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C:\Users\Dell\Dropbox\IGOS\Critério Eng\"/>
    </mc:Choice>
  </mc:AlternateContent>
  <bookViews>
    <workbookView xWindow="0" yWindow="0" windowWidth="15330" windowHeight="6870"/>
  </bookViews>
  <sheets>
    <sheet name="Resumo | Perito" sheetId="2" r:id="rId1"/>
    <sheet name="BD_Gestão" sheetId="7" r:id="rId2"/>
    <sheet name="BD_TS" sheetId="6" r:id="rId3"/>
    <sheet name="Banco de Dados" sheetId="1" r:id="rId4"/>
    <sheet name="Resumo | Cordenador" sheetId="9" r:id="rId5"/>
    <sheet name="Resumo | UN" sheetId="8" r:id="rId6"/>
    <sheet name="DU | Perito" sheetId="4" r:id="rId7"/>
    <sheet name="Controle" sheetId="3" r:id="rId8"/>
  </sheets>
  <definedNames>
    <definedName name="_xlnm._FilterDatabase" localSheetId="3" hidden="1">'Banco de Dados'!$A$4:$T$5000</definedName>
    <definedName name="_xlnm._FilterDatabase" localSheetId="1" hidden="1">BD_Gestão!$A$4:$K$6926</definedName>
    <definedName name="_xlcn.WorksheetConnection_Tabela1" hidden="1">Tabela1[]</definedName>
    <definedName name="_xlnm.Print_Area" localSheetId="3">'Banco de Dados'!$J$4:$Q$67</definedName>
  </definedName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1" name="Tabela1" connection="WorksheetConnection_Tabela1"/>
        </x15:modelTables>
      </x15:dataModel>
    </ext>
  </extLst>
</workbook>
</file>

<file path=xl/calcChain.xml><?xml version="1.0" encoding="utf-8"?>
<calcChain xmlns="http://schemas.openxmlformats.org/spreadsheetml/2006/main">
  <c r="H25" i="2" l="1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E49" i="1"/>
  <c r="E32" i="1"/>
  <c r="G5000" i="1" l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O5000" i="1" l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H228" i="1"/>
  <c r="H229" i="1"/>
  <c r="H230" i="1"/>
  <c r="H231" i="1"/>
  <c r="H232" i="1"/>
  <c r="P232" i="1" s="1"/>
  <c r="H233" i="1"/>
  <c r="H234" i="1"/>
  <c r="H235" i="1"/>
  <c r="P235" i="1" s="1"/>
  <c r="H236" i="1"/>
  <c r="H237" i="1"/>
  <c r="H238" i="1"/>
  <c r="H239" i="1"/>
  <c r="H240" i="1"/>
  <c r="P240" i="1" s="1"/>
  <c r="H241" i="1"/>
  <c r="H242" i="1"/>
  <c r="H243" i="1"/>
  <c r="P243" i="1" s="1"/>
  <c r="H244" i="1"/>
  <c r="H245" i="1"/>
  <c r="H246" i="1"/>
  <c r="H247" i="1"/>
  <c r="H248" i="1"/>
  <c r="P248" i="1" s="1"/>
  <c r="H249" i="1"/>
  <c r="H250" i="1"/>
  <c r="H251" i="1"/>
  <c r="P251" i="1" s="1"/>
  <c r="H252" i="1"/>
  <c r="H253" i="1"/>
  <c r="H254" i="1"/>
  <c r="H255" i="1"/>
  <c r="H256" i="1"/>
  <c r="P256" i="1" s="1"/>
  <c r="H257" i="1"/>
  <c r="H258" i="1"/>
  <c r="H259" i="1"/>
  <c r="P259" i="1" s="1"/>
  <c r="H260" i="1"/>
  <c r="H261" i="1"/>
  <c r="H262" i="1"/>
  <c r="H263" i="1"/>
  <c r="H264" i="1"/>
  <c r="P264" i="1" s="1"/>
  <c r="H265" i="1"/>
  <c r="H266" i="1"/>
  <c r="H267" i="1"/>
  <c r="P267" i="1" s="1"/>
  <c r="H268" i="1"/>
  <c r="H269" i="1"/>
  <c r="H270" i="1"/>
  <c r="H271" i="1"/>
  <c r="H272" i="1"/>
  <c r="P272" i="1" s="1"/>
  <c r="H273" i="1"/>
  <c r="H274" i="1"/>
  <c r="H275" i="1"/>
  <c r="P275" i="1" s="1"/>
  <c r="H276" i="1"/>
  <c r="H277" i="1"/>
  <c r="H278" i="1"/>
  <c r="H279" i="1"/>
  <c r="H280" i="1"/>
  <c r="P280" i="1" s="1"/>
  <c r="H281" i="1"/>
  <c r="H282" i="1"/>
  <c r="H283" i="1"/>
  <c r="P283" i="1" s="1"/>
  <c r="H284" i="1"/>
  <c r="H285" i="1"/>
  <c r="H286" i="1"/>
  <c r="H287" i="1"/>
  <c r="H288" i="1"/>
  <c r="P288" i="1" s="1"/>
  <c r="H289" i="1"/>
  <c r="H290" i="1"/>
  <c r="H291" i="1"/>
  <c r="P291" i="1" s="1"/>
  <c r="H292" i="1"/>
  <c r="H293" i="1"/>
  <c r="H294" i="1"/>
  <c r="H295" i="1"/>
  <c r="H296" i="1"/>
  <c r="P296" i="1" s="1"/>
  <c r="H297" i="1"/>
  <c r="H298" i="1"/>
  <c r="H299" i="1"/>
  <c r="P299" i="1" s="1"/>
  <c r="H300" i="1"/>
  <c r="H301" i="1"/>
  <c r="H302" i="1"/>
  <c r="H303" i="1"/>
  <c r="H304" i="1"/>
  <c r="P304" i="1" s="1"/>
  <c r="H305" i="1"/>
  <c r="H306" i="1"/>
  <c r="H307" i="1"/>
  <c r="P307" i="1" s="1"/>
  <c r="H308" i="1"/>
  <c r="H309" i="1"/>
  <c r="H310" i="1"/>
  <c r="H311" i="1"/>
  <c r="H312" i="1"/>
  <c r="P312" i="1" s="1"/>
  <c r="H313" i="1"/>
  <c r="H314" i="1"/>
  <c r="H315" i="1"/>
  <c r="P315" i="1" s="1"/>
  <c r="H316" i="1"/>
  <c r="H317" i="1"/>
  <c r="H318" i="1"/>
  <c r="H319" i="1"/>
  <c r="H320" i="1"/>
  <c r="P320" i="1" s="1"/>
  <c r="H321" i="1"/>
  <c r="H322" i="1"/>
  <c r="H323" i="1"/>
  <c r="P323" i="1" s="1"/>
  <c r="H324" i="1"/>
  <c r="H325" i="1"/>
  <c r="H326" i="1"/>
  <c r="H327" i="1"/>
  <c r="H328" i="1"/>
  <c r="P328" i="1" s="1"/>
  <c r="H329" i="1"/>
  <c r="H330" i="1"/>
  <c r="H331" i="1"/>
  <c r="P331" i="1" s="1"/>
  <c r="H332" i="1"/>
  <c r="H333" i="1"/>
  <c r="H334" i="1"/>
  <c r="H335" i="1"/>
  <c r="H336" i="1"/>
  <c r="P336" i="1" s="1"/>
  <c r="H337" i="1"/>
  <c r="H338" i="1"/>
  <c r="H339" i="1"/>
  <c r="P339" i="1" s="1"/>
  <c r="H340" i="1"/>
  <c r="H341" i="1"/>
  <c r="H342" i="1"/>
  <c r="H343" i="1"/>
  <c r="H344" i="1"/>
  <c r="P344" i="1" s="1"/>
  <c r="H345" i="1"/>
  <c r="H346" i="1"/>
  <c r="H347" i="1"/>
  <c r="P347" i="1" s="1"/>
  <c r="H348" i="1"/>
  <c r="H349" i="1"/>
  <c r="H350" i="1"/>
  <c r="H351" i="1"/>
  <c r="H352" i="1"/>
  <c r="P352" i="1" s="1"/>
  <c r="H353" i="1"/>
  <c r="H354" i="1"/>
  <c r="H355" i="1"/>
  <c r="P355" i="1" s="1"/>
  <c r="H356" i="1"/>
  <c r="H357" i="1"/>
  <c r="H358" i="1"/>
  <c r="H359" i="1"/>
  <c r="H360" i="1"/>
  <c r="P360" i="1" s="1"/>
  <c r="H361" i="1"/>
  <c r="H362" i="1"/>
  <c r="H363" i="1"/>
  <c r="P363" i="1" s="1"/>
  <c r="H364" i="1"/>
  <c r="H365" i="1"/>
  <c r="H366" i="1"/>
  <c r="H367" i="1"/>
  <c r="H368" i="1"/>
  <c r="P368" i="1" s="1"/>
  <c r="H369" i="1"/>
  <c r="H370" i="1"/>
  <c r="H371" i="1"/>
  <c r="P371" i="1" s="1"/>
  <c r="H372" i="1"/>
  <c r="H373" i="1"/>
  <c r="H374" i="1"/>
  <c r="H375" i="1"/>
  <c r="H376" i="1"/>
  <c r="P376" i="1" s="1"/>
  <c r="H377" i="1"/>
  <c r="H378" i="1"/>
  <c r="H379" i="1"/>
  <c r="P379" i="1" s="1"/>
  <c r="H380" i="1"/>
  <c r="H381" i="1"/>
  <c r="H382" i="1"/>
  <c r="H383" i="1"/>
  <c r="H384" i="1"/>
  <c r="P384" i="1" s="1"/>
  <c r="H385" i="1"/>
  <c r="H386" i="1"/>
  <c r="H387" i="1"/>
  <c r="P387" i="1" s="1"/>
  <c r="H388" i="1"/>
  <c r="H389" i="1"/>
  <c r="H390" i="1"/>
  <c r="H391" i="1"/>
  <c r="H392" i="1"/>
  <c r="P392" i="1" s="1"/>
  <c r="H393" i="1"/>
  <c r="H394" i="1"/>
  <c r="H395" i="1"/>
  <c r="P395" i="1" s="1"/>
  <c r="H396" i="1"/>
  <c r="H397" i="1"/>
  <c r="H398" i="1"/>
  <c r="H399" i="1"/>
  <c r="H400" i="1"/>
  <c r="P400" i="1" s="1"/>
  <c r="H401" i="1"/>
  <c r="H402" i="1"/>
  <c r="H403" i="1"/>
  <c r="P403" i="1" s="1"/>
  <c r="H404" i="1"/>
  <c r="H405" i="1"/>
  <c r="H406" i="1"/>
  <c r="H407" i="1"/>
  <c r="H408" i="1"/>
  <c r="P408" i="1" s="1"/>
  <c r="H409" i="1"/>
  <c r="H410" i="1"/>
  <c r="H411" i="1"/>
  <c r="P411" i="1" s="1"/>
  <c r="H412" i="1"/>
  <c r="H413" i="1"/>
  <c r="H414" i="1"/>
  <c r="H415" i="1"/>
  <c r="H416" i="1"/>
  <c r="P416" i="1" s="1"/>
  <c r="H417" i="1"/>
  <c r="H418" i="1"/>
  <c r="H419" i="1"/>
  <c r="P419" i="1" s="1"/>
  <c r="H420" i="1"/>
  <c r="H421" i="1"/>
  <c r="H422" i="1"/>
  <c r="H423" i="1"/>
  <c r="H424" i="1"/>
  <c r="P424" i="1" s="1"/>
  <c r="H425" i="1"/>
  <c r="H426" i="1"/>
  <c r="H427" i="1"/>
  <c r="P427" i="1" s="1"/>
  <c r="H428" i="1"/>
  <c r="H429" i="1"/>
  <c r="H430" i="1"/>
  <c r="H431" i="1"/>
  <c r="H432" i="1"/>
  <c r="P432" i="1" s="1"/>
  <c r="H433" i="1"/>
  <c r="H434" i="1"/>
  <c r="H435" i="1"/>
  <c r="P435" i="1" s="1"/>
  <c r="H436" i="1"/>
  <c r="H437" i="1"/>
  <c r="H438" i="1"/>
  <c r="H439" i="1"/>
  <c r="H440" i="1"/>
  <c r="P440" i="1" s="1"/>
  <c r="H441" i="1"/>
  <c r="H442" i="1"/>
  <c r="H443" i="1"/>
  <c r="P443" i="1" s="1"/>
  <c r="H444" i="1"/>
  <c r="H445" i="1"/>
  <c r="H446" i="1"/>
  <c r="H447" i="1"/>
  <c r="H448" i="1"/>
  <c r="P448" i="1" s="1"/>
  <c r="H449" i="1"/>
  <c r="H450" i="1"/>
  <c r="H451" i="1"/>
  <c r="P451" i="1" s="1"/>
  <c r="H452" i="1"/>
  <c r="H453" i="1"/>
  <c r="H454" i="1"/>
  <c r="H455" i="1"/>
  <c r="H456" i="1"/>
  <c r="P456" i="1" s="1"/>
  <c r="H457" i="1"/>
  <c r="H458" i="1"/>
  <c r="H459" i="1"/>
  <c r="P459" i="1" s="1"/>
  <c r="H460" i="1"/>
  <c r="H461" i="1"/>
  <c r="H462" i="1"/>
  <c r="H463" i="1"/>
  <c r="H464" i="1"/>
  <c r="P464" i="1" s="1"/>
  <c r="H465" i="1"/>
  <c r="H466" i="1"/>
  <c r="H467" i="1"/>
  <c r="P467" i="1" s="1"/>
  <c r="H468" i="1"/>
  <c r="H469" i="1"/>
  <c r="H470" i="1"/>
  <c r="H471" i="1"/>
  <c r="H472" i="1"/>
  <c r="P472" i="1" s="1"/>
  <c r="H473" i="1"/>
  <c r="H474" i="1"/>
  <c r="H475" i="1"/>
  <c r="P475" i="1" s="1"/>
  <c r="H476" i="1"/>
  <c r="H477" i="1"/>
  <c r="H478" i="1"/>
  <c r="H479" i="1"/>
  <c r="H480" i="1"/>
  <c r="P480" i="1" s="1"/>
  <c r="H481" i="1"/>
  <c r="H482" i="1"/>
  <c r="H483" i="1"/>
  <c r="P483" i="1" s="1"/>
  <c r="H484" i="1"/>
  <c r="H485" i="1"/>
  <c r="H486" i="1"/>
  <c r="H487" i="1"/>
  <c r="H488" i="1"/>
  <c r="P488" i="1" s="1"/>
  <c r="H489" i="1"/>
  <c r="H490" i="1"/>
  <c r="H491" i="1"/>
  <c r="P491" i="1" s="1"/>
  <c r="H492" i="1"/>
  <c r="H493" i="1"/>
  <c r="H494" i="1"/>
  <c r="H495" i="1"/>
  <c r="H496" i="1"/>
  <c r="P496" i="1" s="1"/>
  <c r="H497" i="1"/>
  <c r="H498" i="1"/>
  <c r="H499" i="1"/>
  <c r="P499" i="1" s="1"/>
  <c r="H500" i="1"/>
  <c r="H501" i="1"/>
  <c r="H502" i="1"/>
  <c r="H503" i="1"/>
  <c r="H504" i="1"/>
  <c r="P504" i="1" s="1"/>
  <c r="H505" i="1"/>
  <c r="H506" i="1"/>
  <c r="H507" i="1"/>
  <c r="P507" i="1" s="1"/>
  <c r="H508" i="1"/>
  <c r="H509" i="1"/>
  <c r="H510" i="1"/>
  <c r="H511" i="1"/>
  <c r="H512" i="1"/>
  <c r="P512" i="1" s="1"/>
  <c r="H513" i="1"/>
  <c r="H514" i="1"/>
  <c r="H515" i="1"/>
  <c r="P515" i="1" s="1"/>
  <c r="H516" i="1"/>
  <c r="H517" i="1"/>
  <c r="H518" i="1"/>
  <c r="H519" i="1"/>
  <c r="H520" i="1"/>
  <c r="P520" i="1" s="1"/>
  <c r="H521" i="1"/>
  <c r="H522" i="1"/>
  <c r="H523" i="1"/>
  <c r="P523" i="1" s="1"/>
  <c r="H524" i="1"/>
  <c r="H525" i="1"/>
  <c r="H526" i="1"/>
  <c r="H527" i="1"/>
  <c r="H528" i="1"/>
  <c r="P528" i="1" s="1"/>
  <c r="H529" i="1"/>
  <c r="H530" i="1"/>
  <c r="H531" i="1"/>
  <c r="P531" i="1" s="1"/>
  <c r="H532" i="1"/>
  <c r="H533" i="1"/>
  <c r="H534" i="1"/>
  <c r="H535" i="1"/>
  <c r="H536" i="1"/>
  <c r="P536" i="1" s="1"/>
  <c r="H537" i="1"/>
  <c r="H538" i="1"/>
  <c r="H539" i="1"/>
  <c r="P539" i="1" s="1"/>
  <c r="H540" i="1"/>
  <c r="H541" i="1"/>
  <c r="H542" i="1"/>
  <c r="H543" i="1"/>
  <c r="H544" i="1"/>
  <c r="P544" i="1" s="1"/>
  <c r="H545" i="1"/>
  <c r="H546" i="1"/>
  <c r="H547" i="1"/>
  <c r="P547" i="1" s="1"/>
  <c r="H548" i="1"/>
  <c r="H549" i="1"/>
  <c r="H550" i="1"/>
  <c r="H551" i="1"/>
  <c r="H552" i="1"/>
  <c r="P552" i="1" s="1"/>
  <c r="H553" i="1"/>
  <c r="H554" i="1"/>
  <c r="H555" i="1"/>
  <c r="P555" i="1" s="1"/>
  <c r="H556" i="1"/>
  <c r="H557" i="1"/>
  <c r="H558" i="1"/>
  <c r="H559" i="1"/>
  <c r="H560" i="1"/>
  <c r="P560" i="1" s="1"/>
  <c r="H561" i="1"/>
  <c r="H562" i="1"/>
  <c r="H563" i="1"/>
  <c r="P563" i="1" s="1"/>
  <c r="H564" i="1"/>
  <c r="H565" i="1"/>
  <c r="H566" i="1"/>
  <c r="H567" i="1"/>
  <c r="H568" i="1"/>
  <c r="P568" i="1" s="1"/>
  <c r="H569" i="1"/>
  <c r="H570" i="1"/>
  <c r="H571" i="1"/>
  <c r="P571" i="1" s="1"/>
  <c r="H572" i="1"/>
  <c r="H573" i="1"/>
  <c r="H574" i="1"/>
  <c r="H575" i="1"/>
  <c r="H576" i="1"/>
  <c r="P576" i="1" s="1"/>
  <c r="H577" i="1"/>
  <c r="H578" i="1"/>
  <c r="H579" i="1"/>
  <c r="P579" i="1" s="1"/>
  <c r="H580" i="1"/>
  <c r="H581" i="1"/>
  <c r="H582" i="1"/>
  <c r="H583" i="1"/>
  <c r="H584" i="1"/>
  <c r="P584" i="1" s="1"/>
  <c r="H585" i="1"/>
  <c r="H586" i="1"/>
  <c r="H587" i="1"/>
  <c r="P587" i="1" s="1"/>
  <c r="H588" i="1"/>
  <c r="H589" i="1"/>
  <c r="H590" i="1"/>
  <c r="H591" i="1"/>
  <c r="H592" i="1"/>
  <c r="P592" i="1" s="1"/>
  <c r="H593" i="1"/>
  <c r="H594" i="1"/>
  <c r="H595" i="1"/>
  <c r="P595" i="1" s="1"/>
  <c r="H596" i="1"/>
  <c r="H597" i="1"/>
  <c r="H598" i="1"/>
  <c r="H599" i="1"/>
  <c r="H600" i="1"/>
  <c r="P600" i="1" s="1"/>
  <c r="H601" i="1"/>
  <c r="H602" i="1"/>
  <c r="H603" i="1"/>
  <c r="P603" i="1" s="1"/>
  <c r="H604" i="1"/>
  <c r="H605" i="1"/>
  <c r="H606" i="1"/>
  <c r="H607" i="1"/>
  <c r="H608" i="1"/>
  <c r="P608" i="1" s="1"/>
  <c r="H609" i="1"/>
  <c r="H610" i="1"/>
  <c r="H611" i="1"/>
  <c r="P611" i="1" s="1"/>
  <c r="H612" i="1"/>
  <c r="H613" i="1"/>
  <c r="H614" i="1"/>
  <c r="H615" i="1"/>
  <c r="H616" i="1"/>
  <c r="P616" i="1" s="1"/>
  <c r="H617" i="1"/>
  <c r="H618" i="1"/>
  <c r="H619" i="1"/>
  <c r="P619" i="1" s="1"/>
  <c r="H620" i="1"/>
  <c r="H621" i="1"/>
  <c r="H622" i="1"/>
  <c r="H623" i="1"/>
  <c r="H624" i="1"/>
  <c r="P624" i="1" s="1"/>
  <c r="H625" i="1"/>
  <c r="H626" i="1"/>
  <c r="H627" i="1"/>
  <c r="P627" i="1" s="1"/>
  <c r="H628" i="1"/>
  <c r="H629" i="1"/>
  <c r="H630" i="1"/>
  <c r="H631" i="1"/>
  <c r="H632" i="1"/>
  <c r="P632" i="1" s="1"/>
  <c r="H633" i="1"/>
  <c r="H634" i="1"/>
  <c r="H635" i="1"/>
  <c r="P635" i="1" s="1"/>
  <c r="H636" i="1"/>
  <c r="H637" i="1"/>
  <c r="H638" i="1"/>
  <c r="H639" i="1"/>
  <c r="H640" i="1"/>
  <c r="P640" i="1" s="1"/>
  <c r="H641" i="1"/>
  <c r="H642" i="1"/>
  <c r="H643" i="1"/>
  <c r="P643" i="1" s="1"/>
  <c r="H644" i="1"/>
  <c r="H645" i="1"/>
  <c r="H646" i="1"/>
  <c r="H647" i="1"/>
  <c r="H648" i="1"/>
  <c r="P648" i="1" s="1"/>
  <c r="H649" i="1"/>
  <c r="H650" i="1"/>
  <c r="H651" i="1"/>
  <c r="P651" i="1" s="1"/>
  <c r="H652" i="1"/>
  <c r="H653" i="1"/>
  <c r="H654" i="1"/>
  <c r="H655" i="1"/>
  <c r="H656" i="1"/>
  <c r="P656" i="1" s="1"/>
  <c r="H657" i="1"/>
  <c r="H658" i="1"/>
  <c r="H659" i="1"/>
  <c r="P659" i="1" s="1"/>
  <c r="H660" i="1"/>
  <c r="H661" i="1"/>
  <c r="H662" i="1"/>
  <c r="H663" i="1"/>
  <c r="H664" i="1"/>
  <c r="P664" i="1" s="1"/>
  <c r="H665" i="1"/>
  <c r="H666" i="1"/>
  <c r="H667" i="1"/>
  <c r="P667" i="1" s="1"/>
  <c r="H668" i="1"/>
  <c r="H669" i="1"/>
  <c r="H670" i="1"/>
  <c r="H671" i="1"/>
  <c r="H672" i="1"/>
  <c r="P672" i="1" s="1"/>
  <c r="H673" i="1"/>
  <c r="H674" i="1"/>
  <c r="H675" i="1"/>
  <c r="P675" i="1" s="1"/>
  <c r="H676" i="1"/>
  <c r="H677" i="1"/>
  <c r="H678" i="1"/>
  <c r="H679" i="1"/>
  <c r="H680" i="1"/>
  <c r="P680" i="1" s="1"/>
  <c r="H681" i="1"/>
  <c r="H682" i="1"/>
  <c r="H683" i="1"/>
  <c r="P683" i="1" s="1"/>
  <c r="H684" i="1"/>
  <c r="H685" i="1"/>
  <c r="H686" i="1"/>
  <c r="H687" i="1"/>
  <c r="H688" i="1"/>
  <c r="P688" i="1" s="1"/>
  <c r="H689" i="1"/>
  <c r="H690" i="1"/>
  <c r="H691" i="1"/>
  <c r="P691" i="1" s="1"/>
  <c r="H692" i="1"/>
  <c r="H693" i="1"/>
  <c r="H694" i="1"/>
  <c r="H695" i="1"/>
  <c r="H696" i="1"/>
  <c r="P696" i="1" s="1"/>
  <c r="H697" i="1"/>
  <c r="H698" i="1"/>
  <c r="H699" i="1"/>
  <c r="P699" i="1" s="1"/>
  <c r="H700" i="1"/>
  <c r="H701" i="1"/>
  <c r="H702" i="1"/>
  <c r="H703" i="1"/>
  <c r="H704" i="1"/>
  <c r="P704" i="1" s="1"/>
  <c r="H705" i="1"/>
  <c r="H706" i="1"/>
  <c r="H707" i="1"/>
  <c r="P707" i="1" s="1"/>
  <c r="H708" i="1"/>
  <c r="H709" i="1"/>
  <c r="H710" i="1"/>
  <c r="H711" i="1"/>
  <c r="H712" i="1"/>
  <c r="P712" i="1" s="1"/>
  <c r="H713" i="1"/>
  <c r="H714" i="1"/>
  <c r="H715" i="1"/>
  <c r="P715" i="1" s="1"/>
  <c r="H716" i="1"/>
  <c r="H717" i="1"/>
  <c r="H718" i="1"/>
  <c r="H719" i="1"/>
  <c r="H720" i="1"/>
  <c r="P720" i="1" s="1"/>
  <c r="H721" i="1"/>
  <c r="H722" i="1"/>
  <c r="H723" i="1"/>
  <c r="P723" i="1" s="1"/>
  <c r="H724" i="1"/>
  <c r="H725" i="1"/>
  <c r="H726" i="1"/>
  <c r="H727" i="1"/>
  <c r="H728" i="1"/>
  <c r="P728" i="1" s="1"/>
  <c r="H729" i="1"/>
  <c r="H730" i="1"/>
  <c r="H731" i="1"/>
  <c r="P731" i="1" s="1"/>
  <c r="H732" i="1"/>
  <c r="H733" i="1"/>
  <c r="H734" i="1"/>
  <c r="H735" i="1"/>
  <c r="H736" i="1"/>
  <c r="P736" i="1" s="1"/>
  <c r="H737" i="1"/>
  <c r="H738" i="1"/>
  <c r="H739" i="1"/>
  <c r="P739" i="1" s="1"/>
  <c r="H740" i="1"/>
  <c r="H741" i="1"/>
  <c r="H742" i="1"/>
  <c r="H743" i="1"/>
  <c r="H744" i="1"/>
  <c r="P744" i="1" s="1"/>
  <c r="H745" i="1"/>
  <c r="H746" i="1"/>
  <c r="H747" i="1"/>
  <c r="P747" i="1" s="1"/>
  <c r="H748" i="1"/>
  <c r="H749" i="1"/>
  <c r="H750" i="1"/>
  <c r="H751" i="1"/>
  <c r="H752" i="1"/>
  <c r="P752" i="1" s="1"/>
  <c r="H753" i="1"/>
  <c r="H754" i="1"/>
  <c r="H755" i="1"/>
  <c r="P755" i="1" s="1"/>
  <c r="H756" i="1"/>
  <c r="H757" i="1"/>
  <c r="H758" i="1"/>
  <c r="H759" i="1"/>
  <c r="H760" i="1"/>
  <c r="P760" i="1" s="1"/>
  <c r="H761" i="1"/>
  <c r="H762" i="1"/>
  <c r="H763" i="1"/>
  <c r="P763" i="1" s="1"/>
  <c r="H764" i="1"/>
  <c r="H765" i="1"/>
  <c r="H766" i="1"/>
  <c r="H767" i="1"/>
  <c r="H768" i="1"/>
  <c r="P768" i="1" s="1"/>
  <c r="H769" i="1"/>
  <c r="H770" i="1"/>
  <c r="H771" i="1"/>
  <c r="P771" i="1" s="1"/>
  <c r="H772" i="1"/>
  <c r="H773" i="1"/>
  <c r="H774" i="1"/>
  <c r="H775" i="1"/>
  <c r="H776" i="1"/>
  <c r="P776" i="1" s="1"/>
  <c r="H777" i="1"/>
  <c r="H778" i="1"/>
  <c r="H779" i="1"/>
  <c r="P779" i="1" s="1"/>
  <c r="H780" i="1"/>
  <c r="H781" i="1"/>
  <c r="H782" i="1"/>
  <c r="H783" i="1"/>
  <c r="H784" i="1"/>
  <c r="P784" i="1" s="1"/>
  <c r="H785" i="1"/>
  <c r="H786" i="1"/>
  <c r="H787" i="1"/>
  <c r="P787" i="1" s="1"/>
  <c r="H788" i="1"/>
  <c r="H789" i="1"/>
  <c r="H790" i="1"/>
  <c r="H791" i="1"/>
  <c r="H792" i="1"/>
  <c r="P792" i="1" s="1"/>
  <c r="H793" i="1"/>
  <c r="H794" i="1"/>
  <c r="H795" i="1"/>
  <c r="P795" i="1" s="1"/>
  <c r="H796" i="1"/>
  <c r="H797" i="1"/>
  <c r="H798" i="1"/>
  <c r="H799" i="1"/>
  <c r="H800" i="1"/>
  <c r="P800" i="1" s="1"/>
  <c r="H801" i="1"/>
  <c r="H802" i="1"/>
  <c r="H803" i="1"/>
  <c r="P803" i="1" s="1"/>
  <c r="H804" i="1"/>
  <c r="H805" i="1"/>
  <c r="H806" i="1"/>
  <c r="H807" i="1"/>
  <c r="H808" i="1"/>
  <c r="P808" i="1" s="1"/>
  <c r="H809" i="1"/>
  <c r="H810" i="1"/>
  <c r="H811" i="1"/>
  <c r="P811" i="1" s="1"/>
  <c r="H812" i="1"/>
  <c r="H813" i="1"/>
  <c r="H814" i="1"/>
  <c r="H815" i="1"/>
  <c r="H816" i="1"/>
  <c r="P816" i="1" s="1"/>
  <c r="H817" i="1"/>
  <c r="H818" i="1"/>
  <c r="H819" i="1"/>
  <c r="P819" i="1" s="1"/>
  <c r="H820" i="1"/>
  <c r="H821" i="1"/>
  <c r="H822" i="1"/>
  <c r="H823" i="1"/>
  <c r="H824" i="1"/>
  <c r="P824" i="1" s="1"/>
  <c r="H825" i="1"/>
  <c r="H826" i="1"/>
  <c r="H827" i="1"/>
  <c r="P827" i="1" s="1"/>
  <c r="H828" i="1"/>
  <c r="H829" i="1"/>
  <c r="H830" i="1"/>
  <c r="H831" i="1"/>
  <c r="H832" i="1"/>
  <c r="P832" i="1" s="1"/>
  <c r="H833" i="1"/>
  <c r="H834" i="1"/>
  <c r="H835" i="1"/>
  <c r="P835" i="1" s="1"/>
  <c r="H836" i="1"/>
  <c r="H837" i="1"/>
  <c r="H838" i="1"/>
  <c r="H839" i="1"/>
  <c r="H840" i="1"/>
  <c r="P840" i="1" s="1"/>
  <c r="H841" i="1"/>
  <c r="H842" i="1"/>
  <c r="H843" i="1"/>
  <c r="P843" i="1" s="1"/>
  <c r="H844" i="1"/>
  <c r="H845" i="1"/>
  <c r="H846" i="1"/>
  <c r="H847" i="1"/>
  <c r="H848" i="1"/>
  <c r="P848" i="1" s="1"/>
  <c r="H849" i="1"/>
  <c r="H850" i="1"/>
  <c r="H851" i="1"/>
  <c r="P851" i="1" s="1"/>
  <c r="H852" i="1"/>
  <c r="H853" i="1"/>
  <c r="H854" i="1"/>
  <c r="H855" i="1"/>
  <c r="H856" i="1"/>
  <c r="P856" i="1" s="1"/>
  <c r="H857" i="1"/>
  <c r="H858" i="1"/>
  <c r="H859" i="1"/>
  <c r="P859" i="1" s="1"/>
  <c r="H860" i="1"/>
  <c r="H861" i="1"/>
  <c r="H862" i="1"/>
  <c r="H863" i="1"/>
  <c r="H864" i="1"/>
  <c r="P864" i="1" s="1"/>
  <c r="H865" i="1"/>
  <c r="H866" i="1"/>
  <c r="H867" i="1"/>
  <c r="P867" i="1" s="1"/>
  <c r="H868" i="1"/>
  <c r="H869" i="1"/>
  <c r="H870" i="1"/>
  <c r="H871" i="1"/>
  <c r="H872" i="1"/>
  <c r="P872" i="1" s="1"/>
  <c r="H873" i="1"/>
  <c r="H874" i="1"/>
  <c r="H875" i="1"/>
  <c r="P875" i="1" s="1"/>
  <c r="H876" i="1"/>
  <c r="H877" i="1"/>
  <c r="H878" i="1"/>
  <c r="H879" i="1"/>
  <c r="H880" i="1"/>
  <c r="P880" i="1" s="1"/>
  <c r="H881" i="1"/>
  <c r="H882" i="1"/>
  <c r="H883" i="1"/>
  <c r="P883" i="1" s="1"/>
  <c r="H884" i="1"/>
  <c r="H885" i="1"/>
  <c r="H886" i="1"/>
  <c r="H887" i="1"/>
  <c r="H888" i="1"/>
  <c r="P888" i="1" s="1"/>
  <c r="H889" i="1"/>
  <c r="H890" i="1"/>
  <c r="H891" i="1"/>
  <c r="P891" i="1" s="1"/>
  <c r="H892" i="1"/>
  <c r="H893" i="1"/>
  <c r="H894" i="1"/>
  <c r="H895" i="1"/>
  <c r="H896" i="1"/>
  <c r="P896" i="1" s="1"/>
  <c r="H897" i="1"/>
  <c r="H898" i="1"/>
  <c r="H899" i="1"/>
  <c r="P899" i="1" s="1"/>
  <c r="H900" i="1"/>
  <c r="H901" i="1"/>
  <c r="H902" i="1"/>
  <c r="H903" i="1"/>
  <c r="H904" i="1"/>
  <c r="P904" i="1" s="1"/>
  <c r="H905" i="1"/>
  <c r="H906" i="1"/>
  <c r="H907" i="1"/>
  <c r="P907" i="1" s="1"/>
  <c r="H908" i="1"/>
  <c r="H909" i="1"/>
  <c r="H910" i="1"/>
  <c r="H911" i="1"/>
  <c r="H912" i="1"/>
  <c r="P912" i="1" s="1"/>
  <c r="H913" i="1"/>
  <c r="H914" i="1"/>
  <c r="H915" i="1"/>
  <c r="P915" i="1" s="1"/>
  <c r="H916" i="1"/>
  <c r="H917" i="1"/>
  <c r="H918" i="1"/>
  <c r="H919" i="1"/>
  <c r="H920" i="1"/>
  <c r="P920" i="1" s="1"/>
  <c r="H921" i="1"/>
  <c r="H922" i="1"/>
  <c r="H923" i="1"/>
  <c r="P923" i="1" s="1"/>
  <c r="H924" i="1"/>
  <c r="H925" i="1"/>
  <c r="H926" i="1"/>
  <c r="H927" i="1"/>
  <c r="H928" i="1"/>
  <c r="P928" i="1" s="1"/>
  <c r="H929" i="1"/>
  <c r="H930" i="1"/>
  <c r="H931" i="1"/>
  <c r="P931" i="1" s="1"/>
  <c r="H932" i="1"/>
  <c r="H933" i="1"/>
  <c r="H934" i="1"/>
  <c r="H935" i="1"/>
  <c r="H936" i="1"/>
  <c r="P936" i="1" s="1"/>
  <c r="H937" i="1"/>
  <c r="H938" i="1"/>
  <c r="H939" i="1"/>
  <c r="P939" i="1" s="1"/>
  <c r="H940" i="1"/>
  <c r="H941" i="1"/>
  <c r="H942" i="1"/>
  <c r="H943" i="1"/>
  <c r="H944" i="1"/>
  <c r="P944" i="1" s="1"/>
  <c r="H945" i="1"/>
  <c r="H946" i="1"/>
  <c r="H947" i="1"/>
  <c r="P947" i="1" s="1"/>
  <c r="H948" i="1"/>
  <c r="H949" i="1"/>
  <c r="H950" i="1"/>
  <c r="H951" i="1"/>
  <c r="H952" i="1"/>
  <c r="P952" i="1" s="1"/>
  <c r="H953" i="1"/>
  <c r="H954" i="1"/>
  <c r="H955" i="1"/>
  <c r="P955" i="1" s="1"/>
  <c r="H956" i="1"/>
  <c r="H957" i="1"/>
  <c r="H958" i="1"/>
  <c r="H959" i="1"/>
  <c r="H960" i="1"/>
  <c r="P960" i="1" s="1"/>
  <c r="H961" i="1"/>
  <c r="H962" i="1"/>
  <c r="H963" i="1"/>
  <c r="P963" i="1" s="1"/>
  <c r="H964" i="1"/>
  <c r="H965" i="1"/>
  <c r="H966" i="1"/>
  <c r="H967" i="1"/>
  <c r="H968" i="1"/>
  <c r="P968" i="1" s="1"/>
  <c r="H969" i="1"/>
  <c r="H970" i="1"/>
  <c r="H971" i="1"/>
  <c r="P971" i="1" s="1"/>
  <c r="H972" i="1"/>
  <c r="H973" i="1"/>
  <c r="H974" i="1"/>
  <c r="H975" i="1"/>
  <c r="H976" i="1"/>
  <c r="P976" i="1" s="1"/>
  <c r="H977" i="1"/>
  <c r="H978" i="1"/>
  <c r="H979" i="1"/>
  <c r="P979" i="1" s="1"/>
  <c r="H980" i="1"/>
  <c r="H981" i="1"/>
  <c r="H982" i="1"/>
  <c r="H983" i="1"/>
  <c r="H984" i="1"/>
  <c r="P984" i="1" s="1"/>
  <c r="H985" i="1"/>
  <c r="H986" i="1"/>
  <c r="H987" i="1"/>
  <c r="P987" i="1" s="1"/>
  <c r="H988" i="1"/>
  <c r="H989" i="1"/>
  <c r="H990" i="1"/>
  <c r="H991" i="1"/>
  <c r="H992" i="1"/>
  <c r="P992" i="1" s="1"/>
  <c r="H993" i="1"/>
  <c r="H994" i="1"/>
  <c r="H995" i="1"/>
  <c r="P995" i="1" s="1"/>
  <c r="H996" i="1"/>
  <c r="H997" i="1"/>
  <c r="H998" i="1"/>
  <c r="H999" i="1"/>
  <c r="H1000" i="1"/>
  <c r="P1000" i="1" s="1"/>
  <c r="H1001" i="1"/>
  <c r="H1002" i="1"/>
  <c r="H1003" i="1"/>
  <c r="P1003" i="1" s="1"/>
  <c r="H1004" i="1"/>
  <c r="H1005" i="1"/>
  <c r="H1006" i="1"/>
  <c r="H1007" i="1"/>
  <c r="H1008" i="1"/>
  <c r="P1008" i="1" s="1"/>
  <c r="H1009" i="1"/>
  <c r="H1010" i="1"/>
  <c r="H1011" i="1"/>
  <c r="P1011" i="1" s="1"/>
  <c r="H1012" i="1"/>
  <c r="H1013" i="1"/>
  <c r="H1014" i="1"/>
  <c r="H1015" i="1"/>
  <c r="H1016" i="1"/>
  <c r="P1016" i="1" s="1"/>
  <c r="H1017" i="1"/>
  <c r="H1018" i="1"/>
  <c r="H1019" i="1"/>
  <c r="P1019" i="1" s="1"/>
  <c r="H1020" i="1"/>
  <c r="H1021" i="1"/>
  <c r="H1022" i="1"/>
  <c r="H1023" i="1"/>
  <c r="H1024" i="1"/>
  <c r="P1024" i="1" s="1"/>
  <c r="H1025" i="1"/>
  <c r="H1026" i="1"/>
  <c r="H1027" i="1"/>
  <c r="P1027" i="1" s="1"/>
  <c r="H1028" i="1"/>
  <c r="H1029" i="1"/>
  <c r="H1030" i="1"/>
  <c r="H1031" i="1"/>
  <c r="H1032" i="1"/>
  <c r="P1032" i="1" s="1"/>
  <c r="H1033" i="1"/>
  <c r="H1034" i="1"/>
  <c r="H1035" i="1"/>
  <c r="P1035" i="1" s="1"/>
  <c r="H1036" i="1"/>
  <c r="H1037" i="1"/>
  <c r="H1038" i="1"/>
  <c r="H1039" i="1"/>
  <c r="H1040" i="1"/>
  <c r="P1040" i="1" s="1"/>
  <c r="H1041" i="1"/>
  <c r="H1042" i="1"/>
  <c r="H1043" i="1"/>
  <c r="P1043" i="1" s="1"/>
  <c r="H1044" i="1"/>
  <c r="H1045" i="1"/>
  <c r="H1046" i="1"/>
  <c r="H1047" i="1"/>
  <c r="H1048" i="1"/>
  <c r="P1048" i="1" s="1"/>
  <c r="H1049" i="1"/>
  <c r="H1050" i="1"/>
  <c r="H1051" i="1"/>
  <c r="P1051" i="1" s="1"/>
  <c r="H1052" i="1"/>
  <c r="H1053" i="1"/>
  <c r="H1054" i="1"/>
  <c r="H1055" i="1"/>
  <c r="H1056" i="1"/>
  <c r="P1056" i="1" s="1"/>
  <c r="H1057" i="1"/>
  <c r="H1058" i="1"/>
  <c r="H1059" i="1"/>
  <c r="P1059" i="1" s="1"/>
  <c r="H1060" i="1"/>
  <c r="H1061" i="1"/>
  <c r="H1062" i="1"/>
  <c r="H1063" i="1"/>
  <c r="H1064" i="1"/>
  <c r="P1064" i="1" s="1"/>
  <c r="H1065" i="1"/>
  <c r="H1066" i="1"/>
  <c r="H1067" i="1"/>
  <c r="P1067" i="1" s="1"/>
  <c r="H1068" i="1"/>
  <c r="H1069" i="1"/>
  <c r="H1070" i="1"/>
  <c r="H1071" i="1"/>
  <c r="H1072" i="1"/>
  <c r="P1072" i="1" s="1"/>
  <c r="H1073" i="1"/>
  <c r="H1074" i="1"/>
  <c r="H1075" i="1"/>
  <c r="P1075" i="1" s="1"/>
  <c r="H1076" i="1"/>
  <c r="H1077" i="1"/>
  <c r="H1078" i="1"/>
  <c r="H1079" i="1"/>
  <c r="H1080" i="1"/>
  <c r="P1080" i="1" s="1"/>
  <c r="H1081" i="1"/>
  <c r="H1082" i="1"/>
  <c r="H1083" i="1"/>
  <c r="P1083" i="1" s="1"/>
  <c r="H1084" i="1"/>
  <c r="H1085" i="1"/>
  <c r="H1086" i="1"/>
  <c r="H1087" i="1"/>
  <c r="H1088" i="1"/>
  <c r="P1088" i="1" s="1"/>
  <c r="H1089" i="1"/>
  <c r="H1090" i="1"/>
  <c r="H1091" i="1"/>
  <c r="P1091" i="1" s="1"/>
  <c r="H1092" i="1"/>
  <c r="H1093" i="1"/>
  <c r="H1094" i="1"/>
  <c r="H1095" i="1"/>
  <c r="H1096" i="1"/>
  <c r="P1096" i="1" s="1"/>
  <c r="H1097" i="1"/>
  <c r="H1098" i="1"/>
  <c r="H1099" i="1"/>
  <c r="P1099" i="1" s="1"/>
  <c r="H1100" i="1"/>
  <c r="H1101" i="1"/>
  <c r="H1102" i="1"/>
  <c r="H1103" i="1"/>
  <c r="H1104" i="1"/>
  <c r="P1104" i="1" s="1"/>
  <c r="H1105" i="1"/>
  <c r="H1106" i="1"/>
  <c r="H1107" i="1"/>
  <c r="P1107" i="1" s="1"/>
  <c r="H1108" i="1"/>
  <c r="H1109" i="1"/>
  <c r="H1110" i="1"/>
  <c r="H1111" i="1"/>
  <c r="H1112" i="1"/>
  <c r="P1112" i="1" s="1"/>
  <c r="H1113" i="1"/>
  <c r="H1114" i="1"/>
  <c r="H1115" i="1"/>
  <c r="P1115" i="1" s="1"/>
  <c r="H1116" i="1"/>
  <c r="H1117" i="1"/>
  <c r="H1118" i="1"/>
  <c r="H1119" i="1"/>
  <c r="H1120" i="1"/>
  <c r="P1120" i="1" s="1"/>
  <c r="H1121" i="1"/>
  <c r="H1122" i="1"/>
  <c r="H1123" i="1"/>
  <c r="P1123" i="1" s="1"/>
  <c r="H1124" i="1"/>
  <c r="H1125" i="1"/>
  <c r="H1126" i="1"/>
  <c r="H1127" i="1"/>
  <c r="H1128" i="1"/>
  <c r="P1128" i="1" s="1"/>
  <c r="H1129" i="1"/>
  <c r="H1130" i="1"/>
  <c r="H1131" i="1"/>
  <c r="P1131" i="1" s="1"/>
  <c r="H1132" i="1"/>
  <c r="H1133" i="1"/>
  <c r="H1134" i="1"/>
  <c r="H1135" i="1"/>
  <c r="H1136" i="1"/>
  <c r="P1136" i="1" s="1"/>
  <c r="H1137" i="1"/>
  <c r="H1138" i="1"/>
  <c r="H1139" i="1"/>
  <c r="P1139" i="1" s="1"/>
  <c r="H1140" i="1"/>
  <c r="H1141" i="1"/>
  <c r="H1142" i="1"/>
  <c r="H1143" i="1"/>
  <c r="H1144" i="1"/>
  <c r="P1144" i="1" s="1"/>
  <c r="H1145" i="1"/>
  <c r="H1146" i="1"/>
  <c r="H1147" i="1"/>
  <c r="P1147" i="1" s="1"/>
  <c r="H1148" i="1"/>
  <c r="H1149" i="1"/>
  <c r="H1150" i="1"/>
  <c r="H1151" i="1"/>
  <c r="H1152" i="1"/>
  <c r="P1152" i="1" s="1"/>
  <c r="H1153" i="1"/>
  <c r="H1154" i="1"/>
  <c r="H1155" i="1"/>
  <c r="P1155" i="1" s="1"/>
  <c r="H1156" i="1"/>
  <c r="H1157" i="1"/>
  <c r="H1158" i="1"/>
  <c r="H1159" i="1"/>
  <c r="H1160" i="1"/>
  <c r="P1160" i="1" s="1"/>
  <c r="H1161" i="1"/>
  <c r="H1162" i="1"/>
  <c r="H1163" i="1"/>
  <c r="P1163" i="1" s="1"/>
  <c r="H1164" i="1"/>
  <c r="H1165" i="1"/>
  <c r="H1166" i="1"/>
  <c r="H1167" i="1"/>
  <c r="H1168" i="1"/>
  <c r="P1168" i="1" s="1"/>
  <c r="H1169" i="1"/>
  <c r="H1170" i="1"/>
  <c r="H1171" i="1"/>
  <c r="P1171" i="1" s="1"/>
  <c r="H1172" i="1"/>
  <c r="H1173" i="1"/>
  <c r="H1174" i="1"/>
  <c r="H1175" i="1"/>
  <c r="H1176" i="1"/>
  <c r="P1176" i="1" s="1"/>
  <c r="H1177" i="1"/>
  <c r="H1178" i="1"/>
  <c r="H1179" i="1"/>
  <c r="P1179" i="1" s="1"/>
  <c r="H1180" i="1"/>
  <c r="H1181" i="1"/>
  <c r="H1182" i="1"/>
  <c r="H1183" i="1"/>
  <c r="H1184" i="1"/>
  <c r="P1184" i="1" s="1"/>
  <c r="H1185" i="1"/>
  <c r="H1186" i="1"/>
  <c r="H1187" i="1"/>
  <c r="P1187" i="1" s="1"/>
  <c r="H1188" i="1"/>
  <c r="H1189" i="1"/>
  <c r="H1190" i="1"/>
  <c r="H1191" i="1"/>
  <c r="H1192" i="1"/>
  <c r="P1192" i="1" s="1"/>
  <c r="H1193" i="1"/>
  <c r="H1194" i="1"/>
  <c r="H1195" i="1"/>
  <c r="P1195" i="1" s="1"/>
  <c r="H1196" i="1"/>
  <c r="H1197" i="1"/>
  <c r="H1198" i="1"/>
  <c r="H1199" i="1"/>
  <c r="H1200" i="1"/>
  <c r="P1200" i="1" s="1"/>
  <c r="H1201" i="1"/>
  <c r="H1202" i="1"/>
  <c r="H1203" i="1"/>
  <c r="P1203" i="1" s="1"/>
  <c r="H1204" i="1"/>
  <c r="H1205" i="1"/>
  <c r="H1206" i="1"/>
  <c r="H1207" i="1"/>
  <c r="H1208" i="1"/>
  <c r="P1208" i="1" s="1"/>
  <c r="H1209" i="1"/>
  <c r="H1210" i="1"/>
  <c r="H1211" i="1"/>
  <c r="P1211" i="1" s="1"/>
  <c r="H1212" i="1"/>
  <c r="H1213" i="1"/>
  <c r="H1214" i="1"/>
  <c r="H1215" i="1"/>
  <c r="H1216" i="1"/>
  <c r="P1216" i="1" s="1"/>
  <c r="H1217" i="1"/>
  <c r="H1218" i="1"/>
  <c r="H1219" i="1"/>
  <c r="P1219" i="1" s="1"/>
  <c r="H1220" i="1"/>
  <c r="H1221" i="1"/>
  <c r="H1222" i="1"/>
  <c r="H1223" i="1"/>
  <c r="H1224" i="1"/>
  <c r="P1224" i="1" s="1"/>
  <c r="H1225" i="1"/>
  <c r="H1226" i="1"/>
  <c r="H1227" i="1"/>
  <c r="P1227" i="1" s="1"/>
  <c r="H1228" i="1"/>
  <c r="H1229" i="1"/>
  <c r="H1230" i="1"/>
  <c r="H1231" i="1"/>
  <c r="H1232" i="1"/>
  <c r="P1232" i="1" s="1"/>
  <c r="H1233" i="1"/>
  <c r="H1234" i="1"/>
  <c r="H1235" i="1"/>
  <c r="P1235" i="1" s="1"/>
  <c r="H1236" i="1"/>
  <c r="H1237" i="1"/>
  <c r="H1238" i="1"/>
  <c r="H1239" i="1"/>
  <c r="H1240" i="1"/>
  <c r="P1240" i="1" s="1"/>
  <c r="H1241" i="1"/>
  <c r="H1242" i="1"/>
  <c r="H1243" i="1"/>
  <c r="P1243" i="1" s="1"/>
  <c r="H1244" i="1"/>
  <c r="H1245" i="1"/>
  <c r="H1246" i="1"/>
  <c r="H1247" i="1"/>
  <c r="H1248" i="1"/>
  <c r="P1248" i="1" s="1"/>
  <c r="H1249" i="1"/>
  <c r="H1250" i="1"/>
  <c r="H1251" i="1"/>
  <c r="P1251" i="1" s="1"/>
  <c r="H1252" i="1"/>
  <c r="H1253" i="1"/>
  <c r="H1254" i="1"/>
  <c r="H1255" i="1"/>
  <c r="H1256" i="1"/>
  <c r="P1256" i="1" s="1"/>
  <c r="H1257" i="1"/>
  <c r="H1258" i="1"/>
  <c r="H1259" i="1"/>
  <c r="P1259" i="1" s="1"/>
  <c r="H1260" i="1"/>
  <c r="H1261" i="1"/>
  <c r="H1262" i="1"/>
  <c r="H1263" i="1"/>
  <c r="H1264" i="1"/>
  <c r="P1264" i="1" s="1"/>
  <c r="H1265" i="1"/>
  <c r="H1266" i="1"/>
  <c r="H1267" i="1"/>
  <c r="P1267" i="1" s="1"/>
  <c r="H1268" i="1"/>
  <c r="H1269" i="1"/>
  <c r="H1270" i="1"/>
  <c r="H1271" i="1"/>
  <c r="H1272" i="1"/>
  <c r="P1272" i="1" s="1"/>
  <c r="H1273" i="1"/>
  <c r="H1274" i="1"/>
  <c r="H1275" i="1"/>
  <c r="P1275" i="1" s="1"/>
  <c r="H1276" i="1"/>
  <c r="H1277" i="1"/>
  <c r="H1278" i="1"/>
  <c r="H1279" i="1"/>
  <c r="H1280" i="1"/>
  <c r="P1280" i="1" s="1"/>
  <c r="H1281" i="1"/>
  <c r="H1282" i="1"/>
  <c r="H1283" i="1"/>
  <c r="P1283" i="1" s="1"/>
  <c r="H1284" i="1"/>
  <c r="H1285" i="1"/>
  <c r="H1286" i="1"/>
  <c r="H1287" i="1"/>
  <c r="H1288" i="1"/>
  <c r="P1288" i="1" s="1"/>
  <c r="H1289" i="1"/>
  <c r="H1290" i="1"/>
  <c r="H1291" i="1"/>
  <c r="P1291" i="1" s="1"/>
  <c r="H1292" i="1"/>
  <c r="H1293" i="1"/>
  <c r="H1294" i="1"/>
  <c r="H1295" i="1"/>
  <c r="H1296" i="1"/>
  <c r="P1296" i="1" s="1"/>
  <c r="H1297" i="1"/>
  <c r="H1298" i="1"/>
  <c r="H1299" i="1"/>
  <c r="P1299" i="1" s="1"/>
  <c r="H1300" i="1"/>
  <c r="H1301" i="1"/>
  <c r="H1302" i="1"/>
  <c r="H1303" i="1"/>
  <c r="H1304" i="1"/>
  <c r="H1305" i="1"/>
  <c r="H1306" i="1"/>
  <c r="H1307" i="1"/>
  <c r="P1307" i="1" s="1"/>
  <c r="H1308" i="1"/>
  <c r="H1309" i="1"/>
  <c r="H1310" i="1"/>
  <c r="H1311" i="1"/>
  <c r="H1312" i="1"/>
  <c r="P1312" i="1" s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P4983" i="1" l="1"/>
  <c r="Q4983" i="1"/>
  <c r="P4971" i="1"/>
  <c r="Q4971" i="1"/>
  <c r="P4959" i="1"/>
  <c r="Q4959" i="1"/>
  <c r="P4947" i="1"/>
  <c r="Q4947" i="1"/>
  <c r="P4931" i="1"/>
  <c r="Q4931" i="1"/>
  <c r="P4915" i="1"/>
  <c r="Q4915" i="1"/>
  <c r="P4899" i="1"/>
  <c r="Q4899" i="1"/>
  <c r="P4883" i="1"/>
  <c r="Q4883" i="1"/>
  <c r="P4871" i="1"/>
  <c r="Q4871" i="1"/>
  <c r="P4859" i="1"/>
  <c r="Q4859" i="1"/>
  <c r="P4847" i="1"/>
  <c r="Q4847" i="1"/>
  <c r="P4835" i="1"/>
  <c r="Q4835" i="1"/>
  <c r="P4823" i="1"/>
  <c r="Q4823" i="1"/>
  <c r="P4803" i="1"/>
  <c r="Q4803" i="1"/>
  <c r="P4791" i="1"/>
  <c r="Q4791" i="1"/>
  <c r="P4779" i="1"/>
  <c r="Q4779" i="1"/>
  <c r="P4767" i="1"/>
  <c r="Q4767" i="1"/>
  <c r="P4755" i="1"/>
  <c r="Q4755" i="1"/>
  <c r="P4743" i="1"/>
  <c r="Q4743" i="1"/>
  <c r="P4731" i="1"/>
  <c r="Q4731" i="1"/>
  <c r="P4719" i="1"/>
  <c r="Q4719" i="1"/>
  <c r="P4703" i="1"/>
  <c r="Q4703" i="1"/>
  <c r="P4999" i="1"/>
  <c r="Q4999" i="1"/>
  <c r="P4987" i="1"/>
  <c r="Q4987" i="1"/>
  <c r="P4975" i="1"/>
  <c r="Q4975" i="1"/>
  <c r="P4963" i="1"/>
  <c r="Q4963" i="1"/>
  <c r="P4951" i="1"/>
  <c r="Q4951" i="1"/>
  <c r="P4939" i="1"/>
  <c r="Q4939" i="1"/>
  <c r="P4927" i="1"/>
  <c r="Q4927" i="1"/>
  <c r="P4919" i="1"/>
  <c r="Q4919" i="1"/>
  <c r="P4907" i="1"/>
  <c r="Q4907" i="1"/>
  <c r="P4895" i="1"/>
  <c r="Q4895" i="1"/>
  <c r="P4887" i="1"/>
  <c r="Q4887" i="1"/>
  <c r="P4875" i="1"/>
  <c r="Q4875" i="1"/>
  <c r="P4867" i="1"/>
  <c r="Q4867" i="1"/>
  <c r="P4851" i="1"/>
  <c r="Q4851" i="1"/>
  <c r="P4839" i="1"/>
  <c r="Q4839" i="1"/>
  <c r="P4827" i="1"/>
  <c r="Q4827" i="1"/>
  <c r="P4819" i="1"/>
  <c r="Q4819" i="1"/>
  <c r="P4807" i="1"/>
  <c r="Q4807" i="1"/>
  <c r="P4799" i="1"/>
  <c r="Q4799" i="1"/>
  <c r="P4787" i="1"/>
  <c r="Q4787" i="1"/>
  <c r="P4775" i="1"/>
  <c r="Q4775" i="1"/>
  <c r="P4759" i="1"/>
  <c r="Q4759" i="1"/>
  <c r="P4751" i="1"/>
  <c r="Q4751" i="1"/>
  <c r="P4739" i="1"/>
  <c r="Q4739" i="1"/>
  <c r="P4715" i="1"/>
  <c r="Q4715" i="1"/>
  <c r="P4995" i="1"/>
  <c r="Q4995" i="1"/>
  <c r="P4991" i="1"/>
  <c r="Q4991" i="1"/>
  <c r="P4979" i="1"/>
  <c r="Q4979" i="1"/>
  <c r="P4967" i="1"/>
  <c r="Q4967" i="1"/>
  <c r="P4955" i="1"/>
  <c r="Q4955" i="1"/>
  <c r="P4943" i="1"/>
  <c r="Q4943" i="1"/>
  <c r="P4935" i="1"/>
  <c r="Q4935" i="1"/>
  <c r="P4923" i="1"/>
  <c r="Q4923" i="1"/>
  <c r="P4911" i="1"/>
  <c r="Q4911" i="1"/>
  <c r="P4903" i="1"/>
  <c r="Q4903" i="1"/>
  <c r="P4891" i="1"/>
  <c r="Q4891" i="1"/>
  <c r="P4879" i="1"/>
  <c r="Q4879" i="1"/>
  <c r="P4863" i="1"/>
  <c r="Q4863" i="1"/>
  <c r="P4855" i="1"/>
  <c r="Q4855" i="1"/>
  <c r="P4843" i="1"/>
  <c r="Q4843" i="1"/>
  <c r="P4831" i="1"/>
  <c r="Q4831" i="1"/>
  <c r="P4815" i="1"/>
  <c r="Q4815" i="1"/>
  <c r="P4811" i="1"/>
  <c r="Q4811" i="1"/>
  <c r="P4795" i="1"/>
  <c r="Q4795" i="1"/>
  <c r="P4783" i="1"/>
  <c r="Q4783" i="1"/>
  <c r="P4771" i="1"/>
  <c r="Q4771" i="1"/>
  <c r="P4763" i="1"/>
  <c r="Q4763" i="1"/>
  <c r="P4747" i="1"/>
  <c r="Q4747" i="1"/>
  <c r="P4735" i="1"/>
  <c r="Q4735" i="1"/>
  <c r="P4727" i="1"/>
  <c r="Q4727" i="1"/>
  <c r="P4723" i="1"/>
  <c r="Q4723" i="1"/>
  <c r="P4711" i="1"/>
  <c r="Q4711" i="1"/>
  <c r="P4707" i="1"/>
  <c r="Q4707" i="1"/>
  <c r="P4699" i="1"/>
  <c r="Q4699" i="1"/>
  <c r="P4691" i="1"/>
  <c r="Q4691" i="1"/>
  <c r="P4679" i="1"/>
  <c r="Q4679" i="1"/>
  <c r="P4655" i="1"/>
  <c r="Q4655" i="1"/>
  <c r="P4639" i="1"/>
  <c r="Q4639" i="1"/>
  <c r="P4623" i="1"/>
  <c r="Q4623" i="1"/>
  <c r="P4607" i="1"/>
  <c r="Q4607" i="1"/>
  <c r="P4595" i="1"/>
  <c r="Q4595" i="1"/>
  <c r="P4579" i="1"/>
  <c r="Q4579" i="1"/>
  <c r="P4563" i="1"/>
  <c r="Q4563" i="1"/>
  <c r="P4547" i="1"/>
  <c r="Q4547" i="1"/>
  <c r="P4531" i="1"/>
  <c r="Q4531" i="1"/>
  <c r="P4515" i="1"/>
  <c r="Q4515" i="1"/>
  <c r="P4499" i="1"/>
  <c r="Q4499" i="1"/>
  <c r="P4483" i="1"/>
  <c r="Q4483" i="1"/>
  <c r="P4467" i="1"/>
  <c r="Q4467" i="1"/>
  <c r="P4455" i="1"/>
  <c r="Q4455" i="1"/>
  <c r="P4439" i="1"/>
  <c r="Q4439" i="1"/>
  <c r="P4427" i="1"/>
  <c r="Q4427" i="1"/>
  <c r="P4411" i="1"/>
  <c r="Q4411" i="1"/>
  <c r="P4395" i="1"/>
  <c r="Q4395" i="1"/>
  <c r="P4379" i="1"/>
  <c r="Q4379" i="1"/>
  <c r="P4363" i="1"/>
  <c r="Q4363" i="1"/>
  <c r="P4347" i="1"/>
  <c r="Q4347" i="1"/>
  <c r="P4335" i="1"/>
  <c r="Q4335" i="1"/>
  <c r="P4323" i="1"/>
  <c r="Q4323" i="1"/>
  <c r="P4307" i="1"/>
  <c r="Q4307" i="1"/>
  <c r="P4283" i="1"/>
  <c r="Q4283" i="1"/>
  <c r="P4271" i="1"/>
  <c r="Q4271" i="1"/>
  <c r="P4259" i="1"/>
  <c r="Q4259" i="1"/>
  <c r="P4243" i="1"/>
  <c r="Q4243" i="1"/>
  <c r="P4227" i="1"/>
  <c r="Q4227" i="1"/>
  <c r="P4211" i="1"/>
  <c r="Q4211" i="1"/>
  <c r="P4199" i="1"/>
  <c r="Q4199" i="1"/>
  <c r="P4183" i="1"/>
  <c r="Q4183" i="1"/>
  <c r="P4171" i="1"/>
  <c r="Q4171" i="1"/>
  <c r="P4147" i="1"/>
  <c r="Q4147" i="1"/>
  <c r="P4127" i="1"/>
  <c r="Q4127" i="1"/>
  <c r="P4111" i="1"/>
  <c r="Q4111" i="1"/>
  <c r="Q4095" i="1"/>
  <c r="P4095" i="1"/>
  <c r="P4079" i="1"/>
  <c r="Q4079" i="1"/>
  <c r="P4063" i="1"/>
  <c r="Q4063" i="1"/>
  <c r="P4055" i="1"/>
  <c r="Q4055" i="1"/>
  <c r="P4039" i="1"/>
  <c r="Q4039" i="1"/>
  <c r="P4023" i="1"/>
  <c r="Q4023" i="1"/>
  <c r="P4007" i="1"/>
  <c r="Q4007" i="1"/>
  <c r="P3987" i="1"/>
  <c r="Q3987" i="1"/>
  <c r="P3971" i="1"/>
  <c r="Q3971" i="1"/>
  <c r="P3963" i="1"/>
  <c r="Q3963" i="1"/>
  <c r="P3943" i="1"/>
  <c r="Q3943" i="1"/>
  <c r="P3927" i="1"/>
  <c r="Q3927" i="1"/>
  <c r="P3915" i="1"/>
  <c r="Q3915" i="1"/>
  <c r="Q3903" i="1"/>
  <c r="P3903" i="1"/>
  <c r="P3887" i="1"/>
  <c r="Q3887" i="1"/>
  <c r="P3867" i="1"/>
  <c r="Q3867" i="1"/>
  <c r="P3855" i="1"/>
  <c r="Q3855" i="1"/>
  <c r="P3839" i="1"/>
  <c r="Q3839" i="1"/>
  <c r="P3823" i="1"/>
  <c r="Q3823" i="1"/>
  <c r="P3807" i="1"/>
  <c r="Q3807" i="1"/>
  <c r="P3791" i="1"/>
  <c r="Q3791" i="1"/>
  <c r="P3783" i="1"/>
  <c r="Q3783" i="1"/>
  <c r="P3767" i="1"/>
  <c r="Q3767" i="1"/>
  <c r="P3751" i="1"/>
  <c r="Q3751" i="1"/>
  <c r="P3735" i="1"/>
  <c r="Q3735" i="1"/>
  <c r="Q3719" i="1"/>
  <c r="P3719" i="1"/>
  <c r="P3703" i="1"/>
  <c r="Q3703" i="1"/>
  <c r="P3687" i="1"/>
  <c r="Q3687" i="1"/>
  <c r="P3671" i="1"/>
  <c r="Q3671" i="1"/>
  <c r="P3655" i="1"/>
  <c r="Q3655" i="1"/>
  <c r="P3639" i="1"/>
  <c r="Q3639" i="1"/>
  <c r="P3623" i="1"/>
  <c r="Q3623" i="1"/>
  <c r="P3607" i="1"/>
  <c r="Q3607" i="1"/>
  <c r="P3587" i="1"/>
  <c r="Q3587" i="1"/>
  <c r="P3567" i="1"/>
  <c r="Q3567" i="1"/>
  <c r="P3551" i="1"/>
  <c r="Q3551" i="1"/>
  <c r="P3543" i="1"/>
  <c r="Q3543" i="1"/>
  <c r="P3527" i="1"/>
  <c r="Q3527" i="1"/>
  <c r="P3511" i="1"/>
  <c r="Q3511" i="1"/>
  <c r="P3495" i="1"/>
  <c r="Q3495" i="1"/>
  <c r="P3479" i="1"/>
  <c r="Q3479" i="1"/>
  <c r="P3463" i="1"/>
  <c r="Q3463" i="1"/>
  <c r="P3451" i="1"/>
  <c r="Q3451" i="1"/>
  <c r="P3439" i="1"/>
  <c r="Q3439" i="1"/>
  <c r="P3415" i="1"/>
  <c r="Q3415" i="1"/>
  <c r="P3407" i="1"/>
  <c r="Q3407" i="1"/>
  <c r="P3391" i="1"/>
  <c r="Q3391" i="1"/>
  <c r="P3375" i="1"/>
  <c r="Q3375" i="1"/>
  <c r="P3359" i="1"/>
  <c r="Q3359" i="1"/>
  <c r="P3343" i="1"/>
  <c r="Q3343" i="1"/>
  <c r="P3327" i="1"/>
  <c r="Q3327" i="1"/>
  <c r="P3307" i="1"/>
  <c r="Q3307" i="1"/>
  <c r="P3287" i="1"/>
  <c r="Q3287" i="1"/>
  <c r="P3271" i="1"/>
  <c r="Q3271" i="1"/>
  <c r="P3255" i="1"/>
  <c r="Q3255" i="1"/>
  <c r="P3239" i="1"/>
  <c r="Q3239" i="1"/>
  <c r="P3223" i="1"/>
  <c r="Q3223" i="1"/>
  <c r="P3203" i="1"/>
  <c r="Q3203" i="1"/>
  <c r="P3191" i="1"/>
  <c r="Q3191" i="1"/>
  <c r="P3175" i="1"/>
  <c r="Q3175" i="1"/>
  <c r="P3159" i="1"/>
  <c r="Q3159" i="1"/>
  <c r="P3143" i="1"/>
  <c r="Q3143" i="1"/>
  <c r="P3127" i="1"/>
  <c r="Q3127" i="1"/>
  <c r="P3107" i="1"/>
  <c r="Q3107" i="1"/>
  <c r="P3095" i="1"/>
  <c r="Q3095" i="1"/>
  <c r="P3075" i="1"/>
  <c r="Q3075" i="1"/>
  <c r="P3059" i="1"/>
  <c r="Q3059" i="1"/>
  <c r="P3047" i="1"/>
  <c r="Q3047" i="1"/>
  <c r="P3035" i="1"/>
  <c r="Q3035" i="1"/>
  <c r="P3019" i="1"/>
  <c r="Q3019" i="1"/>
  <c r="P2999" i="1"/>
  <c r="Q2999" i="1"/>
  <c r="P2983" i="1"/>
  <c r="Q2983" i="1"/>
  <c r="P2971" i="1"/>
  <c r="Q2971" i="1"/>
  <c r="P2955" i="1"/>
  <c r="Q2955" i="1"/>
  <c r="P2935" i="1"/>
  <c r="Q2935" i="1"/>
  <c r="P2915" i="1"/>
  <c r="Q2915" i="1"/>
  <c r="P2899" i="1"/>
  <c r="Q2899" i="1"/>
  <c r="P2891" i="1"/>
  <c r="Q2891" i="1"/>
  <c r="P2875" i="1"/>
  <c r="Q2875" i="1"/>
  <c r="P2859" i="1"/>
  <c r="Q2859" i="1"/>
  <c r="P2847" i="1"/>
  <c r="Q2847" i="1"/>
  <c r="P2831" i="1"/>
  <c r="Q2831" i="1"/>
  <c r="P2815" i="1"/>
  <c r="Q2815" i="1"/>
  <c r="P2799" i="1"/>
  <c r="Q2799" i="1"/>
  <c r="P2783" i="1"/>
  <c r="Q2783" i="1"/>
  <c r="Q2763" i="1"/>
  <c r="P2763" i="1"/>
  <c r="Q2747" i="1"/>
  <c r="P2747" i="1"/>
  <c r="Q2731" i="1"/>
  <c r="P2731" i="1"/>
  <c r="Q2715" i="1"/>
  <c r="P2715" i="1"/>
  <c r="Q2699" i="1"/>
  <c r="P2699" i="1"/>
  <c r="Q2683" i="1"/>
  <c r="P2683" i="1"/>
  <c r="P2663" i="1"/>
  <c r="Q2663" i="1"/>
  <c r="Q2643" i="1"/>
  <c r="P2643" i="1"/>
  <c r="Q2627" i="1"/>
  <c r="P2627" i="1"/>
  <c r="P2615" i="1"/>
  <c r="Q2615" i="1"/>
  <c r="P2599" i="1"/>
  <c r="Q2599" i="1"/>
  <c r="P2579" i="1"/>
  <c r="Q2579" i="1"/>
  <c r="P2563" i="1"/>
  <c r="Q2563" i="1"/>
  <c r="P2539" i="1"/>
  <c r="Q2539" i="1"/>
  <c r="P2527" i="1"/>
  <c r="Q2527" i="1"/>
  <c r="P2515" i="1"/>
  <c r="Q2515" i="1"/>
  <c r="P2499" i="1"/>
  <c r="Q2499" i="1"/>
  <c r="P2483" i="1"/>
  <c r="Q2483" i="1"/>
  <c r="P2467" i="1"/>
  <c r="Q2467" i="1"/>
  <c r="P2451" i="1"/>
  <c r="Q2451" i="1"/>
  <c r="P2435" i="1"/>
  <c r="Q2435" i="1"/>
  <c r="P2415" i="1"/>
  <c r="Q2415" i="1"/>
  <c r="P2399" i="1"/>
  <c r="Q2399" i="1"/>
  <c r="P2387" i="1"/>
  <c r="Q2387" i="1"/>
  <c r="P2375" i="1"/>
  <c r="Q2375" i="1"/>
  <c r="P2355" i="1"/>
  <c r="Q2355" i="1"/>
  <c r="P2335" i="1"/>
  <c r="Q2335" i="1"/>
  <c r="P2319" i="1"/>
  <c r="Q2319" i="1"/>
  <c r="P2303" i="1"/>
  <c r="Q2303" i="1"/>
  <c r="P2287" i="1"/>
  <c r="Q2287" i="1"/>
  <c r="P2267" i="1"/>
  <c r="Q2267" i="1"/>
  <c r="P2251" i="1"/>
  <c r="Q2251" i="1"/>
  <c r="P2235" i="1"/>
  <c r="Q2235" i="1"/>
  <c r="P2219" i="1"/>
  <c r="Q2219" i="1"/>
  <c r="P2203" i="1"/>
  <c r="Q2203" i="1"/>
  <c r="P2187" i="1"/>
  <c r="Q2187" i="1"/>
  <c r="P2175" i="1"/>
  <c r="Q2175" i="1"/>
  <c r="P2159" i="1"/>
  <c r="Q2159" i="1"/>
  <c r="P2143" i="1"/>
  <c r="Q2143" i="1"/>
  <c r="P2127" i="1"/>
  <c r="Q2127" i="1"/>
  <c r="P2111" i="1"/>
  <c r="Q2111" i="1"/>
  <c r="P2095" i="1"/>
  <c r="Q2095" i="1"/>
  <c r="P2079" i="1"/>
  <c r="Q2079" i="1"/>
  <c r="P2059" i="1"/>
  <c r="Q2059" i="1"/>
  <c r="P2043" i="1"/>
  <c r="Q2043" i="1"/>
  <c r="P2027" i="1"/>
  <c r="Q2027" i="1"/>
  <c r="P2011" i="1"/>
  <c r="Q2011" i="1"/>
  <c r="P1995" i="1"/>
  <c r="Q1995" i="1"/>
  <c r="P1979" i="1"/>
  <c r="Q1979" i="1"/>
  <c r="P1963" i="1"/>
  <c r="Q1963" i="1"/>
  <c r="P1951" i="1"/>
  <c r="Q1951" i="1"/>
  <c r="P1943" i="1"/>
  <c r="Q1943" i="1"/>
  <c r="P1927" i="1"/>
  <c r="Q1927" i="1"/>
  <c r="Q1911" i="1"/>
  <c r="P1911" i="1"/>
  <c r="P1895" i="1"/>
  <c r="Q1895" i="1"/>
  <c r="P1879" i="1"/>
  <c r="Q1879" i="1"/>
  <c r="P1863" i="1"/>
  <c r="Q1863" i="1"/>
  <c r="P1847" i="1"/>
  <c r="Q1847" i="1"/>
  <c r="P1831" i="1"/>
  <c r="Q1831" i="1"/>
  <c r="P1815" i="1"/>
  <c r="Q1815" i="1"/>
  <c r="P1803" i="1"/>
  <c r="Q1803" i="1"/>
  <c r="P1787" i="1"/>
  <c r="Q1787" i="1"/>
  <c r="P1771" i="1"/>
  <c r="Q1771" i="1"/>
  <c r="P1751" i="1"/>
  <c r="Q1751" i="1"/>
  <c r="P1735" i="1"/>
  <c r="Q1735" i="1"/>
  <c r="P1723" i="1"/>
  <c r="Q1723" i="1"/>
  <c r="P1707" i="1"/>
  <c r="Q1707" i="1"/>
  <c r="P1691" i="1"/>
  <c r="Q1691" i="1"/>
  <c r="P1675" i="1"/>
  <c r="Q1675" i="1"/>
  <c r="P1659" i="1"/>
  <c r="Q1659" i="1"/>
  <c r="P1643" i="1"/>
  <c r="Q1643" i="1"/>
  <c r="P1627" i="1"/>
  <c r="Q1627" i="1"/>
  <c r="P1611" i="1"/>
  <c r="Q1611" i="1"/>
  <c r="P1595" i="1"/>
  <c r="Q1595" i="1"/>
  <c r="P1579" i="1"/>
  <c r="Q1579" i="1"/>
  <c r="P1567" i="1"/>
  <c r="Q1567" i="1"/>
  <c r="P1551" i="1"/>
  <c r="Q1551" i="1"/>
  <c r="P1535" i="1"/>
  <c r="Q1535" i="1"/>
  <c r="P1515" i="1"/>
  <c r="Q1515" i="1"/>
  <c r="P1499" i="1"/>
  <c r="Q1499" i="1"/>
  <c r="P1479" i="1"/>
  <c r="Q1479" i="1"/>
  <c r="P1463" i="1"/>
  <c r="Q1463" i="1"/>
  <c r="P1447" i="1"/>
  <c r="Q1447" i="1"/>
  <c r="P1423" i="1"/>
  <c r="Q1423" i="1"/>
  <c r="P1407" i="1"/>
  <c r="Q1407" i="1"/>
  <c r="P1391" i="1"/>
  <c r="Q1391" i="1"/>
  <c r="P1375" i="1"/>
  <c r="Q1375" i="1"/>
  <c r="P1359" i="1"/>
  <c r="Q1359" i="1"/>
  <c r="P1351" i="1"/>
  <c r="Q1351" i="1"/>
  <c r="P1335" i="1"/>
  <c r="Q1335" i="1"/>
  <c r="P1319" i="1"/>
  <c r="Q1319" i="1"/>
  <c r="P1311" i="1"/>
  <c r="Q1311" i="1"/>
  <c r="P1303" i="1"/>
  <c r="Q1303" i="1"/>
  <c r="P1295" i="1"/>
  <c r="Q1295" i="1"/>
  <c r="P1287" i="1"/>
  <c r="Q1287" i="1"/>
  <c r="P1271" i="1"/>
  <c r="Q1271" i="1"/>
  <c r="P1239" i="1"/>
  <c r="Q1239" i="1"/>
  <c r="P1191" i="1"/>
  <c r="Q1191" i="1"/>
  <c r="Q240" i="1"/>
  <c r="Q256" i="1"/>
  <c r="Q272" i="1"/>
  <c r="Q288" i="1"/>
  <c r="Q304" i="1"/>
  <c r="Q320" i="1"/>
  <c r="Q336" i="1"/>
  <c r="Q352" i="1"/>
  <c r="Q368" i="1"/>
  <c r="Q384" i="1"/>
  <c r="Q400" i="1"/>
  <c r="Q416" i="1"/>
  <c r="Q432" i="1"/>
  <c r="Q448" i="1"/>
  <c r="Q464" i="1"/>
  <c r="Q480" i="1"/>
  <c r="Q496" i="1"/>
  <c r="Q512" i="1"/>
  <c r="Q528" i="1"/>
  <c r="Q544" i="1"/>
  <c r="Q560" i="1"/>
  <c r="Q576" i="1"/>
  <c r="Q592" i="1"/>
  <c r="Q608" i="1"/>
  <c r="Q624" i="1"/>
  <c r="Q640" i="1"/>
  <c r="Q656" i="1"/>
  <c r="Q672" i="1"/>
  <c r="Q688" i="1"/>
  <c r="Q704" i="1"/>
  <c r="Q720" i="1"/>
  <c r="Q736" i="1"/>
  <c r="Q752" i="1"/>
  <c r="Q768" i="1"/>
  <c r="Q784" i="1"/>
  <c r="Q800" i="1"/>
  <c r="Q816" i="1"/>
  <c r="Q832" i="1"/>
  <c r="Q848" i="1"/>
  <c r="Q864" i="1"/>
  <c r="Q880" i="1"/>
  <c r="Q896" i="1"/>
  <c r="Q912" i="1"/>
  <c r="Q928" i="1"/>
  <c r="Q944" i="1"/>
  <c r="Q960" i="1"/>
  <c r="Q976" i="1"/>
  <c r="Q992" i="1"/>
  <c r="Q1008" i="1"/>
  <c r="Q1024" i="1"/>
  <c r="Q1040" i="1"/>
  <c r="Q1056" i="1"/>
  <c r="Q1072" i="1"/>
  <c r="Q1088" i="1"/>
  <c r="Q1104" i="1"/>
  <c r="Q1120" i="1"/>
  <c r="Q1136" i="1"/>
  <c r="Q1152" i="1"/>
  <c r="Q1168" i="1"/>
  <c r="Q1184" i="1"/>
  <c r="Q1200" i="1"/>
  <c r="Q1216" i="1"/>
  <c r="Q1232" i="1"/>
  <c r="Q1248" i="1"/>
  <c r="Q1264" i="1"/>
  <c r="Q1280" i="1"/>
  <c r="Q1296" i="1"/>
  <c r="P4683" i="1"/>
  <c r="Q4683" i="1"/>
  <c r="P4667" i="1"/>
  <c r="Q4667" i="1"/>
  <c r="P4651" i="1"/>
  <c r="Q4651" i="1"/>
  <c r="P4635" i="1"/>
  <c r="Q4635" i="1"/>
  <c r="P4619" i="1"/>
  <c r="Q4619" i="1"/>
  <c r="P4603" i="1"/>
  <c r="Q4603" i="1"/>
  <c r="P4587" i="1"/>
  <c r="Q4587" i="1"/>
  <c r="P4575" i="1"/>
  <c r="Q4575" i="1"/>
  <c r="P4559" i="1"/>
  <c r="Q4559" i="1"/>
  <c r="P4543" i="1"/>
  <c r="Q4543" i="1"/>
  <c r="P4523" i="1"/>
  <c r="Q4523" i="1"/>
  <c r="P4507" i="1"/>
  <c r="Q4507" i="1"/>
  <c r="P4491" i="1"/>
  <c r="Q4491" i="1"/>
  <c r="P4475" i="1"/>
  <c r="Q4475" i="1"/>
  <c r="P4451" i="1"/>
  <c r="Q4451" i="1"/>
  <c r="P4435" i="1"/>
  <c r="Q4435" i="1"/>
  <c r="P4419" i="1"/>
  <c r="Q4419" i="1"/>
  <c r="P4407" i="1"/>
  <c r="Q4407" i="1"/>
  <c r="P4387" i="1"/>
  <c r="Q4387" i="1"/>
  <c r="P4367" i="1"/>
  <c r="Q4367" i="1"/>
  <c r="P4351" i="1"/>
  <c r="Q4351" i="1"/>
  <c r="P4331" i="1"/>
  <c r="Q4331" i="1"/>
  <c r="P4319" i="1"/>
  <c r="Q4319" i="1"/>
  <c r="P4299" i="1"/>
  <c r="Q4299" i="1"/>
  <c r="P4287" i="1"/>
  <c r="Q4287" i="1"/>
  <c r="P4263" i="1"/>
  <c r="Q4263" i="1"/>
  <c r="P4247" i="1"/>
  <c r="Q4247" i="1"/>
  <c r="P4231" i="1"/>
  <c r="Q4231" i="1"/>
  <c r="P4215" i="1"/>
  <c r="Q4215" i="1"/>
  <c r="P4195" i="1"/>
  <c r="Q4195" i="1"/>
  <c r="P4179" i="1"/>
  <c r="Q4179" i="1"/>
  <c r="P4167" i="1"/>
  <c r="Q4167" i="1"/>
  <c r="P4143" i="1"/>
  <c r="Q4143" i="1"/>
  <c r="P4131" i="1"/>
  <c r="Q4131" i="1"/>
  <c r="P4119" i="1"/>
  <c r="Q4119" i="1"/>
  <c r="P4103" i="1"/>
  <c r="Q4103" i="1"/>
  <c r="P4083" i="1"/>
  <c r="Q4083" i="1"/>
  <c r="P4067" i="1"/>
  <c r="Q4067" i="1"/>
  <c r="P4043" i="1"/>
  <c r="Q4043" i="1"/>
  <c r="Q4031" i="1"/>
  <c r="P4031" i="1"/>
  <c r="P4015" i="1"/>
  <c r="Q4015" i="1"/>
  <c r="P3999" i="1"/>
  <c r="Q3999" i="1"/>
  <c r="P3979" i="1"/>
  <c r="Q3979" i="1"/>
  <c r="P3955" i="1"/>
  <c r="Q3955" i="1"/>
  <c r="P3939" i="1"/>
  <c r="Q3939" i="1"/>
  <c r="P3923" i="1"/>
  <c r="Q3923" i="1"/>
  <c r="P3907" i="1"/>
  <c r="Q3907" i="1"/>
  <c r="P3891" i="1"/>
  <c r="Q3891" i="1"/>
  <c r="P3875" i="1"/>
  <c r="Q3875" i="1"/>
  <c r="P3859" i="1"/>
  <c r="Q3859" i="1"/>
  <c r="P3843" i="1"/>
  <c r="Q3843" i="1"/>
  <c r="P3827" i="1"/>
  <c r="Q3827" i="1"/>
  <c r="P3811" i="1"/>
  <c r="Q3811" i="1"/>
  <c r="P3799" i="1"/>
  <c r="Q3799" i="1"/>
  <c r="P3779" i="1"/>
  <c r="Q3779" i="1"/>
  <c r="P3759" i="1"/>
  <c r="Q3759" i="1"/>
  <c r="Q3739" i="1"/>
  <c r="P3739" i="1"/>
  <c r="P3723" i="1"/>
  <c r="Q3723" i="1"/>
  <c r="P3711" i="1"/>
  <c r="Q3711" i="1"/>
  <c r="P3695" i="1"/>
  <c r="Q3695" i="1"/>
  <c r="Q3675" i="1"/>
  <c r="P3675" i="1"/>
  <c r="P3659" i="1"/>
  <c r="Q3659" i="1"/>
  <c r="P3643" i="1"/>
  <c r="Q3643" i="1"/>
  <c r="P3631" i="1"/>
  <c r="Q3631" i="1"/>
  <c r="P3615" i="1"/>
  <c r="Q3615" i="1"/>
  <c r="P3599" i="1"/>
  <c r="Q3599" i="1"/>
  <c r="P3579" i="1"/>
  <c r="Q3579" i="1"/>
  <c r="P3563" i="1"/>
  <c r="Q3563" i="1"/>
  <c r="P3547" i="1"/>
  <c r="Q3547" i="1"/>
  <c r="P3535" i="1"/>
  <c r="Q3535" i="1"/>
  <c r="P3519" i="1"/>
  <c r="Q3519" i="1"/>
  <c r="P3499" i="1"/>
  <c r="Q3499" i="1"/>
  <c r="P3483" i="1"/>
  <c r="Q3483" i="1"/>
  <c r="P3467" i="1"/>
  <c r="Q3467" i="1"/>
  <c r="P3447" i="1"/>
  <c r="Q3447" i="1"/>
  <c r="P3431" i="1"/>
  <c r="Q3431" i="1"/>
  <c r="P3423" i="1"/>
  <c r="Q3423" i="1"/>
  <c r="P3403" i="1"/>
  <c r="Q3403" i="1"/>
  <c r="P3383" i="1"/>
  <c r="Q3383" i="1"/>
  <c r="P3363" i="1"/>
  <c r="Q3363" i="1"/>
  <c r="P3355" i="1"/>
  <c r="Q3355" i="1"/>
  <c r="P3339" i="1"/>
  <c r="Q3339" i="1"/>
  <c r="P3319" i="1"/>
  <c r="Q3319" i="1"/>
  <c r="P3303" i="1"/>
  <c r="Q3303" i="1"/>
  <c r="P3283" i="1"/>
  <c r="Q3283" i="1"/>
  <c r="P3267" i="1"/>
  <c r="Q3267" i="1"/>
  <c r="P3243" i="1"/>
  <c r="Q3243" i="1"/>
  <c r="P3227" i="1"/>
  <c r="Q3227" i="1"/>
  <c r="P3215" i="1"/>
  <c r="Q3215" i="1"/>
  <c r="P3199" i="1"/>
  <c r="Q3199" i="1"/>
  <c r="P3179" i="1"/>
  <c r="Q3179" i="1"/>
  <c r="P3167" i="1"/>
  <c r="Q3167" i="1"/>
  <c r="P3151" i="1"/>
  <c r="Q3151" i="1"/>
  <c r="P3135" i="1"/>
  <c r="Q3135" i="1"/>
  <c r="P3115" i="1"/>
  <c r="Q3115" i="1"/>
  <c r="P3103" i="1"/>
  <c r="Q3103" i="1"/>
  <c r="P3083" i="1"/>
  <c r="Q3083" i="1"/>
  <c r="P3071" i="1"/>
  <c r="Q3071" i="1"/>
  <c r="P3055" i="1"/>
  <c r="Q3055" i="1"/>
  <c r="P3039" i="1"/>
  <c r="Q3039" i="1"/>
  <c r="P3023" i="1"/>
  <c r="Q3023" i="1"/>
  <c r="P3007" i="1"/>
  <c r="Q3007" i="1"/>
  <c r="P2991" i="1"/>
  <c r="Q2991" i="1"/>
  <c r="P2975" i="1"/>
  <c r="Q2975" i="1"/>
  <c r="P2963" i="1"/>
  <c r="Q2963" i="1"/>
  <c r="P2947" i="1"/>
  <c r="Q2947" i="1"/>
  <c r="P2927" i="1"/>
  <c r="Q2927" i="1"/>
  <c r="P2911" i="1"/>
  <c r="Q2911" i="1"/>
  <c r="P2895" i="1"/>
  <c r="Q2895" i="1"/>
  <c r="P2879" i="1"/>
  <c r="Q2879" i="1"/>
  <c r="P2863" i="1"/>
  <c r="Q2863" i="1"/>
  <c r="P2843" i="1"/>
  <c r="Q2843" i="1"/>
  <c r="P2819" i="1"/>
  <c r="Q2819" i="1"/>
  <c r="P2803" i="1"/>
  <c r="Q2803" i="1"/>
  <c r="P2787" i="1"/>
  <c r="Q2787" i="1"/>
  <c r="P2775" i="1"/>
  <c r="Q2775" i="1"/>
  <c r="P2759" i="1"/>
  <c r="Q2759" i="1"/>
  <c r="P2743" i="1"/>
  <c r="Q2743" i="1"/>
  <c r="Q2723" i="1"/>
  <c r="P2723" i="1"/>
  <c r="P2703" i="1"/>
  <c r="Q2703" i="1"/>
  <c r="P2687" i="1"/>
  <c r="Q2687" i="1"/>
  <c r="P2671" i="1"/>
  <c r="Q2671" i="1"/>
  <c r="P2655" i="1"/>
  <c r="Q2655" i="1"/>
  <c r="Q2635" i="1"/>
  <c r="P2635" i="1"/>
  <c r="Q2619" i="1"/>
  <c r="P2619" i="1"/>
  <c r="P2603" i="1"/>
  <c r="Q2603" i="1"/>
  <c r="P2587" i="1"/>
  <c r="Q2587" i="1"/>
  <c r="P2571" i="1"/>
  <c r="Q2571" i="1"/>
  <c r="P2559" i="1"/>
  <c r="Q2559" i="1"/>
  <c r="P2543" i="1"/>
  <c r="Q2543" i="1"/>
  <c r="P2523" i="1"/>
  <c r="Q2523" i="1"/>
  <c r="P2507" i="1"/>
  <c r="Q2507" i="1"/>
  <c r="P2491" i="1"/>
  <c r="Q2491" i="1"/>
  <c r="P2475" i="1"/>
  <c r="Q2475" i="1"/>
  <c r="P2455" i="1"/>
  <c r="Q2455" i="1"/>
  <c r="P2439" i="1"/>
  <c r="Q2439" i="1"/>
  <c r="P2423" i="1"/>
  <c r="Q2423" i="1"/>
  <c r="P2407" i="1"/>
  <c r="Q2407" i="1"/>
  <c r="P2391" i="1"/>
  <c r="Q2391" i="1"/>
  <c r="P2371" i="1"/>
  <c r="Q2371" i="1"/>
  <c r="P2359" i="1"/>
  <c r="Q2359" i="1"/>
  <c r="P2343" i="1"/>
  <c r="Q2343" i="1"/>
  <c r="P2327" i="1"/>
  <c r="Q2327" i="1"/>
  <c r="P2307" i="1"/>
  <c r="Q2307" i="1"/>
  <c r="P2295" i="1"/>
  <c r="Q2295" i="1"/>
  <c r="P2275" i="1"/>
  <c r="Q2275" i="1"/>
  <c r="P2255" i="1"/>
  <c r="Q2255" i="1"/>
  <c r="P2239" i="1"/>
  <c r="Q2239" i="1"/>
  <c r="P2223" i="1"/>
  <c r="Q2223" i="1"/>
  <c r="P2207" i="1"/>
  <c r="Q2207" i="1"/>
  <c r="P2191" i="1"/>
  <c r="Q2191" i="1"/>
  <c r="P2171" i="1"/>
  <c r="Q2171" i="1"/>
  <c r="P2155" i="1"/>
  <c r="Q2155" i="1"/>
  <c r="P2139" i="1"/>
  <c r="Q2139" i="1"/>
  <c r="P2123" i="1"/>
  <c r="Q2123" i="1"/>
  <c r="P2107" i="1"/>
  <c r="Q2107" i="1"/>
  <c r="P2083" i="1"/>
  <c r="Q2083" i="1"/>
  <c r="P2067" i="1"/>
  <c r="Q2067" i="1"/>
  <c r="P2051" i="1"/>
  <c r="Q2051" i="1"/>
  <c r="P2035" i="1"/>
  <c r="Q2035" i="1"/>
  <c r="P2023" i="1"/>
  <c r="Q2023" i="1"/>
  <c r="P2003" i="1"/>
  <c r="Q2003" i="1"/>
  <c r="P1991" i="1"/>
  <c r="Q1991" i="1"/>
  <c r="P1971" i="1"/>
  <c r="Q1971" i="1"/>
  <c r="P1955" i="1"/>
  <c r="Q1955" i="1"/>
  <c r="P1935" i="1"/>
  <c r="Q1935" i="1"/>
  <c r="P1919" i="1"/>
  <c r="Q1919" i="1"/>
  <c r="P1903" i="1"/>
  <c r="Q1903" i="1"/>
  <c r="P1887" i="1"/>
  <c r="Q1887" i="1"/>
  <c r="P1867" i="1"/>
  <c r="Q1867" i="1"/>
  <c r="P1851" i="1"/>
  <c r="Q1851" i="1"/>
  <c r="P1835" i="1"/>
  <c r="Q1835" i="1"/>
  <c r="P1819" i="1"/>
  <c r="Q1819" i="1"/>
  <c r="P1795" i="1"/>
  <c r="Q1795" i="1"/>
  <c r="P1783" i="1"/>
  <c r="Q1783" i="1"/>
  <c r="P1767" i="1"/>
  <c r="Q1767" i="1"/>
  <c r="P1755" i="1"/>
  <c r="Q1755" i="1"/>
  <c r="P1739" i="1"/>
  <c r="Q1739" i="1"/>
  <c r="P1715" i="1"/>
  <c r="Q1715" i="1"/>
  <c r="P1703" i="1"/>
  <c r="Q1703" i="1"/>
  <c r="P1687" i="1"/>
  <c r="Q1687" i="1"/>
  <c r="P1667" i="1"/>
  <c r="Q1667" i="1"/>
  <c r="P1651" i="1"/>
  <c r="Q1651" i="1"/>
  <c r="P1639" i="1"/>
  <c r="Q1639" i="1"/>
  <c r="P1623" i="1"/>
  <c r="Q1623" i="1"/>
  <c r="P1603" i="1"/>
  <c r="Q1603" i="1"/>
  <c r="P1583" i="1"/>
  <c r="Q1583" i="1"/>
  <c r="P1563" i="1"/>
  <c r="Q1563" i="1"/>
  <c r="P1547" i="1"/>
  <c r="Q1547" i="1"/>
  <c r="P1531" i="1"/>
  <c r="Q1531" i="1"/>
  <c r="P1519" i="1"/>
  <c r="Q1519" i="1"/>
  <c r="P1503" i="1"/>
  <c r="Q1503" i="1"/>
  <c r="P1487" i="1"/>
  <c r="Q1487" i="1"/>
  <c r="P1471" i="1"/>
  <c r="Q1471" i="1"/>
  <c r="P1455" i="1"/>
  <c r="Q1455" i="1"/>
  <c r="P1439" i="1"/>
  <c r="Q1439" i="1"/>
  <c r="P1427" i="1"/>
  <c r="Q1427" i="1"/>
  <c r="P1411" i="1"/>
  <c r="Q1411" i="1"/>
  <c r="P1395" i="1"/>
  <c r="Q1395" i="1"/>
  <c r="P1379" i="1"/>
  <c r="Q1379" i="1"/>
  <c r="P1367" i="1"/>
  <c r="Q1367" i="1"/>
  <c r="P1339" i="1"/>
  <c r="Q1339" i="1"/>
  <c r="P1323" i="1"/>
  <c r="Q1323" i="1"/>
  <c r="P1263" i="1"/>
  <c r="Q1263" i="1"/>
  <c r="P1167" i="1"/>
  <c r="Q1167" i="1"/>
  <c r="P1159" i="1"/>
  <c r="Q1159" i="1"/>
  <c r="P1135" i="1"/>
  <c r="Q1135" i="1"/>
  <c r="P1127" i="1"/>
  <c r="Q1127" i="1"/>
  <c r="P1071" i="1"/>
  <c r="Q1071" i="1"/>
  <c r="P1063" i="1"/>
  <c r="Q1063" i="1"/>
  <c r="P983" i="1"/>
  <c r="Q983" i="1"/>
  <c r="P975" i="1"/>
  <c r="Q975" i="1"/>
  <c r="P967" i="1"/>
  <c r="Q967" i="1"/>
  <c r="P959" i="1"/>
  <c r="Q959" i="1"/>
  <c r="P951" i="1"/>
  <c r="Q951" i="1"/>
  <c r="P943" i="1"/>
  <c r="Q943" i="1"/>
  <c r="P935" i="1"/>
  <c r="Q935" i="1"/>
  <c r="P919" i="1"/>
  <c r="Q919" i="1"/>
  <c r="P911" i="1"/>
  <c r="Q911" i="1"/>
  <c r="P903" i="1"/>
  <c r="Q903" i="1"/>
  <c r="P895" i="1"/>
  <c r="Q895" i="1"/>
  <c r="P887" i="1"/>
  <c r="Q887" i="1"/>
  <c r="P879" i="1"/>
  <c r="Q879" i="1"/>
  <c r="P871" i="1"/>
  <c r="Q871" i="1"/>
  <c r="P815" i="1"/>
  <c r="Q815" i="1"/>
  <c r="P783" i="1"/>
  <c r="Q783" i="1"/>
  <c r="P767" i="1"/>
  <c r="Q767" i="1"/>
  <c r="P751" i="1"/>
  <c r="Q751" i="1"/>
  <c r="P735" i="1"/>
  <c r="Q735" i="1"/>
  <c r="P719" i="1"/>
  <c r="Q719" i="1"/>
  <c r="P703" i="1"/>
  <c r="Q703" i="1"/>
  <c r="P695" i="1"/>
  <c r="Q695" i="1"/>
  <c r="P679" i="1"/>
  <c r="Q679" i="1"/>
  <c r="P663" i="1"/>
  <c r="Q663" i="1"/>
  <c r="P647" i="1"/>
  <c r="Q647" i="1"/>
  <c r="P639" i="1"/>
  <c r="Q639" i="1"/>
  <c r="Q623" i="1"/>
  <c r="P623" i="1"/>
  <c r="P599" i="1"/>
  <c r="Q599" i="1"/>
  <c r="P583" i="1"/>
  <c r="Q583" i="1"/>
  <c r="P575" i="1"/>
  <c r="Q575" i="1"/>
  <c r="P567" i="1"/>
  <c r="Q567" i="1"/>
  <c r="Q559" i="1"/>
  <c r="P559" i="1"/>
  <c r="P551" i="1"/>
  <c r="Q551" i="1"/>
  <c r="P543" i="1"/>
  <c r="Q543" i="1"/>
  <c r="P535" i="1"/>
  <c r="Q535" i="1"/>
  <c r="Q527" i="1"/>
  <c r="P527" i="1"/>
  <c r="P519" i="1"/>
  <c r="Q519" i="1"/>
  <c r="P511" i="1"/>
  <c r="Q511" i="1"/>
  <c r="P503" i="1"/>
  <c r="Q503" i="1"/>
  <c r="Q495" i="1"/>
  <c r="P495" i="1"/>
  <c r="P487" i="1"/>
  <c r="Q487" i="1"/>
  <c r="P479" i="1"/>
  <c r="Q479" i="1"/>
  <c r="P471" i="1"/>
  <c r="Q471" i="1"/>
  <c r="Q463" i="1"/>
  <c r="P463" i="1"/>
  <c r="P455" i="1"/>
  <c r="Q455" i="1"/>
  <c r="P447" i="1"/>
  <c r="Q447" i="1"/>
  <c r="P439" i="1"/>
  <c r="Q439" i="1"/>
  <c r="Q431" i="1"/>
  <c r="P431" i="1"/>
  <c r="P423" i="1"/>
  <c r="Q423" i="1"/>
  <c r="P415" i="1"/>
  <c r="Q415" i="1"/>
  <c r="P407" i="1"/>
  <c r="Q407" i="1"/>
  <c r="Q399" i="1"/>
  <c r="P399" i="1"/>
  <c r="P391" i="1"/>
  <c r="Q391" i="1"/>
  <c r="P383" i="1"/>
  <c r="Q383" i="1"/>
  <c r="P375" i="1"/>
  <c r="Q375" i="1"/>
  <c r="Q367" i="1"/>
  <c r="P367" i="1"/>
  <c r="P359" i="1"/>
  <c r="Q359" i="1"/>
  <c r="P351" i="1"/>
  <c r="Q351" i="1"/>
  <c r="P343" i="1"/>
  <c r="Q343" i="1"/>
  <c r="Q335" i="1"/>
  <c r="P335" i="1"/>
  <c r="P327" i="1"/>
  <c r="Q327" i="1"/>
  <c r="P319" i="1"/>
  <c r="Q319" i="1"/>
  <c r="P311" i="1"/>
  <c r="Q311" i="1"/>
  <c r="Q303" i="1"/>
  <c r="P303" i="1"/>
  <c r="P295" i="1"/>
  <c r="Q295" i="1"/>
  <c r="P287" i="1"/>
  <c r="Q287" i="1"/>
  <c r="P279" i="1"/>
  <c r="Q279" i="1"/>
  <c r="Q271" i="1"/>
  <c r="P271" i="1"/>
  <c r="P263" i="1"/>
  <c r="Q263" i="1"/>
  <c r="P255" i="1"/>
  <c r="Q255" i="1"/>
  <c r="P247" i="1"/>
  <c r="Q247" i="1"/>
  <c r="Q239" i="1"/>
  <c r="P239" i="1"/>
  <c r="P231" i="1"/>
  <c r="Q231" i="1"/>
  <c r="P4990" i="1"/>
  <c r="Q4990" i="1"/>
  <c r="P4978" i="1"/>
  <c r="Q4978" i="1"/>
  <c r="P4966" i="1"/>
  <c r="Q4966" i="1"/>
  <c r="P4954" i="1"/>
  <c r="Q4954" i="1"/>
  <c r="P4942" i="1"/>
  <c r="Q4942" i="1"/>
  <c r="P4934" i="1"/>
  <c r="Q4934" i="1"/>
  <c r="P4922" i="1"/>
  <c r="Q4922" i="1"/>
  <c r="P4910" i="1"/>
  <c r="Q4910" i="1"/>
  <c r="P4898" i="1"/>
  <c r="Q4898" i="1"/>
  <c r="P4886" i="1"/>
  <c r="Q4886" i="1"/>
  <c r="P4874" i="1"/>
  <c r="Q4874" i="1"/>
  <c r="P4862" i="1"/>
  <c r="Q4862" i="1"/>
  <c r="P4850" i="1"/>
  <c r="Q4850" i="1"/>
  <c r="P4838" i="1"/>
  <c r="Q4838" i="1"/>
  <c r="P4830" i="1"/>
  <c r="Q4830" i="1"/>
  <c r="P4818" i="1"/>
  <c r="Q4818" i="1"/>
  <c r="P4806" i="1"/>
  <c r="Q4806" i="1"/>
  <c r="P4794" i="1"/>
  <c r="Q4794" i="1"/>
  <c r="P4778" i="1"/>
  <c r="Q4778" i="1"/>
  <c r="P4770" i="1"/>
  <c r="Q4770" i="1"/>
  <c r="P4758" i="1"/>
  <c r="Q4758" i="1"/>
  <c r="P4746" i="1"/>
  <c r="Q4746" i="1"/>
  <c r="P4734" i="1"/>
  <c r="Q4734" i="1"/>
  <c r="P4722" i="1"/>
  <c r="Q4722" i="1"/>
  <c r="P4706" i="1"/>
  <c r="Q4706" i="1"/>
  <c r="P4694" i="1"/>
  <c r="Q4694" i="1"/>
  <c r="P4682" i="1"/>
  <c r="Q4682" i="1"/>
  <c r="P4674" i="1"/>
  <c r="Q4674" i="1"/>
  <c r="P4658" i="1"/>
  <c r="Q4658" i="1"/>
  <c r="P4646" i="1"/>
  <c r="Q4646" i="1"/>
  <c r="P4634" i="1"/>
  <c r="Q4634" i="1"/>
  <c r="P4622" i="1"/>
  <c r="Q4622" i="1"/>
  <c r="P4610" i="1"/>
  <c r="Q4610" i="1"/>
  <c r="P4598" i="1"/>
  <c r="Q4598" i="1"/>
  <c r="P4586" i="1"/>
  <c r="Q4586" i="1"/>
  <c r="P4578" i="1"/>
  <c r="Q4578" i="1"/>
  <c r="P4570" i="1"/>
  <c r="Q4570" i="1"/>
  <c r="P4558" i="1"/>
  <c r="Q4558" i="1"/>
  <c r="P4546" i="1"/>
  <c r="Q4546" i="1"/>
  <c r="P4534" i="1"/>
  <c r="Q4534" i="1"/>
  <c r="P4518" i="1"/>
  <c r="Q4518" i="1"/>
  <c r="P4506" i="1"/>
  <c r="Q4506" i="1"/>
  <c r="P4494" i="1"/>
  <c r="Q4494" i="1"/>
  <c r="P4482" i="1"/>
  <c r="Q4482" i="1"/>
  <c r="P4474" i="1"/>
  <c r="Q4474" i="1"/>
  <c r="P4462" i="1"/>
  <c r="Q4462" i="1"/>
  <c r="P4450" i="1"/>
  <c r="Q4450" i="1"/>
  <c r="P4438" i="1"/>
  <c r="Q4438" i="1"/>
  <c r="P4426" i="1"/>
  <c r="Q4426" i="1"/>
  <c r="P4414" i="1"/>
  <c r="Q4414" i="1"/>
  <c r="P4406" i="1"/>
  <c r="Q4406" i="1"/>
  <c r="P4390" i="1"/>
  <c r="Q4390" i="1"/>
  <c r="P4378" i="1"/>
  <c r="Q4378" i="1"/>
  <c r="P4370" i="1"/>
  <c r="Q4370" i="1"/>
  <c r="P4358" i="1"/>
  <c r="Q4358" i="1"/>
  <c r="P4346" i="1"/>
  <c r="Q4346" i="1"/>
  <c r="P4330" i="1"/>
  <c r="Q4330" i="1"/>
  <c r="P4318" i="1"/>
  <c r="Q4318" i="1"/>
  <c r="P4306" i="1"/>
  <c r="Q4306" i="1"/>
  <c r="P4294" i="1"/>
  <c r="Q4294" i="1"/>
  <c r="P4286" i="1"/>
  <c r="Q4286" i="1"/>
  <c r="P4274" i="1"/>
  <c r="Q4274" i="1"/>
  <c r="P4266" i="1"/>
  <c r="Q4266" i="1"/>
  <c r="P4254" i="1"/>
  <c r="Q4254" i="1"/>
  <c r="P4242" i="1"/>
  <c r="Q4242" i="1"/>
  <c r="P4230" i="1"/>
  <c r="Q4230" i="1"/>
  <c r="P4214" i="1"/>
  <c r="Q4214" i="1"/>
  <c r="P4202" i="1"/>
  <c r="Q4202" i="1"/>
  <c r="P4190" i="1"/>
  <c r="Q4190" i="1"/>
  <c r="P4178" i="1"/>
  <c r="Q4178" i="1"/>
  <c r="P4166" i="1"/>
  <c r="Q4166" i="1"/>
  <c r="P4154" i="1"/>
  <c r="Q4154" i="1"/>
  <c r="P4142" i="1"/>
  <c r="Q4142" i="1"/>
  <c r="P4130" i="1"/>
  <c r="Q4130" i="1"/>
  <c r="P4118" i="1"/>
  <c r="Q4118" i="1"/>
  <c r="P4106" i="1"/>
  <c r="Q4106" i="1"/>
  <c r="Q4094" i="1"/>
  <c r="P4094" i="1"/>
  <c r="P4086" i="1"/>
  <c r="Q4086" i="1"/>
  <c r="P4074" i="1"/>
  <c r="Q4074" i="1"/>
  <c r="P4062" i="1"/>
  <c r="Q4062" i="1"/>
  <c r="P4050" i="1"/>
  <c r="Q4050" i="1"/>
  <c r="P4038" i="1"/>
  <c r="Q4038" i="1"/>
  <c r="P4026" i="1"/>
  <c r="Q4026" i="1"/>
  <c r="P4014" i="1"/>
  <c r="Q4014" i="1"/>
  <c r="P4002" i="1"/>
  <c r="Q4002" i="1"/>
  <c r="P3998" i="1"/>
  <c r="Q3998" i="1"/>
  <c r="P3986" i="1"/>
  <c r="Q3986" i="1"/>
  <c r="P3974" i="1"/>
  <c r="Q3974" i="1"/>
  <c r="P3962" i="1"/>
  <c r="Q3962" i="1"/>
  <c r="P3954" i="1"/>
  <c r="Q3954" i="1"/>
  <c r="P3942" i="1"/>
  <c r="Q3942" i="1"/>
  <c r="P3926" i="1"/>
  <c r="Q3926" i="1"/>
  <c r="P3914" i="1"/>
  <c r="Q3914" i="1"/>
  <c r="Q3902" i="1"/>
  <c r="P3902" i="1"/>
  <c r="P3886" i="1"/>
  <c r="Q3886" i="1"/>
  <c r="P3874" i="1"/>
  <c r="Q3874" i="1"/>
  <c r="P3866" i="1"/>
  <c r="Q3866" i="1"/>
  <c r="P3854" i="1"/>
  <c r="Q3854" i="1"/>
  <c r="P3842" i="1"/>
  <c r="Q3842" i="1"/>
  <c r="P3830" i="1"/>
  <c r="Q3830" i="1"/>
  <c r="P3822" i="1"/>
  <c r="Q3822" i="1"/>
  <c r="P3810" i="1"/>
  <c r="Q3810" i="1"/>
  <c r="P3798" i="1"/>
  <c r="Q3798" i="1"/>
  <c r="P3786" i="1"/>
  <c r="Q3786" i="1"/>
  <c r="P3778" i="1"/>
  <c r="Q3778" i="1"/>
  <c r="P3766" i="1"/>
  <c r="Q3766" i="1"/>
  <c r="P3754" i="1"/>
  <c r="Q3754" i="1"/>
  <c r="P3746" i="1"/>
  <c r="Q3746" i="1"/>
  <c r="P3730" i="1"/>
  <c r="Q3730" i="1"/>
  <c r="Q3718" i="1"/>
  <c r="P3718" i="1"/>
  <c r="P3714" i="1"/>
  <c r="Q3714" i="1"/>
  <c r="P3702" i="1"/>
  <c r="Q3702" i="1"/>
  <c r="P3686" i="1"/>
  <c r="Q3686" i="1"/>
  <c r="P3674" i="1"/>
  <c r="Q3674" i="1"/>
  <c r="P3666" i="1"/>
  <c r="Q3666" i="1"/>
  <c r="P3658" i="1"/>
  <c r="Q3658" i="1"/>
  <c r="P3642" i="1"/>
  <c r="Q3642" i="1"/>
  <c r="P3630" i="1"/>
  <c r="Q3630" i="1"/>
  <c r="P3618" i="1"/>
  <c r="Q3618" i="1"/>
  <c r="P3606" i="1"/>
  <c r="Q3606" i="1"/>
  <c r="P3594" i="1"/>
  <c r="Q3594" i="1"/>
  <c r="P3582" i="1"/>
  <c r="Q3582" i="1"/>
  <c r="P3570" i="1"/>
  <c r="Q3570" i="1"/>
  <c r="P3554" i="1"/>
  <c r="Q3554" i="1"/>
  <c r="P3542" i="1"/>
  <c r="Q3542" i="1"/>
  <c r="P3530" i="1"/>
  <c r="Q3530" i="1"/>
  <c r="P3522" i="1"/>
  <c r="Q3522" i="1"/>
  <c r="P3506" i="1"/>
  <c r="Q3506" i="1"/>
  <c r="P3498" i="1"/>
  <c r="Q3498" i="1"/>
  <c r="P3482" i="1"/>
  <c r="Q3482" i="1"/>
  <c r="P3470" i="1"/>
  <c r="Q3470" i="1"/>
  <c r="P3458" i="1"/>
  <c r="Q3458" i="1"/>
  <c r="P3450" i="1"/>
  <c r="Q3450" i="1"/>
  <c r="P3434" i="1"/>
  <c r="Q3434" i="1"/>
  <c r="P3426" i="1"/>
  <c r="Q3426" i="1"/>
  <c r="P3414" i="1"/>
  <c r="Q3414" i="1"/>
  <c r="P3406" i="1"/>
  <c r="Q3406" i="1"/>
  <c r="P3394" i="1"/>
  <c r="Q3394" i="1"/>
  <c r="P3374" i="1"/>
  <c r="Q3374" i="1"/>
  <c r="P3362" i="1"/>
  <c r="Q3362" i="1"/>
  <c r="P3350" i="1"/>
  <c r="Q3350" i="1"/>
  <c r="P3338" i="1"/>
  <c r="Q3338" i="1"/>
  <c r="P3322" i="1"/>
  <c r="Q3322" i="1"/>
  <c r="P3310" i="1"/>
  <c r="Q3310" i="1"/>
  <c r="P3298" i="1"/>
  <c r="Q3298" i="1"/>
  <c r="P3286" i="1"/>
  <c r="Q3286" i="1"/>
  <c r="P3274" i="1"/>
  <c r="Q3274" i="1"/>
  <c r="P3262" i="1"/>
  <c r="Q3262" i="1"/>
  <c r="P3254" i="1"/>
  <c r="Q3254" i="1"/>
  <c r="P3242" i="1"/>
  <c r="Q3242" i="1"/>
  <c r="P3230" i="1"/>
  <c r="Q3230" i="1"/>
  <c r="P3218" i="1"/>
  <c r="Q3218" i="1"/>
  <c r="P3202" i="1"/>
  <c r="Q3202" i="1"/>
  <c r="P3190" i="1"/>
  <c r="Q3190" i="1"/>
  <c r="P3182" i="1"/>
  <c r="Q3182" i="1"/>
  <c r="P3170" i="1"/>
  <c r="Q3170" i="1"/>
  <c r="P3158" i="1"/>
  <c r="Q3158" i="1"/>
  <c r="P3146" i="1"/>
  <c r="Q3146" i="1"/>
  <c r="P3130" i="1"/>
  <c r="Q3130" i="1"/>
  <c r="P3118" i="1"/>
  <c r="Q3118" i="1"/>
  <c r="P3106" i="1"/>
  <c r="Q3106" i="1"/>
  <c r="P3094" i="1"/>
  <c r="Q3094" i="1"/>
  <c r="P3082" i="1"/>
  <c r="Q3082" i="1"/>
  <c r="P3074" i="1"/>
  <c r="Q3074" i="1"/>
  <c r="P3062" i="1"/>
  <c r="Q3062" i="1"/>
  <c r="P3050" i="1"/>
  <c r="Q3050" i="1"/>
  <c r="P3038" i="1"/>
  <c r="Q3038" i="1"/>
  <c r="P3026" i="1"/>
  <c r="Q3026" i="1"/>
  <c r="P3010" i="1"/>
  <c r="Q3010" i="1"/>
  <c r="P2998" i="1"/>
  <c r="Q2998" i="1"/>
  <c r="P2986" i="1"/>
  <c r="Q2986" i="1"/>
  <c r="P2974" i="1"/>
  <c r="Q2974" i="1"/>
  <c r="P2962" i="1"/>
  <c r="Q2962" i="1"/>
  <c r="P2954" i="1"/>
  <c r="Q2954" i="1"/>
  <c r="P2942" i="1"/>
  <c r="Q2942" i="1"/>
  <c r="P2926" i="1"/>
  <c r="Q2926" i="1"/>
  <c r="P2914" i="1"/>
  <c r="Q2914" i="1"/>
  <c r="P2902" i="1"/>
  <c r="Q2902" i="1"/>
  <c r="P2890" i="1"/>
  <c r="Q2890" i="1"/>
  <c r="P2878" i="1"/>
  <c r="Q2878" i="1"/>
  <c r="P2866" i="1"/>
  <c r="Q2866" i="1"/>
  <c r="P2858" i="1"/>
  <c r="Q2858" i="1"/>
  <c r="P2850" i="1"/>
  <c r="Q2850" i="1"/>
  <c r="P2838" i="1"/>
  <c r="Q2838" i="1"/>
  <c r="P2826" i="1"/>
  <c r="Q2826" i="1"/>
  <c r="P2814" i="1"/>
  <c r="Q2814" i="1"/>
  <c r="P2806" i="1"/>
  <c r="Q2806" i="1"/>
  <c r="P2794" i="1"/>
  <c r="Q2794" i="1"/>
  <c r="P2782" i="1"/>
  <c r="Q2782" i="1"/>
  <c r="P2766" i="1"/>
  <c r="Q2766" i="1"/>
  <c r="P2754" i="1"/>
  <c r="Q2754" i="1"/>
  <c r="P2742" i="1"/>
  <c r="Q2742" i="1"/>
  <c r="P2734" i="1"/>
  <c r="Q2734" i="1"/>
  <c r="P2718" i="1"/>
  <c r="Q2718" i="1"/>
  <c r="P2706" i="1"/>
  <c r="Q2706" i="1"/>
  <c r="P2694" i="1"/>
  <c r="Q2694" i="1"/>
  <c r="P2682" i="1"/>
  <c r="Q2682" i="1"/>
  <c r="P2670" i="1"/>
  <c r="Q2670" i="1"/>
  <c r="P2658" i="1"/>
  <c r="Q2658" i="1"/>
  <c r="P2650" i="1"/>
  <c r="Q2650" i="1"/>
  <c r="P2638" i="1"/>
  <c r="Q2638" i="1"/>
  <c r="P2626" i="1"/>
  <c r="Q2626" i="1"/>
  <c r="P2618" i="1"/>
  <c r="Q2618" i="1"/>
  <c r="P2606" i="1"/>
  <c r="Q2606" i="1"/>
  <c r="P2590" i="1"/>
  <c r="Q2590" i="1"/>
  <c r="P2578" i="1"/>
  <c r="Q2578" i="1"/>
  <c r="P2566" i="1"/>
  <c r="Q2566" i="1"/>
  <c r="P2554" i="1"/>
  <c r="Q2554" i="1"/>
  <c r="P2546" i="1"/>
  <c r="Q2546" i="1"/>
  <c r="P2534" i="1"/>
  <c r="Q2534" i="1"/>
  <c r="P2522" i="1"/>
  <c r="Q2522" i="1"/>
  <c r="P2510" i="1"/>
  <c r="Q2510" i="1"/>
  <c r="P2498" i="1"/>
  <c r="Q2498" i="1"/>
  <c r="P2486" i="1"/>
  <c r="Q2486" i="1"/>
  <c r="P2474" i="1"/>
  <c r="Q2474" i="1"/>
  <c r="P2462" i="1"/>
  <c r="Q2462" i="1"/>
  <c r="P2450" i="1"/>
  <c r="Q2450" i="1"/>
  <c r="P2438" i="1"/>
  <c r="Q2438" i="1"/>
  <c r="P2426" i="1"/>
  <c r="Q2426" i="1"/>
  <c r="P2414" i="1"/>
  <c r="Q2414" i="1"/>
  <c r="P2402" i="1"/>
  <c r="Q2402" i="1"/>
  <c r="P2390" i="1"/>
  <c r="Q2390" i="1"/>
  <c r="P2386" i="1"/>
  <c r="Q2386" i="1"/>
  <c r="P2374" i="1"/>
  <c r="Q2374" i="1"/>
  <c r="P2362" i="1"/>
  <c r="Q2362" i="1"/>
  <c r="P2350" i="1"/>
  <c r="Q2350" i="1"/>
  <c r="P2338" i="1"/>
  <c r="Q2338" i="1"/>
  <c r="P2326" i="1"/>
  <c r="Q2326" i="1"/>
  <c r="P2314" i="1"/>
  <c r="Q2314" i="1"/>
  <c r="P2306" i="1"/>
  <c r="Q2306" i="1"/>
  <c r="P2294" i="1"/>
  <c r="Q2294" i="1"/>
  <c r="P2278" i="1"/>
  <c r="Q2278" i="1"/>
  <c r="P2266" i="1"/>
  <c r="Q2266" i="1"/>
  <c r="P2254" i="1"/>
  <c r="Q2254" i="1"/>
  <c r="P2242" i="1"/>
  <c r="Q2242" i="1"/>
  <c r="P2230" i="1"/>
  <c r="Q2230" i="1"/>
  <c r="P2218" i="1"/>
  <c r="Q2218" i="1"/>
  <c r="P2206" i="1"/>
  <c r="Q2206" i="1"/>
  <c r="P2194" i="1"/>
  <c r="Q2194" i="1"/>
  <c r="P2190" i="1"/>
  <c r="Q2190" i="1"/>
  <c r="P2178" i="1"/>
  <c r="Q2178" i="1"/>
  <c r="P2166" i="1"/>
  <c r="Q2166" i="1"/>
  <c r="P2154" i="1"/>
  <c r="Q2154" i="1"/>
  <c r="P2142" i="1"/>
  <c r="Q2142" i="1"/>
  <c r="P2130" i="1"/>
  <c r="Q2130" i="1"/>
  <c r="P2118" i="1"/>
  <c r="Q2118" i="1"/>
  <c r="P2106" i="1"/>
  <c r="Q2106" i="1"/>
  <c r="P2094" i="1"/>
  <c r="Q2094" i="1"/>
  <c r="P2086" i="1"/>
  <c r="Q2086" i="1"/>
  <c r="P2070" i="1"/>
  <c r="Q2070" i="1"/>
  <c r="P2058" i="1"/>
  <c r="Q2058" i="1"/>
  <c r="P2046" i="1"/>
  <c r="Q2046" i="1"/>
  <c r="P2034" i="1"/>
  <c r="Q2034" i="1"/>
  <c r="P2026" i="1"/>
  <c r="Q2026" i="1"/>
  <c r="P2014" i="1"/>
  <c r="Q2014" i="1"/>
  <c r="P2002" i="1"/>
  <c r="Q2002" i="1"/>
  <c r="P1986" i="1"/>
  <c r="Q1986" i="1"/>
  <c r="P1974" i="1"/>
  <c r="Q1974" i="1"/>
  <c r="P1962" i="1"/>
  <c r="Q1962" i="1"/>
  <c r="P1950" i="1"/>
  <c r="Q1950" i="1"/>
  <c r="P1938" i="1"/>
  <c r="Q1938" i="1"/>
  <c r="P1926" i="1"/>
  <c r="Q1926" i="1"/>
  <c r="P1914" i="1"/>
  <c r="Q1914" i="1"/>
  <c r="P1902" i="1"/>
  <c r="Q1902" i="1"/>
  <c r="P1890" i="1"/>
  <c r="Q1890" i="1"/>
  <c r="P1882" i="1"/>
  <c r="Q1882" i="1"/>
  <c r="Q1870" i="1"/>
  <c r="P1870" i="1"/>
  <c r="P1858" i="1"/>
  <c r="Q1858" i="1"/>
  <c r="P1846" i="1"/>
  <c r="Q1846" i="1"/>
  <c r="Q1838" i="1"/>
  <c r="P1838" i="1"/>
  <c r="P1826" i="1"/>
  <c r="Q1826" i="1"/>
  <c r="P1814" i="1"/>
  <c r="Q1814" i="1"/>
  <c r="P1802" i="1"/>
  <c r="Q1802" i="1"/>
  <c r="Q1790" i="1"/>
  <c r="P1790" i="1"/>
  <c r="P1778" i="1"/>
  <c r="Q1778" i="1"/>
  <c r="P1766" i="1"/>
  <c r="Q1766" i="1"/>
  <c r="P1754" i="1"/>
  <c r="Q1754" i="1"/>
  <c r="Q1742" i="1"/>
  <c r="P1742" i="1"/>
  <c r="P1730" i="1"/>
  <c r="Q1730" i="1"/>
  <c r="P1714" i="1"/>
  <c r="Q1714" i="1"/>
  <c r="P1706" i="1"/>
  <c r="Q1706" i="1"/>
  <c r="Q1694" i="1"/>
  <c r="P1694" i="1"/>
  <c r="Q1678" i="1"/>
  <c r="P1678" i="1"/>
  <c r="P1666" i="1"/>
  <c r="Q1666" i="1"/>
  <c r="P1654" i="1"/>
  <c r="Q1654" i="1"/>
  <c r="Q1646" i="1"/>
  <c r="P1646" i="1"/>
  <c r="P1638" i="1"/>
  <c r="Q1638" i="1"/>
  <c r="Q1630" i="1"/>
  <c r="P1630" i="1"/>
  <c r="P1622" i="1"/>
  <c r="Q1622" i="1"/>
  <c r="Q1614" i="1"/>
  <c r="P1614" i="1"/>
  <c r="P1602" i="1"/>
  <c r="Q1602" i="1"/>
  <c r="P1594" i="1"/>
  <c r="Q1594" i="1"/>
  <c r="P1586" i="1"/>
  <c r="Q1586" i="1"/>
  <c r="P1578" i="1"/>
  <c r="Q1578" i="1"/>
  <c r="P1570" i="1"/>
  <c r="Q1570" i="1"/>
  <c r="P1562" i="1"/>
  <c r="Q1562" i="1"/>
  <c r="Q1550" i="1"/>
  <c r="P1550" i="1"/>
  <c r="P1542" i="1"/>
  <c r="Q1542" i="1"/>
  <c r="Q1534" i="1"/>
  <c r="P1534" i="1"/>
  <c r="P1526" i="1"/>
  <c r="Q1526" i="1"/>
  <c r="Q1518" i="1"/>
  <c r="P1518" i="1"/>
  <c r="P1510" i="1"/>
  <c r="Q1510" i="1"/>
  <c r="Q1502" i="1"/>
  <c r="P1502" i="1"/>
  <c r="P1494" i="1"/>
  <c r="Q1494" i="1"/>
  <c r="Q1486" i="1"/>
  <c r="P1486" i="1"/>
  <c r="P1478" i="1"/>
  <c r="Q1478" i="1"/>
  <c r="Q1470" i="1"/>
  <c r="P1470" i="1"/>
  <c r="P1462" i="1"/>
  <c r="Q1462" i="1"/>
  <c r="Q1454" i="1"/>
  <c r="P1454" i="1"/>
  <c r="P1446" i="1"/>
  <c r="Q1446" i="1"/>
  <c r="Q1438" i="1"/>
  <c r="P1438" i="1"/>
  <c r="P1430" i="1"/>
  <c r="Q1430" i="1"/>
  <c r="Q1422" i="1"/>
  <c r="P1422" i="1"/>
  <c r="P1414" i="1"/>
  <c r="Q1414" i="1"/>
  <c r="Q1406" i="1"/>
  <c r="P1406" i="1"/>
  <c r="P1398" i="1"/>
  <c r="Q1398" i="1"/>
  <c r="Q1390" i="1"/>
  <c r="P1390" i="1"/>
  <c r="P1382" i="1"/>
  <c r="Q1382" i="1"/>
  <c r="Q1374" i="1"/>
  <c r="P1374" i="1"/>
  <c r="P1366" i="1"/>
  <c r="Q1366" i="1"/>
  <c r="Q1358" i="1"/>
  <c r="P1358" i="1"/>
  <c r="P1346" i="1"/>
  <c r="Q1346" i="1"/>
  <c r="P1338" i="1"/>
  <c r="Q1338" i="1"/>
  <c r="P1330" i="1"/>
  <c r="Q1330" i="1"/>
  <c r="P1322" i="1"/>
  <c r="Q1322" i="1"/>
  <c r="P1314" i="1"/>
  <c r="Q1314" i="1"/>
  <c r="P1306" i="1"/>
  <c r="Q1306" i="1"/>
  <c r="P1298" i="1"/>
  <c r="Q1298" i="1"/>
  <c r="Q1294" i="1"/>
  <c r="P1294" i="1"/>
  <c r="P1286" i="1"/>
  <c r="Q1286" i="1"/>
  <c r="Q1278" i="1"/>
  <c r="P1278" i="1"/>
  <c r="P1270" i="1"/>
  <c r="Q1270" i="1"/>
  <c r="Q1262" i="1"/>
  <c r="P1262" i="1"/>
  <c r="P1254" i="1"/>
  <c r="Q1254" i="1"/>
  <c r="P1250" i="1"/>
  <c r="Q1250" i="1"/>
  <c r="P1242" i="1"/>
  <c r="Q1242" i="1"/>
  <c r="P1234" i="1"/>
  <c r="Q1234" i="1"/>
  <c r="P1226" i="1"/>
  <c r="Q1226" i="1"/>
  <c r="P1218" i="1"/>
  <c r="Q1218" i="1"/>
  <c r="P1210" i="1"/>
  <c r="Q1210" i="1"/>
  <c r="Q1198" i="1"/>
  <c r="P1198" i="1"/>
  <c r="P1190" i="1"/>
  <c r="Q1190" i="1"/>
  <c r="Q1182" i="1"/>
  <c r="P1182" i="1"/>
  <c r="P1174" i="1"/>
  <c r="Q1174" i="1"/>
  <c r="P1162" i="1"/>
  <c r="Q1162" i="1"/>
  <c r="P1158" i="1"/>
  <c r="Q1158" i="1"/>
  <c r="Q1150" i="1"/>
  <c r="P1150" i="1"/>
  <c r="P1142" i="1"/>
  <c r="Q1142" i="1"/>
  <c r="Q1134" i="1"/>
  <c r="P1134" i="1"/>
  <c r="P1126" i="1"/>
  <c r="Q1126" i="1"/>
  <c r="Q1118" i="1"/>
  <c r="P1118" i="1"/>
  <c r="P1110" i="1"/>
  <c r="Q1110" i="1"/>
  <c r="Q1102" i="1"/>
  <c r="P1102" i="1"/>
  <c r="P1094" i="1"/>
  <c r="Q1094" i="1"/>
  <c r="Q1086" i="1"/>
  <c r="P1086" i="1"/>
  <c r="P1078" i="1"/>
  <c r="Q1078" i="1"/>
  <c r="Q1070" i="1"/>
  <c r="P1070" i="1"/>
  <c r="P1062" i="1"/>
  <c r="Q1062" i="1"/>
  <c r="Q1054" i="1"/>
  <c r="P1054" i="1"/>
  <c r="P1046" i="1"/>
  <c r="Q1046" i="1"/>
  <c r="Q1038" i="1"/>
  <c r="P1038" i="1"/>
  <c r="P1030" i="1"/>
  <c r="Q1030" i="1"/>
  <c r="Q1022" i="1"/>
  <c r="P1022" i="1"/>
  <c r="P1014" i="1"/>
  <c r="Q1014" i="1"/>
  <c r="Q1006" i="1"/>
  <c r="P1006" i="1"/>
  <c r="P998" i="1"/>
  <c r="Q998" i="1"/>
  <c r="Q990" i="1"/>
  <c r="P990" i="1"/>
  <c r="P982" i="1"/>
  <c r="Q982" i="1"/>
  <c r="P970" i="1"/>
  <c r="Q970" i="1"/>
  <c r="P962" i="1"/>
  <c r="Q962" i="1"/>
  <c r="P954" i="1"/>
  <c r="Q954" i="1"/>
  <c r="P946" i="1"/>
  <c r="Q946" i="1"/>
  <c r="P938" i="1"/>
  <c r="Q938" i="1"/>
  <c r="Q926" i="1"/>
  <c r="P926" i="1"/>
  <c r="P918" i="1"/>
  <c r="Q918" i="1"/>
  <c r="Q910" i="1"/>
  <c r="P910" i="1"/>
  <c r="P902" i="1"/>
  <c r="Q902" i="1"/>
  <c r="Q894" i="1"/>
  <c r="P894" i="1"/>
  <c r="P886" i="1"/>
  <c r="Q886" i="1"/>
  <c r="Q878" i="1"/>
  <c r="P878" i="1"/>
  <c r="P870" i="1"/>
  <c r="Q870" i="1"/>
  <c r="Q862" i="1"/>
  <c r="P862" i="1"/>
  <c r="P854" i="1"/>
  <c r="Q854" i="1"/>
  <c r="Q846" i="1"/>
  <c r="P846" i="1"/>
  <c r="P834" i="1"/>
  <c r="Q834" i="1"/>
  <c r="P826" i="1"/>
  <c r="Q826" i="1"/>
  <c r="P818" i="1"/>
  <c r="Q818" i="1"/>
  <c r="P810" i="1"/>
  <c r="Q810" i="1"/>
  <c r="P802" i="1"/>
  <c r="Q802" i="1"/>
  <c r="Q798" i="1"/>
  <c r="P798" i="1"/>
  <c r="P790" i="1"/>
  <c r="Q790" i="1"/>
  <c r="Q782" i="1"/>
  <c r="P782" i="1"/>
  <c r="P770" i="1"/>
  <c r="Q770" i="1"/>
  <c r="P762" i="1"/>
  <c r="Q762" i="1"/>
  <c r="P754" i="1"/>
  <c r="Q754" i="1"/>
  <c r="P746" i="1"/>
  <c r="Q746" i="1"/>
  <c r="P738" i="1"/>
  <c r="Q738" i="1"/>
  <c r="P726" i="1"/>
  <c r="Q726" i="1"/>
  <c r="Q718" i="1"/>
  <c r="P718" i="1"/>
  <c r="P710" i="1"/>
  <c r="Q710" i="1"/>
  <c r="Q702" i="1"/>
  <c r="P702" i="1"/>
  <c r="P694" i="1"/>
  <c r="Q694" i="1"/>
  <c r="Q686" i="1"/>
  <c r="P686" i="1"/>
  <c r="P674" i="1"/>
  <c r="Q674" i="1"/>
  <c r="Q666" i="1"/>
  <c r="P666" i="1"/>
  <c r="P658" i="1"/>
  <c r="Q658" i="1"/>
  <c r="P650" i="1"/>
  <c r="Q650" i="1"/>
  <c r="Q638" i="1"/>
  <c r="P638" i="1"/>
  <c r="P630" i="1"/>
  <c r="Q630" i="1"/>
  <c r="Q622" i="1"/>
  <c r="P622" i="1"/>
  <c r="P614" i="1"/>
  <c r="Q614" i="1"/>
  <c r="Q606" i="1"/>
  <c r="P606" i="1"/>
  <c r="P598" i="1"/>
  <c r="Q598" i="1"/>
  <c r="Q590" i="1"/>
  <c r="P590" i="1"/>
  <c r="P582" i="1"/>
  <c r="Q582" i="1"/>
  <c r="Q574" i="1"/>
  <c r="P574" i="1"/>
  <c r="P566" i="1"/>
  <c r="Q566" i="1"/>
  <c r="Q558" i="1"/>
  <c r="P558" i="1"/>
  <c r="P550" i="1"/>
  <c r="Q550" i="1"/>
  <c r="Q542" i="1"/>
  <c r="P542" i="1"/>
  <c r="P534" i="1"/>
  <c r="Q534" i="1"/>
  <c r="Q526" i="1"/>
  <c r="P526" i="1"/>
  <c r="P518" i="1"/>
  <c r="Q518" i="1"/>
  <c r="Q506" i="1"/>
  <c r="P506" i="1"/>
  <c r="P498" i="1"/>
  <c r="Q498" i="1"/>
  <c r="Q494" i="1"/>
  <c r="P494" i="1"/>
  <c r="P486" i="1"/>
  <c r="Q486" i="1"/>
  <c r="Q478" i="1"/>
  <c r="P478" i="1"/>
  <c r="P470" i="1"/>
  <c r="Q470" i="1"/>
  <c r="P458" i="1"/>
  <c r="Q458" i="1"/>
  <c r="P450" i="1"/>
  <c r="Q450" i="1"/>
  <c r="Q446" i="1"/>
  <c r="P446" i="1"/>
  <c r="P438" i="1"/>
  <c r="Q438" i="1"/>
  <c r="P426" i="1"/>
  <c r="Q426" i="1"/>
  <c r="P418" i="1"/>
  <c r="Q418" i="1"/>
  <c r="Q410" i="1"/>
  <c r="P410" i="1"/>
  <c r="P402" i="1"/>
  <c r="Q402" i="1"/>
  <c r="P394" i="1"/>
  <c r="Q394" i="1"/>
  <c r="P386" i="1"/>
  <c r="Q386" i="1"/>
  <c r="Q378" i="1"/>
  <c r="P378" i="1"/>
  <c r="P370" i="1"/>
  <c r="Q370" i="1"/>
  <c r="P362" i="1"/>
  <c r="Q362" i="1"/>
  <c r="P354" i="1"/>
  <c r="Q354" i="1"/>
  <c r="Q346" i="1"/>
  <c r="P346" i="1"/>
  <c r="P338" i="1"/>
  <c r="Q338" i="1"/>
  <c r="P330" i="1"/>
  <c r="Q330" i="1"/>
  <c r="Q318" i="1"/>
  <c r="P318" i="1"/>
  <c r="Q314" i="1"/>
  <c r="P314" i="1"/>
  <c r="P306" i="1"/>
  <c r="Q306" i="1"/>
  <c r="P298" i="1"/>
  <c r="Q298" i="1"/>
  <c r="P290" i="1"/>
  <c r="Q290" i="1"/>
  <c r="Q282" i="1"/>
  <c r="P282" i="1"/>
  <c r="P274" i="1"/>
  <c r="Q274" i="1"/>
  <c r="P266" i="1"/>
  <c r="Q266" i="1"/>
  <c r="P258" i="1"/>
  <c r="Q258" i="1"/>
  <c r="Q250" i="1"/>
  <c r="P250" i="1"/>
  <c r="P242" i="1"/>
  <c r="Q242" i="1"/>
  <c r="P234" i="1"/>
  <c r="Q234" i="1"/>
  <c r="Q243" i="1"/>
  <c r="Q259" i="1"/>
  <c r="Q275" i="1"/>
  <c r="Q291" i="1"/>
  <c r="Q307" i="1"/>
  <c r="Q323" i="1"/>
  <c r="Q339" i="1"/>
  <c r="Q355" i="1"/>
  <c r="Q371" i="1"/>
  <c r="Q387" i="1"/>
  <c r="Q403" i="1"/>
  <c r="Q419" i="1"/>
  <c r="Q435" i="1"/>
  <c r="Q451" i="1"/>
  <c r="Q467" i="1"/>
  <c r="Q483" i="1"/>
  <c r="Q499" i="1"/>
  <c r="Q515" i="1"/>
  <c r="Q531" i="1"/>
  <c r="Q547" i="1"/>
  <c r="Q563" i="1"/>
  <c r="Q579" i="1"/>
  <c r="Q595" i="1"/>
  <c r="Q611" i="1"/>
  <c r="Q627" i="1"/>
  <c r="Q643" i="1"/>
  <c r="Q659" i="1"/>
  <c r="Q675" i="1"/>
  <c r="Q691" i="1"/>
  <c r="Q707" i="1"/>
  <c r="Q723" i="1"/>
  <c r="Q739" i="1"/>
  <c r="Q755" i="1"/>
  <c r="Q771" i="1"/>
  <c r="Q787" i="1"/>
  <c r="Q803" i="1"/>
  <c r="Q819" i="1"/>
  <c r="Q835" i="1"/>
  <c r="Q851" i="1"/>
  <c r="Q867" i="1"/>
  <c r="Q883" i="1"/>
  <c r="Q899" i="1"/>
  <c r="Q915" i="1"/>
  <c r="Q931" i="1"/>
  <c r="Q947" i="1"/>
  <c r="Q963" i="1"/>
  <c r="Q979" i="1"/>
  <c r="Q995" i="1"/>
  <c r="Q1011" i="1"/>
  <c r="Q1027" i="1"/>
  <c r="Q1043" i="1"/>
  <c r="Q1059" i="1"/>
  <c r="Q1075" i="1"/>
  <c r="Q1091" i="1"/>
  <c r="Q1107" i="1"/>
  <c r="Q1123" i="1"/>
  <c r="Q1139" i="1"/>
  <c r="Q1155" i="1"/>
  <c r="Q1171" i="1"/>
  <c r="Q1187" i="1"/>
  <c r="Q1203" i="1"/>
  <c r="Q1219" i="1"/>
  <c r="Q1235" i="1"/>
  <c r="Q1251" i="1"/>
  <c r="Q1267" i="1"/>
  <c r="Q1283" i="1"/>
  <c r="Q1299" i="1"/>
  <c r="P4695" i="1"/>
  <c r="Q4695" i="1"/>
  <c r="P4675" i="1"/>
  <c r="Q4675" i="1"/>
  <c r="P4659" i="1"/>
  <c r="Q4659" i="1"/>
  <c r="P4643" i="1"/>
  <c r="Q4643" i="1"/>
  <c r="P4627" i="1"/>
  <c r="Q4627" i="1"/>
  <c r="P4615" i="1"/>
  <c r="Q4615" i="1"/>
  <c r="P4599" i="1"/>
  <c r="Q4599" i="1"/>
  <c r="P4583" i="1"/>
  <c r="Q4583" i="1"/>
  <c r="P4567" i="1"/>
  <c r="Q4567" i="1"/>
  <c r="P4551" i="1"/>
  <c r="Q4551" i="1"/>
  <c r="P4539" i="1"/>
  <c r="Q4539" i="1"/>
  <c r="P4527" i="1"/>
  <c r="Q4527" i="1"/>
  <c r="P4511" i="1"/>
  <c r="Q4511" i="1"/>
  <c r="P4495" i="1"/>
  <c r="Q4495" i="1"/>
  <c r="P4479" i="1"/>
  <c r="Q4479" i="1"/>
  <c r="P4463" i="1"/>
  <c r="Q4463" i="1"/>
  <c r="P4447" i="1"/>
  <c r="Q4447" i="1"/>
  <c r="P4431" i="1"/>
  <c r="Q4431" i="1"/>
  <c r="P4415" i="1"/>
  <c r="Q4415" i="1"/>
  <c r="P4399" i="1"/>
  <c r="Q4399" i="1"/>
  <c r="P4383" i="1"/>
  <c r="Q4383" i="1"/>
  <c r="P4371" i="1"/>
  <c r="Q4371" i="1"/>
  <c r="P4359" i="1"/>
  <c r="Q4359" i="1"/>
  <c r="P4343" i="1"/>
  <c r="Q4343" i="1"/>
  <c r="P4327" i="1"/>
  <c r="Q4327" i="1"/>
  <c r="P4311" i="1"/>
  <c r="Q4311" i="1"/>
  <c r="P4295" i="1"/>
  <c r="Q4295" i="1"/>
  <c r="P4279" i="1"/>
  <c r="Q4279" i="1"/>
  <c r="P4267" i="1"/>
  <c r="Q4267" i="1"/>
  <c r="P4251" i="1"/>
  <c r="Q4251" i="1"/>
  <c r="P4239" i="1"/>
  <c r="Q4239" i="1"/>
  <c r="Q4223" i="1"/>
  <c r="P4223" i="1"/>
  <c r="P4207" i="1"/>
  <c r="Q4207" i="1"/>
  <c r="P4191" i="1"/>
  <c r="Q4191" i="1"/>
  <c r="P4175" i="1"/>
  <c r="Q4175" i="1"/>
  <c r="Q4159" i="1"/>
  <c r="P4159" i="1"/>
  <c r="P4155" i="1"/>
  <c r="Q4155" i="1"/>
  <c r="P4139" i="1"/>
  <c r="Q4139" i="1"/>
  <c r="P4123" i="1"/>
  <c r="Q4123" i="1"/>
  <c r="P4107" i="1"/>
  <c r="Q4107" i="1"/>
  <c r="P4091" i="1"/>
  <c r="Q4091" i="1"/>
  <c r="P4075" i="1"/>
  <c r="Q4075" i="1"/>
  <c r="P4059" i="1"/>
  <c r="Q4059" i="1"/>
  <c r="P4047" i="1"/>
  <c r="Q4047" i="1"/>
  <c r="P4035" i="1"/>
  <c r="Q4035" i="1"/>
  <c r="P4019" i="1"/>
  <c r="Q4019" i="1"/>
  <c r="P4003" i="1"/>
  <c r="Q4003" i="1"/>
  <c r="P3991" i="1"/>
  <c r="Q3991" i="1"/>
  <c r="P3975" i="1"/>
  <c r="Q3975" i="1"/>
  <c r="P3959" i="1"/>
  <c r="Q3959" i="1"/>
  <c r="P3947" i="1"/>
  <c r="Q3947" i="1"/>
  <c r="P3931" i="1"/>
  <c r="Q3931" i="1"/>
  <c r="P3919" i="1"/>
  <c r="Q3919" i="1"/>
  <c r="P3899" i="1"/>
  <c r="Q3899" i="1"/>
  <c r="P3883" i="1"/>
  <c r="Q3883" i="1"/>
  <c r="P3871" i="1"/>
  <c r="Q3871" i="1"/>
  <c r="P3851" i="1"/>
  <c r="Q3851" i="1"/>
  <c r="P3835" i="1"/>
  <c r="Q3835" i="1"/>
  <c r="P3819" i="1"/>
  <c r="Q3819" i="1"/>
  <c r="Q3803" i="1"/>
  <c r="P3803" i="1"/>
  <c r="P3787" i="1"/>
  <c r="Q3787" i="1"/>
  <c r="P3771" i="1"/>
  <c r="Q3771" i="1"/>
  <c r="P3763" i="1"/>
  <c r="Q3763" i="1"/>
  <c r="P3747" i="1"/>
  <c r="Q3747" i="1"/>
  <c r="P3731" i="1"/>
  <c r="Q3731" i="1"/>
  <c r="P3715" i="1"/>
  <c r="Q3715" i="1"/>
  <c r="P3699" i="1"/>
  <c r="Q3699" i="1"/>
  <c r="P3683" i="1"/>
  <c r="Q3683" i="1"/>
  <c r="P3667" i="1"/>
  <c r="Q3667" i="1"/>
  <c r="P3651" i="1"/>
  <c r="Q3651" i="1"/>
  <c r="P3635" i="1"/>
  <c r="Q3635" i="1"/>
  <c r="P3619" i="1"/>
  <c r="Q3619" i="1"/>
  <c r="P3603" i="1"/>
  <c r="Q3603" i="1"/>
  <c r="P3591" i="1"/>
  <c r="Q3591" i="1"/>
  <c r="P3571" i="1"/>
  <c r="Q3571" i="1"/>
  <c r="P3559" i="1"/>
  <c r="Q3559" i="1"/>
  <c r="P3539" i="1"/>
  <c r="Q3539" i="1"/>
  <c r="P3523" i="1"/>
  <c r="Q3523" i="1"/>
  <c r="P3507" i="1"/>
  <c r="Q3507" i="1"/>
  <c r="P3491" i="1"/>
  <c r="Q3491" i="1"/>
  <c r="P3475" i="1"/>
  <c r="Q3475" i="1"/>
  <c r="P3459" i="1"/>
  <c r="Q3459" i="1"/>
  <c r="P3443" i="1"/>
  <c r="Q3443" i="1"/>
  <c r="P3427" i="1"/>
  <c r="Q3427" i="1"/>
  <c r="P3411" i="1"/>
  <c r="Q3411" i="1"/>
  <c r="P3395" i="1"/>
  <c r="Q3395" i="1"/>
  <c r="P3379" i="1"/>
  <c r="Q3379" i="1"/>
  <c r="P3367" i="1"/>
  <c r="Q3367" i="1"/>
  <c r="P3351" i="1"/>
  <c r="Q3351" i="1"/>
  <c r="P3335" i="1"/>
  <c r="Q3335" i="1"/>
  <c r="P3323" i="1"/>
  <c r="Q3323" i="1"/>
  <c r="P3311" i="1"/>
  <c r="Q3311" i="1"/>
  <c r="P3295" i="1"/>
  <c r="Q3295" i="1"/>
  <c r="P3279" i="1"/>
  <c r="Q3279" i="1"/>
  <c r="P3263" i="1"/>
  <c r="Q3263" i="1"/>
  <c r="P3251" i="1"/>
  <c r="Q3251" i="1"/>
  <c r="P3235" i="1"/>
  <c r="Q3235" i="1"/>
  <c r="P3219" i="1"/>
  <c r="Q3219" i="1"/>
  <c r="P3207" i="1"/>
  <c r="Q3207" i="1"/>
  <c r="P3187" i="1"/>
  <c r="Q3187" i="1"/>
  <c r="P3171" i="1"/>
  <c r="Q3171" i="1"/>
  <c r="P3155" i="1"/>
  <c r="Q3155" i="1"/>
  <c r="P3139" i="1"/>
  <c r="Q3139" i="1"/>
  <c r="P3123" i="1"/>
  <c r="Q3123" i="1"/>
  <c r="P3111" i="1"/>
  <c r="Q3111" i="1"/>
  <c r="P3091" i="1"/>
  <c r="Q3091" i="1"/>
  <c r="P3087" i="1"/>
  <c r="Q3087" i="1"/>
  <c r="P3067" i="1"/>
  <c r="Q3067" i="1"/>
  <c r="P3051" i="1"/>
  <c r="Q3051" i="1"/>
  <c r="P3027" i="1"/>
  <c r="Q3027" i="1"/>
  <c r="P3015" i="1"/>
  <c r="Q3015" i="1"/>
  <c r="P3003" i="1"/>
  <c r="Q3003" i="1"/>
  <c r="P2987" i="1"/>
  <c r="Q2987" i="1"/>
  <c r="P2967" i="1"/>
  <c r="Q2967" i="1"/>
  <c r="P2951" i="1"/>
  <c r="Q2951" i="1"/>
  <c r="P2939" i="1"/>
  <c r="Q2939" i="1"/>
  <c r="P2923" i="1"/>
  <c r="Q2923" i="1"/>
  <c r="P2907" i="1"/>
  <c r="Q2907" i="1"/>
  <c r="P2887" i="1"/>
  <c r="Q2887" i="1"/>
  <c r="P2871" i="1"/>
  <c r="Q2871" i="1"/>
  <c r="P2855" i="1"/>
  <c r="Q2855" i="1"/>
  <c r="P2839" i="1"/>
  <c r="Q2839" i="1"/>
  <c r="P2823" i="1"/>
  <c r="Q2823" i="1"/>
  <c r="P2807" i="1"/>
  <c r="Q2807" i="1"/>
  <c r="P2791" i="1"/>
  <c r="Q2791" i="1"/>
  <c r="Q2771" i="1"/>
  <c r="P2771" i="1"/>
  <c r="Q2755" i="1"/>
  <c r="P2755" i="1"/>
  <c r="Q2739" i="1"/>
  <c r="P2739" i="1"/>
  <c r="P2727" i="1"/>
  <c r="Q2727" i="1"/>
  <c r="P2711" i="1"/>
  <c r="Q2711" i="1"/>
  <c r="P2695" i="1"/>
  <c r="Q2695" i="1"/>
  <c r="P2679" i="1"/>
  <c r="Q2679" i="1"/>
  <c r="Q2667" i="1"/>
  <c r="P2667" i="1"/>
  <c r="Q2651" i="1"/>
  <c r="P2651" i="1"/>
  <c r="P2639" i="1"/>
  <c r="Q2639" i="1"/>
  <c r="P2623" i="1"/>
  <c r="Q2623" i="1"/>
  <c r="P2607" i="1"/>
  <c r="Q2607" i="1"/>
  <c r="P2591" i="1"/>
  <c r="Q2591" i="1"/>
  <c r="P2575" i="1"/>
  <c r="Q2575" i="1"/>
  <c r="P2555" i="1"/>
  <c r="Q2555" i="1"/>
  <c r="P2547" i="1"/>
  <c r="Q2547" i="1"/>
  <c r="P2531" i="1"/>
  <c r="Q2531" i="1"/>
  <c r="P2511" i="1"/>
  <c r="Q2511" i="1"/>
  <c r="P2495" i="1"/>
  <c r="Q2495" i="1"/>
  <c r="P2479" i="1"/>
  <c r="Q2479" i="1"/>
  <c r="P2463" i="1"/>
  <c r="Q2463" i="1"/>
  <c r="P2447" i="1"/>
  <c r="Q2447" i="1"/>
  <c r="P2431" i="1"/>
  <c r="Q2431" i="1"/>
  <c r="P2419" i="1"/>
  <c r="Q2419" i="1"/>
  <c r="P2403" i="1"/>
  <c r="Q2403" i="1"/>
  <c r="P2383" i="1"/>
  <c r="Q2383" i="1"/>
  <c r="P2367" i="1"/>
  <c r="Q2367" i="1"/>
  <c r="P2347" i="1"/>
  <c r="Q2347" i="1"/>
  <c r="P2331" i="1"/>
  <c r="Q2331" i="1"/>
  <c r="P2315" i="1"/>
  <c r="Q2315" i="1"/>
  <c r="P2299" i="1"/>
  <c r="Q2299" i="1"/>
  <c r="P2283" i="1"/>
  <c r="Q2283" i="1"/>
  <c r="P2271" i="1"/>
  <c r="Q2271" i="1"/>
  <c r="P2263" i="1"/>
  <c r="Q2263" i="1"/>
  <c r="P2247" i="1"/>
  <c r="Q2247" i="1"/>
  <c r="P2231" i="1"/>
  <c r="Q2231" i="1"/>
  <c r="P2215" i="1"/>
  <c r="Q2215" i="1"/>
  <c r="P2199" i="1"/>
  <c r="Q2199" i="1"/>
  <c r="P2183" i="1"/>
  <c r="Q2183" i="1"/>
  <c r="Q2167" i="1"/>
  <c r="P2167" i="1"/>
  <c r="P2151" i="1"/>
  <c r="Q2151" i="1"/>
  <c r="P2135" i="1"/>
  <c r="Q2135" i="1"/>
  <c r="P2119" i="1"/>
  <c r="Q2119" i="1"/>
  <c r="Q2103" i="1"/>
  <c r="P2103" i="1"/>
  <c r="P2091" i="1"/>
  <c r="Q2091" i="1"/>
  <c r="P2075" i="1"/>
  <c r="Q2075" i="1"/>
  <c r="P2063" i="1"/>
  <c r="Q2063" i="1"/>
  <c r="P2047" i="1"/>
  <c r="Q2047" i="1"/>
  <c r="P2031" i="1"/>
  <c r="Q2031" i="1"/>
  <c r="P2015" i="1"/>
  <c r="Q2015" i="1"/>
  <c r="P2007" i="1"/>
  <c r="Q2007" i="1"/>
  <c r="P1987" i="1"/>
  <c r="Q1987" i="1"/>
  <c r="Q1975" i="1"/>
  <c r="P1975" i="1"/>
  <c r="P1959" i="1"/>
  <c r="Q1959" i="1"/>
  <c r="P1939" i="1"/>
  <c r="Q1939" i="1"/>
  <c r="P1923" i="1"/>
  <c r="Q1923" i="1"/>
  <c r="P1907" i="1"/>
  <c r="Q1907" i="1"/>
  <c r="P1891" i="1"/>
  <c r="Q1891" i="1"/>
  <c r="P1875" i="1"/>
  <c r="Q1875" i="1"/>
  <c r="P1859" i="1"/>
  <c r="Q1859" i="1"/>
  <c r="P1843" i="1"/>
  <c r="Q1843" i="1"/>
  <c r="P1827" i="1"/>
  <c r="Q1827" i="1"/>
  <c r="P1811" i="1"/>
  <c r="Q1811" i="1"/>
  <c r="P1799" i="1"/>
  <c r="Q1799" i="1"/>
  <c r="P1779" i="1"/>
  <c r="Q1779" i="1"/>
  <c r="P1763" i="1"/>
  <c r="Q1763" i="1"/>
  <c r="P1747" i="1"/>
  <c r="Q1747" i="1"/>
  <c r="P1727" i="1"/>
  <c r="Q1727" i="1"/>
  <c r="P1711" i="1"/>
  <c r="Q1711" i="1"/>
  <c r="P1695" i="1"/>
  <c r="Q1695" i="1"/>
  <c r="P1679" i="1"/>
  <c r="Q1679" i="1"/>
  <c r="P1663" i="1"/>
  <c r="Q1663" i="1"/>
  <c r="P1647" i="1"/>
  <c r="Q1647" i="1"/>
  <c r="P1631" i="1"/>
  <c r="Q1631" i="1"/>
  <c r="P1615" i="1"/>
  <c r="Q1615" i="1"/>
  <c r="P1599" i="1"/>
  <c r="Q1599" i="1"/>
  <c r="P1591" i="1"/>
  <c r="Q1591" i="1"/>
  <c r="P1575" i="1"/>
  <c r="Q1575" i="1"/>
  <c r="P1559" i="1"/>
  <c r="Q1559" i="1"/>
  <c r="P1543" i="1"/>
  <c r="Q1543" i="1"/>
  <c r="P1527" i="1"/>
  <c r="Q1527" i="1"/>
  <c r="P1511" i="1"/>
  <c r="Q1511" i="1"/>
  <c r="P1495" i="1"/>
  <c r="Q1495" i="1"/>
  <c r="P1483" i="1"/>
  <c r="Q1483" i="1"/>
  <c r="P1467" i="1"/>
  <c r="Q1467" i="1"/>
  <c r="P1451" i="1"/>
  <c r="Q1451" i="1"/>
  <c r="P1435" i="1"/>
  <c r="Q1435" i="1"/>
  <c r="P1419" i="1"/>
  <c r="Q1419" i="1"/>
  <c r="P1403" i="1"/>
  <c r="Q1403" i="1"/>
  <c r="P1387" i="1"/>
  <c r="Q1387" i="1"/>
  <c r="P1371" i="1"/>
  <c r="Q1371" i="1"/>
  <c r="P1355" i="1"/>
  <c r="Q1355" i="1"/>
  <c r="P1343" i="1"/>
  <c r="Q1343" i="1"/>
  <c r="P1331" i="1"/>
  <c r="Q1331" i="1"/>
  <c r="P1315" i="1"/>
  <c r="Q1315" i="1"/>
  <c r="P1279" i="1"/>
  <c r="Q1279" i="1"/>
  <c r="P1231" i="1"/>
  <c r="Q1231" i="1"/>
  <c r="P1223" i="1"/>
  <c r="Q1223" i="1"/>
  <c r="P1215" i="1"/>
  <c r="Q1215" i="1"/>
  <c r="P1183" i="1"/>
  <c r="Q1183" i="1"/>
  <c r="P1175" i="1"/>
  <c r="Q1175" i="1"/>
  <c r="P1151" i="1"/>
  <c r="Q1151" i="1"/>
  <c r="P1087" i="1"/>
  <c r="Q1087" i="1"/>
  <c r="P1079" i="1"/>
  <c r="Q1079" i="1"/>
  <c r="P1055" i="1"/>
  <c r="Q1055" i="1"/>
  <c r="P1047" i="1"/>
  <c r="Q1047" i="1"/>
  <c r="P1039" i="1"/>
  <c r="Q1039" i="1"/>
  <c r="P1031" i="1"/>
  <c r="Q1031" i="1"/>
  <c r="P1023" i="1"/>
  <c r="Q1023" i="1"/>
  <c r="P1015" i="1"/>
  <c r="Q1015" i="1"/>
  <c r="P1007" i="1"/>
  <c r="Q1007" i="1"/>
  <c r="P999" i="1"/>
  <c r="Q999" i="1"/>
  <c r="P991" i="1"/>
  <c r="Q991" i="1"/>
  <c r="P927" i="1"/>
  <c r="Q927" i="1"/>
  <c r="P831" i="1"/>
  <c r="Q831" i="1"/>
  <c r="P823" i="1"/>
  <c r="Q823" i="1"/>
  <c r="P807" i="1"/>
  <c r="Q807" i="1"/>
  <c r="P791" i="1"/>
  <c r="Q791" i="1"/>
  <c r="P775" i="1"/>
  <c r="Q775" i="1"/>
  <c r="P759" i="1"/>
  <c r="Q759" i="1"/>
  <c r="P743" i="1"/>
  <c r="Q743" i="1"/>
  <c r="P727" i="1"/>
  <c r="Q727" i="1"/>
  <c r="P711" i="1"/>
  <c r="Q711" i="1"/>
  <c r="Q687" i="1"/>
  <c r="P687" i="1"/>
  <c r="P671" i="1"/>
  <c r="Q671" i="1"/>
  <c r="Q655" i="1"/>
  <c r="P655" i="1"/>
  <c r="P631" i="1"/>
  <c r="Q631" i="1"/>
  <c r="P615" i="1"/>
  <c r="Q615" i="1"/>
  <c r="P607" i="1"/>
  <c r="Q607" i="1"/>
  <c r="Q591" i="1"/>
  <c r="P591" i="1"/>
  <c r="P4994" i="1"/>
  <c r="Q4994" i="1"/>
  <c r="P4982" i="1"/>
  <c r="Q4982" i="1"/>
  <c r="P4970" i="1"/>
  <c r="Q4970" i="1"/>
  <c r="P4958" i="1"/>
  <c r="Q4958" i="1"/>
  <c r="P4938" i="1"/>
  <c r="Q4938" i="1"/>
  <c r="P4926" i="1"/>
  <c r="Q4926" i="1"/>
  <c r="P4914" i="1"/>
  <c r="Q4914" i="1"/>
  <c r="P4902" i="1"/>
  <c r="Q4902" i="1"/>
  <c r="P4890" i="1"/>
  <c r="Q4890" i="1"/>
  <c r="P4878" i="1"/>
  <c r="Q4878" i="1"/>
  <c r="P4866" i="1"/>
  <c r="Q4866" i="1"/>
  <c r="P4854" i="1"/>
  <c r="Q4854" i="1"/>
  <c r="P4842" i="1"/>
  <c r="Q4842" i="1"/>
  <c r="P4826" i="1"/>
  <c r="Q4826" i="1"/>
  <c r="P4810" i="1"/>
  <c r="Q4810" i="1"/>
  <c r="P4798" i="1"/>
  <c r="Q4798" i="1"/>
  <c r="P4786" i="1"/>
  <c r="Q4786" i="1"/>
  <c r="Q4774" i="1"/>
  <c r="P4774" i="1"/>
  <c r="P4762" i="1"/>
  <c r="Q4762" i="1"/>
  <c r="P4750" i="1"/>
  <c r="Q4750" i="1"/>
  <c r="P4738" i="1"/>
  <c r="Q4738" i="1"/>
  <c r="P4726" i="1"/>
  <c r="Q4726" i="1"/>
  <c r="P4714" i="1"/>
  <c r="Q4714" i="1"/>
  <c r="P4702" i="1"/>
  <c r="Q4702" i="1"/>
  <c r="P4690" i="1"/>
  <c r="Q4690" i="1"/>
  <c r="P4678" i="1"/>
  <c r="Q4678" i="1"/>
  <c r="P4666" i="1"/>
  <c r="Q4666" i="1"/>
  <c r="P4654" i="1"/>
  <c r="Q4654" i="1"/>
  <c r="P4642" i="1"/>
  <c r="Q4642" i="1"/>
  <c r="P4630" i="1"/>
  <c r="Q4630" i="1"/>
  <c r="P4618" i="1"/>
  <c r="Q4618" i="1"/>
  <c r="P4606" i="1"/>
  <c r="Q4606" i="1"/>
  <c r="P4594" i="1"/>
  <c r="Q4594" i="1"/>
  <c r="P4582" i="1"/>
  <c r="Q4582" i="1"/>
  <c r="P4566" i="1"/>
  <c r="Q4566" i="1"/>
  <c r="P4550" i="1"/>
  <c r="Q4550" i="1"/>
  <c r="P4538" i="1"/>
  <c r="Q4538" i="1"/>
  <c r="P4526" i="1"/>
  <c r="Q4526" i="1"/>
  <c r="P4514" i="1"/>
  <c r="Q4514" i="1"/>
  <c r="P4502" i="1"/>
  <c r="Q4502" i="1"/>
  <c r="P4490" i="1"/>
  <c r="Q4490" i="1"/>
  <c r="P4478" i="1"/>
  <c r="Q4478" i="1"/>
  <c r="P4466" i="1"/>
  <c r="Q4466" i="1"/>
  <c r="P4454" i="1"/>
  <c r="Q4454" i="1"/>
  <c r="P4434" i="1"/>
  <c r="Q4434" i="1"/>
  <c r="Q4422" i="1"/>
  <c r="P4422" i="1"/>
  <c r="P4410" i="1"/>
  <c r="Q4410" i="1"/>
  <c r="P4398" i="1"/>
  <c r="Q4398" i="1"/>
  <c r="P4386" i="1"/>
  <c r="Q4386" i="1"/>
  <c r="P4374" i="1"/>
  <c r="Q4374" i="1"/>
  <c r="P4362" i="1"/>
  <c r="Q4362" i="1"/>
  <c r="P4350" i="1"/>
  <c r="Q4350" i="1"/>
  <c r="P4338" i="1"/>
  <c r="Q4338" i="1"/>
  <c r="P4326" i="1"/>
  <c r="Q4326" i="1"/>
  <c r="P4314" i="1"/>
  <c r="Q4314" i="1"/>
  <c r="P4302" i="1"/>
  <c r="Q4302" i="1"/>
  <c r="P4290" i="1"/>
  <c r="Q4290" i="1"/>
  <c r="P4278" i="1"/>
  <c r="Q4278" i="1"/>
  <c r="P4262" i="1"/>
  <c r="Q4262" i="1"/>
  <c r="P4246" i="1"/>
  <c r="Q4246" i="1"/>
  <c r="P4234" i="1"/>
  <c r="Q4234" i="1"/>
  <c r="Q4222" i="1"/>
  <c r="P4222" i="1"/>
  <c r="P4210" i="1"/>
  <c r="Q4210" i="1"/>
  <c r="P4198" i="1"/>
  <c r="Q4198" i="1"/>
  <c r="P4186" i="1"/>
  <c r="Q4186" i="1"/>
  <c r="P4174" i="1"/>
  <c r="Q4174" i="1"/>
  <c r="P4162" i="1"/>
  <c r="Q4162" i="1"/>
  <c r="P4150" i="1"/>
  <c r="Q4150" i="1"/>
  <c r="P4138" i="1"/>
  <c r="Q4138" i="1"/>
  <c r="P4126" i="1"/>
  <c r="Q4126" i="1"/>
  <c r="P4114" i="1"/>
  <c r="Q4114" i="1"/>
  <c r="P4098" i="1"/>
  <c r="Q4098" i="1"/>
  <c r="P4082" i="1"/>
  <c r="Q4082" i="1"/>
  <c r="P4070" i="1"/>
  <c r="Q4070" i="1"/>
  <c r="P4058" i="1"/>
  <c r="Q4058" i="1"/>
  <c r="P4046" i="1"/>
  <c r="Q4046" i="1"/>
  <c r="P4034" i="1"/>
  <c r="Q4034" i="1"/>
  <c r="P4022" i="1"/>
  <c r="Q4022" i="1"/>
  <c r="P4010" i="1"/>
  <c r="Q4010" i="1"/>
  <c r="P3990" i="1"/>
  <c r="Q3990" i="1"/>
  <c r="P3978" i="1"/>
  <c r="Q3978" i="1"/>
  <c r="Q3966" i="1"/>
  <c r="P3966" i="1"/>
  <c r="P3950" i="1"/>
  <c r="Q3950" i="1"/>
  <c r="P3934" i="1"/>
  <c r="Q3934" i="1"/>
  <c r="P3922" i="1"/>
  <c r="Q3922" i="1"/>
  <c r="P3918" i="1"/>
  <c r="Q3918" i="1"/>
  <c r="P3906" i="1"/>
  <c r="Q3906" i="1"/>
  <c r="P3894" i="1"/>
  <c r="Q3894" i="1"/>
  <c r="P3882" i="1"/>
  <c r="Q3882" i="1"/>
  <c r="P3870" i="1"/>
  <c r="Q3870" i="1"/>
  <c r="P3858" i="1"/>
  <c r="Q3858" i="1"/>
  <c r="Q3846" i="1"/>
  <c r="P3846" i="1"/>
  <c r="P3826" i="1"/>
  <c r="Q3826" i="1"/>
  <c r="P3814" i="1"/>
  <c r="Q3814" i="1"/>
  <c r="P3802" i="1"/>
  <c r="Q3802" i="1"/>
  <c r="P3790" i="1"/>
  <c r="Q3790" i="1"/>
  <c r="P3774" i="1"/>
  <c r="Q3774" i="1"/>
  <c r="P3762" i="1"/>
  <c r="Q3762" i="1"/>
  <c r="P3750" i="1"/>
  <c r="Q3750" i="1"/>
  <c r="P3738" i="1"/>
  <c r="Q3738" i="1"/>
  <c r="P3726" i="1"/>
  <c r="Q3726" i="1"/>
  <c r="P3706" i="1"/>
  <c r="Q3706" i="1"/>
  <c r="P3694" i="1"/>
  <c r="Q3694" i="1"/>
  <c r="P3678" i="1"/>
  <c r="Q3678" i="1"/>
  <c r="P3662" i="1"/>
  <c r="Q3662" i="1"/>
  <c r="P3650" i="1"/>
  <c r="Q3650" i="1"/>
  <c r="P3638" i="1"/>
  <c r="Q3638" i="1"/>
  <c r="P3626" i="1"/>
  <c r="Q3626" i="1"/>
  <c r="P3614" i="1"/>
  <c r="Q3614" i="1"/>
  <c r="P3602" i="1"/>
  <c r="Q3602" i="1"/>
  <c r="P3590" i="1"/>
  <c r="Q3590" i="1"/>
  <c r="P3574" i="1"/>
  <c r="Q3574" i="1"/>
  <c r="P3562" i="1"/>
  <c r="Q3562" i="1"/>
  <c r="P3550" i="1"/>
  <c r="Q3550" i="1"/>
  <c r="P3538" i="1"/>
  <c r="Q3538" i="1"/>
  <c r="P3526" i="1"/>
  <c r="Q3526" i="1"/>
  <c r="P3514" i="1"/>
  <c r="Q3514" i="1"/>
  <c r="P3502" i="1"/>
  <c r="Q3502" i="1"/>
  <c r="P3490" i="1"/>
  <c r="Q3490" i="1"/>
  <c r="P3478" i="1"/>
  <c r="Q3478" i="1"/>
  <c r="P3466" i="1"/>
  <c r="Q3466" i="1"/>
  <c r="P3454" i="1"/>
  <c r="Q3454" i="1"/>
  <c r="P3442" i="1"/>
  <c r="Q3442" i="1"/>
  <c r="P3430" i="1"/>
  <c r="Q3430" i="1"/>
  <c r="P3418" i="1"/>
  <c r="Q3418" i="1"/>
  <c r="P3402" i="1"/>
  <c r="Q3402" i="1"/>
  <c r="P3390" i="1"/>
  <c r="Q3390" i="1"/>
  <c r="P3382" i="1"/>
  <c r="Q3382" i="1"/>
  <c r="P3370" i="1"/>
  <c r="Q3370" i="1"/>
  <c r="P3358" i="1"/>
  <c r="Q3358" i="1"/>
  <c r="P3346" i="1"/>
  <c r="Q3346" i="1"/>
  <c r="P3334" i="1"/>
  <c r="Q3334" i="1"/>
  <c r="P3318" i="1"/>
  <c r="Q3318" i="1"/>
  <c r="P3306" i="1"/>
  <c r="Q3306" i="1"/>
  <c r="P3294" i="1"/>
  <c r="Q3294" i="1"/>
  <c r="P3282" i="1"/>
  <c r="Q3282" i="1"/>
  <c r="P3270" i="1"/>
  <c r="Q3270" i="1"/>
  <c r="P3258" i="1"/>
  <c r="Q3258" i="1"/>
  <c r="P3246" i="1"/>
  <c r="Q3246" i="1"/>
  <c r="P3234" i="1"/>
  <c r="Q3234" i="1"/>
  <c r="P3222" i="1"/>
  <c r="Q3222" i="1"/>
  <c r="P3210" i="1"/>
  <c r="Q3210" i="1"/>
  <c r="P3198" i="1"/>
  <c r="Q3198" i="1"/>
  <c r="P3186" i="1"/>
  <c r="Q3186" i="1"/>
  <c r="P3174" i="1"/>
  <c r="Q3174" i="1"/>
  <c r="P3162" i="1"/>
  <c r="Q3162" i="1"/>
  <c r="P3150" i="1"/>
  <c r="Q3150" i="1"/>
  <c r="P3138" i="1"/>
  <c r="Q3138" i="1"/>
  <c r="P3126" i="1"/>
  <c r="Q3126" i="1"/>
  <c r="P3114" i="1"/>
  <c r="Q3114" i="1"/>
  <c r="P3102" i="1"/>
  <c r="Q3102" i="1"/>
  <c r="P3090" i="1"/>
  <c r="Q3090" i="1"/>
  <c r="P3078" i="1"/>
  <c r="Q3078" i="1"/>
  <c r="P3066" i="1"/>
  <c r="Q3066" i="1"/>
  <c r="P3054" i="1"/>
  <c r="Q3054" i="1"/>
  <c r="P3042" i="1"/>
  <c r="Q3042" i="1"/>
  <c r="P3030" i="1"/>
  <c r="Q3030" i="1"/>
  <c r="P3018" i="1"/>
  <c r="Q3018" i="1"/>
  <c r="P3006" i="1"/>
  <c r="Q3006" i="1"/>
  <c r="P2994" i="1"/>
  <c r="Q2994" i="1"/>
  <c r="Q2982" i="1"/>
  <c r="P2982" i="1"/>
  <c r="P2970" i="1"/>
  <c r="Q2970" i="1"/>
  <c r="P2958" i="1"/>
  <c r="Q2958" i="1"/>
  <c r="P2946" i="1"/>
  <c r="Q2946" i="1"/>
  <c r="P2934" i="1"/>
  <c r="Q2934" i="1"/>
  <c r="P2922" i="1"/>
  <c r="Q2922" i="1"/>
  <c r="P2910" i="1"/>
  <c r="Q2910" i="1"/>
  <c r="P2898" i="1"/>
  <c r="Q2898" i="1"/>
  <c r="P2886" i="1"/>
  <c r="Q2886" i="1"/>
  <c r="P2870" i="1"/>
  <c r="Q2870" i="1"/>
  <c r="Q2854" i="1"/>
  <c r="P2854" i="1"/>
  <c r="P2842" i="1"/>
  <c r="Q2842" i="1"/>
  <c r="P2830" i="1"/>
  <c r="Q2830" i="1"/>
  <c r="P2818" i="1"/>
  <c r="Q2818" i="1"/>
  <c r="P2802" i="1"/>
  <c r="Q2802" i="1"/>
  <c r="P2790" i="1"/>
  <c r="Q2790" i="1"/>
  <c r="P2774" i="1"/>
  <c r="Q2774" i="1"/>
  <c r="P2762" i="1"/>
  <c r="Q2762" i="1"/>
  <c r="P2750" i="1"/>
  <c r="Q2750" i="1"/>
  <c r="P2738" i="1"/>
  <c r="Q2738" i="1"/>
  <c r="P2726" i="1"/>
  <c r="Q2726" i="1"/>
  <c r="P2710" i="1"/>
  <c r="Q2710" i="1"/>
  <c r="P2702" i="1"/>
  <c r="Q2702" i="1"/>
  <c r="P2690" i="1"/>
  <c r="Q2690" i="1"/>
  <c r="P2678" i="1"/>
  <c r="Q2678" i="1"/>
  <c r="P2666" i="1"/>
  <c r="Q2666" i="1"/>
  <c r="P2654" i="1"/>
  <c r="Q2654" i="1"/>
  <c r="P2642" i="1"/>
  <c r="Q2642" i="1"/>
  <c r="P2622" i="1"/>
  <c r="Q2622" i="1"/>
  <c r="P2610" i="1"/>
  <c r="Q2610" i="1"/>
  <c r="P2598" i="1"/>
  <c r="Q2598" i="1"/>
  <c r="P2586" i="1"/>
  <c r="Q2586" i="1"/>
  <c r="P2574" i="1"/>
  <c r="Q2574" i="1"/>
  <c r="P2558" i="1"/>
  <c r="Q2558" i="1"/>
  <c r="P2542" i="1"/>
  <c r="Q2542" i="1"/>
  <c r="P2530" i="1"/>
  <c r="Q2530" i="1"/>
  <c r="P2518" i="1"/>
  <c r="Q2518" i="1"/>
  <c r="P2506" i="1"/>
  <c r="Q2506" i="1"/>
  <c r="P2494" i="1"/>
  <c r="Q2494" i="1"/>
  <c r="P2482" i="1"/>
  <c r="Q2482" i="1"/>
  <c r="P2470" i="1"/>
  <c r="Q2470" i="1"/>
  <c r="P2458" i="1"/>
  <c r="Q2458" i="1"/>
  <c r="P2446" i="1"/>
  <c r="Q2446" i="1"/>
  <c r="P2434" i="1"/>
  <c r="Q2434" i="1"/>
  <c r="P2422" i="1"/>
  <c r="Q2422" i="1"/>
  <c r="P2406" i="1"/>
  <c r="Q2406" i="1"/>
  <c r="P2398" i="1"/>
  <c r="Q2398" i="1"/>
  <c r="P2378" i="1"/>
  <c r="Q2378" i="1"/>
  <c r="P2366" i="1"/>
  <c r="Q2366" i="1"/>
  <c r="P2354" i="1"/>
  <c r="Q2354" i="1"/>
  <c r="P2342" i="1"/>
  <c r="Q2342" i="1"/>
  <c r="P2330" i="1"/>
  <c r="Q2330" i="1"/>
  <c r="P2318" i="1"/>
  <c r="Q2318" i="1"/>
  <c r="P2302" i="1"/>
  <c r="Q2302" i="1"/>
  <c r="P2286" i="1"/>
  <c r="Q2286" i="1"/>
  <c r="P2274" i="1"/>
  <c r="Q2274" i="1"/>
  <c r="P2262" i="1"/>
  <c r="Q2262" i="1"/>
  <c r="P2250" i="1"/>
  <c r="Q2250" i="1"/>
  <c r="P2238" i="1"/>
  <c r="Q2238" i="1"/>
  <c r="P2222" i="1"/>
  <c r="Q2222" i="1"/>
  <c r="P2210" i="1"/>
  <c r="Q2210" i="1"/>
  <c r="P2202" i="1"/>
  <c r="Q2202" i="1"/>
  <c r="P2182" i="1"/>
  <c r="Q2182" i="1"/>
  <c r="P2170" i="1"/>
  <c r="Q2170" i="1"/>
  <c r="P2158" i="1"/>
  <c r="Q2158" i="1"/>
  <c r="P2150" i="1"/>
  <c r="Q2150" i="1"/>
  <c r="P2138" i="1"/>
  <c r="Q2138" i="1"/>
  <c r="P2126" i="1"/>
  <c r="Q2126" i="1"/>
  <c r="P2114" i="1"/>
  <c r="Q2114" i="1"/>
  <c r="P2102" i="1"/>
  <c r="Q2102" i="1"/>
  <c r="P2090" i="1"/>
  <c r="Q2090" i="1"/>
  <c r="P2078" i="1"/>
  <c r="Q2078" i="1"/>
  <c r="P2066" i="1"/>
  <c r="Q2066" i="1"/>
  <c r="P2054" i="1"/>
  <c r="Q2054" i="1"/>
  <c r="P2042" i="1"/>
  <c r="Q2042" i="1"/>
  <c r="P2030" i="1"/>
  <c r="Q2030" i="1"/>
  <c r="P2018" i="1"/>
  <c r="Q2018" i="1"/>
  <c r="P2006" i="1"/>
  <c r="Q2006" i="1"/>
  <c r="P1994" i="1"/>
  <c r="Q1994" i="1"/>
  <c r="P1982" i="1"/>
  <c r="Q1982" i="1"/>
  <c r="P1970" i="1"/>
  <c r="Q1970" i="1"/>
  <c r="P1958" i="1"/>
  <c r="Q1958" i="1"/>
  <c r="P1946" i="1"/>
  <c r="Q1946" i="1"/>
  <c r="P1934" i="1"/>
  <c r="Q1934" i="1"/>
  <c r="P1922" i="1"/>
  <c r="Q1922" i="1"/>
  <c r="P1910" i="1"/>
  <c r="Q1910" i="1"/>
  <c r="P1898" i="1"/>
  <c r="Q1898" i="1"/>
  <c r="P1886" i="1"/>
  <c r="Q1886" i="1"/>
  <c r="P1874" i="1"/>
  <c r="Q1874" i="1"/>
  <c r="P1862" i="1"/>
  <c r="Q1862" i="1"/>
  <c r="P1850" i="1"/>
  <c r="Q1850" i="1"/>
  <c r="P1830" i="1"/>
  <c r="Q1830" i="1"/>
  <c r="P1818" i="1"/>
  <c r="Q1818" i="1"/>
  <c r="Q1806" i="1"/>
  <c r="P1806" i="1"/>
  <c r="P1794" i="1"/>
  <c r="Q1794" i="1"/>
  <c r="P1782" i="1"/>
  <c r="Q1782" i="1"/>
  <c r="P1770" i="1"/>
  <c r="Q1770" i="1"/>
  <c r="Q1758" i="1"/>
  <c r="P1758" i="1"/>
  <c r="P1746" i="1"/>
  <c r="Q1746" i="1"/>
  <c r="P1734" i="1"/>
  <c r="Q1734" i="1"/>
  <c r="P1722" i="1"/>
  <c r="Q1722" i="1"/>
  <c r="Q1710" i="1"/>
  <c r="P1710" i="1"/>
  <c r="P1698" i="1"/>
  <c r="Q1698" i="1"/>
  <c r="P1686" i="1"/>
  <c r="Q1686" i="1"/>
  <c r="P1674" i="1"/>
  <c r="Q1674" i="1"/>
  <c r="Q1662" i="1"/>
  <c r="P1662" i="1"/>
  <c r="P1650" i="1"/>
  <c r="Q1650" i="1"/>
  <c r="P1642" i="1"/>
  <c r="Q1642" i="1"/>
  <c r="P1634" i="1"/>
  <c r="Q1634" i="1"/>
  <c r="P1626" i="1"/>
  <c r="Q1626" i="1"/>
  <c r="P1618" i="1"/>
  <c r="Q1618" i="1"/>
  <c r="P1610" i="1"/>
  <c r="Q1610" i="1"/>
  <c r="P1606" i="1"/>
  <c r="Q1606" i="1"/>
  <c r="Q1598" i="1"/>
  <c r="P1598" i="1"/>
  <c r="Q1582" i="1"/>
  <c r="P1582" i="1"/>
  <c r="P1574" i="1"/>
  <c r="Q1574" i="1"/>
  <c r="Q1566" i="1"/>
  <c r="P1566" i="1"/>
  <c r="P1558" i="1"/>
  <c r="Q1558" i="1"/>
  <c r="P1554" i="1"/>
  <c r="Q1554" i="1"/>
  <c r="P1546" i="1"/>
  <c r="Q1546" i="1"/>
  <c r="P1538" i="1"/>
  <c r="Q1538" i="1"/>
  <c r="P1530" i="1"/>
  <c r="Q1530" i="1"/>
  <c r="P1522" i="1"/>
  <c r="Q1522" i="1"/>
  <c r="P1514" i="1"/>
  <c r="Q1514" i="1"/>
  <c r="P1506" i="1"/>
  <c r="Q1506" i="1"/>
  <c r="P1498" i="1"/>
  <c r="Q1498" i="1"/>
  <c r="P1490" i="1"/>
  <c r="Q1490" i="1"/>
  <c r="P1482" i="1"/>
  <c r="Q1482" i="1"/>
  <c r="P1474" i="1"/>
  <c r="Q1474" i="1"/>
  <c r="P1466" i="1"/>
  <c r="Q1466" i="1"/>
  <c r="P1458" i="1"/>
  <c r="Q1458" i="1"/>
  <c r="P1450" i="1"/>
  <c r="Q1450" i="1"/>
  <c r="P1442" i="1"/>
  <c r="Q1442" i="1"/>
  <c r="P1434" i="1"/>
  <c r="Q1434" i="1"/>
  <c r="P1426" i="1"/>
  <c r="Q1426" i="1"/>
  <c r="P1418" i="1"/>
  <c r="Q1418" i="1"/>
  <c r="P1410" i="1"/>
  <c r="Q1410" i="1"/>
  <c r="P1402" i="1"/>
  <c r="Q1402" i="1"/>
  <c r="P1394" i="1"/>
  <c r="Q1394" i="1"/>
  <c r="P1386" i="1"/>
  <c r="Q1386" i="1"/>
  <c r="P1378" i="1"/>
  <c r="Q1378" i="1"/>
  <c r="P1370" i="1"/>
  <c r="Q1370" i="1"/>
  <c r="P1362" i="1"/>
  <c r="Q1362" i="1"/>
  <c r="P1354" i="1"/>
  <c r="Q1354" i="1"/>
  <c r="P1350" i="1"/>
  <c r="Q1350" i="1"/>
  <c r="Q1342" i="1"/>
  <c r="P1342" i="1"/>
  <c r="P1334" i="1"/>
  <c r="Q1334" i="1"/>
  <c r="Q1326" i="1"/>
  <c r="P1326" i="1"/>
  <c r="P1318" i="1"/>
  <c r="Q1318" i="1"/>
  <c r="Q1310" i="1"/>
  <c r="P1310" i="1"/>
  <c r="P1302" i="1"/>
  <c r="Q1302" i="1"/>
  <c r="P1290" i="1"/>
  <c r="Q1290" i="1"/>
  <c r="P1282" i="1"/>
  <c r="Q1282" i="1"/>
  <c r="P1274" i="1"/>
  <c r="Q1274" i="1"/>
  <c r="P1266" i="1"/>
  <c r="Q1266" i="1"/>
  <c r="P1258" i="1"/>
  <c r="Q1258" i="1"/>
  <c r="Q1246" i="1"/>
  <c r="P1246" i="1"/>
  <c r="P1238" i="1"/>
  <c r="Q1238" i="1"/>
  <c r="Q1230" i="1"/>
  <c r="P1230" i="1"/>
  <c r="P1222" i="1"/>
  <c r="Q1222" i="1"/>
  <c r="Q1214" i="1"/>
  <c r="P1214" i="1"/>
  <c r="P1206" i="1"/>
  <c r="Q1206" i="1"/>
  <c r="P1202" i="1"/>
  <c r="Q1202" i="1"/>
  <c r="P1194" i="1"/>
  <c r="Q1194" i="1"/>
  <c r="P1186" i="1"/>
  <c r="Q1186" i="1"/>
  <c r="P1178" i="1"/>
  <c r="Q1178" i="1"/>
  <c r="P1170" i="1"/>
  <c r="Q1170" i="1"/>
  <c r="Q1166" i="1"/>
  <c r="P1166" i="1"/>
  <c r="P1154" i="1"/>
  <c r="Q1154" i="1"/>
  <c r="P1146" i="1"/>
  <c r="Q1146" i="1"/>
  <c r="P1138" i="1"/>
  <c r="Q1138" i="1"/>
  <c r="P1130" i="1"/>
  <c r="Q1130" i="1"/>
  <c r="P1122" i="1"/>
  <c r="Q1122" i="1"/>
  <c r="P1114" i="1"/>
  <c r="Q1114" i="1"/>
  <c r="P1106" i="1"/>
  <c r="Q1106" i="1"/>
  <c r="P1098" i="1"/>
  <c r="Q1098" i="1"/>
  <c r="P1090" i="1"/>
  <c r="Q1090" i="1"/>
  <c r="P1082" i="1"/>
  <c r="Q1082" i="1"/>
  <c r="P1074" i="1"/>
  <c r="Q1074" i="1"/>
  <c r="P1066" i="1"/>
  <c r="Q1066" i="1"/>
  <c r="P1058" i="1"/>
  <c r="Q1058" i="1"/>
  <c r="P1050" i="1"/>
  <c r="Q1050" i="1"/>
  <c r="P1042" i="1"/>
  <c r="Q1042" i="1"/>
  <c r="P1034" i="1"/>
  <c r="Q1034" i="1"/>
  <c r="P1026" i="1"/>
  <c r="Q1026" i="1"/>
  <c r="P1018" i="1"/>
  <c r="Q1018" i="1"/>
  <c r="P1010" i="1"/>
  <c r="Q1010" i="1"/>
  <c r="P1002" i="1"/>
  <c r="Q1002" i="1"/>
  <c r="P994" i="1"/>
  <c r="Q994" i="1"/>
  <c r="P986" i="1"/>
  <c r="Q986" i="1"/>
  <c r="P978" i="1"/>
  <c r="Q978" i="1"/>
  <c r="Q974" i="1"/>
  <c r="P974" i="1"/>
  <c r="P966" i="1"/>
  <c r="Q966" i="1"/>
  <c r="Q958" i="1"/>
  <c r="P958" i="1"/>
  <c r="P950" i="1"/>
  <c r="Q950" i="1"/>
  <c r="Q942" i="1"/>
  <c r="P942" i="1"/>
  <c r="P934" i="1"/>
  <c r="Q934" i="1"/>
  <c r="P930" i="1"/>
  <c r="Q930" i="1"/>
  <c r="P922" i="1"/>
  <c r="Q922" i="1"/>
  <c r="P914" i="1"/>
  <c r="Q914" i="1"/>
  <c r="P906" i="1"/>
  <c r="Q906" i="1"/>
  <c r="P898" i="1"/>
  <c r="Q898" i="1"/>
  <c r="P890" i="1"/>
  <c r="Q890" i="1"/>
  <c r="P882" i="1"/>
  <c r="Q882" i="1"/>
  <c r="P874" i="1"/>
  <c r="Q874" i="1"/>
  <c r="P866" i="1"/>
  <c r="Q866" i="1"/>
  <c r="P858" i="1"/>
  <c r="Q858" i="1"/>
  <c r="P850" i="1"/>
  <c r="Q850" i="1"/>
  <c r="P842" i="1"/>
  <c r="Q842" i="1"/>
  <c r="P838" i="1"/>
  <c r="Q838" i="1"/>
  <c r="Q830" i="1"/>
  <c r="P830" i="1"/>
  <c r="P822" i="1"/>
  <c r="Q822" i="1"/>
  <c r="Q814" i="1"/>
  <c r="P814" i="1"/>
  <c r="P806" i="1"/>
  <c r="Q806" i="1"/>
  <c r="P794" i="1"/>
  <c r="Q794" i="1"/>
  <c r="P786" i="1"/>
  <c r="Q786" i="1"/>
  <c r="P778" i="1"/>
  <c r="Q778" i="1"/>
  <c r="P774" i="1"/>
  <c r="Q774" i="1"/>
  <c r="Q766" i="1"/>
  <c r="P766" i="1"/>
  <c r="P758" i="1"/>
  <c r="Q758" i="1"/>
  <c r="Q750" i="1"/>
  <c r="P750" i="1"/>
  <c r="P742" i="1"/>
  <c r="Q742" i="1"/>
  <c r="Q734" i="1"/>
  <c r="P734" i="1"/>
  <c r="P730" i="1"/>
  <c r="Q730" i="1"/>
  <c r="P722" i="1"/>
  <c r="Q722" i="1"/>
  <c r="P714" i="1"/>
  <c r="Q714" i="1"/>
  <c r="P706" i="1"/>
  <c r="Q706" i="1"/>
  <c r="P698" i="1"/>
  <c r="Q698" i="1"/>
  <c r="P690" i="1"/>
  <c r="Q690" i="1"/>
  <c r="P682" i="1"/>
  <c r="Q682" i="1"/>
  <c r="P678" i="1"/>
  <c r="Q678" i="1"/>
  <c r="Q670" i="1"/>
  <c r="P670" i="1"/>
  <c r="P662" i="1"/>
  <c r="Q662" i="1"/>
  <c r="Q654" i="1"/>
  <c r="P654" i="1"/>
  <c r="P646" i="1"/>
  <c r="Q646" i="1"/>
  <c r="P642" i="1"/>
  <c r="Q642" i="1"/>
  <c r="Q634" i="1"/>
  <c r="P634" i="1"/>
  <c r="P626" i="1"/>
  <c r="Q626" i="1"/>
  <c r="P618" i="1"/>
  <c r="Q618" i="1"/>
  <c r="P610" i="1"/>
  <c r="Q610" i="1"/>
  <c r="Q602" i="1"/>
  <c r="P602" i="1"/>
  <c r="P594" i="1"/>
  <c r="Q594" i="1"/>
  <c r="P586" i="1"/>
  <c r="Q586" i="1"/>
  <c r="P578" i="1"/>
  <c r="Q578" i="1"/>
  <c r="Q570" i="1"/>
  <c r="P570" i="1"/>
  <c r="P562" i="1"/>
  <c r="Q562" i="1"/>
  <c r="P554" i="1"/>
  <c r="Q554" i="1"/>
  <c r="P546" i="1"/>
  <c r="Q546" i="1"/>
  <c r="Q538" i="1"/>
  <c r="P538" i="1"/>
  <c r="P530" i="1"/>
  <c r="Q530" i="1"/>
  <c r="P522" i="1"/>
  <c r="Q522" i="1"/>
  <c r="P514" i="1"/>
  <c r="Q514" i="1"/>
  <c r="Q510" i="1"/>
  <c r="P510" i="1"/>
  <c r="P502" i="1"/>
  <c r="Q502" i="1"/>
  <c r="P490" i="1"/>
  <c r="Q490" i="1"/>
  <c r="P482" i="1"/>
  <c r="Q482" i="1"/>
  <c r="Q474" i="1"/>
  <c r="P474" i="1"/>
  <c r="P466" i="1"/>
  <c r="Q466" i="1"/>
  <c r="Q462" i="1"/>
  <c r="P462" i="1"/>
  <c r="P454" i="1"/>
  <c r="Q454" i="1"/>
  <c r="Q442" i="1"/>
  <c r="P442" i="1"/>
  <c r="P434" i="1"/>
  <c r="Q434" i="1"/>
  <c r="Q430" i="1"/>
  <c r="P430" i="1"/>
  <c r="P422" i="1"/>
  <c r="Q422" i="1"/>
  <c r="Q414" i="1"/>
  <c r="P414" i="1"/>
  <c r="P406" i="1"/>
  <c r="Q406" i="1"/>
  <c r="Q398" i="1"/>
  <c r="P398" i="1"/>
  <c r="P390" i="1"/>
  <c r="Q390" i="1"/>
  <c r="Q382" i="1"/>
  <c r="P382" i="1"/>
  <c r="P374" i="1"/>
  <c r="Q374" i="1"/>
  <c r="Q366" i="1"/>
  <c r="P366" i="1"/>
  <c r="P358" i="1"/>
  <c r="Q358" i="1"/>
  <c r="Q350" i="1"/>
  <c r="P350" i="1"/>
  <c r="P342" i="1"/>
  <c r="Q342" i="1"/>
  <c r="Q334" i="1"/>
  <c r="P334" i="1"/>
  <c r="P326" i="1"/>
  <c r="Q326" i="1"/>
  <c r="P322" i="1"/>
  <c r="Q322" i="1"/>
  <c r="P310" i="1"/>
  <c r="Q310" i="1"/>
  <c r="Q302" i="1"/>
  <c r="P302" i="1"/>
  <c r="P294" i="1"/>
  <c r="Q294" i="1"/>
  <c r="Q286" i="1"/>
  <c r="P286" i="1"/>
  <c r="P278" i="1"/>
  <c r="Q278" i="1"/>
  <c r="Q270" i="1"/>
  <c r="P270" i="1"/>
  <c r="P262" i="1"/>
  <c r="Q262" i="1"/>
  <c r="Q254" i="1"/>
  <c r="P254" i="1"/>
  <c r="P246" i="1"/>
  <c r="Q246" i="1"/>
  <c r="Q238" i="1"/>
  <c r="P238" i="1"/>
  <c r="P230" i="1"/>
  <c r="Q230" i="1"/>
  <c r="P4993" i="1"/>
  <c r="Q4993" i="1"/>
  <c r="P4985" i="1"/>
  <c r="Q4985" i="1"/>
  <c r="P4981" i="1"/>
  <c r="Q4981" i="1"/>
  <c r="P4973" i="1"/>
  <c r="Q4973" i="1"/>
  <c r="P4965" i="1"/>
  <c r="Q4965" i="1"/>
  <c r="P4957" i="1"/>
  <c r="Q4957" i="1"/>
  <c r="P4949" i="1"/>
  <c r="Q4949" i="1"/>
  <c r="P4941" i="1"/>
  <c r="Q4941" i="1"/>
  <c r="P4929" i="1"/>
  <c r="Q4929" i="1"/>
  <c r="P4921" i="1"/>
  <c r="Q4921" i="1"/>
  <c r="P4917" i="1"/>
  <c r="Q4917" i="1"/>
  <c r="P4905" i="1"/>
  <c r="Q4905" i="1"/>
  <c r="P4901" i="1"/>
  <c r="Q4901" i="1"/>
  <c r="P4893" i="1"/>
  <c r="Q4893" i="1"/>
  <c r="P4881" i="1"/>
  <c r="Q4881" i="1"/>
  <c r="P4873" i="1"/>
  <c r="Q4873" i="1"/>
  <c r="P4869" i="1"/>
  <c r="Q4869" i="1"/>
  <c r="P4861" i="1"/>
  <c r="Q4861" i="1"/>
  <c r="P4853" i="1"/>
  <c r="Q4853" i="1"/>
  <c r="P4845" i="1"/>
  <c r="Q4845" i="1"/>
  <c r="P4837" i="1"/>
  <c r="Q4837" i="1"/>
  <c r="P4829" i="1"/>
  <c r="Q4829" i="1"/>
  <c r="P4821" i="1"/>
  <c r="Q4821" i="1"/>
  <c r="P4809" i="1"/>
  <c r="Q4809" i="1"/>
  <c r="P4805" i="1"/>
  <c r="Q4805" i="1"/>
  <c r="P4793" i="1"/>
  <c r="Q4793" i="1"/>
  <c r="P4785" i="1"/>
  <c r="Q4785" i="1"/>
  <c r="P4781" i="1"/>
  <c r="Q4781" i="1"/>
  <c r="P4773" i="1"/>
  <c r="Q4773" i="1"/>
  <c r="P4765" i="1"/>
  <c r="Q4765" i="1"/>
  <c r="P4757" i="1"/>
  <c r="Q4757" i="1"/>
  <c r="P4749" i="1"/>
  <c r="Q4749" i="1"/>
  <c r="P4741" i="1"/>
  <c r="Q4741" i="1"/>
  <c r="P4733" i="1"/>
  <c r="Q4733" i="1"/>
  <c r="P4725" i="1"/>
  <c r="Q4725" i="1"/>
  <c r="P4717" i="1"/>
  <c r="Q4717" i="1"/>
  <c r="P4709" i="1"/>
  <c r="Q4709" i="1"/>
  <c r="P4697" i="1"/>
  <c r="Q4697" i="1"/>
  <c r="P4689" i="1"/>
  <c r="Q4689" i="1"/>
  <c r="P4681" i="1"/>
  <c r="Q4681" i="1"/>
  <c r="P4677" i="1"/>
  <c r="Q4677" i="1"/>
  <c r="P4669" i="1"/>
  <c r="Q4669" i="1"/>
  <c r="P4661" i="1"/>
  <c r="Q4661" i="1"/>
  <c r="P4653" i="1"/>
  <c r="Q4653" i="1"/>
  <c r="P4641" i="1"/>
  <c r="Q4641" i="1"/>
  <c r="P4637" i="1"/>
  <c r="Q4637" i="1"/>
  <c r="P4629" i="1"/>
  <c r="Q4629" i="1"/>
  <c r="P4621" i="1"/>
  <c r="Q4621" i="1"/>
  <c r="P4613" i="1"/>
  <c r="Q4613" i="1"/>
  <c r="P4605" i="1"/>
  <c r="Q4605" i="1"/>
  <c r="P4597" i="1"/>
  <c r="Q4597" i="1"/>
  <c r="P4589" i="1"/>
  <c r="Q4589" i="1"/>
  <c r="P4581" i="1"/>
  <c r="Q4581" i="1"/>
  <c r="P4569" i="1"/>
  <c r="Q4569" i="1"/>
  <c r="P4561" i="1"/>
  <c r="Q4561" i="1"/>
  <c r="P4557" i="1"/>
  <c r="Q4557" i="1"/>
  <c r="P4545" i="1"/>
  <c r="Q4545" i="1"/>
  <c r="P4541" i="1"/>
  <c r="Q4541" i="1"/>
  <c r="P4533" i="1"/>
  <c r="Q4533" i="1"/>
  <c r="P4525" i="1"/>
  <c r="Q4525" i="1"/>
  <c r="P4517" i="1"/>
  <c r="Q4517" i="1"/>
  <c r="P4505" i="1"/>
  <c r="Q4505" i="1"/>
  <c r="P4497" i="1"/>
  <c r="Q4497" i="1"/>
  <c r="P4489" i="1"/>
  <c r="Q4489" i="1"/>
  <c r="P4481" i="1"/>
  <c r="Q4481" i="1"/>
  <c r="P4473" i="1"/>
  <c r="Q4473" i="1"/>
  <c r="P4465" i="1"/>
  <c r="Q4465" i="1"/>
  <c r="P4457" i="1"/>
  <c r="Q4457" i="1"/>
  <c r="P4449" i="1"/>
  <c r="Q4449" i="1"/>
  <c r="P4441" i="1"/>
  <c r="Q4441" i="1"/>
  <c r="P4433" i="1"/>
  <c r="Q4433" i="1"/>
  <c r="P4425" i="1"/>
  <c r="Q4425" i="1"/>
  <c r="P4417" i="1"/>
  <c r="Q4417" i="1"/>
  <c r="P4409" i="1"/>
  <c r="Q4409" i="1"/>
  <c r="P4401" i="1"/>
  <c r="Q4401" i="1"/>
  <c r="P4393" i="1"/>
  <c r="Q4393" i="1"/>
  <c r="P4385" i="1"/>
  <c r="Q4385" i="1"/>
  <c r="P4377" i="1"/>
  <c r="Q4377" i="1"/>
  <c r="P4369" i="1"/>
  <c r="Q4369" i="1"/>
  <c r="P4361" i="1"/>
  <c r="Q4361" i="1"/>
  <c r="P4353" i="1"/>
  <c r="Q4353" i="1"/>
  <c r="P4345" i="1"/>
  <c r="Q4345" i="1"/>
  <c r="P4337" i="1"/>
  <c r="Q4337" i="1"/>
  <c r="P4329" i="1"/>
  <c r="Q4329" i="1"/>
  <c r="P4321" i="1"/>
  <c r="Q4321" i="1"/>
  <c r="P4313" i="1"/>
  <c r="Q4313" i="1"/>
  <c r="P4305" i="1"/>
  <c r="Q4305" i="1"/>
  <c r="P4297" i="1"/>
  <c r="Q4297" i="1"/>
  <c r="P4289" i="1"/>
  <c r="Q4289" i="1"/>
  <c r="P4281" i="1"/>
  <c r="Q4281" i="1"/>
  <c r="P4269" i="1"/>
  <c r="Q4269" i="1"/>
  <c r="P4265" i="1"/>
  <c r="Q4265" i="1"/>
  <c r="P4257" i="1"/>
  <c r="Q4257" i="1"/>
  <c r="P4249" i="1"/>
  <c r="Q4249" i="1"/>
  <c r="P4241" i="1"/>
  <c r="Q4241" i="1"/>
  <c r="P4233" i="1"/>
  <c r="Q4233" i="1"/>
  <c r="P4225" i="1"/>
  <c r="Q4225" i="1"/>
  <c r="P4217" i="1"/>
  <c r="Q4217" i="1"/>
  <c r="P4209" i="1"/>
  <c r="Q4209" i="1"/>
  <c r="P4201" i="1"/>
  <c r="Q4201" i="1"/>
  <c r="P4193" i="1"/>
  <c r="Q4193" i="1"/>
  <c r="P4185" i="1"/>
  <c r="Q4185" i="1"/>
  <c r="P4177" i="1"/>
  <c r="Q4177" i="1"/>
  <c r="P4169" i="1"/>
  <c r="Q4169" i="1"/>
  <c r="P4161" i="1"/>
  <c r="Q4161" i="1"/>
  <c r="P4153" i="1"/>
  <c r="Q4153" i="1"/>
  <c r="P4145" i="1"/>
  <c r="Q4145" i="1"/>
  <c r="P4137" i="1"/>
  <c r="Q4137" i="1"/>
  <c r="P4125" i="1"/>
  <c r="Q4125" i="1"/>
  <c r="P4117" i="1"/>
  <c r="Q4117" i="1"/>
  <c r="P4109" i="1"/>
  <c r="Q4109" i="1"/>
  <c r="P4101" i="1"/>
  <c r="Q4101" i="1"/>
  <c r="P4093" i="1"/>
  <c r="Q4093" i="1"/>
  <c r="P4085" i="1"/>
  <c r="Q4085" i="1"/>
  <c r="P4077" i="1"/>
  <c r="Q4077" i="1"/>
  <c r="P4069" i="1"/>
  <c r="Q4069" i="1"/>
  <c r="P4061" i="1"/>
  <c r="Q4061" i="1"/>
  <c r="P4053" i="1"/>
  <c r="Q4053" i="1"/>
  <c r="P4045" i="1"/>
  <c r="Q4045" i="1"/>
  <c r="P4037" i="1"/>
  <c r="Q4037" i="1"/>
  <c r="P4029" i="1"/>
  <c r="Q4029" i="1"/>
  <c r="P4021" i="1"/>
  <c r="Q4021" i="1"/>
  <c r="P4013" i="1"/>
  <c r="Q4013" i="1"/>
  <c r="P4005" i="1"/>
  <c r="Q4005" i="1"/>
  <c r="P3997" i="1"/>
  <c r="Q3997" i="1"/>
  <c r="P3985" i="1"/>
  <c r="Q3985" i="1"/>
  <c r="P3977" i="1"/>
  <c r="Q3977" i="1"/>
  <c r="P3969" i="1"/>
  <c r="Q3969" i="1"/>
  <c r="P3961" i="1"/>
  <c r="Q3961" i="1"/>
  <c r="P3953" i="1"/>
  <c r="Q3953" i="1"/>
  <c r="P3945" i="1"/>
  <c r="Q3945" i="1"/>
  <c r="P3937" i="1"/>
  <c r="Q3937" i="1"/>
  <c r="P3929" i="1"/>
  <c r="Q3929" i="1"/>
  <c r="P3921" i="1"/>
  <c r="Q3921" i="1"/>
  <c r="P3913" i="1"/>
  <c r="Q3913" i="1"/>
  <c r="P3905" i="1"/>
  <c r="Q3905" i="1"/>
  <c r="P3897" i="1"/>
  <c r="Q3897" i="1"/>
  <c r="P3889" i="1"/>
  <c r="Q3889" i="1"/>
  <c r="P3881" i="1"/>
  <c r="Q3881" i="1"/>
  <c r="P3873" i="1"/>
  <c r="Q3873" i="1"/>
  <c r="P3865" i="1"/>
  <c r="Q3865" i="1"/>
  <c r="P3857" i="1"/>
  <c r="Q3857" i="1"/>
  <c r="P3849" i="1"/>
  <c r="Q3849" i="1"/>
  <c r="P3841" i="1"/>
  <c r="Q3841" i="1"/>
  <c r="P3837" i="1"/>
  <c r="Q3837" i="1"/>
  <c r="P3829" i="1"/>
  <c r="Q3829" i="1"/>
  <c r="P3821" i="1"/>
  <c r="Q3821" i="1"/>
  <c r="P3813" i="1"/>
  <c r="Q3813" i="1"/>
  <c r="P3805" i="1"/>
  <c r="Q3805" i="1"/>
  <c r="P3797" i="1"/>
  <c r="Q3797" i="1"/>
  <c r="P3789" i="1"/>
  <c r="Q3789" i="1"/>
  <c r="P3781" i="1"/>
  <c r="Q3781" i="1"/>
  <c r="P3773" i="1"/>
  <c r="Q3773" i="1"/>
  <c r="P3765" i="1"/>
  <c r="Q3765" i="1"/>
  <c r="P3757" i="1"/>
  <c r="Q3757" i="1"/>
  <c r="P3749" i="1"/>
  <c r="Q3749" i="1"/>
  <c r="P3741" i="1"/>
  <c r="Q3741" i="1"/>
  <c r="P3733" i="1"/>
  <c r="Q3733" i="1"/>
  <c r="P3725" i="1"/>
  <c r="Q3725" i="1"/>
  <c r="P3717" i="1"/>
  <c r="Q3717" i="1"/>
  <c r="P3709" i="1"/>
  <c r="Q3709" i="1"/>
  <c r="P3701" i="1"/>
  <c r="Q3701" i="1"/>
  <c r="P3693" i="1"/>
  <c r="Q3693" i="1"/>
  <c r="P3685" i="1"/>
  <c r="Q3685" i="1"/>
  <c r="P3677" i="1"/>
  <c r="Q3677" i="1"/>
  <c r="P3669" i="1"/>
  <c r="Q3669" i="1"/>
  <c r="P3661" i="1"/>
  <c r="Q3661" i="1"/>
  <c r="P3653" i="1"/>
  <c r="Q3653" i="1"/>
  <c r="P3645" i="1"/>
  <c r="Q3645" i="1"/>
  <c r="P3637" i="1"/>
  <c r="Q3637" i="1"/>
  <c r="P3629" i="1"/>
  <c r="Q3629" i="1"/>
  <c r="P3621" i="1"/>
  <c r="Q3621" i="1"/>
  <c r="P3613" i="1"/>
  <c r="Q3613" i="1"/>
  <c r="P3605" i="1"/>
  <c r="Q3605" i="1"/>
  <c r="P3597" i="1"/>
  <c r="Q3597" i="1"/>
  <c r="P3589" i="1"/>
  <c r="Q3589" i="1"/>
  <c r="P3581" i="1"/>
  <c r="Q3581" i="1"/>
  <c r="P3573" i="1"/>
  <c r="Q3573" i="1"/>
  <c r="P3565" i="1"/>
  <c r="Q3565" i="1"/>
  <c r="P3557" i="1"/>
  <c r="Q3557" i="1"/>
  <c r="P3545" i="1"/>
  <c r="Q3545" i="1"/>
  <c r="P3537" i="1"/>
  <c r="Q3537" i="1"/>
  <c r="P3529" i="1"/>
  <c r="Q3529" i="1"/>
  <c r="P3521" i="1"/>
  <c r="Q3521" i="1"/>
  <c r="P3517" i="1"/>
  <c r="Q3517" i="1"/>
  <c r="Q3505" i="1"/>
  <c r="P3505" i="1"/>
  <c r="P3497" i="1"/>
  <c r="Q3497" i="1"/>
  <c r="P3489" i="1"/>
  <c r="Q3489" i="1"/>
  <c r="P3481" i="1"/>
  <c r="Q3481" i="1"/>
  <c r="P3477" i="1"/>
  <c r="Q3477" i="1"/>
  <c r="P3469" i="1"/>
  <c r="Q3469" i="1"/>
  <c r="P3461" i="1"/>
  <c r="Q3461" i="1"/>
  <c r="P3449" i="1"/>
  <c r="Q3449" i="1"/>
  <c r="Q3441" i="1"/>
  <c r="P3441" i="1"/>
  <c r="P3433" i="1"/>
  <c r="Q3433" i="1"/>
  <c r="P3425" i="1"/>
  <c r="Q3425" i="1"/>
  <c r="P3421" i="1"/>
  <c r="Q3421" i="1"/>
  <c r="P3413" i="1"/>
  <c r="Q3413" i="1"/>
  <c r="P3405" i="1"/>
  <c r="Q3405" i="1"/>
  <c r="P3397" i="1"/>
  <c r="Q3397" i="1"/>
  <c r="P3385" i="1"/>
  <c r="Q3385" i="1"/>
  <c r="P3381" i="1"/>
  <c r="Q3381" i="1"/>
  <c r="P3373" i="1"/>
  <c r="Q3373" i="1"/>
  <c r="P3365" i="1"/>
  <c r="Q3365" i="1"/>
  <c r="P3357" i="1"/>
  <c r="Q3357" i="1"/>
  <c r="P3345" i="1"/>
  <c r="Q3345" i="1"/>
  <c r="P3341" i="1"/>
  <c r="Q3341" i="1"/>
  <c r="P3333" i="1"/>
  <c r="Q3333" i="1"/>
  <c r="P3325" i="1"/>
  <c r="Q3325" i="1"/>
  <c r="P3317" i="1"/>
  <c r="Q3317" i="1"/>
  <c r="P3309" i="1"/>
  <c r="Q3309" i="1"/>
  <c r="P3301" i="1"/>
  <c r="Q3301" i="1"/>
  <c r="P3293" i="1"/>
  <c r="Q3293" i="1"/>
  <c r="P3285" i="1"/>
  <c r="Q3285" i="1"/>
  <c r="P3277" i="1"/>
  <c r="Q3277" i="1"/>
  <c r="P3269" i="1"/>
  <c r="Q3269" i="1"/>
  <c r="P3261" i="1"/>
  <c r="Q3261" i="1"/>
  <c r="P3253" i="1"/>
  <c r="Q3253" i="1"/>
  <c r="P3245" i="1"/>
  <c r="Q3245" i="1"/>
  <c r="P3237" i="1"/>
  <c r="Q3237" i="1"/>
  <c r="P3229" i="1"/>
  <c r="Q3229" i="1"/>
  <c r="P3221" i="1"/>
  <c r="Q3221" i="1"/>
  <c r="P3213" i="1"/>
  <c r="Q3213" i="1"/>
  <c r="P3205" i="1"/>
  <c r="Q3205" i="1"/>
  <c r="P3193" i="1"/>
  <c r="Q3193" i="1"/>
  <c r="Q3185" i="1"/>
  <c r="P3185" i="1"/>
  <c r="P3181" i="1"/>
  <c r="Q3181" i="1"/>
  <c r="P3173" i="1"/>
  <c r="Q3173" i="1"/>
  <c r="P3161" i="1"/>
  <c r="Q3161" i="1"/>
  <c r="P3153" i="1"/>
  <c r="Q3153" i="1"/>
  <c r="P3149" i="1"/>
  <c r="Q3149" i="1"/>
  <c r="P3137" i="1"/>
  <c r="Q3137" i="1"/>
  <c r="P3129" i="1"/>
  <c r="Q3129" i="1"/>
  <c r="Q3121" i="1"/>
  <c r="P3121" i="1"/>
  <c r="P3117" i="1"/>
  <c r="Q3117" i="1"/>
  <c r="P3109" i="1"/>
  <c r="Q3109" i="1"/>
  <c r="P3097" i="1"/>
  <c r="Q3097" i="1"/>
  <c r="P3093" i="1"/>
  <c r="Q3093" i="1"/>
  <c r="P3085" i="1"/>
  <c r="Q3085" i="1"/>
  <c r="P3077" i="1"/>
  <c r="Q3077" i="1"/>
  <c r="P3065" i="1"/>
  <c r="Q3065" i="1"/>
  <c r="P3061" i="1"/>
  <c r="Q3061" i="1"/>
  <c r="P3053" i="1"/>
  <c r="Q3053" i="1"/>
  <c r="P3045" i="1"/>
  <c r="Q3045" i="1"/>
  <c r="P3033" i="1"/>
  <c r="Q3033" i="1"/>
  <c r="Q3025" i="1"/>
  <c r="P3025" i="1"/>
  <c r="P3021" i="1"/>
  <c r="Q3021" i="1"/>
  <c r="P3013" i="1"/>
  <c r="Q3013" i="1"/>
  <c r="P3001" i="1"/>
  <c r="Q3001" i="1"/>
  <c r="P2997" i="1"/>
  <c r="Q2997" i="1"/>
  <c r="P2989" i="1"/>
  <c r="Q2989" i="1"/>
  <c r="P2981" i="1"/>
  <c r="Q2981" i="1"/>
  <c r="P2973" i="1"/>
  <c r="Q2973" i="1"/>
  <c r="P2965" i="1"/>
  <c r="Q2965" i="1"/>
  <c r="P2957" i="1"/>
  <c r="Q2957" i="1"/>
  <c r="P2953" i="1"/>
  <c r="Q2953" i="1"/>
  <c r="P2945" i="1"/>
  <c r="Q2945" i="1"/>
  <c r="P2937" i="1"/>
  <c r="Q2937" i="1"/>
  <c r="P2929" i="1"/>
  <c r="Q2929" i="1"/>
  <c r="P2921" i="1"/>
  <c r="Q2921" i="1"/>
  <c r="P2913" i="1"/>
  <c r="Q2913" i="1"/>
  <c r="P2905" i="1"/>
  <c r="Q2905" i="1"/>
  <c r="Q2897" i="1"/>
  <c r="P2897" i="1"/>
  <c r="P2889" i="1"/>
  <c r="Q2889" i="1"/>
  <c r="P2881" i="1"/>
  <c r="Q2881" i="1"/>
  <c r="P2873" i="1"/>
  <c r="Q2873" i="1"/>
  <c r="P2865" i="1"/>
  <c r="Q2865" i="1"/>
  <c r="P2857" i="1"/>
  <c r="Q2857" i="1"/>
  <c r="P2849" i="1"/>
  <c r="Q2849" i="1"/>
  <c r="P2841" i="1"/>
  <c r="Q2841" i="1"/>
  <c r="P2833" i="1"/>
  <c r="Q2833" i="1"/>
  <c r="P2825" i="1"/>
  <c r="Q2825" i="1"/>
  <c r="P2817" i="1"/>
  <c r="Q2817" i="1"/>
  <c r="P2809" i="1"/>
  <c r="Q2809" i="1"/>
  <c r="P2797" i="1"/>
  <c r="Q2797" i="1"/>
  <c r="P2789" i="1"/>
  <c r="Q2789" i="1"/>
  <c r="P2781" i="1"/>
  <c r="Q2781" i="1"/>
  <c r="P2773" i="1"/>
  <c r="Q2773" i="1"/>
  <c r="P2765" i="1"/>
  <c r="Q2765" i="1"/>
  <c r="P2757" i="1"/>
  <c r="Q2757" i="1"/>
  <c r="P2749" i="1"/>
  <c r="Q2749" i="1"/>
  <c r="P2741" i="1"/>
  <c r="Q2741" i="1"/>
  <c r="P2733" i="1"/>
  <c r="Q2733" i="1"/>
  <c r="P2725" i="1"/>
  <c r="Q2725" i="1"/>
  <c r="P2717" i="1"/>
  <c r="Q2717" i="1"/>
  <c r="P2709" i="1"/>
  <c r="Q2709" i="1"/>
  <c r="P2701" i="1"/>
  <c r="Q2701" i="1"/>
  <c r="P2693" i="1"/>
  <c r="Q2693" i="1"/>
  <c r="P2685" i="1"/>
  <c r="Q2685" i="1"/>
  <c r="P2677" i="1"/>
  <c r="Q2677" i="1"/>
  <c r="P2669" i="1"/>
  <c r="Q2669" i="1"/>
  <c r="P2661" i="1"/>
  <c r="Q2661" i="1"/>
  <c r="P2653" i="1"/>
  <c r="Q2653" i="1"/>
  <c r="P2645" i="1"/>
  <c r="Q2645" i="1"/>
  <c r="P2637" i="1"/>
  <c r="Q2637" i="1"/>
  <c r="P2629" i="1"/>
  <c r="Q2629" i="1"/>
  <c r="P2617" i="1"/>
  <c r="Q2617" i="1"/>
  <c r="P2613" i="1"/>
  <c r="Q2613" i="1"/>
  <c r="P2605" i="1"/>
  <c r="Q2605" i="1"/>
  <c r="P2597" i="1"/>
  <c r="Q2597" i="1"/>
  <c r="P2589" i="1"/>
  <c r="Q2589" i="1"/>
  <c r="P2581" i="1"/>
  <c r="Q2581" i="1"/>
  <c r="P2573" i="1"/>
  <c r="Q2573" i="1"/>
  <c r="P2565" i="1"/>
  <c r="Q2565" i="1"/>
  <c r="P2557" i="1"/>
  <c r="Q2557" i="1"/>
  <c r="P2549" i="1"/>
  <c r="Q2549" i="1"/>
  <c r="P2541" i="1"/>
  <c r="Q2541" i="1"/>
  <c r="P2533" i="1"/>
  <c r="Q2533" i="1"/>
  <c r="P2521" i="1"/>
  <c r="Q2521" i="1"/>
  <c r="P2513" i="1"/>
  <c r="Q2513" i="1"/>
  <c r="P2505" i="1"/>
  <c r="Q2505" i="1"/>
  <c r="P2497" i="1"/>
  <c r="Q2497" i="1"/>
  <c r="P2489" i="1"/>
  <c r="Q2489" i="1"/>
  <c r="P2481" i="1"/>
  <c r="Q2481" i="1"/>
  <c r="P2473" i="1"/>
  <c r="Q2473" i="1"/>
  <c r="P2465" i="1"/>
  <c r="Q2465" i="1"/>
  <c r="P2457" i="1"/>
  <c r="Q2457" i="1"/>
  <c r="P2449" i="1"/>
  <c r="Q2449" i="1"/>
  <c r="P2441" i="1"/>
  <c r="Q2441" i="1"/>
  <c r="P2433" i="1"/>
  <c r="Q2433" i="1"/>
  <c r="P2425" i="1"/>
  <c r="Q2425" i="1"/>
  <c r="P2417" i="1"/>
  <c r="Q2417" i="1"/>
  <c r="P2409" i="1"/>
  <c r="Q2409" i="1"/>
  <c r="P2401" i="1"/>
  <c r="Q2401" i="1"/>
  <c r="P2393" i="1"/>
  <c r="Q2393" i="1"/>
  <c r="P2385" i="1"/>
  <c r="Q2385" i="1"/>
  <c r="P2377" i="1"/>
  <c r="Q2377" i="1"/>
  <c r="P2369" i="1"/>
  <c r="Q2369" i="1"/>
  <c r="P2361" i="1"/>
  <c r="Q2361" i="1"/>
  <c r="P2353" i="1"/>
  <c r="Q2353" i="1"/>
  <c r="P2345" i="1"/>
  <c r="Q2345" i="1"/>
  <c r="P2337" i="1"/>
  <c r="Q2337" i="1"/>
  <c r="P2329" i="1"/>
  <c r="Q2329" i="1"/>
  <c r="P2321" i="1"/>
  <c r="Q2321" i="1"/>
  <c r="P2309" i="1"/>
  <c r="Q2309" i="1"/>
  <c r="P2301" i="1"/>
  <c r="Q2301" i="1"/>
  <c r="P2293" i="1"/>
  <c r="Q2293" i="1"/>
  <c r="P2289" i="1"/>
  <c r="Q2289" i="1"/>
  <c r="P2281" i="1"/>
  <c r="Q2281" i="1"/>
  <c r="P2273" i="1"/>
  <c r="Q2273" i="1"/>
  <c r="P2265" i="1"/>
  <c r="Q2265" i="1"/>
  <c r="P2257" i="1"/>
  <c r="Q2257" i="1"/>
  <c r="P2249" i="1"/>
  <c r="Q2249" i="1"/>
  <c r="P2241" i="1"/>
  <c r="Q2241" i="1"/>
  <c r="P2233" i="1"/>
  <c r="Q2233" i="1"/>
  <c r="P2225" i="1"/>
  <c r="Q2225" i="1"/>
  <c r="P2217" i="1"/>
  <c r="Q2217" i="1"/>
  <c r="P2209" i="1"/>
  <c r="Q2209" i="1"/>
  <c r="P2201" i="1"/>
  <c r="Q2201" i="1"/>
  <c r="P2193" i="1"/>
  <c r="Q2193" i="1"/>
  <c r="P2181" i="1"/>
  <c r="Q2181" i="1"/>
  <c r="P2173" i="1"/>
  <c r="Q2173" i="1"/>
  <c r="P2165" i="1"/>
  <c r="Q2165" i="1"/>
  <c r="P2157" i="1"/>
  <c r="Q2157" i="1"/>
  <c r="P2149" i="1"/>
  <c r="Q2149" i="1"/>
  <c r="P2141" i="1"/>
  <c r="Q2141" i="1"/>
  <c r="P2133" i="1"/>
  <c r="Q2133" i="1"/>
  <c r="Q2125" i="1"/>
  <c r="P2125" i="1"/>
  <c r="P2117" i="1"/>
  <c r="Q2117" i="1"/>
  <c r="P2109" i="1"/>
  <c r="Q2109" i="1"/>
  <c r="P2101" i="1"/>
  <c r="Q2101" i="1"/>
  <c r="P2093" i="1"/>
  <c r="Q2093" i="1"/>
  <c r="P2085" i="1"/>
  <c r="Q2085" i="1"/>
  <c r="P2077" i="1"/>
  <c r="Q2077" i="1"/>
  <c r="P2069" i="1"/>
  <c r="Q2069" i="1"/>
  <c r="Q2061" i="1"/>
  <c r="P2061" i="1"/>
  <c r="P2053" i="1"/>
  <c r="Q2053" i="1"/>
  <c r="P2045" i="1"/>
  <c r="Q2045" i="1"/>
  <c r="P2037" i="1"/>
  <c r="Q2037" i="1"/>
  <c r="P2029" i="1"/>
  <c r="Q2029" i="1"/>
  <c r="P2021" i="1"/>
  <c r="Q2021" i="1"/>
  <c r="P2013" i="1"/>
  <c r="Q2013" i="1"/>
  <c r="P2005" i="1"/>
  <c r="Q2005" i="1"/>
  <c r="Q1997" i="1"/>
  <c r="P1997" i="1"/>
  <c r="P1989" i="1"/>
  <c r="Q1989" i="1"/>
  <c r="P1977" i="1"/>
  <c r="Q1977" i="1"/>
  <c r="P1969" i="1"/>
  <c r="Q1969" i="1"/>
  <c r="P1961" i="1"/>
  <c r="Q1961" i="1"/>
  <c r="Q1953" i="1"/>
  <c r="P1953" i="1"/>
  <c r="P1945" i="1"/>
  <c r="Q1945" i="1"/>
  <c r="Q1933" i="1"/>
  <c r="P1933" i="1"/>
  <c r="P1925" i="1"/>
  <c r="Q1925" i="1"/>
  <c r="P1917" i="1"/>
  <c r="Q1917" i="1"/>
  <c r="P1909" i="1"/>
  <c r="Q1909" i="1"/>
  <c r="P1901" i="1"/>
  <c r="Q1901" i="1"/>
  <c r="P1893" i="1"/>
  <c r="Q1893" i="1"/>
  <c r="P1885" i="1"/>
  <c r="Q1885" i="1"/>
  <c r="P1877" i="1"/>
  <c r="Q1877" i="1"/>
  <c r="Q1869" i="1"/>
  <c r="P1869" i="1"/>
  <c r="P1861" i="1"/>
  <c r="Q1861" i="1"/>
  <c r="Q1853" i="1"/>
  <c r="P1853" i="1"/>
  <c r="P1845" i="1"/>
  <c r="Q1845" i="1"/>
  <c r="Q1837" i="1"/>
  <c r="P1837" i="1"/>
  <c r="P1829" i="1"/>
  <c r="Q1829" i="1"/>
  <c r="Q1821" i="1"/>
  <c r="P1821" i="1"/>
  <c r="P1813" i="1"/>
  <c r="Q1813" i="1"/>
  <c r="Q1805" i="1"/>
  <c r="P1805" i="1"/>
  <c r="P1797" i="1"/>
  <c r="Q1797" i="1"/>
  <c r="Q1789" i="1"/>
  <c r="P1789" i="1"/>
  <c r="P1781" i="1"/>
  <c r="Q1781" i="1"/>
  <c r="Q1773" i="1"/>
  <c r="P1773" i="1"/>
  <c r="P1765" i="1"/>
  <c r="Q1765" i="1"/>
  <c r="Q1757" i="1"/>
  <c r="P1757" i="1"/>
  <c r="P1749" i="1"/>
  <c r="Q1749" i="1"/>
  <c r="Q1741" i="1"/>
  <c r="P1741" i="1"/>
  <c r="P1733" i="1"/>
  <c r="Q1733" i="1"/>
  <c r="Q1725" i="1"/>
  <c r="P1725" i="1"/>
  <c r="P1717" i="1"/>
  <c r="Q1717" i="1"/>
  <c r="Q1709" i="1"/>
  <c r="P1709" i="1"/>
  <c r="P1701" i="1"/>
  <c r="Q1701" i="1"/>
  <c r="Q1693" i="1"/>
  <c r="P1693" i="1"/>
  <c r="P1685" i="1"/>
  <c r="Q1685" i="1"/>
  <c r="Q1677" i="1"/>
  <c r="P1677" i="1"/>
  <c r="P1669" i="1"/>
  <c r="Q1669" i="1"/>
  <c r="Q1661" i="1"/>
  <c r="P1661" i="1"/>
  <c r="P1649" i="1"/>
  <c r="Q1649" i="1"/>
  <c r="P1641" i="1"/>
  <c r="Q1641" i="1"/>
  <c r="P1633" i="1"/>
  <c r="Q1633" i="1"/>
  <c r="P1625" i="1"/>
  <c r="Q1625" i="1"/>
  <c r="P1617" i="1"/>
  <c r="Q1617" i="1"/>
  <c r="P1609" i="1"/>
  <c r="Q1609" i="1"/>
  <c r="P1605" i="1"/>
  <c r="Q1605" i="1"/>
  <c r="P1593" i="1"/>
  <c r="Q1593" i="1"/>
  <c r="P1585" i="1"/>
  <c r="Q1585" i="1"/>
  <c r="P1577" i="1"/>
  <c r="Q1577" i="1"/>
  <c r="P1573" i="1"/>
  <c r="Q1573" i="1"/>
  <c r="Q1565" i="1"/>
  <c r="P1565" i="1"/>
  <c r="P1557" i="1"/>
  <c r="Q1557" i="1"/>
  <c r="Q1549" i="1"/>
  <c r="P1549" i="1"/>
  <c r="P1541" i="1"/>
  <c r="Q1541" i="1"/>
  <c r="Q1533" i="1"/>
  <c r="P1533" i="1"/>
  <c r="P1521" i="1"/>
  <c r="Q1521" i="1"/>
  <c r="P1513" i="1"/>
  <c r="Q1513" i="1"/>
  <c r="P1505" i="1"/>
  <c r="Q1505" i="1"/>
  <c r="P1497" i="1"/>
  <c r="Q1497" i="1"/>
  <c r="P1489" i="1"/>
  <c r="Q1489" i="1"/>
  <c r="P1481" i="1"/>
  <c r="Q1481" i="1"/>
  <c r="P1473" i="1"/>
  <c r="Q1473" i="1"/>
  <c r="P1465" i="1"/>
  <c r="Q1465" i="1"/>
  <c r="P1457" i="1"/>
  <c r="Q1457" i="1"/>
  <c r="P1449" i="1"/>
  <c r="Q1449" i="1"/>
  <c r="P1441" i="1"/>
  <c r="Q1441" i="1"/>
  <c r="P1433" i="1"/>
  <c r="Q1433" i="1"/>
  <c r="P1425" i="1"/>
  <c r="Q1425" i="1"/>
  <c r="P1417" i="1"/>
  <c r="Q1417" i="1"/>
  <c r="P1409" i="1"/>
  <c r="Q1409" i="1"/>
  <c r="P1401" i="1"/>
  <c r="Q1401" i="1"/>
  <c r="P1393" i="1"/>
  <c r="Q1393" i="1"/>
  <c r="P1385" i="1"/>
  <c r="Q1385" i="1"/>
  <c r="P1377" i="1"/>
  <c r="Q1377" i="1"/>
  <c r="P1369" i="1"/>
  <c r="Q1369" i="1"/>
  <c r="P1361" i="1"/>
  <c r="Q1361" i="1"/>
  <c r="P1353" i="1"/>
  <c r="Q1353" i="1"/>
  <c r="P1345" i="1"/>
  <c r="Q1345" i="1"/>
  <c r="P1337" i="1"/>
  <c r="Q1337" i="1"/>
  <c r="P1329" i="1"/>
  <c r="Q1329" i="1"/>
  <c r="P1321" i="1"/>
  <c r="Q1321" i="1"/>
  <c r="P1313" i="1"/>
  <c r="Q1313" i="1"/>
  <c r="P1305" i="1"/>
  <c r="Q1305" i="1"/>
  <c r="P1297" i="1"/>
  <c r="Q1297" i="1"/>
  <c r="P1289" i="1"/>
  <c r="Q1289" i="1"/>
  <c r="P1281" i="1"/>
  <c r="Q1281" i="1"/>
  <c r="P1273" i="1"/>
  <c r="Q1273" i="1"/>
  <c r="P1265" i="1"/>
  <c r="Q1265" i="1"/>
  <c r="P1253" i="1"/>
  <c r="Q1253" i="1"/>
  <c r="Q1245" i="1"/>
  <c r="P1245" i="1"/>
  <c r="P1237" i="1"/>
  <c r="Q1237" i="1"/>
  <c r="Q1229" i="1"/>
  <c r="P1229" i="1"/>
  <c r="P1221" i="1"/>
  <c r="Q1221" i="1"/>
  <c r="P1217" i="1"/>
  <c r="Q1217" i="1"/>
  <c r="P1209" i="1"/>
  <c r="Q1209" i="1"/>
  <c r="P1201" i="1"/>
  <c r="Q1201" i="1"/>
  <c r="P1193" i="1"/>
  <c r="Q1193" i="1"/>
  <c r="Q1181" i="1"/>
  <c r="P1181" i="1"/>
  <c r="P1173" i="1"/>
  <c r="Q1173" i="1"/>
  <c r="Q1165" i="1"/>
  <c r="P1165" i="1"/>
  <c r="P1157" i="1"/>
  <c r="Q1157" i="1"/>
  <c r="Q1149" i="1"/>
  <c r="P1149" i="1"/>
  <c r="P1141" i="1"/>
  <c r="Q1141" i="1"/>
  <c r="Q1133" i="1"/>
  <c r="P1133" i="1"/>
  <c r="P1125" i="1"/>
  <c r="Q1125" i="1"/>
  <c r="Q1117" i="1"/>
  <c r="P1117" i="1"/>
  <c r="P1109" i="1"/>
  <c r="Q1109" i="1"/>
  <c r="Q1101" i="1"/>
  <c r="P1101" i="1"/>
  <c r="P1093" i="1"/>
  <c r="Q1093" i="1"/>
  <c r="Q1085" i="1"/>
  <c r="P1085" i="1"/>
  <c r="P1077" i="1"/>
  <c r="Q1077" i="1"/>
  <c r="Q1069" i="1"/>
  <c r="P1069" i="1"/>
  <c r="P1061" i="1"/>
  <c r="Q1061" i="1"/>
  <c r="Q1053" i="1"/>
  <c r="P1053" i="1"/>
  <c r="P1045" i="1"/>
  <c r="Q1045" i="1"/>
  <c r="Q1037" i="1"/>
  <c r="P1037" i="1"/>
  <c r="P1025" i="1"/>
  <c r="Q1025" i="1"/>
  <c r="P1017" i="1"/>
  <c r="Q1017" i="1"/>
  <c r="P1013" i="1"/>
  <c r="Q1013" i="1"/>
  <c r="Q1005" i="1"/>
  <c r="P1005" i="1"/>
  <c r="P997" i="1"/>
  <c r="Q997" i="1"/>
  <c r="Q989" i="1"/>
  <c r="P989" i="1"/>
  <c r="P981" i="1"/>
  <c r="Q981" i="1"/>
  <c r="Q973" i="1"/>
  <c r="P973" i="1"/>
  <c r="P965" i="1"/>
  <c r="Q965" i="1"/>
  <c r="Q957" i="1"/>
  <c r="P957" i="1"/>
  <c r="P949" i="1"/>
  <c r="Q949" i="1"/>
  <c r="P937" i="1"/>
  <c r="Q937" i="1"/>
  <c r="P929" i="1"/>
  <c r="Q929" i="1"/>
  <c r="Q925" i="1"/>
  <c r="P925" i="1"/>
  <c r="P913" i="1"/>
  <c r="Q913" i="1"/>
  <c r="Q909" i="1"/>
  <c r="P909" i="1"/>
  <c r="P901" i="1"/>
  <c r="Q901" i="1"/>
  <c r="Q893" i="1"/>
  <c r="P893" i="1"/>
  <c r="P881" i="1"/>
  <c r="Q881" i="1"/>
  <c r="Q877" i="1"/>
  <c r="P877" i="1"/>
  <c r="P869" i="1"/>
  <c r="Q869" i="1"/>
  <c r="Q861" i="1"/>
  <c r="P861" i="1"/>
  <c r="P853" i="1"/>
  <c r="Q853" i="1"/>
  <c r="P841" i="1"/>
  <c r="Q841" i="1"/>
  <c r="P837" i="1"/>
  <c r="Q837" i="1"/>
  <c r="P825" i="1"/>
  <c r="Q825" i="1"/>
  <c r="P817" i="1"/>
  <c r="Q817" i="1"/>
  <c r="P809" i="1"/>
  <c r="Q809" i="1"/>
  <c r="P801" i="1"/>
  <c r="Q801" i="1"/>
  <c r="P793" i="1"/>
  <c r="Q793" i="1"/>
  <c r="P785" i="1"/>
  <c r="Q785" i="1"/>
  <c r="P777" i="1"/>
  <c r="Q777" i="1"/>
  <c r="P769" i="1"/>
  <c r="Q769" i="1"/>
  <c r="P761" i="1"/>
  <c r="Q761" i="1"/>
  <c r="P753" i="1"/>
  <c r="Q753" i="1"/>
  <c r="P745" i="1"/>
  <c r="Q745" i="1"/>
  <c r="P737" i="1"/>
  <c r="Q737" i="1"/>
  <c r="P729" i="1"/>
  <c r="Q729" i="1"/>
  <c r="P721" i="1"/>
  <c r="Q721" i="1"/>
  <c r="P713" i="1"/>
  <c r="Q713" i="1"/>
  <c r="P705" i="1"/>
  <c r="Q705" i="1"/>
  <c r="P697" i="1"/>
  <c r="Q697" i="1"/>
  <c r="P689" i="1"/>
  <c r="Q689" i="1"/>
  <c r="P681" i="1"/>
  <c r="Q681" i="1"/>
  <c r="P673" i="1"/>
  <c r="Q673" i="1"/>
  <c r="Q665" i="1"/>
  <c r="P665" i="1"/>
  <c r="P657" i="1"/>
  <c r="Q657" i="1"/>
  <c r="P649" i="1"/>
  <c r="Q649" i="1"/>
  <c r="P641" i="1"/>
  <c r="Q641" i="1"/>
  <c r="Q633" i="1"/>
  <c r="P633" i="1"/>
  <c r="P625" i="1"/>
  <c r="Q625" i="1"/>
  <c r="P617" i="1"/>
  <c r="Q617" i="1"/>
  <c r="P609" i="1"/>
  <c r="Q609" i="1"/>
  <c r="Q601" i="1"/>
  <c r="P601" i="1"/>
  <c r="P593" i="1"/>
  <c r="Q593" i="1"/>
  <c r="P585" i="1"/>
  <c r="Q585" i="1"/>
  <c r="P577" i="1"/>
  <c r="Q577" i="1"/>
  <c r="Q569" i="1"/>
  <c r="P569" i="1"/>
  <c r="P561" i="1"/>
  <c r="Q561" i="1"/>
  <c r="P553" i="1"/>
  <c r="Q553" i="1"/>
  <c r="P545" i="1"/>
  <c r="Q545" i="1"/>
  <c r="Q537" i="1"/>
  <c r="P537" i="1"/>
  <c r="P525" i="1"/>
  <c r="Q525" i="1"/>
  <c r="Q517" i="1"/>
  <c r="P517" i="1"/>
  <c r="P513" i="1"/>
  <c r="Q513" i="1"/>
  <c r="P501" i="1"/>
  <c r="Q501" i="1"/>
  <c r="P493" i="1"/>
  <c r="Q493" i="1"/>
  <c r="Q485" i="1"/>
  <c r="P485" i="1"/>
  <c r="P477" i="1"/>
  <c r="Q477" i="1"/>
  <c r="P469" i="1"/>
  <c r="Q469" i="1"/>
  <c r="P461" i="1"/>
  <c r="Q461" i="1"/>
  <c r="P457" i="1"/>
  <c r="Q457" i="1"/>
  <c r="P449" i="1"/>
  <c r="Q449" i="1"/>
  <c r="Q441" i="1"/>
  <c r="P441" i="1"/>
  <c r="P433" i="1"/>
  <c r="Q433" i="1"/>
  <c r="Q421" i="1"/>
  <c r="P421" i="1"/>
  <c r="P413" i="1"/>
  <c r="Q413" i="1"/>
  <c r="Q409" i="1"/>
  <c r="P409" i="1"/>
  <c r="P401" i="1"/>
  <c r="Q401" i="1"/>
  <c r="Q389" i="1"/>
  <c r="P389" i="1"/>
  <c r="P381" i="1"/>
  <c r="Q381" i="1"/>
  <c r="P373" i="1"/>
  <c r="Q373" i="1"/>
  <c r="P365" i="1"/>
  <c r="Q365" i="1"/>
  <c r="Q357" i="1"/>
  <c r="P357" i="1"/>
  <c r="P349" i="1"/>
  <c r="Q349" i="1"/>
  <c r="P341" i="1"/>
  <c r="Q341" i="1"/>
  <c r="P333" i="1"/>
  <c r="Q333" i="1"/>
  <c r="Q325" i="1"/>
  <c r="P325" i="1"/>
  <c r="P317" i="1"/>
  <c r="Q317" i="1"/>
  <c r="P309" i="1"/>
  <c r="Q309" i="1"/>
  <c r="P301" i="1"/>
  <c r="Q301" i="1"/>
  <c r="Q293" i="1"/>
  <c r="P293" i="1"/>
  <c r="P285" i="1"/>
  <c r="Q285" i="1"/>
  <c r="P277" i="1"/>
  <c r="Q277" i="1"/>
  <c r="P269" i="1"/>
  <c r="Q269" i="1"/>
  <c r="Q261" i="1"/>
  <c r="P261" i="1"/>
  <c r="P253" i="1"/>
  <c r="Q253" i="1"/>
  <c r="P245" i="1"/>
  <c r="Q245" i="1"/>
  <c r="P237" i="1"/>
  <c r="Q237" i="1"/>
  <c r="Q229" i="1"/>
  <c r="P229" i="1"/>
  <c r="Q232" i="1"/>
  <c r="Q248" i="1"/>
  <c r="Q264" i="1"/>
  <c r="Q280" i="1"/>
  <c r="Q296" i="1"/>
  <c r="Q312" i="1"/>
  <c r="Q328" i="1"/>
  <c r="Q344" i="1"/>
  <c r="Q360" i="1"/>
  <c r="Q376" i="1"/>
  <c r="Q392" i="1"/>
  <c r="Q408" i="1"/>
  <c r="Q424" i="1"/>
  <c r="Q440" i="1"/>
  <c r="Q456" i="1"/>
  <c r="Q472" i="1"/>
  <c r="Q488" i="1"/>
  <c r="Q504" i="1"/>
  <c r="Q520" i="1"/>
  <c r="Q536" i="1"/>
  <c r="Q552" i="1"/>
  <c r="Q568" i="1"/>
  <c r="Q584" i="1"/>
  <c r="Q600" i="1"/>
  <c r="Q616" i="1"/>
  <c r="Q632" i="1"/>
  <c r="Q648" i="1"/>
  <c r="Q664" i="1"/>
  <c r="Q680" i="1"/>
  <c r="Q696" i="1"/>
  <c r="Q712" i="1"/>
  <c r="Q728" i="1"/>
  <c r="Q744" i="1"/>
  <c r="Q760" i="1"/>
  <c r="Q776" i="1"/>
  <c r="Q792" i="1"/>
  <c r="Q808" i="1"/>
  <c r="Q824" i="1"/>
  <c r="Q840" i="1"/>
  <c r="Q856" i="1"/>
  <c r="Q872" i="1"/>
  <c r="Q888" i="1"/>
  <c r="Q904" i="1"/>
  <c r="Q920" i="1"/>
  <c r="Q936" i="1"/>
  <c r="Q952" i="1"/>
  <c r="Q968" i="1"/>
  <c r="Q984" i="1"/>
  <c r="Q1000" i="1"/>
  <c r="Q1016" i="1"/>
  <c r="Q1032" i="1"/>
  <c r="Q1048" i="1"/>
  <c r="Q1064" i="1"/>
  <c r="Q1080" i="1"/>
  <c r="Q1096" i="1"/>
  <c r="Q1112" i="1"/>
  <c r="Q1128" i="1"/>
  <c r="Q1144" i="1"/>
  <c r="Q1160" i="1"/>
  <c r="Q1176" i="1"/>
  <c r="Q1192" i="1"/>
  <c r="Q1208" i="1"/>
  <c r="Q1224" i="1"/>
  <c r="Q1240" i="1"/>
  <c r="Q1256" i="1"/>
  <c r="Q1272" i="1"/>
  <c r="Q1288" i="1"/>
  <c r="Q1307" i="1"/>
  <c r="P4687" i="1"/>
  <c r="Q4687" i="1"/>
  <c r="P4671" i="1"/>
  <c r="Q4671" i="1"/>
  <c r="P4663" i="1"/>
  <c r="Q4663" i="1"/>
  <c r="P4647" i="1"/>
  <c r="Q4647" i="1"/>
  <c r="P4631" i="1"/>
  <c r="Q4631" i="1"/>
  <c r="P4611" i="1"/>
  <c r="Q4611" i="1"/>
  <c r="P4591" i="1"/>
  <c r="Q4591" i="1"/>
  <c r="P4571" i="1"/>
  <c r="Q4571" i="1"/>
  <c r="P4555" i="1"/>
  <c r="Q4555" i="1"/>
  <c r="P4535" i="1"/>
  <c r="Q4535" i="1"/>
  <c r="P4519" i="1"/>
  <c r="Q4519" i="1"/>
  <c r="P4503" i="1"/>
  <c r="Q4503" i="1"/>
  <c r="P4487" i="1"/>
  <c r="Q4487" i="1"/>
  <c r="P4471" i="1"/>
  <c r="Q4471" i="1"/>
  <c r="P4459" i="1"/>
  <c r="Q4459" i="1"/>
  <c r="P4443" i="1"/>
  <c r="Q4443" i="1"/>
  <c r="P4423" i="1"/>
  <c r="Q4423" i="1"/>
  <c r="P4403" i="1"/>
  <c r="Q4403" i="1"/>
  <c r="P4391" i="1"/>
  <c r="Q4391" i="1"/>
  <c r="P4375" i="1"/>
  <c r="Q4375" i="1"/>
  <c r="P4355" i="1"/>
  <c r="Q4355" i="1"/>
  <c r="P4339" i="1"/>
  <c r="Q4339" i="1"/>
  <c r="P4315" i="1"/>
  <c r="Q4315" i="1"/>
  <c r="P4303" i="1"/>
  <c r="Q4303" i="1"/>
  <c r="P4291" i="1"/>
  <c r="Q4291" i="1"/>
  <c r="P4275" i="1"/>
  <c r="Q4275" i="1"/>
  <c r="P4255" i="1"/>
  <c r="Q4255" i="1"/>
  <c r="P4235" i="1"/>
  <c r="Q4235" i="1"/>
  <c r="P4219" i="1"/>
  <c r="Q4219" i="1"/>
  <c r="P4203" i="1"/>
  <c r="Q4203" i="1"/>
  <c r="P4187" i="1"/>
  <c r="Q4187" i="1"/>
  <c r="P4163" i="1"/>
  <c r="Q4163" i="1"/>
  <c r="P4151" i="1"/>
  <c r="Q4151" i="1"/>
  <c r="P4135" i="1"/>
  <c r="Q4135" i="1"/>
  <c r="P4115" i="1"/>
  <c r="Q4115" i="1"/>
  <c r="P4099" i="1"/>
  <c r="Q4099" i="1"/>
  <c r="P4087" i="1"/>
  <c r="Q4087" i="1"/>
  <c r="P4071" i="1"/>
  <c r="Q4071" i="1"/>
  <c r="P4051" i="1"/>
  <c r="Q4051" i="1"/>
  <c r="P4027" i="1"/>
  <c r="Q4027" i="1"/>
  <c r="P4011" i="1"/>
  <c r="Q4011" i="1"/>
  <c r="P3995" i="1"/>
  <c r="Q3995" i="1"/>
  <c r="P3983" i="1"/>
  <c r="Q3983" i="1"/>
  <c r="Q3967" i="1"/>
  <c r="P3967" i="1"/>
  <c r="P3951" i="1"/>
  <c r="Q3951" i="1"/>
  <c r="P3935" i="1"/>
  <c r="Q3935" i="1"/>
  <c r="P3911" i="1"/>
  <c r="Q3911" i="1"/>
  <c r="P3895" i="1"/>
  <c r="Q3895" i="1"/>
  <c r="P3879" i="1"/>
  <c r="Q3879" i="1"/>
  <c r="P3863" i="1"/>
  <c r="Q3863" i="1"/>
  <c r="Q3847" i="1"/>
  <c r="P3847" i="1"/>
  <c r="P3831" i="1"/>
  <c r="Q3831" i="1"/>
  <c r="P3815" i="1"/>
  <c r="Q3815" i="1"/>
  <c r="P3795" i="1"/>
  <c r="Q3795" i="1"/>
  <c r="P3775" i="1"/>
  <c r="Q3775" i="1"/>
  <c r="P3755" i="1"/>
  <c r="Q3755" i="1"/>
  <c r="P3743" i="1"/>
  <c r="Q3743" i="1"/>
  <c r="P3727" i="1"/>
  <c r="Q3727" i="1"/>
  <c r="P3707" i="1"/>
  <c r="Q3707" i="1"/>
  <c r="P3691" i="1"/>
  <c r="Q3691" i="1"/>
  <c r="P3679" i="1"/>
  <c r="Q3679" i="1"/>
  <c r="P3663" i="1"/>
  <c r="Q3663" i="1"/>
  <c r="P3647" i="1"/>
  <c r="Q3647" i="1"/>
  <c r="P3627" i="1"/>
  <c r="Q3627" i="1"/>
  <c r="P3611" i="1"/>
  <c r="Q3611" i="1"/>
  <c r="P3595" i="1"/>
  <c r="Q3595" i="1"/>
  <c r="P3583" i="1"/>
  <c r="Q3583" i="1"/>
  <c r="P3575" i="1"/>
  <c r="Q3575" i="1"/>
  <c r="P3555" i="1"/>
  <c r="Q3555" i="1"/>
  <c r="P3531" i="1"/>
  <c r="Q3531" i="1"/>
  <c r="P3515" i="1"/>
  <c r="Q3515" i="1"/>
  <c r="P3503" i="1"/>
  <c r="Q3503" i="1"/>
  <c r="P3487" i="1"/>
  <c r="Q3487" i="1"/>
  <c r="P3471" i="1"/>
  <c r="Q3471" i="1"/>
  <c r="P3455" i="1"/>
  <c r="Q3455" i="1"/>
  <c r="P3435" i="1"/>
  <c r="Q3435" i="1"/>
  <c r="P3419" i="1"/>
  <c r="Q3419" i="1"/>
  <c r="P3399" i="1"/>
  <c r="Q3399" i="1"/>
  <c r="P3387" i="1"/>
  <c r="Q3387" i="1"/>
  <c r="P3371" i="1"/>
  <c r="Q3371" i="1"/>
  <c r="P3347" i="1"/>
  <c r="Q3347" i="1"/>
  <c r="P3331" i="1"/>
  <c r="Q3331" i="1"/>
  <c r="P3315" i="1"/>
  <c r="Q3315" i="1"/>
  <c r="P3299" i="1"/>
  <c r="Q3299" i="1"/>
  <c r="P3291" i="1"/>
  <c r="Q3291" i="1"/>
  <c r="P3275" i="1"/>
  <c r="Q3275" i="1"/>
  <c r="P3259" i="1"/>
  <c r="Q3259" i="1"/>
  <c r="P3247" i="1"/>
  <c r="Q3247" i="1"/>
  <c r="P3231" i="1"/>
  <c r="Q3231" i="1"/>
  <c r="P3211" i="1"/>
  <c r="Q3211" i="1"/>
  <c r="P3195" i="1"/>
  <c r="Q3195" i="1"/>
  <c r="P3183" i="1"/>
  <c r="Q3183" i="1"/>
  <c r="P3163" i="1"/>
  <c r="Q3163" i="1"/>
  <c r="P3147" i="1"/>
  <c r="Q3147" i="1"/>
  <c r="P3131" i="1"/>
  <c r="Q3131" i="1"/>
  <c r="P3119" i="1"/>
  <c r="Q3119" i="1"/>
  <c r="P3099" i="1"/>
  <c r="Q3099" i="1"/>
  <c r="P3079" i="1"/>
  <c r="Q3079" i="1"/>
  <c r="P3063" i="1"/>
  <c r="Q3063" i="1"/>
  <c r="P3043" i="1"/>
  <c r="Q3043" i="1"/>
  <c r="P3031" i="1"/>
  <c r="Q3031" i="1"/>
  <c r="P3011" i="1"/>
  <c r="Q3011" i="1"/>
  <c r="P2995" i="1"/>
  <c r="Q2995" i="1"/>
  <c r="P2979" i="1"/>
  <c r="Q2979" i="1"/>
  <c r="P2959" i="1"/>
  <c r="Q2959" i="1"/>
  <c r="P2943" i="1"/>
  <c r="Q2943" i="1"/>
  <c r="P2931" i="1"/>
  <c r="Q2931" i="1"/>
  <c r="P2919" i="1"/>
  <c r="Q2919" i="1"/>
  <c r="P2903" i="1"/>
  <c r="Q2903" i="1"/>
  <c r="P2883" i="1"/>
  <c r="Q2883" i="1"/>
  <c r="P2867" i="1"/>
  <c r="Q2867" i="1"/>
  <c r="P2851" i="1"/>
  <c r="Q2851" i="1"/>
  <c r="P2835" i="1"/>
  <c r="Q2835" i="1"/>
  <c r="P2827" i="1"/>
  <c r="Q2827" i="1"/>
  <c r="P2811" i="1"/>
  <c r="Q2811" i="1"/>
  <c r="P2795" i="1"/>
  <c r="Q2795" i="1"/>
  <c r="Q2779" i="1"/>
  <c r="P2779" i="1"/>
  <c r="P2767" i="1"/>
  <c r="Q2767" i="1"/>
  <c r="P2751" i="1"/>
  <c r="Q2751" i="1"/>
  <c r="P2735" i="1"/>
  <c r="Q2735" i="1"/>
  <c r="P2719" i="1"/>
  <c r="Q2719" i="1"/>
  <c r="Q2707" i="1"/>
  <c r="P2707" i="1"/>
  <c r="Q2691" i="1"/>
  <c r="P2691" i="1"/>
  <c r="Q2675" i="1"/>
  <c r="P2675" i="1"/>
  <c r="Q2659" i="1"/>
  <c r="P2659" i="1"/>
  <c r="P2647" i="1"/>
  <c r="Q2647" i="1"/>
  <c r="P2631" i="1"/>
  <c r="Q2631" i="1"/>
  <c r="Q2611" i="1"/>
  <c r="P2611" i="1"/>
  <c r="P2595" i="1"/>
  <c r="Q2595" i="1"/>
  <c r="P2583" i="1"/>
  <c r="Q2583" i="1"/>
  <c r="P2567" i="1"/>
  <c r="Q2567" i="1"/>
  <c r="P2551" i="1"/>
  <c r="Q2551" i="1"/>
  <c r="P2535" i="1"/>
  <c r="Q2535" i="1"/>
  <c r="P2519" i="1"/>
  <c r="Q2519" i="1"/>
  <c r="P2503" i="1"/>
  <c r="Q2503" i="1"/>
  <c r="P2487" i="1"/>
  <c r="Q2487" i="1"/>
  <c r="P2471" i="1"/>
  <c r="Q2471" i="1"/>
  <c r="P2459" i="1"/>
  <c r="Q2459" i="1"/>
  <c r="P2443" i="1"/>
  <c r="Q2443" i="1"/>
  <c r="P2427" i="1"/>
  <c r="Q2427" i="1"/>
  <c r="P2411" i="1"/>
  <c r="Q2411" i="1"/>
  <c r="P2395" i="1"/>
  <c r="Q2395" i="1"/>
  <c r="P2379" i="1"/>
  <c r="Q2379" i="1"/>
  <c r="P2363" i="1"/>
  <c r="Q2363" i="1"/>
  <c r="P2351" i="1"/>
  <c r="Q2351" i="1"/>
  <c r="P2339" i="1"/>
  <c r="Q2339" i="1"/>
  <c r="P2323" i="1"/>
  <c r="Q2323" i="1"/>
  <c r="P2311" i="1"/>
  <c r="Q2311" i="1"/>
  <c r="P2291" i="1"/>
  <c r="Q2291" i="1"/>
  <c r="P2279" i="1"/>
  <c r="Q2279" i="1"/>
  <c r="P2259" i="1"/>
  <c r="Q2259" i="1"/>
  <c r="P2243" i="1"/>
  <c r="Q2243" i="1"/>
  <c r="P2227" i="1"/>
  <c r="Q2227" i="1"/>
  <c r="P2211" i="1"/>
  <c r="Q2211" i="1"/>
  <c r="P2195" i="1"/>
  <c r="Q2195" i="1"/>
  <c r="P2179" i="1"/>
  <c r="Q2179" i="1"/>
  <c r="P2163" i="1"/>
  <c r="Q2163" i="1"/>
  <c r="P2147" i="1"/>
  <c r="Q2147" i="1"/>
  <c r="P2131" i="1"/>
  <c r="Q2131" i="1"/>
  <c r="P2115" i="1"/>
  <c r="Q2115" i="1"/>
  <c r="P2099" i="1"/>
  <c r="Q2099" i="1"/>
  <c r="P2087" i="1"/>
  <c r="Q2087" i="1"/>
  <c r="P2071" i="1"/>
  <c r="Q2071" i="1"/>
  <c r="P2055" i="1"/>
  <c r="Q2055" i="1"/>
  <c r="P2039" i="1"/>
  <c r="Q2039" i="1"/>
  <c r="P2019" i="1"/>
  <c r="Q2019" i="1"/>
  <c r="P1999" i="1"/>
  <c r="Q1999" i="1"/>
  <c r="P1983" i="1"/>
  <c r="Q1983" i="1"/>
  <c r="P1967" i="1"/>
  <c r="Q1967" i="1"/>
  <c r="P1947" i="1"/>
  <c r="Q1947" i="1"/>
  <c r="P1931" i="1"/>
  <c r="Q1931" i="1"/>
  <c r="P1915" i="1"/>
  <c r="Q1915" i="1"/>
  <c r="P1899" i="1"/>
  <c r="Q1899" i="1"/>
  <c r="P1883" i="1"/>
  <c r="Q1883" i="1"/>
  <c r="P1871" i="1"/>
  <c r="Q1871" i="1"/>
  <c r="P1855" i="1"/>
  <c r="Q1855" i="1"/>
  <c r="P1839" i="1"/>
  <c r="Q1839" i="1"/>
  <c r="P1823" i="1"/>
  <c r="Q1823" i="1"/>
  <c r="P1807" i="1"/>
  <c r="Q1807" i="1"/>
  <c r="P1791" i="1"/>
  <c r="Q1791" i="1"/>
  <c r="P1775" i="1"/>
  <c r="Q1775" i="1"/>
  <c r="P1759" i="1"/>
  <c r="Q1759" i="1"/>
  <c r="P1743" i="1"/>
  <c r="Q1743" i="1"/>
  <c r="P1731" i="1"/>
  <c r="Q1731" i="1"/>
  <c r="P1719" i="1"/>
  <c r="Q1719" i="1"/>
  <c r="P1699" i="1"/>
  <c r="Q1699" i="1"/>
  <c r="P1683" i="1"/>
  <c r="Q1683" i="1"/>
  <c r="P1671" i="1"/>
  <c r="Q1671" i="1"/>
  <c r="P1655" i="1"/>
  <c r="Q1655" i="1"/>
  <c r="P1635" i="1"/>
  <c r="Q1635" i="1"/>
  <c r="P1619" i="1"/>
  <c r="Q1619" i="1"/>
  <c r="P1607" i="1"/>
  <c r="Q1607" i="1"/>
  <c r="P1587" i="1"/>
  <c r="Q1587" i="1"/>
  <c r="P1571" i="1"/>
  <c r="Q1571" i="1"/>
  <c r="P1555" i="1"/>
  <c r="Q1555" i="1"/>
  <c r="P1539" i="1"/>
  <c r="Q1539" i="1"/>
  <c r="P1523" i="1"/>
  <c r="Q1523" i="1"/>
  <c r="P1507" i="1"/>
  <c r="Q1507" i="1"/>
  <c r="P1491" i="1"/>
  <c r="Q1491" i="1"/>
  <c r="P1475" i="1"/>
  <c r="Q1475" i="1"/>
  <c r="P1459" i="1"/>
  <c r="Q1459" i="1"/>
  <c r="P1443" i="1"/>
  <c r="Q1443" i="1"/>
  <c r="P1431" i="1"/>
  <c r="Q1431" i="1"/>
  <c r="P1415" i="1"/>
  <c r="Q1415" i="1"/>
  <c r="P1399" i="1"/>
  <c r="Q1399" i="1"/>
  <c r="P1383" i="1"/>
  <c r="Q1383" i="1"/>
  <c r="P1363" i="1"/>
  <c r="Q1363" i="1"/>
  <c r="P1347" i="1"/>
  <c r="Q1347" i="1"/>
  <c r="P1327" i="1"/>
  <c r="Q1327" i="1"/>
  <c r="P1255" i="1"/>
  <c r="Q1255" i="1"/>
  <c r="P1247" i="1"/>
  <c r="Q1247" i="1"/>
  <c r="P1207" i="1"/>
  <c r="Q1207" i="1"/>
  <c r="P1199" i="1"/>
  <c r="Q1199" i="1"/>
  <c r="P1143" i="1"/>
  <c r="Q1143" i="1"/>
  <c r="P1119" i="1"/>
  <c r="Q1119" i="1"/>
  <c r="P1111" i="1"/>
  <c r="Q1111" i="1"/>
  <c r="P1103" i="1"/>
  <c r="Q1103" i="1"/>
  <c r="P1095" i="1"/>
  <c r="Q1095" i="1"/>
  <c r="P863" i="1"/>
  <c r="Q863" i="1"/>
  <c r="P855" i="1"/>
  <c r="Q855" i="1"/>
  <c r="P847" i="1"/>
  <c r="Q847" i="1"/>
  <c r="P839" i="1"/>
  <c r="Q839" i="1"/>
  <c r="P799" i="1"/>
  <c r="Q799" i="1"/>
  <c r="P4998" i="1"/>
  <c r="Q4998" i="1"/>
  <c r="P4986" i="1"/>
  <c r="Q4986" i="1"/>
  <c r="P4974" i="1"/>
  <c r="Q4974" i="1"/>
  <c r="P4962" i="1"/>
  <c r="Q4962" i="1"/>
  <c r="P4950" i="1"/>
  <c r="Q4950" i="1"/>
  <c r="P4946" i="1"/>
  <c r="Q4946" i="1"/>
  <c r="P4930" i="1"/>
  <c r="Q4930" i="1"/>
  <c r="P4918" i="1"/>
  <c r="Q4918" i="1"/>
  <c r="P4906" i="1"/>
  <c r="Q4906" i="1"/>
  <c r="P4894" i="1"/>
  <c r="Q4894" i="1"/>
  <c r="P4882" i="1"/>
  <c r="Q4882" i="1"/>
  <c r="P4870" i="1"/>
  <c r="Q4870" i="1"/>
  <c r="P4858" i="1"/>
  <c r="Q4858" i="1"/>
  <c r="P4846" i="1"/>
  <c r="Q4846" i="1"/>
  <c r="P4834" i="1"/>
  <c r="Q4834" i="1"/>
  <c r="P4822" i="1"/>
  <c r="Q4822" i="1"/>
  <c r="P4814" i="1"/>
  <c r="Q4814" i="1"/>
  <c r="P4802" i="1"/>
  <c r="Q4802" i="1"/>
  <c r="P4790" i="1"/>
  <c r="Q4790" i="1"/>
  <c r="P4782" i="1"/>
  <c r="Q4782" i="1"/>
  <c r="P4766" i="1"/>
  <c r="Q4766" i="1"/>
  <c r="P4754" i="1"/>
  <c r="Q4754" i="1"/>
  <c r="P4742" i="1"/>
  <c r="Q4742" i="1"/>
  <c r="P4730" i="1"/>
  <c r="Q4730" i="1"/>
  <c r="P4718" i="1"/>
  <c r="Q4718" i="1"/>
  <c r="P4710" i="1"/>
  <c r="Q4710" i="1"/>
  <c r="P4698" i="1"/>
  <c r="Q4698" i="1"/>
  <c r="P4686" i="1"/>
  <c r="Q4686" i="1"/>
  <c r="P4670" i="1"/>
  <c r="Q4670" i="1"/>
  <c r="P4662" i="1"/>
  <c r="Q4662" i="1"/>
  <c r="P4650" i="1"/>
  <c r="Q4650" i="1"/>
  <c r="P4638" i="1"/>
  <c r="Q4638" i="1"/>
  <c r="P4626" i="1"/>
  <c r="Q4626" i="1"/>
  <c r="P4614" i="1"/>
  <c r="Q4614" i="1"/>
  <c r="P4602" i="1"/>
  <c r="Q4602" i="1"/>
  <c r="P4590" i="1"/>
  <c r="Q4590" i="1"/>
  <c r="Q4574" i="1"/>
  <c r="P4574" i="1"/>
  <c r="P4562" i="1"/>
  <c r="Q4562" i="1"/>
  <c r="P4554" i="1"/>
  <c r="Q4554" i="1"/>
  <c r="P4542" i="1"/>
  <c r="Q4542" i="1"/>
  <c r="P4530" i="1"/>
  <c r="Q4530" i="1"/>
  <c r="P4522" i="1"/>
  <c r="Q4522" i="1"/>
  <c r="P4510" i="1"/>
  <c r="Q4510" i="1"/>
  <c r="P4498" i="1"/>
  <c r="Q4498" i="1"/>
  <c r="P4486" i="1"/>
  <c r="Q4486" i="1"/>
  <c r="P4470" i="1"/>
  <c r="Q4470" i="1"/>
  <c r="P4458" i="1"/>
  <c r="Q4458" i="1"/>
  <c r="P4446" i="1"/>
  <c r="Q4446" i="1"/>
  <c r="P4442" i="1"/>
  <c r="Q4442" i="1"/>
  <c r="P4430" i="1"/>
  <c r="Q4430" i="1"/>
  <c r="P4418" i="1"/>
  <c r="Q4418" i="1"/>
  <c r="P4402" i="1"/>
  <c r="Q4402" i="1"/>
  <c r="P4394" i="1"/>
  <c r="Q4394" i="1"/>
  <c r="P4382" i="1"/>
  <c r="Q4382" i="1"/>
  <c r="P4366" i="1"/>
  <c r="Q4366" i="1"/>
  <c r="P4354" i="1"/>
  <c r="Q4354" i="1"/>
  <c r="P4342" i="1"/>
  <c r="Q4342" i="1"/>
  <c r="P4334" i="1"/>
  <c r="Q4334" i="1"/>
  <c r="P4322" i="1"/>
  <c r="Q4322" i="1"/>
  <c r="Q4310" i="1"/>
  <c r="P4310" i="1"/>
  <c r="P4298" i="1"/>
  <c r="Q4298" i="1"/>
  <c r="P4282" i="1"/>
  <c r="Q4282" i="1"/>
  <c r="P4270" i="1"/>
  <c r="Q4270" i="1"/>
  <c r="P4258" i="1"/>
  <c r="Q4258" i="1"/>
  <c r="P4250" i="1"/>
  <c r="Q4250" i="1"/>
  <c r="P4238" i="1"/>
  <c r="Q4238" i="1"/>
  <c r="P4226" i="1"/>
  <c r="Q4226" i="1"/>
  <c r="P4218" i="1"/>
  <c r="Q4218" i="1"/>
  <c r="P4206" i="1"/>
  <c r="Q4206" i="1"/>
  <c r="P4194" i="1"/>
  <c r="Q4194" i="1"/>
  <c r="P4182" i="1"/>
  <c r="Q4182" i="1"/>
  <c r="P4170" i="1"/>
  <c r="Q4170" i="1"/>
  <c r="Q4158" i="1"/>
  <c r="P4158" i="1"/>
  <c r="P4146" i="1"/>
  <c r="Q4146" i="1"/>
  <c r="P4134" i="1"/>
  <c r="Q4134" i="1"/>
  <c r="P4122" i="1"/>
  <c r="Q4122" i="1"/>
  <c r="P4110" i="1"/>
  <c r="Q4110" i="1"/>
  <c r="P4102" i="1"/>
  <c r="Q4102" i="1"/>
  <c r="P4090" i="1"/>
  <c r="Q4090" i="1"/>
  <c r="P4078" i="1"/>
  <c r="Q4078" i="1"/>
  <c r="P4066" i="1"/>
  <c r="Q4066" i="1"/>
  <c r="P4054" i="1"/>
  <c r="Q4054" i="1"/>
  <c r="P4042" i="1"/>
  <c r="Q4042" i="1"/>
  <c r="Q4030" i="1"/>
  <c r="P4030" i="1"/>
  <c r="P4018" i="1"/>
  <c r="Q4018" i="1"/>
  <c r="P4006" i="1"/>
  <c r="Q4006" i="1"/>
  <c r="P3994" i="1"/>
  <c r="Q3994" i="1"/>
  <c r="P3982" i="1"/>
  <c r="Q3982" i="1"/>
  <c r="P3970" i="1"/>
  <c r="Q3970" i="1"/>
  <c r="P3958" i="1"/>
  <c r="Q3958" i="1"/>
  <c r="P3946" i="1"/>
  <c r="Q3946" i="1"/>
  <c r="P3938" i="1"/>
  <c r="Q3938" i="1"/>
  <c r="P3930" i="1"/>
  <c r="Q3930" i="1"/>
  <c r="P3910" i="1"/>
  <c r="Q3910" i="1"/>
  <c r="P3898" i="1"/>
  <c r="Q3898" i="1"/>
  <c r="P3890" i="1"/>
  <c r="Q3890" i="1"/>
  <c r="P3878" i="1"/>
  <c r="Q3878" i="1"/>
  <c r="P3862" i="1"/>
  <c r="Q3862" i="1"/>
  <c r="P3850" i="1"/>
  <c r="Q3850" i="1"/>
  <c r="P3838" i="1"/>
  <c r="Q3838" i="1"/>
  <c r="P3834" i="1"/>
  <c r="Q3834" i="1"/>
  <c r="P3818" i="1"/>
  <c r="Q3818" i="1"/>
  <c r="P3806" i="1"/>
  <c r="Q3806" i="1"/>
  <c r="P3794" i="1"/>
  <c r="Q3794" i="1"/>
  <c r="P3782" i="1"/>
  <c r="Q3782" i="1"/>
  <c r="P3770" i="1"/>
  <c r="Q3770" i="1"/>
  <c r="P3758" i="1"/>
  <c r="Q3758" i="1"/>
  <c r="P3742" i="1"/>
  <c r="Q3742" i="1"/>
  <c r="P3734" i="1"/>
  <c r="Q3734" i="1"/>
  <c r="P3722" i="1"/>
  <c r="Q3722" i="1"/>
  <c r="P3710" i="1"/>
  <c r="Q3710" i="1"/>
  <c r="P3698" i="1"/>
  <c r="Q3698" i="1"/>
  <c r="P3690" i="1"/>
  <c r="Q3690" i="1"/>
  <c r="P3682" i="1"/>
  <c r="Q3682" i="1"/>
  <c r="P3670" i="1"/>
  <c r="Q3670" i="1"/>
  <c r="P3654" i="1"/>
  <c r="Q3654" i="1"/>
  <c r="P3646" i="1"/>
  <c r="Q3646" i="1"/>
  <c r="Q3634" i="1"/>
  <c r="P3634" i="1"/>
  <c r="P3622" i="1"/>
  <c r="Q3622" i="1"/>
  <c r="P3610" i="1"/>
  <c r="Q3610" i="1"/>
  <c r="P3598" i="1"/>
  <c r="Q3598" i="1"/>
  <c r="P3586" i="1"/>
  <c r="Q3586" i="1"/>
  <c r="P3578" i="1"/>
  <c r="Q3578" i="1"/>
  <c r="P3566" i="1"/>
  <c r="Q3566" i="1"/>
  <c r="P3558" i="1"/>
  <c r="Q3558" i="1"/>
  <c r="P3546" i="1"/>
  <c r="Q3546" i="1"/>
  <c r="P3534" i="1"/>
  <c r="Q3534" i="1"/>
  <c r="P3518" i="1"/>
  <c r="Q3518" i="1"/>
  <c r="P3510" i="1"/>
  <c r="Q3510" i="1"/>
  <c r="P3494" i="1"/>
  <c r="Q3494" i="1"/>
  <c r="P3486" i="1"/>
  <c r="Q3486" i="1"/>
  <c r="P3474" i="1"/>
  <c r="Q3474" i="1"/>
  <c r="P3462" i="1"/>
  <c r="Q3462" i="1"/>
  <c r="P3446" i="1"/>
  <c r="Q3446" i="1"/>
  <c r="P3438" i="1"/>
  <c r="Q3438" i="1"/>
  <c r="P3422" i="1"/>
  <c r="Q3422" i="1"/>
  <c r="P3410" i="1"/>
  <c r="Q3410" i="1"/>
  <c r="P3398" i="1"/>
  <c r="Q3398" i="1"/>
  <c r="P3386" i="1"/>
  <c r="Q3386" i="1"/>
  <c r="P3378" i="1"/>
  <c r="Q3378" i="1"/>
  <c r="P3366" i="1"/>
  <c r="Q3366" i="1"/>
  <c r="P3354" i="1"/>
  <c r="Q3354" i="1"/>
  <c r="P3342" i="1"/>
  <c r="Q3342" i="1"/>
  <c r="P3330" i="1"/>
  <c r="Q3330" i="1"/>
  <c r="P3326" i="1"/>
  <c r="Q3326" i="1"/>
  <c r="P3314" i="1"/>
  <c r="Q3314" i="1"/>
  <c r="P3302" i="1"/>
  <c r="Q3302" i="1"/>
  <c r="P3290" i="1"/>
  <c r="Q3290" i="1"/>
  <c r="P3278" i="1"/>
  <c r="Q3278" i="1"/>
  <c r="P3266" i="1"/>
  <c r="Q3266" i="1"/>
  <c r="P3250" i="1"/>
  <c r="Q3250" i="1"/>
  <c r="P3238" i="1"/>
  <c r="Q3238" i="1"/>
  <c r="P3226" i="1"/>
  <c r="Q3226" i="1"/>
  <c r="P3214" i="1"/>
  <c r="Q3214" i="1"/>
  <c r="P3206" i="1"/>
  <c r="Q3206" i="1"/>
  <c r="P3194" i="1"/>
  <c r="Q3194" i="1"/>
  <c r="P3178" i="1"/>
  <c r="Q3178" i="1"/>
  <c r="P3166" i="1"/>
  <c r="Q3166" i="1"/>
  <c r="P3154" i="1"/>
  <c r="Q3154" i="1"/>
  <c r="P3142" i="1"/>
  <c r="Q3142" i="1"/>
  <c r="P3134" i="1"/>
  <c r="Q3134" i="1"/>
  <c r="P3122" i="1"/>
  <c r="Q3122" i="1"/>
  <c r="P3110" i="1"/>
  <c r="Q3110" i="1"/>
  <c r="P3098" i="1"/>
  <c r="Q3098" i="1"/>
  <c r="P3086" i="1"/>
  <c r="Q3086" i="1"/>
  <c r="P3070" i="1"/>
  <c r="Q3070" i="1"/>
  <c r="P3058" i="1"/>
  <c r="Q3058" i="1"/>
  <c r="P3046" i="1"/>
  <c r="Q3046" i="1"/>
  <c r="P3034" i="1"/>
  <c r="Q3034" i="1"/>
  <c r="P3022" i="1"/>
  <c r="Q3022" i="1"/>
  <c r="P3014" i="1"/>
  <c r="Q3014" i="1"/>
  <c r="P3002" i="1"/>
  <c r="Q3002" i="1"/>
  <c r="P2990" i="1"/>
  <c r="Q2990" i="1"/>
  <c r="P2978" i="1"/>
  <c r="Q2978" i="1"/>
  <c r="P2966" i="1"/>
  <c r="Q2966" i="1"/>
  <c r="P2950" i="1"/>
  <c r="Q2950" i="1"/>
  <c r="P2938" i="1"/>
  <c r="Q2938" i="1"/>
  <c r="P2930" i="1"/>
  <c r="Q2930" i="1"/>
  <c r="P2918" i="1"/>
  <c r="Q2918" i="1"/>
  <c r="P2906" i="1"/>
  <c r="Q2906" i="1"/>
  <c r="P2894" i="1"/>
  <c r="Q2894" i="1"/>
  <c r="P2882" i="1"/>
  <c r="Q2882" i="1"/>
  <c r="P2874" i="1"/>
  <c r="Q2874" i="1"/>
  <c r="P2862" i="1"/>
  <c r="Q2862" i="1"/>
  <c r="P2846" i="1"/>
  <c r="Q2846" i="1"/>
  <c r="P2834" i="1"/>
  <c r="Q2834" i="1"/>
  <c r="P2822" i="1"/>
  <c r="Q2822" i="1"/>
  <c r="P2810" i="1"/>
  <c r="Q2810" i="1"/>
  <c r="P2798" i="1"/>
  <c r="Q2798" i="1"/>
  <c r="P2786" i="1"/>
  <c r="Q2786" i="1"/>
  <c r="P2778" i="1"/>
  <c r="Q2778" i="1"/>
  <c r="P2770" i="1"/>
  <c r="Q2770" i="1"/>
  <c r="P2758" i="1"/>
  <c r="Q2758" i="1"/>
  <c r="P2746" i="1"/>
  <c r="Q2746" i="1"/>
  <c r="P2730" i="1"/>
  <c r="Q2730" i="1"/>
  <c r="P2722" i="1"/>
  <c r="Q2722" i="1"/>
  <c r="P2714" i="1"/>
  <c r="Q2714" i="1"/>
  <c r="P2698" i="1"/>
  <c r="Q2698" i="1"/>
  <c r="P2686" i="1"/>
  <c r="Q2686" i="1"/>
  <c r="P2674" i="1"/>
  <c r="Q2674" i="1"/>
  <c r="P2662" i="1"/>
  <c r="Q2662" i="1"/>
  <c r="P2646" i="1"/>
  <c r="Q2646" i="1"/>
  <c r="P2634" i="1"/>
  <c r="Q2634" i="1"/>
  <c r="P2630" i="1"/>
  <c r="Q2630" i="1"/>
  <c r="P2614" i="1"/>
  <c r="Q2614" i="1"/>
  <c r="P2602" i="1"/>
  <c r="Q2602" i="1"/>
  <c r="P2594" i="1"/>
  <c r="Q2594" i="1"/>
  <c r="P2582" i="1"/>
  <c r="Q2582" i="1"/>
  <c r="P2570" i="1"/>
  <c r="Q2570" i="1"/>
  <c r="P2562" i="1"/>
  <c r="Q2562" i="1"/>
  <c r="P2550" i="1"/>
  <c r="Q2550" i="1"/>
  <c r="P2538" i="1"/>
  <c r="Q2538" i="1"/>
  <c r="P2526" i="1"/>
  <c r="Q2526" i="1"/>
  <c r="P2514" i="1"/>
  <c r="Q2514" i="1"/>
  <c r="P2502" i="1"/>
  <c r="Q2502" i="1"/>
  <c r="P2490" i="1"/>
  <c r="Q2490" i="1"/>
  <c r="P2478" i="1"/>
  <c r="Q2478" i="1"/>
  <c r="P2466" i="1"/>
  <c r="Q2466" i="1"/>
  <c r="P2454" i="1"/>
  <c r="Q2454" i="1"/>
  <c r="P2442" i="1"/>
  <c r="Q2442" i="1"/>
  <c r="P2430" i="1"/>
  <c r="Q2430" i="1"/>
  <c r="P2418" i="1"/>
  <c r="Q2418" i="1"/>
  <c r="P2410" i="1"/>
  <c r="Q2410" i="1"/>
  <c r="P2394" i="1"/>
  <c r="Q2394" i="1"/>
  <c r="P2382" i="1"/>
  <c r="Q2382" i="1"/>
  <c r="P2370" i="1"/>
  <c r="Q2370" i="1"/>
  <c r="P2358" i="1"/>
  <c r="Q2358" i="1"/>
  <c r="P2346" i="1"/>
  <c r="Q2346" i="1"/>
  <c r="P2334" i="1"/>
  <c r="Q2334" i="1"/>
  <c r="P2322" i="1"/>
  <c r="Q2322" i="1"/>
  <c r="P2310" i="1"/>
  <c r="Q2310" i="1"/>
  <c r="P2298" i="1"/>
  <c r="Q2298" i="1"/>
  <c r="P2290" i="1"/>
  <c r="Q2290" i="1"/>
  <c r="P2282" i="1"/>
  <c r="Q2282" i="1"/>
  <c r="P2270" i="1"/>
  <c r="Q2270" i="1"/>
  <c r="P2258" i="1"/>
  <c r="Q2258" i="1"/>
  <c r="P2246" i="1"/>
  <c r="Q2246" i="1"/>
  <c r="P2234" i="1"/>
  <c r="Q2234" i="1"/>
  <c r="P2226" i="1"/>
  <c r="Q2226" i="1"/>
  <c r="P2214" i="1"/>
  <c r="Q2214" i="1"/>
  <c r="P2198" i="1"/>
  <c r="Q2198" i="1"/>
  <c r="P2186" i="1"/>
  <c r="Q2186" i="1"/>
  <c r="P2174" i="1"/>
  <c r="Q2174" i="1"/>
  <c r="P2162" i="1"/>
  <c r="Q2162" i="1"/>
  <c r="P2146" i="1"/>
  <c r="Q2146" i="1"/>
  <c r="P2134" i="1"/>
  <c r="Q2134" i="1"/>
  <c r="P2122" i="1"/>
  <c r="Q2122" i="1"/>
  <c r="P2110" i="1"/>
  <c r="Q2110" i="1"/>
  <c r="P2098" i="1"/>
  <c r="Q2098" i="1"/>
  <c r="P2082" i="1"/>
  <c r="Q2082" i="1"/>
  <c r="P2074" i="1"/>
  <c r="Q2074" i="1"/>
  <c r="P2062" i="1"/>
  <c r="Q2062" i="1"/>
  <c r="P2050" i="1"/>
  <c r="Q2050" i="1"/>
  <c r="P2038" i="1"/>
  <c r="Q2038" i="1"/>
  <c r="P2022" i="1"/>
  <c r="Q2022" i="1"/>
  <c r="P2010" i="1"/>
  <c r="Q2010" i="1"/>
  <c r="P1998" i="1"/>
  <c r="Q1998" i="1"/>
  <c r="P1990" i="1"/>
  <c r="Q1990" i="1"/>
  <c r="P1978" i="1"/>
  <c r="Q1978" i="1"/>
  <c r="P1966" i="1"/>
  <c r="Q1966" i="1"/>
  <c r="P1954" i="1"/>
  <c r="Q1954" i="1"/>
  <c r="P1942" i="1"/>
  <c r="Q1942" i="1"/>
  <c r="P1930" i="1"/>
  <c r="Q1930" i="1"/>
  <c r="P1918" i="1"/>
  <c r="Q1918" i="1"/>
  <c r="P1906" i="1"/>
  <c r="Q1906" i="1"/>
  <c r="P1894" i="1"/>
  <c r="Q1894" i="1"/>
  <c r="P1878" i="1"/>
  <c r="Q1878" i="1"/>
  <c r="P1866" i="1"/>
  <c r="Q1866" i="1"/>
  <c r="Q1854" i="1"/>
  <c r="P1854" i="1"/>
  <c r="P1842" i="1"/>
  <c r="Q1842" i="1"/>
  <c r="P1834" i="1"/>
  <c r="Q1834" i="1"/>
  <c r="Q1822" i="1"/>
  <c r="P1822" i="1"/>
  <c r="P1810" i="1"/>
  <c r="Q1810" i="1"/>
  <c r="P1798" i="1"/>
  <c r="Q1798" i="1"/>
  <c r="P1786" i="1"/>
  <c r="Q1786" i="1"/>
  <c r="Q1774" i="1"/>
  <c r="P1774" i="1"/>
  <c r="P1762" i="1"/>
  <c r="Q1762" i="1"/>
  <c r="P1750" i="1"/>
  <c r="Q1750" i="1"/>
  <c r="P1738" i="1"/>
  <c r="Q1738" i="1"/>
  <c r="Q1726" i="1"/>
  <c r="P1726" i="1"/>
  <c r="P1718" i="1"/>
  <c r="Q1718" i="1"/>
  <c r="P1702" i="1"/>
  <c r="Q1702" i="1"/>
  <c r="P1690" i="1"/>
  <c r="Q1690" i="1"/>
  <c r="P1682" i="1"/>
  <c r="Q1682" i="1"/>
  <c r="P1670" i="1"/>
  <c r="Q1670" i="1"/>
  <c r="P1658" i="1"/>
  <c r="Q1658" i="1"/>
  <c r="P1590" i="1"/>
  <c r="Q1590" i="1"/>
  <c r="P4997" i="1"/>
  <c r="Q4997" i="1"/>
  <c r="P4989" i="1"/>
  <c r="Q4989" i="1"/>
  <c r="P4977" i="1"/>
  <c r="Q4977" i="1"/>
  <c r="P4969" i="1"/>
  <c r="Q4969" i="1"/>
  <c r="P4961" i="1"/>
  <c r="Q4961" i="1"/>
  <c r="P4953" i="1"/>
  <c r="Q4953" i="1"/>
  <c r="P4945" i="1"/>
  <c r="Q4945" i="1"/>
  <c r="P4937" i="1"/>
  <c r="Q4937" i="1"/>
  <c r="P4933" i="1"/>
  <c r="Q4933" i="1"/>
  <c r="P4925" i="1"/>
  <c r="Q4925" i="1"/>
  <c r="P4913" i="1"/>
  <c r="Q4913" i="1"/>
  <c r="P4909" i="1"/>
  <c r="Q4909" i="1"/>
  <c r="P4897" i="1"/>
  <c r="Q4897" i="1"/>
  <c r="P4889" i="1"/>
  <c r="Q4889" i="1"/>
  <c r="P4885" i="1"/>
  <c r="Q4885" i="1"/>
  <c r="P4877" i="1"/>
  <c r="Q4877" i="1"/>
  <c r="P4865" i="1"/>
  <c r="Q4865" i="1"/>
  <c r="P4857" i="1"/>
  <c r="Q4857" i="1"/>
  <c r="P4849" i="1"/>
  <c r="Q4849" i="1"/>
  <c r="P4841" i="1"/>
  <c r="Q4841" i="1"/>
  <c r="P4833" i="1"/>
  <c r="Q4833" i="1"/>
  <c r="P4825" i="1"/>
  <c r="Q4825" i="1"/>
  <c r="P4817" i="1"/>
  <c r="Q4817" i="1"/>
  <c r="P4813" i="1"/>
  <c r="Q4813" i="1"/>
  <c r="P4801" i="1"/>
  <c r="Q4801" i="1"/>
  <c r="P4797" i="1"/>
  <c r="Q4797" i="1"/>
  <c r="P4789" i="1"/>
  <c r="Q4789" i="1"/>
  <c r="P4777" i="1"/>
  <c r="Q4777" i="1"/>
  <c r="P4769" i="1"/>
  <c r="Q4769" i="1"/>
  <c r="P4761" i="1"/>
  <c r="Q4761" i="1"/>
  <c r="P4753" i="1"/>
  <c r="Q4753" i="1"/>
  <c r="P4745" i="1"/>
  <c r="Q4745" i="1"/>
  <c r="P4737" i="1"/>
  <c r="Q4737" i="1"/>
  <c r="P4729" i="1"/>
  <c r="Q4729" i="1"/>
  <c r="P4721" i="1"/>
  <c r="Q4721" i="1"/>
  <c r="P4713" i="1"/>
  <c r="Q4713" i="1"/>
  <c r="P4705" i="1"/>
  <c r="Q4705" i="1"/>
  <c r="P4701" i="1"/>
  <c r="Q4701" i="1"/>
  <c r="P4693" i="1"/>
  <c r="Q4693" i="1"/>
  <c r="P4685" i="1"/>
  <c r="Q4685" i="1"/>
  <c r="P4673" i="1"/>
  <c r="Q4673" i="1"/>
  <c r="P4665" i="1"/>
  <c r="Q4665" i="1"/>
  <c r="P4657" i="1"/>
  <c r="Q4657" i="1"/>
  <c r="P4649" i="1"/>
  <c r="Q4649" i="1"/>
  <c r="P4645" i="1"/>
  <c r="Q4645" i="1"/>
  <c r="P4633" i="1"/>
  <c r="Q4633" i="1"/>
  <c r="P4625" i="1"/>
  <c r="Q4625" i="1"/>
  <c r="P4617" i="1"/>
  <c r="Q4617" i="1"/>
  <c r="P4609" i="1"/>
  <c r="Q4609" i="1"/>
  <c r="P4601" i="1"/>
  <c r="Q4601" i="1"/>
  <c r="P4593" i="1"/>
  <c r="Q4593" i="1"/>
  <c r="P4585" i="1"/>
  <c r="Q4585" i="1"/>
  <c r="P4577" i="1"/>
  <c r="Q4577" i="1"/>
  <c r="P4573" i="1"/>
  <c r="Q4573" i="1"/>
  <c r="P4565" i="1"/>
  <c r="Q4565" i="1"/>
  <c r="P4553" i="1"/>
  <c r="Q4553" i="1"/>
  <c r="P4549" i="1"/>
  <c r="Q4549" i="1"/>
  <c r="P4537" i="1"/>
  <c r="Q4537" i="1"/>
  <c r="P4529" i="1"/>
  <c r="Q4529" i="1"/>
  <c r="P4521" i="1"/>
  <c r="Q4521" i="1"/>
  <c r="P4513" i="1"/>
  <c r="Q4513" i="1"/>
  <c r="P4509" i="1"/>
  <c r="Q4509" i="1"/>
  <c r="P4501" i="1"/>
  <c r="Q4501" i="1"/>
  <c r="P4493" i="1"/>
  <c r="Q4493" i="1"/>
  <c r="P4485" i="1"/>
  <c r="Q4485" i="1"/>
  <c r="P4477" i="1"/>
  <c r="Q4477" i="1"/>
  <c r="P4469" i="1"/>
  <c r="Q4469" i="1"/>
  <c r="P4461" i="1"/>
  <c r="Q4461" i="1"/>
  <c r="P4453" i="1"/>
  <c r="Q4453" i="1"/>
  <c r="P4445" i="1"/>
  <c r="Q4445" i="1"/>
  <c r="P4437" i="1"/>
  <c r="Q4437" i="1"/>
  <c r="P4429" i="1"/>
  <c r="Q4429" i="1"/>
  <c r="P4421" i="1"/>
  <c r="Q4421" i="1"/>
  <c r="P4413" i="1"/>
  <c r="Q4413" i="1"/>
  <c r="P4405" i="1"/>
  <c r="Q4405" i="1"/>
  <c r="P4397" i="1"/>
  <c r="Q4397" i="1"/>
  <c r="P4389" i="1"/>
  <c r="Q4389" i="1"/>
  <c r="P4381" i="1"/>
  <c r="Q4381" i="1"/>
  <c r="P4373" i="1"/>
  <c r="Q4373" i="1"/>
  <c r="P4365" i="1"/>
  <c r="Q4365" i="1"/>
  <c r="P4357" i="1"/>
  <c r="Q4357" i="1"/>
  <c r="P4349" i="1"/>
  <c r="Q4349" i="1"/>
  <c r="P4341" i="1"/>
  <c r="Q4341" i="1"/>
  <c r="P4333" i="1"/>
  <c r="Q4333" i="1"/>
  <c r="P4325" i="1"/>
  <c r="Q4325" i="1"/>
  <c r="P4317" i="1"/>
  <c r="Q4317" i="1"/>
  <c r="P4309" i="1"/>
  <c r="Q4309" i="1"/>
  <c r="P4301" i="1"/>
  <c r="Q4301" i="1"/>
  <c r="P4293" i="1"/>
  <c r="Q4293" i="1"/>
  <c r="P4285" i="1"/>
  <c r="Q4285" i="1"/>
  <c r="P4277" i="1"/>
  <c r="Q4277" i="1"/>
  <c r="P4273" i="1"/>
  <c r="Q4273" i="1"/>
  <c r="P4261" i="1"/>
  <c r="Q4261" i="1"/>
  <c r="P4253" i="1"/>
  <c r="Q4253" i="1"/>
  <c r="P4245" i="1"/>
  <c r="Q4245" i="1"/>
  <c r="P4237" i="1"/>
  <c r="Q4237" i="1"/>
  <c r="P4229" i="1"/>
  <c r="Q4229" i="1"/>
  <c r="P4221" i="1"/>
  <c r="Q4221" i="1"/>
  <c r="P4213" i="1"/>
  <c r="Q4213" i="1"/>
  <c r="P4205" i="1"/>
  <c r="Q4205" i="1"/>
  <c r="P4197" i="1"/>
  <c r="Q4197" i="1"/>
  <c r="P4189" i="1"/>
  <c r="Q4189" i="1"/>
  <c r="P4181" i="1"/>
  <c r="Q4181" i="1"/>
  <c r="P4173" i="1"/>
  <c r="Q4173" i="1"/>
  <c r="P4165" i="1"/>
  <c r="Q4165" i="1"/>
  <c r="P4157" i="1"/>
  <c r="Q4157" i="1"/>
  <c r="P4149" i="1"/>
  <c r="Q4149" i="1"/>
  <c r="P4141" i="1"/>
  <c r="Q4141" i="1"/>
  <c r="P4133" i="1"/>
  <c r="Q4133" i="1"/>
  <c r="P4129" i="1"/>
  <c r="Q4129" i="1"/>
  <c r="P4121" i="1"/>
  <c r="Q4121" i="1"/>
  <c r="P4113" i="1"/>
  <c r="Q4113" i="1"/>
  <c r="P4105" i="1"/>
  <c r="Q4105" i="1"/>
  <c r="P4097" i="1"/>
  <c r="Q4097" i="1"/>
  <c r="P4089" i="1"/>
  <c r="Q4089" i="1"/>
  <c r="P4081" i="1"/>
  <c r="Q4081" i="1"/>
  <c r="P4073" i="1"/>
  <c r="Q4073" i="1"/>
  <c r="P4065" i="1"/>
  <c r="Q4065" i="1"/>
  <c r="P4057" i="1"/>
  <c r="Q4057" i="1"/>
  <c r="P4049" i="1"/>
  <c r="Q4049" i="1"/>
  <c r="P4041" i="1"/>
  <c r="Q4041" i="1"/>
  <c r="P4033" i="1"/>
  <c r="Q4033" i="1"/>
  <c r="P4025" i="1"/>
  <c r="Q4025" i="1"/>
  <c r="P4017" i="1"/>
  <c r="Q4017" i="1"/>
  <c r="P4009" i="1"/>
  <c r="Q4009" i="1"/>
  <c r="P4001" i="1"/>
  <c r="Q4001" i="1"/>
  <c r="P3993" i="1"/>
  <c r="Q3993" i="1"/>
  <c r="P3989" i="1"/>
  <c r="Q3989" i="1"/>
  <c r="P3981" i="1"/>
  <c r="Q3981" i="1"/>
  <c r="P3973" i="1"/>
  <c r="Q3973" i="1"/>
  <c r="P3965" i="1"/>
  <c r="Q3965" i="1"/>
  <c r="P3957" i="1"/>
  <c r="Q3957" i="1"/>
  <c r="P3949" i="1"/>
  <c r="Q3949" i="1"/>
  <c r="P3941" i="1"/>
  <c r="Q3941" i="1"/>
  <c r="P3933" i="1"/>
  <c r="Q3933" i="1"/>
  <c r="P3925" i="1"/>
  <c r="Q3925" i="1"/>
  <c r="P3917" i="1"/>
  <c r="Q3917" i="1"/>
  <c r="P3909" i="1"/>
  <c r="Q3909" i="1"/>
  <c r="P3901" i="1"/>
  <c r="Q3901" i="1"/>
  <c r="P3893" i="1"/>
  <c r="Q3893" i="1"/>
  <c r="P3885" i="1"/>
  <c r="Q3885" i="1"/>
  <c r="P3877" i="1"/>
  <c r="Q3877" i="1"/>
  <c r="P3869" i="1"/>
  <c r="Q3869" i="1"/>
  <c r="P3861" i="1"/>
  <c r="Q3861" i="1"/>
  <c r="P3853" i="1"/>
  <c r="Q3853" i="1"/>
  <c r="P3845" i="1"/>
  <c r="Q3845" i="1"/>
  <c r="P3833" i="1"/>
  <c r="Q3833" i="1"/>
  <c r="P3825" i="1"/>
  <c r="Q3825" i="1"/>
  <c r="P3817" i="1"/>
  <c r="Q3817" i="1"/>
  <c r="P3809" i="1"/>
  <c r="Q3809" i="1"/>
  <c r="P3801" i="1"/>
  <c r="Q3801" i="1"/>
  <c r="P3793" i="1"/>
  <c r="Q3793" i="1"/>
  <c r="P3785" i="1"/>
  <c r="Q3785" i="1"/>
  <c r="P3777" i="1"/>
  <c r="Q3777" i="1"/>
  <c r="P3769" i="1"/>
  <c r="Q3769" i="1"/>
  <c r="P3761" i="1"/>
  <c r="Q3761" i="1"/>
  <c r="P3753" i="1"/>
  <c r="Q3753" i="1"/>
  <c r="P3745" i="1"/>
  <c r="Q3745" i="1"/>
  <c r="P3737" i="1"/>
  <c r="Q3737" i="1"/>
  <c r="P3729" i="1"/>
  <c r="Q3729" i="1"/>
  <c r="P3721" i="1"/>
  <c r="Q3721" i="1"/>
  <c r="P3713" i="1"/>
  <c r="Q3713" i="1"/>
  <c r="P3705" i="1"/>
  <c r="Q3705" i="1"/>
  <c r="P3697" i="1"/>
  <c r="Q3697" i="1"/>
  <c r="P3689" i="1"/>
  <c r="Q3689" i="1"/>
  <c r="P3681" i="1"/>
  <c r="Q3681" i="1"/>
  <c r="P3673" i="1"/>
  <c r="Q3673" i="1"/>
  <c r="P3665" i="1"/>
  <c r="Q3665" i="1"/>
  <c r="P3657" i="1"/>
  <c r="Q3657" i="1"/>
  <c r="P3649" i="1"/>
  <c r="Q3649" i="1"/>
  <c r="P3641" i="1"/>
  <c r="Q3641" i="1"/>
  <c r="P3633" i="1"/>
  <c r="Q3633" i="1"/>
  <c r="P3625" i="1"/>
  <c r="Q3625" i="1"/>
  <c r="P3617" i="1"/>
  <c r="Q3617" i="1"/>
  <c r="P3609" i="1"/>
  <c r="Q3609" i="1"/>
  <c r="P3601" i="1"/>
  <c r="Q3601" i="1"/>
  <c r="P3593" i="1"/>
  <c r="Q3593" i="1"/>
  <c r="P3585" i="1"/>
  <c r="Q3585" i="1"/>
  <c r="P3577" i="1"/>
  <c r="Q3577" i="1"/>
  <c r="Q3569" i="1"/>
  <c r="P3569" i="1"/>
  <c r="P3561" i="1"/>
  <c r="Q3561" i="1"/>
  <c r="P3553" i="1"/>
  <c r="Q3553" i="1"/>
  <c r="P3549" i="1"/>
  <c r="Q3549" i="1"/>
  <c r="P3541" i="1"/>
  <c r="Q3541" i="1"/>
  <c r="P3533" i="1"/>
  <c r="Q3533" i="1"/>
  <c r="P3525" i="1"/>
  <c r="Q3525" i="1"/>
  <c r="P3513" i="1"/>
  <c r="Q3513" i="1"/>
  <c r="P3509" i="1"/>
  <c r="Q3509" i="1"/>
  <c r="P3501" i="1"/>
  <c r="Q3501" i="1"/>
  <c r="P3493" i="1"/>
  <c r="Q3493" i="1"/>
  <c r="P3485" i="1"/>
  <c r="Q3485" i="1"/>
  <c r="P3473" i="1"/>
  <c r="Q3473" i="1"/>
  <c r="P3465" i="1"/>
  <c r="Q3465" i="1"/>
  <c r="P3457" i="1"/>
  <c r="Q3457" i="1"/>
  <c r="P3453" i="1"/>
  <c r="Q3453" i="1"/>
  <c r="P3445" i="1"/>
  <c r="Q3445" i="1"/>
  <c r="P3437" i="1"/>
  <c r="Q3437" i="1"/>
  <c r="P3429" i="1"/>
  <c r="Q3429" i="1"/>
  <c r="P3417" i="1"/>
  <c r="Q3417" i="1"/>
  <c r="P3409" i="1"/>
  <c r="Q3409" i="1"/>
  <c r="P3401" i="1"/>
  <c r="Q3401" i="1"/>
  <c r="P3393" i="1"/>
  <c r="Q3393" i="1"/>
  <c r="P3389" i="1"/>
  <c r="Q3389" i="1"/>
  <c r="Q3377" i="1"/>
  <c r="P3377" i="1"/>
  <c r="P3369" i="1"/>
  <c r="Q3369" i="1"/>
  <c r="P3361" i="1"/>
  <c r="Q3361" i="1"/>
  <c r="P3353" i="1"/>
  <c r="Q3353" i="1"/>
  <c r="P3349" i="1"/>
  <c r="Q3349" i="1"/>
  <c r="P3337" i="1"/>
  <c r="Q3337" i="1"/>
  <c r="P3329" i="1"/>
  <c r="Q3329" i="1"/>
  <c r="P3321" i="1"/>
  <c r="Q3321" i="1"/>
  <c r="Q3313" i="1"/>
  <c r="P3313" i="1"/>
  <c r="P3305" i="1"/>
  <c r="Q3305" i="1"/>
  <c r="P3297" i="1"/>
  <c r="Q3297" i="1"/>
  <c r="P3289" i="1"/>
  <c r="Q3289" i="1"/>
  <c r="P3281" i="1"/>
  <c r="Q3281" i="1"/>
  <c r="P3273" i="1"/>
  <c r="Q3273" i="1"/>
  <c r="P3265" i="1"/>
  <c r="Q3265" i="1"/>
  <c r="P3257" i="1"/>
  <c r="Q3257" i="1"/>
  <c r="Q3249" i="1"/>
  <c r="P3249" i="1"/>
  <c r="P3241" i="1"/>
  <c r="Q3241" i="1"/>
  <c r="P3233" i="1"/>
  <c r="Q3233" i="1"/>
  <c r="P3225" i="1"/>
  <c r="Q3225" i="1"/>
  <c r="P3217" i="1"/>
  <c r="Q3217" i="1"/>
  <c r="P3209" i="1"/>
  <c r="Q3209" i="1"/>
  <c r="P3201" i="1"/>
  <c r="Q3201" i="1"/>
  <c r="P3197" i="1"/>
  <c r="Q3197" i="1"/>
  <c r="P3189" i="1"/>
  <c r="Q3189" i="1"/>
  <c r="P3177" i="1"/>
  <c r="Q3177" i="1"/>
  <c r="P3169" i="1"/>
  <c r="Q3169" i="1"/>
  <c r="P3165" i="1"/>
  <c r="Q3165" i="1"/>
  <c r="P3157" i="1"/>
  <c r="Q3157" i="1"/>
  <c r="P3145" i="1"/>
  <c r="Q3145" i="1"/>
  <c r="P3141" i="1"/>
  <c r="Q3141" i="1"/>
  <c r="P3133" i="1"/>
  <c r="Q3133" i="1"/>
  <c r="P3125" i="1"/>
  <c r="Q3125" i="1"/>
  <c r="P3113" i="1"/>
  <c r="Q3113" i="1"/>
  <c r="P3105" i="1"/>
  <c r="Q3105" i="1"/>
  <c r="P3101" i="1"/>
  <c r="Q3101" i="1"/>
  <c r="P3089" i="1"/>
  <c r="Q3089" i="1"/>
  <c r="P3081" i="1"/>
  <c r="Q3081" i="1"/>
  <c r="P3073" i="1"/>
  <c r="Q3073" i="1"/>
  <c r="P3069" i="1"/>
  <c r="Q3069" i="1"/>
  <c r="P3057" i="1"/>
  <c r="Q3057" i="1"/>
  <c r="P3049" i="1"/>
  <c r="Q3049" i="1"/>
  <c r="P3041" i="1"/>
  <c r="Q3041" i="1"/>
  <c r="P3037" i="1"/>
  <c r="Q3037" i="1"/>
  <c r="P3029" i="1"/>
  <c r="Q3029" i="1"/>
  <c r="P3017" i="1"/>
  <c r="Q3017" i="1"/>
  <c r="P3009" i="1"/>
  <c r="Q3009" i="1"/>
  <c r="P3005" i="1"/>
  <c r="Q3005" i="1"/>
  <c r="P2993" i="1"/>
  <c r="Q2993" i="1"/>
  <c r="P2985" i="1"/>
  <c r="Q2985" i="1"/>
  <c r="P2977" i="1"/>
  <c r="Q2977" i="1"/>
  <c r="P2969" i="1"/>
  <c r="Q2969" i="1"/>
  <c r="P2961" i="1"/>
  <c r="Q2961" i="1"/>
  <c r="P2949" i="1"/>
  <c r="Q2949" i="1"/>
  <c r="P2941" i="1"/>
  <c r="Q2941" i="1"/>
  <c r="P2933" i="1"/>
  <c r="Q2933" i="1"/>
  <c r="P2925" i="1"/>
  <c r="Q2925" i="1"/>
  <c r="P2917" i="1"/>
  <c r="Q2917" i="1"/>
  <c r="P2909" i="1"/>
  <c r="Q2909" i="1"/>
  <c r="P2901" i="1"/>
  <c r="Q2901" i="1"/>
  <c r="P2893" i="1"/>
  <c r="Q2893" i="1"/>
  <c r="P2885" i="1"/>
  <c r="Q2885" i="1"/>
  <c r="P2877" i="1"/>
  <c r="Q2877" i="1"/>
  <c r="P2869" i="1"/>
  <c r="Q2869" i="1"/>
  <c r="P2861" i="1"/>
  <c r="Q2861" i="1"/>
  <c r="P2853" i="1"/>
  <c r="Q2853" i="1"/>
  <c r="P2845" i="1"/>
  <c r="Q2845" i="1"/>
  <c r="P2837" i="1"/>
  <c r="Q2837" i="1"/>
  <c r="P2829" i="1"/>
  <c r="Q2829" i="1"/>
  <c r="P2821" i="1"/>
  <c r="Q2821" i="1"/>
  <c r="P2813" i="1"/>
  <c r="Q2813" i="1"/>
  <c r="P2805" i="1"/>
  <c r="Q2805" i="1"/>
  <c r="P2801" i="1"/>
  <c r="Q2801" i="1"/>
  <c r="P2793" i="1"/>
  <c r="Q2793" i="1"/>
  <c r="P2785" i="1"/>
  <c r="Q2785" i="1"/>
  <c r="P2777" i="1"/>
  <c r="Q2777" i="1"/>
  <c r="P2769" i="1"/>
  <c r="Q2769" i="1"/>
  <c r="P2761" i="1"/>
  <c r="Q2761" i="1"/>
  <c r="P2753" i="1"/>
  <c r="Q2753" i="1"/>
  <c r="P2745" i="1"/>
  <c r="Q2745" i="1"/>
  <c r="P2737" i="1"/>
  <c r="Q2737" i="1"/>
  <c r="P2729" i="1"/>
  <c r="Q2729" i="1"/>
  <c r="P2721" i="1"/>
  <c r="Q2721" i="1"/>
  <c r="P2713" i="1"/>
  <c r="Q2713" i="1"/>
  <c r="P2705" i="1"/>
  <c r="Q2705" i="1"/>
  <c r="P2697" i="1"/>
  <c r="Q2697" i="1"/>
  <c r="P2689" i="1"/>
  <c r="Q2689" i="1"/>
  <c r="P2681" i="1"/>
  <c r="Q2681" i="1"/>
  <c r="P2673" i="1"/>
  <c r="Q2673" i="1"/>
  <c r="P2665" i="1"/>
  <c r="Q2665" i="1"/>
  <c r="P2657" i="1"/>
  <c r="Q2657" i="1"/>
  <c r="P2649" i="1"/>
  <c r="Q2649" i="1"/>
  <c r="P2641" i="1"/>
  <c r="Q2641" i="1"/>
  <c r="P2633" i="1"/>
  <c r="Q2633" i="1"/>
  <c r="P2625" i="1"/>
  <c r="Q2625" i="1"/>
  <c r="P2621" i="1"/>
  <c r="Q2621" i="1"/>
  <c r="P2609" i="1"/>
  <c r="Q2609" i="1"/>
  <c r="P2601" i="1"/>
  <c r="Q2601" i="1"/>
  <c r="P2593" i="1"/>
  <c r="Q2593" i="1"/>
  <c r="P2585" i="1"/>
  <c r="Q2585" i="1"/>
  <c r="P2577" i="1"/>
  <c r="Q2577" i="1"/>
  <c r="P2569" i="1"/>
  <c r="Q2569" i="1"/>
  <c r="P2561" i="1"/>
  <c r="Q2561" i="1"/>
  <c r="P2553" i="1"/>
  <c r="Q2553" i="1"/>
  <c r="P2545" i="1"/>
  <c r="Q2545" i="1"/>
  <c r="P2537" i="1"/>
  <c r="Q2537" i="1"/>
  <c r="P2529" i="1"/>
  <c r="Q2529" i="1"/>
  <c r="P2525" i="1"/>
  <c r="Q2525" i="1"/>
  <c r="P2517" i="1"/>
  <c r="Q2517" i="1"/>
  <c r="P2509" i="1"/>
  <c r="Q2509" i="1"/>
  <c r="P2501" i="1"/>
  <c r="Q2501" i="1"/>
  <c r="P2493" i="1"/>
  <c r="Q2493" i="1"/>
  <c r="P2485" i="1"/>
  <c r="Q2485" i="1"/>
  <c r="P2477" i="1"/>
  <c r="Q2477" i="1"/>
  <c r="P2469" i="1"/>
  <c r="Q2469" i="1"/>
  <c r="P2461" i="1"/>
  <c r="Q2461" i="1"/>
  <c r="P2453" i="1"/>
  <c r="Q2453" i="1"/>
  <c r="P2445" i="1"/>
  <c r="Q2445" i="1"/>
  <c r="P2437" i="1"/>
  <c r="Q2437" i="1"/>
  <c r="P2429" i="1"/>
  <c r="Q2429" i="1"/>
  <c r="P2421" i="1"/>
  <c r="Q2421" i="1"/>
  <c r="P2413" i="1"/>
  <c r="Q2413" i="1"/>
  <c r="P2405" i="1"/>
  <c r="Q2405" i="1"/>
  <c r="P2397" i="1"/>
  <c r="Q2397" i="1"/>
  <c r="P2389" i="1"/>
  <c r="Q2389" i="1"/>
  <c r="P2381" i="1"/>
  <c r="Q2381" i="1"/>
  <c r="P2373" i="1"/>
  <c r="Q2373" i="1"/>
  <c r="P2365" i="1"/>
  <c r="Q2365" i="1"/>
  <c r="P2357" i="1"/>
  <c r="Q2357" i="1"/>
  <c r="P2349" i="1"/>
  <c r="Q2349" i="1"/>
  <c r="P2341" i="1"/>
  <c r="Q2341" i="1"/>
  <c r="P2333" i="1"/>
  <c r="Q2333" i="1"/>
  <c r="P2325" i="1"/>
  <c r="Q2325" i="1"/>
  <c r="P2317" i="1"/>
  <c r="Q2317" i="1"/>
  <c r="P2313" i="1"/>
  <c r="Q2313" i="1"/>
  <c r="P2305" i="1"/>
  <c r="Q2305" i="1"/>
  <c r="P2297" i="1"/>
  <c r="Q2297" i="1"/>
  <c r="P2285" i="1"/>
  <c r="Q2285" i="1"/>
  <c r="P2277" i="1"/>
  <c r="Q2277" i="1"/>
  <c r="P2269" i="1"/>
  <c r="Q2269" i="1"/>
  <c r="P2261" i="1"/>
  <c r="Q2261" i="1"/>
  <c r="P2253" i="1"/>
  <c r="Q2253" i="1"/>
  <c r="P2245" i="1"/>
  <c r="Q2245" i="1"/>
  <c r="P2237" i="1"/>
  <c r="Q2237" i="1"/>
  <c r="P2229" i="1"/>
  <c r="Q2229" i="1"/>
  <c r="P2221" i="1"/>
  <c r="Q2221" i="1"/>
  <c r="P2213" i="1"/>
  <c r="Q2213" i="1"/>
  <c r="P2205" i="1"/>
  <c r="Q2205" i="1"/>
  <c r="P2197" i="1"/>
  <c r="Q2197" i="1"/>
  <c r="P2189" i="1"/>
  <c r="Q2189" i="1"/>
  <c r="P2185" i="1"/>
  <c r="Q2185" i="1"/>
  <c r="P2177" i="1"/>
  <c r="Q2177" i="1"/>
  <c r="P2169" i="1"/>
  <c r="Q2169" i="1"/>
  <c r="P2161" i="1"/>
  <c r="Q2161" i="1"/>
  <c r="P2153" i="1"/>
  <c r="Q2153" i="1"/>
  <c r="Q2145" i="1"/>
  <c r="P2145" i="1"/>
  <c r="P2137" i="1"/>
  <c r="Q2137" i="1"/>
  <c r="P2129" i="1"/>
  <c r="Q2129" i="1"/>
  <c r="P2121" i="1"/>
  <c r="Q2121" i="1"/>
  <c r="P2113" i="1"/>
  <c r="Q2113" i="1"/>
  <c r="P2105" i="1"/>
  <c r="Q2105" i="1"/>
  <c r="P2097" i="1"/>
  <c r="Q2097" i="1"/>
  <c r="P2089" i="1"/>
  <c r="Q2089" i="1"/>
  <c r="Q2081" i="1"/>
  <c r="P2081" i="1"/>
  <c r="P2073" i="1"/>
  <c r="Q2073" i="1"/>
  <c r="P2065" i="1"/>
  <c r="Q2065" i="1"/>
  <c r="P2057" i="1"/>
  <c r="Q2057" i="1"/>
  <c r="P2049" i="1"/>
  <c r="Q2049" i="1"/>
  <c r="P2041" i="1"/>
  <c r="Q2041" i="1"/>
  <c r="P2033" i="1"/>
  <c r="Q2033" i="1"/>
  <c r="P2025" i="1"/>
  <c r="Q2025" i="1"/>
  <c r="Q2017" i="1"/>
  <c r="P2017" i="1"/>
  <c r="P2009" i="1"/>
  <c r="Q2009" i="1"/>
  <c r="P2001" i="1"/>
  <c r="Q2001" i="1"/>
  <c r="P1993" i="1"/>
  <c r="Q1993" i="1"/>
  <c r="P1985" i="1"/>
  <c r="Q1985" i="1"/>
  <c r="P1981" i="1"/>
  <c r="Q1981" i="1"/>
  <c r="P1973" i="1"/>
  <c r="Q1973" i="1"/>
  <c r="P1965" i="1"/>
  <c r="Q1965" i="1"/>
  <c r="P1957" i="1"/>
  <c r="Q1957" i="1"/>
  <c r="P1949" i="1"/>
  <c r="Q1949" i="1"/>
  <c r="P1941" i="1"/>
  <c r="Q1941" i="1"/>
  <c r="P1937" i="1"/>
  <c r="Q1937" i="1"/>
  <c r="P1929" i="1"/>
  <c r="Q1929" i="1"/>
  <c r="P1921" i="1"/>
  <c r="Q1921" i="1"/>
  <c r="P1913" i="1"/>
  <c r="Q1913" i="1"/>
  <c r="P1905" i="1"/>
  <c r="Q1905" i="1"/>
  <c r="P1897" i="1"/>
  <c r="Q1897" i="1"/>
  <c r="Q1889" i="1"/>
  <c r="P1889" i="1"/>
  <c r="P1881" i="1"/>
  <c r="Q1881" i="1"/>
  <c r="P1873" i="1"/>
  <c r="Q1873" i="1"/>
  <c r="P1865" i="1"/>
  <c r="Q1865" i="1"/>
  <c r="P1857" i="1"/>
  <c r="Q1857" i="1"/>
  <c r="P1849" i="1"/>
  <c r="Q1849" i="1"/>
  <c r="P1841" i="1"/>
  <c r="Q1841" i="1"/>
  <c r="P1833" i="1"/>
  <c r="Q1833" i="1"/>
  <c r="P1825" i="1"/>
  <c r="Q1825" i="1"/>
  <c r="P1817" i="1"/>
  <c r="Q1817" i="1"/>
  <c r="P1809" i="1"/>
  <c r="Q1809" i="1"/>
  <c r="P1801" i="1"/>
  <c r="Q1801" i="1"/>
  <c r="P1793" i="1"/>
  <c r="Q1793" i="1"/>
  <c r="P1785" i="1"/>
  <c r="Q1785" i="1"/>
  <c r="P1777" i="1"/>
  <c r="Q1777" i="1"/>
  <c r="P1769" i="1"/>
  <c r="Q1769" i="1"/>
  <c r="P1761" i="1"/>
  <c r="Q1761" i="1"/>
  <c r="P1753" i="1"/>
  <c r="Q1753" i="1"/>
  <c r="P1745" i="1"/>
  <c r="Q1745" i="1"/>
  <c r="P1737" i="1"/>
  <c r="Q1737" i="1"/>
  <c r="P1729" i="1"/>
  <c r="Q1729" i="1"/>
  <c r="P1721" i="1"/>
  <c r="Q1721" i="1"/>
  <c r="P1713" i="1"/>
  <c r="Q1713" i="1"/>
  <c r="P1705" i="1"/>
  <c r="Q1705" i="1"/>
  <c r="P1697" i="1"/>
  <c r="Q1697" i="1"/>
  <c r="P1689" i="1"/>
  <c r="Q1689" i="1"/>
  <c r="P1681" i="1"/>
  <c r="Q1681" i="1"/>
  <c r="P1673" i="1"/>
  <c r="Q1673" i="1"/>
  <c r="P1665" i="1"/>
  <c r="Q1665" i="1"/>
  <c r="P1657" i="1"/>
  <c r="Q1657" i="1"/>
  <c r="P1653" i="1"/>
  <c r="Q1653" i="1"/>
  <c r="Q1645" i="1"/>
  <c r="P1645" i="1"/>
  <c r="P1637" i="1"/>
  <c r="Q1637" i="1"/>
  <c r="Q1629" i="1"/>
  <c r="P1629" i="1"/>
  <c r="P1621" i="1"/>
  <c r="Q1621" i="1"/>
  <c r="Q1613" i="1"/>
  <c r="P1613" i="1"/>
  <c r="P1601" i="1"/>
  <c r="Q1601" i="1"/>
  <c r="Q1597" i="1"/>
  <c r="P1597" i="1"/>
  <c r="P1589" i="1"/>
  <c r="Q1589" i="1"/>
  <c r="Q1581" i="1"/>
  <c r="P1581" i="1"/>
  <c r="P1569" i="1"/>
  <c r="Q1569" i="1"/>
  <c r="P1561" i="1"/>
  <c r="Q1561" i="1"/>
  <c r="P1553" i="1"/>
  <c r="Q1553" i="1"/>
  <c r="P1545" i="1"/>
  <c r="Q1545" i="1"/>
  <c r="P1537" i="1"/>
  <c r="Q1537" i="1"/>
  <c r="P1529" i="1"/>
  <c r="Q1529" i="1"/>
  <c r="P1525" i="1"/>
  <c r="Q1525" i="1"/>
  <c r="Q1517" i="1"/>
  <c r="P1517" i="1"/>
  <c r="P1509" i="1"/>
  <c r="Q1509" i="1"/>
  <c r="Q1501" i="1"/>
  <c r="P1501" i="1"/>
  <c r="P1493" i="1"/>
  <c r="Q1493" i="1"/>
  <c r="Q1485" i="1"/>
  <c r="P1485" i="1"/>
  <c r="P1477" i="1"/>
  <c r="Q1477" i="1"/>
  <c r="Q1469" i="1"/>
  <c r="P1469" i="1"/>
  <c r="P1461" i="1"/>
  <c r="Q1461" i="1"/>
  <c r="Q1453" i="1"/>
  <c r="P1453" i="1"/>
  <c r="P1445" i="1"/>
  <c r="Q1445" i="1"/>
  <c r="Q1437" i="1"/>
  <c r="P1437" i="1"/>
  <c r="P1429" i="1"/>
  <c r="Q1429" i="1"/>
  <c r="Q1421" i="1"/>
  <c r="P1421" i="1"/>
  <c r="P1413" i="1"/>
  <c r="Q1413" i="1"/>
  <c r="Q1405" i="1"/>
  <c r="P1405" i="1"/>
  <c r="P1397" i="1"/>
  <c r="Q1397" i="1"/>
  <c r="Q1389" i="1"/>
  <c r="P1389" i="1"/>
  <c r="P1381" i="1"/>
  <c r="Q1381" i="1"/>
  <c r="Q1373" i="1"/>
  <c r="P1373" i="1"/>
  <c r="P1365" i="1"/>
  <c r="Q1365" i="1"/>
  <c r="Q1357" i="1"/>
  <c r="P1357" i="1"/>
  <c r="P1349" i="1"/>
  <c r="Q1349" i="1"/>
  <c r="Q1341" i="1"/>
  <c r="P1341" i="1"/>
  <c r="P1333" i="1"/>
  <c r="Q1333" i="1"/>
  <c r="Q1325" i="1"/>
  <c r="P1325" i="1"/>
  <c r="P1317" i="1"/>
  <c r="Q1317" i="1"/>
  <c r="Q1309" i="1"/>
  <c r="P1309" i="1"/>
  <c r="P1301" i="1"/>
  <c r="Q1301" i="1"/>
  <c r="Q1293" i="1"/>
  <c r="P1293" i="1"/>
  <c r="P1285" i="1"/>
  <c r="Q1285" i="1"/>
  <c r="Q1277" i="1"/>
  <c r="P1277" i="1"/>
  <c r="P1269" i="1"/>
  <c r="Q1269" i="1"/>
  <c r="Q1261" i="1"/>
  <c r="P1261" i="1"/>
  <c r="P1257" i="1"/>
  <c r="Q1257" i="1"/>
  <c r="P1249" i="1"/>
  <c r="Q1249" i="1"/>
  <c r="P1241" i="1"/>
  <c r="Q1241" i="1"/>
  <c r="P1233" i="1"/>
  <c r="Q1233" i="1"/>
  <c r="P1225" i="1"/>
  <c r="Q1225" i="1"/>
  <c r="Q1213" i="1"/>
  <c r="P1213" i="1"/>
  <c r="P1205" i="1"/>
  <c r="Q1205" i="1"/>
  <c r="Q1197" i="1"/>
  <c r="P1197" i="1"/>
  <c r="P1189" i="1"/>
  <c r="Q1189" i="1"/>
  <c r="P1185" i="1"/>
  <c r="Q1185" i="1"/>
  <c r="P1177" i="1"/>
  <c r="Q1177" i="1"/>
  <c r="P1169" i="1"/>
  <c r="Q1169" i="1"/>
  <c r="P1161" i="1"/>
  <c r="Q1161" i="1"/>
  <c r="P1153" i="1"/>
  <c r="Q1153" i="1"/>
  <c r="P1145" i="1"/>
  <c r="Q1145" i="1"/>
  <c r="P1137" i="1"/>
  <c r="Q1137" i="1"/>
  <c r="P1129" i="1"/>
  <c r="Q1129" i="1"/>
  <c r="P1121" i="1"/>
  <c r="Q1121" i="1"/>
  <c r="P1113" i="1"/>
  <c r="Q1113" i="1"/>
  <c r="P1105" i="1"/>
  <c r="Q1105" i="1"/>
  <c r="P1097" i="1"/>
  <c r="Q1097" i="1"/>
  <c r="P1089" i="1"/>
  <c r="Q1089" i="1"/>
  <c r="P1081" i="1"/>
  <c r="Q1081" i="1"/>
  <c r="P1073" i="1"/>
  <c r="Q1073" i="1"/>
  <c r="P1065" i="1"/>
  <c r="Q1065" i="1"/>
  <c r="P1057" i="1"/>
  <c r="Q1057" i="1"/>
  <c r="P1049" i="1"/>
  <c r="Q1049" i="1"/>
  <c r="P1041" i="1"/>
  <c r="Q1041" i="1"/>
  <c r="P1033" i="1"/>
  <c r="Q1033" i="1"/>
  <c r="P1029" i="1"/>
  <c r="Q1029" i="1"/>
  <c r="Q1021" i="1"/>
  <c r="P1021" i="1"/>
  <c r="P1009" i="1"/>
  <c r="Q1009" i="1"/>
  <c r="P1001" i="1"/>
  <c r="Q1001" i="1"/>
  <c r="P993" i="1"/>
  <c r="Q993" i="1"/>
  <c r="P985" i="1"/>
  <c r="Q985" i="1"/>
  <c r="P977" i="1"/>
  <c r="Q977" i="1"/>
  <c r="P969" i="1"/>
  <c r="Q969" i="1"/>
  <c r="P961" i="1"/>
  <c r="Q961" i="1"/>
  <c r="P953" i="1"/>
  <c r="Q953" i="1"/>
  <c r="P945" i="1"/>
  <c r="Q945" i="1"/>
  <c r="Q941" i="1"/>
  <c r="P941" i="1"/>
  <c r="P933" i="1"/>
  <c r="Q933" i="1"/>
  <c r="P921" i="1"/>
  <c r="Q921" i="1"/>
  <c r="P917" i="1"/>
  <c r="Q917" i="1"/>
  <c r="P905" i="1"/>
  <c r="Q905" i="1"/>
  <c r="P897" i="1"/>
  <c r="Q897" i="1"/>
  <c r="P889" i="1"/>
  <c r="Q889" i="1"/>
  <c r="P885" i="1"/>
  <c r="Q885" i="1"/>
  <c r="P873" i="1"/>
  <c r="Q873" i="1"/>
  <c r="P865" i="1"/>
  <c r="Q865" i="1"/>
  <c r="P857" i="1"/>
  <c r="Q857" i="1"/>
  <c r="P849" i="1"/>
  <c r="Q849" i="1"/>
  <c r="Q845" i="1"/>
  <c r="P845" i="1"/>
  <c r="P833" i="1"/>
  <c r="Q833" i="1"/>
  <c r="Q829" i="1"/>
  <c r="P829" i="1"/>
  <c r="P821" i="1"/>
  <c r="Q821" i="1"/>
  <c r="Q813" i="1"/>
  <c r="P813" i="1"/>
  <c r="P805" i="1"/>
  <c r="Q805" i="1"/>
  <c r="Q797" i="1"/>
  <c r="P797" i="1"/>
  <c r="P789" i="1"/>
  <c r="Q789" i="1"/>
  <c r="Q781" i="1"/>
  <c r="P781" i="1"/>
  <c r="P773" i="1"/>
  <c r="Q773" i="1"/>
  <c r="Q765" i="1"/>
  <c r="P765" i="1"/>
  <c r="P757" i="1"/>
  <c r="Q757" i="1"/>
  <c r="Q749" i="1"/>
  <c r="P749" i="1"/>
  <c r="P741" i="1"/>
  <c r="Q741" i="1"/>
  <c r="Q733" i="1"/>
  <c r="P733" i="1"/>
  <c r="P725" i="1"/>
  <c r="Q725" i="1"/>
  <c r="Q717" i="1"/>
  <c r="P717" i="1"/>
  <c r="P709" i="1"/>
  <c r="Q709" i="1"/>
  <c r="Q701" i="1"/>
  <c r="P701" i="1"/>
  <c r="P693" i="1"/>
  <c r="Q693" i="1"/>
  <c r="P685" i="1"/>
  <c r="Q685" i="1"/>
  <c r="Q677" i="1"/>
  <c r="P677" i="1"/>
  <c r="P669" i="1"/>
  <c r="Q669" i="1"/>
  <c r="P661" i="1"/>
  <c r="Q661" i="1"/>
  <c r="P653" i="1"/>
  <c r="Q653" i="1"/>
  <c r="Q645" i="1"/>
  <c r="P645" i="1"/>
  <c r="P637" i="1"/>
  <c r="Q637" i="1"/>
  <c r="P629" i="1"/>
  <c r="Q629" i="1"/>
  <c r="P621" i="1"/>
  <c r="Q621" i="1"/>
  <c r="Q613" i="1"/>
  <c r="P613" i="1"/>
  <c r="P605" i="1"/>
  <c r="Q605" i="1"/>
  <c r="P597" i="1"/>
  <c r="Q597" i="1"/>
  <c r="P589" i="1"/>
  <c r="Q589" i="1"/>
  <c r="Q581" i="1"/>
  <c r="P581" i="1"/>
  <c r="P573" i="1"/>
  <c r="Q573" i="1"/>
  <c r="P565" i="1"/>
  <c r="Q565" i="1"/>
  <c r="P557" i="1"/>
  <c r="Q557" i="1"/>
  <c r="Q549" i="1"/>
  <c r="P549" i="1"/>
  <c r="P541" i="1"/>
  <c r="Q541" i="1"/>
  <c r="P533" i="1"/>
  <c r="Q533" i="1"/>
  <c r="P529" i="1"/>
  <c r="Q529" i="1"/>
  <c r="P521" i="1"/>
  <c r="Q521" i="1"/>
  <c r="P509" i="1"/>
  <c r="Q509" i="1"/>
  <c r="Q505" i="1"/>
  <c r="P505" i="1"/>
  <c r="P497" i="1"/>
  <c r="Q497" i="1"/>
  <c r="P489" i="1"/>
  <c r="Q489" i="1"/>
  <c r="P481" i="1"/>
  <c r="Q481" i="1"/>
  <c r="Q473" i="1"/>
  <c r="P473" i="1"/>
  <c r="P465" i="1"/>
  <c r="Q465" i="1"/>
  <c r="Q453" i="1"/>
  <c r="P453" i="1"/>
  <c r="P445" i="1"/>
  <c r="Q445" i="1"/>
  <c r="P437" i="1"/>
  <c r="Q437" i="1"/>
  <c r="P429" i="1"/>
  <c r="Q429" i="1"/>
  <c r="P425" i="1"/>
  <c r="Q425" i="1"/>
  <c r="P417" i="1"/>
  <c r="Q417" i="1"/>
  <c r="P405" i="1"/>
  <c r="Q405" i="1"/>
  <c r="P397" i="1"/>
  <c r="Q397" i="1"/>
  <c r="P393" i="1"/>
  <c r="Q393" i="1"/>
  <c r="P385" i="1"/>
  <c r="Q385" i="1"/>
  <c r="Q377" i="1"/>
  <c r="P377" i="1"/>
  <c r="P369" i="1"/>
  <c r="Q369" i="1"/>
  <c r="P361" i="1"/>
  <c r="Q361" i="1"/>
  <c r="P353" i="1"/>
  <c r="Q353" i="1"/>
  <c r="Q345" i="1"/>
  <c r="P345" i="1"/>
  <c r="P337" i="1"/>
  <c r="Q337" i="1"/>
  <c r="P329" i="1"/>
  <c r="Q329" i="1"/>
  <c r="P321" i="1"/>
  <c r="Q321" i="1"/>
  <c r="Q313" i="1"/>
  <c r="P313" i="1"/>
  <c r="P305" i="1"/>
  <c r="Q305" i="1"/>
  <c r="P297" i="1"/>
  <c r="Q297" i="1"/>
  <c r="P289" i="1"/>
  <c r="Q289" i="1"/>
  <c r="Q281" i="1"/>
  <c r="P281" i="1"/>
  <c r="P273" i="1"/>
  <c r="Q273" i="1"/>
  <c r="P265" i="1"/>
  <c r="Q265" i="1"/>
  <c r="P257" i="1"/>
  <c r="Q257" i="1"/>
  <c r="Q249" i="1"/>
  <c r="P249" i="1"/>
  <c r="P241" i="1"/>
  <c r="Q241" i="1"/>
  <c r="P233" i="1"/>
  <c r="Q233" i="1"/>
  <c r="P5000" i="1"/>
  <c r="Q5000" i="1"/>
  <c r="P4996" i="1"/>
  <c r="Q4996" i="1"/>
  <c r="P4992" i="1"/>
  <c r="Q4992" i="1"/>
  <c r="P4988" i="1"/>
  <c r="Q4988" i="1"/>
  <c r="P4984" i="1"/>
  <c r="Q4984" i="1"/>
  <c r="P4980" i="1"/>
  <c r="Q4980" i="1"/>
  <c r="P4976" i="1"/>
  <c r="Q4976" i="1"/>
  <c r="P4972" i="1"/>
  <c r="Q4972" i="1"/>
  <c r="P4968" i="1"/>
  <c r="Q4968" i="1"/>
  <c r="P4964" i="1"/>
  <c r="Q4964" i="1"/>
  <c r="P4960" i="1"/>
  <c r="Q4960" i="1"/>
  <c r="P4956" i="1"/>
  <c r="Q4956" i="1"/>
  <c r="P4952" i="1"/>
  <c r="Q4952" i="1"/>
  <c r="P4948" i="1"/>
  <c r="Q4948" i="1"/>
  <c r="P4944" i="1"/>
  <c r="Q4944" i="1"/>
  <c r="P4940" i="1"/>
  <c r="Q4940" i="1"/>
  <c r="P4936" i="1"/>
  <c r="Q4936" i="1"/>
  <c r="P4932" i="1"/>
  <c r="Q4932" i="1"/>
  <c r="P4928" i="1"/>
  <c r="Q4928" i="1"/>
  <c r="P4924" i="1"/>
  <c r="Q4924" i="1"/>
  <c r="P4920" i="1"/>
  <c r="Q4920" i="1"/>
  <c r="P4916" i="1"/>
  <c r="Q4916" i="1"/>
  <c r="P4912" i="1"/>
  <c r="Q4912" i="1"/>
  <c r="P4908" i="1"/>
  <c r="Q4908" i="1"/>
  <c r="P4904" i="1"/>
  <c r="Q4904" i="1"/>
  <c r="P4900" i="1"/>
  <c r="Q4900" i="1"/>
  <c r="P4896" i="1"/>
  <c r="Q4896" i="1"/>
  <c r="P4892" i="1"/>
  <c r="Q4892" i="1"/>
  <c r="P4888" i="1"/>
  <c r="Q4888" i="1"/>
  <c r="P4884" i="1"/>
  <c r="Q4884" i="1"/>
  <c r="P4880" i="1"/>
  <c r="Q4880" i="1"/>
  <c r="P4876" i="1"/>
  <c r="Q4876" i="1"/>
  <c r="P4872" i="1"/>
  <c r="Q4872" i="1"/>
  <c r="P4868" i="1"/>
  <c r="Q4868" i="1"/>
  <c r="P4864" i="1"/>
  <c r="Q4864" i="1"/>
  <c r="P4860" i="1"/>
  <c r="Q4860" i="1"/>
  <c r="P4856" i="1"/>
  <c r="Q4856" i="1"/>
  <c r="P4852" i="1"/>
  <c r="Q4852" i="1"/>
  <c r="P4848" i="1"/>
  <c r="Q4848" i="1"/>
  <c r="P4844" i="1"/>
  <c r="Q4844" i="1"/>
  <c r="P4840" i="1"/>
  <c r="Q4840" i="1"/>
  <c r="P4836" i="1"/>
  <c r="Q4836" i="1"/>
  <c r="P4832" i="1"/>
  <c r="Q4832" i="1"/>
  <c r="P4828" i="1"/>
  <c r="Q4828" i="1"/>
  <c r="P4824" i="1"/>
  <c r="Q4824" i="1"/>
  <c r="P4820" i="1"/>
  <c r="Q4820" i="1"/>
  <c r="P4816" i="1"/>
  <c r="Q4816" i="1"/>
  <c r="P4812" i="1"/>
  <c r="Q4812" i="1"/>
  <c r="P4808" i="1"/>
  <c r="Q4808" i="1"/>
  <c r="P4804" i="1"/>
  <c r="Q4804" i="1"/>
  <c r="P4800" i="1"/>
  <c r="Q4800" i="1"/>
  <c r="P4796" i="1"/>
  <c r="Q4796" i="1"/>
  <c r="P4792" i="1"/>
  <c r="Q4792" i="1"/>
  <c r="P4788" i="1"/>
  <c r="Q4788" i="1"/>
  <c r="P4784" i="1"/>
  <c r="Q4784" i="1"/>
  <c r="P4780" i="1"/>
  <c r="Q4780" i="1"/>
  <c r="P4776" i="1"/>
  <c r="Q4776" i="1"/>
  <c r="P4772" i="1"/>
  <c r="Q4772" i="1"/>
  <c r="P4768" i="1"/>
  <c r="Q4768" i="1"/>
  <c r="P4764" i="1"/>
  <c r="Q4764" i="1"/>
  <c r="P4760" i="1"/>
  <c r="Q4760" i="1"/>
  <c r="P4756" i="1"/>
  <c r="Q4756" i="1"/>
  <c r="P4752" i="1"/>
  <c r="Q4752" i="1"/>
  <c r="P4748" i="1"/>
  <c r="Q4748" i="1"/>
  <c r="P4744" i="1"/>
  <c r="Q4744" i="1"/>
  <c r="P4740" i="1"/>
  <c r="Q4740" i="1"/>
  <c r="P4736" i="1"/>
  <c r="Q4736" i="1"/>
  <c r="P4732" i="1"/>
  <c r="Q4732" i="1"/>
  <c r="P4728" i="1"/>
  <c r="Q4728" i="1"/>
  <c r="P4724" i="1"/>
  <c r="Q4724" i="1"/>
  <c r="P4720" i="1"/>
  <c r="Q4720" i="1"/>
  <c r="P4716" i="1"/>
  <c r="Q4716" i="1"/>
  <c r="P4712" i="1"/>
  <c r="Q4712" i="1"/>
  <c r="P4708" i="1"/>
  <c r="Q4708" i="1"/>
  <c r="P4704" i="1"/>
  <c r="Q4704" i="1"/>
  <c r="P4700" i="1"/>
  <c r="Q4700" i="1"/>
  <c r="P4696" i="1"/>
  <c r="Q4696" i="1"/>
  <c r="P4692" i="1"/>
  <c r="Q4692" i="1"/>
  <c r="P4688" i="1"/>
  <c r="Q4688" i="1"/>
  <c r="P4684" i="1"/>
  <c r="Q4684" i="1"/>
  <c r="P4680" i="1"/>
  <c r="Q4680" i="1"/>
  <c r="P4676" i="1"/>
  <c r="Q4676" i="1"/>
  <c r="P4672" i="1"/>
  <c r="Q4672" i="1"/>
  <c r="P4668" i="1"/>
  <c r="Q4668" i="1"/>
  <c r="P4664" i="1"/>
  <c r="Q4664" i="1"/>
  <c r="P4660" i="1"/>
  <c r="Q4660" i="1"/>
  <c r="P4656" i="1"/>
  <c r="Q4656" i="1"/>
  <c r="P4652" i="1"/>
  <c r="Q4652" i="1"/>
  <c r="P4648" i="1"/>
  <c r="Q4648" i="1"/>
  <c r="P4644" i="1"/>
  <c r="Q4644" i="1"/>
  <c r="P4640" i="1"/>
  <c r="Q4640" i="1"/>
  <c r="P4636" i="1"/>
  <c r="Q4636" i="1"/>
  <c r="P4632" i="1"/>
  <c r="Q4632" i="1"/>
  <c r="P4628" i="1"/>
  <c r="Q4628" i="1"/>
  <c r="P4624" i="1"/>
  <c r="Q4624" i="1"/>
  <c r="P4620" i="1"/>
  <c r="Q4620" i="1"/>
  <c r="P4616" i="1"/>
  <c r="Q4616" i="1"/>
  <c r="P4612" i="1"/>
  <c r="Q4612" i="1"/>
  <c r="P4608" i="1"/>
  <c r="Q4608" i="1"/>
  <c r="P4604" i="1"/>
  <c r="Q4604" i="1"/>
  <c r="P4600" i="1"/>
  <c r="Q4600" i="1"/>
  <c r="P4596" i="1"/>
  <c r="Q4596" i="1"/>
  <c r="P4592" i="1"/>
  <c r="Q4592" i="1"/>
  <c r="P4588" i="1"/>
  <c r="Q4588" i="1"/>
  <c r="P4584" i="1"/>
  <c r="Q4584" i="1"/>
  <c r="P4580" i="1"/>
  <c r="Q4580" i="1"/>
  <c r="Q4576" i="1"/>
  <c r="P4576" i="1"/>
  <c r="P4572" i="1"/>
  <c r="Q4572" i="1"/>
  <c r="P4568" i="1"/>
  <c r="Q4568" i="1"/>
  <c r="P4564" i="1"/>
  <c r="Q4564" i="1"/>
  <c r="P4560" i="1"/>
  <c r="Q4560" i="1"/>
  <c r="P4556" i="1"/>
  <c r="Q4556" i="1"/>
  <c r="P4552" i="1"/>
  <c r="Q4552" i="1"/>
  <c r="P4548" i="1"/>
  <c r="Q4548" i="1"/>
  <c r="P4544" i="1"/>
  <c r="Q4544" i="1"/>
  <c r="P4540" i="1"/>
  <c r="Q4540" i="1"/>
  <c r="P4536" i="1"/>
  <c r="Q4536" i="1"/>
  <c r="P4532" i="1"/>
  <c r="Q4532" i="1"/>
  <c r="P4528" i="1"/>
  <c r="Q4528" i="1"/>
  <c r="P4524" i="1"/>
  <c r="Q4524" i="1"/>
  <c r="P4520" i="1"/>
  <c r="Q4520" i="1"/>
  <c r="P4516" i="1"/>
  <c r="Q4516" i="1"/>
  <c r="P4512" i="1"/>
  <c r="Q4512" i="1"/>
  <c r="P4508" i="1"/>
  <c r="Q4508" i="1"/>
  <c r="P4504" i="1"/>
  <c r="Q4504" i="1"/>
  <c r="P4500" i="1"/>
  <c r="Q4500" i="1"/>
  <c r="P4496" i="1"/>
  <c r="Q4496" i="1"/>
  <c r="P4492" i="1"/>
  <c r="Q4492" i="1"/>
  <c r="P4488" i="1"/>
  <c r="Q4488" i="1"/>
  <c r="P4484" i="1"/>
  <c r="Q4484" i="1"/>
  <c r="P4480" i="1"/>
  <c r="Q4480" i="1"/>
  <c r="P4476" i="1"/>
  <c r="Q4476" i="1"/>
  <c r="P4472" i="1"/>
  <c r="Q4472" i="1"/>
  <c r="P4468" i="1"/>
  <c r="Q4468" i="1"/>
  <c r="P4464" i="1"/>
  <c r="Q4464" i="1"/>
  <c r="P4460" i="1"/>
  <c r="Q4460" i="1"/>
  <c r="P4456" i="1"/>
  <c r="Q4456" i="1"/>
  <c r="P4452" i="1"/>
  <c r="Q4452" i="1"/>
  <c r="P4448" i="1"/>
  <c r="Q4448" i="1"/>
  <c r="P4444" i="1"/>
  <c r="Q4444" i="1"/>
  <c r="P4440" i="1"/>
  <c r="Q4440" i="1"/>
  <c r="P4436" i="1"/>
  <c r="Q4436" i="1"/>
  <c r="P4432" i="1"/>
  <c r="Q4432" i="1"/>
  <c r="P4428" i="1"/>
  <c r="Q4428" i="1"/>
  <c r="P4424" i="1"/>
  <c r="Q4424" i="1"/>
  <c r="P4420" i="1"/>
  <c r="Q4420" i="1"/>
  <c r="P4416" i="1"/>
  <c r="Q4416" i="1"/>
  <c r="P4412" i="1"/>
  <c r="Q4412" i="1"/>
  <c r="P4408" i="1"/>
  <c r="Q4408" i="1"/>
  <c r="P4404" i="1"/>
  <c r="Q4404" i="1"/>
  <c r="P4400" i="1"/>
  <c r="Q4400" i="1"/>
  <c r="P4396" i="1"/>
  <c r="Q4396" i="1"/>
  <c r="P4392" i="1"/>
  <c r="Q4392" i="1"/>
  <c r="P4388" i="1"/>
  <c r="Q4388" i="1"/>
  <c r="P4384" i="1"/>
  <c r="Q4384" i="1"/>
  <c r="P4380" i="1"/>
  <c r="Q4380" i="1"/>
  <c r="P4376" i="1"/>
  <c r="Q4376" i="1"/>
  <c r="P4372" i="1"/>
  <c r="Q4372" i="1"/>
  <c r="P4368" i="1"/>
  <c r="Q4368" i="1"/>
  <c r="P4364" i="1"/>
  <c r="Q4364" i="1"/>
  <c r="P4360" i="1"/>
  <c r="Q4360" i="1"/>
  <c r="P4356" i="1"/>
  <c r="Q4356" i="1"/>
  <c r="P4352" i="1"/>
  <c r="Q4352" i="1"/>
  <c r="P4348" i="1"/>
  <c r="Q4348" i="1"/>
  <c r="P4344" i="1"/>
  <c r="Q4344" i="1"/>
  <c r="P4340" i="1"/>
  <c r="Q4340" i="1"/>
  <c r="P4336" i="1"/>
  <c r="Q4336" i="1"/>
  <c r="P4332" i="1"/>
  <c r="Q4332" i="1"/>
  <c r="P4328" i="1"/>
  <c r="Q4328" i="1"/>
  <c r="P4324" i="1"/>
  <c r="Q4324" i="1"/>
  <c r="P4320" i="1"/>
  <c r="Q4320" i="1"/>
  <c r="P4316" i="1"/>
  <c r="Q4316" i="1"/>
  <c r="P4312" i="1"/>
  <c r="Q4312" i="1"/>
  <c r="P4308" i="1"/>
  <c r="Q4308" i="1"/>
  <c r="P4304" i="1"/>
  <c r="Q4304" i="1"/>
  <c r="P4300" i="1"/>
  <c r="Q4300" i="1"/>
  <c r="P4296" i="1"/>
  <c r="Q4296" i="1"/>
  <c r="P4292" i="1"/>
  <c r="Q4292" i="1"/>
  <c r="P4288" i="1"/>
  <c r="Q4288" i="1"/>
  <c r="P4284" i="1"/>
  <c r="Q4284" i="1"/>
  <c r="P4280" i="1"/>
  <c r="Q4280" i="1"/>
  <c r="P4276" i="1"/>
  <c r="Q4276" i="1"/>
  <c r="P4272" i="1"/>
  <c r="Q4272" i="1"/>
  <c r="P4268" i="1"/>
  <c r="Q4268" i="1"/>
  <c r="P4264" i="1"/>
  <c r="Q4264" i="1"/>
  <c r="P4260" i="1"/>
  <c r="Q4260" i="1"/>
  <c r="P4256" i="1"/>
  <c r="Q4256" i="1"/>
  <c r="P4252" i="1"/>
  <c r="Q4252" i="1"/>
  <c r="P4248" i="1"/>
  <c r="Q4248" i="1"/>
  <c r="P4244" i="1"/>
  <c r="Q4244" i="1"/>
  <c r="P4240" i="1"/>
  <c r="Q4240" i="1"/>
  <c r="P4236" i="1"/>
  <c r="Q4236" i="1"/>
  <c r="P4232" i="1"/>
  <c r="Q4232" i="1"/>
  <c r="P4228" i="1"/>
  <c r="Q4228" i="1"/>
  <c r="P4224" i="1"/>
  <c r="Q4224" i="1"/>
  <c r="P4220" i="1"/>
  <c r="Q4220" i="1"/>
  <c r="P4216" i="1"/>
  <c r="Q4216" i="1"/>
  <c r="P4212" i="1"/>
  <c r="Q4212" i="1"/>
  <c r="P4208" i="1"/>
  <c r="Q4208" i="1"/>
  <c r="P4204" i="1"/>
  <c r="Q4204" i="1"/>
  <c r="P4200" i="1"/>
  <c r="Q4200" i="1"/>
  <c r="P4196" i="1"/>
  <c r="Q4196" i="1"/>
  <c r="P4192" i="1"/>
  <c r="Q4192" i="1"/>
  <c r="P4188" i="1"/>
  <c r="Q4188" i="1"/>
  <c r="P4184" i="1"/>
  <c r="Q4184" i="1"/>
  <c r="P4180" i="1"/>
  <c r="Q4180" i="1"/>
  <c r="P4176" i="1"/>
  <c r="Q4176" i="1"/>
  <c r="P4172" i="1"/>
  <c r="Q4172" i="1"/>
  <c r="P4168" i="1"/>
  <c r="Q4168" i="1"/>
  <c r="P4164" i="1"/>
  <c r="Q4164" i="1"/>
  <c r="P4160" i="1"/>
  <c r="Q4160" i="1"/>
  <c r="P4156" i="1"/>
  <c r="Q4156" i="1"/>
  <c r="P4152" i="1"/>
  <c r="Q4152" i="1"/>
  <c r="P4148" i="1"/>
  <c r="Q4148" i="1"/>
  <c r="P4144" i="1"/>
  <c r="Q4144" i="1"/>
  <c r="P4140" i="1"/>
  <c r="Q4140" i="1"/>
  <c r="P4136" i="1"/>
  <c r="Q4136" i="1"/>
  <c r="P4132" i="1"/>
  <c r="Q4132" i="1"/>
  <c r="P4128" i="1"/>
  <c r="Q4128" i="1"/>
  <c r="P4124" i="1"/>
  <c r="Q4124" i="1"/>
  <c r="P4120" i="1"/>
  <c r="Q4120" i="1"/>
  <c r="P4116" i="1"/>
  <c r="Q4116" i="1"/>
  <c r="P4112" i="1"/>
  <c r="Q4112" i="1"/>
  <c r="P4108" i="1"/>
  <c r="Q4108" i="1"/>
  <c r="P4104" i="1"/>
  <c r="Q4104" i="1"/>
  <c r="P4100" i="1"/>
  <c r="Q4100" i="1"/>
  <c r="P4096" i="1"/>
  <c r="Q4096" i="1"/>
  <c r="P4092" i="1"/>
  <c r="Q4092" i="1"/>
  <c r="P4088" i="1"/>
  <c r="Q4088" i="1"/>
  <c r="P4084" i="1"/>
  <c r="Q4084" i="1"/>
  <c r="P4080" i="1"/>
  <c r="Q4080" i="1"/>
  <c r="P4076" i="1"/>
  <c r="Q4076" i="1"/>
  <c r="P4072" i="1"/>
  <c r="Q4072" i="1"/>
  <c r="P4068" i="1"/>
  <c r="Q4068" i="1"/>
  <c r="P4064" i="1"/>
  <c r="Q4064" i="1"/>
  <c r="P4060" i="1"/>
  <c r="Q4060" i="1"/>
  <c r="P4056" i="1"/>
  <c r="Q4056" i="1"/>
  <c r="P4052" i="1"/>
  <c r="Q4052" i="1"/>
  <c r="P4048" i="1"/>
  <c r="Q4048" i="1"/>
  <c r="P4044" i="1"/>
  <c r="Q4044" i="1"/>
  <c r="P4040" i="1"/>
  <c r="Q4040" i="1"/>
  <c r="P4036" i="1"/>
  <c r="Q4036" i="1"/>
  <c r="P4032" i="1"/>
  <c r="Q4032" i="1"/>
  <c r="P4028" i="1"/>
  <c r="Q4028" i="1"/>
  <c r="P4024" i="1"/>
  <c r="Q4024" i="1"/>
  <c r="P4020" i="1"/>
  <c r="Q4020" i="1"/>
  <c r="P4016" i="1"/>
  <c r="Q4016" i="1"/>
  <c r="P4012" i="1"/>
  <c r="Q4012" i="1"/>
  <c r="P4008" i="1"/>
  <c r="Q4008" i="1"/>
  <c r="P4004" i="1"/>
  <c r="Q4004" i="1"/>
  <c r="P4000" i="1"/>
  <c r="Q4000" i="1"/>
  <c r="P3996" i="1"/>
  <c r="Q3996" i="1"/>
  <c r="P3992" i="1"/>
  <c r="Q3992" i="1"/>
  <c r="P3988" i="1"/>
  <c r="Q3988" i="1"/>
  <c r="P3984" i="1"/>
  <c r="Q3984" i="1"/>
  <c r="P3980" i="1"/>
  <c r="Q3980" i="1"/>
  <c r="P3976" i="1"/>
  <c r="Q3976" i="1"/>
  <c r="P3972" i="1"/>
  <c r="Q3972" i="1"/>
  <c r="P3968" i="1"/>
  <c r="Q3968" i="1"/>
  <c r="P3964" i="1"/>
  <c r="Q3964" i="1"/>
  <c r="P3960" i="1"/>
  <c r="Q3960" i="1"/>
  <c r="P3956" i="1"/>
  <c r="Q3956" i="1"/>
  <c r="P3952" i="1"/>
  <c r="Q3952" i="1"/>
  <c r="P3948" i="1"/>
  <c r="Q3948" i="1"/>
  <c r="P3944" i="1"/>
  <c r="Q3944" i="1"/>
  <c r="P3940" i="1"/>
  <c r="Q3940" i="1"/>
  <c r="P3936" i="1"/>
  <c r="Q3936" i="1"/>
  <c r="P3932" i="1"/>
  <c r="Q3932" i="1"/>
  <c r="P3928" i="1"/>
  <c r="Q3928" i="1"/>
  <c r="P3924" i="1"/>
  <c r="Q3924" i="1"/>
  <c r="P3920" i="1"/>
  <c r="Q3920" i="1"/>
  <c r="P3916" i="1"/>
  <c r="Q3916" i="1"/>
  <c r="P3912" i="1"/>
  <c r="Q3912" i="1"/>
  <c r="P3908" i="1"/>
  <c r="Q3908" i="1"/>
  <c r="P3904" i="1"/>
  <c r="Q3904" i="1"/>
  <c r="P3900" i="1"/>
  <c r="Q3900" i="1"/>
  <c r="P3896" i="1"/>
  <c r="Q3896" i="1"/>
  <c r="P3892" i="1"/>
  <c r="Q3892" i="1"/>
  <c r="P3888" i="1"/>
  <c r="Q3888" i="1"/>
  <c r="P3884" i="1"/>
  <c r="Q3884" i="1"/>
  <c r="P3880" i="1"/>
  <c r="Q3880" i="1"/>
  <c r="P3876" i="1"/>
  <c r="Q3876" i="1"/>
  <c r="P3872" i="1"/>
  <c r="Q3872" i="1"/>
  <c r="P3868" i="1"/>
  <c r="Q3868" i="1"/>
  <c r="P3864" i="1"/>
  <c r="Q3864" i="1"/>
  <c r="P3860" i="1"/>
  <c r="Q3860" i="1"/>
  <c r="P3856" i="1"/>
  <c r="Q3856" i="1"/>
  <c r="P3852" i="1"/>
  <c r="Q3852" i="1"/>
  <c r="P3848" i="1"/>
  <c r="Q3848" i="1"/>
  <c r="P3844" i="1"/>
  <c r="Q3844" i="1"/>
  <c r="P3840" i="1"/>
  <c r="Q3840" i="1"/>
  <c r="P3836" i="1"/>
  <c r="Q3836" i="1"/>
  <c r="P3832" i="1"/>
  <c r="Q3832" i="1"/>
  <c r="P3828" i="1"/>
  <c r="Q3828" i="1"/>
  <c r="P3824" i="1"/>
  <c r="Q3824" i="1"/>
  <c r="P3820" i="1"/>
  <c r="Q3820" i="1"/>
  <c r="P3816" i="1"/>
  <c r="Q3816" i="1"/>
  <c r="P3812" i="1"/>
  <c r="Q3812" i="1"/>
  <c r="P3808" i="1"/>
  <c r="Q3808" i="1"/>
  <c r="Q3804" i="1"/>
  <c r="P3804" i="1"/>
  <c r="P3800" i="1"/>
  <c r="Q3800" i="1"/>
  <c r="P3796" i="1"/>
  <c r="Q3796" i="1"/>
  <c r="P3792" i="1"/>
  <c r="Q3792" i="1"/>
  <c r="P3788" i="1"/>
  <c r="Q3788" i="1"/>
  <c r="P3784" i="1"/>
  <c r="Q3784" i="1"/>
  <c r="P3780" i="1"/>
  <c r="Q3780" i="1"/>
  <c r="P3776" i="1"/>
  <c r="Q3776" i="1"/>
  <c r="P3772" i="1"/>
  <c r="Q3772" i="1"/>
  <c r="P3768" i="1"/>
  <c r="Q3768" i="1"/>
  <c r="P3764" i="1"/>
  <c r="Q3764" i="1"/>
  <c r="P3760" i="1"/>
  <c r="Q3760" i="1"/>
  <c r="P3756" i="1"/>
  <c r="Q3756" i="1"/>
  <c r="P3752" i="1"/>
  <c r="Q3752" i="1"/>
  <c r="P3748" i="1"/>
  <c r="Q3748" i="1"/>
  <c r="P3744" i="1"/>
  <c r="Q3744" i="1"/>
  <c r="P3740" i="1"/>
  <c r="Q3740" i="1"/>
  <c r="P3736" i="1"/>
  <c r="Q3736" i="1"/>
  <c r="P3732" i="1"/>
  <c r="Q3732" i="1"/>
  <c r="P3728" i="1"/>
  <c r="Q3728" i="1"/>
  <c r="P3724" i="1"/>
  <c r="Q3724" i="1"/>
  <c r="P3720" i="1"/>
  <c r="Q3720" i="1"/>
  <c r="P3716" i="1"/>
  <c r="Q3716" i="1"/>
  <c r="P3712" i="1"/>
  <c r="Q3712" i="1"/>
  <c r="P3708" i="1"/>
  <c r="Q3708" i="1"/>
  <c r="P3704" i="1"/>
  <c r="Q3704" i="1"/>
  <c r="P3700" i="1"/>
  <c r="Q3700" i="1"/>
  <c r="P3696" i="1"/>
  <c r="Q3696" i="1"/>
  <c r="P3692" i="1"/>
  <c r="Q3692" i="1"/>
  <c r="P3688" i="1"/>
  <c r="Q3688" i="1"/>
  <c r="P3684" i="1"/>
  <c r="Q3684" i="1"/>
  <c r="P3680" i="1"/>
  <c r="Q3680" i="1"/>
  <c r="P3676" i="1"/>
  <c r="Q3676" i="1"/>
  <c r="P3672" i="1"/>
  <c r="Q3672" i="1"/>
  <c r="P3668" i="1"/>
  <c r="Q3668" i="1"/>
  <c r="P3664" i="1"/>
  <c r="Q3664" i="1"/>
  <c r="P3660" i="1"/>
  <c r="Q3660" i="1"/>
  <c r="P3656" i="1"/>
  <c r="Q3656" i="1"/>
  <c r="P3652" i="1"/>
  <c r="Q3652" i="1"/>
  <c r="P3648" i="1"/>
  <c r="Q3648" i="1"/>
  <c r="P3644" i="1"/>
  <c r="Q3644" i="1"/>
  <c r="P3640" i="1"/>
  <c r="Q3640" i="1"/>
  <c r="P3636" i="1"/>
  <c r="Q3636" i="1"/>
  <c r="P3632" i="1"/>
  <c r="Q3632" i="1"/>
  <c r="P3628" i="1"/>
  <c r="Q3628" i="1"/>
  <c r="P3624" i="1"/>
  <c r="Q3624" i="1"/>
  <c r="P3620" i="1"/>
  <c r="Q3620" i="1"/>
  <c r="P3616" i="1"/>
  <c r="Q3616" i="1"/>
  <c r="P3612" i="1"/>
  <c r="Q3612" i="1"/>
  <c r="P3608" i="1"/>
  <c r="Q3608" i="1"/>
  <c r="P3604" i="1"/>
  <c r="Q3604" i="1"/>
  <c r="P3600" i="1"/>
  <c r="Q3600" i="1"/>
  <c r="P3596" i="1"/>
  <c r="Q3596" i="1"/>
  <c r="P3592" i="1"/>
  <c r="Q3592" i="1"/>
  <c r="P3588" i="1"/>
  <c r="Q3588" i="1"/>
  <c r="P3584" i="1"/>
  <c r="Q3584" i="1"/>
  <c r="P3580" i="1"/>
  <c r="Q3580" i="1"/>
  <c r="P3576" i="1"/>
  <c r="Q3576" i="1"/>
  <c r="P3572" i="1"/>
  <c r="Q3572" i="1"/>
  <c r="P3568" i="1"/>
  <c r="Q3568" i="1"/>
  <c r="P3564" i="1"/>
  <c r="Q3564" i="1"/>
  <c r="P3560" i="1"/>
  <c r="Q3560" i="1"/>
  <c r="P3556" i="1"/>
  <c r="Q3556" i="1"/>
  <c r="P3552" i="1"/>
  <c r="Q3552" i="1"/>
  <c r="P3548" i="1"/>
  <c r="Q3548" i="1"/>
  <c r="P3544" i="1"/>
  <c r="Q3544" i="1"/>
  <c r="P3540" i="1"/>
  <c r="Q3540" i="1"/>
  <c r="P3536" i="1"/>
  <c r="Q3536" i="1"/>
  <c r="P3532" i="1"/>
  <c r="Q3532" i="1"/>
  <c r="P3528" i="1"/>
  <c r="Q3528" i="1"/>
  <c r="P3524" i="1"/>
  <c r="Q3524" i="1"/>
  <c r="P3520" i="1"/>
  <c r="Q3520" i="1"/>
  <c r="P3516" i="1"/>
  <c r="Q3516" i="1"/>
  <c r="P3512" i="1"/>
  <c r="Q3512" i="1"/>
  <c r="P3508" i="1"/>
  <c r="Q3508" i="1"/>
  <c r="P3504" i="1"/>
  <c r="Q3504" i="1"/>
  <c r="P3500" i="1"/>
  <c r="Q3500" i="1"/>
  <c r="P3496" i="1"/>
  <c r="Q3496" i="1"/>
  <c r="P3492" i="1"/>
  <c r="Q3492" i="1"/>
  <c r="P3488" i="1"/>
  <c r="Q3488" i="1"/>
  <c r="P3484" i="1"/>
  <c r="Q3484" i="1"/>
  <c r="P3480" i="1"/>
  <c r="Q3480" i="1"/>
  <c r="P3476" i="1"/>
  <c r="Q3476" i="1"/>
  <c r="P3472" i="1"/>
  <c r="Q3472" i="1"/>
  <c r="P3468" i="1"/>
  <c r="Q3468" i="1"/>
  <c r="P3464" i="1"/>
  <c r="Q3464" i="1"/>
  <c r="P3460" i="1"/>
  <c r="Q3460" i="1"/>
  <c r="P3456" i="1"/>
  <c r="Q3456" i="1"/>
  <c r="P3452" i="1"/>
  <c r="Q3452" i="1"/>
  <c r="P3448" i="1"/>
  <c r="Q3448" i="1"/>
  <c r="P3444" i="1"/>
  <c r="Q3444" i="1"/>
  <c r="P3440" i="1"/>
  <c r="Q3440" i="1"/>
  <c r="P3436" i="1"/>
  <c r="Q3436" i="1"/>
  <c r="P3432" i="1"/>
  <c r="Q3432" i="1"/>
  <c r="P3428" i="1"/>
  <c r="Q3428" i="1"/>
  <c r="P3424" i="1"/>
  <c r="Q3424" i="1"/>
  <c r="P3420" i="1"/>
  <c r="Q3420" i="1"/>
  <c r="P3416" i="1"/>
  <c r="Q3416" i="1"/>
  <c r="P3412" i="1"/>
  <c r="Q3412" i="1"/>
  <c r="P3408" i="1"/>
  <c r="Q3408" i="1"/>
  <c r="P3404" i="1"/>
  <c r="Q3404" i="1"/>
  <c r="P3400" i="1"/>
  <c r="Q3400" i="1"/>
  <c r="P3396" i="1"/>
  <c r="Q3396" i="1"/>
  <c r="P3392" i="1"/>
  <c r="Q3392" i="1"/>
  <c r="P3388" i="1"/>
  <c r="Q3388" i="1"/>
  <c r="P3384" i="1"/>
  <c r="Q3384" i="1"/>
  <c r="P3380" i="1"/>
  <c r="Q3380" i="1"/>
  <c r="P3376" i="1"/>
  <c r="Q3376" i="1"/>
  <c r="P3372" i="1"/>
  <c r="Q3372" i="1"/>
  <c r="P3368" i="1"/>
  <c r="Q3368" i="1"/>
  <c r="P3364" i="1"/>
  <c r="Q3364" i="1"/>
  <c r="P3360" i="1"/>
  <c r="Q3360" i="1"/>
  <c r="P3356" i="1"/>
  <c r="Q3356" i="1"/>
  <c r="P3352" i="1"/>
  <c r="Q3352" i="1"/>
  <c r="P3348" i="1"/>
  <c r="Q3348" i="1"/>
  <c r="P3344" i="1"/>
  <c r="Q3344" i="1"/>
  <c r="P3340" i="1"/>
  <c r="Q3340" i="1"/>
  <c r="P3336" i="1"/>
  <c r="Q3336" i="1"/>
  <c r="P3332" i="1"/>
  <c r="Q3332" i="1"/>
  <c r="P3328" i="1"/>
  <c r="Q3328" i="1"/>
  <c r="P3324" i="1"/>
  <c r="Q3324" i="1"/>
  <c r="P3320" i="1"/>
  <c r="Q3320" i="1"/>
  <c r="P3316" i="1"/>
  <c r="Q3316" i="1"/>
  <c r="P3312" i="1"/>
  <c r="Q3312" i="1"/>
  <c r="P3308" i="1"/>
  <c r="Q3308" i="1"/>
  <c r="P3304" i="1"/>
  <c r="Q3304" i="1"/>
  <c r="P3300" i="1"/>
  <c r="Q3300" i="1"/>
  <c r="P3296" i="1"/>
  <c r="Q3296" i="1"/>
  <c r="P3292" i="1"/>
  <c r="Q3292" i="1"/>
  <c r="P3288" i="1"/>
  <c r="Q3288" i="1"/>
  <c r="P3284" i="1"/>
  <c r="Q3284" i="1"/>
  <c r="P3280" i="1"/>
  <c r="Q3280" i="1"/>
  <c r="P3276" i="1"/>
  <c r="Q3276" i="1"/>
  <c r="P3272" i="1"/>
  <c r="Q3272" i="1"/>
  <c r="P3268" i="1"/>
  <c r="Q3268" i="1"/>
  <c r="P3264" i="1"/>
  <c r="Q3264" i="1"/>
  <c r="P3260" i="1"/>
  <c r="Q3260" i="1"/>
  <c r="P3256" i="1"/>
  <c r="Q3256" i="1"/>
  <c r="P3252" i="1"/>
  <c r="Q3252" i="1"/>
  <c r="P3248" i="1"/>
  <c r="Q3248" i="1"/>
  <c r="P3244" i="1"/>
  <c r="Q3244" i="1"/>
  <c r="P3240" i="1"/>
  <c r="Q3240" i="1"/>
  <c r="P3236" i="1"/>
  <c r="Q3236" i="1"/>
  <c r="P3232" i="1"/>
  <c r="Q3232" i="1"/>
  <c r="P3228" i="1"/>
  <c r="Q3228" i="1"/>
  <c r="P3224" i="1"/>
  <c r="Q3224" i="1"/>
  <c r="P3220" i="1"/>
  <c r="Q3220" i="1"/>
  <c r="P3216" i="1"/>
  <c r="Q3216" i="1"/>
  <c r="P3212" i="1"/>
  <c r="Q3212" i="1"/>
  <c r="P3208" i="1"/>
  <c r="Q3208" i="1"/>
  <c r="P3204" i="1"/>
  <c r="Q3204" i="1"/>
  <c r="P3200" i="1"/>
  <c r="Q3200" i="1"/>
  <c r="P3196" i="1"/>
  <c r="Q3196" i="1"/>
  <c r="P3192" i="1"/>
  <c r="Q3192" i="1"/>
  <c r="P3188" i="1"/>
  <c r="Q3188" i="1"/>
  <c r="P3184" i="1"/>
  <c r="Q3184" i="1"/>
  <c r="P3180" i="1"/>
  <c r="Q3180" i="1"/>
  <c r="P3176" i="1"/>
  <c r="Q3176" i="1"/>
  <c r="P3172" i="1"/>
  <c r="Q3172" i="1"/>
  <c r="P3168" i="1"/>
  <c r="Q3168" i="1"/>
  <c r="P3164" i="1"/>
  <c r="Q3164" i="1"/>
  <c r="P3160" i="1"/>
  <c r="Q3160" i="1"/>
  <c r="P3156" i="1"/>
  <c r="Q3156" i="1"/>
  <c r="P3152" i="1"/>
  <c r="Q3152" i="1"/>
  <c r="P3148" i="1"/>
  <c r="Q3148" i="1"/>
  <c r="P3144" i="1"/>
  <c r="Q3144" i="1"/>
  <c r="P3140" i="1"/>
  <c r="Q3140" i="1"/>
  <c r="P3136" i="1"/>
  <c r="Q3136" i="1"/>
  <c r="P3132" i="1"/>
  <c r="Q3132" i="1"/>
  <c r="P3128" i="1"/>
  <c r="Q3128" i="1"/>
  <c r="P3124" i="1"/>
  <c r="Q3124" i="1"/>
  <c r="P3120" i="1"/>
  <c r="Q3120" i="1"/>
  <c r="P3116" i="1"/>
  <c r="Q3116" i="1"/>
  <c r="P3112" i="1"/>
  <c r="Q3112" i="1"/>
  <c r="P3108" i="1"/>
  <c r="Q3108" i="1"/>
  <c r="P3104" i="1"/>
  <c r="Q3104" i="1"/>
  <c r="P3100" i="1"/>
  <c r="Q3100" i="1"/>
  <c r="P3096" i="1"/>
  <c r="Q3096" i="1"/>
  <c r="P3092" i="1"/>
  <c r="Q3092" i="1"/>
  <c r="P3088" i="1"/>
  <c r="Q3088" i="1"/>
  <c r="P3084" i="1"/>
  <c r="Q3084" i="1"/>
  <c r="P3080" i="1"/>
  <c r="Q3080" i="1"/>
  <c r="P3076" i="1"/>
  <c r="Q3076" i="1"/>
  <c r="P3072" i="1"/>
  <c r="Q3072" i="1"/>
  <c r="Q3068" i="1"/>
  <c r="P3068" i="1"/>
  <c r="P3064" i="1"/>
  <c r="Q3064" i="1"/>
  <c r="P3060" i="1"/>
  <c r="Q3060" i="1"/>
  <c r="P3056" i="1"/>
  <c r="Q3056" i="1"/>
  <c r="P3052" i="1"/>
  <c r="Q3052" i="1"/>
  <c r="P3048" i="1"/>
  <c r="Q3048" i="1"/>
  <c r="P3044" i="1"/>
  <c r="Q3044" i="1"/>
  <c r="P3040" i="1"/>
  <c r="Q3040" i="1"/>
  <c r="P3036" i="1"/>
  <c r="Q3036" i="1"/>
  <c r="P3032" i="1"/>
  <c r="Q3032" i="1"/>
  <c r="P3028" i="1"/>
  <c r="Q3028" i="1"/>
  <c r="P3024" i="1"/>
  <c r="Q3024" i="1"/>
  <c r="P3020" i="1"/>
  <c r="Q3020" i="1"/>
  <c r="P3016" i="1"/>
  <c r="Q3016" i="1"/>
  <c r="P3012" i="1"/>
  <c r="Q3012" i="1"/>
  <c r="P3008" i="1"/>
  <c r="Q3008" i="1"/>
  <c r="P3004" i="1"/>
  <c r="Q3004" i="1"/>
  <c r="P3000" i="1"/>
  <c r="Q3000" i="1"/>
  <c r="P2996" i="1"/>
  <c r="Q2996" i="1"/>
  <c r="P2992" i="1"/>
  <c r="Q2992" i="1"/>
  <c r="P2988" i="1"/>
  <c r="Q2988" i="1"/>
  <c r="P2984" i="1"/>
  <c r="Q2984" i="1"/>
  <c r="P2980" i="1"/>
  <c r="Q2980" i="1"/>
  <c r="P2976" i="1"/>
  <c r="Q2976" i="1"/>
  <c r="P2972" i="1"/>
  <c r="Q2972" i="1"/>
  <c r="P2968" i="1"/>
  <c r="Q2968" i="1"/>
  <c r="P2964" i="1"/>
  <c r="Q2964" i="1"/>
  <c r="P2960" i="1"/>
  <c r="Q2960" i="1"/>
  <c r="P2956" i="1"/>
  <c r="Q2956" i="1"/>
  <c r="P2952" i="1"/>
  <c r="Q2952" i="1"/>
  <c r="P2948" i="1"/>
  <c r="Q2948" i="1"/>
  <c r="P2944" i="1"/>
  <c r="Q2944" i="1"/>
  <c r="Q2940" i="1"/>
  <c r="P2940" i="1"/>
  <c r="P2936" i="1"/>
  <c r="Q2936" i="1"/>
  <c r="P2932" i="1"/>
  <c r="Q2932" i="1"/>
  <c r="P2928" i="1"/>
  <c r="Q2928" i="1"/>
  <c r="P2924" i="1"/>
  <c r="Q2924" i="1"/>
  <c r="P2920" i="1"/>
  <c r="Q2920" i="1"/>
  <c r="P2916" i="1"/>
  <c r="Q2916" i="1"/>
  <c r="P2912" i="1"/>
  <c r="Q2912" i="1"/>
  <c r="P2908" i="1"/>
  <c r="Q2908" i="1"/>
  <c r="P2904" i="1"/>
  <c r="Q2904" i="1"/>
  <c r="P2900" i="1"/>
  <c r="Q2900" i="1"/>
  <c r="P2896" i="1"/>
  <c r="Q2896" i="1"/>
  <c r="P2892" i="1"/>
  <c r="Q2892" i="1"/>
  <c r="P2888" i="1"/>
  <c r="Q2888" i="1"/>
  <c r="P2884" i="1"/>
  <c r="Q2884" i="1"/>
  <c r="P2880" i="1"/>
  <c r="Q2880" i="1"/>
  <c r="P2876" i="1"/>
  <c r="Q2876" i="1"/>
  <c r="P2872" i="1"/>
  <c r="Q2872" i="1"/>
  <c r="P2868" i="1"/>
  <c r="Q2868" i="1"/>
  <c r="P2864" i="1"/>
  <c r="Q2864" i="1"/>
  <c r="P2860" i="1"/>
  <c r="Q2860" i="1"/>
  <c r="P2856" i="1"/>
  <c r="Q2856" i="1"/>
  <c r="P2852" i="1"/>
  <c r="Q2852" i="1"/>
  <c r="P2848" i="1"/>
  <c r="Q2848" i="1"/>
  <c r="P2844" i="1"/>
  <c r="Q2844" i="1"/>
  <c r="P2840" i="1"/>
  <c r="Q2840" i="1"/>
  <c r="P2836" i="1"/>
  <c r="Q2836" i="1"/>
  <c r="P2832" i="1"/>
  <c r="Q2832" i="1"/>
  <c r="P2828" i="1"/>
  <c r="Q2828" i="1"/>
  <c r="P2824" i="1"/>
  <c r="Q2824" i="1"/>
  <c r="P2820" i="1"/>
  <c r="Q2820" i="1"/>
  <c r="P2816" i="1"/>
  <c r="Q2816" i="1"/>
  <c r="Q2812" i="1"/>
  <c r="P2812" i="1"/>
  <c r="P2808" i="1"/>
  <c r="Q2808" i="1"/>
  <c r="P2804" i="1"/>
  <c r="Q2804" i="1"/>
  <c r="P2800" i="1"/>
  <c r="Q2800" i="1"/>
  <c r="P2796" i="1"/>
  <c r="Q2796" i="1"/>
  <c r="P2792" i="1"/>
  <c r="Q2792" i="1"/>
  <c r="P2788" i="1"/>
  <c r="Q2788" i="1"/>
  <c r="P2784" i="1"/>
  <c r="Q2784" i="1"/>
  <c r="P2780" i="1"/>
  <c r="Q2780" i="1"/>
  <c r="P2776" i="1"/>
  <c r="Q2776" i="1"/>
  <c r="P2772" i="1"/>
  <c r="Q2772" i="1"/>
  <c r="P2768" i="1"/>
  <c r="Q2768" i="1"/>
  <c r="P2764" i="1"/>
  <c r="Q2764" i="1"/>
  <c r="P2760" i="1"/>
  <c r="Q2760" i="1"/>
  <c r="P2756" i="1"/>
  <c r="Q2756" i="1"/>
  <c r="P2752" i="1"/>
  <c r="Q2752" i="1"/>
  <c r="P2748" i="1"/>
  <c r="Q2748" i="1"/>
  <c r="P2744" i="1"/>
  <c r="Q2744" i="1"/>
  <c r="P2740" i="1"/>
  <c r="Q2740" i="1"/>
  <c r="P2736" i="1"/>
  <c r="Q2736" i="1"/>
  <c r="P2732" i="1"/>
  <c r="Q2732" i="1"/>
  <c r="P2728" i="1"/>
  <c r="Q2728" i="1"/>
  <c r="P2724" i="1"/>
  <c r="Q2724" i="1"/>
  <c r="P2720" i="1"/>
  <c r="Q2720" i="1"/>
  <c r="P2716" i="1"/>
  <c r="Q2716" i="1"/>
  <c r="P2712" i="1"/>
  <c r="Q2712" i="1"/>
  <c r="P2708" i="1"/>
  <c r="Q2708" i="1"/>
  <c r="P2704" i="1"/>
  <c r="Q2704" i="1"/>
  <c r="P2700" i="1"/>
  <c r="Q2700" i="1"/>
  <c r="P2696" i="1"/>
  <c r="Q2696" i="1"/>
  <c r="P2692" i="1"/>
  <c r="Q2692" i="1"/>
  <c r="P2688" i="1"/>
  <c r="Q2688" i="1"/>
  <c r="P2684" i="1"/>
  <c r="Q2684" i="1"/>
  <c r="P2680" i="1"/>
  <c r="Q2680" i="1"/>
  <c r="P2676" i="1"/>
  <c r="Q2676" i="1"/>
  <c r="P2672" i="1"/>
  <c r="Q2672" i="1"/>
  <c r="P2668" i="1"/>
  <c r="Q2668" i="1"/>
  <c r="P2664" i="1"/>
  <c r="Q2664" i="1"/>
  <c r="P2660" i="1"/>
  <c r="Q2660" i="1"/>
  <c r="P2656" i="1"/>
  <c r="Q2656" i="1"/>
  <c r="P2652" i="1"/>
  <c r="Q2652" i="1"/>
  <c r="P2648" i="1"/>
  <c r="Q2648" i="1"/>
  <c r="P2644" i="1"/>
  <c r="Q2644" i="1"/>
  <c r="P2640" i="1"/>
  <c r="Q2640" i="1"/>
  <c r="P2636" i="1"/>
  <c r="Q2636" i="1"/>
  <c r="P2632" i="1"/>
  <c r="Q2632" i="1"/>
  <c r="P2628" i="1"/>
  <c r="Q2628" i="1"/>
  <c r="P2624" i="1"/>
  <c r="Q2624" i="1"/>
  <c r="P2620" i="1"/>
  <c r="Q2620" i="1"/>
  <c r="P2616" i="1"/>
  <c r="Q2616" i="1"/>
  <c r="P2612" i="1"/>
  <c r="Q2612" i="1"/>
  <c r="P2608" i="1"/>
  <c r="Q2608" i="1"/>
  <c r="P2604" i="1"/>
  <c r="Q2604" i="1"/>
  <c r="P2600" i="1"/>
  <c r="Q2600" i="1"/>
  <c r="P2596" i="1"/>
  <c r="Q2596" i="1"/>
  <c r="P2592" i="1"/>
  <c r="Q2592" i="1"/>
  <c r="P2588" i="1"/>
  <c r="Q2588" i="1"/>
  <c r="P2584" i="1"/>
  <c r="Q2584" i="1"/>
  <c r="P2580" i="1"/>
  <c r="Q2580" i="1"/>
  <c r="P2576" i="1"/>
  <c r="Q2576" i="1"/>
  <c r="P2572" i="1"/>
  <c r="Q2572" i="1"/>
  <c r="P2568" i="1"/>
  <c r="Q2568" i="1"/>
  <c r="P2564" i="1"/>
  <c r="Q2564" i="1"/>
  <c r="P2560" i="1"/>
  <c r="Q2560" i="1"/>
  <c r="P2556" i="1"/>
  <c r="Q2556" i="1"/>
  <c r="P2552" i="1"/>
  <c r="Q2552" i="1"/>
  <c r="P2548" i="1"/>
  <c r="Q2548" i="1"/>
  <c r="P2544" i="1"/>
  <c r="Q2544" i="1"/>
  <c r="P2540" i="1"/>
  <c r="Q2540" i="1"/>
  <c r="P2536" i="1"/>
  <c r="Q2536" i="1"/>
  <c r="P2532" i="1"/>
  <c r="Q2532" i="1"/>
  <c r="P2528" i="1"/>
  <c r="Q2528" i="1"/>
  <c r="P2524" i="1"/>
  <c r="Q2524" i="1"/>
  <c r="P2520" i="1"/>
  <c r="Q2520" i="1"/>
  <c r="P2516" i="1"/>
  <c r="Q2516" i="1"/>
  <c r="P2512" i="1"/>
  <c r="Q2512" i="1"/>
  <c r="P2508" i="1"/>
  <c r="Q2508" i="1"/>
  <c r="P2504" i="1"/>
  <c r="Q2504" i="1"/>
  <c r="P2500" i="1"/>
  <c r="Q2500" i="1"/>
  <c r="P2496" i="1"/>
  <c r="Q2496" i="1"/>
  <c r="P2492" i="1"/>
  <c r="Q2492" i="1"/>
  <c r="P2488" i="1"/>
  <c r="Q2488" i="1"/>
  <c r="P2484" i="1"/>
  <c r="Q2484" i="1"/>
  <c r="P2480" i="1"/>
  <c r="Q2480" i="1"/>
  <c r="P2476" i="1"/>
  <c r="Q2476" i="1"/>
  <c r="P2472" i="1"/>
  <c r="Q2472" i="1"/>
  <c r="P2468" i="1"/>
  <c r="Q2468" i="1"/>
  <c r="P2464" i="1"/>
  <c r="Q2464" i="1"/>
  <c r="P2460" i="1"/>
  <c r="Q2460" i="1"/>
  <c r="P2456" i="1"/>
  <c r="Q2456" i="1"/>
  <c r="P2452" i="1"/>
  <c r="Q2452" i="1"/>
  <c r="P2448" i="1"/>
  <c r="Q2448" i="1"/>
  <c r="P2444" i="1"/>
  <c r="Q2444" i="1"/>
  <c r="P2440" i="1"/>
  <c r="Q2440" i="1"/>
  <c r="P2436" i="1"/>
  <c r="Q2436" i="1"/>
  <c r="P2432" i="1"/>
  <c r="Q2432" i="1"/>
  <c r="P2428" i="1"/>
  <c r="Q2428" i="1"/>
  <c r="P2424" i="1"/>
  <c r="Q2424" i="1"/>
  <c r="P2420" i="1"/>
  <c r="Q2420" i="1"/>
  <c r="P2416" i="1"/>
  <c r="Q2416" i="1"/>
  <c r="P2412" i="1"/>
  <c r="Q2412" i="1"/>
  <c r="P2408" i="1"/>
  <c r="Q2408" i="1"/>
  <c r="P2404" i="1"/>
  <c r="Q2404" i="1"/>
  <c r="P2400" i="1"/>
  <c r="Q2400" i="1"/>
  <c r="P2396" i="1"/>
  <c r="Q2396" i="1"/>
  <c r="P2392" i="1"/>
  <c r="Q2392" i="1"/>
  <c r="P2388" i="1"/>
  <c r="Q2388" i="1"/>
  <c r="P2384" i="1"/>
  <c r="Q2384" i="1"/>
  <c r="P2380" i="1"/>
  <c r="Q2380" i="1"/>
  <c r="P2376" i="1"/>
  <c r="Q2376" i="1"/>
  <c r="P2372" i="1"/>
  <c r="Q2372" i="1"/>
  <c r="P2368" i="1"/>
  <c r="Q2368" i="1"/>
  <c r="P2364" i="1"/>
  <c r="Q2364" i="1"/>
  <c r="P2360" i="1"/>
  <c r="Q2360" i="1"/>
  <c r="P2356" i="1"/>
  <c r="Q2356" i="1"/>
  <c r="P2352" i="1"/>
  <c r="Q2352" i="1"/>
  <c r="P2348" i="1"/>
  <c r="Q2348" i="1"/>
  <c r="P2344" i="1"/>
  <c r="Q2344" i="1"/>
  <c r="P2340" i="1"/>
  <c r="Q2340" i="1"/>
  <c r="P2336" i="1"/>
  <c r="Q2336" i="1"/>
  <c r="P2332" i="1"/>
  <c r="Q2332" i="1"/>
  <c r="P2328" i="1"/>
  <c r="Q2328" i="1"/>
  <c r="P2324" i="1"/>
  <c r="Q2324" i="1"/>
  <c r="P2320" i="1"/>
  <c r="Q2320" i="1"/>
  <c r="P2316" i="1"/>
  <c r="Q2316" i="1"/>
  <c r="P2312" i="1"/>
  <c r="Q2312" i="1"/>
  <c r="P2308" i="1"/>
  <c r="Q2308" i="1"/>
  <c r="P2304" i="1"/>
  <c r="Q2304" i="1"/>
  <c r="P2300" i="1"/>
  <c r="Q2300" i="1"/>
  <c r="P2296" i="1"/>
  <c r="Q2296" i="1"/>
  <c r="P2292" i="1"/>
  <c r="Q2292" i="1"/>
  <c r="P2288" i="1"/>
  <c r="Q2288" i="1"/>
  <c r="P2284" i="1"/>
  <c r="Q2284" i="1"/>
  <c r="P2280" i="1"/>
  <c r="Q2280" i="1"/>
  <c r="P2276" i="1"/>
  <c r="Q2276" i="1"/>
  <c r="P2272" i="1"/>
  <c r="Q2272" i="1"/>
  <c r="P2268" i="1"/>
  <c r="Q2268" i="1"/>
  <c r="P2264" i="1"/>
  <c r="Q2264" i="1"/>
  <c r="P2260" i="1"/>
  <c r="Q2260" i="1"/>
  <c r="P2256" i="1"/>
  <c r="Q2256" i="1"/>
  <c r="P2252" i="1"/>
  <c r="Q2252" i="1"/>
  <c r="P2248" i="1"/>
  <c r="Q2248" i="1"/>
  <c r="P2244" i="1"/>
  <c r="Q2244" i="1"/>
  <c r="P2240" i="1"/>
  <c r="Q2240" i="1"/>
  <c r="P2236" i="1"/>
  <c r="Q2236" i="1"/>
  <c r="P2232" i="1"/>
  <c r="Q2232" i="1"/>
  <c r="P2228" i="1"/>
  <c r="Q2228" i="1"/>
  <c r="P2224" i="1"/>
  <c r="Q2224" i="1"/>
  <c r="P2220" i="1"/>
  <c r="Q2220" i="1"/>
  <c r="P2216" i="1"/>
  <c r="Q2216" i="1"/>
  <c r="P2212" i="1"/>
  <c r="Q2212" i="1"/>
  <c r="P2208" i="1"/>
  <c r="Q2208" i="1"/>
  <c r="P2204" i="1"/>
  <c r="Q2204" i="1"/>
  <c r="P2200" i="1"/>
  <c r="Q2200" i="1"/>
  <c r="P2196" i="1"/>
  <c r="Q2196" i="1"/>
  <c r="P2192" i="1"/>
  <c r="Q2192" i="1"/>
  <c r="P2188" i="1"/>
  <c r="Q2188" i="1"/>
  <c r="P2184" i="1"/>
  <c r="Q2184" i="1"/>
  <c r="P2180" i="1"/>
  <c r="Q2180" i="1"/>
  <c r="P2176" i="1"/>
  <c r="Q2176" i="1"/>
  <c r="P2172" i="1"/>
  <c r="Q2172" i="1"/>
  <c r="P2168" i="1"/>
  <c r="Q2168" i="1"/>
  <c r="P2164" i="1"/>
  <c r="Q2164" i="1"/>
  <c r="P2160" i="1"/>
  <c r="Q2160" i="1"/>
  <c r="P2156" i="1"/>
  <c r="Q2156" i="1"/>
  <c r="P2152" i="1"/>
  <c r="Q2152" i="1"/>
  <c r="P2148" i="1"/>
  <c r="Q2148" i="1"/>
  <c r="P2144" i="1"/>
  <c r="Q2144" i="1"/>
  <c r="P2140" i="1"/>
  <c r="Q2140" i="1"/>
  <c r="P2136" i="1"/>
  <c r="Q2136" i="1"/>
  <c r="P2132" i="1"/>
  <c r="Q2132" i="1"/>
  <c r="P2128" i="1"/>
  <c r="Q2128" i="1"/>
  <c r="P2124" i="1"/>
  <c r="Q2124" i="1"/>
  <c r="P2120" i="1"/>
  <c r="Q2120" i="1"/>
  <c r="P2116" i="1"/>
  <c r="Q2116" i="1"/>
  <c r="P2112" i="1"/>
  <c r="Q2112" i="1"/>
  <c r="P2108" i="1"/>
  <c r="Q2108" i="1"/>
  <c r="P2104" i="1"/>
  <c r="Q2104" i="1"/>
  <c r="P2100" i="1"/>
  <c r="Q2100" i="1"/>
  <c r="P2096" i="1"/>
  <c r="Q2096" i="1"/>
  <c r="P2092" i="1"/>
  <c r="Q2092" i="1"/>
  <c r="P2088" i="1"/>
  <c r="Q2088" i="1"/>
  <c r="P2084" i="1"/>
  <c r="Q2084" i="1"/>
  <c r="P2080" i="1"/>
  <c r="Q2080" i="1"/>
  <c r="P2076" i="1"/>
  <c r="Q2076" i="1"/>
  <c r="P2072" i="1"/>
  <c r="Q2072" i="1"/>
  <c r="P2068" i="1"/>
  <c r="Q2068" i="1"/>
  <c r="P2064" i="1"/>
  <c r="Q2064" i="1"/>
  <c r="Q2060" i="1"/>
  <c r="P2060" i="1"/>
  <c r="P2056" i="1"/>
  <c r="Q2056" i="1"/>
  <c r="P2052" i="1"/>
  <c r="Q2052" i="1"/>
  <c r="P2048" i="1"/>
  <c r="Q2048" i="1"/>
  <c r="P2044" i="1"/>
  <c r="Q2044" i="1"/>
  <c r="P2040" i="1"/>
  <c r="Q2040" i="1"/>
  <c r="P2036" i="1"/>
  <c r="Q2036" i="1"/>
  <c r="P2032" i="1"/>
  <c r="Q2032" i="1"/>
  <c r="P2028" i="1"/>
  <c r="Q2028" i="1"/>
  <c r="P2024" i="1"/>
  <c r="Q2024" i="1"/>
  <c r="P2020" i="1"/>
  <c r="Q2020" i="1"/>
  <c r="P2016" i="1"/>
  <c r="Q2016" i="1"/>
  <c r="P2012" i="1"/>
  <c r="Q2012" i="1"/>
  <c r="P2008" i="1"/>
  <c r="Q2008" i="1"/>
  <c r="P2004" i="1"/>
  <c r="Q2004" i="1"/>
  <c r="P2000" i="1"/>
  <c r="Q2000" i="1"/>
  <c r="Q1996" i="1"/>
  <c r="P1996" i="1"/>
  <c r="P1992" i="1"/>
  <c r="Q1992" i="1"/>
  <c r="P1988" i="1"/>
  <c r="Q1988" i="1"/>
  <c r="P1984" i="1"/>
  <c r="Q1984" i="1"/>
  <c r="P1980" i="1"/>
  <c r="Q1980" i="1"/>
  <c r="P1976" i="1"/>
  <c r="Q1976" i="1"/>
  <c r="P1972" i="1"/>
  <c r="Q1972" i="1"/>
  <c r="P1968" i="1"/>
  <c r="Q1968" i="1"/>
  <c r="P1964" i="1"/>
  <c r="Q1964" i="1"/>
  <c r="P1960" i="1"/>
  <c r="Q1960" i="1"/>
  <c r="P1956" i="1"/>
  <c r="Q1956" i="1"/>
  <c r="P1952" i="1"/>
  <c r="Q1952" i="1"/>
  <c r="P1948" i="1"/>
  <c r="Q1948" i="1"/>
  <c r="P1944" i="1"/>
  <c r="Q1944" i="1"/>
  <c r="P1940" i="1"/>
  <c r="Q1940" i="1"/>
  <c r="P1936" i="1"/>
  <c r="Q1936" i="1"/>
  <c r="P1932" i="1"/>
  <c r="Q1932" i="1"/>
  <c r="P1928" i="1"/>
  <c r="Q1928" i="1"/>
  <c r="P1924" i="1"/>
  <c r="Q1924" i="1"/>
  <c r="P1920" i="1"/>
  <c r="Q1920" i="1"/>
  <c r="P1916" i="1"/>
  <c r="Q1916" i="1"/>
  <c r="P1912" i="1"/>
  <c r="Q1912" i="1"/>
  <c r="P1908" i="1"/>
  <c r="Q1908" i="1"/>
  <c r="P1904" i="1"/>
  <c r="Q1904" i="1"/>
  <c r="P1900" i="1"/>
  <c r="Q1900" i="1"/>
  <c r="P1896" i="1"/>
  <c r="Q1896" i="1"/>
  <c r="P1892" i="1"/>
  <c r="Q1892" i="1"/>
  <c r="P1888" i="1"/>
  <c r="Q1888" i="1"/>
  <c r="P1884" i="1"/>
  <c r="Q1884" i="1"/>
  <c r="P1880" i="1"/>
  <c r="Q1880" i="1"/>
  <c r="P1876" i="1"/>
  <c r="Q1876" i="1"/>
  <c r="P1872" i="1"/>
  <c r="Q1872" i="1"/>
  <c r="P1868" i="1"/>
  <c r="Q1868" i="1"/>
  <c r="P1864" i="1"/>
  <c r="Q1864" i="1"/>
  <c r="P1860" i="1"/>
  <c r="Q1860" i="1"/>
  <c r="P1856" i="1"/>
  <c r="Q1856" i="1"/>
  <c r="P1852" i="1"/>
  <c r="Q1852" i="1"/>
  <c r="P1848" i="1"/>
  <c r="Q1848" i="1"/>
  <c r="P1844" i="1"/>
  <c r="Q1844" i="1"/>
  <c r="P1840" i="1"/>
  <c r="Q1840" i="1"/>
  <c r="P1836" i="1"/>
  <c r="Q1836" i="1"/>
  <c r="P1832" i="1"/>
  <c r="Q1832" i="1"/>
  <c r="P1828" i="1"/>
  <c r="Q1828" i="1"/>
  <c r="P1824" i="1"/>
  <c r="Q1824" i="1"/>
  <c r="P1820" i="1"/>
  <c r="Q1820" i="1"/>
  <c r="P1816" i="1"/>
  <c r="Q1816" i="1"/>
  <c r="P1812" i="1"/>
  <c r="Q1812" i="1"/>
  <c r="P1808" i="1"/>
  <c r="Q1808" i="1"/>
  <c r="P1804" i="1"/>
  <c r="Q1804" i="1"/>
  <c r="P1800" i="1"/>
  <c r="Q1800" i="1"/>
  <c r="P1796" i="1"/>
  <c r="Q1796" i="1"/>
  <c r="P1792" i="1"/>
  <c r="Q1792" i="1"/>
  <c r="P1788" i="1"/>
  <c r="Q1788" i="1"/>
  <c r="P1784" i="1"/>
  <c r="Q1784" i="1"/>
  <c r="P1780" i="1"/>
  <c r="Q1780" i="1"/>
  <c r="P1776" i="1"/>
  <c r="Q1776" i="1"/>
  <c r="P1772" i="1"/>
  <c r="Q1772" i="1"/>
  <c r="P1768" i="1"/>
  <c r="Q1768" i="1"/>
  <c r="P1764" i="1"/>
  <c r="Q1764" i="1"/>
  <c r="P1760" i="1"/>
  <c r="Q1760" i="1"/>
  <c r="P1756" i="1"/>
  <c r="Q1756" i="1"/>
  <c r="P1752" i="1"/>
  <c r="Q1752" i="1"/>
  <c r="P1748" i="1"/>
  <c r="Q1748" i="1"/>
  <c r="P1744" i="1"/>
  <c r="Q1744" i="1"/>
  <c r="P1740" i="1"/>
  <c r="Q1740" i="1"/>
  <c r="P1736" i="1"/>
  <c r="Q1736" i="1"/>
  <c r="P1732" i="1"/>
  <c r="Q1732" i="1"/>
  <c r="P1728" i="1"/>
  <c r="Q1728" i="1"/>
  <c r="P1724" i="1"/>
  <c r="Q1724" i="1"/>
  <c r="P1720" i="1"/>
  <c r="Q1720" i="1"/>
  <c r="P1716" i="1"/>
  <c r="Q1716" i="1"/>
  <c r="P1712" i="1"/>
  <c r="Q1712" i="1"/>
  <c r="P1708" i="1"/>
  <c r="Q1708" i="1"/>
  <c r="P1704" i="1"/>
  <c r="Q1704" i="1"/>
  <c r="P1700" i="1"/>
  <c r="Q1700" i="1"/>
  <c r="P1696" i="1"/>
  <c r="Q1696" i="1"/>
  <c r="P1692" i="1"/>
  <c r="Q1692" i="1"/>
  <c r="P1688" i="1"/>
  <c r="Q1688" i="1"/>
  <c r="P1684" i="1"/>
  <c r="Q1684" i="1"/>
  <c r="P1680" i="1"/>
  <c r="Q1680" i="1"/>
  <c r="P1676" i="1"/>
  <c r="Q1676" i="1"/>
  <c r="P1672" i="1"/>
  <c r="Q1672" i="1"/>
  <c r="P1668" i="1"/>
  <c r="Q1668" i="1"/>
  <c r="P1664" i="1"/>
  <c r="Q1664" i="1"/>
  <c r="P1660" i="1"/>
  <c r="Q1660" i="1"/>
  <c r="P1656" i="1"/>
  <c r="Q1656" i="1"/>
  <c r="P1652" i="1"/>
  <c r="Q1652" i="1"/>
  <c r="P1648" i="1"/>
  <c r="Q1648" i="1"/>
  <c r="P1644" i="1"/>
  <c r="Q1644" i="1"/>
  <c r="P1640" i="1"/>
  <c r="Q1640" i="1"/>
  <c r="P1636" i="1"/>
  <c r="Q1636" i="1"/>
  <c r="P1632" i="1"/>
  <c r="Q1632" i="1"/>
  <c r="P1628" i="1"/>
  <c r="Q1628" i="1"/>
  <c r="P1624" i="1"/>
  <c r="Q1624" i="1"/>
  <c r="P1620" i="1"/>
  <c r="Q1620" i="1"/>
  <c r="P1616" i="1"/>
  <c r="Q1616" i="1"/>
  <c r="P1612" i="1"/>
  <c r="Q1612" i="1"/>
  <c r="P1608" i="1"/>
  <c r="Q1608" i="1"/>
  <c r="P1604" i="1"/>
  <c r="Q1604" i="1"/>
  <c r="P1600" i="1"/>
  <c r="Q1600" i="1"/>
  <c r="P1596" i="1"/>
  <c r="Q1596" i="1"/>
  <c r="P1592" i="1"/>
  <c r="Q1592" i="1"/>
  <c r="P1588" i="1"/>
  <c r="Q1588" i="1"/>
  <c r="P1584" i="1"/>
  <c r="Q1584" i="1"/>
  <c r="P1580" i="1"/>
  <c r="Q1580" i="1"/>
  <c r="P1576" i="1"/>
  <c r="Q1576" i="1"/>
  <c r="P1572" i="1"/>
  <c r="Q1572" i="1"/>
  <c r="P1568" i="1"/>
  <c r="Q1568" i="1"/>
  <c r="P1564" i="1"/>
  <c r="Q1564" i="1"/>
  <c r="P1560" i="1"/>
  <c r="Q1560" i="1"/>
  <c r="P1556" i="1"/>
  <c r="Q1556" i="1"/>
  <c r="P1552" i="1"/>
  <c r="Q1552" i="1"/>
  <c r="P1548" i="1"/>
  <c r="Q1548" i="1"/>
  <c r="P1544" i="1"/>
  <c r="Q1544" i="1"/>
  <c r="P1540" i="1"/>
  <c r="Q1540" i="1"/>
  <c r="P1536" i="1"/>
  <c r="Q1536" i="1"/>
  <c r="P1532" i="1"/>
  <c r="Q1532" i="1"/>
  <c r="P1528" i="1"/>
  <c r="Q1528" i="1"/>
  <c r="P1524" i="1"/>
  <c r="Q1524" i="1"/>
  <c r="P1520" i="1"/>
  <c r="Q1520" i="1"/>
  <c r="P1516" i="1"/>
  <c r="Q1516" i="1"/>
  <c r="P1512" i="1"/>
  <c r="Q1512" i="1"/>
  <c r="P1508" i="1"/>
  <c r="Q1508" i="1"/>
  <c r="P1504" i="1"/>
  <c r="Q1504" i="1"/>
  <c r="P1500" i="1"/>
  <c r="Q1500" i="1"/>
  <c r="P1496" i="1"/>
  <c r="Q1496" i="1"/>
  <c r="P1492" i="1"/>
  <c r="Q1492" i="1"/>
  <c r="P1488" i="1"/>
  <c r="Q1488" i="1"/>
  <c r="P1484" i="1"/>
  <c r="Q1484" i="1"/>
  <c r="P1480" i="1"/>
  <c r="Q1480" i="1"/>
  <c r="P1476" i="1"/>
  <c r="Q1476" i="1"/>
  <c r="P1472" i="1"/>
  <c r="Q1472" i="1"/>
  <c r="P1468" i="1"/>
  <c r="Q1468" i="1"/>
  <c r="P1464" i="1"/>
  <c r="Q1464" i="1"/>
  <c r="P1460" i="1"/>
  <c r="Q1460" i="1"/>
  <c r="P1456" i="1"/>
  <c r="Q1456" i="1"/>
  <c r="P1452" i="1"/>
  <c r="Q1452" i="1"/>
  <c r="P1448" i="1"/>
  <c r="Q1448" i="1"/>
  <c r="P1444" i="1"/>
  <c r="Q1444" i="1"/>
  <c r="P1440" i="1"/>
  <c r="Q1440" i="1"/>
  <c r="P1436" i="1"/>
  <c r="Q1436" i="1"/>
  <c r="P1432" i="1"/>
  <c r="Q1432" i="1"/>
  <c r="P1428" i="1"/>
  <c r="Q1428" i="1"/>
  <c r="P1424" i="1"/>
  <c r="Q1424" i="1"/>
  <c r="P1420" i="1"/>
  <c r="Q1420" i="1"/>
  <c r="P1416" i="1"/>
  <c r="Q1416" i="1"/>
  <c r="P1412" i="1"/>
  <c r="Q1412" i="1"/>
  <c r="P1408" i="1"/>
  <c r="Q1408" i="1"/>
  <c r="P1404" i="1"/>
  <c r="Q1404" i="1"/>
  <c r="P1400" i="1"/>
  <c r="Q1400" i="1"/>
  <c r="P1396" i="1"/>
  <c r="Q1396" i="1"/>
  <c r="P1392" i="1"/>
  <c r="Q1392" i="1"/>
  <c r="P1388" i="1"/>
  <c r="Q1388" i="1"/>
  <c r="P1384" i="1"/>
  <c r="Q1384" i="1"/>
  <c r="P1380" i="1"/>
  <c r="Q1380" i="1"/>
  <c r="P1376" i="1"/>
  <c r="Q1376" i="1"/>
  <c r="P1372" i="1"/>
  <c r="Q1372" i="1"/>
  <c r="P1368" i="1"/>
  <c r="Q1368" i="1"/>
  <c r="P1364" i="1"/>
  <c r="Q1364" i="1"/>
  <c r="P1360" i="1"/>
  <c r="Q1360" i="1"/>
  <c r="P1356" i="1"/>
  <c r="Q1356" i="1"/>
  <c r="P1352" i="1"/>
  <c r="Q1352" i="1"/>
  <c r="P1348" i="1"/>
  <c r="Q1348" i="1"/>
  <c r="P1344" i="1"/>
  <c r="Q1344" i="1"/>
  <c r="P1340" i="1"/>
  <c r="Q1340" i="1"/>
  <c r="P1336" i="1"/>
  <c r="Q1336" i="1"/>
  <c r="P1332" i="1"/>
  <c r="Q1332" i="1"/>
  <c r="P1328" i="1"/>
  <c r="Q1328" i="1"/>
  <c r="P1324" i="1"/>
  <c r="Q1324" i="1"/>
  <c r="P1320" i="1"/>
  <c r="Q1320" i="1"/>
  <c r="P1316" i="1"/>
  <c r="Q1316" i="1"/>
  <c r="P1308" i="1"/>
  <c r="Q1308" i="1"/>
  <c r="P1304" i="1"/>
  <c r="Q1304" i="1"/>
  <c r="P1300" i="1"/>
  <c r="Q1300" i="1"/>
  <c r="P1292" i="1"/>
  <c r="Q1292" i="1"/>
  <c r="P1284" i="1"/>
  <c r="Q1284" i="1"/>
  <c r="P1276" i="1"/>
  <c r="Q1276" i="1"/>
  <c r="P1268" i="1"/>
  <c r="Q1268" i="1"/>
  <c r="P1260" i="1"/>
  <c r="Q1260" i="1"/>
  <c r="P1252" i="1"/>
  <c r="Q1252" i="1"/>
  <c r="P1244" i="1"/>
  <c r="Q1244" i="1"/>
  <c r="P1236" i="1"/>
  <c r="Q1236" i="1"/>
  <c r="P1228" i="1"/>
  <c r="Q1228" i="1"/>
  <c r="P1220" i="1"/>
  <c r="Q1220" i="1"/>
  <c r="P1212" i="1"/>
  <c r="Q1212" i="1"/>
  <c r="P1204" i="1"/>
  <c r="Q1204" i="1"/>
  <c r="P1196" i="1"/>
  <c r="Q1196" i="1"/>
  <c r="P1188" i="1"/>
  <c r="Q1188" i="1"/>
  <c r="P1180" i="1"/>
  <c r="Q1180" i="1"/>
  <c r="P1172" i="1"/>
  <c r="Q1172" i="1"/>
  <c r="P1164" i="1"/>
  <c r="Q1164" i="1"/>
  <c r="P1156" i="1"/>
  <c r="Q1156" i="1"/>
  <c r="P1148" i="1"/>
  <c r="Q1148" i="1"/>
  <c r="P1140" i="1"/>
  <c r="Q1140" i="1"/>
  <c r="P1132" i="1"/>
  <c r="Q1132" i="1"/>
  <c r="P1124" i="1"/>
  <c r="Q1124" i="1"/>
  <c r="P1116" i="1"/>
  <c r="Q1116" i="1"/>
  <c r="P1108" i="1"/>
  <c r="Q1108" i="1"/>
  <c r="P1100" i="1"/>
  <c r="Q1100" i="1"/>
  <c r="P1092" i="1"/>
  <c r="Q1092" i="1"/>
  <c r="P1084" i="1"/>
  <c r="Q1084" i="1"/>
  <c r="P1076" i="1"/>
  <c r="Q1076" i="1"/>
  <c r="P1068" i="1"/>
  <c r="Q1068" i="1"/>
  <c r="P1060" i="1"/>
  <c r="Q1060" i="1"/>
  <c r="P1052" i="1"/>
  <c r="Q1052" i="1"/>
  <c r="P1044" i="1"/>
  <c r="Q1044" i="1"/>
  <c r="P1036" i="1"/>
  <c r="Q1036" i="1"/>
  <c r="P1028" i="1"/>
  <c r="Q1028" i="1"/>
  <c r="P1020" i="1"/>
  <c r="Q1020" i="1"/>
  <c r="P1012" i="1"/>
  <c r="Q1012" i="1"/>
  <c r="P1004" i="1"/>
  <c r="Q1004" i="1"/>
  <c r="P996" i="1"/>
  <c r="Q996" i="1"/>
  <c r="P988" i="1"/>
  <c r="Q988" i="1"/>
  <c r="P980" i="1"/>
  <c r="Q980" i="1"/>
  <c r="P972" i="1"/>
  <c r="Q972" i="1"/>
  <c r="P964" i="1"/>
  <c r="Q964" i="1"/>
  <c r="P956" i="1"/>
  <c r="Q956" i="1"/>
  <c r="P948" i="1"/>
  <c r="Q948" i="1"/>
  <c r="P940" i="1"/>
  <c r="Q940" i="1"/>
  <c r="P932" i="1"/>
  <c r="Q932" i="1"/>
  <c r="P924" i="1"/>
  <c r="Q924" i="1"/>
  <c r="P916" i="1"/>
  <c r="Q916" i="1"/>
  <c r="P908" i="1"/>
  <c r="Q908" i="1"/>
  <c r="P900" i="1"/>
  <c r="Q900" i="1"/>
  <c r="P892" i="1"/>
  <c r="Q892" i="1"/>
  <c r="P884" i="1"/>
  <c r="Q884" i="1"/>
  <c r="P876" i="1"/>
  <c r="Q876" i="1"/>
  <c r="P868" i="1"/>
  <c r="Q868" i="1"/>
  <c r="P860" i="1"/>
  <c r="Q860" i="1"/>
  <c r="P852" i="1"/>
  <c r="Q852" i="1"/>
  <c r="P844" i="1"/>
  <c r="Q844" i="1"/>
  <c r="P836" i="1"/>
  <c r="Q836" i="1"/>
  <c r="P828" i="1"/>
  <c r="Q828" i="1"/>
  <c r="P820" i="1"/>
  <c r="Q820" i="1"/>
  <c r="P812" i="1"/>
  <c r="Q812" i="1"/>
  <c r="P804" i="1"/>
  <c r="Q804" i="1"/>
  <c r="P796" i="1"/>
  <c r="Q796" i="1"/>
  <c r="P788" i="1"/>
  <c r="Q788" i="1"/>
  <c r="P780" i="1"/>
  <c r="Q780" i="1"/>
  <c r="P772" i="1"/>
  <c r="Q772" i="1"/>
  <c r="P764" i="1"/>
  <c r="Q764" i="1"/>
  <c r="P756" i="1"/>
  <c r="Q756" i="1"/>
  <c r="P748" i="1"/>
  <c r="Q748" i="1"/>
  <c r="P740" i="1"/>
  <c r="Q740" i="1"/>
  <c r="P732" i="1"/>
  <c r="Q732" i="1"/>
  <c r="P724" i="1"/>
  <c r="Q724" i="1"/>
  <c r="P716" i="1"/>
  <c r="Q716" i="1"/>
  <c r="P708" i="1"/>
  <c r="Q708" i="1"/>
  <c r="P700" i="1"/>
  <c r="Q700" i="1"/>
  <c r="P692" i="1"/>
  <c r="Q692" i="1"/>
  <c r="P684" i="1"/>
  <c r="Q684" i="1"/>
  <c r="P676" i="1"/>
  <c r="Q676" i="1"/>
  <c r="P668" i="1"/>
  <c r="Q668" i="1"/>
  <c r="P660" i="1"/>
  <c r="Q660" i="1"/>
  <c r="P652" i="1"/>
  <c r="Q652" i="1"/>
  <c r="P644" i="1"/>
  <c r="Q644" i="1"/>
  <c r="P636" i="1"/>
  <c r="Q636" i="1"/>
  <c r="P628" i="1"/>
  <c r="Q628" i="1"/>
  <c r="P620" i="1"/>
  <c r="Q620" i="1"/>
  <c r="P612" i="1"/>
  <c r="Q612" i="1"/>
  <c r="P604" i="1"/>
  <c r="Q604" i="1"/>
  <c r="P596" i="1"/>
  <c r="Q596" i="1"/>
  <c r="P588" i="1"/>
  <c r="Q588" i="1"/>
  <c r="P580" i="1"/>
  <c r="Q580" i="1"/>
  <c r="P572" i="1"/>
  <c r="Q572" i="1"/>
  <c r="P564" i="1"/>
  <c r="Q564" i="1"/>
  <c r="P556" i="1"/>
  <c r="Q556" i="1"/>
  <c r="P548" i="1"/>
  <c r="Q548" i="1"/>
  <c r="P540" i="1"/>
  <c r="Q540" i="1"/>
  <c r="P532" i="1"/>
  <c r="Q532" i="1"/>
  <c r="P524" i="1"/>
  <c r="Q524" i="1"/>
  <c r="P516" i="1"/>
  <c r="Q516" i="1"/>
  <c r="P508" i="1"/>
  <c r="Q508" i="1"/>
  <c r="P500" i="1"/>
  <c r="Q500" i="1"/>
  <c r="P492" i="1"/>
  <c r="Q492" i="1"/>
  <c r="P484" i="1"/>
  <c r="Q484" i="1"/>
  <c r="P476" i="1"/>
  <c r="Q476" i="1"/>
  <c r="P468" i="1"/>
  <c r="Q468" i="1"/>
  <c r="P460" i="1"/>
  <c r="Q460" i="1"/>
  <c r="P452" i="1"/>
  <c r="Q452" i="1"/>
  <c r="P444" i="1"/>
  <c r="Q444" i="1"/>
  <c r="P436" i="1"/>
  <c r="Q436" i="1"/>
  <c r="P428" i="1"/>
  <c r="Q428" i="1"/>
  <c r="P420" i="1"/>
  <c r="Q420" i="1"/>
  <c r="P412" i="1"/>
  <c r="Q412" i="1"/>
  <c r="P404" i="1"/>
  <c r="Q404" i="1"/>
  <c r="P396" i="1"/>
  <c r="Q396" i="1"/>
  <c r="P388" i="1"/>
  <c r="Q388" i="1"/>
  <c r="P380" i="1"/>
  <c r="Q380" i="1"/>
  <c r="P372" i="1"/>
  <c r="Q372" i="1"/>
  <c r="P364" i="1"/>
  <c r="Q364" i="1"/>
  <c r="P356" i="1"/>
  <c r="Q356" i="1"/>
  <c r="P348" i="1"/>
  <c r="Q348" i="1"/>
  <c r="P340" i="1"/>
  <c r="Q340" i="1"/>
  <c r="P332" i="1"/>
  <c r="Q332" i="1"/>
  <c r="P324" i="1"/>
  <c r="Q324" i="1"/>
  <c r="P316" i="1"/>
  <c r="Q316" i="1"/>
  <c r="P308" i="1"/>
  <c r="Q308" i="1"/>
  <c r="P300" i="1"/>
  <c r="Q300" i="1"/>
  <c r="P292" i="1"/>
  <c r="Q292" i="1"/>
  <c r="P284" i="1"/>
  <c r="Q284" i="1"/>
  <c r="P276" i="1"/>
  <c r="Q276" i="1"/>
  <c r="P268" i="1"/>
  <c r="Q268" i="1"/>
  <c r="P260" i="1"/>
  <c r="Q260" i="1"/>
  <c r="P252" i="1"/>
  <c r="Q252" i="1"/>
  <c r="P244" i="1"/>
  <c r="Q244" i="1"/>
  <c r="P236" i="1"/>
  <c r="Q236" i="1"/>
  <c r="P228" i="1"/>
  <c r="Q228" i="1"/>
  <c r="Q235" i="1"/>
  <c r="Q251" i="1"/>
  <c r="Q267" i="1"/>
  <c r="Q283" i="1"/>
  <c r="Q299" i="1"/>
  <c r="Q315" i="1"/>
  <c r="Q331" i="1"/>
  <c r="Q347" i="1"/>
  <c r="Q363" i="1"/>
  <c r="Q379" i="1"/>
  <c r="Q395" i="1"/>
  <c r="Q411" i="1"/>
  <c r="Q427" i="1"/>
  <c r="Q443" i="1"/>
  <c r="Q459" i="1"/>
  <c r="Q475" i="1"/>
  <c r="Q491" i="1"/>
  <c r="Q507" i="1"/>
  <c r="Q523" i="1"/>
  <c r="Q539" i="1"/>
  <c r="Q555" i="1"/>
  <c r="Q571" i="1"/>
  <c r="Q587" i="1"/>
  <c r="Q603" i="1"/>
  <c r="Q619" i="1"/>
  <c r="Q635" i="1"/>
  <c r="Q651" i="1"/>
  <c r="Q667" i="1"/>
  <c r="Q683" i="1"/>
  <c r="Q699" i="1"/>
  <c r="Q715" i="1"/>
  <c r="Q731" i="1"/>
  <c r="Q747" i="1"/>
  <c r="Q763" i="1"/>
  <c r="Q779" i="1"/>
  <c r="Q795" i="1"/>
  <c r="Q811" i="1"/>
  <c r="Q827" i="1"/>
  <c r="Q843" i="1"/>
  <c r="Q859" i="1"/>
  <c r="Q875" i="1"/>
  <c r="Q891" i="1"/>
  <c r="Q907" i="1"/>
  <c r="Q923" i="1"/>
  <c r="Q939" i="1"/>
  <c r="Q955" i="1"/>
  <c r="Q971" i="1"/>
  <c r="Q987" i="1"/>
  <c r="Q1003" i="1"/>
  <c r="Q1019" i="1"/>
  <c r="Q1035" i="1"/>
  <c r="Q1051" i="1"/>
  <c r="Q1067" i="1"/>
  <c r="Q1083" i="1"/>
  <c r="Q1099" i="1"/>
  <c r="Q1115" i="1"/>
  <c r="Q1131" i="1"/>
  <c r="Q1147" i="1"/>
  <c r="Q1163" i="1"/>
  <c r="Q1179" i="1"/>
  <c r="Q1195" i="1"/>
  <c r="Q1211" i="1"/>
  <c r="Q1227" i="1"/>
  <c r="Q1243" i="1"/>
  <c r="Q1259" i="1"/>
  <c r="Q1275" i="1"/>
  <c r="Q1291" i="1"/>
  <c r="Q1312" i="1"/>
  <c r="D10" i="9"/>
  <c r="I15" i="9"/>
  <c r="A25" i="9"/>
  <c r="I25" i="9" s="1"/>
  <c r="A24" i="9"/>
  <c r="I24" i="9" s="1"/>
  <c r="A23" i="9"/>
  <c r="A22" i="9"/>
  <c r="D22" i="9" s="1"/>
  <c r="A21" i="9"/>
  <c r="I21" i="9" s="1"/>
  <c r="A20" i="9"/>
  <c r="I20" i="9" s="1"/>
  <c r="A19" i="9"/>
  <c r="A18" i="9"/>
  <c r="A17" i="9"/>
  <c r="I17" i="9" s="1"/>
  <c r="A16" i="9"/>
  <c r="I16" i="9" s="1"/>
  <c r="A15" i="9"/>
  <c r="A14" i="9"/>
  <c r="G14" i="9" s="1"/>
  <c r="A13" i="9"/>
  <c r="A12" i="9"/>
  <c r="I12" i="9" s="1"/>
  <c r="A11" i="9"/>
  <c r="I11" i="9" s="1"/>
  <c r="A10" i="9"/>
  <c r="A9" i="9"/>
  <c r="I9" i="9" s="1"/>
  <c r="A8" i="9"/>
  <c r="I8" i="9" s="1"/>
  <c r="A7" i="9"/>
  <c r="I7" i="9" s="1"/>
  <c r="A8" i="2"/>
  <c r="A9" i="2"/>
  <c r="A10" i="2"/>
  <c r="A11" i="2"/>
  <c r="A12" i="2"/>
  <c r="A13" i="2"/>
  <c r="A14" i="2"/>
  <c r="A15" i="2"/>
  <c r="A16" i="2"/>
  <c r="A17" i="2"/>
  <c r="A18" i="2"/>
  <c r="C18" i="2"/>
  <c r="A19" i="2"/>
  <c r="A20" i="2"/>
  <c r="A21" i="2"/>
  <c r="A22" i="2"/>
  <c r="A23" i="2"/>
  <c r="A24" i="2"/>
  <c r="A25" i="2"/>
  <c r="A7" i="2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D14" i="9" l="1"/>
  <c r="G22" i="9"/>
  <c r="I14" i="9"/>
  <c r="I10" i="9"/>
  <c r="I22" i="9"/>
  <c r="G10" i="9"/>
  <c r="D17" i="9"/>
  <c r="G17" i="9"/>
  <c r="C17" i="9"/>
  <c r="E17" i="9"/>
  <c r="F17" i="9" s="1"/>
  <c r="D21" i="9"/>
  <c r="G21" i="9"/>
  <c r="C21" i="9"/>
  <c r="E21" i="9"/>
  <c r="F21" i="9" s="1"/>
  <c r="F15" i="9"/>
  <c r="E15" i="9"/>
  <c r="G15" i="9"/>
  <c r="D15" i="9"/>
  <c r="C15" i="9"/>
  <c r="H9" i="9"/>
  <c r="D9" i="9"/>
  <c r="G9" i="9"/>
  <c r="C9" i="9"/>
  <c r="E9" i="9"/>
  <c r="F9" i="9" s="1"/>
  <c r="F11" i="9"/>
  <c r="E11" i="9"/>
  <c r="D11" i="9"/>
  <c r="G11" i="9"/>
  <c r="C11" i="9"/>
  <c r="F7" i="9"/>
  <c r="E7" i="9"/>
  <c r="H7" i="9"/>
  <c r="D7" i="9"/>
  <c r="G7" i="9"/>
  <c r="C7" i="9"/>
  <c r="H25" i="9"/>
  <c r="D25" i="9"/>
  <c r="G25" i="9"/>
  <c r="C25" i="9"/>
  <c r="E25" i="9"/>
  <c r="F25" i="9" s="1"/>
  <c r="C8" i="9"/>
  <c r="G8" i="9"/>
  <c r="E10" i="9"/>
  <c r="C12" i="9"/>
  <c r="G12" i="9"/>
  <c r="E14" i="9"/>
  <c r="C16" i="9"/>
  <c r="G16" i="9"/>
  <c r="C20" i="9"/>
  <c r="G20" i="9"/>
  <c r="E22" i="9"/>
  <c r="F22" i="9" s="1"/>
  <c r="C24" i="9"/>
  <c r="G24" i="9"/>
  <c r="D8" i="9"/>
  <c r="H8" i="9"/>
  <c r="F10" i="9"/>
  <c r="D12" i="9"/>
  <c r="H12" i="9"/>
  <c r="F14" i="9"/>
  <c r="D16" i="9"/>
  <c r="H16" i="9"/>
  <c r="D20" i="9"/>
  <c r="H20" i="9"/>
  <c r="D24" i="9"/>
  <c r="H24" i="9"/>
  <c r="E8" i="9"/>
  <c r="F8" i="9" s="1"/>
  <c r="C10" i="9"/>
  <c r="E12" i="9"/>
  <c r="F12" i="9" s="1"/>
  <c r="C14" i="9"/>
  <c r="E16" i="9"/>
  <c r="F16" i="9" s="1"/>
  <c r="E20" i="9"/>
  <c r="F20" i="9" s="1"/>
  <c r="C22" i="9"/>
  <c r="E24" i="9"/>
  <c r="F24" i="9" s="1"/>
  <c r="D18" i="2"/>
  <c r="C19" i="2"/>
  <c r="G19" i="2"/>
  <c r="D19" i="2"/>
  <c r="E19" i="2"/>
  <c r="F19" i="2" s="1"/>
  <c r="E18" i="2"/>
  <c r="F18" i="2" s="1"/>
  <c r="G18" i="2"/>
  <c r="H22" i="9" l="1"/>
  <c r="H14" i="9"/>
  <c r="H10" i="9"/>
  <c r="H11" i="9"/>
  <c r="H15" i="9"/>
  <c r="H17" i="9"/>
  <c r="H21" i="9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3" i="1"/>
  <c r="E34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F5" i="1"/>
  <c r="E5" i="1"/>
  <c r="D5" i="1"/>
  <c r="C5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O208" i="1" l="1"/>
  <c r="N208" i="1"/>
  <c r="M208" i="1"/>
  <c r="J208" i="1"/>
  <c r="L208" i="1"/>
  <c r="K208" i="1"/>
  <c r="I208" i="1"/>
  <c r="H208" i="1"/>
  <c r="T208" i="1"/>
  <c r="O212" i="1"/>
  <c r="N212" i="1"/>
  <c r="M212" i="1"/>
  <c r="J212" i="1"/>
  <c r="L212" i="1"/>
  <c r="K212" i="1"/>
  <c r="I212" i="1"/>
  <c r="H212" i="1"/>
  <c r="T212" i="1"/>
  <c r="O216" i="1"/>
  <c r="N216" i="1"/>
  <c r="M216" i="1"/>
  <c r="J216" i="1"/>
  <c r="L216" i="1"/>
  <c r="K216" i="1"/>
  <c r="I216" i="1"/>
  <c r="H216" i="1"/>
  <c r="T216" i="1"/>
  <c r="O220" i="1"/>
  <c r="N220" i="1"/>
  <c r="M220" i="1"/>
  <c r="J220" i="1"/>
  <c r="L220" i="1"/>
  <c r="K220" i="1"/>
  <c r="I220" i="1"/>
  <c r="H220" i="1"/>
  <c r="T220" i="1"/>
  <c r="O224" i="1"/>
  <c r="N224" i="1"/>
  <c r="M224" i="1"/>
  <c r="J224" i="1"/>
  <c r="L224" i="1"/>
  <c r="K224" i="1"/>
  <c r="I224" i="1"/>
  <c r="H224" i="1"/>
  <c r="T224" i="1"/>
  <c r="L205" i="1"/>
  <c r="K205" i="1"/>
  <c r="I205" i="1"/>
  <c r="H205" i="1"/>
  <c r="O205" i="1"/>
  <c r="N205" i="1"/>
  <c r="M205" i="1"/>
  <c r="J205" i="1"/>
  <c r="T205" i="1"/>
  <c r="L209" i="1"/>
  <c r="K209" i="1"/>
  <c r="I209" i="1"/>
  <c r="H209" i="1"/>
  <c r="O209" i="1"/>
  <c r="N209" i="1"/>
  <c r="M209" i="1"/>
  <c r="J209" i="1"/>
  <c r="T209" i="1"/>
  <c r="L213" i="1"/>
  <c r="K213" i="1"/>
  <c r="I213" i="1"/>
  <c r="H213" i="1"/>
  <c r="O213" i="1"/>
  <c r="N213" i="1"/>
  <c r="M213" i="1"/>
  <c r="J213" i="1"/>
  <c r="T213" i="1"/>
  <c r="L217" i="1"/>
  <c r="K217" i="1"/>
  <c r="I217" i="1"/>
  <c r="H217" i="1"/>
  <c r="O217" i="1"/>
  <c r="N217" i="1"/>
  <c r="M217" i="1"/>
  <c r="J217" i="1"/>
  <c r="T217" i="1"/>
  <c r="L221" i="1"/>
  <c r="K221" i="1"/>
  <c r="I221" i="1"/>
  <c r="H221" i="1"/>
  <c r="O221" i="1"/>
  <c r="N221" i="1"/>
  <c r="M221" i="1"/>
  <c r="J221" i="1"/>
  <c r="T221" i="1"/>
  <c r="L225" i="1"/>
  <c r="K225" i="1"/>
  <c r="I225" i="1"/>
  <c r="H225" i="1"/>
  <c r="O225" i="1"/>
  <c r="N225" i="1"/>
  <c r="M225" i="1"/>
  <c r="J225" i="1"/>
  <c r="T225" i="1"/>
  <c r="L206" i="1"/>
  <c r="K206" i="1"/>
  <c r="I206" i="1"/>
  <c r="M206" i="1"/>
  <c r="N206" i="1"/>
  <c r="O206" i="1"/>
  <c r="J206" i="1"/>
  <c r="H206" i="1"/>
  <c r="T206" i="1"/>
  <c r="L210" i="1"/>
  <c r="K210" i="1"/>
  <c r="I210" i="1"/>
  <c r="N210" i="1"/>
  <c r="H210" i="1"/>
  <c r="O210" i="1"/>
  <c r="J210" i="1"/>
  <c r="M210" i="1"/>
  <c r="T210" i="1"/>
  <c r="L214" i="1"/>
  <c r="K214" i="1"/>
  <c r="I214" i="1"/>
  <c r="O214" i="1"/>
  <c r="J214" i="1"/>
  <c r="M214" i="1"/>
  <c r="H214" i="1"/>
  <c r="N214" i="1"/>
  <c r="T214" i="1"/>
  <c r="L218" i="1"/>
  <c r="K218" i="1"/>
  <c r="I218" i="1"/>
  <c r="H218" i="1"/>
  <c r="M218" i="1"/>
  <c r="N218" i="1"/>
  <c r="O218" i="1"/>
  <c r="J218" i="1"/>
  <c r="T218" i="1"/>
  <c r="L222" i="1"/>
  <c r="K222" i="1"/>
  <c r="I222" i="1"/>
  <c r="M222" i="1"/>
  <c r="N222" i="1"/>
  <c r="O222" i="1"/>
  <c r="J222" i="1"/>
  <c r="H222" i="1"/>
  <c r="T222" i="1"/>
  <c r="L226" i="1"/>
  <c r="K226" i="1"/>
  <c r="N226" i="1"/>
  <c r="H226" i="1"/>
  <c r="O226" i="1"/>
  <c r="J226" i="1"/>
  <c r="M226" i="1"/>
  <c r="I226" i="1"/>
  <c r="T226" i="1"/>
  <c r="O207" i="1"/>
  <c r="N207" i="1"/>
  <c r="M207" i="1"/>
  <c r="J207" i="1"/>
  <c r="L207" i="1"/>
  <c r="I207" i="1"/>
  <c r="K207" i="1"/>
  <c r="H207" i="1"/>
  <c r="T207" i="1"/>
  <c r="O211" i="1"/>
  <c r="N211" i="1"/>
  <c r="M211" i="1"/>
  <c r="J211" i="1"/>
  <c r="K211" i="1"/>
  <c r="H211" i="1"/>
  <c r="L211" i="1"/>
  <c r="I211" i="1"/>
  <c r="T211" i="1"/>
  <c r="O215" i="1"/>
  <c r="N215" i="1"/>
  <c r="M215" i="1"/>
  <c r="J215" i="1"/>
  <c r="I215" i="1"/>
  <c r="K215" i="1"/>
  <c r="L215" i="1"/>
  <c r="H215" i="1"/>
  <c r="T215" i="1"/>
  <c r="O219" i="1"/>
  <c r="N219" i="1"/>
  <c r="M219" i="1"/>
  <c r="J219" i="1"/>
  <c r="L219" i="1"/>
  <c r="I219" i="1"/>
  <c r="H219" i="1"/>
  <c r="K219" i="1"/>
  <c r="T219" i="1"/>
  <c r="O223" i="1"/>
  <c r="N223" i="1"/>
  <c r="M223" i="1"/>
  <c r="J223" i="1"/>
  <c r="L223" i="1"/>
  <c r="I223" i="1"/>
  <c r="K223" i="1"/>
  <c r="H223" i="1"/>
  <c r="T223" i="1"/>
  <c r="O227" i="1"/>
  <c r="N227" i="1"/>
  <c r="M227" i="1"/>
  <c r="J227" i="1"/>
  <c r="K227" i="1"/>
  <c r="I227" i="1"/>
  <c r="H227" i="1"/>
  <c r="L227" i="1"/>
  <c r="T227" i="1"/>
  <c r="O8" i="1"/>
  <c r="M8" i="1"/>
  <c r="L8" i="1"/>
  <c r="K8" i="1"/>
  <c r="N8" i="1"/>
  <c r="J8" i="1"/>
  <c r="I8" i="1"/>
  <c r="H8" i="1"/>
  <c r="T8" i="1"/>
  <c r="O12" i="1"/>
  <c r="M12" i="1"/>
  <c r="N12" i="1"/>
  <c r="J12" i="1"/>
  <c r="L12" i="1"/>
  <c r="K12" i="1"/>
  <c r="I12" i="1"/>
  <c r="H12" i="1"/>
  <c r="T12" i="1"/>
  <c r="O16" i="1"/>
  <c r="J16" i="1"/>
  <c r="M16" i="1"/>
  <c r="K16" i="1"/>
  <c r="N16" i="1"/>
  <c r="L16" i="1"/>
  <c r="I16" i="1"/>
  <c r="H16" i="1"/>
  <c r="T16" i="1"/>
  <c r="O20" i="1"/>
  <c r="N20" i="1"/>
  <c r="L20" i="1"/>
  <c r="M20" i="1"/>
  <c r="K20" i="1"/>
  <c r="J20" i="1"/>
  <c r="I20" i="1"/>
  <c r="H20" i="1"/>
  <c r="T20" i="1"/>
  <c r="O24" i="1"/>
  <c r="N24" i="1"/>
  <c r="L24" i="1"/>
  <c r="K24" i="1"/>
  <c r="M24" i="1"/>
  <c r="J24" i="1"/>
  <c r="I24" i="1"/>
  <c r="H24" i="1"/>
  <c r="T24" i="1"/>
  <c r="O28" i="1"/>
  <c r="M28" i="1"/>
  <c r="N28" i="1"/>
  <c r="L28" i="1"/>
  <c r="J28" i="1"/>
  <c r="K28" i="1"/>
  <c r="I28" i="1"/>
  <c r="H28" i="1"/>
  <c r="P28" i="1" s="1"/>
  <c r="Q28" i="1" s="1"/>
  <c r="T28" i="1"/>
  <c r="O32" i="1"/>
  <c r="L32" i="1"/>
  <c r="J32" i="1"/>
  <c r="N32" i="1"/>
  <c r="K32" i="1"/>
  <c r="M32" i="1"/>
  <c r="I32" i="1"/>
  <c r="H32" i="1"/>
  <c r="T32" i="1"/>
  <c r="O36" i="1"/>
  <c r="N36" i="1"/>
  <c r="L36" i="1"/>
  <c r="M36" i="1"/>
  <c r="K36" i="1"/>
  <c r="J36" i="1"/>
  <c r="I36" i="1"/>
  <c r="H36" i="1"/>
  <c r="T36" i="1"/>
  <c r="O40" i="1"/>
  <c r="N40" i="1"/>
  <c r="M40" i="1"/>
  <c r="K40" i="1"/>
  <c r="L40" i="1"/>
  <c r="J40" i="1"/>
  <c r="I40" i="1"/>
  <c r="H40" i="1"/>
  <c r="T40" i="1"/>
  <c r="O44" i="1"/>
  <c r="M44" i="1"/>
  <c r="N44" i="1"/>
  <c r="J44" i="1"/>
  <c r="L44" i="1"/>
  <c r="K44" i="1"/>
  <c r="I44" i="1"/>
  <c r="H44" i="1"/>
  <c r="P44" i="1" s="1"/>
  <c r="Q44" i="1" s="1"/>
  <c r="T44" i="1"/>
  <c r="O48" i="1"/>
  <c r="M48" i="1"/>
  <c r="L48" i="1"/>
  <c r="J48" i="1"/>
  <c r="N48" i="1"/>
  <c r="K48" i="1"/>
  <c r="I48" i="1"/>
  <c r="H48" i="1"/>
  <c r="T48" i="1"/>
  <c r="O52" i="1"/>
  <c r="N52" i="1"/>
  <c r="L52" i="1"/>
  <c r="K52" i="1"/>
  <c r="J52" i="1"/>
  <c r="M52" i="1"/>
  <c r="I52" i="1"/>
  <c r="H52" i="1"/>
  <c r="T52" i="1"/>
  <c r="O56" i="1"/>
  <c r="N56" i="1"/>
  <c r="L56" i="1"/>
  <c r="K56" i="1"/>
  <c r="M56" i="1"/>
  <c r="J56" i="1"/>
  <c r="I56" i="1"/>
  <c r="H56" i="1"/>
  <c r="T56" i="1"/>
  <c r="O60" i="1"/>
  <c r="M60" i="1"/>
  <c r="N60" i="1"/>
  <c r="L60" i="1"/>
  <c r="J60" i="1"/>
  <c r="K60" i="1"/>
  <c r="I60" i="1"/>
  <c r="H60" i="1"/>
  <c r="P60" i="1" s="1"/>
  <c r="Q60" i="1" s="1"/>
  <c r="T60" i="1"/>
  <c r="O64" i="1"/>
  <c r="M64" i="1"/>
  <c r="N64" i="1"/>
  <c r="J64" i="1"/>
  <c r="K64" i="1"/>
  <c r="L64" i="1"/>
  <c r="I64" i="1"/>
  <c r="H64" i="1"/>
  <c r="T64" i="1"/>
  <c r="O68" i="1"/>
  <c r="N68" i="1"/>
  <c r="L68" i="1"/>
  <c r="M68" i="1"/>
  <c r="J68" i="1"/>
  <c r="K68" i="1"/>
  <c r="I68" i="1"/>
  <c r="H68" i="1"/>
  <c r="T68" i="1"/>
  <c r="O72" i="1"/>
  <c r="N72" i="1"/>
  <c r="K72" i="1"/>
  <c r="M72" i="1"/>
  <c r="L72" i="1"/>
  <c r="J72" i="1"/>
  <c r="I72" i="1"/>
  <c r="H72" i="1"/>
  <c r="T72" i="1"/>
  <c r="O76" i="1"/>
  <c r="N76" i="1"/>
  <c r="M76" i="1"/>
  <c r="L76" i="1"/>
  <c r="J76" i="1"/>
  <c r="I76" i="1"/>
  <c r="H76" i="1"/>
  <c r="K76" i="1"/>
  <c r="T76" i="1"/>
  <c r="O80" i="1"/>
  <c r="N80" i="1"/>
  <c r="M80" i="1"/>
  <c r="J80" i="1"/>
  <c r="L80" i="1"/>
  <c r="K80" i="1"/>
  <c r="I80" i="1"/>
  <c r="H80" i="1"/>
  <c r="T80" i="1"/>
  <c r="O84" i="1"/>
  <c r="N84" i="1"/>
  <c r="L84" i="1"/>
  <c r="M84" i="1"/>
  <c r="J84" i="1"/>
  <c r="I84" i="1"/>
  <c r="H84" i="1"/>
  <c r="K84" i="1"/>
  <c r="T84" i="1"/>
  <c r="O88" i="1"/>
  <c r="N88" i="1"/>
  <c r="L88" i="1"/>
  <c r="K88" i="1"/>
  <c r="M88" i="1"/>
  <c r="J88" i="1"/>
  <c r="I88" i="1"/>
  <c r="H88" i="1"/>
  <c r="T88" i="1"/>
  <c r="O92" i="1"/>
  <c r="N92" i="1"/>
  <c r="M92" i="1"/>
  <c r="J92" i="1"/>
  <c r="L92" i="1"/>
  <c r="I92" i="1"/>
  <c r="H92" i="1"/>
  <c r="K92" i="1"/>
  <c r="T92" i="1"/>
  <c r="O96" i="1"/>
  <c r="N96" i="1"/>
  <c r="M96" i="1"/>
  <c r="L96" i="1"/>
  <c r="J96" i="1"/>
  <c r="K96" i="1"/>
  <c r="I96" i="1"/>
  <c r="H96" i="1"/>
  <c r="T96" i="1"/>
  <c r="O100" i="1"/>
  <c r="N100" i="1"/>
  <c r="L100" i="1"/>
  <c r="M100" i="1"/>
  <c r="J100" i="1"/>
  <c r="K100" i="1"/>
  <c r="I100" i="1"/>
  <c r="H100" i="1"/>
  <c r="T100" i="1"/>
  <c r="O104" i="1"/>
  <c r="N104" i="1"/>
  <c r="L104" i="1"/>
  <c r="K104" i="1"/>
  <c r="M104" i="1"/>
  <c r="J104" i="1"/>
  <c r="I104" i="1"/>
  <c r="H104" i="1"/>
  <c r="T104" i="1"/>
  <c r="O108" i="1"/>
  <c r="N108" i="1"/>
  <c r="M108" i="1"/>
  <c r="J108" i="1"/>
  <c r="L108" i="1"/>
  <c r="I108" i="1"/>
  <c r="H108" i="1"/>
  <c r="K108" i="1"/>
  <c r="T108" i="1"/>
  <c r="O112" i="1"/>
  <c r="N112" i="1"/>
  <c r="M112" i="1"/>
  <c r="J112" i="1"/>
  <c r="K112" i="1"/>
  <c r="L112" i="1"/>
  <c r="I112" i="1"/>
  <c r="H112" i="1"/>
  <c r="T112" i="1"/>
  <c r="O116" i="1"/>
  <c r="N116" i="1"/>
  <c r="L116" i="1"/>
  <c r="M116" i="1"/>
  <c r="J116" i="1"/>
  <c r="I116" i="1"/>
  <c r="H116" i="1"/>
  <c r="K116" i="1"/>
  <c r="T116" i="1"/>
  <c r="O120" i="1"/>
  <c r="N120" i="1"/>
  <c r="K120" i="1"/>
  <c r="M120" i="1"/>
  <c r="L120" i="1"/>
  <c r="J120" i="1"/>
  <c r="I120" i="1"/>
  <c r="H120" i="1"/>
  <c r="T120" i="1"/>
  <c r="O124" i="1"/>
  <c r="N124" i="1"/>
  <c r="M124" i="1"/>
  <c r="L124" i="1"/>
  <c r="J124" i="1"/>
  <c r="I124" i="1"/>
  <c r="H124" i="1"/>
  <c r="K124" i="1"/>
  <c r="T124" i="1"/>
  <c r="O128" i="1"/>
  <c r="N128" i="1"/>
  <c r="M128" i="1"/>
  <c r="J128" i="1"/>
  <c r="L128" i="1"/>
  <c r="K128" i="1"/>
  <c r="I128" i="1"/>
  <c r="H128" i="1"/>
  <c r="T128" i="1"/>
  <c r="O132" i="1"/>
  <c r="N132" i="1"/>
  <c r="L132" i="1"/>
  <c r="M132" i="1"/>
  <c r="J132" i="1"/>
  <c r="K132" i="1"/>
  <c r="I132" i="1"/>
  <c r="H132" i="1"/>
  <c r="T132" i="1"/>
  <c r="O136" i="1"/>
  <c r="N136" i="1"/>
  <c r="K136" i="1"/>
  <c r="M136" i="1"/>
  <c r="L136" i="1"/>
  <c r="J136" i="1"/>
  <c r="I136" i="1"/>
  <c r="H136" i="1"/>
  <c r="T136" i="1"/>
  <c r="O140" i="1"/>
  <c r="N140" i="1"/>
  <c r="M140" i="1"/>
  <c r="J140" i="1"/>
  <c r="L140" i="1"/>
  <c r="I140" i="1"/>
  <c r="H140" i="1"/>
  <c r="K140" i="1"/>
  <c r="T140" i="1"/>
  <c r="O144" i="1"/>
  <c r="N144" i="1"/>
  <c r="L144" i="1"/>
  <c r="J144" i="1"/>
  <c r="K144" i="1"/>
  <c r="M144" i="1"/>
  <c r="I144" i="1"/>
  <c r="H144" i="1"/>
  <c r="T144" i="1"/>
  <c r="O148" i="1"/>
  <c r="N148" i="1"/>
  <c r="L148" i="1"/>
  <c r="M148" i="1"/>
  <c r="J148" i="1"/>
  <c r="I148" i="1"/>
  <c r="H148" i="1"/>
  <c r="K148" i="1"/>
  <c r="T148" i="1"/>
  <c r="O152" i="1"/>
  <c r="N152" i="1"/>
  <c r="L152" i="1"/>
  <c r="K152" i="1"/>
  <c r="M152" i="1"/>
  <c r="J152" i="1"/>
  <c r="I152" i="1"/>
  <c r="H152" i="1"/>
  <c r="T152" i="1"/>
  <c r="O156" i="1"/>
  <c r="N156" i="1"/>
  <c r="M156" i="1"/>
  <c r="J156" i="1"/>
  <c r="L156" i="1"/>
  <c r="I156" i="1"/>
  <c r="H156" i="1"/>
  <c r="K156" i="1"/>
  <c r="T156" i="1"/>
  <c r="O160" i="1"/>
  <c r="N160" i="1"/>
  <c r="M160" i="1"/>
  <c r="L160" i="1"/>
  <c r="J160" i="1"/>
  <c r="K160" i="1"/>
  <c r="I160" i="1"/>
  <c r="H160" i="1"/>
  <c r="T160" i="1"/>
  <c r="O164" i="1"/>
  <c r="N164" i="1"/>
  <c r="L164" i="1"/>
  <c r="M164" i="1"/>
  <c r="J164" i="1"/>
  <c r="K164" i="1"/>
  <c r="I164" i="1"/>
  <c r="H164" i="1"/>
  <c r="T164" i="1"/>
  <c r="O168" i="1"/>
  <c r="N168" i="1"/>
  <c r="M168" i="1"/>
  <c r="L168" i="1"/>
  <c r="J168" i="1"/>
  <c r="K168" i="1"/>
  <c r="I168" i="1"/>
  <c r="H168" i="1"/>
  <c r="T168" i="1"/>
  <c r="O172" i="1"/>
  <c r="N172" i="1"/>
  <c r="M172" i="1"/>
  <c r="L172" i="1"/>
  <c r="J172" i="1"/>
  <c r="K172" i="1"/>
  <c r="I172" i="1"/>
  <c r="H172" i="1"/>
  <c r="T172" i="1"/>
  <c r="O176" i="1"/>
  <c r="N176" i="1"/>
  <c r="L176" i="1"/>
  <c r="J176" i="1"/>
  <c r="M176" i="1"/>
  <c r="K176" i="1"/>
  <c r="I176" i="1"/>
  <c r="H176" i="1"/>
  <c r="T176" i="1"/>
  <c r="O180" i="1"/>
  <c r="N180" i="1"/>
  <c r="M180" i="1"/>
  <c r="L180" i="1"/>
  <c r="J180" i="1"/>
  <c r="K180" i="1"/>
  <c r="I180" i="1"/>
  <c r="H180" i="1"/>
  <c r="T180" i="1"/>
  <c r="O184" i="1"/>
  <c r="N184" i="1"/>
  <c r="M184" i="1"/>
  <c r="L184" i="1"/>
  <c r="J184" i="1"/>
  <c r="K184" i="1"/>
  <c r="I184" i="1"/>
  <c r="H184" i="1"/>
  <c r="T184" i="1"/>
  <c r="O188" i="1"/>
  <c r="N188" i="1"/>
  <c r="M188" i="1"/>
  <c r="L188" i="1"/>
  <c r="J188" i="1"/>
  <c r="K188" i="1"/>
  <c r="I188" i="1"/>
  <c r="H188" i="1"/>
  <c r="T188" i="1"/>
  <c r="O192" i="1"/>
  <c r="N192" i="1"/>
  <c r="M192" i="1"/>
  <c r="L192" i="1"/>
  <c r="J192" i="1"/>
  <c r="K192" i="1"/>
  <c r="I192" i="1"/>
  <c r="H192" i="1"/>
  <c r="T192" i="1"/>
  <c r="O196" i="1"/>
  <c r="N196" i="1"/>
  <c r="M196" i="1"/>
  <c r="J196" i="1"/>
  <c r="L196" i="1"/>
  <c r="K196" i="1"/>
  <c r="I196" i="1"/>
  <c r="H196" i="1"/>
  <c r="T196" i="1"/>
  <c r="O200" i="1"/>
  <c r="N200" i="1"/>
  <c r="L200" i="1"/>
  <c r="M200" i="1"/>
  <c r="J200" i="1"/>
  <c r="K200" i="1"/>
  <c r="I200" i="1"/>
  <c r="H200" i="1"/>
  <c r="T200" i="1"/>
  <c r="O204" i="1"/>
  <c r="N204" i="1"/>
  <c r="M204" i="1"/>
  <c r="L204" i="1"/>
  <c r="J204" i="1"/>
  <c r="K204" i="1"/>
  <c r="I204" i="1"/>
  <c r="H204" i="1"/>
  <c r="T204" i="1"/>
  <c r="L5" i="1"/>
  <c r="J5" i="1"/>
  <c r="N5" i="1"/>
  <c r="M5" i="1"/>
  <c r="K5" i="1"/>
  <c r="I5" i="1"/>
  <c r="H5" i="1"/>
  <c r="O5" i="1"/>
  <c r="T5" i="1"/>
  <c r="N9" i="1"/>
  <c r="L9" i="1"/>
  <c r="O9" i="1"/>
  <c r="J9" i="1"/>
  <c r="K9" i="1"/>
  <c r="M9" i="1"/>
  <c r="I9" i="1"/>
  <c r="H9" i="1"/>
  <c r="T9" i="1"/>
  <c r="N13" i="1"/>
  <c r="J13" i="1"/>
  <c r="K13" i="1"/>
  <c r="O13" i="1"/>
  <c r="L13" i="1"/>
  <c r="I13" i="1"/>
  <c r="H13" i="1"/>
  <c r="M13" i="1"/>
  <c r="T13" i="1"/>
  <c r="O17" i="1"/>
  <c r="M17" i="1"/>
  <c r="N17" i="1"/>
  <c r="L17" i="1"/>
  <c r="J17" i="1"/>
  <c r="K17" i="1"/>
  <c r="I17" i="1"/>
  <c r="H17" i="1"/>
  <c r="T17" i="1"/>
  <c r="O21" i="1"/>
  <c r="M21" i="1"/>
  <c r="J21" i="1"/>
  <c r="K21" i="1"/>
  <c r="N21" i="1"/>
  <c r="L21" i="1"/>
  <c r="I21" i="1"/>
  <c r="H21" i="1"/>
  <c r="T21" i="1"/>
  <c r="O25" i="1"/>
  <c r="N25" i="1"/>
  <c r="L25" i="1"/>
  <c r="J25" i="1"/>
  <c r="K25" i="1"/>
  <c r="M25" i="1"/>
  <c r="I25" i="1"/>
  <c r="H25" i="1"/>
  <c r="T25" i="1"/>
  <c r="O29" i="1"/>
  <c r="M29" i="1"/>
  <c r="J29" i="1"/>
  <c r="K29" i="1"/>
  <c r="L29" i="1"/>
  <c r="I29" i="1"/>
  <c r="H29" i="1"/>
  <c r="N29" i="1"/>
  <c r="T29" i="1"/>
  <c r="O33" i="1"/>
  <c r="M33" i="1"/>
  <c r="N33" i="1"/>
  <c r="J33" i="1"/>
  <c r="K33" i="1"/>
  <c r="L33" i="1"/>
  <c r="I33" i="1"/>
  <c r="H33" i="1"/>
  <c r="T33" i="1"/>
  <c r="O37" i="1"/>
  <c r="J37" i="1"/>
  <c r="K37" i="1"/>
  <c r="L37" i="1"/>
  <c r="N37" i="1"/>
  <c r="M37" i="1"/>
  <c r="I37" i="1"/>
  <c r="H37" i="1"/>
  <c r="T37" i="1"/>
  <c r="N41" i="1"/>
  <c r="L41" i="1"/>
  <c r="J41" i="1"/>
  <c r="K41" i="1"/>
  <c r="O41" i="1"/>
  <c r="I41" i="1"/>
  <c r="H41" i="1"/>
  <c r="M41" i="1"/>
  <c r="T41" i="1"/>
  <c r="O45" i="1"/>
  <c r="N45" i="1"/>
  <c r="L45" i="1"/>
  <c r="J45" i="1"/>
  <c r="K45" i="1"/>
  <c r="M45" i="1"/>
  <c r="I45" i="1"/>
  <c r="H45" i="1"/>
  <c r="T45" i="1"/>
  <c r="O49" i="1"/>
  <c r="M49" i="1"/>
  <c r="N49" i="1"/>
  <c r="J49" i="1"/>
  <c r="K49" i="1"/>
  <c r="L49" i="1"/>
  <c r="I49" i="1"/>
  <c r="H49" i="1"/>
  <c r="T49" i="1"/>
  <c r="O53" i="1"/>
  <c r="L53" i="1"/>
  <c r="J53" i="1"/>
  <c r="K53" i="1"/>
  <c r="N53" i="1"/>
  <c r="M53" i="1"/>
  <c r="I53" i="1"/>
  <c r="H53" i="1"/>
  <c r="T53" i="1"/>
  <c r="N57" i="1"/>
  <c r="L57" i="1"/>
  <c r="O57" i="1"/>
  <c r="M57" i="1"/>
  <c r="J57" i="1"/>
  <c r="K57" i="1"/>
  <c r="I57" i="1"/>
  <c r="H57" i="1"/>
  <c r="T57" i="1"/>
  <c r="O61" i="1"/>
  <c r="J61" i="1"/>
  <c r="K61" i="1"/>
  <c r="N61" i="1"/>
  <c r="L61" i="1"/>
  <c r="I61" i="1"/>
  <c r="H61" i="1"/>
  <c r="M61" i="1"/>
  <c r="T61" i="1"/>
  <c r="O65" i="1"/>
  <c r="M65" i="1"/>
  <c r="N65" i="1"/>
  <c r="J65" i="1"/>
  <c r="K65" i="1"/>
  <c r="L65" i="1"/>
  <c r="I65" i="1"/>
  <c r="H65" i="1"/>
  <c r="T65" i="1"/>
  <c r="N69" i="1"/>
  <c r="J69" i="1"/>
  <c r="K69" i="1"/>
  <c r="M69" i="1"/>
  <c r="L69" i="1"/>
  <c r="O69" i="1"/>
  <c r="I69" i="1"/>
  <c r="H69" i="1"/>
  <c r="T69" i="1"/>
  <c r="N73" i="1"/>
  <c r="L73" i="1"/>
  <c r="M73" i="1"/>
  <c r="O73" i="1"/>
  <c r="J73" i="1"/>
  <c r="K73" i="1"/>
  <c r="I73" i="1"/>
  <c r="H73" i="1"/>
  <c r="P73" i="1" s="1"/>
  <c r="Q73" i="1" s="1"/>
  <c r="T73" i="1"/>
  <c r="J77" i="1"/>
  <c r="K77" i="1"/>
  <c r="O77" i="1"/>
  <c r="L77" i="1"/>
  <c r="N77" i="1"/>
  <c r="M77" i="1"/>
  <c r="I77" i="1"/>
  <c r="H77" i="1"/>
  <c r="T77" i="1"/>
  <c r="O81" i="1"/>
  <c r="M81" i="1"/>
  <c r="N81" i="1"/>
  <c r="L81" i="1"/>
  <c r="J81" i="1"/>
  <c r="K81" i="1"/>
  <c r="I81" i="1"/>
  <c r="H81" i="1"/>
  <c r="T81" i="1"/>
  <c r="O85" i="1"/>
  <c r="M85" i="1"/>
  <c r="J85" i="1"/>
  <c r="K85" i="1"/>
  <c r="L85" i="1"/>
  <c r="N85" i="1"/>
  <c r="I85" i="1"/>
  <c r="H85" i="1"/>
  <c r="T85" i="1"/>
  <c r="N89" i="1"/>
  <c r="O89" i="1"/>
  <c r="L89" i="1"/>
  <c r="M89" i="1"/>
  <c r="J89" i="1"/>
  <c r="K89" i="1"/>
  <c r="I89" i="1"/>
  <c r="H89" i="1"/>
  <c r="T89" i="1"/>
  <c r="O93" i="1"/>
  <c r="N93" i="1"/>
  <c r="J93" i="1"/>
  <c r="K93" i="1"/>
  <c r="L93" i="1"/>
  <c r="M93" i="1"/>
  <c r="I93" i="1"/>
  <c r="H93" i="1"/>
  <c r="T93" i="1"/>
  <c r="O97" i="1"/>
  <c r="N97" i="1"/>
  <c r="M97" i="1"/>
  <c r="J97" i="1"/>
  <c r="K97" i="1"/>
  <c r="L97" i="1"/>
  <c r="I97" i="1"/>
  <c r="H97" i="1"/>
  <c r="T97" i="1"/>
  <c r="N101" i="1"/>
  <c r="O101" i="1"/>
  <c r="J101" i="1"/>
  <c r="K101" i="1"/>
  <c r="I101" i="1"/>
  <c r="H101" i="1"/>
  <c r="P101" i="1" s="1"/>
  <c r="Q101" i="1" s="1"/>
  <c r="M101" i="1"/>
  <c r="L101" i="1"/>
  <c r="T101" i="1"/>
  <c r="N105" i="1"/>
  <c r="L105" i="1"/>
  <c r="M105" i="1"/>
  <c r="J105" i="1"/>
  <c r="K105" i="1"/>
  <c r="O105" i="1"/>
  <c r="I105" i="1"/>
  <c r="H105" i="1"/>
  <c r="T105" i="1"/>
  <c r="O109" i="1"/>
  <c r="N109" i="1"/>
  <c r="L109" i="1"/>
  <c r="J109" i="1"/>
  <c r="K109" i="1"/>
  <c r="M109" i="1"/>
  <c r="I109" i="1"/>
  <c r="H109" i="1"/>
  <c r="T109" i="1"/>
  <c r="O113" i="1"/>
  <c r="M113" i="1"/>
  <c r="J113" i="1"/>
  <c r="K113" i="1"/>
  <c r="L113" i="1"/>
  <c r="I113" i="1"/>
  <c r="H113" i="1"/>
  <c r="N113" i="1"/>
  <c r="T113" i="1"/>
  <c r="O117" i="1"/>
  <c r="M117" i="1"/>
  <c r="L117" i="1"/>
  <c r="J117" i="1"/>
  <c r="K117" i="1"/>
  <c r="N117" i="1"/>
  <c r="I117" i="1"/>
  <c r="H117" i="1"/>
  <c r="T117" i="1"/>
  <c r="N121" i="1"/>
  <c r="L121" i="1"/>
  <c r="O121" i="1"/>
  <c r="M121" i="1"/>
  <c r="J121" i="1"/>
  <c r="K121" i="1"/>
  <c r="I121" i="1"/>
  <c r="H121" i="1"/>
  <c r="T121" i="1"/>
  <c r="O125" i="1"/>
  <c r="N125" i="1"/>
  <c r="J125" i="1"/>
  <c r="K125" i="1"/>
  <c r="M125" i="1"/>
  <c r="L125" i="1"/>
  <c r="I125" i="1"/>
  <c r="H125" i="1"/>
  <c r="T125" i="1"/>
  <c r="O129" i="1"/>
  <c r="M129" i="1"/>
  <c r="N129" i="1"/>
  <c r="J129" i="1"/>
  <c r="K129" i="1"/>
  <c r="I129" i="1"/>
  <c r="H129" i="1"/>
  <c r="L129" i="1"/>
  <c r="T129" i="1"/>
  <c r="N133" i="1"/>
  <c r="J133" i="1"/>
  <c r="K133" i="1"/>
  <c r="L133" i="1"/>
  <c r="O133" i="1"/>
  <c r="M133" i="1"/>
  <c r="I133" i="1"/>
  <c r="H133" i="1"/>
  <c r="T133" i="1"/>
  <c r="N137" i="1"/>
  <c r="L137" i="1"/>
  <c r="M137" i="1"/>
  <c r="O137" i="1"/>
  <c r="J137" i="1"/>
  <c r="K137" i="1"/>
  <c r="I137" i="1"/>
  <c r="H137" i="1"/>
  <c r="T137" i="1"/>
  <c r="J141" i="1"/>
  <c r="K141" i="1"/>
  <c r="O141" i="1"/>
  <c r="M141" i="1"/>
  <c r="L141" i="1"/>
  <c r="N141" i="1"/>
  <c r="I141" i="1"/>
  <c r="H141" i="1"/>
  <c r="T141" i="1"/>
  <c r="O145" i="1"/>
  <c r="M145" i="1"/>
  <c r="L145" i="1"/>
  <c r="J145" i="1"/>
  <c r="K145" i="1"/>
  <c r="N145" i="1"/>
  <c r="I145" i="1"/>
  <c r="H145" i="1"/>
  <c r="T145" i="1"/>
  <c r="O149" i="1"/>
  <c r="M149" i="1"/>
  <c r="J149" i="1"/>
  <c r="K149" i="1"/>
  <c r="I149" i="1"/>
  <c r="H149" i="1"/>
  <c r="N149" i="1"/>
  <c r="L149" i="1"/>
  <c r="T149" i="1"/>
  <c r="N153" i="1"/>
  <c r="O153" i="1"/>
  <c r="L153" i="1"/>
  <c r="M153" i="1"/>
  <c r="J153" i="1"/>
  <c r="K153" i="1"/>
  <c r="I153" i="1"/>
  <c r="H153" i="1"/>
  <c r="T153" i="1"/>
  <c r="O157" i="1"/>
  <c r="N157" i="1"/>
  <c r="J157" i="1"/>
  <c r="K157" i="1"/>
  <c r="I157" i="1"/>
  <c r="H157" i="1"/>
  <c r="M157" i="1"/>
  <c r="L157" i="1"/>
  <c r="T157" i="1"/>
  <c r="O161" i="1"/>
  <c r="N161" i="1"/>
  <c r="M161" i="1"/>
  <c r="J161" i="1"/>
  <c r="K161" i="1"/>
  <c r="L161" i="1"/>
  <c r="I161" i="1"/>
  <c r="H161" i="1"/>
  <c r="T161" i="1"/>
  <c r="N165" i="1"/>
  <c r="O165" i="1"/>
  <c r="J165" i="1"/>
  <c r="M165" i="1"/>
  <c r="L165" i="1"/>
  <c r="K165" i="1"/>
  <c r="I165" i="1"/>
  <c r="H165" i="1"/>
  <c r="T165" i="1"/>
  <c r="N169" i="1"/>
  <c r="L169" i="1"/>
  <c r="M169" i="1"/>
  <c r="J169" i="1"/>
  <c r="O169" i="1"/>
  <c r="K169" i="1"/>
  <c r="I169" i="1"/>
  <c r="H169" i="1"/>
  <c r="T169" i="1"/>
  <c r="L173" i="1"/>
  <c r="O173" i="1"/>
  <c r="J173" i="1"/>
  <c r="N173" i="1"/>
  <c r="K173" i="1"/>
  <c r="I173" i="1"/>
  <c r="H173" i="1"/>
  <c r="M173" i="1"/>
  <c r="T173" i="1"/>
  <c r="O177" i="1"/>
  <c r="M177" i="1"/>
  <c r="L177" i="1"/>
  <c r="J177" i="1"/>
  <c r="N177" i="1"/>
  <c r="K177" i="1"/>
  <c r="I177" i="1"/>
  <c r="H177" i="1"/>
  <c r="T177" i="1"/>
  <c r="O181" i="1"/>
  <c r="L181" i="1"/>
  <c r="N181" i="1"/>
  <c r="M181" i="1"/>
  <c r="J181" i="1"/>
  <c r="K181" i="1"/>
  <c r="I181" i="1"/>
  <c r="H181" i="1"/>
  <c r="T181" i="1"/>
  <c r="N185" i="1"/>
  <c r="L185" i="1"/>
  <c r="O185" i="1"/>
  <c r="M185" i="1"/>
  <c r="J185" i="1"/>
  <c r="K185" i="1"/>
  <c r="I185" i="1"/>
  <c r="H185" i="1"/>
  <c r="T185" i="1"/>
  <c r="O189" i="1"/>
  <c r="N189" i="1"/>
  <c r="L189" i="1"/>
  <c r="J189" i="1"/>
  <c r="M189" i="1"/>
  <c r="K189" i="1"/>
  <c r="I189" i="1"/>
  <c r="H189" i="1"/>
  <c r="T189" i="1"/>
  <c r="O193" i="1"/>
  <c r="M193" i="1"/>
  <c r="L193" i="1"/>
  <c r="N193" i="1"/>
  <c r="J193" i="1"/>
  <c r="K193" i="1"/>
  <c r="I193" i="1"/>
  <c r="H193" i="1"/>
  <c r="T193" i="1"/>
  <c r="N197" i="1"/>
  <c r="L197" i="1"/>
  <c r="J197" i="1"/>
  <c r="O197" i="1"/>
  <c r="M197" i="1"/>
  <c r="K197" i="1"/>
  <c r="I197" i="1"/>
  <c r="H197" i="1"/>
  <c r="T197" i="1"/>
  <c r="N201" i="1"/>
  <c r="L201" i="1"/>
  <c r="M201" i="1"/>
  <c r="O201" i="1"/>
  <c r="J201" i="1"/>
  <c r="K201" i="1"/>
  <c r="I201" i="1"/>
  <c r="H201" i="1"/>
  <c r="T201" i="1"/>
  <c r="O6" i="1"/>
  <c r="M6" i="1"/>
  <c r="N6" i="1"/>
  <c r="J6" i="1"/>
  <c r="K6" i="1"/>
  <c r="L6" i="1"/>
  <c r="I6" i="1"/>
  <c r="H6" i="1"/>
  <c r="T6" i="1"/>
  <c r="O10" i="1"/>
  <c r="L10" i="1"/>
  <c r="N10" i="1"/>
  <c r="M10" i="1"/>
  <c r="K10" i="1"/>
  <c r="J10" i="1"/>
  <c r="H10" i="1"/>
  <c r="I10" i="1"/>
  <c r="T10" i="1"/>
  <c r="N14" i="1"/>
  <c r="L14" i="1"/>
  <c r="O14" i="1"/>
  <c r="M14" i="1"/>
  <c r="K14" i="1"/>
  <c r="J14" i="1"/>
  <c r="I14" i="1"/>
  <c r="H14" i="1"/>
  <c r="T14" i="1"/>
  <c r="O18" i="1"/>
  <c r="L18" i="1"/>
  <c r="J18" i="1"/>
  <c r="M18" i="1"/>
  <c r="N18" i="1"/>
  <c r="K18" i="1"/>
  <c r="H18" i="1"/>
  <c r="I18" i="1"/>
  <c r="T18" i="1"/>
  <c r="O22" i="1"/>
  <c r="M22" i="1"/>
  <c r="N22" i="1"/>
  <c r="J22" i="1"/>
  <c r="L22" i="1"/>
  <c r="K22" i="1"/>
  <c r="I22" i="1"/>
  <c r="H22" i="1"/>
  <c r="T22" i="1"/>
  <c r="O26" i="1"/>
  <c r="N26" i="1"/>
  <c r="M26" i="1"/>
  <c r="K26" i="1"/>
  <c r="J26" i="1"/>
  <c r="L26" i="1"/>
  <c r="I26" i="1"/>
  <c r="H26" i="1"/>
  <c r="T26" i="1"/>
  <c r="N30" i="1"/>
  <c r="L30" i="1"/>
  <c r="O30" i="1"/>
  <c r="M30" i="1"/>
  <c r="K30" i="1"/>
  <c r="J30" i="1"/>
  <c r="I30" i="1"/>
  <c r="H30" i="1"/>
  <c r="T30" i="1"/>
  <c r="N34" i="1"/>
  <c r="J34" i="1"/>
  <c r="M34" i="1"/>
  <c r="O34" i="1"/>
  <c r="L34" i="1"/>
  <c r="K34" i="1"/>
  <c r="I34" i="1"/>
  <c r="H34" i="1"/>
  <c r="P34" i="1" s="1"/>
  <c r="Q34" i="1" s="1"/>
  <c r="T34" i="1"/>
  <c r="O38" i="1"/>
  <c r="M38" i="1"/>
  <c r="N38" i="1"/>
  <c r="L38" i="1"/>
  <c r="J38" i="1"/>
  <c r="K38" i="1"/>
  <c r="I38" i="1"/>
  <c r="H38" i="1"/>
  <c r="T38" i="1"/>
  <c r="O42" i="1"/>
  <c r="M42" i="1"/>
  <c r="K42" i="1"/>
  <c r="L42" i="1"/>
  <c r="J42" i="1"/>
  <c r="N42" i="1"/>
  <c r="I42" i="1"/>
  <c r="H42" i="1"/>
  <c r="T42" i="1"/>
  <c r="O46" i="1"/>
  <c r="N46" i="1"/>
  <c r="L46" i="1"/>
  <c r="K46" i="1"/>
  <c r="M46" i="1"/>
  <c r="J46" i="1"/>
  <c r="I46" i="1"/>
  <c r="H46" i="1"/>
  <c r="T46" i="1"/>
  <c r="O50" i="1"/>
  <c r="M50" i="1"/>
  <c r="J50" i="1"/>
  <c r="N50" i="1"/>
  <c r="L50" i="1"/>
  <c r="K50" i="1"/>
  <c r="I50" i="1"/>
  <c r="H50" i="1"/>
  <c r="T50" i="1"/>
  <c r="O54" i="1"/>
  <c r="M54" i="1"/>
  <c r="N54" i="1"/>
  <c r="J54" i="1"/>
  <c r="K54" i="1"/>
  <c r="L54" i="1"/>
  <c r="I54" i="1"/>
  <c r="H54" i="1"/>
  <c r="T54" i="1"/>
  <c r="O58" i="1"/>
  <c r="M58" i="1"/>
  <c r="L58" i="1"/>
  <c r="K58" i="1"/>
  <c r="J58" i="1"/>
  <c r="N58" i="1"/>
  <c r="I58" i="1"/>
  <c r="H58" i="1"/>
  <c r="T58" i="1"/>
  <c r="N62" i="1"/>
  <c r="L62" i="1"/>
  <c r="K62" i="1"/>
  <c r="M62" i="1"/>
  <c r="O62" i="1"/>
  <c r="J62" i="1"/>
  <c r="I62" i="1"/>
  <c r="H62" i="1"/>
  <c r="T62" i="1"/>
  <c r="O66" i="1"/>
  <c r="N66" i="1"/>
  <c r="L66" i="1"/>
  <c r="J66" i="1"/>
  <c r="M66" i="1"/>
  <c r="K66" i="1"/>
  <c r="I66" i="1"/>
  <c r="H66" i="1"/>
  <c r="T66" i="1"/>
  <c r="O70" i="1"/>
  <c r="M70" i="1"/>
  <c r="N70" i="1"/>
  <c r="J70" i="1"/>
  <c r="L70" i="1"/>
  <c r="K70" i="1"/>
  <c r="I70" i="1"/>
  <c r="H70" i="1"/>
  <c r="T70" i="1"/>
  <c r="O74" i="1"/>
  <c r="M74" i="1"/>
  <c r="L74" i="1"/>
  <c r="J74" i="1"/>
  <c r="N74" i="1"/>
  <c r="K74" i="1"/>
  <c r="H74" i="1"/>
  <c r="I74" i="1"/>
  <c r="T74" i="1"/>
  <c r="N78" i="1"/>
  <c r="L78" i="1"/>
  <c r="O78" i="1"/>
  <c r="M78" i="1"/>
  <c r="K78" i="1"/>
  <c r="J78" i="1"/>
  <c r="I78" i="1"/>
  <c r="H78" i="1"/>
  <c r="T78" i="1"/>
  <c r="O82" i="1"/>
  <c r="N82" i="1"/>
  <c r="M82" i="1"/>
  <c r="J82" i="1"/>
  <c r="L82" i="1"/>
  <c r="K82" i="1"/>
  <c r="H82" i="1"/>
  <c r="I82" i="1"/>
  <c r="T82" i="1"/>
  <c r="O86" i="1"/>
  <c r="M86" i="1"/>
  <c r="N86" i="1"/>
  <c r="L86" i="1"/>
  <c r="J86" i="1"/>
  <c r="K86" i="1"/>
  <c r="I86" i="1"/>
  <c r="H86" i="1"/>
  <c r="T86" i="1"/>
  <c r="N90" i="1"/>
  <c r="M90" i="1"/>
  <c r="L90" i="1"/>
  <c r="J90" i="1"/>
  <c r="O90" i="1"/>
  <c r="K90" i="1"/>
  <c r="I90" i="1"/>
  <c r="H90" i="1"/>
  <c r="T90" i="1"/>
  <c r="N94" i="1"/>
  <c r="L94" i="1"/>
  <c r="M94" i="1"/>
  <c r="O94" i="1"/>
  <c r="K94" i="1"/>
  <c r="J94" i="1"/>
  <c r="I94" i="1"/>
  <c r="H94" i="1"/>
  <c r="P94" i="1" s="1"/>
  <c r="Q94" i="1" s="1"/>
  <c r="T94" i="1"/>
  <c r="M98" i="1"/>
  <c r="J98" i="1"/>
  <c r="O98" i="1"/>
  <c r="N98" i="1"/>
  <c r="L98" i="1"/>
  <c r="I98" i="1"/>
  <c r="K98" i="1"/>
  <c r="H98" i="1"/>
  <c r="T98" i="1"/>
  <c r="O102" i="1"/>
  <c r="M102" i="1"/>
  <c r="L102" i="1"/>
  <c r="N102" i="1"/>
  <c r="J102" i="1"/>
  <c r="K102" i="1"/>
  <c r="I102" i="1"/>
  <c r="H102" i="1"/>
  <c r="T102" i="1"/>
  <c r="O106" i="1"/>
  <c r="M106" i="1"/>
  <c r="N106" i="1"/>
  <c r="L106" i="1"/>
  <c r="J106" i="1"/>
  <c r="K106" i="1"/>
  <c r="I106" i="1"/>
  <c r="H106" i="1"/>
  <c r="T106" i="1"/>
  <c r="N110" i="1"/>
  <c r="O110" i="1"/>
  <c r="L110" i="1"/>
  <c r="M110" i="1"/>
  <c r="K110" i="1"/>
  <c r="J110" i="1"/>
  <c r="I110" i="1"/>
  <c r="H110" i="1"/>
  <c r="T110" i="1"/>
  <c r="O114" i="1"/>
  <c r="N114" i="1"/>
  <c r="J114" i="1"/>
  <c r="L114" i="1"/>
  <c r="M114" i="1"/>
  <c r="K114" i="1"/>
  <c r="I114" i="1"/>
  <c r="H114" i="1"/>
  <c r="T114" i="1"/>
  <c r="O118" i="1"/>
  <c r="N118" i="1"/>
  <c r="M118" i="1"/>
  <c r="J118" i="1"/>
  <c r="L118" i="1"/>
  <c r="K118" i="1"/>
  <c r="I118" i="1"/>
  <c r="H118" i="1"/>
  <c r="T118" i="1"/>
  <c r="N122" i="1"/>
  <c r="O122" i="1"/>
  <c r="L122" i="1"/>
  <c r="M122" i="1"/>
  <c r="J122" i="1"/>
  <c r="K122" i="1"/>
  <c r="I122" i="1"/>
  <c r="H122" i="1"/>
  <c r="P122" i="1" s="1"/>
  <c r="Q122" i="1" s="1"/>
  <c r="T122" i="1"/>
  <c r="N126" i="1"/>
  <c r="L126" i="1"/>
  <c r="M126" i="1"/>
  <c r="K126" i="1"/>
  <c r="O126" i="1"/>
  <c r="J126" i="1"/>
  <c r="I126" i="1"/>
  <c r="H126" i="1"/>
  <c r="T126" i="1"/>
  <c r="O130" i="1"/>
  <c r="L130" i="1"/>
  <c r="J130" i="1"/>
  <c r="N130" i="1"/>
  <c r="M130" i="1"/>
  <c r="K130" i="1"/>
  <c r="I130" i="1"/>
  <c r="H130" i="1"/>
  <c r="T130" i="1"/>
  <c r="O134" i="1"/>
  <c r="M134" i="1"/>
  <c r="L134" i="1"/>
  <c r="J134" i="1"/>
  <c r="N134" i="1"/>
  <c r="K134" i="1"/>
  <c r="I134" i="1"/>
  <c r="H134" i="1"/>
  <c r="T134" i="1"/>
  <c r="O138" i="1"/>
  <c r="N138" i="1"/>
  <c r="M138" i="1"/>
  <c r="L138" i="1"/>
  <c r="J138" i="1"/>
  <c r="K138" i="1"/>
  <c r="H138" i="1"/>
  <c r="I138" i="1"/>
  <c r="T138" i="1"/>
  <c r="N142" i="1"/>
  <c r="L142" i="1"/>
  <c r="O142" i="1"/>
  <c r="M142" i="1"/>
  <c r="K142" i="1"/>
  <c r="J142" i="1"/>
  <c r="I142" i="1"/>
  <c r="H142" i="1"/>
  <c r="T142" i="1"/>
  <c r="O146" i="1"/>
  <c r="N146" i="1"/>
  <c r="J146" i="1"/>
  <c r="M146" i="1"/>
  <c r="L146" i="1"/>
  <c r="K146" i="1"/>
  <c r="H146" i="1"/>
  <c r="I146" i="1"/>
  <c r="T146" i="1"/>
  <c r="O150" i="1"/>
  <c r="M150" i="1"/>
  <c r="N150" i="1"/>
  <c r="L150" i="1"/>
  <c r="J150" i="1"/>
  <c r="K150" i="1"/>
  <c r="I150" i="1"/>
  <c r="H150" i="1"/>
  <c r="T150" i="1"/>
  <c r="N154" i="1"/>
  <c r="M154" i="1"/>
  <c r="L154" i="1"/>
  <c r="O154" i="1"/>
  <c r="J154" i="1"/>
  <c r="K154" i="1"/>
  <c r="I154" i="1"/>
  <c r="H154" i="1"/>
  <c r="T154" i="1"/>
  <c r="N158" i="1"/>
  <c r="L158" i="1"/>
  <c r="M158" i="1"/>
  <c r="O158" i="1"/>
  <c r="K158" i="1"/>
  <c r="J158" i="1"/>
  <c r="I158" i="1"/>
  <c r="H158" i="1"/>
  <c r="T158" i="1"/>
  <c r="N162" i="1"/>
  <c r="J162" i="1"/>
  <c r="O162" i="1"/>
  <c r="L162" i="1"/>
  <c r="M162" i="1"/>
  <c r="K162" i="1"/>
  <c r="I162" i="1"/>
  <c r="H162" i="1"/>
  <c r="T162" i="1"/>
  <c r="O166" i="1"/>
  <c r="M166" i="1"/>
  <c r="N166" i="1"/>
  <c r="L166" i="1"/>
  <c r="J166" i="1"/>
  <c r="K166" i="1"/>
  <c r="I166" i="1"/>
  <c r="H166" i="1"/>
  <c r="T166" i="1"/>
  <c r="O170" i="1"/>
  <c r="M170" i="1"/>
  <c r="L170" i="1"/>
  <c r="J170" i="1"/>
  <c r="N170" i="1"/>
  <c r="I170" i="1"/>
  <c r="K170" i="1"/>
  <c r="H170" i="1"/>
  <c r="T170" i="1"/>
  <c r="N174" i="1"/>
  <c r="O174" i="1"/>
  <c r="M174" i="1"/>
  <c r="L174" i="1"/>
  <c r="J174" i="1"/>
  <c r="K174" i="1"/>
  <c r="I174" i="1"/>
  <c r="H174" i="1"/>
  <c r="T174" i="1"/>
  <c r="O178" i="1"/>
  <c r="N178" i="1"/>
  <c r="L178" i="1"/>
  <c r="J178" i="1"/>
  <c r="M178" i="1"/>
  <c r="I178" i="1"/>
  <c r="H178" i="1"/>
  <c r="K178" i="1"/>
  <c r="T178" i="1"/>
  <c r="O182" i="1"/>
  <c r="N182" i="1"/>
  <c r="M182" i="1"/>
  <c r="J182" i="1"/>
  <c r="L182" i="1"/>
  <c r="K182" i="1"/>
  <c r="I182" i="1"/>
  <c r="H182" i="1"/>
  <c r="T182" i="1"/>
  <c r="N186" i="1"/>
  <c r="O186" i="1"/>
  <c r="L186" i="1"/>
  <c r="J186" i="1"/>
  <c r="M186" i="1"/>
  <c r="I186" i="1"/>
  <c r="H186" i="1"/>
  <c r="K186" i="1"/>
  <c r="T186" i="1"/>
  <c r="N190" i="1"/>
  <c r="M190" i="1"/>
  <c r="O190" i="1"/>
  <c r="L190" i="1"/>
  <c r="J190" i="1"/>
  <c r="K190" i="1"/>
  <c r="I190" i="1"/>
  <c r="H190" i="1"/>
  <c r="T190" i="1"/>
  <c r="O194" i="1"/>
  <c r="N194" i="1"/>
  <c r="L194" i="1"/>
  <c r="J194" i="1"/>
  <c r="M194" i="1"/>
  <c r="K194" i="1"/>
  <c r="I194" i="1"/>
  <c r="H194" i="1"/>
  <c r="T194" i="1"/>
  <c r="O198" i="1"/>
  <c r="M198" i="1"/>
  <c r="L198" i="1"/>
  <c r="N198" i="1"/>
  <c r="J198" i="1"/>
  <c r="K198" i="1"/>
  <c r="I198" i="1"/>
  <c r="H198" i="1"/>
  <c r="T198" i="1"/>
  <c r="O202" i="1"/>
  <c r="M202" i="1"/>
  <c r="N202" i="1"/>
  <c r="L202" i="1"/>
  <c r="J202" i="1"/>
  <c r="K202" i="1"/>
  <c r="H202" i="1"/>
  <c r="I202" i="1"/>
  <c r="T202" i="1"/>
  <c r="N7" i="1"/>
  <c r="M7" i="1"/>
  <c r="L7" i="1"/>
  <c r="O7" i="1"/>
  <c r="J7" i="1"/>
  <c r="I7" i="1"/>
  <c r="H7" i="1"/>
  <c r="K7" i="1"/>
  <c r="T7" i="1"/>
  <c r="O11" i="1"/>
  <c r="N11" i="1"/>
  <c r="M11" i="1"/>
  <c r="L11" i="1"/>
  <c r="I11" i="1"/>
  <c r="H11" i="1"/>
  <c r="J11" i="1"/>
  <c r="K11" i="1"/>
  <c r="T11" i="1"/>
  <c r="N15" i="1"/>
  <c r="M15" i="1"/>
  <c r="L15" i="1"/>
  <c r="O15" i="1"/>
  <c r="I15" i="1"/>
  <c r="H15" i="1"/>
  <c r="K15" i="1"/>
  <c r="J15" i="1"/>
  <c r="T15" i="1"/>
  <c r="N19" i="1"/>
  <c r="M19" i="1"/>
  <c r="L19" i="1"/>
  <c r="K19" i="1"/>
  <c r="I19" i="1"/>
  <c r="H19" i="1"/>
  <c r="O19" i="1"/>
  <c r="J19" i="1"/>
  <c r="T19" i="1"/>
  <c r="N23" i="1"/>
  <c r="M23" i="1"/>
  <c r="L23" i="1"/>
  <c r="O23" i="1"/>
  <c r="J23" i="1"/>
  <c r="I23" i="1"/>
  <c r="H23" i="1"/>
  <c r="K23" i="1"/>
  <c r="T23" i="1"/>
  <c r="O27" i="1"/>
  <c r="N27" i="1"/>
  <c r="M27" i="1"/>
  <c r="L27" i="1"/>
  <c r="I27" i="1"/>
  <c r="H27" i="1"/>
  <c r="J27" i="1"/>
  <c r="K27" i="1"/>
  <c r="T27" i="1"/>
  <c r="N31" i="1"/>
  <c r="M31" i="1"/>
  <c r="L31" i="1"/>
  <c r="O31" i="1"/>
  <c r="I31" i="1"/>
  <c r="H31" i="1"/>
  <c r="K31" i="1"/>
  <c r="J31" i="1"/>
  <c r="T31" i="1"/>
  <c r="N35" i="1"/>
  <c r="M35" i="1"/>
  <c r="L35" i="1"/>
  <c r="O35" i="1"/>
  <c r="K35" i="1"/>
  <c r="I35" i="1"/>
  <c r="H35" i="1"/>
  <c r="J35" i="1"/>
  <c r="T35" i="1"/>
  <c r="N39" i="1"/>
  <c r="M39" i="1"/>
  <c r="L39" i="1"/>
  <c r="O39" i="1"/>
  <c r="J39" i="1"/>
  <c r="I39" i="1"/>
  <c r="H39" i="1"/>
  <c r="K39" i="1"/>
  <c r="T39" i="1"/>
  <c r="O43" i="1"/>
  <c r="N43" i="1"/>
  <c r="M43" i="1"/>
  <c r="L43" i="1"/>
  <c r="I43" i="1"/>
  <c r="H43" i="1"/>
  <c r="J43" i="1"/>
  <c r="K43" i="1"/>
  <c r="T43" i="1"/>
  <c r="N47" i="1"/>
  <c r="M47" i="1"/>
  <c r="L47" i="1"/>
  <c r="I47" i="1"/>
  <c r="H47" i="1"/>
  <c r="O47" i="1"/>
  <c r="K47" i="1"/>
  <c r="J47" i="1"/>
  <c r="T47" i="1"/>
  <c r="N51" i="1"/>
  <c r="M51" i="1"/>
  <c r="L51" i="1"/>
  <c r="O51" i="1"/>
  <c r="K51" i="1"/>
  <c r="I51" i="1"/>
  <c r="H51" i="1"/>
  <c r="J51" i="1"/>
  <c r="T51" i="1"/>
  <c r="N55" i="1"/>
  <c r="M55" i="1"/>
  <c r="L55" i="1"/>
  <c r="O55" i="1"/>
  <c r="J55" i="1"/>
  <c r="I55" i="1"/>
  <c r="H55" i="1"/>
  <c r="K55" i="1"/>
  <c r="T55" i="1"/>
  <c r="O59" i="1"/>
  <c r="N59" i="1"/>
  <c r="M59" i="1"/>
  <c r="L59" i="1"/>
  <c r="I59" i="1"/>
  <c r="H59" i="1"/>
  <c r="J59" i="1"/>
  <c r="K59" i="1"/>
  <c r="T59" i="1"/>
  <c r="N63" i="1"/>
  <c r="M63" i="1"/>
  <c r="L63" i="1"/>
  <c r="O63" i="1"/>
  <c r="I63" i="1"/>
  <c r="H63" i="1"/>
  <c r="K63" i="1"/>
  <c r="J63" i="1"/>
  <c r="T63" i="1"/>
  <c r="N67" i="1"/>
  <c r="M67" i="1"/>
  <c r="L67" i="1"/>
  <c r="O67" i="1"/>
  <c r="K67" i="1"/>
  <c r="I67" i="1"/>
  <c r="H67" i="1"/>
  <c r="J67" i="1"/>
  <c r="T67" i="1"/>
  <c r="M71" i="1"/>
  <c r="L71" i="1"/>
  <c r="O71" i="1"/>
  <c r="N71" i="1"/>
  <c r="J71" i="1"/>
  <c r="I71" i="1"/>
  <c r="H71" i="1"/>
  <c r="P71" i="1" s="1"/>
  <c r="Q71" i="1" s="1"/>
  <c r="K71" i="1"/>
  <c r="T71" i="1"/>
  <c r="O75" i="1"/>
  <c r="M75" i="1"/>
  <c r="L75" i="1"/>
  <c r="N75" i="1"/>
  <c r="I75" i="1"/>
  <c r="H75" i="1"/>
  <c r="J75" i="1"/>
  <c r="K75" i="1"/>
  <c r="T75" i="1"/>
  <c r="M79" i="1"/>
  <c r="L79" i="1"/>
  <c r="N79" i="1"/>
  <c r="O79" i="1"/>
  <c r="I79" i="1"/>
  <c r="H79" i="1"/>
  <c r="J79" i="1"/>
  <c r="K79" i="1"/>
  <c r="T79" i="1"/>
  <c r="N83" i="1"/>
  <c r="M83" i="1"/>
  <c r="L83" i="1"/>
  <c r="O83" i="1"/>
  <c r="K83" i="1"/>
  <c r="I83" i="1"/>
  <c r="H83" i="1"/>
  <c r="J83" i="1"/>
  <c r="T83" i="1"/>
  <c r="M87" i="1"/>
  <c r="L87" i="1"/>
  <c r="O87" i="1"/>
  <c r="N87" i="1"/>
  <c r="J87" i="1"/>
  <c r="I87" i="1"/>
  <c r="H87" i="1"/>
  <c r="P87" i="1" s="1"/>
  <c r="Q87" i="1" s="1"/>
  <c r="K87" i="1"/>
  <c r="T87" i="1"/>
  <c r="O91" i="1"/>
  <c r="M91" i="1"/>
  <c r="L91" i="1"/>
  <c r="I91" i="1"/>
  <c r="H91" i="1"/>
  <c r="J91" i="1"/>
  <c r="K91" i="1"/>
  <c r="N91" i="1"/>
  <c r="T91" i="1"/>
  <c r="M95" i="1"/>
  <c r="L95" i="1"/>
  <c r="O95" i="1"/>
  <c r="N95" i="1"/>
  <c r="I95" i="1"/>
  <c r="H95" i="1"/>
  <c r="J95" i="1"/>
  <c r="K95" i="1"/>
  <c r="T95" i="1"/>
  <c r="N99" i="1"/>
  <c r="M99" i="1"/>
  <c r="L99" i="1"/>
  <c r="O99" i="1"/>
  <c r="K99" i="1"/>
  <c r="I99" i="1"/>
  <c r="H99" i="1"/>
  <c r="J99" i="1"/>
  <c r="T99" i="1"/>
  <c r="M103" i="1"/>
  <c r="L103" i="1"/>
  <c r="O103" i="1"/>
  <c r="N103" i="1"/>
  <c r="J103" i="1"/>
  <c r="I103" i="1"/>
  <c r="H103" i="1"/>
  <c r="P103" i="1" s="1"/>
  <c r="Q103" i="1" s="1"/>
  <c r="K103" i="1"/>
  <c r="T103" i="1"/>
  <c r="O107" i="1"/>
  <c r="M107" i="1"/>
  <c r="L107" i="1"/>
  <c r="N107" i="1"/>
  <c r="I107" i="1"/>
  <c r="H107" i="1"/>
  <c r="J107" i="1"/>
  <c r="K107" i="1"/>
  <c r="T107" i="1"/>
  <c r="M111" i="1"/>
  <c r="L111" i="1"/>
  <c r="N111" i="1"/>
  <c r="O111" i="1"/>
  <c r="I111" i="1"/>
  <c r="H111" i="1"/>
  <c r="J111" i="1"/>
  <c r="K111" i="1"/>
  <c r="T111" i="1"/>
  <c r="N115" i="1"/>
  <c r="M115" i="1"/>
  <c r="L115" i="1"/>
  <c r="O115" i="1"/>
  <c r="K115" i="1"/>
  <c r="I115" i="1"/>
  <c r="H115" i="1"/>
  <c r="J115" i="1"/>
  <c r="T115" i="1"/>
  <c r="M119" i="1"/>
  <c r="L119" i="1"/>
  <c r="J119" i="1"/>
  <c r="I119" i="1"/>
  <c r="H119" i="1"/>
  <c r="N119" i="1"/>
  <c r="O119" i="1"/>
  <c r="K119" i="1"/>
  <c r="T119" i="1"/>
  <c r="O123" i="1"/>
  <c r="M123" i="1"/>
  <c r="L123" i="1"/>
  <c r="N123" i="1"/>
  <c r="I123" i="1"/>
  <c r="H123" i="1"/>
  <c r="J123" i="1"/>
  <c r="K123" i="1"/>
  <c r="T123" i="1"/>
  <c r="M127" i="1"/>
  <c r="L127" i="1"/>
  <c r="O127" i="1"/>
  <c r="N127" i="1"/>
  <c r="I127" i="1"/>
  <c r="H127" i="1"/>
  <c r="J127" i="1"/>
  <c r="K127" i="1"/>
  <c r="T127" i="1"/>
  <c r="N131" i="1"/>
  <c r="M131" i="1"/>
  <c r="L131" i="1"/>
  <c r="O131" i="1"/>
  <c r="K131" i="1"/>
  <c r="I131" i="1"/>
  <c r="H131" i="1"/>
  <c r="J131" i="1"/>
  <c r="T131" i="1"/>
  <c r="M135" i="1"/>
  <c r="L135" i="1"/>
  <c r="O135" i="1"/>
  <c r="N135" i="1"/>
  <c r="J135" i="1"/>
  <c r="I135" i="1"/>
  <c r="H135" i="1"/>
  <c r="K135" i="1"/>
  <c r="T135" i="1"/>
  <c r="O139" i="1"/>
  <c r="M139" i="1"/>
  <c r="L139" i="1"/>
  <c r="N139" i="1"/>
  <c r="I139" i="1"/>
  <c r="H139" i="1"/>
  <c r="J139" i="1"/>
  <c r="K139" i="1"/>
  <c r="T139" i="1"/>
  <c r="M143" i="1"/>
  <c r="L143" i="1"/>
  <c r="N143" i="1"/>
  <c r="O143" i="1"/>
  <c r="I143" i="1"/>
  <c r="H143" i="1"/>
  <c r="J143" i="1"/>
  <c r="K143" i="1"/>
  <c r="T143" i="1"/>
  <c r="N147" i="1"/>
  <c r="M147" i="1"/>
  <c r="L147" i="1"/>
  <c r="K147" i="1"/>
  <c r="I147" i="1"/>
  <c r="H147" i="1"/>
  <c r="O147" i="1"/>
  <c r="J147" i="1"/>
  <c r="T147" i="1"/>
  <c r="M151" i="1"/>
  <c r="L151" i="1"/>
  <c r="O151" i="1"/>
  <c r="N151" i="1"/>
  <c r="J151" i="1"/>
  <c r="I151" i="1"/>
  <c r="H151" i="1"/>
  <c r="K151" i="1"/>
  <c r="T151" i="1"/>
  <c r="O155" i="1"/>
  <c r="M155" i="1"/>
  <c r="L155" i="1"/>
  <c r="I155" i="1"/>
  <c r="H155" i="1"/>
  <c r="J155" i="1"/>
  <c r="N155" i="1"/>
  <c r="K155" i="1"/>
  <c r="T155" i="1"/>
  <c r="M159" i="1"/>
  <c r="L159" i="1"/>
  <c r="O159" i="1"/>
  <c r="I159" i="1"/>
  <c r="H159" i="1"/>
  <c r="N159" i="1"/>
  <c r="J159" i="1"/>
  <c r="K159" i="1"/>
  <c r="T159" i="1"/>
  <c r="N163" i="1"/>
  <c r="M163" i="1"/>
  <c r="L163" i="1"/>
  <c r="O163" i="1"/>
  <c r="K163" i="1"/>
  <c r="I163" i="1"/>
  <c r="H163" i="1"/>
  <c r="J163" i="1"/>
  <c r="T163" i="1"/>
  <c r="M167" i="1"/>
  <c r="L167" i="1"/>
  <c r="O167" i="1"/>
  <c r="N167" i="1"/>
  <c r="J167" i="1"/>
  <c r="K167" i="1"/>
  <c r="I167" i="1"/>
  <c r="H167" i="1"/>
  <c r="T167" i="1"/>
  <c r="O171" i="1"/>
  <c r="M171" i="1"/>
  <c r="N171" i="1"/>
  <c r="K171" i="1"/>
  <c r="I171" i="1"/>
  <c r="H171" i="1"/>
  <c r="L171" i="1"/>
  <c r="J171" i="1"/>
  <c r="T171" i="1"/>
  <c r="M175" i="1"/>
  <c r="N175" i="1"/>
  <c r="K175" i="1"/>
  <c r="I175" i="1"/>
  <c r="H175" i="1"/>
  <c r="J175" i="1"/>
  <c r="O175" i="1"/>
  <c r="L175" i="1"/>
  <c r="T175" i="1"/>
  <c r="N179" i="1"/>
  <c r="M179" i="1"/>
  <c r="O179" i="1"/>
  <c r="K179" i="1"/>
  <c r="I179" i="1"/>
  <c r="H179" i="1"/>
  <c r="L179" i="1"/>
  <c r="J179" i="1"/>
  <c r="T179" i="1"/>
  <c r="M183" i="1"/>
  <c r="L183" i="1"/>
  <c r="N183" i="1"/>
  <c r="J183" i="1"/>
  <c r="K183" i="1"/>
  <c r="I183" i="1"/>
  <c r="H183" i="1"/>
  <c r="O183" i="1"/>
  <c r="T183" i="1"/>
  <c r="O187" i="1"/>
  <c r="M187" i="1"/>
  <c r="K187" i="1"/>
  <c r="I187" i="1"/>
  <c r="H187" i="1"/>
  <c r="J187" i="1"/>
  <c r="L187" i="1"/>
  <c r="N187" i="1"/>
  <c r="T187" i="1"/>
  <c r="M191" i="1"/>
  <c r="O191" i="1"/>
  <c r="L191" i="1"/>
  <c r="K191" i="1"/>
  <c r="I191" i="1"/>
  <c r="H191" i="1"/>
  <c r="N191" i="1"/>
  <c r="J191" i="1"/>
  <c r="T191" i="1"/>
  <c r="N195" i="1"/>
  <c r="M195" i="1"/>
  <c r="O195" i="1"/>
  <c r="K195" i="1"/>
  <c r="I195" i="1"/>
  <c r="H195" i="1"/>
  <c r="L195" i="1"/>
  <c r="J195" i="1"/>
  <c r="T195" i="1"/>
  <c r="M199" i="1"/>
  <c r="O199" i="1"/>
  <c r="N199" i="1"/>
  <c r="L199" i="1"/>
  <c r="J199" i="1"/>
  <c r="K199" i="1"/>
  <c r="I199" i="1"/>
  <c r="H199" i="1"/>
  <c r="T199" i="1"/>
  <c r="O203" i="1"/>
  <c r="M203" i="1"/>
  <c r="N203" i="1"/>
  <c r="K203" i="1"/>
  <c r="I203" i="1"/>
  <c r="H203" i="1"/>
  <c r="J203" i="1"/>
  <c r="L203" i="1"/>
  <c r="T203" i="1"/>
  <c r="D6" i="8"/>
  <c r="P1" i="3" a="1"/>
  <c r="R1" i="3" s="1"/>
  <c r="B4" i="8" a="1"/>
  <c r="C4" i="8" s="1"/>
  <c r="B4" i="8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P124" i="1" l="1"/>
  <c r="Q124" i="1" s="1"/>
  <c r="P108" i="1"/>
  <c r="Q108" i="1" s="1"/>
  <c r="P127" i="1"/>
  <c r="Q127" i="1" s="1"/>
  <c r="P95" i="1"/>
  <c r="Q95" i="1" s="1"/>
  <c r="P62" i="1"/>
  <c r="Q62" i="1" s="1"/>
  <c r="P46" i="1"/>
  <c r="Q46" i="1" s="1"/>
  <c r="P117" i="1"/>
  <c r="Q117" i="1" s="1"/>
  <c r="P85" i="1"/>
  <c r="Q85" i="1" s="1"/>
  <c r="P37" i="1"/>
  <c r="Q37" i="1" s="1"/>
  <c r="P21" i="1"/>
  <c r="Q21" i="1" s="1"/>
  <c r="P63" i="1"/>
  <c r="Q63" i="1" s="1"/>
  <c r="P31" i="1"/>
  <c r="Q31" i="1" s="1"/>
  <c r="P126" i="1"/>
  <c r="Q126" i="1" s="1"/>
  <c r="P211" i="1"/>
  <c r="Q211" i="1" s="1"/>
  <c r="P226" i="1"/>
  <c r="Q226" i="1"/>
  <c r="P214" i="1"/>
  <c r="Q214" i="1" s="1"/>
  <c r="P217" i="1"/>
  <c r="Q217" i="1" s="1"/>
  <c r="P224" i="1"/>
  <c r="Q224" i="1" s="1"/>
  <c r="P208" i="1"/>
  <c r="Q208" i="1" s="1"/>
  <c r="P118" i="1"/>
  <c r="Q118" i="1" s="1"/>
  <c r="P102" i="1"/>
  <c r="Q102" i="1" s="1"/>
  <c r="P86" i="1"/>
  <c r="Q86" i="1" s="1"/>
  <c r="P70" i="1"/>
  <c r="Q70" i="1" s="1"/>
  <c r="P54" i="1"/>
  <c r="Q54" i="1" s="1"/>
  <c r="P38" i="1"/>
  <c r="Q38" i="1" s="1"/>
  <c r="P22" i="1"/>
  <c r="Q22" i="1" s="1"/>
  <c r="P10" i="1"/>
  <c r="Q10" i="1" s="1"/>
  <c r="P129" i="1"/>
  <c r="Q129" i="1" s="1"/>
  <c r="P125" i="1"/>
  <c r="Q125" i="1" s="1"/>
  <c r="P113" i="1"/>
  <c r="Q113" i="1" s="1"/>
  <c r="P109" i="1"/>
  <c r="Q109" i="1" s="1"/>
  <c r="P93" i="1"/>
  <c r="Q93" i="1" s="1"/>
  <c r="P77" i="1"/>
  <c r="Q77" i="1" s="1"/>
  <c r="P45" i="1"/>
  <c r="Q45" i="1" s="1"/>
  <c r="P92" i="1"/>
  <c r="Q92" i="1" s="1"/>
  <c r="P76" i="1"/>
  <c r="Q76" i="1" s="1"/>
  <c r="P219" i="1"/>
  <c r="Q219" i="1"/>
  <c r="P215" i="1"/>
  <c r="Q215" i="1" s="1"/>
  <c r="P222" i="1"/>
  <c r="Q222" i="1"/>
  <c r="P206" i="1"/>
  <c r="Q206" i="1" s="1"/>
  <c r="P213" i="1"/>
  <c r="Q213" i="1" s="1"/>
  <c r="P220" i="1"/>
  <c r="Q220" i="1" s="1"/>
  <c r="P218" i="1"/>
  <c r="Q218" i="1" s="1"/>
  <c r="Q225" i="1"/>
  <c r="P225" i="1"/>
  <c r="P209" i="1"/>
  <c r="Q209" i="1" s="1"/>
  <c r="P216" i="1"/>
  <c r="Q216" i="1" s="1"/>
  <c r="P227" i="1"/>
  <c r="Q227" i="1"/>
  <c r="P223" i="1"/>
  <c r="Q223" i="1" s="1"/>
  <c r="P207" i="1"/>
  <c r="Q207" i="1" s="1"/>
  <c r="P210" i="1"/>
  <c r="Q210" i="1" s="1"/>
  <c r="P221" i="1"/>
  <c r="Q221" i="1" s="1"/>
  <c r="P205" i="1"/>
  <c r="Q205" i="1" s="1"/>
  <c r="P212" i="1"/>
  <c r="Q212" i="1" s="1"/>
  <c r="P74" i="1"/>
  <c r="Q74" i="1" s="1"/>
  <c r="P66" i="1"/>
  <c r="Q66" i="1" s="1"/>
  <c r="P50" i="1"/>
  <c r="Q50" i="1" s="1"/>
  <c r="P61" i="1"/>
  <c r="Q61" i="1" s="1"/>
  <c r="P57" i="1"/>
  <c r="Q57" i="1" s="1"/>
  <c r="P29" i="1"/>
  <c r="Q29" i="1" s="1"/>
  <c r="P25" i="1"/>
  <c r="Q25" i="1" s="1"/>
  <c r="P9" i="1"/>
  <c r="Q9" i="1" s="1"/>
  <c r="P68" i="1"/>
  <c r="Q68" i="1" s="1"/>
  <c r="P36" i="1"/>
  <c r="Q36" i="1" s="1"/>
  <c r="P20" i="1"/>
  <c r="Q20" i="1" s="1"/>
  <c r="P69" i="1"/>
  <c r="Q69" i="1" s="1"/>
  <c r="P41" i="1"/>
  <c r="Q41" i="1" s="1"/>
  <c r="P55" i="1"/>
  <c r="Q55" i="1" s="1"/>
  <c r="P47" i="1"/>
  <c r="Q47" i="1" s="1"/>
  <c r="P39" i="1"/>
  <c r="Q39" i="1" s="1"/>
  <c r="P23" i="1"/>
  <c r="Q23" i="1" s="1"/>
  <c r="P106" i="1"/>
  <c r="Q106" i="1" s="1"/>
  <c r="P90" i="1"/>
  <c r="Q90" i="1" s="1"/>
  <c r="P58" i="1"/>
  <c r="Q58" i="1" s="1"/>
  <c r="P42" i="1"/>
  <c r="Q42" i="1" s="1"/>
  <c r="P26" i="1"/>
  <c r="Q26" i="1" s="1"/>
  <c r="P97" i="1"/>
  <c r="Q97" i="1" s="1"/>
  <c r="P81" i="1"/>
  <c r="Q81" i="1" s="1"/>
  <c r="P65" i="1"/>
  <c r="Q65" i="1" s="1"/>
  <c r="P49" i="1"/>
  <c r="Q49" i="1" s="1"/>
  <c r="P33" i="1"/>
  <c r="Q33" i="1" s="1"/>
  <c r="P198" i="1"/>
  <c r="Q198" i="1" s="1"/>
  <c r="P134" i="1"/>
  <c r="Q134" i="1" s="1"/>
  <c r="P6" i="1"/>
  <c r="Q6" i="1"/>
  <c r="P189" i="1"/>
  <c r="Q189" i="1" s="1"/>
  <c r="P156" i="1"/>
  <c r="Q156" i="1"/>
  <c r="P152" i="1"/>
  <c r="Q152" i="1" s="1"/>
  <c r="P155" i="1"/>
  <c r="Q155" i="1"/>
  <c r="P131" i="1"/>
  <c r="Q131" i="1" s="1"/>
  <c r="P115" i="1"/>
  <c r="Q115" i="1" s="1"/>
  <c r="P99" i="1"/>
  <c r="Q99" i="1" s="1"/>
  <c r="P91" i="1"/>
  <c r="Q91" i="1" s="1"/>
  <c r="P83" i="1"/>
  <c r="Q83" i="1" s="1"/>
  <c r="P186" i="1"/>
  <c r="Q186" i="1" s="1"/>
  <c r="P182" i="1"/>
  <c r="Q182" i="1" s="1"/>
  <c r="P166" i="1"/>
  <c r="Q166" i="1" s="1"/>
  <c r="P150" i="1"/>
  <c r="Q150" i="1" s="1"/>
  <c r="P138" i="1"/>
  <c r="Q138" i="1" s="1"/>
  <c r="P149" i="1"/>
  <c r="Q149" i="1" s="1"/>
  <c r="P141" i="1"/>
  <c r="Q141" i="1" s="1"/>
  <c r="P200" i="1"/>
  <c r="Q200" i="1"/>
  <c r="P184" i="1"/>
  <c r="Q184" i="1" s="1"/>
  <c r="P168" i="1"/>
  <c r="Q168" i="1" s="1"/>
  <c r="P140" i="1"/>
  <c r="Q140" i="1" s="1"/>
  <c r="P136" i="1"/>
  <c r="Q136" i="1" s="1"/>
  <c r="P120" i="1"/>
  <c r="Q120" i="1" s="1"/>
  <c r="P104" i="1"/>
  <c r="Q104" i="1" s="1"/>
  <c r="P88" i="1"/>
  <c r="Q88" i="1" s="1"/>
  <c r="P72" i="1"/>
  <c r="Q72" i="1" s="1"/>
  <c r="P56" i="1"/>
  <c r="Q56" i="1" s="1"/>
  <c r="P40" i="1"/>
  <c r="Q40" i="1" s="1"/>
  <c r="P24" i="1"/>
  <c r="Q24" i="1" s="1"/>
  <c r="P8" i="1"/>
  <c r="Q8" i="1" s="1"/>
  <c r="P195" i="1"/>
  <c r="Q195" i="1" s="1"/>
  <c r="P179" i="1"/>
  <c r="Q179" i="1" s="1"/>
  <c r="P147" i="1"/>
  <c r="Q147" i="1" s="1"/>
  <c r="P119" i="1"/>
  <c r="Q119" i="1" s="1"/>
  <c r="P19" i="1"/>
  <c r="Q19" i="1" s="1"/>
  <c r="P194" i="1"/>
  <c r="Q194" i="1" s="1"/>
  <c r="P162" i="1"/>
  <c r="Q162" i="1" s="1"/>
  <c r="P130" i="1"/>
  <c r="Q130" i="1" s="1"/>
  <c r="P114" i="1"/>
  <c r="Q114" i="1" s="1"/>
  <c r="Q98" i="1"/>
  <c r="P98" i="1"/>
  <c r="Q201" i="1"/>
  <c r="P201" i="1"/>
  <c r="P185" i="1"/>
  <c r="Q185" i="1" s="1"/>
  <c r="P173" i="1"/>
  <c r="Q173" i="1" s="1"/>
  <c r="P169" i="1"/>
  <c r="Q169" i="1" s="1"/>
  <c r="P153" i="1"/>
  <c r="Q153" i="1" s="1"/>
  <c r="P137" i="1"/>
  <c r="Q137" i="1" s="1"/>
  <c r="P121" i="1"/>
  <c r="Q121" i="1" s="1"/>
  <c r="P105" i="1"/>
  <c r="Q105" i="1" s="1"/>
  <c r="P89" i="1"/>
  <c r="Q89" i="1" s="1"/>
  <c r="P13" i="1"/>
  <c r="Q13" i="1" s="1"/>
  <c r="P196" i="1"/>
  <c r="Q196" i="1" s="1"/>
  <c r="P180" i="1"/>
  <c r="Q180" i="1" s="1"/>
  <c r="P164" i="1"/>
  <c r="Q164" i="1" s="1"/>
  <c r="P132" i="1"/>
  <c r="Q132" i="1" s="1"/>
  <c r="P100" i="1"/>
  <c r="Q100" i="1" s="1"/>
  <c r="P52" i="1"/>
  <c r="Q52" i="1" s="1"/>
  <c r="P187" i="1"/>
  <c r="Q187" i="1" s="1"/>
  <c r="P163" i="1"/>
  <c r="Q163" i="1" s="1"/>
  <c r="P202" i="1"/>
  <c r="Q202" i="1"/>
  <c r="P199" i="1"/>
  <c r="Q199" i="1" s="1"/>
  <c r="P191" i="1"/>
  <c r="Q191" i="1" s="1"/>
  <c r="P167" i="1"/>
  <c r="Q167" i="1" s="1"/>
  <c r="P143" i="1"/>
  <c r="Q143" i="1" s="1"/>
  <c r="P111" i="1"/>
  <c r="Q111" i="1" s="1"/>
  <c r="P79" i="1"/>
  <c r="Q79" i="1" s="1"/>
  <c r="P15" i="1"/>
  <c r="Q15" i="1" s="1"/>
  <c r="P190" i="1"/>
  <c r="Q190" i="1" s="1"/>
  <c r="P178" i="1"/>
  <c r="Q178" i="1" s="1"/>
  <c r="P174" i="1"/>
  <c r="Q174" i="1" s="1"/>
  <c r="P158" i="1"/>
  <c r="Q158" i="1" s="1"/>
  <c r="P146" i="1"/>
  <c r="Q146" i="1" s="1"/>
  <c r="P142" i="1"/>
  <c r="Q142" i="1" s="1"/>
  <c r="P110" i="1"/>
  <c r="Q110" i="1" s="1"/>
  <c r="P82" i="1"/>
  <c r="Q82" i="1" s="1"/>
  <c r="P78" i="1"/>
  <c r="Q78" i="1" s="1"/>
  <c r="P30" i="1"/>
  <c r="Q30" i="1"/>
  <c r="P18" i="1"/>
  <c r="Q18" i="1" s="1"/>
  <c r="P14" i="1"/>
  <c r="Q14" i="1" s="1"/>
  <c r="P197" i="1"/>
  <c r="Q197" i="1" s="1"/>
  <c r="P181" i="1"/>
  <c r="Q181" i="1" s="1"/>
  <c r="P165" i="1"/>
  <c r="Q165" i="1" s="1"/>
  <c r="P157" i="1"/>
  <c r="Q157" i="1"/>
  <c r="P133" i="1"/>
  <c r="Q133" i="1" s="1"/>
  <c r="P53" i="1"/>
  <c r="Q53" i="1" s="1"/>
  <c r="P192" i="1"/>
  <c r="Q192" i="1" s="1"/>
  <c r="P176" i="1"/>
  <c r="Q176" i="1"/>
  <c r="P160" i="1"/>
  <c r="Q160" i="1" s="1"/>
  <c r="P148" i="1"/>
  <c r="Q148" i="1" s="1"/>
  <c r="P144" i="1"/>
  <c r="Q144" i="1" s="1"/>
  <c r="P128" i="1"/>
  <c r="Q128" i="1" s="1"/>
  <c r="P116" i="1"/>
  <c r="Q116" i="1" s="1"/>
  <c r="P112" i="1"/>
  <c r="Q112" i="1" s="1"/>
  <c r="P96" i="1"/>
  <c r="Q96" i="1" s="1"/>
  <c r="P84" i="1"/>
  <c r="Q84" i="1" s="1"/>
  <c r="P80" i="1"/>
  <c r="Q80" i="1" s="1"/>
  <c r="P64" i="1"/>
  <c r="Q64" i="1" s="1"/>
  <c r="P48" i="1"/>
  <c r="Q48" i="1" s="1"/>
  <c r="P32" i="1"/>
  <c r="Q32" i="1" s="1"/>
  <c r="P16" i="1"/>
  <c r="Q16" i="1" s="1"/>
  <c r="P67" i="1"/>
  <c r="Q67" i="1" s="1"/>
  <c r="P51" i="1"/>
  <c r="Q51" i="1"/>
  <c r="P35" i="1"/>
  <c r="Q35" i="1" s="1"/>
  <c r="P203" i="1"/>
  <c r="Q203" i="1" s="1"/>
  <c r="P183" i="1"/>
  <c r="Q183" i="1" s="1"/>
  <c r="P175" i="1"/>
  <c r="Q175" i="1"/>
  <c r="P171" i="1"/>
  <c r="Q171" i="1" s="1"/>
  <c r="P159" i="1"/>
  <c r="Q159" i="1" s="1"/>
  <c r="P151" i="1"/>
  <c r="Q151" i="1" s="1"/>
  <c r="P139" i="1"/>
  <c r="Q139" i="1" s="1"/>
  <c r="P135" i="1"/>
  <c r="Q135" i="1" s="1"/>
  <c r="P123" i="1"/>
  <c r="Q123" i="1" s="1"/>
  <c r="P107" i="1"/>
  <c r="Q107" i="1" s="1"/>
  <c r="P75" i="1"/>
  <c r="Q75" i="1" s="1"/>
  <c r="P59" i="1"/>
  <c r="Q59" i="1" s="1"/>
  <c r="P43" i="1"/>
  <c r="Q43" i="1" s="1"/>
  <c r="P27" i="1"/>
  <c r="Q27" i="1" s="1"/>
  <c r="P11" i="1"/>
  <c r="Q11" i="1" s="1"/>
  <c r="P7" i="1"/>
  <c r="Q7" i="1"/>
  <c r="P170" i="1"/>
  <c r="Q170" i="1" s="1"/>
  <c r="P154" i="1"/>
  <c r="Q154" i="1" s="1"/>
  <c r="P193" i="1"/>
  <c r="Q193" i="1" s="1"/>
  <c r="P177" i="1"/>
  <c r="Q177" i="1" s="1"/>
  <c r="P161" i="1"/>
  <c r="Q161" i="1" s="1"/>
  <c r="P145" i="1"/>
  <c r="Q145" i="1" s="1"/>
  <c r="P17" i="1"/>
  <c r="Q17" i="1" s="1"/>
  <c r="Q5" i="1"/>
  <c r="P5" i="1"/>
  <c r="P204" i="1"/>
  <c r="Q204" i="1" s="1"/>
  <c r="P188" i="1"/>
  <c r="Q188" i="1" s="1"/>
  <c r="P172" i="1"/>
  <c r="Q172" i="1" s="1"/>
  <c r="P12" i="1"/>
  <c r="Q12" i="1" s="1"/>
  <c r="D4" i="8"/>
  <c r="Q1" i="3"/>
  <c r="C6" i="8" s="1"/>
  <c r="P1" i="3"/>
  <c r="B6" i="8" s="1"/>
  <c r="E4" i="2" l="1"/>
  <c r="C4" i="2"/>
  <c r="B2" i="8" s="1"/>
  <c r="C3" i="2"/>
  <c r="S5000" i="1"/>
  <c r="R5000" i="1"/>
  <c r="S4999" i="1"/>
  <c r="R4999" i="1"/>
  <c r="S4998" i="1"/>
  <c r="R4998" i="1"/>
  <c r="S4997" i="1"/>
  <c r="R4997" i="1"/>
  <c r="S4996" i="1"/>
  <c r="R4996" i="1"/>
  <c r="S4995" i="1"/>
  <c r="R4995" i="1"/>
  <c r="S4994" i="1"/>
  <c r="R4994" i="1"/>
  <c r="S4993" i="1"/>
  <c r="R4993" i="1"/>
  <c r="S4992" i="1"/>
  <c r="R4992" i="1"/>
  <c r="S4991" i="1"/>
  <c r="R4991" i="1"/>
  <c r="S4990" i="1"/>
  <c r="R4990" i="1"/>
  <c r="S4989" i="1"/>
  <c r="R4989" i="1"/>
  <c r="S4988" i="1"/>
  <c r="R4988" i="1"/>
  <c r="S4987" i="1"/>
  <c r="R4987" i="1"/>
  <c r="S4986" i="1"/>
  <c r="R4986" i="1"/>
  <c r="S4985" i="1"/>
  <c r="R4985" i="1"/>
  <c r="S4984" i="1"/>
  <c r="R4984" i="1"/>
  <c r="S4983" i="1"/>
  <c r="R4983" i="1"/>
  <c r="S4982" i="1"/>
  <c r="R4982" i="1"/>
  <c r="S4981" i="1"/>
  <c r="R4981" i="1"/>
  <c r="S4980" i="1"/>
  <c r="R4980" i="1"/>
  <c r="S4979" i="1"/>
  <c r="R4979" i="1"/>
  <c r="S4978" i="1"/>
  <c r="R4978" i="1"/>
  <c r="S4977" i="1"/>
  <c r="R4977" i="1"/>
  <c r="S4976" i="1"/>
  <c r="R4976" i="1"/>
  <c r="S4975" i="1"/>
  <c r="R4975" i="1"/>
  <c r="S4974" i="1"/>
  <c r="R4974" i="1"/>
  <c r="S4973" i="1"/>
  <c r="R4973" i="1"/>
  <c r="S4972" i="1"/>
  <c r="R4972" i="1"/>
  <c r="S4971" i="1"/>
  <c r="R4971" i="1"/>
  <c r="S4970" i="1"/>
  <c r="R4970" i="1"/>
  <c r="S4969" i="1"/>
  <c r="R4969" i="1"/>
  <c r="S4968" i="1"/>
  <c r="R4968" i="1"/>
  <c r="S4967" i="1"/>
  <c r="R4967" i="1"/>
  <c r="S4966" i="1"/>
  <c r="R4966" i="1"/>
  <c r="S4965" i="1"/>
  <c r="R4965" i="1"/>
  <c r="S4964" i="1"/>
  <c r="R4964" i="1"/>
  <c r="S4963" i="1"/>
  <c r="R4963" i="1"/>
  <c r="S4962" i="1"/>
  <c r="R4962" i="1"/>
  <c r="S4961" i="1"/>
  <c r="R4961" i="1"/>
  <c r="S4960" i="1"/>
  <c r="R4960" i="1"/>
  <c r="S4959" i="1"/>
  <c r="R4959" i="1"/>
  <c r="S4958" i="1"/>
  <c r="R4958" i="1"/>
  <c r="S4957" i="1"/>
  <c r="R4957" i="1"/>
  <c r="S4956" i="1"/>
  <c r="R4956" i="1"/>
  <c r="S4955" i="1"/>
  <c r="R4955" i="1"/>
  <c r="S4954" i="1"/>
  <c r="R4954" i="1"/>
  <c r="S4953" i="1"/>
  <c r="R4953" i="1"/>
  <c r="S4952" i="1"/>
  <c r="R4952" i="1"/>
  <c r="S4951" i="1"/>
  <c r="R4951" i="1"/>
  <c r="S4950" i="1"/>
  <c r="R4950" i="1"/>
  <c r="S4949" i="1"/>
  <c r="R4949" i="1"/>
  <c r="S4948" i="1"/>
  <c r="R4948" i="1"/>
  <c r="S4947" i="1"/>
  <c r="R4947" i="1"/>
  <c r="S4946" i="1"/>
  <c r="R4946" i="1"/>
  <c r="S4945" i="1"/>
  <c r="R4945" i="1"/>
  <c r="S4944" i="1"/>
  <c r="R4944" i="1"/>
  <c r="S4943" i="1"/>
  <c r="R4943" i="1"/>
  <c r="S4942" i="1"/>
  <c r="R4942" i="1"/>
  <c r="S4941" i="1"/>
  <c r="R4941" i="1"/>
  <c r="S4940" i="1"/>
  <c r="R4940" i="1"/>
  <c r="S4939" i="1"/>
  <c r="R4939" i="1"/>
  <c r="S4938" i="1"/>
  <c r="R4938" i="1"/>
  <c r="S4937" i="1"/>
  <c r="R4937" i="1"/>
  <c r="S4936" i="1"/>
  <c r="R4936" i="1"/>
  <c r="S4935" i="1"/>
  <c r="R4935" i="1"/>
  <c r="S4934" i="1"/>
  <c r="R4934" i="1"/>
  <c r="S4933" i="1"/>
  <c r="R4933" i="1"/>
  <c r="S4932" i="1"/>
  <c r="R4932" i="1"/>
  <c r="S4931" i="1"/>
  <c r="R4931" i="1"/>
  <c r="S4930" i="1"/>
  <c r="R4930" i="1"/>
  <c r="S4929" i="1"/>
  <c r="R4929" i="1"/>
  <c r="S4928" i="1"/>
  <c r="R4928" i="1"/>
  <c r="S4927" i="1"/>
  <c r="R4927" i="1"/>
  <c r="S4926" i="1"/>
  <c r="R4926" i="1"/>
  <c r="S4925" i="1"/>
  <c r="R4925" i="1"/>
  <c r="S4924" i="1"/>
  <c r="R4924" i="1"/>
  <c r="S4923" i="1"/>
  <c r="R4923" i="1"/>
  <c r="S4922" i="1"/>
  <c r="R4922" i="1"/>
  <c r="S4921" i="1"/>
  <c r="R4921" i="1"/>
  <c r="S4920" i="1"/>
  <c r="R4920" i="1"/>
  <c r="S4919" i="1"/>
  <c r="R4919" i="1"/>
  <c r="S4918" i="1"/>
  <c r="R4918" i="1"/>
  <c r="S4917" i="1"/>
  <c r="R4917" i="1"/>
  <c r="S4916" i="1"/>
  <c r="R4916" i="1"/>
  <c r="S4915" i="1"/>
  <c r="R4915" i="1"/>
  <c r="S4914" i="1"/>
  <c r="R4914" i="1"/>
  <c r="S4913" i="1"/>
  <c r="R4913" i="1"/>
  <c r="S4912" i="1"/>
  <c r="R4912" i="1"/>
  <c r="S4911" i="1"/>
  <c r="R4911" i="1"/>
  <c r="S4910" i="1"/>
  <c r="R4910" i="1"/>
  <c r="S4909" i="1"/>
  <c r="R4909" i="1"/>
  <c r="S4908" i="1"/>
  <c r="R4908" i="1"/>
  <c r="S4907" i="1"/>
  <c r="R4907" i="1"/>
  <c r="S4906" i="1"/>
  <c r="R4906" i="1"/>
  <c r="S4905" i="1"/>
  <c r="R4905" i="1"/>
  <c r="S4904" i="1"/>
  <c r="R4904" i="1"/>
  <c r="S4903" i="1"/>
  <c r="R4903" i="1"/>
  <c r="S4902" i="1"/>
  <c r="R4902" i="1"/>
  <c r="S4901" i="1"/>
  <c r="R4901" i="1"/>
  <c r="S4900" i="1"/>
  <c r="R4900" i="1"/>
  <c r="S4899" i="1"/>
  <c r="R4899" i="1"/>
  <c r="S4898" i="1"/>
  <c r="R4898" i="1"/>
  <c r="S4897" i="1"/>
  <c r="R4897" i="1"/>
  <c r="S4896" i="1"/>
  <c r="R4896" i="1"/>
  <c r="S4895" i="1"/>
  <c r="R4895" i="1"/>
  <c r="S4894" i="1"/>
  <c r="R4894" i="1"/>
  <c r="S4893" i="1"/>
  <c r="R4893" i="1"/>
  <c r="S4892" i="1"/>
  <c r="R4892" i="1"/>
  <c r="S4891" i="1"/>
  <c r="R4891" i="1"/>
  <c r="S4890" i="1"/>
  <c r="R4890" i="1"/>
  <c r="S4889" i="1"/>
  <c r="R4889" i="1"/>
  <c r="S4888" i="1"/>
  <c r="R4888" i="1"/>
  <c r="S4887" i="1"/>
  <c r="R4887" i="1"/>
  <c r="S4886" i="1"/>
  <c r="R4886" i="1"/>
  <c r="S4885" i="1"/>
  <c r="R4885" i="1"/>
  <c r="S4884" i="1"/>
  <c r="R4884" i="1"/>
  <c r="S4883" i="1"/>
  <c r="R4883" i="1"/>
  <c r="S4882" i="1"/>
  <c r="R4882" i="1"/>
  <c r="S4881" i="1"/>
  <c r="R4881" i="1"/>
  <c r="S4880" i="1"/>
  <c r="R4880" i="1"/>
  <c r="S4879" i="1"/>
  <c r="R4879" i="1"/>
  <c r="S4878" i="1"/>
  <c r="R4878" i="1"/>
  <c r="S4877" i="1"/>
  <c r="R4877" i="1"/>
  <c r="S4876" i="1"/>
  <c r="R4876" i="1"/>
  <c r="S4875" i="1"/>
  <c r="R4875" i="1"/>
  <c r="S4874" i="1"/>
  <c r="R4874" i="1"/>
  <c r="S4873" i="1"/>
  <c r="R4873" i="1"/>
  <c r="S4872" i="1"/>
  <c r="R4872" i="1"/>
  <c r="S4871" i="1"/>
  <c r="R4871" i="1"/>
  <c r="S4870" i="1"/>
  <c r="R4870" i="1"/>
  <c r="S4869" i="1"/>
  <c r="R4869" i="1"/>
  <c r="S4868" i="1"/>
  <c r="R4868" i="1"/>
  <c r="S4867" i="1"/>
  <c r="R4867" i="1"/>
  <c r="S4866" i="1"/>
  <c r="R4866" i="1"/>
  <c r="S4865" i="1"/>
  <c r="R4865" i="1"/>
  <c r="S4864" i="1"/>
  <c r="R4864" i="1"/>
  <c r="S4863" i="1"/>
  <c r="R4863" i="1"/>
  <c r="S4862" i="1"/>
  <c r="R4862" i="1"/>
  <c r="S4861" i="1"/>
  <c r="R4861" i="1"/>
  <c r="S4860" i="1"/>
  <c r="R4860" i="1"/>
  <c r="S4859" i="1"/>
  <c r="R4859" i="1"/>
  <c r="S4858" i="1"/>
  <c r="R4858" i="1"/>
  <c r="S4857" i="1"/>
  <c r="R4857" i="1"/>
  <c r="S4856" i="1"/>
  <c r="R4856" i="1"/>
  <c r="S4855" i="1"/>
  <c r="R4855" i="1"/>
  <c r="S4854" i="1"/>
  <c r="R4854" i="1"/>
  <c r="S4853" i="1"/>
  <c r="R4853" i="1"/>
  <c r="S4852" i="1"/>
  <c r="R4852" i="1"/>
  <c r="S4851" i="1"/>
  <c r="R4851" i="1"/>
  <c r="S4850" i="1"/>
  <c r="R4850" i="1"/>
  <c r="S4849" i="1"/>
  <c r="R4849" i="1"/>
  <c r="S4848" i="1"/>
  <c r="R4848" i="1"/>
  <c r="S4847" i="1"/>
  <c r="R4847" i="1"/>
  <c r="S4846" i="1"/>
  <c r="R4846" i="1"/>
  <c r="S4845" i="1"/>
  <c r="R4845" i="1"/>
  <c r="S4844" i="1"/>
  <c r="R4844" i="1"/>
  <c r="S4843" i="1"/>
  <c r="R4843" i="1"/>
  <c r="S4842" i="1"/>
  <c r="R4842" i="1"/>
  <c r="S4841" i="1"/>
  <c r="R4841" i="1"/>
  <c r="S4840" i="1"/>
  <c r="R4840" i="1"/>
  <c r="S4839" i="1"/>
  <c r="R4839" i="1"/>
  <c r="S4838" i="1"/>
  <c r="R4838" i="1"/>
  <c r="S4837" i="1"/>
  <c r="R4837" i="1"/>
  <c r="S4836" i="1"/>
  <c r="R4836" i="1"/>
  <c r="S4835" i="1"/>
  <c r="R4835" i="1"/>
  <c r="S4834" i="1"/>
  <c r="R4834" i="1"/>
  <c r="S4833" i="1"/>
  <c r="R4833" i="1"/>
  <c r="S4832" i="1"/>
  <c r="R4832" i="1"/>
  <c r="S4831" i="1"/>
  <c r="R4831" i="1"/>
  <c r="S4830" i="1"/>
  <c r="R4830" i="1"/>
  <c r="S4829" i="1"/>
  <c r="R4829" i="1"/>
  <c r="S4828" i="1"/>
  <c r="R4828" i="1"/>
  <c r="S4827" i="1"/>
  <c r="R4827" i="1"/>
  <c r="S4826" i="1"/>
  <c r="R4826" i="1"/>
  <c r="S4825" i="1"/>
  <c r="R4825" i="1"/>
  <c r="S4824" i="1"/>
  <c r="R4824" i="1"/>
  <c r="S4823" i="1"/>
  <c r="R4823" i="1"/>
  <c r="S4822" i="1"/>
  <c r="R4822" i="1"/>
  <c r="S4821" i="1"/>
  <c r="R4821" i="1"/>
  <c r="S4820" i="1"/>
  <c r="R4820" i="1"/>
  <c r="S4819" i="1"/>
  <c r="R4819" i="1"/>
  <c r="S4818" i="1"/>
  <c r="R4818" i="1"/>
  <c r="S4817" i="1"/>
  <c r="R4817" i="1"/>
  <c r="S4816" i="1"/>
  <c r="R4816" i="1"/>
  <c r="S4815" i="1"/>
  <c r="R4815" i="1"/>
  <c r="S4814" i="1"/>
  <c r="R4814" i="1"/>
  <c r="S4813" i="1"/>
  <c r="R4813" i="1"/>
  <c r="S4812" i="1"/>
  <c r="R4812" i="1"/>
  <c r="S4811" i="1"/>
  <c r="R4811" i="1"/>
  <c r="S4810" i="1"/>
  <c r="R4810" i="1"/>
  <c r="S4809" i="1"/>
  <c r="R4809" i="1"/>
  <c r="S4808" i="1"/>
  <c r="R4808" i="1"/>
  <c r="S4807" i="1"/>
  <c r="R4807" i="1"/>
  <c r="S4806" i="1"/>
  <c r="R4806" i="1"/>
  <c r="S4805" i="1"/>
  <c r="R4805" i="1"/>
  <c r="S4804" i="1"/>
  <c r="R4804" i="1"/>
  <c r="S4803" i="1"/>
  <c r="R4803" i="1"/>
  <c r="S4802" i="1"/>
  <c r="R4802" i="1"/>
  <c r="S4801" i="1"/>
  <c r="R4801" i="1"/>
  <c r="S4800" i="1"/>
  <c r="R4800" i="1"/>
  <c r="S4799" i="1"/>
  <c r="R4799" i="1"/>
  <c r="S4798" i="1"/>
  <c r="R4798" i="1"/>
  <c r="S4797" i="1"/>
  <c r="R4797" i="1"/>
  <c r="S4796" i="1"/>
  <c r="R4796" i="1"/>
  <c r="S4795" i="1"/>
  <c r="R4795" i="1"/>
  <c r="S4794" i="1"/>
  <c r="R4794" i="1"/>
  <c r="S4793" i="1"/>
  <c r="R4793" i="1"/>
  <c r="S4792" i="1"/>
  <c r="R4792" i="1"/>
  <c r="S4791" i="1"/>
  <c r="R4791" i="1"/>
  <c r="S4790" i="1"/>
  <c r="R4790" i="1"/>
  <c r="S4789" i="1"/>
  <c r="R4789" i="1"/>
  <c r="S4788" i="1"/>
  <c r="R4788" i="1"/>
  <c r="S4787" i="1"/>
  <c r="R4787" i="1"/>
  <c r="S4786" i="1"/>
  <c r="R4786" i="1"/>
  <c r="S4785" i="1"/>
  <c r="R4785" i="1"/>
  <c r="S4784" i="1"/>
  <c r="R4784" i="1"/>
  <c r="S4783" i="1"/>
  <c r="R4783" i="1"/>
  <c r="S4782" i="1"/>
  <c r="R4782" i="1"/>
  <c r="S4781" i="1"/>
  <c r="R4781" i="1"/>
  <c r="S4780" i="1"/>
  <c r="R4780" i="1"/>
  <c r="S4779" i="1"/>
  <c r="R4779" i="1"/>
  <c r="S4778" i="1"/>
  <c r="R4778" i="1"/>
  <c r="S4777" i="1"/>
  <c r="R4777" i="1"/>
  <c r="S4776" i="1"/>
  <c r="R4776" i="1"/>
  <c r="S4775" i="1"/>
  <c r="R4775" i="1"/>
  <c r="S4774" i="1"/>
  <c r="R4774" i="1"/>
  <c r="S4773" i="1"/>
  <c r="R4773" i="1"/>
  <c r="S4772" i="1"/>
  <c r="R4772" i="1"/>
  <c r="S4771" i="1"/>
  <c r="R4771" i="1"/>
  <c r="S4770" i="1"/>
  <c r="R4770" i="1"/>
  <c r="S4769" i="1"/>
  <c r="R4769" i="1"/>
  <c r="S4768" i="1"/>
  <c r="R4768" i="1"/>
  <c r="S4767" i="1"/>
  <c r="R4767" i="1"/>
  <c r="S4766" i="1"/>
  <c r="R4766" i="1"/>
  <c r="S4765" i="1"/>
  <c r="R4765" i="1"/>
  <c r="S4764" i="1"/>
  <c r="R4764" i="1"/>
  <c r="S4763" i="1"/>
  <c r="R4763" i="1"/>
  <c r="S4762" i="1"/>
  <c r="R4762" i="1"/>
  <c r="S4761" i="1"/>
  <c r="R4761" i="1"/>
  <c r="S4760" i="1"/>
  <c r="R4760" i="1"/>
  <c r="S4759" i="1"/>
  <c r="R4759" i="1"/>
  <c r="S4758" i="1"/>
  <c r="R4758" i="1"/>
  <c r="S4757" i="1"/>
  <c r="R4757" i="1"/>
  <c r="S4756" i="1"/>
  <c r="R4756" i="1"/>
  <c r="S4755" i="1"/>
  <c r="R4755" i="1"/>
  <c r="S4754" i="1"/>
  <c r="R4754" i="1"/>
  <c r="S4753" i="1"/>
  <c r="R4753" i="1"/>
  <c r="S4752" i="1"/>
  <c r="R4752" i="1"/>
  <c r="S4751" i="1"/>
  <c r="R4751" i="1"/>
  <c r="S4750" i="1"/>
  <c r="R4750" i="1"/>
  <c r="S4749" i="1"/>
  <c r="R4749" i="1"/>
  <c r="S4748" i="1"/>
  <c r="R4748" i="1"/>
  <c r="S4747" i="1"/>
  <c r="R4747" i="1"/>
  <c r="S4746" i="1"/>
  <c r="R4746" i="1"/>
  <c r="S4745" i="1"/>
  <c r="R4745" i="1"/>
  <c r="S4744" i="1"/>
  <c r="R4744" i="1"/>
  <c r="S4743" i="1"/>
  <c r="R4743" i="1"/>
  <c r="S4742" i="1"/>
  <c r="R4742" i="1"/>
  <c r="S4741" i="1"/>
  <c r="R4741" i="1"/>
  <c r="S4740" i="1"/>
  <c r="R4740" i="1"/>
  <c r="S4739" i="1"/>
  <c r="R4739" i="1"/>
  <c r="S4738" i="1"/>
  <c r="R4738" i="1"/>
  <c r="S4737" i="1"/>
  <c r="R4737" i="1"/>
  <c r="S4736" i="1"/>
  <c r="R4736" i="1"/>
  <c r="S4735" i="1"/>
  <c r="R4735" i="1"/>
  <c r="S4734" i="1"/>
  <c r="R4734" i="1"/>
  <c r="S4733" i="1"/>
  <c r="R4733" i="1"/>
  <c r="S4732" i="1"/>
  <c r="R4732" i="1"/>
  <c r="S4731" i="1"/>
  <c r="R4731" i="1"/>
  <c r="S4730" i="1"/>
  <c r="R4730" i="1"/>
  <c r="S4729" i="1"/>
  <c r="R4729" i="1"/>
  <c r="S4728" i="1"/>
  <c r="R4728" i="1"/>
  <c r="S4727" i="1"/>
  <c r="R4727" i="1"/>
  <c r="S4726" i="1"/>
  <c r="R4726" i="1"/>
  <c r="S4725" i="1"/>
  <c r="R4725" i="1"/>
  <c r="S4724" i="1"/>
  <c r="R4724" i="1"/>
  <c r="S4723" i="1"/>
  <c r="R4723" i="1"/>
  <c r="S4722" i="1"/>
  <c r="R4722" i="1"/>
  <c r="S4721" i="1"/>
  <c r="R4721" i="1"/>
  <c r="S4720" i="1"/>
  <c r="R4720" i="1"/>
  <c r="S4719" i="1"/>
  <c r="R4719" i="1"/>
  <c r="S4718" i="1"/>
  <c r="R4718" i="1"/>
  <c r="S4717" i="1"/>
  <c r="R4717" i="1"/>
  <c r="S4716" i="1"/>
  <c r="R4716" i="1"/>
  <c r="S4715" i="1"/>
  <c r="R4715" i="1"/>
  <c r="S4714" i="1"/>
  <c r="R4714" i="1"/>
  <c r="S4713" i="1"/>
  <c r="R4713" i="1"/>
  <c r="S4712" i="1"/>
  <c r="R4712" i="1"/>
  <c r="S4711" i="1"/>
  <c r="R4711" i="1"/>
  <c r="S4710" i="1"/>
  <c r="R4710" i="1"/>
  <c r="S4709" i="1"/>
  <c r="R4709" i="1"/>
  <c r="S4708" i="1"/>
  <c r="R4708" i="1"/>
  <c r="S4707" i="1"/>
  <c r="R4707" i="1"/>
  <c r="S4706" i="1"/>
  <c r="R4706" i="1"/>
  <c r="S4705" i="1"/>
  <c r="R4705" i="1"/>
  <c r="S4704" i="1"/>
  <c r="R4704" i="1"/>
  <c r="S4703" i="1"/>
  <c r="R4703" i="1"/>
  <c r="S4702" i="1"/>
  <c r="R4702" i="1"/>
  <c r="S4701" i="1"/>
  <c r="R4701" i="1"/>
  <c r="S4700" i="1"/>
  <c r="R4700" i="1"/>
  <c r="S4699" i="1"/>
  <c r="R4699" i="1"/>
  <c r="S4698" i="1"/>
  <c r="R4698" i="1"/>
  <c r="S4697" i="1"/>
  <c r="R4697" i="1"/>
  <c r="S4696" i="1"/>
  <c r="R4696" i="1"/>
  <c r="S4695" i="1"/>
  <c r="R4695" i="1"/>
  <c r="S4694" i="1"/>
  <c r="R4694" i="1"/>
  <c r="S4693" i="1"/>
  <c r="R4693" i="1"/>
  <c r="S4692" i="1"/>
  <c r="R4692" i="1"/>
  <c r="S4691" i="1"/>
  <c r="R4691" i="1"/>
  <c r="S4690" i="1"/>
  <c r="R4690" i="1"/>
  <c r="S4689" i="1"/>
  <c r="R4689" i="1"/>
  <c r="S4688" i="1"/>
  <c r="R4688" i="1"/>
  <c r="S4687" i="1"/>
  <c r="R4687" i="1"/>
  <c r="S4686" i="1"/>
  <c r="R4686" i="1"/>
  <c r="S4685" i="1"/>
  <c r="R4685" i="1"/>
  <c r="S4684" i="1"/>
  <c r="R4684" i="1"/>
  <c r="S4683" i="1"/>
  <c r="R4683" i="1"/>
  <c r="S4682" i="1"/>
  <c r="R4682" i="1"/>
  <c r="S4681" i="1"/>
  <c r="R4681" i="1"/>
  <c r="S4680" i="1"/>
  <c r="R4680" i="1"/>
  <c r="S4679" i="1"/>
  <c r="R4679" i="1"/>
  <c r="S4678" i="1"/>
  <c r="R4678" i="1"/>
  <c r="S4677" i="1"/>
  <c r="R4677" i="1"/>
  <c r="S4676" i="1"/>
  <c r="R4676" i="1"/>
  <c r="S4675" i="1"/>
  <c r="R4675" i="1"/>
  <c r="S4674" i="1"/>
  <c r="R4674" i="1"/>
  <c r="S4673" i="1"/>
  <c r="R4673" i="1"/>
  <c r="S4672" i="1"/>
  <c r="R4672" i="1"/>
  <c r="S4671" i="1"/>
  <c r="R4671" i="1"/>
  <c r="S4670" i="1"/>
  <c r="R4670" i="1"/>
  <c r="S4669" i="1"/>
  <c r="R4669" i="1"/>
  <c r="S4668" i="1"/>
  <c r="R4668" i="1"/>
  <c r="S4667" i="1"/>
  <c r="R4667" i="1"/>
  <c r="S4666" i="1"/>
  <c r="R4666" i="1"/>
  <c r="S4665" i="1"/>
  <c r="R4665" i="1"/>
  <c r="S4664" i="1"/>
  <c r="R4664" i="1"/>
  <c r="S4663" i="1"/>
  <c r="R4663" i="1"/>
  <c r="S4662" i="1"/>
  <c r="R4662" i="1"/>
  <c r="S4661" i="1"/>
  <c r="R4661" i="1"/>
  <c r="S4660" i="1"/>
  <c r="R4660" i="1"/>
  <c r="S4659" i="1"/>
  <c r="R4659" i="1"/>
  <c r="S4658" i="1"/>
  <c r="R4658" i="1"/>
  <c r="S4657" i="1"/>
  <c r="R4657" i="1"/>
  <c r="S4656" i="1"/>
  <c r="R4656" i="1"/>
  <c r="S4655" i="1"/>
  <c r="R4655" i="1"/>
  <c r="S4654" i="1"/>
  <c r="R4654" i="1"/>
  <c r="S4653" i="1"/>
  <c r="R4653" i="1"/>
  <c r="S4652" i="1"/>
  <c r="R4652" i="1"/>
  <c r="S4651" i="1"/>
  <c r="R4651" i="1"/>
  <c r="S4650" i="1"/>
  <c r="R4650" i="1"/>
  <c r="S4649" i="1"/>
  <c r="R4649" i="1"/>
  <c r="S4648" i="1"/>
  <c r="R4648" i="1"/>
  <c r="S4647" i="1"/>
  <c r="R4647" i="1"/>
  <c r="S4646" i="1"/>
  <c r="R4646" i="1"/>
  <c r="S4645" i="1"/>
  <c r="R4645" i="1"/>
  <c r="S4644" i="1"/>
  <c r="R4644" i="1"/>
  <c r="S4643" i="1"/>
  <c r="R4643" i="1"/>
  <c r="S4642" i="1"/>
  <c r="R4642" i="1"/>
  <c r="S4641" i="1"/>
  <c r="R4641" i="1"/>
  <c r="S4640" i="1"/>
  <c r="R4640" i="1"/>
  <c r="S4639" i="1"/>
  <c r="R4639" i="1"/>
  <c r="S4638" i="1"/>
  <c r="R4638" i="1"/>
  <c r="S4637" i="1"/>
  <c r="R4637" i="1"/>
  <c r="S4636" i="1"/>
  <c r="R4636" i="1"/>
  <c r="S4635" i="1"/>
  <c r="R4635" i="1"/>
  <c r="S4634" i="1"/>
  <c r="R4634" i="1"/>
  <c r="S4633" i="1"/>
  <c r="R4633" i="1"/>
  <c r="S4632" i="1"/>
  <c r="R4632" i="1"/>
  <c r="S4631" i="1"/>
  <c r="R4631" i="1"/>
  <c r="S4630" i="1"/>
  <c r="R4630" i="1"/>
  <c r="S4629" i="1"/>
  <c r="R4629" i="1"/>
  <c r="S4628" i="1"/>
  <c r="R4628" i="1"/>
  <c r="S4627" i="1"/>
  <c r="R4627" i="1"/>
  <c r="S4626" i="1"/>
  <c r="R4626" i="1"/>
  <c r="S4625" i="1"/>
  <c r="R4625" i="1"/>
  <c r="S4624" i="1"/>
  <c r="R4624" i="1"/>
  <c r="S4623" i="1"/>
  <c r="R4623" i="1"/>
  <c r="S4622" i="1"/>
  <c r="R4622" i="1"/>
  <c r="S4621" i="1"/>
  <c r="R4621" i="1"/>
  <c r="S4620" i="1"/>
  <c r="R4620" i="1"/>
  <c r="S4619" i="1"/>
  <c r="R4619" i="1"/>
  <c r="S4618" i="1"/>
  <c r="R4618" i="1"/>
  <c r="S4617" i="1"/>
  <c r="R4617" i="1"/>
  <c r="S4616" i="1"/>
  <c r="R4616" i="1"/>
  <c r="S4615" i="1"/>
  <c r="R4615" i="1"/>
  <c r="S4614" i="1"/>
  <c r="R4614" i="1"/>
  <c r="S4613" i="1"/>
  <c r="R4613" i="1"/>
  <c r="S4612" i="1"/>
  <c r="R4612" i="1"/>
  <c r="S4611" i="1"/>
  <c r="R4611" i="1"/>
  <c r="S4610" i="1"/>
  <c r="R4610" i="1"/>
  <c r="S4609" i="1"/>
  <c r="R4609" i="1"/>
  <c r="S4608" i="1"/>
  <c r="R4608" i="1"/>
  <c r="S4607" i="1"/>
  <c r="R4607" i="1"/>
  <c r="S4606" i="1"/>
  <c r="R4606" i="1"/>
  <c r="S4605" i="1"/>
  <c r="R4605" i="1"/>
  <c r="S4604" i="1"/>
  <c r="R4604" i="1"/>
  <c r="S4603" i="1"/>
  <c r="R4603" i="1"/>
  <c r="S4602" i="1"/>
  <c r="R4602" i="1"/>
  <c r="S4601" i="1"/>
  <c r="R4601" i="1"/>
  <c r="S4600" i="1"/>
  <c r="R4600" i="1"/>
  <c r="S4599" i="1"/>
  <c r="R4599" i="1"/>
  <c r="S4598" i="1"/>
  <c r="R4598" i="1"/>
  <c r="S4597" i="1"/>
  <c r="R4597" i="1"/>
  <c r="S4596" i="1"/>
  <c r="R4596" i="1"/>
  <c r="S4595" i="1"/>
  <c r="R4595" i="1"/>
  <c r="S4594" i="1"/>
  <c r="R4594" i="1"/>
  <c r="S4593" i="1"/>
  <c r="R4593" i="1"/>
  <c r="S4592" i="1"/>
  <c r="R4592" i="1"/>
  <c r="S4591" i="1"/>
  <c r="R4591" i="1"/>
  <c r="S4590" i="1"/>
  <c r="R4590" i="1"/>
  <c r="S4589" i="1"/>
  <c r="R4589" i="1"/>
  <c r="S4588" i="1"/>
  <c r="R4588" i="1"/>
  <c r="S4587" i="1"/>
  <c r="R4587" i="1"/>
  <c r="S4586" i="1"/>
  <c r="R4586" i="1"/>
  <c r="S4585" i="1"/>
  <c r="R4585" i="1"/>
  <c r="S4584" i="1"/>
  <c r="R4584" i="1"/>
  <c r="S4583" i="1"/>
  <c r="R4583" i="1"/>
  <c r="S4582" i="1"/>
  <c r="R4582" i="1"/>
  <c r="S4581" i="1"/>
  <c r="R4581" i="1"/>
  <c r="S4580" i="1"/>
  <c r="R4580" i="1"/>
  <c r="S4579" i="1"/>
  <c r="R4579" i="1"/>
  <c r="S4578" i="1"/>
  <c r="R4578" i="1"/>
  <c r="S4577" i="1"/>
  <c r="R4577" i="1"/>
  <c r="S4576" i="1"/>
  <c r="R4576" i="1"/>
  <c r="S4575" i="1"/>
  <c r="R4575" i="1"/>
  <c r="S4574" i="1"/>
  <c r="R4574" i="1"/>
  <c r="S4573" i="1"/>
  <c r="R4573" i="1"/>
  <c r="S4572" i="1"/>
  <c r="R4572" i="1"/>
  <c r="S4571" i="1"/>
  <c r="R4571" i="1"/>
  <c r="S4570" i="1"/>
  <c r="R4570" i="1"/>
  <c r="S4569" i="1"/>
  <c r="R4569" i="1"/>
  <c r="S4568" i="1"/>
  <c r="R4568" i="1"/>
  <c r="S4567" i="1"/>
  <c r="R4567" i="1"/>
  <c r="S4566" i="1"/>
  <c r="R4566" i="1"/>
  <c r="S4565" i="1"/>
  <c r="R4565" i="1"/>
  <c r="S4564" i="1"/>
  <c r="R4564" i="1"/>
  <c r="S4563" i="1"/>
  <c r="R4563" i="1"/>
  <c r="S4562" i="1"/>
  <c r="R4562" i="1"/>
  <c r="S4561" i="1"/>
  <c r="R4561" i="1"/>
  <c r="S4560" i="1"/>
  <c r="R4560" i="1"/>
  <c r="S4559" i="1"/>
  <c r="R4559" i="1"/>
  <c r="S4558" i="1"/>
  <c r="R4558" i="1"/>
  <c r="S4557" i="1"/>
  <c r="R4557" i="1"/>
  <c r="S4556" i="1"/>
  <c r="R4556" i="1"/>
  <c r="S4555" i="1"/>
  <c r="R4555" i="1"/>
  <c r="S4554" i="1"/>
  <c r="R4554" i="1"/>
  <c r="S4553" i="1"/>
  <c r="R4553" i="1"/>
  <c r="S4552" i="1"/>
  <c r="R4552" i="1"/>
  <c r="S4551" i="1"/>
  <c r="R4551" i="1"/>
  <c r="S4550" i="1"/>
  <c r="R4550" i="1"/>
  <c r="S4549" i="1"/>
  <c r="R4549" i="1"/>
  <c r="S4548" i="1"/>
  <c r="R4548" i="1"/>
  <c r="S4547" i="1"/>
  <c r="R4547" i="1"/>
  <c r="S4546" i="1"/>
  <c r="R4546" i="1"/>
  <c r="S4545" i="1"/>
  <c r="R4545" i="1"/>
  <c r="S4544" i="1"/>
  <c r="R4544" i="1"/>
  <c r="S4543" i="1"/>
  <c r="R4543" i="1"/>
  <c r="S4542" i="1"/>
  <c r="R4542" i="1"/>
  <c r="S4541" i="1"/>
  <c r="R4541" i="1"/>
  <c r="S4540" i="1"/>
  <c r="R4540" i="1"/>
  <c r="S4539" i="1"/>
  <c r="R4539" i="1"/>
  <c r="S4538" i="1"/>
  <c r="R4538" i="1"/>
  <c r="S4537" i="1"/>
  <c r="R4537" i="1"/>
  <c r="S4536" i="1"/>
  <c r="R4536" i="1"/>
  <c r="S4535" i="1"/>
  <c r="R4535" i="1"/>
  <c r="S4534" i="1"/>
  <c r="R4534" i="1"/>
  <c r="S4533" i="1"/>
  <c r="R4533" i="1"/>
  <c r="S4532" i="1"/>
  <c r="R4532" i="1"/>
  <c r="S4531" i="1"/>
  <c r="R4531" i="1"/>
  <c r="S4530" i="1"/>
  <c r="R4530" i="1"/>
  <c r="S4529" i="1"/>
  <c r="R4529" i="1"/>
  <c r="S4528" i="1"/>
  <c r="R4528" i="1"/>
  <c r="S4527" i="1"/>
  <c r="R4527" i="1"/>
  <c r="S4526" i="1"/>
  <c r="R4526" i="1"/>
  <c r="S4525" i="1"/>
  <c r="R4525" i="1"/>
  <c r="S4524" i="1"/>
  <c r="R4524" i="1"/>
  <c r="S4523" i="1"/>
  <c r="R4523" i="1"/>
  <c r="S4522" i="1"/>
  <c r="R4522" i="1"/>
  <c r="S4521" i="1"/>
  <c r="R4521" i="1"/>
  <c r="S4520" i="1"/>
  <c r="R4520" i="1"/>
  <c r="S4519" i="1"/>
  <c r="R4519" i="1"/>
  <c r="S4518" i="1"/>
  <c r="R4518" i="1"/>
  <c r="S4517" i="1"/>
  <c r="R4517" i="1"/>
  <c r="S4516" i="1"/>
  <c r="R4516" i="1"/>
  <c r="S4515" i="1"/>
  <c r="R4515" i="1"/>
  <c r="S4514" i="1"/>
  <c r="R4514" i="1"/>
  <c r="S4513" i="1"/>
  <c r="R4513" i="1"/>
  <c r="S4512" i="1"/>
  <c r="R4512" i="1"/>
  <c r="S4511" i="1"/>
  <c r="R4511" i="1"/>
  <c r="S4510" i="1"/>
  <c r="R4510" i="1"/>
  <c r="S4509" i="1"/>
  <c r="R4509" i="1"/>
  <c r="S4508" i="1"/>
  <c r="R4508" i="1"/>
  <c r="S4507" i="1"/>
  <c r="R4507" i="1"/>
  <c r="S4506" i="1"/>
  <c r="R4506" i="1"/>
  <c r="S4505" i="1"/>
  <c r="R4505" i="1"/>
  <c r="S4504" i="1"/>
  <c r="R4504" i="1"/>
  <c r="S4503" i="1"/>
  <c r="R4503" i="1"/>
  <c r="S4502" i="1"/>
  <c r="R4502" i="1"/>
  <c r="S4501" i="1"/>
  <c r="R4501" i="1"/>
  <c r="S4500" i="1"/>
  <c r="R4500" i="1"/>
  <c r="S4499" i="1"/>
  <c r="R4499" i="1"/>
  <c r="S4498" i="1"/>
  <c r="R4498" i="1"/>
  <c r="S4497" i="1"/>
  <c r="R4497" i="1"/>
  <c r="S4496" i="1"/>
  <c r="R4496" i="1"/>
  <c r="S4495" i="1"/>
  <c r="R4495" i="1"/>
  <c r="S4494" i="1"/>
  <c r="R4494" i="1"/>
  <c r="S4493" i="1"/>
  <c r="R4493" i="1"/>
  <c r="S4492" i="1"/>
  <c r="R4492" i="1"/>
  <c r="S4491" i="1"/>
  <c r="R4491" i="1"/>
  <c r="S4490" i="1"/>
  <c r="R4490" i="1"/>
  <c r="S4489" i="1"/>
  <c r="R4489" i="1"/>
  <c r="S4488" i="1"/>
  <c r="R4488" i="1"/>
  <c r="S4487" i="1"/>
  <c r="R4487" i="1"/>
  <c r="S4486" i="1"/>
  <c r="R4486" i="1"/>
  <c r="S4485" i="1"/>
  <c r="R4485" i="1"/>
  <c r="S4484" i="1"/>
  <c r="R4484" i="1"/>
  <c r="S4483" i="1"/>
  <c r="R4483" i="1"/>
  <c r="S4482" i="1"/>
  <c r="R4482" i="1"/>
  <c r="S4481" i="1"/>
  <c r="R4481" i="1"/>
  <c r="S4480" i="1"/>
  <c r="R4480" i="1"/>
  <c r="S4479" i="1"/>
  <c r="R4479" i="1"/>
  <c r="S4478" i="1"/>
  <c r="R4478" i="1"/>
  <c r="S4477" i="1"/>
  <c r="R4477" i="1"/>
  <c r="S4476" i="1"/>
  <c r="R4476" i="1"/>
  <c r="S4475" i="1"/>
  <c r="R4475" i="1"/>
  <c r="S4474" i="1"/>
  <c r="R4474" i="1"/>
  <c r="S4473" i="1"/>
  <c r="R4473" i="1"/>
  <c r="S4472" i="1"/>
  <c r="R4472" i="1"/>
  <c r="S4471" i="1"/>
  <c r="R4471" i="1"/>
  <c r="S4470" i="1"/>
  <c r="R4470" i="1"/>
  <c r="S4469" i="1"/>
  <c r="R4469" i="1"/>
  <c r="S4468" i="1"/>
  <c r="R4468" i="1"/>
  <c r="S4467" i="1"/>
  <c r="R4467" i="1"/>
  <c r="S4466" i="1"/>
  <c r="R4466" i="1"/>
  <c r="S4465" i="1"/>
  <c r="R4465" i="1"/>
  <c r="S4464" i="1"/>
  <c r="R4464" i="1"/>
  <c r="S4463" i="1"/>
  <c r="R4463" i="1"/>
  <c r="S4462" i="1"/>
  <c r="R4462" i="1"/>
  <c r="S4461" i="1"/>
  <c r="R4461" i="1"/>
  <c r="S4460" i="1"/>
  <c r="R4460" i="1"/>
  <c r="S4459" i="1"/>
  <c r="R4459" i="1"/>
  <c r="S4458" i="1"/>
  <c r="R4458" i="1"/>
  <c r="S4457" i="1"/>
  <c r="R4457" i="1"/>
  <c r="S4456" i="1"/>
  <c r="R4456" i="1"/>
  <c r="S4455" i="1"/>
  <c r="R4455" i="1"/>
  <c r="S4454" i="1"/>
  <c r="R4454" i="1"/>
  <c r="S4453" i="1"/>
  <c r="R4453" i="1"/>
  <c r="S4452" i="1"/>
  <c r="R4452" i="1"/>
  <c r="S4451" i="1"/>
  <c r="R4451" i="1"/>
  <c r="S4450" i="1"/>
  <c r="R4450" i="1"/>
  <c r="S4449" i="1"/>
  <c r="R4449" i="1"/>
  <c r="S4448" i="1"/>
  <c r="R4448" i="1"/>
  <c r="S4447" i="1"/>
  <c r="R4447" i="1"/>
  <c r="S4446" i="1"/>
  <c r="R4446" i="1"/>
  <c r="S4445" i="1"/>
  <c r="R4445" i="1"/>
  <c r="S4444" i="1"/>
  <c r="R4444" i="1"/>
  <c r="S4443" i="1"/>
  <c r="R4443" i="1"/>
  <c r="S4442" i="1"/>
  <c r="R4442" i="1"/>
  <c r="S4441" i="1"/>
  <c r="R4441" i="1"/>
  <c r="S4440" i="1"/>
  <c r="R4440" i="1"/>
  <c r="S4439" i="1"/>
  <c r="R4439" i="1"/>
  <c r="S4438" i="1"/>
  <c r="R4438" i="1"/>
  <c r="S4437" i="1"/>
  <c r="R4437" i="1"/>
  <c r="S4436" i="1"/>
  <c r="R4436" i="1"/>
  <c r="S4435" i="1"/>
  <c r="R4435" i="1"/>
  <c r="S4434" i="1"/>
  <c r="R4434" i="1"/>
  <c r="S4433" i="1"/>
  <c r="R4433" i="1"/>
  <c r="S4432" i="1"/>
  <c r="R4432" i="1"/>
  <c r="S4431" i="1"/>
  <c r="R4431" i="1"/>
  <c r="S4430" i="1"/>
  <c r="R4430" i="1"/>
  <c r="S4429" i="1"/>
  <c r="R4429" i="1"/>
  <c r="S4428" i="1"/>
  <c r="R4428" i="1"/>
  <c r="S4427" i="1"/>
  <c r="R4427" i="1"/>
  <c r="S4426" i="1"/>
  <c r="R4426" i="1"/>
  <c r="S4425" i="1"/>
  <c r="R4425" i="1"/>
  <c r="S4424" i="1"/>
  <c r="R4424" i="1"/>
  <c r="S4423" i="1"/>
  <c r="R4423" i="1"/>
  <c r="S4422" i="1"/>
  <c r="R4422" i="1"/>
  <c r="S4421" i="1"/>
  <c r="R4421" i="1"/>
  <c r="S4420" i="1"/>
  <c r="R4420" i="1"/>
  <c r="S4419" i="1"/>
  <c r="R4419" i="1"/>
  <c r="S4418" i="1"/>
  <c r="R4418" i="1"/>
  <c r="S4417" i="1"/>
  <c r="R4417" i="1"/>
  <c r="S4416" i="1"/>
  <c r="R4416" i="1"/>
  <c r="S4415" i="1"/>
  <c r="R4415" i="1"/>
  <c r="S4414" i="1"/>
  <c r="R4414" i="1"/>
  <c r="S4413" i="1"/>
  <c r="R4413" i="1"/>
  <c r="S4412" i="1"/>
  <c r="R4412" i="1"/>
  <c r="S4411" i="1"/>
  <c r="R4411" i="1"/>
  <c r="S4410" i="1"/>
  <c r="R4410" i="1"/>
  <c r="S4409" i="1"/>
  <c r="R4409" i="1"/>
  <c r="S4408" i="1"/>
  <c r="R4408" i="1"/>
  <c r="S4407" i="1"/>
  <c r="R4407" i="1"/>
  <c r="S4406" i="1"/>
  <c r="R4406" i="1"/>
  <c r="S4405" i="1"/>
  <c r="R4405" i="1"/>
  <c r="S4404" i="1"/>
  <c r="R4404" i="1"/>
  <c r="S4403" i="1"/>
  <c r="R4403" i="1"/>
  <c r="S4402" i="1"/>
  <c r="R4402" i="1"/>
  <c r="S4401" i="1"/>
  <c r="R4401" i="1"/>
  <c r="S4400" i="1"/>
  <c r="R4400" i="1"/>
  <c r="S4399" i="1"/>
  <c r="R4399" i="1"/>
  <c r="S4398" i="1"/>
  <c r="R4398" i="1"/>
  <c r="S4397" i="1"/>
  <c r="R4397" i="1"/>
  <c r="S4396" i="1"/>
  <c r="R4396" i="1"/>
  <c r="S4395" i="1"/>
  <c r="R4395" i="1"/>
  <c r="S4394" i="1"/>
  <c r="R4394" i="1"/>
  <c r="S4393" i="1"/>
  <c r="R4393" i="1"/>
  <c r="S4392" i="1"/>
  <c r="R4392" i="1"/>
  <c r="S4391" i="1"/>
  <c r="R4391" i="1"/>
  <c r="S4390" i="1"/>
  <c r="R4390" i="1"/>
  <c r="S4389" i="1"/>
  <c r="R4389" i="1"/>
  <c r="S4388" i="1"/>
  <c r="R4388" i="1"/>
  <c r="S4387" i="1"/>
  <c r="R4387" i="1"/>
  <c r="S4386" i="1"/>
  <c r="R4386" i="1"/>
  <c r="S4385" i="1"/>
  <c r="R4385" i="1"/>
  <c r="S4384" i="1"/>
  <c r="R4384" i="1"/>
  <c r="S4383" i="1"/>
  <c r="R4383" i="1"/>
  <c r="S4382" i="1"/>
  <c r="R4382" i="1"/>
  <c r="S4381" i="1"/>
  <c r="R4381" i="1"/>
  <c r="S4380" i="1"/>
  <c r="R4380" i="1"/>
  <c r="S4379" i="1"/>
  <c r="R4379" i="1"/>
  <c r="S4378" i="1"/>
  <c r="R4378" i="1"/>
  <c r="S4377" i="1"/>
  <c r="R4377" i="1"/>
  <c r="S4376" i="1"/>
  <c r="R4376" i="1"/>
  <c r="S4375" i="1"/>
  <c r="R4375" i="1"/>
  <c r="S4374" i="1"/>
  <c r="R4374" i="1"/>
  <c r="S4373" i="1"/>
  <c r="R4373" i="1"/>
  <c r="S4372" i="1"/>
  <c r="R4372" i="1"/>
  <c r="S4371" i="1"/>
  <c r="R4371" i="1"/>
  <c r="S4370" i="1"/>
  <c r="R4370" i="1"/>
  <c r="S4369" i="1"/>
  <c r="R4369" i="1"/>
  <c r="S4368" i="1"/>
  <c r="R4368" i="1"/>
  <c r="S4367" i="1"/>
  <c r="R4367" i="1"/>
  <c r="S4366" i="1"/>
  <c r="R4366" i="1"/>
  <c r="S4365" i="1"/>
  <c r="R4365" i="1"/>
  <c r="S4364" i="1"/>
  <c r="R4364" i="1"/>
  <c r="S4363" i="1"/>
  <c r="R4363" i="1"/>
  <c r="S4362" i="1"/>
  <c r="R4362" i="1"/>
  <c r="S4361" i="1"/>
  <c r="R4361" i="1"/>
  <c r="S4360" i="1"/>
  <c r="R4360" i="1"/>
  <c r="S4359" i="1"/>
  <c r="R4359" i="1"/>
  <c r="S4358" i="1"/>
  <c r="R4358" i="1"/>
  <c r="S4357" i="1"/>
  <c r="R4357" i="1"/>
  <c r="S4356" i="1"/>
  <c r="R4356" i="1"/>
  <c r="S4355" i="1"/>
  <c r="R4355" i="1"/>
  <c r="S4354" i="1"/>
  <c r="R4354" i="1"/>
  <c r="S4353" i="1"/>
  <c r="R4353" i="1"/>
  <c r="S4352" i="1"/>
  <c r="R4352" i="1"/>
  <c r="S4351" i="1"/>
  <c r="R4351" i="1"/>
  <c r="S4350" i="1"/>
  <c r="R4350" i="1"/>
  <c r="S4349" i="1"/>
  <c r="R4349" i="1"/>
  <c r="S4348" i="1"/>
  <c r="R4348" i="1"/>
  <c r="S4347" i="1"/>
  <c r="R4347" i="1"/>
  <c r="S4346" i="1"/>
  <c r="R4346" i="1"/>
  <c r="S4345" i="1"/>
  <c r="R4345" i="1"/>
  <c r="S4344" i="1"/>
  <c r="R4344" i="1"/>
  <c r="S4343" i="1"/>
  <c r="R4343" i="1"/>
  <c r="S4342" i="1"/>
  <c r="R4342" i="1"/>
  <c r="S4341" i="1"/>
  <c r="R4341" i="1"/>
  <c r="S4340" i="1"/>
  <c r="R4340" i="1"/>
  <c r="S4339" i="1"/>
  <c r="R4339" i="1"/>
  <c r="S4338" i="1"/>
  <c r="R4338" i="1"/>
  <c r="S4337" i="1"/>
  <c r="R4337" i="1"/>
  <c r="S4336" i="1"/>
  <c r="R4336" i="1"/>
  <c r="S4335" i="1"/>
  <c r="R4335" i="1"/>
  <c r="S4334" i="1"/>
  <c r="R4334" i="1"/>
  <c r="S4333" i="1"/>
  <c r="R4333" i="1"/>
  <c r="S4332" i="1"/>
  <c r="R4332" i="1"/>
  <c r="S4331" i="1"/>
  <c r="R4331" i="1"/>
  <c r="S4330" i="1"/>
  <c r="R4330" i="1"/>
  <c r="S4329" i="1"/>
  <c r="R4329" i="1"/>
  <c r="S4328" i="1"/>
  <c r="R4328" i="1"/>
  <c r="S4327" i="1"/>
  <c r="R4327" i="1"/>
  <c r="S4326" i="1"/>
  <c r="R4326" i="1"/>
  <c r="S4325" i="1"/>
  <c r="R4325" i="1"/>
  <c r="S4324" i="1"/>
  <c r="R4324" i="1"/>
  <c r="S4323" i="1"/>
  <c r="R4323" i="1"/>
  <c r="S4322" i="1"/>
  <c r="R4322" i="1"/>
  <c r="S4321" i="1"/>
  <c r="R4321" i="1"/>
  <c r="S4320" i="1"/>
  <c r="R4320" i="1"/>
  <c r="S4319" i="1"/>
  <c r="R4319" i="1"/>
  <c r="S4318" i="1"/>
  <c r="R4318" i="1"/>
  <c r="S4317" i="1"/>
  <c r="R4317" i="1"/>
  <c r="S4316" i="1"/>
  <c r="R4316" i="1"/>
  <c r="S4315" i="1"/>
  <c r="R4315" i="1"/>
  <c r="S4314" i="1"/>
  <c r="R4314" i="1"/>
  <c r="S4313" i="1"/>
  <c r="R4313" i="1"/>
  <c r="S4312" i="1"/>
  <c r="R4312" i="1"/>
  <c r="S4311" i="1"/>
  <c r="R4311" i="1"/>
  <c r="S4310" i="1"/>
  <c r="R4310" i="1"/>
  <c r="S4309" i="1"/>
  <c r="R4309" i="1"/>
  <c r="S4308" i="1"/>
  <c r="R4308" i="1"/>
  <c r="S4307" i="1"/>
  <c r="R4307" i="1"/>
  <c r="S4306" i="1"/>
  <c r="R4306" i="1"/>
  <c r="S4305" i="1"/>
  <c r="R4305" i="1"/>
  <c r="S4304" i="1"/>
  <c r="R4304" i="1"/>
  <c r="S4303" i="1"/>
  <c r="R4303" i="1"/>
  <c r="S4302" i="1"/>
  <c r="R4302" i="1"/>
  <c r="S4301" i="1"/>
  <c r="R4301" i="1"/>
  <c r="S4300" i="1"/>
  <c r="R4300" i="1"/>
  <c r="S4299" i="1"/>
  <c r="R4299" i="1"/>
  <c r="S4298" i="1"/>
  <c r="R4298" i="1"/>
  <c r="S4297" i="1"/>
  <c r="R4297" i="1"/>
  <c r="S4296" i="1"/>
  <c r="R4296" i="1"/>
  <c r="S4295" i="1"/>
  <c r="R4295" i="1"/>
  <c r="S4294" i="1"/>
  <c r="R4294" i="1"/>
  <c r="S4293" i="1"/>
  <c r="R4293" i="1"/>
  <c r="S4292" i="1"/>
  <c r="R4292" i="1"/>
  <c r="S4291" i="1"/>
  <c r="R4291" i="1"/>
  <c r="S4290" i="1"/>
  <c r="R4290" i="1"/>
  <c r="S4289" i="1"/>
  <c r="R4289" i="1"/>
  <c r="S4288" i="1"/>
  <c r="R4288" i="1"/>
  <c r="S4287" i="1"/>
  <c r="R4287" i="1"/>
  <c r="S4286" i="1"/>
  <c r="R4286" i="1"/>
  <c r="S4285" i="1"/>
  <c r="R4285" i="1"/>
  <c r="S4284" i="1"/>
  <c r="R4284" i="1"/>
  <c r="S4283" i="1"/>
  <c r="R4283" i="1"/>
  <c r="S4282" i="1"/>
  <c r="R4282" i="1"/>
  <c r="S4281" i="1"/>
  <c r="R4281" i="1"/>
  <c r="S4280" i="1"/>
  <c r="R4280" i="1"/>
  <c r="S4279" i="1"/>
  <c r="R4279" i="1"/>
  <c r="S4278" i="1"/>
  <c r="R4278" i="1"/>
  <c r="S4277" i="1"/>
  <c r="R4277" i="1"/>
  <c r="S4276" i="1"/>
  <c r="R4276" i="1"/>
  <c r="S4275" i="1"/>
  <c r="R4275" i="1"/>
  <c r="S4274" i="1"/>
  <c r="R4274" i="1"/>
  <c r="S4273" i="1"/>
  <c r="R4273" i="1"/>
  <c r="S4272" i="1"/>
  <c r="R4272" i="1"/>
  <c r="S4271" i="1"/>
  <c r="R4271" i="1"/>
  <c r="S4270" i="1"/>
  <c r="R4270" i="1"/>
  <c r="S4269" i="1"/>
  <c r="R4269" i="1"/>
  <c r="S4268" i="1"/>
  <c r="R4268" i="1"/>
  <c r="S4267" i="1"/>
  <c r="R4267" i="1"/>
  <c r="S4266" i="1"/>
  <c r="R4266" i="1"/>
  <c r="S4265" i="1"/>
  <c r="R4265" i="1"/>
  <c r="S4264" i="1"/>
  <c r="R4264" i="1"/>
  <c r="S4263" i="1"/>
  <c r="R4263" i="1"/>
  <c r="S4262" i="1"/>
  <c r="R4262" i="1"/>
  <c r="S4261" i="1"/>
  <c r="R4261" i="1"/>
  <c r="S4260" i="1"/>
  <c r="R4260" i="1"/>
  <c r="S4259" i="1"/>
  <c r="R4259" i="1"/>
  <c r="S4258" i="1"/>
  <c r="R4258" i="1"/>
  <c r="S4257" i="1"/>
  <c r="R4257" i="1"/>
  <c r="S4256" i="1"/>
  <c r="R4256" i="1"/>
  <c r="S4255" i="1"/>
  <c r="R4255" i="1"/>
  <c r="S4254" i="1"/>
  <c r="R4254" i="1"/>
  <c r="S4253" i="1"/>
  <c r="R4253" i="1"/>
  <c r="S4252" i="1"/>
  <c r="R4252" i="1"/>
  <c r="S4251" i="1"/>
  <c r="R4251" i="1"/>
  <c r="S4250" i="1"/>
  <c r="R4250" i="1"/>
  <c r="S4249" i="1"/>
  <c r="R4249" i="1"/>
  <c r="S4248" i="1"/>
  <c r="R4248" i="1"/>
  <c r="S4247" i="1"/>
  <c r="R4247" i="1"/>
  <c r="S4246" i="1"/>
  <c r="R4246" i="1"/>
  <c r="S4245" i="1"/>
  <c r="R4245" i="1"/>
  <c r="S4244" i="1"/>
  <c r="R4244" i="1"/>
  <c r="S4243" i="1"/>
  <c r="R4243" i="1"/>
  <c r="S4242" i="1"/>
  <c r="R4242" i="1"/>
  <c r="S4241" i="1"/>
  <c r="R4241" i="1"/>
  <c r="S4240" i="1"/>
  <c r="R4240" i="1"/>
  <c r="S4239" i="1"/>
  <c r="R4239" i="1"/>
  <c r="S4238" i="1"/>
  <c r="R4238" i="1"/>
  <c r="S4237" i="1"/>
  <c r="R4237" i="1"/>
  <c r="S4236" i="1"/>
  <c r="R4236" i="1"/>
  <c r="S4235" i="1"/>
  <c r="R4235" i="1"/>
  <c r="S4234" i="1"/>
  <c r="R4234" i="1"/>
  <c r="S4233" i="1"/>
  <c r="R4233" i="1"/>
  <c r="S4232" i="1"/>
  <c r="R4232" i="1"/>
  <c r="S4231" i="1"/>
  <c r="R4231" i="1"/>
  <c r="S4230" i="1"/>
  <c r="R4230" i="1"/>
  <c r="S4229" i="1"/>
  <c r="R4229" i="1"/>
  <c r="S4228" i="1"/>
  <c r="R4228" i="1"/>
  <c r="S4227" i="1"/>
  <c r="R4227" i="1"/>
  <c r="S4226" i="1"/>
  <c r="R4226" i="1"/>
  <c r="S4225" i="1"/>
  <c r="R4225" i="1"/>
  <c r="S4224" i="1"/>
  <c r="R4224" i="1"/>
  <c r="S4223" i="1"/>
  <c r="R4223" i="1"/>
  <c r="S4222" i="1"/>
  <c r="R4222" i="1"/>
  <c r="S4221" i="1"/>
  <c r="R4221" i="1"/>
  <c r="S4220" i="1"/>
  <c r="R4220" i="1"/>
  <c r="S4219" i="1"/>
  <c r="R4219" i="1"/>
  <c r="S4218" i="1"/>
  <c r="R4218" i="1"/>
  <c r="S4217" i="1"/>
  <c r="R4217" i="1"/>
  <c r="S4216" i="1"/>
  <c r="R4216" i="1"/>
  <c r="S4215" i="1"/>
  <c r="R4215" i="1"/>
  <c r="S4214" i="1"/>
  <c r="R4214" i="1"/>
  <c r="S4213" i="1"/>
  <c r="R4213" i="1"/>
  <c r="S4212" i="1"/>
  <c r="R4212" i="1"/>
  <c r="S4211" i="1"/>
  <c r="R4211" i="1"/>
  <c r="S4210" i="1"/>
  <c r="R4210" i="1"/>
  <c r="S4209" i="1"/>
  <c r="R4209" i="1"/>
  <c r="S4208" i="1"/>
  <c r="R4208" i="1"/>
  <c r="S4207" i="1"/>
  <c r="R4207" i="1"/>
  <c r="S4206" i="1"/>
  <c r="R4206" i="1"/>
  <c r="S4205" i="1"/>
  <c r="R4205" i="1"/>
  <c r="S4204" i="1"/>
  <c r="R4204" i="1"/>
  <c r="S4203" i="1"/>
  <c r="R4203" i="1"/>
  <c r="S4202" i="1"/>
  <c r="R4202" i="1"/>
  <c r="S4201" i="1"/>
  <c r="R4201" i="1"/>
  <c r="S4200" i="1"/>
  <c r="R4200" i="1"/>
  <c r="S4199" i="1"/>
  <c r="R4199" i="1"/>
  <c r="S4198" i="1"/>
  <c r="R4198" i="1"/>
  <c r="S4197" i="1"/>
  <c r="R4197" i="1"/>
  <c r="S4196" i="1"/>
  <c r="R4196" i="1"/>
  <c r="S4195" i="1"/>
  <c r="R4195" i="1"/>
  <c r="S4194" i="1"/>
  <c r="R4194" i="1"/>
  <c r="S4193" i="1"/>
  <c r="R4193" i="1"/>
  <c r="S4192" i="1"/>
  <c r="R4192" i="1"/>
  <c r="S4191" i="1"/>
  <c r="R4191" i="1"/>
  <c r="S4190" i="1"/>
  <c r="R4190" i="1"/>
  <c r="S4189" i="1"/>
  <c r="R4189" i="1"/>
  <c r="S4188" i="1"/>
  <c r="R4188" i="1"/>
  <c r="S4187" i="1"/>
  <c r="R4187" i="1"/>
  <c r="S4186" i="1"/>
  <c r="R4186" i="1"/>
  <c r="S4185" i="1"/>
  <c r="R4185" i="1"/>
  <c r="S4184" i="1"/>
  <c r="R4184" i="1"/>
  <c r="S4183" i="1"/>
  <c r="R4183" i="1"/>
  <c r="S4182" i="1"/>
  <c r="R4182" i="1"/>
  <c r="S4181" i="1"/>
  <c r="R4181" i="1"/>
  <c r="S4180" i="1"/>
  <c r="R4180" i="1"/>
  <c r="S4179" i="1"/>
  <c r="R4179" i="1"/>
  <c r="S4178" i="1"/>
  <c r="R4178" i="1"/>
  <c r="S4177" i="1"/>
  <c r="R4177" i="1"/>
  <c r="S4176" i="1"/>
  <c r="R4176" i="1"/>
  <c r="S4175" i="1"/>
  <c r="R4175" i="1"/>
  <c r="S4174" i="1"/>
  <c r="R4174" i="1"/>
  <c r="S4173" i="1"/>
  <c r="R4173" i="1"/>
  <c r="S4172" i="1"/>
  <c r="R4172" i="1"/>
  <c r="S4171" i="1"/>
  <c r="R4171" i="1"/>
  <c r="S4170" i="1"/>
  <c r="R4170" i="1"/>
  <c r="S4169" i="1"/>
  <c r="R4169" i="1"/>
  <c r="S4168" i="1"/>
  <c r="R4168" i="1"/>
  <c r="S4167" i="1"/>
  <c r="R4167" i="1"/>
  <c r="S4166" i="1"/>
  <c r="R4166" i="1"/>
  <c r="S4165" i="1"/>
  <c r="R4165" i="1"/>
  <c r="S4164" i="1"/>
  <c r="R4164" i="1"/>
  <c r="S4163" i="1"/>
  <c r="R4163" i="1"/>
  <c r="S4162" i="1"/>
  <c r="R4162" i="1"/>
  <c r="S4161" i="1"/>
  <c r="R4161" i="1"/>
  <c r="S4160" i="1"/>
  <c r="R4160" i="1"/>
  <c r="S4159" i="1"/>
  <c r="R4159" i="1"/>
  <c r="S4158" i="1"/>
  <c r="R4158" i="1"/>
  <c r="S4157" i="1"/>
  <c r="R4157" i="1"/>
  <c r="S4156" i="1"/>
  <c r="R4156" i="1"/>
  <c r="S4155" i="1"/>
  <c r="R4155" i="1"/>
  <c r="S4154" i="1"/>
  <c r="R4154" i="1"/>
  <c r="S4153" i="1"/>
  <c r="R4153" i="1"/>
  <c r="S4152" i="1"/>
  <c r="R4152" i="1"/>
  <c r="S4151" i="1"/>
  <c r="R4151" i="1"/>
  <c r="S4150" i="1"/>
  <c r="R4150" i="1"/>
  <c r="S4149" i="1"/>
  <c r="R4149" i="1"/>
  <c r="S4148" i="1"/>
  <c r="R4148" i="1"/>
  <c r="S4147" i="1"/>
  <c r="R4147" i="1"/>
  <c r="S4146" i="1"/>
  <c r="R4146" i="1"/>
  <c r="S4145" i="1"/>
  <c r="R4145" i="1"/>
  <c r="S4144" i="1"/>
  <c r="R4144" i="1"/>
  <c r="S4143" i="1"/>
  <c r="R4143" i="1"/>
  <c r="S4142" i="1"/>
  <c r="R4142" i="1"/>
  <c r="S4141" i="1"/>
  <c r="R4141" i="1"/>
  <c r="S4140" i="1"/>
  <c r="R4140" i="1"/>
  <c r="S4139" i="1"/>
  <c r="R4139" i="1"/>
  <c r="S4138" i="1"/>
  <c r="R4138" i="1"/>
  <c r="S4137" i="1"/>
  <c r="R4137" i="1"/>
  <c r="S4136" i="1"/>
  <c r="R4136" i="1"/>
  <c r="S4135" i="1"/>
  <c r="R4135" i="1"/>
  <c r="S4134" i="1"/>
  <c r="R4134" i="1"/>
  <c r="S4133" i="1"/>
  <c r="R4133" i="1"/>
  <c r="S4132" i="1"/>
  <c r="R4132" i="1"/>
  <c r="S4131" i="1"/>
  <c r="R4131" i="1"/>
  <c r="S4130" i="1"/>
  <c r="R4130" i="1"/>
  <c r="S4129" i="1"/>
  <c r="R4129" i="1"/>
  <c r="S4128" i="1"/>
  <c r="R4128" i="1"/>
  <c r="S4127" i="1"/>
  <c r="R4127" i="1"/>
  <c r="S4126" i="1"/>
  <c r="R4126" i="1"/>
  <c r="S4125" i="1"/>
  <c r="R4125" i="1"/>
  <c r="S4124" i="1"/>
  <c r="R4124" i="1"/>
  <c r="S4123" i="1"/>
  <c r="R4123" i="1"/>
  <c r="S4122" i="1"/>
  <c r="R4122" i="1"/>
  <c r="S4121" i="1"/>
  <c r="R4121" i="1"/>
  <c r="S4120" i="1"/>
  <c r="R4120" i="1"/>
  <c r="S4119" i="1"/>
  <c r="R4119" i="1"/>
  <c r="S4118" i="1"/>
  <c r="R4118" i="1"/>
  <c r="S4117" i="1"/>
  <c r="R4117" i="1"/>
  <c r="S4116" i="1"/>
  <c r="R4116" i="1"/>
  <c r="S4115" i="1"/>
  <c r="R4115" i="1"/>
  <c r="S4114" i="1"/>
  <c r="R4114" i="1"/>
  <c r="S4113" i="1"/>
  <c r="R4113" i="1"/>
  <c r="S4112" i="1"/>
  <c r="R4112" i="1"/>
  <c r="S4111" i="1"/>
  <c r="R4111" i="1"/>
  <c r="S4110" i="1"/>
  <c r="R4110" i="1"/>
  <c r="S4109" i="1"/>
  <c r="R4109" i="1"/>
  <c r="S4108" i="1"/>
  <c r="R4108" i="1"/>
  <c r="S4107" i="1"/>
  <c r="R4107" i="1"/>
  <c r="S4106" i="1"/>
  <c r="R4106" i="1"/>
  <c r="S4105" i="1"/>
  <c r="R4105" i="1"/>
  <c r="S4104" i="1"/>
  <c r="R4104" i="1"/>
  <c r="S4103" i="1"/>
  <c r="R4103" i="1"/>
  <c r="S4102" i="1"/>
  <c r="R4102" i="1"/>
  <c r="S4101" i="1"/>
  <c r="R4101" i="1"/>
  <c r="S4100" i="1"/>
  <c r="R4100" i="1"/>
  <c r="S4099" i="1"/>
  <c r="R4099" i="1"/>
  <c r="S4098" i="1"/>
  <c r="R4098" i="1"/>
  <c r="S4097" i="1"/>
  <c r="R4097" i="1"/>
  <c r="S4096" i="1"/>
  <c r="R4096" i="1"/>
  <c r="S4095" i="1"/>
  <c r="R4095" i="1"/>
  <c r="S4094" i="1"/>
  <c r="R4094" i="1"/>
  <c r="S4093" i="1"/>
  <c r="R4093" i="1"/>
  <c r="S4092" i="1"/>
  <c r="R4092" i="1"/>
  <c r="S4091" i="1"/>
  <c r="R4091" i="1"/>
  <c r="S4090" i="1"/>
  <c r="R4090" i="1"/>
  <c r="S4089" i="1"/>
  <c r="R4089" i="1"/>
  <c r="S4088" i="1"/>
  <c r="R4088" i="1"/>
  <c r="S4087" i="1"/>
  <c r="R4087" i="1"/>
  <c r="S4086" i="1"/>
  <c r="R4086" i="1"/>
  <c r="S4085" i="1"/>
  <c r="R4085" i="1"/>
  <c r="S4084" i="1"/>
  <c r="R4084" i="1"/>
  <c r="S4083" i="1"/>
  <c r="R4083" i="1"/>
  <c r="S4082" i="1"/>
  <c r="R4082" i="1"/>
  <c r="S4081" i="1"/>
  <c r="R4081" i="1"/>
  <c r="S4080" i="1"/>
  <c r="R4080" i="1"/>
  <c r="S4079" i="1"/>
  <c r="R4079" i="1"/>
  <c r="S4078" i="1"/>
  <c r="R4078" i="1"/>
  <c r="S4077" i="1"/>
  <c r="R4077" i="1"/>
  <c r="S4076" i="1"/>
  <c r="R4076" i="1"/>
  <c r="S4075" i="1"/>
  <c r="R4075" i="1"/>
  <c r="S4074" i="1"/>
  <c r="R4074" i="1"/>
  <c r="S4073" i="1"/>
  <c r="R4073" i="1"/>
  <c r="S4072" i="1"/>
  <c r="R4072" i="1"/>
  <c r="S4071" i="1"/>
  <c r="R4071" i="1"/>
  <c r="S4070" i="1"/>
  <c r="R4070" i="1"/>
  <c r="S4069" i="1"/>
  <c r="R4069" i="1"/>
  <c r="S4068" i="1"/>
  <c r="R4068" i="1"/>
  <c r="S4067" i="1"/>
  <c r="R4067" i="1"/>
  <c r="S4066" i="1"/>
  <c r="R4066" i="1"/>
  <c r="S4065" i="1"/>
  <c r="R4065" i="1"/>
  <c r="S4064" i="1"/>
  <c r="R4064" i="1"/>
  <c r="S4063" i="1"/>
  <c r="R4063" i="1"/>
  <c r="S4062" i="1"/>
  <c r="R4062" i="1"/>
  <c r="S4061" i="1"/>
  <c r="R4061" i="1"/>
  <c r="S4060" i="1"/>
  <c r="R4060" i="1"/>
  <c r="S4059" i="1"/>
  <c r="R4059" i="1"/>
  <c r="S4058" i="1"/>
  <c r="R4058" i="1"/>
  <c r="S4057" i="1"/>
  <c r="R4057" i="1"/>
  <c r="S4056" i="1"/>
  <c r="R4056" i="1"/>
  <c r="S4055" i="1"/>
  <c r="R4055" i="1"/>
  <c r="S4054" i="1"/>
  <c r="R4054" i="1"/>
  <c r="S4053" i="1"/>
  <c r="R4053" i="1"/>
  <c r="S4052" i="1"/>
  <c r="R4052" i="1"/>
  <c r="S4051" i="1"/>
  <c r="R4051" i="1"/>
  <c r="S4050" i="1"/>
  <c r="R4050" i="1"/>
  <c r="S4049" i="1"/>
  <c r="R4049" i="1"/>
  <c r="S4048" i="1"/>
  <c r="R4048" i="1"/>
  <c r="S4047" i="1"/>
  <c r="R4047" i="1"/>
  <c r="S4046" i="1"/>
  <c r="R4046" i="1"/>
  <c r="S4045" i="1"/>
  <c r="R4045" i="1"/>
  <c r="S4044" i="1"/>
  <c r="R4044" i="1"/>
  <c r="S4043" i="1"/>
  <c r="R4043" i="1"/>
  <c r="S4042" i="1"/>
  <c r="R4042" i="1"/>
  <c r="S4041" i="1"/>
  <c r="R4041" i="1"/>
  <c r="S4040" i="1"/>
  <c r="R4040" i="1"/>
  <c r="S4039" i="1"/>
  <c r="R4039" i="1"/>
  <c r="S4038" i="1"/>
  <c r="R4038" i="1"/>
  <c r="S4037" i="1"/>
  <c r="R4037" i="1"/>
  <c r="S4036" i="1"/>
  <c r="R4036" i="1"/>
  <c r="S4035" i="1"/>
  <c r="R4035" i="1"/>
  <c r="S4034" i="1"/>
  <c r="R4034" i="1"/>
  <c r="S4033" i="1"/>
  <c r="R4033" i="1"/>
  <c r="S4032" i="1"/>
  <c r="R4032" i="1"/>
  <c r="S4031" i="1"/>
  <c r="R4031" i="1"/>
  <c r="S4030" i="1"/>
  <c r="R4030" i="1"/>
  <c r="S4029" i="1"/>
  <c r="R4029" i="1"/>
  <c r="S4028" i="1"/>
  <c r="R4028" i="1"/>
  <c r="S4027" i="1"/>
  <c r="R4027" i="1"/>
  <c r="S4026" i="1"/>
  <c r="R4026" i="1"/>
  <c r="S4025" i="1"/>
  <c r="R4025" i="1"/>
  <c r="S4024" i="1"/>
  <c r="R4024" i="1"/>
  <c r="S4023" i="1"/>
  <c r="R4023" i="1"/>
  <c r="S4022" i="1"/>
  <c r="R4022" i="1"/>
  <c r="S4021" i="1"/>
  <c r="R4021" i="1"/>
  <c r="S4020" i="1"/>
  <c r="R4020" i="1"/>
  <c r="S4019" i="1"/>
  <c r="R4019" i="1"/>
  <c r="S4018" i="1"/>
  <c r="R4018" i="1"/>
  <c r="S4017" i="1"/>
  <c r="R4017" i="1"/>
  <c r="S4016" i="1"/>
  <c r="R4016" i="1"/>
  <c r="S4015" i="1"/>
  <c r="R4015" i="1"/>
  <c r="S4014" i="1"/>
  <c r="R4014" i="1"/>
  <c r="S4013" i="1"/>
  <c r="R4013" i="1"/>
  <c r="S4012" i="1"/>
  <c r="R4012" i="1"/>
  <c r="S4011" i="1"/>
  <c r="R4011" i="1"/>
  <c r="S4010" i="1"/>
  <c r="R4010" i="1"/>
  <c r="S4009" i="1"/>
  <c r="R4009" i="1"/>
  <c r="S4008" i="1"/>
  <c r="R4008" i="1"/>
  <c r="S4007" i="1"/>
  <c r="R4007" i="1"/>
  <c r="S4006" i="1"/>
  <c r="R4006" i="1"/>
  <c r="S4005" i="1"/>
  <c r="R4005" i="1"/>
  <c r="S4004" i="1"/>
  <c r="R4004" i="1"/>
  <c r="S4003" i="1"/>
  <c r="R4003" i="1"/>
  <c r="S4002" i="1"/>
  <c r="R4002" i="1"/>
  <c r="S4001" i="1"/>
  <c r="R4001" i="1"/>
  <c r="S4000" i="1"/>
  <c r="R4000" i="1"/>
  <c r="S3999" i="1"/>
  <c r="R3999" i="1"/>
  <c r="S3998" i="1"/>
  <c r="R3998" i="1"/>
  <c r="S3997" i="1"/>
  <c r="R3997" i="1"/>
  <c r="S3996" i="1"/>
  <c r="R3996" i="1"/>
  <c r="S3995" i="1"/>
  <c r="R3995" i="1"/>
  <c r="S3994" i="1"/>
  <c r="R3994" i="1"/>
  <c r="S3993" i="1"/>
  <c r="R3993" i="1"/>
  <c r="S3992" i="1"/>
  <c r="R3992" i="1"/>
  <c r="S3991" i="1"/>
  <c r="R3991" i="1"/>
  <c r="S3990" i="1"/>
  <c r="R3990" i="1"/>
  <c r="S3989" i="1"/>
  <c r="R3989" i="1"/>
  <c r="S3988" i="1"/>
  <c r="R3988" i="1"/>
  <c r="S3987" i="1"/>
  <c r="R3987" i="1"/>
  <c r="S3986" i="1"/>
  <c r="R3986" i="1"/>
  <c r="S3985" i="1"/>
  <c r="R3985" i="1"/>
  <c r="S3984" i="1"/>
  <c r="R3984" i="1"/>
  <c r="S3983" i="1"/>
  <c r="R3983" i="1"/>
  <c r="S3982" i="1"/>
  <c r="R3982" i="1"/>
  <c r="S3981" i="1"/>
  <c r="R3981" i="1"/>
  <c r="S3980" i="1"/>
  <c r="R3980" i="1"/>
  <c r="S3979" i="1"/>
  <c r="R3979" i="1"/>
  <c r="S3978" i="1"/>
  <c r="R3978" i="1"/>
  <c r="S3977" i="1"/>
  <c r="R3977" i="1"/>
  <c r="S3976" i="1"/>
  <c r="R3976" i="1"/>
  <c r="S3975" i="1"/>
  <c r="R3975" i="1"/>
  <c r="S3974" i="1"/>
  <c r="R3974" i="1"/>
  <c r="S3973" i="1"/>
  <c r="R3973" i="1"/>
  <c r="S3972" i="1"/>
  <c r="R3972" i="1"/>
  <c r="S3971" i="1"/>
  <c r="R3971" i="1"/>
  <c r="S3970" i="1"/>
  <c r="R3970" i="1"/>
  <c r="S3969" i="1"/>
  <c r="R3969" i="1"/>
  <c r="S3968" i="1"/>
  <c r="R3968" i="1"/>
  <c r="S3967" i="1"/>
  <c r="R3967" i="1"/>
  <c r="S3966" i="1"/>
  <c r="R3966" i="1"/>
  <c r="S3965" i="1"/>
  <c r="R3965" i="1"/>
  <c r="S3964" i="1"/>
  <c r="R3964" i="1"/>
  <c r="S3963" i="1"/>
  <c r="R3963" i="1"/>
  <c r="S3962" i="1"/>
  <c r="R3962" i="1"/>
  <c r="S3961" i="1"/>
  <c r="R3961" i="1"/>
  <c r="S3960" i="1"/>
  <c r="R3960" i="1"/>
  <c r="S3959" i="1"/>
  <c r="R3959" i="1"/>
  <c r="S3958" i="1"/>
  <c r="R3958" i="1"/>
  <c r="S3957" i="1"/>
  <c r="R3957" i="1"/>
  <c r="S3956" i="1"/>
  <c r="R3956" i="1"/>
  <c r="S3955" i="1"/>
  <c r="R3955" i="1"/>
  <c r="S3954" i="1"/>
  <c r="R3954" i="1"/>
  <c r="S3953" i="1"/>
  <c r="R3953" i="1"/>
  <c r="S3952" i="1"/>
  <c r="R3952" i="1"/>
  <c r="S3951" i="1"/>
  <c r="R3951" i="1"/>
  <c r="S3950" i="1"/>
  <c r="R3950" i="1"/>
  <c r="S3949" i="1"/>
  <c r="R3949" i="1"/>
  <c r="S3948" i="1"/>
  <c r="R3948" i="1"/>
  <c r="S3947" i="1"/>
  <c r="R3947" i="1"/>
  <c r="S3946" i="1"/>
  <c r="R3946" i="1"/>
  <c r="S3945" i="1"/>
  <c r="R3945" i="1"/>
  <c r="S3944" i="1"/>
  <c r="R3944" i="1"/>
  <c r="S3943" i="1"/>
  <c r="R3943" i="1"/>
  <c r="S3942" i="1"/>
  <c r="R3942" i="1"/>
  <c r="S3941" i="1"/>
  <c r="R3941" i="1"/>
  <c r="S3940" i="1"/>
  <c r="R3940" i="1"/>
  <c r="S3939" i="1"/>
  <c r="R3939" i="1"/>
  <c r="S3938" i="1"/>
  <c r="R3938" i="1"/>
  <c r="S3937" i="1"/>
  <c r="R3937" i="1"/>
  <c r="S3936" i="1"/>
  <c r="R3936" i="1"/>
  <c r="S3935" i="1"/>
  <c r="R3935" i="1"/>
  <c r="S3934" i="1"/>
  <c r="R3934" i="1"/>
  <c r="S3933" i="1"/>
  <c r="R3933" i="1"/>
  <c r="S3932" i="1"/>
  <c r="R3932" i="1"/>
  <c r="S3931" i="1"/>
  <c r="R3931" i="1"/>
  <c r="S3930" i="1"/>
  <c r="R3930" i="1"/>
  <c r="S3929" i="1"/>
  <c r="R3929" i="1"/>
  <c r="S3928" i="1"/>
  <c r="R3928" i="1"/>
  <c r="S3927" i="1"/>
  <c r="R3927" i="1"/>
  <c r="S3926" i="1"/>
  <c r="R3926" i="1"/>
  <c r="S3925" i="1"/>
  <c r="R3925" i="1"/>
  <c r="S3924" i="1"/>
  <c r="R3924" i="1"/>
  <c r="S3923" i="1"/>
  <c r="R3923" i="1"/>
  <c r="S3922" i="1"/>
  <c r="R3922" i="1"/>
  <c r="S3921" i="1"/>
  <c r="R3921" i="1"/>
  <c r="S3920" i="1"/>
  <c r="R3920" i="1"/>
  <c r="S3919" i="1"/>
  <c r="R3919" i="1"/>
  <c r="S3918" i="1"/>
  <c r="R3918" i="1"/>
  <c r="S3917" i="1"/>
  <c r="R3917" i="1"/>
  <c r="S3916" i="1"/>
  <c r="R3916" i="1"/>
  <c r="S3915" i="1"/>
  <c r="R3915" i="1"/>
  <c r="S3914" i="1"/>
  <c r="R3914" i="1"/>
  <c r="S3913" i="1"/>
  <c r="R3913" i="1"/>
  <c r="S3912" i="1"/>
  <c r="R3912" i="1"/>
  <c r="S3911" i="1"/>
  <c r="R3911" i="1"/>
  <c r="S3910" i="1"/>
  <c r="R3910" i="1"/>
  <c r="S3909" i="1"/>
  <c r="R3909" i="1"/>
  <c r="S3908" i="1"/>
  <c r="R3908" i="1"/>
  <c r="S3907" i="1"/>
  <c r="R3907" i="1"/>
  <c r="S3906" i="1"/>
  <c r="R3906" i="1"/>
  <c r="S3905" i="1"/>
  <c r="R3905" i="1"/>
  <c r="S3904" i="1"/>
  <c r="R3904" i="1"/>
  <c r="S3903" i="1"/>
  <c r="R3903" i="1"/>
  <c r="S3902" i="1"/>
  <c r="R3902" i="1"/>
  <c r="S3901" i="1"/>
  <c r="R3901" i="1"/>
  <c r="S3900" i="1"/>
  <c r="R3900" i="1"/>
  <c r="S3899" i="1"/>
  <c r="R3899" i="1"/>
  <c r="S3898" i="1"/>
  <c r="R3898" i="1"/>
  <c r="S3897" i="1"/>
  <c r="R3897" i="1"/>
  <c r="S3896" i="1"/>
  <c r="R3896" i="1"/>
  <c r="S3895" i="1"/>
  <c r="R3895" i="1"/>
  <c r="S3894" i="1"/>
  <c r="R3894" i="1"/>
  <c r="S3893" i="1"/>
  <c r="R3893" i="1"/>
  <c r="S3892" i="1"/>
  <c r="R3892" i="1"/>
  <c r="S3891" i="1"/>
  <c r="R3891" i="1"/>
  <c r="S3890" i="1"/>
  <c r="R3890" i="1"/>
  <c r="S3889" i="1"/>
  <c r="R3889" i="1"/>
  <c r="S3888" i="1"/>
  <c r="R3888" i="1"/>
  <c r="S3887" i="1"/>
  <c r="R3887" i="1"/>
  <c r="S3886" i="1"/>
  <c r="R3886" i="1"/>
  <c r="S3885" i="1"/>
  <c r="R3885" i="1"/>
  <c r="S3884" i="1"/>
  <c r="R3884" i="1"/>
  <c r="S3883" i="1"/>
  <c r="R3883" i="1"/>
  <c r="S3882" i="1"/>
  <c r="R3882" i="1"/>
  <c r="S3881" i="1"/>
  <c r="R3881" i="1"/>
  <c r="S3880" i="1"/>
  <c r="R3880" i="1"/>
  <c r="S3879" i="1"/>
  <c r="R3879" i="1"/>
  <c r="S3878" i="1"/>
  <c r="R3878" i="1"/>
  <c r="S3877" i="1"/>
  <c r="R3877" i="1"/>
  <c r="S3876" i="1"/>
  <c r="R3876" i="1"/>
  <c r="S3875" i="1"/>
  <c r="R3875" i="1"/>
  <c r="S3874" i="1"/>
  <c r="R3874" i="1"/>
  <c r="S3873" i="1"/>
  <c r="R3873" i="1"/>
  <c r="S3872" i="1"/>
  <c r="R3872" i="1"/>
  <c r="S3871" i="1"/>
  <c r="R3871" i="1"/>
  <c r="S3870" i="1"/>
  <c r="R3870" i="1"/>
  <c r="S3869" i="1"/>
  <c r="R3869" i="1"/>
  <c r="S3868" i="1"/>
  <c r="R3868" i="1"/>
  <c r="S3867" i="1"/>
  <c r="R3867" i="1"/>
  <c r="S3866" i="1"/>
  <c r="R3866" i="1"/>
  <c r="S3865" i="1"/>
  <c r="R3865" i="1"/>
  <c r="S3864" i="1"/>
  <c r="R3864" i="1"/>
  <c r="S3863" i="1"/>
  <c r="R3863" i="1"/>
  <c r="S3862" i="1"/>
  <c r="R3862" i="1"/>
  <c r="S3861" i="1"/>
  <c r="R3861" i="1"/>
  <c r="S3860" i="1"/>
  <c r="R3860" i="1"/>
  <c r="S3859" i="1"/>
  <c r="R3859" i="1"/>
  <c r="S3858" i="1"/>
  <c r="R3858" i="1"/>
  <c r="S3857" i="1"/>
  <c r="R3857" i="1"/>
  <c r="S3856" i="1"/>
  <c r="R3856" i="1"/>
  <c r="S3855" i="1"/>
  <c r="R3855" i="1"/>
  <c r="S3854" i="1"/>
  <c r="R3854" i="1"/>
  <c r="S3853" i="1"/>
  <c r="R3853" i="1"/>
  <c r="S3852" i="1"/>
  <c r="R3852" i="1"/>
  <c r="S3851" i="1"/>
  <c r="R3851" i="1"/>
  <c r="S3850" i="1"/>
  <c r="R3850" i="1"/>
  <c r="S3849" i="1"/>
  <c r="R3849" i="1"/>
  <c r="S3848" i="1"/>
  <c r="R3848" i="1"/>
  <c r="S3847" i="1"/>
  <c r="R3847" i="1"/>
  <c r="S3846" i="1"/>
  <c r="R3846" i="1"/>
  <c r="S3845" i="1"/>
  <c r="R3845" i="1"/>
  <c r="S3844" i="1"/>
  <c r="R3844" i="1"/>
  <c r="S3843" i="1"/>
  <c r="R3843" i="1"/>
  <c r="S3842" i="1"/>
  <c r="R3842" i="1"/>
  <c r="S3841" i="1"/>
  <c r="R3841" i="1"/>
  <c r="S3840" i="1"/>
  <c r="R3840" i="1"/>
  <c r="S3839" i="1"/>
  <c r="R3839" i="1"/>
  <c r="S3838" i="1"/>
  <c r="R3838" i="1"/>
  <c r="S3837" i="1"/>
  <c r="R3837" i="1"/>
  <c r="S3836" i="1"/>
  <c r="R3836" i="1"/>
  <c r="S3835" i="1"/>
  <c r="R3835" i="1"/>
  <c r="S3834" i="1"/>
  <c r="R3834" i="1"/>
  <c r="S3833" i="1"/>
  <c r="R3833" i="1"/>
  <c r="S3832" i="1"/>
  <c r="R3832" i="1"/>
  <c r="S3831" i="1"/>
  <c r="R3831" i="1"/>
  <c r="S3830" i="1"/>
  <c r="R3830" i="1"/>
  <c r="S3829" i="1"/>
  <c r="R3829" i="1"/>
  <c r="S3828" i="1"/>
  <c r="R3828" i="1"/>
  <c r="S3827" i="1"/>
  <c r="R3827" i="1"/>
  <c r="S3826" i="1"/>
  <c r="R3826" i="1"/>
  <c r="S3825" i="1"/>
  <c r="R3825" i="1"/>
  <c r="S3824" i="1"/>
  <c r="R3824" i="1"/>
  <c r="S3823" i="1"/>
  <c r="R3823" i="1"/>
  <c r="S3822" i="1"/>
  <c r="R3822" i="1"/>
  <c r="S3821" i="1"/>
  <c r="R3821" i="1"/>
  <c r="S3820" i="1"/>
  <c r="R3820" i="1"/>
  <c r="S3819" i="1"/>
  <c r="R3819" i="1"/>
  <c r="S3818" i="1"/>
  <c r="R3818" i="1"/>
  <c r="S3817" i="1"/>
  <c r="R3817" i="1"/>
  <c r="S3816" i="1"/>
  <c r="R3816" i="1"/>
  <c r="S3815" i="1"/>
  <c r="R3815" i="1"/>
  <c r="S3814" i="1"/>
  <c r="R3814" i="1"/>
  <c r="S3813" i="1"/>
  <c r="R3813" i="1"/>
  <c r="S3812" i="1"/>
  <c r="R3812" i="1"/>
  <c r="S3811" i="1"/>
  <c r="R3811" i="1"/>
  <c r="S3810" i="1"/>
  <c r="R3810" i="1"/>
  <c r="S3809" i="1"/>
  <c r="R3809" i="1"/>
  <c r="S3808" i="1"/>
  <c r="R3808" i="1"/>
  <c r="S3807" i="1"/>
  <c r="R3807" i="1"/>
  <c r="S3806" i="1"/>
  <c r="R3806" i="1"/>
  <c r="S3805" i="1"/>
  <c r="R3805" i="1"/>
  <c r="S3804" i="1"/>
  <c r="R3804" i="1"/>
  <c r="S3803" i="1"/>
  <c r="R3803" i="1"/>
  <c r="S3802" i="1"/>
  <c r="R3802" i="1"/>
  <c r="S3801" i="1"/>
  <c r="R3801" i="1"/>
  <c r="S3800" i="1"/>
  <c r="R3800" i="1"/>
  <c r="S3799" i="1"/>
  <c r="R3799" i="1"/>
  <c r="S3798" i="1"/>
  <c r="R3798" i="1"/>
  <c r="S3797" i="1"/>
  <c r="R3797" i="1"/>
  <c r="S3796" i="1"/>
  <c r="R3796" i="1"/>
  <c r="S3795" i="1"/>
  <c r="R3795" i="1"/>
  <c r="S3794" i="1"/>
  <c r="R3794" i="1"/>
  <c r="S3793" i="1"/>
  <c r="R3793" i="1"/>
  <c r="S3792" i="1"/>
  <c r="R3792" i="1"/>
  <c r="S3791" i="1"/>
  <c r="R3791" i="1"/>
  <c r="S3790" i="1"/>
  <c r="R3790" i="1"/>
  <c r="S3789" i="1"/>
  <c r="R3789" i="1"/>
  <c r="S3788" i="1"/>
  <c r="R3788" i="1"/>
  <c r="S3787" i="1"/>
  <c r="R3787" i="1"/>
  <c r="S3786" i="1"/>
  <c r="R3786" i="1"/>
  <c r="S3785" i="1"/>
  <c r="R3785" i="1"/>
  <c r="S3784" i="1"/>
  <c r="R3784" i="1"/>
  <c r="S3783" i="1"/>
  <c r="R3783" i="1"/>
  <c r="S3782" i="1"/>
  <c r="R3782" i="1"/>
  <c r="S3781" i="1"/>
  <c r="R3781" i="1"/>
  <c r="S3780" i="1"/>
  <c r="R3780" i="1"/>
  <c r="S3779" i="1"/>
  <c r="R3779" i="1"/>
  <c r="S3778" i="1"/>
  <c r="R3778" i="1"/>
  <c r="S3777" i="1"/>
  <c r="R3777" i="1"/>
  <c r="S3776" i="1"/>
  <c r="R3776" i="1"/>
  <c r="S3775" i="1"/>
  <c r="R3775" i="1"/>
  <c r="S3774" i="1"/>
  <c r="R3774" i="1"/>
  <c r="S3773" i="1"/>
  <c r="R3773" i="1"/>
  <c r="S3772" i="1"/>
  <c r="R3772" i="1"/>
  <c r="S3771" i="1"/>
  <c r="R3771" i="1"/>
  <c r="S3770" i="1"/>
  <c r="R3770" i="1"/>
  <c r="S3769" i="1"/>
  <c r="R3769" i="1"/>
  <c r="S3768" i="1"/>
  <c r="R3768" i="1"/>
  <c r="S3767" i="1"/>
  <c r="R3767" i="1"/>
  <c r="S3766" i="1"/>
  <c r="R3766" i="1"/>
  <c r="S3765" i="1"/>
  <c r="R3765" i="1"/>
  <c r="S3764" i="1"/>
  <c r="R3764" i="1"/>
  <c r="S3763" i="1"/>
  <c r="R3763" i="1"/>
  <c r="S3762" i="1"/>
  <c r="R3762" i="1"/>
  <c r="S3761" i="1"/>
  <c r="R3761" i="1"/>
  <c r="S3760" i="1"/>
  <c r="R3760" i="1"/>
  <c r="S3759" i="1"/>
  <c r="R3759" i="1"/>
  <c r="S3758" i="1"/>
  <c r="R3758" i="1"/>
  <c r="S3757" i="1"/>
  <c r="R3757" i="1"/>
  <c r="S3756" i="1"/>
  <c r="R3756" i="1"/>
  <c r="S3755" i="1"/>
  <c r="R3755" i="1"/>
  <c r="S3754" i="1"/>
  <c r="R3754" i="1"/>
  <c r="S3753" i="1"/>
  <c r="R3753" i="1"/>
  <c r="S3752" i="1"/>
  <c r="R3752" i="1"/>
  <c r="S3751" i="1"/>
  <c r="R3751" i="1"/>
  <c r="S3750" i="1"/>
  <c r="R3750" i="1"/>
  <c r="S3749" i="1"/>
  <c r="R3749" i="1"/>
  <c r="S3748" i="1"/>
  <c r="R3748" i="1"/>
  <c r="S3747" i="1"/>
  <c r="R3747" i="1"/>
  <c r="S3746" i="1"/>
  <c r="R3746" i="1"/>
  <c r="S3745" i="1"/>
  <c r="R3745" i="1"/>
  <c r="S3744" i="1"/>
  <c r="R3744" i="1"/>
  <c r="S3743" i="1"/>
  <c r="R3743" i="1"/>
  <c r="S3742" i="1"/>
  <c r="R3742" i="1"/>
  <c r="S3741" i="1"/>
  <c r="R3741" i="1"/>
  <c r="S3740" i="1"/>
  <c r="R3740" i="1"/>
  <c r="S3739" i="1"/>
  <c r="R3739" i="1"/>
  <c r="S3738" i="1"/>
  <c r="R3738" i="1"/>
  <c r="S3737" i="1"/>
  <c r="R3737" i="1"/>
  <c r="S3736" i="1"/>
  <c r="R3736" i="1"/>
  <c r="S3735" i="1"/>
  <c r="R3735" i="1"/>
  <c r="S3734" i="1"/>
  <c r="R3734" i="1"/>
  <c r="S3733" i="1"/>
  <c r="R3733" i="1"/>
  <c r="S3732" i="1"/>
  <c r="R3732" i="1"/>
  <c r="S3731" i="1"/>
  <c r="R3731" i="1"/>
  <c r="S3730" i="1"/>
  <c r="R3730" i="1"/>
  <c r="S3729" i="1"/>
  <c r="R3729" i="1"/>
  <c r="S3728" i="1"/>
  <c r="R3728" i="1"/>
  <c r="S3727" i="1"/>
  <c r="R3727" i="1"/>
  <c r="S3726" i="1"/>
  <c r="R3726" i="1"/>
  <c r="S3725" i="1"/>
  <c r="R3725" i="1"/>
  <c r="S3724" i="1"/>
  <c r="R3724" i="1"/>
  <c r="S3723" i="1"/>
  <c r="R3723" i="1"/>
  <c r="S3722" i="1"/>
  <c r="R3722" i="1"/>
  <c r="S3721" i="1"/>
  <c r="R3721" i="1"/>
  <c r="S3720" i="1"/>
  <c r="R3720" i="1"/>
  <c r="S3719" i="1"/>
  <c r="R3719" i="1"/>
  <c r="S3718" i="1"/>
  <c r="R3718" i="1"/>
  <c r="S3717" i="1"/>
  <c r="R3717" i="1"/>
  <c r="S3716" i="1"/>
  <c r="R3716" i="1"/>
  <c r="S3715" i="1"/>
  <c r="R3715" i="1"/>
  <c r="S3714" i="1"/>
  <c r="R3714" i="1"/>
  <c r="S3713" i="1"/>
  <c r="R3713" i="1"/>
  <c r="S3712" i="1"/>
  <c r="R3712" i="1"/>
  <c r="S3711" i="1"/>
  <c r="R3711" i="1"/>
  <c r="S3710" i="1"/>
  <c r="R3710" i="1"/>
  <c r="S3709" i="1"/>
  <c r="R3709" i="1"/>
  <c r="S3708" i="1"/>
  <c r="R3708" i="1"/>
  <c r="S3707" i="1"/>
  <c r="R3707" i="1"/>
  <c r="S3706" i="1"/>
  <c r="R3706" i="1"/>
  <c r="S3705" i="1"/>
  <c r="R3705" i="1"/>
  <c r="S3704" i="1"/>
  <c r="R3704" i="1"/>
  <c r="S3703" i="1"/>
  <c r="R3703" i="1"/>
  <c r="S3702" i="1"/>
  <c r="R3702" i="1"/>
  <c r="S3701" i="1"/>
  <c r="R3701" i="1"/>
  <c r="S3700" i="1"/>
  <c r="R3700" i="1"/>
  <c r="S3699" i="1"/>
  <c r="R3699" i="1"/>
  <c r="S3698" i="1"/>
  <c r="R3698" i="1"/>
  <c r="S3697" i="1"/>
  <c r="R3697" i="1"/>
  <c r="S3696" i="1"/>
  <c r="R3696" i="1"/>
  <c r="S3695" i="1"/>
  <c r="R3695" i="1"/>
  <c r="S3694" i="1"/>
  <c r="R3694" i="1"/>
  <c r="S3693" i="1"/>
  <c r="R3693" i="1"/>
  <c r="S3692" i="1"/>
  <c r="R3692" i="1"/>
  <c r="S3691" i="1"/>
  <c r="R3691" i="1"/>
  <c r="S3690" i="1"/>
  <c r="R3690" i="1"/>
  <c r="S3689" i="1"/>
  <c r="R3689" i="1"/>
  <c r="S3688" i="1"/>
  <c r="R3688" i="1"/>
  <c r="S3687" i="1"/>
  <c r="R3687" i="1"/>
  <c r="S3686" i="1"/>
  <c r="R3686" i="1"/>
  <c r="S3685" i="1"/>
  <c r="R3685" i="1"/>
  <c r="S3684" i="1"/>
  <c r="R3684" i="1"/>
  <c r="S3683" i="1"/>
  <c r="R3683" i="1"/>
  <c r="S3682" i="1"/>
  <c r="R3682" i="1"/>
  <c r="S3681" i="1"/>
  <c r="R3681" i="1"/>
  <c r="S3680" i="1"/>
  <c r="R3680" i="1"/>
  <c r="S3679" i="1"/>
  <c r="R3679" i="1"/>
  <c r="S3678" i="1"/>
  <c r="R3678" i="1"/>
  <c r="S3677" i="1"/>
  <c r="R3677" i="1"/>
  <c r="S3676" i="1"/>
  <c r="R3676" i="1"/>
  <c r="S3675" i="1"/>
  <c r="R3675" i="1"/>
  <c r="S3674" i="1"/>
  <c r="R3674" i="1"/>
  <c r="S3673" i="1"/>
  <c r="R3673" i="1"/>
  <c r="S3672" i="1"/>
  <c r="R3672" i="1"/>
  <c r="S3671" i="1"/>
  <c r="R3671" i="1"/>
  <c r="S3670" i="1"/>
  <c r="R3670" i="1"/>
  <c r="S3669" i="1"/>
  <c r="R3669" i="1"/>
  <c r="S3668" i="1"/>
  <c r="R3668" i="1"/>
  <c r="S3667" i="1"/>
  <c r="R3667" i="1"/>
  <c r="S3666" i="1"/>
  <c r="R3666" i="1"/>
  <c r="S3665" i="1"/>
  <c r="R3665" i="1"/>
  <c r="S3664" i="1"/>
  <c r="R3664" i="1"/>
  <c r="S3663" i="1"/>
  <c r="R3663" i="1"/>
  <c r="S3662" i="1"/>
  <c r="R3662" i="1"/>
  <c r="S3661" i="1"/>
  <c r="R3661" i="1"/>
  <c r="S3660" i="1"/>
  <c r="R3660" i="1"/>
  <c r="S3659" i="1"/>
  <c r="R3659" i="1"/>
  <c r="S3658" i="1"/>
  <c r="R3658" i="1"/>
  <c r="S3657" i="1"/>
  <c r="R3657" i="1"/>
  <c r="S3656" i="1"/>
  <c r="R3656" i="1"/>
  <c r="S3655" i="1"/>
  <c r="R3655" i="1"/>
  <c r="S3654" i="1"/>
  <c r="R3654" i="1"/>
  <c r="S3653" i="1"/>
  <c r="R3653" i="1"/>
  <c r="S3652" i="1"/>
  <c r="R3652" i="1"/>
  <c r="S3651" i="1"/>
  <c r="R3651" i="1"/>
  <c r="S3650" i="1"/>
  <c r="R3650" i="1"/>
  <c r="S3649" i="1"/>
  <c r="R3649" i="1"/>
  <c r="S3648" i="1"/>
  <c r="R3648" i="1"/>
  <c r="S3647" i="1"/>
  <c r="R3647" i="1"/>
  <c r="S3646" i="1"/>
  <c r="R3646" i="1"/>
  <c r="S3645" i="1"/>
  <c r="R3645" i="1"/>
  <c r="S3644" i="1"/>
  <c r="R3644" i="1"/>
  <c r="S3643" i="1"/>
  <c r="R3643" i="1"/>
  <c r="S3642" i="1"/>
  <c r="R3642" i="1"/>
  <c r="S3641" i="1"/>
  <c r="R3641" i="1"/>
  <c r="S3640" i="1"/>
  <c r="R3640" i="1"/>
  <c r="S3639" i="1"/>
  <c r="R3639" i="1"/>
  <c r="S3638" i="1"/>
  <c r="R3638" i="1"/>
  <c r="S3637" i="1"/>
  <c r="R3637" i="1"/>
  <c r="S3636" i="1"/>
  <c r="R3636" i="1"/>
  <c r="S3635" i="1"/>
  <c r="R3635" i="1"/>
  <c r="S3634" i="1"/>
  <c r="R3634" i="1"/>
  <c r="S3633" i="1"/>
  <c r="R3633" i="1"/>
  <c r="S3632" i="1"/>
  <c r="R3632" i="1"/>
  <c r="S3631" i="1"/>
  <c r="R3631" i="1"/>
  <c r="S3630" i="1"/>
  <c r="R3630" i="1"/>
  <c r="S3629" i="1"/>
  <c r="R3629" i="1"/>
  <c r="S3628" i="1"/>
  <c r="R3628" i="1"/>
  <c r="S3627" i="1"/>
  <c r="R3627" i="1"/>
  <c r="S3626" i="1"/>
  <c r="R3626" i="1"/>
  <c r="S3625" i="1"/>
  <c r="R3625" i="1"/>
  <c r="S3624" i="1"/>
  <c r="R3624" i="1"/>
  <c r="S3623" i="1"/>
  <c r="R3623" i="1"/>
  <c r="S3622" i="1"/>
  <c r="R3622" i="1"/>
  <c r="S3621" i="1"/>
  <c r="R3621" i="1"/>
  <c r="S3620" i="1"/>
  <c r="R3620" i="1"/>
  <c r="S3619" i="1"/>
  <c r="R3619" i="1"/>
  <c r="S3618" i="1"/>
  <c r="R3618" i="1"/>
  <c r="S3617" i="1"/>
  <c r="R3617" i="1"/>
  <c r="S3616" i="1"/>
  <c r="R3616" i="1"/>
  <c r="S3615" i="1"/>
  <c r="R3615" i="1"/>
  <c r="S3614" i="1"/>
  <c r="R3614" i="1"/>
  <c r="S3613" i="1"/>
  <c r="R3613" i="1"/>
  <c r="S3612" i="1"/>
  <c r="R3612" i="1"/>
  <c r="S3611" i="1"/>
  <c r="R3611" i="1"/>
  <c r="S3610" i="1"/>
  <c r="R3610" i="1"/>
  <c r="S3609" i="1"/>
  <c r="R3609" i="1"/>
  <c r="S3608" i="1"/>
  <c r="R3608" i="1"/>
  <c r="S3607" i="1"/>
  <c r="R3607" i="1"/>
  <c r="S3606" i="1"/>
  <c r="R3606" i="1"/>
  <c r="S3605" i="1"/>
  <c r="R3605" i="1"/>
  <c r="S3604" i="1"/>
  <c r="R3604" i="1"/>
  <c r="S3603" i="1"/>
  <c r="R3603" i="1"/>
  <c r="S3602" i="1"/>
  <c r="R3602" i="1"/>
  <c r="S3601" i="1"/>
  <c r="R3601" i="1"/>
  <c r="S3600" i="1"/>
  <c r="R3600" i="1"/>
  <c r="S3599" i="1"/>
  <c r="R3599" i="1"/>
  <c r="S3598" i="1"/>
  <c r="R3598" i="1"/>
  <c r="S3597" i="1"/>
  <c r="R3597" i="1"/>
  <c r="S3596" i="1"/>
  <c r="R3596" i="1"/>
  <c r="S3595" i="1"/>
  <c r="R3595" i="1"/>
  <c r="S3594" i="1"/>
  <c r="R3594" i="1"/>
  <c r="S3593" i="1"/>
  <c r="R3593" i="1"/>
  <c r="S3592" i="1"/>
  <c r="R3592" i="1"/>
  <c r="S3591" i="1"/>
  <c r="R3591" i="1"/>
  <c r="S3590" i="1"/>
  <c r="R3590" i="1"/>
  <c r="S3589" i="1"/>
  <c r="R3589" i="1"/>
  <c r="S3588" i="1"/>
  <c r="R3588" i="1"/>
  <c r="S3587" i="1"/>
  <c r="R3587" i="1"/>
  <c r="S3586" i="1"/>
  <c r="R3586" i="1"/>
  <c r="S3585" i="1"/>
  <c r="R3585" i="1"/>
  <c r="S3584" i="1"/>
  <c r="R3584" i="1"/>
  <c r="S3583" i="1"/>
  <c r="R3583" i="1"/>
  <c r="S3582" i="1"/>
  <c r="R3582" i="1"/>
  <c r="S3581" i="1"/>
  <c r="R3581" i="1"/>
  <c r="S3580" i="1"/>
  <c r="R3580" i="1"/>
  <c r="S3579" i="1"/>
  <c r="R3579" i="1"/>
  <c r="S3578" i="1"/>
  <c r="R3578" i="1"/>
  <c r="S3577" i="1"/>
  <c r="R3577" i="1"/>
  <c r="S3576" i="1"/>
  <c r="R3576" i="1"/>
  <c r="S3575" i="1"/>
  <c r="R3575" i="1"/>
  <c r="S3574" i="1"/>
  <c r="R3574" i="1"/>
  <c r="S3573" i="1"/>
  <c r="R3573" i="1"/>
  <c r="S3572" i="1"/>
  <c r="R3572" i="1"/>
  <c r="S3571" i="1"/>
  <c r="R3571" i="1"/>
  <c r="S3570" i="1"/>
  <c r="R3570" i="1"/>
  <c r="S3569" i="1"/>
  <c r="R3569" i="1"/>
  <c r="S3568" i="1"/>
  <c r="R3568" i="1"/>
  <c r="S3567" i="1"/>
  <c r="R3567" i="1"/>
  <c r="S3566" i="1"/>
  <c r="R3566" i="1"/>
  <c r="S3565" i="1"/>
  <c r="R3565" i="1"/>
  <c r="S3564" i="1"/>
  <c r="R3564" i="1"/>
  <c r="S3563" i="1"/>
  <c r="R3563" i="1"/>
  <c r="S3562" i="1"/>
  <c r="R3562" i="1"/>
  <c r="S3561" i="1"/>
  <c r="R3561" i="1"/>
  <c r="S3560" i="1"/>
  <c r="R3560" i="1"/>
  <c r="S3559" i="1"/>
  <c r="R3559" i="1"/>
  <c r="S3558" i="1"/>
  <c r="R3558" i="1"/>
  <c r="S3557" i="1"/>
  <c r="R3557" i="1"/>
  <c r="S3556" i="1"/>
  <c r="R3556" i="1"/>
  <c r="S3555" i="1"/>
  <c r="R3555" i="1"/>
  <c r="S3554" i="1"/>
  <c r="R3554" i="1"/>
  <c r="S3553" i="1"/>
  <c r="R3553" i="1"/>
  <c r="S3552" i="1"/>
  <c r="R3552" i="1"/>
  <c r="S3551" i="1"/>
  <c r="R3551" i="1"/>
  <c r="S3550" i="1"/>
  <c r="R3550" i="1"/>
  <c r="S3549" i="1"/>
  <c r="R3549" i="1"/>
  <c r="S3548" i="1"/>
  <c r="R3548" i="1"/>
  <c r="S3547" i="1"/>
  <c r="R3547" i="1"/>
  <c r="S3546" i="1"/>
  <c r="R3546" i="1"/>
  <c r="S3545" i="1"/>
  <c r="R3545" i="1"/>
  <c r="S3544" i="1"/>
  <c r="R3544" i="1"/>
  <c r="S3543" i="1"/>
  <c r="R3543" i="1"/>
  <c r="S3542" i="1"/>
  <c r="R3542" i="1"/>
  <c r="S3541" i="1"/>
  <c r="R3541" i="1"/>
  <c r="S3540" i="1"/>
  <c r="R3540" i="1"/>
  <c r="S3539" i="1"/>
  <c r="R3539" i="1"/>
  <c r="S3538" i="1"/>
  <c r="R3538" i="1"/>
  <c r="S3537" i="1"/>
  <c r="R3537" i="1"/>
  <c r="S3536" i="1"/>
  <c r="R3536" i="1"/>
  <c r="S3535" i="1"/>
  <c r="R3535" i="1"/>
  <c r="S3534" i="1"/>
  <c r="R3534" i="1"/>
  <c r="S3533" i="1"/>
  <c r="R3533" i="1"/>
  <c r="S3532" i="1"/>
  <c r="R3532" i="1"/>
  <c r="S3531" i="1"/>
  <c r="R3531" i="1"/>
  <c r="S3530" i="1"/>
  <c r="R3530" i="1"/>
  <c r="S3529" i="1"/>
  <c r="R3529" i="1"/>
  <c r="S3528" i="1"/>
  <c r="R3528" i="1"/>
  <c r="S3527" i="1"/>
  <c r="R3527" i="1"/>
  <c r="S3526" i="1"/>
  <c r="R3526" i="1"/>
  <c r="S3525" i="1"/>
  <c r="R3525" i="1"/>
  <c r="S3524" i="1"/>
  <c r="R3524" i="1"/>
  <c r="S3523" i="1"/>
  <c r="R3523" i="1"/>
  <c r="S3522" i="1"/>
  <c r="R3522" i="1"/>
  <c r="S3521" i="1"/>
  <c r="R3521" i="1"/>
  <c r="S3520" i="1"/>
  <c r="R3520" i="1"/>
  <c r="S3519" i="1"/>
  <c r="R3519" i="1"/>
  <c r="S3518" i="1"/>
  <c r="R3518" i="1"/>
  <c r="S3517" i="1"/>
  <c r="R3517" i="1"/>
  <c r="S3516" i="1"/>
  <c r="R3516" i="1"/>
  <c r="S3515" i="1"/>
  <c r="R3515" i="1"/>
  <c r="S3514" i="1"/>
  <c r="R3514" i="1"/>
  <c r="S3513" i="1"/>
  <c r="R3513" i="1"/>
  <c r="S3512" i="1"/>
  <c r="R3512" i="1"/>
  <c r="S3511" i="1"/>
  <c r="R3511" i="1"/>
  <c r="S3510" i="1"/>
  <c r="R3510" i="1"/>
  <c r="S3509" i="1"/>
  <c r="R3509" i="1"/>
  <c r="S3508" i="1"/>
  <c r="R3508" i="1"/>
  <c r="S3507" i="1"/>
  <c r="R3507" i="1"/>
  <c r="S3506" i="1"/>
  <c r="R3506" i="1"/>
  <c r="S3505" i="1"/>
  <c r="R3505" i="1"/>
  <c r="S3504" i="1"/>
  <c r="R3504" i="1"/>
  <c r="S3503" i="1"/>
  <c r="R3503" i="1"/>
  <c r="S3502" i="1"/>
  <c r="R3502" i="1"/>
  <c r="S3501" i="1"/>
  <c r="R3501" i="1"/>
  <c r="S3500" i="1"/>
  <c r="R3500" i="1"/>
  <c r="S3499" i="1"/>
  <c r="R3499" i="1"/>
  <c r="S3498" i="1"/>
  <c r="R3498" i="1"/>
  <c r="S3497" i="1"/>
  <c r="R3497" i="1"/>
  <c r="S3496" i="1"/>
  <c r="R3496" i="1"/>
  <c r="S3495" i="1"/>
  <c r="R3495" i="1"/>
  <c r="S3494" i="1"/>
  <c r="R3494" i="1"/>
  <c r="S3493" i="1"/>
  <c r="R3493" i="1"/>
  <c r="S3492" i="1"/>
  <c r="R3492" i="1"/>
  <c r="S3491" i="1"/>
  <c r="R3491" i="1"/>
  <c r="S3490" i="1"/>
  <c r="R3490" i="1"/>
  <c r="S3489" i="1"/>
  <c r="R3489" i="1"/>
  <c r="S3488" i="1"/>
  <c r="R3488" i="1"/>
  <c r="S3487" i="1"/>
  <c r="R3487" i="1"/>
  <c r="S3486" i="1"/>
  <c r="R3486" i="1"/>
  <c r="S3485" i="1"/>
  <c r="R3485" i="1"/>
  <c r="S3484" i="1"/>
  <c r="R3484" i="1"/>
  <c r="S3483" i="1"/>
  <c r="R3483" i="1"/>
  <c r="S3482" i="1"/>
  <c r="R3482" i="1"/>
  <c r="S3481" i="1"/>
  <c r="R3481" i="1"/>
  <c r="S3480" i="1"/>
  <c r="R3480" i="1"/>
  <c r="S3479" i="1"/>
  <c r="R3479" i="1"/>
  <c r="S3478" i="1"/>
  <c r="R3478" i="1"/>
  <c r="S3477" i="1"/>
  <c r="R3477" i="1"/>
  <c r="S3476" i="1"/>
  <c r="R3476" i="1"/>
  <c r="S3475" i="1"/>
  <c r="R3475" i="1"/>
  <c r="S3474" i="1"/>
  <c r="R3474" i="1"/>
  <c r="S3473" i="1"/>
  <c r="R3473" i="1"/>
  <c r="S3472" i="1"/>
  <c r="R3472" i="1"/>
  <c r="S3471" i="1"/>
  <c r="R3471" i="1"/>
  <c r="S3470" i="1"/>
  <c r="R3470" i="1"/>
  <c r="S3469" i="1"/>
  <c r="R3469" i="1"/>
  <c r="S3468" i="1"/>
  <c r="R3468" i="1"/>
  <c r="S3467" i="1"/>
  <c r="R3467" i="1"/>
  <c r="S3466" i="1"/>
  <c r="R3466" i="1"/>
  <c r="S3465" i="1"/>
  <c r="R3465" i="1"/>
  <c r="S3464" i="1"/>
  <c r="R3464" i="1"/>
  <c r="S3463" i="1"/>
  <c r="R3463" i="1"/>
  <c r="S3462" i="1"/>
  <c r="R3462" i="1"/>
  <c r="S3461" i="1"/>
  <c r="R3461" i="1"/>
  <c r="S3460" i="1"/>
  <c r="R3460" i="1"/>
  <c r="S3459" i="1"/>
  <c r="R3459" i="1"/>
  <c r="S3458" i="1"/>
  <c r="R3458" i="1"/>
  <c r="S3457" i="1"/>
  <c r="R3457" i="1"/>
  <c r="S3456" i="1"/>
  <c r="R3456" i="1"/>
  <c r="S3455" i="1"/>
  <c r="R3455" i="1"/>
  <c r="S3454" i="1"/>
  <c r="R3454" i="1"/>
  <c r="S3453" i="1"/>
  <c r="R3453" i="1"/>
  <c r="S3452" i="1"/>
  <c r="R3452" i="1"/>
  <c r="S3451" i="1"/>
  <c r="R3451" i="1"/>
  <c r="S3450" i="1"/>
  <c r="R3450" i="1"/>
  <c r="S3449" i="1"/>
  <c r="R3449" i="1"/>
  <c r="S3448" i="1"/>
  <c r="R3448" i="1"/>
  <c r="S3447" i="1"/>
  <c r="R3447" i="1"/>
  <c r="S3446" i="1"/>
  <c r="R3446" i="1"/>
  <c r="S3445" i="1"/>
  <c r="R3445" i="1"/>
  <c r="S3444" i="1"/>
  <c r="R3444" i="1"/>
  <c r="S3443" i="1"/>
  <c r="R3443" i="1"/>
  <c r="S3442" i="1"/>
  <c r="R3442" i="1"/>
  <c r="S3441" i="1"/>
  <c r="R3441" i="1"/>
  <c r="S3440" i="1"/>
  <c r="R3440" i="1"/>
  <c r="S3439" i="1"/>
  <c r="R3439" i="1"/>
  <c r="S3438" i="1"/>
  <c r="R3438" i="1"/>
  <c r="S3437" i="1"/>
  <c r="R3437" i="1"/>
  <c r="S3436" i="1"/>
  <c r="R3436" i="1"/>
  <c r="S3435" i="1"/>
  <c r="R3435" i="1"/>
  <c r="S3434" i="1"/>
  <c r="R3434" i="1"/>
  <c r="S3433" i="1"/>
  <c r="R3433" i="1"/>
  <c r="S3432" i="1"/>
  <c r="R3432" i="1"/>
  <c r="S3431" i="1"/>
  <c r="R3431" i="1"/>
  <c r="S3430" i="1"/>
  <c r="R3430" i="1"/>
  <c r="S3429" i="1"/>
  <c r="R3429" i="1"/>
  <c r="S3428" i="1"/>
  <c r="R3428" i="1"/>
  <c r="S3427" i="1"/>
  <c r="R3427" i="1"/>
  <c r="S3426" i="1"/>
  <c r="R3426" i="1"/>
  <c r="S3425" i="1"/>
  <c r="R3425" i="1"/>
  <c r="S3424" i="1"/>
  <c r="R3424" i="1"/>
  <c r="S3423" i="1"/>
  <c r="R3423" i="1"/>
  <c r="S3422" i="1"/>
  <c r="R3422" i="1"/>
  <c r="S3421" i="1"/>
  <c r="R3421" i="1"/>
  <c r="S3420" i="1"/>
  <c r="R3420" i="1"/>
  <c r="S3419" i="1"/>
  <c r="R3419" i="1"/>
  <c r="S3418" i="1"/>
  <c r="R3418" i="1"/>
  <c r="S3417" i="1"/>
  <c r="R3417" i="1"/>
  <c r="S3416" i="1"/>
  <c r="R3416" i="1"/>
  <c r="S3415" i="1"/>
  <c r="R3415" i="1"/>
  <c r="S3414" i="1"/>
  <c r="R3414" i="1"/>
  <c r="S3413" i="1"/>
  <c r="R3413" i="1"/>
  <c r="S3412" i="1"/>
  <c r="R3412" i="1"/>
  <c r="S3411" i="1"/>
  <c r="R3411" i="1"/>
  <c r="S3410" i="1"/>
  <c r="R3410" i="1"/>
  <c r="S3409" i="1"/>
  <c r="R3409" i="1"/>
  <c r="S3408" i="1"/>
  <c r="R3408" i="1"/>
  <c r="S3407" i="1"/>
  <c r="R3407" i="1"/>
  <c r="S3406" i="1"/>
  <c r="R3406" i="1"/>
  <c r="S3405" i="1"/>
  <c r="R3405" i="1"/>
  <c r="S3404" i="1"/>
  <c r="R3404" i="1"/>
  <c r="S3403" i="1"/>
  <c r="R3403" i="1"/>
  <c r="S3402" i="1"/>
  <c r="R3402" i="1"/>
  <c r="S3401" i="1"/>
  <c r="R3401" i="1"/>
  <c r="S3400" i="1"/>
  <c r="R3400" i="1"/>
  <c r="S3399" i="1"/>
  <c r="R3399" i="1"/>
  <c r="S3398" i="1"/>
  <c r="R3398" i="1"/>
  <c r="S3397" i="1"/>
  <c r="R3397" i="1"/>
  <c r="S3396" i="1"/>
  <c r="R3396" i="1"/>
  <c r="S3395" i="1"/>
  <c r="R3395" i="1"/>
  <c r="S3394" i="1"/>
  <c r="R3394" i="1"/>
  <c r="S3393" i="1"/>
  <c r="R3393" i="1"/>
  <c r="S3392" i="1"/>
  <c r="R3392" i="1"/>
  <c r="S3391" i="1"/>
  <c r="R3391" i="1"/>
  <c r="S3390" i="1"/>
  <c r="R3390" i="1"/>
  <c r="S3389" i="1"/>
  <c r="R3389" i="1"/>
  <c r="S3388" i="1"/>
  <c r="R3388" i="1"/>
  <c r="S3387" i="1"/>
  <c r="R3387" i="1"/>
  <c r="S3386" i="1"/>
  <c r="R3386" i="1"/>
  <c r="S3385" i="1"/>
  <c r="R3385" i="1"/>
  <c r="S3384" i="1"/>
  <c r="R3384" i="1"/>
  <c r="S3383" i="1"/>
  <c r="R3383" i="1"/>
  <c r="S3382" i="1"/>
  <c r="R3382" i="1"/>
  <c r="S3381" i="1"/>
  <c r="R3381" i="1"/>
  <c r="S3380" i="1"/>
  <c r="R3380" i="1"/>
  <c r="S3379" i="1"/>
  <c r="R3379" i="1"/>
  <c r="S3378" i="1"/>
  <c r="R3378" i="1"/>
  <c r="S3377" i="1"/>
  <c r="R3377" i="1"/>
  <c r="S3376" i="1"/>
  <c r="R3376" i="1"/>
  <c r="S3375" i="1"/>
  <c r="R3375" i="1"/>
  <c r="S3374" i="1"/>
  <c r="R3374" i="1"/>
  <c r="S3373" i="1"/>
  <c r="R3373" i="1"/>
  <c r="S3372" i="1"/>
  <c r="R3372" i="1"/>
  <c r="S3371" i="1"/>
  <c r="R3371" i="1"/>
  <c r="S3370" i="1"/>
  <c r="R3370" i="1"/>
  <c r="S3369" i="1"/>
  <c r="R3369" i="1"/>
  <c r="S3368" i="1"/>
  <c r="R3368" i="1"/>
  <c r="S3367" i="1"/>
  <c r="R3367" i="1"/>
  <c r="S3366" i="1"/>
  <c r="R3366" i="1"/>
  <c r="S3365" i="1"/>
  <c r="R3365" i="1"/>
  <c r="S3364" i="1"/>
  <c r="R3364" i="1"/>
  <c r="S3363" i="1"/>
  <c r="R3363" i="1"/>
  <c r="S3362" i="1"/>
  <c r="R3362" i="1"/>
  <c r="S3361" i="1"/>
  <c r="R3361" i="1"/>
  <c r="S3360" i="1"/>
  <c r="R3360" i="1"/>
  <c r="S3359" i="1"/>
  <c r="R3359" i="1"/>
  <c r="S3358" i="1"/>
  <c r="R3358" i="1"/>
  <c r="S3357" i="1"/>
  <c r="R3357" i="1"/>
  <c r="S3356" i="1"/>
  <c r="R3356" i="1"/>
  <c r="S3355" i="1"/>
  <c r="R3355" i="1"/>
  <c r="S3354" i="1"/>
  <c r="R3354" i="1"/>
  <c r="S3353" i="1"/>
  <c r="R3353" i="1"/>
  <c r="S3352" i="1"/>
  <c r="R3352" i="1"/>
  <c r="S3351" i="1"/>
  <c r="R3351" i="1"/>
  <c r="S3350" i="1"/>
  <c r="R3350" i="1"/>
  <c r="S3349" i="1"/>
  <c r="R3349" i="1"/>
  <c r="S3348" i="1"/>
  <c r="R3348" i="1"/>
  <c r="S3347" i="1"/>
  <c r="R3347" i="1"/>
  <c r="S3346" i="1"/>
  <c r="R3346" i="1"/>
  <c r="S3345" i="1"/>
  <c r="R3345" i="1"/>
  <c r="S3344" i="1"/>
  <c r="R3344" i="1"/>
  <c r="S3343" i="1"/>
  <c r="R3343" i="1"/>
  <c r="S3342" i="1"/>
  <c r="R3342" i="1"/>
  <c r="S3341" i="1"/>
  <c r="R3341" i="1"/>
  <c r="S3340" i="1"/>
  <c r="R3340" i="1"/>
  <c r="S3339" i="1"/>
  <c r="R3339" i="1"/>
  <c r="S3338" i="1"/>
  <c r="R3338" i="1"/>
  <c r="S3337" i="1"/>
  <c r="R3337" i="1"/>
  <c r="S3336" i="1"/>
  <c r="R3336" i="1"/>
  <c r="S3335" i="1"/>
  <c r="R3335" i="1"/>
  <c r="S3334" i="1"/>
  <c r="R3334" i="1"/>
  <c r="S3333" i="1"/>
  <c r="R3333" i="1"/>
  <c r="S3332" i="1"/>
  <c r="R3332" i="1"/>
  <c r="S3331" i="1"/>
  <c r="R3331" i="1"/>
  <c r="S3330" i="1"/>
  <c r="R3330" i="1"/>
  <c r="S3329" i="1"/>
  <c r="R3329" i="1"/>
  <c r="S3328" i="1"/>
  <c r="R3328" i="1"/>
  <c r="S3327" i="1"/>
  <c r="R3327" i="1"/>
  <c r="S3326" i="1"/>
  <c r="R3326" i="1"/>
  <c r="S3325" i="1"/>
  <c r="R3325" i="1"/>
  <c r="S3324" i="1"/>
  <c r="R3324" i="1"/>
  <c r="S3323" i="1"/>
  <c r="R3323" i="1"/>
  <c r="S3322" i="1"/>
  <c r="R3322" i="1"/>
  <c r="S3321" i="1"/>
  <c r="R3321" i="1"/>
  <c r="S3320" i="1"/>
  <c r="R3320" i="1"/>
  <c r="S3319" i="1"/>
  <c r="R3319" i="1"/>
  <c r="S3318" i="1"/>
  <c r="R3318" i="1"/>
  <c r="S3317" i="1"/>
  <c r="R3317" i="1"/>
  <c r="S3316" i="1"/>
  <c r="R3316" i="1"/>
  <c r="S3315" i="1"/>
  <c r="R3315" i="1"/>
  <c r="S3314" i="1"/>
  <c r="R3314" i="1"/>
  <c r="S3313" i="1"/>
  <c r="R3313" i="1"/>
  <c r="S3312" i="1"/>
  <c r="R3312" i="1"/>
  <c r="S3311" i="1"/>
  <c r="R3311" i="1"/>
  <c r="S3310" i="1"/>
  <c r="R3310" i="1"/>
  <c r="S3309" i="1"/>
  <c r="R3309" i="1"/>
  <c r="S3308" i="1"/>
  <c r="R3308" i="1"/>
  <c r="S3307" i="1"/>
  <c r="R3307" i="1"/>
  <c r="S3306" i="1"/>
  <c r="R3306" i="1"/>
  <c r="S3305" i="1"/>
  <c r="R3305" i="1"/>
  <c r="S3304" i="1"/>
  <c r="R3304" i="1"/>
  <c r="S3303" i="1"/>
  <c r="R3303" i="1"/>
  <c r="S3302" i="1"/>
  <c r="R3302" i="1"/>
  <c r="S3301" i="1"/>
  <c r="R3301" i="1"/>
  <c r="S3300" i="1"/>
  <c r="R3300" i="1"/>
  <c r="S3299" i="1"/>
  <c r="R3299" i="1"/>
  <c r="S3298" i="1"/>
  <c r="R3298" i="1"/>
  <c r="S3297" i="1"/>
  <c r="R3297" i="1"/>
  <c r="S3296" i="1"/>
  <c r="R3296" i="1"/>
  <c r="S3295" i="1"/>
  <c r="R3295" i="1"/>
  <c r="S3294" i="1"/>
  <c r="R3294" i="1"/>
  <c r="S3293" i="1"/>
  <c r="R3293" i="1"/>
  <c r="S3292" i="1"/>
  <c r="R3292" i="1"/>
  <c r="S3291" i="1"/>
  <c r="R3291" i="1"/>
  <c r="S3290" i="1"/>
  <c r="R3290" i="1"/>
  <c r="S3289" i="1"/>
  <c r="R3289" i="1"/>
  <c r="S3288" i="1"/>
  <c r="R3288" i="1"/>
  <c r="S3287" i="1"/>
  <c r="R3287" i="1"/>
  <c r="S3286" i="1"/>
  <c r="R3286" i="1"/>
  <c r="S3285" i="1"/>
  <c r="R3285" i="1"/>
  <c r="S3284" i="1"/>
  <c r="R3284" i="1"/>
  <c r="S3283" i="1"/>
  <c r="R3283" i="1"/>
  <c r="S3282" i="1"/>
  <c r="R3282" i="1"/>
  <c r="S3281" i="1"/>
  <c r="R3281" i="1"/>
  <c r="S3280" i="1"/>
  <c r="R3280" i="1"/>
  <c r="S3279" i="1"/>
  <c r="R3279" i="1"/>
  <c r="S3278" i="1"/>
  <c r="R3278" i="1"/>
  <c r="S3277" i="1"/>
  <c r="R3277" i="1"/>
  <c r="S3276" i="1"/>
  <c r="R3276" i="1"/>
  <c r="S3275" i="1"/>
  <c r="R3275" i="1"/>
  <c r="S3274" i="1"/>
  <c r="R3274" i="1"/>
  <c r="S3273" i="1"/>
  <c r="R3273" i="1"/>
  <c r="S3272" i="1"/>
  <c r="R3272" i="1"/>
  <c r="S3271" i="1"/>
  <c r="R3271" i="1"/>
  <c r="S3270" i="1"/>
  <c r="R3270" i="1"/>
  <c r="S3269" i="1"/>
  <c r="R3269" i="1"/>
  <c r="S3268" i="1"/>
  <c r="R3268" i="1"/>
  <c r="S3267" i="1"/>
  <c r="R3267" i="1"/>
  <c r="S3266" i="1"/>
  <c r="R3266" i="1"/>
  <c r="S3265" i="1"/>
  <c r="R3265" i="1"/>
  <c r="S3264" i="1"/>
  <c r="R3264" i="1"/>
  <c r="S3263" i="1"/>
  <c r="R3263" i="1"/>
  <c r="S3262" i="1"/>
  <c r="R3262" i="1"/>
  <c r="S3261" i="1"/>
  <c r="R3261" i="1"/>
  <c r="S3260" i="1"/>
  <c r="R3260" i="1"/>
  <c r="S3259" i="1"/>
  <c r="R3259" i="1"/>
  <c r="S3258" i="1"/>
  <c r="R3258" i="1"/>
  <c r="S3257" i="1"/>
  <c r="R3257" i="1"/>
  <c r="S3256" i="1"/>
  <c r="R3256" i="1"/>
  <c r="S3255" i="1"/>
  <c r="R3255" i="1"/>
  <c r="S3254" i="1"/>
  <c r="R3254" i="1"/>
  <c r="S3253" i="1"/>
  <c r="R3253" i="1"/>
  <c r="S3252" i="1"/>
  <c r="R3252" i="1"/>
  <c r="S3251" i="1"/>
  <c r="R3251" i="1"/>
  <c r="S3250" i="1"/>
  <c r="R3250" i="1"/>
  <c r="S3249" i="1"/>
  <c r="R3249" i="1"/>
  <c r="S3248" i="1"/>
  <c r="R3248" i="1"/>
  <c r="S3247" i="1"/>
  <c r="R3247" i="1"/>
  <c r="S3246" i="1"/>
  <c r="R3246" i="1"/>
  <c r="S3245" i="1"/>
  <c r="R3245" i="1"/>
  <c r="S3244" i="1"/>
  <c r="R3244" i="1"/>
  <c r="S3243" i="1"/>
  <c r="R3243" i="1"/>
  <c r="S3242" i="1"/>
  <c r="R3242" i="1"/>
  <c r="S3241" i="1"/>
  <c r="R3241" i="1"/>
  <c r="S3240" i="1"/>
  <c r="R3240" i="1"/>
  <c r="S3239" i="1"/>
  <c r="R3239" i="1"/>
  <c r="S3238" i="1"/>
  <c r="R3238" i="1"/>
  <c r="S3237" i="1"/>
  <c r="R3237" i="1"/>
  <c r="S3236" i="1"/>
  <c r="R3236" i="1"/>
  <c r="S3235" i="1"/>
  <c r="R3235" i="1"/>
  <c r="S3234" i="1"/>
  <c r="R3234" i="1"/>
  <c r="S3233" i="1"/>
  <c r="R3233" i="1"/>
  <c r="S3232" i="1"/>
  <c r="R3232" i="1"/>
  <c r="S3231" i="1"/>
  <c r="R3231" i="1"/>
  <c r="S3230" i="1"/>
  <c r="R3230" i="1"/>
  <c r="S3229" i="1"/>
  <c r="R3229" i="1"/>
  <c r="S3228" i="1"/>
  <c r="R3228" i="1"/>
  <c r="S3227" i="1"/>
  <c r="R3227" i="1"/>
  <c r="S3226" i="1"/>
  <c r="R3226" i="1"/>
  <c r="S3225" i="1"/>
  <c r="R3225" i="1"/>
  <c r="S3224" i="1"/>
  <c r="R3224" i="1"/>
  <c r="S3223" i="1"/>
  <c r="R3223" i="1"/>
  <c r="S3222" i="1"/>
  <c r="R3222" i="1"/>
  <c r="S3221" i="1"/>
  <c r="R3221" i="1"/>
  <c r="S3220" i="1"/>
  <c r="R3220" i="1"/>
  <c r="S3219" i="1"/>
  <c r="R3219" i="1"/>
  <c r="S3218" i="1"/>
  <c r="R3218" i="1"/>
  <c r="S3217" i="1"/>
  <c r="R3217" i="1"/>
  <c r="S3216" i="1"/>
  <c r="R3216" i="1"/>
  <c r="S3215" i="1"/>
  <c r="R3215" i="1"/>
  <c r="S3214" i="1"/>
  <c r="R3214" i="1"/>
  <c r="S3213" i="1"/>
  <c r="R3213" i="1"/>
  <c r="S3212" i="1"/>
  <c r="R3212" i="1"/>
  <c r="S3211" i="1"/>
  <c r="R3211" i="1"/>
  <c r="S3210" i="1"/>
  <c r="R3210" i="1"/>
  <c r="S3209" i="1"/>
  <c r="R3209" i="1"/>
  <c r="S3208" i="1"/>
  <c r="R3208" i="1"/>
  <c r="S3207" i="1"/>
  <c r="R3207" i="1"/>
  <c r="S3206" i="1"/>
  <c r="R3206" i="1"/>
  <c r="S3205" i="1"/>
  <c r="R3205" i="1"/>
  <c r="S3204" i="1"/>
  <c r="R3204" i="1"/>
  <c r="S3203" i="1"/>
  <c r="R3203" i="1"/>
  <c r="S3202" i="1"/>
  <c r="R3202" i="1"/>
  <c r="S3201" i="1"/>
  <c r="R3201" i="1"/>
  <c r="S3200" i="1"/>
  <c r="R3200" i="1"/>
  <c r="S3199" i="1"/>
  <c r="R3199" i="1"/>
  <c r="S3198" i="1"/>
  <c r="R3198" i="1"/>
  <c r="S3197" i="1"/>
  <c r="R3197" i="1"/>
  <c r="S3196" i="1"/>
  <c r="R3196" i="1"/>
  <c r="S3195" i="1"/>
  <c r="R3195" i="1"/>
  <c r="S3194" i="1"/>
  <c r="R3194" i="1"/>
  <c r="S3193" i="1"/>
  <c r="R3193" i="1"/>
  <c r="S3192" i="1"/>
  <c r="R3192" i="1"/>
  <c r="S3191" i="1"/>
  <c r="R3191" i="1"/>
  <c r="S3190" i="1"/>
  <c r="R3190" i="1"/>
  <c r="S3189" i="1"/>
  <c r="R3189" i="1"/>
  <c r="S3188" i="1"/>
  <c r="R3188" i="1"/>
  <c r="S3187" i="1"/>
  <c r="R3187" i="1"/>
  <c r="S3186" i="1"/>
  <c r="R3186" i="1"/>
  <c r="S3185" i="1"/>
  <c r="R3185" i="1"/>
  <c r="S3184" i="1"/>
  <c r="R3184" i="1"/>
  <c r="S3183" i="1"/>
  <c r="R3183" i="1"/>
  <c r="S3182" i="1"/>
  <c r="R3182" i="1"/>
  <c r="S3181" i="1"/>
  <c r="R3181" i="1"/>
  <c r="S3180" i="1"/>
  <c r="R3180" i="1"/>
  <c r="S3179" i="1"/>
  <c r="R3179" i="1"/>
  <c r="S3178" i="1"/>
  <c r="R3178" i="1"/>
  <c r="S3177" i="1"/>
  <c r="R3177" i="1"/>
  <c r="S3176" i="1"/>
  <c r="R3176" i="1"/>
  <c r="S3175" i="1"/>
  <c r="R3175" i="1"/>
  <c r="S3174" i="1"/>
  <c r="R3174" i="1"/>
  <c r="S3173" i="1"/>
  <c r="R3173" i="1"/>
  <c r="S3172" i="1"/>
  <c r="R3172" i="1"/>
  <c r="S3171" i="1"/>
  <c r="R3171" i="1"/>
  <c r="S3170" i="1"/>
  <c r="R3170" i="1"/>
  <c r="S3169" i="1"/>
  <c r="R3169" i="1"/>
  <c r="S3168" i="1"/>
  <c r="R3168" i="1"/>
  <c r="S3167" i="1"/>
  <c r="R3167" i="1"/>
  <c r="S3166" i="1"/>
  <c r="R3166" i="1"/>
  <c r="S3165" i="1"/>
  <c r="R3165" i="1"/>
  <c r="S3164" i="1"/>
  <c r="R3164" i="1"/>
  <c r="S3163" i="1"/>
  <c r="R3163" i="1"/>
  <c r="S3162" i="1"/>
  <c r="R3162" i="1"/>
  <c r="S3161" i="1"/>
  <c r="R3161" i="1"/>
  <c r="S3160" i="1"/>
  <c r="R3160" i="1"/>
  <c r="S3159" i="1"/>
  <c r="R3159" i="1"/>
  <c r="S3158" i="1"/>
  <c r="R3158" i="1"/>
  <c r="S3157" i="1"/>
  <c r="R3157" i="1"/>
  <c r="S3156" i="1"/>
  <c r="R3156" i="1"/>
  <c r="S3155" i="1"/>
  <c r="R3155" i="1"/>
  <c r="S3154" i="1"/>
  <c r="R3154" i="1"/>
  <c r="S3153" i="1"/>
  <c r="R3153" i="1"/>
  <c r="S3152" i="1"/>
  <c r="R3152" i="1"/>
  <c r="S3151" i="1"/>
  <c r="R3151" i="1"/>
  <c r="S3150" i="1"/>
  <c r="R3150" i="1"/>
  <c r="S3149" i="1"/>
  <c r="R3149" i="1"/>
  <c r="S3148" i="1"/>
  <c r="R3148" i="1"/>
  <c r="S3147" i="1"/>
  <c r="R3147" i="1"/>
  <c r="S3146" i="1"/>
  <c r="R3146" i="1"/>
  <c r="S3145" i="1"/>
  <c r="R3145" i="1"/>
  <c r="S3144" i="1"/>
  <c r="R3144" i="1"/>
  <c r="S3143" i="1"/>
  <c r="R3143" i="1"/>
  <c r="S3142" i="1"/>
  <c r="R3142" i="1"/>
  <c r="S3141" i="1"/>
  <c r="R3141" i="1"/>
  <c r="S3140" i="1"/>
  <c r="R3140" i="1"/>
  <c r="S3139" i="1"/>
  <c r="R3139" i="1"/>
  <c r="S3138" i="1"/>
  <c r="R3138" i="1"/>
  <c r="S3137" i="1"/>
  <c r="R3137" i="1"/>
  <c r="S3136" i="1"/>
  <c r="R3136" i="1"/>
  <c r="S3135" i="1"/>
  <c r="R3135" i="1"/>
  <c r="S3134" i="1"/>
  <c r="R3134" i="1"/>
  <c r="S3133" i="1"/>
  <c r="R3133" i="1"/>
  <c r="S3132" i="1"/>
  <c r="R3132" i="1"/>
  <c r="S3131" i="1"/>
  <c r="R3131" i="1"/>
  <c r="S3130" i="1"/>
  <c r="R3130" i="1"/>
  <c r="S3129" i="1"/>
  <c r="R3129" i="1"/>
  <c r="S3128" i="1"/>
  <c r="R3128" i="1"/>
  <c r="S3127" i="1"/>
  <c r="R3127" i="1"/>
  <c r="S3126" i="1"/>
  <c r="R3126" i="1"/>
  <c r="S3125" i="1"/>
  <c r="R3125" i="1"/>
  <c r="S3124" i="1"/>
  <c r="R3124" i="1"/>
  <c r="S3123" i="1"/>
  <c r="R3123" i="1"/>
  <c r="S3122" i="1"/>
  <c r="R3122" i="1"/>
  <c r="S3121" i="1"/>
  <c r="R3121" i="1"/>
  <c r="S3120" i="1"/>
  <c r="R3120" i="1"/>
  <c r="S3119" i="1"/>
  <c r="R3119" i="1"/>
  <c r="S3118" i="1"/>
  <c r="R3118" i="1"/>
  <c r="S3117" i="1"/>
  <c r="R3117" i="1"/>
  <c r="S3116" i="1"/>
  <c r="R3116" i="1"/>
  <c r="S3115" i="1"/>
  <c r="R3115" i="1"/>
  <c r="S3114" i="1"/>
  <c r="R3114" i="1"/>
  <c r="S3113" i="1"/>
  <c r="R3113" i="1"/>
  <c r="S3112" i="1"/>
  <c r="R3112" i="1"/>
  <c r="S3111" i="1"/>
  <c r="R3111" i="1"/>
  <c r="S3110" i="1"/>
  <c r="R3110" i="1"/>
  <c r="S3109" i="1"/>
  <c r="R3109" i="1"/>
  <c r="S3108" i="1"/>
  <c r="R3108" i="1"/>
  <c r="S3107" i="1"/>
  <c r="R3107" i="1"/>
  <c r="S3106" i="1"/>
  <c r="R3106" i="1"/>
  <c r="S3105" i="1"/>
  <c r="R3105" i="1"/>
  <c r="S3104" i="1"/>
  <c r="R3104" i="1"/>
  <c r="S3103" i="1"/>
  <c r="R3103" i="1"/>
  <c r="S3102" i="1"/>
  <c r="R3102" i="1"/>
  <c r="S3101" i="1"/>
  <c r="R3101" i="1"/>
  <c r="S3100" i="1"/>
  <c r="R3100" i="1"/>
  <c r="S3099" i="1"/>
  <c r="R3099" i="1"/>
  <c r="S3098" i="1"/>
  <c r="R3098" i="1"/>
  <c r="S3097" i="1"/>
  <c r="R3097" i="1"/>
  <c r="S3096" i="1"/>
  <c r="R3096" i="1"/>
  <c r="S3095" i="1"/>
  <c r="R3095" i="1"/>
  <c r="S3094" i="1"/>
  <c r="R3094" i="1"/>
  <c r="S3093" i="1"/>
  <c r="R3093" i="1"/>
  <c r="S3092" i="1"/>
  <c r="R3092" i="1"/>
  <c r="S3091" i="1"/>
  <c r="R3091" i="1"/>
  <c r="S3090" i="1"/>
  <c r="R3090" i="1"/>
  <c r="S3089" i="1"/>
  <c r="R3089" i="1"/>
  <c r="S3088" i="1"/>
  <c r="R3088" i="1"/>
  <c r="S3087" i="1"/>
  <c r="R3087" i="1"/>
  <c r="S3086" i="1"/>
  <c r="R3086" i="1"/>
  <c r="S3085" i="1"/>
  <c r="R3085" i="1"/>
  <c r="S3084" i="1"/>
  <c r="R3084" i="1"/>
  <c r="S3083" i="1"/>
  <c r="R3083" i="1"/>
  <c r="S3082" i="1"/>
  <c r="R3082" i="1"/>
  <c r="S3081" i="1"/>
  <c r="R3081" i="1"/>
  <c r="S3080" i="1"/>
  <c r="R3080" i="1"/>
  <c r="S3079" i="1"/>
  <c r="R3079" i="1"/>
  <c r="S3078" i="1"/>
  <c r="R3078" i="1"/>
  <c r="S3077" i="1"/>
  <c r="R3077" i="1"/>
  <c r="S3076" i="1"/>
  <c r="R3076" i="1"/>
  <c r="S3075" i="1"/>
  <c r="R3075" i="1"/>
  <c r="S3074" i="1"/>
  <c r="R3074" i="1"/>
  <c r="S3073" i="1"/>
  <c r="R3073" i="1"/>
  <c r="S3072" i="1"/>
  <c r="R3072" i="1"/>
  <c r="S3071" i="1"/>
  <c r="R3071" i="1"/>
  <c r="S3070" i="1"/>
  <c r="R3070" i="1"/>
  <c r="S3069" i="1"/>
  <c r="R3069" i="1"/>
  <c r="S3068" i="1"/>
  <c r="R3068" i="1"/>
  <c r="S3067" i="1"/>
  <c r="R3067" i="1"/>
  <c r="S3066" i="1"/>
  <c r="R3066" i="1"/>
  <c r="S3065" i="1"/>
  <c r="R3065" i="1"/>
  <c r="S3064" i="1"/>
  <c r="R3064" i="1"/>
  <c r="S3063" i="1"/>
  <c r="R3063" i="1"/>
  <c r="S3062" i="1"/>
  <c r="R3062" i="1"/>
  <c r="S3061" i="1"/>
  <c r="R3061" i="1"/>
  <c r="S3060" i="1"/>
  <c r="R3060" i="1"/>
  <c r="S3059" i="1"/>
  <c r="R3059" i="1"/>
  <c r="S3058" i="1"/>
  <c r="R3058" i="1"/>
  <c r="S3057" i="1"/>
  <c r="R3057" i="1"/>
  <c r="S3056" i="1"/>
  <c r="R3056" i="1"/>
  <c r="S3055" i="1"/>
  <c r="R3055" i="1"/>
  <c r="S3054" i="1"/>
  <c r="R3054" i="1"/>
  <c r="S3053" i="1"/>
  <c r="R3053" i="1"/>
  <c r="S3052" i="1"/>
  <c r="R3052" i="1"/>
  <c r="S3051" i="1"/>
  <c r="R3051" i="1"/>
  <c r="S3050" i="1"/>
  <c r="R3050" i="1"/>
  <c r="S3049" i="1"/>
  <c r="R3049" i="1"/>
  <c r="S3048" i="1"/>
  <c r="R3048" i="1"/>
  <c r="S3047" i="1"/>
  <c r="R3047" i="1"/>
  <c r="S3046" i="1"/>
  <c r="R3046" i="1"/>
  <c r="S3045" i="1"/>
  <c r="R3045" i="1"/>
  <c r="S3044" i="1"/>
  <c r="R3044" i="1"/>
  <c r="S3043" i="1"/>
  <c r="R3043" i="1"/>
  <c r="S3042" i="1"/>
  <c r="R3042" i="1"/>
  <c r="S3041" i="1"/>
  <c r="R3041" i="1"/>
  <c r="S3040" i="1"/>
  <c r="R3040" i="1"/>
  <c r="S3039" i="1"/>
  <c r="R3039" i="1"/>
  <c r="S3038" i="1"/>
  <c r="R3038" i="1"/>
  <c r="S3037" i="1"/>
  <c r="R3037" i="1"/>
  <c r="S3036" i="1"/>
  <c r="R3036" i="1"/>
  <c r="S3035" i="1"/>
  <c r="R3035" i="1"/>
  <c r="S3034" i="1"/>
  <c r="R3034" i="1"/>
  <c r="S3033" i="1"/>
  <c r="R3033" i="1"/>
  <c r="S3032" i="1"/>
  <c r="R3032" i="1"/>
  <c r="S3031" i="1"/>
  <c r="R3031" i="1"/>
  <c r="S3030" i="1"/>
  <c r="R3030" i="1"/>
  <c r="S3029" i="1"/>
  <c r="R3029" i="1"/>
  <c r="S3028" i="1"/>
  <c r="R3028" i="1"/>
  <c r="S3027" i="1"/>
  <c r="R3027" i="1"/>
  <c r="S3026" i="1"/>
  <c r="R3026" i="1"/>
  <c r="S3025" i="1"/>
  <c r="R3025" i="1"/>
  <c r="S3024" i="1"/>
  <c r="R3024" i="1"/>
  <c r="S3023" i="1"/>
  <c r="R3023" i="1"/>
  <c r="S3022" i="1"/>
  <c r="R3022" i="1"/>
  <c r="S3021" i="1"/>
  <c r="R3021" i="1"/>
  <c r="S3020" i="1"/>
  <c r="R3020" i="1"/>
  <c r="S3019" i="1"/>
  <c r="R3019" i="1"/>
  <c r="S3018" i="1"/>
  <c r="R3018" i="1"/>
  <c r="S3017" i="1"/>
  <c r="R3017" i="1"/>
  <c r="S3016" i="1"/>
  <c r="R3016" i="1"/>
  <c r="S3015" i="1"/>
  <c r="R3015" i="1"/>
  <c r="S3014" i="1"/>
  <c r="R3014" i="1"/>
  <c r="S3013" i="1"/>
  <c r="R3013" i="1"/>
  <c r="S3012" i="1"/>
  <c r="R3012" i="1"/>
  <c r="S3011" i="1"/>
  <c r="R3011" i="1"/>
  <c r="S3010" i="1"/>
  <c r="R3010" i="1"/>
  <c r="S3009" i="1"/>
  <c r="R3009" i="1"/>
  <c r="S3008" i="1"/>
  <c r="R3008" i="1"/>
  <c r="S3007" i="1"/>
  <c r="R3007" i="1"/>
  <c r="S3006" i="1"/>
  <c r="R3006" i="1"/>
  <c r="S3005" i="1"/>
  <c r="R3005" i="1"/>
  <c r="S3004" i="1"/>
  <c r="R3004" i="1"/>
  <c r="S3003" i="1"/>
  <c r="R3003" i="1"/>
  <c r="S3002" i="1"/>
  <c r="R3002" i="1"/>
  <c r="S3001" i="1"/>
  <c r="R3001" i="1"/>
  <c r="S3000" i="1"/>
  <c r="R3000" i="1"/>
  <c r="S2999" i="1"/>
  <c r="R2999" i="1"/>
  <c r="S2998" i="1"/>
  <c r="R2998" i="1"/>
  <c r="S2997" i="1"/>
  <c r="R2997" i="1"/>
  <c r="S2996" i="1"/>
  <c r="R2996" i="1"/>
  <c r="S2995" i="1"/>
  <c r="R2995" i="1"/>
  <c r="S2994" i="1"/>
  <c r="R2994" i="1"/>
  <c r="S2993" i="1"/>
  <c r="R2993" i="1"/>
  <c r="S2992" i="1"/>
  <c r="R2992" i="1"/>
  <c r="S2991" i="1"/>
  <c r="R2991" i="1"/>
  <c r="S2990" i="1"/>
  <c r="R2990" i="1"/>
  <c r="S2989" i="1"/>
  <c r="R2989" i="1"/>
  <c r="S2988" i="1"/>
  <c r="R2988" i="1"/>
  <c r="S2987" i="1"/>
  <c r="R2987" i="1"/>
  <c r="S2986" i="1"/>
  <c r="R2986" i="1"/>
  <c r="S2985" i="1"/>
  <c r="R2985" i="1"/>
  <c r="S2984" i="1"/>
  <c r="R2984" i="1"/>
  <c r="S2983" i="1"/>
  <c r="R2983" i="1"/>
  <c r="S2982" i="1"/>
  <c r="R2982" i="1"/>
  <c r="S2981" i="1"/>
  <c r="R2981" i="1"/>
  <c r="S2980" i="1"/>
  <c r="R2980" i="1"/>
  <c r="S2979" i="1"/>
  <c r="R2979" i="1"/>
  <c r="S2978" i="1"/>
  <c r="R2978" i="1"/>
  <c r="S2977" i="1"/>
  <c r="R2977" i="1"/>
  <c r="S2976" i="1"/>
  <c r="R2976" i="1"/>
  <c r="S2975" i="1"/>
  <c r="R2975" i="1"/>
  <c r="S2974" i="1"/>
  <c r="R2974" i="1"/>
  <c r="S2973" i="1"/>
  <c r="R2973" i="1"/>
  <c r="S2972" i="1"/>
  <c r="R2972" i="1"/>
  <c r="S2971" i="1"/>
  <c r="R2971" i="1"/>
  <c r="S2970" i="1"/>
  <c r="R2970" i="1"/>
  <c r="S2969" i="1"/>
  <c r="R2969" i="1"/>
  <c r="S2968" i="1"/>
  <c r="R2968" i="1"/>
  <c r="S2967" i="1"/>
  <c r="R2967" i="1"/>
  <c r="S2966" i="1"/>
  <c r="R2966" i="1"/>
  <c r="S2965" i="1"/>
  <c r="R2965" i="1"/>
  <c r="S2964" i="1"/>
  <c r="R2964" i="1"/>
  <c r="S2963" i="1"/>
  <c r="R2963" i="1"/>
  <c r="S2962" i="1"/>
  <c r="R2962" i="1"/>
  <c r="S2961" i="1"/>
  <c r="R2961" i="1"/>
  <c r="S2960" i="1"/>
  <c r="R2960" i="1"/>
  <c r="S2959" i="1"/>
  <c r="R2959" i="1"/>
  <c r="S2958" i="1"/>
  <c r="R2958" i="1"/>
  <c r="S2957" i="1"/>
  <c r="R2957" i="1"/>
  <c r="S2956" i="1"/>
  <c r="R2956" i="1"/>
  <c r="S2955" i="1"/>
  <c r="R2955" i="1"/>
  <c r="S2954" i="1"/>
  <c r="R2954" i="1"/>
  <c r="S2953" i="1"/>
  <c r="R2953" i="1"/>
  <c r="S2952" i="1"/>
  <c r="R2952" i="1"/>
  <c r="S2951" i="1"/>
  <c r="R2951" i="1"/>
  <c r="S2950" i="1"/>
  <c r="R2950" i="1"/>
  <c r="S2949" i="1"/>
  <c r="R2949" i="1"/>
  <c r="S2948" i="1"/>
  <c r="R2948" i="1"/>
  <c r="S2947" i="1"/>
  <c r="R2947" i="1"/>
  <c r="S2946" i="1"/>
  <c r="R2946" i="1"/>
  <c r="S2945" i="1"/>
  <c r="R2945" i="1"/>
  <c r="S2944" i="1"/>
  <c r="R2944" i="1"/>
  <c r="S2943" i="1"/>
  <c r="R2943" i="1"/>
  <c r="S2942" i="1"/>
  <c r="R2942" i="1"/>
  <c r="S2941" i="1"/>
  <c r="R2941" i="1"/>
  <c r="S2940" i="1"/>
  <c r="R2940" i="1"/>
  <c r="S2939" i="1"/>
  <c r="R2939" i="1"/>
  <c r="S2938" i="1"/>
  <c r="R2938" i="1"/>
  <c r="S2937" i="1"/>
  <c r="R2937" i="1"/>
  <c r="S2936" i="1"/>
  <c r="R2936" i="1"/>
  <c r="S2935" i="1"/>
  <c r="R2935" i="1"/>
  <c r="S2934" i="1"/>
  <c r="R2934" i="1"/>
  <c r="S2933" i="1"/>
  <c r="R2933" i="1"/>
  <c r="S2932" i="1"/>
  <c r="R2932" i="1"/>
  <c r="S2931" i="1"/>
  <c r="R2931" i="1"/>
  <c r="S2930" i="1"/>
  <c r="R2930" i="1"/>
  <c r="S2929" i="1"/>
  <c r="R2929" i="1"/>
  <c r="S2928" i="1"/>
  <c r="R2928" i="1"/>
  <c r="S2927" i="1"/>
  <c r="R2927" i="1"/>
  <c r="S2926" i="1"/>
  <c r="R2926" i="1"/>
  <c r="S2925" i="1"/>
  <c r="R2925" i="1"/>
  <c r="S2924" i="1"/>
  <c r="R2924" i="1"/>
  <c r="S2923" i="1"/>
  <c r="R2923" i="1"/>
  <c r="S2922" i="1"/>
  <c r="R2922" i="1"/>
  <c r="S2921" i="1"/>
  <c r="R2921" i="1"/>
  <c r="S2920" i="1"/>
  <c r="R2920" i="1"/>
  <c r="S2919" i="1"/>
  <c r="R2919" i="1"/>
  <c r="S2918" i="1"/>
  <c r="R2918" i="1"/>
  <c r="S2917" i="1"/>
  <c r="R2917" i="1"/>
  <c r="S2916" i="1"/>
  <c r="R2916" i="1"/>
  <c r="S2915" i="1"/>
  <c r="R2915" i="1"/>
  <c r="S2914" i="1"/>
  <c r="R2914" i="1"/>
  <c r="S2913" i="1"/>
  <c r="R2913" i="1"/>
  <c r="S2912" i="1"/>
  <c r="R2912" i="1"/>
  <c r="S2911" i="1"/>
  <c r="R2911" i="1"/>
  <c r="S2910" i="1"/>
  <c r="R2910" i="1"/>
  <c r="S2909" i="1"/>
  <c r="R2909" i="1"/>
  <c r="S2908" i="1"/>
  <c r="R2908" i="1"/>
  <c r="S2907" i="1"/>
  <c r="R2907" i="1"/>
  <c r="S2906" i="1"/>
  <c r="R2906" i="1"/>
  <c r="S2905" i="1"/>
  <c r="R2905" i="1"/>
  <c r="S2904" i="1"/>
  <c r="R2904" i="1"/>
  <c r="S2903" i="1"/>
  <c r="R2903" i="1"/>
  <c r="S2902" i="1"/>
  <c r="R2902" i="1"/>
  <c r="S2901" i="1"/>
  <c r="R2901" i="1"/>
  <c r="S2900" i="1"/>
  <c r="R2900" i="1"/>
  <c r="S2899" i="1"/>
  <c r="R2899" i="1"/>
  <c r="S2898" i="1"/>
  <c r="R2898" i="1"/>
  <c r="S2897" i="1"/>
  <c r="R2897" i="1"/>
  <c r="S2896" i="1"/>
  <c r="R2896" i="1"/>
  <c r="S2895" i="1"/>
  <c r="R2895" i="1"/>
  <c r="S2894" i="1"/>
  <c r="R2894" i="1"/>
  <c r="S2893" i="1"/>
  <c r="R2893" i="1"/>
  <c r="S2892" i="1"/>
  <c r="R2892" i="1"/>
  <c r="S2891" i="1"/>
  <c r="R2891" i="1"/>
  <c r="S2890" i="1"/>
  <c r="R2890" i="1"/>
  <c r="S2889" i="1"/>
  <c r="R2889" i="1"/>
  <c r="S2888" i="1"/>
  <c r="R2888" i="1"/>
  <c r="S2887" i="1"/>
  <c r="R2887" i="1"/>
  <c r="S2886" i="1"/>
  <c r="R2886" i="1"/>
  <c r="S2885" i="1"/>
  <c r="R2885" i="1"/>
  <c r="S2884" i="1"/>
  <c r="R2884" i="1"/>
  <c r="S2883" i="1"/>
  <c r="R2883" i="1"/>
  <c r="S2882" i="1"/>
  <c r="R2882" i="1"/>
  <c r="S2881" i="1"/>
  <c r="R2881" i="1"/>
  <c r="S2880" i="1"/>
  <c r="R2880" i="1"/>
  <c r="S2879" i="1"/>
  <c r="R2879" i="1"/>
  <c r="S2878" i="1"/>
  <c r="R2878" i="1"/>
  <c r="S2877" i="1"/>
  <c r="R2877" i="1"/>
  <c r="S2876" i="1"/>
  <c r="R2876" i="1"/>
  <c r="S2875" i="1"/>
  <c r="R2875" i="1"/>
  <c r="S2874" i="1"/>
  <c r="R2874" i="1"/>
  <c r="S2873" i="1"/>
  <c r="R2873" i="1"/>
  <c r="S2872" i="1"/>
  <c r="R2872" i="1"/>
  <c r="S2871" i="1"/>
  <c r="R2871" i="1"/>
  <c r="S2870" i="1"/>
  <c r="R2870" i="1"/>
  <c r="S2869" i="1"/>
  <c r="R2869" i="1"/>
  <c r="S2868" i="1"/>
  <c r="R2868" i="1"/>
  <c r="S2867" i="1"/>
  <c r="R2867" i="1"/>
  <c r="S2866" i="1"/>
  <c r="R2866" i="1"/>
  <c r="S2865" i="1"/>
  <c r="R2865" i="1"/>
  <c r="S2864" i="1"/>
  <c r="R2864" i="1"/>
  <c r="S2863" i="1"/>
  <c r="R2863" i="1"/>
  <c r="S2862" i="1"/>
  <c r="R2862" i="1"/>
  <c r="S2861" i="1"/>
  <c r="R2861" i="1"/>
  <c r="S2860" i="1"/>
  <c r="R2860" i="1"/>
  <c r="S2859" i="1"/>
  <c r="R2859" i="1"/>
  <c r="S2858" i="1"/>
  <c r="R2858" i="1"/>
  <c r="S2857" i="1"/>
  <c r="R2857" i="1"/>
  <c r="S2856" i="1"/>
  <c r="R2856" i="1"/>
  <c r="S2855" i="1"/>
  <c r="R2855" i="1"/>
  <c r="S2854" i="1"/>
  <c r="R2854" i="1"/>
  <c r="S2853" i="1"/>
  <c r="R2853" i="1"/>
  <c r="S2852" i="1"/>
  <c r="R2852" i="1"/>
  <c r="S2851" i="1"/>
  <c r="R2851" i="1"/>
  <c r="S2850" i="1"/>
  <c r="R2850" i="1"/>
  <c r="S2849" i="1"/>
  <c r="R2849" i="1"/>
  <c r="S2848" i="1"/>
  <c r="R2848" i="1"/>
  <c r="S2847" i="1"/>
  <c r="R2847" i="1"/>
  <c r="S2846" i="1"/>
  <c r="R2846" i="1"/>
  <c r="S2845" i="1"/>
  <c r="R2845" i="1"/>
  <c r="S2844" i="1"/>
  <c r="R2844" i="1"/>
  <c r="S2843" i="1"/>
  <c r="R2843" i="1"/>
  <c r="S2842" i="1"/>
  <c r="R2842" i="1"/>
  <c r="S2841" i="1"/>
  <c r="R2841" i="1"/>
  <c r="S2840" i="1"/>
  <c r="R2840" i="1"/>
  <c r="S2839" i="1"/>
  <c r="R2839" i="1"/>
  <c r="S2838" i="1"/>
  <c r="R2838" i="1"/>
  <c r="S2837" i="1"/>
  <c r="R2837" i="1"/>
  <c r="S2836" i="1"/>
  <c r="R2836" i="1"/>
  <c r="S2835" i="1"/>
  <c r="R2835" i="1"/>
  <c r="S2834" i="1"/>
  <c r="R2834" i="1"/>
  <c r="S2833" i="1"/>
  <c r="R2833" i="1"/>
  <c r="S2832" i="1"/>
  <c r="R2832" i="1"/>
  <c r="S2831" i="1"/>
  <c r="R2831" i="1"/>
  <c r="S2830" i="1"/>
  <c r="R2830" i="1"/>
  <c r="S2829" i="1"/>
  <c r="R2829" i="1"/>
  <c r="S2828" i="1"/>
  <c r="R2828" i="1"/>
  <c r="S2827" i="1"/>
  <c r="R2827" i="1"/>
  <c r="S2826" i="1"/>
  <c r="R2826" i="1"/>
  <c r="S2825" i="1"/>
  <c r="R2825" i="1"/>
  <c r="S2824" i="1"/>
  <c r="R2824" i="1"/>
  <c r="S2823" i="1"/>
  <c r="R2823" i="1"/>
  <c r="S2822" i="1"/>
  <c r="R2822" i="1"/>
  <c r="S2821" i="1"/>
  <c r="R2821" i="1"/>
  <c r="S2820" i="1"/>
  <c r="R2820" i="1"/>
  <c r="S2819" i="1"/>
  <c r="R2819" i="1"/>
  <c r="S2818" i="1"/>
  <c r="R2818" i="1"/>
  <c r="S2817" i="1"/>
  <c r="R2817" i="1"/>
  <c r="S2816" i="1"/>
  <c r="R2816" i="1"/>
  <c r="S2815" i="1"/>
  <c r="R2815" i="1"/>
  <c r="S2814" i="1"/>
  <c r="R2814" i="1"/>
  <c r="S2813" i="1"/>
  <c r="R2813" i="1"/>
  <c r="S2812" i="1"/>
  <c r="R2812" i="1"/>
  <c r="S2811" i="1"/>
  <c r="R2811" i="1"/>
  <c r="S2810" i="1"/>
  <c r="R2810" i="1"/>
  <c r="S2809" i="1"/>
  <c r="R2809" i="1"/>
  <c r="S2808" i="1"/>
  <c r="R2808" i="1"/>
  <c r="S2807" i="1"/>
  <c r="R2807" i="1"/>
  <c r="S2806" i="1"/>
  <c r="R2806" i="1"/>
  <c r="S2805" i="1"/>
  <c r="R2805" i="1"/>
  <c r="S2804" i="1"/>
  <c r="R2804" i="1"/>
  <c r="S2803" i="1"/>
  <c r="R2803" i="1"/>
  <c r="S2802" i="1"/>
  <c r="R2802" i="1"/>
  <c r="S2801" i="1"/>
  <c r="R2801" i="1"/>
  <c r="S2800" i="1"/>
  <c r="R2800" i="1"/>
  <c r="S2799" i="1"/>
  <c r="R2799" i="1"/>
  <c r="S2798" i="1"/>
  <c r="R2798" i="1"/>
  <c r="S2797" i="1"/>
  <c r="R2797" i="1"/>
  <c r="S2796" i="1"/>
  <c r="R2796" i="1"/>
  <c r="S2795" i="1"/>
  <c r="R2795" i="1"/>
  <c r="S2794" i="1"/>
  <c r="R2794" i="1"/>
  <c r="S2793" i="1"/>
  <c r="R2793" i="1"/>
  <c r="S2792" i="1"/>
  <c r="R2792" i="1"/>
  <c r="S2791" i="1"/>
  <c r="R2791" i="1"/>
  <c r="S2790" i="1"/>
  <c r="R2790" i="1"/>
  <c r="S2789" i="1"/>
  <c r="R2789" i="1"/>
  <c r="S2788" i="1"/>
  <c r="R2788" i="1"/>
  <c r="S2787" i="1"/>
  <c r="R2787" i="1"/>
  <c r="S2786" i="1"/>
  <c r="R2786" i="1"/>
  <c r="S2785" i="1"/>
  <c r="R2785" i="1"/>
  <c r="S2784" i="1"/>
  <c r="R2784" i="1"/>
  <c r="S2783" i="1"/>
  <c r="R2783" i="1"/>
  <c r="S2782" i="1"/>
  <c r="R2782" i="1"/>
  <c r="S2781" i="1"/>
  <c r="R2781" i="1"/>
  <c r="S2780" i="1"/>
  <c r="R2780" i="1"/>
  <c r="S2779" i="1"/>
  <c r="R2779" i="1"/>
  <c r="S2778" i="1"/>
  <c r="R2778" i="1"/>
  <c r="S2777" i="1"/>
  <c r="R2777" i="1"/>
  <c r="S2776" i="1"/>
  <c r="R2776" i="1"/>
  <c r="S2775" i="1"/>
  <c r="R2775" i="1"/>
  <c r="S2774" i="1"/>
  <c r="R2774" i="1"/>
  <c r="S2773" i="1"/>
  <c r="R2773" i="1"/>
  <c r="S2772" i="1"/>
  <c r="R2772" i="1"/>
  <c r="S2771" i="1"/>
  <c r="R2771" i="1"/>
  <c r="S2770" i="1"/>
  <c r="R2770" i="1"/>
  <c r="S2769" i="1"/>
  <c r="R2769" i="1"/>
  <c r="S2768" i="1"/>
  <c r="R2768" i="1"/>
  <c r="S2767" i="1"/>
  <c r="R2767" i="1"/>
  <c r="S2766" i="1"/>
  <c r="R2766" i="1"/>
  <c r="S2765" i="1"/>
  <c r="R2765" i="1"/>
  <c r="S2764" i="1"/>
  <c r="R2764" i="1"/>
  <c r="S2763" i="1"/>
  <c r="R2763" i="1"/>
  <c r="S2762" i="1"/>
  <c r="R2762" i="1"/>
  <c r="S2761" i="1"/>
  <c r="R2761" i="1"/>
  <c r="S2760" i="1"/>
  <c r="R2760" i="1"/>
  <c r="S2759" i="1"/>
  <c r="R2759" i="1"/>
  <c r="S2758" i="1"/>
  <c r="R2758" i="1"/>
  <c r="S2757" i="1"/>
  <c r="R2757" i="1"/>
  <c r="S2756" i="1"/>
  <c r="R2756" i="1"/>
  <c r="S2755" i="1"/>
  <c r="R2755" i="1"/>
  <c r="S2754" i="1"/>
  <c r="R2754" i="1"/>
  <c r="S2753" i="1"/>
  <c r="R2753" i="1"/>
  <c r="S2752" i="1"/>
  <c r="R2752" i="1"/>
  <c r="S2751" i="1"/>
  <c r="R2751" i="1"/>
  <c r="S2750" i="1"/>
  <c r="R2750" i="1"/>
  <c r="S2749" i="1"/>
  <c r="R2749" i="1"/>
  <c r="S2748" i="1"/>
  <c r="R2748" i="1"/>
  <c r="S2747" i="1"/>
  <c r="R2747" i="1"/>
  <c r="S2746" i="1"/>
  <c r="R2746" i="1"/>
  <c r="S2745" i="1"/>
  <c r="R2745" i="1"/>
  <c r="S2744" i="1"/>
  <c r="R2744" i="1"/>
  <c r="S2743" i="1"/>
  <c r="R2743" i="1"/>
  <c r="S2742" i="1"/>
  <c r="R2742" i="1"/>
  <c r="S2741" i="1"/>
  <c r="R2741" i="1"/>
  <c r="S2740" i="1"/>
  <c r="R2740" i="1"/>
  <c r="S2739" i="1"/>
  <c r="R2739" i="1"/>
  <c r="S2738" i="1"/>
  <c r="R2738" i="1"/>
  <c r="S2737" i="1"/>
  <c r="R2737" i="1"/>
  <c r="S2736" i="1"/>
  <c r="R2736" i="1"/>
  <c r="S2735" i="1"/>
  <c r="R2735" i="1"/>
  <c r="S2734" i="1"/>
  <c r="R2734" i="1"/>
  <c r="S2733" i="1"/>
  <c r="R2733" i="1"/>
  <c r="S2732" i="1"/>
  <c r="R2732" i="1"/>
  <c r="S2731" i="1"/>
  <c r="R2731" i="1"/>
  <c r="S2730" i="1"/>
  <c r="R2730" i="1"/>
  <c r="S2729" i="1"/>
  <c r="R2729" i="1"/>
  <c r="S2728" i="1"/>
  <c r="R2728" i="1"/>
  <c r="S2727" i="1"/>
  <c r="R2727" i="1"/>
  <c r="S2726" i="1"/>
  <c r="R2726" i="1"/>
  <c r="S2725" i="1"/>
  <c r="R2725" i="1"/>
  <c r="S2724" i="1"/>
  <c r="R2724" i="1"/>
  <c r="S2723" i="1"/>
  <c r="R2723" i="1"/>
  <c r="S2722" i="1"/>
  <c r="R2722" i="1"/>
  <c r="S2721" i="1"/>
  <c r="R2721" i="1"/>
  <c r="S2720" i="1"/>
  <c r="R2720" i="1"/>
  <c r="S2719" i="1"/>
  <c r="R2719" i="1"/>
  <c r="S2718" i="1"/>
  <c r="R2718" i="1"/>
  <c r="S2717" i="1"/>
  <c r="R2717" i="1"/>
  <c r="S2716" i="1"/>
  <c r="R2716" i="1"/>
  <c r="S2715" i="1"/>
  <c r="R2715" i="1"/>
  <c r="S2714" i="1"/>
  <c r="R2714" i="1"/>
  <c r="S2713" i="1"/>
  <c r="R2713" i="1"/>
  <c r="S2712" i="1"/>
  <c r="R2712" i="1"/>
  <c r="S2711" i="1"/>
  <c r="R2711" i="1"/>
  <c r="S2710" i="1"/>
  <c r="R2710" i="1"/>
  <c r="S2709" i="1"/>
  <c r="R2709" i="1"/>
  <c r="S2708" i="1"/>
  <c r="R2708" i="1"/>
  <c r="S2707" i="1"/>
  <c r="R2707" i="1"/>
  <c r="S2706" i="1"/>
  <c r="R2706" i="1"/>
  <c r="S2705" i="1"/>
  <c r="R2705" i="1"/>
  <c r="S2704" i="1"/>
  <c r="R2704" i="1"/>
  <c r="S2703" i="1"/>
  <c r="R2703" i="1"/>
  <c r="S2702" i="1"/>
  <c r="R2702" i="1"/>
  <c r="S2701" i="1"/>
  <c r="R2701" i="1"/>
  <c r="S2700" i="1"/>
  <c r="R2700" i="1"/>
  <c r="S2699" i="1"/>
  <c r="R2699" i="1"/>
  <c r="S2698" i="1"/>
  <c r="R2698" i="1"/>
  <c r="S2697" i="1"/>
  <c r="R2697" i="1"/>
  <c r="S2696" i="1"/>
  <c r="R2696" i="1"/>
  <c r="S2695" i="1"/>
  <c r="R2695" i="1"/>
  <c r="S2694" i="1"/>
  <c r="R2694" i="1"/>
  <c r="S2693" i="1"/>
  <c r="R2693" i="1"/>
  <c r="S2692" i="1"/>
  <c r="R2692" i="1"/>
  <c r="S2691" i="1"/>
  <c r="R2691" i="1"/>
  <c r="S2690" i="1"/>
  <c r="R2690" i="1"/>
  <c r="S2689" i="1"/>
  <c r="R2689" i="1"/>
  <c r="S2688" i="1"/>
  <c r="R2688" i="1"/>
  <c r="S2687" i="1"/>
  <c r="R2687" i="1"/>
  <c r="S2686" i="1"/>
  <c r="R2686" i="1"/>
  <c r="S2685" i="1"/>
  <c r="R2685" i="1"/>
  <c r="S2684" i="1"/>
  <c r="R2684" i="1"/>
  <c r="S2683" i="1"/>
  <c r="R2683" i="1"/>
  <c r="S2682" i="1"/>
  <c r="R2682" i="1"/>
  <c r="S2681" i="1"/>
  <c r="R2681" i="1"/>
  <c r="S2680" i="1"/>
  <c r="R2680" i="1"/>
  <c r="S2679" i="1"/>
  <c r="R2679" i="1"/>
  <c r="S2678" i="1"/>
  <c r="R2678" i="1"/>
  <c r="S2677" i="1"/>
  <c r="R2677" i="1"/>
  <c r="S2676" i="1"/>
  <c r="R2676" i="1"/>
  <c r="S2675" i="1"/>
  <c r="R2675" i="1"/>
  <c r="S2674" i="1"/>
  <c r="R2674" i="1"/>
  <c r="S2673" i="1"/>
  <c r="R2673" i="1"/>
  <c r="S2672" i="1"/>
  <c r="R2672" i="1"/>
  <c r="S2671" i="1"/>
  <c r="R2671" i="1"/>
  <c r="S2670" i="1"/>
  <c r="R2670" i="1"/>
  <c r="S2669" i="1"/>
  <c r="R2669" i="1"/>
  <c r="S2668" i="1"/>
  <c r="R2668" i="1"/>
  <c r="S2667" i="1"/>
  <c r="R2667" i="1"/>
  <c r="S2666" i="1"/>
  <c r="R2666" i="1"/>
  <c r="S2665" i="1"/>
  <c r="R2665" i="1"/>
  <c r="S2664" i="1"/>
  <c r="R2664" i="1"/>
  <c r="S2663" i="1"/>
  <c r="R2663" i="1"/>
  <c r="S2662" i="1"/>
  <c r="R2662" i="1"/>
  <c r="S2661" i="1"/>
  <c r="R2661" i="1"/>
  <c r="S2660" i="1"/>
  <c r="R2660" i="1"/>
  <c r="S2659" i="1"/>
  <c r="R2659" i="1"/>
  <c r="S2658" i="1"/>
  <c r="R2658" i="1"/>
  <c r="S2657" i="1"/>
  <c r="R2657" i="1"/>
  <c r="S2656" i="1"/>
  <c r="R2656" i="1"/>
  <c r="S2655" i="1"/>
  <c r="R2655" i="1"/>
  <c r="S2654" i="1"/>
  <c r="R2654" i="1"/>
  <c r="S2653" i="1"/>
  <c r="R2653" i="1"/>
  <c r="S2652" i="1"/>
  <c r="R2652" i="1"/>
  <c r="S2651" i="1"/>
  <c r="R2651" i="1"/>
  <c r="S2650" i="1"/>
  <c r="R2650" i="1"/>
  <c r="S2649" i="1"/>
  <c r="R2649" i="1"/>
  <c r="S2648" i="1"/>
  <c r="R2648" i="1"/>
  <c r="S2647" i="1"/>
  <c r="R2647" i="1"/>
  <c r="S2646" i="1"/>
  <c r="R2646" i="1"/>
  <c r="S2645" i="1"/>
  <c r="R2645" i="1"/>
  <c r="S2644" i="1"/>
  <c r="R2644" i="1"/>
  <c r="S2643" i="1"/>
  <c r="R2643" i="1"/>
  <c r="S2642" i="1"/>
  <c r="R2642" i="1"/>
  <c r="S2641" i="1"/>
  <c r="R2641" i="1"/>
  <c r="S2640" i="1"/>
  <c r="R2640" i="1"/>
  <c r="S2639" i="1"/>
  <c r="R2639" i="1"/>
  <c r="S2638" i="1"/>
  <c r="R2638" i="1"/>
  <c r="S2637" i="1"/>
  <c r="R2637" i="1"/>
  <c r="S2636" i="1"/>
  <c r="R2636" i="1"/>
  <c r="S2635" i="1"/>
  <c r="R2635" i="1"/>
  <c r="S2634" i="1"/>
  <c r="R2634" i="1"/>
  <c r="S2633" i="1"/>
  <c r="R2633" i="1"/>
  <c r="S2632" i="1"/>
  <c r="R2632" i="1"/>
  <c r="S2631" i="1"/>
  <c r="R2631" i="1"/>
  <c r="S2630" i="1"/>
  <c r="R2630" i="1"/>
  <c r="S2629" i="1"/>
  <c r="R2629" i="1"/>
  <c r="S2628" i="1"/>
  <c r="R2628" i="1"/>
  <c r="S2627" i="1"/>
  <c r="R2627" i="1"/>
  <c r="S2626" i="1"/>
  <c r="R2626" i="1"/>
  <c r="S2625" i="1"/>
  <c r="R2625" i="1"/>
  <c r="S2624" i="1"/>
  <c r="R2624" i="1"/>
  <c r="S2623" i="1"/>
  <c r="R2623" i="1"/>
  <c r="S2622" i="1"/>
  <c r="R2622" i="1"/>
  <c r="S2621" i="1"/>
  <c r="R2621" i="1"/>
  <c r="S2620" i="1"/>
  <c r="R2620" i="1"/>
  <c r="S2619" i="1"/>
  <c r="R2619" i="1"/>
  <c r="S2618" i="1"/>
  <c r="R2618" i="1"/>
  <c r="S2617" i="1"/>
  <c r="R2617" i="1"/>
  <c r="S2616" i="1"/>
  <c r="R2616" i="1"/>
  <c r="S2615" i="1"/>
  <c r="R2615" i="1"/>
  <c r="S2614" i="1"/>
  <c r="R2614" i="1"/>
  <c r="S2613" i="1"/>
  <c r="R2613" i="1"/>
  <c r="S2612" i="1"/>
  <c r="R2612" i="1"/>
  <c r="S2611" i="1"/>
  <c r="R2611" i="1"/>
  <c r="S2610" i="1"/>
  <c r="R2610" i="1"/>
  <c r="S2609" i="1"/>
  <c r="R2609" i="1"/>
  <c r="S2608" i="1"/>
  <c r="R2608" i="1"/>
  <c r="S2607" i="1"/>
  <c r="R2607" i="1"/>
  <c r="S2606" i="1"/>
  <c r="R2606" i="1"/>
  <c r="S2605" i="1"/>
  <c r="R2605" i="1"/>
  <c r="S2604" i="1"/>
  <c r="R2604" i="1"/>
  <c r="S2603" i="1"/>
  <c r="R2603" i="1"/>
  <c r="S2602" i="1"/>
  <c r="R2602" i="1"/>
  <c r="S2601" i="1"/>
  <c r="R2601" i="1"/>
  <c r="S2600" i="1"/>
  <c r="R2600" i="1"/>
  <c r="S2599" i="1"/>
  <c r="R2599" i="1"/>
  <c r="S2598" i="1"/>
  <c r="R2598" i="1"/>
  <c r="S2597" i="1"/>
  <c r="R2597" i="1"/>
  <c r="S2596" i="1"/>
  <c r="R2596" i="1"/>
  <c r="S2595" i="1"/>
  <c r="R2595" i="1"/>
  <c r="S2594" i="1"/>
  <c r="R2594" i="1"/>
  <c r="S2593" i="1"/>
  <c r="R2593" i="1"/>
  <c r="S2592" i="1"/>
  <c r="R2592" i="1"/>
  <c r="S2591" i="1"/>
  <c r="R2591" i="1"/>
  <c r="S2590" i="1"/>
  <c r="R2590" i="1"/>
  <c r="S2589" i="1"/>
  <c r="R2589" i="1"/>
  <c r="S2588" i="1"/>
  <c r="R2588" i="1"/>
  <c r="S2587" i="1"/>
  <c r="R2587" i="1"/>
  <c r="S2586" i="1"/>
  <c r="R2586" i="1"/>
  <c r="S2585" i="1"/>
  <c r="R2585" i="1"/>
  <c r="S2584" i="1"/>
  <c r="R2584" i="1"/>
  <c r="S2583" i="1"/>
  <c r="R2583" i="1"/>
  <c r="S2582" i="1"/>
  <c r="R2582" i="1"/>
  <c r="S2581" i="1"/>
  <c r="R2581" i="1"/>
  <c r="S2580" i="1"/>
  <c r="R2580" i="1"/>
  <c r="S2579" i="1"/>
  <c r="R2579" i="1"/>
  <c r="S2578" i="1"/>
  <c r="R2578" i="1"/>
  <c r="S2577" i="1"/>
  <c r="R2577" i="1"/>
  <c r="S2576" i="1"/>
  <c r="R2576" i="1"/>
  <c r="S2575" i="1"/>
  <c r="R2575" i="1"/>
  <c r="S2574" i="1"/>
  <c r="R2574" i="1"/>
  <c r="S2573" i="1"/>
  <c r="R2573" i="1"/>
  <c r="S2572" i="1"/>
  <c r="R2572" i="1"/>
  <c r="S2571" i="1"/>
  <c r="R2571" i="1"/>
  <c r="S2570" i="1"/>
  <c r="R2570" i="1"/>
  <c r="S2569" i="1"/>
  <c r="R2569" i="1"/>
  <c r="S2568" i="1"/>
  <c r="R2568" i="1"/>
  <c r="S2567" i="1"/>
  <c r="R2567" i="1"/>
  <c r="S2566" i="1"/>
  <c r="R2566" i="1"/>
  <c r="S2565" i="1"/>
  <c r="R2565" i="1"/>
  <c r="S2564" i="1"/>
  <c r="R2564" i="1"/>
  <c r="S2563" i="1"/>
  <c r="R2563" i="1"/>
  <c r="S2562" i="1"/>
  <c r="R2562" i="1"/>
  <c r="S2561" i="1"/>
  <c r="R2561" i="1"/>
  <c r="S2560" i="1"/>
  <c r="R2560" i="1"/>
  <c r="S2559" i="1"/>
  <c r="R2559" i="1"/>
  <c r="S2558" i="1"/>
  <c r="R2558" i="1"/>
  <c r="S2557" i="1"/>
  <c r="R2557" i="1"/>
  <c r="S2556" i="1"/>
  <c r="R2556" i="1"/>
  <c r="S2555" i="1"/>
  <c r="R2555" i="1"/>
  <c r="S2554" i="1"/>
  <c r="R2554" i="1"/>
  <c r="S2553" i="1"/>
  <c r="R2553" i="1"/>
  <c r="S2552" i="1"/>
  <c r="R2552" i="1"/>
  <c r="S2551" i="1"/>
  <c r="R2551" i="1"/>
  <c r="S2550" i="1"/>
  <c r="R2550" i="1"/>
  <c r="S2549" i="1"/>
  <c r="R2549" i="1"/>
  <c r="S2548" i="1"/>
  <c r="R2548" i="1"/>
  <c r="S2547" i="1"/>
  <c r="R2547" i="1"/>
  <c r="S2546" i="1"/>
  <c r="R2546" i="1"/>
  <c r="S2545" i="1"/>
  <c r="R2545" i="1"/>
  <c r="S2544" i="1"/>
  <c r="R2544" i="1"/>
  <c r="S2543" i="1"/>
  <c r="R2543" i="1"/>
  <c r="S2542" i="1"/>
  <c r="R2542" i="1"/>
  <c r="S2541" i="1"/>
  <c r="R2541" i="1"/>
  <c r="S2540" i="1"/>
  <c r="R2540" i="1"/>
  <c r="S2539" i="1"/>
  <c r="R2539" i="1"/>
  <c r="S2538" i="1"/>
  <c r="R2538" i="1"/>
  <c r="S2537" i="1"/>
  <c r="R2537" i="1"/>
  <c r="S2536" i="1"/>
  <c r="R2536" i="1"/>
  <c r="S2535" i="1"/>
  <c r="R2535" i="1"/>
  <c r="S2534" i="1"/>
  <c r="R2534" i="1"/>
  <c r="S2533" i="1"/>
  <c r="R2533" i="1"/>
  <c r="S2532" i="1"/>
  <c r="R2532" i="1"/>
  <c r="S2531" i="1"/>
  <c r="R2531" i="1"/>
  <c r="S2530" i="1"/>
  <c r="R2530" i="1"/>
  <c r="S2529" i="1"/>
  <c r="R2529" i="1"/>
  <c r="S2528" i="1"/>
  <c r="R2528" i="1"/>
  <c r="S2527" i="1"/>
  <c r="R2527" i="1"/>
  <c r="S2526" i="1"/>
  <c r="R2526" i="1"/>
  <c r="S2525" i="1"/>
  <c r="R2525" i="1"/>
  <c r="S2524" i="1"/>
  <c r="R2524" i="1"/>
  <c r="S2523" i="1"/>
  <c r="R2523" i="1"/>
  <c r="S2522" i="1"/>
  <c r="R2522" i="1"/>
  <c r="S2521" i="1"/>
  <c r="R2521" i="1"/>
  <c r="S2520" i="1"/>
  <c r="R2520" i="1"/>
  <c r="S2519" i="1"/>
  <c r="R2519" i="1"/>
  <c r="S2518" i="1"/>
  <c r="R2518" i="1"/>
  <c r="S2517" i="1"/>
  <c r="R2517" i="1"/>
  <c r="S2516" i="1"/>
  <c r="R2516" i="1"/>
  <c r="S2515" i="1"/>
  <c r="R2515" i="1"/>
  <c r="S2514" i="1"/>
  <c r="R2514" i="1"/>
  <c r="S2513" i="1"/>
  <c r="R2513" i="1"/>
  <c r="S2512" i="1"/>
  <c r="R2512" i="1"/>
  <c r="S2511" i="1"/>
  <c r="R2511" i="1"/>
  <c r="S2510" i="1"/>
  <c r="R2510" i="1"/>
  <c r="S2509" i="1"/>
  <c r="R2509" i="1"/>
  <c r="S2508" i="1"/>
  <c r="R2508" i="1"/>
  <c r="S2507" i="1"/>
  <c r="R2507" i="1"/>
  <c r="S2506" i="1"/>
  <c r="R2506" i="1"/>
  <c r="S2505" i="1"/>
  <c r="R2505" i="1"/>
  <c r="S2504" i="1"/>
  <c r="R2504" i="1"/>
  <c r="S2503" i="1"/>
  <c r="R2503" i="1"/>
  <c r="S2502" i="1"/>
  <c r="R2502" i="1"/>
  <c r="S2501" i="1"/>
  <c r="R2501" i="1"/>
  <c r="S2500" i="1"/>
  <c r="R2500" i="1"/>
  <c r="S2499" i="1"/>
  <c r="R2499" i="1"/>
  <c r="S2498" i="1"/>
  <c r="R2498" i="1"/>
  <c r="S2497" i="1"/>
  <c r="R2497" i="1"/>
  <c r="S2496" i="1"/>
  <c r="R2496" i="1"/>
  <c r="S2495" i="1"/>
  <c r="R2495" i="1"/>
  <c r="S2494" i="1"/>
  <c r="R2494" i="1"/>
  <c r="S2493" i="1"/>
  <c r="R2493" i="1"/>
  <c r="S2492" i="1"/>
  <c r="R2492" i="1"/>
  <c r="S2491" i="1"/>
  <c r="R2491" i="1"/>
  <c r="S2490" i="1"/>
  <c r="R2490" i="1"/>
  <c r="S2489" i="1"/>
  <c r="R2489" i="1"/>
  <c r="S2488" i="1"/>
  <c r="R2488" i="1"/>
  <c r="S2487" i="1"/>
  <c r="R2487" i="1"/>
  <c r="S2486" i="1"/>
  <c r="R2486" i="1"/>
  <c r="S2485" i="1"/>
  <c r="R2485" i="1"/>
  <c r="S2484" i="1"/>
  <c r="R2484" i="1"/>
  <c r="S2483" i="1"/>
  <c r="R2483" i="1"/>
  <c r="S2482" i="1"/>
  <c r="R2482" i="1"/>
  <c r="S2481" i="1"/>
  <c r="R2481" i="1"/>
  <c r="S2480" i="1"/>
  <c r="R2480" i="1"/>
  <c r="S2479" i="1"/>
  <c r="R2479" i="1"/>
  <c r="S2478" i="1"/>
  <c r="R2478" i="1"/>
  <c r="S2477" i="1"/>
  <c r="R2477" i="1"/>
  <c r="S2476" i="1"/>
  <c r="R2476" i="1"/>
  <c r="S2475" i="1"/>
  <c r="R2475" i="1"/>
  <c r="S2474" i="1"/>
  <c r="R2474" i="1"/>
  <c r="S2473" i="1"/>
  <c r="R2473" i="1"/>
  <c r="S2472" i="1"/>
  <c r="R2472" i="1"/>
  <c r="S2471" i="1"/>
  <c r="R2471" i="1"/>
  <c r="S2470" i="1"/>
  <c r="R2470" i="1"/>
  <c r="S2469" i="1"/>
  <c r="R2469" i="1"/>
  <c r="S2468" i="1"/>
  <c r="R2468" i="1"/>
  <c r="S2467" i="1"/>
  <c r="R2467" i="1"/>
  <c r="S2466" i="1"/>
  <c r="R2466" i="1"/>
  <c r="S2465" i="1"/>
  <c r="R2465" i="1"/>
  <c r="S2464" i="1"/>
  <c r="R2464" i="1"/>
  <c r="S2463" i="1"/>
  <c r="R2463" i="1"/>
  <c r="S2462" i="1"/>
  <c r="R2462" i="1"/>
  <c r="S2461" i="1"/>
  <c r="R2461" i="1"/>
  <c r="S2460" i="1"/>
  <c r="R2460" i="1"/>
  <c r="S2459" i="1"/>
  <c r="R2459" i="1"/>
  <c r="S2458" i="1"/>
  <c r="R2458" i="1"/>
  <c r="S2457" i="1"/>
  <c r="R2457" i="1"/>
  <c r="S2456" i="1"/>
  <c r="R2456" i="1"/>
  <c r="S2455" i="1"/>
  <c r="R2455" i="1"/>
  <c r="S2454" i="1"/>
  <c r="R2454" i="1"/>
  <c r="S2453" i="1"/>
  <c r="R2453" i="1"/>
  <c r="S2452" i="1"/>
  <c r="R2452" i="1"/>
  <c r="S2451" i="1"/>
  <c r="R2451" i="1"/>
  <c r="S2450" i="1"/>
  <c r="R2450" i="1"/>
  <c r="S2449" i="1"/>
  <c r="R2449" i="1"/>
  <c r="S2448" i="1"/>
  <c r="R2448" i="1"/>
  <c r="S2447" i="1"/>
  <c r="R2447" i="1"/>
  <c r="S2446" i="1"/>
  <c r="R2446" i="1"/>
  <c r="S2445" i="1"/>
  <c r="R2445" i="1"/>
  <c r="S2444" i="1"/>
  <c r="R2444" i="1"/>
  <c r="S2443" i="1"/>
  <c r="R2443" i="1"/>
  <c r="S2442" i="1"/>
  <c r="R2442" i="1"/>
  <c r="S2441" i="1"/>
  <c r="R2441" i="1"/>
  <c r="S2440" i="1"/>
  <c r="R2440" i="1"/>
  <c r="S2439" i="1"/>
  <c r="R2439" i="1"/>
  <c r="S2438" i="1"/>
  <c r="R2438" i="1"/>
  <c r="S2437" i="1"/>
  <c r="R2437" i="1"/>
  <c r="S2436" i="1"/>
  <c r="R2436" i="1"/>
  <c r="S2435" i="1"/>
  <c r="R2435" i="1"/>
  <c r="S2434" i="1"/>
  <c r="R2434" i="1"/>
  <c r="S2433" i="1"/>
  <c r="R2433" i="1"/>
  <c r="S2432" i="1"/>
  <c r="R2432" i="1"/>
  <c r="S2431" i="1"/>
  <c r="R2431" i="1"/>
  <c r="S2430" i="1"/>
  <c r="R2430" i="1"/>
  <c r="S2429" i="1"/>
  <c r="R2429" i="1"/>
  <c r="S2428" i="1"/>
  <c r="R2428" i="1"/>
  <c r="S2427" i="1"/>
  <c r="R2427" i="1"/>
  <c r="S2426" i="1"/>
  <c r="R2426" i="1"/>
  <c r="S2425" i="1"/>
  <c r="R2425" i="1"/>
  <c r="S2424" i="1"/>
  <c r="R2424" i="1"/>
  <c r="S2423" i="1"/>
  <c r="R2423" i="1"/>
  <c r="S2422" i="1"/>
  <c r="R2422" i="1"/>
  <c r="S2421" i="1"/>
  <c r="R2421" i="1"/>
  <c r="S2420" i="1"/>
  <c r="R2420" i="1"/>
  <c r="S2419" i="1"/>
  <c r="R2419" i="1"/>
  <c r="S2418" i="1"/>
  <c r="R2418" i="1"/>
  <c r="S2417" i="1"/>
  <c r="R2417" i="1"/>
  <c r="S2416" i="1"/>
  <c r="R2416" i="1"/>
  <c r="S2415" i="1"/>
  <c r="R2415" i="1"/>
  <c r="S2414" i="1"/>
  <c r="R2414" i="1"/>
  <c r="S2413" i="1"/>
  <c r="R2413" i="1"/>
  <c r="S2412" i="1"/>
  <c r="R2412" i="1"/>
  <c r="S2411" i="1"/>
  <c r="R2411" i="1"/>
  <c r="S2410" i="1"/>
  <c r="R2410" i="1"/>
  <c r="S2409" i="1"/>
  <c r="R2409" i="1"/>
  <c r="S2408" i="1"/>
  <c r="R2408" i="1"/>
  <c r="S2407" i="1"/>
  <c r="R2407" i="1"/>
  <c r="S2406" i="1"/>
  <c r="R2406" i="1"/>
  <c r="S2405" i="1"/>
  <c r="R2405" i="1"/>
  <c r="S2404" i="1"/>
  <c r="R2404" i="1"/>
  <c r="S2403" i="1"/>
  <c r="R2403" i="1"/>
  <c r="S2402" i="1"/>
  <c r="R2402" i="1"/>
  <c r="S2401" i="1"/>
  <c r="R2401" i="1"/>
  <c r="S2400" i="1"/>
  <c r="R2400" i="1"/>
  <c r="S2399" i="1"/>
  <c r="R2399" i="1"/>
  <c r="S2398" i="1"/>
  <c r="R2398" i="1"/>
  <c r="S2397" i="1"/>
  <c r="R2397" i="1"/>
  <c r="S2396" i="1"/>
  <c r="R2396" i="1"/>
  <c r="S2395" i="1"/>
  <c r="R2395" i="1"/>
  <c r="S2394" i="1"/>
  <c r="R2394" i="1"/>
  <c r="S2393" i="1"/>
  <c r="R2393" i="1"/>
  <c r="S2392" i="1"/>
  <c r="R2392" i="1"/>
  <c r="S2391" i="1"/>
  <c r="R2391" i="1"/>
  <c r="S2390" i="1"/>
  <c r="R2390" i="1"/>
  <c r="S2389" i="1"/>
  <c r="R2389" i="1"/>
  <c r="S2388" i="1"/>
  <c r="R2388" i="1"/>
  <c r="S2387" i="1"/>
  <c r="R2387" i="1"/>
  <c r="S2386" i="1"/>
  <c r="R2386" i="1"/>
  <c r="S2385" i="1"/>
  <c r="R2385" i="1"/>
  <c r="S2384" i="1"/>
  <c r="R2384" i="1"/>
  <c r="S2383" i="1"/>
  <c r="R2383" i="1"/>
  <c r="S2382" i="1"/>
  <c r="R2382" i="1"/>
  <c r="S2381" i="1"/>
  <c r="R2381" i="1"/>
  <c r="S2380" i="1"/>
  <c r="R2380" i="1"/>
  <c r="S2379" i="1"/>
  <c r="R2379" i="1"/>
  <c r="S2378" i="1"/>
  <c r="R2378" i="1"/>
  <c r="S2377" i="1"/>
  <c r="R2377" i="1"/>
  <c r="S2376" i="1"/>
  <c r="R2376" i="1"/>
  <c r="S2375" i="1"/>
  <c r="R2375" i="1"/>
  <c r="S2374" i="1"/>
  <c r="R2374" i="1"/>
  <c r="S2373" i="1"/>
  <c r="R2373" i="1"/>
  <c r="S2372" i="1"/>
  <c r="R2372" i="1"/>
  <c r="S2371" i="1"/>
  <c r="R2371" i="1"/>
  <c r="S2370" i="1"/>
  <c r="R2370" i="1"/>
  <c r="S2369" i="1"/>
  <c r="R2369" i="1"/>
  <c r="S2368" i="1"/>
  <c r="R2368" i="1"/>
  <c r="S2367" i="1"/>
  <c r="R2367" i="1"/>
  <c r="S2366" i="1"/>
  <c r="R2366" i="1"/>
  <c r="S2365" i="1"/>
  <c r="R2365" i="1"/>
  <c r="S2364" i="1"/>
  <c r="R2364" i="1"/>
  <c r="S2363" i="1"/>
  <c r="R2363" i="1"/>
  <c r="S2362" i="1"/>
  <c r="R2362" i="1"/>
  <c r="S2361" i="1"/>
  <c r="R2361" i="1"/>
  <c r="S2360" i="1"/>
  <c r="R2360" i="1"/>
  <c r="S2359" i="1"/>
  <c r="R2359" i="1"/>
  <c r="S2358" i="1"/>
  <c r="R2358" i="1"/>
  <c r="S2357" i="1"/>
  <c r="R2357" i="1"/>
  <c r="S2356" i="1"/>
  <c r="R2356" i="1"/>
  <c r="S2355" i="1"/>
  <c r="R2355" i="1"/>
  <c r="S2354" i="1"/>
  <c r="R2354" i="1"/>
  <c r="S2353" i="1"/>
  <c r="R2353" i="1"/>
  <c r="S2352" i="1"/>
  <c r="R2352" i="1"/>
  <c r="S2351" i="1"/>
  <c r="R2351" i="1"/>
  <c r="S2350" i="1"/>
  <c r="R2350" i="1"/>
  <c r="S2349" i="1"/>
  <c r="R2349" i="1"/>
  <c r="S2348" i="1"/>
  <c r="R2348" i="1"/>
  <c r="S2347" i="1"/>
  <c r="R2347" i="1"/>
  <c r="S2346" i="1"/>
  <c r="R2346" i="1"/>
  <c r="S2345" i="1"/>
  <c r="R2345" i="1"/>
  <c r="S2344" i="1"/>
  <c r="R2344" i="1"/>
  <c r="S2343" i="1"/>
  <c r="R2343" i="1"/>
  <c r="S2342" i="1"/>
  <c r="R2342" i="1"/>
  <c r="S2341" i="1"/>
  <c r="R2341" i="1"/>
  <c r="S2340" i="1"/>
  <c r="R2340" i="1"/>
  <c r="S2339" i="1"/>
  <c r="R2339" i="1"/>
  <c r="S2338" i="1"/>
  <c r="R2338" i="1"/>
  <c r="S2337" i="1"/>
  <c r="R2337" i="1"/>
  <c r="S2336" i="1"/>
  <c r="R2336" i="1"/>
  <c r="S2335" i="1"/>
  <c r="R2335" i="1"/>
  <c r="S2334" i="1"/>
  <c r="R2334" i="1"/>
  <c r="S2333" i="1"/>
  <c r="R2333" i="1"/>
  <c r="S2332" i="1"/>
  <c r="R2332" i="1"/>
  <c r="S2331" i="1"/>
  <c r="R2331" i="1"/>
  <c r="S2330" i="1"/>
  <c r="R2330" i="1"/>
  <c r="S2329" i="1"/>
  <c r="R2329" i="1"/>
  <c r="S2328" i="1"/>
  <c r="R2328" i="1"/>
  <c r="S2327" i="1"/>
  <c r="R2327" i="1"/>
  <c r="S2326" i="1"/>
  <c r="R2326" i="1"/>
  <c r="S2325" i="1"/>
  <c r="R2325" i="1"/>
  <c r="S2324" i="1"/>
  <c r="R2324" i="1"/>
  <c r="S2323" i="1"/>
  <c r="R2323" i="1"/>
  <c r="S2322" i="1"/>
  <c r="R2322" i="1"/>
  <c r="S2321" i="1"/>
  <c r="R2321" i="1"/>
  <c r="S2320" i="1"/>
  <c r="R2320" i="1"/>
  <c r="S2319" i="1"/>
  <c r="R2319" i="1"/>
  <c r="S2318" i="1"/>
  <c r="R2318" i="1"/>
  <c r="S2317" i="1"/>
  <c r="R2317" i="1"/>
  <c r="S2316" i="1"/>
  <c r="R2316" i="1"/>
  <c r="S2315" i="1"/>
  <c r="R2315" i="1"/>
  <c r="S2314" i="1"/>
  <c r="R2314" i="1"/>
  <c r="S2313" i="1"/>
  <c r="R2313" i="1"/>
  <c r="S2312" i="1"/>
  <c r="R2312" i="1"/>
  <c r="S2311" i="1"/>
  <c r="R2311" i="1"/>
  <c r="S2310" i="1"/>
  <c r="R2310" i="1"/>
  <c r="S2309" i="1"/>
  <c r="R2309" i="1"/>
  <c r="S2308" i="1"/>
  <c r="R2308" i="1"/>
  <c r="S2307" i="1"/>
  <c r="R2307" i="1"/>
  <c r="S2306" i="1"/>
  <c r="R2306" i="1"/>
  <c r="S2305" i="1"/>
  <c r="R2305" i="1"/>
  <c r="S2304" i="1"/>
  <c r="R2304" i="1"/>
  <c r="S2303" i="1"/>
  <c r="R2303" i="1"/>
  <c r="S2302" i="1"/>
  <c r="R2302" i="1"/>
  <c r="S2301" i="1"/>
  <c r="R2301" i="1"/>
  <c r="S2300" i="1"/>
  <c r="R2300" i="1"/>
  <c r="S2299" i="1"/>
  <c r="R2299" i="1"/>
  <c r="S2298" i="1"/>
  <c r="R2298" i="1"/>
  <c r="S2297" i="1"/>
  <c r="R2297" i="1"/>
  <c r="S2296" i="1"/>
  <c r="R2296" i="1"/>
  <c r="S2295" i="1"/>
  <c r="R2295" i="1"/>
  <c r="S2294" i="1"/>
  <c r="R2294" i="1"/>
  <c r="S2293" i="1"/>
  <c r="R2293" i="1"/>
  <c r="S2292" i="1"/>
  <c r="R2292" i="1"/>
  <c r="S2291" i="1"/>
  <c r="R2291" i="1"/>
  <c r="S2290" i="1"/>
  <c r="R2290" i="1"/>
  <c r="S2289" i="1"/>
  <c r="R2289" i="1"/>
  <c r="S2288" i="1"/>
  <c r="R2288" i="1"/>
  <c r="S2287" i="1"/>
  <c r="R2287" i="1"/>
  <c r="S2286" i="1"/>
  <c r="R2286" i="1"/>
  <c r="S2285" i="1"/>
  <c r="R2285" i="1"/>
  <c r="S2284" i="1"/>
  <c r="R2284" i="1"/>
  <c r="S2283" i="1"/>
  <c r="R2283" i="1"/>
  <c r="S2282" i="1"/>
  <c r="R2282" i="1"/>
  <c r="S2281" i="1"/>
  <c r="R2281" i="1"/>
  <c r="S2280" i="1"/>
  <c r="R2280" i="1"/>
  <c r="S2279" i="1"/>
  <c r="R2279" i="1"/>
  <c r="S2278" i="1"/>
  <c r="R2278" i="1"/>
  <c r="S2277" i="1"/>
  <c r="R2277" i="1"/>
  <c r="S2276" i="1"/>
  <c r="R2276" i="1"/>
  <c r="S2275" i="1"/>
  <c r="R2275" i="1"/>
  <c r="S2274" i="1"/>
  <c r="R2274" i="1"/>
  <c r="S2273" i="1"/>
  <c r="R2273" i="1"/>
  <c r="S2272" i="1"/>
  <c r="R2272" i="1"/>
  <c r="S2271" i="1"/>
  <c r="R2271" i="1"/>
  <c r="S2270" i="1"/>
  <c r="R2270" i="1"/>
  <c r="S2269" i="1"/>
  <c r="R2269" i="1"/>
  <c r="S2268" i="1"/>
  <c r="R2268" i="1"/>
  <c r="S2267" i="1"/>
  <c r="R2267" i="1"/>
  <c r="S2266" i="1"/>
  <c r="R2266" i="1"/>
  <c r="S2265" i="1"/>
  <c r="R2265" i="1"/>
  <c r="S2264" i="1"/>
  <c r="R2264" i="1"/>
  <c r="S2263" i="1"/>
  <c r="R2263" i="1"/>
  <c r="S2262" i="1"/>
  <c r="R2262" i="1"/>
  <c r="S2261" i="1"/>
  <c r="R2261" i="1"/>
  <c r="S2260" i="1"/>
  <c r="R2260" i="1"/>
  <c r="S2259" i="1"/>
  <c r="R2259" i="1"/>
  <c r="S2258" i="1"/>
  <c r="R2258" i="1"/>
  <c r="S2257" i="1"/>
  <c r="R2257" i="1"/>
  <c r="S2256" i="1"/>
  <c r="R2256" i="1"/>
  <c r="S2255" i="1"/>
  <c r="R2255" i="1"/>
  <c r="S2254" i="1"/>
  <c r="R2254" i="1"/>
  <c r="S2253" i="1"/>
  <c r="R2253" i="1"/>
  <c r="S2252" i="1"/>
  <c r="R2252" i="1"/>
  <c r="S2251" i="1"/>
  <c r="R2251" i="1"/>
  <c r="S2250" i="1"/>
  <c r="R2250" i="1"/>
  <c r="S2249" i="1"/>
  <c r="R2249" i="1"/>
  <c r="S2248" i="1"/>
  <c r="R2248" i="1"/>
  <c r="S2247" i="1"/>
  <c r="R2247" i="1"/>
  <c r="S2246" i="1"/>
  <c r="R2246" i="1"/>
  <c r="S2245" i="1"/>
  <c r="R2245" i="1"/>
  <c r="S2244" i="1"/>
  <c r="R2244" i="1"/>
  <c r="S2243" i="1"/>
  <c r="R2243" i="1"/>
  <c r="S2242" i="1"/>
  <c r="R2242" i="1"/>
  <c r="S2241" i="1"/>
  <c r="R2241" i="1"/>
  <c r="S2240" i="1"/>
  <c r="R2240" i="1"/>
  <c r="S2239" i="1"/>
  <c r="R2239" i="1"/>
  <c r="S2238" i="1"/>
  <c r="R2238" i="1"/>
  <c r="S2237" i="1"/>
  <c r="R2237" i="1"/>
  <c r="S2236" i="1"/>
  <c r="R2236" i="1"/>
  <c r="S2235" i="1"/>
  <c r="R2235" i="1"/>
  <c r="S2234" i="1"/>
  <c r="R2234" i="1"/>
  <c r="S2233" i="1"/>
  <c r="R2233" i="1"/>
  <c r="S2232" i="1"/>
  <c r="R2232" i="1"/>
  <c r="S2231" i="1"/>
  <c r="R2231" i="1"/>
  <c r="S2230" i="1"/>
  <c r="R2230" i="1"/>
  <c r="S2229" i="1"/>
  <c r="R2229" i="1"/>
  <c r="S2228" i="1"/>
  <c r="R2228" i="1"/>
  <c r="S2227" i="1"/>
  <c r="R2227" i="1"/>
  <c r="S2226" i="1"/>
  <c r="R2226" i="1"/>
  <c r="S2225" i="1"/>
  <c r="R2225" i="1"/>
  <c r="S2224" i="1"/>
  <c r="R2224" i="1"/>
  <c r="S2223" i="1"/>
  <c r="R2223" i="1"/>
  <c r="S2222" i="1"/>
  <c r="R2222" i="1"/>
  <c r="S2221" i="1"/>
  <c r="R2221" i="1"/>
  <c r="S2220" i="1"/>
  <c r="R2220" i="1"/>
  <c r="S2219" i="1"/>
  <c r="R2219" i="1"/>
  <c r="S2218" i="1"/>
  <c r="R2218" i="1"/>
  <c r="S2217" i="1"/>
  <c r="R2217" i="1"/>
  <c r="S2216" i="1"/>
  <c r="R2216" i="1"/>
  <c r="S2215" i="1"/>
  <c r="R2215" i="1"/>
  <c r="S2214" i="1"/>
  <c r="R2214" i="1"/>
  <c r="S2213" i="1"/>
  <c r="R2213" i="1"/>
  <c r="S2212" i="1"/>
  <c r="R2212" i="1"/>
  <c r="S2211" i="1"/>
  <c r="R2211" i="1"/>
  <c r="S2210" i="1"/>
  <c r="R2210" i="1"/>
  <c r="S2209" i="1"/>
  <c r="R2209" i="1"/>
  <c r="S2208" i="1"/>
  <c r="R2208" i="1"/>
  <c r="S2207" i="1"/>
  <c r="R2207" i="1"/>
  <c r="S2206" i="1"/>
  <c r="R2206" i="1"/>
  <c r="S2205" i="1"/>
  <c r="R2205" i="1"/>
  <c r="S2204" i="1"/>
  <c r="R2204" i="1"/>
  <c r="S2203" i="1"/>
  <c r="R2203" i="1"/>
  <c r="S2202" i="1"/>
  <c r="R2202" i="1"/>
  <c r="S2201" i="1"/>
  <c r="R2201" i="1"/>
  <c r="S2200" i="1"/>
  <c r="R2200" i="1"/>
  <c r="S2199" i="1"/>
  <c r="R2199" i="1"/>
  <c r="S2198" i="1"/>
  <c r="R2198" i="1"/>
  <c r="S2197" i="1"/>
  <c r="R2197" i="1"/>
  <c r="S2196" i="1"/>
  <c r="R2196" i="1"/>
  <c r="S2195" i="1"/>
  <c r="R2195" i="1"/>
  <c r="S2194" i="1"/>
  <c r="R2194" i="1"/>
  <c r="S2193" i="1"/>
  <c r="R2193" i="1"/>
  <c r="S2192" i="1"/>
  <c r="R2192" i="1"/>
  <c r="S2191" i="1"/>
  <c r="R2191" i="1"/>
  <c r="S2190" i="1"/>
  <c r="R2190" i="1"/>
  <c r="S2189" i="1"/>
  <c r="R2189" i="1"/>
  <c r="S2188" i="1"/>
  <c r="R2188" i="1"/>
  <c r="S2187" i="1"/>
  <c r="R2187" i="1"/>
  <c r="S2186" i="1"/>
  <c r="R2186" i="1"/>
  <c r="S2185" i="1"/>
  <c r="R2185" i="1"/>
  <c r="S2184" i="1"/>
  <c r="R2184" i="1"/>
  <c r="S2183" i="1"/>
  <c r="R2183" i="1"/>
  <c r="S2182" i="1"/>
  <c r="R2182" i="1"/>
  <c r="S2181" i="1"/>
  <c r="R2181" i="1"/>
  <c r="S2180" i="1"/>
  <c r="R2180" i="1"/>
  <c r="S2179" i="1"/>
  <c r="R2179" i="1"/>
  <c r="S2178" i="1"/>
  <c r="R2178" i="1"/>
  <c r="S2177" i="1"/>
  <c r="R2177" i="1"/>
  <c r="S2176" i="1"/>
  <c r="R2176" i="1"/>
  <c r="S2175" i="1"/>
  <c r="R2175" i="1"/>
  <c r="S2174" i="1"/>
  <c r="R2174" i="1"/>
  <c r="S2173" i="1"/>
  <c r="R2173" i="1"/>
  <c r="S2172" i="1"/>
  <c r="R2172" i="1"/>
  <c r="S2171" i="1"/>
  <c r="R2171" i="1"/>
  <c r="S2170" i="1"/>
  <c r="R2170" i="1"/>
  <c r="S2169" i="1"/>
  <c r="R2169" i="1"/>
  <c r="S2168" i="1"/>
  <c r="R2168" i="1"/>
  <c r="S2167" i="1"/>
  <c r="R2167" i="1"/>
  <c r="S2166" i="1"/>
  <c r="R2166" i="1"/>
  <c r="S2165" i="1"/>
  <c r="R2165" i="1"/>
  <c r="S2164" i="1"/>
  <c r="R2164" i="1"/>
  <c r="S2163" i="1"/>
  <c r="R2163" i="1"/>
  <c r="S2162" i="1"/>
  <c r="R2162" i="1"/>
  <c r="S2161" i="1"/>
  <c r="R2161" i="1"/>
  <c r="S2160" i="1"/>
  <c r="R2160" i="1"/>
  <c r="S2159" i="1"/>
  <c r="R2159" i="1"/>
  <c r="S2158" i="1"/>
  <c r="R2158" i="1"/>
  <c r="S2157" i="1"/>
  <c r="R2157" i="1"/>
  <c r="S2156" i="1"/>
  <c r="R2156" i="1"/>
  <c r="S2155" i="1"/>
  <c r="R2155" i="1"/>
  <c r="S2154" i="1"/>
  <c r="R2154" i="1"/>
  <c r="S2153" i="1"/>
  <c r="R2153" i="1"/>
  <c r="S2152" i="1"/>
  <c r="R2152" i="1"/>
  <c r="S2151" i="1"/>
  <c r="R2151" i="1"/>
  <c r="S2150" i="1"/>
  <c r="R2150" i="1"/>
  <c r="S2149" i="1"/>
  <c r="R2149" i="1"/>
  <c r="S2148" i="1"/>
  <c r="R2148" i="1"/>
  <c r="S2147" i="1"/>
  <c r="R2147" i="1"/>
  <c r="S2146" i="1"/>
  <c r="R2146" i="1"/>
  <c r="S2145" i="1"/>
  <c r="R2145" i="1"/>
  <c r="S2144" i="1"/>
  <c r="R2144" i="1"/>
  <c r="S2143" i="1"/>
  <c r="R2143" i="1"/>
  <c r="S2142" i="1"/>
  <c r="R2142" i="1"/>
  <c r="S2141" i="1"/>
  <c r="R2141" i="1"/>
  <c r="S2140" i="1"/>
  <c r="R2140" i="1"/>
  <c r="S2139" i="1"/>
  <c r="R2139" i="1"/>
  <c r="S2138" i="1"/>
  <c r="R2138" i="1"/>
  <c r="S2137" i="1"/>
  <c r="R2137" i="1"/>
  <c r="S2136" i="1"/>
  <c r="R2136" i="1"/>
  <c r="S2135" i="1"/>
  <c r="R2135" i="1"/>
  <c r="S2134" i="1"/>
  <c r="R2134" i="1"/>
  <c r="S2133" i="1"/>
  <c r="R2133" i="1"/>
  <c r="S2132" i="1"/>
  <c r="R2132" i="1"/>
  <c r="S2131" i="1"/>
  <c r="R2131" i="1"/>
  <c r="S2130" i="1"/>
  <c r="R2130" i="1"/>
  <c r="S2129" i="1"/>
  <c r="R2129" i="1"/>
  <c r="S2128" i="1"/>
  <c r="R2128" i="1"/>
  <c r="S2127" i="1"/>
  <c r="R2127" i="1"/>
  <c r="S2126" i="1"/>
  <c r="R2126" i="1"/>
  <c r="S2125" i="1"/>
  <c r="R2125" i="1"/>
  <c r="S2124" i="1"/>
  <c r="R2124" i="1"/>
  <c r="S2123" i="1"/>
  <c r="R2123" i="1"/>
  <c r="S2122" i="1"/>
  <c r="R2122" i="1"/>
  <c r="S2121" i="1"/>
  <c r="R2121" i="1"/>
  <c r="S2120" i="1"/>
  <c r="R2120" i="1"/>
  <c r="S2119" i="1"/>
  <c r="R2119" i="1"/>
  <c r="S2118" i="1"/>
  <c r="R2118" i="1"/>
  <c r="S2117" i="1"/>
  <c r="R2117" i="1"/>
  <c r="S2116" i="1"/>
  <c r="R2116" i="1"/>
  <c r="S2115" i="1"/>
  <c r="R2115" i="1"/>
  <c r="S2114" i="1"/>
  <c r="R2114" i="1"/>
  <c r="S2113" i="1"/>
  <c r="R2113" i="1"/>
  <c r="S2112" i="1"/>
  <c r="R2112" i="1"/>
  <c r="S2111" i="1"/>
  <c r="R2111" i="1"/>
  <c r="S2110" i="1"/>
  <c r="R2110" i="1"/>
  <c r="S2109" i="1"/>
  <c r="R2109" i="1"/>
  <c r="S2108" i="1"/>
  <c r="R2108" i="1"/>
  <c r="S2107" i="1"/>
  <c r="R2107" i="1"/>
  <c r="S2106" i="1"/>
  <c r="R2106" i="1"/>
  <c r="S2105" i="1"/>
  <c r="R2105" i="1"/>
  <c r="S2104" i="1"/>
  <c r="R2104" i="1"/>
  <c r="S2103" i="1"/>
  <c r="R2103" i="1"/>
  <c r="S2102" i="1"/>
  <c r="R2102" i="1"/>
  <c r="S2101" i="1"/>
  <c r="R2101" i="1"/>
  <c r="S2100" i="1"/>
  <c r="R2100" i="1"/>
  <c r="S2099" i="1"/>
  <c r="R2099" i="1"/>
  <c r="S2098" i="1"/>
  <c r="R2098" i="1"/>
  <c r="S2097" i="1"/>
  <c r="R2097" i="1"/>
  <c r="S2096" i="1"/>
  <c r="R2096" i="1"/>
  <c r="S2095" i="1"/>
  <c r="R2095" i="1"/>
  <c r="S2094" i="1"/>
  <c r="R2094" i="1"/>
  <c r="S2093" i="1"/>
  <c r="R2093" i="1"/>
  <c r="S2092" i="1"/>
  <c r="R2092" i="1"/>
  <c r="S2091" i="1"/>
  <c r="R2091" i="1"/>
  <c r="S2090" i="1"/>
  <c r="R2090" i="1"/>
  <c r="S2089" i="1"/>
  <c r="R2089" i="1"/>
  <c r="S2088" i="1"/>
  <c r="R2088" i="1"/>
  <c r="S2087" i="1"/>
  <c r="R2087" i="1"/>
  <c r="S2086" i="1"/>
  <c r="R2086" i="1"/>
  <c r="S2085" i="1"/>
  <c r="R2085" i="1"/>
  <c r="S2084" i="1"/>
  <c r="R2084" i="1"/>
  <c r="S2083" i="1"/>
  <c r="R2083" i="1"/>
  <c r="S2082" i="1"/>
  <c r="R2082" i="1"/>
  <c r="S2081" i="1"/>
  <c r="R2081" i="1"/>
  <c r="S2080" i="1"/>
  <c r="R2080" i="1"/>
  <c r="S2079" i="1"/>
  <c r="R2079" i="1"/>
  <c r="S2078" i="1"/>
  <c r="R2078" i="1"/>
  <c r="S2077" i="1"/>
  <c r="R2077" i="1"/>
  <c r="S2076" i="1"/>
  <c r="R2076" i="1"/>
  <c r="S2075" i="1"/>
  <c r="R2075" i="1"/>
  <c r="S2074" i="1"/>
  <c r="R2074" i="1"/>
  <c r="S2073" i="1"/>
  <c r="R2073" i="1"/>
  <c r="S2072" i="1"/>
  <c r="R2072" i="1"/>
  <c r="S2071" i="1"/>
  <c r="R2071" i="1"/>
  <c r="S2070" i="1"/>
  <c r="R2070" i="1"/>
  <c r="S2069" i="1"/>
  <c r="R2069" i="1"/>
  <c r="S2068" i="1"/>
  <c r="R2068" i="1"/>
  <c r="S2067" i="1"/>
  <c r="R2067" i="1"/>
  <c r="S2066" i="1"/>
  <c r="R2066" i="1"/>
  <c r="S2065" i="1"/>
  <c r="R2065" i="1"/>
  <c r="S2064" i="1"/>
  <c r="R2064" i="1"/>
  <c r="S2063" i="1"/>
  <c r="R2063" i="1"/>
  <c r="S2062" i="1"/>
  <c r="R2062" i="1"/>
  <c r="S2061" i="1"/>
  <c r="R2061" i="1"/>
  <c r="S2060" i="1"/>
  <c r="R2060" i="1"/>
  <c r="S2059" i="1"/>
  <c r="R2059" i="1"/>
  <c r="S2058" i="1"/>
  <c r="R2058" i="1"/>
  <c r="S2057" i="1"/>
  <c r="R2057" i="1"/>
  <c r="S2056" i="1"/>
  <c r="R2056" i="1"/>
  <c r="S2055" i="1"/>
  <c r="R2055" i="1"/>
  <c r="S2054" i="1"/>
  <c r="R2054" i="1"/>
  <c r="S2053" i="1"/>
  <c r="R2053" i="1"/>
  <c r="S2052" i="1"/>
  <c r="R2052" i="1"/>
  <c r="S2051" i="1"/>
  <c r="R2051" i="1"/>
  <c r="S2050" i="1"/>
  <c r="R2050" i="1"/>
  <c r="S2049" i="1"/>
  <c r="R2049" i="1"/>
  <c r="S2048" i="1"/>
  <c r="R2048" i="1"/>
  <c r="S2047" i="1"/>
  <c r="R2047" i="1"/>
  <c r="S2046" i="1"/>
  <c r="R2046" i="1"/>
  <c r="S2045" i="1"/>
  <c r="R2045" i="1"/>
  <c r="S2044" i="1"/>
  <c r="R2044" i="1"/>
  <c r="S2043" i="1"/>
  <c r="R2043" i="1"/>
  <c r="S2042" i="1"/>
  <c r="R2042" i="1"/>
  <c r="S2041" i="1"/>
  <c r="R2041" i="1"/>
  <c r="S2040" i="1"/>
  <c r="R2040" i="1"/>
  <c r="S2039" i="1"/>
  <c r="R2039" i="1"/>
  <c r="S2038" i="1"/>
  <c r="R2038" i="1"/>
  <c r="S2037" i="1"/>
  <c r="R2037" i="1"/>
  <c r="S2036" i="1"/>
  <c r="R2036" i="1"/>
  <c r="S2035" i="1"/>
  <c r="R2035" i="1"/>
  <c r="S2034" i="1"/>
  <c r="R2034" i="1"/>
  <c r="S2033" i="1"/>
  <c r="R2033" i="1"/>
  <c r="S2032" i="1"/>
  <c r="R2032" i="1"/>
  <c r="S2031" i="1"/>
  <c r="R2031" i="1"/>
  <c r="S2030" i="1"/>
  <c r="R2030" i="1"/>
  <c r="S2029" i="1"/>
  <c r="R2029" i="1"/>
  <c r="S2028" i="1"/>
  <c r="R2028" i="1"/>
  <c r="S2027" i="1"/>
  <c r="R2027" i="1"/>
  <c r="S2026" i="1"/>
  <c r="R2026" i="1"/>
  <c r="S2025" i="1"/>
  <c r="R2025" i="1"/>
  <c r="S2024" i="1"/>
  <c r="R2024" i="1"/>
  <c r="S2023" i="1"/>
  <c r="R2023" i="1"/>
  <c r="S2022" i="1"/>
  <c r="R2022" i="1"/>
  <c r="S2021" i="1"/>
  <c r="R2021" i="1"/>
  <c r="S2020" i="1"/>
  <c r="R2020" i="1"/>
  <c r="S2019" i="1"/>
  <c r="R2019" i="1"/>
  <c r="S2018" i="1"/>
  <c r="R2018" i="1"/>
  <c r="S2017" i="1"/>
  <c r="R2017" i="1"/>
  <c r="S2016" i="1"/>
  <c r="R2016" i="1"/>
  <c r="S2015" i="1"/>
  <c r="R2015" i="1"/>
  <c r="S2014" i="1"/>
  <c r="R2014" i="1"/>
  <c r="S2013" i="1"/>
  <c r="R2013" i="1"/>
  <c r="S2012" i="1"/>
  <c r="R2012" i="1"/>
  <c r="S2011" i="1"/>
  <c r="R2011" i="1"/>
  <c r="S2010" i="1"/>
  <c r="R2010" i="1"/>
  <c r="S2009" i="1"/>
  <c r="R2009" i="1"/>
  <c r="S2008" i="1"/>
  <c r="R2008" i="1"/>
  <c r="S2007" i="1"/>
  <c r="R2007" i="1"/>
  <c r="S2006" i="1"/>
  <c r="R2006" i="1"/>
  <c r="S2005" i="1"/>
  <c r="R2005" i="1"/>
  <c r="S2004" i="1"/>
  <c r="R2004" i="1"/>
  <c r="S2003" i="1"/>
  <c r="R2003" i="1"/>
  <c r="S2002" i="1"/>
  <c r="R2002" i="1"/>
  <c r="S2001" i="1"/>
  <c r="R2001" i="1"/>
  <c r="S2000" i="1"/>
  <c r="R2000" i="1"/>
  <c r="S1999" i="1"/>
  <c r="R1999" i="1"/>
  <c r="S1998" i="1"/>
  <c r="R1998" i="1"/>
  <c r="S1997" i="1"/>
  <c r="R1997" i="1"/>
  <c r="S1996" i="1"/>
  <c r="R1996" i="1"/>
  <c r="S1995" i="1"/>
  <c r="R1995" i="1"/>
  <c r="S1994" i="1"/>
  <c r="R1994" i="1"/>
  <c r="S1993" i="1"/>
  <c r="R1993" i="1"/>
  <c r="S1992" i="1"/>
  <c r="R1992" i="1"/>
  <c r="S1991" i="1"/>
  <c r="R1991" i="1"/>
  <c r="S1990" i="1"/>
  <c r="R1990" i="1"/>
  <c r="S1989" i="1"/>
  <c r="R1989" i="1"/>
  <c r="S1988" i="1"/>
  <c r="R1988" i="1"/>
  <c r="S1987" i="1"/>
  <c r="R1987" i="1"/>
  <c r="S1986" i="1"/>
  <c r="R1986" i="1"/>
  <c r="S1985" i="1"/>
  <c r="R1985" i="1"/>
  <c r="S1984" i="1"/>
  <c r="R1984" i="1"/>
  <c r="S1983" i="1"/>
  <c r="R1983" i="1"/>
  <c r="S1982" i="1"/>
  <c r="R1982" i="1"/>
  <c r="S1981" i="1"/>
  <c r="R1981" i="1"/>
  <c r="S1980" i="1"/>
  <c r="R1980" i="1"/>
  <c r="S1979" i="1"/>
  <c r="R1979" i="1"/>
  <c r="S1978" i="1"/>
  <c r="R1978" i="1"/>
  <c r="S1977" i="1"/>
  <c r="R1977" i="1"/>
  <c r="S1976" i="1"/>
  <c r="R1976" i="1"/>
  <c r="S1975" i="1"/>
  <c r="R1975" i="1"/>
  <c r="S1974" i="1"/>
  <c r="R1974" i="1"/>
  <c r="S1973" i="1"/>
  <c r="R1973" i="1"/>
  <c r="S1972" i="1"/>
  <c r="R1972" i="1"/>
  <c r="S1971" i="1"/>
  <c r="R1971" i="1"/>
  <c r="S1970" i="1"/>
  <c r="R1970" i="1"/>
  <c r="S1969" i="1"/>
  <c r="R1969" i="1"/>
  <c r="S1968" i="1"/>
  <c r="R1968" i="1"/>
  <c r="S1967" i="1"/>
  <c r="R1967" i="1"/>
  <c r="S1966" i="1"/>
  <c r="R1966" i="1"/>
  <c r="S1965" i="1"/>
  <c r="R1965" i="1"/>
  <c r="S1964" i="1"/>
  <c r="R1964" i="1"/>
  <c r="S1963" i="1"/>
  <c r="R1963" i="1"/>
  <c r="S1962" i="1"/>
  <c r="R1962" i="1"/>
  <c r="S1961" i="1"/>
  <c r="R1961" i="1"/>
  <c r="S1960" i="1"/>
  <c r="R1960" i="1"/>
  <c r="S1959" i="1"/>
  <c r="R1959" i="1"/>
  <c r="S1958" i="1"/>
  <c r="R1958" i="1"/>
  <c r="S1957" i="1"/>
  <c r="R1957" i="1"/>
  <c r="S1956" i="1"/>
  <c r="R1956" i="1"/>
  <c r="S1955" i="1"/>
  <c r="R1955" i="1"/>
  <c r="S1954" i="1"/>
  <c r="R1954" i="1"/>
  <c r="S1953" i="1"/>
  <c r="R1953" i="1"/>
  <c r="S1952" i="1"/>
  <c r="R1952" i="1"/>
  <c r="S1951" i="1"/>
  <c r="R1951" i="1"/>
  <c r="S1950" i="1"/>
  <c r="R1950" i="1"/>
  <c r="S1949" i="1"/>
  <c r="R1949" i="1"/>
  <c r="S1948" i="1"/>
  <c r="R1948" i="1"/>
  <c r="S1947" i="1"/>
  <c r="R1947" i="1"/>
  <c r="S1946" i="1"/>
  <c r="R1946" i="1"/>
  <c r="S1945" i="1"/>
  <c r="R1945" i="1"/>
  <c r="S1944" i="1"/>
  <c r="R1944" i="1"/>
  <c r="S1943" i="1"/>
  <c r="R1943" i="1"/>
  <c r="S1942" i="1"/>
  <c r="R1942" i="1"/>
  <c r="S1941" i="1"/>
  <c r="R1941" i="1"/>
  <c r="S1940" i="1"/>
  <c r="R1940" i="1"/>
  <c r="S1939" i="1"/>
  <c r="R1939" i="1"/>
  <c r="S1938" i="1"/>
  <c r="R1938" i="1"/>
  <c r="S1937" i="1"/>
  <c r="R1937" i="1"/>
  <c r="S1936" i="1"/>
  <c r="R1936" i="1"/>
  <c r="S1935" i="1"/>
  <c r="R1935" i="1"/>
  <c r="S1934" i="1"/>
  <c r="R1934" i="1"/>
  <c r="S1933" i="1"/>
  <c r="R1933" i="1"/>
  <c r="S1932" i="1"/>
  <c r="R1932" i="1"/>
  <c r="S1931" i="1"/>
  <c r="R1931" i="1"/>
  <c r="S1930" i="1"/>
  <c r="R1930" i="1"/>
  <c r="S1929" i="1"/>
  <c r="R1929" i="1"/>
  <c r="S1928" i="1"/>
  <c r="R1928" i="1"/>
  <c r="S1927" i="1"/>
  <c r="R1927" i="1"/>
  <c r="S1926" i="1"/>
  <c r="R1926" i="1"/>
  <c r="S1925" i="1"/>
  <c r="R1925" i="1"/>
  <c r="S1924" i="1"/>
  <c r="R1924" i="1"/>
  <c r="S1923" i="1"/>
  <c r="R1923" i="1"/>
  <c r="S1922" i="1"/>
  <c r="R1922" i="1"/>
  <c r="S1921" i="1"/>
  <c r="R1921" i="1"/>
  <c r="S1920" i="1"/>
  <c r="R1920" i="1"/>
  <c r="S1919" i="1"/>
  <c r="R1919" i="1"/>
  <c r="S1918" i="1"/>
  <c r="R1918" i="1"/>
  <c r="S1917" i="1"/>
  <c r="R1917" i="1"/>
  <c r="S1916" i="1"/>
  <c r="R1916" i="1"/>
  <c r="S1915" i="1"/>
  <c r="R1915" i="1"/>
  <c r="S1914" i="1"/>
  <c r="R1914" i="1"/>
  <c r="S1913" i="1"/>
  <c r="R1913" i="1"/>
  <c r="S1912" i="1"/>
  <c r="R1912" i="1"/>
  <c r="S1911" i="1"/>
  <c r="R1911" i="1"/>
  <c r="S1910" i="1"/>
  <c r="R1910" i="1"/>
  <c r="S1909" i="1"/>
  <c r="R1909" i="1"/>
  <c r="S1908" i="1"/>
  <c r="R1908" i="1"/>
  <c r="S1907" i="1"/>
  <c r="R1907" i="1"/>
  <c r="S1906" i="1"/>
  <c r="R1906" i="1"/>
  <c r="S1905" i="1"/>
  <c r="R1905" i="1"/>
  <c r="S1904" i="1"/>
  <c r="R1904" i="1"/>
  <c r="S1903" i="1"/>
  <c r="R1903" i="1"/>
  <c r="S1902" i="1"/>
  <c r="R1902" i="1"/>
  <c r="S1901" i="1"/>
  <c r="R1901" i="1"/>
  <c r="S1900" i="1"/>
  <c r="R1900" i="1"/>
  <c r="S1899" i="1"/>
  <c r="R1899" i="1"/>
  <c r="S1898" i="1"/>
  <c r="R1898" i="1"/>
  <c r="S1897" i="1"/>
  <c r="R1897" i="1"/>
  <c r="S1896" i="1"/>
  <c r="R1896" i="1"/>
  <c r="S1895" i="1"/>
  <c r="R1895" i="1"/>
  <c r="S1894" i="1"/>
  <c r="R1894" i="1"/>
  <c r="S1893" i="1"/>
  <c r="R1893" i="1"/>
  <c r="S1892" i="1"/>
  <c r="R1892" i="1"/>
  <c r="S1891" i="1"/>
  <c r="R1891" i="1"/>
  <c r="S1890" i="1"/>
  <c r="R1890" i="1"/>
  <c r="S1889" i="1"/>
  <c r="R1889" i="1"/>
  <c r="S1888" i="1"/>
  <c r="R1888" i="1"/>
  <c r="S1887" i="1"/>
  <c r="R1887" i="1"/>
  <c r="S1886" i="1"/>
  <c r="R1886" i="1"/>
  <c r="S1885" i="1"/>
  <c r="R1885" i="1"/>
  <c r="S1884" i="1"/>
  <c r="R1884" i="1"/>
  <c r="S1883" i="1"/>
  <c r="R1883" i="1"/>
  <c r="S1882" i="1"/>
  <c r="R1882" i="1"/>
  <c r="S1881" i="1"/>
  <c r="R1881" i="1"/>
  <c r="S1880" i="1"/>
  <c r="R1880" i="1"/>
  <c r="S1879" i="1"/>
  <c r="R1879" i="1"/>
  <c r="S1878" i="1"/>
  <c r="R1878" i="1"/>
  <c r="S1877" i="1"/>
  <c r="R1877" i="1"/>
  <c r="S1876" i="1"/>
  <c r="R1876" i="1"/>
  <c r="S1875" i="1"/>
  <c r="R1875" i="1"/>
  <c r="S1874" i="1"/>
  <c r="R1874" i="1"/>
  <c r="S1873" i="1"/>
  <c r="R1873" i="1"/>
  <c r="S1872" i="1"/>
  <c r="R1872" i="1"/>
  <c r="S1871" i="1"/>
  <c r="R1871" i="1"/>
  <c r="S1870" i="1"/>
  <c r="R1870" i="1"/>
  <c r="S1869" i="1"/>
  <c r="R1869" i="1"/>
  <c r="S1868" i="1"/>
  <c r="R1868" i="1"/>
  <c r="S1867" i="1"/>
  <c r="R1867" i="1"/>
  <c r="S1866" i="1"/>
  <c r="R1866" i="1"/>
  <c r="S1865" i="1"/>
  <c r="R1865" i="1"/>
  <c r="S1864" i="1"/>
  <c r="R1864" i="1"/>
  <c r="S1863" i="1"/>
  <c r="R1863" i="1"/>
  <c r="S1862" i="1"/>
  <c r="R1862" i="1"/>
  <c r="S1861" i="1"/>
  <c r="R1861" i="1"/>
  <c r="S1860" i="1"/>
  <c r="R1860" i="1"/>
  <c r="S1859" i="1"/>
  <c r="R1859" i="1"/>
  <c r="S1858" i="1"/>
  <c r="R1858" i="1"/>
  <c r="S1857" i="1"/>
  <c r="R1857" i="1"/>
  <c r="S1856" i="1"/>
  <c r="R1856" i="1"/>
  <c r="S1855" i="1"/>
  <c r="R1855" i="1"/>
  <c r="S1854" i="1"/>
  <c r="R1854" i="1"/>
  <c r="S1853" i="1"/>
  <c r="R1853" i="1"/>
  <c r="S1852" i="1"/>
  <c r="R1852" i="1"/>
  <c r="S1851" i="1"/>
  <c r="R1851" i="1"/>
  <c r="S1850" i="1"/>
  <c r="R1850" i="1"/>
  <c r="S1849" i="1"/>
  <c r="R1849" i="1"/>
  <c r="S1848" i="1"/>
  <c r="R1848" i="1"/>
  <c r="S1847" i="1"/>
  <c r="R1847" i="1"/>
  <c r="S1846" i="1"/>
  <c r="R1846" i="1"/>
  <c r="S1845" i="1"/>
  <c r="R1845" i="1"/>
  <c r="S1844" i="1"/>
  <c r="R1844" i="1"/>
  <c r="S1843" i="1"/>
  <c r="R1843" i="1"/>
  <c r="S1842" i="1"/>
  <c r="R1842" i="1"/>
  <c r="S1841" i="1"/>
  <c r="R1841" i="1"/>
  <c r="S1840" i="1"/>
  <c r="R1840" i="1"/>
  <c r="S1839" i="1"/>
  <c r="R1839" i="1"/>
  <c r="S1838" i="1"/>
  <c r="R1838" i="1"/>
  <c r="S1837" i="1"/>
  <c r="R1837" i="1"/>
  <c r="S1836" i="1"/>
  <c r="R1836" i="1"/>
  <c r="S1835" i="1"/>
  <c r="R1835" i="1"/>
  <c r="S1834" i="1"/>
  <c r="R1834" i="1"/>
  <c r="S1833" i="1"/>
  <c r="R1833" i="1"/>
  <c r="S1832" i="1"/>
  <c r="R1832" i="1"/>
  <c r="S1831" i="1"/>
  <c r="R1831" i="1"/>
  <c r="S1830" i="1"/>
  <c r="R1830" i="1"/>
  <c r="S1829" i="1"/>
  <c r="R1829" i="1"/>
  <c r="S1828" i="1"/>
  <c r="R1828" i="1"/>
  <c r="S1827" i="1"/>
  <c r="R1827" i="1"/>
  <c r="S1826" i="1"/>
  <c r="R1826" i="1"/>
  <c r="S1825" i="1"/>
  <c r="R1825" i="1"/>
  <c r="S1824" i="1"/>
  <c r="R1824" i="1"/>
  <c r="S1823" i="1"/>
  <c r="R1823" i="1"/>
  <c r="S1822" i="1"/>
  <c r="R1822" i="1"/>
  <c r="S1821" i="1"/>
  <c r="R1821" i="1"/>
  <c r="S1820" i="1"/>
  <c r="R1820" i="1"/>
  <c r="S1819" i="1"/>
  <c r="R1819" i="1"/>
  <c r="S1818" i="1"/>
  <c r="R1818" i="1"/>
  <c r="S1817" i="1"/>
  <c r="R1817" i="1"/>
  <c r="S1816" i="1"/>
  <c r="R1816" i="1"/>
  <c r="S1815" i="1"/>
  <c r="R1815" i="1"/>
  <c r="S1814" i="1"/>
  <c r="R1814" i="1"/>
  <c r="S1813" i="1"/>
  <c r="R1813" i="1"/>
  <c r="S1812" i="1"/>
  <c r="R1812" i="1"/>
  <c r="S1811" i="1"/>
  <c r="R1811" i="1"/>
  <c r="S1810" i="1"/>
  <c r="R1810" i="1"/>
  <c r="S1809" i="1"/>
  <c r="R1809" i="1"/>
  <c r="S1808" i="1"/>
  <c r="R1808" i="1"/>
  <c r="S1807" i="1"/>
  <c r="R1807" i="1"/>
  <c r="S1806" i="1"/>
  <c r="R1806" i="1"/>
  <c r="S1805" i="1"/>
  <c r="R1805" i="1"/>
  <c r="S1804" i="1"/>
  <c r="R1804" i="1"/>
  <c r="S1803" i="1"/>
  <c r="R1803" i="1"/>
  <c r="S1802" i="1"/>
  <c r="R1802" i="1"/>
  <c r="S1801" i="1"/>
  <c r="R1801" i="1"/>
  <c r="S1800" i="1"/>
  <c r="R1800" i="1"/>
  <c r="S1799" i="1"/>
  <c r="R1799" i="1"/>
  <c r="S1798" i="1"/>
  <c r="R1798" i="1"/>
  <c r="S1797" i="1"/>
  <c r="R1797" i="1"/>
  <c r="S1796" i="1"/>
  <c r="R1796" i="1"/>
  <c r="S1795" i="1"/>
  <c r="R1795" i="1"/>
  <c r="S1794" i="1"/>
  <c r="R1794" i="1"/>
  <c r="S1793" i="1"/>
  <c r="R1793" i="1"/>
  <c r="S1792" i="1"/>
  <c r="R1792" i="1"/>
  <c r="S1791" i="1"/>
  <c r="R1791" i="1"/>
  <c r="S1790" i="1"/>
  <c r="R1790" i="1"/>
  <c r="S1789" i="1"/>
  <c r="R1789" i="1"/>
  <c r="S1788" i="1"/>
  <c r="R1788" i="1"/>
  <c r="S1787" i="1"/>
  <c r="R1787" i="1"/>
  <c r="S1786" i="1"/>
  <c r="R1786" i="1"/>
  <c r="S1785" i="1"/>
  <c r="R1785" i="1"/>
  <c r="S1784" i="1"/>
  <c r="R1784" i="1"/>
  <c r="S1783" i="1"/>
  <c r="R1783" i="1"/>
  <c r="S1782" i="1"/>
  <c r="R1782" i="1"/>
  <c r="S1781" i="1"/>
  <c r="R1781" i="1"/>
  <c r="S1780" i="1"/>
  <c r="R1780" i="1"/>
  <c r="S1779" i="1"/>
  <c r="R1779" i="1"/>
  <c r="S1778" i="1"/>
  <c r="R1778" i="1"/>
  <c r="S1777" i="1"/>
  <c r="R1777" i="1"/>
  <c r="S1776" i="1"/>
  <c r="R1776" i="1"/>
  <c r="S1775" i="1"/>
  <c r="R1775" i="1"/>
  <c r="S1774" i="1"/>
  <c r="R1774" i="1"/>
  <c r="S1773" i="1"/>
  <c r="R1773" i="1"/>
  <c r="S1772" i="1"/>
  <c r="R1772" i="1"/>
  <c r="S1771" i="1"/>
  <c r="R1771" i="1"/>
  <c r="S1770" i="1"/>
  <c r="R1770" i="1"/>
  <c r="S1769" i="1"/>
  <c r="R1769" i="1"/>
  <c r="S1768" i="1"/>
  <c r="R1768" i="1"/>
  <c r="S1767" i="1"/>
  <c r="R1767" i="1"/>
  <c r="S1766" i="1"/>
  <c r="R1766" i="1"/>
  <c r="S1765" i="1"/>
  <c r="R1765" i="1"/>
  <c r="S1764" i="1"/>
  <c r="R1764" i="1"/>
  <c r="S1763" i="1"/>
  <c r="R1763" i="1"/>
  <c r="S1762" i="1"/>
  <c r="R1762" i="1"/>
  <c r="S1761" i="1"/>
  <c r="R1761" i="1"/>
  <c r="S1760" i="1"/>
  <c r="R1760" i="1"/>
  <c r="S1759" i="1"/>
  <c r="R1759" i="1"/>
  <c r="S1758" i="1"/>
  <c r="R1758" i="1"/>
  <c r="S1757" i="1"/>
  <c r="R1757" i="1"/>
  <c r="S1756" i="1"/>
  <c r="R1756" i="1"/>
  <c r="S1755" i="1"/>
  <c r="R1755" i="1"/>
  <c r="S1754" i="1"/>
  <c r="R1754" i="1"/>
  <c r="S1753" i="1"/>
  <c r="R1753" i="1"/>
  <c r="S1752" i="1"/>
  <c r="R1752" i="1"/>
  <c r="S1751" i="1"/>
  <c r="R1751" i="1"/>
  <c r="S1750" i="1"/>
  <c r="R1750" i="1"/>
  <c r="S1749" i="1"/>
  <c r="R1749" i="1"/>
  <c r="S1748" i="1"/>
  <c r="R1748" i="1"/>
  <c r="S1747" i="1"/>
  <c r="R1747" i="1"/>
  <c r="S1746" i="1"/>
  <c r="R1746" i="1"/>
  <c r="S1745" i="1"/>
  <c r="R1745" i="1"/>
  <c r="S1744" i="1"/>
  <c r="R1744" i="1"/>
  <c r="S1743" i="1"/>
  <c r="R1743" i="1"/>
  <c r="S1742" i="1"/>
  <c r="R1742" i="1"/>
  <c r="S1741" i="1"/>
  <c r="R1741" i="1"/>
  <c r="S1740" i="1"/>
  <c r="R1740" i="1"/>
  <c r="S1739" i="1"/>
  <c r="R1739" i="1"/>
  <c r="S1738" i="1"/>
  <c r="R1738" i="1"/>
  <c r="S1737" i="1"/>
  <c r="R1737" i="1"/>
  <c r="S1736" i="1"/>
  <c r="R1736" i="1"/>
  <c r="S1735" i="1"/>
  <c r="R1735" i="1"/>
  <c r="S1734" i="1"/>
  <c r="R1734" i="1"/>
  <c r="S1733" i="1"/>
  <c r="R1733" i="1"/>
  <c r="S1732" i="1"/>
  <c r="R1732" i="1"/>
  <c r="S1731" i="1"/>
  <c r="R1731" i="1"/>
  <c r="S1730" i="1"/>
  <c r="R1730" i="1"/>
  <c r="S1729" i="1"/>
  <c r="R1729" i="1"/>
  <c r="S1728" i="1"/>
  <c r="R1728" i="1"/>
  <c r="S1727" i="1"/>
  <c r="R1727" i="1"/>
  <c r="S1726" i="1"/>
  <c r="R1726" i="1"/>
  <c r="S1725" i="1"/>
  <c r="R1725" i="1"/>
  <c r="S1724" i="1"/>
  <c r="R1724" i="1"/>
  <c r="S1723" i="1"/>
  <c r="R1723" i="1"/>
  <c r="S1722" i="1"/>
  <c r="R1722" i="1"/>
  <c r="S1721" i="1"/>
  <c r="R1721" i="1"/>
  <c r="S1720" i="1"/>
  <c r="R1720" i="1"/>
  <c r="S1719" i="1"/>
  <c r="R1719" i="1"/>
  <c r="S1718" i="1"/>
  <c r="R1718" i="1"/>
  <c r="S1717" i="1"/>
  <c r="R1717" i="1"/>
  <c r="S1716" i="1"/>
  <c r="R1716" i="1"/>
  <c r="S1715" i="1"/>
  <c r="R1715" i="1"/>
  <c r="S1714" i="1"/>
  <c r="R1714" i="1"/>
  <c r="S1713" i="1"/>
  <c r="R1713" i="1"/>
  <c r="S1712" i="1"/>
  <c r="R1712" i="1"/>
  <c r="S1711" i="1"/>
  <c r="R1711" i="1"/>
  <c r="S1710" i="1"/>
  <c r="R1710" i="1"/>
  <c r="S1709" i="1"/>
  <c r="R1709" i="1"/>
  <c r="S1708" i="1"/>
  <c r="R1708" i="1"/>
  <c r="S1707" i="1"/>
  <c r="R1707" i="1"/>
  <c r="S1706" i="1"/>
  <c r="R1706" i="1"/>
  <c r="S1705" i="1"/>
  <c r="R1705" i="1"/>
  <c r="S1704" i="1"/>
  <c r="R1704" i="1"/>
  <c r="S1703" i="1"/>
  <c r="R1703" i="1"/>
  <c r="S1702" i="1"/>
  <c r="R1702" i="1"/>
  <c r="S1701" i="1"/>
  <c r="R1701" i="1"/>
  <c r="S1700" i="1"/>
  <c r="R1700" i="1"/>
  <c r="S1699" i="1"/>
  <c r="R1699" i="1"/>
  <c r="S1698" i="1"/>
  <c r="R1698" i="1"/>
  <c r="S1697" i="1"/>
  <c r="R1697" i="1"/>
  <c r="S1696" i="1"/>
  <c r="R1696" i="1"/>
  <c r="S1695" i="1"/>
  <c r="R1695" i="1"/>
  <c r="S1694" i="1"/>
  <c r="R1694" i="1"/>
  <c r="S1693" i="1"/>
  <c r="R1693" i="1"/>
  <c r="S1692" i="1"/>
  <c r="R1692" i="1"/>
  <c r="S1691" i="1"/>
  <c r="R1691" i="1"/>
  <c r="S1690" i="1"/>
  <c r="R1690" i="1"/>
  <c r="S1689" i="1"/>
  <c r="R1689" i="1"/>
  <c r="S1688" i="1"/>
  <c r="R1688" i="1"/>
  <c r="S1687" i="1"/>
  <c r="R1687" i="1"/>
  <c r="S1686" i="1"/>
  <c r="R1686" i="1"/>
  <c r="S1685" i="1"/>
  <c r="R1685" i="1"/>
  <c r="S1684" i="1"/>
  <c r="R1684" i="1"/>
  <c r="S1683" i="1"/>
  <c r="R1683" i="1"/>
  <c r="S1682" i="1"/>
  <c r="R1682" i="1"/>
  <c r="S1681" i="1"/>
  <c r="R1681" i="1"/>
  <c r="S1680" i="1"/>
  <c r="R1680" i="1"/>
  <c r="S1679" i="1"/>
  <c r="R1679" i="1"/>
  <c r="S1678" i="1"/>
  <c r="R1678" i="1"/>
  <c r="S1677" i="1"/>
  <c r="R1677" i="1"/>
  <c r="S1676" i="1"/>
  <c r="R1676" i="1"/>
  <c r="S1675" i="1"/>
  <c r="R1675" i="1"/>
  <c r="S1674" i="1"/>
  <c r="R1674" i="1"/>
  <c r="S1673" i="1"/>
  <c r="R1673" i="1"/>
  <c r="S1672" i="1"/>
  <c r="R1672" i="1"/>
  <c r="S1671" i="1"/>
  <c r="R1671" i="1"/>
  <c r="S1670" i="1"/>
  <c r="R1670" i="1"/>
  <c r="S1669" i="1"/>
  <c r="R1669" i="1"/>
  <c r="S1668" i="1"/>
  <c r="R1668" i="1"/>
  <c r="S1667" i="1"/>
  <c r="R1667" i="1"/>
  <c r="S1666" i="1"/>
  <c r="R1666" i="1"/>
  <c r="S1665" i="1"/>
  <c r="R1665" i="1"/>
  <c r="S1664" i="1"/>
  <c r="R1664" i="1"/>
  <c r="S1663" i="1"/>
  <c r="R1663" i="1"/>
  <c r="S1662" i="1"/>
  <c r="R1662" i="1"/>
  <c r="S1661" i="1"/>
  <c r="R1661" i="1"/>
  <c r="S1660" i="1"/>
  <c r="R1660" i="1"/>
  <c r="S1659" i="1"/>
  <c r="R1659" i="1"/>
  <c r="S1658" i="1"/>
  <c r="R1658" i="1"/>
  <c r="S1657" i="1"/>
  <c r="R1657" i="1"/>
  <c r="S1656" i="1"/>
  <c r="R1656" i="1"/>
  <c r="S1655" i="1"/>
  <c r="R1655" i="1"/>
  <c r="S1654" i="1"/>
  <c r="R1654" i="1"/>
  <c r="S1653" i="1"/>
  <c r="R1653" i="1"/>
  <c r="S1652" i="1"/>
  <c r="R1652" i="1"/>
  <c r="S1651" i="1"/>
  <c r="R1651" i="1"/>
  <c r="S1650" i="1"/>
  <c r="R1650" i="1"/>
  <c r="S1649" i="1"/>
  <c r="R1649" i="1"/>
  <c r="S1648" i="1"/>
  <c r="R1648" i="1"/>
  <c r="S1647" i="1"/>
  <c r="R1647" i="1"/>
  <c r="S1646" i="1"/>
  <c r="R1646" i="1"/>
  <c r="S1645" i="1"/>
  <c r="R1645" i="1"/>
  <c r="S1644" i="1"/>
  <c r="R1644" i="1"/>
  <c r="S1643" i="1"/>
  <c r="R1643" i="1"/>
  <c r="S1642" i="1"/>
  <c r="R1642" i="1"/>
  <c r="S1641" i="1"/>
  <c r="R1641" i="1"/>
  <c r="S1640" i="1"/>
  <c r="R1640" i="1"/>
  <c r="S1639" i="1"/>
  <c r="R1639" i="1"/>
  <c r="S1638" i="1"/>
  <c r="R1638" i="1"/>
  <c r="S1637" i="1"/>
  <c r="R1637" i="1"/>
  <c r="S1636" i="1"/>
  <c r="R1636" i="1"/>
  <c r="S1635" i="1"/>
  <c r="R1635" i="1"/>
  <c r="S1634" i="1"/>
  <c r="R1634" i="1"/>
  <c r="S1633" i="1"/>
  <c r="R1633" i="1"/>
  <c r="S1632" i="1"/>
  <c r="R1632" i="1"/>
  <c r="S1631" i="1"/>
  <c r="R1631" i="1"/>
  <c r="S1630" i="1"/>
  <c r="R1630" i="1"/>
  <c r="S1629" i="1"/>
  <c r="R1629" i="1"/>
  <c r="S1628" i="1"/>
  <c r="R1628" i="1"/>
  <c r="S1627" i="1"/>
  <c r="R1627" i="1"/>
  <c r="S1626" i="1"/>
  <c r="R1626" i="1"/>
  <c r="S1625" i="1"/>
  <c r="R1625" i="1"/>
  <c r="S1624" i="1"/>
  <c r="R1624" i="1"/>
  <c r="S1623" i="1"/>
  <c r="R1623" i="1"/>
  <c r="S1622" i="1"/>
  <c r="R1622" i="1"/>
  <c r="S1621" i="1"/>
  <c r="R1621" i="1"/>
  <c r="S1620" i="1"/>
  <c r="R1620" i="1"/>
  <c r="S1619" i="1"/>
  <c r="R1619" i="1"/>
  <c r="S1618" i="1"/>
  <c r="R1618" i="1"/>
  <c r="S1617" i="1"/>
  <c r="R1617" i="1"/>
  <c r="S1616" i="1"/>
  <c r="R1616" i="1"/>
  <c r="S1615" i="1"/>
  <c r="R1615" i="1"/>
  <c r="S1614" i="1"/>
  <c r="R1614" i="1"/>
  <c r="S1613" i="1"/>
  <c r="R1613" i="1"/>
  <c r="S1612" i="1"/>
  <c r="R1612" i="1"/>
  <c r="S1611" i="1"/>
  <c r="R1611" i="1"/>
  <c r="S1610" i="1"/>
  <c r="R1610" i="1"/>
  <c r="S1609" i="1"/>
  <c r="R1609" i="1"/>
  <c r="S1608" i="1"/>
  <c r="R1608" i="1"/>
  <c r="S1607" i="1"/>
  <c r="R1607" i="1"/>
  <c r="S1606" i="1"/>
  <c r="R1606" i="1"/>
  <c r="S1605" i="1"/>
  <c r="R1605" i="1"/>
  <c r="S1604" i="1"/>
  <c r="R1604" i="1"/>
  <c r="S1603" i="1"/>
  <c r="R1603" i="1"/>
  <c r="S1602" i="1"/>
  <c r="R1602" i="1"/>
  <c r="S1601" i="1"/>
  <c r="R1601" i="1"/>
  <c r="S1600" i="1"/>
  <c r="R1600" i="1"/>
  <c r="S1599" i="1"/>
  <c r="R1599" i="1"/>
  <c r="S1598" i="1"/>
  <c r="R1598" i="1"/>
  <c r="S1597" i="1"/>
  <c r="R1597" i="1"/>
  <c r="S1596" i="1"/>
  <c r="R1596" i="1"/>
  <c r="S1595" i="1"/>
  <c r="R1595" i="1"/>
  <c r="S1594" i="1"/>
  <c r="R1594" i="1"/>
  <c r="S1593" i="1"/>
  <c r="R1593" i="1"/>
  <c r="S1592" i="1"/>
  <c r="R1592" i="1"/>
  <c r="S1591" i="1"/>
  <c r="R1591" i="1"/>
  <c r="S1590" i="1"/>
  <c r="R1590" i="1"/>
  <c r="S1589" i="1"/>
  <c r="R1589" i="1"/>
  <c r="S1588" i="1"/>
  <c r="R1588" i="1"/>
  <c r="S1587" i="1"/>
  <c r="R1587" i="1"/>
  <c r="S1586" i="1"/>
  <c r="R1586" i="1"/>
  <c r="S1585" i="1"/>
  <c r="R1585" i="1"/>
  <c r="S1584" i="1"/>
  <c r="R1584" i="1"/>
  <c r="S1583" i="1"/>
  <c r="R1583" i="1"/>
  <c r="S1582" i="1"/>
  <c r="R1582" i="1"/>
  <c r="S1581" i="1"/>
  <c r="R1581" i="1"/>
  <c r="S1580" i="1"/>
  <c r="R1580" i="1"/>
  <c r="S1579" i="1"/>
  <c r="R1579" i="1"/>
  <c r="S1578" i="1"/>
  <c r="R1578" i="1"/>
  <c r="S1577" i="1"/>
  <c r="R1577" i="1"/>
  <c r="S1576" i="1"/>
  <c r="R1576" i="1"/>
  <c r="S1575" i="1"/>
  <c r="R1575" i="1"/>
  <c r="S1574" i="1"/>
  <c r="R1574" i="1"/>
  <c r="S1573" i="1"/>
  <c r="R1573" i="1"/>
  <c r="S1572" i="1"/>
  <c r="R1572" i="1"/>
  <c r="S1571" i="1"/>
  <c r="R1571" i="1"/>
  <c r="S1570" i="1"/>
  <c r="R1570" i="1"/>
  <c r="S1569" i="1"/>
  <c r="R1569" i="1"/>
  <c r="S1568" i="1"/>
  <c r="R1568" i="1"/>
  <c r="S1567" i="1"/>
  <c r="R1567" i="1"/>
  <c r="S1566" i="1"/>
  <c r="R1566" i="1"/>
  <c r="S1565" i="1"/>
  <c r="R1565" i="1"/>
  <c r="S1564" i="1"/>
  <c r="R1564" i="1"/>
  <c r="S1563" i="1"/>
  <c r="R1563" i="1"/>
  <c r="S1562" i="1"/>
  <c r="R1562" i="1"/>
  <c r="S1561" i="1"/>
  <c r="R1561" i="1"/>
  <c r="S1560" i="1"/>
  <c r="R1560" i="1"/>
  <c r="S1559" i="1"/>
  <c r="R1559" i="1"/>
  <c r="S1558" i="1"/>
  <c r="R1558" i="1"/>
  <c r="S1557" i="1"/>
  <c r="R1557" i="1"/>
  <c r="S1556" i="1"/>
  <c r="R1556" i="1"/>
  <c r="S1555" i="1"/>
  <c r="R1555" i="1"/>
  <c r="S1554" i="1"/>
  <c r="R1554" i="1"/>
  <c r="S1553" i="1"/>
  <c r="R1553" i="1"/>
  <c r="S1552" i="1"/>
  <c r="R1552" i="1"/>
  <c r="S1551" i="1"/>
  <c r="R1551" i="1"/>
  <c r="S1550" i="1"/>
  <c r="R1550" i="1"/>
  <c r="S1549" i="1"/>
  <c r="R1549" i="1"/>
  <c r="S1548" i="1"/>
  <c r="R1548" i="1"/>
  <c r="S1547" i="1"/>
  <c r="R1547" i="1"/>
  <c r="S1546" i="1"/>
  <c r="R1546" i="1"/>
  <c r="S1545" i="1"/>
  <c r="R1545" i="1"/>
  <c r="S1544" i="1"/>
  <c r="R1544" i="1"/>
  <c r="S1543" i="1"/>
  <c r="R1543" i="1"/>
  <c r="S1542" i="1"/>
  <c r="R1542" i="1"/>
  <c r="S1541" i="1"/>
  <c r="R1541" i="1"/>
  <c r="S1540" i="1"/>
  <c r="R1540" i="1"/>
  <c r="S1539" i="1"/>
  <c r="R1539" i="1"/>
  <c r="S1538" i="1"/>
  <c r="R1538" i="1"/>
  <c r="S1537" i="1"/>
  <c r="R1537" i="1"/>
  <c r="S1536" i="1"/>
  <c r="R1536" i="1"/>
  <c r="S1535" i="1"/>
  <c r="R1535" i="1"/>
  <c r="S1534" i="1"/>
  <c r="R1534" i="1"/>
  <c r="S1533" i="1"/>
  <c r="R1533" i="1"/>
  <c r="S1532" i="1"/>
  <c r="R1532" i="1"/>
  <c r="S1531" i="1"/>
  <c r="R1531" i="1"/>
  <c r="S1530" i="1"/>
  <c r="R1530" i="1"/>
  <c r="S1529" i="1"/>
  <c r="R1529" i="1"/>
  <c r="S1528" i="1"/>
  <c r="R1528" i="1"/>
  <c r="S1527" i="1"/>
  <c r="R1527" i="1"/>
  <c r="S1526" i="1"/>
  <c r="R1526" i="1"/>
  <c r="S1525" i="1"/>
  <c r="R1525" i="1"/>
  <c r="S1524" i="1"/>
  <c r="R1524" i="1"/>
  <c r="S1523" i="1"/>
  <c r="R1523" i="1"/>
  <c r="S1522" i="1"/>
  <c r="R1522" i="1"/>
  <c r="S1521" i="1"/>
  <c r="R1521" i="1"/>
  <c r="S1520" i="1"/>
  <c r="R1520" i="1"/>
  <c r="S1519" i="1"/>
  <c r="R1519" i="1"/>
  <c r="S1518" i="1"/>
  <c r="R1518" i="1"/>
  <c r="S1517" i="1"/>
  <c r="R1517" i="1"/>
  <c r="S1516" i="1"/>
  <c r="R1516" i="1"/>
  <c r="S1515" i="1"/>
  <c r="R1515" i="1"/>
  <c r="S1514" i="1"/>
  <c r="R1514" i="1"/>
  <c r="S1513" i="1"/>
  <c r="R1513" i="1"/>
  <c r="S1512" i="1"/>
  <c r="R1512" i="1"/>
  <c r="S1511" i="1"/>
  <c r="R1511" i="1"/>
  <c r="S1510" i="1"/>
  <c r="R1510" i="1"/>
  <c r="S1509" i="1"/>
  <c r="R1509" i="1"/>
  <c r="S1508" i="1"/>
  <c r="R1508" i="1"/>
  <c r="S1507" i="1"/>
  <c r="R1507" i="1"/>
  <c r="S1506" i="1"/>
  <c r="R1506" i="1"/>
  <c r="S1505" i="1"/>
  <c r="R1505" i="1"/>
  <c r="S1504" i="1"/>
  <c r="R1504" i="1"/>
  <c r="S1503" i="1"/>
  <c r="R1503" i="1"/>
  <c r="S1502" i="1"/>
  <c r="R1502" i="1"/>
  <c r="S1501" i="1"/>
  <c r="R1501" i="1"/>
  <c r="S1500" i="1"/>
  <c r="R1500" i="1"/>
  <c r="S1499" i="1"/>
  <c r="R1499" i="1"/>
  <c r="S1498" i="1"/>
  <c r="R1498" i="1"/>
  <c r="S1497" i="1"/>
  <c r="R1497" i="1"/>
  <c r="S1496" i="1"/>
  <c r="R1496" i="1"/>
  <c r="S1495" i="1"/>
  <c r="R1495" i="1"/>
  <c r="S1494" i="1"/>
  <c r="R1494" i="1"/>
  <c r="S1493" i="1"/>
  <c r="R1493" i="1"/>
  <c r="S1492" i="1"/>
  <c r="R1492" i="1"/>
  <c r="S1491" i="1"/>
  <c r="R1491" i="1"/>
  <c r="S1490" i="1"/>
  <c r="R1490" i="1"/>
  <c r="S1489" i="1"/>
  <c r="R1489" i="1"/>
  <c r="S1488" i="1"/>
  <c r="R1488" i="1"/>
  <c r="S1487" i="1"/>
  <c r="R1487" i="1"/>
  <c r="S1486" i="1"/>
  <c r="R1486" i="1"/>
  <c r="S1485" i="1"/>
  <c r="R1485" i="1"/>
  <c r="S1484" i="1"/>
  <c r="R1484" i="1"/>
  <c r="S1483" i="1"/>
  <c r="R1483" i="1"/>
  <c r="S1482" i="1"/>
  <c r="R1482" i="1"/>
  <c r="S1481" i="1"/>
  <c r="R1481" i="1"/>
  <c r="S1480" i="1"/>
  <c r="R1480" i="1"/>
  <c r="S1479" i="1"/>
  <c r="R1479" i="1"/>
  <c r="S1478" i="1"/>
  <c r="R1478" i="1"/>
  <c r="S1477" i="1"/>
  <c r="R1477" i="1"/>
  <c r="S1476" i="1"/>
  <c r="R1476" i="1"/>
  <c r="S1475" i="1"/>
  <c r="R1475" i="1"/>
  <c r="S1474" i="1"/>
  <c r="R1474" i="1"/>
  <c r="S1473" i="1"/>
  <c r="R1473" i="1"/>
  <c r="S1472" i="1"/>
  <c r="R1472" i="1"/>
  <c r="S1471" i="1"/>
  <c r="R1471" i="1"/>
  <c r="S1470" i="1"/>
  <c r="R1470" i="1"/>
  <c r="S1469" i="1"/>
  <c r="R1469" i="1"/>
  <c r="S1468" i="1"/>
  <c r="R1468" i="1"/>
  <c r="S1467" i="1"/>
  <c r="R1467" i="1"/>
  <c r="S1466" i="1"/>
  <c r="R1466" i="1"/>
  <c r="S1465" i="1"/>
  <c r="R1465" i="1"/>
  <c r="S1464" i="1"/>
  <c r="R1464" i="1"/>
  <c r="S1463" i="1"/>
  <c r="R1463" i="1"/>
  <c r="S1462" i="1"/>
  <c r="R1462" i="1"/>
  <c r="S1461" i="1"/>
  <c r="R1461" i="1"/>
  <c r="S1460" i="1"/>
  <c r="R1460" i="1"/>
  <c r="S1459" i="1"/>
  <c r="R1459" i="1"/>
  <c r="S1458" i="1"/>
  <c r="R1458" i="1"/>
  <c r="S1457" i="1"/>
  <c r="R1457" i="1"/>
  <c r="S1456" i="1"/>
  <c r="R1456" i="1"/>
  <c r="S1455" i="1"/>
  <c r="R1455" i="1"/>
  <c r="S1454" i="1"/>
  <c r="R1454" i="1"/>
  <c r="S1453" i="1"/>
  <c r="R1453" i="1"/>
  <c r="S1452" i="1"/>
  <c r="R1452" i="1"/>
  <c r="S1451" i="1"/>
  <c r="R1451" i="1"/>
  <c r="S1450" i="1"/>
  <c r="R1450" i="1"/>
  <c r="S1449" i="1"/>
  <c r="R1449" i="1"/>
  <c r="S1448" i="1"/>
  <c r="R1448" i="1"/>
  <c r="S1447" i="1"/>
  <c r="R1447" i="1"/>
  <c r="S1446" i="1"/>
  <c r="R1446" i="1"/>
  <c r="S1445" i="1"/>
  <c r="R1445" i="1"/>
  <c r="S1444" i="1"/>
  <c r="R1444" i="1"/>
  <c r="S1443" i="1"/>
  <c r="R1443" i="1"/>
  <c r="S1442" i="1"/>
  <c r="R1442" i="1"/>
  <c r="S1441" i="1"/>
  <c r="R1441" i="1"/>
  <c r="S1440" i="1"/>
  <c r="R1440" i="1"/>
  <c r="S1439" i="1"/>
  <c r="R1439" i="1"/>
  <c r="S1438" i="1"/>
  <c r="R1438" i="1"/>
  <c r="S1437" i="1"/>
  <c r="R1437" i="1"/>
  <c r="S1436" i="1"/>
  <c r="R1436" i="1"/>
  <c r="S1435" i="1"/>
  <c r="R1435" i="1"/>
  <c r="S1434" i="1"/>
  <c r="R1434" i="1"/>
  <c r="S1433" i="1"/>
  <c r="R1433" i="1"/>
  <c r="S1432" i="1"/>
  <c r="R1432" i="1"/>
  <c r="S1431" i="1"/>
  <c r="R1431" i="1"/>
  <c r="S1430" i="1"/>
  <c r="R1430" i="1"/>
  <c r="S1429" i="1"/>
  <c r="R1429" i="1"/>
  <c r="S1428" i="1"/>
  <c r="R1428" i="1"/>
  <c r="S1427" i="1"/>
  <c r="R1427" i="1"/>
  <c r="S1426" i="1"/>
  <c r="R1426" i="1"/>
  <c r="S1425" i="1"/>
  <c r="R1425" i="1"/>
  <c r="S1424" i="1"/>
  <c r="R1424" i="1"/>
  <c r="S1423" i="1"/>
  <c r="R1423" i="1"/>
  <c r="S1422" i="1"/>
  <c r="R1422" i="1"/>
  <c r="S1421" i="1"/>
  <c r="R1421" i="1"/>
  <c r="S1420" i="1"/>
  <c r="R1420" i="1"/>
  <c r="S1419" i="1"/>
  <c r="R1419" i="1"/>
  <c r="S1418" i="1"/>
  <c r="R1418" i="1"/>
  <c r="S1417" i="1"/>
  <c r="R1417" i="1"/>
  <c r="S1416" i="1"/>
  <c r="R1416" i="1"/>
  <c r="S1415" i="1"/>
  <c r="R1415" i="1"/>
  <c r="S1414" i="1"/>
  <c r="R1414" i="1"/>
  <c r="S1413" i="1"/>
  <c r="R1413" i="1"/>
  <c r="S1412" i="1"/>
  <c r="R1412" i="1"/>
  <c r="S1411" i="1"/>
  <c r="R1411" i="1"/>
  <c r="S1410" i="1"/>
  <c r="R1410" i="1"/>
  <c r="S1409" i="1"/>
  <c r="R1409" i="1"/>
  <c r="S1408" i="1"/>
  <c r="R1408" i="1"/>
  <c r="S1407" i="1"/>
  <c r="R1407" i="1"/>
  <c r="S1406" i="1"/>
  <c r="R1406" i="1"/>
  <c r="S1405" i="1"/>
  <c r="R1405" i="1"/>
  <c r="S1404" i="1"/>
  <c r="R1404" i="1"/>
  <c r="S1403" i="1"/>
  <c r="R1403" i="1"/>
  <c r="S1402" i="1"/>
  <c r="R1402" i="1"/>
  <c r="S1401" i="1"/>
  <c r="R1401" i="1"/>
  <c r="S1400" i="1"/>
  <c r="R1400" i="1"/>
  <c r="S1399" i="1"/>
  <c r="R1399" i="1"/>
  <c r="S1398" i="1"/>
  <c r="R1398" i="1"/>
  <c r="S1397" i="1"/>
  <c r="R1397" i="1"/>
  <c r="S1396" i="1"/>
  <c r="R1396" i="1"/>
  <c r="S1395" i="1"/>
  <c r="R1395" i="1"/>
  <c r="S1394" i="1"/>
  <c r="R1394" i="1"/>
  <c r="S1393" i="1"/>
  <c r="R1393" i="1"/>
  <c r="S1392" i="1"/>
  <c r="R1392" i="1"/>
  <c r="S1391" i="1"/>
  <c r="R1391" i="1"/>
  <c r="S1390" i="1"/>
  <c r="R1390" i="1"/>
  <c r="S1389" i="1"/>
  <c r="R1389" i="1"/>
  <c r="S1388" i="1"/>
  <c r="R1388" i="1"/>
  <c r="S1387" i="1"/>
  <c r="R1387" i="1"/>
  <c r="S1386" i="1"/>
  <c r="R1386" i="1"/>
  <c r="S1385" i="1"/>
  <c r="R1385" i="1"/>
  <c r="S1384" i="1"/>
  <c r="R1384" i="1"/>
  <c r="S1383" i="1"/>
  <c r="R1383" i="1"/>
  <c r="S1382" i="1"/>
  <c r="R1382" i="1"/>
  <c r="S1381" i="1"/>
  <c r="R1381" i="1"/>
  <c r="S1380" i="1"/>
  <c r="R1380" i="1"/>
  <c r="S1379" i="1"/>
  <c r="R1379" i="1"/>
  <c r="S1378" i="1"/>
  <c r="R1378" i="1"/>
  <c r="S1377" i="1"/>
  <c r="R1377" i="1"/>
  <c r="S1376" i="1"/>
  <c r="R1376" i="1"/>
  <c r="S1375" i="1"/>
  <c r="R1375" i="1"/>
  <c r="S1374" i="1"/>
  <c r="R1374" i="1"/>
  <c r="S1373" i="1"/>
  <c r="R1373" i="1"/>
  <c r="S1372" i="1"/>
  <c r="R1372" i="1"/>
  <c r="S1371" i="1"/>
  <c r="R1371" i="1"/>
  <c r="S1370" i="1"/>
  <c r="R1370" i="1"/>
  <c r="S1369" i="1"/>
  <c r="R1369" i="1"/>
  <c r="S1368" i="1"/>
  <c r="R1368" i="1"/>
  <c r="S1367" i="1"/>
  <c r="R1367" i="1"/>
  <c r="S1366" i="1"/>
  <c r="R1366" i="1"/>
  <c r="S1365" i="1"/>
  <c r="R1365" i="1"/>
  <c r="S1364" i="1"/>
  <c r="R1364" i="1"/>
  <c r="S1363" i="1"/>
  <c r="R1363" i="1"/>
  <c r="S1362" i="1"/>
  <c r="R1362" i="1"/>
  <c r="S1361" i="1"/>
  <c r="R1361" i="1"/>
  <c r="S1360" i="1"/>
  <c r="R1360" i="1"/>
  <c r="S1359" i="1"/>
  <c r="R1359" i="1"/>
  <c r="S1358" i="1"/>
  <c r="R1358" i="1"/>
  <c r="S1357" i="1"/>
  <c r="R1357" i="1"/>
  <c r="S1356" i="1"/>
  <c r="R1356" i="1"/>
  <c r="S1355" i="1"/>
  <c r="R1355" i="1"/>
  <c r="S1354" i="1"/>
  <c r="R1354" i="1"/>
  <c r="S1353" i="1"/>
  <c r="R1353" i="1"/>
  <c r="S1352" i="1"/>
  <c r="R1352" i="1"/>
  <c r="S1351" i="1"/>
  <c r="R1351" i="1"/>
  <c r="S1350" i="1"/>
  <c r="R1350" i="1"/>
  <c r="S1349" i="1"/>
  <c r="R1349" i="1"/>
  <c r="S1348" i="1"/>
  <c r="R1348" i="1"/>
  <c r="S1347" i="1"/>
  <c r="R1347" i="1"/>
  <c r="S1346" i="1"/>
  <c r="R1346" i="1"/>
  <c r="S1345" i="1"/>
  <c r="R1345" i="1"/>
  <c r="S1344" i="1"/>
  <c r="R1344" i="1"/>
  <c r="S1343" i="1"/>
  <c r="R1343" i="1"/>
  <c r="S1342" i="1"/>
  <c r="R1342" i="1"/>
  <c r="S1341" i="1"/>
  <c r="R1341" i="1"/>
  <c r="S1340" i="1"/>
  <c r="R1340" i="1"/>
  <c r="S1339" i="1"/>
  <c r="R1339" i="1"/>
  <c r="S1338" i="1"/>
  <c r="R1338" i="1"/>
  <c r="S1337" i="1"/>
  <c r="R1337" i="1"/>
  <c r="S1336" i="1"/>
  <c r="R1336" i="1"/>
  <c r="S1335" i="1"/>
  <c r="R1335" i="1"/>
  <c r="S1334" i="1"/>
  <c r="R1334" i="1"/>
  <c r="S1333" i="1"/>
  <c r="R1333" i="1"/>
  <c r="S1332" i="1"/>
  <c r="R1332" i="1"/>
  <c r="S1331" i="1"/>
  <c r="R1331" i="1"/>
  <c r="S1330" i="1"/>
  <c r="R1330" i="1"/>
  <c r="S1329" i="1"/>
  <c r="R1329" i="1"/>
  <c r="S1328" i="1"/>
  <c r="R1328" i="1"/>
  <c r="S1327" i="1"/>
  <c r="R1327" i="1"/>
  <c r="S1326" i="1"/>
  <c r="R1326" i="1"/>
  <c r="S1325" i="1"/>
  <c r="R1325" i="1"/>
  <c r="S1324" i="1"/>
  <c r="R1324" i="1"/>
  <c r="S1323" i="1"/>
  <c r="R1323" i="1"/>
  <c r="S1322" i="1"/>
  <c r="R1322" i="1"/>
  <c r="S1321" i="1"/>
  <c r="R1321" i="1"/>
  <c r="S1320" i="1"/>
  <c r="R1320" i="1"/>
  <c r="S1319" i="1"/>
  <c r="R1319" i="1"/>
  <c r="S1318" i="1"/>
  <c r="R1318" i="1"/>
  <c r="S1317" i="1"/>
  <c r="R1317" i="1"/>
  <c r="S1316" i="1"/>
  <c r="R1316" i="1"/>
  <c r="S1315" i="1"/>
  <c r="R1315" i="1"/>
  <c r="S1314" i="1"/>
  <c r="R1314" i="1"/>
  <c r="S1313" i="1"/>
  <c r="R1313" i="1"/>
  <c r="S1312" i="1"/>
  <c r="R1312" i="1"/>
  <c r="S1311" i="1"/>
  <c r="R1311" i="1"/>
  <c r="S1310" i="1"/>
  <c r="R1310" i="1"/>
  <c r="S1309" i="1"/>
  <c r="R1309" i="1"/>
  <c r="S1308" i="1"/>
  <c r="R1308" i="1"/>
  <c r="S1307" i="1"/>
  <c r="R1307" i="1"/>
  <c r="S1306" i="1"/>
  <c r="R1306" i="1"/>
  <c r="S1305" i="1"/>
  <c r="R1305" i="1"/>
  <c r="S1304" i="1"/>
  <c r="R1304" i="1"/>
  <c r="S1303" i="1"/>
  <c r="R1303" i="1"/>
  <c r="S1302" i="1"/>
  <c r="R1302" i="1"/>
  <c r="S1301" i="1"/>
  <c r="R1301" i="1"/>
  <c r="S1300" i="1"/>
  <c r="R1300" i="1"/>
  <c r="S1299" i="1"/>
  <c r="R1299" i="1"/>
  <c r="S1298" i="1"/>
  <c r="R1298" i="1"/>
  <c r="S1297" i="1"/>
  <c r="R1297" i="1"/>
  <c r="S1296" i="1"/>
  <c r="R1296" i="1"/>
  <c r="S1295" i="1"/>
  <c r="R1295" i="1"/>
  <c r="S1294" i="1"/>
  <c r="R1294" i="1"/>
  <c r="S1293" i="1"/>
  <c r="R1293" i="1"/>
  <c r="S1292" i="1"/>
  <c r="R1292" i="1"/>
  <c r="S1291" i="1"/>
  <c r="R1291" i="1"/>
  <c r="S1290" i="1"/>
  <c r="R1290" i="1"/>
  <c r="S1289" i="1"/>
  <c r="R1289" i="1"/>
  <c r="S1288" i="1"/>
  <c r="R1288" i="1"/>
  <c r="S1287" i="1"/>
  <c r="R1287" i="1"/>
  <c r="S1286" i="1"/>
  <c r="R1286" i="1"/>
  <c r="S1285" i="1"/>
  <c r="R1285" i="1"/>
  <c r="S1284" i="1"/>
  <c r="R1284" i="1"/>
  <c r="S1283" i="1"/>
  <c r="R1283" i="1"/>
  <c r="S1282" i="1"/>
  <c r="R1282" i="1"/>
  <c r="S1281" i="1"/>
  <c r="R1281" i="1"/>
  <c r="S1280" i="1"/>
  <c r="R1280" i="1"/>
  <c r="S1279" i="1"/>
  <c r="R1279" i="1"/>
  <c r="S1278" i="1"/>
  <c r="R1278" i="1"/>
  <c r="S1277" i="1"/>
  <c r="R1277" i="1"/>
  <c r="S1276" i="1"/>
  <c r="R1276" i="1"/>
  <c r="S1275" i="1"/>
  <c r="R1275" i="1"/>
  <c r="S1274" i="1"/>
  <c r="R1274" i="1"/>
  <c r="S1273" i="1"/>
  <c r="R1273" i="1"/>
  <c r="S1272" i="1"/>
  <c r="R1272" i="1"/>
  <c r="S1271" i="1"/>
  <c r="R1271" i="1"/>
  <c r="S1270" i="1"/>
  <c r="R1270" i="1"/>
  <c r="S1269" i="1"/>
  <c r="R1269" i="1"/>
  <c r="S1268" i="1"/>
  <c r="R1268" i="1"/>
  <c r="S1267" i="1"/>
  <c r="R1267" i="1"/>
  <c r="S1266" i="1"/>
  <c r="R1266" i="1"/>
  <c r="S1265" i="1"/>
  <c r="R1265" i="1"/>
  <c r="S1264" i="1"/>
  <c r="R1264" i="1"/>
  <c r="S1263" i="1"/>
  <c r="R1263" i="1"/>
  <c r="S1262" i="1"/>
  <c r="R1262" i="1"/>
  <c r="S1261" i="1"/>
  <c r="R1261" i="1"/>
  <c r="S1260" i="1"/>
  <c r="R1260" i="1"/>
  <c r="S1259" i="1"/>
  <c r="R1259" i="1"/>
  <c r="S1258" i="1"/>
  <c r="R1258" i="1"/>
  <c r="S1257" i="1"/>
  <c r="R1257" i="1"/>
  <c r="S1256" i="1"/>
  <c r="R1256" i="1"/>
  <c r="S1255" i="1"/>
  <c r="R1255" i="1"/>
  <c r="S1254" i="1"/>
  <c r="R1254" i="1"/>
  <c r="S1253" i="1"/>
  <c r="R1253" i="1"/>
  <c r="S1252" i="1"/>
  <c r="R1252" i="1"/>
  <c r="S1251" i="1"/>
  <c r="R1251" i="1"/>
  <c r="S1250" i="1"/>
  <c r="R1250" i="1"/>
  <c r="S1249" i="1"/>
  <c r="R1249" i="1"/>
  <c r="S1248" i="1"/>
  <c r="R1248" i="1"/>
  <c r="S1247" i="1"/>
  <c r="R1247" i="1"/>
  <c r="S1246" i="1"/>
  <c r="R1246" i="1"/>
  <c r="S1245" i="1"/>
  <c r="R1245" i="1"/>
  <c r="S1244" i="1"/>
  <c r="R1244" i="1"/>
  <c r="S1243" i="1"/>
  <c r="R1243" i="1"/>
  <c r="S1242" i="1"/>
  <c r="R1242" i="1"/>
  <c r="S1241" i="1"/>
  <c r="R1241" i="1"/>
  <c r="S1240" i="1"/>
  <c r="R1240" i="1"/>
  <c r="S1239" i="1"/>
  <c r="R1239" i="1"/>
  <c r="S1238" i="1"/>
  <c r="R1238" i="1"/>
  <c r="S1237" i="1"/>
  <c r="R1237" i="1"/>
  <c r="S1236" i="1"/>
  <c r="R1236" i="1"/>
  <c r="S1235" i="1"/>
  <c r="R1235" i="1"/>
  <c r="S1234" i="1"/>
  <c r="R1234" i="1"/>
  <c r="S1233" i="1"/>
  <c r="R1233" i="1"/>
  <c r="S1232" i="1"/>
  <c r="R1232" i="1"/>
  <c r="S1231" i="1"/>
  <c r="R1231" i="1"/>
  <c r="S1230" i="1"/>
  <c r="R1230" i="1"/>
  <c r="S1229" i="1"/>
  <c r="R1229" i="1"/>
  <c r="S1228" i="1"/>
  <c r="R1228" i="1"/>
  <c r="S1227" i="1"/>
  <c r="R1227" i="1"/>
  <c r="S1226" i="1"/>
  <c r="R1226" i="1"/>
  <c r="S1225" i="1"/>
  <c r="R1225" i="1"/>
  <c r="S1224" i="1"/>
  <c r="R1224" i="1"/>
  <c r="S1223" i="1"/>
  <c r="R1223" i="1"/>
  <c r="S1222" i="1"/>
  <c r="R1222" i="1"/>
  <c r="S1221" i="1"/>
  <c r="R1221" i="1"/>
  <c r="S1220" i="1"/>
  <c r="R1220" i="1"/>
  <c r="S1219" i="1"/>
  <c r="R1219" i="1"/>
  <c r="S1218" i="1"/>
  <c r="R1218" i="1"/>
  <c r="S1217" i="1"/>
  <c r="R1217" i="1"/>
  <c r="S1216" i="1"/>
  <c r="R1216" i="1"/>
  <c r="S1215" i="1"/>
  <c r="R1215" i="1"/>
  <c r="S1214" i="1"/>
  <c r="R1214" i="1"/>
  <c r="S1213" i="1"/>
  <c r="R1213" i="1"/>
  <c r="S1212" i="1"/>
  <c r="R1212" i="1"/>
  <c r="S1211" i="1"/>
  <c r="R1211" i="1"/>
  <c r="S1210" i="1"/>
  <c r="R1210" i="1"/>
  <c r="S1209" i="1"/>
  <c r="R1209" i="1"/>
  <c r="S1208" i="1"/>
  <c r="R1208" i="1"/>
  <c r="S1207" i="1"/>
  <c r="R1207" i="1"/>
  <c r="S1206" i="1"/>
  <c r="R1206" i="1"/>
  <c r="S1205" i="1"/>
  <c r="R1205" i="1"/>
  <c r="S1204" i="1"/>
  <c r="R1204" i="1"/>
  <c r="S1203" i="1"/>
  <c r="R1203" i="1"/>
  <c r="S1202" i="1"/>
  <c r="R1202" i="1"/>
  <c r="S1201" i="1"/>
  <c r="R1201" i="1"/>
  <c r="S1200" i="1"/>
  <c r="R1200" i="1"/>
  <c r="S1199" i="1"/>
  <c r="R1199" i="1"/>
  <c r="S1198" i="1"/>
  <c r="R1198" i="1"/>
  <c r="S1197" i="1"/>
  <c r="R1197" i="1"/>
  <c r="S1196" i="1"/>
  <c r="R1196" i="1"/>
  <c r="S1195" i="1"/>
  <c r="R1195" i="1"/>
  <c r="S1194" i="1"/>
  <c r="R1194" i="1"/>
  <c r="S1193" i="1"/>
  <c r="R1193" i="1"/>
  <c r="S1192" i="1"/>
  <c r="R1192" i="1"/>
  <c r="S1191" i="1"/>
  <c r="R1191" i="1"/>
  <c r="S1190" i="1"/>
  <c r="R1190" i="1"/>
  <c r="S1189" i="1"/>
  <c r="R1189" i="1"/>
  <c r="S1188" i="1"/>
  <c r="R1188" i="1"/>
  <c r="S1187" i="1"/>
  <c r="R1187" i="1"/>
  <c r="S1186" i="1"/>
  <c r="R1186" i="1"/>
  <c r="S1185" i="1"/>
  <c r="R1185" i="1"/>
  <c r="S1184" i="1"/>
  <c r="R1184" i="1"/>
  <c r="S1183" i="1"/>
  <c r="R1183" i="1"/>
  <c r="S1182" i="1"/>
  <c r="R1182" i="1"/>
  <c r="S1181" i="1"/>
  <c r="R1181" i="1"/>
  <c r="S1180" i="1"/>
  <c r="R1180" i="1"/>
  <c r="S1179" i="1"/>
  <c r="R1179" i="1"/>
  <c r="S1178" i="1"/>
  <c r="R1178" i="1"/>
  <c r="S1177" i="1"/>
  <c r="R1177" i="1"/>
  <c r="S1176" i="1"/>
  <c r="R1176" i="1"/>
  <c r="S1175" i="1"/>
  <c r="R1175" i="1"/>
  <c r="S1174" i="1"/>
  <c r="R1174" i="1"/>
  <c r="S1173" i="1"/>
  <c r="R1173" i="1"/>
  <c r="S1172" i="1"/>
  <c r="R1172" i="1"/>
  <c r="S1171" i="1"/>
  <c r="R1171" i="1"/>
  <c r="S1170" i="1"/>
  <c r="R1170" i="1"/>
  <c r="S1169" i="1"/>
  <c r="R1169" i="1"/>
  <c r="S1168" i="1"/>
  <c r="R1168" i="1"/>
  <c r="S1167" i="1"/>
  <c r="R1167" i="1"/>
  <c r="S1166" i="1"/>
  <c r="R1166" i="1"/>
  <c r="S1165" i="1"/>
  <c r="R1165" i="1"/>
  <c r="S1164" i="1"/>
  <c r="R1164" i="1"/>
  <c r="S1163" i="1"/>
  <c r="R1163" i="1"/>
  <c r="S1162" i="1"/>
  <c r="R1162" i="1"/>
  <c r="S1161" i="1"/>
  <c r="R1161" i="1"/>
  <c r="S1160" i="1"/>
  <c r="R1160" i="1"/>
  <c r="S1159" i="1"/>
  <c r="R1159" i="1"/>
  <c r="S1158" i="1"/>
  <c r="R1158" i="1"/>
  <c r="S1157" i="1"/>
  <c r="R1157" i="1"/>
  <c r="S1156" i="1"/>
  <c r="R1156" i="1"/>
  <c r="S1155" i="1"/>
  <c r="R1155" i="1"/>
  <c r="S1154" i="1"/>
  <c r="R1154" i="1"/>
  <c r="S1153" i="1"/>
  <c r="R1153" i="1"/>
  <c r="S1152" i="1"/>
  <c r="R1152" i="1"/>
  <c r="S1151" i="1"/>
  <c r="R1151" i="1"/>
  <c r="S1150" i="1"/>
  <c r="R1150" i="1"/>
  <c r="S1149" i="1"/>
  <c r="R1149" i="1"/>
  <c r="S1148" i="1"/>
  <c r="R1148" i="1"/>
  <c r="S1147" i="1"/>
  <c r="R1147" i="1"/>
  <c r="S1146" i="1"/>
  <c r="R1146" i="1"/>
  <c r="S1145" i="1"/>
  <c r="R1145" i="1"/>
  <c r="S1144" i="1"/>
  <c r="R1144" i="1"/>
  <c r="S1143" i="1"/>
  <c r="R1143" i="1"/>
  <c r="S1142" i="1"/>
  <c r="R1142" i="1"/>
  <c r="S1141" i="1"/>
  <c r="R1141" i="1"/>
  <c r="S1140" i="1"/>
  <c r="R1140" i="1"/>
  <c r="S1139" i="1"/>
  <c r="R1139" i="1"/>
  <c r="S1138" i="1"/>
  <c r="R1138" i="1"/>
  <c r="S1137" i="1"/>
  <c r="R1137" i="1"/>
  <c r="S1136" i="1"/>
  <c r="R1136" i="1"/>
  <c r="S1135" i="1"/>
  <c r="R1135" i="1"/>
  <c r="S1134" i="1"/>
  <c r="R1134" i="1"/>
  <c r="S1133" i="1"/>
  <c r="R1133" i="1"/>
  <c r="S1132" i="1"/>
  <c r="R1132" i="1"/>
  <c r="S1131" i="1"/>
  <c r="R1131" i="1"/>
  <c r="S1130" i="1"/>
  <c r="R1130" i="1"/>
  <c r="S1129" i="1"/>
  <c r="R1129" i="1"/>
  <c r="S1128" i="1"/>
  <c r="R1128" i="1"/>
  <c r="S1127" i="1"/>
  <c r="R1127" i="1"/>
  <c r="S1126" i="1"/>
  <c r="R1126" i="1"/>
  <c r="S1125" i="1"/>
  <c r="R1125" i="1"/>
  <c r="S1124" i="1"/>
  <c r="R1124" i="1"/>
  <c r="S1123" i="1"/>
  <c r="R1123" i="1"/>
  <c r="S1122" i="1"/>
  <c r="R1122" i="1"/>
  <c r="S1121" i="1"/>
  <c r="R1121" i="1"/>
  <c r="S1120" i="1"/>
  <c r="R1120" i="1"/>
  <c r="S1119" i="1"/>
  <c r="R1119" i="1"/>
  <c r="S1118" i="1"/>
  <c r="R1118" i="1"/>
  <c r="S1117" i="1"/>
  <c r="R1117" i="1"/>
  <c r="S1116" i="1"/>
  <c r="R1116" i="1"/>
  <c r="S1115" i="1"/>
  <c r="R1115" i="1"/>
  <c r="S1114" i="1"/>
  <c r="R1114" i="1"/>
  <c r="S1113" i="1"/>
  <c r="R1113" i="1"/>
  <c r="S1112" i="1"/>
  <c r="R1112" i="1"/>
  <c r="S1111" i="1"/>
  <c r="R1111" i="1"/>
  <c r="S1110" i="1"/>
  <c r="R1110" i="1"/>
  <c r="S1109" i="1"/>
  <c r="R1109" i="1"/>
  <c r="S1108" i="1"/>
  <c r="R1108" i="1"/>
  <c r="S1107" i="1"/>
  <c r="R1107" i="1"/>
  <c r="S1106" i="1"/>
  <c r="R1106" i="1"/>
  <c r="S1105" i="1"/>
  <c r="R1105" i="1"/>
  <c r="S1104" i="1"/>
  <c r="R1104" i="1"/>
  <c r="S1103" i="1"/>
  <c r="R1103" i="1"/>
  <c r="S1102" i="1"/>
  <c r="R1102" i="1"/>
  <c r="S1101" i="1"/>
  <c r="R1101" i="1"/>
  <c r="S1100" i="1"/>
  <c r="R1100" i="1"/>
  <c r="S1099" i="1"/>
  <c r="R1099" i="1"/>
  <c r="S1098" i="1"/>
  <c r="R1098" i="1"/>
  <c r="S1097" i="1"/>
  <c r="R1097" i="1"/>
  <c r="S1096" i="1"/>
  <c r="R1096" i="1"/>
  <c r="S1095" i="1"/>
  <c r="R1095" i="1"/>
  <c r="S1094" i="1"/>
  <c r="R1094" i="1"/>
  <c r="S1093" i="1"/>
  <c r="R1093" i="1"/>
  <c r="S1092" i="1"/>
  <c r="R1092" i="1"/>
  <c r="S1091" i="1"/>
  <c r="R1091" i="1"/>
  <c r="S1090" i="1"/>
  <c r="R1090" i="1"/>
  <c r="S1089" i="1"/>
  <c r="R1089" i="1"/>
  <c r="S1088" i="1"/>
  <c r="R1088" i="1"/>
  <c r="S1087" i="1"/>
  <c r="R1087" i="1"/>
  <c r="S1086" i="1"/>
  <c r="R1086" i="1"/>
  <c r="S1085" i="1"/>
  <c r="R1085" i="1"/>
  <c r="S1084" i="1"/>
  <c r="R1084" i="1"/>
  <c r="S1083" i="1"/>
  <c r="R1083" i="1"/>
  <c r="S1082" i="1"/>
  <c r="R1082" i="1"/>
  <c r="S1081" i="1"/>
  <c r="R1081" i="1"/>
  <c r="S1080" i="1"/>
  <c r="R1080" i="1"/>
  <c r="S1079" i="1"/>
  <c r="R1079" i="1"/>
  <c r="S1078" i="1"/>
  <c r="R1078" i="1"/>
  <c r="S1077" i="1"/>
  <c r="R1077" i="1"/>
  <c r="S1076" i="1"/>
  <c r="R1076" i="1"/>
  <c r="S1075" i="1"/>
  <c r="R1075" i="1"/>
  <c r="S1074" i="1"/>
  <c r="R1074" i="1"/>
  <c r="S1073" i="1"/>
  <c r="R1073" i="1"/>
  <c r="S1072" i="1"/>
  <c r="R1072" i="1"/>
  <c r="S1071" i="1"/>
  <c r="R1071" i="1"/>
  <c r="S1070" i="1"/>
  <c r="R1070" i="1"/>
  <c r="S1069" i="1"/>
  <c r="R1069" i="1"/>
  <c r="S1068" i="1"/>
  <c r="R1068" i="1"/>
  <c r="S1067" i="1"/>
  <c r="R1067" i="1"/>
  <c r="S1066" i="1"/>
  <c r="R1066" i="1"/>
  <c r="S1065" i="1"/>
  <c r="R1065" i="1"/>
  <c r="S1064" i="1"/>
  <c r="R1064" i="1"/>
  <c r="S1063" i="1"/>
  <c r="R1063" i="1"/>
  <c r="S1062" i="1"/>
  <c r="R1062" i="1"/>
  <c r="S1061" i="1"/>
  <c r="R1061" i="1"/>
  <c r="S1060" i="1"/>
  <c r="R1060" i="1"/>
  <c r="S1059" i="1"/>
  <c r="R1059" i="1"/>
  <c r="S1058" i="1"/>
  <c r="R1058" i="1"/>
  <c r="S1057" i="1"/>
  <c r="R1057" i="1"/>
  <c r="S1056" i="1"/>
  <c r="R1056" i="1"/>
  <c r="S1055" i="1"/>
  <c r="R1055" i="1"/>
  <c r="S1054" i="1"/>
  <c r="R1054" i="1"/>
  <c r="S1053" i="1"/>
  <c r="R1053" i="1"/>
  <c r="S1052" i="1"/>
  <c r="R1052" i="1"/>
  <c r="S1051" i="1"/>
  <c r="R1051" i="1"/>
  <c r="S1050" i="1"/>
  <c r="R1050" i="1"/>
  <c r="S1049" i="1"/>
  <c r="R1049" i="1"/>
  <c r="S1048" i="1"/>
  <c r="R1048" i="1"/>
  <c r="S1047" i="1"/>
  <c r="R1047" i="1"/>
  <c r="S1046" i="1"/>
  <c r="R1046" i="1"/>
  <c r="S1045" i="1"/>
  <c r="R1045" i="1"/>
  <c r="S1044" i="1"/>
  <c r="R1044" i="1"/>
  <c r="S1043" i="1"/>
  <c r="R1043" i="1"/>
  <c r="S1042" i="1"/>
  <c r="R1042" i="1"/>
  <c r="S1041" i="1"/>
  <c r="R1041" i="1"/>
  <c r="S1040" i="1"/>
  <c r="R1040" i="1"/>
  <c r="S1039" i="1"/>
  <c r="R1039" i="1"/>
  <c r="S1038" i="1"/>
  <c r="R1038" i="1"/>
  <c r="S1037" i="1"/>
  <c r="R1037" i="1"/>
  <c r="S1036" i="1"/>
  <c r="R1036" i="1"/>
  <c r="S1035" i="1"/>
  <c r="R1035" i="1"/>
  <c r="S1034" i="1"/>
  <c r="R1034" i="1"/>
  <c r="S1033" i="1"/>
  <c r="R1033" i="1"/>
  <c r="S1032" i="1"/>
  <c r="R1032" i="1"/>
  <c r="S1031" i="1"/>
  <c r="R1031" i="1"/>
  <c r="S1030" i="1"/>
  <c r="R1030" i="1"/>
  <c r="S1029" i="1"/>
  <c r="R1029" i="1"/>
  <c r="S1028" i="1"/>
  <c r="R1028" i="1"/>
  <c r="S1027" i="1"/>
  <c r="R1027" i="1"/>
  <c r="S1026" i="1"/>
  <c r="R1026" i="1"/>
  <c r="S1025" i="1"/>
  <c r="R1025" i="1"/>
  <c r="S1024" i="1"/>
  <c r="R1024" i="1"/>
  <c r="S1023" i="1"/>
  <c r="R1023" i="1"/>
  <c r="S1022" i="1"/>
  <c r="R1022" i="1"/>
  <c r="S1021" i="1"/>
  <c r="R1021" i="1"/>
  <c r="S1020" i="1"/>
  <c r="R1020" i="1"/>
  <c r="S1019" i="1"/>
  <c r="R1019" i="1"/>
  <c r="S1018" i="1"/>
  <c r="R1018" i="1"/>
  <c r="S1017" i="1"/>
  <c r="R1017" i="1"/>
  <c r="S1016" i="1"/>
  <c r="R1016" i="1"/>
  <c r="S1015" i="1"/>
  <c r="R1015" i="1"/>
  <c r="S1014" i="1"/>
  <c r="R1014" i="1"/>
  <c r="S1013" i="1"/>
  <c r="R1013" i="1"/>
  <c r="S1012" i="1"/>
  <c r="R1012" i="1"/>
  <c r="S1011" i="1"/>
  <c r="R1011" i="1"/>
  <c r="S1010" i="1"/>
  <c r="R1010" i="1"/>
  <c r="S1009" i="1"/>
  <c r="R1009" i="1"/>
  <c r="S1008" i="1"/>
  <c r="R1008" i="1"/>
  <c r="S1007" i="1"/>
  <c r="R1007" i="1"/>
  <c r="S1006" i="1"/>
  <c r="R1006" i="1"/>
  <c r="S1005" i="1"/>
  <c r="R1005" i="1"/>
  <c r="S1004" i="1"/>
  <c r="R1004" i="1"/>
  <c r="S1003" i="1"/>
  <c r="R1003" i="1"/>
  <c r="S1002" i="1"/>
  <c r="R1002" i="1"/>
  <c r="S1001" i="1"/>
  <c r="R1001" i="1"/>
  <c r="S1000" i="1"/>
  <c r="R1000" i="1"/>
  <c r="S999" i="1"/>
  <c r="R999" i="1"/>
  <c r="S998" i="1"/>
  <c r="R998" i="1"/>
  <c r="S997" i="1"/>
  <c r="R997" i="1"/>
  <c r="S996" i="1"/>
  <c r="R996" i="1"/>
  <c r="S995" i="1"/>
  <c r="R995" i="1"/>
  <c r="S994" i="1"/>
  <c r="R994" i="1"/>
  <c r="S993" i="1"/>
  <c r="R993" i="1"/>
  <c r="S992" i="1"/>
  <c r="R992" i="1"/>
  <c r="S991" i="1"/>
  <c r="R991" i="1"/>
  <c r="S990" i="1"/>
  <c r="R990" i="1"/>
  <c r="S989" i="1"/>
  <c r="R989" i="1"/>
  <c r="S988" i="1"/>
  <c r="R988" i="1"/>
  <c r="S987" i="1"/>
  <c r="R987" i="1"/>
  <c r="S986" i="1"/>
  <c r="R986" i="1"/>
  <c r="S985" i="1"/>
  <c r="R985" i="1"/>
  <c r="S984" i="1"/>
  <c r="R984" i="1"/>
  <c r="S983" i="1"/>
  <c r="R983" i="1"/>
  <c r="S982" i="1"/>
  <c r="R982" i="1"/>
  <c r="S981" i="1"/>
  <c r="R981" i="1"/>
  <c r="S980" i="1"/>
  <c r="R980" i="1"/>
  <c r="S979" i="1"/>
  <c r="R979" i="1"/>
  <c r="S978" i="1"/>
  <c r="R978" i="1"/>
  <c r="S977" i="1"/>
  <c r="R977" i="1"/>
  <c r="S976" i="1"/>
  <c r="R976" i="1"/>
  <c r="S975" i="1"/>
  <c r="R975" i="1"/>
  <c r="S974" i="1"/>
  <c r="R974" i="1"/>
  <c r="S973" i="1"/>
  <c r="R973" i="1"/>
  <c r="S972" i="1"/>
  <c r="R972" i="1"/>
  <c r="S971" i="1"/>
  <c r="R971" i="1"/>
  <c r="S970" i="1"/>
  <c r="R970" i="1"/>
  <c r="S969" i="1"/>
  <c r="R969" i="1"/>
  <c r="S968" i="1"/>
  <c r="R968" i="1"/>
  <c r="S967" i="1"/>
  <c r="R967" i="1"/>
  <c r="S966" i="1"/>
  <c r="R966" i="1"/>
  <c r="S965" i="1"/>
  <c r="R965" i="1"/>
  <c r="S964" i="1"/>
  <c r="R964" i="1"/>
  <c r="S963" i="1"/>
  <c r="R963" i="1"/>
  <c r="S962" i="1"/>
  <c r="R962" i="1"/>
  <c r="S961" i="1"/>
  <c r="R961" i="1"/>
  <c r="S960" i="1"/>
  <c r="R960" i="1"/>
  <c r="S959" i="1"/>
  <c r="R959" i="1"/>
  <c r="S958" i="1"/>
  <c r="R958" i="1"/>
  <c r="S957" i="1"/>
  <c r="R957" i="1"/>
  <c r="S956" i="1"/>
  <c r="R956" i="1"/>
  <c r="S955" i="1"/>
  <c r="R955" i="1"/>
  <c r="S954" i="1"/>
  <c r="R954" i="1"/>
  <c r="S953" i="1"/>
  <c r="R953" i="1"/>
  <c r="S952" i="1"/>
  <c r="R952" i="1"/>
  <c r="S951" i="1"/>
  <c r="R951" i="1"/>
  <c r="S950" i="1"/>
  <c r="R950" i="1"/>
  <c r="S949" i="1"/>
  <c r="R949" i="1"/>
  <c r="S948" i="1"/>
  <c r="R948" i="1"/>
  <c r="S947" i="1"/>
  <c r="R947" i="1"/>
  <c r="S946" i="1"/>
  <c r="R946" i="1"/>
  <c r="S945" i="1"/>
  <c r="R945" i="1"/>
  <c r="S944" i="1"/>
  <c r="R944" i="1"/>
  <c r="S943" i="1"/>
  <c r="R943" i="1"/>
  <c r="S942" i="1"/>
  <c r="R942" i="1"/>
  <c r="S941" i="1"/>
  <c r="R941" i="1"/>
  <c r="S940" i="1"/>
  <c r="R940" i="1"/>
  <c r="S939" i="1"/>
  <c r="R939" i="1"/>
  <c r="S938" i="1"/>
  <c r="R938" i="1"/>
  <c r="S937" i="1"/>
  <c r="R937" i="1"/>
  <c r="S936" i="1"/>
  <c r="R936" i="1"/>
  <c r="S935" i="1"/>
  <c r="R935" i="1"/>
  <c r="S934" i="1"/>
  <c r="R934" i="1"/>
  <c r="S933" i="1"/>
  <c r="R933" i="1"/>
  <c r="S932" i="1"/>
  <c r="R932" i="1"/>
  <c r="S931" i="1"/>
  <c r="R931" i="1"/>
  <c r="S930" i="1"/>
  <c r="R930" i="1"/>
  <c r="S929" i="1"/>
  <c r="R929" i="1"/>
  <c r="S928" i="1"/>
  <c r="R928" i="1"/>
  <c r="S927" i="1"/>
  <c r="R927" i="1"/>
  <c r="S926" i="1"/>
  <c r="R926" i="1"/>
  <c r="S925" i="1"/>
  <c r="R925" i="1"/>
  <c r="S924" i="1"/>
  <c r="R924" i="1"/>
  <c r="S923" i="1"/>
  <c r="R923" i="1"/>
  <c r="S922" i="1"/>
  <c r="R922" i="1"/>
  <c r="S921" i="1"/>
  <c r="R921" i="1"/>
  <c r="S920" i="1"/>
  <c r="R920" i="1"/>
  <c r="S919" i="1"/>
  <c r="R919" i="1"/>
  <c r="S918" i="1"/>
  <c r="R918" i="1"/>
  <c r="S917" i="1"/>
  <c r="R917" i="1"/>
  <c r="S916" i="1"/>
  <c r="R916" i="1"/>
  <c r="S915" i="1"/>
  <c r="R915" i="1"/>
  <c r="S914" i="1"/>
  <c r="R914" i="1"/>
  <c r="S913" i="1"/>
  <c r="R913" i="1"/>
  <c r="S912" i="1"/>
  <c r="R912" i="1"/>
  <c r="S911" i="1"/>
  <c r="R911" i="1"/>
  <c r="S910" i="1"/>
  <c r="R910" i="1"/>
  <c r="S909" i="1"/>
  <c r="R909" i="1"/>
  <c r="S908" i="1"/>
  <c r="R908" i="1"/>
  <c r="S907" i="1"/>
  <c r="R907" i="1"/>
  <c r="S906" i="1"/>
  <c r="R906" i="1"/>
  <c r="S905" i="1"/>
  <c r="R905" i="1"/>
  <c r="S904" i="1"/>
  <c r="R904" i="1"/>
  <c r="S903" i="1"/>
  <c r="R903" i="1"/>
  <c r="S902" i="1"/>
  <c r="R902" i="1"/>
  <c r="S901" i="1"/>
  <c r="R901" i="1"/>
  <c r="S900" i="1"/>
  <c r="R900" i="1"/>
  <c r="S899" i="1"/>
  <c r="R899" i="1"/>
  <c r="S898" i="1"/>
  <c r="R898" i="1"/>
  <c r="S897" i="1"/>
  <c r="R897" i="1"/>
  <c r="S896" i="1"/>
  <c r="R896" i="1"/>
  <c r="S895" i="1"/>
  <c r="R895" i="1"/>
  <c r="S894" i="1"/>
  <c r="R894" i="1"/>
  <c r="S893" i="1"/>
  <c r="R893" i="1"/>
  <c r="S892" i="1"/>
  <c r="R892" i="1"/>
  <c r="S891" i="1"/>
  <c r="R891" i="1"/>
  <c r="S890" i="1"/>
  <c r="R890" i="1"/>
  <c r="S889" i="1"/>
  <c r="R889" i="1"/>
  <c r="S888" i="1"/>
  <c r="R888" i="1"/>
  <c r="S887" i="1"/>
  <c r="R887" i="1"/>
  <c r="S886" i="1"/>
  <c r="R886" i="1"/>
  <c r="S885" i="1"/>
  <c r="R885" i="1"/>
  <c r="S884" i="1"/>
  <c r="R884" i="1"/>
  <c r="S883" i="1"/>
  <c r="R883" i="1"/>
  <c r="S882" i="1"/>
  <c r="R882" i="1"/>
  <c r="S881" i="1"/>
  <c r="R881" i="1"/>
  <c r="S880" i="1"/>
  <c r="R880" i="1"/>
  <c r="S879" i="1"/>
  <c r="R879" i="1"/>
  <c r="S878" i="1"/>
  <c r="R878" i="1"/>
  <c r="S877" i="1"/>
  <c r="R877" i="1"/>
  <c r="S876" i="1"/>
  <c r="R876" i="1"/>
  <c r="S875" i="1"/>
  <c r="R875" i="1"/>
  <c r="S874" i="1"/>
  <c r="R874" i="1"/>
  <c r="S873" i="1"/>
  <c r="R873" i="1"/>
  <c r="S872" i="1"/>
  <c r="R872" i="1"/>
  <c r="S871" i="1"/>
  <c r="R871" i="1"/>
  <c r="S870" i="1"/>
  <c r="R870" i="1"/>
  <c r="S869" i="1"/>
  <c r="R869" i="1"/>
  <c r="S868" i="1"/>
  <c r="R868" i="1"/>
  <c r="S867" i="1"/>
  <c r="R867" i="1"/>
  <c r="S866" i="1"/>
  <c r="R866" i="1"/>
  <c r="S865" i="1"/>
  <c r="R865" i="1"/>
  <c r="S864" i="1"/>
  <c r="R864" i="1"/>
  <c r="S863" i="1"/>
  <c r="R863" i="1"/>
  <c r="S862" i="1"/>
  <c r="R862" i="1"/>
  <c r="S861" i="1"/>
  <c r="R861" i="1"/>
  <c r="S860" i="1"/>
  <c r="R860" i="1"/>
  <c r="S859" i="1"/>
  <c r="R859" i="1"/>
  <c r="S858" i="1"/>
  <c r="R858" i="1"/>
  <c r="S857" i="1"/>
  <c r="R857" i="1"/>
  <c r="S856" i="1"/>
  <c r="R856" i="1"/>
  <c r="S855" i="1"/>
  <c r="R855" i="1"/>
  <c r="S854" i="1"/>
  <c r="R854" i="1"/>
  <c r="S853" i="1"/>
  <c r="R853" i="1"/>
  <c r="S852" i="1"/>
  <c r="R852" i="1"/>
  <c r="S851" i="1"/>
  <c r="R851" i="1"/>
  <c r="S850" i="1"/>
  <c r="R850" i="1"/>
  <c r="S849" i="1"/>
  <c r="R849" i="1"/>
  <c r="S848" i="1"/>
  <c r="R848" i="1"/>
  <c r="S847" i="1"/>
  <c r="R847" i="1"/>
  <c r="S846" i="1"/>
  <c r="R846" i="1"/>
  <c r="S845" i="1"/>
  <c r="R845" i="1"/>
  <c r="S844" i="1"/>
  <c r="R844" i="1"/>
  <c r="S843" i="1"/>
  <c r="R843" i="1"/>
  <c r="S842" i="1"/>
  <c r="R842" i="1"/>
  <c r="S841" i="1"/>
  <c r="R841" i="1"/>
  <c r="S840" i="1"/>
  <c r="R840" i="1"/>
  <c r="S839" i="1"/>
  <c r="R839" i="1"/>
  <c r="S838" i="1"/>
  <c r="R838" i="1"/>
  <c r="S837" i="1"/>
  <c r="R837" i="1"/>
  <c r="S836" i="1"/>
  <c r="R836" i="1"/>
  <c r="S835" i="1"/>
  <c r="R835" i="1"/>
  <c r="S834" i="1"/>
  <c r="R834" i="1"/>
  <c r="S833" i="1"/>
  <c r="R833" i="1"/>
  <c r="S832" i="1"/>
  <c r="R832" i="1"/>
  <c r="S831" i="1"/>
  <c r="R831" i="1"/>
  <c r="S830" i="1"/>
  <c r="R830" i="1"/>
  <c r="S829" i="1"/>
  <c r="R829" i="1"/>
  <c r="S828" i="1"/>
  <c r="R828" i="1"/>
  <c r="S827" i="1"/>
  <c r="R827" i="1"/>
  <c r="S826" i="1"/>
  <c r="R826" i="1"/>
  <c r="S825" i="1"/>
  <c r="R825" i="1"/>
  <c r="S824" i="1"/>
  <c r="R824" i="1"/>
  <c r="S823" i="1"/>
  <c r="R823" i="1"/>
  <c r="S822" i="1"/>
  <c r="R822" i="1"/>
  <c r="S821" i="1"/>
  <c r="R821" i="1"/>
  <c r="S820" i="1"/>
  <c r="R820" i="1"/>
  <c r="S819" i="1"/>
  <c r="R819" i="1"/>
  <c r="S818" i="1"/>
  <c r="R818" i="1"/>
  <c r="S817" i="1"/>
  <c r="R817" i="1"/>
  <c r="S816" i="1"/>
  <c r="R816" i="1"/>
  <c r="S815" i="1"/>
  <c r="R815" i="1"/>
  <c r="S814" i="1"/>
  <c r="R814" i="1"/>
  <c r="S813" i="1"/>
  <c r="R813" i="1"/>
  <c r="S812" i="1"/>
  <c r="R812" i="1"/>
  <c r="S811" i="1"/>
  <c r="R811" i="1"/>
  <c r="S810" i="1"/>
  <c r="R810" i="1"/>
  <c r="S809" i="1"/>
  <c r="R809" i="1"/>
  <c r="S808" i="1"/>
  <c r="R808" i="1"/>
  <c r="S807" i="1"/>
  <c r="R807" i="1"/>
  <c r="S806" i="1"/>
  <c r="R806" i="1"/>
  <c r="S805" i="1"/>
  <c r="R805" i="1"/>
  <c r="S804" i="1"/>
  <c r="R804" i="1"/>
  <c r="S803" i="1"/>
  <c r="R803" i="1"/>
  <c r="S802" i="1"/>
  <c r="R802" i="1"/>
  <c r="S801" i="1"/>
  <c r="R801" i="1"/>
  <c r="S800" i="1"/>
  <c r="R800" i="1"/>
  <c r="S799" i="1"/>
  <c r="R799" i="1"/>
  <c r="S798" i="1"/>
  <c r="R798" i="1"/>
  <c r="S797" i="1"/>
  <c r="R797" i="1"/>
  <c r="S796" i="1"/>
  <c r="R796" i="1"/>
  <c r="S795" i="1"/>
  <c r="R795" i="1"/>
  <c r="S794" i="1"/>
  <c r="R794" i="1"/>
  <c r="S793" i="1"/>
  <c r="R793" i="1"/>
  <c r="S792" i="1"/>
  <c r="R792" i="1"/>
  <c r="S791" i="1"/>
  <c r="R791" i="1"/>
  <c r="S790" i="1"/>
  <c r="R790" i="1"/>
  <c r="S789" i="1"/>
  <c r="R789" i="1"/>
  <c r="S788" i="1"/>
  <c r="R788" i="1"/>
  <c r="S787" i="1"/>
  <c r="R787" i="1"/>
  <c r="S786" i="1"/>
  <c r="R786" i="1"/>
  <c r="S785" i="1"/>
  <c r="R785" i="1"/>
  <c r="S784" i="1"/>
  <c r="R784" i="1"/>
  <c r="S783" i="1"/>
  <c r="R783" i="1"/>
  <c r="S782" i="1"/>
  <c r="R782" i="1"/>
  <c r="S781" i="1"/>
  <c r="R781" i="1"/>
  <c r="S780" i="1"/>
  <c r="R780" i="1"/>
  <c r="S779" i="1"/>
  <c r="R779" i="1"/>
  <c r="S778" i="1"/>
  <c r="R778" i="1"/>
  <c r="S777" i="1"/>
  <c r="R777" i="1"/>
  <c r="S776" i="1"/>
  <c r="R776" i="1"/>
  <c r="S775" i="1"/>
  <c r="R775" i="1"/>
  <c r="S774" i="1"/>
  <c r="R774" i="1"/>
  <c r="S773" i="1"/>
  <c r="R773" i="1"/>
  <c r="S772" i="1"/>
  <c r="R772" i="1"/>
  <c r="S771" i="1"/>
  <c r="R771" i="1"/>
  <c r="S770" i="1"/>
  <c r="R770" i="1"/>
  <c r="S769" i="1"/>
  <c r="R769" i="1"/>
  <c r="S768" i="1"/>
  <c r="R768" i="1"/>
  <c r="S767" i="1"/>
  <c r="R767" i="1"/>
  <c r="S766" i="1"/>
  <c r="R766" i="1"/>
  <c r="S765" i="1"/>
  <c r="R765" i="1"/>
  <c r="S764" i="1"/>
  <c r="R764" i="1"/>
  <c r="S763" i="1"/>
  <c r="R763" i="1"/>
  <c r="S762" i="1"/>
  <c r="R762" i="1"/>
  <c r="S761" i="1"/>
  <c r="R761" i="1"/>
  <c r="S760" i="1"/>
  <c r="R760" i="1"/>
  <c r="S759" i="1"/>
  <c r="R759" i="1"/>
  <c r="S758" i="1"/>
  <c r="R758" i="1"/>
  <c r="S757" i="1"/>
  <c r="R757" i="1"/>
  <c r="S756" i="1"/>
  <c r="R756" i="1"/>
  <c r="S755" i="1"/>
  <c r="R755" i="1"/>
  <c r="S754" i="1"/>
  <c r="R754" i="1"/>
  <c r="S753" i="1"/>
  <c r="R753" i="1"/>
  <c r="S752" i="1"/>
  <c r="R752" i="1"/>
  <c r="S751" i="1"/>
  <c r="R751" i="1"/>
  <c r="S750" i="1"/>
  <c r="R750" i="1"/>
  <c r="S749" i="1"/>
  <c r="R749" i="1"/>
  <c r="S748" i="1"/>
  <c r="R748" i="1"/>
  <c r="S747" i="1"/>
  <c r="R747" i="1"/>
  <c r="S746" i="1"/>
  <c r="R746" i="1"/>
  <c r="S745" i="1"/>
  <c r="R745" i="1"/>
  <c r="S744" i="1"/>
  <c r="R744" i="1"/>
  <c r="S743" i="1"/>
  <c r="R743" i="1"/>
  <c r="S742" i="1"/>
  <c r="R742" i="1"/>
  <c r="S741" i="1"/>
  <c r="R741" i="1"/>
  <c r="S740" i="1"/>
  <c r="R740" i="1"/>
  <c r="S739" i="1"/>
  <c r="R739" i="1"/>
  <c r="S738" i="1"/>
  <c r="R738" i="1"/>
  <c r="S737" i="1"/>
  <c r="R737" i="1"/>
  <c r="S736" i="1"/>
  <c r="R736" i="1"/>
  <c r="S735" i="1"/>
  <c r="R735" i="1"/>
  <c r="S734" i="1"/>
  <c r="R734" i="1"/>
  <c r="S733" i="1"/>
  <c r="R733" i="1"/>
  <c r="S732" i="1"/>
  <c r="R732" i="1"/>
  <c r="S731" i="1"/>
  <c r="R731" i="1"/>
  <c r="S730" i="1"/>
  <c r="R730" i="1"/>
  <c r="S729" i="1"/>
  <c r="R729" i="1"/>
  <c r="S728" i="1"/>
  <c r="R728" i="1"/>
  <c r="S727" i="1"/>
  <c r="R727" i="1"/>
  <c r="S726" i="1"/>
  <c r="R726" i="1"/>
  <c r="S725" i="1"/>
  <c r="R725" i="1"/>
  <c r="S724" i="1"/>
  <c r="R724" i="1"/>
  <c r="S723" i="1"/>
  <c r="R723" i="1"/>
  <c r="S722" i="1"/>
  <c r="R722" i="1"/>
  <c r="S721" i="1"/>
  <c r="R721" i="1"/>
  <c r="S720" i="1"/>
  <c r="R720" i="1"/>
  <c r="S719" i="1"/>
  <c r="R719" i="1"/>
  <c r="S718" i="1"/>
  <c r="R718" i="1"/>
  <c r="S717" i="1"/>
  <c r="R717" i="1"/>
  <c r="S716" i="1"/>
  <c r="R716" i="1"/>
  <c r="S715" i="1"/>
  <c r="R715" i="1"/>
  <c r="S714" i="1"/>
  <c r="R714" i="1"/>
  <c r="S713" i="1"/>
  <c r="R713" i="1"/>
  <c r="S712" i="1"/>
  <c r="R712" i="1"/>
  <c r="S711" i="1"/>
  <c r="R711" i="1"/>
  <c r="S710" i="1"/>
  <c r="R710" i="1"/>
  <c r="S709" i="1"/>
  <c r="R709" i="1"/>
  <c r="S708" i="1"/>
  <c r="R708" i="1"/>
  <c r="S707" i="1"/>
  <c r="R707" i="1"/>
  <c r="S706" i="1"/>
  <c r="R706" i="1"/>
  <c r="S705" i="1"/>
  <c r="R705" i="1"/>
  <c r="S704" i="1"/>
  <c r="R704" i="1"/>
  <c r="S703" i="1"/>
  <c r="R703" i="1"/>
  <c r="S702" i="1"/>
  <c r="R702" i="1"/>
  <c r="S701" i="1"/>
  <c r="R701" i="1"/>
  <c r="S700" i="1"/>
  <c r="R700" i="1"/>
  <c r="S699" i="1"/>
  <c r="R699" i="1"/>
  <c r="S698" i="1"/>
  <c r="R698" i="1"/>
  <c r="S697" i="1"/>
  <c r="R697" i="1"/>
  <c r="S696" i="1"/>
  <c r="R696" i="1"/>
  <c r="S695" i="1"/>
  <c r="R695" i="1"/>
  <c r="S694" i="1"/>
  <c r="R694" i="1"/>
  <c r="S693" i="1"/>
  <c r="R693" i="1"/>
  <c r="S692" i="1"/>
  <c r="R692" i="1"/>
  <c r="S691" i="1"/>
  <c r="R691" i="1"/>
  <c r="S690" i="1"/>
  <c r="R690" i="1"/>
  <c r="S689" i="1"/>
  <c r="R689" i="1"/>
  <c r="S688" i="1"/>
  <c r="R688" i="1"/>
  <c r="S687" i="1"/>
  <c r="R687" i="1"/>
  <c r="S686" i="1"/>
  <c r="R686" i="1"/>
  <c r="S685" i="1"/>
  <c r="R685" i="1"/>
  <c r="S684" i="1"/>
  <c r="R684" i="1"/>
  <c r="S683" i="1"/>
  <c r="R683" i="1"/>
  <c r="S682" i="1"/>
  <c r="R682" i="1"/>
  <c r="S681" i="1"/>
  <c r="R681" i="1"/>
  <c r="S680" i="1"/>
  <c r="R680" i="1"/>
  <c r="S679" i="1"/>
  <c r="R679" i="1"/>
  <c r="S678" i="1"/>
  <c r="R678" i="1"/>
  <c r="S677" i="1"/>
  <c r="R677" i="1"/>
  <c r="S676" i="1"/>
  <c r="R676" i="1"/>
  <c r="S675" i="1"/>
  <c r="R675" i="1"/>
  <c r="S674" i="1"/>
  <c r="R674" i="1"/>
  <c r="S673" i="1"/>
  <c r="R673" i="1"/>
  <c r="S672" i="1"/>
  <c r="R672" i="1"/>
  <c r="S671" i="1"/>
  <c r="R671" i="1"/>
  <c r="S670" i="1"/>
  <c r="R670" i="1"/>
  <c r="S669" i="1"/>
  <c r="R669" i="1"/>
  <c r="S668" i="1"/>
  <c r="R668" i="1"/>
  <c r="S667" i="1"/>
  <c r="R667" i="1"/>
  <c r="S666" i="1"/>
  <c r="R666" i="1"/>
  <c r="S665" i="1"/>
  <c r="R665" i="1"/>
  <c r="S664" i="1"/>
  <c r="R664" i="1"/>
  <c r="S663" i="1"/>
  <c r="R663" i="1"/>
  <c r="S662" i="1"/>
  <c r="R662" i="1"/>
  <c r="S661" i="1"/>
  <c r="R661" i="1"/>
  <c r="S660" i="1"/>
  <c r="R660" i="1"/>
  <c r="S659" i="1"/>
  <c r="R659" i="1"/>
  <c r="S658" i="1"/>
  <c r="R658" i="1"/>
  <c r="S657" i="1"/>
  <c r="R657" i="1"/>
  <c r="S656" i="1"/>
  <c r="R656" i="1"/>
  <c r="S655" i="1"/>
  <c r="R655" i="1"/>
  <c r="S654" i="1"/>
  <c r="R654" i="1"/>
  <c r="S653" i="1"/>
  <c r="R653" i="1"/>
  <c r="S652" i="1"/>
  <c r="R652" i="1"/>
  <c r="S651" i="1"/>
  <c r="R651" i="1"/>
  <c r="S650" i="1"/>
  <c r="R650" i="1"/>
  <c r="S649" i="1"/>
  <c r="R649" i="1"/>
  <c r="S648" i="1"/>
  <c r="R648" i="1"/>
  <c r="S647" i="1"/>
  <c r="R647" i="1"/>
  <c r="S646" i="1"/>
  <c r="R646" i="1"/>
  <c r="S645" i="1"/>
  <c r="R645" i="1"/>
  <c r="S644" i="1"/>
  <c r="R644" i="1"/>
  <c r="S643" i="1"/>
  <c r="R643" i="1"/>
  <c r="S642" i="1"/>
  <c r="R642" i="1"/>
  <c r="S641" i="1"/>
  <c r="R641" i="1"/>
  <c r="S640" i="1"/>
  <c r="R640" i="1"/>
  <c r="S639" i="1"/>
  <c r="R639" i="1"/>
  <c r="S638" i="1"/>
  <c r="R638" i="1"/>
  <c r="S637" i="1"/>
  <c r="R637" i="1"/>
  <c r="S636" i="1"/>
  <c r="R636" i="1"/>
  <c r="S635" i="1"/>
  <c r="R635" i="1"/>
  <c r="S634" i="1"/>
  <c r="R634" i="1"/>
  <c r="S633" i="1"/>
  <c r="R633" i="1"/>
  <c r="S632" i="1"/>
  <c r="R632" i="1"/>
  <c r="S631" i="1"/>
  <c r="R631" i="1"/>
  <c r="S630" i="1"/>
  <c r="R630" i="1"/>
  <c r="S629" i="1"/>
  <c r="R629" i="1"/>
  <c r="S628" i="1"/>
  <c r="R628" i="1"/>
  <c r="S627" i="1"/>
  <c r="R627" i="1"/>
  <c r="S626" i="1"/>
  <c r="R626" i="1"/>
  <c r="S625" i="1"/>
  <c r="R625" i="1"/>
  <c r="S624" i="1"/>
  <c r="R624" i="1"/>
  <c r="S623" i="1"/>
  <c r="R623" i="1"/>
  <c r="S622" i="1"/>
  <c r="R622" i="1"/>
  <c r="S621" i="1"/>
  <c r="R621" i="1"/>
  <c r="S620" i="1"/>
  <c r="R620" i="1"/>
  <c r="S619" i="1"/>
  <c r="R619" i="1"/>
  <c r="S618" i="1"/>
  <c r="R618" i="1"/>
  <c r="S617" i="1"/>
  <c r="R617" i="1"/>
  <c r="S616" i="1"/>
  <c r="R616" i="1"/>
  <c r="S615" i="1"/>
  <c r="R615" i="1"/>
  <c r="S614" i="1"/>
  <c r="R614" i="1"/>
  <c r="S613" i="1"/>
  <c r="R613" i="1"/>
  <c r="S612" i="1"/>
  <c r="R612" i="1"/>
  <c r="S611" i="1"/>
  <c r="R611" i="1"/>
  <c r="S610" i="1"/>
  <c r="R610" i="1"/>
  <c r="S609" i="1"/>
  <c r="R609" i="1"/>
  <c r="S608" i="1"/>
  <c r="R608" i="1"/>
  <c r="S607" i="1"/>
  <c r="R607" i="1"/>
  <c r="S606" i="1"/>
  <c r="R606" i="1"/>
  <c r="S605" i="1"/>
  <c r="R605" i="1"/>
  <c r="S604" i="1"/>
  <c r="R604" i="1"/>
  <c r="S603" i="1"/>
  <c r="R603" i="1"/>
  <c r="S602" i="1"/>
  <c r="R602" i="1"/>
  <c r="S601" i="1"/>
  <c r="R601" i="1"/>
  <c r="S600" i="1"/>
  <c r="R600" i="1"/>
  <c r="S599" i="1"/>
  <c r="R599" i="1"/>
  <c r="S598" i="1"/>
  <c r="R598" i="1"/>
  <c r="S597" i="1"/>
  <c r="R597" i="1"/>
  <c r="S596" i="1"/>
  <c r="R596" i="1"/>
  <c r="S595" i="1"/>
  <c r="R595" i="1"/>
  <c r="S594" i="1"/>
  <c r="R594" i="1"/>
  <c r="S593" i="1"/>
  <c r="R593" i="1"/>
  <c r="S592" i="1"/>
  <c r="R592" i="1"/>
  <c r="S591" i="1"/>
  <c r="R591" i="1"/>
  <c r="S590" i="1"/>
  <c r="R590" i="1"/>
  <c r="S589" i="1"/>
  <c r="R589" i="1"/>
  <c r="S588" i="1"/>
  <c r="R588" i="1"/>
  <c r="S587" i="1"/>
  <c r="R587" i="1"/>
  <c r="S586" i="1"/>
  <c r="R586" i="1"/>
  <c r="S585" i="1"/>
  <c r="R585" i="1"/>
  <c r="S584" i="1"/>
  <c r="R584" i="1"/>
  <c r="S583" i="1"/>
  <c r="R583" i="1"/>
  <c r="S582" i="1"/>
  <c r="R582" i="1"/>
  <c r="S581" i="1"/>
  <c r="R581" i="1"/>
  <c r="S580" i="1"/>
  <c r="R580" i="1"/>
  <c r="S579" i="1"/>
  <c r="R579" i="1"/>
  <c r="S578" i="1"/>
  <c r="R578" i="1"/>
  <c r="S577" i="1"/>
  <c r="R577" i="1"/>
  <c r="S576" i="1"/>
  <c r="R576" i="1"/>
  <c r="S575" i="1"/>
  <c r="R575" i="1"/>
  <c r="S574" i="1"/>
  <c r="R574" i="1"/>
  <c r="S573" i="1"/>
  <c r="R573" i="1"/>
  <c r="S572" i="1"/>
  <c r="R572" i="1"/>
  <c r="S571" i="1"/>
  <c r="R571" i="1"/>
  <c r="S570" i="1"/>
  <c r="R570" i="1"/>
  <c r="S569" i="1"/>
  <c r="R569" i="1"/>
  <c r="S568" i="1"/>
  <c r="R568" i="1"/>
  <c r="S567" i="1"/>
  <c r="R567" i="1"/>
  <c r="S566" i="1"/>
  <c r="R566" i="1"/>
  <c r="S565" i="1"/>
  <c r="R565" i="1"/>
  <c r="S564" i="1"/>
  <c r="R564" i="1"/>
  <c r="S563" i="1"/>
  <c r="R563" i="1"/>
  <c r="S562" i="1"/>
  <c r="R562" i="1"/>
  <c r="S561" i="1"/>
  <c r="R561" i="1"/>
  <c r="S560" i="1"/>
  <c r="R560" i="1"/>
  <c r="S559" i="1"/>
  <c r="R559" i="1"/>
  <c r="S558" i="1"/>
  <c r="R558" i="1"/>
  <c r="S557" i="1"/>
  <c r="R557" i="1"/>
  <c r="S556" i="1"/>
  <c r="R556" i="1"/>
  <c r="S555" i="1"/>
  <c r="R555" i="1"/>
  <c r="S554" i="1"/>
  <c r="R554" i="1"/>
  <c r="S553" i="1"/>
  <c r="R553" i="1"/>
  <c r="S552" i="1"/>
  <c r="R552" i="1"/>
  <c r="S551" i="1"/>
  <c r="R551" i="1"/>
  <c r="S550" i="1"/>
  <c r="R550" i="1"/>
  <c r="S549" i="1"/>
  <c r="R549" i="1"/>
  <c r="S548" i="1"/>
  <c r="R548" i="1"/>
  <c r="S547" i="1"/>
  <c r="R547" i="1"/>
  <c r="S546" i="1"/>
  <c r="R546" i="1"/>
  <c r="S545" i="1"/>
  <c r="R545" i="1"/>
  <c r="S544" i="1"/>
  <c r="R544" i="1"/>
  <c r="S543" i="1"/>
  <c r="R543" i="1"/>
  <c r="S542" i="1"/>
  <c r="R542" i="1"/>
  <c r="S541" i="1"/>
  <c r="R541" i="1"/>
  <c r="S540" i="1"/>
  <c r="R540" i="1"/>
  <c r="S539" i="1"/>
  <c r="R539" i="1"/>
  <c r="S538" i="1"/>
  <c r="R538" i="1"/>
  <c r="S537" i="1"/>
  <c r="R537" i="1"/>
  <c r="S536" i="1"/>
  <c r="R536" i="1"/>
  <c r="S535" i="1"/>
  <c r="R535" i="1"/>
  <c r="S534" i="1"/>
  <c r="R534" i="1"/>
  <c r="S533" i="1"/>
  <c r="R533" i="1"/>
  <c r="S532" i="1"/>
  <c r="R532" i="1"/>
  <c r="S531" i="1"/>
  <c r="R531" i="1"/>
  <c r="S530" i="1"/>
  <c r="R530" i="1"/>
  <c r="S529" i="1"/>
  <c r="R529" i="1"/>
  <c r="S528" i="1"/>
  <c r="R528" i="1"/>
  <c r="S527" i="1"/>
  <c r="R527" i="1"/>
  <c r="S526" i="1"/>
  <c r="R526" i="1"/>
  <c r="S525" i="1"/>
  <c r="R525" i="1"/>
  <c r="S524" i="1"/>
  <c r="R524" i="1"/>
  <c r="S523" i="1"/>
  <c r="R523" i="1"/>
  <c r="S522" i="1"/>
  <c r="R522" i="1"/>
  <c r="S521" i="1"/>
  <c r="R521" i="1"/>
  <c r="S520" i="1"/>
  <c r="R520" i="1"/>
  <c r="S519" i="1"/>
  <c r="R519" i="1"/>
  <c r="S518" i="1"/>
  <c r="R518" i="1"/>
  <c r="S517" i="1"/>
  <c r="R517" i="1"/>
  <c r="S516" i="1"/>
  <c r="R516" i="1"/>
  <c r="S515" i="1"/>
  <c r="R515" i="1"/>
  <c r="S514" i="1"/>
  <c r="R514" i="1"/>
  <c r="S513" i="1"/>
  <c r="R513" i="1"/>
  <c r="S512" i="1"/>
  <c r="R512" i="1"/>
  <c r="S511" i="1"/>
  <c r="R511" i="1"/>
  <c r="S510" i="1"/>
  <c r="R510" i="1"/>
  <c r="S509" i="1"/>
  <c r="R509" i="1"/>
  <c r="S508" i="1"/>
  <c r="R508" i="1"/>
  <c r="S507" i="1"/>
  <c r="R507" i="1"/>
  <c r="S506" i="1"/>
  <c r="R506" i="1"/>
  <c r="S505" i="1"/>
  <c r="R505" i="1"/>
  <c r="S504" i="1"/>
  <c r="R504" i="1"/>
  <c r="S503" i="1"/>
  <c r="R503" i="1"/>
  <c r="S502" i="1"/>
  <c r="R502" i="1"/>
  <c r="S501" i="1"/>
  <c r="R501" i="1"/>
  <c r="S500" i="1"/>
  <c r="R500" i="1"/>
  <c r="S499" i="1"/>
  <c r="R499" i="1"/>
  <c r="S498" i="1"/>
  <c r="R498" i="1"/>
  <c r="S497" i="1"/>
  <c r="R497" i="1"/>
  <c r="S496" i="1"/>
  <c r="R496" i="1"/>
  <c r="S495" i="1"/>
  <c r="R495" i="1"/>
  <c r="S494" i="1"/>
  <c r="R494" i="1"/>
  <c r="S493" i="1"/>
  <c r="R493" i="1"/>
  <c r="S492" i="1"/>
  <c r="R492" i="1"/>
  <c r="S491" i="1"/>
  <c r="R491" i="1"/>
  <c r="S490" i="1"/>
  <c r="R490" i="1"/>
  <c r="S489" i="1"/>
  <c r="R489" i="1"/>
  <c r="S488" i="1"/>
  <c r="R488" i="1"/>
  <c r="S487" i="1"/>
  <c r="R487" i="1"/>
  <c r="S486" i="1"/>
  <c r="R486" i="1"/>
  <c r="S485" i="1"/>
  <c r="R485" i="1"/>
  <c r="S484" i="1"/>
  <c r="R484" i="1"/>
  <c r="S483" i="1"/>
  <c r="R483" i="1"/>
  <c r="S482" i="1"/>
  <c r="R482" i="1"/>
  <c r="S481" i="1"/>
  <c r="R481" i="1"/>
  <c r="S480" i="1"/>
  <c r="R480" i="1"/>
  <c r="S479" i="1"/>
  <c r="R479" i="1"/>
  <c r="S478" i="1"/>
  <c r="R478" i="1"/>
  <c r="S477" i="1"/>
  <c r="R477" i="1"/>
  <c r="S476" i="1"/>
  <c r="R476" i="1"/>
  <c r="S475" i="1"/>
  <c r="R475" i="1"/>
  <c r="S474" i="1"/>
  <c r="R474" i="1"/>
  <c r="S473" i="1"/>
  <c r="R473" i="1"/>
  <c r="S472" i="1"/>
  <c r="R472" i="1"/>
  <c r="S471" i="1"/>
  <c r="R471" i="1"/>
  <c r="S470" i="1"/>
  <c r="R470" i="1"/>
  <c r="S469" i="1"/>
  <c r="R469" i="1"/>
  <c r="S468" i="1"/>
  <c r="R468" i="1"/>
  <c r="S467" i="1"/>
  <c r="R467" i="1"/>
  <c r="S466" i="1"/>
  <c r="R466" i="1"/>
  <c r="S465" i="1"/>
  <c r="R465" i="1"/>
  <c r="S464" i="1"/>
  <c r="R464" i="1"/>
  <c r="S463" i="1"/>
  <c r="R463" i="1"/>
  <c r="S462" i="1"/>
  <c r="R462" i="1"/>
  <c r="S461" i="1"/>
  <c r="R461" i="1"/>
  <c r="S460" i="1"/>
  <c r="R460" i="1"/>
  <c r="S459" i="1"/>
  <c r="R459" i="1"/>
  <c r="S458" i="1"/>
  <c r="R458" i="1"/>
  <c r="S457" i="1"/>
  <c r="R457" i="1"/>
  <c r="S456" i="1"/>
  <c r="R456" i="1"/>
  <c r="S455" i="1"/>
  <c r="R455" i="1"/>
  <c r="S454" i="1"/>
  <c r="R454" i="1"/>
  <c r="S453" i="1"/>
  <c r="R453" i="1"/>
  <c r="S452" i="1"/>
  <c r="R452" i="1"/>
  <c r="S451" i="1"/>
  <c r="R451" i="1"/>
  <c r="S450" i="1"/>
  <c r="R450" i="1"/>
  <c r="S449" i="1"/>
  <c r="R449" i="1"/>
  <c r="S448" i="1"/>
  <c r="R448" i="1"/>
  <c r="S447" i="1"/>
  <c r="R447" i="1"/>
  <c r="S446" i="1"/>
  <c r="R446" i="1"/>
  <c r="S445" i="1"/>
  <c r="R445" i="1"/>
  <c r="S444" i="1"/>
  <c r="R444" i="1"/>
  <c r="S443" i="1"/>
  <c r="R443" i="1"/>
  <c r="S442" i="1"/>
  <c r="R442" i="1"/>
  <c r="S441" i="1"/>
  <c r="R441" i="1"/>
  <c r="S440" i="1"/>
  <c r="R440" i="1"/>
  <c r="S439" i="1"/>
  <c r="R439" i="1"/>
  <c r="S438" i="1"/>
  <c r="R438" i="1"/>
  <c r="S437" i="1"/>
  <c r="R437" i="1"/>
  <c r="S436" i="1"/>
  <c r="R436" i="1"/>
  <c r="S435" i="1"/>
  <c r="R435" i="1"/>
  <c r="S434" i="1"/>
  <c r="R434" i="1"/>
  <c r="S433" i="1"/>
  <c r="R433" i="1"/>
  <c r="S432" i="1"/>
  <c r="R432" i="1"/>
  <c r="S431" i="1"/>
  <c r="R431" i="1"/>
  <c r="S430" i="1"/>
  <c r="R430" i="1"/>
  <c r="S429" i="1"/>
  <c r="R429" i="1"/>
  <c r="S428" i="1"/>
  <c r="R428" i="1"/>
  <c r="S427" i="1"/>
  <c r="R427" i="1"/>
  <c r="S426" i="1"/>
  <c r="R426" i="1"/>
  <c r="S425" i="1"/>
  <c r="R425" i="1"/>
  <c r="S424" i="1"/>
  <c r="R424" i="1"/>
  <c r="S423" i="1"/>
  <c r="R423" i="1"/>
  <c r="S422" i="1"/>
  <c r="R422" i="1"/>
  <c r="S421" i="1"/>
  <c r="R421" i="1"/>
  <c r="S420" i="1"/>
  <c r="R420" i="1"/>
  <c r="S419" i="1"/>
  <c r="R419" i="1"/>
  <c r="S418" i="1"/>
  <c r="R418" i="1"/>
  <c r="S417" i="1"/>
  <c r="R417" i="1"/>
  <c r="S416" i="1"/>
  <c r="R416" i="1"/>
  <c r="S415" i="1"/>
  <c r="R415" i="1"/>
  <c r="S414" i="1"/>
  <c r="R414" i="1"/>
  <c r="S413" i="1"/>
  <c r="R413" i="1"/>
  <c r="S412" i="1"/>
  <c r="R412" i="1"/>
  <c r="S411" i="1"/>
  <c r="R411" i="1"/>
  <c r="S410" i="1"/>
  <c r="R410" i="1"/>
  <c r="S409" i="1"/>
  <c r="R409" i="1"/>
  <c r="S408" i="1"/>
  <c r="R408" i="1"/>
  <c r="S407" i="1"/>
  <c r="R407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S399" i="1"/>
  <c r="R399" i="1"/>
  <c r="S398" i="1"/>
  <c r="R398" i="1"/>
  <c r="S397" i="1"/>
  <c r="R397" i="1"/>
  <c r="S396" i="1"/>
  <c r="R396" i="1"/>
  <c r="S395" i="1"/>
  <c r="R395" i="1"/>
  <c r="S394" i="1"/>
  <c r="R394" i="1"/>
  <c r="S393" i="1"/>
  <c r="R393" i="1"/>
  <c r="S392" i="1"/>
  <c r="R392" i="1"/>
  <c r="S391" i="1"/>
  <c r="R391" i="1"/>
  <c r="S390" i="1"/>
  <c r="R390" i="1"/>
  <c r="S389" i="1"/>
  <c r="R389" i="1"/>
  <c r="S388" i="1"/>
  <c r="R388" i="1"/>
  <c r="S387" i="1"/>
  <c r="R387" i="1"/>
  <c r="S386" i="1"/>
  <c r="R386" i="1"/>
  <c r="S385" i="1"/>
  <c r="R385" i="1"/>
  <c r="S384" i="1"/>
  <c r="R384" i="1"/>
  <c r="S383" i="1"/>
  <c r="R383" i="1"/>
  <c r="S382" i="1"/>
  <c r="R382" i="1"/>
  <c r="S381" i="1"/>
  <c r="R381" i="1"/>
  <c r="S380" i="1"/>
  <c r="R380" i="1"/>
  <c r="S379" i="1"/>
  <c r="R379" i="1"/>
  <c r="S378" i="1"/>
  <c r="R378" i="1"/>
  <c r="S377" i="1"/>
  <c r="R377" i="1"/>
  <c r="S376" i="1"/>
  <c r="R376" i="1"/>
  <c r="S375" i="1"/>
  <c r="R375" i="1"/>
  <c r="S374" i="1"/>
  <c r="R374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S367" i="1"/>
  <c r="R367" i="1"/>
  <c r="S366" i="1"/>
  <c r="R366" i="1"/>
  <c r="S365" i="1"/>
  <c r="R365" i="1"/>
  <c r="S364" i="1"/>
  <c r="R364" i="1"/>
  <c r="S363" i="1"/>
  <c r="R363" i="1"/>
  <c r="S362" i="1"/>
  <c r="R362" i="1"/>
  <c r="S361" i="1"/>
  <c r="R361" i="1"/>
  <c r="S360" i="1"/>
  <c r="R360" i="1"/>
  <c r="S359" i="1"/>
  <c r="R359" i="1"/>
  <c r="S358" i="1"/>
  <c r="R358" i="1"/>
  <c r="S357" i="1"/>
  <c r="R357" i="1"/>
  <c r="S356" i="1"/>
  <c r="R356" i="1"/>
  <c r="S355" i="1"/>
  <c r="R355" i="1"/>
  <c r="S354" i="1"/>
  <c r="R354" i="1"/>
  <c r="S353" i="1"/>
  <c r="R353" i="1"/>
  <c r="S352" i="1"/>
  <c r="R352" i="1"/>
  <c r="S351" i="1"/>
  <c r="R351" i="1"/>
  <c r="S350" i="1"/>
  <c r="R350" i="1"/>
  <c r="S349" i="1"/>
  <c r="R349" i="1"/>
  <c r="S348" i="1"/>
  <c r="R348" i="1"/>
  <c r="S347" i="1"/>
  <c r="R347" i="1"/>
  <c r="S346" i="1"/>
  <c r="R346" i="1"/>
  <c r="S345" i="1"/>
  <c r="R345" i="1"/>
  <c r="S344" i="1"/>
  <c r="R344" i="1"/>
  <c r="S343" i="1"/>
  <c r="R343" i="1"/>
  <c r="S342" i="1"/>
  <c r="R342" i="1"/>
  <c r="S341" i="1"/>
  <c r="R341" i="1"/>
  <c r="S340" i="1"/>
  <c r="R340" i="1"/>
  <c r="S339" i="1"/>
  <c r="R339" i="1"/>
  <c r="S338" i="1"/>
  <c r="R338" i="1"/>
  <c r="S337" i="1"/>
  <c r="R337" i="1"/>
  <c r="S336" i="1"/>
  <c r="R336" i="1"/>
  <c r="S335" i="1"/>
  <c r="R335" i="1"/>
  <c r="S334" i="1"/>
  <c r="R334" i="1"/>
  <c r="S333" i="1"/>
  <c r="R333" i="1"/>
  <c r="S332" i="1"/>
  <c r="R332" i="1"/>
  <c r="S331" i="1"/>
  <c r="R331" i="1"/>
  <c r="S330" i="1"/>
  <c r="R330" i="1"/>
  <c r="S329" i="1"/>
  <c r="R329" i="1"/>
  <c r="S328" i="1"/>
  <c r="R328" i="1"/>
  <c r="S327" i="1"/>
  <c r="R327" i="1"/>
  <c r="S326" i="1"/>
  <c r="R326" i="1"/>
  <c r="S325" i="1"/>
  <c r="R325" i="1"/>
  <c r="S324" i="1"/>
  <c r="R324" i="1"/>
  <c r="S323" i="1"/>
  <c r="R323" i="1"/>
  <c r="S322" i="1"/>
  <c r="R322" i="1"/>
  <c r="S321" i="1"/>
  <c r="R321" i="1"/>
  <c r="S320" i="1"/>
  <c r="R320" i="1"/>
  <c r="S319" i="1"/>
  <c r="R319" i="1"/>
  <c r="S318" i="1"/>
  <c r="R318" i="1"/>
  <c r="S317" i="1"/>
  <c r="R317" i="1"/>
  <c r="S316" i="1"/>
  <c r="R316" i="1"/>
  <c r="S315" i="1"/>
  <c r="R315" i="1"/>
  <c r="S314" i="1"/>
  <c r="R314" i="1"/>
  <c r="S313" i="1"/>
  <c r="R313" i="1"/>
  <c r="S312" i="1"/>
  <c r="R312" i="1"/>
  <c r="S311" i="1"/>
  <c r="R311" i="1"/>
  <c r="S310" i="1"/>
  <c r="R310" i="1"/>
  <c r="S309" i="1"/>
  <c r="R309" i="1"/>
  <c r="S308" i="1"/>
  <c r="R308" i="1"/>
  <c r="S307" i="1"/>
  <c r="R307" i="1"/>
  <c r="S306" i="1"/>
  <c r="R306" i="1"/>
  <c r="S305" i="1"/>
  <c r="R305" i="1"/>
  <c r="S304" i="1"/>
  <c r="R304" i="1"/>
  <c r="S303" i="1"/>
  <c r="R303" i="1"/>
  <c r="S302" i="1"/>
  <c r="R302" i="1"/>
  <c r="S301" i="1"/>
  <c r="R301" i="1"/>
  <c r="S300" i="1"/>
  <c r="R300" i="1"/>
  <c r="S299" i="1"/>
  <c r="R299" i="1"/>
  <c r="S298" i="1"/>
  <c r="R298" i="1"/>
  <c r="S297" i="1"/>
  <c r="R297" i="1"/>
  <c r="S296" i="1"/>
  <c r="R296" i="1"/>
  <c r="S295" i="1"/>
  <c r="R295" i="1"/>
  <c r="S294" i="1"/>
  <c r="R294" i="1"/>
  <c r="S293" i="1"/>
  <c r="R293" i="1"/>
  <c r="S292" i="1"/>
  <c r="R292" i="1"/>
  <c r="S291" i="1"/>
  <c r="R291" i="1"/>
  <c r="S290" i="1"/>
  <c r="R290" i="1"/>
  <c r="S289" i="1"/>
  <c r="R289" i="1"/>
  <c r="S288" i="1"/>
  <c r="R288" i="1"/>
  <c r="S287" i="1"/>
  <c r="R287" i="1"/>
  <c r="S286" i="1"/>
  <c r="R286" i="1"/>
  <c r="S285" i="1"/>
  <c r="R285" i="1"/>
  <c r="S284" i="1"/>
  <c r="R284" i="1"/>
  <c r="S283" i="1"/>
  <c r="R283" i="1"/>
  <c r="S282" i="1"/>
  <c r="R282" i="1"/>
  <c r="S281" i="1"/>
  <c r="R281" i="1"/>
  <c r="S280" i="1"/>
  <c r="R280" i="1"/>
  <c r="S279" i="1"/>
  <c r="R279" i="1"/>
  <c r="S278" i="1"/>
  <c r="R278" i="1"/>
  <c r="S277" i="1"/>
  <c r="R277" i="1"/>
  <c r="S276" i="1"/>
  <c r="R276" i="1"/>
  <c r="S275" i="1"/>
  <c r="R275" i="1"/>
  <c r="S274" i="1"/>
  <c r="R274" i="1"/>
  <c r="S273" i="1"/>
  <c r="R273" i="1"/>
  <c r="S272" i="1"/>
  <c r="R272" i="1"/>
  <c r="S271" i="1"/>
  <c r="R271" i="1"/>
  <c r="S270" i="1"/>
  <c r="R270" i="1"/>
  <c r="S269" i="1"/>
  <c r="R269" i="1"/>
  <c r="S268" i="1"/>
  <c r="R268" i="1"/>
  <c r="S267" i="1"/>
  <c r="R267" i="1"/>
  <c r="S266" i="1"/>
  <c r="R266" i="1"/>
  <c r="S265" i="1"/>
  <c r="R265" i="1"/>
  <c r="S264" i="1"/>
  <c r="R264" i="1"/>
  <c r="S263" i="1"/>
  <c r="R263" i="1"/>
  <c r="S262" i="1"/>
  <c r="R262" i="1"/>
  <c r="S261" i="1"/>
  <c r="R261" i="1"/>
  <c r="S260" i="1"/>
  <c r="R260" i="1"/>
  <c r="S259" i="1"/>
  <c r="R259" i="1"/>
  <c r="S258" i="1"/>
  <c r="R258" i="1"/>
  <c r="S257" i="1"/>
  <c r="R257" i="1"/>
  <c r="S256" i="1"/>
  <c r="R256" i="1"/>
  <c r="S255" i="1"/>
  <c r="R255" i="1"/>
  <c r="S254" i="1"/>
  <c r="R254" i="1"/>
  <c r="S253" i="1"/>
  <c r="R253" i="1"/>
  <c r="S252" i="1"/>
  <c r="R252" i="1"/>
  <c r="S251" i="1"/>
  <c r="R251" i="1"/>
  <c r="S250" i="1"/>
  <c r="R250" i="1"/>
  <c r="S249" i="1"/>
  <c r="R249" i="1"/>
  <c r="S248" i="1"/>
  <c r="R248" i="1"/>
  <c r="S247" i="1"/>
  <c r="R247" i="1"/>
  <c r="S246" i="1"/>
  <c r="R246" i="1"/>
  <c r="S245" i="1"/>
  <c r="R245" i="1"/>
  <c r="S244" i="1"/>
  <c r="R244" i="1"/>
  <c r="S243" i="1"/>
  <c r="R243" i="1"/>
  <c r="S242" i="1"/>
  <c r="R242" i="1"/>
  <c r="S241" i="1"/>
  <c r="R241" i="1"/>
  <c r="S240" i="1"/>
  <c r="R240" i="1"/>
  <c r="S239" i="1"/>
  <c r="R239" i="1"/>
  <c r="S238" i="1"/>
  <c r="R238" i="1"/>
  <c r="S237" i="1"/>
  <c r="R237" i="1"/>
  <c r="S236" i="1"/>
  <c r="R236" i="1"/>
  <c r="S235" i="1"/>
  <c r="R235" i="1"/>
  <c r="S234" i="1"/>
  <c r="R234" i="1"/>
  <c r="S233" i="1"/>
  <c r="R233" i="1"/>
  <c r="S232" i="1"/>
  <c r="R232" i="1"/>
  <c r="S231" i="1"/>
  <c r="R231" i="1"/>
  <c r="S230" i="1"/>
  <c r="R230" i="1"/>
  <c r="S229" i="1"/>
  <c r="R229" i="1"/>
  <c r="S228" i="1"/>
  <c r="R228" i="1"/>
  <c r="S227" i="1"/>
  <c r="R227" i="1"/>
  <c r="S226" i="1"/>
  <c r="R226" i="1"/>
  <c r="S225" i="1"/>
  <c r="R225" i="1"/>
  <c r="S224" i="1"/>
  <c r="R224" i="1"/>
  <c r="S223" i="1"/>
  <c r="R223" i="1"/>
  <c r="S222" i="1"/>
  <c r="R222" i="1"/>
  <c r="S221" i="1"/>
  <c r="R221" i="1"/>
  <c r="S220" i="1"/>
  <c r="R220" i="1"/>
  <c r="S219" i="1"/>
  <c r="R219" i="1"/>
  <c r="S218" i="1"/>
  <c r="R218" i="1"/>
  <c r="S217" i="1"/>
  <c r="R217" i="1"/>
  <c r="S216" i="1"/>
  <c r="R216" i="1"/>
  <c r="S215" i="1"/>
  <c r="R215" i="1"/>
  <c r="S214" i="1"/>
  <c r="R214" i="1"/>
  <c r="S213" i="1"/>
  <c r="R213" i="1"/>
  <c r="S212" i="1"/>
  <c r="R212" i="1"/>
  <c r="S211" i="1"/>
  <c r="R211" i="1"/>
  <c r="S210" i="1"/>
  <c r="R210" i="1"/>
  <c r="S209" i="1"/>
  <c r="R209" i="1"/>
  <c r="S208" i="1"/>
  <c r="R208" i="1"/>
  <c r="S207" i="1"/>
  <c r="R207" i="1"/>
  <c r="S206" i="1"/>
  <c r="R206" i="1"/>
  <c r="S205" i="1"/>
  <c r="R205" i="1"/>
  <c r="S204" i="1"/>
  <c r="R204" i="1"/>
  <c r="S203" i="1"/>
  <c r="R203" i="1"/>
  <c r="S202" i="1"/>
  <c r="R202" i="1"/>
  <c r="S201" i="1"/>
  <c r="R201" i="1"/>
  <c r="S200" i="1"/>
  <c r="R200" i="1"/>
  <c r="S199" i="1"/>
  <c r="R199" i="1"/>
  <c r="S198" i="1"/>
  <c r="R198" i="1"/>
  <c r="S197" i="1"/>
  <c r="R197" i="1"/>
  <c r="S196" i="1"/>
  <c r="R196" i="1"/>
  <c r="S195" i="1"/>
  <c r="R195" i="1"/>
  <c r="S194" i="1"/>
  <c r="R194" i="1"/>
  <c r="S193" i="1"/>
  <c r="R193" i="1"/>
  <c r="S192" i="1"/>
  <c r="R192" i="1"/>
  <c r="S191" i="1"/>
  <c r="R191" i="1"/>
  <c r="S190" i="1"/>
  <c r="R190" i="1"/>
  <c r="S189" i="1"/>
  <c r="R189" i="1"/>
  <c r="S188" i="1"/>
  <c r="R188" i="1"/>
  <c r="S187" i="1"/>
  <c r="R187" i="1"/>
  <c r="S186" i="1"/>
  <c r="R186" i="1"/>
  <c r="S185" i="1"/>
  <c r="R185" i="1"/>
  <c r="S184" i="1"/>
  <c r="R184" i="1"/>
  <c r="S183" i="1"/>
  <c r="R183" i="1"/>
  <c r="S182" i="1"/>
  <c r="R182" i="1"/>
  <c r="S181" i="1"/>
  <c r="R181" i="1"/>
  <c r="S180" i="1"/>
  <c r="R180" i="1"/>
  <c r="S179" i="1"/>
  <c r="R179" i="1"/>
  <c r="S178" i="1"/>
  <c r="R178" i="1"/>
  <c r="S177" i="1"/>
  <c r="R177" i="1"/>
  <c r="S176" i="1"/>
  <c r="R176" i="1"/>
  <c r="S175" i="1"/>
  <c r="R175" i="1"/>
  <c r="S174" i="1"/>
  <c r="R174" i="1"/>
  <c r="S173" i="1"/>
  <c r="R173" i="1"/>
  <c r="S172" i="1"/>
  <c r="R172" i="1"/>
  <c r="S171" i="1"/>
  <c r="R171" i="1"/>
  <c r="S170" i="1"/>
  <c r="R170" i="1"/>
  <c r="S169" i="1"/>
  <c r="R169" i="1"/>
  <c r="S168" i="1"/>
  <c r="R168" i="1"/>
  <c r="S167" i="1"/>
  <c r="R167" i="1"/>
  <c r="S166" i="1"/>
  <c r="R166" i="1"/>
  <c r="S165" i="1"/>
  <c r="R165" i="1"/>
  <c r="S164" i="1"/>
  <c r="R164" i="1"/>
  <c r="S163" i="1"/>
  <c r="R163" i="1"/>
  <c r="S162" i="1"/>
  <c r="R162" i="1"/>
  <c r="S161" i="1"/>
  <c r="R161" i="1"/>
  <c r="S160" i="1"/>
  <c r="R160" i="1"/>
  <c r="S159" i="1"/>
  <c r="R159" i="1"/>
  <c r="S158" i="1"/>
  <c r="R158" i="1"/>
  <c r="S157" i="1"/>
  <c r="R157" i="1"/>
  <c r="S156" i="1"/>
  <c r="R156" i="1"/>
  <c r="S155" i="1"/>
  <c r="R155" i="1"/>
  <c r="S154" i="1"/>
  <c r="R154" i="1"/>
  <c r="S153" i="1"/>
  <c r="R153" i="1"/>
  <c r="S152" i="1"/>
  <c r="R152" i="1"/>
  <c r="S151" i="1"/>
  <c r="R151" i="1"/>
  <c r="S150" i="1"/>
  <c r="R150" i="1"/>
  <c r="S149" i="1"/>
  <c r="R149" i="1"/>
  <c r="S148" i="1"/>
  <c r="R148" i="1"/>
  <c r="S147" i="1"/>
  <c r="R147" i="1"/>
  <c r="S146" i="1"/>
  <c r="R146" i="1"/>
  <c r="S145" i="1"/>
  <c r="R145" i="1"/>
  <c r="S144" i="1"/>
  <c r="R144" i="1"/>
  <c r="S143" i="1"/>
  <c r="R143" i="1"/>
  <c r="S142" i="1"/>
  <c r="R142" i="1"/>
  <c r="S141" i="1"/>
  <c r="R141" i="1"/>
  <c r="S140" i="1"/>
  <c r="R140" i="1"/>
  <c r="S139" i="1"/>
  <c r="R139" i="1"/>
  <c r="S138" i="1"/>
  <c r="R138" i="1"/>
  <c r="S137" i="1"/>
  <c r="R137" i="1"/>
  <c r="S136" i="1"/>
  <c r="R136" i="1"/>
  <c r="S135" i="1"/>
  <c r="R135" i="1"/>
  <c r="S134" i="1"/>
  <c r="R134" i="1"/>
  <c r="S133" i="1"/>
  <c r="R133" i="1"/>
  <c r="S132" i="1"/>
  <c r="R132" i="1"/>
  <c r="S131" i="1"/>
  <c r="R131" i="1"/>
  <c r="S130" i="1"/>
  <c r="R130" i="1"/>
  <c r="S129" i="1"/>
  <c r="R129" i="1"/>
  <c r="S128" i="1"/>
  <c r="R128" i="1"/>
  <c r="S127" i="1"/>
  <c r="R127" i="1"/>
  <c r="S126" i="1"/>
  <c r="R126" i="1"/>
  <c r="S125" i="1"/>
  <c r="R125" i="1"/>
  <c r="S124" i="1"/>
  <c r="R124" i="1"/>
  <c r="S123" i="1"/>
  <c r="R123" i="1"/>
  <c r="S122" i="1"/>
  <c r="R122" i="1"/>
  <c r="S121" i="1"/>
  <c r="R121" i="1"/>
  <c r="S120" i="1"/>
  <c r="R120" i="1"/>
  <c r="S119" i="1"/>
  <c r="R119" i="1"/>
  <c r="S118" i="1"/>
  <c r="R118" i="1"/>
  <c r="S117" i="1"/>
  <c r="R117" i="1"/>
  <c r="S116" i="1"/>
  <c r="R116" i="1"/>
  <c r="S115" i="1"/>
  <c r="R115" i="1"/>
  <c r="S114" i="1"/>
  <c r="R114" i="1"/>
  <c r="S113" i="1"/>
  <c r="R113" i="1"/>
  <c r="S112" i="1"/>
  <c r="R112" i="1"/>
  <c r="S111" i="1"/>
  <c r="R111" i="1"/>
  <c r="S110" i="1"/>
  <c r="R110" i="1"/>
  <c r="S109" i="1"/>
  <c r="R109" i="1"/>
  <c r="S108" i="1"/>
  <c r="R108" i="1"/>
  <c r="S107" i="1"/>
  <c r="R107" i="1"/>
  <c r="S106" i="1"/>
  <c r="R106" i="1"/>
  <c r="S105" i="1"/>
  <c r="R105" i="1"/>
  <c r="S104" i="1"/>
  <c r="R104" i="1"/>
  <c r="S103" i="1"/>
  <c r="R103" i="1"/>
  <c r="S102" i="1"/>
  <c r="R102" i="1"/>
  <c r="S101" i="1"/>
  <c r="R101" i="1"/>
  <c r="S100" i="1"/>
  <c r="R100" i="1"/>
  <c r="S99" i="1"/>
  <c r="R99" i="1"/>
  <c r="S98" i="1"/>
  <c r="R98" i="1"/>
  <c r="S97" i="1"/>
  <c r="R97" i="1"/>
  <c r="S96" i="1"/>
  <c r="R96" i="1"/>
  <c r="S95" i="1"/>
  <c r="R95" i="1"/>
  <c r="S94" i="1"/>
  <c r="R94" i="1"/>
  <c r="S93" i="1"/>
  <c r="R93" i="1"/>
  <c r="S92" i="1"/>
  <c r="R92" i="1"/>
  <c r="S91" i="1"/>
  <c r="R91" i="1"/>
  <c r="S90" i="1"/>
  <c r="R90" i="1"/>
  <c r="S89" i="1"/>
  <c r="R89" i="1"/>
  <c r="S88" i="1"/>
  <c r="R88" i="1"/>
  <c r="S87" i="1"/>
  <c r="R87" i="1"/>
  <c r="S86" i="1"/>
  <c r="R86" i="1"/>
  <c r="S85" i="1"/>
  <c r="R85" i="1"/>
  <c r="S84" i="1"/>
  <c r="R84" i="1"/>
  <c r="S83" i="1"/>
  <c r="R83" i="1"/>
  <c r="S82" i="1"/>
  <c r="R82" i="1"/>
  <c r="S81" i="1"/>
  <c r="R81" i="1"/>
  <c r="S80" i="1"/>
  <c r="R80" i="1"/>
  <c r="S79" i="1"/>
  <c r="R79" i="1"/>
  <c r="S78" i="1"/>
  <c r="R78" i="1"/>
  <c r="S77" i="1"/>
  <c r="R77" i="1"/>
  <c r="S76" i="1"/>
  <c r="R76" i="1"/>
  <c r="S75" i="1"/>
  <c r="R75" i="1"/>
  <c r="S74" i="1"/>
  <c r="R74" i="1"/>
  <c r="S73" i="1"/>
  <c r="R73" i="1"/>
  <c r="S72" i="1"/>
  <c r="R72" i="1"/>
  <c r="S71" i="1"/>
  <c r="R71" i="1"/>
  <c r="S70" i="1"/>
  <c r="R70" i="1"/>
  <c r="S69" i="1"/>
  <c r="R69" i="1"/>
  <c r="S68" i="1"/>
  <c r="R68" i="1"/>
  <c r="C4" i="9" l="1"/>
  <c r="C3" i="9"/>
  <c r="B1" i="8"/>
  <c r="D5" i="8"/>
  <c r="D7" i="8" s="1"/>
  <c r="C5" i="8"/>
  <c r="C7" i="8" s="1"/>
  <c r="B5" i="8"/>
  <c r="C5" i="2"/>
  <c r="D23" i="2" l="1"/>
  <c r="C23" i="2"/>
  <c r="E23" i="2"/>
  <c r="F23" i="2" s="1"/>
  <c r="D13" i="2"/>
  <c r="C13" i="2"/>
  <c r="E13" i="2"/>
  <c r="F13" i="2" s="1"/>
  <c r="G23" i="2"/>
  <c r="B7" i="8"/>
  <c r="G13" i="2"/>
  <c r="C5" i="9"/>
  <c r="E13" i="9"/>
  <c r="F13" i="9" s="1"/>
  <c r="D13" i="9"/>
  <c r="G13" i="9"/>
  <c r="B26" i="9"/>
  <c r="H18" i="9" s="1"/>
  <c r="C13" i="9"/>
  <c r="C23" i="9"/>
  <c r="E23" i="9"/>
  <c r="F23" i="9" s="1"/>
  <c r="D23" i="9"/>
  <c r="G23" i="9"/>
  <c r="G19" i="9"/>
  <c r="C19" i="9"/>
  <c r="E19" i="9"/>
  <c r="F19" i="9" s="1"/>
  <c r="D19" i="9"/>
  <c r="D18" i="9"/>
  <c r="E18" i="9"/>
  <c r="F18" i="9" s="1"/>
  <c r="G18" i="9"/>
  <c r="C18" i="9"/>
  <c r="D21" i="2"/>
  <c r="E21" i="2"/>
  <c r="F21" i="2" s="1"/>
  <c r="C21" i="2"/>
  <c r="G21" i="2"/>
  <c r="C14" i="2"/>
  <c r="G14" i="2"/>
  <c r="D14" i="2"/>
  <c r="E14" i="2"/>
  <c r="F14" i="2" s="1"/>
  <c r="D9" i="2"/>
  <c r="E9" i="2"/>
  <c r="F9" i="2" s="1"/>
  <c r="C9" i="2"/>
  <c r="G9" i="2"/>
  <c r="D25" i="2"/>
  <c r="E25" i="2"/>
  <c r="F25" i="2" s="1"/>
  <c r="C25" i="2"/>
  <c r="G25" i="2"/>
  <c r="C10" i="2"/>
  <c r="G10" i="2"/>
  <c r="D10" i="2"/>
  <c r="E10" i="2"/>
  <c r="F10" i="2" s="1"/>
  <c r="E12" i="2"/>
  <c r="F12" i="2" s="1"/>
  <c r="C12" i="2"/>
  <c r="G12" i="2"/>
  <c r="D12" i="2"/>
  <c r="C11" i="2"/>
  <c r="G11" i="2"/>
  <c r="D11" i="2"/>
  <c r="E11" i="2"/>
  <c r="F11" i="2" s="1"/>
  <c r="E16" i="2"/>
  <c r="F16" i="2" s="1"/>
  <c r="C16" i="2"/>
  <c r="G16" i="2"/>
  <c r="D16" i="2"/>
  <c r="D17" i="2"/>
  <c r="E17" i="2"/>
  <c r="F17" i="2" s="1"/>
  <c r="C17" i="2"/>
  <c r="G17" i="2"/>
  <c r="C7" i="2"/>
  <c r="G7" i="2"/>
  <c r="D7" i="2"/>
  <c r="E7" i="2"/>
  <c r="F7" i="2" s="1"/>
  <c r="E24" i="2"/>
  <c r="F24" i="2" s="1"/>
  <c r="C24" i="2"/>
  <c r="G24" i="2"/>
  <c r="D24" i="2"/>
  <c r="E8" i="2"/>
  <c r="F8" i="2" s="1"/>
  <c r="C8" i="2"/>
  <c r="G8" i="2"/>
  <c r="D8" i="2"/>
  <c r="C15" i="2"/>
  <c r="G15" i="2"/>
  <c r="D15" i="2"/>
  <c r="E15" i="2"/>
  <c r="F15" i="2" s="1"/>
  <c r="C22" i="2"/>
  <c r="G22" i="2"/>
  <c r="D22" i="2"/>
  <c r="E22" i="2"/>
  <c r="F22" i="2" s="1"/>
  <c r="E20" i="2"/>
  <c r="F20" i="2" s="1"/>
  <c r="C20" i="2"/>
  <c r="G20" i="2"/>
  <c r="D20" i="2"/>
  <c r="R44" i="1"/>
  <c r="R52" i="1"/>
  <c r="R50" i="1"/>
  <c r="R61" i="1"/>
  <c r="R51" i="1"/>
  <c r="R41" i="1"/>
  <c r="R54" i="1"/>
  <c r="R60" i="1"/>
  <c r="R58" i="1"/>
  <c r="R42" i="1"/>
  <c r="R45" i="1"/>
  <c r="R49" i="1"/>
  <c r="R62" i="1"/>
  <c r="R56" i="1"/>
  <c r="R47" i="1"/>
  <c r="R53" i="1"/>
  <c r="R65" i="1"/>
  <c r="R59" i="1"/>
  <c r="R67" i="1"/>
  <c r="R57" i="1"/>
  <c r="R64" i="1"/>
  <c r="R43" i="1"/>
  <c r="R48" i="1"/>
  <c r="R66" i="1"/>
  <c r="R46" i="1"/>
  <c r="R55" i="1"/>
  <c r="R63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R40" i="1"/>
  <c r="S39" i="1"/>
  <c r="R39" i="1"/>
  <c r="S38" i="1"/>
  <c r="R38" i="1"/>
  <c r="S37" i="1"/>
  <c r="R37" i="1"/>
  <c r="S36" i="1"/>
  <c r="R36" i="1"/>
  <c r="S35" i="1"/>
  <c r="R35" i="1"/>
  <c r="S34" i="1"/>
  <c r="R34" i="1"/>
  <c r="S33" i="1"/>
  <c r="R33" i="1"/>
  <c r="S32" i="1"/>
  <c r="R32" i="1"/>
  <c r="S31" i="1"/>
  <c r="R31" i="1"/>
  <c r="S30" i="1"/>
  <c r="R30" i="1"/>
  <c r="S29" i="1"/>
  <c r="R29" i="1"/>
  <c r="S28" i="1"/>
  <c r="R28" i="1"/>
  <c r="S27" i="1"/>
  <c r="R27" i="1"/>
  <c r="S26" i="1"/>
  <c r="R26" i="1"/>
  <c r="S25" i="1"/>
  <c r="R25" i="1"/>
  <c r="S24" i="1"/>
  <c r="R24" i="1"/>
  <c r="S23" i="1"/>
  <c r="R23" i="1"/>
  <c r="S22" i="1"/>
  <c r="R22" i="1"/>
  <c r="S21" i="1"/>
  <c r="R21" i="1"/>
  <c r="S20" i="1"/>
  <c r="R20" i="1"/>
  <c r="S19" i="1"/>
  <c r="R19" i="1"/>
  <c r="S18" i="1"/>
  <c r="R18" i="1"/>
  <c r="S17" i="1"/>
  <c r="R17" i="1"/>
  <c r="S16" i="1"/>
  <c r="R16" i="1"/>
  <c r="S15" i="1"/>
  <c r="R15" i="1"/>
  <c r="S14" i="1"/>
  <c r="R14" i="1"/>
  <c r="S13" i="1"/>
  <c r="R13" i="1"/>
  <c r="S12" i="1"/>
  <c r="R12" i="1"/>
  <c r="S11" i="1"/>
  <c r="R11" i="1"/>
  <c r="S10" i="1"/>
  <c r="R10" i="1"/>
  <c r="S9" i="1"/>
  <c r="R9" i="1"/>
  <c r="S8" i="1"/>
  <c r="R8" i="1"/>
  <c r="S7" i="1"/>
  <c r="R7" i="1"/>
  <c r="S6" i="1"/>
  <c r="R6" i="1"/>
  <c r="S5" i="1"/>
  <c r="R5" i="1"/>
  <c r="H19" i="9" l="1"/>
  <c r="I19" i="9" s="1"/>
  <c r="H13" i="9"/>
  <c r="I13" i="9" s="1"/>
  <c r="D26" i="9"/>
  <c r="I18" i="9"/>
  <c r="H23" i="9"/>
  <c r="I23" i="9" s="1"/>
  <c r="C26" i="9"/>
  <c r="B26" i="2"/>
  <c r="I19" i="2" l="1"/>
  <c r="I18" i="2"/>
  <c r="I13" i="2"/>
  <c r="I23" i="2"/>
  <c r="I24" i="2"/>
  <c r="I15" i="2"/>
  <c r="I20" i="2"/>
  <c r="I21" i="2"/>
  <c r="I12" i="2"/>
  <c r="I17" i="2"/>
  <c r="I14" i="2"/>
  <c r="I25" i="2"/>
  <c r="I11" i="2"/>
  <c r="I7" i="2"/>
  <c r="I22" i="2"/>
  <c r="I9" i="2"/>
  <c r="I10" i="2"/>
  <c r="I16" i="2"/>
  <c r="I8" i="2"/>
  <c r="C26" i="2"/>
  <c r="D26" i="2" l="1"/>
</calcChain>
</file>

<file path=xl/comments1.xml><?xml version="1.0" encoding="utf-8"?>
<comments xmlns="http://schemas.openxmlformats.org/spreadsheetml/2006/main">
  <authors>
    <author>Dell</author>
  </authors>
  <commentList>
    <comment ref="C4" authorId="0" shapeId="0">
      <text>
        <r>
          <rPr>
            <b/>
            <sz val="9"/>
            <color indexed="81"/>
            <rFont val="Segoe UI"/>
            <family val="2"/>
          </rPr>
          <t xml:space="preserve">Conferência
</t>
        </r>
      </text>
    </comment>
    <comment ref="D4" authorId="0" shapeId="0">
      <text>
        <r>
          <rPr>
            <b/>
            <sz val="9"/>
            <color indexed="81"/>
            <rFont val="Segoe UI"/>
            <family val="2"/>
          </rPr>
          <t xml:space="preserve">Conferência
</t>
        </r>
      </text>
    </comment>
    <comment ref="O4" authorId="0" shapeId="0">
      <text>
        <r>
          <rPr>
            <b/>
            <sz val="9"/>
            <color indexed="81"/>
            <rFont val="Segoe UI"/>
            <family val="2"/>
          </rPr>
          <t>Usar fórmula de % de recebimento da NF</t>
        </r>
      </text>
    </comment>
  </commentList>
</comments>
</file>

<file path=xl/connections.xml><?xml version="1.0" encoding="utf-8"?>
<connections xmlns="http://schemas.openxmlformats.org/spreadsheetml/2006/main">
  <connection id="1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Tabela1" type="102" refreshedVersion="6" minRefreshableVersion="5">
    <extLst>
      <ext xmlns:x15="http://schemas.microsoft.com/office/spreadsheetml/2010/11/main" uri="{DE250136-89BD-433C-8126-D09CA5730AF9}">
        <x15:connection id="Tabela1">
          <x15:rangePr sourceName="_xlcn.WorksheetConnection_Tabela1"/>
        </x15:connection>
      </ext>
    </extLst>
  </connection>
</connections>
</file>

<file path=xl/sharedStrings.xml><?xml version="1.0" encoding="utf-8"?>
<sst xmlns="http://schemas.openxmlformats.org/spreadsheetml/2006/main" count="53507" uniqueCount="4371">
  <si>
    <t>ANALISTA</t>
  </si>
  <si>
    <t>Perito</t>
  </si>
  <si>
    <t>NF</t>
  </si>
  <si>
    <t>CIVIL</t>
  </si>
  <si>
    <t>ACE</t>
  </si>
  <si>
    <t>BOLETO</t>
  </si>
  <si>
    <t>Email</t>
  </si>
  <si>
    <t>ADONIS AQUINO</t>
  </si>
  <si>
    <t>NF c/ Retenção</t>
  </si>
  <si>
    <t>ELÉTRICA</t>
  </si>
  <si>
    <t>AIG</t>
  </si>
  <si>
    <t>DEPÓSITO EM CC</t>
  </si>
  <si>
    <t>Email (Sem Sistema)</t>
  </si>
  <si>
    <t>ALLAN VALÉRIO</t>
  </si>
  <si>
    <t>NF Cancelada</t>
  </si>
  <si>
    <t>MECÂNICA</t>
  </si>
  <si>
    <t>ALFA</t>
  </si>
  <si>
    <t>Email + Portador</t>
  </si>
  <si>
    <t>Adriana Santos</t>
  </si>
  <si>
    <t>BRUNO MATOS</t>
  </si>
  <si>
    <t>ALIANÇA DO BRASIL</t>
  </si>
  <si>
    <t>Email + Portador + Sistema</t>
  </si>
  <si>
    <t>Carlos George</t>
  </si>
  <si>
    <t xml:space="preserve">CAIO MOREIRA </t>
  </si>
  <si>
    <t>ALLIANZ</t>
  </si>
  <si>
    <t>Email + Portador (Sem Sistema)</t>
  </si>
  <si>
    <t>Eduardo Fonseca</t>
  </si>
  <si>
    <t>CAIO SANTOS</t>
  </si>
  <si>
    <t>APM Terminais</t>
  </si>
  <si>
    <t>Email + CD</t>
  </si>
  <si>
    <t>Giovanne Cardoso</t>
  </si>
  <si>
    <t>CRISTOPHER MELO</t>
  </si>
  <si>
    <t>ARGO</t>
  </si>
  <si>
    <t>Email + Sistema</t>
  </si>
  <si>
    <t>Lucas Assunção</t>
  </si>
  <si>
    <t>EDUARDO ARANA</t>
  </si>
  <si>
    <t>BERKLEY</t>
  </si>
  <si>
    <t>Portador</t>
  </si>
  <si>
    <t>Newton Stabille</t>
  </si>
  <si>
    <t>EWERTON ALVES</t>
  </si>
  <si>
    <t>CAIXA SEGURADORA</t>
  </si>
  <si>
    <t>Sistema</t>
  </si>
  <si>
    <t>GUILHERME BELLONE</t>
  </si>
  <si>
    <t>CHUBB</t>
  </si>
  <si>
    <t>Sistema + Portador</t>
  </si>
  <si>
    <t>HENRIQUE PALMA</t>
  </si>
  <si>
    <t>CONFACE</t>
  </si>
  <si>
    <t>Cezar Berquo</t>
  </si>
  <si>
    <t>JEAN MORAES</t>
  </si>
  <si>
    <t>CONFIANCA SEGUROS</t>
  </si>
  <si>
    <t>Deisieli Silva</t>
  </si>
  <si>
    <t>LEONARDO MARCELLI</t>
  </si>
  <si>
    <t>CRAWFORD</t>
  </si>
  <si>
    <t>Eduardo Ribeiro</t>
  </si>
  <si>
    <t>MAURICIO MARCELLI</t>
  </si>
  <si>
    <t>GENERALI DO BRASIL</t>
  </si>
  <si>
    <t>Heloisa Macedo</t>
  </si>
  <si>
    <t>OSCAR AVILES</t>
  </si>
  <si>
    <t>HDI</t>
  </si>
  <si>
    <t>Jafferson Costa</t>
  </si>
  <si>
    <t>RAPHAEL DA MATA</t>
  </si>
  <si>
    <t>ITAU</t>
  </si>
  <si>
    <t>Katuscia Brandão</t>
  </si>
  <si>
    <t>RÉGIS AREDES</t>
  </si>
  <si>
    <t>J. MALUCELLI</t>
  </si>
  <si>
    <t>Salvador Giuliano</t>
  </si>
  <si>
    <t>RENATO MOREIRA</t>
  </si>
  <si>
    <t>LIBERTY</t>
  </si>
  <si>
    <t>TARCÍSIO DOUTEL</t>
  </si>
  <si>
    <t>MAPFRE</t>
  </si>
  <si>
    <t>THIAGO SANTOS</t>
  </si>
  <si>
    <t>MARÍTIMA</t>
  </si>
  <si>
    <t>Thiago Barbosa</t>
  </si>
  <si>
    <t>MITSUI</t>
  </si>
  <si>
    <t>RSA</t>
  </si>
  <si>
    <t>SUL AMERICA</t>
  </si>
  <si>
    <t>Abigai Ferreira</t>
  </si>
  <si>
    <t>TOKIO</t>
  </si>
  <si>
    <t>André Rosa</t>
  </si>
  <si>
    <t>ZURICH</t>
  </si>
  <si>
    <t>Antonio Veiga</t>
  </si>
  <si>
    <t>Cibele Salgado</t>
  </si>
  <si>
    <t>David Silva</t>
  </si>
  <si>
    <t>Dra. Marjori Roselli</t>
  </si>
  <si>
    <t>Ernesto Junior</t>
  </si>
  <si>
    <t>Fatima Martinz</t>
  </si>
  <si>
    <t>Fabio Castanho</t>
  </si>
  <si>
    <t>Francisco Castro Fernandes</t>
  </si>
  <si>
    <t>Graziela Oliveira dos Anjos</t>
  </si>
  <si>
    <t>Hérica Michetti</t>
  </si>
  <si>
    <t>Hugo Cesar</t>
  </si>
  <si>
    <t>Maria Claudia Torres</t>
  </si>
  <si>
    <t>Marta Ferreira</t>
  </si>
  <si>
    <t>Mirella Almeida</t>
  </si>
  <si>
    <t>Priscila Crysostomo S. Vicente</t>
  </si>
  <si>
    <t>Renan Garcia</t>
  </si>
  <si>
    <t>Roberto Luzia</t>
  </si>
  <si>
    <t>Rodrigo Pompeio Soboleski</t>
  </si>
  <si>
    <t>Rosangela Sanches</t>
  </si>
  <si>
    <t>Suzilene Rocha</t>
  </si>
  <si>
    <t>Thayse Maria Holtin</t>
  </si>
  <si>
    <t>Adriano Crevelari</t>
  </si>
  <si>
    <t>César Camilo</t>
  </si>
  <si>
    <t>Rafael Fragman</t>
  </si>
  <si>
    <t xml:space="preserve">Arthur Henrique Almeida </t>
  </si>
  <si>
    <t>Fernanda Santos</t>
  </si>
  <si>
    <t>Ricardo Dias</t>
  </si>
  <si>
    <t>CAIXA</t>
  </si>
  <si>
    <t>Osvaldo Edilson Ventura</t>
  </si>
  <si>
    <t>Ronaldo Rabello</t>
  </si>
  <si>
    <t>COFACE</t>
  </si>
  <si>
    <t>Amabyle Nappi</t>
  </si>
  <si>
    <t>Fernanda Figueiró</t>
  </si>
  <si>
    <t>GENERALI</t>
  </si>
  <si>
    <t>Alex Andrade</t>
  </si>
  <si>
    <t>Alexandre Veiga dos Santos</t>
  </si>
  <si>
    <t>Anabela Lopes</t>
  </si>
  <si>
    <t>Beatriz Marques</t>
  </si>
  <si>
    <t>Bruce Iglesias Rodrigues</t>
  </si>
  <si>
    <t>Deborah Costa</t>
  </si>
  <si>
    <t>Diogo Francisco</t>
  </si>
  <si>
    <t>Jorge Luiz Silva Souza</t>
  </si>
  <si>
    <t>Leonardo Santanna</t>
  </si>
  <si>
    <t>Paulo Russo</t>
  </si>
  <si>
    <t>Rogerio Lopes</t>
  </si>
  <si>
    <t xml:space="preserve"> Juliana Spitti</t>
  </si>
  <si>
    <t>J.MALUCELLI</t>
  </si>
  <si>
    <t>Rafael Felix</t>
  </si>
  <si>
    <t>Ricardo Nunes</t>
  </si>
  <si>
    <t>Tatiane Miranda</t>
  </si>
  <si>
    <t>Adriana Lucon</t>
  </si>
  <si>
    <t>Edmilson Gonçalves</t>
  </si>
  <si>
    <t>MAPFRE E ALIANÇA DO BRASIL</t>
  </si>
  <si>
    <t xml:space="preserve">Adriano Prado </t>
  </si>
  <si>
    <t>Antonio Marcos Coqueiro</t>
  </si>
  <si>
    <t>Bruno Prado</t>
  </si>
  <si>
    <t>Claudia Cristina Leme</t>
  </si>
  <si>
    <t>Cristiane Sheila Albuquerque</t>
  </si>
  <si>
    <t>Daniela Cordeiro</t>
  </si>
  <si>
    <t>Dr. Alex da Silva</t>
  </si>
  <si>
    <t>Eduardo Rocha</t>
  </si>
  <si>
    <t>EricaCastanheira</t>
  </si>
  <si>
    <t>Fabio Trevisan</t>
  </si>
  <si>
    <t>Gisele Cristina da Silva</t>
  </si>
  <si>
    <t>Jean Carlos Oliveira Lopes</t>
  </si>
  <si>
    <t>João Cavalcante</t>
  </si>
  <si>
    <t>Juliana Angelo L. Freitas</t>
  </si>
  <si>
    <t>Juliana Gomes</t>
  </si>
  <si>
    <t xml:space="preserve">Kleber Eduardo Prado </t>
  </si>
  <si>
    <t>Leonardo Moreira</t>
  </si>
  <si>
    <t>Manoel Tiago Dias</t>
  </si>
  <si>
    <t>Maria Aparecida Xavier</t>
  </si>
  <si>
    <t>Maria Aparecida Zeferino</t>
  </si>
  <si>
    <t>Maria Sonia dos Santos</t>
  </si>
  <si>
    <t>Marcelo Rufino</t>
  </si>
  <si>
    <t>Maria de Lourdes Araujo</t>
  </si>
  <si>
    <t>Michele Rodrigues</t>
  </si>
  <si>
    <t>Miriam Fornias</t>
  </si>
  <si>
    <t xml:space="preserve">Newton Redua </t>
  </si>
  <si>
    <t>Pedro Fischer</t>
  </si>
  <si>
    <t>Paulo Rogerio</t>
  </si>
  <si>
    <t>Raphael Garrido</t>
  </si>
  <si>
    <t>Rodrigo Coelho</t>
  </si>
  <si>
    <t>Rosana Costa da Silva</t>
  </si>
  <si>
    <t>Sebastião Evagelista</t>
  </si>
  <si>
    <t>Sergio Tereskovac</t>
  </si>
  <si>
    <t>Sergio Vieira</t>
  </si>
  <si>
    <t>Simone Cristina da Costa</t>
  </si>
  <si>
    <t>Tamires Rocha P. Freitas</t>
  </si>
  <si>
    <t>Vanderley Correa</t>
  </si>
  <si>
    <t>MARITIMA</t>
  </si>
  <si>
    <t>Gilberto Santana</t>
  </si>
  <si>
    <t>Francisco dos Santos Neto</t>
  </si>
  <si>
    <t xml:space="preserve">Victor Peres </t>
  </si>
  <si>
    <t>RSA / SURA</t>
  </si>
  <si>
    <t>Elaine Pereira</t>
  </si>
  <si>
    <t>Flavia Simões</t>
  </si>
  <si>
    <t>Marcelo Haimowski</t>
  </si>
  <si>
    <t>Sr. Michele Perruolo</t>
  </si>
  <si>
    <t>Robson Vissotto</t>
  </si>
  <si>
    <t>SULAMERICA</t>
  </si>
  <si>
    <t>Barbara Magalhães</t>
  </si>
  <si>
    <t>Mônica Dias</t>
  </si>
  <si>
    <t>Olavo Bandeira</t>
  </si>
  <si>
    <t>Rafael Capilla</t>
  </si>
  <si>
    <t>Rosamaria Tavares</t>
  </si>
  <si>
    <t>SWISS</t>
  </si>
  <si>
    <t>TOKIO MARINE</t>
  </si>
  <si>
    <t>Alessandra Santos</t>
  </si>
  <si>
    <t>Ana Maria Paul Issa Afonso</t>
  </si>
  <si>
    <t>Elvis José dos Santos</t>
  </si>
  <si>
    <t>Fabiana Oliveira</t>
  </si>
  <si>
    <t>Geraldo Budin</t>
  </si>
  <si>
    <t>José Fernando Pinho</t>
  </si>
  <si>
    <t>Lino Fernando</t>
  </si>
  <si>
    <t>Matheus Gomes Luz</t>
  </si>
  <si>
    <t>Silvana Ambroservicius</t>
  </si>
  <si>
    <t>Sirlene Rodrigues da Silva</t>
  </si>
  <si>
    <t>André Oliveira</t>
  </si>
  <si>
    <t>Douglas Freddi</t>
  </si>
  <si>
    <t>Dra.Tatiane Ferreira</t>
  </si>
  <si>
    <t>Fernanda Rampazzo</t>
  </si>
  <si>
    <t>Jayldo Melo</t>
  </si>
  <si>
    <t>Jaqueline Nunes</t>
  </si>
  <si>
    <t>Jefferson Santos</t>
  </si>
  <si>
    <t>Livia Perito</t>
  </si>
  <si>
    <t>Manoel Dias</t>
  </si>
  <si>
    <t>Paschoal Neto</t>
  </si>
  <si>
    <t>Renato Silva</t>
  </si>
  <si>
    <t>Rodrigo Cardona</t>
  </si>
  <si>
    <t>HF</t>
  </si>
  <si>
    <t>HR</t>
  </si>
  <si>
    <t>HP</t>
  </si>
  <si>
    <t>Mês</t>
  </si>
  <si>
    <t>Ano</t>
  </si>
  <si>
    <t>Total</t>
  </si>
  <si>
    <t>Data</t>
  </si>
  <si>
    <t>NFe</t>
  </si>
  <si>
    <t>Laudo</t>
  </si>
  <si>
    <t>U. N.</t>
  </si>
  <si>
    <t>Cliente</t>
  </si>
  <si>
    <t>TimeSheet</t>
  </si>
  <si>
    <t>Valor</t>
  </si>
  <si>
    <t>Modo de Envio</t>
  </si>
  <si>
    <t>#</t>
  </si>
  <si>
    <t>Auxiliares</t>
  </si>
  <si>
    <t>Seguradora</t>
  </si>
  <si>
    <t>Sinistro</t>
  </si>
  <si>
    <t>De</t>
  </si>
  <si>
    <t>Até</t>
  </si>
  <si>
    <t>Período:</t>
  </si>
  <si>
    <t>Meses</t>
  </si>
  <si>
    <t>Resumo de Horas | Perito x Período</t>
  </si>
  <si>
    <t>Tipo</t>
  </si>
  <si>
    <t>Modo de Pgto</t>
  </si>
  <si>
    <t>Analista</t>
  </si>
  <si>
    <t>Código</t>
  </si>
  <si>
    <t>Data exp</t>
  </si>
  <si>
    <t>MI</t>
  </si>
  <si>
    <t>DU</t>
  </si>
  <si>
    <t>MU</t>
  </si>
  <si>
    <t>MG</t>
  </si>
  <si>
    <t>MP</t>
  </si>
  <si>
    <t>MC</t>
  </si>
  <si>
    <t>TimeSheets</t>
  </si>
  <si>
    <t>Faturas e Recebimentos | NFe Emitida | Exportação para Gestão</t>
  </si>
  <si>
    <t>NF-e</t>
  </si>
  <si>
    <t>Tomador de Serviços</t>
  </si>
  <si>
    <t>Nº</t>
  </si>
  <si>
    <t>Emissão</t>
  </si>
  <si>
    <t>CNPJ</t>
  </si>
  <si>
    <t>Razão Social</t>
  </si>
  <si>
    <t>AXA</t>
  </si>
  <si>
    <t/>
  </si>
  <si>
    <t>Erro</t>
  </si>
  <si>
    <t>-</t>
  </si>
  <si>
    <t>33.164.021/0001-00</t>
  </si>
  <si>
    <t>TOKIO MARINE SEGURADORA S.A.</t>
  </si>
  <si>
    <t>33.065.699/0001-27</t>
  </si>
  <si>
    <t>SEGUROS SURA S.A.</t>
  </si>
  <si>
    <t>Civil</t>
  </si>
  <si>
    <t>17.197.385/0078-00</t>
  </si>
  <si>
    <t>ZURICH MINAS BRASIL SEGUROS S.A.</t>
  </si>
  <si>
    <t>61.074.175/0001-38</t>
  </si>
  <si>
    <t>MAPFRE SEGUROS GERAIS S.A.</t>
  </si>
  <si>
    <t>28.196.889/0001-43</t>
  </si>
  <si>
    <t>01.378.407/0001-10</t>
  </si>
  <si>
    <t>ALIANCA DO BRASIL SEGUROS S/A.</t>
  </si>
  <si>
    <t>33.040.981/0001-50</t>
  </si>
  <si>
    <t>AIG SEGUROS BRASIL S/A</t>
  </si>
  <si>
    <t>07.021.544/0001-89</t>
  </si>
  <si>
    <t>BERKLEY INTERNATIONAL DO BRASIL SEGUROS S.A.</t>
  </si>
  <si>
    <t>61.573.796/0001-66</t>
  </si>
  <si>
    <t>ALLIANZ SEGUROS S.A.</t>
  </si>
  <si>
    <t>09.064.453/0001-56</t>
  </si>
  <si>
    <t>J MALUCELLI SEGUROS S/A</t>
  </si>
  <si>
    <t>Elétrica</t>
  </si>
  <si>
    <t>18.096.627/0001-53</t>
  </si>
  <si>
    <t>HDI GLOBAL SEGUROS S.A.</t>
  </si>
  <si>
    <t>33.016.221/0001-07</t>
  </si>
  <si>
    <t>MITSUI SUMITOMO SEGUROS S/A</t>
  </si>
  <si>
    <t>209619361</t>
  </si>
  <si>
    <t>72.145.931/0001-99</t>
  </si>
  <si>
    <t>SWISS RE CORPORATE SOLUTIONS BRASIL SEGUROS S.A</t>
  </si>
  <si>
    <t>61.550.141/0001-72</t>
  </si>
  <si>
    <t>LIBERTY SEGUROS S.A.</t>
  </si>
  <si>
    <t>33.072.307/0001-57</t>
  </si>
  <si>
    <t>GENERALI BRASIL SEGUROS S/A</t>
  </si>
  <si>
    <t>14.868.712/0001-31</t>
  </si>
  <si>
    <t>ARGO SEGUROS BRASIL S.A.</t>
  </si>
  <si>
    <t>33.822.131/0001-03</t>
  </si>
  <si>
    <t>SUL AMERICA COMPANHIA DE SEGUROS GERAIS</t>
  </si>
  <si>
    <t>19.323.190/0001-06</t>
  </si>
  <si>
    <t>AXA SEGUROS S.A.</t>
  </si>
  <si>
    <t>Mecânica</t>
  </si>
  <si>
    <t>N/D</t>
  </si>
  <si>
    <t>AGF</t>
  </si>
  <si>
    <t>Mapfre</t>
  </si>
  <si>
    <t>Royal</t>
  </si>
  <si>
    <t>Liberty Paulista Seguros S/A.</t>
  </si>
  <si>
    <t>Tokio Marine Brasil Seguradora</t>
  </si>
  <si>
    <t>Liberty</t>
  </si>
  <si>
    <t>Aliança do Brasil</t>
  </si>
  <si>
    <t>IRB - RJ</t>
  </si>
  <si>
    <t>Allianz</t>
  </si>
  <si>
    <t>Tokio Marine Seguradora S.A.</t>
  </si>
  <si>
    <t>IRB - SP</t>
  </si>
  <si>
    <t>Multiobras</t>
  </si>
  <si>
    <t>Itaú</t>
  </si>
  <si>
    <t>Zurich</t>
  </si>
  <si>
    <t>Shopping Boavista</t>
  </si>
  <si>
    <t>Particular</t>
  </si>
  <si>
    <t>Chubb</t>
  </si>
  <si>
    <t>Crawford</t>
  </si>
  <si>
    <t>Porto Seguro</t>
  </si>
  <si>
    <t>Sulamerica</t>
  </si>
  <si>
    <t>Mitsui</t>
  </si>
  <si>
    <t>Minas Brasil</t>
  </si>
  <si>
    <t>Bradesco</t>
  </si>
  <si>
    <t>Alfa Seguradora</t>
  </si>
  <si>
    <t>Berkley</t>
  </si>
  <si>
    <t>Generali</t>
  </si>
  <si>
    <t>ACE GROUP SEGUROS</t>
  </si>
  <si>
    <t>J. MALUCELLI SEGUROS</t>
  </si>
  <si>
    <t>Aliança do Brasil - Mapfre</t>
  </si>
  <si>
    <t>Argo</t>
  </si>
  <si>
    <t>CFC</t>
  </si>
  <si>
    <t>Alfa</t>
  </si>
  <si>
    <t>APMT</t>
  </si>
  <si>
    <t>Confiança</t>
  </si>
  <si>
    <t>Maritima</t>
  </si>
  <si>
    <t>Caixa</t>
  </si>
  <si>
    <t>Coface</t>
  </si>
  <si>
    <t>TRAVELERS SEGUROS</t>
  </si>
  <si>
    <t>43.193.531/0001-50</t>
  </si>
  <si>
    <t>33.822.131/0004-56</t>
  </si>
  <si>
    <t>03.502.099/0001-18</t>
  </si>
  <si>
    <t>SWISS RE BRASIL SEGUROS S.A.</t>
  </si>
  <si>
    <t>Sura</t>
  </si>
  <si>
    <t>92.682.038/0001-00</t>
  </si>
  <si>
    <t>BRADESCO AUTO/RE COMPANHIA DE SEGUROS</t>
  </si>
  <si>
    <t>TRAVELERS</t>
  </si>
  <si>
    <t>TS | Status</t>
  </si>
  <si>
    <t>Data Exportação</t>
  </si>
  <si>
    <t>% Recebida</t>
  </si>
  <si>
    <t>Referência</t>
  </si>
  <si>
    <t>Profissionais</t>
  </si>
  <si>
    <t>U.N.</t>
  </si>
  <si>
    <t>Mérito do Perito</t>
  </si>
  <si>
    <t>G</t>
  </si>
  <si>
    <t>U</t>
  </si>
  <si>
    <t>I</t>
  </si>
  <si>
    <t>sem data</t>
  </si>
  <si>
    <t>COMPANHIA DE SEGUROS ALIANCA DO BRASIL</t>
  </si>
  <si>
    <t xml:space="preserve"> 		210063217		</t>
  </si>
  <si>
    <t xml:space="preserve"> 		852883		</t>
  </si>
  <si>
    <t xml:space="preserve"> 		1005100010334</t>
  </si>
  <si>
    <t xml:space="preserve"> 		191568191		</t>
  </si>
  <si>
    <t xml:space="preserve"> 		1006700010067		</t>
  </si>
  <si>
    <t xml:space="preserve"> 		1444 116 16 000019</t>
  </si>
  <si>
    <t xml:space="preserve"> 		203766465		</t>
  </si>
  <si>
    <t xml:space="preserve"> 		204739958		</t>
  </si>
  <si>
    <t xml:space="preserve"> 		203450190		</t>
  </si>
  <si>
    <t xml:space="preserve"> 		203378612</t>
  </si>
  <si>
    <t xml:space="preserve"> 		208553740		</t>
  </si>
  <si>
    <t xml:space="preserve"> 		1007100010925		</t>
  </si>
  <si>
    <t xml:space="preserve"> 		1007100010901		</t>
  </si>
  <si>
    <t xml:space="preserve"> 		202576339		</t>
  </si>
  <si>
    <t xml:space="preserve"> 		61201600893		</t>
  </si>
  <si>
    <t xml:space="preserve"> 		211207237		</t>
  </si>
  <si>
    <t xml:space="preserve"> 		4287 441 16 000000		</t>
  </si>
  <si>
    <t xml:space="preserve"> 		30019650001108		</t>
  </si>
  <si>
    <t xml:space="preserve"> 		1330 390 16 000004		</t>
  </si>
  <si>
    <t xml:space="preserve"> 		1007100010918		</t>
  </si>
  <si>
    <t xml:space="preserve"> 		1007100010929		</t>
  </si>
  <si>
    <t xml:space="preserve"> 		211487685		</t>
  </si>
  <si>
    <t xml:space="preserve"> 		16005266		</t>
  </si>
  <si>
    <t xml:space="preserve"> 		209162979		</t>
  </si>
  <si>
    <t xml:space="preserve"> 		203126648</t>
  </si>
  <si>
    <t xml:space="preserve"> 		209087093</t>
  </si>
  <si>
    <t xml:space="preserve"> 		210585168</t>
  </si>
  <si>
    <t xml:space="preserve"> 		212565336</t>
  </si>
  <si>
    <t xml:space="preserve"> 		213820311</t>
  </si>
  <si>
    <t xml:space="preserve"> 		14 2016 15816</t>
  </si>
  <si>
    <t xml:space="preserve"> 		207724103</t>
  </si>
  <si>
    <t xml:space="preserve"> 		205337741</t>
  </si>
  <si>
    <t xml:space="preserve"> 		106500145845</t>
  </si>
  <si>
    <t>34.020.354/0001-10</t>
  </si>
  <si>
    <t xml:space="preserve"> 		210145264</t>
  </si>
  <si>
    <t xml:space="preserve"> 		209619361</t>
  </si>
  <si>
    <t xml:space="preserve"> 		6224 416 16 000105</t>
  </si>
  <si>
    <t xml:space="preserve"> 		101400035316</t>
  </si>
  <si>
    <t>Recebimento</t>
  </si>
  <si>
    <t>L2160C-11_TS02</t>
  </si>
  <si>
    <t>1006700010067</t>
  </si>
  <si>
    <t>02 | Complementar</t>
  </si>
  <si>
    <t>L3349C-14_TS03</t>
  </si>
  <si>
    <t xml:space="preserve">TOKIO MARINE </t>
  </si>
  <si>
    <t>03 | Complementar</t>
  </si>
  <si>
    <t>L4032C-15_TS02</t>
  </si>
  <si>
    <t>201553510000281</t>
  </si>
  <si>
    <t>02 | Final</t>
  </si>
  <si>
    <t>L4302M-16_TS01</t>
  </si>
  <si>
    <t>30019650001108</t>
  </si>
  <si>
    <t>01 | Final</t>
  </si>
  <si>
    <t>L4357C-16_TS02</t>
  </si>
  <si>
    <t>202576339</t>
  </si>
  <si>
    <t>L4370C-16_TS02</t>
  </si>
  <si>
    <t>"203126648"</t>
  </si>
  <si>
    <t>L4370M-16_TS02</t>
  </si>
  <si>
    <t>L4374C-16_TS01</t>
  </si>
  <si>
    <t>203450190</t>
  </si>
  <si>
    <t>L4381C-16_TS01</t>
  </si>
  <si>
    <t>203378612</t>
  </si>
  <si>
    <t>L4417C-16_TS01</t>
  </si>
  <si>
    <t>204739958</t>
  </si>
  <si>
    <t>L4429C-16_TS01</t>
  </si>
  <si>
    <t>4287 441 16 000000</t>
  </si>
  <si>
    <t>L4448C-16_TS02</t>
  </si>
  <si>
    <t xml:space="preserve">1444 116 16 000019 </t>
  </si>
  <si>
    <t>L4479M-16_TS01</t>
  </si>
  <si>
    <t xml:space="preserve"> 203766465</t>
  </si>
  <si>
    <t>L4541C-16_TS01</t>
  </si>
  <si>
    <t>1330 390 16 000004</t>
  </si>
  <si>
    <t>L4553C-16_TS01</t>
  </si>
  <si>
    <t>1005100010334</t>
  </si>
  <si>
    <t>L4561M-16_TS01</t>
  </si>
  <si>
    <t>208553740</t>
  </si>
  <si>
    <t>L4598C-16_TS01</t>
  </si>
  <si>
    <t>2012.01.1.084236-4 (processo)</t>
  </si>
  <si>
    <t>L4609C-16_TS01</t>
  </si>
  <si>
    <t>L4618C-16_TS01</t>
  </si>
  <si>
    <t>1027980-71.2014.8.26.0564</t>
  </si>
  <si>
    <t>L4619M-16_TS01</t>
  </si>
  <si>
    <t>1007100010901</t>
  </si>
  <si>
    <t>L4630M-16_TS01</t>
  </si>
  <si>
    <t>"1007100010918"</t>
  </si>
  <si>
    <t>L4634C-16_TS02</t>
  </si>
  <si>
    <t>L4638M-16_TS01</t>
  </si>
  <si>
    <t>211487685</t>
  </si>
  <si>
    <t>L4639C-16_TS01</t>
  </si>
  <si>
    <t>209162979</t>
  </si>
  <si>
    <t>L4642C-16_TS01</t>
  </si>
  <si>
    <t>61201600893</t>
  </si>
  <si>
    <t>L4648M-16_TS01</t>
  </si>
  <si>
    <t>"1007100010925"</t>
  </si>
  <si>
    <t>L4667M-16_TS01</t>
  </si>
  <si>
    <t>L4671M-16_TS01</t>
  </si>
  <si>
    <t>1007100010929</t>
  </si>
  <si>
    <t>L4615C-16_TS01</t>
  </si>
  <si>
    <t>"210585168</t>
  </si>
  <si>
    <t>L4111C-15_TS01</t>
  </si>
  <si>
    <t>20150001539</t>
  </si>
  <si>
    <t>L4676C-16_TS01</t>
  </si>
  <si>
    <t>212565336</t>
  </si>
  <si>
    <t>L4695M-17_TS01</t>
  </si>
  <si>
    <t>"213820311"</t>
  </si>
  <si>
    <t>L4612C-16_TS01</t>
  </si>
  <si>
    <t>14201615816</t>
  </si>
  <si>
    <t>L4531C-16_TS01</t>
  </si>
  <si>
    <t>"207724103</t>
  </si>
  <si>
    <t>L4460C-16_TS01</t>
  </si>
  <si>
    <t>"205337741</t>
  </si>
  <si>
    <t>L4692C-17_TS01</t>
  </si>
  <si>
    <t>106500145845</t>
  </si>
  <si>
    <t>L4361C-16_TS01</t>
  </si>
  <si>
    <t>1615510248</t>
  </si>
  <si>
    <t>L4056C-15_TS02</t>
  </si>
  <si>
    <t>0005121-90.1998.8.26.0224</t>
  </si>
  <si>
    <t>L4579C-16_TS01</t>
  </si>
  <si>
    <t>209087093</t>
  </si>
  <si>
    <t>L4698C-17_TS01</t>
  </si>
  <si>
    <t>"101400035316</t>
  </si>
  <si>
    <t>L4595M-16_TS01</t>
  </si>
  <si>
    <t>210145264</t>
  </si>
  <si>
    <t>L4583E-16_TS02</t>
  </si>
  <si>
    <t>L4508C-16_TS01</t>
  </si>
  <si>
    <t>622441616000105</t>
  </si>
  <si>
    <t>L4462C-16_TS01</t>
  </si>
  <si>
    <t>1444 116 16 000022</t>
  </si>
  <si>
    <t>L4597C-16_TS02</t>
  </si>
  <si>
    <t>3021 390 16 000044</t>
  </si>
  <si>
    <t>L4700M-17_TS01</t>
  </si>
  <si>
    <t>213602345</t>
  </si>
  <si>
    <t>L3569C-14_TS03</t>
  </si>
  <si>
    <t>96201400251</t>
  </si>
  <si>
    <t>L4658C-16_TS01</t>
  </si>
  <si>
    <t>62 2016 11036</t>
  </si>
  <si>
    <t>L3569M-14_TS03</t>
  </si>
  <si>
    <t>%</t>
  </si>
  <si>
    <t>Esta planilha precisa estar disponível a todos os colaboradores</t>
  </si>
  <si>
    <t>HF efetivas</t>
  </si>
  <si>
    <t>Fator</t>
  </si>
  <si>
    <t>Resumo de Horas | Perito x Corrdenador</t>
  </si>
  <si>
    <t>Mérito do Coordenador</t>
  </si>
  <si>
    <t>k</t>
  </si>
  <si>
    <t>*não constam horas "2016", coordenadores e diretores</t>
  </si>
  <si>
    <t>L4508C/16_TS01</t>
  </si>
  <si>
    <t>L4579C/16_TS01</t>
  </si>
  <si>
    <t>L4615C/16_TS01</t>
  </si>
  <si>
    <t>L4676C/16_TS01</t>
  </si>
  <si>
    <t>L4695M/17_TS01</t>
  </si>
  <si>
    <t>L4612C/16_TS01</t>
  </si>
  <si>
    <t>L4531C/16_TS01</t>
  </si>
  <si>
    <t>L4460C/16_TS01</t>
  </si>
  <si>
    <t>L4692C/17_TS01</t>
  </si>
  <si>
    <t>L4595M/16_TS01</t>
  </si>
  <si>
    <t>L4583E/16_TS02</t>
  </si>
  <si>
    <t>L4698C/17_TS01</t>
  </si>
  <si>
    <t>L4462C/16_TS01</t>
  </si>
  <si>
    <t xml:space="preserve"> 		1444 116 16 000022</t>
  </si>
  <si>
    <t>L3569M/14_TS03</t>
  </si>
  <si>
    <t xml:space="preserve"> 		96 2014 00251</t>
  </si>
  <si>
    <t>L3569C/14_TS03</t>
  </si>
  <si>
    <t>L4597C/16_TS02</t>
  </si>
  <si>
    <t xml:space="preserve"> 		3021 390 16 000044</t>
  </si>
  <si>
    <t>L4700M/17_TS01</t>
  </si>
  <si>
    <t xml:space="preserve"> 		213602345</t>
  </si>
  <si>
    <t>L4361C/16_TS01</t>
  </si>
  <si>
    <t xml:space="preserve"> 		1615510248</t>
  </si>
  <si>
    <t>L4704C/17_TS01</t>
  </si>
  <si>
    <t xml:space="preserve"> 		</t>
  </si>
  <si>
    <t>11.117.734/0001-71</t>
  </si>
  <si>
    <t>ST. RAPHAEL EMPREENDIMENTOS IMOBILIARIOS LTDA</t>
  </si>
  <si>
    <t>L4700C/17_TS01</t>
  </si>
  <si>
    <t>L4663M/16_TS01</t>
  </si>
  <si>
    <t xml:space="preserve"> 		18 2016 05412</t>
  </si>
  <si>
    <t>L4556C/16_TS01</t>
  </si>
  <si>
    <t xml:space="preserve"> 		208725554</t>
  </si>
  <si>
    <t>L4702E/17_TS01</t>
  </si>
  <si>
    <t xml:space="preserve"> 		213821098</t>
  </si>
  <si>
    <t>L4683C/16_TS01</t>
  </si>
  <si>
    <t xml:space="preserve"> 		212882118</t>
  </si>
  <si>
    <t>L4647M/16_TS01</t>
  </si>
  <si>
    <t xml:space="preserve"> 		6051 718 16 000008</t>
  </si>
  <si>
    <t>L4641C/16_TS01</t>
  </si>
  <si>
    <t xml:space="preserve"> 		211029863</t>
  </si>
  <si>
    <t>L4610C/16_TS01</t>
  </si>
  <si>
    <t xml:space="preserve"> 		210583025</t>
  </si>
  <si>
    <t>83.636.019/0004-07</t>
  </si>
  <si>
    <t>TERMOTECNICA LTDA</t>
  </si>
  <si>
    <t>83.636.019/0001-56</t>
  </si>
  <si>
    <t>L4111C/15_TS01</t>
  </si>
  <si>
    <t xml:space="preserve"> 		20150001539</t>
  </si>
  <si>
    <t>L4653M/16_TS01</t>
  </si>
  <si>
    <t xml:space="preserve"> 		212007492</t>
  </si>
  <si>
    <t>L4658C/16_TS01</t>
  </si>
  <si>
    <t xml:space="preserve"> 		62 2016 11036</t>
  </si>
  <si>
    <t>L4660M/16_TS01</t>
  </si>
  <si>
    <t>L3825C/15_TS02</t>
  </si>
  <si>
    <t xml:space="preserve"> 		2015.0011624</t>
  </si>
  <si>
    <t>L4714C/17_TS01</t>
  </si>
  <si>
    <t xml:space="preserve"> 		14 2017 02064</t>
  </si>
  <si>
    <t>L4306C/16_TS01</t>
  </si>
  <si>
    <t xml:space="preserve"> 		01184257</t>
  </si>
  <si>
    <t>L4716C/17_TS01</t>
  </si>
  <si>
    <t xml:space="preserve"> 		14 2017 02678</t>
  </si>
  <si>
    <t>L4588C/16_TS01</t>
  </si>
  <si>
    <t xml:space="preserve"> 		1005100010761</t>
  </si>
  <si>
    <t>L4646C/16_TS01</t>
  </si>
  <si>
    <t xml:space="preserve"> 		21175712</t>
  </si>
  <si>
    <t>L4706E/17_TS01</t>
  </si>
  <si>
    <t xml:space="preserve"> 		214283480</t>
  </si>
  <si>
    <t>L4689C/17_TS01</t>
  </si>
  <si>
    <t xml:space="preserve"> 		213437896</t>
  </si>
  <si>
    <t>L4665C/16_TS01</t>
  </si>
  <si>
    <t xml:space="preserve"> 		14/51688</t>
  </si>
  <si>
    <t>L4514M/17_TS01</t>
  </si>
  <si>
    <t xml:space="preserve"> 		207421528</t>
  </si>
  <si>
    <t>L4548C/16_TS01</t>
  </si>
  <si>
    <t xml:space="preserve"> 		E106710174</t>
  </si>
  <si>
    <t>L4661M/16_TS01</t>
  </si>
  <si>
    <t xml:space="preserve"> 		18 2016 05175</t>
  </si>
  <si>
    <t>L4254C/16_TS01</t>
  </si>
  <si>
    <t>L4361C/16_TS02</t>
  </si>
  <si>
    <t xml:space="preserve"> 		4693/132/94/6-9</t>
  </si>
  <si>
    <t>Laudo_TS</t>
  </si>
  <si>
    <t>L4704C-17_TS01</t>
  </si>
  <si>
    <t>Bricks-gc</t>
  </si>
  <si>
    <t>L4663M-16_TS01</t>
  </si>
  <si>
    <t>18 2016 05412</t>
  </si>
  <si>
    <t>L4556C-16_TS01</t>
  </si>
  <si>
    <t>"208725554</t>
  </si>
  <si>
    <t>L4702E-17_TS01</t>
  </si>
  <si>
    <t>213821098</t>
  </si>
  <si>
    <t>L4683C-16_TS01</t>
  </si>
  <si>
    <t>212882118</t>
  </si>
  <si>
    <t>L4647M-16_TS01</t>
  </si>
  <si>
    <t>"605171816000008"</t>
  </si>
  <si>
    <t>L4700C-17_TS01</t>
  </si>
  <si>
    <t xml:space="preserve">L4641-16_TS01 </t>
  </si>
  <si>
    <t>211029863</t>
  </si>
  <si>
    <t>L4610C-16_TS01</t>
  </si>
  <si>
    <t>210583025</t>
  </si>
  <si>
    <t>L4660M-16_TS01</t>
  </si>
  <si>
    <t>"62 2016 11036"</t>
  </si>
  <si>
    <t>01 | Parcial</t>
  </si>
  <si>
    <t>L4653M-16_TS01</t>
  </si>
  <si>
    <t>212007492</t>
  </si>
  <si>
    <t>L3825C-15_TS02</t>
  </si>
  <si>
    <t xml:space="preserve">2015.0011624 </t>
  </si>
  <si>
    <t>L4714C-17_TS01</t>
  </si>
  <si>
    <t>14 2017 02064</t>
  </si>
  <si>
    <t>L4306C-16_TS01</t>
  </si>
  <si>
    <t>"01184257</t>
  </si>
  <si>
    <t>L4716C-17_TS01</t>
  </si>
  <si>
    <t>"44581741</t>
  </si>
  <si>
    <t>L4586C-16_TS01</t>
  </si>
  <si>
    <t>"1005100010761</t>
  </si>
  <si>
    <t>L4706E-17_TS01</t>
  </si>
  <si>
    <t>214283480</t>
  </si>
  <si>
    <t>L4646C-16_TS01</t>
  </si>
  <si>
    <t>21175712</t>
  </si>
  <si>
    <t>L4689C-17_TS01</t>
  </si>
  <si>
    <t>213437896</t>
  </si>
  <si>
    <t>L4665C-16_TS01</t>
  </si>
  <si>
    <t>SURA</t>
  </si>
  <si>
    <t>14/51688</t>
  </si>
  <si>
    <t>L4575C-16_TS01</t>
  </si>
  <si>
    <t>1007698-68.2016.8.26.0361</t>
  </si>
  <si>
    <t>L4514M-17_TS01</t>
  </si>
  <si>
    <t>"207.421.528"</t>
  </si>
  <si>
    <t>L4548C-16_TS01</t>
  </si>
  <si>
    <t>1679415 (aviso)</t>
  </si>
  <si>
    <t>L4661M-16_TS01</t>
  </si>
  <si>
    <t>"18201605175"</t>
  </si>
  <si>
    <t>L4254C-15_TS01</t>
  </si>
  <si>
    <t>0812611-17 .2015.8.12.0001</t>
  </si>
  <si>
    <t>L4361C-16_TS02</t>
  </si>
  <si>
    <t>4693/132/94/6-9</t>
  </si>
  <si>
    <t>L3903C/15_TS01</t>
  </si>
  <si>
    <t>L4032C/15_TS01</t>
  </si>
  <si>
    <t>L4117C/15_TS01</t>
  </si>
  <si>
    <t>L4241C/15_TS01</t>
  </si>
  <si>
    <t>L4341C/16_TS01</t>
  </si>
  <si>
    <t>L4449C/16_TS01</t>
  </si>
  <si>
    <t>L4514C/16_TS01</t>
  </si>
  <si>
    <t>L3349C/14_TS01</t>
  </si>
  <si>
    <t>L4504C/16_TS01</t>
  </si>
  <si>
    <t>L4448C/16_TS01</t>
  </si>
  <si>
    <t>L4570M-16_TS01</t>
  </si>
  <si>
    <t>L4549C-16_TS01</t>
  </si>
  <si>
    <t>L4627M-16_TS01</t>
  </si>
  <si>
    <t>L4086C-15_TS01</t>
  </si>
  <si>
    <t>L4264C-16_TS01</t>
  </si>
  <si>
    <t>L4351C-16_TS01</t>
  </si>
  <si>
    <t>L4207C/15_TS01</t>
  </si>
  <si>
    <t>L4604C/16_TS01</t>
  </si>
  <si>
    <t>L4599M/16_TS01</t>
  </si>
  <si>
    <t>L4436C/16_TS01</t>
  </si>
  <si>
    <t>L4621C/16_TS01</t>
  </si>
  <si>
    <t>L4621E/16_TS01</t>
  </si>
  <si>
    <t>L4564C/16_TS01</t>
  </si>
  <si>
    <t>L4423C/16_TS01</t>
  </si>
  <si>
    <t>L4293C/16_TS01</t>
  </si>
  <si>
    <t>L4605C/16_TS01</t>
  </si>
  <si>
    <t>L4496C/16_TS01</t>
  </si>
  <si>
    <t>L4496M/16_TS01</t>
  </si>
  <si>
    <t>L4522C/16_TS01</t>
  </si>
  <si>
    <t>L4622M/16_TS01</t>
  </si>
  <si>
    <t>L4467C/16_TS01</t>
  </si>
  <si>
    <t>L4602C/16_TS01</t>
  </si>
  <si>
    <t>L4593C/16_TS01</t>
  </si>
  <si>
    <t>L4408C/16_TS01</t>
  </si>
  <si>
    <t>L4421C/16_TS01</t>
  </si>
  <si>
    <t>L3011/13,_TS01</t>
  </si>
  <si>
    <t>L3942C/15_TS01</t>
  </si>
  <si>
    <t>L4608E/16_TS01</t>
  </si>
  <si>
    <t>L4608M/16_TS01</t>
  </si>
  <si>
    <t>L3703/14,_TS01</t>
  </si>
  <si>
    <t>L4263C/16_TS01</t>
  </si>
  <si>
    <t>L4594C/16_TS01</t>
  </si>
  <si>
    <t>L4550C/16_TS01</t>
  </si>
  <si>
    <t>L4536C/16_TS01</t>
  </si>
  <si>
    <t>L4150C/15_TS01</t>
  </si>
  <si>
    <t>L4419C/16_TS01</t>
  </si>
  <si>
    <t>L4262C/15_TS01</t>
  </si>
  <si>
    <t>L4597C/16_TS01</t>
  </si>
  <si>
    <t>L4650M/16_TS01</t>
  </si>
  <si>
    <t>L3462C/14_TS01</t>
  </si>
  <si>
    <t>L4422C/16_TS01</t>
  </si>
  <si>
    <t>L4476C/16_TS01</t>
  </si>
  <si>
    <t>L4644E/16_TS01</t>
  </si>
  <si>
    <t>L4472E/16_TS01</t>
  </si>
  <si>
    <t>L4479M/16_TS01</t>
  </si>
  <si>
    <t>L4489C/16_TS01</t>
  </si>
  <si>
    <t>L3903E/15_TS01</t>
  </si>
  <si>
    <t>L4589M/16_TS01</t>
  </si>
  <si>
    <t>L4609C/16_TS01</t>
  </si>
  <si>
    <t>L4553C/16_TS01</t>
  </si>
  <si>
    <t>L2160C/11_TS01</t>
  </si>
  <si>
    <t>L4417C/16_TS01</t>
  </si>
  <si>
    <t>L4374C/16_TS01</t>
  </si>
  <si>
    <t>L4381C/16_TS01</t>
  </si>
  <si>
    <t>L4561M/16_TS01</t>
  </si>
  <si>
    <t>L4648M/16_TS01</t>
  </si>
  <si>
    <t>L4619M/16_TS01</t>
  </si>
  <si>
    <t>L4642C/16_TS01</t>
  </si>
  <si>
    <t>L4667M/16_TS01</t>
  </si>
  <si>
    <t>L4429C/16_TS01</t>
  </si>
  <si>
    <t>L4302M/16_TS01</t>
  </si>
  <si>
    <t>L4541C/16_TS01</t>
  </si>
  <si>
    <t>L4630M/16_TS01</t>
  </si>
  <si>
    <t>L4671M/16_TS01</t>
  </si>
  <si>
    <t>L4638M/16_TS01</t>
  </si>
  <si>
    <t>L4598C/16_TS01</t>
  </si>
  <si>
    <t>L4639C/16_TS01</t>
  </si>
  <si>
    <t>L4618C/16_TS01</t>
  </si>
  <si>
    <t>L4730E-17_TS01</t>
  </si>
  <si>
    <t>1001800010893</t>
  </si>
  <si>
    <t>L4692C-17_TS02</t>
  </si>
  <si>
    <t>L4419C-16_TS02</t>
  </si>
  <si>
    <t>20160011985</t>
  </si>
  <si>
    <t>L4308C-16_TS02</t>
  </si>
  <si>
    <t xml:space="preserve">16/50148 </t>
  </si>
  <si>
    <t>L4723M-17_TS01</t>
  </si>
  <si>
    <t>"3354 718 17 000001"</t>
  </si>
  <si>
    <t>L4654C-16_TS01</t>
  </si>
  <si>
    <t>3355 636 16 000881</t>
  </si>
  <si>
    <t>L4654M-16_TS01</t>
  </si>
  <si>
    <t>"3355 636 16 000881"</t>
  </si>
  <si>
    <t>L4416M-16_TS01</t>
  </si>
  <si>
    <t xml:space="preserve"> 1444 116 16 000013</t>
  </si>
  <si>
    <t>L0929M/07_TS?</t>
  </si>
  <si>
    <t>L0951M/07_TS?</t>
  </si>
  <si>
    <t>L0953M/07_TS?</t>
  </si>
  <si>
    <t>L0946M/07_TS?</t>
  </si>
  <si>
    <t>L0950M/07_TS?</t>
  </si>
  <si>
    <t>L0958M/07_TS?</t>
  </si>
  <si>
    <t>L0956M/07_TS?</t>
  </si>
  <si>
    <t>L0915/07_TS?</t>
  </si>
  <si>
    <t>L0818M/06_TS?</t>
  </si>
  <si>
    <t>L0819/06_TS?</t>
  </si>
  <si>
    <t>L0798/06_TS?</t>
  </si>
  <si>
    <t>L0770/06_TS?</t>
  </si>
  <si>
    <t>L0811/06_TS?</t>
  </si>
  <si>
    <t>L0821/06_TS?</t>
  </si>
  <si>
    <t>L0824/06_TS?</t>
  </si>
  <si>
    <t>L0826M/06_TS?</t>
  </si>
  <si>
    <t>L0740/06_TS?</t>
  </si>
  <si>
    <t>L0813/06_TS?</t>
  </si>
  <si>
    <t>L0828/06_TS?</t>
  </si>
  <si>
    <t>L0729/06_TS?</t>
  </si>
  <si>
    <t>L0967M/07_TS?</t>
  </si>
  <si>
    <t>L0787/06_TS?</t>
  </si>
  <si>
    <t>L0736/06_TS?</t>
  </si>
  <si>
    <t>L0837M/06_TS?</t>
  </si>
  <si>
    <t>L0969M/07_TS?</t>
  </si>
  <si>
    <t>L0915B/07_TS?</t>
  </si>
  <si>
    <t>L0827/06_TS?</t>
  </si>
  <si>
    <t>L0832/06_TS?</t>
  </si>
  <si>
    <t>L0831/06_TS?</t>
  </si>
  <si>
    <t>L0841M/06_TS?</t>
  </si>
  <si>
    <t>L0839/06_TS?</t>
  </si>
  <si>
    <t>L0765/06_TS?</t>
  </si>
  <si>
    <t>L0742/06_TS?</t>
  </si>
  <si>
    <t>L0840/06_TS?</t>
  </si>
  <si>
    <t>L0845M/06_TS?</t>
  </si>
  <si>
    <t>L0830/06_TS?</t>
  </si>
  <si>
    <t>L0833/06_TS?</t>
  </si>
  <si>
    <t>L0923/07_TS?</t>
  </si>
  <si>
    <t>L0790/06_TS?</t>
  </si>
  <si>
    <t>L0812/06_TS?</t>
  </si>
  <si>
    <t>L0846/06_TS?</t>
  </si>
  <si>
    <t>L0769/06_TS?</t>
  </si>
  <si>
    <t>L0850B/06_TS?</t>
  </si>
  <si>
    <t>L0848/06_TS?</t>
  </si>
  <si>
    <t>L0823/06_TS?</t>
  </si>
  <si>
    <t>L0857/07_TS?</t>
  </si>
  <si>
    <t>L0853/07_TS?</t>
  </si>
  <si>
    <t>L0855/07_TS?</t>
  </si>
  <si>
    <t>L0838M/06_TS?</t>
  </si>
  <si>
    <t>L0812B/06_TS?</t>
  </si>
  <si>
    <t>L0829/06_TS?</t>
  </si>
  <si>
    <t>L0865/07_TS?</t>
  </si>
  <si>
    <t>L0995M/07_TS?</t>
  </si>
  <si>
    <t>L0735/06_TS?</t>
  </si>
  <si>
    <t>L0735B/06_TS?</t>
  </si>
  <si>
    <t>L0735C/06_TS?</t>
  </si>
  <si>
    <t>L0866/07_TS?</t>
  </si>
  <si>
    <t>L0852/07_TS?</t>
  </si>
  <si>
    <t>L1001M/07_TS?</t>
  </si>
  <si>
    <t>L0856M/07_TS?</t>
  </si>
  <si>
    <t>L0847/06_TS?</t>
  </si>
  <si>
    <t>L0834/06_TS?</t>
  </si>
  <si>
    <t>L0851/06_TS?</t>
  </si>
  <si>
    <t>L0934M/07_TS?</t>
  </si>
  <si>
    <t>L0873M/07_TS?</t>
  </si>
  <si>
    <t>L0876M/07_TS?</t>
  </si>
  <si>
    <t>L0874M/07_TS?</t>
  </si>
  <si>
    <t>L0842/06_TS?</t>
  </si>
  <si>
    <t>L0973/07_TS?</t>
  </si>
  <si>
    <t>L1009M/07_TS?</t>
  </si>
  <si>
    <t>L0849/06_TS?</t>
  </si>
  <si>
    <t>L0877M/07_TS?</t>
  </si>
  <si>
    <t>L0878M/07_TS?</t>
  </si>
  <si>
    <t>L0879M/07_TS?</t>
  </si>
  <si>
    <t>L0884M/07_TS?</t>
  </si>
  <si>
    <t>L1023M/07_TS?</t>
  </si>
  <si>
    <t>L0882M/07_TS?</t>
  </si>
  <si>
    <t>L0990M/07_TS?</t>
  </si>
  <si>
    <t>L0886M/07_TS?</t>
  </si>
  <si>
    <t>L0854/07_TS?</t>
  </si>
  <si>
    <t>L0887M/07_TS?</t>
  </si>
  <si>
    <t>L0888M/07_TS?</t>
  </si>
  <si>
    <t>L0892M/07_TS?</t>
  </si>
  <si>
    <t>L0895M/07_TS?</t>
  </si>
  <si>
    <t>L0890M/07_TS?</t>
  </si>
  <si>
    <t>L0896M/07_TS?</t>
  </si>
  <si>
    <t>L0875/07_TS?</t>
  </si>
  <si>
    <t>L0897M/07_TS?</t>
  </si>
  <si>
    <t>L0906M/07_TS?</t>
  </si>
  <si>
    <t>L0894M/07_TS?</t>
  </si>
  <si>
    <t>L1013M/07_TS?</t>
  </si>
  <si>
    <t>L0893M/07_TS?</t>
  </si>
  <si>
    <t>L0898M/07_TS?</t>
  </si>
  <si>
    <t>L0900M/07_TS?</t>
  </si>
  <si>
    <t>L0899M/07_TS?</t>
  </si>
  <si>
    <t>L0901M/07_TS?</t>
  </si>
  <si>
    <t>L0905M/07_TS?</t>
  </si>
  <si>
    <t>L0891/07_TS?</t>
  </si>
  <si>
    <t>L0904M/07_TS?</t>
  </si>
  <si>
    <t>L0864/07_TS?</t>
  </si>
  <si>
    <t>L0883/07_TS?</t>
  </si>
  <si>
    <t>L0910M/07_TS?</t>
  </si>
  <si>
    <t>L0869/07_TS?</t>
  </si>
  <si>
    <t>L0912M/07_TS?</t>
  </si>
  <si>
    <t>L0907M/07_TS?</t>
  </si>
  <si>
    <t>L0911M/07_TS?</t>
  </si>
  <si>
    <t>L0822/06_TS?</t>
  </si>
  <si>
    <t>L0858/07_TS?</t>
  </si>
  <si>
    <t>L0835/06_TS?</t>
  </si>
  <si>
    <t>L0918M/07_TS?</t>
  </si>
  <si>
    <t>L0917M/07_TS?</t>
  </si>
  <si>
    <t>L0921M/07_TS?</t>
  </si>
  <si>
    <t>L0913/07_TS?</t>
  </si>
  <si>
    <t>L0928M/07_TS?</t>
  </si>
  <si>
    <t>L0922M/07_TS?</t>
  </si>
  <si>
    <t>L0889/07_TS?</t>
  </si>
  <si>
    <t>L0925M/07_TS?</t>
  </si>
  <si>
    <t>L0843/06_TS?</t>
  </si>
  <si>
    <t>L0920M/07_TS?</t>
  </si>
  <si>
    <t>L0919/07_TS?</t>
  </si>
  <si>
    <t>L1060M/08_TS?</t>
  </si>
  <si>
    <t>L1052/08_TS?</t>
  </si>
  <si>
    <t>L0982/07_TS?</t>
  </si>
  <si>
    <t>L1036/07_TS?</t>
  </si>
  <si>
    <t>L1020/07_TS?</t>
  </si>
  <si>
    <t>L1039/07_TS?</t>
  </si>
  <si>
    <t>L0964B/07_TS?</t>
  </si>
  <si>
    <t>L1024/07_TS?</t>
  </si>
  <si>
    <t>L1070/08_TS?</t>
  </si>
  <si>
    <t>L1074M/08_TS?</t>
  </si>
  <si>
    <t>L0868/07_TS?</t>
  </si>
  <si>
    <t>L1062M/08_TS?</t>
  </si>
  <si>
    <t>L1075M/08_TS?</t>
  </si>
  <si>
    <t>L1078M/08_TS?</t>
  </si>
  <si>
    <t>L1077M/08_TS?</t>
  </si>
  <si>
    <t>L1073M/08_TS?</t>
  </si>
  <si>
    <t>L1079M/08_TS?</t>
  </si>
  <si>
    <t>L1055/08_TS?</t>
  </si>
  <si>
    <t>L1069/08_TS?</t>
  </si>
  <si>
    <t>L1019/07_TS?</t>
  </si>
  <si>
    <t>L1058M/08_TS?</t>
  </si>
  <si>
    <t>L0970/07_TS?</t>
  </si>
  <si>
    <t>L1056M/08_TS?</t>
  </si>
  <si>
    <t>L1031M/07_TS?</t>
  </si>
  <si>
    <t>L1091M/08_TS?</t>
  </si>
  <si>
    <t>L1065M/08_TS?</t>
  </si>
  <si>
    <t>L1087/08_TS?</t>
  </si>
  <si>
    <t>L1080M/08_TS?</t>
  </si>
  <si>
    <t>L1089M/08_TS?</t>
  </si>
  <si>
    <t>L1028M/07_TS?</t>
  </si>
  <si>
    <t>L1090M/08_TS?</t>
  </si>
  <si>
    <t>L1098M/08_TS?</t>
  </si>
  <si>
    <t>L1095M/08_TS?</t>
  </si>
  <si>
    <t>L1094M/08_TS?</t>
  </si>
  <si>
    <t>L1071M/08_TS?</t>
  </si>
  <si>
    <t>L1100M/08_TS?</t>
  </si>
  <si>
    <t>L1057/08_TS?</t>
  </si>
  <si>
    <t>L1099M/08_TS?</t>
  </si>
  <si>
    <t>L1064/08_TS?</t>
  </si>
  <si>
    <t>L1064M/08_TS?</t>
  </si>
  <si>
    <t>L1096M/08_TS?</t>
  </si>
  <si>
    <t>L1106M/08_TS?</t>
  </si>
  <si>
    <t>L1085M/08_TS?</t>
  </si>
  <si>
    <t>L1103M/08_TS?</t>
  </si>
  <si>
    <t>L1101M/08_TS?</t>
  </si>
  <si>
    <t>L1109/08_TS?</t>
  </si>
  <si>
    <t>L1107M/08_TS?</t>
  </si>
  <si>
    <t>L1112M/08_TS?</t>
  </si>
  <si>
    <t>L1097M/08_TS?</t>
  </si>
  <si>
    <t>L1105/08_TS?</t>
  </si>
  <si>
    <t>L1116M/08_TS?</t>
  </si>
  <si>
    <t>L1082M/08_TS?</t>
  </si>
  <si>
    <t>L1076/08_TS?</t>
  </si>
  <si>
    <t>L1119M/08_TS?</t>
  </si>
  <si>
    <t>L0997M/07_TS?</t>
  </si>
  <si>
    <t>L1111/08_TS?</t>
  </si>
  <si>
    <t>L0914/07_TS?</t>
  </si>
  <si>
    <t>L1117/08_TS?</t>
  </si>
  <si>
    <t>L0870/07_TS?</t>
  </si>
  <si>
    <t>L1123/08_TS?</t>
  </si>
  <si>
    <t>L1026/07_TS?</t>
  </si>
  <si>
    <t>L1120M/08_TS?</t>
  </si>
  <si>
    <t>L1128M/08_TS?</t>
  </si>
  <si>
    <t>L1129M/08_TS?</t>
  </si>
  <si>
    <t>L1093M/08_TS?</t>
  </si>
  <si>
    <t>L1110/08_TS?</t>
  </si>
  <si>
    <t>L1088/08_TS?</t>
  </si>
  <si>
    <t>L1118/08_TS?</t>
  </si>
  <si>
    <t>L1016/07_TS?</t>
  </si>
  <si>
    <t>L1114M/08_TS?</t>
  </si>
  <si>
    <t>L1124M/08_TS?</t>
  </si>
  <si>
    <t>L1125M/08_TS?</t>
  </si>
  <si>
    <t>L1130M/08_TS?</t>
  </si>
  <si>
    <t>L1131M/08_TS?</t>
  </si>
  <si>
    <t>L1133/08_TS?</t>
  </si>
  <si>
    <t>L1151/08_TS?</t>
  </si>
  <si>
    <t>L1083/08_TS?</t>
  </si>
  <si>
    <t>L1148/08_TS?</t>
  </si>
  <si>
    <t>L0980/07_TS?</t>
  </si>
  <si>
    <t>L1154/08_TS?</t>
  </si>
  <si>
    <t>L1147/08_TS?</t>
  </si>
  <si>
    <t>L1157/08_TS?</t>
  </si>
  <si>
    <t>L1156M/08_TS?</t>
  </si>
  <si>
    <t>L1137/08_TS?</t>
  </si>
  <si>
    <t>L1048/08_TS?</t>
  </si>
  <si>
    <t>L1066/08_TS?</t>
  </si>
  <si>
    <t>L1138M/08_TS?</t>
  </si>
  <si>
    <t>L1102/08_TS?</t>
  </si>
  <si>
    <t>L1046/07_TS?</t>
  </si>
  <si>
    <t>L1163M/08_TS?</t>
  </si>
  <si>
    <t>L1159M/08_TS?</t>
  </si>
  <si>
    <t>L1160M/08_TS?</t>
  </si>
  <si>
    <t>L1161M/08_TS?</t>
  </si>
  <si>
    <t>L1162M/08_TS?</t>
  </si>
  <si>
    <t>L1175M/08_TS?</t>
  </si>
  <si>
    <t>L1170M/08_TS?</t>
  </si>
  <si>
    <t>L1169M/08_TS?</t>
  </si>
  <si>
    <t>L1166M/08_TS?</t>
  </si>
  <si>
    <t>L1155M/08_TS?</t>
  </si>
  <si>
    <t>L1153M/08_TS?</t>
  </si>
  <si>
    <t>L1149M/08_TS?</t>
  </si>
  <si>
    <t>L1145M/08_TS?</t>
  </si>
  <si>
    <t>L1143M/08_TS?</t>
  </si>
  <si>
    <t>L1146M/08_TS?</t>
  </si>
  <si>
    <t>L1049M/08_TS?</t>
  </si>
  <si>
    <t>L1044/07_TS?</t>
  </si>
  <si>
    <t>L1167M/08_TS?</t>
  </si>
  <si>
    <t>L1172M/08_TS?</t>
  </si>
  <si>
    <t>L1173M/08_TS?</t>
  </si>
  <si>
    <t>L1180/08_TS?</t>
  </si>
  <si>
    <t>L1186M/08_TS?</t>
  </si>
  <si>
    <t>L1017/07_TS?</t>
  </si>
  <si>
    <t>L1184M/08_TS?</t>
  </si>
  <si>
    <t>L1092/08_TS?</t>
  </si>
  <si>
    <t>L0964C/07_TS?</t>
  </si>
  <si>
    <t>L1164/08_TS?</t>
  </si>
  <si>
    <t>L1183M/08_TS?</t>
  </si>
  <si>
    <t>L1136/08_TS?</t>
  </si>
  <si>
    <t>L1181M/08_TS?</t>
  </si>
  <si>
    <t>L1139M/08_TS?</t>
  </si>
  <si>
    <t>L1174M/08_TS?</t>
  </si>
  <si>
    <t>L1142/08_TS?</t>
  </si>
  <si>
    <t>L0867/07_TS?</t>
  </si>
  <si>
    <t>L1034/07_TS?</t>
  </si>
  <si>
    <t>L1086/08_TS?</t>
  </si>
  <si>
    <t>L0850C/06_TS?</t>
  </si>
  <si>
    <t>L1187/08_TS?</t>
  </si>
  <si>
    <t>L1115/08_TS?</t>
  </si>
  <si>
    <t>L1152/08_TS?</t>
  </si>
  <si>
    <t>L1193M/08_TS?</t>
  </si>
  <si>
    <t>L1158/08_TS?</t>
  </si>
  <si>
    <t>L1190M/08_TS?</t>
  </si>
  <si>
    <t>L1179M/08_TS?</t>
  </si>
  <si>
    <t>L1122M/08_TS?</t>
  </si>
  <si>
    <t>L1195M/08_TS?</t>
  </si>
  <si>
    <t>L1191M/08_TS?</t>
  </si>
  <si>
    <t>L1196M/08_TS?</t>
  </si>
  <si>
    <t>L1185M/08_TS?</t>
  </si>
  <si>
    <t>L1192M/08_TS?</t>
  </si>
  <si>
    <t>L1200M/08_TS?</t>
  </si>
  <si>
    <t>L1108M/08_TS?</t>
  </si>
  <si>
    <t>L1197M/08_TS?</t>
  </si>
  <si>
    <t>L1204M/08_TS?</t>
  </si>
  <si>
    <t>L1144M/08_TS?</t>
  </si>
  <si>
    <t>L1140M/08_TS?</t>
  </si>
  <si>
    <t>L1207M/08_TS?</t>
  </si>
  <si>
    <t>L1202M/08_TS?</t>
  </si>
  <si>
    <t>L1206M/08_TS?</t>
  </si>
  <si>
    <t>L1201M/08_TS?</t>
  </si>
  <si>
    <t>L1211M/08_TS?</t>
  </si>
  <si>
    <t>L1213M/08_TS?</t>
  </si>
  <si>
    <t>L0935B/07_TS?</t>
  </si>
  <si>
    <t>L1222M/08_TS?</t>
  </si>
  <si>
    <t>L1212M/08_TS?</t>
  </si>
  <si>
    <t>L1214M/08_TS?</t>
  </si>
  <si>
    <t>L1205/08_TS?</t>
  </si>
  <si>
    <t>L1203M/08_TS?</t>
  </si>
  <si>
    <t>L1188/08_TS?</t>
  </si>
  <si>
    <t>L1216M/08_TS?</t>
  </si>
  <si>
    <t>L1127M/08_TS?</t>
  </si>
  <si>
    <t>L1194M/08_TS?</t>
  </si>
  <si>
    <t>L1210M/08_TS?</t>
  </si>
  <si>
    <t>L1226M/08_TS?</t>
  </si>
  <si>
    <t>L1227M/08_TS?</t>
  </si>
  <si>
    <t>L1054/08_TS?</t>
  </si>
  <si>
    <t>L1182M/08_TS?</t>
  </si>
  <si>
    <t>L1234M/08_TS?</t>
  </si>
  <si>
    <t>L1199/08_TS?</t>
  </si>
  <si>
    <t>L0964D/07_TS?</t>
  </si>
  <si>
    <t>L1230M/08_TS?</t>
  </si>
  <si>
    <t>L1218M/08_TS?</t>
  </si>
  <si>
    <t>L1233M/08_TS?</t>
  </si>
  <si>
    <t>L1239/08_TS?</t>
  </si>
  <si>
    <t>L1241M/08_TS?</t>
  </si>
  <si>
    <t>L1242M/08_TS?</t>
  </si>
  <si>
    <t>L1231M/08_TS?</t>
  </si>
  <si>
    <t>L1232M/08_TS?</t>
  </si>
  <si>
    <t>L1248/08_TS?</t>
  </si>
  <si>
    <t>L1244M/08_TS?</t>
  </si>
  <si>
    <t>L1219M/08_TS?</t>
  </si>
  <si>
    <t>L1238M/08_TS?</t>
  </si>
  <si>
    <t>L1225M/08_TS?</t>
  </si>
  <si>
    <t>L1237M/08_TS?</t>
  </si>
  <si>
    <t>L1247M/08_TS?</t>
  </si>
  <si>
    <t>L1255M/08_TS?</t>
  </si>
  <si>
    <t>L1249M/08_TS?</t>
  </si>
  <si>
    <t>L1258M/08_TS?</t>
  </si>
  <si>
    <t>L1217/08_TS?</t>
  </si>
  <si>
    <t>L1259M/08_TS?</t>
  </si>
  <si>
    <t>L1132/08_TS?</t>
  </si>
  <si>
    <t>L1262M/08_TS?</t>
  </si>
  <si>
    <t>L1260M/08_TS?</t>
  </si>
  <si>
    <t>L1268M/08_TS?</t>
  </si>
  <si>
    <t>L1272M/08_TS?</t>
  </si>
  <si>
    <t>L1251M/08_TS?</t>
  </si>
  <si>
    <t>L1126M/08_TS?</t>
  </si>
  <si>
    <t>L1273M/08_TS?</t>
  </si>
  <si>
    <t>L0829B/06_TS?</t>
  </si>
  <si>
    <t>L0903/07_TS?</t>
  </si>
  <si>
    <t>L1208/08_TS?</t>
  </si>
  <si>
    <t>L1281M/08_TS?</t>
  </si>
  <si>
    <t>L1269M/08_TS?</t>
  </si>
  <si>
    <t>L1283M/08_TS?</t>
  </si>
  <si>
    <t>L1134M/08_TS?</t>
  </si>
  <si>
    <t>L1209M/08_TS?</t>
  </si>
  <si>
    <t>L1250M/08_TS?</t>
  </si>
  <si>
    <t>L1278M/08_TS?</t>
  </si>
  <si>
    <t>L1264/08_TS?</t>
  </si>
  <si>
    <t>L1257/08_TS?</t>
  </si>
  <si>
    <t>L1267M/08_TS?</t>
  </si>
  <si>
    <t>L1254M/08_TS?</t>
  </si>
  <si>
    <t>L0868B/07_TS?</t>
  </si>
  <si>
    <t>L1245M/08_TS?</t>
  </si>
  <si>
    <t>L1286M/08_TS?</t>
  </si>
  <si>
    <t>L1252M/08_TS?</t>
  </si>
  <si>
    <t>L1284/08_TS?</t>
  </si>
  <si>
    <t>l1177/08_TS?</t>
  </si>
  <si>
    <t>L1253M/08_TS?</t>
  </si>
  <si>
    <t>L1270M/08_TS?</t>
  </si>
  <si>
    <t>L1067/08_TS?</t>
  </si>
  <si>
    <t>L1290M/08_TS?</t>
  </si>
  <si>
    <t>L1293M/08_TS?</t>
  </si>
  <si>
    <t>L1282M/08_TS?</t>
  </si>
  <si>
    <t>L1266M/08_TS?</t>
  </si>
  <si>
    <t>L1275M/08_TS?</t>
  </si>
  <si>
    <t>L1279M/08_TS?</t>
  </si>
  <si>
    <t>L1280M/08_TS?</t>
  </si>
  <si>
    <t>L1300M/08_TS?</t>
  </si>
  <si>
    <t>L1178/08_TS?</t>
  </si>
  <si>
    <t>L1274M/08_TS?</t>
  </si>
  <si>
    <t>L1288M/08_TS?</t>
  </si>
  <si>
    <t>L1298M-08_TS?</t>
  </si>
  <si>
    <t>L1229/08_TS?</t>
  </si>
  <si>
    <t>L1121/08_TS?</t>
  </si>
  <si>
    <t>L1165/08_TS?</t>
  </si>
  <si>
    <t>L1176/08_TS?</t>
  </si>
  <si>
    <t>L0968/07_TS?</t>
  </si>
  <si>
    <t>L1308/08_TS?</t>
  </si>
  <si>
    <t>L1285/08_TS?</t>
  </si>
  <si>
    <t>L1309M/08_TS?</t>
  </si>
  <si>
    <t>L1304M/08_TS?</t>
  </si>
  <si>
    <t>L1294M/08_TS?</t>
  </si>
  <si>
    <t>L1310M/08_TS?</t>
  </si>
  <si>
    <t>L1289/08_TS?</t>
  </si>
  <si>
    <t>L1317M/08_TS?</t>
  </si>
  <si>
    <t>L1323M/08_TS?</t>
  </si>
  <si>
    <t>L1322M/08_TS?</t>
  </si>
  <si>
    <t>L1277M/08_TS?</t>
  </si>
  <si>
    <t>L1316M/08_TS?</t>
  </si>
  <si>
    <t>L1301M/08_TS?</t>
  </si>
  <si>
    <t>L1307M/08_TS?</t>
  </si>
  <si>
    <t>L1256/08_TS?</t>
  </si>
  <si>
    <t>L1313M/08_TS?</t>
  </si>
  <si>
    <t>L1312M/08_TS?</t>
  </si>
  <si>
    <t>L1271M/08_TS?</t>
  </si>
  <si>
    <t>L1320M/08_TS?</t>
  </si>
  <si>
    <t>L1276M/08_TS?</t>
  </si>
  <si>
    <t>L1335M/08_TS?</t>
  </si>
  <si>
    <t>L1333M/08_TS?</t>
  </si>
  <si>
    <t>L1334M/08_TS?</t>
  </si>
  <si>
    <t>L1318M/08_TS?</t>
  </si>
  <si>
    <t>L1326M/08_TS?</t>
  </si>
  <si>
    <t>L1291M/08_TS?</t>
  </si>
  <si>
    <t>L1305M/08_TS?</t>
  </si>
  <si>
    <t>L1228/08_TS?</t>
  </si>
  <si>
    <t>L1311M/08_TS?</t>
  </si>
  <si>
    <t>L1332M/08_TS?</t>
  </si>
  <si>
    <t>L1287M/08_TS?</t>
  </si>
  <si>
    <t>L1315M/08_TS?</t>
  </si>
  <si>
    <t>L1319M/08_TS?</t>
  </si>
  <si>
    <t>L1324/08_TS?</t>
  </si>
  <si>
    <t>L1331M/08_TS?</t>
  </si>
  <si>
    <t>L1303/08_TS?</t>
  </si>
  <si>
    <t>L1306M/08_TS?</t>
  </si>
  <si>
    <t>L1330/08_TS?</t>
  </si>
  <si>
    <t>L1265M/08_TS?</t>
  </si>
  <si>
    <t>L1314M/08_TS?</t>
  </si>
  <si>
    <t>L1292M/08_TS?</t>
  </si>
  <si>
    <t>L1340/08_TS?</t>
  </si>
  <si>
    <t>L1341M/08_TS?</t>
  </si>
  <si>
    <t>L1215/08_TS?</t>
  </si>
  <si>
    <t>L1351M/08_TS?</t>
  </si>
  <si>
    <t>L1349M/08_TS?</t>
  </si>
  <si>
    <t>L1325M/08_TS?</t>
  </si>
  <si>
    <t>L1362M/08_TS?</t>
  </si>
  <si>
    <t>L1350M/08_TS?</t>
  </si>
  <si>
    <t>L1345M/08_TS?</t>
  </si>
  <si>
    <t>L1339/08_TS?</t>
  </si>
  <si>
    <t>L1353/08_TS?</t>
  </si>
  <si>
    <t>L1343M/08_TS?</t>
  </si>
  <si>
    <t>L1355M/08_TS?</t>
  </si>
  <si>
    <t>L1357M/08_TS?</t>
  </si>
  <si>
    <t>L1240M/08_TS?</t>
  </si>
  <si>
    <t>L0769B/07_TS?</t>
  </si>
  <si>
    <t>L1348/08_TS?</t>
  </si>
  <si>
    <t>L1243/08_TS?</t>
  </si>
  <si>
    <t>L1364M/08_TS?</t>
  </si>
  <si>
    <t>L1295/08_TS?</t>
  </si>
  <si>
    <t>L1367/08_TS?</t>
  </si>
  <si>
    <t>L1376M/08_TS?</t>
  </si>
  <si>
    <t>L1236/08_TS?</t>
  </si>
  <si>
    <t>L1261/08_TS?</t>
  </si>
  <si>
    <t>L1369M/08_TS?</t>
  </si>
  <si>
    <t>L1377M/08_TS?</t>
  </si>
  <si>
    <t>L1297/08_TS?</t>
  </si>
  <si>
    <t>L1066B/08_TS?</t>
  </si>
  <si>
    <t>L1344M/08_TS?</t>
  </si>
  <si>
    <t>L1386M/08_TS?</t>
  </si>
  <si>
    <t>L1354/08_TS?</t>
  </si>
  <si>
    <t>L0885/07_TS?</t>
  </si>
  <si>
    <t>L1389/08_TS?</t>
  </si>
  <si>
    <t>L1373M/08_TS?</t>
  </si>
  <si>
    <t>L1391M/08_TS?</t>
  </si>
  <si>
    <t>L0909/07_TS?</t>
  </si>
  <si>
    <t>L1388M/08_TS?</t>
  </si>
  <si>
    <t>L1381M/08_TS?</t>
  </si>
  <si>
    <t>L1392M/08_TS?</t>
  </si>
  <si>
    <t>L1338/08_TS?</t>
  </si>
  <si>
    <t>L1387M/08_TS?</t>
  </si>
  <si>
    <t>L1384M/08_TS?</t>
  </si>
  <si>
    <t>L1379M/08_TS?</t>
  </si>
  <si>
    <t>L1359/08_TS?</t>
  </si>
  <si>
    <t>L1360/08_TS?</t>
  </si>
  <si>
    <t>L1366/08_TS?</t>
  </si>
  <si>
    <t>L1393M/08_TS?</t>
  </si>
  <si>
    <t>L1048B/08_TS?</t>
  </si>
  <si>
    <t>L0860/07_TS?</t>
  </si>
  <si>
    <t>L1405M/09_TS?</t>
  </si>
  <si>
    <t>L1356M/08_TS?</t>
  </si>
  <si>
    <t>L1400M/08_TS?</t>
  </si>
  <si>
    <t>L1397M/09_TS?</t>
  </si>
  <si>
    <t>L1363/08_TS?</t>
  </si>
  <si>
    <t>L1352M/08_TS?</t>
  </si>
  <si>
    <t>L1380M/08_TS?</t>
  </si>
  <si>
    <t>L1378/08_TS?</t>
  </si>
  <si>
    <t>L1415M/09_TS?</t>
  </si>
  <si>
    <t>L1246/08_TS?</t>
  </si>
  <si>
    <t>L1394/08_TS?</t>
  </si>
  <si>
    <t>L1416M/09_TS?</t>
  </si>
  <si>
    <t>L1413M/08_TS?</t>
  </si>
  <si>
    <t>L1371/08_TS?</t>
  </si>
  <si>
    <t>L1423M/09_TS?</t>
  </si>
  <si>
    <t>L1411/09_TS?</t>
  </si>
  <si>
    <t>L1396M/08_TS?</t>
  </si>
  <si>
    <t>L1408M/09_TS?</t>
  </si>
  <si>
    <t>L1404M/09_TS?</t>
  </si>
  <si>
    <t>L1419M/09_TS?</t>
  </si>
  <si>
    <t>L1424M/09_TS?</t>
  </si>
  <si>
    <t>L1406M/08_TS?</t>
  </si>
  <si>
    <t>L1422M/09_TS?</t>
  </si>
  <si>
    <t>L1425M/09_TS?</t>
  </si>
  <si>
    <t>L1385M/08_TS?</t>
  </si>
  <si>
    <t>L1401/09_TS?</t>
  </si>
  <si>
    <t>L1084/08_TS?</t>
  </si>
  <si>
    <t>L1429M/09_TS?</t>
  </si>
  <si>
    <t>L1430M/09_TS?</t>
  </si>
  <si>
    <t>L1427M/09_TS?</t>
  </si>
  <si>
    <t>L1224M/08_TS?</t>
  </si>
  <si>
    <t>L1329M/08_TS?</t>
  </si>
  <si>
    <t>L1390M/08_TS?</t>
  </si>
  <si>
    <t>L1398/09_TS?</t>
  </si>
  <si>
    <t>L1414/09_TS?</t>
  </si>
  <si>
    <t>L1370A/08_TS?</t>
  </si>
  <si>
    <t>L1370M/08_TS?</t>
  </si>
  <si>
    <t>L1007/07_TS?</t>
  </si>
  <si>
    <t>L1346/08_TS?</t>
  </si>
  <si>
    <t>L1399/09_TS?</t>
  </si>
  <si>
    <t>L1431M/09_TS?</t>
  </si>
  <si>
    <t>L1442M/09_TS?</t>
  </si>
  <si>
    <t>L1433M/09_TS?</t>
  </si>
  <si>
    <t>L1434M/09_TS?</t>
  </si>
  <si>
    <t>L1439M/09_TS?</t>
  </si>
  <si>
    <t>L1015M/07_TS?</t>
  </si>
  <si>
    <t>L1454/09_TS?</t>
  </si>
  <si>
    <t>L1441M/09_TS?</t>
  </si>
  <si>
    <t>L1451M/09_TS?</t>
  </si>
  <si>
    <t>L1444M/09_TS?</t>
  </si>
  <si>
    <t>L1447/09_TS?</t>
  </si>
  <si>
    <t>L1426M/09_TS?</t>
  </si>
  <si>
    <t>L1438M/09_TS?</t>
  </si>
  <si>
    <t>L1443M/09_TS?</t>
  </si>
  <si>
    <t>L1435M/09_TS?</t>
  </si>
  <si>
    <t>L1448/09_TS?</t>
  </si>
  <si>
    <t>L1368/08_TS?</t>
  </si>
  <si>
    <t>L1368M/08_TS?</t>
  </si>
  <si>
    <t>L1436M/09_TS?</t>
  </si>
  <si>
    <t>L1445M/09_TS?</t>
  </si>
  <si>
    <t>L1453M/09_TS?</t>
  </si>
  <si>
    <t>L1467M/09_TS?</t>
  </si>
  <si>
    <t>L1456M/09_TS?</t>
  </si>
  <si>
    <t>L1342/08_TS?</t>
  </si>
  <si>
    <t>L1461M/09_TS?</t>
  </si>
  <si>
    <t>L1460M/09_TS?</t>
  </si>
  <si>
    <t>L1452M/09_TS?</t>
  </si>
  <si>
    <t>L1464M/09_TS?</t>
  </si>
  <si>
    <t>L1372/08_TS?</t>
  </si>
  <si>
    <t>L1395/08_TS?</t>
  </si>
  <si>
    <t>L1370C/09_TS?</t>
  </si>
  <si>
    <t>L1370B/09_TS?</t>
  </si>
  <si>
    <t>L1368A/08_TS?</t>
  </si>
  <si>
    <t>L1368B/08_TS?</t>
  </si>
  <si>
    <t>L1470M/09_TS?</t>
  </si>
  <si>
    <t>L1382/08_TS?</t>
  </si>
  <si>
    <t>L1437M/08_TS?</t>
  </si>
  <si>
    <t>L1437/09_TS?</t>
  </si>
  <si>
    <t>L1459M/09_TS?</t>
  </si>
  <si>
    <t>L1481M/09_TS?</t>
  </si>
  <si>
    <t>L1372B/08_TS?</t>
  </si>
  <si>
    <t>L1302/08_TS?</t>
  </si>
  <si>
    <t>L1188B/08_TS?</t>
  </si>
  <si>
    <t>L1468M/09_TS?</t>
  </si>
  <si>
    <t>L1485M/09_TS?</t>
  </si>
  <si>
    <t>L1489M/09_TS?</t>
  </si>
  <si>
    <t>L1490M/09_TS?</t>
  </si>
  <si>
    <t>L1321/08_TS?</t>
  </si>
  <si>
    <t>L1458M/09_TS?</t>
  </si>
  <si>
    <t>L1471M/09_TS?</t>
  </si>
  <si>
    <t>L1487M/09_TS?</t>
  </si>
  <si>
    <t>L1328/08_TS?</t>
  </si>
  <si>
    <t>L1403/09_TS?</t>
  </si>
  <si>
    <t>L1469M/09_TS?</t>
  </si>
  <si>
    <t>L1492M/09_TS?</t>
  </si>
  <si>
    <t>L1493M/09_TS?</t>
  </si>
  <si>
    <t>L1475M/09_TS?</t>
  </si>
  <si>
    <t>l1440m/09_TS?</t>
  </si>
  <si>
    <t>L1482M/09_TS?</t>
  </si>
  <si>
    <t>L1499M/09_TS?</t>
  </si>
  <si>
    <t>L1472/09_TS?</t>
  </si>
  <si>
    <t>L1512M/09_TS?</t>
  </si>
  <si>
    <t>L1246B/08_TS?</t>
  </si>
  <si>
    <t>L1498M/09_TS?</t>
  </si>
  <si>
    <t>L1256B/09_TS?</t>
  </si>
  <si>
    <t>L0820/06_TS?</t>
  </si>
  <si>
    <t>L0769C/06_TS?</t>
  </si>
  <si>
    <t>L1488M/09_TS?</t>
  </si>
  <si>
    <t>L1504M/09_TS?</t>
  </si>
  <si>
    <t>L1502M/09_TS?</t>
  </si>
  <si>
    <t>L1503M/09_TS?</t>
  </si>
  <si>
    <t>L1511M/09_TS?</t>
  </si>
  <si>
    <t>L1466/09_TS?</t>
  </si>
  <si>
    <t>L1474/09_TS?</t>
  </si>
  <si>
    <t>L1496/09_TS?</t>
  </si>
  <si>
    <t>L1507M/09_TS?</t>
  </si>
  <si>
    <t>L1523M/09_TS?</t>
  </si>
  <si>
    <t>L1519M/09_TS?</t>
  </si>
  <si>
    <t>L1528M/09_TS?</t>
  </si>
  <si>
    <t>L1375/08_TS?</t>
  </si>
  <si>
    <t>L1358/08_TS?</t>
  </si>
  <si>
    <t>L1449/09_TS?</t>
  </si>
  <si>
    <t>L1483M/09_TS?</t>
  </si>
  <si>
    <t>L1497M/09_TS?</t>
  </si>
  <si>
    <t>L1515M/09_TS?</t>
  </si>
  <si>
    <t>L1491M/09_TS?</t>
  </si>
  <si>
    <t>L1263/08_TS?</t>
  </si>
  <si>
    <t>L1527M/09_TS?</t>
  </si>
  <si>
    <t>L1486M/09_TS?</t>
  </si>
  <si>
    <t>L1113/08_TS?</t>
  </si>
  <si>
    <t>L0785/06_TS?</t>
  </si>
  <si>
    <t>L1336/08_TS?</t>
  </si>
  <si>
    <t>L1522M/09_TS?</t>
  </si>
  <si>
    <t>L1494/09_TS?</t>
  </si>
  <si>
    <t>L1542M/09_TS?</t>
  </si>
  <si>
    <t>L1540M/09_TS?</t>
  </si>
  <si>
    <t>L1539M/09_TS?</t>
  </si>
  <si>
    <t>L1480/09_TS?</t>
  </si>
  <si>
    <t>L1549M/09_TS?</t>
  </si>
  <si>
    <t>L1500/09_TS?</t>
  </si>
  <si>
    <t>L1524M/09_TS?</t>
  </si>
  <si>
    <t>L1495/09_TS?</t>
  </si>
  <si>
    <t>L1514M/09_TS?</t>
  </si>
  <si>
    <t>L1529M/09_TS?</t>
  </si>
  <si>
    <t>L1521/09_TS?</t>
  </si>
  <si>
    <t>L1516M/09_TS?</t>
  </si>
  <si>
    <t>L1421/09_TS?</t>
  </si>
  <si>
    <t>L1558M/09_TS?</t>
  </si>
  <si>
    <t>L1533M/09_TS?</t>
  </si>
  <si>
    <t>L1508M/09_TS?</t>
  </si>
  <si>
    <t>L1535M/09_TS?</t>
  </si>
  <si>
    <t>L1543/09_TS?</t>
  </si>
  <si>
    <t>L1534M/09_TS?</t>
  </si>
  <si>
    <t>L1545M/09_TS?</t>
  </si>
  <si>
    <t>L1572M/09_TS?</t>
  </si>
  <si>
    <t>L1559M/09_TS?</t>
  </si>
  <si>
    <t>L1536M/09_TS?</t>
  </si>
  <si>
    <t>L1412/09_TS?</t>
  </si>
  <si>
    <t>L0825/06_TS?</t>
  </si>
  <si>
    <t>L1554M/09_TS?</t>
  </si>
  <si>
    <t>L1505M/09_TS?</t>
  </si>
  <si>
    <t>L1568M/09_TS?</t>
  </si>
  <si>
    <t>L1532M/09_TS?</t>
  </si>
  <si>
    <t>L1463M/09_TS?</t>
  </si>
  <si>
    <t>L1557M/09_TS?</t>
  </si>
  <si>
    <t>L1548M/09_TS?</t>
  </si>
  <si>
    <t>L1446/09_TS?</t>
  </si>
  <si>
    <t>L1553M/09_TS?</t>
  </si>
  <si>
    <t>L1517M/09_TS?</t>
  </si>
  <si>
    <t>L1347/08_TS?</t>
  </si>
  <si>
    <t>L1566M/09_TS?</t>
  </si>
  <si>
    <t>L1551/09_TS?</t>
  </si>
  <si>
    <t>L1084B/08_TS?</t>
  </si>
  <si>
    <t>L1565M/09_TS?</t>
  </si>
  <si>
    <t>L0914B/07_TS?</t>
  </si>
  <si>
    <t>L1473/09_TS?</t>
  </si>
  <si>
    <t>L1574M/09_TS?</t>
  </si>
  <si>
    <t>L1544/09_TS?</t>
  </si>
  <si>
    <t>L1550M/09_TS?</t>
  </si>
  <si>
    <t>L1571M/09_TS?</t>
  </si>
  <si>
    <t>L1450/09_TS?</t>
  </si>
  <si>
    <t>L1526M/09_TS?</t>
  </si>
  <si>
    <t>L1465/09_TS?</t>
  </si>
  <si>
    <t>L1432/09_TS?</t>
  </si>
  <si>
    <t>L1560/09_TS?</t>
  </si>
  <si>
    <t>L1538/09_TS?</t>
  </si>
  <si>
    <t>L1478/09_TS?</t>
  </si>
  <si>
    <t>L1586M/09_TS?</t>
  </si>
  <si>
    <t>L1595M/09_TS?</t>
  </si>
  <si>
    <t>L1457/09_TS?</t>
  </si>
  <si>
    <t>L1525M/09_TS?</t>
  </si>
  <si>
    <t>L1590M/09_TS?</t>
  </si>
  <si>
    <t>L1585M/09_TS?</t>
  </si>
  <si>
    <t>L1428/09_TS?</t>
  </si>
  <si>
    <t>L1591/09_TS?</t>
  </si>
  <si>
    <t>L1576M/09_TS?</t>
  </si>
  <si>
    <t>L1409/09_TS?</t>
  </si>
  <si>
    <t>L1592M/09_TS?</t>
  </si>
  <si>
    <t>L1581M/09_TS?</t>
  </si>
  <si>
    <t>L1603M/09_TS?</t>
  </si>
  <si>
    <t>L1596M/09_TS?</t>
  </si>
  <si>
    <t>L1602M/09_TS?</t>
  </si>
  <si>
    <t>L1583M/09_TS?</t>
  </si>
  <si>
    <t>L1570/09_TS?</t>
  </si>
  <si>
    <t>L1578M/09_TS?</t>
  </si>
  <si>
    <t>L1577M/09_TS?</t>
  </si>
  <si>
    <t>L1588M/09_TS?</t>
  </si>
  <si>
    <t>L1597M/09_TS?</t>
  </si>
  <si>
    <t>L1598M/09_TS?</t>
  </si>
  <si>
    <t>L1605M/09_TS?</t>
  </si>
  <si>
    <t>L1555/09_TS?</t>
  </si>
  <si>
    <t>L1562/09_TS?</t>
  </si>
  <si>
    <t>L1607M/09_TS?</t>
  </si>
  <si>
    <t>L1587M/09_TS?</t>
  </si>
  <si>
    <t>L1610M/09_TS?</t>
  </si>
  <si>
    <t>L1617M/09_TS?</t>
  </si>
  <si>
    <t>L1604M/09_TS?</t>
  </si>
  <si>
    <t>L1609M/09_TS?</t>
  </si>
  <si>
    <t>L1608M/09_TS?</t>
  </si>
  <si>
    <t>L1594M/09_TS?</t>
  </si>
  <si>
    <t>L1584M/09_TS?</t>
  </si>
  <si>
    <t>L1513M/09_TS?</t>
  </si>
  <si>
    <t>L1575M/09_TS?</t>
  </si>
  <si>
    <t>L1619M/09_TS?</t>
  </si>
  <si>
    <t>L1618M/09_TS?</t>
  </si>
  <si>
    <t>L1612M/09_TS?</t>
  </si>
  <si>
    <t>L1579M/09_TS?</t>
  </si>
  <si>
    <t>L1048/C/0_TS?</t>
  </si>
  <si>
    <t>L1624M/09_TS?</t>
  </si>
  <si>
    <t>L1327/08_TS?</t>
  </si>
  <si>
    <t>L1509/09_TS?</t>
  </si>
  <si>
    <t>L1620M/09_TS?</t>
  </si>
  <si>
    <t>L1476/09_TS?</t>
  </si>
  <si>
    <t>L0964E/07_TS?</t>
  </si>
  <si>
    <t>L1450A/09_TS?</t>
  </si>
  <si>
    <t>L1622/09_TS?</t>
  </si>
  <si>
    <t>L1582M/09_TS?</t>
  </si>
  <si>
    <t>L1573/09_TS?</t>
  </si>
  <si>
    <t>L1634M/09_TS?</t>
  </si>
  <si>
    <t>L1642M/09_TS?</t>
  </si>
  <si>
    <t>L1613M/09_TS?</t>
  </si>
  <si>
    <t>L1637M/09_TS?</t>
  </si>
  <si>
    <t>L1629/09_TS?</t>
  </si>
  <si>
    <t>L1410/09_TS?</t>
  </si>
  <si>
    <t>L1633M/09_TS?</t>
  </si>
  <si>
    <t>L1638M/09_TS?</t>
  </si>
  <si>
    <t>L1520M/09_TS?</t>
  </si>
  <si>
    <t>L1631M/09_TS?</t>
  </si>
  <si>
    <t>L1623M/09_TS?</t>
  </si>
  <si>
    <t>L1599M/09_TS?</t>
  </si>
  <si>
    <t>L1600M/09_TS?</t>
  </si>
  <si>
    <t>L1628M/09_TS?</t>
  </si>
  <si>
    <t>L0659/05_TS?</t>
  </si>
  <si>
    <t>L0691/05_TS?</t>
  </si>
  <si>
    <t>L0626/05_TS?</t>
  </si>
  <si>
    <t>L1630M/09_TS?</t>
  </si>
  <si>
    <t>L1632M/09_TS?</t>
  </si>
  <si>
    <t>L1655M/09_TS?</t>
  </si>
  <si>
    <t>L1656M/09_TS?</t>
  </si>
  <si>
    <t>L1640M/09_TS?</t>
  </si>
  <si>
    <t>L1636/09_TS?</t>
  </si>
  <si>
    <t>L1645/09_TS?</t>
  </si>
  <si>
    <t>L1365M/08_TS?</t>
  </si>
  <si>
    <t>L1639M/09_TS?</t>
  </si>
  <si>
    <t>L1646M/09_TS?</t>
  </si>
  <si>
    <t>L1641M/09_TS?</t>
  </si>
  <si>
    <t>L1660M/09_TS?</t>
  </si>
  <si>
    <t>L1593M/09_TS?</t>
  </si>
  <si>
    <t>L1663M/09_TS?</t>
  </si>
  <si>
    <t>L1652M/09_TS?</t>
  </si>
  <si>
    <t>L1580/09_TS?</t>
  </si>
  <si>
    <t>L1223/08_TS?</t>
  </si>
  <si>
    <t>L1561/09_TS?</t>
  </si>
  <si>
    <t>L1667M/09_TS?</t>
  </si>
  <si>
    <t>L1664M/09_TS?</t>
  </si>
  <si>
    <t>L1666M/09_TS?</t>
  </si>
  <si>
    <t>L1676m/09_TS?</t>
  </si>
  <si>
    <t>L1383/08_TS?</t>
  </si>
  <si>
    <t>L1665/09_TS?</t>
  </si>
  <si>
    <t>L1672M/09_TS?</t>
  </si>
  <si>
    <t>L1635/09_TS?</t>
  </si>
  <si>
    <t>L1661/09_TS?</t>
  </si>
  <si>
    <t>L1621M/09_TS?</t>
  </si>
  <si>
    <t>L1658/09_TS?</t>
  </si>
  <si>
    <t>L1432/09B_TS?</t>
  </si>
  <si>
    <t>L1563/09_TS?</t>
  </si>
  <si>
    <t>L1688M/09_TS?</t>
  </si>
  <si>
    <t>l1653/09_TS?</t>
  </si>
  <si>
    <t>L1670M/09_TS?</t>
  </si>
  <si>
    <t>L1686M/09_TS?</t>
  </si>
  <si>
    <t>L1659M/09_TS?</t>
  </si>
  <si>
    <t>L1693M/09_TS?</t>
  </si>
  <si>
    <t>L1685M/09_TS?</t>
  </si>
  <si>
    <t>L1687M/09_TS?</t>
  </si>
  <si>
    <t>L1668M/09_TS?</t>
  </si>
  <si>
    <t>L1692M/09_TS?</t>
  </si>
  <si>
    <t>L1695M/09_TS?</t>
  </si>
  <si>
    <t>L1671M/09_TS?</t>
  </si>
  <si>
    <t>L0979/07_TS?</t>
  </si>
  <si>
    <t>L1626M/09_TS?</t>
  </si>
  <si>
    <t>L1615/09_TS?</t>
  </si>
  <si>
    <t>L1615B/09_TS?</t>
  </si>
  <si>
    <t>L1678/09_TS?</t>
  </si>
  <si>
    <t>L1713M/09_TS?</t>
  </si>
  <si>
    <t>L1700M/09_TS?</t>
  </si>
  <si>
    <t>L1710M/09_TS?</t>
  </si>
  <si>
    <t>L1654/09_TS?</t>
  </si>
  <si>
    <t>L1717M/09_TS?</t>
  </si>
  <si>
    <t>L1718M/09_TS?</t>
  </si>
  <si>
    <t>L1719M/09_TS?</t>
  </si>
  <si>
    <t>L1724/08_TS?</t>
  </si>
  <si>
    <t>L1067B/08_TS?</t>
  </si>
  <si>
    <t>L1235/08_TS?</t>
  </si>
  <si>
    <t>L1063/08_TS?</t>
  </si>
  <si>
    <t>L1477/09_TS?</t>
  </si>
  <si>
    <t>L1691/09_TS?</t>
  </si>
  <si>
    <t>L1616M/09_TS?</t>
  </si>
  <si>
    <t>L1704M/09_TS?</t>
  </si>
  <si>
    <t>L1625M/09_TS?</t>
  </si>
  <si>
    <t>L1711M/09_TS?</t>
  </si>
  <si>
    <t>L1650/09_TS?</t>
  </si>
  <si>
    <t>L1714M/09_TS?</t>
  </si>
  <si>
    <t>L1564/09_TS?</t>
  </si>
  <si>
    <t>L1614/09_TS?</t>
  </si>
  <si>
    <t>L1720M/09_TS?</t>
  </si>
  <si>
    <t>L1706m/09_TS?</t>
  </si>
  <si>
    <t>L1701M/09_TS?</t>
  </si>
  <si>
    <t>L1531/09_TS?</t>
  </si>
  <si>
    <t>L1694/09_TS?</t>
  </si>
  <si>
    <t>L1589M/09_TS?</t>
  </si>
  <si>
    <t>L1739M/10_TS?</t>
  </si>
  <si>
    <t>L1746/10_TS?</t>
  </si>
  <si>
    <t>L1729/09_TS?</t>
  </si>
  <si>
    <t>L1684/09_TS?</t>
  </si>
  <si>
    <t>L1707/09_TS?</t>
  </si>
  <si>
    <t>L1730/09_TS?</t>
  </si>
  <si>
    <t>L1755M/10_TS?</t>
  </si>
  <si>
    <t>L1651/09_TS?</t>
  </si>
  <si>
    <t>L1734/10_TS?</t>
  </si>
  <si>
    <t>L1758M/10_TS?</t>
  </si>
  <si>
    <t>L1682/09_TS?</t>
  </si>
  <si>
    <t>L1681/09_TS?</t>
  </si>
  <si>
    <t>L1722/09_TS?</t>
  </si>
  <si>
    <t>L1697/09_TS?</t>
  </si>
  <si>
    <t>L1759M/10_TS?</t>
  </si>
  <si>
    <t>L1752/10_TS?</t>
  </si>
  <si>
    <t>L1723/09_TS?</t>
  </si>
  <si>
    <t>L1737M/10_TS?</t>
  </si>
  <si>
    <t>L1763M/10_TS?</t>
  </si>
  <si>
    <t>L1761M/10_TS?</t>
  </si>
  <si>
    <t>L1762M/10_TS?</t>
  </si>
  <si>
    <t>L1689/09_TS?</t>
  </si>
  <si>
    <t>L1689M/09_TS?</t>
  </si>
  <si>
    <t>L1764/10_TS?</t>
  </si>
  <si>
    <t>L1374/08_TS?</t>
  </si>
  <si>
    <t>L1740M/10_TS?</t>
  </si>
  <si>
    <t>L1756/10_TS?</t>
  </si>
  <si>
    <t>L1770/10_TS?</t>
  </si>
  <si>
    <t>L1735/10_TS?</t>
  </si>
  <si>
    <t>L1728M/09_TS?</t>
  </si>
  <si>
    <t>L1674/09_TS?</t>
  </si>
  <si>
    <t>L1779/10_TS?</t>
  </si>
  <si>
    <t>L1732/09_TS?</t>
  </si>
  <si>
    <t>L1777M/10_TS?</t>
  </si>
  <si>
    <t>L1785M/10_TS?</t>
  </si>
  <si>
    <t>L1741/10_TS?</t>
  </si>
  <si>
    <t>L1784M/10_TS?</t>
  </si>
  <si>
    <t>L1790/10_TS?</t>
  </si>
  <si>
    <t>L1537/09_TS?</t>
  </si>
  <si>
    <t>L1776M/10_TS?</t>
  </si>
  <si>
    <t>L1772M/10_TS?</t>
  </si>
  <si>
    <t>L1773B/10_TS?</t>
  </si>
  <si>
    <t>L1773A/10_TS?</t>
  </si>
  <si>
    <t>L1725M/09_TS?</t>
  </si>
  <si>
    <t>L1673/09_TS?</t>
  </si>
  <si>
    <t>L1669/09_TS?</t>
  </si>
  <si>
    <t>L1782M/10_TS?</t>
  </si>
  <si>
    <t>L1771/10_TS?</t>
  </si>
  <si>
    <t>L1751M/10_TS?</t>
  </si>
  <si>
    <t>L1738M/10_TS?</t>
  </si>
  <si>
    <t>L1781M/10_TS?</t>
  </si>
  <si>
    <t>L1798M/10_TS?</t>
  </si>
  <si>
    <t>L1789/10_TS?</t>
  </si>
  <si>
    <t>L1680/09_TS?</t>
  </si>
  <si>
    <t>L1753M/10_TS?</t>
  </si>
  <si>
    <t>L1648/09_TS?</t>
  </si>
  <si>
    <t>L1702M/09_TS?</t>
  </si>
  <si>
    <t>L1794M/10_TS?</t>
  </si>
  <si>
    <t>L1795M/10_TS?</t>
  </si>
  <si>
    <t>L1698/09_TS?</t>
  </si>
  <si>
    <t>L1801M/10_TS?</t>
  </si>
  <si>
    <t>L1743/10_TS?</t>
  </si>
  <si>
    <t>L1805M/10_TS?</t>
  </si>
  <si>
    <t>L1742/10_TS?</t>
  </si>
  <si>
    <t>L1736/10_TS?</t>
  </si>
  <si>
    <t>L1767/10_TS?</t>
  </si>
  <si>
    <t>L1744/10_TS?</t>
  </si>
  <si>
    <t>L1780/10_TS?</t>
  </si>
  <si>
    <t>L1816/10_TS?</t>
  </si>
  <si>
    <t>L1807M/10_TS?</t>
  </si>
  <si>
    <t>L1800/10_TS?</t>
  </si>
  <si>
    <t>L1767M/10_TS?</t>
  </si>
  <si>
    <t>L1811M/10_TS?</t>
  </si>
  <si>
    <t>L1820M/10_TS?</t>
  </si>
  <si>
    <t>L1804M/10_TS?</t>
  </si>
  <si>
    <t>L1803M/10_TS?</t>
  </si>
  <si>
    <t>L1822M/10_TS?</t>
  </si>
  <si>
    <t>L1778/10_TS?</t>
  </si>
  <si>
    <t>L1733/09_TS?</t>
  </si>
  <si>
    <t>L1690/09_TS?</t>
  </si>
  <si>
    <t>L1802/10_TS?</t>
  </si>
  <si>
    <t>L1754M/10_TS?</t>
  </si>
  <si>
    <t>L1547/09_TS?</t>
  </si>
  <si>
    <t>L1821/10_TS?</t>
  </si>
  <si>
    <t>L1684B/09_TS?</t>
  </si>
  <si>
    <t>L1819M/10_TS?</t>
  </si>
  <si>
    <t>L1806/10_TS?</t>
  </si>
  <si>
    <t>L1827M/10_TS?</t>
  </si>
  <si>
    <t>L1829M/10_TS?</t>
  </si>
  <si>
    <t>L1787/10_TS?</t>
  </si>
  <si>
    <t>L1726/09_TS?</t>
  </si>
  <si>
    <t>L1808M/10_TS?</t>
  </si>
  <si>
    <t>L1809M/10_TS?</t>
  </si>
  <si>
    <t>L1835M/10_TS?</t>
  </si>
  <si>
    <t>L1814M/10_TS?</t>
  </si>
  <si>
    <t>L1677/09_TS?</t>
  </si>
  <si>
    <t>L1796M/10_TS?</t>
  </si>
  <si>
    <t>L1830M/10_TS?</t>
  </si>
  <si>
    <t>L1766/10_TS?</t>
  </si>
  <si>
    <t>L1791M/10_TS?</t>
  </si>
  <si>
    <t>L1696/09_TS?</t>
  </si>
  <si>
    <t>L1810M/10_TS?</t>
  </si>
  <si>
    <t>L1848M/10_TS?</t>
  </si>
  <si>
    <t>L1649/09_TS?</t>
  </si>
  <si>
    <t>L1727/09_TS?</t>
  </si>
  <si>
    <t>L1708/09_TS?</t>
  </si>
  <si>
    <t>L1824/10_TS?</t>
  </si>
  <si>
    <t>L1826M/10_TS?</t>
  </si>
  <si>
    <t>L1361/08_TS?</t>
  </si>
  <si>
    <t>L1844M/10_TS?</t>
  </si>
  <si>
    <t>L1774/10_TS?</t>
  </si>
  <si>
    <t>L1837/10_TS?</t>
  </si>
  <si>
    <t>L1825M/10_TS?</t>
  </si>
  <si>
    <t>L1849M/10_TS?</t>
  </si>
  <si>
    <t>L1834M/10_TS?</t>
  </si>
  <si>
    <t>L1847M/10_TS?</t>
  </si>
  <si>
    <t>L1858/10_TS?</t>
  </si>
  <si>
    <t>L1846M/10_TS?</t>
  </si>
  <si>
    <t>L1831M/10_TS?</t>
  </si>
  <si>
    <t>L1836M/10_TS?</t>
  </si>
  <si>
    <t>L1813M/10_TS?</t>
  </si>
  <si>
    <t>L1853M/10_TS?</t>
  </si>
  <si>
    <t>L1838M/10_TS?</t>
  </si>
  <si>
    <t>L1864/10_TS?</t>
  </si>
  <si>
    <t>L1703/09_TS?</t>
  </si>
  <si>
    <t>L1709/09_TS?</t>
  </si>
  <si>
    <t>L1747/10_TS?</t>
  </si>
  <si>
    <t>L1861M/10_TS?</t>
  </si>
  <si>
    <t>L1866M/10_TS?</t>
  </si>
  <si>
    <t>L1862M/10_TS?</t>
  </si>
  <si>
    <t>L1855m/10_TS?</t>
  </si>
  <si>
    <t>L1716/09_TS?</t>
  </si>
  <si>
    <t>L1818M/10_TS?</t>
  </si>
  <si>
    <t>L1696/09A_TS?</t>
  </si>
  <si>
    <t>L1786/10_TS?</t>
  </si>
  <si>
    <t>L1823/10_TS?</t>
  </si>
  <si>
    <t>L1854M/10_TS?</t>
  </si>
  <si>
    <t>L1873M/10_TS?</t>
  </si>
  <si>
    <t>L1797M/10_TS?</t>
  </si>
  <si>
    <t>L1564B/09_TS?</t>
  </si>
  <si>
    <t>L1788/10_TS?</t>
  </si>
  <si>
    <t>L1877M/10_TS?</t>
  </si>
  <si>
    <t>L1874/10_TS?</t>
  </si>
  <si>
    <t>L1793/10_TS?</t>
  </si>
  <si>
    <t>L1845/10_TS?</t>
  </si>
  <si>
    <t>L1863M/10_TS?</t>
  </si>
  <si>
    <t>L1840M/10_TS?</t>
  </si>
  <si>
    <t>L1868/10_TS?</t>
  </si>
  <si>
    <t>L1872/10_TS?</t>
  </si>
  <si>
    <t>L1869M/10_TS?</t>
  </si>
  <si>
    <t>L1870M/10_TS?</t>
  </si>
  <si>
    <t>L1875M/10_TS?</t>
  </si>
  <si>
    <t>L1887/10_TS?</t>
  </si>
  <si>
    <t>L1883M/10_TS?</t>
  </si>
  <si>
    <t>L1880/10_TS?</t>
  </si>
  <si>
    <t>L1611/09_TS?</t>
  </si>
  <si>
    <t>L1860M/10_TS?</t>
  </si>
  <si>
    <t>L1888/10_TS?</t>
  </si>
  <si>
    <t>L1878M/10_TS?</t>
  </si>
  <si>
    <t>L1817/10_TS?</t>
  </si>
  <si>
    <t>L1817M/10_TS?</t>
  </si>
  <si>
    <t>L1884M/10_TS?</t>
  </si>
  <si>
    <t>L1892M/10_TS?</t>
  </si>
  <si>
    <t>L1828/10_TS?</t>
  </si>
  <si>
    <t>L1856M/10_TS?</t>
  </si>
  <si>
    <t>L1891M/1_TS?</t>
  </si>
  <si>
    <t>L1874M/10_TS?</t>
  </si>
  <si>
    <t>L1904M/10_TS?</t>
  </si>
  <si>
    <t>L1896M/10_TS?</t>
  </si>
  <si>
    <t>L1890M/10_TS?</t>
  </si>
  <si>
    <t>L1852/10_TS?</t>
  </si>
  <si>
    <t>L1879M/10_TS?</t>
  </si>
  <si>
    <t>L1769/10_TS?</t>
  </si>
  <si>
    <t>L1903/10_TS?</t>
  </si>
  <si>
    <t>L1842/10_TS?</t>
  </si>
  <si>
    <t>L1901M/10_TS?</t>
  </si>
  <si>
    <t>L1032/07_TS?</t>
  </si>
  <si>
    <t>L1765/10_TS?</t>
  </si>
  <si>
    <t>L1889/10_TS?</t>
  </si>
  <si>
    <t>L1916M/10_TS?</t>
  </si>
  <si>
    <t>L1871M/10_TS?</t>
  </si>
  <si>
    <t>L1915M/10_TS?</t>
  </si>
  <si>
    <t>L1899/10_TS?</t>
  </si>
  <si>
    <t>L1885M/10_TS?</t>
  </si>
  <si>
    <t>L1783/10_TS?</t>
  </si>
  <si>
    <t>L1911M/10_TS?</t>
  </si>
  <si>
    <t>L1817B/10_TS?</t>
  </si>
  <si>
    <t>L1893M/10_TS?</t>
  </si>
  <si>
    <t>L1757/10_TS?</t>
  </si>
  <si>
    <t>L1922M/10_TS?</t>
  </si>
  <si>
    <t>L1902/10_TS?</t>
  </si>
  <si>
    <t>L1850/10_TS?</t>
  </si>
  <si>
    <t>L1900M/10_TS?</t>
  </si>
  <si>
    <t>L1374B/10_TS?</t>
  </si>
  <si>
    <t>L1895M/10_TS?</t>
  </si>
  <si>
    <t>L1914M/10_TS?</t>
  </si>
  <si>
    <t>L1894M/10_TS?</t>
  </si>
  <si>
    <t>L1905/10_TS?</t>
  </si>
  <si>
    <t>L1750/10_TS?</t>
  </si>
  <si>
    <t>L1925/10_TS?</t>
  </si>
  <si>
    <t>L1679/10_TS?</t>
  </si>
  <si>
    <t>L1918M/10_TS?</t>
  </si>
  <si>
    <t>L1910M/10_TS?</t>
  </si>
  <si>
    <t>L1927M/10_TS?</t>
  </si>
  <si>
    <t>L1867M/10_TS?</t>
  </si>
  <si>
    <t>L1531B/09_TS?</t>
  </si>
  <si>
    <t>L1731/09_TS?</t>
  </si>
  <si>
    <t>L1812/10_TS?</t>
  </si>
  <si>
    <t>L1931M/10_TS?</t>
  </si>
  <si>
    <t>L1930M/10_TS?</t>
  </si>
  <si>
    <t>L1935M/10_TS?</t>
  </si>
  <si>
    <t>L1606/09_TS?</t>
  </si>
  <si>
    <t>L1897M/10_TS?</t>
  </si>
  <si>
    <t>L1881/10_TS?</t>
  </si>
  <si>
    <t>L1815/10_TS?</t>
  </si>
  <si>
    <t>L1917M/10_TS?</t>
  </si>
  <si>
    <t>L1936M/10_TS?</t>
  </si>
  <si>
    <t>L1635B/09_TS?</t>
  </si>
  <si>
    <t>L1924M/10_TS?</t>
  </si>
  <si>
    <t>L1943M/10_TS?</t>
  </si>
  <si>
    <t>L1955M/10_TS?</t>
  </si>
  <si>
    <t>L1647/09_TS?</t>
  </si>
  <si>
    <t>L1865M/10_TS?</t>
  </si>
  <si>
    <t>L1950M/10_TS?</t>
  </si>
  <si>
    <t>L1944/10_TS?</t>
  </si>
  <si>
    <t>L1947M/10_TS?</t>
  </si>
  <si>
    <t>L1923M/10_TS?</t>
  </si>
  <si>
    <t>L1932/10_TS?</t>
  </si>
  <si>
    <t>L1933/10_TS?</t>
  </si>
  <si>
    <t>L1953M/10_TS?</t>
  </si>
  <si>
    <t>L1967M/10_TS?</t>
  </si>
  <si>
    <t>l1705/09_TS?</t>
  </si>
  <si>
    <t>L1898/10_TS?</t>
  </si>
  <si>
    <t>L1928M/10_TS?</t>
  </si>
  <si>
    <t>L1949/10_TS?</t>
  </si>
  <si>
    <t>l1972/10_TS?</t>
  </si>
  <si>
    <t>L1951M/10_TS?</t>
  </si>
  <si>
    <t>L1966M/10_TS?</t>
  </si>
  <si>
    <t>L1876/10_TS?</t>
  </si>
  <si>
    <t>L1978/10_TS?</t>
  </si>
  <si>
    <t>L1980M/10_TS?</t>
  </si>
  <si>
    <t>L1942M/10_TS?</t>
  </si>
  <si>
    <t>L1979M/10_TS?</t>
  </si>
  <si>
    <t>L1919M/10_TS?</t>
  </si>
  <si>
    <t>L1961/10_TS?</t>
  </si>
  <si>
    <t>L1974/10_TS?</t>
  </si>
  <si>
    <t>L1958M/10_TS?</t>
  </si>
  <si>
    <t>L1939M/10_TS?</t>
  </si>
  <si>
    <t>L1934/10_TS?</t>
  </si>
  <si>
    <t>L1839/10_TS?</t>
  </si>
  <si>
    <t>L1954/10_TS?</t>
  </si>
  <si>
    <t>L1906/10_TS?</t>
  </si>
  <si>
    <t>L1948/10_TS?</t>
  </si>
  <si>
    <t>L1954M/10_TS?</t>
  </si>
  <si>
    <t>L1985M/10_TS?</t>
  </si>
  <si>
    <t>L1841M/10_TS?</t>
  </si>
  <si>
    <t>L1952M/10_TS?</t>
  </si>
  <si>
    <t>L1683/09_TS?</t>
  </si>
  <si>
    <t>L1792/10_TS?</t>
  </si>
  <si>
    <t>L1984M/10_TS?</t>
  </si>
  <si>
    <t>L1913/10_TS?</t>
  </si>
  <si>
    <t>L1912/10_TS?</t>
  </si>
  <si>
    <t>L1996M/10_TS?</t>
  </si>
  <si>
    <t>L1909M/10_TS?</t>
  </si>
  <si>
    <t>L1968M/10_TS?</t>
  </si>
  <si>
    <t>L1977M/10_TS?</t>
  </si>
  <si>
    <t>L2013M/10_TS?</t>
  </si>
  <si>
    <t>L2010M/10_TS?</t>
  </si>
  <si>
    <t>L2001/10_TS?</t>
  </si>
  <si>
    <t>L2004/10_TS?</t>
  </si>
  <si>
    <t>L1611B/09_TS?</t>
  </si>
  <si>
    <t>L1715/09_TS?</t>
  </si>
  <si>
    <t>L1882/10_TS?</t>
  </si>
  <si>
    <t>L1662/09_TS?</t>
  </si>
  <si>
    <t>L1786B/10_TS?</t>
  </si>
  <si>
    <t>L1988/10_TS?</t>
  </si>
  <si>
    <t>L1957M/10_TS?</t>
  </si>
  <si>
    <t>L1929/10_TS?</t>
  </si>
  <si>
    <t>L1113B/08_TS?</t>
  </si>
  <si>
    <t>L2002M/10_TS?</t>
  </si>
  <si>
    <t>L1964/10_TS?</t>
  </si>
  <si>
    <t>L1982/10_TS?</t>
  </si>
  <si>
    <t>L2025M/10_TS?</t>
  </si>
  <si>
    <t>L2029M/10_TS?</t>
  </si>
  <si>
    <t>L2000/10_TS?</t>
  </si>
  <si>
    <t>L1937M/10_TS?</t>
  </si>
  <si>
    <t>L2027M/10_TS?</t>
  </si>
  <si>
    <t>L1993M/10_TS?</t>
  </si>
  <si>
    <t>L1965/10_TS?</t>
  </si>
  <si>
    <t>L1699/09_TS?</t>
  </si>
  <si>
    <t>L1989/10_TS?</t>
  </si>
  <si>
    <t>L1989M/10_TS?</t>
  </si>
  <si>
    <t>L1960M/10_TS?</t>
  </si>
  <si>
    <t>L2015M/10_TS?</t>
  </si>
  <si>
    <t>L1702M/10_TS?</t>
  </si>
  <si>
    <t>L1995/10_TS?</t>
  </si>
  <si>
    <t>L1929M/10_TS?</t>
  </si>
  <si>
    <t>L1749/10_TS?</t>
  </si>
  <si>
    <t>L1775/10_TS?</t>
  </si>
  <si>
    <t>L1926M/10_TS?</t>
  </si>
  <si>
    <t>L1940M/10_TS?</t>
  </si>
  <si>
    <t>L2023/10_TS?</t>
  </si>
  <si>
    <t>L2024/10_TS?</t>
  </si>
  <si>
    <t>L1921M/10_TS?</t>
  </si>
  <si>
    <t>L1921/10_TS?</t>
  </si>
  <si>
    <t>L2056M/11_TS?</t>
  </si>
  <si>
    <t>L2073M/11_TS?</t>
  </si>
  <si>
    <t>L2028M/10_TS?</t>
  </si>
  <si>
    <t>L2011M/10_TS?</t>
  </si>
  <si>
    <t>L2016M/10_TS?</t>
  </si>
  <si>
    <t>L2071/11_TS?</t>
  </si>
  <si>
    <t>L2007M/10_TS?</t>
  </si>
  <si>
    <t>L2068M/11_TS?</t>
  </si>
  <si>
    <t>L2018/10_TS?</t>
  </si>
  <si>
    <t>L2051M/11_TS?</t>
  </si>
  <si>
    <t>L2037/10_TS?</t>
  </si>
  <si>
    <t>L2032/10_TS?</t>
  </si>
  <si>
    <t>L1832/10_TS?</t>
  </si>
  <si>
    <t>L1946M/10_TS?</t>
  </si>
  <si>
    <t>L2067M/11_TS?</t>
  </si>
  <si>
    <t>L2031M/10_TS?</t>
  </si>
  <si>
    <t>L2072/11_TS?</t>
  </si>
  <si>
    <t>L2060M/11_TS?</t>
  </si>
  <si>
    <t>L1987/10_TS?</t>
  </si>
  <si>
    <t>L2074M/11_TS?</t>
  </si>
  <si>
    <t>L2086M/11_TS?</t>
  </si>
  <si>
    <t>L2085M/11_TS?</t>
  </si>
  <si>
    <t>L2035/10_TS?</t>
  </si>
  <si>
    <t>L1945/10_TS?</t>
  </si>
  <si>
    <t>L2050M/11_TS?</t>
  </si>
  <si>
    <t>L2009/10_TS?</t>
  </si>
  <si>
    <t>L1991/10_TS?</t>
  </si>
  <si>
    <t>L2034M/10_TS?</t>
  </si>
  <si>
    <t>L2066/11_TS?</t>
  </si>
  <si>
    <t>L2046M/11_TS?</t>
  </si>
  <si>
    <t>L1833/10_TS?</t>
  </si>
  <si>
    <t>L2012M/10_TS?</t>
  </si>
  <si>
    <t>L2095M/11_TS?</t>
  </si>
  <si>
    <t>L2077M/11_TS?</t>
  </si>
  <si>
    <t>L2061M/11_TS?</t>
  </si>
  <si>
    <t>L1986M/10_TS?</t>
  </si>
  <si>
    <t>L2096M/11_TS?</t>
  </si>
  <si>
    <t>L1920/10_TS?</t>
  </si>
  <si>
    <t>L2070M/11_TS?</t>
  </si>
  <si>
    <t>L2084M/11_TS?</t>
  </si>
  <si>
    <t>L2005/10_TS?</t>
  </si>
  <si>
    <t>L2045/11_TS?</t>
  </si>
  <si>
    <t>L2022/10_TS?</t>
  </si>
  <si>
    <t>L2101M/11_TS?</t>
  </si>
  <si>
    <t>L2085/11_TS?</t>
  </si>
  <si>
    <t>L1983/10_TS?</t>
  </si>
  <si>
    <t>L2107M/11_TS?</t>
  </si>
  <si>
    <t>L2112M/11_TS?</t>
  </si>
  <si>
    <t>L2115M/11_TS?</t>
  </si>
  <si>
    <t>L1973M/10_TS?</t>
  </si>
  <si>
    <t>L2047/11_TS?</t>
  </si>
  <si>
    <t>L2005M/10_TS?</t>
  </si>
  <si>
    <t>L2083/11_TS?</t>
  </si>
  <si>
    <t>L2108/11_TS?</t>
  </si>
  <si>
    <t>L2039/10_TS?</t>
  </si>
  <si>
    <t>L2097/11_TS?</t>
  </si>
  <si>
    <t>L2030/10_TS?</t>
  </si>
  <si>
    <t>L2058/11_TS?</t>
  </si>
  <si>
    <t>L2069M/11_TS?</t>
  </si>
  <si>
    <t>L2080/11_TS?</t>
  </si>
  <si>
    <t>L2128M/11_TS?</t>
  </si>
  <si>
    <t>L2111M/11_TS?</t>
  </si>
  <si>
    <t>L2106M/11_TS?</t>
  </si>
  <si>
    <t>L2132/11_TS?</t>
  </si>
  <si>
    <t>L2052M/11_TS?</t>
  </si>
  <si>
    <t>L2054/11_TS?</t>
  </si>
  <si>
    <t>L1941M/10_TS?</t>
  </si>
  <si>
    <t>L2087M/11_TS?</t>
  </si>
  <si>
    <t>L2147M/11_TS?</t>
  </si>
  <si>
    <t>L1999/10_TS?</t>
  </si>
  <si>
    <t>L2088M/11_TS?</t>
  </si>
  <si>
    <t>L2043/10_TS?</t>
  </si>
  <si>
    <t>L2006/10_TS?</t>
  </si>
  <si>
    <t>l2093/11_TS?</t>
  </si>
  <si>
    <t>L2110M/11_TS?</t>
  </si>
  <si>
    <t>L2026/10_TS?</t>
  </si>
  <si>
    <t>L2131M/11_TS?</t>
  </si>
  <si>
    <t>L2119/11_TS?</t>
  </si>
  <si>
    <t>L2098/11_TS?</t>
  </si>
  <si>
    <t>L1956/10_TS?</t>
  </si>
  <si>
    <t>L2137M/11_TS?</t>
  </si>
  <si>
    <t>L2127M/11_TS?</t>
  </si>
  <si>
    <t>L2151M/11_TS?</t>
  </si>
  <si>
    <t>L2130M/11_TS?</t>
  </si>
  <si>
    <t>L2125/11_TS?</t>
  </si>
  <si>
    <t>L2146M/11_TS?</t>
  </si>
  <si>
    <t>L2062/11_TS?</t>
  </si>
  <si>
    <t>L2171M/11_TS?</t>
  </si>
  <si>
    <t>L2165M/11_TS?</t>
  </si>
  <si>
    <t>L2100/11_TS?</t>
  </si>
  <si>
    <t>L2164/11_TS?</t>
  </si>
  <si>
    <t>L2144/11_TS?</t>
  </si>
  <si>
    <t>L2145M/11_TS?</t>
  </si>
  <si>
    <t>L2081/11_TS?</t>
  </si>
  <si>
    <t>L2162M/11_TS?</t>
  </si>
  <si>
    <t>L2120/11_TS?</t>
  </si>
  <si>
    <t>L2124/11_TS?</t>
  </si>
  <si>
    <t>L2157/11_TS?</t>
  </si>
  <si>
    <t>L2033/10_TS?</t>
  </si>
  <si>
    <t>L2189M/11_TS?</t>
  </si>
  <si>
    <t>L2005MB/1_TS?</t>
  </si>
  <si>
    <t>L2187M/11_TS?</t>
  </si>
  <si>
    <t>L2148M/11_TS?</t>
  </si>
  <si>
    <t>L2190M/11_TS?</t>
  </si>
  <si>
    <t>L2113/11_TS?</t>
  </si>
  <si>
    <t>L2053/11_TS?</t>
  </si>
  <si>
    <t>L2202M/11_TS?</t>
  </si>
  <si>
    <t>L2089M/11_TS?</t>
  </si>
  <si>
    <t>L2203M/11_TS?</t>
  </si>
  <si>
    <t>L2142/11_TS?</t>
  </si>
  <si>
    <t>L2161/11_TS?</t>
  </si>
  <si>
    <t>L2174/11_TS?</t>
  </si>
  <si>
    <t>L2173/11_TS?</t>
  </si>
  <si>
    <t>L2055/11_TS?</t>
  </si>
  <si>
    <t>L2122/11_TS?</t>
  </si>
  <si>
    <t>L1976/10_TS?</t>
  </si>
  <si>
    <t>L2166M/11_TS?</t>
  </si>
  <si>
    <t>L2192M/11_TS?</t>
  </si>
  <si>
    <t>L2003/10_TS?</t>
  </si>
  <si>
    <t>L2194M/11_TS?</t>
  </si>
  <si>
    <t>L2193M/11_TS?</t>
  </si>
  <si>
    <t>L2168/11_TS?</t>
  </si>
  <si>
    <t>L2163/11_TS?</t>
  </si>
  <si>
    <t>L2099M/11_TS?</t>
  </si>
  <si>
    <t>L2042/10_TS?</t>
  </si>
  <si>
    <t>L2195M/11_TS?</t>
  </si>
  <si>
    <t>L2135/11_TS?</t>
  </si>
  <si>
    <t>L2211M/11_TS?</t>
  </si>
  <si>
    <t>L2178/11_TS?</t>
  </si>
  <si>
    <t>L2215M/11_TS?</t>
  </si>
  <si>
    <t>L2213M/11_TS?</t>
  </si>
  <si>
    <t>L2144M/11_TS?</t>
  </si>
  <si>
    <t>L2207M/11_TS?</t>
  </si>
  <si>
    <t>L2149M/11_TS?</t>
  </si>
  <si>
    <t>L2220M/11_TS?</t>
  </si>
  <si>
    <t>L2183/11_TS?</t>
  </si>
  <si>
    <t>L2191M/11_TS?</t>
  </si>
  <si>
    <t>L2175/11_TS?</t>
  </si>
  <si>
    <t>L2136/11_TS?</t>
  </si>
  <si>
    <t>L2205M/11_TS?</t>
  </si>
  <si>
    <t>L2224M/11_TS?</t>
  </si>
  <si>
    <t>L2229M/11_TS?</t>
  </si>
  <si>
    <t>L2059/11_TS?</t>
  </si>
  <si>
    <t>L2184M/11_TS?</t>
  </si>
  <si>
    <t>L2196M/11_TS?</t>
  </si>
  <si>
    <t>L2152/11_TS?</t>
  </si>
  <si>
    <t>L2200M/11_TS?</t>
  </si>
  <si>
    <t>L2236M/11_TS?</t>
  </si>
  <si>
    <t>L2237M/11_TS?</t>
  </si>
  <si>
    <t>L2198/11_TS?</t>
  </si>
  <si>
    <t>L2201M/11_TS?</t>
  </si>
  <si>
    <t>L1959M/10_TS?</t>
  </si>
  <si>
    <t>L1994/10_TS?</t>
  </si>
  <si>
    <t>L2197/11_TS?</t>
  </si>
  <si>
    <t>L2123M/11_TS?</t>
  </si>
  <si>
    <t>L2243M/11_TS?</t>
  </si>
  <si>
    <t>L2204M/11_TS?</t>
  </si>
  <si>
    <t>L2246M/11_TS?</t>
  </si>
  <si>
    <t>L2114/11_TS?</t>
  </si>
  <si>
    <t>L2179/11_TS?</t>
  </si>
  <si>
    <t>L2139M/11_TS?</t>
  </si>
  <si>
    <t>L2206/11_TS?</t>
  </si>
  <si>
    <t>L1975/10_TS?</t>
  </si>
  <si>
    <t>L2208/11_TS?</t>
  </si>
  <si>
    <t>L2040/10_TS?</t>
  </si>
  <si>
    <t>L2177/11_TS?</t>
  </si>
  <si>
    <t>L2186M/11_TS?</t>
  </si>
  <si>
    <t>L2254M/11_TS?</t>
  </si>
  <si>
    <t>L2216/11_TS?</t>
  </si>
  <si>
    <t>L2227/11_TS?</t>
  </si>
  <si>
    <t>L2014M/10_TS?</t>
  </si>
  <si>
    <t>L2241/11_TS?</t>
  </si>
  <si>
    <t>L2228M/11_TS?</t>
  </si>
  <si>
    <t>L2222/11_TS?</t>
  </si>
  <si>
    <t>L2251M/11_TS?</t>
  </si>
  <si>
    <t>L2242M/11_TS?</t>
  </si>
  <si>
    <t>L2182/11_TS?</t>
  </si>
  <si>
    <t>L2244M/11_TS?</t>
  </si>
  <si>
    <t>L2262M/11_TS?</t>
  </si>
  <si>
    <t>L2129M/11_TS?</t>
  </si>
  <si>
    <t>L2245M/11_TS?</t>
  </si>
  <si>
    <t>L1715/09A_TS?</t>
  </si>
  <si>
    <t>L2252M/11_TS?</t>
  </si>
  <si>
    <t>L2240/11_TS?</t>
  </si>
  <si>
    <t>L2133/11_TS?</t>
  </si>
  <si>
    <t>L2126/11_TS?</t>
  </si>
  <si>
    <t>L2221M/11_TS?</t>
  </si>
  <si>
    <t>L2264M/11_TS?</t>
  </si>
  <si>
    <t>L2109/11_TS?</t>
  </si>
  <si>
    <t>L2269/11_TS?</t>
  </si>
  <si>
    <t>L2217M/11_TS?</t>
  </si>
  <si>
    <t>L2210M/11_TS?</t>
  </si>
  <si>
    <t>L1997/10_TS?</t>
  </si>
  <si>
    <t>L1907M/10_TS?</t>
  </si>
  <si>
    <t>L1908M/10_TS?</t>
  </si>
  <si>
    <t>L1969M/10_TS?</t>
  </si>
  <si>
    <t>L1970M/10_TS?</t>
  </si>
  <si>
    <t>L1971M/11_TS?</t>
  </si>
  <si>
    <t>L1990M/10_TS?</t>
  </si>
  <si>
    <t>L2263M/11_TS?</t>
  </si>
  <si>
    <t>L2209/11_TS?</t>
  </si>
  <si>
    <t>L2079/11_TS?</t>
  </si>
  <si>
    <t>L2019/10_TS?</t>
  </si>
  <si>
    <t>L2283M/11_TS?</t>
  </si>
  <si>
    <t>L2038/10_TS?</t>
  </si>
  <si>
    <t>L2235/11_TS?</t>
  </si>
  <si>
    <t>L2255/11_TS?</t>
  </si>
  <si>
    <t>L2219/11_TS?</t>
  </si>
  <si>
    <t>L2282M/11_TS?</t>
  </si>
  <si>
    <t>L2284M/11_TS?</t>
  </si>
  <si>
    <t>L2261M/11_TS?</t>
  </si>
  <si>
    <t>L2258M/11_TS?</t>
  </si>
  <si>
    <t>L2278M/11_TS?</t>
  </si>
  <si>
    <t>L2314M/11_TS?</t>
  </si>
  <si>
    <t>L2257M/11_TS?</t>
  </si>
  <si>
    <t>L2304M/11_TS?</t>
  </si>
  <si>
    <t>L2276M/11_TS?</t>
  </si>
  <si>
    <t>L2105/11_TS?</t>
  </si>
  <si>
    <t>L2313M/11_TS?</t>
  </si>
  <si>
    <t>L2306M/11_TS?</t>
  </si>
  <si>
    <t>L2185M/11_TS?</t>
  </si>
  <si>
    <t>L2266/11_TS?</t>
  </si>
  <si>
    <t>L2301M/11_TS?</t>
  </si>
  <si>
    <t>L2305M/11_TS?</t>
  </si>
  <si>
    <t>L2307M/11_TS?</t>
  </si>
  <si>
    <t>L2271/11_TS?</t>
  </si>
  <si>
    <t>L2303M/11_TS?</t>
  </si>
  <si>
    <t>L2292/11_TS?</t>
  </si>
  <si>
    <t>L2273/11_TS?</t>
  </si>
  <si>
    <t>L2318M/11_TS?</t>
  </si>
  <si>
    <t>L2289/11_TS?</t>
  </si>
  <si>
    <t>L2299M/11_TS?</t>
  </si>
  <si>
    <t>L2065/11_TS?</t>
  </si>
  <si>
    <t>L2248/11_TS?</t>
  </si>
  <si>
    <t>L2280/11_TS?</t>
  </si>
  <si>
    <t>L2291/11_TS?</t>
  </si>
  <si>
    <t>L2317M/11_TS?</t>
  </si>
  <si>
    <t>L2188M/11_TS?</t>
  </si>
  <si>
    <t>L2308M/11_TS?</t>
  </si>
  <si>
    <t>L2330M/11_TS?</t>
  </si>
  <si>
    <t>L2293/11_TS?</t>
  </si>
  <si>
    <t>L2286/11_TS?</t>
  </si>
  <si>
    <t>L2121/11_TS?</t>
  </si>
  <si>
    <t>L2325/11_TS?</t>
  </si>
  <si>
    <t>l2094/11_TS?</t>
  </si>
  <si>
    <t>L2256/11_TS?</t>
  </si>
  <si>
    <t>L2335M/11_TS?</t>
  </si>
  <si>
    <t>L2346M-11_TS?</t>
  </si>
  <si>
    <t>L2180/11_TS?</t>
  </si>
  <si>
    <t>L2272/11_TS?</t>
  </si>
  <si>
    <t>L2341M/11_TS?</t>
  </si>
  <si>
    <t>L2324/11_TS?</t>
  </si>
  <si>
    <t>L2259M/11_TS?</t>
  </si>
  <si>
    <t>L2343M/11_TS?</t>
  </si>
  <si>
    <t>L2349M/11_TS?</t>
  </si>
  <si>
    <t>L2247M/11_TS?</t>
  </si>
  <si>
    <t>L2316M/11_TS?</t>
  </si>
  <si>
    <t>L2337M/11_TS?</t>
  </si>
  <si>
    <t>L2326M/11_TS?</t>
  </si>
  <si>
    <t>L2331M/11_TS?</t>
  </si>
  <si>
    <t>L2361M/11_TS?</t>
  </si>
  <si>
    <t>L2355M/11_TS?</t>
  </si>
  <si>
    <t>L2329M/11_TS?</t>
  </si>
  <si>
    <t>L2332/11_TS?</t>
  </si>
  <si>
    <t>L2277M/11_TS?</t>
  </si>
  <si>
    <t>L2021/10_TS?</t>
  </si>
  <si>
    <t>L2315M/11_TS?</t>
  </si>
  <si>
    <t>L2328M/11_TS?</t>
  </si>
  <si>
    <t>L2233M/11_TS?</t>
  </si>
  <si>
    <t>L2238/11_TS?</t>
  </si>
  <si>
    <t>L2223/11_TS?</t>
  </si>
  <si>
    <t>L2291/11A_TS?</t>
  </si>
  <si>
    <t>L2103/11_TS?</t>
  </si>
  <si>
    <t>L2302M/11_TS?</t>
  </si>
  <si>
    <t>L2347M/11_TS?</t>
  </si>
  <si>
    <t>L1962M/10_TS?</t>
  </si>
  <si>
    <t>L2369M/11_TS?</t>
  </si>
  <si>
    <t>L2322M/11_TS?</t>
  </si>
  <si>
    <t>L2323M/11_TS?</t>
  </si>
  <si>
    <t>L2363M/11_TS?</t>
  </si>
  <si>
    <t>L2362M/11_TS?</t>
  </si>
  <si>
    <t>L2274/11_TS?</t>
  </si>
  <si>
    <t>L2348M/11_TS?</t>
  </si>
  <si>
    <t>L2311/11_TS?</t>
  </si>
  <si>
    <t>L2359/11_TS?</t>
  </si>
  <si>
    <t>L2370M/11_TS?</t>
  </si>
  <si>
    <t>L2392M/11_TS?</t>
  </si>
  <si>
    <t>L2384M/11_TS?</t>
  </si>
  <si>
    <t>L2155/11_TS?</t>
  </si>
  <si>
    <t>L1745/10_TS?</t>
  </si>
  <si>
    <t>L2076/11_TS?</t>
  </si>
  <si>
    <t>L2333/11_TS?</t>
  </si>
  <si>
    <t>L2235/11A_TS?</t>
  </si>
  <si>
    <t>L2172/11_TS?</t>
  </si>
  <si>
    <t>L2249/11_TS?</t>
  </si>
  <si>
    <t>L2334M/11_TS?</t>
  </si>
  <si>
    <t>L2387M/11_TS?</t>
  </si>
  <si>
    <t>L2352M/11_TS?</t>
  </si>
  <si>
    <t>L2373M/11_TS?</t>
  </si>
  <si>
    <t>L2225/11_TS?</t>
  </si>
  <si>
    <t>L2296/11_TS?</t>
  </si>
  <si>
    <t>L2407M/11_TS?</t>
  </si>
  <si>
    <t>L2365/11_TS?</t>
  </si>
  <si>
    <t>L2181/11_TS?</t>
  </si>
  <si>
    <t>L2366/11_TS?</t>
  </si>
  <si>
    <t>L2298/11_TS?</t>
  </si>
  <si>
    <t>L2365M/11_TS?</t>
  </si>
  <si>
    <t>L2353M/11_TS?</t>
  </si>
  <si>
    <t>L2199/11_TS?</t>
  </si>
  <si>
    <t>L2199/11A_TS?</t>
  </si>
  <si>
    <t>L2336M/11_TS?</t>
  </si>
  <si>
    <t>L2230/11_TS?</t>
  </si>
  <si>
    <t>L2383M/11_TS?</t>
  </si>
  <si>
    <t>L2345/11_TS?</t>
  </si>
  <si>
    <t>L2275/11_TS?</t>
  </si>
  <si>
    <t>L2218/11_TS?</t>
  </si>
  <si>
    <t>L2400/11_TS?</t>
  </si>
  <si>
    <t>L2143/11_TS?</t>
  </si>
  <si>
    <t>L2319M/11_TS?</t>
  </si>
  <si>
    <t>L2395/11_TS?</t>
  </si>
  <si>
    <t>L2424M/11_TS?</t>
  </si>
  <si>
    <t>L2364M/11_TS?</t>
  </si>
  <si>
    <t>L2167/11_TS?</t>
  </si>
  <si>
    <t>L2393/11_TS?</t>
  </si>
  <si>
    <t>L2406M/11_TS?</t>
  </si>
  <si>
    <t>L2281/11_TS?</t>
  </si>
  <si>
    <t>L2226/11_TS?</t>
  </si>
  <si>
    <t>L2439M/11_TS?</t>
  </si>
  <si>
    <t>L2399/11_TS?</t>
  </si>
  <si>
    <t>L2403/11_TS?</t>
  </si>
  <si>
    <t>L2291/11B_TS?</t>
  </si>
  <si>
    <t>L2428/11_TS?</t>
  </si>
  <si>
    <t>L2339/11_TS?</t>
  </si>
  <si>
    <t>L2339/11A_TS?</t>
  </si>
  <si>
    <t>L2159/11_TS?</t>
  </si>
  <si>
    <t>L1649/11A_TS?</t>
  </si>
  <si>
    <t>L2356/11_TS?</t>
  </si>
  <si>
    <t>L2419M/11_TS?</t>
  </si>
  <si>
    <t>L2285/11_TS?</t>
  </si>
  <si>
    <t>L2340/11_TS?</t>
  </si>
  <si>
    <t>L2320/11_TS?</t>
  </si>
  <si>
    <t>L2396/11_TS?</t>
  </si>
  <si>
    <t>L2410M/11_TS?</t>
  </si>
  <si>
    <t>L2445M/11_TS?</t>
  </si>
  <si>
    <t>L2057/11_TS?</t>
  </si>
  <si>
    <t>L2381/11_TS?</t>
  </si>
  <si>
    <t>L2427M/11_TS?</t>
  </si>
  <si>
    <t>L2044/10_TS?</t>
  </si>
  <si>
    <t>L2294/11_TS?</t>
  </si>
  <si>
    <t>L2454M/12_TS?</t>
  </si>
  <si>
    <t>L2430M/11_TS?</t>
  </si>
  <si>
    <t>L2391M/11_TS?</t>
  </si>
  <si>
    <t>L2443M/11_TS?</t>
  </si>
  <si>
    <t>L2309M/11_TS?</t>
  </si>
  <si>
    <t>L2310M/11_TS?</t>
  </si>
  <si>
    <t>L2405M/11_TS?</t>
  </si>
  <si>
    <t>L2455M/12_TS?</t>
  </si>
  <si>
    <t>L2386M/11_TS?</t>
  </si>
  <si>
    <t>L2379/11_TS?</t>
  </si>
  <si>
    <t>L2418/11_TS?</t>
  </si>
  <si>
    <t>L2412/11_TS?</t>
  </si>
  <si>
    <t>L2357/11_TS?</t>
  </si>
  <si>
    <t>L2413/11_TS?</t>
  </si>
  <si>
    <t>L2150/11_TS?</t>
  </si>
  <si>
    <t>L2408M/11_TS?</t>
  </si>
  <si>
    <t>L2409M/11_TS?</t>
  </si>
  <si>
    <t>L2404/11_TS?</t>
  </si>
  <si>
    <t>L2260M/11_TS?</t>
  </si>
  <si>
    <t>L2468/12_TS?</t>
  </si>
  <si>
    <t>L2344/11_TS?</t>
  </si>
  <si>
    <t>L2078/11_TS?</t>
  </si>
  <si>
    <t>L2444M/11_TS?</t>
  </si>
  <si>
    <t>L2425M/11_TS?</t>
  </si>
  <si>
    <t>L2141/11_TS?</t>
  </si>
  <si>
    <t>L2402/11_TS?</t>
  </si>
  <si>
    <t>L2426M/11_TS?</t>
  </si>
  <si>
    <t>L2287/11_TS?</t>
  </si>
  <si>
    <t>L2458/11_TS?</t>
  </si>
  <si>
    <t>l2268/11_TS?</t>
  </si>
  <si>
    <t>L2092/11_TS?</t>
  </si>
  <si>
    <t>L2451M/11_TS?</t>
  </si>
  <si>
    <t>L2476M/12_TS?</t>
  </si>
  <si>
    <t>L2481M/12_TS?</t>
  </si>
  <si>
    <t>L2438/11_TS?</t>
  </si>
  <si>
    <t>L2457M/12_TS?</t>
  </si>
  <si>
    <t>L2485M/12_TS?</t>
  </si>
  <si>
    <t>L1992/10_TS?</t>
  </si>
  <si>
    <t>L2311/11A_TS?</t>
  </si>
  <si>
    <t>L2473/12_TS?</t>
  </si>
  <si>
    <t>L2486/12_TS?</t>
  </si>
  <si>
    <t>L2367M/11_TS?</t>
  </si>
  <si>
    <t>L2474/12_TS?</t>
  </si>
  <si>
    <t>L2351/11_TS?</t>
  </si>
  <si>
    <t>L2500/12_TS?</t>
  </si>
  <si>
    <t>L2477M/12_TS?</t>
  </si>
  <si>
    <t>L2440M/11_TS?</t>
  </si>
  <si>
    <t>L2398/11_TS?</t>
  </si>
  <si>
    <t>L2512M/12_TS?</t>
  </si>
  <si>
    <t>L2487M/12_TS?</t>
  </si>
  <si>
    <t>L2372M/11_TS?</t>
  </si>
  <si>
    <t>L2490M/12_TS?</t>
  </si>
  <si>
    <t>L2499/12_TS?</t>
  </si>
  <si>
    <t>L2495M/12_TS?</t>
  </si>
  <si>
    <t>L2470/12_TS?</t>
  </si>
  <si>
    <t>L2414/11_TS?</t>
  </si>
  <si>
    <t>L2416/11_TS?</t>
  </si>
  <si>
    <t>L2456/11_TS?</t>
  </si>
  <si>
    <t>L2368M/11_TS?</t>
  </si>
  <si>
    <t>L2121/11A_TS?</t>
  </si>
  <si>
    <t>L2453M/12_TS?</t>
  </si>
  <si>
    <t>L2491M/12_TS?</t>
  </si>
  <si>
    <t>L2530/12_TS?</t>
  </si>
  <si>
    <t>L2342/11_TS?</t>
  </si>
  <si>
    <t>L2521M/12_TS?</t>
  </si>
  <si>
    <t>L2488/12_TS?</t>
  </si>
  <si>
    <t>L2008/10_TS?</t>
  </si>
  <si>
    <t>L2474/12A_TS?</t>
  </si>
  <si>
    <t>L2020/10_TS?</t>
  </si>
  <si>
    <t>L2354/11_TS?</t>
  </si>
  <si>
    <t>L2523M/12_TS?</t>
  </si>
  <si>
    <t>L2479M/12_TS?</t>
  </si>
  <si>
    <t>L2482M/12_TS?</t>
  </si>
  <si>
    <t>L2520M/12_TS?</t>
  </si>
  <si>
    <t>L2297/11_TS?</t>
  </si>
  <si>
    <t>L2437M/11_TS?</t>
  </si>
  <si>
    <t>L2506/12_TS?</t>
  </si>
  <si>
    <t>L2515M/12_TS?</t>
  </si>
  <si>
    <t>L2511M/12_TS?</t>
  </si>
  <si>
    <t>L2535M/11_TS?</t>
  </si>
  <si>
    <t>L2513M/12_TS?</t>
  </si>
  <si>
    <t>L2502M/12_TS?</t>
  </si>
  <si>
    <t>L2536M/12_TS?</t>
  </si>
  <si>
    <t>L2537M/12_TS?</t>
  </si>
  <si>
    <t>L2550M/12_TS?</t>
  </si>
  <si>
    <t>L2452M/12_TS?</t>
  </si>
  <si>
    <t>L2522M/12_TS?</t>
  </si>
  <si>
    <t>L1657/09_TS?</t>
  </si>
  <si>
    <t>L2360/11_TS?</t>
  </si>
  <si>
    <t>L2472/12_TS?</t>
  </si>
  <si>
    <t>L2160/11_TS?</t>
  </si>
  <si>
    <t>L2556M/12_TS?</t>
  </si>
  <si>
    <t>L2531M/12_TS?</t>
  </si>
  <si>
    <t>L2542M/12_TS?</t>
  </si>
  <si>
    <t>L2561M/12_TS?</t>
  </si>
  <si>
    <t>L1998/10_TS?</t>
  </si>
  <si>
    <t>L2426/11_TS?</t>
  </si>
  <si>
    <t>L2541M/12_TS?</t>
  </si>
  <si>
    <t>L2534/12_TS?</t>
  </si>
  <si>
    <t>L2155/11A_TS?</t>
  </si>
  <si>
    <t>L2492M/12_TS?</t>
  </si>
  <si>
    <t>L2371M/11_TS?</t>
  </si>
  <si>
    <t>L2466/12_TS?</t>
  </si>
  <si>
    <t>L2501M/12_TS?</t>
  </si>
  <si>
    <t>L2208/11A_TS?</t>
  </si>
  <si>
    <t>L2566/12_TS?</t>
  </si>
  <si>
    <t>L2389/11_TS?</t>
  </si>
  <si>
    <t>L2446/11_TS?</t>
  </si>
  <si>
    <t>L2267/11_TS?</t>
  </si>
  <si>
    <t>L2551M/12_TS?</t>
  </si>
  <si>
    <t>L2568M/12_TS?</t>
  </si>
  <si>
    <t>L2483M/12_TS?</t>
  </si>
  <si>
    <t>L2552/12_TS?</t>
  </si>
  <si>
    <t>L2519/12_TS?</t>
  </si>
  <si>
    <t>L2394/11_TS?</t>
  </si>
  <si>
    <t>L2564M/12_TS?</t>
  </si>
  <si>
    <t>L2378/11_TS?</t>
  </si>
  <si>
    <t>L2504/12_TS?</t>
  </si>
  <si>
    <t>L2518/12_TS?</t>
  </si>
  <si>
    <t>L2553/12_TS?</t>
  </si>
  <si>
    <t>L2429/11_TS?</t>
  </si>
  <si>
    <t>L2493/12_TS?</t>
  </si>
  <si>
    <t>L2572M/12_TS?</t>
  </si>
  <si>
    <t>L2543M/12_TS?</t>
  </si>
  <si>
    <t>L2555M/12_TS?</t>
  </si>
  <si>
    <t>l2505/12_TS?</t>
  </si>
  <si>
    <t>L2580M/12_TS?</t>
  </si>
  <si>
    <t>L2571M/12_TS?</t>
  </si>
  <si>
    <t>L2450/12_TS?</t>
  </si>
  <si>
    <t>L2532M/12_TS?</t>
  </si>
  <si>
    <t>L2574M/12_TS?</t>
  </si>
  <si>
    <t>L2563M/12_TS?</t>
  </si>
  <si>
    <t>L2250/11_TS?</t>
  </si>
  <si>
    <t>L2586M/12_TS?</t>
  </si>
  <si>
    <t>L2478M/12_TS?</t>
  </si>
  <si>
    <t>L2433/11_TS?</t>
  </si>
  <si>
    <t>L2595/12_TS?</t>
  </si>
  <si>
    <t>L2118/11_TS?</t>
  </si>
  <si>
    <t>L2417E/11_TS?</t>
  </si>
  <si>
    <t>L2374/11_TS?</t>
  </si>
  <si>
    <t>L2593M/12_TS?</t>
  </si>
  <si>
    <t>L2565M/12_TS?</t>
  </si>
  <si>
    <t>L2589/12_TS?</t>
  </si>
  <si>
    <t>L2063/11_TS?</t>
  </si>
  <si>
    <t>L2295/11_TS?</t>
  </si>
  <si>
    <t>L2528M/12_TS?</t>
  </si>
  <si>
    <t>L2540M/12_TS?</t>
  </si>
  <si>
    <t>L2582M/12_TS?</t>
  </si>
  <si>
    <t>L2588M/12_TS?</t>
  </si>
  <si>
    <t>L2584M/12_TS?</t>
  </si>
  <si>
    <t>L2327M/12_TS?</t>
  </si>
  <si>
    <t>L2606M/12_TS?</t>
  </si>
  <si>
    <t>L2623M/12_TS?</t>
  </si>
  <si>
    <t>L2597M/12_TS?</t>
  </si>
  <si>
    <t>L2529/12_TS?</t>
  </si>
  <si>
    <t>L2435M/11_TS?</t>
  </si>
  <si>
    <t>L2422/11_TS?</t>
  </si>
  <si>
    <t>L2558/12_TS?</t>
  </si>
  <si>
    <t>L2559M/12_TS?</t>
  </si>
  <si>
    <t>L2575M/12_TS?</t>
  </si>
  <si>
    <t>L2489M/12_TS?</t>
  </si>
  <si>
    <t>L2397/11_TS?</t>
  </si>
  <si>
    <t>L2449/12_TS?</t>
  </si>
  <si>
    <t>L2544/12_TS?</t>
  </si>
  <si>
    <t>L2596M/12_TS?</t>
  </si>
  <si>
    <t>L2628M/12_TS?</t>
  </si>
  <si>
    <t>L2498/12_TS?</t>
  </si>
  <si>
    <t>L2570M/12_TS?</t>
  </si>
  <si>
    <t>L2573M/12_TS?</t>
  </si>
  <si>
    <t>L2510M/12_TS?</t>
  </si>
  <si>
    <t>L2610/12_TS?</t>
  </si>
  <si>
    <t>L2624M/12_TS?</t>
  </si>
  <si>
    <t>L2420/11_TS?</t>
  </si>
  <si>
    <t>L2618M/12_TS?</t>
  </si>
  <si>
    <t>L2632M/12_TS?</t>
  </si>
  <si>
    <t>L2594/12_TS?</t>
  </si>
  <si>
    <t>L2600M/12_TS?</t>
  </si>
  <si>
    <t>L2469/12_TS?</t>
  </si>
  <si>
    <t>L2461/12_TS?</t>
  </si>
  <si>
    <t>L2471/12_TS?</t>
  </si>
  <si>
    <t>L2622M/12_TS?</t>
  </si>
  <si>
    <t>L2603/12_TS?</t>
  </si>
  <si>
    <t>L2484M/12_TS?</t>
  </si>
  <si>
    <t>L2579/12_TS?</t>
  </si>
  <si>
    <t>L2579/12A_TS?</t>
  </si>
  <si>
    <t>L2601M/12_TS?</t>
  </si>
  <si>
    <t>L2153/11_TS?</t>
  </si>
  <si>
    <t>L2615M/12_TS?</t>
  </si>
  <si>
    <t>L2641M/12_TS?</t>
  </si>
  <si>
    <t>L2592M/12_TS?</t>
  </si>
  <si>
    <t>L2636M/12_TS?</t>
  </si>
  <si>
    <t>L2375/11_TS?</t>
  </si>
  <si>
    <t>L2648M/12_TS?</t>
  </si>
  <si>
    <t>L2270/11_TS?</t>
  </si>
  <si>
    <t>L2598M/12_TS?</t>
  </si>
  <si>
    <t>L2441A/11_TS?</t>
  </si>
  <si>
    <t>L2441B/11_TS?</t>
  </si>
  <si>
    <t>L2442A/11_TS?</t>
  </si>
  <si>
    <t>L2442B/11_TS?</t>
  </si>
  <si>
    <t>L2442C/11_TS?</t>
  </si>
  <si>
    <t>L2442D/11_TS?</t>
  </si>
  <si>
    <t>L2459/12_TS?</t>
  </si>
  <si>
    <t>L1683A/09_TS?</t>
  </si>
  <si>
    <t>L2650M/12_TS?</t>
  </si>
  <si>
    <t>L2434/11_TS?</t>
  </si>
  <si>
    <t>l2399/11A_TS?</t>
  </si>
  <si>
    <t>L2436/11_TS?</t>
  </si>
  <si>
    <t>L2611M/12_TS?</t>
  </si>
  <si>
    <t>L2465/12_TS?</t>
  </si>
  <si>
    <t>L2090/11_TS?</t>
  </si>
  <si>
    <t>L2647/12_TS?</t>
  </si>
  <si>
    <t>L2656M/12_TS?</t>
  </si>
  <si>
    <t>L2633M/12_TS?</t>
  </si>
  <si>
    <t>L2645M/12_TS?</t>
  </si>
  <si>
    <t>L2616M/12_TS?</t>
  </si>
  <si>
    <t>L1450B/09_TS?</t>
  </si>
  <si>
    <t>L2567/12_TS?</t>
  </si>
  <si>
    <t>L2644M/12_TS?</t>
  </si>
  <si>
    <t>L2659M/12_TS?</t>
  </si>
  <si>
    <t>L2460/12_TS?</t>
  </si>
  <si>
    <t>L2662M/12_TS?</t>
  </si>
  <si>
    <t>L2605M/12_TS?</t>
  </si>
  <si>
    <t>L2643M/12_TS?</t>
  </si>
  <si>
    <t>L2671M/12_TS?</t>
  </si>
  <si>
    <t>L2626M/12_TS?</t>
  </si>
  <si>
    <t>L2681M/12_TS?</t>
  </si>
  <si>
    <t>L2558A/12_TS?</t>
  </si>
  <si>
    <t>L2467/12_TS?</t>
  </si>
  <si>
    <t>L2668M/12_TS?</t>
  </si>
  <si>
    <t>L2673M/12_TS?</t>
  </si>
  <si>
    <t>L2497/12_TS?</t>
  </si>
  <si>
    <t>L2321M/11_TS?</t>
  </si>
  <si>
    <t>L2679M/12_TS?</t>
  </si>
  <si>
    <t>L2682M/12_TS?</t>
  </si>
  <si>
    <t>L2672M/12_TS?</t>
  </si>
  <si>
    <t>L2675M/12_TS?</t>
  </si>
  <si>
    <t>L2686M/12_TS?</t>
  </si>
  <si>
    <t>L2539/12_TS?</t>
  </si>
  <si>
    <t>L2678/12_TS?</t>
  </si>
  <si>
    <t>L2677/12_TS?</t>
  </si>
  <si>
    <t>L2688M/12_TS?</t>
  </si>
  <si>
    <t>L2608M/12_TS?</t>
  </si>
  <si>
    <t>L2651/12_TS?</t>
  </si>
  <si>
    <t>L2663/12_TS?</t>
  </si>
  <si>
    <t>L2684/12_TS?</t>
  </si>
  <si>
    <t>L2508/12_TS?</t>
  </si>
  <si>
    <t>L2710M/12_TS?</t>
  </si>
  <si>
    <t>L2709M/12_TS?</t>
  </si>
  <si>
    <t>L2382/11_TS?</t>
  </si>
  <si>
    <t>L2704/12_TS?</t>
  </si>
  <si>
    <t>L2698M/12_TS?</t>
  </si>
  <si>
    <t>L2699M/12_TS?</t>
  </si>
  <si>
    <t>L2625M/12_TS?</t>
  </si>
  <si>
    <t>L2738M/12_TS?</t>
  </si>
  <si>
    <t>L2583M/12_TS?</t>
  </si>
  <si>
    <t>L2702M/12_TS?</t>
  </si>
  <si>
    <t>L1104/08_TS?</t>
  </si>
  <si>
    <t>l2685M/12_TS?</t>
  </si>
  <si>
    <t>L2627/12_TS?</t>
  </si>
  <si>
    <t>L2533/12_TS?</t>
  </si>
  <si>
    <t>L2697/12_TS?</t>
  </si>
  <si>
    <t>L2742/12_TS?</t>
  </si>
  <si>
    <t>L2700M/12_TS?</t>
  </si>
  <si>
    <t>L2692/12_TS?</t>
  </si>
  <si>
    <t>L2423/11_TS?</t>
  </si>
  <si>
    <t>L2745/12_TS?</t>
  </si>
  <si>
    <t>L2421/11_TS?</t>
  </si>
  <si>
    <t>L2462M/12_TS?</t>
  </si>
  <si>
    <t>L2465/12A_TS?</t>
  </si>
  <si>
    <t>L2640/12_TS?</t>
  </si>
  <si>
    <t>L2696/12_TS?</t>
  </si>
  <si>
    <t>L2587/12_TS?</t>
  </si>
  <si>
    <t>L2638/12_TS?</t>
  </si>
  <si>
    <t>L2514/12_TS?</t>
  </si>
  <si>
    <t>L2576/12_TS?</t>
  </si>
  <si>
    <t>L2642/12_TS?</t>
  </si>
  <si>
    <t>L2635/12_TS?</t>
  </si>
  <si>
    <t>L2634/12_TS?</t>
  </si>
  <si>
    <t>L2431/12_TS?</t>
  </si>
  <si>
    <t>L2548/12_TS?</t>
  </si>
  <si>
    <t>L2548/12A_TS?</t>
  </si>
  <si>
    <t>L2722M/12_TS?</t>
  </si>
  <si>
    <t>L2674M/12_TS?</t>
  </si>
  <si>
    <t>L2732M/12_TS?</t>
  </si>
  <si>
    <t>L2750M/12_TS?</t>
  </si>
  <si>
    <t>L2333/11A_TS?</t>
  </si>
  <si>
    <t>L2546/12_TS?</t>
  </si>
  <si>
    <t>L2401/11_TS?</t>
  </si>
  <si>
    <t>L2723M/12_TS?</t>
  </si>
  <si>
    <t>L2749M/12_TS?</t>
  </si>
  <si>
    <t>L2446/11A_TS?</t>
  </si>
  <si>
    <t>L2721M/12_TS?</t>
  </si>
  <si>
    <t>L2701M/12_TS?</t>
  </si>
  <si>
    <t>L2544/12A_TS?</t>
  </si>
  <si>
    <t>L2631M/12_TS?</t>
  </si>
  <si>
    <t>L2728/12_TS?</t>
  </si>
  <si>
    <t>L2620/12_TS?</t>
  </si>
  <si>
    <t>L2669M/12_TS?</t>
  </si>
  <si>
    <t>L2729/12_TS?</t>
  </si>
  <si>
    <t>L2653/12_TS?</t>
  </si>
  <si>
    <t>L2549/12_TS?</t>
  </si>
  <si>
    <t>L2753M/12_TS?</t>
  </si>
  <si>
    <t>L2733M/12_TS?</t>
  </si>
  <si>
    <t>L2629/12_TS?</t>
  </si>
  <si>
    <t>L2333/11B_TS?</t>
  </si>
  <si>
    <t>L2755M/12_TS?</t>
  </si>
  <si>
    <t>L2725/12_TS?</t>
  </si>
  <si>
    <t>L2658/12_TS?</t>
  </si>
  <si>
    <t>L2658/12A_TS?</t>
  </si>
  <si>
    <t>L2689/12_TS?</t>
  </si>
  <si>
    <t>L2612/12_TS?</t>
  </si>
  <si>
    <t>L2758/12_TS?</t>
  </si>
  <si>
    <t>L2380/11_TS?</t>
  </si>
  <si>
    <t>L2714M/12_TS?</t>
  </si>
  <si>
    <t>L2529/12A_TS?</t>
  </si>
  <si>
    <t>L2765M/12_TS?</t>
  </si>
  <si>
    <t>L2761M/12_TS?</t>
  </si>
  <si>
    <t>L2462/12_TS?</t>
  </si>
  <si>
    <t>L2480/12_TS?</t>
  </si>
  <si>
    <t>L2707/12_TS?</t>
  </si>
  <si>
    <t>L2057/11A_TS?</t>
  </si>
  <si>
    <t>L2590/12_TS?</t>
  </si>
  <si>
    <t>L2517/12_TS?</t>
  </si>
  <si>
    <t>L2752M/12_TS?</t>
  </si>
  <si>
    <t>L2249/11A_TS?</t>
  </si>
  <si>
    <t>L2777M/12_TS?</t>
  </si>
  <si>
    <t>L2737M/12_TS?</t>
  </si>
  <si>
    <t>L2724M/12_TS?</t>
  </si>
  <si>
    <t>L2475M/12_TS?</t>
  </si>
  <si>
    <t>L2703M/12_TS?</t>
  </si>
  <si>
    <t>L2690/12_TS?</t>
  </si>
  <si>
    <t>L2754M/12_TS?</t>
  </si>
  <si>
    <t>L2655M/12_TS?</t>
  </si>
  <si>
    <t>L2731M/12_TS?</t>
  </si>
  <si>
    <t>L2767M/12_TS?</t>
  </si>
  <si>
    <t>L2779M/12_TS?</t>
  </si>
  <si>
    <t>l2657M/12_TS?</t>
  </si>
  <si>
    <t>L2640/12A_TS?</t>
  </si>
  <si>
    <t>L2640/12B_TS?</t>
  </si>
  <si>
    <t>L2773M/11_TS?</t>
  </si>
  <si>
    <t>L2746/12_TS?</t>
  </si>
  <si>
    <t>L2687M/12_TS?</t>
  </si>
  <si>
    <t>L2778/12_TS?</t>
  </si>
  <si>
    <t>L2048/11_TS?</t>
  </si>
  <si>
    <t>L2665M/12_TS?</t>
  </si>
  <si>
    <t>L2736M/12_TS?</t>
  </si>
  <si>
    <t>L2634/12A_TS?</t>
  </si>
  <si>
    <t>L2785M/12_TS?</t>
  </si>
  <si>
    <t>L2770M/12_TS?</t>
  </si>
  <si>
    <t>L2706M/12_TS?</t>
  </si>
  <si>
    <t>L2590M/12_TS?</t>
  </si>
  <si>
    <t>L2790M/12_TS?</t>
  </si>
  <si>
    <t>L2712M/12_TS?</t>
  </si>
  <si>
    <t>L2780M/12_TS?</t>
  </si>
  <si>
    <t>L2757M/12_TS?</t>
  </si>
  <si>
    <t>L2789/12_TS?</t>
  </si>
  <si>
    <t>L2796M/12_TS?</t>
  </si>
  <si>
    <t>L2788/12_TS?</t>
  </si>
  <si>
    <t>L2683M/12_TS?</t>
  </si>
  <si>
    <t>L2432/11_TS?</t>
  </si>
  <si>
    <t>L2680M/12_TS?</t>
  </si>
  <si>
    <t>L2719M/12_TS?</t>
  </si>
  <si>
    <t>L2734/12_TS?</t>
  </si>
  <si>
    <t>L2807M/12_TS?</t>
  </si>
  <si>
    <t>L2745/12A_TS?</t>
  </si>
  <si>
    <t>L2694/12_TS?</t>
  </si>
  <si>
    <t>L2763M/12_TS?</t>
  </si>
  <si>
    <t>L2802M/12_TS?</t>
  </si>
  <si>
    <t>L2806M/12_TS?</t>
  </si>
  <si>
    <t>L2524/12_TS?</t>
  </si>
  <si>
    <t>L2771/12_TS?</t>
  </si>
  <si>
    <t>L2771M/12_TS?</t>
  </si>
  <si>
    <t>L2811/12_TS?</t>
  </si>
  <si>
    <t>L2808/12_TS?</t>
  </si>
  <si>
    <t>L2812M/12_TS?</t>
  </si>
  <si>
    <t>L2826M/12_TS?</t>
  </si>
  <si>
    <t>L2820M/12_TS?</t>
  </si>
  <si>
    <t>L2782M/12_TS?</t>
  </si>
  <si>
    <t>L2720M/12_TS?</t>
  </si>
  <si>
    <t>L2666/12_TS?</t>
  </si>
  <si>
    <t>L2819M/12_TS?</t>
  </si>
  <si>
    <t>L2792M/12_TS?</t>
  </si>
  <si>
    <t>L2827M/12_TS?</t>
  </si>
  <si>
    <t>L2814M/12_TS?</t>
  </si>
  <si>
    <t>L2848M/13_TS?</t>
  </si>
  <si>
    <t>L2818M/12_TS?</t>
  </si>
  <si>
    <t>L2821M/12_TS?</t>
  </si>
  <si>
    <t>L2727M/12_TS?</t>
  </si>
  <si>
    <t>L2464/12_TS?</t>
  </si>
  <si>
    <t>L2376/11_TS?</t>
  </si>
  <si>
    <t>L2837M/12_TS?</t>
  </si>
  <si>
    <t>L2833M/12_TS?</t>
  </si>
  <si>
    <t>L2635/12A_TS?</t>
  </si>
  <si>
    <t>L2798M/12_TS?</t>
  </si>
  <si>
    <t>L2834M/12_TS?</t>
  </si>
  <si>
    <t>L2850M/12_TS?</t>
  </si>
  <si>
    <t>L2748M/12_TS?</t>
  </si>
  <si>
    <t>L2813M/12_TS?</t>
  </si>
  <si>
    <t>L2863M/13_TS?</t>
  </si>
  <si>
    <t>L2817M/12_TS?</t>
  </si>
  <si>
    <t>L2832M/12_TS?</t>
  </si>
  <si>
    <t>L2846M/13_TS?</t>
  </si>
  <si>
    <t>L2800M/12_TS?</t>
  </si>
  <si>
    <t>L2845M/13_TS?</t>
  </si>
  <si>
    <t>L2830M/12_TS?</t>
  </si>
  <si>
    <t>L2756M/12_TS?</t>
  </si>
  <si>
    <t>L2786M/12_TS?</t>
  </si>
  <si>
    <t>L2639/12_TS?</t>
  </si>
  <si>
    <t>L2764/12_TS?</t>
  </si>
  <si>
    <t>L2764/12A_TS?</t>
  </si>
  <si>
    <t>L2862M/13_TS?</t>
  </si>
  <si>
    <t>L2774/12_TS?</t>
  </si>
  <si>
    <t>L2868M/13_TS?</t>
  </si>
  <si>
    <t>L2799/12_TS?</t>
  </si>
  <si>
    <t>L2836M/12_TS?</t>
  </si>
  <si>
    <t>L2854M/13_TS?</t>
  </si>
  <si>
    <t>L2869M/12_TS?</t>
  </si>
  <si>
    <t>L2718/12_TS?</t>
  </si>
  <si>
    <t>L2835/12_TS?</t>
  </si>
  <si>
    <t>L2766/12_TS?</t>
  </si>
  <si>
    <t>L2781/12_TS?</t>
  </si>
  <si>
    <t>L2547/12_TS?</t>
  </si>
  <si>
    <t>L2874M/13_TS?</t>
  </si>
  <si>
    <t>L2828M/12_TS?</t>
  </si>
  <si>
    <t>L2842M/13_TS?</t>
  </si>
  <si>
    <t>L2879M/13_TS?</t>
  </si>
  <si>
    <t>L2873M/13_TS?</t>
  </si>
  <si>
    <t>L2867M/13_TS?</t>
  </si>
  <si>
    <t>L2743/12_TS?</t>
  </si>
  <si>
    <t>L2637/12_TS?</t>
  </si>
  <si>
    <t>L2810/12_TS?</t>
  </si>
  <si>
    <t>L2739M/12_TS?</t>
  </si>
  <si>
    <t>L2708/12_TS?</t>
  </si>
  <si>
    <t>L2852/13_TS?</t>
  </si>
  <si>
    <t>L2840/13_TS?</t>
  </si>
  <si>
    <t>L2883M/13_TS?</t>
  </si>
  <si>
    <t>L2890M/13_TS?</t>
  </si>
  <si>
    <t>L2900M/13_TS?</t>
  </si>
  <si>
    <t>L2380/11A_TS?</t>
  </si>
  <si>
    <t>L2797M/12_TS?</t>
  </si>
  <si>
    <t>L2676/12_TS?</t>
  </si>
  <si>
    <t>L2921M/13_TS?</t>
  </si>
  <si>
    <t>L2922M/13_TS?</t>
  </si>
  <si>
    <t>L2911M/13_TS?</t>
  </si>
  <si>
    <t>L2892M/13_TS?</t>
  </si>
  <si>
    <t>L2872M/13_TS?</t>
  </si>
  <si>
    <t>L2899M/13_TS?</t>
  </si>
  <si>
    <t>L2791/12_TS?</t>
  </si>
  <si>
    <t>L2860/13_TS?</t>
  </si>
  <si>
    <t>L2924M/13_TS?</t>
  </si>
  <si>
    <t>L2918M/13_TS?</t>
  </si>
  <si>
    <t>L2637/12A_TS?</t>
  </si>
  <si>
    <t>L2546/12A_TS?</t>
  </si>
  <si>
    <t>L2741/12_TS?</t>
  </si>
  <si>
    <t>L2844/13_TS?</t>
  </si>
  <si>
    <t>L2913M/13_TS?</t>
  </si>
  <si>
    <t>L2887M/13_TS?</t>
  </si>
  <si>
    <t>L2717/12_TS?</t>
  </si>
  <si>
    <t>L2919M/13_TS?</t>
  </si>
  <si>
    <t>L2928/13_TS?</t>
  </si>
  <si>
    <t>L2078/11A_TS?</t>
  </si>
  <si>
    <t>L2494/12_TS?</t>
  </si>
  <si>
    <t>L2909M/13_TS?</t>
  </si>
  <si>
    <t>L2931M/13_TS?</t>
  </si>
  <si>
    <t>L2907M/13_TS?</t>
  </si>
  <si>
    <t>L2937M/13_TS?</t>
  </si>
  <si>
    <t>L2894M/13_TS?</t>
  </si>
  <si>
    <t>L2851/13_TS?</t>
  </si>
  <si>
    <t>L2912M/13_TS?</t>
  </si>
  <si>
    <t>L2841/13_TS?</t>
  </si>
  <si>
    <t>L2803M/12_TS?</t>
  </si>
  <si>
    <t>L2787/12_TS?</t>
  </si>
  <si>
    <t>L2908M/13_TS?</t>
  </si>
  <si>
    <t>L2886M/13_TS?</t>
  </si>
  <si>
    <t>L2557/12_TS?</t>
  </si>
  <si>
    <t>L2888M/13_TS?</t>
  </si>
  <si>
    <t>L2705/12_TS?</t>
  </si>
  <si>
    <t>L2507/12_TS?</t>
  </si>
  <si>
    <t>L2926M/13_TS?</t>
  </si>
  <si>
    <t>L2961M/13_TS?</t>
  </si>
  <si>
    <t>L2953M/13_TS?</t>
  </si>
  <si>
    <t>L2962M/13_TS?</t>
  </si>
  <si>
    <t>L2944M/13_TS?</t>
  </si>
  <si>
    <t>L2943M/13_TS?</t>
  </si>
  <si>
    <t>L2529/12B_TS?</t>
  </si>
  <si>
    <t>L2904M/13_TS?</t>
  </si>
  <si>
    <t>L2952M/13_TS?</t>
  </si>
  <si>
    <t>L2928/13A_TS?</t>
  </si>
  <si>
    <t>L2621/12_TS?</t>
  </si>
  <si>
    <t>L2930M/13_TS?</t>
  </si>
  <si>
    <t>L2925M/13_TS?</t>
  </si>
  <si>
    <t>L2971M/13_TS?</t>
  </si>
  <si>
    <t>L2942/13_TS?</t>
  </si>
  <si>
    <t>L2959/13_TS?</t>
  </si>
  <si>
    <t>L2964M/13_TS?</t>
  </si>
  <si>
    <t>L2966/13_TS?</t>
  </si>
  <si>
    <t>L2898M/13_TS?</t>
  </si>
  <si>
    <t>L2923M/13_TS?</t>
  </si>
  <si>
    <t>L2963M/13_TS?</t>
  </si>
  <si>
    <t>L2955M/13_TS?</t>
  </si>
  <si>
    <t>L2713/12_TS?</t>
  </si>
  <si>
    <t>L2809/12_TS?</t>
  </si>
  <si>
    <t>L2950M/13_TS?</t>
  </si>
  <si>
    <t>L2619/12_TS?</t>
  </si>
  <si>
    <t>L2896/13_TS?</t>
  </si>
  <si>
    <t>L2776M/12_TS?</t>
  </si>
  <si>
    <t>L2823/12_TS?</t>
  </si>
  <si>
    <t>L2939M/13_TS?</t>
  </si>
  <si>
    <t>L2951M/13_TS?</t>
  </si>
  <si>
    <t>L2853/13_TS?</t>
  </si>
  <si>
    <t>L2957/13_TS?</t>
  </si>
  <si>
    <t>L2859/13_TS?</t>
  </si>
  <si>
    <t>L2642/12A_TS?</t>
  </si>
  <si>
    <t>L2849M/13_TS?</t>
  </si>
  <si>
    <t>L2987M/13_TS?</t>
  </si>
  <si>
    <t>L2969M/13_TS?</t>
  </si>
  <si>
    <t>L2977M/13_TS?</t>
  </si>
  <si>
    <t>L2960M/13_TS?</t>
  </si>
  <si>
    <t>L2936M/13_TS?</t>
  </si>
  <si>
    <t>l2932/13_TS?</t>
  </si>
  <si>
    <t>L2992M/13_TS?</t>
  </si>
  <si>
    <t>L2893M/13_TS?</t>
  </si>
  <si>
    <t>L2927M/13_TS?</t>
  </si>
  <si>
    <t>L2979M/13_TS?</t>
  </si>
  <si>
    <t>L2935M/13_TS?</t>
  </si>
  <si>
    <t>L2864/13_TS?</t>
  </si>
  <si>
    <t>L2910/13_TS?</t>
  </si>
  <si>
    <t>L2986/13_TS?</t>
  </si>
  <si>
    <t>L2975M/13_TS?</t>
  </si>
  <si>
    <t>L2548/12B_TS?</t>
  </si>
  <si>
    <t>L2548/12C_TS?</t>
  </si>
  <si>
    <t>L2885M/13_TS?</t>
  </si>
  <si>
    <t>L3001M/13_TS?</t>
  </si>
  <si>
    <t>L2743/12A_TS?</t>
  </si>
  <si>
    <t>L2976M/13_TS?</t>
  </si>
  <si>
    <t>L2804/12_TS?</t>
  </si>
  <si>
    <t>L2649/12_TS?</t>
  </si>
  <si>
    <t>L2838M/13_TS?</t>
  </si>
  <si>
    <t>L2875M/13_TS?</t>
  </si>
  <si>
    <t>L2422/11A_TS?</t>
  </si>
  <si>
    <t>L2983M/13_TS?</t>
  </si>
  <si>
    <t>L2995M/13_TS?</t>
  </si>
  <si>
    <t>L2997M/13_TS?</t>
  </si>
  <si>
    <t>L2981M/13_TS?</t>
  </si>
  <si>
    <t>L2970/13_TS?</t>
  </si>
  <si>
    <t>L3004/13_TS?</t>
  </si>
  <si>
    <t>L2948/13_TS?</t>
  </si>
  <si>
    <t>L2998M/13_TS?</t>
  </si>
  <si>
    <t>L3039M/13_TS?</t>
  </si>
  <si>
    <t>L3008M/13_TS?</t>
  </si>
  <si>
    <t>L2740M/12_TS?</t>
  </si>
  <si>
    <t>L2825/12_TS?</t>
  </si>
  <si>
    <t>L2996M/13_TS?</t>
  </si>
  <si>
    <t>L2972/13_TS?</t>
  </si>
  <si>
    <t>L2816/12_TS?</t>
  </si>
  <si>
    <t>L3029M/13_TS?</t>
  </si>
  <si>
    <t>L2954M/13_TS?</t>
  </si>
  <si>
    <t>L3009M/13_TS?</t>
  </si>
  <si>
    <t>L2947M/13_TS?</t>
  </si>
  <si>
    <t>L2989M/13_TS?</t>
  </si>
  <si>
    <t>L2934M/13_TS?</t>
  </si>
  <si>
    <t>L2978/13_TS?</t>
  </si>
  <si>
    <t>L2670/12_TS?</t>
  </si>
  <si>
    <t>L2847/13_TS?</t>
  </si>
  <si>
    <t>L2760/12_TS?</t>
  </si>
  <si>
    <t>L3014M/13_TS?</t>
  </si>
  <si>
    <t>L3037M/13_TS?</t>
  </si>
  <si>
    <t>L3036/13_TS?</t>
  </si>
  <si>
    <t>L3033M/13_TS?</t>
  </si>
  <si>
    <t>L3019M/13_TS?</t>
  </si>
  <si>
    <t>L2980/13_TS?</t>
  </si>
  <si>
    <t>L3030M/13_TS?</t>
  </si>
  <si>
    <t>L3006/13_TS?</t>
  </si>
  <si>
    <t>L3026M/13_TS?</t>
  </si>
  <si>
    <t>L3017M/13_TS?</t>
  </si>
  <si>
    <t>L2891M/13_TS?</t>
  </si>
  <si>
    <t>L3016M/13_TS?</t>
  </si>
  <si>
    <t>L3015M/13_TS?</t>
  </si>
  <si>
    <t>L3007M/13_TS?</t>
  </si>
  <si>
    <t>L3005/13_TS?</t>
  </si>
  <si>
    <t>L2982M/13_TS?</t>
  </si>
  <si>
    <t>L3010M/13_TS?</t>
  </si>
  <si>
    <t>L2897/13_TS?</t>
  </si>
  <si>
    <t>L3049M/13_TS?</t>
  </si>
  <si>
    <t>L2974M/13_TS?</t>
  </si>
  <si>
    <t>L3020M/13_TS?</t>
  </si>
  <si>
    <t>L3042M/13_TS?</t>
  </si>
  <si>
    <t>L2747/12_TS?</t>
  </si>
  <si>
    <t>L2775M/12_TS?</t>
  </si>
  <si>
    <t>L2715/12_TS?</t>
  </si>
  <si>
    <t>L2972/13A_TS?</t>
  </si>
  <si>
    <t>l2976M/13_TS?</t>
  </si>
  <si>
    <t>L2783M/12_TS?</t>
  </si>
  <si>
    <t>L3052M/13_TS?</t>
  </si>
  <si>
    <t>L2661/12_TS?</t>
  </si>
  <si>
    <t>L2916M/13_TS?</t>
  </si>
  <si>
    <t>L2965/13_TS?</t>
  </si>
  <si>
    <t>L2946M/13_TS?</t>
  </si>
  <si>
    <t>L2847/13B_TS?</t>
  </si>
  <si>
    <t>L3041M/13_TS?</t>
  </si>
  <si>
    <t>L3035M/13_TS?</t>
  </si>
  <si>
    <t>L3059M/13_TS?</t>
  </si>
  <si>
    <t>L3073/13_TS?</t>
  </si>
  <si>
    <t>L3048/13_TS?</t>
  </si>
  <si>
    <t>L3075M/13_TS?</t>
  </si>
  <si>
    <t>L3062M/13_TS?</t>
  </si>
  <si>
    <t>L3066M/13_TS?</t>
  </si>
  <si>
    <t>L2805/12_TS?</t>
  </si>
  <si>
    <t>L3071M/13_TS?</t>
  </si>
  <si>
    <t>L3025M/13_TS?</t>
  </si>
  <si>
    <t>L3061M/13_TS?</t>
  </si>
  <si>
    <t>L2906/13_TS?</t>
  </si>
  <si>
    <t>L2973M/13_TS?</t>
  </si>
  <si>
    <t>L2667/12_TS?</t>
  </si>
  <si>
    <t>L3065M/13_TS?</t>
  </si>
  <si>
    <t>L2865/13_TS?</t>
  </si>
  <si>
    <t>L2279/11_TS?</t>
  </si>
  <si>
    <t>L3028M/13_TS?</t>
  </si>
  <si>
    <t>L3060M/13_TS?</t>
  </si>
  <si>
    <t>L3087/13_TS?</t>
  </si>
  <si>
    <t>L2940/13_TS?</t>
  </si>
  <si>
    <t>L3098M/13_TS?</t>
  </si>
  <si>
    <t>L2717/12B_TS?</t>
  </si>
  <si>
    <t>L2717/12C_TS?</t>
  </si>
  <si>
    <t>L3081M/13_TS?</t>
  </si>
  <si>
    <t>L3046M/13_TS?</t>
  </si>
  <si>
    <t>L2880M/13_TS?</t>
  </si>
  <si>
    <t>L3079/13_TS?</t>
  </si>
  <si>
    <t>L3095M/13_TS?</t>
  </si>
  <si>
    <t>L3077M/13_TS?</t>
  </si>
  <si>
    <t>L3093M/13_TS?</t>
  </si>
  <si>
    <t>L3050M/13_TS?</t>
  </si>
  <si>
    <t>L2808/12A_TS?</t>
  </si>
  <si>
    <t>L2895/13_TS?</t>
  </si>
  <si>
    <t>L3069/13_TS?</t>
  </si>
  <si>
    <t>L3096M/13_TS?</t>
  </si>
  <si>
    <t>L2903M/13_TS?</t>
  </si>
  <si>
    <t>L3053/13_TS?</t>
  </si>
  <si>
    <t>L3055/13_TS?</t>
  </si>
  <si>
    <t>L3097M/13_TS?</t>
  </si>
  <si>
    <t>L2465/12B_TS?</t>
  </si>
  <si>
    <t>L2465/12C_TS?</t>
  </si>
  <si>
    <t>L3068M/13_TS?</t>
  </si>
  <si>
    <t>L3070M/13_TS?</t>
  </si>
  <si>
    <t>L3091/13_TS?</t>
  </si>
  <si>
    <t>L2666/12A_TS?</t>
  </si>
  <si>
    <t>L2822M/12_TS?</t>
  </si>
  <si>
    <t>L2653/12A_TS?</t>
  </si>
  <si>
    <t>L3023/13_TS?</t>
  </si>
  <si>
    <t>L2831M/12_TS?</t>
  </si>
  <si>
    <t>L2831/12_TS?</t>
  </si>
  <si>
    <t>L3107M/13_TS?</t>
  </si>
  <si>
    <t>L2793/12_TS?</t>
  </si>
  <si>
    <t>L3100M/13_TS?</t>
  </si>
  <si>
    <t>L3040/13_TS?</t>
  </si>
  <si>
    <t>L3040M/13_TS?</t>
  </si>
  <si>
    <t>L3106/13_TS?</t>
  </si>
  <si>
    <t>L3099M/13_TS?</t>
  </si>
  <si>
    <t>L3088M/13_TS?</t>
  </si>
  <si>
    <t>L3108M/13_TS?</t>
  </si>
  <si>
    <t>L2877/13_TS?</t>
  </si>
  <si>
    <t>L3045/13_TS?</t>
  </si>
  <si>
    <t>L3074E/13_TS?</t>
  </si>
  <si>
    <t>L3104M/13_TS?</t>
  </si>
  <si>
    <t>L3101M/13_TS?</t>
  </si>
  <si>
    <t>L3123M/13_TS?</t>
  </si>
  <si>
    <t>L3000/13_TS?</t>
  </si>
  <si>
    <t>L2920/13_TS?</t>
  </si>
  <si>
    <t>L2999/13_TS?</t>
  </si>
  <si>
    <t>L2855M/13_TS?</t>
  </si>
  <si>
    <t>L3114/13_TS?</t>
  </si>
  <si>
    <t>L3043M/13_TS?</t>
  </si>
  <si>
    <t>L2990M/13_TS?</t>
  </si>
  <si>
    <t>L2794/12_TS?</t>
  </si>
  <si>
    <t>L3115M/13_TS?</t>
  </si>
  <si>
    <t>L2017/10_TS?</t>
  </si>
  <si>
    <t>L2945/13_TS?</t>
  </si>
  <si>
    <t>L2945/13A_TS?</t>
  </si>
  <si>
    <t>L3132M/13_TS?</t>
  </si>
  <si>
    <t>L2824/12_TS?</t>
  </si>
  <si>
    <t>L3047M/13_TS?</t>
  </si>
  <si>
    <t>L3085M/13_TS?</t>
  </si>
  <si>
    <t>L3139M/13_TS?</t>
  </si>
  <si>
    <t>L3116E/13_TS?</t>
  </si>
  <si>
    <t>L2104/11_TS?</t>
  </si>
  <si>
    <t>L3128M/13_TS?</t>
  </si>
  <si>
    <t>L2914/13_TS?</t>
  </si>
  <si>
    <t>L3032/13_TS?</t>
  </si>
  <si>
    <t>L2917/13_TS?</t>
  </si>
  <si>
    <t>L2664/12_TS?</t>
  </si>
  <si>
    <t>L3144/13_TS?</t>
  </si>
  <si>
    <t>L2915/13_TS?</t>
  </si>
  <si>
    <t>L3102M/13_TS?</t>
  </si>
  <si>
    <t>L3129M/13_TS?</t>
  </si>
  <si>
    <t>L3034M/13_TS?</t>
  </si>
  <si>
    <t>L2889/13_TS?</t>
  </si>
  <si>
    <t>L3136M/13_TS?</t>
  </si>
  <si>
    <t>L3135M/13_TS?</t>
  </si>
  <si>
    <t>L3092/13_TS?</t>
  </si>
  <si>
    <t>L2861M/13_TS?</t>
  </si>
  <si>
    <t>L3124M/13_TS?</t>
  </si>
  <si>
    <t>L2988/13_TS?</t>
  </si>
  <si>
    <t>L3141M/13_TS?</t>
  </si>
  <si>
    <t>L3137/13_TS?</t>
  </si>
  <si>
    <t>L3120/13_TS?</t>
  </si>
  <si>
    <t>L3105M/13_TS?</t>
  </si>
  <si>
    <t>L3158M/13_TS?</t>
  </si>
  <si>
    <t>L3126M/13_TS?</t>
  </si>
  <si>
    <t>L3148M/13_TS?</t>
  </si>
  <si>
    <t>L2297/11A_TS?</t>
  </si>
  <si>
    <t>L3159M/13_TS?</t>
  </si>
  <si>
    <t>L2965/13A_TS?</t>
  </si>
  <si>
    <t>L2985/13_TS?</t>
  </si>
  <si>
    <t>L3152/13_TS?</t>
  </si>
  <si>
    <t>L3133M/13_TS?</t>
  </si>
  <si>
    <t>L3090M/13_TS?</t>
  </si>
  <si>
    <t>L3162M/13_TS?</t>
  </si>
  <si>
    <t>L3119M/13_TS?</t>
  </si>
  <si>
    <t>L3109M/13_TS?</t>
  </si>
  <si>
    <t>L2759M/12_TS?</t>
  </si>
  <si>
    <t>L3094M/13_TS?</t>
  </si>
  <si>
    <t>L3131/13_TS?</t>
  </si>
  <si>
    <t>L3131/13A_TS?</t>
  </si>
  <si>
    <t>L2696/12A_TS?</t>
  </si>
  <si>
    <t>L3080/13_TS?</t>
  </si>
  <si>
    <t>L3125M/13_TS?</t>
  </si>
  <si>
    <t>L3140M/13_TS?</t>
  </si>
  <si>
    <t>L3182M/13_TS?</t>
  </si>
  <si>
    <t>L3178M/13_TS?</t>
  </si>
  <si>
    <t>L3169/13_TS?</t>
  </si>
  <si>
    <t>L3185M/13_TS?</t>
  </si>
  <si>
    <t>L3191M/13_TS?</t>
  </si>
  <si>
    <t>L3130M/13_TS?</t>
  </si>
  <si>
    <t>L3122M/13_TS?</t>
  </si>
  <si>
    <t>L3056M/13_TS?</t>
  </si>
  <si>
    <t>L3051/13_TS?</t>
  </si>
  <si>
    <t>L2843/13_TS?</t>
  </si>
  <si>
    <t>L2839/13_TS?</t>
  </si>
  <si>
    <t>L3175M/13_TS?</t>
  </si>
  <si>
    <t>L3176M/13_TS?</t>
  </si>
  <si>
    <t>L3117/13_TS?</t>
  </si>
  <si>
    <t>L3171M/13_TS?</t>
  </si>
  <si>
    <t>L3121M/13_TS?</t>
  </si>
  <si>
    <t>L3143/13_TS?</t>
  </si>
  <si>
    <t>L3147M/13_TS?</t>
  </si>
  <si>
    <t>L3193/13_TS?</t>
  </si>
  <si>
    <t>L3161M/13_TS?</t>
  </si>
  <si>
    <t>L3142/13_TS?</t>
  </si>
  <si>
    <t>L3189M/13_TS?</t>
  </si>
  <si>
    <t>L3192M/13_TS?</t>
  </si>
  <si>
    <t>L3200M/13_TS?</t>
  </si>
  <si>
    <t>L2630/12_TS?</t>
  </si>
  <si>
    <t>L3201M/13_TS?</t>
  </si>
  <si>
    <t>L3153/13_TS?</t>
  </si>
  <si>
    <t>L3153M/13_TS?</t>
  </si>
  <si>
    <t>L3044/13_TS?</t>
  </si>
  <si>
    <t>L3076M/13_TS?</t>
  </si>
  <si>
    <t>L3194M/13_TS?</t>
  </si>
  <si>
    <t>L3064/13_TS?</t>
  </si>
  <si>
    <t>L2856/13_TS?</t>
  </si>
  <si>
    <t>L3168/13_TS?</t>
  </si>
  <si>
    <t>L2968/13_TS?</t>
  </si>
  <si>
    <t>L2895/13A_TS?</t>
  </si>
  <si>
    <t>L2808/12B_TS?</t>
  </si>
  <si>
    <t>L3231M/13_TS?</t>
  </si>
  <si>
    <t>L2967/13_TS?</t>
  </si>
  <si>
    <t>L3183M/13_TS?</t>
  </si>
  <si>
    <t>L2638/12A_TS?</t>
  </si>
  <si>
    <t>L3250E/13_TS?</t>
  </si>
  <si>
    <t>l3196M/13_TS?</t>
  </si>
  <si>
    <t>L3232M/13_TS?</t>
  </si>
  <si>
    <t>L3209M/13_TS?</t>
  </si>
  <si>
    <t>L3063M/13_TS?</t>
  </si>
  <si>
    <t>L2858M/13_TS?</t>
  </si>
  <si>
    <t>L3229M/13_TS?</t>
  </si>
  <si>
    <t>L2902/13_TS?</t>
  </si>
  <si>
    <t>L1683/09A_TS?</t>
  </si>
  <si>
    <t>L3190/13_TS?</t>
  </si>
  <si>
    <t>L3190/13A_TS?</t>
  </si>
  <si>
    <t>L3170M/13_TS?</t>
  </si>
  <si>
    <t>L3021/13_TS?</t>
  </si>
  <si>
    <t>L3021/13A_TS?</t>
  </si>
  <si>
    <t>L3243M/13_TS?</t>
  </si>
  <si>
    <t>L3186M/13_TS?</t>
  </si>
  <si>
    <t>L3165/13_TS?</t>
  </si>
  <si>
    <t>L3223M/13_TS?</t>
  </si>
  <si>
    <t>L3235M/13_TS?</t>
  </si>
  <si>
    <t>L3242M/13_TS?</t>
  </si>
  <si>
    <t>L2933/13_TS?</t>
  </si>
  <si>
    <t>L2889/13A_TS?</t>
  </si>
  <si>
    <t>L3217M/13_TS?</t>
  </si>
  <si>
    <t>L3210/13_TS?</t>
  </si>
  <si>
    <t>L3246M/13_TS?</t>
  </si>
  <si>
    <t>L3227M/13_TS?</t>
  </si>
  <si>
    <t>L3206M/13_TS?</t>
  </si>
  <si>
    <t>L3197/13_TS?</t>
  </si>
  <si>
    <t>L3213M/13_TS?</t>
  </si>
  <si>
    <t>L2910/13A_TS?</t>
  </si>
  <si>
    <t>L3249M/13_TS?</t>
  </si>
  <si>
    <t>L3233M/13_TS?</t>
  </si>
  <si>
    <t>L3219E/13_TS?</t>
  </si>
  <si>
    <t>L3219/13_TS?</t>
  </si>
  <si>
    <t>L3378/14_TS?</t>
  </si>
  <si>
    <t>L3204M/13_TS?</t>
  </si>
  <si>
    <t>L3262M/13_TS?</t>
  </si>
  <si>
    <t>L3167/13_TS?</t>
  </si>
  <si>
    <t>L2431/12A_TS?</t>
  </si>
  <si>
    <t>L3103/13_TS?</t>
  </si>
  <si>
    <t>L3263/13_TS?</t>
  </si>
  <si>
    <t>L3138M/13_TS?</t>
  </si>
  <si>
    <t>L3266M/13_TS?</t>
  </si>
  <si>
    <t>L3244/13_TS?</t>
  </si>
  <si>
    <t>l3163/13_TS?</t>
  </si>
  <si>
    <t>L3203M/13_TS?</t>
  </si>
  <si>
    <t>L3215M/13_TS?</t>
  </si>
  <si>
    <t>L3184M/13_TS?</t>
  </si>
  <si>
    <t>L3270M/13_TS?</t>
  </si>
  <si>
    <t>L3247M/13_TS?</t>
  </si>
  <si>
    <t>L3174M/13_TS?</t>
  </si>
  <si>
    <t>L3018/13_TS?</t>
  </si>
  <si>
    <t>L3054/13_TS?</t>
  </si>
  <si>
    <t>L2840/13A_TS?</t>
  </si>
  <si>
    <t>L3250EA/1_TS?</t>
  </si>
  <si>
    <t>L3238M/13_TS?</t>
  </si>
  <si>
    <t>L3113M/13_TS?</t>
  </si>
  <si>
    <t>L3291M/14_TS?</t>
  </si>
  <si>
    <t>L3307M/14_TS?</t>
  </si>
  <si>
    <t>L3198/13_TS?</t>
  </si>
  <si>
    <t>L3180M/13_TS?</t>
  </si>
  <si>
    <t>L2958/13_TS?</t>
  </si>
  <si>
    <t>L3292M/14_TS?</t>
  </si>
  <si>
    <t>L3290M/14_TS?</t>
  </si>
  <si>
    <t>L3234M/13_TS?</t>
  </si>
  <si>
    <t>L3293M/13_TS?</t>
  </si>
  <si>
    <t>L3273E/13_TS?</t>
  </si>
  <si>
    <t>L3331/14_TS?</t>
  </si>
  <si>
    <t>L3207E/13_TS?</t>
  </si>
  <si>
    <t>L3228E/13_TS?</t>
  </si>
  <si>
    <t>L3265/13_TS?</t>
  </si>
  <si>
    <t>l3316M/14_TS?</t>
  </si>
  <si>
    <t>L3166M/13_TS?</t>
  </si>
  <si>
    <t>L3311M/14_TS?</t>
  </si>
  <si>
    <t>L3271/13_TS?</t>
  </si>
  <si>
    <t>L3278/13_TS?</t>
  </si>
  <si>
    <t>L3318M/13_TS?</t>
  </si>
  <si>
    <t>L3296M/14_TS?</t>
  </si>
  <si>
    <t>L3211M/13_TS?</t>
  </si>
  <si>
    <t>L3327/14_TS?</t>
  </si>
  <si>
    <t>L3282M/13_TS?</t>
  </si>
  <si>
    <t>L3157M/13_TS?</t>
  </si>
  <si>
    <t>L3240M/13_TS?</t>
  </si>
  <si>
    <t>L2730/12_TS?</t>
  </si>
  <si>
    <t>L3289/13_TS?</t>
  </si>
  <si>
    <t>L3181M/13_TS?</t>
  </si>
  <si>
    <t>L3314M/14_TS?</t>
  </si>
  <si>
    <t>L3221M/13_TS?</t>
  </si>
  <si>
    <t>L3337M/14_TS?</t>
  </si>
  <si>
    <t>L3295M/14_TS?</t>
  </si>
  <si>
    <t>L3294M/14_TS?</t>
  </si>
  <si>
    <t>L3274M/13_TS?</t>
  </si>
  <si>
    <t>L3272M/13_TS?</t>
  </si>
  <si>
    <t>L3305M/14_TS?</t>
  </si>
  <si>
    <t>L3172/13_TS?</t>
  </si>
  <si>
    <t>L3172E/13_TS?</t>
  </si>
  <si>
    <t>L3172M/13_TS?</t>
  </si>
  <si>
    <t>L3373E/14_TS?</t>
  </si>
  <si>
    <t>L3281M/13_TS?</t>
  </si>
  <si>
    <t>L3199M/13_TS?</t>
  </si>
  <si>
    <t>L3352/14_TS?</t>
  </si>
  <si>
    <t>L3317M/14_TS?</t>
  </si>
  <si>
    <t>L3329M/14_TS?</t>
  </si>
  <si>
    <t>L3308M/14_TS?</t>
  </si>
  <si>
    <t>L3089M/13_TS?</t>
  </si>
  <si>
    <t>L3340M/14_TS?</t>
  </si>
  <si>
    <t>L3353M/14_TS?</t>
  </si>
  <si>
    <t>L3177/13_TS?</t>
  </si>
  <si>
    <t>L3151M/13_TS?</t>
  </si>
  <si>
    <t>L3362M/14_TS?</t>
  </si>
  <si>
    <t>L3276E/13_TS?</t>
  </si>
  <si>
    <t>L3309M/14_TS?</t>
  </si>
  <si>
    <t>L3269M/13_TS?</t>
  </si>
  <si>
    <t>L3269/13_TS?</t>
  </si>
  <si>
    <t>L3356M/14_TS?</t>
  </si>
  <si>
    <t>L3323M/14_TS?</t>
  </si>
  <si>
    <t>L3380M/14_TS?</t>
  </si>
  <si>
    <t>L3072/13_TS?</t>
  </si>
  <si>
    <t>L3297/14_TS?</t>
  </si>
  <si>
    <t>L3149/13_TS?</t>
  </si>
  <si>
    <t>L3347M/14_TS?</t>
  </si>
  <si>
    <t>L3330M/14_TS?</t>
  </si>
  <si>
    <t>L3381M/14_TS?</t>
  </si>
  <si>
    <t>L3185E/13_TS?</t>
  </si>
  <si>
    <t>L2895/13B_TS?</t>
  </si>
  <si>
    <t>L2808/12C_TS?</t>
  </si>
  <si>
    <t>L2929/13_TS?</t>
  </si>
  <si>
    <t>L3187/13_TS?</t>
  </si>
  <si>
    <t>L3264M/13_TS?</t>
  </si>
  <si>
    <t>L2695/12_TS?</t>
  </si>
  <si>
    <t>L2795/12_TS?</t>
  </si>
  <si>
    <t>L3110M/13_TS?</t>
  </si>
  <si>
    <t>L3267/13_TS?</t>
  </si>
  <si>
    <t>L3258/13_TS?</t>
  </si>
  <si>
    <t>L2717/12D_TS?</t>
  </si>
  <si>
    <t>L1965/10A_TS?</t>
  </si>
  <si>
    <t>L2984M/13_TS?</t>
  </si>
  <si>
    <t>L3214M/13_TS?</t>
  </si>
  <si>
    <t>L3397E/14_TS?</t>
  </si>
  <si>
    <t>L3343/14_TS?</t>
  </si>
  <si>
    <t>L3377M/14_TS?</t>
  </si>
  <si>
    <t>L3324M/14_TS?</t>
  </si>
  <si>
    <t>L3375M/14_TS?</t>
  </si>
  <si>
    <t>L3057/13_TS?</t>
  </si>
  <si>
    <t>L2870/13_TS?</t>
  </si>
  <si>
    <t>L2795E/12_TS?</t>
  </si>
  <si>
    <t>L3325/14_TS?</t>
  </si>
  <si>
    <t>L3328M/14_TS?</t>
  </si>
  <si>
    <t>L3334/14_TS?</t>
  </si>
  <si>
    <t>L3402M/14_TS?</t>
  </si>
  <si>
    <t>L3371M/14_TS?</t>
  </si>
  <si>
    <t>L3382/14_TS?</t>
  </si>
  <si>
    <t>L3415M/14_TS?</t>
  </si>
  <si>
    <t>L3392M/14_TS?</t>
  </si>
  <si>
    <t>L3326/14_TS?</t>
  </si>
  <si>
    <t>L3286/14_TS?</t>
  </si>
  <si>
    <t>L2857/13_TS?</t>
  </si>
  <si>
    <t>L3412M/14_TS?</t>
  </si>
  <si>
    <t>L3419M/14_TS?</t>
  </si>
  <si>
    <t>L3432M/14_TS?</t>
  </si>
  <si>
    <t>L3361M/14_TS?</t>
  </si>
  <si>
    <t>L3344M/14_TS?</t>
  </si>
  <si>
    <t>L3414M/14_TS?</t>
  </si>
  <si>
    <t>L3255/13_TS?</t>
  </si>
  <si>
    <t>L3426/14_TS?</t>
  </si>
  <si>
    <t>L3420M/14_TS?</t>
  </si>
  <si>
    <t>L3417M/14_TS?</t>
  </si>
  <si>
    <t>L3315M/14_TS?</t>
  </si>
  <si>
    <t>L3436M/14_TS?</t>
  </si>
  <si>
    <t>L3251M/13_TS?</t>
  </si>
  <si>
    <t>L3259M/13_TS?</t>
  </si>
  <si>
    <t>L3208M/13_TS?</t>
  </si>
  <si>
    <t>L3401M/14_TS?</t>
  </si>
  <si>
    <t>L3434M/14_TS?</t>
  </si>
  <si>
    <t>L3252/13_TS?</t>
  </si>
  <si>
    <t>L3127M/13_TS?</t>
  </si>
  <si>
    <t>L3423M/14_TS?</t>
  </si>
  <si>
    <t>L3241M/13_TS?</t>
  </si>
  <si>
    <t>L3433M/14_TS?</t>
  </si>
  <si>
    <t>L3411/14_TS?</t>
  </si>
  <si>
    <t>L3452M/14_TS?</t>
  </si>
  <si>
    <t>L3302M/14_TS?</t>
  </si>
  <si>
    <t>L3422/14_TS?</t>
  </si>
  <si>
    <t>L3300/14_TS?</t>
  </si>
  <si>
    <t>L3236/13_TS?</t>
  </si>
  <si>
    <t>L3405M/14_TS?</t>
  </si>
  <si>
    <t>L3300E/14_TS?</t>
  </si>
  <si>
    <t>L3408M/14_TS?</t>
  </si>
  <si>
    <t>L3149/13A_TS?</t>
  </si>
  <si>
    <t>L3453M/14_TS?</t>
  </si>
  <si>
    <t>L3368M/14_TS?</t>
  </si>
  <si>
    <t>L3218M/13_TS?</t>
  </si>
  <si>
    <t>L3441M/14_TS?</t>
  </si>
  <si>
    <t>L3430/14_TS?</t>
  </si>
  <si>
    <t>L3396M/14_TS?</t>
  </si>
  <si>
    <t>L3442M/14_TS?</t>
  </si>
  <si>
    <t>L3024/13_TS?</t>
  </si>
  <si>
    <t>L3365M/14_TS?</t>
  </si>
  <si>
    <t>L3364M/14_TS?</t>
  </si>
  <si>
    <t>L3395M/14_TS?</t>
  </si>
  <si>
    <t>L3458M/14_TS?</t>
  </si>
  <si>
    <t>L3111M/13_TS?</t>
  </si>
  <si>
    <t>L3461M/14_TS?</t>
  </si>
  <si>
    <t>L3388M/14_TS?</t>
  </si>
  <si>
    <t>L3469M/14_TS?</t>
  </si>
  <si>
    <t>L3287/14_TS?</t>
  </si>
  <si>
    <t>L3287M/14_TS?</t>
  </si>
  <si>
    <t>L3421E/14_TS?</t>
  </si>
  <si>
    <t>L3391/14_TS?</t>
  </si>
  <si>
    <t>L3428/14_TS?</t>
  </si>
  <si>
    <t>L3322/14_TS?</t>
  </si>
  <si>
    <t>L3224/13_TS?</t>
  </si>
  <si>
    <t>L3404M/14_TS?</t>
  </si>
  <si>
    <t>L3476M/14_TS?</t>
  </si>
  <si>
    <t>L3435M/14_TS?</t>
  </si>
  <si>
    <t>L3492E/14_TS?</t>
  </si>
  <si>
    <t>L3390/14_TS?</t>
  </si>
  <si>
    <t>L3022/13_TS?</t>
  </si>
  <si>
    <t>L3257/13_TS?</t>
  </si>
  <si>
    <t>L3473M/14_TS?</t>
  </si>
  <si>
    <t>L3478M/14_TS?</t>
  </si>
  <si>
    <t>L3489M/14_TS?</t>
  </si>
  <si>
    <t>L3084M/13_TS?</t>
  </si>
  <si>
    <t>L3306M/14_TS?</t>
  </si>
  <si>
    <t>L3406M/14_TS?</t>
  </si>
  <si>
    <t>L3460/14_TS?</t>
  </si>
  <si>
    <t>L3346/14_TS?</t>
  </si>
  <si>
    <t>L3407/14_TS?</t>
  </si>
  <si>
    <t>L3443M/14_TS?</t>
  </si>
  <si>
    <t>L3386/14_TS?</t>
  </si>
  <si>
    <t>L3468M/14_TS?</t>
  </si>
  <si>
    <t>L3466M/14_TS?</t>
  </si>
  <si>
    <t>L3370M/14_TS?</t>
  </si>
  <si>
    <t>L3464/14_TS?</t>
  </si>
  <si>
    <t>L3444/14_TS?</t>
  </si>
  <si>
    <t>L3245/13_TS?</t>
  </si>
  <si>
    <t>L3471M/14_TS?</t>
  </si>
  <si>
    <t>L3487M/14_TS?</t>
  </si>
  <si>
    <t>L3409M/14_TS?</t>
  </si>
  <si>
    <t>L3513M/14_TS?</t>
  </si>
  <si>
    <t>L3424M/14_TS?</t>
  </si>
  <si>
    <t>L3499M/14_TS?</t>
  </si>
  <si>
    <t>L3440M/14_TS?</t>
  </si>
  <si>
    <t>L3483M/14_TS?</t>
  </si>
  <si>
    <t>L3520M/14_TS?</t>
  </si>
  <si>
    <t>L3481E/14_TS?</t>
  </si>
  <si>
    <t>L3474M/14_TS?</t>
  </si>
  <si>
    <t>L3366/14_TS?</t>
  </si>
  <si>
    <t>L3410/14_TS?</t>
  </si>
  <si>
    <t>L3457M/14_TS?</t>
  </si>
  <si>
    <t>L3018/13A_TS?</t>
  </si>
  <si>
    <t>L3509M/14_TS?</t>
  </si>
  <si>
    <t>L3530M/14_TS?</t>
  </si>
  <si>
    <t>L3190/13B_TS?</t>
  </si>
  <si>
    <t>L3517/14_TS?</t>
  </si>
  <si>
    <t>L3494E/14_TS?</t>
  </si>
  <si>
    <t>L3190/13C_TS?</t>
  </si>
  <si>
    <t>L3494/14_TS?</t>
  </si>
  <si>
    <t>L3303/14_TS?</t>
  </si>
  <si>
    <t>L3510M/14_TS?</t>
  </si>
  <si>
    <t>L3427/14_TS?</t>
  </si>
  <si>
    <t>L3338/14_TS?</t>
  </si>
  <si>
    <t>L3160/13_TS?</t>
  </si>
  <si>
    <t>L3212/13_TS?</t>
  </si>
  <si>
    <t>L3448M/14_TS?</t>
  </si>
  <si>
    <t>L3514M/14_TS?</t>
  </si>
  <si>
    <t>L3500M/14_TS?</t>
  </si>
  <si>
    <t>L3535M/14_TS?</t>
  </si>
  <si>
    <t>L3559M/14_TS?</t>
  </si>
  <si>
    <t>L3506M/14_TS?</t>
  </si>
  <si>
    <t>L3237M/13_TS?</t>
  </si>
  <si>
    <t>L3237/13_TS?</t>
  </si>
  <si>
    <t>L3518M/14_TS?</t>
  </si>
  <si>
    <t>L3527/14_TS?</t>
  </si>
  <si>
    <t>L3495/14_TS?</t>
  </si>
  <si>
    <t>L3503/14_TS?</t>
  </si>
  <si>
    <t>L3539M/14_TS?</t>
  </si>
  <si>
    <t>L3374/14_TS?</t>
  </si>
  <si>
    <t>L3484/14_TS?</t>
  </si>
  <si>
    <t>L3439M/14_TS?</t>
  </si>
  <si>
    <t>L3341M/14_TS?</t>
  </si>
  <si>
    <t>L3253/13_TS?</t>
  </si>
  <si>
    <t>L3536M/14_TS?</t>
  </si>
  <si>
    <t>L3058/13A_TS?</t>
  </si>
  <si>
    <t>L3058E/13_TS?</t>
  </si>
  <si>
    <t>L3438M/14_TS?</t>
  </si>
  <si>
    <t>L3438/14_TS?</t>
  </si>
  <si>
    <t>L3508M/14_TS?</t>
  </si>
  <si>
    <t>L3504M/14_TS?</t>
  </si>
  <si>
    <t>L3516/14_TS?</t>
  </si>
  <si>
    <t>L3562M/14_TS?</t>
  </si>
  <si>
    <t>L3031/13_TS?</t>
  </si>
  <si>
    <t>L3379/14_TS?</t>
  </si>
  <si>
    <t>L3446/14_TS?</t>
  </si>
  <si>
    <t>L3431/14_TS?</t>
  </si>
  <si>
    <t>L3339/14_TS?</t>
  </si>
  <si>
    <t>L3533E/14_TS?</t>
  </si>
  <si>
    <t>L3545M/14_TS?</t>
  </si>
  <si>
    <t>L3543M/14_TS?</t>
  </si>
  <si>
    <t>L3445/14_TS?</t>
  </si>
  <si>
    <t>L3575M/14_TS?</t>
  </si>
  <si>
    <t>L3456M/14_TS?</t>
  </si>
  <si>
    <t>L3501M/14_TS?</t>
  </si>
  <si>
    <t>L3450E/14_TS?</t>
  </si>
  <si>
    <t>L3058/13_TS?</t>
  </si>
  <si>
    <t>L3254/13_TS?</t>
  </si>
  <si>
    <t>L3589M/14_TS?</t>
  </si>
  <si>
    <t>L3313M/14_TS?</t>
  </si>
  <si>
    <t>L3583/14_TS?</t>
  </si>
  <si>
    <t>L3590M/14_TS?</t>
  </si>
  <si>
    <t>L3568M/14_TS?</t>
  </si>
  <si>
    <t>L3587M/14_TS?</t>
  </si>
  <si>
    <t>L3579M/14_TS?</t>
  </si>
  <si>
    <t>L3552M/14_TS?</t>
  </si>
  <si>
    <t>L3057/13A_TS?</t>
  </si>
  <si>
    <t>L2910/13B_TS?</t>
  </si>
  <si>
    <t>L3525/14_TS?</t>
  </si>
  <si>
    <t>L3582/14_TS?</t>
  </si>
  <si>
    <t>L3425/14_TS?</t>
  </si>
  <si>
    <t>L3586M/14_TS?</t>
  </si>
  <si>
    <t>L3580M/14_TS?</t>
  </si>
  <si>
    <t>L3563M/14_TS?</t>
  </si>
  <si>
    <t>L3570/14_TS?</t>
  </si>
  <si>
    <t>L3418/14_TS?</t>
  </si>
  <si>
    <t>L2905/13_TS?</t>
  </si>
  <si>
    <t>L3596M/14_TS?</t>
  </si>
  <si>
    <t>L3588M/14_TS?</t>
  </si>
  <si>
    <t>L3429/14_TS?</t>
  </si>
  <si>
    <t>L3549/14_TS?</t>
  </si>
  <si>
    <t>L3319M/14_TS?</t>
  </si>
  <si>
    <t>L3612/14_TS?</t>
  </si>
  <si>
    <t>L3519M/14_TS?</t>
  </si>
  <si>
    <t>L3551M/14_TS?</t>
  </si>
  <si>
    <t>L3544M/14_TS?</t>
  </si>
  <si>
    <t>L3561M/14_TS?</t>
  </si>
  <si>
    <t>L3548M/14_TS?</t>
  </si>
  <si>
    <t>L3555M/14_TS?</t>
  </si>
  <si>
    <t>L3574M/14_TS?</t>
  </si>
  <si>
    <t>L3173M/13_TS?</t>
  </si>
  <si>
    <t>L3173/13_TS?</t>
  </si>
  <si>
    <t>L3472M/14_TS?</t>
  </si>
  <si>
    <t>L3621/14_TS?</t>
  </si>
  <si>
    <t>L3632M/14_TS?</t>
  </si>
  <si>
    <t>L3598M/14_TS?</t>
  </si>
  <si>
    <t>L3614M/14_TS?</t>
  </si>
  <si>
    <t>L3565M/14_TS?</t>
  </si>
  <si>
    <t>L3394/14_TS?</t>
  </si>
  <si>
    <t>L3571E/14_TS?</t>
  </si>
  <si>
    <t>L3558M/14_TS?</t>
  </si>
  <si>
    <t>L2856/13A_TS?</t>
  </si>
  <si>
    <t>L3602/14_TS?</t>
  </si>
  <si>
    <t>L3591E/14_TS?</t>
  </si>
  <si>
    <t>L3608M/14_TS?</t>
  </si>
  <si>
    <t>L3236/13A_TS?</t>
  </si>
  <si>
    <t>L3605M/14_TS?</t>
  </si>
  <si>
    <t>L3615M/14_TS?</t>
  </si>
  <si>
    <t>L3222/13_TS?</t>
  </si>
  <si>
    <t>L3399/14_TS?</t>
  </si>
  <si>
    <t>L3486/14_TS?</t>
  </si>
  <si>
    <t>L3256/13_TS?</t>
  </si>
  <si>
    <t>L3459/14_TS?</t>
  </si>
  <si>
    <t>L3459M/14_TS?</t>
  </si>
  <si>
    <t>L3154M/13_TS?</t>
  </si>
  <si>
    <t>L3554/14_TS?</t>
  </si>
  <si>
    <t>L3383/14_TS?</t>
  </si>
  <si>
    <t>L3611M/14_TS?</t>
  </si>
  <si>
    <t>L3617M/14_TS?</t>
  </si>
  <si>
    <t>L3633M/14_TS?</t>
  </si>
  <si>
    <t>L3367/14_TS?</t>
  </si>
  <si>
    <t>L3384/14_TS?</t>
  </si>
  <si>
    <t>L2760/12A_TS?</t>
  </si>
  <si>
    <t>L3600M/14_TS?</t>
  </si>
  <si>
    <t>L3437M/14_TS?</t>
  </si>
  <si>
    <t>L3599M/14_TS?</t>
  </si>
  <si>
    <t>L3652M/14_TS?</t>
  </si>
  <si>
    <t>L3482/14_TS?</t>
  </si>
  <si>
    <t>L3546M/14_TS?</t>
  </si>
  <si>
    <t>L3463M/14_TS?</t>
  </si>
  <si>
    <t>L3416M/14_TS?</t>
  </si>
  <si>
    <t>L3497M/14_TS?</t>
  </si>
  <si>
    <t>L3619M/14_TS?</t>
  </si>
  <si>
    <t>L3620/14_TS?</t>
  </si>
  <si>
    <t>L3679/14_TS?</t>
  </si>
  <si>
    <t>L3078/13_TS?</t>
  </si>
  <si>
    <t>L3078/13A_TS?</t>
  </si>
  <si>
    <t>L3581M/14_TS?</t>
  </si>
  <si>
    <t>L3631M/14_TS?</t>
  </si>
  <si>
    <t>L3312/14_TS?</t>
  </si>
  <si>
    <t>L3661M/14_TS?</t>
  </si>
  <si>
    <t>L3553M/14_TS?</t>
  </si>
  <si>
    <t>L3342/14_TS?</t>
  </si>
  <si>
    <t>L3485/14_TS?</t>
  </si>
  <si>
    <t>L3511M/14_TS?</t>
  </si>
  <si>
    <t>L3677M/14_TS?</t>
  </si>
  <si>
    <t>L3625/14_TS?</t>
  </si>
  <si>
    <t>L3343/14A_TS?</t>
  </si>
  <si>
    <t>L3343E/14_TS?</t>
  </si>
  <si>
    <t>L3676M/14_TS?</t>
  </si>
  <si>
    <t>L3537/14_TS?</t>
  </si>
  <si>
    <t>L3332/14_TS?</t>
  </si>
  <si>
    <t>L2795/12A_TS?</t>
  </si>
  <si>
    <t>L3641M/14_TS?</t>
  </si>
  <si>
    <t>L3641E/14_TS?</t>
  </si>
  <si>
    <t>L3641/14_TS?</t>
  </si>
  <si>
    <t>L3498/14_TS?</t>
  </si>
  <si>
    <t>L3067/13_TS?</t>
  </si>
  <si>
    <t>L3597M/14_TS?</t>
  </si>
  <si>
    <t>L3431/14A_TS?</t>
  </si>
  <si>
    <t>L3164/13_TS?</t>
  </si>
  <si>
    <t>L3572M/14_TS?</t>
  </si>
  <si>
    <t>L3403M/14_TS?</t>
  </si>
  <si>
    <t>L3475/14_TS?</t>
  </si>
  <si>
    <t>L3664/14_TS?</t>
  </si>
  <si>
    <t>L3553/14_TS?</t>
  </si>
  <si>
    <t>L3534/14_TS?</t>
  </si>
  <si>
    <t>L2772/12_TS?</t>
  </si>
  <si>
    <t>L3258/13A_TS?</t>
  </si>
  <si>
    <t>L3345/14_TS?</t>
  </si>
  <si>
    <t>L3479/14_TS?</t>
  </si>
  <si>
    <t>L2117/11_TS?</t>
  </si>
  <si>
    <t>L3459/14A_TS?</t>
  </si>
  <si>
    <t>L3601E/14_TS?</t>
  </si>
  <si>
    <t>L3623E/14_TS?</t>
  </si>
  <si>
    <t>L3355M/14_TS?</t>
  </si>
  <si>
    <t>L2716/12_TS?</t>
  </si>
  <si>
    <t>L3644M/14_TS?</t>
  </si>
  <si>
    <t>L3618M/14_TS?</t>
  </si>
  <si>
    <t>L3648M/14_TS?</t>
  </si>
  <si>
    <t>L3451/14_TS?</t>
  </si>
  <si>
    <t>L3626/14_TS?</t>
  </si>
  <si>
    <t>L3507/14_TS?</t>
  </si>
  <si>
    <t>L3670/14_TS?</t>
  </si>
  <si>
    <t>L3655M/14_TS?</t>
  </si>
  <si>
    <t>L3622M/14_TS?</t>
  </si>
  <si>
    <t>L3708/14_TS?</t>
  </si>
  <si>
    <t>L3569M/14_TS?</t>
  </si>
  <si>
    <t>L3569/14_TS?</t>
  </si>
  <si>
    <t>L3716M/14_TS?</t>
  </si>
  <si>
    <t>L3671M/14_TS?</t>
  </si>
  <si>
    <t>L3576E/14_TS?</t>
  </si>
  <si>
    <t>L3470/14_TS?</t>
  </si>
  <si>
    <t>L3418/14A_TS?</t>
  </si>
  <si>
    <t>L3647/14_TS?</t>
  </si>
  <si>
    <t>L3705E/14_TS?</t>
  </si>
  <si>
    <t>L3298/14_TS?</t>
  </si>
  <si>
    <t>L3642M/14_TS?</t>
  </si>
  <si>
    <t>L3298M/14_TS?</t>
  </si>
  <si>
    <t>L3706M/14_TS?</t>
  </si>
  <si>
    <t>L3700M/14_TS?</t>
  </si>
  <si>
    <t>L3673/14_TS?</t>
  </si>
  <si>
    <t>L3691M/14_TS?</t>
  </si>
  <si>
    <t>L3693M/14_TS?</t>
  </si>
  <si>
    <t>L3667M/14_TS?</t>
  </si>
  <si>
    <t>L3613E/14_TS?</t>
  </si>
  <si>
    <t>L3610E/14_TS?</t>
  </si>
  <si>
    <t>L3354/14_TS?</t>
  </si>
  <si>
    <t>L3672M/14_TS?</t>
  </si>
  <si>
    <t>L3734M/14_TS?</t>
  </si>
  <si>
    <t>L3603M/14_TS?</t>
  </si>
  <si>
    <t>L3713M/14_TS?</t>
  </si>
  <si>
    <t>L3455/14_TS?</t>
  </si>
  <si>
    <t>L3690/14_TS?</t>
  </si>
  <si>
    <t>L3498/14A_TS?</t>
  </si>
  <si>
    <t>L3604M/14_TS?</t>
  </si>
  <si>
    <t>L3703/14_TS?</t>
  </si>
  <si>
    <t>L3739M/14_TS?</t>
  </si>
  <si>
    <t>L3682M/14_TS?</t>
  </si>
  <si>
    <t>L3730M/14_TS?</t>
  </si>
  <si>
    <t>L3634E/14_TS?</t>
  </si>
  <si>
    <t>L3502M/14_TS?</t>
  </si>
  <si>
    <t>L3594M/14_TS?</t>
  </si>
  <si>
    <t>L3724M/14_TS?</t>
  </si>
  <si>
    <t>L3624M/14_TS?</t>
  </si>
  <si>
    <t>L3685M/14_TS?</t>
  </si>
  <si>
    <t>L3662M/14_TS?</t>
  </si>
  <si>
    <t>L2116/11_TS?</t>
  </si>
  <si>
    <t>L2116/11A_TS?</t>
  </si>
  <si>
    <t>L3359/14_TS?</t>
  </si>
  <si>
    <t>L3038/13_TS?</t>
  </si>
  <si>
    <t>L3387M/14_TS?</t>
  </si>
  <si>
    <t>L3582/14A_TS?</t>
  </si>
  <si>
    <t>L3729M-14_TS?</t>
  </si>
  <si>
    <t>L3578M/14_TS?</t>
  </si>
  <si>
    <t>L3578/14_TS?</t>
  </si>
  <si>
    <t>L3532/14_TS?</t>
  </si>
  <si>
    <t>L3532/14A_TS?</t>
  </si>
  <si>
    <t>L3532E/14_TS?</t>
  </si>
  <si>
    <t>L3717E/14_TS?</t>
  </si>
  <si>
    <t>L3744M/14_TS?</t>
  </si>
  <si>
    <t>L2993M/13_TS?</t>
  </si>
  <si>
    <t>L3086M/13_TS?</t>
  </si>
  <si>
    <t>L3668M/14_TS?</t>
  </si>
  <si>
    <t>L3745/14_TS?</t>
  </si>
  <si>
    <t>L3746/14_TS?</t>
  </si>
  <si>
    <t>L3118/13_TS?</t>
  </si>
  <si>
    <t>L3714M/14_TS?</t>
  </si>
  <si>
    <t>L3351/14_TS?</t>
  </si>
  <si>
    <t>L3751/14_TS?</t>
  </si>
  <si>
    <t>L3742M/14_TS?</t>
  </si>
  <si>
    <t>L2695/12A_TS?</t>
  </si>
  <si>
    <t>L3607/14_TS?</t>
  </si>
  <si>
    <t>L3494M/14_TS?</t>
  </si>
  <si>
    <t>L3219/13A_TS?</t>
  </si>
  <si>
    <t>L3625/14A_TS?</t>
  </si>
  <si>
    <t>L3494/14A_TS?</t>
  </si>
  <si>
    <t>L3757M/14_TS?</t>
  </si>
  <si>
    <t>L3750M/14_TS?</t>
  </si>
  <si>
    <t>L3687M/14_TS?</t>
  </si>
  <si>
    <t>L3709M/14_TS?</t>
  </si>
  <si>
    <t>L3627/14_TS?</t>
  </si>
  <si>
    <t>L3711M/14_TS?</t>
  </si>
  <si>
    <t>L3577/14_TS?</t>
  </si>
  <si>
    <t>L3657M/14_TS?</t>
  </si>
  <si>
    <t>L3657/14_TS?</t>
  </si>
  <si>
    <t>L3722M/14_TS?</t>
  </si>
  <si>
    <t>L3732M/14_TS?</t>
  </si>
  <si>
    <t>L3758M-14_TS?</t>
  </si>
  <si>
    <t>L3748M/14_TS?</t>
  </si>
  <si>
    <t>L2514/12A_TS?</t>
  </si>
  <si>
    <t>L3490/14_TS?</t>
  </si>
  <si>
    <t>L3630M/14_TS?</t>
  </si>
  <si>
    <t>L3531M/14_TS?</t>
  </si>
  <si>
    <t>L3731M-14_TS?</t>
  </si>
  <si>
    <t>L3781M/14_TS?</t>
  </si>
  <si>
    <t>L3726M/14_TS?</t>
  </si>
  <si>
    <t>L3773M/14_TS?</t>
  </si>
  <si>
    <t>L2730/12A_TS?</t>
  </si>
  <si>
    <t>L3284/14_TS?</t>
  </si>
  <si>
    <t>L3776M/14_TS?</t>
  </si>
  <si>
    <t>L3765M/14_TS?</t>
  </si>
  <si>
    <t>L3651/14_TS?</t>
  </si>
  <si>
    <t>L3775/14_TS?</t>
  </si>
  <si>
    <t>L3653M/14_TS?</t>
  </si>
  <si>
    <t>L3684M/14_TS?</t>
  </si>
  <si>
    <t>L3740M/14_TS?</t>
  </si>
  <si>
    <t>L3759M/14_TS?</t>
  </si>
  <si>
    <t>L3761M/14_TS?</t>
  </si>
  <si>
    <t>L3654M/14_TS?</t>
  </si>
  <si>
    <t>L3768M/14_TS?</t>
  </si>
  <si>
    <t>L3585/14_TS?</t>
  </si>
  <si>
    <t>L3788M/14_TS?</t>
  </si>
  <si>
    <t>L3398/14_TS?</t>
  </si>
  <si>
    <t>L3798M/14_TS?</t>
  </si>
  <si>
    <t>L3723/14_TS?</t>
  </si>
  <si>
    <t>L3774M/14_TS?</t>
  </si>
  <si>
    <t>L3786M/14_TS?</t>
  </si>
  <si>
    <t>L3737M/14_TS?</t>
  </si>
  <si>
    <t>L3797M/14_TS?</t>
  </si>
  <si>
    <t>L3820M-15_TS?</t>
  </si>
  <si>
    <t>L3686/14_TS?</t>
  </si>
  <si>
    <t>L3658M/14_TS?</t>
  </si>
  <si>
    <t>L3467M/14_TS?</t>
  </si>
  <si>
    <t>L3712M/14_TS?</t>
  </si>
  <si>
    <t>L3771M/14_TS?</t>
  </si>
  <si>
    <t>L3493/14_TS?</t>
  </si>
  <si>
    <t>L3680/14_TS?</t>
  </si>
  <si>
    <t>L3789M/14_TS?</t>
  </si>
  <si>
    <t>L3524/14_TS?</t>
  </si>
  <si>
    <t>L3248/13_TS?</t>
  </si>
  <si>
    <t>L3418/14B_TS?</t>
  </si>
  <si>
    <t>L3638M/14_TS?</t>
  </si>
  <si>
    <t>L3764/14_TS?</t>
  </si>
  <si>
    <t>L3541M/14_TS?</t>
  </si>
  <si>
    <t>L3827M/15_TS?</t>
  </si>
  <si>
    <t>L3799M/14_TS?</t>
  </si>
  <si>
    <t>L3002/13_TS?</t>
  </si>
  <si>
    <t>L3787/14_TS?</t>
  </si>
  <si>
    <t>L3659/14_TS?</t>
  </si>
  <si>
    <t>L3811C-15_TS?</t>
  </si>
  <si>
    <t>L3735/14_TS?</t>
  </si>
  <si>
    <t>L3832C-15_TS?</t>
  </si>
  <si>
    <t>L3772/14_TS?</t>
  </si>
  <si>
    <t>L3697M/14_TS?</t>
  </si>
  <si>
    <t>L3792E/14_TS?</t>
  </si>
  <si>
    <t>L3702/14_TS?</t>
  </si>
  <si>
    <t>L3369/14_TS?</t>
  </si>
  <si>
    <t>L3741M/14_TS?</t>
  </si>
  <si>
    <t>L3813M/15_TS?</t>
  </si>
  <si>
    <t>L3782M/14_TS?</t>
  </si>
  <si>
    <t>L3230/13_TS?</t>
  </si>
  <si>
    <t>L3816M/15_TS?</t>
  </si>
  <si>
    <t>L3843M/15_TS?</t>
  </si>
  <si>
    <t>L3870M/15_TS?</t>
  </si>
  <si>
    <t>L3845M/15_TS?</t>
  </si>
  <si>
    <t>L3418/14C_TS?</t>
  </si>
  <si>
    <t>L3723/14A_TS?</t>
  </si>
  <si>
    <t>L3818M-15_TS?</t>
  </si>
  <si>
    <t>L3521/14_TS?</t>
  </si>
  <si>
    <t>L3743-14_TS?</t>
  </si>
  <si>
    <t>L2666/12B_TS?</t>
  </si>
  <si>
    <t>L3584/14_TS?</t>
  </si>
  <si>
    <t>L3663/14_TS?</t>
  </si>
  <si>
    <t>L3720/14_TS?</t>
  </si>
  <si>
    <t>L3720M/14_TS?</t>
  </si>
  <si>
    <t>L3578/14A_TS?</t>
  </si>
  <si>
    <t>L3715M/14_TS?</t>
  </si>
  <si>
    <t>L3868M/15_TS?</t>
  </si>
  <si>
    <t>L3526M/14_TS?</t>
  </si>
  <si>
    <t>L3836M-15_TS?</t>
  </si>
  <si>
    <t>L3826M/15_TS?</t>
  </si>
  <si>
    <t>L3692M/14_TS?</t>
  </si>
  <si>
    <t>L3400-14_TS?</t>
  </si>
  <si>
    <t>L3821M-15_TS?</t>
  </si>
  <si>
    <t>L3808M/14_TS?</t>
  </si>
  <si>
    <t>L3780M/14_TS?</t>
  </si>
  <si>
    <t>L3822C-15_TS?</t>
  </si>
  <si>
    <t>L3592M/14_TS?</t>
  </si>
  <si>
    <t>L3609/14_TS?</t>
  </si>
  <si>
    <t>L3779/14_TS?</t>
  </si>
  <si>
    <t>L3854E/15_TS?</t>
  </si>
  <si>
    <t>L3372/14_TS?</t>
  </si>
  <si>
    <t>L3738M-14_TS?</t>
  </si>
  <si>
    <t>L3815E-15_TS?</t>
  </si>
  <si>
    <t>L3877E/15_TS?</t>
  </si>
  <si>
    <t>L3254/13A_TS?</t>
  </si>
  <si>
    <t>L3785/14_TS?</t>
  </si>
  <si>
    <t>L3625/14B_TS?</t>
  </si>
  <si>
    <t>L3708/14A_TS?</t>
  </si>
  <si>
    <t>L3889M-15_TS?</t>
  </si>
  <si>
    <t>L3853M-15_TS?</t>
  </si>
  <si>
    <t>L3784C/14_TS?</t>
  </si>
  <si>
    <t>L3784M/14_TS?</t>
  </si>
  <si>
    <t>L3879M-15_TS?</t>
  </si>
  <si>
    <t>L3894M/15_TS?</t>
  </si>
  <si>
    <t>L3675M/14_TS?</t>
  </si>
  <si>
    <t>L3867M-15_TS?</t>
  </si>
  <si>
    <t>L3908C-15_TS?</t>
  </si>
  <si>
    <t>L3829M-15_TS?</t>
  </si>
  <si>
    <t>L3641/14A_TS?</t>
  </si>
  <si>
    <t>L3752M-14_TS?</t>
  </si>
  <si>
    <t>L3427/14A_TS?</t>
  </si>
  <si>
    <t>L3864M-15_TS?</t>
  </si>
  <si>
    <t>L3842M-15_TS?</t>
  </si>
  <si>
    <t>L3857M-15_TS?</t>
  </si>
  <si>
    <t>L2621/12A_TS?</t>
  </si>
  <si>
    <t>L3626/14A_TS?</t>
  </si>
  <si>
    <t>L3835E-15_TS?</t>
  </si>
  <si>
    <t>L3823C-15_TS?</t>
  </si>
  <si>
    <t>L3915C-15_TS?</t>
  </si>
  <si>
    <t>L3783M/14_TS?</t>
  </si>
  <si>
    <t>L3783/14_TS?</t>
  </si>
  <si>
    <t>L3837C-15_TS?</t>
  </si>
  <si>
    <t>L3418/14D_TS?</t>
  </si>
  <si>
    <t>L3791/14_TS?</t>
  </si>
  <si>
    <t>L3850C-15_TS?</t>
  </si>
  <si>
    <t>L3593/14_TS?</t>
  </si>
  <si>
    <t>L3869M-15_TS?</t>
  </si>
  <si>
    <t>L2693/12_TS?</t>
  </si>
  <si>
    <t>L3931M-15_TS?</t>
  </si>
  <si>
    <t>L3838C-15_TS?</t>
  </si>
  <si>
    <t>L3921C-15_TS?</t>
  </si>
  <si>
    <t>L3607/14A_TS?</t>
  </si>
  <si>
    <t>L3883E-15_TS?</t>
  </si>
  <si>
    <t>L3861E-15_TS?</t>
  </si>
  <si>
    <t>L3809/14_TS?</t>
  </si>
  <si>
    <t>L3807/14_TS?</t>
  </si>
  <si>
    <t>L3947C-15_TS?</t>
  </si>
  <si>
    <t>L3678-14_TS?</t>
  </si>
  <si>
    <t>L3943C-15_TS?</t>
  </si>
  <si>
    <t>L3639/14_TS?</t>
  </si>
  <si>
    <t>L3826M-15_TS?</t>
  </si>
  <si>
    <t>L3890M-15_TS?</t>
  </si>
  <si>
    <t>L3951M-15_TS?</t>
  </si>
  <si>
    <t>L3567/14_TS?</t>
  </si>
  <si>
    <t>L3885M-15_TS?</t>
  </si>
  <si>
    <t>L3924M-15_TS?</t>
  </si>
  <si>
    <t>L3880E-15_TS?</t>
  </si>
  <si>
    <t>L3910C-15_TS?</t>
  </si>
  <si>
    <t>L3936C-15_TS?</t>
  </si>
  <si>
    <t>L3886M-15_TS?</t>
  </si>
  <si>
    <t>L3756/14_TS?</t>
  </si>
  <si>
    <t>L3795M/14_TS?</t>
  </si>
  <si>
    <t>L3944M-15_TS?</t>
  </si>
  <si>
    <t>L3669/14_TS?</t>
  </si>
  <si>
    <t>L3865C-15_TS?</t>
  </si>
  <si>
    <t>L3855M-15_TS?</t>
  </si>
  <si>
    <t>L3911M-15_TS?</t>
  </si>
  <si>
    <t>L3767M/14_TS?</t>
  </si>
  <si>
    <t>L3855C-15_TS?</t>
  </si>
  <si>
    <t>L3946C-15_TS?</t>
  </si>
  <si>
    <t>L3961M-15_TS?</t>
  </si>
  <si>
    <t>L3942C-15_TS?</t>
  </si>
  <si>
    <t>L3914M-15_TS?</t>
  </si>
  <si>
    <t>L3893M-15_TS?</t>
  </si>
  <si>
    <t>L3871M-15_TS?</t>
  </si>
  <si>
    <t>L3871C-15_TS?</t>
  </si>
  <si>
    <t>L3954M-15_TS?</t>
  </si>
  <si>
    <t>L3916M-15_TS?</t>
  </si>
  <si>
    <t>L3933E-15_TS?</t>
  </si>
  <si>
    <t>L3852C-15_TS?</t>
  </si>
  <si>
    <t>L3698/14_TS?</t>
  </si>
  <si>
    <t>L3977M-15_TS?</t>
  </si>
  <si>
    <t>L3841M-15_TS?</t>
  </si>
  <si>
    <t>L3960C-15_TS?</t>
  </si>
  <si>
    <t>L3923M-15_TS?</t>
  </si>
  <si>
    <t>L3955C-15_TS?</t>
  </si>
  <si>
    <t>L3872C-15_TS?</t>
  </si>
  <si>
    <t>L3834C-15_TS?</t>
  </si>
  <si>
    <t>L3918M-15_TS?</t>
  </si>
  <si>
    <t>L3969M-15_TS?</t>
  </si>
  <si>
    <t>L3895M-15_TS?</t>
  </si>
  <si>
    <t>L3688/14_TS?</t>
  </si>
  <si>
    <t>L3932C-15_TS?</t>
  </si>
  <si>
    <t>L3013/13_TS?</t>
  </si>
  <si>
    <t>L3900C-15_TS?</t>
  </si>
  <si>
    <t>L3846M-15_TS?</t>
  </si>
  <si>
    <t>L3935M-15_TS?</t>
  </si>
  <si>
    <t>L3935C-15_TS?</t>
  </si>
  <si>
    <t>L3846C-15_TS?</t>
  </si>
  <si>
    <t>L3556M/14_TS?</t>
  </si>
  <si>
    <t>L3979M-15_TS?</t>
  </si>
  <si>
    <t>L3919E-15_TS?</t>
  </si>
  <si>
    <t>L3993M-15_TS?</t>
  </si>
  <si>
    <t>L3989M-15_TS?</t>
  </si>
  <si>
    <t>L3909C-15_TS?</t>
  </si>
  <si>
    <t>L3728M/14_TS?</t>
  </si>
  <si>
    <t>L3766M/14_TS?</t>
  </si>
  <si>
    <t>L3358/14_TS?</t>
  </si>
  <si>
    <t>L3925C-15_TS?</t>
  </si>
  <si>
    <t>L3899C-15_TS?</t>
  </si>
  <si>
    <t>L4002M-15_TS?</t>
  </si>
  <si>
    <t>L3830C-15_TS?</t>
  </si>
  <si>
    <t>L3985C-15_TS?</t>
  </si>
  <si>
    <t>L3976M-15_TS?</t>
  </si>
  <si>
    <t>L3636/14_TS?</t>
  </si>
  <si>
    <t>L3891M-15_TS?</t>
  </si>
  <si>
    <t>L3701/14_TS?</t>
  </si>
  <si>
    <t>L3376/14_TS?</t>
  </si>
  <si>
    <t>L3275/13_TS?</t>
  </si>
  <si>
    <t>L3002/13A_TS?</t>
  </si>
  <si>
    <t>L3268/13_TS?</t>
  </si>
  <si>
    <t>L3892C-15_TS?</t>
  </si>
  <si>
    <t>L3874E-15_TS?</t>
  </si>
  <si>
    <t>L3874M/15_TS?</t>
  </si>
  <si>
    <t>L3874C-15_TS?</t>
  </si>
  <si>
    <t>L3930M-15_TS?</t>
  </si>
  <si>
    <t>L3523/14_TS?</t>
  </si>
  <si>
    <t>L3912C-15_TS?</t>
  </si>
  <si>
    <t>L3926C-15_TS?</t>
  </si>
  <si>
    <t>L3940E-15_TS?</t>
  </si>
  <si>
    <t>L3940M-15_TS?</t>
  </si>
  <si>
    <t>L3650/14_TS?</t>
  </si>
  <si>
    <t>L3929M-15_TS?</t>
  </si>
  <si>
    <t>L3529M/14_TS?</t>
  </si>
  <si>
    <t>L3995M-15_TS?</t>
  </si>
  <si>
    <t>L3986C-15_TS?</t>
  </si>
  <si>
    <t>L3940C-15_TS?</t>
  </si>
  <si>
    <t>L3629/14_TS?</t>
  </si>
  <si>
    <t>L2965/13B_TS?</t>
  </si>
  <si>
    <t>L3078/13B_TS?</t>
  </si>
  <si>
    <t>L3078/13C_TS?</t>
  </si>
  <si>
    <t>L3057/13B_TS?</t>
  </si>
  <si>
    <t>L3966M-15_TS?</t>
  </si>
  <si>
    <t>L2965/13C_TS?</t>
  </si>
  <si>
    <t>L3703/14A_TS?</t>
  </si>
  <si>
    <t>L3731M/14_TS?</t>
  </si>
  <si>
    <t>L3840M-15_TS?</t>
  </si>
  <si>
    <t>L3806/14_TS?</t>
  </si>
  <si>
    <t>L3967C-15_TS?</t>
  </si>
  <si>
    <t>L3736/14_TS?</t>
  </si>
  <si>
    <t>L3736M/14_TS?</t>
  </si>
  <si>
    <t>L3817M-15_TS?</t>
  </si>
  <si>
    <t>L3949M-15_TS?</t>
  </si>
  <si>
    <t>L4010M-15_TS?</t>
  </si>
  <si>
    <t>L3321/14_TS?</t>
  </si>
  <si>
    <t>L3902M-15_TS?</t>
  </si>
  <si>
    <t>L3645M/14_TS?</t>
  </si>
  <si>
    <t>L3907C-15_TS?</t>
  </si>
  <si>
    <t>L3881C-15_TS?</t>
  </si>
  <si>
    <t>L3938C-15_TS?</t>
  </si>
  <si>
    <t>L3971C-15_TS?</t>
  </si>
  <si>
    <t>L3962M-15_TS?</t>
  </si>
  <si>
    <t>L3950M-15_TS?</t>
  </si>
  <si>
    <t>L3988C-15_TS?</t>
  </si>
  <si>
    <t>L3950C-15_TS?</t>
  </si>
  <si>
    <t>L3928C-15_TS?</t>
  </si>
  <si>
    <t>L3928M-15_TS?</t>
  </si>
  <si>
    <t>L3964C-15_TS?</t>
  </si>
  <si>
    <t>L3573/14_TS?</t>
  </si>
  <si>
    <t>L3707/14_TS?</t>
  </si>
  <si>
    <t>L4004C-15_TS?</t>
  </si>
  <si>
    <t>L4025C-15_TS?</t>
  </si>
  <si>
    <t>L2959/13A_TS?</t>
  </si>
  <si>
    <t>L3363/14_TS?</t>
  </si>
  <si>
    <t>L3778/14_TS?</t>
  </si>
  <si>
    <t>L3770M/14_TS?</t>
  </si>
  <si>
    <t>L3973M-15_TS?</t>
  </si>
  <si>
    <t>L3595/14_TS?</t>
  </si>
  <si>
    <t>L3992C-15_TS?</t>
  </si>
  <si>
    <t>L3866C-15_TS?</t>
  </si>
  <si>
    <t>L3882C-15_TS?</t>
  </si>
  <si>
    <t>L4049M-15_TS?</t>
  </si>
  <si>
    <t>L3905M-15_TS?</t>
  </si>
  <si>
    <t>L3917C-15_TS?</t>
  </si>
  <si>
    <t>L3858M-15_TS?</t>
  </si>
  <si>
    <t>L3851M-15_TS?</t>
  </si>
  <si>
    <t>L3849C-15_TS?</t>
  </si>
  <si>
    <t>L3810C-15_TS?</t>
  </si>
  <si>
    <t>L4044C-15_TS?</t>
  </si>
  <si>
    <t>L3760M/14_TS?</t>
  </si>
  <si>
    <t>L3897M-15_TS?</t>
  </si>
  <si>
    <t>L4038M-15_TS?</t>
  </si>
  <si>
    <t>L3903C-15_TS?</t>
  </si>
  <si>
    <t>L3903E-15_TS?</t>
  </si>
  <si>
    <t>L3824C-15_TS?</t>
  </si>
  <si>
    <t>L3350/14_TS?</t>
  </si>
  <si>
    <t>L3348/14_TS?</t>
  </si>
  <si>
    <t>L3485/14A_TS?</t>
  </si>
  <si>
    <t>L4051C-15_TS?</t>
  </si>
  <si>
    <t>L3803/14_TS?</t>
  </si>
  <si>
    <t>L3804E/14_TS?</t>
  </si>
  <si>
    <t>L4018M-15_TS?</t>
  </si>
  <si>
    <t>L3312/14A_TS?</t>
  </si>
  <si>
    <t>L4013C-15_TS?</t>
  </si>
  <si>
    <t>L3945E-15_TS?</t>
  </si>
  <si>
    <t>L3649/14_TS?</t>
  </si>
  <si>
    <t>L4020C-15_TS?</t>
  </si>
  <si>
    <t>L3418/14E_TS?</t>
  </si>
  <si>
    <t>L4000C-15_TS?</t>
  </si>
  <si>
    <t>L3959C-15_TS?</t>
  </si>
  <si>
    <t>L3934M-15_TS?</t>
  </si>
  <si>
    <t>L1104/08A_TS?</t>
  </si>
  <si>
    <t>L4041M-15_TS?</t>
  </si>
  <si>
    <t>L3994M-15_TS?</t>
  </si>
  <si>
    <t>L3922C-15_TS?</t>
  </si>
  <si>
    <t>L3763/14_TS?</t>
  </si>
  <si>
    <t>L4040M-15_TS?</t>
  </si>
  <si>
    <t>L3777/14_TS?</t>
  </si>
  <si>
    <t>L3703/14B_TS?</t>
  </si>
  <si>
    <t>L3952E-15_TS?</t>
  </si>
  <si>
    <t>L4027C-15_TS?</t>
  </si>
  <si>
    <t>L3491/14_TS?</t>
  </si>
  <si>
    <t>L3333/14_TS?</t>
  </si>
  <si>
    <t>L4071M-15_TS?</t>
  </si>
  <si>
    <t>L4012C-15_TS?</t>
  </si>
  <si>
    <t>L4012M-15_TS?</t>
  </si>
  <si>
    <t>L4019C-15_TS?</t>
  </si>
  <si>
    <t>L3998C-15_TS?</t>
  </si>
  <si>
    <t>L3720/14A_TS?</t>
  </si>
  <si>
    <t>L3507/14A_TS?</t>
  </si>
  <si>
    <t>L3956C-15_TS?</t>
  </si>
  <si>
    <t>L4006M-15_TS?</t>
  </si>
  <si>
    <t>L4029M-15_TS?</t>
  </si>
  <si>
    <t>L4006C-15_TS?</t>
  </si>
  <si>
    <t>L3957C-15_TS?</t>
  </si>
  <si>
    <t>L3699/14_TS?</t>
  </si>
  <si>
    <t>L3448C/14_TS?</t>
  </si>
  <si>
    <t>L4063C-15_TS?</t>
  </si>
  <si>
    <t>L2914/13A_TS?</t>
  </si>
  <si>
    <t>L4028C-15_TS?</t>
  </si>
  <si>
    <t>L3465/14_TS?</t>
  </si>
  <si>
    <t>L4070M-15_TS?</t>
  </si>
  <si>
    <t>L3410/14A_TS?</t>
  </si>
  <si>
    <t>L4052M-15_TS?</t>
  </si>
  <si>
    <t>L4091M-15_TS?</t>
  </si>
  <si>
    <t>L3990M-15_TS?</t>
  </si>
  <si>
    <t>L3875C-15_TS?</t>
  </si>
  <si>
    <t>L3905C-15_TS?</t>
  </si>
  <si>
    <t>L4011M-15_TS?</t>
  </si>
  <si>
    <t>L3560/14_TS?</t>
  </si>
  <si>
    <t>L4069E-15_TS?</t>
  </si>
  <si>
    <t>L2446/11B_TS?</t>
  </si>
  <si>
    <t>L3762/14_TS?</t>
  </si>
  <si>
    <t>L3762M/14_TS?</t>
  </si>
  <si>
    <t>L4100C-15_TS?</t>
  </si>
  <si>
    <t>L4005C-15_TS?</t>
  </si>
  <si>
    <t>L4037C-15_TS?</t>
  </si>
  <si>
    <t>L4017C-15_TS?</t>
  </si>
  <si>
    <t>L4067M-15_TS?</t>
  </si>
  <si>
    <t>L4058M-15_TS?</t>
  </si>
  <si>
    <t>L4078M-15_TS?</t>
  </si>
  <si>
    <t>L4062C/15_TS?</t>
  </si>
  <si>
    <t>L4095M-15_TS?</t>
  </si>
  <si>
    <t>L3983-15_TS?</t>
  </si>
  <si>
    <t>L3003/13_TS?</t>
  </si>
  <si>
    <t>L3997C-15_TS?</t>
  </si>
  <si>
    <t>L4039C-15_TS?</t>
  </si>
  <si>
    <t>L4096M-15_TS?</t>
  </si>
  <si>
    <t>L3582/14B_TS?</t>
  </si>
  <si>
    <t>L3901C-15_TS?</t>
  </si>
  <si>
    <t>L4034M-15_TS?</t>
  </si>
  <si>
    <t>L4073M-15_TS?</t>
  </si>
  <si>
    <t>L4079M-15_TS?</t>
  </si>
  <si>
    <t>L4098C-15_TS?</t>
  </si>
  <si>
    <t>L3898M-15_TS?</t>
  </si>
  <si>
    <t>L4115M-15_TS?</t>
  </si>
  <si>
    <t>L4022C-15_TS?</t>
  </si>
  <si>
    <t>L4110C-15_TS?</t>
  </si>
  <si>
    <t>L4110M-15_TS?</t>
  </si>
  <si>
    <t>L3802/14_TS?</t>
  </si>
  <si>
    <t>L4106M-15_TS?</t>
  </si>
  <si>
    <t>L3681/14_TS?</t>
  </si>
  <si>
    <t>L4074M-15_TS?</t>
  </si>
  <si>
    <t>L3978M-15_TS?</t>
  </si>
  <si>
    <t>L4113C-15_TS?</t>
  </si>
  <si>
    <t>L4126M-15_TS?</t>
  </si>
  <si>
    <t>L4133M-15_TS?</t>
  </si>
  <si>
    <t>L3418/14F_TS?</t>
  </si>
  <si>
    <t>L4007C-15_TS?</t>
  </si>
  <si>
    <t>L4094C-15_TS?</t>
  </si>
  <si>
    <t>L3982M-15_TS?</t>
  </si>
  <si>
    <t>L3659/14A_TS?</t>
  </si>
  <si>
    <t>L4048C-15_TS?</t>
  </si>
  <si>
    <t>L4107M-15_TS?</t>
  </si>
  <si>
    <t>L4130C-15_TS?</t>
  </si>
  <si>
    <t>L4003C-15_TS?</t>
  </si>
  <si>
    <t>L3689/14_TS?</t>
  </si>
  <si>
    <t>L4087C-15_TS?</t>
  </si>
  <si>
    <t>L3819M-15_TS?</t>
  </si>
  <si>
    <t>L4065C-15_TS?</t>
  </si>
  <si>
    <t>L3477/14A_TS?</t>
  </si>
  <si>
    <t>L3814M-15_TS?</t>
  </si>
  <si>
    <t>L4105M-15_TS?</t>
  </si>
  <si>
    <t>L4072C-15_TS?</t>
  </si>
  <si>
    <t>L4151M-15_TS?</t>
  </si>
  <si>
    <t>L4055M-15_TS?</t>
  </si>
  <si>
    <t>L4103M-15_TS?</t>
  </si>
  <si>
    <t>L4141M-15_TS?</t>
  </si>
  <si>
    <t>L4035M-15_TS?</t>
  </si>
  <si>
    <t>L4137M-15_TS?</t>
  </si>
  <si>
    <t>L3205/13_TS?</t>
  </si>
  <si>
    <t>L4147M-15_TS?</t>
  </si>
  <si>
    <t>L4077M-15_TS?</t>
  </si>
  <si>
    <t>L4116M-15_TS?</t>
  </si>
  <si>
    <t>L4035C-15_TS?</t>
  </si>
  <si>
    <t>L4088M-15_TS?</t>
  </si>
  <si>
    <t>L3819E-15_TS?</t>
  </si>
  <si>
    <t>L4099M-15_TS?</t>
  </si>
  <si>
    <t>L4101C-15_TS?</t>
  </si>
  <si>
    <t>L4099C-15_TS?</t>
  </si>
  <si>
    <t>L4081M-15_TS?</t>
  </si>
  <si>
    <t>L3678/14A_TS?</t>
  </si>
  <si>
    <t>L3606/14_TS?</t>
  </si>
  <si>
    <t>L3803C/14_TS?</t>
  </si>
  <si>
    <t>L4014C-15_TS?</t>
  </si>
  <si>
    <t>L4077C-15_TS?</t>
  </si>
  <si>
    <t>L3641/14B_TS?</t>
  </si>
  <si>
    <t>L4167M-15_TS?</t>
  </si>
  <si>
    <t>L4026M-15_TS?</t>
  </si>
  <si>
    <t>L4128M-15_TS?</t>
  </si>
  <si>
    <t>L4112M-15_TS?</t>
  </si>
  <si>
    <t>L4122M-15_TS?</t>
  </si>
  <si>
    <t>L4090M-15_TS?</t>
  </si>
  <si>
    <t>L4142M-15_TS?</t>
  </si>
  <si>
    <t>L3805/14_TS?</t>
  </si>
  <si>
    <t>L4156M-15_TS?</t>
  </si>
  <si>
    <t>L4001E-15_TS?</t>
  </si>
  <si>
    <t>L3873M-15_TS?</t>
  </si>
  <si>
    <t>L3906C-15_TS?</t>
  </si>
  <si>
    <t>L3873C-15_TS?</t>
  </si>
  <si>
    <t>L4154M-15_TS?</t>
  </si>
  <si>
    <t>L4023C-15_TS?</t>
  </si>
  <si>
    <t>L3847C-15_TS?</t>
  </si>
  <si>
    <t>L4089C-15_TS?</t>
  </si>
  <si>
    <t>L4118C-15_TS?</t>
  </si>
  <si>
    <t>L4138M-15_TS?</t>
  </si>
  <si>
    <t>L4075C-15_TS?</t>
  </si>
  <si>
    <t>L4061C-15_TS?</t>
  </si>
  <si>
    <t>L3972C-15_TS?</t>
  </si>
  <si>
    <t>L4123C-15_TS?</t>
  </si>
  <si>
    <t>L4124C-15_TS?</t>
  </si>
  <si>
    <t>L4015M-15_TS?</t>
  </si>
  <si>
    <t>L3996C-15_TS?</t>
  </si>
  <si>
    <t>L4121C-15_TS?</t>
  </si>
  <si>
    <t>L4143M-15_TS?</t>
  </si>
  <si>
    <t>L4144M-15_TS?</t>
  </si>
  <si>
    <t>L4148M-15_TS?</t>
  </si>
  <si>
    <t>L4125C-15_TS?</t>
  </si>
  <si>
    <t>L4059M-15_TS?</t>
  </si>
  <si>
    <t>L3904C-15_TS?</t>
  </si>
  <si>
    <t>L2102/11_TS?</t>
  </si>
  <si>
    <t>L4190M-15_TS?</t>
  </si>
  <si>
    <t>L4177M-15_TS?</t>
  </si>
  <si>
    <t>L4178M-15_TS?</t>
  </si>
  <si>
    <t>L4200M-15_TS?</t>
  </si>
  <si>
    <t>L3948C-15_TS?</t>
  </si>
  <si>
    <t>L4097C-15_TS?</t>
  </si>
  <si>
    <t>L4188M-15_TS?</t>
  </si>
  <si>
    <t>L4196M-15_TS?</t>
  </si>
  <si>
    <t>L4161C-15_TS?</t>
  </si>
  <si>
    <t>L4161M-15_TS?</t>
  </si>
  <si>
    <t>L4155M-15_TS?</t>
  </si>
  <si>
    <t>L4055C-15_TS?</t>
  </si>
  <si>
    <t>L4212E-15_TS?</t>
  </si>
  <si>
    <t>L4042M-15_TS?</t>
  </si>
  <si>
    <t>L4024C-15_TS?</t>
  </si>
  <si>
    <t>L4024M-15_TS?</t>
  </si>
  <si>
    <t>L4187M-15_TS?</t>
  </si>
  <si>
    <t>L4170C-15_TS?</t>
  </si>
  <si>
    <t>L4054C-15_TS?</t>
  </si>
  <si>
    <t>L4146C-15_TS?</t>
  </si>
  <si>
    <t>L4199M-15_TS?</t>
  </si>
  <si>
    <t>L3418/14G_TS?</t>
  </si>
  <si>
    <t>L4194C-15_TS?</t>
  </si>
  <si>
    <t>L4168C-15_TS?</t>
  </si>
  <si>
    <t>L3719/14_TS?</t>
  </si>
  <si>
    <t>L3643/14_TS?</t>
  </si>
  <si>
    <t>L3856C-15_TS?</t>
  </si>
  <si>
    <t>L3349/14_TS?</t>
  </si>
  <si>
    <t>L3058M/13_TS?</t>
  </si>
  <si>
    <t>L3058/13C_TS?</t>
  </si>
  <si>
    <t>L3887C-15_TS?</t>
  </si>
  <si>
    <t>L3887E-15_TS?</t>
  </si>
  <si>
    <t>L3887M-15_TS?</t>
  </si>
  <si>
    <t>L3683/14_TS?</t>
  </si>
  <si>
    <t>L3703/14C_TS?</t>
  </si>
  <si>
    <t>L3703/14D_TS?</t>
  </si>
  <si>
    <t>L4084C-15_TS?</t>
  </si>
  <si>
    <t>L4120C-15_TS?</t>
  </si>
  <si>
    <t>L4009C-15_TS?</t>
  </si>
  <si>
    <t>L4160C-15_TS?</t>
  </si>
  <si>
    <t>L3863C-15_TS?</t>
  </si>
  <si>
    <t>L3980M-15_TS?</t>
  </si>
  <si>
    <t>L3534/14A_TS?</t>
  </si>
  <si>
    <t>L4108C-15_TS?</t>
  </si>
  <si>
    <t>L3974M/15_TS?</t>
  </si>
  <si>
    <t>L4169M-15_TS?</t>
  </si>
  <si>
    <t>L4162E-15_TS?</t>
  </si>
  <si>
    <t>L3862C-15_TS?</t>
  </si>
  <si>
    <t>L4226-15_TS?</t>
  </si>
  <si>
    <t>L4119C-15_TS?</t>
  </si>
  <si>
    <t>L3260/13_TS?</t>
  </si>
  <si>
    <t>L4050E-15_TS?</t>
  </si>
  <si>
    <t>L4050M-15_TS?</t>
  </si>
  <si>
    <t>L4050C-15_TS?</t>
  </si>
  <si>
    <t>L4135C-15_TS?</t>
  </si>
  <si>
    <t>L4217M-15_TS?</t>
  </si>
  <si>
    <t>L3783/14A_TS?</t>
  </si>
  <si>
    <t>L4080M-15_TS?</t>
  </si>
  <si>
    <t>L4175C-15_TS?</t>
  </si>
  <si>
    <t>L4109M-15_TS?</t>
  </si>
  <si>
    <t>L3058C/13_TS?</t>
  </si>
  <si>
    <t>L4197M/15_TS?</t>
  </si>
  <si>
    <t>L4214C/15_TS?</t>
  </si>
  <si>
    <t>L4229C/15_TS?</t>
  </si>
  <si>
    <t>L4191C/15_TS?</t>
  </si>
  <si>
    <t>L4256C/15_TS?</t>
  </si>
  <si>
    <t>L4232M/15_TS?</t>
  </si>
  <si>
    <t>L3024/13-_TS?</t>
  </si>
  <si>
    <t>L4020C/15_TS?</t>
  </si>
  <si>
    <t>L3903C/15_TS?</t>
  </si>
  <si>
    <t>L4193C/15_TS?</t>
  </si>
  <si>
    <t>L4255M/15_TS?</t>
  </si>
  <si>
    <t>L3825C/15_TS?</t>
  </si>
  <si>
    <t>L3710/14-_TS?</t>
  </si>
  <si>
    <t>L3938C/15_TS?</t>
  </si>
  <si>
    <t>L3971C/15_TS?</t>
  </si>
  <si>
    <t>L4131C/15_TS?</t>
  </si>
  <si>
    <t>L4204C/15_TS?</t>
  </si>
  <si>
    <t>L4237M/15_TS?</t>
  </si>
  <si>
    <t>L4237C/15_TS?</t>
  </si>
  <si>
    <t>L3345/14-_TS?</t>
  </si>
  <si>
    <t>L4248M/15_TS?</t>
  </si>
  <si>
    <t>L4160C/15_TS?</t>
  </si>
  <si>
    <t>L3746C/14_TS?</t>
  </si>
  <si>
    <t>L3839C/15_TS?</t>
  </si>
  <si>
    <t>L4257/15_TS?</t>
  </si>
  <si>
    <t>L4208C/15_TS?</t>
  </si>
  <si>
    <t>L4032C/15_TS?</t>
  </si>
  <si>
    <t>L4276C/15_TS?</t>
  </si>
  <si>
    <t>L4021C/15_TS?</t>
  </si>
  <si>
    <t>L3982C/15_TS?</t>
  </si>
  <si>
    <t>L4201C/15_TS?</t>
  </si>
  <si>
    <t>L4201E/15_TS?</t>
  </si>
  <si>
    <t>L4181M/15_TS?</t>
  </si>
  <si>
    <t>L4129M/15_TS?</t>
  </si>
  <si>
    <t>L4230M/15_TS?</t>
  </si>
  <si>
    <t>L4261E/15_TS?</t>
  </si>
  <si>
    <t>L4107M/15_TS?</t>
  </si>
  <si>
    <t>L4258M/15_TS?</t>
  </si>
  <si>
    <t>L4274M/16_TS?</t>
  </si>
  <si>
    <t>L4279M/16_TS?</t>
  </si>
  <si>
    <t>L3389/14-_TS?</t>
  </si>
  <si>
    <t>L4265M/16_TS?</t>
  </si>
  <si>
    <t>L4267C/16_TS?</t>
  </si>
  <si>
    <t>L4260M/15_TS?</t>
  </si>
  <si>
    <t>L4024M/15_TS?</t>
  </si>
  <si>
    <t>L4024C/15_TS?</t>
  </si>
  <si>
    <t>L4171M/15_TS?</t>
  </si>
  <si>
    <t>L4030C/15_TS?</t>
  </si>
  <si>
    <t>L4153C/15_TS?</t>
  </si>
  <si>
    <t>L4057M/15_TS?</t>
  </si>
  <si>
    <t>L3995M/15_TS?</t>
  </si>
  <si>
    <t>L4132C/15_TS?</t>
  </si>
  <si>
    <t>L4224M/15_TS?</t>
  </si>
  <si>
    <t>L3896M/15_TS?</t>
  </si>
  <si>
    <t>L4149M/15_TS?</t>
  </si>
  <si>
    <t>L4082M/15_TS?</t>
  </si>
  <si>
    <t>L4239C/15_TS?</t>
  </si>
  <si>
    <t>L4140E/15_TS?</t>
  </si>
  <si>
    <t>L4252C/15_TS?</t>
  </si>
  <si>
    <t>L4281C/18_TS?</t>
  </si>
  <si>
    <t>L4238C/15_TS?</t>
  </si>
  <si>
    <t>L4213E/15_TS?</t>
  </si>
  <si>
    <t>L4266M/16_TS?</t>
  </si>
  <si>
    <t>L4280M/16_TS?</t>
  </si>
  <si>
    <t>L4249M/15_TS?</t>
  </si>
  <si>
    <t>L4205C/15_TS?</t>
  </si>
  <si>
    <t>L4344M/16_TS?</t>
  </si>
  <si>
    <t>L4139M/15_TS?</t>
  </si>
  <si>
    <t>L4243C/15_TS?</t>
  </si>
  <si>
    <t>L4117C/15_TS?</t>
  </si>
  <si>
    <t>L4235M/15_TS?</t>
  </si>
  <si>
    <t>L4216M/15_TS?</t>
  </si>
  <si>
    <t>L4007C/15_TS?</t>
  </si>
  <si>
    <t>L4043C/15_TS?</t>
  </si>
  <si>
    <t>L4092M/15_TS?</t>
  </si>
  <si>
    <t>L4295M/15_TS?</t>
  </si>
  <si>
    <t>L4176C/15_TS?</t>
  </si>
  <si>
    <t>L4184C/15_TS?</t>
  </si>
  <si>
    <t>L3991M/15_TS?</t>
  </si>
  <si>
    <t>L4164M/15_TS?</t>
  </si>
  <si>
    <t>L4270C/16_TS?</t>
  </si>
  <si>
    <t>L4166M/15_TS?</t>
  </si>
  <si>
    <t>L3860C/15_TS?</t>
  </si>
  <si>
    <t>L3963M/15_TS?</t>
  </si>
  <si>
    <t>L4221M/15_TS?</t>
  </si>
  <si>
    <t>L3738M/14_TS?</t>
  </si>
  <si>
    <t>L3958M/15_TS?</t>
  </si>
  <si>
    <t>L4223C/15_TS?</t>
  </si>
  <si>
    <t>L4292M/16_TS?</t>
  </si>
  <si>
    <t>L4333M/16_TS?</t>
  </si>
  <si>
    <t>L3496/14_TS?</t>
  </si>
  <si>
    <t>L4289E/16_TS?</t>
  </si>
  <si>
    <t>L4285M/16_TS?</t>
  </si>
  <si>
    <t>L4179C/15_TS?</t>
  </si>
  <si>
    <t>L4206C/15_TS?</t>
  </si>
  <si>
    <t>L4210/15-_TS?</t>
  </si>
  <si>
    <t>L4064C/15_TS?</t>
  </si>
  <si>
    <t>L4331C/16_TS?</t>
  </si>
  <si>
    <t>L4234E/15_TS?</t>
  </si>
  <si>
    <t>L4085C/15_TS?</t>
  </si>
  <si>
    <t>L4278M/16_TS?</t>
  </si>
  <si>
    <t>L3755/14-_TS?</t>
  </si>
  <si>
    <t>L4228C/15_TS?</t>
  </si>
  <si>
    <t>L4093C/15_TS?</t>
  </si>
  <si>
    <t>L4318M/16_TS?</t>
  </si>
  <si>
    <t>L4202M/15_TS?</t>
  </si>
  <si>
    <t>L3721/14-_TS?</t>
  </si>
  <si>
    <t>L4134C/15_TS?</t>
  </si>
  <si>
    <t>L4284C/16_TS?</t>
  </si>
  <si>
    <t>L4227C/15_TS?</t>
  </si>
  <si>
    <t>L4227M/15_TS?</t>
  </si>
  <si>
    <t>L4328M/16_TS?</t>
  </si>
  <si>
    <t>L4053C/15_TS?</t>
  </si>
  <si>
    <t>L4342E/16_TS?</t>
  </si>
  <si>
    <t>L4268C/16_TS?</t>
  </si>
  <si>
    <t>L3515/14-_TS?</t>
  </si>
  <si>
    <t>L3641C/14_TS?</t>
  </si>
  <si>
    <t>L4348M/16_TS?</t>
  </si>
  <si>
    <t>L4219M/15_TS?</t>
  </si>
  <si>
    <t>L3289/14-_TS?</t>
  </si>
  <si>
    <t>L4159C/15_TS?</t>
  </si>
  <si>
    <t>L4225C/15_TS?</t>
  </si>
  <si>
    <t>L4215C/15_TS?</t>
  </si>
  <si>
    <t>L4247C/15_TS?</t>
  </si>
  <si>
    <t>L4314M/16_TS?</t>
  </si>
  <si>
    <t>L4245M/15_TS?</t>
  </si>
  <si>
    <t>L4245C/15_TS?</t>
  </si>
  <si>
    <t>L2654C/12_TS?</t>
  </si>
  <si>
    <t>L2576C/12_TS?</t>
  </si>
  <si>
    <t>L4297M/16_TS?</t>
  </si>
  <si>
    <t>L4298M/16_TS?</t>
  </si>
  <si>
    <t>L3582C/14_TS?</t>
  </si>
  <si>
    <t>L4321C/16_TS?</t>
  </si>
  <si>
    <t>L4299M/16_TS?</t>
  </si>
  <si>
    <t>L4356M/16_TS?</t>
  </si>
  <si>
    <t>L4288M/16_TS?</t>
  </si>
  <si>
    <t>L4123C/15_TS?</t>
  </si>
  <si>
    <t>L4275M/16_TS?</t>
  </si>
  <si>
    <t>L4366M/16_TS?</t>
  </si>
  <si>
    <t>L4304C/16_TS?</t>
  </si>
  <si>
    <t>L4182M/15_TS?</t>
  </si>
  <si>
    <t>L4375M/16_TS?</t>
  </si>
  <si>
    <t>L3418/14-_TS?</t>
  </si>
  <si>
    <t>L4290C/16_TS?</t>
  </si>
  <si>
    <t>L4340E/16_TS?</t>
  </si>
  <si>
    <t>L4257M/15_TS?</t>
  </si>
  <si>
    <t>L4257E/15_TS?</t>
  </si>
  <si>
    <t>L4372C/16_TS?</t>
  </si>
  <si>
    <t>L4145C/15_TS?</t>
  </si>
  <si>
    <t>L4376M/16_TS?</t>
  </si>
  <si>
    <t>L4343E/16_TS?</t>
  </si>
  <si>
    <t>L4294C/16_TS?</t>
  </si>
  <si>
    <t>L4336M/16_TS?</t>
  </si>
  <si>
    <t>L4303EBET_TS?</t>
  </si>
  <si>
    <t>L4367E/16_TS?</t>
  </si>
  <si>
    <t>L4347M/16_TS?</t>
  </si>
  <si>
    <t>L4316M/16_TS?</t>
  </si>
  <si>
    <t>L4347C/16_TS?</t>
  </si>
  <si>
    <t>L4405M/16_TS?</t>
  </si>
  <si>
    <t>L4337M/16_TS?</t>
  </si>
  <si>
    <t>L4246C/15_TS?</t>
  </si>
  <si>
    <t>L4246M/16_TS?</t>
  </si>
  <si>
    <t>L4369E/16_TS?</t>
  </si>
  <si>
    <t>L4369M/16_TS?</t>
  </si>
  <si>
    <t>L4369C/16_TS?</t>
  </si>
  <si>
    <t>L4241C/15_TS?</t>
  </si>
  <si>
    <t>L4322M/16_TS?</t>
  </si>
  <si>
    <t>L4387C/16_TS?</t>
  </si>
  <si>
    <t>L4362M/16_TS?</t>
  </si>
  <si>
    <t>L4241E/16_TS?</t>
  </si>
  <si>
    <t>L4218C/15_TS?</t>
  </si>
  <si>
    <t>L3848C/15_TS?</t>
  </si>
  <si>
    <t>L4172C/15_TS?</t>
  </si>
  <si>
    <t>L4311C/16_TS?</t>
  </si>
  <si>
    <t>L4364C/16_TS?</t>
  </si>
  <si>
    <t>L4354C/16_TS?</t>
  </si>
  <si>
    <t>L4127C/15_TS?</t>
  </si>
  <si>
    <t>L4165C/15_TS?</t>
  </si>
  <si>
    <t>L4286C/16_TS?</t>
  </si>
  <si>
    <t>L4428M/16_TS?</t>
  </si>
  <si>
    <t>L4320C/16_TS?</t>
  </si>
  <si>
    <t>L4271C/16_TS?</t>
  </si>
  <si>
    <t>L4349C/16_TS?</t>
  </si>
  <si>
    <t>L4250C/15_TS?</t>
  </si>
  <si>
    <t>L4068C/15_TS?</t>
  </si>
  <si>
    <t>L4402M/16_TS?</t>
  </si>
  <si>
    <t>L4401M/16_TS?</t>
  </si>
  <si>
    <t>L4397M/16_TS?</t>
  </si>
  <si>
    <t>L4389C/16_TS?</t>
  </si>
  <si>
    <t>L4403M/16_TS?</t>
  </si>
  <si>
    <t>L4250E/15_TS?</t>
  </si>
  <si>
    <t>L4383C/16_TS?</t>
  </si>
  <si>
    <t>L4411E/16_TS?</t>
  </si>
  <si>
    <t>L4407M/16_TS?</t>
  </si>
  <si>
    <t>L4412M/16_TS?</t>
  </si>
  <si>
    <t>L4368M/16_TS?</t>
  </si>
  <si>
    <t>L4404M/16_TS?</t>
  </si>
  <si>
    <t>L4277C/16_TS?</t>
  </si>
  <si>
    <t>L4338C/16_TS?</t>
  </si>
  <si>
    <t>L4242C/15_TS?</t>
  </si>
  <si>
    <t>L4426C/16_TS?</t>
  </si>
  <si>
    <t>L4388C/16_TS?</t>
  </si>
  <si>
    <t>L4102C/15_TS?</t>
  </si>
  <si>
    <t>L4440M/16_TS?</t>
  </si>
  <si>
    <t>L4394M/16_TS?</t>
  </si>
  <si>
    <t>L4300E/16_TS?</t>
  </si>
  <si>
    <t>L4352M/16_TS?</t>
  </si>
  <si>
    <t>L4195C/15_TS?</t>
  </si>
  <si>
    <t>L4413M/16_TS?</t>
  </si>
  <si>
    <t>L4431C/16_TS?</t>
  </si>
  <si>
    <t>L4441M/16_TS?</t>
  </si>
  <si>
    <t>L4136C/15_TS?</t>
  </si>
  <si>
    <t>L4444C/16_TS?</t>
  </si>
  <si>
    <t>L4186C/15_TS?</t>
  </si>
  <si>
    <t>L4158C/15_TS?</t>
  </si>
  <si>
    <t>L4386M/16_TS?</t>
  </si>
  <si>
    <t>L4209C/15_TS?</t>
  </si>
  <si>
    <t>L4373E/16_TS?</t>
  </si>
  <si>
    <t>L4192M/15_TS?</t>
  </si>
  <si>
    <t>L4424M/16_TS?</t>
  </si>
  <si>
    <t>L4269C/16_TS?</t>
  </si>
  <si>
    <t>L4231C/15_TS?</t>
  </si>
  <si>
    <t>L4319C/16_TS?</t>
  </si>
  <si>
    <t>L4391M/16_TS?</t>
  </si>
  <si>
    <t>L4307M/16_TS?</t>
  </si>
  <si>
    <t>L4313M/16_TS?</t>
  </si>
  <si>
    <t>L4332M/16_TS?</t>
  </si>
  <si>
    <t>L4415E/16_TS?</t>
  </si>
  <si>
    <t>L460E/15-_TS?</t>
  </si>
  <si>
    <t>L4008E/15_TS?</t>
  </si>
  <si>
    <t>L4325C/16_TS?</t>
  </si>
  <si>
    <t>L4325M/16_TS?</t>
  </si>
  <si>
    <t>L4341C/16_TS?</t>
  </si>
  <si>
    <t>L4439M/16_TS?</t>
  </si>
  <si>
    <t>L4451E/15_TS?</t>
  </si>
  <si>
    <t>L4474C/16_TS?</t>
  </si>
  <si>
    <t>L4478C/16_TS?</t>
  </si>
  <si>
    <t>L4420C/16_TS?</t>
  </si>
  <si>
    <t>L4357C/16_TS?</t>
  </si>
  <si>
    <t>L4105C/15_TS?</t>
  </si>
  <si>
    <t>L4454M/16_TS?</t>
  </si>
  <si>
    <t>L4273C/16_TS?</t>
  </si>
  <si>
    <t>L4445M/16_TS?</t>
  </si>
  <si>
    <t>L4233E/15_TS?</t>
  </si>
  <si>
    <t>L4459M/16_TS?</t>
  </si>
  <si>
    <t>L4371C/16_TS?</t>
  </si>
  <si>
    <t>L3970C/15_TS?</t>
  </si>
  <si>
    <t>L4427C/16_TS?</t>
  </si>
  <si>
    <t>L4301C/16_TS?</t>
  </si>
  <si>
    <t>L4410C/16_TS?</t>
  </si>
  <si>
    <t>L4334C/16_TS?</t>
  </si>
  <si>
    <t>L4482M/16_TS?</t>
  </si>
  <si>
    <t>L4495M/16_TS?</t>
  </si>
  <si>
    <t>L4487C/16_TS?</t>
  </si>
  <si>
    <t>L4447C/16_TS?</t>
  </si>
  <si>
    <t>L4485M/16_TS?</t>
  </si>
  <si>
    <t>L4435M/16_TS?</t>
  </si>
  <si>
    <t>L4493C/16_TS?</t>
  </si>
  <si>
    <t>L4450C/16_TS?</t>
  </si>
  <si>
    <t>L4450M/16_TS?</t>
  </si>
  <si>
    <t>L4377C/16_TS?</t>
  </si>
  <si>
    <t>L4434M/16_TS?</t>
  </si>
  <si>
    <t>L4259C/15_TS?</t>
  </si>
  <si>
    <t>L4461C/16_TS?</t>
  </si>
  <si>
    <t>L4498M/16_TS?</t>
  </si>
  <si>
    <t>L4497C/16_TS?</t>
  </si>
  <si>
    <t>L4508C/16_TS?</t>
  </si>
  <si>
    <t>L4414C/16_TS?</t>
  </si>
  <si>
    <t>L4317E/16_TS?</t>
  </si>
  <si>
    <t>L4437E/16_TS?</t>
  </si>
  <si>
    <t>L4437M/16_TS?</t>
  </si>
  <si>
    <t>L3754C/14_TS?</t>
  </si>
  <si>
    <t>L4406C/16_TS?</t>
  </si>
  <si>
    <t>L4453E-16_TS?</t>
  </si>
  <si>
    <t>L4409C-16_TS?</t>
  </si>
  <si>
    <t>L4481M-15_TS?</t>
  </si>
  <si>
    <t>L4466M-16_TS?</t>
  </si>
  <si>
    <t>L4296C-16_TS?</t>
  </si>
  <si>
    <t>l4351C-16_TS?</t>
  </si>
  <si>
    <t>L4359C-16_TS?</t>
  </si>
  <si>
    <t>L4308C-16_TS?</t>
  </si>
  <si>
    <t>L4288M-16_TS?</t>
  </si>
  <si>
    <t>L3569M-14_TS?</t>
  </si>
  <si>
    <t>L4363C-16_TS?</t>
  </si>
  <si>
    <t>L4288C-16_TS?</t>
  </si>
  <si>
    <t>L4056/15_TS?</t>
  </si>
  <si>
    <t>L4458C-16_TS?</t>
  </si>
  <si>
    <t>L4382C-16_TS?</t>
  </si>
  <si>
    <t>L4180C-15_TS?</t>
  </si>
  <si>
    <t>L4535C-16_TS?</t>
  </si>
  <si>
    <t>L4016C-15_TS?</t>
  </si>
  <si>
    <t>L4529M/16_TS?</t>
  </si>
  <si>
    <t>L4519M/16_TS?</t>
  </si>
  <si>
    <t>L4502M/16_TS?</t>
  </si>
  <si>
    <t>L4433C/16_TS?</t>
  </si>
  <si>
    <t>L4491M/16_TS?</t>
  </si>
  <si>
    <t>L4511M/16_TS?</t>
  </si>
  <si>
    <t>L3831C/16_TS?</t>
  </si>
  <si>
    <t>L4527M/16_TS?</t>
  </si>
  <si>
    <t>L4494M/16_TS?</t>
  </si>
  <si>
    <t>L4449C/16_TS?</t>
  </si>
  <si>
    <t>L4272C/16_TS?</t>
  </si>
  <si>
    <t>L4323C/16_TS?</t>
  </si>
  <si>
    <t>L4488M/16_TS?</t>
  </si>
  <si>
    <t>L4114C/15_TS?</t>
  </si>
  <si>
    <t>L4315C/16_TS?</t>
  </si>
  <si>
    <t>L4545M/16_TS?</t>
  </si>
  <si>
    <t>L4455C/16_TS?</t>
  </si>
  <si>
    <t>L4512M/16_TS?</t>
  </si>
  <si>
    <t>L4514C/16_TS?</t>
  </si>
  <si>
    <t>L4513C/16_TS?</t>
  </si>
  <si>
    <t>L4526C/16_TS?</t>
  </si>
  <si>
    <t>L4345M/16_TS?</t>
  </si>
  <si>
    <t>L3349C/14_TS?</t>
  </si>
  <si>
    <t>L4395M/16_TS?</t>
  </si>
  <si>
    <t>L4591M/16_TS?</t>
  </si>
  <si>
    <t>L4152C/15_TS?</t>
  </si>
  <si>
    <t>L4507C/16_TS?</t>
  </si>
  <si>
    <t>L4471C/16_TS?</t>
  </si>
  <si>
    <t>L4559M/16_TS?</t>
  </si>
  <si>
    <t>L4509M/16_TS?</t>
  </si>
  <si>
    <t>L4477M/16_TS?</t>
  </si>
  <si>
    <t>L4504C/16_TS?</t>
  </si>
  <si>
    <t>L4574C/16_TS?</t>
  </si>
  <si>
    <t>L4537C/16_TS?</t>
  </si>
  <si>
    <t>L4465C/16_TS?</t>
  </si>
  <si>
    <t>L4358M/16_TS?</t>
  </si>
  <si>
    <t>L4552M/16_TS?</t>
  </si>
  <si>
    <t>L4466M/16_TS?</t>
  </si>
  <si>
    <t>L4466C/16_TS?</t>
  </si>
  <si>
    <t>L4448C/16_TS?</t>
  </si>
  <si>
    <t>L4568M/16_TS?</t>
  </si>
  <si>
    <t>L4571E/16_TS?</t>
  </si>
  <si>
    <t>L4463C/16_TS?</t>
  </si>
  <si>
    <t>L4327M/16_TS?</t>
  </si>
  <si>
    <t>L4580M/16_TS?</t>
  </si>
  <si>
    <t>L4510M/16_TS?</t>
  </si>
  <si>
    <t>L4257C/15_TS?</t>
  </si>
  <si>
    <t>L4525M/16_TS?</t>
  </si>
  <si>
    <t>L4546M/16_TS?</t>
  </si>
  <si>
    <t>L4499C/16_TS?</t>
  </si>
  <si>
    <t>L4569C/16_TS?</t>
  </si>
  <si>
    <t>L4592M/16_TS?</t>
  </si>
  <si>
    <t>L4305C/16_TS?</t>
  </si>
  <si>
    <t>L4330C/16_TS?</t>
  </si>
  <si>
    <t>L4558C/16_TS?</t>
  </si>
  <si>
    <t>L4583E/16_TS?</t>
  </si>
  <si>
    <t>L4565M/16_TS?</t>
  </si>
  <si>
    <t>L2941/13_TS?</t>
  </si>
  <si>
    <t>L4573M/16_TS?</t>
  </si>
  <si>
    <t>L4585M/16_TS?</t>
  </si>
  <si>
    <t>L4584M/16_TS?</t>
  </si>
  <si>
    <t>L3975C/15_TS?</t>
  </si>
  <si>
    <t>L4578M-16_TS?</t>
  </si>
  <si>
    <t>L4581E-16_TS?</t>
  </si>
  <si>
    <t>L4601M/16_TS?</t>
  </si>
  <si>
    <t>L4390C/16_TS?</t>
  </si>
  <si>
    <t>L4583C/16_TS?</t>
  </si>
  <si>
    <t>L4380C/16_TS?</t>
  </si>
  <si>
    <t>L4501E/16_TS?</t>
  </si>
  <si>
    <t>L4185C/15_TS?</t>
  </si>
  <si>
    <t>L4566M/16_TS?</t>
  </si>
  <si>
    <t>L4524C/16_TS?</t>
  </si>
  <si>
    <t>L4539C/16_TS?</t>
  </si>
  <si>
    <t>L4560M/16_TS?</t>
  </si>
  <si>
    <t>L4438C/16_TS?</t>
  </si>
  <si>
    <t>L3856C/15_TS?</t>
  </si>
  <si>
    <t>L4563M/16_TS?</t>
  </si>
  <si>
    <t>L4624E/16_TS?</t>
  </si>
  <si>
    <t>L4555M/16_TS?</t>
  </si>
  <si>
    <t>L4555C/16_TS?</t>
  </si>
  <si>
    <t>L4572C/16_TS?</t>
  </si>
  <si>
    <t>L4588M/16_TS?</t>
  </si>
  <si>
    <t>L4430C/16_TS?</t>
  </si>
  <si>
    <t>L3674/14_TS?</t>
  </si>
  <si>
    <t>L4050M/15_TS?</t>
  </si>
  <si>
    <t>L4050E/15_TS?</t>
  </si>
  <si>
    <t>L4050C/15_TS?</t>
  </si>
  <si>
    <t>L4370C/1_TS?</t>
  </si>
  <si>
    <t>L4370M/16_TS?</t>
  </si>
  <si>
    <t>L4576C/16_TS?</t>
  </si>
  <si>
    <t>L4626M/16_TS?</t>
  </si>
  <si>
    <t>L4587C/16_TS?</t>
  </si>
  <si>
    <t>L4543C/16_TS?</t>
  </si>
  <si>
    <t>L4425C/16_TS?</t>
  </si>
  <si>
    <t>L4613E/16_TS?</t>
  </si>
  <si>
    <t>L4526C/16_TS02</t>
  </si>
  <si>
    <t>L4534C/16_TS?</t>
  </si>
  <si>
    <t>L4293C/16_TS02</t>
  </si>
  <si>
    <t>L4313M/16_TS02</t>
  </si>
  <si>
    <t>L4479M/16_TS02</t>
  </si>
  <si>
    <t>L4357C/16_TS02</t>
  </si>
  <si>
    <t>L4634C/16_TS02</t>
  </si>
  <si>
    <t>L4370C/16_TS02</t>
  </si>
  <si>
    <t>L4370M/16_TS02</t>
  </si>
  <si>
    <t>L4056C/15_TS?</t>
  </si>
  <si>
    <t>L4728M/17_TS?</t>
  </si>
  <si>
    <t>L4729M/17_TS?</t>
  </si>
  <si>
    <t>L4575C/16_TS?</t>
  </si>
  <si>
    <t>L4730E/17_TS01</t>
  </si>
  <si>
    <t xml:space="preserve"> 		1001800010893</t>
  </si>
  <si>
    <t>TRAVELERS SEGUROS BRASIL S.A</t>
  </si>
  <si>
    <t>L4692C/17_TS02</t>
  </si>
  <si>
    <t>L4419C/16_TS02</t>
  </si>
  <si>
    <t xml:space="preserve"> 		20160011985</t>
  </si>
  <si>
    <t>L4308C/16_TS02</t>
  </si>
  <si>
    <t xml:space="preserve"> 		16 / 50148</t>
  </si>
  <si>
    <t>L4723M/17_TS01</t>
  </si>
  <si>
    <t xml:space="preserve"> 		3354 718 17 000001</t>
  </si>
  <si>
    <t>L4654C/16_TS01</t>
  </si>
  <si>
    <t xml:space="preserve"> 		3355 636 16 000881</t>
  </si>
  <si>
    <t>L4654M/16_TS01</t>
  </si>
  <si>
    <t>Tipo Exibição</t>
  </si>
  <si>
    <t>P</t>
  </si>
  <si>
    <t>D</t>
  </si>
  <si>
    <t>C</t>
  </si>
  <si>
    <t>N de Peritos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</si>
</sst>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"/>
    <numFmt numFmtId="165" formatCode="mmmm/yyyy"/>
    <numFmt numFmtId="166" formatCode="00.00"/>
    <numFmt numFmtId="167" formatCode="_(&quot;R$ &quot;* #,##0.00_);_(&quot;R$ &quot;* \(#,##0.00\);_(&quot;R$ &quot;* &quot;-&quot;??_);_(@_)"/>
    <numFmt numFmtId="168" formatCode="_(&quot;R$ &quot;\ #,##0.00_);_(&quot;R$ &quot;\ \(#,##0.00\);_(&quot;R$ &quot;\ &quot;-&quot;??_);_(@_)"/>
    <numFmt numFmtId="169" formatCode="000"/>
    <numFmt numFmtId="170" formatCode="dd/mm/yy;@"/>
    <numFmt numFmtId="171" formatCode="_-* #,##0_-;\-* #,##0_-;_-* &quot;-&quot;??_-;_-@_-"/>
    <numFmt numFmtId="172" formatCode="0_ ;\-0\ "/>
  </numFmts>
  <fonts count="17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000000"/>
      <name val="Calibri"/>
      <family val="2"/>
      <scheme val="minor"/>
    </font>
    <font>
      <b/>
      <sz val="9"/>
      <color indexed="81"/>
      <name val="Segoe UI"/>
      <family val="2"/>
    </font>
    <font>
      <sz val="10"/>
      <name val="Arial"/>
      <family val="2"/>
    </font>
    <font>
      <b/>
      <sz val="12"/>
      <color rgb="FF002F87"/>
      <name val="Arial"/>
      <family val="2"/>
    </font>
    <font>
      <sz val="11"/>
      <name val="Arial"/>
      <family val="2"/>
    </font>
    <font>
      <sz val="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2F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44" fontId="2" fillId="0" borderId="0" applyFont="0" applyFill="0" applyBorder="0" applyAlignment="0" applyProtection="0"/>
    <xf numFmtId="0" fontId="13" fillId="0" borderId="0"/>
    <xf numFmtId="167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92">
    <xf numFmtId="0" fontId="0" fillId="0" borderId="0" xfId="0"/>
    <xf numFmtId="0" fontId="5" fillId="2" borderId="0" xfId="0" applyFont="1" applyFill="1"/>
    <xf numFmtId="0" fontId="3" fillId="2" borderId="1" xfId="0" applyFont="1" applyFill="1" applyBorder="1" applyAlignment="1" applyProtection="1">
      <alignment horizontal="center" vertical="center" wrapText="1"/>
    </xf>
    <xf numFmtId="0" fontId="5" fillId="2" borderId="1" xfId="0" applyFont="1" applyFill="1" applyBorder="1" applyAlignment="1" applyProtection="1">
      <alignment horizontal="center"/>
    </xf>
    <xf numFmtId="0" fontId="2" fillId="2" borderId="1" xfId="0" applyFont="1" applyFill="1" applyBorder="1" applyAlignment="1">
      <alignment horizontal="center"/>
    </xf>
    <xf numFmtId="0" fontId="5" fillId="2" borderId="2" xfId="0" applyFont="1" applyFill="1" applyBorder="1" applyAlignment="1" applyProtection="1">
      <alignment horizontal="center"/>
    </xf>
    <xf numFmtId="0" fontId="5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center" vertical="center" wrapText="1"/>
    </xf>
    <xf numFmtId="0" fontId="6" fillId="0" borderId="1" xfId="0" applyFont="1" applyBorder="1"/>
    <xf numFmtId="0" fontId="4" fillId="3" borderId="1" xfId="0" applyFont="1" applyFill="1" applyBorder="1" applyAlignment="1">
      <alignment horizontal="center"/>
    </xf>
    <xf numFmtId="0" fontId="5" fillId="2" borderId="0" xfId="0" applyFont="1" applyFill="1" applyBorder="1" applyAlignment="1" applyProtection="1">
      <alignment horizontal="center"/>
    </xf>
    <xf numFmtId="0" fontId="5" fillId="0" borderId="1" xfId="0" applyFont="1" applyFill="1" applyBorder="1" applyAlignment="1">
      <alignment horizontal="left"/>
    </xf>
    <xf numFmtId="0" fontId="5" fillId="2" borderId="0" xfId="0" applyFont="1" applyFill="1" applyProtection="1"/>
    <xf numFmtId="0" fontId="0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/>
    </xf>
    <xf numFmtId="164" fontId="5" fillId="2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Continuous" vertic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right" vertical="center"/>
    </xf>
    <xf numFmtId="2" fontId="5" fillId="2" borderId="0" xfId="0" applyNumberFormat="1" applyFont="1" applyFill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4" fontId="5" fillId="2" borderId="0" xfId="1" applyFont="1" applyFill="1" applyAlignment="1">
      <alignment horizontal="center" vertical="center"/>
    </xf>
    <xf numFmtId="14" fontId="5" fillId="2" borderId="0" xfId="0" applyNumberFormat="1" applyFont="1" applyFill="1" applyAlignment="1">
      <alignment horizontal="center"/>
    </xf>
    <xf numFmtId="0" fontId="0" fillId="2" borderId="0" xfId="0" applyFont="1" applyFill="1"/>
    <xf numFmtId="0" fontId="0" fillId="2" borderId="0" xfId="0" applyFont="1" applyFill="1" applyAlignment="1">
      <alignment horizontal="center" vertical="center"/>
    </xf>
    <xf numFmtId="14" fontId="0" fillId="2" borderId="0" xfId="0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2" fontId="0" fillId="2" borderId="0" xfId="0" applyNumberFormat="1" applyFont="1" applyFill="1" applyAlignment="1">
      <alignment horizontal="center" vertical="center"/>
    </xf>
    <xf numFmtId="44" fontId="0" fillId="2" borderId="0" xfId="1" applyFont="1" applyFill="1" applyAlignment="1">
      <alignment horizontal="center" vertical="center"/>
    </xf>
    <xf numFmtId="164" fontId="0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10" fillId="0" borderId="0" xfId="0" applyFont="1" applyAlignment="1">
      <alignment horizontal="center" vertical="center"/>
    </xf>
    <xf numFmtId="0" fontId="6" fillId="0" borderId="1" xfId="0" applyFont="1" applyFill="1" applyBorder="1"/>
    <xf numFmtId="0" fontId="6" fillId="0" borderId="1" xfId="0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0" fontId="5" fillId="2" borderId="0" xfId="0" applyFont="1" applyFill="1" applyBorder="1"/>
    <xf numFmtId="14" fontId="0" fillId="0" borderId="1" xfId="0" applyNumberFormat="1" applyBorder="1"/>
    <xf numFmtId="0" fontId="2" fillId="2" borderId="0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6" fontId="2" fillId="3" borderId="0" xfId="0" applyNumberFormat="1" applyFont="1" applyFill="1" applyBorder="1"/>
    <xf numFmtId="0" fontId="2" fillId="3" borderId="0" xfId="0" applyFont="1" applyFill="1" applyBorder="1"/>
    <xf numFmtId="0" fontId="2" fillId="0" borderId="0" xfId="0" applyFont="1" applyBorder="1" applyAlignment="1">
      <alignment horizontal="justify"/>
    </xf>
    <xf numFmtId="0" fontId="0" fillId="3" borderId="0" xfId="0" applyFill="1" applyBorder="1"/>
    <xf numFmtId="0" fontId="4" fillId="3" borderId="0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left"/>
    </xf>
    <xf numFmtId="0" fontId="0" fillId="3" borderId="0" xfId="0" applyFont="1" applyFill="1" applyBorder="1"/>
    <xf numFmtId="17" fontId="7" fillId="0" borderId="0" xfId="0" applyNumberFormat="1" applyFont="1" applyBorder="1"/>
    <xf numFmtId="0" fontId="3" fillId="2" borderId="0" xfId="0" applyFont="1" applyFill="1" applyBorder="1" applyAlignment="1" applyProtection="1">
      <alignment horizontal="center" vertical="center" wrapText="1"/>
    </xf>
    <xf numFmtId="0" fontId="5" fillId="2" borderId="0" xfId="0" applyFont="1" applyFill="1" applyBorder="1" applyProtection="1"/>
    <xf numFmtId="0" fontId="5" fillId="2" borderId="4" xfId="0" applyFont="1" applyFill="1" applyBorder="1" applyAlignment="1" applyProtection="1">
      <alignment horizontal="center"/>
    </xf>
    <xf numFmtId="0" fontId="2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0" fontId="6" fillId="0" borderId="0" xfId="0" applyFont="1" applyBorder="1"/>
    <xf numFmtId="0" fontId="4" fillId="2" borderId="0" xfId="0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Font="1" applyFill="1" applyBorder="1"/>
    <xf numFmtId="16" fontId="0" fillId="3" borderId="0" xfId="0" applyNumberFormat="1" applyFont="1" applyFill="1" applyBorder="1"/>
    <xf numFmtId="16" fontId="2" fillId="0" borderId="0" xfId="0" applyNumberFormat="1" applyFont="1" applyBorder="1"/>
    <xf numFmtId="0" fontId="0" fillId="3" borderId="0" xfId="0" applyFont="1" applyFill="1" applyBorder="1" applyAlignment="1">
      <alignment horizontal="left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6" fillId="0" borderId="0" xfId="0" applyFont="1" applyBorder="1" applyAlignment="1">
      <alignment horizontal="left"/>
    </xf>
    <xf numFmtId="16" fontId="2" fillId="0" borderId="1" xfId="0" applyNumberFormat="1" applyFont="1" applyFill="1" applyBorder="1"/>
    <xf numFmtId="0" fontId="2" fillId="0" borderId="1" xfId="0" applyFont="1" applyFill="1" applyBorder="1"/>
    <xf numFmtId="16" fontId="2" fillId="3" borderId="1" xfId="0" applyNumberFormat="1" applyFont="1" applyFill="1" applyBorder="1"/>
    <xf numFmtId="16" fontId="0" fillId="3" borderId="1" xfId="0" applyNumberFormat="1" applyFont="1" applyFill="1" applyBorder="1"/>
    <xf numFmtId="16" fontId="2" fillId="0" borderId="1" xfId="0" applyNumberFormat="1" applyFont="1" applyBorder="1"/>
    <xf numFmtId="0" fontId="0" fillId="3" borderId="1" xfId="0" applyFont="1" applyFill="1" applyBorder="1" applyAlignment="1">
      <alignment horizontal="left"/>
    </xf>
    <xf numFmtId="0" fontId="2" fillId="3" borderId="1" xfId="0" applyFont="1" applyFill="1" applyBorder="1"/>
    <xf numFmtId="0" fontId="2" fillId="0" borderId="1" xfId="0" applyFont="1" applyBorder="1" applyAlignment="1">
      <alignment horizontal="justify"/>
    </xf>
    <xf numFmtId="0" fontId="0" fillId="3" borderId="1" xfId="0" applyFill="1" applyBorder="1"/>
    <xf numFmtId="0" fontId="2" fillId="3" borderId="1" xfId="0" applyFont="1" applyFill="1" applyBorder="1" applyAlignment="1">
      <alignment horizontal="left"/>
    </xf>
    <xf numFmtId="0" fontId="0" fillId="3" borderId="1" xfId="0" applyFont="1" applyFill="1" applyBorder="1"/>
    <xf numFmtId="17" fontId="7" fillId="0" borderId="1" xfId="0" applyNumberFormat="1" applyFont="1" applyBorder="1"/>
    <xf numFmtId="165" fontId="0" fillId="0" borderId="0" xfId="0" applyNumberFormat="1" applyFont="1" applyAlignment="1">
      <alignment vertical="center"/>
    </xf>
    <xf numFmtId="0" fontId="0" fillId="0" borderId="0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3" xfId="0" quotePrefix="1" applyFont="1" applyBorder="1" applyAlignment="1">
      <alignment horizontal="center" vertical="center"/>
    </xf>
    <xf numFmtId="0" fontId="4" fillId="0" borderId="0" xfId="2" applyFont="1" applyAlignment="1">
      <alignment horizontal="centerContinuous"/>
    </xf>
    <xf numFmtId="0" fontId="13" fillId="0" borderId="0" xfId="2"/>
    <xf numFmtId="0" fontId="4" fillId="0" borderId="0" xfId="2" applyFont="1" applyAlignment="1">
      <alignment horizontal="right"/>
    </xf>
    <xf numFmtId="168" fontId="2" fillId="0" borderId="1" xfId="3" applyNumberFormat="1" applyFont="1" applyBorder="1" applyAlignment="1">
      <alignment horizontal="center"/>
    </xf>
    <xf numFmtId="0" fontId="3" fillId="0" borderId="0" xfId="4" applyFont="1" applyAlignment="1" applyProtection="1">
      <alignment horizontal="centerContinuous" vertical="center"/>
    </xf>
    <xf numFmtId="170" fontId="2" fillId="0" borderId="0" xfId="4" applyNumberFormat="1" applyFont="1" applyAlignment="1" applyProtection="1">
      <alignment horizontal="centerContinuous" vertical="center"/>
    </xf>
    <xf numFmtId="0" fontId="2" fillId="0" borderId="0" xfId="4" applyFont="1" applyAlignment="1" applyProtection="1">
      <alignment horizontal="centerContinuous" vertical="center"/>
    </xf>
    <xf numFmtId="0" fontId="1" fillId="0" borderId="0" xfId="4"/>
    <xf numFmtId="171" fontId="15" fillId="0" borderId="0" xfId="5" applyNumberFormat="1" applyFont="1" applyBorder="1" applyAlignment="1" applyProtection="1">
      <alignment horizontal="center"/>
    </xf>
    <xf numFmtId="170" fontId="15" fillId="0" borderId="0" xfId="4" applyNumberFormat="1" applyFont="1" applyBorder="1" applyProtection="1"/>
    <xf numFmtId="0" fontId="15" fillId="0" borderId="0" xfId="4" applyFont="1" applyBorder="1" applyProtection="1"/>
    <xf numFmtId="44" fontId="15" fillId="0" borderId="0" xfId="6" applyFont="1" applyBorder="1" applyProtection="1"/>
    <xf numFmtId="171" fontId="15" fillId="0" borderId="0" xfId="5" applyNumberFormat="1" applyFont="1" applyFill="1" applyBorder="1" applyAlignment="1" applyProtection="1">
      <alignment horizontal="center"/>
    </xf>
    <xf numFmtId="170" fontId="15" fillId="0" borderId="0" xfId="4" applyNumberFormat="1" applyFont="1" applyFill="1" applyBorder="1" applyProtection="1"/>
    <xf numFmtId="0" fontId="15" fillId="0" borderId="0" xfId="4" applyFont="1" applyFill="1" applyBorder="1" applyProtection="1"/>
    <xf numFmtId="44" fontId="15" fillId="0" borderId="0" xfId="6" applyFont="1" applyFill="1" applyBorder="1" applyProtection="1"/>
    <xf numFmtId="0" fontId="14" fillId="0" borderId="0" xfId="2" applyFont="1" applyAlignment="1">
      <alignment horizontal="centerContinuous" vertical="center"/>
    </xf>
    <xf numFmtId="0" fontId="14" fillId="0" borderId="0" xfId="4" applyFont="1" applyAlignment="1" applyProtection="1">
      <alignment horizontal="centerContinuous" vertical="center"/>
    </xf>
    <xf numFmtId="0" fontId="8" fillId="4" borderId="1" xfId="0" applyFont="1" applyFill="1" applyBorder="1" applyAlignment="1">
      <alignment horizontal="centerContinuous" vertical="center" wrapText="1"/>
    </xf>
    <xf numFmtId="2" fontId="8" fillId="4" borderId="1" xfId="0" applyNumberFormat="1" applyFont="1" applyFill="1" applyBorder="1" applyAlignment="1">
      <alignment horizontal="centerContinuous" vertical="center" wrapText="1"/>
    </xf>
    <xf numFmtId="44" fontId="8" fillId="4" borderId="1" xfId="1" applyFont="1" applyFill="1" applyBorder="1" applyAlignment="1">
      <alignment horizontal="centerContinuous" vertical="center" wrapText="1"/>
    </xf>
    <xf numFmtId="14" fontId="8" fillId="4" borderId="1" xfId="0" applyNumberFormat="1" applyFont="1" applyFill="1" applyBorder="1" applyAlignment="1">
      <alignment horizontal="centerContinuous" vertical="center" wrapText="1"/>
    </xf>
    <xf numFmtId="164" fontId="8" fillId="4" borderId="1" xfId="0" applyNumberFormat="1" applyFont="1" applyFill="1" applyBorder="1" applyAlignment="1">
      <alignment horizontal="centerContinuous" vertical="center" wrapText="1"/>
    </xf>
    <xf numFmtId="164" fontId="8" fillId="4" borderId="1" xfId="0" applyNumberFormat="1" applyFont="1" applyFill="1" applyBorder="1" applyAlignment="1" applyProtection="1">
      <alignment horizontal="centerContinuous" vertical="center" wrapText="1"/>
      <protection locked="0"/>
    </xf>
    <xf numFmtId="0" fontId="8" fillId="4" borderId="1" xfId="0" applyFont="1" applyFill="1" applyBorder="1" applyAlignment="1">
      <alignment horizontal="center" vertical="center" wrapText="1"/>
    </xf>
    <xf numFmtId="2" fontId="8" fillId="4" borderId="1" xfId="0" applyNumberFormat="1" applyFont="1" applyFill="1" applyBorder="1" applyAlignment="1">
      <alignment horizontal="center" vertical="center" wrapText="1"/>
    </xf>
    <xf numFmtId="44" fontId="8" fillId="4" borderId="1" xfId="1" applyFont="1" applyFill="1" applyBorder="1" applyAlignment="1">
      <alignment horizontal="center" vertical="center" wrapText="1"/>
    </xf>
    <xf numFmtId="14" fontId="8" fillId="4" borderId="1" xfId="0" applyNumberFormat="1" applyFont="1" applyFill="1" applyBorder="1" applyAlignment="1">
      <alignment horizontal="center" vertical="center" wrapText="1"/>
    </xf>
    <xf numFmtId="164" fontId="8" fillId="4" borderId="1" xfId="0" applyNumberFormat="1" applyFont="1" applyFill="1" applyBorder="1" applyAlignment="1">
      <alignment horizontal="center" vertical="center" wrapText="1"/>
    </xf>
    <xf numFmtId="164" fontId="8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0" xfId="0" applyFont="1" applyFill="1"/>
    <xf numFmtId="0" fontId="0" fillId="5" borderId="0" xfId="0" applyFont="1" applyFill="1"/>
    <xf numFmtId="0" fontId="4" fillId="5" borderId="1" xfId="0" applyFont="1" applyFill="1" applyBorder="1" applyAlignment="1">
      <alignment horizontal="centerContinuous" vertical="center"/>
    </xf>
    <xf numFmtId="0" fontId="4" fillId="5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 vertical="center"/>
    </xf>
    <xf numFmtId="9" fontId="2" fillId="0" borderId="0" xfId="7" applyFont="1" applyAlignment="1" applyProtection="1">
      <alignment horizontal="centerContinuous" vertical="center"/>
    </xf>
    <xf numFmtId="9" fontId="15" fillId="0" borderId="0" xfId="7" applyFont="1" applyBorder="1" applyProtection="1"/>
    <xf numFmtId="9" fontId="15" fillId="0" borderId="0" xfId="7" applyFont="1" applyFill="1" applyBorder="1" applyProtection="1"/>
    <xf numFmtId="0" fontId="8" fillId="4" borderId="1" xfId="0" applyFont="1" applyFill="1" applyBorder="1" applyAlignment="1">
      <alignment horizontal="center"/>
    </xf>
    <xf numFmtId="166" fontId="8" fillId="4" borderId="1" xfId="0" applyNumberFormat="1" applyFont="1" applyFill="1" applyBorder="1" applyAlignment="1">
      <alignment horizontal="center"/>
    </xf>
    <xf numFmtId="168" fontId="8" fillId="4" borderId="1" xfId="3" applyNumberFormat="1" applyFont="1" applyFill="1" applyBorder="1" applyAlignment="1">
      <alignment horizontal="center"/>
    </xf>
    <xf numFmtId="1" fontId="8" fillId="4" borderId="1" xfId="0" applyNumberFormat="1" applyFont="1" applyFill="1" applyBorder="1" applyAlignment="1">
      <alignment horizontal="center"/>
    </xf>
    <xf numFmtId="170" fontId="8" fillId="4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70" fontId="0" fillId="0" borderId="1" xfId="0" applyNumberForma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14" fontId="0" fillId="0" borderId="0" xfId="0" applyNumberFormat="1" applyAlignment="1">
      <alignment wrapText="1"/>
    </xf>
    <xf numFmtId="0" fontId="0" fillId="0" borderId="0" xfId="0" applyAlignment="1">
      <alignment wrapText="1"/>
    </xf>
    <xf numFmtId="17" fontId="8" fillId="4" borderId="1" xfId="0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4" fontId="3" fillId="2" borderId="1" xfId="0" applyNumberFormat="1" applyFont="1" applyFill="1" applyBorder="1" applyAlignment="1" applyProtection="1">
      <alignment horizontal="center" vertical="center"/>
    </xf>
    <xf numFmtId="164" fontId="11" fillId="0" borderId="1" xfId="0" applyNumberFormat="1" applyFont="1" applyBorder="1" applyAlignment="1">
      <alignment horizontal="center"/>
    </xf>
    <xf numFmtId="164" fontId="11" fillId="0" borderId="1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1" xfId="0" applyFont="1" applyFill="1" applyBorder="1" applyAlignment="1" applyProtection="1">
      <alignment horizontal="centerContinuous" vertical="center" wrapText="1"/>
    </xf>
    <xf numFmtId="171" fontId="8" fillId="4" borderId="1" xfId="8" applyNumberFormat="1" applyFont="1" applyFill="1" applyBorder="1" applyAlignment="1">
      <alignment horizontal="centerContinuous" vertical="center"/>
    </xf>
    <xf numFmtId="171" fontId="8" fillId="4" borderId="1" xfId="8" applyNumberFormat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Continuous" vertical="center"/>
    </xf>
    <xf numFmtId="0" fontId="8" fillId="4" borderId="1" xfId="0" applyFont="1" applyFill="1" applyBorder="1" applyAlignment="1" applyProtection="1">
      <alignment horizontal="centerContinuous" vertical="center"/>
    </xf>
    <xf numFmtId="172" fontId="4" fillId="0" borderId="1" xfId="8" applyNumberFormat="1" applyFont="1" applyFill="1" applyBorder="1" applyAlignment="1">
      <alignment horizontal="center" vertical="center"/>
    </xf>
    <xf numFmtId="172" fontId="2" fillId="0" borderId="1" xfId="8" applyNumberFormat="1" applyFont="1" applyFill="1" applyBorder="1" applyAlignment="1">
      <alignment horizontal="center" vertical="center"/>
    </xf>
    <xf numFmtId="14" fontId="2" fillId="0" borderId="1" xfId="1" applyNumberFormat="1" applyFont="1" applyFill="1" applyBorder="1" applyAlignment="1">
      <alignment horizontal="center" vertical="center"/>
    </xf>
    <xf numFmtId="44" fontId="4" fillId="0" borderId="1" xfId="1" applyFont="1" applyFill="1" applyBorder="1" applyAlignment="1">
      <alignment horizontal="center" vertical="center"/>
    </xf>
    <xf numFmtId="14" fontId="2" fillId="0" borderId="1" xfId="1" applyNumberFormat="1" applyFont="1" applyFill="1" applyBorder="1" applyAlignment="1" applyProtection="1">
      <alignment horizontal="center" vertical="center"/>
    </xf>
    <xf numFmtId="0" fontId="0" fillId="0" borderId="1" xfId="0" applyFont="1" applyFill="1" applyBorder="1" applyAlignment="1" applyProtection="1">
      <alignment horizontal="center" vertical="center"/>
    </xf>
    <xf numFmtId="1" fontId="0" fillId="0" borderId="1" xfId="0" applyNumberFormat="1" applyFont="1" applyFill="1" applyBorder="1" applyAlignment="1" applyProtection="1">
      <alignment horizontal="center" vertical="center"/>
    </xf>
    <xf numFmtId="2" fontId="9" fillId="0" borderId="1" xfId="0" applyNumberFormat="1" applyFont="1" applyFill="1" applyBorder="1" applyAlignment="1" applyProtection="1">
      <alignment horizontal="center" vertical="center"/>
    </xf>
    <xf numFmtId="44" fontId="9" fillId="0" borderId="1" xfId="1" applyFont="1" applyFill="1" applyBorder="1" applyAlignment="1" applyProtection="1">
      <alignment horizontal="center" vertical="center"/>
    </xf>
    <xf numFmtId="14" fontId="0" fillId="0" borderId="1" xfId="0" applyNumberFormat="1" applyFont="1" applyFill="1" applyBorder="1" applyAlignment="1" applyProtection="1">
      <alignment horizontal="center" vertical="center"/>
    </xf>
    <xf numFmtId="0" fontId="0" fillId="5" borderId="1" xfId="0" applyFont="1" applyFill="1" applyBorder="1" applyAlignment="1" applyProtection="1">
      <alignment horizontal="center"/>
    </xf>
    <xf numFmtId="9" fontId="0" fillId="0" borderId="1" xfId="7" applyFont="1" applyFill="1" applyBorder="1" applyAlignment="1" applyProtection="1">
      <alignment horizontal="center" vertical="center"/>
    </xf>
    <xf numFmtId="0" fontId="2" fillId="0" borderId="0" xfId="0" applyFont="1" applyAlignment="1" applyProtection="1">
      <alignment horizontal="centerContinuous" vertical="center"/>
    </xf>
    <xf numFmtId="44" fontId="15" fillId="0" borderId="0" xfId="1" applyFont="1" applyBorder="1" applyProtection="1"/>
    <xf numFmtId="9" fontId="4" fillId="0" borderId="1" xfId="1" applyNumberFormat="1" applyFont="1" applyFill="1" applyBorder="1" applyAlignment="1">
      <alignment horizontal="center" vertical="center"/>
    </xf>
    <xf numFmtId="44" fontId="15" fillId="0" borderId="0" xfId="1" applyFont="1" applyFill="1" applyBorder="1" applyProtection="1"/>
    <xf numFmtId="2" fontId="0" fillId="0" borderId="1" xfId="7" applyNumberFormat="1" applyFont="1" applyFill="1" applyBorder="1" applyAlignment="1" applyProtection="1">
      <alignment horizontal="center" vertical="center"/>
    </xf>
    <xf numFmtId="2" fontId="0" fillId="0" borderId="1" xfId="0" applyNumberFormat="1" applyFont="1" applyFill="1" applyBorder="1" applyAlignment="1" applyProtection="1">
      <alignment horizontal="center" vertical="center"/>
    </xf>
    <xf numFmtId="2" fontId="5" fillId="2" borderId="0" xfId="0" applyNumberFormat="1" applyFont="1" applyFill="1"/>
    <xf numFmtId="164" fontId="0" fillId="0" borderId="0" xfId="0" applyNumberFormat="1"/>
    <xf numFmtId="0" fontId="4" fillId="0" borderId="0" xfId="0" applyFont="1" applyAlignment="1">
      <alignment vertical="center"/>
    </xf>
    <xf numFmtId="0" fontId="4" fillId="0" borderId="0" xfId="0" applyFont="1" applyAlignment="1">
      <alignment horizontal="right" vertical="center"/>
    </xf>
    <xf numFmtId="0" fontId="6" fillId="0" borderId="1" xfId="0" applyFont="1" applyBorder="1" applyAlignment="1">
      <alignment horizontal="center"/>
    </xf>
    <xf numFmtId="0" fontId="4" fillId="5" borderId="1" xfId="0" applyFont="1" applyFill="1" applyBorder="1" applyAlignment="1">
      <alignment horizontal="center" wrapText="1"/>
    </xf>
    <xf numFmtId="164" fontId="6" fillId="0" borderId="1" xfId="0" applyNumberFormat="1" applyFont="1" applyBorder="1" applyAlignment="1">
      <alignment horizontal="center" vertical="center"/>
    </xf>
    <xf numFmtId="1" fontId="3" fillId="0" borderId="0" xfId="0" applyNumberFormat="1" applyFont="1" applyAlignment="1">
      <alignment horizontal="centerContinuous" vertical="center"/>
    </xf>
    <xf numFmtId="1" fontId="0" fillId="0" borderId="0" xfId="0" applyNumberFormat="1" applyAlignment="1">
      <alignment vertical="center"/>
    </xf>
    <xf numFmtId="1" fontId="16" fillId="0" borderId="0" xfId="0" applyNumberFormat="1" applyFont="1" applyAlignment="1">
      <alignment horizontal="left" vertical="center"/>
    </xf>
    <xf numFmtId="1" fontId="4" fillId="0" borderId="0" xfId="0" applyNumberFormat="1" applyFon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2" fontId="0" fillId="0" borderId="0" xfId="0" applyNumberFormat="1"/>
    <xf numFmtId="0" fontId="6" fillId="6" borderId="0" xfId="0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 applyProtection="1">
      <alignment horizontal="center" vertical="center"/>
    </xf>
    <xf numFmtId="170" fontId="0" fillId="0" borderId="1" xfId="0" applyNumberFormat="1" applyFont="1" applyFill="1" applyBorder="1" applyAlignment="1" applyProtection="1">
      <alignment horizontal="center" vertical="center"/>
    </xf>
    <xf numFmtId="14" fontId="0" fillId="6" borderId="1" xfId="0" applyNumberFormat="1" applyFont="1" applyFill="1" applyBorder="1" applyAlignment="1" applyProtection="1">
      <alignment horizontal="center" vertical="center"/>
    </xf>
    <xf numFmtId="170" fontId="0" fillId="6" borderId="1" xfId="0" applyNumberFormat="1" applyFont="1" applyFill="1" applyBorder="1" applyAlignment="1" applyProtection="1">
      <alignment horizontal="center" vertical="center"/>
    </xf>
    <xf numFmtId="0" fontId="6" fillId="0" borderId="1" xfId="0" applyFont="1" applyFill="1" applyBorder="1" applyAlignment="1">
      <alignment horizontal="center"/>
    </xf>
    <xf numFmtId="0" fontId="4" fillId="0" borderId="0" xfId="0" applyFont="1" applyAlignment="1">
      <alignment horizontal="right" vertical="center"/>
    </xf>
  </cellXfs>
  <cellStyles count="9">
    <cellStyle name="Moeda" xfId="1" builtinId="4"/>
    <cellStyle name="Moeda 2" xfId="3"/>
    <cellStyle name="Moeda 3" xfId="6"/>
    <cellStyle name="Normal" xfId="0" builtinId="0"/>
    <cellStyle name="Normal 2" xfId="2"/>
    <cellStyle name="Normal 3" xfId="4"/>
    <cellStyle name="Porcentagem" xfId="7" builtinId="5"/>
    <cellStyle name="Vírgula" xfId="8" builtinId="3"/>
    <cellStyle name="Vírgula 2" xfId="5"/>
  </cellStyles>
  <dxfs count="46">
    <dxf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64" formatCode="0.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64" formatCode="0.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64" formatCode="0.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64" formatCode="0.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64" formatCode="0.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64" formatCode="0.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64" formatCode="0.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64" formatCode="0.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" formatCode="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64" formatCode="0.0"/>
      <alignment horizontal="center" vertical="center" textRotation="0" wrapText="0" indent="0" justifyLastLine="0" shrinkToFit="0" readingOrder="0"/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164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>
          <bgColor rgb="FFFFFF00"/>
        </patternFill>
      </fill>
    </dxf>
    <dxf>
      <font>
        <color theme="3"/>
      </font>
      <fill>
        <patternFill patternType="solid">
          <fgColor indexed="64"/>
          <bgColor theme="0" tint="-0.14999847407452621"/>
        </patternFill>
      </fill>
    </dxf>
    <dxf>
      <font>
        <color rgb="FFFF0000"/>
      </font>
      <fill>
        <patternFill patternType="solid">
          <fgColor indexed="64"/>
          <bgColor theme="0" tint="-0.1499984740745262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  <color theme="0"/>
      </font>
      <fill>
        <patternFill>
          <bgColor rgb="FF002F87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Criterio" pivot="0" count="3">
      <tableStyleElement type="wholeTable" dxfId="45"/>
      <tableStyleElement type="headerRow" dxfId="44"/>
      <tableStyleElement type="totalRow" dxfId="43"/>
    </tableStyle>
  </tableStyles>
  <colors>
    <mruColors>
      <color rgb="FF002F87"/>
      <color rgb="FF0D5C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Scroll" dx="22" fmlaLink="$D$3" horiz="1" max="120" min="1" page="120" val="13"/>
</file>

<file path=xl/ctrlProps/ctrlProp2.xml><?xml version="1.0" encoding="utf-8"?>
<formControlPr xmlns="http://schemas.microsoft.com/office/spreadsheetml/2009/9/main" objectType="Scroll" dx="22" fmlaLink="$D$4" horiz="1" max="120" min="1" page="120" val="13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104775</xdr:colOff>
          <xdr:row>1</xdr:row>
          <xdr:rowOff>152400</xdr:rowOff>
        </xdr:from>
        <xdr:to>
          <xdr:col>9</xdr:col>
          <xdr:colOff>28575</xdr:colOff>
          <xdr:row>2</xdr:row>
          <xdr:rowOff>171450</xdr:rowOff>
        </xdr:to>
        <xdr:sp macro="" textlink="">
          <xdr:nvSpPr>
            <xdr:cNvPr id="2049" name="Scroll Bar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3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104775</xdr:colOff>
          <xdr:row>3</xdr:row>
          <xdr:rowOff>9525</xdr:rowOff>
        </xdr:from>
        <xdr:to>
          <xdr:col>9</xdr:col>
          <xdr:colOff>28575</xdr:colOff>
          <xdr:row>4</xdr:row>
          <xdr:rowOff>0</xdr:rowOff>
        </xdr:to>
        <xdr:sp macro="" textlink="">
          <xdr:nvSpPr>
            <xdr:cNvPr id="2051" name="Scroll Bar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3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0</xdr:col>
      <xdr:colOff>1359052</xdr:colOff>
      <xdr:row>2</xdr:row>
      <xdr:rowOff>143411</xdr:rowOff>
    </xdr:to>
    <xdr:pic>
      <xdr:nvPicPr>
        <xdr:cNvPr id="4" name="Imagem 3" descr="305E52E8-9323-499C-BDB6-127D0CEF608A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928"/>
        <a:stretch/>
      </xdr:blipFill>
      <xdr:spPr bwMode="auto">
        <a:xfrm>
          <a:off x="0" y="0"/>
          <a:ext cx="1359052" cy="50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425602</xdr:colOff>
      <xdr:row>1</xdr:row>
      <xdr:rowOff>103950</xdr:rowOff>
    </xdr:to>
    <xdr:pic>
      <xdr:nvPicPr>
        <xdr:cNvPr id="2" name="Imagem 1" descr="305E52E8-9323-499C-BDB6-127D0CEF608A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928"/>
        <a:stretch/>
      </xdr:blipFill>
      <xdr:spPr bwMode="auto">
        <a:xfrm>
          <a:off x="0" y="0"/>
          <a:ext cx="1359052" cy="50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1304925</xdr:colOff>
      <xdr:row>1</xdr:row>
      <xdr:rowOff>121977</xdr:rowOff>
    </xdr:to>
    <xdr:pic>
      <xdr:nvPicPr>
        <xdr:cNvPr id="2" name="Imagem 1" descr="305E52E8-9323-499C-BDB6-127D0CEF608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928"/>
        <a:stretch/>
      </xdr:blipFill>
      <xdr:spPr bwMode="auto">
        <a:xfrm>
          <a:off x="0" y="0"/>
          <a:ext cx="1304925" cy="5220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1359052</xdr:colOff>
      <xdr:row>2</xdr:row>
      <xdr:rowOff>143411</xdr:rowOff>
    </xdr:to>
    <xdr:pic>
      <xdr:nvPicPr>
        <xdr:cNvPr id="4" name="Imagem 3" descr="305E52E8-9323-499C-BDB6-127D0CEF608A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928"/>
        <a:stretch/>
      </xdr:blipFill>
      <xdr:spPr bwMode="auto">
        <a:xfrm>
          <a:off x="0" y="0"/>
          <a:ext cx="1359052" cy="5053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ela1" displayName="Tabela1" ref="A6:I26" totalsRowCount="1" headerRowDxfId="39" dataDxfId="38">
  <autoFilter ref="A6:I25"/>
  <tableColumns count="9">
    <tableColumn id="1" name="Perito" totalsRowLabel="Total" dataDxfId="37" totalsRowDxfId="36">
      <calculatedColumnFormula>Controle!M2</calculatedColumnFormula>
    </tableColumn>
    <tableColumn id="2" name="HF" totalsRowFunction="sum" dataDxfId="35" totalsRowDxfId="34">
      <calculatedColumnFormula>IF(INDEX(Controle!N:N,MATCH(Tabela1[[#This Row],[Perito]],Controle!M:M,0))="P",SUMIFS('Banco de Dados'!$E:$E,'Banco de Dados'!$A:$A,'Resumo | Perito'!$A7,'Banco de Dados'!$I:$I,"&gt;="&amp;'Resumo | Perito'!C$3,'Banco de Dados'!$I:$I,"&lt;"&amp;'Resumo | Perito'!E$4),"")</calculatedColumnFormula>
    </tableColumn>
    <tableColumn id="3" name="HR" totalsRowFunction="sum" dataDxfId="33" totalsRowDxfId="32">
      <calculatedColumnFormula>IF(Tabela1[[#This Row],[HF]]="","",SUMIFS('Banco de Dados'!$P:$P,'Banco de Dados'!$A:$A,'Resumo | Perito'!$A7,'Banco de Dados'!$I:$I,"&gt;="&amp;'Resumo | Perito'!C$3,'Banco de Dados'!$I:$I,"&lt;"&amp;'Resumo | Perito'!E$4))</calculatedColumnFormula>
    </tableColumn>
    <tableColumn id="4" name="HP" totalsRowFunction="sum" dataDxfId="31" totalsRowDxfId="30">
      <calculatedColumnFormula>IF(Tabela1[[#This Row],[HF]]="","",SUMIFS('Banco de Dados'!$Q:$Q,'Banco de Dados'!$A:$A,'Resumo | Perito'!$A7,'Banco de Dados'!$I:$I,"&gt;="&amp;'Resumo | Perito'!C$3,'Banco de Dados'!$I:$I,"&lt;"&amp;'Resumo | Perito'!E$4))</calculatedColumnFormula>
    </tableColumn>
    <tableColumn id="7" name="DU" dataDxfId="29" totalsRowDxfId="28">
      <calculatedColumnFormula>IF(Tabela1[[#This Row],[HF]]="","",SUMIFS('DU | Perito'!$B6:$DQ6,'DU | Perito'!$B$4:$DQ$4,"&gt;="&amp;'Resumo | Perito'!$C$3,'DU | Perito'!$B$4:$DQ$4,"&lt;"&amp;'Resumo | Perito'!$E$4))</calculatedColumnFormula>
    </tableColumn>
    <tableColumn id="6" name="MI" dataDxfId="27" totalsRowDxfId="26">
      <calculatedColumnFormula>IF(Tabela1[[#This Row],[HF]]="","",Tabela1[[#This Row],[HF]]/Tabela1[[#This Row],[DU]])</calculatedColumnFormula>
    </tableColumn>
    <tableColumn id="8" name="MU" dataDxfId="25" totalsRowDxfId="24">
      <calculatedColumnFormula>IF(Tabela1[[#This Row],[HF]]="","",(Controle!P2*('Resumo | UN'!$B$5/('Resumo | UN'!$B$6*SUMIFS('DU | Perito'!$B$5:$DQ$5,'DU | Perito'!$B$4:$DQ$4,"&gt;="&amp;'Resumo | Perito'!$C$3,'DU | Perito'!$B$4:$DQ$4,"&lt;"&amp;'Resumo | Perito'!$E$4)))+
Controle!Q2*('Resumo | UN'!$C$5/('Resumo | UN'!$C$6*SUMIFS('DU | Perito'!$B$5:$DQ$5,'DU | Perito'!$B$4:$DQ$4,"&gt;="&amp;'Resumo | Perito'!$C$3,'DU | Perito'!$B$4:$DQ$4,"&lt;"&amp;'Resumo | Perito'!$E$4)))+
Controle!R2*('Resumo | UN'!$D$5/('Resumo | UN'!$D$6*SUMIFS('DU | Perito'!$B$5:$DQ$5,'DU | Perito'!$B$4:$DQ$4,"&gt;="&amp;'Resumo | Perito'!$C$3,'DU | Perito'!$B$4:$DQ$4,"&lt;"&amp;'Resumo | Perito'!$E$4)))))</calculatedColumnFormula>
    </tableColumn>
    <tableColumn id="9" name="MG" dataDxfId="23" totalsRowDxfId="22">
      <calculatedColumnFormula>IF(Tabela1[[#This Row],[HF]]="","",Tabela1[[#Totals],[HF]]/(SUM(Controle!P:R)*SUMIFS('DU | Perito'!$B$5:$DQ$5,'DU | Perito'!$B$4:$DQ$4,"&gt;="&amp;'Resumo | Perito'!$C$3,'DU | Perito'!$B$4:$DQ$4,"&lt;"&amp;'Resumo | Perito'!$E$4)))</calculatedColumnFormula>
    </tableColumn>
    <tableColumn id="10" name="MP" dataDxfId="21" totalsRowDxfId="20">
      <calculatedColumnFormula>IF(Tabela1[[#This Row],[HF]]="","",(Controle!$Y$2*Tabela1[[#This Row],[MG]])+(Controle!$Y$3*Tabela1[[#This Row],[MU]])+(Controle!$Y$4*Tabela1[[#This Row],[MI]]))</calculatedColumnFormula>
    </tableColumn>
  </tableColumns>
  <tableStyleInfo name="Criterio" showFirstColumn="0" showLastColumn="0" showRowStripes="0" showColumnStripes="0"/>
</table>
</file>

<file path=xl/tables/table2.xml><?xml version="1.0" encoding="utf-8"?>
<table xmlns="http://schemas.openxmlformats.org/spreadsheetml/2006/main" id="2" name="Tabela13" displayName="Tabela13" ref="A6:I26" totalsRowCount="1" headerRowDxfId="19" dataDxfId="18">
  <autoFilter ref="A6:I25"/>
  <tableColumns count="9">
    <tableColumn id="1" name="Perito" totalsRowLabel="Total" dataDxfId="17" totalsRowDxfId="16">
      <calculatedColumnFormula>Controle!M2</calculatedColumnFormula>
    </tableColumn>
    <tableColumn id="2" name="HF" totalsRowFunction="sum" dataDxfId="15" totalsRowDxfId="14">
      <calculatedColumnFormula>IF(INDEX(Controle!N:N,MATCH(Tabela13[[#This Row],[Perito]],Controle!M:M,0))="c",SUMIFS('Banco de Dados'!$E:$E,'Banco de Dados'!$A:$A,'Resumo | Perito'!$A7,'Banco de Dados'!$I:$I,"&gt;="&amp;'Resumo | Perito'!C$3,'Banco de Dados'!$I:$I,"&lt;"&amp;'Resumo | Perito'!E$4),"")</calculatedColumnFormula>
    </tableColumn>
    <tableColumn id="3" name="HR" totalsRowFunction="sum" dataDxfId="13" totalsRowDxfId="12">
      <calculatedColumnFormula>IF(Tabela13[[#This Row],[HF]]="","",SUMIFS('Banco de Dados'!$P:$P,'Banco de Dados'!$A:$A,'Resumo | Perito'!$A7,'Banco de Dados'!$I:$I,"&gt;="&amp;'Resumo | Perito'!C$3,'Banco de Dados'!$I:$I,"&lt;"&amp;'Resumo | Perito'!E$4))</calculatedColumnFormula>
    </tableColumn>
    <tableColumn id="4" name="HP" totalsRowFunction="sum" dataDxfId="11" totalsRowDxfId="10">
      <calculatedColumnFormula>IF(Tabela13[[#This Row],[HF]]="","",SUMIFS('Banco de Dados'!$Q:$Q,'Banco de Dados'!$A:$A,'Resumo | Perito'!$A7,'Banco de Dados'!$I:$I,"&gt;="&amp;'Resumo | Perito'!C$3,'Banco de Dados'!$I:$I,"&lt;"&amp;'Resumo | Perito'!E$4))</calculatedColumnFormula>
    </tableColumn>
    <tableColumn id="7" name="DU" dataDxfId="9" totalsRowDxfId="8">
      <calculatedColumnFormula>IF(Tabela13[[#This Row],[HF]]="","",SUMIFS('DU | Perito'!$B6:$DQ6,'DU | Perito'!$B$4:$DQ$4,"&gt;="&amp;'Resumo | Perito'!$C$3,'DU | Perito'!$B$4:$DQ$4,"&lt;"&amp;'Resumo | Perito'!$E$4))</calculatedColumnFormula>
    </tableColumn>
    <tableColumn id="6" name="MI" dataDxfId="7" totalsRowDxfId="6">
      <calculatedColumnFormula>IF(Tabela13[[#This Row],[HF]]="","",Tabela13[[#This Row],[HF]]/Tabela13[[#This Row],[DU]])</calculatedColumnFormula>
    </tableColumn>
    <tableColumn id="8" name="MU" dataDxfId="5" totalsRowDxfId="4">
      <calculatedColumnFormula>IF(Tabela13[[#This Row],[HF]]="","",(Controle!P2*('Resumo | UN'!$B$5/('Resumo | UN'!$B$6*SUMIFS('DU | Perito'!$B$5:$DQ$5,'DU | Perito'!$B$4:$DQ$4,"&gt;="&amp;'Resumo | Perito'!$C$3,'DU | Perito'!$B$4:$DQ$4,"&lt;"&amp;'Resumo | Perito'!$E$4)))+
Controle!Q2*('Resumo | UN'!$C$5/('Resumo | UN'!$C$6*SUMIFS('DU | Perito'!$B$5:$DQ$5,'DU | Perito'!$B$4:$DQ$4,"&gt;="&amp;'Resumo | Perito'!$C$3,'DU | Perito'!$B$4:$DQ$4,"&lt;"&amp;'Resumo | Perito'!$E$4)))+
Controle!R2*('Resumo | UN'!$D$5/('Resumo | UN'!$D$6*SUMIFS('DU | Perito'!$B$5:$DQ$5,'DU | Perito'!$B$4:$DQ$4,"&gt;="&amp;'Resumo | Perito'!$C$3,'DU | Perito'!$B$4:$DQ$4,"&lt;"&amp;'Resumo | Perito'!$E$4)))))</calculatedColumnFormula>
    </tableColumn>
    <tableColumn id="9" name="MG" dataDxfId="3" totalsRowDxfId="2">
      <calculatedColumnFormula>IF(Tabela13[[#This Row],[HF]]="","",Tabela13[[#Totals],[HF]]/(Controle!$V$2*SUMIFS('DU | Perito'!$B$5:$DQ$5,'DU | Perito'!$B$4:$DQ$4,"&gt;="&amp;'Resumo | Perito'!$C$3,'DU | Perito'!$B$4:$DQ$4,"&lt;"&amp;'Resumo | Perito'!$E$4)))</calculatedColumnFormula>
    </tableColumn>
    <tableColumn id="10" name="MC" dataDxfId="1" totalsRowDxfId="0">
      <calculatedColumnFormula>IF(Tabela13[[#This Row],[HF]]="","",(Controle!$AB$2*Tabela13[[#This Row],[MG]])+(Controle!$AB$3*Tabela13[[#This Row],[MU]])+(Controle!$AB$4*Controle!$AB$5*Tabela13[[#This Row],[MI]]))</calculatedColumnFormula>
    </tableColumn>
  </tableColumns>
  <tableStyleInfo name="Criterio" showFirstColumn="0" showLastColumn="0" showRowStripes="0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2"/>
  <dimension ref="A1:K29"/>
  <sheetViews>
    <sheetView showGridLines="0" tabSelected="1" topLeftCell="A3" zoomScale="110" zoomScaleNormal="110" workbookViewId="0">
      <selection activeCell="B21" sqref="B21"/>
    </sheetView>
  </sheetViews>
  <sheetFormatPr defaultRowHeight="12.75" x14ac:dyDescent="0.2"/>
  <cols>
    <col min="1" max="1" width="32.28515625" style="19" customWidth="1"/>
    <col min="2" max="2" width="13.28515625" style="19" customWidth="1"/>
    <col min="3" max="4" width="14.7109375" style="19" customWidth="1"/>
    <col min="5" max="5" width="14.7109375" style="179" customWidth="1"/>
    <col min="6" max="6" width="14.7109375" style="19" customWidth="1"/>
    <col min="7" max="16384" width="9.140625" style="19"/>
  </cols>
  <sheetData>
    <row r="1" spans="1:11" ht="15.75" x14ac:dyDescent="0.2">
      <c r="A1" s="18" t="s">
        <v>232</v>
      </c>
      <c r="B1" s="18"/>
      <c r="C1" s="18"/>
      <c r="D1" s="18"/>
      <c r="E1" s="178"/>
      <c r="F1" s="18"/>
      <c r="G1" s="18"/>
      <c r="H1" s="18"/>
      <c r="I1" s="18"/>
      <c r="J1" s="18"/>
      <c r="K1" s="18"/>
    </row>
    <row r="3" spans="1:11" ht="15" customHeight="1" x14ac:dyDescent="0.2">
      <c r="A3" s="191" t="s">
        <v>230</v>
      </c>
      <c r="B3" s="35" t="s">
        <v>228</v>
      </c>
      <c r="C3" s="84">
        <f>INDEX(Controle!$T$2:$T$121,'Resumo | Perito'!D3)</f>
        <v>42736</v>
      </c>
      <c r="D3" s="19">
        <v>13</v>
      </c>
      <c r="F3" s="173"/>
    </row>
    <row r="4" spans="1:11" ht="15" customHeight="1" x14ac:dyDescent="0.2">
      <c r="A4" s="191"/>
      <c r="B4" s="35" t="s">
        <v>229</v>
      </c>
      <c r="C4" s="84">
        <f>INDEX(Controle!$T$2:$T$121,'Resumo | Perito'!D4)</f>
        <v>42736</v>
      </c>
      <c r="D4" s="19">
        <v>13</v>
      </c>
      <c r="E4" s="180">
        <f>INDEX(Controle!$T$2:$T$121,'Resumo | Perito'!D4 + 1)</f>
        <v>42767</v>
      </c>
    </row>
    <row r="5" spans="1:11" x14ac:dyDescent="0.2">
      <c r="A5" s="20"/>
      <c r="B5" s="36"/>
      <c r="C5" s="38" t="str">
        <f>IF(C4&lt;C3,"Datas Inválidas. Por favor, insira um período válido!","")</f>
        <v/>
      </c>
    </row>
    <row r="6" spans="1:11" x14ac:dyDescent="0.2">
      <c r="A6" s="24" t="s">
        <v>1</v>
      </c>
      <c r="B6" s="24" t="s">
        <v>210</v>
      </c>
      <c r="C6" s="24" t="s">
        <v>211</v>
      </c>
      <c r="D6" s="24" t="s">
        <v>212</v>
      </c>
      <c r="E6" s="181" t="s">
        <v>239</v>
      </c>
      <c r="F6" s="87" t="s">
        <v>238</v>
      </c>
      <c r="G6" s="88" t="s">
        <v>240</v>
      </c>
      <c r="H6" s="87" t="s">
        <v>241</v>
      </c>
      <c r="I6" s="87" t="s">
        <v>242</v>
      </c>
    </row>
    <row r="7" spans="1:11" x14ac:dyDescent="0.2">
      <c r="A7" s="22" t="str">
        <f>Controle!M2</f>
        <v>ADONIS AQUINO</v>
      </c>
      <c r="B7" s="23">
        <f>IF(INDEX(Controle!N:N,MATCH(Tabela1[[#This Row],[Perito]],Controle!M:M,0))="P",SUMIFS('Banco de Dados'!$E:$E,'Banco de Dados'!$A:$A,'Resumo | Perito'!$A7,'Banco de Dados'!$I:$I,"&gt;="&amp;'Resumo | Perito'!C$3,'Banco de Dados'!$I:$I,"&lt;"&amp;'Resumo | Perito'!E$4),"")</f>
        <v>6.1666666666666661</v>
      </c>
      <c r="C7" s="23">
        <f>IF(Tabela1[[#This Row],[HF]]="","",SUMIFS('Banco de Dados'!$P:$P,'Banco de Dados'!$A:$A,'Resumo | Perito'!$A7,'Banco de Dados'!$I:$I,"&gt;="&amp;'Resumo | Perito'!C$3,'Banco de Dados'!$I:$I,"&lt;"&amp;'Resumo | Perito'!E$4))</f>
        <v>6.1666666666666661</v>
      </c>
      <c r="D7" s="23">
        <f>IF(Tabela1[[#This Row],[HF]]="","",SUMIFS('Banco de Dados'!$Q:$Q,'Banco de Dados'!$A:$A,'Resumo | Perito'!$A7,'Banco de Dados'!$I:$I,"&gt;="&amp;'Resumo | Perito'!C$3,'Banco de Dados'!$I:$I,"&lt;"&amp;'Resumo | Perito'!E$4))</f>
        <v>0</v>
      </c>
      <c r="E7" s="182">
        <f>IF(Tabela1[[#This Row],[HF]]="","",SUMIFS('DU | Perito'!$B6:$DQ6,'DU | Perito'!$B$4:$DQ$4,"&gt;="&amp;'Resumo | Perito'!$C$3,'DU | Perito'!$B$4:$DQ$4,"&lt;"&amp;'Resumo | Perito'!$E$4))</f>
        <v>21</v>
      </c>
      <c r="F7" s="86">
        <f>IF(Tabela1[[#This Row],[HF]]="","",Tabela1[[#This Row],[HF]]/Tabela1[[#This Row],[DU]])</f>
        <v>0.29365079365079361</v>
      </c>
      <c r="G7" s="86">
        <f>IF(Tabela1[[#This Row],[HF]]="","",(Controle!P2*('Resumo | UN'!$B$5/('Resumo | UN'!$B$6*SUMIFS('DU | Perito'!$B$5:$DQ$5,'DU | Perito'!$B$4:$DQ$4,"&gt;="&amp;'Resumo | Perito'!$C$3,'DU | Perito'!$B$4:$DQ$4,"&lt;"&amp;'Resumo | Perito'!$E$4)))+
Controle!Q2*('Resumo | UN'!$C$5/('Resumo | UN'!$C$6*SUMIFS('DU | Perito'!$B$5:$DQ$5,'DU | Perito'!$B$4:$DQ$4,"&gt;="&amp;'Resumo | Perito'!$C$3,'DU | Perito'!$B$4:$DQ$4,"&lt;"&amp;'Resumo | Perito'!$E$4)))+
Controle!R2*('Resumo | UN'!$D$5/('Resumo | UN'!$D$6*SUMIFS('DU | Perito'!$B$5:$DQ$5,'DU | Perito'!$B$4:$DQ$4,"&gt;="&amp;'Resumo | Perito'!$C$3,'DU | Perito'!$B$4:$DQ$4,"&lt;"&amp;'Resumo | Perito'!$E$4)))))</f>
        <v>0.45870325531342476</v>
      </c>
      <c r="H7" s="86">
        <f>IF(Tabela1[[#This Row],[HF]]="","",Tabela1[[#Totals],[HF]]/(SUM(Controle!P:R)*SUMIFS('DU | Perito'!$B$5:$DQ$5,'DU | Perito'!$B$4:$DQ$4,"&gt;="&amp;'Resumo | Perito'!$C$3,'DU | Perito'!$B$4:$DQ$4,"&lt;"&amp;'Resumo | Perito'!$E$4)))</f>
        <v>0.41015873015873011</v>
      </c>
      <c r="I7" s="86">
        <f>IF(Tabela1[[#This Row],[HF]]="","",(Controle!$Y$2*Tabela1[[#This Row],[MG]])+(Controle!$Y$3*Tabela1[[#This Row],[MU]])+(Controle!$Y$4*Tabela1[[#This Row],[MI]]))</f>
        <v>0.33831207963411347</v>
      </c>
    </row>
    <row r="8" spans="1:11" x14ac:dyDescent="0.2">
      <c r="A8" s="22" t="str">
        <f>Controle!M3</f>
        <v>ALLAN VALÉRIO</v>
      </c>
      <c r="B8" s="23">
        <f>IF(INDEX(Controle!N:N,MATCH(Tabela1[[#This Row],[Perito]],Controle!M:M,0))="P",SUMIFS('Banco de Dados'!$E:$E,'Banco de Dados'!$A:$A,'Resumo | Perito'!$A8,'Banco de Dados'!$I:$I,"&gt;="&amp;'Resumo | Perito'!C$3,'Banco de Dados'!$I:$I,"&lt;"&amp;'Resumo | Perito'!E$4),"")</f>
        <v>42.449999999999996</v>
      </c>
      <c r="C8" s="23">
        <f>IF(Tabela1[[#This Row],[HF]]="","",SUMIFS('Banco de Dados'!$P:$P,'Banco de Dados'!$A:$A,'Resumo | Perito'!$A8,'Banco de Dados'!$I:$I,"&gt;="&amp;'Resumo | Perito'!C$3,'Banco de Dados'!$I:$I,"&lt;"&amp;'Resumo | Perito'!E$4))</f>
        <v>42.449999999999996</v>
      </c>
      <c r="D8" s="23">
        <f>IF(Tabela1[[#This Row],[HF]]="","",SUMIFS('Banco de Dados'!$Q:$Q,'Banco de Dados'!$A:$A,'Resumo | Perito'!$A8,'Banco de Dados'!$I:$I,"&gt;="&amp;'Resumo | Perito'!C$3,'Banco de Dados'!$I:$I,"&lt;"&amp;'Resumo | Perito'!E$4))</f>
        <v>0</v>
      </c>
      <c r="E8" s="182">
        <f>IF(Tabela1[[#This Row],[HF]]="","",SUMIFS('DU | Perito'!$B7:$DQ7,'DU | Perito'!$B$4:$DQ$4,"&gt;="&amp;'Resumo | Perito'!$C$3,'DU | Perito'!$B$4:$DQ$4,"&lt;"&amp;'Resumo | Perito'!$E$4))</f>
        <v>21</v>
      </c>
      <c r="F8" s="86">
        <f>IF(Tabela1[[#This Row],[HF]]="","",Tabela1[[#This Row],[HF]]/Tabela1[[#This Row],[DU]])</f>
        <v>2.0214285714285714</v>
      </c>
      <c r="G8" s="86">
        <f>IF(Tabela1[[#This Row],[HF]]="","",(Controle!P3*('Resumo | UN'!$B$5/('Resumo | UN'!$B$6*SUMIFS('DU | Perito'!$B$5:$DQ$5,'DU | Perito'!$B$4:$DQ$4,"&gt;="&amp;'Resumo | Perito'!$C$3,'DU | Perito'!$B$4:$DQ$4,"&lt;"&amp;'Resumo | Perito'!$E$4)))+
Controle!Q3*('Resumo | UN'!$C$5/('Resumo | UN'!$C$6*SUMIFS('DU | Perito'!$B$5:$DQ$5,'DU | Perito'!$B$4:$DQ$4,"&gt;="&amp;'Resumo | Perito'!$C$3,'DU | Perito'!$B$4:$DQ$4,"&lt;"&amp;'Resumo | Perito'!$E$4)))+
Controle!R3*('Resumo | UN'!$D$5/('Resumo | UN'!$D$6*SUMIFS('DU | Perito'!$B$5:$DQ$5,'DU | Perito'!$B$4:$DQ$4,"&gt;="&amp;'Resumo | Perito'!$C$3,'DU | Perito'!$B$4:$DQ$4,"&lt;"&amp;'Resumo | Perito'!$E$4)))))</f>
        <v>0.81904761904761914</v>
      </c>
      <c r="H8" s="86">
        <f>IF(Tabela1[[#This Row],[HF]]="","",Tabela1[[#Totals],[HF]]/(SUM(Controle!P:R)*SUMIFS('DU | Perito'!$B$5:$DQ$5,'DU | Perito'!$B$4:$DQ$4,"&gt;="&amp;'Resumo | Perito'!$C$3,'DU | Perito'!$B$4:$DQ$4,"&lt;"&amp;'Resumo | Perito'!$E$4)))</f>
        <v>0.41015873015873011</v>
      </c>
      <c r="I8" s="86">
        <f>IF(Tabela1[[#This Row],[HF]]="","",(Controle!$Y$2*Tabela1[[#This Row],[MG]])+(Controle!$Y$3*Tabela1[[#This Row],[MU]])+(Controle!$Y$4*Tabela1[[#This Row],[MI]]))</f>
        <v>1.6198253968253966</v>
      </c>
    </row>
    <row r="9" spans="1:11" x14ac:dyDescent="0.2">
      <c r="A9" s="25" t="str">
        <f>Controle!M4</f>
        <v>BRUNO MATOS</v>
      </c>
      <c r="B9" s="23">
        <f>IF(INDEX(Controle!N:N,MATCH(Tabela1[[#This Row],[Perito]],Controle!M:M,0))="P",SUMIFS('Banco de Dados'!$E:$E,'Banco de Dados'!$A:$A,'Resumo | Perito'!$A9,'Banco de Dados'!$I:$I,"&gt;="&amp;'Resumo | Perito'!C$3,'Banco de Dados'!$I:$I,"&lt;"&amp;'Resumo | Perito'!E$4),"")</f>
        <v>1.5</v>
      </c>
      <c r="C9" s="23">
        <f>IF(Tabela1[[#This Row],[HF]]="","",SUMIFS('Banco de Dados'!$P:$P,'Banco de Dados'!$A:$A,'Resumo | Perito'!$A9,'Banco de Dados'!$I:$I,"&gt;="&amp;'Resumo | Perito'!C$3,'Banco de Dados'!$I:$I,"&lt;"&amp;'Resumo | Perito'!E$4))</f>
        <v>1.5</v>
      </c>
      <c r="D9" s="23">
        <f>IF(Tabela1[[#This Row],[HF]]="","",SUMIFS('Banco de Dados'!$Q:$Q,'Banco de Dados'!$A:$A,'Resumo | Perito'!$A9,'Banco de Dados'!$I:$I,"&gt;="&amp;'Resumo | Perito'!C$3,'Banco de Dados'!$I:$I,"&lt;"&amp;'Resumo | Perito'!E$4))</f>
        <v>0</v>
      </c>
      <c r="E9" s="182">
        <f>IF(Tabela1[[#This Row],[HF]]="","",SUMIFS('DU | Perito'!$B8:$DQ8,'DU | Perito'!$B$4:$DQ$4,"&gt;="&amp;'Resumo | Perito'!$C$3,'DU | Perito'!$B$4:$DQ$4,"&lt;"&amp;'Resumo | Perito'!$E$4))</f>
        <v>21</v>
      </c>
      <c r="F9" s="86">
        <f>IF(Tabela1[[#This Row],[HF]]="","",Tabela1[[#This Row],[HF]]/Tabela1[[#This Row],[DU]])</f>
        <v>7.1428571428571425E-2</v>
      </c>
      <c r="G9" s="86">
        <f>IF(Tabela1[[#This Row],[HF]]="","",(Controle!P4*('Resumo | UN'!$B$5/('Resumo | UN'!$B$6*SUMIFS('DU | Perito'!$B$5:$DQ$5,'DU | Perito'!$B$4:$DQ$4,"&gt;="&amp;'Resumo | Perito'!$C$3,'DU | Perito'!$B$4:$DQ$4,"&lt;"&amp;'Resumo | Perito'!$E$4)))+
Controle!Q4*('Resumo | UN'!$C$5/('Resumo | UN'!$C$6*SUMIFS('DU | Perito'!$B$5:$DQ$5,'DU | Perito'!$B$4:$DQ$4,"&gt;="&amp;'Resumo | Perito'!$C$3,'DU | Perito'!$B$4:$DQ$4,"&lt;"&amp;'Resumo | Perito'!$E$4)))+
Controle!R4*('Resumo | UN'!$D$5/('Resumo | UN'!$D$6*SUMIFS('DU | Perito'!$B$5:$DQ$5,'DU | Perito'!$B$4:$DQ$4,"&gt;="&amp;'Resumo | Perito'!$C$3,'DU | Perito'!$B$4:$DQ$4,"&lt;"&amp;'Resumo | Perito'!$E$4)))))</f>
        <v>0</v>
      </c>
      <c r="H9" s="86">
        <f>IF(Tabela1[[#This Row],[HF]]="","",Tabela1[[#Totals],[HF]]/(SUM(Controle!P:R)*SUMIFS('DU | Perito'!$B$5:$DQ$5,'DU | Perito'!$B$4:$DQ$4,"&gt;="&amp;'Resumo | Perito'!$C$3,'DU | Perito'!$B$4:$DQ$4,"&lt;"&amp;'Resumo | Perito'!$E$4)))</f>
        <v>0.41015873015873011</v>
      </c>
      <c r="I9" s="86">
        <f>IF(Tabela1[[#This Row],[HF]]="","",(Controle!$Y$2*Tabela1[[#This Row],[MG]])+(Controle!$Y$3*Tabela1[[#This Row],[MU]])+(Controle!$Y$4*Tabela1[[#This Row],[MI]]))</f>
        <v>9.1015873015873008E-2</v>
      </c>
    </row>
    <row r="10" spans="1:11" x14ac:dyDescent="0.2">
      <c r="A10" s="25" t="str">
        <f>Controle!M5</f>
        <v xml:space="preserve">CAIO MOREIRA </v>
      </c>
      <c r="B10" s="23">
        <f>IF(INDEX(Controle!N:N,MATCH(Tabela1[[#This Row],[Perito]],Controle!M:M,0))="P",SUMIFS('Banco de Dados'!$E:$E,'Banco de Dados'!$A:$A,'Resumo | Perito'!$A10,'Banco de Dados'!$I:$I,"&gt;="&amp;'Resumo | Perito'!C$3,'Banco de Dados'!$I:$I,"&lt;"&amp;'Resumo | Perito'!E$4),"")</f>
        <v>0</v>
      </c>
      <c r="C10" s="23">
        <f>IF(Tabela1[[#This Row],[HF]]="","",SUMIFS('Banco de Dados'!$P:$P,'Banco de Dados'!$A:$A,'Resumo | Perito'!$A10,'Banco de Dados'!$I:$I,"&gt;="&amp;'Resumo | Perito'!C$3,'Banco de Dados'!$I:$I,"&lt;"&amp;'Resumo | Perito'!E$4))</f>
        <v>0</v>
      </c>
      <c r="D10" s="23">
        <f>IF(Tabela1[[#This Row],[HF]]="","",SUMIFS('Banco de Dados'!$Q:$Q,'Banco de Dados'!$A:$A,'Resumo | Perito'!$A10,'Banco de Dados'!$I:$I,"&gt;="&amp;'Resumo | Perito'!C$3,'Banco de Dados'!$I:$I,"&lt;"&amp;'Resumo | Perito'!E$4))</f>
        <v>0</v>
      </c>
      <c r="E10" s="182">
        <f>IF(Tabela1[[#This Row],[HF]]="","",SUMIFS('DU | Perito'!$B9:$DQ9,'DU | Perito'!$B$4:$DQ$4,"&gt;="&amp;'Resumo | Perito'!$C$3,'DU | Perito'!$B$4:$DQ$4,"&lt;"&amp;'Resumo | Perito'!$E$4))</f>
        <v>21</v>
      </c>
      <c r="F10" s="86">
        <f>IF(Tabela1[[#This Row],[HF]]="","",Tabela1[[#This Row],[HF]]/Tabela1[[#This Row],[DU]])</f>
        <v>0</v>
      </c>
      <c r="G10" s="86">
        <f>IF(Tabela1[[#This Row],[HF]]="","",(Controle!P5*('Resumo | UN'!$B$5/('Resumo | UN'!$B$6*SUMIFS('DU | Perito'!$B$5:$DQ$5,'DU | Perito'!$B$4:$DQ$4,"&gt;="&amp;'Resumo | Perito'!$C$3,'DU | Perito'!$B$4:$DQ$4,"&lt;"&amp;'Resumo | Perito'!$E$4)))+
Controle!Q5*('Resumo | UN'!$C$5/('Resumo | UN'!$C$6*SUMIFS('DU | Perito'!$B$5:$DQ$5,'DU | Perito'!$B$4:$DQ$4,"&gt;="&amp;'Resumo | Perito'!$C$3,'DU | Perito'!$B$4:$DQ$4,"&lt;"&amp;'Resumo | Perito'!$E$4)))+
Controle!R5*('Resumo | UN'!$D$5/('Resumo | UN'!$D$6*SUMIFS('DU | Perito'!$B$5:$DQ$5,'DU | Perito'!$B$4:$DQ$4,"&gt;="&amp;'Resumo | Perito'!$C$3,'DU | Perito'!$B$4:$DQ$4,"&lt;"&amp;'Resumo | Perito'!$E$4)))))</f>
        <v>0</v>
      </c>
      <c r="H10" s="86">
        <f>IF(Tabela1[[#This Row],[HF]]="","",Tabela1[[#Totals],[HF]]/(SUM(Controle!P:R)*SUMIFS('DU | Perito'!$B$5:$DQ$5,'DU | Perito'!$B$4:$DQ$4,"&gt;="&amp;'Resumo | Perito'!$C$3,'DU | Perito'!$B$4:$DQ$4,"&lt;"&amp;'Resumo | Perito'!$E$4)))</f>
        <v>0.41015873015873011</v>
      </c>
      <c r="I10" s="86">
        <f>IF(Tabela1[[#This Row],[HF]]="","",(Controle!$Y$2*Tabela1[[#This Row],[MG]])+(Controle!$Y$3*Tabela1[[#This Row],[MU]])+(Controle!$Y$4*Tabela1[[#This Row],[MI]]))</f>
        <v>4.1015873015873013E-2</v>
      </c>
    </row>
    <row r="11" spans="1:11" x14ac:dyDescent="0.2">
      <c r="A11" s="22" t="str">
        <f>Controle!M6</f>
        <v>CAIO SANTOS</v>
      </c>
      <c r="B11" s="23">
        <f>IF(INDEX(Controle!N:N,MATCH(Tabela1[[#This Row],[Perito]],Controle!M:M,0))="P",SUMIFS('Banco de Dados'!$E:$E,'Banco de Dados'!$A:$A,'Resumo | Perito'!$A11,'Banco de Dados'!$I:$I,"&gt;="&amp;'Resumo | Perito'!C$3,'Banco de Dados'!$I:$I,"&lt;"&amp;'Resumo | Perito'!E$4),"")</f>
        <v>0</v>
      </c>
      <c r="C11" s="23">
        <f>IF(Tabela1[[#This Row],[HF]]="","",SUMIFS('Banco de Dados'!$P:$P,'Banco de Dados'!$A:$A,'Resumo | Perito'!$A11,'Banco de Dados'!$I:$I,"&gt;="&amp;'Resumo | Perito'!C$3,'Banco de Dados'!$I:$I,"&lt;"&amp;'Resumo | Perito'!E$4))</f>
        <v>0</v>
      </c>
      <c r="D11" s="23">
        <f>IF(Tabela1[[#This Row],[HF]]="","",SUMIFS('Banco de Dados'!$Q:$Q,'Banco de Dados'!$A:$A,'Resumo | Perito'!$A11,'Banco de Dados'!$I:$I,"&gt;="&amp;'Resumo | Perito'!C$3,'Banco de Dados'!$I:$I,"&lt;"&amp;'Resumo | Perito'!E$4))</f>
        <v>0</v>
      </c>
      <c r="E11" s="182">
        <f>IF(Tabela1[[#This Row],[HF]]="","",SUMIFS('DU | Perito'!$B10:$DQ10,'DU | Perito'!$B$4:$DQ$4,"&gt;="&amp;'Resumo | Perito'!$C$3,'DU | Perito'!$B$4:$DQ$4,"&lt;"&amp;'Resumo | Perito'!$E$4))</f>
        <v>21</v>
      </c>
      <c r="F11" s="86">
        <f>IF(Tabela1[[#This Row],[HF]]="","",Tabela1[[#This Row],[HF]]/Tabela1[[#This Row],[DU]])</f>
        <v>0</v>
      </c>
      <c r="G11" s="86">
        <f>IF(Tabela1[[#This Row],[HF]]="","",(Controle!P6*('Resumo | UN'!$B$5/('Resumo | UN'!$B$6*SUMIFS('DU | Perito'!$B$5:$DQ$5,'DU | Perito'!$B$4:$DQ$4,"&gt;="&amp;'Resumo | Perito'!$C$3,'DU | Perito'!$B$4:$DQ$4,"&lt;"&amp;'Resumo | Perito'!$E$4)))+
Controle!Q6*('Resumo | UN'!$C$5/('Resumo | UN'!$C$6*SUMIFS('DU | Perito'!$B$5:$DQ$5,'DU | Perito'!$B$4:$DQ$4,"&gt;="&amp;'Resumo | Perito'!$C$3,'DU | Perito'!$B$4:$DQ$4,"&lt;"&amp;'Resumo | Perito'!$E$4)))+
Controle!R6*('Resumo | UN'!$D$5/('Resumo | UN'!$D$6*SUMIFS('DU | Perito'!$B$5:$DQ$5,'DU | Perito'!$B$4:$DQ$4,"&gt;="&amp;'Resumo | Perito'!$C$3,'DU | Perito'!$B$4:$DQ$4,"&lt;"&amp;'Resumo | Perito'!$E$4)))))</f>
        <v>0.45870325531342476</v>
      </c>
      <c r="H11" s="86">
        <f>IF(Tabela1[[#This Row],[HF]]="","",Tabela1[[#Totals],[HF]]/(SUM(Controle!P:R)*SUMIFS('DU | Perito'!$B$5:$DQ$5,'DU | Perito'!$B$4:$DQ$4,"&gt;="&amp;'Resumo | Perito'!$C$3,'DU | Perito'!$B$4:$DQ$4,"&lt;"&amp;'Resumo | Perito'!$E$4)))</f>
        <v>0.41015873015873011</v>
      </c>
      <c r="I11" s="86">
        <f>IF(Tabela1[[#This Row],[HF]]="","",(Controle!$Y$2*Tabela1[[#This Row],[MG]])+(Controle!$Y$3*Tabela1[[#This Row],[MU]])+(Controle!$Y$4*Tabela1[[#This Row],[MI]]))</f>
        <v>0.13275652407855798</v>
      </c>
    </row>
    <row r="12" spans="1:11" x14ac:dyDescent="0.2">
      <c r="A12" s="22" t="str">
        <f>Controle!M7</f>
        <v>CRISTOPHER MELO</v>
      </c>
      <c r="B12" s="23">
        <f>IF(INDEX(Controle!N:N,MATCH(Tabela1[[#This Row],[Perito]],Controle!M:M,0))="P",SUMIFS('Banco de Dados'!$E:$E,'Banco de Dados'!$A:$A,'Resumo | Perito'!$A12,'Banco de Dados'!$I:$I,"&gt;="&amp;'Resumo | Perito'!C$3,'Banco de Dados'!$I:$I,"&lt;"&amp;'Resumo | Perito'!E$4),"")</f>
        <v>0</v>
      </c>
      <c r="C12" s="23">
        <f>IF(Tabela1[[#This Row],[HF]]="","",SUMIFS('Banco de Dados'!$P:$P,'Banco de Dados'!$A:$A,'Resumo | Perito'!$A12,'Banco de Dados'!$I:$I,"&gt;="&amp;'Resumo | Perito'!C$3,'Banco de Dados'!$I:$I,"&lt;"&amp;'Resumo | Perito'!E$4))</f>
        <v>0</v>
      </c>
      <c r="D12" s="23">
        <f>IF(Tabela1[[#This Row],[HF]]="","",SUMIFS('Banco de Dados'!$Q:$Q,'Banco de Dados'!$A:$A,'Resumo | Perito'!$A12,'Banco de Dados'!$I:$I,"&gt;="&amp;'Resumo | Perito'!C$3,'Banco de Dados'!$I:$I,"&lt;"&amp;'Resumo | Perito'!E$4))</f>
        <v>0</v>
      </c>
      <c r="E12" s="182">
        <f>IF(Tabela1[[#This Row],[HF]]="","",SUMIFS('DU | Perito'!$B11:$DQ11,'DU | Perito'!$B$4:$DQ$4,"&gt;="&amp;'Resumo | Perito'!$C$3,'DU | Perito'!$B$4:$DQ$4,"&lt;"&amp;'Resumo | Perito'!$E$4))</f>
        <v>21</v>
      </c>
      <c r="F12" s="86">
        <f>IF(Tabela1[[#This Row],[HF]]="","",Tabela1[[#This Row],[HF]]/Tabela1[[#This Row],[DU]])</f>
        <v>0</v>
      </c>
      <c r="G12" s="86">
        <f>IF(Tabela1[[#This Row],[HF]]="","",(Controle!P7*('Resumo | UN'!$B$5/('Resumo | UN'!$B$6*SUMIFS('DU | Perito'!$B$5:$DQ$5,'DU | Perito'!$B$4:$DQ$4,"&gt;="&amp;'Resumo | Perito'!$C$3,'DU | Perito'!$B$4:$DQ$4,"&lt;"&amp;'Resumo | Perito'!$E$4)))+
Controle!Q7*('Resumo | UN'!$C$5/('Resumo | UN'!$C$6*SUMIFS('DU | Perito'!$B$5:$DQ$5,'DU | Perito'!$B$4:$DQ$4,"&gt;="&amp;'Resumo | Perito'!$C$3,'DU | Perito'!$B$4:$DQ$4,"&lt;"&amp;'Resumo | Perito'!$E$4)))+
Controle!R7*('Resumo | UN'!$D$5/('Resumo | UN'!$D$6*SUMIFS('DU | Perito'!$B$5:$DQ$5,'DU | Perito'!$B$4:$DQ$4,"&gt;="&amp;'Resumo | Perito'!$C$3,'DU | Perito'!$B$4:$DQ$4,"&lt;"&amp;'Resumo | Perito'!$E$4)))))</f>
        <v>0.81904761904761914</v>
      </c>
      <c r="H12" s="86">
        <f>IF(Tabela1[[#This Row],[HF]]="","",Tabela1[[#Totals],[HF]]/(SUM(Controle!P:R)*SUMIFS('DU | Perito'!$B$5:$DQ$5,'DU | Perito'!$B$4:$DQ$4,"&gt;="&amp;'Resumo | Perito'!$C$3,'DU | Perito'!$B$4:$DQ$4,"&lt;"&amp;'Resumo | Perito'!$E$4)))</f>
        <v>0.41015873015873011</v>
      </c>
      <c r="I12" s="86">
        <f>IF(Tabela1[[#This Row],[HF]]="","",(Controle!$Y$2*Tabela1[[#This Row],[MG]])+(Controle!$Y$3*Tabela1[[#This Row],[MU]])+(Controle!$Y$4*Tabela1[[#This Row],[MI]]))</f>
        <v>0.20482539682539685</v>
      </c>
    </row>
    <row r="13" spans="1:11" x14ac:dyDescent="0.2">
      <c r="A13" s="22" t="str">
        <f>Controle!M8</f>
        <v>EDUARDO ARANA</v>
      </c>
      <c r="B13" s="23" t="str">
        <f>IF(INDEX(Controle!N:N,MATCH(Tabela1[[#This Row],[Perito]],Controle!M:M,0))="P",SUMIFS('Banco de Dados'!$E:$E,'Banco de Dados'!$A:$A,'Resumo | Perito'!$A13,'Banco de Dados'!$I:$I,"&gt;="&amp;'Resumo | Perito'!C$3,'Banco de Dados'!$I:$I,"&lt;"&amp;'Resumo | Perito'!E$4),"")</f>
        <v/>
      </c>
      <c r="C13" s="23" t="str">
        <f>IF(Tabela1[[#This Row],[HF]]="","",SUMIFS('Banco de Dados'!$P:$P,'Banco de Dados'!$A:$A,'Resumo | Perito'!$A13,'Banco de Dados'!$I:$I,"&gt;="&amp;'Resumo | Perito'!C$3,'Banco de Dados'!$I:$I,"&lt;"&amp;'Resumo | Perito'!E$4))</f>
        <v/>
      </c>
      <c r="D13" s="23" t="str">
        <f>IF(Tabela1[[#This Row],[HF]]="","",SUMIFS('Banco de Dados'!$Q:$Q,'Banco de Dados'!$A:$A,'Resumo | Perito'!$A13,'Banco de Dados'!$I:$I,"&gt;="&amp;'Resumo | Perito'!C$3,'Banco de Dados'!$I:$I,"&lt;"&amp;'Resumo | Perito'!E$4))</f>
        <v/>
      </c>
      <c r="E13" s="182" t="str">
        <f>IF(Tabela1[[#This Row],[HF]]="","",SUMIFS('DU | Perito'!$B12:$DQ12,'DU | Perito'!$B$4:$DQ$4,"&gt;="&amp;'Resumo | Perito'!$C$3,'DU | Perito'!$B$4:$DQ$4,"&lt;"&amp;'Resumo | Perito'!$E$4))</f>
        <v/>
      </c>
      <c r="F13" s="86" t="str">
        <f>IF(Tabela1[[#This Row],[HF]]="","",Tabela1[[#This Row],[HF]]/Tabela1[[#This Row],[DU]])</f>
        <v/>
      </c>
      <c r="G13" s="86" t="str">
        <f>IF(Tabela1[[#This Row],[HF]]="","",(Controle!P8*('Resumo | UN'!$B$5/('Resumo | UN'!$B$6*SUMIFS('DU | Perito'!$B$5:$DQ$5,'DU | Perito'!$B$4:$DQ$4,"&gt;="&amp;'Resumo | Perito'!$C$3,'DU | Perito'!$B$4:$DQ$4,"&lt;"&amp;'Resumo | Perito'!$E$4)))+
Controle!Q8*('Resumo | UN'!$C$5/('Resumo | UN'!$C$6*SUMIFS('DU | Perito'!$B$5:$DQ$5,'DU | Perito'!$B$4:$DQ$4,"&gt;="&amp;'Resumo | Perito'!$C$3,'DU | Perito'!$B$4:$DQ$4,"&lt;"&amp;'Resumo | Perito'!$E$4)))+
Controle!R8*('Resumo | UN'!$D$5/('Resumo | UN'!$D$6*SUMIFS('DU | Perito'!$B$5:$DQ$5,'DU | Perito'!$B$4:$DQ$4,"&gt;="&amp;'Resumo | Perito'!$C$3,'DU | Perito'!$B$4:$DQ$4,"&lt;"&amp;'Resumo | Perito'!$E$4)))))</f>
        <v/>
      </c>
      <c r="H13" s="86" t="str">
        <f>IF(Tabela1[[#This Row],[HF]]="","",Tabela1[[#Totals],[HF]]/(SUM(Controle!P:R)*SUMIFS('DU | Perito'!$B$5:$DQ$5,'DU | Perito'!$B$4:$DQ$4,"&gt;="&amp;'Resumo | Perito'!$C$3,'DU | Perito'!$B$4:$DQ$4,"&lt;"&amp;'Resumo | Perito'!$E$4)))</f>
        <v/>
      </c>
      <c r="I13" s="86" t="str">
        <f>IF(Tabela1[[#This Row],[HF]]="","",(Controle!$Y$2*Tabela1[[#This Row],[MG]])+(Controle!$Y$3*Tabela1[[#This Row],[MU]])+(Controle!$Y$4*Tabela1[[#This Row],[MI]]))</f>
        <v/>
      </c>
    </row>
    <row r="14" spans="1:11" x14ac:dyDescent="0.2">
      <c r="A14" s="22" t="str">
        <f>Controle!M9</f>
        <v>EWERTON ALVES</v>
      </c>
      <c r="B14" s="23">
        <f>IF(INDEX(Controle!N:N,MATCH(Tabela1[[#This Row],[Perito]],Controle!M:M,0))="P",SUMIFS('Banco de Dados'!$E:$E,'Banco de Dados'!$A:$A,'Resumo | Perito'!$A14,'Banco de Dados'!$I:$I,"&gt;="&amp;'Resumo | Perito'!C$3,'Banco de Dados'!$I:$I,"&lt;"&amp;'Resumo | Perito'!E$4),"")</f>
        <v>29.733333333333341</v>
      </c>
      <c r="C14" s="23">
        <f>IF(Tabela1[[#This Row],[HF]]="","",SUMIFS('Banco de Dados'!$P:$P,'Banco de Dados'!$A:$A,'Resumo | Perito'!$A14,'Banco de Dados'!$I:$I,"&gt;="&amp;'Resumo | Perito'!C$3,'Banco de Dados'!$I:$I,"&lt;"&amp;'Resumo | Perito'!E$4))</f>
        <v>29.733333333333341</v>
      </c>
      <c r="D14" s="23">
        <f>IF(Tabela1[[#This Row],[HF]]="","",SUMIFS('Banco de Dados'!$Q:$Q,'Banco de Dados'!$A:$A,'Resumo | Perito'!$A14,'Banco de Dados'!$I:$I,"&gt;="&amp;'Resumo | Perito'!C$3,'Banco de Dados'!$I:$I,"&lt;"&amp;'Resumo | Perito'!E$4))</f>
        <v>0</v>
      </c>
      <c r="E14" s="182">
        <f>IF(Tabela1[[#This Row],[HF]]="","",SUMIFS('DU | Perito'!$B13:$DQ13,'DU | Perito'!$B$4:$DQ$4,"&gt;="&amp;'Resumo | Perito'!$C$3,'DU | Perito'!$B$4:$DQ$4,"&lt;"&amp;'Resumo | Perito'!$E$4))</f>
        <v>21</v>
      </c>
      <c r="F14" s="86">
        <f>IF(Tabela1[[#This Row],[HF]]="","",Tabela1[[#This Row],[HF]]/Tabela1[[#This Row],[DU]])</f>
        <v>1.4158730158730162</v>
      </c>
      <c r="G14" s="86">
        <f>IF(Tabela1[[#This Row],[HF]]="","",(Controle!P9*('Resumo | UN'!$B$5/('Resumo | UN'!$B$6*SUMIFS('DU | Perito'!$B$5:$DQ$5,'DU | Perito'!$B$4:$DQ$4,"&gt;="&amp;'Resumo | Perito'!$C$3,'DU | Perito'!$B$4:$DQ$4,"&lt;"&amp;'Resumo | Perito'!$E$4)))+
Controle!Q9*('Resumo | UN'!$C$5/('Resumo | UN'!$C$6*SUMIFS('DU | Perito'!$B$5:$DQ$5,'DU | Perito'!$B$4:$DQ$4,"&gt;="&amp;'Resumo | Perito'!$C$3,'DU | Perito'!$B$4:$DQ$4,"&lt;"&amp;'Resumo | Perito'!$E$4)))+
Controle!R9*('Resumo | UN'!$D$5/('Resumo | UN'!$D$6*SUMIFS('DU | Perito'!$B$5:$DQ$5,'DU | Perito'!$B$4:$DQ$4,"&gt;="&amp;'Resumo | Perito'!$C$3,'DU | Perito'!$B$4:$DQ$4,"&lt;"&amp;'Resumo | Perito'!$E$4)))))</f>
        <v>0.45870325531342476</v>
      </c>
      <c r="H14" s="86">
        <f>IF(Tabela1[[#This Row],[HF]]="","",Tabela1[[#Totals],[HF]]/(SUM(Controle!P:R)*SUMIFS('DU | Perito'!$B$5:$DQ$5,'DU | Perito'!$B$4:$DQ$4,"&gt;="&amp;'Resumo | Perito'!$C$3,'DU | Perito'!$B$4:$DQ$4,"&lt;"&amp;'Resumo | Perito'!$E$4)))</f>
        <v>0.41015873015873011</v>
      </c>
      <c r="I14" s="86">
        <f>IF(Tabela1[[#This Row],[HF]]="","",(Controle!$Y$2*Tabela1[[#This Row],[MG]])+(Controle!$Y$3*Tabela1[[#This Row],[MU]])+(Controle!$Y$4*Tabela1[[#This Row],[MI]]))</f>
        <v>1.1238676351896693</v>
      </c>
    </row>
    <row r="15" spans="1:11" x14ac:dyDescent="0.2">
      <c r="A15" s="185" t="str">
        <f>Controle!M10</f>
        <v>GUILHERME BELLONE</v>
      </c>
      <c r="B15" s="23">
        <f>IF(INDEX(Controle!N:N,MATCH(Tabela1[[#This Row],[Perito]],Controle!M:M,0))="P",SUMIFS('Banco de Dados'!$E:$E,'Banco de Dados'!$A:$A,'Resumo | Perito'!$A15,'Banco de Dados'!$I:$I,"&gt;="&amp;'Resumo | Perito'!C$3,'Banco de Dados'!$I:$I,"&lt;"&amp;'Resumo | Perito'!E$4),"")</f>
        <v>0</v>
      </c>
      <c r="C15" s="23">
        <f>IF(Tabela1[[#This Row],[HF]]="","",SUMIFS('Banco de Dados'!$P:$P,'Banco de Dados'!$A:$A,'Resumo | Perito'!$A15,'Banco de Dados'!$I:$I,"&gt;="&amp;'Resumo | Perito'!C$3,'Banco de Dados'!$I:$I,"&lt;"&amp;'Resumo | Perito'!E$4))</f>
        <v>0</v>
      </c>
      <c r="D15" s="23">
        <f>IF(Tabela1[[#This Row],[HF]]="","",SUMIFS('Banco de Dados'!$Q:$Q,'Banco de Dados'!$A:$A,'Resumo | Perito'!$A15,'Banco de Dados'!$I:$I,"&gt;="&amp;'Resumo | Perito'!C$3,'Banco de Dados'!$I:$I,"&lt;"&amp;'Resumo | Perito'!E$4))</f>
        <v>0</v>
      </c>
      <c r="E15" s="182">
        <f>IF(Tabela1[[#This Row],[HF]]="","",SUMIFS('DU | Perito'!$B14:$DQ14,'DU | Perito'!$B$4:$DQ$4,"&gt;="&amp;'Resumo | Perito'!$C$3,'DU | Perito'!$B$4:$DQ$4,"&lt;"&amp;'Resumo | Perito'!$E$4))</f>
        <v>21</v>
      </c>
      <c r="F15" s="86">
        <f>IF(Tabela1[[#This Row],[HF]]="","",Tabela1[[#This Row],[HF]]/Tabela1[[#This Row],[DU]])</f>
        <v>0</v>
      </c>
      <c r="G15" s="86">
        <f>IF(Tabela1[[#This Row],[HF]]="","",(Controle!P10*('Resumo | UN'!$B$5/('Resumo | UN'!$B$6*SUMIFS('DU | Perito'!$B$5:$DQ$5,'DU | Perito'!$B$4:$DQ$4,"&gt;="&amp;'Resumo | Perito'!$C$3,'DU | Perito'!$B$4:$DQ$4,"&lt;"&amp;'Resumo | Perito'!$E$4)))+
Controle!Q10*('Resumo | UN'!$C$5/('Resumo | UN'!$C$6*SUMIFS('DU | Perito'!$B$5:$DQ$5,'DU | Perito'!$B$4:$DQ$4,"&gt;="&amp;'Resumo | Perito'!$C$3,'DU | Perito'!$B$4:$DQ$4,"&lt;"&amp;'Resumo | Perito'!$E$4)))+
Controle!R10*('Resumo | UN'!$D$5/('Resumo | UN'!$D$6*SUMIFS('DU | Perito'!$B$5:$DQ$5,'DU | Perito'!$B$4:$DQ$4,"&gt;="&amp;'Resumo | Perito'!$C$3,'DU | Perito'!$B$4:$DQ$4,"&lt;"&amp;'Resumo | Perito'!$E$4)))))</f>
        <v>0.45870325531342476</v>
      </c>
      <c r="H15" s="86">
        <f>IF(Tabela1[[#This Row],[HF]]="","",Tabela1[[#Totals],[HF]]/(SUM(Controle!P:R)*SUMIFS('DU | Perito'!$B$5:$DQ$5,'DU | Perito'!$B$4:$DQ$4,"&gt;="&amp;'Resumo | Perito'!$C$3,'DU | Perito'!$B$4:$DQ$4,"&lt;"&amp;'Resumo | Perito'!$E$4)))</f>
        <v>0.41015873015873011</v>
      </c>
      <c r="I15" s="86">
        <f>IF(Tabela1[[#This Row],[HF]]="","",(Controle!$Y$2*Tabela1[[#This Row],[MG]])+(Controle!$Y$3*Tabela1[[#This Row],[MU]])+(Controle!$Y$4*Tabela1[[#This Row],[MI]]))</f>
        <v>0.13275652407855798</v>
      </c>
    </row>
    <row r="16" spans="1:11" x14ac:dyDescent="0.2">
      <c r="A16" s="22" t="str">
        <f>Controle!M11</f>
        <v>HENRIQUE PALMA</v>
      </c>
      <c r="B16" s="23">
        <f>IF(INDEX(Controle!N:N,MATCH(Tabela1[[#This Row],[Perito]],Controle!M:M,0))="P",SUMIFS('Banco de Dados'!$E:$E,'Banco de Dados'!$A:$A,'Resumo | Perito'!$A16,'Banco de Dados'!$I:$I,"&gt;="&amp;'Resumo | Perito'!C$3,'Banco de Dados'!$I:$I,"&lt;"&amp;'Resumo | Perito'!E$4),"")</f>
        <v>0</v>
      </c>
      <c r="C16" s="23">
        <f>IF(Tabela1[[#This Row],[HF]]="","",SUMIFS('Banco de Dados'!$P:$P,'Banco de Dados'!$A:$A,'Resumo | Perito'!$A16,'Banco de Dados'!$I:$I,"&gt;="&amp;'Resumo | Perito'!C$3,'Banco de Dados'!$I:$I,"&lt;"&amp;'Resumo | Perito'!E$4))</f>
        <v>0</v>
      </c>
      <c r="D16" s="23">
        <f>IF(Tabela1[[#This Row],[HF]]="","",SUMIFS('Banco de Dados'!$Q:$Q,'Banco de Dados'!$A:$A,'Resumo | Perito'!$A16,'Banco de Dados'!$I:$I,"&gt;="&amp;'Resumo | Perito'!C$3,'Banco de Dados'!$I:$I,"&lt;"&amp;'Resumo | Perito'!E$4))</f>
        <v>0</v>
      </c>
      <c r="E16" s="182">
        <f>IF(Tabela1[[#This Row],[HF]]="","",SUMIFS('DU | Perito'!$B15:$DQ15,'DU | Perito'!$B$4:$DQ$4,"&gt;="&amp;'Resumo | Perito'!$C$3,'DU | Perito'!$B$4:$DQ$4,"&lt;"&amp;'Resumo | Perito'!$E$4))</f>
        <v>21</v>
      </c>
      <c r="F16" s="86">
        <f>IF(Tabela1[[#This Row],[HF]]="","",Tabela1[[#This Row],[HF]]/Tabela1[[#This Row],[DU]])</f>
        <v>0</v>
      </c>
      <c r="G16" s="86">
        <f>IF(Tabela1[[#This Row],[HF]]="","",(Controle!P11*('Resumo | UN'!$B$5/('Resumo | UN'!$B$6*SUMIFS('DU | Perito'!$B$5:$DQ$5,'DU | Perito'!$B$4:$DQ$4,"&gt;="&amp;'Resumo | Perito'!$C$3,'DU | Perito'!$B$4:$DQ$4,"&lt;"&amp;'Resumo | Perito'!$E$4)))+
Controle!Q11*('Resumo | UN'!$C$5/('Resumo | UN'!$C$6*SUMIFS('DU | Perito'!$B$5:$DQ$5,'DU | Perito'!$B$4:$DQ$4,"&gt;="&amp;'Resumo | Perito'!$C$3,'DU | Perito'!$B$4:$DQ$4,"&lt;"&amp;'Resumo | Perito'!$E$4)))+
Controle!R11*('Resumo | UN'!$D$5/('Resumo | UN'!$D$6*SUMIFS('DU | Perito'!$B$5:$DQ$5,'DU | Perito'!$B$4:$DQ$4,"&gt;="&amp;'Resumo | Perito'!$C$3,'DU | Perito'!$B$4:$DQ$4,"&lt;"&amp;'Resumo | Perito'!$E$4)))))</f>
        <v>0</v>
      </c>
      <c r="H16" s="86">
        <f>IF(Tabela1[[#This Row],[HF]]="","",Tabela1[[#Totals],[HF]]/(SUM(Controle!P:R)*SUMIFS('DU | Perito'!$B$5:$DQ$5,'DU | Perito'!$B$4:$DQ$4,"&gt;="&amp;'Resumo | Perito'!$C$3,'DU | Perito'!$B$4:$DQ$4,"&lt;"&amp;'Resumo | Perito'!$E$4)))</f>
        <v>0.41015873015873011</v>
      </c>
      <c r="I16" s="86">
        <f>IF(Tabela1[[#This Row],[HF]]="","",(Controle!$Y$2*Tabela1[[#This Row],[MG]])+(Controle!$Y$3*Tabela1[[#This Row],[MU]])+(Controle!$Y$4*Tabela1[[#This Row],[MI]]))</f>
        <v>4.1015873015873013E-2</v>
      </c>
    </row>
    <row r="17" spans="1:9" x14ac:dyDescent="0.2">
      <c r="A17" s="22" t="str">
        <f>Controle!M12</f>
        <v>JEAN MORAES</v>
      </c>
      <c r="B17" s="23">
        <f>IF(INDEX(Controle!N:N,MATCH(Tabela1[[#This Row],[Perito]],Controle!M:M,0))="P",SUMIFS('Banco de Dados'!$E:$E,'Banco de Dados'!$A:$A,'Resumo | Perito'!$A17,'Banco de Dados'!$I:$I,"&gt;="&amp;'Resumo | Perito'!C$3,'Banco de Dados'!$I:$I,"&lt;"&amp;'Resumo | Perito'!E$4),"")</f>
        <v>0</v>
      </c>
      <c r="C17" s="23">
        <f>IF(Tabela1[[#This Row],[HF]]="","",SUMIFS('Banco de Dados'!$P:$P,'Banco de Dados'!$A:$A,'Resumo | Perito'!$A17,'Banco de Dados'!$I:$I,"&gt;="&amp;'Resumo | Perito'!C$3,'Banco de Dados'!$I:$I,"&lt;"&amp;'Resumo | Perito'!E$4))</f>
        <v>0</v>
      </c>
      <c r="D17" s="23">
        <f>IF(Tabela1[[#This Row],[HF]]="","",SUMIFS('Banco de Dados'!$Q:$Q,'Banco de Dados'!$A:$A,'Resumo | Perito'!$A17,'Banco de Dados'!$I:$I,"&gt;="&amp;'Resumo | Perito'!C$3,'Banco de Dados'!$I:$I,"&lt;"&amp;'Resumo | Perito'!E$4))</f>
        <v>0</v>
      </c>
      <c r="E17" s="182">
        <f>IF(Tabela1[[#This Row],[HF]]="","",SUMIFS('DU | Perito'!$B16:$DQ16,'DU | Perito'!$B$4:$DQ$4,"&gt;="&amp;'Resumo | Perito'!$C$3,'DU | Perito'!$B$4:$DQ$4,"&lt;"&amp;'Resumo | Perito'!$E$4))</f>
        <v>21</v>
      </c>
      <c r="F17" s="86">
        <f>IF(Tabela1[[#This Row],[HF]]="","",Tabela1[[#This Row],[HF]]/Tabela1[[#This Row],[DU]])</f>
        <v>0</v>
      </c>
      <c r="G17" s="86">
        <f>IF(Tabela1[[#This Row],[HF]]="","",(Controle!P12*('Resumo | UN'!$B$5/('Resumo | UN'!$B$6*SUMIFS('DU | Perito'!$B$5:$DQ$5,'DU | Perito'!$B$4:$DQ$4,"&gt;="&amp;'Resumo | Perito'!$C$3,'DU | Perito'!$B$4:$DQ$4,"&lt;"&amp;'Resumo | Perito'!$E$4)))+
Controle!Q12*('Resumo | UN'!$C$5/('Resumo | UN'!$C$6*SUMIFS('DU | Perito'!$B$5:$DQ$5,'DU | Perito'!$B$4:$DQ$4,"&gt;="&amp;'Resumo | Perito'!$C$3,'DU | Perito'!$B$4:$DQ$4,"&lt;"&amp;'Resumo | Perito'!$E$4)))+
Controle!R12*('Resumo | UN'!$D$5/('Resumo | UN'!$D$6*SUMIFS('DU | Perito'!$B$5:$DQ$5,'DU | Perito'!$B$4:$DQ$4,"&gt;="&amp;'Resumo | Perito'!$C$3,'DU | Perito'!$B$4:$DQ$4,"&lt;"&amp;'Resumo | Perito'!$E$4)))))</f>
        <v>0.81904761904761914</v>
      </c>
      <c r="H17" s="86">
        <f>IF(Tabela1[[#This Row],[HF]]="","",Tabela1[[#Totals],[HF]]/(SUM(Controle!P:R)*SUMIFS('DU | Perito'!$B$5:$DQ$5,'DU | Perito'!$B$4:$DQ$4,"&gt;="&amp;'Resumo | Perito'!$C$3,'DU | Perito'!$B$4:$DQ$4,"&lt;"&amp;'Resumo | Perito'!$E$4)))</f>
        <v>0.41015873015873011</v>
      </c>
      <c r="I17" s="86">
        <f>IF(Tabela1[[#This Row],[HF]]="","",(Controle!$Y$2*Tabela1[[#This Row],[MG]])+(Controle!$Y$3*Tabela1[[#This Row],[MU]])+(Controle!$Y$4*Tabela1[[#This Row],[MI]]))</f>
        <v>0.20482539682539685</v>
      </c>
    </row>
    <row r="18" spans="1:9" x14ac:dyDescent="0.2">
      <c r="A18" s="22" t="str">
        <f>Controle!M13</f>
        <v>LEONARDO MARCELLI</v>
      </c>
      <c r="B18" s="23" t="str">
        <f>IF(INDEX(Controle!N:N,MATCH(Tabela1[[#This Row],[Perito]],Controle!M:M,0))="P",SUMIFS('Banco de Dados'!$E:$E,'Banco de Dados'!$A:$A,'Resumo | Perito'!$A18,'Banco de Dados'!$I:$I,"&gt;="&amp;'Resumo | Perito'!C$3,'Banco de Dados'!$I:$I,"&lt;"&amp;'Resumo | Perito'!E$4),"")</f>
        <v/>
      </c>
      <c r="C18" s="23" t="str">
        <f>IF(Tabela1[[#This Row],[HF]]="","",SUMIFS('Banco de Dados'!$P:$P,'Banco de Dados'!$A:$A,'Resumo | Perito'!$A18,'Banco de Dados'!$I:$I,"&gt;="&amp;'Resumo | Perito'!C$3,'Banco de Dados'!$I:$I,"&lt;"&amp;'Resumo | Perito'!E$4))</f>
        <v/>
      </c>
      <c r="D18" s="23" t="str">
        <f>IF(Tabela1[[#This Row],[HF]]="","",SUMIFS('Banco de Dados'!$Q:$Q,'Banco de Dados'!$A:$A,'Resumo | Perito'!$A18,'Banco de Dados'!$I:$I,"&gt;="&amp;'Resumo | Perito'!C$3,'Banco de Dados'!$I:$I,"&lt;"&amp;'Resumo | Perito'!E$4))</f>
        <v/>
      </c>
      <c r="E18" s="182" t="str">
        <f>IF(Tabela1[[#This Row],[HF]]="","",SUMIFS('DU | Perito'!$B17:$DQ17,'DU | Perito'!$B$4:$DQ$4,"&gt;="&amp;'Resumo | Perito'!$C$3,'DU | Perito'!$B$4:$DQ$4,"&lt;"&amp;'Resumo | Perito'!$E$4))</f>
        <v/>
      </c>
      <c r="F18" s="86" t="str">
        <f>IF(Tabela1[[#This Row],[HF]]="","",Tabela1[[#This Row],[HF]]/Tabela1[[#This Row],[DU]])</f>
        <v/>
      </c>
      <c r="G18" s="86" t="str">
        <f>IF(Tabela1[[#This Row],[HF]]="","",(Controle!P13*('Resumo | UN'!$B$5/('Resumo | UN'!$B$6*SUMIFS('DU | Perito'!$B$5:$DQ$5,'DU | Perito'!$B$4:$DQ$4,"&gt;="&amp;'Resumo | Perito'!$C$3,'DU | Perito'!$B$4:$DQ$4,"&lt;"&amp;'Resumo | Perito'!$E$4)))+
Controle!Q13*('Resumo | UN'!$C$5/('Resumo | UN'!$C$6*SUMIFS('DU | Perito'!$B$5:$DQ$5,'DU | Perito'!$B$4:$DQ$4,"&gt;="&amp;'Resumo | Perito'!$C$3,'DU | Perito'!$B$4:$DQ$4,"&lt;"&amp;'Resumo | Perito'!$E$4)))+
Controle!R13*('Resumo | UN'!$D$5/('Resumo | UN'!$D$6*SUMIFS('DU | Perito'!$B$5:$DQ$5,'DU | Perito'!$B$4:$DQ$4,"&gt;="&amp;'Resumo | Perito'!$C$3,'DU | Perito'!$B$4:$DQ$4,"&lt;"&amp;'Resumo | Perito'!$E$4)))))</f>
        <v/>
      </c>
      <c r="H18" s="86" t="str">
        <f>IF(Tabela1[[#This Row],[HF]]="","",Tabela1[[#Totals],[HF]]/(SUM(Controle!P:R)*SUMIFS('DU | Perito'!$B$5:$DQ$5,'DU | Perito'!$B$4:$DQ$4,"&gt;="&amp;'Resumo | Perito'!$C$3,'DU | Perito'!$B$4:$DQ$4,"&lt;"&amp;'Resumo | Perito'!$E$4)))</f>
        <v/>
      </c>
      <c r="I18" s="86" t="str">
        <f>IF(Tabela1[[#This Row],[HF]]="","",(Controle!$Y$2*Tabela1[[#This Row],[MG]])+(Controle!$Y$3*Tabela1[[#This Row],[MU]])+(Controle!$Y$4*Tabela1[[#This Row],[MI]]))</f>
        <v/>
      </c>
    </row>
    <row r="19" spans="1:9" x14ac:dyDescent="0.2">
      <c r="A19" s="22" t="str">
        <f>Controle!M14</f>
        <v>MAURICIO MARCELLI</v>
      </c>
      <c r="B19" s="23" t="str">
        <f>IF(INDEX(Controle!N:N,MATCH(Tabela1[[#This Row],[Perito]],Controle!M:M,0))="P",SUMIFS('Banco de Dados'!$E:$E,'Banco de Dados'!$A:$A,'Resumo | Perito'!$A19,'Banco de Dados'!$I:$I,"&gt;="&amp;'Resumo | Perito'!C$3,'Banco de Dados'!$I:$I,"&lt;"&amp;'Resumo | Perito'!E$4),"")</f>
        <v/>
      </c>
      <c r="C19" s="23" t="str">
        <f>IF(Tabela1[[#This Row],[HF]]="","",SUMIFS('Banco de Dados'!$P:$P,'Banco de Dados'!$A:$A,'Resumo | Perito'!$A19,'Banco de Dados'!$I:$I,"&gt;="&amp;'Resumo | Perito'!C$3,'Banco de Dados'!$I:$I,"&lt;"&amp;'Resumo | Perito'!E$4))</f>
        <v/>
      </c>
      <c r="D19" s="23" t="str">
        <f>IF(Tabela1[[#This Row],[HF]]="","",SUMIFS('Banco de Dados'!$Q:$Q,'Banco de Dados'!$A:$A,'Resumo | Perito'!$A19,'Banco de Dados'!$I:$I,"&gt;="&amp;'Resumo | Perito'!C$3,'Banco de Dados'!$I:$I,"&lt;"&amp;'Resumo | Perito'!E$4))</f>
        <v/>
      </c>
      <c r="E19" s="182" t="str">
        <f>IF(Tabela1[[#This Row],[HF]]="","",SUMIFS('DU | Perito'!$B18:$DQ18,'DU | Perito'!$B$4:$DQ$4,"&gt;="&amp;'Resumo | Perito'!$C$3,'DU | Perito'!$B$4:$DQ$4,"&lt;"&amp;'Resumo | Perito'!$E$4))</f>
        <v/>
      </c>
      <c r="F19" s="86" t="str">
        <f>IF(Tabela1[[#This Row],[HF]]="","",Tabela1[[#This Row],[HF]]/Tabela1[[#This Row],[DU]])</f>
        <v/>
      </c>
      <c r="G19" s="86" t="str">
        <f>IF(Tabela1[[#This Row],[HF]]="","",(Controle!P14*('Resumo | UN'!$B$5/('Resumo | UN'!$B$6*SUMIFS('DU | Perito'!$B$5:$DQ$5,'DU | Perito'!$B$4:$DQ$4,"&gt;="&amp;'Resumo | Perito'!$C$3,'DU | Perito'!$B$4:$DQ$4,"&lt;"&amp;'Resumo | Perito'!$E$4)))+
Controle!Q14*('Resumo | UN'!$C$5/('Resumo | UN'!$C$6*SUMIFS('DU | Perito'!$B$5:$DQ$5,'DU | Perito'!$B$4:$DQ$4,"&gt;="&amp;'Resumo | Perito'!$C$3,'DU | Perito'!$B$4:$DQ$4,"&lt;"&amp;'Resumo | Perito'!$E$4)))+
Controle!R14*('Resumo | UN'!$D$5/('Resumo | UN'!$D$6*SUMIFS('DU | Perito'!$B$5:$DQ$5,'DU | Perito'!$B$4:$DQ$4,"&gt;="&amp;'Resumo | Perito'!$C$3,'DU | Perito'!$B$4:$DQ$4,"&lt;"&amp;'Resumo | Perito'!$E$4)))))</f>
        <v/>
      </c>
      <c r="H19" s="86" t="str">
        <f>IF(Tabela1[[#This Row],[HF]]="","",Tabela1[[#Totals],[HF]]/(SUM(Controle!P:R)*SUMIFS('DU | Perito'!$B$5:$DQ$5,'DU | Perito'!$B$4:$DQ$4,"&gt;="&amp;'Resumo | Perito'!$C$3,'DU | Perito'!$B$4:$DQ$4,"&lt;"&amp;'Resumo | Perito'!$E$4)))</f>
        <v/>
      </c>
      <c r="I19" s="86" t="str">
        <f>IF(Tabela1[[#This Row],[HF]]="","",(Controle!$Y$2*Tabela1[[#This Row],[MG]])+(Controle!$Y$3*Tabela1[[#This Row],[MU]])+(Controle!$Y$4*Tabela1[[#This Row],[MI]]))</f>
        <v/>
      </c>
    </row>
    <row r="20" spans="1:9" x14ac:dyDescent="0.2">
      <c r="A20" s="22" t="str">
        <f>Controle!M15</f>
        <v>OSCAR AVILES</v>
      </c>
      <c r="B20" s="23">
        <f>IF(INDEX(Controle!N:N,MATCH(Tabela1[[#This Row],[Perito]],Controle!M:M,0))="P",SUMIFS('Banco de Dados'!$E:$E,'Banco de Dados'!$A:$A,'Resumo | Perito'!$A20,'Banco de Dados'!$I:$I,"&gt;="&amp;'Resumo | Perito'!C$3,'Banco de Dados'!$I:$I,"&lt;"&amp;'Resumo | Perito'!E$4),"")</f>
        <v>2.8</v>
      </c>
      <c r="C20" s="23">
        <f>IF(Tabela1[[#This Row],[HF]]="","",SUMIFS('Banco de Dados'!$P:$P,'Banco de Dados'!$A:$A,'Resumo | Perito'!$A20,'Banco de Dados'!$I:$I,"&gt;="&amp;'Resumo | Perito'!C$3,'Banco de Dados'!$I:$I,"&lt;"&amp;'Resumo | Perito'!E$4))</f>
        <v>2.8</v>
      </c>
      <c r="D20" s="23">
        <f>IF(Tabela1[[#This Row],[HF]]="","",SUMIFS('Banco de Dados'!$Q:$Q,'Banco de Dados'!$A:$A,'Resumo | Perito'!$A20,'Banco de Dados'!$I:$I,"&gt;="&amp;'Resumo | Perito'!C$3,'Banco de Dados'!$I:$I,"&lt;"&amp;'Resumo | Perito'!E$4))</f>
        <v>0</v>
      </c>
      <c r="E20" s="182">
        <f>IF(Tabela1[[#This Row],[HF]]="","",SUMIFS('DU | Perito'!$B19:$DQ19,'DU | Perito'!$B$4:$DQ$4,"&gt;="&amp;'Resumo | Perito'!$C$3,'DU | Perito'!$B$4:$DQ$4,"&lt;"&amp;'Resumo | Perito'!$E$4))</f>
        <v>21</v>
      </c>
      <c r="F20" s="86">
        <f>IF(Tabela1[[#This Row],[HF]]="","",Tabela1[[#This Row],[HF]]/Tabela1[[#This Row],[DU]])</f>
        <v>0.13333333333333333</v>
      </c>
      <c r="G20" s="86">
        <f>IF(Tabela1[[#This Row],[HF]]="","",(Controle!P15*('Resumo | UN'!$B$5/('Resumo | UN'!$B$6*SUMIFS('DU | Perito'!$B$5:$DQ$5,'DU | Perito'!$B$4:$DQ$4,"&gt;="&amp;'Resumo | Perito'!$C$3,'DU | Perito'!$B$4:$DQ$4,"&lt;"&amp;'Resumo | Perito'!$E$4)))+
Controle!Q15*('Resumo | UN'!$C$5/('Resumo | UN'!$C$6*SUMIFS('DU | Perito'!$B$5:$DQ$5,'DU | Perito'!$B$4:$DQ$4,"&gt;="&amp;'Resumo | Perito'!$C$3,'DU | Perito'!$B$4:$DQ$4,"&lt;"&amp;'Resumo | Perito'!$E$4)))+
Controle!R15*('Resumo | UN'!$D$5/('Resumo | UN'!$D$6*SUMIFS('DU | Perito'!$B$5:$DQ$5,'DU | Perito'!$B$4:$DQ$4,"&gt;="&amp;'Resumo | Perito'!$C$3,'DU | Perito'!$B$4:$DQ$4,"&lt;"&amp;'Resumo | Perito'!$E$4)))))</f>
        <v>0.81904761904761914</v>
      </c>
      <c r="H20" s="86">
        <f>IF(Tabela1[[#This Row],[HF]]="","",Tabela1[[#Totals],[HF]]/(SUM(Controle!P:R)*SUMIFS('DU | Perito'!$B$5:$DQ$5,'DU | Perito'!$B$4:$DQ$4,"&gt;="&amp;'Resumo | Perito'!$C$3,'DU | Perito'!$B$4:$DQ$4,"&lt;"&amp;'Resumo | Perito'!$E$4)))</f>
        <v>0.41015873015873011</v>
      </c>
      <c r="I20" s="86">
        <f>IF(Tabela1[[#This Row],[HF]]="","",(Controle!$Y$2*Tabela1[[#This Row],[MG]])+(Controle!$Y$3*Tabela1[[#This Row],[MU]])+(Controle!$Y$4*Tabela1[[#This Row],[MI]]))</f>
        <v>0.29815873015873018</v>
      </c>
    </row>
    <row r="21" spans="1:9" x14ac:dyDescent="0.2">
      <c r="A21" s="22" t="str">
        <f>Controle!M16</f>
        <v>RAPHAEL DA MATA</v>
      </c>
      <c r="B21" s="23">
        <f>IF(INDEX(Controle!N:N,MATCH(Tabela1[[#This Row],[Perito]],Controle!M:M,0))="P",SUMIFS('Banco de Dados'!$E:$E,'Banco de Dados'!$A:$A,'Resumo | Perito'!$A21,'Banco de Dados'!$I:$I,"&gt;="&amp;'Resumo | Perito'!C$3,'Banco de Dados'!$I:$I,"&lt;"&amp;'Resumo | Perito'!E$4),"")</f>
        <v>18.716666666666669</v>
      </c>
      <c r="C21" s="23">
        <f>IF(Tabela1[[#This Row],[HF]]="","",SUMIFS('Banco de Dados'!$P:$P,'Banco de Dados'!$A:$A,'Resumo | Perito'!$A21,'Banco de Dados'!$I:$I,"&gt;="&amp;'Resumo | Perito'!C$3,'Banco de Dados'!$I:$I,"&lt;"&amp;'Resumo | Perito'!E$4))</f>
        <v>18.716666666666669</v>
      </c>
      <c r="D21" s="23">
        <f>IF(Tabela1[[#This Row],[HF]]="","",SUMIFS('Banco de Dados'!$Q:$Q,'Banco de Dados'!$A:$A,'Resumo | Perito'!$A21,'Banco de Dados'!$I:$I,"&gt;="&amp;'Resumo | Perito'!C$3,'Banco de Dados'!$I:$I,"&lt;"&amp;'Resumo | Perito'!E$4))</f>
        <v>0</v>
      </c>
      <c r="E21" s="182">
        <f>IF(Tabela1[[#This Row],[HF]]="","",SUMIFS('DU | Perito'!$B20:$DQ20,'DU | Perito'!$B$4:$DQ$4,"&gt;="&amp;'Resumo | Perito'!$C$3,'DU | Perito'!$B$4:$DQ$4,"&lt;"&amp;'Resumo | Perito'!$E$4))</f>
        <v>21</v>
      </c>
      <c r="F21" s="86">
        <f>IF(Tabela1[[#This Row],[HF]]="","",Tabela1[[#This Row],[HF]]/Tabela1[[#This Row],[DU]])</f>
        <v>0.89126984126984132</v>
      </c>
      <c r="G21" s="86">
        <f>IF(Tabela1[[#This Row],[HF]]="","",(Controle!P16*('Resumo | UN'!$B$5/('Resumo | UN'!$B$6*SUMIFS('DU | Perito'!$B$5:$DQ$5,'DU | Perito'!$B$4:$DQ$4,"&gt;="&amp;'Resumo | Perito'!$C$3,'DU | Perito'!$B$4:$DQ$4,"&lt;"&amp;'Resumo | Perito'!$E$4)))+
Controle!Q16*('Resumo | UN'!$C$5/('Resumo | UN'!$C$6*SUMIFS('DU | Perito'!$B$5:$DQ$5,'DU | Perito'!$B$4:$DQ$4,"&gt;="&amp;'Resumo | Perito'!$C$3,'DU | Perito'!$B$4:$DQ$4,"&lt;"&amp;'Resumo | Perito'!$E$4)))+
Controle!R16*('Resumo | UN'!$D$5/('Resumo | UN'!$D$6*SUMIFS('DU | Perito'!$B$5:$DQ$5,'DU | Perito'!$B$4:$DQ$4,"&gt;="&amp;'Resumo | Perito'!$C$3,'DU | Perito'!$B$4:$DQ$4,"&lt;"&amp;'Resumo | Perito'!$E$4)))))</f>
        <v>0.81904761904761914</v>
      </c>
      <c r="H21" s="86">
        <f>IF(Tabela1[[#This Row],[HF]]="","",Tabela1[[#Totals],[HF]]/(SUM(Controle!P:R)*SUMIFS('DU | Perito'!$B$5:$DQ$5,'DU | Perito'!$B$4:$DQ$4,"&gt;="&amp;'Resumo | Perito'!$C$3,'DU | Perito'!$B$4:$DQ$4,"&lt;"&amp;'Resumo | Perito'!$E$4)))</f>
        <v>0.41015873015873011</v>
      </c>
      <c r="I21" s="86">
        <f>IF(Tabela1[[#This Row],[HF]]="","",(Controle!$Y$2*Tabela1[[#This Row],[MG]])+(Controle!$Y$3*Tabela1[[#This Row],[MU]])+(Controle!$Y$4*Tabela1[[#This Row],[MI]]))</f>
        <v>0.82871428571428574</v>
      </c>
    </row>
    <row r="22" spans="1:9" x14ac:dyDescent="0.2">
      <c r="A22" s="22" t="str">
        <f>Controle!M17</f>
        <v>RÉGIS AREDES</v>
      </c>
      <c r="B22" s="23">
        <f>IF(INDEX(Controle!N:N,MATCH(Tabela1[[#This Row],[Perito]],Controle!M:M,0))="P",SUMIFS('Banco de Dados'!$E:$E,'Banco de Dados'!$A:$A,'Resumo | Perito'!$A22,'Banco de Dados'!$I:$I,"&gt;="&amp;'Resumo | Perito'!C$3,'Banco de Dados'!$I:$I,"&lt;"&amp;'Resumo | Perito'!E$4),"")</f>
        <v>0</v>
      </c>
      <c r="C22" s="23">
        <f>IF(Tabela1[[#This Row],[HF]]="","",SUMIFS('Banco de Dados'!$P:$P,'Banco de Dados'!$A:$A,'Resumo | Perito'!$A22,'Banco de Dados'!$I:$I,"&gt;="&amp;'Resumo | Perito'!C$3,'Banco de Dados'!$I:$I,"&lt;"&amp;'Resumo | Perito'!E$4))</f>
        <v>0</v>
      </c>
      <c r="D22" s="23">
        <f>IF(Tabela1[[#This Row],[HF]]="","",SUMIFS('Banco de Dados'!$Q:$Q,'Banco de Dados'!$A:$A,'Resumo | Perito'!$A22,'Banco de Dados'!$I:$I,"&gt;="&amp;'Resumo | Perito'!C$3,'Banco de Dados'!$I:$I,"&lt;"&amp;'Resumo | Perito'!E$4))</f>
        <v>0</v>
      </c>
      <c r="E22" s="182">
        <f>IF(Tabela1[[#This Row],[HF]]="","",SUMIFS('DU | Perito'!$B21:$DQ21,'DU | Perito'!$B$4:$DQ$4,"&gt;="&amp;'Resumo | Perito'!$C$3,'DU | Perito'!$B$4:$DQ$4,"&lt;"&amp;'Resumo | Perito'!$E$4))</f>
        <v>21</v>
      </c>
      <c r="F22" s="86">
        <f>IF(Tabela1[[#This Row],[HF]]="","",Tabela1[[#This Row],[HF]]/Tabela1[[#This Row],[DU]])</f>
        <v>0</v>
      </c>
      <c r="G22" s="86">
        <f>IF(Tabela1[[#This Row],[HF]]="","",(Controle!P17*('Resumo | UN'!$B$5/('Resumo | UN'!$B$6*SUMIFS('DU | Perito'!$B$5:$DQ$5,'DU | Perito'!$B$4:$DQ$4,"&gt;="&amp;'Resumo | Perito'!$C$3,'DU | Perito'!$B$4:$DQ$4,"&lt;"&amp;'Resumo | Perito'!$E$4)))+
Controle!Q17*('Resumo | UN'!$C$5/('Resumo | UN'!$C$6*SUMIFS('DU | Perito'!$B$5:$DQ$5,'DU | Perito'!$B$4:$DQ$4,"&gt;="&amp;'Resumo | Perito'!$C$3,'DU | Perito'!$B$4:$DQ$4,"&lt;"&amp;'Resumo | Perito'!$E$4)))+
Controle!R17*('Resumo | UN'!$D$5/('Resumo | UN'!$D$6*SUMIFS('DU | Perito'!$B$5:$DQ$5,'DU | Perito'!$B$4:$DQ$4,"&gt;="&amp;'Resumo | Perito'!$C$3,'DU | Perito'!$B$4:$DQ$4,"&lt;"&amp;'Resumo | Perito'!$E$4)))))</f>
        <v>0</v>
      </c>
      <c r="H22" s="86">
        <f>IF(Tabela1[[#This Row],[HF]]="","",Tabela1[[#Totals],[HF]]/(SUM(Controle!P:R)*SUMIFS('DU | Perito'!$B$5:$DQ$5,'DU | Perito'!$B$4:$DQ$4,"&gt;="&amp;'Resumo | Perito'!$C$3,'DU | Perito'!$B$4:$DQ$4,"&lt;"&amp;'Resumo | Perito'!$E$4)))</f>
        <v>0.41015873015873011</v>
      </c>
      <c r="I22" s="86">
        <f>IF(Tabela1[[#This Row],[HF]]="","",(Controle!$Y$2*Tabela1[[#This Row],[MG]])+(Controle!$Y$3*Tabela1[[#This Row],[MU]])+(Controle!$Y$4*Tabela1[[#This Row],[MI]]))</f>
        <v>4.1015873015873013E-2</v>
      </c>
    </row>
    <row r="23" spans="1:9" x14ac:dyDescent="0.2">
      <c r="A23" s="22" t="str">
        <f>Controle!M18</f>
        <v>RENATO MOREIRA</v>
      </c>
      <c r="B23" s="23" t="str">
        <f>IF(INDEX(Controle!N:N,MATCH(Tabela1[[#This Row],[Perito]],Controle!M:M,0))="P",SUMIFS('Banco de Dados'!$E:$E,'Banco de Dados'!$A:$A,'Resumo | Perito'!$A23,'Banco de Dados'!$I:$I,"&gt;="&amp;'Resumo | Perito'!C$3,'Banco de Dados'!$I:$I,"&lt;"&amp;'Resumo | Perito'!E$4),"")</f>
        <v/>
      </c>
      <c r="C23" s="23" t="str">
        <f>IF(Tabela1[[#This Row],[HF]]="","",SUMIFS('Banco de Dados'!$P:$P,'Banco de Dados'!$A:$A,'Resumo | Perito'!$A23,'Banco de Dados'!$I:$I,"&gt;="&amp;'Resumo | Perito'!C$3,'Banco de Dados'!$I:$I,"&lt;"&amp;'Resumo | Perito'!E$4))</f>
        <v/>
      </c>
      <c r="D23" s="23" t="str">
        <f>IF(Tabela1[[#This Row],[HF]]="","",SUMIFS('Banco de Dados'!$Q:$Q,'Banco de Dados'!$A:$A,'Resumo | Perito'!$A23,'Banco de Dados'!$I:$I,"&gt;="&amp;'Resumo | Perito'!C$3,'Banco de Dados'!$I:$I,"&lt;"&amp;'Resumo | Perito'!E$4))</f>
        <v/>
      </c>
      <c r="E23" s="182" t="str">
        <f>IF(Tabela1[[#This Row],[HF]]="","",SUMIFS('DU | Perito'!$B22:$DQ22,'DU | Perito'!$B$4:$DQ$4,"&gt;="&amp;'Resumo | Perito'!$C$3,'DU | Perito'!$B$4:$DQ$4,"&lt;"&amp;'Resumo | Perito'!$E$4))</f>
        <v/>
      </c>
      <c r="F23" s="86" t="str">
        <f>IF(Tabela1[[#This Row],[HF]]="","",Tabela1[[#This Row],[HF]]/Tabela1[[#This Row],[DU]])</f>
        <v/>
      </c>
      <c r="G23" s="86" t="str">
        <f>IF(Tabela1[[#This Row],[HF]]="","",(Controle!P18*('Resumo | UN'!$B$5/('Resumo | UN'!$B$6*SUMIFS('DU | Perito'!$B$5:$DQ$5,'DU | Perito'!$B$4:$DQ$4,"&gt;="&amp;'Resumo | Perito'!$C$3,'DU | Perito'!$B$4:$DQ$4,"&lt;"&amp;'Resumo | Perito'!$E$4)))+
Controle!Q18*('Resumo | UN'!$C$5/('Resumo | UN'!$C$6*SUMIFS('DU | Perito'!$B$5:$DQ$5,'DU | Perito'!$B$4:$DQ$4,"&gt;="&amp;'Resumo | Perito'!$C$3,'DU | Perito'!$B$4:$DQ$4,"&lt;"&amp;'Resumo | Perito'!$E$4)))+
Controle!R18*('Resumo | UN'!$D$5/('Resumo | UN'!$D$6*SUMIFS('DU | Perito'!$B$5:$DQ$5,'DU | Perito'!$B$4:$DQ$4,"&gt;="&amp;'Resumo | Perito'!$C$3,'DU | Perito'!$B$4:$DQ$4,"&lt;"&amp;'Resumo | Perito'!$E$4)))))</f>
        <v/>
      </c>
      <c r="H23" s="86" t="str">
        <f>IF(Tabela1[[#This Row],[HF]]="","",Tabela1[[#Totals],[HF]]/(SUM(Controle!P:R)*SUMIFS('DU | Perito'!$B$5:$DQ$5,'DU | Perito'!$B$4:$DQ$4,"&gt;="&amp;'Resumo | Perito'!$C$3,'DU | Perito'!$B$4:$DQ$4,"&lt;"&amp;'Resumo | Perito'!$E$4)))</f>
        <v/>
      </c>
      <c r="I23" s="86" t="str">
        <f>IF(Tabela1[[#This Row],[HF]]="","",(Controle!$Y$2*Tabela1[[#This Row],[MG]])+(Controle!$Y$3*Tabela1[[#This Row],[MU]])+(Controle!$Y$4*Tabela1[[#This Row],[MI]]))</f>
        <v/>
      </c>
    </row>
    <row r="24" spans="1:9" x14ac:dyDescent="0.2">
      <c r="A24" s="22" t="str">
        <f>Controle!M19</f>
        <v>TARCÍSIO DOUTEL</v>
      </c>
      <c r="B24" s="23">
        <f>IF(INDEX(Controle!N:N,MATCH(Tabela1[[#This Row],[Perito]],Controle!M:M,0))="P",SUMIFS('Banco de Dados'!$E:$E,'Banco de Dados'!$A:$A,'Resumo | Perito'!$A24,'Banco de Dados'!$I:$I,"&gt;="&amp;'Resumo | Perito'!C$3,'Banco de Dados'!$I:$I,"&lt;"&amp;'Resumo | Perito'!E$4),"")</f>
        <v>10.583333333333332</v>
      </c>
      <c r="C24" s="23">
        <f>IF(Tabela1[[#This Row],[HF]]="","",SUMIFS('Banco de Dados'!$P:$P,'Banco de Dados'!$A:$A,'Resumo | Perito'!$A24,'Banco de Dados'!$I:$I,"&gt;="&amp;'Resumo | Perito'!C$3,'Banco de Dados'!$I:$I,"&lt;"&amp;'Resumo | Perito'!E$4))</f>
        <v>10.583333333333332</v>
      </c>
      <c r="D24" s="23">
        <f>IF(Tabela1[[#This Row],[HF]]="","",SUMIFS('Banco de Dados'!$Q:$Q,'Banco de Dados'!$A:$A,'Resumo | Perito'!$A24,'Banco de Dados'!$I:$I,"&gt;="&amp;'Resumo | Perito'!C$3,'Banco de Dados'!$I:$I,"&lt;"&amp;'Resumo | Perito'!E$4))</f>
        <v>0</v>
      </c>
      <c r="E24" s="182">
        <f>IF(Tabela1[[#This Row],[HF]]="","",SUMIFS('DU | Perito'!$B23:$DQ23,'DU | Perito'!$B$4:$DQ$4,"&gt;="&amp;'Resumo | Perito'!$C$3,'DU | Perito'!$B$4:$DQ$4,"&lt;"&amp;'Resumo | Perito'!$E$4))</f>
        <v>21</v>
      </c>
      <c r="F24" s="86">
        <f>IF(Tabela1[[#This Row],[HF]]="","",Tabela1[[#This Row],[HF]]/Tabela1[[#This Row],[DU]])</f>
        <v>0.50396825396825395</v>
      </c>
      <c r="G24" s="86">
        <f>IF(Tabela1[[#This Row],[HF]]="","",(Controle!P19*('Resumo | UN'!$B$5/('Resumo | UN'!$B$6*SUMIFS('DU | Perito'!$B$5:$DQ$5,'DU | Perito'!$B$4:$DQ$4,"&gt;="&amp;'Resumo | Perito'!$C$3,'DU | Perito'!$B$4:$DQ$4,"&lt;"&amp;'Resumo | Perito'!$E$4)))+
Controle!Q19*('Resumo | UN'!$C$5/('Resumo | UN'!$C$6*SUMIFS('DU | Perito'!$B$5:$DQ$5,'DU | Perito'!$B$4:$DQ$4,"&gt;="&amp;'Resumo | Perito'!$C$3,'DU | Perito'!$B$4:$DQ$4,"&lt;"&amp;'Resumo | Perito'!$E$4)))+
Controle!R19*('Resumo | UN'!$D$5/('Resumo | UN'!$D$6*SUMIFS('DU | Perito'!$B$5:$DQ$5,'DU | Perito'!$B$4:$DQ$4,"&gt;="&amp;'Resumo | Perito'!$C$3,'DU | Perito'!$B$4:$DQ$4,"&lt;"&amp;'Resumo | Perito'!$E$4)))))</f>
        <v>0.45870325531342476</v>
      </c>
      <c r="H24" s="86">
        <f>IF(Tabela1[[#This Row],[HF]]="","",Tabela1[[#Totals],[HF]]/(SUM(Controle!P:R)*SUMIFS('DU | Perito'!$B$5:$DQ$5,'DU | Perito'!$B$4:$DQ$4,"&gt;="&amp;'Resumo | Perito'!$C$3,'DU | Perito'!$B$4:$DQ$4,"&lt;"&amp;'Resumo | Perito'!$E$4)))</f>
        <v>0.41015873015873011</v>
      </c>
      <c r="I24" s="86">
        <f>IF(Tabela1[[#This Row],[HF]]="","",(Controle!$Y$2*Tabela1[[#This Row],[MG]])+(Controle!$Y$3*Tabela1[[#This Row],[MU]])+(Controle!$Y$4*Tabela1[[#This Row],[MI]]))</f>
        <v>0.48553430185633573</v>
      </c>
    </row>
    <row r="25" spans="1:9" x14ac:dyDescent="0.2">
      <c r="A25" s="22" t="str">
        <f>Controle!M20</f>
        <v>THIAGO SANTOS</v>
      </c>
      <c r="B25" s="23">
        <f>IF(INDEX(Controle!N:N,MATCH(Tabela1[[#This Row],[Perito]],Controle!M:M,0))="P",SUMIFS('Banco de Dados'!$E:$E,'Banco de Dados'!$A:$A,'Resumo | Perito'!$A25,'Banco de Dados'!$I:$I,"&gt;="&amp;'Resumo | Perito'!C$3,'Banco de Dados'!$I:$I,"&lt;"&amp;'Resumo | Perito'!E$4),"")</f>
        <v>17.25</v>
      </c>
      <c r="C25" s="23">
        <f>IF(Tabela1[[#This Row],[HF]]="","",SUMIFS('Banco de Dados'!$P:$P,'Banco de Dados'!$A:$A,'Resumo | Perito'!$A25,'Banco de Dados'!$I:$I,"&gt;="&amp;'Resumo | Perito'!C$3,'Banco de Dados'!$I:$I,"&lt;"&amp;'Resumo | Perito'!E$4))</f>
        <v>17.25</v>
      </c>
      <c r="D25" s="23">
        <f>IF(Tabela1[[#This Row],[HF]]="","",SUMIFS('Banco de Dados'!$Q:$Q,'Banco de Dados'!$A:$A,'Resumo | Perito'!$A25,'Banco de Dados'!$I:$I,"&gt;="&amp;'Resumo | Perito'!C$3,'Banco de Dados'!$I:$I,"&lt;"&amp;'Resumo | Perito'!E$4))</f>
        <v>0</v>
      </c>
      <c r="E25" s="182">
        <f>IF(Tabela1[[#This Row],[HF]]="","",SUMIFS('DU | Perito'!$B24:$DQ24,'DU | Perito'!$B$4:$DQ$4,"&gt;="&amp;'Resumo | Perito'!$C$3,'DU | Perito'!$B$4:$DQ$4,"&lt;"&amp;'Resumo | Perito'!$E$4))</f>
        <v>21</v>
      </c>
      <c r="F25" s="86">
        <f>IF(Tabela1[[#This Row],[HF]]="","",Tabela1[[#This Row],[HF]]/Tabela1[[#This Row],[DU]])</f>
        <v>0.8214285714285714</v>
      </c>
      <c r="G25" s="86">
        <f>IF(Tabela1[[#This Row],[HF]]="","",(Controle!P20*('Resumo | UN'!$B$5/('Resumo | UN'!$B$6*SUMIFS('DU | Perito'!$B$5:$DQ$5,'DU | Perito'!$B$4:$DQ$4,"&gt;="&amp;'Resumo | Perito'!$C$3,'DU | Perito'!$B$4:$DQ$4,"&lt;"&amp;'Resumo | Perito'!$E$4)))+
Controle!Q20*('Resumo | UN'!$C$5/('Resumo | UN'!$C$6*SUMIFS('DU | Perito'!$B$5:$DQ$5,'DU | Perito'!$B$4:$DQ$4,"&gt;="&amp;'Resumo | Perito'!$C$3,'DU | Perito'!$B$4:$DQ$4,"&lt;"&amp;'Resumo | Perito'!$E$4)))+
Controle!R20*('Resumo | UN'!$D$5/('Resumo | UN'!$D$6*SUMIFS('DU | Perito'!$B$5:$DQ$5,'DU | Perito'!$B$4:$DQ$4,"&gt;="&amp;'Resumo | Perito'!$C$3,'DU | Perito'!$B$4:$DQ$4,"&lt;"&amp;'Resumo | Perito'!$E$4)))))</f>
        <v>0.81904761904761914</v>
      </c>
      <c r="H25" s="86">
        <f>IF(Tabela1[[#This Row],[HF]]="","",Tabela1[[#Totals],[HF]]/(SUM(Controle!P:R)*SUMIFS('DU | Perito'!$B$5:$DQ$5,'DU | Perito'!$B$4:$DQ$4,"&gt;="&amp;'Resumo | Perito'!$C$3,'DU | Perito'!$B$4:$DQ$4,"&lt;"&amp;'Resumo | Perito'!$E$4)))</f>
        <v>0.41015873015873011</v>
      </c>
      <c r="I25" s="86">
        <f>IF(Tabela1[[#This Row],[HF]]="","",(Controle!$Y$2*Tabela1[[#This Row],[MG]])+(Controle!$Y$3*Tabela1[[#This Row],[MU]])+(Controle!$Y$4*Tabela1[[#This Row],[MI]]))</f>
        <v>0.77982539682539675</v>
      </c>
    </row>
    <row r="26" spans="1:9" x14ac:dyDescent="0.2">
      <c r="A26" s="22" t="s">
        <v>215</v>
      </c>
      <c r="B26" s="23">
        <f>SUBTOTAL(109,Tabela1[HF])</f>
        <v>129.19999999999999</v>
      </c>
      <c r="C26" s="23">
        <f>SUBTOTAL(109,Tabela1[HR])</f>
        <v>129.19999999999999</v>
      </c>
      <c r="D26" s="23">
        <f>SUBTOTAL(109,Tabela1[HP])</f>
        <v>0</v>
      </c>
      <c r="E26" s="182"/>
      <c r="F26" s="85"/>
      <c r="G26" s="85"/>
      <c r="H26" s="85"/>
      <c r="I26" s="85"/>
    </row>
    <row r="29" spans="1:9" x14ac:dyDescent="0.2">
      <c r="A29" s="19" t="s">
        <v>490</v>
      </c>
    </row>
  </sheetData>
  <mergeCells count="1">
    <mergeCell ref="A3:A4"/>
  </mergeCells>
  <dataValidations disablePrompts="1" count="1">
    <dataValidation type="whole" operator="greaterThan" allowBlank="1" showInputMessage="1" showErrorMessage="1" sqref="D4">
      <formula1>D3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Scroll Bar 1">
              <controlPr defaultSize="0" autoPict="0">
                <anchor moveWithCells="1">
                  <from>
                    <xdr:col>3</xdr:col>
                    <xdr:colOff>104775</xdr:colOff>
                    <xdr:row>1</xdr:row>
                    <xdr:rowOff>152400</xdr:rowOff>
                  </from>
                  <to>
                    <xdr:col>9</xdr:col>
                    <xdr:colOff>28575</xdr:colOff>
                    <xdr:row>2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Scroll Bar 3">
              <controlPr defaultSize="0" autoPict="0">
                <anchor moveWithCells="1">
                  <from>
                    <xdr:col>3</xdr:col>
                    <xdr:colOff>104775</xdr:colOff>
                    <xdr:row>3</xdr:row>
                    <xdr:rowOff>9525</xdr:rowOff>
                  </from>
                  <to>
                    <xdr:col>9</xdr:col>
                    <xdr:colOff>28575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Controle!$M$2:$M$30</xm:f>
          </x14:formula1>
          <xm:sqref>A7:A25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F87"/>
  </sheetPr>
  <dimension ref="A1:K6926"/>
  <sheetViews>
    <sheetView showGridLines="0" topLeftCell="A2" workbookViewId="0">
      <selection activeCell="A3" sqref="A3:K6926"/>
    </sheetView>
  </sheetViews>
  <sheetFormatPr defaultRowHeight="15" x14ac:dyDescent="0.25"/>
  <cols>
    <col min="1" max="1" width="14" style="101" customWidth="1"/>
    <col min="2" max="2" width="16.28515625" style="101" bestFit="1" customWidth="1"/>
    <col min="3" max="3" width="13.85546875" style="101" customWidth="1"/>
    <col min="4" max="4" width="16.7109375" style="101" customWidth="1"/>
    <col min="5" max="5" width="15.7109375" style="102" customWidth="1"/>
    <col min="6" max="6" width="15.7109375" style="104" customWidth="1"/>
    <col min="7" max="7" width="20.7109375" style="103" customWidth="1"/>
    <col min="8" max="8" width="50.7109375" style="103" customWidth="1"/>
    <col min="9" max="9" width="10.140625" style="103" bestFit="1" customWidth="1"/>
    <col min="10" max="10" width="14.28515625" style="126" bestFit="1" customWidth="1"/>
    <col min="11" max="11" width="15.7109375" style="168" customWidth="1"/>
    <col min="12" max="16384" width="9.140625" style="96"/>
  </cols>
  <sheetData>
    <row r="1" spans="1:11" ht="32.1" customHeight="1" x14ac:dyDescent="0.25">
      <c r="A1" s="106" t="s">
        <v>245</v>
      </c>
      <c r="B1" s="93"/>
      <c r="C1" s="93"/>
      <c r="D1" s="93"/>
      <c r="E1" s="94"/>
      <c r="F1" s="95"/>
      <c r="G1" s="95"/>
      <c r="H1" s="95"/>
      <c r="I1" s="95"/>
      <c r="J1" s="124"/>
      <c r="K1" s="165"/>
    </row>
    <row r="2" spans="1:11" ht="9.9499999999999993" customHeight="1" x14ac:dyDescent="0.25">
      <c r="A2" s="97"/>
      <c r="B2" s="97"/>
      <c r="C2" s="97"/>
      <c r="D2" s="97"/>
      <c r="E2" s="98"/>
      <c r="F2" s="100"/>
      <c r="G2" s="99"/>
      <c r="H2" s="99"/>
      <c r="I2" s="99"/>
      <c r="J2" s="125"/>
      <c r="K2" s="166"/>
    </row>
    <row r="3" spans="1:11" x14ac:dyDescent="0.25">
      <c r="A3" s="149" t="s">
        <v>246</v>
      </c>
      <c r="B3" s="149"/>
      <c r="C3" s="149"/>
      <c r="D3" s="150"/>
      <c r="E3" s="151"/>
      <c r="F3" s="151"/>
      <c r="G3" s="151" t="s">
        <v>247</v>
      </c>
      <c r="H3" s="151"/>
      <c r="I3" s="152" t="s">
        <v>392</v>
      </c>
      <c r="J3" s="151"/>
      <c r="K3" s="151"/>
    </row>
    <row r="4" spans="1:11" x14ac:dyDescent="0.25">
      <c r="A4" s="150" t="s">
        <v>248</v>
      </c>
      <c r="B4" s="150" t="s">
        <v>576</v>
      </c>
      <c r="C4" s="150" t="s">
        <v>219</v>
      </c>
      <c r="D4" s="150" t="s">
        <v>227</v>
      </c>
      <c r="E4" s="151" t="s">
        <v>249</v>
      </c>
      <c r="F4" s="151" t="s">
        <v>222</v>
      </c>
      <c r="G4" s="151" t="s">
        <v>250</v>
      </c>
      <c r="H4" s="151" t="s">
        <v>251</v>
      </c>
      <c r="I4" s="152" t="s">
        <v>216</v>
      </c>
      <c r="J4" s="151" t="s">
        <v>222</v>
      </c>
      <c r="K4" s="151" t="s">
        <v>489</v>
      </c>
    </row>
    <row r="5" spans="1:11" x14ac:dyDescent="0.25">
      <c r="A5" s="153">
        <v>1</v>
      </c>
      <c r="B5" s="154" t="s">
        <v>723</v>
      </c>
      <c r="C5" s="154" t="s">
        <v>294</v>
      </c>
      <c r="D5" s="154" t="s">
        <v>255</v>
      </c>
      <c r="E5" s="155" t="s">
        <v>352</v>
      </c>
      <c r="F5" s="156">
        <v>1400</v>
      </c>
      <c r="G5" s="155" t="s">
        <v>295</v>
      </c>
      <c r="H5" s="155" t="s">
        <v>296</v>
      </c>
      <c r="I5" s="157">
        <v>39308</v>
      </c>
      <c r="J5" s="156">
        <v>1379</v>
      </c>
      <c r="K5" s="167">
        <v>1.05</v>
      </c>
    </row>
    <row r="6" spans="1:11" x14ac:dyDescent="0.25">
      <c r="A6" s="153">
        <v>2</v>
      </c>
      <c r="B6" s="154" t="s">
        <v>724</v>
      </c>
      <c r="C6" s="154" t="s">
        <v>294</v>
      </c>
      <c r="D6" s="154" t="s">
        <v>255</v>
      </c>
      <c r="E6" s="155" t="s">
        <v>352</v>
      </c>
      <c r="F6" s="156">
        <v>930</v>
      </c>
      <c r="G6" s="155" t="s">
        <v>295</v>
      </c>
      <c r="H6" s="155" t="s">
        <v>296</v>
      </c>
      <c r="I6" s="157">
        <v>39308</v>
      </c>
      <c r="J6" s="156">
        <v>916.05</v>
      </c>
      <c r="K6" s="167">
        <v>1.05</v>
      </c>
    </row>
    <row r="7" spans="1:11" x14ac:dyDescent="0.25">
      <c r="A7" s="153">
        <v>3</v>
      </c>
      <c r="B7" s="154" t="s">
        <v>725</v>
      </c>
      <c r="C7" s="154" t="s">
        <v>294</v>
      </c>
      <c r="D7" s="154" t="s">
        <v>255</v>
      </c>
      <c r="E7" s="155" t="s">
        <v>352</v>
      </c>
      <c r="F7" s="156">
        <v>930</v>
      </c>
      <c r="G7" s="155" t="s">
        <v>295</v>
      </c>
      <c r="H7" s="155" t="s">
        <v>296</v>
      </c>
      <c r="I7" s="157">
        <v>39308</v>
      </c>
      <c r="J7" s="156">
        <v>916.05</v>
      </c>
      <c r="K7" s="167">
        <v>1.05</v>
      </c>
    </row>
    <row r="8" spans="1:11" x14ac:dyDescent="0.25">
      <c r="A8" s="153">
        <v>4</v>
      </c>
      <c r="B8" s="154" t="s">
        <v>726</v>
      </c>
      <c r="C8" s="154" t="s">
        <v>294</v>
      </c>
      <c r="D8" s="154" t="s">
        <v>255</v>
      </c>
      <c r="E8" s="155" t="s">
        <v>352</v>
      </c>
      <c r="F8" s="156">
        <v>570</v>
      </c>
      <c r="G8" s="155" t="s">
        <v>295</v>
      </c>
      <c r="H8" s="155" t="s">
        <v>296</v>
      </c>
      <c r="I8" s="157">
        <v>39308</v>
      </c>
      <c r="J8" s="156">
        <v>570</v>
      </c>
      <c r="K8" s="167">
        <v>1.07</v>
      </c>
    </row>
    <row r="9" spans="1:11" x14ac:dyDescent="0.25">
      <c r="A9" s="153">
        <v>5</v>
      </c>
      <c r="B9" s="154" t="s">
        <v>727</v>
      </c>
      <c r="C9" s="154" t="s">
        <v>294</v>
      </c>
      <c r="D9" s="154" t="s">
        <v>255</v>
      </c>
      <c r="E9" s="155" t="s">
        <v>352</v>
      </c>
      <c r="F9" s="156">
        <v>690</v>
      </c>
      <c r="G9" s="155" t="s">
        <v>295</v>
      </c>
      <c r="H9" s="155" t="s">
        <v>296</v>
      </c>
      <c r="I9" s="157">
        <v>39314</v>
      </c>
      <c r="J9" s="156">
        <v>690</v>
      </c>
      <c r="K9" s="167">
        <v>1.07</v>
      </c>
    </row>
    <row r="10" spans="1:11" x14ac:dyDescent="0.25">
      <c r="A10" s="153">
        <v>6</v>
      </c>
      <c r="B10" s="154" t="s">
        <v>728</v>
      </c>
      <c r="C10" s="154" t="s">
        <v>294</v>
      </c>
      <c r="D10" s="154" t="s">
        <v>255</v>
      </c>
      <c r="E10" s="155" t="s">
        <v>352</v>
      </c>
      <c r="F10" s="156">
        <v>480</v>
      </c>
      <c r="G10" s="155" t="s">
        <v>295</v>
      </c>
      <c r="H10" s="155" t="s">
        <v>296</v>
      </c>
      <c r="I10" s="157">
        <v>39314</v>
      </c>
      <c r="J10" s="156">
        <v>457.68</v>
      </c>
      <c r="K10" s="167">
        <v>1.02</v>
      </c>
    </row>
    <row r="11" spans="1:11" x14ac:dyDescent="0.25">
      <c r="A11" s="153">
        <v>7</v>
      </c>
      <c r="B11" s="154" t="s">
        <v>729</v>
      </c>
      <c r="C11" s="154" t="s">
        <v>294</v>
      </c>
      <c r="D11" s="154" t="s">
        <v>255</v>
      </c>
      <c r="E11" s="155" t="s">
        <v>352</v>
      </c>
      <c r="F11" s="156">
        <v>1400</v>
      </c>
      <c r="G11" s="155" t="s">
        <v>295</v>
      </c>
      <c r="H11" s="155" t="s">
        <v>296</v>
      </c>
      <c r="I11" s="157">
        <v>39314</v>
      </c>
      <c r="J11" s="156">
        <v>1103.72</v>
      </c>
      <c r="K11" s="167">
        <v>0.84</v>
      </c>
    </row>
    <row r="12" spans="1:11" x14ac:dyDescent="0.25">
      <c r="A12" s="153">
        <v>8</v>
      </c>
      <c r="B12" s="154" t="s">
        <v>730</v>
      </c>
      <c r="C12" s="154" t="s">
        <v>254</v>
      </c>
      <c r="D12" s="154" t="s">
        <v>255</v>
      </c>
      <c r="E12" s="155" t="s">
        <v>352</v>
      </c>
      <c r="F12" s="156">
        <v>4900</v>
      </c>
      <c r="G12" s="155" t="s">
        <v>295</v>
      </c>
      <c r="H12" s="155" t="s">
        <v>296</v>
      </c>
      <c r="I12" s="157">
        <v>39342</v>
      </c>
      <c r="J12" s="156">
        <v>4900</v>
      </c>
      <c r="K12" s="167">
        <v>1.07</v>
      </c>
    </row>
    <row r="13" spans="1:11" x14ac:dyDescent="0.25">
      <c r="A13" s="153">
        <v>9</v>
      </c>
      <c r="B13" s="154" t="s">
        <v>731</v>
      </c>
      <c r="C13" s="154" t="s">
        <v>294</v>
      </c>
      <c r="D13" s="154" t="s">
        <v>255</v>
      </c>
      <c r="E13" s="155">
        <v>38987</v>
      </c>
      <c r="F13" s="156">
        <v>3024</v>
      </c>
      <c r="G13" s="155" t="s">
        <v>295</v>
      </c>
      <c r="H13" s="155" t="s">
        <v>296</v>
      </c>
      <c r="I13" s="157" t="s">
        <v>253</v>
      </c>
      <c r="J13" s="156">
        <v>0</v>
      </c>
      <c r="K13" s="167">
        <v>0</v>
      </c>
    </row>
    <row r="14" spans="1:11" x14ac:dyDescent="0.25">
      <c r="A14" s="153">
        <v>10</v>
      </c>
      <c r="B14" s="154" t="s">
        <v>732</v>
      </c>
      <c r="C14" s="154" t="s">
        <v>254</v>
      </c>
      <c r="D14" s="154" t="s">
        <v>255</v>
      </c>
      <c r="E14" s="155" t="s">
        <v>352</v>
      </c>
      <c r="F14" s="156">
        <v>480</v>
      </c>
      <c r="G14" s="155" t="s">
        <v>295</v>
      </c>
      <c r="H14" s="155" t="s">
        <v>296</v>
      </c>
      <c r="I14" s="157" t="s">
        <v>253</v>
      </c>
      <c r="J14" s="156">
        <v>0</v>
      </c>
      <c r="K14" s="167">
        <v>0</v>
      </c>
    </row>
    <row r="15" spans="1:11" x14ac:dyDescent="0.25">
      <c r="A15" s="153">
        <v>11</v>
      </c>
      <c r="B15" s="154" t="s">
        <v>733</v>
      </c>
      <c r="C15" s="154" t="s">
        <v>254</v>
      </c>
      <c r="D15" s="154" t="s">
        <v>255</v>
      </c>
      <c r="E15" s="155" t="s">
        <v>352</v>
      </c>
      <c r="F15" s="156">
        <v>2520</v>
      </c>
      <c r="G15" s="155" t="s">
        <v>295</v>
      </c>
      <c r="H15" s="155" t="s">
        <v>296</v>
      </c>
      <c r="I15" s="157" t="s">
        <v>253</v>
      </c>
      <c r="J15" s="156">
        <v>0</v>
      </c>
      <c r="K15" s="167">
        <v>0</v>
      </c>
    </row>
    <row r="16" spans="1:11" x14ac:dyDescent="0.25">
      <c r="A16" s="153">
        <v>12</v>
      </c>
      <c r="B16" s="154" t="s">
        <v>734</v>
      </c>
      <c r="C16" s="154" t="s">
        <v>254</v>
      </c>
      <c r="D16" s="154" t="s">
        <v>255</v>
      </c>
      <c r="E16" s="155">
        <v>38847</v>
      </c>
      <c r="F16" s="156">
        <v>17808</v>
      </c>
      <c r="G16" s="155" t="s">
        <v>295</v>
      </c>
      <c r="H16" s="155" t="s">
        <v>297</v>
      </c>
      <c r="I16" s="157" t="s">
        <v>253</v>
      </c>
      <c r="J16" s="156">
        <v>0</v>
      </c>
      <c r="K16" s="167">
        <v>0</v>
      </c>
    </row>
    <row r="17" spans="1:11" x14ac:dyDescent="0.25">
      <c r="A17" s="153">
        <v>13</v>
      </c>
      <c r="B17" s="154" t="s">
        <v>735</v>
      </c>
      <c r="C17" s="154" t="s">
        <v>254</v>
      </c>
      <c r="D17" s="154" t="s">
        <v>255</v>
      </c>
      <c r="E17" s="155" t="s">
        <v>352</v>
      </c>
      <c r="F17" s="156">
        <v>1584</v>
      </c>
      <c r="G17" s="155" t="s">
        <v>295</v>
      </c>
      <c r="H17" s="155" t="s">
        <v>296</v>
      </c>
      <c r="I17" s="157" t="s">
        <v>253</v>
      </c>
      <c r="J17" s="156">
        <v>0</v>
      </c>
      <c r="K17" s="167">
        <v>0</v>
      </c>
    </row>
    <row r="18" spans="1:11" x14ac:dyDescent="0.25">
      <c r="A18" s="153">
        <v>14</v>
      </c>
      <c r="B18" s="154" t="s">
        <v>736</v>
      </c>
      <c r="C18" s="154" t="s">
        <v>254</v>
      </c>
      <c r="D18" s="154" t="s">
        <v>255</v>
      </c>
      <c r="E18" s="155" t="s">
        <v>352</v>
      </c>
      <c r="F18" s="156">
        <v>3528</v>
      </c>
      <c r="G18" s="155" t="s">
        <v>295</v>
      </c>
      <c r="H18" s="155" t="s">
        <v>297</v>
      </c>
      <c r="I18" s="157" t="s">
        <v>253</v>
      </c>
      <c r="J18" s="156">
        <v>0</v>
      </c>
      <c r="K18" s="167">
        <v>0</v>
      </c>
    </row>
    <row r="19" spans="1:11" x14ac:dyDescent="0.25">
      <c r="A19" s="153">
        <v>15</v>
      </c>
      <c r="B19" s="154" t="s">
        <v>737</v>
      </c>
      <c r="C19" s="154" t="s">
        <v>254</v>
      </c>
      <c r="D19" s="154" t="s">
        <v>255</v>
      </c>
      <c r="E19" s="155" t="s">
        <v>352</v>
      </c>
      <c r="F19" s="156">
        <v>2592</v>
      </c>
      <c r="G19" s="155" t="s">
        <v>295</v>
      </c>
      <c r="H19" s="155" t="s">
        <v>296</v>
      </c>
      <c r="I19" s="157">
        <v>39063</v>
      </c>
      <c r="J19" s="156">
        <v>2592</v>
      </c>
      <c r="K19" s="167">
        <v>1.07</v>
      </c>
    </row>
    <row r="20" spans="1:11" x14ac:dyDescent="0.25">
      <c r="A20" s="153">
        <v>16</v>
      </c>
      <c r="B20" s="154" t="s">
        <v>738</v>
      </c>
      <c r="C20" s="154" t="s">
        <v>294</v>
      </c>
      <c r="D20" s="154" t="s">
        <v>255</v>
      </c>
      <c r="E20" s="155">
        <v>39028</v>
      </c>
      <c r="F20" s="156">
        <v>1200</v>
      </c>
      <c r="G20" s="155" t="s">
        <v>295</v>
      </c>
      <c r="H20" s="155" t="s">
        <v>296</v>
      </c>
      <c r="I20" s="157">
        <v>39037</v>
      </c>
      <c r="J20" s="156">
        <v>1200</v>
      </c>
      <c r="K20" s="167">
        <v>1.07</v>
      </c>
    </row>
    <row r="21" spans="1:11" x14ac:dyDescent="0.25">
      <c r="A21" s="153">
        <v>17</v>
      </c>
      <c r="B21" s="154" t="s">
        <v>739</v>
      </c>
      <c r="C21" s="154" t="s">
        <v>254</v>
      </c>
      <c r="D21" s="154" t="s">
        <v>255</v>
      </c>
      <c r="E21" s="155" t="s">
        <v>352</v>
      </c>
      <c r="F21" s="156">
        <v>3696</v>
      </c>
      <c r="G21" s="155" t="s">
        <v>295</v>
      </c>
      <c r="H21" s="155" t="s">
        <v>298</v>
      </c>
      <c r="I21" s="157" t="s">
        <v>253</v>
      </c>
      <c r="J21" s="156">
        <v>0</v>
      </c>
      <c r="K21" s="167">
        <v>0</v>
      </c>
    </row>
    <row r="22" spans="1:11" x14ac:dyDescent="0.25">
      <c r="A22" s="153">
        <v>18</v>
      </c>
      <c r="B22" s="154" t="s">
        <v>740</v>
      </c>
      <c r="C22" s="154" t="s">
        <v>254</v>
      </c>
      <c r="D22" s="154" t="s">
        <v>255</v>
      </c>
      <c r="E22" s="155" t="s">
        <v>352</v>
      </c>
      <c r="F22" s="156">
        <v>2352</v>
      </c>
      <c r="G22" s="155" t="s">
        <v>295</v>
      </c>
      <c r="H22" s="155" t="s">
        <v>296</v>
      </c>
      <c r="I22" s="157" t="s">
        <v>253</v>
      </c>
      <c r="J22" s="156">
        <v>0</v>
      </c>
      <c r="K22" s="167">
        <v>0</v>
      </c>
    </row>
    <row r="23" spans="1:11" x14ac:dyDescent="0.25">
      <c r="A23" s="153">
        <v>19</v>
      </c>
      <c r="B23" s="154" t="s">
        <v>741</v>
      </c>
      <c r="C23" s="154" t="s">
        <v>254</v>
      </c>
      <c r="D23" s="154" t="s">
        <v>255</v>
      </c>
      <c r="E23" s="155" t="s">
        <v>352</v>
      </c>
      <c r="F23" s="156">
        <v>2304</v>
      </c>
      <c r="G23" s="155" t="s">
        <v>295</v>
      </c>
      <c r="H23" s="155" t="s">
        <v>296</v>
      </c>
      <c r="I23" s="157">
        <v>39063</v>
      </c>
      <c r="J23" s="156">
        <v>2304</v>
      </c>
      <c r="K23" s="167">
        <v>1.07</v>
      </c>
    </row>
    <row r="24" spans="1:11" x14ac:dyDescent="0.25">
      <c r="A24" s="153">
        <v>20</v>
      </c>
      <c r="B24" s="154" t="s">
        <v>253</v>
      </c>
      <c r="C24" s="154" t="s">
        <v>254</v>
      </c>
      <c r="D24" s="154" t="s">
        <v>255</v>
      </c>
      <c r="E24" s="155" t="s">
        <v>253</v>
      </c>
      <c r="F24" s="156" t="s">
        <v>253</v>
      </c>
      <c r="G24" s="155" t="s">
        <v>295</v>
      </c>
      <c r="H24" s="155" t="s">
        <v>253</v>
      </c>
      <c r="I24" s="157" t="s">
        <v>253</v>
      </c>
      <c r="J24" s="156" t="s">
        <v>253</v>
      </c>
      <c r="K24" s="167" t="s">
        <v>253</v>
      </c>
    </row>
    <row r="25" spans="1:11" x14ac:dyDescent="0.25">
      <c r="A25" s="153">
        <v>21</v>
      </c>
      <c r="B25" s="154" t="s">
        <v>742</v>
      </c>
      <c r="C25" s="154" t="s">
        <v>254</v>
      </c>
      <c r="D25" s="154" t="s">
        <v>255</v>
      </c>
      <c r="E25" s="155" t="s">
        <v>352</v>
      </c>
      <c r="F25" s="156">
        <v>8232</v>
      </c>
      <c r="G25" s="155" t="s">
        <v>295</v>
      </c>
      <c r="H25" s="155" t="s">
        <v>299</v>
      </c>
      <c r="I25" s="157" t="s">
        <v>253</v>
      </c>
      <c r="J25" s="156">
        <v>0</v>
      </c>
      <c r="K25" s="167">
        <v>0</v>
      </c>
    </row>
    <row r="26" spans="1:11" x14ac:dyDescent="0.25">
      <c r="A26" s="153">
        <v>22</v>
      </c>
      <c r="B26" s="154" t="s">
        <v>743</v>
      </c>
      <c r="C26" s="154" t="s">
        <v>294</v>
      </c>
      <c r="D26" s="154" t="s">
        <v>255</v>
      </c>
      <c r="E26" s="155" t="s">
        <v>352</v>
      </c>
      <c r="F26" s="156">
        <v>390</v>
      </c>
      <c r="G26" s="155" t="s">
        <v>295</v>
      </c>
      <c r="H26" s="155" t="s">
        <v>296</v>
      </c>
      <c r="I26" s="157">
        <v>39328</v>
      </c>
      <c r="J26" s="156">
        <v>390</v>
      </c>
      <c r="K26" s="167">
        <v>1.07</v>
      </c>
    </row>
    <row r="27" spans="1:11" x14ac:dyDescent="0.25">
      <c r="A27" s="153">
        <v>23</v>
      </c>
      <c r="B27" s="154" t="s">
        <v>744</v>
      </c>
      <c r="C27" s="154" t="s">
        <v>254</v>
      </c>
      <c r="D27" s="154" t="s">
        <v>255</v>
      </c>
      <c r="E27" s="155" t="s">
        <v>352</v>
      </c>
      <c r="F27" s="156">
        <v>2736</v>
      </c>
      <c r="G27" s="155" t="s">
        <v>295</v>
      </c>
      <c r="H27" s="155" t="s">
        <v>296</v>
      </c>
      <c r="I27" s="157" t="s">
        <v>253</v>
      </c>
      <c r="J27" s="156">
        <v>0</v>
      </c>
      <c r="K27" s="167">
        <v>0</v>
      </c>
    </row>
    <row r="28" spans="1:11" x14ac:dyDescent="0.25">
      <c r="A28" s="153">
        <v>24</v>
      </c>
      <c r="B28" s="154" t="s">
        <v>745</v>
      </c>
      <c r="C28" s="154" t="s">
        <v>254</v>
      </c>
      <c r="D28" s="154" t="s">
        <v>255</v>
      </c>
      <c r="E28" s="155" t="s">
        <v>352</v>
      </c>
      <c r="F28" s="156">
        <v>2400</v>
      </c>
      <c r="G28" s="155" t="s">
        <v>295</v>
      </c>
      <c r="H28" s="155" t="s">
        <v>296</v>
      </c>
      <c r="I28" s="157">
        <v>39343</v>
      </c>
      <c r="J28" s="156">
        <v>2087.79</v>
      </c>
      <c r="K28" s="167">
        <v>0.93</v>
      </c>
    </row>
    <row r="29" spans="1:11" x14ac:dyDescent="0.25">
      <c r="A29" s="153">
        <v>25</v>
      </c>
      <c r="B29" s="154" t="s">
        <v>746</v>
      </c>
      <c r="C29" s="154" t="s">
        <v>294</v>
      </c>
      <c r="D29" s="154" t="s">
        <v>255</v>
      </c>
      <c r="E29" s="155" t="s">
        <v>352</v>
      </c>
      <c r="F29" s="156">
        <v>480</v>
      </c>
      <c r="G29" s="155" t="s">
        <v>295</v>
      </c>
      <c r="H29" s="155" t="s">
        <v>296</v>
      </c>
      <c r="I29" s="157">
        <v>39069</v>
      </c>
      <c r="J29" s="156">
        <v>480</v>
      </c>
      <c r="K29" s="167">
        <v>1.07</v>
      </c>
    </row>
    <row r="30" spans="1:11" x14ac:dyDescent="0.25">
      <c r="A30" s="153">
        <v>26</v>
      </c>
      <c r="B30" s="154" t="s">
        <v>747</v>
      </c>
      <c r="C30" s="154" t="s">
        <v>294</v>
      </c>
      <c r="D30" s="154" t="s">
        <v>255</v>
      </c>
      <c r="E30" s="155" t="s">
        <v>352</v>
      </c>
      <c r="F30" s="156">
        <v>390</v>
      </c>
      <c r="G30" s="155" t="s">
        <v>295</v>
      </c>
      <c r="H30" s="155" t="s">
        <v>296</v>
      </c>
      <c r="I30" s="157">
        <v>39336</v>
      </c>
      <c r="J30" s="156">
        <v>390</v>
      </c>
      <c r="K30" s="167">
        <v>1.07</v>
      </c>
    </row>
    <row r="31" spans="1:11" x14ac:dyDescent="0.25">
      <c r="A31" s="153">
        <v>27</v>
      </c>
      <c r="B31" s="154" t="s">
        <v>748</v>
      </c>
      <c r="C31" s="154" t="s">
        <v>254</v>
      </c>
      <c r="D31" s="154" t="s">
        <v>255</v>
      </c>
      <c r="E31" s="155" t="s">
        <v>352</v>
      </c>
      <c r="F31" s="156">
        <v>1500</v>
      </c>
      <c r="G31" s="155" t="s">
        <v>295</v>
      </c>
      <c r="H31" s="155" t="s">
        <v>296</v>
      </c>
      <c r="I31" s="157">
        <v>39342</v>
      </c>
      <c r="J31" s="156">
        <v>1500</v>
      </c>
      <c r="K31" s="167">
        <v>1.07</v>
      </c>
    </row>
    <row r="32" spans="1:11" x14ac:dyDescent="0.25">
      <c r="A32" s="153">
        <v>28</v>
      </c>
      <c r="B32" s="154" t="s">
        <v>749</v>
      </c>
      <c r="C32" s="154" t="s">
        <v>254</v>
      </c>
      <c r="D32" s="154" t="s">
        <v>255</v>
      </c>
      <c r="E32" s="155" t="s">
        <v>352</v>
      </c>
      <c r="F32" s="156">
        <v>2772</v>
      </c>
      <c r="G32" s="155" t="s">
        <v>295</v>
      </c>
      <c r="H32" s="155" t="s">
        <v>296</v>
      </c>
      <c r="I32" s="157">
        <v>39078</v>
      </c>
      <c r="J32" s="156">
        <v>2772</v>
      </c>
      <c r="K32" s="167">
        <v>1.07</v>
      </c>
    </row>
    <row r="33" spans="1:11" x14ac:dyDescent="0.25">
      <c r="A33" s="153">
        <v>29</v>
      </c>
      <c r="B33" s="154" t="s">
        <v>750</v>
      </c>
      <c r="C33" s="154" t="s">
        <v>254</v>
      </c>
      <c r="D33" s="154" t="s">
        <v>255</v>
      </c>
      <c r="E33" s="155" t="s">
        <v>352</v>
      </c>
      <c r="F33" s="156">
        <v>2600</v>
      </c>
      <c r="G33" s="155" t="s">
        <v>295</v>
      </c>
      <c r="H33" s="155" t="s">
        <v>296</v>
      </c>
      <c r="I33" s="157">
        <v>39071</v>
      </c>
      <c r="J33" s="156">
        <v>2600</v>
      </c>
      <c r="K33" s="167">
        <v>1.07</v>
      </c>
    </row>
    <row r="34" spans="1:11" x14ac:dyDescent="0.25">
      <c r="A34" s="153">
        <v>30</v>
      </c>
      <c r="B34" s="154" t="s">
        <v>751</v>
      </c>
      <c r="C34" s="154" t="s">
        <v>254</v>
      </c>
      <c r="D34" s="154" t="s">
        <v>255</v>
      </c>
      <c r="E34" s="155" t="s">
        <v>352</v>
      </c>
      <c r="F34" s="156">
        <v>3696</v>
      </c>
      <c r="G34" s="155" t="s">
        <v>295</v>
      </c>
      <c r="H34" s="155" t="s">
        <v>296</v>
      </c>
      <c r="I34" s="157">
        <v>39083</v>
      </c>
      <c r="J34" s="156">
        <v>3696</v>
      </c>
      <c r="K34" s="167">
        <v>1.07</v>
      </c>
    </row>
    <row r="35" spans="1:11" x14ac:dyDescent="0.25">
      <c r="A35" s="153">
        <v>31</v>
      </c>
      <c r="B35" s="154" t="s">
        <v>752</v>
      </c>
      <c r="C35" s="154" t="s">
        <v>294</v>
      </c>
      <c r="D35" s="154" t="s">
        <v>255</v>
      </c>
      <c r="E35" s="155" t="s">
        <v>352</v>
      </c>
      <c r="F35" s="156">
        <v>2520</v>
      </c>
      <c r="G35" s="155" t="s">
        <v>295</v>
      </c>
      <c r="H35" s="155" t="s">
        <v>296</v>
      </c>
      <c r="I35" s="157">
        <v>39083</v>
      </c>
      <c r="J35" s="156">
        <v>2520</v>
      </c>
      <c r="K35" s="167">
        <v>1.07</v>
      </c>
    </row>
    <row r="36" spans="1:11" x14ac:dyDescent="0.25">
      <c r="A36" s="153">
        <v>32</v>
      </c>
      <c r="B36" s="154" t="s">
        <v>753</v>
      </c>
      <c r="C36" s="154" t="s">
        <v>254</v>
      </c>
      <c r="D36" s="154" t="s">
        <v>255</v>
      </c>
      <c r="E36" s="155" t="s">
        <v>352</v>
      </c>
      <c r="F36" s="156">
        <v>1680</v>
      </c>
      <c r="G36" s="155" t="s">
        <v>295</v>
      </c>
      <c r="H36" s="155" t="s">
        <v>297</v>
      </c>
      <c r="I36" s="157">
        <v>39129</v>
      </c>
      <c r="J36" s="156">
        <v>1099.56</v>
      </c>
      <c r="K36" s="167">
        <v>0.7</v>
      </c>
    </row>
    <row r="37" spans="1:11" x14ac:dyDescent="0.25">
      <c r="A37" s="153">
        <v>33</v>
      </c>
      <c r="B37" s="154" t="s">
        <v>754</v>
      </c>
      <c r="C37" s="154" t="s">
        <v>254</v>
      </c>
      <c r="D37" s="154" t="s">
        <v>255</v>
      </c>
      <c r="E37" s="155" t="s">
        <v>352</v>
      </c>
      <c r="F37" s="156">
        <v>1176</v>
      </c>
      <c r="G37" s="155" t="s">
        <v>295</v>
      </c>
      <c r="H37" s="155" t="s">
        <v>298</v>
      </c>
      <c r="I37" s="157" t="s">
        <v>253</v>
      </c>
      <c r="J37" s="156">
        <v>0</v>
      </c>
      <c r="K37" s="167">
        <v>0</v>
      </c>
    </row>
    <row r="38" spans="1:11" x14ac:dyDescent="0.25">
      <c r="A38" s="153">
        <v>34</v>
      </c>
      <c r="B38" s="154" t="s">
        <v>755</v>
      </c>
      <c r="C38" s="154" t="s">
        <v>254</v>
      </c>
      <c r="D38" s="154" t="s">
        <v>255</v>
      </c>
      <c r="E38" s="155" t="s">
        <v>352</v>
      </c>
      <c r="F38" s="156">
        <v>6720</v>
      </c>
      <c r="G38" s="155" t="s">
        <v>295</v>
      </c>
      <c r="H38" s="155" t="s">
        <v>298</v>
      </c>
      <c r="I38" s="157" t="s">
        <v>253</v>
      </c>
      <c r="J38" s="156">
        <v>0</v>
      </c>
      <c r="K38" s="167">
        <v>0</v>
      </c>
    </row>
    <row r="39" spans="1:11" x14ac:dyDescent="0.25">
      <c r="A39" s="153">
        <v>35</v>
      </c>
      <c r="B39" s="154" t="s">
        <v>756</v>
      </c>
      <c r="C39" s="154" t="s">
        <v>254</v>
      </c>
      <c r="D39" s="154" t="s">
        <v>255</v>
      </c>
      <c r="E39" s="155" t="s">
        <v>352</v>
      </c>
      <c r="F39" s="156">
        <v>480</v>
      </c>
      <c r="G39" s="155" t="s">
        <v>295</v>
      </c>
      <c r="H39" s="155" t="s">
        <v>298</v>
      </c>
      <c r="I39" s="157" t="s">
        <v>253</v>
      </c>
      <c r="J39" s="156">
        <v>0</v>
      </c>
      <c r="K39" s="167">
        <v>0</v>
      </c>
    </row>
    <row r="40" spans="1:11" x14ac:dyDescent="0.25">
      <c r="A40" s="153">
        <v>36</v>
      </c>
      <c r="B40" s="154" t="s">
        <v>757</v>
      </c>
      <c r="C40" s="154" t="s">
        <v>294</v>
      </c>
      <c r="D40" s="154" t="s">
        <v>255</v>
      </c>
      <c r="E40" s="155" t="s">
        <v>352</v>
      </c>
      <c r="F40" s="156">
        <v>2856</v>
      </c>
      <c r="G40" s="155" t="s">
        <v>295</v>
      </c>
      <c r="H40" s="155" t="s">
        <v>296</v>
      </c>
      <c r="I40" s="157">
        <v>39133</v>
      </c>
      <c r="J40" s="156">
        <v>2856</v>
      </c>
      <c r="K40" s="167">
        <v>1.07</v>
      </c>
    </row>
    <row r="41" spans="1:11" x14ac:dyDescent="0.25">
      <c r="A41" s="153">
        <v>37</v>
      </c>
      <c r="B41" s="154" t="s">
        <v>758</v>
      </c>
      <c r="C41" s="154" t="s">
        <v>254</v>
      </c>
      <c r="D41" s="154" t="s">
        <v>255</v>
      </c>
      <c r="E41" s="155" t="s">
        <v>352</v>
      </c>
      <c r="F41" s="156">
        <v>588</v>
      </c>
      <c r="G41" s="155" t="s">
        <v>295</v>
      </c>
      <c r="H41" s="155" t="s">
        <v>298</v>
      </c>
      <c r="I41" s="157">
        <v>39092</v>
      </c>
      <c r="J41" s="156">
        <v>558.6</v>
      </c>
      <c r="K41" s="167">
        <v>1.01</v>
      </c>
    </row>
    <row r="42" spans="1:11" x14ac:dyDescent="0.25">
      <c r="A42" s="153">
        <v>38</v>
      </c>
      <c r="B42" s="154" t="s">
        <v>759</v>
      </c>
      <c r="C42" s="154" t="s">
        <v>254</v>
      </c>
      <c r="D42" s="154" t="s">
        <v>255</v>
      </c>
      <c r="E42" s="155" t="s">
        <v>352</v>
      </c>
      <c r="F42" s="156">
        <v>1008</v>
      </c>
      <c r="G42" s="155" t="s">
        <v>295</v>
      </c>
      <c r="H42" s="155" t="s">
        <v>298</v>
      </c>
      <c r="I42" s="157">
        <v>39097</v>
      </c>
      <c r="J42" s="156">
        <v>942.48</v>
      </c>
      <c r="K42" s="167">
        <v>1</v>
      </c>
    </row>
    <row r="43" spans="1:11" x14ac:dyDescent="0.25">
      <c r="A43" s="153">
        <v>39</v>
      </c>
      <c r="B43" s="154" t="s">
        <v>760</v>
      </c>
      <c r="C43" s="154" t="s">
        <v>254</v>
      </c>
      <c r="D43" s="154" t="s">
        <v>255</v>
      </c>
      <c r="E43" s="155" t="s">
        <v>352</v>
      </c>
      <c r="F43" s="156">
        <v>8200</v>
      </c>
      <c r="G43" s="155" t="s">
        <v>295</v>
      </c>
      <c r="H43" s="155" t="s">
        <v>300</v>
      </c>
      <c r="I43" s="157">
        <v>39378</v>
      </c>
      <c r="J43" s="156">
        <v>7825.7</v>
      </c>
      <c r="K43" s="167">
        <v>1.02</v>
      </c>
    </row>
    <row r="44" spans="1:11" x14ac:dyDescent="0.25">
      <c r="A44" s="153">
        <v>40</v>
      </c>
      <c r="B44" s="154" t="s">
        <v>761</v>
      </c>
      <c r="C44" s="154" t="s">
        <v>254</v>
      </c>
      <c r="D44" s="154" t="s">
        <v>255</v>
      </c>
      <c r="E44" s="155" t="s">
        <v>352</v>
      </c>
      <c r="F44" s="156">
        <v>5628</v>
      </c>
      <c r="G44" s="155" t="s">
        <v>295</v>
      </c>
      <c r="H44" s="155" t="s">
        <v>298</v>
      </c>
      <c r="I44" s="157">
        <v>39150</v>
      </c>
      <c r="J44" s="156">
        <v>5189.24</v>
      </c>
      <c r="K44" s="167">
        <v>0.98</v>
      </c>
    </row>
    <row r="45" spans="1:11" x14ac:dyDescent="0.25">
      <c r="A45" s="153">
        <v>41</v>
      </c>
      <c r="B45" s="154" t="s">
        <v>762</v>
      </c>
      <c r="C45" s="154" t="s">
        <v>254</v>
      </c>
      <c r="D45" s="154" t="s">
        <v>255</v>
      </c>
      <c r="E45" s="155" t="s">
        <v>352</v>
      </c>
      <c r="F45" s="156">
        <v>8296</v>
      </c>
      <c r="G45" s="155" t="s">
        <v>295</v>
      </c>
      <c r="H45" s="155" t="s">
        <v>297</v>
      </c>
      <c r="I45" s="157">
        <v>39147</v>
      </c>
      <c r="J45" s="156">
        <v>7347.2</v>
      </c>
      <c r="K45" s="167">
        <v>0.94</v>
      </c>
    </row>
    <row r="46" spans="1:11" x14ac:dyDescent="0.25">
      <c r="A46" s="153">
        <v>42</v>
      </c>
      <c r="B46" s="154" t="s">
        <v>763</v>
      </c>
      <c r="C46" s="154" t="s">
        <v>254</v>
      </c>
      <c r="D46" s="154" t="s">
        <v>255</v>
      </c>
      <c r="E46" s="155" t="s">
        <v>352</v>
      </c>
      <c r="F46" s="156">
        <v>4500</v>
      </c>
      <c r="G46" s="155" t="s">
        <v>295</v>
      </c>
      <c r="H46" s="155" t="s">
        <v>296</v>
      </c>
      <c r="I46" s="157">
        <v>39111</v>
      </c>
      <c r="J46" s="156">
        <v>4500</v>
      </c>
      <c r="K46" s="167">
        <v>1.07</v>
      </c>
    </row>
    <row r="47" spans="1:11" x14ac:dyDescent="0.25">
      <c r="A47" s="153">
        <v>43</v>
      </c>
      <c r="B47" s="154" t="s">
        <v>764</v>
      </c>
      <c r="C47" s="154" t="s">
        <v>254</v>
      </c>
      <c r="D47" s="154" t="s">
        <v>255</v>
      </c>
      <c r="E47" s="155" t="s">
        <v>352</v>
      </c>
      <c r="F47" s="156">
        <v>17725.79</v>
      </c>
      <c r="G47" s="155" t="s">
        <v>295</v>
      </c>
      <c r="H47" s="155" t="s">
        <v>74</v>
      </c>
      <c r="I47" s="157">
        <v>39119</v>
      </c>
      <c r="J47" s="156">
        <v>15872.45</v>
      </c>
      <c r="K47" s="167">
        <v>0.95</v>
      </c>
    </row>
    <row r="48" spans="1:11" x14ac:dyDescent="0.25">
      <c r="A48" s="153">
        <v>44</v>
      </c>
      <c r="B48" s="154" t="s">
        <v>765</v>
      </c>
      <c r="C48" s="154" t="s">
        <v>254</v>
      </c>
      <c r="D48" s="154" t="s">
        <v>255</v>
      </c>
      <c r="E48" s="155" t="s">
        <v>352</v>
      </c>
      <c r="F48" s="156">
        <v>1600</v>
      </c>
      <c r="G48" s="155" t="s">
        <v>295</v>
      </c>
      <c r="H48" s="155" t="s">
        <v>296</v>
      </c>
      <c r="I48" s="157">
        <v>39111</v>
      </c>
      <c r="J48" s="156">
        <v>1600</v>
      </c>
      <c r="K48" s="167">
        <v>1.07</v>
      </c>
    </row>
    <row r="49" spans="1:11" x14ac:dyDescent="0.25">
      <c r="A49" s="153">
        <v>45</v>
      </c>
      <c r="B49" s="154" t="s">
        <v>766</v>
      </c>
      <c r="C49" s="154" t="s">
        <v>254</v>
      </c>
      <c r="D49" s="154" t="s">
        <v>255</v>
      </c>
      <c r="E49" s="155" t="s">
        <v>352</v>
      </c>
      <c r="F49" s="156">
        <v>3000</v>
      </c>
      <c r="G49" s="155" t="s">
        <v>295</v>
      </c>
      <c r="H49" s="155" t="s">
        <v>296</v>
      </c>
      <c r="I49" s="157">
        <v>39119</v>
      </c>
      <c r="J49" s="156">
        <v>3000</v>
      </c>
      <c r="K49" s="167">
        <v>1.07</v>
      </c>
    </row>
    <row r="50" spans="1:11" x14ac:dyDescent="0.25">
      <c r="A50" s="153">
        <v>46</v>
      </c>
      <c r="B50" s="154" t="s">
        <v>767</v>
      </c>
      <c r="C50" s="154" t="s">
        <v>254</v>
      </c>
      <c r="D50" s="154" t="s">
        <v>255</v>
      </c>
      <c r="E50" s="155" t="s">
        <v>352</v>
      </c>
      <c r="F50" s="156">
        <v>10300</v>
      </c>
      <c r="G50" s="155" t="s">
        <v>295</v>
      </c>
      <c r="H50" s="155" t="s">
        <v>298</v>
      </c>
      <c r="I50" s="157">
        <v>39126</v>
      </c>
      <c r="J50" s="156">
        <v>9151.5499999999993</v>
      </c>
      <c r="K50" s="167">
        <v>0.95</v>
      </c>
    </row>
    <row r="51" spans="1:11" x14ac:dyDescent="0.25">
      <c r="A51" s="153">
        <v>47</v>
      </c>
      <c r="B51" s="154" t="s">
        <v>768</v>
      </c>
      <c r="C51" s="154" t="s">
        <v>254</v>
      </c>
      <c r="D51" s="154" t="s">
        <v>255</v>
      </c>
      <c r="E51" s="155" t="s">
        <v>352</v>
      </c>
      <c r="F51" s="156">
        <v>2900</v>
      </c>
      <c r="G51" s="155" t="s">
        <v>295</v>
      </c>
      <c r="H51" s="155" t="s">
        <v>297</v>
      </c>
      <c r="I51" s="157">
        <v>39147</v>
      </c>
      <c r="J51" s="156">
        <v>2711.15</v>
      </c>
      <c r="K51" s="167">
        <v>1</v>
      </c>
    </row>
    <row r="52" spans="1:11" x14ac:dyDescent="0.25">
      <c r="A52" s="153">
        <v>48</v>
      </c>
      <c r="B52" s="154" t="s">
        <v>769</v>
      </c>
      <c r="C52" s="154" t="s">
        <v>254</v>
      </c>
      <c r="D52" s="154" t="s">
        <v>255</v>
      </c>
      <c r="E52" s="155" t="s">
        <v>352</v>
      </c>
      <c r="F52" s="156">
        <v>3300</v>
      </c>
      <c r="G52" s="155" t="s">
        <v>295</v>
      </c>
      <c r="H52" s="155" t="s">
        <v>297</v>
      </c>
      <c r="I52" s="157">
        <v>39147</v>
      </c>
      <c r="J52" s="156">
        <v>2797.2</v>
      </c>
      <c r="K52" s="167">
        <v>0.9</v>
      </c>
    </row>
    <row r="53" spans="1:11" x14ac:dyDescent="0.25">
      <c r="A53" s="153">
        <v>49</v>
      </c>
      <c r="B53" s="154" t="s">
        <v>770</v>
      </c>
      <c r="C53" s="154" t="s">
        <v>254</v>
      </c>
      <c r="D53" s="154" t="s">
        <v>255</v>
      </c>
      <c r="E53" s="155" t="s">
        <v>352</v>
      </c>
      <c r="F53" s="156">
        <v>4400</v>
      </c>
      <c r="G53" s="155" t="s">
        <v>295</v>
      </c>
      <c r="H53" s="155" t="s">
        <v>298</v>
      </c>
      <c r="I53" s="157" t="s">
        <v>253</v>
      </c>
      <c r="J53" s="156">
        <v>0</v>
      </c>
      <c r="K53" s="167">
        <v>0</v>
      </c>
    </row>
    <row r="54" spans="1:11" x14ac:dyDescent="0.25">
      <c r="A54" s="153">
        <v>50</v>
      </c>
      <c r="B54" s="154" t="s">
        <v>771</v>
      </c>
      <c r="C54" s="154" t="s">
        <v>294</v>
      </c>
      <c r="D54" s="154" t="s">
        <v>255</v>
      </c>
      <c r="E54" s="155" t="s">
        <v>352</v>
      </c>
      <c r="F54" s="156">
        <v>900</v>
      </c>
      <c r="G54" s="155" t="s">
        <v>295</v>
      </c>
      <c r="H54" s="155" t="s">
        <v>296</v>
      </c>
      <c r="I54" s="157">
        <v>39174</v>
      </c>
      <c r="J54" s="156">
        <v>900</v>
      </c>
      <c r="K54" s="167">
        <v>1.07</v>
      </c>
    </row>
    <row r="55" spans="1:11" x14ac:dyDescent="0.25">
      <c r="A55" s="153">
        <v>51</v>
      </c>
      <c r="B55" s="154" t="s">
        <v>772</v>
      </c>
      <c r="C55" s="154" t="s">
        <v>254</v>
      </c>
      <c r="D55" s="154" t="s">
        <v>255</v>
      </c>
      <c r="E55" s="155" t="s">
        <v>352</v>
      </c>
      <c r="F55" s="156">
        <v>3800</v>
      </c>
      <c r="G55" s="155" t="s">
        <v>295</v>
      </c>
      <c r="H55" s="155" t="s">
        <v>297</v>
      </c>
      <c r="I55" s="157">
        <v>39147</v>
      </c>
      <c r="J55" s="156">
        <v>3376.3</v>
      </c>
      <c r="K55" s="167">
        <v>0.95</v>
      </c>
    </row>
    <row r="56" spans="1:11" x14ac:dyDescent="0.25">
      <c r="A56" s="153">
        <v>52</v>
      </c>
      <c r="B56" s="154" t="s">
        <v>773</v>
      </c>
      <c r="C56" s="154" t="s">
        <v>254</v>
      </c>
      <c r="D56" s="154" t="s">
        <v>255</v>
      </c>
      <c r="E56" s="155" t="s">
        <v>352</v>
      </c>
      <c r="F56" s="156">
        <v>8800</v>
      </c>
      <c r="G56" s="155" t="s">
        <v>295</v>
      </c>
      <c r="H56" s="155" t="s">
        <v>298</v>
      </c>
      <c r="I56" s="157">
        <v>39381</v>
      </c>
      <c r="J56" s="156">
        <v>7693.25</v>
      </c>
      <c r="K56" s="167">
        <v>0.93</v>
      </c>
    </row>
    <row r="57" spans="1:11" x14ac:dyDescent="0.25">
      <c r="A57" s="153">
        <v>53</v>
      </c>
      <c r="B57" s="154" t="s">
        <v>774</v>
      </c>
      <c r="C57" s="154" t="s">
        <v>254</v>
      </c>
      <c r="D57" s="154" t="s">
        <v>255</v>
      </c>
      <c r="E57" s="155" t="s">
        <v>352</v>
      </c>
      <c r="F57" s="156">
        <v>1400</v>
      </c>
      <c r="G57" s="155" t="s">
        <v>295</v>
      </c>
      <c r="H57" s="155" t="s">
        <v>296</v>
      </c>
      <c r="I57" s="157">
        <v>39195</v>
      </c>
      <c r="J57" s="156">
        <v>1400</v>
      </c>
      <c r="K57" s="167">
        <v>1.07</v>
      </c>
    </row>
    <row r="58" spans="1:11" x14ac:dyDescent="0.25">
      <c r="A58" s="153">
        <v>54</v>
      </c>
      <c r="B58" s="154" t="s">
        <v>775</v>
      </c>
      <c r="C58" s="154" t="s">
        <v>294</v>
      </c>
      <c r="D58" s="154" t="s">
        <v>255</v>
      </c>
      <c r="E58" s="155" t="s">
        <v>352</v>
      </c>
      <c r="F58" s="156">
        <v>480</v>
      </c>
      <c r="G58" s="155" t="s">
        <v>295</v>
      </c>
      <c r="H58" s="155" t="s">
        <v>296</v>
      </c>
      <c r="I58" s="157">
        <v>39391</v>
      </c>
      <c r="J58" s="156">
        <v>480</v>
      </c>
      <c r="K58" s="167">
        <v>1.07</v>
      </c>
    </row>
    <row r="59" spans="1:11" x14ac:dyDescent="0.25">
      <c r="A59" s="153">
        <v>55</v>
      </c>
      <c r="B59" s="154" t="s">
        <v>776</v>
      </c>
      <c r="C59" s="154" t="s">
        <v>254</v>
      </c>
      <c r="D59" s="154" t="s">
        <v>255</v>
      </c>
      <c r="E59" s="155" t="s">
        <v>352</v>
      </c>
      <c r="F59" s="156">
        <v>9400</v>
      </c>
      <c r="G59" s="155" t="s">
        <v>295</v>
      </c>
      <c r="H59" s="155" t="s">
        <v>296</v>
      </c>
      <c r="I59" s="157">
        <v>39176</v>
      </c>
      <c r="J59" s="156">
        <v>9400</v>
      </c>
      <c r="K59" s="167">
        <v>1.07</v>
      </c>
    </row>
    <row r="60" spans="1:11" x14ac:dyDescent="0.25">
      <c r="A60" s="153">
        <v>56</v>
      </c>
      <c r="B60" s="154" t="s">
        <v>777</v>
      </c>
      <c r="C60" s="154" t="s">
        <v>254</v>
      </c>
      <c r="D60" s="154" t="s">
        <v>255</v>
      </c>
      <c r="E60" s="155" t="s">
        <v>352</v>
      </c>
      <c r="F60" s="156">
        <v>2100</v>
      </c>
      <c r="G60" s="155" t="s">
        <v>295</v>
      </c>
      <c r="H60" s="155" t="s">
        <v>296</v>
      </c>
      <c r="I60" s="157">
        <v>39174</v>
      </c>
      <c r="J60" s="156">
        <v>2100</v>
      </c>
      <c r="K60" s="167">
        <v>1.07</v>
      </c>
    </row>
    <row r="61" spans="1:11" x14ac:dyDescent="0.25">
      <c r="A61" s="153">
        <v>57</v>
      </c>
      <c r="B61" s="154" t="s">
        <v>778</v>
      </c>
      <c r="C61" s="154" t="s">
        <v>260</v>
      </c>
      <c r="D61" s="154" t="s">
        <v>255</v>
      </c>
      <c r="E61" s="155" t="s">
        <v>352</v>
      </c>
      <c r="F61" s="156">
        <v>2100</v>
      </c>
      <c r="G61" s="155" t="s">
        <v>295</v>
      </c>
      <c r="H61" s="155" t="s">
        <v>296</v>
      </c>
      <c r="I61" s="157">
        <v>39174</v>
      </c>
      <c r="J61" s="156">
        <v>2100</v>
      </c>
      <c r="K61" s="167">
        <v>1.07</v>
      </c>
    </row>
    <row r="62" spans="1:11" x14ac:dyDescent="0.25">
      <c r="A62" s="153">
        <v>58</v>
      </c>
      <c r="B62" s="154" t="s">
        <v>779</v>
      </c>
      <c r="C62" s="154" t="s">
        <v>254</v>
      </c>
      <c r="D62" s="154" t="s">
        <v>255</v>
      </c>
      <c r="E62" s="155" t="s">
        <v>352</v>
      </c>
      <c r="F62" s="156">
        <v>3400</v>
      </c>
      <c r="G62" s="155" t="s">
        <v>295</v>
      </c>
      <c r="H62" s="155" t="s">
        <v>296</v>
      </c>
      <c r="I62" s="157">
        <v>39174</v>
      </c>
      <c r="J62" s="156">
        <v>3400</v>
      </c>
      <c r="K62" s="167">
        <v>1.07</v>
      </c>
    </row>
    <row r="63" spans="1:11" x14ac:dyDescent="0.25">
      <c r="A63" s="153">
        <v>59</v>
      </c>
      <c r="B63" s="154" t="s">
        <v>780</v>
      </c>
      <c r="C63" s="154" t="s">
        <v>254</v>
      </c>
      <c r="D63" s="154" t="s">
        <v>255</v>
      </c>
      <c r="E63" s="155" t="s">
        <v>352</v>
      </c>
      <c r="F63" s="156">
        <v>9600</v>
      </c>
      <c r="G63" s="155" t="s">
        <v>295</v>
      </c>
      <c r="H63" s="155" t="s">
        <v>297</v>
      </c>
      <c r="I63" s="157">
        <v>39205</v>
      </c>
      <c r="J63" s="156">
        <v>8529.6</v>
      </c>
      <c r="K63" s="167">
        <v>0.95</v>
      </c>
    </row>
    <row r="64" spans="1:11" x14ac:dyDescent="0.25">
      <c r="A64" s="153">
        <v>60</v>
      </c>
      <c r="B64" s="154" t="s">
        <v>781</v>
      </c>
      <c r="C64" s="154" t="s">
        <v>294</v>
      </c>
      <c r="D64" s="154" t="s">
        <v>255</v>
      </c>
      <c r="E64" s="155" t="s">
        <v>352</v>
      </c>
      <c r="F64" s="156">
        <v>4100</v>
      </c>
      <c r="G64" s="155" t="s">
        <v>295</v>
      </c>
      <c r="H64" s="155" t="s">
        <v>296</v>
      </c>
      <c r="I64" s="157">
        <v>39400</v>
      </c>
      <c r="J64" s="156">
        <v>3847.85</v>
      </c>
      <c r="K64" s="167">
        <v>1</v>
      </c>
    </row>
    <row r="65" spans="1:11" x14ac:dyDescent="0.25">
      <c r="A65" s="153">
        <v>61</v>
      </c>
      <c r="B65" s="154" t="s">
        <v>782</v>
      </c>
      <c r="C65" s="154" t="s">
        <v>294</v>
      </c>
      <c r="D65" s="154" t="s">
        <v>255</v>
      </c>
      <c r="E65" s="155" t="s">
        <v>352</v>
      </c>
      <c r="F65" s="156">
        <v>4800</v>
      </c>
      <c r="G65" s="155" t="s">
        <v>295</v>
      </c>
      <c r="H65" s="155" t="s">
        <v>301</v>
      </c>
      <c r="I65" s="157">
        <v>39175</v>
      </c>
      <c r="J65" s="156">
        <v>4800</v>
      </c>
      <c r="K65" s="167">
        <v>1.07</v>
      </c>
    </row>
    <row r="66" spans="1:11" x14ac:dyDescent="0.25">
      <c r="A66" s="153">
        <v>62</v>
      </c>
      <c r="B66" s="154" t="s">
        <v>783</v>
      </c>
      <c r="C66" s="154" t="s">
        <v>254</v>
      </c>
      <c r="D66" s="154" t="s">
        <v>255</v>
      </c>
      <c r="E66" s="155" t="s">
        <v>352</v>
      </c>
      <c r="F66" s="156">
        <v>5200</v>
      </c>
      <c r="G66" s="155" t="s">
        <v>295</v>
      </c>
      <c r="H66" s="155" t="s">
        <v>296</v>
      </c>
      <c r="I66" s="157">
        <v>39169</v>
      </c>
      <c r="J66" s="156">
        <v>5200</v>
      </c>
      <c r="K66" s="167">
        <v>1.07</v>
      </c>
    </row>
    <row r="67" spans="1:11" x14ac:dyDescent="0.25">
      <c r="A67" s="153">
        <v>63</v>
      </c>
      <c r="B67" s="154" t="s">
        <v>784</v>
      </c>
      <c r="C67" s="154" t="s">
        <v>254</v>
      </c>
      <c r="D67" s="154" t="s">
        <v>255</v>
      </c>
      <c r="E67" s="155" t="s">
        <v>352</v>
      </c>
      <c r="F67" s="156">
        <v>7600</v>
      </c>
      <c r="G67" s="155" t="s">
        <v>295</v>
      </c>
      <c r="H67" s="155" t="s">
        <v>296</v>
      </c>
      <c r="I67" s="157">
        <v>39176</v>
      </c>
      <c r="J67" s="156">
        <v>7600</v>
      </c>
      <c r="K67" s="167">
        <v>1.07</v>
      </c>
    </row>
    <row r="68" spans="1:11" x14ac:dyDescent="0.25">
      <c r="A68" s="153">
        <v>64</v>
      </c>
      <c r="B68" s="154" t="s">
        <v>785</v>
      </c>
      <c r="C68" s="154" t="s">
        <v>254</v>
      </c>
      <c r="D68" s="154" t="s">
        <v>255</v>
      </c>
      <c r="E68" s="155" t="s">
        <v>352</v>
      </c>
      <c r="F68" s="156">
        <v>6200</v>
      </c>
      <c r="G68" s="155" t="s">
        <v>295</v>
      </c>
      <c r="H68" s="155" t="s">
        <v>301</v>
      </c>
      <c r="I68" s="157">
        <v>39198</v>
      </c>
      <c r="J68" s="156">
        <v>6200</v>
      </c>
      <c r="K68" s="167">
        <v>1.07</v>
      </c>
    </row>
    <row r="69" spans="1:11" x14ac:dyDescent="0.25">
      <c r="A69" s="153">
        <v>65</v>
      </c>
      <c r="B69" s="154" t="s">
        <v>786</v>
      </c>
      <c r="C69" s="154" t="s">
        <v>294</v>
      </c>
      <c r="D69" s="154" t="s">
        <v>255</v>
      </c>
      <c r="E69" s="155" t="s">
        <v>352</v>
      </c>
      <c r="F69" s="156">
        <v>800</v>
      </c>
      <c r="G69" s="155" t="s">
        <v>295</v>
      </c>
      <c r="H69" s="155" t="s">
        <v>296</v>
      </c>
      <c r="I69" s="157">
        <v>39426</v>
      </c>
      <c r="J69" s="156">
        <v>750.8</v>
      </c>
      <c r="K69" s="167">
        <v>1</v>
      </c>
    </row>
    <row r="70" spans="1:11" x14ac:dyDescent="0.25">
      <c r="A70" s="153">
        <v>66</v>
      </c>
      <c r="B70" s="154" t="s">
        <v>787</v>
      </c>
      <c r="C70" s="154" t="s">
        <v>294</v>
      </c>
      <c r="D70" s="154" t="s">
        <v>255</v>
      </c>
      <c r="E70" s="155" t="s">
        <v>352</v>
      </c>
      <c r="F70" s="156">
        <v>930</v>
      </c>
      <c r="G70" s="155" t="s">
        <v>295</v>
      </c>
      <c r="H70" s="155" t="s">
        <v>296</v>
      </c>
      <c r="I70" s="157">
        <v>39176</v>
      </c>
      <c r="J70" s="156">
        <v>930</v>
      </c>
      <c r="K70" s="167">
        <v>1.07</v>
      </c>
    </row>
    <row r="71" spans="1:11" x14ac:dyDescent="0.25">
      <c r="A71" s="153">
        <v>67</v>
      </c>
      <c r="B71" s="154" t="s">
        <v>788</v>
      </c>
      <c r="C71" s="154" t="s">
        <v>294</v>
      </c>
      <c r="D71" s="154" t="s">
        <v>255</v>
      </c>
      <c r="E71" s="155" t="s">
        <v>352</v>
      </c>
      <c r="F71" s="156">
        <v>390</v>
      </c>
      <c r="G71" s="155" t="s">
        <v>295</v>
      </c>
      <c r="H71" s="155" t="s">
        <v>296</v>
      </c>
      <c r="I71" s="157">
        <v>39176</v>
      </c>
      <c r="J71" s="156">
        <v>390</v>
      </c>
      <c r="K71" s="167">
        <v>1.07</v>
      </c>
    </row>
    <row r="72" spans="1:11" x14ac:dyDescent="0.25">
      <c r="A72" s="153">
        <v>68</v>
      </c>
      <c r="B72" s="154" t="s">
        <v>789</v>
      </c>
      <c r="C72" s="154" t="s">
        <v>294</v>
      </c>
      <c r="D72" s="154" t="s">
        <v>255</v>
      </c>
      <c r="E72" s="155" t="s">
        <v>352</v>
      </c>
      <c r="F72" s="156">
        <v>480</v>
      </c>
      <c r="G72" s="155" t="s">
        <v>295</v>
      </c>
      <c r="H72" s="155" t="s">
        <v>296</v>
      </c>
      <c r="I72" s="157">
        <v>39176</v>
      </c>
      <c r="J72" s="156">
        <v>480</v>
      </c>
      <c r="K72" s="167">
        <v>1.07</v>
      </c>
    </row>
    <row r="73" spans="1:11" x14ac:dyDescent="0.25">
      <c r="A73" s="153">
        <v>69</v>
      </c>
      <c r="B73" s="154" t="s">
        <v>790</v>
      </c>
      <c r="C73" s="154" t="s">
        <v>254</v>
      </c>
      <c r="D73" s="154" t="s">
        <v>255</v>
      </c>
      <c r="E73" s="155" t="s">
        <v>352</v>
      </c>
      <c r="F73" s="156">
        <v>9200</v>
      </c>
      <c r="G73" s="155" t="s">
        <v>295</v>
      </c>
      <c r="H73" s="155" t="s">
        <v>296</v>
      </c>
      <c r="I73" s="157">
        <v>39195</v>
      </c>
      <c r="J73" s="156">
        <v>9200</v>
      </c>
      <c r="K73" s="167">
        <v>1.07</v>
      </c>
    </row>
    <row r="74" spans="1:11" x14ac:dyDescent="0.25">
      <c r="A74" s="153">
        <v>70</v>
      </c>
      <c r="B74" s="154" t="s">
        <v>791</v>
      </c>
      <c r="C74" s="154" t="s">
        <v>254</v>
      </c>
      <c r="D74" s="154" t="s">
        <v>255</v>
      </c>
      <c r="E74" s="155" t="s">
        <v>352</v>
      </c>
      <c r="F74" s="156">
        <v>4600</v>
      </c>
      <c r="G74" s="155" t="s">
        <v>295</v>
      </c>
      <c r="H74" s="155" t="s">
        <v>296</v>
      </c>
      <c r="I74" s="157">
        <v>39426</v>
      </c>
      <c r="J74" s="156">
        <v>4123.1899999999996</v>
      </c>
      <c r="K74" s="167">
        <v>0.96</v>
      </c>
    </row>
    <row r="75" spans="1:11" x14ac:dyDescent="0.25">
      <c r="A75" s="153">
        <v>71</v>
      </c>
      <c r="B75" s="154" t="s">
        <v>792</v>
      </c>
      <c r="C75" s="154" t="s">
        <v>294</v>
      </c>
      <c r="D75" s="154" t="s">
        <v>255</v>
      </c>
      <c r="E75" s="155" t="s">
        <v>352</v>
      </c>
      <c r="F75" s="156">
        <v>390</v>
      </c>
      <c r="G75" s="155" t="s">
        <v>295</v>
      </c>
      <c r="H75" s="155" t="s">
        <v>296</v>
      </c>
      <c r="I75" s="157">
        <v>39426</v>
      </c>
      <c r="J75" s="156">
        <v>371.87</v>
      </c>
      <c r="K75" s="167">
        <v>1.02</v>
      </c>
    </row>
    <row r="76" spans="1:11" x14ac:dyDescent="0.25">
      <c r="A76" s="153">
        <v>72</v>
      </c>
      <c r="B76" s="154" t="s">
        <v>793</v>
      </c>
      <c r="C76" s="154" t="s">
        <v>254</v>
      </c>
      <c r="D76" s="154" t="s">
        <v>255</v>
      </c>
      <c r="E76" s="155" t="s">
        <v>352</v>
      </c>
      <c r="F76" s="156">
        <v>5800</v>
      </c>
      <c r="G76" s="155" t="s">
        <v>295</v>
      </c>
      <c r="H76" s="155" t="s">
        <v>296</v>
      </c>
      <c r="I76" s="157">
        <v>39188</v>
      </c>
      <c r="J76" s="156">
        <v>5800</v>
      </c>
      <c r="K76" s="167">
        <v>1.07</v>
      </c>
    </row>
    <row r="77" spans="1:11" x14ac:dyDescent="0.25">
      <c r="A77" s="153">
        <v>73</v>
      </c>
      <c r="B77" s="154" t="s">
        <v>794</v>
      </c>
      <c r="C77" s="154" t="s">
        <v>294</v>
      </c>
      <c r="D77" s="154" t="s">
        <v>255</v>
      </c>
      <c r="E77" s="155" t="s">
        <v>352</v>
      </c>
      <c r="F77" s="156">
        <v>480</v>
      </c>
      <c r="G77" s="155" t="s">
        <v>295</v>
      </c>
      <c r="H77" s="155" t="s">
        <v>296</v>
      </c>
      <c r="I77" s="157">
        <v>39188</v>
      </c>
      <c r="J77" s="156">
        <v>480</v>
      </c>
      <c r="K77" s="167">
        <v>1.07</v>
      </c>
    </row>
    <row r="78" spans="1:11" x14ac:dyDescent="0.25">
      <c r="A78" s="153">
        <v>74</v>
      </c>
      <c r="B78" s="154" t="s">
        <v>795</v>
      </c>
      <c r="C78" s="154" t="s">
        <v>294</v>
      </c>
      <c r="D78" s="154" t="s">
        <v>255</v>
      </c>
      <c r="E78" s="155" t="s">
        <v>352</v>
      </c>
      <c r="F78" s="156">
        <v>480</v>
      </c>
      <c r="G78" s="155" t="s">
        <v>295</v>
      </c>
      <c r="H78" s="155" t="s">
        <v>296</v>
      </c>
      <c r="I78" s="157">
        <v>39188</v>
      </c>
      <c r="J78" s="156">
        <v>480</v>
      </c>
      <c r="K78" s="167">
        <v>1.07</v>
      </c>
    </row>
    <row r="79" spans="1:11" x14ac:dyDescent="0.25">
      <c r="A79" s="153">
        <v>75</v>
      </c>
      <c r="B79" s="154" t="s">
        <v>796</v>
      </c>
      <c r="C79" s="154" t="s">
        <v>294</v>
      </c>
      <c r="D79" s="154" t="s">
        <v>255</v>
      </c>
      <c r="E79" s="155" t="s">
        <v>352</v>
      </c>
      <c r="F79" s="156">
        <v>570</v>
      </c>
      <c r="G79" s="155" t="s">
        <v>295</v>
      </c>
      <c r="H79" s="155" t="s">
        <v>296</v>
      </c>
      <c r="I79" s="157">
        <v>39188</v>
      </c>
      <c r="J79" s="156">
        <v>570</v>
      </c>
      <c r="K79" s="167">
        <v>1.07</v>
      </c>
    </row>
    <row r="80" spans="1:11" x14ac:dyDescent="0.25">
      <c r="A80" s="153">
        <v>76</v>
      </c>
      <c r="B80" s="154" t="s">
        <v>797</v>
      </c>
      <c r="C80" s="154" t="s">
        <v>294</v>
      </c>
      <c r="D80" s="154" t="s">
        <v>255</v>
      </c>
      <c r="E80" s="155" t="s">
        <v>352</v>
      </c>
      <c r="F80" s="156">
        <v>390</v>
      </c>
      <c r="G80" s="155" t="s">
        <v>295</v>
      </c>
      <c r="H80" s="155" t="s">
        <v>296</v>
      </c>
      <c r="I80" s="157">
        <v>39195</v>
      </c>
      <c r="J80" s="156">
        <v>390</v>
      </c>
      <c r="K80" s="167">
        <v>1.07</v>
      </c>
    </row>
    <row r="81" spans="1:11" x14ac:dyDescent="0.25">
      <c r="A81" s="153">
        <v>77</v>
      </c>
      <c r="B81" s="154" t="s">
        <v>798</v>
      </c>
      <c r="C81" s="154" t="s">
        <v>294</v>
      </c>
      <c r="D81" s="154" t="s">
        <v>255</v>
      </c>
      <c r="E81" s="155" t="s">
        <v>352</v>
      </c>
      <c r="F81" s="156">
        <v>480</v>
      </c>
      <c r="G81" s="155" t="s">
        <v>295</v>
      </c>
      <c r="H81" s="155" t="s">
        <v>296</v>
      </c>
      <c r="I81" s="157">
        <v>39426</v>
      </c>
      <c r="J81" s="156">
        <v>457.68</v>
      </c>
      <c r="K81" s="167">
        <v>1.02</v>
      </c>
    </row>
    <row r="82" spans="1:11" x14ac:dyDescent="0.25">
      <c r="A82" s="153">
        <v>78</v>
      </c>
      <c r="B82" s="154" t="s">
        <v>799</v>
      </c>
      <c r="C82" s="154" t="s">
        <v>294</v>
      </c>
      <c r="D82" s="154" t="s">
        <v>255</v>
      </c>
      <c r="E82" s="155" t="s">
        <v>352</v>
      </c>
      <c r="F82" s="156">
        <v>1380</v>
      </c>
      <c r="G82" s="155" t="s">
        <v>295</v>
      </c>
      <c r="H82" s="155" t="s">
        <v>296</v>
      </c>
      <c r="I82" s="157">
        <v>39195</v>
      </c>
      <c r="J82" s="156">
        <v>1380</v>
      </c>
      <c r="K82" s="167">
        <v>1.07</v>
      </c>
    </row>
    <row r="83" spans="1:11" x14ac:dyDescent="0.25">
      <c r="A83" s="153">
        <v>79</v>
      </c>
      <c r="B83" s="154" t="s">
        <v>800</v>
      </c>
      <c r="C83" s="154" t="s">
        <v>294</v>
      </c>
      <c r="D83" s="154" t="s">
        <v>255</v>
      </c>
      <c r="E83" s="155" t="s">
        <v>352</v>
      </c>
      <c r="F83" s="156">
        <v>930</v>
      </c>
      <c r="G83" s="155" t="s">
        <v>295</v>
      </c>
      <c r="H83" s="155" t="s">
        <v>296</v>
      </c>
      <c r="I83" s="157">
        <v>39433</v>
      </c>
      <c r="J83" s="156">
        <v>872.81</v>
      </c>
      <c r="K83" s="167">
        <v>1</v>
      </c>
    </row>
    <row r="84" spans="1:11" x14ac:dyDescent="0.25">
      <c r="A84" s="153">
        <v>80</v>
      </c>
      <c r="B84" s="154" t="s">
        <v>801</v>
      </c>
      <c r="C84" s="154" t="s">
        <v>294</v>
      </c>
      <c r="D84" s="154" t="s">
        <v>255</v>
      </c>
      <c r="E84" s="155" t="s">
        <v>352</v>
      </c>
      <c r="F84" s="156">
        <v>480</v>
      </c>
      <c r="G84" s="155" t="s">
        <v>295</v>
      </c>
      <c r="H84" s="155" t="s">
        <v>296</v>
      </c>
      <c r="I84" s="157">
        <v>39196</v>
      </c>
      <c r="J84" s="156">
        <v>480</v>
      </c>
      <c r="K84" s="167">
        <v>1.07</v>
      </c>
    </row>
    <row r="85" spans="1:11" x14ac:dyDescent="0.25">
      <c r="A85" s="153">
        <v>81</v>
      </c>
      <c r="B85" s="154" t="s">
        <v>802</v>
      </c>
      <c r="C85" s="154" t="s">
        <v>254</v>
      </c>
      <c r="D85" s="154" t="s">
        <v>255</v>
      </c>
      <c r="E85" s="155" t="s">
        <v>352</v>
      </c>
      <c r="F85" s="156">
        <v>2000</v>
      </c>
      <c r="G85" s="155" t="s">
        <v>295</v>
      </c>
      <c r="H85" s="155" t="s">
        <v>298</v>
      </c>
      <c r="I85" s="157">
        <v>39209</v>
      </c>
      <c r="J85" s="156">
        <v>1951.04</v>
      </c>
      <c r="K85" s="167">
        <v>1.04</v>
      </c>
    </row>
    <row r="86" spans="1:11" x14ac:dyDescent="0.25">
      <c r="A86" s="153">
        <v>82</v>
      </c>
      <c r="B86" s="154" t="s">
        <v>803</v>
      </c>
      <c r="C86" s="154" t="s">
        <v>294</v>
      </c>
      <c r="D86" s="154" t="s">
        <v>255</v>
      </c>
      <c r="E86" s="155" t="s">
        <v>352</v>
      </c>
      <c r="F86" s="156">
        <v>480</v>
      </c>
      <c r="G86" s="155" t="s">
        <v>295</v>
      </c>
      <c r="H86" s="155" t="s">
        <v>296</v>
      </c>
      <c r="I86" s="157">
        <v>39253</v>
      </c>
      <c r="J86" s="156">
        <v>480</v>
      </c>
      <c r="K86" s="167">
        <v>1.07</v>
      </c>
    </row>
    <row r="87" spans="1:11" x14ac:dyDescent="0.25">
      <c r="A87" s="153">
        <v>83</v>
      </c>
      <c r="B87" s="154" t="s">
        <v>804</v>
      </c>
      <c r="C87" s="154" t="s">
        <v>294</v>
      </c>
      <c r="D87" s="154" t="s">
        <v>255</v>
      </c>
      <c r="E87" s="155" t="s">
        <v>352</v>
      </c>
      <c r="F87" s="156">
        <v>930</v>
      </c>
      <c r="G87" s="155" t="s">
        <v>295</v>
      </c>
      <c r="H87" s="155" t="s">
        <v>296</v>
      </c>
      <c r="I87" s="157">
        <v>39209</v>
      </c>
      <c r="J87" s="156">
        <v>930</v>
      </c>
      <c r="K87" s="167">
        <v>1.07</v>
      </c>
    </row>
    <row r="88" spans="1:11" x14ac:dyDescent="0.25">
      <c r="A88" s="153">
        <v>84</v>
      </c>
      <c r="B88" s="154" t="s">
        <v>805</v>
      </c>
      <c r="C88" s="154" t="s">
        <v>294</v>
      </c>
      <c r="D88" s="154" t="s">
        <v>255</v>
      </c>
      <c r="E88" s="155" t="s">
        <v>352</v>
      </c>
      <c r="F88" s="156">
        <v>480</v>
      </c>
      <c r="G88" s="155" t="s">
        <v>295</v>
      </c>
      <c r="H88" s="155" t="s">
        <v>296</v>
      </c>
      <c r="I88" s="157">
        <v>39209</v>
      </c>
      <c r="J88" s="156">
        <v>480</v>
      </c>
      <c r="K88" s="167">
        <v>1.07</v>
      </c>
    </row>
    <row r="89" spans="1:11" x14ac:dyDescent="0.25">
      <c r="A89" s="153">
        <v>85</v>
      </c>
      <c r="B89" s="154" t="s">
        <v>806</v>
      </c>
      <c r="C89" s="154" t="s">
        <v>294</v>
      </c>
      <c r="D89" s="154" t="s">
        <v>255</v>
      </c>
      <c r="E89" s="155" t="s">
        <v>352</v>
      </c>
      <c r="F89" s="156">
        <v>690</v>
      </c>
      <c r="G89" s="155" t="s">
        <v>295</v>
      </c>
      <c r="H89" s="155" t="s">
        <v>296</v>
      </c>
      <c r="I89" s="157">
        <v>39216</v>
      </c>
      <c r="J89" s="156">
        <v>690</v>
      </c>
      <c r="K89" s="167">
        <v>1.07</v>
      </c>
    </row>
    <row r="90" spans="1:11" x14ac:dyDescent="0.25">
      <c r="A90" s="153">
        <v>86</v>
      </c>
      <c r="B90" s="154" t="s">
        <v>807</v>
      </c>
      <c r="C90" s="154" t="s">
        <v>294</v>
      </c>
      <c r="D90" s="154" t="s">
        <v>255</v>
      </c>
      <c r="E90" s="155" t="s">
        <v>352</v>
      </c>
      <c r="F90" s="156">
        <v>690</v>
      </c>
      <c r="G90" s="155" t="s">
        <v>295</v>
      </c>
      <c r="H90" s="155" t="s">
        <v>296</v>
      </c>
      <c r="I90" s="157">
        <v>39216</v>
      </c>
      <c r="J90" s="156">
        <v>690</v>
      </c>
      <c r="K90" s="167">
        <v>1.07</v>
      </c>
    </row>
    <row r="91" spans="1:11" x14ac:dyDescent="0.25">
      <c r="A91" s="153">
        <v>87</v>
      </c>
      <c r="B91" s="154" t="s">
        <v>808</v>
      </c>
      <c r="C91" s="154" t="s">
        <v>294</v>
      </c>
      <c r="D91" s="154" t="s">
        <v>255</v>
      </c>
      <c r="E91" s="155" t="s">
        <v>352</v>
      </c>
      <c r="F91" s="156">
        <v>480</v>
      </c>
      <c r="G91" s="155" t="s">
        <v>295</v>
      </c>
      <c r="H91" s="155" t="s">
        <v>296</v>
      </c>
      <c r="I91" s="157">
        <v>39216</v>
      </c>
      <c r="J91" s="156">
        <v>480</v>
      </c>
      <c r="K91" s="167">
        <v>1.07</v>
      </c>
    </row>
    <row r="92" spans="1:11" x14ac:dyDescent="0.25">
      <c r="A92" s="153">
        <v>88</v>
      </c>
      <c r="B92" s="154" t="s">
        <v>809</v>
      </c>
      <c r="C92" s="154" t="s">
        <v>254</v>
      </c>
      <c r="D92" s="154" t="s">
        <v>255</v>
      </c>
      <c r="E92" s="155" t="s">
        <v>352</v>
      </c>
      <c r="F92" s="156">
        <v>3650</v>
      </c>
      <c r="G92" s="155" t="s">
        <v>295</v>
      </c>
      <c r="H92" s="155" t="s">
        <v>296</v>
      </c>
      <c r="I92" s="157">
        <v>39224</v>
      </c>
      <c r="J92" s="156">
        <v>3650</v>
      </c>
      <c r="K92" s="167">
        <v>1.07</v>
      </c>
    </row>
    <row r="93" spans="1:11" x14ac:dyDescent="0.25">
      <c r="A93" s="153">
        <v>89</v>
      </c>
      <c r="B93" s="154" t="s">
        <v>810</v>
      </c>
      <c r="C93" s="154" t="s">
        <v>294</v>
      </c>
      <c r="D93" s="154" t="s">
        <v>255</v>
      </c>
      <c r="E93" s="155" t="s">
        <v>352</v>
      </c>
      <c r="F93" s="156">
        <v>690</v>
      </c>
      <c r="G93" s="155" t="s">
        <v>295</v>
      </c>
      <c r="H93" s="155" t="s">
        <v>296</v>
      </c>
      <c r="I93" s="157">
        <v>39216</v>
      </c>
      <c r="J93" s="156">
        <v>690</v>
      </c>
      <c r="K93" s="167">
        <v>1.07</v>
      </c>
    </row>
    <row r="94" spans="1:11" x14ac:dyDescent="0.25">
      <c r="A94" s="153">
        <v>90</v>
      </c>
      <c r="B94" s="154" t="s">
        <v>811</v>
      </c>
      <c r="C94" s="154" t="s">
        <v>294</v>
      </c>
      <c r="D94" s="154" t="s">
        <v>255</v>
      </c>
      <c r="E94" s="155" t="s">
        <v>352</v>
      </c>
      <c r="F94" s="156">
        <v>450</v>
      </c>
      <c r="G94" s="155" t="s">
        <v>295</v>
      </c>
      <c r="H94" s="155" t="s">
        <v>296</v>
      </c>
      <c r="I94" s="157">
        <v>39223</v>
      </c>
      <c r="J94" s="156">
        <v>450</v>
      </c>
      <c r="K94" s="167">
        <v>1.07</v>
      </c>
    </row>
    <row r="95" spans="1:11" x14ac:dyDescent="0.25">
      <c r="A95" s="153">
        <v>91</v>
      </c>
      <c r="B95" s="154" t="s">
        <v>812</v>
      </c>
      <c r="C95" s="154" t="s">
        <v>294</v>
      </c>
      <c r="D95" s="154" t="s">
        <v>255</v>
      </c>
      <c r="E95" s="155" t="s">
        <v>352</v>
      </c>
      <c r="F95" s="156">
        <v>390</v>
      </c>
      <c r="G95" s="155" t="s">
        <v>295</v>
      </c>
      <c r="H95" s="155" t="s">
        <v>296</v>
      </c>
      <c r="I95" s="157">
        <v>39223</v>
      </c>
      <c r="J95" s="156">
        <v>390</v>
      </c>
      <c r="K95" s="167">
        <v>1.07</v>
      </c>
    </row>
    <row r="96" spans="1:11" x14ac:dyDescent="0.25">
      <c r="A96" s="153">
        <v>92</v>
      </c>
      <c r="B96" s="154" t="s">
        <v>813</v>
      </c>
      <c r="C96" s="154" t="s">
        <v>294</v>
      </c>
      <c r="D96" s="154" t="s">
        <v>255</v>
      </c>
      <c r="E96" s="155" t="s">
        <v>352</v>
      </c>
      <c r="F96" s="156">
        <v>380</v>
      </c>
      <c r="G96" s="155" t="s">
        <v>295</v>
      </c>
      <c r="H96" s="155" t="s">
        <v>296</v>
      </c>
      <c r="I96" s="157">
        <v>39449</v>
      </c>
      <c r="J96" s="156">
        <v>380</v>
      </c>
      <c r="K96" s="167">
        <v>1.07</v>
      </c>
    </row>
    <row r="97" spans="1:11" x14ac:dyDescent="0.25">
      <c r="A97" s="153">
        <v>93</v>
      </c>
      <c r="B97" s="154" t="s">
        <v>814</v>
      </c>
      <c r="C97" s="154" t="s">
        <v>294</v>
      </c>
      <c r="D97" s="154" t="s">
        <v>255</v>
      </c>
      <c r="E97" s="155" t="s">
        <v>352</v>
      </c>
      <c r="F97" s="156">
        <v>390</v>
      </c>
      <c r="G97" s="155" t="s">
        <v>295</v>
      </c>
      <c r="H97" s="155" t="s">
        <v>296</v>
      </c>
      <c r="I97" s="157">
        <v>39223</v>
      </c>
      <c r="J97" s="156">
        <v>390</v>
      </c>
      <c r="K97" s="167">
        <v>1.07</v>
      </c>
    </row>
    <row r="98" spans="1:11" x14ac:dyDescent="0.25">
      <c r="A98" s="153">
        <v>94</v>
      </c>
      <c r="B98" s="154" t="s">
        <v>815</v>
      </c>
      <c r="C98" s="154" t="s">
        <v>294</v>
      </c>
      <c r="D98" s="154" t="s">
        <v>255</v>
      </c>
      <c r="E98" s="155" t="s">
        <v>352</v>
      </c>
      <c r="F98" s="156">
        <v>930</v>
      </c>
      <c r="G98" s="155" t="s">
        <v>295</v>
      </c>
      <c r="H98" s="155" t="s">
        <v>296</v>
      </c>
      <c r="I98" s="157">
        <v>39223</v>
      </c>
      <c r="J98" s="156">
        <v>930</v>
      </c>
      <c r="K98" s="167">
        <v>1.07</v>
      </c>
    </row>
    <row r="99" spans="1:11" x14ac:dyDescent="0.25">
      <c r="A99" s="153">
        <v>95</v>
      </c>
      <c r="B99" s="154" t="s">
        <v>816</v>
      </c>
      <c r="C99" s="154" t="s">
        <v>294</v>
      </c>
      <c r="D99" s="154" t="s">
        <v>255</v>
      </c>
      <c r="E99" s="155" t="s">
        <v>352</v>
      </c>
      <c r="F99" s="156">
        <v>2310</v>
      </c>
      <c r="G99" s="155" t="s">
        <v>295</v>
      </c>
      <c r="H99" s="155" t="s">
        <v>296</v>
      </c>
      <c r="I99" s="157">
        <v>39223</v>
      </c>
      <c r="J99" s="156">
        <v>2310</v>
      </c>
      <c r="K99" s="167">
        <v>1.07</v>
      </c>
    </row>
    <row r="100" spans="1:11" x14ac:dyDescent="0.25">
      <c r="A100" s="153">
        <v>96</v>
      </c>
      <c r="B100" s="154" t="s">
        <v>817</v>
      </c>
      <c r="C100" s="154" t="s">
        <v>294</v>
      </c>
      <c r="D100" s="154" t="s">
        <v>255</v>
      </c>
      <c r="E100" s="155" t="s">
        <v>352</v>
      </c>
      <c r="F100" s="156">
        <v>930</v>
      </c>
      <c r="G100" s="155" t="s">
        <v>295</v>
      </c>
      <c r="H100" s="155" t="s">
        <v>296</v>
      </c>
      <c r="I100" s="157">
        <v>39223</v>
      </c>
      <c r="J100" s="156">
        <v>930</v>
      </c>
      <c r="K100" s="167">
        <v>1.07</v>
      </c>
    </row>
    <row r="101" spans="1:11" x14ac:dyDescent="0.25">
      <c r="A101" s="153">
        <v>97</v>
      </c>
      <c r="B101" s="154" t="s">
        <v>818</v>
      </c>
      <c r="C101" s="154" t="s">
        <v>294</v>
      </c>
      <c r="D101" s="154" t="s">
        <v>255</v>
      </c>
      <c r="E101" s="155" t="s">
        <v>352</v>
      </c>
      <c r="F101" s="156">
        <v>2760</v>
      </c>
      <c r="G101" s="155" t="s">
        <v>295</v>
      </c>
      <c r="H101" s="155" t="s">
        <v>296</v>
      </c>
      <c r="I101" s="157">
        <v>39231</v>
      </c>
      <c r="J101" s="156">
        <v>2760</v>
      </c>
      <c r="K101" s="167">
        <v>1.07</v>
      </c>
    </row>
    <row r="102" spans="1:11" x14ac:dyDescent="0.25">
      <c r="A102" s="153">
        <v>98</v>
      </c>
      <c r="B102" s="154" t="s">
        <v>819</v>
      </c>
      <c r="C102" s="154" t="s">
        <v>294</v>
      </c>
      <c r="D102" s="154" t="s">
        <v>255</v>
      </c>
      <c r="E102" s="155" t="s">
        <v>352</v>
      </c>
      <c r="F102" s="156">
        <v>390</v>
      </c>
      <c r="G102" s="155" t="s">
        <v>295</v>
      </c>
      <c r="H102" s="155" t="s">
        <v>296</v>
      </c>
      <c r="I102" s="157">
        <v>39246</v>
      </c>
      <c r="J102" s="156">
        <v>390</v>
      </c>
      <c r="K102" s="167">
        <v>1.07</v>
      </c>
    </row>
    <row r="103" spans="1:11" x14ac:dyDescent="0.25">
      <c r="A103" s="153">
        <v>99</v>
      </c>
      <c r="B103" s="154" t="s">
        <v>820</v>
      </c>
      <c r="C103" s="154" t="s">
        <v>254</v>
      </c>
      <c r="D103" s="154" t="s">
        <v>255</v>
      </c>
      <c r="E103" s="155" t="s">
        <v>352</v>
      </c>
      <c r="F103" s="156">
        <v>700</v>
      </c>
      <c r="G103" s="155" t="s">
        <v>295</v>
      </c>
      <c r="H103" s="155" t="s">
        <v>296</v>
      </c>
      <c r="I103" s="157">
        <v>39231</v>
      </c>
      <c r="J103" s="156">
        <v>700</v>
      </c>
      <c r="K103" s="167">
        <v>1.07</v>
      </c>
    </row>
    <row r="104" spans="1:11" x14ac:dyDescent="0.25">
      <c r="A104" s="153">
        <v>100</v>
      </c>
      <c r="B104" s="154" t="s">
        <v>821</v>
      </c>
      <c r="C104" s="154" t="s">
        <v>294</v>
      </c>
      <c r="D104" s="154" t="s">
        <v>255</v>
      </c>
      <c r="E104" s="155" t="s">
        <v>352</v>
      </c>
      <c r="F104" s="156">
        <v>390</v>
      </c>
      <c r="G104" s="155" t="s">
        <v>295</v>
      </c>
      <c r="H104" s="155" t="s">
        <v>296</v>
      </c>
      <c r="I104" s="157">
        <v>39231</v>
      </c>
      <c r="J104" s="156">
        <v>390</v>
      </c>
      <c r="K104" s="167">
        <v>1.07</v>
      </c>
    </row>
    <row r="105" spans="1:11" x14ac:dyDescent="0.25">
      <c r="A105" s="153">
        <v>101</v>
      </c>
      <c r="B105" s="154" t="s">
        <v>822</v>
      </c>
      <c r="C105" s="154" t="s">
        <v>254</v>
      </c>
      <c r="D105" s="154" t="s">
        <v>255</v>
      </c>
      <c r="E105" s="155" t="s">
        <v>352</v>
      </c>
      <c r="F105" s="156">
        <v>5200</v>
      </c>
      <c r="G105" s="155" t="s">
        <v>295</v>
      </c>
      <c r="H105" s="155" t="s">
        <v>297</v>
      </c>
      <c r="I105" s="157">
        <v>39273</v>
      </c>
      <c r="J105" s="156">
        <v>4620.2</v>
      </c>
      <c r="K105" s="167">
        <v>0.95</v>
      </c>
    </row>
    <row r="106" spans="1:11" x14ac:dyDescent="0.25">
      <c r="A106" s="153">
        <v>102</v>
      </c>
      <c r="B106" s="154" t="s">
        <v>823</v>
      </c>
      <c r="C106" s="154" t="s">
        <v>254</v>
      </c>
      <c r="D106" s="154" t="s">
        <v>255</v>
      </c>
      <c r="E106" s="155" t="s">
        <v>352</v>
      </c>
      <c r="F106" s="156">
        <v>1600</v>
      </c>
      <c r="G106" s="155" t="s">
        <v>295</v>
      </c>
      <c r="H106" s="155" t="s">
        <v>298</v>
      </c>
      <c r="I106" s="157">
        <v>39252</v>
      </c>
      <c r="J106" s="156">
        <v>1496</v>
      </c>
      <c r="K106" s="167">
        <v>1</v>
      </c>
    </row>
    <row r="107" spans="1:11" x14ac:dyDescent="0.25">
      <c r="A107" s="153">
        <v>103</v>
      </c>
      <c r="B107" s="154" t="s">
        <v>824</v>
      </c>
      <c r="C107" s="154" t="s">
        <v>294</v>
      </c>
      <c r="D107" s="154" t="s">
        <v>255</v>
      </c>
      <c r="E107" s="155" t="s">
        <v>352</v>
      </c>
      <c r="F107" s="156">
        <v>480</v>
      </c>
      <c r="G107" s="155" t="s">
        <v>295</v>
      </c>
      <c r="H107" s="155" t="s">
        <v>296</v>
      </c>
      <c r="I107" s="157">
        <v>39237</v>
      </c>
      <c r="J107" s="156">
        <v>480</v>
      </c>
      <c r="K107" s="167">
        <v>1.07</v>
      </c>
    </row>
    <row r="108" spans="1:11" x14ac:dyDescent="0.25">
      <c r="A108" s="153">
        <v>104</v>
      </c>
      <c r="B108" s="154" t="s">
        <v>825</v>
      </c>
      <c r="C108" s="154" t="s">
        <v>254</v>
      </c>
      <c r="D108" s="154" t="s">
        <v>255</v>
      </c>
      <c r="E108" s="155" t="s">
        <v>352</v>
      </c>
      <c r="F108" s="156">
        <v>4400</v>
      </c>
      <c r="G108" s="155" t="s">
        <v>295</v>
      </c>
      <c r="H108" s="155" t="s">
        <v>296</v>
      </c>
      <c r="I108" s="157">
        <v>39267</v>
      </c>
      <c r="J108" s="156">
        <v>4052.6</v>
      </c>
      <c r="K108" s="167">
        <v>0.98</v>
      </c>
    </row>
    <row r="109" spans="1:11" x14ac:dyDescent="0.25">
      <c r="A109" s="153">
        <v>105</v>
      </c>
      <c r="B109" s="154" t="s">
        <v>826</v>
      </c>
      <c r="C109" s="154" t="s">
        <v>294</v>
      </c>
      <c r="D109" s="154" t="s">
        <v>255</v>
      </c>
      <c r="E109" s="155" t="s">
        <v>352</v>
      </c>
      <c r="F109" s="156">
        <v>390</v>
      </c>
      <c r="G109" s="155" t="s">
        <v>295</v>
      </c>
      <c r="H109" s="155" t="s">
        <v>296</v>
      </c>
      <c r="I109" s="157">
        <v>39251</v>
      </c>
      <c r="J109" s="156">
        <v>390</v>
      </c>
      <c r="K109" s="167">
        <v>1.07</v>
      </c>
    </row>
    <row r="110" spans="1:11" x14ac:dyDescent="0.25">
      <c r="A110" s="153">
        <v>106</v>
      </c>
      <c r="B110" s="154" t="s">
        <v>827</v>
      </c>
      <c r="C110" s="154" t="s">
        <v>294</v>
      </c>
      <c r="D110" s="154" t="s">
        <v>255</v>
      </c>
      <c r="E110" s="155" t="s">
        <v>352</v>
      </c>
      <c r="F110" s="156">
        <v>1380</v>
      </c>
      <c r="G110" s="155" t="s">
        <v>295</v>
      </c>
      <c r="H110" s="155" t="s">
        <v>296</v>
      </c>
      <c r="I110" s="157">
        <v>39251</v>
      </c>
      <c r="J110" s="156">
        <v>1380</v>
      </c>
      <c r="K110" s="167">
        <v>1.07</v>
      </c>
    </row>
    <row r="111" spans="1:11" x14ac:dyDescent="0.25">
      <c r="A111" s="153">
        <v>107</v>
      </c>
      <c r="B111" s="154" t="s">
        <v>828</v>
      </c>
      <c r="C111" s="154" t="s">
        <v>294</v>
      </c>
      <c r="D111" s="154" t="s">
        <v>255</v>
      </c>
      <c r="E111" s="155" t="s">
        <v>352</v>
      </c>
      <c r="F111" s="156">
        <v>6480</v>
      </c>
      <c r="G111" s="155" t="s">
        <v>295</v>
      </c>
      <c r="H111" s="155" t="s">
        <v>296</v>
      </c>
      <c r="I111" s="157">
        <v>39251</v>
      </c>
      <c r="J111" s="156">
        <v>6480</v>
      </c>
      <c r="K111" s="167">
        <v>1.07</v>
      </c>
    </row>
    <row r="112" spans="1:11" x14ac:dyDescent="0.25">
      <c r="A112" s="153">
        <v>108</v>
      </c>
      <c r="B112" s="154" t="s">
        <v>829</v>
      </c>
      <c r="C112" s="154" t="s">
        <v>254</v>
      </c>
      <c r="D112" s="154" t="s">
        <v>255</v>
      </c>
      <c r="E112" s="155" t="s">
        <v>352</v>
      </c>
      <c r="F112" s="156">
        <v>1400</v>
      </c>
      <c r="G112" s="155" t="s">
        <v>295</v>
      </c>
      <c r="H112" s="155" t="s">
        <v>296</v>
      </c>
      <c r="I112" s="157">
        <v>39253</v>
      </c>
      <c r="J112" s="156">
        <v>1400</v>
      </c>
      <c r="K112" s="167">
        <v>1.07</v>
      </c>
    </row>
    <row r="113" spans="1:11" x14ac:dyDescent="0.25">
      <c r="A113" s="153">
        <v>109</v>
      </c>
      <c r="B113" s="154" t="s">
        <v>830</v>
      </c>
      <c r="C113" s="154" t="s">
        <v>254</v>
      </c>
      <c r="D113" s="154" t="s">
        <v>255</v>
      </c>
      <c r="E113" s="155" t="s">
        <v>352</v>
      </c>
      <c r="F113" s="156">
        <v>4800</v>
      </c>
      <c r="G113" s="155" t="s">
        <v>295</v>
      </c>
      <c r="H113" s="155" t="s">
        <v>297</v>
      </c>
      <c r="I113" s="157">
        <v>39273</v>
      </c>
      <c r="J113" s="156">
        <v>4264.8</v>
      </c>
      <c r="K113" s="167">
        <v>0.95</v>
      </c>
    </row>
    <row r="114" spans="1:11" x14ac:dyDescent="0.25">
      <c r="A114" s="153">
        <v>110</v>
      </c>
      <c r="B114" s="154" t="s">
        <v>831</v>
      </c>
      <c r="C114" s="154" t="s">
        <v>254</v>
      </c>
      <c r="D114" s="154" t="s">
        <v>255</v>
      </c>
      <c r="E114" s="155" t="s">
        <v>352</v>
      </c>
      <c r="F114" s="156">
        <v>2800</v>
      </c>
      <c r="G114" s="155" t="s">
        <v>295</v>
      </c>
      <c r="H114" s="155" t="s">
        <v>296</v>
      </c>
      <c r="I114" s="157">
        <v>39286</v>
      </c>
      <c r="J114" s="156">
        <v>2040.5</v>
      </c>
      <c r="K114" s="167">
        <v>0.78</v>
      </c>
    </row>
    <row r="115" spans="1:11" x14ac:dyDescent="0.25">
      <c r="A115" s="153">
        <v>111</v>
      </c>
      <c r="B115" s="154" t="s">
        <v>832</v>
      </c>
      <c r="C115" s="154" t="s">
        <v>294</v>
      </c>
      <c r="D115" s="154" t="s">
        <v>255</v>
      </c>
      <c r="E115" s="155" t="s">
        <v>352</v>
      </c>
      <c r="F115" s="156">
        <v>1380</v>
      </c>
      <c r="G115" s="155" t="s">
        <v>295</v>
      </c>
      <c r="H115" s="155" t="s">
        <v>296</v>
      </c>
      <c r="I115" s="157">
        <v>39258</v>
      </c>
      <c r="J115" s="156">
        <v>1380</v>
      </c>
      <c r="K115" s="167">
        <v>1.07</v>
      </c>
    </row>
    <row r="116" spans="1:11" x14ac:dyDescent="0.25">
      <c r="A116" s="153">
        <v>112</v>
      </c>
      <c r="B116" s="154" t="s">
        <v>833</v>
      </c>
      <c r="C116" s="154" t="s">
        <v>294</v>
      </c>
      <c r="D116" s="154" t="s">
        <v>255</v>
      </c>
      <c r="E116" s="155" t="s">
        <v>352</v>
      </c>
      <c r="F116" s="156">
        <v>390</v>
      </c>
      <c r="G116" s="155" t="s">
        <v>295</v>
      </c>
      <c r="H116" s="155" t="s">
        <v>296</v>
      </c>
      <c r="I116" s="157">
        <v>39258</v>
      </c>
      <c r="J116" s="156">
        <v>390</v>
      </c>
      <c r="K116" s="167">
        <v>1.07</v>
      </c>
    </row>
    <row r="117" spans="1:11" x14ac:dyDescent="0.25">
      <c r="A117" s="153">
        <v>113</v>
      </c>
      <c r="B117" s="154" t="s">
        <v>834</v>
      </c>
      <c r="C117" s="154" t="s">
        <v>294</v>
      </c>
      <c r="D117" s="154" t="s">
        <v>255</v>
      </c>
      <c r="E117" s="155" t="s">
        <v>352</v>
      </c>
      <c r="F117" s="156">
        <v>390</v>
      </c>
      <c r="G117" s="155" t="s">
        <v>295</v>
      </c>
      <c r="H117" s="155" t="s">
        <v>296</v>
      </c>
      <c r="I117" s="157">
        <v>39258</v>
      </c>
      <c r="J117" s="156">
        <v>390</v>
      </c>
      <c r="K117" s="167">
        <v>1.07</v>
      </c>
    </row>
    <row r="118" spans="1:11" x14ac:dyDescent="0.25">
      <c r="A118" s="153">
        <v>114</v>
      </c>
      <c r="B118" s="154" t="s">
        <v>835</v>
      </c>
      <c r="C118" s="154" t="s">
        <v>254</v>
      </c>
      <c r="D118" s="154" t="s">
        <v>255</v>
      </c>
      <c r="E118" s="155" t="s">
        <v>352</v>
      </c>
      <c r="F118" s="156">
        <v>3900</v>
      </c>
      <c r="G118" s="155" t="s">
        <v>295</v>
      </c>
      <c r="H118" s="155" t="s">
        <v>298</v>
      </c>
      <c r="I118" s="157">
        <v>39266</v>
      </c>
      <c r="J118" s="156">
        <v>3646.5</v>
      </c>
      <c r="K118" s="167">
        <v>1</v>
      </c>
    </row>
    <row r="119" spans="1:11" x14ac:dyDescent="0.25">
      <c r="A119" s="153">
        <v>115</v>
      </c>
      <c r="B119" s="154" t="s">
        <v>836</v>
      </c>
      <c r="C119" s="154" t="s">
        <v>294</v>
      </c>
      <c r="D119" s="154" t="s">
        <v>255</v>
      </c>
      <c r="E119" s="155" t="s">
        <v>352</v>
      </c>
      <c r="F119" s="156">
        <v>930</v>
      </c>
      <c r="G119" s="155" t="s">
        <v>295</v>
      </c>
      <c r="H119" s="155" t="s">
        <v>296</v>
      </c>
      <c r="I119" s="157">
        <v>39265</v>
      </c>
      <c r="J119" s="156">
        <v>930</v>
      </c>
      <c r="K119" s="167">
        <v>1.07</v>
      </c>
    </row>
    <row r="120" spans="1:11" x14ac:dyDescent="0.25">
      <c r="A120" s="153">
        <v>116</v>
      </c>
      <c r="B120" s="154" t="s">
        <v>837</v>
      </c>
      <c r="C120" s="154" t="s">
        <v>294</v>
      </c>
      <c r="D120" s="154" t="s">
        <v>255</v>
      </c>
      <c r="E120" s="155">
        <v>39253</v>
      </c>
      <c r="F120" s="156">
        <v>930</v>
      </c>
      <c r="G120" s="155" t="s">
        <v>295</v>
      </c>
      <c r="H120" s="155" t="s">
        <v>296</v>
      </c>
      <c r="I120" s="157">
        <v>39265</v>
      </c>
      <c r="J120" s="156">
        <v>930</v>
      </c>
      <c r="K120" s="167">
        <v>1.07</v>
      </c>
    </row>
    <row r="121" spans="1:11" x14ac:dyDescent="0.25">
      <c r="A121" s="153">
        <v>117</v>
      </c>
      <c r="B121" s="154" t="s">
        <v>838</v>
      </c>
      <c r="C121" s="154" t="s">
        <v>254</v>
      </c>
      <c r="D121" s="154" t="s">
        <v>255</v>
      </c>
      <c r="E121" s="155" t="s">
        <v>352</v>
      </c>
      <c r="F121" s="156">
        <v>1500</v>
      </c>
      <c r="G121" s="155" t="s">
        <v>295</v>
      </c>
      <c r="H121" s="155" t="s">
        <v>300</v>
      </c>
      <c r="I121" s="157">
        <v>39490</v>
      </c>
      <c r="J121" s="156">
        <v>1402.5</v>
      </c>
      <c r="K121" s="167">
        <v>1</v>
      </c>
    </row>
    <row r="122" spans="1:11" x14ac:dyDescent="0.25">
      <c r="A122" s="153">
        <v>118</v>
      </c>
      <c r="B122" s="154" t="s">
        <v>839</v>
      </c>
      <c r="C122" s="154" t="s">
        <v>294</v>
      </c>
      <c r="D122" s="154" t="s">
        <v>255</v>
      </c>
      <c r="E122" s="155" t="s">
        <v>352</v>
      </c>
      <c r="F122" s="156">
        <v>480</v>
      </c>
      <c r="G122" s="155" t="s">
        <v>295</v>
      </c>
      <c r="H122" s="155" t="s">
        <v>296</v>
      </c>
      <c r="I122" s="157">
        <v>39273</v>
      </c>
      <c r="J122" s="156">
        <v>480</v>
      </c>
      <c r="K122" s="167">
        <v>1.07</v>
      </c>
    </row>
    <row r="123" spans="1:11" x14ac:dyDescent="0.25">
      <c r="A123" s="153">
        <v>119</v>
      </c>
      <c r="B123" s="154" t="s">
        <v>840</v>
      </c>
      <c r="C123" s="154" t="s">
        <v>254</v>
      </c>
      <c r="D123" s="154" t="s">
        <v>255</v>
      </c>
      <c r="E123" s="155" t="s">
        <v>352</v>
      </c>
      <c r="F123" s="156">
        <v>7800</v>
      </c>
      <c r="G123" s="155" t="s">
        <v>295</v>
      </c>
      <c r="H123" s="155" t="s">
        <v>296</v>
      </c>
      <c r="I123" s="157">
        <v>39293</v>
      </c>
      <c r="J123" s="156">
        <v>6930</v>
      </c>
      <c r="K123" s="167">
        <v>0.95</v>
      </c>
    </row>
    <row r="124" spans="1:11" x14ac:dyDescent="0.25">
      <c r="A124" s="153">
        <v>120</v>
      </c>
      <c r="B124" s="154" t="s">
        <v>841</v>
      </c>
      <c r="C124" s="154" t="s">
        <v>294</v>
      </c>
      <c r="D124" s="154" t="s">
        <v>255</v>
      </c>
      <c r="E124" s="155" t="s">
        <v>352</v>
      </c>
      <c r="F124" s="156">
        <v>5500</v>
      </c>
      <c r="G124" s="155" t="s">
        <v>295</v>
      </c>
      <c r="H124" s="155" t="s">
        <v>296</v>
      </c>
      <c r="I124" s="157">
        <v>39273</v>
      </c>
      <c r="J124" s="156">
        <v>5500</v>
      </c>
      <c r="K124" s="167">
        <v>1.07</v>
      </c>
    </row>
    <row r="125" spans="1:11" x14ac:dyDescent="0.25">
      <c r="A125" s="153">
        <v>121</v>
      </c>
      <c r="B125" s="154" t="s">
        <v>842</v>
      </c>
      <c r="C125" s="154" t="s">
        <v>254</v>
      </c>
      <c r="D125" s="154" t="s">
        <v>255</v>
      </c>
      <c r="E125" s="155" t="s">
        <v>352</v>
      </c>
      <c r="F125" s="156">
        <v>2700</v>
      </c>
      <c r="G125" s="155" t="s">
        <v>295</v>
      </c>
      <c r="H125" s="155" t="s">
        <v>301</v>
      </c>
      <c r="I125" s="157">
        <v>39289</v>
      </c>
      <c r="J125" s="156">
        <v>2700</v>
      </c>
      <c r="K125" s="167">
        <v>1.07</v>
      </c>
    </row>
    <row r="126" spans="1:11" x14ac:dyDescent="0.25">
      <c r="A126" s="153">
        <v>122</v>
      </c>
      <c r="B126" s="154" t="s">
        <v>843</v>
      </c>
      <c r="C126" s="154" t="s">
        <v>294</v>
      </c>
      <c r="D126" s="154" t="s">
        <v>255</v>
      </c>
      <c r="E126" s="155">
        <v>39476</v>
      </c>
      <c r="F126" s="156">
        <v>1389.6</v>
      </c>
      <c r="G126" s="155" t="s">
        <v>295</v>
      </c>
      <c r="H126" s="155" t="s">
        <v>297</v>
      </c>
      <c r="I126" s="157">
        <v>39498</v>
      </c>
      <c r="J126" s="156">
        <v>1299.28</v>
      </c>
      <c r="K126" s="167">
        <v>1</v>
      </c>
    </row>
    <row r="127" spans="1:11" x14ac:dyDescent="0.25">
      <c r="A127" s="153">
        <v>123</v>
      </c>
      <c r="B127" s="154" t="s">
        <v>844</v>
      </c>
      <c r="C127" s="154" t="s">
        <v>254</v>
      </c>
      <c r="D127" s="154" t="s">
        <v>255</v>
      </c>
      <c r="E127" s="155">
        <v>39457</v>
      </c>
      <c r="F127" s="156">
        <v>2800</v>
      </c>
      <c r="G127" s="155" t="s">
        <v>295</v>
      </c>
      <c r="H127" s="155" t="s">
        <v>297</v>
      </c>
      <c r="I127" s="157">
        <v>39574</v>
      </c>
      <c r="J127" s="156">
        <v>2618</v>
      </c>
      <c r="K127" s="167">
        <v>1</v>
      </c>
    </row>
    <row r="128" spans="1:11" x14ac:dyDescent="0.25">
      <c r="A128" s="153">
        <v>124</v>
      </c>
      <c r="B128" s="154" t="s">
        <v>845</v>
      </c>
      <c r="C128" s="154" t="s">
        <v>254</v>
      </c>
      <c r="D128" s="154" t="s">
        <v>255</v>
      </c>
      <c r="E128" s="155" t="s">
        <v>352</v>
      </c>
      <c r="F128" s="156">
        <v>9200</v>
      </c>
      <c r="G128" s="155" t="s">
        <v>295</v>
      </c>
      <c r="H128" s="155" t="s">
        <v>302</v>
      </c>
      <c r="I128" s="157">
        <v>39577</v>
      </c>
      <c r="J128" s="156">
        <v>7818.8</v>
      </c>
      <c r="K128" s="167">
        <v>0.91</v>
      </c>
    </row>
    <row r="129" spans="1:11" x14ac:dyDescent="0.25">
      <c r="A129" s="153">
        <v>125</v>
      </c>
      <c r="B129" s="154" t="s">
        <v>846</v>
      </c>
      <c r="C129" s="154" t="s">
        <v>254</v>
      </c>
      <c r="D129" s="154" t="s">
        <v>255</v>
      </c>
      <c r="E129" s="155" t="s">
        <v>352</v>
      </c>
      <c r="F129" s="156">
        <v>3200</v>
      </c>
      <c r="G129" s="155" t="s">
        <v>295</v>
      </c>
      <c r="H129" s="155" t="s">
        <v>302</v>
      </c>
      <c r="I129" s="157">
        <v>39547</v>
      </c>
      <c r="J129" s="156">
        <v>2992</v>
      </c>
      <c r="K129" s="167">
        <v>1</v>
      </c>
    </row>
    <row r="130" spans="1:11" x14ac:dyDescent="0.25">
      <c r="A130" s="153">
        <v>126</v>
      </c>
      <c r="B130" s="154" t="s">
        <v>847</v>
      </c>
      <c r="C130" s="154" t="s">
        <v>254</v>
      </c>
      <c r="D130" s="154" t="s">
        <v>255</v>
      </c>
      <c r="E130" s="155" t="s">
        <v>352</v>
      </c>
      <c r="F130" s="156">
        <v>7200</v>
      </c>
      <c r="G130" s="155" t="s">
        <v>295</v>
      </c>
      <c r="H130" s="155" t="s">
        <v>300</v>
      </c>
      <c r="I130" s="157">
        <v>39504</v>
      </c>
      <c r="J130" s="156">
        <v>6397.2</v>
      </c>
      <c r="K130" s="167">
        <v>0.95</v>
      </c>
    </row>
    <row r="131" spans="1:11" x14ac:dyDescent="0.25">
      <c r="A131" s="153">
        <v>127</v>
      </c>
      <c r="B131" s="154" t="s">
        <v>253</v>
      </c>
      <c r="C131" s="154" t="s">
        <v>254</v>
      </c>
      <c r="D131" s="154" t="s">
        <v>255</v>
      </c>
      <c r="E131" s="155" t="s">
        <v>253</v>
      </c>
      <c r="F131" s="156" t="s">
        <v>253</v>
      </c>
      <c r="G131" s="155" t="s">
        <v>295</v>
      </c>
      <c r="H131" s="155" t="s">
        <v>253</v>
      </c>
      <c r="I131" s="157" t="s">
        <v>253</v>
      </c>
      <c r="J131" s="156" t="s">
        <v>253</v>
      </c>
      <c r="K131" s="167" t="s">
        <v>253</v>
      </c>
    </row>
    <row r="132" spans="1:11" x14ac:dyDescent="0.25">
      <c r="A132" s="153">
        <v>128</v>
      </c>
      <c r="B132" s="154" t="s">
        <v>848</v>
      </c>
      <c r="C132" s="154" t="s">
        <v>254</v>
      </c>
      <c r="D132" s="154" t="s">
        <v>255</v>
      </c>
      <c r="E132" s="155">
        <v>39490</v>
      </c>
      <c r="F132" s="156">
        <v>3600</v>
      </c>
      <c r="G132" s="155" t="s">
        <v>295</v>
      </c>
      <c r="H132" s="155" t="s">
        <v>296</v>
      </c>
      <c r="I132" s="157">
        <v>39510</v>
      </c>
      <c r="J132" s="156">
        <v>3546</v>
      </c>
      <c r="K132" s="167">
        <v>1.05</v>
      </c>
    </row>
    <row r="133" spans="1:11" x14ac:dyDescent="0.25">
      <c r="A133" s="153">
        <v>129</v>
      </c>
      <c r="B133" s="154" t="s">
        <v>849</v>
      </c>
      <c r="C133" s="154" t="s">
        <v>254</v>
      </c>
      <c r="D133" s="154" t="s">
        <v>255</v>
      </c>
      <c r="E133" s="155" t="s">
        <v>352</v>
      </c>
      <c r="F133" s="156">
        <v>19992</v>
      </c>
      <c r="G133" s="155" t="s">
        <v>295</v>
      </c>
      <c r="H133" s="155" t="s">
        <v>303</v>
      </c>
      <c r="I133" s="157">
        <v>39505</v>
      </c>
      <c r="J133" s="156">
        <v>18102.75</v>
      </c>
      <c r="K133" s="167">
        <v>0.96</v>
      </c>
    </row>
    <row r="134" spans="1:11" x14ac:dyDescent="0.25">
      <c r="A134" s="153">
        <v>130</v>
      </c>
      <c r="B134" s="154" t="s">
        <v>850</v>
      </c>
      <c r="C134" s="154" t="s">
        <v>254</v>
      </c>
      <c r="D134" s="154" t="s">
        <v>255</v>
      </c>
      <c r="E134" s="155" t="s">
        <v>352</v>
      </c>
      <c r="F134" s="156">
        <v>5400</v>
      </c>
      <c r="G134" s="155" t="s">
        <v>295</v>
      </c>
      <c r="H134" s="155" t="s">
        <v>296</v>
      </c>
      <c r="I134" s="157">
        <v>39510</v>
      </c>
      <c r="J134" s="156">
        <v>5067.8999999999996</v>
      </c>
      <c r="K134" s="167">
        <v>1</v>
      </c>
    </row>
    <row r="135" spans="1:11" x14ac:dyDescent="0.25">
      <c r="A135" s="153">
        <v>131</v>
      </c>
      <c r="B135" s="154" t="s">
        <v>851</v>
      </c>
      <c r="C135" s="154" t="s">
        <v>254</v>
      </c>
      <c r="D135" s="154" t="s">
        <v>255</v>
      </c>
      <c r="E135" s="155">
        <v>39479</v>
      </c>
      <c r="F135" s="156">
        <v>2850</v>
      </c>
      <c r="G135" s="155" t="s">
        <v>295</v>
      </c>
      <c r="H135" s="155" t="s">
        <v>297</v>
      </c>
      <c r="I135" s="157">
        <v>39547</v>
      </c>
      <c r="J135" s="156">
        <v>2664.75</v>
      </c>
      <c r="K135" s="167">
        <v>1</v>
      </c>
    </row>
    <row r="136" spans="1:11" x14ac:dyDescent="0.25">
      <c r="A136" s="153">
        <v>132</v>
      </c>
      <c r="B136" s="154" t="s">
        <v>852</v>
      </c>
      <c r="C136" s="154" t="s">
        <v>294</v>
      </c>
      <c r="D136" s="154" t="s">
        <v>255</v>
      </c>
      <c r="E136" s="155">
        <v>39485</v>
      </c>
      <c r="F136" s="156">
        <v>934.8</v>
      </c>
      <c r="G136" s="155" t="s">
        <v>295</v>
      </c>
      <c r="H136" s="155" t="s">
        <v>296</v>
      </c>
      <c r="I136" s="157">
        <v>39512</v>
      </c>
      <c r="J136" s="156">
        <v>877.32</v>
      </c>
      <c r="K136" s="167">
        <v>1</v>
      </c>
    </row>
    <row r="137" spans="1:11" x14ac:dyDescent="0.25">
      <c r="A137" s="153">
        <v>133</v>
      </c>
      <c r="B137" s="154" t="s">
        <v>853</v>
      </c>
      <c r="C137" s="154" t="s">
        <v>254</v>
      </c>
      <c r="D137" s="154" t="s">
        <v>255</v>
      </c>
      <c r="E137" s="155" t="s">
        <v>352</v>
      </c>
      <c r="F137" s="156">
        <v>18600</v>
      </c>
      <c r="G137" s="155" t="s">
        <v>295</v>
      </c>
      <c r="H137" s="155" t="s">
        <v>298</v>
      </c>
      <c r="I137" s="157">
        <v>39532</v>
      </c>
      <c r="J137" s="156">
        <v>17456.099999999999</v>
      </c>
      <c r="K137" s="167">
        <v>1</v>
      </c>
    </row>
    <row r="138" spans="1:11" x14ac:dyDescent="0.25">
      <c r="A138" s="153">
        <v>134</v>
      </c>
      <c r="B138" s="154" t="s">
        <v>854</v>
      </c>
      <c r="C138" s="154" t="s">
        <v>294</v>
      </c>
      <c r="D138" s="154" t="s">
        <v>255</v>
      </c>
      <c r="E138" s="155" t="s">
        <v>352</v>
      </c>
      <c r="F138" s="156">
        <v>380</v>
      </c>
      <c r="G138" s="155" t="s">
        <v>295</v>
      </c>
      <c r="H138" s="155" t="s">
        <v>296</v>
      </c>
      <c r="I138" s="157">
        <v>39524</v>
      </c>
      <c r="J138" s="156">
        <v>362.33</v>
      </c>
      <c r="K138" s="167">
        <v>1.02</v>
      </c>
    </row>
    <row r="139" spans="1:11" x14ac:dyDescent="0.25">
      <c r="A139" s="153">
        <v>135</v>
      </c>
      <c r="B139" s="154" t="s">
        <v>855</v>
      </c>
      <c r="C139" s="154" t="s">
        <v>294</v>
      </c>
      <c r="D139" s="154" t="s">
        <v>255</v>
      </c>
      <c r="E139" s="155" t="s">
        <v>352</v>
      </c>
      <c r="F139" s="156">
        <v>480</v>
      </c>
      <c r="G139" s="155" t="s">
        <v>295</v>
      </c>
      <c r="H139" s="155" t="s">
        <v>296</v>
      </c>
      <c r="I139" s="157">
        <v>39524</v>
      </c>
      <c r="J139" s="156">
        <v>457.68</v>
      </c>
      <c r="K139" s="167">
        <v>1.02</v>
      </c>
    </row>
    <row r="140" spans="1:11" x14ac:dyDescent="0.25">
      <c r="A140" s="153">
        <v>136</v>
      </c>
      <c r="B140" s="154" t="s">
        <v>856</v>
      </c>
      <c r="C140" s="154" t="s">
        <v>294</v>
      </c>
      <c r="D140" s="154" t="s">
        <v>255</v>
      </c>
      <c r="E140" s="155" t="s">
        <v>352</v>
      </c>
      <c r="F140" s="156">
        <v>380</v>
      </c>
      <c r="G140" s="155" t="s">
        <v>295</v>
      </c>
      <c r="H140" s="155" t="s">
        <v>296</v>
      </c>
      <c r="I140" s="157">
        <v>39510</v>
      </c>
      <c r="J140" s="156">
        <v>362.33</v>
      </c>
      <c r="K140" s="167">
        <v>1.02</v>
      </c>
    </row>
    <row r="141" spans="1:11" x14ac:dyDescent="0.25">
      <c r="A141" s="153">
        <v>137</v>
      </c>
      <c r="B141" s="154" t="s">
        <v>857</v>
      </c>
      <c r="C141" s="154" t="s">
        <v>294</v>
      </c>
      <c r="D141" s="154" t="s">
        <v>255</v>
      </c>
      <c r="E141" s="155" t="s">
        <v>352</v>
      </c>
      <c r="F141" s="156">
        <v>380</v>
      </c>
      <c r="G141" s="155" t="s">
        <v>295</v>
      </c>
      <c r="H141" s="155" t="s">
        <v>296</v>
      </c>
      <c r="I141" s="157">
        <v>39510</v>
      </c>
      <c r="J141" s="156">
        <v>362.33</v>
      </c>
      <c r="K141" s="167">
        <v>1.02</v>
      </c>
    </row>
    <row r="142" spans="1:11" x14ac:dyDescent="0.25">
      <c r="A142" s="153">
        <v>138</v>
      </c>
      <c r="B142" s="154" t="s">
        <v>858</v>
      </c>
      <c r="C142" s="154" t="s">
        <v>294</v>
      </c>
      <c r="D142" s="154" t="s">
        <v>255</v>
      </c>
      <c r="E142" s="155" t="s">
        <v>352</v>
      </c>
      <c r="F142" s="156">
        <v>578</v>
      </c>
      <c r="G142" s="155" t="s">
        <v>295</v>
      </c>
      <c r="H142" s="155" t="s">
        <v>296</v>
      </c>
      <c r="I142" s="157">
        <v>39524</v>
      </c>
      <c r="J142" s="156">
        <v>551.12</v>
      </c>
      <c r="K142" s="167">
        <v>1.02</v>
      </c>
    </row>
    <row r="143" spans="1:11" x14ac:dyDescent="0.25">
      <c r="A143" s="153">
        <v>139</v>
      </c>
      <c r="B143" s="154" t="s">
        <v>859</v>
      </c>
      <c r="C143" s="154" t="s">
        <v>294</v>
      </c>
      <c r="D143" s="154" t="s">
        <v>255</v>
      </c>
      <c r="E143" s="155">
        <v>39497</v>
      </c>
      <c r="F143" s="156">
        <v>1389.6</v>
      </c>
      <c r="G143" s="155" t="s">
        <v>295</v>
      </c>
      <c r="H143" s="155" t="s">
        <v>296</v>
      </c>
      <c r="I143" s="157">
        <v>39512</v>
      </c>
      <c r="J143" s="156">
        <v>1304.1500000000001</v>
      </c>
      <c r="K143" s="167">
        <v>1</v>
      </c>
    </row>
    <row r="144" spans="1:11" x14ac:dyDescent="0.25">
      <c r="A144" s="153">
        <v>140</v>
      </c>
      <c r="B144" s="154" t="s">
        <v>860</v>
      </c>
      <c r="C144" s="154" t="s">
        <v>254</v>
      </c>
      <c r="D144" s="154" t="s">
        <v>255</v>
      </c>
      <c r="E144" s="155">
        <v>39471</v>
      </c>
      <c r="F144" s="156">
        <v>4050</v>
      </c>
      <c r="G144" s="155" t="s">
        <v>295</v>
      </c>
      <c r="H144" s="155" t="s">
        <v>296</v>
      </c>
      <c r="I144" s="157">
        <v>39511</v>
      </c>
      <c r="J144" s="156">
        <v>3800.92</v>
      </c>
      <c r="K144" s="167">
        <v>1</v>
      </c>
    </row>
    <row r="145" spans="1:11" x14ac:dyDescent="0.25">
      <c r="A145" s="153">
        <v>141</v>
      </c>
      <c r="B145" s="154" t="s">
        <v>861</v>
      </c>
      <c r="C145" s="154" t="s">
        <v>254</v>
      </c>
      <c r="D145" s="154" t="s">
        <v>255</v>
      </c>
      <c r="E145" s="155">
        <v>39478</v>
      </c>
      <c r="F145" s="156">
        <v>3250</v>
      </c>
      <c r="G145" s="155" t="s">
        <v>295</v>
      </c>
      <c r="H145" s="155" t="s">
        <v>297</v>
      </c>
      <c r="I145" s="157">
        <v>39513</v>
      </c>
      <c r="J145" s="156">
        <v>3038.75</v>
      </c>
      <c r="K145" s="167">
        <v>1</v>
      </c>
    </row>
    <row r="146" spans="1:11" x14ac:dyDescent="0.25">
      <c r="A146" s="153">
        <v>142</v>
      </c>
      <c r="B146" s="154" t="s">
        <v>862</v>
      </c>
      <c r="C146" s="154" t="s">
        <v>254</v>
      </c>
      <c r="D146" s="154" t="s">
        <v>255</v>
      </c>
      <c r="E146" s="155" t="s">
        <v>352</v>
      </c>
      <c r="F146" s="156">
        <v>5600</v>
      </c>
      <c r="G146" s="155" t="s">
        <v>295</v>
      </c>
      <c r="H146" s="155" t="s">
        <v>296</v>
      </c>
      <c r="I146" s="157">
        <v>39524</v>
      </c>
      <c r="J146" s="156">
        <v>5255.6</v>
      </c>
      <c r="K146" s="167">
        <v>1</v>
      </c>
    </row>
    <row r="147" spans="1:11" x14ac:dyDescent="0.25">
      <c r="A147" s="153">
        <v>143</v>
      </c>
      <c r="B147" s="154" t="s">
        <v>863</v>
      </c>
      <c r="C147" s="154" t="s">
        <v>294</v>
      </c>
      <c r="D147" s="154" t="s">
        <v>255</v>
      </c>
      <c r="E147" s="155">
        <v>39470</v>
      </c>
      <c r="F147" s="156">
        <v>2324.4</v>
      </c>
      <c r="G147" s="155" t="s">
        <v>295</v>
      </c>
      <c r="H147" s="155" t="s">
        <v>296</v>
      </c>
      <c r="I147" s="157">
        <v>39524</v>
      </c>
      <c r="J147" s="156">
        <v>2181.44</v>
      </c>
      <c r="K147" s="167">
        <v>1</v>
      </c>
    </row>
    <row r="148" spans="1:11" x14ac:dyDescent="0.25">
      <c r="A148" s="153">
        <v>144</v>
      </c>
      <c r="B148" s="154" t="s">
        <v>864</v>
      </c>
      <c r="C148" s="154" t="s">
        <v>254</v>
      </c>
      <c r="D148" s="154" t="s">
        <v>255</v>
      </c>
      <c r="E148" s="155" t="s">
        <v>352</v>
      </c>
      <c r="F148" s="156">
        <v>9744</v>
      </c>
      <c r="G148" s="155" t="s">
        <v>295</v>
      </c>
      <c r="H148" s="155" t="s">
        <v>296</v>
      </c>
      <c r="I148" s="157">
        <v>39526</v>
      </c>
      <c r="J148" s="156">
        <v>8335.99</v>
      </c>
      <c r="K148" s="167">
        <v>0.91</v>
      </c>
    </row>
    <row r="149" spans="1:11" x14ac:dyDescent="0.25">
      <c r="A149" s="153">
        <v>145</v>
      </c>
      <c r="B149" s="154" t="s">
        <v>865</v>
      </c>
      <c r="C149" s="154" t="s">
        <v>294</v>
      </c>
      <c r="D149" s="154" t="s">
        <v>255</v>
      </c>
      <c r="E149" s="155">
        <v>39470</v>
      </c>
      <c r="F149" s="156">
        <v>2778</v>
      </c>
      <c r="G149" s="155" t="s">
        <v>295</v>
      </c>
      <c r="H149" s="155" t="s">
        <v>296</v>
      </c>
      <c r="I149" s="157">
        <v>39524</v>
      </c>
      <c r="J149" s="156">
        <v>2607.15</v>
      </c>
      <c r="K149" s="167">
        <v>1</v>
      </c>
    </row>
    <row r="150" spans="1:11" x14ac:dyDescent="0.25">
      <c r="A150" s="153">
        <v>146</v>
      </c>
      <c r="B150" s="154" t="s">
        <v>866</v>
      </c>
      <c r="C150" s="154" t="s">
        <v>294</v>
      </c>
      <c r="D150" s="154" t="s">
        <v>255</v>
      </c>
      <c r="E150" s="155">
        <v>39475</v>
      </c>
      <c r="F150" s="156">
        <v>7100</v>
      </c>
      <c r="G150" s="155" t="s">
        <v>295</v>
      </c>
      <c r="H150" s="155" t="s">
        <v>296</v>
      </c>
      <c r="I150" s="157">
        <v>39545</v>
      </c>
      <c r="J150" s="156">
        <v>6663.35</v>
      </c>
      <c r="K150" s="167">
        <v>1</v>
      </c>
    </row>
    <row r="151" spans="1:11" x14ac:dyDescent="0.25">
      <c r="A151" s="153">
        <v>147</v>
      </c>
      <c r="B151" s="154" t="s">
        <v>867</v>
      </c>
      <c r="C151" s="154" t="s">
        <v>294</v>
      </c>
      <c r="D151" s="154" t="s">
        <v>255</v>
      </c>
      <c r="E151" s="155" t="s">
        <v>352</v>
      </c>
      <c r="F151" s="156">
        <v>480</v>
      </c>
      <c r="G151" s="155" t="s">
        <v>295</v>
      </c>
      <c r="H151" s="155" t="s">
        <v>304</v>
      </c>
      <c r="I151" s="157">
        <v>39526</v>
      </c>
      <c r="J151" s="156">
        <v>457.68</v>
      </c>
      <c r="K151" s="167">
        <v>1.02</v>
      </c>
    </row>
    <row r="152" spans="1:11" x14ac:dyDescent="0.25">
      <c r="A152" s="153">
        <v>148</v>
      </c>
      <c r="B152" s="154" t="s">
        <v>868</v>
      </c>
      <c r="C152" s="154" t="s">
        <v>294</v>
      </c>
      <c r="D152" s="154" t="s">
        <v>255</v>
      </c>
      <c r="E152" s="155" t="s">
        <v>352</v>
      </c>
      <c r="F152" s="156">
        <v>380</v>
      </c>
      <c r="G152" s="155" t="s">
        <v>295</v>
      </c>
      <c r="H152" s="155" t="s">
        <v>296</v>
      </c>
      <c r="I152" s="157">
        <v>39545</v>
      </c>
      <c r="J152" s="156">
        <v>362.33</v>
      </c>
      <c r="K152" s="167">
        <v>1.02</v>
      </c>
    </row>
    <row r="153" spans="1:11" x14ac:dyDescent="0.25">
      <c r="A153" s="153">
        <v>149</v>
      </c>
      <c r="B153" s="154" t="s">
        <v>869</v>
      </c>
      <c r="C153" s="154" t="s">
        <v>254</v>
      </c>
      <c r="D153" s="154" t="s">
        <v>255</v>
      </c>
      <c r="E153" s="155" t="s">
        <v>352</v>
      </c>
      <c r="F153" s="156">
        <v>5200</v>
      </c>
      <c r="G153" s="155" t="s">
        <v>295</v>
      </c>
      <c r="H153" s="155" t="s">
        <v>297</v>
      </c>
      <c r="I153" s="157">
        <v>39526</v>
      </c>
      <c r="J153" s="156">
        <v>4620.2</v>
      </c>
      <c r="K153" s="167">
        <v>0.95</v>
      </c>
    </row>
    <row r="154" spans="1:11" x14ac:dyDescent="0.25">
      <c r="A154" s="153">
        <v>150</v>
      </c>
      <c r="B154" s="154" t="s">
        <v>870</v>
      </c>
      <c r="C154" s="154" t="s">
        <v>294</v>
      </c>
      <c r="D154" s="154" t="s">
        <v>255</v>
      </c>
      <c r="E154" s="155">
        <v>39493</v>
      </c>
      <c r="F154" s="156">
        <v>6169</v>
      </c>
      <c r="G154" s="155" t="s">
        <v>295</v>
      </c>
      <c r="H154" s="155" t="s">
        <v>297</v>
      </c>
      <c r="I154" s="157">
        <v>39526</v>
      </c>
      <c r="J154" s="156">
        <v>5330.03</v>
      </c>
      <c r="K154" s="167">
        <v>0.92</v>
      </c>
    </row>
    <row r="155" spans="1:11" x14ac:dyDescent="0.25">
      <c r="A155" s="153">
        <v>151</v>
      </c>
      <c r="B155" s="154" t="s">
        <v>871</v>
      </c>
      <c r="C155" s="154" t="s">
        <v>294</v>
      </c>
      <c r="D155" s="154" t="s">
        <v>255</v>
      </c>
      <c r="E155" s="155" t="s">
        <v>352</v>
      </c>
      <c r="F155" s="156">
        <v>1845.6</v>
      </c>
      <c r="G155" s="155" t="s">
        <v>295</v>
      </c>
      <c r="H155" s="155" t="s">
        <v>297</v>
      </c>
      <c r="I155" s="157">
        <v>39568</v>
      </c>
      <c r="J155" s="156">
        <v>1639.82</v>
      </c>
      <c r="K155" s="167">
        <v>0.95</v>
      </c>
    </row>
    <row r="156" spans="1:11" x14ac:dyDescent="0.25">
      <c r="A156" s="153">
        <v>152</v>
      </c>
      <c r="B156" s="154" t="s">
        <v>872</v>
      </c>
      <c r="C156" s="154" t="s">
        <v>294</v>
      </c>
      <c r="D156" s="154" t="s">
        <v>255</v>
      </c>
      <c r="E156" s="155" t="s">
        <v>352</v>
      </c>
      <c r="F156" s="156">
        <v>4600</v>
      </c>
      <c r="G156" s="155" t="s">
        <v>295</v>
      </c>
      <c r="H156" s="155" t="s">
        <v>296</v>
      </c>
      <c r="I156" s="157">
        <v>39538</v>
      </c>
      <c r="J156" s="156">
        <v>4317.1000000000004</v>
      </c>
      <c r="K156" s="167">
        <v>1</v>
      </c>
    </row>
    <row r="157" spans="1:11" x14ac:dyDescent="0.25">
      <c r="A157" s="153">
        <v>153</v>
      </c>
      <c r="B157" s="154" t="s">
        <v>873</v>
      </c>
      <c r="C157" s="154" t="s">
        <v>294</v>
      </c>
      <c r="D157" s="154" t="s">
        <v>255</v>
      </c>
      <c r="E157" s="155" t="s">
        <v>352</v>
      </c>
      <c r="F157" s="156">
        <v>779</v>
      </c>
      <c r="G157" s="155" t="s">
        <v>295</v>
      </c>
      <c r="H157" s="155" t="s">
        <v>297</v>
      </c>
      <c r="I157" s="157">
        <v>39539</v>
      </c>
      <c r="J157" s="156">
        <v>728.36</v>
      </c>
      <c r="K157" s="167">
        <v>1</v>
      </c>
    </row>
    <row r="158" spans="1:11" x14ac:dyDescent="0.25">
      <c r="A158" s="153">
        <v>154</v>
      </c>
      <c r="B158" s="154" t="s">
        <v>874</v>
      </c>
      <c r="C158" s="154" t="s">
        <v>294</v>
      </c>
      <c r="D158" s="154" t="s">
        <v>255</v>
      </c>
      <c r="E158" s="155" t="s">
        <v>352</v>
      </c>
      <c r="F158" s="156">
        <v>380</v>
      </c>
      <c r="G158" s="155" t="s">
        <v>295</v>
      </c>
      <c r="H158" s="155" t="s">
        <v>297</v>
      </c>
      <c r="I158" s="157">
        <v>39553</v>
      </c>
      <c r="J158" s="156">
        <v>343.33</v>
      </c>
      <c r="K158" s="167">
        <v>0.96</v>
      </c>
    </row>
    <row r="159" spans="1:11" x14ac:dyDescent="0.25">
      <c r="A159" s="153">
        <v>155</v>
      </c>
      <c r="B159" s="154" t="s">
        <v>875</v>
      </c>
      <c r="C159" s="154" t="s">
        <v>294</v>
      </c>
      <c r="D159" s="154" t="s">
        <v>255</v>
      </c>
      <c r="E159" s="155" t="s">
        <v>352</v>
      </c>
      <c r="F159" s="156">
        <v>2778</v>
      </c>
      <c r="G159" s="155" t="s">
        <v>295</v>
      </c>
      <c r="H159" s="155" t="s">
        <v>304</v>
      </c>
      <c r="I159" s="157">
        <v>39545</v>
      </c>
      <c r="J159" s="156">
        <v>2607.15</v>
      </c>
      <c r="K159" s="167">
        <v>1</v>
      </c>
    </row>
    <row r="160" spans="1:11" x14ac:dyDescent="0.25">
      <c r="A160" s="153">
        <v>156</v>
      </c>
      <c r="B160" s="154" t="s">
        <v>876</v>
      </c>
      <c r="C160" s="154" t="s">
        <v>294</v>
      </c>
      <c r="D160" s="154" t="s">
        <v>255</v>
      </c>
      <c r="E160" s="155" t="s">
        <v>352</v>
      </c>
      <c r="F160" s="156">
        <v>480</v>
      </c>
      <c r="G160" s="155" t="s">
        <v>295</v>
      </c>
      <c r="H160" s="155" t="s">
        <v>304</v>
      </c>
      <c r="I160" s="157">
        <v>39545</v>
      </c>
      <c r="J160" s="156">
        <v>457.68</v>
      </c>
      <c r="K160" s="167">
        <v>1.02</v>
      </c>
    </row>
    <row r="161" spans="1:11" x14ac:dyDescent="0.25">
      <c r="A161" s="153">
        <v>157</v>
      </c>
      <c r="B161" s="154" t="s">
        <v>253</v>
      </c>
      <c r="C161" s="154" t="s">
        <v>254</v>
      </c>
      <c r="D161" s="154" t="s">
        <v>255</v>
      </c>
      <c r="E161" s="155" t="s">
        <v>253</v>
      </c>
      <c r="F161" s="156" t="s">
        <v>253</v>
      </c>
      <c r="G161" s="155" t="s">
        <v>295</v>
      </c>
      <c r="H161" s="155" t="s">
        <v>253</v>
      </c>
      <c r="I161" s="157" t="s">
        <v>253</v>
      </c>
      <c r="J161" s="156" t="s">
        <v>253</v>
      </c>
      <c r="K161" s="167" t="s">
        <v>253</v>
      </c>
    </row>
    <row r="162" spans="1:11" x14ac:dyDescent="0.25">
      <c r="A162" s="153">
        <v>158</v>
      </c>
      <c r="B162" s="154" t="s">
        <v>877</v>
      </c>
      <c r="C162" s="154" t="s">
        <v>294</v>
      </c>
      <c r="D162" s="154" t="s">
        <v>255</v>
      </c>
      <c r="E162" s="155">
        <v>39478</v>
      </c>
      <c r="F162" s="156">
        <v>380</v>
      </c>
      <c r="G162" s="155" t="s">
        <v>295</v>
      </c>
      <c r="H162" s="155" t="s">
        <v>297</v>
      </c>
      <c r="I162" s="157">
        <v>39547</v>
      </c>
      <c r="J162" s="156">
        <v>361</v>
      </c>
      <c r="K162" s="167">
        <v>1.01</v>
      </c>
    </row>
    <row r="163" spans="1:11" x14ac:dyDescent="0.25">
      <c r="A163" s="153">
        <v>159</v>
      </c>
      <c r="B163" s="154" t="s">
        <v>878</v>
      </c>
      <c r="C163" s="154" t="s">
        <v>294</v>
      </c>
      <c r="D163" s="154" t="s">
        <v>255</v>
      </c>
      <c r="E163" s="155" t="s">
        <v>352</v>
      </c>
      <c r="F163" s="156">
        <v>480</v>
      </c>
      <c r="G163" s="155" t="s">
        <v>295</v>
      </c>
      <c r="H163" s="155" t="s">
        <v>297</v>
      </c>
      <c r="I163" s="157">
        <v>39547</v>
      </c>
      <c r="J163" s="156">
        <v>456</v>
      </c>
      <c r="K163" s="167">
        <v>1.01</v>
      </c>
    </row>
    <row r="164" spans="1:11" x14ac:dyDescent="0.25">
      <c r="A164" s="153">
        <v>160</v>
      </c>
      <c r="B164" s="154" t="s">
        <v>879</v>
      </c>
      <c r="C164" s="154" t="s">
        <v>254</v>
      </c>
      <c r="D164" s="154" t="s">
        <v>255</v>
      </c>
      <c r="E164" s="155" t="s">
        <v>352</v>
      </c>
      <c r="F164" s="156">
        <v>5800</v>
      </c>
      <c r="G164" s="155" t="s">
        <v>295</v>
      </c>
      <c r="H164" s="155" t="s">
        <v>297</v>
      </c>
      <c r="I164" s="157">
        <v>39566</v>
      </c>
      <c r="J164" s="156">
        <v>5153.3</v>
      </c>
      <c r="K164" s="167">
        <v>0.95</v>
      </c>
    </row>
    <row r="165" spans="1:11" x14ac:dyDescent="0.25">
      <c r="A165" s="153">
        <v>161</v>
      </c>
      <c r="B165" s="154" t="s">
        <v>880</v>
      </c>
      <c r="C165" s="154" t="s">
        <v>294</v>
      </c>
      <c r="D165" s="154" t="s">
        <v>255</v>
      </c>
      <c r="E165" s="155" t="s">
        <v>352</v>
      </c>
      <c r="F165" s="156">
        <v>934.8</v>
      </c>
      <c r="G165" s="155" t="s">
        <v>295</v>
      </c>
      <c r="H165" s="155" t="s">
        <v>304</v>
      </c>
      <c r="I165" s="157">
        <v>39545</v>
      </c>
      <c r="J165" s="156">
        <v>877.31</v>
      </c>
      <c r="K165" s="167">
        <v>1</v>
      </c>
    </row>
    <row r="166" spans="1:11" x14ac:dyDescent="0.25">
      <c r="A166" s="153">
        <v>162</v>
      </c>
      <c r="B166" s="154" t="s">
        <v>881</v>
      </c>
      <c r="C166" s="154" t="s">
        <v>254</v>
      </c>
      <c r="D166" s="154" t="s">
        <v>255</v>
      </c>
      <c r="E166" s="155">
        <v>39471</v>
      </c>
      <c r="F166" s="156">
        <v>3900</v>
      </c>
      <c r="G166" s="155" t="s">
        <v>295</v>
      </c>
      <c r="H166" s="155" t="s">
        <v>297</v>
      </c>
      <c r="I166" s="157">
        <v>39549</v>
      </c>
      <c r="J166" s="156">
        <v>3383.25</v>
      </c>
      <c r="K166" s="167">
        <v>0.92</v>
      </c>
    </row>
    <row r="167" spans="1:11" x14ac:dyDescent="0.25">
      <c r="A167" s="153">
        <v>163</v>
      </c>
      <c r="B167" s="154" t="s">
        <v>882</v>
      </c>
      <c r="C167" s="154" t="s">
        <v>294</v>
      </c>
      <c r="D167" s="154" t="s">
        <v>255</v>
      </c>
      <c r="E167" s="155">
        <v>39471</v>
      </c>
      <c r="F167" s="156">
        <v>6050</v>
      </c>
      <c r="G167" s="155" t="s">
        <v>295</v>
      </c>
      <c r="H167" s="155" t="s">
        <v>297</v>
      </c>
      <c r="I167" s="157">
        <v>39549</v>
      </c>
      <c r="J167" s="156">
        <v>5248.38</v>
      </c>
      <c r="K167" s="167">
        <v>0.92</v>
      </c>
    </row>
    <row r="168" spans="1:11" x14ac:dyDescent="0.25">
      <c r="A168" s="153">
        <v>164</v>
      </c>
      <c r="B168" s="154" t="s">
        <v>253</v>
      </c>
      <c r="C168" s="154" t="s">
        <v>254</v>
      </c>
      <c r="D168" s="154" t="s">
        <v>255</v>
      </c>
      <c r="E168" s="155" t="s">
        <v>253</v>
      </c>
      <c r="F168" s="156" t="s">
        <v>253</v>
      </c>
      <c r="G168" s="155" t="s">
        <v>295</v>
      </c>
      <c r="H168" s="155" t="s">
        <v>253</v>
      </c>
      <c r="I168" s="157" t="s">
        <v>253</v>
      </c>
      <c r="J168" s="156" t="s">
        <v>253</v>
      </c>
      <c r="K168" s="167" t="s">
        <v>253</v>
      </c>
    </row>
    <row r="169" spans="1:11" x14ac:dyDescent="0.25">
      <c r="A169" s="153">
        <v>165</v>
      </c>
      <c r="B169" s="154" t="s">
        <v>883</v>
      </c>
      <c r="C169" s="154" t="s">
        <v>294</v>
      </c>
      <c r="D169" s="154" t="s">
        <v>255</v>
      </c>
      <c r="E169" s="155">
        <v>39518</v>
      </c>
      <c r="F169" s="156">
        <v>380</v>
      </c>
      <c r="G169" s="155" t="s">
        <v>295</v>
      </c>
      <c r="H169" s="155" t="s">
        <v>304</v>
      </c>
      <c r="I169" s="157">
        <v>39545</v>
      </c>
      <c r="J169" s="156">
        <v>362.33</v>
      </c>
      <c r="K169" s="167">
        <v>1.02</v>
      </c>
    </row>
    <row r="170" spans="1:11" x14ac:dyDescent="0.25">
      <c r="A170" s="153">
        <v>166</v>
      </c>
      <c r="B170" s="154" t="s">
        <v>253</v>
      </c>
      <c r="C170" s="154" t="s">
        <v>254</v>
      </c>
      <c r="D170" s="154" t="s">
        <v>255</v>
      </c>
      <c r="E170" s="155" t="s">
        <v>253</v>
      </c>
      <c r="F170" s="156" t="s">
        <v>253</v>
      </c>
      <c r="G170" s="155" t="s">
        <v>295</v>
      </c>
      <c r="H170" s="155" t="s">
        <v>253</v>
      </c>
      <c r="I170" s="157" t="s">
        <v>253</v>
      </c>
      <c r="J170" s="156" t="s">
        <v>253</v>
      </c>
      <c r="K170" s="167" t="s">
        <v>253</v>
      </c>
    </row>
    <row r="171" spans="1:11" x14ac:dyDescent="0.25">
      <c r="A171" s="153">
        <v>167</v>
      </c>
      <c r="B171" s="154" t="s">
        <v>884</v>
      </c>
      <c r="C171" s="154" t="s">
        <v>294</v>
      </c>
      <c r="D171" s="154" t="s">
        <v>255</v>
      </c>
      <c r="E171" s="155" t="s">
        <v>352</v>
      </c>
      <c r="F171" s="156">
        <v>693.6</v>
      </c>
      <c r="G171" s="155" t="s">
        <v>295</v>
      </c>
      <c r="H171" s="155" t="s">
        <v>304</v>
      </c>
      <c r="I171" s="157">
        <v>39545</v>
      </c>
      <c r="J171" s="156">
        <v>650.96</v>
      </c>
      <c r="K171" s="167">
        <v>1</v>
      </c>
    </row>
    <row r="172" spans="1:11" x14ac:dyDescent="0.25">
      <c r="A172" s="153">
        <v>168</v>
      </c>
      <c r="B172" s="154" t="s">
        <v>885</v>
      </c>
      <c r="C172" s="154" t="s">
        <v>294</v>
      </c>
      <c r="D172" s="154" t="s">
        <v>255</v>
      </c>
      <c r="E172" s="155" t="s">
        <v>352</v>
      </c>
      <c r="F172" s="156">
        <v>380</v>
      </c>
      <c r="G172" s="155" t="s">
        <v>295</v>
      </c>
      <c r="H172" s="155" t="s">
        <v>296</v>
      </c>
      <c r="I172" s="157">
        <v>39552</v>
      </c>
      <c r="J172" s="156">
        <v>362.33</v>
      </c>
      <c r="K172" s="167">
        <v>1.02</v>
      </c>
    </row>
    <row r="173" spans="1:11" x14ac:dyDescent="0.25">
      <c r="A173" s="153">
        <v>169</v>
      </c>
      <c r="B173" s="154" t="s">
        <v>886</v>
      </c>
      <c r="C173" s="154" t="s">
        <v>294</v>
      </c>
      <c r="D173" s="154" t="s">
        <v>255</v>
      </c>
      <c r="E173" s="155" t="s">
        <v>352</v>
      </c>
      <c r="F173" s="156">
        <v>2324.4</v>
      </c>
      <c r="G173" s="155" t="s">
        <v>295</v>
      </c>
      <c r="H173" s="155" t="s">
        <v>304</v>
      </c>
      <c r="I173" s="157">
        <v>39554</v>
      </c>
      <c r="J173" s="156">
        <v>2181.44</v>
      </c>
      <c r="K173" s="167">
        <v>1</v>
      </c>
    </row>
    <row r="174" spans="1:11" x14ac:dyDescent="0.25">
      <c r="A174" s="153">
        <v>170</v>
      </c>
      <c r="B174" s="154" t="s">
        <v>887</v>
      </c>
      <c r="C174" s="154" t="s">
        <v>294</v>
      </c>
      <c r="D174" s="154" t="s">
        <v>255</v>
      </c>
      <c r="E174" s="155" t="s">
        <v>352</v>
      </c>
      <c r="F174" s="156">
        <v>480</v>
      </c>
      <c r="G174" s="155" t="s">
        <v>295</v>
      </c>
      <c r="H174" s="155" t="s">
        <v>304</v>
      </c>
      <c r="I174" s="157">
        <v>39552</v>
      </c>
      <c r="J174" s="156">
        <v>457.68</v>
      </c>
      <c r="K174" s="167">
        <v>1.02</v>
      </c>
    </row>
    <row r="175" spans="1:11" x14ac:dyDescent="0.25">
      <c r="A175" s="153">
        <v>171</v>
      </c>
      <c r="B175" s="154" t="s">
        <v>253</v>
      </c>
      <c r="C175" s="154" t="s">
        <v>254</v>
      </c>
      <c r="D175" s="154" t="s">
        <v>255</v>
      </c>
      <c r="E175" s="155" t="s">
        <v>253</v>
      </c>
      <c r="F175" s="156" t="s">
        <v>253</v>
      </c>
      <c r="G175" s="155" t="s">
        <v>295</v>
      </c>
      <c r="H175" s="155" t="s">
        <v>253</v>
      </c>
      <c r="I175" s="157" t="s">
        <v>253</v>
      </c>
      <c r="J175" s="156" t="s">
        <v>253</v>
      </c>
      <c r="K175" s="167" t="s">
        <v>253</v>
      </c>
    </row>
    <row r="176" spans="1:11" x14ac:dyDescent="0.25">
      <c r="A176" s="153">
        <v>172</v>
      </c>
      <c r="B176" s="154" t="s">
        <v>253</v>
      </c>
      <c r="C176" s="154" t="s">
        <v>254</v>
      </c>
      <c r="D176" s="154" t="s">
        <v>255</v>
      </c>
      <c r="E176" s="155" t="s">
        <v>253</v>
      </c>
      <c r="F176" s="156" t="s">
        <v>253</v>
      </c>
      <c r="G176" s="155" t="s">
        <v>295</v>
      </c>
      <c r="H176" s="155" t="s">
        <v>253</v>
      </c>
      <c r="I176" s="157" t="s">
        <v>253</v>
      </c>
      <c r="J176" s="156" t="s">
        <v>253</v>
      </c>
      <c r="K176" s="167" t="s">
        <v>253</v>
      </c>
    </row>
    <row r="177" spans="1:11" x14ac:dyDescent="0.25">
      <c r="A177" s="153">
        <v>173</v>
      </c>
      <c r="B177" s="154" t="s">
        <v>888</v>
      </c>
      <c r="C177" s="154" t="s">
        <v>254</v>
      </c>
      <c r="D177" s="154" t="s">
        <v>255</v>
      </c>
      <c r="E177" s="155">
        <v>39526</v>
      </c>
      <c r="F177" s="156">
        <v>4200</v>
      </c>
      <c r="G177" s="155" t="s">
        <v>295</v>
      </c>
      <c r="H177" s="155" t="s">
        <v>305</v>
      </c>
      <c r="I177" s="157">
        <v>39567</v>
      </c>
      <c r="J177" s="156">
        <v>3927</v>
      </c>
      <c r="K177" s="167">
        <v>1</v>
      </c>
    </row>
    <row r="178" spans="1:11" x14ac:dyDescent="0.25">
      <c r="A178" s="153">
        <v>174</v>
      </c>
      <c r="B178" s="154" t="s">
        <v>889</v>
      </c>
      <c r="C178" s="154" t="s">
        <v>294</v>
      </c>
      <c r="D178" s="154" t="s">
        <v>255</v>
      </c>
      <c r="E178" s="155" t="s">
        <v>352</v>
      </c>
      <c r="F178" s="156">
        <v>578</v>
      </c>
      <c r="G178" s="155" t="s">
        <v>295</v>
      </c>
      <c r="H178" s="155" t="s">
        <v>297</v>
      </c>
      <c r="I178" s="157">
        <v>39624</v>
      </c>
      <c r="J178" s="156">
        <v>522.22</v>
      </c>
      <c r="K178" s="167">
        <v>0.96</v>
      </c>
    </row>
    <row r="179" spans="1:11" x14ac:dyDescent="0.25">
      <c r="A179" s="153">
        <v>175</v>
      </c>
      <c r="B179" s="154" t="s">
        <v>890</v>
      </c>
      <c r="C179" s="154" t="s">
        <v>294</v>
      </c>
      <c r="D179" s="154" t="s">
        <v>255</v>
      </c>
      <c r="E179" s="155" t="s">
        <v>352</v>
      </c>
      <c r="F179" s="156">
        <v>5411</v>
      </c>
      <c r="G179" s="155" t="s">
        <v>295</v>
      </c>
      <c r="H179" s="155" t="s">
        <v>297</v>
      </c>
      <c r="I179" s="157">
        <v>39556</v>
      </c>
      <c r="J179" s="156">
        <v>4807.66</v>
      </c>
      <c r="K179" s="167">
        <v>0.95</v>
      </c>
    </row>
    <row r="180" spans="1:11" x14ac:dyDescent="0.25">
      <c r="A180" s="153">
        <v>176</v>
      </c>
      <c r="B180" s="154" t="s">
        <v>891</v>
      </c>
      <c r="C180" s="154" t="s">
        <v>294</v>
      </c>
      <c r="D180" s="154" t="s">
        <v>255</v>
      </c>
      <c r="E180" s="155" t="s">
        <v>352</v>
      </c>
      <c r="F180" s="156">
        <v>6169</v>
      </c>
      <c r="G180" s="155" t="s">
        <v>295</v>
      </c>
      <c r="H180" s="155" t="s">
        <v>297</v>
      </c>
      <c r="I180" s="157">
        <v>39561</v>
      </c>
      <c r="J180" s="156">
        <v>5481.16</v>
      </c>
      <c r="K180" s="167">
        <v>0.95</v>
      </c>
    </row>
    <row r="181" spans="1:11" x14ac:dyDescent="0.25">
      <c r="A181" s="153">
        <v>177</v>
      </c>
      <c r="B181" s="154" t="s">
        <v>892</v>
      </c>
      <c r="C181" s="154" t="s">
        <v>254</v>
      </c>
      <c r="D181" s="154" t="s">
        <v>255</v>
      </c>
      <c r="E181" s="155">
        <v>39532</v>
      </c>
      <c r="F181" s="156">
        <v>1900</v>
      </c>
      <c r="G181" s="155" t="s">
        <v>295</v>
      </c>
      <c r="H181" s="155" t="s">
        <v>298</v>
      </c>
      <c r="I181" s="157">
        <v>39589</v>
      </c>
      <c r="J181" s="156">
        <v>1783.15</v>
      </c>
      <c r="K181" s="167">
        <v>1</v>
      </c>
    </row>
    <row r="182" spans="1:11" x14ac:dyDescent="0.25">
      <c r="A182" s="153">
        <v>178</v>
      </c>
      <c r="B182" s="154" t="s">
        <v>893</v>
      </c>
      <c r="C182" s="154" t="s">
        <v>294</v>
      </c>
      <c r="D182" s="154" t="s">
        <v>255</v>
      </c>
      <c r="E182" s="155" t="s">
        <v>352</v>
      </c>
      <c r="F182" s="156">
        <v>380</v>
      </c>
      <c r="G182" s="155" t="s">
        <v>295</v>
      </c>
      <c r="H182" s="155" t="s">
        <v>297</v>
      </c>
      <c r="I182" s="157">
        <v>39567</v>
      </c>
      <c r="J182" s="156">
        <v>343.33</v>
      </c>
      <c r="K182" s="167">
        <v>0.96</v>
      </c>
    </row>
    <row r="183" spans="1:11" x14ac:dyDescent="0.25">
      <c r="A183" s="153">
        <v>179</v>
      </c>
      <c r="B183" s="154" t="s">
        <v>894</v>
      </c>
      <c r="C183" s="154" t="s">
        <v>294</v>
      </c>
      <c r="D183" s="154" t="s">
        <v>255</v>
      </c>
      <c r="E183" s="155" t="s">
        <v>352</v>
      </c>
      <c r="F183" s="156">
        <v>380</v>
      </c>
      <c r="G183" s="155" t="s">
        <v>295</v>
      </c>
      <c r="H183" s="155" t="s">
        <v>296</v>
      </c>
      <c r="I183" s="157">
        <v>39580</v>
      </c>
      <c r="J183" s="156">
        <v>380</v>
      </c>
      <c r="K183" s="167">
        <v>1.07</v>
      </c>
    </row>
    <row r="184" spans="1:11" x14ac:dyDescent="0.25">
      <c r="A184" s="153">
        <v>180</v>
      </c>
      <c r="B184" s="154" t="s">
        <v>895</v>
      </c>
      <c r="C184" s="154" t="s">
        <v>254</v>
      </c>
      <c r="D184" s="154" t="s">
        <v>255</v>
      </c>
      <c r="E184" s="155" t="s">
        <v>352</v>
      </c>
      <c r="F184" s="156">
        <v>5750</v>
      </c>
      <c r="G184" s="155" t="s">
        <v>295</v>
      </c>
      <c r="H184" s="155" t="s">
        <v>300</v>
      </c>
      <c r="I184" s="157">
        <v>39596</v>
      </c>
      <c r="J184" s="156">
        <v>5396.37</v>
      </c>
      <c r="K184" s="167">
        <v>1</v>
      </c>
    </row>
    <row r="185" spans="1:11" x14ac:dyDescent="0.25">
      <c r="A185" s="153">
        <v>181</v>
      </c>
      <c r="B185" s="154" t="s">
        <v>896</v>
      </c>
      <c r="C185" s="154" t="s">
        <v>294</v>
      </c>
      <c r="D185" s="154" t="s">
        <v>255</v>
      </c>
      <c r="E185" s="155" t="s">
        <v>352</v>
      </c>
      <c r="F185" s="156">
        <v>2300</v>
      </c>
      <c r="G185" s="155" t="s">
        <v>295</v>
      </c>
      <c r="H185" s="155" t="s">
        <v>304</v>
      </c>
      <c r="I185" s="157">
        <v>39560</v>
      </c>
      <c r="J185" s="156">
        <v>2158.5500000000002</v>
      </c>
      <c r="K185" s="167">
        <v>1</v>
      </c>
    </row>
    <row r="186" spans="1:11" x14ac:dyDescent="0.25">
      <c r="A186" s="153">
        <v>182</v>
      </c>
      <c r="B186" s="154" t="s">
        <v>897</v>
      </c>
      <c r="C186" s="154" t="s">
        <v>294</v>
      </c>
      <c r="D186" s="154" t="s">
        <v>255</v>
      </c>
      <c r="E186" s="155" t="s">
        <v>352</v>
      </c>
      <c r="F186" s="156">
        <v>6300</v>
      </c>
      <c r="G186" s="155" t="s">
        <v>295</v>
      </c>
      <c r="H186" s="155" t="s">
        <v>304</v>
      </c>
      <c r="I186" s="157">
        <v>39560</v>
      </c>
      <c r="J186" s="156">
        <v>5912.55</v>
      </c>
      <c r="K186" s="167">
        <v>1</v>
      </c>
    </row>
    <row r="187" spans="1:11" x14ac:dyDescent="0.25">
      <c r="A187" s="153">
        <v>183</v>
      </c>
      <c r="B187" s="154" t="s">
        <v>898</v>
      </c>
      <c r="C187" s="154" t="s">
        <v>254</v>
      </c>
      <c r="D187" s="154" t="s">
        <v>255</v>
      </c>
      <c r="E187" s="155">
        <v>39539</v>
      </c>
      <c r="F187" s="156">
        <v>4800</v>
      </c>
      <c r="G187" s="155" t="s">
        <v>295</v>
      </c>
      <c r="H187" s="155" t="s">
        <v>297</v>
      </c>
      <c r="I187" s="157">
        <v>39580</v>
      </c>
      <c r="J187" s="156">
        <v>4134.6000000000004</v>
      </c>
      <c r="K187" s="167">
        <v>0.92</v>
      </c>
    </row>
    <row r="188" spans="1:11" x14ac:dyDescent="0.25">
      <c r="A188" s="153">
        <v>184</v>
      </c>
      <c r="B188" s="154" t="s">
        <v>899</v>
      </c>
      <c r="C188" s="154" t="s">
        <v>254</v>
      </c>
      <c r="D188" s="154" t="s">
        <v>255</v>
      </c>
      <c r="E188" s="155" t="s">
        <v>352</v>
      </c>
      <c r="F188" s="156">
        <v>13300</v>
      </c>
      <c r="G188" s="155" t="s">
        <v>295</v>
      </c>
      <c r="H188" s="155" t="s">
        <v>298</v>
      </c>
      <c r="I188" s="157">
        <v>39574</v>
      </c>
      <c r="J188" s="156">
        <v>12482.05</v>
      </c>
      <c r="K188" s="167">
        <v>1</v>
      </c>
    </row>
    <row r="189" spans="1:11" x14ac:dyDescent="0.25">
      <c r="A189" s="153">
        <v>185</v>
      </c>
      <c r="B189" s="154" t="s">
        <v>900</v>
      </c>
      <c r="C189" s="154" t="s">
        <v>254</v>
      </c>
      <c r="D189" s="154" t="s">
        <v>255</v>
      </c>
      <c r="E189" s="155" t="s">
        <v>352</v>
      </c>
      <c r="F189" s="156">
        <v>2200</v>
      </c>
      <c r="G189" s="155" t="s">
        <v>295</v>
      </c>
      <c r="H189" s="155" t="s">
        <v>297</v>
      </c>
      <c r="I189" s="157">
        <v>39588</v>
      </c>
      <c r="J189" s="156">
        <v>1954.7</v>
      </c>
      <c r="K189" s="167">
        <v>0.95</v>
      </c>
    </row>
    <row r="190" spans="1:11" x14ac:dyDescent="0.25">
      <c r="A190" s="153">
        <v>186</v>
      </c>
      <c r="B190" s="154" t="s">
        <v>901</v>
      </c>
      <c r="C190" s="154" t="s">
        <v>254</v>
      </c>
      <c r="D190" s="154" t="s">
        <v>255</v>
      </c>
      <c r="E190" s="155" t="s">
        <v>352</v>
      </c>
      <c r="F190" s="156">
        <v>4900</v>
      </c>
      <c r="G190" s="155" t="s">
        <v>295</v>
      </c>
      <c r="H190" s="155" t="s">
        <v>304</v>
      </c>
      <c r="I190" s="157">
        <v>39604</v>
      </c>
      <c r="J190" s="156">
        <v>4598.6499999999996</v>
      </c>
      <c r="K190" s="167">
        <v>1</v>
      </c>
    </row>
    <row r="191" spans="1:11" x14ac:dyDescent="0.25">
      <c r="A191" s="153">
        <v>187</v>
      </c>
      <c r="B191" s="154" t="s">
        <v>902</v>
      </c>
      <c r="C191" s="154" t="s">
        <v>254</v>
      </c>
      <c r="D191" s="154" t="s">
        <v>255</v>
      </c>
      <c r="E191" s="155">
        <v>39552</v>
      </c>
      <c r="F191" s="156">
        <v>3400</v>
      </c>
      <c r="G191" s="155" t="s">
        <v>295</v>
      </c>
      <c r="H191" s="155" t="s">
        <v>297</v>
      </c>
      <c r="I191" s="157">
        <v>39596</v>
      </c>
      <c r="J191" s="156">
        <v>3020.9</v>
      </c>
      <c r="K191" s="167">
        <v>0.95</v>
      </c>
    </row>
    <row r="192" spans="1:11" x14ac:dyDescent="0.25">
      <c r="A192" s="153">
        <v>188</v>
      </c>
      <c r="B192" s="154" t="s">
        <v>903</v>
      </c>
      <c r="C192" s="154" t="s">
        <v>254</v>
      </c>
      <c r="D192" s="154" t="s">
        <v>255</v>
      </c>
      <c r="E192" s="155" t="s">
        <v>352</v>
      </c>
      <c r="F192" s="156">
        <v>15288</v>
      </c>
      <c r="G192" s="155" t="s">
        <v>295</v>
      </c>
      <c r="H192" s="155" t="s">
        <v>303</v>
      </c>
      <c r="I192" s="157">
        <v>39612</v>
      </c>
      <c r="J192" s="156">
        <v>13843.28</v>
      </c>
      <c r="K192" s="167">
        <v>0.96</v>
      </c>
    </row>
    <row r="193" spans="1:11" x14ac:dyDescent="0.25">
      <c r="A193" s="153">
        <v>189</v>
      </c>
      <c r="B193" s="154" t="s">
        <v>904</v>
      </c>
      <c r="C193" s="154" t="s">
        <v>294</v>
      </c>
      <c r="D193" s="154" t="s">
        <v>255</v>
      </c>
      <c r="E193" s="155" t="s">
        <v>352</v>
      </c>
      <c r="F193" s="156">
        <v>934.8</v>
      </c>
      <c r="G193" s="155" t="s">
        <v>295</v>
      </c>
      <c r="H193" s="155" t="s">
        <v>304</v>
      </c>
      <c r="I193" s="157">
        <v>39580</v>
      </c>
      <c r="J193" s="156">
        <v>920.78</v>
      </c>
      <c r="K193" s="167">
        <v>1.05</v>
      </c>
    </row>
    <row r="194" spans="1:11" x14ac:dyDescent="0.25">
      <c r="A194" s="153">
        <v>190</v>
      </c>
      <c r="B194" s="154" t="s">
        <v>253</v>
      </c>
      <c r="C194" s="154" t="s">
        <v>254</v>
      </c>
      <c r="D194" s="154" t="s">
        <v>255</v>
      </c>
      <c r="E194" s="155" t="s">
        <v>253</v>
      </c>
      <c r="F194" s="156" t="s">
        <v>253</v>
      </c>
      <c r="G194" s="155" t="s">
        <v>295</v>
      </c>
      <c r="H194" s="155" t="s">
        <v>253</v>
      </c>
      <c r="I194" s="157" t="s">
        <v>253</v>
      </c>
      <c r="J194" s="156" t="s">
        <v>253</v>
      </c>
      <c r="K194" s="167" t="s">
        <v>253</v>
      </c>
    </row>
    <row r="195" spans="1:11" x14ac:dyDescent="0.25">
      <c r="A195" s="153">
        <v>191</v>
      </c>
      <c r="B195" s="154" t="s">
        <v>905</v>
      </c>
      <c r="C195" s="154" t="s">
        <v>294</v>
      </c>
      <c r="D195" s="154" t="s">
        <v>255</v>
      </c>
      <c r="E195" s="155">
        <v>39561</v>
      </c>
      <c r="F195" s="156">
        <v>934.8</v>
      </c>
      <c r="G195" s="155" t="s">
        <v>295</v>
      </c>
      <c r="H195" s="155" t="s">
        <v>304</v>
      </c>
      <c r="I195" s="157">
        <v>39580</v>
      </c>
      <c r="J195" s="156">
        <v>920.78</v>
      </c>
      <c r="K195" s="167">
        <v>1.05</v>
      </c>
    </row>
    <row r="196" spans="1:11" x14ac:dyDescent="0.25">
      <c r="A196" s="153">
        <v>192</v>
      </c>
      <c r="B196" s="154" t="s">
        <v>906</v>
      </c>
      <c r="C196" s="154" t="s">
        <v>294</v>
      </c>
      <c r="D196" s="154" t="s">
        <v>255</v>
      </c>
      <c r="E196" s="155">
        <v>39561</v>
      </c>
      <c r="F196" s="156">
        <v>576</v>
      </c>
      <c r="G196" s="155" t="s">
        <v>295</v>
      </c>
      <c r="H196" s="155" t="s">
        <v>304</v>
      </c>
      <c r="I196" s="157" t="s">
        <v>253</v>
      </c>
      <c r="J196" s="156">
        <v>0</v>
      </c>
      <c r="K196" s="167">
        <v>0</v>
      </c>
    </row>
    <row r="197" spans="1:11" x14ac:dyDescent="0.25">
      <c r="A197" s="153">
        <v>193</v>
      </c>
      <c r="B197" s="154" t="s">
        <v>253</v>
      </c>
      <c r="C197" s="154" t="s">
        <v>254</v>
      </c>
      <c r="D197" s="154" t="s">
        <v>255</v>
      </c>
      <c r="E197" s="155" t="s">
        <v>253</v>
      </c>
      <c r="F197" s="156" t="s">
        <v>253</v>
      </c>
      <c r="G197" s="155" t="s">
        <v>295</v>
      </c>
      <c r="H197" s="155" t="s">
        <v>253</v>
      </c>
      <c r="I197" s="157" t="s">
        <v>253</v>
      </c>
      <c r="J197" s="156" t="s">
        <v>253</v>
      </c>
      <c r="K197" s="167" t="s">
        <v>253</v>
      </c>
    </row>
    <row r="198" spans="1:11" x14ac:dyDescent="0.25">
      <c r="A198" s="153">
        <v>194</v>
      </c>
      <c r="B198" s="154" t="s">
        <v>907</v>
      </c>
      <c r="C198" s="154" t="s">
        <v>294</v>
      </c>
      <c r="D198" s="154" t="s">
        <v>255</v>
      </c>
      <c r="E198" s="155" t="s">
        <v>352</v>
      </c>
      <c r="F198" s="156">
        <v>4864.8</v>
      </c>
      <c r="G198" s="155" t="s">
        <v>295</v>
      </c>
      <c r="H198" s="155" t="s">
        <v>297</v>
      </c>
      <c r="I198" s="157">
        <v>39581</v>
      </c>
      <c r="J198" s="156">
        <v>4322.38</v>
      </c>
      <c r="K198" s="167">
        <v>0.95</v>
      </c>
    </row>
    <row r="199" spans="1:11" x14ac:dyDescent="0.25">
      <c r="A199" s="153">
        <v>195</v>
      </c>
      <c r="B199" s="154" t="s">
        <v>908</v>
      </c>
      <c r="C199" s="154" t="s">
        <v>254</v>
      </c>
      <c r="D199" s="154" t="s">
        <v>255</v>
      </c>
      <c r="E199" s="155" t="s">
        <v>352</v>
      </c>
      <c r="F199" s="156">
        <v>2900</v>
      </c>
      <c r="G199" s="155" t="s">
        <v>295</v>
      </c>
      <c r="H199" s="155" t="s">
        <v>297</v>
      </c>
      <c r="I199" s="157">
        <v>39601</v>
      </c>
      <c r="J199" s="156">
        <v>2576.65</v>
      </c>
      <c r="K199" s="167">
        <v>0.95</v>
      </c>
    </row>
    <row r="200" spans="1:11" x14ac:dyDescent="0.25">
      <c r="A200" s="153">
        <v>196</v>
      </c>
      <c r="B200" s="154" t="s">
        <v>909</v>
      </c>
      <c r="C200" s="154" t="s">
        <v>254</v>
      </c>
      <c r="D200" s="154" t="s">
        <v>255</v>
      </c>
      <c r="E200" s="155" t="s">
        <v>352</v>
      </c>
      <c r="F200" s="156">
        <v>3816</v>
      </c>
      <c r="G200" s="155" t="s">
        <v>295</v>
      </c>
      <c r="H200" s="155" t="s">
        <v>300</v>
      </c>
      <c r="I200" s="157">
        <v>39581</v>
      </c>
      <c r="J200" s="156">
        <v>3758.76</v>
      </c>
      <c r="K200" s="167">
        <v>1.05</v>
      </c>
    </row>
    <row r="201" spans="1:11" x14ac:dyDescent="0.25">
      <c r="A201" s="153">
        <v>197</v>
      </c>
      <c r="B201" s="154" t="s">
        <v>910</v>
      </c>
      <c r="C201" s="154" t="s">
        <v>254</v>
      </c>
      <c r="D201" s="154" t="s">
        <v>255</v>
      </c>
      <c r="E201" s="155">
        <v>39548</v>
      </c>
      <c r="F201" s="156">
        <v>1650</v>
      </c>
      <c r="G201" s="155" t="s">
        <v>295</v>
      </c>
      <c r="H201" s="155" t="s">
        <v>297</v>
      </c>
      <c r="I201" s="157">
        <v>39602</v>
      </c>
      <c r="J201" s="156">
        <v>1542.75</v>
      </c>
      <c r="K201" s="167">
        <v>1</v>
      </c>
    </row>
    <row r="202" spans="1:11" x14ac:dyDescent="0.25">
      <c r="A202" s="153">
        <v>198</v>
      </c>
      <c r="B202" s="154" t="s">
        <v>911</v>
      </c>
      <c r="C202" s="154" t="s">
        <v>254</v>
      </c>
      <c r="D202" s="154" t="s">
        <v>255</v>
      </c>
      <c r="E202" s="155">
        <v>39534</v>
      </c>
      <c r="F202" s="156">
        <v>13608</v>
      </c>
      <c r="G202" s="155" t="s">
        <v>295</v>
      </c>
      <c r="H202" s="155" t="s">
        <v>306</v>
      </c>
      <c r="I202" s="157">
        <v>39589</v>
      </c>
      <c r="J202" s="156">
        <v>11641.65</v>
      </c>
      <c r="K202" s="167">
        <v>0.91</v>
      </c>
    </row>
    <row r="203" spans="1:11" x14ac:dyDescent="0.25">
      <c r="A203" s="153">
        <v>199</v>
      </c>
      <c r="B203" s="154" t="s">
        <v>912</v>
      </c>
      <c r="C203" s="154" t="s">
        <v>294</v>
      </c>
      <c r="D203" s="154" t="s">
        <v>255</v>
      </c>
      <c r="E203" s="155" t="s">
        <v>352</v>
      </c>
      <c r="F203" s="156">
        <v>380</v>
      </c>
      <c r="G203" s="155" t="s">
        <v>295</v>
      </c>
      <c r="H203" s="155" t="s">
        <v>304</v>
      </c>
      <c r="I203" s="157">
        <v>39582</v>
      </c>
      <c r="J203" s="156">
        <v>362.33</v>
      </c>
      <c r="K203" s="167">
        <v>1.02</v>
      </c>
    </row>
    <row r="204" spans="1:11" x14ac:dyDescent="0.25">
      <c r="A204" s="153">
        <v>200</v>
      </c>
      <c r="B204" s="154" t="s">
        <v>913</v>
      </c>
      <c r="C204" s="154" t="s">
        <v>294</v>
      </c>
      <c r="D204" s="154" t="s">
        <v>255</v>
      </c>
      <c r="E204" s="155" t="s">
        <v>352</v>
      </c>
      <c r="F204" s="156">
        <v>1845.6</v>
      </c>
      <c r="G204" s="155" t="s">
        <v>295</v>
      </c>
      <c r="H204" s="155" t="s">
        <v>304</v>
      </c>
      <c r="I204" s="157">
        <v>39582</v>
      </c>
      <c r="J204" s="156">
        <v>1519.4</v>
      </c>
      <c r="K204" s="167">
        <v>0.88</v>
      </c>
    </row>
    <row r="205" spans="1:11" x14ac:dyDescent="0.25">
      <c r="A205" s="153">
        <v>201</v>
      </c>
      <c r="B205" s="154" t="s">
        <v>914</v>
      </c>
      <c r="C205" s="154" t="s">
        <v>294</v>
      </c>
      <c r="D205" s="154" t="s">
        <v>255</v>
      </c>
      <c r="E205" s="155" t="s">
        <v>352</v>
      </c>
      <c r="F205" s="156">
        <v>934.8</v>
      </c>
      <c r="G205" s="155" t="s">
        <v>295</v>
      </c>
      <c r="H205" s="155" t="s">
        <v>304</v>
      </c>
      <c r="I205" s="157">
        <v>39582</v>
      </c>
      <c r="J205" s="156">
        <v>920.78</v>
      </c>
      <c r="K205" s="167">
        <v>1.05</v>
      </c>
    </row>
    <row r="206" spans="1:11" x14ac:dyDescent="0.25">
      <c r="A206" s="153">
        <v>202</v>
      </c>
      <c r="B206" s="154" t="s">
        <v>915</v>
      </c>
      <c r="C206" s="154" t="s">
        <v>294</v>
      </c>
      <c r="D206" s="154" t="s">
        <v>255</v>
      </c>
      <c r="E206" s="155">
        <v>39562</v>
      </c>
      <c r="F206" s="156">
        <v>1389.6</v>
      </c>
      <c r="G206" s="155" t="s">
        <v>295</v>
      </c>
      <c r="H206" s="155" t="s">
        <v>304</v>
      </c>
      <c r="I206" s="157">
        <v>39582</v>
      </c>
      <c r="J206" s="156">
        <v>1368.76</v>
      </c>
      <c r="K206" s="167">
        <v>1.05</v>
      </c>
    </row>
    <row r="207" spans="1:11" x14ac:dyDescent="0.25">
      <c r="A207" s="153">
        <v>203</v>
      </c>
      <c r="B207" s="154" t="s">
        <v>916</v>
      </c>
      <c r="C207" s="154" t="s">
        <v>294</v>
      </c>
      <c r="D207" s="154" t="s">
        <v>255</v>
      </c>
      <c r="E207" s="155">
        <v>39562</v>
      </c>
      <c r="F207" s="156">
        <v>934.8</v>
      </c>
      <c r="G207" s="155" t="s">
        <v>295</v>
      </c>
      <c r="H207" s="155" t="s">
        <v>304</v>
      </c>
      <c r="I207" s="157">
        <v>39582</v>
      </c>
      <c r="J207" s="156">
        <v>877.33</v>
      </c>
      <c r="K207" s="167">
        <v>1</v>
      </c>
    </row>
    <row r="208" spans="1:11" x14ac:dyDescent="0.25">
      <c r="A208" s="153">
        <v>204</v>
      </c>
      <c r="B208" s="154" t="s">
        <v>917</v>
      </c>
      <c r="C208" s="154" t="s">
        <v>254</v>
      </c>
      <c r="D208" s="154" t="s">
        <v>255</v>
      </c>
      <c r="E208" s="155">
        <v>39563</v>
      </c>
      <c r="F208" s="156">
        <v>2850</v>
      </c>
      <c r="G208" s="155" t="s">
        <v>295</v>
      </c>
      <c r="H208" s="155" t="s">
        <v>297</v>
      </c>
      <c r="I208" s="157">
        <v>39605</v>
      </c>
      <c r="J208" s="156">
        <v>2664.75</v>
      </c>
      <c r="K208" s="167">
        <v>1</v>
      </c>
    </row>
    <row r="209" spans="1:11" x14ac:dyDescent="0.25">
      <c r="A209" s="153">
        <v>205</v>
      </c>
      <c r="B209" s="154" t="s">
        <v>918</v>
      </c>
      <c r="C209" s="154" t="s">
        <v>254</v>
      </c>
      <c r="D209" s="154" t="s">
        <v>255</v>
      </c>
      <c r="E209" s="155">
        <v>39581</v>
      </c>
      <c r="F209" s="156">
        <v>2750</v>
      </c>
      <c r="G209" s="155" t="s">
        <v>295</v>
      </c>
      <c r="H209" s="155" t="s">
        <v>304</v>
      </c>
      <c r="I209" s="157">
        <v>39589</v>
      </c>
      <c r="J209" s="156">
        <v>2580.87</v>
      </c>
      <c r="K209" s="167">
        <v>1</v>
      </c>
    </row>
    <row r="210" spans="1:11" x14ac:dyDescent="0.25">
      <c r="A210" s="153">
        <v>206</v>
      </c>
      <c r="B210" s="154" t="s">
        <v>919</v>
      </c>
      <c r="C210" s="154" t="s">
        <v>254</v>
      </c>
      <c r="D210" s="154" t="s">
        <v>255</v>
      </c>
      <c r="E210" s="155">
        <v>39490</v>
      </c>
      <c r="F210" s="156">
        <v>5300</v>
      </c>
      <c r="G210" s="155" t="s">
        <v>295</v>
      </c>
      <c r="H210" s="155" t="s">
        <v>304</v>
      </c>
      <c r="I210" s="157">
        <v>39598</v>
      </c>
      <c r="J210" s="156">
        <v>4974.05</v>
      </c>
      <c r="K210" s="167">
        <v>1</v>
      </c>
    </row>
    <row r="211" spans="1:11" x14ac:dyDescent="0.25">
      <c r="A211" s="153">
        <v>207</v>
      </c>
      <c r="B211" s="154" t="s">
        <v>920</v>
      </c>
      <c r="C211" s="154" t="s">
        <v>254</v>
      </c>
      <c r="D211" s="154" t="s">
        <v>255</v>
      </c>
      <c r="E211" s="155" t="s">
        <v>352</v>
      </c>
      <c r="F211" s="156">
        <v>2900</v>
      </c>
      <c r="G211" s="155" t="s">
        <v>295</v>
      </c>
      <c r="H211" s="155" t="s">
        <v>304</v>
      </c>
      <c r="I211" s="157">
        <v>39602</v>
      </c>
      <c r="J211" s="156">
        <v>2856.5</v>
      </c>
      <c r="K211" s="167">
        <v>1.05</v>
      </c>
    </row>
    <row r="212" spans="1:11" x14ac:dyDescent="0.25">
      <c r="A212" s="153">
        <v>208</v>
      </c>
      <c r="B212" s="154" t="s">
        <v>253</v>
      </c>
      <c r="C212" s="154" t="s">
        <v>254</v>
      </c>
      <c r="D212" s="154" t="s">
        <v>255</v>
      </c>
      <c r="E212" s="155" t="s">
        <v>253</v>
      </c>
      <c r="F212" s="156" t="s">
        <v>253</v>
      </c>
      <c r="G212" s="155" t="s">
        <v>295</v>
      </c>
      <c r="H212" s="155" t="s">
        <v>253</v>
      </c>
      <c r="I212" s="157" t="s">
        <v>253</v>
      </c>
      <c r="J212" s="156" t="s">
        <v>253</v>
      </c>
      <c r="K212" s="167" t="s">
        <v>253</v>
      </c>
    </row>
    <row r="213" spans="1:11" x14ac:dyDescent="0.25">
      <c r="A213" s="153">
        <v>209</v>
      </c>
      <c r="B213" s="154" t="s">
        <v>921</v>
      </c>
      <c r="C213" s="154" t="s">
        <v>254</v>
      </c>
      <c r="D213" s="154" t="s">
        <v>255</v>
      </c>
      <c r="E213" s="155" t="s">
        <v>352</v>
      </c>
      <c r="F213" s="156">
        <v>480</v>
      </c>
      <c r="G213" s="155" t="s">
        <v>295</v>
      </c>
      <c r="H213" s="155" t="s">
        <v>297</v>
      </c>
      <c r="I213" s="157">
        <v>39611</v>
      </c>
      <c r="J213" s="156">
        <v>456</v>
      </c>
      <c r="K213" s="167">
        <v>1.01</v>
      </c>
    </row>
    <row r="214" spans="1:11" x14ac:dyDescent="0.25">
      <c r="A214" s="153">
        <v>210</v>
      </c>
      <c r="B214" s="154" t="s">
        <v>922</v>
      </c>
      <c r="C214" s="154" t="s">
        <v>254</v>
      </c>
      <c r="D214" s="154" t="s">
        <v>255</v>
      </c>
      <c r="E214" s="155">
        <v>39588</v>
      </c>
      <c r="F214" s="156">
        <v>4200</v>
      </c>
      <c r="G214" s="155" t="s">
        <v>295</v>
      </c>
      <c r="H214" s="155" t="s">
        <v>304</v>
      </c>
      <c r="I214" s="157">
        <v>39610</v>
      </c>
      <c r="J214" s="156">
        <v>3941.7</v>
      </c>
      <c r="K214" s="167">
        <v>1</v>
      </c>
    </row>
    <row r="215" spans="1:11" x14ac:dyDescent="0.25">
      <c r="A215" s="153">
        <v>211</v>
      </c>
      <c r="B215" s="154" t="s">
        <v>923</v>
      </c>
      <c r="C215" s="154" t="s">
        <v>254</v>
      </c>
      <c r="D215" s="154" t="s">
        <v>255</v>
      </c>
      <c r="E215" s="155">
        <v>39574</v>
      </c>
      <c r="F215" s="156">
        <v>3800</v>
      </c>
      <c r="G215" s="155" t="s">
        <v>295</v>
      </c>
      <c r="H215" s="155" t="s">
        <v>304</v>
      </c>
      <c r="I215" s="157">
        <v>39602</v>
      </c>
      <c r="J215" s="156">
        <v>3431.45</v>
      </c>
      <c r="K215" s="167">
        <v>0.96</v>
      </c>
    </row>
    <row r="216" spans="1:11" x14ac:dyDescent="0.25">
      <c r="A216" s="153">
        <v>212</v>
      </c>
      <c r="B216" s="154" t="s">
        <v>924</v>
      </c>
      <c r="C216" s="154" t="s">
        <v>254</v>
      </c>
      <c r="D216" s="154" t="s">
        <v>255</v>
      </c>
      <c r="E216" s="155">
        <v>39588</v>
      </c>
      <c r="F216" s="156">
        <v>1100</v>
      </c>
      <c r="G216" s="155" t="s">
        <v>295</v>
      </c>
      <c r="H216" s="155" t="s">
        <v>297</v>
      </c>
      <c r="I216" s="157">
        <v>39616</v>
      </c>
      <c r="J216" s="156">
        <v>977.35</v>
      </c>
      <c r="K216" s="167">
        <v>0.95</v>
      </c>
    </row>
    <row r="217" spans="1:11" x14ac:dyDescent="0.25">
      <c r="A217" s="153">
        <v>213</v>
      </c>
      <c r="B217" s="154" t="s">
        <v>925</v>
      </c>
      <c r="C217" s="154" t="s">
        <v>294</v>
      </c>
      <c r="D217" s="154" t="s">
        <v>255</v>
      </c>
      <c r="E217" s="155" t="s">
        <v>352</v>
      </c>
      <c r="F217" s="156">
        <v>480</v>
      </c>
      <c r="G217" s="155" t="s">
        <v>295</v>
      </c>
      <c r="H217" s="155" t="s">
        <v>297</v>
      </c>
      <c r="I217" s="157">
        <v>39742</v>
      </c>
      <c r="J217" s="156">
        <v>433.68</v>
      </c>
      <c r="K217" s="167">
        <v>0.96</v>
      </c>
    </row>
    <row r="218" spans="1:11" x14ac:dyDescent="0.25">
      <c r="A218" s="153">
        <v>214</v>
      </c>
      <c r="B218" s="154" t="s">
        <v>926</v>
      </c>
      <c r="C218" s="154" t="s">
        <v>254</v>
      </c>
      <c r="D218" s="154" t="s">
        <v>255</v>
      </c>
      <c r="E218" s="155">
        <v>39568</v>
      </c>
      <c r="F218" s="156">
        <v>1100</v>
      </c>
      <c r="G218" s="155" t="s">
        <v>295</v>
      </c>
      <c r="H218" s="155" t="s">
        <v>74</v>
      </c>
      <c r="I218" s="157">
        <v>39608</v>
      </c>
      <c r="J218" s="156">
        <v>1083.5</v>
      </c>
      <c r="K218" s="167">
        <v>1.05</v>
      </c>
    </row>
    <row r="219" spans="1:11" x14ac:dyDescent="0.25">
      <c r="A219" s="153">
        <v>215</v>
      </c>
      <c r="B219" s="154" t="s">
        <v>927</v>
      </c>
      <c r="C219" s="154" t="s">
        <v>254</v>
      </c>
      <c r="D219" s="154" t="s">
        <v>255</v>
      </c>
      <c r="E219" s="155" t="s">
        <v>352</v>
      </c>
      <c r="F219" s="156">
        <v>21960</v>
      </c>
      <c r="G219" s="155" t="s">
        <v>295</v>
      </c>
      <c r="H219" s="155" t="s">
        <v>306</v>
      </c>
      <c r="I219" s="157">
        <v>39612</v>
      </c>
      <c r="J219" s="156">
        <v>18786.78</v>
      </c>
      <c r="K219" s="167">
        <v>0.91</v>
      </c>
    </row>
    <row r="220" spans="1:11" x14ac:dyDescent="0.25">
      <c r="A220" s="153">
        <v>216</v>
      </c>
      <c r="B220" s="154" t="s">
        <v>253</v>
      </c>
      <c r="C220" s="154" t="s">
        <v>254</v>
      </c>
      <c r="D220" s="154" t="s">
        <v>255</v>
      </c>
      <c r="E220" s="155" t="s">
        <v>253</v>
      </c>
      <c r="F220" s="156" t="s">
        <v>253</v>
      </c>
      <c r="G220" s="155" t="s">
        <v>295</v>
      </c>
      <c r="H220" s="155" t="s">
        <v>253</v>
      </c>
      <c r="I220" s="157" t="s">
        <v>253</v>
      </c>
      <c r="J220" s="156" t="s">
        <v>253</v>
      </c>
      <c r="K220" s="167" t="s">
        <v>253</v>
      </c>
    </row>
    <row r="221" spans="1:11" x14ac:dyDescent="0.25">
      <c r="A221" s="153">
        <v>217</v>
      </c>
      <c r="B221" s="154" t="s">
        <v>928</v>
      </c>
      <c r="C221" s="154" t="s">
        <v>254</v>
      </c>
      <c r="D221" s="154" t="s">
        <v>255</v>
      </c>
      <c r="E221" s="155" t="s">
        <v>352</v>
      </c>
      <c r="F221" s="156">
        <v>10752</v>
      </c>
      <c r="G221" s="155" t="s">
        <v>295</v>
      </c>
      <c r="H221" s="155" t="s">
        <v>303</v>
      </c>
      <c r="I221" s="157">
        <v>39617</v>
      </c>
      <c r="J221" s="156">
        <v>9735.94</v>
      </c>
      <c r="K221" s="167">
        <v>0.96</v>
      </c>
    </row>
    <row r="222" spans="1:11" x14ac:dyDescent="0.25">
      <c r="A222" s="153">
        <v>218</v>
      </c>
      <c r="B222" s="154" t="s">
        <v>929</v>
      </c>
      <c r="C222" s="154" t="s">
        <v>294</v>
      </c>
      <c r="D222" s="154" t="s">
        <v>255</v>
      </c>
      <c r="E222" s="155" t="s">
        <v>352</v>
      </c>
      <c r="F222" s="156">
        <v>380</v>
      </c>
      <c r="G222" s="155" t="s">
        <v>295</v>
      </c>
      <c r="H222" s="155" t="s">
        <v>297</v>
      </c>
      <c r="I222" s="157">
        <v>39624</v>
      </c>
      <c r="J222" s="156">
        <v>343.33</v>
      </c>
      <c r="K222" s="167">
        <v>0.96</v>
      </c>
    </row>
    <row r="223" spans="1:11" x14ac:dyDescent="0.25">
      <c r="A223" s="153">
        <v>219</v>
      </c>
      <c r="B223" s="154" t="s">
        <v>930</v>
      </c>
      <c r="C223" s="154" t="s">
        <v>254</v>
      </c>
      <c r="D223" s="154" t="s">
        <v>255</v>
      </c>
      <c r="E223" s="155">
        <v>39525</v>
      </c>
      <c r="F223" s="156">
        <v>3450</v>
      </c>
      <c r="G223" s="155" t="s">
        <v>295</v>
      </c>
      <c r="H223" s="155" t="s">
        <v>304</v>
      </c>
      <c r="I223" s="157">
        <v>39615</v>
      </c>
      <c r="J223" s="156">
        <v>3237.83</v>
      </c>
      <c r="K223" s="167">
        <v>1</v>
      </c>
    </row>
    <row r="224" spans="1:11" x14ac:dyDescent="0.25">
      <c r="A224" s="153">
        <v>220</v>
      </c>
      <c r="B224" s="154" t="s">
        <v>253</v>
      </c>
      <c r="C224" s="154" t="s">
        <v>254</v>
      </c>
      <c r="D224" s="154" t="s">
        <v>255</v>
      </c>
      <c r="E224" s="155" t="s">
        <v>253</v>
      </c>
      <c r="F224" s="156" t="s">
        <v>253</v>
      </c>
      <c r="G224" s="155" t="s">
        <v>295</v>
      </c>
      <c r="H224" s="155" t="s">
        <v>253</v>
      </c>
      <c r="I224" s="157" t="s">
        <v>253</v>
      </c>
      <c r="J224" s="156" t="s">
        <v>253</v>
      </c>
      <c r="K224" s="167" t="s">
        <v>253</v>
      </c>
    </row>
    <row r="225" spans="1:11" x14ac:dyDescent="0.25">
      <c r="A225" s="153">
        <v>221</v>
      </c>
      <c r="B225" s="154" t="s">
        <v>931</v>
      </c>
      <c r="C225" s="154" t="s">
        <v>254</v>
      </c>
      <c r="D225" s="154" t="s">
        <v>255</v>
      </c>
      <c r="E225" s="155" t="s">
        <v>352</v>
      </c>
      <c r="F225" s="156">
        <v>11136</v>
      </c>
      <c r="G225" s="155" t="s">
        <v>295</v>
      </c>
      <c r="H225" s="155" t="s">
        <v>306</v>
      </c>
      <c r="I225" s="157">
        <v>39629</v>
      </c>
      <c r="J225" s="156">
        <v>9526.85</v>
      </c>
      <c r="K225" s="167">
        <v>0.91</v>
      </c>
    </row>
    <row r="226" spans="1:11" x14ac:dyDescent="0.25">
      <c r="A226" s="153">
        <v>222</v>
      </c>
      <c r="B226" s="154" t="s">
        <v>932</v>
      </c>
      <c r="C226" s="154" t="s">
        <v>294</v>
      </c>
      <c r="D226" s="154" t="s">
        <v>255</v>
      </c>
      <c r="E226" s="155">
        <v>39588</v>
      </c>
      <c r="F226" s="156">
        <v>934.8</v>
      </c>
      <c r="G226" s="155" t="s">
        <v>295</v>
      </c>
      <c r="H226" s="155" t="s">
        <v>297</v>
      </c>
      <c r="I226" s="157">
        <v>39651</v>
      </c>
      <c r="J226" s="156">
        <v>830.57</v>
      </c>
      <c r="K226" s="167">
        <v>0.95</v>
      </c>
    </row>
    <row r="227" spans="1:11" x14ac:dyDescent="0.25">
      <c r="A227" s="153">
        <v>223</v>
      </c>
      <c r="B227" s="154" t="s">
        <v>933</v>
      </c>
      <c r="C227" s="154" t="s">
        <v>294</v>
      </c>
      <c r="D227" s="154" t="s">
        <v>255</v>
      </c>
      <c r="E227" s="155">
        <v>39588</v>
      </c>
      <c r="F227" s="156">
        <v>456</v>
      </c>
      <c r="G227" s="155" t="s">
        <v>295</v>
      </c>
      <c r="H227" s="155" t="s">
        <v>297</v>
      </c>
      <c r="I227" s="157">
        <v>39651</v>
      </c>
      <c r="J227" s="156">
        <v>412</v>
      </c>
      <c r="K227" s="167">
        <v>0.96</v>
      </c>
    </row>
    <row r="228" spans="1:11" x14ac:dyDescent="0.25">
      <c r="A228" s="153">
        <v>224</v>
      </c>
      <c r="B228" s="154" t="s">
        <v>934</v>
      </c>
      <c r="C228" s="154" t="s">
        <v>294</v>
      </c>
      <c r="D228" s="154" t="s">
        <v>255</v>
      </c>
      <c r="E228" s="155">
        <v>39588</v>
      </c>
      <c r="F228" s="156">
        <v>456</v>
      </c>
      <c r="G228" s="155" t="s">
        <v>295</v>
      </c>
      <c r="H228" s="155" t="s">
        <v>297</v>
      </c>
      <c r="I228" s="157">
        <v>39651</v>
      </c>
      <c r="J228" s="156">
        <v>412</v>
      </c>
      <c r="K228" s="167">
        <v>0.96</v>
      </c>
    </row>
    <row r="229" spans="1:11" x14ac:dyDescent="0.25">
      <c r="A229" s="153">
        <v>225</v>
      </c>
      <c r="B229" s="154" t="s">
        <v>935</v>
      </c>
      <c r="C229" s="154" t="s">
        <v>294</v>
      </c>
      <c r="D229" s="154" t="s">
        <v>255</v>
      </c>
      <c r="E229" s="155">
        <v>39588</v>
      </c>
      <c r="F229" s="156">
        <v>934.8</v>
      </c>
      <c r="G229" s="155" t="s">
        <v>295</v>
      </c>
      <c r="H229" s="155" t="s">
        <v>297</v>
      </c>
      <c r="I229" s="157">
        <v>39651</v>
      </c>
      <c r="J229" s="156">
        <v>830.57</v>
      </c>
      <c r="K229" s="167">
        <v>0.95</v>
      </c>
    </row>
    <row r="230" spans="1:11" x14ac:dyDescent="0.25">
      <c r="A230" s="153">
        <v>226</v>
      </c>
      <c r="B230" s="154" t="s">
        <v>936</v>
      </c>
      <c r="C230" s="154" t="s">
        <v>294</v>
      </c>
      <c r="D230" s="154" t="s">
        <v>255</v>
      </c>
      <c r="E230" s="155">
        <v>39588</v>
      </c>
      <c r="F230" s="156">
        <v>456</v>
      </c>
      <c r="G230" s="155" t="s">
        <v>295</v>
      </c>
      <c r="H230" s="155" t="s">
        <v>297</v>
      </c>
      <c r="I230" s="157">
        <v>39651</v>
      </c>
      <c r="J230" s="156">
        <v>412</v>
      </c>
      <c r="K230" s="167">
        <v>0.96</v>
      </c>
    </row>
    <row r="231" spans="1:11" x14ac:dyDescent="0.25">
      <c r="A231" s="153">
        <v>227</v>
      </c>
      <c r="B231" s="154" t="s">
        <v>937</v>
      </c>
      <c r="C231" s="154" t="s">
        <v>294</v>
      </c>
      <c r="D231" s="154" t="s">
        <v>255</v>
      </c>
      <c r="E231" s="155" t="s">
        <v>352</v>
      </c>
      <c r="F231" s="156">
        <v>380</v>
      </c>
      <c r="G231" s="155" t="s">
        <v>295</v>
      </c>
      <c r="H231" s="155" t="s">
        <v>304</v>
      </c>
      <c r="I231" s="157">
        <v>39609</v>
      </c>
      <c r="J231" s="156">
        <v>362.33</v>
      </c>
      <c r="K231" s="167">
        <v>1.02</v>
      </c>
    </row>
    <row r="232" spans="1:11" x14ac:dyDescent="0.25">
      <c r="A232" s="153">
        <v>228</v>
      </c>
      <c r="B232" s="154" t="s">
        <v>938</v>
      </c>
      <c r="C232" s="154" t="s">
        <v>294</v>
      </c>
      <c r="D232" s="154" t="s">
        <v>255</v>
      </c>
      <c r="E232" s="155">
        <v>39589</v>
      </c>
      <c r="F232" s="156">
        <v>1389.6</v>
      </c>
      <c r="G232" s="155" t="s">
        <v>295</v>
      </c>
      <c r="H232" s="155" t="s">
        <v>304</v>
      </c>
      <c r="I232" s="157">
        <v>39610</v>
      </c>
      <c r="J232" s="156">
        <v>1304.1400000000001</v>
      </c>
      <c r="K232" s="167">
        <v>1</v>
      </c>
    </row>
    <row r="233" spans="1:11" x14ac:dyDescent="0.25">
      <c r="A233" s="153">
        <v>229</v>
      </c>
      <c r="B233" s="154" t="s">
        <v>939</v>
      </c>
      <c r="C233" s="154" t="s">
        <v>294</v>
      </c>
      <c r="D233" s="154" t="s">
        <v>255</v>
      </c>
      <c r="E233" s="155">
        <v>39589</v>
      </c>
      <c r="F233" s="156">
        <v>1845.6</v>
      </c>
      <c r="G233" s="155" t="s">
        <v>295</v>
      </c>
      <c r="H233" s="155" t="s">
        <v>304</v>
      </c>
      <c r="I233" s="157">
        <v>39609</v>
      </c>
      <c r="J233" s="156">
        <v>1732.11</v>
      </c>
      <c r="K233" s="167">
        <v>1</v>
      </c>
    </row>
    <row r="234" spans="1:11" x14ac:dyDescent="0.25">
      <c r="A234" s="153">
        <v>230</v>
      </c>
      <c r="B234" s="154" t="s">
        <v>940</v>
      </c>
      <c r="C234" s="154" t="s">
        <v>294</v>
      </c>
      <c r="D234" s="154" t="s">
        <v>255</v>
      </c>
      <c r="E234" s="155" t="s">
        <v>352</v>
      </c>
      <c r="F234" s="156">
        <v>480</v>
      </c>
      <c r="G234" s="155" t="s">
        <v>295</v>
      </c>
      <c r="H234" s="155" t="s">
        <v>304</v>
      </c>
      <c r="I234" s="157">
        <v>39609</v>
      </c>
      <c r="J234" s="156">
        <v>457.68</v>
      </c>
      <c r="K234" s="167">
        <v>1.02</v>
      </c>
    </row>
    <row r="235" spans="1:11" x14ac:dyDescent="0.25">
      <c r="A235" s="153">
        <v>231</v>
      </c>
      <c r="B235" s="154" t="s">
        <v>941</v>
      </c>
      <c r="C235" s="154" t="s">
        <v>294</v>
      </c>
      <c r="D235" s="154" t="s">
        <v>255</v>
      </c>
      <c r="E235" s="155" t="s">
        <v>352</v>
      </c>
      <c r="F235" s="156">
        <v>578</v>
      </c>
      <c r="G235" s="155" t="s">
        <v>295</v>
      </c>
      <c r="H235" s="155" t="s">
        <v>304</v>
      </c>
      <c r="I235" s="157">
        <v>39609</v>
      </c>
      <c r="J235" s="156">
        <v>551.12</v>
      </c>
      <c r="K235" s="167">
        <v>1.02</v>
      </c>
    </row>
    <row r="236" spans="1:11" x14ac:dyDescent="0.25">
      <c r="A236" s="153">
        <v>232</v>
      </c>
      <c r="B236" s="154" t="s">
        <v>942</v>
      </c>
      <c r="C236" s="154" t="s">
        <v>294</v>
      </c>
      <c r="D236" s="154" t="s">
        <v>255</v>
      </c>
      <c r="E236" s="155" t="s">
        <v>352</v>
      </c>
      <c r="F236" s="156">
        <v>1845.6</v>
      </c>
      <c r="G236" s="155" t="s">
        <v>295</v>
      </c>
      <c r="H236" s="155" t="s">
        <v>304</v>
      </c>
      <c r="I236" s="157">
        <v>39609</v>
      </c>
      <c r="J236" s="156">
        <v>1732.1</v>
      </c>
      <c r="K236" s="167">
        <v>1</v>
      </c>
    </row>
    <row r="237" spans="1:11" x14ac:dyDescent="0.25">
      <c r="A237" s="153">
        <v>233</v>
      </c>
      <c r="B237" s="154" t="s">
        <v>943</v>
      </c>
      <c r="C237" s="154" t="s">
        <v>294</v>
      </c>
      <c r="D237" s="154" t="s">
        <v>255</v>
      </c>
      <c r="E237" s="155" t="s">
        <v>352</v>
      </c>
      <c r="F237" s="156">
        <v>1845.6</v>
      </c>
      <c r="G237" s="155" t="s">
        <v>295</v>
      </c>
      <c r="H237" s="155" t="s">
        <v>304</v>
      </c>
      <c r="I237" s="157">
        <v>39609</v>
      </c>
      <c r="J237" s="156">
        <v>1732.1</v>
      </c>
      <c r="K237" s="167">
        <v>1</v>
      </c>
    </row>
    <row r="238" spans="1:11" x14ac:dyDescent="0.25">
      <c r="A238" s="153">
        <v>234</v>
      </c>
      <c r="B238" s="154" t="s">
        <v>944</v>
      </c>
      <c r="C238" s="154" t="s">
        <v>294</v>
      </c>
      <c r="D238" s="154" t="s">
        <v>255</v>
      </c>
      <c r="E238" s="155">
        <v>39573</v>
      </c>
      <c r="F238" s="156">
        <v>3474</v>
      </c>
      <c r="G238" s="155" t="s">
        <v>295</v>
      </c>
      <c r="H238" s="155" t="s">
        <v>304</v>
      </c>
      <c r="I238" s="157">
        <v>39612</v>
      </c>
      <c r="J238" s="156">
        <v>3260.34</v>
      </c>
      <c r="K238" s="167">
        <v>1</v>
      </c>
    </row>
    <row r="239" spans="1:11" x14ac:dyDescent="0.25">
      <c r="A239" s="153">
        <v>235</v>
      </c>
      <c r="B239" s="154" t="s">
        <v>945</v>
      </c>
      <c r="C239" s="154" t="s">
        <v>294</v>
      </c>
      <c r="D239" s="154" t="s">
        <v>255</v>
      </c>
      <c r="E239" s="155" t="s">
        <v>352</v>
      </c>
      <c r="F239" s="156">
        <v>480</v>
      </c>
      <c r="G239" s="155" t="s">
        <v>295</v>
      </c>
      <c r="H239" s="155" t="s">
        <v>304</v>
      </c>
      <c r="I239" s="157">
        <v>39609</v>
      </c>
      <c r="J239" s="156">
        <v>457.68</v>
      </c>
      <c r="K239" s="167">
        <v>1.02</v>
      </c>
    </row>
    <row r="240" spans="1:11" x14ac:dyDescent="0.25">
      <c r="A240" s="153">
        <v>236</v>
      </c>
      <c r="B240" s="154" t="s">
        <v>946</v>
      </c>
      <c r="C240" s="154" t="s">
        <v>294</v>
      </c>
      <c r="D240" s="154" t="s">
        <v>255</v>
      </c>
      <c r="E240" s="155" t="s">
        <v>352</v>
      </c>
      <c r="F240" s="156">
        <v>934.8</v>
      </c>
      <c r="G240" s="155" t="s">
        <v>295</v>
      </c>
      <c r="H240" s="155" t="s">
        <v>304</v>
      </c>
      <c r="I240" s="157">
        <v>39610</v>
      </c>
      <c r="J240" s="156">
        <v>877.31</v>
      </c>
      <c r="K240" s="167">
        <v>1</v>
      </c>
    </row>
    <row r="241" spans="1:11" x14ac:dyDescent="0.25">
      <c r="A241" s="153">
        <v>237</v>
      </c>
      <c r="B241" s="154" t="s">
        <v>947</v>
      </c>
      <c r="C241" s="154" t="s">
        <v>294</v>
      </c>
      <c r="D241" s="154" t="s">
        <v>255</v>
      </c>
      <c r="E241" s="155" t="s">
        <v>352</v>
      </c>
      <c r="F241" s="156">
        <v>1389.6</v>
      </c>
      <c r="G241" s="155" t="s">
        <v>295</v>
      </c>
      <c r="H241" s="155" t="s">
        <v>296</v>
      </c>
      <c r="I241" s="157">
        <v>39657</v>
      </c>
      <c r="J241" s="156">
        <v>1304.1500000000001</v>
      </c>
      <c r="K241" s="167">
        <v>1</v>
      </c>
    </row>
    <row r="242" spans="1:11" x14ac:dyDescent="0.25">
      <c r="A242" s="153">
        <v>238</v>
      </c>
      <c r="B242" s="154" t="s">
        <v>948</v>
      </c>
      <c r="C242" s="154" t="s">
        <v>254</v>
      </c>
      <c r="D242" s="154" t="s">
        <v>255</v>
      </c>
      <c r="E242" s="155" t="s">
        <v>352</v>
      </c>
      <c r="F242" s="156">
        <v>3600</v>
      </c>
      <c r="G242" s="155" t="s">
        <v>295</v>
      </c>
      <c r="H242" s="155" t="s">
        <v>297</v>
      </c>
      <c r="I242" s="157">
        <v>39616</v>
      </c>
      <c r="J242" s="156">
        <v>2967.03</v>
      </c>
      <c r="K242" s="167">
        <v>0.88</v>
      </c>
    </row>
    <row r="243" spans="1:11" x14ac:dyDescent="0.25">
      <c r="A243" s="153">
        <v>239</v>
      </c>
      <c r="B243" s="154" t="s">
        <v>949</v>
      </c>
      <c r="C243" s="154" t="s">
        <v>294</v>
      </c>
      <c r="D243" s="154" t="s">
        <v>255</v>
      </c>
      <c r="E243" s="155" t="s">
        <v>352</v>
      </c>
      <c r="F243" s="156">
        <v>1389.6</v>
      </c>
      <c r="G243" s="155" t="s">
        <v>295</v>
      </c>
      <c r="H243" s="155" t="s">
        <v>304</v>
      </c>
      <c r="I243" s="157">
        <v>39617</v>
      </c>
      <c r="J243" s="156">
        <v>1304.1500000000001</v>
      </c>
      <c r="K243" s="167">
        <v>1</v>
      </c>
    </row>
    <row r="244" spans="1:11" x14ac:dyDescent="0.25">
      <c r="A244" s="153">
        <v>240</v>
      </c>
      <c r="B244" s="154" t="s">
        <v>950</v>
      </c>
      <c r="C244" s="154" t="s">
        <v>294</v>
      </c>
      <c r="D244" s="154" t="s">
        <v>255</v>
      </c>
      <c r="E244" s="155" t="s">
        <v>352</v>
      </c>
      <c r="F244" s="156">
        <v>1845.6</v>
      </c>
      <c r="G244" s="155" t="s">
        <v>295</v>
      </c>
      <c r="H244" s="155" t="s">
        <v>297</v>
      </c>
      <c r="I244" s="157">
        <v>39631</v>
      </c>
      <c r="J244" s="156">
        <v>1725.64</v>
      </c>
      <c r="K244" s="167">
        <v>1</v>
      </c>
    </row>
    <row r="245" spans="1:11" x14ac:dyDescent="0.25">
      <c r="A245" s="153">
        <v>241</v>
      </c>
      <c r="B245" s="154" t="s">
        <v>951</v>
      </c>
      <c r="C245" s="154" t="s">
        <v>294</v>
      </c>
      <c r="D245" s="154" t="s">
        <v>255</v>
      </c>
      <c r="E245" s="155" t="s">
        <v>352</v>
      </c>
      <c r="F245" s="156">
        <v>576</v>
      </c>
      <c r="G245" s="155" t="s">
        <v>295</v>
      </c>
      <c r="H245" s="155" t="s">
        <v>297</v>
      </c>
      <c r="I245" s="157">
        <v>39624</v>
      </c>
      <c r="J245" s="156">
        <v>520.41999999999996</v>
      </c>
      <c r="K245" s="167">
        <v>0.96</v>
      </c>
    </row>
    <row r="246" spans="1:11" x14ac:dyDescent="0.25">
      <c r="A246" s="153">
        <v>242</v>
      </c>
      <c r="B246" s="154" t="s">
        <v>952</v>
      </c>
      <c r="C246" s="154" t="s">
        <v>254</v>
      </c>
      <c r="D246" s="154" t="s">
        <v>255</v>
      </c>
      <c r="E246" s="155">
        <v>39608</v>
      </c>
      <c r="F246" s="156">
        <v>1400</v>
      </c>
      <c r="G246" s="155" t="s">
        <v>295</v>
      </c>
      <c r="H246" s="155" t="s">
        <v>297</v>
      </c>
      <c r="I246" s="157">
        <v>39624</v>
      </c>
      <c r="J246" s="156">
        <v>1243.9000000000001</v>
      </c>
      <c r="K246" s="167">
        <v>0.95</v>
      </c>
    </row>
    <row r="247" spans="1:11" x14ac:dyDescent="0.25">
      <c r="A247" s="153">
        <v>243</v>
      </c>
      <c r="B247" s="154" t="s">
        <v>953</v>
      </c>
      <c r="C247" s="154" t="s">
        <v>294</v>
      </c>
      <c r="D247" s="154" t="s">
        <v>255</v>
      </c>
      <c r="E247" s="155" t="s">
        <v>352</v>
      </c>
      <c r="F247" s="156">
        <v>480</v>
      </c>
      <c r="G247" s="155" t="s">
        <v>295</v>
      </c>
      <c r="H247" s="155" t="s">
        <v>304</v>
      </c>
      <c r="I247" s="157">
        <v>39617</v>
      </c>
      <c r="J247" s="156">
        <v>457.68</v>
      </c>
      <c r="K247" s="167">
        <v>1.02</v>
      </c>
    </row>
    <row r="248" spans="1:11" x14ac:dyDescent="0.25">
      <c r="A248" s="153">
        <v>244</v>
      </c>
      <c r="B248" s="154" t="s">
        <v>954</v>
      </c>
      <c r="C248" s="154" t="s">
        <v>254</v>
      </c>
      <c r="D248" s="154" t="s">
        <v>255</v>
      </c>
      <c r="E248" s="155" t="s">
        <v>352</v>
      </c>
      <c r="F248" s="156">
        <v>2900</v>
      </c>
      <c r="G248" s="155" t="s">
        <v>295</v>
      </c>
      <c r="H248" s="155" t="s">
        <v>296</v>
      </c>
      <c r="I248" s="157">
        <v>39618</v>
      </c>
      <c r="J248" s="156">
        <v>2721.65</v>
      </c>
      <c r="K248" s="167">
        <v>1</v>
      </c>
    </row>
    <row r="249" spans="1:11" x14ac:dyDescent="0.25">
      <c r="A249" s="153">
        <v>245</v>
      </c>
      <c r="B249" s="154" t="s">
        <v>955</v>
      </c>
      <c r="C249" s="154" t="s">
        <v>294</v>
      </c>
      <c r="D249" s="154" t="s">
        <v>255</v>
      </c>
      <c r="E249" s="155" t="s">
        <v>352</v>
      </c>
      <c r="F249" s="156">
        <v>578</v>
      </c>
      <c r="G249" s="155" t="s">
        <v>295</v>
      </c>
      <c r="H249" s="155" t="s">
        <v>304</v>
      </c>
      <c r="I249" s="157">
        <v>39619</v>
      </c>
      <c r="J249" s="156">
        <v>551.12</v>
      </c>
      <c r="K249" s="167">
        <v>1.02</v>
      </c>
    </row>
    <row r="250" spans="1:11" x14ac:dyDescent="0.25">
      <c r="A250" s="153">
        <v>246</v>
      </c>
      <c r="B250" s="154" t="s">
        <v>956</v>
      </c>
      <c r="C250" s="154" t="s">
        <v>254</v>
      </c>
      <c r="D250" s="154" t="s">
        <v>255</v>
      </c>
      <c r="E250" s="155">
        <v>39514</v>
      </c>
      <c r="F250" s="156">
        <v>9800</v>
      </c>
      <c r="G250" s="155" t="s">
        <v>295</v>
      </c>
      <c r="H250" s="155" t="s">
        <v>297</v>
      </c>
      <c r="I250" s="157">
        <v>39624</v>
      </c>
      <c r="J250" s="156">
        <v>8707.2999999999993</v>
      </c>
      <c r="K250" s="167">
        <v>0.95</v>
      </c>
    </row>
    <row r="251" spans="1:11" x14ac:dyDescent="0.25">
      <c r="A251" s="153">
        <v>247</v>
      </c>
      <c r="B251" s="154" t="s">
        <v>957</v>
      </c>
      <c r="C251" s="154" t="s">
        <v>260</v>
      </c>
      <c r="D251" s="154" t="s">
        <v>255</v>
      </c>
      <c r="E251" s="155" t="s">
        <v>352</v>
      </c>
      <c r="F251" s="156">
        <v>5208</v>
      </c>
      <c r="G251" s="155" t="s">
        <v>295</v>
      </c>
      <c r="H251" s="155" t="s">
        <v>303</v>
      </c>
      <c r="I251" s="157">
        <v>39625</v>
      </c>
      <c r="J251" s="156">
        <v>4715.84</v>
      </c>
      <c r="K251" s="167">
        <v>0.96</v>
      </c>
    </row>
    <row r="252" spans="1:11" x14ac:dyDescent="0.25">
      <c r="A252" s="153">
        <v>248</v>
      </c>
      <c r="B252" s="154" t="s">
        <v>958</v>
      </c>
      <c r="C252" s="154" t="s">
        <v>254</v>
      </c>
      <c r="D252" s="154" t="s">
        <v>255</v>
      </c>
      <c r="E252" s="155">
        <v>39589</v>
      </c>
      <c r="F252" s="156">
        <v>3450</v>
      </c>
      <c r="G252" s="155" t="s">
        <v>295</v>
      </c>
      <c r="H252" s="155" t="s">
        <v>298</v>
      </c>
      <c r="I252" s="157">
        <v>39625</v>
      </c>
      <c r="J252" s="156">
        <v>3398.25</v>
      </c>
      <c r="K252" s="167">
        <v>1.05</v>
      </c>
    </row>
    <row r="253" spans="1:11" x14ac:dyDescent="0.25">
      <c r="A253" s="153">
        <v>249</v>
      </c>
      <c r="B253" s="154" t="s">
        <v>959</v>
      </c>
      <c r="C253" s="154" t="s">
        <v>294</v>
      </c>
      <c r="D253" s="154" t="s">
        <v>255</v>
      </c>
      <c r="E253" s="155" t="s">
        <v>352</v>
      </c>
      <c r="F253" s="156">
        <v>1389.6</v>
      </c>
      <c r="G253" s="155" t="s">
        <v>295</v>
      </c>
      <c r="H253" s="155" t="s">
        <v>304</v>
      </c>
      <c r="I253" s="157">
        <v>39637</v>
      </c>
      <c r="J253" s="156">
        <v>1074.96</v>
      </c>
      <c r="K253" s="167">
        <v>0.82</v>
      </c>
    </row>
    <row r="254" spans="1:11" x14ac:dyDescent="0.25">
      <c r="A254" s="153">
        <v>250</v>
      </c>
      <c r="B254" s="154" t="s">
        <v>960</v>
      </c>
      <c r="C254" s="154" t="s">
        <v>254</v>
      </c>
      <c r="D254" s="154" t="s">
        <v>255</v>
      </c>
      <c r="E254" s="155">
        <v>39564</v>
      </c>
      <c r="F254" s="156">
        <v>1550</v>
      </c>
      <c r="G254" s="155" t="s">
        <v>295</v>
      </c>
      <c r="H254" s="155" t="s">
        <v>298</v>
      </c>
      <c r="I254" s="157">
        <v>39637</v>
      </c>
      <c r="J254" s="156">
        <v>1526.75</v>
      </c>
      <c r="K254" s="167">
        <v>1.05</v>
      </c>
    </row>
    <row r="255" spans="1:11" x14ac:dyDescent="0.25">
      <c r="A255" s="153">
        <v>251</v>
      </c>
      <c r="B255" s="154" t="s">
        <v>961</v>
      </c>
      <c r="C255" s="154" t="s">
        <v>294</v>
      </c>
      <c r="D255" s="154" t="s">
        <v>255</v>
      </c>
      <c r="E255" s="155" t="s">
        <v>352</v>
      </c>
      <c r="F255" s="156">
        <v>380</v>
      </c>
      <c r="G255" s="155" t="s">
        <v>295</v>
      </c>
      <c r="H255" s="155" t="s">
        <v>297</v>
      </c>
      <c r="I255" s="157">
        <v>39637</v>
      </c>
      <c r="J255" s="156">
        <v>343.33</v>
      </c>
      <c r="K255" s="167">
        <v>0.96</v>
      </c>
    </row>
    <row r="256" spans="1:11" x14ac:dyDescent="0.25">
      <c r="A256" s="153">
        <v>252</v>
      </c>
      <c r="B256" s="154" t="s">
        <v>962</v>
      </c>
      <c r="C256" s="154" t="s">
        <v>294</v>
      </c>
      <c r="D256" s="154" t="s">
        <v>255</v>
      </c>
      <c r="E256" s="155" t="s">
        <v>352</v>
      </c>
      <c r="F256" s="156">
        <v>7402.8</v>
      </c>
      <c r="G256" s="155" t="s">
        <v>295</v>
      </c>
      <c r="H256" s="155" t="s">
        <v>297</v>
      </c>
      <c r="I256" s="157">
        <v>39636</v>
      </c>
      <c r="J256" s="156">
        <v>6491.57</v>
      </c>
      <c r="K256" s="167">
        <v>0.93</v>
      </c>
    </row>
    <row r="257" spans="1:11" x14ac:dyDescent="0.25">
      <c r="A257" s="153">
        <v>253</v>
      </c>
      <c r="B257" s="154" t="s">
        <v>963</v>
      </c>
      <c r="C257" s="154" t="s">
        <v>294</v>
      </c>
      <c r="D257" s="154" t="s">
        <v>255</v>
      </c>
      <c r="E257" s="155">
        <v>39598</v>
      </c>
      <c r="F257" s="156">
        <v>4168.8</v>
      </c>
      <c r="G257" s="155" t="s">
        <v>295</v>
      </c>
      <c r="H257" s="155" t="s">
        <v>304</v>
      </c>
      <c r="I257" s="157">
        <v>39630</v>
      </c>
      <c r="J257" s="156">
        <v>4106.2700000000004</v>
      </c>
      <c r="K257" s="167">
        <v>1.05</v>
      </c>
    </row>
    <row r="258" spans="1:11" x14ac:dyDescent="0.25">
      <c r="A258" s="153">
        <v>254</v>
      </c>
      <c r="B258" s="154" t="s">
        <v>964</v>
      </c>
      <c r="C258" s="154" t="s">
        <v>254</v>
      </c>
      <c r="D258" s="154" t="s">
        <v>255</v>
      </c>
      <c r="E258" s="155">
        <v>39574</v>
      </c>
      <c r="F258" s="156">
        <v>2350</v>
      </c>
      <c r="G258" s="155" t="s">
        <v>295</v>
      </c>
      <c r="H258" s="155" t="s">
        <v>298</v>
      </c>
      <c r="I258" s="157">
        <v>39631</v>
      </c>
      <c r="J258" s="156">
        <v>2314.75</v>
      </c>
      <c r="K258" s="167">
        <v>1.05</v>
      </c>
    </row>
    <row r="259" spans="1:11" x14ac:dyDescent="0.25">
      <c r="A259" s="153">
        <v>255</v>
      </c>
      <c r="B259" s="154" t="s">
        <v>965</v>
      </c>
      <c r="C259" s="154" t="s">
        <v>254</v>
      </c>
      <c r="D259" s="154" t="s">
        <v>255</v>
      </c>
      <c r="E259" s="155" t="s">
        <v>352</v>
      </c>
      <c r="F259" s="156">
        <v>4750</v>
      </c>
      <c r="G259" s="155" t="s">
        <v>295</v>
      </c>
      <c r="H259" s="155" t="s">
        <v>298</v>
      </c>
      <c r="I259" s="157">
        <v>39659</v>
      </c>
      <c r="J259" s="156">
        <v>4457.87</v>
      </c>
      <c r="K259" s="167">
        <v>1</v>
      </c>
    </row>
    <row r="260" spans="1:11" x14ac:dyDescent="0.25">
      <c r="A260" s="153">
        <v>256</v>
      </c>
      <c r="B260" s="154" t="s">
        <v>966</v>
      </c>
      <c r="C260" s="154" t="s">
        <v>254</v>
      </c>
      <c r="D260" s="154" t="s">
        <v>255</v>
      </c>
      <c r="E260" s="155">
        <v>39424</v>
      </c>
      <c r="F260" s="156">
        <v>1450</v>
      </c>
      <c r="G260" s="155" t="s">
        <v>295</v>
      </c>
      <c r="H260" s="155" t="s">
        <v>298</v>
      </c>
      <c r="I260" s="157">
        <v>39637</v>
      </c>
      <c r="J260" s="156">
        <v>1179.47</v>
      </c>
      <c r="K260" s="167">
        <v>0.87</v>
      </c>
    </row>
    <row r="261" spans="1:11" x14ac:dyDescent="0.25">
      <c r="A261" s="153">
        <v>257</v>
      </c>
      <c r="B261" s="154" t="s">
        <v>967</v>
      </c>
      <c r="C261" s="154" t="s">
        <v>254</v>
      </c>
      <c r="D261" s="154" t="s">
        <v>255</v>
      </c>
      <c r="E261" s="155">
        <v>39512</v>
      </c>
      <c r="F261" s="156">
        <v>1300</v>
      </c>
      <c r="G261" s="155" t="s">
        <v>295</v>
      </c>
      <c r="H261" s="155" t="s">
        <v>298</v>
      </c>
      <c r="I261" s="157">
        <v>39645</v>
      </c>
      <c r="J261" s="156">
        <v>1220.05</v>
      </c>
      <c r="K261" s="167">
        <v>1</v>
      </c>
    </row>
    <row r="262" spans="1:11" x14ac:dyDescent="0.25">
      <c r="A262" s="153">
        <v>258</v>
      </c>
      <c r="B262" s="154" t="s">
        <v>968</v>
      </c>
      <c r="C262" s="154" t="s">
        <v>260</v>
      </c>
      <c r="D262" s="154" t="s">
        <v>255</v>
      </c>
      <c r="E262" s="155" t="s">
        <v>352</v>
      </c>
      <c r="F262" s="156">
        <v>20760</v>
      </c>
      <c r="G262" s="155" t="s">
        <v>295</v>
      </c>
      <c r="H262" s="155" t="s">
        <v>303</v>
      </c>
      <c r="I262" s="157">
        <v>39675</v>
      </c>
      <c r="J262" s="156">
        <v>18798.18</v>
      </c>
      <c r="K262" s="167">
        <v>0.96</v>
      </c>
    </row>
    <row r="263" spans="1:11" x14ac:dyDescent="0.25">
      <c r="A263" s="153">
        <v>259</v>
      </c>
      <c r="B263" s="154" t="s">
        <v>969</v>
      </c>
      <c r="C263" s="154" t="s">
        <v>254</v>
      </c>
      <c r="D263" s="154" t="s">
        <v>255</v>
      </c>
      <c r="E263" s="155">
        <v>39615</v>
      </c>
      <c r="F263" s="156">
        <v>1500</v>
      </c>
      <c r="G263" s="155" t="s">
        <v>295</v>
      </c>
      <c r="H263" s="155" t="s">
        <v>307</v>
      </c>
      <c r="I263" s="157">
        <v>39668</v>
      </c>
      <c r="J263" s="156">
        <v>1500</v>
      </c>
      <c r="K263" s="167">
        <v>1.07</v>
      </c>
    </row>
    <row r="264" spans="1:11" x14ac:dyDescent="0.25">
      <c r="A264" s="153">
        <v>260</v>
      </c>
      <c r="B264" s="154" t="s">
        <v>970</v>
      </c>
      <c r="C264" s="154" t="s">
        <v>254</v>
      </c>
      <c r="D264" s="154" t="s">
        <v>255</v>
      </c>
      <c r="E264" s="155">
        <v>39539</v>
      </c>
      <c r="F264" s="156">
        <v>6800</v>
      </c>
      <c r="G264" s="155" t="s">
        <v>295</v>
      </c>
      <c r="H264" s="155" t="s">
        <v>298</v>
      </c>
      <c r="I264" s="157">
        <v>39640</v>
      </c>
      <c r="J264" s="156">
        <v>6381.8</v>
      </c>
      <c r="K264" s="167">
        <v>1</v>
      </c>
    </row>
    <row r="265" spans="1:11" x14ac:dyDescent="0.25">
      <c r="A265" s="153">
        <v>261</v>
      </c>
      <c r="B265" s="154" t="s">
        <v>971</v>
      </c>
      <c r="C265" s="154" t="s">
        <v>254</v>
      </c>
      <c r="D265" s="154" t="s">
        <v>255</v>
      </c>
      <c r="E265" s="155">
        <v>39581</v>
      </c>
      <c r="F265" s="156">
        <v>2950</v>
      </c>
      <c r="G265" s="155" t="s">
        <v>295</v>
      </c>
      <c r="H265" s="155" t="s">
        <v>298</v>
      </c>
      <c r="I265" s="157">
        <v>39653</v>
      </c>
      <c r="J265" s="156">
        <v>2768.57</v>
      </c>
      <c r="K265" s="167">
        <v>1</v>
      </c>
    </row>
    <row r="266" spans="1:11" x14ac:dyDescent="0.25">
      <c r="A266" s="153">
        <v>262</v>
      </c>
      <c r="B266" s="154" t="s">
        <v>253</v>
      </c>
      <c r="C266" s="154" t="s">
        <v>254</v>
      </c>
      <c r="D266" s="154" t="s">
        <v>255</v>
      </c>
      <c r="E266" s="155" t="s">
        <v>253</v>
      </c>
      <c r="F266" s="156" t="s">
        <v>253</v>
      </c>
      <c r="G266" s="155" t="s">
        <v>295</v>
      </c>
      <c r="H266" s="155" t="s">
        <v>253</v>
      </c>
      <c r="I266" s="157" t="s">
        <v>253</v>
      </c>
      <c r="J266" s="156" t="s">
        <v>253</v>
      </c>
      <c r="K266" s="167" t="s">
        <v>253</v>
      </c>
    </row>
    <row r="267" spans="1:11" x14ac:dyDescent="0.25">
      <c r="A267" s="153">
        <v>263</v>
      </c>
      <c r="B267" s="154" t="s">
        <v>972</v>
      </c>
      <c r="C267" s="154" t="s">
        <v>294</v>
      </c>
      <c r="D267" s="154" t="s">
        <v>255</v>
      </c>
      <c r="E267" s="155" t="s">
        <v>352</v>
      </c>
      <c r="F267" s="156">
        <v>480</v>
      </c>
      <c r="G267" s="155" t="s">
        <v>295</v>
      </c>
      <c r="H267" s="155" t="s">
        <v>304</v>
      </c>
      <c r="I267" s="157">
        <v>39646</v>
      </c>
      <c r="J267" s="156">
        <v>457.68</v>
      </c>
      <c r="K267" s="167">
        <v>1.02</v>
      </c>
    </row>
    <row r="268" spans="1:11" x14ac:dyDescent="0.25">
      <c r="A268" s="153">
        <v>264</v>
      </c>
      <c r="B268" s="154" t="s">
        <v>973</v>
      </c>
      <c r="C268" s="154" t="s">
        <v>254</v>
      </c>
      <c r="D268" s="154" t="s">
        <v>255</v>
      </c>
      <c r="E268" s="155">
        <v>39596</v>
      </c>
      <c r="F268" s="156">
        <v>3888</v>
      </c>
      <c r="G268" s="155" t="s">
        <v>295</v>
      </c>
      <c r="H268" s="155" t="s">
        <v>300</v>
      </c>
      <c r="I268" s="157">
        <v>39639</v>
      </c>
      <c r="J268" s="156">
        <v>3635.28</v>
      </c>
      <c r="K268" s="167">
        <v>1</v>
      </c>
    </row>
    <row r="269" spans="1:11" x14ac:dyDescent="0.25">
      <c r="A269" s="153">
        <v>265</v>
      </c>
      <c r="B269" s="154" t="s">
        <v>974</v>
      </c>
      <c r="C269" s="154" t="s">
        <v>294</v>
      </c>
      <c r="D269" s="154" t="s">
        <v>255</v>
      </c>
      <c r="E269" s="155" t="s">
        <v>352</v>
      </c>
      <c r="F269" s="156">
        <v>1389.6</v>
      </c>
      <c r="G269" s="155" t="s">
        <v>295</v>
      </c>
      <c r="H269" s="155" t="s">
        <v>297</v>
      </c>
      <c r="I269" s="157">
        <v>39644</v>
      </c>
      <c r="J269" s="156">
        <v>1234.6600000000001</v>
      </c>
      <c r="K269" s="167">
        <v>0.95</v>
      </c>
    </row>
    <row r="270" spans="1:11" x14ac:dyDescent="0.25">
      <c r="A270" s="153">
        <v>266</v>
      </c>
      <c r="B270" s="154" t="s">
        <v>975</v>
      </c>
      <c r="C270" s="154" t="s">
        <v>294</v>
      </c>
      <c r="D270" s="154" t="s">
        <v>255</v>
      </c>
      <c r="E270" s="155" t="s">
        <v>352</v>
      </c>
      <c r="F270" s="156">
        <v>1158</v>
      </c>
      <c r="G270" s="155" t="s">
        <v>295</v>
      </c>
      <c r="H270" s="155" t="s">
        <v>304</v>
      </c>
      <c r="I270" s="157">
        <v>39650</v>
      </c>
      <c r="J270" s="156">
        <v>1086.78</v>
      </c>
      <c r="K270" s="167">
        <v>1</v>
      </c>
    </row>
    <row r="271" spans="1:11" x14ac:dyDescent="0.25">
      <c r="A271" s="153">
        <v>267</v>
      </c>
      <c r="B271" s="154" t="s">
        <v>976</v>
      </c>
      <c r="C271" s="154" t="s">
        <v>294</v>
      </c>
      <c r="D271" s="154" t="s">
        <v>255</v>
      </c>
      <c r="E271" s="155" t="s">
        <v>352</v>
      </c>
      <c r="F271" s="156">
        <v>4400</v>
      </c>
      <c r="G271" s="155" t="s">
        <v>295</v>
      </c>
      <c r="H271" s="155" t="s">
        <v>304</v>
      </c>
      <c r="I271" s="157">
        <v>39630</v>
      </c>
      <c r="J271" s="156">
        <v>4400</v>
      </c>
      <c r="K271" s="167">
        <v>1.07</v>
      </c>
    </row>
    <row r="272" spans="1:11" x14ac:dyDescent="0.25">
      <c r="A272" s="153">
        <v>268</v>
      </c>
      <c r="B272" s="154" t="s">
        <v>977</v>
      </c>
      <c r="C272" s="154" t="s">
        <v>294</v>
      </c>
      <c r="D272" s="154" t="s">
        <v>255</v>
      </c>
      <c r="E272" s="155" t="s">
        <v>352</v>
      </c>
      <c r="F272" s="156">
        <v>480</v>
      </c>
      <c r="G272" s="155" t="s">
        <v>295</v>
      </c>
      <c r="H272" s="155" t="s">
        <v>304</v>
      </c>
      <c r="I272" s="157">
        <v>39714</v>
      </c>
      <c r="J272" s="156">
        <v>457.68</v>
      </c>
      <c r="K272" s="167">
        <v>1.02</v>
      </c>
    </row>
    <row r="273" spans="1:11" x14ac:dyDescent="0.25">
      <c r="A273" s="153">
        <v>269</v>
      </c>
      <c r="B273" s="154" t="s">
        <v>978</v>
      </c>
      <c r="C273" s="154" t="s">
        <v>294</v>
      </c>
      <c r="D273" s="154" t="s">
        <v>255</v>
      </c>
      <c r="E273" s="155" t="s">
        <v>352</v>
      </c>
      <c r="F273" s="156">
        <v>934.8</v>
      </c>
      <c r="G273" s="155" t="s">
        <v>295</v>
      </c>
      <c r="H273" s="155" t="s">
        <v>304</v>
      </c>
      <c r="I273" s="157">
        <v>39646</v>
      </c>
      <c r="J273" s="156">
        <v>877.32</v>
      </c>
      <c r="K273" s="167">
        <v>1</v>
      </c>
    </row>
    <row r="274" spans="1:11" x14ac:dyDescent="0.25">
      <c r="A274" s="153">
        <v>270</v>
      </c>
      <c r="B274" s="154" t="s">
        <v>979</v>
      </c>
      <c r="C274" s="154" t="s">
        <v>294</v>
      </c>
      <c r="D274" s="154" t="s">
        <v>255</v>
      </c>
      <c r="E274" s="155">
        <v>39625</v>
      </c>
      <c r="F274" s="156">
        <v>1389.6</v>
      </c>
      <c r="G274" s="155" t="s">
        <v>295</v>
      </c>
      <c r="H274" s="155" t="s">
        <v>304</v>
      </c>
      <c r="I274" s="157">
        <v>39645</v>
      </c>
      <c r="J274" s="156">
        <v>1304.1300000000001</v>
      </c>
      <c r="K274" s="167">
        <v>1</v>
      </c>
    </row>
    <row r="275" spans="1:11" x14ac:dyDescent="0.25">
      <c r="A275" s="153">
        <v>271</v>
      </c>
      <c r="B275" s="154" t="s">
        <v>980</v>
      </c>
      <c r="C275" s="154" t="s">
        <v>294</v>
      </c>
      <c r="D275" s="154" t="s">
        <v>255</v>
      </c>
      <c r="E275" s="155" t="s">
        <v>352</v>
      </c>
      <c r="F275" s="156">
        <v>380</v>
      </c>
      <c r="G275" s="155" t="s">
        <v>295</v>
      </c>
      <c r="H275" s="155" t="s">
        <v>304</v>
      </c>
      <c r="I275" s="157">
        <v>39633</v>
      </c>
      <c r="J275" s="156">
        <v>380</v>
      </c>
      <c r="K275" s="167">
        <v>1.07</v>
      </c>
    </row>
    <row r="276" spans="1:11" x14ac:dyDescent="0.25">
      <c r="A276" s="153">
        <v>272</v>
      </c>
      <c r="B276" s="154" t="s">
        <v>981</v>
      </c>
      <c r="C276" s="154" t="s">
        <v>294</v>
      </c>
      <c r="D276" s="154" t="s">
        <v>255</v>
      </c>
      <c r="E276" s="155" t="s">
        <v>352</v>
      </c>
      <c r="F276" s="156">
        <v>380</v>
      </c>
      <c r="G276" s="155" t="s">
        <v>295</v>
      </c>
      <c r="H276" s="155" t="s">
        <v>304</v>
      </c>
      <c r="I276" s="157">
        <v>39633</v>
      </c>
      <c r="J276" s="156">
        <v>380</v>
      </c>
      <c r="K276" s="167">
        <v>1.07</v>
      </c>
    </row>
    <row r="277" spans="1:11" x14ac:dyDescent="0.25">
      <c r="A277" s="153">
        <v>273</v>
      </c>
      <c r="B277" s="154" t="s">
        <v>982</v>
      </c>
      <c r="C277" s="154" t="s">
        <v>294</v>
      </c>
      <c r="D277" s="154" t="s">
        <v>255</v>
      </c>
      <c r="E277" s="155" t="s">
        <v>352</v>
      </c>
      <c r="F277" s="156">
        <v>380</v>
      </c>
      <c r="G277" s="155" t="s">
        <v>295</v>
      </c>
      <c r="H277" s="155" t="s">
        <v>304</v>
      </c>
      <c r="I277" s="157">
        <v>39640</v>
      </c>
      <c r="J277" s="156">
        <v>362.33</v>
      </c>
      <c r="K277" s="167">
        <v>1.02</v>
      </c>
    </row>
    <row r="278" spans="1:11" x14ac:dyDescent="0.25">
      <c r="A278" s="153">
        <v>274</v>
      </c>
      <c r="B278" s="154" t="s">
        <v>983</v>
      </c>
      <c r="C278" s="154" t="s">
        <v>294</v>
      </c>
      <c r="D278" s="154" t="s">
        <v>255</v>
      </c>
      <c r="E278" s="155" t="s">
        <v>352</v>
      </c>
      <c r="F278" s="156">
        <v>2778</v>
      </c>
      <c r="G278" s="155" t="s">
        <v>295</v>
      </c>
      <c r="H278" s="155" t="s">
        <v>304</v>
      </c>
      <c r="I278" s="157">
        <v>39664</v>
      </c>
      <c r="J278" s="156">
        <v>2428.84</v>
      </c>
      <c r="K278" s="167">
        <v>0.93</v>
      </c>
    </row>
    <row r="279" spans="1:11" x14ac:dyDescent="0.25">
      <c r="A279" s="153">
        <v>275</v>
      </c>
      <c r="B279" s="154" t="s">
        <v>984</v>
      </c>
      <c r="C279" s="154" t="s">
        <v>294</v>
      </c>
      <c r="D279" s="154" t="s">
        <v>255</v>
      </c>
      <c r="E279" s="155" t="s">
        <v>352</v>
      </c>
      <c r="F279" s="156">
        <v>480</v>
      </c>
      <c r="G279" s="155" t="s">
        <v>295</v>
      </c>
      <c r="H279" s="155" t="s">
        <v>304</v>
      </c>
      <c r="I279" s="157">
        <v>39640</v>
      </c>
      <c r="J279" s="156">
        <v>457.68</v>
      </c>
      <c r="K279" s="167">
        <v>1.02</v>
      </c>
    </row>
    <row r="280" spans="1:11" x14ac:dyDescent="0.25">
      <c r="A280" s="153">
        <v>276</v>
      </c>
      <c r="B280" s="154" t="s">
        <v>985</v>
      </c>
      <c r="C280" s="154" t="s">
        <v>294</v>
      </c>
      <c r="D280" s="154" t="s">
        <v>255</v>
      </c>
      <c r="E280" s="155" t="s">
        <v>352</v>
      </c>
      <c r="F280" s="156">
        <v>779</v>
      </c>
      <c r="G280" s="155" t="s">
        <v>295</v>
      </c>
      <c r="H280" s="155" t="s">
        <v>304</v>
      </c>
      <c r="I280" s="157">
        <v>39645</v>
      </c>
      <c r="J280" s="156">
        <v>731.09</v>
      </c>
      <c r="K280" s="167">
        <v>1</v>
      </c>
    </row>
    <row r="281" spans="1:11" x14ac:dyDescent="0.25">
      <c r="A281" s="153">
        <v>277</v>
      </c>
      <c r="B281" s="154" t="s">
        <v>986</v>
      </c>
      <c r="C281" s="154" t="s">
        <v>294</v>
      </c>
      <c r="D281" s="154" t="s">
        <v>255</v>
      </c>
      <c r="E281" s="155" t="s">
        <v>352</v>
      </c>
      <c r="F281" s="156">
        <v>779</v>
      </c>
      <c r="G281" s="155" t="s">
        <v>295</v>
      </c>
      <c r="H281" s="155" t="s">
        <v>304</v>
      </c>
      <c r="I281" s="157">
        <v>39657</v>
      </c>
      <c r="J281" s="156">
        <v>731.08</v>
      </c>
      <c r="K281" s="167">
        <v>1</v>
      </c>
    </row>
    <row r="282" spans="1:11" x14ac:dyDescent="0.25">
      <c r="A282" s="153">
        <v>278</v>
      </c>
      <c r="B282" s="154" t="s">
        <v>987</v>
      </c>
      <c r="C282" s="154" t="s">
        <v>294</v>
      </c>
      <c r="D282" s="154" t="s">
        <v>255</v>
      </c>
      <c r="E282" s="155" t="s">
        <v>352</v>
      </c>
      <c r="F282" s="156">
        <v>480</v>
      </c>
      <c r="G282" s="155" t="s">
        <v>295</v>
      </c>
      <c r="H282" s="155" t="s">
        <v>297</v>
      </c>
      <c r="I282" s="157">
        <v>39658</v>
      </c>
      <c r="J282" s="156">
        <v>433.68</v>
      </c>
      <c r="K282" s="167">
        <v>0.96</v>
      </c>
    </row>
    <row r="283" spans="1:11" x14ac:dyDescent="0.25">
      <c r="A283" s="153">
        <v>279</v>
      </c>
      <c r="B283" s="154" t="s">
        <v>988</v>
      </c>
      <c r="C283" s="154" t="s">
        <v>294</v>
      </c>
      <c r="D283" s="154" t="s">
        <v>255</v>
      </c>
      <c r="E283" s="155" t="s">
        <v>352</v>
      </c>
      <c r="F283" s="156">
        <v>380</v>
      </c>
      <c r="G283" s="155" t="s">
        <v>295</v>
      </c>
      <c r="H283" s="155" t="s">
        <v>304</v>
      </c>
      <c r="I283" s="157">
        <v>39645</v>
      </c>
      <c r="J283" s="156">
        <v>362.33</v>
      </c>
      <c r="K283" s="167">
        <v>1.02</v>
      </c>
    </row>
    <row r="284" spans="1:11" x14ac:dyDescent="0.25">
      <c r="A284" s="153">
        <v>280</v>
      </c>
      <c r="B284" s="154" t="s">
        <v>989</v>
      </c>
      <c r="C284" s="154" t="s">
        <v>294</v>
      </c>
      <c r="D284" s="154" t="s">
        <v>255</v>
      </c>
      <c r="E284" s="155" t="s">
        <v>352</v>
      </c>
      <c r="F284" s="156">
        <v>456</v>
      </c>
      <c r="G284" s="155" t="s">
        <v>295</v>
      </c>
      <c r="H284" s="155" t="s">
        <v>304</v>
      </c>
      <c r="I284" s="157">
        <v>39645</v>
      </c>
      <c r="J284" s="156">
        <v>434.8</v>
      </c>
      <c r="K284" s="167">
        <v>1.02</v>
      </c>
    </row>
    <row r="285" spans="1:11" x14ac:dyDescent="0.25">
      <c r="A285" s="153">
        <v>281</v>
      </c>
      <c r="B285" s="154" t="s">
        <v>990</v>
      </c>
      <c r="C285" s="154" t="s">
        <v>294</v>
      </c>
      <c r="D285" s="154" t="s">
        <v>255</v>
      </c>
      <c r="E285" s="155">
        <v>39632</v>
      </c>
      <c r="F285" s="156">
        <v>934.8</v>
      </c>
      <c r="G285" s="155" t="s">
        <v>295</v>
      </c>
      <c r="H285" s="155" t="s">
        <v>304</v>
      </c>
      <c r="I285" s="157">
        <v>39664</v>
      </c>
      <c r="J285" s="156">
        <v>920.78</v>
      </c>
      <c r="K285" s="167">
        <v>1.05</v>
      </c>
    </row>
    <row r="286" spans="1:11" x14ac:dyDescent="0.25">
      <c r="A286" s="153">
        <v>282</v>
      </c>
      <c r="B286" s="154" t="s">
        <v>991</v>
      </c>
      <c r="C286" s="154" t="s">
        <v>294</v>
      </c>
      <c r="D286" s="154" t="s">
        <v>255</v>
      </c>
      <c r="E286" s="155" t="s">
        <v>352</v>
      </c>
      <c r="F286" s="156">
        <v>779</v>
      </c>
      <c r="G286" s="155" t="s">
        <v>295</v>
      </c>
      <c r="H286" s="155" t="s">
        <v>304</v>
      </c>
      <c r="I286" s="157">
        <v>39645</v>
      </c>
      <c r="J286" s="156">
        <v>731.09</v>
      </c>
      <c r="K286" s="167">
        <v>1</v>
      </c>
    </row>
    <row r="287" spans="1:11" x14ac:dyDescent="0.25">
      <c r="A287" s="153">
        <v>283</v>
      </c>
      <c r="B287" s="154" t="s">
        <v>992</v>
      </c>
      <c r="C287" s="154" t="s">
        <v>294</v>
      </c>
      <c r="D287" s="154" t="s">
        <v>255</v>
      </c>
      <c r="E287" s="155" t="s">
        <v>352</v>
      </c>
      <c r="F287" s="156">
        <v>1389.6</v>
      </c>
      <c r="G287" s="155" t="s">
        <v>295</v>
      </c>
      <c r="H287" s="155" t="s">
        <v>304</v>
      </c>
      <c r="I287" s="157">
        <v>39646</v>
      </c>
      <c r="J287" s="156">
        <v>1304.1300000000001</v>
      </c>
      <c r="K287" s="167">
        <v>1</v>
      </c>
    </row>
    <row r="288" spans="1:11" x14ac:dyDescent="0.25">
      <c r="A288" s="153">
        <v>284</v>
      </c>
      <c r="B288" s="154" t="s">
        <v>993</v>
      </c>
      <c r="C288" s="154" t="s">
        <v>294</v>
      </c>
      <c r="D288" s="154" t="s">
        <v>255</v>
      </c>
      <c r="E288" s="155" t="s">
        <v>352</v>
      </c>
      <c r="F288" s="156">
        <v>578</v>
      </c>
      <c r="G288" s="155" t="s">
        <v>295</v>
      </c>
      <c r="H288" s="155" t="s">
        <v>304</v>
      </c>
      <c r="I288" s="157">
        <v>39646</v>
      </c>
      <c r="J288" s="156">
        <v>551.13</v>
      </c>
      <c r="K288" s="167">
        <v>1.02</v>
      </c>
    </row>
    <row r="289" spans="1:11" x14ac:dyDescent="0.25">
      <c r="A289" s="153">
        <v>285</v>
      </c>
      <c r="B289" s="154" t="s">
        <v>994</v>
      </c>
      <c r="C289" s="154" t="s">
        <v>254</v>
      </c>
      <c r="D289" s="154" t="s">
        <v>255</v>
      </c>
      <c r="E289" s="155" t="s">
        <v>352</v>
      </c>
      <c r="F289" s="156">
        <v>6507.73</v>
      </c>
      <c r="G289" s="155" t="s">
        <v>295</v>
      </c>
      <c r="H289" s="155" t="s">
        <v>300</v>
      </c>
      <c r="I289" s="157">
        <v>39671</v>
      </c>
      <c r="J289" s="156">
        <v>6107.5</v>
      </c>
      <c r="K289" s="167">
        <v>1</v>
      </c>
    </row>
    <row r="290" spans="1:11" x14ac:dyDescent="0.25">
      <c r="A290" s="153">
        <v>286</v>
      </c>
      <c r="B290" s="154" t="s">
        <v>995</v>
      </c>
      <c r="C290" s="154" t="s">
        <v>294</v>
      </c>
      <c r="D290" s="154" t="s">
        <v>255</v>
      </c>
      <c r="E290" s="155">
        <v>39645</v>
      </c>
      <c r="F290" s="156">
        <v>456</v>
      </c>
      <c r="G290" s="155" t="s">
        <v>295</v>
      </c>
      <c r="H290" s="155" t="s">
        <v>297</v>
      </c>
      <c r="I290" s="157">
        <v>39658</v>
      </c>
      <c r="J290" s="156">
        <v>412</v>
      </c>
      <c r="K290" s="167">
        <v>0.96</v>
      </c>
    </row>
    <row r="291" spans="1:11" x14ac:dyDescent="0.25">
      <c r="A291" s="153">
        <v>287</v>
      </c>
      <c r="B291" s="154" t="s">
        <v>996</v>
      </c>
      <c r="C291" s="154" t="s">
        <v>294</v>
      </c>
      <c r="D291" s="154" t="s">
        <v>255</v>
      </c>
      <c r="E291" s="155" t="s">
        <v>352</v>
      </c>
      <c r="F291" s="156">
        <v>934.8</v>
      </c>
      <c r="G291" s="155" t="s">
        <v>295</v>
      </c>
      <c r="H291" s="155" t="s">
        <v>304</v>
      </c>
      <c r="I291" s="157">
        <v>39652</v>
      </c>
      <c r="J291" s="156">
        <v>877.31</v>
      </c>
      <c r="K291" s="167">
        <v>1</v>
      </c>
    </row>
    <row r="292" spans="1:11" x14ac:dyDescent="0.25">
      <c r="A292" s="153">
        <v>288</v>
      </c>
      <c r="B292" s="154" t="s">
        <v>997</v>
      </c>
      <c r="C292" s="154" t="s">
        <v>294</v>
      </c>
      <c r="D292" s="154" t="s">
        <v>255</v>
      </c>
      <c r="E292" s="155" t="s">
        <v>352</v>
      </c>
      <c r="F292" s="156">
        <v>1389.6</v>
      </c>
      <c r="G292" s="155" t="s">
        <v>295</v>
      </c>
      <c r="H292" s="155" t="s">
        <v>297</v>
      </c>
      <c r="I292" s="157">
        <v>39742</v>
      </c>
      <c r="J292" s="156">
        <v>1234.6600000000001</v>
      </c>
      <c r="K292" s="167">
        <v>0.95</v>
      </c>
    </row>
    <row r="293" spans="1:11" x14ac:dyDescent="0.25">
      <c r="A293" s="153">
        <v>289</v>
      </c>
      <c r="B293" s="154" t="s">
        <v>253</v>
      </c>
      <c r="C293" s="154" t="s">
        <v>254</v>
      </c>
      <c r="D293" s="154" t="s">
        <v>255</v>
      </c>
      <c r="E293" s="155" t="s">
        <v>253</v>
      </c>
      <c r="F293" s="156" t="s">
        <v>253</v>
      </c>
      <c r="G293" s="155" t="s">
        <v>295</v>
      </c>
      <c r="H293" s="155" t="s">
        <v>253</v>
      </c>
      <c r="I293" s="157" t="s">
        <v>253</v>
      </c>
      <c r="J293" s="156" t="s">
        <v>253</v>
      </c>
      <c r="K293" s="167" t="s">
        <v>253</v>
      </c>
    </row>
    <row r="294" spans="1:11" x14ac:dyDescent="0.25">
      <c r="A294" s="153">
        <v>290</v>
      </c>
      <c r="B294" s="154" t="s">
        <v>998</v>
      </c>
      <c r="C294" s="154" t="s">
        <v>254</v>
      </c>
      <c r="D294" s="154" t="s">
        <v>255</v>
      </c>
      <c r="E294" s="155">
        <v>39630</v>
      </c>
      <c r="F294" s="156">
        <v>3950</v>
      </c>
      <c r="G294" s="155" t="s">
        <v>295</v>
      </c>
      <c r="H294" s="155" t="s">
        <v>298</v>
      </c>
      <c r="I294" s="157">
        <v>39656</v>
      </c>
      <c r="J294" s="156">
        <v>3707.08</v>
      </c>
      <c r="K294" s="167">
        <v>1</v>
      </c>
    </row>
    <row r="295" spans="1:11" x14ac:dyDescent="0.25">
      <c r="A295" s="153">
        <v>291</v>
      </c>
      <c r="B295" s="154" t="s">
        <v>999</v>
      </c>
      <c r="C295" s="154" t="s">
        <v>294</v>
      </c>
      <c r="D295" s="154" t="s">
        <v>255</v>
      </c>
      <c r="E295" s="155" t="s">
        <v>352</v>
      </c>
      <c r="F295" s="156">
        <v>380</v>
      </c>
      <c r="G295" s="155" t="s">
        <v>295</v>
      </c>
      <c r="H295" s="155" t="s">
        <v>304</v>
      </c>
      <c r="I295" s="157">
        <v>39652</v>
      </c>
      <c r="J295" s="156">
        <v>362.33</v>
      </c>
      <c r="K295" s="167">
        <v>1.02</v>
      </c>
    </row>
    <row r="296" spans="1:11" x14ac:dyDescent="0.25">
      <c r="A296" s="153">
        <v>292</v>
      </c>
      <c r="B296" s="154" t="s">
        <v>1000</v>
      </c>
      <c r="C296" s="154" t="s">
        <v>254</v>
      </c>
      <c r="D296" s="154" t="s">
        <v>255</v>
      </c>
      <c r="E296" s="155">
        <v>39611</v>
      </c>
      <c r="F296" s="156">
        <v>3250</v>
      </c>
      <c r="G296" s="155" t="s">
        <v>295</v>
      </c>
      <c r="H296" s="155" t="s">
        <v>298</v>
      </c>
      <c r="I296" s="157">
        <v>39680</v>
      </c>
      <c r="J296" s="156">
        <v>3201.25</v>
      </c>
      <c r="K296" s="167">
        <v>1.05</v>
      </c>
    </row>
    <row r="297" spans="1:11" x14ac:dyDescent="0.25">
      <c r="A297" s="153">
        <v>293</v>
      </c>
      <c r="B297" s="154" t="s">
        <v>1001</v>
      </c>
      <c r="C297" s="154" t="s">
        <v>294</v>
      </c>
      <c r="D297" s="154" t="s">
        <v>255</v>
      </c>
      <c r="E297" s="155" t="s">
        <v>352</v>
      </c>
      <c r="F297" s="156">
        <v>1389.6</v>
      </c>
      <c r="G297" s="155" t="s">
        <v>295</v>
      </c>
      <c r="H297" s="155" t="s">
        <v>304</v>
      </c>
      <c r="I297" s="157">
        <v>39678</v>
      </c>
      <c r="J297" s="156">
        <v>1304.1400000000001</v>
      </c>
      <c r="K297" s="167">
        <v>1</v>
      </c>
    </row>
    <row r="298" spans="1:11" x14ac:dyDescent="0.25">
      <c r="A298" s="153">
        <v>294</v>
      </c>
      <c r="B298" s="154" t="s">
        <v>253</v>
      </c>
      <c r="C298" s="154" t="s">
        <v>254</v>
      </c>
      <c r="D298" s="154" t="s">
        <v>255</v>
      </c>
      <c r="E298" s="155" t="s">
        <v>253</v>
      </c>
      <c r="F298" s="156" t="s">
        <v>253</v>
      </c>
      <c r="G298" s="155" t="s">
        <v>295</v>
      </c>
      <c r="H298" s="155" t="s">
        <v>253</v>
      </c>
      <c r="I298" s="157" t="s">
        <v>253</v>
      </c>
      <c r="J298" s="156" t="s">
        <v>253</v>
      </c>
      <c r="K298" s="167" t="s">
        <v>253</v>
      </c>
    </row>
    <row r="299" spans="1:11" x14ac:dyDescent="0.25">
      <c r="A299" s="153">
        <v>295</v>
      </c>
      <c r="B299" s="154" t="s">
        <v>1002</v>
      </c>
      <c r="C299" s="154" t="s">
        <v>294</v>
      </c>
      <c r="D299" s="154" t="s">
        <v>255</v>
      </c>
      <c r="E299" s="155" t="s">
        <v>352</v>
      </c>
      <c r="F299" s="156">
        <v>1845.6</v>
      </c>
      <c r="G299" s="155" t="s">
        <v>295</v>
      </c>
      <c r="H299" s="155" t="s">
        <v>297</v>
      </c>
      <c r="I299" s="157">
        <v>39666</v>
      </c>
      <c r="J299" s="156">
        <v>1725.64</v>
      </c>
      <c r="K299" s="167">
        <v>1</v>
      </c>
    </row>
    <row r="300" spans="1:11" x14ac:dyDescent="0.25">
      <c r="A300" s="153">
        <v>296</v>
      </c>
      <c r="B300" s="154" t="s">
        <v>1003</v>
      </c>
      <c r="C300" s="154" t="s">
        <v>294</v>
      </c>
      <c r="D300" s="154" t="s">
        <v>255</v>
      </c>
      <c r="E300" s="155" t="s">
        <v>352</v>
      </c>
      <c r="F300" s="156">
        <v>1389.6</v>
      </c>
      <c r="G300" s="155" t="s">
        <v>295</v>
      </c>
      <c r="H300" s="155" t="s">
        <v>297</v>
      </c>
      <c r="I300" s="157">
        <v>39671</v>
      </c>
      <c r="J300" s="156">
        <v>1299.28</v>
      </c>
      <c r="K300" s="167">
        <v>1</v>
      </c>
    </row>
    <row r="301" spans="1:11" x14ac:dyDescent="0.25">
      <c r="A301" s="153">
        <v>297</v>
      </c>
      <c r="B301" s="154" t="s">
        <v>1004</v>
      </c>
      <c r="C301" s="154" t="s">
        <v>294</v>
      </c>
      <c r="D301" s="154" t="s">
        <v>255</v>
      </c>
      <c r="E301" s="155" t="s">
        <v>352</v>
      </c>
      <c r="F301" s="156">
        <v>934.8</v>
      </c>
      <c r="G301" s="155" t="s">
        <v>295</v>
      </c>
      <c r="H301" s="155" t="s">
        <v>297</v>
      </c>
      <c r="I301" s="157">
        <v>39666</v>
      </c>
      <c r="J301" s="156">
        <v>874.04</v>
      </c>
      <c r="K301" s="167">
        <v>1</v>
      </c>
    </row>
    <row r="302" spans="1:11" x14ac:dyDescent="0.25">
      <c r="A302" s="153">
        <v>298</v>
      </c>
      <c r="B302" s="154" t="s">
        <v>1005</v>
      </c>
      <c r="C302" s="154" t="s">
        <v>294</v>
      </c>
      <c r="D302" s="154" t="s">
        <v>255</v>
      </c>
      <c r="E302" s="155" t="s">
        <v>352</v>
      </c>
      <c r="F302" s="156">
        <v>380</v>
      </c>
      <c r="G302" s="155" t="s">
        <v>295</v>
      </c>
      <c r="H302" s="155" t="s">
        <v>304</v>
      </c>
      <c r="I302" s="157">
        <v>39660</v>
      </c>
      <c r="J302" s="156">
        <v>362.33</v>
      </c>
      <c r="K302" s="167">
        <v>1.02</v>
      </c>
    </row>
    <row r="303" spans="1:11" x14ac:dyDescent="0.25">
      <c r="A303" s="153">
        <v>299</v>
      </c>
      <c r="B303" s="154" t="s">
        <v>1006</v>
      </c>
      <c r="C303" s="154" t="s">
        <v>294</v>
      </c>
      <c r="D303" s="154" t="s">
        <v>255</v>
      </c>
      <c r="E303" s="155" t="s">
        <v>352</v>
      </c>
      <c r="F303" s="156">
        <v>380</v>
      </c>
      <c r="G303" s="155" t="s">
        <v>295</v>
      </c>
      <c r="H303" s="155" t="s">
        <v>304</v>
      </c>
      <c r="I303" s="157">
        <v>39660</v>
      </c>
      <c r="J303" s="156">
        <v>362.33</v>
      </c>
      <c r="K303" s="167">
        <v>1.02</v>
      </c>
    </row>
    <row r="304" spans="1:11" x14ac:dyDescent="0.25">
      <c r="A304" s="153">
        <v>300</v>
      </c>
      <c r="B304" s="154" t="s">
        <v>1007</v>
      </c>
      <c r="C304" s="154" t="s">
        <v>254</v>
      </c>
      <c r="D304" s="154" t="s">
        <v>255</v>
      </c>
      <c r="E304" s="155">
        <v>39463</v>
      </c>
      <c r="F304" s="156">
        <v>14532</v>
      </c>
      <c r="G304" s="155" t="s">
        <v>295</v>
      </c>
      <c r="H304" s="155" t="s">
        <v>300</v>
      </c>
      <c r="I304" s="157">
        <v>39675</v>
      </c>
      <c r="J304" s="156">
        <v>13638.28</v>
      </c>
      <c r="K304" s="167">
        <v>1</v>
      </c>
    </row>
    <row r="305" spans="1:11" x14ac:dyDescent="0.25">
      <c r="A305" s="153">
        <v>301</v>
      </c>
      <c r="B305" s="154" t="s">
        <v>1008</v>
      </c>
      <c r="C305" s="154" t="s">
        <v>294</v>
      </c>
      <c r="D305" s="154" t="s">
        <v>255</v>
      </c>
      <c r="E305" s="155" t="s">
        <v>352</v>
      </c>
      <c r="F305" s="156">
        <v>2900</v>
      </c>
      <c r="G305" s="155" t="s">
        <v>295</v>
      </c>
      <c r="H305" s="155" t="s">
        <v>304</v>
      </c>
      <c r="I305" s="157">
        <v>39666</v>
      </c>
      <c r="J305" s="156">
        <v>2856.5</v>
      </c>
      <c r="K305" s="167">
        <v>1.05</v>
      </c>
    </row>
    <row r="306" spans="1:11" x14ac:dyDescent="0.25">
      <c r="A306" s="153">
        <v>302</v>
      </c>
      <c r="B306" s="154" t="s">
        <v>1009</v>
      </c>
      <c r="C306" s="154" t="s">
        <v>294</v>
      </c>
      <c r="D306" s="154" t="s">
        <v>255</v>
      </c>
      <c r="E306" s="155" t="s">
        <v>352</v>
      </c>
      <c r="F306" s="156">
        <v>380</v>
      </c>
      <c r="G306" s="155" t="s">
        <v>295</v>
      </c>
      <c r="H306" s="155" t="s">
        <v>304</v>
      </c>
      <c r="I306" s="157">
        <v>39660</v>
      </c>
      <c r="J306" s="156">
        <v>362.33</v>
      </c>
      <c r="K306" s="167">
        <v>1.02</v>
      </c>
    </row>
    <row r="307" spans="1:11" x14ac:dyDescent="0.25">
      <c r="A307" s="153">
        <v>303</v>
      </c>
      <c r="B307" s="154" t="s">
        <v>1010</v>
      </c>
      <c r="C307" s="154" t="s">
        <v>254</v>
      </c>
      <c r="D307" s="154" t="s">
        <v>255</v>
      </c>
      <c r="E307" s="155">
        <v>39629</v>
      </c>
      <c r="F307" s="156">
        <v>6350</v>
      </c>
      <c r="G307" s="155" t="s">
        <v>295</v>
      </c>
      <c r="H307" s="155" t="s">
        <v>297</v>
      </c>
      <c r="I307" s="157">
        <v>39665</v>
      </c>
      <c r="J307" s="156">
        <v>5641.97</v>
      </c>
      <c r="K307" s="167">
        <v>0.95</v>
      </c>
    </row>
    <row r="308" spans="1:11" x14ac:dyDescent="0.25">
      <c r="A308" s="153">
        <v>304</v>
      </c>
      <c r="B308" s="154" t="s">
        <v>1011</v>
      </c>
      <c r="C308" s="154" t="s">
        <v>254</v>
      </c>
      <c r="D308" s="154" t="s">
        <v>255</v>
      </c>
      <c r="E308" s="155" t="s">
        <v>352</v>
      </c>
      <c r="F308" s="156">
        <v>10128</v>
      </c>
      <c r="G308" s="155" t="s">
        <v>295</v>
      </c>
      <c r="H308" s="155" t="s">
        <v>303</v>
      </c>
      <c r="I308" s="157">
        <v>39680</v>
      </c>
      <c r="J308" s="156">
        <v>9170.9</v>
      </c>
      <c r="K308" s="167">
        <v>0.96</v>
      </c>
    </row>
    <row r="309" spans="1:11" x14ac:dyDescent="0.25">
      <c r="A309" s="153">
        <v>305</v>
      </c>
      <c r="B309" s="154" t="s">
        <v>1012</v>
      </c>
      <c r="C309" s="154" t="s">
        <v>294</v>
      </c>
      <c r="D309" s="154" t="s">
        <v>255</v>
      </c>
      <c r="E309" s="155" t="s">
        <v>352</v>
      </c>
      <c r="F309" s="156">
        <v>380</v>
      </c>
      <c r="G309" s="155" t="s">
        <v>295</v>
      </c>
      <c r="H309" s="155" t="s">
        <v>304</v>
      </c>
      <c r="I309" s="157">
        <v>39665</v>
      </c>
      <c r="J309" s="156">
        <v>362.33</v>
      </c>
      <c r="K309" s="167">
        <v>1.02</v>
      </c>
    </row>
    <row r="310" spans="1:11" x14ac:dyDescent="0.25">
      <c r="A310" s="153">
        <v>306</v>
      </c>
      <c r="B310" s="154" t="s">
        <v>1013</v>
      </c>
      <c r="C310" s="154" t="s">
        <v>294</v>
      </c>
      <c r="D310" s="154" t="s">
        <v>255</v>
      </c>
      <c r="E310" s="155" t="s">
        <v>352</v>
      </c>
      <c r="F310" s="156">
        <v>1845.6</v>
      </c>
      <c r="G310" s="155" t="s">
        <v>295</v>
      </c>
      <c r="H310" s="155" t="s">
        <v>304</v>
      </c>
      <c r="I310" s="157">
        <v>39667</v>
      </c>
      <c r="J310" s="156">
        <v>1732.1</v>
      </c>
      <c r="K310" s="167">
        <v>1</v>
      </c>
    </row>
    <row r="311" spans="1:11" x14ac:dyDescent="0.25">
      <c r="A311" s="153">
        <v>307</v>
      </c>
      <c r="B311" s="154" t="s">
        <v>1014</v>
      </c>
      <c r="C311" s="154" t="s">
        <v>294</v>
      </c>
      <c r="D311" s="154" t="s">
        <v>255</v>
      </c>
      <c r="E311" s="155" t="s">
        <v>352</v>
      </c>
      <c r="F311" s="156">
        <v>1389.6</v>
      </c>
      <c r="G311" s="155" t="s">
        <v>295</v>
      </c>
      <c r="H311" s="155" t="s">
        <v>297</v>
      </c>
      <c r="I311" s="157">
        <v>39679</v>
      </c>
      <c r="J311" s="156">
        <v>1023.09</v>
      </c>
      <c r="K311" s="167">
        <v>0.78</v>
      </c>
    </row>
    <row r="312" spans="1:11" x14ac:dyDescent="0.25">
      <c r="A312" s="153">
        <v>308</v>
      </c>
      <c r="B312" s="154" t="s">
        <v>1015</v>
      </c>
      <c r="C312" s="154" t="s">
        <v>254</v>
      </c>
      <c r="D312" s="154" t="s">
        <v>255</v>
      </c>
      <c r="E312" s="155">
        <v>39659</v>
      </c>
      <c r="F312" s="156">
        <v>5657.5</v>
      </c>
      <c r="G312" s="155" t="s">
        <v>295</v>
      </c>
      <c r="H312" s="155" t="s">
        <v>308</v>
      </c>
      <c r="I312" s="157">
        <v>39692</v>
      </c>
      <c r="J312" s="156">
        <v>5026.68</v>
      </c>
      <c r="K312" s="167">
        <v>0.95</v>
      </c>
    </row>
    <row r="313" spans="1:11" x14ac:dyDescent="0.25">
      <c r="A313" s="153">
        <v>309</v>
      </c>
      <c r="B313" s="154" t="s">
        <v>1016</v>
      </c>
      <c r="C313" s="154" t="s">
        <v>294</v>
      </c>
      <c r="D313" s="154" t="s">
        <v>255</v>
      </c>
      <c r="E313" s="155" t="s">
        <v>352</v>
      </c>
      <c r="F313" s="156">
        <v>380</v>
      </c>
      <c r="G313" s="155" t="s">
        <v>295</v>
      </c>
      <c r="H313" s="155" t="s">
        <v>304</v>
      </c>
      <c r="I313" s="157">
        <v>39667</v>
      </c>
      <c r="J313" s="156">
        <v>362.33</v>
      </c>
      <c r="K313" s="167">
        <v>1.02</v>
      </c>
    </row>
    <row r="314" spans="1:11" x14ac:dyDescent="0.25">
      <c r="A314" s="153">
        <v>310</v>
      </c>
      <c r="B314" s="154" t="s">
        <v>253</v>
      </c>
      <c r="C314" s="154" t="s">
        <v>254</v>
      </c>
      <c r="D314" s="154" t="s">
        <v>255</v>
      </c>
      <c r="E314" s="155" t="s">
        <v>253</v>
      </c>
      <c r="F314" s="156" t="s">
        <v>253</v>
      </c>
      <c r="G314" s="155" t="s">
        <v>295</v>
      </c>
      <c r="H314" s="155" t="s">
        <v>253</v>
      </c>
      <c r="I314" s="157" t="s">
        <v>253</v>
      </c>
      <c r="J314" s="156" t="s">
        <v>253</v>
      </c>
      <c r="K314" s="167" t="s">
        <v>253</v>
      </c>
    </row>
    <row r="315" spans="1:11" x14ac:dyDescent="0.25">
      <c r="A315" s="153">
        <v>311</v>
      </c>
      <c r="B315" s="154" t="s">
        <v>1017</v>
      </c>
      <c r="C315" s="154" t="s">
        <v>294</v>
      </c>
      <c r="D315" s="154" t="s">
        <v>255</v>
      </c>
      <c r="E315" s="155" t="s">
        <v>352</v>
      </c>
      <c r="F315" s="156">
        <v>380</v>
      </c>
      <c r="G315" s="155" t="s">
        <v>295</v>
      </c>
      <c r="H315" s="155" t="s">
        <v>297</v>
      </c>
      <c r="I315" s="157">
        <v>39679</v>
      </c>
      <c r="J315" s="156">
        <v>361</v>
      </c>
      <c r="K315" s="167">
        <v>1.01</v>
      </c>
    </row>
    <row r="316" spans="1:11" x14ac:dyDescent="0.25">
      <c r="A316" s="153">
        <v>312</v>
      </c>
      <c r="B316" s="154" t="s">
        <v>1018</v>
      </c>
      <c r="C316" s="154" t="s">
        <v>294</v>
      </c>
      <c r="D316" s="154" t="s">
        <v>255</v>
      </c>
      <c r="E316" s="155" t="s">
        <v>352</v>
      </c>
      <c r="F316" s="156">
        <v>480</v>
      </c>
      <c r="G316" s="155" t="s">
        <v>295</v>
      </c>
      <c r="H316" s="155" t="s">
        <v>297</v>
      </c>
      <c r="I316" s="157">
        <v>39686</v>
      </c>
      <c r="J316" s="156">
        <v>433.68</v>
      </c>
      <c r="K316" s="167">
        <v>0.96</v>
      </c>
    </row>
    <row r="317" spans="1:11" x14ac:dyDescent="0.25">
      <c r="A317" s="153">
        <v>313</v>
      </c>
      <c r="B317" s="154" t="s">
        <v>1019</v>
      </c>
      <c r="C317" s="154" t="s">
        <v>294</v>
      </c>
      <c r="D317" s="154" t="s">
        <v>255</v>
      </c>
      <c r="E317" s="155" t="s">
        <v>352</v>
      </c>
      <c r="F317" s="156">
        <v>380</v>
      </c>
      <c r="G317" s="155" t="s">
        <v>295</v>
      </c>
      <c r="H317" s="155" t="s">
        <v>297</v>
      </c>
      <c r="I317" s="157">
        <v>39686</v>
      </c>
      <c r="J317" s="156">
        <v>343.33</v>
      </c>
      <c r="K317" s="167">
        <v>0.96</v>
      </c>
    </row>
    <row r="318" spans="1:11" x14ac:dyDescent="0.25">
      <c r="A318" s="153">
        <v>314</v>
      </c>
      <c r="B318" s="154" t="s">
        <v>1020</v>
      </c>
      <c r="C318" s="154" t="s">
        <v>254</v>
      </c>
      <c r="D318" s="154" t="s">
        <v>255</v>
      </c>
      <c r="E318" s="155">
        <v>39665</v>
      </c>
      <c r="F318" s="156">
        <v>4417.5</v>
      </c>
      <c r="G318" s="155" t="s">
        <v>295</v>
      </c>
      <c r="H318" s="155" t="s">
        <v>304</v>
      </c>
      <c r="I318" s="157">
        <v>39675</v>
      </c>
      <c r="J318" s="156">
        <v>4145.8100000000004</v>
      </c>
      <c r="K318" s="167">
        <v>1</v>
      </c>
    </row>
    <row r="319" spans="1:11" x14ac:dyDescent="0.25">
      <c r="A319" s="153">
        <v>315</v>
      </c>
      <c r="B319" s="154" t="s">
        <v>1021</v>
      </c>
      <c r="C319" s="154" t="s">
        <v>294</v>
      </c>
      <c r="D319" s="154" t="s">
        <v>255</v>
      </c>
      <c r="E319" s="155" t="s">
        <v>352</v>
      </c>
      <c r="F319" s="156">
        <v>576</v>
      </c>
      <c r="G319" s="155" t="s">
        <v>295</v>
      </c>
      <c r="H319" s="155" t="s">
        <v>304</v>
      </c>
      <c r="I319" s="157">
        <v>39679</v>
      </c>
      <c r="J319" s="156">
        <v>549.21</v>
      </c>
      <c r="K319" s="167">
        <v>1.02</v>
      </c>
    </row>
    <row r="320" spans="1:11" x14ac:dyDescent="0.25">
      <c r="A320" s="153">
        <v>316</v>
      </c>
      <c r="B320" s="154" t="s">
        <v>1022</v>
      </c>
      <c r="C320" s="154" t="s">
        <v>294</v>
      </c>
      <c r="D320" s="154" t="s">
        <v>255</v>
      </c>
      <c r="E320" s="155" t="s">
        <v>352</v>
      </c>
      <c r="F320" s="156">
        <v>480</v>
      </c>
      <c r="G320" s="155" t="s">
        <v>295</v>
      </c>
      <c r="H320" s="155" t="s">
        <v>304</v>
      </c>
      <c r="I320" s="157">
        <v>39678</v>
      </c>
      <c r="J320" s="156">
        <v>457.68</v>
      </c>
      <c r="K320" s="167">
        <v>1.02</v>
      </c>
    </row>
    <row r="321" spans="1:11" x14ac:dyDescent="0.25">
      <c r="A321" s="153">
        <v>317</v>
      </c>
      <c r="B321" s="154" t="s">
        <v>1023</v>
      </c>
      <c r="C321" s="154" t="s">
        <v>294</v>
      </c>
      <c r="D321" s="154" t="s">
        <v>255</v>
      </c>
      <c r="E321" s="155" t="s">
        <v>352</v>
      </c>
      <c r="F321" s="156">
        <v>480</v>
      </c>
      <c r="G321" s="155" t="s">
        <v>295</v>
      </c>
      <c r="H321" s="155" t="s">
        <v>304</v>
      </c>
      <c r="I321" s="157">
        <v>39675</v>
      </c>
      <c r="J321" s="156">
        <v>457.68</v>
      </c>
      <c r="K321" s="167">
        <v>1.02</v>
      </c>
    </row>
    <row r="322" spans="1:11" x14ac:dyDescent="0.25">
      <c r="A322" s="153">
        <v>318</v>
      </c>
      <c r="B322" s="154" t="s">
        <v>1024</v>
      </c>
      <c r="C322" s="154" t="s">
        <v>294</v>
      </c>
      <c r="D322" s="154" t="s">
        <v>255</v>
      </c>
      <c r="E322" s="155" t="s">
        <v>352</v>
      </c>
      <c r="F322" s="156">
        <v>6948</v>
      </c>
      <c r="G322" s="155" t="s">
        <v>295</v>
      </c>
      <c r="H322" s="155" t="s">
        <v>297</v>
      </c>
      <c r="I322" s="157">
        <v>39693</v>
      </c>
      <c r="J322" s="156">
        <v>6173.3</v>
      </c>
      <c r="K322" s="167">
        <v>0.95</v>
      </c>
    </row>
    <row r="323" spans="1:11" x14ac:dyDescent="0.25">
      <c r="A323" s="153">
        <v>319</v>
      </c>
      <c r="B323" s="154" t="s">
        <v>1025</v>
      </c>
      <c r="C323" s="154" t="s">
        <v>294</v>
      </c>
      <c r="D323" s="154" t="s">
        <v>255</v>
      </c>
      <c r="E323" s="155" t="s">
        <v>352</v>
      </c>
      <c r="F323" s="156">
        <v>934.8</v>
      </c>
      <c r="G323" s="155" t="s">
        <v>295</v>
      </c>
      <c r="H323" s="155" t="s">
        <v>304</v>
      </c>
      <c r="I323" s="157">
        <v>39680</v>
      </c>
      <c r="J323" s="156">
        <v>877.33</v>
      </c>
      <c r="K323" s="167">
        <v>1</v>
      </c>
    </row>
    <row r="324" spans="1:11" x14ac:dyDescent="0.25">
      <c r="A324" s="153">
        <v>320</v>
      </c>
      <c r="B324" s="154" t="s">
        <v>1026</v>
      </c>
      <c r="C324" s="154" t="s">
        <v>294</v>
      </c>
      <c r="D324" s="154" t="s">
        <v>255</v>
      </c>
      <c r="E324" s="155" t="s">
        <v>352</v>
      </c>
      <c r="F324" s="156">
        <v>380</v>
      </c>
      <c r="G324" s="155" t="s">
        <v>295</v>
      </c>
      <c r="H324" s="155" t="s">
        <v>304</v>
      </c>
      <c r="I324" s="157">
        <v>39680</v>
      </c>
      <c r="J324" s="156">
        <v>362.33</v>
      </c>
      <c r="K324" s="167">
        <v>1.02</v>
      </c>
    </row>
    <row r="325" spans="1:11" x14ac:dyDescent="0.25">
      <c r="A325" s="153">
        <v>321</v>
      </c>
      <c r="B325" s="154" t="s">
        <v>1027</v>
      </c>
      <c r="C325" s="154" t="s">
        <v>294</v>
      </c>
      <c r="D325" s="154" t="s">
        <v>255</v>
      </c>
      <c r="E325" s="155" t="s">
        <v>352</v>
      </c>
      <c r="F325" s="156">
        <v>1389.6</v>
      </c>
      <c r="G325" s="155" t="s">
        <v>295</v>
      </c>
      <c r="H325" s="155" t="s">
        <v>297</v>
      </c>
      <c r="I325" s="157">
        <v>39686</v>
      </c>
      <c r="J325" s="156">
        <v>1234.6600000000001</v>
      </c>
      <c r="K325" s="167">
        <v>0.95</v>
      </c>
    </row>
    <row r="326" spans="1:11" x14ac:dyDescent="0.25">
      <c r="A326" s="153">
        <v>322</v>
      </c>
      <c r="B326" s="154" t="s">
        <v>1028</v>
      </c>
      <c r="C326" s="154" t="s">
        <v>294</v>
      </c>
      <c r="D326" s="154" t="s">
        <v>255</v>
      </c>
      <c r="E326" s="155" t="s">
        <v>352</v>
      </c>
      <c r="F326" s="156">
        <v>1389.6</v>
      </c>
      <c r="G326" s="155" t="s">
        <v>295</v>
      </c>
      <c r="H326" s="155" t="s">
        <v>304</v>
      </c>
      <c r="I326" s="157">
        <v>39679</v>
      </c>
      <c r="J326" s="156">
        <v>1304.19</v>
      </c>
      <c r="K326" s="167">
        <v>1</v>
      </c>
    </row>
    <row r="327" spans="1:11" x14ac:dyDescent="0.25">
      <c r="A327" s="153">
        <v>323</v>
      </c>
      <c r="B327" s="154" t="s">
        <v>1029</v>
      </c>
      <c r="C327" s="154" t="s">
        <v>294</v>
      </c>
      <c r="D327" s="154" t="s">
        <v>255</v>
      </c>
      <c r="E327" s="155" t="s">
        <v>352</v>
      </c>
      <c r="F327" s="156">
        <v>779</v>
      </c>
      <c r="G327" s="155" t="s">
        <v>295</v>
      </c>
      <c r="H327" s="155" t="s">
        <v>304</v>
      </c>
      <c r="I327" s="157">
        <v>39681</v>
      </c>
      <c r="J327" s="156">
        <v>731.09</v>
      </c>
      <c r="K327" s="167">
        <v>1</v>
      </c>
    </row>
    <row r="328" spans="1:11" x14ac:dyDescent="0.25">
      <c r="A328" s="153">
        <v>324</v>
      </c>
      <c r="B328" s="154" t="s">
        <v>1030</v>
      </c>
      <c r="C328" s="154" t="s">
        <v>254</v>
      </c>
      <c r="D328" s="154" t="s">
        <v>255</v>
      </c>
      <c r="E328" s="155" t="s">
        <v>352</v>
      </c>
      <c r="F328" s="156">
        <v>578</v>
      </c>
      <c r="G328" s="155" t="s">
        <v>295</v>
      </c>
      <c r="H328" s="155" t="s">
        <v>304</v>
      </c>
      <c r="I328" s="157">
        <v>39681</v>
      </c>
      <c r="J328" s="156">
        <v>551.12</v>
      </c>
      <c r="K328" s="167">
        <v>1.02</v>
      </c>
    </row>
    <row r="329" spans="1:11" x14ac:dyDescent="0.25">
      <c r="A329" s="153">
        <v>325</v>
      </c>
      <c r="B329" s="154" t="s">
        <v>1031</v>
      </c>
      <c r="C329" s="154" t="s">
        <v>294</v>
      </c>
      <c r="D329" s="154" t="s">
        <v>255</v>
      </c>
      <c r="E329" s="155" t="s">
        <v>352</v>
      </c>
      <c r="F329" s="156">
        <v>380</v>
      </c>
      <c r="G329" s="155" t="s">
        <v>295</v>
      </c>
      <c r="H329" s="155" t="s">
        <v>304</v>
      </c>
      <c r="I329" s="157">
        <v>39681</v>
      </c>
      <c r="J329" s="156">
        <v>362.33</v>
      </c>
      <c r="K329" s="167">
        <v>1.02</v>
      </c>
    </row>
    <row r="330" spans="1:11" x14ac:dyDescent="0.25">
      <c r="A330" s="153">
        <v>326</v>
      </c>
      <c r="B330" s="154" t="s">
        <v>1032</v>
      </c>
      <c r="C330" s="154" t="s">
        <v>254</v>
      </c>
      <c r="D330" s="154" t="s">
        <v>255</v>
      </c>
      <c r="E330" s="155">
        <v>39560</v>
      </c>
      <c r="F330" s="156">
        <v>5002</v>
      </c>
      <c r="G330" s="155" t="s">
        <v>295</v>
      </c>
      <c r="H330" s="155" t="s">
        <v>300</v>
      </c>
      <c r="I330" s="157">
        <v>39727</v>
      </c>
      <c r="J330" s="156">
        <v>4694.38</v>
      </c>
      <c r="K330" s="167">
        <v>1</v>
      </c>
    </row>
    <row r="331" spans="1:11" x14ac:dyDescent="0.25">
      <c r="A331" s="153">
        <v>327</v>
      </c>
      <c r="B331" s="154" t="s">
        <v>1033</v>
      </c>
      <c r="C331" s="154" t="s">
        <v>294</v>
      </c>
      <c r="D331" s="154" t="s">
        <v>255</v>
      </c>
      <c r="E331" s="155" t="s">
        <v>352</v>
      </c>
      <c r="F331" s="156">
        <v>1389.6</v>
      </c>
      <c r="G331" s="155" t="s">
        <v>295</v>
      </c>
      <c r="H331" s="155" t="s">
        <v>304</v>
      </c>
      <c r="I331" s="157">
        <v>39720</v>
      </c>
      <c r="J331" s="156">
        <v>1304.1400000000001</v>
      </c>
      <c r="K331" s="167">
        <v>1</v>
      </c>
    </row>
    <row r="332" spans="1:11" x14ac:dyDescent="0.25">
      <c r="A332" s="153">
        <v>328</v>
      </c>
      <c r="B332" s="154" t="s">
        <v>253</v>
      </c>
      <c r="C332" s="154" t="s">
        <v>254</v>
      </c>
      <c r="D332" s="154" t="s">
        <v>255</v>
      </c>
      <c r="E332" s="155" t="s">
        <v>253</v>
      </c>
      <c r="F332" s="156" t="s">
        <v>253</v>
      </c>
      <c r="G332" s="155" t="s">
        <v>295</v>
      </c>
      <c r="H332" s="155" t="s">
        <v>253</v>
      </c>
      <c r="I332" s="157" t="s">
        <v>253</v>
      </c>
      <c r="J332" s="156" t="s">
        <v>253</v>
      </c>
      <c r="K332" s="167" t="s">
        <v>253</v>
      </c>
    </row>
    <row r="333" spans="1:11" x14ac:dyDescent="0.25">
      <c r="A333" s="153">
        <v>329</v>
      </c>
      <c r="B333" s="154" t="s">
        <v>1034</v>
      </c>
      <c r="C333" s="154" t="s">
        <v>294</v>
      </c>
      <c r="D333" s="154" t="s">
        <v>255</v>
      </c>
      <c r="E333" s="155" t="s">
        <v>352</v>
      </c>
      <c r="F333" s="156">
        <v>380</v>
      </c>
      <c r="G333" s="155" t="s">
        <v>295</v>
      </c>
      <c r="H333" s="155" t="s">
        <v>304</v>
      </c>
      <c r="I333" s="157">
        <v>39687</v>
      </c>
      <c r="J333" s="156">
        <v>362.33</v>
      </c>
      <c r="K333" s="167">
        <v>1.02</v>
      </c>
    </row>
    <row r="334" spans="1:11" x14ac:dyDescent="0.25">
      <c r="A334" s="153">
        <v>330</v>
      </c>
      <c r="B334" s="154" t="s">
        <v>1035</v>
      </c>
      <c r="C334" s="154" t="s">
        <v>294</v>
      </c>
      <c r="D334" s="154" t="s">
        <v>255</v>
      </c>
      <c r="E334" s="155">
        <v>39681</v>
      </c>
      <c r="F334" s="156">
        <v>5411</v>
      </c>
      <c r="G334" s="155" t="s">
        <v>295</v>
      </c>
      <c r="H334" s="155" t="s">
        <v>297</v>
      </c>
      <c r="I334" s="157">
        <v>39693</v>
      </c>
      <c r="J334" s="156">
        <v>4807.67</v>
      </c>
      <c r="K334" s="167">
        <v>0.95</v>
      </c>
    </row>
    <row r="335" spans="1:11" x14ac:dyDescent="0.25">
      <c r="A335" s="153">
        <v>331</v>
      </c>
      <c r="B335" s="154" t="s">
        <v>1036</v>
      </c>
      <c r="C335" s="154" t="s">
        <v>294</v>
      </c>
      <c r="D335" s="154" t="s">
        <v>255</v>
      </c>
      <c r="E335" s="155" t="s">
        <v>352</v>
      </c>
      <c r="F335" s="156">
        <v>380</v>
      </c>
      <c r="G335" s="155" t="s">
        <v>295</v>
      </c>
      <c r="H335" s="155" t="s">
        <v>304</v>
      </c>
      <c r="I335" s="157">
        <v>39688</v>
      </c>
      <c r="J335" s="156">
        <v>362.33</v>
      </c>
      <c r="K335" s="167">
        <v>1.02</v>
      </c>
    </row>
    <row r="336" spans="1:11" x14ac:dyDescent="0.25">
      <c r="A336" s="153">
        <v>332</v>
      </c>
      <c r="B336" s="154" t="s">
        <v>1037</v>
      </c>
      <c r="C336" s="154" t="s">
        <v>294</v>
      </c>
      <c r="D336" s="154" t="s">
        <v>255</v>
      </c>
      <c r="E336" s="155">
        <v>39669</v>
      </c>
      <c r="F336" s="156">
        <v>6948</v>
      </c>
      <c r="G336" s="155" t="s">
        <v>295</v>
      </c>
      <c r="H336" s="155" t="s">
        <v>297</v>
      </c>
      <c r="I336" s="157">
        <v>39707</v>
      </c>
      <c r="J336" s="156">
        <v>6173.29</v>
      </c>
      <c r="K336" s="167">
        <v>0.95</v>
      </c>
    </row>
    <row r="337" spans="1:11" x14ac:dyDescent="0.25">
      <c r="A337" s="153">
        <v>333</v>
      </c>
      <c r="B337" s="154" t="s">
        <v>1038</v>
      </c>
      <c r="C337" s="154" t="s">
        <v>294</v>
      </c>
      <c r="D337" s="154" t="s">
        <v>255</v>
      </c>
      <c r="E337" s="155" t="s">
        <v>352</v>
      </c>
      <c r="F337" s="156">
        <v>1389.6</v>
      </c>
      <c r="G337" s="155" t="s">
        <v>295</v>
      </c>
      <c r="H337" s="155" t="s">
        <v>304</v>
      </c>
      <c r="I337" s="157">
        <v>39689</v>
      </c>
      <c r="J337" s="156">
        <v>1304.1400000000001</v>
      </c>
      <c r="K337" s="167">
        <v>1</v>
      </c>
    </row>
    <row r="338" spans="1:11" x14ac:dyDescent="0.25">
      <c r="A338" s="153">
        <v>334</v>
      </c>
      <c r="B338" s="154" t="s">
        <v>253</v>
      </c>
      <c r="C338" s="154" t="s">
        <v>254</v>
      </c>
      <c r="D338" s="154" t="s">
        <v>255</v>
      </c>
      <c r="E338" s="155" t="s">
        <v>253</v>
      </c>
      <c r="F338" s="156" t="s">
        <v>253</v>
      </c>
      <c r="G338" s="155" t="s">
        <v>295</v>
      </c>
      <c r="H338" s="155" t="s">
        <v>253</v>
      </c>
      <c r="I338" s="157" t="s">
        <v>253</v>
      </c>
      <c r="J338" s="156" t="s">
        <v>253</v>
      </c>
      <c r="K338" s="167" t="s">
        <v>253</v>
      </c>
    </row>
    <row r="339" spans="1:11" x14ac:dyDescent="0.25">
      <c r="A339" s="153">
        <v>335</v>
      </c>
      <c r="B339" s="154" t="s">
        <v>1039</v>
      </c>
      <c r="C339" s="154" t="s">
        <v>294</v>
      </c>
      <c r="D339" s="154" t="s">
        <v>255</v>
      </c>
      <c r="E339" s="155" t="s">
        <v>352</v>
      </c>
      <c r="F339" s="156">
        <v>380</v>
      </c>
      <c r="G339" s="155" t="s">
        <v>295</v>
      </c>
      <c r="H339" s="155" t="s">
        <v>304</v>
      </c>
      <c r="I339" s="157">
        <v>39694</v>
      </c>
      <c r="J339" s="156">
        <v>380</v>
      </c>
      <c r="K339" s="167">
        <v>1.07</v>
      </c>
    </row>
    <row r="340" spans="1:11" x14ac:dyDescent="0.25">
      <c r="A340" s="153">
        <v>336</v>
      </c>
      <c r="B340" s="154" t="s">
        <v>1040</v>
      </c>
      <c r="C340" s="154" t="s">
        <v>254</v>
      </c>
      <c r="D340" s="154" t="s">
        <v>255</v>
      </c>
      <c r="E340" s="155" t="s">
        <v>352</v>
      </c>
      <c r="F340" s="156">
        <v>10600</v>
      </c>
      <c r="G340" s="155" t="s">
        <v>295</v>
      </c>
      <c r="H340" s="155" t="s">
        <v>74</v>
      </c>
      <c r="I340" s="157">
        <v>39717</v>
      </c>
      <c r="J340" s="156">
        <v>9854.41</v>
      </c>
      <c r="K340" s="167">
        <v>0.99</v>
      </c>
    </row>
    <row r="341" spans="1:11" x14ac:dyDescent="0.25">
      <c r="A341" s="153">
        <v>337</v>
      </c>
      <c r="B341" s="154" t="s">
        <v>1041</v>
      </c>
      <c r="C341" s="154" t="s">
        <v>254</v>
      </c>
      <c r="D341" s="154" t="s">
        <v>255</v>
      </c>
      <c r="E341" s="155" t="s">
        <v>352</v>
      </c>
      <c r="F341" s="156">
        <v>21734.400000000001</v>
      </c>
      <c r="G341" s="155" t="s">
        <v>295</v>
      </c>
      <c r="H341" s="155" t="s">
        <v>303</v>
      </c>
      <c r="I341" s="157">
        <v>39701</v>
      </c>
      <c r="J341" s="156">
        <v>19680.5</v>
      </c>
      <c r="K341" s="167">
        <v>0.96</v>
      </c>
    </row>
    <row r="342" spans="1:11" x14ac:dyDescent="0.25">
      <c r="A342" s="153">
        <v>338</v>
      </c>
      <c r="B342" s="154" t="s">
        <v>1042</v>
      </c>
      <c r="C342" s="154" t="s">
        <v>254</v>
      </c>
      <c r="D342" s="154" t="s">
        <v>255</v>
      </c>
      <c r="E342" s="155">
        <v>39633</v>
      </c>
      <c r="F342" s="156">
        <v>8137.5</v>
      </c>
      <c r="G342" s="155" t="s">
        <v>295</v>
      </c>
      <c r="H342" s="155" t="s">
        <v>304</v>
      </c>
      <c r="I342" s="157">
        <v>39701</v>
      </c>
      <c r="J342" s="156">
        <v>7470.23</v>
      </c>
      <c r="K342" s="167">
        <v>0.98</v>
      </c>
    </row>
    <row r="343" spans="1:11" x14ac:dyDescent="0.25">
      <c r="A343" s="153">
        <v>339</v>
      </c>
      <c r="B343" s="154" t="s">
        <v>1043</v>
      </c>
      <c r="C343" s="154" t="s">
        <v>294</v>
      </c>
      <c r="D343" s="154" t="s">
        <v>255</v>
      </c>
      <c r="E343" s="155" t="s">
        <v>352</v>
      </c>
      <c r="F343" s="156">
        <v>578</v>
      </c>
      <c r="G343" s="155" t="s">
        <v>295</v>
      </c>
      <c r="H343" s="155" t="s">
        <v>304</v>
      </c>
      <c r="I343" s="157">
        <v>39695</v>
      </c>
      <c r="J343" s="156">
        <v>578</v>
      </c>
      <c r="K343" s="167">
        <v>1.07</v>
      </c>
    </row>
    <row r="344" spans="1:11" x14ac:dyDescent="0.25">
      <c r="A344" s="153">
        <v>340</v>
      </c>
      <c r="B344" s="154" t="s">
        <v>1044</v>
      </c>
      <c r="C344" s="154" t="s">
        <v>294</v>
      </c>
      <c r="D344" s="154" t="s">
        <v>255</v>
      </c>
      <c r="E344" s="155" t="s">
        <v>352</v>
      </c>
      <c r="F344" s="156">
        <v>380</v>
      </c>
      <c r="G344" s="155" t="s">
        <v>295</v>
      </c>
      <c r="H344" s="155" t="s">
        <v>304</v>
      </c>
      <c r="I344" s="157">
        <v>39695</v>
      </c>
      <c r="J344" s="156">
        <v>380</v>
      </c>
      <c r="K344" s="167">
        <v>1.07</v>
      </c>
    </row>
    <row r="345" spans="1:11" x14ac:dyDescent="0.25">
      <c r="A345" s="153">
        <v>341</v>
      </c>
      <c r="B345" s="154" t="s">
        <v>1045</v>
      </c>
      <c r="C345" s="154" t="s">
        <v>294</v>
      </c>
      <c r="D345" s="154" t="s">
        <v>255</v>
      </c>
      <c r="E345" s="155">
        <v>39695</v>
      </c>
      <c r="F345" s="156">
        <v>380</v>
      </c>
      <c r="G345" s="155" t="s">
        <v>295</v>
      </c>
      <c r="H345" s="155" t="s">
        <v>304</v>
      </c>
      <c r="I345" s="157">
        <v>39699</v>
      </c>
      <c r="J345" s="156">
        <v>380</v>
      </c>
      <c r="K345" s="167">
        <v>1.07</v>
      </c>
    </row>
    <row r="346" spans="1:11" x14ac:dyDescent="0.25">
      <c r="A346" s="153">
        <v>342</v>
      </c>
      <c r="B346" s="154" t="s">
        <v>1046</v>
      </c>
      <c r="C346" s="154" t="s">
        <v>294</v>
      </c>
      <c r="D346" s="154" t="s">
        <v>255</v>
      </c>
      <c r="E346" s="155" t="s">
        <v>352</v>
      </c>
      <c r="F346" s="156">
        <v>779</v>
      </c>
      <c r="G346" s="155" t="s">
        <v>295</v>
      </c>
      <c r="H346" s="155" t="s">
        <v>297</v>
      </c>
      <c r="I346" s="157">
        <v>39707</v>
      </c>
      <c r="J346" s="156">
        <v>728.36</v>
      </c>
      <c r="K346" s="167">
        <v>1</v>
      </c>
    </row>
    <row r="347" spans="1:11" x14ac:dyDescent="0.25">
      <c r="A347" s="153">
        <v>343</v>
      </c>
      <c r="B347" s="154" t="s">
        <v>1047</v>
      </c>
      <c r="C347" s="154" t="s">
        <v>294</v>
      </c>
      <c r="D347" s="154" t="s">
        <v>255</v>
      </c>
      <c r="E347" s="155" t="s">
        <v>352</v>
      </c>
      <c r="F347" s="156">
        <v>934.8</v>
      </c>
      <c r="G347" s="155" t="s">
        <v>295</v>
      </c>
      <c r="H347" s="155" t="s">
        <v>304</v>
      </c>
      <c r="I347" s="157">
        <v>39696</v>
      </c>
      <c r="J347" s="156">
        <v>920.78</v>
      </c>
      <c r="K347" s="167">
        <v>1.05</v>
      </c>
    </row>
    <row r="348" spans="1:11" x14ac:dyDescent="0.25">
      <c r="A348" s="153">
        <v>344</v>
      </c>
      <c r="B348" s="154" t="s">
        <v>1048</v>
      </c>
      <c r="C348" s="154" t="s">
        <v>294</v>
      </c>
      <c r="D348" s="154" t="s">
        <v>255</v>
      </c>
      <c r="E348" s="155" t="s">
        <v>352</v>
      </c>
      <c r="F348" s="156">
        <v>934.8</v>
      </c>
      <c r="G348" s="155" t="s">
        <v>295</v>
      </c>
      <c r="H348" s="155" t="s">
        <v>304</v>
      </c>
      <c r="I348" s="157">
        <v>39696</v>
      </c>
      <c r="J348" s="156">
        <v>920.78</v>
      </c>
      <c r="K348" s="167">
        <v>1.05</v>
      </c>
    </row>
    <row r="349" spans="1:11" x14ac:dyDescent="0.25">
      <c r="A349" s="153">
        <v>345</v>
      </c>
      <c r="B349" s="154" t="s">
        <v>253</v>
      </c>
      <c r="C349" s="154" t="s">
        <v>254</v>
      </c>
      <c r="D349" s="154" t="s">
        <v>255</v>
      </c>
      <c r="E349" s="155" t="s">
        <v>253</v>
      </c>
      <c r="F349" s="156" t="s">
        <v>253</v>
      </c>
      <c r="G349" s="155" t="s">
        <v>295</v>
      </c>
      <c r="H349" s="155" t="s">
        <v>253</v>
      </c>
      <c r="I349" s="157" t="s">
        <v>253</v>
      </c>
      <c r="J349" s="156" t="s">
        <v>253</v>
      </c>
      <c r="K349" s="167" t="s">
        <v>253</v>
      </c>
    </row>
    <row r="350" spans="1:11" x14ac:dyDescent="0.25">
      <c r="A350" s="153">
        <v>346</v>
      </c>
      <c r="B350" s="154" t="s">
        <v>1049</v>
      </c>
      <c r="C350" s="154" t="s">
        <v>294</v>
      </c>
      <c r="D350" s="154" t="s">
        <v>255</v>
      </c>
      <c r="E350" s="155" t="s">
        <v>352</v>
      </c>
      <c r="F350" s="156">
        <v>779</v>
      </c>
      <c r="G350" s="155" t="s">
        <v>295</v>
      </c>
      <c r="H350" s="155" t="s">
        <v>297</v>
      </c>
      <c r="I350" s="157">
        <v>39721</v>
      </c>
      <c r="J350" s="156">
        <v>692.14</v>
      </c>
      <c r="K350" s="167">
        <v>0.95</v>
      </c>
    </row>
    <row r="351" spans="1:11" x14ac:dyDescent="0.25">
      <c r="A351" s="153">
        <v>347</v>
      </c>
      <c r="B351" s="154" t="s">
        <v>1050</v>
      </c>
      <c r="C351" s="154" t="s">
        <v>254</v>
      </c>
      <c r="D351" s="154" t="s">
        <v>255</v>
      </c>
      <c r="E351" s="155">
        <v>39685</v>
      </c>
      <c r="F351" s="156">
        <v>3875</v>
      </c>
      <c r="G351" s="155" t="s">
        <v>295</v>
      </c>
      <c r="H351" s="155" t="s">
        <v>74</v>
      </c>
      <c r="I351" s="157">
        <v>39720</v>
      </c>
      <c r="J351" s="156">
        <v>3636.69</v>
      </c>
      <c r="K351" s="167">
        <v>1</v>
      </c>
    </row>
    <row r="352" spans="1:11" x14ac:dyDescent="0.25">
      <c r="A352" s="153">
        <v>348</v>
      </c>
      <c r="B352" s="154" t="s">
        <v>1051</v>
      </c>
      <c r="C352" s="154" t="s">
        <v>254</v>
      </c>
      <c r="D352" s="154" t="s">
        <v>255</v>
      </c>
      <c r="E352" s="155">
        <v>39682</v>
      </c>
      <c r="F352" s="156">
        <v>2015</v>
      </c>
      <c r="G352" s="155" t="s">
        <v>295</v>
      </c>
      <c r="H352" s="155" t="s">
        <v>74</v>
      </c>
      <c r="I352" s="157">
        <v>39713</v>
      </c>
      <c r="J352" s="156">
        <v>1984.78</v>
      </c>
      <c r="K352" s="167">
        <v>1.05</v>
      </c>
    </row>
    <row r="353" spans="1:11" x14ac:dyDescent="0.25">
      <c r="A353" s="153">
        <v>349</v>
      </c>
      <c r="B353" s="154" t="s">
        <v>1052</v>
      </c>
      <c r="C353" s="154" t="s">
        <v>294</v>
      </c>
      <c r="D353" s="154" t="s">
        <v>255</v>
      </c>
      <c r="E353" s="155">
        <v>39682</v>
      </c>
      <c r="F353" s="156">
        <v>2778</v>
      </c>
      <c r="G353" s="155" t="s">
        <v>295</v>
      </c>
      <c r="H353" s="155" t="s">
        <v>304</v>
      </c>
      <c r="I353" s="157">
        <v>39713</v>
      </c>
      <c r="J353" s="156">
        <v>2607.15</v>
      </c>
      <c r="K353" s="167">
        <v>1</v>
      </c>
    </row>
    <row r="354" spans="1:11" x14ac:dyDescent="0.25">
      <c r="A354" s="153">
        <v>350</v>
      </c>
      <c r="B354" s="154" t="s">
        <v>1053</v>
      </c>
      <c r="C354" s="154" t="s">
        <v>294</v>
      </c>
      <c r="D354" s="154" t="s">
        <v>255</v>
      </c>
      <c r="E354" s="155" t="s">
        <v>352</v>
      </c>
      <c r="F354" s="156">
        <v>480</v>
      </c>
      <c r="G354" s="155" t="s">
        <v>295</v>
      </c>
      <c r="H354" s="155" t="s">
        <v>297</v>
      </c>
      <c r="I354" s="157">
        <v>39721</v>
      </c>
      <c r="J354" s="156">
        <v>433.68</v>
      </c>
      <c r="K354" s="167">
        <v>0.96</v>
      </c>
    </row>
    <row r="355" spans="1:11" x14ac:dyDescent="0.25">
      <c r="A355" s="153">
        <v>351</v>
      </c>
      <c r="B355" s="154" t="s">
        <v>1054</v>
      </c>
      <c r="C355" s="154" t="s">
        <v>254</v>
      </c>
      <c r="D355" s="154" t="s">
        <v>255</v>
      </c>
      <c r="E355" s="155" t="s">
        <v>352</v>
      </c>
      <c r="F355" s="156">
        <v>3900</v>
      </c>
      <c r="G355" s="155" t="s">
        <v>295</v>
      </c>
      <c r="H355" s="155" t="s">
        <v>74</v>
      </c>
      <c r="I355" s="157">
        <v>39748</v>
      </c>
      <c r="J355" s="156">
        <v>3660.15</v>
      </c>
      <c r="K355" s="167">
        <v>1</v>
      </c>
    </row>
    <row r="356" spans="1:11" x14ac:dyDescent="0.25">
      <c r="A356" s="153">
        <v>352</v>
      </c>
      <c r="B356" s="154" t="s">
        <v>1055</v>
      </c>
      <c r="C356" s="154" t="s">
        <v>294</v>
      </c>
      <c r="D356" s="154" t="s">
        <v>255</v>
      </c>
      <c r="E356" s="155" t="s">
        <v>352</v>
      </c>
      <c r="F356" s="156">
        <v>578</v>
      </c>
      <c r="G356" s="155" t="s">
        <v>295</v>
      </c>
      <c r="H356" s="155" t="s">
        <v>304</v>
      </c>
      <c r="I356" s="157">
        <v>39713</v>
      </c>
      <c r="J356" s="156">
        <v>551.12</v>
      </c>
      <c r="K356" s="167">
        <v>1.02</v>
      </c>
    </row>
    <row r="357" spans="1:11" x14ac:dyDescent="0.25">
      <c r="A357" s="153">
        <v>353</v>
      </c>
      <c r="B357" s="154" t="s">
        <v>1056</v>
      </c>
      <c r="C357" s="154" t="s">
        <v>294</v>
      </c>
      <c r="D357" s="154" t="s">
        <v>255</v>
      </c>
      <c r="E357" s="155" t="s">
        <v>352</v>
      </c>
      <c r="F357" s="156">
        <v>779</v>
      </c>
      <c r="G357" s="155" t="s">
        <v>295</v>
      </c>
      <c r="H357" s="155" t="s">
        <v>297</v>
      </c>
      <c r="I357" s="157">
        <v>39869</v>
      </c>
      <c r="J357" s="156">
        <v>692.14</v>
      </c>
      <c r="K357" s="167">
        <v>0.95</v>
      </c>
    </row>
    <row r="358" spans="1:11" x14ac:dyDescent="0.25">
      <c r="A358" s="153">
        <v>354</v>
      </c>
      <c r="B358" s="154" t="s">
        <v>1057</v>
      </c>
      <c r="C358" s="154" t="s">
        <v>294</v>
      </c>
      <c r="D358" s="154" t="s">
        <v>255</v>
      </c>
      <c r="E358" s="155">
        <v>39668</v>
      </c>
      <c r="F358" s="156">
        <v>2315</v>
      </c>
      <c r="G358" s="155" t="s">
        <v>295</v>
      </c>
      <c r="H358" s="155" t="s">
        <v>297</v>
      </c>
      <c r="I358" s="157">
        <v>39714</v>
      </c>
      <c r="J358" s="156">
        <v>1913</v>
      </c>
      <c r="K358" s="167">
        <v>0.88</v>
      </c>
    </row>
    <row r="359" spans="1:11" x14ac:dyDescent="0.25">
      <c r="A359" s="153">
        <v>355</v>
      </c>
      <c r="B359" s="154" t="s">
        <v>1058</v>
      </c>
      <c r="C359" s="154" t="s">
        <v>254</v>
      </c>
      <c r="D359" s="154" t="s">
        <v>255</v>
      </c>
      <c r="E359" s="155">
        <v>39694</v>
      </c>
      <c r="F359" s="156">
        <v>3100</v>
      </c>
      <c r="G359" s="155" t="s">
        <v>295</v>
      </c>
      <c r="H359" s="155" t="s">
        <v>297</v>
      </c>
      <c r="I359" s="157">
        <v>39721</v>
      </c>
      <c r="J359" s="156">
        <v>2754.35</v>
      </c>
      <c r="K359" s="167">
        <v>0.95</v>
      </c>
    </row>
    <row r="360" spans="1:11" x14ac:dyDescent="0.25">
      <c r="A360" s="153">
        <v>356</v>
      </c>
      <c r="B360" s="154" t="s">
        <v>1059</v>
      </c>
      <c r="C360" s="154" t="s">
        <v>254</v>
      </c>
      <c r="D360" s="154" t="s">
        <v>255</v>
      </c>
      <c r="E360" s="155">
        <v>39700</v>
      </c>
      <c r="F360" s="156">
        <v>4600</v>
      </c>
      <c r="G360" s="155" t="s">
        <v>295</v>
      </c>
      <c r="H360" s="155" t="s">
        <v>74</v>
      </c>
      <c r="I360" s="157">
        <v>39728</v>
      </c>
      <c r="J360" s="156">
        <v>4531</v>
      </c>
      <c r="K360" s="167">
        <v>1.05</v>
      </c>
    </row>
    <row r="361" spans="1:11" x14ac:dyDescent="0.25">
      <c r="A361" s="153">
        <v>357</v>
      </c>
      <c r="B361" s="154" t="s">
        <v>1060</v>
      </c>
      <c r="C361" s="154" t="s">
        <v>294</v>
      </c>
      <c r="D361" s="154" t="s">
        <v>255</v>
      </c>
      <c r="E361" s="155">
        <v>39668</v>
      </c>
      <c r="F361" s="156">
        <v>2315</v>
      </c>
      <c r="G361" s="155" t="s">
        <v>295</v>
      </c>
      <c r="H361" s="155" t="s">
        <v>297</v>
      </c>
      <c r="I361" s="157">
        <v>39714</v>
      </c>
      <c r="J361" s="156">
        <v>2164.52</v>
      </c>
      <c r="K361" s="167">
        <v>1</v>
      </c>
    </row>
    <row r="362" spans="1:11" x14ac:dyDescent="0.25">
      <c r="A362" s="153">
        <v>358</v>
      </c>
      <c r="B362" s="154" t="s">
        <v>1061</v>
      </c>
      <c r="C362" s="154" t="s">
        <v>294</v>
      </c>
      <c r="D362" s="154" t="s">
        <v>255</v>
      </c>
      <c r="E362" s="155" t="s">
        <v>352</v>
      </c>
      <c r="F362" s="156">
        <v>380</v>
      </c>
      <c r="G362" s="155" t="s">
        <v>295</v>
      </c>
      <c r="H362" s="155" t="s">
        <v>304</v>
      </c>
      <c r="I362" s="157">
        <v>39714</v>
      </c>
      <c r="J362" s="156">
        <v>362.33</v>
      </c>
      <c r="K362" s="167">
        <v>1.02</v>
      </c>
    </row>
    <row r="363" spans="1:11" x14ac:dyDescent="0.25">
      <c r="A363" s="153">
        <v>359</v>
      </c>
      <c r="B363" s="154" t="s">
        <v>1062</v>
      </c>
      <c r="C363" s="154" t="s">
        <v>254</v>
      </c>
      <c r="D363" s="154" t="s">
        <v>255</v>
      </c>
      <c r="E363" s="155">
        <v>39476</v>
      </c>
      <c r="F363" s="156">
        <v>19300</v>
      </c>
      <c r="G363" s="155" t="s">
        <v>295</v>
      </c>
      <c r="H363" s="155" t="s">
        <v>297</v>
      </c>
      <c r="I363" s="157">
        <v>39737</v>
      </c>
      <c r="J363" s="156">
        <v>17148.05</v>
      </c>
      <c r="K363" s="167">
        <v>0.95</v>
      </c>
    </row>
    <row r="364" spans="1:11" x14ac:dyDescent="0.25">
      <c r="A364" s="153">
        <v>360</v>
      </c>
      <c r="B364" s="154" t="s">
        <v>1063</v>
      </c>
      <c r="C364" s="154" t="s">
        <v>294</v>
      </c>
      <c r="D364" s="154" t="s">
        <v>255</v>
      </c>
      <c r="E364" s="155" t="s">
        <v>352</v>
      </c>
      <c r="F364" s="156">
        <v>779</v>
      </c>
      <c r="G364" s="155" t="s">
        <v>295</v>
      </c>
      <c r="H364" s="155" t="s">
        <v>304</v>
      </c>
      <c r="I364" s="157">
        <v>39710</v>
      </c>
      <c r="J364" s="156">
        <v>731.09</v>
      </c>
      <c r="K364" s="167">
        <v>1</v>
      </c>
    </row>
    <row r="365" spans="1:11" x14ac:dyDescent="0.25">
      <c r="A365" s="153">
        <v>361</v>
      </c>
      <c r="B365" s="154" t="s">
        <v>1064</v>
      </c>
      <c r="C365" s="154" t="s">
        <v>294</v>
      </c>
      <c r="D365" s="154" t="s">
        <v>255</v>
      </c>
      <c r="E365" s="155" t="s">
        <v>352</v>
      </c>
      <c r="F365" s="156">
        <v>480</v>
      </c>
      <c r="G365" s="155" t="s">
        <v>295</v>
      </c>
      <c r="H365" s="155" t="s">
        <v>297</v>
      </c>
      <c r="I365" s="157">
        <v>39791</v>
      </c>
      <c r="J365" s="156">
        <v>456</v>
      </c>
      <c r="K365" s="167">
        <v>1.01</v>
      </c>
    </row>
    <row r="366" spans="1:11" x14ac:dyDescent="0.25">
      <c r="A366" s="153">
        <v>362</v>
      </c>
      <c r="B366" s="154" t="s">
        <v>1065</v>
      </c>
      <c r="C366" s="154" t="s">
        <v>294</v>
      </c>
      <c r="D366" s="154" t="s">
        <v>255</v>
      </c>
      <c r="E366" s="155" t="s">
        <v>352</v>
      </c>
      <c r="F366" s="156">
        <v>1538</v>
      </c>
      <c r="G366" s="155" t="s">
        <v>295</v>
      </c>
      <c r="H366" s="155" t="s">
        <v>297</v>
      </c>
      <c r="I366" s="157">
        <v>39723</v>
      </c>
      <c r="J366" s="156">
        <v>1438.03</v>
      </c>
      <c r="K366" s="167">
        <v>1</v>
      </c>
    </row>
    <row r="367" spans="1:11" x14ac:dyDescent="0.25">
      <c r="A367" s="153">
        <v>363</v>
      </c>
      <c r="B367" s="154" t="s">
        <v>1066</v>
      </c>
      <c r="C367" s="154" t="s">
        <v>294</v>
      </c>
      <c r="D367" s="154" t="s">
        <v>255</v>
      </c>
      <c r="E367" s="155">
        <v>39682</v>
      </c>
      <c r="F367" s="156">
        <v>1389.6</v>
      </c>
      <c r="G367" s="155" t="s">
        <v>295</v>
      </c>
      <c r="H367" s="155" t="s">
        <v>304</v>
      </c>
      <c r="I367" s="157">
        <v>39720</v>
      </c>
      <c r="J367" s="156">
        <v>1304.1400000000001</v>
      </c>
      <c r="K367" s="167">
        <v>1</v>
      </c>
    </row>
    <row r="368" spans="1:11" x14ac:dyDescent="0.25">
      <c r="A368" s="153">
        <v>364</v>
      </c>
      <c r="B368" s="154" t="s">
        <v>1067</v>
      </c>
      <c r="C368" s="154" t="s">
        <v>294</v>
      </c>
      <c r="D368" s="154" t="s">
        <v>255</v>
      </c>
      <c r="E368" s="155" t="s">
        <v>352</v>
      </c>
      <c r="F368" s="156">
        <v>4054</v>
      </c>
      <c r="G368" s="155" t="s">
        <v>295</v>
      </c>
      <c r="H368" s="155" t="s">
        <v>297</v>
      </c>
      <c r="I368" s="157">
        <v>39728</v>
      </c>
      <c r="J368" s="156">
        <v>3601.98</v>
      </c>
      <c r="K368" s="167">
        <v>0.95</v>
      </c>
    </row>
    <row r="369" spans="1:11" x14ac:dyDescent="0.25">
      <c r="A369" s="153">
        <v>365</v>
      </c>
      <c r="B369" s="154" t="s">
        <v>1068</v>
      </c>
      <c r="C369" s="154" t="s">
        <v>294</v>
      </c>
      <c r="D369" s="154" t="s">
        <v>255</v>
      </c>
      <c r="E369" s="155">
        <v>39689</v>
      </c>
      <c r="F369" s="156">
        <v>1937</v>
      </c>
      <c r="G369" s="155" t="s">
        <v>295</v>
      </c>
      <c r="H369" s="155" t="s">
        <v>297</v>
      </c>
      <c r="I369" s="157">
        <v>39749</v>
      </c>
      <c r="J369" s="156">
        <v>1721.02</v>
      </c>
      <c r="K369" s="167">
        <v>0.95</v>
      </c>
    </row>
    <row r="370" spans="1:11" x14ac:dyDescent="0.25">
      <c r="A370" s="153">
        <v>366</v>
      </c>
      <c r="B370" s="154" t="s">
        <v>1069</v>
      </c>
      <c r="C370" s="154" t="s">
        <v>294</v>
      </c>
      <c r="D370" s="154" t="s">
        <v>255</v>
      </c>
      <c r="E370" s="155">
        <v>39689</v>
      </c>
      <c r="F370" s="156">
        <v>8486</v>
      </c>
      <c r="G370" s="155" t="s">
        <v>295</v>
      </c>
      <c r="H370" s="155" t="s">
        <v>297</v>
      </c>
      <c r="I370" s="157">
        <v>39749</v>
      </c>
      <c r="J370" s="156">
        <v>7477.62</v>
      </c>
      <c r="K370" s="167">
        <v>0.94</v>
      </c>
    </row>
    <row r="371" spans="1:11" x14ac:dyDescent="0.25">
      <c r="A371" s="153">
        <v>367</v>
      </c>
      <c r="B371" s="154" t="s">
        <v>1070</v>
      </c>
      <c r="C371" s="154" t="s">
        <v>294</v>
      </c>
      <c r="D371" s="154" t="s">
        <v>255</v>
      </c>
      <c r="E371" s="155" t="s">
        <v>352</v>
      </c>
      <c r="F371" s="156">
        <v>380</v>
      </c>
      <c r="G371" s="155" t="s">
        <v>295</v>
      </c>
      <c r="H371" s="155" t="s">
        <v>304</v>
      </c>
      <c r="I371" s="157">
        <v>39717</v>
      </c>
      <c r="J371" s="156">
        <v>362.33</v>
      </c>
      <c r="K371" s="167">
        <v>1.02</v>
      </c>
    </row>
    <row r="372" spans="1:11" x14ac:dyDescent="0.25">
      <c r="A372" s="153">
        <v>368</v>
      </c>
      <c r="B372" s="154" t="s">
        <v>1071</v>
      </c>
      <c r="C372" s="154" t="s">
        <v>254</v>
      </c>
      <c r="D372" s="154" t="s">
        <v>255</v>
      </c>
      <c r="E372" s="155">
        <v>39602</v>
      </c>
      <c r="F372" s="156">
        <v>4050</v>
      </c>
      <c r="G372" s="155" t="s">
        <v>295</v>
      </c>
      <c r="H372" s="155" t="s">
        <v>297</v>
      </c>
      <c r="I372" s="157">
        <v>39724</v>
      </c>
      <c r="J372" s="156">
        <v>3526.91</v>
      </c>
      <c r="K372" s="167">
        <v>0.93</v>
      </c>
    </row>
    <row r="373" spans="1:11" x14ac:dyDescent="0.25">
      <c r="A373" s="153">
        <v>369</v>
      </c>
      <c r="B373" s="154" t="s">
        <v>1072</v>
      </c>
      <c r="C373" s="154" t="s">
        <v>294</v>
      </c>
      <c r="D373" s="154" t="s">
        <v>255</v>
      </c>
      <c r="E373" s="155" t="s">
        <v>352</v>
      </c>
      <c r="F373" s="156">
        <v>1845.6</v>
      </c>
      <c r="G373" s="155" t="s">
        <v>295</v>
      </c>
      <c r="H373" s="155" t="s">
        <v>304</v>
      </c>
      <c r="I373" s="157">
        <v>39729</v>
      </c>
      <c r="J373" s="156">
        <v>1817.92</v>
      </c>
      <c r="K373" s="167">
        <v>1.05</v>
      </c>
    </row>
    <row r="374" spans="1:11" x14ac:dyDescent="0.25">
      <c r="A374" s="153">
        <v>370</v>
      </c>
      <c r="B374" s="154" t="s">
        <v>1073</v>
      </c>
      <c r="C374" s="154" t="s">
        <v>294</v>
      </c>
      <c r="D374" s="154" t="s">
        <v>255</v>
      </c>
      <c r="E374" s="155" t="s">
        <v>352</v>
      </c>
      <c r="F374" s="156">
        <v>480</v>
      </c>
      <c r="G374" s="155" t="s">
        <v>295</v>
      </c>
      <c r="H374" s="155" t="s">
        <v>304</v>
      </c>
      <c r="I374" s="157">
        <v>39736</v>
      </c>
      <c r="J374" s="156">
        <v>480</v>
      </c>
      <c r="K374" s="167">
        <v>1.07</v>
      </c>
    </row>
    <row r="375" spans="1:11" x14ac:dyDescent="0.25">
      <c r="A375" s="153">
        <v>371</v>
      </c>
      <c r="B375" s="154" t="s">
        <v>1074</v>
      </c>
      <c r="C375" s="154" t="s">
        <v>294</v>
      </c>
      <c r="D375" s="154" t="s">
        <v>255</v>
      </c>
      <c r="E375" s="155" t="s">
        <v>352</v>
      </c>
      <c r="F375" s="156">
        <v>2895</v>
      </c>
      <c r="G375" s="155" t="s">
        <v>295</v>
      </c>
      <c r="H375" s="155" t="s">
        <v>297</v>
      </c>
      <c r="I375" s="157">
        <v>39737</v>
      </c>
      <c r="J375" s="156">
        <v>2572.21</v>
      </c>
      <c r="K375" s="167">
        <v>0.95</v>
      </c>
    </row>
    <row r="376" spans="1:11" x14ac:dyDescent="0.25">
      <c r="A376" s="153">
        <v>372</v>
      </c>
      <c r="B376" s="154" t="s">
        <v>1075</v>
      </c>
      <c r="C376" s="154" t="s">
        <v>254</v>
      </c>
      <c r="D376" s="154" t="s">
        <v>255</v>
      </c>
      <c r="E376" s="155">
        <v>39653</v>
      </c>
      <c r="F376" s="156">
        <v>11702.5</v>
      </c>
      <c r="G376" s="155" t="s">
        <v>295</v>
      </c>
      <c r="H376" s="155" t="s">
        <v>298</v>
      </c>
      <c r="I376" s="157">
        <v>39737</v>
      </c>
      <c r="J376" s="156">
        <v>10768.92</v>
      </c>
      <c r="K376" s="167">
        <v>0.98</v>
      </c>
    </row>
    <row r="377" spans="1:11" x14ac:dyDescent="0.25">
      <c r="A377" s="153">
        <v>373</v>
      </c>
      <c r="B377" s="154" t="s">
        <v>1076</v>
      </c>
      <c r="C377" s="154" t="s">
        <v>254</v>
      </c>
      <c r="D377" s="154" t="s">
        <v>255</v>
      </c>
      <c r="E377" s="155" t="s">
        <v>352</v>
      </c>
      <c r="F377" s="156">
        <v>5964</v>
      </c>
      <c r="G377" s="155" t="s">
        <v>295</v>
      </c>
      <c r="H377" s="155" t="s">
        <v>300</v>
      </c>
      <c r="I377" s="157">
        <v>39727</v>
      </c>
      <c r="J377" s="156">
        <v>5597.21</v>
      </c>
      <c r="K377" s="167">
        <v>1</v>
      </c>
    </row>
    <row r="378" spans="1:11" x14ac:dyDescent="0.25">
      <c r="A378" s="153">
        <v>374</v>
      </c>
      <c r="B378" s="154" t="s">
        <v>1077</v>
      </c>
      <c r="C378" s="154" t="s">
        <v>254</v>
      </c>
      <c r="D378" s="154" t="s">
        <v>255</v>
      </c>
      <c r="E378" s="155">
        <v>39598</v>
      </c>
      <c r="F378" s="156">
        <v>6400</v>
      </c>
      <c r="G378" s="155" t="s">
        <v>295</v>
      </c>
      <c r="H378" s="155" t="s">
        <v>304</v>
      </c>
      <c r="I378" s="157">
        <v>39748</v>
      </c>
      <c r="J378" s="156">
        <v>6006.4</v>
      </c>
      <c r="K378" s="167">
        <v>1</v>
      </c>
    </row>
    <row r="379" spans="1:11" x14ac:dyDescent="0.25">
      <c r="A379" s="153">
        <v>375</v>
      </c>
      <c r="B379" s="154" t="s">
        <v>1078</v>
      </c>
      <c r="C379" s="154" t="s">
        <v>254</v>
      </c>
      <c r="D379" s="154" t="s">
        <v>255</v>
      </c>
      <c r="E379" s="155">
        <v>39603</v>
      </c>
      <c r="F379" s="156">
        <v>1500</v>
      </c>
      <c r="G379" s="155" t="s">
        <v>295</v>
      </c>
      <c r="H379" s="155" t="s">
        <v>298</v>
      </c>
      <c r="I379" s="157">
        <v>39745</v>
      </c>
      <c r="J379" s="156">
        <v>1407.75</v>
      </c>
      <c r="K379" s="167">
        <v>1</v>
      </c>
    </row>
    <row r="380" spans="1:11" x14ac:dyDescent="0.25">
      <c r="A380" s="153">
        <v>376</v>
      </c>
      <c r="B380" s="154" t="s">
        <v>1079</v>
      </c>
      <c r="C380" s="154" t="s">
        <v>254</v>
      </c>
      <c r="D380" s="154" t="s">
        <v>255</v>
      </c>
      <c r="E380" s="155" t="s">
        <v>352</v>
      </c>
      <c r="F380" s="156">
        <v>16500</v>
      </c>
      <c r="G380" s="155" t="s">
        <v>295</v>
      </c>
      <c r="H380" s="155" t="s">
        <v>298</v>
      </c>
      <c r="I380" s="157">
        <v>39770</v>
      </c>
      <c r="J380" s="156">
        <v>15485.25</v>
      </c>
      <c r="K380" s="167">
        <v>1</v>
      </c>
    </row>
    <row r="381" spans="1:11" x14ac:dyDescent="0.25">
      <c r="A381" s="153">
        <v>377</v>
      </c>
      <c r="B381" s="154" t="s">
        <v>1080</v>
      </c>
      <c r="C381" s="154" t="s">
        <v>254</v>
      </c>
      <c r="D381" s="154" t="s">
        <v>255</v>
      </c>
      <c r="E381" s="155">
        <v>39721</v>
      </c>
      <c r="F381" s="156">
        <v>1705</v>
      </c>
      <c r="G381" s="155" t="s">
        <v>295</v>
      </c>
      <c r="H381" s="155" t="s">
        <v>297</v>
      </c>
      <c r="I381" s="157">
        <v>39735</v>
      </c>
      <c r="J381" s="156">
        <v>1514.88</v>
      </c>
      <c r="K381" s="167">
        <v>0.95</v>
      </c>
    </row>
    <row r="382" spans="1:11" x14ac:dyDescent="0.25">
      <c r="A382" s="153">
        <v>378</v>
      </c>
      <c r="B382" s="154" t="s">
        <v>1081</v>
      </c>
      <c r="C382" s="154" t="s">
        <v>254</v>
      </c>
      <c r="D382" s="154" t="s">
        <v>255</v>
      </c>
      <c r="E382" s="155">
        <v>39689</v>
      </c>
      <c r="F382" s="156">
        <v>4805</v>
      </c>
      <c r="G382" s="155" t="s">
        <v>295</v>
      </c>
      <c r="H382" s="155" t="s">
        <v>304</v>
      </c>
      <c r="I382" s="157">
        <v>39770</v>
      </c>
      <c r="J382" s="156">
        <v>4509.49</v>
      </c>
      <c r="K382" s="167">
        <v>1</v>
      </c>
    </row>
    <row r="383" spans="1:11" x14ac:dyDescent="0.25">
      <c r="A383" s="153">
        <v>379</v>
      </c>
      <c r="B383" s="154" t="s">
        <v>1082</v>
      </c>
      <c r="C383" s="154" t="s">
        <v>294</v>
      </c>
      <c r="D383" s="154" t="s">
        <v>255</v>
      </c>
      <c r="E383" s="155" t="s">
        <v>352</v>
      </c>
      <c r="F383" s="156">
        <v>779</v>
      </c>
      <c r="G383" s="155" t="s">
        <v>295</v>
      </c>
      <c r="H383" s="155" t="s">
        <v>297</v>
      </c>
      <c r="I383" s="157">
        <v>39749</v>
      </c>
      <c r="J383" s="156">
        <v>692.14</v>
      </c>
      <c r="K383" s="167">
        <v>0.95</v>
      </c>
    </row>
    <row r="384" spans="1:11" x14ac:dyDescent="0.25">
      <c r="A384" s="153">
        <v>380</v>
      </c>
      <c r="B384" s="154" t="s">
        <v>1083</v>
      </c>
      <c r="C384" s="154" t="s">
        <v>294</v>
      </c>
      <c r="D384" s="154" t="s">
        <v>255</v>
      </c>
      <c r="E384" s="155" t="s">
        <v>352</v>
      </c>
      <c r="F384" s="156">
        <v>1937</v>
      </c>
      <c r="G384" s="155" t="s">
        <v>295</v>
      </c>
      <c r="H384" s="155" t="s">
        <v>297</v>
      </c>
      <c r="I384" s="157">
        <v>39749</v>
      </c>
      <c r="J384" s="156">
        <v>1721.02</v>
      </c>
      <c r="K384" s="167">
        <v>0.95</v>
      </c>
    </row>
    <row r="385" spans="1:11" x14ac:dyDescent="0.25">
      <c r="A385" s="153">
        <v>381</v>
      </c>
      <c r="B385" s="154" t="s">
        <v>1084</v>
      </c>
      <c r="C385" s="154" t="s">
        <v>294</v>
      </c>
      <c r="D385" s="154" t="s">
        <v>255</v>
      </c>
      <c r="E385" s="155">
        <v>39730</v>
      </c>
      <c r="F385" s="156">
        <v>1389.6</v>
      </c>
      <c r="G385" s="155" t="s">
        <v>295</v>
      </c>
      <c r="H385" s="155" t="s">
        <v>304</v>
      </c>
      <c r="I385" s="157">
        <v>39736</v>
      </c>
      <c r="J385" s="156">
        <v>1368.76</v>
      </c>
      <c r="K385" s="167">
        <v>1.05</v>
      </c>
    </row>
    <row r="386" spans="1:11" x14ac:dyDescent="0.25">
      <c r="A386" s="153">
        <v>382</v>
      </c>
      <c r="B386" s="154" t="s">
        <v>1085</v>
      </c>
      <c r="C386" s="154" t="s">
        <v>294</v>
      </c>
      <c r="D386" s="154" t="s">
        <v>255</v>
      </c>
      <c r="E386" s="155" t="s">
        <v>352</v>
      </c>
      <c r="F386" s="156">
        <v>380</v>
      </c>
      <c r="G386" s="155" t="s">
        <v>295</v>
      </c>
      <c r="H386" s="155" t="s">
        <v>304</v>
      </c>
      <c r="I386" s="157">
        <v>39736</v>
      </c>
      <c r="J386" s="156">
        <v>380</v>
      </c>
      <c r="K386" s="167">
        <v>1.07</v>
      </c>
    </row>
    <row r="387" spans="1:11" x14ac:dyDescent="0.25">
      <c r="A387" s="153">
        <v>383</v>
      </c>
      <c r="B387" s="154" t="s">
        <v>1086</v>
      </c>
      <c r="C387" s="154" t="s">
        <v>254</v>
      </c>
      <c r="D387" s="154" t="s">
        <v>255</v>
      </c>
      <c r="E387" s="155">
        <v>39701</v>
      </c>
      <c r="F387" s="156">
        <v>3565</v>
      </c>
      <c r="G387" s="155" t="s">
        <v>295</v>
      </c>
      <c r="H387" s="155" t="s">
        <v>297</v>
      </c>
      <c r="I387" s="157">
        <v>39749</v>
      </c>
      <c r="J387" s="156">
        <v>3167.49</v>
      </c>
      <c r="K387" s="167">
        <v>0.95</v>
      </c>
    </row>
    <row r="388" spans="1:11" x14ac:dyDescent="0.25">
      <c r="A388" s="153">
        <v>384</v>
      </c>
      <c r="B388" s="154" t="s">
        <v>1087</v>
      </c>
      <c r="C388" s="154" t="s">
        <v>294</v>
      </c>
      <c r="D388" s="154" t="s">
        <v>255</v>
      </c>
      <c r="E388" s="155" t="s">
        <v>352</v>
      </c>
      <c r="F388" s="156">
        <v>779</v>
      </c>
      <c r="G388" s="155" t="s">
        <v>295</v>
      </c>
      <c r="H388" s="155" t="s">
        <v>304</v>
      </c>
      <c r="I388" s="157">
        <v>39741</v>
      </c>
      <c r="J388" s="156">
        <v>767.31</v>
      </c>
      <c r="K388" s="167">
        <v>1.05</v>
      </c>
    </row>
    <row r="389" spans="1:11" x14ac:dyDescent="0.25">
      <c r="A389" s="153">
        <v>385</v>
      </c>
      <c r="B389" s="154" t="s">
        <v>1088</v>
      </c>
      <c r="C389" s="154" t="s">
        <v>294</v>
      </c>
      <c r="D389" s="154" t="s">
        <v>255</v>
      </c>
      <c r="E389" s="155">
        <v>39728</v>
      </c>
      <c r="F389" s="156">
        <v>1389.6</v>
      </c>
      <c r="G389" s="155" t="s">
        <v>295</v>
      </c>
      <c r="H389" s="155" t="s">
        <v>304</v>
      </c>
      <c r="I389" s="157">
        <v>39741</v>
      </c>
      <c r="J389" s="156">
        <v>1077.5</v>
      </c>
      <c r="K389" s="167">
        <v>0.83</v>
      </c>
    </row>
    <row r="390" spans="1:11" x14ac:dyDescent="0.25">
      <c r="A390" s="153">
        <v>386</v>
      </c>
      <c r="B390" s="154" t="s">
        <v>1089</v>
      </c>
      <c r="C390" s="154" t="s">
        <v>294</v>
      </c>
      <c r="D390" s="154" t="s">
        <v>255</v>
      </c>
      <c r="E390" s="155">
        <v>39728</v>
      </c>
      <c r="F390" s="156">
        <v>1389.6</v>
      </c>
      <c r="G390" s="155" t="s">
        <v>295</v>
      </c>
      <c r="H390" s="155" t="s">
        <v>304</v>
      </c>
      <c r="I390" s="157">
        <v>39745</v>
      </c>
      <c r="J390" s="156">
        <v>1304.1400000000001</v>
      </c>
      <c r="K390" s="167">
        <v>1</v>
      </c>
    </row>
    <row r="391" spans="1:11" x14ac:dyDescent="0.25">
      <c r="A391" s="153">
        <v>387</v>
      </c>
      <c r="B391" s="154" t="s">
        <v>1090</v>
      </c>
      <c r="C391" s="154" t="s">
        <v>294</v>
      </c>
      <c r="D391" s="154" t="s">
        <v>255</v>
      </c>
      <c r="E391" s="155" t="s">
        <v>352</v>
      </c>
      <c r="F391" s="156">
        <v>1389.6</v>
      </c>
      <c r="G391" s="155" t="s">
        <v>295</v>
      </c>
      <c r="H391" s="155" t="s">
        <v>304</v>
      </c>
      <c r="I391" s="157">
        <v>39749</v>
      </c>
      <c r="J391" s="156">
        <v>1304.1400000000001</v>
      </c>
      <c r="K391" s="167">
        <v>1</v>
      </c>
    </row>
    <row r="392" spans="1:11" x14ac:dyDescent="0.25">
      <c r="A392" s="153">
        <v>388</v>
      </c>
      <c r="B392" s="154" t="s">
        <v>1091</v>
      </c>
      <c r="C392" s="154" t="s">
        <v>294</v>
      </c>
      <c r="D392" s="154" t="s">
        <v>255</v>
      </c>
      <c r="E392" s="155" t="s">
        <v>352</v>
      </c>
      <c r="F392" s="156">
        <v>1389.6</v>
      </c>
      <c r="G392" s="155" t="s">
        <v>295</v>
      </c>
      <c r="H392" s="155" t="s">
        <v>304</v>
      </c>
      <c r="I392" s="157">
        <v>39743</v>
      </c>
      <c r="J392" s="156">
        <v>1304.1400000000001</v>
      </c>
      <c r="K392" s="167">
        <v>1</v>
      </c>
    </row>
    <row r="393" spans="1:11" x14ac:dyDescent="0.25">
      <c r="A393" s="153">
        <v>389</v>
      </c>
      <c r="B393" s="154" t="s">
        <v>1092</v>
      </c>
      <c r="C393" s="154" t="s">
        <v>294</v>
      </c>
      <c r="D393" s="154" t="s">
        <v>255</v>
      </c>
      <c r="E393" s="155" t="s">
        <v>352</v>
      </c>
      <c r="F393" s="156">
        <v>1538</v>
      </c>
      <c r="G393" s="155" t="s">
        <v>295</v>
      </c>
      <c r="H393" s="155" t="s">
        <v>297</v>
      </c>
      <c r="I393" s="157">
        <v>39756</v>
      </c>
      <c r="J393" s="156">
        <v>1438.03</v>
      </c>
      <c r="K393" s="167">
        <v>1</v>
      </c>
    </row>
    <row r="394" spans="1:11" x14ac:dyDescent="0.25">
      <c r="A394" s="153">
        <v>390</v>
      </c>
      <c r="B394" s="154" t="s">
        <v>1093</v>
      </c>
      <c r="C394" s="154" t="s">
        <v>294</v>
      </c>
      <c r="D394" s="154" t="s">
        <v>255</v>
      </c>
      <c r="E394" s="155" t="s">
        <v>352</v>
      </c>
      <c r="F394" s="156">
        <v>1937</v>
      </c>
      <c r="G394" s="155" t="s">
        <v>295</v>
      </c>
      <c r="H394" s="155" t="s">
        <v>297</v>
      </c>
      <c r="I394" s="157">
        <v>39749</v>
      </c>
      <c r="J394" s="156">
        <v>1721.02</v>
      </c>
      <c r="K394" s="167">
        <v>0.95</v>
      </c>
    </row>
    <row r="395" spans="1:11" x14ac:dyDescent="0.25">
      <c r="A395" s="153">
        <v>391</v>
      </c>
      <c r="B395" s="154" t="s">
        <v>1094</v>
      </c>
      <c r="C395" s="154" t="s">
        <v>254</v>
      </c>
      <c r="D395" s="154" t="s">
        <v>255</v>
      </c>
      <c r="E395" s="155">
        <v>39673</v>
      </c>
      <c r="F395" s="156">
        <v>16042.5</v>
      </c>
      <c r="G395" s="155" t="s">
        <v>295</v>
      </c>
      <c r="H395" s="155" t="s">
        <v>297</v>
      </c>
      <c r="I395" s="157">
        <v>39777</v>
      </c>
      <c r="J395" s="156">
        <v>14253.75</v>
      </c>
      <c r="K395" s="167">
        <v>0.95</v>
      </c>
    </row>
    <row r="396" spans="1:11" x14ac:dyDescent="0.25">
      <c r="A396" s="153">
        <v>392</v>
      </c>
      <c r="B396" s="154" t="s">
        <v>1095</v>
      </c>
      <c r="C396" s="154" t="s">
        <v>294</v>
      </c>
      <c r="D396" s="154" t="s">
        <v>255</v>
      </c>
      <c r="E396" s="155" t="s">
        <v>352</v>
      </c>
      <c r="F396" s="156">
        <v>380</v>
      </c>
      <c r="G396" s="155" t="s">
        <v>295</v>
      </c>
      <c r="H396" s="155" t="s">
        <v>304</v>
      </c>
      <c r="I396" s="157">
        <v>39743</v>
      </c>
      <c r="J396" s="156">
        <v>362.33</v>
      </c>
      <c r="K396" s="167">
        <v>1.02</v>
      </c>
    </row>
    <row r="397" spans="1:11" x14ac:dyDescent="0.25">
      <c r="A397" s="153">
        <v>393</v>
      </c>
      <c r="B397" s="154" t="s">
        <v>1096</v>
      </c>
      <c r="C397" s="154" t="s">
        <v>294</v>
      </c>
      <c r="D397" s="154" t="s">
        <v>255</v>
      </c>
      <c r="E397" s="155" t="s">
        <v>352</v>
      </c>
      <c r="F397" s="156">
        <v>380</v>
      </c>
      <c r="G397" s="155" t="s">
        <v>295</v>
      </c>
      <c r="H397" s="155" t="s">
        <v>304</v>
      </c>
      <c r="I397" s="157">
        <v>39745</v>
      </c>
      <c r="J397" s="156">
        <v>362.33</v>
      </c>
      <c r="K397" s="167">
        <v>1.02</v>
      </c>
    </row>
    <row r="398" spans="1:11" x14ac:dyDescent="0.25">
      <c r="A398" s="153">
        <v>394</v>
      </c>
      <c r="B398" s="154" t="s">
        <v>1097</v>
      </c>
      <c r="C398" s="154" t="s">
        <v>294</v>
      </c>
      <c r="D398" s="154" t="s">
        <v>255</v>
      </c>
      <c r="E398" s="155" t="s">
        <v>352</v>
      </c>
      <c r="F398" s="156">
        <v>380</v>
      </c>
      <c r="G398" s="155" t="s">
        <v>295</v>
      </c>
      <c r="H398" s="155" t="s">
        <v>304</v>
      </c>
      <c r="I398" s="157">
        <v>39745</v>
      </c>
      <c r="J398" s="156">
        <v>362.33</v>
      </c>
      <c r="K398" s="167">
        <v>1.02</v>
      </c>
    </row>
    <row r="399" spans="1:11" x14ac:dyDescent="0.25">
      <c r="A399" s="153">
        <v>395</v>
      </c>
      <c r="B399" s="154" t="s">
        <v>1098</v>
      </c>
      <c r="C399" s="154" t="s">
        <v>294</v>
      </c>
      <c r="D399" s="154" t="s">
        <v>255</v>
      </c>
      <c r="E399" s="155" t="s">
        <v>352</v>
      </c>
      <c r="F399" s="156">
        <v>1158</v>
      </c>
      <c r="G399" s="155" t="s">
        <v>295</v>
      </c>
      <c r="H399" s="155" t="s">
        <v>297</v>
      </c>
      <c r="I399" s="157">
        <v>39756</v>
      </c>
      <c r="J399" s="156">
        <v>1082.73</v>
      </c>
      <c r="K399" s="167">
        <v>1</v>
      </c>
    </row>
    <row r="400" spans="1:11" x14ac:dyDescent="0.25">
      <c r="A400" s="153">
        <v>396</v>
      </c>
      <c r="B400" s="154" t="s">
        <v>1099</v>
      </c>
      <c r="C400" s="154" t="s">
        <v>294</v>
      </c>
      <c r="D400" s="154" t="s">
        <v>255</v>
      </c>
      <c r="E400" s="155" t="s">
        <v>352</v>
      </c>
      <c r="F400" s="156">
        <v>5411</v>
      </c>
      <c r="G400" s="155" t="s">
        <v>295</v>
      </c>
      <c r="H400" s="155" t="s">
        <v>297</v>
      </c>
      <c r="I400" s="157">
        <v>39798</v>
      </c>
      <c r="J400" s="156">
        <v>4604.8100000000004</v>
      </c>
      <c r="K400" s="167">
        <v>0.91</v>
      </c>
    </row>
    <row r="401" spans="1:11" x14ac:dyDescent="0.25">
      <c r="A401" s="153">
        <v>397</v>
      </c>
      <c r="B401" s="154" t="s">
        <v>1100</v>
      </c>
      <c r="C401" s="154" t="s">
        <v>294</v>
      </c>
      <c r="D401" s="154" t="s">
        <v>255</v>
      </c>
      <c r="E401" s="155" t="s">
        <v>352</v>
      </c>
      <c r="F401" s="156">
        <v>380</v>
      </c>
      <c r="G401" s="155" t="s">
        <v>295</v>
      </c>
      <c r="H401" s="155" t="s">
        <v>304</v>
      </c>
      <c r="I401" s="157">
        <v>39776</v>
      </c>
      <c r="J401" s="156">
        <v>362.33</v>
      </c>
      <c r="K401" s="167">
        <v>1.02</v>
      </c>
    </row>
    <row r="402" spans="1:11" x14ac:dyDescent="0.25">
      <c r="A402" s="153">
        <v>398</v>
      </c>
      <c r="B402" s="154" t="s">
        <v>1101</v>
      </c>
      <c r="C402" s="154" t="s">
        <v>294</v>
      </c>
      <c r="D402" s="154" t="s">
        <v>255</v>
      </c>
      <c r="E402" s="155" t="s">
        <v>352</v>
      </c>
      <c r="F402" s="156">
        <v>380</v>
      </c>
      <c r="G402" s="155" t="s">
        <v>295</v>
      </c>
      <c r="H402" s="155" t="s">
        <v>304</v>
      </c>
      <c r="I402" s="157">
        <v>39755</v>
      </c>
      <c r="J402" s="156">
        <v>380</v>
      </c>
      <c r="K402" s="167">
        <v>1.07</v>
      </c>
    </row>
    <row r="403" spans="1:11" x14ac:dyDescent="0.25">
      <c r="A403" s="153">
        <v>399</v>
      </c>
      <c r="B403" s="154" t="s">
        <v>1102</v>
      </c>
      <c r="C403" s="154" t="s">
        <v>294</v>
      </c>
      <c r="D403" s="154" t="s">
        <v>255</v>
      </c>
      <c r="E403" s="155" t="s">
        <v>352</v>
      </c>
      <c r="F403" s="156">
        <v>380</v>
      </c>
      <c r="G403" s="155" t="s">
        <v>295</v>
      </c>
      <c r="H403" s="155" t="s">
        <v>304</v>
      </c>
      <c r="I403" s="157">
        <v>39750</v>
      </c>
      <c r="J403" s="156">
        <v>362.33</v>
      </c>
      <c r="K403" s="167">
        <v>1.02</v>
      </c>
    </row>
    <row r="404" spans="1:11" x14ac:dyDescent="0.25">
      <c r="A404" s="153">
        <v>400</v>
      </c>
      <c r="B404" s="154" t="s">
        <v>1103</v>
      </c>
      <c r="C404" s="154" t="s">
        <v>294</v>
      </c>
      <c r="D404" s="154" t="s">
        <v>255</v>
      </c>
      <c r="E404" s="155" t="s">
        <v>352</v>
      </c>
      <c r="F404" s="156">
        <v>1937</v>
      </c>
      <c r="G404" s="155" t="s">
        <v>295</v>
      </c>
      <c r="H404" s="155" t="s">
        <v>297</v>
      </c>
      <c r="I404" s="157">
        <v>39763</v>
      </c>
      <c r="J404" s="156">
        <v>1721.02</v>
      </c>
      <c r="K404" s="167">
        <v>0.95</v>
      </c>
    </row>
    <row r="405" spans="1:11" x14ac:dyDescent="0.25">
      <c r="A405" s="153">
        <v>401</v>
      </c>
      <c r="B405" s="154" t="s">
        <v>1104</v>
      </c>
      <c r="C405" s="154" t="s">
        <v>294</v>
      </c>
      <c r="D405" s="154" t="s">
        <v>255</v>
      </c>
      <c r="E405" s="155" t="s">
        <v>352</v>
      </c>
      <c r="F405" s="156">
        <v>2324.4</v>
      </c>
      <c r="G405" s="155" t="s">
        <v>295</v>
      </c>
      <c r="H405" s="155" t="s">
        <v>304</v>
      </c>
      <c r="I405" s="157">
        <v>39751</v>
      </c>
      <c r="J405" s="156">
        <v>2181.4499999999998</v>
      </c>
      <c r="K405" s="167">
        <v>1</v>
      </c>
    </row>
    <row r="406" spans="1:11" x14ac:dyDescent="0.25">
      <c r="A406" s="153">
        <v>402</v>
      </c>
      <c r="B406" s="154" t="s">
        <v>1105</v>
      </c>
      <c r="C406" s="154" t="s">
        <v>294</v>
      </c>
      <c r="D406" s="154" t="s">
        <v>255</v>
      </c>
      <c r="E406" s="155" t="s">
        <v>352</v>
      </c>
      <c r="F406" s="156">
        <v>2315</v>
      </c>
      <c r="G406" s="155" t="s">
        <v>295</v>
      </c>
      <c r="H406" s="155" t="s">
        <v>297</v>
      </c>
      <c r="I406" s="157">
        <v>39763</v>
      </c>
      <c r="J406" s="156">
        <v>1931.51</v>
      </c>
      <c r="K406" s="167">
        <v>0.89</v>
      </c>
    </row>
    <row r="407" spans="1:11" x14ac:dyDescent="0.25">
      <c r="A407" s="153">
        <v>403</v>
      </c>
      <c r="B407" s="154" t="s">
        <v>1106</v>
      </c>
      <c r="C407" s="154" t="s">
        <v>294</v>
      </c>
      <c r="D407" s="154" t="s">
        <v>255</v>
      </c>
      <c r="E407" s="155" t="s">
        <v>352</v>
      </c>
      <c r="F407" s="156">
        <v>1937</v>
      </c>
      <c r="G407" s="155" t="s">
        <v>295</v>
      </c>
      <c r="H407" s="155" t="s">
        <v>297</v>
      </c>
      <c r="I407" s="157">
        <v>39777</v>
      </c>
      <c r="J407" s="156">
        <v>1721.02</v>
      </c>
      <c r="K407" s="167">
        <v>0.95</v>
      </c>
    </row>
    <row r="408" spans="1:11" x14ac:dyDescent="0.25">
      <c r="A408" s="153">
        <v>404</v>
      </c>
      <c r="B408" s="154" t="s">
        <v>1107</v>
      </c>
      <c r="C408" s="154" t="s">
        <v>254</v>
      </c>
      <c r="D408" s="154" t="s">
        <v>255</v>
      </c>
      <c r="E408" s="155">
        <v>39654</v>
      </c>
      <c r="F408" s="156">
        <v>13291.25</v>
      </c>
      <c r="G408" s="155" t="s">
        <v>295</v>
      </c>
      <c r="H408" s="155" t="s">
        <v>297</v>
      </c>
      <c r="I408" s="157">
        <v>39770</v>
      </c>
      <c r="J408" s="156">
        <v>11809.28</v>
      </c>
      <c r="K408" s="167">
        <v>0.95</v>
      </c>
    </row>
    <row r="409" spans="1:11" x14ac:dyDescent="0.25">
      <c r="A409" s="153">
        <v>405</v>
      </c>
      <c r="B409" s="154" t="s">
        <v>1108</v>
      </c>
      <c r="C409" s="154" t="s">
        <v>294</v>
      </c>
      <c r="D409" s="154" t="s">
        <v>255</v>
      </c>
      <c r="E409" s="155">
        <v>39730</v>
      </c>
      <c r="F409" s="156">
        <v>6169</v>
      </c>
      <c r="G409" s="155" t="s">
        <v>295</v>
      </c>
      <c r="H409" s="155" t="s">
        <v>297</v>
      </c>
      <c r="I409" s="157">
        <v>39763</v>
      </c>
      <c r="J409" s="156">
        <v>5481.15</v>
      </c>
      <c r="K409" s="167">
        <v>0.95</v>
      </c>
    </row>
    <row r="410" spans="1:11" x14ac:dyDescent="0.25">
      <c r="A410" s="153">
        <v>406</v>
      </c>
      <c r="B410" s="154" t="s">
        <v>1109</v>
      </c>
      <c r="C410" s="154" t="s">
        <v>294</v>
      </c>
      <c r="D410" s="154" t="s">
        <v>255</v>
      </c>
      <c r="E410" s="155" t="s">
        <v>352</v>
      </c>
      <c r="F410" s="156">
        <v>693.6</v>
      </c>
      <c r="G410" s="155" t="s">
        <v>295</v>
      </c>
      <c r="H410" s="155" t="s">
        <v>304</v>
      </c>
      <c r="I410" s="157">
        <v>39757</v>
      </c>
      <c r="J410" s="156">
        <v>683.2</v>
      </c>
      <c r="K410" s="167">
        <v>1.05</v>
      </c>
    </row>
    <row r="411" spans="1:11" x14ac:dyDescent="0.25">
      <c r="A411" s="153">
        <v>407</v>
      </c>
      <c r="B411" s="154" t="s">
        <v>1110</v>
      </c>
      <c r="C411" s="154" t="s">
        <v>294</v>
      </c>
      <c r="D411" s="154" t="s">
        <v>255</v>
      </c>
      <c r="E411" s="155" t="s">
        <v>352</v>
      </c>
      <c r="F411" s="156">
        <v>380</v>
      </c>
      <c r="G411" s="155" t="s">
        <v>295</v>
      </c>
      <c r="H411" s="155" t="s">
        <v>297</v>
      </c>
      <c r="I411" s="157">
        <v>39784</v>
      </c>
      <c r="J411" s="156">
        <v>361</v>
      </c>
      <c r="K411" s="167">
        <v>1.01</v>
      </c>
    </row>
    <row r="412" spans="1:11" x14ac:dyDescent="0.25">
      <c r="A412" s="153">
        <v>408</v>
      </c>
      <c r="B412" s="154" t="s">
        <v>1111</v>
      </c>
      <c r="C412" s="154" t="s">
        <v>294</v>
      </c>
      <c r="D412" s="154" t="s">
        <v>255</v>
      </c>
      <c r="E412" s="155" t="s">
        <v>352</v>
      </c>
      <c r="F412" s="156">
        <v>578</v>
      </c>
      <c r="G412" s="155" t="s">
        <v>295</v>
      </c>
      <c r="H412" s="155" t="s">
        <v>304</v>
      </c>
      <c r="I412" s="157">
        <v>39763</v>
      </c>
      <c r="J412" s="156">
        <v>578</v>
      </c>
      <c r="K412" s="167">
        <v>1.07</v>
      </c>
    </row>
    <row r="413" spans="1:11" x14ac:dyDescent="0.25">
      <c r="A413" s="153">
        <v>409</v>
      </c>
      <c r="B413" s="154" t="s">
        <v>253</v>
      </c>
      <c r="C413" s="154" t="s">
        <v>254</v>
      </c>
      <c r="D413" s="154" t="s">
        <v>255</v>
      </c>
      <c r="E413" s="155" t="s">
        <v>253</v>
      </c>
      <c r="F413" s="156" t="s">
        <v>253</v>
      </c>
      <c r="G413" s="155" t="s">
        <v>295</v>
      </c>
      <c r="H413" s="155" t="s">
        <v>253</v>
      </c>
      <c r="I413" s="157" t="s">
        <v>253</v>
      </c>
      <c r="J413" s="156" t="s">
        <v>253</v>
      </c>
      <c r="K413" s="167" t="s">
        <v>253</v>
      </c>
    </row>
    <row r="414" spans="1:11" x14ac:dyDescent="0.25">
      <c r="A414" s="153">
        <v>410</v>
      </c>
      <c r="B414" s="154" t="s">
        <v>1112</v>
      </c>
      <c r="C414" s="154" t="s">
        <v>294</v>
      </c>
      <c r="D414" s="154" t="s">
        <v>255</v>
      </c>
      <c r="E414" s="155">
        <v>39734</v>
      </c>
      <c r="F414" s="156">
        <v>4054</v>
      </c>
      <c r="G414" s="155" t="s">
        <v>295</v>
      </c>
      <c r="H414" s="155" t="s">
        <v>297</v>
      </c>
      <c r="I414" s="157">
        <v>39770</v>
      </c>
      <c r="J414" s="156">
        <v>3601.98</v>
      </c>
      <c r="K414" s="167">
        <v>0.95</v>
      </c>
    </row>
    <row r="415" spans="1:11" x14ac:dyDescent="0.25">
      <c r="A415" s="153">
        <v>411</v>
      </c>
      <c r="B415" s="154" t="s">
        <v>1113</v>
      </c>
      <c r="C415" s="154" t="s">
        <v>254</v>
      </c>
      <c r="D415" s="154" t="s">
        <v>255</v>
      </c>
      <c r="E415" s="155">
        <v>39729</v>
      </c>
      <c r="F415" s="156">
        <v>7440</v>
      </c>
      <c r="G415" s="155" t="s">
        <v>295</v>
      </c>
      <c r="H415" s="155" t="s">
        <v>297</v>
      </c>
      <c r="I415" s="157">
        <v>39777</v>
      </c>
      <c r="J415" s="156">
        <v>6610.44</v>
      </c>
      <c r="K415" s="167">
        <v>0.95</v>
      </c>
    </row>
    <row r="416" spans="1:11" x14ac:dyDescent="0.25">
      <c r="A416" s="153">
        <v>412</v>
      </c>
      <c r="B416" s="154" t="s">
        <v>1114</v>
      </c>
      <c r="C416" s="154" t="s">
        <v>294</v>
      </c>
      <c r="D416" s="154" t="s">
        <v>255</v>
      </c>
      <c r="E416" s="155" t="s">
        <v>352</v>
      </c>
      <c r="F416" s="156">
        <v>2324.4</v>
      </c>
      <c r="G416" s="155" t="s">
        <v>295</v>
      </c>
      <c r="H416" s="155" t="s">
        <v>304</v>
      </c>
      <c r="I416" s="157">
        <v>39763</v>
      </c>
      <c r="J416" s="156">
        <v>2289.5300000000002</v>
      </c>
      <c r="K416" s="167">
        <v>1.05</v>
      </c>
    </row>
    <row r="417" spans="1:11" x14ac:dyDescent="0.25">
      <c r="A417" s="153">
        <v>413</v>
      </c>
      <c r="B417" s="154" t="s">
        <v>1115</v>
      </c>
      <c r="C417" s="154" t="s">
        <v>254</v>
      </c>
      <c r="D417" s="154" t="s">
        <v>255</v>
      </c>
      <c r="E417" s="155">
        <v>39716</v>
      </c>
      <c r="F417" s="156">
        <v>3022.5</v>
      </c>
      <c r="G417" s="155" t="s">
        <v>295</v>
      </c>
      <c r="H417" s="155" t="s">
        <v>297</v>
      </c>
      <c r="I417" s="157">
        <v>39784</v>
      </c>
      <c r="J417" s="156">
        <v>2826.03</v>
      </c>
      <c r="K417" s="167">
        <v>1</v>
      </c>
    </row>
    <row r="418" spans="1:11" x14ac:dyDescent="0.25">
      <c r="A418" s="153">
        <v>414</v>
      </c>
      <c r="B418" s="154" t="s">
        <v>1116</v>
      </c>
      <c r="C418" s="154" t="s">
        <v>294</v>
      </c>
      <c r="D418" s="154" t="s">
        <v>255</v>
      </c>
      <c r="E418" s="155" t="s">
        <v>352</v>
      </c>
      <c r="F418" s="156">
        <v>1538</v>
      </c>
      <c r="G418" s="155" t="s">
        <v>295</v>
      </c>
      <c r="H418" s="155" t="s">
        <v>297</v>
      </c>
      <c r="I418" s="157">
        <v>39777</v>
      </c>
      <c r="J418" s="156">
        <v>1366.51</v>
      </c>
      <c r="K418" s="167">
        <v>0.95</v>
      </c>
    </row>
    <row r="419" spans="1:11" x14ac:dyDescent="0.25">
      <c r="A419" s="153">
        <v>415</v>
      </c>
      <c r="B419" s="154" t="s">
        <v>1117</v>
      </c>
      <c r="C419" s="154" t="s">
        <v>254</v>
      </c>
      <c r="D419" s="154" t="s">
        <v>255</v>
      </c>
      <c r="E419" s="155" t="s">
        <v>352</v>
      </c>
      <c r="F419" s="156">
        <v>3100</v>
      </c>
      <c r="G419" s="155" t="s">
        <v>295</v>
      </c>
      <c r="H419" s="155" t="s">
        <v>304</v>
      </c>
      <c r="I419" s="157">
        <v>39770</v>
      </c>
      <c r="J419" s="156">
        <v>2909.35</v>
      </c>
      <c r="K419" s="167">
        <v>1</v>
      </c>
    </row>
    <row r="420" spans="1:11" x14ac:dyDescent="0.25">
      <c r="A420" s="153">
        <v>416</v>
      </c>
      <c r="B420" s="154" t="s">
        <v>1118</v>
      </c>
      <c r="C420" s="154" t="s">
        <v>294</v>
      </c>
      <c r="D420" s="154" t="s">
        <v>255</v>
      </c>
      <c r="E420" s="155">
        <v>39696</v>
      </c>
      <c r="F420" s="156">
        <v>3474</v>
      </c>
      <c r="G420" s="155" t="s">
        <v>295</v>
      </c>
      <c r="H420" s="155" t="s">
        <v>304</v>
      </c>
      <c r="I420" s="157">
        <v>39764</v>
      </c>
      <c r="J420" s="156">
        <v>3075.46</v>
      </c>
      <c r="K420" s="167">
        <v>0.94</v>
      </c>
    </row>
    <row r="421" spans="1:11" x14ac:dyDescent="0.25">
      <c r="A421" s="153">
        <v>417</v>
      </c>
      <c r="B421" s="154" t="s">
        <v>1119</v>
      </c>
      <c r="C421" s="154" t="s">
        <v>294</v>
      </c>
      <c r="D421" s="154" t="s">
        <v>255</v>
      </c>
      <c r="E421" s="155" t="s">
        <v>352</v>
      </c>
      <c r="F421" s="156">
        <v>380</v>
      </c>
      <c r="G421" s="155" t="s">
        <v>295</v>
      </c>
      <c r="H421" s="155" t="s">
        <v>304</v>
      </c>
      <c r="I421" s="157">
        <v>39764</v>
      </c>
      <c r="J421" s="156">
        <v>362.33</v>
      </c>
      <c r="K421" s="167">
        <v>1.02</v>
      </c>
    </row>
    <row r="422" spans="1:11" x14ac:dyDescent="0.25">
      <c r="A422" s="153">
        <v>418</v>
      </c>
      <c r="B422" s="154" t="s">
        <v>1120</v>
      </c>
      <c r="C422" s="154" t="s">
        <v>294</v>
      </c>
      <c r="D422" s="154" t="s">
        <v>255</v>
      </c>
      <c r="E422" s="155" t="s">
        <v>352</v>
      </c>
      <c r="F422" s="156">
        <v>1158</v>
      </c>
      <c r="G422" s="155" t="s">
        <v>295</v>
      </c>
      <c r="H422" s="155" t="s">
        <v>304</v>
      </c>
      <c r="I422" s="157">
        <v>39769</v>
      </c>
      <c r="J422" s="156">
        <v>1086.79</v>
      </c>
      <c r="K422" s="167">
        <v>1</v>
      </c>
    </row>
    <row r="423" spans="1:11" x14ac:dyDescent="0.25">
      <c r="A423" s="153">
        <v>419</v>
      </c>
      <c r="B423" s="154" t="s">
        <v>1121</v>
      </c>
      <c r="C423" s="154" t="s">
        <v>254</v>
      </c>
      <c r="D423" s="154" t="s">
        <v>255</v>
      </c>
      <c r="E423" s="155">
        <v>39756</v>
      </c>
      <c r="F423" s="156">
        <v>3720</v>
      </c>
      <c r="G423" s="155" t="s">
        <v>295</v>
      </c>
      <c r="H423" s="155" t="s">
        <v>304</v>
      </c>
      <c r="I423" s="157">
        <v>39770</v>
      </c>
      <c r="J423" s="156">
        <v>3305.22</v>
      </c>
      <c r="K423" s="167">
        <v>0.95</v>
      </c>
    </row>
    <row r="424" spans="1:11" x14ac:dyDescent="0.25">
      <c r="A424" s="153">
        <v>420</v>
      </c>
      <c r="B424" s="154" t="s">
        <v>1122</v>
      </c>
      <c r="C424" s="154" t="s">
        <v>294</v>
      </c>
      <c r="D424" s="154" t="s">
        <v>255</v>
      </c>
      <c r="E424" s="155" t="s">
        <v>352</v>
      </c>
      <c r="F424" s="156">
        <v>380</v>
      </c>
      <c r="G424" s="155" t="s">
        <v>295</v>
      </c>
      <c r="H424" s="155" t="s">
        <v>304</v>
      </c>
      <c r="I424" s="157">
        <v>39769</v>
      </c>
      <c r="J424" s="156">
        <v>362.33</v>
      </c>
      <c r="K424" s="167">
        <v>1.02</v>
      </c>
    </row>
    <row r="425" spans="1:11" x14ac:dyDescent="0.25">
      <c r="A425" s="153">
        <v>421</v>
      </c>
      <c r="B425" s="154" t="s">
        <v>1123</v>
      </c>
      <c r="C425" s="154" t="s">
        <v>254</v>
      </c>
      <c r="D425" s="154" t="s">
        <v>255</v>
      </c>
      <c r="E425" s="155" t="s">
        <v>352</v>
      </c>
      <c r="F425" s="156">
        <v>2945</v>
      </c>
      <c r="G425" s="155" t="s">
        <v>295</v>
      </c>
      <c r="H425" s="155" t="s">
        <v>304</v>
      </c>
      <c r="I425" s="157">
        <v>39785</v>
      </c>
      <c r="J425" s="156">
        <v>2900.82</v>
      </c>
      <c r="K425" s="167">
        <v>1.05</v>
      </c>
    </row>
    <row r="426" spans="1:11" x14ac:dyDescent="0.25">
      <c r="A426" s="153">
        <v>422</v>
      </c>
      <c r="B426" s="154" t="s">
        <v>1124</v>
      </c>
      <c r="C426" s="154" t="s">
        <v>294</v>
      </c>
      <c r="D426" s="154" t="s">
        <v>255</v>
      </c>
      <c r="E426" s="155" t="s">
        <v>352</v>
      </c>
      <c r="F426" s="156">
        <v>380</v>
      </c>
      <c r="G426" s="155" t="s">
        <v>295</v>
      </c>
      <c r="H426" s="155" t="s">
        <v>304</v>
      </c>
      <c r="I426" s="157">
        <v>39776</v>
      </c>
      <c r="J426" s="156">
        <v>362.33</v>
      </c>
      <c r="K426" s="167">
        <v>1.02</v>
      </c>
    </row>
    <row r="427" spans="1:11" x14ac:dyDescent="0.25">
      <c r="A427" s="153">
        <v>423</v>
      </c>
      <c r="B427" s="154" t="s">
        <v>1125</v>
      </c>
      <c r="C427" s="154" t="s">
        <v>294</v>
      </c>
      <c r="D427" s="154" t="s">
        <v>255</v>
      </c>
      <c r="E427" s="155" t="s">
        <v>352</v>
      </c>
      <c r="F427" s="156">
        <v>480</v>
      </c>
      <c r="G427" s="155" t="s">
        <v>295</v>
      </c>
      <c r="H427" s="155" t="s">
        <v>304</v>
      </c>
      <c r="I427" s="157">
        <v>39773</v>
      </c>
      <c r="J427" s="156">
        <v>457.68</v>
      </c>
      <c r="K427" s="167">
        <v>1.02</v>
      </c>
    </row>
    <row r="428" spans="1:11" x14ac:dyDescent="0.25">
      <c r="A428" s="153">
        <v>424</v>
      </c>
      <c r="B428" s="154" t="s">
        <v>1126</v>
      </c>
      <c r="C428" s="154" t="s">
        <v>294</v>
      </c>
      <c r="D428" s="154" t="s">
        <v>255</v>
      </c>
      <c r="E428" s="155" t="s">
        <v>352</v>
      </c>
      <c r="F428" s="156">
        <v>480</v>
      </c>
      <c r="G428" s="155" t="s">
        <v>295</v>
      </c>
      <c r="H428" s="155" t="s">
        <v>297</v>
      </c>
      <c r="I428" s="157">
        <v>39784</v>
      </c>
      <c r="J428" s="156">
        <v>456</v>
      </c>
      <c r="K428" s="167">
        <v>1.01</v>
      </c>
    </row>
    <row r="429" spans="1:11" x14ac:dyDescent="0.25">
      <c r="A429" s="153">
        <v>425</v>
      </c>
      <c r="B429" s="154" t="s">
        <v>1127</v>
      </c>
      <c r="C429" s="154" t="s">
        <v>294</v>
      </c>
      <c r="D429" s="154" t="s">
        <v>255</v>
      </c>
      <c r="E429" s="155" t="s">
        <v>352</v>
      </c>
      <c r="F429" s="156">
        <v>480</v>
      </c>
      <c r="G429" s="155" t="s">
        <v>295</v>
      </c>
      <c r="H429" s="155" t="s">
        <v>304</v>
      </c>
      <c r="I429" s="157">
        <v>39777</v>
      </c>
      <c r="J429" s="156">
        <v>457.68</v>
      </c>
      <c r="K429" s="167">
        <v>1.02</v>
      </c>
    </row>
    <row r="430" spans="1:11" x14ac:dyDescent="0.25">
      <c r="A430" s="153">
        <v>426</v>
      </c>
      <c r="B430" s="154" t="s">
        <v>1128</v>
      </c>
      <c r="C430" s="154" t="s">
        <v>294</v>
      </c>
      <c r="D430" s="154" t="s">
        <v>255</v>
      </c>
      <c r="E430" s="155">
        <v>39771</v>
      </c>
      <c r="F430" s="156">
        <v>1389.6</v>
      </c>
      <c r="G430" s="155" t="s">
        <v>295</v>
      </c>
      <c r="H430" s="155" t="s">
        <v>304</v>
      </c>
      <c r="I430" s="157">
        <v>39779</v>
      </c>
      <c r="J430" s="156">
        <v>1304.1300000000001</v>
      </c>
      <c r="K430" s="167">
        <v>1</v>
      </c>
    </row>
    <row r="431" spans="1:11" x14ac:dyDescent="0.25">
      <c r="A431" s="153">
        <v>427</v>
      </c>
      <c r="B431" s="154" t="s">
        <v>1129</v>
      </c>
      <c r="C431" s="154" t="s">
        <v>294</v>
      </c>
      <c r="D431" s="154" t="s">
        <v>255</v>
      </c>
      <c r="E431" s="155" t="s">
        <v>352</v>
      </c>
      <c r="F431" s="156">
        <v>380</v>
      </c>
      <c r="G431" s="155" t="s">
        <v>295</v>
      </c>
      <c r="H431" s="155" t="s">
        <v>304</v>
      </c>
      <c r="I431" s="157">
        <v>39779</v>
      </c>
      <c r="J431" s="156">
        <v>362.33</v>
      </c>
      <c r="K431" s="167">
        <v>1.02</v>
      </c>
    </row>
    <row r="432" spans="1:11" x14ac:dyDescent="0.25">
      <c r="A432" s="153">
        <v>428</v>
      </c>
      <c r="B432" s="154" t="s">
        <v>253</v>
      </c>
      <c r="C432" s="154" t="s">
        <v>254</v>
      </c>
      <c r="D432" s="154" t="s">
        <v>255</v>
      </c>
      <c r="E432" s="155" t="s">
        <v>253</v>
      </c>
      <c r="F432" s="156" t="s">
        <v>253</v>
      </c>
      <c r="G432" s="155" t="s">
        <v>295</v>
      </c>
      <c r="H432" s="155" t="s">
        <v>253</v>
      </c>
      <c r="I432" s="157" t="s">
        <v>253</v>
      </c>
      <c r="J432" s="156" t="s">
        <v>253</v>
      </c>
      <c r="K432" s="167" t="s">
        <v>253</v>
      </c>
    </row>
    <row r="433" spans="1:11" x14ac:dyDescent="0.25">
      <c r="A433" s="153">
        <v>429</v>
      </c>
      <c r="B433" s="154" t="s">
        <v>1130</v>
      </c>
      <c r="C433" s="154" t="s">
        <v>254</v>
      </c>
      <c r="D433" s="154" t="s">
        <v>255</v>
      </c>
      <c r="E433" s="155">
        <v>39756</v>
      </c>
      <c r="F433" s="156">
        <v>4960</v>
      </c>
      <c r="G433" s="155" t="s">
        <v>295</v>
      </c>
      <c r="H433" s="155" t="s">
        <v>305</v>
      </c>
      <c r="I433" s="157">
        <v>39797</v>
      </c>
      <c r="J433" s="156">
        <v>4637.6000000000004</v>
      </c>
      <c r="K433" s="167">
        <v>1</v>
      </c>
    </row>
    <row r="434" spans="1:11" x14ac:dyDescent="0.25">
      <c r="A434" s="153">
        <v>430</v>
      </c>
      <c r="B434" s="154" t="s">
        <v>1131</v>
      </c>
      <c r="C434" s="154" t="s">
        <v>254</v>
      </c>
      <c r="D434" s="154" t="s">
        <v>255</v>
      </c>
      <c r="E434" s="155">
        <v>39766</v>
      </c>
      <c r="F434" s="156">
        <v>4495</v>
      </c>
      <c r="G434" s="155" t="s">
        <v>295</v>
      </c>
      <c r="H434" s="155" t="s">
        <v>297</v>
      </c>
      <c r="I434" s="157">
        <v>39805</v>
      </c>
      <c r="J434" s="156">
        <v>3993.8</v>
      </c>
      <c r="K434" s="167">
        <v>0.95</v>
      </c>
    </row>
    <row r="435" spans="1:11" x14ac:dyDescent="0.25">
      <c r="A435" s="153">
        <v>431</v>
      </c>
      <c r="B435" s="154" t="s">
        <v>1132</v>
      </c>
      <c r="C435" s="154" t="s">
        <v>294</v>
      </c>
      <c r="D435" s="154" t="s">
        <v>255</v>
      </c>
      <c r="E435" s="155" t="s">
        <v>352</v>
      </c>
      <c r="F435" s="156">
        <v>934.8</v>
      </c>
      <c r="G435" s="155" t="s">
        <v>295</v>
      </c>
      <c r="H435" s="155" t="s">
        <v>304</v>
      </c>
      <c r="I435" s="157">
        <v>39786</v>
      </c>
      <c r="J435" s="156">
        <v>920.78</v>
      </c>
      <c r="K435" s="167">
        <v>1.05</v>
      </c>
    </row>
    <row r="436" spans="1:11" x14ac:dyDescent="0.25">
      <c r="A436" s="153">
        <v>432</v>
      </c>
      <c r="B436" s="154" t="s">
        <v>1133</v>
      </c>
      <c r="C436" s="154" t="s">
        <v>294</v>
      </c>
      <c r="D436" s="154" t="s">
        <v>255</v>
      </c>
      <c r="E436" s="155" t="s">
        <v>352</v>
      </c>
      <c r="F436" s="156">
        <v>934.8</v>
      </c>
      <c r="G436" s="155" t="s">
        <v>295</v>
      </c>
      <c r="H436" s="155" t="s">
        <v>304</v>
      </c>
      <c r="I436" s="157">
        <v>39786</v>
      </c>
      <c r="J436" s="156">
        <v>920.78</v>
      </c>
      <c r="K436" s="167">
        <v>1.05</v>
      </c>
    </row>
    <row r="437" spans="1:11" x14ac:dyDescent="0.25">
      <c r="A437" s="153">
        <v>433</v>
      </c>
      <c r="B437" s="154" t="s">
        <v>1134</v>
      </c>
      <c r="C437" s="154" t="s">
        <v>294</v>
      </c>
      <c r="D437" s="154" t="s">
        <v>255</v>
      </c>
      <c r="E437" s="155" t="s">
        <v>352</v>
      </c>
      <c r="F437" s="156">
        <v>1158</v>
      </c>
      <c r="G437" s="155" t="s">
        <v>295</v>
      </c>
      <c r="H437" s="155" t="s">
        <v>297</v>
      </c>
      <c r="I437" s="157">
        <v>39805</v>
      </c>
      <c r="J437" s="156">
        <v>1028.8900000000001</v>
      </c>
      <c r="K437" s="167">
        <v>0.95</v>
      </c>
    </row>
    <row r="438" spans="1:11" x14ac:dyDescent="0.25">
      <c r="A438" s="153">
        <v>434</v>
      </c>
      <c r="B438" s="154" t="s">
        <v>1135</v>
      </c>
      <c r="C438" s="154" t="s">
        <v>294</v>
      </c>
      <c r="D438" s="154" t="s">
        <v>255</v>
      </c>
      <c r="E438" s="155" t="s">
        <v>352</v>
      </c>
      <c r="F438" s="156">
        <v>380</v>
      </c>
      <c r="G438" s="155" t="s">
        <v>295</v>
      </c>
      <c r="H438" s="155" t="s">
        <v>304</v>
      </c>
      <c r="I438" s="157">
        <v>39786</v>
      </c>
      <c r="J438" s="156">
        <v>138.44999999999999</v>
      </c>
      <c r="K438" s="167">
        <v>0.39</v>
      </c>
    </row>
    <row r="439" spans="1:11" x14ac:dyDescent="0.25">
      <c r="A439" s="153">
        <v>435</v>
      </c>
      <c r="B439" s="154" t="s">
        <v>1136</v>
      </c>
      <c r="C439" s="154" t="s">
        <v>254</v>
      </c>
      <c r="D439" s="154" t="s">
        <v>255</v>
      </c>
      <c r="E439" s="155" t="s">
        <v>352</v>
      </c>
      <c r="F439" s="156">
        <v>1433.75</v>
      </c>
      <c r="G439" s="155" t="s">
        <v>295</v>
      </c>
      <c r="H439" s="155" t="s">
        <v>74</v>
      </c>
      <c r="I439" s="157">
        <v>39853</v>
      </c>
      <c r="J439" s="156">
        <v>1412.25</v>
      </c>
      <c r="K439" s="167">
        <v>1.05</v>
      </c>
    </row>
    <row r="440" spans="1:11" x14ac:dyDescent="0.25">
      <c r="A440" s="153">
        <v>436</v>
      </c>
      <c r="B440" s="154" t="s">
        <v>1137</v>
      </c>
      <c r="C440" s="154" t="s">
        <v>254</v>
      </c>
      <c r="D440" s="154" t="s">
        <v>255</v>
      </c>
      <c r="E440" s="155">
        <v>39772</v>
      </c>
      <c r="F440" s="156">
        <v>4417.5</v>
      </c>
      <c r="G440" s="155" t="s">
        <v>295</v>
      </c>
      <c r="H440" s="155" t="s">
        <v>302</v>
      </c>
      <c r="I440" s="157">
        <v>39828</v>
      </c>
      <c r="J440" s="156">
        <v>4417.5</v>
      </c>
      <c r="K440" s="167">
        <v>1.07</v>
      </c>
    </row>
    <row r="441" spans="1:11" x14ac:dyDescent="0.25">
      <c r="A441" s="153">
        <v>437</v>
      </c>
      <c r="B441" s="154" t="s">
        <v>1138</v>
      </c>
      <c r="C441" s="154" t="s">
        <v>254</v>
      </c>
      <c r="D441" s="154" t="s">
        <v>255</v>
      </c>
      <c r="E441" s="155">
        <v>39668</v>
      </c>
      <c r="F441" s="156">
        <v>4340</v>
      </c>
      <c r="G441" s="155" t="s">
        <v>295</v>
      </c>
      <c r="H441" s="155" t="s">
        <v>74</v>
      </c>
      <c r="I441" s="157">
        <v>39798</v>
      </c>
      <c r="J441" s="156">
        <v>4017.32</v>
      </c>
      <c r="K441" s="167">
        <v>0.99</v>
      </c>
    </row>
    <row r="442" spans="1:11" x14ac:dyDescent="0.25">
      <c r="A442" s="153">
        <v>438</v>
      </c>
      <c r="B442" s="154" t="s">
        <v>1139</v>
      </c>
      <c r="C442" s="154" t="s">
        <v>294</v>
      </c>
      <c r="D442" s="154" t="s">
        <v>255</v>
      </c>
      <c r="E442" s="155" t="s">
        <v>352</v>
      </c>
      <c r="F442" s="156">
        <v>480</v>
      </c>
      <c r="G442" s="155" t="s">
        <v>295</v>
      </c>
      <c r="H442" s="155" t="s">
        <v>304</v>
      </c>
      <c r="I442" s="157">
        <v>39791</v>
      </c>
      <c r="J442" s="156">
        <v>457.68</v>
      </c>
      <c r="K442" s="167">
        <v>1.02</v>
      </c>
    </row>
    <row r="443" spans="1:11" x14ac:dyDescent="0.25">
      <c r="A443" s="153">
        <v>439</v>
      </c>
      <c r="B443" s="154" t="s">
        <v>1140</v>
      </c>
      <c r="C443" s="154" t="s">
        <v>254</v>
      </c>
      <c r="D443" s="154" t="s">
        <v>255</v>
      </c>
      <c r="E443" s="155">
        <v>39706</v>
      </c>
      <c r="F443" s="156">
        <v>7207.5</v>
      </c>
      <c r="G443" s="155" t="s">
        <v>295</v>
      </c>
      <c r="H443" s="155" t="s">
        <v>297</v>
      </c>
      <c r="I443" s="157">
        <v>39854</v>
      </c>
      <c r="J443" s="156">
        <v>6403.86</v>
      </c>
      <c r="K443" s="167">
        <v>0.95</v>
      </c>
    </row>
    <row r="444" spans="1:11" x14ac:dyDescent="0.25">
      <c r="A444" s="153">
        <v>440</v>
      </c>
      <c r="B444" s="154" t="s">
        <v>1141</v>
      </c>
      <c r="C444" s="154" t="s">
        <v>254</v>
      </c>
      <c r="D444" s="154" t="s">
        <v>255</v>
      </c>
      <c r="E444" s="155" t="s">
        <v>352</v>
      </c>
      <c r="F444" s="156">
        <v>1395</v>
      </c>
      <c r="G444" s="155" t="s">
        <v>295</v>
      </c>
      <c r="H444" s="155" t="s">
        <v>297</v>
      </c>
      <c r="I444" s="157">
        <v>39798</v>
      </c>
      <c r="J444" s="156">
        <v>1239.45</v>
      </c>
      <c r="K444" s="167">
        <v>0.95</v>
      </c>
    </row>
    <row r="445" spans="1:11" x14ac:dyDescent="0.25">
      <c r="A445" s="153">
        <v>441</v>
      </c>
      <c r="B445" s="154" t="s">
        <v>1142</v>
      </c>
      <c r="C445" s="154" t="s">
        <v>294</v>
      </c>
      <c r="D445" s="154" t="s">
        <v>255</v>
      </c>
      <c r="E445" s="155" t="s">
        <v>352</v>
      </c>
      <c r="F445" s="156">
        <v>380</v>
      </c>
      <c r="G445" s="155" t="s">
        <v>295</v>
      </c>
      <c r="H445" s="155" t="s">
        <v>297</v>
      </c>
      <c r="I445" s="157">
        <v>39812</v>
      </c>
      <c r="J445" s="156">
        <v>343.33</v>
      </c>
      <c r="K445" s="167">
        <v>0.96</v>
      </c>
    </row>
    <row r="446" spans="1:11" x14ac:dyDescent="0.25">
      <c r="A446" s="153">
        <v>442</v>
      </c>
      <c r="B446" s="154" t="s">
        <v>1143</v>
      </c>
      <c r="C446" s="154" t="s">
        <v>254</v>
      </c>
      <c r="D446" s="154" t="s">
        <v>255</v>
      </c>
      <c r="E446" s="155" t="s">
        <v>352</v>
      </c>
      <c r="F446" s="156">
        <v>2635</v>
      </c>
      <c r="G446" s="155" t="s">
        <v>295</v>
      </c>
      <c r="H446" s="155" t="s">
        <v>297</v>
      </c>
      <c r="I446" s="157">
        <v>39805</v>
      </c>
      <c r="J446" s="156">
        <v>2341.19</v>
      </c>
      <c r="K446" s="167">
        <v>0.95</v>
      </c>
    </row>
    <row r="447" spans="1:11" x14ac:dyDescent="0.25">
      <c r="A447" s="153">
        <v>443</v>
      </c>
      <c r="B447" s="154" t="s">
        <v>1144</v>
      </c>
      <c r="C447" s="154" t="s">
        <v>254</v>
      </c>
      <c r="D447" s="154" t="s">
        <v>255</v>
      </c>
      <c r="E447" s="155">
        <v>39679</v>
      </c>
      <c r="F447" s="156">
        <v>3565</v>
      </c>
      <c r="G447" s="155" t="s">
        <v>295</v>
      </c>
      <c r="H447" s="155" t="s">
        <v>74</v>
      </c>
      <c r="I447" s="157">
        <v>39797</v>
      </c>
      <c r="J447" s="156">
        <v>3511.53</v>
      </c>
      <c r="K447" s="167">
        <v>1.05</v>
      </c>
    </row>
    <row r="448" spans="1:11" x14ac:dyDescent="0.25">
      <c r="A448" s="153">
        <v>444</v>
      </c>
      <c r="B448" s="154" t="s">
        <v>1145</v>
      </c>
      <c r="C448" s="154" t="s">
        <v>294</v>
      </c>
      <c r="D448" s="154" t="s">
        <v>255</v>
      </c>
      <c r="E448" s="155" t="s">
        <v>352</v>
      </c>
      <c r="F448" s="156">
        <v>1937</v>
      </c>
      <c r="G448" s="155" t="s">
        <v>295</v>
      </c>
      <c r="H448" s="155" t="s">
        <v>297</v>
      </c>
      <c r="I448" s="157">
        <v>39826</v>
      </c>
      <c r="J448" s="156">
        <v>1811.09</v>
      </c>
      <c r="K448" s="167">
        <v>1</v>
      </c>
    </row>
    <row r="449" spans="1:11" x14ac:dyDescent="0.25">
      <c r="A449" s="153">
        <v>445</v>
      </c>
      <c r="B449" s="154" t="s">
        <v>1146</v>
      </c>
      <c r="C449" s="154" t="s">
        <v>294</v>
      </c>
      <c r="D449" s="154" t="s">
        <v>255</v>
      </c>
      <c r="E449" s="155">
        <v>39791</v>
      </c>
      <c r="F449" s="156">
        <v>934.8</v>
      </c>
      <c r="G449" s="155" t="s">
        <v>295</v>
      </c>
      <c r="H449" s="155" t="s">
        <v>304</v>
      </c>
      <c r="I449" s="157">
        <v>39794</v>
      </c>
      <c r="J449" s="156">
        <v>877.32</v>
      </c>
      <c r="K449" s="167">
        <v>1</v>
      </c>
    </row>
    <row r="450" spans="1:11" x14ac:dyDescent="0.25">
      <c r="A450" s="153">
        <v>446</v>
      </c>
      <c r="B450" s="154" t="s">
        <v>253</v>
      </c>
      <c r="C450" s="154" t="s">
        <v>254</v>
      </c>
      <c r="D450" s="154" t="s">
        <v>255</v>
      </c>
      <c r="E450" s="155" t="s">
        <v>253</v>
      </c>
      <c r="F450" s="156" t="s">
        <v>253</v>
      </c>
      <c r="G450" s="155" t="s">
        <v>295</v>
      </c>
      <c r="H450" s="155" t="s">
        <v>253</v>
      </c>
      <c r="I450" s="157" t="s">
        <v>253</v>
      </c>
      <c r="J450" s="156" t="s">
        <v>253</v>
      </c>
      <c r="K450" s="167" t="s">
        <v>253</v>
      </c>
    </row>
    <row r="451" spans="1:11" x14ac:dyDescent="0.25">
      <c r="A451" s="153">
        <v>447</v>
      </c>
      <c r="B451" s="154" t="s">
        <v>1147</v>
      </c>
      <c r="C451" s="154" t="s">
        <v>254</v>
      </c>
      <c r="D451" s="154" t="s">
        <v>255</v>
      </c>
      <c r="E451" s="155" t="s">
        <v>352</v>
      </c>
      <c r="F451" s="156">
        <v>20227.5</v>
      </c>
      <c r="G451" s="155" t="s">
        <v>295</v>
      </c>
      <c r="H451" s="155" t="s">
        <v>297</v>
      </c>
      <c r="I451" s="157">
        <v>39805</v>
      </c>
      <c r="J451" s="156">
        <v>17972.13</v>
      </c>
      <c r="K451" s="167">
        <v>0.95</v>
      </c>
    </row>
    <row r="452" spans="1:11" x14ac:dyDescent="0.25">
      <c r="A452" s="153">
        <v>448</v>
      </c>
      <c r="B452" s="154" t="s">
        <v>1148</v>
      </c>
      <c r="C452" s="154" t="s">
        <v>254</v>
      </c>
      <c r="D452" s="154" t="s">
        <v>255</v>
      </c>
      <c r="E452" s="155" t="s">
        <v>352</v>
      </c>
      <c r="F452" s="156">
        <v>17872</v>
      </c>
      <c r="G452" s="155" t="s">
        <v>295</v>
      </c>
      <c r="H452" s="155" t="s">
        <v>303</v>
      </c>
      <c r="I452" s="157">
        <v>39876</v>
      </c>
      <c r="J452" s="156">
        <v>16236.4</v>
      </c>
      <c r="K452" s="167">
        <v>0.97</v>
      </c>
    </row>
    <row r="453" spans="1:11" x14ac:dyDescent="0.25">
      <c r="A453" s="153">
        <v>449</v>
      </c>
      <c r="B453" s="154" t="s">
        <v>1149</v>
      </c>
      <c r="C453" s="154" t="s">
        <v>294</v>
      </c>
      <c r="D453" s="154" t="s">
        <v>255</v>
      </c>
      <c r="E453" s="155" t="s">
        <v>352</v>
      </c>
      <c r="F453" s="156">
        <v>779</v>
      </c>
      <c r="G453" s="155" t="s">
        <v>295</v>
      </c>
      <c r="H453" s="155" t="s">
        <v>304</v>
      </c>
      <c r="I453" s="157">
        <v>39794</v>
      </c>
      <c r="J453" s="156">
        <v>731.09</v>
      </c>
      <c r="K453" s="167">
        <v>1</v>
      </c>
    </row>
    <row r="454" spans="1:11" x14ac:dyDescent="0.25">
      <c r="A454" s="153">
        <v>450</v>
      </c>
      <c r="B454" s="154" t="s">
        <v>1150</v>
      </c>
      <c r="C454" s="154" t="s">
        <v>294</v>
      </c>
      <c r="D454" s="154" t="s">
        <v>255</v>
      </c>
      <c r="E454" s="155" t="s">
        <v>352</v>
      </c>
      <c r="F454" s="156">
        <v>380</v>
      </c>
      <c r="G454" s="155" t="s">
        <v>295</v>
      </c>
      <c r="H454" s="155" t="s">
        <v>304</v>
      </c>
      <c r="I454" s="157">
        <v>39799</v>
      </c>
      <c r="J454" s="156">
        <v>362.33</v>
      </c>
      <c r="K454" s="167">
        <v>1.02</v>
      </c>
    </row>
    <row r="455" spans="1:11" x14ac:dyDescent="0.25">
      <c r="A455" s="153">
        <v>451</v>
      </c>
      <c r="B455" s="154" t="s">
        <v>1151</v>
      </c>
      <c r="C455" s="154" t="s">
        <v>254</v>
      </c>
      <c r="D455" s="154" t="s">
        <v>255</v>
      </c>
      <c r="E455" s="155">
        <v>39765</v>
      </c>
      <c r="F455" s="156">
        <v>5115</v>
      </c>
      <c r="G455" s="155" t="s">
        <v>295</v>
      </c>
      <c r="H455" s="155" t="s">
        <v>304</v>
      </c>
      <c r="I455" s="157">
        <v>39800</v>
      </c>
      <c r="J455" s="156">
        <v>4800.42</v>
      </c>
      <c r="K455" s="167">
        <v>1</v>
      </c>
    </row>
    <row r="456" spans="1:11" x14ac:dyDescent="0.25">
      <c r="A456" s="153">
        <v>452</v>
      </c>
      <c r="B456" s="154" t="s">
        <v>1152</v>
      </c>
      <c r="C456" s="154" t="s">
        <v>254</v>
      </c>
      <c r="D456" s="154" t="s">
        <v>255</v>
      </c>
      <c r="E456" s="155" t="s">
        <v>352</v>
      </c>
      <c r="F456" s="156">
        <v>3600</v>
      </c>
      <c r="G456" s="155" t="s">
        <v>295</v>
      </c>
      <c r="H456" s="155" t="s">
        <v>298</v>
      </c>
      <c r="I456" s="157">
        <v>39806</v>
      </c>
      <c r="J456" s="156">
        <v>3378.6</v>
      </c>
      <c r="K456" s="167">
        <v>1</v>
      </c>
    </row>
    <row r="457" spans="1:11" x14ac:dyDescent="0.25">
      <c r="A457" s="153">
        <v>453</v>
      </c>
      <c r="B457" s="154" t="s">
        <v>1153</v>
      </c>
      <c r="C457" s="154" t="s">
        <v>254</v>
      </c>
      <c r="D457" s="154" t="s">
        <v>255</v>
      </c>
      <c r="E457" s="155" t="s">
        <v>352</v>
      </c>
      <c r="F457" s="156">
        <v>6000</v>
      </c>
      <c r="G457" s="155" t="s">
        <v>295</v>
      </c>
      <c r="H457" s="155" t="s">
        <v>74</v>
      </c>
      <c r="I457" s="157">
        <v>39806</v>
      </c>
      <c r="J457" s="156">
        <v>5631</v>
      </c>
      <c r="K457" s="167">
        <v>1</v>
      </c>
    </row>
    <row r="458" spans="1:11" x14ac:dyDescent="0.25">
      <c r="A458" s="153">
        <v>454</v>
      </c>
      <c r="B458" s="154" t="s">
        <v>1154</v>
      </c>
      <c r="C458" s="154" t="s">
        <v>294</v>
      </c>
      <c r="D458" s="154" t="s">
        <v>255</v>
      </c>
      <c r="E458" s="155" t="s">
        <v>352</v>
      </c>
      <c r="F458" s="156">
        <v>1937</v>
      </c>
      <c r="G458" s="155" t="s">
        <v>295</v>
      </c>
      <c r="H458" s="155" t="s">
        <v>297</v>
      </c>
      <c r="I458" s="157">
        <v>39805</v>
      </c>
      <c r="J458" s="156">
        <v>1721.02</v>
      </c>
      <c r="K458" s="167">
        <v>0.95</v>
      </c>
    </row>
    <row r="459" spans="1:11" x14ac:dyDescent="0.25">
      <c r="A459" s="153">
        <v>455</v>
      </c>
      <c r="B459" s="154" t="s">
        <v>1155</v>
      </c>
      <c r="C459" s="154" t="s">
        <v>294</v>
      </c>
      <c r="D459" s="154" t="s">
        <v>255</v>
      </c>
      <c r="E459" s="155" t="s">
        <v>352</v>
      </c>
      <c r="F459" s="156">
        <v>480</v>
      </c>
      <c r="G459" s="155" t="s">
        <v>295</v>
      </c>
      <c r="H459" s="155" t="s">
        <v>304</v>
      </c>
      <c r="I459" s="157">
        <v>39800</v>
      </c>
      <c r="J459" s="156">
        <v>457.68</v>
      </c>
      <c r="K459" s="167">
        <v>1.02</v>
      </c>
    </row>
    <row r="460" spans="1:11" x14ac:dyDescent="0.25">
      <c r="A460" s="153">
        <v>456</v>
      </c>
      <c r="B460" s="154" t="s">
        <v>1156</v>
      </c>
      <c r="C460" s="154" t="s">
        <v>254</v>
      </c>
      <c r="D460" s="154" t="s">
        <v>255</v>
      </c>
      <c r="E460" s="155">
        <v>39398</v>
      </c>
      <c r="F460" s="156">
        <v>27300</v>
      </c>
      <c r="G460" s="155" t="s">
        <v>295</v>
      </c>
      <c r="H460" s="155" t="s">
        <v>304</v>
      </c>
      <c r="I460" s="157">
        <v>39832</v>
      </c>
      <c r="J460" s="156">
        <v>25621.05</v>
      </c>
      <c r="K460" s="167">
        <v>1</v>
      </c>
    </row>
    <row r="461" spans="1:11" x14ac:dyDescent="0.25">
      <c r="A461" s="153">
        <v>457</v>
      </c>
      <c r="B461" s="154" t="s">
        <v>1157</v>
      </c>
      <c r="C461" s="154" t="s">
        <v>294</v>
      </c>
      <c r="D461" s="154" t="s">
        <v>255</v>
      </c>
      <c r="E461" s="155" t="s">
        <v>352</v>
      </c>
      <c r="F461" s="156">
        <v>380</v>
      </c>
      <c r="G461" s="155" t="s">
        <v>295</v>
      </c>
      <c r="H461" s="155" t="s">
        <v>304</v>
      </c>
      <c r="I461" s="157">
        <v>39801</v>
      </c>
      <c r="J461" s="156">
        <v>362.33</v>
      </c>
      <c r="K461" s="167">
        <v>1.02</v>
      </c>
    </row>
    <row r="462" spans="1:11" x14ac:dyDescent="0.25">
      <c r="A462" s="153">
        <v>458</v>
      </c>
      <c r="B462" s="154" t="s">
        <v>1158</v>
      </c>
      <c r="C462" s="154" t="s">
        <v>294</v>
      </c>
      <c r="D462" s="154" t="s">
        <v>255</v>
      </c>
      <c r="E462" s="155" t="s">
        <v>352</v>
      </c>
      <c r="F462" s="156">
        <v>1158</v>
      </c>
      <c r="G462" s="155" t="s">
        <v>295</v>
      </c>
      <c r="H462" s="155" t="s">
        <v>304</v>
      </c>
      <c r="I462" s="157">
        <v>39801</v>
      </c>
      <c r="J462" s="156">
        <v>1086.78</v>
      </c>
      <c r="K462" s="167">
        <v>1</v>
      </c>
    </row>
    <row r="463" spans="1:11" x14ac:dyDescent="0.25">
      <c r="A463" s="153">
        <v>459</v>
      </c>
      <c r="B463" s="154" t="s">
        <v>1159</v>
      </c>
      <c r="C463" s="154" t="s">
        <v>294</v>
      </c>
      <c r="D463" s="154" t="s">
        <v>255</v>
      </c>
      <c r="E463" s="155" t="s">
        <v>352</v>
      </c>
      <c r="F463" s="156">
        <v>380</v>
      </c>
      <c r="G463" s="155" t="s">
        <v>295</v>
      </c>
      <c r="H463" s="155" t="s">
        <v>304</v>
      </c>
      <c r="I463" s="157">
        <v>39804</v>
      </c>
      <c r="J463" s="156">
        <v>362.33</v>
      </c>
      <c r="K463" s="167">
        <v>1.02</v>
      </c>
    </row>
    <row r="464" spans="1:11" x14ac:dyDescent="0.25">
      <c r="A464" s="153">
        <v>460</v>
      </c>
      <c r="B464" s="154" t="s">
        <v>1160</v>
      </c>
      <c r="C464" s="154" t="s">
        <v>254</v>
      </c>
      <c r="D464" s="154" t="s">
        <v>255</v>
      </c>
      <c r="E464" s="155" t="s">
        <v>352</v>
      </c>
      <c r="F464" s="156">
        <v>1317.5</v>
      </c>
      <c r="G464" s="155" t="s">
        <v>295</v>
      </c>
      <c r="H464" s="155" t="s">
        <v>74</v>
      </c>
      <c r="I464" s="157">
        <v>39882</v>
      </c>
      <c r="J464" s="156">
        <v>1297.74</v>
      </c>
      <c r="K464" s="167">
        <v>1.05</v>
      </c>
    </row>
    <row r="465" spans="1:11" x14ac:dyDescent="0.25">
      <c r="A465" s="153">
        <v>461</v>
      </c>
      <c r="B465" s="154" t="s">
        <v>1161</v>
      </c>
      <c r="C465" s="154" t="s">
        <v>294</v>
      </c>
      <c r="D465" s="154" t="s">
        <v>255</v>
      </c>
      <c r="E465" s="155" t="s">
        <v>352</v>
      </c>
      <c r="F465" s="156">
        <v>1158</v>
      </c>
      <c r="G465" s="155" t="s">
        <v>295</v>
      </c>
      <c r="H465" s="155" t="s">
        <v>297</v>
      </c>
      <c r="I465" s="157">
        <v>39826</v>
      </c>
      <c r="J465" s="156">
        <v>1082.73</v>
      </c>
      <c r="K465" s="167">
        <v>1</v>
      </c>
    </row>
    <row r="466" spans="1:11" x14ac:dyDescent="0.25">
      <c r="A466" s="153">
        <v>462</v>
      </c>
      <c r="B466" s="154" t="s">
        <v>1162</v>
      </c>
      <c r="C466" s="154" t="s">
        <v>294</v>
      </c>
      <c r="D466" s="154" t="s">
        <v>255</v>
      </c>
      <c r="E466" s="155" t="s">
        <v>352</v>
      </c>
      <c r="F466" s="156">
        <v>1845.6</v>
      </c>
      <c r="G466" s="155" t="s">
        <v>295</v>
      </c>
      <c r="H466" s="155" t="s">
        <v>304</v>
      </c>
      <c r="I466" s="157">
        <v>39805</v>
      </c>
      <c r="J466" s="156">
        <v>1732.09</v>
      </c>
      <c r="K466" s="167">
        <v>1</v>
      </c>
    </row>
    <row r="467" spans="1:11" x14ac:dyDescent="0.25">
      <c r="A467" s="153">
        <v>463</v>
      </c>
      <c r="B467" s="154" t="s">
        <v>1163</v>
      </c>
      <c r="C467" s="154" t="s">
        <v>294</v>
      </c>
      <c r="D467" s="154" t="s">
        <v>255</v>
      </c>
      <c r="E467" s="155" t="s">
        <v>352</v>
      </c>
      <c r="F467" s="156">
        <v>1389.6</v>
      </c>
      <c r="G467" s="155" t="s">
        <v>295</v>
      </c>
      <c r="H467" s="155" t="s">
        <v>304</v>
      </c>
      <c r="I467" s="157">
        <v>39811</v>
      </c>
      <c r="J467" s="156">
        <v>1304.1400000000001</v>
      </c>
      <c r="K467" s="167">
        <v>1</v>
      </c>
    </row>
    <row r="468" spans="1:11" x14ac:dyDescent="0.25">
      <c r="A468" s="153">
        <v>464</v>
      </c>
      <c r="B468" s="154" t="s">
        <v>1164</v>
      </c>
      <c r="C468" s="154" t="s">
        <v>254</v>
      </c>
      <c r="D468" s="154" t="s">
        <v>255</v>
      </c>
      <c r="E468" s="155" t="s">
        <v>352</v>
      </c>
      <c r="F468" s="156">
        <v>4030</v>
      </c>
      <c r="G468" s="155" t="s">
        <v>295</v>
      </c>
      <c r="H468" s="155" t="s">
        <v>304</v>
      </c>
      <c r="I468" s="157">
        <v>39822</v>
      </c>
      <c r="J468" s="156">
        <v>3768.05</v>
      </c>
      <c r="K468" s="167">
        <v>1</v>
      </c>
    </row>
    <row r="469" spans="1:11" x14ac:dyDescent="0.25">
      <c r="A469" s="153">
        <v>465</v>
      </c>
      <c r="B469" s="154" t="s">
        <v>1165</v>
      </c>
      <c r="C469" s="154" t="s">
        <v>254</v>
      </c>
      <c r="D469" s="154" t="s">
        <v>255</v>
      </c>
      <c r="E469" s="155">
        <v>39777</v>
      </c>
      <c r="F469" s="156">
        <v>6122.5</v>
      </c>
      <c r="G469" s="155" t="s">
        <v>295</v>
      </c>
      <c r="H469" s="155" t="s">
        <v>304</v>
      </c>
      <c r="I469" s="157">
        <v>39839</v>
      </c>
      <c r="J469" s="156">
        <v>5745.96</v>
      </c>
      <c r="K469" s="167">
        <v>1</v>
      </c>
    </row>
    <row r="470" spans="1:11" x14ac:dyDescent="0.25">
      <c r="A470" s="153">
        <v>466</v>
      </c>
      <c r="B470" s="154" t="s">
        <v>1166</v>
      </c>
      <c r="C470" s="154" t="s">
        <v>254</v>
      </c>
      <c r="D470" s="154" t="s">
        <v>255</v>
      </c>
      <c r="E470" s="155" t="s">
        <v>352</v>
      </c>
      <c r="F470" s="156">
        <v>2945</v>
      </c>
      <c r="G470" s="155" t="s">
        <v>295</v>
      </c>
      <c r="H470" s="155" t="s">
        <v>304</v>
      </c>
      <c r="I470" s="157">
        <v>39822</v>
      </c>
      <c r="J470" s="156">
        <v>2429.23</v>
      </c>
      <c r="K470" s="167">
        <v>0.88</v>
      </c>
    </row>
    <row r="471" spans="1:11" x14ac:dyDescent="0.25">
      <c r="A471" s="153">
        <v>467</v>
      </c>
      <c r="B471" s="154" t="s">
        <v>1167</v>
      </c>
      <c r="C471" s="154" t="s">
        <v>294</v>
      </c>
      <c r="D471" s="154" t="s">
        <v>255</v>
      </c>
      <c r="E471" s="155" t="s">
        <v>352</v>
      </c>
      <c r="F471" s="156">
        <v>480</v>
      </c>
      <c r="G471" s="155" t="s">
        <v>295</v>
      </c>
      <c r="H471" s="155" t="s">
        <v>304</v>
      </c>
      <c r="I471" s="157">
        <v>39826</v>
      </c>
      <c r="J471" s="156">
        <v>457.68</v>
      </c>
      <c r="K471" s="167">
        <v>1.02</v>
      </c>
    </row>
    <row r="472" spans="1:11" x14ac:dyDescent="0.25">
      <c r="A472" s="153">
        <v>468</v>
      </c>
      <c r="B472" s="154" t="s">
        <v>1168</v>
      </c>
      <c r="C472" s="154" t="s">
        <v>254</v>
      </c>
      <c r="D472" s="154" t="s">
        <v>255</v>
      </c>
      <c r="E472" s="155" t="s">
        <v>352</v>
      </c>
      <c r="F472" s="156">
        <v>25980</v>
      </c>
      <c r="G472" s="155" t="s">
        <v>295</v>
      </c>
      <c r="H472" s="155" t="s">
        <v>306</v>
      </c>
      <c r="I472" s="157">
        <v>39822</v>
      </c>
      <c r="J472" s="156">
        <v>22225.89</v>
      </c>
      <c r="K472" s="167">
        <v>0.91</v>
      </c>
    </row>
    <row r="473" spans="1:11" x14ac:dyDescent="0.25">
      <c r="A473" s="153">
        <v>469</v>
      </c>
      <c r="B473" s="154" t="s">
        <v>1169</v>
      </c>
      <c r="C473" s="154" t="s">
        <v>254</v>
      </c>
      <c r="D473" s="154" t="s">
        <v>255</v>
      </c>
      <c r="E473" s="155" t="s">
        <v>352</v>
      </c>
      <c r="F473" s="156">
        <v>6400</v>
      </c>
      <c r="G473" s="155" t="s">
        <v>295</v>
      </c>
      <c r="H473" s="155" t="s">
        <v>74</v>
      </c>
      <c r="I473" s="157">
        <v>39932</v>
      </c>
      <c r="J473" s="156">
        <v>5873.08</v>
      </c>
      <c r="K473" s="167">
        <v>0.98</v>
      </c>
    </row>
    <row r="474" spans="1:11" x14ac:dyDescent="0.25">
      <c r="A474" s="153">
        <v>470</v>
      </c>
      <c r="B474" s="154" t="s">
        <v>1170</v>
      </c>
      <c r="C474" s="154" t="s">
        <v>294</v>
      </c>
      <c r="D474" s="154" t="s">
        <v>255</v>
      </c>
      <c r="E474" s="155" t="s">
        <v>352</v>
      </c>
      <c r="F474" s="156">
        <v>380</v>
      </c>
      <c r="G474" s="155" t="s">
        <v>295</v>
      </c>
      <c r="H474" s="155" t="s">
        <v>304</v>
      </c>
      <c r="I474" s="157">
        <v>39835</v>
      </c>
      <c r="J474" s="156">
        <v>362.33</v>
      </c>
      <c r="K474" s="167">
        <v>1.02</v>
      </c>
    </row>
    <row r="475" spans="1:11" x14ac:dyDescent="0.25">
      <c r="A475" s="153">
        <v>471</v>
      </c>
      <c r="B475" s="154" t="s">
        <v>1171</v>
      </c>
      <c r="C475" s="154" t="s">
        <v>294</v>
      </c>
      <c r="D475" s="154" t="s">
        <v>255</v>
      </c>
      <c r="E475" s="155" t="s">
        <v>352</v>
      </c>
      <c r="F475" s="156">
        <v>693.6</v>
      </c>
      <c r="G475" s="155" t="s">
        <v>295</v>
      </c>
      <c r="H475" s="155" t="s">
        <v>297</v>
      </c>
      <c r="I475" s="157">
        <v>39840</v>
      </c>
      <c r="J475" s="156">
        <v>648.52</v>
      </c>
      <c r="K475" s="167">
        <v>1</v>
      </c>
    </row>
    <row r="476" spans="1:11" x14ac:dyDescent="0.25">
      <c r="A476" s="153">
        <v>472</v>
      </c>
      <c r="B476" s="154" t="s">
        <v>1172</v>
      </c>
      <c r="C476" s="154" t="s">
        <v>294</v>
      </c>
      <c r="D476" s="154" t="s">
        <v>255</v>
      </c>
      <c r="E476" s="155">
        <v>39829</v>
      </c>
      <c r="F476" s="156">
        <v>1538</v>
      </c>
      <c r="G476" s="155" t="s">
        <v>295</v>
      </c>
      <c r="H476" s="155" t="s">
        <v>297</v>
      </c>
      <c r="I476" s="157">
        <v>39854</v>
      </c>
      <c r="J476" s="156">
        <v>1438.03</v>
      </c>
      <c r="K476" s="167">
        <v>1</v>
      </c>
    </row>
    <row r="477" spans="1:11" x14ac:dyDescent="0.25">
      <c r="A477" s="153">
        <v>473</v>
      </c>
      <c r="B477" s="154" t="s">
        <v>1173</v>
      </c>
      <c r="C477" s="154" t="s">
        <v>294</v>
      </c>
      <c r="D477" s="154" t="s">
        <v>255</v>
      </c>
      <c r="E477" s="155">
        <v>39832</v>
      </c>
      <c r="F477" s="156">
        <v>1845.6</v>
      </c>
      <c r="G477" s="155" t="s">
        <v>295</v>
      </c>
      <c r="H477" s="155" t="s">
        <v>304</v>
      </c>
      <c r="I477" s="157">
        <v>39839</v>
      </c>
      <c r="J477" s="156">
        <v>1732.11</v>
      </c>
      <c r="K477" s="167">
        <v>1</v>
      </c>
    </row>
    <row r="478" spans="1:11" x14ac:dyDescent="0.25">
      <c r="A478" s="153">
        <v>474</v>
      </c>
      <c r="B478" s="154" t="s">
        <v>1174</v>
      </c>
      <c r="C478" s="154" t="s">
        <v>254</v>
      </c>
      <c r="D478" s="154" t="s">
        <v>255</v>
      </c>
      <c r="E478" s="155">
        <v>39777</v>
      </c>
      <c r="F478" s="156">
        <v>6277.5</v>
      </c>
      <c r="G478" s="155" t="s">
        <v>295</v>
      </c>
      <c r="H478" s="155" t="s">
        <v>304</v>
      </c>
      <c r="I478" s="157">
        <v>39840</v>
      </c>
      <c r="J478" s="156">
        <v>5577.55</v>
      </c>
      <c r="K478" s="167">
        <v>0.95</v>
      </c>
    </row>
    <row r="479" spans="1:11" x14ac:dyDescent="0.25">
      <c r="A479" s="153">
        <v>475</v>
      </c>
      <c r="B479" s="154" t="s">
        <v>1175</v>
      </c>
      <c r="C479" s="154" t="s">
        <v>294</v>
      </c>
      <c r="D479" s="154" t="s">
        <v>255</v>
      </c>
      <c r="E479" s="155">
        <v>39763</v>
      </c>
      <c r="F479" s="156">
        <v>9145</v>
      </c>
      <c r="G479" s="155" t="s">
        <v>295</v>
      </c>
      <c r="H479" s="155" t="s">
        <v>297</v>
      </c>
      <c r="I479" s="157">
        <v>39869</v>
      </c>
      <c r="J479" s="156">
        <v>8125.33</v>
      </c>
      <c r="K479" s="167">
        <v>0.95</v>
      </c>
    </row>
    <row r="480" spans="1:11" x14ac:dyDescent="0.25">
      <c r="A480" s="153">
        <v>476</v>
      </c>
      <c r="B480" s="154" t="s">
        <v>1176</v>
      </c>
      <c r="C480" s="154" t="s">
        <v>294</v>
      </c>
      <c r="D480" s="154" t="s">
        <v>255</v>
      </c>
      <c r="E480" s="155" t="s">
        <v>352</v>
      </c>
      <c r="F480" s="156">
        <v>480</v>
      </c>
      <c r="G480" s="155" t="s">
        <v>295</v>
      </c>
      <c r="H480" s="155" t="s">
        <v>304</v>
      </c>
      <c r="I480" s="157">
        <v>39842</v>
      </c>
      <c r="J480" s="156">
        <v>457.68</v>
      </c>
      <c r="K480" s="167">
        <v>1.02</v>
      </c>
    </row>
    <row r="481" spans="1:11" x14ac:dyDescent="0.25">
      <c r="A481" s="153">
        <v>477</v>
      </c>
      <c r="B481" s="154" t="s">
        <v>1177</v>
      </c>
      <c r="C481" s="154" t="s">
        <v>254</v>
      </c>
      <c r="D481" s="154" t="s">
        <v>255</v>
      </c>
      <c r="E481" s="155">
        <v>39798</v>
      </c>
      <c r="F481" s="156">
        <v>4670.67</v>
      </c>
      <c r="G481" s="155" t="s">
        <v>295</v>
      </c>
      <c r="H481" s="155" t="s">
        <v>304</v>
      </c>
      <c r="I481" s="157">
        <v>39846</v>
      </c>
      <c r="J481" s="156">
        <v>4600.6099999999997</v>
      </c>
      <c r="K481" s="167">
        <v>1.05</v>
      </c>
    </row>
    <row r="482" spans="1:11" x14ac:dyDescent="0.25">
      <c r="A482" s="153">
        <v>478</v>
      </c>
      <c r="B482" s="154" t="s">
        <v>1178</v>
      </c>
      <c r="C482" s="154" t="s">
        <v>294</v>
      </c>
      <c r="D482" s="154" t="s">
        <v>255</v>
      </c>
      <c r="E482" s="155" t="s">
        <v>352</v>
      </c>
      <c r="F482" s="156">
        <v>380</v>
      </c>
      <c r="G482" s="155" t="s">
        <v>295</v>
      </c>
      <c r="H482" s="155" t="s">
        <v>304</v>
      </c>
      <c r="I482" s="157">
        <v>39846</v>
      </c>
      <c r="J482" s="156">
        <v>145.13999999999999</v>
      </c>
      <c r="K482" s="167">
        <v>0.41</v>
      </c>
    </row>
    <row r="483" spans="1:11" x14ac:dyDescent="0.25">
      <c r="A483" s="153">
        <v>479</v>
      </c>
      <c r="B483" s="154" t="s">
        <v>1179</v>
      </c>
      <c r="C483" s="154" t="s">
        <v>254</v>
      </c>
      <c r="D483" s="154" t="s">
        <v>255</v>
      </c>
      <c r="E483" s="155" t="s">
        <v>352</v>
      </c>
      <c r="F483" s="156">
        <v>3797.5</v>
      </c>
      <c r="G483" s="155" t="s">
        <v>295</v>
      </c>
      <c r="H483" s="155" t="s">
        <v>297</v>
      </c>
      <c r="I483" s="157">
        <v>39854</v>
      </c>
      <c r="J483" s="156">
        <v>3302.56</v>
      </c>
      <c r="K483" s="167">
        <v>0.93</v>
      </c>
    </row>
    <row r="484" spans="1:11" x14ac:dyDescent="0.25">
      <c r="A484" s="153">
        <v>480</v>
      </c>
      <c r="B484" s="154" t="s">
        <v>1180</v>
      </c>
      <c r="C484" s="154" t="s">
        <v>254</v>
      </c>
      <c r="D484" s="154" t="s">
        <v>255</v>
      </c>
      <c r="E484" s="155">
        <v>39820</v>
      </c>
      <c r="F484" s="156">
        <v>6355</v>
      </c>
      <c r="G484" s="155" t="s">
        <v>295</v>
      </c>
      <c r="H484" s="155" t="s">
        <v>309</v>
      </c>
      <c r="I484" s="157">
        <v>39862</v>
      </c>
      <c r="J484" s="156">
        <v>5646.41</v>
      </c>
      <c r="K484" s="167">
        <v>0.95</v>
      </c>
    </row>
    <row r="485" spans="1:11" x14ac:dyDescent="0.25">
      <c r="A485" s="153">
        <v>481</v>
      </c>
      <c r="B485" s="154" t="s">
        <v>1181</v>
      </c>
      <c r="C485" s="154" t="s">
        <v>294</v>
      </c>
      <c r="D485" s="154" t="s">
        <v>255</v>
      </c>
      <c r="E485" s="155">
        <v>39839</v>
      </c>
      <c r="F485" s="156">
        <v>693.6</v>
      </c>
      <c r="G485" s="155" t="s">
        <v>295</v>
      </c>
      <c r="H485" s="155" t="s">
        <v>304</v>
      </c>
      <c r="I485" s="157">
        <v>39871</v>
      </c>
      <c r="J485" s="156">
        <v>616.26</v>
      </c>
      <c r="K485" s="167">
        <v>0.95</v>
      </c>
    </row>
    <row r="486" spans="1:11" x14ac:dyDescent="0.25">
      <c r="A486" s="153">
        <v>482</v>
      </c>
      <c r="B486" s="154" t="s">
        <v>1182</v>
      </c>
      <c r="C486" s="154" t="s">
        <v>294</v>
      </c>
      <c r="D486" s="154" t="s">
        <v>255</v>
      </c>
      <c r="E486" s="155">
        <v>39839</v>
      </c>
      <c r="F486" s="156">
        <v>1845.6</v>
      </c>
      <c r="G486" s="155" t="s">
        <v>295</v>
      </c>
      <c r="H486" s="155" t="s">
        <v>304</v>
      </c>
      <c r="I486" s="157">
        <v>39871</v>
      </c>
      <c r="J486" s="156">
        <v>1639.81</v>
      </c>
      <c r="K486" s="167">
        <v>0.95</v>
      </c>
    </row>
    <row r="487" spans="1:11" x14ac:dyDescent="0.25">
      <c r="A487" s="153">
        <v>483</v>
      </c>
      <c r="B487" s="154" t="s">
        <v>253</v>
      </c>
      <c r="C487" s="154" t="s">
        <v>254</v>
      </c>
      <c r="D487" s="154" t="s">
        <v>255</v>
      </c>
      <c r="E487" s="155" t="s">
        <v>253</v>
      </c>
      <c r="F487" s="156" t="s">
        <v>253</v>
      </c>
      <c r="G487" s="155" t="s">
        <v>295</v>
      </c>
      <c r="H487" s="155" t="s">
        <v>253</v>
      </c>
      <c r="I487" s="157" t="s">
        <v>253</v>
      </c>
      <c r="J487" s="156" t="s">
        <v>253</v>
      </c>
      <c r="K487" s="167" t="s">
        <v>253</v>
      </c>
    </row>
    <row r="488" spans="1:11" x14ac:dyDescent="0.25">
      <c r="A488" s="153">
        <v>484</v>
      </c>
      <c r="B488" s="154" t="s">
        <v>1183</v>
      </c>
      <c r="C488" s="154" t="s">
        <v>254</v>
      </c>
      <c r="D488" s="154" t="s">
        <v>255</v>
      </c>
      <c r="E488" s="155" t="s">
        <v>352</v>
      </c>
      <c r="F488" s="156">
        <v>6975</v>
      </c>
      <c r="G488" s="155" t="s">
        <v>295</v>
      </c>
      <c r="H488" s="155" t="s">
        <v>74</v>
      </c>
      <c r="I488" s="157">
        <v>39899</v>
      </c>
      <c r="J488" s="156">
        <v>6484.79</v>
      </c>
      <c r="K488" s="167">
        <v>0.99</v>
      </c>
    </row>
    <row r="489" spans="1:11" x14ac:dyDescent="0.25">
      <c r="A489" s="153">
        <v>485</v>
      </c>
      <c r="B489" s="154" t="s">
        <v>253</v>
      </c>
      <c r="C489" s="154" t="s">
        <v>254</v>
      </c>
      <c r="D489" s="154" t="s">
        <v>255</v>
      </c>
      <c r="E489" s="155" t="s">
        <v>253</v>
      </c>
      <c r="F489" s="156" t="s">
        <v>253</v>
      </c>
      <c r="G489" s="155" t="s">
        <v>295</v>
      </c>
      <c r="H489" s="155" t="s">
        <v>253</v>
      </c>
      <c r="I489" s="157" t="s">
        <v>253</v>
      </c>
      <c r="J489" s="156" t="s">
        <v>253</v>
      </c>
      <c r="K489" s="167" t="s">
        <v>253</v>
      </c>
    </row>
    <row r="490" spans="1:11" x14ac:dyDescent="0.25">
      <c r="A490" s="153">
        <v>486</v>
      </c>
      <c r="B490" s="154" t="s">
        <v>1184</v>
      </c>
      <c r="C490" s="154" t="s">
        <v>294</v>
      </c>
      <c r="D490" s="154" t="s">
        <v>255</v>
      </c>
      <c r="E490" s="155" t="s">
        <v>352</v>
      </c>
      <c r="F490" s="156">
        <v>380</v>
      </c>
      <c r="G490" s="155" t="s">
        <v>295</v>
      </c>
      <c r="H490" s="155" t="s">
        <v>304</v>
      </c>
      <c r="I490" s="157">
        <v>39848</v>
      </c>
      <c r="J490" s="156">
        <v>362.33</v>
      </c>
      <c r="K490" s="167">
        <v>1.02</v>
      </c>
    </row>
    <row r="491" spans="1:11" x14ac:dyDescent="0.25">
      <c r="A491" s="153">
        <v>487</v>
      </c>
      <c r="B491" s="154" t="s">
        <v>1185</v>
      </c>
      <c r="C491" s="154" t="s">
        <v>254</v>
      </c>
      <c r="D491" s="154" t="s">
        <v>255</v>
      </c>
      <c r="E491" s="155">
        <v>39828</v>
      </c>
      <c r="F491" s="156">
        <v>1782.5</v>
      </c>
      <c r="G491" s="155" t="s">
        <v>295</v>
      </c>
      <c r="H491" s="155" t="s">
        <v>309</v>
      </c>
      <c r="I491" s="157">
        <v>39954</v>
      </c>
      <c r="J491" s="156">
        <v>1666.63</v>
      </c>
      <c r="K491" s="167">
        <v>1</v>
      </c>
    </row>
    <row r="492" spans="1:11" x14ac:dyDescent="0.25">
      <c r="A492" s="153">
        <v>488</v>
      </c>
      <c r="B492" s="154" t="s">
        <v>253</v>
      </c>
      <c r="C492" s="154" t="s">
        <v>254</v>
      </c>
      <c r="D492" s="154" t="s">
        <v>255</v>
      </c>
      <c r="E492" s="155" t="s">
        <v>253</v>
      </c>
      <c r="F492" s="156" t="s">
        <v>253</v>
      </c>
      <c r="G492" s="155" t="s">
        <v>295</v>
      </c>
      <c r="H492" s="155" t="s">
        <v>253</v>
      </c>
      <c r="I492" s="157" t="s">
        <v>253</v>
      </c>
      <c r="J492" s="156" t="s">
        <v>253</v>
      </c>
      <c r="K492" s="167" t="s">
        <v>253</v>
      </c>
    </row>
    <row r="493" spans="1:11" x14ac:dyDescent="0.25">
      <c r="A493" s="153">
        <v>489</v>
      </c>
      <c r="B493" s="154" t="s">
        <v>1186</v>
      </c>
      <c r="C493" s="154" t="s">
        <v>294</v>
      </c>
      <c r="D493" s="154" t="s">
        <v>255</v>
      </c>
      <c r="E493" s="155">
        <v>39821</v>
      </c>
      <c r="F493" s="156">
        <v>1538</v>
      </c>
      <c r="G493" s="155" t="s">
        <v>295</v>
      </c>
      <c r="H493" s="155" t="s">
        <v>297</v>
      </c>
      <c r="I493" s="157">
        <v>39854</v>
      </c>
      <c r="J493" s="156">
        <v>1366.51</v>
      </c>
      <c r="K493" s="167">
        <v>0.95</v>
      </c>
    </row>
    <row r="494" spans="1:11" x14ac:dyDescent="0.25">
      <c r="A494" s="153">
        <v>490</v>
      </c>
      <c r="B494" s="154" t="s">
        <v>1187</v>
      </c>
      <c r="C494" s="154" t="s">
        <v>294</v>
      </c>
      <c r="D494" s="154" t="s">
        <v>255</v>
      </c>
      <c r="E494" s="155" t="s">
        <v>352</v>
      </c>
      <c r="F494" s="156">
        <v>578</v>
      </c>
      <c r="G494" s="155" t="s">
        <v>295</v>
      </c>
      <c r="H494" s="155" t="s">
        <v>304</v>
      </c>
      <c r="I494" s="157">
        <v>39848</v>
      </c>
      <c r="J494" s="156">
        <v>551.12</v>
      </c>
      <c r="K494" s="167">
        <v>1.02</v>
      </c>
    </row>
    <row r="495" spans="1:11" x14ac:dyDescent="0.25">
      <c r="A495" s="153">
        <v>491</v>
      </c>
      <c r="B495" s="154" t="s">
        <v>1188</v>
      </c>
      <c r="C495" s="154" t="s">
        <v>294</v>
      </c>
      <c r="D495" s="154" t="s">
        <v>255</v>
      </c>
      <c r="E495" s="155">
        <v>39839</v>
      </c>
      <c r="F495" s="156">
        <v>1389.6</v>
      </c>
      <c r="G495" s="155" t="s">
        <v>295</v>
      </c>
      <c r="H495" s="155" t="s">
        <v>304</v>
      </c>
      <c r="I495" s="157">
        <v>39854</v>
      </c>
      <c r="J495" s="156">
        <v>1304.1500000000001</v>
      </c>
      <c r="K495" s="167">
        <v>1</v>
      </c>
    </row>
    <row r="496" spans="1:11" x14ac:dyDescent="0.25">
      <c r="A496" s="153">
        <v>492</v>
      </c>
      <c r="B496" s="154" t="s">
        <v>253</v>
      </c>
      <c r="C496" s="154" t="s">
        <v>254</v>
      </c>
      <c r="D496" s="154" t="s">
        <v>255</v>
      </c>
      <c r="E496" s="155" t="s">
        <v>253</v>
      </c>
      <c r="F496" s="156" t="s">
        <v>253</v>
      </c>
      <c r="G496" s="155" t="s">
        <v>295</v>
      </c>
      <c r="H496" s="155" t="s">
        <v>253</v>
      </c>
      <c r="I496" s="157" t="s">
        <v>253</v>
      </c>
      <c r="J496" s="156" t="s">
        <v>253</v>
      </c>
      <c r="K496" s="167" t="s">
        <v>253</v>
      </c>
    </row>
    <row r="497" spans="1:11" x14ac:dyDescent="0.25">
      <c r="A497" s="153">
        <v>493</v>
      </c>
      <c r="B497" s="154" t="s">
        <v>1189</v>
      </c>
      <c r="C497" s="154" t="s">
        <v>294</v>
      </c>
      <c r="D497" s="154" t="s">
        <v>255</v>
      </c>
      <c r="E497" s="155">
        <v>39840</v>
      </c>
      <c r="F497" s="156">
        <v>1158</v>
      </c>
      <c r="G497" s="155" t="s">
        <v>295</v>
      </c>
      <c r="H497" s="155" t="s">
        <v>297</v>
      </c>
      <c r="I497" s="157">
        <v>39854</v>
      </c>
      <c r="J497" s="156">
        <v>1028.8900000000001</v>
      </c>
      <c r="K497" s="167">
        <v>0.95</v>
      </c>
    </row>
    <row r="498" spans="1:11" x14ac:dyDescent="0.25">
      <c r="A498" s="153">
        <v>494</v>
      </c>
      <c r="B498" s="154" t="s">
        <v>1190</v>
      </c>
      <c r="C498" s="154" t="s">
        <v>294</v>
      </c>
      <c r="D498" s="154" t="s">
        <v>255</v>
      </c>
      <c r="E498" s="155">
        <v>39848</v>
      </c>
      <c r="F498" s="156">
        <v>1389.6</v>
      </c>
      <c r="G498" s="155" t="s">
        <v>295</v>
      </c>
      <c r="H498" s="155" t="s">
        <v>304</v>
      </c>
      <c r="I498" s="157">
        <v>39902</v>
      </c>
      <c r="J498" s="156">
        <v>1234.67</v>
      </c>
      <c r="K498" s="167">
        <v>0.95</v>
      </c>
    </row>
    <row r="499" spans="1:11" x14ac:dyDescent="0.25">
      <c r="A499" s="153">
        <v>495</v>
      </c>
      <c r="B499" s="154" t="s">
        <v>1191</v>
      </c>
      <c r="C499" s="154" t="s">
        <v>294</v>
      </c>
      <c r="D499" s="154" t="s">
        <v>255</v>
      </c>
      <c r="E499" s="155">
        <v>39835</v>
      </c>
      <c r="F499" s="156">
        <v>6948</v>
      </c>
      <c r="G499" s="155" t="s">
        <v>295</v>
      </c>
      <c r="H499" s="155" t="s">
        <v>297</v>
      </c>
      <c r="I499" s="157">
        <v>39861</v>
      </c>
      <c r="J499" s="156">
        <v>6173.29</v>
      </c>
      <c r="K499" s="167">
        <v>0.95</v>
      </c>
    </row>
    <row r="500" spans="1:11" x14ac:dyDescent="0.25">
      <c r="A500" s="153">
        <v>496</v>
      </c>
      <c r="B500" s="154" t="s">
        <v>1192</v>
      </c>
      <c r="C500" s="154" t="s">
        <v>294</v>
      </c>
      <c r="D500" s="154" t="s">
        <v>255</v>
      </c>
      <c r="E500" s="155">
        <v>39848</v>
      </c>
      <c r="F500" s="156">
        <v>693.6</v>
      </c>
      <c r="G500" s="155" t="s">
        <v>295</v>
      </c>
      <c r="H500" s="155" t="s">
        <v>304</v>
      </c>
      <c r="I500" s="157">
        <v>39861</v>
      </c>
      <c r="J500" s="156">
        <v>650.94000000000005</v>
      </c>
      <c r="K500" s="167">
        <v>1</v>
      </c>
    </row>
    <row r="501" spans="1:11" x14ac:dyDescent="0.25">
      <c r="A501" s="153">
        <v>497</v>
      </c>
      <c r="B501" s="154" t="s">
        <v>1193</v>
      </c>
      <c r="C501" s="154" t="s">
        <v>294</v>
      </c>
      <c r="D501" s="154" t="s">
        <v>255</v>
      </c>
      <c r="E501" s="155" t="s">
        <v>352</v>
      </c>
      <c r="F501" s="156">
        <v>380</v>
      </c>
      <c r="G501" s="155" t="s">
        <v>295</v>
      </c>
      <c r="H501" s="155" t="s">
        <v>304</v>
      </c>
      <c r="I501" s="157">
        <v>39871</v>
      </c>
      <c r="J501" s="156">
        <v>343.33</v>
      </c>
      <c r="K501" s="167">
        <v>0.96</v>
      </c>
    </row>
    <row r="502" spans="1:11" x14ac:dyDescent="0.25">
      <c r="A502" s="153">
        <v>498</v>
      </c>
      <c r="B502" s="154" t="s">
        <v>1194</v>
      </c>
      <c r="C502" s="154" t="s">
        <v>294</v>
      </c>
      <c r="D502" s="154" t="s">
        <v>255</v>
      </c>
      <c r="E502" s="155" t="s">
        <v>352</v>
      </c>
      <c r="F502" s="156">
        <v>2895</v>
      </c>
      <c r="G502" s="155" t="s">
        <v>295</v>
      </c>
      <c r="H502" s="155" t="s">
        <v>297</v>
      </c>
      <c r="I502" s="157">
        <v>39869</v>
      </c>
      <c r="J502" s="156">
        <v>2572.1999999999998</v>
      </c>
      <c r="K502" s="167">
        <v>0.95</v>
      </c>
    </row>
    <row r="503" spans="1:11" x14ac:dyDescent="0.25">
      <c r="A503" s="153">
        <v>499</v>
      </c>
      <c r="B503" s="154" t="s">
        <v>1195</v>
      </c>
      <c r="C503" s="154" t="s">
        <v>254</v>
      </c>
      <c r="D503" s="154" t="s">
        <v>255</v>
      </c>
      <c r="E503" s="155">
        <v>39829</v>
      </c>
      <c r="F503" s="156">
        <v>3100</v>
      </c>
      <c r="G503" s="155" t="s">
        <v>295</v>
      </c>
      <c r="H503" s="155" t="s">
        <v>297</v>
      </c>
      <c r="I503" s="157">
        <v>39882</v>
      </c>
      <c r="J503" s="156">
        <v>2898.5</v>
      </c>
      <c r="K503" s="167">
        <v>1</v>
      </c>
    </row>
    <row r="504" spans="1:11" x14ac:dyDescent="0.25">
      <c r="A504" s="153">
        <v>500</v>
      </c>
      <c r="B504" s="154" t="s">
        <v>1196</v>
      </c>
      <c r="C504" s="154" t="s">
        <v>254</v>
      </c>
      <c r="D504" s="154" t="s">
        <v>255</v>
      </c>
      <c r="E504" s="155" t="s">
        <v>352</v>
      </c>
      <c r="F504" s="156">
        <v>46577.5</v>
      </c>
      <c r="G504" s="155" t="s">
        <v>295</v>
      </c>
      <c r="H504" s="155" t="s">
        <v>304</v>
      </c>
      <c r="I504" s="157">
        <v>39863</v>
      </c>
      <c r="J504" s="156">
        <v>41384.120000000003</v>
      </c>
      <c r="K504" s="167">
        <v>0.95</v>
      </c>
    </row>
    <row r="505" spans="1:11" x14ac:dyDescent="0.25">
      <c r="A505" s="153">
        <v>501</v>
      </c>
      <c r="B505" s="154" t="s">
        <v>1197</v>
      </c>
      <c r="C505" s="154" t="s">
        <v>294</v>
      </c>
      <c r="D505" s="154" t="s">
        <v>255</v>
      </c>
      <c r="E505" s="155">
        <v>39855</v>
      </c>
      <c r="F505" s="156">
        <v>779</v>
      </c>
      <c r="G505" s="155" t="s">
        <v>295</v>
      </c>
      <c r="H505" s="155" t="s">
        <v>297</v>
      </c>
      <c r="I505" s="157">
        <v>39882</v>
      </c>
      <c r="J505" s="156">
        <v>779</v>
      </c>
      <c r="K505" s="167">
        <v>1.07</v>
      </c>
    </row>
    <row r="506" spans="1:11" x14ac:dyDescent="0.25">
      <c r="A506" s="153">
        <v>502</v>
      </c>
      <c r="B506" s="154" t="s">
        <v>1198</v>
      </c>
      <c r="C506" s="154" t="s">
        <v>294</v>
      </c>
      <c r="D506" s="154" t="s">
        <v>255</v>
      </c>
      <c r="E506" s="155">
        <v>39855</v>
      </c>
      <c r="F506" s="156">
        <v>480</v>
      </c>
      <c r="G506" s="155" t="s">
        <v>295</v>
      </c>
      <c r="H506" s="155" t="s">
        <v>297</v>
      </c>
      <c r="I506" s="157">
        <v>39875</v>
      </c>
      <c r="J506" s="156">
        <v>456</v>
      </c>
      <c r="K506" s="167">
        <v>1.01</v>
      </c>
    </row>
    <row r="507" spans="1:11" x14ac:dyDescent="0.25">
      <c r="A507" s="153">
        <v>503</v>
      </c>
      <c r="B507" s="154" t="s">
        <v>1199</v>
      </c>
      <c r="C507" s="154" t="s">
        <v>294</v>
      </c>
      <c r="D507" s="154" t="s">
        <v>255</v>
      </c>
      <c r="E507" s="155" t="s">
        <v>352</v>
      </c>
      <c r="F507" s="156">
        <v>779</v>
      </c>
      <c r="G507" s="155" t="s">
        <v>295</v>
      </c>
      <c r="H507" s="155" t="s">
        <v>304</v>
      </c>
      <c r="I507" s="157">
        <v>39871</v>
      </c>
      <c r="J507" s="156">
        <v>692.14</v>
      </c>
      <c r="K507" s="167">
        <v>0.95</v>
      </c>
    </row>
    <row r="508" spans="1:11" x14ac:dyDescent="0.25">
      <c r="A508" s="153">
        <v>504</v>
      </c>
      <c r="B508" s="154" t="s">
        <v>1200</v>
      </c>
      <c r="C508" s="154" t="s">
        <v>294</v>
      </c>
      <c r="D508" s="154" t="s">
        <v>255</v>
      </c>
      <c r="E508" s="155" t="s">
        <v>352</v>
      </c>
      <c r="F508" s="156">
        <v>380</v>
      </c>
      <c r="G508" s="155" t="s">
        <v>295</v>
      </c>
      <c r="H508" s="155" t="s">
        <v>304</v>
      </c>
      <c r="I508" s="157">
        <v>39871</v>
      </c>
      <c r="J508" s="156">
        <v>343.33</v>
      </c>
      <c r="K508" s="167">
        <v>0.96</v>
      </c>
    </row>
    <row r="509" spans="1:11" x14ac:dyDescent="0.25">
      <c r="A509" s="153">
        <v>505</v>
      </c>
      <c r="B509" s="154" t="s">
        <v>1201</v>
      </c>
      <c r="C509" s="154" t="s">
        <v>294</v>
      </c>
      <c r="D509" s="154" t="s">
        <v>255</v>
      </c>
      <c r="E509" s="155" t="s">
        <v>352</v>
      </c>
      <c r="F509" s="156">
        <v>456</v>
      </c>
      <c r="G509" s="155" t="s">
        <v>295</v>
      </c>
      <c r="H509" s="155" t="s">
        <v>304</v>
      </c>
      <c r="I509" s="157">
        <v>39902</v>
      </c>
      <c r="J509" s="156">
        <v>411.99</v>
      </c>
      <c r="K509" s="167">
        <v>0.96</v>
      </c>
    </row>
    <row r="510" spans="1:11" x14ac:dyDescent="0.25">
      <c r="A510" s="153">
        <v>506</v>
      </c>
      <c r="B510" s="154" t="s">
        <v>1202</v>
      </c>
      <c r="C510" s="154" t="s">
        <v>294</v>
      </c>
      <c r="D510" s="154" t="s">
        <v>255</v>
      </c>
      <c r="E510" s="155" t="s">
        <v>352</v>
      </c>
      <c r="F510" s="156">
        <v>380</v>
      </c>
      <c r="G510" s="155" t="s">
        <v>295</v>
      </c>
      <c r="H510" s="155" t="s">
        <v>304</v>
      </c>
      <c r="I510" s="157">
        <v>39871</v>
      </c>
      <c r="J510" s="156">
        <v>343.33</v>
      </c>
      <c r="K510" s="167">
        <v>0.96</v>
      </c>
    </row>
    <row r="511" spans="1:11" x14ac:dyDescent="0.25">
      <c r="A511" s="153">
        <v>507</v>
      </c>
      <c r="B511" s="154" t="s">
        <v>1203</v>
      </c>
      <c r="C511" s="154" t="s">
        <v>254</v>
      </c>
      <c r="D511" s="154" t="s">
        <v>255</v>
      </c>
      <c r="E511" s="155">
        <v>39822</v>
      </c>
      <c r="F511" s="156">
        <v>3952.5</v>
      </c>
      <c r="G511" s="155" t="s">
        <v>295</v>
      </c>
      <c r="H511" s="155" t="s">
        <v>297</v>
      </c>
      <c r="I511" s="157">
        <v>39889</v>
      </c>
      <c r="J511" s="156">
        <v>3345.32</v>
      </c>
      <c r="K511" s="167">
        <v>0.9</v>
      </c>
    </row>
    <row r="512" spans="1:11" x14ac:dyDescent="0.25">
      <c r="A512" s="153">
        <v>508</v>
      </c>
      <c r="B512" s="154" t="s">
        <v>1204</v>
      </c>
      <c r="C512" s="154" t="s">
        <v>254</v>
      </c>
      <c r="D512" s="154" t="s">
        <v>255</v>
      </c>
      <c r="E512" s="155">
        <v>39841</v>
      </c>
      <c r="F512" s="156">
        <v>5502.5</v>
      </c>
      <c r="G512" s="155" t="s">
        <v>295</v>
      </c>
      <c r="H512" s="155" t="s">
        <v>297</v>
      </c>
      <c r="I512" s="157">
        <v>39869</v>
      </c>
      <c r="J512" s="156">
        <v>4888.24</v>
      </c>
      <c r="K512" s="167">
        <v>0.95</v>
      </c>
    </row>
    <row r="513" spans="1:11" x14ac:dyDescent="0.25">
      <c r="A513" s="153">
        <v>509</v>
      </c>
      <c r="B513" s="154" t="s">
        <v>1205</v>
      </c>
      <c r="C513" s="154" t="s">
        <v>254</v>
      </c>
      <c r="D513" s="154" t="s">
        <v>255</v>
      </c>
      <c r="E513" s="155" t="s">
        <v>352</v>
      </c>
      <c r="F513" s="156">
        <v>11082.5</v>
      </c>
      <c r="G513" s="155" t="s">
        <v>295</v>
      </c>
      <c r="H513" s="155" t="s">
        <v>297</v>
      </c>
      <c r="I513" s="157">
        <v>39926</v>
      </c>
      <c r="J513" s="156">
        <v>9846.7999999999993</v>
      </c>
      <c r="K513" s="167">
        <v>0.95</v>
      </c>
    </row>
    <row r="514" spans="1:11" x14ac:dyDescent="0.25">
      <c r="A514" s="153">
        <v>510</v>
      </c>
      <c r="B514" s="154" t="s">
        <v>1206</v>
      </c>
      <c r="C514" s="154" t="s">
        <v>294</v>
      </c>
      <c r="D514" s="154" t="s">
        <v>255</v>
      </c>
      <c r="E514" s="155" t="s">
        <v>352</v>
      </c>
      <c r="F514" s="156">
        <v>11392.5</v>
      </c>
      <c r="G514" s="155" t="s">
        <v>295</v>
      </c>
      <c r="H514" s="155" t="s">
        <v>297</v>
      </c>
      <c r="I514" s="157">
        <v>40120</v>
      </c>
      <c r="J514" s="156">
        <v>10122.23</v>
      </c>
      <c r="K514" s="167">
        <v>0.95</v>
      </c>
    </row>
    <row r="515" spans="1:11" x14ac:dyDescent="0.25">
      <c r="A515" s="153">
        <v>511</v>
      </c>
      <c r="B515" s="154" t="s">
        <v>1207</v>
      </c>
      <c r="C515" s="154" t="s">
        <v>254</v>
      </c>
      <c r="D515" s="154" t="s">
        <v>255</v>
      </c>
      <c r="E515" s="155" t="s">
        <v>352</v>
      </c>
      <c r="F515" s="156">
        <v>18928</v>
      </c>
      <c r="G515" s="155" t="s">
        <v>295</v>
      </c>
      <c r="H515" s="155" t="s">
        <v>303</v>
      </c>
      <c r="I515" s="157">
        <v>39883</v>
      </c>
      <c r="J515" s="156">
        <v>17139.3</v>
      </c>
      <c r="K515" s="167">
        <v>0.96</v>
      </c>
    </row>
    <row r="516" spans="1:11" x14ac:dyDescent="0.25">
      <c r="A516" s="153">
        <v>512</v>
      </c>
      <c r="B516" s="154" t="s">
        <v>1208</v>
      </c>
      <c r="C516" s="154" t="s">
        <v>254</v>
      </c>
      <c r="D516" s="154" t="s">
        <v>255</v>
      </c>
      <c r="E516" s="155">
        <v>39763</v>
      </c>
      <c r="F516" s="156">
        <v>4727.5</v>
      </c>
      <c r="G516" s="155" t="s">
        <v>295</v>
      </c>
      <c r="H516" s="155" t="s">
        <v>300</v>
      </c>
      <c r="I516" s="157">
        <v>39912</v>
      </c>
      <c r="J516" s="156">
        <v>4656.59</v>
      </c>
      <c r="K516" s="167">
        <v>1.05</v>
      </c>
    </row>
    <row r="517" spans="1:11" x14ac:dyDescent="0.25">
      <c r="A517" s="153">
        <v>513</v>
      </c>
      <c r="B517" s="154" t="s">
        <v>1209</v>
      </c>
      <c r="C517" s="154" t="s">
        <v>254</v>
      </c>
      <c r="D517" s="154" t="s">
        <v>255</v>
      </c>
      <c r="E517" s="155">
        <v>39825</v>
      </c>
      <c r="F517" s="156">
        <v>5657.5</v>
      </c>
      <c r="G517" s="155" t="s">
        <v>295</v>
      </c>
      <c r="H517" s="155" t="s">
        <v>304</v>
      </c>
      <c r="I517" s="157">
        <v>39877</v>
      </c>
      <c r="J517" s="156">
        <v>5026.68</v>
      </c>
      <c r="K517" s="167">
        <v>0.95</v>
      </c>
    </row>
    <row r="518" spans="1:11" x14ac:dyDescent="0.25">
      <c r="A518" s="153">
        <v>514</v>
      </c>
      <c r="B518" s="154" t="s">
        <v>1210</v>
      </c>
      <c r="C518" s="154" t="s">
        <v>294</v>
      </c>
      <c r="D518" s="154" t="s">
        <v>255</v>
      </c>
      <c r="E518" s="155" t="s">
        <v>352</v>
      </c>
      <c r="F518" s="156">
        <v>779</v>
      </c>
      <c r="G518" s="155" t="s">
        <v>295</v>
      </c>
      <c r="H518" s="155" t="s">
        <v>304</v>
      </c>
      <c r="I518" s="157">
        <v>39902</v>
      </c>
      <c r="J518" s="156">
        <v>692.14</v>
      </c>
      <c r="K518" s="167">
        <v>0.95</v>
      </c>
    </row>
    <row r="519" spans="1:11" x14ac:dyDescent="0.25">
      <c r="A519" s="153">
        <v>515</v>
      </c>
      <c r="B519" s="154" t="s">
        <v>1211</v>
      </c>
      <c r="C519" s="154" t="s">
        <v>294</v>
      </c>
      <c r="D519" s="154" t="s">
        <v>255</v>
      </c>
      <c r="E519" s="155" t="s">
        <v>352</v>
      </c>
      <c r="F519" s="156">
        <v>380</v>
      </c>
      <c r="G519" s="155" t="s">
        <v>295</v>
      </c>
      <c r="H519" s="155" t="s">
        <v>304</v>
      </c>
      <c r="I519" s="157">
        <v>39902</v>
      </c>
      <c r="J519" s="156">
        <v>343.33</v>
      </c>
      <c r="K519" s="167">
        <v>0.96</v>
      </c>
    </row>
    <row r="520" spans="1:11" x14ac:dyDescent="0.25">
      <c r="A520" s="153">
        <v>516</v>
      </c>
      <c r="B520" s="154" t="s">
        <v>1212</v>
      </c>
      <c r="C520" s="154" t="s">
        <v>294</v>
      </c>
      <c r="D520" s="154" t="s">
        <v>255</v>
      </c>
      <c r="E520" s="155">
        <v>39861</v>
      </c>
      <c r="F520" s="156">
        <v>934.8</v>
      </c>
      <c r="G520" s="155" t="s">
        <v>295</v>
      </c>
      <c r="H520" s="155" t="s">
        <v>304</v>
      </c>
      <c r="I520" s="157">
        <v>39902</v>
      </c>
      <c r="J520" s="156">
        <v>830.57</v>
      </c>
      <c r="K520" s="167">
        <v>0.95</v>
      </c>
    </row>
    <row r="521" spans="1:11" x14ac:dyDescent="0.25">
      <c r="A521" s="153">
        <v>517</v>
      </c>
      <c r="B521" s="154" t="s">
        <v>1213</v>
      </c>
      <c r="C521" s="154" t="s">
        <v>294</v>
      </c>
      <c r="D521" s="154" t="s">
        <v>255</v>
      </c>
      <c r="E521" s="155">
        <v>39871</v>
      </c>
      <c r="F521" s="156">
        <v>934.8</v>
      </c>
      <c r="G521" s="155" t="s">
        <v>295</v>
      </c>
      <c r="H521" s="155" t="s">
        <v>304</v>
      </c>
      <c r="I521" s="157">
        <v>39902</v>
      </c>
      <c r="J521" s="156">
        <v>830.57</v>
      </c>
      <c r="K521" s="167">
        <v>0.95</v>
      </c>
    </row>
    <row r="522" spans="1:11" x14ac:dyDescent="0.25">
      <c r="A522" s="153">
        <v>518</v>
      </c>
      <c r="B522" s="154" t="s">
        <v>1214</v>
      </c>
      <c r="C522" s="154" t="s">
        <v>294</v>
      </c>
      <c r="D522" s="154" t="s">
        <v>255</v>
      </c>
      <c r="E522" s="155" t="s">
        <v>352</v>
      </c>
      <c r="F522" s="156">
        <v>380</v>
      </c>
      <c r="G522" s="155" t="s">
        <v>295</v>
      </c>
      <c r="H522" s="155" t="s">
        <v>304</v>
      </c>
      <c r="I522" s="157">
        <v>39882</v>
      </c>
      <c r="J522" s="156">
        <v>343.33</v>
      </c>
      <c r="K522" s="167">
        <v>0.96</v>
      </c>
    </row>
    <row r="523" spans="1:11" x14ac:dyDescent="0.25">
      <c r="A523" s="153">
        <v>519</v>
      </c>
      <c r="B523" s="154" t="s">
        <v>1215</v>
      </c>
      <c r="C523" s="154" t="s">
        <v>294</v>
      </c>
      <c r="D523" s="154" t="s">
        <v>255</v>
      </c>
      <c r="E523" s="155">
        <v>39134</v>
      </c>
      <c r="F523" s="156">
        <v>1389.6</v>
      </c>
      <c r="G523" s="155" t="s">
        <v>295</v>
      </c>
      <c r="H523" s="155" t="s">
        <v>296</v>
      </c>
      <c r="I523" s="157">
        <v>39881</v>
      </c>
      <c r="J523" s="156">
        <v>1234.67</v>
      </c>
      <c r="K523" s="167">
        <v>0.95</v>
      </c>
    </row>
    <row r="524" spans="1:11" x14ac:dyDescent="0.25">
      <c r="A524" s="153">
        <v>520</v>
      </c>
      <c r="B524" s="154" t="s">
        <v>1216</v>
      </c>
      <c r="C524" s="154" t="s">
        <v>254</v>
      </c>
      <c r="D524" s="154" t="s">
        <v>255</v>
      </c>
      <c r="E524" s="155" t="s">
        <v>352</v>
      </c>
      <c r="F524" s="156">
        <v>700</v>
      </c>
      <c r="G524" s="155" t="s">
        <v>295</v>
      </c>
      <c r="H524" s="155" t="s">
        <v>310</v>
      </c>
      <c r="I524" s="157">
        <v>40211</v>
      </c>
      <c r="J524" s="156">
        <v>700</v>
      </c>
      <c r="K524" s="167">
        <v>1.07</v>
      </c>
    </row>
    <row r="525" spans="1:11" x14ac:dyDescent="0.25">
      <c r="A525" s="153">
        <v>521</v>
      </c>
      <c r="B525" s="154" t="s">
        <v>1217</v>
      </c>
      <c r="C525" s="154" t="s">
        <v>294</v>
      </c>
      <c r="D525" s="154" t="s">
        <v>255</v>
      </c>
      <c r="E525" s="155">
        <v>39874</v>
      </c>
      <c r="F525" s="156">
        <v>4058</v>
      </c>
      <c r="G525" s="155" t="s">
        <v>295</v>
      </c>
      <c r="H525" s="155" t="s">
        <v>297</v>
      </c>
      <c r="I525" s="157">
        <v>39897</v>
      </c>
      <c r="J525" s="156">
        <v>3605.53</v>
      </c>
      <c r="K525" s="167">
        <v>0.95</v>
      </c>
    </row>
    <row r="526" spans="1:11" x14ac:dyDescent="0.25">
      <c r="A526" s="153">
        <v>522</v>
      </c>
      <c r="B526" s="154" t="s">
        <v>1218</v>
      </c>
      <c r="C526" s="154" t="s">
        <v>294</v>
      </c>
      <c r="D526" s="154" t="s">
        <v>255</v>
      </c>
      <c r="E526" s="155" t="s">
        <v>352</v>
      </c>
      <c r="F526" s="156">
        <v>480</v>
      </c>
      <c r="G526" s="155" t="s">
        <v>295</v>
      </c>
      <c r="H526" s="155" t="s">
        <v>304</v>
      </c>
      <c r="I526" s="157">
        <v>39888</v>
      </c>
      <c r="J526" s="156">
        <v>433.68</v>
      </c>
      <c r="K526" s="167">
        <v>0.96</v>
      </c>
    </row>
    <row r="527" spans="1:11" x14ac:dyDescent="0.25">
      <c r="A527" s="153">
        <v>523</v>
      </c>
      <c r="B527" s="154" t="s">
        <v>1219</v>
      </c>
      <c r="C527" s="154" t="s">
        <v>294</v>
      </c>
      <c r="D527" s="154" t="s">
        <v>255</v>
      </c>
      <c r="E527" s="155" t="s">
        <v>352</v>
      </c>
      <c r="F527" s="156">
        <v>693.6</v>
      </c>
      <c r="G527" s="155" t="s">
        <v>295</v>
      </c>
      <c r="H527" s="155" t="s">
        <v>304</v>
      </c>
      <c r="I527" s="157">
        <v>39910</v>
      </c>
      <c r="J527" s="156">
        <v>616.26</v>
      </c>
      <c r="K527" s="167">
        <v>0.95</v>
      </c>
    </row>
    <row r="528" spans="1:11" x14ac:dyDescent="0.25">
      <c r="A528" s="153">
        <v>524</v>
      </c>
      <c r="B528" s="154" t="s">
        <v>1220</v>
      </c>
      <c r="C528" s="154" t="s">
        <v>254</v>
      </c>
      <c r="D528" s="154" t="s">
        <v>255</v>
      </c>
      <c r="E528" s="155">
        <v>39874</v>
      </c>
      <c r="F528" s="156">
        <v>3410</v>
      </c>
      <c r="G528" s="155" t="s">
        <v>295</v>
      </c>
      <c r="H528" s="155" t="s">
        <v>297</v>
      </c>
      <c r="I528" s="157">
        <v>39897</v>
      </c>
      <c r="J528" s="156">
        <v>3029.79</v>
      </c>
      <c r="K528" s="167">
        <v>0.95</v>
      </c>
    </row>
    <row r="529" spans="1:11" x14ac:dyDescent="0.25">
      <c r="A529" s="153">
        <v>525</v>
      </c>
      <c r="B529" s="154" t="s">
        <v>1221</v>
      </c>
      <c r="C529" s="154" t="s">
        <v>294</v>
      </c>
      <c r="D529" s="154" t="s">
        <v>255</v>
      </c>
      <c r="E529" s="155" t="s">
        <v>352</v>
      </c>
      <c r="F529" s="156">
        <v>1389.6</v>
      </c>
      <c r="G529" s="155" t="s">
        <v>295</v>
      </c>
      <c r="H529" s="155" t="s">
        <v>304</v>
      </c>
      <c r="I529" s="157">
        <v>39902</v>
      </c>
      <c r="J529" s="156">
        <v>1234.67</v>
      </c>
      <c r="K529" s="167">
        <v>0.95</v>
      </c>
    </row>
    <row r="530" spans="1:11" x14ac:dyDescent="0.25">
      <c r="A530" s="153">
        <v>526</v>
      </c>
      <c r="B530" s="154" t="s">
        <v>1222</v>
      </c>
      <c r="C530" s="154" t="s">
        <v>294</v>
      </c>
      <c r="D530" s="154" t="s">
        <v>255</v>
      </c>
      <c r="E530" s="155" t="s">
        <v>352</v>
      </c>
      <c r="F530" s="156">
        <v>779</v>
      </c>
      <c r="G530" s="155" t="s">
        <v>295</v>
      </c>
      <c r="H530" s="155" t="s">
        <v>304</v>
      </c>
      <c r="I530" s="157">
        <v>39889</v>
      </c>
      <c r="J530" s="156">
        <v>692.14</v>
      </c>
      <c r="K530" s="167">
        <v>0.95</v>
      </c>
    </row>
    <row r="531" spans="1:11" x14ac:dyDescent="0.25">
      <c r="A531" s="153">
        <v>527</v>
      </c>
      <c r="B531" s="154" t="s">
        <v>1223</v>
      </c>
      <c r="C531" s="154" t="s">
        <v>294</v>
      </c>
      <c r="D531" s="154" t="s">
        <v>255</v>
      </c>
      <c r="E531" s="155">
        <v>39871</v>
      </c>
      <c r="F531" s="156">
        <v>1845.6</v>
      </c>
      <c r="G531" s="155" t="s">
        <v>295</v>
      </c>
      <c r="H531" s="155" t="s">
        <v>304</v>
      </c>
      <c r="I531" s="157">
        <v>39910</v>
      </c>
      <c r="J531" s="156">
        <v>1639.83</v>
      </c>
      <c r="K531" s="167">
        <v>0.95</v>
      </c>
    </row>
    <row r="532" spans="1:11" x14ac:dyDescent="0.25">
      <c r="A532" s="153">
        <v>528</v>
      </c>
      <c r="B532" s="154" t="s">
        <v>1224</v>
      </c>
      <c r="C532" s="154" t="s">
        <v>294</v>
      </c>
      <c r="D532" s="154" t="s">
        <v>255</v>
      </c>
      <c r="E532" s="155" t="s">
        <v>352</v>
      </c>
      <c r="F532" s="156">
        <v>480</v>
      </c>
      <c r="G532" s="155" t="s">
        <v>295</v>
      </c>
      <c r="H532" s="155" t="s">
        <v>304</v>
      </c>
      <c r="I532" s="157">
        <v>39902</v>
      </c>
      <c r="J532" s="156">
        <v>433.68</v>
      </c>
      <c r="K532" s="167">
        <v>0.96</v>
      </c>
    </row>
    <row r="533" spans="1:11" x14ac:dyDescent="0.25">
      <c r="A533" s="153">
        <v>529</v>
      </c>
      <c r="B533" s="154" t="s">
        <v>1225</v>
      </c>
      <c r="C533" s="154" t="s">
        <v>254</v>
      </c>
      <c r="D533" s="154" t="s">
        <v>255</v>
      </c>
      <c r="E533" s="155">
        <v>39874</v>
      </c>
      <c r="F533" s="156">
        <v>6897.5</v>
      </c>
      <c r="G533" s="155" t="s">
        <v>295</v>
      </c>
      <c r="H533" s="155" t="s">
        <v>304</v>
      </c>
      <c r="I533" s="157">
        <v>39902</v>
      </c>
      <c r="J533" s="156">
        <v>6128.42</v>
      </c>
      <c r="K533" s="167">
        <v>0.95</v>
      </c>
    </row>
    <row r="534" spans="1:11" x14ac:dyDescent="0.25">
      <c r="A534" s="153">
        <v>530</v>
      </c>
      <c r="B534" s="154" t="s">
        <v>1226</v>
      </c>
      <c r="C534" s="154" t="s">
        <v>254</v>
      </c>
      <c r="D534" s="154" t="s">
        <v>255</v>
      </c>
      <c r="E534" s="155" t="s">
        <v>352</v>
      </c>
      <c r="F534" s="156">
        <v>6820</v>
      </c>
      <c r="G534" s="155" t="s">
        <v>295</v>
      </c>
      <c r="H534" s="155" t="s">
        <v>297</v>
      </c>
      <c r="I534" s="157">
        <v>39909</v>
      </c>
      <c r="J534" s="156">
        <v>6005.72</v>
      </c>
      <c r="K534" s="167">
        <v>0.94</v>
      </c>
    </row>
    <row r="535" spans="1:11" x14ac:dyDescent="0.25">
      <c r="A535" s="153">
        <v>531</v>
      </c>
      <c r="B535" s="154" t="s">
        <v>1227</v>
      </c>
      <c r="C535" s="154" t="s">
        <v>294</v>
      </c>
      <c r="D535" s="154" t="s">
        <v>255</v>
      </c>
      <c r="E535" s="155" t="s">
        <v>352</v>
      </c>
      <c r="F535" s="156">
        <v>8912.5</v>
      </c>
      <c r="G535" s="155" t="s">
        <v>295</v>
      </c>
      <c r="H535" s="155" t="s">
        <v>297</v>
      </c>
      <c r="I535" s="157">
        <v>39917</v>
      </c>
      <c r="J535" s="156">
        <v>7918.75</v>
      </c>
      <c r="K535" s="167">
        <v>0.95</v>
      </c>
    </row>
    <row r="536" spans="1:11" x14ac:dyDescent="0.25">
      <c r="A536" s="153">
        <v>532</v>
      </c>
      <c r="B536" s="154" t="s">
        <v>1228</v>
      </c>
      <c r="C536" s="154" t="s">
        <v>294</v>
      </c>
      <c r="D536" s="154" t="s">
        <v>255</v>
      </c>
      <c r="E536" s="155" t="s">
        <v>352</v>
      </c>
      <c r="F536" s="156">
        <v>693.6</v>
      </c>
      <c r="G536" s="155" t="s">
        <v>295</v>
      </c>
      <c r="H536" s="155" t="s">
        <v>304</v>
      </c>
      <c r="I536" s="157">
        <v>39902</v>
      </c>
      <c r="J536" s="156">
        <v>616.26</v>
      </c>
      <c r="K536" s="167">
        <v>0.95</v>
      </c>
    </row>
    <row r="537" spans="1:11" x14ac:dyDescent="0.25">
      <c r="A537" s="153">
        <v>533</v>
      </c>
      <c r="B537" s="154" t="s">
        <v>1229</v>
      </c>
      <c r="C537" s="154" t="s">
        <v>294</v>
      </c>
      <c r="D537" s="154" t="s">
        <v>255</v>
      </c>
      <c r="E537" s="155">
        <v>39849</v>
      </c>
      <c r="F537" s="156">
        <v>1158</v>
      </c>
      <c r="G537" s="155" t="s">
        <v>295</v>
      </c>
      <c r="H537" s="155" t="s">
        <v>297</v>
      </c>
      <c r="I537" s="157">
        <v>39903</v>
      </c>
      <c r="J537" s="156">
        <v>1028.8800000000001</v>
      </c>
      <c r="K537" s="167">
        <v>0.95</v>
      </c>
    </row>
    <row r="538" spans="1:11" x14ac:dyDescent="0.25">
      <c r="A538" s="153">
        <v>534</v>
      </c>
      <c r="B538" s="154" t="s">
        <v>1230</v>
      </c>
      <c r="C538" s="154" t="s">
        <v>294</v>
      </c>
      <c r="D538" s="154" t="s">
        <v>255</v>
      </c>
      <c r="E538" s="155" t="s">
        <v>352</v>
      </c>
      <c r="F538" s="156">
        <v>2315</v>
      </c>
      <c r="G538" s="155" t="s">
        <v>295</v>
      </c>
      <c r="H538" s="155" t="s">
        <v>297</v>
      </c>
      <c r="I538" s="157">
        <v>39926</v>
      </c>
      <c r="J538" s="156">
        <v>2056.87</v>
      </c>
      <c r="K538" s="167">
        <v>0.95</v>
      </c>
    </row>
    <row r="539" spans="1:11" x14ac:dyDescent="0.25">
      <c r="A539" s="153">
        <v>535</v>
      </c>
      <c r="B539" s="154" t="s">
        <v>1231</v>
      </c>
      <c r="C539" s="154" t="s">
        <v>294</v>
      </c>
      <c r="D539" s="154" t="s">
        <v>255</v>
      </c>
      <c r="E539" s="155" t="s">
        <v>352</v>
      </c>
      <c r="F539" s="156">
        <v>380</v>
      </c>
      <c r="G539" s="155" t="s">
        <v>295</v>
      </c>
      <c r="H539" s="155" t="s">
        <v>304</v>
      </c>
      <c r="I539" s="157">
        <v>39910</v>
      </c>
      <c r="J539" s="156">
        <v>343.33</v>
      </c>
      <c r="K539" s="167">
        <v>0.96</v>
      </c>
    </row>
    <row r="540" spans="1:11" x14ac:dyDescent="0.25">
      <c r="A540" s="153">
        <v>536</v>
      </c>
      <c r="B540" s="154" t="s">
        <v>1232</v>
      </c>
      <c r="C540" s="154" t="s">
        <v>294</v>
      </c>
      <c r="D540" s="154" t="s">
        <v>255</v>
      </c>
      <c r="E540" s="155" t="s">
        <v>352</v>
      </c>
      <c r="F540" s="156">
        <v>380</v>
      </c>
      <c r="G540" s="155" t="s">
        <v>295</v>
      </c>
      <c r="H540" s="155" t="s">
        <v>304</v>
      </c>
      <c r="I540" s="157">
        <v>39910</v>
      </c>
      <c r="J540" s="156">
        <v>343.33</v>
      </c>
      <c r="K540" s="167">
        <v>0.96</v>
      </c>
    </row>
    <row r="541" spans="1:11" x14ac:dyDescent="0.25">
      <c r="A541" s="153">
        <v>537</v>
      </c>
      <c r="B541" s="154" t="s">
        <v>1233</v>
      </c>
      <c r="C541" s="154" t="s">
        <v>254</v>
      </c>
      <c r="D541" s="154" t="s">
        <v>255</v>
      </c>
      <c r="E541" s="155">
        <v>39758</v>
      </c>
      <c r="F541" s="156">
        <v>5735</v>
      </c>
      <c r="G541" s="155" t="s">
        <v>295</v>
      </c>
      <c r="H541" s="155" t="s">
        <v>305</v>
      </c>
      <c r="I541" s="157">
        <v>39903</v>
      </c>
      <c r="J541" s="156">
        <v>5095.5600000000004</v>
      </c>
      <c r="K541" s="167">
        <v>0.95</v>
      </c>
    </row>
    <row r="542" spans="1:11" x14ac:dyDescent="0.25">
      <c r="A542" s="153">
        <v>538</v>
      </c>
      <c r="B542" s="154" t="s">
        <v>1234</v>
      </c>
      <c r="C542" s="154" t="s">
        <v>294</v>
      </c>
      <c r="D542" s="154" t="s">
        <v>255</v>
      </c>
      <c r="E542" s="155" t="s">
        <v>352</v>
      </c>
      <c r="F542" s="156">
        <v>380</v>
      </c>
      <c r="G542" s="155" t="s">
        <v>295</v>
      </c>
      <c r="H542" s="155" t="s">
        <v>304</v>
      </c>
      <c r="I542" s="157">
        <v>39910</v>
      </c>
      <c r="J542" s="156">
        <v>343.33</v>
      </c>
      <c r="K542" s="167">
        <v>0.96</v>
      </c>
    </row>
    <row r="543" spans="1:11" x14ac:dyDescent="0.25">
      <c r="A543" s="153">
        <v>539</v>
      </c>
      <c r="B543" s="154" t="s">
        <v>1235</v>
      </c>
      <c r="C543" s="154" t="s">
        <v>294</v>
      </c>
      <c r="D543" s="154" t="s">
        <v>255</v>
      </c>
      <c r="E543" s="155">
        <v>39889</v>
      </c>
      <c r="F543" s="156">
        <v>1158</v>
      </c>
      <c r="G543" s="155" t="s">
        <v>295</v>
      </c>
      <c r="H543" s="155" t="s">
        <v>297</v>
      </c>
      <c r="I543" s="157">
        <v>39903</v>
      </c>
      <c r="J543" s="156">
        <v>1120.52</v>
      </c>
      <c r="K543" s="167">
        <v>1.03</v>
      </c>
    </row>
    <row r="544" spans="1:11" x14ac:dyDescent="0.25">
      <c r="A544" s="153">
        <v>540</v>
      </c>
      <c r="B544" s="154" t="s">
        <v>1236</v>
      </c>
      <c r="C544" s="154" t="s">
        <v>294</v>
      </c>
      <c r="D544" s="154" t="s">
        <v>255</v>
      </c>
      <c r="E544" s="155">
        <v>39882</v>
      </c>
      <c r="F544" s="156">
        <v>1389.6</v>
      </c>
      <c r="G544" s="155" t="s">
        <v>295</v>
      </c>
      <c r="H544" s="155" t="s">
        <v>304</v>
      </c>
      <c r="I544" s="157">
        <v>39910</v>
      </c>
      <c r="J544" s="156">
        <v>1234.6600000000001</v>
      </c>
      <c r="K544" s="167">
        <v>0.95</v>
      </c>
    </row>
    <row r="545" spans="1:11" x14ac:dyDescent="0.25">
      <c r="A545" s="153">
        <v>541</v>
      </c>
      <c r="B545" s="154" t="s">
        <v>253</v>
      </c>
      <c r="C545" s="154" t="s">
        <v>254</v>
      </c>
      <c r="D545" s="154" t="s">
        <v>255</v>
      </c>
      <c r="E545" s="155" t="s">
        <v>253</v>
      </c>
      <c r="F545" s="156" t="s">
        <v>253</v>
      </c>
      <c r="G545" s="155" t="s">
        <v>295</v>
      </c>
      <c r="H545" s="155" t="s">
        <v>253</v>
      </c>
      <c r="I545" s="157" t="s">
        <v>253</v>
      </c>
      <c r="J545" s="156" t="s">
        <v>253</v>
      </c>
      <c r="K545" s="167" t="s">
        <v>253</v>
      </c>
    </row>
    <row r="546" spans="1:11" x14ac:dyDescent="0.25">
      <c r="A546" s="153">
        <v>542</v>
      </c>
      <c r="B546" s="154" t="s">
        <v>1237</v>
      </c>
      <c r="C546" s="154" t="s">
        <v>294</v>
      </c>
      <c r="D546" s="154" t="s">
        <v>255</v>
      </c>
      <c r="E546" s="155" t="s">
        <v>352</v>
      </c>
      <c r="F546" s="156">
        <v>779</v>
      </c>
      <c r="G546" s="155" t="s">
        <v>295</v>
      </c>
      <c r="H546" s="155" t="s">
        <v>304</v>
      </c>
      <c r="I546" s="157">
        <v>39904</v>
      </c>
      <c r="J546" s="156">
        <v>728.36</v>
      </c>
      <c r="K546" s="167">
        <v>1</v>
      </c>
    </row>
    <row r="547" spans="1:11" x14ac:dyDescent="0.25">
      <c r="A547" s="153">
        <v>543</v>
      </c>
      <c r="B547" s="154" t="s">
        <v>1238</v>
      </c>
      <c r="C547" s="154" t="s">
        <v>254</v>
      </c>
      <c r="D547" s="154" t="s">
        <v>255</v>
      </c>
      <c r="E547" s="155">
        <v>39784</v>
      </c>
      <c r="F547" s="156">
        <v>1317.5</v>
      </c>
      <c r="G547" s="155" t="s">
        <v>295</v>
      </c>
      <c r="H547" s="155" t="s">
        <v>74</v>
      </c>
      <c r="I547" s="157">
        <v>39909</v>
      </c>
      <c r="J547" s="156">
        <v>1297.74</v>
      </c>
      <c r="K547" s="167">
        <v>1.05</v>
      </c>
    </row>
    <row r="548" spans="1:11" x14ac:dyDescent="0.25">
      <c r="A548" s="153">
        <v>544</v>
      </c>
      <c r="B548" s="154" t="s">
        <v>1239</v>
      </c>
      <c r="C548" s="154" t="s">
        <v>254</v>
      </c>
      <c r="D548" s="154" t="s">
        <v>255</v>
      </c>
      <c r="E548" s="155">
        <v>39820</v>
      </c>
      <c r="F548" s="156">
        <v>8835</v>
      </c>
      <c r="G548" s="155" t="s">
        <v>295</v>
      </c>
      <c r="H548" s="155" t="s">
        <v>304</v>
      </c>
      <c r="I548" s="157">
        <v>39909</v>
      </c>
      <c r="J548" s="156">
        <v>7813.67</v>
      </c>
      <c r="K548" s="167">
        <v>0.94</v>
      </c>
    </row>
    <row r="549" spans="1:11" x14ac:dyDescent="0.25">
      <c r="A549" s="153">
        <v>545</v>
      </c>
      <c r="B549" s="154" t="s">
        <v>1240</v>
      </c>
      <c r="C549" s="154" t="s">
        <v>260</v>
      </c>
      <c r="D549" s="154" t="s">
        <v>255</v>
      </c>
      <c r="E549" s="155" t="s">
        <v>352</v>
      </c>
      <c r="F549" s="156">
        <v>2247.5</v>
      </c>
      <c r="G549" s="155" t="s">
        <v>295</v>
      </c>
      <c r="H549" s="155" t="s">
        <v>297</v>
      </c>
      <c r="I549" s="157">
        <v>39926</v>
      </c>
      <c r="J549" s="156">
        <v>1996.9</v>
      </c>
      <c r="K549" s="167">
        <v>0.95</v>
      </c>
    </row>
    <row r="550" spans="1:11" x14ac:dyDescent="0.25">
      <c r="A550" s="153">
        <v>546</v>
      </c>
      <c r="B550" s="154" t="s">
        <v>1241</v>
      </c>
      <c r="C550" s="154" t="s">
        <v>254</v>
      </c>
      <c r="D550" s="154" t="s">
        <v>255</v>
      </c>
      <c r="E550" s="155" t="s">
        <v>352</v>
      </c>
      <c r="F550" s="156">
        <v>1627.5</v>
      </c>
      <c r="G550" s="155" t="s">
        <v>295</v>
      </c>
      <c r="H550" s="155" t="s">
        <v>297</v>
      </c>
      <c r="I550" s="157">
        <v>39926</v>
      </c>
      <c r="J550" s="156">
        <v>1446.03</v>
      </c>
      <c r="K550" s="167">
        <v>0.95</v>
      </c>
    </row>
    <row r="551" spans="1:11" x14ac:dyDescent="0.25">
      <c r="A551" s="153">
        <v>547</v>
      </c>
      <c r="B551" s="154" t="s">
        <v>1242</v>
      </c>
      <c r="C551" s="154" t="s">
        <v>254</v>
      </c>
      <c r="D551" s="154" t="s">
        <v>255</v>
      </c>
      <c r="E551" s="155" t="s">
        <v>352</v>
      </c>
      <c r="F551" s="156">
        <v>930</v>
      </c>
      <c r="G551" s="155" t="s">
        <v>295</v>
      </c>
      <c r="H551" s="155" t="s">
        <v>297</v>
      </c>
      <c r="I551" s="157">
        <v>39909</v>
      </c>
      <c r="J551" s="156">
        <v>826.31</v>
      </c>
      <c r="K551" s="167">
        <v>0.95</v>
      </c>
    </row>
    <row r="552" spans="1:11" x14ac:dyDescent="0.25">
      <c r="A552" s="153">
        <v>548</v>
      </c>
      <c r="B552" s="154" t="s">
        <v>1243</v>
      </c>
      <c r="C552" s="154" t="s">
        <v>254</v>
      </c>
      <c r="D552" s="154" t="s">
        <v>255</v>
      </c>
      <c r="E552" s="155" t="s">
        <v>352</v>
      </c>
      <c r="F552" s="156">
        <v>930</v>
      </c>
      <c r="G552" s="155" t="s">
        <v>295</v>
      </c>
      <c r="H552" s="155" t="s">
        <v>297</v>
      </c>
      <c r="I552" s="157">
        <v>39959</v>
      </c>
      <c r="J552" s="156">
        <v>826.31</v>
      </c>
      <c r="K552" s="167">
        <v>0.95</v>
      </c>
    </row>
    <row r="553" spans="1:11" x14ac:dyDescent="0.25">
      <c r="A553" s="153">
        <v>549</v>
      </c>
      <c r="B553" s="154" t="s">
        <v>1244</v>
      </c>
      <c r="C553" s="154" t="s">
        <v>294</v>
      </c>
      <c r="D553" s="154" t="s">
        <v>255</v>
      </c>
      <c r="E553" s="155">
        <v>39889</v>
      </c>
      <c r="F553" s="156">
        <v>5425</v>
      </c>
      <c r="G553" s="155" t="s">
        <v>295</v>
      </c>
      <c r="H553" s="155" t="s">
        <v>297</v>
      </c>
      <c r="I553" s="157">
        <v>39926</v>
      </c>
      <c r="J553" s="156">
        <v>4820.1099999999997</v>
      </c>
      <c r="K553" s="167">
        <v>0.95</v>
      </c>
    </row>
    <row r="554" spans="1:11" x14ac:dyDescent="0.25">
      <c r="A554" s="153">
        <v>550</v>
      </c>
      <c r="B554" s="154" t="s">
        <v>1245</v>
      </c>
      <c r="C554" s="154" t="s">
        <v>254</v>
      </c>
      <c r="D554" s="154" t="s">
        <v>255</v>
      </c>
      <c r="E554" s="155">
        <v>39795</v>
      </c>
      <c r="F554" s="156">
        <v>13485</v>
      </c>
      <c r="G554" s="155" t="s">
        <v>295</v>
      </c>
      <c r="H554" s="155" t="s">
        <v>300</v>
      </c>
      <c r="I554" s="157">
        <v>39944</v>
      </c>
      <c r="J554" s="156">
        <v>12655.67</v>
      </c>
      <c r="K554" s="167">
        <v>1</v>
      </c>
    </row>
    <row r="555" spans="1:11" x14ac:dyDescent="0.25">
      <c r="A555" s="153">
        <v>551</v>
      </c>
      <c r="B555" s="154" t="s">
        <v>1246</v>
      </c>
      <c r="C555" s="154" t="s">
        <v>294</v>
      </c>
      <c r="D555" s="154" t="s">
        <v>255</v>
      </c>
      <c r="E555" s="155" t="s">
        <v>352</v>
      </c>
      <c r="F555" s="156">
        <v>2170</v>
      </c>
      <c r="G555" s="155" t="s">
        <v>295</v>
      </c>
      <c r="H555" s="155" t="s">
        <v>297</v>
      </c>
      <c r="I555" s="157">
        <v>39926</v>
      </c>
      <c r="J555" s="156">
        <v>1928.05</v>
      </c>
      <c r="K555" s="167">
        <v>0.95</v>
      </c>
    </row>
    <row r="556" spans="1:11" x14ac:dyDescent="0.25">
      <c r="A556" s="153">
        <v>552</v>
      </c>
      <c r="B556" s="154" t="s">
        <v>1247</v>
      </c>
      <c r="C556" s="154" t="s">
        <v>254</v>
      </c>
      <c r="D556" s="154" t="s">
        <v>255</v>
      </c>
      <c r="E556" s="155">
        <v>39862</v>
      </c>
      <c r="F556" s="156">
        <v>7750</v>
      </c>
      <c r="G556" s="155" t="s">
        <v>295</v>
      </c>
      <c r="H556" s="155" t="s">
        <v>297</v>
      </c>
      <c r="I556" s="157">
        <v>39926</v>
      </c>
      <c r="J556" s="156">
        <v>6885.87</v>
      </c>
      <c r="K556" s="167">
        <v>0.95</v>
      </c>
    </row>
    <row r="557" spans="1:11" x14ac:dyDescent="0.25">
      <c r="A557" s="153">
        <v>553</v>
      </c>
      <c r="B557" s="154" t="s">
        <v>1248</v>
      </c>
      <c r="C557" s="154" t="s">
        <v>294</v>
      </c>
      <c r="D557" s="154" t="s">
        <v>255</v>
      </c>
      <c r="E557" s="155" t="s">
        <v>352</v>
      </c>
      <c r="F557" s="156">
        <v>1158</v>
      </c>
      <c r="G557" s="155" t="s">
        <v>295</v>
      </c>
      <c r="H557" s="155" t="s">
        <v>297</v>
      </c>
      <c r="I557" s="157">
        <v>39909</v>
      </c>
      <c r="J557" s="156">
        <v>1082.73</v>
      </c>
      <c r="K557" s="167">
        <v>1</v>
      </c>
    </row>
    <row r="558" spans="1:11" x14ac:dyDescent="0.25">
      <c r="A558" s="153">
        <v>554</v>
      </c>
      <c r="B558" s="154" t="s">
        <v>1249</v>
      </c>
      <c r="C558" s="154" t="s">
        <v>294</v>
      </c>
      <c r="D558" s="154" t="s">
        <v>255</v>
      </c>
      <c r="E558" s="155" t="s">
        <v>352</v>
      </c>
      <c r="F558" s="156">
        <v>380</v>
      </c>
      <c r="G558" s="155" t="s">
        <v>295</v>
      </c>
      <c r="H558" s="155" t="s">
        <v>304</v>
      </c>
      <c r="I558" s="157">
        <v>39909</v>
      </c>
      <c r="J558" s="156">
        <v>343.33</v>
      </c>
      <c r="K558" s="167">
        <v>0.96</v>
      </c>
    </row>
    <row r="559" spans="1:11" x14ac:dyDescent="0.25">
      <c r="A559" s="153">
        <v>555</v>
      </c>
      <c r="B559" s="154" t="s">
        <v>1250</v>
      </c>
      <c r="C559" s="154" t="s">
        <v>254</v>
      </c>
      <c r="D559" s="154" t="s">
        <v>255</v>
      </c>
      <c r="E559" s="155" t="s">
        <v>352</v>
      </c>
      <c r="F559" s="156">
        <v>3487.5</v>
      </c>
      <c r="G559" s="155" t="s">
        <v>295</v>
      </c>
      <c r="H559" s="155" t="s">
        <v>74</v>
      </c>
      <c r="I559" s="157">
        <v>39973</v>
      </c>
      <c r="J559" s="156">
        <v>3435.19</v>
      </c>
      <c r="K559" s="167">
        <v>1.05</v>
      </c>
    </row>
    <row r="560" spans="1:11" x14ac:dyDescent="0.25">
      <c r="A560" s="153">
        <v>556</v>
      </c>
      <c r="B560" s="154" t="s">
        <v>1251</v>
      </c>
      <c r="C560" s="154" t="s">
        <v>254</v>
      </c>
      <c r="D560" s="154" t="s">
        <v>255</v>
      </c>
      <c r="E560" s="155" t="s">
        <v>352</v>
      </c>
      <c r="F560" s="156">
        <v>1550</v>
      </c>
      <c r="G560" s="155" t="s">
        <v>295</v>
      </c>
      <c r="H560" s="155" t="s">
        <v>74</v>
      </c>
      <c r="I560" s="157">
        <v>39923</v>
      </c>
      <c r="J560" s="156">
        <v>1526.75</v>
      </c>
      <c r="K560" s="167">
        <v>1.05</v>
      </c>
    </row>
    <row r="561" spans="1:11" x14ac:dyDescent="0.25">
      <c r="A561" s="153">
        <v>557</v>
      </c>
      <c r="B561" s="154" t="s">
        <v>1252</v>
      </c>
      <c r="C561" s="154" t="s">
        <v>254</v>
      </c>
      <c r="D561" s="154" t="s">
        <v>255</v>
      </c>
      <c r="E561" s="155" t="s">
        <v>352</v>
      </c>
      <c r="F561" s="156">
        <v>1007.5</v>
      </c>
      <c r="G561" s="155" t="s">
        <v>295</v>
      </c>
      <c r="H561" s="155" t="s">
        <v>74</v>
      </c>
      <c r="I561" s="157">
        <v>39948</v>
      </c>
      <c r="J561" s="156">
        <v>945.53</v>
      </c>
      <c r="K561" s="167">
        <v>1</v>
      </c>
    </row>
    <row r="562" spans="1:11" x14ac:dyDescent="0.25">
      <c r="A562" s="153">
        <v>558</v>
      </c>
      <c r="B562" s="154" t="s">
        <v>1253</v>
      </c>
      <c r="C562" s="154" t="s">
        <v>294</v>
      </c>
      <c r="D562" s="154" t="s">
        <v>255</v>
      </c>
      <c r="E562" s="155" t="s">
        <v>352</v>
      </c>
      <c r="F562" s="156">
        <v>779</v>
      </c>
      <c r="G562" s="155" t="s">
        <v>295</v>
      </c>
      <c r="H562" s="155" t="s">
        <v>304</v>
      </c>
      <c r="I562" s="157">
        <v>39909</v>
      </c>
      <c r="J562" s="156">
        <v>692.14</v>
      </c>
      <c r="K562" s="167">
        <v>0.95</v>
      </c>
    </row>
    <row r="563" spans="1:11" x14ac:dyDescent="0.25">
      <c r="A563" s="153">
        <v>559</v>
      </c>
      <c r="B563" s="154" t="s">
        <v>1254</v>
      </c>
      <c r="C563" s="154" t="s">
        <v>294</v>
      </c>
      <c r="D563" s="154" t="s">
        <v>255</v>
      </c>
      <c r="E563" s="155" t="s">
        <v>352</v>
      </c>
      <c r="F563" s="156">
        <v>380</v>
      </c>
      <c r="G563" s="155" t="s">
        <v>295</v>
      </c>
      <c r="H563" s="155" t="s">
        <v>304</v>
      </c>
      <c r="I563" s="157">
        <v>39916</v>
      </c>
      <c r="J563" s="156">
        <v>343.33</v>
      </c>
      <c r="K563" s="167">
        <v>0.96</v>
      </c>
    </row>
    <row r="564" spans="1:11" x14ac:dyDescent="0.25">
      <c r="A564" s="153">
        <v>560</v>
      </c>
      <c r="B564" s="154" t="s">
        <v>1255</v>
      </c>
      <c r="C564" s="154" t="s">
        <v>294</v>
      </c>
      <c r="D564" s="154" t="s">
        <v>255</v>
      </c>
      <c r="E564" s="155" t="s">
        <v>352</v>
      </c>
      <c r="F564" s="156">
        <v>380</v>
      </c>
      <c r="G564" s="155" t="s">
        <v>295</v>
      </c>
      <c r="H564" s="155" t="s">
        <v>304</v>
      </c>
      <c r="I564" s="157">
        <v>39916</v>
      </c>
      <c r="J564" s="156">
        <v>343.33</v>
      </c>
      <c r="K564" s="167">
        <v>0.96</v>
      </c>
    </row>
    <row r="565" spans="1:11" x14ac:dyDescent="0.25">
      <c r="A565" s="153">
        <v>561</v>
      </c>
      <c r="B565" s="154" t="s">
        <v>1256</v>
      </c>
      <c r="C565" s="154" t="s">
        <v>294</v>
      </c>
      <c r="D565" s="154" t="s">
        <v>255</v>
      </c>
      <c r="E565" s="155" t="s">
        <v>352</v>
      </c>
      <c r="F565" s="156">
        <v>380</v>
      </c>
      <c r="G565" s="155" t="s">
        <v>295</v>
      </c>
      <c r="H565" s="155" t="s">
        <v>304</v>
      </c>
      <c r="I565" s="157">
        <v>39916</v>
      </c>
      <c r="J565" s="156">
        <v>343.33</v>
      </c>
      <c r="K565" s="167">
        <v>0.96</v>
      </c>
    </row>
    <row r="566" spans="1:11" x14ac:dyDescent="0.25">
      <c r="A566" s="153">
        <v>562</v>
      </c>
      <c r="B566" s="154" t="s">
        <v>1257</v>
      </c>
      <c r="C566" s="154" t="s">
        <v>254</v>
      </c>
      <c r="D566" s="154" t="s">
        <v>255</v>
      </c>
      <c r="E566" s="155">
        <v>39737</v>
      </c>
      <c r="F566" s="156">
        <v>2402.5</v>
      </c>
      <c r="G566" s="155" t="s">
        <v>295</v>
      </c>
      <c r="H566" s="155" t="s">
        <v>74</v>
      </c>
      <c r="I566" s="157">
        <v>39961</v>
      </c>
      <c r="J566" s="156">
        <v>2254.77</v>
      </c>
      <c r="K566" s="167">
        <v>1</v>
      </c>
    </row>
    <row r="567" spans="1:11" x14ac:dyDescent="0.25">
      <c r="A567" s="153">
        <v>563</v>
      </c>
      <c r="B567" s="154" t="s">
        <v>1258</v>
      </c>
      <c r="C567" s="154" t="s">
        <v>294</v>
      </c>
      <c r="D567" s="154" t="s">
        <v>255</v>
      </c>
      <c r="E567" s="155">
        <v>39888</v>
      </c>
      <c r="F567" s="156">
        <v>6169</v>
      </c>
      <c r="G567" s="155" t="s">
        <v>295</v>
      </c>
      <c r="H567" s="155" t="s">
        <v>297</v>
      </c>
      <c r="I567" s="157">
        <v>39926</v>
      </c>
      <c r="J567" s="156">
        <v>5841.15</v>
      </c>
      <c r="K567" s="167">
        <v>1.01</v>
      </c>
    </row>
    <row r="568" spans="1:11" x14ac:dyDescent="0.25">
      <c r="A568" s="153">
        <v>564</v>
      </c>
      <c r="B568" s="154" t="s">
        <v>1259</v>
      </c>
      <c r="C568" s="154" t="s">
        <v>294</v>
      </c>
      <c r="D568" s="154" t="s">
        <v>255</v>
      </c>
      <c r="E568" s="155">
        <v>39896</v>
      </c>
      <c r="F568" s="156">
        <v>6948</v>
      </c>
      <c r="G568" s="155" t="s">
        <v>295</v>
      </c>
      <c r="H568" s="155" t="s">
        <v>297</v>
      </c>
      <c r="I568" s="157">
        <v>39945</v>
      </c>
      <c r="J568" s="156">
        <v>6173.3</v>
      </c>
      <c r="K568" s="167">
        <v>0.95</v>
      </c>
    </row>
    <row r="569" spans="1:11" x14ac:dyDescent="0.25">
      <c r="A569" s="153">
        <v>565</v>
      </c>
      <c r="B569" s="154" t="s">
        <v>253</v>
      </c>
      <c r="C569" s="154" t="s">
        <v>254</v>
      </c>
      <c r="D569" s="154" t="s">
        <v>255</v>
      </c>
      <c r="E569" s="155" t="s">
        <v>253</v>
      </c>
      <c r="F569" s="156" t="s">
        <v>253</v>
      </c>
      <c r="G569" s="155" t="s">
        <v>295</v>
      </c>
      <c r="H569" s="155" t="s">
        <v>253</v>
      </c>
      <c r="I569" s="157" t="s">
        <v>253</v>
      </c>
      <c r="J569" s="156" t="s">
        <v>253</v>
      </c>
      <c r="K569" s="167" t="s">
        <v>253</v>
      </c>
    </row>
    <row r="570" spans="1:11" x14ac:dyDescent="0.25">
      <c r="A570" s="153">
        <v>566</v>
      </c>
      <c r="B570" s="154" t="s">
        <v>1260</v>
      </c>
      <c r="C570" s="154" t="s">
        <v>294</v>
      </c>
      <c r="D570" s="154" t="s">
        <v>255</v>
      </c>
      <c r="E570" s="155" t="s">
        <v>352</v>
      </c>
      <c r="F570" s="156">
        <v>380</v>
      </c>
      <c r="G570" s="155" t="s">
        <v>295</v>
      </c>
      <c r="H570" s="155" t="s">
        <v>304</v>
      </c>
      <c r="I570" s="157">
        <v>39923</v>
      </c>
      <c r="J570" s="156">
        <v>343.33</v>
      </c>
      <c r="K570" s="167">
        <v>0.96</v>
      </c>
    </row>
    <row r="571" spans="1:11" x14ac:dyDescent="0.25">
      <c r="A571" s="153">
        <v>567</v>
      </c>
      <c r="B571" s="154" t="s">
        <v>1261</v>
      </c>
      <c r="C571" s="154" t="s">
        <v>254</v>
      </c>
      <c r="D571" s="154" t="s">
        <v>255</v>
      </c>
      <c r="E571" s="155">
        <v>39738</v>
      </c>
      <c r="F571" s="156">
        <v>13717.5</v>
      </c>
      <c r="G571" s="155" t="s">
        <v>295</v>
      </c>
      <c r="H571" s="155" t="s">
        <v>297</v>
      </c>
      <c r="I571" s="157">
        <v>39920</v>
      </c>
      <c r="J571" s="156">
        <v>12187.99</v>
      </c>
      <c r="K571" s="167">
        <v>0.95</v>
      </c>
    </row>
    <row r="572" spans="1:11" x14ac:dyDescent="0.25">
      <c r="A572" s="153">
        <v>568</v>
      </c>
      <c r="B572" s="154" t="s">
        <v>1262</v>
      </c>
      <c r="C572" s="154" t="s">
        <v>254</v>
      </c>
      <c r="D572" s="154" t="s">
        <v>255</v>
      </c>
      <c r="E572" s="155">
        <v>39828</v>
      </c>
      <c r="F572" s="156">
        <v>6122.5</v>
      </c>
      <c r="G572" s="155" t="s">
        <v>295</v>
      </c>
      <c r="H572" s="155" t="s">
        <v>304</v>
      </c>
      <c r="I572" s="157">
        <v>39926</v>
      </c>
      <c r="J572" s="156">
        <v>5439.85</v>
      </c>
      <c r="K572" s="167">
        <v>0.95</v>
      </c>
    </row>
    <row r="573" spans="1:11" x14ac:dyDescent="0.25">
      <c r="A573" s="153">
        <v>569</v>
      </c>
      <c r="B573" s="154" t="s">
        <v>1263</v>
      </c>
      <c r="C573" s="154" t="s">
        <v>294</v>
      </c>
      <c r="D573" s="154" t="s">
        <v>255</v>
      </c>
      <c r="E573" s="155" t="s">
        <v>352</v>
      </c>
      <c r="F573" s="156">
        <v>480</v>
      </c>
      <c r="G573" s="155" t="s">
        <v>295</v>
      </c>
      <c r="H573" s="155" t="s">
        <v>304</v>
      </c>
      <c r="I573" s="157">
        <v>39920</v>
      </c>
      <c r="J573" s="156">
        <v>433.68</v>
      </c>
      <c r="K573" s="167">
        <v>0.96</v>
      </c>
    </row>
    <row r="574" spans="1:11" x14ac:dyDescent="0.25">
      <c r="A574" s="153">
        <v>570</v>
      </c>
      <c r="B574" s="154" t="s">
        <v>1264</v>
      </c>
      <c r="C574" s="154" t="s">
        <v>294</v>
      </c>
      <c r="D574" s="154" t="s">
        <v>255</v>
      </c>
      <c r="E574" s="155">
        <v>39909</v>
      </c>
      <c r="F574" s="156">
        <v>934.8</v>
      </c>
      <c r="G574" s="155" t="s">
        <v>295</v>
      </c>
      <c r="H574" s="155" t="s">
        <v>304</v>
      </c>
      <c r="I574" s="157">
        <v>39920</v>
      </c>
      <c r="J574" s="156">
        <v>830.56</v>
      </c>
      <c r="K574" s="167">
        <v>0.95</v>
      </c>
    </row>
    <row r="575" spans="1:11" x14ac:dyDescent="0.25">
      <c r="A575" s="153">
        <v>571</v>
      </c>
      <c r="B575" s="154" t="s">
        <v>1265</v>
      </c>
      <c r="C575" s="154" t="s">
        <v>294</v>
      </c>
      <c r="D575" s="154" t="s">
        <v>255</v>
      </c>
      <c r="E575" s="155">
        <v>39909</v>
      </c>
      <c r="F575" s="156">
        <v>3474</v>
      </c>
      <c r="G575" s="155" t="s">
        <v>295</v>
      </c>
      <c r="H575" s="155" t="s">
        <v>297</v>
      </c>
      <c r="I575" s="157">
        <v>39930</v>
      </c>
      <c r="J575" s="156">
        <v>3086.65</v>
      </c>
      <c r="K575" s="167">
        <v>0.95</v>
      </c>
    </row>
    <row r="576" spans="1:11" x14ac:dyDescent="0.25">
      <c r="A576" s="153">
        <v>572</v>
      </c>
      <c r="B576" s="154" t="s">
        <v>1266</v>
      </c>
      <c r="C576" s="154" t="s">
        <v>294</v>
      </c>
      <c r="D576" s="154" t="s">
        <v>255</v>
      </c>
      <c r="E576" s="155" t="s">
        <v>352</v>
      </c>
      <c r="F576" s="156">
        <v>779</v>
      </c>
      <c r="G576" s="155" t="s">
        <v>295</v>
      </c>
      <c r="H576" s="155" t="s">
        <v>304</v>
      </c>
      <c r="I576" s="157">
        <v>39931</v>
      </c>
      <c r="J576" s="156">
        <v>692.13</v>
      </c>
      <c r="K576" s="167">
        <v>0.95</v>
      </c>
    </row>
    <row r="577" spans="1:11" x14ac:dyDescent="0.25">
      <c r="A577" s="153">
        <v>573</v>
      </c>
      <c r="B577" s="154" t="s">
        <v>1267</v>
      </c>
      <c r="C577" s="154" t="s">
        <v>294</v>
      </c>
      <c r="D577" s="154" t="s">
        <v>255</v>
      </c>
      <c r="E577" s="155">
        <v>39871</v>
      </c>
      <c r="F577" s="156">
        <v>1845.6</v>
      </c>
      <c r="G577" s="155" t="s">
        <v>295</v>
      </c>
      <c r="H577" s="155" t="s">
        <v>304</v>
      </c>
      <c r="I577" s="157">
        <v>39937</v>
      </c>
      <c r="J577" s="156">
        <v>1725.64</v>
      </c>
      <c r="K577" s="167">
        <v>1</v>
      </c>
    </row>
    <row r="578" spans="1:11" x14ac:dyDescent="0.25">
      <c r="A578" s="153">
        <v>574</v>
      </c>
      <c r="B578" s="154" t="s">
        <v>1268</v>
      </c>
      <c r="C578" s="154" t="s">
        <v>294</v>
      </c>
      <c r="D578" s="154" t="s">
        <v>255</v>
      </c>
      <c r="E578" s="155">
        <v>39904</v>
      </c>
      <c r="F578" s="156">
        <v>1158</v>
      </c>
      <c r="G578" s="155" t="s">
        <v>295</v>
      </c>
      <c r="H578" s="155" t="s">
        <v>297</v>
      </c>
      <c r="I578" s="157">
        <v>39987</v>
      </c>
      <c r="J578" s="156">
        <v>1028.8800000000001</v>
      </c>
      <c r="K578" s="167">
        <v>0.95</v>
      </c>
    </row>
    <row r="579" spans="1:11" x14ac:dyDescent="0.25">
      <c r="A579" s="153">
        <v>575</v>
      </c>
      <c r="B579" s="154" t="s">
        <v>1269</v>
      </c>
      <c r="C579" s="154" t="s">
        <v>294</v>
      </c>
      <c r="D579" s="154" t="s">
        <v>255</v>
      </c>
      <c r="E579" s="155">
        <v>39916</v>
      </c>
      <c r="F579" s="156">
        <v>6948</v>
      </c>
      <c r="G579" s="155" t="s">
        <v>295</v>
      </c>
      <c r="H579" s="155" t="s">
        <v>297</v>
      </c>
      <c r="I579" s="157">
        <v>39945</v>
      </c>
      <c r="J579" s="156">
        <v>6173.3</v>
      </c>
      <c r="K579" s="167">
        <v>0.95</v>
      </c>
    </row>
    <row r="580" spans="1:11" x14ac:dyDescent="0.25">
      <c r="A580" s="153">
        <v>576</v>
      </c>
      <c r="B580" s="154" t="s">
        <v>1270</v>
      </c>
      <c r="C580" s="154" t="s">
        <v>254</v>
      </c>
      <c r="D580" s="154" t="s">
        <v>255</v>
      </c>
      <c r="E580" s="155" t="s">
        <v>352</v>
      </c>
      <c r="F580" s="156">
        <v>5270</v>
      </c>
      <c r="G580" s="155" t="s">
        <v>295</v>
      </c>
      <c r="H580" s="155" t="s">
        <v>304</v>
      </c>
      <c r="I580" s="157">
        <v>39938</v>
      </c>
      <c r="J580" s="156">
        <v>4538.91</v>
      </c>
      <c r="K580" s="167">
        <v>0.92</v>
      </c>
    </row>
    <row r="581" spans="1:11" x14ac:dyDescent="0.25">
      <c r="A581" s="153">
        <v>577</v>
      </c>
      <c r="B581" s="154" t="s">
        <v>1271</v>
      </c>
      <c r="C581" s="154" t="s">
        <v>294</v>
      </c>
      <c r="D581" s="154" t="s">
        <v>255</v>
      </c>
      <c r="E581" s="155" t="s">
        <v>352</v>
      </c>
      <c r="F581" s="156">
        <v>480</v>
      </c>
      <c r="G581" s="155" t="s">
        <v>295</v>
      </c>
      <c r="H581" s="155" t="s">
        <v>304</v>
      </c>
      <c r="I581" s="157">
        <v>39933</v>
      </c>
      <c r="J581" s="156">
        <v>433.68</v>
      </c>
      <c r="K581" s="167">
        <v>0.96</v>
      </c>
    </row>
    <row r="582" spans="1:11" x14ac:dyDescent="0.25">
      <c r="A582" s="153">
        <v>578</v>
      </c>
      <c r="B582" s="154" t="s">
        <v>1272</v>
      </c>
      <c r="C582" s="154" t="s">
        <v>254</v>
      </c>
      <c r="D582" s="154" t="s">
        <v>255</v>
      </c>
      <c r="E582" s="155" t="s">
        <v>352</v>
      </c>
      <c r="F582" s="156">
        <v>2790</v>
      </c>
      <c r="G582" s="155" t="s">
        <v>295</v>
      </c>
      <c r="H582" s="155" t="s">
        <v>297</v>
      </c>
      <c r="I582" s="157">
        <v>39959</v>
      </c>
      <c r="J582" s="156">
        <v>2478.91</v>
      </c>
      <c r="K582" s="167">
        <v>0.95</v>
      </c>
    </row>
    <row r="583" spans="1:11" x14ac:dyDescent="0.25">
      <c r="A583" s="153">
        <v>579</v>
      </c>
      <c r="B583" s="154" t="s">
        <v>1273</v>
      </c>
      <c r="C583" s="154" t="s">
        <v>294</v>
      </c>
      <c r="D583" s="154" t="s">
        <v>255</v>
      </c>
      <c r="E583" s="155">
        <v>39918</v>
      </c>
      <c r="F583" s="156">
        <v>1538</v>
      </c>
      <c r="G583" s="155" t="s">
        <v>295</v>
      </c>
      <c r="H583" s="155" t="s">
        <v>297</v>
      </c>
      <c r="I583" s="157">
        <v>39945</v>
      </c>
      <c r="J583" s="156">
        <v>1366.51</v>
      </c>
      <c r="K583" s="167">
        <v>0.95</v>
      </c>
    </row>
    <row r="584" spans="1:11" x14ac:dyDescent="0.25">
      <c r="A584" s="153">
        <v>580</v>
      </c>
      <c r="B584" s="154" t="s">
        <v>1274</v>
      </c>
      <c r="C584" s="154" t="s">
        <v>254</v>
      </c>
      <c r="D584" s="154" t="s">
        <v>255</v>
      </c>
      <c r="E584" s="155" t="s">
        <v>352</v>
      </c>
      <c r="F584" s="156">
        <v>6500</v>
      </c>
      <c r="G584" s="155" t="s">
        <v>295</v>
      </c>
      <c r="H584" s="155" t="s">
        <v>297</v>
      </c>
      <c r="I584" s="157">
        <v>39938</v>
      </c>
      <c r="J584" s="156">
        <v>5775.25</v>
      </c>
      <c r="K584" s="167">
        <v>0.95</v>
      </c>
    </row>
    <row r="585" spans="1:11" x14ac:dyDescent="0.25">
      <c r="A585" s="153">
        <v>581</v>
      </c>
      <c r="B585" s="154" t="s">
        <v>1275</v>
      </c>
      <c r="C585" s="154" t="s">
        <v>254</v>
      </c>
      <c r="D585" s="154" t="s">
        <v>255</v>
      </c>
      <c r="E585" s="155" t="s">
        <v>352</v>
      </c>
      <c r="F585" s="156">
        <v>5760</v>
      </c>
      <c r="G585" s="155" t="s">
        <v>295</v>
      </c>
      <c r="H585" s="155" t="s">
        <v>74</v>
      </c>
      <c r="I585" s="157">
        <v>39940</v>
      </c>
      <c r="J585" s="156">
        <v>5405.76</v>
      </c>
      <c r="K585" s="167">
        <v>1</v>
      </c>
    </row>
    <row r="586" spans="1:11" x14ac:dyDescent="0.25">
      <c r="A586" s="153">
        <v>582</v>
      </c>
      <c r="B586" s="154" t="s">
        <v>1276</v>
      </c>
      <c r="C586" s="154" t="s">
        <v>260</v>
      </c>
      <c r="D586" s="154" t="s">
        <v>255</v>
      </c>
      <c r="E586" s="155" t="s">
        <v>352</v>
      </c>
      <c r="F586" s="156">
        <v>1705</v>
      </c>
      <c r="G586" s="155" t="s">
        <v>295</v>
      </c>
      <c r="H586" s="155" t="s">
        <v>74</v>
      </c>
      <c r="I586" s="157">
        <v>39940</v>
      </c>
      <c r="J586" s="156">
        <v>1600.14</v>
      </c>
      <c r="K586" s="167">
        <v>1</v>
      </c>
    </row>
    <row r="587" spans="1:11" x14ac:dyDescent="0.25">
      <c r="A587" s="153">
        <v>583</v>
      </c>
      <c r="B587" s="154" t="s">
        <v>1277</v>
      </c>
      <c r="C587" s="154" t="s">
        <v>294</v>
      </c>
      <c r="D587" s="154" t="s">
        <v>255</v>
      </c>
      <c r="E587" s="155" t="s">
        <v>352</v>
      </c>
      <c r="F587" s="156">
        <v>380</v>
      </c>
      <c r="G587" s="155" t="s">
        <v>295</v>
      </c>
      <c r="H587" s="155" t="s">
        <v>304</v>
      </c>
      <c r="I587" s="157">
        <v>39937</v>
      </c>
      <c r="J587" s="156">
        <v>361</v>
      </c>
      <c r="K587" s="167">
        <v>1.01</v>
      </c>
    </row>
    <row r="588" spans="1:11" x14ac:dyDescent="0.25">
      <c r="A588" s="153">
        <v>584</v>
      </c>
      <c r="B588" s="154" t="s">
        <v>1278</v>
      </c>
      <c r="C588" s="154" t="s">
        <v>294</v>
      </c>
      <c r="D588" s="154" t="s">
        <v>255</v>
      </c>
      <c r="E588" s="155">
        <v>39931</v>
      </c>
      <c r="F588" s="156">
        <v>2778</v>
      </c>
      <c r="G588" s="155" t="s">
        <v>295</v>
      </c>
      <c r="H588" s="155" t="s">
        <v>304</v>
      </c>
      <c r="I588" s="157">
        <v>39940</v>
      </c>
      <c r="J588" s="156">
        <v>2468.25</v>
      </c>
      <c r="K588" s="167">
        <v>0.95</v>
      </c>
    </row>
    <row r="589" spans="1:11" x14ac:dyDescent="0.25">
      <c r="A589" s="153">
        <v>585</v>
      </c>
      <c r="B589" s="154" t="s">
        <v>1279</v>
      </c>
      <c r="C589" s="154" t="s">
        <v>294</v>
      </c>
      <c r="D589" s="154" t="s">
        <v>255</v>
      </c>
      <c r="E589" s="155" t="s">
        <v>352</v>
      </c>
      <c r="F589" s="156">
        <v>480</v>
      </c>
      <c r="G589" s="155" t="s">
        <v>295</v>
      </c>
      <c r="H589" s="155" t="s">
        <v>304</v>
      </c>
      <c r="I589" s="157">
        <v>39937</v>
      </c>
      <c r="J589" s="156">
        <v>456</v>
      </c>
      <c r="K589" s="167">
        <v>1.01</v>
      </c>
    </row>
    <row r="590" spans="1:11" x14ac:dyDescent="0.25">
      <c r="A590" s="153">
        <v>586</v>
      </c>
      <c r="B590" s="154" t="s">
        <v>1280</v>
      </c>
      <c r="C590" s="154" t="s">
        <v>294</v>
      </c>
      <c r="D590" s="154" t="s">
        <v>255</v>
      </c>
      <c r="E590" s="155" t="s">
        <v>352</v>
      </c>
      <c r="F590" s="156">
        <v>380</v>
      </c>
      <c r="G590" s="155" t="s">
        <v>295</v>
      </c>
      <c r="H590" s="155" t="s">
        <v>304</v>
      </c>
      <c r="I590" s="157">
        <v>39937</v>
      </c>
      <c r="J590" s="156">
        <v>361</v>
      </c>
      <c r="K590" s="167">
        <v>1.01</v>
      </c>
    </row>
    <row r="591" spans="1:11" x14ac:dyDescent="0.25">
      <c r="A591" s="153">
        <v>587</v>
      </c>
      <c r="B591" s="154" t="s">
        <v>1281</v>
      </c>
      <c r="C591" s="154" t="s">
        <v>294</v>
      </c>
      <c r="D591" s="154" t="s">
        <v>255</v>
      </c>
      <c r="E591" s="155" t="s">
        <v>352</v>
      </c>
      <c r="F591" s="156">
        <v>380</v>
      </c>
      <c r="G591" s="155" t="s">
        <v>295</v>
      </c>
      <c r="H591" s="155" t="s">
        <v>304</v>
      </c>
      <c r="I591" s="157">
        <v>39944</v>
      </c>
      <c r="J591" s="156">
        <v>343.33</v>
      </c>
      <c r="K591" s="167">
        <v>0.96</v>
      </c>
    </row>
    <row r="592" spans="1:11" x14ac:dyDescent="0.25">
      <c r="A592" s="153">
        <v>588</v>
      </c>
      <c r="B592" s="154" t="s">
        <v>1282</v>
      </c>
      <c r="C592" s="154" t="s">
        <v>254</v>
      </c>
      <c r="D592" s="154" t="s">
        <v>255</v>
      </c>
      <c r="E592" s="155" t="s">
        <v>352</v>
      </c>
      <c r="F592" s="156">
        <v>1782.5</v>
      </c>
      <c r="G592" s="155" t="s">
        <v>295</v>
      </c>
      <c r="H592" s="155" t="s">
        <v>297</v>
      </c>
      <c r="I592" s="157">
        <v>39959</v>
      </c>
      <c r="J592" s="156">
        <v>1583.73</v>
      </c>
      <c r="K592" s="167">
        <v>0.95</v>
      </c>
    </row>
    <row r="593" spans="1:11" x14ac:dyDescent="0.25">
      <c r="A593" s="153">
        <v>589</v>
      </c>
      <c r="B593" s="154" t="s">
        <v>1283</v>
      </c>
      <c r="C593" s="154" t="s">
        <v>254</v>
      </c>
      <c r="D593" s="154" t="s">
        <v>255</v>
      </c>
      <c r="E593" s="155" t="s">
        <v>352</v>
      </c>
      <c r="F593" s="156">
        <v>1162.5</v>
      </c>
      <c r="G593" s="155" t="s">
        <v>295</v>
      </c>
      <c r="H593" s="155" t="s">
        <v>297</v>
      </c>
      <c r="I593" s="157">
        <v>39959</v>
      </c>
      <c r="J593" s="156">
        <v>1032.9000000000001</v>
      </c>
      <c r="K593" s="167">
        <v>0.95</v>
      </c>
    </row>
    <row r="594" spans="1:11" x14ac:dyDescent="0.25">
      <c r="A594" s="153">
        <v>590</v>
      </c>
      <c r="B594" s="154" t="s">
        <v>1284</v>
      </c>
      <c r="C594" s="154" t="s">
        <v>254</v>
      </c>
      <c r="D594" s="154" t="s">
        <v>255</v>
      </c>
      <c r="E594" s="155" t="s">
        <v>352</v>
      </c>
      <c r="F594" s="156">
        <v>5347.5</v>
      </c>
      <c r="G594" s="155" t="s">
        <v>295</v>
      </c>
      <c r="H594" s="155" t="s">
        <v>304</v>
      </c>
      <c r="I594" s="157">
        <v>39940</v>
      </c>
      <c r="J594" s="156">
        <v>4751.26</v>
      </c>
      <c r="K594" s="167">
        <v>0.95</v>
      </c>
    </row>
    <row r="595" spans="1:11" x14ac:dyDescent="0.25">
      <c r="A595" s="153">
        <v>591</v>
      </c>
      <c r="B595" s="154" t="s">
        <v>253</v>
      </c>
      <c r="C595" s="154" t="s">
        <v>254</v>
      </c>
      <c r="D595" s="154" t="s">
        <v>255</v>
      </c>
      <c r="E595" s="155" t="s">
        <v>253</v>
      </c>
      <c r="F595" s="156" t="s">
        <v>253</v>
      </c>
      <c r="G595" s="155" t="s">
        <v>295</v>
      </c>
      <c r="H595" s="155" t="s">
        <v>253</v>
      </c>
      <c r="I595" s="157" t="s">
        <v>253</v>
      </c>
      <c r="J595" s="156" t="s">
        <v>253</v>
      </c>
      <c r="K595" s="167" t="s">
        <v>253</v>
      </c>
    </row>
    <row r="596" spans="1:11" x14ac:dyDescent="0.25">
      <c r="A596" s="153">
        <v>592</v>
      </c>
      <c r="B596" s="154" t="s">
        <v>1285</v>
      </c>
      <c r="C596" s="154" t="s">
        <v>294</v>
      </c>
      <c r="D596" s="154" t="s">
        <v>255</v>
      </c>
      <c r="E596" s="155" t="s">
        <v>352</v>
      </c>
      <c r="F596" s="156">
        <v>1937</v>
      </c>
      <c r="G596" s="155" t="s">
        <v>295</v>
      </c>
      <c r="H596" s="155" t="s">
        <v>297</v>
      </c>
      <c r="I596" s="157">
        <v>39945</v>
      </c>
      <c r="J596" s="156">
        <v>1721.02</v>
      </c>
      <c r="K596" s="167">
        <v>0.95</v>
      </c>
    </row>
    <row r="597" spans="1:11" x14ac:dyDescent="0.25">
      <c r="A597" s="153">
        <v>593</v>
      </c>
      <c r="B597" s="154" t="s">
        <v>253</v>
      </c>
      <c r="C597" s="154" t="s">
        <v>254</v>
      </c>
      <c r="D597" s="154" t="s">
        <v>255</v>
      </c>
      <c r="E597" s="155" t="s">
        <v>253</v>
      </c>
      <c r="F597" s="156" t="s">
        <v>253</v>
      </c>
      <c r="G597" s="155" t="s">
        <v>295</v>
      </c>
      <c r="H597" s="155" t="s">
        <v>253</v>
      </c>
      <c r="I597" s="157" t="s">
        <v>253</v>
      </c>
      <c r="J597" s="156" t="s">
        <v>253</v>
      </c>
      <c r="K597" s="167" t="s">
        <v>253</v>
      </c>
    </row>
    <row r="598" spans="1:11" x14ac:dyDescent="0.25">
      <c r="A598" s="153">
        <v>594</v>
      </c>
      <c r="B598" s="154" t="s">
        <v>1286</v>
      </c>
      <c r="C598" s="154" t="s">
        <v>294</v>
      </c>
      <c r="D598" s="154" t="s">
        <v>255</v>
      </c>
      <c r="E598" s="155" t="s">
        <v>352</v>
      </c>
      <c r="F598" s="156">
        <v>480</v>
      </c>
      <c r="G598" s="155" t="s">
        <v>295</v>
      </c>
      <c r="H598" s="155" t="s">
        <v>304</v>
      </c>
      <c r="I598" s="157">
        <v>39945</v>
      </c>
      <c r="J598" s="156">
        <v>433.68</v>
      </c>
      <c r="K598" s="167">
        <v>0.96</v>
      </c>
    </row>
    <row r="599" spans="1:11" x14ac:dyDescent="0.25">
      <c r="A599" s="153">
        <v>595</v>
      </c>
      <c r="B599" s="154" t="s">
        <v>253</v>
      </c>
      <c r="C599" s="154" t="s">
        <v>254</v>
      </c>
      <c r="D599" s="154" t="s">
        <v>255</v>
      </c>
      <c r="E599" s="155" t="s">
        <v>253</v>
      </c>
      <c r="F599" s="156" t="s">
        <v>253</v>
      </c>
      <c r="G599" s="155" t="s">
        <v>295</v>
      </c>
      <c r="H599" s="155" t="s">
        <v>253</v>
      </c>
      <c r="I599" s="157" t="s">
        <v>253</v>
      </c>
      <c r="J599" s="156" t="s">
        <v>253</v>
      </c>
      <c r="K599" s="167" t="s">
        <v>253</v>
      </c>
    </row>
    <row r="600" spans="1:11" x14ac:dyDescent="0.25">
      <c r="A600" s="153">
        <v>596</v>
      </c>
      <c r="B600" s="154" t="s">
        <v>1287</v>
      </c>
      <c r="C600" s="154" t="s">
        <v>294</v>
      </c>
      <c r="D600" s="154" t="s">
        <v>255</v>
      </c>
      <c r="E600" s="155" t="s">
        <v>352</v>
      </c>
      <c r="F600" s="156">
        <v>380</v>
      </c>
      <c r="G600" s="155" t="s">
        <v>295</v>
      </c>
      <c r="H600" s="155" t="s">
        <v>304</v>
      </c>
      <c r="I600" s="157">
        <v>39945</v>
      </c>
      <c r="J600" s="156">
        <v>343.33</v>
      </c>
      <c r="K600" s="167">
        <v>0.96</v>
      </c>
    </row>
    <row r="601" spans="1:11" x14ac:dyDescent="0.25">
      <c r="A601" s="153">
        <v>597</v>
      </c>
      <c r="B601" s="154" t="s">
        <v>1288</v>
      </c>
      <c r="C601" s="154" t="s">
        <v>294</v>
      </c>
      <c r="D601" s="154" t="s">
        <v>255</v>
      </c>
      <c r="E601" s="155" t="s">
        <v>352</v>
      </c>
      <c r="F601" s="156">
        <v>578</v>
      </c>
      <c r="G601" s="155" t="s">
        <v>295</v>
      </c>
      <c r="H601" s="155" t="s">
        <v>304</v>
      </c>
      <c r="I601" s="157">
        <v>39945</v>
      </c>
      <c r="J601" s="156">
        <v>522.23</v>
      </c>
      <c r="K601" s="167">
        <v>0.96</v>
      </c>
    </row>
    <row r="602" spans="1:11" x14ac:dyDescent="0.25">
      <c r="A602" s="153">
        <v>598</v>
      </c>
      <c r="B602" s="154" t="s">
        <v>1289</v>
      </c>
      <c r="C602" s="154" t="s">
        <v>254</v>
      </c>
      <c r="D602" s="154" t="s">
        <v>255</v>
      </c>
      <c r="E602" s="155">
        <v>39395</v>
      </c>
      <c r="F602" s="156">
        <v>8060</v>
      </c>
      <c r="G602" s="155" t="s">
        <v>295</v>
      </c>
      <c r="H602" s="155" t="s">
        <v>74</v>
      </c>
      <c r="I602" s="157">
        <v>40001</v>
      </c>
      <c r="J602" s="156">
        <v>7564.31</v>
      </c>
      <c r="K602" s="167">
        <v>1</v>
      </c>
    </row>
    <row r="603" spans="1:11" x14ac:dyDescent="0.25">
      <c r="A603" s="153">
        <v>599</v>
      </c>
      <c r="B603" s="154" t="s">
        <v>1290</v>
      </c>
      <c r="C603" s="154" t="s">
        <v>254</v>
      </c>
      <c r="D603" s="154" t="s">
        <v>255</v>
      </c>
      <c r="E603" s="155">
        <v>39764</v>
      </c>
      <c r="F603" s="156">
        <v>9997.5</v>
      </c>
      <c r="G603" s="155" t="s">
        <v>295</v>
      </c>
      <c r="H603" s="155" t="s">
        <v>304</v>
      </c>
      <c r="I603" s="157">
        <v>39953</v>
      </c>
      <c r="J603" s="156">
        <v>8882.77</v>
      </c>
      <c r="K603" s="167">
        <v>0.95</v>
      </c>
    </row>
    <row r="604" spans="1:11" x14ac:dyDescent="0.25">
      <c r="A604" s="153">
        <v>600</v>
      </c>
      <c r="B604" s="154" t="s">
        <v>1291</v>
      </c>
      <c r="C604" s="154" t="s">
        <v>254</v>
      </c>
      <c r="D604" s="154" t="s">
        <v>255</v>
      </c>
      <c r="E604" s="155">
        <v>39882</v>
      </c>
      <c r="F604" s="156">
        <v>1860</v>
      </c>
      <c r="G604" s="155" t="s">
        <v>295</v>
      </c>
      <c r="H604" s="155" t="s">
        <v>74</v>
      </c>
      <c r="I604" s="157">
        <v>39982</v>
      </c>
      <c r="J604" s="156">
        <v>1583.46</v>
      </c>
      <c r="K604" s="167">
        <v>0.91</v>
      </c>
    </row>
    <row r="605" spans="1:11" x14ac:dyDescent="0.25">
      <c r="A605" s="153">
        <v>601</v>
      </c>
      <c r="B605" s="154" t="s">
        <v>1292</v>
      </c>
      <c r="C605" s="154" t="s">
        <v>294</v>
      </c>
      <c r="D605" s="154" t="s">
        <v>255</v>
      </c>
      <c r="E605" s="155">
        <v>39905</v>
      </c>
      <c r="F605" s="156">
        <v>3474</v>
      </c>
      <c r="G605" s="155" t="s">
        <v>295</v>
      </c>
      <c r="H605" s="155" t="s">
        <v>297</v>
      </c>
      <c r="I605" s="157">
        <v>39959</v>
      </c>
      <c r="J605" s="156">
        <v>3086.65</v>
      </c>
      <c r="K605" s="167">
        <v>0.95</v>
      </c>
    </row>
    <row r="606" spans="1:11" x14ac:dyDescent="0.25">
      <c r="A606" s="153">
        <v>602</v>
      </c>
      <c r="B606" s="154" t="s">
        <v>253</v>
      </c>
      <c r="C606" s="154" t="s">
        <v>254</v>
      </c>
      <c r="D606" s="154" t="s">
        <v>255</v>
      </c>
      <c r="E606" s="155" t="s">
        <v>253</v>
      </c>
      <c r="F606" s="156" t="s">
        <v>253</v>
      </c>
      <c r="G606" s="155" t="s">
        <v>295</v>
      </c>
      <c r="H606" s="155" t="s">
        <v>253</v>
      </c>
      <c r="I606" s="157" t="s">
        <v>253</v>
      </c>
      <c r="J606" s="156" t="s">
        <v>253</v>
      </c>
      <c r="K606" s="167" t="s">
        <v>253</v>
      </c>
    </row>
    <row r="607" spans="1:11" x14ac:dyDescent="0.25">
      <c r="A607" s="153">
        <v>603</v>
      </c>
      <c r="B607" s="154" t="s">
        <v>1293</v>
      </c>
      <c r="C607" s="154" t="s">
        <v>294</v>
      </c>
      <c r="D607" s="154" t="s">
        <v>255</v>
      </c>
      <c r="E607" s="155" t="s">
        <v>352</v>
      </c>
      <c r="F607" s="156">
        <v>2315</v>
      </c>
      <c r="G607" s="155" t="s">
        <v>295</v>
      </c>
      <c r="H607" s="155" t="s">
        <v>297</v>
      </c>
      <c r="I607" s="157">
        <v>39952</v>
      </c>
      <c r="J607" s="156">
        <v>2107.87</v>
      </c>
      <c r="K607" s="167">
        <v>0.97</v>
      </c>
    </row>
    <row r="608" spans="1:11" x14ac:dyDescent="0.25">
      <c r="A608" s="153">
        <v>604</v>
      </c>
      <c r="B608" s="154" t="s">
        <v>1294</v>
      </c>
      <c r="C608" s="154" t="s">
        <v>294</v>
      </c>
      <c r="D608" s="154" t="s">
        <v>255</v>
      </c>
      <c r="E608" s="155" t="s">
        <v>352</v>
      </c>
      <c r="F608" s="156">
        <v>456</v>
      </c>
      <c r="G608" s="155" t="s">
        <v>295</v>
      </c>
      <c r="H608" s="155" t="s">
        <v>304</v>
      </c>
      <c r="I608" s="157">
        <v>39953</v>
      </c>
      <c r="J608" s="156">
        <v>434.79</v>
      </c>
      <c r="K608" s="167">
        <v>1.02</v>
      </c>
    </row>
    <row r="609" spans="1:11" x14ac:dyDescent="0.25">
      <c r="A609" s="153">
        <v>605</v>
      </c>
      <c r="B609" s="154" t="s">
        <v>1295</v>
      </c>
      <c r="C609" s="154" t="s">
        <v>294</v>
      </c>
      <c r="D609" s="154" t="s">
        <v>255</v>
      </c>
      <c r="E609" s="155">
        <v>39909</v>
      </c>
      <c r="F609" s="156">
        <v>1797.41</v>
      </c>
      <c r="G609" s="155" t="s">
        <v>295</v>
      </c>
      <c r="H609" s="155" t="s">
        <v>304</v>
      </c>
      <c r="I609" s="157">
        <v>39955</v>
      </c>
      <c r="J609" s="156">
        <v>1597</v>
      </c>
      <c r="K609" s="167">
        <v>0.95</v>
      </c>
    </row>
    <row r="610" spans="1:11" x14ac:dyDescent="0.25">
      <c r="A610" s="153">
        <v>606</v>
      </c>
      <c r="B610" s="154" t="s">
        <v>1296</v>
      </c>
      <c r="C610" s="154" t="s">
        <v>254</v>
      </c>
      <c r="D610" s="154" t="s">
        <v>255</v>
      </c>
      <c r="E610" s="155" t="s">
        <v>352</v>
      </c>
      <c r="F610" s="156">
        <v>700</v>
      </c>
      <c r="G610" s="155" t="s">
        <v>295</v>
      </c>
      <c r="H610" s="155" t="s">
        <v>311</v>
      </c>
      <c r="I610" s="157">
        <v>39966</v>
      </c>
      <c r="J610" s="156">
        <v>700</v>
      </c>
      <c r="K610" s="167">
        <v>1.07</v>
      </c>
    </row>
    <row r="611" spans="1:11" x14ac:dyDescent="0.25">
      <c r="A611" s="153">
        <v>607</v>
      </c>
      <c r="B611" s="154" t="s">
        <v>1297</v>
      </c>
      <c r="C611" s="154" t="s">
        <v>294</v>
      </c>
      <c r="D611" s="154" t="s">
        <v>255</v>
      </c>
      <c r="E611" s="155" t="s">
        <v>352</v>
      </c>
      <c r="F611" s="156">
        <v>934.8</v>
      </c>
      <c r="G611" s="155" t="s">
        <v>295</v>
      </c>
      <c r="H611" s="155" t="s">
        <v>304</v>
      </c>
      <c r="I611" s="157">
        <v>39948</v>
      </c>
      <c r="J611" s="156">
        <v>875.01</v>
      </c>
      <c r="K611" s="167">
        <v>1</v>
      </c>
    </row>
    <row r="612" spans="1:11" x14ac:dyDescent="0.25">
      <c r="A612" s="153">
        <v>608</v>
      </c>
      <c r="B612" s="154" t="s">
        <v>1298</v>
      </c>
      <c r="C612" s="154" t="s">
        <v>294</v>
      </c>
      <c r="D612" s="154" t="s">
        <v>255</v>
      </c>
      <c r="E612" s="155">
        <v>39910</v>
      </c>
      <c r="F612" s="156">
        <v>2324.4</v>
      </c>
      <c r="G612" s="155" t="s">
        <v>295</v>
      </c>
      <c r="H612" s="155" t="s">
        <v>304</v>
      </c>
      <c r="I612" s="157">
        <v>39948</v>
      </c>
      <c r="J612" s="156">
        <v>2065.21</v>
      </c>
      <c r="K612" s="167">
        <v>0.95</v>
      </c>
    </row>
    <row r="613" spans="1:11" x14ac:dyDescent="0.25">
      <c r="A613" s="153">
        <v>609</v>
      </c>
      <c r="B613" s="154" t="s">
        <v>1299</v>
      </c>
      <c r="C613" s="154" t="s">
        <v>254</v>
      </c>
      <c r="D613" s="154" t="s">
        <v>255</v>
      </c>
      <c r="E613" s="155" t="s">
        <v>352</v>
      </c>
      <c r="F613" s="156">
        <v>63255.5</v>
      </c>
      <c r="G613" s="155" t="s">
        <v>295</v>
      </c>
      <c r="H613" s="155" t="s">
        <v>300</v>
      </c>
      <c r="I613" s="157">
        <v>39974</v>
      </c>
      <c r="J613" s="156">
        <v>59365.279999999999</v>
      </c>
      <c r="K613" s="167">
        <v>1</v>
      </c>
    </row>
    <row r="614" spans="1:11" x14ac:dyDescent="0.25">
      <c r="A614" s="153">
        <v>610</v>
      </c>
      <c r="B614" s="154" t="s">
        <v>1300</v>
      </c>
      <c r="C614" s="154" t="s">
        <v>254</v>
      </c>
      <c r="D614" s="154" t="s">
        <v>255</v>
      </c>
      <c r="E614" s="155" t="s">
        <v>352</v>
      </c>
      <c r="F614" s="156">
        <v>6277.5</v>
      </c>
      <c r="G614" s="155" t="s">
        <v>295</v>
      </c>
      <c r="H614" s="155" t="s">
        <v>74</v>
      </c>
      <c r="I614" s="157">
        <v>39947</v>
      </c>
      <c r="J614" s="156">
        <v>5841.95</v>
      </c>
      <c r="K614" s="167">
        <v>0.99</v>
      </c>
    </row>
    <row r="615" spans="1:11" x14ac:dyDescent="0.25">
      <c r="A615" s="153">
        <v>611</v>
      </c>
      <c r="B615" s="154" t="s">
        <v>1301</v>
      </c>
      <c r="C615" s="154" t="s">
        <v>254</v>
      </c>
      <c r="D615" s="154" t="s">
        <v>255</v>
      </c>
      <c r="E615" s="155" t="s">
        <v>352</v>
      </c>
      <c r="F615" s="156">
        <v>7827.5</v>
      </c>
      <c r="G615" s="155" t="s">
        <v>295</v>
      </c>
      <c r="H615" s="155" t="s">
        <v>304</v>
      </c>
      <c r="I615" s="157">
        <v>39953</v>
      </c>
      <c r="J615" s="156">
        <v>6954.73</v>
      </c>
      <c r="K615" s="167">
        <v>0.95</v>
      </c>
    </row>
    <row r="616" spans="1:11" x14ac:dyDescent="0.25">
      <c r="A616" s="153">
        <v>612</v>
      </c>
      <c r="B616" s="154" t="s">
        <v>1302</v>
      </c>
      <c r="C616" s="154" t="s">
        <v>294</v>
      </c>
      <c r="D616" s="154" t="s">
        <v>255</v>
      </c>
      <c r="E616" s="155" t="s">
        <v>352</v>
      </c>
      <c r="F616" s="156">
        <v>1389.6</v>
      </c>
      <c r="G616" s="155" t="s">
        <v>295</v>
      </c>
      <c r="H616" s="155" t="s">
        <v>304</v>
      </c>
      <c r="I616" s="157">
        <v>39965</v>
      </c>
      <c r="J616" s="156">
        <v>1299.28</v>
      </c>
      <c r="K616" s="167">
        <v>1</v>
      </c>
    </row>
    <row r="617" spans="1:11" x14ac:dyDescent="0.25">
      <c r="A617" s="153">
        <v>613</v>
      </c>
      <c r="B617" s="154" t="s">
        <v>1303</v>
      </c>
      <c r="C617" s="154" t="s">
        <v>254</v>
      </c>
      <c r="D617" s="154" t="s">
        <v>255</v>
      </c>
      <c r="E617" s="155">
        <v>39932</v>
      </c>
      <c r="F617" s="156">
        <v>4882.5</v>
      </c>
      <c r="G617" s="155" t="s">
        <v>295</v>
      </c>
      <c r="H617" s="155" t="s">
        <v>304</v>
      </c>
      <c r="I617" s="157">
        <v>39958</v>
      </c>
      <c r="J617" s="156">
        <v>4582.2299999999996</v>
      </c>
      <c r="K617" s="167">
        <v>1</v>
      </c>
    </row>
    <row r="618" spans="1:11" x14ac:dyDescent="0.25">
      <c r="A618" s="153">
        <v>614</v>
      </c>
      <c r="B618" s="154" t="s">
        <v>253</v>
      </c>
      <c r="C618" s="154" t="s">
        <v>254</v>
      </c>
      <c r="D618" s="154" t="s">
        <v>255</v>
      </c>
      <c r="E618" s="155" t="s">
        <v>253</v>
      </c>
      <c r="F618" s="156" t="s">
        <v>253</v>
      </c>
      <c r="G618" s="155" t="s">
        <v>295</v>
      </c>
      <c r="H618" s="155" t="s">
        <v>253</v>
      </c>
      <c r="I618" s="157" t="s">
        <v>253</v>
      </c>
      <c r="J618" s="156" t="s">
        <v>253</v>
      </c>
      <c r="K618" s="167" t="s">
        <v>253</v>
      </c>
    </row>
    <row r="619" spans="1:11" x14ac:dyDescent="0.25">
      <c r="A619" s="153">
        <v>615</v>
      </c>
      <c r="B619" s="154" t="s">
        <v>1304</v>
      </c>
      <c r="C619" s="154" t="s">
        <v>294</v>
      </c>
      <c r="D619" s="154" t="s">
        <v>255</v>
      </c>
      <c r="E619" s="155" t="s">
        <v>352</v>
      </c>
      <c r="F619" s="156">
        <v>779</v>
      </c>
      <c r="G619" s="155" t="s">
        <v>295</v>
      </c>
      <c r="H619" s="155" t="s">
        <v>304</v>
      </c>
      <c r="I619" s="157">
        <v>39960</v>
      </c>
      <c r="J619" s="156">
        <v>692.14</v>
      </c>
      <c r="K619" s="167">
        <v>0.95</v>
      </c>
    </row>
    <row r="620" spans="1:11" x14ac:dyDescent="0.25">
      <c r="A620" s="153">
        <v>616</v>
      </c>
      <c r="B620" s="154" t="s">
        <v>1305</v>
      </c>
      <c r="C620" s="154" t="s">
        <v>294</v>
      </c>
      <c r="D620" s="154" t="s">
        <v>255</v>
      </c>
      <c r="E620" s="155" t="s">
        <v>352</v>
      </c>
      <c r="F620" s="156">
        <v>681.98</v>
      </c>
      <c r="G620" s="155" t="s">
        <v>295</v>
      </c>
      <c r="H620" s="155" t="s">
        <v>304</v>
      </c>
      <c r="I620" s="157">
        <v>39995</v>
      </c>
      <c r="J620" s="156">
        <v>605.94000000000005</v>
      </c>
      <c r="K620" s="167">
        <v>0.95</v>
      </c>
    </row>
    <row r="621" spans="1:11" x14ac:dyDescent="0.25">
      <c r="A621" s="153">
        <v>617</v>
      </c>
      <c r="B621" s="154" t="s">
        <v>1306</v>
      </c>
      <c r="C621" s="154" t="s">
        <v>294</v>
      </c>
      <c r="D621" s="154" t="s">
        <v>255</v>
      </c>
      <c r="E621" s="155" t="s">
        <v>352</v>
      </c>
      <c r="F621" s="156">
        <v>6169</v>
      </c>
      <c r="G621" s="155" t="s">
        <v>295</v>
      </c>
      <c r="H621" s="155" t="s">
        <v>297</v>
      </c>
      <c r="I621" s="157">
        <v>39980</v>
      </c>
      <c r="J621" s="156">
        <v>5481.15</v>
      </c>
      <c r="K621" s="167">
        <v>0.95</v>
      </c>
    </row>
    <row r="622" spans="1:11" x14ac:dyDescent="0.25">
      <c r="A622" s="153">
        <v>618</v>
      </c>
      <c r="B622" s="154" t="s">
        <v>1307</v>
      </c>
      <c r="C622" s="154" t="s">
        <v>254</v>
      </c>
      <c r="D622" s="154" t="s">
        <v>255</v>
      </c>
      <c r="E622" s="155" t="s">
        <v>352</v>
      </c>
      <c r="F622" s="156">
        <v>2092.5</v>
      </c>
      <c r="G622" s="155" t="s">
        <v>295</v>
      </c>
      <c r="H622" s="155" t="s">
        <v>297</v>
      </c>
      <c r="I622" s="157">
        <v>39966</v>
      </c>
      <c r="J622" s="156">
        <v>1956.48</v>
      </c>
      <c r="K622" s="167">
        <v>1</v>
      </c>
    </row>
    <row r="623" spans="1:11" x14ac:dyDescent="0.25">
      <c r="A623" s="153">
        <v>619</v>
      </c>
      <c r="B623" s="154" t="s">
        <v>1308</v>
      </c>
      <c r="C623" s="154" t="s">
        <v>294</v>
      </c>
      <c r="D623" s="154" t="s">
        <v>255</v>
      </c>
      <c r="E623" s="155" t="s">
        <v>352</v>
      </c>
      <c r="F623" s="156">
        <v>1538</v>
      </c>
      <c r="G623" s="155" t="s">
        <v>295</v>
      </c>
      <c r="H623" s="155" t="s">
        <v>297</v>
      </c>
      <c r="I623" s="157">
        <v>39980</v>
      </c>
      <c r="J623" s="156">
        <v>1366.52</v>
      </c>
      <c r="K623" s="167">
        <v>0.95</v>
      </c>
    </row>
    <row r="624" spans="1:11" x14ac:dyDescent="0.25">
      <c r="A624" s="153">
        <v>620</v>
      </c>
      <c r="B624" s="154" t="s">
        <v>1309</v>
      </c>
      <c r="C624" s="154" t="s">
        <v>254</v>
      </c>
      <c r="D624" s="154" t="s">
        <v>255</v>
      </c>
      <c r="E624" s="155" t="s">
        <v>352</v>
      </c>
      <c r="F624" s="156">
        <v>1782.5</v>
      </c>
      <c r="G624" s="155" t="s">
        <v>295</v>
      </c>
      <c r="H624" s="155" t="s">
        <v>304</v>
      </c>
      <c r="I624" s="157">
        <v>39965</v>
      </c>
      <c r="J624" s="156">
        <v>1666.63</v>
      </c>
      <c r="K624" s="167">
        <v>1</v>
      </c>
    </row>
    <row r="625" spans="1:11" x14ac:dyDescent="0.25">
      <c r="A625" s="153">
        <v>621</v>
      </c>
      <c r="B625" s="154" t="s">
        <v>1310</v>
      </c>
      <c r="C625" s="154" t="s">
        <v>294</v>
      </c>
      <c r="D625" s="154" t="s">
        <v>255</v>
      </c>
      <c r="E625" s="155" t="s">
        <v>352</v>
      </c>
      <c r="F625" s="156">
        <v>1026.6099999999999</v>
      </c>
      <c r="G625" s="155" t="s">
        <v>295</v>
      </c>
      <c r="H625" s="155" t="s">
        <v>304</v>
      </c>
      <c r="I625" s="157">
        <v>39997</v>
      </c>
      <c r="J625" s="156">
        <v>912.13</v>
      </c>
      <c r="K625" s="167">
        <v>0.95</v>
      </c>
    </row>
    <row r="626" spans="1:11" x14ac:dyDescent="0.25">
      <c r="A626" s="153">
        <v>622</v>
      </c>
      <c r="B626" s="154" t="s">
        <v>1311</v>
      </c>
      <c r="C626" s="154" t="s">
        <v>254</v>
      </c>
      <c r="D626" s="154" t="s">
        <v>255</v>
      </c>
      <c r="E626" s="155">
        <v>39909</v>
      </c>
      <c r="F626" s="156">
        <v>6587.5</v>
      </c>
      <c r="G626" s="155" t="s">
        <v>295</v>
      </c>
      <c r="H626" s="155" t="s">
        <v>297</v>
      </c>
      <c r="I626" s="157">
        <v>39987</v>
      </c>
      <c r="J626" s="156">
        <v>5852.99</v>
      </c>
      <c r="K626" s="167">
        <v>0.95</v>
      </c>
    </row>
    <row r="627" spans="1:11" x14ac:dyDescent="0.25">
      <c r="A627" s="153">
        <v>623</v>
      </c>
      <c r="B627" s="154" t="s">
        <v>1312</v>
      </c>
      <c r="C627" s="154" t="s">
        <v>294</v>
      </c>
      <c r="D627" s="154" t="s">
        <v>255</v>
      </c>
      <c r="E627" s="155" t="s">
        <v>352</v>
      </c>
      <c r="F627" s="156">
        <v>1797.41</v>
      </c>
      <c r="G627" s="155" t="s">
        <v>295</v>
      </c>
      <c r="H627" s="155" t="s">
        <v>304</v>
      </c>
      <c r="I627" s="157">
        <v>39986</v>
      </c>
      <c r="J627" s="156">
        <v>1592.56</v>
      </c>
      <c r="K627" s="167">
        <v>0.94</v>
      </c>
    </row>
    <row r="628" spans="1:11" x14ac:dyDescent="0.25">
      <c r="A628" s="153">
        <v>624</v>
      </c>
      <c r="B628" s="154" t="s">
        <v>1313</v>
      </c>
      <c r="C628" s="154" t="s">
        <v>294</v>
      </c>
      <c r="D628" s="154" t="s">
        <v>255</v>
      </c>
      <c r="E628" s="155" t="s">
        <v>352</v>
      </c>
      <c r="F628" s="156">
        <v>380</v>
      </c>
      <c r="G628" s="155" t="s">
        <v>295</v>
      </c>
      <c r="H628" s="155" t="s">
        <v>304</v>
      </c>
      <c r="I628" s="157">
        <v>39969</v>
      </c>
      <c r="J628" s="156">
        <v>361</v>
      </c>
      <c r="K628" s="167">
        <v>1.01</v>
      </c>
    </row>
    <row r="629" spans="1:11" x14ac:dyDescent="0.25">
      <c r="A629" s="153">
        <v>625</v>
      </c>
      <c r="B629" s="154" t="s">
        <v>253</v>
      </c>
      <c r="C629" s="154" t="s">
        <v>254</v>
      </c>
      <c r="D629" s="154" t="s">
        <v>255</v>
      </c>
      <c r="E629" s="155" t="s">
        <v>253</v>
      </c>
      <c r="F629" s="156" t="s">
        <v>253</v>
      </c>
      <c r="G629" s="155" t="s">
        <v>295</v>
      </c>
      <c r="H629" s="155" t="s">
        <v>253</v>
      </c>
      <c r="I629" s="157" t="s">
        <v>253</v>
      </c>
      <c r="J629" s="156" t="s">
        <v>253</v>
      </c>
      <c r="K629" s="167" t="s">
        <v>253</v>
      </c>
    </row>
    <row r="630" spans="1:11" x14ac:dyDescent="0.25">
      <c r="A630" s="153">
        <v>626</v>
      </c>
      <c r="B630" s="154" t="s">
        <v>1314</v>
      </c>
      <c r="C630" s="154" t="s">
        <v>254</v>
      </c>
      <c r="D630" s="154" t="s">
        <v>255</v>
      </c>
      <c r="E630" s="155">
        <v>39939</v>
      </c>
      <c r="F630" s="156">
        <v>6975</v>
      </c>
      <c r="G630" s="155" t="s">
        <v>295</v>
      </c>
      <c r="H630" s="155" t="s">
        <v>297</v>
      </c>
      <c r="I630" s="157">
        <v>39980</v>
      </c>
      <c r="J630" s="156">
        <v>6197.28</v>
      </c>
      <c r="K630" s="167">
        <v>0.95</v>
      </c>
    </row>
    <row r="631" spans="1:11" x14ac:dyDescent="0.25">
      <c r="A631" s="153">
        <v>627</v>
      </c>
      <c r="B631" s="154" t="s">
        <v>1315</v>
      </c>
      <c r="C631" s="154" t="s">
        <v>294</v>
      </c>
      <c r="D631" s="154" t="s">
        <v>255</v>
      </c>
      <c r="E631" s="155" t="s">
        <v>352</v>
      </c>
      <c r="F631" s="156">
        <v>4650</v>
      </c>
      <c r="G631" s="155" t="s">
        <v>295</v>
      </c>
      <c r="H631" s="155" t="s">
        <v>304</v>
      </c>
      <c r="I631" s="157">
        <v>39969</v>
      </c>
      <c r="J631" s="156">
        <v>3966.36</v>
      </c>
      <c r="K631" s="167">
        <v>0.91</v>
      </c>
    </row>
    <row r="632" spans="1:11" x14ac:dyDescent="0.25">
      <c r="A632" s="153">
        <v>628</v>
      </c>
      <c r="B632" s="154" t="s">
        <v>1316</v>
      </c>
      <c r="C632" s="154" t="s">
        <v>254</v>
      </c>
      <c r="D632" s="154" t="s">
        <v>255</v>
      </c>
      <c r="E632" s="155">
        <v>39839</v>
      </c>
      <c r="F632" s="156">
        <v>8990</v>
      </c>
      <c r="G632" s="155" t="s">
        <v>295</v>
      </c>
      <c r="H632" s="155" t="s">
        <v>297</v>
      </c>
      <c r="I632" s="157">
        <v>39973</v>
      </c>
      <c r="J632" s="156">
        <v>7987.61</v>
      </c>
      <c r="K632" s="167">
        <v>0.95</v>
      </c>
    </row>
    <row r="633" spans="1:11" x14ac:dyDescent="0.25">
      <c r="A633" s="153">
        <v>629</v>
      </c>
      <c r="B633" s="154" t="s">
        <v>1317</v>
      </c>
      <c r="C633" s="154" t="s">
        <v>294</v>
      </c>
      <c r="D633" s="154" t="s">
        <v>255</v>
      </c>
      <c r="E633" s="155" t="s">
        <v>352</v>
      </c>
      <c r="F633" s="156">
        <v>345.3</v>
      </c>
      <c r="G633" s="155" t="s">
        <v>295</v>
      </c>
      <c r="H633" s="155" t="s">
        <v>304</v>
      </c>
      <c r="I633" s="157">
        <v>39973</v>
      </c>
      <c r="J633" s="156">
        <v>311.97000000000003</v>
      </c>
      <c r="K633" s="167">
        <v>0.96</v>
      </c>
    </row>
    <row r="634" spans="1:11" x14ac:dyDescent="0.25">
      <c r="A634" s="153">
        <v>630</v>
      </c>
      <c r="B634" s="154" t="s">
        <v>1318</v>
      </c>
      <c r="C634" s="154" t="s">
        <v>294</v>
      </c>
      <c r="D634" s="154" t="s">
        <v>255</v>
      </c>
      <c r="E634" s="155">
        <v>39961</v>
      </c>
      <c r="F634" s="156">
        <v>934.8</v>
      </c>
      <c r="G634" s="155" t="s">
        <v>295</v>
      </c>
      <c r="H634" s="155" t="s">
        <v>304</v>
      </c>
      <c r="I634" s="157">
        <v>39973</v>
      </c>
      <c r="J634" s="156">
        <v>830.57</v>
      </c>
      <c r="K634" s="167">
        <v>0.95</v>
      </c>
    </row>
    <row r="635" spans="1:11" x14ac:dyDescent="0.25">
      <c r="A635" s="153">
        <v>631</v>
      </c>
      <c r="B635" s="154" t="s">
        <v>1319</v>
      </c>
      <c r="C635" s="154" t="s">
        <v>294</v>
      </c>
      <c r="D635" s="154" t="s">
        <v>255</v>
      </c>
      <c r="E635" s="155" t="s">
        <v>352</v>
      </c>
      <c r="F635" s="156">
        <v>5411</v>
      </c>
      <c r="G635" s="155" t="s">
        <v>295</v>
      </c>
      <c r="H635" s="155" t="s">
        <v>297</v>
      </c>
      <c r="I635" s="157">
        <v>39973</v>
      </c>
      <c r="J635" s="156">
        <v>4710.37</v>
      </c>
      <c r="K635" s="167">
        <v>0.93</v>
      </c>
    </row>
    <row r="636" spans="1:11" x14ac:dyDescent="0.25">
      <c r="A636" s="153">
        <v>632</v>
      </c>
      <c r="B636" s="154" t="s">
        <v>1320</v>
      </c>
      <c r="C636" s="154" t="s">
        <v>294</v>
      </c>
      <c r="D636" s="154" t="s">
        <v>255</v>
      </c>
      <c r="E636" s="155" t="s">
        <v>352</v>
      </c>
      <c r="F636" s="156">
        <v>1389.6</v>
      </c>
      <c r="G636" s="155" t="s">
        <v>295</v>
      </c>
      <c r="H636" s="155" t="s">
        <v>304</v>
      </c>
      <c r="I636" s="157">
        <v>39973</v>
      </c>
      <c r="J636" s="156">
        <v>1234.6600000000001</v>
      </c>
      <c r="K636" s="167">
        <v>0.95</v>
      </c>
    </row>
    <row r="637" spans="1:11" x14ac:dyDescent="0.25">
      <c r="A637" s="153">
        <v>633</v>
      </c>
      <c r="B637" s="154" t="s">
        <v>253</v>
      </c>
      <c r="C637" s="154" t="s">
        <v>254</v>
      </c>
      <c r="D637" s="154" t="s">
        <v>255</v>
      </c>
      <c r="E637" s="155" t="s">
        <v>253</v>
      </c>
      <c r="F637" s="156" t="s">
        <v>253</v>
      </c>
      <c r="G637" s="155" t="s">
        <v>295</v>
      </c>
      <c r="H637" s="155" t="s">
        <v>253</v>
      </c>
      <c r="I637" s="157" t="s">
        <v>253</v>
      </c>
      <c r="J637" s="156" t="s">
        <v>253</v>
      </c>
      <c r="K637" s="167" t="s">
        <v>253</v>
      </c>
    </row>
    <row r="638" spans="1:11" x14ac:dyDescent="0.25">
      <c r="A638" s="153">
        <v>634</v>
      </c>
      <c r="B638" s="154" t="s">
        <v>1321</v>
      </c>
      <c r="C638" s="154" t="s">
        <v>254</v>
      </c>
      <c r="D638" s="154" t="s">
        <v>255</v>
      </c>
      <c r="E638" s="155" t="s">
        <v>352</v>
      </c>
      <c r="F638" s="156">
        <v>6665</v>
      </c>
      <c r="G638" s="155" t="s">
        <v>295</v>
      </c>
      <c r="H638" s="155" t="s">
        <v>309</v>
      </c>
      <c r="I638" s="157">
        <v>40008</v>
      </c>
      <c r="J638" s="156">
        <v>5921.85</v>
      </c>
      <c r="K638" s="167">
        <v>0.95</v>
      </c>
    </row>
    <row r="639" spans="1:11" x14ac:dyDescent="0.25">
      <c r="A639" s="153">
        <v>635</v>
      </c>
      <c r="B639" s="154" t="s">
        <v>1322</v>
      </c>
      <c r="C639" s="154" t="s">
        <v>294</v>
      </c>
      <c r="D639" s="154" t="s">
        <v>255</v>
      </c>
      <c r="E639" s="155" t="s">
        <v>352</v>
      </c>
      <c r="F639" s="156">
        <v>480</v>
      </c>
      <c r="G639" s="155" t="s">
        <v>295</v>
      </c>
      <c r="H639" s="155" t="s">
        <v>304</v>
      </c>
      <c r="I639" s="157">
        <v>39979</v>
      </c>
      <c r="J639" s="156">
        <v>433.68</v>
      </c>
      <c r="K639" s="167">
        <v>0.96</v>
      </c>
    </row>
    <row r="640" spans="1:11" x14ac:dyDescent="0.25">
      <c r="A640" s="153">
        <v>636</v>
      </c>
      <c r="B640" s="154" t="s">
        <v>1323</v>
      </c>
      <c r="C640" s="154" t="s">
        <v>294</v>
      </c>
      <c r="D640" s="154" t="s">
        <v>255</v>
      </c>
      <c r="E640" s="155" t="s">
        <v>352</v>
      </c>
      <c r="F640" s="156">
        <v>1283.77</v>
      </c>
      <c r="G640" s="155" t="s">
        <v>295</v>
      </c>
      <c r="H640" s="155" t="s">
        <v>304</v>
      </c>
      <c r="I640" s="157">
        <v>39982</v>
      </c>
      <c r="J640" s="156">
        <v>1140.6199999999999</v>
      </c>
      <c r="K640" s="167">
        <v>0.95</v>
      </c>
    </row>
    <row r="641" spans="1:11" x14ac:dyDescent="0.25">
      <c r="A641" s="153">
        <v>637</v>
      </c>
      <c r="B641" s="154" t="s">
        <v>1324</v>
      </c>
      <c r="C641" s="154" t="s">
        <v>294</v>
      </c>
      <c r="D641" s="154" t="s">
        <v>255</v>
      </c>
      <c r="E641" s="155" t="s">
        <v>352</v>
      </c>
      <c r="F641" s="156">
        <v>380</v>
      </c>
      <c r="G641" s="155" t="s">
        <v>295</v>
      </c>
      <c r="H641" s="155" t="s">
        <v>304</v>
      </c>
      <c r="I641" s="157">
        <v>39979</v>
      </c>
      <c r="J641" s="156">
        <v>343.33</v>
      </c>
      <c r="K641" s="167">
        <v>0.96</v>
      </c>
    </row>
    <row r="642" spans="1:11" x14ac:dyDescent="0.25">
      <c r="A642" s="153">
        <v>638</v>
      </c>
      <c r="B642" s="154" t="s">
        <v>1325</v>
      </c>
      <c r="C642" s="154" t="s">
        <v>294</v>
      </c>
      <c r="D642" s="154" t="s">
        <v>255</v>
      </c>
      <c r="E642" s="155">
        <v>39967</v>
      </c>
      <c r="F642" s="156">
        <v>1538</v>
      </c>
      <c r="G642" s="155" t="s">
        <v>295</v>
      </c>
      <c r="H642" s="155" t="s">
        <v>297</v>
      </c>
      <c r="I642" s="157">
        <v>39994</v>
      </c>
      <c r="J642" s="156">
        <v>1366.52</v>
      </c>
      <c r="K642" s="167">
        <v>0.95</v>
      </c>
    </row>
    <row r="643" spans="1:11" x14ac:dyDescent="0.25">
      <c r="A643" s="153">
        <v>639</v>
      </c>
      <c r="B643" s="154" t="s">
        <v>1326</v>
      </c>
      <c r="C643" s="154" t="s">
        <v>294</v>
      </c>
      <c r="D643" s="154" t="s">
        <v>255</v>
      </c>
      <c r="E643" s="155">
        <v>39939</v>
      </c>
      <c r="F643" s="156">
        <v>1389.6</v>
      </c>
      <c r="G643" s="155" t="s">
        <v>295</v>
      </c>
      <c r="H643" s="155" t="s">
        <v>304</v>
      </c>
      <c r="I643" s="157">
        <v>39989</v>
      </c>
      <c r="J643" s="156">
        <v>1234.6600000000001</v>
      </c>
      <c r="K643" s="167">
        <v>0.95</v>
      </c>
    </row>
    <row r="644" spans="1:11" x14ac:dyDescent="0.25">
      <c r="A644" s="153">
        <v>640</v>
      </c>
      <c r="B644" s="154" t="s">
        <v>1327</v>
      </c>
      <c r="C644" s="154" t="s">
        <v>254</v>
      </c>
      <c r="D644" s="154" t="s">
        <v>255</v>
      </c>
      <c r="E644" s="155">
        <v>39828</v>
      </c>
      <c r="F644" s="156">
        <v>8060</v>
      </c>
      <c r="G644" s="155" t="s">
        <v>295</v>
      </c>
      <c r="H644" s="155" t="s">
        <v>297</v>
      </c>
      <c r="I644" s="157">
        <v>40008</v>
      </c>
      <c r="J644" s="156">
        <v>7161.31</v>
      </c>
      <c r="K644" s="167">
        <v>0.95</v>
      </c>
    </row>
    <row r="645" spans="1:11" x14ac:dyDescent="0.25">
      <c r="A645" s="153">
        <v>641</v>
      </c>
      <c r="B645" s="154" t="s">
        <v>1328</v>
      </c>
      <c r="C645" s="154" t="s">
        <v>254</v>
      </c>
      <c r="D645" s="154" t="s">
        <v>255</v>
      </c>
      <c r="E645" s="155" t="s">
        <v>352</v>
      </c>
      <c r="F645" s="156">
        <v>14880</v>
      </c>
      <c r="G645" s="155" t="s">
        <v>295</v>
      </c>
      <c r="H645" s="155" t="s">
        <v>74</v>
      </c>
      <c r="I645" s="157">
        <v>40045</v>
      </c>
      <c r="J645" s="156">
        <v>14411.28</v>
      </c>
      <c r="K645" s="167">
        <v>1.03</v>
      </c>
    </row>
    <row r="646" spans="1:11" x14ac:dyDescent="0.25">
      <c r="A646" s="153">
        <v>642</v>
      </c>
      <c r="B646" s="154" t="s">
        <v>1329</v>
      </c>
      <c r="C646" s="154" t="s">
        <v>294</v>
      </c>
      <c r="D646" s="154" t="s">
        <v>255</v>
      </c>
      <c r="E646" s="155" t="s">
        <v>352</v>
      </c>
      <c r="F646" s="156">
        <v>380</v>
      </c>
      <c r="G646" s="155" t="s">
        <v>295</v>
      </c>
      <c r="H646" s="155" t="s">
        <v>304</v>
      </c>
      <c r="I646" s="157">
        <v>39986</v>
      </c>
      <c r="J646" s="156">
        <v>343.33</v>
      </c>
      <c r="K646" s="167">
        <v>0.96</v>
      </c>
    </row>
    <row r="647" spans="1:11" x14ac:dyDescent="0.25">
      <c r="A647" s="153">
        <v>643</v>
      </c>
      <c r="B647" s="154" t="s">
        <v>1330</v>
      </c>
      <c r="C647" s="154" t="s">
        <v>294</v>
      </c>
      <c r="D647" s="154" t="s">
        <v>255</v>
      </c>
      <c r="E647" s="155" t="s">
        <v>352</v>
      </c>
      <c r="F647" s="156">
        <v>380</v>
      </c>
      <c r="G647" s="155" t="s">
        <v>295</v>
      </c>
      <c r="H647" s="155" t="s">
        <v>304</v>
      </c>
      <c r="I647" s="157">
        <v>39986</v>
      </c>
      <c r="J647" s="156">
        <v>343.33</v>
      </c>
      <c r="K647" s="167">
        <v>0.96</v>
      </c>
    </row>
    <row r="648" spans="1:11" x14ac:dyDescent="0.25">
      <c r="A648" s="153">
        <v>644</v>
      </c>
      <c r="B648" s="154" t="s">
        <v>1331</v>
      </c>
      <c r="C648" s="154" t="s">
        <v>294</v>
      </c>
      <c r="D648" s="154" t="s">
        <v>255</v>
      </c>
      <c r="E648" s="155">
        <v>39976</v>
      </c>
      <c r="F648" s="156">
        <v>2778</v>
      </c>
      <c r="G648" s="155" t="s">
        <v>295</v>
      </c>
      <c r="H648" s="155" t="s">
        <v>304</v>
      </c>
      <c r="I648" s="157">
        <v>39989</v>
      </c>
      <c r="J648" s="156">
        <v>2468.25</v>
      </c>
      <c r="K648" s="167">
        <v>0.95</v>
      </c>
    </row>
    <row r="649" spans="1:11" x14ac:dyDescent="0.25">
      <c r="A649" s="153">
        <v>645</v>
      </c>
      <c r="B649" s="154" t="s">
        <v>1332</v>
      </c>
      <c r="C649" s="154" t="s">
        <v>294</v>
      </c>
      <c r="D649" s="154" t="s">
        <v>255</v>
      </c>
      <c r="E649" s="155" t="s">
        <v>352</v>
      </c>
      <c r="F649" s="156">
        <v>1937</v>
      </c>
      <c r="G649" s="155" t="s">
        <v>295</v>
      </c>
      <c r="H649" s="155" t="s">
        <v>297</v>
      </c>
      <c r="I649" s="157">
        <v>40001</v>
      </c>
      <c r="J649" s="156">
        <v>1721.02</v>
      </c>
      <c r="K649" s="167">
        <v>0.95</v>
      </c>
    </row>
    <row r="650" spans="1:11" x14ac:dyDescent="0.25">
      <c r="A650" s="153">
        <v>646</v>
      </c>
      <c r="B650" s="154" t="s">
        <v>1333</v>
      </c>
      <c r="C650" s="154" t="s">
        <v>294</v>
      </c>
      <c r="D650" s="154" t="s">
        <v>255</v>
      </c>
      <c r="E650" s="155">
        <v>39967</v>
      </c>
      <c r="F650" s="156">
        <v>934.8</v>
      </c>
      <c r="G650" s="155" t="s">
        <v>295</v>
      </c>
      <c r="H650" s="155" t="s">
        <v>304</v>
      </c>
      <c r="I650" s="157">
        <v>39993</v>
      </c>
      <c r="J650" s="156">
        <v>830.58</v>
      </c>
      <c r="K650" s="167">
        <v>0.95</v>
      </c>
    </row>
    <row r="651" spans="1:11" x14ac:dyDescent="0.25">
      <c r="A651" s="153">
        <v>647</v>
      </c>
      <c r="B651" s="154" t="s">
        <v>1334</v>
      </c>
      <c r="C651" s="154" t="s">
        <v>294</v>
      </c>
      <c r="D651" s="154" t="s">
        <v>255</v>
      </c>
      <c r="E651" s="155" t="s">
        <v>352</v>
      </c>
      <c r="F651" s="156">
        <v>576</v>
      </c>
      <c r="G651" s="155" t="s">
        <v>295</v>
      </c>
      <c r="H651" s="155" t="s">
        <v>304</v>
      </c>
      <c r="I651" s="157">
        <v>39993</v>
      </c>
      <c r="J651" s="156">
        <v>520.41999999999996</v>
      </c>
      <c r="K651" s="167">
        <v>0.96</v>
      </c>
    </row>
    <row r="652" spans="1:11" x14ac:dyDescent="0.25">
      <c r="A652" s="153">
        <v>648</v>
      </c>
      <c r="B652" s="154" t="s">
        <v>1335</v>
      </c>
      <c r="C652" s="154" t="s">
        <v>294</v>
      </c>
      <c r="D652" s="154" t="s">
        <v>255</v>
      </c>
      <c r="E652" s="155">
        <v>39962</v>
      </c>
      <c r="F652" s="156">
        <v>1937</v>
      </c>
      <c r="G652" s="155" t="s">
        <v>295</v>
      </c>
      <c r="H652" s="155" t="s">
        <v>297</v>
      </c>
      <c r="I652" s="157">
        <v>39994</v>
      </c>
      <c r="J652" s="156">
        <v>1721.02</v>
      </c>
      <c r="K652" s="167">
        <v>0.95</v>
      </c>
    </row>
    <row r="653" spans="1:11" x14ac:dyDescent="0.25">
      <c r="A653" s="153">
        <v>649</v>
      </c>
      <c r="B653" s="154" t="s">
        <v>1336</v>
      </c>
      <c r="C653" s="154" t="s">
        <v>254</v>
      </c>
      <c r="D653" s="154" t="s">
        <v>255</v>
      </c>
      <c r="E653" s="155">
        <v>39875</v>
      </c>
      <c r="F653" s="156">
        <v>4960</v>
      </c>
      <c r="G653" s="155" t="s">
        <v>295</v>
      </c>
      <c r="H653" s="155" t="s">
        <v>304</v>
      </c>
      <c r="I653" s="157">
        <v>39993</v>
      </c>
      <c r="J653" s="156">
        <v>4406.96</v>
      </c>
      <c r="K653" s="167">
        <v>0.95</v>
      </c>
    </row>
    <row r="654" spans="1:11" x14ac:dyDescent="0.25">
      <c r="A654" s="153">
        <v>650</v>
      </c>
      <c r="B654" s="154" t="s">
        <v>1337</v>
      </c>
      <c r="C654" s="154" t="s">
        <v>294</v>
      </c>
      <c r="D654" s="154" t="s">
        <v>255</v>
      </c>
      <c r="E654" s="155" t="s">
        <v>352</v>
      </c>
      <c r="F654" s="156">
        <v>380</v>
      </c>
      <c r="G654" s="155" t="s">
        <v>295</v>
      </c>
      <c r="H654" s="155" t="s">
        <v>304</v>
      </c>
      <c r="I654" s="157">
        <v>39993</v>
      </c>
      <c r="J654" s="156">
        <v>343.33</v>
      </c>
      <c r="K654" s="167">
        <v>0.96</v>
      </c>
    </row>
    <row r="655" spans="1:11" x14ac:dyDescent="0.25">
      <c r="A655" s="153">
        <v>651</v>
      </c>
      <c r="B655" s="154" t="s">
        <v>1338</v>
      </c>
      <c r="C655" s="154" t="s">
        <v>294</v>
      </c>
      <c r="D655" s="154" t="s">
        <v>255</v>
      </c>
      <c r="E655" s="155" t="s">
        <v>352</v>
      </c>
      <c r="F655" s="156">
        <v>1845.6</v>
      </c>
      <c r="G655" s="155" t="s">
        <v>295</v>
      </c>
      <c r="H655" s="155" t="s">
        <v>304</v>
      </c>
      <c r="I655" s="157">
        <v>40015</v>
      </c>
      <c r="J655" s="156">
        <v>1639.83</v>
      </c>
      <c r="K655" s="167">
        <v>0.95</v>
      </c>
    </row>
    <row r="656" spans="1:11" x14ac:dyDescent="0.25">
      <c r="A656" s="153">
        <v>652</v>
      </c>
      <c r="B656" s="154" t="s">
        <v>1339</v>
      </c>
      <c r="C656" s="154" t="s">
        <v>254</v>
      </c>
      <c r="D656" s="154" t="s">
        <v>255</v>
      </c>
      <c r="E656" s="155" t="s">
        <v>352</v>
      </c>
      <c r="F656" s="156">
        <v>38905</v>
      </c>
      <c r="G656" s="155" t="s">
        <v>295</v>
      </c>
      <c r="H656" s="155" t="s">
        <v>304</v>
      </c>
      <c r="I656" s="157">
        <v>39995</v>
      </c>
      <c r="J656" s="156">
        <v>34567.980000000003</v>
      </c>
      <c r="K656" s="167">
        <v>0.95</v>
      </c>
    </row>
    <row r="657" spans="1:11" x14ac:dyDescent="0.25">
      <c r="A657" s="153">
        <v>653</v>
      </c>
      <c r="B657" s="154" t="s">
        <v>1340</v>
      </c>
      <c r="C657" s="154" t="s">
        <v>294</v>
      </c>
      <c r="D657" s="154" t="s">
        <v>255</v>
      </c>
      <c r="E657" s="155" t="s">
        <v>352</v>
      </c>
      <c r="F657" s="156">
        <v>380</v>
      </c>
      <c r="G657" s="155" t="s">
        <v>295</v>
      </c>
      <c r="H657" s="155" t="s">
        <v>304</v>
      </c>
      <c r="I657" s="157">
        <v>39996</v>
      </c>
      <c r="J657" s="156">
        <v>343.33</v>
      </c>
      <c r="K657" s="167">
        <v>0.96</v>
      </c>
    </row>
    <row r="658" spans="1:11" x14ac:dyDescent="0.25">
      <c r="A658" s="153">
        <v>654</v>
      </c>
      <c r="B658" s="154" t="s">
        <v>253</v>
      </c>
      <c r="C658" s="154" t="s">
        <v>254</v>
      </c>
      <c r="D658" s="154" t="s">
        <v>255</v>
      </c>
      <c r="E658" s="155" t="s">
        <v>253</v>
      </c>
      <c r="F658" s="156" t="s">
        <v>253</v>
      </c>
      <c r="G658" s="155" t="s">
        <v>295</v>
      </c>
      <c r="H658" s="155" t="s">
        <v>253</v>
      </c>
      <c r="I658" s="157" t="s">
        <v>253</v>
      </c>
      <c r="J658" s="156" t="s">
        <v>253</v>
      </c>
      <c r="K658" s="167" t="s">
        <v>253</v>
      </c>
    </row>
    <row r="659" spans="1:11" x14ac:dyDescent="0.25">
      <c r="A659" s="153">
        <v>655</v>
      </c>
      <c r="B659" s="154" t="s">
        <v>1341</v>
      </c>
      <c r="C659" s="154" t="s">
        <v>254</v>
      </c>
      <c r="D659" s="154" t="s">
        <v>255</v>
      </c>
      <c r="E659" s="155">
        <v>39960</v>
      </c>
      <c r="F659" s="156">
        <v>4727.5</v>
      </c>
      <c r="G659" s="155" t="s">
        <v>295</v>
      </c>
      <c r="H659" s="155" t="s">
        <v>297</v>
      </c>
      <c r="I659" s="157">
        <v>40001</v>
      </c>
      <c r="J659" s="156">
        <v>4065.76</v>
      </c>
      <c r="K659" s="167">
        <v>0.92</v>
      </c>
    </row>
    <row r="660" spans="1:11" x14ac:dyDescent="0.25">
      <c r="A660" s="153">
        <v>656</v>
      </c>
      <c r="B660" s="154" t="s">
        <v>1342</v>
      </c>
      <c r="C660" s="154" t="s">
        <v>254</v>
      </c>
      <c r="D660" s="154" t="s">
        <v>255</v>
      </c>
      <c r="E660" s="155" t="s">
        <v>352</v>
      </c>
      <c r="F660" s="156">
        <v>6780</v>
      </c>
      <c r="G660" s="155" t="s">
        <v>295</v>
      </c>
      <c r="H660" s="155" t="s">
        <v>304</v>
      </c>
      <c r="I660" s="157">
        <v>40007</v>
      </c>
      <c r="J660" s="156">
        <v>6024.03</v>
      </c>
      <c r="K660" s="167">
        <v>0.95</v>
      </c>
    </row>
    <row r="661" spans="1:11" x14ac:dyDescent="0.25">
      <c r="A661" s="153">
        <v>657</v>
      </c>
      <c r="B661" s="154" t="s">
        <v>1343</v>
      </c>
      <c r="C661" s="154" t="s">
        <v>294</v>
      </c>
      <c r="D661" s="154" t="s">
        <v>255</v>
      </c>
      <c r="E661" s="155">
        <v>39988</v>
      </c>
      <c r="F661" s="156">
        <v>1845.6</v>
      </c>
      <c r="G661" s="155" t="s">
        <v>295</v>
      </c>
      <c r="H661" s="155" t="s">
        <v>304</v>
      </c>
      <c r="I661" s="157">
        <v>40007</v>
      </c>
      <c r="J661" s="156">
        <v>1639.82</v>
      </c>
      <c r="K661" s="167">
        <v>0.95</v>
      </c>
    </row>
    <row r="662" spans="1:11" x14ac:dyDescent="0.25">
      <c r="A662" s="153">
        <v>658</v>
      </c>
      <c r="B662" s="154" t="s">
        <v>1344</v>
      </c>
      <c r="C662" s="154" t="s">
        <v>254</v>
      </c>
      <c r="D662" s="154" t="s">
        <v>255</v>
      </c>
      <c r="E662" s="155" t="s">
        <v>352</v>
      </c>
      <c r="F662" s="156">
        <v>2170</v>
      </c>
      <c r="G662" s="155" t="s">
        <v>295</v>
      </c>
      <c r="H662" s="155" t="s">
        <v>74</v>
      </c>
      <c r="I662" s="157">
        <v>40015</v>
      </c>
      <c r="J662" s="156">
        <v>2036.55</v>
      </c>
      <c r="K662" s="167">
        <v>1</v>
      </c>
    </row>
    <row r="663" spans="1:11" x14ac:dyDescent="0.25">
      <c r="A663" s="153">
        <v>659</v>
      </c>
      <c r="B663" s="154" t="s">
        <v>1345</v>
      </c>
      <c r="C663" s="154" t="s">
        <v>254</v>
      </c>
      <c r="D663" s="154" t="s">
        <v>255</v>
      </c>
      <c r="E663" s="155" t="s">
        <v>352</v>
      </c>
      <c r="F663" s="156">
        <v>2945</v>
      </c>
      <c r="G663" s="155" t="s">
        <v>295</v>
      </c>
      <c r="H663" s="155" t="s">
        <v>297</v>
      </c>
      <c r="I663" s="157">
        <v>40072</v>
      </c>
      <c r="J663" s="156">
        <v>2616.63</v>
      </c>
      <c r="K663" s="167">
        <v>0.95</v>
      </c>
    </row>
    <row r="664" spans="1:11" x14ac:dyDescent="0.25">
      <c r="A664" s="153">
        <v>660</v>
      </c>
      <c r="B664" s="154" t="s">
        <v>1346</v>
      </c>
      <c r="C664" s="154" t="s">
        <v>294</v>
      </c>
      <c r="D664" s="154" t="s">
        <v>255</v>
      </c>
      <c r="E664" s="155">
        <v>39996</v>
      </c>
      <c r="F664" s="156">
        <v>2324.4</v>
      </c>
      <c r="G664" s="155" t="s">
        <v>295</v>
      </c>
      <c r="H664" s="155" t="s">
        <v>304</v>
      </c>
      <c r="I664" s="157">
        <v>40007</v>
      </c>
      <c r="J664" s="156">
        <v>2065.2199999999998</v>
      </c>
      <c r="K664" s="167">
        <v>0.95</v>
      </c>
    </row>
    <row r="665" spans="1:11" x14ac:dyDescent="0.25">
      <c r="A665" s="153">
        <v>661</v>
      </c>
      <c r="B665" s="154" t="s">
        <v>253</v>
      </c>
      <c r="C665" s="154" t="s">
        <v>254</v>
      </c>
      <c r="D665" s="154" t="s">
        <v>255</v>
      </c>
      <c r="E665" s="155" t="s">
        <v>253</v>
      </c>
      <c r="F665" s="156" t="s">
        <v>253</v>
      </c>
      <c r="G665" s="155" t="s">
        <v>295</v>
      </c>
      <c r="H665" s="155" t="s">
        <v>253</v>
      </c>
      <c r="I665" s="157" t="s">
        <v>253</v>
      </c>
      <c r="J665" s="156" t="s">
        <v>253</v>
      </c>
      <c r="K665" s="167" t="s">
        <v>253</v>
      </c>
    </row>
    <row r="666" spans="1:11" x14ac:dyDescent="0.25">
      <c r="A666" s="153">
        <v>662</v>
      </c>
      <c r="B666" s="154" t="s">
        <v>1347</v>
      </c>
      <c r="C666" s="154" t="s">
        <v>254</v>
      </c>
      <c r="D666" s="154" t="s">
        <v>255</v>
      </c>
      <c r="E666" s="155" t="s">
        <v>352</v>
      </c>
      <c r="F666" s="156">
        <v>3332.5</v>
      </c>
      <c r="G666" s="155" t="s">
        <v>295</v>
      </c>
      <c r="H666" s="155" t="s">
        <v>297</v>
      </c>
      <c r="I666" s="157">
        <v>40211</v>
      </c>
      <c r="J666" s="156">
        <v>3116</v>
      </c>
      <c r="K666" s="167">
        <v>1</v>
      </c>
    </row>
    <row r="667" spans="1:11" x14ac:dyDescent="0.25">
      <c r="A667" s="153">
        <v>663</v>
      </c>
      <c r="B667" s="154" t="s">
        <v>1348</v>
      </c>
      <c r="C667" s="154" t="s">
        <v>294</v>
      </c>
      <c r="D667" s="154" t="s">
        <v>255</v>
      </c>
      <c r="E667" s="155" t="s">
        <v>352</v>
      </c>
      <c r="F667" s="156">
        <v>2778</v>
      </c>
      <c r="G667" s="155" t="s">
        <v>295</v>
      </c>
      <c r="H667" s="155" t="s">
        <v>304</v>
      </c>
      <c r="I667" s="157">
        <v>40015</v>
      </c>
      <c r="J667" s="156">
        <v>2468.25</v>
      </c>
      <c r="K667" s="167">
        <v>0.95</v>
      </c>
    </row>
    <row r="668" spans="1:11" x14ac:dyDescent="0.25">
      <c r="A668" s="153">
        <v>664</v>
      </c>
      <c r="B668" s="154" t="s">
        <v>1349</v>
      </c>
      <c r="C668" s="154" t="s">
        <v>294</v>
      </c>
      <c r="D668" s="154" t="s">
        <v>255</v>
      </c>
      <c r="E668" s="155" t="s">
        <v>352</v>
      </c>
      <c r="F668" s="156">
        <v>858.94</v>
      </c>
      <c r="G668" s="155" t="s">
        <v>295</v>
      </c>
      <c r="H668" s="155" t="s">
        <v>304</v>
      </c>
      <c r="I668" s="157">
        <v>40015</v>
      </c>
      <c r="J668" s="156">
        <v>760.17</v>
      </c>
      <c r="K668" s="167">
        <v>0.94</v>
      </c>
    </row>
    <row r="669" spans="1:11" x14ac:dyDescent="0.25">
      <c r="A669" s="153">
        <v>665</v>
      </c>
      <c r="B669" s="154" t="s">
        <v>1350</v>
      </c>
      <c r="C669" s="154" t="s">
        <v>254</v>
      </c>
      <c r="D669" s="154" t="s">
        <v>255</v>
      </c>
      <c r="E669" s="155" t="s">
        <v>352</v>
      </c>
      <c r="F669" s="156">
        <v>3875</v>
      </c>
      <c r="G669" s="155" t="s">
        <v>295</v>
      </c>
      <c r="H669" s="155" t="s">
        <v>312</v>
      </c>
      <c r="I669" s="157">
        <v>40214</v>
      </c>
      <c r="J669" s="156">
        <v>3816.88</v>
      </c>
      <c r="K669" s="167">
        <v>1.05</v>
      </c>
    </row>
    <row r="670" spans="1:11" x14ac:dyDescent="0.25">
      <c r="A670" s="153">
        <v>666</v>
      </c>
      <c r="B670" s="154" t="s">
        <v>1351</v>
      </c>
      <c r="C670" s="154" t="s">
        <v>294</v>
      </c>
      <c r="D670" s="154" t="s">
        <v>255</v>
      </c>
      <c r="E670" s="155" t="s">
        <v>352</v>
      </c>
      <c r="F670" s="156">
        <v>633.6</v>
      </c>
      <c r="G670" s="155" t="s">
        <v>295</v>
      </c>
      <c r="H670" s="155" t="s">
        <v>304</v>
      </c>
      <c r="I670" s="157">
        <v>40021</v>
      </c>
      <c r="J670" s="156">
        <v>616.26</v>
      </c>
      <c r="K670" s="167">
        <v>1.04</v>
      </c>
    </row>
    <row r="671" spans="1:11" x14ac:dyDescent="0.25">
      <c r="A671" s="153">
        <v>667</v>
      </c>
      <c r="B671" s="154" t="s">
        <v>1352</v>
      </c>
      <c r="C671" s="154" t="s">
        <v>254</v>
      </c>
      <c r="D671" s="154" t="s">
        <v>255</v>
      </c>
      <c r="E671" s="155">
        <v>39904</v>
      </c>
      <c r="F671" s="156">
        <v>9997.5</v>
      </c>
      <c r="G671" s="155" t="s">
        <v>295</v>
      </c>
      <c r="H671" s="155" t="s">
        <v>74</v>
      </c>
      <c r="I671" s="157">
        <v>40021</v>
      </c>
      <c r="J671" s="156">
        <v>8309.73</v>
      </c>
      <c r="K671" s="167">
        <v>0.89</v>
      </c>
    </row>
    <row r="672" spans="1:11" x14ac:dyDescent="0.25">
      <c r="A672" s="153">
        <v>668</v>
      </c>
      <c r="B672" s="154" t="s">
        <v>1353</v>
      </c>
      <c r="C672" s="154" t="s">
        <v>254</v>
      </c>
      <c r="D672" s="154" t="s">
        <v>255</v>
      </c>
      <c r="E672" s="155" t="s">
        <v>352</v>
      </c>
      <c r="F672" s="156">
        <v>3642.5</v>
      </c>
      <c r="G672" s="155" t="s">
        <v>295</v>
      </c>
      <c r="H672" s="155" t="s">
        <v>74</v>
      </c>
      <c r="I672" s="157">
        <v>40050</v>
      </c>
      <c r="J672" s="156">
        <v>3527.78</v>
      </c>
      <c r="K672" s="167">
        <v>1.03</v>
      </c>
    </row>
    <row r="673" spans="1:11" x14ac:dyDescent="0.25">
      <c r="A673" s="153">
        <v>669</v>
      </c>
      <c r="B673" s="154" t="s">
        <v>1354</v>
      </c>
      <c r="C673" s="154" t="s">
        <v>254</v>
      </c>
      <c r="D673" s="154" t="s">
        <v>255</v>
      </c>
      <c r="E673" s="155">
        <v>39973</v>
      </c>
      <c r="F673" s="156">
        <v>5967.5</v>
      </c>
      <c r="G673" s="155" t="s">
        <v>295</v>
      </c>
      <c r="H673" s="155" t="s">
        <v>309</v>
      </c>
      <c r="I673" s="157">
        <v>40028</v>
      </c>
      <c r="J673" s="156">
        <v>5302.11</v>
      </c>
      <c r="K673" s="167">
        <v>0.95</v>
      </c>
    </row>
    <row r="674" spans="1:11" x14ac:dyDescent="0.25">
      <c r="A674" s="153">
        <v>670</v>
      </c>
      <c r="B674" s="154" t="s">
        <v>1355</v>
      </c>
      <c r="C674" s="154" t="s">
        <v>254</v>
      </c>
      <c r="D674" s="154" t="s">
        <v>255</v>
      </c>
      <c r="E674" s="155" t="s">
        <v>352</v>
      </c>
      <c r="F674" s="156">
        <v>3797.5</v>
      </c>
      <c r="G674" s="155" t="s">
        <v>295</v>
      </c>
      <c r="H674" s="155" t="s">
        <v>302</v>
      </c>
      <c r="I674" s="157">
        <v>40120</v>
      </c>
      <c r="J674" s="156">
        <v>3797.5</v>
      </c>
      <c r="K674" s="167">
        <v>1.07</v>
      </c>
    </row>
    <row r="675" spans="1:11" x14ac:dyDescent="0.25">
      <c r="A675" s="153">
        <v>671</v>
      </c>
      <c r="B675" s="154" t="s">
        <v>1356</v>
      </c>
      <c r="C675" s="154" t="s">
        <v>254</v>
      </c>
      <c r="D675" s="154" t="s">
        <v>255</v>
      </c>
      <c r="E675" s="155" t="s">
        <v>352</v>
      </c>
      <c r="F675" s="156">
        <v>4572.5</v>
      </c>
      <c r="G675" s="155" t="s">
        <v>295</v>
      </c>
      <c r="H675" s="155" t="s">
        <v>302</v>
      </c>
      <c r="I675" s="157">
        <v>40165</v>
      </c>
      <c r="J675" s="156">
        <v>4193.49</v>
      </c>
      <c r="K675" s="167">
        <v>0.98</v>
      </c>
    </row>
    <row r="676" spans="1:11" x14ac:dyDescent="0.25">
      <c r="A676" s="153">
        <v>672</v>
      </c>
      <c r="B676" s="154" t="s">
        <v>1357</v>
      </c>
      <c r="C676" s="154" t="s">
        <v>294</v>
      </c>
      <c r="D676" s="154" t="s">
        <v>255</v>
      </c>
      <c r="E676" s="155">
        <v>40018</v>
      </c>
      <c r="F676" s="156">
        <v>1389.6</v>
      </c>
      <c r="G676" s="155" t="s">
        <v>295</v>
      </c>
      <c r="H676" s="155" t="s">
        <v>304</v>
      </c>
      <c r="I676" s="157">
        <v>40029</v>
      </c>
      <c r="J676" s="156">
        <v>1299.28</v>
      </c>
      <c r="K676" s="167">
        <v>1</v>
      </c>
    </row>
    <row r="677" spans="1:11" x14ac:dyDescent="0.25">
      <c r="A677" s="153">
        <v>673</v>
      </c>
      <c r="B677" s="154" t="s">
        <v>1358</v>
      </c>
      <c r="C677" s="154" t="s">
        <v>294</v>
      </c>
      <c r="D677" s="154" t="s">
        <v>255</v>
      </c>
      <c r="E677" s="155">
        <v>40022</v>
      </c>
      <c r="F677" s="156">
        <v>576</v>
      </c>
      <c r="G677" s="155" t="s">
        <v>295</v>
      </c>
      <c r="H677" s="155" t="s">
        <v>304</v>
      </c>
      <c r="I677" s="157">
        <v>40028</v>
      </c>
      <c r="J677" s="156">
        <v>547.20000000000005</v>
      </c>
      <c r="K677" s="167">
        <v>1.01</v>
      </c>
    </row>
    <row r="678" spans="1:11" x14ac:dyDescent="0.25">
      <c r="A678" s="153">
        <v>674</v>
      </c>
      <c r="B678" s="154" t="s">
        <v>1359</v>
      </c>
      <c r="C678" s="154" t="s">
        <v>254</v>
      </c>
      <c r="D678" s="154" t="s">
        <v>255</v>
      </c>
      <c r="E678" s="155" t="s">
        <v>352</v>
      </c>
      <c r="F678" s="156">
        <v>5735</v>
      </c>
      <c r="G678" s="155" t="s">
        <v>295</v>
      </c>
      <c r="H678" s="155" t="s">
        <v>297</v>
      </c>
      <c r="I678" s="157">
        <v>40120</v>
      </c>
      <c r="J678" s="156">
        <v>5095.55</v>
      </c>
      <c r="K678" s="167">
        <v>0.95</v>
      </c>
    </row>
    <row r="679" spans="1:11" x14ac:dyDescent="0.25">
      <c r="A679" s="153">
        <v>675</v>
      </c>
      <c r="B679" s="154" t="s">
        <v>253</v>
      </c>
      <c r="C679" s="154" t="s">
        <v>254</v>
      </c>
      <c r="D679" s="154" t="s">
        <v>255</v>
      </c>
      <c r="E679" s="155" t="s">
        <v>253</v>
      </c>
      <c r="F679" s="156" t="s">
        <v>253</v>
      </c>
      <c r="G679" s="155" t="s">
        <v>295</v>
      </c>
      <c r="H679" s="155" t="s">
        <v>253</v>
      </c>
      <c r="I679" s="157" t="s">
        <v>253</v>
      </c>
      <c r="J679" s="156" t="s">
        <v>253</v>
      </c>
      <c r="K679" s="167" t="s">
        <v>253</v>
      </c>
    </row>
    <row r="680" spans="1:11" x14ac:dyDescent="0.25">
      <c r="A680" s="153">
        <v>676</v>
      </c>
      <c r="B680" s="154" t="s">
        <v>253</v>
      </c>
      <c r="C680" s="154" t="s">
        <v>254</v>
      </c>
      <c r="D680" s="154" t="s">
        <v>255</v>
      </c>
      <c r="E680" s="155" t="s">
        <v>253</v>
      </c>
      <c r="F680" s="156" t="s">
        <v>253</v>
      </c>
      <c r="G680" s="155" t="s">
        <v>295</v>
      </c>
      <c r="H680" s="155" t="s">
        <v>253</v>
      </c>
      <c r="I680" s="157" t="s">
        <v>253</v>
      </c>
      <c r="J680" s="156" t="s">
        <v>253</v>
      </c>
      <c r="K680" s="167" t="s">
        <v>253</v>
      </c>
    </row>
    <row r="681" spans="1:11" x14ac:dyDescent="0.25">
      <c r="A681" s="153">
        <v>677</v>
      </c>
      <c r="B681" s="154" t="s">
        <v>1360</v>
      </c>
      <c r="C681" s="154" t="s">
        <v>294</v>
      </c>
      <c r="D681" s="154" t="s">
        <v>255</v>
      </c>
      <c r="E681" s="155" t="s">
        <v>352</v>
      </c>
      <c r="F681" s="156">
        <v>3410</v>
      </c>
      <c r="G681" s="155" t="s">
        <v>295</v>
      </c>
      <c r="H681" s="155" t="s">
        <v>304</v>
      </c>
      <c r="I681" s="157">
        <v>40039</v>
      </c>
      <c r="J681" s="156">
        <v>3029.78</v>
      </c>
      <c r="K681" s="167">
        <v>0.95</v>
      </c>
    </row>
    <row r="682" spans="1:11" x14ac:dyDescent="0.25">
      <c r="A682" s="153">
        <v>678</v>
      </c>
      <c r="B682" s="154" t="s">
        <v>1361</v>
      </c>
      <c r="C682" s="154" t="s">
        <v>294</v>
      </c>
      <c r="D682" s="154" t="s">
        <v>255</v>
      </c>
      <c r="E682" s="155">
        <v>40021</v>
      </c>
      <c r="F682" s="156">
        <v>934.8</v>
      </c>
      <c r="G682" s="155" t="s">
        <v>295</v>
      </c>
      <c r="H682" s="155" t="s">
        <v>304</v>
      </c>
      <c r="I682" s="157">
        <v>40044</v>
      </c>
      <c r="J682" s="156">
        <v>830.56</v>
      </c>
      <c r="K682" s="167">
        <v>0.95</v>
      </c>
    </row>
    <row r="683" spans="1:11" x14ac:dyDescent="0.25">
      <c r="A683" s="153">
        <v>679</v>
      </c>
      <c r="B683" s="154" t="s">
        <v>253</v>
      </c>
      <c r="C683" s="154" t="s">
        <v>254</v>
      </c>
      <c r="D683" s="154" t="s">
        <v>255</v>
      </c>
      <c r="E683" s="155" t="s">
        <v>253</v>
      </c>
      <c r="F683" s="156" t="s">
        <v>253</v>
      </c>
      <c r="G683" s="155" t="s">
        <v>295</v>
      </c>
      <c r="H683" s="155" t="s">
        <v>253</v>
      </c>
      <c r="I683" s="157" t="s">
        <v>253</v>
      </c>
      <c r="J683" s="156" t="s">
        <v>253</v>
      </c>
      <c r="K683" s="167" t="s">
        <v>253</v>
      </c>
    </row>
    <row r="684" spans="1:11" x14ac:dyDescent="0.25">
      <c r="A684" s="153">
        <v>680</v>
      </c>
      <c r="B684" s="154" t="s">
        <v>1362</v>
      </c>
      <c r="C684" s="154" t="s">
        <v>294</v>
      </c>
      <c r="D684" s="154" t="s">
        <v>255</v>
      </c>
      <c r="E684" s="155">
        <v>40018</v>
      </c>
      <c r="F684" s="156">
        <v>6169</v>
      </c>
      <c r="G684" s="155" t="s">
        <v>295</v>
      </c>
      <c r="H684" s="155" t="s">
        <v>297</v>
      </c>
      <c r="I684" s="157">
        <v>40072</v>
      </c>
      <c r="J684" s="156">
        <v>5481.15</v>
      </c>
      <c r="K684" s="167">
        <v>0.95</v>
      </c>
    </row>
    <row r="685" spans="1:11" x14ac:dyDescent="0.25">
      <c r="A685" s="153">
        <v>681</v>
      </c>
      <c r="B685" s="154" t="s">
        <v>1363</v>
      </c>
      <c r="C685" s="154" t="s">
        <v>254</v>
      </c>
      <c r="D685" s="154" t="s">
        <v>255</v>
      </c>
      <c r="E685" s="155">
        <v>39853</v>
      </c>
      <c r="F685" s="156">
        <v>9687.5</v>
      </c>
      <c r="G685" s="155" t="s">
        <v>295</v>
      </c>
      <c r="H685" s="155" t="s">
        <v>309</v>
      </c>
      <c r="I685" s="157">
        <v>40045</v>
      </c>
      <c r="J685" s="156">
        <v>9091.7099999999991</v>
      </c>
      <c r="K685" s="167">
        <v>1</v>
      </c>
    </row>
    <row r="686" spans="1:11" x14ac:dyDescent="0.25">
      <c r="A686" s="153">
        <v>682</v>
      </c>
      <c r="B686" s="154" t="s">
        <v>1364</v>
      </c>
      <c r="C686" s="154" t="s">
        <v>254</v>
      </c>
      <c r="D686" s="154" t="s">
        <v>255</v>
      </c>
      <c r="E686" s="155">
        <v>40017</v>
      </c>
      <c r="F686" s="156">
        <v>4572.5</v>
      </c>
      <c r="G686" s="155" t="s">
        <v>295</v>
      </c>
      <c r="H686" s="155" t="s">
        <v>304</v>
      </c>
      <c r="I686" s="157">
        <v>40039</v>
      </c>
      <c r="J686" s="156">
        <v>4062.97</v>
      </c>
      <c r="K686" s="167">
        <v>0.95</v>
      </c>
    </row>
    <row r="687" spans="1:11" x14ac:dyDescent="0.25">
      <c r="A687" s="153">
        <v>683</v>
      </c>
      <c r="B687" s="154" t="s">
        <v>1365</v>
      </c>
      <c r="C687" s="154" t="s">
        <v>294</v>
      </c>
      <c r="D687" s="154" t="s">
        <v>255</v>
      </c>
      <c r="E687" s="155">
        <v>40009</v>
      </c>
      <c r="F687" s="156">
        <v>9455</v>
      </c>
      <c r="G687" s="155" t="s">
        <v>295</v>
      </c>
      <c r="H687" s="155" t="s">
        <v>304</v>
      </c>
      <c r="I687" s="157">
        <v>40036</v>
      </c>
      <c r="J687" s="156">
        <v>8309.36</v>
      </c>
      <c r="K687" s="167">
        <v>0.94</v>
      </c>
    </row>
    <row r="688" spans="1:11" x14ac:dyDescent="0.25">
      <c r="A688" s="153">
        <v>684</v>
      </c>
      <c r="B688" s="154" t="s">
        <v>1366</v>
      </c>
      <c r="C688" s="154" t="s">
        <v>254</v>
      </c>
      <c r="D688" s="154" t="s">
        <v>255</v>
      </c>
      <c r="E688" s="155">
        <v>39833</v>
      </c>
      <c r="F688" s="156">
        <v>14492.5</v>
      </c>
      <c r="G688" s="155" t="s">
        <v>295</v>
      </c>
      <c r="H688" s="155" t="s">
        <v>309</v>
      </c>
      <c r="I688" s="157">
        <v>40045</v>
      </c>
      <c r="J688" s="156">
        <v>12876.59</v>
      </c>
      <c r="K688" s="167">
        <v>0.95</v>
      </c>
    </row>
    <row r="689" spans="1:11" x14ac:dyDescent="0.25">
      <c r="A689" s="153">
        <v>685</v>
      </c>
      <c r="B689" s="154" t="s">
        <v>1367</v>
      </c>
      <c r="C689" s="154" t="s">
        <v>294</v>
      </c>
      <c r="D689" s="154" t="s">
        <v>255</v>
      </c>
      <c r="E689" s="155">
        <v>40032</v>
      </c>
      <c r="F689" s="156">
        <v>1845.6</v>
      </c>
      <c r="G689" s="155" t="s">
        <v>295</v>
      </c>
      <c r="H689" s="155" t="s">
        <v>304</v>
      </c>
      <c r="I689" s="157">
        <v>40045</v>
      </c>
      <c r="J689" s="156">
        <v>1639.81</v>
      </c>
      <c r="K689" s="167">
        <v>0.95</v>
      </c>
    </row>
    <row r="690" spans="1:11" x14ac:dyDescent="0.25">
      <c r="A690" s="153">
        <v>686</v>
      </c>
      <c r="B690" s="154" t="s">
        <v>1368</v>
      </c>
      <c r="C690" s="154" t="s">
        <v>294</v>
      </c>
      <c r="D690" s="154" t="s">
        <v>255</v>
      </c>
      <c r="E690" s="155">
        <v>40023</v>
      </c>
      <c r="F690" s="156">
        <v>2315</v>
      </c>
      <c r="G690" s="155" t="s">
        <v>295</v>
      </c>
      <c r="H690" s="155" t="s">
        <v>297</v>
      </c>
      <c r="I690" s="157">
        <v>40044</v>
      </c>
      <c r="J690" s="156">
        <v>2164.52</v>
      </c>
      <c r="K690" s="167">
        <v>1</v>
      </c>
    </row>
    <row r="691" spans="1:11" x14ac:dyDescent="0.25">
      <c r="A691" s="153">
        <v>687</v>
      </c>
      <c r="B691" s="154" t="s">
        <v>1369</v>
      </c>
      <c r="C691" s="154" t="s">
        <v>294</v>
      </c>
      <c r="D691" s="154" t="s">
        <v>255</v>
      </c>
      <c r="E691" s="155">
        <v>40031</v>
      </c>
      <c r="F691" s="156">
        <v>456</v>
      </c>
      <c r="G691" s="155" t="s">
        <v>295</v>
      </c>
      <c r="H691" s="155" t="s">
        <v>304</v>
      </c>
      <c r="I691" s="157">
        <v>40049</v>
      </c>
      <c r="J691" s="156">
        <v>412</v>
      </c>
      <c r="K691" s="167">
        <v>0.96</v>
      </c>
    </row>
    <row r="692" spans="1:11" x14ac:dyDescent="0.25">
      <c r="A692" s="153">
        <v>688</v>
      </c>
      <c r="B692" s="154" t="s">
        <v>1370</v>
      </c>
      <c r="C692" s="154" t="s">
        <v>294</v>
      </c>
      <c r="D692" s="154" t="s">
        <v>255</v>
      </c>
      <c r="E692" s="155" t="s">
        <v>352</v>
      </c>
      <c r="F692" s="156">
        <v>380</v>
      </c>
      <c r="G692" s="155" t="s">
        <v>295</v>
      </c>
      <c r="H692" s="155" t="s">
        <v>297</v>
      </c>
      <c r="I692" s="157">
        <v>40050</v>
      </c>
      <c r="J692" s="156">
        <v>361</v>
      </c>
      <c r="K692" s="167">
        <v>1.01</v>
      </c>
    </row>
    <row r="693" spans="1:11" x14ac:dyDescent="0.25">
      <c r="A693" s="153">
        <v>689</v>
      </c>
      <c r="B693" s="154" t="s">
        <v>253</v>
      </c>
      <c r="C693" s="154" t="s">
        <v>254</v>
      </c>
      <c r="D693" s="154" t="s">
        <v>255</v>
      </c>
      <c r="E693" s="155" t="s">
        <v>253</v>
      </c>
      <c r="F693" s="156" t="s">
        <v>253</v>
      </c>
      <c r="G693" s="155" t="s">
        <v>295</v>
      </c>
      <c r="H693" s="155" t="s">
        <v>253</v>
      </c>
      <c r="I693" s="157" t="s">
        <v>253</v>
      </c>
      <c r="J693" s="156" t="s">
        <v>253</v>
      </c>
      <c r="K693" s="167" t="s">
        <v>253</v>
      </c>
    </row>
    <row r="694" spans="1:11" x14ac:dyDescent="0.25">
      <c r="A694" s="153">
        <v>690</v>
      </c>
      <c r="B694" s="154" t="s">
        <v>1371</v>
      </c>
      <c r="C694" s="154" t="s">
        <v>294</v>
      </c>
      <c r="D694" s="154" t="s">
        <v>255</v>
      </c>
      <c r="E694" s="155">
        <v>40030</v>
      </c>
      <c r="F694" s="156">
        <v>1389.6</v>
      </c>
      <c r="G694" s="155" t="s">
        <v>295</v>
      </c>
      <c r="H694" s="155" t="s">
        <v>304</v>
      </c>
      <c r="I694" s="157">
        <v>40087</v>
      </c>
      <c r="J694" s="156">
        <v>1065.44</v>
      </c>
      <c r="K694" s="167">
        <v>0.82</v>
      </c>
    </row>
    <row r="695" spans="1:11" x14ac:dyDescent="0.25">
      <c r="A695" s="153">
        <v>691</v>
      </c>
      <c r="B695" s="154" t="s">
        <v>1372</v>
      </c>
      <c r="C695" s="154" t="s">
        <v>294</v>
      </c>
      <c r="D695" s="154" t="s">
        <v>255</v>
      </c>
      <c r="E695" s="155">
        <v>40032</v>
      </c>
      <c r="F695" s="156">
        <v>2324.4</v>
      </c>
      <c r="G695" s="155" t="s">
        <v>295</v>
      </c>
      <c r="H695" s="155" t="s">
        <v>304</v>
      </c>
      <c r="I695" s="157">
        <v>40087</v>
      </c>
      <c r="J695" s="156">
        <v>2173.31</v>
      </c>
      <c r="K695" s="167">
        <v>1</v>
      </c>
    </row>
    <row r="696" spans="1:11" x14ac:dyDescent="0.25">
      <c r="A696" s="153">
        <v>692</v>
      </c>
      <c r="B696" s="154" t="s">
        <v>1373</v>
      </c>
      <c r="C696" s="154" t="s">
        <v>254</v>
      </c>
      <c r="D696" s="154" t="s">
        <v>255</v>
      </c>
      <c r="E696" s="155">
        <v>39969</v>
      </c>
      <c r="F696" s="156">
        <v>6432.5</v>
      </c>
      <c r="G696" s="155" t="s">
        <v>295</v>
      </c>
      <c r="H696" s="155" t="s">
        <v>297</v>
      </c>
      <c r="I696" s="157">
        <v>40050</v>
      </c>
      <c r="J696" s="156">
        <v>5589.95</v>
      </c>
      <c r="K696" s="167">
        <v>0.93</v>
      </c>
    </row>
    <row r="697" spans="1:11" x14ac:dyDescent="0.25">
      <c r="A697" s="153">
        <v>693</v>
      </c>
      <c r="B697" s="154" t="s">
        <v>1374</v>
      </c>
      <c r="C697" s="154" t="s">
        <v>294</v>
      </c>
      <c r="D697" s="154" t="s">
        <v>255</v>
      </c>
      <c r="E697" s="155">
        <v>40008</v>
      </c>
      <c r="F697" s="156">
        <v>578</v>
      </c>
      <c r="G697" s="155" t="s">
        <v>295</v>
      </c>
      <c r="H697" s="155" t="s">
        <v>297</v>
      </c>
      <c r="I697" s="157">
        <v>40058</v>
      </c>
      <c r="J697" s="156">
        <v>540.42999999999995</v>
      </c>
      <c r="K697" s="167">
        <v>1</v>
      </c>
    </row>
    <row r="698" spans="1:11" x14ac:dyDescent="0.25">
      <c r="A698" s="153">
        <v>694</v>
      </c>
      <c r="B698" s="154" t="s">
        <v>1375</v>
      </c>
      <c r="C698" s="154" t="s">
        <v>294</v>
      </c>
      <c r="D698" s="154" t="s">
        <v>255</v>
      </c>
      <c r="E698" s="155">
        <v>40008</v>
      </c>
      <c r="F698" s="156">
        <v>2315</v>
      </c>
      <c r="G698" s="155" t="s">
        <v>295</v>
      </c>
      <c r="H698" s="155" t="s">
        <v>297</v>
      </c>
      <c r="I698" s="157">
        <v>40058</v>
      </c>
      <c r="J698" s="156">
        <v>2164.52</v>
      </c>
      <c r="K698" s="167">
        <v>1</v>
      </c>
    </row>
    <row r="699" spans="1:11" x14ac:dyDescent="0.25">
      <c r="A699" s="153">
        <v>695</v>
      </c>
      <c r="B699" s="154" t="s">
        <v>1376</v>
      </c>
      <c r="C699" s="154" t="s">
        <v>294</v>
      </c>
      <c r="D699" s="154" t="s">
        <v>255</v>
      </c>
      <c r="E699" s="155">
        <v>40029</v>
      </c>
      <c r="F699" s="156">
        <v>6169</v>
      </c>
      <c r="G699" s="155" t="s">
        <v>295</v>
      </c>
      <c r="H699" s="155" t="s">
        <v>297</v>
      </c>
      <c r="I699" s="157">
        <v>40058</v>
      </c>
      <c r="J699" s="156">
        <v>5481.15</v>
      </c>
      <c r="K699" s="167">
        <v>0.95</v>
      </c>
    </row>
    <row r="700" spans="1:11" x14ac:dyDescent="0.25">
      <c r="A700" s="153">
        <v>696</v>
      </c>
      <c r="B700" s="154" t="s">
        <v>1377</v>
      </c>
      <c r="C700" s="154" t="s">
        <v>294</v>
      </c>
      <c r="D700" s="154" t="s">
        <v>255</v>
      </c>
      <c r="E700" s="155">
        <v>40030</v>
      </c>
      <c r="F700" s="156">
        <v>1937</v>
      </c>
      <c r="G700" s="155" t="s">
        <v>295</v>
      </c>
      <c r="H700" s="155" t="s">
        <v>297</v>
      </c>
      <c r="I700" s="157">
        <v>40113</v>
      </c>
      <c r="J700" s="156">
        <v>1721.02</v>
      </c>
      <c r="K700" s="167">
        <v>0.95</v>
      </c>
    </row>
    <row r="701" spans="1:11" x14ac:dyDescent="0.25">
      <c r="A701" s="153">
        <v>697</v>
      </c>
      <c r="B701" s="154" t="s">
        <v>1378</v>
      </c>
      <c r="C701" s="154" t="s">
        <v>294</v>
      </c>
      <c r="D701" s="154" t="s">
        <v>255</v>
      </c>
      <c r="E701" s="155">
        <v>40030</v>
      </c>
      <c r="F701" s="156">
        <v>1158</v>
      </c>
      <c r="G701" s="155" t="s">
        <v>295</v>
      </c>
      <c r="H701" s="155" t="s">
        <v>297</v>
      </c>
      <c r="I701" s="157">
        <v>40078</v>
      </c>
      <c r="J701" s="156">
        <v>1028.8900000000001</v>
      </c>
      <c r="K701" s="167">
        <v>0.95</v>
      </c>
    </row>
    <row r="702" spans="1:11" x14ac:dyDescent="0.25">
      <c r="A702" s="153">
        <v>698</v>
      </c>
      <c r="B702" s="154" t="s">
        <v>1379</v>
      </c>
      <c r="C702" s="154" t="s">
        <v>294</v>
      </c>
      <c r="D702" s="154" t="s">
        <v>255</v>
      </c>
      <c r="E702" s="155">
        <v>40038</v>
      </c>
      <c r="F702" s="156">
        <v>2895</v>
      </c>
      <c r="G702" s="155" t="s">
        <v>295</v>
      </c>
      <c r="H702" s="155" t="s">
        <v>297</v>
      </c>
      <c r="I702" s="157">
        <v>40058</v>
      </c>
      <c r="J702" s="156">
        <v>2437.6799999999998</v>
      </c>
      <c r="K702" s="167">
        <v>0.9</v>
      </c>
    </row>
    <row r="703" spans="1:11" x14ac:dyDescent="0.25">
      <c r="A703" s="153">
        <v>699</v>
      </c>
      <c r="B703" s="154" t="s">
        <v>1380</v>
      </c>
      <c r="C703" s="154" t="s">
        <v>254</v>
      </c>
      <c r="D703" s="154" t="s">
        <v>255</v>
      </c>
      <c r="E703" s="155">
        <v>39961</v>
      </c>
      <c r="F703" s="156">
        <v>9997.5</v>
      </c>
      <c r="G703" s="155" t="s">
        <v>295</v>
      </c>
      <c r="H703" s="155" t="s">
        <v>304</v>
      </c>
      <c r="I703" s="157">
        <v>40053</v>
      </c>
      <c r="J703" s="156">
        <v>8882.76</v>
      </c>
      <c r="K703" s="167">
        <v>0.95</v>
      </c>
    </row>
    <row r="704" spans="1:11" x14ac:dyDescent="0.25">
      <c r="A704" s="153">
        <v>700</v>
      </c>
      <c r="B704" s="154" t="s">
        <v>1381</v>
      </c>
      <c r="C704" s="154" t="s">
        <v>254</v>
      </c>
      <c r="D704" s="154" t="s">
        <v>255</v>
      </c>
      <c r="E704" s="155" t="s">
        <v>352</v>
      </c>
      <c r="F704" s="156">
        <v>7362.5</v>
      </c>
      <c r="G704" s="155" t="s">
        <v>295</v>
      </c>
      <c r="H704" s="155" t="s">
        <v>304</v>
      </c>
      <c r="I704" s="157">
        <v>40053</v>
      </c>
      <c r="J704" s="156">
        <v>6541.59</v>
      </c>
      <c r="K704" s="167">
        <v>0.95</v>
      </c>
    </row>
    <row r="705" spans="1:11" x14ac:dyDescent="0.25">
      <c r="A705" s="153">
        <v>701</v>
      </c>
      <c r="B705" s="154" t="s">
        <v>1382</v>
      </c>
      <c r="C705" s="154" t="s">
        <v>294</v>
      </c>
      <c r="D705" s="154" t="s">
        <v>255</v>
      </c>
      <c r="E705" s="155">
        <v>40042</v>
      </c>
      <c r="F705" s="156">
        <v>934.8</v>
      </c>
      <c r="G705" s="155" t="s">
        <v>295</v>
      </c>
      <c r="H705" s="155" t="s">
        <v>304</v>
      </c>
      <c r="I705" s="157">
        <v>40052</v>
      </c>
      <c r="J705" s="156">
        <v>830.58</v>
      </c>
      <c r="K705" s="167">
        <v>0.95</v>
      </c>
    </row>
    <row r="706" spans="1:11" x14ac:dyDescent="0.25">
      <c r="A706" s="153">
        <v>702</v>
      </c>
      <c r="B706" s="154" t="s">
        <v>1383</v>
      </c>
      <c r="C706" s="154" t="s">
        <v>294</v>
      </c>
      <c r="D706" s="154" t="s">
        <v>255</v>
      </c>
      <c r="E706" s="155" t="s">
        <v>352</v>
      </c>
      <c r="F706" s="156">
        <v>2735.22</v>
      </c>
      <c r="G706" s="155" t="s">
        <v>295</v>
      </c>
      <c r="H706" s="155" t="s">
        <v>304</v>
      </c>
      <c r="I706" s="157">
        <v>40053</v>
      </c>
      <c r="J706" s="156">
        <v>2430.2399999999998</v>
      </c>
      <c r="K706" s="167">
        <v>0.95</v>
      </c>
    </row>
    <row r="707" spans="1:11" x14ac:dyDescent="0.25">
      <c r="A707" s="153">
        <v>703</v>
      </c>
      <c r="B707" s="154" t="s">
        <v>253</v>
      </c>
      <c r="C707" s="154" t="s">
        <v>254</v>
      </c>
      <c r="D707" s="154" t="s">
        <v>255</v>
      </c>
      <c r="E707" s="155" t="s">
        <v>253</v>
      </c>
      <c r="F707" s="156" t="s">
        <v>253</v>
      </c>
      <c r="G707" s="155" t="s">
        <v>295</v>
      </c>
      <c r="H707" s="155" t="s">
        <v>253</v>
      </c>
      <c r="I707" s="157" t="s">
        <v>253</v>
      </c>
      <c r="J707" s="156" t="s">
        <v>253</v>
      </c>
      <c r="K707" s="167" t="s">
        <v>253</v>
      </c>
    </row>
    <row r="708" spans="1:11" x14ac:dyDescent="0.25">
      <c r="A708" s="153">
        <v>704</v>
      </c>
      <c r="B708" s="154" t="s">
        <v>1384</v>
      </c>
      <c r="C708" s="154" t="s">
        <v>294</v>
      </c>
      <c r="D708" s="154" t="s">
        <v>255</v>
      </c>
      <c r="E708" s="155" t="s">
        <v>352</v>
      </c>
      <c r="F708" s="156">
        <v>380</v>
      </c>
      <c r="G708" s="155" t="s">
        <v>295</v>
      </c>
      <c r="H708" s="155" t="s">
        <v>304</v>
      </c>
      <c r="I708" s="157">
        <v>40050</v>
      </c>
      <c r="J708" s="156">
        <v>343.33</v>
      </c>
      <c r="K708" s="167">
        <v>0.96</v>
      </c>
    </row>
    <row r="709" spans="1:11" x14ac:dyDescent="0.25">
      <c r="A709" s="153">
        <v>705</v>
      </c>
      <c r="B709" s="154" t="s">
        <v>1385</v>
      </c>
      <c r="C709" s="154" t="s">
        <v>294</v>
      </c>
      <c r="D709" s="154" t="s">
        <v>255</v>
      </c>
      <c r="E709" s="155" t="s">
        <v>352</v>
      </c>
      <c r="F709" s="156">
        <v>456</v>
      </c>
      <c r="G709" s="155" t="s">
        <v>295</v>
      </c>
      <c r="H709" s="155" t="s">
        <v>304</v>
      </c>
      <c r="I709" s="157">
        <v>40050</v>
      </c>
      <c r="J709" s="156">
        <v>412</v>
      </c>
      <c r="K709" s="167">
        <v>0.96</v>
      </c>
    </row>
    <row r="710" spans="1:11" x14ac:dyDescent="0.25">
      <c r="A710" s="153">
        <v>706</v>
      </c>
      <c r="B710" s="154" t="s">
        <v>1386</v>
      </c>
      <c r="C710" s="154" t="s">
        <v>294</v>
      </c>
      <c r="D710" s="154" t="s">
        <v>255</v>
      </c>
      <c r="E710" s="155">
        <v>40042</v>
      </c>
      <c r="F710" s="156">
        <v>934.8</v>
      </c>
      <c r="G710" s="155" t="s">
        <v>295</v>
      </c>
      <c r="H710" s="155" t="s">
        <v>304</v>
      </c>
      <c r="I710" s="157">
        <v>40052</v>
      </c>
      <c r="J710" s="156">
        <v>830.58</v>
      </c>
      <c r="K710" s="167">
        <v>0.95</v>
      </c>
    </row>
    <row r="711" spans="1:11" x14ac:dyDescent="0.25">
      <c r="A711" s="153">
        <v>707</v>
      </c>
      <c r="B711" s="154" t="s">
        <v>1387</v>
      </c>
      <c r="C711" s="154" t="s">
        <v>294</v>
      </c>
      <c r="D711" s="154" t="s">
        <v>255</v>
      </c>
      <c r="E711" s="155" t="s">
        <v>352</v>
      </c>
      <c r="F711" s="156">
        <v>3474</v>
      </c>
      <c r="G711" s="155" t="s">
        <v>295</v>
      </c>
      <c r="H711" s="155" t="s">
        <v>304</v>
      </c>
      <c r="I711" s="157">
        <v>40060</v>
      </c>
      <c r="J711" s="156">
        <v>3248.19</v>
      </c>
      <c r="K711" s="167">
        <v>1</v>
      </c>
    </row>
    <row r="712" spans="1:11" x14ac:dyDescent="0.25">
      <c r="A712" s="153">
        <v>708</v>
      </c>
      <c r="B712" s="154" t="s">
        <v>1388</v>
      </c>
      <c r="C712" s="154" t="s">
        <v>294</v>
      </c>
      <c r="D712" s="154" t="s">
        <v>255</v>
      </c>
      <c r="E712" s="155">
        <v>40045</v>
      </c>
      <c r="F712" s="156">
        <v>1389.6</v>
      </c>
      <c r="G712" s="155" t="s">
        <v>295</v>
      </c>
      <c r="H712" s="155" t="s">
        <v>304</v>
      </c>
      <c r="I712" s="157">
        <v>40056</v>
      </c>
      <c r="J712" s="156">
        <v>1234.6600000000001</v>
      </c>
      <c r="K712" s="167">
        <v>0.95</v>
      </c>
    </row>
    <row r="713" spans="1:11" x14ac:dyDescent="0.25">
      <c r="A713" s="153">
        <v>709</v>
      </c>
      <c r="B713" s="154" t="s">
        <v>1389</v>
      </c>
      <c r="C713" s="154" t="s">
        <v>294</v>
      </c>
      <c r="D713" s="154" t="s">
        <v>255</v>
      </c>
      <c r="E713" s="155">
        <v>40022</v>
      </c>
      <c r="F713" s="156">
        <v>4054</v>
      </c>
      <c r="G713" s="155" t="s">
        <v>295</v>
      </c>
      <c r="H713" s="155" t="s">
        <v>297</v>
      </c>
      <c r="I713" s="157">
        <v>40065</v>
      </c>
      <c r="J713" s="156">
        <v>3601.98</v>
      </c>
      <c r="K713" s="167">
        <v>0.95</v>
      </c>
    </row>
    <row r="714" spans="1:11" x14ac:dyDescent="0.25">
      <c r="A714" s="153">
        <v>710</v>
      </c>
      <c r="B714" s="154" t="s">
        <v>1390</v>
      </c>
      <c r="C714" s="154" t="s">
        <v>294</v>
      </c>
      <c r="D714" s="154" t="s">
        <v>255</v>
      </c>
      <c r="E714" s="155">
        <v>40022</v>
      </c>
      <c r="F714" s="156">
        <v>3484</v>
      </c>
      <c r="G714" s="155" t="s">
        <v>295</v>
      </c>
      <c r="H714" s="155" t="s">
        <v>304</v>
      </c>
      <c r="I714" s="157">
        <v>40066</v>
      </c>
      <c r="J714" s="156">
        <v>2925.11</v>
      </c>
      <c r="K714" s="167">
        <v>0.89</v>
      </c>
    </row>
    <row r="715" spans="1:11" x14ac:dyDescent="0.25">
      <c r="A715" s="153">
        <v>711</v>
      </c>
      <c r="B715" s="154" t="s">
        <v>253</v>
      </c>
      <c r="C715" s="154" t="s">
        <v>254</v>
      </c>
      <c r="D715" s="154" t="s">
        <v>255</v>
      </c>
      <c r="E715" s="155" t="s">
        <v>253</v>
      </c>
      <c r="F715" s="156" t="s">
        <v>253</v>
      </c>
      <c r="G715" s="155" t="s">
        <v>295</v>
      </c>
      <c r="H715" s="155" t="s">
        <v>253</v>
      </c>
      <c r="I715" s="157" t="s">
        <v>253</v>
      </c>
      <c r="J715" s="156" t="s">
        <v>253</v>
      </c>
      <c r="K715" s="167" t="s">
        <v>253</v>
      </c>
    </row>
    <row r="716" spans="1:11" x14ac:dyDescent="0.25">
      <c r="A716" s="153">
        <v>712</v>
      </c>
      <c r="B716" s="154" t="s">
        <v>1391</v>
      </c>
      <c r="C716" s="154" t="s">
        <v>294</v>
      </c>
      <c r="D716" s="154" t="s">
        <v>255</v>
      </c>
      <c r="E716" s="155" t="s">
        <v>352</v>
      </c>
      <c r="F716" s="156">
        <v>681.98</v>
      </c>
      <c r="G716" s="155" t="s">
        <v>295</v>
      </c>
      <c r="H716" s="155" t="s">
        <v>304</v>
      </c>
      <c r="I716" s="157">
        <v>40119</v>
      </c>
      <c r="J716" s="156">
        <v>605.94000000000005</v>
      </c>
      <c r="K716" s="167">
        <v>0.95</v>
      </c>
    </row>
    <row r="717" spans="1:11" x14ac:dyDescent="0.25">
      <c r="A717" s="153">
        <v>713</v>
      </c>
      <c r="B717" s="154" t="s">
        <v>1392</v>
      </c>
      <c r="C717" s="154" t="s">
        <v>294</v>
      </c>
      <c r="D717" s="154" t="s">
        <v>255</v>
      </c>
      <c r="E717" s="155">
        <v>40009</v>
      </c>
      <c r="F717" s="156">
        <v>2315</v>
      </c>
      <c r="G717" s="155" t="s">
        <v>295</v>
      </c>
      <c r="H717" s="155" t="s">
        <v>297</v>
      </c>
      <c r="I717" s="157">
        <v>40072</v>
      </c>
      <c r="J717" s="156">
        <v>2056.87</v>
      </c>
      <c r="K717" s="167">
        <v>0.95</v>
      </c>
    </row>
    <row r="718" spans="1:11" x14ac:dyDescent="0.25">
      <c r="A718" s="153">
        <v>714</v>
      </c>
      <c r="B718" s="154" t="s">
        <v>1393</v>
      </c>
      <c r="C718" s="154" t="s">
        <v>294</v>
      </c>
      <c r="D718" s="154" t="s">
        <v>255</v>
      </c>
      <c r="E718" s="155" t="s">
        <v>352</v>
      </c>
      <c r="F718" s="156">
        <v>578</v>
      </c>
      <c r="G718" s="155" t="s">
        <v>295</v>
      </c>
      <c r="H718" s="155" t="s">
        <v>304</v>
      </c>
      <c r="I718" s="157">
        <v>40175</v>
      </c>
      <c r="J718" s="156">
        <v>522.72</v>
      </c>
      <c r="K718" s="167">
        <v>0.96</v>
      </c>
    </row>
    <row r="719" spans="1:11" x14ac:dyDescent="0.25">
      <c r="A719" s="153">
        <v>715</v>
      </c>
      <c r="B719" s="154" t="s">
        <v>1394</v>
      </c>
      <c r="C719" s="154" t="s">
        <v>294</v>
      </c>
      <c r="D719" s="154" t="s">
        <v>255</v>
      </c>
      <c r="E719" s="155">
        <v>40058</v>
      </c>
      <c r="F719" s="156">
        <v>934.8</v>
      </c>
      <c r="G719" s="155" t="s">
        <v>295</v>
      </c>
      <c r="H719" s="155" t="s">
        <v>304</v>
      </c>
      <c r="I719" s="157">
        <v>40067</v>
      </c>
      <c r="J719" s="156">
        <v>830.57</v>
      </c>
      <c r="K719" s="167">
        <v>0.95</v>
      </c>
    </row>
    <row r="720" spans="1:11" x14ac:dyDescent="0.25">
      <c r="A720" s="153">
        <v>716</v>
      </c>
      <c r="B720" s="154" t="s">
        <v>1395</v>
      </c>
      <c r="C720" s="154" t="s">
        <v>294</v>
      </c>
      <c r="D720" s="154" t="s">
        <v>255</v>
      </c>
      <c r="E720" s="155">
        <v>40043</v>
      </c>
      <c r="F720" s="156">
        <v>1845.6</v>
      </c>
      <c r="G720" s="155" t="s">
        <v>295</v>
      </c>
      <c r="H720" s="155" t="s">
        <v>304</v>
      </c>
      <c r="I720" s="157">
        <v>40067</v>
      </c>
      <c r="J720" s="156">
        <v>1639.83</v>
      </c>
      <c r="K720" s="167">
        <v>0.95</v>
      </c>
    </row>
    <row r="721" spans="1:11" x14ac:dyDescent="0.25">
      <c r="A721" s="153">
        <v>717</v>
      </c>
      <c r="B721" s="154" t="s">
        <v>1396</v>
      </c>
      <c r="C721" s="154" t="s">
        <v>294</v>
      </c>
      <c r="D721" s="154" t="s">
        <v>255</v>
      </c>
      <c r="E721" s="155">
        <v>40005</v>
      </c>
      <c r="F721" s="156">
        <v>2895</v>
      </c>
      <c r="G721" s="155" t="s">
        <v>295</v>
      </c>
      <c r="H721" s="155" t="s">
        <v>297</v>
      </c>
      <c r="I721" s="157">
        <v>40075</v>
      </c>
      <c r="J721" s="156">
        <v>2572.1999999999998</v>
      </c>
      <c r="K721" s="167">
        <v>0.95</v>
      </c>
    </row>
    <row r="722" spans="1:11" x14ac:dyDescent="0.25">
      <c r="A722" s="153">
        <v>718</v>
      </c>
      <c r="B722" s="154" t="s">
        <v>1397</v>
      </c>
      <c r="C722" s="154" t="s">
        <v>260</v>
      </c>
      <c r="D722" s="154" t="s">
        <v>255</v>
      </c>
      <c r="E722" s="155" t="s">
        <v>352</v>
      </c>
      <c r="F722" s="156">
        <v>28980</v>
      </c>
      <c r="G722" s="155" t="s">
        <v>295</v>
      </c>
      <c r="H722" s="155" t="s">
        <v>306</v>
      </c>
      <c r="I722" s="157">
        <v>40073</v>
      </c>
      <c r="J722" s="156">
        <v>24792.39</v>
      </c>
      <c r="K722" s="167">
        <v>0.91</v>
      </c>
    </row>
    <row r="723" spans="1:11" x14ac:dyDescent="0.25">
      <c r="A723" s="153">
        <v>719</v>
      </c>
      <c r="B723" s="154" t="s">
        <v>1398</v>
      </c>
      <c r="C723" s="154" t="s">
        <v>294</v>
      </c>
      <c r="D723" s="154" t="s">
        <v>255</v>
      </c>
      <c r="E723" s="155" t="s">
        <v>352</v>
      </c>
      <c r="F723" s="156">
        <v>140.28</v>
      </c>
      <c r="G723" s="155" t="s">
        <v>295</v>
      </c>
      <c r="H723" s="155" t="s">
        <v>304</v>
      </c>
      <c r="I723" s="157">
        <v>40086</v>
      </c>
      <c r="J723" s="156">
        <v>126.74</v>
      </c>
      <c r="K723" s="167">
        <v>0.96</v>
      </c>
    </row>
    <row r="724" spans="1:11" x14ac:dyDescent="0.25">
      <c r="A724" s="153">
        <v>720</v>
      </c>
      <c r="B724" s="154" t="s">
        <v>1399</v>
      </c>
      <c r="C724" s="154" t="s">
        <v>254</v>
      </c>
      <c r="D724" s="154" t="s">
        <v>255</v>
      </c>
      <c r="E724" s="155">
        <v>39742</v>
      </c>
      <c r="F724" s="156">
        <v>6122.5</v>
      </c>
      <c r="G724" s="155" t="s">
        <v>295</v>
      </c>
      <c r="H724" s="155" t="s">
        <v>74</v>
      </c>
      <c r="I724" s="157">
        <v>40460</v>
      </c>
      <c r="J724" s="156">
        <v>5745.99</v>
      </c>
      <c r="K724" s="167">
        <v>1</v>
      </c>
    </row>
    <row r="725" spans="1:11" x14ac:dyDescent="0.25">
      <c r="A725" s="153">
        <v>721</v>
      </c>
      <c r="B725" s="154" t="s">
        <v>1400</v>
      </c>
      <c r="C725" s="154" t="s">
        <v>254</v>
      </c>
      <c r="D725" s="154" t="s">
        <v>255</v>
      </c>
      <c r="E725" s="155">
        <v>39925</v>
      </c>
      <c r="F725" s="156">
        <v>7440</v>
      </c>
      <c r="G725" s="155" t="s">
        <v>295</v>
      </c>
      <c r="H725" s="155" t="s">
        <v>300</v>
      </c>
      <c r="I725" s="157">
        <v>40072</v>
      </c>
      <c r="J725" s="156">
        <v>6982.44</v>
      </c>
      <c r="K725" s="167">
        <v>1</v>
      </c>
    </row>
    <row r="726" spans="1:11" x14ac:dyDescent="0.25">
      <c r="A726" s="153">
        <v>722</v>
      </c>
      <c r="B726" s="154" t="s">
        <v>1401</v>
      </c>
      <c r="C726" s="154" t="s">
        <v>294</v>
      </c>
      <c r="D726" s="154" t="s">
        <v>255</v>
      </c>
      <c r="E726" s="155">
        <v>40046</v>
      </c>
      <c r="F726" s="156">
        <v>4054</v>
      </c>
      <c r="G726" s="155" t="s">
        <v>295</v>
      </c>
      <c r="H726" s="155" t="s">
        <v>297</v>
      </c>
      <c r="I726" s="157">
        <v>40092</v>
      </c>
      <c r="J726" s="156">
        <v>3601.98</v>
      </c>
      <c r="K726" s="167">
        <v>0.95</v>
      </c>
    </row>
    <row r="727" spans="1:11" x14ac:dyDescent="0.25">
      <c r="A727" s="153">
        <v>723</v>
      </c>
      <c r="B727" s="154" t="s">
        <v>1402</v>
      </c>
      <c r="C727" s="154" t="s">
        <v>254</v>
      </c>
      <c r="D727" s="154" t="s">
        <v>255</v>
      </c>
      <c r="E727" s="155">
        <v>39896</v>
      </c>
      <c r="F727" s="156">
        <v>6432.5</v>
      </c>
      <c r="G727" s="155" t="s">
        <v>295</v>
      </c>
      <c r="H727" s="155" t="s">
        <v>304</v>
      </c>
      <c r="I727" s="157">
        <v>40079</v>
      </c>
      <c r="J727" s="156">
        <v>5715.25</v>
      </c>
      <c r="K727" s="167">
        <v>0.95</v>
      </c>
    </row>
    <row r="728" spans="1:11" x14ac:dyDescent="0.25">
      <c r="A728" s="153">
        <v>724</v>
      </c>
      <c r="B728" s="154" t="s">
        <v>1403</v>
      </c>
      <c r="C728" s="154" t="s">
        <v>276</v>
      </c>
      <c r="D728" s="154" t="s">
        <v>255</v>
      </c>
      <c r="E728" s="155" t="s">
        <v>352</v>
      </c>
      <c r="F728" s="156">
        <v>9988</v>
      </c>
      <c r="G728" s="155" t="s">
        <v>295</v>
      </c>
      <c r="H728" s="155" t="s">
        <v>303</v>
      </c>
      <c r="I728" s="157">
        <v>40163</v>
      </c>
      <c r="J728" s="156">
        <v>9044.1299999999992</v>
      </c>
      <c r="K728" s="167">
        <v>0.96</v>
      </c>
    </row>
    <row r="729" spans="1:11" x14ac:dyDescent="0.25">
      <c r="A729" s="153">
        <v>725</v>
      </c>
      <c r="B729" s="154" t="s">
        <v>1404</v>
      </c>
      <c r="C729" s="154" t="s">
        <v>254</v>
      </c>
      <c r="D729" s="154" t="s">
        <v>255</v>
      </c>
      <c r="E729" s="155" t="s">
        <v>352</v>
      </c>
      <c r="F729" s="156">
        <v>3255</v>
      </c>
      <c r="G729" s="155" t="s">
        <v>295</v>
      </c>
      <c r="H729" s="155" t="s">
        <v>312</v>
      </c>
      <c r="I729" s="157">
        <v>40430</v>
      </c>
      <c r="J729" s="156">
        <v>3260.82</v>
      </c>
      <c r="K729" s="167">
        <v>1.07</v>
      </c>
    </row>
    <row r="730" spans="1:11" x14ac:dyDescent="0.25">
      <c r="A730" s="153">
        <v>726</v>
      </c>
      <c r="B730" s="154" t="s">
        <v>1405</v>
      </c>
      <c r="C730" s="154" t="s">
        <v>254</v>
      </c>
      <c r="D730" s="154" t="s">
        <v>255</v>
      </c>
      <c r="E730" s="155">
        <v>40050</v>
      </c>
      <c r="F730" s="156">
        <v>4262.5</v>
      </c>
      <c r="G730" s="155" t="s">
        <v>295</v>
      </c>
      <c r="H730" s="155" t="s">
        <v>304</v>
      </c>
      <c r="I730" s="157">
        <v>40080</v>
      </c>
      <c r="J730" s="156">
        <v>3787.24</v>
      </c>
      <c r="K730" s="167">
        <v>0.95</v>
      </c>
    </row>
    <row r="731" spans="1:11" x14ac:dyDescent="0.25">
      <c r="A731" s="153">
        <v>727</v>
      </c>
      <c r="B731" s="154" t="s">
        <v>1406</v>
      </c>
      <c r="C731" s="154" t="s">
        <v>294</v>
      </c>
      <c r="D731" s="154" t="s">
        <v>255</v>
      </c>
      <c r="E731" s="155">
        <v>40067</v>
      </c>
      <c r="F731" s="156">
        <v>3474</v>
      </c>
      <c r="G731" s="155" t="s">
        <v>295</v>
      </c>
      <c r="H731" s="155" t="s">
        <v>297</v>
      </c>
      <c r="I731" s="157">
        <v>40092</v>
      </c>
      <c r="J731" s="156">
        <v>3248.19</v>
      </c>
      <c r="K731" s="167">
        <v>1</v>
      </c>
    </row>
    <row r="732" spans="1:11" x14ac:dyDescent="0.25">
      <c r="A732" s="153">
        <v>728</v>
      </c>
      <c r="B732" s="154" t="s">
        <v>1407</v>
      </c>
      <c r="C732" s="154" t="s">
        <v>254</v>
      </c>
      <c r="D732" s="154" t="s">
        <v>255</v>
      </c>
      <c r="E732" s="155" t="s">
        <v>352</v>
      </c>
      <c r="F732" s="156">
        <v>5890</v>
      </c>
      <c r="G732" s="155" t="s">
        <v>295</v>
      </c>
      <c r="H732" s="155" t="s">
        <v>304</v>
      </c>
      <c r="I732" s="157">
        <v>40086</v>
      </c>
      <c r="J732" s="156">
        <v>5233.26</v>
      </c>
      <c r="K732" s="167">
        <v>0.95</v>
      </c>
    </row>
    <row r="733" spans="1:11" x14ac:dyDescent="0.25">
      <c r="A733" s="153">
        <v>729</v>
      </c>
      <c r="B733" s="154" t="s">
        <v>1408</v>
      </c>
      <c r="C733" s="154" t="s">
        <v>294</v>
      </c>
      <c r="D733" s="154" t="s">
        <v>255</v>
      </c>
      <c r="E733" s="155">
        <v>40080</v>
      </c>
      <c r="F733" s="156">
        <v>576</v>
      </c>
      <c r="G733" s="155" t="s">
        <v>295</v>
      </c>
      <c r="H733" s="155" t="s">
        <v>304</v>
      </c>
      <c r="I733" s="157">
        <v>40086</v>
      </c>
      <c r="J733" s="156">
        <v>520.41999999999996</v>
      </c>
      <c r="K733" s="167">
        <v>0.96</v>
      </c>
    </row>
    <row r="734" spans="1:11" x14ac:dyDescent="0.25">
      <c r="A734" s="153">
        <v>730</v>
      </c>
      <c r="B734" s="154" t="s">
        <v>1409</v>
      </c>
      <c r="C734" s="154" t="s">
        <v>294</v>
      </c>
      <c r="D734" s="154" t="s">
        <v>255</v>
      </c>
      <c r="E734" s="155" t="s">
        <v>352</v>
      </c>
      <c r="F734" s="156">
        <v>480</v>
      </c>
      <c r="G734" s="155" t="s">
        <v>295</v>
      </c>
      <c r="H734" s="155" t="s">
        <v>304</v>
      </c>
      <c r="I734" s="157">
        <v>40086</v>
      </c>
      <c r="J734" s="156">
        <v>433.68</v>
      </c>
      <c r="K734" s="167">
        <v>0.96</v>
      </c>
    </row>
    <row r="735" spans="1:11" x14ac:dyDescent="0.25">
      <c r="A735" s="153">
        <v>731</v>
      </c>
      <c r="B735" s="154" t="s">
        <v>253</v>
      </c>
      <c r="C735" s="154" t="s">
        <v>254</v>
      </c>
      <c r="D735" s="154" t="s">
        <v>255</v>
      </c>
      <c r="E735" s="155" t="s">
        <v>253</v>
      </c>
      <c r="F735" s="156" t="s">
        <v>253</v>
      </c>
      <c r="G735" s="155" t="s">
        <v>295</v>
      </c>
      <c r="H735" s="155" t="s">
        <v>253</v>
      </c>
      <c r="I735" s="157" t="s">
        <v>253</v>
      </c>
      <c r="J735" s="156" t="s">
        <v>253</v>
      </c>
      <c r="K735" s="167" t="s">
        <v>253</v>
      </c>
    </row>
    <row r="736" spans="1:11" x14ac:dyDescent="0.25">
      <c r="A736" s="153">
        <v>732</v>
      </c>
      <c r="B736" s="154" t="s">
        <v>253</v>
      </c>
      <c r="C736" s="154" t="s">
        <v>254</v>
      </c>
      <c r="D736" s="154" t="s">
        <v>255</v>
      </c>
      <c r="E736" s="155" t="s">
        <v>253</v>
      </c>
      <c r="F736" s="156" t="s">
        <v>253</v>
      </c>
      <c r="G736" s="155" t="s">
        <v>295</v>
      </c>
      <c r="H736" s="155" t="s">
        <v>253</v>
      </c>
      <c r="I736" s="157" t="s">
        <v>253</v>
      </c>
      <c r="J736" s="156" t="s">
        <v>253</v>
      </c>
      <c r="K736" s="167" t="s">
        <v>253</v>
      </c>
    </row>
    <row r="737" spans="1:11" x14ac:dyDescent="0.25">
      <c r="A737" s="153">
        <v>733</v>
      </c>
      <c r="B737" s="154" t="s">
        <v>1410</v>
      </c>
      <c r="C737" s="154" t="s">
        <v>294</v>
      </c>
      <c r="D737" s="154" t="s">
        <v>255</v>
      </c>
      <c r="E737" s="155">
        <v>40074</v>
      </c>
      <c r="F737" s="156">
        <v>1389.6</v>
      </c>
      <c r="G737" s="155" t="s">
        <v>295</v>
      </c>
      <c r="H737" s="155" t="s">
        <v>304</v>
      </c>
      <c r="I737" s="157">
        <v>40086</v>
      </c>
      <c r="J737" s="156">
        <v>1234.6600000000001</v>
      </c>
      <c r="K737" s="167">
        <v>0.95</v>
      </c>
    </row>
    <row r="738" spans="1:11" x14ac:dyDescent="0.25">
      <c r="A738" s="153">
        <v>734</v>
      </c>
      <c r="B738" s="154" t="s">
        <v>1411</v>
      </c>
      <c r="C738" s="154" t="s">
        <v>294</v>
      </c>
      <c r="D738" s="154" t="s">
        <v>255</v>
      </c>
      <c r="E738" s="155" t="s">
        <v>352</v>
      </c>
      <c r="F738" s="156">
        <v>3474</v>
      </c>
      <c r="G738" s="155" t="s">
        <v>295</v>
      </c>
      <c r="H738" s="155" t="s">
        <v>297</v>
      </c>
      <c r="I738" s="157">
        <v>40092</v>
      </c>
      <c r="J738" s="156">
        <v>2925.11</v>
      </c>
      <c r="K738" s="167">
        <v>0.9</v>
      </c>
    </row>
    <row r="739" spans="1:11" x14ac:dyDescent="0.25">
      <c r="A739" s="153">
        <v>735</v>
      </c>
      <c r="B739" s="154" t="s">
        <v>1412</v>
      </c>
      <c r="C739" s="154" t="s">
        <v>254</v>
      </c>
      <c r="D739" s="154" t="s">
        <v>255</v>
      </c>
      <c r="E739" s="155">
        <v>40057</v>
      </c>
      <c r="F739" s="156">
        <v>6122.5</v>
      </c>
      <c r="G739" s="155" t="s">
        <v>295</v>
      </c>
      <c r="H739" s="155" t="s">
        <v>297</v>
      </c>
      <c r="I739" s="157">
        <v>40099</v>
      </c>
      <c r="J739" s="156">
        <v>5439.83</v>
      </c>
      <c r="K739" s="167">
        <v>0.95</v>
      </c>
    </row>
    <row r="740" spans="1:11" x14ac:dyDescent="0.25">
      <c r="A740" s="153">
        <v>736</v>
      </c>
      <c r="B740" s="154" t="s">
        <v>1413</v>
      </c>
      <c r="C740" s="154" t="s">
        <v>254</v>
      </c>
      <c r="D740" s="154" t="s">
        <v>255</v>
      </c>
      <c r="E740" s="155">
        <v>39828</v>
      </c>
      <c r="F740" s="156">
        <v>44872.5</v>
      </c>
      <c r="G740" s="155" t="s">
        <v>295</v>
      </c>
      <c r="H740" s="155" t="s">
        <v>309</v>
      </c>
      <c r="I740" s="157">
        <v>40116</v>
      </c>
      <c r="J740" s="156">
        <v>39869.199999999997</v>
      </c>
      <c r="K740" s="167">
        <v>0.95</v>
      </c>
    </row>
    <row r="741" spans="1:11" x14ac:dyDescent="0.25">
      <c r="A741" s="153">
        <v>737</v>
      </c>
      <c r="B741" s="154" t="s">
        <v>1414</v>
      </c>
      <c r="C741" s="154" t="s">
        <v>294</v>
      </c>
      <c r="D741" s="154" t="s">
        <v>255</v>
      </c>
      <c r="E741" s="155">
        <v>40076</v>
      </c>
      <c r="F741" s="156">
        <v>1389.6</v>
      </c>
      <c r="G741" s="155" t="s">
        <v>295</v>
      </c>
      <c r="H741" s="155" t="s">
        <v>304</v>
      </c>
      <c r="I741" s="157">
        <v>40086</v>
      </c>
      <c r="J741" s="156">
        <v>1234.6600000000001</v>
      </c>
      <c r="K741" s="167">
        <v>0.95</v>
      </c>
    </row>
    <row r="742" spans="1:11" x14ac:dyDescent="0.25">
      <c r="A742" s="153">
        <v>738</v>
      </c>
      <c r="B742" s="154" t="s">
        <v>1415</v>
      </c>
      <c r="C742" s="154" t="s">
        <v>294</v>
      </c>
      <c r="D742" s="154" t="s">
        <v>255</v>
      </c>
      <c r="E742" s="155" t="s">
        <v>352</v>
      </c>
      <c r="F742" s="156">
        <v>380</v>
      </c>
      <c r="G742" s="155" t="s">
        <v>295</v>
      </c>
      <c r="H742" s="155" t="s">
        <v>304</v>
      </c>
      <c r="I742" s="157">
        <v>40086</v>
      </c>
      <c r="J742" s="156">
        <v>343.33</v>
      </c>
      <c r="K742" s="167">
        <v>0.96</v>
      </c>
    </row>
    <row r="743" spans="1:11" x14ac:dyDescent="0.25">
      <c r="A743" s="153">
        <v>739</v>
      </c>
      <c r="B743" s="154" t="s">
        <v>1416</v>
      </c>
      <c r="C743" s="154" t="s">
        <v>294</v>
      </c>
      <c r="D743" s="154" t="s">
        <v>255</v>
      </c>
      <c r="E743" s="155" t="s">
        <v>352</v>
      </c>
      <c r="F743" s="156">
        <v>480</v>
      </c>
      <c r="G743" s="155" t="s">
        <v>295</v>
      </c>
      <c r="H743" s="155" t="s">
        <v>304</v>
      </c>
      <c r="I743" s="157">
        <v>40092</v>
      </c>
      <c r="J743" s="156">
        <v>433.68</v>
      </c>
      <c r="K743" s="167">
        <v>0.96</v>
      </c>
    </row>
    <row r="744" spans="1:11" x14ac:dyDescent="0.25">
      <c r="A744" s="153">
        <v>740</v>
      </c>
      <c r="B744" s="154" t="s">
        <v>1417</v>
      </c>
      <c r="C744" s="154" t="s">
        <v>294</v>
      </c>
      <c r="D744" s="154" t="s">
        <v>255</v>
      </c>
      <c r="E744" s="155">
        <v>40078</v>
      </c>
      <c r="F744" s="156">
        <v>934.8</v>
      </c>
      <c r="G744" s="155" t="s">
        <v>295</v>
      </c>
      <c r="H744" s="155" t="s">
        <v>304</v>
      </c>
      <c r="I744" s="157">
        <v>40087</v>
      </c>
      <c r="J744" s="156">
        <v>874.04</v>
      </c>
      <c r="K744" s="167">
        <v>1</v>
      </c>
    </row>
    <row r="745" spans="1:11" x14ac:dyDescent="0.25">
      <c r="A745" s="153">
        <v>741</v>
      </c>
      <c r="B745" s="154" t="s">
        <v>1418</v>
      </c>
      <c r="C745" s="154" t="s">
        <v>294</v>
      </c>
      <c r="D745" s="154" t="s">
        <v>255</v>
      </c>
      <c r="E745" s="155" t="s">
        <v>352</v>
      </c>
      <c r="F745" s="156">
        <v>380</v>
      </c>
      <c r="G745" s="155" t="s">
        <v>295</v>
      </c>
      <c r="H745" s="155" t="s">
        <v>304</v>
      </c>
      <c r="I745" s="157">
        <v>40087</v>
      </c>
      <c r="J745" s="156">
        <v>361</v>
      </c>
      <c r="K745" s="167">
        <v>1.01</v>
      </c>
    </row>
    <row r="746" spans="1:11" x14ac:dyDescent="0.25">
      <c r="A746" s="153">
        <v>742</v>
      </c>
      <c r="B746" s="154" t="s">
        <v>253</v>
      </c>
      <c r="C746" s="154" t="s">
        <v>254</v>
      </c>
      <c r="D746" s="154" t="s">
        <v>255</v>
      </c>
      <c r="E746" s="155" t="s">
        <v>253</v>
      </c>
      <c r="F746" s="156" t="s">
        <v>253</v>
      </c>
      <c r="G746" s="155" t="s">
        <v>295</v>
      </c>
      <c r="H746" s="155" t="s">
        <v>253</v>
      </c>
      <c r="I746" s="157" t="s">
        <v>253</v>
      </c>
      <c r="J746" s="156" t="s">
        <v>253</v>
      </c>
      <c r="K746" s="167" t="s">
        <v>253</v>
      </c>
    </row>
    <row r="747" spans="1:11" x14ac:dyDescent="0.25">
      <c r="A747" s="153">
        <v>743</v>
      </c>
      <c r="B747" s="154" t="s">
        <v>253</v>
      </c>
      <c r="C747" s="154" t="s">
        <v>254</v>
      </c>
      <c r="D747" s="154" t="s">
        <v>255</v>
      </c>
      <c r="E747" s="155" t="s">
        <v>253</v>
      </c>
      <c r="F747" s="156" t="s">
        <v>253</v>
      </c>
      <c r="G747" s="155" t="s">
        <v>295</v>
      </c>
      <c r="H747" s="155" t="s">
        <v>253</v>
      </c>
      <c r="I747" s="157" t="s">
        <v>253</v>
      </c>
      <c r="J747" s="156" t="s">
        <v>253</v>
      </c>
      <c r="K747" s="167" t="s">
        <v>253</v>
      </c>
    </row>
    <row r="748" spans="1:11" x14ac:dyDescent="0.25">
      <c r="A748" s="153">
        <v>744</v>
      </c>
      <c r="B748" s="154" t="s">
        <v>1419</v>
      </c>
      <c r="C748" s="154" t="s">
        <v>294</v>
      </c>
      <c r="D748" s="154" t="s">
        <v>255</v>
      </c>
      <c r="E748" s="155" t="s">
        <v>352</v>
      </c>
      <c r="F748" s="156">
        <v>380</v>
      </c>
      <c r="G748" s="155" t="s">
        <v>295</v>
      </c>
      <c r="H748" s="155" t="s">
        <v>304</v>
      </c>
      <c r="I748" s="157">
        <v>40092</v>
      </c>
      <c r="J748" s="156">
        <v>343.33</v>
      </c>
      <c r="K748" s="167">
        <v>0.96</v>
      </c>
    </row>
    <row r="749" spans="1:11" x14ac:dyDescent="0.25">
      <c r="A749" s="153">
        <v>745</v>
      </c>
      <c r="B749" s="154" t="s">
        <v>1420</v>
      </c>
      <c r="C749" s="154" t="s">
        <v>294</v>
      </c>
      <c r="D749" s="154" t="s">
        <v>255</v>
      </c>
      <c r="E749" s="155" t="s">
        <v>352</v>
      </c>
      <c r="F749" s="156">
        <v>380</v>
      </c>
      <c r="G749" s="155" t="s">
        <v>295</v>
      </c>
      <c r="H749" s="155" t="s">
        <v>304</v>
      </c>
      <c r="I749" s="157">
        <v>40092</v>
      </c>
      <c r="J749" s="156">
        <v>343.33</v>
      </c>
      <c r="K749" s="167">
        <v>0.96</v>
      </c>
    </row>
    <row r="750" spans="1:11" x14ac:dyDescent="0.25">
      <c r="A750" s="153">
        <v>746</v>
      </c>
      <c r="B750" s="154" t="s">
        <v>1421</v>
      </c>
      <c r="C750" s="154" t="s">
        <v>294</v>
      </c>
      <c r="D750" s="154" t="s">
        <v>255</v>
      </c>
      <c r="E750" s="155">
        <v>40076</v>
      </c>
      <c r="F750" s="156">
        <v>4168.8</v>
      </c>
      <c r="G750" s="155" t="s">
        <v>295</v>
      </c>
      <c r="H750" s="155" t="s">
        <v>304</v>
      </c>
      <c r="I750" s="157">
        <v>40092</v>
      </c>
      <c r="J750" s="156">
        <v>3703.98</v>
      </c>
      <c r="K750" s="167">
        <v>0.95</v>
      </c>
    </row>
    <row r="751" spans="1:11" x14ac:dyDescent="0.25">
      <c r="A751" s="153">
        <v>747</v>
      </c>
      <c r="B751" s="154" t="s">
        <v>1422</v>
      </c>
      <c r="C751" s="154" t="s">
        <v>254</v>
      </c>
      <c r="D751" s="154" t="s">
        <v>255</v>
      </c>
      <c r="E751" s="155" t="s">
        <v>352</v>
      </c>
      <c r="F751" s="156">
        <v>2790</v>
      </c>
      <c r="G751" s="155" t="s">
        <v>295</v>
      </c>
      <c r="H751" s="155" t="s">
        <v>313</v>
      </c>
      <c r="I751" s="157">
        <v>40170</v>
      </c>
      <c r="J751" s="156">
        <v>2790</v>
      </c>
      <c r="K751" s="167">
        <v>1.07</v>
      </c>
    </row>
    <row r="752" spans="1:11" x14ac:dyDescent="0.25">
      <c r="A752" s="153">
        <v>748</v>
      </c>
      <c r="B752" s="154" t="s">
        <v>1423</v>
      </c>
      <c r="C752" s="154" t="s">
        <v>254</v>
      </c>
      <c r="D752" s="154" t="s">
        <v>255</v>
      </c>
      <c r="E752" s="155" t="s">
        <v>352</v>
      </c>
      <c r="F752" s="156">
        <v>4650</v>
      </c>
      <c r="G752" s="155" t="s">
        <v>295</v>
      </c>
      <c r="H752" s="155" t="s">
        <v>296</v>
      </c>
      <c r="I752" s="157">
        <v>40170</v>
      </c>
      <c r="J752" s="156">
        <v>4650</v>
      </c>
      <c r="K752" s="167">
        <v>1.07</v>
      </c>
    </row>
    <row r="753" spans="1:11" x14ac:dyDescent="0.25">
      <c r="A753" s="153">
        <v>749</v>
      </c>
      <c r="B753" s="154" t="s">
        <v>1424</v>
      </c>
      <c r="C753" s="154" t="s">
        <v>254</v>
      </c>
      <c r="D753" s="154" t="s">
        <v>255</v>
      </c>
      <c r="E753" s="155">
        <v>38527</v>
      </c>
      <c r="F753" s="156">
        <v>3720</v>
      </c>
      <c r="G753" s="155" t="s">
        <v>295</v>
      </c>
      <c r="H753" s="155" t="s">
        <v>296</v>
      </c>
      <c r="I753" s="157">
        <v>40170</v>
      </c>
      <c r="J753" s="156">
        <v>3720</v>
      </c>
      <c r="K753" s="167">
        <v>1.07</v>
      </c>
    </row>
    <row r="754" spans="1:11" x14ac:dyDescent="0.25">
      <c r="A754" s="153">
        <v>750</v>
      </c>
      <c r="B754" s="154" t="s">
        <v>1425</v>
      </c>
      <c r="C754" s="154" t="s">
        <v>294</v>
      </c>
      <c r="D754" s="154" t="s">
        <v>255</v>
      </c>
      <c r="E754" s="155" t="s">
        <v>352</v>
      </c>
      <c r="F754" s="156">
        <v>480</v>
      </c>
      <c r="G754" s="155" t="s">
        <v>295</v>
      </c>
      <c r="H754" s="155" t="s">
        <v>304</v>
      </c>
      <c r="I754" s="157">
        <v>40092</v>
      </c>
      <c r="J754" s="156">
        <v>433.68</v>
      </c>
      <c r="K754" s="167">
        <v>0.96</v>
      </c>
    </row>
    <row r="755" spans="1:11" x14ac:dyDescent="0.25">
      <c r="A755" s="153">
        <v>751</v>
      </c>
      <c r="B755" s="154" t="s">
        <v>1426</v>
      </c>
      <c r="C755" s="154" t="s">
        <v>294</v>
      </c>
      <c r="D755" s="154" t="s">
        <v>255</v>
      </c>
      <c r="E755" s="155">
        <v>40073</v>
      </c>
      <c r="F755" s="156">
        <v>380</v>
      </c>
      <c r="G755" s="155" t="s">
        <v>295</v>
      </c>
      <c r="H755" s="155" t="s">
        <v>304</v>
      </c>
      <c r="I755" s="157">
        <v>40094</v>
      </c>
      <c r="J755" s="156">
        <v>343.33</v>
      </c>
      <c r="K755" s="167">
        <v>0.96</v>
      </c>
    </row>
    <row r="756" spans="1:11" x14ac:dyDescent="0.25">
      <c r="A756" s="153">
        <v>752</v>
      </c>
      <c r="B756" s="154" t="s">
        <v>1427</v>
      </c>
      <c r="C756" s="154" t="s">
        <v>294</v>
      </c>
      <c r="D756" s="154" t="s">
        <v>255</v>
      </c>
      <c r="E756" s="155" t="s">
        <v>352</v>
      </c>
      <c r="F756" s="156">
        <v>380</v>
      </c>
      <c r="G756" s="155" t="s">
        <v>295</v>
      </c>
      <c r="H756" s="155" t="s">
        <v>304</v>
      </c>
      <c r="I756" s="157">
        <v>40094</v>
      </c>
      <c r="J756" s="156">
        <v>343.33</v>
      </c>
      <c r="K756" s="167">
        <v>0.96</v>
      </c>
    </row>
    <row r="757" spans="1:11" x14ac:dyDescent="0.25">
      <c r="A757" s="153">
        <v>753</v>
      </c>
      <c r="B757" s="154" t="s">
        <v>1428</v>
      </c>
      <c r="C757" s="154" t="s">
        <v>294</v>
      </c>
      <c r="D757" s="154" t="s">
        <v>255</v>
      </c>
      <c r="E757" s="155" t="s">
        <v>352</v>
      </c>
      <c r="F757" s="156">
        <v>380</v>
      </c>
      <c r="G757" s="155" t="s">
        <v>295</v>
      </c>
      <c r="H757" s="155" t="s">
        <v>304</v>
      </c>
      <c r="I757" s="157">
        <v>40142</v>
      </c>
      <c r="J757" s="156">
        <v>343.33</v>
      </c>
      <c r="K757" s="167">
        <v>0.96</v>
      </c>
    </row>
    <row r="758" spans="1:11" x14ac:dyDescent="0.25">
      <c r="A758" s="153">
        <v>754</v>
      </c>
      <c r="B758" s="154" t="s">
        <v>253</v>
      </c>
      <c r="C758" s="154" t="s">
        <v>254</v>
      </c>
      <c r="D758" s="154" t="s">
        <v>255</v>
      </c>
      <c r="E758" s="155" t="s">
        <v>253</v>
      </c>
      <c r="F758" s="156" t="s">
        <v>253</v>
      </c>
      <c r="G758" s="155" t="s">
        <v>295</v>
      </c>
      <c r="H758" s="155" t="s">
        <v>253</v>
      </c>
      <c r="I758" s="157" t="s">
        <v>253</v>
      </c>
      <c r="J758" s="156" t="s">
        <v>253</v>
      </c>
      <c r="K758" s="167" t="s">
        <v>253</v>
      </c>
    </row>
    <row r="759" spans="1:11" x14ac:dyDescent="0.25">
      <c r="A759" s="153">
        <v>755</v>
      </c>
      <c r="B759" s="154" t="s">
        <v>1429</v>
      </c>
      <c r="C759" s="154" t="s">
        <v>294</v>
      </c>
      <c r="D759" s="154" t="s">
        <v>255</v>
      </c>
      <c r="E759" s="155">
        <v>40078</v>
      </c>
      <c r="F759" s="156">
        <v>6169</v>
      </c>
      <c r="G759" s="155" t="s">
        <v>295</v>
      </c>
      <c r="H759" s="155" t="s">
        <v>297</v>
      </c>
      <c r="I759" s="157">
        <v>40121</v>
      </c>
      <c r="J759" s="156">
        <v>5481.15</v>
      </c>
      <c r="K759" s="167">
        <v>0.95</v>
      </c>
    </row>
    <row r="760" spans="1:11" x14ac:dyDescent="0.25">
      <c r="A760" s="153">
        <v>756</v>
      </c>
      <c r="B760" s="154" t="s">
        <v>1430</v>
      </c>
      <c r="C760" s="154" t="s">
        <v>254</v>
      </c>
      <c r="D760" s="154" t="s">
        <v>255</v>
      </c>
      <c r="E760" s="155" t="s">
        <v>352</v>
      </c>
      <c r="F760" s="156">
        <v>2790</v>
      </c>
      <c r="G760" s="155" t="s">
        <v>295</v>
      </c>
      <c r="H760" s="155" t="s">
        <v>305</v>
      </c>
      <c r="I760" s="157">
        <v>40105</v>
      </c>
      <c r="J760" s="156">
        <v>2748.15</v>
      </c>
      <c r="K760" s="167">
        <v>1.05</v>
      </c>
    </row>
    <row r="761" spans="1:11" x14ac:dyDescent="0.25">
      <c r="A761" s="153">
        <v>757</v>
      </c>
      <c r="B761" s="154" t="s">
        <v>1431</v>
      </c>
      <c r="C761" s="154" t="s">
        <v>254</v>
      </c>
      <c r="D761" s="154" t="s">
        <v>255</v>
      </c>
      <c r="E761" s="155">
        <v>40077</v>
      </c>
      <c r="F761" s="156">
        <v>2557.5</v>
      </c>
      <c r="G761" s="155" t="s">
        <v>295</v>
      </c>
      <c r="H761" s="155" t="s">
        <v>297</v>
      </c>
      <c r="I761" s="157">
        <v>40107</v>
      </c>
      <c r="J761" s="156">
        <v>2272.34</v>
      </c>
      <c r="K761" s="167">
        <v>0.95</v>
      </c>
    </row>
    <row r="762" spans="1:11" x14ac:dyDescent="0.25">
      <c r="A762" s="153">
        <v>758</v>
      </c>
      <c r="B762" s="154" t="s">
        <v>1432</v>
      </c>
      <c r="C762" s="154" t="s">
        <v>294</v>
      </c>
      <c r="D762" s="154" t="s">
        <v>255</v>
      </c>
      <c r="E762" s="155" t="s">
        <v>352</v>
      </c>
      <c r="F762" s="156">
        <v>6948</v>
      </c>
      <c r="G762" s="155" t="s">
        <v>295</v>
      </c>
      <c r="H762" s="155" t="s">
        <v>297</v>
      </c>
      <c r="I762" s="157">
        <v>40113</v>
      </c>
      <c r="J762" s="156">
        <v>6173.29</v>
      </c>
      <c r="K762" s="167">
        <v>0.95</v>
      </c>
    </row>
    <row r="763" spans="1:11" x14ac:dyDescent="0.25">
      <c r="A763" s="153">
        <v>759</v>
      </c>
      <c r="B763" s="154" t="s">
        <v>1433</v>
      </c>
      <c r="C763" s="154" t="s">
        <v>294</v>
      </c>
      <c r="D763" s="154" t="s">
        <v>255</v>
      </c>
      <c r="E763" s="155">
        <v>40077</v>
      </c>
      <c r="F763" s="156">
        <v>6169</v>
      </c>
      <c r="G763" s="155" t="s">
        <v>295</v>
      </c>
      <c r="H763" s="155" t="s">
        <v>297</v>
      </c>
      <c r="I763" s="157">
        <v>40120</v>
      </c>
      <c r="J763" s="156">
        <v>5481.15</v>
      </c>
      <c r="K763" s="167">
        <v>0.95</v>
      </c>
    </row>
    <row r="764" spans="1:11" x14ac:dyDescent="0.25">
      <c r="A764" s="153">
        <v>760</v>
      </c>
      <c r="B764" s="154" t="s">
        <v>1434</v>
      </c>
      <c r="C764" s="154" t="s">
        <v>294</v>
      </c>
      <c r="D764" s="154" t="s">
        <v>255</v>
      </c>
      <c r="E764" s="155">
        <v>40079</v>
      </c>
      <c r="F764" s="156">
        <v>2324.4</v>
      </c>
      <c r="G764" s="155" t="s">
        <v>295</v>
      </c>
      <c r="H764" s="155" t="s">
        <v>304</v>
      </c>
      <c r="I764" s="157">
        <v>40107</v>
      </c>
      <c r="J764" s="156">
        <v>2065.2199999999998</v>
      </c>
      <c r="K764" s="167">
        <v>0.95</v>
      </c>
    </row>
    <row r="765" spans="1:11" x14ac:dyDescent="0.25">
      <c r="A765" s="153">
        <v>761</v>
      </c>
      <c r="B765" s="154" t="s">
        <v>1435</v>
      </c>
      <c r="C765" s="154" t="s">
        <v>294</v>
      </c>
      <c r="D765" s="154" t="s">
        <v>255</v>
      </c>
      <c r="E765" s="155">
        <v>40080</v>
      </c>
      <c r="F765" s="156">
        <v>934.8</v>
      </c>
      <c r="G765" s="155" t="s">
        <v>295</v>
      </c>
      <c r="H765" s="155" t="s">
        <v>304</v>
      </c>
      <c r="I765" s="157">
        <v>40100</v>
      </c>
      <c r="J765" s="156">
        <v>830.58</v>
      </c>
      <c r="K765" s="167">
        <v>0.95</v>
      </c>
    </row>
    <row r="766" spans="1:11" x14ac:dyDescent="0.25">
      <c r="A766" s="153">
        <v>762</v>
      </c>
      <c r="B766" s="154" t="s">
        <v>1436</v>
      </c>
      <c r="C766" s="154" t="s">
        <v>294</v>
      </c>
      <c r="D766" s="154" t="s">
        <v>255</v>
      </c>
      <c r="E766" s="155" t="s">
        <v>352</v>
      </c>
      <c r="F766" s="156">
        <v>1162.5</v>
      </c>
      <c r="G766" s="155" t="s">
        <v>295</v>
      </c>
      <c r="H766" s="155" t="s">
        <v>302</v>
      </c>
      <c r="I766" s="157">
        <v>40157</v>
      </c>
      <c r="J766" s="156">
        <v>1104.3800000000001</v>
      </c>
      <c r="K766" s="167">
        <v>1.01</v>
      </c>
    </row>
    <row r="767" spans="1:11" x14ac:dyDescent="0.25">
      <c r="A767" s="153">
        <v>763</v>
      </c>
      <c r="B767" s="154" t="s">
        <v>1437</v>
      </c>
      <c r="C767" s="154" t="s">
        <v>294</v>
      </c>
      <c r="D767" s="154" t="s">
        <v>255</v>
      </c>
      <c r="E767" s="155">
        <v>40094</v>
      </c>
      <c r="F767" s="156">
        <v>1937</v>
      </c>
      <c r="G767" s="155" t="s">
        <v>295</v>
      </c>
      <c r="H767" s="155" t="s">
        <v>297</v>
      </c>
      <c r="I767" s="157">
        <v>40120</v>
      </c>
      <c r="J767" s="156">
        <v>1721.02</v>
      </c>
      <c r="K767" s="167">
        <v>0.95</v>
      </c>
    </row>
    <row r="768" spans="1:11" x14ac:dyDescent="0.25">
      <c r="A768" s="153">
        <v>764</v>
      </c>
      <c r="B768" s="154" t="s">
        <v>1438</v>
      </c>
      <c r="C768" s="154" t="s">
        <v>294</v>
      </c>
      <c r="D768" s="154" t="s">
        <v>255</v>
      </c>
      <c r="E768" s="155" t="s">
        <v>352</v>
      </c>
      <c r="F768" s="156">
        <v>380</v>
      </c>
      <c r="G768" s="155" t="s">
        <v>295</v>
      </c>
      <c r="H768" s="155" t="s">
        <v>304</v>
      </c>
      <c r="I768" s="157">
        <v>40113</v>
      </c>
      <c r="J768" s="156">
        <v>343.33</v>
      </c>
      <c r="K768" s="167">
        <v>0.96</v>
      </c>
    </row>
    <row r="769" spans="1:11" x14ac:dyDescent="0.25">
      <c r="A769" s="153">
        <v>765</v>
      </c>
      <c r="B769" s="154" t="s">
        <v>1439</v>
      </c>
      <c r="C769" s="154" t="s">
        <v>294</v>
      </c>
      <c r="D769" s="154" t="s">
        <v>255</v>
      </c>
      <c r="E769" s="155">
        <v>40081</v>
      </c>
      <c r="F769" s="156">
        <v>2315</v>
      </c>
      <c r="G769" s="155" t="s">
        <v>295</v>
      </c>
      <c r="H769" s="155" t="s">
        <v>297</v>
      </c>
      <c r="I769" s="157">
        <v>40113</v>
      </c>
      <c r="J769" s="156">
        <v>2056.88</v>
      </c>
      <c r="K769" s="167">
        <v>0.95</v>
      </c>
    </row>
    <row r="770" spans="1:11" x14ac:dyDescent="0.25">
      <c r="A770" s="153">
        <v>766</v>
      </c>
      <c r="B770" s="154" t="s">
        <v>1440</v>
      </c>
      <c r="C770" s="154" t="s">
        <v>254</v>
      </c>
      <c r="D770" s="154" t="s">
        <v>255</v>
      </c>
      <c r="E770" s="155">
        <v>40015</v>
      </c>
      <c r="F770" s="156">
        <v>6200</v>
      </c>
      <c r="G770" s="155" t="s">
        <v>295</v>
      </c>
      <c r="H770" s="155" t="s">
        <v>74</v>
      </c>
      <c r="I770" s="157">
        <v>40116</v>
      </c>
      <c r="J770" s="156">
        <v>5508.76</v>
      </c>
      <c r="K770" s="167">
        <v>0.95</v>
      </c>
    </row>
    <row r="771" spans="1:11" x14ac:dyDescent="0.25">
      <c r="A771" s="153">
        <v>767</v>
      </c>
      <c r="B771" s="154" t="s">
        <v>1441</v>
      </c>
      <c r="C771" s="154" t="s">
        <v>254</v>
      </c>
      <c r="D771" s="154" t="s">
        <v>255</v>
      </c>
      <c r="E771" s="155" t="s">
        <v>352</v>
      </c>
      <c r="F771" s="156">
        <v>4880</v>
      </c>
      <c r="G771" s="155" t="s">
        <v>295</v>
      </c>
      <c r="H771" s="155" t="s">
        <v>305</v>
      </c>
      <c r="I771" s="157">
        <v>40155</v>
      </c>
      <c r="J771" s="156">
        <v>4880</v>
      </c>
      <c r="K771" s="167">
        <v>1.07</v>
      </c>
    </row>
    <row r="772" spans="1:11" x14ac:dyDescent="0.25">
      <c r="A772" s="153">
        <v>768</v>
      </c>
      <c r="B772" s="154" t="s">
        <v>1442</v>
      </c>
      <c r="C772" s="154" t="s">
        <v>254</v>
      </c>
      <c r="D772" s="154" t="s">
        <v>255</v>
      </c>
      <c r="E772" s="155" t="s">
        <v>352</v>
      </c>
      <c r="F772" s="156">
        <v>6742.5</v>
      </c>
      <c r="G772" s="155" t="s">
        <v>295</v>
      </c>
      <c r="H772" s="155" t="s">
        <v>304</v>
      </c>
      <c r="I772" s="157">
        <v>40120</v>
      </c>
      <c r="J772" s="156">
        <v>5990.69</v>
      </c>
      <c r="K772" s="167">
        <v>0.95</v>
      </c>
    </row>
    <row r="773" spans="1:11" x14ac:dyDescent="0.25">
      <c r="A773" s="153">
        <v>769</v>
      </c>
      <c r="B773" s="154" t="s">
        <v>1443</v>
      </c>
      <c r="C773" s="154" t="s">
        <v>294</v>
      </c>
      <c r="D773" s="154" t="s">
        <v>255</v>
      </c>
      <c r="E773" s="155">
        <v>40107</v>
      </c>
      <c r="F773" s="156">
        <v>934.8</v>
      </c>
      <c r="G773" s="155" t="s">
        <v>295</v>
      </c>
      <c r="H773" s="155" t="s">
        <v>304</v>
      </c>
      <c r="I773" s="157">
        <v>40116</v>
      </c>
      <c r="J773" s="156">
        <v>830.56</v>
      </c>
      <c r="K773" s="167">
        <v>0.95</v>
      </c>
    </row>
    <row r="774" spans="1:11" x14ac:dyDescent="0.25">
      <c r="A774" s="153">
        <v>770</v>
      </c>
      <c r="B774" s="154" t="s">
        <v>1444</v>
      </c>
      <c r="C774" s="154" t="s">
        <v>294</v>
      </c>
      <c r="D774" s="154" t="s">
        <v>255</v>
      </c>
      <c r="E774" s="155">
        <v>40105</v>
      </c>
      <c r="F774" s="156">
        <v>693.6</v>
      </c>
      <c r="G774" s="155" t="s">
        <v>295</v>
      </c>
      <c r="H774" s="155" t="s">
        <v>304</v>
      </c>
      <c r="I774" s="157">
        <v>40116</v>
      </c>
      <c r="J774" s="156">
        <v>616.28</v>
      </c>
      <c r="K774" s="167">
        <v>0.95</v>
      </c>
    </row>
    <row r="775" spans="1:11" x14ac:dyDescent="0.25">
      <c r="A775" s="153">
        <v>771</v>
      </c>
      <c r="B775" s="154" t="s">
        <v>253</v>
      </c>
      <c r="C775" s="154" t="s">
        <v>254</v>
      </c>
      <c r="D775" s="154" t="s">
        <v>255</v>
      </c>
      <c r="E775" s="155" t="s">
        <v>253</v>
      </c>
      <c r="F775" s="156" t="s">
        <v>253</v>
      </c>
      <c r="G775" s="155" t="s">
        <v>295</v>
      </c>
      <c r="H775" s="155" t="s">
        <v>253</v>
      </c>
      <c r="I775" s="157" t="s">
        <v>253</v>
      </c>
      <c r="J775" s="156" t="s">
        <v>253</v>
      </c>
      <c r="K775" s="167" t="s">
        <v>253</v>
      </c>
    </row>
    <row r="776" spans="1:11" x14ac:dyDescent="0.25">
      <c r="A776" s="153">
        <v>772</v>
      </c>
      <c r="B776" s="154" t="s">
        <v>1445</v>
      </c>
      <c r="C776" s="154" t="s">
        <v>294</v>
      </c>
      <c r="D776" s="154" t="s">
        <v>255</v>
      </c>
      <c r="E776" s="155">
        <v>40108</v>
      </c>
      <c r="F776" s="156">
        <v>934.8</v>
      </c>
      <c r="G776" s="155" t="s">
        <v>295</v>
      </c>
      <c r="H776" s="155" t="s">
        <v>304</v>
      </c>
      <c r="I776" s="157">
        <v>40120</v>
      </c>
      <c r="J776" s="156">
        <v>830.56</v>
      </c>
      <c r="K776" s="167">
        <v>0.95</v>
      </c>
    </row>
    <row r="777" spans="1:11" x14ac:dyDescent="0.25">
      <c r="A777" s="153">
        <v>773</v>
      </c>
      <c r="B777" s="154" t="s">
        <v>1446</v>
      </c>
      <c r="C777" s="154" t="s">
        <v>294</v>
      </c>
      <c r="D777" s="154" t="s">
        <v>255</v>
      </c>
      <c r="E777" s="155">
        <v>40109</v>
      </c>
      <c r="F777" s="156">
        <v>1845.6</v>
      </c>
      <c r="G777" s="155" t="s">
        <v>295</v>
      </c>
      <c r="H777" s="155" t="s">
        <v>304</v>
      </c>
      <c r="I777" s="157">
        <v>40120</v>
      </c>
      <c r="J777" s="156">
        <v>1639.84</v>
      </c>
      <c r="K777" s="167">
        <v>0.95</v>
      </c>
    </row>
    <row r="778" spans="1:11" x14ac:dyDescent="0.25">
      <c r="A778" s="153">
        <v>774</v>
      </c>
      <c r="B778" s="154" t="s">
        <v>253</v>
      </c>
      <c r="C778" s="154" t="s">
        <v>254</v>
      </c>
      <c r="D778" s="154" t="s">
        <v>255</v>
      </c>
      <c r="E778" s="155" t="s">
        <v>253</v>
      </c>
      <c r="F778" s="156" t="s">
        <v>253</v>
      </c>
      <c r="G778" s="155" t="s">
        <v>295</v>
      </c>
      <c r="H778" s="155" t="s">
        <v>253</v>
      </c>
      <c r="I778" s="157" t="s">
        <v>253</v>
      </c>
      <c r="J778" s="156" t="s">
        <v>253</v>
      </c>
      <c r="K778" s="167" t="s">
        <v>253</v>
      </c>
    </row>
    <row r="779" spans="1:11" x14ac:dyDescent="0.25">
      <c r="A779" s="153">
        <v>775</v>
      </c>
      <c r="B779" s="154" t="s">
        <v>1447</v>
      </c>
      <c r="C779" s="154" t="s">
        <v>254</v>
      </c>
      <c r="D779" s="154" t="s">
        <v>255</v>
      </c>
      <c r="E779" s="155">
        <v>39795</v>
      </c>
      <c r="F779" s="156">
        <v>12090</v>
      </c>
      <c r="G779" s="155" t="s">
        <v>295</v>
      </c>
      <c r="H779" s="155" t="s">
        <v>300</v>
      </c>
      <c r="I779" s="157">
        <v>40171</v>
      </c>
      <c r="J779" s="156">
        <v>11346.46</v>
      </c>
      <c r="K779" s="167">
        <v>1</v>
      </c>
    </row>
    <row r="780" spans="1:11" x14ac:dyDescent="0.25">
      <c r="A780" s="153">
        <v>776</v>
      </c>
      <c r="B780" s="154" t="s">
        <v>1448</v>
      </c>
      <c r="C780" s="154" t="s">
        <v>254</v>
      </c>
      <c r="D780" s="154" t="s">
        <v>255</v>
      </c>
      <c r="E780" s="155">
        <v>40105</v>
      </c>
      <c r="F780" s="156">
        <v>930</v>
      </c>
      <c r="G780" s="155" t="s">
        <v>295</v>
      </c>
      <c r="H780" s="155" t="s">
        <v>300</v>
      </c>
      <c r="I780" s="157">
        <v>40127</v>
      </c>
      <c r="J780" s="156">
        <v>916.05</v>
      </c>
      <c r="K780" s="167">
        <v>1.05</v>
      </c>
    </row>
    <row r="781" spans="1:11" x14ac:dyDescent="0.25">
      <c r="A781" s="153">
        <v>777</v>
      </c>
      <c r="B781" s="154" t="s">
        <v>1449</v>
      </c>
      <c r="C781" s="154" t="s">
        <v>294</v>
      </c>
      <c r="D781" s="154" t="s">
        <v>255</v>
      </c>
      <c r="E781" s="155" t="s">
        <v>352</v>
      </c>
      <c r="F781" s="156">
        <v>1389.6</v>
      </c>
      <c r="G781" s="155" t="s">
        <v>295</v>
      </c>
      <c r="H781" s="155" t="s">
        <v>304</v>
      </c>
      <c r="I781" s="157">
        <v>40128</v>
      </c>
      <c r="J781" s="156">
        <v>1234.68</v>
      </c>
      <c r="K781" s="167">
        <v>0.95</v>
      </c>
    </row>
    <row r="782" spans="1:11" x14ac:dyDescent="0.25">
      <c r="A782" s="153">
        <v>778</v>
      </c>
      <c r="B782" s="154" t="s">
        <v>1450</v>
      </c>
      <c r="C782" s="154" t="s">
        <v>254</v>
      </c>
      <c r="D782" s="154" t="s">
        <v>255</v>
      </c>
      <c r="E782" s="155">
        <v>40067</v>
      </c>
      <c r="F782" s="156">
        <v>8602.5</v>
      </c>
      <c r="G782" s="155" t="s">
        <v>295</v>
      </c>
      <c r="H782" s="155" t="s">
        <v>74</v>
      </c>
      <c r="I782" s="157">
        <v>40151</v>
      </c>
      <c r="J782" s="156">
        <v>7643.35</v>
      </c>
      <c r="K782" s="167">
        <v>0.95</v>
      </c>
    </row>
    <row r="783" spans="1:11" x14ac:dyDescent="0.25">
      <c r="A783" s="153">
        <v>779</v>
      </c>
      <c r="B783" s="154" t="s">
        <v>1451</v>
      </c>
      <c r="C783" s="154" t="s">
        <v>254</v>
      </c>
      <c r="D783" s="154" t="s">
        <v>255</v>
      </c>
      <c r="E783" s="155">
        <v>40107</v>
      </c>
      <c r="F783" s="156">
        <v>4572.5</v>
      </c>
      <c r="G783" s="155" t="s">
        <v>295</v>
      </c>
      <c r="H783" s="155" t="s">
        <v>309</v>
      </c>
      <c r="I783" s="157">
        <v>40150</v>
      </c>
      <c r="J783" s="156">
        <v>4503.91</v>
      </c>
      <c r="K783" s="167">
        <v>1.05</v>
      </c>
    </row>
    <row r="784" spans="1:11" x14ac:dyDescent="0.25">
      <c r="A784" s="153">
        <v>780</v>
      </c>
      <c r="B784" s="154" t="s">
        <v>1452</v>
      </c>
      <c r="C784" s="154" t="s">
        <v>294</v>
      </c>
      <c r="D784" s="154" t="s">
        <v>255</v>
      </c>
      <c r="E784" s="155">
        <v>40049</v>
      </c>
      <c r="F784" s="156">
        <v>7517.5</v>
      </c>
      <c r="G784" s="155" t="s">
        <v>295</v>
      </c>
      <c r="H784" s="155" t="s">
        <v>305</v>
      </c>
      <c r="I784" s="157">
        <v>40142</v>
      </c>
      <c r="J784" s="156">
        <v>7010.04</v>
      </c>
      <c r="K784" s="167">
        <v>0.99</v>
      </c>
    </row>
    <row r="785" spans="1:11" x14ac:dyDescent="0.25">
      <c r="A785" s="153">
        <v>781</v>
      </c>
      <c r="B785" s="154" t="s">
        <v>1453</v>
      </c>
      <c r="C785" s="154" t="s">
        <v>254</v>
      </c>
      <c r="D785" s="154" t="s">
        <v>255</v>
      </c>
      <c r="E785" s="155" t="s">
        <v>352</v>
      </c>
      <c r="F785" s="156">
        <v>6975</v>
      </c>
      <c r="G785" s="155" t="s">
        <v>295</v>
      </c>
      <c r="H785" s="155" t="s">
        <v>309</v>
      </c>
      <c r="I785" s="157">
        <v>40170</v>
      </c>
      <c r="J785" s="156">
        <v>6197.28</v>
      </c>
      <c r="K785" s="167">
        <v>0.95</v>
      </c>
    </row>
    <row r="786" spans="1:11" x14ac:dyDescent="0.25">
      <c r="A786" s="153">
        <v>782</v>
      </c>
      <c r="B786" s="154" t="s">
        <v>1454</v>
      </c>
      <c r="C786" s="154" t="s">
        <v>254</v>
      </c>
      <c r="D786" s="154" t="s">
        <v>255</v>
      </c>
      <c r="E786" s="155" t="s">
        <v>352</v>
      </c>
      <c r="F786" s="156">
        <v>465</v>
      </c>
      <c r="G786" s="155" t="s">
        <v>295</v>
      </c>
      <c r="H786" s="155" t="s">
        <v>74</v>
      </c>
      <c r="I786" s="157">
        <v>40155</v>
      </c>
      <c r="J786" s="156">
        <v>420.13</v>
      </c>
      <c r="K786" s="167">
        <v>0.96</v>
      </c>
    </row>
    <row r="787" spans="1:11" x14ac:dyDescent="0.25">
      <c r="A787" s="153">
        <v>783</v>
      </c>
      <c r="B787" s="154" t="s">
        <v>1455</v>
      </c>
      <c r="C787" s="154" t="s">
        <v>254</v>
      </c>
      <c r="D787" s="154" t="s">
        <v>255</v>
      </c>
      <c r="E787" s="155">
        <v>39973</v>
      </c>
      <c r="F787" s="156">
        <v>6355</v>
      </c>
      <c r="G787" s="155" t="s">
        <v>295</v>
      </c>
      <c r="H787" s="155" t="s">
        <v>297</v>
      </c>
      <c r="I787" s="157">
        <v>40134</v>
      </c>
      <c r="J787" s="156">
        <v>5646.41</v>
      </c>
      <c r="K787" s="167">
        <v>0.95</v>
      </c>
    </row>
    <row r="788" spans="1:11" x14ac:dyDescent="0.25">
      <c r="A788" s="153">
        <v>784</v>
      </c>
      <c r="B788" s="154" t="s">
        <v>1456</v>
      </c>
      <c r="C788" s="154" t="s">
        <v>294</v>
      </c>
      <c r="D788" s="154" t="s">
        <v>255</v>
      </c>
      <c r="E788" s="155" t="s">
        <v>352</v>
      </c>
      <c r="F788" s="156">
        <v>480</v>
      </c>
      <c r="G788" s="155" t="s">
        <v>295</v>
      </c>
      <c r="H788" s="155" t="s">
        <v>304</v>
      </c>
      <c r="I788" s="157">
        <v>40134</v>
      </c>
      <c r="J788" s="156">
        <v>433.68</v>
      </c>
      <c r="K788" s="167">
        <v>0.96</v>
      </c>
    </row>
    <row r="789" spans="1:11" x14ac:dyDescent="0.25">
      <c r="A789" s="153">
        <v>785</v>
      </c>
      <c r="B789" s="154" t="s">
        <v>1457</v>
      </c>
      <c r="C789" s="154" t="s">
        <v>254</v>
      </c>
      <c r="D789" s="154" t="s">
        <v>255</v>
      </c>
      <c r="E789" s="155">
        <v>40093</v>
      </c>
      <c r="F789" s="156">
        <v>5115</v>
      </c>
      <c r="G789" s="155" t="s">
        <v>295</v>
      </c>
      <c r="H789" s="155" t="s">
        <v>297</v>
      </c>
      <c r="I789" s="157">
        <v>40141</v>
      </c>
      <c r="J789" s="156">
        <v>4544.67</v>
      </c>
      <c r="K789" s="167">
        <v>0.95</v>
      </c>
    </row>
    <row r="790" spans="1:11" x14ac:dyDescent="0.25">
      <c r="A790" s="153">
        <v>786</v>
      </c>
      <c r="B790" s="154" t="s">
        <v>1458</v>
      </c>
      <c r="C790" s="154" t="s">
        <v>294</v>
      </c>
      <c r="D790" s="154" t="s">
        <v>255</v>
      </c>
      <c r="E790" s="155" t="s">
        <v>352</v>
      </c>
      <c r="F790" s="156">
        <v>779</v>
      </c>
      <c r="G790" s="155" t="s">
        <v>295</v>
      </c>
      <c r="H790" s="155" t="s">
        <v>297</v>
      </c>
      <c r="I790" s="157" t="s">
        <v>253</v>
      </c>
      <c r="J790" s="156">
        <v>0</v>
      </c>
      <c r="K790" s="167">
        <v>0</v>
      </c>
    </row>
    <row r="791" spans="1:11" x14ac:dyDescent="0.25">
      <c r="A791" s="153">
        <v>787</v>
      </c>
      <c r="B791" s="154" t="s">
        <v>1459</v>
      </c>
      <c r="C791" s="154" t="s">
        <v>294</v>
      </c>
      <c r="D791" s="154" t="s">
        <v>255</v>
      </c>
      <c r="E791" s="155" t="s">
        <v>352</v>
      </c>
      <c r="F791" s="156">
        <v>576</v>
      </c>
      <c r="G791" s="155" t="s">
        <v>295</v>
      </c>
      <c r="H791" s="155" t="s">
        <v>304</v>
      </c>
      <c r="I791" s="157">
        <v>40142</v>
      </c>
      <c r="J791" s="156">
        <v>520.41999999999996</v>
      </c>
      <c r="K791" s="167">
        <v>0.96</v>
      </c>
    </row>
    <row r="792" spans="1:11" x14ac:dyDescent="0.25">
      <c r="A792" s="153">
        <v>788</v>
      </c>
      <c r="B792" s="154" t="s">
        <v>1460</v>
      </c>
      <c r="C792" s="154" t="s">
        <v>294</v>
      </c>
      <c r="D792" s="154" t="s">
        <v>255</v>
      </c>
      <c r="E792" s="155">
        <v>40094</v>
      </c>
      <c r="F792" s="156">
        <v>7727</v>
      </c>
      <c r="G792" s="155" t="s">
        <v>295</v>
      </c>
      <c r="H792" s="155" t="s">
        <v>297</v>
      </c>
      <c r="I792" s="157">
        <v>40141</v>
      </c>
      <c r="J792" s="156">
        <v>6865.46</v>
      </c>
      <c r="K792" s="167">
        <v>0.95</v>
      </c>
    </row>
    <row r="793" spans="1:11" x14ac:dyDescent="0.25">
      <c r="A793" s="153">
        <v>789</v>
      </c>
      <c r="B793" s="154" t="s">
        <v>1461</v>
      </c>
      <c r="C793" s="154" t="s">
        <v>294</v>
      </c>
      <c r="D793" s="154" t="s">
        <v>255</v>
      </c>
      <c r="E793" s="155" t="s">
        <v>352</v>
      </c>
      <c r="F793" s="156">
        <v>1158</v>
      </c>
      <c r="G793" s="155" t="s">
        <v>295</v>
      </c>
      <c r="H793" s="155" t="s">
        <v>297</v>
      </c>
      <c r="I793" s="157">
        <v>40141</v>
      </c>
      <c r="J793" s="156">
        <v>1028.8800000000001</v>
      </c>
      <c r="K793" s="167">
        <v>0.95</v>
      </c>
    </row>
    <row r="794" spans="1:11" x14ac:dyDescent="0.25">
      <c r="A794" s="153">
        <v>790</v>
      </c>
      <c r="B794" s="154" t="s">
        <v>1462</v>
      </c>
      <c r="C794" s="154" t="s">
        <v>294</v>
      </c>
      <c r="D794" s="154" t="s">
        <v>255</v>
      </c>
      <c r="E794" s="155">
        <v>40128</v>
      </c>
      <c r="F794" s="156">
        <v>681.98</v>
      </c>
      <c r="G794" s="155" t="s">
        <v>295</v>
      </c>
      <c r="H794" s="155" t="s">
        <v>304</v>
      </c>
      <c r="I794" s="157">
        <v>40142</v>
      </c>
      <c r="J794" s="156">
        <v>605.92999999999995</v>
      </c>
      <c r="K794" s="167">
        <v>0.95</v>
      </c>
    </row>
    <row r="795" spans="1:11" x14ac:dyDescent="0.25">
      <c r="A795" s="153">
        <v>791</v>
      </c>
      <c r="B795" s="154" t="s">
        <v>1463</v>
      </c>
      <c r="C795" s="154" t="s">
        <v>294</v>
      </c>
      <c r="D795" s="154" t="s">
        <v>255</v>
      </c>
      <c r="E795" s="155">
        <v>40129</v>
      </c>
      <c r="F795" s="156">
        <v>934.8</v>
      </c>
      <c r="G795" s="155" t="s">
        <v>295</v>
      </c>
      <c r="H795" s="155" t="s">
        <v>304</v>
      </c>
      <c r="I795" s="157">
        <v>40142</v>
      </c>
      <c r="J795" s="156">
        <v>829.8</v>
      </c>
      <c r="K795" s="167">
        <v>0.95</v>
      </c>
    </row>
    <row r="796" spans="1:11" x14ac:dyDescent="0.25">
      <c r="A796" s="153">
        <v>792</v>
      </c>
      <c r="B796" s="154" t="s">
        <v>1464</v>
      </c>
      <c r="C796" s="154" t="s">
        <v>294</v>
      </c>
      <c r="D796" s="154" t="s">
        <v>255</v>
      </c>
      <c r="E796" s="155">
        <v>40109</v>
      </c>
      <c r="F796" s="156">
        <v>3487.5</v>
      </c>
      <c r="G796" s="155" t="s">
        <v>295</v>
      </c>
      <c r="H796" s="155" t="s">
        <v>302</v>
      </c>
      <c r="I796" s="157">
        <v>40176</v>
      </c>
      <c r="J796" s="156">
        <v>3487.5</v>
      </c>
      <c r="K796" s="167">
        <v>1.07</v>
      </c>
    </row>
    <row r="797" spans="1:11" x14ac:dyDescent="0.25">
      <c r="A797" s="153">
        <v>793</v>
      </c>
      <c r="B797" s="154" t="s">
        <v>1465</v>
      </c>
      <c r="C797" s="154" t="s">
        <v>294</v>
      </c>
      <c r="D797" s="154" t="s">
        <v>255</v>
      </c>
      <c r="E797" s="155">
        <v>40134</v>
      </c>
      <c r="F797" s="156">
        <v>1845.6</v>
      </c>
      <c r="G797" s="155" t="s">
        <v>295</v>
      </c>
      <c r="H797" s="155" t="s">
        <v>304</v>
      </c>
      <c r="I797" s="157">
        <v>40142</v>
      </c>
      <c r="J797" s="156">
        <v>1639.82</v>
      </c>
      <c r="K797" s="167">
        <v>0.95</v>
      </c>
    </row>
    <row r="798" spans="1:11" x14ac:dyDescent="0.25">
      <c r="A798" s="153">
        <v>794</v>
      </c>
      <c r="B798" s="154" t="s">
        <v>1466</v>
      </c>
      <c r="C798" s="154" t="s">
        <v>294</v>
      </c>
      <c r="D798" s="154" t="s">
        <v>255</v>
      </c>
      <c r="E798" s="155" t="s">
        <v>352</v>
      </c>
      <c r="F798" s="156">
        <v>480</v>
      </c>
      <c r="G798" s="155" t="s">
        <v>295</v>
      </c>
      <c r="H798" s="155" t="s">
        <v>304</v>
      </c>
      <c r="I798" s="157">
        <v>40142</v>
      </c>
      <c r="J798" s="156">
        <v>433.68</v>
      </c>
      <c r="K798" s="167">
        <v>0.96</v>
      </c>
    </row>
    <row r="799" spans="1:11" x14ac:dyDescent="0.25">
      <c r="A799" s="153">
        <v>795</v>
      </c>
      <c r="B799" s="154" t="s">
        <v>1467</v>
      </c>
      <c r="C799" s="154" t="s">
        <v>294</v>
      </c>
      <c r="D799" s="154" t="s">
        <v>255</v>
      </c>
      <c r="E799" s="155">
        <v>40127</v>
      </c>
      <c r="F799" s="156">
        <v>2778</v>
      </c>
      <c r="G799" s="155" t="s">
        <v>295</v>
      </c>
      <c r="H799" s="155" t="s">
        <v>304</v>
      </c>
      <c r="I799" s="157">
        <v>40148</v>
      </c>
      <c r="J799" s="156">
        <v>2597.4299999999998</v>
      </c>
      <c r="K799" s="167">
        <v>1</v>
      </c>
    </row>
    <row r="800" spans="1:11" x14ac:dyDescent="0.25">
      <c r="A800" s="153">
        <v>796</v>
      </c>
      <c r="B800" s="154" t="s">
        <v>1468</v>
      </c>
      <c r="C800" s="154" t="s">
        <v>254</v>
      </c>
      <c r="D800" s="154" t="s">
        <v>255</v>
      </c>
      <c r="E800" s="155">
        <v>39363</v>
      </c>
      <c r="F800" s="156">
        <v>34022.5</v>
      </c>
      <c r="G800" s="155" t="s">
        <v>295</v>
      </c>
      <c r="H800" s="155" t="s">
        <v>304</v>
      </c>
      <c r="I800" s="157">
        <v>40147</v>
      </c>
      <c r="J800" s="156">
        <v>30228.99</v>
      </c>
      <c r="K800" s="167">
        <v>0.95</v>
      </c>
    </row>
    <row r="801" spans="1:11" x14ac:dyDescent="0.25">
      <c r="A801" s="153">
        <v>797</v>
      </c>
      <c r="B801" s="154" t="s">
        <v>1469</v>
      </c>
      <c r="C801" s="154" t="s">
        <v>294</v>
      </c>
      <c r="D801" s="154" t="s">
        <v>255</v>
      </c>
      <c r="E801" s="155">
        <v>40065</v>
      </c>
      <c r="F801" s="156">
        <v>2895</v>
      </c>
      <c r="G801" s="155" t="s">
        <v>295</v>
      </c>
      <c r="H801" s="155" t="s">
        <v>297</v>
      </c>
      <c r="I801" s="157">
        <v>40148</v>
      </c>
      <c r="J801" s="156">
        <v>2706.82</v>
      </c>
      <c r="K801" s="167">
        <v>1</v>
      </c>
    </row>
    <row r="802" spans="1:11" x14ac:dyDescent="0.25">
      <c r="A802" s="153">
        <v>798</v>
      </c>
      <c r="B802" s="154" t="s">
        <v>1470</v>
      </c>
      <c r="C802" s="154" t="s">
        <v>254</v>
      </c>
      <c r="D802" s="154" t="s">
        <v>255</v>
      </c>
      <c r="E802" s="155">
        <v>40051</v>
      </c>
      <c r="F802" s="156">
        <v>5192.5</v>
      </c>
      <c r="G802" s="155" t="s">
        <v>295</v>
      </c>
      <c r="H802" s="155" t="s">
        <v>304</v>
      </c>
      <c r="I802" s="157">
        <v>40156</v>
      </c>
      <c r="J802" s="156">
        <v>4484.34</v>
      </c>
      <c r="K802" s="167">
        <v>0.92</v>
      </c>
    </row>
    <row r="803" spans="1:11" x14ac:dyDescent="0.25">
      <c r="A803" s="153">
        <v>799</v>
      </c>
      <c r="B803" s="154" t="s">
        <v>1471</v>
      </c>
      <c r="C803" s="154" t="s">
        <v>254</v>
      </c>
      <c r="D803" s="154" t="s">
        <v>255</v>
      </c>
      <c r="E803" s="155" t="s">
        <v>352</v>
      </c>
      <c r="F803" s="156">
        <v>5502.5</v>
      </c>
      <c r="G803" s="155" t="s">
        <v>295</v>
      </c>
      <c r="H803" s="155" t="s">
        <v>304</v>
      </c>
      <c r="I803" s="157">
        <v>40156</v>
      </c>
      <c r="J803" s="156">
        <v>4888.9799999999996</v>
      </c>
      <c r="K803" s="167">
        <v>0.95</v>
      </c>
    </row>
    <row r="804" spans="1:11" x14ac:dyDescent="0.25">
      <c r="A804" s="153">
        <v>800</v>
      </c>
      <c r="B804" s="154" t="s">
        <v>1472</v>
      </c>
      <c r="C804" s="154" t="s">
        <v>254</v>
      </c>
      <c r="D804" s="154" t="s">
        <v>255</v>
      </c>
      <c r="E804" s="155">
        <v>40121</v>
      </c>
      <c r="F804" s="156">
        <v>3875</v>
      </c>
      <c r="G804" s="155" t="s">
        <v>295</v>
      </c>
      <c r="H804" s="155" t="s">
        <v>297</v>
      </c>
      <c r="I804" s="157">
        <v>40192</v>
      </c>
      <c r="J804" s="156">
        <v>3248.96</v>
      </c>
      <c r="K804" s="167">
        <v>0.89</v>
      </c>
    </row>
    <row r="805" spans="1:11" x14ac:dyDescent="0.25">
      <c r="A805" s="153">
        <v>801</v>
      </c>
      <c r="B805" s="154" t="s">
        <v>1473</v>
      </c>
      <c r="C805" s="154" t="s">
        <v>294</v>
      </c>
      <c r="D805" s="154" t="s">
        <v>255</v>
      </c>
      <c r="E805" s="155" t="s">
        <v>352</v>
      </c>
      <c r="F805" s="156">
        <v>1158</v>
      </c>
      <c r="G805" s="155" t="s">
        <v>295</v>
      </c>
      <c r="H805" s="155" t="s">
        <v>297</v>
      </c>
      <c r="I805" s="157">
        <v>40176</v>
      </c>
      <c r="J805" s="156">
        <v>1028.8900000000001</v>
      </c>
      <c r="K805" s="167">
        <v>0.95</v>
      </c>
    </row>
    <row r="806" spans="1:11" x14ac:dyDescent="0.25">
      <c r="A806" s="153">
        <v>802</v>
      </c>
      <c r="B806" s="154" t="s">
        <v>1474</v>
      </c>
      <c r="C806" s="154" t="s">
        <v>294</v>
      </c>
      <c r="D806" s="154" t="s">
        <v>255</v>
      </c>
      <c r="E806" s="155" t="s">
        <v>352</v>
      </c>
      <c r="F806" s="156">
        <v>578</v>
      </c>
      <c r="G806" s="155" t="s">
        <v>295</v>
      </c>
      <c r="H806" s="155" t="s">
        <v>297</v>
      </c>
      <c r="I806" s="157">
        <v>40176</v>
      </c>
      <c r="J806" s="156">
        <v>359.59</v>
      </c>
      <c r="K806" s="167">
        <v>0.66</v>
      </c>
    </row>
    <row r="807" spans="1:11" x14ac:dyDescent="0.25">
      <c r="A807" s="153">
        <v>803</v>
      </c>
      <c r="B807" s="154" t="s">
        <v>1475</v>
      </c>
      <c r="C807" s="154" t="s">
        <v>294</v>
      </c>
      <c r="D807" s="154" t="s">
        <v>255</v>
      </c>
      <c r="E807" s="155" t="s">
        <v>352</v>
      </c>
      <c r="F807" s="156">
        <v>1389.6</v>
      </c>
      <c r="G807" s="155" t="s">
        <v>295</v>
      </c>
      <c r="H807" s="155" t="s">
        <v>304</v>
      </c>
      <c r="I807" s="157">
        <v>40165</v>
      </c>
      <c r="J807" s="156">
        <v>1234.6600000000001</v>
      </c>
      <c r="K807" s="167">
        <v>0.95</v>
      </c>
    </row>
    <row r="808" spans="1:11" x14ac:dyDescent="0.25">
      <c r="A808" s="153">
        <v>804</v>
      </c>
      <c r="B808" s="154" t="s">
        <v>1476</v>
      </c>
      <c r="C808" s="154" t="s">
        <v>254</v>
      </c>
      <c r="D808" s="154" t="s">
        <v>255</v>
      </c>
      <c r="E808" s="155">
        <v>40093</v>
      </c>
      <c r="F808" s="156">
        <v>5735</v>
      </c>
      <c r="G808" s="155" t="s">
        <v>295</v>
      </c>
      <c r="H808" s="155" t="s">
        <v>297</v>
      </c>
      <c r="I808" s="157">
        <v>40170</v>
      </c>
      <c r="J808" s="156">
        <v>4954.92</v>
      </c>
      <c r="K808" s="167">
        <v>0.92</v>
      </c>
    </row>
    <row r="809" spans="1:11" x14ac:dyDescent="0.25">
      <c r="A809" s="153">
        <v>805</v>
      </c>
      <c r="B809" s="154" t="s">
        <v>1477</v>
      </c>
      <c r="C809" s="154" t="s">
        <v>294</v>
      </c>
      <c r="D809" s="154" t="s">
        <v>255</v>
      </c>
      <c r="E809" s="155">
        <v>40154</v>
      </c>
      <c r="F809" s="156">
        <v>6948</v>
      </c>
      <c r="G809" s="155" t="s">
        <v>295</v>
      </c>
      <c r="H809" s="155" t="s">
        <v>297</v>
      </c>
      <c r="I809" s="157">
        <v>40170</v>
      </c>
      <c r="J809" s="156">
        <v>6173.3</v>
      </c>
      <c r="K809" s="167">
        <v>0.95</v>
      </c>
    </row>
    <row r="810" spans="1:11" x14ac:dyDescent="0.25">
      <c r="A810" s="153">
        <v>806</v>
      </c>
      <c r="B810" s="154" t="s">
        <v>1478</v>
      </c>
      <c r="C810" s="154" t="s">
        <v>294</v>
      </c>
      <c r="D810" s="154" t="s">
        <v>255</v>
      </c>
      <c r="E810" s="155" t="s">
        <v>352</v>
      </c>
      <c r="F810" s="156">
        <v>1158</v>
      </c>
      <c r="G810" s="155" t="s">
        <v>295</v>
      </c>
      <c r="H810" s="155" t="s">
        <v>297</v>
      </c>
      <c r="I810" s="157">
        <v>40170</v>
      </c>
      <c r="J810" s="156">
        <v>1028.8800000000001</v>
      </c>
      <c r="K810" s="167">
        <v>0.95</v>
      </c>
    </row>
    <row r="811" spans="1:11" x14ac:dyDescent="0.25">
      <c r="A811" s="153">
        <v>807</v>
      </c>
      <c r="B811" s="154" t="s">
        <v>1479</v>
      </c>
      <c r="C811" s="154" t="s">
        <v>294</v>
      </c>
      <c r="D811" s="154" t="s">
        <v>255</v>
      </c>
      <c r="E811" s="155">
        <v>40156</v>
      </c>
      <c r="F811" s="156">
        <v>480</v>
      </c>
      <c r="G811" s="155" t="s">
        <v>295</v>
      </c>
      <c r="H811" s="155" t="s">
        <v>297</v>
      </c>
      <c r="I811" s="157">
        <v>40170</v>
      </c>
      <c r="J811" s="156">
        <v>433.68</v>
      </c>
      <c r="K811" s="167">
        <v>0.96</v>
      </c>
    </row>
    <row r="812" spans="1:11" x14ac:dyDescent="0.25">
      <c r="A812" s="153">
        <v>808</v>
      </c>
      <c r="B812" s="154" t="s">
        <v>1480</v>
      </c>
      <c r="C812" s="154" t="s">
        <v>254</v>
      </c>
      <c r="D812" s="154" t="s">
        <v>255</v>
      </c>
      <c r="E812" s="155" t="s">
        <v>352</v>
      </c>
      <c r="F812" s="156">
        <v>3255</v>
      </c>
      <c r="G812" s="155" t="s">
        <v>295</v>
      </c>
      <c r="H812" s="155" t="s">
        <v>297</v>
      </c>
      <c r="I812" s="157">
        <v>40170</v>
      </c>
      <c r="J812" s="156">
        <v>2892.06</v>
      </c>
      <c r="K812" s="167">
        <v>0.95</v>
      </c>
    </row>
    <row r="813" spans="1:11" x14ac:dyDescent="0.25">
      <c r="A813" s="153">
        <v>809</v>
      </c>
      <c r="B813" s="154" t="s">
        <v>1481</v>
      </c>
      <c r="C813" s="154" t="s">
        <v>254</v>
      </c>
      <c r="D813" s="154" t="s">
        <v>255</v>
      </c>
      <c r="E813" s="155" t="s">
        <v>352</v>
      </c>
      <c r="F813" s="156">
        <v>6200</v>
      </c>
      <c r="G813" s="155" t="s">
        <v>295</v>
      </c>
      <c r="H813" s="155" t="s">
        <v>297</v>
      </c>
      <c r="I813" s="157">
        <v>40176</v>
      </c>
      <c r="J813" s="156">
        <v>5508.7</v>
      </c>
      <c r="K813" s="167">
        <v>0.95</v>
      </c>
    </row>
    <row r="814" spans="1:11" x14ac:dyDescent="0.25">
      <c r="A814" s="153">
        <v>810</v>
      </c>
      <c r="B814" s="154" t="s">
        <v>1482</v>
      </c>
      <c r="C814" s="154" t="s">
        <v>254</v>
      </c>
      <c r="D814" s="154" t="s">
        <v>255</v>
      </c>
      <c r="E814" s="155" t="s">
        <v>352</v>
      </c>
      <c r="F814" s="156">
        <v>542.5</v>
      </c>
      <c r="G814" s="155" t="s">
        <v>295</v>
      </c>
      <c r="H814" s="155" t="s">
        <v>304</v>
      </c>
      <c r="I814" s="157">
        <v>40170</v>
      </c>
      <c r="J814" s="156">
        <v>490.13</v>
      </c>
      <c r="K814" s="167">
        <v>0.96</v>
      </c>
    </row>
    <row r="815" spans="1:11" x14ac:dyDescent="0.25">
      <c r="A815" s="153">
        <v>811</v>
      </c>
      <c r="B815" s="154" t="s">
        <v>1483</v>
      </c>
      <c r="C815" s="154" t="s">
        <v>254</v>
      </c>
      <c r="D815" s="154" t="s">
        <v>255</v>
      </c>
      <c r="E815" s="155">
        <v>39471</v>
      </c>
      <c r="F815" s="156">
        <v>620</v>
      </c>
      <c r="G815" s="155" t="s">
        <v>295</v>
      </c>
      <c r="H815" s="155" t="s">
        <v>296</v>
      </c>
      <c r="I815" s="157">
        <v>40170</v>
      </c>
      <c r="J815" s="156">
        <v>560.16999999999996</v>
      </c>
      <c r="K815" s="167">
        <v>0.96</v>
      </c>
    </row>
    <row r="816" spans="1:11" x14ac:dyDescent="0.25">
      <c r="A816" s="153">
        <v>812</v>
      </c>
      <c r="B816" s="154" t="s">
        <v>1484</v>
      </c>
      <c r="C816" s="154" t="s">
        <v>254</v>
      </c>
      <c r="D816" s="154" t="s">
        <v>255</v>
      </c>
      <c r="E816" s="155">
        <v>39891</v>
      </c>
      <c r="F816" s="156">
        <v>1085</v>
      </c>
      <c r="G816" s="155" t="s">
        <v>295</v>
      </c>
      <c r="H816" s="155" t="s">
        <v>304</v>
      </c>
      <c r="I816" s="157">
        <v>40170</v>
      </c>
      <c r="J816" s="156">
        <v>964.02</v>
      </c>
      <c r="K816" s="167">
        <v>0.95</v>
      </c>
    </row>
    <row r="817" spans="1:11" x14ac:dyDescent="0.25">
      <c r="A817" s="153">
        <v>813</v>
      </c>
      <c r="B817" s="154" t="s">
        <v>1485</v>
      </c>
      <c r="C817" s="154" t="s">
        <v>254</v>
      </c>
      <c r="D817" s="154" t="s">
        <v>255</v>
      </c>
      <c r="E817" s="155">
        <v>40133</v>
      </c>
      <c r="F817" s="156">
        <v>3487.5</v>
      </c>
      <c r="G817" s="155" t="s">
        <v>295</v>
      </c>
      <c r="H817" s="155" t="s">
        <v>312</v>
      </c>
      <c r="I817" s="157">
        <v>40406</v>
      </c>
      <c r="J817" s="156">
        <v>3043.43</v>
      </c>
      <c r="K817" s="167">
        <v>0.93</v>
      </c>
    </row>
    <row r="818" spans="1:11" x14ac:dyDescent="0.25">
      <c r="A818" s="153">
        <v>814</v>
      </c>
      <c r="B818" s="154" t="s">
        <v>1486</v>
      </c>
      <c r="C818" s="154" t="s">
        <v>294</v>
      </c>
      <c r="D818" s="154" t="s">
        <v>255</v>
      </c>
      <c r="E818" s="155" t="s">
        <v>352</v>
      </c>
      <c r="F818" s="156">
        <v>4719.75</v>
      </c>
      <c r="G818" s="155" t="s">
        <v>295</v>
      </c>
      <c r="H818" s="155" t="s">
        <v>304</v>
      </c>
      <c r="I818" s="157">
        <v>40164</v>
      </c>
      <c r="J818" s="156">
        <v>4193.49</v>
      </c>
      <c r="K818" s="167">
        <v>0.95</v>
      </c>
    </row>
    <row r="819" spans="1:11" x14ac:dyDescent="0.25">
      <c r="A819" s="153">
        <v>815</v>
      </c>
      <c r="B819" s="154" t="s">
        <v>253</v>
      </c>
      <c r="C819" s="154" t="s">
        <v>254</v>
      </c>
      <c r="D819" s="154" t="s">
        <v>255</v>
      </c>
      <c r="E819" s="155" t="s">
        <v>253</v>
      </c>
      <c r="F819" s="156" t="s">
        <v>253</v>
      </c>
      <c r="G819" s="155" t="s">
        <v>295</v>
      </c>
      <c r="H819" s="155" t="s">
        <v>253</v>
      </c>
      <c r="I819" s="157" t="s">
        <v>253</v>
      </c>
      <c r="J819" s="156" t="s">
        <v>253</v>
      </c>
      <c r="K819" s="167" t="s">
        <v>253</v>
      </c>
    </row>
    <row r="820" spans="1:11" x14ac:dyDescent="0.25">
      <c r="A820" s="153">
        <v>816</v>
      </c>
      <c r="B820" s="154" t="s">
        <v>1487</v>
      </c>
      <c r="C820" s="154" t="s">
        <v>294</v>
      </c>
      <c r="D820" s="154" t="s">
        <v>255</v>
      </c>
      <c r="E820" s="155">
        <v>40142</v>
      </c>
      <c r="F820" s="156">
        <v>7672.5</v>
      </c>
      <c r="G820" s="155" t="s">
        <v>295</v>
      </c>
      <c r="H820" s="155" t="s">
        <v>304</v>
      </c>
      <c r="I820" s="157">
        <v>40170</v>
      </c>
      <c r="J820" s="156">
        <v>6817.02</v>
      </c>
      <c r="K820" s="167">
        <v>0.95</v>
      </c>
    </row>
    <row r="821" spans="1:11" x14ac:dyDescent="0.25">
      <c r="A821" s="153">
        <v>817</v>
      </c>
      <c r="B821" s="154" t="s">
        <v>1488</v>
      </c>
      <c r="C821" s="154" t="s">
        <v>294</v>
      </c>
      <c r="D821" s="154" t="s">
        <v>255</v>
      </c>
      <c r="E821" s="155" t="s">
        <v>352</v>
      </c>
      <c r="F821" s="156">
        <v>7727</v>
      </c>
      <c r="G821" s="155" t="s">
        <v>295</v>
      </c>
      <c r="H821" s="155" t="s">
        <v>297</v>
      </c>
      <c r="I821" s="157">
        <v>40218</v>
      </c>
      <c r="J821" s="156">
        <v>6710.47</v>
      </c>
      <c r="K821" s="167">
        <v>0.93</v>
      </c>
    </row>
    <row r="822" spans="1:11" x14ac:dyDescent="0.25">
      <c r="A822" s="153">
        <v>818</v>
      </c>
      <c r="B822" s="154" t="s">
        <v>1489</v>
      </c>
      <c r="C822" s="154" t="s">
        <v>294</v>
      </c>
      <c r="D822" s="154" t="s">
        <v>255</v>
      </c>
      <c r="E822" s="155">
        <v>40162</v>
      </c>
      <c r="F822" s="156">
        <v>2778</v>
      </c>
      <c r="G822" s="155" t="s">
        <v>295</v>
      </c>
      <c r="H822" s="155" t="s">
        <v>304</v>
      </c>
      <c r="I822" s="157">
        <v>40170</v>
      </c>
      <c r="J822" s="156">
        <v>2468.2600000000002</v>
      </c>
      <c r="K822" s="167">
        <v>0.95</v>
      </c>
    </row>
    <row r="823" spans="1:11" x14ac:dyDescent="0.25">
      <c r="A823" s="153">
        <v>819</v>
      </c>
      <c r="B823" s="154" t="s">
        <v>1490</v>
      </c>
      <c r="C823" s="154" t="s">
        <v>254</v>
      </c>
      <c r="D823" s="154" t="s">
        <v>255</v>
      </c>
      <c r="E823" s="155">
        <v>40094</v>
      </c>
      <c r="F823" s="156">
        <v>4650</v>
      </c>
      <c r="G823" s="155" t="s">
        <v>295</v>
      </c>
      <c r="H823" s="155" t="s">
        <v>297</v>
      </c>
      <c r="I823" s="157">
        <v>40176</v>
      </c>
      <c r="J823" s="156">
        <v>4131.5200000000004</v>
      </c>
      <c r="K823" s="167">
        <v>0.95</v>
      </c>
    </row>
    <row r="824" spans="1:11" x14ac:dyDescent="0.25">
      <c r="A824" s="153">
        <v>820</v>
      </c>
      <c r="B824" s="154" t="s">
        <v>1491</v>
      </c>
      <c r="C824" s="154" t="s">
        <v>294</v>
      </c>
      <c r="D824" s="154" t="s">
        <v>255</v>
      </c>
      <c r="E824" s="155">
        <v>40161</v>
      </c>
      <c r="F824" s="156">
        <v>1158</v>
      </c>
      <c r="G824" s="155" t="s">
        <v>295</v>
      </c>
      <c r="H824" s="155" t="s">
        <v>297</v>
      </c>
      <c r="I824" s="157">
        <v>40183</v>
      </c>
      <c r="J824" s="156">
        <v>1082.73</v>
      </c>
      <c r="K824" s="167">
        <v>1</v>
      </c>
    </row>
    <row r="825" spans="1:11" x14ac:dyDescent="0.25">
      <c r="A825" s="153">
        <v>821</v>
      </c>
      <c r="B825" s="154" t="s">
        <v>1492</v>
      </c>
      <c r="C825" s="154" t="s">
        <v>254</v>
      </c>
      <c r="D825" s="154" t="s">
        <v>255</v>
      </c>
      <c r="E825" s="155">
        <v>39979</v>
      </c>
      <c r="F825" s="156">
        <v>45027.5</v>
      </c>
      <c r="G825" s="155" t="s">
        <v>295</v>
      </c>
      <c r="H825" s="155" t="s">
        <v>306</v>
      </c>
      <c r="I825" s="157">
        <v>40170</v>
      </c>
      <c r="J825" s="156">
        <v>38521.019999999997</v>
      </c>
      <c r="K825" s="167">
        <v>0.91</v>
      </c>
    </row>
    <row r="826" spans="1:11" x14ac:dyDescent="0.25">
      <c r="A826" s="153">
        <v>822</v>
      </c>
      <c r="B826" s="154" t="s">
        <v>1493</v>
      </c>
      <c r="C826" s="154" t="s">
        <v>254</v>
      </c>
      <c r="D826" s="154" t="s">
        <v>255</v>
      </c>
      <c r="E826" s="155">
        <v>40130</v>
      </c>
      <c r="F826" s="156">
        <v>3255</v>
      </c>
      <c r="G826" s="155" t="s">
        <v>295</v>
      </c>
      <c r="H826" s="155" t="s">
        <v>309</v>
      </c>
      <c r="I826" s="157">
        <v>40283</v>
      </c>
      <c r="J826" s="156">
        <v>3053.5</v>
      </c>
      <c r="K826" s="167">
        <v>1</v>
      </c>
    </row>
    <row r="827" spans="1:11" x14ac:dyDescent="0.25">
      <c r="A827" s="153">
        <v>823</v>
      </c>
      <c r="B827" s="154" t="s">
        <v>1494</v>
      </c>
      <c r="C827" s="154" t="s">
        <v>294</v>
      </c>
      <c r="D827" s="154" t="s">
        <v>255</v>
      </c>
      <c r="E827" s="155" t="s">
        <v>352</v>
      </c>
      <c r="F827" s="156">
        <v>620</v>
      </c>
      <c r="G827" s="155" t="s">
        <v>295</v>
      </c>
      <c r="H827" s="155" t="s">
        <v>304</v>
      </c>
      <c r="I827" s="157">
        <v>40175</v>
      </c>
      <c r="J827" s="156">
        <v>560.16999999999996</v>
      </c>
      <c r="K827" s="167">
        <v>0.96</v>
      </c>
    </row>
    <row r="828" spans="1:11" x14ac:dyDescent="0.25">
      <c r="A828" s="153">
        <v>824</v>
      </c>
      <c r="B828" s="154" t="s">
        <v>1495</v>
      </c>
      <c r="C828" s="154" t="s">
        <v>294</v>
      </c>
      <c r="D828" s="154" t="s">
        <v>255</v>
      </c>
      <c r="E828" s="155">
        <v>40175</v>
      </c>
      <c r="F828" s="156">
        <v>1538</v>
      </c>
      <c r="G828" s="155" t="s">
        <v>295</v>
      </c>
      <c r="H828" s="155" t="s">
        <v>297</v>
      </c>
      <c r="I828" s="157">
        <v>40192</v>
      </c>
      <c r="J828" s="156">
        <v>1366.51</v>
      </c>
      <c r="K828" s="167">
        <v>0.95</v>
      </c>
    </row>
    <row r="829" spans="1:11" x14ac:dyDescent="0.25">
      <c r="A829" s="153">
        <v>825</v>
      </c>
      <c r="B829" s="154" t="s">
        <v>1496</v>
      </c>
      <c r="C829" s="154" t="s">
        <v>294</v>
      </c>
      <c r="D829" s="154" t="s">
        <v>255</v>
      </c>
      <c r="E829" s="155" t="s">
        <v>352</v>
      </c>
      <c r="F829" s="156">
        <v>1158</v>
      </c>
      <c r="G829" s="155" t="s">
        <v>295</v>
      </c>
      <c r="H829" s="155" t="s">
        <v>297</v>
      </c>
      <c r="I829" s="157">
        <v>40192</v>
      </c>
      <c r="J829" s="156">
        <v>1082.73</v>
      </c>
      <c r="K829" s="167">
        <v>1</v>
      </c>
    </row>
    <row r="830" spans="1:11" x14ac:dyDescent="0.25">
      <c r="A830" s="153">
        <v>826</v>
      </c>
      <c r="B830" s="154" t="s">
        <v>1497</v>
      </c>
      <c r="C830" s="154" t="s">
        <v>254</v>
      </c>
      <c r="D830" s="154" t="s">
        <v>255</v>
      </c>
      <c r="E830" s="155" t="s">
        <v>352</v>
      </c>
      <c r="F830" s="156">
        <v>5347.5</v>
      </c>
      <c r="G830" s="155" t="s">
        <v>295</v>
      </c>
      <c r="H830" s="155" t="s">
        <v>312</v>
      </c>
      <c r="I830" s="157">
        <v>40252</v>
      </c>
      <c r="J830" s="156">
        <v>4751.28</v>
      </c>
      <c r="K830" s="167">
        <v>0.95</v>
      </c>
    </row>
    <row r="831" spans="1:11" x14ac:dyDescent="0.25">
      <c r="A831" s="153">
        <v>827</v>
      </c>
      <c r="B831" s="154" t="s">
        <v>1498</v>
      </c>
      <c r="C831" s="154" t="s">
        <v>254</v>
      </c>
      <c r="D831" s="154" t="s">
        <v>255</v>
      </c>
      <c r="E831" s="155">
        <v>40129</v>
      </c>
      <c r="F831" s="156">
        <v>4417.5</v>
      </c>
      <c r="G831" s="155" t="s">
        <v>295</v>
      </c>
      <c r="H831" s="155" t="s">
        <v>304</v>
      </c>
      <c r="I831" s="157">
        <v>40192</v>
      </c>
      <c r="J831" s="156">
        <v>3855.14</v>
      </c>
      <c r="K831" s="167">
        <v>0.93</v>
      </c>
    </row>
    <row r="832" spans="1:11" x14ac:dyDescent="0.25">
      <c r="A832" s="153">
        <v>828</v>
      </c>
      <c r="B832" s="154" t="s">
        <v>1499</v>
      </c>
      <c r="C832" s="154" t="s">
        <v>294</v>
      </c>
      <c r="D832" s="154" t="s">
        <v>255</v>
      </c>
      <c r="E832" s="155">
        <v>40029</v>
      </c>
      <c r="F832" s="156">
        <v>1501.18</v>
      </c>
      <c r="G832" s="155" t="s">
        <v>295</v>
      </c>
      <c r="H832" s="155" t="s">
        <v>304</v>
      </c>
      <c r="I832" s="157">
        <v>40191</v>
      </c>
      <c r="J832" s="156">
        <v>1403.6</v>
      </c>
      <c r="K832" s="167">
        <v>1</v>
      </c>
    </row>
    <row r="833" spans="1:11" x14ac:dyDescent="0.25">
      <c r="A833" s="153">
        <v>829</v>
      </c>
      <c r="B833" s="154" t="s">
        <v>1500</v>
      </c>
      <c r="C833" s="154" t="s">
        <v>294</v>
      </c>
      <c r="D833" s="154" t="s">
        <v>255</v>
      </c>
      <c r="E833" s="155">
        <v>40191</v>
      </c>
      <c r="F833" s="156">
        <v>8486</v>
      </c>
      <c r="G833" s="155" t="s">
        <v>295</v>
      </c>
      <c r="H833" s="155" t="s">
        <v>297</v>
      </c>
      <c r="I833" s="157">
        <v>40227</v>
      </c>
      <c r="J833" s="156">
        <v>7539.81</v>
      </c>
      <c r="K833" s="167">
        <v>0.95</v>
      </c>
    </row>
    <row r="834" spans="1:11" x14ac:dyDescent="0.25">
      <c r="A834" s="153">
        <v>830</v>
      </c>
      <c r="B834" s="154" t="s">
        <v>1501</v>
      </c>
      <c r="C834" s="154" t="s">
        <v>254</v>
      </c>
      <c r="D834" s="154" t="s">
        <v>255</v>
      </c>
      <c r="E834" s="155">
        <v>40183</v>
      </c>
      <c r="F834" s="156">
        <v>1085</v>
      </c>
      <c r="G834" s="155" t="s">
        <v>295</v>
      </c>
      <c r="H834" s="155" t="s">
        <v>304</v>
      </c>
      <c r="I834" s="157">
        <v>40212</v>
      </c>
      <c r="J834" s="156">
        <v>1014.47</v>
      </c>
      <c r="K834" s="167">
        <v>1</v>
      </c>
    </row>
    <row r="835" spans="1:11" x14ac:dyDescent="0.25">
      <c r="A835" s="153">
        <v>831</v>
      </c>
      <c r="B835" s="154" t="s">
        <v>1502</v>
      </c>
      <c r="C835" s="154" t="s">
        <v>254</v>
      </c>
      <c r="D835" s="154" t="s">
        <v>255</v>
      </c>
      <c r="E835" s="155" t="s">
        <v>352</v>
      </c>
      <c r="F835" s="156">
        <v>1550</v>
      </c>
      <c r="G835" s="155" t="s">
        <v>295</v>
      </c>
      <c r="H835" s="155" t="s">
        <v>309</v>
      </c>
      <c r="I835" s="157">
        <v>40213</v>
      </c>
      <c r="J835" s="156">
        <v>1454.68</v>
      </c>
      <c r="K835" s="167">
        <v>1</v>
      </c>
    </row>
    <row r="836" spans="1:11" x14ac:dyDescent="0.25">
      <c r="A836" s="153">
        <v>832</v>
      </c>
      <c r="B836" s="154" t="s">
        <v>1503</v>
      </c>
      <c r="C836" s="154" t="s">
        <v>254</v>
      </c>
      <c r="D836" s="154" t="s">
        <v>255</v>
      </c>
      <c r="E836" s="155">
        <v>40127</v>
      </c>
      <c r="F836" s="156">
        <v>2092.5</v>
      </c>
      <c r="G836" s="155" t="s">
        <v>295</v>
      </c>
      <c r="H836" s="155" t="s">
        <v>309</v>
      </c>
      <c r="I836" s="157">
        <v>40211</v>
      </c>
      <c r="J836" s="156">
        <v>1956.48</v>
      </c>
      <c r="K836" s="167">
        <v>1</v>
      </c>
    </row>
    <row r="837" spans="1:11" x14ac:dyDescent="0.25">
      <c r="A837" s="153">
        <v>833</v>
      </c>
      <c r="B837" s="154" t="s">
        <v>1504</v>
      </c>
      <c r="C837" s="154" t="s">
        <v>254</v>
      </c>
      <c r="D837" s="154" t="s">
        <v>255</v>
      </c>
      <c r="E837" s="155">
        <v>40141</v>
      </c>
      <c r="F837" s="156">
        <v>4960</v>
      </c>
      <c r="G837" s="155" t="s">
        <v>295</v>
      </c>
      <c r="H837" s="155" t="s">
        <v>304</v>
      </c>
      <c r="I837" s="157">
        <v>40206</v>
      </c>
      <c r="J837" s="156">
        <v>4406.96</v>
      </c>
      <c r="K837" s="167">
        <v>0.95</v>
      </c>
    </row>
    <row r="838" spans="1:11" x14ac:dyDescent="0.25">
      <c r="A838" s="153">
        <v>834</v>
      </c>
      <c r="B838" s="154" t="s">
        <v>1505</v>
      </c>
      <c r="C838" s="154" t="s">
        <v>254</v>
      </c>
      <c r="D838" s="154" t="s">
        <v>255</v>
      </c>
      <c r="E838" s="155">
        <v>40183</v>
      </c>
      <c r="F838" s="156">
        <v>6510</v>
      </c>
      <c r="G838" s="155" t="s">
        <v>295</v>
      </c>
      <c r="H838" s="155" t="s">
        <v>309</v>
      </c>
      <c r="I838" s="157">
        <v>40213</v>
      </c>
      <c r="J838" s="156">
        <v>6109.63</v>
      </c>
      <c r="K838" s="167">
        <v>1</v>
      </c>
    </row>
    <row r="839" spans="1:11" x14ac:dyDescent="0.25">
      <c r="A839" s="153">
        <v>835</v>
      </c>
      <c r="B839" s="154" t="s">
        <v>1506</v>
      </c>
      <c r="C839" s="154" t="s">
        <v>294</v>
      </c>
      <c r="D839" s="154" t="s">
        <v>255</v>
      </c>
      <c r="E839" s="155">
        <v>40199</v>
      </c>
      <c r="F839" s="156">
        <v>3565</v>
      </c>
      <c r="G839" s="155" t="s">
        <v>295</v>
      </c>
      <c r="H839" s="155" t="s">
        <v>304</v>
      </c>
      <c r="I839" s="157">
        <v>40212</v>
      </c>
      <c r="J839" s="156">
        <v>3333.27</v>
      </c>
      <c r="K839" s="167">
        <v>1</v>
      </c>
    </row>
    <row r="840" spans="1:11" x14ac:dyDescent="0.25">
      <c r="A840" s="153">
        <v>836</v>
      </c>
      <c r="B840" s="154" t="s">
        <v>1507</v>
      </c>
      <c r="C840" s="154" t="s">
        <v>254</v>
      </c>
      <c r="D840" s="154" t="s">
        <v>255</v>
      </c>
      <c r="E840" s="155">
        <v>40084</v>
      </c>
      <c r="F840" s="156">
        <v>11082.5</v>
      </c>
      <c r="G840" s="155" t="s">
        <v>295</v>
      </c>
      <c r="H840" s="155" t="s">
        <v>300</v>
      </c>
      <c r="I840" s="157">
        <v>40212</v>
      </c>
      <c r="J840" s="156">
        <v>10400.91</v>
      </c>
      <c r="K840" s="167">
        <v>1</v>
      </c>
    </row>
    <row r="841" spans="1:11" x14ac:dyDescent="0.25">
      <c r="A841" s="153">
        <v>837</v>
      </c>
      <c r="B841" s="154" t="s">
        <v>1508</v>
      </c>
      <c r="C841" s="154" t="s">
        <v>254</v>
      </c>
      <c r="D841" s="154" t="s">
        <v>255</v>
      </c>
      <c r="E841" s="155">
        <v>40186</v>
      </c>
      <c r="F841" s="156">
        <v>6742.5</v>
      </c>
      <c r="G841" s="155" t="s">
        <v>295</v>
      </c>
      <c r="H841" s="155" t="s">
        <v>297</v>
      </c>
      <c r="I841" s="157">
        <v>40295</v>
      </c>
      <c r="J841" s="156">
        <v>5990.27</v>
      </c>
      <c r="K841" s="167">
        <v>0.95</v>
      </c>
    </row>
    <row r="842" spans="1:11" x14ac:dyDescent="0.25">
      <c r="A842" s="153">
        <v>838</v>
      </c>
      <c r="B842" s="154" t="s">
        <v>1509</v>
      </c>
      <c r="C842" s="154" t="s">
        <v>294</v>
      </c>
      <c r="D842" s="154" t="s">
        <v>255</v>
      </c>
      <c r="E842" s="155">
        <v>40201</v>
      </c>
      <c r="F842" s="156">
        <v>1860</v>
      </c>
      <c r="G842" s="155" t="s">
        <v>295</v>
      </c>
      <c r="H842" s="155" t="s">
        <v>304</v>
      </c>
      <c r="I842" s="157">
        <v>40218</v>
      </c>
      <c r="J842" s="156">
        <v>1436.38</v>
      </c>
      <c r="K842" s="167">
        <v>0.82</v>
      </c>
    </row>
    <row r="843" spans="1:11" x14ac:dyDescent="0.25">
      <c r="A843" s="153">
        <v>839</v>
      </c>
      <c r="B843" s="154" t="s">
        <v>1510</v>
      </c>
      <c r="C843" s="154" t="s">
        <v>254</v>
      </c>
      <c r="D843" s="154" t="s">
        <v>255</v>
      </c>
      <c r="E843" s="155">
        <v>40184</v>
      </c>
      <c r="F843" s="156">
        <v>4960</v>
      </c>
      <c r="G843" s="155" t="s">
        <v>295</v>
      </c>
      <c r="H843" s="155" t="s">
        <v>74</v>
      </c>
      <c r="I843" s="157">
        <v>40227</v>
      </c>
      <c r="J843" s="156">
        <v>4637.6000000000004</v>
      </c>
      <c r="K843" s="167">
        <v>1</v>
      </c>
    </row>
    <row r="844" spans="1:11" x14ac:dyDescent="0.25">
      <c r="A844" s="153">
        <v>840</v>
      </c>
      <c r="B844" s="154" t="s">
        <v>1511</v>
      </c>
      <c r="C844" s="154" t="s">
        <v>254</v>
      </c>
      <c r="D844" s="154" t="s">
        <v>255</v>
      </c>
      <c r="E844" s="155">
        <v>40123</v>
      </c>
      <c r="F844" s="156">
        <v>3255</v>
      </c>
      <c r="G844" s="155" t="s">
        <v>295</v>
      </c>
      <c r="H844" s="155" t="s">
        <v>312</v>
      </c>
      <c r="I844" s="157">
        <v>40234</v>
      </c>
      <c r="J844" s="156">
        <v>2711.89</v>
      </c>
      <c r="K844" s="167">
        <v>0.89</v>
      </c>
    </row>
    <row r="845" spans="1:11" x14ac:dyDescent="0.25">
      <c r="A845" s="153">
        <v>841</v>
      </c>
      <c r="B845" s="154" t="s">
        <v>1512</v>
      </c>
      <c r="C845" s="154" t="s">
        <v>254</v>
      </c>
      <c r="D845" s="154" t="s">
        <v>255</v>
      </c>
      <c r="E845" s="155">
        <v>40157</v>
      </c>
      <c r="F845" s="156">
        <v>3952.5</v>
      </c>
      <c r="G845" s="155" t="s">
        <v>295</v>
      </c>
      <c r="H845" s="155" t="s">
        <v>314</v>
      </c>
      <c r="I845" s="157">
        <v>40232</v>
      </c>
      <c r="J845" s="156">
        <v>3893.21</v>
      </c>
      <c r="K845" s="167">
        <v>1.05</v>
      </c>
    </row>
    <row r="846" spans="1:11" x14ac:dyDescent="0.25">
      <c r="A846" s="153">
        <v>842</v>
      </c>
      <c r="B846" s="154" t="s">
        <v>1513</v>
      </c>
      <c r="C846" s="154" t="s">
        <v>254</v>
      </c>
      <c r="D846" s="154" t="s">
        <v>255</v>
      </c>
      <c r="E846" s="155">
        <v>40136</v>
      </c>
      <c r="F846" s="156">
        <v>4572.5</v>
      </c>
      <c r="G846" s="155" t="s">
        <v>295</v>
      </c>
      <c r="H846" s="155" t="s">
        <v>309</v>
      </c>
      <c r="I846" s="157">
        <v>40232</v>
      </c>
      <c r="J846" s="156">
        <v>4291.28</v>
      </c>
      <c r="K846" s="167">
        <v>1</v>
      </c>
    </row>
    <row r="847" spans="1:11" x14ac:dyDescent="0.25">
      <c r="A847" s="153">
        <v>843</v>
      </c>
      <c r="B847" s="154" t="s">
        <v>1514</v>
      </c>
      <c r="C847" s="154" t="s">
        <v>294</v>
      </c>
      <c r="D847" s="154" t="s">
        <v>255</v>
      </c>
      <c r="E847" s="155">
        <v>40205</v>
      </c>
      <c r="F847" s="156">
        <v>4632</v>
      </c>
      <c r="G847" s="155" t="s">
        <v>295</v>
      </c>
      <c r="H847" s="155" t="s">
        <v>297</v>
      </c>
      <c r="I847" s="157">
        <v>40239</v>
      </c>
      <c r="J847" s="156">
        <v>4044.01</v>
      </c>
      <c r="K847" s="167">
        <v>0.93</v>
      </c>
    </row>
    <row r="848" spans="1:11" x14ac:dyDescent="0.25">
      <c r="A848" s="153">
        <v>844</v>
      </c>
      <c r="B848" s="154" t="s">
        <v>1515</v>
      </c>
      <c r="C848" s="154" t="s">
        <v>254</v>
      </c>
      <c r="D848" s="154" t="s">
        <v>255</v>
      </c>
      <c r="E848" s="155">
        <v>40192</v>
      </c>
      <c r="F848" s="156">
        <v>3565</v>
      </c>
      <c r="G848" s="155" t="s">
        <v>295</v>
      </c>
      <c r="H848" s="155" t="s">
        <v>297</v>
      </c>
      <c r="I848" s="157">
        <v>40232</v>
      </c>
      <c r="J848" s="156">
        <v>3167.5</v>
      </c>
      <c r="K848" s="167">
        <v>0.95</v>
      </c>
    </row>
    <row r="849" spans="1:11" x14ac:dyDescent="0.25">
      <c r="A849" s="153">
        <v>845</v>
      </c>
      <c r="B849" s="154" t="s">
        <v>253</v>
      </c>
      <c r="C849" s="154" t="s">
        <v>254</v>
      </c>
      <c r="D849" s="154" t="s">
        <v>255</v>
      </c>
      <c r="E849" s="155" t="s">
        <v>253</v>
      </c>
      <c r="F849" s="156" t="s">
        <v>253</v>
      </c>
      <c r="G849" s="155" t="s">
        <v>295</v>
      </c>
      <c r="H849" s="155" t="s">
        <v>253</v>
      </c>
      <c r="I849" s="157" t="s">
        <v>253</v>
      </c>
      <c r="J849" s="156" t="s">
        <v>253</v>
      </c>
      <c r="K849" s="167" t="s">
        <v>253</v>
      </c>
    </row>
    <row r="850" spans="1:11" x14ac:dyDescent="0.25">
      <c r="A850" s="153">
        <v>846</v>
      </c>
      <c r="B850" s="154" t="s">
        <v>1516</v>
      </c>
      <c r="C850" s="154" t="s">
        <v>254</v>
      </c>
      <c r="D850" s="154" t="s">
        <v>255</v>
      </c>
      <c r="E850" s="155" t="s">
        <v>352</v>
      </c>
      <c r="F850" s="156">
        <v>5735</v>
      </c>
      <c r="G850" s="155" t="s">
        <v>295</v>
      </c>
      <c r="H850" s="155" t="s">
        <v>315</v>
      </c>
      <c r="I850" s="157">
        <v>40315</v>
      </c>
      <c r="J850" s="156">
        <v>5382.31</v>
      </c>
      <c r="K850" s="167">
        <v>1</v>
      </c>
    </row>
    <row r="851" spans="1:11" x14ac:dyDescent="0.25">
      <c r="A851" s="153">
        <v>847</v>
      </c>
      <c r="B851" s="154" t="s">
        <v>1517</v>
      </c>
      <c r="C851" s="154" t="s">
        <v>294</v>
      </c>
      <c r="D851" s="154" t="s">
        <v>255</v>
      </c>
      <c r="E851" s="155">
        <v>40183</v>
      </c>
      <c r="F851" s="156">
        <v>5667.5</v>
      </c>
      <c r="G851" s="155" t="s">
        <v>295</v>
      </c>
      <c r="H851" s="155" t="s">
        <v>304</v>
      </c>
      <c r="I851" s="157">
        <v>40228</v>
      </c>
      <c r="J851" s="156">
        <v>5023.57</v>
      </c>
      <c r="K851" s="167">
        <v>0.94</v>
      </c>
    </row>
    <row r="852" spans="1:11" x14ac:dyDescent="0.25">
      <c r="A852" s="153">
        <v>848</v>
      </c>
      <c r="B852" s="154" t="s">
        <v>253</v>
      </c>
      <c r="C852" s="154" t="s">
        <v>254</v>
      </c>
      <c r="D852" s="154" t="s">
        <v>255</v>
      </c>
      <c r="E852" s="155" t="s">
        <v>253</v>
      </c>
      <c r="F852" s="156" t="s">
        <v>253</v>
      </c>
      <c r="G852" s="155" t="s">
        <v>295</v>
      </c>
      <c r="H852" s="155" t="s">
        <v>253</v>
      </c>
      <c r="I852" s="157" t="s">
        <v>253</v>
      </c>
      <c r="J852" s="156" t="s">
        <v>253</v>
      </c>
      <c r="K852" s="167" t="s">
        <v>253</v>
      </c>
    </row>
    <row r="853" spans="1:11" x14ac:dyDescent="0.25">
      <c r="A853" s="153">
        <v>849</v>
      </c>
      <c r="B853" s="154" t="s">
        <v>1518</v>
      </c>
      <c r="C853" s="154" t="s">
        <v>294</v>
      </c>
      <c r="D853" s="154" t="s">
        <v>255</v>
      </c>
      <c r="E853" s="155">
        <v>40213</v>
      </c>
      <c r="F853" s="156">
        <v>1538</v>
      </c>
      <c r="G853" s="155" t="s">
        <v>295</v>
      </c>
      <c r="H853" s="155" t="s">
        <v>297</v>
      </c>
      <c r="I853" s="157">
        <v>40232</v>
      </c>
      <c r="J853" s="156">
        <v>1366.51</v>
      </c>
      <c r="K853" s="167">
        <v>0.95</v>
      </c>
    </row>
    <row r="854" spans="1:11" x14ac:dyDescent="0.25">
      <c r="A854" s="153">
        <v>850</v>
      </c>
      <c r="B854" s="154" t="s">
        <v>1519</v>
      </c>
      <c r="C854" s="154" t="s">
        <v>294</v>
      </c>
      <c r="D854" s="154" t="s">
        <v>255</v>
      </c>
      <c r="E854" s="155">
        <v>40190</v>
      </c>
      <c r="F854" s="156">
        <v>1538</v>
      </c>
      <c r="G854" s="155" t="s">
        <v>295</v>
      </c>
      <c r="H854" s="155" t="s">
        <v>297</v>
      </c>
      <c r="I854" s="157">
        <v>40239</v>
      </c>
      <c r="J854" s="156">
        <v>1438.03</v>
      </c>
      <c r="K854" s="167">
        <v>1</v>
      </c>
    </row>
    <row r="855" spans="1:11" x14ac:dyDescent="0.25">
      <c r="A855" s="153">
        <v>851</v>
      </c>
      <c r="B855" s="154" t="s">
        <v>1520</v>
      </c>
      <c r="C855" s="154" t="s">
        <v>294</v>
      </c>
      <c r="D855" s="154" t="s">
        <v>255</v>
      </c>
      <c r="E855" s="155">
        <v>40213</v>
      </c>
      <c r="F855" s="156">
        <v>7727</v>
      </c>
      <c r="G855" s="155" t="s">
        <v>295</v>
      </c>
      <c r="H855" s="155" t="s">
        <v>297</v>
      </c>
      <c r="I855" s="157">
        <v>40232</v>
      </c>
      <c r="J855" s="156">
        <v>6865.44</v>
      </c>
      <c r="K855" s="167">
        <v>0.95</v>
      </c>
    </row>
    <row r="856" spans="1:11" x14ac:dyDescent="0.25">
      <c r="A856" s="153">
        <v>852</v>
      </c>
      <c r="B856" s="154" t="s">
        <v>1521</v>
      </c>
      <c r="C856" s="154" t="s">
        <v>254</v>
      </c>
      <c r="D856" s="154" t="s">
        <v>255</v>
      </c>
      <c r="E856" s="155">
        <v>40128</v>
      </c>
      <c r="F856" s="156">
        <v>9455</v>
      </c>
      <c r="G856" s="155" t="s">
        <v>295</v>
      </c>
      <c r="H856" s="155" t="s">
        <v>297</v>
      </c>
      <c r="I856" s="157">
        <v>40274</v>
      </c>
      <c r="J856" s="156">
        <v>8391.9</v>
      </c>
      <c r="K856" s="167">
        <v>0.95</v>
      </c>
    </row>
    <row r="857" spans="1:11" x14ac:dyDescent="0.25">
      <c r="A857" s="153">
        <v>853</v>
      </c>
      <c r="B857" s="154" t="s">
        <v>1522</v>
      </c>
      <c r="C857" s="154" t="s">
        <v>294</v>
      </c>
      <c r="D857" s="154" t="s">
        <v>255</v>
      </c>
      <c r="E857" s="155" t="s">
        <v>352</v>
      </c>
      <c r="F857" s="156">
        <v>9532.5</v>
      </c>
      <c r="G857" s="155" t="s">
        <v>295</v>
      </c>
      <c r="H857" s="155" t="s">
        <v>297</v>
      </c>
      <c r="I857" s="157">
        <v>40281</v>
      </c>
      <c r="J857" s="156">
        <v>8600.41</v>
      </c>
      <c r="K857" s="167">
        <v>0.96</v>
      </c>
    </row>
    <row r="858" spans="1:11" x14ac:dyDescent="0.25">
      <c r="A858" s="153">
        <v>854</v>
      </c>
      <c r="B858" s="154" t="s">
        <v>1523</v>
      </c>
      <c r="C858" s="154" t="s">
        <v>254</v>
      </c>
      <c r="D858" s="154" t="s">
        <v>255</v>
      </c>
      <c r="E858" s="155" t="s">
        <v>352</v>
      </c>
      <c r="F858" s="156">
        <v>3487.5</v>
      </c>
      <c r="G858" s="155" t="s">
        <v>295</v>
      </c>
      <c r="H858" s="155" t="s">
        <v>304</v>
      </c>
      <c r="I858" s="157">
        <v>40238</v>
      </c>
      <c r="J858" s="156">
        <v>3260.81</v>
      </c>
      <c r="K858" s="167">
        <v>1</v>
      </c>
    </row>
    <row r="859" spans="1:11" x14ac:dyDescent="0.25">
      <c r="A859" s="153">
        <v>855</v>
      </c>
      <c r="B859" s="154" t="s">
        <v>1524</v>
      </c>
      <c r="C859" s="154" t="s">
        <v>254</v>
      </c>
      <c r="D859" s="154" t="s">
        <v>255</v>
      </c>
      <c r="E859" s="155" t="s">
        <v>352</v>
      </c>
      <c r="F859" s="156">
        <v>11392.5</v>
      </c>
      <c r="G859" s="155" t="s">
        <v>295</v>
      </c>
      <c r="H859" s="155" t="s">
        <v>74</v>
      </c>
      <c r="I859" s="157">
        <v>40252</v>
      </c>
      <c r="J859" s="156">
        <v>10122.26</v>
      </c>
      <c r="K859" s="167">
        <v>0.95</v>
      </c>
    </row>
    <row r="860" spans="1:11" x14ac:dyDescent="0.25">
      <c r="A860" s="153">
        <v>856</v>
      </c>
      <c r="B860" s="154" t="s">
        <v>1525</v>
      </c>
      <c r="C860" s="154" t="s">
        <v>294</v>
      </c>
      <c r="D860" s="154" t="s">
        <v>255</v>
      </c>
      <c r="E860" s="155" t="s">
        <v>352</v>
      </c>
      <c r="F860" s="156">
        <v>2867.5</v>
      </c>
      <c r="G860" s="155" t="s">
        <v>295</v>
      </c>
      <c r="H860" s="155" t="s">
        <v>316</v>
      </c>
      <c r="I860" s="157">
        <v>40256</v>
      </c>
      <c r="J860" s="156">
        <v>2867.5</v>
      </c>
      <c r="K860" s="167">
        <v>1.07</v>
      </c>
    </row>
    <row r="861" spans="1:11" x14ac:dyDescent="0.25">
      <c r="A861" s="153">
        <v>857</v>
      </c>
      <c r="B861" s="154" t="s">
        <v>1526</v>
      </c>
      <c r="C861" s="154" t="s">
        <v>254</v>
      </c>
      <c r="D861" s="154" t="s">
        <v>255</v>
      </c>
      <c r="E861" s="155" t="s">
        <v>352</v>
      </c>
      <c r="F861" s="156">
        <v>1317.5</v>
      </c>
      <c r="G861" s="155" t="s">
        <v>295</v>
      </c>
      <c r="H861" s="155" t="s">
        <v>314</v>
      </c>
      <c r="I861" s="157">
        <v>40276</v>
      </c>
      <c r="J861" s="156">
        <v>1297.74</v>
      </c>
      <c r="K861" s="167">
        <v>1.05</v>
      </c>
    </row>
    <row r="862" spans="1:11" x14ac:dyDescent="0.25">
      <c r="A862" s="153">
        <v>858</v>
      </c>
      <c r="B862" s="154" t="s">
        <v>1527</v>
      </c>
      <c r="C862" s="154" t="s">
        <v>254</v>
      </c>
      <c r="D862" s="154" t="s">
        <v>255</v>
      </c>
      <c r="E862" s="155" t="s">
        <v>352</v>
      </c>
      <c r="F862" s="156">
        <v>4960</v>
      </c>
      <c r="G862" s="155" t="s">
        <v>295</v>
      </c>
      <c r="H862" s="155" t="s">
        <v>317</v>
      </c>
      <c r="I862" s="157">
        <v>40358</v>
      </c>
      <c r="J862" s="156">
        <v>4885.6000000000004</v>
      </c>
      <c r="K862" s="167">
        <v>1.05</v>
      </c>
    </row>
    <row r="863" spans="1:11" x14ac:dyDescent="0.25">
      <c r="A863" s="153">
        <v>859</v>
      </c>
      <c r="B863" s="154" t="s">
        <v>1528</v>
      </c>
      <c r="C863" s="154" t="s">
        <v>254</v>
      </c>
      <c r="D863" s="154" t="s">
        <v>255</v>
      </c>
      <c r="E863" s="155">
        <v>40184</v>
      </c>
      <c r="F863" s="156">
        <v>13020</v>
      </c>
      <c r="G863" s="155" t="s">
        <v>295</v>
      </c>
      <c r="H863" s="155" t="s">
        <v>315</v>
      </c>
      <c r="I863" s="157">
        <v>40315</v>
      </c>
      <c r="J863" s="156">
        <v>12219.27</v>
      </c>
      <c r="K863" s="167">
        <v>1</v>
      </c>
    </row>
    <row r="864" spans="1:11" x14ac:dyDescent="0.25">
      <c r="A864" s="153">
        <v>860</v>
      </c>
      <c r="B864" s="154" t="s">
        <v>1529</v>
      </c>
      <c r="C864" s="154" t="s">
        <v>294</v>
      </c>
      <c r="D864" s="154" t="s">
        <v>255</v>
      </c>
      <c r="E864" s="155">
        <v>40164</v>
      </c>
      <c r="F864" s="156">
        <v>5115</v>
      </c>
      <c r="G864" s="155" t="s">
        <v>295</v>
      </c>
      <c r="H864" s="155" t="s">
        <v>304</v>
      </c>
      <c r="I864" s="157">
        <v>40252</v>
      </c>
      <c r="J864" s="156">
        <v>4382.49</v>
      </c>
      <c r="K864" s="167">
        <v>0.91</v>
      </c>
    </row>
    <row r="865" spans="1:11" x14ac:dyDescent="0.25">
      <c r="A865" s="153">
        <v>861</v>
      </c>
      <c r="B865" s="154" t="s">
        <v>1530</v>
      </c>
      <c r="C865" s="154" t="s">
        <v>254</v>
      </c>
      <c r="D865" s="154" t="s">
        <v>255</v>
      </c>
      <c r="E865" s="155">
        <v>40115</v>
      </c>
      <c r="F865" s="156">
        <v>4650</v>
      </c>
      <c r="G865" s="155" t="s">
        <v>295</v>
      </c>
      <c r="H865" s="155" t="s">
        <v>297</v>
      </c>
      <c r="I865" s="157">
        <v>40281</v>
      </c>
      <c r="J865" s="156">
        <v>4131.5200000000004</v>
      </c>
      <c r="K865" s="167">
        <v>0.95</v>
      </c>
    </row>
    <row r="866" spans="1:11" x14ac:dyDescent="0.25">
      <c r="A866" s="153">
        <v>862</v>
      </c>
      <c r="B866" s="154" t="s">
        <v>1531</v>
      </c>
      <c r="C866" s="154" t="s">
        <v>254</v>
      </c>
      <c r="D866" s="154" t="s">
        <v>255</v>
      </c>
      <c r="E866" s="155" t="s">
        <v>352</v>
      </c>
      <c r="F866" s="156">
        <v>4417.5</v>
      </c>
      <c r="G866" s="155" t="s">
        <v>295</v>
      </c>
      <c r="H866" s="155" t="s">
        <v>297</v>
      </c>
      <c r="I866" s="157">
        <v>40260</v>
      </c>
      <c r="J866" s="156">
        <v>3924.95</v>
      </c>
      <c r="K866" s="167">
        <v>0.95</v>
      </c>
    </row>
    <row r="867" spans="1:11" x14ac:dyDescent="0.25">
      <c r="A867" s="153">
        <v>863</v>
      </c>
      <c r="B867" s="154" t="s">
        <v>1532</v>
      </c>
      <c r="C867" s="154" t="s">
        <v>254</v>
      </c>
      <c r="D867" s="154" t="s">
        <v>255</v>
      </c>
      <c r="E867" s="155">
        <v>40185</v>
      </c>
      <c r="F867" s="156">
        <v>6975</v>
      </c>
      <c r="G867" s="155" t="s">
        <v>295</v>
      </c>
      <c r="H867" s="155" t="s">
        <v>297</v>
      </c>
      <c r="I867" s="157">
        <v>40260</v>
      </c>
      <c r="J867" s="156">
        <v>6197.29</v>
      </c>
      <c r="K867" s="167">
        <v>0.95</v>
      </c>
    </row>
    <row r="868" spans="1:11" x14ac:dyDescent="0.25">
      <c r="A868" s="153">
        <v>864</v>
      </c>
      <c r="B868" s="154" t="s">
        <v>1533</v>
      </c>
      <c r="C868" s="154" t="s">
        <v>294</v>
      </c>
      <c r="D868" s="154" t="s">
        <v>255</v>
      </c>
      <c r="E868" s="155">
        <v>40249</v>
      </c>
      <c r="F868" s="156">
        <v>1538</v>
      </c>
      <c r="G868" s="155" t="s">
        <v>295</v>
      </c>
      <c r="H868" s="155" t="s">
        <v>297</v>
      </c>
      <c r="I868" s="157">
        <v>40260</v>
      </c>
      <c r="J868" s="156">
        <v>1366.51</v>
      </c>
      <c r="K868" s="167">
        <v>0.95</v>
      </c>
    </row>
    <row r="869" spans="1:11" x14ac:dyDescent="0.25">
      <c r="A869" s="153">
        <v>865</v>
      </c>
      <c r="B869" s="154" t="s">
        <v>1534</v>
      </c>
      <c r="C869" s="154" t="s">
        <v>294</v>
      </c>
      <c r="D869" s="154" t="s">
        <v>255</v>
      </c>
      <c r="E869" s="155">
        <v>40250</v>
      </c>
      <c r="F869" s="156">
        <v>779</v>
      </c>
      <c r="G869" s="155" t="s">
        <v>295</v>
      </c>
      <c r="H869" s="155" t="s">
        <v>297</v>
      </c>
      <c r="I869" s="157">
        <v>40267</v>
      </c>
      <c r="J869" s="156">
        <v>692.13</v>
      </c>
      <c r="K869" s="167">
        <v>0.95</v>
      </c>
    </row>
    <row r="870" spans="1:11" x14ac:dyDescent="0.25">
      <c r="A870" s="153">
        <v>866</v>
      </c>
      <c r="B870" s="154" t="s">
        <v>1535</v>
      </c>
      <c r="C870" s="154" t="s">
        <v>254</v>
      </c>
      <c r="D870" s="154" t="s">
        <v>255</v>
      </c>
      <c r="E870" s="155" t="s">
        <v>352</v>
      </c>
      <c r="F870" s="156">
        <v>3875</v>
      </c>
      <c r="G870" s="155" t="s">
        <v>295</v>
      </c>
      <c r="H870" s="155" t="s">
        <v>297</v>
      </c>
      <c r="I870" s="157">
        <v>40267</v>
      </c>
      <c r="J870" s="156">
        <v>3442.98</v>
      </c>
      <c r="K870" s="167">
        <v>0.95</v>
      </c>
    </row>
    <row r="871" spans="1:11" x14ac:dyDescent="0.25">
      <c r="A871" s="153">
        <v>867</v>
      </c>
      <c r="B871" s="154" t="s">
        <v>1536</v>
      </c>
      <c r="C871" s="154" t="s">
        <v>294</v>
      </c>
      <c r="D871" s="154" t="s">
        <v>255</v>
      </c>
      <c r="E871" s="155">
        <v>40252</v>
      </c>
      <c r="F871" s="156">
        <v>4054</v>
      </c>
      <c r="G871" s="155" t="s">
        <v>295</v>
      </c>
      <c r="H871" s="155" t="s">
        <v>297</v>
      </c>
      <c r="I871" s="157">
        <v>40267</v>
      </c>
      <c r="J871" s="156">
        <v>3601.98</v>
      </c>
      <c r="K871" s="167">
        <v>0.95</v>
      </c>
    </row>
    <row r="872" spans="1:11" x14ac:dyDescent="0.25">
      <c r="A872" s="153">
        <v>868</v>
      </c>
      <c r="B872" s="154" t="s">
        <v>1537</v>
      </c>
      <c r="C872" s="154" t="s">
        <v>254</v>
      </c>
      <c r="D872" s="154" t="s">
        <v>255</v>
      </c>
      <c r="E872" s="155" t="s">
        <v>352</v>
      </c>
      <c r="F872" s="156">
        <v>3100</v>
      </c>
      <c r="G872" s="155" t="s">
        <v>295</v>
      </c>
      <c r="H872" s="155" t="s">
        <v>297</v>
      </c>
      <c r="I872" s="157">
        <v>40267</v>
      </c>
      <c r="J872" s="156">
        <v>2754.35</v>
      </c>
      <c r="K872" s="167">
        <v>0.95</v>
      </c>
    </row>
    <row r="873" spans="1:11" x14ac:dyDescent="0.25">
      <c r="A873" s="153">
        <v>869</v>
      </c>
      <c r="B873" s="154" t="s">
        <v>1538</v>
      </c>
      <c r="C873" s="154" t="s">
        <v>254</v>
      </c>
      <c r="D873" s="154" t="s">
        <v>255</v>
      </c>
      <c r="E873" s="155" t="s">
        <v>352</v>
      </c>
      <c r="F873" s="156">
        <v>5967.5</v>
      </c>
      <c r="G873" s="155" t="s">
        <v>295</v>
      </c>
      <c r="H873" s="155" t="s">
        <v>304</v>
      </c>
      <c r="I873" s="157">
        <v>40266</v>
      </c>
      <c r="J873" s="156">
        <v>5302.12</v>
      </c>
      <c r="K873" s="167">
        <v>0.95</v>
      </c>
    </row>
    <row r="874" spans="1:11" x14ac:dyDescent="0.25">
      <c r="A874" s="153">
        <v>870</v>
      </c>
      <c r="B874" s="154" t="s">
        <v>1539</v>
      </c>
      <c r="C874" s="154" t="s">
        <v>294</v>
      </c>
      <c r="D874" s="154" t="s">
        <v>255</v>
      </c>
      <c r="E874" s="155">
        <v>40252</v>
      </c>
      <c r="F874" s="156">
        <v>2895</v>
      </c>
      <c r="G874" s="155" t="s">
        <v>295</v>
      </c>
      <c r="H874" s="155" t="s">
        <v>297</v>
      </c>
      <c r="I874" s="157">
        <v>40274</v>
      </c>
      <c r="J874" s="156">
        <v>2572.1999999999998</v>
      </c>
      <c r="K874" s="167">
        <v>0.95</v>
      </c>
    </row>
    <row r="875" spans="1:11" x14ac:dyDescent="0.25">
      <c r="A875" s="153">
        <v>871</v>
      </c>
      <c r="B875" s="154" t="s">
        <v>1540</v>
      </c>
      <c r="C875" s="154" t="s">
        <v>294</v>
      </c>
      <c r="D875" s="154" t="s">
        <v>255</v>
      </c>
      <c r="E875" s="155">
        <v>40241</v>
      </c>
      <c r="F875" s="156">
        <v>5115</v>
      </c>
      <c r="G875" s="155" t="s">
        <v>295</v>
      </c>
      <c r="H875" s="155" t="s">
        <v>304</v>
      </c>
      <c r="I875" s="157">
        <v>40266</v>
      </c>
      <c r="J875" s="156">
        <v>4544.67</v>
      </c>
      <c r="K875" s="167">
        <v>0.95</v>
      </c>
    </row>
    <row r="876" spans="1:11" x14ac:dyDescent="0.25">
      <c r="A876" s="153">
        <v>872</v>
      </c>
      <c r="B876" s="154" t="s">
        <v>1541</v>
      </c>
      <c r="C876" s="154" t="s">
        <v>254</v>
      </c>
      <c r="D876" s="154" t="s">
        <v>255</v>
      </c>
      <c r="E876" s="155">
        <v>40232</v>
      </c>
      <c r="F876" s="156">
        <v>3952.5</v>
      </c>
      <c r="G876" s="155" t="s">
        <v>295</v>
      </c>
      <c r="H876" s="155" t="s">
        <v>304</v>
      </c>
      <c r="I876" s="157">
        <v>40266</v>
      </c>
      <c r="J876" s="156">
        <v>3511.79</v>
      </c>
      <c r="K876" s="167">
        <v>0.95</v>
      </c>
    </row>
    <row r="877" spans="1:11" x14ac:dyDescent="0.25">
      <c r="A877" s="153">
        <v>873</v>
      </c>
      <c r="B877" s="154" t="s">
        <v>1542</v>
      </c>
      <c r="C877" s="154" t="s">
        <v>254</v>
      </c>
      <c r="D877" s="154" t="s">
        <v>255</v>
      </c>
      <c r="E877" s="155">
        <v>40232</v>
      </c>
      <c r="F877" s="156">
        <v>3565</v>
      </c>
      <c r="G877" s="155" t="s">
        <v>295</v>
      </c>
      <c r="H877" s="155" t="s">
        <v>304</v>
      </c>
      <c r="I877" s="157">
        <v>40266</v>
      </c>
      <c r="J877" s="156">
        <v>3167.5</v>
      </c>
      <c r="K877" s="167">
        <v>0.95</v>
      </c>
    </row>
    <row r="878" spans="1:11" x14ac:dyDescent="0.25">
      <c r="A878" s="153">
        <v>874</v>
      </c>
      <c r="B878" s="154" t="s">
        <v>1543</v>
      </c>
      <c r="C878" s="154" t="s">
        <v>294</v>
      </c>
      <c r="D878" s="154" t="s">
        <v>255</v>
      </c>
      <c r="E878" s="155" t="s">
        <v>352</v>
      </c>
      <c r="F878" s="156">
        <v>4495</v>
      </c>
      <c r="G878" s="155" t="s">
        <v>295</v>
      </c>
      <c r="H878" s="155" t="s">
        <v>304</v>
      </c>
      <c r="I878" s="157">
        <v>40266</v>
      </c>
      <c r="J878" s="156">
        <v>3993.8</v>
      </c>
      <c r="K878" s="167">
        <v>0.95</v>
      </c>
    </row>
    <row r="879" spans="1:11" x14ac:dyDescent="0.25">
      <c r="A879" s="153">
        <v>875</v>
      </c>
      <c r="B879" s="154" t="s">
        <v>1544</v>
      </c>
      <c r="C879" s="154" t="s">
        <v>254</v>
      </c>
      <c r="D879" s="154" t="s">
        <v>255</v>
      </c>
      <c r="E879" s="155" t="s">
        <v>352</v>
      </c>
      <c r="F879" s="156">
        <v>6665</v>
      </c>
      <c r="G879" s="155" t="s">
        <v>295</v>
      </c>
      <c r="H879" s="155" t="s">
        <v>309</v>
      </c>
      <c r="I879" s="157">
        <v>40305</v>
      </c>
      <c r="J879" s="156">
        <v>6255.1</v>
      </c>
      <c r="K879" s="167">
        <v>1</v>
      </c>
    </row>
    <row r="880" spans="1:11" x14ac:dyDescent="0.25">
      <c r="A880" s="153">
        <v>876</v>
      </c>
      <c r="B880" s="154" t="s">
        <v>1545</v>
      </c>
      <c r="C880" s="154" t="s">
        <v>254</v>
      </c>
      <c r="D880" s="154" t="s">
        <v>255</v>
      </c>
      <c r="E880" s="155">
        <v>40192</v>
      </c>
      <c r="F880" s="156">
        <v>9610</v>
      </c>
      <c r="G880" s="155" t="s">
        <v>295</v>
      </c>
      <c r="H880" s="155" t="s">
        <v>74</v>
      </c>
      <c r="I880" s="157">
        <v>40283</v>
      </c>
      <c r="J880" s="156">
        <v>8538.49</v>
      </c>
      <c r="K880" s="167">
        <v>0.95</v>
      </c>
    </row>
    <row r="881" spans="1:11" x14ac:dyDescent="0.25">
      <c r="A881" s="153">
        <v>877</v>
      </c>
      <c r="B881" s="154" t="s">
        <v>1546</v>
      </c>
      <c r="C881" s="154" t="s">
        <v>294</v>
      </c>
      <c r="D881" s="154" t="s">
        <v>255</v>
      </c>
      <c r="E881" s="155">
        <v>40252</v>
      </c>
      <c r="F881" s="156">
        <v>2315</v>
      </c>
      <c r="G881" s="155" t="s">
        <v>295</v>
      </c>
      <c r="H881" s="155" t="s">
        <v>297</v>
      </c>
      <c r="I881" s="157">
        <v>40281</v>
      </c>
      <c r="J881" s="156">
        <v>2056.88</v>
      </c>
      <c r="K881" s="167">
        <v>0.95</v>
      </c>
    </row>
    <row r="882" spans="1:11" x14ac:dyDescent="0.25">
      <c r="A882" s="153">
        <v>878</v>
      </c>
      <c r="B882" s="154" t="s">
        <v>1547</v>
      </c>
      <c r="C882" s="154" t="s">
        <v>254</v>
      </c>
      <c r="D882" s="154" t="s">
        <v>255</v>
      </c>
      <c r="E882" s="155">
        <v>40218</v>
      </c>
      <c r="F882" s="156">
        <v>3410</v>
      </c>
      <c r="G882" s="155" t="s">
        <v>295</v>
      </c>
      <c r="H882" s="155" t="s">
        <v>304</v>
      </c>
      <c r="I882" s="157">
        <v>40281</v>
      </c>
      <c r="J882" s="156">
        <v>3372.4</v>
      </c>
      <c r="K882" s="167">
        <v>1.05</v>
      </c>
    </row>
    <row r="883" spans="1:11" x14ac:dyDescent="0.25">
      <c r="A883" s="153">
        <v>879</v>
      </c>
      <c r="B883" s="154" t="s">
        <v>1548</v>
      </c>
      <c r="C883" s="154" t="s">
        <v>294</v>
      </c>
      <c r="D883" s="154" t="s">
        <v>255</v>
      </c>
      <c r="E883" s="155">
        <v>40230</v>
      </c>
      <c r="F883" s="156">
        <v>3720</v>
      </c>
      <c r="G883" s="155" t="s">
        <v>295</v>
      </c>
      <c r="H883" s="155" t="s">
        <v>304</v>
      </c>
      <c r="I883" s="157">
        <v>40281</v>
      </c>
      <c r="J883" s="156">
        <v>3146.65</v>
      </c>
      <c r="K883" s="167">
        <v>0.9</v>
      </c>
    </row>
    <row r="884" spans="1:11" x14ac:dyDescent="0.25">
      <c r="A884" s="153">
        <v>880</v>
      </c>
      <c r="B884" s="154" t="s">
        <v>1549</v>
      </c>
      <c r="C884" s="154" t="s">
        <v>294</v>
      </c>
      <c r="D884" s="154" t="s">
        <v>255</v>
      </c>
      <c r="E884" s="155">
        <v>40196</v>
      </c>
      <c r="F884" s="156">
        <v>6432.5</v>
      </c>
      <c r="G884" s="155" t="s">
        <v>295</v>
      </c>
      <c r="H884" s="155" t="s">
        <v>297</v>
      </c>
      <c r="I884" s="157">
        <v>40295</v>
      </c>
      <c r="J884" s="156">
        <v>5715.27</v>
      </c>
      <c r="K884" s="167">
        <v>0.95</v>
      </c>
    </row>
    <row r="885" spans="1:11" x14ac:dyDescent="0.25">
      <c r="A885" s="153">
        <v>881</v>
      </c>
      <c r="B885" s="154" t="s">
        <v>1550</v>
      </c>
      <c r="C885" s="154" t="s">
        <v>294</v>
      </c>
      <c r="D885" s="154" t="s">
        <v>255</v>
      </c>
      <c r="E885" s="155" t="s">
        <v>352</v>
      </c>
      <c r="F885" s="156">
        <v>578</v>
      </c>
      <c r="G885" s="155" t="s">
        <v>295</v>
      </c>
      <c r="H885" s="155" t="s">
        <v>297</v>
      </c>
      <c r="I885" s="157">
        <v>40288</v>
      </c>
      <c r="J885" s="156">
        <v>522.22</v>
      </c>
      <c r="K885" s="167">
        <v>0.96</v>
      </c>
    </row>
    <row r="886" spans="1:11" x14ac:dyDescent="0.25">
      <c r="A886" s="153">
        <v>882</v>
      </c>
      <c r="B886" s="154" t="s">
        <v>1551</v>
      </c>
      <c r="C886" s="154" t="s">
        <v>294</v>
      </c>
      <c r="D886" s="154" t="s">
        <v>255</v>
      </c>
      <c r="E886" s="155">
        <v>40274</v>
      </c>
      <c r="F886" s="156">
        <v>2325</v>
      </c>
      <c r="G886" s="155" t="s">
        <v>295</v>
      </c>
      <c r="H886" s="155" t="s">
        <v>304</v>
      </c>
      <c r="I886" s="157">
        <v>40288</v>
      </c>
      <c r="J886" s="156">
        <v>2065.7600000000002</v>
      </c>
      <c r="K886" s="167">
        <v>0.95</v>
      </c>
    </row>
    <row r="887" spans="1:11" x14ac:dyDescent="0.25">
      <c r="A887" s="153">
        <v>883</v>
      </c>
      <c r="B887" s="154" t="s">
        <v>253</v>
      </c>
      <c r="C887" s="154" t="s">
        <v>254</v>
      </c>
      <c r="D887" s="154" t="s">
        <v>255</v>
      </c>
      <c r="E887" s="155" t="s">
        <v>253</v>
      </c>
      <c r="F887" s="156" t="s">
        <v>253</v>
      </c>
      <c r="G887" s="155" t="s">
        <v>295</v>
      </c>
      <c r="H887" s="155" t="s">
        <v>253</v>
      </c>
      <c r="I887" s="157" t="s">
        <v>253</v>
      </c>
      <c r="J887" s="156" t="s">
        <v>253</v>
      </c>
      <c r="K887" s="167" t="s">
        <v>253</v>
      </c>
    </row>
    <row r="888" spans="1:11" x14ac:dyDescent="0.25">
      <c r="A888" s="153">
        <v>884</v>
      </c>
      <c r="B888" s="154" t="s">
        <v>1552</v>
      </c>
      <c r="C888" s="154" t="s">
        <v>254</v>
      </c>
      <c r="D888" s="154" t="s">
        <v>255</v>
      </c>
      <c r="E888" s="155">
        <v>40261</v>
      </c>
      <c r="F888" s="156">
        <v>3100</v>
      </c>
      <c r="G888" s="155" t="s">
        <v>295</v>
      </c>
      <c r="H888" s="155" t="s">
        <v>309</v>
      </c>
      <c r="I888" s="157">
        <v>40283</v>
      </c>
      <c r="J888" s="156">
        <v>3053.5</v>
      </c>
      <c r="K888" s="167">
        <v>1.05</v>
      </c>
    </row>
    <row r="889" spans="1:11" x14ac:dyDescent="0.25">
      <c r="A889" s="153">
        <v>885</v>
      </c>
      <c r="B889" s="154" t="s">
        <v>253</v>
      </c>
      <c r="C889" s="154" t="s">
        <v>254</v>
      </c>
      <c r="D889" s="154" t="s">
        <v>255</v>
      </c>
      <c r="E889" s="155" t="s">
        <v>253</v>
      </c>
      <c r="F889" s="156" t="s">
        <v>253</v>
      </c>
      <c r="G889" s="155" t="s">
        <v>295</v>
      </c>
      <c r="H889" s="155" t="s">
        <v>253</v>
      </c>
      <c r="I889" s="157" t="s">
        <v>253</v>
      </c>
      <c r="J889" s="156" t="s">
        <v>253</v>
      </c>
      <c r="K889" s="167" t="s">
        <v>253</v>
      </c>
    </row>
    <row r="890" spans="1:11" x14ac:dyDescent="0.25">
      <c r="A890" s="153">
        <v>886</v>
      </c>
      <c r="B890" s="154" t="s">
        <v>1553</v>
      </c>
      <c r="C890" s="154" t="s">
        <v>254</v>
      </c>
      <c r="D890" s="154" t="s">
        <v>255</v>
      </c>
      <c r="E890" s="155">
        <v>40113</v>
      </c>
      <c r="F890" s="156">
        <v>6122.5</v>
      </c>
      <c r="G890" s="155" t="s">
        <v>295</v>
      </c>
      <c r="H890" s="155" t="s">
        <v>300</v>
      </c>
      <c r="I890" s="157">
        <v>40294</v>
      </c>
      <c r="J890" s="156">
        <v>5724.53</v>
      </c>
      <c r="K890" s="167">
        <v>1</v>
      </c>
    </row>
    <row r="891" spans="1:11" x14ac:dyDescent="0.25">
      <c r="A891" s="153">
        <v>887</v>
      </c>
      <c r="B891" s="154" t="s">
        <v>253</v>
      </c>
      <c r="C891" s="154" t="s">
        <v>254</v>
      </c>
      <c r="D891" s="154" t="s">
        <v>255</v>
      </c>
      <c r="E891" s="155" t="s">
        <v>253</v>
      </c>
      <c r="F891" s="156" t="s">
        <v>253</v>
      </c>
      <c r="G891" s="155" t="s">
        <v>295</v>
      </c>
      <c r="H891" s="155" t="s">
        <v>253</v>
      </c>
      <c r="I891" s="157" t="s">
        <v>253</v>
      </c>
      <c r="J891" s="156" t="s">
        <v>253</v>
      </c>
      <c r="K891" s="167" t="s">
        <v>253</v>
      </c>
    </row>
    <row r="892" spans="1:11" x14ac:dyDescent="0.25">
      <c r="A892" s="153">
        <v>888</v>
      </c>
      <c r="B892" s="154" t="s">
        <v>1554</v>
      </c>
      <c r="C892" s="154" t="s">
        <v>294</v>
      </c>
      <c r="D892" s="154" t="s">
        <v>255</v>
      </c>
      <c r="E892" s="155">
        <v>40260</v>
      </c>
      <c r="F892" s="156">
        <v>7727</v>
      </c>
      <c r="G892" s="155" t="s">
        <v>295</v>
      </c>
      <c r="H892" s="155" t="s">
        <v>297</v>
      </c>
      <c r="I892" s="157">
        <v>40302</v>
      </c>
      <c r="J892" s="156">
        <v>6865.43</v>
      </c>
      <c r="K892" s="167">
        <v>0.95</v>
      </c>
    </row>
    <row r="893" spans="1:11" x14ac:dyDescent="0.25">
      <c r="A893" s="153">
        <v>889</v>
      </c>
      <c r="B893" s="154" t="s">
        <v>1555</v>
      </c>
      <c r="C893" s="154" t="s">
        <v>254</v>
      </c>
      <c r="D893" s="154" t="s">
        <v>255</v>
      </c>
      <c r="E893" s="155" t="s">
        <v>352</v>
      </c>
      <c r="F893" s="156">
        <v>4960</v>
      </c>
      <c r="G893" s="155" t="s">
        <v>295</v>
      </c>
      <c r="H893" s="155" t="s">
        <v>304</v>
      </c>
      <c r="I893" s="157">
        <v>40284</v>
      </c>
      <c r="J893" s="156">
        <v>4960</v>
      </c>
      <c r="K893" s="167">
        <v>1.07</v>
      </c>
    </row>
    <row r="894" spans="1:11" x14ac:dyDescent="0.25">
      <c r="A894" s="153">
        <v>890</v>
      </c>
      <c r="B894" s="154" t="s">
        <v>1556</v>
      </c>
      <c r="C894" s="154" t="s">
        <v>294</v>
      </c>
      <c r="D894" s="154" t="s">
        <v>255</v>
      </c>
      <c r="E894" s="155">
        <v>40143</v>
      </c>
      <c r="F894" s="156">
        <v>6948</v>
      </c>
      <c r="G894" s="155" t="s">
        <v>295</v>
      </c>
      <c r="H894" s="155" t="s">
        <v>297</v>
      </c>
      <c r="I894" s="157">
        <v>40302</v>
      </c>
      <c r="J894" s="156">
        <v>6173.3</v>
      </c>
      <c r="K894" s="167">
        <v>0.95</v>
      </c>
    </row>
    <row r="895" spans="1:11" x14ac:dyDescent="0.25">
      <c r="A895" s="153">
        <v>891</v>
      </c>
      <c r="B895" s="154" t="s">
        <v>1557</v>
      </c>
      <c r="C895" s="154" t="s">
        <v>294</v>
      </c>
      <c r="D895" s="154" t="s">
        <v>255</v>
      </c>
      <c r="E895" s="155">
        <v>40266</v>
      </c>
      <c r="F895" s="156">
        <v>2895</v>
      </c>
      <c r="G895" s="155" t="s">
        <v>295</v>
      </c>
      <c r="H895" s="155" t="s">
        <v>297</v>
      </c>
      <c r="I895" s="157">
        <v>40330</v>
      </c>
      <c r="J895" s="156">
        <v>2706.95</v>
      </c>
      <c r="K895" s="167">
        <v>1</v>
      </c>
    </row>
    <row r="896" spans="1:11" x14ac:dyDescent="0.25">
      <c r="A896" s="153">
        <v>892</v>
      </c>
      <c r="B896" s="154" t="s">
        <v>1558</v>
      </c>
      <c r="C896" s="154" t="s">
        <v>294</v>
      </c>
      <c r="D896" s="154" t="s">
        <v>255</v>
      </c>
      <c r="E896" s="155" t="s">
        <v>352</v>
      </c>
      <c r="F896" s="156">
        <v>1158</v>
      </c>
      <c r="G896" s="155" t="s">
        <v>295</v>
      </c>
      <c r="H896" s="155" t="s">
        <v>297</v>
      </c>
      <c r="I896" s="157">
        <v>40295</v>
      </c>
      <c r="J896" s="156">
        <v>1028.8800000000001</v>
      </c>
      <c r="K896" s="167">
        <v>0.95</v>
      </c>
    </row>
    <row r="897" spans="1:11" x14ac:dyDescent="0.25">
      <c r="A897" s="153">
        <v>893</v>
      </c>
      <c r="B897" s="154" t="s">
        <v>253</v>
      </c>
      <c r="C897" s="154" t="s">
        <v>254</v>
      </c>
      <c r="D897" s="154" t="s">
        <v>255</v>
      </c>
      <c r="E897" s="155" t="s">
        <v>253</v>
      </c>
      <c r="F897" s="156" t="s">
        <v>253</v>
      </c>
      <c r="G897" s="155" t="s">
        <v>295</v>
      </c>
      <c r="H897" s="155" t="s">
        <v>253</v>
      </c>
      <c r="I897" s="157" t="s">
        <v>253</v>
      </c>
      <c r="J897" s="156" t="s">
        <v>253</v>
      </c>
      <c r="K897" s="167" t="s">
        <v>253</v>
      </c>
    </row>
    <row r="898" spans="1:11" x14ac:dyDescent="0.25">
      <c r="A898" s="153">
        <v>894</v>
      </c>
      <c r="B898" s="154" t="s">
        <v>1559</v>
      </c>
      <c r="C898" s="154" t="s">
        <v>254</v>
      </c>
      <c r="D898" s="154" t="s">
        <v>255</v>
      </c>
      <c r="E898" s="155">
        <v>40130</v>
      </c>
      <c r="F898" s="156">
        <v>3720</v>
      </c>
      <c r="G898" s="155" t="s">
        <v>295</v>
      </c>
      <c r="H898" s="155" t="s">
        <v>305</v>
      </c>
      <c r="I898" s="157">
        <v>40294</v>
      </c>
      <c r="J898" s="156">
        <v>3478.2</v>
      </c>
      <c r="K898" s="167">
        <v>1</v>
      </c>
    </row>
    <row r="899" spans="1:11" x14ac:dyDescent="0.25">
      <c r="A899" s="153">
        <v>895</v>
      </c>
      <c r="B899" s="154" t="s">
        <v>1560</v>
      </c>
      <c r="C899" s="154" t="s">
        <v>294</v>
      </c>
      <c r="D899" s="154" t="s">
        <v>255</v>
      </c>
      <c r="E899" s="155">
        <v>40273</v>
      </c>
      <c r="F899" s="156">
        <v>6948</v>
      </c>
      <c r="G899" s="155" t="s">
        <v>295</v>
      </c>
      <c r="H899" s="155" t="s">
        <v>297</v>
      </c>
      <c r="I899" s="157">
        <v>40295</v>
      </c>
      <c r="J899" s="156">
        <v>6173.3</v>
      </c>
      <c r="K899" s="167">
        <v>0.95</v>
      </c>
    </row>
    <row r="900" spans="1:11" x14ac:dyDescent="0.25">
      <c r="A900" s="153">
        <v>896</v>
      </c>
      <c r="B900" s="154" t="s">
        <v>1561</v>
      </c>
      <c r="C900" s="154" t="s">
        <v>254</v>
      </c>
      <c r="D900" s="154" t="s">
        <v>255</v>
      </c>
      <c r="E900" s="155">
        <v>40191</v>
      </c>
      <c r="F900" s="156">
        <v>1860</v>
      </c>
      <c r="G900" s="155" t="s">
        <v>295</v>
      </c>
      <c r="H900" s="155" t="s">
        <v>297</v>
      </c>
      <c r="I900" s="157">
        <v>40295</v>
      </c>
      <c r="J900" s="156">
        <v>1652.61</v>
      </c>
      <c r="K900" s="167">
        <v>0.95</v>
      </c>
    </row>
    <row r="901" spans="1:11" x14ac:dyDescent="0.25">
      <c r="A901" s="153">
        <v>897</v>
      </c>
      <c r="B901" s="154" t="s">
        <v>1562</v>
      </c>
      <c r="C901" s="154" t="s">
        <v>294</v>
      </c>
      <c r="D901" s="154" t="s">
        <v>255</v>
      </c>
      <c r="E901" s="155" t="s">
        <v>352</v>
      </c>
      <c r="F901" s="156">
        <v>1782.5</v>
      </c>
      <c r="G901" s="155" t="s">
        <v>295</v>
      </c>
      <c r="H901" s="155" t="s">
        <v>304</v>
      </c>
      <c r="I901" s="157">
        <v>40291</v>
      </c>
      <c r="J901" s="156">
        <v>1583.73</v>
      </c>
      <c r="K901" s="167">
        <v>0.95</v>
      </c>
    </row>
    <row r="902" spans="1:11" x14ac:dyDescent="0.25">
      <c r="A902" s="153">
        <v>898</v>
      </c>
      <c r="B902" s="154" t="s">
        <v>1563</v>
      </c>
      <c r="C902" s="154" t="s">
        <v>254</v>
      </c>
      <c r="D902" s="154" t="s">
        <v>255</v>
      </c>
      <c r="E902" s="155">
        <v>40191</v>
      </c>
      <c r="F902" s="156">
        <v>1860</v>
      </c>
      <c r="G902" s="155" t="s">
        <v>295</v>
      </c>
      <c r="H902" s="155" t="s">
        <v>297</v>
      </c>
      <c r="I902" s="157">
        <v>40323</v>
      </c>
      <c r="J902" s="156">
        <v>1652.61</v>
      </c>
      <c r="K902" s="167">
        <v>0.95</v>
      </c>
    </row>
    <row r="903" spans="1:11" x14ac:dyDescent="0.25">
      <c r="A903" s="153">
        <v>899</v>
      </c>
      <c r="B903" s="154" t="s">
        <v>1564</v>
      </c>
      <c r="C903" s="154" t="s">
        <v>254</v>
      </c>
      <c r="D903" s="154" t="s">
        <v>255</v>
      </c>
      <c r="E903" s="155" t="s">
        <v>352</v>
      </c>
      <c r="F903" s="156">
        <v>5425</v>
      </c>
      <c r="G903" s="155" t="s">
        <v>295</v>
      </c>
      <c r="H903" s="155" t="s">
        <v>302</v>
      </c>
      <c r="I903" s="157">
        <v>40353</v>
      </c>
      <c r="J903" s="156">
        <v>5425</v>
      </c>
      <c r="K903" s="167">
        <v>1.07</v>
      </c>
    </row>
    <row r="904" spans="1:11" x14ac:dyDescent="0.25">
      <c r="A904" s="153">
        <v>900</v>
      </c>
      <c r="B904" s="154" t="s">
        <v>1565</v>
      </c>
      <c r="C904" s="154" t="s">
        <v>254</v>
      </c>
      <c r="D904" s="154" t="s">
        <v>255</v>
      </c>
      <c r="E904" s="155" t="s">
        <v>352</v>
      </c>
      <c r="F904" s="156">
        <v>6122.5</v>
      </c>
      <c r="G904" s="155" t="s">
        <v>295</v>
      </c>
      <c r="H904" s="155" t="s">
        <v>297</v>
      </c>
      <c r="I904" s="157">
        <v>40302</v>
      </c>
      <c r="J904" s="156">
        <v>5439.84</v>
      </c>
      <c r="K904" s="167">
        <v>0.95</v>
      </c>
    </row>
    <row r="905" spans="1:11" x14ac:dyDescent="0.25">
      <c r="A905" s="153">
        <v>901</v>
      </c>
      <c r="B905" s="154" t="s">
        <v>1566</v>
      </c>
      <c r="C905" s="154" t="s">
        <v>254</v>
      </c>
      <c r="D905" s="154" t="s">
        <v>255</v>
      </c>
      <c r="E905" s="155">
        <v>40191</v>
      </c>
      <c r="F905" s="156">
        <v>2325</v>
      </c>
      <c r="G905" s="155" t="s">
        <v>295</v>
      </c>
      <c r="H905" s="155" t="s">
        <v>297</v>
      </c>
      <c r="I905" s="157">
        <v>40302</v>
      </c>
      <c r="J905" s="156">
        <v>2065.7600000000002</v>
      </c>
      <c r="K905" s="167">
        <v>0.95</v>
      </c>
    </row>
    <row r="906" spans="1:11" x14ac:dyDescent="0.25">
      <c r="A906" s="153">
        <v>902</v>
      </c>
      <c r="B906" s="154" t="s">
        <v>1567</v>
      </c>
      <c r="C906" s="154" t="s">
        <v>254</v>
      </c>
      <c r="D906" s="154" t="s">
        <v>255</v>
      </c>
      <c r="E906" s="155">
        <v>40248</v>
      </c>
      <c r="F906" s="156">
        <v>4340</v>
      </c>
      <c r="G906" s="155" t="s">
        <v>295</v>
      </c>
      <c r="H906" s="155" t="s">
        <v>300</v>
      </c>
      <c r="I906" s="157">
        <v>40402</v>
      </c>
      <c r="J906" s="156">
        <v>4057.9</v>
      </c>
      <c r="K906" s="167">
        <v>1</v>
      </c>
    </row>
    <row r="907" spans="1:11" x14ac:dyDescent="0.25">
      <c r="A907" s="153">
        <v>903</v>
      </c>
      <c r="B907" s="154" t="s">
        <v>253</v>
      </c>
      <c r="C907" s="154" t="s">
        <v>254</v>
      </c>
      <c r="D907" s="154" t="s">
        <v>255</v>
      </c>
      <c r="E907" s="155" t="s">
        <v>253</v>
      </c>
      <c r="F907" s="156" t="s">
        <v>253</v>
      </c>
      <c r="G907" s="155" t="s">
        <v>295</v>
      </c>
      <c r="H907" s="155" t="s">
        <v>253</v>
      </c>
      <c r="I907" s="157" t="s">
        <v>253</v>
      </c>
      <c r="J907" s="156" t="s">
        <v>253</v>
      </c>
      <c r="K907" s="167" t="s">
        <v>253</v>
      </c>
    </row>
    <row r="908" spans="1:11" x14ac:dyDescent="0.25">
      <c r="A908" s="153">
        <v>904</v>
      </c>
      <c r="B908" s="154" t="s">
        <v>1568</v>
      </c>
      <c r="C908" s="154" t="s">
        <v>254</v>
      </c>
      <c r="D908" s="154" t="s">
        <v>255</v>
      </c>
      <c r="E908" s="155">
        <v>40276</v>
      </c>
      <c r="F908" s="156">
        <v>2557.5</v>
      </c>
      <c r="G908" s="155" t="s">
        <v>295</v>
      </c>
      <c r="H908" s="155" t="s">
        <v>309</v>
      </c>
      <c r="I908" s="157">
        <v>40331</v>
      </c>
      <c r="J908" s="156">
        <v>2391.2600000000002</v>
      </c>
      <c r="K908" s="167">
        <v>1</v>
      </c>
    </row>
    <row r="909" spans="1:11" x14ac:dyDescent="0.25">
      <c r="A909" s="153">
        <v>905</v>
      </c>
      <c r="B909" s="154" t="s">
        <v>1569</v>
      </c>
      <c r="C909" s="154" t="s">
        <v>294</v>
      </c>
      <c r="D909" s="154" t="s">
        <v>255</v>
      </c>
      <c r="E909" s="155" t="s">
        <v>352</v>
      </c>
      <c r="F909" s="156">
        <v>1158</v>
      </c>
      <c r="G909" s="155" t="s">
        <v>295</v>
      </c>
      <c r="H909" s="155" t="s">
        <v>297</v>
      </c>
      <c r="I909" s="157">
        <v>40302</v>
      </c>
      <c r="J909" s="156">
        <v>1028.8800000000001</v>
      </c>
      <c r="K909" s="167">
        <v>0.95</v>
      </c>
    </row>
    <row r="910" spans="1:11" x14ac:dyDescent="0.25">
      <c r="A910" s="153">
        <v>906</v>
      </c>
      <c r="B910" s="154" t="s">
        <v>1570</v>
      </c>
      <c r="C910" s="154" t="s">
        <v>254</v>
      </c>
      <c r="D910" s="154" t="s">
        <v>255</v>
      </c>
      <c r="E910" s="155" t="s">
        <v>352</v>
      </c>
      <c r="F910" s="156">
        <v>1550</v>
      </c>
      <c r="G910" s="155" t="s">
        <v>295</v>
      </c>
      <c r="H910" s="155" t="s">
        <v>297</v>
      </c>
      <c r="I910" s="157">
        <v>40295</v>
      </c>
      <c r="J910" s="156">
        <v>1377.18</v>
      </c>
      <c r="K910" s="167">
        <v>0.95</v>
      </c>
    </row>
    <row r="911" spans="1:11" x14ac:dyDescent="0.25">
      <c r="A911" s="153">
        <v>907</v>
      </c>
      <c r="B911" s="154" t="s">
        <v>1571</v>
      </c>
      <c r="C911" s="154" t="s">
        <v>294</v>
      </c>
      <c r="D911" s="154" t="s">
        <v>255</v>
      </c>
      <c r="E911" s="155">
        <v>40213</v>
      </c>
      <c r="F911" s="156">
        <v>12245</v>
      </c>
      <c r="G911" s="155" t="s">
        <v>295</v>
      </c>
      <c r="H911" s="155" t="s">
        <v>297</v>
      </c>
      <c r="I911" s="157">
        <v>40302</v>
      </c>
      <c r="J911" s="156">
        <v>10879.69</v>
      </c>
      <c r="K911" s="167">
        <v>0.95</v>
      </c>
    </row>
    <row r="912" spans="1:11" x14ac:dyDescent="0.25">
      <c r="A912" s="153">
        <v>908</v>
      </c>
      <c r="B912" s="154" t="s">
        <v>1572</v>
      </c>
      <c r="C912" s="154" t="s">
        <v>294</v>
      </c>
      <c r="D912" s="154" t="s">
        <v>255</v>
      </c>
      <c r="E912" s="155">
        <v>40284</v>
      </c>
      <c r="F912" s="156">
        <v>1937</v>
      </c>
      <c r="G912" s="155" t="s">
        <v>295</v>
      </c>
      <c r="H912" s="155" t="s">
        <v>297</v>
      </c>
      <c r="I912" s="157">
        <v>40302</v>
      </c>
      <c r="J912" s="156">
        <v>1721.02</v>
      </c>
      <c r="K912" s="167">
        <v>0.95</v>
      </c>
    </row>
    <row r="913" spans="1:11" x14ac:dyDescent="0.25">
      <c r="A913" s="153">
        <v>909</v>
      </c>
      <c r="B913" s="154" t="s">
        <v>1573</v>
      </c>
      <c r="C913" s="154" t="s">
        <v>294</v>
      </c>
      <c r="D913" s="154" t="s">
        <v>255</v>
      </c>
      <c r="E913" s="155">
        <v>40290</v>
      </c>
      <c r="F913" s="156">
        <v>1538</v>
      </c>
      <c r="G913" s="155" t="s">
        <v>295</v>
      </c>
      <c r="H913" s="155" t="s">
        <v>297</v>
      </c>
      <c r="I913" s="157">
        <v>40351</v>
      </c>
      <c r="J913" s="156">
        <v>1366.57</v>
      </c>
      <c r="K913" s="167">
        <v>0.95</v>
      </c>
    </row>
    <row r="914" spans="1:11" x14ac:dyDescent="0.25">
      <c r="A914" s="153">
        <v>910</v>
      </c>
      <c r="B914" s="154" t="s">
        <v>1574</v>
      </c>
      <c r="C914" s="154" t="s">
        <v>294</v>
      </c>
      <c r="D914" s="154" t="s">
        <v>255</v>
      </c>
      <c r="E914" s="155" t="s">
        <v>352</v>
      </c>
      <c r="F914" s="156">
        <v>779</v>
      </c>
      <c r="G914" s="155" t="s">
        <v>295</v>
      </c>
      <c r="H914" s="155" t="s">
        <v>297</v>
      </c>
      <c r="I914" s="157">
        <v>40308</v>
      </c>
      <c r="J914" s="156">
        <v>692.14</v>
      </c>
      <c r="K914" s="167">
        <v>0.95</v>
      </c>
    </row>
    <row r="915" spans="1:11" x14ac:dyDescent="0.25">
      <c r="A915" s="153">
        <v>911</v>
      </c>
      <c r="B915" s="154" t="s">
        <v>1575</v>
      </c>
      <c r="C915" s="154" t="s">
        <v>294</v>
      </c>
      <c r="D915" s="154" t="s">
        <v>255</v>
      </c>
      <c r="E915" s="155" t="s">
        <v>352</v>
      </c>
      <c r="F915" s="156">
        <v>2315</v>
      </c>
      <c r="G915" s="155" t="s">
        <v>295</v>
      </c>
      <c r="H915" s="155" t="s">
        <v>297</v>
      </c>
      <c r="I915" s="157">
        <v>40351</v>
      </c>
      <c r="J915" s="156">
        <v>2056.87</v>
      </c>
      <c r="K915" s="167">
        <v>0.95</v>
      </c>
    </row>
    <row r="916" spans="1:11" x14ac:dyDescent="0.25">
      <c r="A916" s="153">
        <v>912</v>
      </c>
      <c r="B916" s="154" t="s">
        <v>1576</v>
      </c>
      <c r="C916" s="154" t="s">
        <v>294</v>
      </c>
      <c r="D916" s="154" t="s">
        <v>255</v>
      </c>
      <c r="E916" s="155">
        <v>40295</v>
      </c>
      <c r="F916" s="156">
        <v>4054</v>
      </c>
      <c r="G916" s="155" t="s">
        <v>295</v>
      </c>
      <c r="H916" s="155" t="s">
        <v>297</v>
      </c>
      <c r="I916" s="157">
        <v>40308</v>
      </c>
      <c r="J916" s="156">
        <v>3601.98</v>
      </c>
      <c r="K916" s="167">
        <v>0.95</v>
      </c>
    </row>
    <row r="917" spans="1:11" x14ac:dyDescent="0.25">
      <c r="A917" s="153">
        <v>913</v>
      </c>
      <c r="B917" s="154" t="s">
        <v>1577</v>
      </c>
      <c r="C917" s="154" t="s">
        <v>254</v>
      </c>
      <c r="D917" s="154" t="s">
        <v>255</v>
      </c>
      <c r="E917" s="155">
        <v>40235</v>
      </c>
      <c r="F917" s="156">
        <v>4650</v>
      </c>
      <c r="G917" s="155" t="s">
        <v>295</v>
      </c>
      <c r="H917" s="155" t="s">
        <v>297</v>
      </c>
      <c r="I917" s="157">
        <v>40316</v>
      </c>
      <c r="J917" s="156">
        <v>4131.5200000000004</v>
      </c>
      <c r="K917" s="167">
        <v>0.95</v>
      </c>
    </row>
    <row r="918" spans="1:11" x14ac:dyDescent="0.25">
      <c r="A918" s="153">
        <v>914</v>
      </c>
      <c r="B918" s="154" t="s">
        <v>1578</v>
      </c>
      <c r="C918" s="154" t="s">
        <v>254</v>
      </c>
      <c r="D918" s="154" t="s">
        <v>255</v>
      </c>
      <c r="E918" s="155">
        <v>40186</v>
      </c>
      <c r="F918" s="156">
        <v>10695</v>
      </c>
      <c r="G918" s="155" t="s">
        <v>295</v>
      </c>
      <c r="H918" s="155" t="s">
        <v>297</v>
      </c>
      <c r="I918" s="157">
        <v>40323</v>
      </c>
      <c r="J918" s="156">
        <v>9502.5</v>
      </c>
      <c r="K918" s="167">
        <v>0.95</v>
      </c>
    </row>
    <row r="919" spans="1:11" x14ac:dyDescent="0.25">
      <c r="A919" s="153">
        <v>915</v>
      </c>
      <c r="B919" s="154" t="s">
        <v>1579</v>
      </c>
      <c r="C919" s="154" t="s">
        <v>254</v>
      </c>
      <c r="D919" s="154" t="s">
        <v>255</v>
      </c>
      <c r="E919" s="155">
        <v>40220</v>
      </c>
      <c r="F919" s="156">
        <v>11392.5</v>
      </c>
      <c r="G919" s="155" t="s">
        <v>295</v>
      </c>
      <c r="H919" s="155" t="s">
        <v>304</v>
      </c>
      <c r="I919" s="157">
        <v>40305</v>
      </c>
      <c r="J919" s="156">
        <v>9996.1</v>
      </c>
      <c r="K919" s="167">
        <v>0.93</v>
      </c>
    </row>
    <row r="920" spans="1:11" x14ac:dyDescent="0.25">
      <c r="A920" s="153">
        <v>916</v>
      </c>
      <c r="B920" s="154" t="s">
        <v>1580</v>
      </c>
      <c r="C920" s="154" t="s">
        <v>254</v>
      </c>
      <c r="D920" s="154" t="s">
        <v>255</v>
      </c>
      <c r="E920" s="155">
        <v>40283</v>
      </c>
      <c r="F920" s="156">
        <v>4960</v>
      </c>
      <c r="G920" s="155" t="s">
        <v>295</v>
      </c>
      <c r="H920" s="155" t="s">
        <v>297</v>
      </c>
      <c r="I920" s="157">
        <v>40316</v>
      </c>
      <c r="J920" s="156">
        <v>4406.96</v>
      </c>
      <c r="K920" s="167">
        <v>0.95</v>
      </c>
    </row>
    <row r="921" spans="1:11" x14ac:dyDescent="0.25">
      <c r="A921" s="153">
        <v>917</v>
      </c>
      <c r="B921" s="154" t="s">
        <v>1581</v>
      </c>
      <c r="C921" s="154" t="s">
        <v>294</v>
      </c>
      <c r="D921" s="154" t="s">
        <v>255</v>
      </c>
      <c r="E921" s="155">
        <v>40200</v>
      </c>
      <c r="F921" s="156">
        <v>2712.5</v>
      </c>
      <c r="G921" s="155" t="s">
        <v>295</v>
      </c>
      <c r="H921" s="155" t="s">
        <v>304</v>
      </c>
      <c r="I921" s="157">
        <v>40305</v>
      </c>
      <c r="J921" s="156">
        <v>2536.1799999999998</v>
      </c>
      <c r="K921" s="167">
        <v>1</v>
      </c>
    </row>
    <row r="922" spans="1:11" x14ac:dyDescent="0.25">
      <c r="A922" s="153">
        <v>918</v>
      </c>
      <c r="B922" s="154" t="s">
        <v>1582</v>
      </c>
      <c r="C922" s="154" t="s">
        <v>254</v>
      </c>
      <c r="D922" s="154" t="s">
        <v>255</v>
      </c>
      <c r="E922" s="155">
        <v>39953</v>
      </c>
      <c r="F922" s="156">
        <v>36037.5</v>
      </c>
      <c r="G922" s="155" t="s">
        <v>295</v>
      </c>
      <c r="H922" s="155" t="s">
        <v>304</v>
      </c>
      <c r="I922" s="157">
        <v>40317</v>
      </c>
      <c r="J922" s="156">
        <v>32019.3</v>
      </c>
      <c r="K922" s="167">
        <v>0.95</v>
      </c>
    </row>
    <row r="923" spans="1:11" x14ac:dyDescent="0.25">
      <c r="A923" s="153">
        <v>919</v>
      </c>
      <c r="B923" s="154" t="s">
        <v>1583</v>
      </c>
      <c r="C923" s="154" t="s">
        <v>254</v>
      </c>
      <c r="D923" s="154" t="s">
        <v>255</v>
      </c>
      <c r="E923" s="155" t="s">
        <v>352</v>
      </c>
      <c r="F923" s="156">
        <v>2092.5</v>
      </c>
      <c r="G923" s="155" t="s">
        <v>295</v>
      </c>
      <c r="H923" s="155" t="s">
        <v>297</v>
      </c>
      <c r="I923" s="157">
        <v>40316</v>
      </c>
      <c r="J923" s="156">
        <v>1859.18</v>
      </c>
      <c r="K923" s="167">
        <v>0.95</v>
      </c>
    </row>
    <row r="924" spans="1:11" x14ac:dyDescent="0.25">
      <c r="A924" s="153">
        <v>920</v>
      </c>
      <c r="B924" s="154" t="s">
        <v>1584</v>
      </c>
      <c r="C924" s="154" t="s">
        <v>254</v>
      </c>
      <c r="D924" s="154" t="s">
        <v>255</v>
      </c>
      <c r="E924" s="155" t="s">
        <v>352</v>
      </c>
      <c r="F924" s="156">
        <v>1007.5</v>
      </c>
      <c r="G924" s="155" t="s">
        <v>295</v>
      </c>
      <c r="H924" s="155" t="s">
        <v>309</v>
      </c>
      <c r="I924" s="157">
        <v>40318</v>
      </c>
      <c r="J924" s="156">
        <v>942.01</v>
      </c>
      <c r="K924" s="167">
        <v>1</v>
      </c>
    </row>
    <row r="925" spans="1:11" x14ac:dyDescent="0.25">
      <c r="A925" s="153">
        <v>921</v>
      </c>
      <c r="B925" s="154" t="s">
        <v>1585</v>
      </c>
      <c r="C925" s="154" t="s">
        <v>294</v>
      </c>
      <c r="D925" s="154" t="s">
        <v>255</v>
      </c>
      <c r="E925" s="155">
        <v>40289</v>
      </c>
      <c r="F925" s="156">
        <v>2895</v>
      </c>
      <c r="G925" s="155" t="s">
        <v>295</v>
      </c>
      <c r="H925" s="155" t="s">
        <v>297</v>
      </c>
      <c r="I925" s="157">
        <v>40316</v>
      </c>
      <c r="J925" s="156">
        <v>2572.21</v>
      </c>
      <c r="K925" s="167">
        <v>0.95</v>
      </c>
    </row>
    <row r="926" spans="1:11" x14ac:dyDescent="0.25">
      <c r="A926" s="153">
        <v>922</v>
      </c>
      <c r="B926" s="154" t="s">
        <v>1586</v>
      </c>
      <c r="C926" s="154" t="s">
        <v>254</v>
      </c>
      <c r="D926" s="154" t="s">
        <v>255</v>
      </c>
      <c r="E926" s="155" t="s">
        <v>352</v>
      </c>
      <c r="F926" s="156">
        <v>3100</v>
      </c>
      <c r="G926" s="155" t="s">
        <v>295</v>
      </c>
      <c r="H926" s="155" t="s">
        <v>297</v>
      </c>
      <c r="I926" s="157">
        <v>40316</v>
      </c>
      <c r="J926" s="156">
        <v>2754.35</v>
      </c>
      <c r="K926" s="167">
        <v>0.95</v>
      </c>
    </row>
    <row r="927" spans="1:11" x14ac:dyDescent="0.25">
      <c r="A927" s="153">
        <v>923</v>
      </c>
      <c r="B927" s="154" t="s">
        <v>1587</v>
      </c>
      <c r="C927" s="154" t="s">
        <v>294</v>
      </c>
      <c r="D927" s="154" t="s">
        <v>255</v>
      </c>
      <c r="E927" s="155">
        <v>40309</v>
      </c>
      <c r="F927" s="156">
        <v>2092.5</v>
      </c>
      <c r="G927" s="155" t="s">
        <v>295</v>
      </c>
      <c r="H927" s="155" t="s">
        <v>297</v>
      </c>
      <c r="I927" s="157">
        <v>40323</v>
      </c>
      <c r="J927" s="156">
        <v>1859.18</v>
      </c>
      <c r="K927" s="167">
        <v>0.95</v>
      </c>
    </row>
    <row r="928" spans="1:11" x14ac:dyDescent="0.25">
      <c r="A928" s="153">
        <v>924</v>
      </c>
      <c r="B928" s="154" t="s">
        <v>1588</v>
      </c>
      <c r="C928" s="154" t="s">
        <v>294</v>
      </c>
      <c r="D928" s="154" t="s">
        <v>255</v>
      </c>
      <c r="E928" s="155">
        <v>40308</v>
      </c>
      <c r="F928" s="156">
        <v>1158</v>
      </c>
      <c r="G928" s="155" t="s">
        <v>295</v>
      </c>
      <c r="H928" s="155" t="s">
        <v>297</v>
      </c>
      <c r="I928" s="157">
        <v>40323</v>
      </c>
      <c r="J928" s="156">
        <v>1028.8800000000001</v>
      </c>
      <c r="K928" s="167">
        <v>0.95</v>
      </c>
    </row>
    <row r="929" spans="1:11" x14ac:dyDescent="0.25">
      <c r="A929" s="153">
        <v>925</v>
      </c>
      <c r="B929" s="154" t="s">
        <v>1589</v>
      </c>
      <c r="C929" s="154" t="s">
        <v>254</v>
      </c>
      <c r="D929" s="154" t="s">
        <v>255</v>
      </c>
      <c r="E929" s="155">
        <v>40253</v>
      </c>
      <c r="F929" s="156">
        <v>11160</v>
      </c>
      <c r="G929" s="155" t="s">
        <v>295</v>
      </c>
      <c r="H929" s="155" t="s">
        <v>305</v>
      </c>
      <c r="I929" s="157">
        <v>40319</v>
      </c>
      <c r="J929" s="156">
        <v>10473.66</v>
      </c>
      <c r="K929" s="167">
        <v>1</v>
      </c>
    </row>
    <row r="930" spans="1:11" x14ac:dyDescent="0.25">
      <c r="A930" s="153">
        <v>926</v>
      </c>
      <c r="B930" s="154" t="s">
        <v>1590</v>
      </c>
      <c r="C930" s="154" t="s">
        <v>254</v>
      </c>
      <c r="D930" s="154" t="s">
        <v>255</v>
      </c>
      <c r="E930" s="155">
        <v>40534</v>
      </c>
      <c r="F930" s="156">
        <v>15035</v>
      </c>
      <c r="G930" s="155" t="s">
        <v>295</v>
      </c>
      <c r="H930" s="155" t="s">
        <v>304</v>
      </c>
      <c r="I930" s="157">
        <v>40316</v>
      </c>
      <c r="J930" s="156">
        <v>13358.6</v>
      </c>
      <c r="K930" s="167">
        <v>0.95</v>
      </c>
    </row>
    <row r="931" spans="1:11" x14ac:dyDescent="0.25">
      <c r="A931" s="153">
        <v>927</v>
      </c>
      <c r="B931" s="154" t="s">
        <v>1591</v>
      </c>
      <c r="C931" s="154" t="s">
        <v>294</v>
      </c>
      <c r="D931" s="154" t="s">
        <v>255</v>
      </c>
      <c r="E931" s="155" t="s">
        <v>352</v>
      </c>
      <c r="F931" s="156">
        <v>2315</v>
      </c>
      <c r="G931" s="155" t="s">
        <v>295</v>
      </c>
      <c r="H931" s="155" t="s">
        <v>297</v>
      </c>
      <c r="I931" s="157">
        <v>40323</v>
      </c>
      <c r="J931" s="156">
        <v>2056.87</v>
      </c>
      <c r="K931" s="167">
        <v>0.95</v>
      </c>
    </row>
    <row r="932" spans="1:11" x14ac:dyDescent="0.25">
      <c r="A932" s="153">
        <v>928</v>
      </c>
      <c r="B932" s="154" t="s">
        <v>1592</v>
      </c>
      <c r="C932" s="154" t="s">
        <v>294</v>
      </c>
      <c r="D932" s="154" t="s">
        <v>255</v>
      </c>
      <c r="E932" s="155">
        <v>40290</v>
      </c>
      <c r="F932" s="156">
        <v>1158</v>
      </c>
      <c r="G932" s="155" t="s">
        <v>295</v>
      </c>
      <c r="H932" s="155" t="s">
        <v>297</v>
      </c>
      <c r="I932" s="157">
        <v>40323</v>
      </c>
      <c r="J932" s="156">
        <v>1028.8800000000001</v>
      </c>
      <c r="K932" s="167">
        <v>0.95</v>
      </c>
    </row>
    <row r="933" spans="1:11" x14ac:dyDescent="0.25">
      <c r="A933" s="153">
        <v>929</v>
      </c>
      <c r="B933" s="154" t="s">
        <v>1593</v>
      </c>
      <c r="C933" s="154" t="s">
        <v>294</v>
      </c>
      <c r="D933" s="154" t="s">
        <v>255</v>
      </c>
      <c r="E933" s="155" t="s">
        <v>352</v>
      </c>
      <c r="F933" s="156">
        <v>1158</v>
      </c>
      <c r="G933" s="155" t="s">
        <v>295</v>
      </c>
      <c r="H933" s="155" t="s">
        <v>297</v>
      </c>
      <c r="I933" s="157">
        <v>40400</v>
      </c>
      <c r="J933" s="156">
        <v>1082.73</v>
      </c>
      <c r="K933" s="167">
        <v>1</v>
      </c>
    </row>
    <row r="934" spans="1:11" x14ac:dyDescent="0.25">
      <c r="A934" s="153">
        <v>930</v>
      </c>
      <c r="B934" s="154" t="s">
        <v>1594</v>
      </c>
      <c r="C934" s="154" t="s">
        <v>294</v>
      </c>
      <c r="D934" s="154" t="s">
        <v>255</v>
      </c>
      <c r="E934" s="155" t="s">
        <v>352</v>
      </c>
      <c r="F934" s="156">
        <v>1937</v>
      </c>
      <c r="G934" s="155" t="s">
        <v>295</v>
      </c>
      <c r="H934" s="155" t="s">
        <v>297</v>
      </c>
      <c r="I934" s="157">
        <v>40323</v>
      </c>
      <c r="J934" s="156">
        <v>1721.02</v>
      </c>
      <c r="K934" s="167">
        <v>0.95</v>
      </c>
    </row>
    <row r="935" spans="1:11" x14ac:dyDescent="0.25">
      <c r="A935" s="153">
        <v>931</v>
      </c>
      <c r="B935" s="154" t="s">
        <v>1595</v>
      </c>
      <c r="C935" s="154" t="s">
        <v>254</v>
      </c>
      <c r="D935" s="154" t="s">
        <v>255</v>
      </c>
      <c r="E935" s="155">
        <v>40122</v>
      </c>
      <c r="F935" s="156">
        <v>5890</v>
      </c>
      <c r="G935" s="155" t="s">
        <v>295</v>
      </c>
      <c r="H935" s="155" t="s">
        <v>297</v>
      </c>
      <c r="I935" s="157">
        <v>40318</v>
      </c>
      <c r="J935" s="156">
        <v>5233.3999999999996</v>
      </c>
      <c r="K935" s="167">
        <v>0.95</v>
      </c>
    </row>
    <row r="936" spans="1:11" x14ac:dyDescent="0.25">
      <c r="A936" s="153">
        <v>932</v>
      </c>
      <c r="B936" s="154" t="s">
        <v>1596</v>
      </c>
      <c r="C936" s="154" t="s">
        <v>294</v>
      </c>
      <c r="D936" s="154" t="s">
        <v>255</v>
      </c>
      <c r="E936" s="155" t="s">
        <v>352</v>
      </c>
      <c r="F936" s="156">
        <v>2315</v>
      </c>
      <c r="G936" s="155" t="s">
        <v>295</v>
      </c>
      <c r="H936" s="155" t="s">
        <v>297</v>
      </c>
      <c r="I936" s="157">
        <v>40323</v>
      </c>
      <c r="J936" s="156">
        <v>2056.88</v>
      </c>
      <c r="K936" s="167">
        <v>0.95</v>
      </c>
    </row>
    <row r="937" spans="1:11" x14ac:dyDescent="0.25">
      <c r="A937" s="153">
        <v>933</v>
      </c>
      <c r="B937" s="154" t="s">
        <v>1597</v>
      </c>
      <c r="C937" s="154" t="s">
        <v>294</v>
      </c>
      <c r="D937" s="154" t="s">
        <v>255</v>
      </c>
      <c r="E937" s="155" t="s">
        <v>352</v>
      </c>
      <c r="F937" s="156">
        <v>380</v>
      </c>
      <c r="G937" s="155" t="s">
        <v>295</v>
      </c>
      <c r="H937" s="155" t="s">
        <v>297</v>
      </c>
      <c r="I937" s="157">
        <v>40323</v>
      </c>
      <c r="J937" s="156">
        <v>343.33</v>
      </c>
      <c r="K937" s="167">
        <v>0.96</v>
      </c>
    </row>
    <row r="938" spans="1:11" x14ac:dyDescent="0.25">
      <c r="A938" s="153">
        <v>934</v>
      </c>
      <c r="B938" s="154" t="s">
        <v>253</v>
      </c>
      <c r="C938" s="154" t="s">
        <v>254</v>
      </c>
      <c r="D938" s="154" t="s">
        <v>255</v>
      </c>
      <c r="E938" s="155" t="s">
        <v>253</v>
      </c>
      <c r="F938" s="156" t="s">
        <v>253</v>
      </c>
      <c r="G938" s="155" t="s">
        <v>295</v>
      </c>
      <c r="H938" s="155" t="s">
        <v>253</v>
      </c>
      <c r="I938" s="157" t="s">
        <v>253</v>
      </c>
      <c r="J938" s="156" t="s">
        <v>253</v>
      </c>
      <c r="K938" s="167" t="s">
        <v>253</v>
      </c>
    </row>
    <row r="939" spans="1:11" x14ac:dyDescent="0.25">
      <c r="A939" s="153">
        <v>935</v>
      </c>
      <c r="B939" s="154" t="s">
        <v>1598</v>
      </c>
      <c r="C939" s="154" t="s">
        <v>254</v>
      </c>
      <c r="D939" s="154" t="s">
        <v>255</v>
      </c>
      <c r="E939" s="155">
        <v>40282</v>
      </c>
      <c r="F939" s="156">
        <v>10772.5</v>
      </c>
      <c r="G939" s="155" t="s">
        <v>295</v>
      </c>
      <c r="H939" s="155" t="s">
        <v>304</v>
      </c>
      <c r="I939" s="157">
        <v>40322</v>
      </c>
      <c r="J939" s="156">
        <v>9571.36</v>
      </c>
      <c r="K939" s="167">
        <v>0.95</v>
      </c>
    </row>
    <row r="940" spans="1:11" x14ac:dyDescent="0.25">
      <c r="A940" s="153">
        <v>936</v>
      </c>
      <c r="B940" s="154" t="s">
        <v>1599</v>
      </c>
      <c r="C940" s="154" t="s">
        <v>294</v>
      </c>
      <c r="D940" s="154" t="s">
        <v>255</v>
      </c>
      <c r="E940" s="155" t="s">
        <v>352</v>
      </c>
      <c r="F940" s="156">
        <v>480</v>
      </c>
      <c r="G940" s="155" t="s">
        <v>295</v>
      </c>
      <c r="H940" s="155" t="s">
        <v>297</v>
      </c>
      <c r="I940" s="157">
        <v>40330</v>
      </c>
      <c r="J940" s="156">
        <v>456</v>
      </c>
      <c r="K940" s="167">
        <v>1.01</v>
      </c>
    </row>
    <row r="941" spans="1:11" x14ac:dyDescent="0.25">
      <c r="A941" s="153">
        <v>937</v>
      </c>
      <c r="B941" s="154" t="s">
        <v>1600</v>
      </c>
      <c r="C941" s="154" t="s">
        <v>254</v>
      </c>
      <c r="D941" s="154" t="s">
        <v>255</v>
      </c>
      <c r="E941" s="155">
        <v>40129</v>
      </c>
      <c r="F941" s="156">
        <v>14337.5</v>
      </c>
      <c r="G941" s="155" t="s">
        <v>295</v>
      </c>
      <c r="H941" s="155" t="s">
        <v>317</v>
      </c>
      <c r="I941" s="157">
        <v>40400</v>
      </c>
      <c r="J941" s="156">
        <v>13412.49</v>
      </c>
      <c r="K941" s="167">
        <v>1</v>
      </c>
    </row>
    <row r="942" spans="1:11" x14ac:dyDescent="0.25">
      <c r="A942" s="153">
        <v>938</v>
      </c>
      <c r="B942" s="154" t="s">
        <v>1601</v>
      </c>
      <c r="C942" s="154" t="s">
        <v>294</v>
      </c>
      <c r="D942" s="154" t="s">
        <v>255</v>
      </c>
      <c r="E942" s="155" t="s">
        <v>352</v>
      </c>
      <c r="F942" s="156">
        <v>380</v>
      </c>
      <c r="G942" s="155" t="s">
        <v>295</v>
      </c>
      <c r="H942" s="155" t="s">
        <v>304</v>
      </c>
      <c r="I942" s="157">
        <v>40344</v>
      </c>
      <c r="J942" s="156">
        <v>361</v>
      </c>
      <c r="K942" s="167">
        <v>1.01</v>
      </c>
    </row>
    <row r="943" spans="1:11" x14ac:dyDescent="0.25">
      <c r="A943" s="153">
        <v>939</v>
      </c>
      <c r="B943" s="154" t="s">
        <v>1602</v>
      </c>
      <c r="C943" s="154" t="s">
        <v>294</v>
      </c>
      <c r="D943" s="154" t="s">
        <v>255</v>
      </c>
      <c r="E943" s="155" t="s">
        <v>352</v>
      </c>
      <c r="F943" s="156">
        <v>1158</v>
      </c>
      <c r="G943" s="155" t="s">
        <v>295</v>
      </c>
      <c r="H943" s="155" t="s">
        <v>297</v>
      </c>
      <c r="I943" s="157">
        <v>40330</v>
      </c>
      <c r="J943" s="156">
        <v>1082.73</v>
      </c>
      <c r="K943" s="167">
        <v>1</v>
      </c>
    </row>
    <row r="944" spans="1:11" x14ac:dyDescent="0.25">
      <c r="A944" s="153">
        <v>940</v>
      </c>
      <c r="B944" s="154" t="s">
        <v>1603</v>
      </c>
      <c r="C944" s="154" t="s">
        <v>254</v>
      </c>
      <c r="D944" s="154" t="s">
        <v>255</v>
      </c>
      <c r="E944" s="155">
        <v>40078</v>
      </c>
      <c r="F944" s="156">
        <v>6975</v>
      </c>
      <c r="G944" s="155" t="s">
        <v>295</v>
      </c>
      <c r="H944" s="155" t="s">
        <v>318</v>
      </c>
      <c r="I944" s="157">
        <v>40436</v>
      </c>
      <c r="J944" s="156">
        <v>6546.04</v>
      </c>
      <c r="K944" s="167">
        <v>1</v>
      </c>
    </row>
    <row r="945" spans="1:11" x14ac:dyDescent="0.25">
      <c r="A945" s="153">
        <v>941</v>
      </c>
      <c r="B945" s="154" t="s">
        <v>1604</v>
      </c>
      <c r="C945" s="154" t="s">
        <v>254</v>
      </c>
      <c r="D945" s="154" t="s">
        <v>255</v>
      </c>
      <c r="E945" s="155">
        <v>40185</v>
      </c>
      <c r="F945" s="156">
        <v>10462.5</v>
      </c>
      <c r="G945" s="155" t="s">
        <v>295</v>
      </c>
      <c r="H945" s="155" t="s">
        <v>297</v>
      </c>
      <c r="I945" s="157">
        <v>40379</v>
      </c>
      <c r="J945" s="156">
        <v>9295.92</v>
      </c>
      <c r="K945" s="167">
        <v>0.95</v>
      </c>
    </row>
    <row r="946" spans="1:11" x14ac:dyDescent="0.25">
      <c r="A946" s="153">
        <v>942</v>
      </c>
      <c r="B946" s="154" t="s">
        <v>1605</v>
      </c>
      <c r="C946" s="154" t="s">
        <v>254</v>
      </c>
      <c r="D946" s="154" t="s">
        <v>255</v>
      </c>
      <c r="E946" s="155">
        <v>40146</v>
      </c>
      <c r="F946" s="156">
        <v>15500</v>
      </c>
      <c r="G946" s="155" t="s">
        <v>295</v>
      </c>
      <c r="H946" s="155" t="s">
        <v>304</v>
      </c>
      <c r="I946" s="157">
        <v>40326</v>
      </c>
      <c r="J946" s="156">
        <v>13771.65</v>
      </c>
      <c r="K946" s="167">
        <v>0.95</v>
      </c>
    </row>
    <row r="947" spans="1:11" x14ac:dyDescent="0.25">
      <c r="A947" s="153">
        <v>943</v>
      </c>
      <c r="B947" s="154" t="s">
        <v>1606</v>
      </c>
      <c r="C947" s="154" t="s">
        <v>254</v>
      </c>
      <c r="D947" s="154" t="s">
        <v>255</v>
      </c>
      <c r="E947" s="155">
        <v>40316</v>
      </c>
      <c r="F947" s="156">
        <v>4727.5</v>
      </c>
      <c r="G947" s="155" t="s">
        <v>295</v>
      </c>
      <c r="H947" s="155" t="s">
        <v>297</v>
      </c>
      <c r="I947" s="157">
        <v>40337</v>
      </c>
      <c r="J947" s="156">
        <v>3989.6</v>
      </c>
      <c r="K947" s="167">
        <v>0.9</v>
      </c>
    </row>
    <row r="948" spans="1:11" x14ac:dyDescent="0.25">
      <c r="A948" s="153">
        <v>944</v>
      </c>
      <c r="B948" s="154" t="s">
        <v>1607</v>
      </c>
      <c r="C948" s="154" t="s">
        <v>294</v>
      </c>
      <c r="D948" s="154" t="s">
        <v>255</v>
      </c>
      <c r="E948" s="155" t="s">
        <v>352</v>
      </c>
      <c r="F948" s="156">
        <v>1538</v>
      </c>
      <c r="G948" s="155" t="s">
        <v>295</v>
      </c>
      <c r="H948" s="155" t="s">
        <v>297</v>
      </c>
      <c r="I948" s="157">
        <v>40365</v>
      </c>
      <c r="J948" s="156">
        <v>1438.03</v>
      </c>
      <c r="K948" s="167">
        <v>1</v>
      </c>
    </row>
    <row r="949" spans="1:11" x14ac:dyDescent="0.25">
      <c r="A949" s="153">
        <v>945</v>
      </c>
      <c r="B949" s="154" t="s">
        <v>1608</v>
      </c>
      <c r="C949" s="154" t="s">
        <v>254</v>
      </c>
      <c r="D949" s="154" t="s">
        <v>255</v>
      </c>
      <c r="E949" s="155">
        <v>39769</v>
      </c>
      <c r="F949" s="156">
        <v>24412.5</v>
      </c>
      <c r="G949" s="155" t="s">
        <v>295</v>
      </c>
      <c r="H949" s="155" t="s">
        <v>74</v>
      </c>
      <c r="I949" s="157">
        <v>40331</v>
      </c>
      <c r="J949" s="156">
        <v>21690.53</v>
      </c>
      <c r="K949" s="167">
        <v>0.95</v>
      </c>
    </row>
    <row r="950" spans="1:11" x14ac:dyDescent="0.25">
      <c r="A950" s="153">
        <v>946</v>
      </c>
      <c r="B950" s="154" t="s">
        <v>1609</v>
      </c>
      <c r="C950" s="154" t="s">
        <v>294</v>
      </c>
      <c r="D950" s="154" t="s">
        <v>255</v>
      </c>
      <c r="E950" s="155">
        <v>40318</v>
      </c>
      <c r="F950" s="156">
        <v>2315</v>
      </c>
      <c r="G950" s="155" t="s">
        <v>295</v>
      </c>
      <c r="H950" s="155" t="s">
        <v>297</v>
      </c>
      <c r="I950" s="157">
        <v>40344</v>
      </c>
      <c r="J950" s="156">
        <v>2056.87</v>
      </c>
      <c r="K950" s="167">
        <v>0.95</v>
      </c>
    </row>
    <row r="951" spans="1:11" x14ac:dyDescent="0.25">
      <c r="A951" s="153">
        <v>947</v>
      </c>
      <c r="B951" s="154" t="s">
        <v>1610</v>
      </c>
      <c r="C951" s="154" t="s">
        <v>254</v>
      </c>
      <c r="D951" s="154" t="s">
        <v>255</v>
      </c>
      <c r="E951" s="155">
        <v>40227</v>
      </c>
      <c r="F951" s="156">
        <v>4185</v>
      </c>
      <c r="G951" s="155" t="s">
        <v>295</v>
      </c>
      <c r="H951" s="155" t="s">
        <v>74</v>
      </c>
      <c r="I951" s="157">
        <v>40331</v>
      </c>
      <c r="J951" s="156">
        <v>3718.38</v>
      </c>
      <c r="K951" s="167">
        <v>0.95</v>
      </c>
    </row>
    <row r="952" spans="1:11" x14ac:dyDescent="0.25">
      <c r="A952" s="153">
        <v>948</v>
      </c>
      <c r="B952" s="154" t="s">
        <v>1611</v>
      </c>
      <c r="C952" s="154" t="s">
        <v>254</v>
      </c>
      <c r="D952" s="154" t="s">
        <v>255</v>
      </c>
      <c r="E952" s="155">
        <v>40310</v>
      </c>
      <c r="F952" s="156">
        <v>2015</v>
      </c>
      <c r="G952" s="155" t="s">
        <v>295</v>
      </c>
      <c r="H952" s="155" t="s">
        <v>304</v>
      </c>
      <c r="I952" s="157">
        <v>40333</v>
      </c>
      <c r="J952" s="156">
        <v>1884.02</v>
      </c>
      <c r="K952" s="167">
        <v>1</v>
      </c>
    </row>
    <row r="953" spans="1:11" x14ac:dyDescent="0.25">
      <c r="A953" s="153">
        <v>949</v>
      </c>
      <c r="B953" s="154" t="s">
        <v>1612</v>
      </c>
      <c r="C953" s="154" t="s">
        <v>294</v>
      </c>
      <c r="D953" s="154" t="s">
        <v>255</v>
      </c>
      <c r="E953" s="155">
        <v>40304</v>
      </c>
      <c r="F953" s="156">
        <v>2895</v>
      </c>
      <c r="G953" s="155" t="s">
        <v>295</v>
      </c>
      <c r="H953" s="155" t="s">
        <v>297</v>
      </c>
      <c r="I953" s="157">
        <v>40351</v>
      </c>
      <c r="J953" s="156">
        <v>2572.1999999999998</v>
      </c>
      <c r="K953" s="167">
        <v>0.95</v>
      </c>
    </row>
    <row r="954" spans="1:11" x14ac:dyDescent="0.25">
      <c r="A954" s="153">
        <v>950</v>
      </c>
      <c r="B954" s="154" t="s">
        <v>1613</v>
      </c>
      <c r="C954" s="154" t="s">
        <v>294</v>
      </c>
      <c r="D954" s="154" t="s">
        <v>255</v>
      </c>
      <c r="E954" s="155" t="s">
        <v>352</v>
      </c>
      <c r="F954" s="156">
        <v>779</v>
      </c>
      <c r="G954" s="155" t="s">
        <v>295</v>
      </c>
      <c r="H954" s="155" t="s">
        <v>297</v>
      </c>
      <c r="I954" s="157">
        <v>40351</v>
      </c>
      <c r="J954" s="156">
        <v>692.14</v>
      </c>
      <c r="K954" s="167">
        <v>0.95</v>
      </c>
    </row>
    <row r="955" spans="1:11" x14ac:dyDescent="0.25">
      <c r="A955" s="153">
        <v>951</v>
      </c>
      <c r="B955" s="154" t="s">
        <v>1614</v>
      </c>
      <c r="C955" s="154" t="s">
        <v>294</v>
      </c>
      <c r="D955" s="154" t="s">
        <v>255</v>
      </c>
      <c r="E955" s="155" t="s">
        <v>352</v>
      </c>
      <c r="F955" s="156">
        <v>380</v>
      </c>
      <c r="G955" s="155" t="s">
        <v>295</v>
      </c>
      <c r="H955" s="155" t="s">
        <v>297</v>
      </c>
      <c r="I955" s="157">
        <v>40345</v>
      </c>
      <c r="J955" s="156">
        <v>343.33</v>
      </c>
      <c r="K955" s="167">
        <v>0.96</v>
      </c>
    </row>
    <row r="956" spans="1:11" x14ac:dyDescent="0.25">
      <c r="A956" s="153">
        <v>952</v>
      </c>
      <c r="B956" s="154" t="s">
        <v>1615</v>
      </c>
      <c r="C956" s="154" t="s">
        <v>294</v>
      </c>
      <c r="D956" s="154" t="s">
        <v>255</v>
      </c>
      <c r="E956" s="155">
        <v>40318</v>
      </c>
      <c r="F956" s="156">
        <v>2315</v>
      </c>
      <c r="G956" s="155" t="s">
        <v>295</v>
      </c>
      <c r="H956" s="155" t="s">
        <v>297</v>
      </c>
      <c r="I956" s="157">
        <v>40351</v>
      </c>
      <c r="J956" s="156">
        <v>2056.88</v>
      </c>
      <c r="K956" s="167">
        <v>0.95</v>
      </c>
    </row>
    <row r="957" spans="1:11" x14ac:dyDescent="0.25">
      <c r="A957" s="153">
        <v>953</v>
      </c>
      <c r="B957" s="154" t="s">
        <v>1616</v>
      </c>
      <c r="C957" s="154" t="s">
        <v>254</v>
      </c>
      <c r="D957" s="154" t="s">
        <v>255</v>
      </c>
      <c r="E957" s="155" t="s">
        <v>352</v>
      </c>
      <c r="F957" s="156">
        <v>2867.5</v>
      </c>
      <c r="G957" s="155" t="s">
        <v>295</v>
      </c>
      <c r="H957" s="155" t="s">
        <v>297</v>
      </c>
      <c r="I957" s="157">
        <v>40373</v>
      </c>
      <c r="J957" s="156">
        <v>2338.96</v>
      </c>
      <c r="K957" s="167">
        <v>0.87</v>
      </c>
    </row>
    <row r="958" spans="1:11" x14ac:dyDescent="0.25">
      <c r="A958" s="153">
        <v>954</v>
      </c>
      <c r="B958" s="154" t="s">
        <v>1617</v>
      </c>
      <c r="C958" s="154" t="s">
        <v>294</v>
      </c>
      <c r="D958" s="154" t="s">
        <v>255</v>
      </c>
      <c r="E958" s="155">
        <v>40324</v>
      </c>
      <c r="F958" s="156">
        <v>480</v>
      </c>
      <c r="G958" s="155" t="s">
        <v>295</v>
      </c>
      <c r="H958" s="155" t="s">
        <v>297</v>
      </c>
      <c r="I958" s="157">
        <v>40358</v>
      </c>
      <c r="J958" s="156">
        <v>433.68</v>
      </c>
      <c r="K958" s="167">
        <v>0.96</v>
      </c>
    </row>
    <row r="959" spans="1:11" x14ac:dyDescent="0.25">
      <c r="A959" s="153">
        <v>955</v>
      </c>
      <c r="B959" s="154" t="s">
        <v>1618</v>
      </c>
      <c r="C959" s="154" t="s">
        <v>294</v>
      </c>
      <c r="D959" s="154" t="s">
        <v>255</v>
      </c>
      <c r="E959" s="155" t="s">
        <v>352</v>
      </c>
      <c r="F959" s="156">
        <v>4054</v>
      </c>
      <c r="G959" s="155" t="s">
        <v>295</v>
      </c>
      <c r="H959" s="155" t="s">
        <v>297</v>
      </c>
      <c r="I959" s="157">
        <v>40351</v>
      </c>
      <c r="J959" s="156">
        <v>3601.98</v>
      </c>
      <c r="K959" s="167">
        <v>0.95</v>
      </c>
    </row>
    <row r="960" spans="1:11" x14ac:dyDescent="0.25">
      <c r="A960" s="153">
        <v>956</v>
      </c>
      <c r="B960" s="154" t="s">
        <v>1619</v>
      </c>
      <c r="C960" s="154" t="s">
        <v>294</v>
      </c>
      <c r="D960" s="154" t="s">
        <v>255</v>
      </c>
      <c r="E960" s="155">
        <v>40337</v>
      </c>
      <c r="F960" s="156">
        <v>2712.5</v>
      </c>
      <c r="G960" s="155" t="s">
        <v>295</v>
      </c>
      <c r="H960" s="155" t="s">
        <v>304</v>
      </c>
      <c r="I960" s="157">
        <v>40344</v>
      </c>
      <c r="J960" s="156">
        <v>2298.67</v>
      </c>
      <c r="K960" s="167">
        <v>0.9</v>
      </c>
    </row>
    <row r="961" spans="1:11" x14ac:dyDescent="0.25">
      <c r="A961" s="153">
        <v>957</v>
      </c>
      <c r="B961" s="154" t="s">
        <v>1620</v>
      </c>
      <c r="C961" s="154" t="s">
        <v>294</v>
      </c>
      <c r="D961" s="154" t="s">
        <v>255</v>
      </c>
      <c r="E961" s="155" t="s">
        <v>352</v>
      </c>
      <c r="F961" s="156">
        <v>480</v>
      </c>
      <c r="G961" s="155" t="s">
        <v>295</v>
      </c>
      <c r="H961" s="155" t="s">
        <v>297</v>
      </c>
      <c r="I961" s="157">
        <v>40465</v>
      </c>
      <c r="J961" s="156">
        <v>433.68</v>
      </c>
      <c r="K961" s="167">
        <v>0.96</v>
      </c>
    </row>
    <row r="962" spans="1:11" x14ac:dyDescent="0.25">
      <c r="A962" s="153">
        <v>958</v>
      </c>
      <c r="B962" s="154" t="s">
        <v>1621</v>
      </c>
      <c r="C962" s="154" t="s">
        <v>294</v>
      </c>
      <c r="D962" s="154" t="s">
        <v>255</v>
      </c>
      <c r="E962" s="155" t="s">
        <v>352</v>
      </c>
      <c r="F962" s="156">
        <v>480</v>
      </c>
      <c r="G962" s="155" t="s">
        <v>295</v>
      </c>
      <c r="H962" s="155" t="s">
        <v>297</v>
      </c>
      <c r="I962" s="157">
        <v>40358</v>
      </c>
      <c r="J962" s="156">
        <v>433.68</v>
      </c>
      <c r="K962" s="167">
        <v>0.96</v>
      </c>
    </row>
    <row r="963" spans="1:11" x14ac:dyDescent="0.25">
      <c r="A963" s="153">
        <v>959</v>
      </c>
      <c r="B963" s="154" t="s">
        <v>1622</v>
      </c>
      <c r="C963" s="154" t="s">
        <v>294</v>
      </c>
      <c r="D963" s="154" t="s">
        <v>255</v>
      </c>
      <c r="E963" s="155" t="s">
        <v>352</v>
      </c>
      <c r="F963" s="156">
        <v>578</v>
      </c>
      <c r="G963" s="155" t="s">
        <v>295</v>
      </c>
      <c r="H963" s="155" t="s">
        <v>297</v>
      </c>
      <c r="I963" s="157">
        <v>40400</v>
      </c>
      <c r="J963" s="156">
        <v>549.1</v>
      </c>
      <c r="K963" s="167">
        <v>1.01</v>
      </c>
    </row>
    <row r="964" spans="1:11" x14ac:dyDescent="0.25">
      <c r="A964" s="153">
        <v>960</v>
      </c>
      <c r="B964" s="154" t="s">
        <v>1623</v>
      </c>
      <c r="C964" s="154" t="s">
        <v>254</v>
      </c>
      <c r="D964" s="154" t="s">
        <v>255</v>
      </c>
      <c r="E964" s="155">
        <v>40337</v>
      </c>
      <c r="F964" s="156">
        <v>1240</v>
      </c>
      <c r="G964" s="155" t="s">
        <v>295</v>
      </c>
      <c r="H964" s="155" t="s">
        <v>74</v>
      </c>
      <c r="I964" s="157">
        <v>40371</v>
      </c>
      <c r="J964" s="156">
        <v>1159.4000000000001</v>
      </c>
      <c r="K964" s="167">
        <v>1</v>
      </c>
    </row>
    <row r="965" spans="1:11" x14ac:dyDescent="0.25">
      <c r="A965" s="153">
        <v>961</v>
      </c>
      <c r="B965" s="154" t="s">
        <v>1624</v>
      </c>
      <c r="C965" s="154" t="s">
        <v>254</v>
      </c>
      <c r="D965" s="154" t="s">
        <v>255</v>
      </c>
      <c r="E965" s="155">
        <v>40136</v>
      </c>
      <c r="F965" s="156">
        <v>4262.5</v>
      </c>
      <c r="G965" s="155" t="s">
        <v>295</v>
      </c>
      <c r="H965" s="155" t="s">
        <v>304</v>
      </c>
      <c r="I965" s="157">
        <v>40351</v>
      </c>
      <c r="J965" s="156">
        <v>3787.23</v>
      </c>
      <c r="K965" s="167">
        <v>0.95</v>
      </c>
    </row>
    <row r="966" spans="1:11" x14ac:dyDescent="0.25">
      <c r="A966" s="153">
        <v>962</v>
      </c>
      <c r="B966" s="154" t="s">
        <v>1625</v>
      </c>
      <c r="C966" s="154" t="s">
        <v>254</v>
      </c>
      <c r="D966" s="154" t="s">
        <v>255</v>
      </c>
      <c r="E966" s="155" t="s">
        <v>352</v>
      </c>
      <c r="F966" s="156">
        <v>21002.5</v>
      </c>
      <c r="G966" s="155" t="s">
        <v>295</v>
      </c>
      <c r="H966" s="155" t="s">
        <v>304</v>
      </c>
      <c r="I966" s="157">
        <v>40353</v>
      </c>
      <c r="J966" s="156">
        <v>18660.73</v>
      </c>
      <c r="K966" s="167">
        <v>0.95</v>
      </c>
    </row>
    <row r="967" spans="1:11" x14ac:dyDescent="0.25">
      <c r="A967" s="153">
        <v>963</v>
      </c>
      <c r="B967" s="154" t="s">
        <v>1626</v>
      </c>
      <c r="C967" s="154" t="s">
        <v>254</v>
      </c>
      <c r="D967" s="154" t="s">
        <v>255</v>
      </c>
      <c r="E967" s="155" t="s">
        <v>352</v>
      </c>
      <c r="F967" s="156">
        <v>6510</v>
      </c>
      <c r="G967" s="155" t="s">
        <v>295</v>
      </c>
      <c r="H967" s="155" t="s">
        <v>304</v>
      </c>
      <c r="I967" s="157">
        <v>40347</v>
      </c>
      <c r="J967" s="156">
        <v>5784.14</v>
      </c>
      <c r="K967" s="167">
        <v>0.95</v>
      </c>
    </row>
    <row r="968" spans="1:11" x14ac:dyDescent="0.25">
      <c r="A968" s="153">
        <v>964</v>
      </c>
      <c r="B968" s="154" t="s">
        <v>1627</v>
      </c>
      <c r="C968" s="154" t="s">
        <v>294</v>
      </c>
      <c r="D968" s="154" t="s">
        <v>255</v>
      </c>
      <c r="E968" s="155" t="s">
        <v>352</v>
      </c>
      <c r="F968" s="156">
        <v>1538</v>
      </c>
      <c r="G968" s="155" t="s">
        <v>295</v>
      </c>
      <c r="H968" s="155" t="s">
        <v>297</v>
      </c>
      <c r="I968" s="157">
        <v>40351</v>
      </c>
      <c r="J968" s="156">
        <v>1366.51</v>
      </c>
      <c r="K968" s="167">
        <v>0.95</v>
      </c>
    </row>
    <row r="969" spans="1:11" x14ac:dyDescent="0.25">
      <c r="A969" s="153">
        <v>965</v>
      </c>
      <c r="B969" s="154" t="s">
        <v>1628</v>
      </c>
      <c r="C969" s="154" t="s">
        <v>294</v>
      </c>
      <c r="D969" s="154" t="s">
        <v>255</v>
      </c>
      <c r="E969" s="155" t="s">
        <v>352</v>
      </c>
      <c r="F969" s="156">
        <v>2402.5</v>
      </c>
      <c r="G969" s="155" t="s">
        <v>295</v>
      </c>
      <c r="H969" s="155" t="s">
        <v>304</v>
      </c>
      <c r="I969" s="157">
        <v>40352</v>
      </c>
      <c r="J969" s="156">
        <v>2134.6</v>
      </c>
      <c r="K969" s="167">
        <v>0.95</v>
      </c>
    </row>
    <row r="970" spans="1:11" x14ac:dyDescent="0.25">
      <c r="A970" s="153">
        <v>966</v>
      </c>
      <c r="B970" s="154" t="s">
        <v>1629</v>
      </c>
      <c r="C970" s="154" t="s">
        <v>294</v>
      </c>
      <c r="D970" s="154" t="s">
        <v>255</v>
      </c>
      <c r="E970" s="155" t="s">
        <v>352</v>
      </c>
      <c r="F970" s="156">
        <v>1158</v>
      </c>
      <c r="G970" s="155" t="s">
        <v>295</v>
      </c>
      <c r="H970" s="155" t="s">
        <v>297</v>
      </c>
      <c r="I970" s="157">
        <v>40379</v>
      </c>
      <c r="J970" s="156">
        <v>1028.8800000000001</v>
      </c>
      <c r="K970" s="167">
        <v>0.95</v>
      </c>
    </row>
    <row r="971" spans="1:11" x14ac:dyDescent="0.25">
      <c r="A971" s="153">
        <v>967</v>
      </c>
      <c r="B971" s="154" t="s">
        <v>1630</v>
      </c>
      <c r="C971" s="154" t="s">
        <v>294</v>
      </c>
      <c r="D971" s="154" t="s">
        <v>255</v>
      </c>
      <c r="E971" s="155" t="s">
        <v>352</v>
      </c>
      <c r="F971" s="156">
        <v>380</v>
      </c>
      <c r="G971" s="155" t="s">
        <v>295</v>
      </c>
      <c r="H971" s="155" t="s">
        <v>297</v>
      </c>
      <c r="I971" s="157">
        <v>40365</v>
      </c>
      <c r="J971" s="156">
        <v>361</v>
      </c>
      <c r="K971" s="167">
        <v>1.01</v>
      </c>
    </row>
    <row r="972" spans="1:11" x14ac:dyDescent="0.25">
      <c r="A972" s="153">
        <v>968</v>
      </c>
      <c r="B972" s="154" t="s">
        <v>1631</v>
      </c>
      <c r="C972" s="154" t="s">
        <v>254</v>
      </c>
      <c r="D972" s="154" t="s">
        <v>255</v>
      </c>
      <c r="E972" s="155">
        <v>40154</v>
      </c>
      <c r="F972" s="156">
        <v>15887.5</v>
      </c>
      <c r="G972" s="155" t="s">
        <v>295</v>
      </c>
      <c r="H972" s="155" t="s">
        <v>297</v>
      </c>
      <c r="I972" s="157">
        <v>40379</v>
      </c>
      <c r="J972" s="156">
        <v>14116.06</v>
      </c>
      <c r="K972" s="167">
        <v>0.95</v>
      </c>
    </row>
    <row r="973" spans="1:11" x14ac:dyDescent="0.25">
      <c r="A973" s="153">
        <v>969</v>
      </c>
      <c r="B973" s="154" t="s">
        <v>1632</v>
      </c>
      <c r="C973" s="154" t="s">
        <v>294</v>
      </c>
      <c r="D973" s="154" t="s">
        <v>255</v>
      </c>
      <c r="E973" s="155">
        <v>40323</v>
      </c>
      <c r="F973" s="156">
        <v>2324.4</v>
      </c>
      <c r="G973" s="155" t="s">
        <v>295</v>
      </c>
      <c r="H973" s="155" t="s">
        <v>297</v>
      </c>
      <c r="I973" s="157">
        <v>40358</v>
      </c>
      <c r="J973" s="156">
        <v>2065.2199999999998</v>
      </c>
      <c r="K973" s="167">
        <v>0.95</v>
      </c>
    </row>
    <row r="974" spans="1:11" x14ac:dyDescent="0.25">
      <c r="A974" s="153">
        <v>970</v>
      </c>
      <c r="B974" s="154" t="s">
        <v>1633</v>
      </c>
      <c r="C974" s="154" t="s">
        <v>254</v>
      </c>
      <c r="D974" s="154" t="s">
        <v>255</v>
      </c>
      <c r="E974" s="155" t="s">
        <v>352</v>
      </c>
      <c r="F974" s="156">
        <v>930</v>
      </c>
      <c r="G974" s="155" t="s">
        <v>295</v>
      </c>
      <c r="H974" s="155" t="s">
        <v>317</v>
      </c>
      <c r="I974" s="157">
        <v>40399</v>
      </c>
      <c r="J974" s="156">
        <v>916.05</v>
      </c>
      <c r="K974" s="167">
        <v>1.05</v>
      </c>
    </row>
    <row r="975" spans="1:11" x14ac:dyDescent="0.25">
      <c r="A975" s="153">
        <v>971</v>
      </c>
      <c r="B975" s="154" t="s">
        <v>1634</v>
      </c>
      <c r="C975" s="154" t="s">
        <v>254</v>
      </c>
      <c r="D975" s="154" t="s">
        <v>255</v>
      </c>
      <c r="E975" s="155">
        <v>40288</v>
      </c>
      <c r="F975" s="156">
        <v>13872.5</v>
      </c>
      <c r="G975" s="155" t="s">
        <v>295</v>
      </c>
      <c r="H975" s="155" t="s">
        <v>304</v>
      </c>
      <c r="I975" s="157">
        <v>40360</v>
      </c>
      <c r="J975" s="156">
        <v>12325.7</v>
      </c>
      <c r="K975" s="167">
        <v>0.95</v>
      </c>
    </row>
    <row r="976" spans="1:11" x14ac:dyDescent="0.25">
      <c r="A976" s="153">
        <v>972</v>
      </c>
      <c r="B976" s="154" t="s">
        <v>253</v>
      </c>
      <c r="C976" s="154" t="s">
        <v>254</v>
      </c>
      <c r="D976" s="154" t="s">
        <v>255</v>
      </c>
      <c r="E976" s="155" t="s">
        <v>253</v>
      </c>
      <c r="F976" s="156" t="s">
        <v>253</v>
      </c>
      <c r="G976" s="155" t="s">
        <v>295</v>
      </c>
      <c r="H976" s="155" t="s">
        <v>253</v>
      </c>
      <c r="I976" s="157" t="s">
        <v>253</v>
      </c>
      <c r="J976" s="156" t="s">
        <v>253</v>
      </c>
      <c r="K976" s="167" t="s">
        <v>253</v>
      </c>
    </row>
    <row r="977" spans="1:11" x14ac:dyDescent="0.25">
      <c r="A977" s="153">
        <v>973</v>
      </c>
      <c r="B977" s="154" t="s">
        <v>253</v>
      </c>
      <c r="C977" s="154" t="s">
        <v>254</v>
      </c>
      <c r="D977" s="154" t="s">
        <v>255</v>
      </c>
      <c r="E977" s="155" t="s">
        <v>253</v>
      </c>
      <c r="F977" s="156" t="s">
        <v>253</v>
      </c>
      <c r="G977" s="155" t="s">
        <v>295</v>
      </c>
      <c r="H977" s="155" t="s">
        <v>253</v>
      </c>
      <c r="I977" s="157" t="s">
        <v>253</v>
      </c>
      <c r="J977" s="156" t="s">
        <v>253</v>
      </c>
      <c r="K977" s="167" t="s">
        <v>253</v>
      </c>
    </row>
    <row r="978" spans="1:11" x14ac:dyDescent="0.25">
      <c r="A978" s="153">
        <v>974</v>
      </c>
      <c r="B978" s="154" t="s">
        <v>253</v>
      </c>
      <c r="C978" s="154" t="s">
        <v>254</v>
      </c>
      <c r="D978" s="154" t="s">
        <v>255</v>
      </c>
      <c r="E978" s="155" t="s">
        <v>253</v>
      </c>
      <c r="F978" s="156" t="s">
        <v>253</v>
      </c>
      <c r="G978" s="155" t="s">
        <v>295</v>
      </c>
      <c r="H978" s="155" t="s">
        <v>253</v>
      </c>
      <c r="I978" s="157" t="s">
        <v>253</v>
      </c>
      <c r="J978" s="156" t="s">
        <v>253</v>
      </c>
      <c r="K978" s="167" t="s">
        <v>253</v>
      </c>
    </row>
    <row r="979" spans="1:11" x14ac:dyDescent="0.25">
      <c r="A979" s="153">
        <v>975</v>
      </c>
      <c r="B979" s="154" t="s">
        <v>1635</v>
      </c>
      <c r="C979" s="154" t="s">
        <v>254</v>
      </c>
      <c r="D979" s="154" t="s">
        <v>255</v>
      </c>
      <c r="E979" s="155">
        <v>40287</v>
      </c>
      <c r="F979" s="156">
        <v>620</v>
      </c>
      <c r="G979" s="155" t="s">
        <v>295</v>
      </c>
      <c r="H979" s="155" t="s">
        <v>297</v>
      </c>
      <c r="I979" s="157">
        <v>40414</v>
      </c>
      <c r="J979" s="156">
        <v>560.16999999999996</v>
      </c>
      <c r="K979" s="167">
        <v>0.96</v>
      </c>
    </row>
    <row r="980" spans="1:11" x14ac:dyDescent="0.25">
      <c r="A980" s="153">
        <v>976</v>
      </c>
      <c r="B980" s="154" t="s">
        <v>1636</v>
      </c>
      <c r="C980" s="154" t="s">
        <v>294</v>
      </c>
      <c r="D980" s="154" t="s">
        <v>255</v>
      </c>
      <c r="E980" s="155" t="s">
        <v>352</v>
      </c>
      <c r="F980" s="156">
        <v>2092.5</v>
      </c>
      <c r="G980" s="155" t="s">
        <v>295</v>
      </c>
      <c r="H980" s="155" t="s">
        <v>297</v>
      </c>
      <c r="I980" s="157">
        <v>40365</v>
      </c>
      <c r="J980" s="156">
        <v>1956.4</v>
      </c>
      <c r="K980" s="167">
        <v>1</v>
      </c>
    </row>
    <row r="981" spans="1:11" x14ac:dyDescent="0.25">
      <c r="A981" s="153">
        <v>977</v>
      </c>
      <c r="B981" s="154" t="s">
        <v>1637</v>
      </c>
      <c r="C981" s="154" t="s">
        <v>294</v>
      </c>
      <c r="D981" s="154" t="s">
        <v>255</v>
      </c>
      <c r="E981" s="155">
        <v>40360</v>
      </c>
      <c r="F981" s="156">
        <v>480</v>
      </c>
      <c r="G981" s="155" t="s">
        <v>295</v>
      </c>
      <c r="H981" s="155" t="s">
        <v>297</v>
      </c>
      <c r="I981" s="157">
        <v>40372</v>
      </c>
      <c r="J981" s="156">
        <v>456</v>
      </c>
      <c r="K981" s="167">
        <v>1.01</v>
      </c>
    </row>
    <row r="982" spans="1:11" x14ac:dyDescent="0.25">
      <c r="A982" s="153">
        <v>978</v>
      </c>
      <c r="B982" s="154" t="s">
        <v>1638</v>
      </c>
      <c r="C982" s="154" t="s">
        <v>294</v>
      </c>
      <c r="D982" s="154" t="s">
        <v>255</v>
      </c>
      <c r="E982" s="155" t="s">
        <v>352</v>
      </c>
      <c r="F982" s="156">
        <v>1158</v>
      </c>
      <c r="G982" s="155" t="s">
        <v>295</v>
      </c>
      <c r="H982" s="155" t="s">
        <v>297</v>
      </c>
      <c r="I982" s="157">
        <v>40379</v>
      </c>
      <c r="J982" s="156">
        <v>1028.8800000000001</v>
      </c>
      <c r="K982" s="167">
        <v>0.95</v>
      </c>
    </row>
    <row r="983" spans="1:11" x14ac:dyDescent="0.25">
      <c r="A983" s="153">
        <v>979</v>
      </c>
      <c r="B983" s="154" t="s">
        <v>1639</v>
      </c>
      <c r="C983" s="154" t="s">
        <v>254</v>
      </c>
      <c r="D983" s="154" t="s">
        <v>255</v>
      </c>
      <c r="E983" s="155" t="s">
        <v>352</v>
      </c>
      <c r="F983" s="156">
        <v>23822.5</v>
      </c>
      <c r="G983" s="155" t="s">
        <v>295</v>
      </c>
      <c r="H983" s="155" t="s">
        <v>303</v>
      </c>
      <c r="I983" s="157">
        <v>40378</v>
      </c>
      <c r="J983" s="156">
        <v>21571.26</v>
      </c>
      <c r="K983" s="167">
        <v>0.96</v>
      </c>
    </row>
    <row r="984" spans="1:11" x14ac:dyDescent="0.25">
      <c r="A984" s="153">
        <v>980</v>
      </c>
      <c r="B984" s="154" t="s">
        <v>1640</v>
      </c>
      <c r="C984" s="154" t="s">
        <v>254</v>
      </c>
      <c r="D984" s="154" t="s">
        <v>255</v>
      </c>
      <c r="E984" s="155">
        <v>40254</v>
      </c>
      <c r="F984" s="156">
        <v>2015</v>
      </c>
      <c r="G984" s="155" t="s">
        <v>295</v>
      </c>
      <c r="H984" s="155" t="s">
        <v>74</v>
      </c>
      <c r="I984" s="157">
        <v>40480</v>
      </c>
      <c r="J984" s="156">
        <v>1790.32</v>
      </c>
      <c r="K984" s="167">
        <v>0.95</v>
      </c>
    </row>
    <row r="985" spans="1:11" x14ac:dyDescent="0.25">
      <c r="A985" s="153">
        <v>981</v>
      </c>
      <c r="B985" s="154" t="s">
        <v>1641</v>
      </c>
      <c r="C985" s="154" t="s">
        <v>294</v>
      </c>
      <c r="D985" s="154" t="s">
        <v>255</v>
      </c>
      <c r="E985" s="155" t="s">
        <v>352</v>
      </c>
      <c r="F985" s="156">
        <v>779</v>
      </c>
      <c r="G985" s="155" t="s">
        <v>295</v>
      </c>
      <c r="H985" s="155" t="s">
        <v>297</v>
      </c>
      <c r="I985" s="157">
        <v>40379</v>
      </c>
      <c r="J985" s="156">
        <v>692.14</v>
      </c>
      <c r="K985" s="167">
        <v>0.95</v>
      </c>
    </row>
    <row r="986" spans="1:11" x14ac:dyDescent="0.25">
      <c r="A986" s="153">
        <v>982</v>
      </c>
      <c r="B986" s="154" t="s">
        <v>1642</v>
      </c>
      <c r="C986" s="154" t="s">
        <v>254</v>
      </c>
      <c r="D986" s="154" t="s">
        <v>255</v>
      </c>
      <c r="E986" s="155">
        <v>40353</v>
      </c>
      <c r="F986" s="156">
        <v>3177.5</v>
      </c>
      <c r="G986" s="155" t="s">
        <v>295</v>
      </c>
      <c r="H986" s="155" t="s">
        <v>297</v>
      </c>
      <c r="I986" s="157">
        <v>40379</v>
      </c>
      <c r="J986" s="156">
        <v>2823.21</v>
      </c>
      <c r="K986" s="167">
        <v>0.95</v>
      </c>
    </row>
    <row r="987" spans="1:11" x14ac:dyDescent="0.25">
      <c r="A987" s="153">
        <v>983</v>
      </c>
      <c r="B987" s="154" t="s">
        <v>1643</v>
      </c>
      <c r="C987" s="154" t="s">
        <v>254</v>
      </c>
      <c r="D987" s="154" t="s">
        <v>255</v>
      </c>
      <c r="E987" s="155">
        <v>40242</v>
      </c>
      <c r="F987" s="156">
        <v>9997.5</v>
      </c>
      <c r="G987" s="155" t="s">
        <v>295</v>
      </c>
      <c r="H987" s="155" t="s">
        <v>309</v>
      </c>
      <c r="I987" s="157">
        <v>40379</v>
      </c>
      <c r="J987" s="156">
        <v>8882.7800000000007</v>
      </c>
      <c r="K987" s="167">
        <v>0.95</v>
      </c>
    </row>
    <row r="988" spans="1:11" x14ac:dyDescent="0.25">
      <c r="A988" s="153">
        <v>984</v>
      </c>
      <c r="B988" s="154" t="s">
        <v>1644</v>
      </c>
      <c r="C988" s="154" t="s">
        <v>254</v>
      </c>
      <c r="D988" s="154" t="s">
        <v>255</v>
      </c>
      <c r="E988" s="155">
        <v>40337</v>
      </c>
      <c r="F988" s="156">
        <v>2170</v>
      </c>
      <c r="G988" s="155" t="s">
        <v>295</v>
      </c>
      <c r="H988" s="155" t="s">
        <v>309</v>
      </c>
      <c r="I988" s="157">
        <v>40379</v>
      </c>
      <c r="J988" s="156">
        <v>1928.05</v>
      </c>
      <c r="K988" s="167">
        <v>0.95</v>
      </c>
    </row>
    <row r="989" spans="1:11" x14ac:dyDescent="0.25">
      <c r="A989" s="153">
        <v>985</v>
      </c>
      <c r="B989" s="154" t="s">
        <v>1645</v>
      </c>
      <c r="C989" s="154" t="s">
        <v>294</v>
      </c>
      <c r="D989" s="154" t="s">
        <v>255</v>
      </c>
      <c r="E989" s="155" t="s">
        <v>352</v>
      </c>
      <c r="F989" s="156">
        <v>2480</v>
      </c>
      <c r="G989" s="155" t="s">
        <v>295</v>
      </c>
      <c r="H989" s="155" t="s">
        <v>297</v>
      </c>
      <c r="I989" s="157">
        <v>40386</v>
      </c>
      <c r="J989" s="156">
        <v>2203.48</v>
      </c>
      <c r="K989" s="167">
        <v>0.95</v>
      </c>
    </row>
    <row r="990" spans="1:11" x14ac:dyDescent="0.25">
      <c r="A990" s="153">
        <v>986</v>
      </c>
      <c r="B990" s="154" t="s">
        <v>1646</v>
      </c>
      <c r="C990" s="154" t="s">
        <v>294</v>
      </c>
      <c r="D990" s="154" t="s">
        <v>255</v>
      </c>
      <c r="E990" s="155">
        <v>40339</v>
      </c>
      <c r="F990" s="156">
        <v>480</v>
      </c>
      <c r="G990" s="155" t="s">
        <v>295</v>
      </c>
      <c r="H990" s="155" t="s">
        <v>297</v>
      </c>
      <c r="I990" s="157">
        <v>40386</v>
      </c>
      <c r="J990" s="156">
        <v>433.68</v>
      </c>
      <c r="K990" s="167">
        <v>0.96</v>
      </c>
    </row>
    <row r="991" spans="1:11" x14ac:dyDescent="0.25">
      <c r="A991" s="153">
        <v>987</v>
      </c>
      <c r="B991" s="154" t="s">
        <v>1647</v>
      </c>
      <c r="C991" s="154" t="s">
        <v>254</v>
      </c>
      <c r="D991" s="154" t="s">
        <v>255</v>
      </c>
      <c r="E991" s="155">
        <v>40343</v>
      </c>
      <c r="F991" s="156">
        <v>2867.5</v>
      </c>
      <c r="G991" s="155" t="s">
        <v>295</v>
      </c>
      <c r="H991" s="155" t="s">
        <v>304</v>
      </c>
      <c r="I991" s="157">
        <v>40378</v>
      </c>
      <c r="J991" s="156">
        <v>2547.7800000000002</v>
      </c>
      <c r="K991" s="167">
        <v>0.95</v>
      </c>
    </row>
    <row r="992" spans="1:11" x14ac:dyDescent="0.25">
      <c r="A992" s="153">
        <v>988</v>
      </c>
      <c r="B992" s="154" t="s">
        <v>1648</v>
      </c>
      <c r="C992" s="154" t="s">
        <v>254</v>
      </c>
      <c r="D992" s="154" t="s">
        <v>255</v>
      </c>
      <c r="E992" s="155">
        <v>40343</v>
      </c>
      <c r="F992" s="156">
        <v>6742.5</v>
      </c>
      <c r="G992" s="155" t="s">
        <v>295</v>
      </c>
      <c r="H992" s="155" t="s">
        <v>302</v>
      </c>
      <c r="I992" s="157">
        <v>40406</v>
      </c>
      <c r="J992" s="156">
        <v>6742.5</v>
      </c>
      <c r="K992" s="167">
        <v>1.07</v>
      </c>
    </row>
    <row r="993" spans="1:11" x14ac:dyDescent="0.25">
      <c r="A993" s="153">
        <v>989</v>
      </c>
      <c r="B993" s="154" t="s">
        <v>1649</v>
      </c>
      <c r="C993" s="154" t="s">
        <v>294</v>
      </c>
      <c r="D993" s="154" t="s">
        <v>255</v>
      </c>
      <c r="E993" s="155">
        <v>40353</v>
      </c>
      <c r="F993" s="156">
        <v>4054</v>
      </c>
      <c r="G993" s="155" t="s">
        <v>295</v>
      </c>
      <c r="H993" s="155" t="s">
        <v>297</v>
      </c>
      <c r="I993" s="157">
        <v>40379</v>
      </c>
      <c r="J993" s="156">
        <v>3601.98</v>
      </c>
      <c r="K993" s="167">
        <v>0.95</v>
      </c>
    </row>
    <row r="994" spans="1:11" x14ac:dyDescent="0.25">
      <c r="A994" s="153">
        <v>990</v>
      </c>
      <c r="B994" s="154" t="s">
        <v>1650</v>
      </c>
      <c r="C994" s="154" t="s">
        <v>294</v>
      </c>
      <c r="D994" s="154" t="s">
        <v>255</v>
      </c>
      <c r="E994" s="155">
        <v>40350</v>
      </c>
      <c r="F994" s="156">
        <v>5411</v>
      </c>
      <c r="G994" s="155" t="s">
        <v>295</v>
      </c>
      <c r="H994" s="155" t="s">
        <v>297</v>
      </c>
      <c r="I994" s="157">
        <v>40379</v>
      </c>
      <c r="J994" s="156">
        <v>4807.67</v>
      </c>
      <c r="K994" s="167">
        <v>0.95</v>
      </c>
    </row>
    <row r="995" spans="1:11" x14ac:dyDescent="0.25">
      <c r="A995" s="153">
        <v>991</v>
      </c>
      <c r="B995" s="154" t="s">
        <v>1651</v>
      </c>
      <c r="C995" s="154" t="s">
        <v>294</v>
      </c>
      <c r="D995" s="154" t="s">
        <v>255</v>
      </c>
      <c r="E995" s="155">
        <v>40353</v>
      </c>
      <c r="F995" s="156">
        <v>1937</v>
      </c>
      <c r="G995" s="155" t="s">
        <v>295</v>
      </c>
      <c r="H995" s="155" t="s">
        <v>297</v>
      </c>
      <c r="I995" s="157">
        <v>40379</v>
      </c>
      <c r="J995" s="156">
        <v>1721.02</v>
      </c>
      <c r="K995" s="167">
        <v>0.95</v>
      </c>
    </row>
    <row r="996" spans="1:11" x14ac:dyDescent="0.25">
      <c r="A996" s="153">
        <v>992</v>
      </c>
      <c r="B996" s="154" t="s">
        <v>1652</v>
      </c>
      <c r="C996" s="154" t="s">
        <v>254</v>
      </c>
      <c r="D996" s="154" t="s">
        <v>255</v>
      </c>
      <c r="E996" s="155">
        <v>40365</v>
      </c>
      <c r="F996" s="156">
        <v>3720</v>
      </c>
      <c r="G996" s="155" t="s">
        <v>295</v>
      </c>
      <c r="H996" s="155" t="s">
        <v>304</v>
      </c>
      <c r="I996" s="157">
        <v>40380</v>
      </c>
      <c r="J996" s="156">
        <v>3305.22</v>
      </c>
      <c r="K996" s="167">
        <v>0.95</v>
      </c>
    </row>
    <row r="997" spans="1:11" x14ac:dyDescent="0.25">
      <c r="A997" s="153">
        <v>993</v>
      </c>
      <c r="B997" s="154" t="s">
        <v>1653</v>
      </c>
      <c r="C997" s="154" t="s">
        <v>294</v>
      </c>
      <c r="D997" s="154" t="s">
        <v>255</v>
      </c>
      <c r="E997" s="155">
        <v>40364</v>
      </c>
      <c r="F997" s="156">
        <v>2635</v>
      </c>
      <c r="G997" s="155" t="s">
        <v>295</v>
      </c>
      <c r="H997" s="155" t="s">
        <v>297</v>
      </c>
      <c r="I997" s="157">
        <v>40512</v>
      </c>
      <c r="J997" s="156">
        <v>2341.1999999999998</v>
      </c>
      <c r="K997" s="167">
        <v>0.95</v>
      </c>
    </row>
    <row r="998" spans="1:11" x14ac:dyDescent="0.25">
      <c r="A998" s="153">
        <v>994</v>
      </c>
      <c r="B998" s="154" t="s">
        <v>1654</v>
      </c>
      <c r="C998" s="154" t="s">
        <v>254</v>
      </c>
      <c r="D998" s="154" t="s">
        <v>255</v>
      </c>
      <c r="E998" s="155">
        <v>40371</v>
      </c>
      <c r="F998" s="156">
        <v>1937</v>
      </c>
      <c r="G998" s="155" t="s">
        <v>295</v>
      </c>
      <c r="H998" s="155" t="s">
        <v>297</v>
      </c>
      <c r="I998" s="157">
        <v>40386</v>
      </c>
      <c r="J998" s="156">
        <v>1721.02</v>
      </c>
      <c r="K998" s="167">
        <v>0.95</v>
      </c>
    </row>
    <row r="999" spans="1:11" x14ac:dyDescent="0.25">
      <c r="A999" s="153">
        <v>995</v>
      </c>
      <c r="B999" s="154" t="s">
        <v>1655</v>
      </c>
      <c r="C999" s="154" t="s">
        <v>254</v>
      </c>
      <c r="D999" s="154" t="s">
        <v>255</v>
      </c>
      <c r="E999" s="155">
        <v>40234</v>
      </c>
      <c r="F999" s="156">
        <v>16895</v>
      </c>
      <c r="G999" s="155" t="s">
        <v>295</v>
      </c>
      <c r="H999" s="155" t="s">
        <v>309</v>
      </c>
      <c r="I999" s="157">
        <v>40434</v>
      </c>
      <c r="J999" s="156">
        <v>14820.19</v>
      </c>
      <c r="K999" s="167">
        <v>0.93</v>
      </c>
    </row>
    <row r="1000" spans="1:11" x14ac:dyDescent="0.25">
      <c r="A1000" s="153">
        <v>996</v>
      </c>
      <c r="B1000" s="154" t="s">
        <v>1656</v>
      </c>
      <c r="C1000" s="154" t="s">
        <v>294</v>
      </c>
      <c r="D1000" s="154" t="s">
        <v>255</v>
      </c>
      <c r="E1000" s="155" t="s">
        <v>352</v>
      </c>
      <c r="F1000" s="156">
        <v>2315</v>
      </c>
      <c r="G1000" s="155" t="s">
        <v>295</v>
      </c>
      <c r="H1000" s="155" t="s">
        <v>297</v>
      </c>
      <c r="I1000" s="157">
        <v>40386</v>
      </c>
      <c r="J1000" s="156">
        <v>2013.9</v>
      </c>
      <c r="K1000" s="167">
        <v>0.93</v>
      </c>
    </row>
    <row r="1001" spans="1:11" x14ac:dyDescent="0.25">
      <c r="A1001" s="153">
        <v>997</v>
      </c>
      <c r="B1001" s="154" t="s">
        <v>1657</v>
      </c>
      <c r="C1001" s="154" t="s">
        <v>254</v>
      </c>
      <c r="D1001" s="154" t="s">
        <v>255</v>
      </c>
      <c r="E1001" s="155" t="s">
        <v>352</v>
      </c>
      <c r="F1001" s="156">
        <v>465</v>
      </c>
      <c r="G1001" s="155" t="s">
        <v>295</v>
      </c>
      <c r="H1001" s="155" t="s">
        <v>297</v>
      </c>
      <c r="I1001" s="157">
        <v>40393</v>
      </c>
      <c r="J1001" s="156">
        <v>441.75</v>
      </c>
      <c r="K1001" s="167">
        <v>1.01</v>
      </c>
    </row>
    <row r="1002" spans="1:11" x14ac:dyDescent="0.25">
      <c r="A1002" s="153">
        <v>998</v>
      </c>
      <c r="B1002" s="154" t="s">
        <v>1658</v>
      </c>
      <c r="C1002" s="154" t="s">
        <v>294</v>
      </c>
      <c r="D1002" s="154" t="s">
        <v>255</v>
      </c>
      <c r="E1002" s="155">
        <v>40374</v>
      </c>
      <c r="F1002" s="156">
        <v>3474</v>
      </c>
      <c r="G1002" s="155" t="s">
        <v>295</v>
      </c>
      <c r="H1002" s="155" t="s">
        <v>297</v>
      </c>
      <c r="I1002" s="157">
        <v>40457</v>
      </c>
      <c r="J1002" s="156">
        <v>2997.46</v>
      </c>
      <c r="K1002" s="167">
        <v>0.92</v>
      </c>
    </row>
    <row r="1003" spans="1:11" x14ac:dyDescent="0.25">
      <c r="A1003" s="153">
        <v>999</v>
      </c>
      <c r="B1003" s="154" t="s">
        <v>1659</v>
      </c>
      <c r="C1003" s="154" t="s">
        <v>254</v>
      </c>
      <c r="D1003" s="154" t="s">
        <v>255</v>
      </c>
      <c r="E1003" s="155">
        <v>40330</v>
      </c>
      <c r="F1003" s="156">
        <v>11547.5</v>
      </c>
      <c r="G1003" s="155" t="s">
        <v>295</v>
      </c>
      <c r="H1003" s="155" t="s">
        <v>297</v>
      </c>
      <c r="I1003" s="157">
        <v>40449</v>
      </c>
      <c r="J1003" s="156">
        <v>10259.959999999999</v>
      </c>
      <c r="K1003" s="167">
        <v>0.95</v>
      </c>
    </row>
    <row r="1004" spans="1:11" x14ac:dyDescent="0.25">
      <c r="A1004" s="153">
        <v>1000</v>
      </c>
      <c r="B1004" s="154" t="s">
        <v>253</v>
      </c>
      <c r="C1004" s="154" t="s">
        <v>254</v>
      </c>
      <c r="D1004" s="154" t="s">
        <v>255</v>
      </c>
      <c r="E1004" s="155" t="s">
        <v>253</v>
      </c>
      <c r="F1004" s="156" t="s">
        <v>253</v>
      </c>
      <c r="G1004" s="155" t="s">
        <v>295</v>
      </c>
      <c r="H1004" s="155" t="s">
        <v>253</v>
      </c>
      <c r="I1004" s="157" t="s">
        <v>253</v>
      </c>
      <c r="J1004" s="156" t="s">
        <v>253</v>
      </c>
      <c r="K1004" s="167" t="s">
        <v>253</v>
      </c>
    </row>
    <row r="1005" spans="1:11" x14ac:dyDescent="0.25">
      <c r="A1005" s="153">
        <v>1001</v>
      </c>
      <c r="B1005" s="154" t="s">
        <v>1660</v>
      </c>
      <c r="C1005" s="154" t="s">
        <v>294</v>
      </c>
      <c r="D1005" s="154" t="s">
        <v>255</v>
      </c>
      <c r="E1005" s="155" t="s">
        <v>352</v>
      </c>
      <c r="F1005" s="156">
        <v>8835</v>
      </c>
      <c r="G1005" s="155" t="s">
        <v>295</v>
      </c>
      <c r="H1005" s="155" t="s">
        <v>297</v>
      </c>
      <c r="I1005" s="157">
        <v>40449</v>
      </c>
      <c r="J1005" s="156">
        <v>7849.9</v>
      </c>
      <c r="K1005" s="167">
        <v>0.95</v>
      </c>
    </row>
    <row r="1006" spans="1:11" x14ac:dyDescent="0.25">
      <c r="A1006" s="153">
        <v>1002</v>
      </c>
      <c r="B1006" s="154" t="s">
        <v>1661</v>
      </c>
      <c r="C1006" s="154" t="s">
        <v>294</v>
      </c>
      <c r="D1006" s="154" t="s">
        <v>255</v>
      </c>
      <c r="E1006" s="155">
        <v>40366</v>
      </c>
      <c r="F1006" s="156">
        <v>1937</v>
      </c>
      <c r="G1006" s="155" t="s">
        <v>295</v>
      </c>
      <c r="H1006" s="155" t="s">
        <v>297</v>
      </c>
      <c r="I1006" s="157">
        <v>40400</v>
      </c>
      <c r="J1006" s="156">
        <v>1811.09</v>
      </c>
      <c r="K1006" s="167">
        <v>1</v>
      </c>
    </row>
    <row r="1007" spans="1:11" x14ac:dyDescent="0.25">
      <c r="A1007" s="153">
        <v>1003</v>
      </c>
      <c r="B1007" s="154" t="s">
        <v>1662</v>
      </c>
      <c r="C1007" s="154" t="s">
        <v>294</v>
      </c>
      <c r="D1007" s="154" t="s">
        <v>255</v>
      </c>
      <c r="E1007" s="155">
        <v>40386</v>
      </c>
      <c r="F1007" s="156">
        <v>2480</v>
      </c>
      <c r="G1007" s="155" t="s">
        <v>295</v>
      </c>
      <c r="H1007" s="155" t="s">
        <v>304</v>
      </c>
      <c r="I1007" s="157">
        <v>40394</v>
      </c>
      <c r="J1007" s="156">
        <v>2318.8000000000002</v>
      </c>
      <c r="K1007" s="167">
        <v>1</v>
      </c>
    </row>
    <row r="1008" spans="1:11" x14ac:dyDescent="0.25">
      <c r="A1008" s="153">
        <v>1004</v>
      </c>
      <c r="B1008" s="154" t="s">
        <v>1663</v>
      </c>
      <c r="C1008" s="154" t="s">
        <v>254</v>
      </c>
      <c r="D1008" s="154" t="s">
        <v>255</v>
      </c>
      <c r="E1008" s="155">
        <v>40304</v>
      </c>
      <c r="F1008" s="156">
        <v>15345</v>
      </c>
      <c r="G1008" s="155" t="s">
        <v>295</v>
      </c>
      <c r="H1008" s="155" t="s">
        <v>304</v>
      </c>
      <c r="I1008" s="157">
        <v>40399</v>
      </c>
      <c r="J1008" s="156">
        <v>13518.71</v>
      </c>
      <c r="K1008" s="167">
        <v>0.94</v>
      </c>
    </row>
    <row r="1009" spans="1:11" x14ac:dyDescent="0.25">
      <c r="A1009" s="153">
        <v>1005</v>
      </c>
      <c r="B1009" s="154" t="s">
        <v>1664</v>
      </c>
      <c r="C1009" s="154" t="s">
        <v>294</v>
      </c>
      <c r="D1009" s="154" t="s">
        <v>255</v>
      </c>
      <c r="E1009" s="155" t="s">
        <v>352</v>
      </c>
      <c r="F1009" s="156">
        <v>578</v>
      </c>
      <c r="G1009" s="155" t="s">
        <v>295</v>
      </c>
      <c r="H1009" s="155" t="s">
        <v>297</v>
      </c>
      <c r="I1009" s="157">
        <v>40407</v>
      </c>
      <c r="J1009" s="156">
        <v>549.1</v>
      </c>
      <c r="K1009" s="167">
        <v>1.01</v>
      </c>
    </row>
    <row r="1010" spans="1:11" x14ac:dyDescent="0.25">
      <c r="A1010" s="153">
        <v>1006</v>
      </c>
      <c r="B1010" s="154" t="s">
        <v>1665</v>
      </c>
      <c r="C1010" s="154" t="s">
        <v>294</v>
      </c>
      <c r="D1010" s="154" t="s">
        <v>255</v>
      </c>
      <c r="E1010" s="155" t="s">
        <v>352</v>
      </c>
      <c r="F1010" s="156">
        <v>380</v>
      </c>
      <c r="G1010" s="155" t="s">
        <v>295</v>
      </c>
      <c r="H1010" s="155" t="s">
        <v>297</v>
      </c>
      <c r="I1010" s="157">
        <v>40407</v>
      </c>
      <c r="J1010" s="156">
        <v>124.04</v>
      </c>
      <c r="K1010" s="167">
        <v>0.35</v>
      </c>
    </row>
    <row r="1011" spans="1:11" x14ac:dyDescent="0.25">
      <c r="A1011" s="153">
        <v>1007</v>
      </c>
      <c r="B1011" s="154" t="s">
        <v>1666</v>
      </c>
      <c r="C1011" s="154" t="s">
        <v>294</v>
      </c>
      <c r="D1011" s="154" t="s">
        <v>255</v>
      </c>
      <c r="E1011" s="155">
        <v>40351</v>
      </c>
      <c r="F1011" s="156">
        <v>7130</v>
      </c>
      <c r="G1011" s="155" t="s">
        <v>295</v>
      </c>
      <c r="H1011" s="155" t="s">
        <v>297</v>
      </c>
      <c r="I1011" s="157">
        <v>40421</v>
      </c>
      <c r="J1011" s="156">
        <v>6335</v>
      </c>
      <c r="K1011" s="167">
        <v>0.95</v>
      </c>
    </row>
    <row r="1012" spans="1:11" x14ac:dyDescent="0.25">
      <c r="A1012" s="153">
        <v>1008</v>
      </c>
      <c r="B1012" s="154" t="s">
        <v>253</v>
      </c>
      <c r="C1012" s="154" t="s">
        <v>254</v>
      </c>
      <c r="D1012" s="154" t="s">
        <v>255</v>
      </c>
      <c r="E1012" s="155" t="s">
        <v>253</v>
      </c>
      <c r="F1012" s="156" t="s">
        <v>253</v>
      </c>
      <c r="G1012" s="155" t="s">
        <v>295</v>
      </c>
      <c r="H1012" s="155" t="s">
        <v>253</v>
      </c>
      <c r="I1012" s="157" t="s">
        <v>253</v>
      </c>
      <c r="J1012" s="156" t="s">
        <v>253</v>
      </c>
      <c r="K1012" s="167" t="s">
        <v>253</v>
      </c>
    </row>
    <row r="1013" spans="1:11" x14ac:dyDescent="0.25">
      <c r="A1013" s="153">
        <v>1009</v>
      </c>
      <c r="B1013" s="154" t="s">
        <v>1667</v>
      </c>
      <c r="C1013" s="154" t="s">
        <v>294</v>
      </c>
      <c r="D1013" s="154" t="s">
        <v>255</v>
      </c>
      <c r="E1013" s="155">
        <v>40396</v>
      </c>
      <c r="F1013" s="156">
        <v>1705</v>
      </c>
      <c r="G1013" s="155" t="s">
        <v>295</v>
      </c>
      <c r="H1013" s="155" t="s">
        <v>304</v>
      </c>
      <c r="I1013" s="157">
        <v>40406</v>
      </c>
      <c r="J1013" s="156">
        <v>1514.88</v>
      </c>
      <c r="K1013" s="167">
        <v>0.95</v>
      </c>
    </row>
    <row r="1014" spans="1:11" x14ac:dyDescent="0.25">
      <c r="A1014" s="153">
        <v>1010</v>
      </c>
      <c r="B1014" s="154" t="s">
        <v>1668</v>
      </c>
      <c r="C1014" s="154" t="s">
        <v>294</v>
      </c>
      <c r="D1014" s="154" t="s">
        <v>255</v>
      </c>
      <c r="E1014" s="155" t="s">
        <v>352</v>
      </c>
      <c r="F1014" s="156">
        <v>2315</v>
      </c>
      <c r="G1014" s="155" t="s">
        <v>295</v>
      </c>
      <c r="H1014" s="155" t="s">
        <v>297</v>
      </c>
      <c r="I1014" s="157">
        <v>40421</v>
      </c>
      <c r="J1014" s="156">
        <v>2056.88</v>
      </c>
      <c r="K1014" s="167">
        <v>0.95</v>
      </c>
    </row>
    <row r="1015" spans="1:11" x14ac:dyDescent="0.25">
      <c r="A1015" s="153">
        <v>1011</v>
      </c>
      <c r="B1015" s="154" t="s">
        <v>1669</v>
      </c>
      <c r="C1015" s="154" t="s">
        <v>294</v>
      </c>
      <c r="D1015" s="154" t="s">
        <v>255</v>
      </c>
      <c r="E1015" s="155">
        <v>40374</v>
      </c>
      <c r="F1015" s="156">
        <v>7750</v>
      </c>
      <c r="G1015" s="155" t="s">
        <v>295</v>
      </c>
      <c r="H1015" s="155" t="s">
        <v>304</v>
      </c>
      <c r="I1015" s="157">
        <v>40406</v>
      </c>
      <c r="J1015" s="156">
        <v>6885.88</v>
      </c>
      <c r="K1015" s="167">
        <v>0.95</v>
      </c>
    </row>
    <row r="1016" spans="1:11" x14ac:dyDescent="0.25">
      <c r="A1016" s="153">
        <v>1012</v>
      </c>
      <c r="B1016" s="154" t="s">
        <v>1670</v>
      </c>
      <c r="C1016" s="154" t="s">
        <v>254</v>
      </c>
      <c r="D1016" s="154" t="s">
        <v>255</v>
      </c>
      <c r="E1016" s="155">
        <v>40324</v>
      </c>
      <c r="F1016" s="156">
        <v>4107.5</v>
      </c>
      <c r="G1016" s="155" t="s">
        <v>295</v>
      </c>
      <c r="H1016" s="155" t="s">
        <v>309</v>
      </c>
      <c r="I1016" s="157">
        <v>40422</v>
      </c>
      <c r="J1016" s="156">
        <v>3840.51</v>
      </c>
      <c r="K1016" s="167">
        <v>1</v>
      </c>
    </row>
    <row r="1017" spans="1:11" x14ac:dyDescent="0.25">
      <c r="A1017" s="153">
        <v>1013</v>
      </c>
      <c r="B1017" s="154" t="s">
        <v>1671</v>
      </c>
      <c r="C1017" s="154" t="s">
        <v>294</v>
      </c>
      <c r="D1017" s="154" t="s">
        <v>255</v>
      </c>
      <c r="E1017" s="155">
        <v>40357</v>
      </c>
      <c r="F1017" s="156">
        <v>3100</v>
      </c>
      <c r="G1017" s="155" t="s">
        <v>295</v>
      </c>
      <c r="H1017" s="155" t="s">
        <v>304</v>
      </c>
      <c r="I1017" s="157">
        <v>40414</v>
      </c>
      <c r="J1017" s="156">
        <v>2754.35</v>
      </c>
      <c r="K1017" s="167">
        <v>0.95</v>
      </c>
    </row>
    <row r="1018" spans="1:11" x14ac:dyDescent="0.25">
      <c r="A1018" s="153">
        <v>1014</v>
      </c>
      <c r="B1018" s="154" t="s">
        <v>1672</v>
      </c>
      <c r="C1018" s="154" t="s">
        <v>254</v>
      </c>
      <c r="D1018" s="154" t="s">
        <v>255</v>
      </c>
      <c r="E1018" s="155" t="s">
        <v>352</v>
      </c>
      <c r="F1018" s="156">
        <v>5890</v>
      </c>
      <c r="G1018" s="155" t="s">
        <v>295</v>
      </c>
      <c r="H1018" s="155" t="s">
        <v>74</v>
      </c>
      <c r="I1018" s="157">
        <v>40448</v>
      </c>
      <c r="J1018" s="156">
        <v>5177.47</v>
      </c>
      <c r="K1018" s="167">
        <v>0.94</v>
      </c>
    </row>
    <row r="1019" spans="1:11" x14ac:dyDescent="0.25">
      <c r="A1019" s="153">
        <v>1015</v>
      </c>
      <c r="B1019" s="154" t="s">
        <v>1673</v>
      </c>
      <c r="C1019" s="154" t="s">
        <v>254</v>
      </c>
      <c r="D1019" s="154" t="s">
        <v>255</v>
      </c>
      <c r="E1019" s="155">
        <v>40407</v>
      </c>
      <c r="F1019" s="156">
        <v>2092.5</v>
      </c>
      <c r="G1019" s="155" t="s">
        <v>295</v>
      </c>
      <c r="H1019" s="155" t="s">
        <v>305</v>
      </c>
      <c r="I1019" s="157">
        <v>40420</v>
      </c>
      <c r="J1019" s="156">
        <v>2061.11</v>
      </c>
      <c r="K1019" s="167">
        <v>1.05</v>
      </c>
    </row>
    <row r="1020" spans="1:11" x14ac:dyDescent="0.25">
      <c r="A1020" s="153">
        <v>1016</v>
      </c>
      <c r="B1020" s="154" t="s">
        <v>1674</v>
      </c>
      <c r="C1020" s="154" t="s">
        <v>254</v>
      </c>
      <c r="D1020" s="154" t="s">
        <v>255</v>
      </c>
      <c r="E1020" s="155" t="s">
        <v>352</v>
      </c>
      <c r="F1020" s="156">
        <v>11315</v>
      </c>
      <c r="G1020" s="155" t="s">
        <v>295</v>
      </c>
      <c r="H1020" s="155" t="s">
        <v>304</v>
      </c>
      <c r="I1020" s="157">
        <v>40421</v>
      </c>
      <c r="J1020" s="156">
        <v>10053.370000000001</v>
      </c>
      <c r="K1020" s="167">
        <v>0.95</v>
      </c>
    </row>
    <row r="1021" spans="1:11" x14ac:dyDescent="0.25">
      <c r="A1021" s="153">
        <v>1017</v>
      </c>
      <c r="B1021" s="154" t="s">
        <v>1675</v>
      </c>
      <c r="C1021" s="154" t="s">
        <v>294</v>
      </c>
      <c r="D1021" s="154" t="s">
        <v>255</v>
      </c>
      <c r="E1021" s="155">
        <v>40393</v>
      </c>
      <c r="F1021" s="156">
        <v>4495</v>
      </c>
      <c r="G1021" s="155" t="s">
        <v>295</v>
      </c>
      <c r="H1021" s="155" t="s">
        <v>309</v>
      </c>
      <c r="I1021" s="157">
        <v>40480</v>
      </c>
      <c r="J1021" s="156">
        <v>3993.81</v>
      </c>
      <c r="K1021" s="167">
        <v>0.95</v>
      </c>
    </row>
    <row r="1022" spans="1:11" x14ac:dyDescent="0.25">
      <c r="A1022" s="153">
        <v>1018</v>
      </c>
      <c r="B1022" s="154" t="s">
        <v>1676</v>
      </c>
      <c r="C1022" s="154" t="s">
        <v>254</v>
      </c>
      <c r="D1022" s="154" t="s">
        <v>255</v>
      </c>
      <c r="E1022" s="155" t="s">
        <v>352</v>
      </c>
      <c r="F1022" s="156">
        <v>7285</v>
      </c>
      <c r="G1022" s="155" t="s">
        <v>295</v>
      </c>
      <c r="H1022" s="155" t="s">
        <v>298</v>
      </c>
      <c r="I1022" s="157">
        <v>40456</v>
      </c>
      <c r="J1022" s="156">
        <v>6472.73</v>
      </c>
      <c r="K1022" s="167">
        <v>0.95</v>
      </c>
    </row>
    <row r="1023" spans="1:11" x14ac:dyDescent="0.25">
      <c r="A1023" s="153">
        <v>1019</v>
      </c>
      <c r="B1023" s="154" t="s">
        <v>1677</v>
      </c>
      <c r="C1023" s="154" t="s">
        <v>254</v>
      </c>
      <c r="D1023" s="154" t="s">
        <v>255</v>
      </c>
      <c r="E1023" s="155">
        <v>40213</v>
      </c>
      <c r="F1023" s="156">
        <v>13950</v>
      </c>
      <c r="G1023" s="155" t="s">
        <v>295</v>
      </c>
      <c r="H1023" s="155" t="s">
        <v>302</v>
      </c>
      <c r="I1023" s="157">
        <v>40476</v>
      </c>
      <c r="J1023" s="156">
        <v>13092.08</v>
      </c>
      <c r="K1023" s="167">
        <v>1</v>
      </c>
    </row>
    <row r="1024" spans="1:11" x14ac:dyDescent="0.25">
      <c r="A1024" s="153">
        <v>1020</v>
      </c>
      <c r="B1024" s="154" t="s">
        <v>1678</v>
      </c>
      <c r="C1024" s="154" t="s">
        <v>254</v>
      </c>
      <c r="D1024" s="154" t="s">
        <v>255</v>
      </c>
      <c r="E1024" s="155">
        <v>40372</v>
      </c>
      <c r="F1024" s="156">
        <v>2945</v>
      </c>
      <c r="G1024" s="155" t="s">
        <v>295</v>
      </c>
      <c r="H1024" s="155" t="s">
        <v>309</v>
      </c>
      <c r="I1024" s="157">
        <v>40452</v>
      </c>
      <c r="J1024" s="156">
        <v>2900.82</v>
      </c>
      <c r="K1024" s="167">
        <v>1.05</v>
      </c>
    </row>
    <row r="1025" spans="1:11" x14ac:dyDescent="0.25">
      <c r="A1025" s="153">
        <v>1021</v>
      </c>
      <c r="B1025" s="154" t="s">
        <v>1679</v>
      </c>
      <c r="C1025" s="154" t="s">
        <v>294</v>
      </c>
      <c r="D1025" s="154" t="s">
        <v>255</v>
      </c>
      <c r="E1025" s="155">
        <v>40413</v>
      </c>
      <c r="F1025" s="156">
        <v>578</v>
      </c>
      <c r="G1025" s="155" t="s">
        <v>295</v>
      </c>
      <c r="H1025" s="155" t="s">
        <v>297</v>
      </c>
      <c r="I1025" s="157">
        <v>40421</v>
      </c>
      <c r="J1025" s="156">
        <v>522.22</v>
      </c>
      <c r="K1025" s="167">
        <v>0.96</v>
      </c>
    </row>
    <row r="1026" spans="1:11" x14ac:dyDescent="0.25">
      <c r="A1026" s="153">
        <v>1022</v>
      </c>
      <c r="B1026" s="154" t="s">
        <v>1680</v>
      </c>
      <c r="C1026" s="154" t="s">
        <v>294</v>
      </c>
      <c r="D1026" s="154" t="s">
        <v>255</v>
      </c>
      <c r="E1026" s="155">
        <v>40354</v>
      </c>
      <c r="F1026" s="156">
        <v>1538</v>
      </c>
      <c r="G1026" s="155" t="s">
        <v>295</v>
      </c>
      <c r="H1026" s="155" t="s">
        <v>297</v>
      </c>
      <c r="I1026" s="157">
        <v>40429</v>
      </c>
      <c r="J1026" s="156">
        <v>1438.03</v>
      </c>
      <c r="K1026" s="167">
        <v>1</v>
      </c>
    </row>
    <row r="1027" spans="1:11" x14ac:dyDescent="0.25">
      <c r="A1027" s="153">
        <v>1023</v>
      </c>
      <c r="B1027" s="154" t="s">
        <v>1681</v>
      </c>
      <c r="C1027" s="154" t="s">
        <v>294</v>
      </c>
      <c r="D1027" s="154" t="s">
        <v>255</v>
      </c>
      <c r="E1027" s="155">
        <v>40414</v>
      </c>
      <c r="F1027" s="156">
        <v>779</v>
      </c>
      <c r="G1027" s="155" t="s">
        <v>295</v>
      </c>
      <c r="H1027" s="155" t="s">
        <v>297</v>
      </c>
      <c r="I1027" s="157">
        <v>40429</v>
      </c>
      <c r="J1027" s="156">
        <v>728</v>
      </c>
      <c r="K1027" s="167">
        <v>1</v>
      </c>
    </row>
    <row r="1028" spans="1:11" x14ac:dyDescent="0.25">
      <c r="A1028" s="153">
        <v>1024</v>
      </c>
      <c r="B1028" s="154" t="s">
        <v>1682</v>
      </c>
      <c r="C1028" s="154" t="s">
        <v>254</v>
      </c>
      <c r="D1028" s="154" t="s">
        <v>255</v>
      </c>
      <c r="E1028" s="155" t="s">
        <v>352</v>
      </c>
      <c r="F1028" s="156">
        <v>14105</v>
      </c>
      <c r="G1028" s="155" t="s">
        <v>295</v>
      </c>
      <c r="H1028" s="155" t="s">
        <v>315</v>
      </c>
      <c r="I1028" s="157">
        <v>40505</v>
      </c>
      <c r="J1028" s="156">
        <v>13237.71</v>
      </c>
      <c r="K1028" s="167">
        <v>1</v>
      </c>
    </row>
    <row r="1029" spans="1:11" x14ac:dyDescent="0.25">
      <c r="A1029" s="153">
        <v>1025</v>
      </c>
      <c r="B1029" s="154" t="s">
        <v>1683</v>
      </c>
      <c r="C1029" s="154" t="s">
        <v>294</v>
      </c>
      <c r="D1029" s="154" t="s">
        <v>255</v>
      </c>
      <c r="E1029" s="155">
        <v>40371</v>
      </c>
      <c r="F1029" s="156">
        <v>6169</v>
      </c>
      <c r="G1029" s="155" t="s">
        <v>295</v>
      </c>
      <c r="H1029" s="155" t="s">
        <v>297</v>
      </c>
      <c r="I1029" s="157">
        <v>40435</v>
      </c>
      <c r="J1029" s="156">
        <v>5428.57</v>
      </c>
      <c r="K1029" s="167">
        <v>0.94</v>
      </c>
    </row>
    <row r="1030" spans="1:11" x14ac:dyDescent="0.25">
      <c r="A1030" s="153">
        <v>1026</v>
      </c>
      <c r="B1030" s="154" t="s">
        <v>1684</v>
      </c>
      <c r="C1030" s="154" t="s">
        <v>254</v>
      </c>
      <c r="D1030" s="154" t="s">
        <v>255</v>
      </c>
      <c r="E1030" s="155" t="s">
        <v>352</v>
      </c>
      <c r="F1030" s="156">
        <v>2635</v>
      </c>
      <c r="G1030" s="155" t="s">
        <v>295</v>
      </c>
      <c r="H1030" s="155" t="s">
        <v>304</v>
      </c>
      <c r="I1030" s="157">
        <v>40435</v>
      </c>
      <c r="J1030" s="156">
        <v>2463.7199999999998</v>
      </c>
      <c r="K1030" s="167">
        <v>1</v>
      </c>
    </row>
    <row r="1031" spans="1:11" x14ac:dyDescent="0.25">
      <c r="A1031" s="153">
        <v>1027</v>
      </c>
      <c r="B1031" s="154" t="s">
        <v>1685</v>
      </c>
      <c r="C1031" s="154" t="s">
        <v>294</v>
      </c>
      <c r="D1031" s="154" t="s">
        <v>255</v>
      </c>
      <c r="E1031" s="155">
        <v>40420</v>
      </c>
      <c r="F1031" s="156">
        <v>2557.5</v>
      </c>
      <c r="G1031" s="155" t="s">
        <v>295</v>
      </c>
      <c r="H1031" s="155" t="s">
        <v>304</v>
      </c>
      <c r="I1031" s="157">
        <v>40435</v>
      </c>
      <c r="J1031" s="156">
        <v>2149.65</v>
      </c>
      <c r="K1031" s="167">
        <v>0.9</v>
      </c>
    </row>
    <row r="1032" spans="1:11" x14ac:dyDescent="0.25">
      <c r="A1032" s="153">
        <v>1028</v>
      </c>
      <c r="B1032" s="154" t="s">
        <v>1686</v>
      </c>
      <c r="C1032" s="154" t="s">
        <v>254</v>
      </c>
      <c r="D1032" s="154" t="s">
        <v>255</v>
      </c>
      <c r="E1032" s="155">
        <v>40391</v>
      </c>
      <c r="F1032" s="156">
        <v>2092.5</v>
      </c>
      <c r="G1032" s="155" t="s">
        <v>295</v>
      </c>
      <c r="H1032" s="155" t="s">
        <v>297</v>
      </c>
      <c r="I1032" s="157">
        <v>40449</v>
      </c>
      <c r="J1032" s="156">
        <v>1859.19</v>
      </c>
      <c r="K1032" s="167">
        <v>0.95</v>
      </c>
    </row>
    <row r="1033" spans="1:11" x14ac:dyDescent="0.25">
      <c r="A1033" s="153">
        <v>1029</v>
      </c>
      <c r="B1033" s="154" t="s">
        <v>1687</v>
      </c>
      <c r="C1033" s="154" t="s">
        <v>294</v>
      </c>
      <c r="D1033" s="154" t="s">
        <v>255</v>
      </c>
      <c r="E1033" s="155">
        <v>40378</v>
      </c>
      <c r="F1033" s="156">
        <v>3720</v>
      </c>
      <c r="G1033" s="155" t="s">
        <v>295</v>
      </c>
      <c r="H1033" s="155" t="s">
        <v>319</v>
      </c>
      <c r="I1033" s="157">
        <v>40441</v>
      </c>
      <c r="J1033" s="156">
        <v>3478.2</v>
      </c>
      <c r="K1033" s="167">
        <v>1</v>
      </c>
    </row>
    <row r="1034" spans="1:11" x14ac:dyDescent="0.25">
      <c r="A1034" s="153">
        <v>1030</v>
      </c>
      <c r="B1034" s="154" t="s">
        <v>1688</v>
      </c>
      <c r="C1034" s="154" t="s">
        <v>254</v>
      </c>
      <c r="D1034" s="154" t="s">
        <v>255</v>
      </c>
      <c r="E1034" s="155">
        <v>40201</v>
      </c>
      <c r="F1034" s="156">
        <v>14880</v>
      </c>
      <c r="G1034" s="155" t="s">
        <v>295</v>
      </c>
      <c r="H1034" s="155" t="s">
        <v>74</v>
      </c>
      <c r="I1034" s="157">
        <v>40456</v>
      </c>
      <c r="J1034" s="156">
        <v>13220.88</v>
      </c>
      <c r="K1034" s="167">
        <v>0.95</v>
      </c>
    </row>
    <row r="1035" spans="1:11" x14ac:dyDescent="0.25">
      <c r="A1035" s="153">
        <v>1031</v>
      </c>
      <c r="B1035" s="154" t="s">
        <v>1689</v>
      </c>
      <c r="C1035" s="154" t="s">
        <v>294</v>
      </c>
      <c r="D1035" s="154" t="s">
        <v>255</v>
      </c>
      <c r="E1035" s="155" t="s">
        <v>352</v>
      </c>
      <c r="F1035" s="156">
        <v>1158</v>
      </c>
      <c r="G1035" s="155" t="s">
        <v>295</v>
      </c>
      <c r="H1035" s="155" t="s">
        <v>297</v>
      </c>
      <c r="I1035" s="157">
        <v>40449</v>
      </c>
      <c r="J1035" s="156">
        <v>1028.8800000000001</v>
      </c>
      <c r="K1035" s="167">
        <v>0.95</v>
      </c>
    </row>
    <row r="1036" spans="1:11" x14ac:dyDescent="0.25">
      <c r="A1036" s="153">
        <v>1032</v>
      </c>
      <c r="B1036" s="154" t="s">
        <v>1690</v>
      </c>
      <c r="C1036" s="154" t="s">
        <v>254</v>
      </c>
      <c r="D1036" s="154" t="s">
        <v>255</v>
      </c>
      <c r="E1036" s="155">
        <v>40399</v>
      </c>
      <c r="F1036" s="156">
        <v>17902.5</v>
      </c>
      <c r="G1036" s="155" t="s">
        <v>295</v>
      </c>
      <c r="H1036" s="155" t="s">
        <v>304</v>
      </c>
      <c r="I1036" s="157">
        <v>40437</v>
      </c>
      <c r="J1036" s="156">
        <v>15906.37</v>
      </c>
      <c r="K1036" s="167">
        <v>0.95</v>
      </c>
    </row>
    <row r="1037" spans="1:11" x14ac:dyDescent="0.25">
      <c r="A1037" s="153">
        <v>1033</v>
      </c>
      <c r="B1037" s="154" t="s">
        <v>1691</v>
      </c>
      <c r="C1037" s="154" t="s">
        <v>254</v>
      </c>
      <c r="D1037" s="154" t="s">
        <v>255</v>
      </c>
      <c r="E1037" s="155">
        <v>40322</v>
      </c>
      <c r="F1037" s="156">
        <v>5967.5</v>
      </c>
      <c r="G1037" s="155" t="s">
        <v>295</v>
      </c>
      <c r="H1037" s="155" t="s">
        <v>297</v>
      </c>
      <c r="I1037" s="157">
        <v>40442</v>
      </c>
      <c r="J1037" s="156">
        <v>5302.12</v>
      </c>
      <c r="K1037" s="167">
        <v>0.95</v>
      </c>
    </row>
    <row r="1038" spans="1:11" x14ac:dyDescent="0.25">
      <c r="A1038" s="153">
        <v>1034</v>
      </c>
      <c r="B1038" s="154" t="s">
        <v>1692</v>
      </c>
      <c r="C1038" s="154" t="s">
        <v>294</v>
      </c>
      <c r="D1038" s="154" t="s">
        <v>255</v>
      </c>
      <c r="E1038" s="155">
        <v>40381</v>
      </c>
      <c r="F1038" s="156">
        <v>2895</v>
      </c>
      <c r="G1038" s="155" t="s">
        <v>295</v>
      </c>
      <c r="H1038" s="155" t="s">
        <v>297</v>
      </c>
      <c r="I1038" s="157">
        <v>40442</v>
      </c>
      <c r="J1038" s="156">
        <v>2572.21</v>
      </c>
      <c r="K1038" s="167">
        <v>0.95</v>
      </c>
    </row>
    <row r="1039" spans="1:11" x14ac:dyDescent="0.25">
      <c r="A1039" s="153">
        <v>1035</v>
      </c>
      <c r="B1039" s="154" t="s">
        <v>1693</v>
      </c>
      <c r="C1039" s="154" t="s">
        <v>254</v>
      </c>
      <c r="D1039" s="154" t="s">
        <v>255</v>
      </c>
      <c r="E1039" s="155">
        <v>40429</v>
      </c>
      <c r="F1039" s="156">
        <v>1200</v>
      </c>
      <c r="G1039" s="155" t="s">
        <v>295</v>
      </c>
      <c r="H1039" s="155" t="s">
        <v>74</v>
      </c>
      <c r="I1039" s="157">
        <v>40436</v>
      </c>
      <c r="J1039" s="156">
        <v>1122</v>
      </c>
      <c r="K1039" s="167">
        <v>1</v>
      </c>
    </row>
    <row r="1040" spans="1:11" x14ac:dyDescent="0.25">
      <c r="A1040" s="153">
        <v>1036</v>
      </c>
      <c r="B1040" s="154" t="s">
        <v>1694</v>
      </c>
      <c r="C1040" s="154" t="s">
        <v>294</v>
      </c>
      <c r="D1040" s="154" t="s">
        <v>255</v>
      </c>
      <c r="E1040" s="155" t="s">
        <v>352</v>
      </c>
      <c r="F1040" s="156">
        <v>6948</v>
      </c>
      <c r="G1040" s="155" t="s">
        <v>295</v>
      </c>
      <c r="H1040" s="155" t="s">
        <v>297</v>
      </c>
      <c r="I1040" s="157">
        <v>40526</v>
      </c>
      <c r="J1040" s="156">
        <v>6047</v>
      </c>
      <c r="K1040" s="167">
        <v>0.93</v>
      </c>
    </row>
    <row r="1041" spans="1:11" x14ac:dyDescent="0.25">
      <c r="A1041" s="153">
        <v>1037</v>
      </c>
      <c r="B1041" s="154" t="s">
        <v>1695</v>
      </c>
      <c r="C1041" s="154" t="s">
        <v>294</v>
      </c>
      <c r="D1041" s="154" t="s">
        <v>255</v>
      </c>
      <c r="E1041" s="155" t="s">
        <v>352</v>
      </c>
      <c r="F1041" s="156">
        <v>3474</v>
      </c>
      <c r="G1041" s="155" t="s">
        <v>295</v>
      </c>
      <c r="H1041" s="155" t="s">
        <v>297</v>
      </c>
      <c r="I1041" s="157">
        <v>40442</v>
      </c>
      <c r="J1041" s="156">
        <v>3086.65</v>
      </c>
      <c r="K1041" s="167">
        <v>0.95</v>
      </c>
    </row>
    <row r="1042" spans="1:11" x14ac:dyDescent="0.25">
      <c r="A1042" s="153">
        <v>1038</v>
      </c>
      <c r="B1042" s="154" t="s">
        <v>1696</v>
      </c>
      <c r="C1042" s="154" t="s">
        <v>294</v>
      </c>
      <c r="D1042" s="154" t="s">
        <v>255</v>
      </c>
      <c r="E1042" s="155">
        <v>40386</v>
      </c>
      <c r="F1042" s="156">
        <v>3474</v>
      </c>
      <c r="G1042" s="155" t="s">
        <v>295</v>
      </c>
      <c r="H1042" s="155" t="s">
        <v>297</v>
      </c>
      <c r="I1042" s="157">
        <v>40442</v>
      </c>
      <c r="J1042" s="156">
        <v>3086.65</v>
      </c>
      <c r="K1042" s="167">
        <v>0.95</v>
      </c>
    </row>
    <row r="1043" spans="1:11" x14ac:dyDescent="0.25">
      <c r="A1043" s="153">
        <v>1039</v>
      </c>
      <c r="B1043" s="154" t="s">
        <v>1697</v>
      </c>
      <c r="C1043" s="154" t="s">
        <v>254</v>
      </c>
      <c r="D1043" s="154" t="s">
        <v>255</v>
      </c>
      <c r="E1043" s="155">
        <v>40406</v>
      </c>
      <c r="F1043" s="156">
        <v>1860</v>
      </c>
      <c r="G1043" s="155" t="s">
        <v>295</v>
      </c>
      <c r="H1043" s="155" t="s">
        <v>297</v>
      </c>
      <c r="I1043" s="157">
        <v>40442</v>
      </c>
      <c r="J1043" s="156">
        <v>1652.61</v>
      </c>
      <c r="K1043" s="167">
        <v>0.95</v>
      </c>
    </row>
    <row r="1044" spans="1:11" x14ac:dyDescent="0.25">
      <c r="A1044" s="153">
        <v>1040</v>
      </c>
      <c r="B1044" s="154" t="s">
        <v>1698</v>
      </c>
      <c r="C1044" s="154" t="s">
        <v>254</v>
      </c>
      <c r="D1044" s="154" t="s">
        <v>255</v>
      </c>
      <c r="E1044" s="155">
        <v>40192</v>
      </c>
      <c r="F1044" s="156">
        <v>2557.5</v>
      </c>
      <c r="G1044" s="155" t="s">
        <v>295</v>
      </c>
      <c r="H1044" s="155" t="s">
        <v>309</v>
      </c>
      <c r="I1044" s="157">
        <v>40449</v>
      </c>
      <c r="J1044" s="156">
        <v>2272.34</v>
      </c>
      <c r="K1044" s="167">
        <v>0.95</v>
      </c>
    </row>
    <row r="1045" spans="1:11" x14ac:dyDescent="0.25">
      <c r="A1045" s="153">
        <v>1041</v>
      </c>
      <c r="B1045" s="154" t="s">
        <v>1699</v>
      </c>
      <c r="C1045" s="154" t="s">
        <v>254</v>
      </c>
      <c r="D1045" s="154" t="s">
        <v>255</v>
      </c>
      <c r="E1045" s="155" t="s">
        <v>352</v>
      </c>
      <c r="F1045" s="156">
        <v>3332.5</v>
      </c>
      <c r="G1045" s="155" t="s">
        <v>295</v>
      </c>
      <c r="H1045" s="155" t="s">
        <v>297</v>
      </c>
      <c r="I1045" s="157">
        <v>40604</v>
      </c>
      <c r="J1045" s="156">
        <v>3115.88</v>
      </c>
      <c r="K1045" s="167">
        <v>1</v>
      </c>
    </row>
    <row r="1046" spans="1:11" x14ac:dyDescent="0.25">
      <c r="A1046" s="153">
        <v>1042</v>
      </c>
      <c r="B1046" s="154" t="s">
        <v>1700</v>
      </c>
      <c r="C1046" s="154" t="s">
        <v>254</v>
      </c>
      <c r="D1046" s="154" t="s">
        <v>255</v>
      </c>
      <c r="E1046" s="155">
        <v>40310</v>
      </c>
      <c r="F1046" s="156">
        <v>29217.5</v>
      </c>
      <c r="G1046" s="155" t="s">
        <v>295</v>
      </c>
      <c r="H1046" s="155" t="s">
        <v>300</v>
      </c>
      <c r="I1046" s="157">
        <v>40451</v>
      </c>
      <c r="J1046" s="156">
        <v>27420.62</v>
      </c>
      <c r="K1046" s="167">
        <v>1</v>
      </c>
    </row>
    <row r="1047" spans="1:11" x14ac:dyDescent="0.25">
      <c r="A1047" s="153">
        <v>1043</v>
      </c>
      <c r="B1047" s="154" t="s">
        <v>1701</v>
      </c>
      <c r="C1047" s="154" t="s">
        <v>294</v>
      </c>
      <c r="D1047" s="154" t="s">
        <v>255</v>
      </c>
      <c r="E1047" s="155">
        <v>40420</v>
      </c>
      <c r="F1047" s="156">
        <v>1538</v>
      </c>
      <c r="G1047" s="155" t="s">
        <v>295</v>
      </c>
      <c r="H1047" s="155" t="s">
        <v>297</v>
      </c>
      <c r="I1047" s="157">
        <v>40442</v>
      </c>
      <c r="J1047" s="156">
        <v>1366.51</v>
      </c>
      <c r="K1047" s="167">
        <v>0.95</v>
      </c>
    </row>
    <row r="1048" spans="1:11" x14ac:dyDescent="0.25">
      <c r="A1048" s="153">
        <v>1044</v>
      </c>
      <c r="B1048" s="154" t="s">
        <v>1702</v>
      </c>
      <c r="C1048" s="154" t="s">
        <v>294</v>
      </c>
      <c r="D1048" s="154" t="s">
        <v>255</v>
      </c>
      <c r="E1048" s="155">
        <v>40422</v>
      </c>
      <c r="F1048" s="156">
        <v>1937</v>
      </c>
      <c r="G1048" s="155" t="s">
        <v>295</v>
      </c>
      <c r="H1048" s="155" t="s">
        <v>297</v>
      </c>
      <c r="I1048" s="157">
        <v>40442</v>
      </c>
      <c r="J1048" s="156">
        <v>1721.02</v>
      </c>
      <c r="K1048" s="167">
        <v>0.95</v>
      </c>
    </row>
    <row r="1049" spans="1:11" x14ac:dyDescent="0.25">
      <c r="A1049" s="153">
        <v>1045</v>
      </c>
      <c r="B1049" s="154" t="s">
        <v>1703</v>
      </c>
      <c r="C1049" s="154" t="s">
        <v>294</v>
      </c>
      <c r="D1049" s="154" t="s">
        <v>255</v>
      </c>
      <c r="E1049" s="155" t="s">
        <v>352</v>
      </c>
      <c r="F1049" s="156">
        <v>380</v>
      </c>
      <c r="G1049" s="155" t="s">
        <v>295</v>
      </c>
      <c r="H1049" s="155" t="s">
        <v>297</v>
      </c>
      <c r="I1049" s="157">
        <v>40442</v>
      </c>
      <c r="J1049" s="156">
        <v>343.33</v>
      </c>
      <c r="K1049" s="167">
        <v>0.96</v>
      </c>
    </row>
    <row r="1050" spans="1:11" x14ac:dyDescent="0.25">
      <c r="A1050" s="153">
        <v>1046</v>
      </c>
      <c r="B1050" s="154" t="s">
        <v>1704</v>
      </c>
      <c r="C1050" s="154" t="s">
        <v>294</v>
      </c>
      <c r="D1050" s="154" t="s">
        <v>255</v>
      </c>
      <c r="E1050" s="155">
        <v>40352</v>
      </c>
      <c r="F1050" s="156">
        <v>3474</v>
      </c>
      <c r="G1050" s="155" t="s">
        <v>295</v>
      </c>
      <c r="H1050" s="155" t="s">
        <v>297</v>
      </c>
      <c r="I1050" s="157">
        <v>40449</v>
      </c>
      <c r="J1050" s="156">
        <v>3086.64</v>
      </c>
      <c r="K1050" s="167">
        <v>0.95</v>
      </c>
    </row>
    <row r="1051" spans="1:11" x14ac:dyDescent="0.25">
      <c r="A1051" s="153">
        <v>1047</v>
      </c>
      <c r="B1051" s="154" t="s">
        <v>1705</v>
      </c>
      <c r="C1051" s="154" t="s">
        <v>254</v>
      </c>
      <c r="D1051" s="154" t="s">
        <v>255</v>
      </c>
      <c r="E1051" s="155" t="s">
        <v>352</v>
      </c>
      <c r="F1051" s="156">
        <v>1937.5</v>
      </c>
      <c r="G1051" s="155" t="s">
        <v>295</v>
      </c>
      <c r="H1051" s="155" t="s">
        <v>312</v>
      </c>
      <c r="I1051" s="157" t="s">
        <v>253</v>
      </c>
      <c r="J1051" s="156">
        <v>0</v>
      </c>
      <c r="K1051" s="167">
        <v>0</v>
      </c>
    </row>
    <row r="1052" spans="1:11" x14ac:dyDescent="0.25">
      <c r="A1052" s="153">
        <v>1048</v>
      </c>
      <c r="B1052" s="154" t="s">
        <v>1706</v>
      </c>
      <c r="C1052" s="154" t="s">
        <v>254</v>
      </c>
      <c r="D1052" s="154" t="s">
        <v>255</v>
      </c>
      <c r="E1052" s="155">
        <v>40184</v>
      </c>
      <c r="F1052" s="156">
        <v>1937.5</v>
      </c>
      <c r="G1052" s="155" t="s">
        <v>295</v>
      </c>
      <c r="H1052" s="155" t="s">
        <v>309</v>
      </c>
      <c r="I1052" s="157">
        <v>40449</v>
      </c>
      <c r="J1052" s="156">
        <v>1721.47</v>
      </c>
      <c r="K1052" s="167">
        <v>0.95</v>
      </c>
    </row>
    <row r="1053" spans="1:11" x14ac:dyDescent="0.25">
      <c r="A1053" s="153">
        <v>1049</v>
      </c>
      <c r="B1053" s="154" t="s">
        <v>1707</v>
      </c>
      <c r="C1053" s="154" t="s">
        <v>254</v>
      </c>
      <c r="D1053" s="154" t="s">
        <v>255</v>
      </c>
      <c r="E1053" s="155">
        <v>40280</v>
      </c>
      <c r="F1053" s="156">
        <v>7285</v>
      </c>
      <c r="G1053" s="155" t="s">
        <v>295</v>
      </c>
      <c r="H1053" s="155" t="s">
        <v>304</v>
      </c>
      <c r="I1053" s="157">
        <v>40448</v>
      </c>
      <c r="J1053" s="156">
        <v>6472.72</v>
      </c>
      <c r="K1053" s="167">
        <v>0.95</v>
      </c>
    </row>
    <row r="1054" spans="1:11" x14ac:dyDescent="0.25">
      <c r="A1054" s="153">
        <v>1050</v>
      </c>
      <c r="B1054" s="154" t="s">
        <v>1708</v>
      </c>
      <c r="C1054" s="154" t="s">
        <v>294</v>
      </c>
      <c r="D1054" s="154" t="s">
        <v>255</v>
      </c>
      <c r="E1054" s="155" t="s">
        <v>352</v>
      </c>
      <c r="F1054" s="156">
        <v>380</v>
      </c>
      <c r="G1054" s="155" t="s">
        <v>295</v>
      </c>
      <c r="H1054" s="155" t="s">
        <v>297</v>
      </c>
      <c r="I1054" s="157">
        <v>40449</v>
      </c>
      <c r="J1054" s="156">
        <v>343.33</v>
      </c>
      <c r="K1054" s="167">
        <v>0.96</v>
      </c>
    </row>
    <row r="1055" spans="1:11" x14ac:dyDescent="0.25">
      <c r="A1055" s="153">
        <v>1051</v>
      </c>
      <c r="B1055" s="154" t="s">
        <v>1709</v>
      </c>
      <c r="C1055" s="154" t="s">
        <v>294</v>
      </c>
      <c r="D1055" s="154" t="s">
        <v>255</v>
      </c>
      <c r="E1055" s="155" t="s">
        <v>352</v>
      </c>
      <c r="F1055" s="156">
        <v>380</v>
      </c>
      <c r="G1055" s="155" t="s">
        <v>295</v>
      </c>
      <c r="H1055" s="155" t="s">
        <v>297</v>
      </c>
      <c r="I1055" s="157">
        <v>40456</v>
      </c>
      <c r="J1055" s="156">
        <v>361</v>
      </c>
      <c r="K1055" s="167">
        <v>1.01</v>
      </c>
    </row>
    <row r="1056" spans="1:11" x14ac:dyDescent="0.25">
      <c r="A1056" s="153">
        <v>1052</v>
      </c>
      <c r="B1056" s="154" t="s">
        <v>1710</v>
      </c>
      <c r="C1056" s="154" t="s">
        <v>294</v>
      </c>
      <c r="D1056" s="154" t="s">
        <v>255</v>
      </c>
      <c r="E1056" s="155">
        <v>40434</v>
      </c>
      <c r="F1056" s="156">
        <v>2945</v>
      </c>
      <c r="G1056" s="155" t="s">
        <v>295</v>
      </c>
      <c r="H1056" s="155" t="s">
        <v>304</v>
      </c>
      <c r="I1056" s="157">
        <v>40445</v>
      </c>
      <c r="J1056" s="156">
        <v>2616.63</v>
      </c>
      <c r="K1056" s="167">
        <v>0.95</v>
      </c>
    </row>
    <row r="1057" spans="1:11" x14ac:dyDescent="0.25">
      <c r="A1057" s="153">
        <v>1053</v>
      </c>
      <c r="B1057" s="154" t="s">
        <v>1711</v>
      </c>
      <c r="C1057" s="154" t="s">
        <v>254</v>
      </c>
      <c r="D1057" s="154" t="s">
        <v>255</v>
      </c>
      <c r="E1057" s="155" t="s">
        <v>352</v>
      </c>
      <c r="F1057" s="156">
        <v>6897.5</v>
      </c>
      <c r="G1057" s="155" t="s">
        <v>295</v>
      </c>
      <c r="H1057" s="155" t="s">
        <v>312</v>
      </c>
      <c r="I1057" s="157">
        <v>40478</v>
      </c>
      <c r="J1057" s="156">
        <v>6128.45</v>
      </c>
      <c r="K1057" s="167">
        <v>0.95</v>
      </c>
    </row>
    <row r="1058" spans="1:11" x14ac:dyDescent="0.25">
      <c r="A1058" s="153">
        <v>1054</v>
      </c>
      <c r="B1058" s="154" t="s">
        <v>1712</v>
      </c>
      <c r="C1058" s="154" t="s">
        <v>294</v>
      </c>
      <c r="D1058" s="154" t="s">
        <v>255</v>
      </c>
      <c r="E1058" s="155">
        <v>40393</v>
      </c>
      <c r="F1058" s="156">
        <v>6122.5</v>
      </c>
      <c r="G1058" s="155" t="s">
        <v>295</v>
      </c>
      <c r="H1058" s="155" t="s">
        <v>309</v>
      </c>
      <c r="I1058" s="157">
        <v>40457</v>
      </c>
      <c r="J1058" s="156">
        <v>5814.92</v>
      </c>
      <c r="K1058" s="167">
        <v>1.01</v>
      </c>
    </row>
    <row r="1059" spans="1:11" x14ac:dyDescent="0.25">
      <c r="A1059" s="153">
        <v>1055</v>
      </c>
      <c r="B1059" s="154" t="s">
        <v>1713</v>
      </c>
      <c r="C1059" s="154" t="s">
        <v>254</v>
      </c>
      <c r="D1059" s="154" t="s">
        <v>255</v>
      </c>
      <c r="E1059" s="155">
        <v>40358</v>
      </c>
      <c r="F1059" s="156">
        <v>16430</v>
      </c>
      <c r="G1059" s="155" t="s">
        <v>295</v>
      </c>
      <c r="H1059" s="155" t="s">
        <v>297</v>
      </c>
      <c r="I1059" s="157">
        <v>40470</v>
      </c>
      <c r="J1059" s="156">
        <v>14598.06</v>
      </c>
      <c r="K1059" s="167">
        <v>0.95</v>
      </c>
    </row>
    <row r="1060" spans="1:11" x14ac:dyDescent="0.25">
      <c r="A1060" s="153">
        <v>1056</v>
      </c>
      <c r="B1060" s="154" t="s">
        <v>253</v>
      </c>
      <c r="C1060" s="154" t="s">
        <v>254</v>
      </c>
      <c r="D1060" s="154" t="s">
        <v>255</v>
      </c>
      <c r="E1060" s="155" t="s">
        <v>253</v>
      </c>
      <c r="F1060" s="156" t="s">
        <v>253</v>
      </c>
      <c r="G1060" s="155" t="s">
        <v>295</v>
      </c>
      <c r="H1060" s="155" t="s">
        <v>253</v>
      </c>
      <c r="I1060" s="157" t="s">
        <v>253</v>
      </c>
      <c r="J1060" s="156" t="s">
        <v>253</v>
      </c>
      <c r="K1060" s="167" t="s">
        <v>253</v>
      </c>
    </row>
    <row r="1061" spans="1:11" x14ac:dyDescent="0.25">
      <c r="A1061" s="153">
        <v>1057</v>
      </c>
      <c r="B1061" s="154" t="s">
        <v>1714</v>
      </c>
      <c r="C1061" s="154" t="s">
        <v>254</v>
      </c>
      <c r="D1061" s="154" t="s">
        <v>255</v>
      </c>
      <c r="E1061" s="155">
        <v>40277</v>
      </c>
      <c r="F1061" s="156">
        <v>6510</v>
      </c>
      <c r="G1061" s="155" t="s">
        <v>295</v>
      </c>
      <c r="H1061" s="155" t="s">
        <v>309</v>
      </c>
      <c r="I1061" s="157">
        <v>40499</v>
      </c>
      <c r="J1061" s="156">
        <v>6109.63</v>
      </c>
      <c r="K1061" s="167">
        <v>1</v>
      </c>
    </row>
    <row r="1062" spans="1:11" x14ac:dyDescent="0.25">
      <c r="A1062" s="153">
        <v>1058</v>
      </c>
      <c r="B1062" s="154" t="s">
        <v>1715</v>
      </c>
      <c r="C1062" s="154" t="s">
        <v>294</v>
      </c>
      <c r="D1062" s="154" t="s">
        <v>255</v>
      </c>
      <c r="E1062" s="155">
        <v>40413</v>
      </c>
      <c r="F1062" s="156">
        <v>2042</v>
      </c>
      <c r="G1062" s="155" t="s">
        <v>295</v>
      </c>
      <c r="H1062" s="155" t="s">
        <v>74</v>
      </c>
      <c r="I1062" s="157">
        <v>40457</v>
      </c>
      <c r="J1062" s="156">
        <v>1909.75</v>
      </c>
      <c r="K1062" s="167">
        <v>1</v>
      </c>
    </row>
    <row r="1063" spans="1:11" x14ac:dyDescent="0.25">
      <c r="A1063" s="153">
        <v>1059</v>
      </c>
      <c r="B1063" s="154" t="s">
        <v>1716</v>
      </c>
      <c r="C1063" s="154" t="s">
        <v>294</v>
      </c>
      <c r="D1063" s="154" t="s">
        <v>255</v>
      </c>
      <c r="E1063" s="155">
        <v>40441</v>
      </c>
      <c r="F1063" s="156">
        <v>3474</v>
      </c>
      <c r="G1063" s="155" t="s">
        <v>295</v>
      </c>
      <c r="H1063" s="155" t="s">
        <v>297</v>
      </c>
      <c r="I1063" s="157">
        <v>40546</v>
      </c>
      <c r="J1063" s="156">
        <v>3248.19</v>
      </c>
      <c r="K1063" s="167">
        <v>1</v>
      </c>
    </row>
    <row r="1064" spans="1:11" x14ac:dyDescent="0.25">
      <c r="A1064" s="153">
        <v>1060</v>
      </c>
      <c r="B1064" s="154" t="s">
        <v>1717</v>
      </c>
      <c r="C1064" s="154" t="s">
        <v>254</v>
      </c>
      <c r="D1064" s="154" t="s">
        <v>255</v>
      </c>
      <c r="E1064" s="155" t="s">
        <v>352</v>
      </c>
      <c r="F1064" s="156">
        <v>3487.5</v>
      </c>
      <c r="G1064" s="155" t="s">
        <v>295</v>
      </c>
      <c r="H1064" s="155" t="s">
        <v>74</v>
      </c>
      <c r="I1064" s="157">
        <v>40457</v>
      </c>
      <c r="J1064" s="156">
        <v>3003.68</v>
      </c>
      <c r="K1064" s="167">
        <v>0.92</v>
      </c>
    </row>
    <row r="1065" spans="1:11" x14ac:dyDescent="0.25">
      <c r="A1065" s="153">
        <v>1061</v>
      </c>
      <c r="B1065" s="154" t="s">
        <v>1718</v>
      </c>
      <c r="C1065" s="154" t="s">
        <v>294</v>
      </c>
      <c r="D1065" s="154" t="s">
        <v>255</v>
      </c>
      <c r="E1065" s="155">
        <v>40422</v>
      </c>
      <c r="F1065" s="156">
        <v>1538</v>
      </c>
      <c r="G1065" s="155" t="s">
        <v>295</v>
      </c>
      <c r="H1065" s="155" t="s">
        <v>297</v>
      </c>
      <c r="I1065" s="157">
        <v>40457</v>
      </c>
      <c r="J1065" s="156">
        <v>1438.03</v>
      </c>
      <c r="K1065" s="167">
        <v>1</v>
      </c>
    </row>
    <row r="1066" spans="1:11" x14ac:dyDescent="0.25">
      <c r="A1066" s="153">
        <v>1062</v>
      </c>
      <c r="B1066" s="154" t="s">
        <v>1719</v>
      </c>
      <c r="C1066" s="154" t="s">
        <v>294</v>
      </c>
      <c r="D1066" s="154" t="s">
        <v>255</v>
      </c>
      <c r="E1066" s="155">
        <v>40445</v>
      </c>
      <c r="F1066" s="156">
        <v>3565</v>
      </c>
      <c r="G1066" s="155" t="s">
        <v>295</v>
      </c>
      <c r="H1066" s="155" t="s">
        <v>309</v>
      </c>
      <c r="I1066" s="157">
        <v>40480</v>
      </c>
      <c r="J1066" s="156">
        <v>3167.49</v>
      </c>
      <c r="K1066" s="167">
        <v>0.95</v>
      </c>
    </row>
    <row r="1067" spans="1:11" x14ac:dyDescent="0.25">
      <c r="A1067" s="153">
        <v>1063</v>
      </c>
      <c r="B1067" s="154" t="s">
        <v>1720</v>
      </c>
      <c r="C1067" s="154" t="s">
        <v>294</v>
      </c>
      <c r="D1067" s="154" t="s">
        <v>255</v>
      </c>
      <c r="E1067" s="155">
        <v>40452</v>
      </c>
      <c r="F1067" s="156">
        <v>2790</v>
      </c>
      <c r="G1067" s="155" t="s">
        <v>295</v>
      </c>
      <c r="H1067" s="155" t="s">
        <v>304</v>
      </c>
      <c r="I1067" s="157">
        <v>40464</v>
      </c>
      <c r="J1067" s="156">
        <v>2611.65</v>
      </c>
      <c r="K1067" s="167">
        <v>1</v>
      </c>
    </row>
    <row r="1068" spans="1:11" x14ac:dyDescent="0.25">
      <c r="A1068" s="153">
        <v>1064</v>
      </c>
      <c r="B1068" s="154" t="s">
        <v>1721</v>
      </c>
      <c r="C1068" s="154" t="s">
        <v>254</v>
      </c>
      <c r="D1068" s="154" t="s">
        <v>255</v>
      </c>
      <c r="E1068" s="155">
        <v>40382</v>
      </c>
      <c r="F1068" s="156">
        <v>3753.88</v>
      </c>
      <c r="G1068" s="155" t="s">
        <v>295</v>
      </c>
      <c r="H1068" s="155" t="s">
        <v>305</v>
      </c>
      <c r="I1068" s="157">
        <v>0</v>
      </c>
      <c r="J1068" s="156">
        <v>3753.88</v>
      </c>
      <c r="K1068" s="167">
        <v>1.07</v>
      </c>
    </row>
    <row r="1069" spans="1:11" x14ac:dyDescent="0.25">
      <c r="A1069" s="153">
        <v>1065</v>
      </c>
      <c r="B1069" s="154" t="s">
        <v>1722</v>
      </c>
      <c r="C1069" s="154" t="s">
        <v>294</v>
      </c>
      <c r="D1069" s="154" t="s">
        <v>255</v>
      </c>
      <c r="E1069" s="155" t="s">
        <v>352</v>
      </c>
      <c r="F1069" s="156">
        <v>380</v>
      </c>
      <c r="G1069" s="155" t="s">
        <v>295</v>
      </c>
      <c r="H1069" s="155" t="s">
        <v>297</v>
      </c>
      <c r="I1069" s="157">
        <v>40485</v>
      </c>
      <c r="J1069" s="156">
        <v>361</v>
      </c>
      <c r="K1069" s="167">
        <v>1.01</v>
      </c>
    </row>
    <row r="1070" spans="1:11" x14ac:dyDescent="0.25">
      <c r="A1070" s="153">
        <v>1066</v>
      </c>
      <c r="B1070" s="154" t="s">
        <v>1723</v>
      </c>
      <c r="C1070" s="154" t="s">
        <v>294</v>
      </c>
      <c r="D1070" s="154" t="s">
        <v>255</v>
      </c>
      <c r="E1070" s="155" t="s">
        <v>352</v>
      </c>
      <c r="F1070" s="156">
        <v>779</v>
      </c>
      <c r="G1070" s="155" t="s">
        <v>295</v>
      </c>
      <c r="H1070" s="155" t="s">
        <v>297</v>
      </c>
      <c r="I1070" s="157">
        <v>40485</v>
      </c>
      <c r="J1070" s="156">
        <v>728.36</v>
      </c>
      <c r="K1070" s="167">
        <v>1</v>
      </c>
    </row>
    <row r="1071" spans="1:11" x14ac:dyDescent="0.25">
      <c r="A1071" s="153">
        <v>1067</v>
      </c>
      <c r="B1071" s="154" t="s">
        <v>1724</v>
      </c>
      <c r="C1071" s="154" t="s">
        <v>254</v>
      </c>
      <c r="D1071" s="154" t="s">
        <v>255</v>
      </c>
      <c r="E1071" s="155">
        <v>40456</v>
      </c>
      <c r="F1071" s="156">
        <v>6393.75</v>
      </c>
      <c r="G1071" s="155" t="s">
        <v>295</v>
      </c>
      <c r="H1071" s="155" t="s">
        <v>304</v>
      </c>
      <c r="I1071" s="157">
        <v>40514</v>
      </c>
      <c r="J1071" s="156">
        <v>5680.84</v>
      </c>
      <c r="K1071" s="167">
        <v>0.95</v>
      </c>
    </row>
    <row r="1072" spans="1:11" x14ac:dyDescent="0.25">
      <c r="A1072" s="153">
        <v>1068</v>
      </c>
      <c r="B1072" s="154" t="s">
        <v>1725</v>
      </c>
      <c r="C1072" s="154" t="s">
        <v>294</v>
      </c>
      <c r="D1072" s="154" t="s">
        <v>255</v>
      </c>
      <c r="E1072" s="155">
        <v>40450</v>
      </c>
      <c r="F1072" s="156">
        <v>1937</v>
      </c>
      <c r="G1072" s="155" t="s">
        <v>295</v>
      </c>
      <c r="H1072" s="155" t="s">
        <v>297</v>
      </c>
      <c r="I1072" s="157">
        <v>40477</v>
      </c>
      <c r="J1072" s="156">
        <v>1721.02</v>
      </c>
      <c r="K1072" s="167">
        <v>0.95</v>
      </c>
    </row>
    <row r="1073" spans="1:11" x14ac:dyDescent="0.25">
      <c r="A1073" s="153">
        <v>1069</v>
      </c>
      <c r="B1073" s="154" t="s">
        <v>1726</v>
      </c>
      <c r="C1073" s="154" t="s">
        <v>294</v>
      </c>
      <c r="D1073" s="154" t="s">
        <v>255</v>
      </c>
      <c r="E1073" s="155">
        <v>40418</v>
      </c>
      <c r="F1073" s="156">
        <v>2015</v>
      </c>
      <c r="G1073" s="155" t="s">
        <v>295</v>
      </c>
      <c r="H1073" s="155" t="s">
        <v>304</v>
      </c>
      <c r="I1073" s="157">
        <v>40476</v>
      </c>
      <c r="J1073" s="156">
        <v>1884.02</v>
      </c>
      <c r="K1073" s="167">
        <v>1</v>
      </c>
    </row>
    <row r="1074" spans="1:11" x14ac:dyDescent="0.25">
      <c r="A1074" s="153">
        <v>1070</v>
      </c>
      <c r="B1074" s="154" t="s">
        <v>1727</v>
      </c>
      <c r="C1074" s="154" t="s">
        <v>254</v>
      </c>
      <c r="D1074" s="154" t="s">
        <v>255</v>
      </c>
      <c r="E1074" s="155">
        <v>40434</v>
      </c>
      <c r="F1074" s="156">
        <v>5425</v>
      </c>
      <c r="G1074" s="155" t="s">
        <v>295</v>
      </c>
      <c r="H1074" s="155" t="s">
        <v>317</v>
      </c>
      <c r="I1074" s="157">
        <v>40511</v>
      </c>
      <c r="J1074" s="156">
        <v>5091.3599999999997</v>
      </c>
      <c r="K1074" s="167">
        <v>1</v>
      </c>
    </row>
    <row r="1075" spans="1:11" x14ac:dyDescent="0.25">
      <c r="A1075" s="153">
        <v>1071</v>
      </c>
      <c r="B1075" s="154" t="s">
        <v>1728</v>
      </c>
      <c r="C1075" s="154" t="s">
        <v>254</v>
      </c>
      <c r="D1075" s="154" t="s">
        <v>255</v>
      </c>
      <c r="E1075" s="155" t="s">
        <v>352</v>
      </c>
      <c r="F1075" s="156">
        <v>4960</v>
      </c>
      <c r="G1075" s="155" t="s">
        <v>295</v>
      </c>
      <c r="H1075" s="155" t="s">
        <v>297</v>
      </c>
      <c r="I1075" s="157">
        <v>40477</v>
      </c>
      <c r="J1075" s="156">
        <v>4406.96</v>
      </c>
      <c r="K1075" s="167">
        <v>0.95</v>
      </c>
    </row>
    <row r="1076" spans="1:11" x14ac:dyDescent="0.25">
      <c r="A1076" s="153">
        <v>1072</v>
      </c>
      <c r="B1076" s="154" t="s">
        <v>1729</v>
      </c>
      <c r="C1076" s="154" t="s">
        <v>294</v>
      </c>
      <c r="D1076" s="154" t="s">
        <v>255</v>
      </c>
      <c r="E1076" s="155" t="s">
        <v>352</v>
      </c>
      <c r="F1076" s="156">
        <v>380</v>
      </c>
      <c r="G1076" s="155" t="s">
        <v>295</v>
      </c>
      <c r="H1076" s="155" t="s">
        <v>297</v>
      </c>
      <c r="I1076" s="157">
        <v>40477</v>
      </c>
      <c r="J1076" s="156">
        <v>343.33</v>
      </c>
      <c r="K1076" s="167">
        <v>0.96</v>
      </c>
    </row>
    <row r="1077" spans="1:11" x14ac:dyDescent="0.25">
      <c r="A1077" s="153">
        <v>1073</v>
      </c>
      <c r="B1077" s="154" t="s">
        <v>1730</v>
      </c>
      <c r="C1077" s="154" t="s">
        <v>294</v>
      </c>
      <c r="D1077" s="154" t="s">
        <v>255</v>
      </c>
      <c r="E1077" s="155">
        <v>40466</v>
      </c>
      <c r="F1077" s="156">
        <v>1538</v>
      </c>
      <c r="G1077" s="155" t="s">
        <v>295</v>
      </c>
      <c r="H1077" s="155" t="s">
        <v>297</v>
      </c>
      <c r="I1077" s="157">
        <v>40477</v>
      </c>
      <c r="J1077" s="156">
        <v>1366.51</v>
      </c>
      <c r="K1077" s="167">
        <v>0.95</v>
      </c>
    </row>
    <row r="1078" spans="1:11" x14ac:dyDescent="0.25">
      <c r="A1078" s="153">
        <v>1074</v>
      </c>
      <c r="B1078" s="154" t="s">
        <v>1731</v>
      </c>
      <c r="C1078" s="154" t="s">
        <v>254</v>
      </c>
      <c r="D1078" s="154" t="s">
        <v>255</v>
      </c>
      <c r="E1078" s="155" t="s">
        <v>352</v>
      </c>
      <c r="F1078" s="156">
        <v>41075</v>
      </c>
      <c r="G1078" s="155" t="s">
        <v>295</v>
      </c>
      <c r="H1078" s="155" t="s">
        <v>300</v>
      </c>
      <c r="I1078" s="157">
        <v>40480</v>
      </c>
      <c r="J1078" s="156">
        <v>38548.879999999997</v>
      </c>
      <c r="K1078" s="167">
        <v>1</v>
      </c>
    </row>
    <row r="1079" spans="1:11" x14ac:dyDescent="0.25">
      <c r="A1079" s="153">
        <v>1075</v>
      </c>
      <c r="B1079" s="154" t="s">
        <v>1732</v>
      </c>
      <c r="C1079" s="154" t="s">
        <v>254</v>
      </c>
      <c r="D1079" s="154" t="s">
        <v>255</v>
      </c>
      <c r="E1079" s="155">
        <v>40382</v>
      </c>
      <c r="F1079" s="156">
        <v>1705</v>
      </c>
      <c r="G1079" s="155" t="s">
        <v>295</v>
      </c>
      <c r="H1079" s="155" t="s">
        <v>297</v>
      </c>
      <c r="I1079" s="157">
        <v>40485</v>
      </c>
      <c r="J1079" s="156">
        <v>1594.17</v>
      </c>
      <c r="K1079" s="167">
        <v>1</v>
      </c>
    </row>
    <row r="1080" spans="1:11" x14ac:dyDescent="0.25">
      <c r="A1080" s="153">
        <v>1076</v>
      </c>
      <c r="B1080" s="154" t="s">
        <v>1733</v>
      </c>
      <c r="C1080" s="154" t="s">
        <v>294</v>
      </c>
      <c r="D1080" s="154" t="s">
        <v>255</v>
      </c>
      <c r="E1080" s="155">
        <v>40443</v>
      </c>
      <c r="F1080" s="156">
        <v>6169</v>
      </c>
      <c r="G1080" s="155" t="s">
        <v>295</v>
      </c>
      <c r="H1080" s="155" t="s">
        <v>297</v>
      </c>
      <c r="I1080" s="157">
        <v>40505</v>
      </c>
      <c r="J1080" s="156">
        <v>5481.15</v>
      </c>
      <c r="K1080" s="167">
        <v>0.95</v>
      </c>
    </row>
    <row r="1081" spans="1:11" x14ac:dyDescent="0.25">
      <c r="A1081" s="153">
        <v>1077</v>
      </c>
      <c r="B1081" s="154" t="s">
        <v>1734</v>
      </c>
      <c r="C1081" s="154" t="s">
        <v>254</v>
      </c>
      <c r="D1081" s="154" t="s">
        <v>255</v>
      </c>
      <c r="E1081" s="155">
        <v>40469</v>
      </c>
      <c r="F1081" s="156">
        <v>1395</v>
      </c>
      <c r="G1081" s="155" t="s">
        <v>295</v>
      </c>
      <c r="H1081" s="155" t="s">
        <v>297</v>
      </c>
      <c r="I1081" s="157">
        <v>40485</v>
      </c>
      <c r="J1081" s="156">
        <v>1304.32</v>
      </c>
      <c r="K1081" s="167">
        <v>1</v>
      </c>
    </row>
    <row r="1082" spans="1:11" x14ac:dyDescent="0.25">
      <c r="A1082" s="153">
        <v>1078</v>
      </c>
      <c r="B1082" s="154" t="s">
        <v>1735</v>
      </c>
      <c r="C1082" s="154" t="s">
        <v>254</v>
      </c>
      <c r="D1082" s="154" t="s">
        <v>255</v>
      </c>
      <c r="E1082" s="155">
        <v>40471</v>
      </c>
      <c r="F1082" s="156">
        <v>3875</v>
      </c>
      <c r="G1082" s="155" t="s">
        <v>295</v>
      </c>
      <c r="H1082" s="155" t="s">
        <v>309</v>
      </c>
      <c r="I1082" s="157">
        <v>40511</v>
      </c>
      <c r="J1082" s="156">
        <v>3442.94</v>
      </c>
      <c r="K1082" s="167">
        <v>0.95</v>
      </c>
    </row>
    <row r="1083" spans="1:11" x14ac:dyDescent="0.25">
      <c r="A1083" s="153">
        <v>1079</v>
      </c>
      <c r="B1083" s="154" t="s">
        <v>1736</v>
      </c>
      <c r="C1083" s="154" t="s">
        <v>294</v>
      </c>
      <c r="D1083" s="154" t="s">
        <v>255</v>
      </c>
      <c r="E1083" s="155">
        <v>40472</v>
      </c>
      <c r="F1083" s="156">
        <v>2315</v>
      </c>
      <c r="G1083" s="155" t="s">
        <v>295</v>
      </c>
      <c r="H1083" s="155" t="s">
        <v>297</v>
      </c>
      <c r="I1083" s="157">
        <v>40598</v>
      </c>
      <c r="J1083" s="156">
        <v>2056.87</v>
      </c>
      <c r="K1083" s="167">
        <v>0.95</v>
      </c>
    </row>
    <row r="1084" spans="1:11" x14ac:dyDescent="0.25">
      <c r="A1084" s="153">
        <v>1080</v>
      </c>
      <c r="B1084" s="154" t="s">
        <v>1737</v>
      </c>
      <c r="C1084" s="154" t="s">
        <v>294</v>
      </c>
      <c r="D1084" s="154" t="s">
        <v>255</v>
      </c>
      <c r="E1084" s="155" t="s">
        <v>352</v>
      </c>
      <c r="F1084" s="156">
        <v>1538</v>
      </c>
      <c r="G1084" s="155" t="s">
        <v>295</v>
      </c>
      <c r="H1084" s="155" t="s">
        <v>297</v>
      </c>
      <c r="I1084" s="157">
        <v>40491</v>
      </c>
      <c r="J1084" s="156">
        <v>1168.47</v>
      </c>
      <c r="K1084" s="167">
        <v>0.81</v>
      </c>
    </row>
    <row r="1085" spans="1:11" x14ac:dyDescent="0.25">
      <c r="A1085" s="153">
        <v>1081</v>
      </c>
      <c r="B1085" s="154" t="s">
        <v>1738</v>
      </c>
      <c r="C1085" s="154" t="s">
        <v>254</v>
      </c>
      <c r="D1085" s="154" t="s">
        <v>255</v>
      </c>
      <c r="E1085" s="155">
        <v>40346</v>
      </c>
      <c r="F1085" s="156">
        <v>8602.5</v>
      </c>
      <c r="G1085" s="155" t="s">
        <v>295</v>
      </c>
      <c r="H1085" s="155" t="s">
        <v>74</v>
      </c>
      <c r="I1085" s="157">
        <v>40486</v>
      </c>
      <c r="J1085" s="156">
        <v>7643.35</v>
      </c>
      <c r="K1085" s="167">
        <v>0.95</v>
      </c>
    </row>
    <row r="1086" spans="1:11" x14ac:dyDescent="0.25">
      <c r="A1086" s="153">
        <v>1082</v>
      </c>
      <c r="B1086" s="154" t="s">
        <v>1739</v>
      </c>
      <c r="C1086" s="154" t="s">
        <v>254</v>
      </c>
      <c r="D1086" s="154" t="s">
        <v>255</v>
      </c>
      <c r="E1086" s="155">
        <v>40476</v>
      </c>
      <c r="F1086" s="156">
        <v>4805</v>
      </c>
      <c r="G1086" s="155" t="s">
        <v>295</v>
      </c>
      <c r="H1086" s="155" t="s">
        <v>297</v>
      </c>
      <c r="I1086" s="157">
        <v>40561</v>
      </c>
      <c r="J1086" s="156">
        <v>4269.24</v>
      </c>
      <c r="K1086" s="167">
        <v>0.95</v>
      </c>
    </row>
    <row r="1087" spans="1:11" x14ac:dyDescent="0.25">
      <c r="A1087" s="153">
        <v>1083</v>
      </c>
      <c r="B1087" s="154" t="s">
        <v>1740</v>
      </c>
      <c r="C1087" s="154" t="s">
        <v>294</v>
      </c>
      <c r="D1087" s="154" t="s">
        <v>255</v>
      </c>
      <c r="E1087" s="155">
        <v>40470</v>
      </c>
      <c r="F1087" s="156">
        <v>3487.5</v>
      </c>
      <c r="G1087" s="155" t="s">
        <v>295</v>
      </c>
      <c r="H1087" s="155" t="s">
        <v>74</v>
      </c>
      <c r="I1087" s="157">
        <v>40492</v>
      </c>
      <c r="J1087" s="156">
        <v>3098.63</v>
      </c>
      <c r="K1087" s="167">
        <v>0.95</v>
      </c>
    </row>
    <row r="1088" spans="1:11" x14ac:dyDescent="0.25">
      <c r="A1088" s="153">
        <v>1084</v>
      </c>
      <c r="B1088" s="154" t="s">
        <v>253</v>
      </c>
      <c r="C1088" s="154" t="s">
        <v>254</v>
      </c>
      <c r="D1088" s="154" t="s">
        <v>255</v>
      </c>
      <c r="E1088" s="155" t="s">
        <v>253</v>
      </c>
      <c r="F1088" s="156" t="s">
        <v>253</v>
      </c>
      <c r="G1088" s="155" t="s">
        <v>295</v>
      </c>
      <c r="H1088" s="155" t="s">
        <v>253</v>
      </c>
      <c r="I1088" s="157" t="s">
        <v>253</v>
      </c>
      <c r="J1088" s="156" t="s">
        <v>253</v>
      </c>
      <c r="K1088" s="167" t="s">
        <v>253</v>
      </c>
    </row>
    <row r="1089" spans="1:11" x14ac:dyDescent="0.25">
      <c r="A1089" s="153">
        <v>1085</v>
      </c>
      <c r="B1089" s="154" t="s">
        <v>1741</v>
      </c>
      <c r="C1089" s="154" t="s">
        <v>294</v>
      </c>
      <c r="D1089" s="154" t="s">
        <v>255</v>
      </c>
      <c r="E1089" s="155">
        <v>40448</v>
      </c>
      <c r="F1089" s="156">
        <v>2867.5</v>
      </c>
      <c r="G1089" s="155" t="s">
        <v>295</v>
      </c>
      <c r="H1089" s="155" t="s">
        <v>320</v>
      </c>
      <c r="I1089" s="157">
        <v>40864</v>
      </c>
      <c r="J1089" s="156">
        <v>2547.7600000000002</v>
      </c>
      <c r="K1089" s="167">
        <v>0.95</v>
      </c>
    </row>
    <row r="1090" spans="1:11" x14ac:dyDescent="0.25">
      <c r="A1090" s="153">
        <v>1086</v>
      </c>
      <c r="B1090" s="154" t="s">
        <v>253</v>
      </c>
      <c r="C1090" s="154" t="s">
        <v>254</v>
      </c>
      <c r="D1090" s="154" t="s">
        <v>255</v>
      </c>
      <c r="E1090" s="155" t="s">
        <v>253</v>
      </c>
      <c r="F1090" s="156" t="s">
        <v>253</v>
      </c>
      <c r="G1090" s="155" t="s">
        <v>295</v>
      </c>
      <c r="H1090" s="155" t="s">
        <v>253</v>
      </c>
      <c r="I1090" s="157" t="s">
        <v>253</v>
      </c>
      <c r="J1090" s="156" t="s">
        <v>253</v>
      </c>
      <c r="K1090" s="167" t="s">
        <v>253</v>
      </c>
    </row>
    <row r="1091" spans="1:11" x14ac:dyDescent="0.25">
      <c r="A1091" s="153">
        <v>1087</v>
      </c>
      <c r="B1091" s="154" t="s">
        <v>1742</v>
      </c>
      <c r="C1091" s="154" t="s">
        <v>294</v>
      </c>
      <c r="D1091" s="154" t="s">
        <v>255</v>
      </c>
      <c r="E1091" s="155">
        <v>40479</v>
      </c>
      <c r="F1091" s="156">
        <v>3177.5</v>
      </c>
      <c r="G1091" s="155" t="s">
        <v>295</v>
      </c>
      <c r="H1091" s="155" t="s">
        <v>304</v>
      </c>
      <c r="I1091" s="157">
        <v>40498</v>
      </c>
      <c r="J1091" s="156">
        <v>2970.96</v>
      </c>
      <c r="K1091" s="167">
        <v>1</v>
      </c>
    </row>
    <row r="1092" spans="1:11" x14ac:dyDescent="0.25">
      <c r="A1092" s="153">
        <v>1088</v>
      </c>
      <c r="B1092" s="154" t="s">
        <v>1743</v>
      </c>
      <c r="C1092" s="154" t="s">
        <v>294</v>
      </c>
      <c r="D1092" s="154" t="s">
        <v>255</v>
      </c>
      <c r="E1092" s="155">
        <v>40476</v>
      </c>
      <c r="F1092" s="156">
        <v>6169</v>
      </c>
      <c r="G1092" s="155" t="s">
        <v>295</v>
      </c>
      <c r="H1092" s="155" t="s">
        <v>297</v>
      </c>
      <c r="I1092" s="157">
        <v>40505</v>
      </c>
      <c r="J1092" s="156">
        <v>5481.15</v>
      </c>
      <c r="K1092" s="167">
        <v>0.95</v>
      </c>
    </row>
    <row r="1093" spans="1:11" x14ac:dyDescent="0.25">
      <c r="A1093" s="153">
        <v>1089</v>
      </c>
      <c r="B1093" s="154" t="s">
        <v>1744</v>
      </c>
      <c r="C1093" s="154" t="s">
        <v>254</v>
      </c>
      <c r="D1093" s="154" t="s">
        <v>255</v>
      </c>
      <c r="E1093" s="155">
        <v>40456</v>
      </c>
      <c r="F1093" s="156">
        <v>12942.5</v>
      </c>
      <c r="G1093" s="155" t="s">
        <v>295</v>
      </c>
      <c r="H1093" s="155" t="s">
        <v>304</v>
      </c>
      <c r="I1093" s="157">
        <v>40508</v>
      </c>
      <c r="J1093" s="156">
        <v>11499.39</v>
      </c>
      <c r="K1093" s="167">
        <v>0.95</v>
      </c>
    </row>
    <row r="1094" spans="1:11" x14ac:dyDescent="0.25">
      <c r="A1094" s="153">
        <v>1090</v>
      </c>
      <c r="B1094" s="154" t="s">
        <v>1745</v>
      </c>
      <c r="C1094" s="154" t="s">
        <v>254</v>
      </c>
      <c r="D1094" s="154" t="s">
        <v>255</v>
      </c>
      <c r="E1094" s="155">
        <v>40478</v>
      </c>
      <c r="F1094" s="156">
        <v>5037.5</v>
      </c>
      <c r="G1094" s="155" t="s">
        <v>295</v>
      </c>
      <c r="H1094" s="155" t="s">
        <v>297</v>
      </c>
      <c r="I1094" s="157">
        <v>40533</v>
      </c>
      <c r="J1094" s="156">
        <v>4475.8100000000004</v>
      </c>
      <c r="K1094" s="167">
        <v>0.95</v>
      </c>
    </row>
    <row r="1095" spans="1:11" x14ac:dyDescent="0.25">
      <c r="A1095" s="153">
        <v>1091</v>
      </c>
      <c r="B1095" s="154" t="s">
        <v>1746</v>
      </c>
      <c r="C1095" s="154" t="s">
        <v>294</v>
      </c>
      <c r="D1095" s="154" t="s">
        <v>255</v>
      </c>
      <c r="E1095" s="155">
        <v>40451</v>
      </c>
      <c r="F1095" s="156">
        <v>6948</v>
      </c>
      <c r="G1095" s="155" t="s">
        <v>295</v>
      </c>
      <c r="H1095" s="155" t="s">
        <v>297</v>
      </c>
      <c r="I1095" s="157">
        <v>40505</v>
      </c>
      <c r="J1095" s="156">
        <v>6173.3</v>
      </c>
      <c r="K1095" s="167">
        <v>0.95</v>
      </c>
    </row>
    <row r="1096" spans="1:11" x14ac:dyDescent="0.25">
      <c r="A1096" s="153">
        <v>1092</v>
      </c>
      <c r="B1096" s="154" t="s">
        <v>1747</v>
      </c>
      <c r="C1096" s="154" t="s">
        <v>294</v>
      </c>
      <c r="D1096" s="154" t="s">
        <v>255</v>
      </c>
      <c r="E1096" s="155">
        <v>40444</v>
      </c>
      <c r="F1096" s="156">
        <v>1158</v>
      </c>
      <c r="G1096" s="155" t="s">
        <v>295</v>
      </c>
      <c r="H1096" s="155" t="s">
        <v>297</v>
      </c>
      <c r="I1096" s="157">
        <v>40505</v>
      </c>
      <c r="J1096" s="156">
        <v>1028.8800000000001</v>
      </c>
      <c r="K1096" s="167">
        <v>0.95</v>
      </c>
    </row>
    <row r="1097" spans="1:11" x14ac:dyDescent="0.25">
      <c r="A1097" s="153">
        <v>1093</v>
      </c>
      <c r="B1097" s="154" t="s">
        <v>1748</v>
      </c>
      <c r="C1097" s="154" t="s">
        <v>254</v>
      </c>
      <c r="D1097" s="154" t="s">
        <v>255</v>
      </c>
      <c r="E1097" s="155">
        <v>40424</v>
      </c>
      <c r="F1097" s="156">
        <v>9377.5</v>
      </c>
      <c r="G1097" s="155" t="s">
        <v>295</v>
      </c>
      <c r="H1097" s="155" t="s">
        <v>297</v>
      </c>
      <c r="I1097" s="157">
        <v>40505</v>
      </c>
      <c r="J1097" s="156">
        <v>8331.91</v>
      </c>
      <c r="K1097" s="167">
        <v>0.95</v>
      </c>
    </row>
    <row r="1098" spans="1:11" x14ac:dyDescent="0.25">
      <c r="A1098" s="153">
        <v>1094</v>
      </c>
      <c r="B1098" s="154" t="s">
        <v>1749</v>
      </c>
      <c r="C1098" s="154" t="s">
        <v>254</v>
      </c>
      <c r="D1098" s="154" t="s">
        <v>255</v>
      </c>
      <c r="E1098" s="155">
        <v>40322</v>
      </c>
      <c r="F1098" s="156">
        <v>2945</v>
      </c>
      <c r="G1098" s="155" t="s">
        <v>295</v>
      </c>
      <c r="H1098" s="155" t="s">
        <v>74</v>
      </c>
      <c r="I1098" s="157">
        <v>40505</v>
      </c>
      <c r="J1098" s="156">
        <v>2616.64</v>
      </c>
      <c r="K1098" s="167">
        <v>0.95</v>
      </c>
    </row>
    <row r="1099" spans="1:11" x14ac:dyDescent="0.25">
      <c r="A1099" s="153">
        <v>1095</v>
      </c>
      <c r="B1099" s="154" t="s">
        <v>253</v>
      </c>
      <c r="C1099" s="154" t="s">
        <v>254</v>
      </c>
      <c r="D1099" s="154" t="s">
        <v>255</v>
      </c>
      <c r="E1099" s="155" t="s">
        <v>253</v>
      </c>
      <c r="F1099" s="156" t="s">
        <v>253</v>
      </c>
      <c r="G1099" s="155" t="s">
        <v>295</v>
      </c>
      <c r="H1099" s="155" t="s">
        <v>253</v>
      </c>
      <c r="I1099" s="157" t="s">
        <v>253</v>
      </c>
      <c r="J1099" s="156" t="s">
        <v>253</v>
      </c>
      <c r="K1099" s="167" t="s">
        <v>253</v>
      </c>
    </row>
    <row r="1100" spans="1:11" x14ac:dyDescent="0.25">
      <c r="A1100" s="153">
        <v>1096</v>
      </c>
      <c r="B1100" s="154" t="s">
        <v>1750</v>
      </c>
      <c r="C1100" s="154" t="s">
        <v>254</v>
      </c>
      <c r="D1100" s="154" t="s">
        <v>255</v>
      </c>
      <c r="E1100" s="155">
        <v>40464</v>
      </c>
      <c r="F1100" s="156">
        <v>7982.5</v>
      </c>
      <c r="G1100" s="155" t="s">
        <v>295</v>
      </c>
      <c r="H1100" s="155" t="s">
        <v>317</v>
      </c>
      <c r="I1100" s="157">
        <v>40637</v>
      </c>
      <c r="J1100" s="156">
        <v>7092.43</v>
      </c>
      <c r="K1100" s="167">
        <v>0.95</v>
      </c>
    </row>
    <row r="1101" spans="1:11" x14ac:dyDescent="0.25">
      <c r="A1101" s="153">
        <v>1097</v>
      </c>
      <c r="B1101" s="154" t="s">
        <v>1751</v>
      </c>
      <c r="C1101" s="154" t="s">
        <v>254</v>
      </c>
      <c r="D1101" s="154" t="s">
        <v>255</v>
      </c>
      <c r="E1101" s="155">
        <v>40409</v>
      </c>
      <c r="F1101" s="156">
        <v>4495</v>
      </c>
      <c r="G1101" s="155" t="s">
        <v>295</v>
      </c>
      <c r="H1101" s="155" t="s">
        <v>309</v>
      </c>
      <c r="I1101" s="157">
        <v>40527</v>
      </c>
      <c r="J1101" s="156">
        <v>4218.5600000000004</v>
      </c>
      <c r="K1101" s="167">
        <v>1</v>
      </c>
    </row>
    <row r="1102" spans="1:11" x14ac:dyDescent="0.25">
      <c r="A1102" s="153">
        <v>1098</v>
      </c>
      <c r="B1102" s="154" t="s">
        <v>1752</v>
      </c>
      <c r="C1102" s="154" t="s">
        <v>254</v>
      </c>
      <c r="D1102" s="154" t="s">
        <v>255</v>
      </c>
      <c r="E1102" s="155" t="s">
        <v>352</v>
      </c>
      <c r="F1102" s="156">
        <v>930</v>
      </c>
      <c r="G1102" s="155" t="s">
        <v>295</v>
      </c>
      <c r="H1102" s="155" t="s">
        <v>297</v>
      </c>
      <c r="I1102" s="157">
        <v>40512</v>
      </c>
      <c r="J1102" s="156">
        <v>826.3</v>
      </c>
      <c r="K1102" s="167">
        <v>0.95</v>
      </c>
    </row>
    <row r="1103" spans="1:11" x14ac:dyDescent="0.25">
      <c r="A1103" s="153">
        <v>1099</v>
      </c>
      <c r="B1103" s="154" t="s">
        <v>1753</v>
      </c>
      <c r="C1103" s="154" t="s">
        <v>294</v>
      </c>
      <c r="D1103" s="154" t="s">
        <v>255</v>
      </c>
      <c r="E1103" s="155" t="s">
        <v>352</v>
      </c>
      <c r="F1103" s="156">
        <v>7052.5</v>
      </c>
      <c r="G1103" s="155" t="s">
        <v>295</v>
      </c>
      <c r="H1103" s="155" t="s">
        <v>309</v>
      </c>
      <c r="I1103" s="157">
        <v>40637</v>
      </c>
      <c r="J1103" s="156">
        <v>6266.15</v>
      </c>
      <c r="K1103" s="167">
        <v>0.95</v>
      </c>
    </row>
    <row r="1104" spans="1:11" x14ac:dyDescent="0.25">
      <c r="A1104" s="153">
        <v>1100</v>
      </c>
      <c r="B1104" s="154" t="s">
        <v>1754</v>
      </c>
      <c r="C1104" s="154" t="s">
        <v>294</v>
      </c>
      <c r="D1104" s="154" t="s">
        <v>255</v>
      </c>
      <c r="E1104" s="155">
        <v>40492</v>
      </c>
      <c r="F1104" s="156">
        <v>1937</v>
      </c>
      <c r="G1104" s="155" t="s">
        <v>295</v>
      </c>
      <c r="H1104" s="155" t="s">
        <v>297</v>
      </c>
      <c r="I1104" s="157">
        <v>40533</v>
      </c>
      <c r="J1104" s="156">
        <v>1721.02</v>
      </c>
      <c r="K1104" s="167">
        <v>0.95</v>
      </c>
    </row>
    <row r="1105" spans="1:11" x14ac:dyDescent="0.25">
      <c r="A1105" s="153">
        <v>1101</v>
      </c>
      <c r="B1105" s="154" t="s">
        <v>1755</v>
      </c>
      <c r="C1105" s="154" t="s">
        <v>294</v>
      </c>
      <c r="D1105" s="154" t="s">
        <v>255</v>
      </c>
      <c r="E1105" s="155">
        <v>40493</v>
      </c>
      <c r="F1105" s="156">
        <v>3642.5</v>
      </c>
      <c r="G1105" s="155" t="s">
        <v>295</v>
      </c>
      <c r="H1105" s="155" t="s">
        <v>304</v>
      </c>
      <c r="I1105" s="157">
        <v>40507</v>
      </c>
      <c r="J1105" s="156">
        <v>3088.6</v>
      </c>
      <c r="K1105" s="167">
        <v>0.9</v>
      </c>
    </row>
    <row r="1106" spans="1:11" x14ac:dyDescent="0.25">
      <c r="A1106" s="153">
        <v>1102</v>
      </c>
      <c r="B1106" s="154" t="s">
        <v>1756</v>
      </c>
      <c r="C1106" s="154" t="s">
        <v>294</v>
      </c>
      <c r="D1106" s="154" t="s">
        <v>255</v>
      </c>
      <c r="E1106" s="155">
        <v>40491</v>
      </c>
      <c r="F1106" s="156">
        <v>1937</v>
      </c>
      <c r="G1106" s="155" t="s">
        <v>295</v>
      </c>
      <c r="H1106" s="155" t="s">
        <v>297</v>
      </c>
      <c r="I1106" s="157">
        <v>40512</v>
      </c>
      <c r="J1106" s="156">
        <v>1721.02</v>
      </c>
      <c r="K1106" s="167">
        <v>0.95</v>
      </c>
    </row>
    <row r="1107" spans="1:11" x14ac:dyDescent="0.25">
      <c r="A1107" s="153">
        <v>1103</v>
      </c>
      <c r="B1107" s="154" t="s">
        <v>1757</v>
      </c>
      <c r="C1107" s="154" t="s">
        <v>254</v>
      </c>
      <c r="D1107" s="154" t="s">
        <v>255</v>
      </c>
      <c r="E1107" s="155">
        <v>40274</v>
      </c>
      <c r="F1107" s="156">
        <v>26970</v>
      </c>
      <c r="G1107" s="155" t="s">
        <v>295</v>
      </c>
      <c r="H1107" s="155" t="s">
        <v>309</v>
      </c>
      <c r="I1107" s="157">
        <v>40515</v>
      </c>
      <c r="J1107" s="156">
        <v>25311.34</v>
      </c>
      <c r="K1107" s="167">
        <v>1</v>
      </c>
    </row>
    <row r="1108" spans="1:11" x14ac:dyDescent="0.25">
      <c r="A1108" s="153">
        <v>1104</v>
      </c>
      <c r="B1108" s="154" t="s">
        <v>1758</v>
      </c>
      <c r="C1108" s="154" t="s">
        <v>254</v>
      </c>
      <c r="D1108" s="154" t="s">
        <v>255</v>
      </c>
      <c r="E1108" s="155">
        <v>40261</v>
      </c>
      <c r="F1108" s="156">
        <v>19840</v>
      </c>
      <c r="G1108" s="155" t="s">
        <v>295</v>
      </c>
      <c r="H1108" s="155" t="s">
        <v>297</v>
      </c>
      <c r="I1108" s="157">
        <v>40604</v>
      </c>
      <c r="J1108" s="156">
        <v>17627.84</v>
      </c>
      <c r="K1108" s="167">
        <v>0.95</v>
      </c>
    </row>
    <row r="1109" spans="1:11" x14ac:dyDescent="0.25">
      <c r="A1109" s="153">
        <v>1105</v>
      </c>
      <c r="B1109" s="154" t="s">
        <v>1759</v>
      </c>
      <c r="C1109" s="154" t="s">
        <v>294</v>
      </c>
      <c r="D1109" s="154" t="s">
        <v>255</v>
      </c>
      <c r="E1109" s="155" t="s">
        <v>352</v>
      </c>
      <c r="F1109" s="156">
        <v>779</v>
      </c>
      <c r="G1109" s="155" t="s">
        <v>295</v>
      </c>
      <c r="H1109" s="155" t="s">
        <v>297</v>
      </c>
      <c r="I1109" s="157">
        <v>40561</v>
      </c>
      <c r="J1109" s="156">
        <v>692.14</v>
      </c>
      <c r="K1109" s="167">
        <v>0.95</v>
      </c>
    </row>
    <row r="1110" spans="1:11" x14ac:dyDescent="0.25">
      <c r="A1110" s="153">
        <v>1106</v>
      </c>
      <c r="B1110" s="154" t="s">
        <v>1760</v>
      </c>
      <c r="C1110" s="154" t="s">
        <v>254</v>
      </c>
      <c r="D1110" s="154" t="s">
        <v>255</v>
      </c>
      <c r="E1110" s="155">
        <v>40413</v>
      </c>
      <c r="F1110" s="156">
        <v>6665</v>
      </c>
      <c r="G1110" s="155" t="s">
        <v>295</v>
      </c>
      <c r="H1110" s="155" t="s">
        <v>314</v>
      </c>
      <c r="I1110" s="157">
        <v>40508</v>
      </c>
      <c r="J1110" s="156">
        <v>6255.1</v>
      </c>
      <c r="K1110" s="167">
        <v>1</v>
      </c>
    </row>
    <row r="1111" spans="1:11" x14ac:dyDescent="0.25">
      <c r="A1111" s="153">
        <v>1107</v>
      </c>
      <c r="B1111" s="154" t="s">
        <v>1761</v>
      </c>
      <c r="C1111" s="154" t="s">
        <v>254</v>
      </c>
      <c r="D1111" s="154" t="s">
        <v>255</v>
      </c>
      <c r="E1111" s="155" t="s">
        <v>352</v>
      </c>
      <c r="F1111" s="156">
        <v>3565</v>
      </c>
      <c r="G1111" s="155" t="s">
        <v>295</v>
      </c>
      <c r="H1111" s="155" t="s">
        <v>314</v>
      </c>
      <c r="I1111" s="157">
        <v>40511</v>
      </c>
      <c r="J1111" s="156">
        <v>3345.74</v>
      </c>
      <c r="K1111" s="167">
        <v>1</v>
      </c>
    </row>
    <row r="1112" spans="1:11" x14ac:dyDescent="0.25">
      <c r="A1112" s="153">
        <v>1108</v>
      </c>
      <c r="B1112" s="154" t="s">
        <v>253</v>
      </c>
      <c r="C1112" s="154" t="s">
        <v>254</v>
      </c>
      <c r="D1112" s="154" t="s">
        <v>255</v>
      </c>
      <c r="E1112" s="155" t="s">
        <v>253</v>
      </c>
      <c r="F1112" s="156" t="s">
        <v>253</v>
      </c>
      <c r="G1112" s="155" t="s">
        <v>295</v>
      </c>
      <c r="H1112" s="155" t="s">
        <v>253</v>
      </c>
      <c r="I1112" s="157" t="s">
        <v>253</v>
      </c>
      <c r="J1112" s="156" t="s">
        <v>253</v>
      </c>
      <c r="K1112" s="167" t="s">
        <v>253</v>
      </c>
    </row>
    <row r="1113" spans="1:11" x14ac:dyDescent="0.25">
      <c r="A1113" s="153">
        <v>1109</v>
      </c>
      <c r="B1113" s="154" t="s">
        <v>1762</v>
      </c>
      <c r="C1113" s="154" t="s">
        <v>294</v>
      </c>
      <c r="D1113" s="154" t="s">
        <v>255</v>
      </c>
      <c r="E1113" s="155" t="s">
        <v>352</v>
      </c>
      <c r="F1113" s="156">
        <v>380</v>
      </c>
      <c r="G1113" s="155" t="s">
        <v>295</v>
      </c>
      <c r="H1113" s="155" t="s">
        <v>304</v>
      </c>
      <c r="I1113" s="157">
        <v>40514</v>
      </c>
      <c r="J1113" s="156">
        <v>343.33</v>
      </c>
      <c r="K1113" s="167">
        <v>0.96</v>
      </c>
    </row>
    <row r="1114" spans="1:11" x14ac:dyDescent="0.25">
      <c r="A1114" s="153">
        <v>1110</v>
      </c>
      <c r="B1114" s="154" t="s">
        <v>1763</v>
      </c>
      <c r="C1114" s="154" t="s">
        <v>294</v>
      </c>
      <c r="D1114" s="154" t="s">
        <v>255</v>
      </c>
      <c r="E1114" s="155">
        <v>40477</v>
      </c>
      <c r="F1114" s="156">
        <v>1937</v>
      </c>
      <c r="G1114" s="155" t="s">
        <v>295</v>
      </c>
      <c r="H1114" s="155" t="s">
        <v>297</v>
      </c>
      <c r="I1114" s="157">
        <v>40519</v>
      </c>
      <c r="J1114" s="156">
        <v>1811.09</v>
      </c>
      <c r="K1114" s="167">
        <v>1</v>
      </c>
    </row>
    <row r="1115" spans="1:11" x14ac:dyDescent="0.25">
      <c r="A1115" s="153">
        <v>1111</v>
      </c>
      <c r="B1115" s="154" t="s">
        <v>1764</v>
      </c>
      <c r="C1115" s="154" t="s">
        <v>294</v>
      </c>
      <c r="D1115" s="154" t="s">
        <v>255</v>
      </c>
      <c r="E1115" s="155">
        <v>40455</v>
      </c>
      <c r="F1115" s="156">
        <v>779</v>
      </c>
      <c r="G1115" s="155" t="s">
        <v>295</v>
      </c>
      <c r="H1115" s="155" t="s">
        <v>297</v>
      </c>
      <c r="I1115" s="157">
        <v>40519</v>
      </c>
      <c r="J1115" s="156">
        <v>728.36</v>
      </c>
      <c r="K1115" s="167">
        <v>1</v>
      </c>
    </row>
    <row r="1116" spans="1:11" x14ac:dyDescent="0.25">
      <c r="A1116" s="153">
        <v>1112</v>
      </c>
      <c r="B1116" s="154" t="s">
        <v>1765</v>
      </c>
      <c r="C1116" s="154" t="s">
        <v>294</v>
      </c>
      <c r="D1116" s="154" t="s">
        <v>255</v>
      </c>
      <c r="E1116" s="155">
        <v>40507</v>
      </c>
      <c r="F1116" s="156">
        <v>5411</v>
      </c>
      <c r="G1116" s="155" t="s">
        <v>295</v>
      </c>
      <c r="H1116" s="155" t="s">
        <v>297</v>
      </c>
      <c r="I1116" s="157">
        <v>40540</v>
      </c>
      <c r="J1116" s="156">
        <v>4807.8999999999996</v>
      </c>
      <c r="K1116" s="167">
        <v>0.95</v>
      </c>
    </row>
    <row r="1117" spans="1:11" x14ac:dyDescent="0.25">
      <c r="A1117" s="153">
        <v>1113</v>
      </c>
      <c r="B1117" s="154" t="s">
        <v>1766</v>
      </c>
      <c r="C1117" s="154" t="s">
        <v>294</v>
      </c>
      <c r="D1117" s="154" t="s">
        <v>255</v>
      </c>
      <c r="E1117" s="155">
        <v>40494</v>
      </c>
      <c r="F1117" s="156">
        <v>2402.5</v>
      </c>
      <c r="G1117" s="155" t="s">
        <v>295</v>
      </c>
      <c r="H1117" s="155" t="s">
        <v>309</v>
      </c>
      <c r="I1117" s="157">
        <v>40578</v>
      </c>
      <c r="J1117" s="156">
        <v>2366.46</v>
      </c>
      <c r="K1117" s="167">
        <v>1.05</v>
      </c>
    </row>
    <row r="1118" spans="1:11" x14ac:dyDescent="0.25">
      <c r="A1118" s="153">
        <v>1114</v>
      </c>
      <c r="B1118" s="154" t="s">
        <v>1767</v>
      </c>
      <c r="C1118" s="154" t="s">
        <v>294</v>
      </c>
      <c r="D1118" s="154" t="s">
        <v>255</v>
      </c>
      <c r="E1118" s="155" t="s">
        <v>352</v>
      </c>
      <c r="F1118" s="156">
        <v>2247.5</v>
      </c>
      <c r="G1118" s="155" t="s">
        <v>295</v>
      </c>
      <c r="H1118" s="155" t="s">
        <v>320</v>
      </c>
      <c r="I1118" s="157">
        <v>40522</v>
      </c>
      <c r="J1118" s="156">
        <v>1996.89</v>
      </c>
      <c r="K1118" s="167">
        <v>0.95</v>
      </c>
    </row>
    <row r="1119" spans="1:11" x14ac:dyDescent="0.25">
      <c r="A1119" s="153">
        <v>1115</v>
      </c>
      <c r="B1119" s="154" t="s">
        <v>1768</v>
      </c>
      <c r="C1119" s="154" t="s">
        <v>254</v>
      </c>
      <c r="D1119" s="154" t="s">
        <v>255</v>
      </c>
      <c r="E1119" s="155" t="s">
        <v>352</v>
      </c>
      <c r="F1119" s="156">
        <v>6975</v>
      </c>
      <c r="G1119" s="155" t="s">
        <v>295</v>
      </c>
      <c r="H1119" s="155" t="s">
        <v>314</v>
      </c>
      <c r="I1119" s="157" t="s">
        <v>253</v>
      </c>
      <c r="J1119" s="156">
        <v>0</v>
      </c>
      <c r="K1119" s="167">
        <v>0</v>
      </c>
    </row>
    <row r="1120" spans="1:11" x14ac:dyDescent="0.25">
      <c r="A1120" s="153">
        <v>1116</v>
      </c>
      <c r="B1120" s="154" t="s">
        <v>1769</v>
      </c>
      <c r="C1120" s="154" t="s">
        <v>254</v>
      </c>
      <c r="D1120" s="154" t="s">
        <v>255</v>
      </c>
      <c r="E1120" s="155">
        <v>40494</v>
      </c>
      <c r="F1120" s="156">
        <v>1550</v>
      </c>
      <c r="G1120" s="155" t="s">
        <v>295</v>
      </c>
      <c r="H1120" s="155" t="s">
        <v>297</v>
      </c>
      <c r="I1120" s="157">
        <v>40575</v>
      </c>
      <c r="J1120" s="156">
        <v>1449.25</v>
      </c>
      <c r="K1120" s="167">
        <v>1</v>
      </c>
    </row>
    <row r="1121" spans="1:11" x14ac:dyDescent="0.25">
      <c r="A1121" s="153">
        <v>1117</v>
      </c>
      <c r="B1121" s="154" t="s">
        <v>253</v>
      </c>
      <c r="C1121" s="154" t="s">
        <v>254</v>
      </c>
      <c r="D1121" s="154" t="s">
        <v>255</v>
      </c>
      <c r="E1121" s="155" t="s">
        <v>253</v>
      </c>
      <c r="F1121" s="156" t="s">
        <v>253</v>
      </c>
      <c r="G1121" s="155" t="s">
        <v>295</v>
      </c>
      <c r="H1121" s="155" t="s">
        <v>253</v>
      </c>
      <c r="I1121" s="157" t="s">
        <v>253</v>
      </c>
      <c r="J1121" s="156" t="s">
        <v>253</v>
      </c>
      <c r="K1121" s="167" t="s">
        <v>253</v>
      </c>
    </row>
    <row r="1122" spans="1:11" x14ac:dyDescent="0.25">
      <c r="A1122" s="153">
        <v>1118</v>
      </c>
      <c r="B1122" s="154" t="s">
        <v>1770</v>
      </c>
      <c r="C1122" s="154" t="s">
        <v>254</v>
      </c>
      <c r="D1122" s="154" t="s">
        <v>255</v>
      </c>
      <c r="E1122" s="155" t="s">
        <v>352</v>
      </c>
      <c r="F1122" s="156">
        <v>11392.5</v>
      </c>
      <c r="G1122" s="155" t="s">
        <v>295</v>
      </c>
      <c r="H1122" s="155" t="s">
        <v>309</v>
      </c>
      <c r="I1122" s="157">
        <v>40533</v>
      </c>
      <c r="J1122" s="156">
        <v>10691.85</v>
      </c>
      <c r="K1122" s="167">
        <v>1</v>
      </c>
    </row>
    <row r="1123" spans="1:11" x14ac:dyDescent="0.25">
      <c r="A1123" s="153">
        <v>1119</v>
      </c>
      <c r="B1123" s="154" t="s">
        <v>1771</v>
      </c>
      <c r="C1123" s="154" t="s">
        <v>254</v>
      </c>
      <c r="D1123" s="154" t="s">
        <v>255</v>
      </c>
      <c r="E1123" s="155" t="s">
        <v>352</v>
      </c>
      <c r="F1123" s="156">
        <v>13252.5</v>
      </c>
      <c r="G1123" s="155" t="s">
        <v>295</v>
      </c>
      <c r="H1123" s="155" t="s">
        <v>304</v>
      </c>
      <c r="I1123" s="157">
        <v>40525</v>
      </c>
      <c r="J1123" s="156">
        <v>11774.84</v>
      </c>
      <c r="K1123" s="167">
        <v>0.95</v>
      </c>
    </row>
    <row r="1124" spans="1:11" x14ac:dyDescent="0.25">
      <c r="A1124" s="153">
        <v>1120</v>
      </c>
      <c r="B1124" s="154" t="s">
        <v>1772</v>
      </c>
      <c r="C1124" s="154" t="s">
        <v>254</v>
      </c>
      <c r="D1124" s="154" t="s">
        <v>255</v>
      </c>
      <c r="E1124" s="155">
        <v>40358</v>
      </c>
      <c r="F1124" s="156">
        <v>14802.5</v>
      </c>
      <c r="G1124" s="155" t="s">
        <v>295</v>
      </c>
      <c r="H1124" s="155" t="s">
        <v>297</v>
      </c>
      <c r="I1124" s="157">
        <v>40533</v>
      </c>
      <c r="J1124" s="156">
        <v>13152.01</v>
      </c>
      <c r="K1124" s="167">
        <v>0.95</v>
      </c>
    </row>
    <row r="1125" spans="1:11" x14ac:dyDescent="0.25">
      <c r="A1125" s="153">
        <v>1121</v>
      </c>
      <c r="B1125" s="154" t="s">
        <v>1773</v>
      </c>
      <c r="C1125" s="154" t="s">
        <v>254</v>
      </c>
      <c r="D1125" s="154" t="s">
        <v>255</v>
      </c>
      <c r="E1125" s="155" t="s">
        <v>352</v>
      </c>
      <c r="F1125" s="156">
        <v>3332.5</v>
      </c>
      <c r="G1125" s="155" t="s">
        <v>295</v>
      </c>
      <c r="H1125" s="155" t="s">
        <v>74</v>
      </c>
      <c r="I1125" s="157">
        <v>40526</v>
      </c>
      <c r="J1125" s="156">
        <v>3115.9</v>
      </c>
      <c r="K1125" s="167">
        <v>1</v>
      </c>
    </row>
    <row r="1126" spans="1:11" x14ac:dyDescent="0.25">
      <c r="A1126" s="153">
        <v>1122</v>
      </c>
      <c r="B1126" s="154" t="s">
        <v>1774</v>
      </c>
      <c r="C1126" s="154" t="s">
        <v>254</v>
      </c>
      <c r="D1126" s="154" t="s">
        <v>255</v>
      </c>
      <c r="E1126" s="155" t="s">
        <v>352</v>
      </c>
      <c r="F1126" s="156">
        <v>3410</v>
      </c>
      <c r="G1126" s="155" t="s">
        <v>295</v>
      </c>
      <c r="H1126" s="155" t="s">
        <v>304</v>
      </c>
      <c r="I1126" s="157">
        <v>40525</v>
      </c>
      <c r="J1126" s="156">
        <v>3029.78</v>
      </c>
      <c r="K1126" s="167">
        <v>0.95</v>
      </c>
    </row>
    <row r="1127" spans="1:11" x14ac:dyDescent="0.25">
      <c r="A1127" s="153">
        <v>1123</v>
      </c>
      <c r="B1127" s="154" t="s">
        <v>1775</v>
      </c>
      <c r="C1127" s="154" t="s">
        <v>254</v>
      </c>
      <c r="D1127" s="154" t="s">
        <v>255</v>
      </c>
      <c r="E1127" s="155">
        <v>40490</v>
      </c>
      <c r="F1127" s="156">
        <v>6587.5</v>
      </c>
      <c r="G1127" s="155" t="s">
        <v>295</v>
      </c>
      <c r="H1127" s="155" t="s">
        <v>297</v>
      </c>
      <c r="I1127" s="157">
        <v>40533</v>
      </c>
      <c r="J1127" s="156">
        <v>5853</v>
      </c>
      <c r="K1127" s="167">
        <v>0.95</v>
      </c>
    </row>
    <row r="1128" spans="1:11" x14ac:dyDescent="0.25">
      <c r="A1128" s="153">
        <v>1124</v>
      </c>
      <c r="B1128" s="154" t="s">
        <v>1776</v>
      </c>
      <c r="C1128" s="154" t="s">
        <v>294</v>
      </c>
      <c r="D1128" s="154" t="s">
        <v>255</v>
      </c>
      <c r="E1128" s="155" t="s">
        <v>352</v>
      </c>
      <c r="F1128" s="156">
        <v>5347.5</v>
      </c>
      <c r="G1128" s="155" t="s">
        <v>295</v>
      </c>
      <c r="H1128" s="155" t="s">
        <v>304</v>
      </c>
      <c r="I1128" s="157">
        <v>40540</v>
      </c>
      <c r="J1128" s="156">
        <v>4751.25</v>
      </c>
      <c r="K1128" s="167">
        <v>0.95</v>
      </c>
    </row>
    <row r="1129" spans="1:11" x14ac:dyDescent="0.25">
      <c r="A1129" s="153">
        <v>1125</v>
      </c>
      <c r="B1129" s="154" t="s">
        <v>1777</v>
      </c>
      <c r="C1129" s="154" t="s">
        <v>254</v>
      </c>
      <c r="D1129" s="154" t="s">
        <v>255</v>
      </c>
      <c r="E1129" s="155">
        <v>40424</v>
      </c>
      <c r="F1129" s="156">
        <v>8602.5</v>
      </c>
      <c r="G1129" s="155" t="s">
        <v>295</v>
      </c>
      <c r="H1129" s="155" t="s">
        <v>297</v>
      </c>
      <c r="I1129" s="157">
        <v>40561</v>
      </c>
      <c r="J1129" s="156">
        <v>7643.33</v>
      </c>
      <c r="K1129" s="167">
        <v>0.95</v>
      </c>
    </row>
    <row r="1130" spans="1:11" x14ac:dyDescent="0.25">
      <c r="A1130" s="153">
        <v>1126</v>
      </c>
      <c r="B1130" s="154" t="s">
        <v>1778</v>
      </c>
      <c r="C1130" s="154" t="s">
        <v>254</v>
      </c>
      <c r="D1130" s="154" t="s">
        <v>255</v>
      </c>
      <c r="E1130" s="155" t="s">
        <v>352</v>
      </c>
      <c r="F1130" s="156">
        <v>13717.5</v>
      </c>
      <c r="G1130" s="155" t="s">
        <v>295</v>
      </c>
      <c r="H1130" s="155" t="s">
        <v>300</v>
      </c>
      <c r="I1130" s="157">
        <v>40541</v>
      </c>
      <c r="J1130" s="156">
        <v>12873.87</v>
      </c>
      <c r="K1130" s="167">
        <v>1</v>
      </c>
    </row>
    <row r="1131" spans="1:11" x14ac:dyDescent="0.25">
      <c r="A1131" s="153">
        <v>1127</v>
      </c>
      <c r="B1131" s="154" t="s">
        <v>1779</v>
      </c>
      <c r="C1131" s="154" t="s">
        <v>294</v>
      </c>
      <c r="D1131" s="154" t="s">
        <v>255</v>
      </c>
      <c r="E1131" s="155" t="s">
        <v>352</v>
      </c>
      <c r="F1131" s="156">
        <v>4632</v>
      </c>
      <c r="G1131" s="155" t="s">
        <v>295</v>
      </c>
      <c r="H1131" s="155" t="s">
        <v>297</v>
      </c>
      <c r="I1131" s="157">
        <v>40561</v>
      </c>
      <c r="J1131" s="156">
        <v>4115.53</v>
      </c>
      <c r="K1131" s="167">
        <v>0.95</v>
      </c>
    </row>
    <row r="1132" spans="1:11" x14ac:dyDescent="0.25">
      <c r="A1132" s="153">
        <v>1128</v>
      </c>
      <c r="B1132" s="154" t="s">
        <v>1780</v>
      </c>
      <c r="C1132" s="154" t="s">
        <v>254</v>
      </c>
      <c r="D1132" s="154" t="s">
        <v>255</v>
      </c>
      <c r="E1132" s="155">
        <v>40457</v>
      </c>
      <c r="F1132" s="156">
        <v>3952.5</v>
      </c>
      <c r="G1132" s="155" t="s">
        <v>295</v>
      </c>
      <c r="H1132" s="155" t="s">
        <v>304</v>
      </c>
      <c r="I1132" s="157">
        <v>40534</v>
      </c>
      <c r="J1132" s="156">
        <v>3952.5</v>
      </c>
      <c r="K1132" s="167">
        <v>1.07</v>
      </c>
    </row>
    <row r="1133" spans="1:11" x14ac:dyDescent="0.25">
      <c r="A1133" s="153">
        <v>1129</v>
      </c>
      <c r="B1133" s="154" t="s">
        <v>1781</v>
      </c>
      <c r="C1133" s="154" t="s">
        <v>254</v>
      </c>
      <c r="D1133" s="154" t="s">
        <v>255</v>
      </c>
      <c r="E1133" s="155">
        <v>40478</v>
      </c>
      <c r="F1133" s="156">
        <v>8137.5</v>
      </c>
      <c r="G1133" s="155" t="s">
        <v>295</v>
      </c>
      <c r="H1133" s="155" t="s">
        <v>304</v>
      </c>
      <c r="I1133" s="157">
        <v>40632</v>
      </c>
      <c r="J1133" s="156">
        <v>7230.17</v>
      </c>
      <c r="K1133" s="167">
        <v>0.95</v>
      </c>
    </row>
    <row r="1134" spans="1:11" x14ac:dyDescent="0.25">
      <c r="A1134" s="153">
        <v>1130</v>
      </c>
      <c r="B1134" s="154" t="s">
        <v>1782</v>
      </c>
      <c r="C1134" s="154" t="s">
        <v>294</v>
      </c>
      <c r="D1134" s="154" t="s">
        <v>255</v>
      </c>
      <c r="E1134" s="155" t="s">
        <v>352</v>
      </c>
      <c r="F1134" s="156">
        <v>779</v>
      </c>
      <c r="G1134" s="155" t="s">
        <v>295</v>
      </c>
      <c r="H1134" s="155" t="s">
        <v>297</v>
      </c>
      <c r="I1134" s="157">
        <v>40540</v>
      </c>
      <c r="J1134" s="156">
        <v>692.14</v>
      </c>
      <c r="K1134" s="167">
        <v>0.95</v>
      </c>
    </row>
    <row r="1135" spans="1:11" x14ac:dyDescent="0.25">
      <c r="A1135" s="153">
        <v>1131</v>
      </c>
      <c r="B1135" s="154" t="s">
        <v>1783</v>
      </c>
      <c r="C1135" s="154" t="s">
        <v>294</v>
      </c>
      <c r="D1135" s="154" t="s">
        <v>255</v>
      </c>
      <c r="E1135" s="155">
        <v>40515</v>
      </c>
      <c r="F1135" s="156">
        <v>1158</v>
      </c>
      <c r="G1135" s="155" t="s">
        <v>295</v>
      </c>
      <c r="H1135" s="155" t="s">
        <v>297</v>
      </c>
      <c r="I1135" s="157">
        <v>40540</v>
      </c>
      <c r="J1135" s="156">
        <v>1029.0999999999999</v>
      </c>
      <c r="K1135" s="167">
        <v>0.95</v>
      </c>
    </row>
    <row r="1136" spans="1:11" x14ac:dyDescent="0.25">
      <c r="A1136" s="153">
        <v>1132</v>
      </c>
      <c r="B1136" s="154" t="s">
        <v>1784</v>
      </c>
      <c r="C1136" s="154" t="s">
        <v>254</v>
      </c>
      <c r="D1136" s="154" t="s">
        <v>255</v>
      </c>
      <c r="E1136" s="155">
        <v>40491</v>
      </c>
      <c r="F1136" s="156">
        <v>2635</v>
      </c>
      <c r="G1136" s="155" t="s">
        <v>295</v>
      </c>
      <c r="H1136" s="155" t="s">
        <v>309</v>
      </c>
      <c r="I1136" s="157">
        <v>40561</v>
      </c>
      <c r="J1136" s="156">
        <v>2472.94</v>
      </c>
      <c r="K1136" s="167">
        <v>1</v>
      </c>
    </row>
    <row r="1137" spans="1:11" x14ac:dyDescent="0.25">
      <c r="A1137" s="153">
        <v>1133</v>
      </c>
      <c r="B1137" s="154" t="s">
        <v>1785</v>
      </c>
      <c r="C1137" s="154" t="s">
        <v>294</v>
      </c>
      <c r="D1137" s="154" t="s">
        <v>255</v>
      </c>
      <c r="E1137" s="155">
        <v>40527</v>
      </c>
      <c r="F1137" s="156">
        <v>6948</v>
      </c>
      <c r="G1137" s="155" t="s">
        <v>295</v>
      </c>
      <c r="H1137" s="155" t="s">
        <v>297</v>
      </c>
      <c r="I1137" s="157">
        <v>40547</v>
      </c>
      <c r="J1137" s="156">
        <v>5975.44</v>
      </c>
      <c r="K1137" s="167">
        <v>0.92</v>
      </c>
    </row>
    <row r="1138" spans="1:11" x14ac:dyDescent="0.25">
      <c r="A1138" s="153">
        <v>1134</v>
      </c>
      <c r="B1138" s="154" t="s">
        <v>1786</v>
      </c>
      <c r="C1138" s="154" t="s">
        <v>294</v>
      </c>
      <c r="D1138" s="154" t="s">
        <v>255</v>
      </c>
      <c r="E1138" s="155" t="s">
        <v>352</v>
      </c>
      <c r="F1138" s="156">
        <v>6948</v>
      </c>
      <c r="G1138" s="155" t="s">
        <v>295</v>
      </c>
      <c r="H1138" s="155" t="s">
        <v>297</v>
      </c>
      <c r="I1138" s="157">
        <v>40561</v>
      </c>
      <c r="J1138" s="156">
        <v>6138.56</v>
      </c>
      <c r="K1138" s="167">
        <v>0.94</v>
      </c>
    </row>
    <row r="1139" spans="1:11" x14ac:dyDescent="0.25">
      <c r="A1139" s="153">
        <v>1135</v>
      </c>
      <c r="B1139" s="154" t="s">
        <v>1787</v>
      </c>
      <c r="C1139" s="154" t="s">
        <v>294</v>
      </c>
      <c r="D1139" s="154" t="s">
        <v>255</v>
      </c>
      <c r="E1139" s="155" t="s">
        <v>352</v>
      </c>
      <c r="F1139" s="156">
        <v>2895</v>
      </c>
      <c r="G1139" s="155" t="s">
        <v>295</v>
      </c>
      <c r="H1139" s="155" t="s">
        <v>297</v>
      </c>
      <c r="I1139" s="157">
        <v>40561</v>
      </c>
      <c r="J1139" s="156">
        <v>2572.1999999999998</v>
      </c>
      <c r="K1139" s="167">
        <v>0.95</v>
      </c>
    </row>
    <row r="1140" spans="1:11" x14ac:dyDescent="0.25">
      <c r="A1140" s="153">
        <v>1136</v>
      </c>
      <c r="B1140" s="154" t="s">
        <v>1788</v>
      </c>
      <c r="C1140" s="154" t="s">
        <v>254</v>
      </c>
      <c r="D1140" s="154" t="s">
        <v>255</v>
      </c>
      <c r="E1140" s="155">
        <v>40454</v>
      </c>
      <c r="F1140" s="156">
        <v>10927.5</v>
      </c>
      <c r="G1140" s="155" t="s">
        <v>295</v>
      </c>
      <c r="H1140" s="155" t="s">
        <v>297</v>
      </c>
      <c r="I1140" s="157">
        <v>40554</v>
      </c>
      <c r="J1140" s="156">
        <v>9709.08</v>
      </c>
      <c r="K1140" s="167">
        <v>0.95</v>
      </c>
    </row>
    <row r="1141" spans="1:11" x14ac:dyDescent="0.25">
      <c r="A1141" s="153">
        <v>1137</v>
      </c>
      <c r="B1141" s="154" t="s">
        <v>1789</v>
      </c>
      <c r="C1141" s="154" t="s">
        <v>254</v>
      </c>
      <c r="D1141" s="154" t="s">
        <v>255</v>
      </c>
      <c r="E1141" s="155" t="s">
        <v>352</v>
      </c>
      <c r="F1141" s="156">
        <v>11780</v>
      </c>
      <c r="G1141" s="155" t="s">
        <v>295</v>
      </c>
      <c r="H1141" s="155" t="s">
        <v>74</v>
      </c>
      <c r="I1141" s="157">
        <v>40554</v>
      </c>
      <c r="J1141" s="156">
        <v>10466.530000000001</v>
      </c>
      <c r="K1141" s="167">
        <v>0.95</v>
      </c>
    </row>
    <row r="1142" spans="1:11" x14ac:dyDescent="0.25">
      <c r="A1142" s="153">
        <v>1138</v>
      </c>
      <c r="B1142" s="154" t="s">
        <v>1790</v>
      </c>
      <c r="C1142" s="154" t="s">
        <v>254</v>
      </c>
      <c r="D1142" s="154" t="s">
        <v>255</v>
      </c>
      <c r="E1142" s="155">
        <v>40485</v>
      </c>
      <c r="F1142" s="156">
        <v>9145</v>
      </c>
      <c r="G1142" s="155" t="s">
        <v>295</v>
      </c>
      <c r="H1142" s="155" t="s">
        <v>309</v>
      </c>
      <c r="I1142" s="157">
        <v>40554</v>
      </c>
      <c r="J1142" s="156">
        <v>8582.58</v>
      </c>
      <c r="K1142" s="167">
        <v>1</v>
      </c>
    </row>
    <row r="1143" spans="1:11" x14ac:dyDescent="0.25">
      <c r="A1143" s="153">
        <v>1139</v>
      </c>
      <c r="B1143" s="154" t="s">
        <v>1791</v>
      </c>
      <c r="C1143" s="154" t="s">
        <v>294</v>
      </c>
      <c r="D1143" s="154" t="s">
        <v>255</v>
      </c>
      <c r="E1143" s="155" t="s">
        <v>352</v>
      </c>
      <c r="F1143" s="156">
        <v>9300</v>
      </c>
      <c r="G1143" s="155" t="s">
        <v>295</v>
      </c>
      <c r="H1143" s="155">
        <v>0</v>
      </c>
      <c r="I1143" s="157">
        <v>40554</v>
      </c>
      <c r="J1143" s="156">
        <v>8728.0499999999993</v>
      </c>
      <c r="K1143" s="167">
        <v>1</v>
      </c>
    </row>
    <row r="1144" spans="1:11" x14ac:dyDescent="0.25">
      <c r="A1144" s="153">
        <v>1140</v>
      </c>
      <c r="B1144" s="154" t="s">
        <v>1792</v>
      </c>
      <c r="C1144" s="154" t="s">
        <v>294</v>
      </c>
      <c r="D1144" s="154" t="s">
        <v>255</v>
      </c>
      <c r="E1144" s="155">
        <v>40456</v>
      </c>
      <c r="F1144" s="156">
        <v>7285</v>
      </c>
      <c r="G1144" s="155" t="s">
        <v>295</v>
      </c>
      <c r="H1144" s="155" t="s">
        <v>297</v>
      </c>
      <c r="I1144" s="157">
        <v>40547</v>
      </c>
      <c r="J1144" s="156">
        <v>6472.72</v>
      </c>
      <c r="K1144" s="167">
        <v>0.95</v>
      </c>
    </row>
    <row r="1145" spans="1:11" x14ac:dyDescent="0.25">
      <c r="A1145" s="153">
        <v>1141</v>
      </c>
      <c r="B1145" s="154" t="s">
        <v>1793</v>
      </c>
      <c r="C1145" s="154" t="s">
        <v>294</v>
      </c>
      <c r="D1145" s="154" t="s">
        <v>255</v>
      </c>
      <c r="E1145" s="155">
        <v>40506</v>
      </c>
      <c r="F1145" s="156">
        <v>779</v>
      </c>
      <c r="G1145" s="155" t="s">
        <v>295</v>
      </c>
      <c r="H1145" s="155" t="s">
        <v>297</v>
      </c>
      <c r="I1145" s="157">
        <v>40547</v>
      </c>
      <c r="J1145" s="156">
        <v>728.36</v>
      </c>
      <c r="K1145" s="167">
        <v>1</v>
      </c>
    </row>
    <row r="1146" spans="1:11" x14ac:dyDescent="0.25">
      <c r="A1146" s="153">
        <v>1142</v>
      </c>
      <c r="B1146" s="154" t="s">
        <v>1794</v>
      </c>
      <c r="C1146" s="154" t="s">
        <v>294</v>
      </c>
      <c r="D1146" s="154" t="s">
        <v>255</v>
      </c>
      <c r="E1146" s="155" t="s">
        <v>352</v>
      </c>
      <c r="F1146" s="156">
        <v>1395</v>
      </c>
      <c r="G1146" s="155" t="s">
        <v>295</v>
      </c>
      <c r="H1146" s="155" t="s">
        <v>297</v>
      </c>
      <c r="I1146" s="157">
        <v>40554</v>
      </c>
      <c r="J1146" s="156">
        <v>1239.45</v>
      </c>
      <c r="K1146" s="167">
        <v>0.95</v>
      </c>
    </row>
    <row r="1147" spans="1:11" x14ac:dyDescent="0.25">
      <c r="A1147" s="153">
        <v>1143</v>
      </c>
      <c r="B1147" s="154" t="s">
        <v>1795</v>
      </c>
      <c r="C1147" s="154" t="s">
        <v>254</v>
      </c>
      <c r="D1147" s="154" t="s">
        <v>255</v>
      </c>
      <c r="E1147" s="155">
        <v>40486</v>
      </c>
      <c r="F1147" s="156">
        <v>11160</v>
      </c>
      <c r="G1147" s="155" t="s">
        <v>295</v>
      </c>
      <c r="H1147" s="155" t="s">
        <v>318</v>
      </c>
      <c r="I1147" s="157">
        <v>40562</v>
      </c>
      <c r="J1147" s="156">
        <v>9915.66</v>
      </c>
      <c r="K1147" s="167">
        <v>0.95</v>
      </c>
    </row>
    <row r="1148" spans="1:11" x14ac:dyDescent="0.25">
      <c r="A1148" s="153">
        <v>1144</v>
      </c>
      <c r="B1148" s="154" t="s">
        <v>1796</v>
      </c>
      <c r="C1148" s="154" t="s">
        <v>294</v>
      </c>
      <c r="D1148" s="154" t="s">
        <v>255</v>
      </c>
      <c r="E1148" s="155" t="s">
        <v>352</v>
      </c>
      <c r="F1148" s="156">
        <v>9997.5</v>
      </c>
      <c r="G1148" s="155" t="s">
        <v>295</v>
      </c>
      <c r="H1148" s="155" t="s">
        <v>297</v>
      </c>
      <c r="I1148" s="157">
        <v>40561</v>
      </c>
      <c r="J1148" s="156">
        <v>8882.7800000000007</v>
      </c>
      <c r="K1148" s="167">
        <v>0.95</v>
      </c>
    </row>
    <row r="1149" spans="1:11" x14ac:dyDescent="0.25">
      <c r="A1149" s="153">
        <v>1145</v>
      </c>
      <c r="B1149" s="154" t="s">
        <v>1797</v>
      </c>
      <c r="C1149" s="154" t="s">
        <v>254</v>
      </c>
      <c r="D1149" s="154" t="s">
        <v>255</v>
      </c>
      <c r="E1149" s="155">
        <v>40192</v>
      </c>
      <c r="F1149" s="156">
        <v>3487.5</v>
      </c>
      <c r="G1149" s="155" t="s">
        <v>295</v>
      </c>
      <c r="H1149" s="155" t="s">
        <v>309</v>
      </c>
      <c r="I1149" s="157">
        <v>40658</v>
      </c>
      <c r="J1149" s="156">
        <v>3098.65</v>
      </c>
      <c r="K1149" s="167">
        <v>0.95</v>
      </c>
    </row>
    <row r="1150" spans="1:11" x14ac:dyDescent="0.25">
      <c r="A1150" s="153">
        <v>1146</v>
      </c>
      <c r="B1150" s="154" t="s">
        <v>1798</v>
      </c>
      <c r="C1150" s="154" t="s">
        <v>254</v>
      </c>
      <c r="D1150" s="154" t="s">
        <v>255</v>
      </c>
      <c r="E1150" s="155" t="s">
        <v>352</v>
      </c>
      <c r="F1150" s="156">
        <v>24180</v>
      </c>
      <c r="G1150" s="155" t="s">
        <v>295</v>
      </c>
      <c r="H1150" s="155" t="s">
        <v>304</v>
      </c>
      <c r="I1150" s="157">
        <v>40575</v>
      </c>
      <c r="J1150" s="156">
        <v>21483.93</v>
      </c>
      <c r="K1150" s="167">
        <v>0.95</v>
      </c>
    </row>
    <row r="1151" spans="1:11" x14ac:dyDescent="0.25">
      <c r="A1151" s="153">
        <v>1147</v>
      </c>
      <c r="B1151" s="154" t="s">
        <v>1799</v>
      </c>
      <c r="C1151" s="154" t="s">
        <v>294</v>
      </c>
      <c r="D1151" s="154" t="s">
        <v>255</v>
      </c>
      <c r="E1151" s="155">
        <v>40416</v>
      </c>
      <c r="F1151" s="156">
        <v>3410</v>
      </c>
      <c r="G1151" s="155" t="s">
        <v>295</v>
      </c>
      <c r="H1151" s="155" t="s">
        <v>304</v>
      </c>
      <c r="I1151" s="157">
        <v>40548</v>
      </c>
      <c r="J1151" s="156">
        <v>3188.35</v>
      </c>
      <c r="K1151" s="167">
        <v>1</v>
      </c>
    </row>
    <row r="1152" spans="1:11" x14ac:dyDescent="0.25">
      <c r="A1152" s="153">
        <v>1148</v>
      </c>
      <c r="B1152" s="154" t="s">
        <v>1800</v>
      </c>
      <c r="C1152" s="154" t="s">
        <v>294</v>
      </c>
      <c r="D1152" s="154" t="s">
        <v>255</v>
      </c>
      <c r="E1152" s="155" t="s">
        <v>352</v>
      </c>
      <c r="F1152" s="156">
        <v>480</v>
      </c>
      <c r="G1152" s="155" t="s">
        <v>295</v>
      </c>
      <c r="H1152" s="155" t="s">
        <v>297</v>
      </c>
      <c r="I1152" s="157">
        <v>40554</v>
      </c>
      <c r="J1152" s="156">
        <v>433.68</v>
      </c>
      <c r="K1152" s="167">
        <v>0.96</v>
      </c>
    </row>
    <row r="1153" spans="1:11" x14ac:dyDescent="0.25">
      <c r="A1153" s="153">
        <v>1149</v>
      </c>
      <c r="B1153" s="154" t="s">
        <v>1801</v>
      </c>
      <c r="C1153" s="154" t="s">
        <v>254</v>
      </c>
      <c r="D1153" s="154" t="s">
        <v>255</v>
      </c>
      <c r="E1153" s="155" t="s">
        <v>352</v>
      </c>
      <c r="F1153" s="156">
        <v>3642.5</v>
      </c>
      <c r="G1153" s="155" t="s">
        <v>295</v>
      </c>
      <c r="H1153" s="155" t="s">
        <v>304</v>
      </c>
      <c r="I1153" s="157">
        <v>40574</v>
      </c>
      <c r="J1153" s="156">
        <v>3236.35</v>
      </c>
      <c r="K1153" s="167">
        <v>0.95</v>
      </c>
    </row>
    <row r="1154" spans="1:11" x14ac:dyDescent="0.25">
      <c r="A1154" s="153">
        <v>1150</v>
      </c>
      <c r="B1154" s="154" t="s">
        <v>1802</v>
      </c>
      <c r="C1154" s="154" t="s">
        <v>254</v>
      </c>
      <c r="D1154" s="154" t="s">
        <v>255</v>
      </c>
      <c r="E1154" s="155">
        <v>40514</v>
      </c>
      <c r="F1154" s="156">
        <v>6975</v>
      </c>
      <c r="G1154" s="155" t="s">
        <v>295</v>
      </c>
      <c r="H1154" s="155" t="s">
        <v>309</v>
      </c>
      <c r="I1154" s="157">
        <v>40562</v>
      </c>
      <c r="J1154" s="156">
        <v>6546</v>
      </c>
      <c r="K1154" s="167">
        <v>1</v>
      </c>
    </row>
    <row r="1155" spans="1:11" x14ac:dyDescent="0.25">
      <c r="A1155" s="153">
        <v>1151</v>
      </c>
      <c r="B1155" s="154" t="s">
        <v>1803</v>
      </c>
      <c r="C1155" s="154" t="s">
        <v>294</v>
      </c>
      <c r="D1155" s="154" t="s">
        <v>255</v>
      </c>
      <c r="E1155" s="155" t="s">
        <v>352</v>
      </c>
      <c r="F1155" s="156">
        <v>10540</v>
      </c>
      <c r="G1155" s="155" t="s">
        <v>295</v>
      </c>
      <c r="H1155" s="155" t="s">
        <v>316</v>
      </c>
      <c r="I1155" s="157">
        <v>40584</v>
      </c>
      <c r="J1155" s="156">
        <v>10540</v>
      </c>
      <c r="K1155" s="167">
        <v>1.07</v>
      </c>
    </row>
    <row r="1156" spans="1:11" x14ac:dyDescent="0.25">
      <c r="A1156" s="153">
        <v>1152</v>
      </c>
      <c r="B1156" s="154" t="s">
        <v>1804</v>
      </c>
      <c r="C1156" s="154" t="s">
        <v>254</v>
      </c>
      <c r="D1156" s="154" t="s">
        <v>255</v>
      </c>
      <c r="E1156" s="155">
        <v>40415</v>
      </c>
      <c r="F1156" s="156">
        <v>16662.5</v>
      </c>
      <c r="G1156" s="155" t="s">
        <v>295</v>
      </c>
      <c r="H1156" s="155" t="s">
        <v>316</v>
      </c>
      <c r="I1156" s="157">
        <v>40584</v>
      </c>
      <c r="J1156" s="156">
        <v>16662.5</v>
      </c>
      <c r="K1156" s="167">
        <v>1.07</v>
      </c>
    </row>
    <row r="1157" spans="1:11" x14ac:dyDescent="0.25">
      <c r="A1157" s="153">
        <v>1153</v>
      </c>
      <c r="B1157" s="154" t="s">
        <v>1805</v>
      </c>
      <c r="C1157" s="154" t="s">
        <v>294</v>
      </c>
      <c r="D1157" s="154" t="s">
        <v>255</v>
      </c>
      <c r="E1157" s="155" t="s">
        <v>352</v>
      </c>
      <c r="F1157" s="156">
        <v>380</v>
      </c>
      <c r="G1157" s="155" t="s">
        <v>295</v>
      </c>
      <c r="H1157" s="155" t="s">
        <v>297</v>
      </c>
      <c r="I1157" s="157">
        <v>40575</v>
      </c>
      <c r="J1157" s="156">
        <v>361</v>
      </c>
      <c r="K1157" s="167">
        <v>1.01</v>
      </c>
    </row>
    <row r="1158" spans="1:11" x14ac:dyDescent="0.25">
      <c r="A1158" s="153">
        <v>1154</v>
      </c>
      <c r="B1158" s="154" t="s">
        <v>1806</v>
      </c>
      <c r="C1158" s="154" t="s">
        <v>294</v>
      </c>
      <c r="D1158" s="154" t="s">
        <v>255</v>
      </c>
      <c r="E1158" s="155" t="s">
        <v>352</v>
      </c>
      <c r="F1158" s="156">
        <v>1158</v>
      </c>
      <c r="G1158" s="155" t="s">
        <v>295</v>
      </c>
      <c r="H1158" s="155" t="s">
        <v>297</v>
      </c>
      <c r="I1158" s="157">
        <v>40575</v>
      </c>
      <c r="J1158" s="156">
        <v>1083.1300000000001</v>
      </c>
      <c r="K1158" s="167">
        <v>1</v>
      </c>
    </row>
    <row r="1159" spans="1:11" x14ac:dyDescent="0.25">
      <c r="A1159" s="153">
        <v>1155</v>
      </c>
      <c r="B1159" s="154" t="s">
        <v>1807</v>
      </c>
      <c r="C1159" s="154" t="s">
        <v>294</v>
      </c>
      <c r="D1159" s="154" t="s">
        <v>255</v>
      </c>
      <c r="E1159" s="155" t="s">
        <v>352</v>
      </c>
      <c r="F1159" s="156">
        <v>1538</v>
      </c>
      <c r="G1159" s="155" t="s">
        <v>295</v>
      </c>
      <c r="H1159" s="155" t="s">
        <v>297</v>
      </c>
      <c r="I1159" s="157">
        <v>40575</v>
      </c>
      <c r="J1159" s="156">
        <v>1438.04</v>
      </c>
      <c r="K1159" s="167">
        <v>1</v>
      </c>
    </row>
    <row r="1160" spans="1:11" x14ac:dyDescent="0.25">
      <c r="A1160" s="153">
        <v>1156</v>
      </c>
      <c r="B1160" s="154" t="s">
        <v>1808</v>
      </c>
      <c r="C1160" s="154" t="s">
        <v>294</v>
      </c>
      <c r="D1160" s="154" t="s">
        <v>255</v>
      </c>
      <c r="E1160" s="155" t="s">
        <v>352</v>
      </c>
      <c r="F1160" s="156">
        <v>1705</v>
      </c>
      <c r="G1160" s="155" t="s">
        <v>295</v>
      </c>
      <c r="H1160" s="155" t="s">
        <v>304</v>
      </c>
      <c r="I1160" s="157">
        <v>40574</v>
      </c>
      <c r="J1160" s="156">
        <v>1359.32</v>
      </c>
      <c r="K1160" s="167">
        <v>0.85</v>
      </c>
    </row>
    <row r="1161" spans="1:11" x14ac:dyDescent="0.25">
      <c r="A1161" s="153">
        <v>1157</v>
      </c>
      <c r="B1161" s="154" t="s">
        <v>1809</v>
      </c>
      <c r="C1161" s="154" t="s">
        <v>294</v>
      </c>
      <c r="D1161" s="154" t="s">
        <v>255</v>
      </c>
      <c r="E1161" s="155">
        <v>40511</v>
      </c>
      <c r="F1161" s="156">
        <v>8486</v>
      </c>
      <c r="G1161" s="155" t="s">
        <v>295</v>
      </c>
      <c r="H1161" s="155" t="s">
        <v>297</v>
      </c>
      <c r="I1161" s="157">
        <v>40604</v>
      </c>
      <c r="J1161" s="156">
        <v>7384.85</v>
      </c>
      <c r="K1161" s="167">
        <v>0.93</v>
      </c>
    </row>
    <row r="1162" spans="1:11" x14ac:dyDescent="0.25">
      <c r="A1162" s="153">
        <v>1158</v>
      </c>
      <c r="B1162" s="154" t="s">
        <v>1810</v>
      </c>
      <c r="C1162" s="154" t="s">
        <v>254</v>
      </c>
      <c r="D1162" s="154" t="s">
        <v>255</v>
      </c>
      <c r="E1162" s="155" t="s">
        <v>352</v>
      </c>
      <c r="F1162" s="156">
        <v>2635</v>
      </c>
      <c r="G1162" s="155" t="s">
        <v>295</v>
      </c>
      <c r="H1162" s="155" t="s">
        <v>297</v>
      </c>
      <c r="I1162" s="157">
        <v>40731</v>
      </c>
      <c r="J1162" s="156">
        <v>2635</v>
      </c>
      <c r="K1162" s="167">
        <v>1.07</v>
      </c>
    </row>
    <row r="1163" spans="1:11" x14ac:dyDescent="0.25">
      <c r="A1163" s="153">
        <v>1159</v>
      </c>
      <c r="B1163" s="154" t="s">
        <v>1811</v>
      </c>
      <c r="C1163" s="154" t="s">
        <v>294</v>
      </c>
      <c r="D1163" s="154" t="s">
        <v>255</v>
      </c>
      <c r="E1163" s="155">
        <v>40521</v>
      </c>
      <c r="F1163" s="156">
        <v>4054</v>
      </c>
      <c r="G1163" s="155" t="s">
        <v>295</v>
      </c>
      <c r="H1163" s="155" t="s">
        <v>297</v>
      </c>
      <c r="I1163" s="157">
        <v>40595</v>
      </c>
      <c r="J1163" s="156">
        <v>3386.87</v>
      </c>
      <c r="K1163" s="167">
        <v>0.89</v>
      </c>
    </row>
    <row r="1164" spans="1:11" x14ac:dyDescent="0.25">
      <c r="A1164" s="153">
        <v>1160</v>
      </c>
      <c r="B1164" s="154" t="s">
        <v>1812</v>
      </c>
      <c r="C1164" s="154" t="s">
        <v>294</v>
      </c>
      <c r="D1164" s="154" t="s">
        <v>255</v>
      </c>
      <c r="E1164" s="155" t="s">
        <v>352</v>
      </c>
      <c r="F1164" s="156">
        <v>1162.5</v>
      </c>
      <c r="G1164" s="155" t="s">
        <v>295</v>
      </c>
      <c r="H1164" s="155" t="s">
        <v>304</v>
      </c>
      <c r="I1164" s="157">
        <v>40599</v>
      </c>
      <c r="J1164" s="156">
        <v>1032.8599999999999</v>
      </c>
      <c r="K1164" s="167">
        <v>0.95</v>
      </c>
    </row>
    <row r="1165" spans="1:11" x14ac:dyDescent="0.25">
      <c r="A1165" s="153">
        <v>1161</v>
      </c>
      <c r="B1165" s="154" t="s">
        <v>1813</v>
      </c>
      <c r="C1165" s="154" t="s">
        <v>254</v>
      </c>
      <c r="D1165" s="154" t="s">
        <v>255</v>
      </c>
      <c r="E1165" s="155">
        <v>40502</v>
      </c>
      <c r="F1165" s="156">
        <v>3177.5</v>
      </c>
      <c r="G1165" s="155" t="s">
        <v>295</v>
      </c>
      <c r="H1165" s="155" t="s">
        <v>314</v>
      </c>
      <c r="I1165" s="157">
        <v>40662</v>
      </c>
      <c r="J1165" s="156">
        <v>2805.5</v>
      </c>
      <c r="K1165" s="167">
        <v>0.94</v>
      </c>
    </row>
    <row r="1166" spans="1:11" x14ac:dyDescent="0.25">
      <c r="A1166" s="153">
        <v>1162</v>
      </c>
      <c r="B1166" s="154" t="s">
        <v>1814</v>
      </c>
      <c r="C1166" s="154" t="s">
        <v>294</v>
      </c>
      <c r="D1166" s="154" t="s">
        <v>255</v>
      </c>
      <c r="E1166" s="155" t="s">
        <v>352</v>
      </c>
      <c r="F1166" s="156">
        <v>380</v>
      </c>
      <c r="G1166" s="155" t="s">
        <v>295</v>
      </c>
      <c r="H1166" s="155" t="s">
        <v>304</v>
      </c>
      <c r="I1166" s="157">
        <v>40598</v>
      </c>
      <c r="J1166" s="156">
        <v>343.33</v>
      </c>
      <c r="K1166" s="167">
        <v>0.96</v>
      </c>
    </row>
    <row r="1167" spans="1:11" x14ac:dyDescent="0.25">
      <c r="A1167" s="153">
        <v>1163</v>
      </c>
      <c r="B1167" s="154" t="s">
        <v>1815</v>
      </c>
      <c r="C1167" s="154" t="s">
        <v>254</v>
      </c>
      <c r="D1167" s="154" t="s">
        <v>255</v>
      </c>
      <c r="E1167" s="155">
        <v>40557</v>
      </c>
      <c r="F1167" s="156">
        <v>4727.5</v>
      </c>
      <c r="G1167" s="155" t="s">
        <v>295</v>
      </c>
      <c r="H1167" s="155" t="s">
        <v>304</v>
      </c>
      <c r="I1167" s="157">
        <v>40588</v>
      </c>
      <c r="J1167" s="156">
        <v>4200.37</v>
      </c>
      <c r="K1167" s="167">
        <v>0.95</v>
      </c>
    </row>
    <row r="1168" spans="1:11" x14ac:dyDescent="0.25">
      <c r="A1168" s="153">
        <v>1164</v>
      </c>
      <c r="B1168" s="154" t="s">
        <v>1816</v>
      </c>
      <c r="C1168" s="154" t="s">
        <v>254</v>
      </c>
      <c r="D1168" s="154" t="s">
        <v>255</v>
      </c>
      <c r="E1168" s="155">
        <v>40521</v>
      </c>
      <c r="F1168" s="156">
        <v>4960</v>
      </c>
      <c r="G1168" s="155" t="s">
        <v>295</v>
      </c>
      <c r="H1168" s="155" t="s">
        <v>309</v>
      </c>
      <c r="I1168" s="157">
        <v>40644</v>
      </c>
      <c r="J1168" s="156">
        <v>4406.96</v>
      </c>
      <c r="K1168" s="167">
        <v>0.95</v>
      </c>
    </row>
    <row r="1169" spans="1:11" x14ac:dyDescent="0.25">
      <c r="A1169" s="153">
        <v>1165</v>
      </c>
      <c r="B1169" s="154" t="s">
        <v>1817</v>
      </c>
      <c r="C1169" s="154" t="s">
        <v>254</v>
      </c>
      <c r="D1169" s="154" t="s">
        <v>255</v>
      </c>
      <c r="E1169" s="155">
        <v>40318</v>
      </c>
      <c r="F1169" s="156">
        <v>3332.5</v>
      </c>
      <c r="G1169" s="155" t="s">
        <v>295</v>
      </c>
      <c r="H1169" s="155" t="s">
        <v>309</v>
      </c>
      <c r="I1169" s="157">
        <v>40644</v>
      </c>
      <c r="J1169" s="156">
        <v>2960.41</v>
      </c>
      <c r="K1169" s="167">
        <v>0.95</v>
      </c>
    </row>
    <row r="1170" spans="1:11" x14ac:dyDescent="0.25">
      <c r="A1170" s="153">
        <v>1166</v>
      </c>
      <c r="B1170" s="154" t="s">
        <v>1818</v>
      </c>
      <c r="C1170" s="154" t="s">
        <v>294</v>
      </c>
      <c r="D1170" s="154" t="s">
        <v>255</v>
      </c>
      <c r="E1170" s="155" t="s">
        <v>352</v>
      </c>
      <c r="F1170" s="156">
        <v>6948</v>
      </c>
      <c r="G1170" s="155" t="s">
        <v>295</v>
      </c>
      <c r="H1170" s="155" t="s">
        <v>297</v>
      </c>
      <c r="I1170" s="157">
        <v>40611</v>
      </c>
      <c r="J1170" s="156">
        <v>6173.3</v>
      </c>
      <c r="K1170" s="167">
        <v>0.95</v>
      </c>
    </row>
    <row r="1171" spans="1:11" x14ac:dyDescent="0.25">
      <c r="A1171" s="153">
        <v>1167</v>
      </c>
      <c r="B1171" s="154" t="s">
        <v>1819</v>
      </c>
      <c r="C1171" s="154" t="s">
        <v>294</v>
      </c>
      <c r="D1171" s="154" t="s">
        <v>255</v>
      </c>
      <c r="E1171" s="155">
        <v>40561</v>
      </c>
      <c r="F1171" s="156">
        <v>2790</v>
      </c>
      <c r="G1171" s="155" t="s">
        <v>295</v>
      </c>
      <c r="H1171" s="155" t="s">
        <v>304</v>
      </c>
      <c r="I1171" s="157">
        <v>40597</v>
      </c>
      <c r="J1171" s="156">
        <v>2478.91</v>
      </c>
      <c r="K1171" s="167">
        <v>0.95</v>
      </c>
    </row>
    <row r="1172" spans="1:11" x14ac:dyDescent="0.25">
      <c r="A1172" s="153">
        <v>1168</v>
      </c>
      <c r="B1172" s="154" t="s">
        <v>1820</v>
      </c>
      <c r="C1172" s="154" t="s">
        <v>294</v>
      </c>
      <c r="D1172" s="154" t="s">
        <v>255</v>
      </c>
      <c r="E1172" s="155">
        <v>40526</v>
      </c>
      <c r="F1172" s="156">
        <v>7052.5</v>
      </c>
      <c r="G1172" s="155" t="s">
        <v>295</v>
      </c>
      <c r="H1172" s="155" t="s">
        <v>320</v>
      </c>
      <c r="I1172" s="157">
        <v>40589</v>
      </c>
      <c r="J1172" s="156">
        <v>7003.58</v>
      </c>
      <c r="K1172" s="167">
        <v>1.06</v>
      </c>
    </row>
    <row r="1173" spans="1:11" x14ac:dyDescent="0.25">
      <c r="A1173" s="153">
        <v>1169</v>
      </c>
      <c r="B1173" s="154" t="s">
        <v>1821</v>
      </c>
      <c r="C1173" s="154" t="s">
        <v>254</v>
      </c>
      <c r="D1173" s="154" t="s">
        <v>255</v>
      </c>
      <c r="E1173" s="155" t="s">
        <v>352</v>
      </c>
      <c r="F1173" s="156">
        <v>2790</v>
      </c>
      <c r="G1173" s="155" t="s">
        <v>295</v>
      </c>
      <c r="H1173" s="155" t="s">
        <v>297</v>
      </c>
      <c r="I1173" s="157">
        <v>40595</v>
      </c>
      <c r="J1173" s="156">
        <v>2478.92</v>
      </c>
      <c r="K1173" s="167">
        <v>0.95</v>
      </c>
    </row>
    <row r="1174" spans="1:11" x14ac:dyDescent="0.25">
      <c r="A1174" s="153">
        <v>1170</v>
      </c>
      <c r="B1174" s="154" t="s">
        <v>1822</v>
      </c>
      <c r="C1174" s="154" t="s">
        <v>294</v>
      </c>
      <c r="D1174" s="154" t="s">
        <v>255</v>
      </c>
      <c r="E1174" s="155">
        <v>40575</v>
      </c>
      <c r="F1174" s="156">
        <v>4030</v>
      </c>
      <c r="G1174" s="155" t="s">
        <v>295</v>
      </c>
      <c r="H1174" s="155" t="s">
        <v>302</v>
      </c>
      <c r="I1174" s="157">
        <v>40605</v>
      </c>
      <c r="J1174" s="156">
        <v>3768.05</v>
      </c>
      <c r="K1174" s="167">
        <v>1</v>
      </c>
    </row>
    <row r="1175" spans="1:11" x14ac:dyDescent="0.25">
      <c r="A1175" s="153">
        <v>1171</v>
      </c>
      <c r="B1175" s="154" t="s">
        <v>1823</v>
      </c>
      <c r="C1175" s="154" t="s">
        <v>254</v>
      </c>
      <c r="D1175" s="154" t="s">
        <v>255</v>
      </c>
      <c r="E1175" s="155">
        <v>40487</v>
      </c>
      <c r="F1175" s="156">
        <v>3875</v>
      </c>
      <c r="G1175" s="155" t="s">
        <v>295</v>
      </c>
      <c r="H1175" s="155" t="s">
        <v>300</v>
      </c>
      <c r="I1175" s="157">
        <v>40592</v>
      </c>
      <c r="J1175" s="156">
        <v>3816.87</v>
      </c>
      <c r="K1175" s="167">
        <v>1.05</v>
      </c>
    </row>
    <row r="1176" spans="1:11" x14ac:dyDescent="0.25">
      <c r="A1176" s="153">
        <v>1172</v>
      </c>
      <c r="B1176" s="154" t="s">
        <v>1824</v>
      </c>
      <c r="C1176" s="154" t="s">
        <v>294</v>
      </c>
      <c r="D1176" s="154" t="s">
        <v>255</v>
      </c>
      <c r="E1176" s="155">
        <v>40560</v>
      </c>
      <c r="F1176" s="156">
        <v>1158</v>
      </c>
      <c r="G1176" s="155" t="s">
        <v>295</v>
      </c>
      <c r="H1176" s="155" t="s">
        <v>297</v>
      </c>
      <c r="I1176" s="157">
        <v>40595</v>
      </c>
      <c r="J1176" s="156">
        <v>1028.8800000000001</v>
      </c>
      <c r="K1176" s="167">
        <v>0.95</v>
      </c>
    </row>
    <row r="1177" spans="1:11" x14ac:dyDescent="0.25">
      <c r="A1177" s="153">
        <v>1173</v>
      </c>
      <c r="B1177" s="154" t="s">
        <v>1825</v>
      </c>
      <c r="C1177" s="154" t="s">
        <v>294</v>
      </c>
      <c r="D1177" s="154" t="s">
        <v>255</v>
      </c>
      <c r="E1177" s="155">
        <v>40582</v>
      </c>
      <c r="F1177" s="156">
        <v>3487.5</v>
      </c>
      <c r="G1177" s="155" t="s">
        <v>295</v>
      </c>
      <c r="H1177" s="155" t="s">
        <v>304</v>
      </c>
      <c r="I1177" s="157">
        <v>40589</v>
      </c>
      <c r="J1177" s="156">
        <v>3098.65</v>
      </c>
      <c r="K1177" s="167">
        <v>0.95</v>
      </c>
    </row>
    <row r="1178" spans="1:11" x14ac:dyDescent="0.25">
      <c r="A1178" s="153">
        <v>1174</v>
      </c>
      <c r="B1178" s="154" t="s">
        <v>1826</v>
      </c>
      <c r="C1178" s="154" t="s">
        <v>294</v>
      </c>
      <c r="D1178" s="154" t="s">
        <v>255</v>
      </c>
      <c r="E1178" s="155" t="s">
        <v>352</v>
      </c>
      <c r="F1178" s="156">
        <v>4495</v>
      </c>
      <c r="G1178" s="155" t="s">
        <v>295</v>
      </c>
      <c r="H1178" s="155" t="s">
        <v>304</v>
      </c>
      <c r="I1178" s="157">
        <v>40617</v>
      </c>
      <c r="J1178" s="156">
        <v>3993.8</v>
      </c>
      <c r="K1178" s="167">
        <v>0.95</v>
      </c>
    </row>
    <row r="1179" spans="1:11" x14ac:dyDescent="0.25">
      <c r="A1179" s="153">
        <v>1175</v>
      </c>
      <c r="B1179" s="154" t="s">
        <v>1827</v>
      </c>
      <c r="C1179" s="154" t="s">
        <v>254</v>
      </c>
      <c r="D1179" s="154" t="s">
        <v>255</v>
      </c>
      <c r="E1179" s="155" t="s">
        <v>352</v>
      </c>
      <c r="F1179" s="156">
        <v>12787.5</v>
      </c>
      <c r="G1179" s="155" t="s">
        <v>295</v>
      </c>
      <c r="H1179" s="155" t="s">
        <v>304</v>
      </c>
      <c r="I1179" s="157">
        <v>40602</v>
      </c>
      <c r="J1179" s="156">
        <v>11902.73</v>
      </c>
      <c r="K1179" s="167">
        <v>0.99</v>
      </c>
    </row>
    <row r="1180" spans="1:11" x14ac:dyDescent="0.25">
      <c r="A1180" s="153">
        <v>1176</v>
      </c>
      <c r="B1180" s="154" t="s">
        <v>1828</v>
      </c>
      <c r="C1180" s="154" t="s">
        <v>254</v>
      </c>
      <c r="D1180" s="154" t="s">
        <v>255</v>
      </c>
      <c r="E1180" s="155">
        <v>40817</v>
      </c>
      <c r="F1180" s="156">
        <v>9610</v>
      </c>
      <c r="G1180" s="155" t="s">
        <v>295</v>
      </c>
      <c r="H1180" s="155" t="s">
        <v>300</v>
      </c>
      <c r="I1180" s="157">
        <v>40602</v>
      </c>
      <c r="J1180" s="156">
        <v>9157.24</v>
      </c>
      <c r="K1180" s="167">
        <v>1.02</v>
      </c>
    </row>
    <row r="1181" spans="1:11" x14ac:dyDescent="0.25">
      <c r="A1181" s="153">
        <v>1177</v>
      </c>
      <c r="B1181" s="154" t="s">
        <v>1829</v>
      </c>
      <c r="C1181" s="154" t="s">
        <v>294</v>
      </c>
      <c r="D1181" s="154" t="s">
        <v>255</v>
      </c>
      <c r="E1181" s="155" t="s">
        <v>352</v>
      </c>
      <c r="F1181" s="156">
        <v>1158</v>
      </c>
      <c r="G1181" s="155" t="s">
        <v>295</v>
      </c>
      <c r="H1181" s="155" t="s">
        <v>304</v>
      </c>
      <c r="I1181" s="157">
        <v>40596</v>
      </c>
      <c r="J1181" s="156">
        <v>1028.8900000000001</v>
      </c>
      <c r="K1181" s="167">
        <v>0.95</v>
      </c>
    </row>
    <row r="1182" spans="1:11" x14ac:dyDescent="0.25">
      <c r="A1182" s="153">
        <v>1178</v>
      </c>
      <c r="B1182" s="154" t="s">
        <v>1830</v>
      </c>
      <c r="C1182" s="154" t="s">
        <v>254</v>
      </c>
      <c r="D1182" s="154" t="s">
        <v>255</v>
      </c>
      <c r="E1182" s="155">
        <v>40500</v>
      </c>
      <c r="F1182" s="156">
        <v>5115</v>
      </c>
      <c r="G1182" s="155" t="s">
        <v>295</v>
      </c>
      <c r="H1182" s="155" t="s">
        <v>74</v>
      </c>
      <c r="I1182" s="157">
        <v>40596</v>
      </c>
      <c r="J1182" s="156">
        <v>4544.67</v>
      </c>
      <c r="K1182" s="167">
        <v>0.95</v>
      </c>
    </row>
    <row r="1183" spans="1:11" x14ac:dyDescent="0.25">
      <c r="A1183" s="153">
        <v>1179</v>
      </c>
      <c r="B1183" s="154" t="s">
        <v>1831</v>
      </c>
      <c r="C1183" s="154" t="s">
        <v>254</v>
      </c>
      <c r="D1183" s="154" t="s">
        <v>255</v>
      </c>
      <c r="E1183" s="155" t="s">
        <v>352</v>
      </c>
      <c r="F1183" s="156">
        <v>5967.5</v>
      </c>
      <c r="G1183" s="155" t="s">
        <v>295</v>
      </c>
      <c r="H1183" s="155" t="s">
        <v>318</v>
      </c>
      <c r="I1183" s="157">
        <v>40630</v>
      </c>
      <c r="J1183" s="156">
        <v>5600.49</v>
      </c>
      <c r="K1183" s="167">
        <v>1</v>
      </c>
    </row>
    <row r="1184" spans="1:11" x14ac:dyDescent="0.25">
      <c r="A1184" s="153">
        <v>1180</v>
      </c>
      <c r="B1184" s="154" t="s">
        <v>253</v>
      </c>
      <c r="C1184" s="154" t="s">
        <v>254</v>
      </c>
      <c r="D1184" s="154" t="s">
        <v>255</v>
      </c>
      <c r="E1184" s="155" t="s">
        <v>253</v>
      </c>
      <c r="F1184" s="156" t="s">
        <v>253</v>
      </c>
      <c r="G1184" s="155" t="s">
        <v>295</v>
      </c>
      <c r="H1184" s="155" t="s">
        <v>253</v>
      </c>
      <c r="I1184" s="157" t="s">
        <v>253</v>
      </c>
      <c r="J1184" s="156" t="s">
        <v>253</v>
      </c>
      <c r="K1184" s="167" t="s">
        <v>253</v>
      </c>
    </row>
    <row r="1185" spans="1:11" x14ac:dyDescent="0.25">
      <c r="A1185" s="153">
        <v>1181</v>
      </c>
      <c r="B1185" s="154" t="s">
        <v>1832</v>
      </c>
      <c r="C1185" s="154" t="s">
        <v>294</v>
      </c>
      <c r="D1185" s="154" t="s">
        <v>255</v>
      </c>
      <c r="E1185" s="155" t="s">
        <v>352</v>
      </c>
      <c r="F1185" s="156">
        <v>2325</v>
      </c>
      <c r="G1185" s="155" t="s">
        <v>295</v>
      </c>
      <c r="H1185" s="155" t="s">
        <v>309</v>
      </c>
      <c r="I1185" s="157">
        <v>40623</v>
      </c>
      <c r="J1185" s="156">
        <v>2065.75</v>
      </c>
      <c r="K1185" s="167">
        <v>0.95</v>
      </c>
    </row>
    <row r="1186" spans="1:11" x14ac:dyDescent="0.25">
      <c r="A1186" s="153">
        <v>1182</v>
      </c>
      <c r="B1186" s="154" t="s">
        <v>1833</v>
      </c>
      <c r="C1186" s="154" t="s">
        <v>254</v>
      </c>
      <c r="D1186" s="154" t="s">
        <v>255</v>
      </c>
      <c r="E1186" s="155">
        <v>40563</v>
      </c>
      <c r="F1186" s="156">
        <v>6742.5</v>
      </c>
      <c r="G1186" s="155" t="s">
        <v>295</v>
      </c>
      <c r="H1186" s="155" t="s">
        <v>304</v>
      </c>
      <c r="I1186" s="157">
        <v>40604</v>
      </c>
      <c r="J1186" s="156">
        <v>5990.69</v>
      </c>
      <c r="K1186" s="167">
        <v>0.95</v>
      </c>
    </row>
    <row r="1187" spans="1:11" x14ac:dyDescent="0.25">
      <c r="A1187" s="153">
        <v>1183</v>
      </c>
      <c r="B1187" s="154" t="s">
        <v>253</v>
      </c>
      <c r="C1187" s="154" t="s">
        <v>254</v>
      </c>
      <c r="D1187" s="154" t="s">
        <v>255</v>
      </c>
      <c r="E1187" s="155" t="s">
        <v>253</v>
      </c>
      <c r="F1187" s="156" t="s">
        <v>253</v>
      </c>
      <c r="G1187" s="155" t="s">
        <v>295</v>
      </c>
      <c r="H1187" s="155" t="s">
        <v>253</v>
      </c>
      <c r="I1187" s="157" t="s">
        <v>253</v>
      </c>
      <c r="J1187" s="156" t="s">
        <v>253</v>
      </c>
      <c r="K1187" s="167" t="s">
        <v>253</v>
      </c>
    </row>
    <row r="1188" spans="1:11" x14ac:dyDescent="0.25">
      <c r="A1188" s="153">
        <v>1184</v>
      </c>
      <c r="B1188" s="154" t="s">
        <v>1834</v>
      </c>
      <c r="C1188" s="154" t="s">
        <v>294</v>
      </c>
      <c r="D1188" s="154" t="s">
        <v>255</v>
      </c>
      <c r="E1188" s="155">
        <v>40571</v>
      </c>
      <c r="F1188" s="156">
        <v>3487.5</v>
      </c>
      <c r="G1188" s="155" t="s">
        <v>295</v>
      </c>
      <c r="H1188" s="155" t="s">
        <v>304</v>
      </c>
      <c r="I1188" s="157">
        <v>40602</v>
      </c>
      <c r="J1188" s="156">
        <v>3098.66</v>
      </c>
      <c r="K1188" s="167">
        <v>0.95</v>
      </c>
    </row>
    <row r="1189" spans="1:11" x14ac:dyDescent="0.25">
      <c r="A1189" s="153">
        <v>1185</v>
      </c>
      <c r="B1189" s="154" t="s">
        <v>1835</v>
      </c>
      <c r="C1189" s="154" t="s">
        <v>254</v>
      </c>
      <c r="D1189" s="154" t="s">
        <v>255</v>
      </c>
      <c r="E1189" s="155">
        <v>40318</v>
      </c>
      <c r="F1189" s="156">
        <v>13717.5</v>
      </c>
      <c r="G1189" s="155" t="s">
        <v>295</v>
      </c>
      <c r="H1189" s="155" t="s">
        <v>309</v>
      </c>
      <c r="I1189" s="157">
        <v>40618</v>
      </c>
      <c r="J1189" s="156">
        <v>12187.99</v>
      </c>
      <c r="K1189" s="167">
        <v>0.95</v>
      </c>
    </row>
    <row r="1190" spans="1:11" x14ac:dyDescent="0.25">
      <c r="A1190" s="153">
        <v>1186</v>
      </c>
      <c r="B1190" s="154" t="s">
        <v>1836</v>
      </c>
      <c r="C1190" s="154" t="s">
        <v>294</v>
      </c>
      <c r="D1190" s="154" t="s">
        <v>255</v>
      </c>
      <c r="E1190" s="155">
        <v>40504</v>
      </c>
      <c r="F1190" s="156">
        <v>3410</v>
      </c>
      <c r="G1190" s="155" t="s">
        <v>295</v>
      </c>
      <c r="H1190" s="155" t="s">
        <v>320</v>
      </c>
      <c r="I1190" s="157">
        <v>40631</v>
      </c>
      <c r="J1190" s="156">
        <v>3029.78</v>
      </c>
      <c r="K1190" s="167">
        <v>0.95</v>
      </c>
    </row>
    <row r="1191" spans="1:11" x14ac:dyDescent="0.25">
      <c r="A1191" s="153">
        <v>1187</v>
      </c>
      <c r="B1191" s="154" t="s">
        <v>1837</v>
      </c>
      <c r="C1191" s="154" t="s">
        <v>294</v>
      </c>
      <c r="D1191" s="154" t="s">
        <v>255</v>
      </c>
      <c r="E1191" s="155">
        <v>40588</v>
      </c>
      <c r="F1191" s="156">
        <v>4185</v>
      </c>
      <c r="G1191" s="155" t="s">
        <v>295</v>
      </c>
      <c r="H1191" s="155" t="s">
        <v>297</v>
      </c>
      <c r="I1191" s="157">
        <v>40604</v>
      </c>
      <c r="J1191" s="156">
        <v>3718.37</v>
      </c>
      <c r="K1191" s="167">
        <v>0.95</v>
      </c>
    </row>
    <row r="1192" spans="1:11" x14ac:dyDescent="0.25">
      <c r="A1192" s="153">
        <v>1188</v>
      </c>
      <c r="B1192" s="154" t="s">
        <v>1838</v>
      </c>
      <c r="C1192" s="154" t="s">
        <v>294</v>
      </c>
      <c r="D1192" s="154" t="s">
        <v>255</v>
      </c>
      <c r="E1192" s="155" t="s">
        <v>352</v>
      </c>
      <c r="F1192" s="156">
        <v>3410</v>
      </c>
      <c r="G1192" s="155" t="s">
        <v>295</v>
      </c>
      <c r="H1192" s="155" t="s">
        <v>304</v>
      </c>
      <c r="I1192" s="157">
        <v>40602</v>
      </c>
      <c r="J1192" s="156">
        <v>3029.78</v>
      </c>
      <c r="K1192" s="167">
        <v>0.95</v>
      </c>
    </row>
    <row r="1193" spans="1:11" x14ac:dyDescent="0.25">
      <c r="A1193" s="153">
        <v>1189</v>
      </c>
      <c r="B1193" s="154" t="s">
        <v>1839</v>
      </c>
      <c r="C1193" s="154" t="s">
        <v>294</v>
      </c>
      <c r="D1193" s="154" t="s">
        <v>255</v>
      </c>
      <c r="E1193" s="155">
        <v>40560</v>
      </c>
      <c r="F1193" s="156">
        <v>3487.5</v>
      </c>
      <c r="G1193" s="155" t="s">
        <v>295</v>
      </c>
      <c r="H1193" s="155" t="s">
        <v>297</v>
      </c>
      <c r="I1193" s="157">
        <v>40624</v>
      </c>
      <c r="J1193" s="156">
        <v>3098.64</v>
      </c>
      <c r="K1193" s="167">
        <v>0.95</v>
      </c>
    </row>
    <row r="1194" spans="1:11" x14ac:dyDescent="0.25">
      <c r="A1194" s="153">
        <v>1190</v>
      </c>
      <c r="B1194" s="154" t="s">
        <v>1840</v>
      </c>
      <c r="C1194" s="154" t="s">
        <v>294</v>
      </c>
      <c r="D1194" s="154" t="s">
        <v>255</v>
      </c>
      <c r="E1194" s="155" t="s">
        <v>352</v>
      </c>
      <c r="F1194" s="156">
        <v>6169</v>
      </c>
      <c r="G1194" s="155" t="s">
        <v>295</v>
      </c>
      <c r="H1194" s="155" t="s">
        <v>297</v>
      </c>
      <c r="I1194" s="157">
        <v>40617</v>
      </c>
      <c r="J1194" s="156">
        <v>5481.08</v>
      </c>
      <c r="K1194" s="167">
        <v>0.95</v>
      </c>
    </row>
    <row r="1195" spans="1:11" x14ac:dyDescent="0.25">
      <c r="A1195" s="153">
        <v>1191</v>
      </c>
      <c r="B1195" s="154" t="s">
        <v>1841</v>
      </c>
      <c r="C1195" s="154" t="s">
        <v>294</v>
      </c>
      <c r="D1195" s="154" t="s">
        <v>255</v>
      </c>
      <c r="E1195" s="155">
        <v>40589</v>
      </c>
      <c r="F1195" s="156">
        <v>380</v>
      </c>
      <c r="G1195" s="155" t="s">
        <v>295</v>
      </c>
      <c r="H1195" s="155" t="s">
        <v>297</v>
      </c>
      <c r="I1195" s="157">
        <v>40617</v>
      </c>
      <c r="J1195" s="156">
        <v>343.4</v>
      </c>
      <c r="K1195" s="167">
        <v>0.96</v>
      </c>
    </row>
    <row r="1196" spans="1:11" x14ac:dyDescent="0.25">
      <c r="A1196" s="153">
        <v>1192</v>
      </c>
      <c r="B1196" s="154" t="s">
        <v>1842</v>
      </c>
      <c r="C1196" s="154" t="s">
        <v>254</v>
      </c>
      <c r="D1196" s="154" t="s">
        <v>255</v>
      </c>
      <c r="E1196" s="155">
        <v>40415</v>
      </c>
      <c r="F1196" s="156">
        <v>6432.5</v>
      </c>
      <c r="G1196" s="155" t="s">
        <v>295</v>
      </c>
      <c r="H1196" s="155" t="s">
        <v>314</v>
      </c>
      <c r="I1196" s="157">
        <v>40611</v>
      </c>
      <c r="J1196" s="156">
        <v>6036.89</v>
      </c>
      <c r="K1196" s="167">
        <v>1</v>
      </c>
    </row>
    <row r="1197" spans="1:11" x14ac:dyDescent="0.25">
      <c r="A1197" s="153">
        <v>1193</v>
      </c>
      <c r="B1197" s="154" t="s">
        <v>1843</v>
      </c>
      <c r="C1197" s="154" t="s">
        <v>294</v>
      </c>
      <c r="D1197" s="154" t="s">
        <v>255</v>
      </c>
      <c r="E1197" s="155" t="s">
        <v>352</v>
      </c>
      <c r="F1197" s="156">
        <v>1937</v>
      </c>
      <c r="G1197" s="155" t="s">
        <v>295</v>
      </c>
      <c r="H1197" s="155" t="s">
        <v>297</v>
      </c>
      <c r="I1197" s="157">
        <v>40687</v>
      </c>
      <c r="J1197" s="156">
        <v>1721.02</v>
      </c>
      <c r="K1197" s="167">
        <v>0.95</v>
      </c>
    </row>
    <row r="1198" spans="1:11" x14ac:dyDescent="0.25">
      <c r="A1198" s="153">
        <v>1194</v>
      </c>
      <c r="B1198" s="154" t="s">
        <v>1844</v>
      </c>
      <c r="C1198" s="154" t="s">
        <v>294</v>
      </c>
      <c r="D1198" s="154" t="s">
        <v>255</v>
      </c>
      <c r="E1198" s="155">
        <v>40577</v>
      </c>
      <c r="F1198" s="156">
        <v>2945</v>
      </c>
      <c r="G1198" s="155" t="s">
        <v>295</v>
      </c>
      <c r="H1198" s="155" t="s">
        <v>304</v>
      </c>
      <c r="I1198" s="157">
        <v>40623</v>
      </c>
      <c r="J1198" s="156">
        <v>2616.63</v>
      </c>
      <c r="K1198" s="167">
        <v>0.95</v>
      </c>
    </row>
    <row r="1199" spans="1:11" x14ac:dyDescent="0.25">
      <c r="A1199" s="153">
        <v>1195</v>
      </c>
      <c r="B1199" s="154" t="s">
        <v>1845</v>
      </c>
      <c r="C1199" s="154" t="s">
        <v>254</v>
      </c>
      <c r="D1199" s="154" t="s">
        <v>255</v>
      </c>
      <c r="E1199" s="155">
        <v>40448</v>
      </c>
      <c r="F1199" s="156">
        <v>6277.5</v>
      </c>
      <c r="G1199" s="155" t="s">
        <v>295</v>
      </c>
      <c r="H1199" s="155" t="s">
        <v>297</v>
      </c>
      <c r="I1199" s="157">
        <v>40631</v>
      </c>
      <c r="J1199" s="156">
        <v>5577.56</v>
      </c>
      <c r="K1199" s="167">
        <v>0.95</v>
      </c>
    </row>
    <row r="1200" spans="1:11" x14ac:dyDescent="0.25">
      <c r="A1200" s="153">
        <v>1196</v>
      </c>
      <c r="B1200" s="154" t="s">
        <v>1846</v>
      </c>
      <c r="C1200" s="154" t="s">
        <v>254</v>
      </c>
      <c r="D1200" s="154" t="s">
        <v>255</v>
      </c>
      <c r="E1200" s="155">
        <v>40556</v>
      </c>
      <c r="F1200" s="156">
        <v>5270</v>
      </c>
      <c r="G1200" s="155" t="s">
        <v>295</v>
      </c>
      <c r="H1200" s="155" t="s">
        <v>304</v>
      </c>
      <c r="I1200" s="157">
        <v>40609</v>
      </c>
      <c r="J1200" s="156">
        <v>4682.3999999999996</v>
      </c>
      <c r="K1200" s="167">
        <v>0.95</v>
      </c>
    </row>
    <row r="1201" spans="1:11" x14ac:dyDescent="0.25">
      <c r="A1201" s="153">
        <v>1197</v>
      </c>
      <c r="B1201" s="154" t="s">
        <v>1847</v>
      </c>
      <c r="C1201" s="154" t="s">
        <v>254</v>
      </c>
      <c r="D1201" s="154" t="s">
        <v>255</v>
      </c>
      <c r="E1201" s="155">
        <v>40548</v>
      </c>
      <c r="F1201" s="156">
        <v>8912.5</v>
      </c>
      <c r="G1201" s="155" t="s">
        <v>295</v>
      </c>
      <c r="H1201" s="155" t="s">
        <v>297</v>
      </c>
      <c r="I1201" s="157">
        <v>40624</v>
      </c>
      <c r="J1201" s="156">
        <v>7918.45</v>
      </c>
      <c r="K1201" s="167">
        <v>0.95</v>
      </c>
    </row>
    <row r="1202" spans="1:11" x14ac:dyDescent="0.25">
      <c r="A1202" s="153">
        <v>1198</v>
      </c>
      <c r="B1202" s="154" t="s">
        <v>253</v>
      </c>
      <c r="C1202" s="154" t="s">
        <v>254</v>
      </c>
      <c r="D1202" s="154" t="s">
        <v>255</v>
      </c>
      <c r="E1202" s="155" t="s">
        <v>253</v>
      </c>
      <c r="F1202" s="156" t="s">
        <v>253</v>
      </c>
      <c r="G1202" s="155" t="s">
        <v>295</v>
      </c>
      <c r="H1202" s="155" t="s">
        <v>253</v>
      </c>
      <c r="I1202" s="157" t="s">
        <v>253</v>
      </c>
      <c r="J1202" s="156" t="s">
        <v>253</v>
      </c>
      <c r="K1202" s="167" t="s">
        <v>253</v>
      </c>
    </row>
    <row r="1203" spans="1:11" x14ac:dyDescent="0.25">
      <c r="A1203" s="153">
        <v>1199</v>
      </c>
      <c r="B1203" s="154" t="s">
        <v>1848</v>
      </c>
      <c r="C1203" s="154" t="s">
        <v>294</v>
      </c>
      <c r="D1203" s="154" t="s">
        <v>255</v>
      </c>
      <c r="E1203" s="155" t="s">
        <v>352</v>
      </c>
      <c r="F1203" s="156">
        <v>380</v>
      </c>
      <c r="G1203" s="155" t="s">
        <v>295</v>
      </c>
      <c r="H1203" s="155" t="s">
        <v>297</v>
      </c>
      <c r="I1203" s="157">
        <v>40631</v>
      </c>
      <c r="J1203" s="156">
        <v>343.33</v>
      </c>
      <c r="K1203" s="167">
        <v>0.96</v>
      </c>
    </row>
    <row r="1204" spans="1:11" x14ac:dyDescent="0.25">
      <c r="A1204" s="153">
        <v>1200</v>
      </c>
      <c r="B1204" s="154" t="s">
        <v>1849</v>
      </c>
      <c r="C1204" s="154" t="s">
        <v>254</v>
      </c>
      <c r="D1204" s="154" t="s">
        <v>255</v>
      </c>
      <c r="E1204" s="155">
        <v>40569</v>
      </c>
      <c r="F1204" s="156">
        <v>5890</v>
      </c>
      <c r="G1204" s="155" t="s">
        <v>295</v>
      </c>
      <c r="H1204" s="155" t="s">
        <v>304</v>
      </c>
      <c r="I1204" s="157">
        <v>40617</v>
      </c>
      <c r="J1204" s="156">
        <v>5233.2700000000004</v>
      </c>
      <c r="K1204" s="167">
        <v>0.95</v>
      </c>
    </row>
    <row r="1205" spans="1:11" x14ac:dyDescent="0.25">
      <c r="A1205" s="153">
        <v>1201</v>
      </c>
      <c r="B1205" s="154" t="s">
        <v>1850</v>
      </c>
      <c r="C1205" s="154" t="s">
        <v>254</v>
      </c>
      <c r="D1205" s="154" t="s">
        <v>255</v>
      </c>
      <c r="E1205" s="155" t="s">
        <v>352</v>
      </c>
      <c r="F1205" s="156">
        <v>8990</v>
      </c>
      <c r="G1205" s="155" t="s">
        <v>295</v>
      </c>
      <c r="H1205" s="155" t="s">
        <v>317</v>
      </c>
      <c r="I1205" s="157">
        <v>40647</v>
      </c>
      <c r="J1205" s="156">
        <v>7987.62</v>
      </c>
      <c r="K1205" s="167">
        <v>0.95</v>
      </c>
    </row>
    <row r="1206" spans="1:11" x14ac:dyDescent="0.25">
      <c r="A1206" s="153">
        <v>1202</v>
      </c>
      <c r="B1206" s="154" t="s">
        <v>1851</v>
      </c>
      <c r="C1206" s="154" t="s">
        <v>294</v>
      </c>
      <c r="D1206" s="154" t="s">
        <v>255</v>
      </c>
      <c r="E1206" s="155">
        <v>40606</v>
      </c>
      <c r="F1206" s="156">
        <v>2170</v>
      </c>
      <c r="G1206" s="155" t="s">
        <v>295</v>
      </c>
      <c r="H1206" s="155" t="s">
        <v>304</v>
      </c>
      <c r="I1206" s="157">
        <v>40617</v>
      </c>
      <c r="J1206" s="156">
        <v>1928.04</v>
      </c>
      <c r="K1206" s="167">
        <v>0.95</v>
      </c>
    </row>
    <row r="1207" spans="1:11" x14ac:dyDescent="0.25">
      <c r="A1207" s="153">
        <v>1203</v>
      </c>
      <c r="B1207" s="154" t="s">
        <v>1852</v>
      </c>
      <c r="C1207" s="154" t="s">
        <v>294</v>
      </c>
      <c r="D1207" s="154" t="s">
        <v>255</v>
      </c>
      <c r="E1207" s="155">
        <v>40605</v>
      </c>
      <c r="F1207" s="156">
        <v>1538</v>
      </c>
      <c r="G1207" s="155" t="s">
        <v>295</v>
      </c>
      <c r="H1207" s="155" t="s">
        <v>297</v>
      </c>
      <c r="I1207" s="157">
        <v>40624</v>
      </c>
      <c r="J1207" s="156">
        <v>1366.51</v>
      </c>
      <c r="K1207" s="167">
        <v>0.95</v>
      </c>
    </row>
    <row r="1208" spans="1:11" x14ac:dyDescent="0.25">
      <c r="A1208" s="153">
        <v>1204</v>
      </c>
      <c r="B1208" s="154" t="s">
        <v>253</v>
      </c>
      <c r="C1208" s="154" t="s">
        <v>254</v>
      </c>
      <c r="D1208" s="154" t="s">
        <v>255</v>
      </c>
      <c r="E1208" s="155" t="s">
        <v>253</v>
      </c>
      <c r="F1208" s="156" t="s">
        <v>253</v>
      </c>
      <c r="G1208" s="155" t="s">
        <v>295</v>
      </c>
      <c r="H1208" s="155" t="s">
        <v>253</v>
      </c>
      <c r="I1208" s="157" t="s">
        <v>253</v>
      </c>
      <c r="J1208" s="156" t="s">
        <v>253</v>
      </c>
      <c r="K1208" s="167" t="s">
        <v>253</v>
      </c>
    </row>
    <row r="1209" spans="1:11" x14ac:dyDescent="0.25">
      <c r="A1209" s="153">
        <v>1205</v>
      </c>
      <c r="B1209" s="154" t="s">
        <v>1853</v>
      </c>
      <c r="C1209" s="154" t="s">
        <v>294</v>
      </c>
      <c r="D1209" s="154" t="s">
        <v>255</v>
      </c>
      <c r="E1209" s="155" t="s">
        <v>352</v>
      </c>
      <c r="F1209" s="156">
        <v>2790</v>
      </c>
      <c r="G1209" s="155" t="s">
        <v>295</v>
      </c>
      <c r="H1209" s="155" t="s">
        <v>320</v>
      </c>
      <c r="I1209" s="157">
        <v>40631</v>
      </c>
      <c r="J1209" s="156">
        <v>2478.92</v>
      </c>
      <c r="K1209" s="167">
        <v>0.95</v>
      </c>
    </row>
    <row r="1210" spans="1:11" x14ac:dyDescent="0.25">
      <c r="A1210" s="153">
        <v>1206</v>
      </c>
      <c r="B1210" s="154" t="s">
        <v>1854</v>
      </c>
      <c r="C1210" s="154" t="s">
        <v>294</v>
      </c>
      <c r="D1210" s="154" t="s">
        <v>255</v>
      </c>
      <c r="E1210" s="155">
        <v>40466</v>
      </c>
      <c r="F1210" s="156">
        <v>1705</v>
      </c>
      <c r="G1210" s="155" t="s">
        <v>295</v>
      </c>
      <c r="H1210" s="155" t="s">
        <v>304</v>
      </c>
      <c r="I1210" s="157">
        <v>40632</v>
      </c>
      <c r="J1210" s="156">
        <v>1514.89</v>
      </c>
      <c r="K1210" s="167">
        <v>0.95</v>
      </c>
    </row>
    <row r="1211" spans="1:11" x14ac:dyDescent="0.25">
      <c r="A1211" s="153">
        <v>1207</v>
      </c>
      <c r="B1211" s="154" t="s">
        <v>1855</v>
      </c>
      <c r="C1211" s="154" t="s">
        <v>254</v>
      </c>
      <c r="D1211" s="154" t="s">
        <v>255</v>
      </c>
      <c r="E1211" s="155" t="s">
        <v>352</v>
      </c>
      <c r="F1211" s="156">
        <v>3100</v>
      </c>
      <c r="G1211" s="155" t="s">
        <v>295</v>
      </c>
      <c r="H1211" s="155" t="s">
        <v>309</v>
      </c>
      <c r="I1211" s="157">
        <v>40843</v>
      </c>
      <c r="J1211" s="156">
        <v>2754.35</v>
      </c>
      <c r="K1211" s="167">
        <v>0.95</v>
      </c>
    </row>
    <row r="1212" spans="1:11" x14ac:dyDescent="0.25">
      <c r="A1212" s="153">
        <v>1208</v>
      </c>
      <c r="B1212" s="154" t="s">
        <v>1856</v>
      </c>
      <c r="C1212" s="154" t="s">
        <v>294</v>
      </c>
      <c r="D1212" s="154" t="s">
        <v>255</v>
      </c>
      <c r="E1212" s="155">
        <v>40499</v>
      </c>
      <c r="F1212" s="156">
        <v>3487.5</v>
      </c>
      <c r="G1212" s="155" t="s">
        <v>295</v>
      </c>
      <c r="H1212" s="155" t="s">
        <v>297</v>
      </c>
      <c r="I1212" s="157">
        <v>40687</v>
      </c>
      <c r="J1212" s="156">
        <v>3098.64</v>
      </c>
      <c r="K1212" s="167">
        <v>0.95</v>
      </c>
    </row>
    <row r="1213" spans="1:11" x14ac:dyDescent="0.25">
      <c r="A1213" s="153">
        <v>1209</v>
      </c>
      <c r="B1213" s="154" t="s">
        <v>253</v>
      </c>
      <c r="C1213" s="154" t="s">
        <v>254</v>
      </c>
      <c r="D1213" s="154" t="s">
        <v>255</v>
      </c>
      <c r="E1213" s="155" t="s">
        <v>253</v>
      </c>
      <c r="F1213" s="156" t="s">
        <v>253</v>
      </c>
      <c r="G1213" s="155" t="s">
        <v>295</v>
      </c>
      <c r="H1213" s="155" t="s">
        <v>253</v>
      </c>
      <c r="I1213" s="157" t="s">
        <v>253</v>
      </c>
      <c r="J1213" s="156" t="s">
        <v>253</v>
      </c>
      <c r="K1213" s="167" t="s">
        <v>253</v>
      </c>
    </row>
    <row r="1214" spans="1:11" x14ac:dyDescent="0.25">
      <c r="A1214" s="153">
        <v>1210</v>
      </c>
      <c r="B1214" s="154" t="s">
        <v>253</v>
      </c>
      <c r="C1214" s="154" t="s">
        <v>254</v>
      </c>
      <c r="D1214" s="154" t="s">
        <v>255</v>
      </c>
      <c r="E1214" s="155" t="s">
        <v>253</v>
      </c>
      <c r="F1214" s="156" t="s">
        <v>253</v>
      </c>
      <c r="G1214" s="155" t="s">
        <v>295</v>
      </c>
      <c r="H1214" s="155" t="s">
        <v>253</v>
      </c>
      <c r="I1214" s="157" t="s">
        <v>253</v>
      </c>
      <c r="J1214" s="156" t="s">
        <v>253</v>
      </c>
      <c r="K1214" s="167" t="s">
        <v>253</v>
      </c>
    </row>
    <row r="1215" spans="1:11" x14ac:dyDescent="0.25">
      <c r="A1215" s="153">
        <v>1211</v>
      </c>
      <c r="B1215" s="154" t="s">
        <v>1857</v>
      </c>
      <c r="C1215" s="154" t="s">
        <v>254</v>
      </c>
      <c r="D1215" s="154" t="s">
        <v>255</v>
      </c>
      <c r="E1215" s="155">
        <v>40575</v>
      </c>
      <c r="F1215" s="156">
        <v>4495</v>
      </c>
      <c r="G1215" s="155" t="s">
        <v>295</v>
      </c>
      <c r="H1215" s="155" t="s">
        <v>309</v>
      </c>
      <c r="I1215" s="157">
        <v>40848</v>
      </c>
      <c r="J1215" s="156">
        <v>4202.82</v>
      </c>
      <c r="K1215" s="167">
        <v>1</v>
      </c>
    </row>
    <row r="1216" spans="1:11" x14ac:dyDescent="0.25">
      <c r="A1216" s="153">
        <v>1212</v>
      </c>
      <c r="B1216" s="154" t="s">
        <v>1858</v>
      </c>
      <c r="C1216" s="154" t="s">
        <v>254</v>
      </c>
      <c r="D1216" s="154" t="s">
        <v>255</v>
      </c>
      <c r="E1216" s="155">
        <v>40597</v>
      </c>
      <c r="F1216" s="156">
        <v>15267.5</v>
      </c>
      <c r="G1216" s="155" t="s">
        <v>295</v>
      </c>
      <c r="H1216" s="155" t="s">
        <v>316</v>
      </c>
      <c r="I1216" s="157">
        <v>40647</v>
      </c>
      <c r="J1216" s="156">
        <v>15267.5</v>
      </c>
      <c r="K1216" s="167">
        <v>1.07</v>
      </c>
    </row>
    <row r="1217" spans="1:11" x14ac:dyDescent="0.25">
      <c r="A1217" s="153">
        <v>1213</v>
      </c>
      <c r="B1217" s="154" t="s">
        <v>253</v>
      </c>
      <c r="C1217" s="154" t="s">
        <v>254</v>
      </c>
      <c r="D1217" s="154" t="s">
        <v>255</v>
      </c>
      <c r="E1217" s="155" t="s">
        <v>253</v>
      </c>
      <c r="F1217" s="156" t="s">
        <v>253</v>
      </c>
      <c r="G1217" s="155" t="s">
        <v>295</v>
      </c>
      <c r="H1217" s="155" t="s">
        <v>253</v>
      </c>
      <c r="I1217" s="157" t="s">
        <v>253</v>
      </c>
      <c r="J1217" s="156" t="s">
        <v>253</v>
      </c>
      <c r="K1217" s="167" t="s">
        <v>253</v>
      </c>
    </row>
    <row r="1218" spans="1:11" x14ac:dyDescent="0.25">
      <c r="A1218" s="153">
        <v>1214</v>
      </c>
      <c r="B1218" s="154" t="s">
        <v>1859</v>
      </c>
      <c r="C1218" s="154" t="s">
        <v>254</v>
      </c>
      <c r="D1218" s="154" t="s">
        <v>255</v>
      </c>
      <c r="E1218" s="155" t="s">
        <v>352</v>
      </c>
      <c r="F1218" s="156">
        <v>4417.5</v>
      </c>
      <c r="G1218" s="155" t="s">
        <v>295</v>
      </c>
      <c r="H1218" s="155" t="s">
        <v>314</v>
      </c>
      <c r="I1218" s="157">
        <v>40665</v>
      </c>
      <c r="J1218" s="156">
        <v>4351.24</v>
      </c>
      <c r="K1218" s="167">
        <v>1.05</v>
      </c>
    </row>
    <row r="1219" spans="1:11" x14ac:dyDescent="0.25">
      <c r="A1219" s="153">
        <v>1215</v>
      </c>
      <c r="B1219" s="154" t="s">
        <v>1860</v>
      </c>
      <c r="C1219" s="154" t="s">
        <v>254</v>
      </c>
      <c r="D1219" s="154" t="s">
        <v>255</v>
      </c>
      <c r="E1219" s="155" t="s">
        <v>352</v>
      </c>
      <c r="F1219" s="156">
        <v>3642.5</v>
      </c>
      <c r="G1219" s="155" t="s">
        <v>295</v>
      </c>
      <c r="H1219" s="155" t="s">
        <v>304</v>
      </c>
      <c r="I1219" s="157">
        <v>40662</v>
      </c>
      <c r="J1219" s="156">
        <v>3236.36</v>
      </c>
      <c r="K1219" s="167">
        <v>0.95</v>
      </c>
    </row>
    <row r="1220" spans="1:11" x14ac:dyDescent="0.25">
      <c r="A1220" s="153">
        <v>1216</v>
      </c>
      <c r="B1220" s="154" t="s">
        <v>1861</v>
      </c>
      <c r="C1220" s="154" t="s">
        <v>254</v>
      </c>
      <c r="D1220" s="154" t="s">
        <v>255</v>
      </c>
      <c r="E1220" s="155" t="s">
        <v>352</v>
      </c>
      <c r="F1220" s="156">
        <v>3797.5</v>
      </c>
      <c r="G1220" s="155" t="s">
        <v>295</v>
      </c>
      <c r="H1220" s="155" t="s">
        <v>314</v>
      </c>
      <c r="I1220" s="157">
        <v>40639</v>
      </c>
      <c r="J1220" s="156">
        <v>3740.54</v>
      </c>
      <c r="K1220" s="167">
        <v>1.05</v>
      </c>
    </row>
    <row r="1221" spans="1:11" x14ac:dyDescent="0.25">
      <c r="A1221" s="153">
        <v>1217</v>
      </c>
      <c r="B1221" s="154" t="s">
        <v>1862</v>
      </c>
      <c r="C1221" s="154" t="s">
        <v>254</v>
      </c>
      <c r="D1221" s="154" t="s">
        <v>255</v>
      </c>
      <c r="E1221" s="155">
        <v>40617</v>
      </c>
      <c r="F1221" s="156">
        <v>6510</v>
      </c>
      <c r="G1221" s="155" t="s">
        <v>295</v>
      </c>
      <c r="H1221" s="155" t="s">
        <v>297</v>
      </c>
      <c r="I1221" s="157">
        <v>40638</v>
      </c>
      <c r="J1221" s="156">
        <v>5784.13</v>
      </c>
      <c r="K1221" s="167">
        <v>0.95</v>
      </c>
    </row>
    <row r="1222" spans="1:11" x14ac:dyDescent="0.25">
      <c r="A1222" s="153">
        <v>1218</v>
      </c>
      <c r="B1222" s="154" t="s">
        <v>1863</v>
      </c>
      <c r="C1222" s="154" t="s">
        <v>294</v>
      </c>
      <c r="D1222" s="154" t="s">
        <v>255</v>
      </c>
      <c r="E1222" s="155">
        <v>40567</v>
      </c>
      <c r="F1222" s="156">
        <v>1538</v>
      </c>
      <c r="G1222" s="155" t="s">
        <v>295</v>
      </c>
      <c r="H1222" s="155" t="s">
        <v>297</v>
      </c>
      <c r="I1222" s="157">
        <v>40652</v>
      </c>
      <c r="J1222" s="156">
        <v>1366.54</v>
      </c>
      <c r="K1222" s="167">
        <v>0.95</v>
      </c>
    </row>
    <row r="1223" spans="1:11" x14ac:dyDescent="0.25">
      <c r="A1223" s="153">
        <v>1219</v>
      </c>
      <c r="B1223" s="154" t="s">
        <v>1864</v>
      </c>
      <c r="C1223" s="154" t="s">
        <v>254</v>
      </c>
      <c r="D1223" s="154" t="s">
        <v>255</v>
      </c>
      <c r="E1223" s="155">
        <v>40589</v>
      </c>
      <c r="F1223" s="156">
        <v>3255</v>
      </c>
      <c r="G1223" s="155" t="s">
        <v>295</v>
      </c>
      <c r="H1223" s="155" t="s">
        <v>304</v>
      </c>
      <c r="I1223" s="157">
        <v>40658</v>
      </c>
      <c r="J1223" s="156">
        <v>2711.87</v>
      </c>
      <c r="K1223" s="167">
        <v>0.89</v>
      </c>
    </row>
    <row r="1224" spans="1:11" x14ac:dyDescent="0.25">
      <c r="A1224" s="153">
        <v>1220</v>
      </c>
      <c r="B1224" s="154" t="s">
        <v>1865</v>
      </c>
      <c r="C1224" s="154" t="s">
        <v>294</v>
      </c>
      <c r="D1224" s="154" t="s">
        <v>255</v>
      </c>
      <c r="E1224" s="155">
        <v>40623</v>
      </c>
      <c r="F1224" s="156">
        <v>3797.5</v>
      </c>
      <c r="G1224" s="155" t="s">
        <v>295</v>
      </c>
      <c r="H1224" s="155" t="s">
        <v>304</v>
      </c>
      <c r="I1224" s="157">
        <v>40683</v>
      </c>
      <c r="J1224" s="156">
        <v>3374.08</v>
      </c>
      <c r="K1224" s="167">
        <v>0.95</v>
      </c>
    </row>
    <row r="1225" spans="1:11" x14ac:dyDescent="0.25">
      <c r="A1225" s="153">
        <v>1221</v>
      </c>
      <c r="B1225" s="154" t="s">
        <v>1866</v>
      </c>
      <c r="C1225" s="154" t="s">
        <v>294</v>
      </c>
      <c r="D1225" s="154" t="s">
        <v>255</v>
      </c>
      <c r="E1225" s="155" t="s">
        <v>352</v>
      </c>
      <c r="F1225" s="156">
        <v>578</v>
      </c>
      <c r="G1225" s="155" t="s">
        <v>295</v>
      </c>
      <c r="H1225" s="155" t="s">
        <v>297</v>
      </c>
      <c r="I1225" s="157">
        <v>40659</v>
      </c>
      <c r="J1225" s="156">
        <v>522.4</v>
      </c>
      <c r="K1225" s="167">
        <v>0.96</v>
      </c>
    </row>
    <row r="1226" spans="1:11" x14ac:dyDescent="0.25">
      <c r="A1226" s="153">
        <v>1222</v>
      </c>
      <c r="B1226" s="154" t="s">
        <v>1867</v>
      </c>
      <c r="C1226" s="154" t="s">
        <v>294</v>
      </c>
      <c r="D1226" s="154" t="s">
        <v>255</v>
      </c>
      <c r="E1226" s="155" t="s">
        <v>352</v>
      </c>
      <c r="F1226" s="156">
        <v>2015</v>
      </c>
      <c r="G1226" s="155" t="s">
        <v>295</v>
      </c>
      <c r="H1226" s="155" t="s">
        <v>297</v>
      </c>
      <c r="I1226" s="157">
        <v>40659</v>
      </c>
      <c r="J1226" s="156">
        <v>1790.5</v>
      </c>
      <c r="K1226" s="167">
        <v>0.95</v>
      </c>
    </row>
    <row r="1227" spans="1:11" x14ac:dyDescent="0.25">
      <c r="A1227" s="153">
        <v>1223</v>
      </c>
      <c r="B1227" s="154" t="s">
        <v>1868</v>
      </c>
      <c r="C1227" s="154" t="s">
        <v>254</v>
      </c>
      <c r="D1227" s="154" t="s">
        <v>255</v>
      </c>
      <c r="E1227" s="155">
        <v>40626</v>
      </c>
      <c r="F1227" s="156">
        <v>5967.5</v>
      </c>
      <c r="G1227" s="155" t="s">
        <v>295</v>
      </c>
      <c r="H1227" s="155" t="s">
        <v>314</v>
      </c>
      <c r="I1227" s="157">
        <v>40676</v>
      </c>
      <c r="J1227" s="156">
        <v>5395.09</v>
      </c>
      <c r="K1227" s="167">
        <v>0.96</v>
      </c>
    </row>
    <row r="1228" spans="1:11" x14ac:dyDescent="0.25">
      <c r="A1228" s="153">
        <v>1224</v>
      </c>
      <c r="B1228" s="154" t="s">
        <v>1869</v>
      </c>
      <c r="C1228" s="154" t="s">
        <v>294</v>
      </c>
      <c r="D1228" s="154" t="s">
        <v>255</v>
      </c>
      <c r="E1228" s="155">
        <v>40554</v>
      </c>
      <c r="F1228" s="156">
        <v>3474</v>
      </c>
      <c r="G1228" s="155" t="s">
        <v>295</v>
      </c>
      <c r="H1228" s="155" t="s">
        <v>297</v>
      </c>
      <c r="I1228" s="157">
        <v>40680</v>
      </c>
      <c r="J1228" s="156">
        <v>3086.65</v>
      </c>
      <c r="K1228" s="167">
        <v>0.95</v>
      </c>
    </row>
    <row r="1229" spans="1:11" x14ac:dyDescent="0.25">
      <c r="A1229" s="153">
        <v>1225</v>
      </c>
      <c r="B1229" s="154" t="s">
        <v>1870</v>
      </c>
      <c r="C1229" s="154" t="s">
        <v>254</v>
      </c>
      <c r="D1229" s="154" t="s">
        <v>255</v>
      </c>
      <c r="E1229" s="155">
        <v>40553</v>
      </c>
      <c r="F1229" s="156">
        <v>3875</v>
      </c>
      <c r="G1229" s="155" t="s">
        <v>295</v>
      </c>
      <c r="H1229" s="155" t="s">
        <v>304</v>
      </c>
      <c r="I1229" s="157">
        <v>40644</v>
      </c>
      <c r="J1229" s="156">
        <v>3623.12</v>
      </c>
      <c r="K1229" s="167">
        <v>1</v>
      </c>
    </row>
    <row r="1230" spans="1:11" x14ac:dyDescent="0.25">
      <c r="A1230" s="153">
        <v>1226</v>
      </c>
      <c r="B1230" s="154" t="s">
        <v>1871</v>
      </c>
      <c r="C1230" s="154" t="s">
        <v>294</v>
      </c>
      <c r="D1230" s="154" t="s">
        <v>255</v>
      </c>
      <c r="E1230" s="155">
        <v>40485</v>
      </c>
      <c r="F1230" s="156">
        <v>1937</v>
      </c>
      <c r="G1230" s="155" t="s">
        <v>295</v>
      </c>
      <c r="H1230" s="155" t="s">
        <v>297</v>
      </c>
      <c r="I1230" s="157">
        <v>40652</v>
      </c>
      <c r="J1230" s="156">
        <v>1721.02</v>
      </c>
      <c r="K1230" s="167">
        <v>0.95</v>
      </c>
    </row>
    <row r="1231" spans="1:11" x14ac:dyDescent="0.25">
      <c r="A1231" s="153">
        <v>1227</v>
      </c>
      <c r="B1231" s="154" t="s">
        <v>253</v>
      </c>
      <c r="C1231" s="154" t="s">
        <v>254</v>
      </c>
      <c r="D1231" s="154" t="s">
        <v>255</v>
      </c>
      <c r="E1231" s="155" t="s">
        <v>253</v>
      </c>
      <c r="F1231" s="156" t="s">
        <v>253</v>
      </c>
      <c r="G1231" s="155" t="s">
        <v>295</v>
      </c>
      <c r="H1231" s="155" t="s">
        <v>253</v>
      </c>
      <c r="I1231" s="157" t="s">
        <v>253</v>
      </c>
      <c r="J1231" s="156" t="s">
        <v>253</v>
      </c>
      <c r="K1231" s="167" t="s">
        <v>253</v>
      </c>
    </row>
    <row r="1232" spans="1:11" x14ac:dyDescent="0.25">
      <c r="A1232" s="153">
        <v>1228</v>
      </c>
      <c r="B1232" s="154" t="s">
        <v>1872</v>
      </c>
      <c r="C1232" s="154" t="s">
        <v>294</v>
      </c>
      <c r="D1232" s="154" t="s">
        <v>255</v>
      </c>
      <c r="E1232" s="155">
        <v>40617</v>
      </c>
      <c r="F1232" s="156">
        <v>3875</v>
      </c>
      <c r="G1232" s="155" t="s">
        <v>295</v>
      </c>
      <c r="H1232" s="155" t="s">
        <v>304</v>
      </c>
      <c r="I1232" s="157">
        <v>40675</v>
      </c>
      <c r="J1232" s="156">
        <v>3442.93</v>
      </c>
      <c r="K1232" s="167">
        <v>0.95</v>
      </c>
    </row>
    <row r="1233" spans="1:11" x14ac:dyDescent="0.25">
      <c r="A1233" s="153">
        <v>1229</v>
      </c>
      <c r="B1233" s="154" t="s">
        <v>1873</v>
      </c>
      <c r="C1233" s="154" t="s">
        <v>294</v>
      </c>
      <c r="D1233" s="154" t="s">
        <v>255</v>
      </c>
      <c r="E1233" s="155" t="s">
        <v>352</v>
      </c>
      <c r="F1233" s="156">
        <v>1627.5</v>
      </c>
      <c r="G1233" s="155" t="s">
        <v>295</v>
      </c>
      <c r="H1233" s="155" t="s">
        <v>304</v>
      </c>
      <c r="I1233" s="157">
        <v>40661</v>
      </c>
      <c r="J1233" s="156">
        <v>1446.02</v>
      </c>
      <c r="K1233" s="167">
        <v>0.95</v>
      </c>
    </row>
    <row r="1234" spans="1:11" x14ac:dyDescent="0.25">
      <c r="A1234" s="153">
        <v>1230</v>
      </c>
      <c r="B1234" s="154" t="s">
        <v>1874</v>
      </c>
      <c r="C1234" s="154" t="s">
        <v>254</v>
      </c>
      <c r="D1234" s="154" t="s">
        <v>255</v>
      </c>
      <c r="E1234" s="155">
        <v>40476</v>
      </c>
      <c r="F1234" s="156">
        <v>4650</v>
      </c>
      <c r="G1234" s="155" t="s">
        <v>295</v>
      </c>
      <c r="H1234" s="155" t="s">
        <v>304</v>
      </c>
      <c r="I1234" s="157">
        <v>40661</v>
      </c>
      <c r="J1234" s="156">
        <v>4131.53</v>
      </c>
      <c r="K1234" s="167">
        <v>0.95</v>
      </c>
    </row>
    <row r="1235" spans="1:11" x14ac:dyDescent="0.25">
      <c r="A1235" s="153">
        <v>1231</v>
      </c>
      <c r="B1235" s="154" t="s">
        <v>1875</v>
      </c>
      <c r="C1235" s="154" t="s">
        <v>294</v>
      </c>
      <c r="D1235" s="154" t="s">
        <v>255</v>
      </c>
      <c r="E1235" s="155">
        <v>40568</v>
      </c>
      <c r="F1235" s="156">
        <v>2945</v>
      </c>
      <c r="G1235" s="155" t="s">
        <v>295</v>
      </c>
      <c r="H1235" s="155" t="s">
        <v>320</v>
      </c>
      <c r="I1235" s="157">
        <v>40652</v>
      </c>
      <c r="J1235" s="156">
        <v>2616.63</v>
      </c>
      <c r="K1235" s="167">
        <v>0.95</v>
      </c>
    </row>
    <row r="1236" spans="1:11" x14ac:dyDescent="0.25">
      <c r="A1236" s="153">
        <v>1232</v>
      </c>
      <c r="B1236" s="154" t="s">
        <v>1876</v>
      </c>
      <c r="C1236" s="154" t="s">
        <v>254</v>
      </c>
      <c r="D1236" s="154" t="s">
        <v>255</v>
      </c>
      <c r="E1236" s="155">
        <v>40547</v>
      </c>
      <c r="F1236" s="156">
        <v>12865</v>
      </c>
      <c r="G1236" s="155" t="s">
        <v>295</v>
      </c>
      <c r="H1236" s="155" t="s">
        <v>297</v>
      </c>
      <c r="I1236" s="157">
        <v>40687</v>
      </c>
      <c r="J1236" s="156">
        <v>11430.54</v>
      </c>
      <c r="K1236" s="167">
        <v>0.95</v>
      </c>
    </row>
    <row r="1237" spans="1:11" x14ac:dyDescent="0.25">
      <c r="A1237" s="153">
        <v>1233</v>
      </c>
      <c r="B1237" s="154" t="s">
        <v>253</v>
      </c>
      <c r="C1237" s="154" t="s">
        <v>254</v>
      </c>
      <c r="D1237" s="154" t="s">
        <v>255</v>
      </c>
      <c r="E1237" s="155" t="s">
        <v>253</v>
      </c>
      <c r="F1237" s="156" t="s">
        <v>253</v>
      </c>
      <c r="G1237" s="155" t="s">
        <v>295</v>
      </c>
      <c r="H1237" s="155" t="s">
        <v>253</v>
      </c>
      <c r="I1237" s="157" t="s">
        <v>253</v>
      </c>
      <c r="J1237" s="156" t="s">
        <v>253</v>
      </c>
      <c r="K1237" s="167" t="s">
        <v>253</v>
      </c>
    </row>
    <row r="1238" spans="1:11" x14ac:dyDescent="0.25">
      <c r="A1238" s="153">
        <v>1234</v>
      </c>
      <c r="B1238" s="154" t="s">
        <v>1877</v>
      </c>
      <c r="C1238" s="154" t="s">
        <v>254</v>
      </c>
      <c r="D1238" s="154" t="s">
        <v>255</v>
      </c>
      <c r="E1238" s="155" t="s">
        <v>352</v>
      </c>
      <c r="F1238" s="156">
        <v>4185</v>
      </c>
      <c r="G1238" s="155" t="s">
        <v>295</v>
      </c>
      <c r="H1238" s="155" t="s">
        <v>300</v>
      </c>
      <c r="I1238" s="157">
        <v>40651</v>
      </c>
      <c r="J1238" s="156">
        <v>4122.22</v>
      </c>
      <c r="K1238" s="167">
        <v>1.05</v>
      </c>
    </row>
    <row r="1239" spans="1:11" x14ac:dyDescent="0.25">
      <c r="A1239" s="153">
        <v>1235</v>
      </c>
      <c r="B1239" s="154" t="s">
        <v>1878</v>
      </c>
      <c r="C1239" s="154" t="s">
        <v>254</v>
      </c>
      <c r="D1239" s="154" t="s">
        <v>255</v>
      </c>
      <c r="E1239" s="155" t="s">
        <v>352</v>
      </c>
      <c r="F1239" s="156">
        <v>6587.5</v>
      </c>
      <c r="G1239" s="155" t="s">
        <v>295</v>
      </c>
      <c r="H1239" s="155" t="s">
        <v>304</v>
      </c>
      <c r="I1239" s="157">
        <v>40665</v>
      </c>
      <c r="J1239" s="156">
        <v>5853</v>
      </c>
      <c r="K1239" s="167">
        <v>0.95</v>
      </c>
    </row>
    <row r="1240" spans="1:11" x14ac:dyDescent="0.25">
      <c r="A1240" s="153">
        <v>1236</v>
      </c>
      <c r="B1240" s="154" t="s">
        <v>1879</v>
      </c>
      <c r="C1240" s="154" t="s">
        <v>294</v>
      </c>
      <c r="D1240" s="154" t="s">
        <v>255</v>
      </c>
      <c r="E1240" s="155" t="s">
        <v>352</v>
      </c>
      <c r="F1240" s="156">
        <v>5411</v>
      </c>
      <c r="G1240" s="155" t="s">
        <v>295</v>
      </c>
      <c r="H1240" s="155" t="s">
        <v>297</v>
      </c>
      <c r="I1240" s="157">
        <v>40667</v>
      </c>
      <c r="J1240" s="156">
        <v>4807.67</v>
      </c>
      <c r="K1240" s="167">
        <v>0.95</v>
      </c>
    </row>
    <row r="1241" spans="1:11" x14ac:dyDescent="0.25">
      <c r="A1241" s="153">
        <v>1237</v>
      </c>
      <c r="B1241" s="154" t="s">
        <v>1880</v>
      </c>
      <c r="C1241" s="154" t="s">
        <v>254</v>
      </c>
      <c r="D1241" s="154" t="s">
        <v>255</v>
      </c>
      <c r="E1241" s="155" t="s">
        <v>352</v>
      </c>
      <c r="F1241" s="156">
        <v>2635</v>
      </c>
      <c r="G1241" s="155" t="s">
        <v>295</v>
      </c>
      <c r="H1241" s="155" t="s">
        <v>304</v>
      </c>
      <c r="I1241" s="157">
        <v>40665</v>
      </c>
      <c r="J1241" s="156">
        <v>2463.7199999999998</v>
      </c>
      <c r="K1241" s="167">
        <v>1</v>
      </c>
    </row>
    <row r="1242" spans="1:11" x14ac:dyDescent="0.25">
      <c r="A1242" s="153">
        <v>1238</v>
      </c>
      <c r="B1242" s="154" t="s">
        <v>1881</v>
      </c>
      <c r="C1242" s="154" t="s">
        <v>294</v>
      </c>
      <c r="D1242" s="154" t="s">
        <v>255</v>
      </c>
      <c r="E1242" s="155">
        <v>40625</v>
      </c>
      <c r="F1242" s="156">
        <v>1500</v>
      </c>
      <c r="G1242" s="155" t="s">
        <v>295</v>
      </c>
      <c r="H1242" s="155" t="s">
        <v>297</v>
      </c>
      <c r="I1242" s="157">
        <v>40687</v>
      </c>
      <c r="J1242" s="156">
        <v>1332.75</v>
      </c>
      <c r="K1242" s="167">
        <v>0.95</v>
      </c>
    </row>
    <row r="1243" spans="1:11" x14ac:dyDescent="0.25">
      <c r="A1243" s="153">
        <v>1239</v>
      </c>
      <c r="B1243" s="154" t="s">
        <v>1882</v>
      </c>
      <c r="C1243" s="154" t="s">
        <v>254</v>
      </c>
      <c r="D1243" s="154" t="s">
        <v>255</v>
      </c>
      <c r="E1243" s="155">
        <v>40638</v>
      </c>
      <c r="F1243" s="156">
        <v>5967.5</v>
      </c>
      <c r="G1243" s="155" t="s">
        <v>295</v>
      </c>
      <c r="H1243" s="155" t="s">
        <v>297</v>
      </c>
      <c r="I1243" s="157">
        <v>40667</v>
      </c>
      <c r="J1243" s="156">
        <v>5302.12</v>
      </c>
      <c r="K1243" s="167">
        <v>0.95</v>
      </c>
    </row>
    <row r="1244" spans="1:11" x14ac:dyDescent="0.25">
      <c r="A1244" s="153">
        <v>1240</v>
      </c>
      <c r="B1244" s="154" t="s">
        <v>1883</v>
      </c>
      <c r="C1244" s="154" t="s">
        <v>254</v>
      </c>
      <c r="D1244" s="154" t="s">
        <v>255</v>
      </c>
      <c r="E1244" s="155">
        <v>40591</v>
      </c>
      <c r="F1244" s="156">
        <v>5812.5</v>
      </c>
      <c r="G1244" s="155" t="s">
        <v>295</v>
      </c>
      <c r="H1244" s="155" t="s">
        <v>304</v>
      </c>
      <c r="I1244" s="157">
        <v>40665</v>
      </c>
      <c r="J1244" s="156">
        <v>5041.8599999999997</v>
      </c>
      <c r="K1244" s="167">
        <v>0.92</v>
      </c>
    </row>
    <row r="1245" spans="1:11" x14ac:dyDescent="0.25">
      <c r="A1245" s="153">
        <v>1241</v>
      </c>
      <c r="B1245" s="154" t="s">
        <v>1884</v>
      </c>
      <c r="C1245" s="154" t="s">
        <v>254</v>
      </c>
      <c r="D1245" s="154" t="s">
        <v>255</v>
      </c>
      <c r="E1245" s="155">
        <v>40459</v>
      </c>
      <c r="F1245" s="156">
        <v>4185</v>
      </c>
      <c r="G1245" s="155" t="s">
        <v>295</v>
      </c>
      <c r="H1245" s="155" t="s">
        <v>309</v>
      </c>
      <c r="I1245" s="157">
        <v>40668</v>
      </c>
      <c r="J1245" s="156">
        <v>3912.97</v>
      </c>
      <c r="K1245" s="167">
        <v>1</v>
      </c>
    </row>
    <row r="1246" spans="1:11" x14ac:dyDescent="0.25">
      <c r="A1246" s="153">
        <v>1242</v>
      </c>
      <c r="B1246" s="154" t="s">
        <v>1885</v>
      </c>
      <c r="C1246" s="154" t="s">
        <v>294</v>
      </c>
      <c r="D1246" s="154" t="s">
        <v>255</v>
      </c>
      <c r="E1246" s="155" t="s">
        <v>352</v>
      </c>
      <c r="F1246" s="156">
        <v>6169</v>
      </c>
      <c r="G1246" s="155" t="s">
        <v>295</v>
      </c>
      <c r="H1246" s="155" t="s">
        <v>297</v>
      </c>
      <c r="I1246" s="157">
        <v>40673</v>
      </c>
      <c r="J1246" s="156">
        <v>5481.15</v>
      </c>
      <c r="K1246" s="167">
        <v>0.95</v>
      </c>
    </row>
    <row r="1247" spans="1:11" x14ac:dyDescent="0.25">
      <c r="A1247" s="153">
        <v>1243</v>
      </c>
      <c r="B1247" s="154" t="s">
        <v>1886</v>
      </c>
      <c r="C1247" s="154" t="s">
        <v>294</v>
      </c>
      <c r="D1247" s="154" t="s">
        <v>255</v>
      </c>
      <c r="E1247" s="155" t="s">
        <v>352</v>
      </c>
      <c r="F1247" s="156">
        <v>3642.5</v>
      </c>
      <c r="G1247" s="155" t="s">
        <v>295</v>
      </c>
      <c r="H1247" s="155" t="s">
        <v>320</v>
      </c>
      <c r="I1247" s="157">
        <v>40669</v>
      </c>
      <c r="J1247" s="156">
        <v>3236.34</v>
      </c>
      <c r="K1247" s="167">
        <v>0.95</v>
      </c>
    </row>
    <row r="1248" spans="1:11" x14ac:dyDescent="0.25">
      <c r="A1248" s="153">
        <v>1244</v>
      </c>
      <c r="B1248" s="154" t="s">
        <v>1887</v>
      </c>
      <c r="C1248" s="154" t="s">
        <v>294</v>
      </c>
      <c r="D1248" s="154" t="s">
        <v>255</v>
      </c>
      <c r="E1248" s="155" t="s">
        <v>352</v>
      </c>
      <c r="F1248" s="156">
        <v>1538</v>
      </c>
      <c r="G1248" s="155" t="s">
        <v>295</v>
      </c>
      <c r="H1248" s="155" t="s">
        <v>297</v>
      </c>
      <c r="I1248" s="157">
        <v>40687</v>
      </c>
      <c r="J1248" s="156">
        <v>1366.52</v>
      </c>
      <c r="K1248" s="167">
        <v>0.95</v>
      </c>
    </row>
    <row r="1249" spans="1:11" x14ac:dyDescent="0.25">
      <c r="A1249" s="153">
        <v>1245</v>
      </c>
      <c r="B1249" s="154" t="s">
        <v>1888</v>
      </c>
      <c r="C1249" s="154" t="s">
        <v>294</v>
      </c>
      <c r="D1249" s="154" t="s">
        <v>255</v>
      </c>
      <c r="E1249" s="155">
        <v>40624</v>
      </c>
      <c r="F1249" s="156">
        <v>1500</v>
      </c>
      <c r="G1249" s="155" t="s">
        <v>295</v>
      </c>
      <c r="H1249" s="155" t="s">
        <v>297</v>
      </c>
      <c r="I1249" s="157">
        <v>40687</v>
      </c>
      <c r="J1249" s="156">
        <v>1332.75</v>
      </c>
      <c r="K1249" s="167">
        <v>0.95</v>
      </c>
    </row>
    <row r="1250" spans="1:11" x14ac:dyDescent="0.25">
      <c r="A1250" s="153">
        <v>1246</v>
      </c>
      <c r="B1250" s="154" t="s">
        <v>1889</v>
      </c>
      <c r="C1250" s="154" t="s">
        <v>254</v>
      </c>
      <c r="D1250" s="154" t="s">
        <v>255</v>
      </c>
      <c r="E1250" s="155">
        <v>40613</v>
      </c>
      <c r="F1250" s="156">
        <v>5890</v>
      </c>
      <c r="G1250" s="155" t="s">
        <v>295</v>
      </c>
      <c r="H1250" s="155" t="s">
        <v>297</v>
      </c>
      <c r="I1250" s="157">
        <v>40687</v>
      </c>
      <c r="J1250" s="156">
        <v>5233.2700000000004</v>
      </c>
      <c r="K1250" s="167">
        <v>0.95</v>
      </c>
    </row>
    <row r="1251" spans="1:11" x14ac:dyDescent="0.25">
      <c r="A1251" s="153">
        <v>1247</v>
      </c>
      <c r="B1251" s="154" t="s">
        <v>1890</v>
      </c>
      <c r="C1251" s="154" t="s">
        <v>294</v>
      </c>
      <c r="D1251" s="154" t="s">
        <v>255</v>
      </c>
      <c r="E1251" s="155" t="s">
        <v>352</v>
      </c>
      <c r="F1251" s="156">
        <v>2867.5</v>
      </c>
      <c r="G1251" s="155" t="s">
        <v>295</v>
      </c>
      <c r="H1251" s="155" t="s">
        <v>304</v>
      </c>
      <c r="I1251" s="157">
        <v>40675</v>
      </c>
      <c r="J1251" s="156">
        <v>2547.7600000000002</v>
      </c>
      <c r="K1251" s="167">
        <v>0.95</v>
      </c>
    </row>
    <row r="1252" spans="1:11" x14ac:dyDescent="0.25">
      <c r="A1252" s="153">
        <v>1248</v>
      </c>
      <c r="B1252" s="154" t="s">
        <v>1891</v>
      </c>
      <c r="C1252" s="154" t="s">
        <v>254</v>
      </c>
      <c r="D1252" s="154" t="s">
        <v>255</v>
      </c>
      <c r="E1252" s="155" t="s">
        <v>352</v>
      </c>
      <c r="F1252" s="156">
        <v>4650</v>
      </c>
      <c r="G1252" s="155" t="s">
        <v>295</v>
      </c>
      <c r="H1252" s="155" t="s">
        <v>304</v>
      </c>
      <c r="I1252" s="157">
        <v>40689</v>
      </c>
      <c r="J1252" s="156">
        <v>4131.5200000000004</v>
      </c>
      <c r="K1252" s="167">
        <v>0.95</v>
      </c>
    </row>
    <row r="1253" spans="1:11" x14ac:dyDescent="0.25">
      <c r="A1253" s="153">
        <v>1249</v>
      </c>
      <c r="B1253" s="154" t="s">
        <v>1892</v>
      </c>
      <c r="C1253" s="154" t="s">
        <v>294</v>
      </c>
      <c r="D1253" s="154" t="s">
        <v>255</v>
      </c>
      <c r="E1253" s="155" t="s">
        <v>352</v>
      </c>
      <c r="F1253" s="156">
        <v>2790</v>
      </c>
      <c r="G1253" s="155" t="s">
        <v>295</v>
      </c>
      <c r="H1253" s="155" t="s">
        <v>304</v>
      </c>
      <c r="I1253" s="157">
        <v>40675</v>
      </c>
      <c r="J1253" s="156">
        <v>2478.92</v>
      </c>
      <c r="K1253" s="167">
        <v>0.95</v>
      </c>
    </row>
    <row r="1254" spans="1:11" x14ac:dyDescent="0.25">
      <c r="A1254" s="153">
        <v>1250</v>
      </c>
      <c r="B1254" s="154" t="s">
        <v>1893</v>
      </c>
      <c r="C1254" s="154" t="s">
        <v>294</v>
      </c>
      <c r="D1254" s="154" t="s">
        <v>255</v>
      </c>
      <c r="E1254" s="155" t="s">
        <v>352</v>
      </c>
      <c r="F1254" s="156">
        <v>1538</v>
      </c>
      <c r="G1254" s="155" t="s">
        <v>295</v>
      </c>
      <c r="H1254" s="155" t="s">
        <v>297</v>
      </c>
      <c r="I1254" s="157">
        <v>40680</v>
      </c>
      <c r="J1254" s="156">
        <v>1366.51</v>
      </c>
      <c r="K1254" s="167">
        <v>0.95</v>
      </c>
    </row>
    <row r="1255" spans="1:11" x14ac:dyDescent="0.25">
      <c r="A1255" s="153">
        <v>1251</v>
      </c>
      <c r="B1255" s="154" t="s">
        <v>1894</v>
      </c>
      <c r="C1255" s="154" t="s">
        <v>254</v>
      </c>
      <c r="D1255" s="154" t="s">
        <v>255</v>
      </c>
      <c r="E1255" s="155" t="s">
        <v>352</v>
      </c>
      <c r="F1255" s="156">
        <v>9377.5</v>
      </c>
      <c r="G1255" s="155" t="s">
        <v>295</v>
      </c>
      <c r="H1255" s="155" t="s">
        <v>304</v>
      </c>
      <c r="I1255" s="157">
        <v>40689</v>
      </c>
      <c r="J1255" s="156">
        <v>8331.9</v>
      </c>
      <c r="K1255" s="167">
        <v>0.95</v>
      </c>
    </row>
    <row r="1256" spans="1:11" x14ac:dyDescent="0.25">
      <c r="A1256" s="153">
        <v>1252</v>
      </c>
      <c r="B1256" s="154" t="s">
        <v>1895</v>
      </c>
      <c r="C1256" s="154" t="s">
        <v>254</v>
      </c>
      <c r="D1256" s="154" t="s">
        <v>255</v>
      </c>
      <c r="E1256" s="155" t="s">
        <v>352</v>
      </c>
      <c r="F1256" s="156">
        <v>2170</v>
      </c>
      <c r="G1256" s="155" t="s">
        <v>295</v>
      </c>
      <c r="H1256" s="155" t="s">
        <v>304</v>
      </c>
      <c r="I1256" s="157">
        <v>40695</v>
      </c>
      <c r="J1256" s="156">
        <v>2028.95</v>
      </c>
      <c r="K1256" s="167">
        <v>1</v>
      </c>
    </row>
    <row r="1257" spans="1:11" x14ac:dyDescent="0.25">
      <c r="A1257" s="153">
        <v>1253</v>
      </c>
      <c r="B1257" s="154" t="s">
        <v>1896</v>
      </c>
      <c r="C1257" s="154" t="s">
        <v>254</v>
      </c>
      <c r="D1257" s="154" t="s">
        <v>255</v>
      </c>
      <c r="E1257" s="155" t="s">
        <v>352</v>
      </c>
      <c r="F1257" s="156">
        <v>5270</v>
      </c>
      <c r="G1257" s="155" t="s">
        <v>295</v>
      </c>
      <c r="H1257" s="155" t="s">
        <v>304</v>
      </c>
      <c r="I1257" s="157">
        <v>40682</v>
      </c>
      <c r="J1257" s="156">
        <v>4682.3999999999996</v>
      </c>
      <c r="K1257" s="167">
        <v>0.95</v>
      </c>
    </row>
    <row r="1258" spans="1:11" x14ac:dyDescent="0.25">
      <c r="A1258" s="153">
        <v>1254</v>
      </c>
      <c r="B1258" s="154" t="s">
        <v>1897</v>
      </c>
      <c r="C1258" s="154" t="s">
        <v>294</v>
      </c>
      <c r="D1258" s="154" t="s">
        <v>255</v>
      </c>
      <c r="E1258" s="155">
        <v>40641</v>
      </c>
      <c r="F1258" s="156">
        <v>4632</v>
      </c>
      <c r="G1258" s="155" t="s">
        <v>295</v>
      </c>
      <c r="H1258" s="155" t="s">
        <v>297</v>
      </c>
      <c r="I1258" s="157">
        <v>40695</v>
      </c>
      <c r="J1258" s="156">
        <v>4330.92</v>
      </c>
      <c r="K1258" s="167">
        <v>1</v>
      </c>
    </row>
    <row r="1259" spans="1:11" x14ac:dyDescent="0.25">
      <c r="A1259" s="153">
        <v>1255</v>
      </c>
      <c r="B1259" s="154" t="s">
        <v>1898</v>
      </c>
      <c r="C1259" s="154" t="s">
        <v>254</v>
      </c>
      <c r="D1259" s="154" t="s">
        <v>255</v>
      </c>
      <c r="E1259" s="155">
        <v>40571</v>
      </c>
      <c r="F1259" s="156">
        <v>9300</v>
      </c>
      <c r="G1259" s="155" t="s">
        <v>295</v>
      </c>
      <c r="H1259" s="155" t="s">
        <v>304</v>
      </c>
      <c r="I1259" s="157">
        <v>40695</v>
      </c>
      <c r="J1259" s="156">
        <v>8162.14</v>
      </c>
      <c r="K1259" s="167">
        <v>0.94</v>
      </c>
    </row>
    <row r="1260" spans="1:11" x14ac:dyDescent="0.25">
      <c r="A1260" s="153">
        <v>1256</v>
      </c>
      <c r="B1260" s="154" t="s">
        <v>1899</v>
      </c>
      <c r="C1260" s="154" t="s">
        <v>294</v>
      </c>
      <c r="D1260" s="154" t="s">
        <v>255</v>
      </c>
      <c r="E1260" s="155">
        <v>40672</v>
      </c>
      <c r="F1260" s="156">
        <v>6169</v>
      </c>
      <c r="G1260" s="155" t="s">
        <v>295</v>
      </c>
      <c r="H1260" s="155" t="s">
        <v>297</v>
      </c>
      <c r="I1260" s="157">
        <v>40729</v>
      </c>
      <c r="J1260" s="156">
        <v>5346.53</v>
      </c>
      <c r="K1260" s="167">
        <v>0.92</v>
      </c>
    </row>
    <row r="1261" spans="1:11" x14ac:dyDescent="0.25">
      <c r="A1261" s="153">
        <v>1257</v>
      </c>
      <c r="B1261" s="154" t="s">
        <v>1900</v>
      </c>
      <c r="C1261" s="154" t="s">
        <v>254</v>
      </c>
      <c r="D1261" s="154" t="s">
        <v>255</v>
      </c>
      <c r="E1261" s="155" t="s">
        <v>352</v>
      </c>
      <c r="F1261" s="156">
        <v>7207.5</v>
      </c>
      <c r="G1261" s="155" t="s">
        <v>295</v>
      </c>
      <c r="H1261" s="155" t="s">
        <v>304</v>
      </c>
      <c r="I1261" s="157">
        <v>40689</v>
      </c>
      <c r="J1261" s="156">
        <v>6403.87</v>
      </c>
      <c r="K1261" s="167">
        <v>0.95</v>
      </c>
    </row>
    <row r="1262" spans="1:11" x14ac:dyDescent="0.25">
      <c r="A1262" s="153">
        <v>1258</v>
      </c>
      <c r="B1262" s="154" t="s">
        <v>1901</v>
      </c>
      <c r="C1262" s="154" t="s">
        <v>254</v>
      </c>
      <c r="D1262" s="154" t="s">
        <v>255</v>
      </c>
      <c r="E1262" s="155" t="s">
        <v>352</v>
      </c>
      <c r="F1262" s="156">
        <v>6742.5</v>
      </c>
      <c r="G1262" s="155" t="s">
        <v>295</v>
      </c>
      <c r="H1262" s="155" t="s">
        <v>304</v>
      </c>
      <c r="I1262" s="157">
        <v>40879</v>
      </c>
      <c r="J1262" s="156">
        <v>5860.96</v>
      </c>
      <c r="K1262" s="167">
        <v>0.93</v>
      </c>
    </row>
    <row r="1263" spans="1:11" x14ac:dyDescent="0.25">
      <c r="A1263" s="153">
        <v>1259</v>
      </c>
      <c r="B1263" s="154" t="s">
        <v>1902</v>
      </c>
      <c r="C1263" s="154" t="s">
        <v>254</v>
      </c>
      <c r="D1263" s="154" t="s">
        <v>255</v>
      </c>
      <c r="E1263" s="155" t="s">
        <v>352</v>
      </c>
      <c r="F1263" s="156">
        <v>3720</v>
      </c>
      <c r="G1263" s="155" t="s">
        <v>295</v>
      </c>
      <c r="H1263" s="155" t="s">
        <v>309</v>
      </c>
      <c r="I1263" s="157">
        <v>40686</v>
      </c>
      <c r="J1263" s="156">
        <v>3111.62</v>
      </c>
      <c r="K1263" s="167">
        <v>0.89</v>
      </c>
    </row>
    <row r="1264" spans="1:11" x14ac:dyDescent="0.25">
      <c r="A1264" s="153">
        <v>1260</v>
      </c>
      <c r="B1264" s="154" t="s">
        <v>1903</v>
      </c>
      <c r="C1264" s="154" t="s">
        <v>254</v>
      </c>
      <c r="D1264" s="154" t="s">
        <v>255</v>
      </c>
      <c r="E1264" s="155">
        <v>40522</v>
      </c>
      <c r="F1264" s="156">
        <v>3720</v>
      </c>
      <c r="G1264" s="155" t="s">
        <v>295</v>
      </c>
      <c r="H1264" s="155" t="s">
        <v>304</v>
      </c>
      <c r="I1264" s="157">
        <v>40693</v>
      </c>
      <c r="J1264" s="156">
        <v>3305.22</v>
      </c>
      <c r="K1264" s="167">
        <v>0.95</v>
      </c>
    </row>
    <row r="1265" spans="1:11" x14ac:dyDescent="0.25">
      <c r="A1265" s="153">
        <v>1261</v>
      </c>
      <c r="B1265" s="154" t="s">
        <v>1904</v>
      </c>
      <c r="C1265" s="154" t="s">
        <v>294</v>
      </c>
      <c r="D1265" s="154" t="s">
        <v>255</v>
      </c>
      <c r="E1265" s="155" t="s">
        <v>352</v>
      </c>
      <c r="F1265" s="156">
        <v>1158</v>
      </c>
      <c r="G1265" s="155" t="s">
        <v>295</v>
      </c>
      <c r="H1265" s="155" t="s">
        <v>297</v>
      </c>
      <c r="I1265" s="157">
        <v>40701</v>
      </c>
      <c r="J1265" s="156">
        <v>1028.8900000000001</v>
      </c>
      <c r="K1265" s="167">
        <v>0.95</v>
      </c>
    </row>
    <row r="1266" spans="1:11" x14ac:dyDescent="0.25">
      <c r="A1266" s="153">
        <v>1262</v>
      </c>
      <c r="B1266" s="154" t="s">
        <v>253</v>
      </c>
      <c r="C1266" s="154" t="s">
        <v>254</v>
      </c>
      <c r="D1266" s="154" t="s">
        <v>255</v>
      </c>
      <c r="E1266" s="155" t="s">
        <v>253</v>
      </c>
      <c r="F1266" s="156" t="s">
        <v>253</v>
      </c>
      <c r="G1266" s="155" t="s">
        <v>295</v>
      </c>
      <c r="H1266" s="155" t="s">
        <v>253</v>
      </c>
      <c r="I1266" s="157" t="s">
        <v>253</v>
      </c>
      <c r="J1266" s="156" t="s">
        <v>253</v>
      </c>
      <c r="K1266" s="167" t="s">
        <v>253</v>
      </c>
    </row>
    <row r="1267" spans="1:11" x14ac:dyDescent="0.25">
      <c r="A1267" s="153">
        <v>1263</v>
      </c>
      <c r="B1267" s="154" t="s">
        <v>1905</v>
      </c>
      <c r="C1267" s="154" t="s">
        <v>294</v>
      </c>
      <c r="D1267" s="154" t="s">
        <v>255</v>
      </c>
      <c r="E1267" s="155">
        <v>40632</v>
      </c>
      <c r="F1267" s="156">
        <v>4495</v>
      </c>
      <c r="G1267" s="155" t="s">
        <v>295</v>
      </c>
      <c r="H1267" s="155" t="s">
        <v>297</v>
      </c>
      <c r="I1267" s="157">
        <v>40695</v>
      </c>
      <c r="J1267" s="156">
        <v>3778.41</v>
      </c>
      <c r="K1267" s="167">
        <v>0.9</v>
      </c>
    </row>
    <row r="1268" spans="1:11" x14ac:dyDescent="0.25">
      <c r="A1268" s="153">
        <v>1264</v>
      </c>
      <c r="B1268" s="154" t="s">
        <v>1906</v>
      </c>
      <c r="C1268" s="154" t="s">
        <v>294</v>
      </c>
      <c r="D1268" s="154" t="s">
        <v>255</v>
      </c>
      <c r="E1268" s="155" t="s">
        <v>352</v>
      </c>
      <c r="F1268" s="156">
        <v>2480</v>
      </c>
      <c r="G1268" s="155" t="s">
        <v>295</v>
      </c>
      <c r="H1268" s="155" t="s">
        <v>304</v>
      </c>
      <c r="I1268" s="157">
        <v>40693</v>
      </c>
      <c r="J1268" s="156">
        <v>2203.48</v>
      </c>
      <c r="K1268" s="167">
        <v>0.95</v>
      </c>
    </row>
    <row r="1269" spans="1:11" x14ac:dyDescent="0.25">
      <c r="A1269" s="153">
        <v>1265</v>
      </c>
      <c r="B1269" s="154" t="s">
        <v>1907</v>
      </c>
      <c r="C1269" s="154" t="s">
        <v>294</v>
      </c>
      <c r="D1269" s="154" t="s">
        <v>255</v>
      </c>
      <c r="E1269" s="155">
        <v>40641</v>
      </c>
      <c r="F1269" s="156">
        <v>6169</v>
      </c>
      <c r="G1269" s="155" t="s">
        <v>295</v>
      </c>
      <c r="H1269" s="155" t="s">
        <v>297</v>
      </c>
      <c r="I1269" s="157">
        <v>40714</v>
      </c>
      <c r="J1269" s="156">
        <v>5478.15</v>
      </c>
      <c r="K1269" s="167">
        <v>0.95</v>
      </c>
    </row>
    <row r="1270" spans="1:11" x14ac:dyDescent="0.25">
      <c r="A1270" s="153">
        <v>1266</v>
      </c>
      <c r="B1270" s="154" t="s">
        <v>1908</v>
      </c>
      <c r="C1270" s="154" t="s">
        <v>294</v>
      </c>
      <c r="D1270" s="154" t="s">
        <v>255</v>
      </c>
      <c r="E1270" s="155" t="s">
        <v>352</v>
      </c>
      <c r="F1270" s="156">
        <v>3875</v>
      </c>
      <c r="G1270" s="155" t="s">
        <v>295</v>
      </c>
      <c r="H1270" s="155" t="s">
        <v>320</v>
      </c>
      <c r="I1270" s="157">
        <v>40690</v>
      </c>
      <c r="J1270" s="156">
        <v>3442.93</v>
      </c>
      <c r="K1270" s="167">
        <v>0.95</v>
      </c>
    </row>
    <row r="1271" spans="1:11" x14ac:dyDescent="0.25">
      <c r="A1271" s="153">
        <v>1267</v>
      </c>
      <c r="B1271" s="154" t="s">
        <v>1909</v>
      </c>
      <c r="C1271" s="154" t="s">
        <v>254</v>
      </c>
      <c r="D1271" s="154" t="s">
        <v>255</v>
      </c>
      <c r="E1271" s="155">
        <v>40602</v>
      </c>
      <c r="F1271" s="156">
        <v>3875</v>
      </c>
      <c r="G1271" s="155" t="s">
        <v>295</v>
      </c>
      <c r="H1271" s="155" t="s">
        <v>309</v>
      </c>
      <c r="I1271" s="157">
        <v>40723</v>
      </c>
      <c r="J1271" s="156">
        <v>3623.12</v>
      </c>
      <c r="K1271" s="167">
        <v>1</v>
      </c>
    </row>
    <row r="1272" spans="1:11" x14ac:dyDescent="0.25">
      <c r="A1272" s="153">
        <v>1268</v>
      </c>
      <c r="B1272" s="154" t="s">
        <v>1910</v>
      </c>
      <c r="C1272" s="154" t="s">
        <v>254</v>
      </c>
      <c r="D1272" s="154" t="s">
        <v>255</v>
      </c>
      <c r="E1272" s="155">
        <v>40549</v>
      </c>
      <c r="F1272" s="156">
        <v>4185</v>
      </c>
      <c r="G1272" s="155" t="s">
        <v>295</v>
      </c>
      <c r="H1272" s="155" t="s">
        <v>297</v>
      </c>
      <c r="I1272" s="157">
        <v>40708</v>
      </c>
      <c r="J1272" s="156">
        <v>3718.37</v>
      </c>
      <c r="K1272" s="167">
        <v>0.95</v>
      </c>
    </row>
    <row r="1273" spans="1:11" x14ac:dyDescent="0.25">
      <c r="A1273" s="153">
        <v>1269</v>
      </c>
      <c r="B1273" s="154" t="s">
        <v>253</v>
      </c>
      <c r="C1273" s="154" t="s">
        <v>254</v>
      </c>
      <c r="D1273" s="154" t="s">
        <v>255</v>
      </c>
      <c r="E1273" s="155" t="s">
        <v>253</v>
      </c>
      <c r="F1273" s="156" t="s">
        <v>253</v>
      </c>
      <c r="G1273" s="155" t="s">
        <v>295</v>
      </c>
      <c r="H1273" s="155" t="s">
        <v>253</v>
      </c>
      <c r="I1273" s="157" t="s">
        <v>253</v>
      </c>
      <c r="J1273" s="156" t="s">
        <v>253</v>
      </c>
      <c r="K1273" s="167" t="s">
        <v>253</v>
      </c>
    </row>
    <row r="1274" spans="1:11" x14ac:dyDescent="0.25">
      <c r="A1274" s="153">
        <v>1270</v>
      </c>
      <c r="B1274" s="154" t="s">
        <v>1911</v>
      </c>
      <c r="C1274" s="154" t="s">
        <v>294</v>
      </c>
      <c r="D1274" s="154" t="s">
        <v>255</v>
      </c>
      <c r="E1274" s="155" t="s">
        <v>352</v>
      </c>
      <c r="F1274" s="156">
        <v>779</v>
      </c>
      <c r="G1274" s="155" t="s">
        <v>295</v>
      </c>
      <c r="H1274" s="155" t="s">
        <v>297</v>
      </c>
      <c r="I1274" s="157">
        <v>40701</v>
      </c>
      <c r="J1274" s="156">
        <v>692.13</v>
      </c>
      <c r="K1274" s="167">
        <v>0.95</v>
      </c>
    </row>
    <row r="1275" spans="1:11" x14ac:dyDescent="0.25">
      <c r="A1275" s="153">
        <v>1271</v>
      </c>
      <c r="B1275" s="154" t="s">
        <v>1912</v>
      </c>
      <c r="C1275" s="154" t="s">
        <v>294</v>
      </c>
      <c r="D1275" s="154" t="s">
        <v>255</v>
      </c>
      <c r="E1275" s="155">
        <v>40583</v>
      </c>
      <c r="F1275" s="156">
        <v>3565</v>
      </c>
      <c r="G1275" s="155" t="s">
        <v>295</v>
      </c>
      <c r="H1275" s="155" t="s">
        <v>74</v>
      </c>
      <c r="I1275" s="157">
        <v>40710</v>
      </c>
      <c r="J1275" s="156">
        <v>3333.28</v>
      </c>
      <c r="K1275" s="167">
        <v>1</v>
      </c>
    </row>
    <row r="1276" spans="1:11" x14ac:dyDescent="0.25">
      <c r="A1276" s="153">
        <v>1272</v>
      </c>
      <c r="B1276" s="154" t="s">
        <v>1913</v>
      </c>
      <c r="C1276" s="154" t="s">
        <v>294</v>
      </c>
      <c r="D1276" s="154" t="s">
        <v>255</v>
      </c>
      <c r="E1276" s="155" t="s">
        <v>352</v>
      </c>
      <c r="F1276" s="156">
        <v>1937</v>
      </c>
      <c r="G1276" s="155" t="s">
        <v>295</v>
      </c>
      <c r="H1276" s="155" t="s">
        <v>297</v>
      </c>
      <c r="I1276" s="157">
        <v>40701</v>
      </c>
      <c r="J1276" s="156">
        <v>1721.02</v>
      </c>
      <c r="K1276" s="167">
        <v>0.95</v>
      </c>
    </row>
    <row r="1277" spans="1:11" x14ac:dyDescent="0.25">
      <c r="A1277" s="153">
        <v>1273</v>
      </c>
      <c r="B1277" s="154" t="s">
        <v>1914</v>
      </c>
      <c r="C1277" s="154" t="s">
        <v>254</v>
      </c>
      <c r="D1277" s="154" t="s">
        <v>255</v>
      </c>
      <c r="E1277" s="155">
        <v>40637</v>
      </c>
      <c r="F1277" s="156">
        <v>4417.5</v>
      </c>
      <c r="G1277" s="155" t="s">
        <v>295</v>
      </c>
      <c r="H1277" s="155" t="s">
        <v>320</v>
      </c>
      <c r="I1277" s="157">
        <v>40697</v>
      </c>
      <c r="J1277" s="156">
        <v>3924.94</v>
      </c>
      <c r="K1277" s="167">
        <v>0.95</v>
      </c>
    </row>
    <row r="1278" spans="1:11" x14ac:dyDescent="0.25">
      <c r="A1278" s="153">
        <v>1274</v>
      </c>
      <c r="B1278" s="154" t="s">
        <v>1915</v>
      </c>
      <c r="C1278" s="154" t="s">
        <v>254</v>
      </c>
      <c r="D1278" s="154" t="s">
        <v>255</v>
      </c>
      <c r="E1278" s="155">
        <v>40647</v>
      </c>
      <c r="F1278" s="156">
        <v>1550</v>
      </c>
      <c r="G1278" s="155" t="s">
        <v>295</v>
      </c>
      <c r="H1278" s="155" t="s">
        <v>320</v>
      </c>
      <c r="I1278" s="157">
        <v>40697</v>
      </c>
      <c r="J1278" s="156">
        <v>1377.17</v>
      </c>
      <c r="K1278" s="167">
        <v>0.95</v>
      </c>
    </row>
    <row r="1279" spans="1:11" x14ac:dyDescent="0.25">
      <c r="A1279" s="153">
        <v>1275</v>
      </c>
      <c r="B1279" s="154" t="s">
        <v>1916</v>
      </c>
      <c r="C1279" s="154" t="s">
        <v>254</v>
      </c>
      <c r="D1279" s="154" t="s">
        <v>255</v>
      </c>
      <c r="E1279" s="155" t="s">
        <v>352</v>
      </c>
      <c r="F1279" s="156">
        <v>1085</v>
      </c>
      <c r="G1279" s="155" t="s">
        <v>295</v>
      </c>
      <c r="H1279" s="155" t="s">
        <v>297</v>
      </c>
      <c r="I1279" s="157">
        <v>40709</v>
      </c>
      <c r="J1279" s="156">
        <v>1085</v>
      </c>
      <c r="K1279" s="167">
        <v>1.07</v>
      </c>
    </row>
    <row r="1280" spans="1:11" x14ac:dyDescent="0.25">
      <c r="A1280" s="153">
        <v>1276</v>
      </c>
      <c r="B1280" s="154" t="s">
        <v>1917</v>
      </c>
      <c r="C1280" s="154" t="s">
        <v>254</v>
      </c>
      <c r="D1280" s="154" t="s">
        <v>255</v>
      </c>
      <c r="E1280" s="155" t="s">
        <v>352</v>
      </c>
      <c r="F1280" s="156">
        <v>1085</v>
      </c>
      <c r="G1280" s="155" t="s">
        <v>295</v>
      </c>
      <c r="H1280" s="155" t="s">
        <v>297</v>
      </c>
      <c r="I1280" s="157">
        <v>40708</v>
      </c>
      <c r="J1280" s="156">
        <v>964.02</v>
      </c>
      <c r="K1280" s="167">
        <v>0.95</v>
      </c>
    </row>
    <row r="1281" spans="1:11" x14ac:dyDescent="0.25">
      <c r="A1281" s="153">
        <v>1277</v>
      </c>
      <c r="B1281" s="154" t="s">
        <v>1918</v>
      </c>
      <c r="C1281" s="154" t="s">
        <v>254</v>
      </c>
      <c r="D1281" s="154" t="s">
        <v>255</v>
      </c>
      <c r="E1281" s="155">
        <v>40578</v>
      </c>
      <c r="F1281" s="156">
        <v>8215</v>
      </c>
      <c r="G1281" s="155" t="s">
        <v>295</v>
      </c>
      <c r="H1281" s="155" t="s">
        <v>304</v>
      </c>
      <c r="I1281" s="157">
        <v>40700</v>
      </c>
      <c r="J1281" s="156">
        <v>7299.03</v>
      </c>
      <c r="K1281" s="167">
        <v>0.95</v>
      </c>
    </row>
    <row r="1282" spans="1:11" x14ac:dyDescent="0.25">
      <c r="A1282" s="153">
        <v>1278</v>
      </c>
      <c r="B1282" s="154" t="s">
        <v>1919</v>
      </c>
      <c r="C1282" s="154" t="s">
        <v>254</v>
      </c>
      <c r="D1282" s="154" t="s">
        <v>255</v>
      </c>
      <c r="E1282" s="155">
        <v>40620</v>
      </c>
      <c r="F1282" s="156">
        <v>8602.5</v>
      </c>
      <c r="G1282" s="155" t="s">
        <v>295</v>
      </c>
      <c r="H1282" s="155" t="s">
        <v>316</v>
      </c>
      <c r="I1282" s="157">
        <v>40723</v>
      </c>
      <c r="J1282" s="156">
        <v>8602.6200000000008</v>
      </c>
      <c r="K1282" s="167">
        <v>1.07</v>
      </c>
    </row>
    <row r="1283" spans="1:11" x14ac:dyDescent="0.25">
      <c r="A1283" s="153">
        <v>1279</v>
      </c>
      <c r="B1283" s="154" t="s">
        <v>1920</v>
      </c>
      <c r="C1283" s="154" t="s">
        <v>254</v>
      </c>
      <c r="D1283" s="154" t="s">
        <v>255</v>
      </c>
      <c r="E1283" s="155">
        <v>40477</v>
      </c>
      <c r="F1283" s="156">
        <v>16275</v>
      </c>
      <c r="G1283" s="155" t="s">
        <v>295</v>
      </c>
      <c r="H1283" s="155" t="s">
        <v>297</v>
      </c>
      <c r="I1283" s="157">
        <v>40729</v>
      </c>
      <c r="J1283" s="156">
        <v>14460.34</v>
      </c>
      <c r="K1283" s="167">
        <v>0.95</v>
      </c>
    </row>
    <row r="1284" spans="1:11" x14ac:dyDescent="0.25">
      <c r="A1284" s="153">
        <v>1280</v>
      </c>
      <c r="B1284" s="154" t="s">
        <v>253</v>
      </c>
      <c r="C1284" s="154" t="s">
        <v>254</v>
      </c>
      <c r="D1284" s="154" t="s">
        <v>255</v>
      </c>
      <c r="E1284" s="155" t="s">
        <v>253</v>
      </c>
      <c r="F1284" s="156" t="s">
        <v>253</v>
      </c>
      <c r="G1284" s="155" t="s">
        <v>295</v>
      </c>
      <c r="H1284" s="155" t="s">
        <v>253</v>
      </c>
      <c r="I1284" s="157" t="s">
        <v>253</v>
      </c>
      <c r="J1284" s="156" t="s">
        <v>253</v>
      </c>
      <c r="K1284" s="167" t="s">
        <v>253</v>
      </c>
    </row>
    <row r="1285" spans="1:11" x14ac:dyDescent="0.25">
      <c r="A1285" s="153">
        <v>1281</v>
      </c>
      <c r="B1285" s="154" t="s">
        <v>1921</v>
      </c>
      <c r="C1285" s="154" t="s">
        <v>294</v>
      </c>
      <c r="D1285" s="154" t="s">
        <v>255</v>
      </c>
      <c r="E1285" s="155">
        <v>40668</v>
      </c>
      <c r="F1285" s="156">
        <v>2635</v>
      </c>
      <c r="G1285" s="155" t="s">
        <v>295</v>
      </c>
      <c r="H1285" s="155" t="s">
        <v>304</v>
      </c>
      <c r="I1285" s="157">
        <v>40746</v>
      </c>
      <c r="J1285" s="156">
        <v>2341.19</v>
      </c>
      <c r="K1285" s="167">
        <v>0.95</v>
      </c>
    </row>
    <row r="1286" spans="1:11" x14ac:dyDescent="0.25">
      <c r="A1286" s="153">
        <v>1282</v>
      </c>
      <c r="B1286" s="154" t="s">
        <v>1922</v>
      </c>
      <c r="C1286" s="154" t="s">
        <v>294</v>
      </c>
      <c r="D1286" s="154" t="s">
        <v>255</v>
      </c>
      <c r="E1286" s="155">
        <v>40659</v>
      </c>
      <c r="F1286" s="156">
        <v>2480</v>
      </c>
      <c r="G1286" s="155" t="s">
        <v>295</v>
      </c>
      <c r="H1286" s="155" t="s">
        <v>304</v>
      </c>
      <c r="I1286" s="157">
        <v>40751</v>
      </c>
      <c r="J1286" s="156">
        <v>2203.48</v>
      </c>
      <c r="K1286" s="167">
        <v>0.95</v>
      </c>
    </row>
    <row r="1287" spans="1:11" x14ac:dyDescent="0.25">
      <c r="A1287" s="153">
        <v>1283</v>
      </c>
      <c r="B1287" s="154" t="s">
        <v>1923</v>
      </c>
      <c r="C1287" s="154" t="s">
        <v>254</v>
      </c>
      <c r="D1287" s="154" t="s">
        <v>255</v>
      </c>
      <c r="E1287" s="155">
        <v>40490</v>
      </c>
      <c r="F1287" s="156">
        <v>2867.5</v>
      </c>
      <c r="G1287" s="155" t="s">
        <v>295</v>
      </c>
      <c r="H1287" s="155" t="s">
        <v>304</v>
      </c>
      <c r="I1287" s="157">
        <v>40757</v>
      </c>
      <c r="J1287" s="156">
        <v>2681.11</v>
      </c>
      <c r="K1287" s="167">
        <v>1</v>
      </c>
    </row>
    <row r="1288" spans="1:11" x14ac:dyDescent="0.25">
      <c r="A1288" s="153">
        <v>1284</v>
      </c>
      <c r="B1288" s="154" t="s">
        <v>1924</v>
      </c>
      <c r="C1288" s="154" t="s">
        <v>294</v>
      </c>
      <c r="D1288" s="154" t="s">
        <v>255</v>
      </c>
      <c r="E1288" s="155">
        <v>40681</v>
      </c>
      <c r="F1288" s="156">
        <v>2557.5</v>
      </c>
      <c r="G1288" s="155" t="s">
        <v>295</v>
      </c>
      <c r="H1288" s="155" t="s">
        <v>304</v>
      </c>
      <c r="I1288" s="157">
        <v>40708</v>
      </c>
      <c r="J1288" s="156">
        <v>2272.33</v>
      </c>
      <c r="K1288" s="167">
        <v>0.95</v>
      </c>
    </row>
    <row r="1289" spans="1:11" x14ac:dyDescent="0.25">
      <c r="A1289" s="153">
        <v>1285</v>
      </c>
      <c r="B1289" s="154" t="s">
        <v>1925</v>
      </c>
      <c r="C1289" s="154" t="s">
        <v>294</v>
      </c>
      <c r="D1289" s="154" t="s">
        <v>255</v>
      </c>
      <c r="E1289" s="155" t="s">
        <v>352</v>
      </c>
      <c r="F1289" s="156">
        <v>1538</v>
      </c>
      <c r="G1289" s="155" t="s">
        <v>295</v>
      </c>
      <c r="H1289" s="155" t="s">
        <v>297</v>
      </c>
      <c r="I1289" s="157">
        <v>40715</v>
      </c>
      <c r="J1289" s="156">
        <v>1366.51</v>
      </c>
      <c r="K1289" s="167">
        <v>0.95</v>
      </c>
    </row>
    <row r="1290" spans="1:11" x14ac:dyDescent="0.25">
      <c r="A1290" s="153">
        <v>1286</v>
      </c>
      <c r="B1290" s="154" t="s">
        <v>1926</v>
      </c>
      <c r="C1290" s="154" t="s">
        <v>254</v>
      </c>
      <c r="D1290" s="154" t="s">
        <v>255</v>
      </c>
      <c r="E1290" s="155" t="s">
        <v>352</v>
      </c>
      <c r="F1290" s="156">
        <v>3642.5</v>
      </c>
      <c r="G1290" s="155" t="s">
        <v>295</v>
      </c>
      <c r="H1290" s="155" t="s">
        <v>320</v>
      </c>
      <c r="I1290" s="157">
        <v>40710</v>
      </c>
      <c r="J1290" s="156">
        <v>3236.36</v>
      </c>
      <c r="K1290" s="167">
        <v>0.95</v>
      </c>
    </row>
    <row r="1291" spans="1:11" x14ac:dyDescent="0.25">
      <c r="A1291" s="153">
        <v>1287</v>
      </c>
      <c r="B1291" s="154" t="s">
        <v>1927</v>
      </c>
      <c r="C1291" s="154" t="s">
        <v>254</v>
      </c>
      <c r="D1291" s="154" t="s">
        <v>255</v>
      </c>
      <c r="E1291" s="155" t="s">
        <v>352</v>
      </c>
      <c r="F1291" s="156">
        <v>1550</v>
      </c>
      <c r="G1291" s="155" t="s">
        <v>295</v>
      </c>
      <c r="H1291" s="155" t="s">
        <v>314</v>
      </c>
      <c r="I1291" s="157">
        <v>40841</v>
      </c>
      <c r="J1291" s="156">
        <v>1526.75</v>
      </c>
      <c r="K1291" s="167">
        <v>1.05</v>
      </c>
    </row>
    <row r="1292" spans="1:11" x14ac:dyDescent="0.25">
      <c r="A1292" s="153">
        <v>1288</v>
      </c>
      <c r="B1292" s="154" t="s">
        <v>1928</v>
      </c>
      <c r="C1292" s="154" t="s">
        <v>294</v>
      </c>
      <c r="D1292" s="154" t="s">
        <v>255</v>
      </c>
      <c r="E1292" s="155">
        <v>40665</v>
      </c>
      <c r="F1292" s="156">
        <v>1937.5</v>
      </c>
      <c r="G1292" s="155" t="s">
        <v>295</v>
      </c>
      <c r="H1292" s="155" t="s">
        <v>304</v>
      </c>
      <c r="I1292" s="157">
        <v>40707</v>
      </c>
      <c r="J1292" s="156">
        <v>1721.45</v>
      </c>
      <c r="K1292" s="167">
        <v>0.95</v>
      </c>
    </row>
    <row r="1293" spans="1:11" x14ac:dyDescent="0.25">
      <c r="A1293" s="153">
        <v>1289</v>
      </c>
      <c r="B1293" s="154" t="s">
        <v>253</v>
      </c>
      <c r="C1293" s="154" t="s">
        <v>254</v>
      </c>
      <c r="D1293" s="154" t="s">
        <v>255</v>
      </c>
      <c r="E1293" s="155" t="s">
        <v>253</v>
      </c>
      <c r="F1293" s="156" t="s">
        <v>253</v>
      </c>
      <c r="G1293" s="155" t="s">
        <v>295</v>
      </c>
      <c r="H1293" s="155" t="s">
        <v>253</v>
      </c>
      <c r="I1293" s="157" t="s">
        <v>253</v>
      </c>
      <c r="J1293" s="156" t="s">
        <v>253</v>
      </c>
      <c r="K1293" s="167" t="s">
        <v>253</v>
      </c>
    </row>
    <row r="1294" spans="1:11" x14ac:dyDescent="0.25">
      <c r="A1294" s="153">
        <v>1290</v>
      </c>
      <c r="B1294" s="154" t="s">
        <v>1929</v>
      </c>
      <c r="C1294" s="154" t="s">
        <v>254</v>
      </c>
      <c r="D1294" s="154" t="s">
        <v>255</v>
      </c>
      <c r="E1294" s="155">
        <v>40904</v>
      </c>
      <c r="F1294" s="156">
        <v>13717.5</v>
      </c>
      <c r="G1294" s="155" t="s">
        <v>295</v>
      </c>
      <c r="H1294" s="155" t="s">
        <v>304</v>
      </c>
      <c r="I1294" s="157">
        <v>40703</v>
      </c>
      <c r="J1294" s="156">
        <v>12188.01</v>
      </c>
      <c r="K1294" s="167">
        <v>0.95</v>
      </c>
    </row>
    <row r="1295" spans="1:11" x14ac:dyDescent="0.25">
      <c r="A1295" s="153">
        <v>1291</v>
      </c>
      <c r="B1295" s="154" t="s">
        <v>1930</v>
      </c>
      <c r="C1295" s="154" t="s">
        <v>294</v>
      </c>
      <c r="D1295" s="154" t="s">
        <v>255</v>
      </c>
      <c r="E1295" s="155">
        <v>40682</v>
      </c>
      <c r="F1295" s="156">
        <v>1317.5</v>
      </c>
      <c r="G1295" s="155" t="s">
        <v>295</v>
      </c>
      <c r="H1295" s="155" t="s">
        <v>304</v>
      </c>
      <c r="I1295" s="157">
        <v>40721</v>
      </c>
      <c r="J1295" s="156">
        <v>1317.5</v>
      </c>
      <c r="K1295" s="167">
        <v>1.07</v>
      </c>
    </row>
    <row r="1296" spans="1:11" x14ac:dyDescent="0.25">
      <c r="A1296" s="153">
        <v>1292</v>
      </c>
      <c r="B1296" s="154" t="s">
        <v>1886</v>
      </c>
      <c r="C1296" s="154" t="s">
        <v>294</v>
      </c>
      <c r="D1296" s="154" t="s">
        <v>255</v>
      </c>
      <c r="E1296" s="155" t="s">
        <v>352</v>
      </c>
      <c r="F1296" s="156">
        <v>930</v>
      </c>
      <c r="G1296" s="155" t="s">
        <v>295</v>
      </c>
      <c r="H1296" s="155" t="s">
        <v>320</v>
      </c>
      <c r="I1296" s="157">
        <v>40708</v>
      </c>
      <c r="J1296" s="156">
        <v>826.31</v>
      </c>
      <c r="K1296" s="167">
        <v>0.95</v>
      </c>
    </row>
    <row r="1297" spans="1:11" x14ac:dyDescent="0.25">
      <c r="A1297" s="153">
        <v>1293</v>
      </c>
      <c r="B1297" s="154" t="s">
        <v>1931</v>
      </c>
      <c r="C1297" s="154" t="s">
        <v>254</v>
      </c>
      <c r="D1297" s="154" t="s">
        <v>255</v>
      </c>
      <c r="E1297" s="155">
        <v>40652</v>
      </c>
      <c r="F1297" s="156">
        <v>8525</v>
      </c>
      <c r="G1297" s="155" t="s">
        <v>295</v>
      </c>
      <c r="H1297" s="155" t="s">
        <v>297</v>
      </c>
      <c r="I1297" s="157">
        <v>40708</v>
      </c>
      <c r="J1297" s="156">
        <v>7574.46</v>
      </c>
      <c r="K1297" s="167">
        <v>0.95</v>
      </c>
    </row>
    <row r="1298" spans="1:11" x14ac:dyDescent="0.25">
      <c r="A1298" s="153">
        <v>1294</v>
      </c>
      <c r="B1298" s="154" t="s">
        <v>1932</v>
      </c>
      <c r="C1298" s="154" t="s">
        <v>294</v>
      </c>
      <c r="D1298" s="154" t="s">
        <v>255</v>
      </c>
      <c r="E1298" s="155">
        <v>40691</v>
      </c>
      <c r="F1298" s="156">
        <v>930</v>
      </c>
      <c r="G1298" s="155" t="s">
        <v>295</v>
      </c>
      <c r="H1298" s="155" t="s">
        <v>74</v>
      </c>
      <c r="I1298" s="157">
        <v>40709</v>
      </c>
      <c r="J1298" s="156">
        <v>869.55</v>
      </c>
      <c r="K1298" s="167">
        <v>1</v>
      </c>
    </row>
    <row r="1299" spans="1:11" x14ac:dyDescent="0.25">
      <c r="A1299" s="153">
        <v>1295</v>
      </c>
      <c r="B1299" s="154" t="s">
        <v>1933</v>
      </c>
      <c r="C1299" s="154" t="s">
        <v>254</v>
      </c>
      <c r="D1299" s="154" t="s">
        <v>255</v>
      </c>
      <c r="E1299" s="155">
        <v>40693</v>
      </c>
      <c r="F1299" s="156">
        <v>3720</v>
      </c>
      <c r="G1299" s="155" t="s">
        <v>295</v>
      </c>
      <c r="H1299" s="155" t="s">
        <v>297</v>
      </c>
      <c r="I1299" s="157">
        <v>40708</v>
      </c>
      <c r="J1299" s="156">
        <v>3305.22</v>
      </c>
      <c r="K1299" s="167">
        <v>0.95</v>
      </c>
    </row>
    <row r="1300" spans="1:11" x14ac:dyDescent="0.25">
      <c r="A1300" s="153">
        <v>1296</v>
      </c>
      <c r="B1300" s="154" t="s">
        <v>253</v>
      </c>
      <c r="C1300" s="154" t="s">
        <v>254</v>
      </c>
      <c r="D1300" s="154" t="s">
        <v>255</v>
      </c>
      <c r="E1300" s="155" t="s">
        <v>253</v>
      </c>
      <c r="F1300" s="156" t="s">
        <v>253</v>
      </c>
      <c r="G1300" s="155" t="s">
        <v>295</v>
      </c>
      <c r="H1300" s="155" t="s">
        <v>253</v>
      </c>
      <c r="I1300" s="157" t="s">
        <v>253</v>
      </c>
      <c r="J1300" s="156" t="s">
        <v>253</v>
      </c>
      <c r="K1300" s="167" t="s">
        <v>253</v>
      </c>
    </row>
    <row r="1301" spans="1:11" x14ac:dyDescent="0.25">
      <c r="A1301" s="153">
        <v>1297</v>
      </c>
      <c r="B1301" s="154" t="s">
        <v>1934</v>
      </c>
      <c r="C1301" s="154" t="s">
        <v>294</v>
      </c>
      <c r="D1301" s="154" t="s">
        <v>255</v>
      </c>
      <c r="E1301" s="155">
        <v>40700</v>
      </c>
      <c r="F1301" s="156">
        <v>1240</v>
      </c>
      <c r="G1301" s="155" t="s">
        <v>295</v>
      </c>
      <c r="H1301" s="155" t="s">
        <v>320</v>
      </c>
      <c r="I1301" s="157">
        <v>40729</v>
      </c>
      <c r="J1301" s="156">
        <v>1101.74</v>
      </c>
      <c r="K1301" s="167">
        <v>0.95</v>
      </c>
    </row>
    <row r="1302" spans="1:11" x14ac:dyDescent="0.25">
      <c r="A1302" s="153">
        <v>1298</v>
      </c>
      <c r="B1302" s="154" t="s">
        <v>1935</v>
      </c>
      <c r="C1302" s="154" t="s">
        <v>294</v>
      </c>
      <c r="D1302" s="154" t="s">
        <v>255</v>
      </c>
      <c r="E1302" s="155" t="s">
        <v>352</v>
      </c>
      <c r="F1302" s="156">
        <v>779</v>
      </c>
      <c r="G1302" s="155" t="s">
        <v>295</v>
      </c>
      <c r="H1302" s="155" t="s">
        <v>297</v>
      </c>
      <c r="I1302" s="157">
        <v>40714</v>
      </c>
      <c r="J1302" s="156">
        <v>692.13</v>
      </c>
      <c r="K1302" s="167">
        <v>0.95</v>
      </c>
    </row>
    <row r="1303" spans="1:11" x14ac:dyDescent="0.25">
      <c r="A1303" s="153">
        <v>1299</v>
      </c>
      <c r="B1303" s="154" t="s">
        <v>1936</v>
      </c>
      <c r="C1303" s="154" t="s">
        <v>294</v>
      </c>
      <c r="D1303" s="154" t="s">
        <v>255</v>
      </c>
      <c r="E1303" s="155" t="s">
        <v>352</v>
      </c>
      <c r="F1303" s="156">
        <v>6432.5</v>
      </c>
      <c r="G1303" s="155" t="s">
        <v>295</v>
      </c>
      <c r="H1303" s="155" t="s">
        <v>304</v>
      </c>
      <c r="I1303" s="157">
        <v>40721</v>
      </c>
      <c r="J1303" s="156">
        <v>5715.26</v>
      </c>
      <c r="K1303" s="167">
        <v>0.95</v>
      </c>
    </row>
    <row r="1304" spans="1:11" x14ac:dyDescent="0.25">
      <c r="A1304" s="153">
        <v>1300</v>
      </c>
      <c r="B1304" s="154" t="s">
        <v>1937</v>
      </c>
      <c r="C1304" s="154" t="s">
        <v>294</v>
      </c>
      <c r="D1304" s="154" t="s">
        <v>255</v>
      </c>
      <c r="E1304" s="155">
        <v>40701</v>
      </c>
      <c r="F1304" s="156">
        <v>2895</v>
      </c>
      <c r="G1304" s="155" t="s">
        <v>295</v>
      </c>
      <c r="H1304" s="155" t="s">
        <v>297</v>
      </c>
      <c r="I1304" s="157">
        <v>40736</v>
      </c>
      <c r="J1304" s="156">
        <v>2572.21</v>
      </c>
      <c r="K1304" s="167">
        <v>0.95</v>
      </c>
    </row>
    <row r="1305" spans="1:11" x14ac:dyDescent="0.25">
      <c r="A1305" s="153">
        <v>1301</v>
      </c>
      <c r="B1305" s="154" t="s">
        <v>1938</v>
      </c>
      <c r="C1305" s="154" t="s">
        <v>294</v>
      </c>
      <c r="D1305" s="154" t="s">
        <v>255</v>
      </c>
      <c r="E1305" s="155" t="s">
        <v>352</v>
      </c>
      <c r="F1305" s="156">
        <v>6948</v>
      </c>
      <c r="G1305" s="155" t="s">
        <v>295</v>
      </c>
      <c r="H1305" s="155" t="s">
        <v>297</v>
      </c>
      <c r="I1305" s="157">
        <v>40771</v>
      </c>
      <c r="J1305" s="156">
        <v>6173.29</v>
      </c>
      <c r="K1305" s="167">
        <v>0.95</v>
      </c>
    </row>
    <row r="1306" spans="1:11" x14ac:dyDescent="0.25">
      <c r="A1306" s="153">
        <v>1302</v>
      </c>
      <c r="B1306" s="154" t="s">
        <v>1939</v>
      </c>
      <c r="C1306" s="154" t="s">
        <v>294</v>
      </c>
      <c r="D1306" s="154" t="s">
        <v>255</v>
      </c>
      <c r="E1306" s="155" t="s">
        <v>352</v>
      </c>
      <c r="F1306" s="156">
        <v>2015</v>
      </c>
      <c r="G1306" s="155" t="s">
        <v>295</v>
      </c>
      <c r="H1306" s="155" t="s">
        <v>304</v>
      </c>
      <c r="I1306" s="157">
        <v>40728</v>
      </c>
      <c r="J1306" s="156">
        <v>1884.02</v>
      </c>
      <c r="K1306" s="167">
        <v>1</v>
      </c>
    </row>
    <row r="1307" spans="1:11" x14ac:dyDescent="0.25">
      <c r="A1307" s="153">
        <v>1303</v>
      </c>
      <c r="B1307" s="154" t="s">
        <v>1940</v>
      </c>
      <c r="C1307" s="154" t="s">
        <v>254</v>
      </c>
      <c r="D1307" s="154" t="s">
        <v>255</v>
      </c>
      <c r="E1307" s="155" t="s">
        <v>352</v>
      </c>
      <c r="F1307" s="156">
        <v>3410</v>
      </c>
      <c r="G1307" s="155" t="s">
        <v>295</v>
      </c>
      <c r="H1307" s="155" t="s">
        <v>300</v>
      </c>
      <c r="I1307" s="157">
        <v>40724</v>
      </c>
      <c r="J1307" s="156">
        <v>3358.85</v>
      </c>
      <c r="K1307" s="167">
        <v>1.05</v>
      </c>
    </row>
    <row r="1308" spans="1:11" x14ac:dyDescent="0.25">
      <c r="A1308" s="153">
        <v>1304</v>
      </c>
      <c r="B1308" s="154" t="s">
        <v>1941</v>
      </c>
      <c r="C1308" s="154" t="s">
        <v>294</v>
      </c>
      <c r="D1308" s="154" t="s">
        <v>255</v>
      </c>
      <c r="E1308" s="155" t="s">
        <v>352</v>
      </c>
      <c r="F1308" s="156">
        <v>930</v>
      </c>
      <c r="G1308" s="155" t="s">
        <v>295</v>
      </c>
      <c r="H1308" s="155" t="s">
        <v>320</v>
      </c>
      <c r="I1308" s="157">
        <v>40738</v>
      </c>
      <c r="J1308" s="156">
        <v>826.31</v>
      </c>
      <c r="K1308" s="167">
        <v>0.95</v>
      </c>
    </row>
    <row r="1309" spans="1:11" x14ac:dyDescent="0.25">
      <c r="A1309" s="153">
        <v>1305</v>
      </c>
      <c r="B1309" s="154" t="s">
        <v>1942</v>
      </c>
      <c r="C1309" s="154" t="s">
        <v>254</v>
      </c>
      <c r="D1309" s="154" t="s">
        <v>255</v>
      </c>
      <c r="E1309" s="155" t="s">
        <v>352</v>
      </c>
      <c r="F1309" s="156">
        <v>2945</v>
      </c>
      <c r="G1309" s="155" t="s">
        <v>295</v>
      </c>
      <c r="H1309" s="155" t="s">
        <v>297</v>
      </c>
      <c r="I1309" s="157">
        <v>40721</v>
      </c>
      <c r="J1309" s="156">
        <v>2616.63</v>
      </c>
      <c r="K1309" s="167">
        <v>0.95</v>
      </c>
    </row>
    <row r="1310" spans="1:11" x14ac:dyDescent="0.25">
      <c r="A1310" s="153">
        <v>1306</v>
      </c>
      <c r="B1310" s="154" t="s">
        <v>1943</v>
      </c>
      <c r="C1310" s="154" t="s">
        <v>254</v>
      </c>
      <c r="D1310" s="154" t="s">
        <v>255</v>
      </c>
      <c r="E1310" s="155">
        <v>-543693</v>
      </c>
      <c r="F1310" s="156">
        <v>5967.5</v>
      </c>
      <c r="G1310" s="155" t="s">
        <v>295</v>
      </c>
      <c r="H1310" s="155" t="s">
        <v>74</v>
      </c>
      <c r="I1310" s="157">
        <v>40746</v>
      </c>
      <c r="J1310" s="156">
        <v>5302.15</v>
      </c>
      <c r="K1310" s="167">
        <v>0.95</v>
      </c>
    </row>
    <row r="1311" spans="1:11" x14ac:dyDescent="0.25">
      <c r="A1311" s="153">
        <v>1307</v>
      </c>
      <c r="B1311" s="154" t="s">
        <v>1944</v>
      </c>
      <c r="C1311" s="154" t="s">
        <v>294</v>
      </c>
      <c r="D1311" s="154" t="s">
        <v>255</v>
      </c>
      <c r="E1311" s="155" t="s">
        <v>352</v>
      </c>
      <c r="F1311" s="156">
        <v>480</v>
      </c>
      <c r="G1311" s="155" t="s">
        <v>295</v>
      </c>
      <c r="H1311" s="155" t="s">
        <v>297</v>
      </c>
      <c r="I1311" s="157">
        <v>40736</v>
      </c>
      <c r="J1311" s="156">
        <v>433.68</v>
      </c>
      <c r="K1311" s="167">
        <v>0.96</v>
      </c>
    </row>
    <row r="1312" spans="1:11" x14ac:dyDescent="0.25">
      <c r="A1312" s="153">
        <v>1308</v>
      </c>
      <c r="B1312" s="154" t="s">
        <v>1945</v>
      </c>
      <c r="C1312" s="154" t="s">
        <v>294</v>
      </c>
      <c r="D1312" s="154" t="s">
        <v>255</v>
      </c>
      <c r="E1312" s="155">
        <v>40708</v>
      </c>
      <c r="F1312" s="156">
        <v>2895</v>
      </c>
      <c r="G1312" s="155" t="s">
        <v>295</v>
      </c>
      <c r="H1312" s="155" t="s">
        <v>297</v>
      </c>
      <c r="I1312" s="157">
        <v>40729</v>
      </c>
      <c r="J1312" s="156">
        <v>2706.82</v>
      </c>
      <c r="K1312" s="167">
        <v>1</v>
      </c>
    </row>
    <row r="1313" spans="1:11" x14ac:dyDescent="0.25">
      <c r="A1313" s="153">
        <v>1309</v>
      </c>
      <c r="B1313" s="154" t="s">
        <v>1946</v>
      </c>
      <c r="C1313" s="154" t="s">
        <v>294</v>
      </c>
      <c r="D1313" s="154" t="s">
        <v>255</v>
      </c>
      <c r="E1313" s="155">
        <v>40687</v>
      </c>
      <c r="F1313" s="156">
        <v>1158</v>
      </c>
      <c r="G1313" s="155" t="s">
        <v>295</v>
      </c>
      <c r="H1313" s="155" t="s">
        <v>297</v>
      </c>
      <c r="I1313" s="157">
        <v>40743</v>
      </c>
      <c r="J1313" s="156">
        <v>1028.8800000000001</v>
      </c>
      <c r="K1313" s="167">
        <v>0.95</v>
      </c>
    </row>
    <row r="1314" spans="1:11" x14ac:dyDescent="0.25">
      <c r="A1314" s="153">
        <v>1310</v>
      </c>
      <c r="B1314" s="154" t="s">
        <v>1947</v>
      </c>
      <c r="C1314" s="154" t="s">
        <v>254</v>
      </c>
      <c r="D1314" s="154" t="s">
        <v>255</v>
      </c>
      <c r="E1314" s="155" t="s">
        <v>352</v>
      </c>
      <c r="F1314" s="156">
        <v>4960</v>
      </c>
      <c r="G1314" s="155" t="s">
        <v>295</v>
      </c>
      <c r="H1314" s="155" t="s">
        <v>74</v>
      </c>
      <c r="I1314" s="157">
        <v>40735</v>
      </c>
      <c r="J1314" s="156">
        <v>4637.6000000000004</v>
      </c>
      <c r="K1314" s="167">
        <v>1</v>
      </c>
    </row>
    <row r="1315" spans="1:11" x14ac:dyDescent="0.25">
      <c r="A1315" s="153">
        <v>1311</v>
      </c>
      <c r="B1315" s="154" t="s">
        <v>1948</v>
      </c>
      <c r="C1315" s="154" t="s">
        <v>294</v>
      </c>
      <c r="D1315" s="154" t="s">
        <v>255</v>
      </c>
      <c r="E1315" s="155">
        <v>40702</v>
      </c>
      <c r="F1315" s="156">
        <v>779</v>
      </c>
      <c r="G1315" s="155" t="s">
        <v>295</v>
      </c>
      <c r="H1315" s="155" t="s">
        <v>297</v>
      </c>
      <c r="I1315" s="157">
        <v>40729</v>
      </c>
      <c r="J1315" s="156">
        <v>692.13</v>
      </c>
      <c r="K1315" s="167">
        <v>0.95</v>
      </c>
    </row>
    <row r="1316" spans="1:11" x14ac:dyDescent="0.25">
      <c r="A1316" s="153">
        <v>1312</v>
      </c>
      <c r="B1316" s="154" t="s">
        <v>1949</v>
      </c>
      <c r="C1316" s="154" t="s">
        <v>294</v>
      </c>
      <c r="D1316" s="154" t="s">
        <v>255</v>
      </c>
      <c r="E1316" s="155" t="s">
        <v>352</v>
      </c>
      <c r="F1316" s="156">
        <v>1937.5</v>
      </c>
      <c r="G1316" s="155" t="s">
        <v>295</v>
      </c>
      <c r="H1316" s="155" t="s">
        <v>320</v>
      </c>
      <c r="I1316" s="157">
        <v>40777</v>
      </c>
      <c r="J1316" s="156">
        <v>1721.48</v>
      </c>
      <c r="K1316" s="167">
        <v>0.95</v>
      </c>
    </row>
    <row r="1317" spans="1:11" x14ac:dyDescent="0.25">
      <c r="A1317" s="153">
        <v>1313</v>
      </c>
      <c r="B1317" s="154" t="s">
        <v>1950</v>
      </c>
      <c r="C1317" s="154" t="s">
        <v>254</v>
      </c>
      <c r="D1317" s="154" t="s">
        <v>255</v>
      </c>
      <c r="E1317" s="155" t="s">
        <v>352</v>
      </c>
      <c r="F1317" s="156">
        <v>4960</v>
      </c>
      <c r="G1317" s="155" t="s">
        <v>295</v>
      </c>
      <c r="H1317" s="155" t="s">
        <v>297</v>
      </c>
      <c r="I1317" s="157">
        <v>40729</v>
      </c>
      <c r="J1317" s="156">
        <v>4406.95</v>
      </c>
      <c r="K1317" s="167">
        <v>0.95</v>
      </c>
    </row>
    <row r="1318" spans="1:11" x14ac:dyDescent="0.25">
      <c r="A1318" s="153">
        <v>1314</v>
      </c>
      <c r="B1318" s="154" t="s">
        <v>1951</v>
      </c>
      <c r="C1318" s="154" t="s">
        <v>294</v>
      </c>
      <c r="D1318" s="154" t="s">
        <v>255</v>
      </c>
      <c r="E1318" s="155" t="s">
        <v>352</v>
      </c>
      <c r="F1318" s="156">
        <v>380</v>
      </c>
      <c r="G1318" s="155" t="s">
        <v>295</v>
      </c>
      <c r="H1318" s="155" t="s">
        <v>297</v>
      </c>
      <c r="I1318" s="157">
        <v>40736</v>
      </c>
      <c r="J1318" s="156">
        <v>343.33</v>
      </c>
      <c r="K1318" s="167">
        <v>0.96</v>
      </c>
    </row>
    <row r="1319" spans="1:11" x14ac:dyDescent="0.25">
      <c r="A1319" s="153">
        <v>1315</v>
      </c>
      <c r="B1319" s="154" t="s">
        <v>1952</v>
      </c>
      <c r="C1319" s="154" t="s">
        <v>294</v>
      </c>
      <c r="D1319" s="154" t="s">
        <v>255</v>
      </c>
      <c r="E1319" s="155" t="s">
        <v>352</v>
      </c>
      <c r="F1319" s="156">
        <v>779</v>
      </c>
      <c r="G1319" s="155" t="s">
        <v>295</v>
      </c>
      <c r="H1319" s="155" t="s">
        <v>297</v>
      </c>
      <c r="I1319" s="157">
        <v>40730</v>
      </c>
      <c r="J1319" s="156">
        <v>692.13</v>
      </c>
      <c r="K1319" s="167">
        <v>0.95</v>
      </c>
    </row>
    <row r="1320" spans="1:11" x14ac:dyDescent="0.25">
      <c r="A1320" s="153">
        <v>1316</v>
      </c>
      <c r="B1320" s="154" t="s">
        <v>1953</v>
      </c>
      <c r="C1320" s="154" t="s">
        <v>294</v>
      </c>
      <c r="D1320" s="154" t="s">
        <v>255</v>
      </c>
      <c r="E1320" s="155" t="s">
        <v>352</v>
      </c>
      <c r="F1320" s="156">
        <v>852.7</v>
      </c>
      <c r="G1320" s="155" t="s">
        <v>295</v>
      </c>
      <c r="H1320" s="155" t="s">
        <v>304</v>
      </c>
      <c r="I1320" s="157">
        <v>40731</v>
      </c>
      <c r="J1320" s="156">
        <v>797.08</v>
      </c>
      <c r="K1320" s="167">
        <v>1</v>
      </c>
    </row>
    <row r="1321" spans="1:11" x14ac:dyDescent="0.25">
      <c r="A1321" s="153">
        <v>1317</v>
      </c>
      <c r="B1321" s="154" t="s">
        <v>1954</v>
      </c>
      <c r="C1321" s="154" t="s">
        <v>254</v>
      </c>
      <c r="D1321" s="154" t="s">
        <v>255</v>
      </c>
      <c r="E1321" s="155" t="s">
        <v>352</v>
      </c>
      <c r="F1321" s="156">
        <v>3487.5</v>
      </c>
      <c r="G1321" s="155" t="s">
        <v>295</v>
      </c>
      <c r="H1321" s="155" t="s">
        <v>314</v>
      </c>
      <c r="I1321" s="157">
        <v>40732</v>
      </c>
      <c r="J1321" s="156">
        <v>3487.5</v>
      </c>
      <c r="K1321" s="167">
        <v>1.07</v>
      </c>
    </row>
    <row r="1322" spans="1:11" x14ac:dyDescent="0.25">
      <c r="A1322" s="153">
        <v>1318</v>
      </c>
      <c r="B1322" s="154" t="s">
        <v>1955</v>
      </c>
      <c r="C1322" s="154" t="s">
        <v>294</v>
      </c>
      <c r="D1322" s="154" t="s">
        <v>255</v>
      </c>
      <c r="E1322" s="155" t="s">
        <v>352</v>
      </c>
      <c r="F1322" s="156">
        <v>779</v>
      </c>
      <c r="G1322" s="155" t="s">
        <v>295</v>
      </c>
      <c r="H1322" s="155" t="s">
        <v>297</v>
      </c>
      <c r="I1322" s="157">
        <v>40743</v>
      </c>
      <c r="J1322" s="156">
        <v>692.14</v>
      </c>
      <c r="K1322" s="167">
        <v>0.95</v>
      </c>
    </row>
    <row r="1323" spans="1:11" x14ac:dyDescent="0.25">
      <c r="A1323" s="153">
        <v>1319</v>
      </c>
      <c r="B1323" s="154" t="s">
        <v>1956</v>
      </c>
      <c r="C1323" s="154" t="s">
        <v>294</v>
      </c>
      <c r="D1323" s="154" t="s">
        <v>255</v>
      </c>
      <c r="E1323" s="155">
        <v>40471</v>
      </c>
      <c r="F1323" s="156">
        <v>1538</v>
      </c>
      <c r="G1323" s="155" t="s">
        <v>295</v>
      </c>
      <c r="H1323" s="155" t="s">
        <v>297</v>
      </c>
      <c r="I1323" s="157">
        <v>40736</v>
      </c>
      <c r="J1323" s="156">
        <v>1366.51</v>
      </c>
      <c r="K1323" s="167">
        <v>0.95</v>
      </c>
    </row>
    <row r="1324" spans="1:11" x14ac:dyDescent="0.25">
      <c r="A1324" s="153">
        <v>1320</v>
      </c>
      <c r="B1324" s="154" t="s">
        <v>1957</v>
      </c>
      <c r="C1324" s="154" t="s">
        <v>254</v>
      </c>
      <c r="D1324" s="154" t="s">
        <v>255</v>
      </c>
      <c r="E1324" s="155" t="s">
        <v>352</v>
      </c>
      <c r="F1324" s="156">
        <v>5270</v>
      </c>
      <c r="G1324" s="155" t="s">
        <v>295</v>
      </c>
      <c r="H1324" s="155" t="s">
        <v>74</v>
      </c>
      <c r="I1324" s="157">
        <v>40736</v>
      </c>
      <c r="J1324" s="156">
        <v>4451.76</v>
      </c>
      <c r="K1324" s="167">
        <v>0.9</v>
      </c>
    </row>
    <row r="1325" spans="1:11" x14ac:dyDescent="0.25">
      <c r="A1325" s="153">
        <v>1321</v>
      </c>
      <c r="B1325" s="154" t="s">
        <v>1958</v>
      </c>
      <c r="C1325" s="154" t="s">
        <v>254</v>
      </c>
      <c r="D1325" s="154" t="s">
        <v>255</v>
      </c>
      <c r="E1325" s="155" t="s">
        <v>352</v>
      </c>
      <c r="F1325" s="156">
        <v>6975</v>
      </c>
      <c r="G1325" s="155" t="s">
        <v>295</v>
      </c>
      <c r="H1325" s="155" t="s">
        <v>297</v>
      </c>
      <c r="I1325" s="157">
        <v>40743</v>
      </c>
      <c r="J1325" s="156">
        <v>6197.29</v>
      </c>
      <c r="K1325" s="167">
        <v>0.95</v>
      </c>
    </row>
    <row r="1326" spans="1:11" x14ac:dyDescent="0.25">
      <c r="A1326" s="153">
        <v>1322</v>
      </c>
      <c r="B1326" s="154" t="s">
        <v>1959</v>
      </c>
      <c r="C1326" s="154" t="s">
        <v>294</v>
      </c>
      <c r="D1326" s="154" t="s">
        <v>255</v>
      </c>
      <c r="E1326" s="155">
        <v>40611</v>
      </c>
      <c r="F1326" s="156">
        <v>3177.5</v>
      </c>
      <c r="G1326" s="155" t="s">
        <v>295</v>
      </c>
      <c r="H1326" s="155" t="s">
        <v>320</v>
      </c>
      <c r="I1326" s="157">
        <v>40739</v>
      </c>
      <c r="J1326" s="156">
        <v>2823.2</v>
      </c>
      <c r="K1326" s="167">
        <v>0.95</v>
      </c>
    </row>
    <row r="1327" spans="1:11" x14ac:dyDescent="0.25">
      <c r="A1327" s="153">
        <v>1323</v>
      </c>
      <c r="B1327" s="154" t="s">
        <v>1960</v>
      </c>
      <c r="C1327" s="154" t="s">
        <v>294</v>
      </c>
      <c r="D1327" s="154" t="s">
        <v>255</v>
      </c>
      <c r="E1327" s="155" t="s">
        <v>352</v>
      </c>
      <c r="F1327" s="156">
        <v>2170</v>
      </c>
      <c r="G1327" s="155" t="s">
        <v>295</v>
      </c>
      <c r="H1327" s="155" t="s">
        <v>304</v>
      </c>
      <c r="I1327" s="157">
        <v>40737</v>
      </c>
      <c r="J1327" s="156">
        <v>1794.7</v>
      </c>
      <c r="K1327" s="167">
        <v>0.88</v>
      </c>
    </row>
    <row r="1328" spans="1:11" x14ac:dyDescent="0.25">
      <c r="A1328" s="153">
        <v>1324</v>
      </c>
      <c r="B1328" s="154" t="s">
        <v>1961</v>
      </c>
      <c r="C1328" s="154" t="s">
        <v>294</v>
      </c>
      <c r="D1328" s="154" t="s">
        <v>255</v>
      </c>
      <c r="E1328" s="155" t="s">
        <v>352</v>
      </c>
      <c r="F1328" s="156">
        <v>1937</v>
      </c>
      <c r="G1328" s="155" t="s">
        <v>295</v>
      </c>
      <c r="H1328" s="155" t="s">
        <v>304</v>
      </c>
      <c r="I1328" s="157">
        <v>40746</v>
      </c>
      <c r="J1328" s="156">
        <v>1721.47</v>
      </c>
      <c r="K1328" s="167">
        <v>0.95</v>
      </c>
    </row>
    <row r="1329" spans="1:11" x14ac:dyDescent="0.25">
      <c r="A1329" s="153">
        <v>1325</v>
      </c>
      <c r="B1329" s="154" t="s">
        <v>1962</v>
      </c>
      <c r="C1329" s="154" t="s">
        <v>294</v>
      </c>
      <c r="D1329" s="154" t="s">
        <v>255</v>
      </c>
      <c r="E1329" s="155" t="s">
        <v>352</v>
      </c>
      <c r="F1329" s="156">
        <v>1782.5</v>
      </c>
      <c r="G1329" s="155" t="s">
        <v>295</v>
      </c>
      <c r="H1329" s="155" t="s">
        <v>304</v>
      </c>
      <c r="I1329" s="157">
        <v>40750</v>
      </c>
      <c r="J1329" s="156">
        <v>1583.76</v>
      </c>
      <c r="K1329" s="167">
        <v>0.95</v>
      </c>
    </row>
    <row r="1330" spans="1:11" x14ac:dyDescent="0.25">
      <c r="A1330" s="153">
        <v>1326</v>
      </c>
      <c r="B1330" s="154" t="s">
        <v>1963</v>
      </c>
      <c r="C1330" s="154" t="s">
        <v>254</v>
      </c>
      <c r="D1330" s="154" t="s">
        <v>255</v>
      </c>
      <c r="E1330" s="155" t="s">
        <v>352</v>
      </c>
      <c r="F1330" s="156">
        <v>9765</v>
      </c>
      <c r="G1330" s="155" t="s">
        <v>295</v>
      </c>
      <c r="H1330" s="155" t="s">
        <v>74</v>
      </c>
      <c r="I1330" s="157">
        <v>40744</v>
      </c>
      <c r="J1330" s="156">
        <v>8676.2099999999991</v>
      </c>
      <c r="K1330" s="167">
        <v>0.95</v>
      </c>
    </row>
    <row r="1331" spans="1:11" x14ac:dyDescent="0.25">
      <c r="A1331" s="153">
        <v>1327</v>
      </c>
      <c r="B1331" s="154" t="s">
        <v>1964</v>
      </c>
      <c r="C1331" s="154" t="s">
        <v>254</v>
      </c>
      <c r="D1331" s="154" t="s">
        <v>255</v>
      </c>
      <c r="E1331" s="155" t="s">
        <v>352</v>
      </c>
      <c r="F1331" s="156">
        <v>6122.5</v>
      </c>
      <c r="G1331" s="155" t="s">
        <v>295</v>
      </c>
      <c r="H1331" s="155" t="s">
        <v>316</v>
      </c>
      <c r="I1331" s="157">
        <v>40759</v>
      </c>
      <c r="J1331" s="156">
        <v>6122.5</v>
      </c>
      <c r="K1331" s="167">
        <v>1.07</v>
      </c>
    </row>
    <row r="1332" spans="1:11" x14ac:dyDescent="0.25">
      <c r="A1332" s="153">
        <v>1328</v>
      </c>
      <c r="B1332" s="154" t="s">
        <v>1965</v>
      </c>
      <c r="C1332" s="154" t="s">
        <v>294</v>
      </c>
      <c r="D1332" s="154" t="s">
        <v>255</v>
      </c>
      <c r="E1332" s="155">
        <v>40633</v>
      </c>
      <c r="F1332" s="156">
        <v>3487</v>
      </c>
      <c r="G1332" s="155" t="s">
        <v>295</v>
      </c>
      <c r="H1332" s="155" t="s">
        <v>320</v>
      </c>
      <c r="I1332" s="157">
        <v>40763</v>
      </c>
      <c r="J1332" s="156">
        <v>3098.63</v>
      </c>
      <c r="K1332" s="167">
        <v>0.95</v>
      </c>
    </row>
    <row r="1333" spans="1:11" x14ac:dyDescent="0.25">
      <c r="A1333" s="153">
        <v>1329</v>
      </c>
      <c r="B1333" s="154" t="s">
        <v>1966</v>
      </c>
      <c r="C1333" s="154" t="s">
        <v>254</v>
      </c>
      <c r="D1333" s="154" t="s">
        <v>255</v>
      </c>
      <c r="E1333" s="155" t="s">
        <v>352</v>
      </c>
      <c r="F1333" s="156">
        <v>8990</v>
      </c>
      <c r="G1333" s="155" t="s">
        <v>295</v>
      </c>
      <c r="H1333" s="155" t="s">
        <v>302</v>
      </c>
      <c r="I1333" s="157">
        <v>40753</v>
      </c>
      <c r="J1333" s="156">
        <v>7987.61</v>
      </c>
      <c r="K1333" s="167">
        <v>0.95</v>
      </c>
    </row>
    <row r="1334" spans="1:11" x14ac:dyDescent="0.25">
      <c r="A1334" s="153">
        <v>1330</v>
      </c>
      <c r="B1334" s="154" t="s">
        <v>1967</v>
      </c>
      <c r="C1334" s="154" t="s">
        <v>254</v>
      </c>
      <c r="D1334" s="154" t="s">
        <v>255</v>
      </c>
      <c r="E1334" s="155" t="s">
        <v>352</v>
      </c>
      <c r="F1334" s="156">
        <v>5657.5</v>
      </c>
      <c r="G1334" s="155" t="s">
        <v>295</v>
      </c>
      <c r="H1334" s="155" t="s">
        <v>300</v>
      </c>
      <c r="I1334" s="157">
        <v>40756</v>
      </c>
      <c r="J1334" s="156">
        <v>5309.56</v>
      </c>
      <c r="K1334" s="167">
        <v>1</v>
      </c>
    </row>
    <row r="1335" spans="1:11" x14ac:dyDescent="0.25">
      <c r="A1335" s="153">
        <v>1331</v>
      </c>
      <c r="B1335" s="154" t="s">
        <v>253</v>
      </c>
      <c r="C1335" s="154" t="s">
        <v>254</v>
      </c>
      <c r="D1335" s="154" t="s">
        <v>255</v>
      </c>
      <c r="E1335" s="155" t="s">
        <v>253</v>
      </c>
      <c r="F1335" s="156" t="s">
        <v>253</v>
      </c>
      <c r="G1335" s="155" t="s">
        <v>295</v>
      </c>
      <c r="H1335" s="155" t="s">
        <v>253</v>
      </c>
      <c r="I1335" s="157" t="s">
        <v>253</v>
      </c>
      <c r="J1335" s="156" t="s">
        <v>253</v>
      </c>
      <c r="K1335" s="167" t="s">
        <v>253</v>
      </c>
    </row>
    <row r="1336" spans="1:11" x14ac:dyDescent="0.25">
      <c r="A1336" s="153">
        <v>1332</v>
      </c>
      <c r="B1336" s="154" t="s">
        <v>1968</v>
      </c>
      <c r="C1336" s="154" t="s">
        <v>254</v>
      </c>
      <c r="D1336" s="154" t="s">
        <v>255</v>
      </c>
      <c r="E1336" s="155" t="s">
        <v>352</v>
      </c>
      <c r="F1336" s="156">
        <v>2480</v>
      </c>
      <c r="G1336" s="155" t="s">
        <v>295</v>
      </c>
      <c r="H1336" s="155" t="s">
        <v>304</v>
      </c>
      <c r="I1336" s="157">
        <v>40746</v>
      </c>
      <c r="J1336" s="156">
        <v>2203.48</v>
      </c>
      <c r="K1336" s="167">
        <v>0.95</v>
      </c>
    </row>
    <row r="1337" spans="1:11" x14ac:dyDescent="0.25">
      <c r="A1337" s="153">
        <v>1333</v>
      </c>
      <c r="B1337" s="154" t="s">
        <v>1969</v>
      </c>
      <c r="C1337" s="154" t="s">
        <v>254</v>
      </c>
      <c r="D1337" s="154" t="s">
        <v>255</v>
      </c>
      <c r="E1337" s="155">
        <v>40904</v>
      </c>
      <c r="F1337" s="156">
        <v>14260</v>
      </c>
      <c r="G1337" s="155" t="s">
        <v>295</v>
      </c>
      <c r="H1337" s="155" t="s">
        <v>74</v>
      </c>
      <c r="I1337" s="157">
        <v>40759</v>
      </c>
      <c r="J1337" s="156">
        <v>12670.01</v>
      </c>
      <c r="K1337" s="167">
        <v>0.95</v>
      </c>
    </row>
    <row r="1338" spans="1:11" x14ac:dyDescent="0.25">
      <c r="A1338" s="153">
        <v>1334</v>
      </c>
      <c r="B1338" s="154" t="s">
        <v>1970</v>
      </c>
      <c r="C1338" s="154" t="s">
        <v>254</v>
      </c>
      <c r="D1338" s="154" t="s">
        <v>255</v>
      </c>
      <c r="E1338" s="155" t="s">
        <v>352</v>
      </c>
      <c r="F1338" s="156">
        <v>12322.5</v>
      </c>
      <c r="G1338" s="155" t="s">
        <v>295</v>
      </c>
      <c r="H1338" s="155" t="s">
        <v>309</v>
      </c>
      <c r="I1338" s="157">
        <v>40758</v>
      </c>
      <c r="J1338" s="156">
        <v>10948.52</v>
      </c>
      <c r="K1338" s="167">
        <v>0.95</v>
      </c>
    </row>
    <row r="1339" spans="1:11" x14ac:dyDescent="0.25">
      <c r="A1339" s="153">
        <v>1335</v>
      </c>
      <c r="B1339" s="154" t="s">
        <v>253</v>
      </c>
      <c r="C1339" s="154" t="s">
        <v>254</v>
      </c>
      <c r="D1339" s="154" t="s">
        <v>255</v>
      </c>
      <c r="E1339" s="155" t="s">
        <v>253</v>
      </c>
      <c r="F1339" s="156" t="s">
        <v>253</v>
      </c>
      <c r="G1339" s="155" t="s">
        <v>295</v>
      </c>
      <c r="H1339" s="155" t="s">
        <v>253</v>
      </c>
      <c r="I1339" s="157" t="s">
        <v>253</v>
      </c>
      <c r="J1339" s="156" t="s">
        <v>253</v>
      </c>
      <c r="K1339" s="167" t="s">
        <v>253</v>
      </c>
    </row>
    <row r="1340" spans="1:11" x14ac:dyDescent="0.25">
      <c r="A1340" s="153">
        <v>1336</v>
      </c>
      <c r="B1340" s="154" t="s">
        <v>253</v>
      </c>
      <c r="C1340" s="154" t="s">
        <v>254</v>
      </c>
      <c r="D1340" s="154" t="s">
        <v>255</v>
      </c>
      <c r="E1340" s="155" t="s">
        <v>253</v>
      </c>
      <c r="F1340" s="156" t="s">
        <v>253</v>
      </c>
      <c r="G1340" s="155" t="s">
        <v>295</v>
      </c>
      <c r="H1340" s="155" t="s">
        <v>253</v>
      </c>
      <c r="I1340" s="157" t="s">
        <v>253</v>
      </c>
      <c r="J1340" s="156" t="s">
        <v>253</v>
      </c>
      <c r="K1340" s="167" t="s">
        <v>253</v>
      </c>
    </row>
    <row r="1341" spans="1:11" x14ac:dyDescent="0.25">
      <c r="A1341" s="153">
        <v>1337</v>
      </c>
      <c r="B1341" s="154" t="s">
        <v>253</v>
      </c>
      <c r="C1341" s="154" t="s">
        <v>254</v>
      </c>
      <c r="D1341" s="154" t="s">
        <v>255</v>
      </c>
      <c r="E1341" s="155" t="s">
        <v>253</v>
      </c>
      <c r="F1341" s="156" t="s">
        <v>253</v>
      </c>
      <c r="G1341" s="155" t="s">
        <v>295</v>
      </c>
      <c r="H1341" s="155" t="s">
        <v>253</v>
      </c>
      <c r="I1341" s="157" t="s">
        <v>253</v>
      </c>
      <c r="J1341" s="156" t="s">
        <v>253</v>
      </c>
      <c r="K1341" s="167" t="s">
        <v>253</v>
      </c>
    </row>
    <row r="1342" spans="1:11" x14ac:dyDescent="0.25">
      <c r="A1342" s="153">
        <v>1338</v>
      </c>
      <c r="B1342" s="154" t="s">
        <v>1971</v>
      </c>
      <c r="C1342" s="154" t="s">
        <v>294</v>
      </c>
      <c r="D1342" s="154" t="s">
        <v>255</v>
      </c>
      <c r="E1342" s="155" t="s">
        <v>352</v>
      </c>
      <c r="F1342" s="156">
        <v>775</v>
      </c>
      <c r="G1342" s="155" t="s">
        <v>295</v>
      </c>
      <c r="H1342" s="155" t="s">
        <v>304</v>
      </c>
      <c r="I1342" s="157">
        <v>40756</v>
      </c>
      <c r="J1342" s="156">
        <v>724.62</v>
      </c>
      <c r="K1342" s="167">
        <v>1</v>
      </c>
    </row>
    <row r="1343" spans="1:11" x14ac:dyDescent="0.25">
      <c r="A1343" s="153">
        <v>1339</v>
      </c>
      <c r="B1343" s="154" t="s">
        <v>1972</v>
      </c>
      <c r="C1343" s="154" t="s">
        <v>294</v>
      </c>
      <c r="D1343" s="154" t="s">
        <v>255</v>
      </c>
      <c r="E1343" s="155" t="s">
        <v>352</v>
      </c>
      <c r="F1343" s="156">
        <v>1937</v>
      </c>
      <c r="G1343" s="155" t="s">
        <v>295</v>
      </c>
      <c r="H1343" s="155" t="s">
        <v>297</v>
      </c>
      <c r="I1343" s="157">
        <v>40757</v>
      </c>
      <c r="J1343" s="156">
        <v>1811.09</v>
      </c>
      <c r="K1343" s="167">
        <v>1</v>
      </c>
    </row>
    <row r="1344" spans="1:11" x14ac:dyDescent="0.25">
      <c r="A1344" s="153">
        <v>1340</v>
      </c>
      <c r="B1344" s="154" t="s">
        <v>1973</v>
      </c>
      <c r="C1344" s="154" t="s">
        <v>254</v>
      </c>
      <c r="D1344" s="154" t="s">
        <v>255</v>
      </c>
      <c r="E1344" s="155" t="s">
        <v>352</v>
      </c>
      <c r="F1344" s="156">
        <v>930</v>
      </c>
      <c r="G1344" s="155" t="s">
        <v>295</v>
      </c>
      <c r="H1344" s="155" t="s">
        <v>304</v>
      </c>
      <c r="I1344" s="157">
        <v>40756</v>
      </c>
      <c r="J1344" s="156">
        <v>869.55</v>
      </c>
      <c r="K1344" s="167">
        <v>1</v>
      </c>
    </row>
    <row r="1345" spans="1:11" x14ac:dyDescent="0.25">
      <c r="A1345" s="153">
        <v>1341</v>
      </c>
      <c r="B1345" s="154" t="s">
        <v>1974</v>
      </c>
      <c r="C1345" s="154" t="s">
        <v>254</v>
      </c>
      <c r="D1345" s="154" t="s">
        <v>255</v>
      </c>
      <c r="E1345" s="155" t="s">
        <v>352</v>
      </c>
      <c r="F1345" s="156">
        <v>4262</v>
      </c>
      <c r="G1345" s="155" t="s">
        <v>295</v>
      </c>
      <c r="H1345" s="155" t="s">
        <v>314</v>
      </c>
      <c r="I1345" s="157">
        <v>40752</v>
      </c>
      <c r="J1345" s="156">
        <v>4198.76</v>
      </c>
      <c r="K1345" s="167">
        <v>1.05</v>
      </c>
    </row>
    <row r="1346" spans="1:11" x14ac:dyDescent="0.25">
      <c r="A1346" s="153">
        <v>1342</v>
      </c>
      <c r="B1346" s="154" t="s">
        <v>1975</v>
      </c>
      <c r="C1346" s="154" t="s">
        <v>294</v>
      </c>
      <c r="D1346" s="154" t="s">
        <v>255</v>
      </c>
      <c r="E1346" s="155" t="s">
        <v>352</v>
      </c>
      <c r="F1346" s="156">
        <v>4727.84</v>
      </c>
      <c r="G1346" s="155" t="s">
        <v>295</v>
      </c>
      <c r="H1346" s="155" t="s">
        <v>304</v>
      </c>
      <c r="I1346" s="157">
        <v>40750</v>
      </c>
      <c r="J1346" s="156">
        <v>4200.68</v>
      </c>
      <c r="K1346" s="167">
        <v>0.95</v>
      </c>
    </row>
    <row r="1347" spans="1:11" x14ac:dyDescent="0.25">
      <c r="A1347" s="153">
        <v>1343</v>
      </c>
      <c r="B1347" s="154" t="s">
        <v>1976</v>
      </c>
      <c r="C1347" s="154" t="s">
        <v>254</v>
      </c>
      <c r="D1347" s="154" t="s">
        <v>255</v>
      </c>
      <c r="E1347" s="155" t="s">
        <v>352</v>
      </c>
      <c r="F1347" s="156">
        <v>6355</v>
      </c>
      <c r="G1347" s="155" t="s">
        <v>295</v>
      </c>
      <c r="H1347" s="155" t="s">
        <v>297</v>
      </c>
      <c r="I1347" s="157">
        <v>40757</v>
      </c>
      <c r="J1347" s="156">
        <v>5556.34</v>
      </c>
      <c r="K1347" s="167">
        <v>0.93</v>
      </c>
    </row>
    <row r="1348" spans="1:11" x14ac:dyDescent="0.25">
      <c r="A1348" s="153">
        <v>1344</v>
      </c>
      <c r="B1348" s="154" t="s">
        <v>1977</v>
      </c>
      <c r="C1348" s="154" t="s">
        <v>294</v>
      </c>
      <c r="D1348" s="154" t="s">
        <v>255</v>
      </c>
      <c r="E1348" s="155" t="s">
        <v>352</v>
      </c>
      <c r="F1348" s="156">
        <v>2170</v>
      </c>
      <c r="G1348" s="155" t="s">
        <v>295</v>
      </c>
      <c r="H1348" s="155" t="s">
        <v>316</v>
      </c>
      <c r="I1348" s="157">
        <v>40759</v>
      </c>
      <c r="J1348" s="156">
        <v>2170</v>
      </c>
      <c r="K1348" s="167">
        <v>1.07</v>
      </c>
    </row>
    <row r="1349" spans="1:11" x14ac:dyDescent="0.25">
      <c r="A1349" s="153">
        <v>1345</v>
      </c>
      <c r="B1349" s="154" t="s">
        <v>1978</v>
      </c>
      <c r="C1349" s="154" t="s">
        <v>254</v>
      </c>
      <c r="D1349" s="154" t="s">
        <v>255</v>
      </c>
      <c r="E1349" s="155" t="s">
        <v>352</v>
      </c>
      <c r="F1349" s="156">
        <v>6845.83</v>
      </c>
      <c r="G1349" s="155" t="s">
        <v>295</v>
      </c>
      <c r="H1349" s="155" t="s">
        <v>297</v>
      </c>
      <c r="I1349" s="157">
        <v>40813</v>
      </c>
      <c r="J1349" s="156">
        <v>6082.52</v>
      </c>
      <c r="K1349" s="167">
        <v>0.95</v>
      </c>
    </row>
    <row r="1350" spans="1:11" x14ac:dyDescent="0.25">
      <c r="A1350" s="153">
        <v>1346</v>
      </c>
      <c r="B1350" s="154" t="s">
        <v>1979</v>
      </c>
      <c r="C1350" s="154" t="s">
        <v>294</v>
      </c>
      <c r="D1350" s="154" t="s">
        <v>255</v>
      </c>
      <c r="E1350" s="155" t="s">
        <v>352</v>
      </c>
      <c r="F1350" s="156">
        <v>2945</v>
      </c>
      <c r="G1350" s="155" t="s">
        <v>295</v>
      </c>
      <c r="H1350" s="155" t="s">
        <v>309</v>
      </c>
      <c r="I1350" s="157">
        <v>40764</v>
      </c>
      <c r="J1350" s="156">
        <v>2616.63</v>
      </c>
      <c r="K1350" s="167">
        <v>0.95</v>
      </c>
    </row>
    <row r="1351" spans="1:11" x14ac:dyDescent="0.25">
      <c r="A1351" s="153">
        <v>1347</v>
      </c>
      <c r="B1351" s="154" t="s">
        <v>1980</v>
      </c>
      <c r="C1351" s="154" t="s">
        <v>294</v>
      </c>
      <c r="D1351" s="154" t="s">
        <v>255</v>
      </c>
      <c r="E1351" s="155" t="s">
        <v>352</v>
      </c>
      <c r="F1351" s="156">
        <v>3332.5</v>
      </c>
      <c r="G1351" s="155" t="s">
        <v>295</v>
      </c>
      <c r="H1351" s="155" t="s">
        <v>309</v>
      </c>
      <c r="I1351" s="157">
        <v>40764</v>
      </c>
      <c r="J1351" s="156">
        <v>2960.93</v>
      </c>
      <c r="K1351" s="167">
        <v>0.95</v>
      </c>
    </row>
    <row r="1352" spans="1:11" x14ac:dyDescent="0.25">
      <c r="A1352" s="153">
        <v>1348</v>
      </c>
      <c r="B1352" s="154" t="s">
        <v>1981</v>
      </c>
      <c r="C1352" s="154" t="s">
        <v>254</v>
      </c>
      <c r="D1352" s="154" t="s">
        <v>255</v>
      </c>
      <c r="E1352" s="155">
        <v>40680</v>
      </c>
      <c r="F1352" s="156">
        <v>10850</v>
      </c>
      <c r="G1352" s="155" t="s">
        <v>295</v>
      </c>
      <c r="H1352" s="155" t="s">
        <v>297</v>
      </c>
      <c r="I1352" s="157">
        <v>40764</v>
      </c>
      <c r="J1352" s="156">
        <v>9640.23</v>
      </c>
      <c r="K1352" s="167">
        <v>0.95</v>
      </c>
    </row>
    <row r="1353" spans="1:11" x14ac:dyDescent="0.25">
      <c r="A1353" s="153">
        <v>1349</v>
      </c>
      <c r="B1353" s="154" t="s">
        <v>1982</v>
      </c>
      <c r="C1353" s="154" t="s">
        <v>294</v>
      </c>
      <c r="D1353" s="154" t="s">
        <v>255</v>
      </c>
      <c r="E1353" s="155" t="s">
        <v>352</v>
      </c>
      <c r="F1353" s="156">
        <v>779</v>
      </c>
      <c r="G1353" s="155" t="s">
        <v>295</v>
      </c>
      <c r="H1353" s="155" t="s">
        <v>297</v>
      </c>
      <c r="I1353" s="157">
        <v>40778</v>
      </c>
      <c r="J1353" s="156">
        <v>692.14</v>
      </c>
      <c r="K1353" s="167">
        <v>0.95</v>
      </c>
    </row>
    <row r="1354" spans="1:11" x14ac:dyDescent="0.25">
      <c r="A1354" s="153">
        <v>1350</v>
      </c>
      <c r="B1354" s="154" t="s">
        <v>1983</v>
      </c>
      <c r="C1354" s="154" t="s">
        <v>294</v>
      </c>
      <c r="D1354" s="154" t="s">
        <v>255</v>
      </c>
      <c r="E1354" s="155" t="s">
        <v>352</v>
      </c>
      <c r="F1354" s="156">
        <v>3875</v>
      </c>
      <c r="G1354" s="155" t="s">
        <v>295</v>
      </c>
      <c r="H1354" s="155" t="s">
        <v>304</v>
      </c>
      <c r="I1354" s="157">
        <v>40777</v>
      </c>
      <c r="J1354" s="156">
        <v>3442.94</v>
      </c>
      <c r="K1354" s="167">
        <v>0.95</v>
      </c>
    </row>
    <row r="1355" spans="1:11" x14ac:dyDescent="0.25">
      <c r="A1355" s="153">
        <v>1351</v>
      </c>
      <c r="B1355" s="154" t="s">
        <v>1984</v>
      </c>
      <c r="C1355" s="154" t="s">
        <v>294</v>
      </c>
      <c r="D1355" s="154" t="s">
        <v>255</v>
      </c>
      <c r="E1355" s="155" t="s">
        <v>352</v>
      </c>
      <c r="F1355" s="156">
        <v>6045</v>
      </c>
      <c r="G1355" s="155" t="s">
        <v>295</v>
      </c>
      <c r="H1355" s="155" t="s">
        <v>304</v>
      </c>
      <c r="I1355" s="157">
        <v>40765</v>
      </c>
      <c r="J1355" s="156">
        <v>5158.3500000000004</v>
      </c>
      <c r="K1355" s="167">
        <v>0.91</v>
      </c>
    </row>
    <row r="1356" spans="1:11" x14ac:dyDescent="0.25">
      <c r="A1356" s="153">
        <v>1352</v>
      </c>
      <c r="B1356" s="154" t="s">
        <v>1985</v>
      </c>
      <c r="C1356" s="154" t="s">
        <v>294</v>
      </c>
      <c r="D1356" s="154" t="s">
        <v>255</v>
      </c>
      <c r="E1356" s="155" t="s">
        <v>352</v>
      </c>
      <c r="F1356" s="156">
        <v>1538</v>
      </c>
      <c r="G1356" s="155" t="s">
        <v>295</v>
      </c>
      <c r="H1356" s="155" t="s">
        <v>297</v>
      </c>
      <c r="I1356" s="157">
        <v>40785</v>
      </c>
      <c r="J1356" s="156">
        <v>1366.51</v>
      </c>
      <c r="K1356" s="167">
        <v>0.95</v>
      </c>
    </row>
    <row r="1357" spans="1:11" x14ac:dyDescent="0.25">
      <c r="A1357" s="153">
        <v>1353</v>
      </c>
      <c r="B1357" s="154" t="s">
        <v>1986</v>
      </c>
      <c r="C1357" s="154" t="s">
        <v>254</v>
      </c>
      <c r="D1357" s="154" t="s">
        <v>255</v>
      </c>
      <c r="E1357" s="155" t="s">
        <v>352</v>
      </c>
      <c r="F1357" s="156">
        <v>8060</v>
      </c>
      <c r="G1357" s="155" t="s">
        <v>295</v>
      </c>
      <c r="H1357" s="155" t="s">
        <v>304</v>
      </c>
      <c r="I1357" s="157">
        <v>40774</v>
      </c>
      <c r="J1357" s="156">
        <v>7161.31</v>
      </c>
      <c r="K1357" s="167">
        <v>0.95</v>
      </c>
    </row>
    <row r="1358" spans="1:11" x14ac:dyDescent="0.25">
      <c r="A1358" s="153">
        <v>1354</v>
      </c>
      <c r="B1358" s="154" t="s">
        <v>1987</v>
      </c>
      <c r="C1358" s="154" t="s">
        <v>294</v>
      </c>
      <c r="D1358" s="154" t="s">
        <v>255</v>
      </c>
      <c r="E1358" s="155" t="s">
        <v>352</v>
      </c>
      <c r="F1358" s="156">
        <v>3177.5</v>
      </c>
      <c r="G1358" s="155" t="s">
        <v>295</v>
      </c>
      <c r="H1358" s="155" t="s">
        <v>304</v>
      </c>
      <c r="I1358" s="157">
        <v>40879</v>
      </c>
      <c r="J1358" s="156">
        <v>2823.2</v>
      </c>
      <c r="K1358" s="167">
        <v>0.95</v>
      </c>
    </row>
    <row r="1359" spans="1:11" x14ac:dyDescent="0.25">
      <c r="A1359" s="153">
        <v>1355</v>
      </c>
      <c r="B1359" s="154" t="s">
        <v>1988</v>
      </c>
      <c r="C1359" s="154" t="s">
        <v>254</v>
      </c>
      <c r="D1359" s="154" t="s">
        <v>255</v>
      </c>
      <c r="E1359" s="155" t="s">
        <v>352</v>
      </c>
      <c r="F1359" s="156">
        <v>3410</v>
      </c>
      <c r="G1359" s="155" t="s">
        <v>295</v>
      </c>
      <c r="H1359" s="155" t="s">
        <v>321</v>
      </c>
      <c r="I1359" s="157">
        <v>40752</v>
      </c>
      <c r="J1359" s="156">
        <v>3410</v>
      </c>
      <c r="K1359" s="167">
        <v>1.07</v>
      </c>
    </row>
    <row r="1360" spans="1:11" x14ac:dyDescent="0.25">
      <c r="A1360" s="153">
        <v>1356</v>
      </c>
      <c r="B1360" s="154" t="s">
        <v>1989</v>
      </c>
      <c r="C1360" s="154" t="s">
        <v>254</v>
      </c>
      <c r="D1360" s="154" t="s">
        <v>255</v>
      </c>
      <c r="E1360" s="155">
        <v>40633</v>
      </c>
      <c r="F1360" s="156">
        <v>3410</v>
      </c>
      <c r="G1360" s="155" t="s">
        <v>295</v>
      </c>
      <c r="H1360" s="155" t="s">
        <v>316</v>
      </c>
      <c r="I1360" s="157">
        <v>40767</v>
      </c>
      <c r="J1360" s="156">
        <v>3410</v>
      </c>
      <c r="K1360" s="167">
        <v>1.07</v>
      </c>
    </row>
    <row r="1361" spans="1:11" x14ac:dyDescent="0.25">
      <c r="A1361" s="153">
        <v>1357</v>
      </c>
      <c r="B1361" s="154" t="s">
        <v>1990</v>
      </c>
      <c r="C1361" s="154" t="s">
        <v>254</v>
      </c>
      <c r="D1361" s="154" t="s">
        <v>255</v>
      </c>
      <c r="E1361" s="155">
        <v>40619</v>
      </c>
      <c r="F1361" s="156">
        <v>10385</v>
      </c>
      <c r="G1361" s="155" t="s">
        <v>295</v>
      </c>
      <c r="H1361" s="155" t="s">
        <v>302</v>
      </c>
      <c r="I1361" s="157">
        <v>40785</v>
      </c>
      <c r="J1361" s="156">
        <v>10385</v>
      </c>
      <c r="K1361" s="167">
        <v>1.07</v>
      </c>
    </row>
    <row r="1362" spans="1:11" x14ac:dyDescent="0.25">
      <c r="A1362" s="153">
        <v>1358</v>
      </c>
      <c r="B1362" s="154" t="s">
        <v>1991</v>
      </c>
      <c r="C1362" s="154" t="s">
        <v>294</v>
      </c>
      <c r="D1362" s="154" t="s">
        <v>255</v>
      </c>
      <c r="E1362" s="155" t="s">
        <v>352</v>
      </c>
      <c r="F1362" s="156">
        <v>2712.5</v>
      </c>
      <c r="G1362" s="155" t="s">
        <v>295</v>
      </c>
      <c r="H1362" s="155" t="s">
        <v>304</v>
      </c>
      <c r="I1362" s="157">
        <v>40774</v>
      </c>
      <c r="J1362" s="156">
        <v>2410.04</v>
      </c>
      <c r="K1362" s="167">
        <v>0.95</v>
      </c>
    </row>
    <row r="1363" spans="1:11" x14ac:dyDescent="0.25">
      <c r="A1363" s="153">
        <v>1359</v>
      </c>
      <c r="B1363" s="154" t="s">
        <v>1992</v>
      </c>
      <c r="C1363" s="154" t="s">
        <v>294</v>
      </c>
      <c r="D1363" s="154" t="s">
        <v>255</v>
      </c>
      <c r="E1363" s="155" t="s">
        <v>352</v>
      </c>
      <c r="F1363" s="156">
        <v>3332.5</v>
      </c>
      <c r="G1363" s="155" t="s">
        <v>295</v>
      </c>
      <c r="H1363" s="155" t="s">
        <v>309</v>
      </c>
      <c r="I1363" s="157">
        <v>40774</v>
      </c>
      <c r="J1363" s="156">
        <v>2960.91</v>
      </c>
      <c r="K1363" s="167">
        <v>0.95</v>
      </c>
    </row>
    <row r="1364" spans="1:11" x14ac:dyDescent="0.25">
      <c r="A1364" s="153">
        <v>1360</v>
      </c>
      <c r="B1364" s="154" t="s">
        <v>1993</v>
      </c>
      <c r="C1364" s="154" t="s">
        <v>254</v>
      </c>
      <c r="D1364" s="154" t="s">
        <v>255</v>
      </c>
      <c r="E1364" s="155" t="s">
        <v>352</v>
      </c>
      <c r="F1364" s="156">
        <v>6587</v>
      </c>
      <c r="G1364" s="155" t="s">
        <v>295</v>
      </c>
      <c r="H1364" s="155" t="s">
        <v>314</v>
      </c>
      <c r="I1364" s="157">
        <v>40767</v>
      </c>
      <c r="J1364" s="156">
        <v>6182.36</v>
      </c>
      <c r="K1364" s="167">
        <v>1</v>
      </c>
    </row>
    <row r="1365" spans="1:11" x14ac:dyDescent="0.25">
      <c r="A1365" s="153">
        <v>1361</v>
      </c>
      <c r="B1365" s="154" t="s">
        <v>1994</v>
      </c>
      <c r="C1365" s="154" t="s">
        <v>254</v>
      </c>
      <c r="D1365" s="154" t="s">
        <v>255</v>
      </c>
      <c r="E1365" s="155" t="s">
        <v>352</v>
      </c>
      <c r="F1365" s="156">
        <v>3565</v>
      </c>
      <c r="G1365" s="155" t="s">
        <v>295</v>
      </c>
      <c r="H1365" s="155" t="s">
        <v>304</v>
      </c>
      <c r="I1365" s="157">
        <v>40771</v>
      </c>
      <c r="J1365" s="156">
        <v>3167.49</v>
      </c>
      <c r="K1365" s="167">
        <v>0.95</v>
      </c>
    </row>
    <row r="1366" spans="1:11" x14ac:dyDescent="0.25">
      <c r="A1366" s="153">
        <v>1362</v>
      </c>
      <c r="B1366" s="154" t="s">
        <v>1995</v>
      </c>
      <c r="C1366" s="154" t="s">
        <v>294</v>
      </c>
      <c r="D1366" s="154" t="s">
        <v>255</v>
      </c>
      <c r="E1366" s="155" t="s">
        <v>352</v>
      </c>
      <c r="F1366" s="156">
        <v>13717.5</v>
      </c>
      <c r="G1366" s="155" t="s">
        <v>295</v>
      </c>
      <c r="H1366" s="155" t="s">
        <v>304</v>
      </c>
      <c r="I1366" s="157">
        <v>40774</v>
      </c>
      <c r="J1366" s="156">
        <v>12188.01</v>
      </c>
      <c r="K1366" s="167">
        <v>0.95</v>
      </c>
    </row>
    <row r="1367" spans="1:11" x14ac:dyDescent="0.25">
      <c r="A1367" s="153">
        <v>1363</v>
      </c>
      <c r="B1367" s="154" t="s">
        <v>1996</v>
      </c>
      <c r="C1367" s="154" t="s">
        <v>294</v>
      </c>
      <c r="D1367" s="154" t="s">
        <v>255</v>
      </c>
      <c r="E1367" s="155" t="s">
        <v>352</v>
      </c>
      <c r="F1367" s="156">
        <v>8486</v>
      </c>
      <c r="G1367" s="155" t="s">
        <v>295</v>
      </c>
      <c r="H1367" s="155" t="s">
        <v>297</v>
      </c>
      <c r="I1367" s="157">
        <v>40778</v>
      </c>
      <c r="J1367" s="156">
        <v>7539.81</v>
      </c>
      <c r="K1367" s="167">
        <v>0.95</v>
      </c>
    </row>
    <row r="1368" spans="1:11" x14ac:dyDescent="0.25">
      <c r="A1368" s="153">
        <v>1364</v>
      </c>
      <c r="B1368" s="154" t="s">
        <v>1997</v>
      </c>
      <c r="C1368" s="154" t="s">
        <v>254</v>
      </c>
      <c r="D1368" s="154" t="s">
        <v>255</v>
      </c>
      <c r="E1368" s="155" t="s">
        <v>352</v>
      </c>
      <c r="F1368" s="156">
        <v>3565</v>
      </c>
      <c r="G1368" s="155" t="s">
        <v>295</v>
      </c>
      <c r="H1368" s="155" t="s">
        <v>304</v>
      </c>
      <c r="I1368" s="157">
        <v>40774</v>
      </c>
      <c r="J1368" s="156">
        <v>3167.5</v>
      </c>
      <c r="K1368" s="167">
        <v>0.95</v>
      </c>
    </row>
    <row r="1369" spans="1:11" x14ac:dyDescent="0.25">
      <c r="A1369" s="153">
        <v>1365</v>
      </c>
      <c r="B1369" s="154" t="s">
        <v>1998</v>
      </c>
      <c r="C1369" s="154" t="s">
        <v>294</v>
      </c>
      <c r="D1369" s="154" t="s">
        <v>255</v>
      </c>
      <c r="E1369" s="155" t="s">
        <v>352</v>
      </c>
      <c r="F1369" s="156">
        <v>1937</v>
      </c>
      <c r="G1369" s="155" t="s">
        <v>295</v>
      </c>
      <c r="H1369" s="155" t="s">
        <v>309</v>
      </c>
      <c r="I1369" s="157">
        <v>40784</v>
      </c>
      <c r="J1369" s="156">
        <v>1720.96</v>
      </c>
      <c r="K1369" s="167">
        <v>0.95</v>
      </c>
    </row>
    <row r="1370" spans="1:11" x14ac:dyDescent="0.25">
      <c r="A1370" s="153">
        <v>1366</v>
      </c>
      <c r="B1370" s="154" t="s">
        <v>1999</v>
      </c>
      <c r="C1370" s="154" t="s">
        <v>294</v>
      </c>
      <c r="D1370" s="154" t="s">
        <v>255</v>
      </c>
      <c r="E1370" s="155" t="s">
        <v>352</v>
      </c>
      <c r="F1370" s="156">
        <v>1550</v>
      </c>
      <c r="G1370" s="155" t="s">
        <v>295</v>
      </c>
      <c r="H1370" s="155" t="s">
        <v>309</v>
      </c>
      <c r="I1370" s="157">
        <v>40784</v>
      </c>
      <c r="J1370" s="156">
        <v>1377.17</v>
      </c>
      <c r="K1370" s="167">
        <v>0.95</v>
      </c>
    </row>
    <row r="1371" spans="1:11" x14ac:dyDescent="0.25">
      <c r="A1371" s="153">
        <v>1367</v>
      </c>
      <c r="B1371" s="154" t="s">
        <v>2000</v>
      </c>
      <c r="C1371" s="154" t="s">
        <v>294</v>
      </c>
      <c r="D1371" s="154" t="s">
        <v>255</v>
      </c>
      <c r="E1371" s="155">
        <v>40471</v>
      </c>
      <c r="F1371" s="156">
        <v>2790</v>
      </c>
      <c r="G1371" s="155" t="s">
        <v>295</v>
      </c>
      <c r="H1371" s="155" t="s">
        <v>309</v>
      </c>
      <c r="I1371" s="157">
        <v>40784</v>
      </c>
      <c r="J1371" s="156">
        <v>2478.91</v>
      </c>
      <c r="K1371" s="167">
        <v>0.95</v>
      </c>
    </row>
    <row r="1372" spans="1:11" x14ac:dyDescent="0.25">
      <c r="A1372" s="153">
        <v>1368</v>
      </c>
      <c r="B1372" s="154" t="s">
        <v>2001</v>
      </c>
      <c r="C1372" s="154" t="s">
        <v>294</v>
      </c>
      <c r="D1372" s="154" t="s">
        <v>255</v>
      </c>
      <c r="E1372" s="155" t="s">
        <v>352</v>
      </c>
      <c r="F1372" s="156">
        <v>465</v>
      </c>
      <c r="G1372" s="155" t="s">
        <v>295</v>
      </c>
      <c r="H1372" s="155" t="s">
        <v>309</v>
      </c>
      <c r="I1372" s="157">
        <v>40784</v>
      </c>
      <c r="J1372" s="156">
        <v>413.15</v>
      </c>
      <c r="K1372" s="167">
        <v>0.95</v>
      </c>
    </row>
    <row r="1373" spans="1:11" x14ac:dyDescent="0.25">
      <c r="A1373" s="153">
        <v>1369</v>
      </c>
      <c r="B1373" s="154" t="s">
        <v>2002</v>
      </c>
      <c r="C1373" s="154" t="s">
        <v>294</v>
      </c>
      <c r="D1373" s="154" t="s">
        <v>255</v>
      </c>
      <c r="E1373" s="155" t="s">
        <v>352</v>
      </c>
      <c r="F1373" s="156">
        <v>465</v>
      </c>
      <c r="G1373" s="155" t="s">
        <v>295</v>
      </c>
      <c r="H1373" s="155" t="s">
        <v>309</v>
      </c>
      <c r="I1373" s="157">
        <v>40784</v>
      </c>
      <c r="J1373" s="156">
        <v>413.15</v>
      </c>
      <c r="K1373" s="167">
        <v>0.95</v>
      </c>
    </row>
    <row r="1374" spans="1:11" x14ac:dyDescent="0.25">
      <c r="A1374" s="153">
        <v>1370</v>
      </c>
      <c r="B1374" s="154" t="s">
        <v>2003</v>
      </c>
      <c r="C1374" s="154" t="s">
        <v>294</v>
      </c>
      <c r="D1374" s="154" t="s">
        <v>255</v>
      </c>
      <c r="E1374" s="155">
        <v>40487</v>
      </c>
      <c r="F1374" s="156">
        <v>2945</v>
      </c>
      <c r="G1374" s="155" t="s">
        <v>295</v>
      </c>
      <c r="H1374" s="155" t="s">
        <v>309</v>
      </c>
      <c r="I1374" s="157">
        <v>40784</v>
      </c>
      <c r="J1374" s="156">
        <v>2616.63</v>
      </c>
      <c r="K1374" s="167">
        <v>0.95</v>
      </c>
    </row>
    <row r="1375" spans="1:11" x14ac:dyDescent="0.25">
      <c r="A1375" s="153">
        <v>1371</v>
      </c>
      <c r="B1375" s="154" t="s">
        <v>2004</v>
      </c>
      <c r="C1375" s="154" t="s">
        <v>294</v>
      </c>
      <c r="D1375" s="154" t="s">
        <v>255</v>
      </c>
      <c r="E1375" s="155" t="s">
        <v>352</v>
      </c>
      <c r="F1375" s="156">
        <v>5192.5</v>
      </c>
      <c r="G1375" s="155" t="s">
        <v>295</v>
      </c>
      <c r="H1375" s="155" t="s">
        <v>304</v>
      </c>
      <c r="I1375" s="157">
        <v>40777</v>
      </c>
      <c r="J1375" s="156">
        <v>4613.53</v>
      </c>
      <c r="K1375" s="167">
        <v>0.95</v>
      </c>
    </row>
    <row r="1376" spans="1:11" x14ac:dyDescent="0.25">
      <c r="A1376" s="153">
        <v>1372</v>
      </c>
      <c r="B1376" s="154" t="s">
        <v>2005</v>
      </c>
      <c r="C1376" s="154" t="s">
        <v>254</v>
      </c>
      <c r="D1376" s="154" t="s">
        <v>255</v>
      </c>
      <c r="E1376" s="155" t="s">
        <v>352</v>
      </c>
      <c r="F1376" s="156">
        <v>4032</v>
      </c>
      <c r="G1376" s="155" t="s">
        <v>295</v>
      </c>
      <c r="H1376" s="155" t="s">
        <v>74</v>
      </c>
      <c r="I1376" s="157">
        <v>40778</v>
      </c>
      <c r="J1376" s="156">
        <v>4032</v>
      </c>
      <c r="K1376" s="167">
        <v>1.07</v>
      </c>
    </row>
    <row r="1377" spans="1:11" x14ac:dyDescent="0.25">
      <c r="A1377" s="153">
        <v>1373</v>
      </c>
      <c r="B1377" s="154" t="s">
        <v>2006</v>
      </c>
      <c r="C1377" s="154" t="s">
        <v>254</v>
      </c>
      <c r="D1377" s="154" t="s">
        <v>255</v>
      </c>
      <c r="E1377" s="155">
        <v>40564</v>
      </c>
      <c r="F1377" s="156">
        <v>14957.5</v>
      </c>
      <c r="G1377" s="155" t="s">
        <v>295</v>
      </c>
      <c r="H1377" s="155" t="s">
        <v>304</v>
      </c>
      <c r="I1377" s="157">
        <v>40780</v>
      </c>
      <c r="J1377" s="156">
        <v>13289.72</v>
      </c>
      <c r="K1377" s="167">
        <v>0.95</v>
      </c>
    </row>
    <row r="1378" spans="1:11" x14ac:dyDescent="0.25">
      <c r="A1378" s="153">
        <v>1374</v>
      </c>
      <c r="B1378" s="154" t="s">
        <v>2007</v>
      </c>
      <c r="C1378" s="154" t="s">
        <v>254</v>
      </c>
      <c r="D1378" s="154" t="s">
        <v>255</v>
      </c>
      <c r="E1378" s="155" t="s">
        <v>352</v>
      </c>
      <c r="F1378" s="156">
        <v>8835</v>
      </c>
      <c r="G1378" s="155" t="s">
        <v>295</v>
      </c>
      <c r="H1378" s="155" t="s">
        <v>300</v>
      </c>
      <c r="I1378" s="157">
        <v>40786</v>
      </c>
      <c r="J1378" s="156">
        <v>8291.64</v>
      </c>
      <c r="K1378" s="167">
        <v>1</v>
      </c>
    </row>
    <row r="1379" spans="1:11" x14ac:dyDescent="0.25">
      <c r="A1379" s="153">
        <v>1375</v>
      </c>
      <c r="B1379" s="154" t="s">
        <v>2008</v>
      </c>
      <c r="C1379" s="154" t="s">
        <v>294</v>
      </c>
      <c r="D1379" s="154" t="s">
        <v>255</v>
      </c>
      <c r="E1379" s="155" t="s">
        <v>352</v>
      </c>
      <c r="F1379" s="156">
        <v>2867.5</v>
      </c>
      <c r="G1379" s="155" t="s">
        <v>295</v>
      </c>
      <c r="H1379" s="155" t="s">
        <v>320</v>
      </c>
      <c r="I1379" s="157">
        <v>40779</v>
      </c>
      <c r="J1379" s="156">
        <v>2547.7600000000002</v>
      </c>
      <c r="K1379" s="167">
        <v>0.95</v>
      </c>
    </row>
    <row r="1380" spans="1:11" x14ac:dyDescent="0.25">
      <c r="A1380" s="153">
        <v>1376</v>
      </c>
      <c r="B1380" s="154" t="s">
        <v>2009</v>
      </c>
      <c r="C1380" s="154" t="s">
        <v>254</v>
      </c>
      <c r="D1380" s="154" t="s">
        <v>255</v>
      </c>
      <c r="E1380" s="155" t="s">
        <v>352</v>
      </c>
      <c r="F1380" s="156">
        <v>6432.5</v>
      </c>
      <c r="G1380" s="155" t="s">
        <v>295</v>
      </c>
      <c r="H1380" s="155" t="s">
        <v>304</v>
      </c>
      <c r="I1380" s="157">
        <v>40787</v>
      </c>
      <c r="J1380" s="156">
        <v>5715.26</v>
      </c>
      <c r="K1380" s="167">
        <v>0.95</v>
      </c>
    </row>
    <row r="1381" spans="1:11" x14ac:dyDescent="0.25">
      <c r="A1381" s="153">
        <v>1377</v>
      </c>
      <c r="B1381" s="154" t="s">
        <v>2010</v>
      </c>
      <c r="C1381" s="154" t="s">
        <v>254</v>
      </c>
      <c r="D1381" s="154" t="s">
        <v>255</v>
      </c>
      <c r="E1381" s="155" t="s">
        <v>352</v>
      </c>
      <c r="F1381" s="156">
        <v>4107.5</v>
      </c>
      <c r="G1381" s="155" t="s">
        <v>295</v>
      </c>
      <c r="H1381" s="155" t="s">
        <v>309</v>
      </c>
      <c r="I1381" s="157">
        <v>40780</v>
      </c>
      <c r="J1381" s="156">
        <v>3640.52</v>
      </c>
      <c r="K1381" s="167">
        <v>0.94</v>
      </c>
    </row>
    <row r="1382" spans="1:11" x14ac:dyDescent="0.25">
      <c r="A1382" s="153">
        <v>1378</v>
      </c>
      <c r="B1382" s="154" t="s">
        <v>2011</v>
      </c>
      <c r="C1382" s="154" t="s">
        <v>254</v>
      </c>
      <c r="D1382" s="154" t="s">
        <v>255</v>
      </c>
      <c r="E1382" s="155" t="s">
        <v>352</v>
      </c>
      <c r="F1382" s="156">
        <v>3642.5</v>
      </c>
      <c r="G1382" s="155" t="s">
        <v>295</v>
      </c>
      <c r="H1382" s="155" t="s">
        <v>297</v>
      </c>
      <c r="I1382" s="157">
        <v>40792</v>
      </c>
      <c r="J1382" s="156">
        <v>3404.8</v>
      </c>
      <c r="K1382" s="167">
        <v>1</v>
      </c>
    </row>
    <row r="1383" spans="1:11" x14ac:dyDescent="0.25">
      <c r="A1383" s="153">
        <v>1379</v>
      </c>
      <c r="B1383" s="154" t="s">
        <v>2012</v>
      </c>
      <c r="C1383" s="154" t="s">
        <v>254</v>
      </c>
      <c r="D1383" s="154" t="s">
        <v>255</v>
      </c>
      <c r="E1383" s="155" t="s">
        <v>352</v>
      </c>
      <c r="F1383" s="156">
        <v>3487.5</v>
      </c>
      <c r="G1383" s="155" t="s">
        <v>295</v>
      </c>
      <c r="H1383" s="155" t="s">
        <v>309</v>
      </c>
      <c r="I1383" s="157">
        <v>40784</v>
      </c>
      <c r="J1383" s="156">
        <v>3098.65</v>
      </c>
      <c r="K1383" s="167">
        <v>0.95</v>
      </c>
    </row>
    <row r="1384" spans="1:11" x14ac:dyDescent="0.25">
      <c r="A1384" s="153">
        <v>1380</v>
      </c>
      <c r="B1384" s="154" t="s">
        <v>2013</v>
      </c>
      <c r="C1384" s="154" t="s">
        <v>294</v>
      </c>
      <c r="D1384" s="154" t="s">
        <v>255</v>
      </c>
      <c r="E1384" s="155" t="s">
        <v>352</v>
      </c>
      <c r="F1384" s="156">
        <v>779</v>
      </c>
      <c r="G1384" s="155" t="s">
        <v>295</v>
      </c>
      <c r="H1384" s="155" t="s">
        <v>297</v>
      </c>
      <c r="I1384" s="157">
        <v>40785</v>
      </c>
      <c r="J1384" s="156">
        <v>692.14</v>
      </c>
      <c r="K1384" s="167">
        <v>0.95</v>
      </c>
    </row>
    <row r="1385" spans="1:11" x14ac:dyDescent="0.25">
      <c r="A1385" s="153">
        <v>1381</v>
      </c>
      <c r="B1385" s="154" t="s">
        <v>2014</v>
      </c>
      <c r="C1385" s="154" t="s">
        <v>294</v>
      </c>
      <c r="D1385" s="154" t="s">
        <v>255</v>
      </c>
      <c r="E1385" s="155" t="s">
        <v>352</v>
      </c>
      <c r="F1385" s="156">
        <v>3332.5</v>
      </c>
      <c r="G1385" s="155" t="s">
        <v>295</v>
      </c>
      <c r="H1385" s="155" t="s">
        <v>304</v>
      </c>
      <c r="I1385" s="157">
        <v>40793</v>
      </c>
      <c r="J1385" s="156">
        <v>2960.93</v>
      </c>
      <c r="K1385" s="167">
        <v>0.95</v>
      </c>
    </row>
    <row r="1386" spans="1:11" x14ac:dyDescent="0.25">
      <c r="A1386" s="153">
        <v>1382</v>
      </c>
      <c r="B1386" s="154" t="s">
        <v>2015</v>
      </c>
      <c r="C1386" s="154" t="s">
        <v>294</v>
      </c>
      <c r="D1386" s="154" t="s">
        <v>255</v>
      </c>
      <c r="E1386" s="155" t="s">
        <v>352</v>
      </c>
      <c r="F1386" s="156">
        <v>480</v>
      </c>
      <c r="G1386" s="155" t="s">
        <v>295</v>
      </c>
      <c r="H1386" s="155" t="s">
        <v>297</v>
      </c>
      <c r="I1386" s="157">
        <v>40792</v>
      </c>
      <c r="J1386" s="156">
        <v>456</v>
      </c>
      <c r="K1386" s="167">
        <v>1.01</v>
      </c>
    </row>
    <row r="1387" spans="1:11" x14ac:dyDescent="0.25">
      <c r="A1387" s="153">
        <v>1383</v>
      </c>
      <c r="B1387" s="154" t="s">
        <v>2016</v>
      </c>
      <c r="C1387" s="154" t="s">
        <v>294</v>
      </c>
      <c r="D1387" s="154" t="s">
        <v>255</v>
      </c>
      <c r="E1387" s="155" t="s">
        <v>352</v>
      </c>
      <c r="F1387" s="156">
        <v>3952.5</v>
      </c>
      <c r="G1387" s="155" t="s">
        <v>295</v>
      </c>
      <c r="H1387" s="155" t="s">
        <v>309</v>
      </c>
      <c r="I1387" s="157">
        <v>40792</v>
      </c>
      <c r="J1387" s="156">
        <v>3695.58</v>
      </c>
      <c r="K1387" s="167">
        <v>1</v>
      </c>
    </row>
    <row r="1388" spans="1:11" x14ac:dyDescent="0.25">
      <c r="A1388" s="153">
        <v>1384</v>
      </c>
      <c r="B1388" s="154" t="s">
        <v>2017</v>
      </c>
      <c r="C1388" s="154" t="s">
        <v>294</v>
      </c>
      <c r="D1388" s="154" t="s">
        <v>255</v>
      </c>
      <c r="E1388" s="155" t="s">
        <v>352</v>
      </c>
      <c r="F1388" s="156">
        <v>3332.5</v>
      </c>
      <c r="G1388" s="155" t="s">
        <v>295</v>
      </c>
      <c r="H1388" s="155" t="s">
        <v>309</v>
      </c>
      <c r="I1388" s="157">
        <v>40794</v>
      </c>
      <c r="J1388" s="156">
        <v>2777.13</v>
      </c>
      <c r="K1388" s="167">
        <v>0.89</v>
      </c>
    </row>
    <row r="1389" spans="1:11" x14ac:dyDescent="0.25">
      <c r="A1389" s="153">
        <v>1385</v>
      </c>
      <c r="B1389" s="154" t="s">
        <v>2018</v>
      </c>
      <c r="C1389" s="154" t="s">
        <v>294</v>
      </c>
      <c r="D1389" s="154" t="s">
        <v>255</v>
      </c>
      <c r="E1389" s="155" t="s">
        <v>352</v>
      </c>
      <c r="F1389" s="156">
        <v>578</v>
      </c>
      <c r="G1389" s="155" t="s">
        <v>295</v>
      </c>
      <c r="H1389" s="155" t="s">
        <v>297</v>
      </c>
      <c r="I1389" s="157">
        <v>40835</v>
      </c>
      <c r="J1389" s="156">
        <v>522.22</v>
      </c>
      <c r="K1389" s="167">
        <v>0.96</v>
      </c>
    </row>
    <row r="1390" spans="1:11" x14ac:dyDescent="0.25">
      <c r="A1390" s="153">
        <v>1386</v>
      </c>
      <c r="B1390" s="154" t="s">
        <v>2019</v>
      </c>
      <c r="C1390" s="154" t="s">
        <v>294</v>
      </c>
      <c r="D1390" s="154" t="s">
        <v>255</v>
      </c>
      <c r="E1390" s="155" t="s">
        <v>352</v>
      </c>
      <c r="F1390" s="156">
        <v>775</v>
      </c>
      <c r="G1390" s="155" t="s">
        <v>295</v>
      </c>
      <c r="H1390" s="155" t="s">
        <v>297</v>
      </c>
      <c r="I1390" s="157">
        <v>40820</v>
      </c>
      <c r="J1390" s="156">
        <v>724.62</v>
      </c>
      <c r="K1390" s="167">
        <v>1</v>
      </c>
    </row>
    <row r="1391" spans="1:11" x14ac:dyDescent="0.25">
      <c r="A1391" s="153">
        <v>1387</v>
      </c>
      <c r="B1391" s="154" t="s">
        <v>2020</v>
      </c>
      <c r="C1391" s="154" t="s">
        <v>294</v>
      </c>
      <c r="D1391" s="154" t="s">
        <v>255</v>
      </c>
      <c r="E1391" s="155">
        <v>40774</v>
      </c>
      <c r="F1391" s="156">
        <v>4107</v>
      </c>
      <c r="G1391" s="155" t="s">
        <v>295</v>
      </c>
      <c r="H1391" s="155" t="s">
        <v>320</v>
      </c>
      <c r="I1391" s="157">
        <v>40798</v>
      </c>
      <c r="J1391" s="156">
        <v>3679.5</v>
      </c>
      <c r="K1391" s="167">
        <v>0.95</v>
      </c>
    </row>
    <row r="1392" spans="1:11" x14ac:dyDescent="0.25">
      <c r="A1392" s="153">
        <v>1388</v>
      </c>
      <c r="B1392" s="154" t="s">
        <v>253</v>
      </c>
      <c r="C1392" s="154" t="s">
        <v>254</v>
      </c>
      <c r="D1392" s="154" t="s">
        <v>255</v>
      </c>
      <c r="E1392" s="155" t="s">
        <v>253</v>
      </c>
      <c r="F1392" s="156" t="s">
        <v>253</v>
      </c>
      <c r="G1392" s="155" t="s">
        <v>295</v>
      </c>
      <c r="H1392" s="155" t="s">
        <v>253</v>
      </c>
      <c r="I1392" s="157" t="s">
        <v>253</v>
      </c>
      <c r="J1392" s="156" t="s">
        <v>253</v>
      </c>
      <c r="K1392" s="167" t="s">
        <v>253</v>
      </c>
    </row>
    <row r="1393" spans="1:11" x14ac:dyDescent="0.25">
      <c r="A1393" s="153">
        <v>1389</v>
      </c>
      <c r="B1393" s="154" t="s">
        <v>2021</v>
      </c>
      <c r="C1393" s="154" t="s">
        <v>294</v>
      </c>
      <c r="D1393" s="154" t="s">
        <v>255</v>
      </c>
      <c r="E1393" s="155" t="s">
        <v>352</v>
      </c>
      <c r="F1393" s="156">
        <v>1937</v>
      </c>
      <c r="G1393" s="155" t="s">
        <v>295</v>
      </c>
      <c r="H1393" s="155" t="s">
        <v>297</v>
      </c>
      <c r="I1393" s="157">
        <v>40806</v>
      </c>
      <c r="J1393" s="156">
        <v>1721.01</v>
      </c>
      <c r="K1393" s="167">
        <v>0.95</v>
      </c>
    </row>
    <row r="1394" spans="1:11" x14ac:dyDescent="0.25">
      <c r="A1394" s="153">
        <v>1390</v>
      </c>
      <c r="B1394" s="154" t="s">
        <v>2022</v>
      </c>
      <c r="C1394" s="154" t="s">
        <v>254</v>
      </c>
      <c r="D1394" s="154" t="s">
        <v>255</v>
      </c>
      <c r="E1394" s="155" t="s">
        <v>352</v>
      </c>
      <c r="F1394" s="156">
        <v>3720</v>
      </c>
      <c r="G1394" s="155" t="s">
        <v>295</v>
      </c>
      <c r="H1394" s="155" t="s">
        <v>300</v>
      </c>
      <c r="I1394" s="157">
        <v>40816</v>
      </c>
      <c r="J1394" s="156">
        <v>3664.2</v>
      </c>
      <c r="K1394" s="167">
        <v>1.05</v>
      </c>
    </row>
    <row r="1395" spans="1:11" x14ac:dyDescent="0.25">
      <c r="A1395" s="153">
        <v>1391</v>
      </c>
      <c r="B1395" s="154" t="s">
        <v>2023</v>
      </c>
      <c r="C1395" s="154" t="s">
        <v>294</v>
      </c>
      <c r="D1395" s="154" t="s">
        <v>255</v>
      </c>
      <c r="E1395" s="155" t="s">
        <v>352</v>
      </c>
      <c r="F1395" s="156">
        <v>4054</v>
      </c>
      <c r="G1395" s="155" t="s">
        <v>295</v>
      </c>
      <c r="H1395" s="155" t="s">
        <v>297</v>
      </c>
      <c r="I1395" s="157">
        <v>40806</v>
      </c>
      <c r="J1395" s="156">
        <v>3467.5</v>
      </c>
      <c r="K1395" s="167">
        <v>0.91</v>
      </c>
    </row>
    <row r="1396" spans="1:11" x14ac:dyDescent="0.25">
      <c r="A1396" s="153">
        <v>1392</v>
      </c>
      <c r="B1396" s="154" t="s">
        <v>2024</v>
      </c>
      <c r="C1396" s="154" t="s">
        <v>294</v>
      </c>
      <c r="D1396" s="154" t="s">
        <v>255</v>
      </c>
      <c r="E1396" s="155" t="s">
        <v>352</v>
      </c>
      <c r="F1396" s="156">
        <v>380</v>
      </c>
      <c r="G1396" s="155" t="s">
        <v>295</v>
      </c>
      <c r="H1396" s="155" t="s">
        <v>304</v>
      </c>
      <c r="I1396" s="157">
        <v>40801</v>
      </c>
      <c r="J1396" s="156">
        <v>343.33</v>
      </c>
      <c r="K1396" s="167">
        <v>0.96</v>
      </c>
    </row>
    <row r="1397" spans="1:11" x14ac:dyDescent="0.25">
      <c r="A1397" s="153">
        <v>1393</v>
      </c>
      <c r="B1397" s="154" t="s">
        <v>2025</v>
      </c>
      <c r="C1397" s="154" t="s">
        <v>294</v>
      </c>
      <c r="D1397" s="154" t="s">
        <v>255</v>
      </c>
      <c r="E1397" s="155" t="s">
        <v>352</v>
      </c>
      <c r="F1397" s="156">
        <v>4632</v>
      </c>
      <c r="G1397" s="155" t="s">
        <v>295</v>
      </c>
      <c r="H1397" s="155" t="s">
        <v>297</v>
      </c>
      <c r="I1397" s="157">
        <v>40829</v>
      </c>
      <c r="J1397" s="156">
        <v>4115.53</v>
      </c>
      <c r="K1397" s="167">
        <v>0.95</v>
      </c>
    </row>
    <row r="1398" spans="1:11" x14ac:dyDescent="0.25">
      <c r="A1398" s="153">
        <v>1394</v>
      </c>
      <c r="B1398" s="154" t="s">
        <v>2026</v>
      </c>
      <c r="C1398" s="154" t="s">
        <v>254</v>
      </c>
      <c r="D1398" s="154" t="s">
        <v>255</v>
      </c>
      <c r="E1398" s="155" t="s">
        <v>352</v>
      </c>
      <c r="F1398" s="156">
        <v>7982.5</v>
      </c>
      <c r="G1398" s="155" t="s">
        <v>295</v>
      </c>
      <c r="H1398" s="155" t="s">
        <v>302</v>
      </c>
      <c r="I1398" s="157">
        <v>40821</v>
      </c>
      <c r="J1398" s="156">
        <v>7092.43</v>
      </c>
      <c r="K1398" s="167">
        <v>0.95</v>
      </c>
    </row>
    <row r="1399" spans="1:11" x14ac:dyDescent="0.25">
      <c r="A1399" s="153">
        <v>1395</v>
      </c>
      <c r="B1399" s="154" t="s">
        <v>253</v>
      </c>
      <c r="C1399" s="154" t="s">
        <v>254</v>
      </c>
      <c r="D1399" s="154" t="s">
        <v>255</v>
      </c>
      <c r="E1399" s="155" t="s">
        <v>253</v>
      </c>
      <c r="F1399" s="156" t="s">
        <v>253</v>
      </c>
      <c r="G1399" s="155" t="s">
        <v>295</v>
      </c>
      <c r="H1399" s="155" t="s">
        <v>253</v>
      </c>
      <c r="I1399" s="157" t="s">
        <v>253</v>
      </c>
      <c r="J1399" s="156" t="s">
        <v>253</v>
      </c>
      <c r="K1399" s="167" t="s">
        <v>253</v>
      </c>
    </row>
    <row r="1400" spans="1:11" x14ac:dyDescent="0.25">
      <c r="A1400" s="153">
        <v>1396</v>
      </c>
      <c r="B1400" s="154" t="s">
        <v>2027</v>
      </c>
      <c r="C1400" s="154" t="s">
        <v>294</v>
      </c>
      <c r="D1400" s="154" t="s">
        <v>255</v>
      </c>
      <c r="E1400" s="155">
        <v>40778</v>
      </c>
      <c r="F1400" s="156">
        <v>4495</v>
      </c>
      <c r="G1400" s="155" t="s">
        <v>295</v>
      </c>
      <c r="H1400" s="155" t="s">
        <v>304</v>
      </c>
      <c r="I1400" s="157">
        <v>40821</v>
      </c>
      <c r="J1400" s="156">
        <v>4202.82</v>
      </c>
      <c r="K1400" s="167">
        <v>1</v>
      </c>
    </row>
    <row r="1401" spans="1:11" x14ac:dyDescent="0.25">
      <c r="A1401" s="153">
        <v>1397</v>
      </c>
      <c r="B1401" s="154" t="s">
        <v>2028</v>
      </c>
      <c r="C1401" s="154" t="s">
        <v>294</v>
      </c>
      <c r="D1401" s="154" t="s">
        <v>255</v>
      </c>
      <c r="E1401" s="155" t="s">
        <v>352</v>
      </c>
      <c r="F1401" s="156">
        <v>2790</v>
      </c>
      <c r="G1401" s="155" t="s">
        <v>295</v>
      </c>
      <c r="H1401" s="155" t="s">
        <v>304</v>
      </c>
      <c r="I1401" s="157">
        <v>40813</v>
      </c>
      <c r="J1401" s="156">
        <v>2478.91</v>
      </c>
      <c r="K1401" s="167">
        <v>0.95</v>
      </c>
    </row>
    <row r="1402" spans="1:11" x14ac:dyDescent="0.25">
      <c r="A1402" s="153">
        <v>1398</v>
      </c>
      <c r="B1402" s="154" t="s">
        <v>2029</v>
      </c>
      <c r="C1402" s="154" t="s">
        <v>294</v>
      </c>
      <c r="D1402" s="154" t="s">
        <v>255</v>
      </c>
      <c r="E1402" s="155" t="s">
        <v>352</v>
      </c>
      <c r="F1402" s="156">
        <v>4054</v>
      </c>
      <c r="G1402" s="155" t="s">
        <v>295</v>
      </c>
      <c r="H1402" s="155" t="s">
        <v>297</v>
      </c>
      <c r="I1402" s="157">
        <v>40813</v>
      </c>
      <c r="J1402" s="156">
        <v>3601.98</v>
      </c>
      <c r="K1402" s="167">
        <v>0.95</v>
      </c>
    </row>
    <row r="1403" spans="1:11" x14ac:dyDescent="0.25">
      <c r="A1403" s="153">
        <v>1399</v>
      </c>
      <c r="B1403" s="154" t="s">
        <v>2030</v>
      </c>
      <c r="C1403" s="154" t="s">
        <v>254</v>
      </c>
      <c r="D1403" s="154" t="s">
        <v>255</v>
      </c>
      <c r="E1403" s="155" t="s">
        <v>352</v>
      </c>
      <c r="F1403" s="156">
        <v>6975</v>
      </c>
      <c r="G1403" s="155" t="s">
        <v>295</v>
      </c>
      <c r="H1403" s="155" t="s">
        <v>297</v>
      </c>
      <c r="I1403" s="157">
        <v>40848</v>
      </c>
      <c r="J1403" s="156">
        <v>6197.28</v>
      </c>
      <c r="K1403" s="167">
        <v>0.95</v>
      </c>
    </row>
    <row r="1404" spans="1:11" x14ac:dyDescent="0.25">
      <c r="A1404" s="153">
        <v>1400</v>
      </c>
      <c r="B1404" s="154" t="s">
        <v>2031</v>
      </c>
      <c r="C1404" s="154" t="s">
        <v>294</v>
      </c>
      <c r="D1404" s="154" t="s">
        <v>255</v>
      </c>
      <c r="E1404" s="155">
        <v>40774</v>
      </c>
      <c r="F1404" s="156">
        <v>2945</v>
      </c>
      <c r="G1404" s="155" t="s">
        <v>295</v>
      </c>
      <c r="H1404" s="155" t="s">
        <v>320</v>
      </c>
      <c r="I1404" s="157">
        <v>40812</v>
      </c>
      <c r="J1404" s="156">
        <v>2616.63</v>
      </c>
      <c r="K1404" s="167">
        <v>0.95</v>
      </c>
    </row>
    <row r="1405" spans="1:11" x14ac:dyDescent="0.25">
      <c r="A1405" s="153">
        <v>1401</v>
      </c>
      <c r="B1405" s="154" t="s">
        <v>2032</v>
      </c>
      <c r="C1405" s="154" t="s">
        <v>254</v>
      </c>
      <c r="D1405" s="154" t="s">
        <v>255</v>
      </c>
      <c r="E1405" s="155" t="s">
        <v>352</v>
      </c>
      <c r="F1405" s="156">
        <v>697.5</v>
      </c>
      <c r="G1405" s="155" t="s">
        <v>295</v>
      </c>
      <c r="H1405" s="155" t="s">
        <v>297</v>
      </c>
      <c r="I1405" s="157">
        <v>40835</v>
      </c>
      <c r="J1405" s="156">
        <v>619.72</v>
      </c>
      <c r="K1405" s="167">
        <v>0.95</v>
      </c>
    </row>
    <row r="1406" spans="1:11" x14ac:dyDescent="0.25">
      <c r="A1406" s="153">
        <v>1402</v>
      </c>
      <c r="B1406" s="154" t="s">
        <v>253</v>
      </c>
      <c r="C1406" s="154" t="s">
        <v>254</v>
      </c>
      <c r="D1406" s="154" t="s">
        <v>255</v>
      </c>
      <c r="E1406" s="155" t="s">
        <v>253</v>
      </c>
      <c r="F1406" s="156" t="s">
        <v>253</v>
      </c>
      <c r="G1406" s="155" t="s">
        <v>295</v>
      </c>
      <c r="H1406" s="155" t="s">
        <v>253</v>
      </c>
      <c r="I1406" s="157" t="s">
        <v>253</v>
      </c>
      <c r="J1406" s="156" t="s">
        <v>253</v>
      </c>
      <c r="K1406" s="167" t="s">
        <v>253</v>
      </c>
    </row>
    <row r="1407" spans="1:11" x14ac:dyDescent="0.25">
      <c r="A1407" s="153">
        <v>1403</v>
      </c>
      <c r="B1407" s="154" t="s">
        <v>253</v>
      </c>
      <c r="C1407" s="154" t="s">
        <v>254</v>
      </c>
      <c r="D1407" s="154" t="s">
        <v>255</v>
      </c>
      <c r="E1407" s="155" t="s">
        <v>253</v>
      </c>
      <c r="F1407" s="156" t="s">
        <v>253</v>
      </c>
      <c r="G1407" s="155" t="s">
        <v>295</v>
      </c>
      <c r="H1407" s="155" t="s">
        <v>253</v>
      </c>
      <c r="I1407" s="157" t="s">
        <v>253</v>
      </c>
      <c r="J1407" s="156" t="s">
        <v>253</v>
      </c>
      <c r="K1407" s="167" t="s">
        <v>253</v>
      </c>
    </row>
    <row r="1408" spans="1:11" x14ac:dyDescent="0.25">
      <c r="A1408" s="153">
        <v>1404</v>
      </c>
      <c r="B1408" s="154" t="s">
        <v>253</v>
      </c>
      <c r="C1408" s="154" t="s">
        <v>254</v>
      </c>
      <c r="D1408" s="154" t="s">
        <v>255</v>
      </c>
      <c r="E1408" s="155" t="s">
        <v>253</v>
      </c>
      <c r="F1408" s="156" t="s">
        <v>253</v>
      </c>
      <c r="G1408" s="155" t="s">
        <v>295</v>
      </c>
      <c r="H1408" s="155" t="s">
        <v>253</v>
      </c>
      <c r="I1408" s="157" t="s">
        <v>253</v>
      </c>
      <c r="J1408" s="156" t="s">
        <v>253</v>
      </c>
      <c r="K1408" s="167" t="s">
        <v>253</v>
      </c>
    </row>
    <row r="1409" spans="1:11" x14ac:dyDescent="0.25">
      <c r="A1409" s="153">
        <v>1405</v>
      </c>
      <c r="B1409" s="154" t="s">
        <v>2033</v>
      </c>
      <c r="C1409" s="154" t="s">
        <v>254</v>
      </c>
      <c r="D1409" s="154" t="s">
        <v>255</v>
      </c>
      <c r="E1409" s="155" t="s">
        <v>352</v>
      </c>
      <c r="F1409" s="156">
        <v>6200</v>
      </c>
      <c r="G1409" s="155" t="s">
        <v>295</v>
      </c>
      <c r="H1409" s="155" t="s">
        <v>315</v>
      </c>
      <c r="I1409" s="157">
        <v>40934</v>
      </c>
      <c r="J1409" s="156">
        <v>6193.85</v>
      </c>
      <c r="K1409" s="167">
        <v>1.06</v>
      </c>
    </row>
    <row r="1410" spans="1:11" x14ac:dyDescent="0.25">
      <c r="A1410" s="153">
        <v>1406</v>
      </c>
      <c r="B1410" s="154" t="s">
        <v>2034</v>
      </c>
      <c r="C1410" s="154" t="s">
        <v>294</v>
      </c>
      <c r="D1410" s="154" t="s">
        <v>255</v>
      </c>
      <c r="E1410" s="155" t="s">
        <v>352</v>
      </c>
      <c r="F1410" s="156">
        <v>3100</v>
      </c>
      <c r="G1410" s="155" t="s">
        <v>295</v>
      </c>
      <c r="H1410" s="155" t="s">
        <v>309</v>
      </c>
      <c r="I1410" s="157">
        <v>40820</v>
      </c>
      <c r="J1410" s="156">
        <v>2898.5</v>
      </c>
      <c r="K1410" s="167">
        <v>1</v>
      </c>
    </row>
    <row r="1411" spans="1:11" x14ac:dyDescent="0.25">
      <c r="A1411" s="153">
        <v>1407</v>
      </c>
      <c r="B1411" s="154" t="s">
        <v>2035</v>
      </c>
      <c r="C1411" s="154" t="s">
        <v>254</v>
      </c>
      <c r="D1411" s="154" t="s">
        <v>255</v>
      </c>
      <c r="E1411" s="155" t="s">
        <v>352</v>
      </c>
      <c r="F1411" s="156">
        <v>3022.5</v>
      </c>
      <c r="G1411" s="155" t="s">
        <v>295</v>
      </c>
      <c r="H1411" s="155" t="s">
        <v>314</v>
      </c>
      <c r="I1411" s="157">
        <v>40841</v>
      </c>
      <c r="J1411" s="156">
        <v>3022.5</v>
      </c>
      <c r="K1411" s="167">
        <v>1.07</v>
      </c>
    </row>
    <row r="1412" spans="1:11" x14ac:dyDescent="0.25">
      <c r="A1412" s="153">
        <v>1408</v>
      </c>
      <c r="B1412" s="154" t="s">
        <v>2036</v>
      </c>
      <c r="C1412" s="154" t="s">
        <v>294</v>
      </c>
      <c r="D1412" s="154" t="s">
        <v>255</v>
      </c>
      <c r="E1412" s="155">
        <v>40777</v>
      </c>
      <c r="F1412" s="156">
        <v>3487.5</v>
      </c>
      <c r="G1412" s="155" t="s">
        <v>295</v>
      </c>
      <c r="H1412" s="155" t="s">
        <v>320</v>
      </c>
      <c r="I1412" s="157">
        <v>41284</v>
      </c>
      <c r="J1412" s="156">
        <v>3260.81</v>
      </c>
      <c r="K1412" s="167">
        <v>1</v>
      </c>
    </row>
    <row r="1413" spans="1:11" x14ac:dyDescent="0.25">
      <c r="A1413" s="153">
        <v>1409</v>
      </c>
      <c r="B1413" s="154" t="s">
        <v>2037</v>
      </c>
      <c r="C1413" s="154" t="s">
        <v>254</v>
      </c>
      <c r="D1413" s="154" t="s">
        <v>255</v>
      </c>
      <c r="E1413" s="155">
        <v>40561</v>
      </c>
      <c r="F1413" s="156">
        <v>10540</v>
      </c>
      <c r="G1413" s="155" t="s">
        <v>295</v>
      </c>
      <c r="H1413" s="155" t="s">
        <v>304</v>
      </c>
      <c r="I1413" s="157">
        <v>40813</v>
      </c>
      <c r="J1413" s="156">
        <v>9364.7900000000009</v>
      </c>
      <c r="K1413" s="167">
        <v>0.95</v>
      </c>
    </row>
    <row r="1414" spans="1:11" x14ac:dyDescent="0.25">
      <c r="A1414" s="153">
        <v>1410</v>
      </c>
      <c r="B1414" s="154" t="s">
        <v>2038</v>
      </c>
      <c r="C1414" s="154" t="s">
        <v>254</v>
      </c>
      <c r="D1414" s="154" t="s">
        <v>255</v>
      </c>
      <c r="E1414" s="155" t="s">
        <v>352</v>
      </c>
      <c r="F1414" s="156">
        <v>7672.5</v>
      </c>
      <c r="G1414" s="155" t="s">
        <v>295</v>
      </c>
      <c r="H1414" s="155" t="s">
        <v>314</v>
      </c>
      <c r="I1414" s="157">
        <v>40816</v>
      </c>
      <c r="J1414" s="156">
        <v>7672.5</v>
      </c>
      <c r="K1414" s="167">
        <v>1.07</v>
      </c>
    </row>
    <row r="1415" spans="1:11" x14ac:dyDescent="0.25">
      <c r="A1415" s="153">
        <v>1411</v>
      </c>
      <c r="B1415" s="154" t="s">
        <v>2039</v>
      </c>
      <c r="C1415" s="154" t="s">
        <v>254</v>
      </c>
      <c r="D1415" s="154" t="s">
        <v>255</v>
      </c>
      <c r="E1415" s="155" t="s">
        <v>352</v>
      </c>
      <c r="F1415" s="156">
        <v>6122.5</v>
      </c>
      <c r="G1415" s="155" t="s">
        <v>295</v>
      </c>
      <c r="H1415" s="155" t="s">
        <v>309</v>
      </c>
      <c r="I1415" s="157">
        <v>40834</v>
      </c>
      <c r="J1415" s="156">
        <v>5296.67</v>
      </c>
      <c r="K1415" s="167">
        <v>0.92</v>
      </c>
    </row>
    <row r="1416" spans="1:11" x14ac:dyDescent="0.25">
      <c r="A1416" s="153">
        <v>1412</v>
      </c>
      <c r="B1416" s="154" t="s">
        <v>2040</v>
      </c>
      <c r="C1416" s="154" t="s">
        <v>254</v>
      </c>
      <c r="D1416" s="154" t="s">
        <v>255</v>
      </c>
      <c r="E1416" s="155" t="s">
        <v>352</v>
      </c>
      <c r="F1416" s="156">
        <v>2635</v>
      </c>
      <c r="G1416" s="155" t="s">
        <v>295</v>
      </c>
      <c r="H1416" s="155" t="s">
        <v>320</v>
      </c>
      <c r="I1416" s="157">
        <v>40815</v>
      </c>
      <c r="J1416" s="156">
        <v>2341.19</v>
      </c>
      <c r="K1416" s="167">
        <v>0.95</v>
      </c>
    </row>
    <row r="1417" spans="1:11" x14ac:dyDescent="0.25">
      <c r="A1417" s="153">
        <v>1413</v>
      </c>
      <c r="B1417" s="154" t="s">
        <v>2041</v>
      </c>
      <c r="C1417" s="154" t="s">
        <v>294</v>
      </c>
      <c r="D1417" s="154" t="s">
        <v>255</v>
      </c>
      <c r="E1417" s="155" t="s">
        <v>352</v>
      </c>
      <c r="F1417" s="156">
        <v>2895</v>
      </c>
      <c r="G1417" s="155" t="s">
        <v>295</v>
      </c>
      <c r="H1417" s="155" t="s">
        <v>297</v>
      </c>
      <c r="I1417" s="157">
        <v>40820</v>
      </c>
      <c r="J1417" s="156">
        <v>2706.82</v>
      </c>
      <c r="K1417" s="167">
        <v>1</v>
      </c>
    </row>
    <row r="1418" spans="1:11" x14ac:dyDescent="0.25">
      <c r="A1418" s="153">
        <v>1414</v>
      </c>
      <c r="B1418" s="154" t="s">
        <v>2042</v>
      </c>
      <c r="C1418" s="154" t="s">
        <v>294</v>
      </c>
      <c r="D1418" s="154" t="s">
        <v>255</v>
      </c>
      <c r="E1418" s="155" t="s">
        <v>352</v>
      </c>
      <c r="F1418" s="156">
        <v>380</v>
      </c>
      <c r="G1418" s="155" t="s">
        <v>295</v>
      </c>
      <c r="H1418" s="155" t="s">
        <v>297</v>
      </c>
      <c r="I1418" s="157">
        <v>40841</v>
      </c>
      <c r="J1418" s="156">
        <v>343.33</v>
      </c>
      <c r="K1418" s="167">
        <v>0.96</v>
      </c>
    </row>
    <row r="1419" spans="1:11" x14ac:dyDescent="0.25">
      <c r="A1419" s="153">
        <v>1415</v>
      </c>
      <c r="B1419" s="154" t="s">
        <v>2043</v>
      </c>
      <c r="C1419" s="154" t="s">
        <v>294</v>
      </c>
      <c r="D1419" s="154" t="s">
        <v>255</v>
      </c>
      <c r="E1419" s="155" t="s">
        <v>352</v>
      </c>
      <c r="F1419" s="156">
        <v>779</v>
      </c>
      <c r="G1419" s="155" t="s">
        <v>295</v>
      </c>
      <c r="H1419" s="155" t="s">
        <v>297</v>
      </c>
      <c r="I1419" s="157">
        <v>40829</v>
      </c>
      <c r="J1419" s="156">
        <v>692.14</v>
      </c>
      <c r="K1419" s="167">
        <v>0.95</v>
      </c>
    </row>
    <row r="1420" spans="1:11" x14ac:dyDescent="0.25">
      <c r="A1420" s="153">
        <v>1416</v>
      </c>
      <c r="B1420" s="154" t="s">
        <v>2044</v>
      </c>
      <c r="C1420" s="154" t="s">
        <v>294</v>
      </c>
      <c r="D1420" s="154" t="s">
        <v>255</v>
      </c>
      <c r="E1420" s="155">
        <v>40800</v>
      </c>
      <c r="F1420" s="156">
        <v>3797.5</v>
      </c>
      <c r="G1420" s="155" t="s">
        <v>295</v>
      </c>
      <c r="H1420" s="155" t="s">
        <v>320</v>
      </c>
      <c r="I1420" s="157">
        <v>40820</v>
      </c>
      <c r="J1420" s="156">
        <v>3374.08</v>
      </c>
      <c r="K1420" s="167">
        <v>0.95</v>
      </c>
    </row>
    <row r="1421" spans="1:11" x14ac:dyDescent="0.25">
      <c r="A1421" s="153">
        <v>1417</v>
      </c>
      <c r="B1421" s="154" t="s">
        <v>2045</v>
      </c>
      <c r="C1421" s="154" t="s">
        <v>254</v>
      </c>
      <c r="D1421" s="154" t="s">
        <v>255</v>
      </c>
      <c r="E1421" s="155" t="s">
        <v>352</v>
      </c>
      <c r="F1421" s="156">
        <v>775</v>
      </c>
      <c r="G1421" s="155" t="s">
        <v>295</v>
      </c>
      <c r="H1421" s="155" t="s">
        <v>297</v>
      </c>
      <c r="I1421" s="157">
        <v>40829</v>
      </c>
      <c r="J1421" s="156">
        <v>688.59</v>
      </c>
      <c r="K1421" s="167">
        <v>0.95</v>
      </c>
    </row>
    <row r="1422" spans="1:11" x14ac:dyDescent="0.25">
      <c r="A1422" s="153">
        <v>1418</v>
      </c>
      <c r="B1422" s="154" t="s">
        <v>2046</v>
      </c>
      <c r="C1422" s="154" t="s">
        <v>254</v>
      </c>
      <c r="D1422" s="154" t="s">
        <v>255</v>
      </c>
      <c r="E1422" s="155" t="s">
        <v>352</v>
      </c>
      <c r="F1422" s="156">
        <v>5967.5</v>
      </c>
      <c r="G1422" s="155" t="s">
        <v>295</v>
      </c>
      <c r="H1422" s="155" t="s">
        <v>297</v>
      </c>
      <c r="I1422" s="157">
        <v>40869</v>
      </c>
      <c r="J1422" s="156">
        <v>5302.12</v>
      </c>
      <c r="K1422" s="167">
        <v>0.95</v>
      </c>
    </row>
    <row r="1423" spans="1:11" x14ac:dyDescent="0.25">
      <c r="A1423" s="153">
        <v>1419</v>
      </c>
      <c r="B1423" s="154" t="s">
        <v>2047</v>
      </c>
      <c r="C1423" s="154" t="s">
        <v>254</v>
      </c>
      <c r="D1423" s="154" t="s">
        <v>255</v>
      </c>
      <c r="E1423" s="155">
        <v>40716</v>
      </c>
      <c r="F1423" s="156">
        <v>9261.25</v>
      </c>
      <c r="G1423" s="155" t="s">
        <v>295</v>
      </c>
      <c r="H1423" s="155" t="s">
        <v>316</v>
      </c>
      <c r="I1423" s="157">
        <v>40850</v>
      </c>
      <c r="J1423" s="156">
        <v>9261.25</v>
      </c>
      <c r="K1423" s="167">
        <v>1.07</v>
      </c>
    </row>
    <row r="1424" spans="1:11" x14ac:dyDescent="0.25">
      <c r="A1424" s="153">
        <v>1420</v>
      </c>
      <c r="B1424" s="154" t="s">
        <v>2048</v>
      </c>
      <c r="C1424" s="154" t="s">
        <v>254</v>
      </c>
      <c r="D1424" s="154" t="s">
        <v>255</v>
      </c>
      <c r="E1424" s="155" t="s">
        <v>352</v>
      </c>
      <c r="F1424" s="156">
        <v>4650</v>
      </c>
      <c r="G1424" s="155" t="s">
        <v>295</v>
      </c>
      <c r="H1424" s="155" t="s">
        <v>318</v>
      </c>
      <c r="I1424" s="157">
        <v>40947</v>
      </c>
      <c r="J1424" s="156">
        <v>4580.25</v>
      </c>
      <c r="K1424" s="167">
        <v>1.05</v>
      </c>
    </row>
    <row r="1425" spans="1:11" x14ac:dyDescent="0.25">
      <c r="A1425" s="153">
        <v>1421</v>
      </c>
      <c r="B1425" s="154" t="s">
        <v>2049</v>
      </c>
      <c r="C1425" s="154" t="s">
        <v>254</v>
      </c>
      <c r="D1425" s="154" t="s">
        <v>255</v>
      </c>
      <c r="E1425" s="155">
        <v>40584</v>
      </c>
      <c r="F1425" s="156">
        <v>55195.5</v>
      </c>
      <c r="G1425" s="155" t="s">
        <v>295</v>
      </c>
      <c r="H1425" s="155" t="s">
        <v>297</v>
      </c>
      <c r="I1425" s="157">
        <v>40820</v>
      </c>
      <c r="J1425" s="156">
        <v>48870.54</v>
      </c>
      <c r="K1425" s="167">
        <v>0.94</v>
      </c>
    </row>
    <row r="1426" spans="1:11" x14ac:dyDescent="0.25">
      <c r="A1426" s="153">
        <v>1422</v>
      </c>
      <c r="B1426" s="154" t="s">
        <v>253</v>
      </c>
      <c r="C1426" s="154" t="s">
        <v>254</v>
      </c>
      <c r="D1426" s="154" t="s">
        <v>255</v>
      </c>
      <c r="E1426" s="155" t="s">
        <v>253</v>
      </c>
      <c r="F1426" s="156" t="s">
        <v>253</v>
      </c>
      <c r="G1426" s="155" t="s">
        <v>295</v>
      </c>
      <c r="H1426" s="155" t="s">
        <v>253</v>
      </c>
      <c r="I1426" s="157" t="s">
        <v>253</v>
      </c>
      <c r="J1426" s="156" t="s">
        <v>253</v>
      </c>
      <c r="K1426" s="167" t="s">
        <v>253</v>
      </c>
    </row>
    <row r="1427" spans="1:11" x14ac:dyDescent="0.25">
      <c r="A1427" s="153">
        <v>1423</v>
      </c>
      <c r="B1427" s="154" t="s">
        <v>2050</v>
      </c>
      <c r="C1427" s="154" t="s">
        <v>254</v>
      </c>
      <c r="D1427" s="154" t="s">
        <v>255</v>
      </c>
      <c r="E1427" s="155" t="s">
        <v>352</v>
      </c>
      <c r="F1427" s="156">
        <v>11831.67</v>
      </c>
      <c r="G1427" s="155" t="s">
        <v>295</v>
      </c>
      <c r="H1427" s="155" t="s">
        <v>309</v>
      </c>
      <c r="I1427" s="157">
        <v>40837</v>
      </c>
      <c r="J1427" s="156">
        <v>10512.45</v>
      </c>
      <c r="K1427" s="167">
        <v>0.95</v>
      </c>
    </row>
    <row r="1428" spans="1:11" x14ac:dyDescent="0.25">
      <c r="A1428" s="153">
        <v>1424</v>
      </c>
      <c r="B1428" s="154" t="s">
        <v>2051</v>
      </c>
      <c r="C1428" s="154" t="s">
        <v>294</v>
      </c>
      <c r="D1428" s="154" t="s">
        <v>255</v>
      </c>
      <c r="E1428" s="155">
        <v>40801</v>
      </c>
      <c r="F1428" s="156">
        <v>5192.5</v>
      </c>
      <c r="G1428" s="155" t="s">
        <v>295</v>
      </c>
      <c r="H1428" s="155" t="s">
        <v>304</v>
      </c>
      <c r="I1428" s="157">
        <v>40841</v>
      </c>
      <c r="J1428" s="156">
        <v>4613.53</v>
      </c>
      <c r="K1428" s="167">
        <v>0.95</v>
      </c>
    </row>
    <row r="1429" spans="1:11" x14ac:dyDescent="0.25">
      <c r="A1429" s="153">
        <v>1425</v>
      </c>
      <c r="B1429" s="154" t="s">
        <v>2052</v>
      </c>
      <c r="C1429" s="154" t="s">
        <v>294</v>
      </c>
      <c r="D1429" s="154" t="s">
        <v>255</v>
      </c>
      <c r="E1429" s="155">
        <v>40814</v>
      </c>
      <c r="F1429" s="156">
        <v>4960</v>
      </c>
      <c r="G1429" s="155" t="s">
        <v>295</v>
      </c>
      <c r="H1429" s="155" t="s">
        <v>304</v>
      </c>
      <c r="I1429" s="157">
        <v>40829</v>
      </c>
      <c r="J1429" s="156">
        <v>4197.9399999999996</v>
      </c>
      <c r="K1429" s="167">
        <v>0.9</v>
      </c>
    </row>
    <row r="1430" spans="1:11" x14ac:dyDescent="0.25">
      <c r="A1430" s="153">
        <v>1426</v>
      </c>
      <c r="B1430" s="154" t="s">
        <v>2053</v>
      </c>
      <c r="C1430" s="154" t="s">
        <v>254</v>
      </c>
      <c r="D1430" s="154" t="s">
        <v>255</v>
      </c>
      <c r="E1430" s="155" t="s">
        <v>352</v>
      </c>
      <c r="F1430" s="156">
        <v>4495</v>
      </c>
      <c r="G1430" s="155" t="s">
        <v>295</v>
      </c>
      <c r="H1430" s="155" t="s">
        <v>304</v>
      </c>
      <c r="I1430" s="157">
        <v>40841</v>
      </c>
      <c r="J1430" s="156">
        <v>3993.8</v>
      </c>
      <c r="K1430" s="167">
        <v>0.95</v>
      </c>
    </row>
    <row r="1431" spans="1:11" x14ac:dyDescent="0.25">
      <c r="A1431" s="153">
        <v>1427</v>
      </c>
      <c r="B1431" s="154" t="s">
        <v>2054</v>
      </c>
      <c r="C1431" s="154" t="s">
        <v>254</v>
      </c>
      <c r="D1431" s="154" t="s">
        <v>255</v>
      </c>
      <c r="E1431" s="155" t="s">
        <v>352</v>
      </c>
      <c r="F1431" s="156">
        <v>4960</v>
      </c>
      <c r="G1431" s="155" t="s">
        <v>295</v>
      </c>
      <c r="H1431" s="155" t="s">
        <v>297</v>
      </c>
      <c r="I1431" s="157">
        <v>40863</v>
      </c>
      <c r="J1431" s="156">
        <v>4406.96</v>
      </c>
      <c r="K1431" s="167">
        <v>0.95</v>
      </c>
    </row>
    <row r="1432" spans="1:11" x14ac:dyDescent="0.25">
      <c r="A1432" s="153">
        <v>1428</v>
      </c>
      <c r="B1432" s="154" t="s">
        <v>2055</v>
      </c>
      <c r="C1432" s="154" t="s">
        <v>294</v>
      </c>
      <c r="D1432" s="154" t="s">
        <v>255</v>
      </c>
      <c r="E1432" s="155" t="s">
        <v>352</v>
      </c>
      <c r="F1432" s="156">
        <v>930</v>
      </c>
      <c r="G1432" s="155" t="s">
        <v>295</v>
      </c>
      <c r="H1432" s="155" t="s">
        <v>304</v>
      </c>
      <c r="I1432" s="157">
        <v>40841</v>
      </c>
      <c r="J1432" s="156">
        <v>826.31</v>
      </c>
      <c r="K1432" s="167">
        <v>0.95</v>
      </c>
    </row>
    <row r="1433" spans="1:11" x14ac:dyDescent="0.25">
      <c r="A1433" s="153">
        <v>1429</v>
      </c>
      <c r="B1433" s="154" t="s">
        <v>2056</v>
      </c>
      <c r="C1433" s="154" t="s">
        <v>254</v>
      </c>
      <c r="D1433" s="154" t="s">
        <v>255</v>
      </c>
      <c r="E1433" s="155" t="s">
        <v>352</v>
      </c>
      <c r="F1433" s="156">
        <v>3797.5</v>
      </c>
      <c r="G1433" s="155" t="s">
        <v>295</v>
      </c>
      <c r="H1433" s="155" t="s">
        <v>74</v>
      </c>
      <c r="I1433" s="157">
        <v>40856</v>
      </c>
      <c r="J1433" s="156">
        <v>3374.1</v>
      </c>
      <c r="K1433" s="167">
        <v>0.95</v>
      </c>
    </row>
    <row r="1434" spans="1:11" x14ac:dyDescent="0.25">
      <c r="A1434" s="153">
        <v>1430</v>
      </c>
      <c r="B1434" s="154" t="s">
        <v>2057</v>
      </c>
      <c r="C1434" s="154" t="s">
        <v>294</v>
      </c>
      <c r="D1434" s="154" t="s">
        <v>255</v>
      </c>
      <c r="E1434" s="155">
        <v>40806</v>
      </c>
      <c r="F1434" s="156">
        <v>3565</v>
      </c>
      <c r="G1434" s="155" t="s">
        <v>295</v>
      </c>
      <c r="H1434" s="155" t="s">
        <v>309</v>
      </c>
      <c r="I1434" s="157">
        <v>40848</v>
      </c>
      <c r="J1434" s="156">
        <v>3167.5</v>
      </c>
      <c r="K1434" s="167">
        <v>0.95</v>
      </c>
    </row>
    <row r="1435" spans="1:11" x14ac:dyDescent="0.25">
      <c r="A1435" s="153">
        <v>1431</v>
      </c>
      <c r="B1435" s="154" t="s">
        <v>2058</v>
      </c>
      <c r="C1435" s="154" t="s">
        <v>294</v>
      </c>
      <c r="D1435" s="154" t="s">
        <v>255</v>
      </c>
      <c r="E1435" s="155" t="s">
        <v>352</v>
      </c>
      <c r="F1435" s="156">
        <v>380</v>
      </c>
      <c r="G1435" s="155" t="s">
        <v>295</v>
      </c>
      <c r="H1435" s="155" t="s">
        <v>297</v>
      </c>
      <c r="I1435" s="157">
        <v>40841</v>
      </c>
      <c r="J1435" s="156">
        <v>343.33</v>
      </c>
      <c r="K1435" s="167">
        <v>0.96</v>
      </c>
    </row>
    <row r="1436" spans="1:11" x14ac:dyDescent="0.25">
      <c r="A1436" s="153">
        <v>1432</v>
      </c>
      <c r="B1436" s="154" t="s">
        <v>2059</v>
      </c>
      <c r="C1436" s="154" t="s">
        <v>294</v>
      </c>
      <c r="D1436" s="154" t="s">
        <v>255</v>
      </c>
      <c r="E1436" s="155" t="s">
        <v>352</v>
      </c>
      <c r="F1436" s="156">
        <v>2315</v>
      </c>
      <c r="G1436" s="155" t="s">
        <v>295</v>
      </c>
      <c r="H1436" s="155" t="s">
        <v>297</v>
      </c>
      <c r="I1436" s="157">
        <v>40841</v>
      </c>
      <c r="J1436" s="156">
        <v>2056.88</v>
      </c>
      <c r="K1436" s="167">
        <v>0.95</v>
      </c>
    </row>
    <row r="1437" spans="1:11" x14ac:dyDescent="0.25">
      <c r="A1437" s="153">
        <v>1433</v>
      </c>
      <c r="B1437" s="154" t="s">
        <v>2060</v>
      </c>
      <c r="C1437" s="154" t="s">
        <v>294</v>
      </c>
      <c r="D1437" s="154" t="s">
        <v>255</v>
      </c>
      <c r="E1437" s="155" t="s">
        <v>352</v>
      </c>
      <c r="F1437" s="156">
        <v>5347.5</v>
      </c>
      <c r="G1437" s="155" t="s">
        <v>295</v>
      </c>
      <c r="H1437" s="155" t="s">
        <v>304</v>
      </c>
      <c r="I1437" s="157">
        <v>40847</v>
      </c>
      <c r="J1437" s="156">
        <v>4751.25</v>
      </c>
      <c r="K1437" s="167">
        <v>0.95</v>
      </c>
    </row>
    <row r="1438" spans="1:11" x14ac:dyDescent="0.25">
      <c r="A1438" s="153">
        <v>1434</v>
      </c>
      <c r="B1438" s="154" t="s">
        <v>2061</v>
      </c>
      <c r="C1438" s="154" t="s">
        <v>294</v>
      </c>
      <c r="D1438" s="154" t="s">
        <v>255</v>
      </c>
      <c r="E1438" s="155" t="s">
        <v>352</v>
      </c>
      <c r="F1438" s="156">
        <v>1627.5</v>
      </c>
      <c r="G1438" s="155" t="s">
        <v>295</v>
      </c>
      <c r="H1438" s="155" t="s">
        <v>304</v>
      </c>
      <c r="I1438" s="157">
        <v>40848</v>
      </c>
      <c r="J1438" s="156">
        <v>1521.71</v>
      </c>
      <c r="K1438" s="167">
        <v>1</v>
      </c>
    </row>
    <row r="1439" spans="1:11" x14ac:dyDescent="0.25">
      <c r="A1439" s="153">
        <v>1435</v>
      </c>
      <c r="B1439" s="154" t="s">
        <v>2062</v>
      </c>
      <c r="C1439" s="154" t="s">
        <v>294</v>
      </c>
      <c r="D1439" s="154" t="s">
        <v>255</v>
      </c>
      <c r="E1439" s="155">
        <v>40805</v>
      </c>
      <c r="F1439" s="156">
        <v>4107.5</v>
      </c>
      <c r="G1439" s="155" t="s">
        <v>295</v>
      </c>
      <c r="H1439" s="155" t="s">
        <v>309</v>
      </c>
      <c r="I1439" s="157">
        <v>40848</v>
      </c>
      <c r="J1439" s="156">
        <v>3440.48</v>
      </c>
      <c r="K1439" s="167">
        <v>0.89</v>
      </c>
    </row>
    <row r="1440" spans="1:11" x14ac:dyDescent="0.25">
      <c r="A1440" s="153">
        <v>1436</v>
      </c>
      <c r="B1440" s="154" t="s">
        <v>2063</v>
      </c>
      <c r="C1440" s="154" t="s">
        <v>294</v>
      </c>
      <c r="D1440" s="154" t="s">
        <v>255</v>
      </c>
      <c r="E1440" s="155">
        <v>40799</v>
      </c>
      <c r="F1440" s="156">
        <v>2895</v>
      </c>
      <c r="G1440" s="155" t="s">
        <v>295</v>
      </c>
      <c r="H1440" s="155" t="s">
        <v>297</v>
      </c>
      <c r="I1440" s="157">
        <v>40848</v>
      </c>
      <c r="J1440" s="156">
        <v>2572.1999999999998</v>
      </c>
      <c r="K1440" s="167">
        <v>0.95</v>
      </c>
    </row>
    <row r="1441" spans="1:11" x14ac:dyDescent="0.25">
      <c r="A1441" s="153">
        <v>1437</v>
      </c>
      <c r="B1441" s="154" t="s">
        <v>2064</v>
      </c>
      <c r="C1441" s="154" t="s">
        <v>294</v>
      </c>
      <c r="D1441" s="154" t="s">
        <v>255</v>
      </c>
      <c r="E1441" s="155">
        <v>40812</v>
      </c>
      <c r="F1441" s="156">
        <v>1538</v>
      </c>
      <c r="G1441" s="155" t="s">
        <v>295</v>
      </c>
      <c r="H1441" s="155" t="s">
        <v>297</v>
      </c>
      <c r="I1441" s="157">
        <v>40848</v>
      </c>
      <c r="J1441" s="156">
        <v>1366.46</v>
      </c>
      <c r="K1441" s="167">
        <v>0.95</v>
      </c>
    </row>
    <row r="1442" spans="1:11" x14ac:dyDescent="0.25">
      <c r="A1442" s="153">
        <v>1438</v>
      </c>
      <c r="B1442" s="154" t="s">
        <v>2065</v>
      </c>
      <c r="C1442" s="154" t="s">
        <v>294</v>
      </c>
      <c r="D1442" s="154" t="s">
        <v>255</v>
      </c>
      <c r="E1442" s="155" t="s">
        <v>352</v>
      </c>
      <c r="F1442" s="156">
        <v>1705</v>
      </c>
      <c r="G1442" s="155" t="s">
        <v>295</v>
      </c>
      <c r="H1442" s="155" t="s">
        <v>320</v>
      </c>
      <c r="I1442" s="157">
        <v>40840</v>
      </c>
      <c r="J1442" s="156">
        <v>1514.89</v>
      </c>
      <c r="K1442" s="167">
        <v>0.95</v>
      </c>
    </row>
    <row r="1443" spans="1:11" x14ac:dyDescent="0.25">
      <c r="A1443" s="153">
        <v>1439</v>
      </c>
      <c r="B1443" s="154" t="s">
        <v>2066</v>
      </c>
      <c r="C1443" s="154" t="s">
        <v>294</v>
      </c>
      <c r="D1443" s="154" t="s">
        <v>255</v>
      </c>
      <c r="E1443" s="155" t="s">
        <v>352</v>
      </c>
      <c r="F1443" s="156">
        <v>3022.5</v>
      </c>
      <c r="G1443" s="155" t="s">
        <v>295</v>
      </c>
      <c r="H1443" s="155" t="s">
        <v>309</v>
      </c>
      <c r="I1443" s="157">
        <v>40840</v>
      </c>
      <c r="J1443" s="156">
        <v>2685.48</v>
      </c>
      <c r="K1443" s="167">
        <v>0.95</v>
      </c>
    </row>
    <row r="1444" spans="1:11" x14ac:dyDescent="0.25">
      <c r="A1444" s="153">
        <v>1440</v>
      </c>
      <c r="B1444" s="154" t="s">
        <v>2067</v>
      </c>
      <c r="C1444" s="154" t="s">
        <v>294</v>
      </c>
      <c r="D1444" s="154" t="s">
        <v>255</v>
      </c>
      <c r="E1444" s="155" t="s">
        <v>352</v>
      </c>
      <c r="F1444" s="156">
        <v>2712.5</v>
      </c>
      <c r="G1444" s="155" t="s">
        <v>295</v>
      </c>
      <c r="H1444" s="155" t="s">
        <v>304</v>
      </c>
      <c r="I1444" s="157">
        <v>40840</v>
      </c>
      <c r="J1444" s="156">
        <v>2410.04</v>
      </c>
      <c r="K1444" s="167">
        <v>0.95</v>
      </c>
    </row>
    <row r="1445" spans="1:11" x14ac:dyDescent="0.25">
      <c r="A1445" s="153">
        <v>1441</v>
      </c>
      <c r="B1445" s="154" t="s">
        <v>2068</v>
      </c>
      <c r="C1445" s="154" t="s">
        <v>254</v>
      </c>
      <c r="D1445" s="154" t="s">
        <v>255</v>
      </c>
      <c r="E1445" s="155">
        <v>40806</v>
      </c>
      <c r="F1445" s="156">
        <v>4727.5</v>
      </c>
      <c r="G1445" s="155" t="s">
        <v>295</v>
      </c>
      <c r="H1445" s="155" t="s">
        <v>297</v>
      </c>
      <c r="I1445" s="157">
        <v>40848</v>
      </c>
      <c r="J1445" s="156">
        <v>4200.38</v>
      </c>
      <c r="K1445" s="167">
        <v>0.95</v>
      </c>
    </row>
    <row r="1446" spans="1:11" x14ac:dyDescent="0.25">
      <c r="A1446" s="153">
        <v>1442</v>
      </c>
      <c r="B1446" s="154" t="s">
        <v>2069</v>
      </c>
      <c r="C1446" s="154" t="s">
        <v>294</v>
      </c>
      <c r="D1446" s="154" t="s">
        <v>255</v>
      </c>
      <c r="E1446" s="155" t="s">
        <v>352</v>
      </c>
      <c r="F1446" s="156">
        <v>7207.5</v>
      </c>
      <c r="G1446" s="155" t="s">
        <v>295</v>
      </c>
      <c r="H1446" s="155" t="s">
        <v>304</v>
      </c>
      <c r="I1446" s="157">
        <v>40842</v>
      </c>
      <c r="J1446" s="156">
        <v>6403.87</v>
      </c>
      <c r="K1446" s="167">
        <v>0.95</v>
      </c>
    </row>
    <row r="1447" spans="1:11" x14ac:dyDescent="0.25">
      <c r="A1447" s="153">
        <v>1443</v>
      </c>
      <c r="B1447" s="154" t="s">
        <v>2070</v>
      </c>
      <c r="C1447" s="154" t="s">
        <v>254</v>
      </c>
      <c r="D1447" s="154" t="s">
        <v>255</v>
      </c>
      <c r="E1447" s="155" t="s">
        <v>352</v>
      </c>
      <c r="F1447" s="156">
        <v>14461.5</v>
      </c>
      <c r="G1447" s="155" t="s">
        <v>295</v>
      </c>
      <c r="H1447" s="155" t="s">
        <v>74</v>
      </c>
      <c r="I1447" s="157">
        <v>40855</v>
      </c>
      <c r="J1447" s="156">
        <v>12849.07</v>
      </c>
      <c r="K1447" s="167">
        <v>0.95</v>
      </c>
    </row>
    <row r="1448" spans="1:11" x14ac:dyDescent="0.25">
      <c r="A1448" s="153">
        <v>1444</v>
      </c>
      <c r="B1448" s="154" t="s">
        <v>2071</v>
      </c>
      <c r="C1448" s="154" t="s">
        <v>294</v>
      </c>
      <c r="D1448" s="154" t="s">
        <v>255</v>
      </c>
      <c r="E1448" s="155">
        <v>40781</v>
      </c>
      <c r="F1448" s="156">
        <v>3952.5</v>
      </c>
      <c r="G1448" s="155" t="s">
        <v>295</v>
      </c>
      <c r="H1448" s="155" t="s">
        <v>74</v>
      </c>
      <c r="I1448" s="157">
        <v>40836</v>
      </c>
      <c r="J1448" s="156">
        <v>3695.6</v>
      </c>
      <c r="K1448" s="167">
        <v>1</v>
      </c>
    </row>
    <row r="1449" spans="1:11" x14ac:dyDescent="0.25">
      <c r="A1449" s="153">
        <v>1445</v>
      </c>
      <c r="B1449" s="154" t="s">
        <v>2072</v>
      </c>
      <c r="C1449" s="154" t="s">
        <v>294</v>
      </c>
      <c r="D1449" s="154" t="s">
        <v>255</v>
      </c>
      <c r="E1449" s="155" t="s">
        <v>352</v>
      </c>
      <c r="F1449" s="156">
        <v>1937.5</v>
      </c>
      <c r="G1449" s="155" t="s">
        <v>295</v>
      </c>
      <c r="H1449" s="155" t="s">
        <v>304</v>
      </c>
      <c r="I1449" s="157">
        <v>40841</v>
      </c>
      <c r="J1449" s="156">
        <v>1721.46</v>
      </c>
      <c r="K1449" s="167">
        <v>0.95</v>
      </c>
    </row>
    <row r="1450" spans="1:11" x14ac:dyDescent="0.25">
      <c r="A1450" s="153">
        <v>1446</v>
      </c>
      <c r="B1450" s="154" t="s">
        <v>2073</v>
      </c>
      <c r="C1450" s="154" t="s">
        <v>294</v>
      </c>
      <c r="D1450" s="154" t="s">
        <v>255</v>
      </c>
      <c r="E1450" s="155" t="s">
        <v>352</v>
      </c>
      <c r="F1450" s="156">
        <v>578</v>
      </c>
      <c r="G1450" s="155" t="s">
        <v>295</v>
      </c>
      <c r="H1450" s="155" t="s">
        <v>297</v>
      </c>
      <c r="I1450" s="157">
        <v>40855</v>
      </c>
      <c r="J1450" s="156">
        <v>522.22</v>
      </c>
      <c r="K1450" s="167">
        <v>0.96</v>
      </c>
    </row>
    <row r="1451" spans="1:11" x14ac:dyDescent="0.25">
      <c r="A1451" s="153">
        <v>1447</v>
      </c>
      <c r="B1451" s="154" t="s">
        <v>2074</v>
      </c>
      <c r="C1451" s="154" t="s">
        <v>254</v>
      </c>
      <c r="D1451" s="154" t="s">
        <v>255</v>
      </c>
      <c r="E1451" s="155" t="s">
        <v>352</v>
      </c>
      <c r="F1451" s="156">
        <v>6122.5</v>
      </c>
      <c r="G1451" s="155" t="s">
        <v>295</v>
      </c>
      <c r="H1451" s="155" t="s">
        <v>320</v>
      </c>
      <c r="I1451" s="157">
        <v>40843</v>
      </c>
      <c r="J1451" s="156">
        <v>5439.84</v>
      </c>
      <c r="K1451" s="167">
        <v>0.95</v>
      </c>
    </row>
    <row r="1452" spans="1:11" x14ac:dyDescent="0.25">
      <c r="A1452" s="153">
        <v>1448</v>
      </c>
      <c r="B1452" s="154" t="s">
        <v>2075</v>
      </c>
      <c r="C1452" s="154" t="s">
        <v>254</v>
      </c>
      <c r="D1452" s="154" t="s">
        <v>255</v>
      </c>
      <c r="E1452" s="155" t="s">
        <v>352</v>
      </c>
      <c r="F1452" s="156">
        <v>7052.5</v>
      </c>
      <c r="G1452" s="155" t="s">
        <v>295</v>
      </c>
      <c r="H1452" s="155" t="s">
        <v>316</v>
      </c>
      <c r="I1452" s="157">
        <v>40840</v>
      </c>
      <c r="J1452" s="156">
        <v>7052.5</v>
      </c>
      <c r="K1452" s="167">
        <v>1.07</v>
      </c>
    </row>
    <row r="1453" spans="1:11" x14ac:dyDescent="0.25">
      <c r="A1453" s="153">
        <v>1449</v>
      </c>
      <c r="B1453" s="154" t="s">
        <v>2076</v>
      </c>
      <c r="C1453" s="154" t="s">
        <v>254</v>
      </c>
      <c r="D1453" s="154" t="s">
        <v>255</v>
      </c>
      <c r="E1453" s="155" t="s">
        <v>352</v>
      </c>
      <c r="F1453" s="156">
        <v>1627.5</v>
      </c>
      <c r="G1453" s="155" t="s">
        <v>295</v>
      </c>
      <c r="H1453" s="155" t="s">
        <v>320</v>
      </c>
      <c r="I1453" s="157" t="s">
        <v>253</v>
      </c>
      <c r="J1453" s="156">
        <v>0</v>
      </c>
      <c r="K1453" s="167">
        <v>0</v>
      </c>
    </row>
    <row r="1454" spans="1:11" x14ac:dyDescent="0.25">
      <c r="A1454" s="153">
        <v>1450</v>
      </c>
      <c r="B1454" s="154" t="s">
        <v>2077</v>
      </c>
      <c r="C1454" s="154" t="s">
        <v>254</v>
      </c>
      <c r="D1454" s="154" t="s">
        <v>255</v>
      </c>
      <c r="E1454" s="155">
        <v>40592</v>
      </c>
      <c r="F1454" s="156">
        <v>8021.25</v>
      </c>
      <c r="G1454" s="155" t="s">
        <v>295</v>
      </c>
      <c r="H1454" s="155" t="s">
        <v>304</v>
      </c>
      <c r="I1454" s="157">
        <v>40844</v>
      </c>
      <c r="J1454" s="156">
        <v>7126.88</v>
      </c>
      <c r="K1454" s="167">
        <v>0.95</v>
      </c>
    </row>
    <row r="1455" spans="1:11" x14ac:dyDescent="0.25">
      <c r="A1455" s="153">
        <v>1451</v>
      </c>
      <c r="B1455" s="154" t="s">
        <v>2078</v>
      </c>
      <c r="C1455" s="154" t="s">
        <v>294</v>
      </c>
      <c r="D1455" s="154" t="s">
        <v>255</v>
      </c>
      <c r="E1455" s="155">
        <v>40779</v>
      </c>
      <c r="F1455" s="156">
        <v>4960</v>
      </c>
      <c r="G1455" s="155" t="s">
        <v>295</v>
      </c>
      <c r="H1455" s="155" t="s">
        <v>309</v>
      </c>
      <c r="I1455" s="157">
        <v>40848</v>
      </c>
      <c r="J1455" s="156">
        <v>4406.96</v>
      </c>
      <c r="K1455" s="167">
        <v>0.95</v>
      </c>
    </row>
    <row r="1456" spans="1:11" x14ac:dyDescent="0.25">
      <c r="A1456" s="153">
        <v>1452</v>
      </c>
      <c r="B1456" s="154" t="s">
        <v>2079</v>
      </c>
      <c r="C1456" s="154" t="s">
        <v>294</v>
      </c>
      <c r="D1456" s="154" t="s">
        <v>255</v>
      </c>
      <c r="E1456" s="155">
        <v>40822</v>
      </c>
      <c r="F1456" s="156">
        <v>3642.5</v>
      </c>
      <c r="G1456" s="155" t="s">
        <v>295</v>
      </c>
      <c r="H1456" s="155" t="s">
        <v>320</v>
      </c>
      <c r="I1456" s="157">
        <v>40848</v>
      </c>
      <c r="J1456" s="156">
        <v>3263.34</v>
      </c>
      <c r="K1456" s="167">
        <v>0.95</v>
      </c>
    </row>
    <row r="1457" spans="1:11" x14ac:dyDescent="0.25">
      <c r="A1457" s="153">
        <v>1453</v>
      </c>
      <c r="B1457" s="154" t="s">
        <v>2080</v>
      </c>
      <c r="C1457" s="154" t="s">
        <v>294</v>
      </c>
      <c r="D1457" s="154" t="s">
        <v>255</v>
      </c>
      <c r="E1457" s="155">
        <v>40472</v>
      </c>
      <c r="F1457" s="156">
        <v>10044</v>
      </c>
      <c r="G1457" s="155" t="s">
        <v>295</v>
      </c>
      <c r="H1457" s="155" t="s">
        <v>297</v>
      </c>
      <c r="I1457" s="157">
        <v>40869</v>
      </c>
      <c r="J1457" s="156">
        <v>8924.1</v>
      </c>
      <c r="K1457" s="167">
        <v>0.95</v>
      </c>
    </row>
    <row r="1458" spans="1:11" x14ac:dyDescent="0.25">
      <c r="A1458" s="153">
        <v>1454</v>
      </c>
      <c r="B1458" s="154" t="s">
        <v>2081</v>
      </c>
      <c r="C1458" s="154" t="s">
        <v>294</v>
      </c>
      <c r="D1458" s="154" t="s">
        <v>255</v>
      </c>
      <c r="E1458" s="155" t="s">
        <v>352</v>
      </c>
      <c r="F1458" s="156">
        <v>3875</v>
      </c>
      <c r="G1458" s="155" t="s">
        <v>295</v>
      </c>
      <c r="H1458" s="155" t="s">
        <v>304</v>
      </c>
      <c r="I1458" s="157">
        <v>40858</v>
      </c>
      <c r="J1458" s="156">
        <v>3367.24</v>
      </c>
      <c r="K1458" s="167">
        <v>0.93</v>
      </c>
    </row>
    <row r="1459" spans="1:11" x14ac:dyDescent="0.25">
      <c r="A1459" s="153">
        <v>1455</v>
      </c>
      <c r="B1459" s="154" t="s">
        <v>2082</v>
      </c>
      <c r="C1459" s="154" t="s">
        <v>294</v>
      </c>
      <c r="D1459" s="154" t="s">
        <v>255</v>
      </c>
      <c r="E1459" s="155">
        <v>40819</v>
      </c>
      <c r="F1459" s="156">
        <v>1538</v>
      </c>
      <c r="G1459" s="155" t="s">
        <v>295</v>
      </c>
      <c r="H1459" s="155" t="s">
        <v>297</v>
      </c>
      <c r="I1459" s="157">
        <v>40877</v>
      </c>
      <c r="J1459" s="156">
        <v>1336.52</v>
      </c>
      <c r="K1459" s="167">
        <v>0.93</v>
      </c>
    </row>
    <row r="1460" spans="1:11" x14ac:dyDescent="0.25">
      <c r="A1460" s="153">
        <v>1456</v>
      </c>
      <c r="B1460" s="154" t="s">
        <v>2083</v>
      </c>
      <c r="C1460" s="154" t="s">
        <v>294</v>
      </c>
      <c r="D1460" s="154" t="s">
        <v>255</v>
      </c>
      <c r="E1460" s="155" t="s">
        <v>352</v>
      </c>
      <c r="F1460" s="156">
        <v>2315</v>
      </c>
      <c r="G1460" s="155" t="s">
        <v>295</v>
      </c>
      <c r="H1460" s="155" t="s">
        <v>297</v>
      </c>
      <c r="I1460" s="157">
        <v>40886</v>
      </c>
      <c r="J1460" s="156">
        <v>2056.87</v>
      </c>
      <c r="K1460" s="167">
        <v>0.95</v>
      </c>
    </row>
    <row r="1461" spans="1:11" x14ac:dyDescent="0.25">
      <c r="A1461" s="153">
        <v>1457</v>
      </c>
      <c r="B1461" s="154" t="s">
        <v>2084</v>
      </c>
      <c r="C1461" s="154" t="s">
        <v>294</v>
      </c>
      <c r="D1461" s="154" t="s">
        <v>255</v>
      </c>
      <c r="E1461" s="155" t="s">
        <v>352</v>
      </c>
      <c r="F1461" s="156">
        <v>930</v>
      </c>
      <c r="G1461" s="155" t="s">
        <v>295</v>
      </c>
      <c r="H1461" s="155" t="s">
        <v>320</v>
      </c>
      <c r="I1461" s="157">
        <v>40869</v>
      </c>
      <c r="J1461" s="156">
        <v>826.31</v>
      </c>
      <c r="K1461" s="167">
        <v>0.95</v>
      </c>
    </row>
    <row r="1462" spans="1:11" x14ac:dyDescent="0.25">
      <c r="A1462" s="153">
        <v>1458</v>
      </c>
      <c r="B1462" s="154" t="s">
        <v>2085</v>
      </c>
      <c r="C1462" s="154" t="s">
        <v>294</v>
      </c>
      <c r="D1462" s="154" t="s">
        <v>255</v>
      </c>
      <c r="E1462" s="155" t="s">
        <v>352</v>
      </c>
      <c r="F1462" s="156">
        <v>930</v>
      </c>
      <c r="G1462" s="155" t="s">
        <v>295</v>
      </c>
      <c r="H1462" s="155" t="s">
        <v>320</v>
      </c>
      <c r="I1462" s="157">
        <v>40869</v>
      </c>
      <c r="J1462" s="156">
        <v>826.3</v>
      </c>
      <c r="K1462" s="167">
        <v>0.95</v>
      </c>
    </row>
    <row r="1463" spans="1:11" x14ac:dyDescent="0.25">
      <c r="A1463" s="153">
        <v>1459</v>
      </c>
      <c r="B1463" s="154" t="s">
        <v>2086</v>
      </c>
      <c r="C1463" s="154" t="s">
        <v>254</v>
      </c>
      <c r="D1463" s="154" t="s">
        <v>255</v>
      </c>
      <c r="E1463" s="155" t="s">
        <v>352</v>
      </c>
      <c r="F1463" s="156">
        <v>9842.5</v>
      </c>
      <c r="G1463" s="155" t="s">
        <v>295</v>
      </c>
      <c r="H1463" s="155" t="s">
        <v>297</v>
      </c>
      <c r="I1463" s="157">
        <v>40877</v>
      </c>
      <c r="J1463" s="156">
        <v>8745.0499999999993</v>
      </c>
      <c r="K1463" s="167">
        <v>0.95</v>
      </c>
    </row>
    <row r="1464" spans="1:11" x14ac:dyDescent="0.25">
      <c r="A1464" s="153">
        <v>1460</v>
      </c>
      <c r="B1464" s="154" t="s">
        <v>2087</v>
      </c>
      <c r="C1464" s="154" t="s">
        <v>294</v>
      </c>
      <c r="D1464" s="154" t="s">
        <v>255</v>
      </c>
      <c r="E1464" s="155" t="s">
        <v>352</v>
      </c>
      <c r="F1464" s="156">
        <v>3177.5</v>
      </c>
      <c r="G1464" s="155" t="s">
        <v>295</v>
      </c>
      <c r="H1464" s="155" t="s">
        <v>304</v>
      </c>
      <c r="I1464" s="157">
        <v>40890</v>
      </c>
      <c r="J1464" s="156">
        <v>2823.2</v>
      </c>
      <c r="K1464" s="167">
        <v>0.95</v>
      </c>
    </row>
    <row r="1465" spans="1:11" x14ac:dyDescent="0.25">
      <c r="A1465" s="153">
        <v>1461</v>
      </c>
      <c r="B1465" s="154" t="s">
        <v>2088</v>
      </c>
      <c r="C1465" s="154" t="s">
        <v>254</v>
      </c>
      <c r="D1465" s="154" t="s">
        <v>255</v>
      </c>
      <c r="E1465" s="155" t="s">
        <v>352</v>
      </c>
      <c r="F1465" s="156">
        <v>4805</v>
      </c>
      <c r="G1465" s="155" t="s">
        <v>295</v>
      </c>
      <c r="H1465" s="155" t="s">
        <v>309</v>
      </c>
      <c r="I1465" s="157">
        <v>40864</v>
      </c>
      <c r="J1465" s="156">
        <v>4269.24</v>
      </c>
      <c r="K1465" s="167">
        <v>0.95</v>
      </c>
    </row>
    <row r="1466" spans="1:11" x14ac:dyDescent="0.25">
      <c r="A1466" s="153">
        <v>1462</v>
      </c>
      <c r="B1466" s="154" t="s">
        <v>2089</v>
      </c>
      <c r="C1466" s="154" t="s">
        <v>254</v>
      </c>
      <c r="D1466" s="154" t="s">
        <v>255</v>
      </c>
      <c r="E1466" s="155" t="s">
        <v>352</v>
      </c>
      <c r="F1466" s="156">
        <v>3952.5</v>
      </c>
      <c r="G1466" s="155" t="s">
        <v>295</v>
      </c>
      <c r="H1466" s="155" t="s">
        <v>297</v>
      </c>
      <c r="I1466" s="157">
        <v>40886</v>
      </c>
      <c r="J1466" s="156">
        <v>3511.79</v>
      </c>
      <c r="K1466" s="167">
        <v>0.95</v>
      </c>
    </row>
    <row r="1467" spans="1:11" x14ac:dyDescent="0.25">
      <c r="A1467" s="153">
        <v>1463</v>
      </c>
      <c r="B1467" s="154" t="s">
        <v>2090</v>
      </c>
      <c r="C1467" s="154" t="s">
        <v>294</v>
      </c>
      <c r="D1467" s="154" t="s">
        <v>255</v>
      </c>
      <c r="E1467" s="155" t="s">
        <v>352</v>
      </c>
      <c r="F1467" s="156">
        <v>4340</v>
      </c>
      <c r="G1467" s="155" t="s">
        <v>295</v>
      </c>
      <c r="H1467" s="155" t="s">
        <v>304</v>
      </c>
      <c r="I1467" s="157">
        <v>40875</v>
      </c>
      <c r="J1467" s="156">
        <v>3856.09</v>
      </c>
      <c r="K1467" s="167">
        <v>0.95</v>
      </c>
    </row>
    <row r="1468" spans="1:11" x14ac:dyDescent="0.25">
      <c r="A1468" s="153">
        <v>1464</v>
      </c>
      <c r="B1468" s="154" t="s">
        <v>253</v>
      </c>
      <c r="C1468" s="154" t="s">
        <v>254</v>
      </c>
      <c r="D1468" s="154" t="s">
        <v>255</v>
      </c>
      <c r="E1468" s="155" t="s">
        <v>253</v>
      </c>
      <c r="F1468" s="156" t="s">
        <v>253</v>
      </c>
      <c r="G1468" s="155" t="s">
        <v>295</v>
      </c>
      <c r="H1468" s="155" t="s">
        <v>253</v>
      </c>
      <c r="I1468" s="157" t="s">
        <v>253</v>
      </c>
      <c r="J1468" s="156" t="s">
        <v>253</v>
      </c>
      <c r="K1468" s="167" t="s">
        <v>253</v>
      </c>
    </row>
    <row r="1469" spans="1:11" x14ac:dyDescent="0.25">
      <c r="A1469" s="153">
        <v>1465</v>
      </c>
      <c r="B1469" s="154" t="s">
        <v>2091</v>
      </c>
      <c r="C1469" s="154" t="s">
        <v>294</v>
      </c>
      <c r="D1469" s="154" t="s">
        <v>255</v>
      </c>
      <c r="E1469" s="155" t="s">
        <v>352</v>
      </c>
      <c r="F1469" s="156">
        <v>2170</v>
      </c>
      <c r="G1469" s="155" t="s">
        <v>295</v>
      </c>
      <c r="H1469" s="155" t="s">
        <v>304</v>
      </c>
      <c r="I1469" s="157">
        <v>40870</v>
      </c>
      <c r="J1469" s="156">
        <v>1928.05</v>
      </c>
      <c r="K1469" s="167">
        <v>0.95</v>
      </c>
    </row>
    <row r="1470" spans="1:11" x14ac:dyDescent="0.25">
      <c r="A1470" s="153">
        <v>1466</v>
      </c>
      <c r="B1470" s="154" t="s">
        <v>2092</v>
      </c>
      <c r="C1470" s="154" t="s">
        <v>294</v>
      </c>
      <c r="D1470" s="154" t="s">
        <v>255</v>
      </c>
      <c r="E1470" s="155" t="s">
        <v>352</v>
      </c>
      <c r="F1470" s="156">
        <v>2790</v>
      </c>
      <c r="G1470" s="155" t="s">
        <v>295</v>
      </c>
      <c r="H1470" s="155" t="s">
        <v>304</v>
      </c>
      <c r="I1470" s="157">
        <v>40878</v>
      </c>
      <c r="J1470" s="156">
        <v>2608.65</v>
      </c>
      <c r="K1470" s="167">
        <v>1</v>
      </c>
    </row>
    <row r="1471" spans="1:11" x14ac:dyDescent="0.25">
      <c r="A1471" s="153">
        <v>1467</v>
      </c>
      <c r="B1471" s="154" t="s">
        <v>2093</v>
      </c>
      <c r="C1471" s="154" t="s">
        <v>254</v>
      </c>
      <c r="D1471" s="154" t="s">
        <v>255</v>
      </c>
      <c r="E1471" s="155">
        <v>40647</v>
      </c>
      <c r="F1471" s="156">
        <v>2945</v>
      </c>
      <c r="G1471" s="155" t="s">
        <v>295</v>
      </c>
      <c r="H1471" s="155" t="s">
        <v>304</v>
      </c>
      <c r="I1471" s="157">
        <v>40876</v>
      </c>
      <c r="J1471" s="156">
        <v>2616.63</v>
      </c>
      <c r="K1471" s="167">
        <v>0.95</v>
      </c>
    </row>
    <row r="1472" spans="1:11" x14ac:dyDescent="0.25">
      <c r="A1472" s="153">
        <v>1468</v>
      </c>
      <c r="B1472" s="154" t="s">
        <v>2094</v>
      </c>
      <c r="C1472" s="154" t="s">
        <v>254</v>
      </c>
      <c r="D1472" s="154" t="s">
        <v>255</v>
      </c>
      <c r="E1472" s="155" t="s">
        <v>352</v>
      </c>
      <c r="F1472" s="156">
        <v>5864.17</v>
      </c>
      <c r="G1472" s="155" t="s">
        <v>295</v>
      </c>
      <c r="H1472" s="155" t="s">
        <v>304</v>
      </c>
      <c r="I1472" s="157">
        <v>40875</v>
      </c>
      <c r="J1472" s="156">
        <v>5210.29</v>
      </c>
      <c r="K1472" s="167">
        <v>0.95</v>
      </c>
    </row>
    <row r="1473" spans="1:11" x14ac:dyDescent="0.25">
      <c r="A1473" s="153">
        <v>1469</v>
      </c>
      <c r="B1473" s="154" t="s">
        <v>2095</v>
      </c>
      <c r="C1473" s="154" t="s">
        <v>254</v>
      </c>
      <c r="D1473" s="154" t="s">
        <v>255</v>
      </c>
      <c r="E1473" s="155">
        <v>40571</v>
      </c>
      <c r="F1473" s="156">
        <v>9145</v>
      </c>
      <c r="G1473" s="155" t="s">
        <v>295</v>
      </c>
      <c r="H1473" s="155" t="s">
        <v>304</v>
      </c>
      <c r="I1473" s="157">
        <v>40875</v>
      </c>
      <c r="J1473" s="156">
        <v>8125.33</v>
      </c>
      <c r="K1473" s="167">
        <v>0.95</v>
      </c>
    </row>
    <row r="1474" spans="1:11" x14ac:dyDescent="0.25">
      <c r="A1474" s="153">
        <v>1470</v>
      </c>
      <c r="B1474" s="154" t="s">
        <v>2096</v>
      </c>
      <c r="C1474" s="154" t="s">
        <v>254</v>
      </c>
      <c r="D1474" s="154" t="s">
        <v>255</v>
      </c>
      <c r="E1474" s="155" t="s">
        <v>352</v>
      </c>
      <c r="F1474" s="156">
        <v>15422.5</v>
      </c>
      <c r="G1474" s="155" t="s">
        <v>295</v>
      </c>
      <c r="H1474" s="155" t="s">
        <v>304</v>
      </c>
      <c r="I1474" s="157">
        <v>40889</v>
      </c>
      <c r="J1474" s="156">
        <v>13702.89</v>
      </c>
      <c r="K1474" s="167">
        <v>0.95</v>
      </c>
    </row>
    <row r="1475" spans="1:11" x14ac:dyDescent="0.25">
      <c r="A1475" s="153">
        <v>1471</v>
      </c>
      <c r="B1475" s="154" t="s">
        <v>2097</v>
      </c>
      <c r="C1475" s="154" t="s">
        <v>254</v>
      </c>
      <c r="D1475" s="154" t="s">
        <v>255</v>
      </c>
      <c r="E1475" s="155" t="s">
        <v>352</v>
      </c>
      <c r="F1475" s="156">
        <v>930</v>
      </c>
      <c r="G1475" s="155" t="s">
        <v>295</v>
      </c>
      <c r="H1475" s="155" t="s">
        <v>309</v>
      </c>
      <c r="I1475" s="157">
        <v>40883</v>
      </c>
      <c r="J1475" s="156">
        <v>826.3</v>
      </c>
      <c r="K1475" s="167">
        <v>0.95</v>
      </c>
    </row>
    <row r="1476" spans="1:11" x14ac:dyDescent="0.25">
      <c r="A1476" s="153">
        <v>1472</v>
      </c>
      <c r="B1476" s="154" t="s">
        <v>253</v>
      </c>
      <c r="C1476" s="154" t="s">
        <v>254</v>
      </c>
      <c r="D1476" s="154" t="s">
        <v>255</v>
      </c>
      <c r="E1476" s="155" t="s">
        <v>253</v>
      </c>
      <c r="F1476" s="156" t="s">
        <v>253</v>
      </c>
      <c r="G1476" s="155" t="s">
        <v>295</v>
      </c>
      <c r="H1476" s="155" t="s">
        <v>253</v>
      </c>
      <c r="I1476" s="157" t="s">
        <v>253</v>
      </c>
      <c r="J1476" s="156" t="s">
        <v>253</v>
      </c>
      <c r="K1476" s="167" t="s">
        <v>253</v>
      </c>
    </row>
    <row r="1477" spans="1:11" x14ac:dyDescent="0.25">
      <c r="A1477" s="153">
        <v>1473</v>
      </c>
      <c r="B1477" s="154" t="s">
        <v>2098</v>
      </c>
      <c r="C1477" s="154" t="s">
        <v>254</v>
      </c>
      <c r="D1477" s="154" t="s">
        <v>255</v>
      </c>
      <c r="E1477" s="155" t="s">
        <v>352</v>
      </c>
      <c r="F1477" s="156">
        <v>13668</v>
      </c>
      <c r="G1477" s="155" t="s">
        <v>295</v>
      </c>
      <c r="H1477" s="155">
        <v>0</v>
      </c>
      <c r="I1477" s="157">
        <v>40601</v>
      </c>
      <c r="J1477" s="156">
        <v>12144.01</v>
      </c>
      <c r="K1477" s="167">
        <v>0.95</v>
      </c>
    </row>
    <row r="1478" spans="1:11" x14ac:dyDescent="0.25">
      <c r="A1478" s="153">
        <v>1474</v>
      </c>
      <c r="B1478" s="154" t="s">
        <v>253</v>
      </c>
      <c r="C1478" s="154" t="s">
        <v>254</v>
      </c>
      <c r="D1478" s="154" t="s">
        <v>255</v>
      </c>
      <c r="E1478" s="155" t="s">
        <v>253</v>
      </c>
      <c r="F1478" s="156" t="s">
        <v>253</v>
      </c>
      <c r="G1478" s="155" t="s">
        <v>295</v>
      </c>
      <c r="H1478" s="155" t="s">
        <v>253</v>
      </c>
      <c r="I1478" s="157" t="s">
        <v>253</v>
      </c>
      <c r="J1478" s="156" t="s">
        <v>253</v>
      </c>
      <c r="K1478" s="167" t="s">
        <v>253</v>
      </c>
    </row>
    <row r="1479" spans="1:11" x14ac:dyDescent="0.25">
      <c r="A1479" s="153">
        <v>1475</v>
      </c>
      <c r="B1479" s="154" t="s">
        <v>2099</v>
      </c>
      <c r="C1479" s="154" t="s">
        <v>254</v>
      </c>
      <c r="D1479" s="154" t="s">
        <v>255</v>
      </c>
      <c r="E1479" s="155" t="s">
        <v>352</v>
      </c>
      <c r="F1479" s="156">
        <v>12322.5</v>
      </c>
      <c r="G1479" s="155" t="s">
        <v>295</v>
      </c>
      <c r="H1479" s="155" t="s">
        <v>309</v>
      </c>
      <c r="I1479" s="157">
        <v>40879</v>
      </c>
      <c r="J1479" s="156">
        <v>10948.54</v>
      </c>
      <c r="K1479" s="167">
        <v>0.95</v>
      </c>
    </row>
    <row r="1480" spans="1:11" x14ac:dyDescent="0.25">
      <c r="A1480" s="153">
        <v>1476</v>
      </c>
      <c r="B1480" s="154" t="s">
        <v>2100</v>
      </c>
      <c r="C1480" s="154" t="s">
        <v>294</v>
      </c>
      <c r="D1480" s="154" t="s">
        <v>255</v>
      </c>
      <c r="E1480" s="155">
        <v>40798</v>
      </c>
      <c r="F1480" s="156">
        <v>6045</v>
      </c>
      <c r="G1480" s="155" t="s">
        <v>295</v>
      </c>
      <c r="H1480" s="155" t="s">
        <v>297</v>
      </c>
      <c r="I1480" s="157">
        <v>40883</v>
      </c>
      <c r="J1480" s="156">
        <v>5370.98</v>
      </c>
      <c r="K1480" s="167">
        <v>0.95</v>
      </c>
    </row>
    <row r="1481" spans="1:11" x14ac:dyDescent="0.25">
      <c r="A1481" s="153">
        <v>1477</v>
      </c>
      <c r="B1481" s="154" t="s">
        <v>2101</v>
      </c>
      <c r="C1481" s="154" t="s">
        <v>294</v>
      </c>
      <c r="D1481" s="154" t="s">
        <v>255</v>
      </c>
      <c r="E1481" s="155" t="s">
        <v>352</v>
      </c>
      <c r="F1481" s="156">
        <v>4054</v>
      </c>
      <c r="G1481" s="155" t="s">
        <v>295</v>
      </c>
      <c r="H1481" s="155" t="s">
        <v>297</v>
      </c>
      <c r="I1481" s="157">
        <v>40886</v>
      </c>
      <c r="J1481" s="156">
        <v>3601.97</v>
      </c>
      <c r="K1481" s="167">
        <v>0.95</v>
      </c>
    </row>
    <row r="1482" spans="1:11" x14ac:dyDescent="0.25">
      <c r="A1482" s="153">
        <v>1478</v>
      </c>
      <c r="B1482" s="154" t="s">
        <v>2102</v>
      </c>
      <c r="C1482" s="154" t="s">
        <v>294</v>
      </c>
      <c r="D1482" s="154" t="s">
        <v>255</v>
      </c>
      <c r="E1482" s="155" t="s">
        <v>352</v>
      </c>
      <c r="F1482" s="156">
        <v>1472.5</v>
      </c>
      <c r="G1482" s="155" t="s">
        <v>295</v>
      </c>
      <c r="H1482" s="155" t="s">
        <v>320</v>
      </c>
      <c r="I1482" s="157">
        <v>40876</v>
      </c>
      <c r="J1482" s="156">
        <v>1308.3</v>
      </c>
      <c r="K1482" s="167">
        <v>0.95</v>
      </c>
    </row>
    <row r="1483" spans="1:11" x14ac:dyDescent="0.25">
      <c r="A1483" s="153">
        <v>1479</v>
      </c>
      <c r="B1483" s="154" t="s">
        <v>2103</v>
      </c>
      <c r="C1483" s="154" t="s">
        <v>294</v>
      </c>
      <c r="D1483" s="154" t="s">
        <v>255</v>
      </c>
      <c r="E1483" s="155" t="s">
        <v>352</v>
      </c>
      <c r="F1483" s="156">
        <v>5441</v>
      </c>
      <c r="G1483" s="155" t="s">
        <v>295</v>
      </c>
      <c r="H1483" s="155" t="s">
        <v>297</v>
      </c>
      <c r="I1483" s="157">
        <v>40877</v>
      </c>
      <c r="J1483" s="156">
        <v>4834.32</v>
      </c>
      <c r="K1483" s="167">
        <v>0.95</v>
      </c>
    </row>
    <row r="1484" spans="1:11" x14ac:dyDescent="0.25">
      <c r="A1484" s="153">
        <v>1480</v>
      </c>
      <c r="B1484" s="154" t="s">
        <v>2104</v>
      </c>
      <c r="C1484" s="154" t="s">
        <v>254</v>
      </c>
      <c r="D1484" s="154" t="s">
        <v>255</v>
      </c>
      <c r="E1484" s="155" t="s">
        <v>352</v>
      </c>
      <c r="F1484" s="156">
        <v>8240.83</v>
      </c>
      <c r="G1484" s="155" t="s">
        <v>295</v>
      </c>
      <c r="H1484" s="155" t="s">
        <v>309</v>
      </c>
      <c r="I1484" s="157">
        <v>40878</v>
      </c>
      <c r="J1484" s="156">
        <v>7321.98</v>
      </c>
      <c r="K1484" s="167">
        <v>0.95</v>
      </c>
    </row>
    <row r="1485" spans="1:11" x14ac:dyDescent="0.25">
      <c r="A1485" s="153">
        <v>1481</v>
      </c>
      <c r="B1485" s="154" t="s">
        <v>2105</v>
      </c>
      <c r="C1485" s="154" t="s">
        <v>254</v>
      </c>
      <c r="D1485" s="154" t="s">
        <v>255</v>
      </c>
      <c r="E1485" s="155" t="s">
        <v>352</v>
      </c>
      <c r="F1485" s="156">
        <v>4495</v>
      </c>
      <c r="G1485" s="155" t="s">
        <v>295</v>
      </c>
      <c r="H1485" s="155" t="s">
        <v>300</v>
      </c>
      <c r="I1485" s="157">
        <v>40891</v>
      </c>
      <c r="J1485" s="156">
        <v>4427.57</v>
      </c>
      <c r="K1485" s="167">
        <v>1.05</v>
      </c>
    </row>
    <row r="1486" spans="1:11" x14ac:dyDescent="0.25">
      <c r="A1486" s="153">
        <v>1482</v>
      </c>
      <c r="B1486" s="154" t="s">
        <v>2106</v>
      </c>
      <c r="C1486" s="154" t="s">
        <v>294</v>
      </c>
      <c r="D1486" s="154" t="s">
        <v>255</v>
      </c>
      <c r="E1486" s="155" t="s">
        <v>352</v>
      </c>
      <c r="F1486" s="156">
        <v>2635</v>
      </c>
      <c r="G1486" s="155" t="s">
        <v>295</v>
      </c>
      <c r="H1486" s="155" t="s">
        <v>309</v>
      </c>
      <c r="I1486" s="157">
        <v>40890</v>
      </c>
      <c r="J1486" s="156">
        <v>2341.1999999999998</v>
      </c>
      <c r="K1486" s="167">
        <v>0.95</v>
      </c>
    </row>
    <row r="1487" spans="1:11" x14ac:dyDescent="0.25">
      <c r="A1487" s="153">
        <v>1483</v>
      </c>
      <c r="B1487" s="154" t="s">
        <v>2107</v>
      </c>
      <c r="C1487" s="154" t="s">
        <v>254</v>
      </c>
      <c r="D1487" s="154" t="s">
        <v>255</v>
      </c>
      <c r="E1487" s="155" t="s">
        <v>352</v>
      </c>
      <c r="F1487" s="156">
        <v>10927.5</v>
      </c>
      <c r="G1487" s="155" t="s">
        <v>295</v>
      </c>
      <c r="H1487" s="155" t="s">
        <v>297</v>
      </c>
      <c r="I1487" s="157">
        <v>40886</v>
      </c>
      <c r="J1487" s="156">
        <v>9709.08</v>
      </c>
      <c r="K1487" s="167">
        <v>0.95</v>
      </c>
    </row>
    <row r="1488" spans="1:11" x14ac:dyDescent="0.25">
      <c r="A1488" s="153">
        <v>1484</v>
      </c>
      <c r="B1488" s="154" t="s">
        <v>2108</v>
      </c>
      <c r="C1488" s="154" t="s">
        <v>254</v>
      </c>
      <c r="D1488" s="154" t="s">
        <v>255</v>
      </c>
      <c r="E1488" s="155" t="s">
        <v>352</v>
      </c>
      <c r="F1488" s="156">
        <v>5347.5</v>
      </c>
      <c r="G1488" s="155" t="s">
        <v>295</v>
      </c>
      <c r="H1488" s="155" t="s">
        <v>74</v>
      </c>
      <c r="I1488" s="157">
        <v>40892</v>
      </c>
      <c r="J1488" s="156">
        <v>4751.28</v>
      </c>
      <c r="K1488" s="167">
        <v>0.95</v>
      </c>
    </row>
    <row r="1489" spans="1:11" x14ac:dyDescent="0.25">
      <c r="A1489" s="153">
        <v>1485</v>
      </c>
      <c r="B1489" s="154" t="s">
        <v>2109</v>
      </c>
      <c r="C1489" s="154" t="s">
        <v>254</v>
      </c>
      <c r="D1489" s="154" t="s">
        <v>255</v>
      </c>
      <c r="E1489" s="155">
        <v>40842</v>
      </c>
      <c r="F1489" s="156">
        <v>5347.5</v>
      </c>
      <c r="G1489" s="155" t="s">
        <v>295</v>
      </c>
      <c r="H1489" s="155" t="s">
        <v>309</v>
      </c>
      <c r="I1489" s="157">
        <v>40899</v>
      </c>
      <c r="J1489" s="156">
        <v>4751.25</v>
      </c>
      <c r="K1489" s="167">
        <v>0.95</v>
      </c>
    </row>
    <row r="1490" spans="1:11" x14ac:dyDescent="0.25">
      <c r="A1490" s="153">
        <v>1486</v>
      </c>
      <c r="B1490" s="154" t="s">
        <v>2110</v>
      </c>
      <c r="C1490" s="154" t="s">
        <v>254</v>
      </c>
      <c r="D1490" s="154" t="s">
        <v>255</v>
      </c>
      <c r="E1490" s="155" t="s">
        <v>352</v>
      </c>
      <c r="F1490" s="156">
        <v>8525</v>
      </c>
      <c r="G1490" s="155" t="s">
        <v>295</v>
      </c>
      <c r="H1490" s="155" t="s">
        <v>304</v>
      </c>
      <c r="I1490" s="157">
        <v>40890</v>
      </c>
      <c r="J1490" s="156">
        <v>7574.46</v>
      </c>
      <c r="K1490" s="167">
        <v>0.95</v>
      </c>
    </row>
    <row r="1491" spans="1:11" x14ac:dyDescent="0.25">
      <c r="A1491" s="153">
        <v>1487</v>
      </c>
      <c r="B1491" s="154" t="s">
        <v>2111</v>
      </c>
      <c r="C1491" s="154" t="s">
        <v>294</v>
      </c>
      <c r="D1491" s="154" t="s">
        <v>255</v>
      </c>
      <c r="E1491" s="155" t="s">
        <v>352</v>
      </c>
      <c r="F1491" s="156">
        <v>4030</v>
      </c>
      <c r="G1491" s="155" t="s">
        <v>295</v>
      </c>
      <c r="H1491" s="155" t="s">
        <v>297</v>
      </c>
      <c r="I1491" s="157">
        <v>40886</v>
      </c>
      <c r="J1491" s="156">
        <v>3580.65</v>
      </c>
      <c r="K1491" s="167">
        <v>0.95</v>
      </c>
    </row>
    <row r="1492" spans="1:11" x14ac:dyDescent="0.25">
      <c r="A1492" s="153">
        <v>1488</v>
      </c>
      <c r="B1492" s="154" t="s">
        <v>2112</v>
      </c>
      <c r="C1492" s="154" t="s">
        <v>294</v>
      </c>
      <c r="D1492" s="154" t="s">
        <v>255</v>
      </c>
      <c r="E1492" s="155" t="s">
        <v>352</v>
      </c>
      <c r="F1492" s="156">
        <v>380</v>
      </c>
      <c r="G1492" s="155" t="s">
        <v>295</v>
      </c>
      <c r="H1492" s="155" t="s">
        <v>297</v>
      </c>
      <c r="I1492" s="157">
        <v>40904</v>
      </c>
      <c r="J1492" s="156">
        <v>343.33</v>
      </c>
      <c r="K1492" s="167">
        <v>0.96</v>
      </c>
    </row>
    <row r="1493" spans="1:11" x14ac:dyDescent="0.25">
      <c r="A1493" s="153">
        <v>1489</v>
      </c>
      <c r="B1493" s="154" t="s">
        <v>2113</v>
      </c>
      <c r="C1493" s="154" t="s">
        <v>254</v>
      </c>
      <c r="D1493" s="154" t="s">
        <v>255</v>
      </c>
      <c r="E1493" s="155" t="s">
        <v>352</v>
      </c>
      <c r="F1493" s="156">
        <v>6665</v>
      </c>
      <c r="G1493" s="155" t="s">
        <v>295</v>
      </c>
      <c r="H1493" s="155" t="s">
        <v>304</v>
      </c>
      <c r="I1493" s="157">
        <v>40921</v>
      </c>
      <c r="J1493" s="156">
        <v>5921.85</v>
      </c>
      <c r="K1493" s="167">
        <v>0.95</v>
      </c>
    </row>
    <row r="1494" spans="1:11" x14ac:dyDescent="0.25">
      <c r="A1494" s="153">
        <v>1490</v>
      </c>
      <c r="B1494" s="154" t="s">
        <v>2114</v>
      </c>
      <c r="C1494" s="154" t="s">
        <v>254</v>
      </c>
      <c r="D1494" s="154" t="s">
        <v>255</v>
      </c>
      <c r="E1494" s="155" t="s">
        <v>352</v>
      </c>
      <c r="F1494" s="156">
        <v>3797.5</v>
      </c>
      <c r="G1494" s="155" t="s">
        <v>295</v>
      </c>
      <c r="H1494" s="155" t="s">
        <v>304</v>
      </c>
      <c r="I1494" s="157">
        <v>40921</v>
      </c>
      <c r="J1494" s="156">
        <v>3276.77</v>
      </c>
      <c r="K1494" s="167">
        <v>0.92</v>
      </c>
    </row>
    <row r="1495" spans="1:11" x14ac:dyDescent="0.25">
      <c r="A1495" s="153">
        <v>1491</v>
      </c>
      <c r="B1495" s="154" t="s">
        <v>2115</v>
      </c>
      <c r="C1495" s="154" t="s">
        <v>294</v>
      </c>
      <c r="D1495" s="154" t="s">
        <v>255</v>
      </c>
      <c r="E1495" s="155" t="s">
        <v>352</v>
      </c>
      <c r="F1495" s="156">
        <v>4107.5</v>
      </c>
      <c r="G1495" s="155" t="s">
        <v>295</v>
      </c>
      <c r="H1495" s="155" t="s">
        <v>304</v>
      </c>
      <c r="I1495" s="157">
        <v>41057</v>
      </c>
      <c r="J1495" s="156">
        <v>3649.51</v>
      </c>
      <c r="K1495" s="167">
        <v>0.95</v>
      </c>
    </row>
    <row r="1496" spans="1:11" x14ac:dyDescent="0.25">
      <c r="A1496" s="153">
        <v>1492</v>
      </c>
      <c r="B1496" s="154" t="s">
        <v>2116</v>
      </c>
      <c r="C1496" s="154" t="s">
        <v>254</v>
      </c>
      <c r="D1496" s="154" t="s">
        <v>255</v>
      </c>
      <c r="E1496" s="155" t="s">
        <v>352</v>
      </c>
      <c r="F1496" s="156">
        <v>3565</v>
      </c>
      <c r="G1496" s="155" t="s">
        <v>295</v>
      </c>
      <c r="H1496" s="155" t="s">
        <v>321</v>
      </c>
      <c r="I1496" s="157">
        <v>40918</v>
      </c>
      <c r="J1496" s="156">
        <v>3565</v>
      </c>
      <c r="K1496" s="167">
        <v>1.07</v>
      </c>
    </row>
    <row r="1497" spans="1:11" x14ac:dyDescent="0.25">
      <c r="A1497" s="153">
        <v>1493</v>
      </c>
      <c r="B1497" s="154" t="s">
        <v>2117</v>
      </c>
      <c r="C1497" s="154" t="s">
        <v>294</v>
      </c>
      <c r="D1497" s="154" t="s">
        <v>255</v>
      </c>
      <c r="E1497" s="155" t="s">
        <v>352</v>
      </c>
      <c r="F1497" s="156">
        <v>4882.5</v>
      </c>
      <c r="G1497" s="155" t="s">
        <v>295</v>
      </c>
      <c r="H1497" s="155" t="s">
        <v>320</v>
      </c>
      <c r="I1497" s="157">
        <v>40886</v>
      </c>
      <c r="J1497" s="156">
        <v>4338.1000000000004</v>
      </c>
      <c r="K1497" s="167">
        <v>0.95</v>
      </c>
    </row>
    <row r="1498" spans="1:11" x14ac:dyDescent="0.25">
      <c r="A1498" s="153">
        <v>1494</v>
      </c>
      <c r="B1498" s="154" t="s">
        <v>2118</v>
      </c>
      <c r="C1498" s="154" t="s">
        <v>254</v>
      </c>
      <c r="D1498" s="154" t="s">
        <v>255</v>
      </c>
      <c r="E1498" s="155" t="s">
        <v>352</v>
      </c>
      <c r="F1498" s="156">
        <v>6432.5</v>
      </c>
      <c r="G1498" s="155" t="s">
        <v>295</v>
      </c>
      <c r="H1498" s="155" t="s">
        <v>297</v>
      </c>
      <c r="I1498" s="157">
        <v>40886</v>
      </c>
      <c r="J1498" s="156">
        <v>5715.34</v>
      </c>
      <c r="K1498" s="167">
        <v>0.95</v>
      </c>
    </row>
    <row r="1499" spans="1:11" x14ac:dyDescent="0.25">
      <c r="A1499" s="153">
        <v>1495</v>
      </c>
      <c r="B1499" s="154" t="s">
        <v>2119</v>
      </c>
      <c r="C1499" s="154" t="s">
        <v>254</v>
      </c>
      <c r="D1499" s="154" t="s">
        <v>255</v>
      </c>
      <c r="E1499" s="155" t="s">
        <v>352</v>
      </c>
      <c r="F1499" s="156">
        <v>8835</v>
      </c>
      <c r="G1499" s="155" t="s">
        <v>295</v>
      </c>
      <c r="H1499" s="155" t="s">
        <v>304</v>
      </c>
      <c r="I1499" s="157">
        <v>40889</v>
      </c>
      <c r="J1499" s="156">
        <v>7849.89</v>
      </c>
      <c r="K1499" s="167">
        <v>0.95</v>
      </c>
    </row>
    <row r="1500" spans="1:11" x14ac:dyDescent="0.25">
      <c r="A1500" s="153">
        <v>1496</v>
      </c>
      <c r="B1500" s="154" t="s">
        <v>2120</v>
      </c>
      <c r="C1500" s="154" t="s">
        <v>254</v>
      </c>
      <c r="D1500" s="154" t="s">
        <v>255</v>
      </c>
      <c r="E1500" s="155" t="s">
        <v>352</v>
      </c>
      <c r="F1500" s="156">
        <v>5115</v>
      </c>
      <c r="G1500" s="155" t="s">
        <v>295</v>
      </c>
      <c r="H1500" s="155" t="s">
        <v>314</v>
      </c>
      <c r="I1500" s="157">
        <v>40900</v>
      </c>
      <c r="J1500" s="156">
        <v>4800.43</v>
      </c>
      <c r="K1500" s="167">
        <v>1</v>
      </c>
    </row>
    <row r="1501" spans="1:11" x14ac:dyDescent="0.25">
      <c r="A1501" s="153">
        <v>1497</v>
      </c>
      <c r="B1501" s="154" t="s">
        <v>2121</v>
      </c>
      <c r="C1501" s="154" t="s">
        <v>254</v>
      </c>
      <c r="D1501" s="154" t="s">
        <v>255</v>
      </c>
      <c r="E1501" s="155" t="s">
        <v>352</v>
      </c>
      <c r="F1501" s="156">
        <v>620</v>
      </c>
      <c r="G1501" s="155" t="s">
        <v>295</v>
      </c>
      <c r="H1501" s="155" t="s">
        <v>297</v>
      </c>
      <c r="I1501" s="157">
        <v>40904</v>
      </c>
      <c r="J1501" s="156">
        <v>560.16999999999996</v>
      </c>
      <c r="K1501" s="167">
        <v>0.96</v>
      </c>
    </row>
    <row r="1502" spans="1:11" x14ac:dyDescent="0.25">
      <c r="A1502" s="153">
        <v>1498</v>
      </c>
      <c r="B1502" s="154" t="s">
        <v>2122</v>
      </c>
      <c r="C1502" s="154" t="s">
        <v>254</v>
      </c>
      <c r="D1502" s="154" t="s">
        <v>255</v>
      </c>
      <c r="E1502" s="155" t="s">
        <v>352</v>
      </c>
      <c r="F1502" s="156">
        <v>14725</v>
      </c>
      <c r="G1502" s="155" t="s">
        <v>295</v>
      </c>
      <c r="H1502" s="155" t="s">
        <v>74</v>
      </c>
      <c r="I1502" s="157">
        <v>40892</v>
      </c>
      <c r="J1502" s="156">
        <v>13083.17</v>
      </c>
      <c r="K1502" s="167">
        <v>0.95</v>
      </c>
    </row>
    <row r="1503" spans="1:11" x14ac:dyDescent="0.25">
      <c r="A1503" s="153">
        <v>1499</v>
      </c>
      <c r="B1503" s="154" t="s">
        <v>2123</v>
      </c>
      <c r="C1503" s="154" t="s">
        <v>294</v>
      </c>
      <c r="D1503" s="154" t="s">
        <v>255</v>
      </c>
      <c r="E1503" s="155" t="s">
        <v>352</v>
      </c>
      <c r="F1503" s="156">
        <v>12787.5</v>
      </c>
      <c r="G1503" s="155" t="s">
        <v>295</v>
      </c>
      <c r="H1503" s="155" t="s">
        <v>309</v>
      </c>
      <c r="I1503" s="157">
        <v>40896</v>
      </c>
      <c r="J1503" s="156">
        <v>11361.69</v>
      </c>
      <c r="K1503" s="167">
        <v>0.95</v>
      </c>
    </row>
    <row r="1504" spans="1:11" x14ac:dyDescent="0.25">
      <c r="A1504" s="153">
        <v>1500</v>
      </c>
      <c r="B1504" s="154" t="s">
        <v>2124</v>
      </c>
      <c r="C1504" s="154" t="s">
        <v>254</v>
      </c>
      <c r="D1504" s="154" t="s">
        <v>255</v>
      </c>
      <c r="E1504" s="155" t="s">
        <v>352</v>
      </c>
      <c r="F1504" s="156">
        <v>6200</v>
      </c>
      <c r="G1504" s="155" t="s">
        <v>295</v>
      </c>
      <c r="H1504" s="155" t="s">
        <v>309</v>
      </c>
      <c r="I1504" s="157">
        <v>40980</v>
      </c>
      <c r="J1504" s="156">
        <v>5508.7</v>
      </c>
      <c r="K1504" s="167">
        <v>0.95</v>
      </c>
    </row>
    <row r="1505" spans="1:11" x14ac:dyDescent="0.25">
      <c r="A1505" s="153">
        <v>1501</v>
      </c>
      <c r="B1505" s="154" t="s">
        <v>2125</v>
      </c>
      <c r="C1505" s="154" t="s">
        <v>294</v>
      </c>
      <c r="D1505" s="154" t="s">
        <v>255</v>
      </c>
      <c r="E1505" s="155">
        <v>40884</v>
      </c>
      <c r="F1505" s="156">
        <v>930</v>
      </c>
      <c r="G1505" s="155" t="s">
        <v>295</v>
      </c>
      <c r="H1505" s="155" t="s">
        <v>304</v>
      </c>
      <c r="I1505" s="157">
        <v>40897</v>
      </c>
      <c r="J1505" s="156">
        <v>826.3</v>
      </c>
      <c r="K1505" s="167">
        <v>0.95</v>
      </c>
    </row>
    <row r="1506" spans="1:11" x14ac:dyDescent="0.25">
      <c r="A1506" s="153">
        <v>1502</v>
      </c>
      <c r="B1506" s="154" t="s">
        <v>1836</v>
      </c>
      <c r="C1506" s="154" t="s">
        <v>294</v>
      </c>
      <c r="D1506" s="154" t="s">
        <v>255</v>
      </c>
      <c r="E1506" s="155" t="s">
        <v>352</v>
      </c>
      <c r="F1506" s="156">
        <v>4107.5</v>
      </c>
      <c r="G1506" s="155" t="s">
        <v>295</v>
      </c>
      <c r="H1506" s="155" t="s">
        <v>320</v>
      </c>
      <c r="I1506" s="157">
        <v>40899</v>
      </c>
      <c r="J1506" s="156">
        <v>3649.32</v>
      </c>
      <c r="K1506" s="167">
        <v>0.95</v>
      </c>
    </row>
    <row r="1507" spans="1:11" x14ac:dyDescent="0.25">
      <c r="A1507" s="153">
        <v>1503</v>
      </c>
      <c r="B1507" s="154" t="s">
        <v>2126</v>
      </c>
      <c r="C1507" s="154" t="s">
        <v>294</v>
      </c>
      <c r="D1507" s="154" t="s">
        <v>255</v>
      </c>
      <c r="E1507" s="155" t="s">
        <v>352</v>
      </c>
      <c r="F1507" s="156">
        <v>930</v>
      </c>
      <c r="G1507" s="155" t="s">
        <v>295</v>
      </c>
      <c r="H1507" s="155" t="s">
        <v>320</v>
      </c>
      <c r="I1507" s="157">
        <v>40898</v>
      </c>
      <c r="J1507" s="156">
        <v>826.3</v>
      </c>
      <c r="K1507" s="167">
        <v>0.95</v>
      </c>
    </row>
    <row r="1508" spans="1:11" x14ac:dyDescent="0.25">
      <c r="A1508" s="153">
        <v>1504</v>
      </c>
      <c r="B1508" s="154" t="s">
        <v>2090</v>
      </c>
      <c r="C1508" s="154" t="s">
        <v>294</v>
      </c>
      <c r="D1508" s="154" t="s">
        <v>255</v>
      </c>
      <c r="E1508" s="155" t="s">
        <v>352</v>
      </c>
      <c r="F1508" s="156">
        <v>6277.5</v>
      </c>
      <c r="G1508" s="155" t="s">
        <v>295</v>
      </c>
      <c r="H1508" s="155" t="s">
        <v>309</v>
      </c>
      <c r="I1508" s="157">
        <v>40910</v>
      </c>
      <c r="J1508" s="156">
        <v>5577.55</v>
      </c>
      <c r="K1508" s="167">
        <v>0.95</v>
      </c>
    </row>
    <row r="1509" spans="1:11" x14ac:dyDescent="0.25">
      <c r="A1509" s="153">
        <v>1505</v>
      </c>
      <c r="B1509" s="154" t="s">
        <v>2127</v>
      </c>
      <c r="C1509" s="154" t="s">
        <v>254</v>
      </c>
      <c r="D1509" s="154" t="s">
        <v>255</v>
      </c>
      <c r="E1509" s="155" t="s">
        <v>352</v>
      </c>
      <c r="F1509" s="156">
        <v>16430</v>
      </c>
      <c r="G1509" s="155" t="s">
        <v>295</v>
      </c>
      <c r="H1509" s="155" t="s">
        <v>304</v>
      </c>
      <c r="I1509" s="157">
        <v>40904</v>
      </c>
      <c r="J1509" s="156">
        <v>14598.06</v>
      </c>
      <c r="K1509" s="167">
        <v>0.95</v>
      </c>
    </row>
    <row r="1510" spans="1:11" x14ac:dyDescent="0.25">
      <c r="A1510" s="153">
        <v>1506</v>
      </c>
      <c r="B1510" s="154" t="s">
        <v>2128</v>
      </c>
      <c r="C1510" s="154" t="s">
        <v>254</v>
      </c>
      <c r="D1510" s="154" t="s">
        <v>255</v>
      </c>
      <c r="E1510" s="155">
        <v>40856</v>
      </c>
      <c r="F1510" s="156">
        <v>4030</v>
      </c>
      <c r="G1510" s="155" t="s">
        <v>295</v>
      </c>
      <c r="H1510" s="155" t="s">
        <v>314</v>
      </c>
      <c r="I1510" s="157">
        <v>40900</v>
      </c>
      <c r="J1510" s="156">
        <v>3782.15</v>
      </c>
      <c r="K1510" s="167">
        <v>1</v>
      </c>
    </row>
    <row r="1511" spans="1:11" x14ac:dyDescent="0.25">
      <c r="A1511" s="153">
        <v>1507</v>
      </c>
      <c r="B1511" s="154" t="s">
        <v>2129</v>
      </c>
      <c r="C1511" s="154" t="s">
        <v>294</v>
      </c>
      <c r="D1511" s="154" t="s">
        <v>255</v>
      </c>
      <c r="E1511" s="155" t="s">
        <v>352</v>
      </c>
      <c r="F1511" s="156">
        <v>930</v>
      </c>
      <c r="G1511" s="155" t="s">
        <v>295</v>
      </c>
      <c r="H1511" s="155" t="s">
        <v>304</v>
      </c>
      <c r="I1511" s="157">
        <v>40910</v>
      </c>
      <c r="J1511" s="156">
        <v>869.55</v>
      </c>
      <c r="K1511" s="167">
        <v>1</v>
      </c>
    </row>
    <row r="1512" spans="1:11" x14ac:dyDescent="0.25">
      <c r="A1512" s="153">
        <v>1508</v>
      </c>
      <c r="B1512" s="154" t="s">
        <v>2130</v>
      </c>
      <c r="C1512" s="154" t="s">
        <v>254</v>
      </c>
      <c r="D1512" s="154" t="s">
        <v>255</v>
      </c>
      <c r="E1512" s="155" t="s">
        <v>352</v>
      </c>
      <c r="F1512" s="156">
        <v>11702.5</v>
      </c>
      <c r="G1512" s="155" t="s">
        <v>295</v>
      </c>
      <c r="H1512" s="155" t="s">
        <v>297</v>
      </c>
      <c r="I1512" s="157">
        <v>40911</v>
      </c>
      <c r="J1512" s="156">
        <v>10397.66</v>
      </c>
      <c r="K1512" s="167">
        <v>0.95</v>
      </c>
    </row>
    <row r="1513" spans="1:11" x14ac:dyDescent="0.25">
      <c r="A1513" s="153">
        <v>1509</v>
      </c>
      <c r="B1513" s="154" t="s">
        <v>2131</v>
      </c>
      <c r="C1513" s="154" t="s">
        <v>254</v>
      </c>
      <c r="D1513" s="154" t="s">
        <v>255</v>
      </c>
      <c r="E1513" s="155" t="s">
        <v>352</v>
      </c>
      <c r="F1513" s="156">
        <v>10230</v>
      </c>
      <c r="G1513" s="155" t="s">
        <v>295</v>
      </c>
      <c r="H1513" s="155" t="s">
        <v>315</v>
      </c>
      <c r="I1513" s="157">
        <v>40934</v>
      </c>
      <c r="J1513" s="156">
        <v>9600.85</v>
      </c>
      <c r="K1513" s="167">
        <v>1</v>
      </c>
    </row>
    <row r="1514" spans="1:11" x14ac:dyDescent="0.25">
      <c r="A1514" s="153">
        <v>1510</v>
      </c>
      <c r="B1514" s="154" t="s">
        <v>2132</v>
      </c>
      <c r="C1514" s="154" t="s">
        <v>294</v>
      </c>
      <c r="D1514" s="154" t="s">
        <v>255</v>
      </c>
      <c r="E1514" s="155" t="s">
        <v>352</v>
      </c>
      <c r="F1514" s="156">
        <v>1162.5</v>
      </c>
      <c r="G1514" s="155" t="s">
        <v>295</v>
      </c>
      <c r="H1514" s="155" t="s">
        <v>304</v>
      </c>
      <c r="I1514" s="157">
        <v>40910</v>
      </c>
      <c r="J1514" s="156">
        <v>1086.93</v>
      </c>
      <c r="K1514" s="167">
        <v>1</v>
      </c>
    </row>
    <row r="1515" spans="1:11" x14ac:dyDescent="0.25">
      <c r="A1515" s="153">
        <v>1511</v>
      </c>
      <c r="B1515" s="154" t="s">
        <v>2133</v>
      </c>
      <c r="C1515" s="154" t="s">
        <v>254</v>
      </c>
      <c r="D1515" s="154" t="s">
        <v>255</v>
      </c>
      <c r="E1515" s="155" t="s">
        <v>352</v>
      </c>
      <c r="F1515" s="156">
        <v>4805</v>
      </c>
      <c r="G1515" s="155" t="s">
        <v>295</v>
      </c>
      <c r="H1515" s="155" t="s">
        <v>314</v>
      </c>
      <c r="I1515" s="157">
        <v>40954</v>
      </c>
      <c r="J1515" s="156">
        <v>4732.92</v>
      </c>
      <c r="K1515" s="167">
        <v>1.05</v>
      </c>
    </row>
    <row r="1516" spans="1:11" x14ac:dyDescent="0.25">
      <c r="A1516" s="153">
        <v>1512</v>
      </c>
      <c r="B1516" s="154" t="s">
        <v>2134</v>
      </c>
      <c r="C1516" s="154" t="s">
        <v>254</v>
      </c>
      <c r="D1516" s="154" t="s">
        <v>255</v>
      </c>
      <c r="E1516" s="155" t="s">
        <v>352</v>
      </c>
      <c r="F1516" s="156">
        <v>2325</v>
      </c>
      <c r="G1516" s="155" t="s">
        <v>295</v>
      </c>
      <c r="H1516" s="155" t="s">
        <v>297</v>
      </c>
      <c r="I1516" s="157">
        <v>40925</v>
      </c>
      <c r="J1516" s="156">
        <v>2065.7600000000002</v>
      </c>
      <c r="K1516" s="167">
        <v>0.95</v>
      </c>
    </row>
    <row r="1517" spans="1:11" x14ac:dyDescent="0.25">
      <c r="A1517" s="153">
        <v>1513</v>
      </c>
      <c r="B1517" s="154" t="s">
        <v>2135</v>
      </c>
      <c r="C1517" s="154" t="s">
        <v>254</v>
      </c>
      <c r="D1517" s="154" t="s">
        <v>255</v>
      </c>
      <c r="E1517" s="155" t="s">
        <v>352</v>
      </c>
      <c r="F1517" s="156">
        <v>2867.5</v>
      </c>
      <c r="G1517" s="155" t="s">
        <v>295</v>
      </c>
      <c r="H1517" s="155" t="s">
        <v>320</v>
      </c>
      <c r="I1517" s="157">
        <v>40931</v>
      </c>
      <c r="J1517" s="156">
        <v>2547.77</v>
      </c>
      <c r="K1517" s="167">
        <v>0.95</v>
      </c>
    </row>
    <row r="1518" spans="1:11" x14ac:dyDescent="0.25">
      <c r="A1518" s="153">
        <v>1514</v>
      </c>
      <c r="B1518" s="154" t="s">
        <v>2136</v>
      </c>
      <c r="C1518" s="154" t="s">
        <v>254</v>
      </c>
      <c r="D1518" s="154" t="s">
        <v>255</v>
      </c>
      <c r="E1518" s="155" t="s">
        <v>352</v>
      </c>
      <c r="F1518" s="156">
        <v>779</v>
      </c>
      <c r="G1518" s="155" t="s">
        <v>295</v>
      </c>
      <c r="H1518" s="155" t="s">
        <v>297</v>
      </c>
      <c r="I1518" s="157">
        <v>40967</v>
      </c>
      <c r="J1518" s="156">
        <v>692.14</v>
      </c>
      <c r="K1518" s="167">
        <v>0.95</v>
      </c>
    </row>
    <row r="1519" spans="1:11" x14ac:dyDescent="0.25">
      <c r="A1519" s="153">
        <v>1515</v>
      </c>
      <c r="B1519" s="154" t="s">
        <v>2137</v>
      </c>
      <c r="C1519" s="154" t="s">
        <v>254</v>
      </c>
      <c r="D1519" s="154" t="s">
        <v>255</v>
      </c>
      <c r="E1519" s="155" t="s">
        <v>352</v>
      </c>
      <c r="F1519" s="156">
        <v>44727.77</v>
      </c>
      <c r="G1519" s="155" t="s">
        <v>295</v>
      </c>
      <c r="H1519" s="155" t="s">
        <v>315</v>
      </c>
      <c r="I1519" s="157">
        <v>40945</v>
      </c>
      <c r="J1519" s="156">
        <v>41977.01</v>
      </c>
      <c r="K1519" s="167">
        <v>1</v>
      </c>
    </row>
    <row r="1520" spans="1:11" x14ac:dyDescent="0.25">
      <c r="A1520" s="153">
        <v>1516</v>
      </c>
      <c r="B1520" s="154" t="s">
        <v>2138</v>
      </c>
      <c r="C1520" s="154" t="s">
        <v>254</v>
      </c>
      <c r="D1520" s="154" t="s">
        <v>255</v>
      </c>
      <c r="E1520" s="155" t="s">
        <v>352</v>
      </c>
      <c r="F1520" s="156">
        <v>79000.5</v>
      </c>
      <c r="G1520" s="155" t="s">
        <v>295</v>
      </c>
      <c r="H1520" s="155" t="s">
        <v>315</v>
      </c>
      <c r="I1520" s="157">
        <v>40934</v>
      </c>
      <c r="J1520" s="156">
        <v>74141.97</v>
      </c>
      <c r="K1520" s="167">
        <v>1</v>
      </c>
    </row>
    <row r="1521" spans="1:11" x14ac:dyDescent="0.25">
      <c r="A1521" s="153">
        <v>1517</v>
      </c>
      <c r="B1521" s="154" t="s">
        <v>2139</v>
      </c>
      <c r="C1521" s="154" t="s">
        <v>254</v>
      </c>
      <c r="D1521" s="154" t="s">
        <v>255</v>
      </c>
      <c r="E1521" s="155" t="s">
        <v>352</v>
      </c>
      <c r="F1521" s="156">
        <v>2035.75</v>
      </c>
      <c r="G1521" s="155" t="s">
        <v>295</v>
      </c>
      <c r="H1521" s="155" t="s">
        <v>320</v>
      </c>
      <c r="I1521" s="157">
        <v>40912</v>
      </c>
      <c r="J1521" s="156">
        <v>1824.75</v>
      </c>
      <c r="K1521" s="167">
        <v>0.96</v>
      </c>
    </row>
    <row r="1522" spans="1:11" x14ac:dyDescent="0.25">
      <c r="A1522" s="153">
        <v>1518</v>
      </c>
      <c r="B1522" s="154" t="s">
        <v>2140</v>
      </c>
      <c r="C1522" s="154" t="s">
        <v>254</v>
      </c>
      <c r="D1522" s="154" t="s">
        <v>255</v>
      </c>
      <c r="E1522" s="155" t="s">
        <v>352</v>
      </c>
      <c r="F1522" s="156">
        <v>5037.5</v>
      </c>
      <c r="G1522" s="155" t="s">
        <v>295</v>
      </c>
      <c r="H1522" s="155" t="s">
        <v>318</v>
      </c>
      <c r="I1522" s="157">
        <v>40994</v>
      </c>
      <c r="J1522" s="156">
        <v>4727.79</v>
      </c>
      <c r="K1522" s="167">
        <v>1</v>
      </c>
    </row>
    <row r="1523" spans="1:11" x14ac:dyDescent="0.25">
      <c r="A1523" s="153">
        <v>1519</v>
      </c>
      <c r="B1523" s="154" t="s">
        <v>2141</v>
      </c>
      <c r="C1523" s="154" t="s">
        <v>254</v>
      </c>
      <c r="D1523" s="154" t="s">
        <v>255</v>
      </c>
      <c r="E1523" s="155" t="s">
        <v>352</v>
      </c>
      <c r="F1523" s="156">
        <v>4960</v>
      </c>
      <c r="G1523" s="155" t="s">
        <v>295</v>
      </c>
      <c r="H1523" s="155" t="s">
        <v>320</v>
      </c>
      <c r="I1523" s="157">
        <v>40912</v>
      </c>
      <c r="J1523" s="156">
        <v>4406.96</v>
      </c>
      <c r="K1523" s="167">
        <v>0.95</v>
      </c>
    </row>
    <row r="1524" spans="1:11" x14ac:dyDescent="0.25">
      <c r="A1524" s="153">
        <v>1520</v>
      </c>
      <c r="B1524" s="154" t="s">
        <v>2142</v>
      </c>
      <c r="C1524" s="154" t="s">
        <v>294</v>
      </c>
      <c r="D1524" s="154" t="s">
        <v>255</v>
      </c>
      <c r="E1524" s="155">
        <v>40886</v>
      </c>
      <c r="F1524" s="156">
        <v>3177.5</v>
      </c>
      <c r="G1524" s="155" t="s">
        <v>295</v>
      </c>
      <c r="H1524" s="155" t="s">
        <v>304</v>
      </c>
      <c r="I1524" s="157">
        <v>40928</v>
      </c>
      <c r="J1524" s="156">
        <v>2823.21</v>
      </c>
      <c r="K1524" s="167">
        <v>0.95</v>
      </c>
    </row>
    <row r="1525" spans="1:11" x14ac:dyDescent="0.25">
      <c r="A1525" s="153">
        <v>1521</v>
      </c>
      <c r="B1525" s="154" t="s">
        <v>2143</v>
      </c>
      <c r="C1525" s="154" t="s">
        <v>254</v>
      </c>
      <c r="D1525" s="154" t="s">
        <v>255</v>
      </c>
      <c r="E1525" s="155" t="s">
        <v>352</v>
      </c>
      <c r="F1525" s="156">
        <v>3642.5</v>
      </c>
      <c r="G1525" s="155" t="s">
        <v>295</v>
      </c>
      <c r="H1525" s="155" t="s">
        <v>304</v>
      </c>
      <c r="I1525" s="157">
        <v>40931</v>
      </c>
      <c r="J1525" s="156">
        <v>3236.34</v>
      </c>
      <c r="K1525" s="167">
        <v>0.95</v>
      </c>
    </row>
    <row r="1526" spans="1:11" x14ac:dyDescent="0.25">
      <c r="A1526" s="153">
        <v>1522</v>
      </c>
      <c r="B1526" s="154" t="s">
        <v>2144</v>
      </c>
      <c r="C1526" s="154" t="s">
        <v>254</v>
      </c>
      <c r="D1526" s="154" t="s">
        <v>255</v>
      </c>
      <c r="E1526" s="155" t="s">
        <v>352</v>
      </c>
      <c r="F1526" s="156">
        <v>2945</v>
      </c>
      <c r="G1526" s="155" t="s">
        <v>295</v>
      </c>
      <c r="H1526" s="155" t="s">
        <v>304</v>
      </c>
      <c r="I1526" s="157">
        <v>40924</v>
      </c>
      <c r="J1526" s="156">
        <v>2616.63</v>
      </c>
      <c r="K1526" s="167">
        <v>0.95</v>
      </c>
    </row>
    <row r="1527" spans="1:11" x14ac:dyDescent="0.25">
      <c r="A1527" s="153">
        <v>1523</v>
      </c>
      <c r="B1527" s="154" t="s">
        <v>253</v>
      </c>
      <c r="C1527" s="154" t="s">
        <v>254</v>
      </c>
      <c r="D1527" s="154" t="s">
        <v>255</v>
      </c>
      <c r="E1527" s="155" t="s">
        <v>253</v>
      </c>
      <c r="F1527" s="156" t="s">
        <v>253</v>
      </c>
      <c r="G1527" s="155" t="s">
        <v>295</v>
      </c>
      <c r="H1527" s="155" t="s">
        <v>253</v>
      </c>
      <c r="I1527" s="157" t="s">
        <v>253</v>
      </c>
      <c r="J1527" s="156" t="s">
        <v>253</v>
      </c>
      <c r="K1527" s="167" t="s">
        <v>253</v>
      </c>
    </row>
    <row r="1528" spans="1:11" x14ac:dyDescent="0.25">
      <c r="A1528" s="153">
        <v>1524</v>
      </c>
      <c r="B1528" s="154" t="s">
        <v>2145</v>
      </c>
      <c r="C1528" s="154" t="s">
        <v>254</v>
      </c>
      <c r="D1528" s="154" t="s">
        <v>255</v>
      </c>
      <c r="E1528" s="155">
        <v>40792</v>
      </c>
      <c r="F1528" s="156">
        <v>5347.5</v>
      </c>
      <c r="G1528" s="155" t="s">
        <v>295</v>
      </c>
      <c r="H1528" s="155" t="s">
        <v>304</v>
      </c>
      <c r="I1528" s="157">
        <v>40939</v>
      </c>
      <c r="J1528" s="156">
        <v>4751.25</v>
      </c>
      <c r="K1528" s="167">
        <v>0.95</v>
      </c>
    </row>
    <row r="1529" spans="1:11" x14ac:dyDescent="0.25">
      <c r="A1529" s="153">
        <v>1525</v>
      </c>
      <c r="B1529" s="154" t="s">
        <v>2146</v>
      </c>
      <c r="C1529" s="154" t="s">
        <v>254</v>
      </c>
      <c r="D1529" s="154" t="s">
        <v>255</v>
      </c>
      <c r="E1529" s="155">
        <v>40863</v>
      </c>
      <c r="F1529" s="156">
        <v>2635</v>
      </c>
      <c r="G1529" s="155" t="s">
        <v>295</v>
      </c>
      <c r="H1529" s="155" t="s">
        <v>314</v>
      </c>
      <c r="I1529" s="157">
        <v>40921</v>
      </c>
      <c r="J1529" s="156">
        <v>2635</v>
      </c>
      <c r="K1529" s="167">
        <v>1.07</v>
      </c>
    </row>
    <row r="1530" spans="1:11" x14ac:dyDescent="0.25">
      <c r="A1530" s="153">
        <v>1526</v>
      </c>
      <c r="B1530" s="154" t="s">
        <v>2147</v>
      </c>
      <c r="C1530" s="154" t="s">
        <v>294</v>
      </c>
      <c r="D1530" s="154" t="s">
        <v>255</v>
      </c>
      <c r="E1530" s="155" t="s">
        <v>352</v>
      </c>
      <c r="F1530" s="156">
        <v>380</v>
      </c>
      <c r="G1530" s="155" t="s">
        <v>295</v>
      </c>
      <c r="H1530" s="155" t="s">
        <v>297</v>
      </c>
      <c r="I1530" s="157">
        <v>40954</v>
      </c>
      <c r="J1530" s="156">
        <v>343.33</v>
      </c>
      <c r="K1530" s="167">
        <v>0.96</v>
      </c>
    </row>
    <row r="1531" spans="1:11" x14ac:dyDescent="0.25">
      <c r="A1531" s="153">
        <v>1527</v>
      </c>
      <c r="B1531" s="154" t="s">
        <v>2148</v>
      </c>
      <c r="C1531" s="154" t="s">
        <v>294</v>
      </c>
      <c r="D1531" s="154" t="s">
        <v>255</v>
      </c>
      <c r="E1531" s="155" t="s">
        <v>352</v>
      </c>
      <c r="F1531" s="156">
        <v>3255</v>
      </c>
      <c r="G1531" s="155" t="s">
        <v>295</v>
      </c>
      <c r="H1531" s="155" t="s">
        <v>304</v>
      </c>
      <c r="I1531" s="157">
        <v>40928</v>
      </c>
      <c r="J1531" s="156">
        <v>2892.07</v>
      </c>
      <c r="K1531" s="167">
        <v>0.95</v>
      </c>
    </row>
    <row r="1532" spans="1:11" x14ac:dyDescent="0.25">
      <c r="A1532" s="153">
        <v>1528</v>
      </c>
      <c r="B1532" s="154" t="s">
        <v>2149</v>
      </c>
      <c r="C1532" s="154" t="s">
        <v>254</v>
      </c>
      <c r="D1532" s="154" t="s">
        <v>255</v>
      </c>
      <c r="E1532" s="155">
        <v>40557</v>
      </c>
      <c r="F1532" s="156">
        <v>99068</v>
      </c>
      <c r="G1532" s="155" t="s">
        <v>295</v>
      </c>
      <c r="H1532" s="155" t="s">
        <v>315</v>
      </c>
      <c r="I1532" s="157">
        <v>40934</v>
      </c>
      <c r="J1532" s="156">
        <v>92975.31</v>
      </c>
      <c r="K1532" s="167">
        <v>1</v>
      </c>
    </row>
    <row r="1533" spans="1:11" x14ac:dyDescent="0.25">
      <c r="A1533" s="153">
        <v>1529</v>
      </c>
      <c r="B1533" s="154" t="s">
        <v>2150</v>
      </c>
      <c r="C1533" s="154" t="s">
        <v>254</v>
      </c>
      <c r="D1533" s="154" t="s">
        <v>255</v>
      </c>
      <c r="E1533" s="155" t="s">
        <v>352</v>
      </c>
      <c r="F1533" s="156">
        <v>5967.5</v>
      </c>
      <c r="G1533" s="155" t="s">
        <v>295</v>
      </c>
      <c r="H1533" s="155" t="s">
        <v>297</v>
      </c>
      <c r="I1533" s="157">
        <v>40940</v>
      </c>
      <c r="J1533" s="156">
        <v>5302.12</v>
      </c>
      <c r="K1533" s="167">
        <v>0.95</v>
      </c>
    </row>
    <row r="1534" spans="1:11" x14ac:dyDescent="0.25">
      <c r="A1534" s="153">
        <v>1530</v>
      </c>
      <c r="B1534" s="154" t="s">
        <v>2151</v>
      </c>
      <c r="C1534" s="154" t="s">
        <v>294</v>
      </c>
      <c r="D1534" s="154" t="s">
        <v>255</v>
      </c>
      <c r="E1534" s="155">
        <v>41262</v>
      </c>
      <c r="F1534" s="156">
        <v>3565</v>
      </c>
      <c r="G1534" s="155" t="s">
        <v>295</v>
      </c>
      <c r="H1534" s="155" t="s">
        <v>304</v>
      </c>
      <c r="I1534" s="157">
        <v>40939</v>
      </c>
      <c r="J1534" s="156">
        <v>3167.5</v>
      </c>
      <c r="K1534" s="167">
        <v>0.95</v>
      </c>
    </row>
    <row r="1535" spans="1:11" x14ac:dyDescent="0.25">
      <c r="A1535" s="153">
        <v>1531</v>
      </c>
      <c r="B1535" s="154" t="s">
        <v>2152</v>
      </c>
      <c r="C1535" s="154" t="s">
        <v>254</v>
      </c>
      <c r="D1535" s="154" t="s">
        <v>255</v>
      </c>
      <c r="E1535" s="155" t="s">
        <v>352</v>
      </c>
      <c r="F1535" s="156">
        <v>6200</v>
      </c>
      <c r="G1535" s="155" t="s">
        <v>295</v>
      </c>
      <c r="H1535" s="155" t="s">
        <v>74</v>
      </c>
      <c r="I1535" s="157">
        <v>40932</v>
      </c>
      <c r="J1535" s="156">
        <v>5508.7</v>
      </c>
      <c r="K1535" s="167">
        <v>0.95</v>
      </c>
    </row>
    <row r="1536" spans="1:11" x14ac:dyDescent="0.25">
      <c r="A1536" s="153">
        <v>1532</v>
      </c>
      <c r="B1536" s="154" t="s">
        <v>2153</v>
      </c>
      <c r="C1536" s="154" t="s">
        <v>254</v>
      </c>
      <c r="D1536" s="154" t="s">
        <v>255</v>
      </c>
      <c r="E1536" s="155" t="s">
        <v>352</v>
      </c>
      <c r="F1536" s="156">
        <v>4185</v>
      </c>
      <c r="G1536" s="155" t="s">
        <v>295</v>
      </c>
      <c r="H1536" s="155" t="s">
        <v>320</v>
      </c>
      <c r="I1536" s="157">
        <v>40932</v>
      </c>
      <c r="J1536" s="156">
        <v>3718.37</v>
      </c>
      <c r="K1536" s="167">
        <v>0.95</v>
      </c>
    </row>
    <row r="1537" spans="1:11" x14ac:dyDescent="0.25">
      <c r="A1537" s="153">
        <v>1533</v>
      </c>
      <c r="B1537" s="154" t="s">
        <v>2154</v>
      </c>
      <c r="C1537" s="154" t="s">
        <v>294</v>
      </c>
      <c r="D1537" s="154" t="s">
        <v>255</v>
      </c>
      <c r="E1537" s="155" t="s">
        <v>352</v>
      </c>
      <c r="F1537" s="156">
        <v>578</v>
      </c>
      <c r="G1537" s="155" t="s">
        <v>295</v>
      </c>
      <c r="H1537" s="155" t="s">
        <v>297</v>
      </c>
      <c r="I1537" s="157">
        <v>40996</v>
      </c>
      <c r="J1537" s="156">
        <v>513.54999999999995</v>
      </c>
      <c r="K1537" s="167">
        <v>0.95</v>
      </c>
    </row>
    <row r="1538" spans="1:11" x14ac:dyDescent="0.25">
      <c r="A1538" s="153">
        <v>1534</v>
      </c>
      <c r="B1538" s="154" t="s">
        <v>2155</v>
      </c>
      <c r="C1538" s="154" t="s">
        <v>294</v>
      </c>
      <c r="D1538" s="154" t="s">
        <v>255</v>
      </c>
      <c r="E1538" s="155" t="s">
        <v>352</v>
      </c>
      <c r="F1538" s="156">
        <v>1538</v>
      </c>
      <c r="G1538" s="155" t="s">
        <v>295</v>
      </c>
      <c r="H1538" s="155" t="s">
        <v>297</v>
      </c>
      <c r="I1538" s="157">
        <v>40954</v>
      </c>
      <c r="J1538" s="156">
        <v>1366.51</v>
      </c>
      <c r="K1538" s="167">
        <v>0.95</v>
      </c>
    </row>
    <row r="1539" spans="1:11" x14ac:dyDescent="0.25">
      <c r="A1539" s="153">
        <v>1535</v>
      </c>
      <c r="B1539" s="154" t="s">
        <v>2156</v>
      </c>
      <c r="C1539" s="154" t="s">
        <v>294</v>
      </c>
      <c r="D1539" s="154" t="s">
        <v>255</v>
      </c>
      <c r="E1539" s="155" t="s">
        <v>352</v>
      </c>
      <c r="F1539" s="156">
        <v>4030</v>
      </c>
      <c r="G1539" s="155" t="s">
        <v>295</v>
      </c>
      <c r="H1539" s="155" t="s">
        <v>304</v>
      </c>
      <c r="I1539" s="157">
        <v>40939</v>
      </c>
      <c r="J1539" s="156">
        <v>3580.65</v>
      </c>
      <c r="K1539" s="167">
        <v>0.95</v>
      </c>
    </row>
    <row r="1540" spans="1:11" x14ac:dyDescent="0.25">
      <c r="A1540" s="153">
        <v>1536</v>
      </c>
      <c r="B1540" s="154" t="s">
        <v>253</v>
      </c>
      <c r="C1540" s="154" t="s">
        <v>254</v>
      </c>
      <c r="D1540" s="154" t="s">
        <v>255</v>
      </c>
      <c r="E1540" s="155" t="s">
        <v>253</v>
      </c>
      <c r="F1540" s="156" t="s">
        <v>253</v>
      </c>
      <c r="G1540" s="155" t="s">
        <v>295</v>
      </c>
      <c r="H1540" s="155" t="s">
        <v>253</v>
      </c>
      <c r="I1540" s="157" t="s">
        <v>253</v>
      </c>
      <c r="J1540" s="156" t="s">
        <v>253</v>
      </c>
      <c r="K1540" s="167" t="s">
        <v>253</v>
      </c>
    </row>
    <row r="1541" spans="1:11" x14ac:dyDescent="0.25">
      <c r="A1541" s="153">
        <v>1537</v>
      </c>
      <c r="B1541" s="154" t="s">
        <v>2157</v>
      </c>
      <c r="C1541" s="154" t="s">
        <v>294</v>
      </c>
      <c r="D1541" s="154" t="s">
        <v>255</v>
      </c>
      <c r="E1541" s="155">
        <v>40912</v>
      </c>
      <c r="F1541" s="156">
        <v>7727</v>
      </c>
      <c r="G1541" s="155" t="s">
        <v>295</v>
      </c>
      <c r="H1541" s="155" t="s">
        <v>297</v>
      </c>
      <c r="I1541" s="157">
        <v>40954</v>
      </c>
      <c r="J1541" s="156">
        <v>6865.44</v>
      </c>
      <c r="K1541" s="167">
        <v>0.95</v>
      </c>
    </row>
    <row r="1542" spans="1:11" x14ac:dyDescent="0.25">
      <c r="A1542" s="153">
        <v>1538</v>
      </c>
      <c r="B1542" s="154" t="s">
        <v>2158</v>
      </c>
      <c r="C1542" s="154" t="s">
        <v>294</v>
      </c>
      <c r="D1542" s="154" t="s">
        <v>255</v>
      </c>
      <c r="E1542" s="155" t="s">
        <v>352</v>
      </c>
      <c r="F1542" s="156">
        <v>2895</v>
      </c>
      <c r="G1542" s="155" t="s">
        <v>295</v>
      </c>
      <c r="H1542" s="155" t="s">
        <v>297</v>
      </c>
      <c r="I1542" s="157">
        <v>40946</v>
      </c>
      <c r="J1542" s="156">
        <v>2572.1999999999998</v>
      </c>
      <c r="K1542" s="167">
        <v>0.95</v>
      </c>
    </row>
    <row r="1543" spans="1:11" x14ac:dyDescent="0.25">
      <c r="A1543" s="153">
        <v>1539</v>
      </c>
      <c r="B1543" s="154" t="s">
        <v>2159</v>
      </c>
      <c r="C1543" s="154" t="s">
        <v>294</v>
      </c>
      <c r="D1543" s="154" t="s">
        <v>255</v>
      </c>
      <c r="E1543" s="155" t="s">
        <v>352</v>
      </c>
      <c r="F1543" s="156">
        <v>1550</v>
      </c>
      <c r="G1543" s="155" t="s">
        <v>295</v>
      </c>
      <c r="H1543" s="155" t="s">
        <v>304</v>
      </c>
      <c r="I1543" s="157">
        <v>41218</v>
      </c>
      <c r="J1543" s="156">
        <v>1377.18</v>
      </c>
      <c r="K1543" s="167">
        <v>0.95</v>
      </c>
    </row>
    <row r="1544" spans="1:11" x14ac:dyDescent="0.25">
      <c r="A1544" s="153">
        <v>1540</v>
      </c>
      <c r="B1544" s="154" t="s">
        <v>2160</v>
      </c>
      <c r="C1544" s="154" t="s">
        <v>294</v>
      </c>
      <c r="D1544" s="154" t="s">
        <v>255</v>
      </c>
      <c r="E1544" s="155">
        <v>40918</v>
      </c>
      <c r="F1544" s="156">
        <v>3952.5</v>
      </c>
      <c r="G1544" s="155" t="s">
        <v>295</v>
      </c>
      <c r="H1544" s="155" t="s">
        <v>304</v>
      </c>
      <c r="I1544" s="157">
        <v>40948</v>
      </c>
      <c r="J1544" s="156">
        <v>3511.78</v>
      </c>
      <c r="K1544" s="167">
        <v>0.95</v>
      </c>
    </row>
    <row r="1545" spans="1:11" x14ac:dyDescent="0.25">
      <c r="A1545" s="153">
        <v>1541</v>
      </c>
      <c r="B1545" s="154" t="s">
        <v>2161</v>
      </c>
      <c r="C1545" s="154" t="s">
        <v>294</v>
      </c>
      <c r="D1545" s="154" t="s">
        <v>255</v>
      </c>
      <c r="E1545" s="155">
        <v>40920</v>
      </c>
      <c r="F1545" s="156">
        <v>2325</v>
      </c>
      <c r="G1545" s="155" t="s">
        <v>295</v>
      </c>
      <c r="H1545" s="155" t="s">
        <v>304</v>
      </c>
      <c r="I1545" s="157">
        <v>40952</v>
      </c>
      <c r="J1545" s="156">
        <v>2065.7600000000002</v>
      </c>
      <c r="K1545" s="167">
        <v>0.95</v>
      </c>
    </row>
    <row r="1546" spans="1:11" x14ac:dyDescent="0.25">
      <c r="A1546" s="153">
        <v>1542</v>
      </c>
      <c r="B1546" s="154" t="s">
        <v>2162</v>
      </c>
      <c r="C1546" s="154" t="s">
        <v>294</v>
      </c>
      <c r="D1546" s="154" t="s">
        <v>255</v>
      </c>
      <c r="E1546" s="155" t="s">
        <v>352</v>
      </c>
      <c r="F1546" s="156">
        <v>1240</v>
      </c>
      <c r="G1546" s="155" t="s">
        <v>295</v>
      </c>
      <c r="H1546" s="155" t="s">
        <v>304</v>
      </c>
      <c r="I1546" s="157">
        <v>40948</v>
      </c>
      <c r="J1546" s="156">
        <v>1101.74</v>
      </c>
      <c r="K1546" s="167">
        <v>0.95</v>
      </c>
    </row>
    <row r="1547" spans="1:11" x14ac:dyDescent="0.25">
      <c r="A1547" s="153">
        <v>1543</v>
      </c>
      <c r="B1547" s="154" t="s">
        <v>2163</v>
      </c>
      <c r="C1547" s="154" t="s">
        <v>254</v>
      </c>
      <c r="D1547" s="154" t="s">
        <v>255</v>
      </c>
      <c r="E1547" s="155">
        <v>40850</v>
      </c>
      <c r="F1547" s="156">
        <v>2635</v>
      </c>
      <c r="G1547" s="155" t="s">
        <v>295</v>
      </c>
      <c r="H1547" s="155" t="s">
        <v>320</v>
      </c>
      <c r="I1547" s="157">
        <v>40949</v>
      </c>
      <c r="J1547" s="156">
        <v>2341.19</v>
      </c>
      <c r="K1547" s="167">
        <v>0.95</v>
      </c>
    </row>
    <row r="1548" spans="1:11" x14ac:dyDescent="0.25">
      <c r="A1548" s="153">
        <v>1544</v>
      </c>
      <c r="B1548" s="154" t="s">
        <v>2164</v>
      </c>
      <c r="C1548" s="154" t="s">
        <v>254</v>
      </c>
      <c r="D1548" s="154" t="s">
        <v>255</v>
      </c>
      <c r="E1548" s="155" t="s">
        <v>352</v>
      </c>
      <c r="F1548" s="156">
        <v>6122.5</v>
      </c>
      <c r="G1548" s="155" t="s">
        <v>295</v>
      </c>
      <c r="H1548" s="155" t="s">
        <v>304</v>
      </c>
      <c r="I1548" s="157">
        <v>40948</v>
      </c>
      <c r="J1548" s="156">
        <v>5439.84</v>
      </c>
      <c r="K1548" s="167">
        <v>0.95</v>
      </c>
    </row>
    <row r="1549" spans="1:11" x14ac:dyDescent="0.25">
      <c r="A1549" s="153">
        <v>1545</v>
      </c>
      <c r="B1549" s="154" t="s">
        <v>2165</v>
      </c>
      <c r="C1549" s="154" t="s">
        <v>254</v>
      </c>
      <c r="D1549" s="154" t="s">
        <v>255</v>
      </c>
      <c r="E1549" s="155" t="s">
        <v>352</v>
      </c>
      <c r="F1549" s="156">
        <v>7672.5</v>
      </c>
      <c r="G1549" s="155" t="s">
        <v>295</v>
      </c>
      <c r="H1549" s="155" t="s">
        <v>304</v>
      </c>
      <c r="I1549" s="157">
        <v>40945</v>
      </c>
      <c r="J1549" s="156">
        <v>6817</v>
      </c>
      <c r="K1549" s="167">
        <v>0.95</v>
      </c>
    </row>
    <row r="1550" spans="1:11" x14ac:dyDescent="0.25">
      <c r="A1550" s="153">
        <v>1546</v>
      </c>
      <c r="B1550" s="154" t="s">
        <v>2166</v>
      </c>
      <c r="C1550" s="154" t="s">
        <v>254</v>
      </c>
      <c r="D1550" s="154" t="s">
        <v>255</v>
      </c>
      <c r="E1550" s="155" t="s">
        <v>352</v>
      </c>
      <c r="F1550" s="156">
        <v>8680</v>
      </c>
      <c r="G1550" s="155" t="s">
        <v>295</v>
      </c>
      <c r="H1550" s="155" t="s">
        <v>297</v>
      </c>
      <c r="I1550" s="157">
        <v>41086</v>
      </c>
      <c r="J1550" s="156">
        <v>7712.18</v>
      </c>
      <c r="K1550" s="167">
        <v>0.95</v>
      </c>
    </row>
    <row r="1551" spans="1:11" x14ac:dyDescent="0.25">
      <c r="A1551" s="153">
        <v>1547</v>
      </c>
      <c r="B1551" s="154" t="s">
        <v>2167</v>
      </c>
      <c r="C1551" s="154" t="s">
        <v>254</v>
      </c>
      <c r="D1551" s="154" t="s">
        <v>255</v>
      </c>
      <c r="E1551" s="155">
        <v>40882</v>
      </c>
      <c r="F1551" s="156">
        <v>4727.5</v>
      </c>
      <c r="G1551" s="155" t="s">
        <v>295</v>
      </c>
      <c r="H1551" s="155" t="s">
        <v>300</v>
      </c>
      <c r="I1551" s="157">
        <v>40942</v>
      </c>
      <c r="J1551" s="156">
        <v>4656.59</v>
      </c>
      <c r="K1551" s="167">
        <v>1.05</v>
      </c>
    </row>
    <row r="1552" spans="1:11" x14ac:dyDescent="0.25">
      <c r="A1552" s="153">
        <v>1548</v>
      </c>
      <c r="B1552" s="154" t="s">
        <v>2168</v>
      </c>
      <c r="C1552" s="154" t="s">
        <v>254</v>
      </c>
      <c r="D1552" s="154" t="s">
        <v>255</v>
      </c>
      <c r="E1552" s="155" t="s">
        <v>352</v>
      </c>
      <c r="F1552" s="156">
        <v>3410</v>
      </c>
      <c r="G1552" s="155" t="s">
        <v>295</v>
      </c>
      <c r="H1552" s="155" t="s">
        <v>312</v>
      </c>
      <c r="I1552" s="157">
        <v>40967</v>
      </c>
      <c r="J1552" s="156">
        <v>3188.35</v>
      </c>
      <c r="K1552" s="167">
        <v>1</v>
      </c>
    </row>
    <row r="1553" spans="1:11" x14ac:dyDescent="0.25">
      <c r="A1553" s="153">
        <v>1549</v>
      </c>
      <c r="B1553" s="154" t="s">
        <v>2169</v>
      </c>
      <c r="C1553" s="154" t="s">
        <v>294</v>
      </c>
      <c r="D1553" s="154" t="s">
        <v>255</v>
      </c>
      <c r="E1553" s="155" t="s">
        <v>352</v>
      </c>
      <c r="F1553" s="156">
        <v>1860</v>
      </c>
      <c r="G1553" s="155" t="s">
        <v>295</v>
      </c>
      <c r="H1553" s="155" t="s">
        <v>304</v>
      </c>
      <c r="I1553" s="157">
        <v>40956</v>
      </c>
      <c r="J1553" s="156">
        <v>1652.61</v>
      </c>
      <c r="K1553" s="167">
        <v>0.95</v>
      </c>
    </row>
    <row r="1554" spans="1:11" x14ac:dyDescent="0.25">
      <c r="A1554" s="153">
        <v>1550</v>
      </c>
      <c r="B1554" s="154" t="s">
        <v>2170</v>
      </c>
      <c r="C1554" s="154" t="s">
        <v>294</v>
      </c>
      <c r="D1554" s="154" t="s">
        <v>255</v>
      </c>
      <c r="E1554" s="155" t="s">
        <v>352</v>
      </c>
      <c r="F1554" s="156">
        <v>1937.5</v>
      </c>
      <c r="G1554" s="155" t="s">
        <v>295</v>
      </c>
      <c r="H1554" s="155" t="s">
        <v>304</v>
      </c>
      <c r="I1554" s="157">
        <v>40956</v>
      </c>
      <c r="J1554" s="156">
        <v>1721.47</v>
      </c>
      <c r="K1554" s="167">
        <v>0.95</v>
      </c>
    </row>
    <row r="1555" spans="1:11" x14ac:dyDescent="0.25">
      <c r="A1555" s="153">
        <v>1551</v>
      </c>
      <c r="B1555" s="154" t="s">
        <v>253</v>
      </c>
      <c r="C1555" s="154" t="s">
        <v>254</v>
      </c>
      <c r="D1555" s="154" t="s">
        <v>255</v>
      </c>
      <c r="E1555" s="155" t="s">
        <v>253</v>
      </c>
      <c r="F1555" s="156" t="s">
        <v>253</v>
      </c>
      <c r="G1555" s="155" t="s">
        <v>295</v>
      </c>
      <c r="H1555" s="155" t="s">
        <v>253</v>
      </c>
      <c r="I1555" s="157" t="s">
        <v>253</v>
      </c>
      <c r="J1555" s="156" t="s">
        <v>253</v>
      </c>
      <c r="K1555" s="167" t="s">
        <v>253</v>
      </c>
    </row>
    <row r="1556" spans="1:11" x14ac:dyDescent="0.25">
      <c r="A1556" s="153">
        <v>1552</v>
      </c>
      <c r="B1556" s="154" t="s">
        <v>2171</v>
      </c>
      <c r="C1556" s="154" t="s">
        <v>254</v>
      </c>
      <c r="D1556" s="154" t="s">
        <v>255</v>
      </c>
      <c r="E1556" s="155" t="s">
        <v>352</v>
      </c>
      <c r="F1556" s="156">
        <v>10462.5</v>
      </c>
      <c r="G1556" s="155" t="s">
        <v>295</v>
      </c>
      <c r="H1556" s="155" t="s">
        <v>297</v>
      </c>
      <c r="I1556" s="157">
        <v>40954</v>
      </c>
      <c r="J1556" s="156">
        <v>9295.92</v>
      </c>
      <c r="K1556" s="167">
        <v>0.95</v>
      </c>
    </row>
    <row r="1557" spans="1:11" x14ac:dyDescent="0.25">
      <c r="A1557" s="153">
        <v>1553</v>
      </c>
      <c r="B1557" s="154" t="s">
        <v>2172</v>
      </c>
      <c r="C1557" s="154" t="s">
        <v>294</v>
      </c>
      <c r="D1557" s="154" t="s">
        <v>255</v>
      </c>
      <c r="E1557" s="155">
        <v>40920</v>
      </c>
      <c r="F1557" s="156">
        <v>2945</v>
      </c>
      <c r="G1557" s="155" t="s">
        <v>295</v>
      </c>
      <c r="H1557" s="155" t="s">
        <v>320</v>
      </c>
      <c r="I1557" s="157">
        <v>40952</v>
      </c>
      <c r="J1557" s="156">
        <v>2616.63</v>
      </c>
      <c r="K1557" s="167">
        <v>0.95</v>
      </c>
    </row>
    <row r="1558" spans="1:11" x14ac:dyDescent="0.25">
      <c r="A1558" s="153">
        <v>1554</v>
      </c>
      <c r="B1558" s="154" t="s">
        <v>2173</v>
      </c>
      <c r="C1558" s="154" t="s">
        <v>254</v>
      </c>
      <c r="D1558" s="154" t="s">
        <v>255</v>
      </c>
      <c r="E1558" s="155" t="s">
        <v>352</v>
      </c>
      <c r="F1558" s="156">
        <v>2835</v>
      </c>
      <c r="G1558" s="155" t="s">
        <v>295</v>
      </c>
      <c r="H1558" s="155" t="s">
        <v>320</v>
      </c>
      <c r="I1558" s="157">
        <v>40952</v>
      </c>
      <c r="J1558" s="156">
        <v>2518.89</v>
      </c>
      <c r="K1558" s="167">
        <v>0.95</v>
      </c>
    </row>
    <row r="1559" spans="1:11" x14ac:dyDescent="0.25">
      <c r="A1559" s="153">
        <v>1555</v>
      </c>
      <c r="B1559" s="154" t="s">
        <v>2174</v>
      </c>
      <c r="C1559" s="154" t="s">
        <v>254</v>
      </c>
      <c r="D1559" s="154" t="s">
        <v>255</v>
      </c>
      <c r="E1559" s="155" t="s">
        <v>352</v>
      </c>
      <c r="F1559" s="156">
        <v>20305</v>
      </c>
      <c r="G1559" s="155" t="s">
        <v>295</v>
      </c>
      <c r="H1559" s="155" t="s">
        <v>297</v>
      </c>
      <c r="I1559" s="157">
        <v>40961</v>
      </c>
      <c r="J1559" s="156">
        <v>18040.98</v>
      </c>
      <c r="K1559" s="167">
        <v>0.95</v>
      </c>
    </row>
    <row r="1560" spans="1:11" x14ac:dyDescent="0.25">
      <c r="A1560" s="153">
        <v>1556</v>
      </c>
      <c r="B1560" s="154" t="s">
        <v>2175</v>
      </c>
      <c r="C1560" s="154" t="s">
        <v>254</v>
      </c>
      <c r="D1560" s="154" t="s">
        <v>255</v>
      </c>
      <c r="E1560" s="155" t="s">
        <v>352</v>
      </c>
      <c r="F1560" s="156">
        <v>28830</v>
      </c>
      <c r="G1560" s="155" t="s">
        <v>295</v>
      </c>
      <c r="H1560" s="155" t="s">
        <v>74</v>
      </c>
      <c r="I1560" s="157">
        <v>40976</v>
      </c>
      <c r="J1560" s="156">
        <v>25615.46</v>
      </c>
      <c r="K1560" s="167">
        <v>0.95</v>
      </c>
    </row>
    <row r="1561" spans="1:11" x14ac:dyDescent="0.25">
      <c r="A1561" s="153">
        <v>1557</v>
      </c>
      <c r="B1561" s="154" t="s">
        <v>2176</v>
      </c>
      <c r="C1561" s="154" t="s">
        <v>294</v>
      </c>
      <c r="D1561" s="154" t="s">
        <v>255</v>
      </c>
      <c r="E1561" s="155" t="s">
        <v>352</v>
      </c>
      <c r="F1561" s="156">
        <v>4632</v>
      </c>
      <c r="G1561" s="155" t="s">
        <v>295</v>
      </c>
      <c r="H1561" s="155" t="s">
        <v>297</v>
      </c>
      <c r="I1561" s="157">
        <v>40961</v>
      </c>
      <c r="J1561" s="156">
        <v>4115.53</v>
      </c>
      <c r="K1561" s="167">
        <v>0.95</v>
      </c>
    </row>
    <row r="1562" spans="1:11" x14ac:dyDescent="0.25">
      <c r="A1562" s="153">
        <v>1558</v>
      </c>
      <c r="B1562" s="154" t="s">
        <v>253</v>
      </c>
      <c r="C1562" s="154" t="s">
        <v>254</v>
      </c>
      <c r="D1562" s="154" t="s">
        <v>255</v>
      </c>
      <c r="E1562" s="155" t="s">
        <v>253</v>
      </c>
      <c r="F1562" s="156" t="s">
        <v>253</v>
      </c>
      <c r="G1562" s="155" t="s">
        <v>295</v>
      </c>
      <c r="H1562" s="155" t="s">
        <v>253</v>
      </c>
      <c r="I1562" s="157" t="s">
        <v>253</v>
      </c>
      <c r="J1562" s="156" t="s">
        <v>253</v>
      </c>
      <c r="K1562" s="167" t="s">
        <v>253</v>
      </c>
    </row>
    <row r="1563" spans="1:11" x14ac:dyDescent="0.25">
      <c r="A1563" s="153">
        <v>1559</v>
      </c>
      <c r="B1563" s="154" t="s">
        <v>2177</v>
      </c>
      <c r="C1563" s="154" t="s">
        <v>294</v>
      </c>
      <c r="D1563" s="154" t="s">
        <v>255</v>
      </c>
      <c r="E1563" s="155" t="s">
        <v>352</v>
      </c>
      <c r="F1563" s="156">
        <v>779</v>
      </c>
      <c r="G1563" s="155" t="s">
        <v>295</v>
      </c>
      <c r="H1563" s="155" t="s">
        <v>297</v>
      </c>
      <c r="I1563" s="157">
        <v>40967</v>
      </c>
      <c r="J1563" s="156">
        <v>692.14</v>
      </c>
      <c r="K1563" s="167">
        <v>0.95</v>
      </c>
    </row>
    <row r="1564" spans="1:11" x14ac:dyDescent="0.25">
      <c r="A1564" s="153">
        <v>1560</v>
      </c>
      <c r="B1564" s="154" t="s">
        <v>2178</v>
      </c>
      <c r="C1564" s="154" t="s">
        <v>254</v>
      </c>
      <c r="D1564" s="154" t="s">
        <v>255</v>
      </c>
      <c r="E1564" s="155" t="s">
        <v>352</v>
      </c>
      <c r="F1564" s="156">
        <v>5270</v>
      </c>
      <c r="G1564" s="155" t="s">
        <v>295</v>
      </c>
      <c r="H1564" s="155" t="s">
        <v>320</v>
      </c>
      <c r="I1564" s="157">
        <v>40976</v>
      </c>
      <c r="J1564" s="156">
        <v>4682.3999999999996</v>
      </c>
      <c r="K1564" s="167">
        <v>0.95</v>
      </c>
    </row>
    <row r="1565" spans="1:11" x14ac:dyDescent="0.25">
      <c r="A1565" s="153">
        <v>1561</v>
      </c>
      <c r="B1565" s="154" t="s">
        <v>2179</v>
      </c>
      <c r="C1565" s="154" t="s">
        <v>254</v>
      </c>
      <c r="D1565" s="154" t="s">
        <v>255</v>
      </c>
      <c r="E1565" s="155">
        <v>40871</v>
      </c>
      <c r="F1565" s="156">
        <v>3410</v>
      </c>
      <c r="G1565" s="155" t="s">
        <v>295</v>
      </c>
      <c r="H1565" s="155" t="s">
        <v>320</v>
      </c>
      <c r="I1565" s="157">
        <v>40963</v>
      </c>
      <c r="J1565" s="156">
        <v>3029.79</v>
      </c>
      <c r="K1565" s="167">
        <v>0.95</v>
      </c>
    </row>
    <row r="1566" spans="1:11" x14ac:dyDescent="0.25">
      <c r="A1566" s="153">
        <v>1562</v>
      </c>
      <c r="B1566" s="154" t="s">
        <v>2180</v>
      </c>
      <c r="C1566" s="154" t="s">
        <v>294</v>
      </c>
      <c r="D1566" s="154" t="s">
        <v>255</v>
      </c>
      <c r="E1566" s="155">
        <v>40886</v>
      </c>
      <c r="F1566" s="156">
        <v>7982.5</v>
      </c>
      <c r="G1566" s="155" t="s">
        <v>295</v>
      </c>
      <c r="H1566" s="155" t="s">
        <v>304</v>
      </c>
      <c r="I1566" s="157">
        <v>40969</v>
      </c>
      <c r="J1566" s="156">
        <v>7092.5</v>
      </c>
      <c r="K1566" s="167">
        <v>0.95</v>
      </c>
    </row>
    <row r="1567" spans="1:11" x14ac:dyDescent="0.25">
      <c r="A1567" s="153">
        <v>1563</v>
      </c>
      <c r="B1567" s="154" t="s">
        <v>2181</v>
      </c>
      <c r="C1567" s="154" t="s">
        <v>254</v>
      </c>
      <c r="D1567" s="154" t="s">
        <v>255</v>
      </c>
      <c r="E1567" s="155" t="s">
        <v>352</v>
      </c>
      <c r="F1567" s="156">
        <v>3487.5</v>
      </c>
      <c r="G1567" s="155" t="s">
        <v>295</v>
      </c>
      <c r="H1567" s="155" t="s">
        <v>320</v>
      </c>
      <c r="I1567" s="157">
        <v>40968</v>
      </c>
      <c r="J1567" s="156">
        <v>3098.65</v>
      </c>
      <c r="K1567" s="167">
        <v>0.95</v>
      </c>
    </row>
    <row r="1568" spans="1:11" x14ac:dyDescent="0.25">
      <c r="A1568" s="153">
        <v>1564</v>
      </c>
      <c r="B1568" s="154" t="s">
        <v>2182</v>
      </c>
      <c r="C1568" s="154" t="s">
        <v>254</v>
      </c>
      <c r="D1568" s="154" t="s">
        <v>255</v>
      </c>
      <c r="E1568" s="155" t="s">
        <v>352</v>
      </c>
      <c r="F1568" s="156">
        <v>2557.5</v>
      </c>
      <c r="G1568" s="155" t="s">
        <v>295</v>
      </c>
      <c r="H1568" s="155" t="s">
        <v>304</v>
      </c>
      <c r="I1568" s="157">
        <v>40969</v>
      </c>
      <c r="J1568" s="156">
        <v>2272.35</v>
      </c>
      <c r="K1568" s="167">
        <v>0.95</v>
      </c>
    </row>
    <row r="1569" spans="1:11" x14ac:dyDescent="0.25">
      <c r="A1569" s="153">
        <v>1565</v>
      </c>
      <c r="B1569" s="154" t="s">
        <v>2183</v>
      </c>
      <c r="C1569" s="154" t="s">
        <v>254</v>
      </c>
      <c r="D1569" s="154" t="s">
        <v>255</v>
      </c>
      <c r="E1569" s="155" t="s">
        <v>352</v>
      </c>
      <c r="F1569" s="156">
        <v>3487.5</v>
      </c>
      <c r="G1569" s="155" t="s">
        <v>295</v>
      </c>
      <c r="H1569" s="155" t="s">
        <v>320</v>
      </c>
      <c r="I1569" s="157">
        <v>40966</v>
      </c>
      <c r="J1569" s="156">
        <v>3098.63</v>
      </c>
      <c r="K1569" s="167">
        <v>0.95</v>
      </c>
    </row>
    <row r="1570" spans="1:11" x14ac:dyDescent="0.25">
      <c r="A1570" s="153">
        <v>1566</v>
      </c>
      <c r="B1570" s="154" t="s">
        <v>2184</v>
      </c>
      <c r="C1570" s="154" t="s">
        <v>254</v>
      </c>
      <c r="D1570" s="154" t="s">
        <v>255</v>
      </c>
      <c r="E1570" s="155">
        <v>40575</v>
      </c>
      <c r="F1570" s="156">
        <v>18522.5</v>
      </c>
      <c r="G1570" s="155" t="s">
        <v>295</v>
      </c>
      <c r="H1570" s="155" t="s">
        <v>309</v>
      </c>
      <c r="I1570" s="157">
        <v>41004</v>
      </c>
      <c r="J1570" s="156">
        <v>16457.22</v>
      </c>
      <c r="K1570" s="167">
        <v>0.95</v>
      </c>
    </row>
    <row r="1571" spans="1:11" x14ac:dyDescent="0.25">
      <c r="A1571" s="153">
        <v>1567</v>
      </c>
      <c r="B1571" s="154" t="s">
        <v>2185</v>
      </c>
      <c r="C1571" s="154" t="s">
        <v>294</v>
      </c>
      <c r="D1571" s="154" t="s">
        <v>255</v>
      </c>
      <c r="E1571" s="155">
        <v>40921</v>
      </c>
      <c r="F1571" s="156">
        <v>3410</v>
      </c>
      <c r="G1571" s="155" t="s">
        <v>295</v>
      </c>
      <c r="H1571" s="155" t="s">
        <v>320</v>
      </c>
      <c r="I1571" s="157">
        <v>41058</v>
      </c>
      <c r="J1571" s="156">
        <v>3029.78</v>
      </c>
      <c r="K1571" s="167">
        <v>0.95</v>
      </c>
    </row>
    <row r="1572" spans="1:11" x14ac:dyDescent="0.25">
      <c r="A1572" s="153">
        <v>1568</v>
      </c>
      <c r="B1572" s="154" t="s">
        <v>2186</v>
      </c>
      <c r="C1572" s="154" t="s">
        <v>294</v>
      </c>
      <c r="D1572" s="154" t="s">
        <v>255</v>
      </c>
      <c r="E1572" s="155" t="s">
        <v>352</v>
      </c>
      <c r="F1572" s="156">
        <v>779</v>
      </c>
      <c r="G1572" s="155" t="s">
        <v>295</v>
      </c>
      <c r="H1572" s="155" t="s">
        <v>297</v>
      </c>
      <c r="I1572" s="157">
        <v>40996</v>
      </c>
      <c r="J1572" s="156">
        <v>692.14</v>
      </c>
      <c r="K1572" s="167">
        <v>0.95</v>
      </c>
    </row>
    <row r="1573" spans="1:11" x14ac:dyDescent="0.25">
      <c r="A1573" s="153">
        <v>1569</v>
      </c>
      <c r="B1573" s="154" t="s">
        <v>2187</v>
      </c>
      <c r="C1573" s="154" t="s">
        <v>294</v>
      </c>
      <c r="D1573" s="154" t="s">
        <v>255</v>
      </c>
      <c r="E1573" s="155" t="s">
        <v>352</v>
      </c>
      <c r="F1573" s="156">
        <v>6948</v>
      </c>
      <c r="G1573" s="155" t="s">
        <v>295</v>
      </c>
      <c r="H1573" s="155" t="s">
        <v>297</v>
      </c>
      <c r="I1573" s="157">
        <v>40982</v>
      </c>
      <c r="J1573" s="156">
        <v>6173.3</v>
      </c>
      <c r="K1573" s="167">
        <v>0.95</v>
      </c>
    </row>
    <row r="1574" spans="1:11" x14ac:dyDescent="0.25">
      <c r="A1574" s="153">
        <v>1570</v>
      </c>
      <c r="B1574" s="154" t="s">
        <v>253</v>
      </c>
      <c r="C1574" s="154" t="s">
        <v>254</v>
      </c>
      <c r="D1574" s="154" t="s">
        <v>255</v>
      </c>
      <c r="E1574" s="155" t="s">
        <v>253</v>
      </c>
      <c r="F1574" s="156" t="s">
        <v>253</v>
      </c>
      <c r="G1574" s="155" t="s">
        <v>295</v>
      </c>
      <c r="H1574" s="155" t="s">
        <v>253</v>
      </c>
      <c r="I1574" s="157" t="s">
        <v>253</v>
      </c>
      <c r="J1574" s="156" t="s">
        <v>253</v>
      </c>
      <c r="K1574" s="167" t="s">
        <v>253</v>
      </c>
    </row>
    <row r="1575" spans="1:11" x14ac:dyDescent="0.25">
      <c r="A1575" s="153">
        <v>1571</v>
      </c>
      <c r="B1575" s="154" t="s">
        <v>2188</v>
      </c>
      <c r="C1575" s="154" t="s">
        <v>254</v>
      </c>
      <c r="D1575" s="154" t="s">
        <v>255</v>
      </c>
      <c r="E1575" s="155" t="s">
        <v>352</v>
      </c>
      <c r="F1575" s="156">
        <v>5812.5</v>
      </c>
      <c r="G1575" s="155" t="s">
        <v>295</v>
      </c>
      <c r="H1575" s="155" t="s">
        <v>304</v>
      </c>
      <c r="I1575" s="157">
        <v>40977</v>
      </c>
      <c r="J1575" s="156">
        <v>5164.3900000000003</v>
      </c>
      <c r="K1575" s="167">
        <v>0.95</v>
      </c>
    </row>
    <row r="1576" spans="1:11" x14ac:dyDescent="0.25">
      <c r="A1576" s="153">
        <v>1572</v>
      </c>
      <c r="B1576" s="154" t="s">
        <v>2189</v>
      </c>
      <c r="C1576" s="154" t="s">
        <v>294</v>
      </c>
      <c r="D1576" s="154" t="s">
        <v>255</v>
      </c>
      <c r="E1576" s="155" t="s">
        <v>352</v>
      </c>
      <c r="F1576" s="156">
        <v>2480</v>
      </c>
      <c r="G1576" s="155" t="s">
        <v>295</v>
      </c>
      <c r="H1576" s="155" t="s">
        <v>304</v>
      </c>
      <c r="I1576" s="157">
        <v>40994</v>
      </c>
      <c r="J1576" s="156">
        <v>2203.48</v>
      </c>
      <c r="K1576" s="167">
        <v>0.95</v>
      </c>
    </row>
    <row r="1577" spans="1:11" x14ac:dyDescent="0.25">
      <c r="A1577" s="153">
        <v>1573</v>
      </c>
      <c r="B1577" s="154" t="s">
        <v>2190</v>
      </c>
      <c r="C1577" s="154" t="s">
        <v>294</v>
      </c>
      <c r="D1577" s="154" t="s">
        <v>255</v>
      </c>
      <c r="E1577" s="155" t="s">
        <v>352</v>
      </c>
      <c r="F1577" s="156">
        <v>4185</v>
      </c>
      <c r="G1577" s="155" t="s">
        <v>295</v>
      </c>
      <c r="H1577" s="155" t="s">
        <v>304</v>
      </c>
      <c r="I1577" s="157">
        <v>40997</v>
      </c>
      <c r="J1577" s="156">
        <v>3718.37</v>
      </c>
      <c r="K1577" s="167">
        <v>0.95</v>
      </c>
    </row>
    <row r="1578" spans="1:11" x14ac:dyDescent="0.25">
      <c r="A1578" s="153">
        <v>1574</v>
      </c>
      <c r="B1578" s="154" t="s">
        <v>2191</v>
      </c>
      <c r="C1578" s="154" t="s">
        <v>254</v>
      </c>
      <c r="D1578" s="154" t="s">
        <v>255</v>
      </c>
      <c r="E1578" s="155" t="s">
        <v>352</v>
      </c>
      <c r="F1578" s="156">
        <v>19685</v>
      </c>
      <c r="G1578" s="155" t="s">
        <v>295</v>
      </c>
      <c r="H1578" s="155" t="s">
        <v>316</v>
      </c>
      <c r="I1578" s="157">
        <v>41003</v>
      </c>
      <c r="J1578" s="156">
        <v>19685</v>
      </c>
      <c r="K1578" s="167">
        <v>1.07</v>
      </c>
    </row>
    <row r="1579" spans="1:11" x14ac:dyDescent="0.25">
      <c r="A1579" s="153">
        <v>1575</v>
      </c>
      <c r="B1579" s="154" t="s">
        <v>2192</v>
      </c>
      <c r="C1579" s="154" t="s">
        <v>254</v>
      </c>
      <c r="D1579" s="154" t="s">
        <v>255</v>
      </c>
      <c r="E1579" s="155" t="s">
        <v>352</v>
      </c>
      <c r="F1579" s="156">
        <v>5270</v>
      </c>
      <c r="G1579" s="155" t="s">
        <v>295</v>
      </c>
      <c r="H1579" s="155" t="s">
        <v>309</v>
      </c>
      <c r="I1579" s="157">
        <v>40984</v>
      </c>
      <c r="J1579" s="156">
        <v>4682.3900000000003</v>
      </c>
      <c r="K1579" s="167">
        <v>0.95</v>
      </c>
    </row>
    <row r="1580" spans="1:11" x14ac:dyDescent="0.25">
      <c r="A1580" s="153">
        <v>1576</v>
      </c>
      <c r="B1580" s="154" t="s">
        <v>2193</v>
      </c>
      <c r="C1580" s="154" t="s">
        <v>254</v>
      </c>
      <c r="D1580" s="154" t="s">
        <v>255</v>
      </c>
      <c r="E1580" s="155" t="s">
        <v>352</v>
      </c>
      <c r="F1580" s="156">
        <v>3990</v>
      </c>
      <c r="G1580" s="155" t="s">
        <v>295</v>
      </c>
      <c r="H1580" s="155" t="s">
        <v>309</v>
      </c>
      <c r="I1580" s="157">
        <v>40984</v>
      </c>
      <c r="J1580" s="156">
        <v>3545.11</v>
      </c>
      <c r="K1580" s="167">
        <v>0.95</v>
      </c>
    </row>
    <row r="1581" spans="1:11" x14ac:dyDescent="0.25">
      <c r="A1581" s="153">
        <v>1577</v>
      </c>
      <c r="B1581" s="154" t="s">
        <v>2194</v>
      </c>
      <c r="C1581" s="154" t="s">
        <v>254</v>
      </c>
      <c r="D1581" s="154" t="s">
        <v>255</v>
      </c>
      <c r="E1581" s="155" t="s">
        <v>352</v>
      </c>
      <c r="F1581" s="156">
        <v>3797.5</v>
      </c>
      <c r="G1581" s="155" t="s">
        <v>295</v>
      </c>
      <c r="H1581" s="155" t="s">
        <v>304</v>
      </c>
      <c r="I1581" s="157">
        <v>40998</v>
      </c>
      <c r="J1581" s="156">
        <v>3374.08</v>
      </c>
      <c r="K1581" s="167">
        <v>0.95</v>
      </c>
    </row>
    <row r="1582" spans="1:11" x14ac:dyDescent="0.25">
      <c r="A1582" s="153">
        <v>1578</v>
      </c>
      <c r="B1582" s="154" t="s">
        <v>253</v>
      </c>
      <c r="C1582" s="154" t="s">
        <v>254</v>
      </c>
      <c r="D1582" s="154" t="s">
        <v>255</v>
      </c>
      <c r="E1582" s="155" t="s">
        <v>253</v>
      </c>
      <c r="F1582" s="156" t="s">
        <v>253</v>
      </c>
      <c r="G1582" s="155" t="s">
        <v>295</v>
      </c>
      <c r="H1582" s="155" t="s">
        <v>253</v>
      </c>
      <c r="I1582" s="157" t="s">
        <v>253</v>
      </c>
      <c r="J1582" s="156" t="s">
        <v>253</v>
      </c>
      <c r="K1582" s="167" t="s">
        <v>253</v>
      </c>
    </row>
    <row r="1583" spans="1:11" x14ac:dyDescent="0.25">
      <c r="A1583" s="153">
        <v>1579</v>
      </c>
      <c r="B1583" s="154" t="s">
        <v>2195</v>
      </c>
      <c r="C1583" s="154" t="s">
        <v>294</v>
      </c>
      <c r="D1583" s="154" t="s">
        <v>255</v>
      </c>
      <c r="E1583" s="155" t="s">
        <v>352</v>
      </c>
      <c r="F1583" s="156">
        <v>8680</v>
      </c>
      <c r="G1583" s="155" t="s">
        <v>295</v>
      </c>
      <c r="H1583" s="155" t="s">
        <v>304</v>
      </c>
      <c r="I1583" s="157">
        <v>40998</v>
      </c>
      <c r="J1583" s="156">
        <v>7712.18</v>
      </c>
      <c r="K1583" s="167">
        <v>0.95</v>
      </c>
    </row>
    <row r="1584" spans="1:11" x14ac:dyDescent="0.25">
      <c r="A1584" s="153">
        <v>1580</v>
      </c>
      <c r="B1584" s="154" t="s">
        <v>2196</v>
      </c>
      <c r="C1584" s="154" t="s">
        <v>254</v>
      </c>
      <c r="D1584" s="154" t="s">
        <v>255</v>
      </c>
      <c r="E1584" s="155" t="s">
        <v>352</v>
      </c>
      <c r="F1584" s="156">
        <v>3100</v>
      </c>
      <c r="G1584" s="155" t="s">
        <v>295</v>
      </c>
      <c r="H1584" s="155" t="s">
        <v>304</v>
      </c>
      <c r="I1584" s="157">
        <v>40994</v>
      </c>
      <c r="J1584" s="156">
        <v>2754.35</v>
      </c>
      <c r="K1584" s="167">
        <v>0.95</v>
      </c>
    </row>
    <row r="1585" spans="1:11" x14ac:dyDescent="0.25">
      <c r="A1585" s="153">
        <v>1581</v>
      </c>
      <c r="B1585" s="154" t="s">
        <v>2197</v>
      </c>
      <c r="C1585" s="154" t="s">
        <v>254</v>
      </c>
      <c r="D1585" s="154" t="s">
        <v>255</v>
      </c>
      <c r="E1585" s="155">
        <v>40820</v>
      </c>
      <c r="F1585" s="156">
        <v>7827</v>
      </c>
      <c r="G1585" s="155" t="s">
        <v>295</v>
      </c>
      <c r="H1585" s="155" t="s">
        <v>304</v>
      </c>
      <c r="I1585" s="157">
        <v>40988</v>
      </c>
      <c r="J1585" s="156">
        <v>6954.74</v>
      </c>
      <c r="K1585" s="167">
        <v>0.95</v>
      </c>
    </row>
    <row r="1586" spans="1:11" x14ac:dyDescent="0.25">
      <c r="A1586" s="153">
        <v>1582</v>
      </c>
      <c r="B1586" s="154" t="s">
        <v>2198</v>
      </c>
      <c r="C1586" s="154" t="s">
        <v>254</v>
      </c>
      <c r="D1586" s="154" t="s">
        <v>255</v>
      </c>
      <c r="E1586" s="155" t="s">
        <v>352</v>
      </c>
      <c r="F1586" s="156">
        <v>1937.5</v>
      </c>
      <c r="G1586" s="155" t="s">
        <v>295</v>
      </c>
      <c r="H1586" s="155" t="s">
        <v>297</v>
      </c>
      <c r="I1586" s="157">
        <v>41002</v>
      </c>
      <c r="J1586" s="156">
        <v>1814.56</v>
      </c>
      <c r="K1586" s="167">
        <v>1</v>
      </c>
    </row>
    <row r="1587" spans="1:11" x14ac:dyDescent="0.25">
      <c r="A1587" s="153">
        <v>1583</v>
      </c>
      <c r="B1587" s="154" t="s">
        <v>2199</v>
      </c>
      <c r="C1587" s="154" t="s">
        <v>294</v>
      </c>
      <c r="D1587" s="154" t="s">
        <v>255</v>
      </c>
      <c r="E1587" s="155" t="s">
        <v>352</v>
      </c>
      <c r="F1587" s="156">
        <v>4262.5</v>
      </c>
      <c r="G1587" s="155" t="s">
        <v>295</v>
      </c>
      <c r="H1587" s="155" t="s">
        <v>304</v>
      </c>
      <c r="I1587" s="157">
        <v>40988</v>
      </c>
      <c r="J1587" s="156">
        <v>3787.21</v>
      </c>
      <c r="K1587" s="167">
        <v>0.95</v>
      </c>
    </row>
    <row r="1588" spans="1:11" x14ac:dyDescent="0.25">
      <c r="A1588" s="153">
        <v>1584</v>
      </c>
      <c r="B1588" s="154" t="s">
        <v>2200</v>
      </c>
      <c r="C1588" s="154" t="s">
        <v>294</v>
      </c>
      <c r="D1588" s="154" t="s">
        <v>255</v>
      </c>
      <c r="E1588" s="155" t="s">
        <v>352</v>
      </c>
      <c r="F1588" s="156">
        <v>930</v>
      </c>
      <c r="G1588" s="155" t="s">
        <v>295</v>
      </c>
      <c r="H1588" s="155" t="s">
        <v>304</v>
      </c>
      <c r="I1588" s="157">
        <v>40994</v>
      </c>
      <c r="J1588" s="156">
        <v>826.31</v>
      </c>
      <c r="K1588" s="167">
        <v>0.95</v>
      </c>
    </row>
    <row r="1589" spans="1:11" x14ac:dyDescent="0.25">
      <c r="A1589" s="153">
        <v>1585</v>
      </c>
      <c r="B1589" s="154" t="s">
        <v>2201</v>
      </c>
      <c r="C1589" s="154" t="s">
        <v>254</v>
      </c>
      <c r="D1589" s="154" t="s">
        <v>255</v>
      </c>
      <c r="E1589" s="155" t="s">
        <v>352</v>
      </c>
      <c r="F1589" s="156">
        <v>4159.17</v>
      </c>
      <c r="G1589" s="155" t="s">
        <v>295</v>
      </c>
      <c r="H1589" s="155" t="s">
        <v>320</v>
      </c>
      <c r="I1589" s="157">
        <v>40996</v>
      </c>
      <c r="J1589" s="156">
        <v>3695.42</v>
      </c>
      <c r="K1589" s="167">
        <v>0.95</v>
      </c>
    </row>
    <row r="1590" spans="1:11" x14ac:dyDescent="0.25">
      <c r="A1590" s="153">
        <v>1586</v>
      </c>
      <c r="B1590" s="154" t="s">
        <v>2202</v>
      </c>
      <c r="C1590" s="154" t="s">
        <v>294</v>
      </c>
      <c r="D1590" s="154" t="s">
        <v>255</v>
      </c>
      <c r="E1590" s="155" t="s">
        <v>352</v>
      </c>
      <c r="F1590" s="156">
        <v>779</v>
      </c>
      <c r="G1590" s="155" t="s">
        <v>295</v>
      </c>
      <c r="H1590" s="155" t="s">
        <v>297</v>
      </c>
      <c r="I1590" s="157">
        <v>40996</v>
      </c>
      <c r="J1590" s="156">
        <v>692.14</v>
      </c>
      <c r="K1590" s="167">
        <v>0.95</v>
      </c>
    </row>
    <row r="1591" spans="1:11" x14ac:dyDescent="0.25">
      <c r="A1591" s="153">
        <v>1587</v>
      </c>
      <c r="B1591" s="154" t="s">
        <v>2203</v>
      </c>
      <c r="C1591" s="154" t="s">
        <v>294</v>
      </c>
      <c r="D1591" s="154" t="s">
        <v>255</v>
      </c>
      <c r="E1591" s="155" t="s">
        <v>352</v>
      </c>
      <c r="F1591" s="156">
        <v>578</v>
      </c>
      <c r="G1591" s="155" t="s">
        <v>295</v>
      </c>
      <c r="H1591" s="155" t="s">
        <v>297</v>
      </c>
      <c r="I1591" s="157">
        <v>41051</v>
      </c>
      <c r="J1591" s="156">
        <v>522.22</v>
      </c>
      <c r="K1591" s="167">
        <v>0.96</v>
      </c>
    </row>
    <row r="1592" spans="1:11" x14ac:dyDescent="0.25">
      <c r="A1592" s="153">
        <v>1588</v>
      </c>
      <c r="B1592" s="154" t="s">
        <v>2204</v>
      </c>
      <c r="C1592" s="154" t="s">
        <v>294</v>
      </c>
      <c r="D1592" s="154" t="s">
        <v>255</v>
      </c>
      <c r="E1592" s="155" t="s">
        <v>352</v>
      </c>
      <c r="F1592" s="156">
        <v>1395</v>
      </c>
      <c r="G1592" s="155" t="s">
        <v>295</v>
      </c>
      <c r="H1592" s="155" t="s">
        <v>297</v>
      </c>
      <c r="I1592" s="157">
        <v>41002</v>
      </c>
      <c r="J1592" s="156">
        <v>1304.32</v>
      </c>
      <c r="K1592" s="167">
        <v>1</v>
      </c>
    </row>
    <row r="1593" spans="1:11" x14ac:dyDescent="0.25">
      <c r="A1593" s="153">
        <v>1589</v>
      </c>
      <c r="B1593" s="154" t="s">
        <v>2205</v>
      </c>
      <c r="C1593" s="154" t="s">
        <v>294</v>
      </c>
      <c r="D1593" s="154" t="s">
        <v>255</v>
      </c>
      <c r="E1593" s="155">
        <v>40983</v>
      </c>
      <c r="F1593" s="156">
        <v>3720</v>
      </c>
      <c r="G1593" s="155" t="s">
        <v>295</v>
      </c>
      <c r="H1593" s="155" t="s">
        <v>304</v>
      </c>
      <c r="I1593" s="157">
        <v>40997</v>
      </c>
      <c r="J1593" s="156">
        <v>3305.22</v>
      </c>
      <c r="K1593" s="167">
        <v>0.95</v>
      </c>
    </row>
    <row r="1594" spans="1:11" x14ac:dyDescent="0.25">
      <c r="A1594" s="153">
        <v>1590</v>
      </c>
      <c r="B1594" s="154" t="s">
        <v>2206</v>
      </c>
      <c r="C1594" s="154" t="s">
        <v>254</v>
      </c>
      <c r="D1594" s="154" t="s">
        <v>255</v>
      </c>
      <c r="E1594" s="155" t="s">
        <v>352</v>
      </c>
      <c r="F1594" s="156">
        <v>6045</v>
      </c>
      <c r="G1594" s="155" t="s">
        <v>295</v>
      </c>
      <c r="H1594" s="155" t="s">
        <v>74</v>
      </c>
      <c r="I1594" s="157">
        <v>40998</v>
      </c>
      <c r="J1594" s="156">
        <v>5370.99</v>
      </c>
      <c r="K1594" s="167">
        <v>0.95</v>
      </c>
    </row>
    <row r="1595" spans="1:11" x14ac:dyDescent="0.25">
      <c r="A1595" s="153">
        <v>1591</v>
      </c>
      <c r="B1595" s="154" t="s">
        <v>2207</v>
      </c>
      <c r="C1595" s="154" t="s">
        <v>294</v>
      </c>
      <c r="D1595" s="154" t="s">
        <v>255</v>
      </c>
      <c r="E1595" s="155" t="s">
        <v>352</v>
      </c>
      <c r="F1595" s="156">
        <v>779</v>
      </c>
      <c r="G1595" s="155" t="s">
        <v>295</v>
      </c>
      <c r="H1595" s="155" t="s">
        <v>297</v>
      </c>
      <c r="I1595" s="157">
        <v>41023</v>
      </c>
      <c r="J1595" s="156">
        <v>692.14</v>
      </c>
      <c r="K1595" s="167">
        <v>0.95</v>
      </c>
    </row>
    <row r="1596" spans="1:11" x14ac:dyDescent="0.25">
      <c r="A1596" s="153">
        <v>1592</v>
      </c>
      <c r="B1596" s="154" t="s">
        <v>2208</v>
      </c>
      <c r="C1596" s="154" t="s">
        <v>254</v>
      </c>
      <c r="D1596" s="154" t="s">
        <v>255</v>
      </c>
      <c r="E1596" s="155" t="s">
        <v>352</v>
      </c>
      <c r="F1596" s="156">
        <v>8680</v>
      </c>
      <c r="G1596" s="155" t="s">
        <v>295</v>
      </c>
      <c r="H1596" s="155" t="s">
        <v>297</v>
      </c>
      <c r="I1596" s="157">
        <v>41017</v>
      </c>
      <c r="J1596" s="156">
        <v>7712.18</v>
      </c>
      <c r="K1596" s="167">
        <v>0.95</v>
      </c>
    </row>
    <row r="1597" spans="1:11" x14ac:dyDescent="0.25">
      <c r="A1597" s="153">
        <v>1593</v>
      </c>
      <c r="B1597" s="154" t="s">
        <v>2209</v>
      </c>
      <c r="C1597" s="154" t="s">
        <v>254</v>
      </c>
      <c r="D1597" s="154" t="s">
        <v>255</v>
      </c>
      <c r="E1597" s="155" t="s">
        <v>352</v>
      </c>
      <c r="F1597" s="156">
        <v>14653.33</v>
      </c>
      <c r="G1597" s="155" t="s">
        <v>295</v>
      </c>
      <c r="H1597" s="155" t="s">
        <v>313</v>
      </c>
      <c r="I1597" s="157">
        <v>41155</v>
      </c>
      <c r="J1597" s="156">
        <v>13019.49</v>
      </c>
      <c r="K1597" s="167">
        <v>0.95</v>
      </c>
    </row>
    <row r="1598" spans="1:11" x14ac:dyDescent="0.25">
      <c r="A1598" s="153">
        <v>1594</v>
      </c>
      <c r="B1598" s="154" t="s">
        <v>2210</v>
      </c>
      <c r="C1598" s="154" t="s">
        <v>254</v>
      </c>
      <c r="D1598" s="154" t="s">
        <v>255</v>
      </c>
      <c r="E1598" s="155">
        <v>40890</v>
      </c>
      <c r="F1598" s="156">
        <v>15345</v>
      </c>
      <c r="G1598" s="155" t="s">
        <v>295</v>
      </c>
      <c r="H1598" s="155" t="s">
        <v>297</v>
      </c>
      <c r="I1598" s="157">
        <v>41009</v>
      </c>
      <c r="J1598" s="156">
        <v>13479.07</v>
      </c>
      <c r="K1598" s="167">
        <v>0.94</v>
      </c>
    </row>
    <row r="1599" spans="1:11" x14ac:dyDescent="0.25">
      <c r="A1599" s="153">
        <v>1595</v>
      </c>
      <c r="B1599" s="154" t="s">
        <v>2211</v>
      </c>
      <c r="C1599" s="154" t="s">
        <v>254</v>
      </c>
      <c r="D1599" s="154" t="s">
        <v>255</v>
      </c>
      <c r="E1599" s="155" t="s">
        <v>352</v>
      </c>
      <c r="F1599" s="156">
        <v>7750</v>
      </c>
      <c r="G1599" s="155" t="s">
        <v>295</v>
      </c>
      <c r="H1599" s="155" t="s">
        <v>297</v>
      </c>
      <c r="I1599" s="157">
        <v>41009</v>
      </c>
      <c r="J1599" s="156">
        <v>6885.87</v>
      </c>
      <c r="K1599" s="167">
        <v>0.95</v>
      </c>
    </row>
    <row r="1600" spans="1:11" x14ac:dyDescent="0.25">
      <c r="A1600" s="153">
        <v>1596</v>
      </c>
      <c r="B1600" s="154" t="s">
        <v>2212</v>
      </c>
      <c r="C1600" s="154" t="s">
        <v>294</v>
      </c>
      <c r="D1600" s="154" t="s">
        <v>255</v>
      </c>
      <c r="E1600" s="155">
        <v>40918</v>
      </c>
      <c r="F1600" s="156">
        <v>8990</v>
      </c>
      <c r="G1600" s="155" t="s">
        <v>295</v>
      </c>
      <c r="H1600" s="155" t="s">
        <v>74</v>
      </c>
      <c r="I1600" s="157">
        <v>41033</v>
      </c>
      <c r="J1600" s="156">
        <v>7865.09</v>
      </c>
      <c r="K1600" s="167">
        <v>0.93</v>
      </c>
    </row>
    <row r="1601" spans="1:11" x14ac:dyDescent="0.25">
      <c r="A1601" s="153">
        <v>1597</v>
      </c>
      <c r="B1601" s="154" t="s">
        <v>2213</v>
      </c>
      <c r="C1601" s="154" t="s">
        <v>254</v>
      </c>
      <c r="D1601" s="154" t="s">
        <v>255</v>
      </c>
      <c r="E1601" s="155" t="s">
        <v>352</v>
      </c>
      <c r="F1601" s="156">
        <v>1472.5</v>
      </c>
      <c r="G1601" s="155" t="s">
        <v>295</v>
      </c>
      <c r="H1601" s="155" t="s">
        <v>316</v>
      </c>
      <c r="I1601" s="157">
        <v>41002</v>
      </c>
      <c r="J1601" s="156">
        <v>1472.5</v>
      </c>
      <c r="K1601" s="167">
        <v>1.07</v>
      </c>
    </row>
    <row r="1602" spans="1:11" x14ac:dyDescent="0.25">
      <c r="A1602" s="153">
        <v>1598</v>
      </c>
      <c r="B1602" s="154" t="s">
        <v>2214</v>
      </c>
      <c r="C1602" s="154" t="s">
        <v>294</v>
      </c>
      <c r="D1602" s="154" t="s">
        <v>255</v>
      </c>
      <c r="E1602" s="155" t="s">
        <v>352</v>
      </c>
      <c r="F1602" s="156">
        <v>9610</v>
      </c>
      <c r="G1602" s="155" t="s">
        <v>295</v>
      </c>
      <c r="H1602" s="155" t="s">
        <v>304</v>
      </c>
      <c r="I1602" s="157">
        <v>41009</v>
      </c>
      <c r="J1602" s="156">
        <v>8538.49</v>
      </c>
      <c r="K1602" s="167">
        <v>0.95</v>
      </c>
    </row>
    <row r="1603" spans="1:11" x14ac:dyDescent="0.25">
      <c r="A1603" s="153">
        <v>1599</v>
      </c>
      <c r="B1603" s="154" t="s">
        <v>2215</v>
      </c>
      <c r="C1603" s="154" t="s">
        <v>294</v>
      </c>
      <c r="D1603" s="154" t="s">
        <v>255</v>
      </c>
      <c r="E1603" s="155" t="s">
        <v>352</v>
      </c>
      <c r="F1603" s="156">
        <v>5115</v>
      </c>
      <c r="G1603" s="155" t="s">
        <v>295</v>
      </c>
      <c r="H1603" s="155" t="s">
        <v>304</v>
      </c>
      <c r="I1603" s="157">
        <v>41009</v>
      </c>
      <c r="J1603" s="156">
        <v>4544.67</v>
      </c>
      <c r="K1603" s="167">
        <v>0.95</v>
      </c>
    </row>
    <row r="1604" spans="1:11" x14ac:dyDescent="0.25">
      <c r="A1604" s="153">
        <v>1600</v>
      </c>
      <c r="B1604" s="154" t="s">
        <v>2216</v>
      </c>
      <c r="C1604" s="154" t="s">
        <v>254</v>
      </c>
      <c r="D1604" s="154" t="s">
        <v>255</v>
      </c>
      <c r="E1604" s="155" t="s">
        <v>352</v>
      </c>
      <c r="F1604" s="156">
        <v>3952.5</v>
      </c>
      <c r="G1604" s="155" t="s">
        <v>295</v>
      </c>
      <c r="H1604" s="155" t="s">
        <v>297</v>
      </c>
      <c r="I1604" s="157">
        <v>41017</v>
      </c>
      <c r="J1604" s="156">
        <v>3511.79</v>
      </c>
      <c r="K1604" s="167">
        <v>0.95</v>
      </c>
    </row>
    <row r="1605" spans="1:11" x14ac:dyDescent="0.25">
      <c r="A1605" s="153">
        <v>1601</v>
      </c>
      <c r="B1605" s="154" t="s">
        <v>253</v>
      </c>
      <c r="C1605" s="154" t="s">
        <v>254</v>
      </c>
      <c r="D1605" s="154" t="s">
        <v>255</v>
      </c>
      <c r="E1605" s="155" t="s">
        <v>253</v>
      </c>
      <c r="F1605" s="156" t="s">
        <v>253</v>
      </c>
      <c r="G1605" s="155" t="s">
        <v>295</v>
      </c>
      <c r="H1605" s="155" t="s">
        <v>253</v>
      </c>
      <c r="I1605" s="157" t="s">
        <v>253</v>
      </c>
      <c r="J1605" s="156" t="s">
        <v>253</v>
      </c>
      <c r="K1605" s="167" t="s">
        <v>253</v>
      </c>
    </row>
    <row r="1606" spans="1:11" x14ac:dyDescent="0.25">
      <c r="A1606" s="153">
        <v>1602</v>
      </c>
      <c r="B1606" s="154" t="s">
        <v>2217</v>
      </c>
      <c r="C1606" s="154" t="s">
        <v>254</v>
      </c>
      <c r="D1606" s="154" t="s">
        <v>255</v>
      </c>
      <c r="E1606" s="155" t="s">
        <v>352</v>
      </c>
      <c r="F1606" s="156">
        <v>13872.5</v>
      </c>
      <c r="G1606" s="155" t="s">
        <v>295</v>
      </c>
      <c r="H1606" s="155" t="s">
        <v>304</v>
      </c>
      <c r="I1606" s="157">
        <v>41023</v>
      </c>
      <c r="J1606" s="156">
        <v>12325.7</v>
      </c>
      <c r="K1606" s="167">
        <v>0.95</v>
      </c>
    </row>
    <row r="1607" spans="1:11" x14ac:dyDescent="0.25">
      <c r="A1607" s="153">
        <v>1603</v>
      </c>
      <c r="B1607" s="154" t="s">
        <v>2218</v>
      </c>
      <c r="C1607" s="154" t="s">
        <v>294</v>
      </c>
      <c r="D1607" s="154" t="s">
        <v>255</v>
      </c>
      <c r="E1607" s="155" t="s">
        <v>352</v>
      </c>
      <c r="F1607" s="156">
        <v>1538</v>
      </c>
      <c r="G1607" s="155" t="s">
        <v>295</v>
      </c>
      <c r="H1607" s="155" t="s">
        <v>297</v>
      </c>
      <c r="I1607" s="157">
        <v>41037</v>
      </c>
      <c r="J1607" s="156">
        <v>1366.51</v>
      </c>
      <c r="K1607" s="167">
        <v>0.95</v>
      </c>
    </row>
    <row r="1608" spans="1:11" x14ac:dyDescent="0.25">
      <c r="A1608" s="153">
        <v>1604</v>
      </c>
      <c r="B1608" s="154" t="s">
        <v>2219</v>
      </c>
      <c r="C1608" s="154" t="s">
        <v>254</v>
      </c>
      <c r="D1608" s="154" t="s">
        <v>255</v>
      </c>
      <c r="E1608" s="155" t="s">
        <v>352</v>
      </c>
      <c r="F1608" s="156">
        <v>5967.5</v>
      </c>
      <c r="G1608" s="155" t="s">
        <v>295</v>
      </c>
      <c r="H1608" s="155" t="s">
        <v>304</v>
      </c>
      <c r="I1608" s="157">
        <v>41023</v>
      </c>
      <c r="J1608" s="156">
        <v>5302.13</v>
      </c>
      <c r="K1608" s="167">
        <v>0.95</v>
      </c>
    </row>
    <row r="1609" spans="1:11" x14ac:dyDescent="0.25">
      <c r="A1609" s="153">
        <v>1605</v>
      </c>
      <c r="B1609" s="154" t="s">
        <v>2220</v>
      </c>
      <c r="C1609" s="154" t="s">
        <v>254</v>
      </c>
      <c r="D1609" s="154" t="s">
        <v>255</v>
      </c>
      <c r="E1609" s="155" t="s">
        <v>352</v>
      </c>
      <c r="F1609" s="156">
        <v>7207.5</v>
      </c>
      <c r="G1609" s="155" t="s">
        <v>295</v>
      </c>
      <c r="H1609" s="155" t="s">
        <v>309</v>
      </c>
      <c r="I1609" s="157">
        <v>41023</v>
      </c>
      <c r="J1609" s="156">
        <v>6403.87</v>
      </c>
      <c r="K1609" s="167">
        <v>0.95</v>
      </c>
    </row>
    <row r="1610" spans="1:11" x14ac:dyDescent="0.25">
      <c r="A1610" s="153">
        <v>1606</v>
      </c>
      <c r="B1610" s="154" t="s">
        <v>2221</v>
      </c>
      <c r="C1610" s="154" t="s">
        <v>254</v>
      </c>
      <c r="D1610" s="154" t="s">
        <v>255</v>
      </c>
      <c r="E1610" s="155" t="s">
        <v>352</v>
      </c>
      <c r="F1610" s="156">
        <v>697.5</v>
      </c>
      <c r="G1610" s="155" t="s">
        <v>295</v>
      </c>
      <c r="H1610" s="155" t="s">
        <v>304</v>
      </c>
      <c r="I1610" s="157">
        <v>41011</v>
      </c>
      <c r="J1610" s="156">
        <v>619.71</v>
      </c>
      <c r="K1610" s="167">
        <v>0.95</v>
      </c>
    </row>
    <row r="1611" spans="1:11" x14ac:dyDescent="0.25">
      <c r="A1611" s="153">
        <v>1607</v>
      </c>
      <c r="B1611" s="154" t="s">
        <v>2222</v>
      </c>
      <c r="C1611" s="154" t="s">
        <v>254</v>
      </c>
      <c r="D1611" s="154" t="s">
        <v>255</v>
      </c>
      <c r="E1611" s="155">
        <v>40508</v>
      </c>
      <c r="F1611" s="156">
        <v>7827.5</v>
      </c>
      <c r="G1611" s="155" t="s">
        <v>295</v>
      </c>
      <c r="H1611" s="155" t="s">
        <v>300</v>
      </c>
      <c r="I1611" s="157">
        <v>41017</v>
      </c>
      <c r="J1611" s="156">
        <v>7346.1</v>
      </c>
      <c r="K1611" s="167">
        <v>1</v>
      </c>
    </row>
    <row r="1612" spans="1:11" x14ac:dyDescent="0.25">
      <c r="A1612" s="153">
        <v>1608</v>
      </c>
      <c r="B1612" s="154" t="s">
        <v>2223</v>
      </c>
      <c r="C1612" s="154" t="s">
        <v>254</v>
      </c>
      <c r="D1612" s="154" t="s">
        <v>255</v>
      </c>
      <c r="E1612" s="155" t="s">
        <v>352</v>
      </c>
      <c r="F1612" s="156">
        <v>7750</v>
      </c>
      <c r="G1612" s="155" t="s">
        <v>295</v>
      </c>
      <c r="H1612" s="155" t="s">
        <v>320</v>
      </c>
      <c r="I1612" s="157">
        <v>41012</v>
      </c>
      <c r="J1612" s="156">
        <v>6885.87</v>
      </c>
      <c r="K1612" s="167">
        <v>0.95</v>
      </c>
    </row>
    <row r="1613" spans="1:11" x14ac:dyDescent="0.25">
      <c r="A1613" s="153">
        <v>1609</v>
      </c>
      <c r="B1613" s="154" t="s">
        <v>2224</v>
      </c>
      <c r="C1613" s="154" t="s">
        <v>294</v>
      </c>
      <c r="D1613" s="154" t="s">
        <v>255</v>
      </c>
      <c r="E1613" s="155" t="s">
        <v>352</v>
      </c>
      <c r="F1613" s="156">
        <v>2315</v>
      </c>
      <c r="G1613" s="155" t="s">
        <v>295</v>
      </c>
      <c r="H1613" s="155" t="s">
        <v>297</v>
      </c>
      <c r="I1613" s="157">
        <v>41058</v>
      </c>
      <c r="J1613" s="156">
        <v>2056.88</v>
      </c>
      <c r="K1613" s="167">
        <v>0.95</v>
      </c>
    </row>
    <row r="1614" spans="1:11" x14ac:dyDescent="0.25">
      <c r="A1614" s="153">
        <v>1610</v>
      </c>
      <c r="B1614" s="154" t="s">
        <v>2225</v>
      </c>
      <c r="C1614" s="154" t="s">
        <v>294</v>
      </c>
      <c r="D1614" s="154" t="s">
        <v>255</v>
      </c>
      <c r="E1614" s="155" t="s">
        <v>352</v>
      </c>
      <c r="F1614" s="156">
        <v>1085</v>
      </c>
      <c r="G1614" s="155" t="s">
        <v>295</v>
      </c>
      <c r="H1614" s="155" t="s">
        <v>304</v>
      </c>
      <c r="I1614" s="157">
        <v>41023</v>
      </c>
      <c r="J1614" s="156">
        <v>964.02</v>
      </c>
      <c r="K1614" s="167">
        <v>0.95</v>
      </c>
    </row>
    <row r="1615" spans="1:11" x14ac:dyDescent="0.25">
      <c r="A1615" s="153">
        <v>1611</v>
      </c>
      <c r="B1615" s="154" t="s">
        <v>2226</v>
      </c>
      <c r="C1615" s="154" t="s">
        <v>294</v>
      </c>
      <c r="D1615" s="154" t="s">
        <v>255</v>
      </c>
      <c r="E1615" s="155" t="s">
        <v>352</v>
      </c>
      <c r="F1615" s="156">
        <v>2778</v>
      </c>
      <c r="G1615" s="155" t="s">
        <v>295</v>
      </c>
      <c r="H1615" s="155" t="s">
        <v>297</v>
      </c>
      <c r="I1615" s="157">
        <v>41031</v>
      </c>
      <c r="J1615" s="156">
        <v>2597.4299999999998</v>
      </c>
      <c r="K1615" s="167">
        <v>1</v>
      </c>
    </row>
    <row r="1616" spans="1:11" x14ac:dyDescent="0.25">
      <c r="A1616" s="153">
        <v>1612</v>
      </c>
      <c r="B1616" s="154" t="s">
        <v>2227</v>
      </c>
      <c r="C1616" s="154" t="s">
        <v>294</v>
      </c>
      <c r="D1616" s="154" t="s">
        <v>255</v>
      </c>
      <c r="E1616" s="155" t="s">
        <v>352</v>
      </c>
      <c r="F1616" s="156">
        <v>4727.5</v>
      </c>
      <c r="G1616" s="155" t="s">
        <v>295</v>
      </c>
      <c r="H1616" s="155" t="s">
        <v>304</v>
      </c>
      <c r="I1616" s="157">
        <v>41023</v>
      </c>
      <c r="J1616" s="156">
        <v>4200.37</v>
      </c>
      <c r="K1616" s="167">
        <v>0.95</v>
      </c>
    </row>
    <row r="1617" spans="1:11" x14ac:dyDescent="0.25">
      <c r="A1617" s="153">
        <v>1613</v>
      </c>
      <c r="B1617" s="154" t="s">
        <v>2228</v>
      </c>
      <c r="C1617" s="154" t="s">
        <v>254</v>
      </c>
      <c r="D1617" s="154" t="s">
        <v>255</v>
      </c>
      <c r="E1617" s="155">
        <v>40800</v>
      </c>
      <c r="F1617" s="156">
        <v>7595</v>
      </c>
      <c r="G1617" s="155" t="s">
        <v>295</v>
      </c>
      <c r="H1617" s="155" t="s">
        <v>320</v>
      </c>
      <c r="I1617" s="157">
        <v>41053</v>
      </c>
      <c r="J1617" s="156">
        <v>6748.15</v>
      </c>
      <c r="K1617" s="167">
        <v>0.95</v>
      </c>
    </row>
    <row r="1618" spans="1:11" x14ac:dyDescent="0.25">
      <c r="A1618" s="153">
        <v>1614</v>
      </c>
      <c r="B1618" s="154" t="s">
        <v>2229</v>
      </c>
      <c r="C1618" s="154" t="s">
        <v>294</v>
      </c>
      <c r="D1618" s="154" t="s">
        <v>255</v>
      </c>
      <c r="E1618" s="155" t="s">
        <v>352</v>
      </c>
      <c r="F1618" s="156">
        <v>6169</v>
      </c>
      <c r="G1618" s="155" t="s">
        <v>295</v>
      </c>
      <c r="H1618" s="155" t="s">
        <v>297</v>
      </c>
      <c r="I1618" s="157">
        <v>41045</v>
      </c>
      <c r="J1618" s="156">
        <v>5481.55</v>
      </c>
      <c r="K1618" s="167">
        <v>0.95</v>
      </c>
    </row>
    <row r="1619" spans="1:11" x14ac:dyDescent="0.25">
      <c r="A1619" s="153">
        <v>1615</v>
      </c>
      <c r="B1619" s="154" t="s">
        <v>2230</v>
      </c>
      <c r="C1619" s="154" t="s">
        <v>254</v>
      </c>
      <c r="D1619" s="154" t="s">
        <v>255</v>
      </c>
      <c r="E1619" s="155" t="s">
        <v>352</v>
      </c>
      <c r="F1619" s="156">
        <v>7982.5</v>
      </c>
      <c r="G1619" s="155" t="s">
        <v>295</v>
      </c>
      <c r="H1619" s="155" t="s">
        <v>297</v>
      </c>
      <c r="I1619" s="157">
        <v>41023</v>
      </c>
      <c r="J1619" s="156">
        <v>7092.44</v>
      </c>
      <c r="K1619" s="167">
        <v>0.95</v>
      </c>
    </row>
    <row r="1620" spans="1:11" x14ac:dyDescent="0.25">
      <c r="A1620" s="153">
        <v>1616</v>
      </c>
      <c r="B1620" s="154" t="s">
        <v>2231</v>
      </c>
      <c r="C1620" s="154" t="s">
        <v>294</v>
      </c>
      <c r="D1620" s="154" t="s">
        <v>255</v>
      </c>
      <c r="E1620" s="155" t="s">
        <v>352</v>
      </c>
      <c r="F1620" s="156">
        <v>5890</v>
      </c>
      <c r="G1620" s="155" t="s">
        <v>295</v>
      </c>
      <c r="H1620" s="155" t="s">
        <v>304</v>
      </c>
      <c r="I1620" s="157">
        <v>41023</v>
      </c>
      <c r="J1620" s="156">
        <v>5233.2700000000004</v>
      </c>
      <c r="K1620" s="167">
        <v>0.95</v>
      </c>
    </row>
    <row r="1621" spans="1:11" x14ac:dyDescent="0.25">
      <c r="A1621" s="153">
        <v>1617</v>
      </c>
      <c r="B1621" s="154" t="s">
        <v>2232</v>
      </c>
      <c r="C1621" s="154" t="s">
        <v>294</v>
      </c>
      <c r="D1621" s="154" t="s">
        <v>255</v>
      </c>
      <c r="E1621" s="155" t="s">
        <v>352</v>
      </c>
      <c r="F1621" s="156">
        <v>930</v>
      </c>
      <c r="G1621" s="155" t="s">
        <v>295</v>
      </c>
      <c r="H1621" s="155" t="s">
        <v>304</v>
      </c>
      <c r="I1621" s="157">
        <v>41023</v>
      </c>
      <c r="J1621" s="156">
        <v>826.3</v>
      </c>
      <c r="K1621" s="167">
        <v>0.95</v>
      </c>
    </row>
    <row r="1622" spans="1:11" x14ac:dyDescent="0.25">
      <c r="A1622" s="153">
        <v>1618</v>
      </c>
      <c r="B1622" s="154" t="s">
        <v>2233</v>
      </c>
      <c r="C1622" s="154" t="s">
        <v>294</v>
      </c>
      <c r="D1622" s="154" t="s">
        <v>255</v>
      </c>
      <c r="E1622" s="155" t="s">
        <v>352</v>
      </c>
      <c r="F1622" s="156">
        <v>3100</v>
      </c>
      <c r="G1622" s="155" t="s">
        <v>295</v>
      </c>
      <c r="H1622" s="155" t="s">
        <v>304</v>
      </c>
      <c r="I1622" s="157">
        <v>41054</v>
      </c>
      <c r="J1622" s="156">
        <v>2754.35</v>
      </c>
      <c r="K1622" s="167">
        <v>0.95</v>
      </c>
    </row>
    <row r="1623" spans="1:11" x14ac:dyDescent="0.25">
      <c r="A1623" s="153">
        <v>1619</v>
      </c>
      <c r="B1623" s="154" t="s">
        <v>2234</v>
      </c>
      <c r="C1623" s="154" t="s">
        <v>294</v>
      </c>
      <c r="D1623" s="154" t="s">
        <v>255</v>
      </c>
      <c r="E1623" s="155">
        <v>40997</v>
      </c>
      <c r="F1623" s="156">
        <v>4054</v>
      </c>
      <c r="G1623" s="155" t="s">
        <v>295</v>
      </c>
      <c r="H1623" s="155" t="s">
        <v>297</v>
      </c>
      <c r="I1623" s="157">
        <v>41031</v>
      </c>
      <c r="J1623" s="156">
        <v>3472.8</v>
      </c>
      <c r="K1623" s="167">
        <v>0.91</v>
      </c>
    </row>
    <row r="1624" spans="1:11" x14ac:dyDescent="0.25">
      <c r="A1624" s="153">
        <v>1620</v>
      </c>
      <c r="B1624" s="154" t="s">
        <v>2235</v>
      </c>
      <c r="C1624" s="154" t="s">
        <v>294</v>
      </c>
      <c r="D1624" s="154" t="s">
        <v>255</v>
      </c>
      <c r="E1624" s="155" t="s">
        <v>352</v>
      </c>
      <c r="F1624" s="156">
        <v>4417.5</v>
      </c>
      <c r="G1624" s="155" t="s">
        <v>295</v>
      </c>
      <c r="H1624" s="155" t="s">
        <v>304</v>
      </c>
      <c r="I1624" s="157">
        <v>41023</v>
      </c>
      <c r="J1624" s="156">
        <v>3924.96</v>
      </c>
      <c r="K1624" s="167">
        <v>0.95</v>
      </c>
    </row>
    <row r="1625" spans="1:11" x14ac:dyDescent="0.25">
      <c r="A1625" s="153">
        <v>1621</v>
      </c>
      <c r="B1625" s="154" t="s">
        <v>2236</v>
      </c>
      <c r="C1625" s="154" t="s">
        <v>294</v>
      </c>
      <c r="D1625" s="154" t="s">
        <v>255</v>
      </c>
      <c r="E1625" s="155" t="s">
        <v>352</v>
      </c>
      <c r="F1625" s="156">
        <v>4340</v>
      </c>
      <c r="G1625" s="155" t="s">
        <v>295</v>
      </c>
      <c r="H1625" s="155" t="s">
        <v>304</v>
      </c>
      <c r="I1625" s="157">
        <v>41023</v>
      </c>
      <c r="J1625" s="156">
        <v>3856.09</v>
      </c>
      <c r="K1625" s="167">
        <v>0.95</v>
      </c>
    </row>
    <row r="1626" spans="1:11" x14ac:dyDescent="0.25">
      <c r="A1626" s="153">
        <v>1622</v>
      </c>
      <c r="B1626" s="154" t="s">
        <v>2237</v>
      </c>
      <c r="C1626" s="154" t="s">
        <v>294</v>
      </c>
      <c r="D1626" s="154" t="s">
        <v>255</v>
      </c>
      <c r="E1626" s="155" t="s">
        <v>352</v>
      </c>
      <c r="F1626" s="156">
        <v>1085</v>
      </c>
      <c r="G1626" s="155" t="s">
        <v>295</v>
      </c>
      <c r="H1626" s="155" t="s">
        <v>304</v>
      </c>
      <c r="I1626" s="157">
        <v>41032</v>
      </c>
      <c r="J1626" s="156">
        <v>964.02</v>
      </c>
      <c r="K1626" s="167">
        <v>0.95</v>
      </c>
    </row>
    <row r="1627" spans="1:11" x14ac:dyDescent="0.25">
      <c r="A1627" s="153">
        <v>1623</v>
      </c>
      <c r="B1627" s="154" t="s">
        <v>2238</v>
      </c>
      <c r="C1627" s="154" t="s">
        <v>294</v>
      </c>
      <c r="D1627" s="154" t="s">
        <v>255</v>
      </c>
      <c r="E1627" s="155" t="s">
        <v>352</v>
      </c>
      <c r="F1627" s="156">
        <v>4650</v>
      </c>
      <c r="G1627" s="155" t="s">
        <v>295</v>
      </c>
      <c r="H1627" s="155" t="s">
        <v>304</v>
      </c>
      <c r="I1627" s="157">
        <v>41032</v>
      </c>
      <c r="J1627" s="156">
        <v>4131.53</v>
      </c>
      <c r="K1627" s="167">
        <v>0.95</v>
      </c>
    </row>
    <row r="1628" spans="1:11" x14ac:dyDescent="0.25">
      <c r="A1628" s="153">
        <v>1624</v>
      </c>
      <c r="B1628" s="154" t="s">
        <v>2239</v>
      </c>
      <c r="C1628" s="154" t="s">
        <v>294</v>
      </c>
      <c r="D1628" s="154" t="s">
        <v>255</v>
      </c>
      <c r="E1628" s="155">
        <v>40975</v>
      </c>
      <c r="F1628" s="156">
        <v>4030</v>
      </c>
      <c r="G1628" s="155" t="s">
        <v>295</v>
      </c>
      <c r="H1628" s="155" t="s">
        <v>304</v>
      </c>
      <c r="I1628" s="157">
        <v>41023</v>
      </c>
      <c r="J1628" s="156">
        <v>3580.65</v>
      </c>
      <c r="K1628" s="167">
        <v>0.95</v>
      </c>
    </row>
    <row r="1629" spans="1:11" x14ac:dyDescent="0.25">
      <c r="A1629" s="153">
        <v>1625</v>
      </c>
      <c r="B1629" s="154" t="s">
        <v>2240</v>
      </c>
      <c r="C1629" s="154" t="s">
        <v>294</v>
      </c>
      <c r="D1629" s="154" t="s">
        <v>255</v>
      </c>
      <c r="E1629" s="155">
        <v>40980</v>
      </c>
      <c r="F1629" s="156">
        <v>4107.5</v>
      </c>
      <c r="G1629" s="155" t="s">
        <v>295</v>
      </c>
      <c r="H1629" s="155" t="s">
        <v>304</v>
      </c>
      <c r="I1629" s="157">
        <v>41059</v>
      </c>
      <c r="J1629" s="156">
        <v>3649.52</v>
      </c>
      <c r="K1629" s="167">
        <v>0.95</v>
      </c>
    </row>
    <row r="1630" spans="1:11" x14ac:dyDescent="0.25">
      <c r="A1630" s="153">
        <v>1626</v>
      </c>
      <c r="B1630" s="154" t="s">
        <v>2241</v>
      </c>
      <c r="C1630" s="154" t="s">
        <v>254</v>
      </c>
      <c r="D1630" s="154" t="s">
        <v>255</v>
      </c>
      <c r="E1630" s="155" t="s">
        <v>352</v>
      </c>
      <c r="F1630" s="156">
        <v>5502.5</v>
      </c>
      <c r="G1630" s="155" t="s">
        <v>295</v>
      </c>
      <c r="H1630" s="155" t="s">
        <v>304</v>
      </c>
      <c r="I1630" s="157">
        <v>41032</v>
      </c>
      <c r="J1630" s="156">
        <v>4888.96</v>
      </c>
      <c r="K1630" s="167">
        <v>0.95</v>
      </c>
    </row>
    <row r="1631" spans="1:11" x14ac:dyDescent="0.25">
      <c r="A1631" s="153">
        <v>1627</v>
      </c>
      <c r="B1631" s="154" t="s">
        <v>253</v>
      </c>
      <c r="C1631" s="154" t="s">
        <v>254</v>
      </c>
      <c r="D1631" s="154" t="s">
        <v>255</v>
      </c>
      <c r="E1631" s="155" t="s">
        <v>253</v>
      </c>
      <c r="F1631" s="156" t="s">
        <v>253</v>
      </c>
      <c r="G1631" s="155" t="s">
        <v>295</v>
      </c>
      <c r="H1631" s="155" t="s">
        <v>253</v>
      </c>
      <c r="I1631" s="157" t="s">
        <v>253</v>
      </c>
      <c r="J1631" s="156" t="s">
        <v>253</v>
      </c>
      <c r="K1631" s="167" t="s">
        <v>253</v>
      </c>
    </row>
    <row r="1632" spans="1:11" x14ac:dyDescent="0.25">
      <c r="A1632" s="153">
        <v>1628</v>
      </c>
      <c r="B1632" s="154" t="s">
        <v>2242</v>
      </c>
      <c r="C1632" s="154" t="s">
        <v>254</v>
      </c>
      <c r="D1632" s="154" t="s">
        <v>255</v>
      </c>
      <c r="E1632" s="155" t="s">
        <v>352</v>
      </c>
      <c r="F1632" s="156">
        <v>16765.830000000002</v>
      </c>
      <c r="G1632" s="155" t="s">
        <v>295</v>
      </c>
      <c r="H1632" s="155" t="s">
        <v>304</v>
      </c>
      <c r="I1632" s="157">
        <v>41031</v>
      </c>
      <c r="J1632" s="156">
        <v>14896.44</v>
      </c>
      <c r="K1632" s="167">
        <v>0.95</v>
      </c>
    </row>
    <row r="1633" spans="1:11" x14ac:dyDescent="0.25">
      <c r="A1633" s="153">
        <v>1629</v>
      </c>
      <c r="B1633" s="154" t="s">
        <v>2243</v>
      </c>
      <c r="C1633" s="154" t="s">
        <v>254</v>
      </c>
      <c r="D1633" s="154" t="s">
        <v>255</v>
      </c>
      <c r="E1633" s="155" t="s">
        <v>352</v>
      </c>
      <c r="F1633" s="156">
        <v>2712.5</v>
      </c>
      <c r="G1633" s="155" t="s">
        <v>295</v>
      </c>
      <c r="H1633" s="155" t="s">
        <v>304</v>
      </c>
      <c r="I1633" s="157">
        <v>41032</v>
      </c>
      <c r="J1633" s="156">
        <v>2410.0500000000002</v>
      </c>
      <c r="K1633" s="167">
        <v>0.95</v>
      </c>
    </row>
    <row r="1634" spans="1:11" x14ac:dyDescent="0.25">
      <c r="A1634" s="153">
        <v>1630</v>
      </c>
      <c r="B1634" s="154" t="s">
        <v>2244</v>
      </c>
      <c r="C1634" s="154" t="s">
        <v>254</v>
      </c>
      <c r="D1634" s="154" t="s">
        <v>255</v>
      </c>
      <c r="E1634" s="155" t="s">
        <v>352</v>
      </c>
      <c r="F1634" s="156">
        <v>11160</v>
      </c>
      <c r="G1634" s="155" t="s">
        <v>295</v>
      </c>
      <c r="H1634" s="155" t="s">
        <v>320</v>
      </c>
      <c r="I1634" s="157">
        <v>41100</v>
      </c>
      <c r="J1634" s="156">
        <v>9915.66</v>
      </c>
      <c r="K1634" s="167">
        <v>0.95</v>
      </c>
    </row>
    <row r="1635" spans="1:11" x14ac:dyDescent="0.25">
      <c r="A1635" s="153">
        <v>1631</v>
      </c>
      <c r="B1635" s="154" t="s">
        <v>2245</v>
      </c>
      <c r="C1635" s="154" t="s">
        <v>294</v>
      </c>
      <c r="D1635" s="154" t="s">
        <v>255</v>
      </c>
      <c r="E1635" s="155" t="s">
        <v>352</v>
      </c>
      <c r="F1635" s="156">
        <v>2635</v>
      </c>
      <c r="G1635" s="155" t="s">
        <v>295</v>
      </c>
      <c r="H1635" s="155" t="s">
        <v>74</v>
      </c>
      <c r="I1635" s="157">
        <v>41032</v>
      </c>
      <c r="J1635" s="156">
        <v>2463.73</v>
      </c>
      <c r="K1635" s="167">
        <v>1</v>
      </c>
    </row>
    <row r="1636" spans="1:11" x14ac:dyDescent="0.25">
      <c r="A1636" s="153">
        <v>1632</v>
      </c>
      <c r="B1636" s="154" t="s">
        <v>2246</v>
      </c>
      <c r="C1636" s="154" t="s">
        <v>294</v>
      </c>
      <c r="D1636" s="154" t="s">
        <v>255</v>
      </c>
      <c r="E1636" s="155" t="s">
        <v>352</v>
      </c>
      <c r="F1636" s="156">
        <v>1162.5</v>
      </c>
      <c r="G1636" s="155" t="s">
        <v>295</v>
      </c>
      <c r="H1636" s="155" t="s">
        <v>304</v>
      </c>
      <c r="I1636" s="157">
        <v>41050</v>
      </c>
      <c r="J1636" s="156">
        <v>1032.8800000000001</v>
      </c>
      <c r="K1636" s="167">
        <v>0.95</v>
      </c>
    </row>
    <row r="1637" spans="1:11" x14ac:dyDescent="0.25">
      <c r="A1637" s="153">
        <v>1633</v>
      </c>
      <c r="B1637" s="154" t="s">
        <v>2247</v>
      </c>
      <c r="C1637" s="154" t="s">
        <v>294</v>
      </c>
      <c r="D1637" s="154" t="s">
        <v>255</v>
      </c>
      <c r="E1637" s="155" t="s">
        <v>352</v>
      </c>
      <c r="F1637" s="156">
        <v>3332.5</v>
      </c>
      <c r="G1637" s="155" t="s">
        <v>295</v>
      </c>
      <c r="H1637" s="155" t="s">
        <v>304</v>
      </c>
      <c r="I1637" s="157">
        <v>41051</v>
      </c>
      <c r="J1637" s="156">
        <v>2960.92</v>
      </c>
      <c r="K1637" s="167">
        <v>0.95</v>
      </c>
    </row>
    <row r="1638" spans="1:11" x14ac:dyDescent="0.25">
      <c r="A1638" s="153">
        <v>1634</v>
      </c>
      <c r="B1638" s="154" t="s">
        <v>2248</v>
      </c>
      <c r="C1638" s="154" t="s">
        <v>294</v>
      </c>
      <c r="D1638" s="154" t="s">
        <v>255</v>
      </c>
      <c r="E1638" s="155" t="s">
        <v>352</v>
      </c>
      <c r="F1638" s="156">
        <v>5580</v>
      </c>
      <c r="G1638" s="155" t="s">
        <v>295</v>
      </c>
      <c r="H1638" s="155" t="s">
        <v>320</v>
      </c>
      <c r="I1638" s="157">
        <v>41058</v>
      </c>
      <c r="J1638" s="156">
        <v>4957.83</v>
      </c>
      <c r="K1638" s="167">
        <v>0.95</v>
      </c>
    </row>
    <row r="1639" spans="1:11" x14ac:dyDescent="0.25">
      <c r="A1639" s="153">
        <v>1635</v>
      </c>
      <c r="B1639" s="154" t="s">
        <v>2249</v>
      </c>
      <c r="C1639" s="154" t="s">
        <v>254</v>
      </c>
      <c r="D1639" s="154" t="s">
        <v>255</v>
      </c>
      <c r="E1639" s="155">
        <v>40487</v>
      </c>
      <c r="F1639" s="156">
        <v>3100</v>
      </c>
      <c r="G1639" s="155" t="s">
        <v>295</v>
      </c>
      <c r="H1639" s="155" t="s">
        <v>304</v>
      </c>
      <c r="I1639" s="157">
        <v>41051</v>
      </c>
      <c r="J1639" s="156">
        <v>2754.35</v>
      </c>
      <c r="K1639" s="167">
        <v>0.95</v>
      </c>
    </row>
    <row r="1640" spans="1:11" x14ac:dyDescent="0.25">
      <c r="A1640" s="153">
        <v>1636</v>
      </c>
      <c r="B1640" s="154" t="s">
        <v>2250</v>
      </c>
      <c r="C1640" s="154" t="s">
        <v>254</v>
      </c>
      <c r="D1640" s="154" t="s">
        <v>255</v>
      </c>
      <c r="E1640" s="155" t="s">
        <v>352</v>
      </c>
      <c r="F1640" s="156">
        <v>4727.5</v>
      </c>
      <c r="G1640" s="155" t="s">
        <v>295</v>
      </c>
      <c r="H1640" s="155" t="s">
        <v>304</v>
      </c>
      <c r="I1640" s="157">
        <v>41050</v>
      </c>
      <c r="J1640" s="156">
        <v>4200.38</v>
      </c>
      <c r="K1640" s="167">
        <v>0.95</v>
      </c>
    </row>
    <row r="1641" spans="1:11" x14ac:dyDescent="0.25">
      <c r="A1641" s="153">
        <v>1637</v>
      </c>
      <c r="B1641" s="154" t="s">
        <v>2251</v>
      </c>
      <c r="C1641" s="154" t="s">
        <v>294</v>
      </c>
      <c r="D1641" s="154" t="s">
        <v>255</v>
      </c>
      <c r="E1641" s="155" t="s">
        <v>352</v>
      </c>
      <c r="F1641" s="156">
        <v>2867.5</v>
      </c>
      <c r="G1641" s="155" t="s">
        <v>295</v>
      </c>
      <c r="H1641" s="155" t="s">
        <v>304</v>
      </c>
      <c r="I1641" s="157">
        <v>41050</v>
      </c>
      <c r="J1641" s="156">
        <v>2547.77</v>
      </c>
      <c r="K1641" s="167">
        <v>0.95</v>
      </c>
    </row>
    <row r="1642" spans="1:11" x14ac:dyDescent="0.25">
      <c r="A1642" s="153">
        <v>1638</v>
      </c>
      <c r="B1642" s="154" t="s">
        <v>2252</v>
      </c>
      <c r="C1642" s="154" t="s">
        <v>254</v>
      </c>
      <c r="D1642" s="154" t="s">
        <v>255</v>
      </c>
      <c r="E1642" s="155" t="s">
        <v>352</v>
      </c>
      <c r="F1642" s="156">
        <v>5089.17</v>
      </c>
      <c r="G1642" s="155" t="s">
        <v>295</v>
      </c>
      <c r="H1642" s="155" t="s">
        <v>297</v>
      </c>
      <c r="I1642" s="157">
        <v>41045</v>
      </c>
      <c r="J1642" s="156">
        <v>4521.7299999999996</v>
      </c>
      <c r="K1642" s="167">
        <v>0.95</v>
      </c>
    </row>
    <row r="1643" spans="1:11" x14ac:dyDescent="0.25">
      <c r="A1643" s="153">
        <v>1639</v>
      </c>
      <c r="B1643" s="154" t="s">
        <v>2253</v>
      </c>
      <c r="C1643" s="154" t="s">
        <v>254</v>
      </c>
      <c r="D1643" s="154" t="s">
        <v>255</v>
      </c>
      <c r="E1643" s="155" t="s">
        <v>352</v>
      </c>
      <c r="F1643" s="156">
        <v>2015</v>
      </c>
      <c r="G1643" s="155" t="s">
        <v>295</v>
      </c>
      <c r="H1643" s="155" t="s">
        <v>304</v>
      </c>
      <c r="I1643" s="157">
        <v>41047</v>
      </c>
      <c r="J1643" s="156">
        <v>1790.32</v>
      </c>
      <c r="K1643" s="167">
        <v>0.95</v>
      </c>
    </row>
    <row r="1644" spans="1:11" x14ac:dyDescent="0.25">
      <c r="A1644" s="153">
        <v>1640</v>
      </c>
      <c r="B1644" s="154" t="s">
        <v>2254</v>
      </c>
      <c r="C1644" s="154" t="s">
        <v>294</v>
      </c>
      <c r="D1644" s="154" t="s">
        <v>255</v>
      </c>
      <c r="E1644" s="155" t="s">
        <v>352</v>
      </c>
      <c r="F1644" s="156">
        <v>4054</v>
      </c>
      <c r="G1644" s="155" t="s">
        <v>295</v>
      </c>
      <c r="H1644" s="155" t="s">
        <v>297</v>
      </c>
      <c r="I1644" s="157">
        <v>41045</v>
      </c>
      <c r="J1644" s="156">
        <v>3601.98</v>
      </c>
      <c r="K1644" s="167">
        <v>0.95</v>
      </c>
    </row>
    <row r="1645" spans="1:11" x14ac:dyDescent="0.25">
      <c r="A1645" s="153">
        <v>1641</v>
      </c>
      <c r="B1645" s="154" t="s">
        <v>253</v>
      </c>
      <c r="C1645" s="154" t="s">
        <v>254</v>
      </c>
      <c r="D1645" s="154" t="s">
        <v>255</v>
      </c>
      <c r="E1645" s="155" t="s">
        <v>253</v>
      </c>
      <c r="F1645" s="156" t="s">
        <v>253</v>
      </c>
      <c r="G1645" s="155" t="s">
        <v>295</v>
      </c>
      <c r="H1645" s="155" t="s">
        <v>253</v>
      </c>
      <c r="I1645" s="157" t="s">
        <v>253</v>
      </c>
      <c r="J1645" s="156" t="s">
        <v>253</v>
      </c>
      <c r="K1645" s="167" t="s">
        <v>253</v>
      </c>
    </row>
    <row r="1646" spans="1:11" x14ac:dyDescent="0.25">
      <c r="A1646" s="153">
        <v>1642</v>
      </c>
      <c r="B1646" s="154" t="s">
        <v>2255</v>
      </c>
      <c r="C1646" s="154" t="s">
        <v>294</v>
      </c>
      <c r="D1646" s="154" t="s">
        <v>255</v>
      </c>
      <c r="E1646" s="155" t="s">
        <v>352</v>
      </c>
      <c r="F1646" s="156">
        <v>1627.5</v>
      </c>
      <c r="G1646" s="155" t="s">
        <v>295</v>
      </c>
      <c r="H1646" s="155" t="s">
        <v>297</v>
      </c>
      <c r="I1646" s="157">
        <v>41051</v>
      </c>
      <c r="J1646" s="156">
        <v>1446.03</v>
      </c>
      <c r="K1646" s="167">
        <v>0.95</v>
      </c>
    </row>
    <row r="1647" spans="1:11" x14ac:dyDescent="0.25">
      <c r="A1647" s="153">
        <v>1643</v>
      </c>
      <c r="B1647" s="154" t="s">
        <v>2256</v>
      </c>
      <c r="C1647" s="154" t="s">
        <v>254</v>
      </c>
      <c r="D1647" s="154" t="s">
        <v>255</v>
      </c>
      <c r="E1647" s="155">
        <v>40940</v>
      </c>
      <c r="F1647" s="156">
        <v>10307.5</v>
      </c>
      <c r="G1647" s="155" t="s">
        <v>295</v>
      </c>
      <c r="H1647" s="155" t="s">
        <v>304</v>
      </c>
      <c r="I1647" s="157">
        <v>41100</v>
      </c>
      <c r="J1647" s="156">
        <v>9158.2199999999993</v>
      </c>
      <c r="K1647" s="167">
        <v>0.95</v>
      </c>
    </row>
    <row r="1648" spans="1:11" x14ac:dyDescent="0.25">
      <c r="A1648" s="153">
        <v>1644</v>
      </c>
      <c r="B1648" s="154" t="s">
        <v>2257</v>
      </c>
      <c r="C1648" s="154" t="s">
        <v>294</v>
      </c>
      <c r="D1648" s="154" t="s">
        <v>255</v>
      </c>
      <c r="E1648" s="155" t="s">
        <v>352</v>
      </c>
      <c r="F1648" s="156">
        <v>4262.5</v>
      </c>
      <c r="G1648" s="155" t="s">
        <v>295</v>
      </c>
      <c r="H1648" s="155" t="s">
        <v>304</v>
      </c>
      <c r="I1648" s="157">
        <v>41050</v>
      </c>
      <c r="J1648" s="156">
        <v>3787.22</v>
      </c>
      <c r="K1648" s="167">
        <v>0.95</v>
      </c>
    </row>
    <row r="1649" spans="1:11" x14ac:dyDescent="0.25">
      <c r="A1649" s="153">
        <v>1645</v>
      </c>
      <c r="B1649" s="154" t="s">
        <v>2258</v>
      </c>
      <c r="C1649" s="154" t="s">
        <v>254</v>
      </c>
      <c r="D1649" s="154" t="s">
        <v>255</v>
      </c>
      <c r="E1649" s="155" t="s">
        <v>352</v>
      </c>
      <c r="F1649" s="156">
        <v>620</v>
      </c>
      <c r="G1649" s="155" t="s">
        <v>295</v>
      </c>
      <c r="H1649" s="155" t="s">
        <v>304</v>
      </c>
      <c r="I1649" s="157">
        <v>41051</v>
      </c>
      <c r="J1649" s="156">
        <v>560.16999999999996</v>
      </c>
      <c r="K1649" s="167">
        <v>0.96</v>
      </c>
    </row>
    <row r="1650" spans="1:11" x14ac:dyDescent="0.25">
      <c r="A1650" s="153">
        <v>1646</v>
      </c>
      <c r="B1650" s="154" t="s">
        <v>2259</v>
      </c>
      <c r="C1650" s="154" t="s">
        <v>254</v>
      </c>
      <c r="D1650" s="154" t="s">
        <v>255</v>
      </c>
      <c r="E1650" s="155" t="s">
        <v>352</v>
      </c>
      <c r="F1650" s="156">
        <v>1705</v>
      </c>
      <c r="G1650" s="155" t="s">
        <v>295</v>
      </c>
      <c r="H1650" s="155" t="s">
        <v>297</v>
      </c>
      <c r="I1650" s="157">
        <v>41269</v>
      </c>
      <c r="J1650" s="156">
        <v>1514.89</v>
      </c>
      <c r="K1650" s="167">
        <v>0.95</v>
      </c>
    </row>
    <row r="1651" spans="1:11" x14ac:dyDescent="0.25">
      <c r="A1651" s="153">
        <v>1647</v>
      </c>
      <c r="B1651" s="154" t="s">
        <v>2260</v>
      </c>
      <c r="C1651" s="154" t="s">
        <v>254</v>
      </c>
      <c r="D1651" s="154" t="s">
        <v>255</v>
      </c>
      <c r="E1651" s="155">
        <v>40863</v>
      </c>
      <c r="F1651" s="156">
        <v>3642.5</v>
      </c>
      <c r="G1651" s="155" t="s">
        <v>295</v>
      </c>
      <c r="H1651" s="155" t="s">
        <v>74</v>
      </c>
      <c r="I1651" s="157">
        <v>41058</v>
      </c>
      <c r="J1651" s="156">
        <v>3236.39</v>
      </c>
      <c r="K1651" s="167">
        <v>0.95</v>
      </c>
    </row>
    <row r="1652" spans="1:11" x14ac:dyDescent="0.25">
      <c r="A1652" s="153">
        <v>1648</v>
      </c>
      <c r="B1652" s="154" t="s">
        <v>2261</v>
      </c>
      <c r="C1652" s="154" t="s">
        <v>254</v>
      </c>
      <c r="D1652" s="154" t="s">
        <v>255</v>
      </c>
      <c r="E1652" s="155" t="s">
        <v>352</v>
      </c>
      <c r="F1652" s="156">
        <v>6910.42</v>
      </c>
      <c r="G1652" s="155" t="s">
        <v>295</v>
      </c>
      <c r="H1652" s="155" t="s">
        <v>320</v>
      </c>
      <c r="I1652" s="157">
        <v>41054</v>
      </c>
      <c r="J1652" s="156">
        <v>6139.91</v>
      </c>
      <c r="K1652" s="167">
        <v>0.95</v>
      </c>
    </row>
    <row r="1653" spans="1:11" x14ac:dyDescent="0.25">
      <c r="A1653" s="153">
        <v>1649</v>
      </c>
      <c r="B1653" s="154" t="s">
        <v>2262</v>
      </c>
      <c r="C1653" s="154" t="s">
        <v>254</v>
      </c>
      <c r="D1653" s="154" t="s">
        <v>255</v>
      </c>
      <c r="E1653" s="155" t="s">
        <v>352</v>
      </c>
      <c r="F1653" s="156">
        <v>5580</v>
      </c>
      <c r="G1653" s="155" t="s">
        <v>295</v>
      </c>
      <c r="H1653" s="155" t="s">
        <v>304</v>
      </c>
      <c r="I1653" s="157">
        <v>41054</v>
      </c>
      <c r="J1653" s="156">
        <v>4957.83</v>
      </c>
      <c r="K1653" s="167">
        <v>0.95</v>
      </c>
    </row>
    <row r="1654" spans="1:11" x14ac:dyDescent="0.25">
      <c r="A1654" s="153">
        <v>1650</v>
      </c>
      <c r="B1654" s="154" t="s">
        <v>2263</v>
      </c>
      <c r="C1654" s="154" t="s">
        <v>294</v>
      </c>
      <c r="D1654" s="154" t="s">
        <v>255</v>
      </c>
      <c r="E1654" s="155" t="s">
        <v>352</v>
      </c>
      <c r="F1654" s="156">
        <v>8137.5</v>
      </c>
      <c r="G1654" s="155" t="s">
        <v>295</v>
      </c>
      <c r="H1654" s="155" t="s">
        <v>304</v>
      </c>
      <c r="I1654" s="157">
        <v>41059</v>
      </c>
      <c r="J1654" s="156">
        <v>7230.16</v>
      </c>
      <c r="K1654" s="167">
        <v>0.95</v>
      </c>
    </row>
    <row r="1655" spans="1:11" x14ac:dyDescent="0.25">
      <c r="A1655" s="153">
        <v>1651</v>
      </c>
      <c r="B1655" s="154" t="s">
        <v>2264</v>
      </c>
      <c r="C1655" s="154" t="s">
        <v>294</v>
      </c>
      <c r="D1655" s="154" t="s">
        <v>255</v>
      </c>
      <c r="E1655" s="155" t="s">
        <v>352</v>
      </c>
      <c r="F1655" s="156">
        <v>3640</v>
      </c>
      <c r="G1655" s="155" t="s">
        <v>295</v>
      </c>
      <c r="H1655" s="155" t="s">
        <v>297</v>
      </c>
      <c r="I1655" s="157">
        <v>41061</v>
      </c>
      <c r="J1655" s="156">
        <v>3234.14</v>
      </c>
      <c r="K1655" s="167">
        <v>0.95</v>
      </c>
    </row>
    <row r="1656" spans="1:11" x14ac:dyDescent="0.25">
      <c r="A1656" s="153">
        <v>1652</v>
      </c>
      <c r="B1656" s="154" t="s">
        <v>2265</v>
      </c>
      <c r="C1656" s="154" t="s">
        <v>294</v>
      </c>
      <c r="D1656" s="154" t="s">
        <v>255</v>
      </c>
      <c r="E1656" s="155" t="s">
        <v>352</v>
      </c>
      <c r="F1656" s="156">
        <v>8137.5</v>
      </c>
      <c r="G1656" s="155" t="s">
        <v>295</v>
      </c>
      <c r="H1656" s="155" t="s">
        <v>74</v>
      </c>
      <c r="I1656" s="157">
        <v>41064</v>
      </c>
      <c r="J1656" s="156">
        <v>7230.19</v>
      </c>
      <c r="K1656" s="167">
        <v>0.95</v>
      </c>
    </row>
    <row r="1657" spans="1:11" x14ac:dyDescent="0.25">
      <c r="A1657" s="153">
        <v>1653</v>
      </c>
      <c r="B1657" s="154" t="s">
        <v>2266</v>
      </c>
      <c r="C1657" s="154" t="s">
        <v>254</v>
      </c>
      <c r="D1657" s="154" t="s">
        <v>255</v>
      </c>
      <c r="E1657" s="155" t="s">
        <v>352</v>
      </c>
      <c r="F1657" s="156">
        <v>5967.5</v>
      </c>
      <c r="G1657" s="155" t="s">
        <v>295</v>
      </c>
      <c r="H1657" s="155" t="s">
        <v>297</v>
      </c>
      <c r="I1657" s="157">
        <v>41061</v>
      </c>
      <c r="J1657" s="156">
        <v>5302.12</v>
      </c>
      <c r="K1657" s="167">
        <v>0.95</v>
      </c>
    </row>
    <row r="1658" spans="1:11" x14ac:dyDescent="0.25">
      <c r="A1658" s="153">
        <v>1654</v>
      </c>
      <c r="B1658" s="154" t="s">
        <v>2267</v>
      </c>
      <c r="C1658" s="154" t="s">
        <v>254</v>
      </c>
      <c r="D1658" s="154" t="s">
        <v>255</v>
      </c>
      <c r="E1658" s="155" t="s">
        <v>352</v>
      </c>
      <c r="F1658" s="156">
        <v>27930</v>
      </c>
      <c r="G1658" s="155" t="s">
        <v>295</v>
      </c>
      <c r="H1658" s="155" t="s">
        <v>316</v>
      </c>
      <c r="I1658" s="157">
        <v>41080</v>
      </c>
      <c r="J1658" s="156">
        <v>24815.81</v>
      </c>
      <c r="K1658" s="167">
        <v>0.95</v>
      </c>
    </row>
    <row r="1659" spans="1:11" x14ac:dyDescent="0.25">
      <c r="A1659" s="153">
        <v>1655</v>
      </c>
      <c r="B1659" s="154" t="s">
        <v>2268</v>
      </c>
      <c r="C1659" s="154" t="s">
        <v>254</v>
      </c>
      <c r="D1659" s="154" t="s">
        <v>255</v>
      </c>
      <c r="E1659" s="155" t="s">
        <v>352</v>
      </c>
      <c r="F1659" s="156">
        <v>4805</v>
      </c>
      <c r="G1659" s="155" t="s">
        <v>295</v>
      </c>
      <c r="H1659" s="155" t="s">
        <v>316</v>
      </c>
      <c r="I1659" s="157">
        <v>41124</v>
      </c>
      <c r="J1659" s="156">
        <v>4269.24</v>
      </c>
      <c r="K1659" s="167">
        <v>0.95</v>
      </c>
    </row>
    <row r="1660" spans="1:11" x14ac:dyDescent="0.25">
      <c r="A1660" s="153">
        <v>1656</v>
      </c>
      <c r="B1660" s="154" t="s">
        <v>2269</v>
      </c>
      <c r="C1660" s="154" t="s">
        <v>294</v>
      </c>
      <c r="D1660" s="154" t="s">
        <v>255</v>
      </c>
      <c r="E1660" s="155" t="s">
        <v>352</v>
      </c>
      <c r="F1660" s="156">
        <v>3642.5</v>
      </c>
      <c r="G1660" s="155" t="s">
        <v>295</v>
      </c>
      <c r="H1660" s="155" t="s">
        <v>320</v>
      </c>
      <c r="I1660" s="157">
        <v>41087</v>
      </c>
      <c r="J1660" s="156">
        <v>3088.6</v>
      </c>
      <c r="K1660" s="167">
        <v>0.9</v>
      </c>
    </row>
    <row r="1661" spans="1:11" x14ac:dyDescent="0.25">
      <c r="A1661" s="153">
        <v>1657</v>
      </c>
      <c r="B1661" s="154" t="s">
        <v>2270</v>
      </c>
      <c r="C1661" s="154" t="s">
        <v>254</v>
      </c>
      <c r="D1661" s="154" t="s">
        <v>255</v>
      </c>
      <c r="E1661" s="155" t="s">
        <v>352</v>
      </c>
      <c r="F1661" s="156">
        <v>1705</v>
      </c>
      <c r="G1661" s="155" t="s">
        <v>295</v>
      </c>
      <c r="H1661" s="155" t="s">
        <v>304</v>
      </c>
      <c r="I1661" s="157">
        <v>41177</v>
      </c>
      <c r="J1661" s="156">
        <v>1514.89</v>
      </c>
      <c r="K1661" s="167">
        <v>0.95</v>
      </c>
    </row>
    <row r="1662" spans="1:11" x14ac:dyDescent="0.25">
      <c r="A1662" s="153">
        <v>1658</v>
      </c>
      <c r="B1662" s="154" t="s">
        <v>2271</v>
      </c>
      <c r="C1662" s="154" t="s">
        <v>254</v>
      </c>
      <c r="D1662" s="154" t="s">
        <v>255</v>
      </c>
      <c r="E1662" s="155" t="s">
        <v>352</v>
      </c>
      <c r="F1662" s="156">
        <v>11865</v>
      </c>
      <c r="G1662" s="155" t="s">
        <v>295</v>
      </c>
      <c r="H1662" s="155" t="s">
        <v>304</v>
      </c>
      <c r="I1662" s="157">
        <v>41093</v>
      </c>
      <c r="J1662" s="156">
        <v>10542.05</v>
      </c>
      <c r="K1662" s="167">
        <v>0.95</v>
      </c>
    </row>
    <row r="1663" spans="1:11" x14ac:dyDescent="0.25">
      <c r="A1663" s="153">
        <v>1659</v>
      </c>
      <c r="B1663" s="154" t="s">
        <v>2272</v>
      </c>
      <c r="C1663" s="154" t="s">
        <v>254</v>
      </c>
      <c r="D1663" s="154" t="s">
        <v>255</v>
      </c>
      <c r="E1663" s="155" t="s">
        <v>352</v>
      </c>
      <c r="F1663" s="156">
        <v>5347.5</v>
      </c>
      <c r="G1663" s="155" t="s">
        <v>295</v>
      </c>
      <c r="H1663" s="155" t="s">
        <v>297</v>
      </c>
      <c r="I1663" s="157">
        <v>41079</v>
      </c>
      <c r="J1663" s="156">
        <v>4751.25</v>
      </c>
      <c r="K1663" s="167">
        <v>0.95</v>
      </c>
    </row>
    <row r="1664" spans="1:11" x14ac:dyDescent="0.25">
      <c r="A1664" s="153">
        <v>1660</v>
      </c>
      <c r="B1664" s="154" t="s">
        <v>2273</v>
      </c>
      <c r="C1664" s="154" t="s">
        <v>254</v>
      </c>
      <c r="D1664" s="154" t="s">
        <v>255</v>
      </c>
      <c r="E1664" s="155" t="s">
        <v>352</v>
      </c>
      <c r="F1664" s="156">
        <v>6457.5</v>
      </c>
      <c r="G1664" s="155" t="s">
        <v>295</v>
      </c>
      <c r="H1664" s="155" t="s">
        <v>309</v>
      </c>
      <c r="I1664" s="157">
        <v>41095</v>
      </c>
      <c r="J1664" s="156">
        <v>5737.48</v>
      </c>
      <c r="K1664" s="167">
        <v>0.95</v>
      </c>
    </row>
    <row r="1665" spans="1:11" x14ac:dyDescent="0.25">
      <c r="A1665" s="153">
        <v>1661</v>
      </c>
      <c r="B1665" s="154" t="s">
        <v>2274</v>
      </c>
      <c r="C1665" s="154" t="s">
        <v>254</v>
      </c>
      <c r="D1665" s="154" t="s">
        <v>255</v>
      </c>
      <c r="E1665" s="155" t="s">
        <v>352</v>
      </c>
      <c r="F1665" s="156">
        <v>28365</v>
      </c>
      <c r="G1665" s="155" t="s">
        <v>295</v>
      </c>
      <c r="H1665" s="155" t="s">
        <v>304</v>
      </c>
      <c r="I1665" s="157">
        <v>41148</v>
      </c>
      <c r="J1665" s="156">
        <v>25202.3</v>
      </c>
      <c r="K1665" s="167">
        <v>0.95</v>
      </c>
    </row>
    <row r="1666" spans="1:11" x14ac:dyDescent="0.25">
      <c r="A1666" s="153">
        <v>1662</v>
      </c>
      <c r="B1666" s="154" t="s">
        <v>2275</v>
      </c>
      <c r="C1666" s="154" t="s">
        <v>254</v>
      </c>
      <c r="D1666" s="154" t="s">
        <v>255</v>
      </c>
      <c r="E1666" s="155" t="s">
        <v>352</v>
      </c>
      <c r="F1666" s="156">
        <v>6615</v>
      </c>
      <c r="G1666" s="155" t="s">
        <v>295</v>
      </c>
      <c r="H1666" s="155" t="s">
        <v>309</v>
      </c>
      <c r="I1666" s="157">
        <v>41071</v>
      </c>
      <c r="J1666" s="156">
        <v>5877.42</v>
      </c>
      <c r="K1666" s="167">
        <v>0.95</v>
      </c>
    </row>
    <row r="1667" spans="1:11" x14ac:dyDescent="0.25">
      <c r="A1667" s="153">
        <v>1663</v>
      </c>
      <c r="B1667" s="154" t="s">
        <v>2276</v>
      </c>
      <c r="C1667" s="154" t="s">
        <v>294</v>
      </c>
      <c r="D1667" s="154" t="s">
        <v>255</v>
      </c>
      <c r="E1667" s="155" t="s">
        <v>352</v>
      </c>
      <c r="F1667" s="156">
        <v>1085</v>
      </c>
      <c r="G1667" s="155" t="s">
        <v>295</v>
      </c>
      <c r="H1667" s="155" t="s">
        <v>304</v>
      </c>
      <c r="I1667" s="157">
        <v>41074</v>
      </c>
      <c r="J1667" s="156">
        <v>1014.47</v>
      </c>
      <c r="K1667" s="167">
        <v>1</v>
      </c>
    </row>
    <row r="1668" spans="1:11" x14ac:dyDescent="0.25">
      <c r="A1668" s="153">
        <v>1664</v>
      </c>
      <c r="B1668" s="154" t="s">
        <v>2277</v>
      </c>
      <c r="C1668" s="154" t="s">
        <v>294</v>
      </c>
      <c r="D1668" s="154" t="s">
        <v>255</v>
      </c>
      <c r="E1668" s="155" t="s">
        <v>352</v>
      </c>
      <c r="F1668" s="156">
        <v>3022.5</v>
      </c>
      <c r="G1668" s="155" t="s">
        <v>295</v>
      </c>
      <c r="H1668" s="155" t="s">
        <v>304</v>
      </c>
      <c r="I1668" s="157">
        <v>41079</v>
      </c>
      <c r="J1668" s="156">
        <v>2552.14</v>
      </c>
      <c r="K1668" s="167">
        <v>0.9</v>
      </c>
    </row>
    <row r="1669" spans="1:11" x14ac:dyDescent="0.25">
      <c r="A1669" s="153">
        <v>1665</v>
      </c>
      <c r="B1669" s="154" t="s">
        <v>2278</v>
      </c>
      <c r="C1669" s="154" t="s">
        <v>294</v>
      </c>
      <c r="D1669" s="154" t="s">
        <v>255</v>
      </c>
      <c r="E1669" s="155" t="s">
        <v>352</v>
      </c>
      <c r="F1669" s="156">
        <v>1782.5</v>
      </c>
      <c r="G1669" s="155" t="s">
        <v>295</v>
      </c>
      <c r="H1669" s="155" t="s">
        <v>304</v>
      </c>
      <c r="I1669" s="157">
        <v>41079</v>
      </c>
      <c r="J1669" s="156">
        <v>1666.63</v>
      </c>
      <c r="K1669" s="167">
        <v>1</v>
      </c>
    </row>
    <row r="1670" spans="1:11" x14ac:dyDescent="0.25">
      <c r="A1670" s="153">
        <v>1666</v>
      </c>
      <c r="B1670" s="154" t="s">
        <v>2279</v>
      </c>
      <c r="C1670" s="154" t="s">
        <v>254</v>
      </c>
      <c r="D1670" s="154" t="s">
        <v>255</v>
      </c>
      <c r="E1670" s="155" t="s">
        <v>352</v>
      </c>
      <c r="F1670" s="156">
        <v>12600</v>
      </c>
      <c r="G1670" s="155" t="s">
        <v>295</v>
      </c>
      <c r="H1670" s="155" t="s">
        <v>304</v>
      </c>
      <c r="I1670" s="157">
        <v>41088</v>
      </c>
      <c r="J1670" s="156">
        <v>11195.1</v>
      </c>
      <c r="K1670" s="167">
        <v>0.95</v>
      </c>
    </row>
    <row r="1671" spans="1:11" x14ac:dyDescent="0.25">
      <c r="A1671" s="153">
        <v>1667</v>
      </c>
      <c r="B1671" s="154" t="s">
        <v>2280</v>
      </c>
      <c r="C1671" s="154" t="s">
        <v>294</v>
      </c>
      <c r="D1671" s="154" t="s">
        <v>255</v>
      </c>
      <c r="E1671" s="155" t="s">
        <v>352</v>
      </c>
      <c r="F1671" s="156">
        <v>2315</v>
      </c>
      <c r="G1671" s="155" t="s">
        <v>295</v>
      </c>
      <c r="H1671" s="155" t="s">
        <v>297</v>
      </c>
      <c r="I1671" s="157">
        <v>41079</v>
      </c>
      <c r="J1671" s="156">
        <v>2056.87</v>
      </c>
      <c r="K1671" s="167">
        <v>0.95</v>
      </c>
    </row>
    <row r="1672" spans="1:11" x14ac:dyDescent="0.25">
      <c r="A1672" s="153">
        <v>1668</v>
      </c>
      <c r="B1672" s="154" t="s">
        <v>2281</v>
      </c>
      <c r="C1672" s="154" t="s">
        <v>294</v>
      </c>
      <c r="D1672" s="154" t="s">
        <v>255</v>
      </c>
      <c r="E1672" s="155" t="s">
        <v>352</v>
      </c>
      <c r="F1672" s="156">
        <v>3255</v>
      </c>
      <c r="G1672" s="155" t="s">
        <v>295</v>
      </c>
      <c r="H1672" s="155" t="s">
        <v>304</v>
      </c>
      <c r="I1672" s="157">
        <v>41088</v>
      </c>
      <c r="J1672" s="156">
        <v>2892.06</v>
      </c>
      <c r="K1672" s="167">
        <v>0.95</v>
      </c>
    </row>
    <row r="1673" spans="1:11" x14ac:dyDescent="0.25">
      <c r="A1673" s="153">
        <v>1669</v>
      </c>
      <c r="B1673" s="154" t="s">
        <v>2282</v>
      </c>
      <c r="C1673" s="154" t="s">
        <v>254</v>
      </c>
      <c r="D1673" s="154" t="s">
        <v>255</v>
      </c>
      <c r="E1673" s="155" t="s">
        <v>352</v>
      </c>
      <c r="F1673" s="156">
        <v>7672.5</v>
      </c>
      <c r="G1673" s="155" t="s">
        <v>295</v>
      </c>
      <c r="H1673" s="155" t="s">
        <v>322</v>
      </c>
      <c r="I1673" s="157">
        <v>41100</v>
      </c>
      <c r="J1673" s="156">
        <v>6817.02</v>
      </c>
      <c r="K1673" s="167">
        <v>0.95</v>
      </c>
    </row>
    <row r="1674" spans="1:11" x14ac:dyDescent="0.25">
      <c r="A1674" s="153">
        <v>1670</v>
      </c>
      <c r="B1674" s="154" t="s">
        <v>2283</v>
      </c>
      <c r="C1674" s="154" t="s">
        <v>294</v>
      </c>
      <c r="D1674" s="154" t="s">
        <v>255</v>
      </c>
      <c r="E1674" s="155" t="s">
        <v>352</v>
      </c>
      <c r="F1674" s="156">
        <v>1860</v>
      </c>
      <c r="G1674" s="155" t="s">
        <v>295</v>
      </c>
      <c r="H1674" s="155" t="s">
        <v>304</v>
      </c>
      <c r="I1674" s="157">
        <v>41088</v>
      </c>
      <c r="J1674" s="156">
        <v>1652.61</v>
      </c>
      <c r="K1674" s="167">
        <v>0.95</v>
      </c>
    </row>
    <row r="1675" spans="1:11" x14ac:dyDescent="0.25">
      <c r="A1675" s="153">
        <v>1671</v>
      </c>
      <c r="B1675" s="154" t="s">
        <v>2284</v>
      </c>
      <c r="C1675" s="154" t="s">
        <v>294</v>
      </c>
      <c r="D1675" s="154" t="s">
        <v>255</v>
      </c>
      <c r="E1675" s="155" t="s">
        <v>352</v>
      </c>
      <c r="F1675" s="156">
        <v>3952.5</v>
      </c>
      <c r="G1675" s="155" t="s">
        <v>295</v>
      </c>
      <c r="H1675" s="155" t="s">
        <v>304</v>
      </c>
      <c r="I1675" s="157">
        <v>41093</v>
      </c>
      <c r="J1675" s="156">
        <v>3511.78</v>
      </c>
      <c r="K1675" s="167">
        <v>0.95</v>
      </c>
    </row>
    <row r="1676" spans="1:11" x14ac:dyDescent="0.25">
      <c r="A1676" s="153">
        <v>1672</v>
      </c>
      <c r="B1676" s="154" t="s">
        <v>2285</v>
      </c>
      <c r="C1676" s="154" t="s">
        <v>294</v>
      </c>
      <c r="D1676" s="154" t="s">
        <v>255</v>
      </c>
      <c r="E1676" s="155" t="s">
        <v>352</v>
      </c>
      <c r="F1676" s="156">
        <v>3332.5</v>
      </c>
      <c r="G1676" s="155" t="s">
        <v>295</v>
      </c>
      <c r="H1676" s="155" t="s">
        <v>304</v>
      </c>
      <c r="I1676" s="157">
        <v>41088</v>
      </c>
      <c r="J1676" s="156">
        <v>2960.92</v>
      </c>
      <c r="K1676" s="167">
        <v>0.95</v>
      </c>
    </row>
    <row r="1677" spans="1:11" x14ac:dyDescent="0.25">
      <c r="A1677" s="153">
        <v>1673</v>
      </c>
      <c r="B1677" s="154" t="s">
        <v>2286</v>
      </c>
      <c r="C1677" s="154" t="s">
        <v>254</v>
      </c>
      <c r="D1677" s="154" t="s">
        <v>255</v>
      </c>
      <c r="E1677" s="155" t="s">
        <v>352</v>
      </c>
      <c r="F1677" s="156">
        <v>11211.67</v>
      </c>
      <c r="G1677" s="155" t="s">
        <v>295</v>
      </c>
      <c r="H1677" s="155" t="s">
        <v>297</v>
      </c>
      <c r="I1677" s="157">
        <v>41093</v>
      </c>
      <c r="J1677" s="156">
        <v>11211.67</v>
      </c>
      <c r="K1677" s="167">
        <v>1.07</v>
      </c>
    </row>
    <row r="1678" spans="1:11" x14ac:dyDescent="0.25">
      <c r="A1678" s="153">
        <v>1674</v>
      </c>
      <c r="B1678" s="154" t="s">
        <v>2287</v>
      </c>
      <c r="C1678" s="154" t="s">
        <v>294</v>
      </c>
      <c r="D1678" s="154" t="s">
        <v>255</v>
      </c>
      <c r="E1678" s="155" t="s">
        <v>352</v>
      </c>
      <c r="F1678" s="156">
        <v>1085</v>
      </c>
      <c r="G1678" s="155" t="s">
        <v>295</v>
      </c>
      <c r="H1678" s="155" t="s">
        <v>304</v>
      </c>
      <c r="I1678" s="157">
        <v>41088</v>
      </c>
      <c r="J1678" s="156">
        <v>964.02</v>
      </c>
      <c r="K1678" s="167">
        <v>0.95</v>
      </c>
    </row>
    <row r="1679" spans="1:11" x14ac:dyDescent="0.25">
      <c r="A1679" s="153">
        <v>1675</v>
      </c>
      <c r="B1679" s="154" t="s">
        <v>2288</v>
      </c>
      <c r="C1679" s="154" t="s">
        <v>294</v>
      </c>
      <c r="D1679" s="154" t="s">
        <v>255</v>
      </c>
      <c r="E1679" s="155" t="s">
        <v>352</v>
      </c>
      <c r="F1679" s="156">
        <v>10044</v>
      </c>
      <c r="G1679" s="155" t="s">
        <v>295</v>
      </c>
      <c r="H1679" s="155" t="s">
        <v>297</v>
      </c>
      <c r="I1679" s="157">
        <v>41093</v>
      </c>
      <c r="J1679" s="156">
        <v>8924.1</v>
      </c>
      <c r="K1679" s="167">
        <v>0.95</v>
      </c>
    </row>
    <row r="1680" spans="1:11" x14ac:dyDescent="0.25">
      <c r="A1680" s="153">
        <v>1676</v>
      </c>
      <c r="B1680" s="154" t="s">
        <v>2289</v>
      </c>
      <c r="C1680" s="154" t="s">
        <v>254</v>
      </c>
      <c r="D1680" s="154" t="s">
        <v>255</v>
      </c>
      <c r="E1680" s="155" t="s">
        <v>352</v>
      </c>
      <c r="F1680" s="156">
        <v>3177.5</v>
      </c>
      <c r="G1680" s="155" t="s">
        <v>295</v>
      </c>
      <c r="H1680" s="155" t="s">
        <v>320</v>
      </c>
      <c r="I1680" s="157">
        <v>41082</v>
      </c>
      <c r="J1680" s="156">
        <v>2970.96</v>
      </c>
      <c r="K1680" s="167">
        <v>1</v>
      </c>
    </row>
    <row r="1681" spans="1:11" x14ac:dyDescent="0.25">
      <c r="A1681" s="153">
        <v>1677</v>
      </c>
      <c r="B1681" s="154" t="s">
        <v>2290</v>
      </c>
      <c r="C1681" s="154" t="s">
        <v>254</v>
      </c>
      <c r="D1681" s="154" t="s">
        <v>255</v>
      </c>
      <c r="E1681" s="155" t="s">
        <v>352</v>
      </c>
      <c r="F1681" s="156">
        <v>465</v>
      </c>
      <c r="G1681" s="155" t="s">
        <v>295</v>
      </c>
      <c r="H1681" s="155" t="s">
        <v>302</v>
      </c>
      <c r="I1681" s="157">
        <v>41096</v>
      </c>
      <c r="J1681" s="156">
        <v>441.75</v>
      </c>
      <c r="K1681" s="167">
        <v>1.01</v>
      </c>
    </row>
    <row r="1682" spans="1:11" x14ac:dyDescent="0.25">
      <c r="A1682" s="153">
        <v>1678</v>
      </c>
      <c r="B1682" s="154" t="s">
        <v>2291</v>
      </c>
      <c r="C1682" s="154" t="s">
        <v>254</v>
      </c>
      <c r="D1682" s="154" t="s">
        <v>255</v>
      </c>
      <c r="E1682" s="155" t="s">
        <v>352</v>
      </c>
      <c r="F1682" s="156">
        <v>2557.5</v>
      </c>
      <c r="G1682" s="155" t="s">
        <v>295</v>
      </c>
      <c r="H1682" s="155" t="s">
        <v>74</v>
      </c>
      <c r="I1682" s="157">
        <v>41093</v>
      </c>
      <c r="J1682" s="156">
        <v>2391.27</v>
      </c>
      <c r="K1682" s="167">
        <v>1</v>
      </c>
    </row>
    <row r="1683" spans="1:11" x14ac:dyDescent="0.25">
      <c r="A1683" s="153">
        <v>1679</v>
      </c>
      <c r="B1683" s="154" t="s">
        <v>2292</v>
      </c>
      <c r="C1683" s="154" t="s">
        <v>276</v>
      </c>
      <c r="D1683" s="154" t="s">
        <v>255</v>
      </c>
      <c r="E1683" s="155">
        <v>40882</v>
      </c>
      <c r="F1683" s="156">
        <v>3332.5</v>
      </c>
      <c r="G1683" s="155" t="s">
        <v>295</v>
      </c>
      <c r="H1683" s="155" t="s">
        <v>309</v>
      </c>
      <c r="I1683" s="157">
        <v>41193</v>
      </c>
      <c r="J1683" s="156">
        <v>2960.91</v>
      </c>
      <c r="K1683" s="167">
        <v>0.95</v>
      </c>
    </row>
    <row r="1684" spans="1:11" x14ac:dyDescent="0.25">
      <c r="A1684" s="153">
        <v>1680</v>
      </c>
      <c r="B1684" s="154" t="s">
        <v>2293</v>
      </c>
      <c r="C1684" s="154" t="s">
        <v>254</v>
      </c>
      <c r="D1684" s="154" t="s">
        <v>255</v>
      </c>
      <c r="E1684" s="155" t="s">
        <v>352</v>
      </c>
      <c r="F1684" s="156">
        <v>2557.5</v>
      </c>
      <c r="G1684" s="155" t="s">
        <v>295</v>
      </c>
      <c r="H1684" s="155" t="s">
        <v>297</v>
      </c>
      <c r="I1684" s="157">
        <v>41114</v>
      </c>
      <c r="J1684" s="156">
        <v>2272.33</v>
      </c>
      <c r="K1684" s="167">
        <v>0.95</v>
      </c>
    </row>
    <row r="1685" spans="1:11" x14ac:dyDescent="0.25">
      <c r="A1685" s="153">
        <v>1681</v>
      </c>
      <c r="B1685" s="154" t="s">
        <v>253</v>
      </c>
      <c r="C1685" s="154" t="s">
        <v>254</v>
      </c>
      <c r="D1685" s="154" t="s">
        <v>255</v>
      </c>
      <c r="E1685" s="155" t="s">
        <v>253</v>
      </c>
      <c r="F1685" s="156" t="s">
        <v>253</v>
      </c>
      <c r="G1685" s="155" t="s">
        <v>295</v>
      </c>
      <c r="H1685" s="155" t="s">
        <v>253</v>
      </c>
      <c r="I1685" s="157" t="s">
        <v>253</v>
      </c>
      <c r="J1685" s="156" t="s">
        <v>253</v>
      </c>
      <c r="K1685" s="167" t="s">
        <v>253</v>
      </c>
    </row>
    <row r="1686" spans="1:11" x14ac:dyDescent="0.25">
      <c r="A1686" s="153">
        <v>1682</v>
      </c>
      <c r="B1686" s="154" t="s">
        <v>2294</v>
      </c>
      <c r="C1686" s="154" t="s">
        <v>294</v>
      </c>
      <c r="D1686" s="154" t="s">
        <v>255</v>
      </c>
      <c r="E1686" s="155" t="s">
        <v>352</v>
      </c>
      <c r="F1686" s="156">
        <v>1158</v>
      </c>
      <c r="G1686" s="155" t="s">
        <v>295</v>
      </c>
      <c r="H1686" s="155" t="s">
        <v>297</v>
      </c>
      <c r="I1686" s="157">
        <v>41093</v>
      </c>
      <c r="J1686" s="156">
        <v>1082.73</v>
      </c>
      <c r="K1686" s="167">
        <v>1</v>
      </c>
    </row>
    <row r="1687" spans="1:11" x14ac:dyDescent="0.25">
      <c r="A1687" s="153">
        <v>1683</v>
      </c>
      <c r="B1687" s="154" t="s">
        <v>2295</v>
      </c>
      <c r="C1687" s="154" t="s">
        <v>294</v>
      </c>
      <c r="D1687" s="154" t="s">
        <v>255</v>
      </c>
      <c r="E1687" s="155" t="s">
        <v>352</v>
      </c>
      <c r="F1687" s="156">
        <v>3487.5</v>
      </c>
      <c r="G1687" s="155" t="s">
        <v>295</v>
      </c>
      <c r="H1687" s="155" t="s">
        <v>304</v>
      </c>
      <c r="I1687" s="157">
        <v>41148</v>
      </c>
      <c r="J1687" s="156">
        <v>3098.63</v>
      </c>
      <c r="K1687" s="167">
        <v>0.95</v>
      </c>
    </row>
    <row r="1688" spans="1:11" x14ac:dyDescent="0.25">
      <c r="A1688" s="153">
        <v>1684</v>
      </c>
      <c r="B1688" s="154" t="s">
        <v>2296</v>
      </c>
      <c r="C1688" s="154" t="s">
        <v>254</v>
      </c>
      <c r="D1688" s="154" t="s">
        <v>255</v>
      </c>
      <c r="E1688" s="155" t="s">
        <v>352</v>
      </c>
      <c r="F1688" s="156">
        <v>3622.5</v>
      </c>
      <c r="G1688" s="155" t="s">
        <v>295</v>
      </c>
      <c r="H1688" s="155" t="s">
        <v>316</v>
      </c>
      <c r="I1688" s="157">
        <v>41082</v>
      </c>
      <c r="J1688" s="156">
        <v>3218.6</v>
      </c>
      <c r="K1688" s="167">
        <v>0.95</v>
      </c>
    </row>
    <row r="1689" spans="1:11" x14ac:dyDescent="0.25">
      <c r="A1689" s="153">
        <v>1685</v>
      </c>
      <c r="B1689" s="154" t="s">
        <v>2297</v>
      </c>
      <c r="C1689" s="154" t="s">
        <v>254</v>
      </c>
      <c r="D1689" s="154" t="s">
        <v>255</v>
      </c>
      <c r="E1689" s="155" t="s">
        <v>352</v>
      </c>
      <c r="F1689" s="156">
        <v>2015</v>
      </c>
      <c r="G1689" s="155" t="s">
        <v>295</v>
      </c>
      <c r="H1689" s="155" t="s">
        <v>304</v>
      </c>
      <c r="I1689" s="157">
        <v>41088</v>
      </c>
      <c r="J1689" s="156">
        <v>1790.32</v>
      </c>
      <c r="K1689" s="167">
        <v>0.95</v>
      </c>
    </row>
    <row r="1690" spans="1:11" x14ac:dyDescent="0.25">
      <c r="A1690" s="153">
        <v>1686</v>
      </c>
      <c r="B1690" s="154" t="s">
        <v>2298</v>
      </c>
      <c r="C1690" s="154" t="s">
        <v>254</v>
      </c>
      <c r="D1690" s="154" t="s">
        <v>255</v>
      </c>
      <c r="E1690" s="155" t="s">
        <v>352</v>
      </c>
      <c r="F1690" s="156">
        <v>4572.5</v>
      </c>
      <c r="G1690" s="155" t="s">
        <v>295</v>
      </c>
      <c r="H1690" s="155" t="s">
        <v>315</v>
      </c>
      <c r="I1690" s="157">
        <v>41158</v>
      </c>
      <c r="J1690" s="156">
        <v>4503.92</v>
      </c>
      <c r="K1690" s="167">
        <v>1.05</v>
      </c>
    </row>
    <row r="1691" spans="1:11" x14ac:dyDescent="0.25">
      <c r="A1691" s="153">
        <v>1687</v>
      </c>
      <c r="B1691" s="154" t="s">
        <v>2299</v>
      </c>
      <c r="C1691" s="154" t="s">
        <v>294</v>
      </c>
      <c r="D1691" s="154" t="s">
        <v>255</v>
      </c>
      <c r="E1691" s="155" t="s">
        <v>352</v>
      </c>
      <c r="F1691" s="156">
        <v>8486</v>
      </c>
      <c r="G1691" s="155" t="s">
        <v>295</v>
      </c>
      <c r="H1691" s="155" t="s">
        <v>297</v>
      </c>
      <c r="I1691" s="157">
        <v>41093</v>
      </c>
      <c r="J1691" s="156">
        <v>7485.96</v>
      </c>
      <c r="K1691" s="167">
        <v>0.94</v>
      </c>
    </row>
    <row r="1692" spans="1:11" x14ac:dyDescent="0.25">
      <c r="A1692" s="153">
        <v>1688</v>
      </c>
      <c r="B1692" s="154" t="s">
        <v>2300</v>
      </c>
      <c r="C1692" s="154" t="s">
        <v>294</v>
      </c>
      <c r="D1692" s="154" t="s">
        <v>255</v>
      </c>
      <c r="E1692" s="155" t="s">
        <v>352</v>
      </c>
      <c r="F1692" s="156">
        <v>1627.5</v>
      </c>
      <c r="G1692" s="155" t="s">
        <v>295</v>
      </c>
      <c r="H1692" s="155" t="s">
        <v>74</v>
      </c>
      <c r="I1692" s="157">
        <v>41086</v>
      </c>
      <c r="J1692" s="156">
        <v>1446.02</v>
      </c>
      <c r="K1692" s="167">
        <v>0.95</v>
      </c>
    </row>
    <row r="1693" spans="1:11" x14ac:dyDescent="0.25">
      <c r="A1693" s="153">
        <v>1689</v>
      </c>
      <c r="B1693" s="154" t="s">
        <v>2301</v>
      </c>
      <c r="C1693" s="154" t="s">
        <v>294</v>
      </c>
      <c r="D1693" s="154" t="s">
        <v>255</v>
      </c>
      <c r="E1693" s="155" t="s">
        <v>352</v>
      </c>
      <c r="F1693" s="156">
        <v>3681.25</v>
      </c>
      <c r="G1693" s="155" t="s">
        <v>295</v>
      </c>
      <c r="H1693" s="155" t="s">
        <v>304</v>
      </c>
      <c r="I1693" s="157">
        <v>41088</v>
      </c>
      <c r="J1693" s="156">
        <v>3270.81</v>
      </c>
      <c r="K1693" s="167">
        <v>0.95</v>
      </c>
    </row>
    <row r="1694" spans="1:11" x14ac:dyDescent="0.25">
      <c r="A1694" s="153">
        <v>1690</v>
      </c>
      <c r="B1694" s="154" t="s">
        <v>2302</v>
      </c>
      <c r="C1694" s="154" t="s">
        <v>294</v>
      </c>
      <c r="D1694" s="154" t="s">
        <v>255</v>
      </c>
      <c r="E1694" s="155" t="s">
        <v>352</v>
      </c>
      <c r="F1694" s="156">
        <v>1472.5</v>
      </c>
      <c r="G1694" s="155" t="s">
        <v>295</v>
      </c>
      <c r="H1694" s="155" t="s">
        <v>304</v>
      </c>
      <c r="I1694" s="157">
        <v>41088</v>
      </c>
      <c r="J1694" s="156">
        <v>1308.3</v>
      </c>
      <c r="K1694" s="167">
        <v>0.95</v>
      </c>
    </row>
    <row r="1695" spans="1:11" x14ac:dyDescent="0.25">
      <c r="A1695" s="153">
        <v>1691</v>
      </c>
      <c r="B1695" s="154" t="s">
        <v>2303</v>
      </c>
      <c r="C1695" s="154" t="s">
        <v>294</v>
      </c>
      <c r="D1695" s="154" t="s">
        <v>255</v>
      </c>
      <c r="E1695" s="155" t="s">
        <v>352</v>
      </c>
      <c r="F1695" s="156">
        <v>3720</v>
      </c>
      <c r="G1695" s="155" t="s">
        <v>295</v>
      </c>
      <c r="H1695" s="155" t="s">
        <v>304</v>
      </c>
      <c r="I1695" s="157">
        <v>41088</v>
      </c>
      <c r="J1695" s="156">
        <v>3305.22</v>
      </c>
      <c r="K1695" s="167">
        <v>0.95</v>
      </c>
    </row>
    <row r="1696" spans="1:11" x14ac:dyDescent="0.25">
      <c r="A1696" s="153">
        <v>1692</v>
      </c>
      <c r="B1696" s="154" t="s">
        <v>2304</v>
      </c>
      <c r="C1696" s="154" t="s">
        <v>294</v>
      </c>
      <c r="D1696" s="154" t="s">
        <v>255</v>
      </c>
      <c r="E1696" s="155">
        <v>40988</v>
      </c>
      <c r="F1696" s="156">
        <v>6948</v>
      </c>
      <c r="G1696" s="155" t="s">
        <v>295</v>
      </c>
      <c r="H1696" s="155" t="s">
        <v>297</v>
      </c>
      <c r="I1696" s="157">
        <v>41100</v>
      </c>
      <c r="J1696" s="156">
        <v>6173.3</v>
      </c>
      <c r="K1696" s="167">
        <v>0.95</v>
      </c>
    </row>
    <row r="1697" spans="1:11" x14ac:dyDescent="0.25">
      <c r="A1697" s="153">
        <v>1693</v>
      </c>
      <c r="B1697" s="154" t="s">
        <v>2305</v>
      </c>
      <c r="C1697" s="154" t="s">
        <v>294</v>
      </c>
      <c r="D1697" s="154" t="s">
        <v>255</v>
      </c>
      <c r="E1697" s="155" t="s">
        <v>352</v>
      </c>
      <c r="F1697" s="156">
        <v>1472.5</v>
      </c>
      <c r="G1697" s="155" t="s">
        <v>295</v>
      </c>
      <c r="H1697" s="155" t="s">
        <v>74</v>
      </c>
      <c r="I1697" s="157">
        <v>41093</v>
      </c>
      <c r="J1697" s="156">
        <v>1376.8</v>
      </c>
      <c r="K1697" s="167">
        <v>1</v>
      </c>
    </row>
    <row r="1698" spans="1:11" x14ac:dyDescent="0.25">
      <c r="A1698" s="153">
        <v>1694</v>
      </c>
      <c r="B1698" s="154" t="s">
        <v>2306</v>
      </c>
      <c r="C1698" s="154" t="s">
        <v>294</v>
      </c>
      <c r="D1698" s="154" t="s">
        <v>255</v>
      </c>
      <c r="E1698" s="155" t="s">
        <v>352</v>
      </c>
      <c r="F1698" s="156">
        <v>1538</v>
      </c>
      <c r="G1698" s="155" t="s">
        <v>295</v>
      </c>
      <c r="H1698" s="155" t="s">
        <v>297</v>
      </c>
      <c r="I1698" s="157">
        <v>41108</v>
      </c>
      <c r="J1698" s="156">
        <v>1366.51</v>
      </c>
      <c r="K1698" s="167">
        <v>0.95</v>
      </c>
    </row>
    <row r="1699" spans="1:11" x14ac:dyDescent="0.25">
      <c r="A1699" s="153">
        <v>1695</v>
      </c>
      <c r="B1699" s="154" t="s">
        <v>2307</v>
      </c>
      <c r="C1699" s="154" t="s">
        <v>294</v>
      </c>
      <c r="D1699" s="154" t="s">
        <v>255</v>
      </c>
      <c r="E1699" s="155" t="s">
        <v>352</v>
      </c>
      <c r="F1699" s="156">
        <v>3487.5</v>
      </c>
      <c r="G1699" s="155" t="s">
        <v>295</v>
      </c>
      <c r="H1699" s="155" t="s">
        <v>304</v>
      </c>
      <c r="I1699" s="157">
        <v>41101</v>
      </c>
      <c r="J1699" s="156">
        <v>3098.63</v>
      </c>
      <c r="K1699" s="167">
        <v>0.95</v>
      </c>
    </row>
    <row r="1700" spans="1:11" x14ac:dyDescent="0.25">
      <c r="A1700" s="153">
        <v>1696</v>
      </c>
      <c r="B1700" s="154" t="s">
        <v>2308</v>
      </c>
      <c r="C1700" s="154" t="s">
        <v>254</v>
      </c>
      <c r="D1700" s="154" t="s">
        <v>255</v>
      </c>
      <c r="E1700" s="155" t="s">
        <v>352</v>
      </c>
      <c r="F1700" s="156">
        <v>12145</v>
      </c>
      <c r="G1700" s="155" t="s">
        <v>295</v>
      </c>
      <c r="H1700" s="155" t="s">
        <v>312</v>
      </c>
      <c r="I1700" s="157">
        <v>41103</v>
      </c>
      <c r="J1700" s="156">
        <v>10790.84</v>
      </c>
      <c r="K1700" s="167">
        <v>0.95</v>
      </c>
    </row>
    <row r="1701" spans="1:11" x14ac:dyDescent="0.25">
      <c r="A1701" s="153">
        <v>1697</v>
      </c>
      <c r="B1701" s="154" t="s">
        <v>2309</v>
      </c>
      <c r="C1701" s="154" t="s">
        <v>294</v>
      </c>
      <c r="D1701" s="154" t="s">
        <v>255</v>
      </c>
      <c r="E1701" s="155" t="s">
        <v>352</v>
      </c>
      <c r="F1701" s="156">
        <v>1395</v>
      </c>
      <c r="G1701" s="155" t="s">
        <v>295</v>
      </c>
      <c r="H1701" s="155" t="s">
        <v>304</v>
      </c>
      <c r="I1701" s="157">
        <v>41102</v>
      </c>
      <c r="J1701" s="156">
        <v>1239.45</v>
      </c>
      <c r="K1701" s="167">
        <v>0.95</v>
      </c>
    </row>
    <row r="1702" spans="1:11" x14ac:dyDescent="0.25">
      <c r="A1702" s="153">
        <v>1698</v>
      </c>
      <c r="B1702" s="154" t="s">
        <v>2310</v>
      </c>
      <c r="C1702" s="154" t="s">
        <v>254</v>
      </c>
      <c r="D1702" s="154" t="s">
        <v>255</v>
      </c>
      <c r="E1702" s="155" t="s">
        <v>352</v>
      </c>
      <c r="F1702" s="156">
        <v>6703.75</v>
      </c>
      <c r="G1702" s="155" t="s">
        <v>295</v>
      </c>
      <c r="H1702" s="155" t="s">
        <v>309</v>
      </c>
      <c r="I1702" s="157">
        <v>41113</v>
      </c>
      <c r="J1702" s="156">
        <v>5956.28</v>
      </c>
      <c r="K1702" s="167">
        <v>0.95</v>
      </c>
    </row>
    <row r="1703" spans="1:11" x14ac:dyDescent="0.25">
      <c r="A1703" s="153">
        <v>1699</v>
      </c>
      <c r="B1703" s="154" t="s">
        <v>2311</v>
      </c>
      <c r="C1703" s="154" t="s">
        <v>254</v>
      </c>
      <c r="D1703" s="154" t="s">
        <v>255</v>
      </c>
      <c r="E1703" s="155" t="s">
        <v>352</v>
      </c>
      <c r="F1703" s="156">
        <v>13650</v>
      </c>
      <c r="G1703" s="155" t="s">
        <v>295</v>
      </c>
      <c r="H1703" s="155" t="s">
        <v>304</v>
      </c>
      <c r="I1703" s="157">
        <v>41129</v>
      </c>
      <c r="J1703" s="156">
        <v>12128.03</v>
      </c>
      <c r="K1703" s="167">
        <v>0.95</v>
      </c>
    </row>
    <row r="1704" spans="1:11" x14ac:dyDescent="0.25">
      <c r="A1704" s="153">
        <v>1700</v>
      </c>
      <c r="B1704" s="154" t="s">
        <v>2312</v>
      </c>
      <c r="C1704" s="154" t="s">
        <v>294</v>
      </c>
      <c r="D1704" s="154" t="s">
        <v>255</v>
      </c>
      <c r="E1704" s="155" t="s">
        <v>352</v>
      </c>
      <c r="F1704" s="156">
        <v>5115</v>
      </c>
      <c r="G1704" s="155" t="s">
        <v>295</v>
      </c>
      <c r="H1704" s="155" t="s">
        <v>304</v>
      </c>
      <c r="I1704" s="157">
        <v>41101</v>
      </c>
      <c r="J1704" s="156">
        <v>4544.67</v>
      </c>
      <c r="K1704" s="167">
        <v>0.95</v>
      </c>
    </row>
    <row r="1705" spans="1:11" x14ac:dyDescent="0.25">
      <c r="A1705" s="153">
        <v>1701</v>
      </c>
      <c r="B1705" s="154" t="s">
        <v>2313</v>
      </c>
      <c r="C1705" s="154" t="s">
        <v>294</v>
      </c>
      <c r="D1705" s="154" t="s">
        <v>255</v>
      </c>
      <c r="E1705" s="155" t="s">
        <v>352</v>
      </c>
      <c r="F1705" s="156">
        <v>1085</v>
      </c>
      <c r="G1705" s="155" t="s">
        <v>295</v>
      </c>
      <c r="H1705" s="155" t="s">
        <v>304</v>
      </c>
      <c r="I1705" s="157">
        <v>41101</v>
      </c>
      <c r="J1705" s="156">
        <v>964.02</v>
      </c>
      <c r="K1705" s="167">
        <v>0.95</v>
      </c>
    </row>
    <row r="1706" spans="1:11" x14ac:dyDescent="0.25">
      <c r="A1706" s="153">
        <v>1702</v>
      </c>
      <c r="B1706" s="154" t="s">
        <v>2314</v>
      </c>
      <c r="C1706" s="154" t="s">
        <v>294</v>
      </c>
      <c r="D1706" s="154" t="s">
        <v>255</v>
      </c>
      <c r="E1706" s="155" t="s">
        <v>352</v>
      </c>
      <c r="F1706" s="156">
        <v>2895</v>
      </c>
      <c r="G1706" s="155" t="s">
        <v>295</v>
      </c>
      <c r="H1706" s="155" t="s">
        <v>297</v>
      </c>
      <c r="I1706" s="157">
        <v>41100</v>
      </c>
      <c r="J1706" s="156">
        <v>2572.23</v>
      </c>
      <c r="K1706" s="167">
        <v>0.95</v>
      </c>
    </row>
    <row r="1707" spans="1:11" x14ac:dyDescent="0.25">
      <c r="A1707" s="153">
        <v>1703</v>
      </c>
      <c r="B1707" s="154" t="s">
        <v>2315</v>
      </c>
      <c r="C1707" s="154" t="s">
        <v>254</v>
      </c>
      <c r="D1707" s="154" t="s">
        <v>255</v>
      </c>
      <c r="E1707" s="155" t="s">
        <v>352</v>
      </c>
      <c r="F1707" s="156">
        <v>3100</v>
      </c>
      <c r="G1707" s="155" t="s">
        <v>295</v>
      </c>
      <c r="H1707" s="155" t="s">
        <v>320</v>
      </c>
      <c r="I1707" s="157">
        <v>41102</v>
      </c>
      <c r="J1707" s="156">
        <v>2754.35</v>
      </c>
      <c r="K1707" s="167">
        <v>0.95</v>
      </c>
    </row>
    <row r="1708" spans="1:11" x14ac:dyDescent="0.25">
      <c r="A1708" s="153">
        <v>1704</v>
      </c>
      <c r="B1708" s="154" t="s">
        <v>2316</v>
      </c>
      <c r="C1708" s="154" t="s">
        <v>254</v>
      </c>
      <c r="D1708" s="154" t="s">
        <v>255</v>
      </c>
      <c r="E1708" s="155" t="s">
        <v>352</v>
      </c>
      <c r="F1708" s="156">
        <v>9135</v>
      </c>
      <c r="G1708" s="155" t="s">
        <v>295</v>
      </c>
      <c r="H1708" s="155" t="s">
        <v>304</v>
      </c>
      <c r="I1708" s="157">
        <v>41214</v>
      </c>
      <c r="J1708" s="156">
        <v>8541.2199999999993</v>
      </c>
      <c r="K1708" s="167">
        <v>1</v>
      </c>
    </row>
    <row r="1709" spans="1:11" x14ac:dyDescent="0.25">
      <c r="A1709" s="153">
        <v>1705</v>
      </c>
      <c r="B1709" s="154" t="s">
        <v>2317</v>
      </c>
      <c r="C1709" s="154" t="s">
        <v>254</v>
      </c>
      <c r="D1709" s="154" t="s">
        <v>255</v>
      </c>
      <c r="E1709" s="155" t="s">
        <v>352</v>
      </c>
      <c r="F1709" s="156">
        <v>1937.5</v>
      </c>
      <c r="G1709" s="155" t="s">
        <v>295</v>
      </c>
      <c r="H1709" s="155" t="s">
        <v>302</v>
      </c>
      <c r="I1709" s="157">
        <v>41107</v>
      </c>
      <c r="J1709" s="156">
        <v>1811.56</v>
      </c>
      <c r="K1709" s="167">
        <v>1</v>
      </c>
    </row>
    <row r="1710" spans="1:11" x14ac:dyDescent="0.25">
      <c r="A1710" s="153">
        <v>1706</v>
      </c>
      <c r="B1710" s="154" t="s">
        <v>2318</v>
      </c>
      <c r="C1710" s="154" t="s">
        <v>294</v>
      </c>
      <c r="D1710" s="154" t="s">
        <v>255</v>
      </c>
      <c r="E1710" s="155" t="s">
        <v>352</v>
      </c>
      <c r="F1710" s="156">
        <v>1158</v>
      </c>
      <c r="G1710" s="155" t="s">
        <v>295</v>
      </c>
      <c r="H1710" s="155" t="s">
        <v>297</v>
      </c>
      <c r="I1710" s="157">
        <v>41108</v>
      </c>
      <c r="J1710" s="156">
        <v>1028.8800000000001</v>
      </c>
      <c r="K1710" s="167">
        <v>0.95</v>
      </c>
    </row>
    <row r="1711" spans="1:11" x14ac:dyDescent="0.25">
      <c r="A1711" s="153">
        <v>1707</v>
      </c>
      <c r="B1711" s="154" t="s">
        <v>2319</v>
      </c>
      <c r="C1711" s="154" t="s">
        <v>294</v>
      </c>
      <c r="D1711" s="154" t="s">
        <v>255</v>
      </c>
      <c r="E1711" s="155" t="s">
        <v>352</v>
      </c>
      <c r="F1711" s="156">
        <v>578</v>
      </c>
      <c r="G1711" s="155" t="s">
        <v>295</v>
      </c>
      <c r="H1711" s="155" t="s">
        <v>297</v>
      </c>
      <c r="I1711" s="157">
        <v>41108</v>
      </c>
      <c r="J1711" s="156">
        <v>522.22</v>
      </c>
      <c r="K1711" s="167">
        <v>0.96</v>
      </c>
    </row>
    <row r="1712" spans="1:11" x14ac:dyDescent="0.25">
      <c r="A1712" s="153">
        <v>1708</v>
      </c>
      <c r="B1712" s="154" t="s">
        <v>2320</v>
      </c>
      <c r="C1712" s="154" t="s">
        <v>254</v>
      </c>
      <c r="D1712" s="154" t="s">
        <v>255</v>
      </c>
      <c r="E1712" s="155">
        <v>40970</v>
      </c>
      <c r="F1712" s="156">
        <v>5092.5</v>
      </c>
      <c r="G1712" s="155" t="s">
        <v>295</v>
      </c>
      <c r="H1712" s="155" t="s">
        <v>304</v>
      </c>
      <c r="I1712" s="157">
        <v>41157</v>
      </c>
      <c r="J1712" s="156">
        <v>4524.67</v>
      </c>
      <c r="K1712" s="167">
        <v>0.95</v>
      </c>
    </row>
    <row r="1713" spans="1:11" x14ac:dyDescent="0.25">
      <c r="A1713" s="153">
        <v>1709</v>
      </c>
      <c r="B1713" s="154" t="s">
        <v>2321</v>
      </c>
      <c r="C1713" s="154" t="s">
        <v>294</v>
      </c>
      <c r="D1713" s="154" t="s">
        <v>255</v>
      </c>
      <c r="E1713" s="155" t="s">
        <v>352</v>
      </c>
      <c r="F1713" s="156">
        <v>465</v>
      </c>
      <c r="G1713" s="155" t="s">
        <v>295</v>
      </c>
      <c r="H1713" s="155" t="s">
        <v>320</v>
      </c>
      <c r="I1713" s="157">
        <v>41108</v>
      </c>
      <c r="J1713" s="156">
        <v>420.13</v>
      </c>
      <c r="K1713" s="167">
        <v>0.96</v>
      </c>
    </row>
    <row r="1714" spans="1:11" x14ac:dyDescent="0.25">
      <c r="A1714" s="153">
        <v>1710</v>
      </c>
      <c r="B1714" s="154" t="s">
        <v>2322</v>
      </c>
      <c r="C1714" s="154" t="s">
        <v>294</v>
      </c>
      <c r="D1714" s="154" t="s">
        <v>255</v>
      </c>
      <c r="E1714" s="155" t="s">
        <v>352</v>
      </c>
      <c r="F1714" s="156">
        <v>7727</v>
      </c>
      <c r="G1714" s="155" t="s">
        <v>295</v>
      </c>
      <c r="H1714" s="155" t="s">
        <v>297</v>
      </c>
      <c r="I1714" s="157">
        <v>41108</v>
      </c>
      <c r="J1714" s="156">
        <v>6865.44</v>
      </c>
      <c r="K1714" s="167">
        <v>0.95</v>
      </c>
    </row>
    <row r="1715" spans="1:11" x14ac:dyDescent="0.25">
      <c r="A1715" s="153">
        <v>1711</v>
      </c>
      <c r="B1715" s="154" t="s">
        <v>2323</v>
      </c>
      <c r="C1715" s="154" t="s">
        <v>294</v>
      </c>
      <c r="D1715" s="154" t="s">
        <v>255</v>
      </c>
      <c r="E1715" s="155" t="s">
        <v>352</v>
      </c>
      <c r="F1715" s="156">
        <v>3565</v>
      </c>
      <c r="G1715" s="155" t="s">
        <v>295</v>
      </c>
      <c r="H1715" s="155" t="s">
        <v>304</v>
      </c>
      <c r="I1715" s="157">
        <v>41109</v>
      </c>
      <c r="J1715" s="156">
        <v>3167.5</v>
      </c>
      <c r="K1715" s="167">
        <v>0.95</v>
      </c>
    </row>
    <row r="1716" spans="1:11" x14ac:dyDescent="0.25">
      <c r="A1716" s="153">
        <v>1712</v>
      </c>
      <c r="B1716" s="154" t="s">
        <v>2324</v>
      </c>
      <c r="C1716" s="154" t="s">
        <v>254</v>
      </c>
      <c r="D1716" s="154" t="s">
        <v>255</v>
      </c>
      <c r="E1716" s="155" t="s">
        <v>352</v>
      </c>
      <c r="F1716" s="156">
        <v>2906.25</v>
      </c>
      <c r="G1716" s="155" t="s">
        <v>295</v>
      </c>
      <c r="H1716" s="155" t="s">
        <v>297</v>
      </c>
      <c r="I1716" s="157">
        <v>41359</v>
      </c>
      <c r="J1716" s="156">
        <v>2582.16</v>
      </c>
      <c r="K1716" s="167">
        <v>0.95</v>
      </c>
    </row>
    <row r="1717" spans="1:11" x14ac:dyDescent="0.25">
      <c r="A1717" s="153">
        <v>1713</v>
      </c>
      <c r="B1717" s="154" t="s">
        <v>2325</v>
      </c>
      <c r="C1717" s="154" t="s">
        <v>294</v>
      </c>
      <c r="D1717" s="154" t="s">
        <v>255</v>
      </c>
      <c r="E1717" s="155" t="s">
        <v>352</v>
      </c>
      <c r="F1717" s="156">
        <v>5657.5</v>
      </c>
      <c r="G1717" s="155" t="s">
        <v>295</v>
      </c>
      <c r="H1717" s="155" t="s">
        <v>297</v>
      </c>
      <c r="I1717" s="157">
        <v>41108</v>
      </c>
      <c r="J1717" s="156">
        <v>5026.6899999999996</v>
      </c>
      <c r="K1717" s="167">
        <v>0.95</v>
      </c>
    </row>
    <row r="1718" spans="1:11" x14ac:dyDescent="0.25">
      <c r="A1718" s="153">
        <v>1714</v>
      </c>
      <c r="B1718" s="154" t="s">
        <v>2326</v>
      </c>
      <c r="C1718" s="154" t="s">
        <v>254</v>
      </c>
      <c r="D1718" s="154" t="s">
        <v>255</v>
      </c>
      <c r="E1718" s="155">
        <v>40886</v>
      </c>
      <c r="F1718" s="156">
        <v>5037.5</v>
      </c>
      <c r="G1718" s="155" t="s">
        <v>295</v>
      </c>
      <c r="H1718" s="155" t="s">
        <v>304</v>
      </c>
      <c r="I1718" s="157">
        <v>41123</v>
      </c>
      <c r="J1718" s="156">
        <v>4475.8100000000004</v>
      </c>
      <c r="K1718" s="167">
        <v>0.95</v>
      </c>
    </row>
    <row r="1719" spans="1:11" x14ac:dyDescent="0.25">
      <c r="A1719" s="153">
        <v>1715</v>
      </c>
      <c r="B1719" s="154" t="s">
        <v>2327</v>
      </c>
      <c r="C1719" s="154" t="s">
        <v>294</v>
      </c>
      <c r="D1719" s="154" t="s">
        <v>255</v>
      </c>
      <c r="E1719" s="155" t="s">
        <v>352</v>
      </c>
      <c r="F1719" s="156">
        <v>1538</v>
      </c>
      <c r="G1719" s="155" t="s">
        <v>295</v>
      </c>
      <c r="H1719" s="155" t="s">
        <v>297</v>
      </c>
      <c r="I1719" s="157">
        <v>41142</v>
      </c>
      <c r="J1719" s="156">
        <v>1366.52</v>
      </c>
      <c r="K1719" s="167">
        <v>0.95</v>
      </c>
    </row>
    <row r="1720" spans="1:11" x14ac:dyDescent="0.25">
      <c r="A1720" s="153">
        <v>1716</v>
      </c>
      <c r="B1720" s="154" t="s">
        <v>2328</v>
      </c>
      <c r="C1720" s="154" t="s">
        <v>294</v>
      </c>
      <c r="D1720" s="154" t="s">
        <v>255</v>
      </c>
      <c r="E1720" s="155" t="s">
        <v>352</v>
      </c>
      <c r="F1720" s="156">
        <v>380</v>
      </c>
      <c r="G1720" s="155" t="s">
        <v>295</v>
      </c>
      <c r="H1720" s="155" t="s">
        <v>297</v>
      </c>
      <c r="I1720" s="157">
        <v>41122</v>
      </c>
      <c r="J1720" s="156">
        <v>380</v>
      </c>
      <c r="K1720" s="167">
        <v>1.07</v>
      </c>
    </row>
    <row r="1721" spans="1:11" x14ac:dyDescent="0.25">
      <c r="A1721" s="153">
        <v>1717</v>
      </c>
      <c r="B1721" s="154" t="s">
        <v>2329</v>
      </c>
      <c r="C1721" s="154" t="s">
        <v>254</v>
      </c>
      <c r="D1721" s="154" t="s">
        <v>255</v>
      </c>
      <c r="E1721" s="155" t="s">
        <v>352</v>
      </c>
      <c r="F1721" s="156">
        <v>4830</v>
      </c>
      <c r="G1721" s="155" t="s">
        <v>295</v>
      </c>
      <c r="H1721" s="155" t="s">
        <v>309</v>
      </c>
      <c r="I1721" s="157">
        <v>41116</v>
      </c>
      <c r="J1721" s="156">
        <v>4291.46</v>
      </c>
      <c r="K1721" s="167">
        <v>0.95</v>
      </c>
    </row>
    <row r="1722" spans="1:11" x14ac:dyDescent="0.25">
      <c r="A1722" s="153">
        <v>1718</v>
      </c>
      <c r="B1722" s="154" t="s">
        <v>2330</v>
      </c>
      <c r="C1722" s="154" t="s">
        <v>294</v>
      </c>
      <c r="D1722" s="154" t="s">
        <v>255</v>
      </c>
      <c r="E1722" s="155" t="s">
        <v>352</v>
      </c>
      <c r="F1722" s="156">
        <v>480</v>
      </c>
      <c r="G1722" s="155" t="s">
        <v>295</v>
      </c>
      <c r="H1722" s="155" t="s">
        <v>297</v>
      </c>
      <c r="I1722" s="157">
        <v>41122</v>
      </c>
      <c r="J1722" s="156">
        <v>433.68</v>
      </c>
      <c r="K1722" s="167">
        <v>0.96</v>
      </c>
    </row>
    <row r="1723" spans="1:11" x14ac:dyDescent="0.25">
      <c r="A1723" s="153">
        <v>1719</v>
      </c>
      <c r="B1723" s="154" t="s">
        <v>2331</v>
      </c>
      <c r="C1723" s="154" t="s">
        <v>254</v>
      </c>
      <c r="D1723" s="154" t="s">
        <v>255</v>
      </c>
      <c r="E1723" s="155" t="s">
        <v>352</v>
      </c>
      <c r="F1723" s="156">
        <v>16117.5</v>
      </c>
      <c r="G1723" s="155" t="s">
        <v>295</v>
      </c>
      <c r="H1723" s="155" t="s">
        <v>304</v>
      </c>
      <c r="I1723" s="157">
        <v>41128</v>
      </c>
      <c r="J1723" s="156">
        <v>14320.39</v>
      </c>
      <c r="K1723" s="167">
        <v>0.95</v>
      </c>
    </row>
    <row r="1724" spans="1:11" x14ac:dyDescent="0.25">
      <c r="A1724" s="153">
        <v>1720</v>
      </c>
      <c r="B1724" s="154" t="s">
        <v>2332</v>
      </c>
      <c r="C1724" s="154" t="s">
        <v>254</v>
      </c>
      <c r="D1724" s="154" t="s">
        <v>255</v>
      </c>
      <c r="E1724" s="155" t="s">
        <v>352</v>
      </c>
      <c r="F1724" s="156">
        <v>5985</v>
      </c>
      <c r="G1724" s="155" t="s">
        <v>295</v>
      </c>
      <c r="H1724" s="155" t="s">
        <v>320</v>
      </c>
      <c r="I1724" s="157">
        <v>41114</v>
      </c>
      <c r="J1724" s="156">
        <v>5317.66</v>
      </c>
      <c r="K1724" s="167">
        <v>0.95</v>
      </c>
    </row>
    <row r="1725" spans="1:11" x14ac:dyDescent="0.25">
      <c r="A1725" s="153">
        <v>1721</v>
      </c>
      <c r="B1725" s="154" t="s">
        <v>2333</v>
      </c>
      <c r="C1725" s="154" t="s">
        <v>254</v>
      </c>
      <c r="D1725" s="154" t="s">
        <v>255</v>
      </c>
      <c r="E1725" s="155">
        <v>40938</v>
      </c>
      <c r="F1725" s="156">
        <v>18585</v>
      </c>
      <c r="G1725" s="155" t="s">
        <v>295</v>
      </c>
      <c r="H1725" s="155" t="s">
        <v>304</v>
      </c>
      <c r="I1725" s="157">
        <v>41128</v>
      </c>
      <c r="J1725" s="156">
        <v>16516.77</v>
      </c>
      <c r="K1725" s="167">
        <v>0.95</v>
      </c>
    </row>
    <row r="1726" spans="1:11" x14ac:dyDescent="0.25">
      <c r="A1726" s="153">
        <v>1722</v>
      </c>
      <c r="B1726" s="154" t="s">
        <v>2334</v>
      </c>
      <c r="C1726" s="154" t="s">
        <v>294</v>
      </c>
      <c r="D1726" s="154" t="s">
        <v>255</v>
      </c>
      <c r="E1726" s="155" t="s">
        <v>352</v>
      </c>
      <c r="F1726" s="156">
        <v>930</v>
      </c>
      <c r="G1726" s="155" t="s">
        <v>295</v>
      </c>
      <c r="H1726" s="155" t="s">
        <v>304</v>
      </c>
      <c r="I1726" s="157">
        <v>41120</v>
      </c>
      <c r="J1726" s="156">
        <v>826.3</v>
      </c>
      <c r="K1726" s="167">
        <v>0.95</v>
      </c>
    </row>
    <row r="1727" spans="1:11" x14ac:dyDescent="0.25">
      <c r="A1727" s="153">
        <v>1723</v>
      </c>
      <c r="B1727" s="154" t="s">
        <v>2335</v>
      </c>
      <c r="C1727" s="154" t="s">
        <v>254</v>
      </c>
      <c r="D1727" s="154" t="s">
        <v>255</v>
      </c>
      <c r="E1727" s="155" t="s">
        <v>352</v>
      </c>
      <c r="F1727" s="156">
        <v>3952.5</v>
      </c>
      <c r="G1727" s="155" t="s">
        <v>295</v>
      </c>
      <c r="H1727" s="155" t="s">
        <v>300</v>
      </c>
      <c r="I1727" s="157">
        <v>41166</v>
      </c>
      <c r="J1727" s="156">
        <v>3893.21</v>
      </c>
      <c r="K1727" s="167">
        <v>1.05</v>
      </c>
    </row>
    <row r="1728" spans="1:11" x14ac:dyDescent="0.25">
      <c r="A1728" s="153">
        <v>1724</v>
      </c>
      <c r="B1728" s="154" t="s">
        <v>2336</v>
      </c>
      <c r="C1728" s="154" t="s">
        <v>294</v>
      </c>
      <c r="D1728" s="154" t="s">
        <v>255</v>
      </c>
      <c r="E1728" s="155">
        <v>40960</v>
      </c>
      <c r="F1728" s="156">
        <v>10423.75</v>
      </c>
      <c r="G1728" s="155" t="s">
        <v>295</v>
      </c>
      <c r="H1728" s="155" t="s">
        <v>320</v>
      </c>
      <c r="I1728" s="157">
        <v>41192</v>
      </c>
      <c r="J1728" s="156">
        <v>9261.5</v>
      </c>
      <c r="K1728" s="167">
        <v>0.95</v>
      </c>
    </row>
    <row r="1729" spans="1:11" x14ac:dyDescent="0.25">
      <c r="A1729" s="153">
        <v>1725</v>
      </c>
      <c r="B1729" s="154" t="s">
        <v>2337</v>
      </c>
      <c r="C1729" s="154" t="s">
        <v>254</v>
      </c>
      <c r="D1729" s="154" t="s">
        <v>255</v>
      </c>
      <c r="E1729" s="155" t="s">
        <v>352</v>
      </c>
      <c r="F1729" s="156">
        <v>7665</v>
      </c>
      <c r="G1729" s="155" t="s">
        <v>295</v>
      </c>
      <c r="H1729" s="155" t="s">
        <v>304</v>
      </c>
      <c r="I1729" s="157">
        <v>41120</v>
      </c>
      <c r="J1729" s="156">
        <v>6810.35</v>
      </c>
      <c r="K1729" s="167">
        <v>0.95</v>
      </c>
    </row>
    <row r="1730" spans="1:11" x14ac:dyDescent="0.25">
      <c r="A1730" s="153">
        <v>1726</v>
      </c>
      <c r="B1730" s="154" t="s">
        <v>2338</v>
      </c>
      <c r="C1730" s="154" t="s">
        <v>254</v>
      </c>
      <c r="D1730" s="154" t="s">
        <v>255</v>
      </c>
      <c r="E1730" s="155" t="s">
        <v>352</v>
      </c>
      <c r="F1730" s="156">
        <v>7052.5</v>
      </c>
      <c r="G1730" s="155" t="s">
        <v>295</v>
      </c>
      <c r="H1730" s="155" t="s">
        <v>304</v>
      </c>
      <c r="I1730" s="157">
        <v>41128</v>
      </c>
      <c r="J1730" s="156">
        <v>6266.14</v>
      </c>
      <c r="K1730" s="167">
        <v>0.95</v>
      </c>
    </row>
    <row r="1731" spans="1:11" x14ac:dyDescent="0.25">
      <c r="A1731" s="153">
        <v>1727</v>
      </c>
      <c r="B1731" s="154" t="s">
        <v>2339</v>
      </c>
      <c r="C1731" s="154" t="s">
        <v>294</v>
      </c>
      <c r="D1731" s="154" t="s">
        <v>255</v>
      </c>
      <c r="E1731" s="155" t="s">
        <v>352</v>
      </c>
      <c r="F1731" s="156">
        <v>1317.5</v>
      </c>
      <c r="G1731" s="155" t="s">
        <v>295</v>
      </c>
      <c r="H1731" s="155" t="s">
        <v>304</v>
      </c>
      <c r="I1731" s="157">
        <v>41128</v>
      </c>
      <c r="J1731" s="156">
        <v>1170.5999999999999</v>
      </c>
      <c r="K1731" s="167">
        <v>0.95</v>
      </c>
    </row>
    <row r="1732" spans="1:11" x14ac:dyDescent="0.25">
      <c r="A1732" s="153">
        <v>1728</v>
      </c>
      <c r="B1732" s="154" t="s">
        <v>2340</v>
      </c>
      <c r="C1732" s="154" t="s">
        <v>254</v>
      </c>
      <c r="D1732" s="154" t="s">
        <v>255</v>
      </c>
      <c r="E1732" s="155" t="s">
        <v>352</v>
      </c>
      <c r="F1732" s="156">
        <v>6019.17</v>
      </c>
      <c r="G1732" s="155" t="s">
        <v>295</v>
      </c>
      <c r="H1732" s="155" t="s">
        <v>297</v>
      </c>
      <c r="I1732" s="157">
        <v>41122</v>
      </c>
      <c r="J1732" s="156">
        <v>5348.03</v>
      </c>
      <c r="K1732" s="167">
        <v>0.95</v>
      </c>
    </row>
    <row r="1733" spans="1:11" x14ac:dyDescent="0.25">
      <c r="A1733" s="153">
        <v>1729</v>
      </c>
      <c r="B1733" s="154" t="s">
        <v>2341</v>
      </c>
      <c r="C1733" s="154" t="s">
        <v>294</v>
      </c>
      <c r="D1733" s="154" t="s">
        <v>255</v>
      </c>
      <c r="E1733" s="155" t="s">
        <v>352</v>
      </c>
      <c r="F1733" s="156">
        <v>578</v>
      </c>
      <c r="G1733" s="155" t="s">
        <v>295</v>
      </c>
      <c r="H1733" s="155" t="s">
        <v>297</v>
      </c>
      <c r="I1733" s="157">
        <v>41122</v>
      </c>
      <c r="J1733" s="156">
        <v>522.22</v>
      </c>
      <c r="K1733" s="167">
        <v>0.96</v>
      </c>
    </row>
    <row r="1734" spans="1:11" x14ac:dyDescent="0.25">
      <c r="A1734" s="153">
        <v>1730</v>
      </c>
      <c r="B1734" s="154" t="s">
        <v>2342</v>
      </c>
      <c r="C1734" s="154" t="s">
        <v>294</v>
      </c>
      <c r="D1734" s="154" t="s">
        <v>255</v>
      </c>
      <c r="E1734" s="155" t="s">
        <v>352</v>
      </c>
      <c r="F1734" s="156">
        <v>2092.5</v>
      </c>
      <c r="G1734" s="155" t="s">
        <v>295</v>
      </c>
      <c r="H1734" s="155" t="s">
        <v>74</v>
      </c>
      <c r="I1734" s="157">
        <v>41117</v>
      </c>
      <c r="J1734" s="156">
        <v>1670.82</v>
      </c>
      <c r="K1734" s="167">
        <v>0.85</v>
      </c>
    </row>
    <row r="1735" spans="1:11" x14ac:dyDescent="0.25">
      <c r="A1735" s="153">
        <v>1731</v>
      </c>
      <c r="B1735" s="154" t="s">
        <v>2343</v>
      </c>
      <c r="C1735" s="154" t="s">
        <v>294</v>
      </c>
      <c r="D1735" s="154" t="s">
        <v>255</v>
      </c>
      <c r="E1735" s="155" t="s">
        <v>352</v>
      </c>
      <c r="F1735" s="156">
        <v>2945</v>
      </c>
      <c r="G1735" s="155" t="s">
        <v>295</v>
      </c>
      <c r="H1735" s="155" t="s">
        <v>297</v>
      </c>
      <c r="I1735" s="157">
        <v>41375</v>
      </c>
      <c r="J1735" s="156">
        <v>2616.63</v>
      </c>
      <c r="K1735" s="167">
        <v>0.95</v>
      </c>
    </row>
    <row r="1736" spans="1:11" x14ac:dyDescent="0.25">
      <c r="A1736" s="153">
        <v>1732</v>
      </c>
      <c r="B1736" s="154" t="s">
        <v>2344</v>
      </c>
      <c r="C1736" s="154" t="s">
        <v>294</v>
      </c>
      <c r="D1736" s="154" t="s">
        <v>255</v>
      </c>
      <c r="E1736" s="155" t="s">
        <v>352</v>
      </c>
      <c r="F1736" s="156">
        <v>2635</v>
      </c>
      <c r="G1736" s="155" t="s">
        <v>295</v>
      </c>
      <c r="H1736" s="155" t="s">
        <v>74</v>
      </c>
      <c r="I1736" s="157">
        <v>41152</v>
      </c>
      <c r="J1736" s="156">
        <v>2341.1999999999998</v>
      </c>
      <c r="K1736" s="167">
        <v>0.95</v>
      </c>
    </row>
    <row r="1737" spans="1:11" x14ac:dyDescent="0.25">
      <c r="A1737" s="153">
        <v>1733</v>
      </c>
      <c r="B1737" s="154" t="s">
        <v>2345</v>
      </c>
      <c r="C1737" s="154" t="s">
        <v>254</v>
      </c>
      <c r="D1737" s="154" t="s">
        <v>255</v>
      </c>
      <c r="E1737" s="155">
        <v>40836</v>
      </c>
      <c r="F1737" s="156">
        <v>3952.5</v>
      </c>
      <c r="G1737" s="155" t="s">
        <v>295</v>
      </c>
      <c r="H1737" s="155" t="s">
        <v>320</v>
      </c>
      <c r="I1737" s="157">
        <v>41123</v>
      </c>
      <c r="J1737" s="156">
        <v>3695.58</v>
      </c>
      <c r="K1737" s="167">
        <v>1</v>
      </c>
    </row>
    <row r="1738" spans="1:11" x14ac:dyDescent="0.25">
      <c r="A1738" s="153">
        <v>1734</v>
      </c>
      <c r="B1738" s="154" t="s">
        <v>2346</v>
      </c>
      <c r="C1738" s="154" t="s">
        <v>294</v>
      </c>
      <c r="D1738" s="154" t="s">
        <v>255</v>
      </c>
      <c r="E1738" s="155" t="s">
        <v>352</v>
      </c>
      <c r="F1738" s="156">
        <v>4185</v>
      </c>
      <c r="G1738" s="155" t="s">
        <v>295</v>
      </c>
      <c r="H1738" s="155" t="s">
        <v>316</v>
      </c>
      <c r="I1738" s="157">
        <v>41122</v>
      </c>
      <c r="J1738" s="156">
        <v>3927.62</v>
      </c>
      <c r="K1738" s="167">
        <v>1</v>
      </c>
    </row>
    <row r="1739" spans="1:11" x14ac:dyDescent="0.25">
      <c r="A1739" s="153">
        <v>1735</v>
      </c>
      <c r="B1739" s="154" t="s">
        <v>2347</v>
      </c>
      <c r="C1739" s="154" t="s">
        <v>254</v>
      </c>
      <c r="D1739" s="154" t="s">
        <v>255</v>
      </c>
      <c r="E1739" s="155" t="s">
        <v>352</v>
      </c>
      <c r="F1739" s="156">
        <v>9532.5</v>
      </c>
      <c r="G1739" s="155" t="s">
        <v>295</v>
      </c>
      <c r="H1739" s="155" t="s">
        <v>320</v>
      </c>
      <c r="I1739" s="157">
        <v>41284</v>
      </c>
      <c r="J1739" s="156">
        <v>8469.61</v>
      </c>
      <c r="K1739" s="167">
        <v>0.95</v>
      </c>
    </row>
    <row r="1740" spans="1:11" x14ac:dyDescent="0.25">
      <c r="A1740" s="153">
        <v>1736</v>
      </c>
      <c r="B1740" s="154" t="s">
        <v>2348</v>
      </c>
      <c r="C1740" s="154" t="s">
        <v>294</v>
      </c>
      <c r="D1740" s="154" t="s">
        <v>255</v>
      </c>
      <c r="E1740" s="155" t="s">
        <v>352</v>
      </c>
      <c r="F1740" s="156">
        <v>1240</v>
      </c>
      <c r="G1740" s="155" t="s">
        <v>295</v>
      </c>
      <c r="H1740" s="155" t="s">
        <v>304</v>
      </c>
      <c r="I1740" s="157">
        <v>41131</v>
      </c>
      <c r="J1740" s="156">
        <v>1101.74</v>
      </c>
      <c r="K1740" s="167">
        <v>0.95</v>
      </c>
    </row>
    <row r="1741" spans="1:11" x14ac:dyDescent="0.25">
      <c r="A1741" s="153">
        <v>1737</v>
      </c>
      <c r="B1741" s="154" t="s">
        <v>2349</v>
      </c>
      <c r="C1741" s="154" t="s">
        <v>254</v>
      </c>
      <c r="D1741" s="154" t="s">
        <v>255</v>
      </c>
      <c r="E1741" s="155" t="s">
        <v>352</v>
      </c>
      <c r="F1741" s="156">
        <v>4200</v>
      </c>
      <c r="G1741" s="155" t="s">
        <v>295</v>
      </c>
      <c r="H1741" s="155" t="s">
        <v>304</v>
      </c>
      <c r="I1741" s="157">
        <v>41131</v>
      </c>
      <c r="J1741" s="156">
        <v>3731.7</v>
      </c>
      <c r="K1741" s="167">
        <v>0.95</v>
      </c>
    </row>
    <row r="1742" spans="1:11" x14ac:dyDescent="0.25">
      <c r="A1742" s="153">
        <v>1738</v>
      </c>
      <c r="B1742" s="154" t="s">
        <v>2350</v>
      </c>
      <c r="C1742" s="154" t="s">
        <v>254</v>
      </c>
      <c r="D1742" s="154" t="s">
        <v>255</v>
      </c>
      <c r="E1742" s="155" t="s">
        <v>352</v>
      </c>
      <c r="F1742" s="156">
        <v>4200</v>
      </c>
      <c r="G1742" s="155" t="s">
        <v>295</v>
      </c>
      <c r="H1742" s="155" t="s">
        <v>304</v>
      </c>
      <c r="I1742" s="157">
        <v>41131</v>
      </c>
      <c r="J1742" s="156">
        <v>3731.7</v>
      </c>
      <c r="K1742" s="167">
        <v>0.95</v>
      </c>
    </row>
    <row r="1743" spans="1:11" x14ac:dyDescent="0.25">
      <c r="A1743" s="153">
        <v>1739</v>
      </c>
      <c r="B1743" s="154" t="s">
        <v>2351</v>
      </c>
      <c r="C1743" s="154" t="s">
        <v>254</v>
      </c>
      <c r="D1743" s="154" t="s">
        <v>255</v>
      </c>
      <c r="E1743" s="155" t="s">
        <v>352</v>
      </c>
      <c r="F1743" s="156">
        <v>4200</v>
      </c>
      <c r="G1743" s="155" t="s">
        <v>295</v>
      </c>
      <c r="H1743" s="155" t="s">
        <v>304</v>
      </c>
      <c r="I1743" s="157">
        <v>41131</v>
      </c>
      <c r="J1743" s="156">
        <v>3731.7</v>
      </c>
      <c r="K1743" s="167">
        <v>0.95</v>
      </c>
    </row>
    <row r="1744" spans="1:11" x14ac:dyDescent="0.25">
      <c r="A1744" s="153">
        <v>1740</v>
      </c>
      <c r="B1744" s="154" t="s">
        <v>2352</v>
      </c>
      <c r="C1744" s="154" t="s">
        <v>254</v>
      </c>
      <c r="D1744" s="154" t="s">
        <v>255</v>
      </c>
      <c r="E1744" s="155" t="s">
        <v>352</v>
      </c>
      <c r="F1744" s="156">
        <v>4200</v>
      </c>
      <c r="G1744" s="155" t="s">
        <v>295</v>
      </c>
      <c r="H1744" s="155" t="s">
        <v>304</v>
      </c>
      <c r="I1744" s="157">
        <v>41131</v>
      </c>
      <c r="J1744" s="156">
        <v>3731.7</v>
      </c>
      <c r="K1744" s="167">
        <v>0.95</v>
      </c>
    </row>
    <row r="1745" spans="1:11" x14ac:dyDescent="0.25">
      <c r="A1745" s="153">
        <v>1741</v>
      </c>
      <c r="B1745" s="154" t="s">
        <v>2353</v>
      </c>
      <c r="C1745" s="154" t="s">
        <v>260</v>
      </c>
      <c r="D1745" s="154" t="s">
        <v>255</v>
      </c>
      <c r="E1745" s="155" t="s">
        <v>352</v>
      </c>
      <c r="F1745" s="156">
        <v>4200</v>
      </c>
      <c r="G1745" s="155" t="s">
        <v>295</v>
      </c>
      <c r="H1745" s="155" t="s">
        <v>304</v>
      </c>
      <c r="I1745" s="157">
        <v>41131</v>
      </c>
      <c r="J1745" s="156">
        <v>3731.7</v>
      </c>
      <c r="K1745" s="167">
        <v>0.95</v>
      </c>
    </row>
    <row r="1746" spans="1:11" x14ac:dyDescent="0.25">
      <c r="A1746" s="153">
        <v>1742</v>
      </c>
      <c r="B1746" s="154" t="s">
        <v>2354</v>
      </c>
      <c r="C1746" s="154" t="s">
        <v>254</v>
      </c>
      <c r="D1746" s="154" t="s">
        <v>255</v>
      </c>
      <c r="E1746" s="155" t="s">
        <v>352</v>
      </c>
      <c r="F1746" s="156">
        <v>4200</v>
      </c>
      <c r="G1746" s="155" t="s">
        <v>295</v>
      </c>
      <c r="H1746" s="155" t="s">
        <v>304</v>
      </c>
      <c r="I1746" s="157">
        <v>41131</v>
      </c>
      <c r="J1746" s="156">
        <v>3731.7</v>
      </c>
      <c r="K1746" s="167">
        <v>0.95</v>
      </c>
    </row>
    <row r="1747" spans="1:11" x14ac:dyDescent="0.25">
      <c r="A1747" s="153">
        <v>1743</v>
      </c>
      <c r="B1747" s="154" t="s">
        <v>2355</v>
      </c>
      <c r="C1747" s="154" t="s">
        <v>254</v>
      </c>
      <c r="D1747" s="154" t="s">
        <v>255</v>
      </c>
      <c r="E1747" s="155" t="s">
        <v>352</v>
      </c>
      <c r="F1747" s="156">
        <v>4095</v>
      </c>
      <c r="G1747" s="155" t="s">
        <v>295</v>
      </c>
      <c r="H1747" s="155" t="s">
        <v>309</v>
      </c>
      <c r="I1747" s="157">
        <v>41135</v>
      </c>
      <c r="J1747" s="156">
        <v>3828.82</v>
      </c>
      <c r="K1747" s="167">
        <v>1</v>
      </c>
    </row>
    <row r="1748" spans="1:11" x14ac:dyDescent="0.25">
      <c r="A1748" s="153">
        <v>1744</v>
      </c>
      <c r="B1748" s="154" t="s">
        <v>2356</v>
      </c>
      <c r="C1748" s="154" t="s">
        <v>254</v>
      </c>
      <c r="D1748" s="154" t="s">
        <v>255</v>
      </c>
      <c r="E1748" s="155" t="s">
        <v>352</v>
      </c>
      <c r="F1748" s="156">
        <v>6720</v>
      </c>
      <c r="G1748" s="155" t="s">
        <v>295</v>
      </c>
      <c r="H1748" s="155" t="s">
        <v>309</v>
      </c>
      <c r="I1748" s="157">
        <v>41138</v>
      </c>
      <c r="J1748" s="156">
        <v>5780.3</v>
      </c>
      <c r="K1748" s="167">
        <v>0.92</v>
      </c>
    </row>
    <row r="1749" spans="1:11" x14ac:dyDescent="0.25">
      <c r="A1749" s="153">
        <v>1745</v>
      </c>
      <c r="B1749" s="154" t="s">
        <v>2357</v>
      </c>
      <c r="C1749" s="154" t="s">
        <v>294</v>
      </c>
      <c r="D1749" s="154" t="s">
        <v>255</v>
      </c>
      <c r="E1749" s="155" t="s">
        <v>352</v>
      </c>
      <c r="F1749" s="156">
        <v>2170</v>
      </c>
      <c r="G1749" s="155" t="s">
        <v>295</v>
      </c>
      <c r="H1749" s="155" t="s">
        <v>304</v>
      </c>
      <c r="I1749" s="157">
        <v>41131</v>
      </c>
      <c r="J1749" s="156">
        <v>1928.04</v>
      </c>
      <c r="K1749" s="167">
        <v>0.95</v>
      </c>
    </row>
    <row r="1750" spans="1:11" x14ac:dyDescent="0.25">
      <c r="A1750" s="153">
        <v>1746</v>
      </c>
      <c r="B1750" s="154" t="s">
        <v>2358</v>
      </c>
      <c r="C1750" s="154" t="s">
        <v>254</v>
      </c>
      <c r="D1750" s="154" t="s">
        <v>255</v>
      </c>
      <c r="E1750" s="155">
        <v>40898</v>
      </c>
      <c r="F1750" s="156">
        <v>11470</v>
      </c>
      <c r="G1750" s="155" t="s">
        <v>295</v>
      </c>
      <c r="H1750" s="155" t="s">
        <v>297</v>
      </c>
      <c r="I1750" s="157">
        <v>41135</v>
      </c>
      <c r="J1750" s="156">
        <v>10191.09</v>
      </c>
      <c r="K1750" s="167">
        <v>0.95</v>
      </c>
    </row>
    <row r="1751" spans="1:11" x14ac:dyDescent="0.25">
      <c r="A1751" s="153">
        <v>1747</v>
      </c>
      <c r="B1751" s="154" t="s">
        <v>2359</v>
      </c>
      <c r="C1751" s="154" t="s">
        <v>254</v>
      </c>
      <c r="D1751" s="154" t="s">
        <v>255</v>
      </c>
      <c r="E1751" s="155" t="s">
        <v>352</v>
      </c>
      <c r="F1751" s="156">
        <v>1627.5</v>
      </c>
      <c r="G1751" s="155" t="s">
        <v>295</v>
      </c>
      <c r="H1751" s="155" t="s">
        <v>314</v>
      </c>
      <c r="I1751" s="157">
        <v>41173</v>
      </c>
      <c r="J1751" s="156">
        <v>1508.37</v>
      </c>
      <c r="K1751" s="167">
        <v>0.99</v>
      </c>
    </row>
    <row r="1752" spans="1:11" x14ac:dyDescent="0.25">
      <c r="A1752" s="153">
        <v>1748</v>
      </c>
      <c r="B1752" s="154" t="s">
        <v>2360</v>
      </c>
      <c r="C1752" s="154" t="s">
        <v>254</v>
      </c>
      <c r="D1752" s="154" t="s">
        <v>255</v>
      </c>
      <c r="E1752" s="155" t="s">
        <v>352</v>
      </c>
      <c r="F1752" s="156">
        <v>8820</v>
      </c>
      <c r="G1752" s="155" t="s">
        <v>295</v>
      </c>
      <c r="H1752" s="155" t="s">
        <v>74</v>
      </c>
      <c r="I1752" s="157">
        <v>41131</v>
      </c>
      <c r="J1752" s="156">
        <v>7836.57</v>
      </c>
      <c r="K1752" s="167">
        <v>0.95</v>
      </c>
    </row>
    <row r="1753" spans="1:11" x14ac:dyDescent="0.25">
      <c r="A1753" s="153">
        <v>1749</v>
      </c>
      <c r="B1753" s="154" t="s">
        <v>2361</v>
      </c>
      <c r="C1753" s="154" t="s">
        <v>294</v>
      </c>
      <c r="D1753" s="154" t="s">
        <v>255</v>
      </c>
      <c r="E1753" s="155" t="s">
        <v>352</v>
      </c>
      <c r="F1753" s="156">
        <v>4805</v>
      </c>
      <c r="G1753" s="155" t="s">
        <v>295</v>
      </c>
      <c r="H1753" s="155" t="s">
        <v>74</v>
      </c>
      <c r="I1753" s="157">
        <v>41150</v>
      </c>
      <c r="J1753" s="156">
        <v>4269.25</v>
      </c>
      <c r="K1753" s="167">
        <v>0.95</v>
      </c>
    </row>
    <row r="1754" spans="1:11" x14ac:dyDescent="0.25">
      <c r="A1754" s="153">
        <v>1750</v>
      </c>
      <c r="B1754" s="154" t="s">
        <v>2362</v>
      </c>
      <c r="C1754" s="154" t="s">
        <v>254</v>
      </c>
      <c r="D1754" s="154" t="s">
        <v>255</v>
      </c>
      <c r="E1754" s="155" t="s">
        <v>352</v>
      </c>
      <c r="F1754" s="156">
        <v>6114.75</v>
      </c>
      <c r="G1754" s="155" t="s">
        <v>295</v>
      </c>
      <c r="H1754" s="155" t="s">
        <v>316</v>
      </c>
      <c r="I1754" s="157">
        <v>41150</v>
      </c>
      <c r="J1754" s="156">
        <v>5432.95</v>
      </c>
      <c r="K1754" s="167">
        <v>0.95</v>
      </c>
    </row>
    <row r="1755" spans="1:11" x14ac:dyDescent="0.25">
      <c r="A1755" s="153">
        <v>1751</v>
      </c>
      <c r="B1755" s="154" t="s">
        <v>2363</v>
      </c>
      <c r="C1755" s="154" t="s">
        <v>254</v>
      </c>
      <c r="D1755" s="154" t="s">
        <v>255</v>
      </c>
      <c r="E1755" s="155">
        <v>40577</v>
      </c>
      <c r="F1755" s="156">
        <v>29605</v>
      </c>
      <c r="G1755" s="155" t="s">
        <v>295</v>
      </c>
      <c r="H1755" s="155" t="s">
        <v>297</v>
      </c>
      <c r="I1755" s="157">
        <v>41135</v>
      </c>
      <c r="J1755" s="156">
        <v>26304.04</v>
      </c>
      <c r="K1755" s="167">
        <v>0.95</v>
      </c>
    </row>
    <row r="1756" spans="1:11" x14ac:dyDescent="0.25">
      <c r="A1756" s="153">
        <v>1752</v>
      </c>
      <c r="B1756" s="154" t="s">
        <v>2364</v>
      </c>
      <c r="C1756" s="154" t="s">
        <v>254</v>
      </c>
      <c r="D1756" s="154" t="s">
        <v>255</v>
      </c>
      <c r="E1756" s="155" t="s">
        <v>352</v>
      </c>
      <c r="F1756" s="156">
        <v>2940</v>
      </c>
      <c r="G1756" s="155" t="s">
        <v>295</v>
      </c>
      <c r="H1756" s="155" t="s">
        <v>304</v>
      </c>
      <c r="I1756" s="157">
        <v>41143</v>
      </c>
      <c r="J1756" s="156">
        <v>2612.19</v>
      </c>
      <c r="K1756" s="167">
        <v>0.95</v>
      </c>
    </row>
    <row r="1757" spans="1:11" x14ac:dyDescent="0.25">
      <c r="A1757" s="153">
        <v>1753</v>
      </c>
      <c r="B1757" s="154" t="s">
        <v>2365</v>
      </c>
      <c r="C1757" s="154" t="s">
        <v>294</v>
      </c>
      <c r="D1757" s="154" t="s">
        <v>255</v>
      </c>
      <c r="E1757" s="155" t="s">
        <v>352</v>
      </c>
      <c r="F1757" s="156">
        <v>2945</v>
      </c>
      <c r="G1757" s="155" t="s">
        <v>295</v>
      </c>
      <c r="H1757" s="155" t="s">
        <v>304</v>
      </c>
      <c r="I1757" s="157">
        <v>41137</v>
      </c>
      <c r="J1757" s="156">
        <v>2616.63</v>
      </c>
      <c r="K1757" s="167">
        <v>0.95</v>
      </c>
    </row>
    <row r="1758" spans="1:11" x14ac:dyDescent="0.25">
      <c r="A1758" s="153">
        <v>1754</v>
      </c>
      <c r="B1758" s="154" t="s">
        <v>2366</v>
      </c>
      <c r="C1758" s="154" t="s">
        <v>294</v>
      </c>
      <c r="D1758" s="154" t="s">
        <v>255</v>
      </c>
      <c r="E1758" s="155" t="s">
        <v>352</v>
      </c>
      <c r="F1758" s="156">
        <v>4882.5</v>
      </c>
      <c r="G1758" s="155" t="s">
        <v>295</v>
      </c>
      <c r="H1758" s="155" t="s">
        <v>74</v>
      </c>
      <c r="I1758" s="157">
        <v>41135</v>
      </c>
      <c r="J1758" s="156">
        <v>4338.13</v>
      </c>
      <c r="K1758" s="167">
        <v>0.95</v>
      </c>
    </row>
    <row r="1759" spans="1:11" x14ac:dyDescent="0.25">
      <c r="A1759" s="153">
        <v>1755</v>
      </c>
      <c r="B1759" s="154" t="s">
        <v>2367</v>
      </c>
      <c r="C1759" s="154" t="s">
        <v>294</v>
      </c>
      <c r="D1759" s="154" t="s">
        <v>255</v>
      </c>
      <c r="E1759" s="155" t="s">
        <v>352</v>
      </c>
      <c r="F1759" s="156">
        <v>7727</v>
      </c>
      <c r="G1759" s="155" t="s">
        <v>295</v>
      </c>
      <c r="H1759" s="155" t="s">
        <v>297</v>
      </c>
      <c r="I1759" s="157">
        <v>41163</v>
      </c>
      <c r="J1759" s="156">
        <v>6865.78</v>
      </c>
      <c r="K1759" s="167">
        <v>0.95</v>
      </c>
    </row>
    <row r="1760" spans="1:11" x14ac:dyDescent="0.25">
      <c r="A1760" s="153">
        <v>1756</v>
      </c>
      <c r="B1760" s="154" t="s">
        <v>2368</v>
      </c>
      <c r="C1760" s="154" t="s">
        <v>294</v>
      </c>
      <c r="D1760" s="154" t="s">
        <v>255</v>
      </c>
      <c r="E1760" s="155" t="s">
        <v>352</v>
      </c>
      <c r="F1760" s="156">
        <v>1472.5</v>
      </c>
      <c r="G1760" s="155" t="s">
        <v>295</v>
      </c>
      <c r="H1760" s="155" t="s">
        <v>304</v>
      </c>
      <c r="I1760" s="157">
        <v>41242</v>
      </c>
      <c r="J1760" s="156">
        <v>1308.3</v>
      </c>
      <c r="K1760" s="167">
        <v>0.95</v>
      </c>
    </row>
    <row r="1761" spans="1:11" x14ac:dyDescent="0.25">
      <c r="A1761" s="153">
        <v>1757</v>
      </c>
      <c r="B1761" s="154" t="s">
        <v>2369</v>
      </c>
      <c r="C1761" s="154" t="s">
        <v>254</v>
      </c>
      <c r="D1761" s="154" t="s">
        <v>255</v>
      </c>
      <c r="E1761" s="155" t="s">
        <v>352</v>
      </c>
      <c r="F1761" s="156">
        <v>8602.5</v>
      </c>
      <c r="G1761" s="155" t="s">
        <v>295</v>
      </c>
      <c r="H1761" s="155" t="s">
        <v>312</v>
      </c>
      <c r="I1761" s="157" t="s">
        <v>253</v>
      </c>
      <c r="J1761" s="156">
        <v>0</v>
      </c>
      <c r="K1761" s="167">
        <v>0</v>
      </c>
    </row>
    <row r="1762" spans="1:11" x14ac:dyDescent="0.25">
      <c r="A1762" s="153">
        <v>1758</v>
      </c>
      <c r="B1762" s="154" t="s">
        <v>2370</v>
      </c>
      <c r="C1762" s="154" t="s">
        <v>254</v>
      </c>
      <c r="D1762" s="154" t="s">
        <v>255</v>
      </c>
      <c r="E1762" s="155" t="s">
        <v>352</v>
      </c>
      <c r="F1762" s="156">
        <v>3332.5</v>
      </c>
      <c r="G1762" s="155" t="s">
        <v>295</v>
      </c>
      <c r="H1762" s="155" t="s">
        <v>297</v>
      </c>
      <c r="I1762" s="157">
        <v>41269</v>
      </c>
      <c r="J1762" s="156">
        <v>2960.92</v>
      </c>
      <c r="K1762" s="167">
        <v>0.95</v>
      </c>
    </row>
    <row r="1763" spans="1:11" x14ac:dyDescent="0.25">
      <c r="A1763" s="153">
        <v>1759</v>
      </c>
      <c r="B1763" s="154" t="s">
        <v>2371</v>
      </c>
      <c r="C1763" s="154" t="s">
        <v>294</v>
      </c>
      <c r="D1763" s="154" t="s">
        <v>255</v>
      </c>
      <c r="E1763" s="155" t="s">
        <v>352</v>
      </c>
      <c r="F1763" s="156">
        <v>4960</v>
      </c>
      <c r="G1763" s="155" t="s">
        <v>295</v>
      </c>
      <c r="H1763" s="155" t="s">
        <v>304</v>
      </c>
      <c r="I1763" s="157">
        <v>41149</v>
      </c>
      <c r="J1763" s="156">
        <v>4406.96</v>
      </c>
      <c r="K1763" s="167">
        <v>0.95</v>
      </c>
    </row>
    <row r="1764" spans="1:11" x14ac:dyDescent="0.25">
      <c r="A1764" s="153">
        <v>1760</v>
      </c>
      <c r="B1764" s="154" t="s">
        <v>2372</v>
      </c>
      <c r="C1764" s="154" t="s">
        <v>294</v>
      </c>
      <c r="D1764" s="154" t="s">
        <v>255</v>
      </c>
      <c r="E1764" s="155" t="s">
        <v>352</v>
      </c>
      <c r="F1764" s="156">
        <v>2092.5</v>
      </c>
      <c r="G1764" s="155" t="s">
        <v>295</v>
      </c>
      <c r="H1764" s="155" t="s">
        <v>304</v>
      </c>
      <c r="I1764" s="157">
        <v>41149</v>
      </c>
      <c r="J1764" s="156">
        <v>1859.17</v>
      </c>
      <c r="K1764" s="167">
        <v>0.95</v>
      </c>
    </row>
    <row r="1765" spans="1:11" x14ac:dyDescent="0.25">
      <c r="A1765" s="153">
        <v>1761</v>
      </c>
      <c r="B1765" s="154" t="s">
        <v>2373</v>
      </c>
      <c r="C1765" s="154" t="s">
        <v>254</v>
      </c>
      <c r="D1765" s="154" t="s">
        <v>255</v>
      </c>
      <c r="E1765" s="155" t="s">
        <v>352</v>
      </c>
      <c r="F1765" s="156">
        <v>15645</v>
      </c>
      <c r="G1765" s="155" t="s">
        <v>295</v>
      </c>
      <c r="H1765" s="155" t="s">
        <v>304</v>
      </c>
      <c r="I1765" s="157">
        <v>41149</v>
      </c>
      <c r="J1765" s="156">
        <v>13900.57</v>
      </c>
      <c r="K1765" s="167">
        <v>0.95</v>
      </c>
    </row>
    <row r="1766" spans="1:11" x14ac:dyDescent="0.25">
      <c r="A1766" s="153">
        <v>1762</v>
      </c>
      <c r="B1766" s="154" t="s">
        <v>2374</v>
      </c>
      <c r="C1766" s="154" t="s">
        <v>294</v>
      </c>
      <c r="D1766" s="154" t="s">
        <v>255</v>
      </c>
      <c r="E1766" s="155" t="s">
        <v>352</v>
      </c>
      <c r="F1766" s="156">
        <v>1317.5</v>
      </c>
      <c r="G1766" s="155" t="s">
        <v>295</v>
      </c>
      <c r="H1766" s="155" t="s">
        <v>304</v>
      </c>
      <c r="I1766" s="157">
        <v>41149</v>
      </c>
      <c r="J1766" s="156">
        <v>1170.6099999999999</v>
      </c>
      <c r="K1766" s="167">
        <v>0.95</v>
      </c>
    </row>
    <row r="1767" spans="1:11" x14ac:dyDescent="0.25">
      <c r="A1767" s="153">
        <v>1763</v>
      </c>
      <c r="B1767" s="154" t="s">
        <v>2375</v>
      </c>
      <c r="C1767" s="154" t="s">
        <v>294</v>
      </c>
      <c r="D1767" s="154" t="s">
        <v>255</v>
      </c>
      <c r="E1767" s="155" t="s">
        <v>352</v>
      </c>
      <c r="F1767" s="156">
        <v>3642.5</v>
      </c>
      <c r="G1767" s="155" t="s">
        <v>295</v>
      </c>
      <c r="H1767" s="155" t="s">
        <v>320</v>
      </c>
      <c r="I1767" s="157">
        <v>41201</v>
      </c>
      <c r="J1767" s="156">
        <v>3236.31</v>
      </c>
      <c r="K1767" s="167">
        <v>0.95</v>
      </c>
    </row>
    <row r="1768" spans="1:11" x14ac:dyDescent="0.25">
      <c r="A1768" s="153">
        <v>1764</v>
      </c>
      <c r="B1768" s="154" t="s">
        <v>2376</v>
      </c>
      <c r="C1768" s="154" t="s">
        <v>294</v>
      </c>
      <c r="D1768" s="154" t="s">
        <v>255</v>
      </c>
      <c r="E1768" s="155" t="s">
        <v>352</v>
      </c>
      <c r="F1768" s="156">
        <v>3797.5</v>
      </c>
      <c r="G1768" s="155" t="s">
        <v>295</v>
      </c>
      <c r="H1768" s="155" t="s">
        <v>74</v>
      </c>
      <c r="I1768" s="157">
        <v>41163</v>
      </c>
      <c r="J1768" s="156">
        <v>3550.67</v>
      </c>
      <c r="K1768" s="167">
        <v>1</v>
      </c>
    </row>
    <row r="1769" spans="1:11" x14ac:dyDescent="0.25">
      <c r="A1769" s="153">
        <v>1765</v>
      </c>
      <c r="B1769" s="154" t="s">
        <v>2377</v>
      </c>
      <c r="C1769" s="154" t="s">
        <v>294</v>
      </c>
      <c r="D1769" s="154" t="s">
        <v>255</v>
      </c>
      <c r="E1769" s="155" t="s">
        <v>352</v>
      </c>
      <c r="F1769" s="156">
        <v>3410</v>
      </c>
      <c r="G1769" s="155" t="s">
        <v>295</v>
      </c>
      <c r="H1769" s="155" t="s">
        <v>320</v>
      </c>
      <c r="I1769" s="157">
        <v>41166</v>
      </c>
      <c r="J1769" s="156">
        <v>3188.35</v>
      </c>
      <c r="K1769" s="167">
        <v>1</v>
      </c>
    </row>
    <row r="1770" spans="1:11" x14ac:dyDescent="0.25">
      <c r="A1770" s="153">
        <v>1766</v>
      </c>
      <c r="B1770" s="154" t="s">
        <v>2378</v>
      </c>
      <c r="C1770" s="154" t="s">
        <v>294</v>
      </c>
      <c r="D1770" s="154" t="s">
        <v>255</v>
      </c>
      <c r="E1770" s="155" t="s">
        <v>352</v>
      </c>
      <c r="F1770" s="156">
        <v>6948</v>
      </c>
      <c r="G1770" s="155" t="s">
        <v>295</v>
      </c>
      <c r="H1770" s="155" t="s">
        <v>297</v>
      </c>
      <c r="I1770" s="157">
        <v>41156</v>
      </c>
      <c r="J1770" s="156">
        <v>6173.3</v>
      </c>
      <c r="K1770" s="167">
        <v>0.95</v>
      </c>
    </row>
    <row r="1771" spans="1:11" x14ac:dyDescent="0.25">
      <c r="A1771" s="153">
        <v>1767</v>
      </c>
      <c r="B1771" s="154" t="s">
        <v>2379</v>
      </c>
      <c r="C1771" s="154" t="s">
        <v>294</v>
      </c>
      <c r="D1771" s="154" t="s">
        <v>255</v>
      </c>
      <c r="E1771" s="155" t="s">
        <v>352</v>
      </c>
      <c r="F1771" s="156">
        <v>380</v>
      </c>
      <c r="G1771" s="155" t="s">
        <v>295</v>
      </c>
      <c r="H1771" s="155" t="s">
        <v>297</v>
      </c>
      <c r="I1771" s="157">
        <v>41177</v>
      </c>
      <c r="J1771" s="156">
        <v>343.33</v>
      </c>
      <c r="K1771" s="167">
        <v>0.96</v>
      </c>
    </row>
    <row r="1772" spans="1:11" x14ac:dyDescent="0.25">
      <c r="A1772" s="153">
        <v>1768</v>
      </c>
      <c r="B1772" s="154" t="s">
        <v>2380</v>
      </c>
      <c r="C1772" s="154" t="s">
        <v>254</v>
      </c>
      <c r="D1772" s="154" t="s">
        <v>255</v>
      </c>
      <c r="E1772" s="155" t="s">
        <v>352</v>
      </c>
      <c r="F1772" s="156">
        <v>4095</v>
      </c>
      <c r="G1772" s="155" t="s">
        <v>295</v>
      </c>
      <c r="H1772" s="155" t="s">
        <v>304</v>
      </c>
      <c r="I1772" s="157">
        <v>41186</v>
      </c>
      <c r="J1772" s="156">
        <v>3469.02</v>
      </c>
      <c r="K1772" s="167">
        <v>0.9</v>
      </c>
    </row>
    <row r="1773" spans="1:11" x14ac:dyDescent="0.25">
      <c r="A1773" s="153">
        <v>1769</v>
      </c>
      <c r="B1773" s="154" t="s">
        <v>2381</v>
      </c>
      <c r="C1773" s="154" t="s">
        <v>254</v>
      </c>
      <c r="D1773" s="154" t="s">
        <v>255</v>
      </c>
      <c r="E1773" s="155" t="s">
        <v>352</v>
      </c>
      <c r="F1773" s="156">
        <v>6562.5</v>
      </c>
      <c r="G1773" s="155" t="s">
        <v>295</v>
      </c>
      <c r="H1773" s="155" t="s">
        <v>309</v>
      </c>
      <c r="I1773" s="157">
        <v>41171</v>
      </c>
      <c r="J1773" s="156">
        <v>5830.76</v>
      </c>
      <c r="K1773" s="167">
        <v>0.95</v>
      </c>
    </row>
    <row r="1774" spans="1:11" x14ac:dyDescent="0.25">
      <c r="A1774" s="153">
        <v>1770</v>
      </c>
      <c r="B1774" s="154" t="s">
        <v>2382</v>
      </c>
      <c r="C1774" s="154" t="s">
        <v>294</v>
      </c>
      <c r="D1774" s="154" t="s">
        <v>255</v>
      </c>
      <c r="E1774" s="155" t="s">
        <v>352</v>
      </c>
      <c r="F1774" s="156">
        <v>2557.5</v>
      </c>
      <c r="G1774" s="155" t="s">
        <v>295</v>
      </c>
      <c r="H1774" s="155" t="s">
        <v>304</v>
      </c>
      <c r="I1774" s="157">
        <v>41164</v>
      </c>
      <c r="J1774" s="156">
        <v>2272.34</v>
      </c>
      <c r="K1774" s="167">
        <v>0.95</v>
      </c>
    </row>
    <row r="1775" spans="1:11" x14ac:dyDescent="0.25">
      <c r="A1775" s="153">
        <v>1771</v>
      </c>
      <c r="B1775" s="154" t="s">
        <v>2383</v>
      </c>
      <c r="C1775" s="154" t="s">
        <v>294</v>
      </c>
      <c r="D1775" s="154" t="s">
        <v>255</v>
      </c>
      <c r="E1775" s="155" t="s">
        <v>352</v>
      </c>
      <c r="F1775" s="156">
        <v>1937</v>
      </c>
      <c r="G1775" s="155" t="s">
        <v>295</v>
      </c>
      <c r="H1775" s="155" t="s">
        <v>297</v>
      </c>
      <c r="I1775" s="157">
        <v>41163</v>
      </c>
      <c r="J1775" s="156">
        <v>1721.02</v>
      </c>
      <c r="K1775" s="167">
        <v>0.95</v>
      </c>
    </row>
    <row r="1776" spans="1:11" x14ac:dyDescent="0.25">
      <c r="A1776" s="153">
        <v>1772</v>
      </c>
      <c r="B1776" s="154" t="s">
        <v>2384</v>
      </c>
      <c r="C1776" s="154" t="s">
        <v>254</v>
      </c>
      <c r="D1776" s="154" t="s">
        <v>255</v>
      </c>
      <c r="E1776" s="155">
        <v>40970</v>
      </c>
      <c r="F1776" s="156">
        <v>9030</v>
      </c>
      <c r="G1776" s="155" t="s">
        <v>295</v>
      </c>
      <c r="H1776" s="155" t="s">
        <v>304</v>
      </c>
      <c r="I1776" s="157">
        <v>41211</v>
      </c>
      <c r="J1776" s="156">
        <v>8023.16</v>
      </c>
      <c r="K1776" s="167">
        <v>0.95</v>
      </c>
    </row>
    <row r="1777" spans="1:11" x14ac:dyDescent="0.25">
      <c r="A1777" s="153">
        <v>1773</v>
      </c>
      <c r="B1777" s="154" t="s">
        <v>2385</v>
      </c>
      <c r="C1777" s="154" t="s">
        <v>294</v>
      </c>
      <c r="D1777" s="154" t="s">
        <v>255</v>
      </c>
      <c r="E1777" s="155">
        <v>40801</v>
      </c>
      <c r="F1777" s="156">
        <v>8060</v>
      </c>
      <c r="G1777" s="155" t="s">
        <v>295</v>
      </c>
      <c r="H1777" s="155" t="s">
        <v>320</v>
      </c>
      <c r="I1777" s="157">
        <v>41267</v>
      </c>
      <c r="J1777" s="156">
        <v>7161.32</v>
      </c>
      <c r="K1777" s="167">
        <v>0.95</v>
      </c>
    </row>
    <row r="1778" spans="1:11" x14ac:dyDescent="0.25">
      <c r="A1778" s="153">
        <v>1774</v>
      </c>
      <c r="B1778" s="154" t="s">
        <v>2386</v>
      </c>
      <c r="C1778" s="154" t="s">
        <v>294</v>
      </c>
      <c r="D1778" s="154" t="s">
        <v>255</v>
      </c>
      <c r="E1778" s="155" t="s">
        <v>352</v>
      </c>
      <c r="F1778" s="156">
        <v>3022.5</v>
      </c>
      <c r="G1778" s="155" t="s">
        <v>295</v>
      </c>
      <c r="H1778" s="155" t="s">
        <v>304</v>
      </c>
      <c r="I1778" s="157">
        <v>41166</v>
      </c>
      <c r="J1778" s="156">
        <v>2685.48</v>
      </c>
      <c r="K1778" s="167">
        <v>0.95</v>
      </c>
    </row>
    <row r="1779" spans="1:11" x14ac:dyDescent="0.25">
      <c r="A1779" s="153">
        <v>1775</v>
      </c>
      <c r="B1779" s="154" t="s">
        <v>2387</v>
      </c>
      <c r="C1779" s="154" t="s">
        <v>294</v>
      </c>
      <c r="D1779" s="154" t="s">
        <v>255</v>
      </c>
      <c r="E1779" s="155" t="s">
        <v>352</v>
      </c>
      <c r="F1779" s="156">
        <v>2480</v>
      </c>
      <c r="G1779" s="155" t="s">
        <v>295</v>
      </c>
      <c r="H1779" s="155" t="s">
        <v>320</v>
      </c>
      <c r="I1779" s="157">
        <v>41267</v>
      </c>
      <c r="J1779" s="156">
        <v>2203.48</v>
      </c>
      <c r="K1779" s="167">
        <v>0.95</v>
      </c>
    </row>
    <row r="1780" spans="1:11" x14ac:dyDescent="0.25">
      <c r="A1780" s="153">
        <v>1776</v>
      </c>
      <c r="B1780" s="154" t="s">
        <v>2388</v>
      </c>
      <c r="C1780" s="154" t="s">
        <v>294</v>
      </c>
      <c r="D1780" s="154" t="s">
        <v>255</v>
      </c>
      <c r="E1780" s="155" t="s">
        <v>352</v>
      </c>
      <c r="F1780" s="156">
        <v>380</v>
      </c>
      <c r="G1780" s="155" t="s">
        <v>295</v>
      </c>
      <c r="H1780" s="155" t="s">
        <v>297</v>
      </c>
      <c r="I1780" s="157">
        <v>41191</v>
      </c>
      <c r="J1780" s="156">
        <v>361</v>
      </c>
      <c r="K1780" s="167">
        <v>1.01</v>
      </c>
    </row>
    <row r="1781" spans="1:11" x14ac:dyDescent="0.25">
      <c r="A1781" s="153">
        <v>1777</v>
      </c>
      <c r="B1781" s="154" t="s">
        <v>2389</v>
      </c>
      <c r="C1781" s="154" t="s">
        <v>294</v>
      </c>
      <c r="D1781" s="154" t="s">
        <v>255</v>
      </c>
      <c r="E1781" s="155" t="s">
        <v>352</v>
      </c>
      <c r="F1781" s="156">
        <v>1937.5</v>
      </c>
      <c r="G1781" s="155" t="s">
        <v>295</v>
      </c>
      <c r="H1781" s="155" t="s">
        <v>74</v>
      </c>
      <c r="I1781" s="157">
        <v>41163</v>
      </c>
      <c r="J1781" s="156">
        <v>1544.89</v>
      </c>
      <c r="K1781" s="167">
        <v>0.85</v>
      </c>
    </row>
    <row r="1782" spans="1:11" x14ac:dyDescent="0.25">
      <c r="A1782" s="153">
        <v>1778</v>
      </c>
      <c r="B1782" s="154" t="s">
        <v>2390</v>
      </c>
      <c r="C1782" s="154" t="s">
        <v>294</v>
      </c>
      <c r="D1782" s="154" t="s">
        <v>255</v>
      </c>
      <c r="E1782" s="155" t="s">
        <v>352</v>
      </c>
      <c r="F1782" s="156">
        <v>3642.5</v>
      </c>
      <c r="G1782" s="155" t="s">
        <v>295</v>
      </c>
      <c r="H1782" s="155" t="s">
        <v>304</v>
      </c>
      <c r="I1782" s="157">
        <v>41183</v>
      </c>
      <c r="J1782" s="156">
        <v>3405.73</v>
      </c>
      <c r="K1782" s="167">
        <v>1</v>
      </c>
    </row>
    <row r="1783" spans="1:11" x14ac:dyDescent="0.25">
      <c r="A1783" s="153">
        <v>1779</v>
      </c>
      <c r="B1783" s="154" t="s">
        <v>2391</v>
      </c>
      <c r="C1783" s="154" t="s">
        <v>254</v>
      </c>
      <c r="D1783" s="154" t="s">
        <v>255</v>
      </c>
      <c r="E1783" s="155" t="s">
        <v>352</v>
      </c>
      <c r="F1783" s="156">
        <v>36015</v>
      </c>
      <c r="G1783" s="155" t="s">
        <v>295</v>
      </c>
      <c r="H1783" s="155" t="s">
        <v>309</v>
      </c>
      <c r="I1783" s="157">
        <v>41186</v>
      </c>
      <c r="J1783" s="156">
        <v>31999.32</v>
      </c>
      <c r="K1783" s="167">
        <v>0.95</v>
      </c>
    </row>
    <row r="1784" spans="1:11" x14ac:dyDescent="0.25">
      <c r="A1784" s="153">
        <v>1780</v>
      </c>
      <c r="B1784" s="154" t="s">
        <v>2392</v>
      </c>
      <c r="C1784" s="154" t="s">
        <v>254</v>
      </c>
      <c r="D1784" s="154" t="s">
        <v>255</v>
      </c>
      <c r="E1784" s="155" t="s">
        <v>352</v>
      </c>
      <c r="F1784" s="156">
        <v>5775</v>
      </c>
      <c r="G1784" s="155" t="s">
        <v>295</v>
      </c>
      <c r="H1784" s="155" t="s">
        <v>309</v>
      </c>
      <c r="I1784" s="157">
        <v>41177</v>
      </c>
      <c r="J1784" s="156">
        <v>5131.09</v>
      </c>
      <c r="K1784" s="167">
        <v>0.95</v>
      </c>
    </row>
    <row r="1785" spans="1:11" x14ac:dyDescent="0.25">
      <c r="A1785" s="153">
        <v>1781</v>
      </c>
      <c r="B1785" s="154" t="s">
        <v>2393</v>
      </c>
      <c r="C1785" s="154" t="s">
        <v>254</v>
      </c>
      <c r="D1785" s="154" t="s">
        <v>255</v>
      </c>
      <c r="E1785" s="155" t="s">
        <v>352</v>
      </c>
      <c r="F1785" s="156">
        <v>6090</v>
      </c>
      <c r="G1785" s="155" t="s">
        <v>295</v>
      </c>
      <c r="H1785" s="155" t="s">
        <v>309</v>
      </c>
      <c r="I1785" s="157">
        <v>41179</v>
      </c>
      <c r="J1785" s="156">
        <v>5410.96</v>
      </c>
      <c r="K1785" s="167">
        <v>0.95</v>
      </c>
    </row>
    <row r="1786" spans="1:11" x14ac:dyDescent="0.25">
      <c r="A1786" s="153">
        <v>1782</v>
      </c>
      <c r="B1786" s="154" t="s">
        <v>2394</v>
      </c>
      <c r="C1786" s="154" t="s">
        <v>294</v>
      </c>
      <c r="D1786" s="154" t="s">
        <v>255</v>
      </c>
      <c r="E1786" s="155" t="s">
        <v>352</v>
      </c>
      <c r="F1786" s="156">
        <v>1317.5</v>
      </c>
      <c r="G1786" s="155" t="s">
        <v>295</v>
      </c>
      <c r="H1786" s="155" t="s">
        <v>304</v>
      </c>
      <c r="I1786" s="157">
        <v>41225</v>
      </c>
      <c r="J1786" s="156">
        <v>1170.5899999999999</v>
      </c>
      <c r="K1786" s="167">
        <v>0.95</v>
      </c>
    </row>
    <row r="1787" spans="1:11" x14ac:dyDescent="0.25">
      <c r="A1787" s="153">
        <v>1783</v>
      </c>
      <c r="B1787" s="154" t="s">
        <v>2395</v>
      </c>
      <c r="C1787" s="154" t="s">
        <v>294</v>
      </c>
      <c r="D1787" s="154" t="s">
        <v>255</v>
      </c>
      <c r="E1787" s="155" t="s">
        <v>352</v>
      </c>
      <c r="F1787" s="156">
        <v>6277.5</v>
      </c>
      <c r="G1787" s="155" t="s">
        <v>295</v>
      </c>
      <c r="H1787" s="155" t="s">
        <v>320</v>
      </c>
      <c r="I1787" s="157">
        <v>41204</v>
      </c>
      <c r="J1787" s="156">
        <v>5577.56</v>
      </c>
      <c r="K1787" s="167">
        <v>0.95</v>
      </c>
    </row>
    <row r="1788" spans="1:11" x14ac:dyDescent="0.25">
      <c r="A1788" s="153">
        <v>1784</v>
      </c>
      <c r="B1788" s="154" t="s">
        <v>2396</v>
      </c>
      <c r="C1788" s="154" t="s">
        <v>254</v>
      </c>
      <c r="D1788" s="154" t="s">
        <v>255</v>
      </c>
      <c r="E1788" s="155" t="s">
        <v>352</v>
      </c>
      <c r="F1788" s="156">
        <v>3255</v>
      </c>
      <c r="G1788" s="155" t="s">
        <v>295</v>
      </c>
      <c r="H1788" s="155" t="s">
        <v>297</v>
      </c>
      <c r="I1788" s="157">
        <v>41212</v>
      </c>
      <c r="J1788" s="156">
        <v>2892.07</v>
      </c>
      <c r="K1788" s="167">
        <v>0.95</v>
      </c>
    </row>
    <row r="1789" spans="1:11" x14ac:dyDescent="0.25">
      <c r="A1789" s="153">
        <v>1785</v>
      </c>
      <c r="B1789" s="154" t="s">
        <v>253</v>
      </c>
      <c r="C1789" s="154" t="s">
        <v>254</v>
      </c>
      <c r="D1789" s="154" t="s">
        <v>255</v>
      </c>
      <c r="E1789" s="155" t="s">
        <v>253</v>
      </c>
      <c r="F1789" s="156" t="s">
        <v>253</v>
      </c>
      <c r="G1789" s="155" t="s">
        <v>295</v>
      </c>
      <c r="H1789" s="155" t="s">
        <v>253</v>
      </c>
      <c r="I1789" s="157" t="s">
        <v>253</v>
      </c>
      <c r="J1789" s="156" t="s">
        <v>253</v>
      </c>
      <c r="K1789" s="167" t="s">
        <v>253</v>
      </c>
    </row>
    <row r="1790" spans="1:11" x14ac:dyDescent="0.25">
      <c r="A1790" s="153">
        <v>1786</v>
      </c>
      <c r="B1790" s="154" t="s">
        <v>2397</v>
      </c>
      <c r="C1790" s="154" t="s">
        <v>254</v>
      </c>
      <c r="D1790" s="154" t="s">
        <v>255</v>
      </c>
      <c r="E1790" s="155" t="s">
        <v>352</v>
      </c>
      <c r="F1790" s="156">
        <v>10605</v>
      </c>
      <c r="G1790" s="155" t="s">
        <v>295</v>
      </c>
      <c r="H1790" s="155" t="s">
        <v>304</v>
      </c>
      <c r="I1790" s="157">
        <v>41185</v>
      </c>
      <c r="J1790" s="156">
        <v>9422.5300000000007</v>
      </c>
      <c r="K1790" s="167">
        <v>0.95</v>
      </c>
    </row>
    <row r="1791" spans="1:11" x14ac:dyDescent="0.25">
      <c r="A1791" s="153">
        <v>1787</v>
      </c>
      <c r="B1791" s="154" t="s">
        <v>2398</v>
      </c>
      <c r="C1791" s="154" t="s">
        <v>254</v>
      </c>
      <c r="D1791" s="154" t="s">
        <v>255</v>
      </c>
      <c r="E1791" s="155" t="s">
        <v>352</v>
      </c>
      <c r="F1791" s="156">
        <v>2867.5</v>
      </c>
      <c r="G1791" s="155" t="s">
        <v>295</v>
      </c>
      <c r="H1791" s="155" t="s">
        <v>302</v>
      </c>
      <c r="I1791" s="157">
        <v>41185</v>
      </c>
      <c r="J1791" s="156">
        <v>2681.12</v>
      </c>
      <c r="K1791" s="167">
        <v>1</v>
      </c>
    </row>
    <row r="1792" spans="1:11" x14ac:dyDescent="0.25">
      <c r="A1792" s="153">
        <v>1788</v>
      </c>
      <c r="B1792" s="154" t="s">
        <v>253</v>
      </c>
      <c r="C1792" s="154" t="s">
        <v>254</v>
      </c>
      <c r="D1792" s="154" t="s">
        <v>255</v>
      </c>
      <c r="E1792" s="155" t="s">
        <v>253</v>
      </c>
      <c r="F1792" s="156" t="s">
        <v>253</v>
      </c>
      <c r="G1792" s="155" t="s">
        <v>295</v>
      </c>
      <c r="H1792" s="155" t="s">
        <v>253</v>
      </c>
      <c r="I1792" s="157" t="s">
        <v>253</v>
      </c>
      <c r="J1792" s="156" t="s">
        <v>253</v>
      </c>
      <c r="K1792" s="167" t="s">
        <v>253</v>
      </c>
    </row>
    <row r="1793" spans="1:11" x14ac:dyDescent="0.25">
      <c r="A1793" s="153">
        <v>1789</v>
      </c>
      <c r="B1793" s="154" t="s">
        <v>253</v>
      </c>
      <c r="C1793" s="154" t="s">
        <v>254</v>
      </c>
      <c r="D1793" s="154" t="s">
        <v>255</v>
      </c>
      <c r="E1793" s="155" t="s">
        <v>253</v>
      </c>
      <c r="F1793" s="156" t="s">
        <v>253</v>
      </c>
      <c r="G1793" s="155" t="s">
        <v>295</v>
      </c>
      <c r="H1793" s="155" t="s">
        <v>253</v>
      </c>
      <c r="I1793" s="157" t="s">
        <v>253</v>
      </c>
      <c r="J1793" s="156" t="s">
        <v>253</v>
      </c>
      <c r="K1793" s="167" t="s">
        <v>253</v>
      </c>
    </row>
    <row r="1794" spans="1:11" x14ac:dyDescent="0.25">
      <c r="A1794" s="153">
        <v>1790</v>
      </c>
      <c r="B1794" s="154" t="s">
        <v>2399</v>
      </c>
      <c r="C1794" s="154" t="s">
        <v>254</v>
      </c>
      <c r="D1794" s="154" t="s">
        <v>255</v>
      </c>
      <c r="E1794" s="155" t="s">
        <v>352</v>
      </c>
      <c r="F1794" s="156">
        <v>3832.5</v>
      </c>
      <c r="G1794" s="155" t="s">
        <v>295</v>
      </c>
      <c r="H1794" s="155" t="s">
        <v>312</v>
      </c>
      <c r="I1794" s="157">
        <v>41649</v>
      </c>
      <c r="J1794" s="156">
        <v>3583.4</v>
      </c>
      <c r="K1794" s="167">
        <v>1</v>
      </c>
    </row>
    <row r="1795" spans="1:11" x14ac:dyDescent="0.25">
      <c r="A1795" s="153">
        <v>1791</v>
      </c>
      <c r="B1795" s="154" t="s">
        <v>2400</v>
      </c>
      <c r="C1795" s="154" t="s">
        <v>294</v>
      </c>
      <c r="D1795" s="154" t="s">
        <v>255</v>
      </c>
      <c r="E1795" s="155" t="s">
        <v>352</v>
      </c>
      <c r="F1795" s="156">
        <v>2247.5</v>
      </c>
      <c r="G1795" s="155" t="s">
        <v>295</v>
      </c>
      <c r="H1795" s="155" t="s">
        <v>304</v>
      </c>
      <c r="I1795" s="157">
        <v>41205</v>
      </c>
      <c r="J1795" s="156">
        <v>1996.9</v>
      </c>
      <c r="K1795" s="167">
        <v>0.95</v>
      </c>
    </row>
    <row r="1796" spans="1:11" x14ac:dyDescent="0.25">
      <c r="A1796" s="153">
        <v>1792</v>
      </c>
      <c r="B1796" s="154" t="s">
        <v>2151</v>
      </c>
      <c r="C1796" s="154" t="s">
        <v>294</v>
      </c>
      <c r="D1796" s="154" t="s">
        <v>255</v>
      </c>
      <c r="E1796" s="155" t="s">
        <v>352</v>
      </c>
      <c r="F1796" s="156">
        <v>3410</v>
      </c>
      <c r="G1796" s="155" t="s">
        <v>295</v>
      </c>
      <c r="H1796" s="155" t="s">
        <v>304</v>
      </c>
      <c r="I1796" s="157">
        <v>41205</v>
      </c>
      <c r="J1796" s="156">
        <v>3029.79</v>
      </c>
      <c r="K1796" s="167">
        <v>0.95</v>
      </c>
    </row>
    <row r="1797" spans="1:11" x14ac:dyDescent="0.25">
      <c r="A1797" s="153">
        <v>1793</v>
      </c>
      <c r="B1797" s="154" t="s">
        <v>2401</v>
      </c>
      <c r="C1797" s="154" t="s">
        <v>294</v>
      </c>
      <c r="D1797" s="154" t="s">
        <v>255</v>
      </c>
      <c r="E1797" s="155" t="s">
        <v>352</v>
      </c>
      <c r="F1797" s="156">
        <v>480</v>
      </c>
      <c r="G1797" s="155" t="s">
        <v>295</v>
      </c>
      <c r="H1797" s="155" t="s">
        <v>297</v>
      </c>
      <c r="I1797" s="157">
        <v>41240</v>
      </c>
      <c r="J1797" s="156">
        <v>433.68</v>
      </c>
      <c r="K1797" s="167">
        <v>0.96</v>
      </c>
    </row>
    <row r="1798" spans="1:11" x14ac:dyDescent="0.25">
      <c r="A1798" s="153">
        <v>1794</v>
      </c>
      <c r="B1798" s="154" t="s">
        <v>2402</v>
      </c>
      <c r="C1798" s="154" t="s">
        <v>254</v>
      </c>
      <c r="D1798" s="154" t="s">
        <v>255</v>
      </c>
      <c r="E1798" s="155" t="s">
        <v>352</v>
      </c>
      <c r="F1798" s="156">
        <v>4410</v>
      </c>
      <c r="G1798" s="155" t="s">
        <v>295</v>
      </c>
      <c r="H1798" s="155" t="s">
        <v>74</v>
      </c>
      <c r="I1798" s="157">
        <v>41187</v>
      </c>
      <c r="J1798" s="156">
        <v>4123.3500000000004</v>
      </c>
      <c r="K1798" s="167">
        <v>1</v>
      </c>
    </row>
    <row r="1799" spans="1:11" x14ac:dyDescent="0.25">
      <c r="A1799" s="153">
        <v>1795</v>
      </c>
      <c r="B1799" s="154" t="s">
        <v>2403</v>
      </c>
      <c r="C1799" s="154" t="s">
        <v>254</v>
      </c>
      <c r="D1799" s="154" t="s">
        <v>255</v>
      </c>
      <c r="E1799" s="155" t="s">
        <v>352</v>
      </c>
      <c r="F1799" s="156">
        <v>4935</v>
      </c>
      <c r="G1799" s="155" t="s">
        <v>295</v>
      </c>
      <c r="H1799" s="155" t="s">
        <v>323</v>
      </c>
      <c r="I1799" s="157">
        <v>41213</v>
      </c>
      <c r="J1799" s="156">
        <v>4614.2299999999996</v>
      </c>
      <c r="K1799" s="167">
        <v>1</v>
      </c>
    </row>
    <row r="1800" spans="1:11" x14ac:dyDescent="0.25">
      <c r="A1800" s="153">
        <v>1796</v>
      </c>
      <c r="B1800" s="154" t="s">
        <v>2371</v>
      </c>
      <c r="C1800" s="154" t="s">
        <v>294</v>
      </c>
      <c r="D1800" s="154" t="s">
        <v>255</v>
      </c>
      <c r="E1800" s="155" t="s">
        <v>352</v>
      </c>
      <c r="F1800" s="156">
        <v>2635</v>
      </c>
      <c r="G1800" s="155" t="s">
        <v>295</v>
      </c>
      <c r="H1800" s="155" t="s">
        <v>304</v>
      </c>
      <c r="I1800" s="157">
        <v>41205</v>
      </c>
      <c r="J1800" s="156">
        <v>2341.19</v>
      </c>
      <c r="K1800" s="167">
        <v>0.95</v>
      </c>
    </row>
    <row r="1801" spans="1:11" x14ac:dyDescent="0.25">
      <c r="A1801" s="153">
        <v>1797</v>
      </c>
      <c r="B1801" s="154" t="s">
        <v>2404</v>
      </c>
      <c r="C1801" s="154" t="s">
        <v>294</v>
      </c>
      <c r="D1801" s="154" t="s">
        <v>255</v>
      </c>
      <c r="E1801" s="155" t="s">
        <v>352</v>
      </c>
      <c r="F1801" s="156">
        <v>2325</v>
      </c>
      <c r="G1801" s="155" t="s">
        <v>295</v>
      </c>
      <c r="H1801" s="155" t="s">
        <v>74</v>
      </c>
      <c r="I1801" s="157">
        <v>41222</v>
      </c>
      <c r="J1801" s="156">
        <v>2065.77</v>
      </c>
      <c r="K1801" s="167">
        <v>0.95</v>
      </c>
    </row>
    <row r="1802" spans="1:11" x14ac:dyDescent="0.25">
      <c r="A1802" s="153">
        <v>1798</v>
      </c>
      <c r="B1802" s="154" t="s">
        <v>2405</v>
      </c>
      <c r="C1802" s="154" t="s">
        <v>294</v>
      </c>
      <c r="D1802" s="154" t="s">
        <v>255</v>
      </c>
      <c r="E1802" s="155" t="s">
        <v>352</v>
      </c>
      <c r="F1802" s="156">
        <v>2092.5</v>
      </c>
      <c r="G1802" s="155" t="s">
        <v>295</v>
      </c>
      <c r="H1802" s="155" t="s">
        <v>74</v>
      </c>
      <c r="I1802" s="157">
        <v>41222</v>
      </c>
      <c r="J1802" s="156">
        <v>1859.21</v>
      </c>
      <c r="K1802" s="167">
        <v>0.95</v>
      </c>
    </row>
    <row r="1803" spans="1:11" x14ac:dyDescent="0.25">
      <c r="A1803" s="153">
        <v>1799</v>
      </c>
      <c r="B1803" s="154" t="s">
        <v>2406</v>
      </c>
      <c r="C1803" s="154" t="s">
        <v>294</v>
      </c>
      <c r="D1803" s="154" t="s">
        <v>255</v>
      </c>
      <c r="E1803" s="155" t="s">
        <v>352</v>
      </c>
      <c r="F1803" s="156">
        <v>1538</v>
      </c>
      <c r="G1803" s="155" t="s">
        <v>295</v>
      </c>
      <c r="H1803" s="155" t="s">
        <v>297</v>
      </c>
      <c r="I1803" s="157">
        <v>41205</v>
      </c>
      <c r="J1803" s="156">
        <v>1366.52</v>
      </c>
      <c r="K1803" s="167">
        <v>0.95</v>
      </c>
    </row>
    <row r="1804" spans="1:11" x14ac:dyDescent="0.25">
      <c r="A1804" s="153">
        <v>1800</v>
      </c>
      <c r="B1804" s="154" t="s">
        <v>253</v>
      </c>
      <c r="C1804" s="154" t="s">
        <v>254</v>
      </c>
      <c r="D1804" s="154" t="s">
        <v>255</v>
      </c>
      <c r="E1804" s="155" t="s">
        <v>253</v>
      </c>
      <c r="F1804" s="156" t="s">
        <v>253</v>
      </c>
      <c r="G1804" s="155" t="s">
        <v>295</v>
      </c>
      <c r="H1804" s="155" t="s">
        <v>253</v>
      </c>
      <c r="I1804" s="157" t="s">
        <v>253</v>
      </c>
      <c r="J1804" s="156" t="s">
        <v>253</v>
      </c>
      <c r="K1804" s="167" t="s">
        <v>253</v>
      </c>
    </row>
    <row r="1805" spans="1:11" x14ac:dyDescent="0.25">
      <c r="A1805" s="153">
        <v>1801</v>
      </c>
      <c r="B1805" s="154" t="s">
        <v>2407</v>
      </c>
      <c r="C1805" s="154" t="s">
        <v>294</v>
      </c>
      <c r="D1805" s="154" t="s">
        <v>255</v>
      </c>
      <c r="E1805" s="155" t="s">
        <v>352</v>
      </c>
      <c r="F1805" s="156">
        <v>2906.25</v>
      </c>
      <c r="G1805" s="155" t="s">
        <v>295</v>
      </c>
      <c r="H1805" s="155" t="s">
        <v>304</v>
      </c>
      <c r="I1805" s="157">
        <v>41197</v>
      </c>
      <c r="J1805" s="156">
        <v>2582.2199999999998</v>
      </c>
      <c r="K1805" s="167">
        <v>0.95</v>
      </c>
    </row>
    <row r="1806" spans="1:11" x14ac:dyDescent="0.25">
      <c r="A1806" s="153">
        <v>1802</v>
      </c>
      <c r="B1806" s="154" t="s">
        <v>2408</v>
      </c>
      <c r="C1806" s="154" t="s">
        <v>294</v>
      </c>
      <c r="D1806" s="154" t="s">
        <v>255</v>
      </c>
      <c r="E1806" s="155" t="s">
        <v>352</v>
      </c>
      <c r="F1806" s="156">
        <v>2790</v>
      </c>
      <c r="G1806" s="155" t="s">
        <v>295</v>
      </c>
      <c r="H1806" s="155" t="s">
        <v>320</v>
      </c>
      <c r="I1806" s="157">
        <v>41213</v>
      </c>
      <c r="J1806" s="156">
        <v>2478.91</v>
      </c>
      <c r="K1806" s="167">
        <v>0.95</v>
      </c>
    </row>
    <row r="1807" spans="1:11" x14ac:dyDescent="0.25">
      <c r="A1807" s="153">
        <v>1803</v>
      </c>
      <c r="B1807" s="154" t="s">
        <v>2409</v>
      </c>
      <c r="C1807" s="154" t="s">
        <v>294</v>
      </c>
      <c r="D1807" s="154" t="s">
        <v>255</v>
      </c>
      <c r="E1807" s="155" t="s">
        <v>352</v>
      </c>
      <c r="F1807" s="156">
        <v>3487.5</v>
      </c>
      <c r="G1807" s="155" t="s">
        <v>295</v>
      </c>
      <c r="H1807" s="155" t="s">
        <v>304</v>
      </c>
      <c r="I1807" s="157">
        <v>41205</v>
      </c>
      <c r="J1807" s="156">
        <v>3098.64</v>
      </c>
      <c r="K1807" s="167">
        <v>0.95</v>
      </c>
    </row>
    <row r="1808" spans="1:11" x14ac:dyDescent="0.25">
      <c r="A1808" s="153">
        <v>1804</v>
      </c>
      <c r="B1808" s="154" t="s">
        <v>2410</v>
      </c>
      <c r="C1808" s="154" t="s">
        <v>254</v>
      </c>
      <c r="D1808" s="154" t="s">
        <v>255</v>
      </c>
      <c r="E1808" s="155">
        <v>39535</v>
      </c>
      <c r="F1808" s="156">
        <v>2100</v>
      </c>
      <c r="G1808" s="155" t="s">
        <v>295</v>
      </c>
      <c r="H1808" s="155" t="s">
        <v>300</v>
      </c>
      <c r="I1808" s="157">
        <v>41199</v>
      </c>
      <c r="J1808" s="156">
        <v>2068.5</v>
      </c>
      <c r="K1808" s="167">
        <v>1.05</v>
      </c>
    </row>
    <row r="1809" spans="1:11" x14ac:dyDescent="0.25">
      <c r="A1809" s="153">
        <v>1805</v>
      </c>
      <c r="B1809" s="154" t="s">
        <v>2411</v>
      </c>
      <c r="C1809" s="154" t="s">
        <v>294</v>
      </c>
      <c r="D1809" s="154" t="s">
        <v>255</v>
      </c>
      <c r="E1809" s="155" t="s">
        <v>352</v>
      </c>
      <c r="F1809" s="156">
        <v>1395</v>
      </c>
      <c r="G1809" s="155" t="s">
        <v>295</v>
      </c>
      <c r="H1809" s="155" t="s">
        <v>304</v>
      </c>
      <c r="I1809" s="157">
        <v>41291</v>
      </c>
      <c r="J1809" s="156">
        <v>1239.45</v>
      </c>
      <c r="K1809" s="167">
        <v>0.95</v>
      </c>
    </row>
    <row r="1810" spans="1:11" x14ac:dyDescent="0.25">
      <c r="A1810" s="153">
        <v>1806</v>
      </c>
      <c r="B1810" s="154" t="s">
        <v>2412</v>
      </c>
      <c r="C1810" s="154" t="s">
        <v>254</v>
      </c>
      <c r="D1810" s="154" t="s">
        <v>255</v>
      </c>
      <c r="E1810" s="155" t="s">
        <v>352</v>
      </c>
      <c r="F1810" s="156">
        <v>5985</v>
      </c>
      <c r="G1810" s="155" t="s">
        <v>295</v>
      </c>
      <c r="H1810" s="155" t="s">
        <v>309</v>
      </c>
      <c r="I1810" s="157">
        <v>41205</v>
      </c>
      <c r="J1810" s="156">
        <v>5317.67</v>
      </c>
      <c r="K1810" s="167">
        <v>0.95</v>
      </c>
    </row>
    <row r="1811" spans="1:11" x14ac:dyDescent="0.25">
      <c r="A1811" s="153">
        <v>1807</v>
      </c>
      <c r="B1811" s="154" t="s">
        <v>2413</v>
      </c>
      <c r="C1811" s="154" t="s">
        <v>254</v>
      </c>
      <c r="D1811" s="154" t="s">
        <v>255</v>
      </c>
      <c r="E1811" s="155" t="s">
        <v>352</v>
      </c>
      <c r="F1811" s="156">
        <v>6510</v>
      </c>
      <c r="G1811" s="155" t="s">
        <v>295</v>
      </c>
      <c r="H1811" s="155" t="s">
        <v>74</v>
      </c>
      <c r="I1811" s="157">
        <v>41206</v>
      </c>
      <c r="J1811" s="156">
        <v>5579.07</v>
      </c>
      <c r="K1811" s="167">
        <v>0.91</v>
      </c>
    </row>
    <row r="1812" spans="1:11" x14ac:dyDescent="0.25">
      <c r="A1812" s="153">
        <v>1808</v>
      </c>
      <c r="B1812" s="154" t="s">
        <v>2414</v>
      </c>
      <c r="C1812" s="154" t="s">
        <v>254</v>
      </c>
      <c r="D1812" s="154" t="s">
        <v>255</v>
      </c>
      <c r="E1812" s="155" t="s">
        <v>352</v>
      </c>
      <c r="F1812" s="156">
        <v>1162.5</v>
      </c>
      <c r="G1812" s="155" t="s">
        <v>295</v>
      </c>
      <c r="H1812" s="155" t="s">
        <v>297</v>
      </c>
      <c r="I1812" s="157">
        <v>41212</v>
      </c>
      <c r="J1812" s="156">
        <v>1032.8699999999999</v>
      </c>
      <c r="K1812" s="167">
        <v>0.95</v>
      </c>
    </row>
    <row r="1813" spans="1:11" x14ac:dyDescent="0.25">
      <c r="A1813" s="153">
        <v>1809</v>
      </c>
      <c r="B1813" s="154" t="s">
        <v>2415</v>
      </c>
      <c r="C1813" s="154" t="s">
        <v>254</v>
      </c>
      <c r="D1813" s="154" t="s">
        <v>255</v>
      </c>
      <c r="E1813" s="155" t="s">
        <v>352</v>
      </c>
      <c r="F1813" s="156">
        <v>5270</v>
      </c>
      <c r="G1813" s="155" t="s">
        <v>295</v>
      </c>
      <c r="H1813" s="155" t="s">
        <v>297</v>
      </c>
      <c r="I1813" s="157">
        <v>41205</v>
      </c>
      <c r="J1813" s="156">
        <v>4664.72</v>
      </c>
      <c r="K1813" s="167">
        <v>0.94</v>
      </c>
    </row>
    <row r="1814" spans="1:11" x14ac:dyDescent="0.25">
      <c r="A1814" s="153">
        <v>1810</v>
      </c>
      <c r="B1814" s="154" t="s">
        <v>2416</v>
      </c>
      <c r="C1814" s="154" t="s">
        <v>294</v>
      </c>
      <c r="D1814" s="154" t="s">
        <v>255</v>
      </c>
      <c r="E1814" s="155" t="s">
        <v>352</v>
      </c>
      <c r="F1814" s="156">
        <v>7727</v>
      </c>
      <c r="G1814" s="155" t="s">
        <v>295</v>
      </c>
      <c r="H1814" s="155" t="s">
        <v>297</v>
      </c>
      <c r="I1814" s="157">
        <v>41212</v>
      </c>
      <c r="J1814" s="156">
        <v>6865.44</v>
      </c>
      <c r="K1814" s="167">
        <v>0.95</v>
      </c>
    </row>
    <row r="1815" spans="1:11" x14ac:dyDescent="0.25">
      <c r="A1815" s="153">
        <v>1811</v>
      </c>
      <c r="B1815" s="154" t="s">
        <v>2417</v>
      </c>
      <c r="C1815" s="154" t="s">
        <v>254</v>
      </c>
      <c r="D1815" s="154" t="s">
        <v>255</v>
      </c>
      <c r="E1815" s="155" t="s">
        <v>352</v>
      </c>
      <c r="F1815" s="156">
        <v>5270</v>
      </c>
      <c r="G1815" s="155" t="s">
        <v>295</v>
      </c>
      <c r="H1815" s="155" t="s">
        <v>297</v>
      </c>
      <c r="I1815" s="157">
        <v>41205</v>
      </c>
      <c r="J1815" s="156">
        <v>4682.3900000000003</v>
      </c>
      <c r="K1815" s="167">
        <v>0.95</v>
      </c>
    </row>
    <row r="1816" spans="1:11" x14ac:dyDescent="0.25">
      <c r="A1816" s="153">
        <v>1812</v>
      </c>
      <c r="B1816" s="154" t="s">
        <v>2418</v>
      </c>
      <c r="C1816" s="154" t="s">
        <v>254</v>
      </c>
      <c r="D1816" s="154" t="s">
        <v>255</v>
      </c>
      <c r="E1816" s="155" t="s">
        <v>352</v>
      </c>
      <c r="F1816" s="156">
        <v>3517.5</v>
      </c>
      <c r="G1816" s="155" t="s">
        <v>295</v>
      </c>
      <c r="H1816" s="155" t="s">
        <v>304</v>
      </c>
      <c r="I1816" s="157">
        <v>41211</v>
      </c>
      <c r="J1816" s="156">
        <v>3125.29</v>
      </c>
      <c r="K1816" s="167">
        <v>0.95</v>
      </c>
    </row>
    <row r="1817" spans="1:11" x14ac:dyDescent="0.25">
      <c r="A1817" s="153">
        <v>1813</v>
      </c>
      <c r="B1817" s="154" t="s">
        <v>2419</v>
      </c>
      <c r="C1817" s="154" t="s">
        <v>254</v>
      </c>
      <c r="D1817" s="154" t="s">
        <v>255</v>
      </c>
      <c r="E1817" s="155" t="s">
        <v>352</v>
      </c>
      <c r="F1817" s="156">
        <v>3885</v>
      </c>
      <c r="G1817" s="155" t="s">
        <v>295</v>
      </c>
      <c r="H1817" s="155" t="s">
        <v>304</v>
      </c>
      <c r="I1817" s="157">
        <v>41205</v>
      </c>
      <c r="J1817" s="156">
        <v>3451.82</v>
      </c>
      <c r="K1817" s="167">
        <v>0.95</v>
      </c>
    </row>
    <row r="1818" spans="1:11" x14ac:dyDescent="0.25">
      <c r="A1818" s="153">
        <v>1814</v>
      </c>
      <c r="B1818" s="154" t="s">
        <v>2420</v>
      </c>
      <c r="C1818" s="154" t="s">
        <v>254</v>
      </c>
      <c r="D1818" s="154" t="s">
        <v>255</v>
      </c>
      <c r="E1818" s="155" t="s">
        <v>352</v>
      </c>
      <c r="F1818" s="156">
        <v>20632.5</v>
      </c>
      <c r="G1818" s="155" t="s">
        <v>295</v>
      </c>
      <c r="H1818" s="155" t="s">
        <v>304</v>
      </c>
      <c r="I1818" s="157">
        <v>41211</v>
      </c>
      <c r="J1818" s="156">
        <v>18331.97</v>
      </c>
      <c r="K1818" s="167">
        <v>0.95</v>
      </c>
    </row>
    <row r="1819" spans="1:11" x14ac:dyDescent="0.25">
      <c r="A1819" s="153">
        <v>1815</v>
      </c>
      <c r="B1819" s="154" t="s">
        <v>2421</v>
      </c>
      <c r="C1819" s="154" t="s">
        <v>294</v>
      </c>
      <c r="D1819" s="154" t="s">
        <v>255</v>
      </c>
      <c r="E1819" s="155" t="s">
        <v>352</v>
      </c>
      <c r="F1819" s="156">
        <v>23211.25</v>
      </c>
      <c r="G1819" s="155" t="s">
        <v>295</v>
      </c>
      <c r="H1819" s="155" t="s">
        <v>309</v>
      </c>
      <c r="I1819" s="157">
        <v>41227</v>
      </c>
      <c r="J1819" s="156">
        <v>20623.3</v>
      </c>
      <c r="K1819" s="167">
        <v>0.95</v>
      </c>
    </row>
    <row r="1820" spans="1:11" x14ac:dyDescent="0.25">
      <c r="A1820" s="153">
        <v>1816</v>
      </c>
      <c r="B1820" s="154" t="s">
        <v>2422</v>
      </c>
      <c r="C1820" s="154" t="s">
        <v>254</v>
      </c>
      <c r="D1820" s="154" t="s">
        <v>255</v>
      </c>
      <c r="E1820" s="155" t="s">
        <v>352</v>
      </c>
      <c r="F1820" s="156">
        <v>8820</v>
      </c>
      <c r="G1820" s="155" t="s">
        <v>295</v>
      </c>
      <c r="H1820" s="155" t="s">
        <v>316</v>
      </c>
      <c r="I1820" s="157">
        <v>41260</v>
      </c>
      <c r="J1820" s="156">
        <v>7836.57</v>
      </c>
      <c r="K1820" s="167">
        <v>0.95</v>
      </c>
    </row>
    <row r="1821" spans="1:11" x14ac:dyDescent="0.25">
      <c r="A1821" s="153">
        <v>1817</v>
      </c>
      <c r="B1821" s="154" t="s">
        <v>2423</v>
      </c>
      <c r="C1821" s="154" t="s">
        <v>254</v>
      </c>
      <c r="D1821" s="154" t="s">
        <v>255</v>
      </c>
      <c r="E1821" s="155" t="s">
        <v>352</v>
      </c>
      <c r="F1821" s="156">
        <v>6300</v>
      </c>
      <c r="G1821" s="155" t="s">
        <v>295</v>
      </c>
      <c r="H1821" s="155" t="s">
        <v>309</v>
      </c>
      <c r="I1821" s="157">
        <v>41211</v>
      </c>
      <c r="J1821" s="156">
        <v>5597.55</v>
      </c>
      <c r="K1821" s="167">
        <v>0.95</v>
      </c>
    </row>
    <row r="1822" spans="1:11" x14ac:dyDescent="0.25">
      <c r="A1822" s="153">
        <v>1818</v>
      </c>
      <c r="B1822" s="154" t="s">
        <v>2424</v>
      </c>
      <c r="C1822" s="154" t="s">
        <v>254</v>
      </c>
      <c r="D1822" s="154" t="s">
        <v>255</v>
      </c>
      <c r="E1822" s="155" t="s">
        <v>352</v>
      </c>
      <c r="F1822" s="156">
        <v>3255</v>
      </c>
      <c r="G1822" s="155" t="s">
        <v>295</v>
      </c>
      <c r="H1822" s="155" t="s">
        <v>304</v>
      </c>
      <c r="I1822" s="157">
        <v>41208</v>
      </c>
      <c r="J1822" s="156">
        <v>2892.06</v>
      </c>
      <c r="K1822" s="167">
        <v>0.95</v>
      </c>
    </row>
    <row r="1823" spans="1:11" x14ac:dyDescent="0.25">
      <c r="A1823" s="153">
        <v>1819</v>
      </c>
      <c r="B1823" s="154" t="s">
        <v>2425</v>
      </c>
      <c r="C1823" s="154" t="s">
        <v>254</v>
      </c>
      <c r="D1823" s="154" t="s">
        <v>255</v>
      </c>
      <c r="E1823" s="155" t="s">
        <v>352</v>
      </c>
      <c r="F1823" s="156">
        <v>4725</v>
      </c>
      <c r="G1823" s="155" t="s">
        <v>295</v>
      </c>
      <c r="H1823" s="155" t="s">
        <v>304</v>
      </c>
      <c r="I1823" s="157">
        <v>41208</v>
      </c>
      <c r="J1823" s="156">
        <v>4198.16</v>
      </c>
      <c r="K1823" s="167">
        <v>0.95</v>
      </c>
    </row>
    <row r="1824" spans="1:11" x14ac:dyDescent="0.25">
      <c r="A1824" s="153">
        <v>1820</v>
      </c>
      <c r="B1824" s="154" t="s">
        <v>2426</v>
      </c>
      <c r="C1824" s="154" t="s">
        <v>254</v>
      </c>
      <c r="D1824" s="154" t="s">
        <v>255</v>
      </c>
      <c r="E1824" s="155" t="s">
        <v>352</v>
      </c>
      <c r="F1824" s="156">
        <v>7245</v>
      </c>
      <c r="G1824" s="155" t="s">
        <v>295</v>
      </c>
      <c r="H1824" s="155" t="s">
        <v>304</v>
      </c>
      <c r="I1824" s="157">
        <v>41208</v>
      </c>
      <c r="J1824" s="156">
        <v>6437.18</v>
      </c>
      <c r="K1824" s="167">
        <v>0.95</v>
      </c>
    </row>
    <row r="1825" spans="1:11" x14ac:dyDescent="0.25">
      <c r="A1825" s="153">
        <v>1821</v>
      </c>
      <c r="B1825" s="154" t="s">
        <v>2427</v>
      </c>
      <c r="C1825" s="154" t="s">
        <v>254</v>
      </c>
      <c r="D1825" s="154" t="s">
        <v>255</v>
      </c>
      <c r="E1825" s="155" t="s">
        <v>352</v>
      </c>
      <c r="F1825" s="156">
        <v>35595</v>
      </c>
      <c r="G1825" s="155" t="s">
        <v>295</v>
      </c>
      <c r="H1825" s="155" t="s">
        <v>300</v>
      </c>
      <c r="I1825" s="157">
        <v>41211</v>
      </c>
      <c r="J1825" s="156">
        <v>33405.9</v>
      </c>
      <c r="K1825" s="167">
        <v>1</v>
      </c>
    </row>
    <row r="1826" spans="1:11" x14ac:dyDescent="0.25">
      <c r="A1826" s="153">
        <v>1822</v>
      </c>
      <c r="B1826" s="154" t="s">
        <v>2428</v>
      </c>
      <c r="C1826" s="154" t="s">
        <v>254</v>
      </c>
      <c r="D1826" s="154" t="s">
        <v>255</v>
      </c>
      <c r="E1826" s="155" t="s">
        <v>352</v>
      </c>
      <c r="F1826" s="156">
        <v>9765</v>
      </c>
      <c r="G1826" s="155" t="s">
        <v>295</v>
      </c>
      <c r="H1826" s="155" t="s">
        <v>315</v>
      </c>
      <c r="I1826" s="157">
        <v>41213</v>
      </c>
      <c r="J1826" s="156">
        <v>9164.4500000000007</v>
      </c>
      <c r="K1826" s="167">
        <v>1</v>
      </c>
    </row>
    <row r="1827" spans="1:11" x14ac:dyDescent="0.25">
      <c r="A1827" s="153">
        <v>1823</v>
      </c>
      <c r="B1827" s="154" t="s">
        <v>253</v>
      </c>
      <c r="C1827" s="154" t="s">
        <v>254</v>
      </c>
      <c r="D1827" s="154" t="s">
        <v>255</v>
      </c>
      <c r="E1827" s="155" t="s">
        <v>253</v>
      </c>
      <c r="F1827" s="156" t="s">
        <v>253</v>
      </c>
      <c r="G1827" s="155" t="s">
        <v>295</v>
      </c>
      <c r="H1827" s="155" t="s">
        <v>253</v>
      </c>
      <c r="I1827" s="157" t="s">
        <v>253</v>
      </c>
      <c r="J1827" s="156" t="s">
        <v>253</v>
      </c>
      <c r="K1827" s="167" t="s">
        <v>253</v>
      </c>
    </row>
    <row r="1828" spans="1:11" x14ac:dyDescent="0.25">
      <c r="A1828" s="153">
        <v>1824</v>
      </c>
      <c r="B1828" s="154" t="s">
        <v>253</v>
      </c>
      <c r="C1828" s="154" t="s">
        <v>254</v>
      </c>
      <c r="D1828" s="154" t="s">
        <v>255</v>
      </c>
      <c r="E1828" s="155" t="s">
        <v>253</v>
      </c>
      <c r="F1828" s="156" t="s">
        <v>253</v>
      </c>
      <c r="G1828" s="155" t="s">
        <v>295</v>
      </c>
      <c r="H1828" s="155" t="s">
        <v>253</v>
      </c>
      <c r="I1828" s="157" t="s">
        <v>253</v>
      </c>
      <c r="J1828" s="156" t="s">
        <v>253</v>
      </c>
      <c r="K1828" s="167" t="s">
        <v>253</v>
      </c>
    </row>
    <row r="1829" spans="1:11" x14ac:dyDescent="0.25">
      <c r="A1829" s="153">
        <v>1825</v>
      </c>
      <c r="B1829" s="154" t="s">
        <v>2429</v>
      </c>
      <c r="C1829" s="154" t="s">
        <v>254</v>
      </c>
      <c r="D1829" s="154" t="s">
        <v>255</v>
      </c>
      <c r="E1829" s="155" t="s">
        <v>352</v>
      </c>
      <c r="F1829" s="156">
        <v>8400</v>
      </c>
      <c r="G1829" s="155" t="s">
        <v>295</v>
      </c>
      <c r="H1829" s="155" t="s">
        <v>300</v>
      </c>
      <c r="I1829" s="157">
        <v>41205</v>
      </c>
      <c r="J1829" s="156">
        <v>7785.75</v>
      </c>
      <c r="K1829" s="167">
        <v>0.99</v>
      </c>
    </row>
    <row r="1830" spans="1:11" x14ac:dyDescent="0.25">
      <c r="A1830" s="153">
        <v>1826</v>
      </c>
      <c r="B1830" s="154" t="s">
        <v>2430</v>
      </c>
      <c r="C1830" s="154" t="s">
        <v>254</v>
      </c>
      <c r="D1830" s="154" t="s">
        <v>255</v>
      </c>
      <c r="E1830" s="155" t="s">
        <v>352</v>
      </c>
      <c r="F1830" s="156">
        <v>4095</v>
      </c>
      <c r="G1830" s="155" t="s">
        <v>295</v>
      </c>
      <c r="H1830" s="155" t="s">
        <v>309</v>
      </c>
      <c r="I1830" s="157">
        <v>41207</v>
      </c>
      <c r="J1830" s="156">
        <v>3638.4</v>
      </c>
      <c r="K1830" s="167">
        <v>0.95</v>
      </c>
    </row>
    <row r="1831" spans="1:11" x14ac:dyDescent="0.25">
      <c r="A1831" s="153">
        <v>1827</v>
      </c>
      <c r="B1831" s="154" t="s">
        <v>2431</v>
      </c>
      <c r="C1831" s="154" t="s">
        <v>254</v>
      </c>
      <c r="D1831" s="154" t="s">
        <v>255</v>
      </c>
      <c r="E1831" s="155" t="s">
        <v>352</v>
      </c>
      <c r="F1831" s="156">
        <v>4095</v>
      </c>
      <c r="G1831" s="155" t="s">
        <v>295</v>
      </c>
      <c r="H1831" s="155" t="s">
        <v>309</v>
      </c>
      <c r="I1831" s="157">
        <v>41207</v>
      </c>
      <c r="J1831" s="156">
        <v>3638.4</v>
      </c>
      <c r="K1831" s="167">
        <v>0.95</v>
      </c>
    </row>
    <row r="1832" spans="1:11" x14ac:dyDescent="0.25">
      <c r="A1832" s="153">
        <v>1828</v>
      </c>
      <c r="B1832" s="154" t="s">
        <v>2432</v>
      </c>
      <c r="C1832" s="154" t="s">
        <v>254</v>
      </c>
      <c r="D1832" s="154" t="s">
        <v>255</v>
      </c>
      <c r="E1832" s="155" t="s">
        <v>352</v>
      </c>
      <c r="F1832" s="156">
        <v>11340</v>
      </c>
      <c r="G1832" s="155" t="s">
        <v>295</v>
      </c>
      <c r="H1832" s="155" t="s">
        <v>309</v>
      </c>
      <c r="I1832" s="157">
        <v>41207</v>
      </c>
      <c r="J1832" s="156">
        <v>10075.59</v>
      </c>
      <c r="K1832" s="167">
        <v>0.95</v>
      </c>
    </row>
    <row r="1833" spans="1:11" x14ac:dyDescent="0.25">
      <c r="A1833" s="153">
        <v>1829</v>
      </c>
      <c r="B1833" s="154" t="s">
        <v>2433</v>
      </c>
      <c r="C1833" s="154" t="s">
        <v>254</v>
      </c>
      <c r="D1833" s="154" t="s">
        <v>255</v>
      </c>
      <c r="E1833" s="155" t="s">
        <v>352</v>
      </c>
      <c r="F1833" s="156">
        <v>8788.11</v>
      </c>
      <c r="G1833" s="155" t="s">
        <v>295</v>
      </c>
      <c r="H1833" s="155" t="s">
        <v>315</v>
      </c>
      <c r="I1833" s="157">
        <v>41213</v>
      </c>
      <c r="J1833" s="156">
        <v>8247.65</v>
      </c>
      <c r="K1833" s="167">
        <v>1</v>
      </c>
    </row>
    <row r="1834" spans="1:11" x14ac:dyDescent="0.25">
      <c r="A1834" s="153">
        <v>1830</v>
      </c>
      <c r="B1834" s="154" t="s">
        <v>253</v>
      </c>
      <c r="C1834" s="154" t="s">
        <v>254</v>
      </c>
      <c r="D1834" s="154" t="s">
        <v>255</v>
      </c>
      <c r="E1834" s="155" t="s">
        <v>253</v>
      </c>
      <c r="F1834" s="156" t="s">
        <v>253</v>
      </c>
      <c r="G1834" s="155" t="s">
        <v>295</v>
      </c>
      <c r="H1834" s="155" t="s">
        <v>253</v>
      </c>
      <c r="I1834" s="157" t="s">
        <v>253</v>
      </c>
      <c r="J1834" s="156" t="s">
        <v>253</v>
      </c>
      <c r="K1834" s="167" t="s">
        <v>253</v>
      </c>
    </row>
    <row r="1835" spans="1:11" x14ac:dyDescent="0.25">
      <c r="A1835" s="153">
        <v>1831</v>
      </c>
      <c r="B1835" s="154" t="s">
        <v>2434</v>
      </c>
      <c r="C1835" s="154" t="s">
        <v>254</v>
      </c>
      <c r="D1835" s="154" t="s">
        <v>255</v>
      </c>
      <c r="E1835" s="155" t="s">
        <v>352</v>
      </c>
      <c r="F1835" s="156">
        <v>4975.57</v>
      </c>
      <c r="G1835" s="155" t="s">
        <v>295</v>
      </c>
      <c r="H1835" s="155" t="s">
        <v>315</v>
      </c>
      <c r="I1835" s="157">
        <v>41213</v>
      </c>
      <c r="J1835" s="156">
        <v>4669.59</v>
      </c>
      <c r="K1835" s="167">
        <v>1</v>
      </c>
    </row>
    <row r="1836" spans="1:11" x14ac:dyDescent="0.25">
      <c r="A1836" s="153">
        <v>1832</v>
      </c>
      <c r="B1836" s="154" t="s">
        <v>2435</v>
      </c>
      <c r="C1836" s="154" t="s">
        <v>294</v>
      </c>
      <c r="D1836" s="154" t="s">
        <v>255</v>
      </c>
      <c r="E1836" s="155" t="s">
        <v>352</v>
      </c>
      <c r="F1836" s="156">
        <v>6169</v>
      </c>
      <c r="G1836" s="155" t="s">
        <v>295</v>
      </c>
      <c r="H1836" s="155" t="s">
        <v>297</v>
      </c>
      <c r="I1836" s="157">
        <v>41212</v>
      </c>
      <c r="J1836" s="156">
        <v>5481.15</v>
      </c>
      <c r="K1836" s="167">
        <v>0.95</v>
      </c>
    </row>
    <row r="1837" spans="1:11" x14ac:dyDescent="0.25">
      <c r="A1837" s="153">
        <v>1833</v>
      </c>
      <c r="B1837" s="154" t="s">
        <v>2436</v>
      </c>
      <c r="C1837" s="154" t="s">
        <v>294</v>
      </c>
      <c r="D1837" s="154" t="s">
        <v>255</v>
      </c>
      <c r="E1837" s="155" t="s">
        <v>352</v>
      </c>
      <c r="F1837" s="156">
        <v>4068.75</v>
      </c>
      <c r="G1837" s="155" t="s">
        <v>295</v>
      </c>
      <c r="H1837" s="155" t="s">
        <v>304</v>
      </c>
      <c r="I1837" s="157">
        <v>41212</v>
      </c>
      <c r="J1837" s="156">
        <v>3615.08</v>
      </c>
      <c r="K1837" s="167">
        <v>0.95</v>
      </c>
    </row>
    <row r="1838" spans="1:11" x14ac:dyDescent="0.25">
      <c r="A1838" s="153">
        <v>1834</v>
      </c>
      <c r="B1838" s="154" t="s">
        <v>2437</v>
      </c>
      <c r="C1838" s="154" t="s">
        <v>294</v>
      </c>
      <c r="D1838" s="154" t="s">
        <v>255</v>
      </c>
      <c r="E1838" s="155" t="s">
        <v>352</v>
      </c>
      <c r="F1838" s="156">
        <v>7401.25</v>
      </c>
      <c r="G1838" s="155" t="s">
        <v>295</v>
      </c>
      <c r="H1838" s="155" t="s">
        <v>304</v>
      </c>
      <c r="I1838" s="157">
        <v>41255</v>
      </c>
      <c r="J1838" s="156">
        <v>6576.01</v>
      </c>
      <c r="K1838" s="167">
        <v>0.95</v>
      </c>
    </row>
    <row r="1839" spans="1:11" x14ac:dyDescent="0.25">
      <c r="A1839" s="153">
        <v>1835</v>
      </c>
      <c r="B1839" s="154" t="s">
        <v>2438</v>
      </c>
      <c r="C1839" s="154" t="s">
        <v>294</v>
      </c>
      <c r="D1839" s="154" t="s">
        <v>255</v>
      </c>
      <c r="E1839" s="155" t="s">
        <v>352</v>
      </c>
      <c r="F1839" s="156">
        <v>4688.75</v>
      </c>
      <c r="G1839" s="155" t="s">
        <v>295</v>
      </c>
      <c r="H1839" s="155" t="s">
        <v>304</v>
      </c>
      <c r="I1839" s="157">
        <v>41212</v>
      </c>
      <c r="J1839" s="156">
        <v>4165.95</v>
      </c>
      <c r="K1839" s="167">
        <v>0.95</v>
      </c>
    </row>
    <row r="1840" spans="1:11" x14ac:dyDescent="0.25">
      <c r="A1840" s="153">
        <v>1836</v>
      </c>
      <c r="B1840" s="154" t="s">
        <v>2439</v>
      </c>
      <c r="C1840" s="154" t="s">
        <v>254</v>
      </c>
      <c r="D1840" s="154" t="s">
        <v>255</v>
      </c>
      <c r="E1840" s="155" t="s">
        <v>352</v>
      </c>
      <c r="F1840" s="156">
        <v>41924.58</v>
      </c>
      <c r="G1840" s="155" t="s">
        <v>295</v>
      </c>
      <c r="H1840" s="155" t="s">
        <v>304</v>
      </c>
      <c r="I1840" s="157">
        <v>41212</v>
      </c>
      <c r="J1840" s="156">
        <v>37249.99</v>
      </c>
      <c r="K1840" s="167">
        <v>0.95</v>
      </c>
    </row>
    <row r="1841" spans="1:11" x14ac:dyDescent="0.25">
      <c r="A1841" s="153">
        <v>1837</v>
      </c>
      <c r="B1841" s="154" t="s">
        <v>2440</v>
      </c>
      <c r="C1841" s="154" t="s">
        <v>254</v>
      </c>
      <c r="D1841" s="154" t="s">
        <v>255</v>
      </c>
      <c r="E1841" s="155" t="s">
        <v>352</v>
      </c>
      <c r="F1841" s="156">
        <v>58170</v>
      </c>
      <c r="G1841" s="155" t="s">
        <v>295</v>
      </c>
      <c r="H1841" s="155" t="s">
        <v>316</v>
      </c>
      <c r="I1841" s="157">
        <v>41213</v>
      </c>
      <c r="J1841" s="156">
        <v>51684.04</v>
      </c>
      <c r="K1841" s="167">
        <v>0.95</v>
      </c>
    </row>
    <row r="1842" spans="1:11" x14ac:dyDescent="0.25">
      <c r="A1842" s="153">
        <v>1838</v>
      </c>
      <c r="B1842" s="154" t="s">
        <v>2441</v>
      </c>
      <c r="C1842" s="154" t="s">
        <v>254</v>
      </c>
      <c r="D1842" s="154" t="s">
        <v>255</v>
      </c>
      <c r="E1842" s="155" t="s">
        <v>352</v>
      </c>
      <c r="F1842" s="156">
        <v>4935</v>
      </c>
      <c r="G1842" s="155" t="s">
        <v>295</v>
      </c>
      <c r="H1842" s="155" t="s">
        <v>318</v>
      </c>
      <c r="I1842" s="157">
        <v>41226</v>
      </c>
      <c r="J1842" s="156">
        <v>4860.9799999999996</v>
      </c>
      <c r="K1842" s="167">
        <v>1.05</v>
      </c>
    </row>
    <row r="1843" spans="1:11" x14ac:dyDescent="0.25">
      <c r="A1843" s="153">
        <v>1839</v>
      </c>
      <c r="B1843" s="154" t="s">
        <v>2442</v>
      </c>
      <c r="C1843" s="154" t="s">
        <v>294</v>
      </c>
      <c r="D1843" s="154" t="s">
        <v>255</v>
      </c>
      <c r="E1843" s="155" t="s">
        <v>352</v>
      </c>
      <c r="F1843" s="156">
        <v>6169</v>
      </c>
      <c r="G1843" s="155" t="s">
        <v>295</v>
      </c>
      <c r="H1843" s="155" t="s">
        <v>297</v>
      </c>
      <c r="I1843" s="157">
        <v>41212</v>
      </c>
      <c r="J1843" s="156">
        <v>5481.15</v>
      </c>
      <c r="K1843" s="167">
        <v>0.95</v>
      </c>
    </row>
    <row r="1844" spans="1:11" x14ac:dyDescent="0.25">
      <c r="A1844" s="153">
        <v>1840</v>
      </c>
      <c r="B1844" s="154" t="s">
        <v>2443</v>
      </c>
      <c r="C1844" s="154" t="s">
        <v>294</v>
      </c>
      <c r="D1844" s="154" t="s">
        <v>255</v>
      </c>
      <c r="E1844" s="155" t="s">
        <v>352</v>
      </c>
      <c r="F1844" s="156">
        <v>1860</v>
      </c>
      <c r="G1844" s="155" t="s">
        <v>295</v>
      </c>
      <c r="H1844" s="155" t="s">
        <v>304</v>
      </c>
      <c r="I1844" s="157">
        <v>41214</v>
      </c>
      <c r="J1844" s="156">
        <v>1677</v>
      </c>
      <c r="K1844" s="167">
        <v>0.96</v>
      </c>
    </row>
    <row r="1845" spans="1:11" x14ac:dyDescent="0.25">
      <c r="A1845" s="153">
        <v>1841</v>
      </c>
      <c r="B1845" s="154" t="s">
        <v>2444</v>
      </c>
      <c r="C1845" s="154" t="s">
        <v>254</v>
      </c>
      <c r="D1845" s="154" t="s">
        <v>255</v>
      </c>
      <c r="E1845" s="155" t="s">
        <v>352</v>
      </c>
      <c r="F1845" s="156">
        <v>945</v>
      </c>
      <c r="G1845" s="155" t="s">
        <v>295</v>
      </c>
      <c r="H1845" s="155" t="s">
        <v>320</v>
      </c>
      <c r="I1845" s="157">
        <v>41218</v>
      </c>
      <c r="J1845" s="156">
        <v>839.63</v>
      </c>
      <c r="K1845" s="167">
        <v>0.95</v>
      </c>
    </row>
    <row r="1846" spans="1:11" x14ac:dyDescent="0.25">
      <c r="A1846" s="153">
        <v>1842</v>
      </c>
      <c r="B1846" s="154" t="s">
        <v>2445</v>
      </c>
      <c r="C1846" s="154" t="s">
        <v>294</v>
      </c>
      <c r="D1846" s="154" t="s">
        <v>255</v>
      </c>
      <c r="E1846" s="155" t="s">
        <v>352</v>
      </c>
      <c r="F1846" s="156">
        <v>480</v>
      </c>
      <c r="G1846" s="155" t="s">
        <v>295</v>
      </c>
      <c r="H1846" s="155" t="s">
        <v>297</v>
      </c>
      <c r="I1846" s="157">
        <v>41254</v>
      </c>
      <c r="J1846" s="156">
        <v>433.68</v>
      </c>
      <c r="K1846" s="167">
        <v>0.96</v>
      </c>
    </row>
    <row r="1847" spans="1:11" x14ac:dyDescent="0.25">
      <c r="A1847" s="153">
        <v>1843</v>
      </c>
      <c r="B1847" s="154" t="s">
        <v>2446</v>
      </c>
      <c r="C1847" s="154" t="s">
        <v>294</v>
      </c>
      <c r="D1847" s="154" t="s">
        <v>255</v>
      </c>
      <c r="E1847" s="155" t="s">
        <v>352</v>
      </c>
      <c r="F1847" s="156">
        <v>2635</v>
      </c>
      <c r="G1847" s="155" t="s">
        <v>295</v>
      </c>
      <c r="H1847" s="155" t="s">
        <v>304</v>
      </c>
      <c r="I1847" s="157">
        <v>41214</v>
      </c>
      <c r="J1847" s="156">
        <v>2341.19</v>
      </c>
      <c r="K1847" s="167">
        <v>0.95</v>
      </c>
    </row>
    <row r="1848" spans="1:11" x14ac:dyDescent="0.25">
      <c r="A1848" s="153">
        <v>1844</v>
      </c>
      <c r="B1848" s="154" t="s">
        <v>2447</v>
      </c>
      <c r="C1848" s="154" t="s">
        <v>254</v>
      </c>
      <c r="D1848" s="154" t="s">
        <v>255</v>
      </c>
      <c r="E1848" s="155" t="s">
        <v>352</v>
      </c>
      <c r="F1848" s="156">
        <v>1705</v>
      </c>
      <c r="G1848" s="155" t="s">
        <v>295</v>
      </c>
      <c r="H1848" s="155" t="s">
        <v>302</v>
      </c>
      <c r="I1848" s="157">
        <v>41438</v>
      </c>
      <c r="J1848" s="156">
        <v>1514.89</v>
      </c>
      <c r="K1848" s="167">
        <v>0.95</v>
      </c>
    </row>
    <row r="1849" spans="1:11" x14ac:dyDescent="0.25">
      <c r="A1849" s="153">
        <v>1845</v>
      </c>
      <c r="B1849" s="154" t="s">
        <v>2448</v>
      </c>
      <c r="C1849" s="154" t="s">
        <v>294</v>
      </c>
      <c r="D1849" s="154" t="s">
        <v>255</v>
      </c>
      <c r="E1849" s="155" t="s">
        <v>352</v>
      </c>
      <c r="F1849" s="156">
        <v>4843.75</v>
      </c>
      <c r="G1849" s="155" t="s">
        <v>295</v>
      </c>
      <c r="H1849" s="155" t="s">
        <v>304</v>
      </c>
      <c r="I1849" s="157">
        <v>41214</v>
      </c>
      <c r="J1849" s="156">
        <v>4528.8999999999996</v>
      </c>
      <c r="K1849" s="167">
        <v>1</v>
      </c>
    </row>
    <row r="1850" spans="1:11" x14ac:dyDescent="0.25">
      <c r="A1850" s="153">
        <v>1846</v>
      </c>
      <c r="B1850" s="154" t="s">
        <v>2449</v>
      </c>
      <c r="C1850" s="154" t="s">
        <v>254</v>
      </c>
      <c r="D1850" s="154" t="s">
        <v>255</v>
      </c>
      <c r="E1850" s="155" t="s">
        <v>352</v>
      </c>
      <c r="F1850" s="156">
        <v>5827.5</v>
      </c>
      <c r="G1850" s="155" t="s">
        <v>295</v>
      </c>
      <c r="H1850" s="155" t="s">
        <v>320</v>
      </c>
      <c r="I1850" s="157">
        <v>41218</v>
      </c>
      <c r="J1850" s="156">
        <v>5177.72</v>
      </c>
      <c r="K1850" s="167">
        <v>0.95</v>
      </c>
    </row>
    <row r="1851" spans="1:11" x14ac:dyDescent="0.25">
      <c r="A1851" s="153">
        <v>1847</v>
      </c>
      <c r="B1851" s="154" t="s">
        <v>2450</v>
      </c>
      <c r="C1851" s="154" t="s">
        <v>254</v>
      </c>
      <c r="D1851" s="154" t="s">
        <v>255</v>
      </c>
      <c r="E1851" s="155" t="s">
        <v>352</v>
      </c>
      <c r="F1851" s="156">
        <v>3991.25</v>
      </c>
      <c r="G1851" s="155" t="s">
        <v>295</v>
      </c>
      <c r="H1851" s="155" t="s">
        <v>297</v>
      </c>
      <c r="I1851" s="157">
        <v>41223</v>
      </c>
      <c r="J1851" s="156">
        <v>3387.66</v>
      </c>
      <c r="K1851" s="167">
        <v>0.9</v>
      </c>
    </row>
    <row r="1852" spans="1:11" x14ac:dyDescent="0.25">
      <c r="A1852" s="153">
        <v>1848</v>
      </c>
      <c r="B1852" s="154" t="s">
        <v>2451</v>
      </c>
      <c r="C1852" s="154" t="s">
        <v>294</v>
      </c>
      <c r="D1852" s="154" t="s">
        <v>255</v>
      </c>
      <c r="E1852" s="155" t="s">
        <v>352</v>
      </c>
      <c r="F1852" s="156">
        <v>2170</v>
      </c>
      <c r="G1852" s="155" t="s">
        <v>295</v>
      </c>
      <c r="H1852" s="155" t="s">
        <v>74</v>
      </c>
      <c r="I1852" s="157">
        <v>41240</v>
      </c>
      <c r="J1852" s="156">
        <v>1928.02</v>
      </c>
      <c r="K1852" s="167">
        <v>0.95</v>
      </c>
    </row>
    <row r="1853" spans="1:11" x14ac:dyDescent="0.25">
      <c r="A1853" s="153">
        <v>1849</v>
      </c>
      <c r="B1853" s="154" t="s">
        <v>253</v>
      </c>
      <c r="C1853" s="154" t="s">
        <v>254</v>
      </c>
      <c r="D1853" s="154" t="s">
        <v>255</v>
      </c>
      <c r="E1853" s="155" t="s">
        <v>253</v>
      </c>
      <c r="F1853" s="156" t="s">
        <v>253</v>
      </c>
      <c r="G1853" s="155" t="s">
        <v>295</v>
      </c>
      <c r="H1853" s="155" t="s">
        <v>253</v>
      </c>
      <c r="I1853" s="157" t="s">
        <v>253</v>
      </c>
      <c r="J1853" s="156" t="s">
        <v>253</v>
      </c>
      <c r="K1853" s="167" t="s">
        <v>253</v>
      </c>
    </row>
    <row r="1854" spans="1:11" x14ac:dyDescent="0.25">
      <c r="A1854" s="153">
        <v>1850</v>
      </c>
      <c r="B1854" s="154" t="s">
        <v>2452</v>
      </c>
      <c r="C1854" s="154" t="s">
        <v>254</v>
      </c>
      <c r="D1854" s="154" t="s">
        <v>255</v>
      </c>
      <c r="E1854" s="155" t="s">
        <v>352</v>
      </c>
      <c r="F1854" s="156">
        <v>3022.5</v>
      </c>
      <c r="G1854" s="155" t="s">
        <v>295</v>
      </c>
      <c r="H1854" s="155" t="s">
        <v>297</v>
      </c>
      <c r="I1854" s="157">
        <v>41269</v>
      </c>
      <c r="J1854" s="156">
        <v>2685.48</v>
      </c>
      <c r="K1854" s="167">
        <v>0.95</v>
      </c>
    </row>
    <row r="1855" spans="1:11" x14ac:dyDescent="0.25">
      <c r="A1855" s="153">
        <v>1851</v>
      </c>
      <c r="B1855" s="154" t="s">
        <v>2453</v>
      </c>
      <c r="C1855" s="154" t="s">
        <v>254</v>
      </c>
      <c r="D1855" s="154" t="s">
        <v>255</v>
      </c>
      <c r="E1855" s="155" t="s">
        <v>352</v>
      </c>
      <c r="F1855" s="156">
        <v>14260</v>
      </c>
      <c r="G1855" s="155" t="s">
        <v>295</v>
      </c>
      <c r="H1855" s="155" t="s">
        <v>302</v>
      </c>
      <c r="I1855" s="157">
        <v>41249</v>
      </c>
      <c r="J1855" s="156">
        <v>12670.01</v>
      </c>
      <c r="K1855" s="167">
        <v>0.95</v>
      </c>
    </row>
    <row r="1856" spans="1:11" x14ac:dyDescent="0.25">
      <c r="A1856" s="153">
        <v>1852</v>
      </c>
      <c r="B1856" s="154" t="s">
        <v>2454</v>
      </c>
      <c r="C1856" s="154" t="s">
        <v>254</v>
      </c>
      <c r="D1856" s="154" t="s">
        <v>255</v>
      </c>
      <c r="E1856" s="155" t="s">
        <v>352</v>
      </c>
      <c r="F1856" s="156">
        <v>3410</v>
      </c>
      <c r="G1856" s="155" t="s">
        <v>295</v>
      </c>
      <c r="H1856" s="155" t="s">
        <v>297</v>
      </c>
      <c r="I1856" s="157">
        <v>41219</v>
      </c>
      <c r="J1856" s="156">
        <v>3188.35</v>
      </c>
      <c r="K1856" s="167">
        <v>1</v>
      </c>
    </row>
    <row r="1857" spans="1:11" x14ac:dyDescent="0.25">
      <c r="A1857" s="153">
        <v>1853</v>
      </c>
      <c r="B1857" s="154" t="s">
        <v>2455</v>
      </c>
      <c r="C1857" s="154" t="s">
        <v>294</v>
      </c>
      <c r="D1857" s="154" t="s">
        <v>255</v>
      </c>
      <c r="E1857" s="155" t="s">
        <v>352</v>
      </c>
      <c r="F1857" s="156">
        <v>380</v>
      </c>
      <c r="G1857" s="155" t="s">
        <v>295</v>
      </c>
      <c r="H1857" s="155" t="s">
        <v>297</v>
      </c>
      <c r="I1857" s="157">
        <v>41345</v>
      </c>
      <c r="J1857" s="156">
        <v>361</v>
      </c>
      <c r="K1857" s="167">
        <v>1.01</v>
      </c>
    </row>
    <row r="1858" spans="1:11" x14ac:dyDescent="0.25">
      <c r="A1858" s="153">
        <v>1854</v>
      </c>
      <c r="B1858" s="154" t="s">
        <v>2456</v>
      </c>
      <c r="C1858" s="154" t="s">
        <v>294</v>
      </c>
      <c r="D1858" s="154" t="s">
        <v>255</v>
      </c>
      <c r="E1858" s="155" t="s">
        <v>352</v>
      </c>
      <c r="F1858" s="156">
        <v>1550</v>
      </c>
      <c r="G1858" s="155" t="s">
        <v>295</v>
      </c>
      <c r="H1858" s="155" t="s">
        <v>74</v>
      </c>
      <c r="I1858" s="157">
        <v>41261</v>
      </c>
      <c r="J1858" s="156">
        <v>1449.25</v>
      </c>
      <c r="K1858" s="167">
        <v>1</v>
      </c>
    </row>
    <row r="1859" spans="1:11" x14ac:dyDescent="0.25">
      <c r="A1859" s="153">
        <v>1855</v>
      </c>
      <c r="B1859" s="154" t="s">
        <v>2457</v>
      </c>
      <c r="C1859" s="154" t="s">
        <v>254</v>
      </c>
      <c r="D1859" s="154" t="s">
        <v>255</v>
      </c>
      <c r="E1859" s="155" t="s">
        <v>352</v>
      </c>
      <c r="F1859" s="156">
        <v>7822.5</v>
      </c>
      <c r="G1859" s="155" t="s">
        <v>295</v>
      </c>
      <c r="H1859" s="155" t="s">
        <v>309</v>
      </c>
      <c r="I1859" s="157">
        <v>41418</v>
      </c>
      <c r="J1859" s="156">
        <v>6811.13</v>
      </c>
      <c r="K1859" s="167">
        <v>0.93</v>
      </c>
    </row>
    <row r="1860" spans="1:11" x14ac:dyDescent="0.25">
      <c r="A1860" s="153">
        <v>1856</v>
      </c>
      <c r="B1860" s="154" t="s">
        <v>2458</v>
      </c>
      <c r="C1860" s="154" t="s">
        <v>254</v>
      </c>
      <c r="D1860" s="154" t="s">
        <v>255</v>
      </c>
      <c r="E1860" s="155" t="s">
        <v>352</v>
      </c>
      <c r="F1860" s="156">
        <v>10290</v>
      </c>
      <c r="G1860" s="155" t="s">
        <v>295</v>
      </c>
      <c r="H1860" s="155" t="s">
        <v>304</v>
      </c>
      <c r="I1860" s="157">
        <v>41236</v>
      </c>
      <c r="J1860" s="156">
        <v>9142.67</v>
      </c>
      <c r="K1860" s="167">
        <v>0.95</v>
      </c>
    </row>
    <row r="1861" spans="1:11" x14ac:dyDescent="0.25">
      <c r="A1861" s="153">
        <v>1857</v>
      </c>
      <c r="B1861" s="154" t="s">
        <v>2459</v>
      </c>
      <c r="C1861" s="154" t="s">
        <v>294</v>
      </c>
      <c r="D1861" s="154" t="s">
        <v>255</v>
      </c>
      <c r="E1861" s="155" t="s">
        <v>352</v>
      </c>
      <c r="F1861" s="156">
        <v>380</v>
      </c>
      <c r="G1861" s="155" t="s">
        <v>295</v>
      </c>
      <c r="H1861" s="155" t="s">
        <v>297</v>
      </c>
      <c r="I1861" s="157">
        <v>41234</v>
      </c>
      <c r="J1861" s="156">
        <v>343.33</v>
      </c>
      <c r="K1861" s="167">
        <v>0.96</v>
      </c>
    </row>
    <row r="1862" spans="1:11" x14ac:dyDescent="0.25">
      <c r="A1862" s="153">
        <v>1858</v>
      </c>
      <c r="B1862" s="154" t="s">
        <v>2460</v>
      </c>
      <c r="C1862" s="154" t="s">
        <v>254</v>
      </c>
      <c r="D1862" s="154" t="s">
        <v>255</v>
      </c>
      <c r="E1862" s="155" t="s">
        <v>352</v>
      </c>
      <c r="F1862" s="156">
        <v>1395</v>
      </c>
      <c r="G1862" s="155" t="s">
        <v>295</v>
      </c>
      <c r="H1862" s="155" t="s">
        <v>304</v>
      </c>
      <c r="I1862" s="157">
        <v>41236</v>
      </c>
      <c r="J1862" s="156">
        <v>1239.45</v>
      </c>
      <c r="K1862" s="167">
        <v>0.95</v>
      </c>
    </row>
    <row r="1863" spans="1:11" x14ac:dyDescent="0.25">
      <c r="A1863" s="153">
        <v>1859</v>
      </c>
      <c r="B1863" s="154" t="s">
        <v>2461</v>
      </c>
      <c r="C1863" s="154" t="s">
        <v>254</v>
      </c>
      <c r="D1863" s="154" t="s">
        <v>255</v>
      </c>
      <c r="E1863" s="155" t="s">
        <v>352</v>
      </c>
      <c r="F1863" s="156">
        <v>11896.25</v>
      </c>
      <c r="G1863" s="155" t="s">
        <v>295</v>
      </c>
      <c r="H1863" s="155" t="s">
        <v>297</v>
      </c>
      <c r="I1863" s="157">
        <v>41234</v>
      </c>
      <c r="J1863" s="156">
        <v>10569.82</v>
      </c>
      <c r="K1863" s="167">
        <v>0.95</v>
      </c>
    </row>
    <row r="1864" spans="1:11" x14ac:dyDescent="0.25">
      <c r="A1864" s="153">
        <v>1860</v>
      </c>
      <c r="B1864" s="154" t="s">
        <v>2462</v>
      </c>
      <c r="C1864" s="154" t="s">
        <v>254</v>
      </c>
      <c r="D1864" s="154" t="s">
        <v>255</v>
      </c>
      <c r="E1864" s="155" t="s">
        <v>352</v>
      </c>
      <c r="F1864" s="156">
        <v>13640</v>
      </c>
      <c r="G1864" s="155" t="s">
        <v>295</v>
      </c>
      <c r="H1864" s="155" t="s">
        <v>297</v>
      </c>
      <c r="I1864" s="157">
        <v>41234</v>
      </c>
      <c r="J1864" s="156">
        <v>12119.15</v>
      </c>
      <c r="K1864" s="167">
        <v>0.95</v>
      </c>
    </row>
    <row r="1865" spans="1:11" x14ac:dyDescent="0.25">
      <c r="A1865" s="153">
        <v>1861</v>
      </c>
      <c r="B1865" s="154" t="s">
        <v>2463</v>
      </c>
      <c r="C1865" s="154" t="s">
        <v>254</v>
      </c>
      <c r="D1865" s="154" t="s">
        <v>255</v>
      </c>
      <c r="E1865" s="155" t="s">
        <v>352</v>
      </c>
      <c r="F1865" s="156">
        <v>21787.5</v>
      </c>
      <c r="G1865" s="155" t="s">
        <v>295</v>
      </c>
      <c r="H1865" s="155" t="s">
        <v>316</v>
      </c>
      <c r="I1865" s="157">
        <v>41234</v>
      </c>
      <c r="J1865" s="156">
        <v>19358.189999999999</v>
      </c>
      <c r="K1865" s="167">
        <v>0.95</v>
      </c>
    </row>
    <row r="1866" spans="1:11" x14ac:dyDescent="0.25">
      <c r="A1866" s="153">
        <v>1862</v>
      </c>
      <c r="B1866" s="154" t="s">
        <v>2464</v>
      </c>
      <c r="C1866" s="154" t="s">
        <v>254</v>
      </c>
      <c r="D1866" s="154" t="s">
        <v>255</v>
      </c>
      <c r="E1866" s="155" t="s">
        <v>352</v>
      </c>
      <c r="F1866" s="156">
        <v>7665</v>
      </c>
      <c r="G1866" s="155" t="s">
        <v>295</v>
      </c>
      <c r="H1866" s="155" t="s">
        <v>74</v>
      </c>
      <c r="I1866" s="157">
        <v>41221</v>
      </c>
      <c r="J1866" s="156">
        <v>6810.36</v>
      </c>
      <c r="K1866" s="167">
        <v>0.95</v>
      </c>
    </row>
    <row r="1867" spans="1:11" x14ac:dyDescent="0.25">
      <c r="A1867" s="153">
        <v>1863</v>
      </c>
      <c r="B1867" s="154" t="s">
        <v>2465</v>
      </c>
      <c r="C1867" s="154" t="s">
        <v>254</v>
      </c>
      <c r="D1867" s="154" t="s">
        <v>255</v>
      </c>
      <c r="E1867" s="155" t="s">
        <v>352</v>
      </c>
      <c r="F1867" s="156">
        <v>17535</v>
      </c>
      <c r="G1867" s="155" t="s">
        <v>295</v>
      </c>
      <c r="H1867" s="155" t="s">
        <v>320</v>
      </c>
      <c r="I1867" s="157">
        <v>41229</v>
      </c>
      <c r="J1867" s="156">
        <v>15579.84</v>
      </c>
      <c r="K1867" s="167">
        <v>0.95</v>
      </c>
    </row>
    <row r="1868" spans="1:11" x14ac:dyDescent="0.25">
      <c r="A1868" s="153">
        <v>1864</v>
      </c>
      <c r="B1868" s="154" t="s">
        <v>2466</v>
      </c>
      <c r="C1868" s="154" t="s">
        <v>254</v>
      </c>
      <c r="D1868" s="154" t="s">
        <v>255</v>
      </c>
      <c r="E1868" s="155" t="s">
        <v>352</v>
      </c>
      <c r="F1868" s="156">
        <v>12652.5</v>
      </c>
      <c r="G1868" s="155" t="s">
        <v>295</v>
      </c>
      <c r="H1868" s="155" t="s">
        <v>304</v>
      </c>
      <c r="I1868" s="157">
        <v>41302</v>
      </c>
      <c r="J1868" s="156">
        <v>11241.74</v>
      </c>
      <c r="K1868" s="167">
        <v>0.95</v>
      </c>
    </row>
    <row r="1869" spans="1:11" x14ac:dyDescent="0.25">
      <c r="A1869" s="153">
        <v>1865</v>
      </c>
      <c r="B1869" s="154" t="s">
        <v>2467</v>
      </c>
      <c r="C1869" s="154" t="s">
        <v>294</v>
      </c>
      <c r="D1869" s="154" t="s">
        <v>255</v>
      </c>
      <c r="E1869" s="155" t="s">
        <v>352</v>
      </c>
      <c r="F1869" s="156">
        <v>4495</v>
      </c>
      <c r="G1869" s="155" t="s">
        <v>295</v>
      </c>
      <c r="H1869" s="155" t="s">
        <v>320</v>
      </c>
      <c r="I1869" s="157">
        <v>41226</v>
      </c>
      <c r="J1869" s="156">
        <v>3993.8</v>
      </c>
      <c r="K1869" s="167">
        <v>0.95</v>
      </c>
    </row>
    <row r="1870" spans="1:11" x14ac:dyDescent="0.25">
      <c r="A1870" s="153">
        <v>1866</v>
      </c>
      <c r="B1870" s="154" t="s">
        <v>2468</v>
      </c>
      <c r="C1870" s="154" t="s">
        <v>254</v>
      </c>
      <c r="D1870" s="154" t="s">
        <v>255</v>
      </c>
      <c r="E1870" s="155" t="s">
        <v>352</v>
      </c>
      <c r="F1870" s="156">
        <v>11130</v>
      </c>
      <c r="G1870" s="155" t="s">
        <v>295</v>
      </c>
      <c r="H1870" s="155" t="s">
        <v>312</v>
      </c>
      <c r="I1870" s="157" t="s">
        <v>253</v>
      </c>
      <c r="J1870" s="156">
        <v>0</v>
      </c>
      <c r="K1870" s="167">
        <v>0</v>
      </c>
    </row>
    <row r="1871" spans="1:11" x14ac:dyDescent="0.25">
      <c r="A1871" s="153">
        <v>1867</v>
      </c>
      <c r="B1871" s="154" t="s">
        <v>2469</v>
      </c>
      <c r="C1871" s="154" t="s">
        <v>294</v>
      </c>
      <c r="D1871" s="154" t="s">
        <v>255</v>
      </c>
      <c r="E1871" s="155" t="s">
        <v>352</v>
      </c>
      <c r="F1871" s="156">
        <v>1278.75</v>
      </c>
      <c r="G1871" s="155" t="s">
        <v>295</v>
      </c>
      <c r="H1871" s="155" t="s">
        <v>304</v>
      </c>
      <c r="I1871" s="157">
        <v>41234</v>
      </c>
      <c r="J1871" s="156">
        <v>1136.17</v>
      </c>
      <c r="K1871" s="167">
        <v>0.95</v>
      </c>
    </row>
    <row r="1872" spans="1:11" x14ac:dyDescent="0.25">
      <c r="A1872" s="153">
        <v>1868</v>
      </c>
      <c r="B1872" s="154" t="s">
        <v>2470</v>
      </c>
      <c r="C1872" s="154" t="s">
        <v>294</v>
      </c>
      <c r="D1872" s="154" t="s">
        <v>255</v>
      </c>
      <c r="E1872" s="155" t="s">
        <v>352</v>
      </c>
      <c r="F1872" s="156">
        <v>6948</v>
      </c>
      <c r="G1872" s="155" t="s">
        <v>295</v>
      </c>
      <c r="H1872" s="155" t="s">
        <v>324</v>
      </c>
      <c r="I1872" s="157">
        <v>41652</v>
      </c>
      <c r="J1872" s="156">
        <v>6173.3</v>
      </c>
      <c r="K1872" s="167">
        <v>0.95</v>
      </c>
    </row>
    <row r="1873" spans="1:11" x14ac:dyDescent="0.25">
      <c r="A1873" s="153">
        <v>1869</v>
      </c>
      <c r="B1873" s="154" t="s">
        <v>2471</v>
      </c>
      <c r="C1873" s="154" t="s">
        <v>254</v>
      </c>
      <c r="D1873" s="154" t="s">
        <v>255</v>
      </c>
      <c r="E1873" s="155" t="s">
        <v>352</v>
      </c>
      <c r="F1873" s="156">
        <v>14122.5</v>
      </c>
      <c r="G1873" s="155" t="s">
        <v>295</v>
      </c>
      <c r="H1873" s="155" t="s">
        <v>309</v>
      </c>
      <c r="I1873" s="157">
        <v>41240</v>
      </c>
      <c r="J1873" s="156">
        <v>12547.83</v>
      </c>
      <c r="K1873" s="167">
        <v>0.95</v>
      </c>
    </row>
    <row r="1874" spans="1:11" x14ac:dyDescent="0.25">
      <c r="A1874" s="153">
        <v>1870</v>
      </c>
      <c r="B1874" s="154" t="s">
        <v>2472</v>
      </c>
      <c r="C1874" s="154" t="s">
        <v>254</v>
      </c>
      <c r="D1874" s="154" t="s">
        <v>255</v>
      </c>
      <c r="E1874" s="155" t="s">
        <v>352</v>
      </c>
      <c r="F1874" s="156">
        <v>14227.5</v>
      </c>
      <c r="G1874" s="155" t="s">
        <v>295</v>
      </c>
      <c r="H1874" s="155" t="s">
        <v>304</v>
      </c>
      <c r="I1874" s="157">
        <v>41339</v>
      </c>
      <c r="J1874" s="156">
        <v>12641.14</v>
      </c>
      <c r="K1874" s="167">
        <v>0.95</v>
      </c>
    </row>
    <row r="1875" spans="1:11" x14ac:dyDescent="0.25">
      <c r="A1875" s="153">
        <v>1871</v>
      </c>
      <c r="B1875" s="154" t="s">
        <v>253</v>
      </c>
      <c r="C1875" s="154" t="s">
        <v>254</v>
      </c>
      <c r="D1875" s="154" t="s">
        <v>255</v>
      </c>
      <c r="E1875" s="155" t="s">
        <v>253</v>
      </c>
      <c r="F1875" s="156" t="s">
        <v>253</v>
      </c>
      <c r="G1875" s="155" t="s">
        <v>295</v>
      </c>
      <c r="H1875" s="155" t="s">
        <v>253</v>
      </c>
      <c r="I1875" s="157" t="s">
        <v>253</v>
      </c>
      <c r="J1875" s="156" t="s">
        <v>253</v>
      </c>
      <c r="K1875" s="167" t="s">
        <v>253</v>
      </c>
    </row>
    <row r="1876" spans="1:11" x14ac:dyDescent="0.25">
      <c r="A1876" s="153">
        <v>1872</v>
      </c>
      <c r="B1876" s="154" t="s">
        <v>2473</v>
      </c>
      <c r="C1876" s="154" t="s">
        <v>254</v>
      </c>
      <c r="D1876" s="154" t="s">
        <v>255</v>
      </c>
      <c r="E1876" s="155" t="s">
        <v>352</v>
      </c>
      <c r="F1876" s="156">
        <v>5985</v>
      </c>
      <c r="G1876" s="155" t="s">
        <v>295</v>
      </c>
      <c r="H1876" s="155" t="s">
        <v>304</v>
      </c>
      <c r="I1876" s="157">
        <v>41229</v>
      </c>
      <c r="J1876" s="156">
        <v>5317.67</v>
      </c>
      <c r="K1876" s="167">
        <v>0.95</v>
      </c>
    </row>
    <row r="1877" spans="1:11" x14ac:dyDescent="0.25">
      <c r="A1877" s="153">
        <v>1873</v>
      </c>
      <c r="B1877" s="154" t="s">
        <v>2474</v>
      </c>
      <c r="C1877" s="154" t="s">
        <v>254</v>
      </c>
      <c r="D1877" s="154" t="s">
        <v>255</v>
      </c>
      <c r="E1877" s="155" t="s">
        <v>352</v>
      </c>
      <c r="F1877" s="156">
        <v>29400</v>
      </c>
      <c r="G1877" s="155" t="s">
        <v>295</v>
      </c>
      <c r="H1877" s="155" t="s">
        <v>315</v>
      </c>
      <c r="I1877" s="157">
        <v>41271</v>
      </c>
      <c r="J1877" s="156">
        <v>27591.9</v>
      </c>
      <c r="K1877" s="167">
        <v>1</v>
      </c>
    </row>
    <row r="1878" spans="1:11" x14ac:dyDescent="0.25">
      <c r="A1878" s="153">
        <v>1874</v>
      </c>
      <c r="B1878" s="154" t="s">
        <v>2475</v>
      </c>
      <c r="C1878" s="154" t="s">
        <v>254</v>
      </c>
      <c r="D1878" s="154" t="s">
        <v>255</v>
      </c>
      <c r="E1878" s="155" t="s">
        <v>352</v>
      </c>
      <c r="F1878" s="156">
        <v>2945</v>
      </c>
      <c r="G1878" s="155" t="s">
        <v>295</v>
      </c>
      <c r="H1878" s="155" t="s">
        <v>297</v>
      </c>
      <c r="I1878" s="157">
        <v>42292</v>
      </c>
      <c r="J1878" s="156">
        <v>2616.63</v>
      </c>
      <c r="K1878" s="167">
        <v>0.95</v>
      </c>
    </row>
    <row r="1879" spans="1:11" x14ac:dyDescent="0.25">
      <c r="A1879" s="153">
        <v>1875</v>
      </c>
      <c r="B1879" s="154" t="s">
        <v>2476</v>
      </c>
      <c r="C1879" s="154" t="s">
        <v>254</v>
      </c>
      <c r="D1879" s="154" t="s">
        <v>255</v>
      </c>
      <c r="E1879" s="155" t="s">
        <v>352</v>
      </c>
      <c r="F1879" s="156">
        <v>6720</v>
      </c>
      <c r="G1879" s="155" t="s">
        <v>295</v>
      </c>
      <c r="H1879" s="155" t="s">
        <v>304</v>
      </c>
      <c r="I1879" s="157">
        <v>41236</v>
      </c>
      <c r="J1879" s="156">
        <v>5970.72</v>
      </c>
      <c r="K1879" s="167">
        <v>0.95</v>
      </c>
    </row>
    <row r="1880" spans="1:11" x14ac:dyDescent="0.25">
      <c r="A1880" s="153">
        <v>1876</v>
      </c>
      <c r="B1880" s="154" t="s">
        <v>2477</v>
      </c>
      <c r="C1880" s="154" t="s">
        <v>294</v>
      </c>
      <c r="D1880" s="154" t="s">
        <v>255</v>
      </c>
      <c r="E1880" s="155" t="s">
        <v>352</v>
      </c>
      <c r="F1880" s="156">
        <v>380</v>
      </c>
      <c r="G1880" s="155" t="s">
        <v>295</v>
      </c>
      <c r="H1880" s="155" t="s">
        <v>297</v>
      </c>
      <c r="I1880" s="157">
        <v>41289</v>
      </c>
      <c r="J1880" s="156">
        <v>343.33</v>
      </c>
      <c r="K1880" s="167">
        <v>0.96</v>
      </c>
    </row>
    <row r="1881" spans="1:11" x14ac:dyDescent="0.25">
      <c r="A1881" s="153">
        <v>1877</v>
      </c>
      <c r="B1881" s="154" t="s">
        <v>2478</v>
      </c>
      <c r="C1881" s="154" t="s">
        <v>254</v>
      </c>
      <c r="D1881" s="154" t="s">
        <v>255</v>
      </c>
      <c r="E1881" s="155" t="s">
        <v>352</v>
      </c>
      <c r="F1881" s="156">
        <v>45742.5</v>
      </c>
      <c r="G1881" s="155" t="s">
        <v>295</v>
      </c>
      <c r="H1881" s="155" t="s">
        <v>309</v>
      </c>
      <c r="I1881" s="157">
        <v>41239</v>
      </c>
      <c r="J1881" s="156">
        <v>40642.5</v>
      </c>
      <c r="K1881" s="167">
        <v>0.95</v>
      </c>
    </row>
    <row r="1882" spans="1:11" x14ac:dyDescent="0.25">
      <c r="A1882" s="153">
        <v>1878</v>
      </c>
      <c r="B1882" s="154" t="s">
        <v>2479</v>
      </c>
      <c r="C1882" s="154" t="s">
        <v>294</v>
      </c>
      <c r="D1882" s="154" t="s">
        <v>255</v>
      </c>
      <c r="E1882" s="155" t="s">
        <v>352</v>
      </c>
      <c r="F1882" s="156">
        <v>7562.5</v>
      </c>
      <c r="G1882" s="155" t="s">
        <v>295</v>
      </c>
      <c r="H1882" s="155">
        <v>0</v>
      </c>
      <c r="I1882" s="157">
        <v>41250</v>
      </c>
      <c r="J1882" s="156">
        <v>7097.39</v>
      </c>
      <c r="K1882" s="167">
        <v>1</v>
      </c>
    </row>
    <row r="1883" spans="1:11" x14ac:dyDescent="0.25">
      <c r="A1883" s="153">
        <v>1879</v>
      </c>
      <c r="B1883" s="154" t="s">
        <v>2480</v>
      </c>
      <c r="C1883" s="154" t="s">
        <v>294</v>
      </c>
      <c r="D1883" s="154" t="s">
        <v>255</v>
      </c>
      <c r="E1883" s="155" t="s">
        <v>352</v>
      </c>
      <c r="F1883" s="156">
        <v>1356.25</v>
      </c>
      <c r="G1883" s="155" t="s">
        <v>295</v>
      </c>
      <c r="H1883" s="155" t="s">
        <v>304</v>
      </c>
      <c r="I1883" s="157">
        <v>41242</v>
      </c>
      <c r="J1883" s="156">
        <v>1205.05</v>
      </c>
      <c r="K1883" s="167">
        <v>0.95</v>
      </c>
    </row>
    <row r="1884" spans="1:11" x14ac:dyDescent="0.25">
      <c r="A1884" s="153">
        <v>1880</v>
      </c>
      <c r="B1884" s="154" t="s">
        <v>253</v>
      </c>
      <c r="C1884" s="154" t="s">
        <v>254</v>
      </c>
      <c r="D1884" s="154" t="s">
        <v>255</v>
      </c>
      <c r="E1884" s="155" t="s">
        <v>253</v>
      </c>
      <c r="F1884" s="156" t="s">
        <v>253</v>
      </c>
      <c r="G1884" s="155" t="s">
        <v>295</v>
      </c>
      <c r="H1884" s="155" t="s">
        <v>253</v>
      </c>
      <c r="I1884" s="157" t="s">
        <v>253</v>
      </c>
      <c r="J1884" s="156" t="s">
        <v>253</v>
      </c>
      <c r="K1884" s="167" t="s">
        <v>253</v>
      </c>
    </row>
    <row r="1885" spans="1:11" x14ac:dyDescent="0.25">
      <c r="A1885" s="153">
        <v>1881</v>
      </c>
      <c r="B1885" s="154" t="s">
        <v>2481</v>
      </c>
      <c r="C1885" s="154" t="s">
        <v>294</v>
      </c>
      <c r="D1885" s="154" t="s">
        <v>255</v>
      </c>
      <c r="E1885" s="155" t="s">
        <v>352</v>
      </c>
      <c r="F1885" s="156">
        <v>4672.5</v>
      </c>
      <c r="G1885" s="155" t="s">
        <v>295</v>
      </c>
      <c r="H1885" s="155" t="s">
        <v>322</v>
      </c>
      <c r="I1885" s="157">
        <v>41261</v>
      </c>
      <c r="J1885" s="156">
        <v>4151.51</v>
      </c>
      <c r="K1885" s="167">
        <v>0.95</v>
      </c>
    </row>
    <row r="1886" spans="1:11" x14ac:dyDescent="0.25">
      <c r="A1886" s="153">
        <v>1882</v>
      </c>
      <c r="B1886" s="154" t="s">
        <v>2482</v>
      </c>
      <c r="C1886" s="154" t="s">
        <v>294</v>
      </c>
      <c r="D1886" s="154" t="s">
        <v>255</v>
      </c>
      <c r="E1886" s="155" t="s">
        <v>352</v>
      </c>
      <c r="F1886" s="156">
        <v>9416.25</v>
      </c>
      <c r="G1886" s="155" t="s">
        <v>295</v>
      </c>
      <c r="H1886" s="155" t="s">
        <v>74</v>
      </c>
      <c r="I1886" s="157">
        <v>41239</v>
      </c>
      <c r="J1886" s="156">
        <v>8366.36</v>
      </c>
      <c r="K1886" s="167">
        <v>0.95</v>
      </c>
    </row>
    <row r="1887" spans="1:11" x14ac:dyDescent="0.25">
      <c r="A1887" s="153">
        <v>1883</v>
      </c>
      <c r="B1887" s="154" t="s">
        <v>2483</v>
      </c>
      <c r="C1887" s="154" t="s">
        <v>294</v>
      </c>
      <c r="D1887" s="154" t="s">
        <v>255</v>
      </c>
      <c r="E1887" s="155" t="s">
        <v>352</v>
      </c>
      <c r="F1887" s="156">
        <v>3022.5</v>
      </c>
      <c r="G1887" s="155" t="s">
        <v>295</v>
      </c>
      <c r="H1887" s="155" t="s">
        <v>304</v>
      </c>
      <c r="I1887" s="157">
        <v>41236</v>
      </c>
      <c r="J1887" s="156">
        <v>2685.47</v>
      </c>
      <c r="K1887" s="167">
        <v>0.95</v>
      </c>
    </row>
    <row r="1888" spans="1:11" x14ac:dyDescent="0.25">
      <c r="A1888" s="153">
        <v>1884</v>
      </c>
      <c r="B1888" s="154" t="s">
        <v>2484</v>
      </c>
      <c r="C1888" s="154" t="s">
        <v>254</v>
      </c>
      <c r="D1888" s="154" t="s">
        <v>255</v>
      </c>
      <c r="E1888" s="155" t="s">
        <v>352</v>
      </c>
      <c r="F1888" s="156">
        <v>8452.5</v>
      </c>
      <c r="G1888" s="155" t="s">
        <v>295</v>
      </c>
      <c r="H1888" s="155" t="s">
        <v>304</v>
      </c>
      <c r="I1888" s="157">
        <v>41243</v>
      </c>
      <c r="J1888" s="156">
        <v>7510.03</v>
      </c>
      <c r="K1888" s="167">
        <v>0.95</v>
      </c>
    </row>
    <row r="1889" spans="1:11" x14ac:dyDescent="0.25">
      <c r="A1889" s="153">
        <v>1885</v>
      </c>
      <c r="B1889" s="154" t="s">
        <v>2485</v>
      </c>
      <c r="C1889" s="154" t="s">
        <v>294</v>
      </c>
      <c r="D1889" s="154" t="s">
        <v>255</v>
      </c>
      <c r="E1889" s="155" t="s">
        <v>352</v>
      </c>
      <c r="F1889" s="156">
        <v>4054</v>
      </c>
      <c r="G1889" s="155" t="s">
        <v>295</v>
      </c>
      <c r="H1889" s="155" t="s">
        <v>297</v>
      </c>
      <c r="I1889" s="157">
        <v>41254</v>
      </c>
      <c r="J1889" s="156">
        <v>3601.98</v>
      </c>
      <c r="K1889" s="167">
        <v>0.95</v>
      </c>
    </row>
    <row r="1890" spans="1:11" x14ac:dyDescent="0.25">
      <c r="A1890" s="153">
        <v>1886</v>
      </c>
      <c r="B1890" s="154" t="s">
        <v>2486</v>
      </c>
      <c r="C1890" s="154" t="s">
        <v>294</v>
      </c>
      <c r="D1890" s="154" t="s">
        <v>255</v>
      </c>
      <c r="E1890" s="155" t="s">
        <v>352</v>
      </c>
      <c r="F1890" s="156">
        <v>4987.5</v>
      </c>
      <c r="G1890" s="155" t="s">
        <v>295</v>
      </c>
      <c r="H1890" s="155" t="s">
        <v>322</v>
      </c>
      <c r="I1890" s="157">
        <v>41261</v>
      </c>
      <c r="J1890" s="156">
        <v>4431.3900000000003</v>
      </c>
      <c r="K1890" s="167">
        <v>0.95</v>
      </c>
    </row>
    <row r="1891" spans="1:11" x14ac:dyDescent="0.25">
      <c r="A1891" s="153">
        <v>1887</v>
      </c>
      <c r="B1891" s="154" t="s">
        <v>2487</v>
      </c>
      <c r="C1891" s="154" t="s">
        <v>294</v>
      </c>
      <c r="D1891" s="154" t="s">
        <v>255</v>
      </c>
      <c r="E1891" s="155" t="s">
        <v>352</v>
      </c>
      <c r="F1891" s="156">
        <v>1500</v>
      </c>
      <c r="G1891" s="155" t="s">
        <v>295</v>
      </c>
      <c r="H1891" s="155" t="s">
        <v>297</v>
      </c>
      <c r="I1891" s="157">
        <v>41240</v>
      </c>
      <c r="J1891" s="156">
        <v>1332.75</v>
      </c>
      <c r="K1891" s="167">
        <v>0.95</v>
      </c>
    </row>
    <row r="1892" spans="1:11" x14ac:dyDescent="0.25">
      <c r="A1892" s="153">
        <v>1888</v>
      </c>
      <c r="B1892" s="154" t="s">
        <v>2488</v>
      </c>
      <c r="C1892" s="154" t="s">
        <v>294</v>
      </c>
      <c r="D1892" s="154" t="s">
        <v>255</v>
      </c>
      <c r="E1892" s="155" t="s">
        <v>352</v>
      </c>
      <c r="F1892" s="156">
        <v>480</v>
      </c>
      <c r="G1892" s="155" t="s">
        <v>295</v>
      </c>
      <c r="H1892" s="155" t="s">
        <v>297</v>
      </c>
      <c r="I1892" s="157" t="s">
        <v>253</v>
      </c>
      <c r="J1892" s="156">
        <v>0</v>
      </c>
      <c r="K1892" s="167">
        <v>0</v>
      </c>
    </row>
    <row r="1893" spans="1:11" x14ac:dyDescent="0.25">
      <c r="A1893" s="153">
        <v>1889</v>
      </c>
      <c r="B1893" s="154" t="s">
        <v>2489</v>
      </c>
      <c r="C1893" s="154" t="s">
        <v>294</v>
      </c>
      <c r="D1893" s="154" t="s">
        <v>255</v>
      </c>
      <c r="E1893" s="155" t="s">
        <v>352</v>
      </c>
      <c r="F1893" s="156">
        <v>3797.5</v>
      </c>
      <c r="G1893" s="155" t="s">
        <v>295</v>
      </c>
      <c r="H1893" s="155" t="s">
        <v>304</v>
      </c>
      <c r="I1893" s="157">
        <v>41250</v>
      </c>
      <c r="J1893" s="156">
        <v>3374.08</v>
      </c>
      <c r="K1893" s="167">
        <v>0.95</v>
      </c>
    </row>
    <row r="1894" spans="1:11" x14ac:dyDescent="0.25">
      <c r="A1894" s="153">
        <v>1890</v>
      </c>
      <c r="B1894" s="154" t="s">
        <v>2490</v>
      </c>
      <c r="C1894" s="154" t="s">
        <v>294</v>
      </c>
      <c r="D1894" s="154" t="s">
        <v>255</v>
      </c>
      <c r="E1894" s="155" t="s">
        <v>352</v>
      </c>
      <c r="F1894" s="156">
        <v>5541.25</v>
      </c>
      <c r="G1894" s="155" t="s">
        <v>295</v>
      </c>
      <c r="H1894" s="155" t="s">
        <v>74</v>
      </c>
      <c r="I1894" s="157">
        <v>41240</v>
      </c>
      <c r="J1894" s="156">
        <v>4923.3999999999996</v>
      </c>
      <c r="K1894" s="167">
        <v>0.95</v>
      </c>
    </row>
    <row r="1895" spans="1:11" x14ac:dyDescent="0.25">
      <c r="A1895" s="153">
        <v>1891</v>
      </c>
      <c r="B1895" s="154" t="s">
        <v>2491</v>
      </c>
      <c r="C1895" s="154" t="s">
        <v>254</v>
      </c>
      <c r="D1895" s="154" t="s">
        <v>255</v>
      </c>
      <c r="E1895" s="155" t="s">
        <v>352</v>
      </c>
      <c r="F1895" s="156">
        <v>5985</v>
      </c>
      <c r="G1895" s="155" t="s">
        <v>295</v>
      </c>
      <c r="H1895" s="155" t="s">
        <v>309</v>
      </c>
      <c r="I1895" s="157">
        <v>41250</v>
      </c>
      <c r="J1895" s="156">
        <v>5317.67</v>
      </c>
      <c r="K1895" s="167">
        <v>0.95</v>
      </c>
    </row>
    <row r="1896" spans="1:11" x14ac:dyDescent="0.25">
      <c r="A1896" s="153">
        <v>1892</v>
      </c>
      <c r="B1896" s="154" t="s">
        <v>2492</v>
      </c>
      <c r="C1896" s="154" t="s">
        <v>254</v>
      </c>
      <c r="D1896" s="154" t="s">
        <v>255</v>
      </c>
      <c r="E1896" s="155" t="s">
        <v>352</v>
      </c>
      <c r="F1896" s="156">
        <v>2310</v>
      </c>
      <c r="G1896" s="155" t="s">
        <v>295</v>
      </c>
      <c r="H1896" s="155" t="s">
        <v>309</v>
      </c>
      <c r="I1896" s="157">
        <v>41250</v>
      </c>
      <c r="J1896" s="156">
        <v>2052.4299999999998</v>
      </c>
      <c r="K1896" s="167">
        <v>0.95</v>
      </c>
    </row>
    <row r="1897" spans="1:11" x14ac:dyDescent="0.25">
      <c r="A1897" s="153">
        <v>1893</v>
      </c>
      <c r="B1897" s="154" t="s">
        <v>2493</v>
      </c>
      <c r="C1897" s="154" t="s">
        <v>294</v>
      </c>
      <c r="D1897" s="154" t="s">
        <v>255</v>
      </c>
      <c r="E1897" s="155" t="s">
        <v>352</v>
      </c>
      <c r="F1897" s="156">
        <v>779</v>
      </c>
      <c r="G1897" s="155" t="s">
        <v>295</v>
      </c>
      <c r="H1897" s="155" t="s">
        <v>297</v>
      </c>
      <c r="I1897" s="157">
        <v>41375</v>
      </c>
      <c r="J1897" s="156">
        <v>692.14</v>
      </c>
      <c r="K1897" s="167">
        <v>0.95</v>
      </c>
    </row>
    <row r="1898" spans="1:11" x14ac:dyDescent="0.25">
      <c r="A1898" s="153">
        <v>1894</v>
      </c>
      <c r="B1898" s="154" t="s">
        <v>2494</v>
      </c>
      <c r="C1898" s="154" t="s">
        <v>254</v>
      </c>
      <c r="D1898" s="154" t="s">
        <v>255</v>
      </c>
      <c r="E1898" s="155" t="s">
        <v>352</v>
      </c>
      <c r="F1898" s="156">
        <v>7980</v>
      </c>
      <c r="G1898" s="155" t="s">
        <v>295</v>
      </c>
      <c r="H1898" s="155" t="s">
        <v>74</v>
      </c>
      <c r="I1898" s="157">
        <v>41243</v>
      </c>
      <c r="J1898" s="156">
        <v>7090.23</v>
      </c>
      <c r="K1898" s="167">
        <v>0.95</v>
      </c>
    </row>
    <row r="1899" spans="1:11" x14ac:dyDescent="0.25">
      <c r="A1899" s="153">
        <v>1895</v>
      </c>
      <c r="B1899" s="154" t="s">
        <v>2495</v>
      </c>
      <c r="C1899" s="154" t="s">
        <v>294</v>
      </c>
      <c r="D1899" s="154" t="s">
        <v>255</v>
      </c>
      <c r="E1899" s="155" t="s">
        <v>352</v>
      </c>
      <c r="F1899" s="156">
        <v>2828.75</v>
      </c>
      <c r="G1899" s="155" t="s">
        <v>295</v>
      </c>
      <c r="H1899" s="155" t="s">
        <v>74</v>
      </c>
      <c r="I1899" s="157">
        <v>41243</v>
      </c>
      <c r="J1899" s="156">
        <v>2513.36</v>
      </c>
      <c r="K1899" s="167">
        <v>0.95</v>
      </c>
    </row>
    <row r="1900" spans="1:11" x14ac:dyDescent="0.25">
      <c r="A1900" s="153">
        <v>1896</v>
      </c>
      <c r="B1900" s="154" t="s">
        <v>2496</v>
      </c>
      <c r="C1900" s="154" t="s">
        <v>254</v>
      </c>
      <c r="D1900" s="154" t="s">
        <v>255</v>
      </c>
      <c r="E1900" s="155" t="s">
        <v>352</v>
      </c>
      <c r="F1900" s="156">
        <v>3836.25</v>
      </c>
      <c r="G1900" s="155" t="s">
        <v>295</v>
      </c>
      <c r="H1900" s="155" t="s">
        <v>297</v>
      </c>
      <c r="I1900" s="157">
        <v>41359</v>
      </c>
      <c r="J1900" s="156">
        <v>3408.52</v>
      </c>
      <c r="K1900" s="167">
        <v>0.95</v>
      </c>
    </row>
    <row r="1901" spans="1:11" x14ac:dyDescent="0.25">
      <c r="A1901" s="153">
        <v>1897</v>
      </c>
      <c r="B1901" s="154" t="s">
        <v>2497</v>
      </c>
      <c r="C1901" s="154" t="s">
        <v>254</v>
      </c>
      <c r="D1901" s="154" t="s">
        <v>255</v>
      </c>
      <c r="E1901" s="155" t="s">
        <v>352</v>
      </c>
      <c r="F1901" s="156">
        <v>15015</v>
      </c>
      <c r="G1901" s="155" t="s">
        <v>295</v>
      </c>
      <c r="H1901" s="155" t="s">
        <v>297</v>
      </c>
      <c r="I1901" s="157">
        <v>41288</v>
      </c>
      <c r="J1901" s="156">
        <v>13340.82</v>
      </c>
      <c r="K1901" s="167">
        <v>0.95</v>
      </c>
    </row>
    <row r="1902" spans="1:11" x14ac:dyDescent="0.25">
      <c r="A1902" s="153">
        <v>1898</v>
      </c>
      <c r="B1902" s="154" t="s">
        <v>2498</v>
      </c>
      <c r="C1902" s="154" t="s">
        <v>294</v>
      </c>
      <c r="D1902" s="154" t="s">
        <v>255</v>
      </c>
      <c r="E1902" s="155" t="s">
        <v>352</v>
      </c>
      <c r="F1902" s="156">
        <v>4766.25</v>
      </c>
      <c r="G1902" s="155" t="s">
        <v>295</v>
      </c>
      <c r="H1902" s="155" t="s">
        <v>320</v>
      </c>
      <c r="I1902" s="157">
        <v>41267</v>
      </c>
      <c r="J1902" s="156">
        <v>4234.8100000000004</v>
      </c>
      <c r="K1902" s="167">
        <v>0.95</v>
      </c>
    </row>
    <row r="1903" spans="1:11" x14ac:dyDescent="0.25">
      <c r="A1903" s="153">
        <v>1899</v>
      </c>
      <c r="B1903" s="154" t="s">
        <v>2499</v>
      </c>
      <c r="C1903" s="154" t="s">
        <v>294</v>
      </c>
      <c r="D1903" s="154" t="s">
        <v>255</v>
      </c>
      <c r="E1903" s="155" t="s">
        <v>352</v>
      </c>
      <c r="F1903" s="156">
        <v>15215.83</v>
      </c>
      <c r="G1903" s="155" t="s">
        <v>295</v>
      </c>
      <c r="H1903" s="155" t="s">
        <v>297</v>
      </c>
      <c r="I1903" s="157">
        <v>41247</v>
      </c>
      <c r="J1903" s="156">
        <v>13519.26</v>
      </c>
      <c r="K1903" s="167">
        <v>0.95</v>
      </c>
    </row>
    <row r="1904" spans="1:11" x14ac:dyDescent="0.25">
      <c r="A1904" s="153">
        <v>1900</v>
      </c>
      <c r="B1904" s="154" t="s">
        <v>2500</v>
      </c>
      <c r="C1904" s="154" t="s">
        <v>254</v>
      </c>
      <c r="D1904" s="154" t="s">
        <v>255</v>
      </c>
      <c r="E1904" s="155" t="s">
        <v>352</v>
      </c>
      <c r="F1904" s="156">
        <v>3990</v>
      </c>
      <c r="G1904" s="155" t="s">
        <v>295</v>
      </c>
      <c r="H1904" s="155" t="s">
        <v>309</v>
      </c>
      <c r="I1904" s="157">
        <v>41253</v>
      </c>
      <c r="J1904" s="156">
        <v>3545.12</v>
      </c>
      <c r="K1904" s="167">
        <v>0.95</v>
      </c>
    </row>
    <row r="1905" spans="1:11" x14ac:dyDescent="0.25">
      <c r="A1905" s="153">
        <v>1901</v>
      </c>
      <c r="B1905" s="154" t="s">
        <v>2501</v>
      </c>
      <c r="C1905" s="154" t="s">
        <v>294</v>
      </c>
      <c r="D1905" s="154" t="s">
        <v>255</v>
      </c>
      <c r="E1905" s="155" t="s">
        <v>352</v>
      </c>
      <c r="F1905" s="156">
        <v>3371.25</v>
      </c>
      <c r="G1905" s="155" t="s">
        <v>295</v>
      </c>
      <c r="H1905" s="155" t="s">
        <v>304</v>
      </c>
      <c r="I1905" s="157">
        <v>41282</v>
      </c>
      <c r="J1905" s="156">
        <v>3152.12</v>
      </c>
      <c r="K1905" s="167">
        <v>1</v>
      </c>
    </row>
    <row r="1906" spans="1:11" x14ac:dyDescent="0.25">
      <c r="A1906" s="153">
        <v>1902</v>
      </c>
      <c r="B1906" s="154" t="s">
        <v>2502</v>
      </c>
      <c r="C1906" s="154" t="s">
        <v>294</v>
      </c>
      <c r="D1906" s="154" t="s">
        <v>255</v>
      </c>
      <c r="E1906" s="155" t="s">
        <v>352</v>
      </c>
      <c r="F1906" s="156">
        <v>1240</v>
      </c>
      <c r="G1906" s="155" t="s">
        <v>295</v>
      </c>
      <c r="H1906" s="155" t="s">
        <v>304</v>
      </c>
      <c r="I1906" s="157">
        <v>41250</v>
      </c>
      <c r="J1906" s="156">
        <v>1101.74</v>
      </c>
      <c r="K1906" s="167">
        <v>0.95</v>
      </c>
    </row>
    <row r="1907" spans="1:11" x14ac:dyDescent="0.25">
      <c r="A1907" s="153">
        <v>1903</v>
      </c>
      <c r="B1907" s="154" t="s">
        <v>253</v>
      </c>
      <c r="C1907" s="154" t="s">
        <v>254</v>
      </c>
      <c r="D1907" s="154" t="s">
        <v>255</v>
      </c>
      <c r="E1907" s="155" t="s">
        <v>253</v>
      </c>
      <c r="F1907" s="156" t="s">
        <v>253</v>
      </c>
      <c r="G1907" s="155" t="s">
        <v>295</v>
      </c>
      <c r="H1907" s="155" t="s">
        <v>253</v>
      </c>
      <c r="I1907" s="157" t="s">
        <v>253</v>
      </c>
      <c r="J1907" s="156" t="s">
        <v>253</v>
      </c>
      <c r="K1907" s="167" t="s">
        <v>253</v>
      </c>
    </row>
    <row r="1908" spans="1:11" x14ac:dyDescent="0.25">
      <c r="A1908" s="153">
        <v>1904</v>
      </c>
      <c r="B1908" s="154" t="s">
        <v>2503</v>
      </c>
      <c r="C1908" s="154" t="s">
        <v>294</v>
      </c>
      <c r="D1908" s="154" t="s">
        <v>255</v>
      </c>
      <c r="E1908" s="155" t="s">
        <v>352</v>
      </c>
      <c r="F1908" s="156">
        <v>1588.75</v>
      </c>
      <c r="G1908" s="155" t="s">
        <v>295</v>
      </c>
      <c r="H1908" s="155" t="s">
        <v>304</v>
      </c>
      <c r="I1908" s="157">
        <v>41255</v>
      </c>
      <c r="J1908" s="156">
        <v>1411.61</v>
      </c>
      <c r="K1908" s="167">
        <v>0.95</v>
      </c>
    </row>
    <row r="1909" spans="1:11" x14ac:dyDescent="0.25">
      <c r="A1909" s="153">
        <v>1905</v>
      </c>
      <c r="B1909" s="154" t="s">
        <v>2504</v>
      </c>
      <c r="C1909" s="154" t="s">
        <v>294</v>
      </c>
      <c r="D1909" s="154" t="s">
        <v>255</v>
      </c>
      <c r="E1909" s="155" t="s">
        <v>352</v>
      </c>
      <c r="F1909" s="156">
        <v>3022.5</v>
      </c>
      <c r="G1909" s="155" t="s">
        <v>295</v>
      </c>
      <c r="H1909" s="155" t="s">
        <v>297</v>
      </c>
      <c r="I1909" s="157">
        <v>41254</v>
      </c>
      <c r="J1909" s="156">
        <v>2685.49</v>
      </c>
      <c r="K1909" s="167">
        <v>0.95</v>
      </c>
    </row>
    <row r="1910" spans="1:11" x14ac:dyDescent="0.25">
      <c r="A1910" s="153">
        <v>1906</v>
      </c>
      <c r="B1910" s="154" t="s">
        <v>2505</v>
      </c>
      <c r="C1910" s="154" t="s">
        <v>294</v>
      </c>
      <c r="D1910" s="154" t="s">
        <v>255</v>
      </c>
      <c r="E1910" s="155" t="s">
        <v>352</v>
      </c>
      <c r="F1910" s="156">
        <v>6169</v>
      </c>
      <c r="G1910" s="155" t="s">
        <v>295</v>
      </c>
      <c r="H1910" s="155" t="s">
        <v>297</v>
      </c>
      <c r="I1910" s="157">
        <v>41289</v>
      </c>
      <c r="J1910" s="156">
        <v>5481.15</v>
      </c>
      <c r="K1910" s="167">
        <v>0.95</v>
      </c>
    </row>
    <row r="1911" spans="1:11" x14ac:dyDescent="0.25">
      <c r="A1911" s="153">
        <v>1907</v>
      </c>
      <c r="B1911" s="154" t="s">
        <v>2506</v>
      </c>
      <c r="C1911" s="154" t="s">
        <v>294</v>
      </c>
      <c r="D1911" s="154" t="s">
        <v>255</v>
      </c>
      <c r="E1911" s="155" t="s">
        <v>352</v>
      </c>
      <c r="F1911" s="156">
        <v>578</v>
      </c>
      <c r="G1911" s="155" t="s">
        <v>295</v>
      </c>
      <c r="H1911" s="155" t="s">
        <v>297</v>
      </c>
      <c r="I1911" s="157">
        <v>41278</v>
      </c>
      <c r="J1911" s="156">
        <v>307.8</v>
      </c>
      <c r="K1911" s="167">
        <v>0.56999999999999995</v>
      </c>
    </row>
    <row r="1912" spans="1:11" x14ac:dyDescent="0.25">
      <c r="A1912" s="153">
        <v>1908</v>
      </c>
      <c r="B1912" s="154" t="s">
        <v>2507</v>
      </c>
      <c r="C1912" s="154" t="s">
        <v>294</v>
      </c>
      <c r="D1912" s="154" t="s">
        <v>255</v>
      </c>
      <c r="E1912" s="155" t="s">
        <v>352</v>
      </c>
      <c r="F1912" s="156">
        <v>5476.67</v>
      </c>
      <c r="G1912" s="155" t="s">
        <v>295</v>
      </c>
      <c r="H1912" s="155" t="s">
        <v>304</v>
      </c>
      <c r="I1912" s="157">
        <v>41250</v>
      </c>
      <c r="J1912" s="156">
        <v>4866.0200000000004</v>
      </c>
      <c r="K1912" s="167">
        <v>0.95</v>
      </c>
    </row>
    <row r="1913" spans="1:11" x14ac:dyDescent="0.25">
      <c r="A1913" s="153">
        <v>1909</v>
      </c>
      <c r="B1913" s="154" t="s">
        <v>2508</v>
      </c>
      <c r="C1913" s="154" t="s">
        <v>294</v>
      </c>
      <c r="D1913" s="154" t="s">
        <v>255</v>
      </c>
      <c r="E1913" s="155" t="s">
        <v>352</v>
      </c>
      <c r="F1913" s="156">
        <v>4314.17</v>
      </c>
      <c r="G1913" s="155" t="s">
        <v>295</v>
      </c>
      <c r="H1913" s="155" t="s">
        <v>304</v>
      </c>
      <c r="I1913" s="157">
        <v>41250</v>
      </c>
      <c r="J1913" s="156">
        <v>3833.14</v>
      </c>
      <c r="K1913" s="167">
        <v>0.95</v>
      </c>
    </row>
    <row r="1914" spans="1:11" x14ac:dyDescent="0.25">
      <c r="A1914" s="153">
        <v>1910</v>
      </c>
      <c r="B1914" s="154" t="s">
        <v>2509</v>
      </c>
      <c r="C1914" s="154" t="s">
        <v>254</v>
      </c>
      <c r="D1914" s="154" t="s">
        <v>255</v>
      </c>
      <c r="E1914" s="155" t="s">
        <v>352</v>
      </c>
      <c r="F1914" s="156">
        <v>4305</v>
      </c>
      <c r="G1914" s="155" t="s">
        <v>295</v>
      </c>
      <c r="H1914" s="155" t="s">
        <v>304</v>
      </c>
      <c r="I1914" s="157">
        <v>41250</v>
      </c>
      <c r="J1914" s="156">
        <v>3824.99</v>
      </c>
      <c r="K1914" s="167">
        <v>0.95</v>
      </c>
    </row>
    <row r="1915" spans="1:11" x14ac:dyDescent="0.25">
      <c r="A1915" s="153">
        <v>1911</v>
      </c>
      <c r="B1915" s="154" t="s">
        <v>2510</v>
      </c>
      <c r="C1915" s="154" t="s">
        <v>294</v>
      </c>
      <c r="D1915" s="154" t="s">
        <v>255</v>
      </c>
      <c r="E1915" s="155" t="s">
        <v>352</v>
      </c>
      <c r="F1915" s="156">
        <v>6169</v>
      </c>
      <c r="G1915" s="155" t="s">
        <v>295</v>
      </c>
      <c r="H1915" s="155" t="s">
        <v>297</v>
      </c>
      <c r="I1915" s="157">
        <v>41254</v>
      </c>
      <c r="J1915" s="156">
        <v>5481.15</v>
      </c>
      <c r="K1915" s="167">
        <v>0.95</v>
      </c>
    </row>
    <row r="1916" spans="1:11" x14ac:dyDescent="0.25">
      <c r="A1916" s="153">
        <v>1912</v>
      </c>
      <c r="B1916" s="154" t="s">
        <v>2511</v>
      </c>
      <c r="C1916" s="154" t="s">
        <v>254</v>
      </c>
      <c r="D1916" s="154" t="s">
        <v>255</v>
      </c>
      <c r="E1916" s="155" t="s">
        <v>352</v>
      </c>
      <c r="F1916" s="156">
        <v>4146.25</v>
      </c>
      <c r="G1916" s="155" t="s">
        <v>295</v>
      </c>
      <c r="H1916" s="155" t="s">
        <v>297</v>
      </c>
      <c r="I1916" s="157">
        <v>41359</v>
      </c>
      <c r="J1916" s="156">
        <v>3684.04</v>
      </c>
      <c r="K1916" s="167">
        <v>0.95</v>
      </c>
    </row>
    <row r="1917" spans="1:11" x14ac:dyDescent="0.25">
      <c r="A1917" s="153">
        <v>1913</v>
      </c>
      <c r="B1917" s="154" t="s">
        <v>2512</v>
      </c>
      <c r="C1917" s="154" t="s">
        <v>294</v>
      </c>
      <c r="D1917" s="154" t="s">
        <v>255</v>
      </c>
      <c r="E1917" s="155" t="s">
        <v>352</v>
      </c>
      <c r="F1917" s="156">
        <v>7982.5</v>
      </c>
      <c r="G1917" s="155" t="s">
        <v>295</v>
      </c>
      <c r="H1917" s="155" t="s">
        <v>304</v>
      </c>
      <c r="I1917" s="157">
        <v>41264</v>
      </c>
      <c r="J1917" s="156">
        <v>7092.5</v>
      </c>
      <c r="K1917" s="167">
        <v>0.95</v>
      </c>
    </row>
    <row r="1918" spans="1:11" x14ac:dyDescent="0.25">
      <c r="A1918" s="153">
        <v>1914</v>
      </c>
      <c r="B1918" s="154" t="s">
        <v>2513</v>
      </c>
      <c r="C1918" s="154" t="s">
        <v>254</v>
      </c>
      <c r="D1918" s="154" t="s">
        <v>255</v>
      </c>
      <c r="E1918" s="155">
        <v>40918</v>
      </c>
      <c r="F1918" s="156">
        <v>12680</v>
      </c>
      <c r="G1918" s="155" t="s">
        <v>295</v>
      </c>
      <c r="H1918" s="155" t="s">
        <v>300</v>
      </c>
      <c r="I1918" s="157">
        <v>41255</v>
      </c>
      <c r="J1918" s="156">
        <v>11900.18</v>
      </c>
      <c r="K1918" s="167">
        <v>1</v>
      </c>
    </row>
    <row r="1919" spans="1:11" x14ac:dyDescent="0.25">
      <c r="A1919" s="153">
        <v>1915</v>
      </c>
      <c r="B1919" s="154" t="s">
        <v>2514</v>
      </c>
      <c r="C1919" s="154" t="s">
        <v>294</v>
      </c>
      <c r="D1919" s="154" t="s">
        <v>255</v>
      </c>
      <c r="E1919" s="155" t="s">
        <v>352</v>
      </c>
      <c r="F1919" s="156">
        <v>7672.5</v>
      </c>
      <c r="G1919" s="155" t="s">
        <v>295</v>
      </c>
      <c r="H1919" s="155" t="s">
        <v>320</v>
      </c>
      <c r="I1919" s="157">
        <v>41284</v>
      </c>
      <c r="J1919" s="156">
        <v>6654.84</v>
      </c>
      <c r="K1919" s="167">
        <v>0.92</v>
      </c>
    </row>
    <row r="1920" spans="1:11" x14ac:dyDescent="0.25">
      <c r="A1920" s="153">
        <v>1916</v>
      </c>
      <c r="B1920" s="154" t="s">
        <v>2515</v>
      </c>
      <c r="C1920" s="154" t="s">
        <v>294</v>
      </c>
      <c r="D1920" s="154" t="s">
        <v>255</v>
      </c>
      <c r="E1920" s="155" t="s">
        <v>352</v>
      </c>
      <c r="F1920" s="156">
        <v>6169</v>
      </c>
      <c r="G1920" s="155" t="s">
        <v>295</v>
      </c>
      <c r="H1920" s="155" t="s">
        <v>297</v>
      </c>
      <c r="I1920" s="157">
        <v>41254</v>
      </c>
      <c r="J1920" s="156">
        <v>5481.15</v>
      </c>
      <c r="K1920" s="167">
        <v>0.95</v>
      </c>
    </row>
    <row r="1921" spans="1:11" x14ac:dyDescent="0.25">
      <c r="A1921" s="153">
        <v>1917</v>
      </c>
      <c r="B1921" s="154" t="s">
        <v>2516</v>
      </c>
      <c r="C1921" s="154" t="s">
        <v>254</v>
      </c>
      <c r="D1921" s="154" t="s">
        <v>255</v>
      </c>
      <c r="E1921" s="155" t="s">
        <v>352</v>
      </c>
      <c r="F1921" s="156">
        <v>8942.5</v>
      </c>
      <c r="G1921" s="155" t="s">
        <v>295</v>
      </c>
      <c r="H1921" s="155" t="s">
        <v>320</v>
      </c>
      <c r="I1921" s="157">
        <v>41445</v>
      </c>
      <c r="J1921" s="156">
        <v>7945.39</v>
      </c>
      <c r="K1921" s="167">
        <v>0.95</v>
      </c>
    </row>
    <row r="1922" spans="1:11" x14ac:dyDescent="0.25">
      <c r="A1922" s="153">
        <v>1918</v>
      </c>
      <c r="B1922" s="154" t="s">
        <v>2517</v>
      </c>
      <c r="C1922" s="154" t="s">
        <v>294</v>
      </c>
      <c r="D1922" s="154" t="s">
        <v>255</v>
      </c>
      <c r="E1922" s="155" t="s">
        <v>352</v>
      </c>
      <c r="F1922" s="156">
        <v>4495</v>
      </c>
      <c r="G1922" s="155" t="s">
        <v>295</v>
      </c>
      <c r="H1922" s="155" t="s">
        <v>304</v>
      </c>
      <c r="I1922" s="157">
        <v>41339</v>
      </c>
      <c r="J1922" s="156">
        <v>3993.8</v>
      </c>
      <c r="K1922" s="167">
        <v>0.95</v>
      </c>
    </row>
    <row r="1923" spans="1:11" x14ac:dyDescent="0.25">
      <c r="A1923" s="153">
        <v>1919</v>
      </c>
      <c r="B1923" s="154" t="s">
        <v>2518</v>
      </c>
      <c r="C1923" s="154" t="s">
        <v>254</v>
      </c>
      <c r="D1923" s="154" t="s">
        <v>255</v>
      </c>
      <c r="E1923" s="155" t="s">
        <v>352</v>
      </c>
      <c r="F1923" s="156">
        <v>3045</v>
      </c>
      <c r="G1923" s="155" t="s">
        <v>295</v>
      </c>
      <c r="H1923" s="155" t="s">
        <v>304</v>
      </c>
      <c r="I1923" s="157">
        <v>41264</v>
      </c>
      <c r="J1923" s="156">
        <v>2705.48</v>
      </c>
      <c r="K1923" s="167">
        <v>0.95</v>
      </c>
    </row>
    <row r="1924" spans="1:11" x14ac:dyDescent="0.25">
      <c r="A1924" s="153">
        <v>1920</v>
      </c>
      <c r="B1924" s="154" t="s">
        <v>2519</v>
      </c>
      <c r="C1924" s="154" t="s">
        <v>254</v>
      </c>
      <c r="D1924" s="154" t="s">
        <v>255</v>
      </c>
      <c r="E1924" s="155" t="s">
        <v>352</v>
      </c>
      <c r="F1924" s="156">
        <v>7140</v>
      </c>
      <c r="G1924" s="155" t="s">
        <v>295</v>
      </c>
      <c r="H1924" s="155" t="s">
        <v>304</v>
      </c>
      <c r="I1924" s="157">
        <v>41264</v>
      </c>
      <c r="J1924" s="156">
        <v>6343.89</v>
      </c>
      <c r="K1924" s="167">
        <v>0.95</v>
      </c>
    </row>
    <row r="1925" spans="1:11" x14ac:dyDescent="0.25">
      <c r="A1925" s="153">
        <v>1921</v>
      </c>
      <c r="B1925" s="154" t="s">
        <v>2520</v>
      </c>
      <c r="C1925" s="154" t="s">
        <v>294</v>
      </c>
      <c r="D1925" s="154" t="s">
        <v>255</v>
      </c>
      <c r="E1925" s="155" t="s">
        <v>352</v>
      </c>
      <c r="F1925" s="156">
        <v>4054</v>
      </c>
      <c r="G1925" s="155" t="s">
        <v>295</v>
      </c>
      <c r="H1925" s="155" t="s">
        <v>297</v>
      </c>
      <c r="I1925" s="157">
        <v>41282</v>
      </c>
      <c r="J1925" s="156">
        <v>3601.98</v>
      </c>
      <c r="K1925" s="167">
        <v>0.95</v>
      </c>
    </row>
    <row r="1926" spans="1:11" x14ac:dyDescent="0.25">
      <c r="A1926" s="153">
        <v>1922</v>
      </c>
      <c r="B1926" s="154" t="s">
        <v>2521</v>
      </c>
      <c r="C1926" s="154" t="s">
        <v>294</v>
      </c>
      <c r="D1926" s="154" t="s">
        <v>255</v>
      </c>
      <c r="E1926" s="155" t="s">
        <v>352</v>
      </c>
      <c r="F1926" s="156">
        <v>3849.17</v>
      </c>
      <c r="G1926" s="155" t="s">
        <v>295</v>
      </c>
      <c r="H1926" s="155" t="s">
        <v>304</v>
      </c>
      <c r="I1926" s="157">
        <v>41262</v>
      </c>
      <c r="J1926" s="156">
        <v>3419.97</v>
      </c>
      <c r="K1926" s="167">
        <v>0.95</v>
      </c>
    </row>
    <row r="1927" spans="1:11" x14ac:dyDescent="0.25">
      <c r="A1927" s="153">
        <v>1923</v>
      </c>
      <c r="B1927" s="154" t="s">
        <v>2522</v>
      </c>
      <c r="C1927" s="154" t="s">
        <v>294</v>
      </c>
      <c r="D1927" s="154" t="s">
        <v>255</v>
      </c>
      <c r="E1927" s="155" t="s">
        <v>352</v>
      </c>
      <c r="F1927" s="156">
        <v>8486</v>
      </c>
      <c r="G1927" s="155" t="s">
        <v>295</v>
      </c>
      <c r="H1927" s="155" t="s">
        <v>297</v>
      </c>
      <c r="I1927" s="157">
        <v>41310</v>
      </c>
      <c r="J1927" s="156">
        <v>7539.71</v>
      </c>
      <c r="K1927" s="167">
        <v>0.95</v>
      </c>
    </row>
    <row r="1928" spans="1:11" x14ac:dyDescent="0.25">
      <c r="A1928" s="153">
        <v>1924</v>
      </c>
      <c r="B1928" s="154" t="s">
        <v>2523</v>
      </c>
      <c r="C1928" s="154" t="s">
        <v>254</v>
      </c>
      <c r="D1928" s="154" t="s">
        <v>255</v>
      </c>
      <c r="E1928" s="155" t="s">
        <v>352</v>
      </c>
      <c r="F1928" s="156">
        <v>6083.75</v>
      </c>
      <c r="G1928" s="155" t="s">
        <v>295</v>
      </c>
      <c r="H1928" s="155" t="s">
        <v>297</v>
      </c>
      <c r="I1928" s="157">
        <v>41436</v>
      </c>
      <c r="J1928" s="156">
        <v>5405.41</v>
      </c>
      <c r="K1928" s="167">
        <v>0.95</v>
      </c>
    </row>
    <row r="1929" spans="1:11" x14ac:dyDescent="0.25">
      <c r="A1929" s="153">
        <v>1925</v>
      </c>
      <c r="B1929" s="154" t="s">
        <v>2481</v>
      </c>
      <c r="C1929" s="154" t="s">
        <v>294</v>
      </c>
      <c r="D1929" s="154" t="s">
        <v>255</v>
      </c>
      <c r="E1929" s="155" t="s">
        <v>352</v>
      </c>
      <c r="F1929" s="156">
        <v>997.5</v>
      </c>
      <c r="G1929" s="155" t="s">
        <v>295</v>
      </c>
      <c r="H1929" s="155" t="s">
        <v>322</v>
      </c>
      <c r="I1929" s="157">
        <v>41270</v>
      </c>
      <c r="J1929" s="156">
        <v>997.5</v>
      </c>
      <c r="K1929" s="167">
        <v>1.07</v>
      </c>
    </row>
    <row r="1930" spans="1:11" x14ac:dyDescent="0.25">
      <c r="A1930" s="153">
        <v>1926</v>
      </c>
      <c r="B1930" s="154" t="s">
        <v>2524</v>
      </c>
      <c r="C1930" s="154" t="s">
        <v>254</v>
      </c>
      <c r="D1930" s="154" t="s">
        <v>255</v>
      </c>
      <c r="E1930" s="155" t="s">
        <v>352</v>
      </c>
      <c r="F1930" s="156">
        <v>6665</v>
      </c>
      <c r="G1930" s="155" t="s">
        <v>295</v>
      </c>
      <c r="H1930" s="155" t="s">
        <v>297</v>
      </c>
      <c r="I1930" s="157">
        <v>41269</v>
      </c>
      <c r="J1930" s="156">
        <v>5921.85</v>
      </c>
      <c r="K1930" s="167">
        <v>0.95</v>
      </c>
    </row>
    <row r="1931" spans="1:11" x14ac:dyDescent="0.25">
      <c r="A1931" s="153">
        <v>1927</v>
      </c>
      <c r="B1931" s="154" t="s">
        <v>2525</v>
      </c>
      <c r="C1931" s="154" t="s">
        <v>294</v>
      </c>
      <c r="D1931" s="154" t="s">
        <v>255</v>
      </c>
      <c r="E1931" s="155" t="s">
        <v>352</v>
      </c>
      <c r="F1931" s="156">
        <v>7440</v>
      </c>
      <c r="G1931" s="155" t="s">
        <v>295</v>
      </c>
      <c r="H1931" s="155" t="s">
        <v>297</v>
      </c>
      <c r="I1931" s="157">
        <v>41269</v>
      </c>
      <c r="J1931" s="156">
        <v>6610.44</v>
      </c>
      <c r="K1931" s="167">
        <v>0.95</v>
      </c>
    </row>
    <row r="1932" spans="1:11" x14ac:dyDescent="0.25">
      <c r="A1932" s="153">
        <v>1928</v>
      </c>
      <c r="B1932" s="154" t="s">
        <v>2526</v>
      </c>
      <c r="C1932" s="154" t="s">
        <v>254</v>
      </c>
      <c r="D1932" s="154" t="s">
        <v>255</v>
      </c>
      <c r="E1932" s="155" t="s">
        <v>352</v>
      </c>
      <c r="F1932" s="156">
        <v>4611.25</v>
      </c>
      <c r="G1932" s="155" t="s">
        <v>295</v>
      </c>
      <c r="H1932" s="155" t="s">
        <v>297</v>
      </c>
      <c r="I1932" s="157">
        <v>41276</v>
      </c>
      <c r="J1932" s="156">
        <v>4311.5200000000004</v>
      </c>
      <c r="K1932" s="167">
        <v>1</v>
      </c>
    </row>
    <row r="1933" spans="1:11" x14ac:dyDescent="0.25">
      <c r="A1933" s="153">
        <v>1929</v>
      </c>
      <c r="B1933" s="154" t="s">
        <v>2527</v>
      </c>
      <c r="C1933" s="154" t="s">
        <v>254</v>
      </c>
      <c r="D1933" s="154" t="s">
        <v>255</v>
      </c>
      <c r="E1933" s="155" t="s">
        <v>352</v>
      </c>
      <c r="F1933" s="156">
        <v>7140</v>
      </c>
      <c r="G1933" s="155" t="s">
        <v>295</v>
      </c>
      <c r="H1933" s="155" t="s">
        <v>304</v>
      </c>
      <c r="I1933" s="157">
        <v>41267</v>
      </c>
      <c r="J1933" s="156">
        <v>6343.89</v>
      </c>
      <c r="K1933" s="167">
        <v>0.95</v>
      </c>
    </row>
    <row r="1934" spans="1:11" x14ac:dyDescent="0.25">
      <c r="A1934" s="153">
        <v>1930</v>
      </c>
      <c r="B1934" s="154" t="s">
        <v>2528</v>
      </c>
      <c r="C1934" s="154" t="s">
        <v>294</v>
      </c>
      <c r="D1934" s="154" t="s">
        <v>255</v>
      </c>
      <c r="E1934" s="155" t="s">
        <v>352</v>
      </c>
      <c r="F1934" s="156">
        <v>1317.5</v>
      </c>
      <c r="G1934" s="155" t="s">
        <v>295</v>
      </c>
      <c r="H1934" s="155" t="s">
        <v>304</v>
      </c>
      <c r="I1934" s="157">
        <v>41271</v>
      </c>
      <c r="J1934" s="156">
        <v>1170.5999999999999</v>
      </c>
      <c r="K1934" s="167">
        <v>0.95</v>
      </c>
    </row>
    <row r="1935" spans="1:11" x14ac:dyDescent="0.25">
      <c r="A1935" s="153">
        <v>1931</v>
      </c>
      <c r="B1935" s="154" t="s">
        <v>2529</v>
      </c>
      <c r="C1935" s="154" t="s">
        <v>294</v>
      </c>
      <c r="D1935" s="154" t="s">
        <v>255</v>
      </c>
      <c r="E1935" s="155" t="s">
        <v>352</v>
      </c>
      <c r="F1935" s="156">
        <v>3616.67</v>
      </c>
      <c r="G1935" s="155" t="s">
        <v>295</v>
      </c>
      <c r="H1935" s="155" t="s">
        <v>304</v>
      </c>
      <c r="I1935" s="157">
        <v>41282</v>
      </c>
      <c r="J1935" s="156">
        <v>3056.55</v>
      </c>
      <c r="K1935" s="167">
        <v>0.9</v>
      </c>
    </row>
    <row r="1936" spans="1:11" x14ac:dyDescent="0.25">
      <c r="A1936" s="153">
        <v>1932</v>
      </c>
      <c r="B1936" s="154" t="s">
        <v>2530</v>
      </c>
      <c r="C1936" s="154" t="s">
        <v>294</v>
      </c>
      <c r="D1936" s="154" t="s">
        <v>255</v>
      </c>
      <c r="E1936" s="155" t="s">
        <v>352</v>
      </c>
      <c r="F1936" s="156">
        <v>2660.83</v>
      </c>
      <c r="G1936" s="155" t="s">
        <v>295</v>
      </c>
      <c r="H1936" s="155" t="s">
        <v>304</v>
      </c>
      <c r="I1936" s="157">
        <v>41282</v>
      </c>
      <c r="J1936" s="156">
        <v>2364.15</v>
      </c>
      <c r="K1936" s="167">
        <v>0.95</v>
      </c>
    </row>
    <row r="1937" spans="1:11" x14ac:dyDescent="0.25">
      <c r="A1937" s="153">
        <v>1933</v>
      </c>
      <c r="B1937" s="154" t="s">
        <v>2531</v>
      </c>
      <c r="C1937" s="154" t="s">
        <v>294</v>
      </c>
      <c r="D1937" s="154" t="s">
        <v>255</v>
      </c>
      <c r="E1937" s="155" t="s">
        <v>352</v>
      </c>
      <c r="F1937" s="156">
        <v>3074.17</v>
      </c>
      <c r="G1937" s="155" t="s">
        <v>295</v>
      </c>
      <c r="H1937" s="155" t="s">
        <v>304</v>
      </c>
      <c r="I1937" s="157">
        <v>41271</v>
      </c>
      <c r="J1937" s="156">
        <v>2731.4</v>
      </c>
      <c r="K1937" s="167">
        <v>0.95</v>
      </c>
    </row>
    <row r="1938" spans="1:11" x14ac:dyDescent="0.25">
      <c r="A1938" s="153">
        <v>1934</v>
      </c>
      <c r="B1938" s="154" t="s">
        <v>2532</v>
      </c>
      <c r="C1938" s="154" t="s">
        <v>294</v>
      </c>
      <c r="D1938" s="154" t="s">
        <v>255</v>
      </c>
      <c r="E1938" s="155" t="s">
        <v>352</v>
      </c>
      <c r="F1938" s="156">
        <v>2315</v>
      </c>
      <c r="G1938" s="155" t="s">
        <v>295</v>
      </c>
      <c r="H1938" s="155" t="s">
        <v>297</v>
      </c>
      <c r="I1938" s="157">
        <v>41269</v>
      </c>
      <c r="J1938" s="156">
        <v>2056.88</v>
      </c>
      <c r="K1938" s="167">
        <v>0.95</v>
      </c>
    </row>
    <row r="1939" spans="1:11" x14ac:dyDescent="0.25">
      <c r="A1939" s="153">
        <v>1935</v>
      </c>
      <c r="B1939" s="154" t="s">
        <v>2533</v>
      </c>
      <c r="C1939" s="154" t="s">
        <v>254</v>
      </c>
      <c r="D1939" s="154" t="s">
        <v>255</v>
      </c>
      <c r="E1939" s="155" t="s">
        <v>352</v>
      </c>
      <c r="F1939" s="156">
        <v>17377.5</v>
      </c>
      <c r="G1939" s="155" t="s">
        <v>295</v>
      </c>
      <c r="H1939" s="155" t="s">
        <v>304</v>
      </c>
      <c r="I1939" s="157">
        <v>41267</v>
      </c>
      <c r="J1939" s="156">
        <v>15439.9</v>
      </c>
      <c r="K1939" s="167">
        <v>0.95</v>
      </c>
    </row>
    <row r="1940" spans="1:11" x14ac:dyDescent="0.25">
      <c r="A1940" s="153">
        <v>1936</v>
      </c>
      <c r="B1940" s="154" t="s">
        <v>253</v>
      </c>
      <c r="C1940" s="154" t="s">
        <v>254</v>
      </c>
      <c r="D1940" s="154" t="s">
        <v>255</v>
      </c>
      <c r="E1940" s="155" t="s">
        <v>253</v>
      </c>
      <c r="F1940" s="156" t="s">
        <v>253</v>
      </c>
      <c r="G1940" s="155" t="s">
        <v>295</v>
      </c>
      <c r="H1940" s="155" t="s">
        <v>253</v>
      </c>
      <c r="I1940" s="157" t="s">
        <v>253</v>
      </c>
      <c r="J1940" s="156" t="s">
        <v>253</v>
      </c>
      <c r="K1940" s="167" t="s">
        <v>253</v>
      </c>
    </row>
    <row r="1941" spans="1:11" x14ac:dyDescent="0.25">
      <c r="A1941" s="153">
        <v>1937</v>
      </c>
      <c r="B1941" s="154" t="s">
        <v>2534</v>
      </c>
      <c r="C1941" s="154" t="s">
        <v>294</v>
      </c>
      <c r="D1941" s="154" t="s">
        <v>255</v>
      </c>
      <c r="E1941" s="155" t="s">
        <v>352</v>
      </c>
      <c r="F1941" s="156">
        <v>2428.33</v>
      </c>
      <c r="G1941" s="155" t="s">
        <v>295</v>
      </c>
      <c r="H1941" s="155" t="s">
        <v>304</v>
      </c>
      <c r="I1941" s="157">
        <v>41285</v>
      </c>
      <c r="J1941" s="156">
        <v>2157.56</v>
      </c>
      <c r="K1941" s="167">
        <v>0.95</v>
      </c>
    </row>
    <row r="1942" spans="1:11" x14ac:dyDescent="0.25">
      <c r="A1942" s="153">
        <v>1938</v>
      </c>
      <c r="B1942" s="154" t="s">
        <v>2535</v>
      </c>
      <c r="C1942" s="154" t="s">
        <v>294</v>
      </c>
      <c r="D1942" s="154" t="s">
        <v>255</v>
      </c>
      <c r="E1942" s="155" t="s">
        <v>352</v>
      </c>
      <c r="F1942" s="156">
        <v>1395</v>
      </c>
      <c r="G1942" s="155" t="s">
        <v>295</v>
      </c>
      <c r="H1942" s="155" t="s">
        <v>304</v>
      </c>
      <c r="I1942" s="157">
        <v>41283</v>
      </c>
      <c r="J1942" s="156">
        <v>1239.46</v>
      </c>
      <c r="K1942" s="167">
        <v>0.95</v>
      </c>
    </row>
    <row r="1943" spans="1:11" x14ac:dyDescent="0.25">
      <c r="A1943" s="153">
        <v>1939</v>
      </c>
      <c r="B1943" s="154" t="s">
        <v>2536</v>
      </c>
      <c r="C1943" s="154" t="s">
        <v>294</v>
      </c>
      <c r="D1943" s="154" t="s">
        <v>255</v>
      </c>
      <c r="E1943" s="155" t="s">
        <v>352</v>
      </c>
      <c r="F1943" s="156">
        <v>6174.17</v>
      </c>
      <c r="G1943" s="155" t="s">
        <v>295</v>
      </c>
      <c r="H1943" s="155" t="s">
        <v>320</v>
      </c>
      <c r="I1943" s="157">
        <v>41289</v>
      </c>
      <c r="J1943" s="156">
        <v>5485.76</v>
      </c>
      <c r="K1943" s="167">
        <v>0.95</v>
      </c>
    </row>
    <row r="1944" spans="1:11" x14ac:dyDescent="0.25">
      <c r="A1944" s="153">
        <v>1940</v>
      </c>
      <c r="B1944" s="154" t="s">
        <v>2537</v>
      </c>
      <c r="C1944" s="154" t="s">
        <v>294</v>
      </c>
      <c r="D1944" s="154" t="s">
        <v>255</v>
      </c>
      <c r="E1944" s="155" t="s">
        <v>352</v>
      </c>
      <c r="F1944" s="156">
        <v>1538</v>
      </c>
      <c r="G1944" s="155" t="s">
        <v>295</v>
      </c>
      <c r="H1944" s="155" t="s">
        <v>297</v>
      </c>
      <c r="I1944" s="157">
        <v>41296</v>
      </c>
      <c r="J1944" s="156">
        <v>1366.52</v>
      </c>
      <c r="K1944" s="167">
        <v>0.95</v>
      </c>
    </row>
    <row r="1945" spans="1:11" x14ac:dyDescent="0.25">
      <c r="A1945" s="153">
        <v>1941</v>
      </c>
      <c r="B1945" s="154" t="s">
        <v>2538</v>
      </c>
      <c r="C1945" s="154" t="s">
        <v>294</v>
      </c>
      <c r="D1945" s="154" t="s">
        <v>255</v>
      </c>
      <c r="E1945" s="155" t="s">
        <v>352</v>
      </c>
      <c r="F1945" s="156">
        <v>620</v>
      </c>
      <c r="G1945" s="155" t="s">
        <v>295</v>
      </c>
      <c r="H1945" s="155">
        <v>0</v>
      </c>
      <c r="I1945" s="157">
        <v>41352</v>
      </c>
      <c r="J1945" s="156">
        <v>589</v>
      </c>
      <c r="K1945" s="167">
        <v>1.01</v>
      </c>
    </row>
    <row r="1946" spans="1:11" x14ac:dyDescent="0.25">
      <c r="A1946" s="153">
        <v>1942</v>
      </c>
      <c r="B1946" s="154" t="s">
        <v>2539</v>
      </c>
      <c r="C1946" s="154" t="s">
        <v>294</v>
      </c>
      <c r="D1946" s="154" t="s">
        <v>255</v>
      </c>
      <c r="E1946" s="155" t="s">
        <v>352</v>
      </c>
      <c r="F1946" s="156">
        <v>2144.17</v>
      </c>
      <c r="G1946" s="155" t="s">
        <v>295</v>
      </c>
      <c r="H1946" s="155" t="s">
        <v>304</v>
      </c>
      <c r="I1946" s="157">
        <v>41330</v>
      </c>
      <c r="J1946" s="156">
        <v>1905.09</v>
      </c>
      <c r="K1946" s="167">
        <v>0.95</v>
      </c>
    </row>
    <row r="1947" spans="1:11" x14ac:dyDescent="0.25">
      <c r="A1947" s="153">
        <v>1943</v>
      </c>
      <c r="B1947" s="154" t="s">
        <v>2540</v>
      </c>
      <c r="C1947" s="154" t="s">
        <v>294</v>
      </c>
      <c r="D1947" s="154" t="s">
        <v>255</v>
      </c>
      <c r="E1947" s="155" t="s">
        <v>352</v>
      </c>
      <c r="F1947" s="156">
        <v>1356.25</v>
      </c>
      <c r="G1947" s="155" t="s">
        <v>295</v>
      </c>
      <c r="H1947" s="155" t="s">
        <v>304</v>
      </c>
      <c r="I1947" s="157">
        <v>41291</v>
      </c>
      <c r="J1947" s="156">
        <v>1205.04</v>
      </c>
      <c r="K1947" s="167">
        <v>0.95</v>
      </c>
    </row>
    <row r="1948" spans="1:11" x14ac:dyDescent="0.25">
      <c r="A1948" s="153">
        <v>1944</v>
      </c>
      <c r="B1948" s="154" t="s">
        <v>2541</v>
      </c>
      <c r="C1948" s="154" t="s">
        <v>294</v>
      </c>
      <c r="D1948" s="154" t="s">
        <v>255</v>
      </c>
      <c r="E1948" s="155" t="s">
        <v>352</v>
      </c>
      <c r="F1948" s="156">
        <v>1395</v>
      </c>
      <c r="G1948" s="155" t="s">
        <v>295</v>
      </c>
      <c r="H1948" s="155" t="s">
        <v>304</v>
      </c>
      <c r="I1948" s="157">
        <v>41291</v>
      </c>
      <c r="J1948" s="156">
        <v>1239.45</v>
      </c>
      <c r="K1948" s="167">
        <v>0.95</v>
      </c>
    </row>
    <row r="1949" spans="1:11" x14ac:dyDescent="0.25">
      <c r="A1949" s="153">
        <v>1945</v>
      </c>
      <c r="B1949" s="154" t="s">
        <v>2542</v>
      </c>
      <c r="C1949" s="154" t="s">
        <v>254</v>
      </c>
      <c r="D1949" s="154" t="s">
        <v>255</v>
      </c>
      <c r="E1949" s="155" t="s">
        <v>352</v>
      </c>
      <c r="F1949" s="156">
        <v>13097.5</v>
      </c>
      <c r="G1949" s="155" t="s">
        <v>295</v>
      </c>
      <c r="H1949" s="155" t="s">
        <v>302</v>
      </c>
      <c r="I1949" s="157">
        <v>41298</v>
      </c>
      <c r="J1949" s="156">
        <v>11637.12</v>
      </c>
      <c r="K1949" s="167">
        <v>0.95</v>
      </c>
    </row>
    <row r="1950" spans="1:11" x14ac:dyDescent="0.25">
      <c r="A1950" s="153">
        <v>1946</v>
      </c>
      <c r="B1950" s="154" t="s">
        <v>2543</v>
      </c>
      <c r="C1950" s="154" t="s">
        <v>254</v>
      </c>
      <c r="D1950" s="154" t="s">
        <v>255</v>
      </c>
      <c r="E1950" s="155">
        <v>40848</v>
      </c>
      <c r="F1950" s="156">
        <v>69825</v>
      </c>
      <c r="G1950" s="155" t="s">
        <v>295</v>
      </c>
      <c r="H1950" s="155" t="s">
        <v>320</v>
      </c>
      <c r="I1950" s="157">
        <v>41361</v>
      </c>
      <c r="J1950" s="156">
        <v>62039.51</v>
      </c>
      <c r="K1950" s="167">
        <v>0.95</v>
      </c>
    </row>
    <row r="1951" spans="1:11" x14ac:dyDescent="0.25">
      <c r="A1951" s="153">
        <v>1947</v>
      </c>
      <c r="B1951" s="154" t="s">
        <v>2544</v>
      </c>
      <c r="C1951" s="154" t="s">
        <v>294</v>
      </c>
      <c r="D1951" s="154" t="s">
        <v>255</v>
      </c>
      <c r="E1951" s="155" t="s">
        <v>352</v>
      </c>
      <c r="F1951" s="156">
        <v>1976.25</v>
      </c>
      <c r="G1951" s="155" t="s">
        <v>295</v>
      </c>
      <c r="H1951" s="155" t="s">
        <v>304</v>
      </c>
      <c r="I1951" s="157">
        <v>41330</v>
      </c>
      <c r="J1951" s="156">
        <v>1755.89</v>
      </c>
      <c r="K1951" s="167">
        <v>0.95</v>
      </c>
    </row>
    <row r="1952" spans="1:11" x14ac:dyDescent="0.25">
      <c r="A1952" s="153">
        <v>1948</v>
      </c>
      <c r="B1952" s="154" t="s">
        <v>2545</v>
      </c>
      <c r="C1952" s="154" t="s">
        <v>294</v>
      </c>
      <c r="D1952" s="154" t="s">
        <v>255</v>
      </c>
      <c r="E1952" s="155" t="s">
        <v>352</v>
      </c>
      <c r="F1952" s="156">
        <v>2015</v>
      </c>
      <c r="G1952" s="155" t="s">
        <v>295</v>
      </c>
      <c r="H1952" s="155" t="s">
        <v>304</v>
      </c>
      <c r="I1952" s="157">
        <v>41304</v>
      </c>
      <c r="J1952" s="156">
        <v>1790.32</v>
      </c>
      <c r="K1952" s="167">
        <v>0.95</v>
      </c>
    </row>
    <row r="1953" spans="1:11" x14ac:dyDescent="0.25">
      <c r="A1953" s="153">
        <v>1949</v>
      </c>
      <c r="B1953" s="154" t="s">
        <v>2546</v>
      </c>
      <c r="C1953" s="154" t="s">
        <v>254</v>
      </c>
      <c r="D1953" s="154" t="s">
        <v>255</v>
      </c>
      <c r="E1953" s="155" t="s">
        <v>352</v>
      </c>
      <c r="F1953" s="156">
        <v>3360</v>
      </c>
      <c r="G1953" s="155" t="s">
        <v>295</v>
      </c>
      <c r="H1953" s="155" t="s">
        <v>309</v>
      </c>
      <c r="I1953" s="157">
        <v>41296</v>
      </c>
      <c r="J1953" s="156">
        <v>3141.6</v>
      </c>
      <c r="K1953" s="167">
        <v>1</v>
      </c>
    </row>
    <row r="1954" spans="1:11" x14ac:dyDescent="0.25">
      <c r="A1954" s="153">
        <v>1950</v>
      </c>
      <c r="B1954" s="154" t="s">
        <v>2547</v>
      </c>
      <c r="C1954" s="154" t="s">
        <v>294</v>
      </c>
      <c r="D1954" s="154" t="s">
        <v>255</v>
      </c>
      <c r="E1954" s="155" t="s">
        <v>352</v>
      </c>
      <c r="F1954" s="156">
        <v>4805</v>
      </c>
      <c r="G1954" s="155" t="s">
        <v>295</v>
      </c>
      <c r="H1954" s="155" t="s">
        <v>297</v>
      </c>
      <c r="I1954" s="157">
        <v>41325</v>
      </c>
      <c r="J1954" s="156">
        <v>4269.24</v>
      </c>
      <c r="K1954" s="167">
        <v>0.95</v>
      </c>
    </row>
    <row r="1955" spans="1:11" x14ac:dyDescent="0.25">
      <c r="A1955" s="153">
        <v>1951</v>
      </c>
      <c r="B1955" s="154" t="s">
        <v>2548</v>
      </c>
      <c r="C1955" s="154" t="s">
        <v>294</v>
      </c>
      <c r="D1955" s="154" t="s">
        <v>255</v>
      </c>
      <c r="E1955" s="155" t="s">
        <v>352</v>
      </c>
      <c r="F1955" s="156">
        <v>779</v>
      </c>
      <c r="G1955" s="155" t="s">
        <v>295</v>
      </c>
      <c r="H1955" s="155" t="s">
        <v>297</v>
      </c>
      <c r="I1955" s="157">
        <v>41331</v>
      </c>
      <c r="J1955" s="156">
        <v>692.14</v>
      </c>
      <c r="K1955" s="167">
        <v>0.95</v>
      </c>
    </row>
    <row r="1956" spans="1:11" x14ac:dyDescent="0.25">
      <c r="A1956" s="153">
        <v>1952</v>
      </c>
      <c r="B1956" s="154" t="s">
        <v>2549</v>
      </c>
      <c r="C1956" s="154" t="s">
        <v>294</v>
      </c>
      <c r="D1956" s="154" t="s">
        <v>255</v>
      </c>
      <c r="E1956" s="155" t="s">
        <v>352</v>
      </c>
      <c r="F1956" s="156">
        <v>3875</v>
      </c>
      <c r="G1956" s="155" t="s">
        <v>295</v>
      </c>
      <c r="H1956" s="155" t="s">
        <v>304</v>
      </c>
      <c r="I1956" s="157">
        <v>41304</v>
      </c>
      <c r="J1956" s="156">
        <v>3442.93</v>
      </c>
      <c r="K1956" s="167">
        <v>0.95</v>
      </c>
    </row>
    <row r="1957" spans="1:11" x14ac:dyDescent="0.25">
      <c r="A1957" s="153">
        <v>1953</v>
      </c>
      <c r="B1957" s="154" t="s">
        <v>2550</v>
      </c>
      <c r="C1957" s="154" t="s">
        <v>294</v>
      </c>
      <c r="D1957" s="154" t="s">
        <v>255</v>
      </c>
      <c r="E1957" s="155" t="s">
        <v>352</v>
      </c>
      <c r="F1957" s="156">
        <v>4068.75</v>
      </c>
      <c r="G1957" s="155" t="s">
        <v>295</v>
      </c>
      <c r="H1957" s="155" t="s">
        <v>304</v>
      </c>
      <c r="I1957" s="157">
        <v>41380</v>
      </c>
      <c r="J1957" s="156">
        <v>3804.28</v>
      </c>
      <c r="K1957" s="167">
        <v>1</v>
      </c>
    </row>
    <row r="1958" spans="1:11" x14ac:dyDescent="0.25">
      <c r="A1958" s="153">
        <v>1954</v>
      </c>
      <c r="B1958" s="154" t="s">
        <v>2551</v>
      </c>
      <c r="C1958" s="154" t="s">
        <v>294</v>
      </c>
      <c r="D1958" s="154" t="s">
        <v>255</v>
      </c>
      <c r="E1958" s="155" t="s">
        <v>352</v>
      </c>
      <c r="F1958" s="156">
        <v>6169</v>
      </c>
      <c r="G1958" s="155" t="s">
        <v>295</v>
      </c>
      <c r="H1958" s="155" t="s">
        <v>297</v>
      </c>
      <c r="I1958" s="157">
        <v>41318</v>
      </c>
      <c r="J1958" s="156">
        <v>5959.15</v>
      </c>
      <c r="K1958" s="167">
        <v>1.03</v>
      </c>
    </row>
    <row r="1959" spans="1:11" x14ac:dyDescent="0.25">
      <c r="A1959" s="153">
        <v>1955</v>
      </c>
      <c r="B1959" s="154" t="s">
        <v>2552</v>
      </c>
      <c r="C1959" s="154" t="s">
        <v>294</v>
      </c>
      <c r="D1959" s="154" t="s">
        <v>255</v>
      </c>
      <c r="E1959" s="155" t="s">
        <v>352</v>
      </c>
      <c r="F1959" s="156">
        <v>4081.67</v>
      </c>
      <c r="G1959" s="155" t="s">
        <v>295</v>
      </c>
      <c r="H1959" s="155" t="s">
        <v>304</v>
      </c>
      <c r="I1959" s="157">
        <v>41304</v>
      </c>
      <c r="J1959" s="156">
        <v>3626.55</v>
      </c>
      <c r="K1959" s="167">
        <v>0.95</v>
      </c>
    </row>
    <row r="1960" spans="1:11" x14ac:dyDescent="0.25">
      <c r="A1960" s="153">
        <v>1956</v>
      </c>
      <c r="B1960" s="154" t="s">
        <v>2553</v>
      </c>
      <c r="C1960" s="154" t="s">
        <v>294</v>
      </c>
      <c r="D1960" s="154" t="s">
        <v>255</v>
      </c>
      <c r="E1960" s="155" t="s">
        <v>352</v>
      </c>
      <c r="F1960" s="156">
        <v>6948</v>
      </c>
      <c r="G1960" s="155" t="s">
        <v>295</v>
      </c>
      <c r="H1960" s="155" t="s">
        <v>297</v>
      </c>
      <c r="I1960" s="157">
        <v>41318</v>
      </c>
      <c r="J1960" s="156">
        <v>6173.29</v>
      </c>
      <c r="K1960" s="167">
        <v>0.95</v>
      </c>
    </row>
    <row r="1961" spans="1:11" x14ac:dyDescent="0.25">
      <c r="A1961" s="153">
        <v>1957</v>
      </c>
      <c r="B1961" s="154" t="s">
        <v>2554</v>
      </c>
      <c r="C1961" s="154" t="s">
        <v>294</v>
      </c>
      <c r="D1961" s="154" t="s">
        <v>255</v>
      </c>
      <c r="E1961" s="155" t="s">
        <v>352</v>
      </c>
      <c r="F1961" s="156">
        <v>4620</v>
      </c>
      <c r="G1961" s="155" t="s">
        <v>295</v>
      </c>
      <c r="H1961" s="155" t="s">
        <v>322</v>
      </c>
      <c r="I1961" s="157">
        <v>41311</v>
      </c>
      <c r="J1961" s="156">
        <v>4620</v>
      </c>
      <c r="K1961" s="167">
        <v>1.07</v>
      </c>
    </row>
    <row r="1962" spans="1:11" x14ac:dyDescent="0.25">
      <c r="A1962" s="153">
        <v>1958</v>
      </c>
      <c r="B1962" s="154" t="s">
        <v>2555</v>
      </c>
      <c r="C1962" s="154" t="s">
        <v>294</v>
      </c>
      <c r="D1962" s="154" t="s">
        <v>255</v>
      </c>
      <c r="E1962" s="155" t="s">
        <v>352</v>
      </c>
      <c r="F1962" s="156">
        <v>578</v>
      </c>
      <c r="G1962" s="155" t="s">
        <v>295</v>
      </c>
      <c r="H1962" s="155" t="s">
        <v>297</v>
      </c>
      <c r="I1962" s="157">
        <v>41318</v>
      </c>
      <c r="J1962" s="156">
        <v>522.23</v>
      </c>
      <c r="K1962" s="167">
        <v>0.96</v>
      </c>
    </row>
    <row r="1963" spans="1:11" x14ac:dyDescent="0.25">
      <c r="A1963" s="153">
        <v>1959</v>
      </c>
      <c r="B1963" s="154" t="s">
        <v>2556</v>
      </c>
      <c r="C1963" s="154" t="s">
        <v>294</v>
      </c>
      <c r="D1963" s="154" t="s">
        <v>255</v>
      </c>
      <c r="E1963" s="155" t="s">
        <v>352</v>
      </c>
      <c r="F1963" s="156">
        <v>578</v>
      </c>
      <c r="G1963" s="155" t="s">
        <v>295</v>
      </c>
      <c r="H1963" s="155" t="s">
        <v>297</v>
      </c>
      <c r="I1963" s="157">
        <v>41318</v>
      </c>
      <c r="J1963" s="156">
        <v>522.22</v>
      </c>
      <c r="K1963" s="167">
        <v>0.96</v>
      </c>
    </row>
    <row r="1964" spans="1:11" x14ac:dyDescent="0.25">
      <c r="A1964" s="153">
        <v>1960</v>
      </c>
      <c r="B1964" s="154" t="s">
        <v>2557</v>
      </c>
      <c r="C1964" s="154" t="s">
        <v>294</v>
      </c>
      <c r="D1964" s="154" t="s">
        <v>255</v>
      </c>
      <c r="E1964" s="155" t="s">
        <v>352</v>
      </c>
      <c r="F1964" s="156">
        <v>3565</v>
      </c>
      <c r="G1964" s="155" t="s">
        <v>295</v>
      </c>
      <c r="H1964" s="155" t="s">
        <v>304</v>
      </c>
      <c r="I1964" s="157">
        <v>41340</v>
      </c>
      <c r="J1964" s="156">
        <v>3167.5</v>
      </c>
      <c r="K1964" s="167">
        <v>0.95</v>
      </c>
    </row>
    <row r="1965" spans="1:11" x14ac:dyDescent="0.25">
      <c r="A1965" s="153">
        <v>1961</v>
      </c>
      <c r="B1965" s="154" t="s">
        <v>2558</v>
      </c>
      <c r="C1965" s="154" t="s">
        <v>294</v>
      </c>
      <c r="D1965" s="154" t="s">
        <v>255</v>
      </c>
      <c r="E1965" s="155" t="s">
        <v>352</v>
      </c>
      <c r="F1965" s="156">
        <v>3836.25</v>
      </c>
      <c r="G1965" s="155" t="s">
        <v>295</v>
      </c>
      <c r="H1965" s="155" t="s">
        <v>304</v>
      </c>
      <c r="I1965" s="157">
        <v>41312</v>
      </c>
      <c r="J1965" s="156">
        <v>3408.51</v>
      </c>
      <c r="K1965" s="167">
        <v>0.95</v>
      </c>
    </row>
    <row r="1966" spans="1:11" x14ac:dyDescent="0.25">
      <c r="A1966" s="153">
        <v>1962</v>
      </c>
      <c r="B1966" s="154" t="s">
        <v>2559</v>
      </c>
      <c r="C1966" s="154" t="s">
        <v>294</v>
      </c>
      <c r="D1966" s="154" t="s">
        <v>255</v>
      </c>
      <c r="E1966" s="155" t="s">
        <v>352</v>
      </c>
      <c r="F1966" s="156">
        <v>3255</v>
      </c>
      <c r="G1966" s="155" t="s">
        <v>295</v>
      </c>
      <c r="H1966" s="155" t="s">
        <v>304</v>
      </c>
      <c r="I1966" s="157">
        <v>41312</v>
      </c>
      <c r="J1966" s="156">
        <v>3043.42</v>
      </c>
      <c r="K1966" s="167">
        <v>1</v>
      </c>
    </row>
    <row r="1967" spans="1:11" x14ac:dyDescent="0.25">
      <c r="A1967" s="153">
        <v>1963</v>
      </c>
      <c r="B1967" s="154" t="s">
        <v>2560</v>
      </c>
      <c r="C1967" s="154" t="s">
        <v>294</v>
      </c>
      <c r="D1967" s="154" t="s">
        <v>255</v>
      </c>
      <c r="E1967" s="155" t="s">
        <v>352</v>
      </c>
      <c r="F1967" s="156">
        <v>3138.75</v>
      </c>
      <c r="G1967" s="155" t="s">
        <v>295</v>
      </c>
      <c r="H1967" s="155" t="s">
        <v>320</v>
      </c>
      <c r="I1967" s="157">
        <v>41341</v>
      </c>
      <c r="J1967" s="156">
        <v>2788.79</v>
      </c>
      <c r="K1967" s="167">
        <v>0.95</v>
      </c>
    </row>
    <row r="1968" spans="1:11" x14ac:dyDescent="0.25">
      <c r="A1968" s="153">
        <v>1964</v>
      </c>
      <c r="B1968" s="154" t="s">
        <v>2522</v>
      </c>
      <c r="C1968" s="154" t="s">
        <v>294</v>
      </c>
      <c r="D1968" s="154" t="s">
        <v>255</v>
      </c>
      <c r="E1968" s="155" t="s">
        <v>352</v>
      </c>
      <c r="F1968" s="156">
        <v>3487.5</v>
      </c>
      <c r="G1968" s="155" t="s">
        <v>295</v>
      </c>
      <c r="H1968" s="155" t="s">
        <v>297</v>
      </c>
      <c r="I1968" s="157">
        <v>41310</v>
      </c>
      <c r="J1968" s="156">
        <v>3098.61</v>
      </c>
      <c r="K1968" s="167">
        <v>0.95</v>
      </c>
    </row>
    <row r="1969" spans="1:11" x14ac:dyDescent="0.25">
      <c r="A1969" s="153">
        <v>1965</v>
      </c>
      <c r="B1969" s="154" t="s">
        <v>2561</v>
      </c>
      <c r="C1969" s="154" t="s">
        <v>254</v>
      </c>
      <c r="D1969" s="154" t="s">
        <v>255</v>
      </c>
      <c r="E1969" s="155" t="s">
        <v>352</v>
      </c>
      <c r="F1969" s="156">
        <v>6510</v>
      </c>
      <c r="G1969" s="155" t="s">
        <v>295</v>
      </c>
      <c r="H1969" s="155" t="s">
        <v>304</v>
      </c>
      <c r="I1969" s="157">
        <v>41340</v>
      </c>
      <c r="J1969" s="156">
        <v>5784.14</v>
      </c>
      <c r="K1969" s="167">
        <v>0.95</v>
      </c>
    </row>
    <row r="1970" spans="1:11" x14ac:dyDescent="0.25">
      <c r="A1970" s="153">
        <v>1966</v>
      </c>
      <c r="B1970" s="154" t="s">
        <v>2531</v>
      </c>
      <c r="C1970" s="154" t="s">
        <v>294</v>
      </c>
      <c r="D1970" s="154" t="s">
        <v>255</v>
      </c>
      <c r="E1970" s="155" t="s">
        <v>352</v>
      </c>
      <c r="F1970" s="156">
        <v>1705</v>
      </c>
      <c r="G1970" s="155" t="s">
        <v>295</v>
      </c>
      <c r="H1970" s="155" t="s">
        <v>304</v>
      </c>
      <c r="I1970" s="157">
        <v>41312</v>
      </c>
      <c r="J1970" s="156">
        <v>1514.89</v>
      </c>
      <c r="K1970" s="167">
        <v>0.95</v>
      </c>
    </row>
    <row r="1971" spans="1:11" x14ac:dyDescent="0.25">
      <c r="A1971" s="153">
        <v>1967</v>
      </c>
      <c r="B1971" s="154" t="s">
        <v>2562</v>
      </c>
      <c r="C1971" s="154" t="s">
        <v>254</v>
      </c>
      <c r="D1971" s="154" t="s">
        <v>255</v>
      </c>
      <c r="E1971" s="155" t="s">
        <v>352</v>
      </c>
      <c r="F1971" s="156">
        <v>3990</v>
      </c>
      <c r="G1971" s="155" t="s">
        <v>295</v>
      </c>
      <c r="H1971" s="155" t="s">
        <v>304</v>
      </c>
      <c r="I1971" s="157">
        <v>40988</v>
      </c>
      <c r="J1971" s="156">
        <v>3545.12</v>
      </c>
      <c r="K1971" s="167">
        <v>0.95</v>
      </c>
    </row>
    <row r="1972" spans="1:11" x14ac:dyDescent="0.25">
      <c r="A1972" s="153">
        <v>1968</v>
      </c>
      <c r="B1972" s="154" t="s">
        <v>2563</v>
      </c>
      <c r="C1972" s="154" t="s">
        <v>254</v>
      </c>
      <c r="D1972" s="154" t="s">
        <v>255</v>
      </c>
      <c r="E1972" s="155" t="s">
        <v>352</v>
      </c>
      <c r="F1972" s="156">
        <v>4410</v>
      </c>
      <c r="G1972" s="155" t="s">
        <v>295</v>
      </c>
      <c r="H1972" s="155" t="s">
        <v>304</v>
      </c>
      <c r="I1972" s="157">
        <v>41327</v>
      </c>
      <c r="J1972" s="156">
        <v>3918.28</v>
      </c>
      <c r="K1972" s="167">
        <v>0.95</v>
      </c>
    </row>
    <row r="1973" spans="1:11" x14ac:dyDescent="0.25">
      <c r="A1973" s="153">
        <v>1969</v>
      </c>
      <c r="B1973" s="154" t="s">
        <v>2564</v>
      </c>
      <c r="C1973" s="154" t="s">
        <v>294</v>
      </c>
      <c r="D1973" s="154" t="s">
        <v>255</v>
      </c>
      <c r="E1973" s="155" t="s">
        <v>352</v>
      </c>
      <c r="F1973" s="156">
        <v>3410</v>
      </c>
      <c r="G1973" s="155" t="s">
        <v>295</v>
      </c>
      <c r="H1973" s="155" t="s">
        <v>304</v>
      </c>
      <c r="I1973" s="157">
        <v>41312</v>
      </c>
      <c r="J1973" s="156">
        <v>2878.43</v>
      </c>
      <c r="K1973" s="167">
        <v>0.9</v>
      </c>
    </row>
    <row r="1974" spans="1:11" x14ac:dyDescent="0.25">
      <c r="A1974" s="153">
        <v>1970</v>
      </c>
      <c r="B1974" s="154" t="s">
        <v>2565</v>
      </c>
      <c r="C1974" s="154" t="s">
        <v>254</v>
      </c>
      <c r="D1974" s="154" t="s">
        <v>255</v>
      </c>
      <c r="E1974" s="155" t="s">
        <v>352</v>
      </c>
      <c r="F1974" s="156">
        <v>9240</v>
      </c>
      <c r="G1974" s="155" t="s">
        <v>295</v>
      </c>
      <c r="H1974" s="155" t="s">
        <v>319</v>
      </c>
      <c r="I1974" s="157">
        <v>41359</v>
      </c>
      <c r="J1974" s="156">
        <v>8671.74</v>
      </c>
      <c r="K1974" s="167">
        <v>1</v>
      </c>
    </row>
    <row r="1975" spans="1:11" x14ac:dyDescent="0.25">
      <c r="A1975" s="153">
        <v>1971</v>
      </c>
      <c r="B1975" s="154" t="s">
        <v>2566</v>
      </c>
      <c r="C1975" s="154" t="s">
        <v>294</v>
      </c>
      <c r="D1975" s="154" t="s">
        <v>255</v>
      </c>
      <c r="E1975" s="155" t="s">
        <v>352</v>
      </c>
      <c r="F1975" s="156">
        <v>3216.25</v>
      </c>
      <c r="G1975" s="155" t="s">
        <v>295</v>
      </c>
      <c r="H1975" s="155" t="s">
        <v>320</v>
      </c>
      <c r="I1975" s="157">
        <v>41445</v>
      </c>
      <c r="J1975" s="156">
        <v>2857.66</v>
      </c>
      <c r="K1975" s="167">
        <v>0.95</v>
      </c>
    </row>
    <row r="1976" spans="1:11" x14ac:dyDescent="0.25">
      <c r="A1976" s="153">
        <v>1972</v>
      </c>
      <c r="B1976" s="154" t="s">
        <v>2567</v>
      </c>
      <c r="C1976" s="154" t="s">
        <v>254</v>
      </c>
      <c r="D1976" s="154" t="s">
        <v>255</v>
      </c>
      <c r="E1976" s="155" t="s">
        <v>352</v>
      </c>
      <c r="F1976" s="156">
        <v>16843.330000000002</v>
      </c>
      <c r="G1976" s="155" t="s">
        <v>295</v>
      </c>
      <c r="H1976" s="155" t="s">
        <v>297</v>
      </c>
      <c r="I1976" s="157">
        <v>41359</v>
      </c>
      <c r="J1976" s="156">
        <v>14965.29</v>
      </c>
      <c r="K1976" s="167">
        <v>0.95</v>
      </c>
    </row>
    <row r="1977" spans="1:11" x14ac:dyDescent="0.25">
      <c r="A1977" s="153">
        <v>1973</v>
      </c>
      <c r="B1977" s="154" t="s">
        <v>2568</v>
      </c>
      <c r="C1977" s="154" t="s">
        <v>294</v>
      </c>
      <c r="D1977" s="154" t="s">
        <v>255</v>
      </c>
      <c r="E1977" s="155" t="s">
        <v>352</v>
      </c>
      <c r="F1977" s="156">
        <v>1356.25</v>
      </c>
      <c r="G1977" s="155" t="s">
        <v>295</v>
      </c>
      <c r="H1977" s="155" t="s">
        <v>304</v>
      </c>
      <c r="I1977" s="157">
        <v>41327</v>
      </c>
      <c r="J1977" s="156">
        <v>1205.04</v>
      </c>
      <c r="K1977" s="167">
        <v>0.95</v>
      </c>
    </row>
    <row r="1978" spans="1:11" x14ac:dyDescent="0.25">
      <c r="A1978" s="153">
        <v>1974</v>
      </c>
      <c r="B1978" s="154" t="s">
        <v>2569</v>
      </c>
      <c r="C1978" s="154" t="s">
        <v>294</v>
      </c>
      <c r="D1978" s="154" t="s">
        <v>255</v>
      </c>
      <c r="E1978" s="155" t="s">
        <v>352</v>
      </c>
      <c r="F1978" s="156">
        <v>6975</v>
      </c>
      <c r="G1978" s="155" t="s">
        <v>295</v>
      </c>
      <c r="H1978" s="155" t="s">
        <v>320</v>
      </c>
      <c r="I1978" s="157">
        <v>41332</v>
      </c>
      <c r="J1978" s="156">
        <v>6197.28</v>
      </c>
      <c r="K1978" s="167">
        <v>0.95</v>
      </c>
    </row>
    <row r="1979" spans="1:11" x14ac:dyDescent="0.25">
      <c r="A1979" s="153">
        <v>1975</v>
      </c>
      <c r="B1979" s="154" t="s">
        <v>2570</v>
      </c>
      <c r="C1979" s="154" t="s">
        <v>294</v>
      </c>
      <c r="D1979" s="154" t="s">
        <v>255</v>
      </c>
      <c r="E1979" s="155" t="s">
        <v>352</v>
      </c>
      <c r="F1979" s="156">
        <v>3668.33</v>
      </c>
      <c r="G1979" s="155" t="s">
        <v>295</v>
      </c>
      <c r="H1979" s="155" t="s">
        <v>304</v>
      </c>
      <c r="I1979" s="157">
        <v>41327</v>
      </c>
      <c r="J1979" s="156">
        <v>3259.3</v>
      </c>
      <c r="K1979" s="167">
        <v>0.95</v>
      </c>
    </row>
    <row r="1980" spans="1:11" x14ac:dyDescent="0.25">
      <c r="A1980" s="153">
        <v>1976</v>
      </c>
      <c r="B1980" s="154" t="s">
        <v>2571</v>
      </c>
      <c r="C1980" s="154" t="s">
        <v>254</v>
      </c>
      <c r="D1980" s="154" t="s">
        <v>255</v>
      </c>
      <c r="E1980" s="155" t="s">
        <v>352</v>
      </c>
      <c r="F1980" s="156">
        <v>5347.5</v>
      </c>
      <c r="G1980" s="155" t="s">
        <v>295</v>
      </c>
      <c r="H1980" s="155" t="s">
        <v>297</v>
      </c>
      <c r="I1980" s="157">
        <v>41359</v>
      </c>
      <c r="J1980" s="156">
        <v>4662.0200000000004</v>
      </c>
      <c r="K1980" s="167">
        <v>0.93</v>
      </c>
    </row>
    <row r="1981" spans="1:11" x14ac:dyDescent="0.25">
      <c r="A1981" s="153">
        <v>1977</v>
      </c>
      <c r="B1981" s="154" t="s">
        <v>2572</v>
      </c>
      <c r="C1981" s="154" t="s">
        <v>254</v>
      </c>
      <c r="D1981" s="154" t="s">
        <v>255</v>
      </c>
      <c r="E1981" s="155" t="s">
        <v>352</v>
      </c>
      <c r="F1981" s="156">
        <v>5775</v>
      </c>
      <c r="G1981" s="155" t="s">
        <v>295</v>
      </c>
      <c r="H1981" s="155" t="s">
        <v>304</v>
      </c>
      <c r="I1981" s="157">
        <v>41331</v>
      </c>
      <c r="J1981" s="156">
        <v>5131.09</v>
      </c>
      <c r="K1981" s="167">
        <v>0.95</v>
      </c>
    </row>
    <row r="1982" spans="1:11" x14ac:dyDescent="0.25">
      <c r="A1982" s="153">
        <v>1978</v>
      </c>
      <c r="B1982" s="154" t="s">
        <v>2573</v>
      </c>
      <c r="C1982" s="154" t="s">
        <v>254</v>
      </c>
      <c r="D1982" s="154" t="s">
        <v>255</v>
      </c>
      <c r="E1982" s="155" t="s">
        <v>352</v>
      </c>
      <c r="F1982" s="156">
        <v>5967.5</v>
      </c>
      <c r="G1982" s="155" t="s">
        <v>295</v>
      </c>
      <c r="H1982" s="155" t="s">
        <v>297</v>
      </c>
      <c r="I1982" s="157">
        <v>41380</v>
      </c>
      <c r="J1982" s="156">
        <v>5302.12</v>
      </c>
      <c r="K1982" s="167">
        <v>0.95</v>
      </c>
    </row>
    <row r="1983" spans="1:11" x14ac:dyDescent="0.25">
      <c r="A1983" s="153">
        <v>1979</v>
      </c>
      <c r="B1983" s="154" t="s">
        <v>2574</v>
      </c>
      <c r="C1983" s="154" t="s">
        <v>254</v>
      </c>
      <c r="D1983" s="154" t="s">
        <v>255</v>
      </c>
      <c r="E1983" s="155" t="s">
        <v>352</v>
      </c>
      <c r="F1983" s="156">
        <v>2835</v>
      </c>
      <c r="G1983" s="155" t="s">
        <v>295</v>
      </c>
      <c r="H1983" s="155" t="s">
        <v>304</v>
      </c>
      <c r="I1983" s="157">
        <v>41390</v>
      </c>
      <c r="J1983" s="156">
        <v>2518.89</v>
      </c>
      <c r="K1983" s="167">
        <v>0.95</v>
      </c>
    </row>
    <row r="1984" spans="1:11" x14ac:dyDescent="0.25">
      <c r="A1984" s="153">
        <v>1980</v>
      </c>
      <c r="B1984" s="154" t="s">
        <v>2575</v>
      </c>
      <c r="C1984" s="154" t="s">
        <v>254</v>
      </c>
      <c r="D1984" s="154" t="s">
        <v>255</v>
      </c>
      <c r="E1984" s="155" t="s">
        <v>352</v>
      </c>
      <c r="F1984" s="156">
        <v>17011.25</v>
      </c>
      <c r="G1984" s="155" t="s">
        <v>295</v>
      </c>
      <c r="H1984" s="155" t="s">
        <v>297</v>
      </c>
      <c r="I1984" s="157">
        <v>41366</v>
      </c>
      <c r="J1984" s="156">
        <v>15114.5</v>
      </c>
      <c r="K1984" s="167">
        <v>0.95</v>
      </c>
    </row>
    <row r="1985" spans="1:11" x14ac:dyDescent="0.25">
      <c r="A1985" s="153">
        <v>1981</v>
      </c>
      <c r="B1985" s="154" t="s">
        <v>2576</v>
      </c>
      <c r="C1985" s="154" t="s">
        <v>294</v>
      </c>
      <c r="D1985" s="154" t="s">
        <v>255</v>
      </c>
      <c r="E1985" s="155" t="s">
        <v>352</v>
      </c>
      <c r="F1985" s="156">
        <v>380</v>
      </c>
      <c r="G1985" s="155" t="s">
        <v>295</v>
      </c>
      <c r="H1985" s="155" t="s">
        <v>297</v>
      </c>
      <c r="I1985" s="157">
        <v>41338</v>
      </c>
      <c r="J1985" s="156">
        <v>361</v>
      </c>
      <c r="K1985" s="167">
        <v>1.01</v>
      </c>
    </row>
    <row r="1986" spans="1:11" x14ac:dyDescent="0.25">
      <c r="A1986" s="153">
        <v>1982</v>
      </c>
      <c r="B1986" s="154" t="s">
        <v>2577</v>
      </c>
      <c r="C1986" s="154" t="s">
        <v>294</v>
      </c>
      <c r="D1986" s="154" t="s">
        <v>255</v>
      </c>
      <c r="E1986" s="155" t="s">
        <v>352</v>
      </c>
      <c r="F1986" s="156">
        <v>1201.25</v>
      </c>
      <c r="G1986" s="155" t="s">
        <v>295</v>
      </c>
      <c r="H1986" s="155" t="s">
        <v>304</v>
      </c>
      <c r="I1986" s="157">
        <v>41327</v>
      </c>
      <c r="J1986" s="156">
        <v>1067.32</v>
      </c>
      <c r="K1986" s="167">
        <v>0.95</v>
      </c>
    </row>
    <row r="1987" spans="1:11" x14ac:dyDescent="0.25">
      <c r="A1987" s="153">
        <v>1983</v>
      </c>
      <c r="B1987" s="154" t="s">
        <v>2578</v>
      </c>
      <c r="C1987" s="154" t="s">
        <v>294</v>
      </c>
      <c r="D1987" s="154" t="s">
        <v>255</v>
      </c>
      <c r="E1987" s="155" t="s">
        <v>352</v>
      </c>
      <c r="F1987" s="156">
        <v>2906.25</v>
      </c>
      <c r="G1987" s="155" t="s">
        <v>295</v>
      </c>
      <c r="H1987" s="155" t="s">
        <v>304</v>
      </c>
      <c r="I1987" s="157">
        <v>41409</v>
      </c>
      <c r="J1987" s="156">
        <v>2582.21</v>
      </c>
      <c r="K1987" s="167">
        <v>0.95</v>
      </c>
    </row>
    <row r="1988" spans="1:11" x14ac:dyDescent="0.25">
      <c r="A1988" s="153">
        <v>1984</v>
      </c>
      <c r="B1988" s="154" t="s">
        <v>2579</v>
      </c>
      <c r="C1988" s="154" t="s">
        <v>294</v>
      </c>
      <c r="D1988" s="154" t="s">
        <v>255</v>
      </c>
      <c r="E1988" s="155" t="s">
        <v>352</v>
      </c>
      <c r="F1988" s="156">
        <v>5580</v>
      </c>
      <c r="G1988" s="155" t="s">
        <v>295</v>
      </c>
      <c r="H1988" s="155" t="s">
        <v>320</v>
      </c>
      <c r="I1988" s="157">
        <v>41344</v>
      </c>
      <c r="J1988" s="156">
        <v>4957.83</v>
      </c>
      <c r="K1988" s="167">
        <v>0.95</v>
      </c>
    </row>
    <row r="1989" spans="1:11" x14ac:dyDescent="0.25">
      <c r="A1989" s="153">
        <v>1985</v>
      </c>
      <c r="B1989" s="154" t="s">
        <v>2580</v>
      </c>
      <c r="C1989" s="154" t="s">
        <v>294</v>
      </c>
      <c r="D1989" s="154" t="s">
        <v>255</v>
      </c>
      <c r="E1989" s="155" t="s">
        <v>352</v>
      </c>
      <c r="F1989" s="156">
        <v>779</v>
      </c>
      <c r="G1989" s="155" t="s">
        <v>295</v>
      </c>
      <c r="H1989" s="155" t="s">
        <v>297</v>
      </c>
      <c r="I1989" s="157">
        <v>41338</v>
      </c>
      <c r="J1989" s="156">
        <v>728.26</v>
      </c>
      <c r="K1989" s="167">
        <v>1</v>
      </c>
    </row>
    <row r="1990" spans="1:11" x14ac:dyDescent="0.25">
      <c r="A1990" s="153">
        <v>1986</v>
      </c>
      <c r="B1990" s="154" t="s">
        <v>2581</v>
      </c>
      <c r="C1990" s="154" t="s">
        <v>294</v>
      </c>
      <c r="D1990" s="154" t="s">
        <v>255</v>
      </c>
      <c r="E1990" s="155" t="s">
        <v>352</v>
      </c>
      <c r="F1990" s="156">
        <v>1240</v>
      </c>
      <c r="G1990" s="155" t="s">
        <v>295</v>
      </c>
      <c r="H1990" s="155" t="s">
        <v>304</v>
      </c>
      <c r="I1990" s="157">
        <v>41340</v>
      </c>
      <c r="J1990" s="156">
        <v>1101.74</v>
      </c>
      <c r="K1990" s="167">
        <v>0.95</v>
      </c>
    </row>
    <row r="1991" spans="1:11" x14ac:dyDescent="0.25">
      <c r="A1991" s="153">
        <v>1987</v>
      </c>
      <c r="B1991" s="154" t="s">
        <v>2582</v>
      </c>
      <c r="C1991" s="154" t="s">
        <v>254</v>
      </c>
      <c r="D1991" s="154" t="s">
        <v>255</v>
      </c>
      <c r="E1991" s="155" t="s">
        <v>352</v>
      </c>
      <c r="F1991" s="156">
        <v>8872.5</v>
      </c>
      <c r="G1991" s="155" t="s">
        <v>295</v>
      </c>
      <c r="H1991" s="155" t="s">
        <v>320</v>
      </c>
      <c r="I1991" s="157">
        <v>41340</v>
      </c>
      <c r="J1991" s="156">
        <v>7883.2</v>
      </c>
      <c r="K1991" s="167">
        <v>0.95</v>
      </c>
    </row>
    <row r="1992" spans="1:11" x14ac:dyDescent="0.25">
      <c r="A1992" s="153">
        <v>1988</v>
      </c>
      <c r="B1992" s="154" t="s">
        <v>253</v>
      </c>
      <c r="C1992" s="154" t="s">
        <v>254</v>
      </c>
      <c r="D1992" s="154" t="s">
        <v>255</v>
      </c>
      <c r="E1992" s="155" t="s">
        <v>253</v>
      </c>
      <c r="F1992" s="156" t="s">
        <v>253</v>
      </c>
      <c r="G1992" s="155" t="s">
        <v>295</v>
      </c>
      <c r="H1992" s="155" t="s">
        <v>253</v>
      </c>
      <c r="I1992" s="157" t="s">
        <v>253</v>
      </c>
      <c r="J1992" s="156" t="s">
        <v>253</v>
      </c>
      <c r="K1992" s="167" t="s">
        <v>253</v>
      </c>
    </row>
    <row r="1993" spans="1:11" x14ac:dyDescent="0.25">
      <c r="A1993" s="153">
        <v>1989</v>
      </c>
      <c r="B1993" s="154" t="s">
        <v>2583</v>
      </c>
      <c r="C1993" s="154" t="s">
        <v>254</v>
      </c>
      <c r="D1993" s="154" t="s">
        <v>255</v>
      </c>
      <c r="E1993" s="155" t="s">
        <v>352</v>
      </c>
      <c r="F1993" s="156">
        <v>16042.5</v>
      </c>
      <c r="G1993" s="155" t="s">
        <v>295</v>
      </c>
      <c r="H1993" s="155" t="s">
        <v>297</v>
      </c>
      <c r="I1993" s="157">
        <v>41366</v>
      </c>
      <c r="J1993" s="156">
        <v>14253.75</v>
      </c>
      <c r="K1993" s="167">
        <v>0.95</v>
      </c>
    </row>
    <row r="1994" spans="1:11" x14ac:dyDescent="0.25">
      <c r="A1994" s="153">
        <v>1990</v>
      </c>
      <c r="B1994" s="154" t="s">
        <v>2584</v>
      </c>
      <c r="C1994" s="154" t="s">
        <v>254</v>
      </c>
      <c r="D1994" s="154" t="s">
        <v>255</v>
      </c>
      <c r="E1994" s="155" t="s">
        <v>352</v>
      </c>
      <c r="F1994" s="156">
        <v>4620</v>
      </c>
      <c r="G1994" s="155" t="s">
        <v>295</v>
      </c>
      <c r="H1994" s="155" t="s">
        <v>309</v>
      </c>
      <c r="I1994" s="157">
        <v>41348</v>
      </c>
      <c r="J1994" s="156">
        <v>4319.7</v>
      </c>
      <c r="K1994" s="167">
        <v>1</v>
      </c>
    </row>
    <row r="1995" spans="1:11" x14ac:dyDescent="0.25">
      <c r="A1995" s="153">
        <v>1991</v>
      </c>
      <c r="B1995" s="154" t="s">
        <v>2585</v>
      </c>
      <c r="C1995" s="154" t="s">
        <v>294</v>
      </c>
      <c r="D1995" s="154" t="s">
        <v>255</v>
      </c>
      <c r="E1995" s="155" t="s">
        <v>352</v>
      </c>
      <c r="F1995" s="156">
        <v>380</v>
      </c>
      <c r="G1995" s="155" t="s">
        <v>295</v>
      </c>
      <c r="H1995" s="155" t="s">
        <v>297</v>
      </c>
      <c r="I1995" s="157">
        <v>41338</v>
      </c>
      <c r="J1995" s="156">
        <v>361</v>
      </c>
      <c r="K1995" s="167">
        <v>1.01</v>
      </c>
    </row>
    <row r="1996" spans="1:11" x14ac:dyDescent="0.25">
      <c r="A1996" s="153">
        <v>1992</v>
      </c>
      <c r="B1996" s="154" t="s">
        <v>2586</v>
      </c>
      <c r="C1996" s="154" t="s">
        <v>254</v>
      </c>
      <c r="D1996" s="154" t="s">
        <v>255</v>
      </c>
      <c r="E1996" s="155" t="s">
        <v>352</v>
      </c>
      <c r="F1996" s="156">
        <v>26442.5</v>
      </c>
      <c r="G1996" s="155" t="s">
        <v>295</v>
      </c>
      <c r="H1996" s="155" t="s">
        <v>304</v>
      </c>
      <c r="I1996" s="157">
        <v>41338</v>
      </c>
      <c r="J1996" s="156">
        <v>23494.14</v>
      </c>
      <c r="K1996" s="167">
        <v>0.95</v>
      </c>
    </row>
    <row r="1997" spans="1:11" x14ac:dyDescent="0.25">
      <c r="A1997" s="153">
        <v>1993</v>
      </c>
      <c r="B1997" s="154" t="s">
        <v>2587</v>
      </c>
      <c r="C1997" s="154" t="s">
        <v>254</v>
      </c>
      <c r="D1997" s="154" t="s">
        <v>255</v>
      </c>
      <c r="E1997" s="155" t="s">
        <v>352</v>
      </c>
      <c r="F1997" s="156">
        <v>13125</v>
      </c>
      <c r="G1997" s="155" t="s">
        <v>295</v>
      </c>
      <c r="H1997" s="155" t="s">
        <v>304</v>
      </c>
      <c r="I1997" s="157">
        <v>41338</v>
      </c>
      <c r="J1997" s="156">
        <v>11661.56</v>
      </c>
      <c r="K1997" s="167">
        <v>0.95</v>
      </c>
    </row>
    <row r="1998" spans="1:11" x14ac:dyDescent="0.25">
      <c r="A1998" s="153">
        <v>1994</v>
      </c>
      <c r="B1998" s="154" t="s">
        <v>2588</v>
      </c>
      <c r="C1998" s="154" t="s">
        <v>254</v>
      </c>
      <c r="D1998" s="154" t="s">
        <v>255</v>
      </c>
      <c r="E1998" s="155" t="s">
        <v>352</v>
      </c>
      <c r="F1998" s="156">
        <v>4095</v>
      </c>
      <c r="G1998" s="155" t="s">
        <v>295</v>
      </c>
      <c r="H1998" s="155" t="s">
        <v>74</v>
      </c>
      <c r="I1998" s="157">
        <v>41402</v>
      </c>
      <c r="J1998" s="156">
        <v>3451.02</v>
      </c>
      <c r="K1998" s="167">
        <v>0.9</v>
      </c>
    </row>
    <row r="1999" spans="1:11" x14ac:dyDescent="0.25">
      <c r="A1999" s="153">
        <v>1995</v>
      </c>
      <c r="B1999" s="154" t="s">
        <v>2589</v>
      </c>
      <c r="C1999" s="154" t="s">
        <v>294</v>
      </c>
      <c r="D1999" s="154" t="s">
        <v>255</v>
      </c>
      <c r="E1999" s="155" t="s">
        <v>352</v>
      </c>
      <c r="F1999" s="156">
        <v>8486</v>
      </c>
      <c r="G1999" s="155" t="s">
        <v>295</v>
      </c>
      <c r="H1999" s="155" t="s">
        <v>297</v>
      </c>
      <c r="I1999" s="157">
        <v>41375</v>
      </c>
      <c r="J1999" s="156">
        <v>7539.81</v>
      </c>
      <c r="K1999" s="167">
        <v>0.95</v>
      </c>
    </row>
    <row r="2000" spans="1:11" x14ac:dyDescent="0.25">
      <c r="A2000" s="153">
        <v>1996</v>
      </c>
      <c r="B2000" s="154" t="s">
        <v>2590</v>
      </c>
      <c r="C2000" s="154" t="s">
        <v>294</v>
      </c>
      <c r="D2000" s="154" t="s">
        <v>255</v>
      </c>
      <c r="E2000" s="155" t="s">
        <v>352</v>
      </c>
      <c r="F2000" s="156">
        <v>3412.5</v>
      </c>
      <c r="G2000" s="155" t="s">
        <v>295</v>
      </c>
      <c r="H2000" s="155" t="s">
        <v>322</v>
      </c>
      <c r="I2000" s="157">
        <v>41460</v>
      </c>
      <c r="J2000" s="156">
        <v>3412.5</v>
      </c>
      <c r="K2000" s="167">
        <v>1.07</v>
      </c>
    </row>
    <row r="2001" spans="1:11" x14ac:dyDescent="0.25">
      <c r="A2001" s="153">
        <v>1997</v>
      </c>
      <c r="B2001" s="154" t="s">
        <v>2591</v>
      </c>
      <c r="C2001" s="154" t="s">
        <v>294</v>
      </c>
      <c r="D2001" s="154" t="s">
        <v>255</v>
      </c>
      <c r="E2001" s="155" t="s">
        <v>352</v>
      </c>
      <c r="F2001" s="156">
        <v>1860</v>
      </c>
      <c r="G2001" s="155" t="s">
        <v>295</v>
      </c>
      <c r="H2001" s="155" t="s">
        <v>320</v>
      </c>
      <c r="I2001" s="157">
        <v>41733</v>
      </c>
      <c r="J2001" s="156">
        <v>1739.1</v>
      </c>
      <c r="K2001" s="167">
        <v>1</v>
      </c>
    </row>
    <row r="2002" spans="1:11" x14ac:dyDescent="0.25">
      <c r="A2002" s="153">
        <v>1998</v>
      </c>
      <c r="B2002" s="154" t="s">
        <v>2592</v>
      </c>
      <c r="C2002" s="154" t="s">
        <v>254</v>
      </c>
      <c r="D2002" s="154" t="s">
        <v>255</v>
      </c>
      <c r="E2002" s="155" t="s">
        <v>352</v>
      </c>
      <c r="F2002" s="156">
        <v>5197.5</v>
      </c>
      <c r="G2002" s="155" t="s">
        <v>295</v>
      </c>
      <c r="H2002" s="155" t="s">
        <v>304</v>
      </c>
      <c r="I2002" s="157">
        <v>40988</v>
      </c>
      <c r="J2002" s="156">
        <v>4617.96</v>
      </c>
      <c r="K2002" s="167">
        <v>0.95</v>
      </c>
    </row>
    <row r="2003" spans="1:11" x14ac:dyDescent="0.25">
      <c r="A2003" s="153">
        <v>1999</v>
      </c>
      <c r="B2003" s="154" t="s">
        <v>2593</v>
      </c>
      <c r="C2003" s="154" t="s">
        <v>294</v>
      </c>
      <c r="D2003" s="154" t="s">
        <v>255</v>
      </c>
      <c r="E2003" s="155" t="s">
        <v>352</v>
      </c>
      <c r="F2003" s="156">
        <v>380</v>
      </c>
      <c r="G2003" s="155" t="s">
        <v>295</v>
      </c>
      <c r="H2003" s="155" t="s">
        <v>297</v>
      </c>
      <c r="I2003" s="157">
        <v>42292</v>
      </c>
      <c r="J2003" s="156">
        <v>343.33</v>
      </c>
      <c r="K2003" s="167">
        <v>0.96</v>
      </c>
    </row>
    <row r="2004" spans="1:11" x14ac:dyDescent="0.25">
      <c r="A2004" s="153">
        <v>2000</v>
      </c>
      <c r="B2004" s="154" t="s">
        <v>2594</v>
      </c>
      <c r="C2004" s="154" t="s">
        <v>254</v>
      </c>
      <c r="D2004" s="154" t="s">
        <v>255</v>
      </c>
      <c r="E2004" s="155" t="s">
        <v>352</v>
      </c>
      <c r="F2004" s="156">
        <v>15645</v>
      </c>
      <c r="G2004" s="155" t="s">
        <v>295</v>
      </c>
      <c r="H2004" s="155" t="s">
        <v>301</v>
      </c>
      <c r="I2004" s="157">
        <v>41380</v>
      </c>
      <c r="J2004" s="156">
        <v>14682.83</v>
      </c>
      <c r="K2004" s="167">
        <v>1</v>
      </c>
    </row>
    <row r="2005" spans="1:11" x14ac:dyDescent="0.25">
      <c r="A2005" s="153">
        <v>2001</v>
      </c>
      <c r="B2005" s="154" t="s">
        <v>2595</v>
      </c>
      <c r="C2005" s="154" t="s">
        <v>294</v>
      </c>
      <c r="D2005" s="154" t="s">
        <v>255</v>
      </c>
      <c r="E2005" s="155" t="s">
        <v>352</v>
      </c>
      <c r="F2005" s="156">
        <v>1356.25</v>
      </c>
      <c r="G2005" s="155" t="s">
        <v>295</v>
      </c>
      <c r="H2005" s="155" t="s">
        <v>320</v>
      </c>
      <c r="I2005" s="157">
        <v>41294</v>
      </c>
      <c r="J2005" s="156">
        <v>1205.02</v>
      </c>
      <c r="K2005" s="167">
        <v>0.95</v>
      </c>
    </row>
    <row r="2006" spans="1:11" x14ac:dyDescent="0.25">
      <c r="A2006" s="153">
        <v>2002</v>
      </c>
      <c r="B2006" s="154" t="s">
        <v>2596</v>
      </c>
      <c r="C2006" s="154" t="s">
        <v>294</v>
      </c>
      <c r="D2006" s="154" t="s">
        <v>255</v>
      </c>
      <c r="E2006" s="155" t="s">
        <v>352</v>
      </c>
      <c r="F2006" s="156">
        <v>1898.75</v>
      </c>
      <c r="G2006" s="155" t="s">
        <v>295</v>
      </c>
      <c r="H2006" s="155" t="s">
        <v>74</v>
      </c>
      <c r="I2006" s="157">
        <v>41347</v>
      </c>
      <c r="J2006" s="156">
        <v>1775.34</v>
      </c>
      <c r="K2006" s="167">
        <v>1</v>
      </c>
    </row>
    <row r="2007" spans="1:11" x14ac:dyDescent="0.25">
      <c r="A2007" s="153">
        <v>2003</v>
      </c>
      <c r="B2007" s="154" t="s">
        <v>2597</v>
      </c>
      <c r="C2007" s="154" t="s">
        <v>294</v>
      </c>
      <c r="D2007" s="154" t="s">
        <v>255</v>
      </c>
      <c r="E2007" s="155" t="s">
        <v>352</v>
      </c>
      <c r="F2007" s="156">
        <v>3526.25</v>
      </c>
      <c r="G2007" s="155" t="s">
        <v>295</v>
      </c>
      <c r="H2007" s="155" t="s">
        <v>320</v>
      </c>
      <c r="I2007" s="157">
        <v>41684</v>
      </c>
      <c r="J2007" s="156">
        <v>3133.09</v>
      </c>
      <c r="K2007" s="167">
        <v>0.95</v>
      </c>
    </row>
    <row r="2008" spans="1:11" x14ac:dyDescent="0.25">
      <c r="A2008" s="153">
        <v>2004</v>
      </c>
      <c r="B2008" s="154" t="s">
        <v>2598</v>
      </c>
      <c r="C2008" s="154" t="s">
        <v>294</v>
      </c>
      <c r="D2008" s="154" t="s">
        <v>255</v>
      </c>
      <c r="E2008" s="155" t="s">
        <v>352</v>
      </c>
      <c r="F2008" s="156">
        <v>6948</v>
      </c>
      <c r="G2008" s="155" t="s">
        <v>295</v>
      </c>
      <c r="H2008" s="155" t="s">
        <v>297</v>
      </c>
      <c r="I2008" s="157">
        <v>41380</v>
      </c>
      <c r="J2008" s="156">
        <v>6173.3</v>
      </c>
      <c r="K2008" s="167">
        <v>0.95</v>
      </c>
    </row>
    <row r="2009" spans="1:11" x14ac:dyDescent="0.25">
      <c r="A2009" s="153">
        <v>2005</v>
      </c>
      <c r="B2009" s="154" t="s">
        <v>2599</v>
      </c>
      <c r="C2009" s="154" t="s">
        <v>294</v>
      </c>
      <c r="D2009" s="154" t="s">
        <v>255</v>
      </c>
      <c r="E2009" s="155" t="s">
        <v>352</v>
      </c>
      <c r="F2009" s="156">
        <v>6626.25</v>
      </c>
      <c r="G2009" s="155" t="s">
        <v>295</v>
      </c>
      <c r="H2009" s="155" t="s">
        <v>304</v>
      </c>
      <c r="I2009" s="157">
        <v>41353</v>
      </c>
      <c r="J2009" s="156">
        <v>5887.44</v>
      </c>
      <c r="K2009" s="167">
        <v>0.95</v>
      </c>
    </row>
    <row r="2010" spans="1:11" x14ac:dyDescent="0.25">
      <c r="A2010" s="153">
        <v>2006</v>
      </c>
      <c r="B2010" s="154" t="s">
        <v>2600</v>
      </c>
      <c r="C2010" s="154" t="s">
        <v>294</v>
      </c>
      <c r="D2010" s="154" t="s">
        <v>255</v>
      </c>
      <c r="E2010" s="155" t="s">
        <v>352</v>
      </c>
      <c r="F2010" s="156">
        <v>4805</v>
      </c>
      <c r="G2010" s="155" t="s">
        <v>295</v>
      </c>
      <c r="H2010" s="155" t="s">
        <v>320</v>
      </c>
      <c r="I2010" s="157">
        <v>41481</v>
      </c>
      <c r="J2010" s="156">
        <v>4269.24</v>
      </c>
      <c r="K2010" s="167">
        <v>0.95</v>
      </c>
    </row>
    <row r="2011" spans="1:11" x14ac:dyDescent="0.25">
      <c r="A2011" s="153">
        <v>2007</v>
      </c>
      <c r="B2011" s="154" t="s">
        <v>2601</v>
      </c>
      <c r="C2011" s="154" t="s">
        <v>254</v>
      </c>
      <c r="D2011" s="154" t="s">
        <v>255</v>
      </c>
      <c r="E2011" s="155" t="s">
        <v>352</v>
      </c>
      <c r="F2011" s="156">
        <v>3570</v>
      </c>
      <c r="G2011" s="155" t="s">
        <v>295</v>
      </c>
      <c r="H2011" s="155" t="s">
        <v>304</v>
      </c>
      <c r="I2011" s="157">
        <v>41382</v>
      </c>
      <c r="J2011" s="156">
        <v>2982.75</v>
      </c>
      <c r="K2011" s="167">
        <v>0.89</v>
      </c>
    </row>
    <row r="2012" spans="1:11" x14ac:dyDescent="0.25">
      <c r="A2012" s="153">
        <v>2008</v>
      </c>
      <c r="B2012" s="154" t="s">
        <v>2602</v>
      </c>
      <c r="C2012" s="154" t="s">
        <v>254</v>
      </c>
      <c r="D2012" s="154" t="s">
        <v>255</v>
      </c>
      <c r="E2012" s="155" t="s">
        <v>352</v>
      </c>
      <c r="F2012" s="156">
        <v>5197.5</v>
      </c>
      <c r="G2012" s="155" t="s">
        <v>295</v>
      </c>
      <c r="H2012" s="155" t="s">
        <v>304</v>
      </c>
      <c r="I2012" s="157">
        <v>41354</v>
      </c>
      <c r="J2012" s="156">
        <v>4617.97</v>
      </c>
      <c r="K2012" s="167">
        <v>0.95</v>
      </c>
    </row>
    <row r="2013" spans="1:11" x14ac:dyDescent="0.25">
      <c r="A2013" s="153">
        <v>2009</v>
      </c>
      <c r="B2013" s="154" t="s">
        <v>253</v>
      </c>
      <c r="C2013" s="154" t="s">
        <v>254</v>
      </c>
      <c r="D2013" s="154" t="s">
        <v>255</v>
      </c>
      <c r="E2013" s="155" t="s">
        <v>253</v>
      </c>
      <c r="F2013" s="156" t="s">
        <v>253</v>
      </c>
      <c r="G2013" s="155" t="s">
        <v>295</v>
      </c>
      <c r="H2013" s="155" t="s">
        <v>253</v>
      </c>
      <c r="I2013" s="157" t="s">
        <v>253</v>
      </c>
      <c r="J2013" s="156" t="s">
        <v>253</v>
      </c>
      <c r="K2013" s="167" t="s">
        <v>253</v>
      </c>
    </row>
    <row r="2014" spans="1:11" x14ac:dyDescent="0.25">
      <c r="A2014" s="153">
        <v>2010</v>
      </c>
      <c r="B2014" s="154" t="s">
        <v>2603</v>
      </c>
      <c r="C2014" s="154" t="s">
        <v>294</v>
      </c>
      <c r="D2014" s="154" t="s">
        <v>255</v>
      </c>
      <c r="E2014" s="155" t="s">
        <v>352</v>
      </c>
      <c r="F2014" s="156">
        <v>779</v>
      </c>
      <c r="G2014" s="155" t="s">
        <v>295</v>
      </c>
      <c r="H2014" s="155" t="s">
        <v>297</v>
      </c>
      <c r="I2014" s="157">
        <v>41416</v>
      </c>
      <c r="J2014" s="156">
        <v>692.4</v>
      </c>
      <c r="K2014" s="167">
        <v>0.95</v>
      </c>
    </row>
    <row r="2015" spans="1:11" x14ac:dyDescent="0.25">
      <c r="A2015" s="153">
        <v>2011</v>
      </c>
      <c r="B2015" s="154" t="s">
        <v>2604</v>
      </c>
      <c r="C2015" s="154" t="s">
        <v>294</v>
      </c>
      <c r="D2015" s="154" t="s">
        <v>255</v>
      </c>
      <c r="E2015" s="155" t="s">
        <v>352</v>
      </c>
      <c r="F2015" s="156">
        <v>4632</v>
      </c>
      <c r="G2015" s="155" t="s">
        <v>295</v>
      </c>
      <c r="H2015" s="155" t="s">
        <v>297</v>
      </c>
      <c r="I2015" s="157">
        <v>41359</v>
      </c>
      <c r="J2015" s="156">
        <v>4115.53</v>
      </c>
      <c r="K2015" s="167">
        <v>0.95</v>
      </c>
    </row>
    <row r="2016" spans="1:11" x14ac:dyDescent="0.25">
      <c r="A2016" s="153">
        <v>2012</v>
      </c>
      <c r="B2016" s="154" t="s">
        <v>2605</v>
      </c>
      <c r="C2016" s="154" t="s">
        <v>254</v>
      </c>
      <c r="D2016" s="154" t="s">
        <v>255</v>
      </c>
      <c r="E2016" s="155" t="s">
        <v>352</v>
      </c>
      <c r="F2016" s="156">
        <v>1860</v>
      </c>
      <c r="G2016" s="155" t="s">
        <v>295</v>
      </c>
      <c r="H2016" s="155" t="s">
        <v>297</v>
      </c>
      <c r="I2016" s="157">
        <v>42292</v>
      </c>
      <c r="J2016" s="156">
        <v>1652.61</v>
      </c>
      <c r="K2016" s="167">
        <v>0.95</v>
      </c>
    </row>
    <row r="2017" spans="1:11" x14ac:dyDescent="0.25">
      <c r="A2017" s="153">
        <v>2013</v>
      </c>
      <c r="B2017" s="154" t="s">
        <v>2606</v>
      </c>
      <c r="C2017" s="154" t="s">
        <v>254</v>
      </c>
      <c r="D2017" s="154" t="s">
        <v>255</v>
      </c>
      <c r="E2017" s="155" t="s">
        <v>352</v>
      </c>
      <c r="F2017" s="156">
        <v>11340</v>
      </c>
      <c r="G2017" s="155" t="s">
        <v>295</v>
      </c>
      <c r="H2017" s="155" t="s">
        <v>316</v>
      </c>
      <c r="I2017" s="157">
        <v>41380</v>
      </c>
      <c r="J2017" s="156">
        <v>11340</v>
      </c>
      <c r="K2017" s="167">
        <v>1.07</v>
      </c>
    </row>
    <row r="2018" spans="1:11" x14ac:dyDescent="0.25">
      <c r="A2018" s="153">
        <v>2014</v>
      </c>
      <c r="B2018" s="154" t="s">
        <v>2607</v>
      </c>
      <c r="C2018" s="154" t="s">
        <v>254</v>
      </c>
      <c r="D2018" s="154" t="s">
        <v>255</v>
      </c>
      <c r="E2018" s="155" t="s">
        <v>352</v>
      </c>
      <c r="F2018" s="156">
        <v>4672.5</v>
      </c>
      <c r="G2018" s="155" t="s">
        <v>295</v>
      </c>
      <c r="H2018" s="155" t="s">
        <v>322</v>
      </c>
      <c r="I2018" s="157">
        <v>41375</v>
      </c>
      <c r="J2018" s="156">
        <v>4672.5</v>
      </c>
      <c r="K2018" s="167">
        <v>1.07</v>
      </c>
    </row>
    <row r="2019" spans="1:11" x14ac:dyDescent="0.25">
      <c r="A2019" s="153">
        <v>2015</v>
      </c>
      <c r="B2019" s="154" t="s">
        <v>2608</v>
      </c>
      <c r="C2019" s="154" t="s">
        <v>254</v>
      </c>
      <c r="D2019" s="154" t="s">
        <v>255</v>
      </c>
      <c r="E2019" s="155" t="s">
        <v>352</v>
      </c>
      <c r="F2019" s="156">
        <v>3875</v>
      </c>
      <c r="G2019" s="155" t="s">
        <v>295</v>
      </c>
      <c r="H2019" s="155" t="s">
        <v>297</v>
      </c>
      <c r="I2019" s="157">
        <v>41366</v>
      </c>
      <c r="J2019" s="156">
        <v>3442.93</v>
      </c>
      <c r="K2019" s="167">
        <v>0.95</v>
      </c>
    </row>
    <row r="2020" spans="1:11" x14ac:dyDescent="0.25">
      <c r="A2020" s="153">
        <v>2016</v>
      </c>
      <c r="B2020" s="154" t="s">
        <v>2609</v>
      </c>
      <c r="C2020" s="154" t="s">
        <v>294</v>
      </c>
      <c r="D2020" s="154" t="s">
        <v>255</v>
      </c>
      <c r="E2020" s="155" t="s">
        <v>352</v>
      </c>
      <c r="F2020" s="156">
        <v>1278.75</v>
      </c>
      <c r="G2020" s="155" t="s">
        <v>295</v>
      </c>
      <c r="H2020" s="155" t="s">
        <v>320</v>
      </c>
      <c r="I2020" s="157">
        <v>41502</v>
      </c>
      <c r="J2020" s="156">
        <v>1195.6300000000001</v>
      </c>
      <c r="K2020" s="167">
        <v>1</v>
      </c>
    </row>
    <row r="2021" spans="1:11" x14ac:dyDescent="0.25">
      <c r="A2021" s="153">
        <v>2017</v>
      </c>
      <c r="B2021" s="154" t="s">
        <v>2610</v>
      </c>
      <c r="C2021" s="154" t="s">
        <v>294</v>
      </c>
      <c r="D2021" s="154" t="s">
        <v>255</v>
      </c>
      <c r="E2021" s="155" t="s">
        <v>352</v>
      </c>
      <c r="F2021" s="156">
        <v>578</v>
      </c>
      <c r="G2021" s="155" t="s">
        <v>295</v>
      </c>
      <c r="H2021" s="155" t="s">
        <v>297</v>
      </c>
      <c r="I2021" s="157">
        <v>41388</v>
      </c>
      <c r="J2021" s="156">
        <v>522.22</v>
      </c>
      <c r="K2021" s="167">
        <v>0.96</v>
      </c>
    </row>
    <row r="2022" spans="1:11" x14ac:dyDescent="0.25">
      <c r="A2022" s="153">
        <v>2018</v>
      </c>
      <c r="B2022" s="154" t="s">
        <v>2611</v>
      </c>
      <c r="C2022" s="154" t="s">
        <v>254</v>
      </c>
      <c r="D2022" s="154" t="s">
        <v>255</v>
      </c>
      <c r="E2022" s="155" t="s">
        <v>352</v>
      </c>
      <c r="F2022" s="156">
        <v>14406</v>
      </c>
      <c r="G2022" s="155" t="s">
        <v>295</v>
      </c>
      <c r="H2022" s="155" t="s">
        <v>320</v>
      </c>
      <c r="I2022" s="157">
        <v>41733</v>
      </c>
      <c r="J2022" s="156">
        <v>13038.92</v>
      </c>
      <c r="K2022" s="167">
        <v>0.96</v>
      </c>
    </row>
    <row r="2023" spans="1:11" x14ac:dyDescent="0.25">
      <c r="A2023" s="153">
        <v>2019</v>
      </c>
      <c r="B2023" s="154" t="s">
        <v>2612</v>
      </c>
      <c r="C2023" s="154" t="s">
        <v>294</v>
      </c>
      <c r="D2023" s="154" t="s">
        <v>255</v>
      </c>
      <c r="E2023" s="155" t="s">
        <v>352</v>
      </c>
      <c r="F2023" s="156">
        <v>5231.25</v>
      </c>
      <c r="G2023" s="155" t="s">
        <v>295</v>
      </c>
      <c r="H2023" s="155" t="s">
        <v>309</v>
      </c>
      <c r="I2023" s="157">
        <v>41366</v>
      </c>
      <c r="J2023" s="156">
        <v>4647.97</v>
      </c>
      <c r="K2023" s="167">
        <v>0.95</v>
      </c>
    </row>
    <row r="2024" spans="1:11" x14ac:dyDescent="0.25">
      <c r="A2024" s="153">
        <v>2020</v>
      </c>
      <c r="B2024" s="154" t="s">
        <v>2613</v>
      </c>
      <c r="C2024" s="154" t="s">
        <v>254</v>
      </c>
      <c r="D2024" s="154" t="s">
        <v>255</v>
      </c>
      <c r="E2024" s="155" t="s">
        <v>352</v>
      </c>
      <c r="F2024" s="156">
        <v>3990</v>
      </c>
      <c r="G2024" s="155" t="s">
        <v>295</v>
      </c>
      <c r="H2024" s="155" t="s">
        <v>297</v>
      </c>
      <c r="I2024" s="157">
        <v>41366</v>
      </c>
      <c r="J2024" s="156">
        <v>3545.12</v>
      </c>
      <c r="K2024" s="167">
        <v>0.95</v>
      </c>
    </row>
    <row r="2025" spans="1:11" x14ac:dyDescent="0.25">
      <c r="A2025" s="153">
        <v>2021</v>
      </c>
      <c r="B2025" s="154" t="s">
        <v>2614</v>
      </c>
      <c r="C2025" s="154" t="s">
        <v>254</v>
      </c>
      <c r="D2025" s="154" t="s">
        <v>255</v>
      </c>
      <c r="E2025" s="155" t="s">
        <v>352</v>
      </c>
      <c r="F2025" s="156">
        <v>3045</v>
      </c>
      <c r="G2025" s="155" t="s">
        <v>295</v>
      </c>
      <c r="H2025" s="155" t="s">
        <v>74</v>
      </c>
      <c r="I2025" s="157">
        <v>41369</v>
      </c>
      <c r="J2025" s="156">
        <v>2593.79</v>
      </c>
      <c r="K2025" s="167">
        <v>0.91</v>
      </c>
    </row>
    <row r="2026" spans="1:11" x14ac:dyDescent="0.25">
      <c r="A2026" s="153">
        <v>2022</v>
      </c>
      <c r="B2026" s="154" t="s">
        <v>2615</v>
      </c>
      <c r="C2026" s="154" t="s">
        <v>254</v>
      </c>
      <c r="D2026" s="154" t="s">
        <v>255</v>
      </c>
      <c r="E2026" s="155" t="s">
        <v>352</v>
      </c>
      <c r="F2026" s="156">
        <v>19110</v>
      </c>
      <c r="G2026" s="155" t="s">
        <v>295</v>
      </c>
      <c r="H2026" s="155" t="s">
        <v>316</v>
      </c>
      <c r="I2026" s="157">
        <v>41397</v>
      </c>
      <c r="J2026" s="156">
        <v>19110</v>
      </c>
      <c r="K2026" s="167">
        <v>1.07</v>
      </c>
    </row>
    <row r="2027" spans="1:11" x14ac:dyDescent="0.25">
      <c r="A2027" s="153">
        <v>2023</v>
      </c>
      <c r="B2027" s="154" t="s">
        <v>2616</v>
      </c>
      <c r="C2027" s="154" t="s">
        <v>294</v>
      </c>
      <c r="D2027" s="154" t="s">
        <v>255</v>
      </c>
      <c r="E2027" s="155" t="s">
        <v>352</v>
      </c>
      <c r="F2027" s="156">
        <v>1317.5</v>
      </c>
      <c r="G2027" s="155" t="s">
        <v>295</v>
      </c>
      <c r="H2027" s="155" t="s">
        <v>320</v>
      </c>
      <c r="I2027" s="157">
        <v>41379</v>
      </c>
      <c r="J2027" s="156">
        <v>1231.8599999999999</v>
      </c>
      <c r="K2027" s="167">
        <v>1</v>
      </c>
    </row>
    <row r="2028" spans="1:11" x14ac:dyDescent="0.25">
      <c r="A2028" s="153">
        <v>2024</v>
      </c>
      <c r="B2028" s="154" t="s">
        <v>2617</v>
      </c>
      <c r="C2028" s="154" t="s">
        <v>294</v>
      </c>
      <c r="D2028" s="154" t="s">
        <v>255</v>
      </c>
      <c r="E2028" s="155" t="s">
        <v>352</v>
      </c>
      <c r="F2028" s="156">
        <v>2983.75</v>
      </c>
      <c r="G2028" s="155" t="s">
        <v>295</v>
      </c>
      <c r="H2028" s="155" t="s">
        <v>74</v>
      </c>
      <c r="I2028" s="157">
        <v>41373</v>
      </c>
      <c r="J2028" s="156">
        <v>2651.06</v>
      </c>
      <c r="K2028" s="167">
        <v>0.95</v>
      </c>
    </row>
    <row r="2029" spans="1:11" x14ac:dyDescent="0.25">
      <c r="A2029" s="153">
        <v>2025</v>
      </c>
      <c r="B2029" s="154" t="s">
        <v>2618</v>
      </c>
      <c r="C2029" s="154" t="s">
        <v>294</v>
      </c>
      <c r="D2029" s="154" t="s">
        <v>255</v>
      </c>
      <c r="E2029" s="155" t="s">
        <v>352</v>
      </c>
      <c r="F2029" s="156">
        <v>2402.5</v>
      </c>
      <c r="G2029" s="155" t="s">
        <v>295</v>
      </c>
      <c r="H2029" s="155" t="s">
        <v>74</v>
      </c>
      <c r="I2029" s="157">
        <v>41367</v>
      </c>
      <c r="J2029" s="156">
        <v>2246.35</v>
      </c>
      <c r="K2029" s="167">
        <v>1</v>
      </c>
    </row>
    <row r="2030" spans="1:11" x14ac:dyDescent="0.25">
      <c r="A2030" s="153">
        <v>2026</v>
      </c>
      <c r="B2030" s="154" t="s">
        <v>2619</v>
      </c>
      <c r="C2030" s="154" t="s">
        <v>294</v>
      </c>
      <c r="D2030" s="154" t="s">
        <v>255</v>
      </c>
      <c r="E2030" s="155" t="s">
        <v>352</v>
      </c>
      <c r="F2030" s="156">
        <v>2596.25</v>
      </c>
      <c r="G2030" s="155" t="s">
        <v>295</v>
      </c>
      <c r="H2030" s="155" t="s">
        <v>304</v>
      </c>
      <c r="I2030" s="157">
        <v>41382</v>
      </c>
      <c r="J2030" s="156">
        <v>2306.77</v>
      </c>
      <c r="K2030" s="167">
        <v>0.95</v>
      </c>
    </row>
    <row r="2031" spans="1:11" x14ac:dyDescent="0.25">
      <c r="A2031" s="153">
        <v>2027</v>
      </c>
      <c r="B2031" s="154" t="s">
        <v>2620</v>
      </c>
      <c r="C2031" s="154" t="s">
        <v>294</v>
      </c>
      <c r="D2031" s="154" t="s">
        <v>255</v>
      </c>
      <c r="E2031" s="155" t="s">
        <v>352</v>
      </c>
      <c r="F2031" s="156">
        <v>3642.5</v>
      </c>
      <c r="G2031" s="155" t="s">
        <v>295</v>
      </c>
      <c r="H2031" s="155" t="s">
        <v>304</v>
      </c>
      <c r="I2031" s="157">
        <v>41425</v>
      </c>
      <c r="J2031" s="156">
        <v>3236.36</v>
      </c>
      <c r="K2031" s="167">
        <v>0.95</v>
      </c>
    </row>
    <row r="2032" spans="1:11" x14ac:dyDescent="0.25">
      <c r="A2032" s="153">
        <v>2028</v>
      </c>
      <c r="B2032" s="154" t="s">
        <v>2621</v>
      </c>
      <c r="C2032" s="154" t="s">
        <v>254</v>
      </c>
      <c r="D2032" s="154" t="s">
        <v>255</v>
      </c>
      <c r="E2032" s="155" t="s">
        <v>352</v>
      </c>
      <c r="F2032" s="156">
        <v>20107.5</v>
      </c>
      <c r="G2032" s="155" t="s">
        <v>295</v>
      </c>
      <c r="H2032" s="155" t="s">
        <v>304</v>
      </c>
      <c r="I2032" s="157">
        <v>41409</v>
      </c>
      <c r="J2032" s="156">
        <v>17865.5</v>
      </c>
      <c r="K2032" s="167">
        <v>0.95</v>
      </c>
    </row>
    <row r="2033" spans="1:11" x14ac:dyDescent="0.25">
      <c r="A2033" s="153">
        <v>2029</v>
      </c>
      <c r="B2033" s="154" t="s">
        <v>2622</v>
      </c>
      <c r="C2033" s="154" t="s">
        <v>294</v>
      </c>
      <c r="D2033" s="154" t="s">
        <v>255</v>
      </c>
      <c r="E2033" s="155" t="s">
        <v>352</v>
      </c>
      <c r="F2033" s="156">
        <v>1782.5</v>
      </c>
      <c r="G2033" s="155" t="s">
        <v>295</v>
      </c>
      <c r="H2033" s="155" t="s">
        <v>304</v>
      </c>
      <c r="I2033" s="157">
        <v>41397</v>
      </c>
      <c r="J2033" s="156">
        <v>1583.73</v>
      </c>
      <c r="K2033" s="167">
        <v>0.95</v>
      </c>
    </row>
    <row r="2034" spans="1:11" x14ac:dyDescent="0.25">
      <c r="A2034" s="153">
        <v>2030</v>
      </c>
      <c r="B2034" s="154" t="s">
        <v>2623</v>
      </c>
      <c r="C2034" s="154" t="s">
        <v>254</v>
      </c>
      <c r="D2034" s="154" t="s">
        <v>255</v>
      </c>
      <c r="E2034" s="155" t="s">
        <v>352</v>
      </c>
      <c r="F2034" s="156">
        <v>7440</v>
      </c>
      <c r="G2034" s="155" t="s">
        <v>295</v>
      </c>
      <c r="H2034" s="155" t="s">
        <v>297</v>
      </c>
      <c r="I2034" s="157">
        <v>41375</v>
      </c>
      <c r="J2034" s="156">
        <v>6610.44</v>
      </c>
      <c r="K2034" s="167">
        <v>0.95</v>
      </c>
    </row>
    <row r="2035" spans="1:11" x14ac:dyDescent="0.25">
      <c r="A2035" s="153">
        <v>2031</v>
      </c>
      <c r="B2035" s="154" t="s">
        <v>2624</v>
      </c>
      <c r="C2035" s="154" t="s">
        <v>294</v>
      </c>
      <c r="D2035" s="154" t="s">
        <v>255</v>
      </c>
      <c r="E2035" s="155" t="s">
        <v>352</v>
      </c>
      <c r="F2035" s="156">
        <v>3360</v>
      </c>
      <c r="G2035" s="155" t="s">
        <v>295</v>
      </c>
      <c r="H2035" s="155" t="s">
        <v>304</v>
      </c>
      <c r="I2035" s="157">
        <v>41397</v>
      </c>
      <c r="J2035" s="156">
        <v>3141.6</v>
      </c>
      <c r="K2035" s="167">
        <v>1</v>
      </c>
    </row>
    <row r="2036" spans="1:11" x14ac:dyDescent="0.25">
      <c r="A2036" s="153">
        <v>2032</v>
      </c>
      <c r="B2036" s="154" t="s">
        <v>2625</v>
      </c>
      <c r="C2036" s="154" t="s">
        <v>254</v>
      </c>
      <c r="D2036" s="154" t="s">
        <v>255</v>
      </c>
      <c r="E2036" s="155" t="s">
        <v>352</v>
      </c>
      <c r="F2036" s="156">
        <v>7175.7</v>
      </c>
      <c r="G2036" s="155" t="s">
        <v>295</v>
      </c>
      <c r="H2036" s="155" t="s">
        <v>309</v>
      </c>
      <c r="I2036" s="157">
        <v>41383</v>
      </c>
      <c r="J2036" s="156">
        <v>6375.59</v>
      </c>
      <c r="K2036" s="167">
        <v>0.95</v>
      </c>
    </row>
    <row r="2037" spans="1:11" x14ac:dyDescent="0.25">
      <c r="A2037" s="153">
        <v>2033</v>
      </c>
      <c r="B2037" s="154" t="s">
        <v>2626</v>
      </c>
      <c r="C2037" s="154" t="s">
        <v>294</v>
      </c>
      <c r="D2037" s="154" t="s">
        <v>255</v>
      </c>
      <c r="E2037" s="155" t="s">
        <v>352</v>
      </c>
      <c r="F2037" s="156">
        <v>2867.5</v>
      </c>
      <c r="G2037" s="155" t="s">
        <v>295</v>
      </c>
      <c r="H2037" s="155" t="s">
        <v>320</v>
      </c>
      <c r="I2037" s="157">
        <v>41380</v>
      </c>
      <c r="J2037" s="156">
        <v>2681.11</v>
      </c>
      <c r="K2037" s="167">
        <v>1</v>
      </c>
    </row>
    <row r="2038" spans="1:11" x14ac:dyDescent="0.25">
      <c r="A2038" s="153">
        <v>2034</v>
      </c>
      <c r="B2038" s="154" t="s">
        <v>2627</v>
      </c>
      <c r="C2038" s="154" t="s">
        <v>294</v>
      </c>
      <c r="D2038" s="154" t="s">
        <v>255</v>
      </c>
      <c r="E2038" s="155" t="s">
        <v>352</v>
      </c>
      <c r="F2038" s="156">
        <v>3474</v>
      </c>
      <c r="G2038" s="155" t="s">
        <v>295</v>
      </c>
      <c r="H2038" s="155" t="s">
        <v>297</v>
      </c>
      <c r="I2038" s="157" t="s">
        <v>253</v>
      </c>
      <c r="J2038" s="156">
        <v>0</v>
      </c>
      <c r="K2038" s="167">
        <v>0</v>
      </c>
    </row>
    <row r="2039" spans="1:11" x14ac:dyDescent="0.25">
      <c r="A2039" s="153">
        <v>2035</v>
      </c>
      <c r="B2039" s="154" t="s">
        <v>2628</v>
      </c>
      <c r="C2039" s="154" t="s">
        <v>254</v>
      </c>
      <c r="D2039" s="154" t="s">
        <v>255</v>
      </c>
      <c r="E2039" s="155" t="s">
        <v>352</v>
      </c>
      <c r="F2039" s="156">
        <v>10811.25</v>
      </c>
      <c r="G2039" s="155" t="s">
        <v>295</v>
      </c>
      <c r="H2039" s="155" t="s">
        <v>297</v>
      </c>
      <c r="I2039" s="157">
        <v>41375</v>
      </c>
      <c r="J2039" s="156">
        <v>9605.7900000000009</v>
      </c>
      <c r="K2039" s="167">
        <v>0.95</v>
      </c>
    </row>
    <row r="2040" spans="1:11" x14ac:dyDescent="0.25">
      <c r="A2040" s="153">
        <v>2036</v>
      </c>
      <c r="B2040" s="154" t="s">
        <v>2629</v>
      </c>
      <c r="C2040" s="154" t="s">
        <v>294</v>
      </c>
      <c r="D2040" s="154" t="s">
        <v>255</v>
      </c>
      <c r="E2040" s="155" t="s">
        <v>352</v>
      </c>
      <c r="F2040" s="156">
        <v>3138.75</v>
      </c>
      <c r="G2040" s="155" t="s">
        <v>295</v>
      </c>
      <c r="H2040" s="155" t="s">
        <v>309</v>
      </c>
      <c r="I2040" s="157">
        <v>41387</v>
      </c>
      <c r="J2040" s="156">
        <v>2788.78</v>
      </c>
      <c r="K2040" s="167">
        <v>0.95</v>
      </c>
    </row>
    <row r="2041" spans="1:11" x14ac:dyDescent="0.25">
      <c r="A2041" s="153">
        <v>2037</v>
      </c>
      <c r="B2041" s="154" t="s">
        <v>2630</v>
      </c>
      <c r="C2041" s="154" t="s">
        <v>254</v>
      </c>
      <c r="D2041" s="154" t="s">
        <v>255</v>
      </c>
      <c r="E2041" s="155" t="s">
        <v>352</v>
      </c>
      <c r="F2041" s="156">
        <v>2310</v>
      </c>
      <c r="G2041" s="155" t="s">
        <v>295</v>
      </c>
      <c r="H2041" s="155" t="s">
        <v>322</v>
      </c>
      <c r="I2041" s="157">
        <v>41380</v>
      </c>
      <c r="J2041" s="156">
        <v>2310</v>
      </c>
      <c r="K2041" s="167">
        <v>1.07</v>
      </c>
    </row>
    <row r="2042" spans="1:11" x14ac:dyDescent="0.25">
      <c r="A2042" s="153">
        <v>2038</v>
      </c>
      <c r="B2042" s="154" t="s">
        <v>2631</v>
      </c>
      <c r="C2042" s="154" t="s">
        <v>254</v>
      </c>
      <c r="D2042" s="154" t="s">
        <v>255</v>
      </c>
      <c r="E2042" s="155" t="s">
        <v>352</v>
      </c>
      <c r="F2042" s="156">
        <v>2730</v>
      </c>
      <c r="G2042" s="155" t="s">
        <v>295</v>
      </c>
      <c r="H2042" s="155" t="s">
        <v>304</v>
      </c>
      <c r="I2042" s="157">
        <v>41383</v>
      </c>
      <c r="J2042" s="156">
        <v>2425.61</v>
      </c>
      <c r="K2042" s="167">
        <v>0.95</v>
      </c>
    </row>
    <row r="2043" spans="1:11" x14ac:dyDescent="0.25">
      <c r="A2043" s="153">
        <v>2039</v>
      </c>
      <c r="B2043" s="154" t="s">
        <v>2632</v>
      </c>
      <c r="C2043" s="154" t="s">
        <v>294</v>
      </c>
      <c r="D2043" s="154" t="s">
        <v>255</v>
      </c>
      <c r="E2043" s="155" t="s">
        <v>352</v>
      </c>
      <c r="F2043" s="156">
        <v>14227.5</v>
      </c>
      <c r="G2043" s="155" t="s">
        <v>295</v>
      </c>
      <c r="H2043" s="155" t="s">
        <v>304</v>
      </c>
      <c r="I2043" s="157">
        <v>41387</v>
      </c>
      <c r="J2043" s="156">
        <v>12641.12</v>
      </c>
      <c r="K2043" s="167">
        <v>0.95</v>
      </c>
    </row>
    <row r="2044" spans="1:11" x14ac:dyDescent="0.25">
      <c r="A2044" s="153">
        <v>2040</v>
      </c>
      <c r="B2044" s="154" t="s">
        <v>2633</v>
      </c>
      <c r="C2044" s="154" t="s">
        <v>294</v>
      </c>
      <c r="D2044" s="154" t="s">
        <v>255</v>
      </c>
      <c r="E2044" s="155" t="s">
        <v>352</v>
      </c>
      <c r="F2044" s="156">
        <v>3022.5</v>
      </c>
      <c r="G2044" s="155" t="s">
        <v>295</v>
      </c>
      <c r="H2044" s="155" t="s">
        <v>304</v>
      </c>
      <c r="I2044" s="157">
        <v>41397</v>
      </c>
      <c r="J2044" s="156">
        <v>2529.23</v>
      </c>
      <c r="K2044" s="167">
        <v>0.89</v>
      </c>
    </row>
    <row r="2045" spans="1:11" x14ac:dyDescent="0.25">
      <c r="A2045" s="153">
        <v>2041</v>
      </c>
      <c r="B2045" s="154" t="s">
        <v>2634</v>
      </c>
      <c r="C2045" s="154" t="s">
        <v>294</v>
      </c>
      <c r="D2045" s="154" t="s">
        <v>255</v>
      </c>
      <c r="E2045" s="155" t="s">
        <v>352</v>
      </c>
      <c r="F2045" s="156">
        <v>2996.67</v>
      </c>
      <c r="G2045" s="155" t="s">
        <v>295</v>
      </c>
      <c r="H2045" s="155" t="s">
        <v>304</v>
      </c>
      <c r="I2045" s="157">
        <v>41397</v>
      </c>
      <c r="J2045" s="156">
        <v>2662.56</v>
      </c>
      <c r="K2045" s="167">
        <v>0.95</v>
      </c>
    </row>
    <row r="2046" spans="1:11" x14ac:dyDescent="0.25">
      <c r="A2046" s="153">
        <v>2042</v>
      </c>
      <c r="B2046" s="154" t="s">
        <v>2635</v>
      </c>
      <c r="C2046" s="154" t="s">
        <v>294</v>
      </c>
      <c r="D2046" s="154" t="s">
        <v>255</v>
      </c>
      <c r="E2046" s="155" t="s">
        <v>352</v>
      </c>
      <c r="F2046" s="156">
        <v>3151.66</v>
      </c>
      <c r="G2046" s="155" t="s">
        <v>295</v>
      </c>
      <c r="H2046" s="155" t="s">
        <v>304</v>
      </c>
      <c r="I2046" s="157">
        <v>41407</v>
      </c>
      <c r="J2046" s="156">
        <v>2800.26</v>
      </c>
      <c r="K2046" s="167">
        <v>0.95</v>
      </c>
    </row>
    <row r="2047" spans="1:11" x14ac:dyDescent="0.25">
      <c r="A2047" s="153">
        <v>2043</v>
      </c>
      <c r="B2047" s="154" t="s">
        <v>2636</v>
      </c>
      <c r="C2047" s="154" t="s">
        <v>294</v>
      </c>
      <c r="D2047" s="154" t="s">
        <v>255</v>
      </c>
      <c r="E2047" s="155" t="s">
        <v>352</v>
      </c>
      <c r="F2047" s="156">
        <v>480</v>
      </c>
      <c r="G2047" s="155" t="s">
        <v>295</v>
      </c>
      <c r="H2047" s="155" t="s">
        <v>297</v>
      </c>
      <c r="I2047" s="157">
        <v>41416</v>
      </c>
      <c r="J2047" s="156">
        <v>433.68</v>
      </c>
      <c r="K2047" s="167">
        <v>0.96</v>
      </c>
    </row>
    <row r="2048" spans="1:11" x14ac:dyDescent="0.25">
      <c r="A2048" s="153">
        <v>2044</v>
      </c>
      <c r="B2048" s="154" t="s">
        <v>2637</v>
      </c>
      <c r="C2048" s="154" t="s">
        <v>294</v>
      </c>
      <c r="D2048" s="154" t="s">
        <v>255</v>
      </c>
      <c r="E2048" s="155" t="s">
        <v>352</v>
      </c>
      <c r="F2048" s="156">
        <v>380</v>
      </c>
      <c r="G2048" s="155" t="s">
        <v>295</v>
      </c>
      <c r="H2048" s="155" t="s">
        <v>297</v>
      </c>
      <c r="I2048" s="157">
        <v>41416</v>
      </c>
      <c r="J2048" s="156">
        <v>343.33</v>
      </c>
      <c r="K2048" s="167">
        <v>0.96</v>
      </c>
    </row>
    <row r="2049" spans="1:11" x14ac:dyDescent="0.25">
      <c r="A2049" s="153">
        <v>2045</v>
      </c>
      <c r="B2049" s="154" t="s">
        <v>2638</v>
      </c>
      <c r="C2049" s="154" t="s">
        <v>254</v>
      </c>
      <c r="D2049" s="154" t="s">
        <v>255</v>
      </c>
      <c r="E2049" s="155" t="s">
        <v>352</v>
      </c>
      <c r="F2049" s="156">
        <v>4410</v>
      </c>
      <c r="G2049" s="155" t="s">
        <v>295</v>
      </c>
      <c r="H2049" s="155" t="s">
        <v>312</v>
      </c>
      <c r="I2049" s="157">
        <v>41402</v>
      </c>
      <c r="J2049" s="156">
        <v>4123.3500000000004</v>
      </c>
      <c r="K2049" s="167">
        <v>1</v>
      </c>
    </row>
    <row r="2050" spans="1:11" x14ac:dyDescent="0.25">
      <c r="A2050" s="153">
        <v>2046</v>
      </c>
      <c r="B2050" s="154" t="s">
        <v>2639</v>
      </c>
      <c r="C2050" s="154" t="s">
        <v>294</v>
      </c>
      <c r="D2050" s="154" t="s">
        <v>255</v>
      </c>
      <c r="E2050" s="155" t="s">
        <v>352</v>
      </c>
      <c r="F2050" s="156">
        <v>1356.25</v>
      </c>
      <c r="G2050" s="155" t="s">
        <v>295</v>
      </c>
      <c r="H2050" s="155" t="s">
        <v>320</v>
      </c>
      <c r="I2050" s="157" t="s">
        <v>253</v>
      </c>
      <c r="J2050" s="156">
        <v>0</v>
      </c>
      <c r="K2050" s="167">
        <v>0</v>
      </c>
    </row>
    <row r="2051" spans="1:11" x14ac:dyDescent="0.25">
      <c r="A2051" s="153">
        <v>2047</v>
      </c>
      <c r="B2051" s="154" t="s">
        <v>2640</v>
      </c>
      <c r="C2051" s="154" t="s">
        <v>294</v>
      </c>
      <c r="D2051" s="154" t="s">
        <v>255</v>
      </c>
      <c r="E2051" s="155" t="s">
        <v>352</v>
      </c>
      <c r="F2051" s="156">
        <v>1278.75</v>
      </c>
      <c r="G2051" s="155" t="s">
        <v>295</v>
      </c>
      <c r="H2051" s="155" t="s">
        <v>304</v>
      </c>
      <c r="I2051" s="157">
        <v>41390</v>
      </c>
      <c r="J2051" s="156">
        <v>1136.18</v>
      </c>
      <c r="K2051" s="167">
        <v>0.95</v>
      </c>
    </row>
    <row r="2052" spans="1:11" x14ac:dyDescent="0.25">
      <c r="A2052" s="153">
        <v>2048</v>
      </c>
      <c r="B2052" s="154" t="s">
        <v>2641</v>
      </c>
      <c r="C2052" s="154" t="s">
        <v>254</v>
      </c>
      <c r="D2052" s="154" t="s">
        <v>255</v>
      </c>
      <c r="E2052" s="155" t="s">
        <v>352</v>
      </c>
      <c r="F2052" s="156">
        <v>1470</v>
      </c>
      <c r="G2052" s="155" t="s">
        <v>295</v>
      </c>
      <c r="H2052" s="155" t="s">
        <v>297</v>
      </c>
      <c r="I2052" s="157">
        <v>42292</v>
      </c>
      <c r="J2052" s="156">
        <v>1306.0999999999999</v>
      </c>
      <c r="K2052" s="167">
        <v>0.95</v>
      </c>
    </row>
    <row r="2053" spans="1:11" x14ac:dyDescent="0.25">
      <c r="A2053" s="153">
        <v>2049</v>
      </c>
      <c r="B2053" s="154" t="s">
        <v>2642</v>
      </c>
      <c r="C2053" s="154" t="s">
        <v>254</v>
      </c>
      <c r="D2053" s="154" t="s">
        <v>255</v>
      </c>
      <c r="E2053" s="155" t="s">
        <v>352</v>
      </c>
      <c r="F2053" s="156">
        <v>7140</v>
      </c>
      <c r="G2053" s="155" t="s">
        <v>295</v>
      </c>
      <c r="H2053" s="155" t="s">
        <v>304</v>
      </c>
      <c r="I2053" s="157">
        <v>41390</v>
      </c>
      <c r="J2053" s="156">
        <v>6343.89</v>
      </c>
      <c r="K2053" s="167">
        <v>0.95</v>
      </c>
    </row>
    <row r="2054" spans="1:11" x14ac:dyDescent="0.25">
      <c r="A2054" s="153">
        <v>2050</v>
      </c>
      <c r="B2054" s="154" t="s">
        <v>2643</v>
      </c>
      <c r="C2054" s="154" t="s">
        <v>294</v>
      </c>
      <c r="D2054" s="154" t="s">
        <v>255</v>
      </c>
      <c r="E2054" s="155" t="s">
        <v>352</v>
      </c>
      <c r="F2054" s="156">
        <v>1937</v>
      </c>
      <c r="G2054" s="155" t="s">
        <v>295</v>
      </c>
      <c r="H2054" s="155" t="s">
        <v>297</v>
      </c>
      <c r="I2054" s="157">
        <v>41423</v>
      </c>
      <c r="J2054" s="156">
        <v>1721.02</v>
      </c>
      <c r="K2054" s="167">
        <v>0.95</v>
      </c>
    </row>
    <row r="2055" spans="1:11" x14ac:dyDescent="0.25">
      <c r="A2055" s="153">
        <v>2051</v>
      </c>
      <c r="B2055" s="154" t="s">
        <v>2644</v>
      </c>
      <c r="C2055" s="154" t="s">
        <v>294</v>
      </c>
      <c r="D2055" s="154" t="s">
        <v>255</v>
      </c>
      <c r="E2055" s="155" t="s">
        <v>352</v>
      </c>
      <c r="F2055" s="156">
        <v>1538</v>
      </c>
      <c r="G2055" s="155" t="s">
        <v>295</v>
      </c>
      <c r="H2055" s="155" t="s">
        <v>297</v>
      </c>
      <c r="I2055" s="157">
        <v>41401</v>
      </c>
      <c r="J2055" s="156">
        <v>1366.51</v>
      </c>
      <c r="K2055" s="167">
        <v>0.95</v>
      </c>
    </row>
    <row r="2056" spans="1:11" x14ac:dyDescent="0.25">
      <c r="A2056" s="153">
        <v>2052</v>
      </c>
      <c r="B2056" s="154" t="s">
        <v>2645</v>
      </c>
      <c r="C2056" s="154" t="s">
        <v>294</v>
      </c>
      <c r="D2056" s="154" t="s">
        <v>255</v>
      </c>
      <c r="E2056" s="155" t="s">
        <v>352</v>
      </c>
      <c r="F2056" s="156">
        <v>4632</v>
      </c>
      <c r="G2056" s="155" t="s">
        <v>295</v>
      </c>
      <c r="H2056" s="155" t="s">
        <v>297</v>
      </c>
      <c r="I2056" s="157">
        <v>41401</v>
      </c>
      <c r="J2056" s="156">
        <v>4115.53</v>
      </c>
      <c r="K2056" s="167">
        <v>0.95</v>
      </c>
    </row>
    <row r="2057" spans="1:11" x14ac:dyDescent="0.25">
      <c r="A2057" s="153">
        <v>2053</v>
      </c>
      <c r="B2057" s="154" t="s">
        <v>2646</v>
      </c>
      <c r="C2057" s="154" t="s">
        <v>254</v>
      </c>
      <c r="D2057" s="154" t="s">
        <v>255</v>
      </c>
      <c r="E2057" s="155" t="s">
        <v>352</v>
      </c>
      <c r="F2057" s="156">
        <v>3832.5</v>
      </c>
      <c r="G2057" s="155" t="s">
        <v>295</v>
      </c>
      <c r="H2057" s="155" t="s">
        <v>302</v>
      </c>
      <c r="I2057" s="157">
        <v>41421</v>
      </c>
      <c r="J2057" s="156">
        <v>3405.16</v>
      </c>
      <c r="K2057" s="167">
        <v>0.95</v>
      </c>
    </row>
    <row r="2058" spans="1:11" x14ac:dyDescent="0.25">
      <c r="A2058" s="153">
        <v>2054</v>
      </c>
      <c r="B2058" s="154" t="s">
        <v>2647</v>
      </c>
      <c r="C2058" s="154" t="s">
        <v>254</v>
      </c>
      <c r="D2058" s="154" t="s">
        <v>255</v>
      </c>
      <c r="E2058" s="155" t="s">
        <v>352</v>
      </c>
      <c r="F2058" s="156">
        <v>6965</v>
      </c>
      <c r="G2058" s="155" t="s">
        <v>295</v>
      </c>
      <c r="H2058" s="155" t="s">
        <v>304</v>
      </c>
      <c r="I2058" s="157">
        <v>41390</v>
      </c>
      <c r="J2058" s="156">
        <v>6188.4</v>
      </c>
      <c r="K2058" s="167">
        <v>0.95</v>
      </c>
    </row>
    <row r="2059" spans="1:11" x14ac:dyDescent="0.25">
      <c r="A2059" s="153">
        <v>2055</v>
      </c>
      <c r="B2059" s="154" t="s">
        <v>2648</v>
      </c>
      <c r="C2059" s="154" t="s">
        <v>294</v>
      </c>
      <c r="D2059" s="154" t="s">
        <v>255</v>
      </c>
      <c r="E2059" s="155" t="s">
        <v>352</v>
      </c>
      <c r="F2059" s="156">
        <v>4624.17</v>
      </c>
      <c r="G2059" s="155" t="s">
        <v>295</v>
      </c>
      <c r="H2059" s="155" t="s">
        <v>320</v>
      </c>
      <c r="I2059" s="157">
        <v>41402</v>
      </c>
      <c r="J2059" s="156">
        <v>4108.57</v>
      </c>
      <c r="K2059" s="167">
        <v>0.95</v>
      </c>
    </row>
    <row r="2060" spans="1:11" x14ac:dyDescent="0.25">
      <c r="A2060" s="153">
        <v>2056</v>
      </c>
      <c r="B2060" s="154" t="s">
        <v>2649</v>
      </c>
      <c r="C2060" s="154" t="s">
        <v>254</v>
      </c>
      <c r="D2060" s="154" t="s">
        <v>255</v>
      </c>
      <c r="E2060" s="155" t="s">
        <v>352</v>
      </c>
      <c r="F2060" s="156">
        <v>6195</v>
      </c>
      <c r="G2060" s="155" t="s">
        <v>295</v>
      </c>
      <c r="H2060" s="155" t="s">
        <v>304</v>
      </c>
      <c r="I2060" s="157">
        <v>41445</v>
      </c>
      <c r="J2060" s="156">
        <v>5391.94</v>
      </c>
      <c r="K2060" s="167">
        <v>0.93</v>
      </c>
    </row>
    <row r="2061" spans="1:11" x14ac:dyDescent="0.25">
      <c r="A2061" s="153">
        <v>2057</v>
      </c>
      <c r="B2061" s="154" t="s">
        <v>2650</v>
      </c>
      <c r="C2061" s="154" t="s">
        <v>294</v>
      </c>
      <c r="D2061" s="154" t="s">
        <v>255</v>
      </c>
      <c r="E2061" s="155" t="s">
        <v>352</v>
      </c>
      <c r="F2061" s="156">
        <v>12359</v>
      </c>
      <c r="G2061" s="155" t="s">
        <v>295</v>
      </c>
      <c r="H2061" s="155" t="s">
        <v>297</v>
      </c>
      <c r="I2061" s="157">
        <v>41401</v>
      </c>
      <c r="J2061" s="156">
        <v>10980.97</v>
      </c>
      <c r="K2061" s="167">
        <v>0.95</v>
      </c>
    </row>
    <row r="2062" spans="1:11" x14ac:dyDescent="0.25">
      <c r="A2062" s="153">
        <v>2058</v>
      </c>
      <c r="B2062" s="154" t="s">
        <v>2651</v>
      </c>
      <c r="C2062" s="154" t="s">
        <v>294</v>
      </c>
      <c r="D2062" s="154" t="s">
        <v>255</v>
      </c>
      <c r="E2062" s="155" t="s">
        <v>352</v>
      </c>
      <c r="F2062" s="156">
        <v>4030</v>
      </c>
      <c r="G2062" s="155" t="s">
        <v>295</v>
      </c>
      <c r="H2062" s="155" t="s">
        <v>74</v>
      </c>
      <c r="I2062" s="157">
        <v>41401</v>
      </c>
      <c r="J2062" s="156">
        <v>3768.05</v>
      </c>
      <c r="K2062" s="167">
        <v>1</v>
      </c>
    </row>
    <row r="2063" spans="1:11" x14ac:dyDescent="0.25">
      <c r="A2063" s="153">
        <v>2059</v>
      </c>
      <c r="B2063" s="154" t="s">
        <v>2652</v>
      </c>
      <c r="C2063" s="154" t="s">
        <v>294</v>
      </c>
      <c r="D2063" s="154" t="s">
        <v>255</v>
      </c>
      <c r="E2063" s="155" t="s">
        <v>352</v>
      </c>
      <c r="F2063" s="156">
        <v>2828.75</v>
      </c>
      <c r="G2063" s="155" t="s">
        <v>295</v>
      </c>
      <c r="H2063" s="155" t="s">
        <v>320</v>
      </c>
      <c r="I2063" s="157">
        <v>41393</v>
      </c>
      <c r="J2063" s="156">
        <v>2318.7399999999998</v>
      </c>
      <c r="K2063" s="167">
        <v>0.87</v>
      </c>
    </row>
    <row r="2064" spans="1:11" x14ac:dyDescent="0.25">
      <c r="A2064" s="153">
        <v>2060</v>
      </c>
      <c r="B2064" s="154" t="s">
        <v>2653</v>
      </c>
      <c r="C2064" s="154" t="s">
        <v>294</v>
      </c>
      <c r="D2064" s="154" t="s">
        <v>255</v>
      </c>
      <c r="E2064" s="155" t="s">
        <v>352</v>
      </c>
      <c r="F2064" s="156">
        <v>1085</v>
      </c>
      <c r="G2064" s="155" t="s">
        <v>295</v>
      </c>
      <c r="H2064" s="155" t="s">
        <v>320</v>
      </c>
      <c r="I2064" s="157">
        <v>41403</v>
      </c>
      <c r="J2064" s="156">
        <v>964.02</v>
      </c>
      <c r="K2064" s="167">
        <v>0.95</v>
      </c>
    </row>
    <row r="2065" spans="1:11" x14ac:dyDescent="0.25">
      <c r="A2065" s="153">
        <v>2061</v>
      </c>
      <c r="B2065" s="154" t="s">
        <v>2654</v>
      </c>
      <c r="C2065" s="154" t="s">
        <v>254</v>
      </c>
      <c r="D2065" s="154" t="s">
        <v>255</v>
      </c>
      <c r="E2065" s="155" t="s">
        <v>352</v>
      </c>
      <c r="F2065" s="156">
        <v>8505</v>
      </c>
      <c r="G2065" s="155" t="s">
        <v>295</v>
      </c>
      <c r="H2065" s="155" t="s">
        <v>300</v>
      </c>
      <c r="I2065" s="157">
        <v>41414</v>
      </c>
      <c r="J2065" s="156">
        <v>7981.94</v>
      </c>
      <c r="K2065" s="167">
        <v>1</v>
      </c>
    </row>
    <row r="2066" spans="1:11" x14ac:dyDescent="0.25">
      <c r="A2066" s="153">
        <v>2062</v>
      </c>
      <c r="B2066" s="154" t="s">
        <v>2655</v>
      </c>
      <c r="C2066" s="154" t="s">
        <v>254</v>
      </c>
      <c r="D2066" s="154" t="s">
        <v>255</v>
      </c>
      <c r="E2066" s="155" t="s">
        <v>352</v>
      </c>
      <c r="F2066" s="156">
        <v>10701.25</v>
      </c>
      <c r="G2066" s="155" t="s">
        <v>295</v>
      </c>
      <c r="H2066" s="155" t="s">
        <v>302</v>
      </c>
      <c r="I2066" s="157">
        <v>41429</v>
      </c>
      <c r="J2066" s="156">
        <v>9508.06</v>
      </c>
      <c r="K2066" s="167">
        <v>0.95</v>
      </c>
    </row>
    <row r="2067" spans="1:11" x14ac:dyDescent="0.25">
      <c r="A2067" s="153">
        <v>2063</v>
      </c>
      <c r="B2067" s="154" t="s">
        <v>2656</v>
      </c>
      <c r="C2067" s="154" t="s">
        <v>294</v>
      </c>
      <c r="D2067" s="154" t="s">
        <v>255</v>
      </c>
      <c r="E2067" s="155" t="s">
        <v>352</v>
      </c>
      <c r="F2067" s="156">
        <v>3474</v>
      </c>
      <c r="G2067" s="155" t="s">
        <v>295</v>
      </c>
      <c r="H2067" s="155" t="s">
        <v>297</v>
      </c>
      <c r="I2067" s="157">
        <v>41408</v>
      </c>
      <c r="J2067" s="156">
        <v>3086.65</v>
      </c>
      <c r="K2067" s="167">
        <v>0.95</v>
      </c>
    </row>
    <row r="2068" spans="1:11" x14ac:dyDescent="0.25">
      <c r="A2068" s="153">
        <v>2064</v>
      </c>
      <c r="B2068" s="154" t="s">
        <v>2657</v>
      </c>
      <c r="C2068" s="154" t="s">
        <v>254</v>
      </c>
      <c r="D2068" s="154" t="s">
        <v>255</v>
      </c>
      <c r="E2068" s="155" t="s">
        <v>352</v>
      </c>
      <c r="F2068" s="156">
        <v>2730</v>
      </c>
      <c r="G2068" s="155" t="s">
        <v>295</v>
      </c>
      <c r="H2068" s="155" t="s">
        <v>304</v>
      </c>
      <c r="I2068" s="157">
        <v>41590</v>
      </c>
      <c r="J2068" s="156">
        <v>2562.1</v>
      </c>
      <c r="K2068" s="167">
        <v>1</v>
      </c>
    </row>
    <row r="2069" spans="1:11" x14ac:dyDescent="0.25">
      <c r="A2069" s="153">
        <v>2065</v>
      </c>
      <c r="B2069" s="154" t="s">
        <v>2658</v>
      </c>
      <c r="C2069" s="154" t="s">
        <v>254</v>
      </c>
      <c r="D2069" s="154" t="s">
        <v>255</v>
      </c>
      <c r="E2069" s="155" t="s">
        <v>352</v>
      </c>
      <c r="F2069" s="156">
        <v>6300</v>
      </c>
      <c r="G2069" s="155" t="s">
        <v>295</v>
      </c>
      <c r="H2069" s="155" t="s">
        <v>320</v>
      </c>
      <c r="I2069" s="157">
        <v>41543</v>
      </c>
      <c r="J2069" s="156">
        <v>5597.55</v>
      </c>
      <c r="K2069" s="167">
        <v>0.95</v>
      </c>
    </row>
    <row r="2070" spans="1:11" x14ac:dyDescent="0.25">
      <c r="A2070" s="153">
        <v>2066</v>
      </c>
      <c r="B2070" s="154" t="s">
        <v>2659</v>
      </c>
      <c r="C2070" s="154" t="s">
        <v>294</v>
      </c>
      <c r="D2070" s="154" t="s">
        <v>255</v>
      </c>
      <c r="E2070" s="155" t="s">
        <v>352</v>
      </c>
      <c r="F2070" s="156">
        <v>9975</v>
      </c>
      <c r="G2070" s="155" t="s">
        <v>295</v>
      </c>
      <c r="H2070" s="155" t="s">
        <v>322</v>
      </c>
      <c r="I2070" s="157">
        <v>41066</v>
      </c>
      <c r="J2070" s="156">
        <v>9975</v>
      </c>
      <c r="K2070" s="167">
        <v>1.07</v>
      </c>
    </row>
    <row r="2071" spans="1:11" x14ac:dyDescent="0.25">
      <c r="A2071" s="153">
        <v>2067</v>
      </c>
      <c r="B2071" s="154" t="s">
        <v>2660</v>
      </c>
      <c r="C2071" s="154" t="s">
        <v>254</v>
      </c>
      <c r="D2071" s="154" t="s">
        <v>255</v>
      </c>
      <c r="E2071" s="155" t="s">
        <v>352</v>
      </c>
      <c r="F2071" s="156">
        <v>8400</v>
      </c>
      <c r="G2071" s="155" t="s">
        <v>295</v>
      </c>
      <c r="H2071" s="155" t="s">
        <v>320</v>
      </c>
      <c r="I2071" s="157">
        <v>41458</v>
      </c>
      <c r="J2071" s="156">
        <v>7463.4</v>
      </c>
      <c r="K2071" s="167">
        <v>0.95</v>
      </c>
    </row>
    <row r="2072" spans="1:11" x14ac:dyDescent="0.25">
      <c r="A2072" s="153">
        <v>2068</v>
      </c>
      <c r="B2072" s="154" t="s">
        <v>2661</v>
      </c>
      <c r="C2072" s="154" t="s">
        <v>294</v>
      </c>
      <c r="D2072" s="154" t="s">
        <v>255</v>
      </c>
      <c r="E2072" s="155" t="s">
        <v>352</v>
      </c>
      <c r="F2072" s="156">
        <v>1395</v>
      </c>
      <c r="G2072" s="155" t="s">
        <v>295</v>
      </c>
      <c r="H2072" s="155" t="s">
        <v>320</v>
      </c>
      <c r="I2072" s="157">
        <v>41404</v>
      </c>
      <c r="J2072" s="156">
        <v>1239.45</v>
      </c>
      <c r="K2072" s="167">
        <v>0.95</v>
      </c>
    </row>
    <row r="2073" spans="1:11" x14ac:dyDescent="0.25">
      <c r="A2073" s="153">
        <v>2069</v>
      </c>
      <c r="B2073" s="154" t="s">
        <v>2662</v>
      </c>
      <c r="C2073" s="154" t="s">
        <v>294</v>
      </c>
      <c r="D2073" s="154" t="s">
        <v>255</v>
      </c>
      <c r="E2073" s="155" t="s">
        <v>352</v>
      </c>
      <c r="F2073" s="156">
        <v>2131.25</v>
      </c>
      <c r="G2073" s="155" t="s">
        <v>295</v>
      </c>
      <c r="H2073" s="155" t="s">
        <v>320</v>
      </c>
      <c r="I2073" s="157">
        <v>41542</v>
      </c>
      <c r="J2073" s="156">
        <v>1893.63</v>
      </c>
      <c r="K2073" s="167">
        <v>0.95</v>
      </c>
    </row>
    <row r="2074" spans="1:11" x14ac:dyDescent="0.25">
      <c r="A2074" s="153">
        <v>2070</v>
      </c>
      <c r="B2074" s="154" t="s">
        <v>2663</v>
      </c>
      <c r="C2074" s="154" t="s">
        <v>254</v>
      </c>
      <c r="D2074" s="154" t="s">
        <v>255</v>
      </c>
      <c r="E2074" s="155" t="s">
        <v>352</v>
      </c>
      <c r="F2074" s="156">
        <v>14595</v>
      </c>
      <c r="G2074" s="155" t="s">
        <v>295</v>
      </c>
      <c r="H2074" s="155" t="s">
        <v>304</v>
      </c>
      <c r="I2074" s="157">
        <v>41402</v>
      </c>
      <c r="J2074" s="156">
        <v>12967.65</v>
      </c>
      <c r="K2074" s="167">
        <v>0.95</v>
      </c>
    </row>
    <row r="2075" spans="1:11" x14ac:dyDescent="0.25">
      <c r="A2075" s="153">
        <v>2071</v>
      </c>
      <c r="B2075" s="154" t="s">
        <v>2664</v>
      </c>
      <c r="C2075" s="154" t="s">
        <v>254</v>
      </c>
      <c r="D2075" s="154" t="s">
        <v>255</v>
      </c>
      <c r="E2075" s="155" t="s">
        <v>352</v>
      </c>
      <c r="F2075" s="156">
        <v>2992.5</v>
      </c>
      <c r="G2075" s="155" t="s">
        <v>295</v>
      </c>
      <c r="H2075" s="155" t="s">
        <v>309</v>
      </c>
      <c r="I2075" s="157">
        <v>41411</v>
      </c>
      <c r="J2075" s="156">
        <v>2798.01</v>
      </c>
      <c r="K2075" s="167">
        <v>1</v>
      </c>
    </row>
    <row r="2076" spans="1:11" x14ac:dyDescent="0.25">
      <c r="A2076" s="153">
        <v>2072</v>
      </c>
      <c r="B2076" s="154" t="s">
        <v>2665</v>
      </c>
      <c r="C2076" s="154" t="s">
        <v>254</v>
      </c>
      <c r="D2076" s="154" t="s">
        <v>255</v>
      </c>
      <c r="E2076" s="155" t="s">
        <v>352</v>
      </c>
      <c r="F2076" s="156">
        <v>8295</v>
      </c>
      <c r="G2076" s="155" t="s">
        <v>295</v>
      </c>
      <c r="H2076" s="155" t="s">
        <v>304</v>
      </c>
      <c r="I2076" s="157">
        <v>41403</v>
      </c>
      <c r="J2076" s="156">
        <v>7370.1</v>
      </c>
      <c r="K2076" s="167">
        <v>0.95</v>
      </c>
    </row>
    <row r="2077" spans="1:11" x14ac:dyDescent="0.25">
      <c r="A2077" s="153">
        <v>2073</v>
      </c>
      <c r="B2077" s="154" t="s">
        <v>2666</v>
      </c>
      <c r="C2077" s="154" t="s">
        <v>254</v>
      </c>
      <c r="D2077" s="154" t="s">
        <v>255</v>
      </c>
      <c r="E2077" s="155" t="s">
        <v>352</v>
      </c>
      <c r="F2077" s="156">
        <v>4725</v>
      </c>
      <c r="G2077" s="155" t="s">
        <v>295</v>
      </c>
      <c r="H2077" s="155" t="s">
        <v>300</v>
      </c>
      <c r="I2077" s="157">
        <v>41416</v>
      </c>
      <c r="J2077" s="156">
        <v>4654.12</v>
      </c>
      <c r="K2077" s="167">
        <v>1.05</v>
      </c>
    </row>
    <row r="2078" spans="1:11" x14ac:dyDescent="0.25">
      <c r="A2078" s="153">
        <v>2074</v>
      </c>
      <c r="B2078" s="154" t="s">
        <v>2667</v>
      </c>
      <c r="C2078" s="154" t="s">
        <v>294</v>
      </c>
      <c r="D2078" s="154" t="s">
        <v>255</v>
      </c>
      <c r="E2078" s="155" t="s">
        <v>352</v>
      </c>
      <c r="F2078" s="156">
        <v>9183.75</v>
      </c>
      <c r="G2078" s="155" t="s">
        <v>295</v>
      </c>
      <c r="H2078" s="155" t="s">
        <v>320</v>
      </c>
      <c r="I2078" s="157">
        <v>41481</v>
      </c>
      <c r="J2078" s="156">
        <v>8159.77</v>
      </c>
      <c r="K2078" s="167">
        <v>0.95</v>
      </c>
    </row>
    <row r="2079" spans="1:11" x14ac:dyDescent="0.25">
      <c r="A2079" s="153">
        <v>2075</v>
      </c>
      <c r="B2079" s="154" t="s">
        <v>2668</v>
      </c>
      <c r="C2079" s="154" t="s">
        <v>294</v>
      </c>
      <c r="D2079" s="154" t="s">
        <v>255</v>
      </c>
      <c r="E2079" s="155" t="s">
        <v>352</v>
      </c>
      <c r="F2079" s="156">
        <v>2867.5</v>
      </c>
      <c r="G2079" s="155" t="s">
        <v>295</v>
      </c>
      <c r="H2079" s="155" t="s">
        <v>304</v>
      </c>
      <c r="I2079" s="157">
        <v>41407</v>
      </c>
      <c r="J2079" s="156">
        <v>2547.7800000000002</v>
      </c>
      <c r="K2079" s="167">
        <v>0.95</v>
      </c>
    </row>
    <row r="2080" spans="1:11" x14ac:dyDescent="0.25">
      <c r="A2080" s="153">
        <v>2076</v>
      </c>
      <c r="B2080" s="154" t="s">
        <v>2669</v>
      </c>
      <c r="C2080" s="154" t="s">
        <v>294</v>
      </c>
      <c r="D2080" s="154" t="s">
        <v>255</v>
      </c>
      <c r="E2080" s="155" t="s">
        <v>352</v>
      </c>
      <c r="F2080" s="156">
        <v>1898.75</v>
      </c>
      <c r="G2080" s="155" t="s">
        <v>295</v>
      </c>
      <c r="H2080" s="155" t="s">
        <v>304</v>
      </c>
      <c r="I2080" s="157">
        <v>41414</v>
      </c>
      <c r="J2080" s="156">
        <v>1687.05</v>
      </c>
      <c r="K2080" s="167">
        <v>0.95</v>
      </c>
    </row>
    <row r="2081" spans="1:11" x14ac:dyDescent="0.25">
      <c r="A2081" s="153">
        <v>2077</v>
      </c>
      <c r="B2081" s="154" t="s">
        <v>2670</v>
      </c>
      <c r="C2081" s="154" t="s">
        <v>294</v>
      </c>
      <c r="D2081" s="154" t="s">
        <v>255</v>
      </c>
      <c r="E2081" s="155" t="s">
        <v>352</v>
      </c>
      <c r="F2081" s="156">
        <v>3952.5</v>
      </c>
      <c r="G2081" s="155" t="s">
        <v>295</v>
      </c>
      <c r="H2081" s="155" t="s">
        <v>320</v>
      </c>
      <c r="I2081" s="157">
        <v>41415</v>
      </c>
      <c r="J2081" s="156">
        <v>3511.8</v>
      </c>
      <c r="K2081" s="167">
        <v>0.95</v>
      </c>
    </row>
    <row r="2082" spans="1:11" x14ac:dyDescent="0.25">
      <c r="A2082" s="153">
        <v>2078</v>
      </c>
      <c r="B2082" s="154" t="s">
        <v>2671</v>
      </c>
      <c r="C2082" s="154" t="s">
        <v>294</v>
      </c>
      <c r="D2082" s="154" t="s">
        <v>255</v>
      </c>
      <c r="E2082" s="155" t="s">
        <v>352</v>
      </c>
      <c r="F2082" s="156">
        <v>1538</v>
      </c>
      <c r="G2082" s="155" t="s">
        <v>295</v>
      </c>
      <c r="H2082" s="155" t="s">
        <v>297</v>
      </c>
      <c r="I2082" s="157">
        <v>41416</v>
      </c>
      <c r="J2082" s="156">
        <v>1366.51</v>
      </c>
      <c r="K2082" s="167">
        <v>0.95</v>
      </c>
    </row>
    <row r="2083" spans="1:11" x14ac:dyDescent="0.25">
      <c r="A2083" s="153">
        <v>2079</v>
      </c>
      <c r="B2083" s="154" t="s">
        <v>2672</v>
      </c>
      <c r="C2083" s="154" t="s">
        <v>294</v>
      </c>
      <c r="D2083" s="154" t="s">
        <v>255</v>
      </c>
      <c r="E2083" s="155" t="s">
        <v>352</v>
      </c>
      <c r="F2083" s="156">
        <v>3100</v>
      </c>
      <c r="G2083" s="155" t="s">
        <v>295</v>
      </c>
      <c r="H2083" s="155" t="s">
        <v>304</v>
      </c>
      <c r="I2083" s="157">
        <v>41425</v>
      </c>
      <c r="J2083" s="156">
        <v>2754.35</v>
      </c>
      <c r="K2083" s="167">
        <v>0.95</v>
      </c>
    </row>
    <row r="2084" spans="1:11" x14ac:dyDescent="0.25">
      <c r="A2084" s="153">
        <v>2080</v>
      </c>
      <c r="B2084" s="154" t="s">
        <v>2673</v>
      </c>
      <c r="C2084" s="154" t="s">
        <v>254</v>
      </c>
      <c r="D2084" s="154" t="s">
        <v>255</v>
      </c>
      <c r="E2084" s="155" t="s">
        <v>352</v>
      </c>
      <c r="F2084" s="156">
        <v>3780</v>
      </c>
      <c r="G2084" s="155" t="s">
        <v>295</v>
      </c>
      <c r="H2084" s="155" t="s">
        <v>323</v>
      </c>
      <c r="I2084" s="157">
        <v>41418</v>
      </c>
      <c r="J2084" s="156">
        <v>3723.3</v>
      </c>
      <c r="K2084" s="167">
        <v>1.05</v>
      </c>
    </row>
    <row r="2085" spans="1:11" x14ac:dyDescent="0.25">
      <c r="A2085" s="153">
        <v>2081</v>
      </c>
      <c r="B2085" s="154" t="s">
        <v>2674</v>
      </c>
      <c r="C2085" s="154" t="s">
        <v>294</v>
      </c>
      <c r="D2085" s="154" t="s">
        <v>255</v>
      </c>
      <c r="E2085" s="155" t="s">
        <v>352</v>
      </c>
      <c r="F2085" s="156">
        <v>3720</v>
      </c>
      <c r="G2085" s="155" t="s">
        <v>295</v>
      </c>
      <c r="H2085" s="155" t="s">
        <v>304</v>
      </c>
      <c r="I2085" s="157">
        <v>41414</v>
      </c>
      <c r="J2085" s="156">
        <v>3305.22</v>
      </c>
      <c r="K2085" s="167">
        <v>0.95</v>
      </c>
    </row>
    <row r="2086" spans="1:11" x14ac:dyDescent="0.25">
      <c r="A2086" s="153">
        <v>2082</v>
      </c>
      <c r="B2086" s="154" t="s">
        <v>2675</v>
      </c>
      <c r="C2086" s="154" t="s">
        <v>294</v>
      </c>
      <c r="D2086" s="154" t="s">
        <v>255</v>
      </c>
      <c r="E2086" s="155" t="s">
        <v>352</v>
      </c>
      <c r="F2086" s="156">
        <v>3371.25</v>
      </c>
      <c r="G2086" s="155" t="s">
        <v>295</v>
      </c>
      <c r="H2086" s="155" t="s">
        <v>304</v>
      </c>
      <c r="I2086" s="157">
        <v>41414</v>
      </c>
      <c r="J2086" s="156">
        <v>2995.35</v>
      </c>
      <c r="K2086" s="167">
        <v>0.95</v>
      </c>
    </row>
    <row r="2087" spans="1:11" x14ac:dyDescent="0.25">
      <c r="A2087" s="153">
        <v>2083</v>
      </c>
      <c r="B2087" s="154" t="s">
        <v>2676</v>
      </c>
      <c r="C2087" s="154" t="s">
        <v>294</v>
      </c>
      <c r="D2087" s="154" t="s">
        <v>255</v>
      </c>
      <c r="E2087" s="155" t="s">
        <v>352</v>
      </c>
      <c r="F2087" s="156">
        <v>2932.08</v>
      </c>
      <c r="G2087" s="155" t="s">
        <v>295</v>
      </c>
      <c r="H2087" s="155" t="s">
        <v>74</v>
      </c>
      <c r="I2087" s="157">
        <v>41417</v>
      </c>
      <c r="J2087" s="156">
        <v>2605.17</v>
      </c>
      <c r="K2087" s="167">
        <v>0.95</v>
      </c>
    </row>
    <row r="2088" spans="1:11" x14ac:dyDescent="0.25">
      <c r="A2088" s="153">
        <v>2084</v>
      </c>
      <c r="B2088" s="154" t="s">
        <v>2677</v>
      </c>
      <c r="C2088" s="154" t="s">
        <v>294</v>
      </c>
      <c r="D2088" s="154" t="s">
        <v>255</v>
      </c>
      <c r="E2088" s="155" t="s">
        <v>352</v>
      </c>
      <c r="F2088" s="156">
        <v>2315</v>
      </c>
      <c r="G2088" s="155" t="s">
        <v>295</v>
      </c>
      <c r="H2088" s="155" t="s">
        <v>297</v>
      </c>
      <c r="I2088" s="157">
        <v>41416</v>
      </c>
      <c r="J2088" s="156">
        <v>2071.92</v>
      </c>
      <c r="K2088" s="167">
        <v>0.95</v>
      </c>
    </row>
    <row r="2089" spans="1:11" x14ac:dyDescent="0.25">
      <c r="A2089" s="153">
        <v>2085</v>
      </c>
      <c r="B2089" s="154" t="s">
        <v>2678</v>
      </c>
      <c r="C2089" s="154" t="s">
        <v>294</v>
      </c>
      <c r="D2089" s="154" t="s">
        <v>255</v>
      </c>
      <c r="E2089" s="155" t="s">
        <v>352</v>
      </c>
      <c r="F2089" s="156">
        <v>1937</v>
      </c>
      <c r="G2089" s="155" t="s">
        <v>295</v>
      </c>
      <c r="H2089" s="155" t="s">
        <v>297</v>
      </c>
      <c r="I2089" s="157" t="s">
        <v>253</v>
      </c>
      <c r="J2089" s="156">
        <v>0</v>
      </c>
      <c r="K2089" s="167">
        <v>0</v>
      </c>
    </row>
    <row r="2090" spans="1:11" x14ac:dyDescent="0.25">
      <c r="A2090" s="153">
        <v>2086</v>
      </c>
      <c r="B2090" s="154" t="s">
        <v>2679</v>
      </c>
      <c r="C2090" s="154" t="s">
        <v>254</v>
      </c>
      <c r="D2090" s="154" t="s">
        <v>255</v>
      </c>
      <c r="E2090" s="155" t="s">
        <v>352</v>
      </c>
      <c r="F2090" s="156">
        <v>4550</v>
      </c>
      <c r="G2090" s="155" t="s">
        <v>295</v>
      </c>
      <c r="H2090" s="155" t="s">
        <v>300</v>
      </c>
      <c r="I2090" s="157">
        <v>41387</v>
      </c>
      <c r="J2090" s="156">
        <v>4270.17</v>
      </c>
      <c r="K2090" s="167">
        <v>1</v>
      </c>
    </row>
    <row r="2091" spans="1:11" x14ac:dyDescent="0.25">
      <c r="A2091" s="153">
        <v>2087</v>
      </c>
      <c r="B2091" s="154" t="s">
        <v>2680</v>
      </c>
      <c r="C2091" s="154" t="s">
        <v>254</v>
      </c>
      <c r="D2091" s="154" t="s">
        <v>255</v>
      </c>
      <c r="E2091" s="155" t="s">
        <v>352</v>
      </c>
      <c r="F2091" s="156">
        <v>13120</v>
      </c>
      <c r="G2091" s="155" t="s">
        <v>295</v>
      </c>
      <c r="H2091" s="155" t="s">
        <v>302</v>
      </c>
      <c r="I2091" s="157">
        <v>41421</v>
      </c>
      <c r="J2091" s="156">
        <v>11657.12</v>
      </c>
      <c r="K2091" s="167">
        <v>0.95</v>
      </c>
    </row>
    <row r="2092" spans="1:11" x14ac:dyDescent="0.25">
      <c r="A2092" s="153">
        <v>2088</v>
      </c>
      <c r="B2092" s="154" t="s">
        <v>2681</v>
      </c>
      <c r="C2092" s="154" t="s">
        <v>254</v>
      </c>
      <c r="D2092" s="154" t="s">
        <v>255</v>
      </c>
      <c r="E2092" s="155" t="s">
        <v>352</v>
      </c>
      <c r="F2092" s="156">
        <v>2992.5</v>
      </c>
      <c r="G2092" s="155" t="s">
        <v>295</v>
      </c>
      <c r="H2092" s="155" t="s">
        <v>304</v>
      </c>
      <c r="I2092" s="157">
        <v>41425</v>
      </c>
      <c r="J2092" s="156">
        <v>2658.82</v>
      </c>
      <c r="K2092" s="167">
        <v>0.95</v>
      </c>
    </row>
    <row r="2093" spans="1:11" x14ac:dyDescent="0.25">
      <c r="A2093" s="153">
        <v>2089</v>
      </c>
      <c r="B2093" s="154" t="s">
        <v>2682</v>
      </c>
      <c r="C2093" s="154" t="s">
        <v>294</v>
      </c>
      <c r="D2093" s="154" t="s">
        <v>255</v>
      </c>
      <c r="E2093" s="155" t="s">
        <v>352</v>
      </c>
      <c r="F2093" s="156">
        <v>7727</v>
      </c>
      <c r="G2093" s="155" t="s">
        <v>295</v>
      </c>
      <c r="H2093" s="155" t="s">
        <v>297</v>
      </c>
      <c r="I2093" s="157">
        <v>41429</v>
      </c>
      <c r="J2093" s="156">
        <v>6865.43</v>
      </c>
      <c r="K2093" s="167">
        <v>0.95</v>
      </c>
    </row>
    <row r="2094" spans="1:11" x14ac:dyDescent="0.25">
      <c r="A2094" s="153">
        <v>2090</v>
      </c>
      <c r="B2094" s="154" t="s">
        <v>2683</v>
      </c>
      <c r="C2094" s="154" t="s">
        <v>254</v>
      </c>
      <c r="D2094" s="154" t="s">
        <v>255</v>
      </c>
      <c r="E2094" s="155" t="s">
        <v>352</v>
      </c>
      <c r="F2094" s="156">
        <v>12302.21</v>
      </c>
      <c r="G2094" s="155" t="s">
        <v>295</v>
      </c>
      <c r="H2094" s="155" t="s">
        <v>315</v>
      </c>
      <c r="I2094" s="157">
        <v>41428</v>
      </c>
      <c r="J2094" s="156">
        <v>11545.64</v>
      </c>
      <c r="K2094" s="167">
        <v>1</v>
      </c>
    </row>
    <row r="2095" spans="1:11" x14ac:dyDescent="0.25">
      <c r="A2095" s="153">
        <v>2091</v>
      </c>
      <c r="B2095" s="154" t="s">
        <v>2684</v>
      </c>
      <c r="C2095" s="154" t="s">
        <v>260</v>
      </c>
      <c r="D2095" s="154" t="s">
        <v>255</v>
      </c>
      <c r="E2095" s="155" t="s">
        <v>352</v>
      </c>
      <c r="F2095" s="156">
        <v>6965.15</v>
      </c>
      <c r="G2095" s="155" t="s">
        <v>295</v>
      </c>
      <c r="H2095" s="155" t="s">
        <v>315</v>
      </c>
      <c r="I2095" s="157">
        <v>41431</v>
      </c>
      <c r="J2095" s="156">
        <v>6536.81</v>
      </c>
      <c r="K2095" s="167">
        <v>1</v>
      </c>
    </row>
    <row r="2096" spans="1:11" x14ac:dyDescent="0.25">
      <c r="A2096" s="153">
        <v>2092</v>
      </c>
      <c r="B2096" s="154" t="s">
        <v>2685</v>
      </c>
      <c r="C2096" s="154" t="s">
        <v>294</v>
      </c>
      <c r="D2096" s="154" t="s">
        <v>255</v>
      </c>
      <c r="E2096" s="155" t="s">
        <v>352</v>
      </c>
      <c r="F2096" s="156">
        <v>10617.5</v>
      </c>
      <c r="G2096" s="155" t="s">
        <v>295</v>
      </c>
      <c r="H2096" s="155" t="s">
        <v>297</v>
      </c>
      <c r="I2096" s="157">
        <v>41444</v>
      </c>
      <c r="J2096" s="156">
        <v>9433.65</v>
      </c>
      <c r="K2096" s="167">
        <v>0.95</v>
      </c>
    </row>
    <row r="2097" spans="1:11" x14ac:dyDescent="0.25">
      <c r="A2097" s="153">
        <v>2093</v>
      </c>
      <c r="B2097" s="154" t="s">
        <v>2686</v>
      </c>
      <c r="C2097" s="154" t="s">
        <v>294</v>
      </c>
      <c r="D2097" s="154" t="s">
        <v>255</v>
      </c>
      <c r="E2097" s="155" t="s">
        <v>352</v>
      </c>
      <c r="F2097" s="156">
        <v>2686.67</v>
      </c>
      <c r="G2097" s="155" t="s">
        <v>295</v>
      </c>
      <c r="H2097" s="155" t="s">
        <v>320</v>
      </c>
      <c r="I2097" s="157">
        <v>41481</v>
      </c>
      <c r="J2097" s="156">
        <v>2387.1</v>
      </c>
      <c r="K2097" s="167">
        <v>0.95</v>
      </c>
    </row>
    <row r="2098" spans="1:11" x14ac:dyDescent="0.25">
      <c r="A2098" s="153">
        <v>2094</v>
      </c>
      <c r="B2098" s="154" t="s">
        <v>2687</v>
      </c>
      <c r="C2098" s="154" t="s">
        <v>254</v>
      </c>
      <c r="D2098" s="154" t="s">
        <v>255</v>
      </c>
      <c r="E2098" s="155" t="s">
        <v>352</v>
      </c>
      <c r="F2098" s="156">
        <v>1680</v>
      </c>
      <c r="G2098" s="155" t="s">
        <v>295</v>
      </c>
      <c r="H2098" s="155" t="s">
        <v>320</v>
      </c>
      <c r="I2098" s="157">
        <v>41684</v>
      </c>
      <c r="J2098" s="156">
        <v>1492.68</v>
      </c>
      <c r="K2098" s="167">
        <v>0.95</v>
      </c>
    </row>
    <row r="2099" spans="1:11" x14ac:dyDescent="0.25">
      <c r="A2099" s="153">
        <v>2095</v>
      </c>
      <c r="B2099" s="154" t="s">
        <v>2688</v>
      </c>
      <c r="C2099" s="154" t="s">
        <v>294</v>
      </c>
      <c r="D2099" s="154" t="s">
        <v>255</v>
      </c>
      <c r="E2099" s="155" t="s">
        <v>352</v>
      </c>
      <c r="F2099" s="156">
        <v>3885</v>
      </c>
      <c r="G2099" s="155" t="s">
        <v>295</v>
      </c>
      <c r="H2099" s="155" t="s">
        <v>325</v>
      </c>
      <c r="I2099" s="157">
        <v>41437</v>
      </c>
      <c r="J2099" s="156">
        <v>3826.73</v>
      </c>
      <c r="K2099" s="167">
        <v>1.05</v>
      </c>
    </row>
    <row r="2100" spans="1:11" x14ac:dyDescent="0.25">
      <c r="A2100" s="153">
        <v>2096</v>
      </c>
      <c r="B2100" s="154" t="s">
        <v>2689</v>
      </c>
      <c r="C2100" s="154" t="s">
        <v>254</v>
      </c>
      <c r="D2100" s="154" t="s">
        <v>255</v>
      </c>
      <c r="E2100" s="155" t="s">
        <v>352</v>
      </c>
      <c r="F2100" s="156">
        <v>5853.75</v>
      </c>
      <c r="G2100" s="155" t="s">
        <v>295</v>
      </c>
      <c r="H2100" s="155" t="s">
        <v>309</v>
      </c>
      <c r="I2100" s="157">
        <v>41432</v>
      </c>
      <c r="J2100" s="156">
        <v>5201.05</v>
      </c>
      <c r="K2100" s="167">
        <v>0.95</v>
      </c>
    </row>
    <row r="2101" spans="1:11" x14ac:dyDescent="0.25">
      <c r="A2101" s="153">
        <v>2097</v>
      </c>
      <c r="B2101" s="154" t="s">
        <v>253</v>
      </c>
      <c r="C2101" s="154" t="s">
        <v>254</v>
      </c>
      <c r="D2101" s="154" t="s">
        <v>255</v>
      </c>
      <c r="E2101" s="155" t="s">
        <v>253</v>
      </c>
      <c r="F2101" s="156" t="s">
        <v>253</v>
      </c>
      <c r="G2101" s="155" t="s">
        <v>295</v>
      </c>
      <c r="H2101" s="155" t="s">
        <v>253</v>
      </c>
      <c r="I2101" s="157" t="s">
        <v>253</v>
      </c>
      <c r="J2101" s="156" t="s">
        <v>253</v>
      </c>
      <c r="K2101" s="167" t="s">
        <v>253</v>
      </c>
    </row>
    <row r="2102" spans="1:11" x14ac:dyDescent="0.25">
      <c r="A2102" s="153">
        <v>2098</v>
      </c>
      <c r="B2102" s="154" t="s">
        <v>2690</v>
      </c>
      <c r="C2102" s="154" t="s">
        <v>254</v>
      </c>
      <c r="D2102" s="154" t="s">
        <v>255</v>
      </c>
      <c r="E2102" s="155" t="s">
        <v>352</v>
      </c>
      <c r="F2102" s="156">
        <v>86715.5</v>
      </c>
      <c r="G2102" s="155" t="s">
        <v>295</v>
      </c>
      <c r="H2102" s="155" t="s">
        <v>326</v>
      </c>
      <c r="I2102" s="157">
        <v>41794</v>
      </c>
      <c r="J2102" s="156">
        <v>69707</v>
      </c>
      <c r="K2102" s="167">
        <v>0.86</v>
      </c>
    </row>
    <row r="2103" spans="1:11" x14ac:dyDescent="0.25">
      <c r="A2103" s="153">
        <v>2099</v>
      </c>
      <c r="B2103" s="154" t="s">
        <v>253</v>
      </c>
      <c r="C2103" s="154" t="s">
        <v>254</v>
      </c>
      <c r="D2103" s="154" t="s">
        <v>255</v>
      </c>
      <c r="E2103" s="155" t="s">
        <v>253</v>
      </c>
      <c r="F2103" s="156" t="s">
        <v>253</v>
      </c>
      <c r="G2103" s="155" t="s">
        <v>295</v>
      </c>
      <c r="H2103" s="155" t="s">
        <v>253</v>
      </c>
      <c r="I2103" s="157" t="s">
        <v>253</v>
      </c>
      <c r="J2103" s="156" t="s">
        <v>253</v>
      </c>
      <c r="K2103" s="167" t="s">
        <v>253</v>
      </c>
    </row>
    <row r="2104" spans="1:11" x14ac:dyDescent="0.25">
      <c r="A2104" s="153">
        <v>2100</v>
      </c>
      <c r="B2104" s="154" t="s">
        <v>2691</v>
      </c>
      <c r="C2104" s="154" t="s">
        <v>294</v>
      </c>
      <c r="D2104" s="154" t="s">
        <v>255</v>
      </c>
      <c r="E2104" s="155" t="s">
        <v>352</v>
      </c>
      <c r="F2104" s="156">
        <v>2970.83</v>
      </c>
      <c r="G2104" s="155" t="s">
        <v>295</v>
      </c>
      <c r="H2104" s="155" t="s">
        <v>304</v>
      </c>
      <c r="I2104" s="157">
        <v>41445</v>
      </c>
      <c r="J2104" s="156">
        <v>2639.58</v>
      </c>
      <c r="K2104" s="167">
        <v>0.95</v>
      </c>
    </row>
    <row r="2105" spans="1:11" x14ac:dyDescent="0.25">
      <c r="A2105" s="153">
        <v>2101</v>
      </c>
      <c r="B2105" s="154" t="s">
        <v>2692</v>
      </c>
      <c r="C2105" s="154" t="s">
        <v>294</v>
      </c>
      <c r="D2105" s="154" t="s">
        <v>255</v>
      </c>
      <c r="E2105" s="155" t="s">
        <v>352</v>
      </c>
      <c r="F2105" s="156">
        <v>1937.5</v>
      </c>
      <c r="G2105" s="155" t="s">
        <v>295</v>
      </c>
      <c r="H2105" s="155" t="s">
        <v>74</v>
      </c>
      <c r="I2105" s="157">
        <v>41430</v>
      </c>
      <c r="J2105" s="156">
        <v>1811.57</v>
      </c>
      <c r="K2105" s="167">
        <v>1</v>
      </c>
    </row>
    <row r="2106" spans="1:11" x14ac:dyDescent="0.25">
      <c r="A2106" s="153">
        <v>2102</v>
      </c>
      <c r="B2106" s="154" t="s">
        <v>253</v>
      </c>
      <c r="C2106" s="154" t="s">
        <v>254</v>
      </c>
      <c r="D2106" s="154" t="s">
        <v>255</v>
      </c>
      <c r="E2106" s="155" t="s">
        <v>253</v>
      </c>
      <c r="F2106" s="156" t="s">
        <v>253</v>
      </c>
      <c r="G2106" s="155" t="s">
        <v>295</v>
      </c>
      <c r="H2106" s="155" t="s">
        <v>253</v>
      </c>
      <c r="I2106" s="157" t="s">
        <v>253</v>
      </c>
      <c r="J2106" s="156" t="s">
        <v>253</v>
      </c>
      <c r="K2106" s="167" t="s">
        <v>253</v>
      </c>
    </row>
    <row r="2107" spans="1:11" x14ac:dyDescent="0.25">
      <c r="A2107" s="153">
        <v>2103</v>
      </c>
      <c r="B2107" s="154" t="s">
        <v>2693</v>
      </c>
      <c r="C2107" s="154" t="s">
        <v>254</v>
      </c>
      <c r="D2107" s="154" t="s">
        <v>255</v>
      </c>
      <c r="E2107" s="155" t="s">
        <v>352</v>
      </c>
      <c r="F2107" s="156">
        <v>4165</v>
      </c>
      <c r="G2107" s="155" t="s">
        <v>295</v>
      </c>
      <c r="H2107" s="155" t="s">
        <v>309</v>
      </c>
      <c r="I2107" s="157">
        <v>41452</v>
      </c>
      <c r="J2107" s="156">
        <v>3700.6</v>
      </c>
      <c r="K2107" s="167">
        <v>0.95</v>
      </c>
    </row>
    <row r="2108" spans="1:11" x14ac:dyDescent="0.25">
      <c r="A2108" s="153">
        <v>2104</v>
      </c>
      <c r="B2108" s="154" t="s">
        <v>2694</v>
      </c>
      <c r="C2108" s="154" t="s">
        <v>294</v>
      </c>
      <c r="D2108" s="154" t="s">
        <v>255</v>
      </c>
      <c r="E2108" s="155" t="s">
        <v>352</v>
      </c>
      <c r="F2108" s="156">
        <v>1330.42</v>
      </c>
      <c r="G2108" s="155" t="s">
        <v>295</v>
      </c>
      <c r="H2108" s="155" t="s">
        <v>304</v>
      </c>
      <c r="I2108" s="157">
        <v>41436</v>
      </c>
      <c r="J2108" s="156">
        <v>1243.94</v>
      </c>
      <c r="K2108" s="167">
        <v>1</v>
      </c>
    </row>
    <row r="2109" spans="1:11" x14ac:dyDescent="0.25">
      <c r="A2109" s="153">
        <v>2105</v>
      </c>
      <c r="B2109" s="154" t="s">
        <v>2695</v>
      </c>
      <c r="C2109" s="154" t="s">
        <v>294</v>
      </c>
      <c r="D2109" s="154" t="s">
        <v>255</v>
      </c>
      <c r="E2109" s="155" t="s">
        <v>352</v>
      </c>
      <c r="F2109" s="156">
        <v>2273.33</v>
      </c>
      <c r="G2109" s="155" t="s">
        <v>295</v>
      </c>
      <c r="H2109" s="155" t="s">
        <v>304</v>
      </c>
      <c r="I2109" s="157">
        <v>41445</v>
      </c>
      <c r="J2109" s="156">
        <v>2019.85</v>
      </c>
      <c r="K2109" s="167">
        <v>0.95</v>
      </c>
    </row>
    <row r="2110" spans="1:11" x14ac:dyDescent="0.25">
      <c r="A2110" s="153">
        <v>2106</v>
      </c>
      <c r="B2110" s="154" t="s">
        <v>2696</v>
      </c>
      <c r="C2110" s="154" t="s">
        <v>294</v>
      </c>
      <c r="D2110" s="154" t="s">
        <v>255</v>
      </c>
      <c r="E2110" s="155" t="s">
        <v>352</v>
      </c>
      <c r="F2110" s="156">
        <v>1085</v>
      </c>
      <c r="G2110" s="155" t="s">
        <v>295</v>
      </c>
      <c r="H2110" s="155" t="s">
        <v>304</v>
      </c>
      <c r="I2110" s="157">
        <v>41436</v>
      </c>
      <c r="J2110" s="156">
        <v>1014.47</v>
      </c>
      <c r="K2110" s="167">
        <v>1</v>
      </c>
    </row>
    <row r="2111" spans="1:11" x14ac:dyDescent="0.25">
      <c r="A2111" s="153">
        <v>2107</v>
      </c>
      <c r="B2111" s="154" t="s">
        <v>253</v>
      </c>
      <c r="C2111" s="154" t="s">
        <v>254</v>
      </c>
      <c r="D2111" s="154" t="s">
        <v>255</v>
      </c>
      <c r="E2111" s="155" t="s">
        <v>253</v>
      </c>
      <c r="F2111" s="156" t="s">
        <v>253</v>
      </c>
      <c r="G2111" s="155" t="s">
        <v>295</v>
      </c>
      <c r="H2111" s="155" t="s">
        <v>253</v>
      </c>
      <c r="I2111" s="157" t="s">
        <v>253</v>
      </c>
      <c r="J2111" s="156" t="s">
        <v>253</v>
      </c>
      <c r="K2111" s="167" t="s">
        <v>253</v>
      </c>
    </row>
    <row r="2112" spans="1:11" x14ac:dyDescent="0.25">
      <c r="A2112" s="153">
        <v>2108</v>
      </c>
      <c r="B2112" s="154" t="s">
        <v>2697</v>
      </c>
      <c r="C2112" s="154" t="s">
        <v>294</v>
      </c>
      <c r="D2112" s="154" t="s">
        <v>255</v>
      </c>
      <c r="E2112" s="155" t="s">
        <v>352</v>
      </c>
      <c r="F2112" s="156">
        <v>3074.17</v>
      </c>
      <c r="G2112" s="155" t="s">
        <v>295</v>
      </c>
      <c r="H2112" s="155" t="s">
        <v>304</v>
      </c>
      <c r="I2112" s="157">
        <v>41528</v>
      </c>
      <c r="J2112" s="156">
        <v>2731.4</v>
      </c>
      <c r="K2112" s="167">
        <v>0.95</v>
      </c>
    </row>
    <row r="2113" spans="1:11" x14ac:dyDescent="0.25">
      <c r="A2113" s="153">
        <v>2109</v>
      </c>
      <c r="B2113" s="154" t="s">
        <v>253</v>
      </c>
      <c r="C2113" s="154" t="s">
        <v>254</v>
      </c>
      <c r="D2113" s="154" t="s">
        <v>255</v>
      </c>
      <c r="E2113" s="155" t="s">
        <v>253</v>
      </c>
      <c r="F2113" s="156" t="s">
        <v>253</v>
      </c>
      <c r="G2113" s="155" t="s">
        <v>295</v>
      </c>
      <c r="H2113" s="155" t="s">
        <v>253</v>
      </c>
      <c r="I2113" s="157" t="s">
        <v>253</v>
      </c>
      <c r="J2113" s="156" t="s">
        <v>253</v>
      </c>
      <c r="K2113" s="167" t="s">
        <v>253</v>
      </c>
    </row>
    <row r="2114" spans="1:11" x14ac:dyDescent="0.25">
      <c r="A2114" s="153">
        <v>2110</v>
      </c>
      <c r="B2114" s="154" t="s">
        <v>2698</v>
      </c>
      <c r="C2114" s="154" t="s">
        <v>254</v>
      </c>
      <c r="D2114" s="154" t="s">
        <v>255</v>
      </c>
      <c r="E2114" s="155" t="s">
        <v>352</v>
      </c>
      <c r="F2114" s="156">
        <v>5285</v>
      </c>
      <c r="G2114" s="155" t="s">
        <v>295</v>
      </c>
      <c r="H2114" s="155" t="s">
        <v>304</v>
      </c>
      <c r="I2114" s="157">
        <v>41479</v>
      </c>
      <c r="J2114" s="156">
        <v>4695.72</v>
      </c>
      <c r="K2114" s="167">
        <v>0.95</v>
      </c>
    </row>
    <row r="2115" spans="1:11" x14ac:dyDescent="0.25">
      <c r="A2115" s="153">
        <v>2111</v>
      </c>
      <c r="B2115" s="154" t="s">
        <v>2699</v>
      </c>
      <c r="C2115" s="154" t="s">
        <v>254</v>
      </c>
      <c r="D2115" s="154" t="s">
        <v>255</v>
      </c>
      <c r="E2115" s="155" t="s">
        <v>352</v>
      </c>
      <c r="F2115" s="156">
        <v>3465</v>
      </c>
      <c r="G2115" s="155" t="s">
        <v>295</v>
      </c>
      <c r="H2115" s="155" t="s">
        <v>309</v>
      </c>
      <c r="I2115" s="157">
        <v>41452</v>
      </c>
      <c r="J2115" s="156">
        <v>3078.65</v>
      </c>
      <c r="K2115" s="167">
        <v>0.95</v>
      </c>
    </row>
    <row r="2116" spans="1:11" x14ac:dyDescent="0.25">
      <c r="A2116" s="153">
        <v>2112</v>
      </c>
      <c r="B2116" s="154" t="s">
        <v>2700</v>
      </c>
      <c r="C2116" s="154" t="s">
        <v>254</v>
      </c>
      <c r="D2116" s="154" t="s">
        <v>255</v>
      </c>
      <c r="E2116" s="155" t="s">
        <v>352</v>
      </c>
      <c r="F2116" s="156">
        <v>13755</v>
      </c>
      <c r="G2116" s="155" t="s">
        <v>295</v>
      </c>
      <c r="H2116" s="155" t="s">
        <v>304</v>
      </c>
      <c r="I2116" s="157">
        <v>41445</v>
      </c>
      <c r="J2116" s="156">
        <v>12221.31</v>
      </c>
      <c r="K2116" s="167">
        <v>0.95</v>
      </c>
    </row>
    <row r="2117" spans="1:11" x14ac:dyDescent="0.25">
      <c r="A2117" s="153">
        <v>2113</v>
      </c>
      <c r="B2117" s="154" t="s">
        <v>2701</v>
      </c>
      <c r="C2117" s="154" t="s">
        <v>294</v>
      </c>
      <c r="D2117" s="154" t="s">
        <v>255</v>
      </c>
      <c r="E2117" s="155" t="s">
        <v>352</v>
      </c>
      <c r="F2117" s="156">
        <v>5425</v>
      </c>
      <c r="G2117" s="155" t="s">
        <v>295</v>
      </c>
      <c r="H2117" s="155" t="s">
        <v>322</v>
      </c>
      <c r="I2117" s="157">
        <v>41488</v>
      </c>
      <c r="J2117" s="156">
        <v>5425</v>
      </c>
      <c r="K2117" s="167">
        <v>1.07</v>
      </c>
    </row>
    <row r="2118" spans="1:11" x14ac:dyDescent="0.25">
      <c r="A2118" s="153">
        <v>2114</v>
      </c>
      <c r="B2118" s="154" t="s">
        <v>2702</v>
      </c>
      <c r="C2118" s="154" t="s">
        <v>294</v>
      </c>
      <c r="D2118" s="154" t="s">
        <v>255</v>
      </c>
      <c r="E2118" s="155" t="s">
        <v>352</v>
      </c>
      <c r="F2118" s="156">
        <v>5162.5</v>
      </c>
      <c r="G2118" s="155" t="s">
        <v>295</v>
      </c>
      <c r="H2118" s="155" t="s">
        <v>322</v>
      </c>
      <c r="I2118" s="157">
        <v>41488</v>
      </c>
      <c r="J2118" s="156">
        <v>5162.5</v>
      </c>
      <c r="K2118" s="167">
        <v>1.07</v>
      </c>
    </row>
    <row r="2119" spans="1:11" x14ac:dyDescent="0.25">
      <c r="A2119" s="153">
        <v>2115</v>
      </c>
      <c r="B2119" s="154" t="s">
        <v>2703</v>
      </c>
      <c r="C2119" s="154" t="s">
        <v>294</v>
      </c>
      <c r="D2119" s="154" t="s">
        <v>255</v>
      </c>
      <c r="E2119" s="155" t="s">
        <v>352</v>
      </c>
      <c r="F2119" s="156">
        <v>2895</v>
      </c>
      <c r="G2119" s="155" t="s">
        <v>295</v>
      </c>
      <c r="H2119" s="155" t="s">
        <v>297</v>
      </c>
      <c r="I2119" s="157">
        <v>41450</v>
      </c>
      <c r="J2119" s="156">
        <v>2572.1999999999998</v>
      </c>
      <c r="K2119" s="167">
        <v>0.95</v>
      </c>
    </row>
    <row r="2120" spans="1:11" x14ac:dyDescent="0.25">
      <c r="A2120" s="153">
        <v>2116</v>
      </c>
      <c r="B2120" s="154" t="s">
        <v>2704</v>
      </c>
      <c r="C2120" s="154" t="s">
        <v>294</v>
      </c>
      <c r="D2120" s="154" t="s">
        <v>255</v>
      </c>
      <c r="E2120" s="155" t="s">
        <v>352</v>
      </c>
      <c r="F2120" s="156">
        <v>17062.5</v>
      </c>
      <c r="G2120" s="155" t="s">
        <v>295</v>
      </c>
      <c r="H2120" s="155" t="s">
        <v>316</v>
      </c>
      <c r="I2120" s="157">
        <v>41456</v>
      </c>
      <c r="J2120" s="156">
        <v>17062.5</v>
      </c>
      <c r="K2120" s="167">
        <v>1.07</v>
      </c>
    </row>
    <row r="2121" spans="1:11" x14ac:dyDescent="0.25">
      <c r="A2121" s="153">
        <v>2117</v>
      </c>
      <c r="B2121" s="154" t="s">
        <v>2705</v>
      </c>
      <c r="C2121" s="154" t="s">
        <v>254</v>
      </c>
      <c r="D2121" s="154" t="s">
        <v>255</v>
      </c>
      <c r="E2121" s="155" t="s">
        <v>352</v>
      </c>
      <c r="F2121" s="156">
        <v>20580</v>
      </c>
      <c r="G2121" s="155" t="s">
        <v>295</v>
      </c>
      <c r="H2121" s="155" t="s">
        <v>297</v>
      </c>
      <c r="I2121" s="157">
        <v>41478</v>
      </c>
      <c r="J2121" s="156">
        <v>18285.330000000002</v>
      </c>
      <c r="K2121" s="167">
        <v>0.95</v>
      </c>
    </row>
    <row r="2122" spans="1:11" x14ac:dyDescent="0.25">
      <c r="A2122" s="153">
        <v>2118</v>
      </c>
      <c r="B2122" s="154" t="s">
        <v>2706</v>
      </c>
      <c r="C2122" s="154" t="s">
        <v>294</v>
      </c>
      <c r="D2122" s="154" t="s">
        <v>255</v>
      </c>
      <c r="E2122" s="155" t="s">
        <v>352</v>
      </c>
      <c r="F2122" s="156">
        <v>380</v>
      </c>
      <c r="G2122" s="155" t="s">
        <v>295</v>
      </c>
      <c r="H2122" s="155" t="s">
        <v>297</v>
      </c>
      <c r="I2122" s="157">
        <v>41458</v>
      </c>
      <c r="J2122" s="156">
        <v>361</v>
      </c>
      <c r="K2122" s="167">
        <v>1.01</v>
      </c>
    </row>
    <row r="2123" spans="1:11" x14ac:dyDescent="0.25">
      <c r="A2123" s="153">
        <v>2119</v>
      </c>
      <c r="B2123" s="154" t="s">
        <v>2707</v>
      </c>
      <c r="C2123" s="154" t="s">
        <v>254</v>
      </c>
      <c r="D2123" s="154" t="s">
        <v>255</v>
      </c>
      <c r="E2123" s="155" t="s">
        <v>352</v>
      </c>
      <c r="F2123" s="156">
        <v>6160</v>
      </c>
      <c r="G2123" s="155" t="s">
        <v>295</v>
      </c>
      <c r="H2123" s="155" t="s">
        <v>304</v>
      </c>
      <c r="I2123" s="157">
        <v>41528</v>
      </c>
      <c r="J2123" s="156">
        <v>5473.16</v>
      </c>
      <c r="K2123" s="167">
        <v>0.95</v>
      </c>
    </row>
    <row r="2124" spans="1:11" x14ac:dyDescent="0.25">
      <c r="A2124" s="153">
        <v>2120</v>
      </c>
      <c r="B2124" s="154" t="s">
        <v>2708</v>
      </c>
      <c r="C2124" s="154" t="s">
        <v>254</v>
      </c>
      <c r="D2124" s="154" t="s">
        <v>255</v>
      </c>
      <c r="E2124" s="155" t="s">
        <v>352</v>
      </c>
      <c r="F2124" s="156">
        <v>44156</v>
      </c>
      <c r="G2124" s="155" t="s">
        <v>295</v>
      </c>
      <c r="H2124" s="155" t="s">
        <v>74</v>
      </c>
      <c r="I2124" s="157">
        <v>41463</v>
      </c>
      <c r="J2124" s="156">
        <v>39232.61</v>
      </c>
      <c r="K2124" s="167">
        <v>0.95</v>
      </c>
    </row>
    <row r="2125" spans="1:11" x14ac:dyDescent="0.25">
      <c r="A2125" s="153">
        <v>2121</v>
      </c>
      <c r="B2125" s="154" t="s">
        <v>2709</v>
      </c>
      <c r="C2125" s="154" t="s">
        <v>294</v>
      </c>
      <c r="D2125" s="154" t="s">
        <v>255</v>
      </c>
      <c r="E2125" s="155" t="s">
        <v>352</v>
      </c>
      <c r="F2125" s="156">
        <v>3100</v>
      </c>
      <c r="G2125" s="155" t="s">
        <v>295</v>
      </c>
      <c r="H2125" s="155" t="s">
        <v>304</v>
      </c>
      <c r="I2125" s="157">
        <v>41458</v>
      </c>
      <c r="J2125" s="156">
        <v>2754.35</v>
      </c>
      <c r="K2125" s="167">
        <v>0.95</v>
      </c>
    </row>
    <row r="2126" spans="1:11" x14ac:dyDescent="0.25">
      <c r="A2126" s="153">
        <v>2122</v>
      </c>
      <c r="B2126" s="154" t="s">
        <v>2710</v>
      </c>
      <c r="C2126" s="154" t="s">
        <v>294</v>
      </c>
      <c r="D2126" s="154" t="s">
        <v>255</v>
      </c>
      <c r="E2126" s="155" t="s">
        <v>352</v>
      </c>
      <c r="F2126" s="156">
        <v>1472.5</v>
      </c>
      <c r="G2126" s="155" t="s">
        <v>295</v>
      </c>
      <c r="H2126" s="155" t="s">
        <v>304</v>
      </c>
      <c r="I2126" s="157">
        <v>41460</v>
      </c>
      <c r="J2126" s="156">
        <v>1308.31</v>
      </c>
      <c r="K2126" s="167">
        <v>0.95</v>
      </c>
    </row>
    <row r="2127" spans="1:11" x14ac:dyDescent="0.25">
      <c r="A2127" s="153">
        <v>2123</v>
      </c>
      <c r="B2127" s="154" t="s">
        <v>2711</v>
      </c>
      <c r="C2127" s="154" t="s">
        <v>294</v>
      </c>
      <c r="D2127" s="154" t="s">
        <v>255</v>
      </c>
      <c r="E2127" s="155" t="s">
        <v>352</v>
      </c>
      <c r="F2127" s="156">
        <v>2247.5</v>
      </c>
      <c r="G2127" s="155" t="s">
        <v>295</v>
      </c>
      <c r="H2127" s="155" t="s">
        <v>304</v>
      </c>
      <c r="I2127" s="157">
        <v>41445</v>
      </c>
      <c r="J2127" s="156">
        <v>1996.91</v>
      </c>
      <c r="K2127" s="167">
        <v>0.95</v>
      </c>
    </row>
    <row r="2128" spans="1:11" x14ac:dyDescent="0.25">
      <c r="A2128" s="153">
        <v>2124</v>
      </c>
      <c r="B2128" s="154" t="s">
        <v>2712</v>
      </c>
      <c r="C2128" s="154" t="s">
        <v>294</v>
      </c>
      <c r="D2128" s="154" t="s">
        <v>255</v>
      </c>
      <c r="E2128" s="155" t="s">
        <v>352</v>
      </c>
      <c r="F2128" s="156">
        <v>2790</v>
      </c>
      <c r="G2128" s="155" t="s">
        <v>295</v>
      </c>
      <c r="H2128" s="155" t="s">
        <v>304</v>
      </c>
      <c r="I2128" s="157">
        <v>41598</v>
      </c>
      <c r="J2128" s="156">
        <v>2618.41</v>
      </c>
      <c r="K2128" s="167">
        <v>1</v>
      </c>
    </row>
    <row r="2129" spans="1:11" x14ac:dyDescent="0.25">
      <c r="A2129" s="153">
        <v>2125</v>
      </c>
      <c r="B2129" s="154" t="s">
        <v>2713</v>
      </c>
      <c r="C2129" s="154" t="s">
        <v>294</v>
      </c>
      <c r="D2129" s="154" t="s">
        <v>255</v>
      </c>
      <c r="E2129" s="155" t="s">
        <v>352</v>
      </c>
      <c r="F2129" s="156">
        <v>6169</v>
      </c>
      <c r="G2129" s="155" t="s">
        <v>295</v>
      </c>
      <c r="H2129" s="155" t="s">
        <v>297</v>
      </c>
      <c r="I2129" s="157">
        <v>41465</v>
      </c>
      <c r="J2129" s="156">
        <v>5481.15</v>
      </c>
      <c r="K2129" s="167">
        <v>0.95</v>
      </c>
    </row>
    <row r="2130" spans="1:11" x14ac:dyDescent="0.25">
      <c r="A2130" s="153">
        <v>2126</v>
      </c>
      <c r="B2130" s="154" t="s">
        <v>2714</v>
      </c>
      <c r="C2130" s="154" t="s">
        <v>294</v>
      </c>
      <c r="D2130" s="154" t="s">
        <v>255</v>
      </c>
      <c r="E2130" s="155" t="s">
        <v>352</v>
      </c>
      <c r="F2130" s="156">
        <v>4688.75</v>
      </c>
      <c r="G2130" s="155" t="s">
        <v>295</v>
      </c>
      <c r="H2130" s="155" t="s">
        <v>304</v>
      </c>
      <c r="I2130" s="157">
        <v>41458</v>
      </c>
      <c r="J2130" s="156">
        <v>4165.7299999999996</v>
      </c>
      <c r="K2130" s="167">
        <v>0.95</v>
      </c>
    </row>
    <row r="2131" spans="1:11" x14ac:dyDescent="0.25">
      <c r="A2131" s="153">
        <v>2127</v>
      </c>
      <c r="B2131" s="154" t="s">
        <v>2715</v>
      </c>
      <c r="C2131" s="154" t="s">
        <v>254</v>
      </c>
      <c r="D2131" s="154" t="s">
        <v>255</v>
      </c>
      <c r="E2131" s="155" t="s">
        <v>352</v>
      </c>
      <c r="F2131" s="156">
        <v>7980</v>
      </c>
      <c r="G2131" s="155" t="s">
        <v>295</v>
      </c>
      <c r="H2131" s="155" t="s">
        <v>304</v>
      </c>
      <c r="I2131" s="157">
        <v>41458</v>
      </c>
      <c r="J2131" s="156">
        <v>7090.23</v>
      </c>
      <c r="K2131" s="167">
        <v>0.95</v>
      </c>
    </row>
    <row r="2132" spans="1:11" x14ac:dyDescent="0.25">
      <c r="A2132" s="153">
        <v>2128</v>
      </c>
      <c r="B2132" s="154" t="s">
        <v>2716</v>
      </c>
      <c r="C2132" s="154" t="s">
        <v>254</v>
      </c>
      <c r="D2132" s="154" t="s">
        <v>255</v>
      </c>
      <c r="E2132" s="155" t="s">
        <v>352</v>
      </c>
      <c r="F2132" s="156">
        <v>14332.5</v>
      </c>
      <c r="G2132" s="155" t="s">
        <v>295</v>
      </c>
      <c r="H2132" s="155" t="s">
        <v>320</v>
      </c>
      <c r="I2132" s="157">
        <v>41481</v>
      </c>
      <c r="J2132" s="156">
        <v>12734.43</v>
      </c>
      <c r="K2132" s="167">
        <v>0.95</v>
      </c>
    </row>
    <row r="2133" spans="1:11" x14ac:dyDescent="0.25">
      <c r="A2133" s="153">
        <v>2129</v>
      </c>
      <c r="B2133" s="154" t="s">
        <v>2717</v>
      </c>
      <c r="C2133" s="154" t="s">
        <v>254</v>
      </c>
      <c r="D2133" s="154" t="s">
        <v>255</v>
      </c>
      <c r="E2133" s="155" t="s">
        <v>352</v>
      </c>
      <c r="F2133" s="156">
        <v>8757</v>
      </c>
      <c r="G2133" s="155" t="s">
        <v>295</v>
      </c>
      <c r="H2133" s="155" t="s">
        <v>304</v>
      </c>
      <c r="I2133" s="157">
        <v>41458</v>
      </c>
      <c r="J2133" s="156">
        <v>7780.59</v>
      </c>
      <c r="K2133" s="167">
        <v>0.95</v>
      </c>
    </row>
    <row r="2134" spans="1:11" x14ac:dyDescent="0.25">
      <c r="A2134" s="153">
        <v>2130</v>
      </c>
      <c r="B2134" s="154" t="s">
        <v>2718</v>
      </c>
      <c r="C2134" s="154" t="s">
        <v>254</v>
      </c>
      <c r="D2134" s="154" t="s">
        <v>255</v>
      </c>
      <c r="E2134" s="155" t="s">
        <v>352</v>
      </c>
      <c r="F2134" s="156">
        <v>38250</v>
      </c>
      <c r="G2134" s="155" t="s">
        <v>295</v>
      </c>
      <c r="H2134" s="155" t="s">
        <v>304</v>
      </c>
      <c r="I2134" s="157">
        <v>41460</v>
      </c>
      <c r="J2134" s="156">
        <v>33985.120000000003</v>
      </c>
      <c r="K2134" s="167">
        <v>0.95</v>
      </c>
    </row>
    <row r="2135" spans="1:11" x14ac:dyDescent="0.25">
      <c r="A2135" s="153">
        <v>2131</v>
      </c>
      <c r="B2135" s="154" t="s">
        <v>2719</v>
      </c>
      <c r="C2135" s="154" t="s">
        <v>294</v>
      </c>
      <c r="D2135" s="154" t="s">
        <v>255</v>
      </c>
      <c r="E2135" s="155" t="s">
        <v>352</v>
      </c>
      <c r="F2135" s="156">
        <v>6265</v>
      </c>
      <c r="G2135" s="155" t="s">
        <v>295</v>
      </c>
      <c r="H2135" s="155" t="s">
        <v>297</v>
      </c>
      <c r="I2135" s="157">
        <v>41465</v>
      </c>
      <c r="J2135" s="156">
        <v>5548.78</v>
      </c>
      <c r="K2135" s="167">
        <v>0.94</v>
      </c>
    </row>
    <row r="2136" spans="1:11" x14ac:dyDescent="0.25">
      <c r="A2136" s="153">
        <v>2132</v>
      </c>
      <c r="B2136" s="154" t="s">
        <v>2720</v>
      </c>
      <c r="C2136" s="154" t="s">
        <v>294</v>
      </c>
      <c r="D2136" s="154" t="s">
        <v>255</v>
      </c>
      <c r="E2136" s="155" t="s">
        <v>352</v>
      </c>
      <c r="F2136" s="156">
        <v>4515</v>
      </c>
      <c r="G2136" s="155" t="s">
        <v>295</v>
      </c>
      <c r="H2136" s="155" t="s">
        <v>322</v>
      </c>
      <c r="I2136" s="157">
        <v>41460</v>
      </c>
      <c r="J2136" s="156">
        <v>4515</v>
      </c>
      <c r="K2136" s="167">
        <v>1.07</v>
      </c>
    </row>
    <row r="2137" spans="1:11" x14ac:dyDescent="0.25">
      <c r="A2137" s="153">
        <v>2133</v>
      </c>
      <c r="B2137" s="154" t="s">
        <v>2721</v>
      </c>
      <c r="C2137" s="154" t="s">
        <v>254</v>
      </c>
      <c r="D2137" s="154" t="s">
        <v>255</v>
      </c>
      <c r="E2137" s="155" t="s">
        <v>352</v>
      </c>
      <c r="F2137" s="156">
        <v>2520</v>
      </c>
      <c r="G2137" s="155" t="s">
        <v>295</v>
      </c>
      <c r="H2137" s="155" t="s">
        <v>309</v>
      </c>
      <c r="I2137" s="157">
        <v>41624</v>
      </c>
      <c r="J2137" s="156">
        <v>2239.02</v>
      </c>
      <c r="K2137" s="167">
        <v>0.95</v>
      </c>
    </row>
    <row r="2138" spans="1:11" x14ac:dyDescent="0.25">
      <c r="A2138" s="153">
        <v>2134</v>
      </c>
      <c r="B2138" s="154" t="s">
        <v>2722</v>
      </c>
      <c r="C2138" s="154" t="s">
        <v>294</v>
      </c>
      <c r="D2138" s="154" t="s">
        <v>255</v>
      </c>
      <c r="E2138" s="155" t="s">
        <v>352</v>
      </c>
      <c r="F2138" s="156">
        <v>4469.17</v>
      </c>
      <c r="G2138" s="155" t="s">
        <v>295</v>
      </c>
      <c r="H2138" s="155" t="s">
        <v>320</v>
      </c>
      <c r="I2138" s="157">
        <v>41481</v>
      </c>
      <c r="J2138" s="156">
        <v>3970.84</v>
      </c>
      <c r="K2138" s="167">
        <v>0.95</v>
      </c>
    </row>
    <row r="2139" spans="1:11" x14ac:dyDescent="0.25">
      <c r="A2139" s="153">
        <v>2135</v>
      </c>
      <c r="B2139" s="154" t="s">
        <v>2608</v>
      </c>
      <c r="C2139" s="154" t="s">
        <v>254</v>
      </c>
      <c r="D2139" s="154" t="s">
        <v>255</v>
      </c>
      <c r="E2139" s="155" t="s">
        <v>352</v>
      </c>
      <c r="F2139" s="156">
        <v>5250</v>
      </c>
      <c r="G2139" s="155" t="s">
        <v>295</v>
      </c>
      <c r="H2139" s="155" t="s">
        <v>297</v>
      </c>
      <c r="I2139" s="157">
        <v>41478</v>
      </c>
      <c r="J2139" s="156">
        <v>4664.62</v>
      </c>
      <c r="K2139" s="167">
        <v>0.95</v>
      </c>
    </row>
    <row r="2140" spans="1:11" x14ac:dyDescent="0.25">
      <c r="A2140" s="153">
        <v>2136</v>
      </c>
      <c r="B2140" s="154" t="s">
        <v>2723</v>
      </c>
      <c r="C2140" s="154" t="s">
        <v>294</v>
      </c>
      <c r="D2140" s="154" t="s">
        <v>255</v>
      </c>
      <c r="E2140" s="155" t="s">
        <v>352</v>
      </c>
      <c r="F2140" s="156">
        <v>3474</v>
      </c>
      <c r="G2140" s="155" t="s">
        <v>295</v>
      </c>
      <c r="H2140" s="155" t="s">
        <v>297</v>
      </c>
      <c r="I2140" s="157">
        <v>41465</v>
      </c>
      <c r="J2140" s="156">
        <v>3086.65</v>
      </c>
      <c r="K2140" s="167">
        <v>0.95</v>
      </c>
    </row>
    <row r="2141" spans="1:11" x14ac:dyDescent="0.25">
      <c r="A2141" s="153">
        <v>2137</v>
      </c>
      <c r="B2141" s="154" t="s">
        <v>2724</v>
      </c>
      <c r="C2141" s="154" t="s">
        <v>254</v>
      </c>
      <c r="D2141" s="154" t="s">
        <v>255</v>
      </c>
      <c r="E2141" s="155" t="s">
        <v>352</v>
      </c>
      <c r="F2141" s="156">
        <v>5985</v>
      </c>
      <c r="G2141" s="155" t="s">
        <v>295</v>
      </c>
      <c r="H2141" s="155" t="s">
        <v>309</v>
      </c>
      <c r="I2141" s="157">
        <v>41487</v>
      </c>
      <c r="J2141" s="156">
        <v>5317.67</v>
      </c>
      <c r="K2141" s="167">
        <v>0.95</v>
      </c>
    </row>
    <row r="2142" spans="1:11" x14ac:dyDescent="0.25">
      <c r="A2142" s="153">
        <v>2138</v>
      </c>
      <c r="B2142" s="154" t="s">
        <v>2725</v>
      </c>
      <c r="C2142" s="154" t="s">
        <v>294</v>
      </c>
      <c r="D2142" s="154" t="s">
        <v>255</v>
      </c>
      <c r="E2142" s="155" t="s">
        <v>352</v>
      </c>
      <c r="F2142" s="156">
        <v>1485.42</v>
      </c>
      <c r="G2142" s="155" t="s">
        <v>295</v>
      </c>
      <c r="H2142" s="155" t="s">
        <v>304</v>
      </c>
      <c r="I2142" s="157">
        <v>41479</v>
      </c>
      <c r="J2142" s="156">
        <v>1319.78</v>
      </c>
      <c r="K2142" s="167">
        <v>0.95</v>
      </c>
    </row>
    <row r="2143" spans="1:11" x14ac:dyDescent="0.25">
      <c r="A2143" s="153">
        <v>2139</v>
      </c>
      <c r="B2143" s="154" t="s">
        <v>2726</v>
      </c>
      <c r="C2143" s="154" t="s">
        <v>254</v>
      </c>
      <c r="D2143" s="154" t="s">
        <v>255</v>
      </c>
      <c r="E2143" s="155" t="s">
        <v>352</v>
      </c>
      <c r="F2143" s="156">
        <v>4410</v>
      </c>
      <c r="G2143" s="155" t="s">
        <v>295</v>
      </c>
      <c r="H2143" s="155" t="s">
        <v>320</v>
      </c>
      <c r="I2143" s="157">
        <v>41471</v>
      </c>
      <c r="J2143" s="156">
        <v>3918.28</v>
      </c>
      <c r="K2143" s="167">
        <v>0.95</v>
      </c>
    </row>
    <row r="2144" spans="1:11" x14ac:dyDescent="0.25">
      <c r="A2144" s="153">
        <v>2140</v>
      </c>
      <c r="B2144" s="154" t="s">
        <v>2727</v>
      </c>
      <c r="C2144" s="154" t="s">
        <v>294</v>
      </c>
      <c r="D2144" s="154" t="s">
        <v>255</v>
      </c>
      <c r="E2144" s="155" t="s">
        <v>352</v>
      </c>
      <c r="F2144" s="156">
        <v>3474</v>
      </c>
      <c r="G2144" s="155" t="s">
        <v>295</v>
      </c>
      <c r="H2144" s="155" t="s">
        <v>297</v>
      </c>
      <c r="I2144" s="157">
        <v>41471</v>
      </c>
      <c r="J2144" s="156">
        <v>3474</v>
      </c>
      <c r="K2144" s="167">
        <v>1.07</v>
      </c>
    </row>
    <row r="2145" spans="1:11" x14ac:dyDescent="0.25">
      <c r="A2145" s="153">
        <v>2141</v>
      </c>
      <c r="B2145" s="154" t="s">
        <v>2728</v>
      </c>
      <c r="C2145" s="154" t="s">
        <v>294</v>
      </c>
      <c r="D2145" s="154" t="s">
        <v>255</v>
      </c>
      <c r="E2145" s="155" t="s">
        <v>352</v>
      </c>
      <c r="F2145" s="156">
        <v>2315</v>
      </c>
      <c r="G2145" s="155" t="s">
        <v>295</v>
      </c>
      <c r="H2145" s="155" t="s">
        <v>297</v>
      </c>
      <c r="I2145" s="157">
        <v>41492</v>
      </c>
      <c r="J2145" s="156">
        <v>2164.52</v>
      </c>
      <c r="K2145" s="167">
        <v>1</v>
      </c>
    </row>
    <row r="2146" spans="1:11" x14ac:dyDescent="0.25">
      <c r="A2146" s="153">
        <v>2142</v>
      </c>
      <c r="B2146" s="154" t="s">
        <v>2729</v>
      </c>
      <c r="C2146" s="154" t="s">
        <v>294</v>
      </c>
      <c r="D2146" s="154" t="s">
        <v>255</v>
      </c>
      <c r="E2146" s="155" t="s">
        <v>352</v>
      </c>
      <c r="F2146" s="156">
        <v>2441.25</v>
      </c>
      <c r="G2146" s="155" t="s">
        <v>295</v>
      </c>
      <c r="H2146" s="155" t="s">
        <v>304</v>
      </c>
      <c r="I2146" s="157">
        <v>41478</v>
      </c>
      <c r="J2146" s="156">
        <v>2169.04</v>
      </c>
      <c r="K2146" s="167">
        <v>0.95</v>
      </c>
    </row>
    <row r="2147" spans="1:11" x14ac:dyDescent="0.25">
      <c r="A2147" s="153">
        <v>2143</v>
      </c>
      <c r="B2147" s="154" t="s">
        <v>2730</v>
      </c>
      <c r="C2147" s="154" t="s">
        <v>294</v>
      </c>
      <c r="D2147" s="154" t="s">
        <v>255</v>
      </c>
      <c r="E2147" s="155" t="s">
        <v>352</v>
      </c>
      <c r="F2147" s="156">
        <v>3177.5</v>
      </c>
      <c r="G2147" s="155" t="s">
        <v>295</v>
      </c>
      <c r="H2147" s="155" t="s">
        <v>320</v>
      </c>
      <c r="I2147" s="157">
        <v>41473</v>
      </c>
      <c r="J2147" s="156">
        <v>2823.2</v>
      </c>
      <c r="K2147" s="167">
        <v>0.95</v>
      </c>
    </row>
    <row r="2148" spans="1:11" x14ac:dyDescent="0.25">
      <c r="A2148" s="153">
        <v>2144</v>
      </c>
      <c r="B2148" s="154" t="s">
        <v>2731</v>
      </c>
      <c r="C2148" s="154" t="s">
        <v>294</v>
      </c>
      <c r="D2148" s="154" t="s">
        <v>255</v>
      </c>
      <c r="E2148" s="155" t="s">
        <v>352</v>
      </c>
      <c r="F2148" s="156">
        <v>1937</v>
      </c>
      <c r="G2148" s="155" t="s">
        <v>295</v>
      </c>
      <c r="H2148" s="155" t="s">
        <v>297</v>
      </c>
      <c r="I2148" s="157">
        <v>41486</v>
      </c>
      <c r="J2148" s="156">
        <v>1721.36</v>
      </c>
      <c r="K2148" s="167">
        <v>0.95</v>
      </c>
    </row>
    <row r="2149" spans="1:11" x14ac:dyDescent="0.25">
      <c r="A2149" s="153">
        <v>2145</v>
      </c>
      <c r="B2149" s="154" t="s">
        <v>2732</v>
      </c>
      <c r="C2149" s="154" t="s">
        <v>294</v>
      </c>
      <c r="D2149" s="154" t="s">
        <v>255</v>
      </c>
      <c r="E2149" s="155" t="s">
        <v>352</v>
      </c>
      <c r="F2149" s="156">
        <v>3410</v>
      </c>
      <c r="G2149" s="155" t="s">
        <v>295</v>
      </c>
      <c r="H2149" s="155" t="s">
        <v>304</v>
      </c>
      <c r="I2149" s="157">
        <v>41485</v>
      </c>
      <c r="J2149" s="156">
        <v>3029.79</v>
      </c>
      <c r="K2149" s="167">
        <v>0.95</v>
      </c>
    </row>
    <row r="2150" spans="1:11" x14ac:dyDescent="0.25">
      <c r="A2150" s="153">
        <v>2146</v>
      </c>
      <c r="B2150" s="154" t="s">
        <v>2425</v>
      </c>
      <c r="C2150" s="154" t="s">
        <v>254</v>
      </c>
      <c r="D2150" s="154" t="s">
        <v>255</v>
      </c>
      <c r="E2150" s="155" t="s">
        <v>352</v>
      </c>
      <c r="F2150" s="156">
        <v>11437.5</v>
      </c>
      <c r="G2150" s="155" t="s">
        <v>295</v>
      </c>
      <c r="H2150" s="155" t="s">
        <v>304</v>
      </c>
      <c r="I2150" s="157">
        <v>41519</v>
      </c>
      <c r="J2150" s="156">
        <v>10162.209999999999</v>
      </c>
      <c r="K2150" s="167">
        <v>0.95</v>
      </c>
    </row>
    <row r="2151" spans="1:11" x14ac:dyDescent="0.25">
      <c r="A2151" s="153">
        <v>2147</v>
      </c>
      <c r="B2151" s="154" t="s">
        <v>2733</v>
      </c>
      <c r="C2151" s="154" t="s">
        <v>254</v>
      </c>
      <c r="D2151" s="154" t="s">
        <v>255</v>
      </c>
      <c r="E2151" s="155" t="s">
        <v>352</v>
      </c>
      <c r="F2151" s="156">
        <v>6930</v>
      </c>
      <c r="G2151" s="155" t="s">
        <v>295</v>
      </c>
      <c r="H2151" s="155" t="s">
        <v>320</v>
      </c>
      <c r="I2151" s="157">
        <v>41473</v>
      </c>
      <c r="J2151" s="156">
        <v>6157.31</v>
      </c>
      <c r="K2151" s="167">
        <v>0.95</v>
      </c>
    </row>
    <row r="2152" spans="1:11" x14ac:dyDescent="0.25">
      <c r="A2152" s="153">
        <v>2148</v>
      </c>
      <c r="B2152" s="154" t="s">
        <v>2734</v>
      </c>
      <c r="C2152" s="154" t="s">
        <v>294</v>
      </c>
      <c r="D2152" s="154" t="s">
        <v>255</v>
      </c>
      <c r="E2152" s="155" t="s">
        <v>352</v>
      </c>
      <c r="F2152" s="156">
        <v>7727</v>
      </c>
      <c r="G2152" s="155" t="s">
        <v>295</v>
      </c>
      <c r="H2152" s="155" t="s">
        <v>297</v>
      </c>
      <c r="I2152" s="157">
        <v>41478</v>
      </c>
      <c r="J2152" s="156">
        <v>6865.44</v>
      </c>
      <c r="K2152" s="167">
        <v>0.95</v>
      </c>
    </row>
    <row r="2153" spans="1:11" x14ac:dyDescent="0.25">
      <c r="A2153" s="153">
        <v>2149</v>
      </c>
      <c r="B2153" s="154" t="s">
        <v>253</v>
      </c>
      <c r="C2153" s="154" t="s">
        <v>254</v>
      </c>
      <c r="D2153" s="154" t="s">
        <v>255</v>
      </c>
      <c r="E2153" s="155" t="s">
        <v>253</v>
      </c>
      <c r="F2153" s="156" t="s">
        <v>253</v>
      </c>
      <c r="G2153" s="155" t="s">
        <v>295</v>
      </c>
      <c r="H2153" s="155" t="s">
        <v>253</v>
      </c>
      <c r="I2153" s="157" t="s">
        <v>253</v>
      </c>
      <c r="J2153" s="156" t="s">
        <v>253</v>
      </c>
      <c r="K2153" s="167" t="s">
        <v>253</v>
      </c>
    </row>
    <row r="2154" spans="1:11" x14ac:dyDescent="0.25">
      <c r="A2154" s="153">
        <v>2150</v>
      </c>
      <c r="B2154" s="154" t="s">
        <v>2735</v>
      </c>
      <c r="C2154" s="154" t="s">
        <v>294</v>
      </c>
      <c r="D2154" s="154" t="s">
        <v>255</v>
      </c>
      <c r="E2154" s="155" t="s">
        <v>352</v>
      </c>
      <c r="F2154" s="156">
        <v>1538</v>
      </c>
      <c r="G2154" s="155" t="s">
        <v>295</v>
      </c>
      <c r="H2154" s="155" t="s">
        <v>297</v>
      </c>
      <c r="I2154" s="157">
        <v>41486</v>
      </c>
      <c r="J2154" s="156">
        <v>1366.51</v>
      </c>
      <c r="K2154" s="167">
        <v>0.95</v>
      </c>
    </row>
    <row r="2155" spans="1:11" x14ac:dyDescent="0.25">
      <c r="A2155" s="153">
        <v>2151</v>
      </c>
      <c r="B2155" s="154" t="s">
        <v>2736</v>
      </c>
      <c r="C2155" s="154" t="s">
        <v>254</v>
      </c>
      <c r="D2155" s="154" t="s">
        <v>255</v>
      </c>
      <c r="E2155" s="155" t="s">
        <v>352</v>
      </c>
      <c r="F2155" s="156">
        <v>18238.330000000002</v>
      </c>
      <c r="G2155" s="155" t="s">
        <v>295</v>
      </c>
      <c r="H2155" s="155" t="s">
        <v>308</v>
      </c>
      <c r="I2155" s="157">
        <v>41493</v>
      </c>
      <c r="J2155" s="156">
        <v>16204.79</v>
      </c>
      <c r="K2155" s="167">
        <v>0.95</v>
      </c>
    </row>
    <row r="2156" spans="1:11" x14ac:dyDescent="0.25">
      <c r="A2156" s="153">
        <v>2152</v>
      </c>
      <c r="B2156" s="154" t="s">
        <v>2737</v>
      </c>
      <c r="C2156" s="154" t="s">
        <v>294</v>
      </c>
      <c r="D2156" s="154" t="s">
        <v>255</v>
      </c>
      <c r="E2156" s="155" t="s">
        <v>352</v>
      </c>
      <c r="F2156" s="156">
        <v>2996.67</v>
      </c>
      <c r="G2156" s="155" t="s">
        <v>295</v>
      </c>
      <c r="H2156" s="155" t="s">
        <v>304</v>
      </c>
      <c r="I2156" s="157">
        <v>41478</v>
      </c>
      <c r="J2156" s="156">
        <v>2662.55</v>
      </c>
      <c r="K2156" s="167">
        <v>0.95</v>
      </c>
    </row>
    <row r="2157" spans="1:11" x14ac:dyDescent="0.25">
      <c r="A2157" s="153">
        <v>2153</v>
      </c>
      <c r="B2157" s="154" t="s">
        <v>2738</v>
      </c>
      <c r="C2157" s="154" t="s">
        <v>294</v>
      </c>
      <c r="D2157" s="154" t="s">
        <v>255</v>
      </c>
      <c r="E2157" s="155" t="s">
        <v>352</v>
      </c>
      <c r="F2157" s="156">
        <v>4357.5</v>
      </c>
      <c r="G2157" s="155" t="s">
        <v>295</v>
      </c>
      <c r="H2157" s="155" t="s">
        <v>327</v>
      </c>
      <c r="I2157" s="157">
        <v>41484</v>
      </c>
      <c r="J2157" s="156">
        <v>4074.26</v>
      </c>
      <c r="K2157" s="167">
        <v>1</v>
      </c>
    </row>
    <row r="2158" spans="1:11" x14ac:dyDescent="0.25">
      <c r="A2158" s="153">
        <v>2154</v>
      </c>
      <c r="B2158" s="154" t="s">
        <v>2739</v>
      </c>
      <c r="C2158" s="154" t="s">
        <v>294</v>
      </c>
      <c r="D2158" s="154" t="s">
        <v>255</v>
      </c>
      <c r="E2158" s="155" t="s">
        <v>352</v>
      </c>
      <c r="F2158" s="156">
        <v>6169</v>
      </c>
      <c r="G2158" s="155" t="s">
        <v>295</v>
      </c>
      <c r="H2158" s="155" t="s">
        <v>297</v>
      </c>
      <c r="I2158" s="157">
        <v>41486</v>
      </c>
      <c r="J2158" s="156">
        <v>5481.15</v>
      </c>
      <c r="K2158" s="167">
        <v>0.95</v>
      </c>
    </row>
    <row r="2159" spans="1:11" x14ac:dyDescent="0.25">
      <c r="A2159" s="153">
        <v>2155</v>
      </c>
      <c r="B2159" s="154" t="s">
        <v>2740</v>
      </c>
      <c r="C2159" s="154" t="s">
        <v>294</v>
      </c>
      <c r="D2159" s="154" t="s">
        <v>255</v>
      </c>
      <c r="E2159" s="155" t="s">
        <v>352</v>
      </c>
      <c r="F2159" s="156">
        <v>2247.5</v>
      </c>
      <c r="G2159" s="155" t="s">
        <v>295</v>
      </c>
      <c r="H2159" s="155" t="s">
        <v>320</v>
      </c>
      <c r="I2159" s="157">
        <v>41477</v>
      </c>
      <c r="J2159" s="156">
        <v>1996.91</v>
      </c>
      <c r="K2159" s="167">
        <v>0.95</v>
      </c>
    </row>
    <row r="2160" spans="1:11" x14ac:dyDescent="0.25">
      <c r="A2160" s="153">
        <v>2156</v>
      </c>
      <c r="B2160" s="154" t="s">
        <v>2741</v>
      </c>
      <c r="C2160" s="154" t="s">
        <v>254</v>
      </c>
      <c r="D2160" s="154" t="s">
        <v>255</v>
      </c>
      <c r="E2160" s="155" t="s">
        <v>352</v>
      </c>
      <c r="F2160" s="156">
        <v>14157.5</v>
      </c>
      <c r="G2160" s="155" t="s">
        <v>295</v>
      </c>
      <c r="H2160" s="155" t="s">
        <v>320</v>
      </c>
      <c r="I2160" s="157">
        <v>41478</v>
      </c>
      <c r="J2160" s="156">
        <v>12578.89</v>
      </c>
      <c r="K2160" s="167">
        <v>0.95</v>
      </c>
    </row>
    <row r="2161" spans="1:11" x14ac:dyDescent="0.25">
      <c r="A2161" s="153">
        <v>2157</v>
      </c>
      <c r="B2161" s="154" t="s">
        <v>2742</v>
      </c>
      <c r="C2161" s="154" t="s">
        <v>294</v>
      </c>
      <c r="D2161" s="154" t="s">
        <v>255</v>
      </c>
      <c r="E2161" s="155" t="s">
        <v>352</v>
      </c>
      <c r="F2161" s="156">
        <v>9971.67</v>
      </c>
      <c r="G2161" s="155" t="s">
        <v>295</v>
      </c>
      <c r="H2161" s="155" t="s">
        <v>304</v>
      </c>
      <c r="I2161" s="157">
        <v>41479</v>
      </c>
      <c r="J2161" s="156">
        <v>8859.84</v>
      </c>
      <c r="K2161" s="167">
        <v>0.95</v>
      </c>
    </row>
    <row r="2162" spans="1:11" x14ac:dyDescent="0.25">
      <c r="A2162" s="153">
        <v>2158</v>
      </c>
      <c r="B2162" s="154" t="s">
        <v>2743</v>
      </c>
      <c r="C2162" s="154" t="s">
        <v>254</v>
      </c>
      <c r="D2162" s="154" t="s">
        <v>255</v>
      </c>
      <c r="E2162" s="155" t="s">
        <v>352</v>
      </c>
      <c r="F2162" s="156">
        <v>77542.5</v>
      </c>
      <c r="G2162" s="155" t="s">
        <v>295</v>
      </c>
      <c r="H2162" s="155" t="s">
        <v>297</v>
      </c>
      <c r="I2162" s="157">
        <v>41521</v>
      </c>
      <c r="J2162" s="156">
        <v>68896.5</v>
      </c>
      <c r="K2162" s="167">
        <v>0.95</v>
      </c>
    </row>
    <row r="2163" spans="1:11" x14ac:dyDescent="0.25">
      <c r="A2163" s="153">
        <v>2159</v>
      </c>
      <c r="B2163" s="154" t="s">
        <v>2744</v>
      </c>
      <c r="C2163" s="154" t="s">
        <v>254</v>
      </c>
      <c r="D2163" s="154" t="s">
        <v>255</v>
      </c>
      <c r="E2163" s="155" t="s">
        <v>352</v>
      </c>
      <c r="F2163" s="156">
        <v>5145</v>
      </c>
      <c r="G2163" s="155" t="s">
        <v>295</v>
      </c>
      <c r="H2163" s="155" t="s">
        <v>304</v>
      </c>
      <c r="I2163" s="157">
        <v>41481</v>
      </c>
      <c r="J2163" s="156">
        <v>4571.32</v>
      </c>
      <c r="K2163" s="167">
        <v>0.95</v>
      </c>
    </row>
    <row r="2164" spans="1:11" x14ac:dyDescent="0.25">
      <c r="A2164" s="153">
        <v>2160</v>
      </c>
      <c r="B2164" s="154" t="s">
        <v>2745</v>
      </c>
      <c r="C2164" s="154" t="s">
        <v>294</v>
      </c>
      <c r="D2164" s="154" t="s">
        <v>255</v>
      </c>
      <c r="E2164" s="155" t="s">
        <v>352</v>
      </c>
      <c r="F2164" s="156">
        <v>1785</v>
      </c>
      <c r="G2164" s="155" t="s">
        <v>295</v>
      </c>
      <c r="H2164" s="155" t="s">
        <v>325</v>
      </c>
      <c r="I2164" s="157">
        <v>41492</v>
      </c>
      <c r="J2164" s="156">
        <v>1668.96</v>
      </c>
      <c r="K2164" s="167">
        <v>1</v>
      </c>
    </row>
    <row r="2165" spans="1:11" x14ac:dyDescent="0.25">
      <c r="A2165" s="153">
        <v>2161</v>
      </c>
      <c r="B2165" s="154" t="s">
        <v>2746</v>
      </c>
      <c r="C2165" s="154" t="s">
        <v>294</v>
      </c>
      <c r="D2165" s="154" t="s">
        <v>255</v>
      </c>
      <c r="E2165" s="155" t="s">
        <v>352</v>
      </c>
      <c r="F2165" s="156">
        <v>12051.25</v>
      </c>
      <c r="G2165" s="155" t="s">
        <v>295</v>
      </c>
      <c r="H2165" s="155" t="s">
        <v>320</v>
      </c>
      <c r="I2165" s="157">
        <v>41684</v>
      </c>
      <c r="J2165" s="156">
        <v>10707.55</v>
      </c>
      <c r="K2165" s="167">
        <v>0.95</v>
      </c>
    </row>
    <row r="2166" spans="1:11" x14ac:dyDescent="0.25">
      <c r="A2166" s="153">
        <v>2162</v>
      </c>
      <c r="B2166" s="154" t="s">
        <v>2747</v>
      </c>
      <c r="C2166" s="154" t="s">
        <v>294</v>
      </c>
      <c r="D2166" s="154" t="s">
        <v>255</v>
      </c>
      <c r="E2166" s="155" t="s">
        <v>352</v>
      </c>
      <c r="F2166" s="156">
        <v>1395</v>
      </c>
      <c r="G2166" s="155" t="s">
        <v>295</v>
      </c>
      <c r="H2166" s="155" t="s">
        <v>320</v>
      </c>
      <c r="I2166" s="157">
        <v>41528</v>
      </c>
      <c r="J2166" s="156">
        <v>1239.45</v>
      </c>
      <c r="K2166" s="167">
        <v>0.95</v>
      </c>
    </row>
    <row r="2167" spans="1:11" x14ac:dyDescent="0.25">
      <c r="A2167" s="153">
        <v>2163</v>
      </c>
      <c r="B2167" s="154" t="s">
        <v>2748</v>
      </c>
      <c r="C2167" s="154" t="s">
        <v>254</v>
      </c>
      <c r="D2167" s="154" t="s">
        <v>255</v>
      </c>
      <c r="E2167" s="155" t="s">
        <v>352</v>
      </c>
      <c r="F2167" s="156">
        <v>17955</v>
      </c>
      <c r="G2167" s="155" t="s">
        <v>295</v>
      </c>
      <c r="H2167" s="155" t="s">
        <v>304</v>
      </c>
      <c r="I2167" s="157">
        <v>41486</v>
      </c>
      <c r="J2167" s="156">
        <v>15953.01</v>
      </c>
      <c r="K2167" s="167">
        <v>0.95</v>
      </c>
    </row>
    <row r="2168" spans="1:11" x14ac:dyDescent="0.25">
      <c r="A2168" s="153">
        <v>2164</v>
      </c>
      <c r="B2168" s="154" t="s">
        <v>2749</v>
      </c>
      <c r="C2168" s="154" t="s">
        <v>294</v>
      </c>
      <c r="D2168" s="154" t="s">
        <v>255</v>
      </c>
      <c r="E2168" s="155" t="s">
        <v>352</v>
      </c>
      <c r="F2168" s="156">
        <v>10360</v>
      </c>
      <c r="G2168" s="155" t="s">
        <v>295</v>
      </c>
      <c r="H2168" s="155" t="s">
        <v>309</v>
      </c>
      <c r="I2168" s="157">
        <v>41488</v>
      </c>
      <c r="J2168" s="156">
        <v>9204.86</v>
      </c>
      <c r="K2168" s="167">
        <v>0.95</v>
      </c>
    </row>
    <row r="2169" spans="1:11" x14ac:dyDescent="0.25">
      <c r="A2169" s="153">
        <v>2165</v>
      </c>
      <c r="B2169" s="154" t="s">
        <v>253</v>
      </c>
      <c r="C2169" s="154" t="s">
        <v>254</v>
      </c>
      <c r="D2169" s="154" t="s">
        <v>255</v>
      </c>
      <c r="E2169" s="155" t="s">
        <v>253</v>
      </c>
      <c r="F2169" s="156" t="s">
        <v>253</v>
      </c>
      <c r="G2169" s="155" t="s">
        <v>295</v>
      </c>
      <c r="H2169" s="155" t="s">
        <v>253</v>
      </c>
      <c r="I2169" s="157" t="s">
        <v>253</v>
      </c>
      <c r="J2169" s="156" t="s">
        <v>253</v>
      </c>
      <c r="K2169" s="167" t="s">
        <v>253</v>
      </c>
    </row>
    <row r="2170" spans="1:11" x14ac:dyDescent="0.25">
      <c r="A2170" s="153">
        <v>2166</v>
      </c>
      <c r="B2170" s="154" t="s">
        <v>2750</v>
      </c>
      <c r="C2170" s="154" t="s">
        <v>254</v>
      </c>
      <c r="D2170" s="154" t="s">
        <v>255</v>
      </c>
      <c r="E2170" s="155" t="s">
        <v>352</v>
      </c>
      <c r="F2170" s="156">
        <v>55475</v>
      </c>
      <c r="G2170" s="155" t="s">
        <v>295</v>
      </c>
      <c r="H2170" s="155" t="s">
        <v>297</v>
      </c>
      <c r="I2170" s="157">
        <v>41492</v>
      </c>
      <c r="J2170" s="156">
        <v>49181.88</v>
      </c>
      <c r="K2170" s="167">
        <v>0.94</v>
      </c>
    </row>
    <row r="2171" spans="1:11" x14ac:dyDescent="0.25">
      <c r="A2171" s="153">
        <v>2167</v>
      </c>
      <c r="B2171" s="154" t="s">
        <v>2751</v>
      </c>
      <c r="C2171" s="154" t="s">
        <v>294</v>
      </c>
      <c r="D2171" s="154" t="s">
        <v>255</v>
      </c>
      <c r="E2171" s="155" t="s">
        <v>352</v>
      </c>
      <c r="F2171" s="156">
        <v>1538</v>
      </c>
      <c r="G2171" s="155" t="s">
        <v>295</v>
      </c>
      <c r="H2171" s="155" t="s">
        <v>297</v>
      </c>
      <c r="I2171" s="157">
        <v>41611</v>
      </c>
      <c r="J2171" s="156">
        <v>1438.03</v>
      </c>
      <c r="K2171" s="167">
        <v>1</v>
      </c>
    </row>
    <row r="2172" spans="1:11" x14ac:dyDescent="0.25">
      <c r="A2172" s="153">
        <v>2168</v>
      </c>
      <c r="B2172" s="154" t="s">
        <v>2752</v>
      </c>
      <c r="C2172" s="154" t="s">
        <v>254</v>
      </c>
      <c r="D2172" s="154" t="s">
        <v>255</v>
      </c>
      <c r="E2172" s="155" t="s">
        <v>352</v>
      </c>
      <c r="F2172" s="156">
        <v>3045</v>
      </c>
      <c r="G2172" s="155" t="s">
        <v>295</v>
      </c>
      <c r="H2172" s="155" t="s">
        <v>304</v>
      </c>
      <c r="I2172" s="157">
        <v>41493</v>
      </c>
      <c r="J2172" s="156">
        <v>2847.07</v>
      </c>
      <c r="K2172" s="167">
        <v>1</v>
      </c>
    </row>
    <row r="2173" spans="1:11" x14ac:dyDescent="0.25">
      <c r="A2173" s="153">
        <v>2169</v>
      </c>
      <c r="B2173" s="154" t="s">
        <v>253</v>
      </c>
      <c r="C2173" s="154" t="s">
        <v>254</v>
      </c>
      <c r="D2173" s="154" t="s">
        <v>255</v>
      </c>
      <c r="E2173" s="155" t="s">
        <v>253</v>
      </c>
      <c r="F2173" s="156" t="s">
        <v>253</v>
      </c>
      <c r="G2173" s="155" t="s">
        <v>295</v>
      </c>
      <c r="H2173" s="155" t="s">
        <v>253</v>
      </c>
      <c r="I2173" s="157" t="s">
        <v>253</v>
      </c>
      <c r="J2173" s="156" t="s">
        <v>253</v>
      </c>
      <c r="K2173" s="167" t="s">
        <v>253</v>
      </c>
    </row>
    <row r="2174" spans="1:11" x14ac:dyDescent="0.25">
      <c r="A2174" s="153">
        <v>2170</v>
      </c>
      <c r="B2174" s="154" t="s">
        <v>2753</v>
      </c>
      <c r="C2174" s="154" t="s">
        <v>294</v>
      </c>
      <c r="D2174" s="154" t="s">
        <v>255</v>
      </c>
      <c r="E2174" s="155" t="s">
        <v>352</v>
      </c>
      <c r="F2174" s="156">
        <v>3887.92</v>
      </c>
      <c r="G2174" s="155" t="s">
        <v>295</v>
      </c>
      <c r="H2174" s="155" t="s">
        <v>304</v>
      </c>
      <c r="I2174" s="157">
        <v>41528</v>
      </c>
      <c r="J2174" s="156">
        <v>3454.22</v>
      </c>
      <c r="K2174" s="167">
        <v>0.95</v>
      </c>
    </row>
    <row r="2175" spans="1:11" x14ac:dyDescent="0.25">
      <c r="A2175" s="153">
        <v>2171</v>
      </c>
      <c r="B2175" s="154" t="s">
        <v>2754</v>
      </c>
      <c r="C2175" s="154" t="s">
        <v>294</v>
      </c>
      <c r="D2175" s="154" t="s">
        <v>255</v>
      </c>
      <c r="E2175" s="155" t="s">
        <v>352</v>
      </c>
      <c r="F2175" s="156">
        <v>1046.25</v>
      </c>
      <c r="G2175" s="155" t="s">
        <v>295</v>
      </c>
      <c r="H2175" s="155" t="s">
        <v>304</v>
      </c>
      <c r="I2175" s="157">
        <v>41493</v>
      </c>
      <c r="J2175" s="156">
        <v>978.25</v>
      </c>
      <c r="K2175" s="167">
        <v>1</v>
      </c>
    </row>
    <row r="2176" spans="1:11" x14ac:dyDescent="0.25">
      <c r="A2176" s="153">
        <v>2172</v>
      </c>
      <c r="B2176" s="154" t="s">
        <v>2755</v>
      </c>
      <c r="C2176" s="154" t="s">
        <v>294</v>
      </c>
      <c r="D2176" s="154" t="s">
        <v>255</v>
      </c>
      <c r="E2176" s="155" t="s">
        <v>352</v>
      </c>
      <c r="F2176" s="156">
        <v>3465</v>
      </c>
      <c r="G2176" s="155" t="s">
        <v>295</v>
      </c>
      <c r="H2176" s="155" t="s">
        <v>322</v>
      </c>
      <c r="I2176" s="157">
        <v>41536</v>
      </c>
      <c r="J2176" s="156">
        <v>3465</v>
      </c>
      <c r="K2176" s="167">
        <v>1.07</v>
      </c>
    </row>
    <row r="2177" spans="1:11" x14ac:dyDescent="0.25">
      <c r="A2177" s="153">
        <v>2173</v>
      </c>
      <c r="B2177" s="154" t="s">
        <v>2756</v>
      </c>
      <c r="C2177" s="154" t="s">
        <v>254</v>
      </c>
      <c r="D2177" s="154" t="s">
        <v>255</v>
      </c>
      <c r="E2177" s="155" t="s">
        <v>352</v>
      </c>
      <c r="F2177" s="156">
        <v>5460</v>
      </c>
      <c r="G2177" s="155" t="s">
        <v>295</v>
      </c>
      <c r="H2177" s="155" t="s">
        <v>74</v>
      </c>
      <c r="I2177" s="157">
        <v>41495</v>
      </c>
      <c r="J2177" s="156">
        <v>4850.8100000000004</v>
      </c>
      <c r="K2177" s="167">
        <v>0.95</v>
      </c>
    </row>
    <row r="2178" spans="1:11" x14ac:dyDescent="0.25">
      <c r="A2178" s="153">
        <v>2174</v>
      </c>
      <c r="B2178" s="154" t="s">
        <v>2757</v>
      </c>
      <c r="C2178" s="154" t="s">
        <v>254</v>
      </c>
      <c r="D2178" s="154" t="s">
        <v>255</v>
      </c>
      <c r="E2178" s="155" t="s">
        <v>352</v>
      </c>
      <c r="F2178" s="156">
        <v>5810</v>
      </c>
      <c r="G2178" s="155" t="s">
        <v>295</v>
      </c>
      <c r="H2178" s="155" t="s">
        <v>304</v>
      </c>
      <c r="I2178" s="157">
        <v>41528</v>
      </c>
      <c r="J2178" s="156">
        <v>5162.18</v>
      </c>
      <c r="K2178" s="167">
        <v>0.95</v>
      </c>
    </row>
    <row r="2179" spans="1:11" x14ac:dyDescent="0.25">
      <c r="A2179" s="153">
        <v>2175</v>
      </c>
      <c r="B2179" s="154" t="s">
        <v>2758</v>
      </c>
      <c r="C2179" s="154" t="s">
        <v>294</v>
      </c>
      <c r="D2179" s="154" t="s">
        <v>255</v>
      </c>
      <c r="E2179" s="155" t="s">
        <v>352</v>
      </c>
      <c r="F2179" s="156">
        <v>2428.33</v>
      </c>
      <c r="G2179" s="155" t="s">
        <v>295</v>
      </c>
      <c r="H2179" s="155" t="s">
        <v>304</v>
      </c>
      <c r="I2179" s="157">
        <v>41500</v>
      </c>
      <c r="J2179" s="156">
        <v>1967.31</v>
      </c>
      <c r="K2179" s="167">
        <v>0.86</v>
      </c>
    </row>
    <row r="2180" spans="1:11" x14ac:dyDescent="0.25">
      <c r="A2180" s="153">
        <v>2176</v>
      </c>
      <c r="B2180" s="154" t="s">
        <v>2759</v>
      </c>
      <c r="C2180" s="154" t="s">
        <v>294</v>
      </c>
      <c r="D2180" s="154" t="s">
        <v>255</v>
      </c>
      <c r="E2180" s="155" t="s">
        <v>352</v>
      </c>
      <c r="F2180" s="156">
        <v>3990</v>
      </c>
      <c r="G2180" s="155" t="s">
        <v>295</v>
      </c>
      <c r="H2180" s="155" t="s">
        <v>322</v>
      </c>
      <c r="I2180" s="157">
        <v>41536</v>
      </c>
      <c r="J2180" s="156">
        <v>3990</v>
      </c>
      <c r="K2180" s="167">
        <v>1.07</v>
      </c>
    </row>
    <row r="2181" spans="1:11" x14ac:dyDescent="0.25">
      <c r="A2181" s="153">
        <v>2177</v>
      </c>
      <c r="B2181" s="154" t="s">
        <v>253</v>
      </c>
      <c r="C2181" s="154" t="s">
        <v>254</v>
      </c>
      <c r="D2181" s="154" t="s">
        <v>255</v>
      </c>
      <c r="E2181" s="155" t="s">
        <v>253</v>
      </c>
      <c r="F2181" s="156" t="s">
        <v>253</v>
      </c>
      <c r="G2181" s="155" t="s">
        <v>295</v>
      </c>
      <c r="H2181" s="155" t="s">
        <v>253</v>
      </c>
      <c r="I2181" s="157" t="s">
        <v>253</v>
      </c>
      <c r="J2181" s="156" t="s">
        <v>253</v>
      </c>
      <c r="K2181" s="167" t="s">
        <v>253</v>
      </c>
    </row>
    <row r="2182" spans="1:11" x14ac:dyDescent="0.25">
      <c r="A2182" s="153">
        <v>2178</v>
      </c>
      <c r="B2182" s="154" t="s">
        <v>2760</v>
      </c>
      <c r="C2182" s="154" t="s">
        <v>294</v>
      </c>
      <c r="D2182" s="154" t="s">
        <v>255</v>
      </c>
      <c r="E2182" s="155" t="s">
        <v>352</v>
      </c>
      <c r="F2182" s="156">
        <v>1278.75</v>
      </c>
      <c r="G2182" s="155" t="s">
        <v>295</v>
      </c>
      <c r="H2182" s="155" t="s">
        <v>320</v>
      </c>
      <c r="I2182" s="157">
        <v>41684</v>
      </c>
      <c r="J2182" s="156">
        <v>1136.1600000000001</v>
      </c>
      <c r="K2182" s="167">
        <v>0.95</v>
      </c>
    </row>
    <row r="2183" spans="1:11" x14ac:dyDescent="0.25">
      <c r="A2183" s="153">
        <v>2179</v>
      </c>
      <c r="B2183" s="154" t="s">
        <v>2761</v>
      </c>
      <c r="C2183" s="154" t="s">
        <v>254</v>
      </c>
      <c r="D2183" s="154" t="s">
        <v>255</v>
      </c>
      <c r="E2183" s="155" t="s">
        <v>352</v>
      </c>
      <c r="F2183" s="156">
        <v>4227.3</v>
      </c>
      <c r="G2183" s="155" t="s">
        <v>295</v>
      </c>
      <c r="H2183" s="155" t="s">
        <v>309</v>
      </c>
      <c r="I2183" s="157">
        <v>41554</v>
      </c>
      <c r="J2183" s="156">
        <v>3692.88</v>
      </c>
      <c r="K2183" s="167">
        <v>0.93</v>
      </c>
    </row>
    <row r="2184" spans="1:11" x14ac:dyDescent="0.25">
      <c r="A2184" s="153">
        <v>2180</v>
      </c>
      <c r="B2184" s="154" t="s">
        <v>2762</v>
      </c>
      <c r="C2184" s="154" t="s">
        <v>294</v>
      </c>
      <c r="D2184" s="154" t="s">
        <v>255</v>
      </c>
      <c r="E2184" s="155" t="s">
        <v>352</v>
      </c>
      <c r="F2184" s="156">
        <v>779</v>
      </c>
      <c r="G2184" s="155" t="s">
        <v>295</v>
      </c>
      <c r="H2184" s="155" t="s">
        <v>297</v>
      </c>
      <c r="I2184" s="157">
        <v>41527</v>
      </c>
      <c r="J2184" s="156">
        <v>692.13</v>
      </c>
      <c r="K2184" s="167">
        <v>0.95</v>
      </c>
    </row>
    <row r="2185" spans="1:11" x14ac:dyDescent="0.25">
      <c r="A2185" s="153">
        <v>2181</v>
      </c>
      <c r="B2185" s="154" t="s">
        <v>2763</v>
      </c>
      <c r="C2185" s="154" t="s">
        <v>294</v>
      </c>
      <c r="D2185" s="154" t="s">
        <v>255</v>
      </c>
      <c r="E2185" s="155" t="s">
        <v>352</v>
      </c>
      <c r="F2185" s="156">
        <v>7727</v>
      </c>
      <c r="G2185" s="155" t="s">
        <v>295</v>
      </c>
      <c r="H2185" s="155" t="s">
        <v>297</v>
      </c>
      <c r="I2185" s="157">
        <v>41521</v>
      </c>
      <c r="J2185" s="156">
        <v>6865.44</v>
      </c>
      <c r="K2185" s="167">
        <v>0.95</v>
      </c>
    </row>
    <row r="2186" spans="1:11" x14ac:dyDescent="0.25">
      <c r="A2186" s="153">
        <v>2182</v>
      </c>
      <c r="B2186" s="154" t="s">
        <v>2764</v>
      </c>
      <c r="C2186" s="154" t="s">
        <v>294</v>
      </c>
      <c r="D2186" s="154" t="s">
        <v>255</v>
      </c>
      <c r="E2186" s="155" t="s">
        <v>352</v>
      </c>
      <c r="F2186" s="156">
        <v>1317.5</v>
      </c>
      <c r="G2186" s="155" t="s">
        <v>295</v>
      </c>
      <c r="H2186" s="155" t="s">
        <v>320</v>
      </c>
      <c r="I2186" s="157">
        <v>41509</v>
      </c>
      <c r="J2186" s="156">
        <v>1231.8599999999999</v>
      </c>
      <c r="K2186" s="167">
        <v>1</v>
      </c>
    </row>
    <row r="2187" spans="1:11" x14ac:dyDescent="0.25">
      <c r="A2187" s="153">
        <v>2183</v>
      </c>
      <c r="B2187" s="154" t="s">
        <v>253</v>
      </c>
      <c r="C2187" s="154" t="s">
        <v>254</v>
      </c>
      <c r="D2187" s="154" t="s">
        <v>255</v>
      </c>
      <c r="E2187" s="155" t="s">
        <v>253</v>
      </c>
      <c r="F2187" s="156" t="s">
        <v>253</v>
      </c>
      <c r="G2187" s="155" t="s">
        <v>295</v>
      </c>
      <c r="H2187" s="155" t="s">
        <v>253</v>
      </c>
      <c r="I2187" s="157" t="s">
        <v>253</v>
      </c>
      <c r="J2187" s="156" t="s">
        <v>253</v>
      </c>
      <c r="K2187" s="167" t="s">
        <v>253</v>
      </c>
    </row>
    <row r="2188" spans="1:11" x14ac:dyDescent="0.25">
      <c r="A2188" s="153">
        <v>2184</v>
      </c>
      <c r="B2188" s="154" t="s">
        <v>2765</v>
      </c>
      <c r="C2188" s="154" t="s">
        <v>254</v>
      </c>
      <c r="D2188" s="154" t="s">
        <v>255</v>
      </c>
      <c r="E2188" s="155" t="s">
        <v>352</v>
      </c>
      <c r="F2188" s="156">
        <v>7350</v>
      </c>
      <c r="G2188" s="155" t="s">
        <v>295</v>
      </c>
      <c r="H2188" s="155" t="s">
        <v>74</v>
      </c>
      <c r="I2188" s="157">
        <v>41529</v>
      </c>
      <c r="J2188" s="156">
        <v>6530.48</v>
      </c>
      <c r="K2188" s="167">
        <v>0.95</v>
      </c>
    </row>
    <row r="2189" spans="1:11" x14ac:dyDescent="0.25">
      <c r="A2189" s="153">
        <v>2185</v>
      </c>
      <c r="B2189" s="154" t="s">
        <v>2766</v>
      </c>
      <c r="C2189" s="154" t="s">
        <v>294</v>
      </c>
      <c r="D2189" s="154" t="s">
        <v>255</v>
      </c>
      <c r="E2189" s="155" t="s">
        <v>352</v>
      </c>
      <c r="F2189" s="156">
        <v>3332.5</v>
      </c>
      <c r="G2189" s="155" t="s">
        <v>295</v>
      </c>
      <c r="H2189" s="155" t="s">
        <v>74</v>
      </c>
      <c r="I2189" s="157">
        <v>41512</v>
      </c>
      <c r="J2189" s="156">
        <v>2960.95</v>
      </c>
      <c r="K2189" s="167">
        <v>0.95</v>
      </c>
    </row>
    <row r="2190" spans="1:11" x14ac:dyDescent="0.25">
      <c r="A2190" s="153">
        <v>2186</v>
      </c>
      <c r="B2190" s="154" t="s">
        <v>2767</v>
      </c>
      <c r="C2190" s="154" t="s">
        <v>254</v>
      </c>
      <c r="D2190" s="154" t="s">
        <v>255</v>
      </c>
      <c r="E2190" s="155" t="s">
        <v>352</v>
      </c>
      <c r="F2190" s="156">
        <v>18700</v>
      </c>
      <c r="G2190" s="155" t="s">
        <v>295</v>
      </c>
      <c r="H2190" s="155" t="s">
        <v>304</v>
      </c>
      <c r="I2190" s="157">
        <v>41513</v>
      </c>
      <c r="J2190" s="156">
        <v>16614.95</v>
      </c>
      <c r="K2190" s="167">
        <v>0.95</v>
      </c>
    </row>
    <row r="2191" spans="1:11" x14ac:dyDescent="0.25">
      <c r="A2191" s="153">
        <v>2187</v>
      </c>
      <c r="B2191" s="154" t="s">
        <v>2768</v>
      </c>
      <c r="C2191" s="154" t="s">
        <v>294</v>
      </c>
      <c r="D2191" s="154" t="s">
        <v>255</v>
      </c>
      <c r="E2191" s="155" t="s">
        <v>352</v>
      </c>
      <c r="F2191" s="156">
        <v>1162.52</v>
      </c>
      <c r="G2191" s="155" t="s">
        <v>295</v>
      </c>
      <c r="H2191" s="155" t="s">
        <v>304</v>
      </c>
      <c r="I2191" s="157">
        <v>41512</v>
      </c>
      <c r="J2191" s="156">
        <v>1032.8900000000001</v>
      </c>
      <c r="K2191" s="167">
        <v>0.95</v>
      </c>
    </row>
    <row r="2192" spans="1:11" x14ac:dyDescent="0.25">
      <c r="A2192" s="153">
        <v>2188</v>
      </c>
      <c r="B2192" s="154" t="s">
        <v>2769</v>
      </c>
      <c r="C2192" s="154" t="s">
        <v>254</v>
      </c>
      <c r="D2192" s="154" t="s">
        <v>255</v>
      </c>
      <c r="E2192" s="155" t="s">
        <v>352</v>
      </c>
      <c r="F2192" s="156">
        <v>33232.5</v>
      </c>
      <c r="G2192" s="155" t="s">
        <v>295</v>
      </c>
      <c r="H2192" s="155" t="s">
        <v>309</v>
      </c>
      <c r="I2192" s="157">
        <v>41540</v>
      </c>
      <c r="J2192" s="156">
        <v>29312.23</v>
      </c>
      <c r="K2192" s="167">
        <v>0.94</v>
      </c>
    </row>
    <row r="2193" spans="1:11" x14ac:dyDescent="0.25">
      <c r="A2193" s="153">
        <v>2189</v>
      </c>
      <c r="B2193" s="154" t="s">
        <v>2770</v>
      </c>
      <c r="C2193" s="154" t="s">
        <v>254</v>
      </c>
      <c r="D2193" s="154" t="s">
        <v>255</v>
      </c>
      <c r="E2193" s="155" t="s">
        <v>352</v>
      </c>
      <c r="F2193" s="156">
        <v>6432.5</v>
      </c>
      <c r="G2193" s="155" t="s">
        <v>295</v>
      </c>
      <c r="H2193" s="155" t="s">
        <v>316</v>
      </c>
      <c r="I2193" s="157">
        <v>41512</v>
      </c>
      <c r="J2193" s="156">
        <v>6432.5</v>
      </c>
      <c r="K2193" s="167">
        <v>1.07</v>
      </c>
    </row>
    <row r="2194" spans="1:11" x14ac:dyDescent="0.25">
      <c r="A2194" s="153">
        <v>2190</v>
      </c>
      <c r="B2194" s="154" t="s">
        <v>2771</v>
      </c>
      <c r="C2194" s="154" t="s">
        <v>294</v>
      </c>
      <c r="D2194" s="154" t="s">
        <v>255</v>
      </c>
      <c r="E2194" s="155" t="s">
        <v>352</v>
      </c>
      <c r="F2194" s="156">
        <v>2828.75</v>
      </c>
      <c r="G2194" s="155" t="s">
        <v>295</v>
      </c>
      <c r="H2194" s="155" t="s">
        <v>304</v>
      </c>
      <c r="I2194" s="157">
        <v>41598</v>
      </c>
      <c r="J2194" s="156">
        <v>2654.8</v>
      </c>
      <c r="K2194" s="167">
        <v>1</v>
      </c>
    </row>
    <row r="2195" spans="1:11" x14ac:dyDescent="0.25">
      <c r="A2195" s="153">
        <v>2191</v>
      </c>
      <c r="B2195" s="154" t="s">
        <v>2772</v>
      </c>
      <c r="C2195" s="154" t="s">
        <v>294</v>
      </c>
      <c r="D2195" s="154" t="s">
        <v>255</v>
      </c>
      <c r="E2195" s="155" t="s">
        <v>352</v>
      </c>
      <c r="F2195" s="156">
        <v>3517.5</v>
      </c>
      <c r="G2195" s="155" t="s">
        <v>295</v>
      </c>
      <c r="H2195" s="155" t="s">
        <v>322</v>
      </c>
      <c r="I2195" s="157">
        <v>41550</v>
      </c>
      <c r="J2195" s="156">
        <v>3517.5</v>
      </c>
      <c r="K2195" s="167">
        <v>1.07</v>
      </c>
    </row>
    <row r="2196" spans="1:11" x14ac:dyDescent="0.25">
      <c r="A2196" s="153">
        <v>2192</v>
      </c>
      <c r="B2196" s="154" t="s">
        <v>253</v>
      </c>
      <c r="C2196" s="154" t="s">
        <v>254</v>
      </c>
      <c r="D2196" s="154" t="s">
        <v>255</v>
      </c>
      <c r="E2196" s="155" t="s">
        <v>253</v>
      </c>
      <c r="F2196" s="156" t="s">
        <v>253</v>
      </c>
      <c r="G2196" s="155" t="s">
        <v>295</v>
      </c>
      <c r="H2196" s="155" t="s">
        <v>253</v>
      </c>
      <c r="I2196" s="157" t="s">
        <v>253</v>
      </c>
      <c r="J2196" s="156" t="s">
        <v>253</v>
      </c>
      <c r="K2196" s="167" t="s">
        <v>253</v>
      </c>
    </row>
    <row r="2197" spans="1:11" x14ac:dyDescent="0.25">
      <c r="A2197" s="153">
        <v>2193</v>
      </c>
      <c r="B2197" s="154" t="s">
        <v>2773</v>
      </c>
      <c r="C2197" s="154" t="s">
        <v>254</v>
      </c>
      <c r="D2197" s="154" t="s">
        <v>255</v>
      </c>
      <c r="E2197" s="155" t="s">
        <v>352</v>
      </c>
      <c r="F2197" s="156">
        <v>5937.5</v>
      </c>
      <c r="G2197" s="155" t="s">
        <v>295</v>
      </c>
      <c r="H2197" s="155" t="s">
        <v>304</v>
      </c>
      <c r="I2197" s="157">
        <v>41528</v>
      </c>
      <c r="J2197" s="156">
        <v>5275.48</v>
      </c>
      <c r="K2197" s="167">
        <v>0.95</v>
      </c>
    </row>
    <row r="2198" spans="1:11" x14ac:dyDescent="0.25">
      <c r="A2198" s="153">
        <v>2194</v>
      </c>
      <c r="B2198" s="154" t="s">
        <v>253</v>
      </c>
      <c r="C2198" s="154" t="s">
        <v>254</v>
      </c>
      <c r="D2198" s="154" t="s">
        <v>255</v>
      </c>
      <c r="E2198" s="155" t="s">
        <v>253</v>
      </c>
      <c r="F2198" s="156" t="s">
        <v>253</v>
      </c>
      <c r="G2198" s="155" t="s">
        <v>295</v>
      </c>
      <c r="H2198" s="155" t="s">
        <v>253</v>
      </c>
      <c r="I2198" s="157" t="s">
        <v>253</v>
      </c>
      <c r="J2198" s="156" t="s">
        <v>253</v>
      </c>
      <c r="K2198" s="167" t="s">
        <v>253</v>
      </c>
    </row>
    <row r="2199" spans="1:11" x14ac:dyDescent="0.25">
      <c r="A2199" s="153">
        <v>2195</v>
      </c>
      <c r="B2199" s="154" t="s">
        <v>2774</v>
      </c>
      <c r="C2199" s="154" t="s">
        <v>254</v>
      </c>
      <c r="D2199" s="154" t="s">
        <v>255</v>
      </c>
      <c r="E2199" s="155" t="s">
        <v>352</v>
      </c>
      <c r="F2199" s="156">
        <v>25935</v>
      </c>
      <c r="G2199" s="155" t="s">
        <v>295</v>
      </c>
      <c r="H2199" s="155" t="s">
        <v>297</v>
      </c>
      <c r="I2199" s="157">
        <v>41506</v>
      </c>
      <c r="J2199" s="156">
        <v>23043.24</v>
      </c>
      <c r="K2199" s="167">
        <v>0.95</v>
      </c>
    </row>
    <row r="2200" spans="1:11" x14ac:dyDescent="0.25">
      <c r="A2200" s="153">
        <v>2196</v>
      </c>
      <c r="B2200" s="154" t="s">
        <v>2775</v>
      </c>
      <c r="C2200" s="154" t="s">
        <v>294</v>
      </c>
      <c r="D2200" s="154" t="s">
        <v>255</v>
      </c>
      <c r="E2200" s="155" t="s">
        <v>352</v>
      </c>
      <c r="F2200" s="156">
        <v>3307.5</v>
      </c>
      <c r="G2200" s="155" t="s">
        <v>295</v>
      </c>
      <c r="H2200" s="155" t="s">
        <v>322</v>
      </c>
      <c r="I2200" s="157">
        <v>41536</v>
      </c>
      <c r="J2200" s="156">
        <v>3307.5</v>
      </c>
      <c r="K2200" s="167">
        <v>1.07</v>
      </c>
    </row>
    <row r="2201" spans="1:11" x14ac:dyDescent="0.25">
      <c r="A2201" s="153">
        <v>2197</v>
      </c>
      <c r="B2201" s="154" t="s">
        <v>2611</v>
      </c>
      <c r="C2201" s="154" t="s">
        <v>254</v>
      </c>
      <c r="D2201" s="154" t="s">
        <v>255</v>
      </c>
      <c r="E2201" s="155" t="s">
        <v>352</v>
      </c>
      <c r="F2201" s="156">
        <v>14831.88</v>
      </c>
      <c r="G2201" s="155" t="s">
        <v>295</v>
      </c>
      <c r="H2201" s="155" t="s">
        <v>320</v>
      </c>
      <c r="I2201" s="157">
        <v>41528</v>
      </c>
      <c r="J2201" s="156">
        <v>13095.12</v>
      </c>
      <c r="K2201" s="167">
        <v>0.94</v>
      </c>
    </row>
    <row r="2202" spans="1:11" x14ac:dyDescent="0.25">
      <c r="A2202" s="153">
        <v>2198</v>
      </c>
      <c r="B2202" s="154" t="s">
        <v>2776</v>
      </c>
      <c r="C2202" s="154" t="s">
        <v>254</v>
      </c>
      <c r="D2202" s="154" t="s">
        <v>255</v>
      </c>
      <c r="E2202" s="155" t="s">
        <v>352</v>
      </c>
      <c r="F2202" s="156">
        <v>1785</v>
      </c>
      <c r="G2202" s="155" t="s">
        <v>295</v>
      </c>
      <c r="H2202" s="155" t="s">
        <v>320</v>
      </c>
      <c r="I2202" s="157">
        <v>41528</v>
      </c>
      <c r="J2202" s="156">
        <v>1668.97</v>
      </c>
      <c r="K2202" s="167">
        <v>1</v>
      </c>
    </row>
    <row r="2203" spans="1:11" x14ac:dyDescent="0.25">
      <c r="A2203" s="153">
        <v>2199</v>
      </c>
      <c r="B2203" s="154" t="s">
        <v>2777</v>
      </c>
      <c r="C2203" s="154" t="s">
        <v>260</v>
      </c>
      <c r="D2203" s="154" t="s">
        <v>255</v>
      </c>
      <c r="E2203" s="155" t="s">
        <v>352</v>
      </c>
      <c r="F2203" s="156">
        <v>6649.02</v>
      </c>
      <c r="G2203" s="155" t="s">
        <v>295</v>
      </c>
      <c r="H2203" s="155" t="s">
        <v>320</v>
      </c>
      <c r="I2203" s="157">
        <v>41528</v>
      </c>
      <c r="J2203" s="156">
        <v>5907.65</v>
      </c>
      <c r="K2203" s="167">
        <v>0.95</v>
      </c>
    </row>
    <row r="2204" spans="1:11" x14ac:dyDescent="0.25">
      <c r="A2204" s="153">
        <v>2200</v>
      </c>
      <c r="B2204" s="154" t="s">
        <v>2778</v>
      </c>
      <c r="C2204" s="154" t="s">
        <v>294</v>
      </c>
      <c r="D2204" s="154" t="s">
        <v>255</v>
      </c>
      <c r="E2204" s="155" t="s">
        <v>352</v>
      </c>
      <c r="F2204" s="156">
        <v>3412.5</v>
      </c>
      <c r="G2204" s="155" t="s">
        <v>295</v>
      </c>
      <c r="H2204" s="155" t="s">
        <v>322</v>
      </c>
      <c r="I2204" s="157">
        <v>41550</v>
      </c>
      <c r="J2204" s="156">
        <v>3412.5</v>
      </c>
      <c r="K2204" s="167">
        <v>1.07</v>
      </c>
    </row>
    <row r="2205" spans="1:11" x14ac:dyDescent="0.25">
      <c r="A2205" s="153">
        <v>2201</v>
      </c>
      <c r="B2205" s="154" t="s">
        <v>2779</v>
      </c>
      <c r="C2205" s="154" t="s">
        <v>294</v>
      </c>
      <c r="D2205" s="154" t="s">
        <v>255</v>
      </c>
      <c r="E2205" s="155" t="s">
        <v>352</v>
      </c>
      <c r="F2205" s="156">
        <v>4882.5</v>
      </c>
      <c r="G2205" s="155" t="s">
        <v>295</v>
      </c>
      <c r="H2205" s="155" t="s">
        <v>320</v>
      </c>
      <c r="I2205" s="157">
        <v>41542</v>
      </c>
      <c r="J2205" s="156">
        <v>4338.08</v>
      </c>
      <c r="K2205" s="167">
        <v>0.95</v>
      </c>
    </row>
    <row r="2206" spans="1:11" x14ac:dyDescent="0.25">
      <c r="A2206" s="153">
        <v>2202</v>
      </c>
      <c r="B2206" s="154" t="s">
        <v>2421</v>
      </c>
      <c r="C2206" s="154" t="s">
        <v>294</v>
      </c>
      <c r="D2206" s="154" t="s">
        <v>255</v>
      </c>
      <c r="E2206" s="155" t="s">
        <v>352</v>
      </c>
      <c r="F2206" s="156">
        <v>2047.5</v>
      </c>
      <c r="G2206" s="155" t="s">
        <v>295</v>
      </c>
      <c r="H2206" s="155" t="s">
        <v>309</v>
      </c>
      <c r="I2206" s="157">
        <v>41540</v>
      </c>
      <c r="J2206" s="156">
        <v>1819.21</v>
      </c>
      <c r="K2206" s="167">
        <v>0.95</v>
      </c>
    </row>
    <row r="2207" spans="1:11" x14ac:dyDescent="0.25">
      <c r="A2207" s="153">
        <v>2203</v>
      </c>
      <c r="B2207" s="154" t="s">
        <v>2780</v>
      </c>
      <c r="C2207" s="154" t="s">
        <v>294</v>
      </c>
      <c r="D2207" s="154" t="s">
        <v>255</v>
      </c>
      <c r="E2207" s="155" t="s">
        <v>352</v>
      </c>
      <c r="F2207" s="156">
        <v>1158</v>
      </c>
      <c r="G2207" s="155" t="s">
        <v>295</v>
      </c>
      <c r="H2207" s="155" t="s">
        <v>297</v>
      </c>
      <c r="I2207" s="157">
        <v>41527</v>
      </c>
      <c r="J2207" s="156">
        <v>1028.8900000000001</v>
      </c>
      <c r="K2207" s="167">
        <v>0.95</v>
      </c>
    </row>
    <row r="2208" spans="1:11" x14ac:dyDescent="0.25">
      <c r="A2208" s="153">
        <v>2204</v>
      </c>
      <c r="B2208" s="154" t="s">
        <v>2781</v>
      </c>
      <c r="C2208" s="154" t="s">
        <v>254</v>
      </c>
      <c r="D2208" s="154" t="s">
        <v>255</v>
      </c>
      <c r="E2208" s="155" t="s">
        <v>352</v>
      </c>
      <c r="F2208" s="156">
        <v>5625</v>
      </c>
      <c r="G2208" s="155" t="s">
        <v>295</v>
      </c>
      <c r="H2208" s="155" t="s">
        <v>304</v>
      </c>
      <c r="I2208" s="157">
        <v>41523</v>
      </c>
      <c r="J2208" s="156">
        <v>4997.8</v>
      </c>
      <c r="K2208" s="167">
        <v>0.95</v>
      </c>
    </row>
    <row r="2209" spans="1:11" x14ac:dyDescent="0.25">
      <c r="A2209" s="153">
        <v>2205</v>
      </c>
      <c r="B2209" s="154" t="s">
        <v>2782</v>
      </c>
      <c r="C2209" s="154" t="s">
        <v>294</v>
      </c>
      <c r="D2209" s="154" t="s">
        <v>255</v>
      </c>
      <c r="E2209" s="155" t="s">
        <v>352</v>
      </c>
      <c r="F2209" s="156">
        <v>3306.67</v>
      </c>
      <c r="G2209" s="155" t="s">
        <v>295</v>
      </c>
      <c r="H2209" s="155" t="s">
        <v>304</v>
      </c>
      <c r="I2209" s="157">
        <v>41726</v>
      </c>
      <c r="J2209" s="156">
        <v>3091.74</v>
      </c>
      <c r="K2209" s="167">
        <v>1</v>
      </c>
    </row>
    <row r="2210" spans="1:11" x14ac:dyDescent="0.25">
      <c r="A2210" s="153">
        <v>2206</v>
      </c>
      <c r="B2210" s="154" t="s">
        <v>2783</v>
      </c>
      <c r="C2210" s="154" t="s">
        <v>294</v>
      </c>
      <c r="D2210" s="154" t="s">
        <v>255</v>
      </c>
      <c r="E2210" s="155" t="s">
        <v>352</v>
      </c>
      <c r="F2210" s="156">
        <v>4417.5</v>
      </c>
      <c r="G2210" s="155" t="s">
        <v>295</v>
      </c>
      <c r="H2210" s="155" t="s">
        <v>304</v>
      </c>
      <c r="I2210" s="157">
        <v>41726</v>
      </c>
      <c r="J2210" s="156">
        <v>4130.3599999999997</v>
      </c>
      <c r="K2210" s="167">
        <v>1</v>
      </c>
    </row>
    <row r="2211" spans="1:11" x14ac:dyDescent="0.25">
      <c r="A2211" s="153">
        <v>2207</v>
      </c>
      <c r="B2211" s="154" t="s">
        <v>2784</v>
      </c>
      <c r="C2211" s="154" t="s">
        <v>294</v>
      </c>
      <c r="D2211" s="154" t="s">
        <v>255</v>
      </c>
      <c r="E2211" s="155" t="s">
        <v>352</v>
      </c>
      <c r="F2211" s="156">
        <v>2294</v>
      </c>
      <c r="G2211" s="155" t="s">
        <v>295</v>
      </c>
      <c r="H2211" s="155" t="s">
        <v>304</v>
      </c>
      <c r="I2211" s="157">
        <v>41521</v>
      </c>
      <c r="J2211" s="156">
        <v>2038.22</v>
      </c>
      <c r="K2211" s="167">
        <v>0.95</v>
      </c>
    </row>
    <row r="2212" spans="1:11" x14ac:dyDescent="0.25">
      <c r="A2212" s="153">
        <v>2208</v>
      </c>
      <c r="B2212" s="154" t="s">
        <v>2785</v>
      </c>
      <c r="C2212" s="154" t="s">
        <v>294</v>
      </c>
      <c r="D2212" s="154" t="s">
        <v>255</v>
      </c>
      <c r="E2212" s="155" t="s">
        <v>352</v>
      </c>
      <c r="F2212" s="156">
        <v>1743.75</v>
      </c>
      <c r="G2212" s="155" t="s">
        <v>295</v>
      </c>
      <c r="H2212" s="155" t="s">
        <v>304</v>
      </c>
      <c r="I2212" s="157">
        <v>41530</v>
      </c>
      <c r="J2212" s="156">
        <v>1549.32</v>
      </c>
      <c r="K2212" s="167">
        <v>0.95</v>
      </c>
    </row>
    <row r="2213" spans="1:11" x14ac:dyDescent="0.25">
      <c r="A2213" s="153">
        <v>2209</v>
      </c>
      <c r="B2213" s="154" t="s">
        <v>2786</v>
      </c>
      <c r="C2213" s="154" t="s">
        <v>254</v>
      </c>
      <c r="D2213" s="154" t="s">
        <v>255</v>
      </c>
      <c r="E2213" s="155" t="s">
        <v>352</v>
      </c>
      <c r="F2213" s="156">
        <v>35687.5</v>
      </c>
      <c r="G2213" s="155" t="s">
        <v>295</v>
      </c>
      <c r="H2213" s="155" t="s">
        <v>304</v>
      </c>
      <c r="I2213" s="157">
        <v>41528</v>
      </c>
      <c r="J2213" s="156">
        <v>31708.35</v>
      </c>
      <c r="K2213" s="167">
        <v>0.95</v>
      </c>
    </row>
    <row r="2214" spans="1:11" x14ac:dyDescent="0.25">
      <c r="A2214" s="153">
        <v>2210</v>
      </c>
      <c r="B2214" s="154" t="s">
        <v>2787</v>
      </c>
      <c r="C2214" s="154" t="s">
        <v>254</v>
      </c>
      <c r="D2214" s="154" t="s">
        <v>255</v>
      </c>
      <c r="E2214" s="155" t="s">
        <v>352</v>
      </c>
      <c r="F2214" s="156">
        <v>24062.5</v>
      </c>
      <c r="G2214" s="155" t="s">
        <v>295</v>
      </c>
      <c r="H2214" s="155" t="s">
        <v>304</v>
      </c>
      <c r="I2214" s="157">
        <v>41528</v>
      </c>
      <c r="J2214" s="156">
        <v>21379.51</v>
      </c>
      <c r="K2214" s="167">
        <v>0.95</v>
      </c>
    </row>
    <row r="2215" spans="1:11" x14ac:dyDescent="0.25">
      <c r="A2215" s="153">
        <v>2211</v>
      </c>
      <c r="B2215" s="154" t="s">
        <v>2788</v>
      </c>
      <c r="C2215" s="154" t="s">
        <v>254</v>
      </c>
      <c r="D2215" s="154" t="s">
        <v>255</v>
      </c>
      <c r="E2215" s="155" t="s">
        <v>352</v>
      </c>
      <c r="F2215" s="156">
        <v>4620</v>
      </c>
      <c r="G2215" s="155" t="s">
        <v>295</v>
      </c>
      <c r="H2215" s="155" t="s">
        <v>309</v>
      </c>
      <c r="I2215" s="157">
        <v>41534</v>
      </c>
      <c r="J2215" s="156">
        <v>4319.7</v>
      </c>
      <c r="K2215" s="167">
        <v>1</v>
      </c>
    </row>
    <row r="2216" spans="1:11" x14ac:dyDescent="0.25">
      <c r="A2216" s="153">
        <v>2212</v>
      </c>
      <c r="B2216" s="154" t="s">
        <v>2789</v>
      </c>
      <c r="C2216" s="154" t="s">
        <v>294</v>
      </c>
      <c r="D2216" s="154" t="s">
        <v>255</v>
      </c>
      <c r="E2216" s="155" t="s">
        <v>352</v>
      </c>
      <c r="F2216" s="156">
        <v>5411</v>
      </c>
      <c r="G2216" s="155" t="s">
        <v>295</v>
      </c>
      <c r="H2216" s="155" t="s">
        <v>297</v>
      </c>
      <c r="I2216" s="157">
        <v>41569</v>
      </c>
      <c r="J2216" s="156">
        <v>4807.67</v>
      </c>
      <c r="K2216" s="167">
        <v>0.95</v>
      </c>
    </row>
    <row r="2217" spans="1:11" x14ac:dyDescent="0.25">
      <c r="A2217" s="153">
        <v>2213</v>
      </c>
      <c r="B2217" s="154" t="s">
        <v>2790</v>
      </c>
      <c r="C2217" s="154" t="s">
        <v>294</v>
      </c>
      <c r="D2217" s="154" t="s">
        <v>255</v>
      </c>
      <c r="E2217" s="155" t="s">
        <v>352</v>
      </c>
      <c r="F2217" s="156">
        <v>14687.5</v>
      </c>
      <c r="G2217" s="155" t="s">
        <v>295</v>
      </c>
      <c r="H2217" s="155" t="s">
        <v>304</v>
      </c>
      <c r="I2217" s="157">
        <v>41528</v>
      </c>
      <c r="J2217" s="156">
        <v>13049.85</v>
      </c>
      <c r="K2217" s="167">
        <v>0.95</v>
      </c>
    </row>
    <row r="2218" spans="1:11" x14ac:dyDescent="0.25">
      <c r="A2218" s="153">
        <v>2214</v>
      </c>
      <c r="B2218" s="154" t="s">
        <v>2790</v>
      </c>
      <c r="C2218" s="154" t="s">
        <v>294</v>
      </c>
      <c r="D2218" s="154" t="s">
        <v>255</v>
      </c>
      <c r="E2218" s="155" t="s">
        <v>352</v>
      </c>
      <c r="F2218" s="156">
        <v>20055</v>
      </c>
      <c r="G2218" s="155" t="s">
        <v>295</v>
      </c>
      <c r="H2218" s="155" t="s">
        <v>304</v>
      </c>
      <c r="I2218" s="157">
        <v>41528</v>
      </c>
      <c r="J2218" s="156">
        <v>17818.87</v>
      </c>
      <c r="K2218" s="167">
        <v>0.95</v>
      </c>
    </row>
    <row r="2219" spans="1:11" x14ac:dyDescent="0.25">
      <c r="A2219" s="153">
        <v>2215</v>
      </c>
      <c r="B2219" s="154" t="s">
        <v>253</v>
      </c>
      <c r="C2219" s="154" t="s">
        <v>254</v>
      </c>
      <c r="D2219" s="154" t="s">
        <v>255</v>
      </c>
      <c r="E2219" s="155" t="s">
        <v>253</v>
      </c>
      <c r="F2219" s="156" t="s">
        <v>253</v>
      </c>
      <c r="G2219" s="155" t="s">
        <v>295</v>
      </c>
      <c r="H2219" s="155" t="s">
        <v>253</v>
      </c>
      <c r="I2219" s="157" t="s">
        <v>253</v>
      </c>
      <c r="J2219" s="156" t="s">
        <v>253</v>
      </c>
      <c r="K2219" s="167" t="s">
        <v>253</v>
      </c>
    </row>
    <row r="2220" spans="1:11" x14ac:dyDescent="0.25">
      <c r="A2220" s="153">
        <v>2216</v>
      </c>
      <c r="B2220" s="154" t="s">
        <v>2791</v>
      </c>
      <c r="C2220" s="154" t="s">
        <v>254</v>
      </c>
      <c r="D2220" s="154" t="s">
        <v>255</v>
      </c>
      <c r="E2220" s="155" t="s">
        <v>352</v>
      </c>
      <c r="F2220" s="156">
        <v>7980</v>
      </c>
      <c r="G2220" s="155" t="s">
        <v>295</v>
      </c>
      <c r="H2220" s="155" t="s">
        <v>302</v>
      </c>
      <c r="I2220" s="157">
        <v>41565</v>
      </c>
      <c r="J2220" s="156">
        <v>7090.23</v>
      </c>
      <c r="K2220" s="167">
        <v>0.95</v>
      </c>
    </row>
    <row r="2221" spans="1:11" x14ac:dyDescent="0.25">
      <c r="A2221" s="153">
        <v>2217</v>
      </c>
      <c r="B2221" s="154" t="s">
        <v>2792</v>
      </c>
      <c r="C2221" s="154" t="s">
        <v>254</v>
      </c>
      <c r="D2221" s="154" t="s">
        <v>255</v>
      </c>
      <c r="E2221" s="155" t="s">
        <v>352</v>
      </c>
      <c r="F2221" s="156">
        <v>3675</v>
      </c>
      <c r="G2221" s="155" t="s">
        <v>295</v>
      </c>
      <c r="H2221" s="155" t="s">
        <v>302</v>
      </c>
      <c r="I2221" s="157">
        <v>41563</v>
      </c>
      <c r="J2221" s="156">
        <v>3265.23</v>
      </c>
      <c r="K2221" s="167">
        <v>0.95</v>
      </c>
    </row>
    <row r="2222" spans="1:11" x14ac:dyDescent="0.25">
      <c r="A2222" s="153">
        <v>2218</v>
      </c>
      <c r="B2222" s="154" t="s">
        <v>2793</v>
      </c>
      <c r="C2222" s="154" t="s">
        <v>294</v>
      </c>
      <c r="D2222" s="154" t="s">
        <v>255</v>
      </c>
      <c r="E2222" s="155" t="s">
        <v>352</v>
      </c>
      <c r="F2222" s="156">
        <v>4054</v>
      </c>
      <c r="G2222" s="155" t="s">
        <v>295</v>
      </c>
      <c r="H2222" s="155" t="s">
        <v>297</v>
      </c>
      <c r="I2222" s="157">
        <v>41555</v>
      </c>
      <c r="J2222" s="156">
        <v>3601.98</v>
      </c>
      <c r="K2222" s="167">
        <v>0.95</v>
      </c>
    </row>
    <row r="2223" spans="1:11" x14ac:dyDescent="0.25">
      <c r="A2223" s="153">
        <v>2219</v>
      </c>
      <c r="B2223" s="154" t="s">
        <v>2794</v>
      </c>
      <c r="C2223" s="154" t="s">
        <v>254</v>
      </c>
      <c r="D2223" s="154" t="s">
        <v>255</v>
      </c>
      <c r="E2223" s="155" t="s">
        <v>352</v>
      </c>
      <c r="F2223" s="156">
        <v>6055</v>
      </c>
      <c r="G2223" s="155" t="s">
        <v>295</v>
      </c>
      <c r="H2223" s="155" t="s">
        <v>316</v>
      </c>
      <c r="I2223" s="157">
        <v>41529</v>
      </c>
      <c r="J2223" s="156">
        <v>6055</v>
      </c>
      <c r="K2223" s="167">
        <v>1.07</v>
      </c>
    </row>
    <row r="2224" spans="1:11" x14ac:dyDescent="0.25">
      <c r="A2224" s="153">
        <v>2220</v>
      </c>
      <c r="B2224" s="154" t="s">
        <v>2795</v>
      </c>
      <c r="C2224" s="154" t="s">
        <v>260</v>
      </c>
      <c r="D2224" s="154" t="s">
        <v>255</v>
      </c>
      <c r="E2224" s="155" t="s">
        <v>352</v>
      </c>
      <c r="F2224" s="156">
        <v>15172.5</v>
      </c>
      <c r="G2224" s="155" t="s">
        <v>295</v>
      </c>
      <c r="H2224" s="155" t="s">
        <v>316</v>
      </c>
      <c r="I2224" s="157">
        <v>41535</v>
      </c>
      <c r="J2224" s="156">
        <v>15172.5</v>
      </c>
      <c r="K2224" s="167">
        <v>1.07</v>
      </c>
    </row>
    <row r="2225" spans="1:11" x14ac:dyDescent="0.25">
      <c r="A2225" s="153">
        <v>2221</v>
      </c>
      <c r="B2225" s="154" t="s">
        <v>2796</v>
      </c>
      <c r="C2225" s="154" t="s">
        <v>294</v>
      </c>
      <c r="D2225" s="154" t="s">
        <v>255</v>
      </c>
      <c r="E2225" s="155" t="s">
        <v>352</v>
      </c>
      <c r="F2225" s="156">
        <v>2751.25</v>
      </c>
      <c r="G2225" s="155" t="s">
        <v>295</v>
      </c>
      <c r="H2225" s="155" t="s">
        <v>304</v>
      </c>
      <c r="I2225" s="157">
        <v>41541</v>
      </c>
      <c r="J2225" s="156">
        <v>2444.4899999999998</v>
      </c>
      <c r="K2225" s="167">
        <v>0.95</v>
      </c>
    </row>
    <row r="2226" spans="1:11" x14ac:dyDescent="0.25">
      <c r="A2226" s="153">
        <v>2222</v>
      </c>
      <c r="B2226" s="154" t="s">
        <v>2797</v>
      </c>
      <c r="C2226" s="154" t="s">
        <v>294</v>
      </c>
      <c r="D2226" s="154" t="s">
        <v>255</v>
      </c>
      <c r="E2226" s="155" t="s">
        <v>352</v>
      </c>
      <c r="F2226" s="156">
        <v>2867.5</v>
      </c>
      <c r="G2226" s="155" t="s">
        <v>295</v>
      </c>
      <c r="H2226" s="155" t="s">
        <v>304</v>
      </c>
      <c r="I2226" s="157">
        <v>41542</v>
      </c>
      <c r="J2226" s="156">
        <v>2547.7800000000002</v>
      </c>
      <c r="K2226" s="167">
        <v>0.95</v>
      </c>
    </row>
    <row r="2227" spans="1:11" x14ac:dyDescent="0.25">
      <c r="A2227" s="153">
        <v>2223</v>
      </c>
      <c r="B2227" s="154" t="s">
        <v>2798</v>
      </c>
      <c r="C2227" s="154" t="s">
        <v>254</v>
      </c>
      <c r="D2227" s="154" t="s">
        <v>255</v>
      </c>
      <c r="E2227" s="155" t="s">
        <v>352</v>
      </c>
      <c r="F2227" s="156">
        <v>3437.5</v>
      </c>
      <c r="G2227" s="155" t="s">
        <v>295</v>
      </c>
      <c r="H2227" s="155" t="s">
        <v>304</v>
      </c>
      <c r="I2227" s="157">
        <v>41611</v>
      </c>
      <c r="J2227" s="156">
        <v>3141.12</v>
      </c>
      <c r="K2227" s="167">
        <v>0.97</v>
      </c>
    </row>
    <row r="2228" spans="1:11" x14ac:dyDescent="0.25">
      <c r="A2228" s="153">
        <v>2224</v>
      </c>
      <c r="B2228" s="154" t="s">
        <v>253</v>
      </c>
      <c r="C2228" s="154" t="s">
        <v>254</v>
      </c>
      <c r="D2228" s="154" t="s">
        <v>255</v>
      </c>
      <c r="E2228" s="155" t="s">
        <v>253</v>
      </c>
      <c r="F2228" s="156" t="s">
        <v>253</v>
      </c>
      <c r="G2228" s="155" t="s">
        <v>295</v>
      </c>
      <c r="H2228" s="155" t="s">
        <v>253</v>
      </c>
      <c r="I2228" s="157" t="s">
        <v>253</v>
      </c>
      <c r="J2228" s="156" t="s">
        <v>253</v>
      </c>
      <c r="K2228" s="167" t="s">
        <v>253</v>
      </c>
    </row>
    <row r="2229" spans="1:11" x14ac:dyDescent="0.25">
      <c r="A2229" s="153">
        <v>2225</v>
      </c>
      <c r="B2229" s="154" t="s">
        <v>2799</v>
      </c>
      <c r="C2229" s="154" t="s">
        <v>254</v>
      </c>
      <c r="D2229" s="154" t="s">
        <v>255</v>
      </c>
      <c r="E2229" s="155" t="s">
        <v>352</v>
      </c>
      <c r="F2229" s="156">
        <v>25985</v>
      </c>
      <c r="G2229" s="155" t="s">
        <v>295</v>
      </c>
      <c r="H2229" s="155" t="s">
        <v>304</v>
      </c>
      <c r="I2229" s="157">
        <v>41530</v>
      </c>
      <c r="J2229" s="156">
        <v>23087.66</v>
      </c>
      <c r="K2229" s="167">
        <v>0.95</v>
      </c>
    </row>
    <row r="2230" spans="1:11" x14ac:dyDescent="0.25">
      <c r="A2230" s="153">
        <v>2226</v>
      </c>
      <c r="B2230" s="154" t="s">
        <v>2800</v>
      </c>
      <c r="C2230" s="154" t="s">
        <v>294</v>
      </c>
      <c r="D2230" s="154" t="s">
        <v>255</v>
      </c>
      <c r="E2230" s="155" t="s">
        <v>352</v>
      </c>
      <c r="F2230" s="156">
        <v>6772.5</v>
      </c>
      <c r="G2230" s="155" t="s">
        <v>295</v>
      </c>
      <c r="H2230" s="155" t="s">
        <v>304</v>
      </c>
      <c r="I2230" s="157">
        <v>41569</v>
      </c>
      <c r="J2230" s="156">
        <v>6017.36</v>
      </c>
      <c r="K2230" s="167">
        <v>0.95</v>
      </c>
    </row>
    <row r="2231" spans="1:11" x14ac:dyDescent="0.25">
      <c r="A2231" s="153">
        <v>2227</v>
      </c>
      <c r="B2231" s="154" t="s">
        <v>2801</v>
      </c>
      <c r="C2231" s="154" t="s">
        <v>254</v>
      </c>
      <c r="D2231" s="154" t="s">
        <v>255</v>
      </c>
      <c r="E2231" s="155" t="s">
        <v>352</v>
      </c>
      <c r="F2231" s="156">
        <v>15225</v>
      </c>
      <c r="G2231" s="155" t="s">
        <v>295</v>
      </c>
      <c r="H2231" s="155" t="s">
        <v>302</v>
      </c>
      <c r="I2231" s="157">
        <v>41562</v>
      </c>
      <c r="J2231" s="156">
        <v>13527.41</v>
      </c>
      <c r="K2231" s="167">
        <v>0.95</v>
      </c>
    </row>
    <row r="2232" spans="1:11" x14ac:dyDescent="0.25">
      <c r="A2232" s="153">
        <v>2228</v>
      </c>
      <c r="B2232" s="154" t="s">
        <v>2802</v>
      </c>
      <c r="C2232" s="154" t="s">
        <v>254</v>
      </c>
      <c r="D2232" s="154" t="s">
        <v>255</v>
      </c>
      <c r="E2232" s="155" t="s">
        <v>352</v>
      </c>
      <c r="F2232" s="156">
        <v>19958.330000000002</v>
      </c>
      <c r="G2232" s="155" t="s">
        <v>295</v>
      </c>
      <c r="H2232" s="155" t="s">
        <v>304</v>
      </c>
      <c r="I2232" s="157">
        <v>41569</v>
      </c>
      <c r="J2232" s="156">
        <v>17732.97</v>
      </c>
      <c r="K2232" s="167">
        <v>0.95</v>
      </c>
    </row>
    <row r="2233" spans="1:11" x14ac:dyDescent="0.25">
      <c r="A2233" s="153">
        <v>2229</v>
      </c>
      <c r="B2233" s="154" t="s">
        <v>2803</v>
      </c>
      <c r="C2233" s="154" t="s">
        <v>294</v>
      </c>
      <c r="D2233" s="154" t="s">
        <v>255</v>
      </c>
      <c r="E2233" s="155" t="s">
        <v>352</v>
      </c>
      <c r="F2233" s="156">
        <v>2100</v>
      </c>
      <c r="G2233" s="155" t="s">
        <v>295</v>
      </c>
      <c r="H2233" s="155" t="s">
        <v>304</v>
      </c>
      <c r="I2233" s="157">
        <v>41542</v>
      </c>
      <c r="J2233" s="156">
        <v>1865.85</v>
      </c>
      <c r="K2233" s="167">
        <v>0.95</v>
      </c>
    </row>
    <row r="2234" spans="1:11" x14ac:dyDescent="0.25">
      <c r="A2234" s="153">
        <v>2230</v>
      </c>
      <c r="B2234" s="154" t="s">
        <v>2804</v>
      </c>
      <c r="C2234" s="154" t="s">
        <v>254</v>
      </c>
      <c r="D2234" s="154" t="s">
        <v>255</v>
      </c>
      <c r="E2234" s="155" t="s">
        <v>352</v>
      </c>
      <c r="F2234" s="156">
        <v>6142.5</v>
      </c>
      <c r="G2234" s="155" t="s">
        <v>295</v>
      </c>
      <c r="H2234" s="155" t="s">
        <v>304</v>
      </c>
      <c r="I2234" s="157">
        <v>41550</v>
      </c>
      <c r="J2234" s="156">
        <v>5457.59</v>
      </c>
      <c r="K2234" s="167">
        <v>0.95</v>
      </c>
    </row>
    <row r="2235" spans="1:11" x14ac:dyDescent="0.25">
      <c r="A2235" s="153">
        <v>2231</v>
      </c>
      <c r="B2235" s="154" t="s">
        <v>2805</v>
      </c>
      <c r="C2235" s="154" t="s">
        <v>294</v>
      </c>
      <c r="D2235" s="154" t="s">
        <v>255</v>
      </c>
      <c r="E2235" s="155" t="s">
        <v>352</v>
      </c>
      <c r="F2235" s="156">
        <v>2996.67</v>
      </c>
      <c r="G2235" s="155" t="s">
        <v>295</v>
      </c>
      <c r="H2235" s="155" t="s">
        <v>304</v>
      </c>
      <c r="I2235" s="157">
        <v>41726</v>
      </c>
      <c r="J2235" s="156">
        <v>2801.89</v>
      </c>
      <c r="K2235" s="167">
        <v>1</v>
      </c>
    </row>
    <row r="2236" spans="1:11" x14ac:dyDescent="0.25">
      <c r="A2236" s="153">
        <v>2232</v>
      </c>
      <c r="B2236" s="154" t="s">
        <v>2806</v>
      </c>
      <c r="C2236" s="154" t="s">
        <v>254</v>
      </c>
      <c r="D2236" s="154" t="s">
        <v>255</v>
      </c>
      <c r="E2236" s="155" t="s">
        <v>352</v>
      </c>
      <c r="F2236" s="156">
        <v>16905</v>
      </c>
      <c r="G2236" s="155" t="s">
        <v>295</v>
      </c>
      <c r="H2236" s="155" t="s">
        <v>320</v>
      </c>
      <c r="I2236" s="157">
        <v>41663</v>
      </c>
      <c r="J2236" s="156">
        <v>15020.09</v>
      </c>
      <c r="K2236" s="167">
        <v>0.95</v>
      </c>
    </row>
    <row r="2237" spans="1:11" x14ac:dyDescent="0.25">
      <c r="A2237" s="153">
        <v>2233</v>
      </c>
      <c r="B2237" s="154" t="s">
        <v>2807</v>
      </c>
      <c r="C2237" s="154" t="s">
        <v>294</v>
      </c>
      <c r="D2237" s="154" t="s">
        <v>255</v>
      </c>
      <c r="E2237" s="155" t="s">
        <v>352</v>
      </c>
      <c r="F2237" s="156">
        <v>578</v>
      </c>
      <c r="G2237" s="155" t="s">
        <v>295</v>
      </c>
      <c r="H2237" s="155" t="s">
        <v>297</v>
      </c>
      <c r="I2237" s="157">
        <v>41555</v>
      </c>
      <c r="J2237" s="156">
        <v>522.22</v>
      </c>
      <c r="K2237" s="167">
        <v>0.96</v>
      </c>
    </row>
    <row r="2238" spans="1:11" x14ac:dyDescent="0.25">
      <c r="A2238" s="153">
        <v>2234</v>
      </c>
      <c r="B2238" s="154" t="s">
        <v>2808</v>
      </c>
      <c r="C2238" s="154" t="s">
        <v>254</v>
      </c>
      <c r="D2238" s="154" t="s">
        <v>255</v>
      </c>
      <c r="E2238" s="155" t="s">
        <v>352</v>
      </c>
      <c r="F2238" s="156">
        <v>9958.33</v>
      </c>
      <c r="G2238" s="155" t="s">
        <v>295</v>
      </c>
      <c r="H2238" s="155" t="s">
        <v>304</v>
      </c>
      <c r="I2238" s="157">
        <v>41577</v>
      </c>
      <c r="J2238" s="156">
        <v>8847.9699999999993</v>
      </c>
      <c r="K2238" s="167">
        <v>0.95</v>
      </c>
    </row>
    <row r="2239" spans="1:11" x14ac:dyDescent="0.25">
      <c r="A2239" s="153">
        <v>2235</v>
      </c>
      <c r="B2239" s="154" t="s">
        <v>2809</v>
      </c>
      <c r="C2239" s="154" t="s">
        <v>294</v>
      </c>
      <c r="D2239" s="154" t="s">
        <v>255</v>
      </c>
      <c r="E2239" s="155" t="s">
        <v>352</v>
      </c>
      <c r="F2239" s="156">
        <v>9922.5</v>
      </c>
      <c r="G2239" s="155" t="s">
        <v>295</v>
      </c>
      <c r="H2239" s="155" t="s">
        <v>304</v>
      </c>
      <c r="I2239" s="157">
        <v>41577</v>
      </c>
      <c r="J2239" s="156">
        <v>8816.1200000000008</v>
      </c>
      <c r="K2239" s="167">
        <v>0.95</v>
      </c>
    </row>
    <row r="2240" spans="1:11" x14ac:dyDescent="0.25">
      <c r="A2240" s="153">
        <v>2236</v>
      </c>
      <c r="B2240" s="154" t="s">
        <v>2810</v>
      </c>
      <c r="C2240" s="154" t="s">
        <v>254</v>
      </c>
      <c r="D2240" s="154" t="s">
        <v>255</v>
      </c>
      <c r="E2240" s="155" t="s">
        <v>352</v>
      </c>
      <c r="F2240" s="156">
        <v>9687.5</v>
      </c>
      <c r="G2240" s="155" t="s">
        <v>295</v>
      </c>
      <c r="H2240" s="155" t="s">
        <v>304</v>
      </c>
      <c r="I2240" s="157">
        <v>41569</v>
      </c>
      <c r="J2240" s="156">
        <v>8607.34</v>
      </c>
      <c r="K2240" s="167">
        <v>0.95</v>
      </c>
    </row>
    <row r="2241" spans="1:11" x14ac:dyDescent="0.25">
      <c r="A2241" s="153">
        <v>2237</v>
      </c>
      <c r="B2241" s="154" t="s">
        <v>2811</v>
      </c>
      <c r="C2241" s="154" t="s">
        <v>294</v>
      </c>
      <c r="D2241" s="154" t="s">
        <v>255</v>
      </c>
      <c r="E2241" s="155" t="s">
        <v>352</v>
      </c>
      <c r="F2241" s="156">
        <v>1808.33</v>
      </c>
      <c r="G2241" s="155" t="s">
        <v>295</v>
      </c>
      <c r="H2241" s="155" t="s">
        <v>304</v>
      </c>
      <c r="I2241" s="157">
        <v>41541</v>
      </c>
      <c r="J2241" s="156">
        <v>1606.68</v>
      </c>
      <c r="K2241" s="167">
        <v>0.95</v>
      </c>
    </row>
    <row r="2242" spans="1:11" x14ac:dyDescent="0.25">
      <c r="A2242" s="153">
        <v>2238</v>
      </c>
      <c r="B2242" s="154" t="s">
        <v>2812</v>
      </c>
      <c r="C2242" s="154" t="s">
        <v>294</v>
      </c>
      <c r="D2242" s="154" t="s">
        <v>255</v>
      </c>
      <c r="E2242" s="155" t="s">
        <v>352</v>
      </c>
      <c r="F2242" s="156">
        <v>6982.5</v>
      </c>
      <c r="G2242" s="155" t="s">
        <v>295</v>
      </c>
      <c r="H2242" s="155" t="s">
        <v>297</v>
      </c>
      <c r="I2242" s="157">
        <v>41548</v>
      </c>
      <c r="J2242" s="156">
        <v>6203.94</v>
      </c>
      <c r="K2242" s="167">
        <v>0.95</v>
      </c>
    </row>
    <row r="2243" spans="1:11" x14ac:dyDescent="0.25">
      <c r="A2243" s="153">
        <v>2239</v>
      </c>
      <c r="B2243" s="154" t="s">
        <v>2813</v>
      </c>
      <c r="C2243" s="154" t="s">
        <v>294</v>
      </c>
      <c r="D2243" s="154" t="s">
        <v>255</v>
      </c>
      <c r="E2243" s="155" t="s">
        <v>352</v>
      </c>
      <c r="F2243" s="156">
        <v>3216.25</v>
      </c>
      <c r="G2243" s="155" t="s">
        <v>295</v>
      </c>
      <c r="H2243" s="155" t="s">
        <v>320</v>
      </c>
      <c r="I2243" s="157">
        <v>41733</v>
      </c>
      <c r="J2243" s="156">
        <v>3007.19</v>
      </c>
      <c r="K2243" s="167">
        <v>1</v>
      </c>
    </row>
    <row r="2244" spans="1:11" x14ac:dyDescent="0.25">
      <c r="A2244" s="153">
        <v>2240</v>
      </c>
      <c r="B2244" s="154" t="s">
        <v>253</v>
      </c>
      <c r="C2244" s="154" t="s">
        <v>254</v>
      </c>
      <c r="D2244" s="154" t="s">
        <v>255</v>
      </c>
      <c r="E2244" s="155" t="s">
        <v>253</v>
      </c>
      <c r="F2244" s="156" t="s">
        <v>253</v>
      </c>
      <c r="G2244" s="155" t="s">
        <v>295</v>
      </c>
      <c r="H2244" s="155" t="s">
        <v>253</v>
      </c>
      <c r="I2244" s="157" t="s">
        <v>253</v>
      </c>
      <c r="J2244" s="156" t="s">
        <v>253</v>
      </c>
      <c r="K2244" s="167" t="s">
        <v>253</v>
      </c>
    </row>
    <row r="2245" spans="1:11" x14ac:dyDescent="0.25">
      <c r="A2245" s="153">
        <v>2241</v>
      </c>
      <c r="B2245" s="154" t="s">
        <v>2814</v>
      </c>
      <c r="C2245" s="154" t="s">
        <v>254</v>
      </c>
      <c r="D2245" s="154" t="s">
        <v>255</v>
      </c>
      <c r="E2245" s="155" t="s">
        <v>352</v>
      </c>
      <c r="F2245" s="156">
        <v>8237.5</v>
      </c>
      <c r="G2245" s="155" t="s">
        <v>295</v>
      </c>
      <c r="H2245" s="155" t="s">
        <v>304</v>
      </c>
      <c r="I2245" s="157">
        <v>41590</v>
      </c>
      <c r="J2245" s="156">
        <v>7730.9</v>
      </c>
      <c r="K2245" s="167">
        <v>1</v>
      </c>
    </row>
    <row r="2246" spans="1:11" x14ac:dyDescent="0.25">
      <c r="A2246" s="153">
        <v>2242</v>
      </c>
      <c r="B2246" s="154" t="s">
        <v>2815</v>
      </c>
      <c r="C2246" s="154" t="s">
        <v>254</v>
      </c>
      <c r="D2246" s="154" t="s">
        <v>255</v>
      </c>
      <c r="E2246" s="155" t="s">
        <v>352</v>
      </c>
      <c r="F2246" s="156">
        <v>5985</v>
      </c>
      <c r="G2246" s="155" t="s">
        <v>295</v>
      </c>
      <c r="H2246" s="155" t="s">
        <v>297</v>
      </c>
      <c r="I2246" s="157">
        <v>41541</v>
      </c>
      <c r="J2246" s="156">
        <v>5317.67</v>
      </c>
      <c r="K2246" s="167">
        <v>0.95</v>
      </c>
    </row>
    <row r="2247" spans="1:11" x14ac:dyDescent="0.25">
      <c r="A2247" s="153">
        <v>2243</v>
      </c>
      <c r="B2247" s="154" t="s">
        <v>2816</v>
      </c>
      <c r="C2247" s="154" t="s">
        <v>276</v>
      </c>
      <c r="D2247" s="154" t="s">
        <v>255</v>
      </c>
      <c r="E2247" s="155" t="s">
        <v>352</v>
      </c>
      <c r="F2247" s="156">
        <v>4305</v>
      </c>
      <c r="G2247" s="155" t="s">
        <v>295</v>
      </c>
      <c r="H2247" s="155" t="s">
        <v>300</v>
      </c>
      <c r="I2247" s="157">
        <v>41548</v>
      </c>
      <c r="J2247" s="156">
        <v>4240.0200000000004</v>
      </c>
      <c r="K2247" s="167">
        <v>1.05</v>
      </c>
    </row>
    <row r="2248" spans="1:11" x14ac:dyDescent="0.25">
      <c r="A2248" s="153">
        <v>2244</v>
      </c>
      <c r="B2248" s="154" t="s">
        <v>2817</v>
      </c>
      <c r="C2248" s="154" t="s">
        <v>294</v>
      </c>
      <c r="D2248" s="154" t="s">
        <v>255</v>
      </c>
      <c r="E2248" s="155" t="s">
        <v>352</v>
      </c>
      <c r="F2248" s="156">
        <v>2221.67</v>
      </c>
      <c r="G2248" s="155" t="s">
        <v>295</v>
      </c>
      <c r="H2248" s="155" t="s">
        <v>304</v>
      </c>
      <c r="I2248" s="157">
        <v>41726</v>
      </c>
      <c r="J2248" s="156">
        <v>2077.27</v>
      </c>
      <c r="K2248" s="167">
        <v>1</v>
      </c>
    </row>
    <row r="2249" spans="1:11" x14ac:dyDescent="0.25">
      <c r="A2249" s="153">
        <v>2245</v>
      </c>
      <c r="B2249" s="154" t="s">
        <v>2818</v>
      </c>
      <c r="C2249" s="154" t="s">
        <v>294</v>
      </c>
      <c r="D2249" s="154" t="s">
        <v>255</v>
      </c>
      <c r="E2249" s="155" t="s">
        <v>352</v>
      </c>
      <c r="F2249" s="156">
        <v>1201.25</v>
      </c>
      <c r="G2249" s="155" t="s">
        <v>295</v>
      </c>
      <c r="H2249" s="155" t="s">
        <v>320</v>
      </c>
      <c r="I2249" s="157">
        <v>41555</v>
      </c>
      <c r="J2249" s="156">
        <v>1123.17</v>
      </c>
      <c r="K2249" s="167">
        <v>1</v>
      </c>
    </row>
    <row r="2250" spans="1:11" x14ac:dyDescent="0.25">
      <c r="A2250" s="153">
        <v>2246</v>
      </c>
      <c r="B2250" s="154" t="s">
        <v>2819</v>
      </c>
      <c r="C2250" s="154" t="s">
        <v>294</v>
      </c>
      <c r="D2250" s="154" t="s">
        <v>255</v>
      </c>
      <c r="E2250" s="155" t="s">
        <v>352</v>
      </c>
      <c r="F2250" s="156">
        <v>2480</v>
      </c>
      <c r="G2250" s="155" t="s">
        <v>295</v>
      </c>
      <c r="H2250" s="155" t="s">
        <v>304</v>
      </c>
      <c r="I2250" s="157">
        <v>41726</v>
      </c>
      <c r="J2250" s="156">
        <v>2318.8000000000002</v>
      </c>
      <c r="K2250" s="167">
        <v>1</v>
      </c>
    </row>
    <row r="2251" spans="1:11" x14ac:dyDescent="0.25">
      <c r="A2251" s="153">
        <v>2247</v>
      </c>
      <c r="B2251" s="154" t="s">
        <v>253</v>
      </c>
      <c r="C2251" s="154" t="s">
        <v>254</v>
      </c>
      <c r="D2251" s="154" t="s">
        <v>255</v>
      </c>
      <c r="E2251" s="155" t="s">
        <v>253</v>
      </c>
      <c r="F2251" s="156" t="s">
        <v>253</v>
      </c>
      <c r="G2251" s="155" t="s">
        <v>295</v>
      </c>
      <c r="H2251" s="155" t="s">
        <v>253</v>
      </c>
      <c r="I2251" s="157" t="s">
        <v>253</v>
      </c>
      <c r="J2251" s="156" t="s">
        <v>253</v>
      </c>
      <c r="K2251" s="167" t="s">
        <v>253</v>
      </c>
    </row>
    <row r="2252" spans="1:11" x14ac:dyDescent="0.25">
      <c r="A2252" s="153">
        <v>2248</v>
      </c>
      <c r="B2252" s="154" t="s">
        <v>2820</v>
      </c>
      <c r="C2252" s="154" t="s">
        <v>254</v>
      </c>
      <c r="D2252" s="154" t="s">
        <v>255</v>
      </c>
      <c r="E2252" s="155" t="s">
        <v>352</v>
      </c>
      <c r="F2252" s="156">
        <v>1890</v>
      </c>
      <c r="G2252" s="155" t="s">
        <v>295</v>
      </c>
      <c r="H2252" s="155" t="s">
        <v>297</v>
      </c>
      <c r="I2252" s="157">
        <v>41627</v>
      </c>
      <c r="J2252" s="156">
        <v>1679.26</v>
      </c>
      <c r="K2252" s="167">
        <v>0.95</v>
      </c>
    </row>
    <row r="2253" spans="1:11" x14ac:dyDescent="0.25">
      <c r="A2253" s="153">
        <v>2249</v>
      </c>
      <c r="B2253" s="154" t="s">
        <v>2821</v>
      </c>
      <c r="C2253" s="154" t="s">
        <v>254</v>
      </c>
      <c r="D2253" s="154" t="s">
        <v>255</v>
      </c>
      <c r="E2253" s="155" t="s">
        <v>352</v>
      </c>
      <c r="F2253" s="156">
        <v>7625</v>
      </c>
      <c r="G2253" s="155" t="s">
        <v>295</v>
      </c>
      <c r="H2253" s="155" t="s">
        <v>304</v>
      </c>
      <c r="I2253" s="157">
        <v>41550</v>
      </c>
      <c r="J2253" s="156">
        <v>6774.81</v>
      </c>
      <c r="K2253" s="167">
        <v>0.95</v>
      </c>
    </row>
    <row r="2254" spans="1:11" x14ac:dyDescent="0.25">
      <c r="A2254" s="153">
        <v>2250</v>
      </c>
      <c r="B2254" s="154" t="s">
        <v>2822</v>
      </c>
      <c r="C2254" s="154" t="s">
        <v>254</v>
      </c>
      <c r="D2254" s="154" t="s">
        <v>255</v>
      </c>
      <c r="E2254" s="155" t="s">
        <v>352</v>
      </c>
      <c r="F2254" s="156">
        <v>8400</v>
      </c>
      <c r="G2254" s="155" t="s">
        <v>295</v>
      </c>
      <c r="H2254" s="155" t="s">
        <v>322</v>
      </c>
      <c r="I2254" s="157">
        <v>41586</v>
      </c>
      <c r="J2254" s="156">
        <v>8400</v>
      </c>
      <c r="K2254" s="167">
        <v>1.07</v>
      </c>
    </row>
    <row r="2255" spans="1:11" x14ac:dyDescent="0.25">
      <c r="A2255" s="153">
        <v>2251</v>
      </c>
      <c r="B2255" s="154" t="s">
        <v>2823</v>
      </c>
      <c r="C2255" s="154" t="s">
        <v>294</v>
      </c>
      <c r="D2255" s="154" t="s">
        <v>255</v>
      </c>
      <c r="E2255" s="155" t="s">
        <v>352</v>
      </c>
      <c r="F2255" s="156">
        <v>1395</v>
      </c>
      <c r="G2255" s="155" t="s">
        <v>295</v>
      </c>
      <c r="H2255" s="155" t="s">
        <v>320</v>
      </c>
      <c r="I2255" s="157">
        <v>41555</v>
      </c>
      <c r="J2255" s="156">
        <v>1304.32</v>
      </c>
      <c r="K2255" s="167">
        <v>1</v>
      </c>
    </row>
    <row r="2256" spans="1:11" x14ac:dyDescent="0.25">
      <c r="A2256" s="153">
        <v>2252</v>
      </c>
      <c r="B2256" s="154" t="s">
        <v>2824</v>
      </c>
      <c r="C2256" s="154" t="s">
        <v>254</v>
      </c>
      <c r="D2256" s="154" t="s">
        <v>255</v>
      </c>
      <c r="E2256" s="155" t="s">
        <v>352</v>
      </c>
      <c r="F2256" s="156">
        <v>7250</v>
      </c>
      <c r="G2256" s="155" t="s">
        <v>295</v>
      </c>
      <c r="H2256" s="155" t="s">
        <v>304</v>
      </c>
      <c r="I2256" s="157">
        <v>41547</v>
      </c>
      <c r="J2256" s="156">
        <v>6441.63</v>
      </c>
      <c r="K2256" s="167">
        <v>0.95</v>
      </c>
    </row>
    <row r="2257" spans="1:11" x14ac:dyDescent="0.25">
      <c r="A2257" s="153">
        <v>2253</v>
      </c>
      <c r="B2257" s="154" t="s">
        <v>2825</v>
      </c>
      <c r="C2257" s="154" t="s">
        <v>294</v>
      </c>
      <c r="D2257" s="154" t="s">
        <v>255</v>
      </c>
      <c r="E2257" s="155" t="s">
        <v>352</v>
      </c>
      <c r="F2257" s="156">
        <v>3675</v>
      </c>
      <c r="G2257" s="155" t="s">
        <v>295</v>
      </c>
      <c r="H2257" s="155" t="s">
        <v>322</v>
      </c>
      <c r="I2257" s="157">
        <v>41586</v>
      </c>
      <c r="J2257" s="156">
        <v>3675</v>
      </c>
      <c r="K2257" s="167">
        <v>1.07</v>
      </c>
    </row>
    <row r="2258" spans="1:11" x14ac:dyDescent="0.25">
      <c r="A2258" s="153">
        <v>2254</v>
      </c>
      <c r="B2258" s="154" t="s">
        <v>2790</v>
      </c>
      <c r="C2258" s="154" t="s">
        <v>294</v>
      </c>
      <c r="D2258" s="154" t="s">
        <v>255</v>
      </c>
      <c r="E2258" s="155" t="s">
        <v>352</v>
      </c>
      <c r="F2258" s="156">
        <v>4095</v>
      </c>
      <c r="G2258" s="155" t="s">
        <v>295</v>
      </c>
      <c r="H2258" s="155" t="s">
        <v>304</v>
      </c>
      <c r="I2258" s="157">
        <v>41544</v>
      </c>
      <c r="J2258" s="156">
        <v>3638.4</v>
      </c>
      <c r="K2258" s="167">
        <v>0.95</v>
      </c>
    </row>
    <row r="2259" spans="1:11" x14ac:dyDescent="0.25">
      <c r="A2259" s="153">
        <v>2255</v>
      </c>
      <c r="B2259" s="154" t="s">
        <v>2790</v>
      </c>
      <c r="C2259" s="154" t="s">
        <v>294</v>
      </c>
      <c r="D2259" s="154" t="s">
        <v>255</v>
      </c>
      <c r="E2259" s="155" t="s">
        <v>352</v>
      </c>
      <c r="F2259" s="156">
        <v>4187.5</v>
      </c>
      <c r="G2259" s="155" t="s">
        <v>295</v>
      </c>
      <c r="H2259" s="155" t="s">
        <v>304</v>
      </c>
      <c r="I2259" s="157">
        <v>41544</v>
      </c>
      <c r="J2259" s="156">
        <v>3720.59</v>
      </c>
      <c r="K2259" s="167">
        <v>0.95</v>
      </c>
    </row>
    <row r="2260" spans="1:11" x14ac:dyDescent="0.25">
      <c r="A2260" s="153">
        <v>2256</v>
      </c>
      <c r="B2260" s="154" t="s">
        <v>2826</v>
      </c>
      <c r="C2260" s="154" t="s">
        <v>294</v>
      </c>
      <c r="D2260" s="154" t="s">
        <v>255</v>
      </c>
      <c r="E2260" s="155" t="s">
        <v>352</v>
      </c>
      <c r="F2260" s="156">
        <v>1588.75</v>
      </c>
      <c r="G2260" s="155" t="s">
        <v>295</v>
      </c>
      <c r="H2260" s="155" t="s">
        <v>304</v>
      </c>
      <c r="I2260" s="157">
        <v>41544</v>
      </c>
      <c r="J2260" s="156">
        <v>1411.61</v>
      </c>
      <c r="K2260" s="167">
        <v>0.95</v>
      </c>
    </row>
    <row r="2261" spans="1:11" x14ac:dyDescent="0.25">
      <c r="A2261" s="153">
        <v>2257</v>
      </c>
      <c r="B2261" s="154" t="s">
        <v>2629</v>
      </c>
      <c r="C2261" s="154" t="s">
        <v>294</v>
      </c>
      <c r="D2261" s="154" t="s">
        <v>255</v>
      </c>
      <c r="E2261" s="155" t="s">
        <v>352</v>
      </c>
      <c r="F2261" s="156">
        <v>1356.25</v>
      </c>
      <c r="G2261" s="155" t="s">
        <v>295</v>
      </c>
      <c r="H2261" s="155" t="s">
        <v>309</v>
      </c>
      <c r="I2261" s="157">
        <v>41551</v>
      </c>
      <c r="J2261" s="156">
        <v>1268.0999999999999</v>
      </c>
      <c r="K2261" s="167">
        <v>1</v>
      </c>
    </row>
    <row r="2262" spans="1:11" x14ac:dyDescent="0.25">
      <c r="A2262" s="153">
        <v>2258</v>
      </c>
      <c r="B2262" s="154" t="s">
        <v>2827</v>
      </c>
      <c r="C2262" s="154" t="s">
        <v>254</v>
      </c>
      <c r="D2262" s="154" t="s">
        <v>255</v>
      </c>
      <c r="E2262" s="155" t="s">
        <v>352</v>
      </c>
      <c r="F2262" s="156">
        <v>23208.33</v>
      </c>
      <c r="G2262" s="155" t="s">
        <v>295</v>
      </c>
      <c r="H2262" s="155" t="s">
        <v>304</v>
      </c>
      <c r="I2262" s="157">
        <v>41562</v>
      </c>
      <c r="J2262" s="156">
        <v>20620.599999999999</v>
      </c>
      <c r="K2262" s="167">
        <v>0.95</v>
      </c>
    </row>
    <row r="2263" spans="1:11" x14ac:dyDescent="0.25">
      <c r="A2263" s="153">
        <v>2259</v>
      </c>
      <c r="B2263" s="154" t="s">
        <v>2828</v>
      </c>
      <c r="C2263" s="154" t="s">
        <v>294</v>
      </c>
      <c r="D2263" s="154" t="s">
        <v>255</v>
      </c>
      <c r="E2263" s="155" t="s">
        <v>352</v>
      </c>
      <c r="F2263" s="156">
        <v>1123.75</v>
      </c>
      <c r="G2263" s="155" t="s">
        <v>295</v>
      </c>
      <c r="H2263" s="155" t="s">
        <v>304</v>
      </c>
      <c r="I2263" s="157">
        <v>41591</v>
      </c>
      <c r="J2263" s="156">
        <v>1054.6199999999999</v>
      </c>
      <c r="K2263" s="167">
        <v>1</v>
      </c>
    </row>
    <row r="2264" spans="1:11" x14ac:dyDescent="0.25">
      <c r="A2264" s="153">
        <v>2260</v>
      </c>
      <c r="B2264" s="154" t="s">
        <v>2829</v>
      </c>
      <c r="C2264" s="154" t="s">
        <v>254</v>
      </c>
      <c r="D2264" s="154" t="s">
        <v>255</v>
      </c>
      <c r="E2264" s="155" t="s">
        <v>352</v>
      </c>
      <c r="F2264" s="156">
        <v>3906.25</v>
      </c>
      <c r="G2264" s="155" t="s">
        <v>295</v>
      </c>
      <c r="H2264" s="155" t="s">
        <v>304</v>
      </c>
      <c r="I2264" s="157">
        <v>41547</v>
      </c>
      <c r="J2264" s="156">
        <v>3470.7</v>
      </c>
      <c r="K2264" s="167">
        <v>0.95</v>
      </c>
    </row>
    <row r="2265" spans="1:11" x14ac:dyDescent="0.25">
      <c r="A2265" s="153">
        <v>2261</v>
      </c>
      <c r="B2265" s="154" t="s">
        <v>2830</v>
      </c>
      <c r="C2265" s="154" t="s">
        <v>254</v>
      </c>
      <c r="D2265" s="154" t="s">
        <v>255</v>
      </c>
      <c r="E2265" s="155" t="s">
        <v>352</v>
      </c>
      <c r="F2265" s="156">
        <v>17937.5</v>
      </c>
      <c r="G2265" s="155" t="s">
        <v>295</v>
      </c>
      <c r="H2265" s="155" t="s">
        <v>304</v>
      </c>
      <c r="I2265" s="157">
        <v>41556</v>
      </c>
      <c r="J2265" s="156">
        <v>15937.47</v>
      </c>
      <c r="K2265" s="167">
        <v>0.95</v>
      </c>
    </row>
    <row r="2266" spans="1:11" x14ac:dyDescent="0.25">
      <c r="A2266" s="153">
        <v>2262</v>
      </c>
      <c r="B2266" s="154" t="s">
        <v>2831</v>
      </c>
      <c r="C2266" s="154" t="s">
        <v>254</v>
      </c>
      <c r="D2266" s="154" t="s">
        <v>255</v>
      </c>
      <c r="E2266" s="155" t="s">
        <v>352</v>
      </c>
      <c r="F2266" s="156">
        <v>17937.5</v>
      </c>
      <c r="G2266" s="155" t="s">
        <v>295</v>
      </c>
      <c r="H2266" s="155" t="s">
        <v>316</v>
      </c>
      <c r="I2266" s="157">
        <v>41598</v>
      </c>
      <c r="J2266" s="156">
        <v>17937.5</v>
      </c>
      <c r="K2266" s="167">
        <v>1.07</v>
      </c>
    </row>
    <row r="2267" spans="1:11" x14ac:dyDescent="0.25">
      <c r="A2267" s="153">
        <v>2263</v>
      </c>
      <c r="B2267" s="154" t="s">
        <v>2832</v>
      </c>
      <c r="C2267" s="154" t="s">
        <v>294</v>
      </c>
      <c r="D2267" s="154" t="s">
        <v>255</v>
      </c>
      <c r="E2267" s="155" t="s">
        <v>352</v>
      </c>
      <c r="F2267" s="156">
        <v>6230</v>
      </c>
      <c r="G2267" s="155" t="s">
        <v>295</v>
      </c>
      <c r="H2267" s="155" t="s">
        <v>322</v>
      </c>
      <c r="I2267" s="157">
        <v>41570</v>
      </c>
      <c r="J2267" s="156">
        <v>6230</v>
      </c>
      <c r="K2267" s="167">
        <v>1.07</v>
      </c>
    </row>
    <row r="2268" spans="1:11" x14ac:dyDescent="0.25">
      <c r="A2268" s="153">
        <v>2264</v>
      </c>
      <c r="B2268" s="154" t="s">
        <v>253</v>
      </c>
      <c r="C2268" s="154" t="s">
        <v>254</v>
      </c>
      <c r="D2268" s="154" t="s">
        <v>255</v>
      </c>
      <c r="E2268" s="155" t="s">
        <v>253</v>
      </c>
      <c r="F2268" s="156" t="s">
        <v>253</v>
      </c>
      <c r="G2268" s="155" t="s">
        <v>295</v>
      </c>
      <c r="H2268" s="155" t="s">
        <v>253</v>
      </c>
      <c r="I2268" s="157" t="s">
        <v>253</v>
      </c>
      <c r="J2268" s="156" t="s">
        <v>253</v>
      </c>
      <c r="K2268" s="167" t="s">
        <v>253</v>
      </c>
    </row>
    <row r="2269" spans="1:11" x14ac:dyDescent="0.25">
      <c r="A2269" s="153">
        <v>2265</v>
      </c>
      <c r="B2269" s="154" t="s">
        <v>2833</v>
      </c>
      <c r="C2269" s="154" t="s">
        <v>254</v>
      </c>
      <c r="D2269" s="154" t="s">
        <v>255</v>
      </c>
      <c r="E2269" s="155" t="s">
        <v>352</v>
      </c>
      <c r="F2269" s="156">
        <v>8610</v>
      </c>
      <c r="G2269" s="155" t="s">
        <v>295</v>
      </c>
      <c r="H2269" s="155" t="s">
        <v>315</v>
      </c>
      <c r="I2269" s="157">
        <v>41555</v>
      </c>
      <c r="J2269" s="156">
        <v>8080.49</v>
      </c>
      <c r="K2269" s="167">
        <v>1</v>
      </c>
    </row>
    <row r="2270" spans="1:11" x14ac:dyDescent="0.25">
      <c r="A2270" s="153">
        <v>2266</v>
      </c>
      <c r="B2270" s="154" t="s">
        <v>2834</v>
      </c>
      <c r="C2270" s="154" t="s">
        <v>294</v>
      </c>
      <c r="D2270" s="154" t="s">
        <v>255</v>
      </c>
      <c r="E2270" s="155" t="s">
        <v>352</v>
      </c>
      <c r="F2270" s="156">
        <v>1942.5</v>
      </c>
      <c r="G2270" s="155" t="s">
        <v>295</v>
      </c>
      <c r="H2270" s="155" t="s">
        <v>322</v>
      </c>
      <c r="I2270" s="157">
        <v>41586</v>
      </c>
      <c r="J2270" s="156">
        <v>1942.5</v>
      </c>
      <c r="K2270" s="167">
        <v>1.07</v>
      </c>
    </row>
    <row r="2271" spans="1:11" x14ac:dyDescent="0.25">
      <c r="A2271" s="153">
        <v>2267</v>
      </c>
      <c r="B2271" s="154" t="s">
        <v>2835</v>
      </c>
      <c r="C2271" s="154" t="s">
        <v>294</v>
      </c>
      <c r="D2271" s="154" t="s">
        <v>255</v>
      </c>
      <c r="E2271" s="155" t="s">
        <v>352</v>
      </c>
      <c r="F2271" s="156">
        <v>5425</v>
      </c>
      <c r="G2271" s="155" t="s">
        <v>295</v>
      </c>
      <c r="H2271" s="155" t="s">
        <v>297</v>
      </c>
      <c r="I2271" s="157">
        <v>41555</v>
      </c>
      <c r="J2271" s="156">
        <v>4820.1099999999997</v>
      </c>
      <c r="K2271" s="167">
        <v>0.95</v>
      </c>
    </row>
    <row r="2272" spans="1:11" x14ac:dyDescent="0.25">
      <c r="A2272" s="153">
        <v>2268</v>
      </c>
      <c r="B2272" s="154" t="s">
        <v>2836</v>
      </c>
      <c r="C2272" s="154" t="s">
        <v>294</v>
      </c>
      <c r="D2272" s="154" t="s">
        <v>255</v>
      </c>
      <c r="E2272" s="155" t="s">
        <v>352</v>
      </c>
      <c r="F2272" s="156">
        <v>2402.5</v>
      </c>
      <c r="G2272" s="155" t="s">
        <v>295</v>
      </c>
      <c r="H2272" s="155" t="s">
        <v>74</v>
      </c>
      <c r="I2272" s="157">
        <v>41631</v>
      </c>
      <c r="J2272" s="156">
        <v>2134.62</v>
      </c>
      <c r="K2272" s="167">
        <v>0.95</v>
      </c>
    </row>
    <row r="2273" spans="1:11" x14ac:dyDescent="0.25">
      <c r="A2273" s="153">
        <v>2269</v>
      </c>
      <c r="B2273" s="154" t="s">
        <v>2837</v>
      </c>
      <c r="C2273" s="154" t="s">
        <v>276</v>
      </c>
      <c r="D2273" s="154" t="s">
        <v>255</v>
      </c>
      <c r="E2273" s="155" t="s">
        <v>352</v>
      </c>
      <c r="F2273" s="156">
        <v>4125</v>
      </c>
      <c r="G2273" s="155" t="s">
        <v>295</v>
      </c>
      <c r="H2273" s="155" t="s">
        <v>304</v>
      </c>
      <c r="I2273" s="157">
        <v>41555</v>
      </c>
      <c r="J2273" s="156">
        <v>3665.06</v>
      </c>
      <c r="K2273" s="167">
        <v>0.95</v>
      </c>
    </row>
    <row r="2274" spans="1:11" x14ac:dyDescent="0.25">
      <c r="A2274" s="153">
        <v>2270</v>
      </c>
      <c r="B2274" s="154" t="s">
        <v>2838</v>
      </c>
      <c r="C2274" s="154" t="s">
        <v>254</v>
      </c>
      <c r="D2274" s="154" t="s">
        <v>255</v>
      </c>
      <c r="E2274" s="155">
        <v>40589</v>
      </c>
      <c r="F2274" s="156">
        <v>3074.17</v>
      </c>
      <c r="G2274" s="155" t="s">
        <v>295</v>
      </c>
      <c r="H2274" s="155" t="s">
        <v>74</v>
      </c>
      <c r="I2274" s="157">
        <v>41551</v>
      </c>
      <c r="J2274" s="156">
        <v>2874.36</v>
      </c>
      <c r="K2274" s="167">
        <v>1</v>
      </c>
    </row>
    <row r="2275" spans="1:11" x14ac:dyDescent="0.25">
      <c r="A2275" s="153">
        <v>2271</v>
      </c>
      <c r="B2275" s="154" t="s">
        <v>2813</v>
      </c>
      <c r="C2275" s="154" t="s">
        <v>294</v>
      </c>
      <c r="D2275" s="154" t="s">
        <v>255</v>
      </c>
      <c r="E2275" s="155" t="s">
        <v>352</v>
      </c>
      <c r="F2275" s="156">
        <v>891.25</v>
      </c>
      <c r="G2275" s="155" t="s">
        <v>295</v>
      </c>
      <c r="H2275" s="155" t="s">
        <v>320</v>
      </c>
      <c r="I2275" s="157">
        <v>41732</v>
      </c>
      <c r="J2275" s="156">
        <v>833.32</v>
      </c>
      <c r="K2275" s="167">
        <v>1</v>
      </c>
    </row>
    <row r="2276" spans="1:11" x14ac:dyDescent="0.25">
      <c r="A2276" s="153">
        <v>2272</v>
      </c>
      <c r="B2276" s="154" t="s">
        <v>2839</v>
      </c>
      <c r="C2276" s="154" t="s">
        <v>294</v>
      </c>
      <c r="D2276" s="154" t="s">
        <v>255</v>
      </c>
      <c r="E2276" s="155" t="s">
        <v>352</v>
      </c>
      <c r="F2276" s="156">
        <v>930</v>
      </c>
      <c r="G2276" s="155" t="s">
        <v>295</v>
      </c>
      <c r="H2276" s="155" t="s">
        <v>304</v>
      </c>
      <c r="I2276" s="157">
        <v>41557</v>
      </c>
      <c r="J2276" s="156">
        <v>826.31</v>
      </c>
      <c r="K2276" s="167">
        <v>0.95</v>
      </c>
    </row>
    <row r="2277" spans="1:11" x14ac:dyDescent="0.25">
      <c r="A2277" s="153">
        <v>2273</v>
      </c>
      <c r="B2277" s="154" t="s">
        <v>2840</v>
      </c>
      <c r="C2277" s="154" t="s">
        <v>254</v>
      </c>
      <c r="D2277" s="154" t="s">
        <v>255</v>
      </c>
      <c r="E2277" s="155" t="s">
        <v>352</v>
      </c>
      <c r="F2277" s="156">
        <v>7770</v>
      </c>
      <c r="G2277" s="155" t="s">
        <v>295</v>
      </c>
      <c r="H2277" s="155" t="s">
        <v>309</v>
      </c>
      <c r="I2277" s="157">
        <v>41591</v>
      </c>
      <c r="J2277" s="156">
        <v>6903.64</v>
      </c>
      <c r="K2277" s="167">
        <v>0.95</v>
      </c>
    </row>
    <row r="2278" spans="1:11" x14ac:dyDescent="0.25">
      <c r="A2278" s="153">
        <v>2274</v>
      </c>
      <c r="B2278" s="154" t="s">
        <v>2841</v>
      </c>
      <c r="C2278" s="154" t="s">
        <v>254</v>
      </c>
      <c r="D2278" s="154" t="s">
        <v>255</v>
      </c>
      <c r="E2278" s="155" t="s">
        <v>352</v>
      </c>
      <c r="F2278" s="156">
        <v>9625</v>
      </c>
      <c r="G2278" s="155" t="s">
        <v>295</v>
      </c>
      <c r="H2278" s="155" t="s">
        <v>301</v>
      </c>
      <c r="I2278" s="157">
        <v>41578</v>
      </c>
      <c r="J2278" s="156">
        <v>9033.06</v>
      </c>
      <c r="K2278" s="167">
        <v>1</v>
      </c>
    </row>
    <row r="2279" spans="1:11" x14ac:dyDescent="0.25">
      <c r="A2279" s="153">
        <v>2275</v>
      </c>
      <c r="B2279" s="154" t="s">
        <v>2842</v>
      </c>
      <c r="C2279" s="154" t="s">
        <v>254</v>
      </c>
      <c r="D2279" s="154" t="s">
        <v>255</v>
      </c>
      <c r="E2279" s="155" t="s">
        <v>352</v>
      </c>
      <c r="F2279" s="156">
        <v>3150</v>
      </c>
      <c r="G2279" s="155" t="s">
        <v>295</v>
      </c>
      <c r="H2279" s="155" t="s">
        <v>320</v>
      </c>
      <c r="I2279" s="157">
        <v>41564</v>
      </c>
      <c r="J2279" s="156">
        <v>2798.77</v>
      </c>
      <c r="K2279" s="167">
        <v>0.95</v>
      </c>
    </row>
    <row r="2280" spans="1:11" x14ac:dyDescent="0.25">
      <c r="A2280" s="153">
        <v>2276</v>
      </c>
      <c r="B2280" s="154" t="s">
        <v>2843</v>
      </c>
      <c r="C2280" s="154" t="s">
        <v>254</v>
      </c>
      <c r="D2280" s="154" t="s">
        <v>255</v>
      </c>
      <c r="E2280" s="155" t="s">
        <v>352</v>
      </c>
      <c r="F2280" s="156">
        <v>6667.5</v>
      </c>
      <c r="G2280" s="155" t="s">
        <v>295</v>
      </c>
      <c r="H2280" s="155" t="s">
        <v>320</v>
      </c>
      <c r="I2280" s="157">
        <v>41562</v>
      </c>
      <c r="J2280" s="156">
        <v>5803.35</v>
      </c>
      <c r="K2280" s="167">
        <v>0.93</v>
      </c>
    </row>
    <row r="2281" spans="1:11" x14ac:dyDescent="0.25">
      <c r="A2281" s="153">
        <v>2277</v>
      </c>
      <c r="B2281" s="154" t="s">
        <v>2844</v>
      </c>
      <c r="C2281" s="154" t="s">
        <v>254</v>
      </c>
      <c r="D2281" s="154" t="s">
        <v>255</v>
      </c>
      <c r="E2281" s="155" t="s">
        <v>352</v>
      </c>
      <c r="F2281" s="156">
        <v>2312.5</v>
      </c>
      <c r="G2281" s="155" t="s">
        <v>295</v>
      </c>
      <c r="H2281" s="155" t="s">
        <v>304</v>
      </c>
      <c r="I2281" s="157">
        <v>41558</v>
      </c>
      <c r="J2281" s="156">
        <v>2054.65</v>
      </c>
      <c r="K2281" s="167">
        <v>0.95</v>
      </c>
    </row>
    <row r="2282" spans="1:11" x14ac:dyDescent="0.25">
      <c r="A2282" s="153">
        <v>2278</v>
      </c>
      <c r="B2282" s="154" t="s">
        <v>2845</v>
      </c>
      <c r="C2282" s="154" t="s">
        <v>254</v>
      </c>
      <c r="D2282" s="154" t="s">
        <v>255</v>
      </c>
      <c r="E2282" s="155" t="s">
        <v>352</v>
      </c>
      <c r="F2282" s="156">
        <v>4869.58</v>
      </c>
      <c r="G2282" s="155" t="s">
        <v>295</v>
      </c>
      <c r="H2282" s="155" t="s">
        <v>297</v>
      </c>
      <c r="I2282" s="157">
        <v>41631</v>
      </c>
      <c r="J2282" s="156">
        <v>4326.62</v>
      </c>
      <c r="K2282" s="167">
        <v>0.95</v>
      </c>
    </row>
    <row r="2283" spans="1:11" x14ac:dyDescent="0.25">
      <c r="A2283" s="153">
        <v>2279</v>
      </c>
      <c r="B2283" s="154" t="s">
        <v>2846</v>
      </c>
      <c r="C2283" s="154" t="s">
        <v>294</v>
      </c>
      <c r="D2283" s="154" t="s">
        <v>255</v>
      </c>
      <c r="E2283" s="155" t="s">
        <v>352</v>
      </c>
      <c r="F2283" s="156">
        <v>5985</v>
      </c>
      <c r="G2283" s="155" t="s">
        <v>295</v>
      </c>
      <c r="H2283" s="155" t="s">
        <v>322</v>
      </c>
      <c r="I2283" s="157">
        <v>41569</v>
      </c>
      <c r="J2283" s="156">
        <v>5985</v>
      </c>
      <c r="K2283" s="167">
        <v>1.07</v>
      </c>
    </row>
    <row r="2284" spans="1:11" x14ac:dyDescent="0.25">
      <c r="A2284" s="153">
        <v>2280</v>
      </c>
      <c r="B2284" s="154" t="s">
        <v>2847</v>
      </c>
      <c r="C2284" s="154" t="s">
        <v>294</v>
      </c>
      <c r="D2284" s="154" t="s">
        <v>255</v>
      </c>
      <c r="E2284" s="155" t="s">
        <v>352</v>
      </c>
      <c r="F2284" s="156">
        <v>1123.75</v>
      </c>
      <c r="G2284" s="155" t="s">
        <v>295</v>
      </c>
      <c r="H2284" s="155" t="s">
        <v>320</v>
      </c>
      <c r="I2284" s="157">
        <v>41564</v>
      </c>
      <c r="J2284" s="156">
        <v>998.44</v>
      </c>
      <c r="K2284" s="167">
        <v>0.95</v>
      </c>
    </row>
    <row r="2285" spans="1:11" x14ac:dyDescent="0.25">
      <c r="A2285" s="153">
        <v>2281</v>
      </c>
      <c r="B2285" s="154" t="s">
        <v>2848</v>
      </c>
      <c r="C2285" s="154" t="s">
        <v>294</v>
      </c>
      <c r="D2285" s="154" t="s">
        <v>255</v>
      </c>
      <c r="E2285" s="155" t="s">
        <v>352</v>
      </c>
      <c r="F2285" s="156">
        <v>3097.5</v>
      </c>
      <c r="G2285" s="155" t="s">
        <v>295</v>
      </c>
      <c r="H2285" s="155" t="s">
        <v>322</v>
      </c>
      <c r="I2285" s="157">
        <v>41569</v>
      </c>
      <c r="J2285" s="156">
        <v>3097.5</v>
      </c>
      <c r="K2285" s="167">
        <v>1.07</v>
      </c>
    </row>
    <row r="2286" spans="1:11" x14ac:dyDescent="0.25">
      <c r="A2286" s="153">
        <v>2282</v>
      </c>
      <c r="B2286" s="154" t="s">
        <v>2849</v>
      </c>
      <c r="C2286" s="154" t="s">
        <v>254</v>
      </c>
      <c r="D2286" s="154" t="s">
        <v>255</v>
      </c>
      <c r="E2286" s="155" t="s">
        <v>352</v>
      </c>
      <c r="F2286" s="156">
        <v>6615</v>
      </c>
      <c r="G2286" s="155" t="s">
        <v>295</v>
      </c>
      <c r="H2286" s="155" t="s">
        <v>309</v>
      </c>
      <c r="I2286" s="157">
        <v>41624</v>
      </c>
      <c r="J2286" s="156">
        <v>5877.42</v>
      </c>
      <c r="K2286" s="167">
        <v>0.95</v>
      </c>
    </row>
    <row r="2287" spans="1:11" x14ac:dyDescent="0.25">
      <c r="A2287" s="153">
        <v>2283</v>
      </c>
      <c r="B2287" s="154" t="s">
        <v>2850</v>
      </c>
      <c r="C2287" s="154" t="s">
        <v>294</v>
      </c>
      <c r="D2287" s="154" t="s">
        <v>255</v>
      </c>
      <c r="E2287" s="155" t="s">
        <v>352</v>
      </c>
      <c r="F2287" s="156">
        <v>3913.75</v>
      </c>
      <c r="G2287" s="155" t="s">
        <v>295</v>
      </c>
      <c r="H2287" s="155" t="s">
        <v>309</v>
      </c>
      <c r="I2287" s="157">
        <v>41569</v>
      </c>
      <c r="J2287" s="156">
        <v>3477.36</v>
      </c>
      <c r="K2287" s="167">
        <v>0.95</v>
      </c>
    </row>
    <row r="2288" spans="1:11" x14ac:dyDescent="0.25">
      <c r="A2288" s="153">
        <v>2284</v>
      </c>
      <c r="B2288" s="154" t="s">
        <v>2851</v>
      </c>
      <c r="C2288" s="154" t="s">
        <v>294</v>
      </c>
      <c r="D2288" s="154" t="s">
        <v>255</v>
      </c>
      <c r="E2288" s="155" t="s">
        <v>352</v>
      </c>
      <c r="F2288" s="156">
        <v>4200</v>
      </c>
      <c r="G2288" s="155" t="s">
        <v>295</v>
      </c>
      <c r="H2288" s="155" t="s">
        <v>322</v>
      </c>
      <c r="I2288" s="157">
        <v>41586</v>
      </c>
      <c r="J2288" s="156">
        <v>4200</v>
      </c>
      <c r="K2288" s="167">
        <v>1.07</v>
      </c>
    </row>
    <row r="2289" spans="1:11" x14ac:dyDescent="0.25">
      <c r="A2289" s="153">
        <v>2285</v>
      </c>
      <c r="B2289" s="154" t="s">
        <v>2852</v>
      </c>
      <c r="C2289" s="154" t="s">
        <v>254</v>
      </c>
      <c r="D2289" s="154" t="s">
        <v>255</v>
      </c>
      <c r="E2289" s="155" t="s">
        <v>352</v>
      </c>
      <c r="F2289" s="156">
        <v>10375</v>
      </c>
      <c r="G2289" s="155" t="s">
        <v>295</v>
      </c>
      <c r="H2289" s="155" t="s">
        <v>304</v>
      </c>
      <c r="I2289" s="157">
        <v>41569</v>
      </c>
      <c r="J2289" s="156">
        <v>9218.19</v>
      </c>
      <c r="K2289" s="167">
        <v>0.95</v>
      </c>
    </row>
    <row r="2290" spans="1:11" x14ac:dyDescent="0.25">
      <c r="A2290" s="153">
        <v>2286</v>
      </c>
      <c r="B2290" s="154" t="s">
        <v>2853</v>
      </c>
      <c r="C2290" s="154" t="s">
        <v>294</v>
      </c>
      <c r="D2290" s="154" t="s">
        <v>255</v>
      </c>
      <c r="E2290" s="155" t="s">
        <v>352</v>
      </c>
      <c r="F2290" s="156">
        <v>1356.25</v>
      </c>
      <c r="G2290" s="155" t="s">
        <v>295</v>
      </c>
      <c r="H2290" s="155" t="s">
        <v>304</v>
      </c>
      <c r="I2290" s="157">
        <v>41583</v>
      </c>
      <c r="J2290" s="156">
        <v>1272.8599999999999</v>
      </c>
      <c r="K2290" s="167">
        <v>1</v>
      </c>
    </row>
    <row r="2291" spans="1:11" x14ac:dyDescent="0.25">
      <c r="A2291" s="153">
        <v>2287</v>
      </c>
      <c r="B2291" s="154" t="s">
        <v>2854</v>
      </c>
      <c r="C2291" s="154" t="s">
        <v>294</v>
      </c>
      <c r="D2291" s="154" t="s">
        <v>255</v>
      </c>
      <c r="E2291" s="155" t="s">
        <v>352</v>
      </c>
      <c r="F2291" s="156">
        <v>7770</v>
      </c>
      <c r="G2291" s="155" t="s">
        <v>295</v>
      </c>
      <c r="H2291" s="155" t="s">
        <v>297</v>
      </c>
      <c r="I2291" s="157">
        <v>41583</v>
      </c>
      <c r="J2291" s="156">
        <v>6903.64</v>
      </c>
      <c r="K2291" s="167">
        <v>0.95</v>
      </c>
    </row>
    <row r="2292" spans="1:11" x14ac:dyDescent="0.25">
      <c r="A2292" s="153">
        <v>2288</v>
      </c>
      <c r="B2292" s="154" t="s">
        <v>2855</v>
      </c>
      <c r="C2292" s="154" t="s">
        <v>254</v>
      </c>
      <c r="D2292" s="154" t="s">
        <v>255</v>
      </c>
      <c r="E2292" s="155" t="s">
        <v>352</v>
      </c>
      <c r="F2292" s="156">
        <v>21687.5</v>
      </c>
      <c r="G2292" s="155" t="s">
        <v>295</v>
      </c>
      <c r="H2292" s="155" t="s">
        <v>304</v>
      </c>
      <c r="I2292" s="157">
        <v>41582</v>
      </c>
      <c r="J2292" s="156">
        <v>20353.71</v>
      </c>
      <c r="K2292" s="167">
        <v>1</v>
      </c>
    </row>
    <row r="2293" spans="1:11" x14ac:dyDescent="0.25">
      <c r="A2293" s="153">
        <v>2289</v>
      </c>
      <c r="B2293" s="154" t="s">
        <v>2856</v>
      </c>
      <c r="C2293" s="154" t="s">
        <v>294</v>
      </c>
      <c r="D2293" s="154" t="s">
        <v>255</v>
      </c>
      <c r="E2293" s="155" t="s">
        <v>352</v>
      </c>
      <c r="F2293" s="156">
        <v>4795</v>
      </c>
      <c r="G2293" s="155" t="s">
        <v>295</v>
      </c>
      <c r="H2293" s="155" t="s">
        <v>322</v>
      </c>
      <c r="I2293" s="157">
        <v>41592</v>
      </c>
      <c r="J2293" s="156">
        <v>4795</v>
      </c>
      <c r="K2293" s="167">
        <v>1.07</v>
      </c>
    </row>
    <row r="2294" spans="1:11" x14ac:dyDescent="0.25">
      <c r="A2294" s="153">
        <v>2290</v>
      </c>
      <c r="B2294" s="154" t="s">
        <v>2857</v>
      </c>
      <c r="C2294" s="154" t="s">
        <v>254</v>
      </c>
      <c r="D2294" s="154" t="s">
        <v>255</v>
      </c>
      <c r="E2294" s="155" t="s">
        <v>352</v>
      </c>
      <c r="F2294" s="156">
        <v>5000</v>
      </c>
      <c r="G2294" s="155" t="s">
        <v>295</v>
      </c>
      <c r="H2294" s="155" t="s">
        <v>304</v>
      </c>
      <c r="I2294" s="157">
        <v>41585</v>
      </c>
      <c r="J2294" s="156">
        <v>4692.5</v>
      </c>
      <c r="K2294" s="167">
        <v>1</v>
      </c>
    </row>
    <row r="2295" spans="1:11" x14ac:dyDescent="0.25">
      <c r="A2295" s="153">
        <v>2291</v>
      </c>
      <c r="B2295" s="154" t="s">
        <v>2858</v>
      </c>
      <c r="C2295" s="154" t="s">
        <v>254</v>
      </c>
      <c r="D2295" s="154" t="s">
        <v>255</v>
      </c>
      <c r="E2295" s="155" t="s">
        <v>352</v>
      </c>
      <c r="F2295" s="156">
        <v>6720</v>
      </c>
      <c r="G2295" s="155" t="s">
        <v>295</v>
      </c>
      <c r="H2295" s="155" t="s">
        <v>297</v>
      </c>
      <c r="I2295" s="157">
        <v>41631</v>
      </c>
      <c r="J2295" s="156">
        <v>5970.72</v>
      </c>
      <c r="K2295" s="167">
        <v>0.95</v>
      </c>
    </row>
    <row r="2296" spans="1:11" x14ac:dyDescent="0.25">
      <c r="A2296" s="153">
        <v>2292</v>
      </c>
      <c r="B2296" s="154" t="s">
        <v>2859</v>
      </c>
      <c r="C2296" s="154" t="s">
        <v>294</v>
      </c>
      <c r="D2296" s="154" t="s">
        <v>255</v>
      </c>
      <c r="E2296" s="155" t="s">
        <v>352</v>
      </c>
      <c r="F2296" s="156">
        <v>2895</v>
      </c>
      <c r="G2296" s="155" t="s">
        <v>295</v>
      </c>
      <c r="H2296" s="155" t="s">
        <v>297</v>
      </c>
      <c r="I2296" s="157">
        <v>41590</v>
      </c>
      <c r="J2296" s="156">
        <v>2572.1999999999998</v>
      </c>
      <c r="K2296" s="167">
        <v>0.95</v>
      </c>
    </row>
    <row r="2297" spans="1:11" x14ac:dyDescent="0.25">
      <c r="A2297" s="153">
        <v>2293</v>
      </c>
      <c r="B2297" s="154" t="s">
        <v>2860</v>
      </c>
      <c r="C2297" s="154" t="s">
        <v>294</v>
      </c>
      <c r="D2297" s="154" t="s">
        <v>255</v>
      </c>
      <c r="E2297" s="155" t="s">
        <v>352</v>
      </c>
      <c r="F2297" s="156">
        <v>1705</v>
      </c>
      <c r="G2297" s="155" t="s">
        <v>295</v>
      </c>
      <c r="H2297" s="155" t="s">
        <v>304</v>
      </c>
      <c r="I2297" s="157">
        <v>41599</v>
      </c>
      <c r="J2297" s="156">
        <v>1600.14</v>
      </c>
      <c r="K2297" s="167">
        <v>1</v>
      </c>
    </row>
    <row r="2298" spans="1:11" x14ac:dyDescent="0.25">
      <c r="A2298" s="153">
        <v>2294</v>
      </c>
      <c r="B2298" s="154" t="s">
        <v>2861</v>
      </c>
      <c r="C2298" s="154" t="s">
        <v>294</v>
      </c>
      <c r="D2298" s="154" t="s">
        <v>255</v>
      </c>
      <c r="E2298" s="155" t="s">
        <v>352</v>
      </c>
      <c r="F2298" s="156">
        <v>6169</v>
      </c>
      <c r="G2298" s="155" t="s">
        <v>295</v>
      </c>
      <c r="H2298" s="155" t="s">
        <v>297</v>
      </c>
      <c r="I2298" s="157">
        <v>41590</v>
      </c>
      <c r="J2298" s="156">
        <v>5481.16</v>
      </c>
      <c r="K2298" s="167">
        <v>0.95</v>
      </c>
    </row>
    <row r="2299" spans="1:11" x14ac:dyDescent="0.25">
      <c r="A2299" s="153">
        <v>2295</v>
      </c>
      <c r="B2299" s="154" t="s">
        <v>2862</v>
      </c>
      <c r="C2299" s="154" t="s">
        <v>294</v>
      </c>
      <c r="D2299" s="154" t="s">
        <v>255</v>
      </c>
      <c r="E2299" s="155" t="s">
        <v>352</v>
      </c>
      <c r="F2299" s="156">
        <v>578</v>
      </c>
      <c r="G2299" s="155" t="s">
        <v>295</v>
      </c>
      <c r="H2299" s="155" t="s">
        <v>297</v>
      </c>
      <c r="I2299" s="157">
        <v>41590</v>
      </c>
      <c r="J2299" s="156">
        <v>522.22</v>
      </c>
      <c r="K2299" s="167">
        <v>0.96</v>
      </c>
    </row>
    <row r="2300" spans="1:11" x14ac:dyDescent="0.25">
      <c r="A2300" s="153">
        <v>2296</v>
      </c>
      <c r="B2300" s="154" t="s">
        <v>253</v>
      </c>
      <c r="C2300" s="154" t="s">
        <v>254</v>
      </c>
      <c r="D2300" s="154" t="s">
        <v>255</v>
      </c>
      <c r="E2300" s="155" t="s">
        <v>253</v>
      </c>
      <c r="F2300" s="156" t="s">
        <v>253</v>
      </c>
      <c r="G2300" s="155" t="s">
        <v>295</v>
      </c>
      <c r="H2300" s="155" t="s">
        <v>253</v>
      </c>
      <c r="I2300" s="157" t="s">
        <v>253</v>
      </c>
      <c r="J2300" s="156" t="s">
        <v>253</v>
      </c>
      <c r="K2300" s="167" t="s">
        <v>253</v>
      </c>
    </row>
    <row r="2301" spans="1:11" x14ac:dyDescent="0.25">
      <c r="A2301" s="153">
        <v>2297</v>
      </c>
      <c r="B2301" s="154" t="s">
        <v>2863</v>
      </c>
      <c r="C2301" s="154" t="s">
        <v>254</v>
      </c>
      <c r="D2301" s="154" t="s">
        <v>255</v>
      </c>
      <c r="E2301" s="155" t="s">
        <v>352</v>
      </c>
      <c r="F2301" s="156">
        <v>7140</v>
      </c>
      <c r="G2301" s="155" t="s">
        <v>295</v>
      </c>
      <c r="H2301" s="155" t="s">
        <v>320</v>
      </c>
      <c r="I2301" s="157">
        <v>41684</v>
      </c>
      <c r="J2301" s="156">
        <v>6343.89</v>
      </c>
      <c r="K2301" s="167">
        <v>0.95</v>
      </c>
    </row>
    <row r="2302" spans="1:11" x14ac:dyDescent="0.25">
      <c r="A2302" s="153">
        <v>2298</v>
      </c>
      <c r="B2302" s="154" t="s">
        <v>2864</v>
      </c>
      <c r="C2302" s="154" t="s">
        <v>294</v>
      </c>
      <c r="D2302" s="154" t="s">
        <v>255</v>
      </c>
      <c r="E2302" s="155" t="s">
        <v>352</v>
      </c>
      <c r="F2302" s="156">
        <v>3150</v>
      </c>
      <c r="G2302" s="155" t="s">
        <v>295</v>
      </c>
      <c r="H2302" s="155" t="s">
        <v>316</v>
      </c>
      <c r="I2302" s="157">
        <v>41582</v>
      </c>
      <c r="J2302" s="156">
        <v>3150</v>
      </c>
      <c r="K2302" s="167">
        <v>1.07</v>
      </c>
    </row>
    <row r="2303" spans="1:11" x14ac:dyDescent="0.25">
      <c r="A2303" s="153">
        <v>2299</v>
      </c>
      <c r="B2303" s="154" t="s">
        <v>2865</v>
      </c>
      <c r="C2303" s="154" t="s">
        <v>254</v>
      </c>
      <c r="D2303" s="154" t="s">
        <v>255</v>
      </c>
      <c r="E2303" s="155" t="s">
        <v>352</v>
      </c>
      <c r="F2303" s="156">
        <v>32585</v>
      </c>
      <c r="G2303" s="155" t="s">
        <v>295</v>
      </c>
      <c r="H2303" s="155" t="s">
        <v>297</v>
      </c>
      <c r="I2303" s="157">
        <v>41598</v>
      </c>
      <c r="J2303" s="156">
        <v>28951.77</v>
      </c>
      <c r="K2303" s="167">
        <v>0.95</v>
      </c>
    </row>
    <row r="2304" spans="1:11" x14ac:dyDescent="0.25">
      <c r="A2304" s="153">
        <v>2300</v>
      </c>
      <c r="B2304" s="154" t="s">
        <v>2866</v>
      </c>
      <c r="C2304" s="154" t="s">
        <v>254</v>
      </c>
      <c r="D2304" s="154" t="s">
        <v>255</v>
      </c>
      <c r="E2304" s="155" t="s">
        <v>352</v>
      </c>
      <c r="F2304" s="156">
        <v>15015</v>
      </c>
      <c r="G2304" s="155" t="s">
        <v>295</v>
      </c>
      <c r="H2304" s="155" t="s">
        <v>297</v>
      </c>
      <c r="I2304" s="157">
        <v>41598</v>
      </c>
      <c r="J2304" s="156">
        <v>13340.83</v>
      </c>
      <c r="K2304" s="167">
        <v>0.95</v>
      </c>
    </row>
    <row r="2305" spans="1:11" x14ac:dyDescent="0.25">
      <c r="A2305" s="153">
        <v>2301</v>
      </c>
      <c r="B2305" s="154" t="s">
        <v>2867</v>
      </c>
      <c r="C2305" s="154" t="s">
        <v>254</v>
      </c>
      <c r="D2305" s="154" t="s">
        <v>255</v>
      </c>
      <c r="E2305" s="155" t="s">
        <v>352</v>
      </c>
      <c r="F2305" s="156">
        <v>5932.5</v>
      </c>
      <c r="G2305" s="155" t="s">
        <v>295</v>
      </c>
      <c r="H2305" s="155" t="s">
        <v>297</v>
      </c>
      <c r="I2305" s="157">
        <v>41598</v>
      </c>
      <c r="J2305" s="156">
        <v>5271.01</v>
      </c>
      <c r="K2305" s="167">
        <v>0.95</v>
      </c>
    </row>
    <row r="2306" spans="1:11" x14ac:dyDescent="0.25">
      <c r="A2306" s="153">
        <v>2302</v>
      </c>
      <c r="B2306" s="154" t="s">
        <v>2868</v>
      </c>
      <c r="C2306" s="154" t="s">
        <v>294</v>
      </c>
      <c r="D2306" s="154" t="s">
        <v>255</v>
      </c>
      <c r="E2306" s="155" t="s">
        <v>352</v>
      </c>
      <c r="F2306" s="156">
        <v>5812.5</v>
      </c>
      <c r="G2306" s="155" t="s">
        <v>295</v>
      </c>
      <c r="H2306" s="155" t="s">
        <v>304</v>
      </c>
      <c r="I2306" s="157">
        <v>41591</v>
      </c>
      <c r="J2306" s="156">
        <v>5455.03</v>
      </c>
      <c r="K2306" s="167">
        <v>1</v>
      </c>
    </row>
    <row r="2307" spans="1:11" x14ac:dyDescent="0.25">
      <c r="A2307" s="153">
        <v>2303</v>
      </c>
      <c r="B2307" s="154" t="s">
        <v>2869</v>
      </c>
      <c r="C2307" s="154" t="s">
        <v>294</v>
      </c>
      <c r="D2307" s="154" t="s">
        <v>255</v>
      </c>
      <c r="E2307" s="155" t="s">
        <v>352</v>
      </c>
      <c r="F2307" s="156">
        <v>5115</v>
      </c>
      <c r="G2307" s="155" t="s">
        <v>295</v>
      </c>
      <c r="H2307" s="155" t="s">
        <v>304</v>
      </c>
      <c r="I2307" s="157">
        <v>41586</v>
      </c>
      <c r="J2307" s="156">
        <v>4800.42</v>
      </c>
      <c r="K2307" s="167">
        <v>1</v>
      </c>
    </row>
    <row r="2308" spans="1:11" x14ac:dyDescent="0.25">
      <c r="A2308" s="153">
        <v>2304</v>
      </c>
      <c r="B2308" s="154" t="s">
        <v>253</v>
      </c>
      <c r="C2308" s="154" t="s">
        <v>254</v>
      </c>
      <c r="D2308" s="154" t="s">
        <v>255</v>
      </c>
      <c r="E2308" s="155" t="s">
        <v>253</v>
      </c>
      <c r="F2308" s="156" t="s">
        <v>253</v>
      </c>
      <c r="G2308" s="155" t="s">
        <v>295</v>
      </c>
      <c r="H2308" s="155" t="s">
        <v>253</v>
      </c>
      <c r="I2308" s="157" t="s">
        <v>253</v>
      </c>
      <c r="J2308" s="156" t="s">
        <v>253</v>
      </c>
      <c r="K2308" s="167" t="s">
        <v>253</v>
      </c>
    </row>
    <row r="2309" spans="1:11" x14ac:dyDescent="0.25">
      <c r="A2309" s="153">
        <v>2305</v>
      </c>
      <c r="B2309" s="154" t="s">
        <v>2695</v>
      </c>
      <c r="C2309" s="154" t="s">
        <v>294</v>
      </c>
      <c r="D2309" s="154" t="s">
        <v>255</v>
      </c>
      <c r="E2309" s="155" t="s">
        <v>352</v>
      </c>
      <c r="F2309" s="156">
        <v>1123.75</v>
      </c>
      <c r="G2309" s="155" t="s">
        <v>295</v>
      </c>
      <c r="H2309" s="155" t="s">
        <v>304</v>
      </c>
      <c r="I2309" s="157">
        <v>41599</v>
      </c>
      <c r="J2309" s="156">
        <v>1054.6400000000001</v>
      </c>
      <c r="K2309" s="167">
        <v>1</v>
      </c>
    </row>
    <row r="2310" spans="1:11" x14ac:dyDescent="0.25">
      <c r="A2310" s="153">
        <v>2306</v>
      </c>
      <c r="B2310" s="154" t="s">
        <v>2870</v>
      </c>
      <c r="C2310" s="154" t="s">
        <v>294</v>
      </c>
      <c r="D2310" s="154" t="s">
        <v>255</v>
      </c>
      <c r="E2310" s="155" t="s">
        <v>352</v>
      </c>
      <c r="F2310" s="156">
        <v>4725</v>
      </c>
      <c r="G2310" s="155" t="s">
        <v>295</v>
      </c>
      <c r="H2310" s="155" t="s">
        <v>322</v>
      </c>
      <c r="I2310" s="157">
        <v>41618</v>
      </c>
      <c r="J2310" s="156">
        <v>4725</v>
      </c>
      <c r="K2310" s="167">
        <v>1.07</v>
      </c>
    </row>
    <row r="2311" spans="1:11" x14ac:dyDescent="0.25">
      <c r="A2311" s="153">
        <v>2307</v>
      </c>
      <c r="B2311" s="154" t="s">
        <v>2871</v>
      </c>
      <c r="C2311" s="154" t="s">
        <v>294</v>
      </c>
      <c r="D2311" s="154" t="s">
        <v>255</v>
      </c>
      <c r="E2311" s="155" t="s">
        <v>352</v>
      </c>
      <c r="F2311" s="156">
        <v>1240</v>
      </c>
      <c r="G2311" s="155" t="s">
        <v>295</v>
      </c>
      <c r="H2311" s="155" t="s">
        <v>320</v>
      </c>
      <c r="I2311" s="157">
        <v>41614</v>
      </c>
      <c r="J2311" s="156">
        <v>1159.4000000000001</v>
      </c>
      <c r="K2311" s="167">
        <v>1</v>
      </c>
    </row>
    <row r="2312" spans="1:11" x14ac:dyDescent="0.25">
      <c r="A2312" s="153">
        <v>2308</v>
      </c>
      <c r="B2312" s="154" t="s">
        <v>2872</v>
      </c>
      <c r="C2312" s="154" t="s">
        <v>294</v>
      </c>
      <c r="D2312" s="154" t="s">
        <v>255</v>
      </c>
      <c r="E2312" s="155" t="s">
        <v>352</v>
      </c>
      <c r="F2312" s="156">
        <v>620</v>
      </c>
      <c r="G2312" s="155" t="s">
        <v>295</v>
      </c>
      <c r="H2312" s="155" t="s">
        <v>320</v>
      </c>
      <c r="I2312" s="157">
        <v>41606</v>
      </c>
      <c r="J2312" s="156">
        <v>589</v>
      </c>
      <c r="K2312" s="167">
        <v>1.01</v>
      </c>
    </row>
    <row r="2313" spans="1:11" x14ac:dyDescent="0.25">
      <c r="A2313" s="153">
        <v>2309</v>
      </c>
      <c r="B2313" s="154" t="s">
        <v>2873</v>
      </c>
      <c r="C2313" s="154" t="s">
        <v>294</v>
      </c>
      <c r="D2313" s="154" t="s">
        <v>255</v>
      </c>
      <c r="E2313" s="155" t="s">
        <v>352</v>
      </c>
      <c r="F2313" s="156">
        <v>11287.5</v>
      </c>
      <c r="G2313" s="155" t="s">
        <v>295</v>
      </c>
      <c r="H2313" s="155" t="s">
        <v>297</v>
      </c>
      <c r="I2313" s="157">
        <v>41590</v>
      </c>
      <c r="J2313" s="156">
        <v>10028.94</v>
      </c>
      <c r="K2313" s="167">
        <v>0.95</v>
      </c>
    </row>
    <row r="2314" spans="1:11" x14ac:dyDescent="0.25">
      <c r="A2314" s="153">
        <v>2310</v>
      </c>
      <c r="B2314" s="154" t="s">
        <v>2874</v>
      </c>
      <c r="C2314" s="154" t="s">
        <v>294</v>
      </c>
      <c r="D2314" s="154" t="s">
        <v>255</v>
      </c>
      <c r="E2314" s="155" t="s">
        <v>352</v>
      </c>
      <c r="F2314" s="156">
        <v>779</v>
      </c>
      <c r="G2314" s="155" t="s">
        <v>295</v>
      </c>
      <c r="H2314" s="155" t="s">
        <v>297</v>
      </c>
      <c r="I2314" s="157">
        <v>41611</v>
      </c>
      <c r="J2314" s="156">
        <v>728.36</v>
      </c>
      <c r="K2314" s="167">
        <v>1</v>
      </c>
    </row>
    <row r="2315" spans="1:11" x14ac:dyDescent="0.25">
      <c r="A2315" s="153">
        <v>2311</v>
      </c>
      <c r="B2315" s="154" t="s">
        <v>2875</v>
      </c>
      <c r="C2315" s="154" t="s">
        <v>254</v>
      </c>
      <c r="D2315" s="154" t="s">
        <v>255</v>
      </c>
      <c r="E2315" s="155" t="s">
        <v>352</v>
      </c>
      <c r="F2315" s="156">
        <v>10815</v>
      </c>
      <c r="G2315" s="155" t="s">
        <v>295</v>
      </c>
      <c r="H2315" s="155" t="s">
        <v>297</v>
      </c>
      <c r="I2315" s="157">
        <v>41598</v>
      </c>
      <c r="J2315" s="156">
        <v>9609.1200000000008</v>
      </c>
      <c r="K2315" s="167">
        <v>0.95</v>
      </c>
    </row>
    <row r="2316" spans="1:11" x14ac:dyDescent="0.25">
      <c r="A2316" s="153">
        <v>2312</v>
      </c>
      <c r="B2316" s="154" t="s">
        <v>2876</v>
      </c>
      <c r="C2316" s="154" t="s">
        <v>254</v>
      </c>
      <c r="D2316" s="154" t="s">
        <v>255</v>
      </c>
      <c r="E2316" s="155" t="s">
        <v>352</v>
      </c>
      <c r="F2316" s="156">
        <v>9695</v>
      </c>
      <c r="G2316" s="155" t="s">
        <v>295</v>
      </c>
      <c r="H2316" s="155" t="s">
        <v>297</v>
      </c>
      <c r="I2316" s="157">
        <v>41598</v>
      </c>
      <c r="J2316" s="156">
        <v>8614</v>
      </c>
      <c r="K2316" s="167">
        <v>0.95</v>
      </c>
    </row>
    <row r="2317" spans="1:11" x14ac:dyDescent="0.25">
      <c r="A2317" s="153">
        <v>2313</v>
      </c>
      <c r="B2317" s="154" t="s">
        <v>2877</v>
      </c>
      <c r="C2317" s="154" t="s">
        <v>254</v>
      </c>
      <c r="D2317" s="154" t="s">
        <v>255</v>
      </c>
      <c r="E2317" s="155" t="s">
        <v>352</v>
      </c>
      <c r="F2317" s="156">
        <v>10605</v>
      </c>
      <c r="G2317" s="155" t="s">
        <v>295</v>
      </c>
      <c r="H2317" s="155" t="s">
        <v>304</v>
      </c>
      <c r="I2317" s="157">
        <v>41668</v>
      </c>
      <c r="J2317" s="156">
        <v>9846.75</v>
      </c>
      <c r="K2317" s="167">
        <v>0.99</v>
      </c>
    </row>
    <row r="2318" spans="1:11" x14ac:dyDescent="0.25">
      <c r="A2318" s="153">
        <v>2314</v>
      </c>
      <c r="B2318" s="154" t="s">
        <v>253</v>
      </c>
      <c r="C2318" s="154" t="s">
        <v>254</v>
      </c>
      <c r="D2318" s="154" t="s">
        <v>255</v>
      </c>
      <c r="E2318" s="155" t="s">
        <v>253</v>
      </c>
      <c r="F2318" s="156" t="s">
        <v>253</v>
      </c>
      <c r="G2318" s="155" t="s">
        <v>295</v>
      </c>
      <c r="H2318" s="155" t="s">
        <v>253</v>
      </c>
      <c r="I2318" s="157" t="s">
        <v>253</v>
      </c>
      <c r="J2318" s="156" t="s">
        <v>253</v>
      </c>
      <c r="K2318" s="167" t="s">
        <v>253</v>
      </c>
    </row>
    <row r="2319" spans="1:11" x14ac:dyDescent="0.25">
      <c r="A2319" s="153">
        <v>2315</v>
      </c>
      <c r="B2319" s="154" t="s">
        <v>2878</v>
      </c>
      <c r="C2319" s="154" t="s">
        <v>254</v>
      </c>
      <c r="D2319" s="154" t="s">
        <v>255</v>
      </c>
      <c r="E2319" s="155" t="s">
        <v>352</v>
      </c>
      <c r="F2319" s="156">
        <v>4935</v>
      </c>
      <c r="G2319" s="155" t="s">
        <v>295</v>
      </c>
      <c r="H2319" s="155" t="s">
        <v>74</v>
      </c>
      <c r="I2319" s="157">
        <v>41617</v>
      </c>
      <c r="J2319" s="156">
        <v>4614.2299999999996</v>
      </c>
      <c r="K2319" s="167">
        <v>1</v>
      </c>
    </row>
    <row r="2320" spans="1:11" x14ac:dyDescent="0.25">
      <c r="A2320" s="153">
        <v>2316</v>
      </c>
      <c r="B2320" s="154" t="s">
        <v>2879</v>
      </c>
      <c r="C2320" s="154" t="s">
        <v>294</v>
      </c>
      <c r="D2320" s="154" t="s">
        <v>255</v>
      </c>
      <c r="E2320" s="155" t="s">
        <v>352</v>
      </c>
      <c r="F2320" s="156">
        <v>480</v>
      </c>
      <c r="G2320" s="155" t="s">
        <v>295</v>
      </c>
      <c r="H2320" s="155" t="s">
        <v>297</v>
      </c>
      <c r="I2320" s="157">
        <v>41611</v>
      </c>
      <c r="J2320" s="156">
        <v>433.68</v>
      </c>
      <c r="K2320" s="167">
        <v>0.96</v>
      </c>
    </row>
    <row r="2321" spans="1:11" x14ac:dyDescent="0.25">
      <c r="A2321" s="153">
        <v>2317</v>
      </c>
      <c r="B2321" s="154" t="s">
        <v>2880</v>
      </c>
      <c r="C2321" s="154" t="s">
        <v>294</v>
      </c>
      <c r="D2321" s="154" t="s">
        <v>255</v>
      </c>
      <c r="E2321" s="155" t="s">
        <v>352</v>
      </c>
      <c r="F2321" s="156">
        <v>2068.33</v>
      </c>
      <c r="G2321" s="155" t="s">
        <v>295</v>
      </c>
      <c r="H2321" s="155" t="s">
        <v>304</v>
      </c>
      <c r="I2321" s="157">
        <v>41596</v>
      </c>
      <c r="J2321" s="156">
        <v>1941.12</v>
      </c>
      <c r="K2321" s="167">
        <v>1</v>
      </c>
    </row>
    <row r="2322" spans="1:11" x14ac:dyDescent="0.25">
      <c r="A2322" s="153">
        <v>2318</v>
      </c>
      <c r="B2322" s="154" t="s">
        <v>2881</v>
      </c>
      <c r="C2322" s="154" t="s">
        <v>294</v>
      </c>
      <c r="D2322" s="154" t="s">
        <v>255</v>
      </c>
      <c r="E2322" s="155" t="s">
        <v>352</v>
      </c>
      <c r="F2322" s="156">
        <v>2946.67</v>
      </c>
      <c r="G2322" s="155" t="s">
        <v>295</v>
      </c>
      <c r="H2322" s="155" t="s">
        <v>304</v>
      </c>
      <c r="I2322" s="157">
        <v>41612</v>
      </c>
      <c r="J2322" s="156">
        <v>2765.44</v>
      </c>
      <c r="K2322" s="167">
        <v>1</v>
      </c>
    </row>
    <row r="2323" spans="1:11" x14ac:dyDescent="0.25">
      <c r="A2323" s="153">
        <v>2319</v>
      </c>
      <c r="B2323" s="154" t="s">
        <v>2882</v>
      </c>
      <c r="C2323" s="154" t="s">
        <v>294</v>
      </c>
      <c r="D2323" s="154" t="s">
        <v>255</v>
      </c>
      <c r="E2323" s="155" t="s">
        <v>352</v>
      </c>
      <c r="F2323" s="156">
        <v>480</v>
      </c>
      <c r="G2323" s="155" t="s">
        <v>295</v>
      </c>
      <c r="H2323" s="155" t="s">
        <v>297</v>
      </c>
      <c r="I2323" s="157">
        <v>41611</v>
      </c>
      <c r="J2323" s="156">
        <v>456</v>
      </c>
      <c r="K2323" s="167">
        <v>1.01</v>
      </c>
    </row>
    <row r="2324" spans="1:11" x14ac:dyDescent="0.25">
      <c r="A2324" s="153">
        <v>2320</v>
      </c>
      <c r="B2324" s="154" t="s">
        <v>2883</v>
      </c>
      <c r="C2324" s="154" t="s">
        <v>254</v>
      </c>
      <c r="D2324" s="154" t="s">
        <v>255</v>
      </c>
      <c r="E2324" s="155" t="s">
        <v>352</v>
      </c>
      <c r="F2324" s="156">
        <v>2677.5</v>
      </c>
      <c r="G2324" s="155" t="s">
        <v>295</v>
      </c>
      <c r="H2324" s="155" t="s">
        <v>309</v>
      </c>
      <c r="I2324" s="157">
        <v>41591</v>
      </c>
      <c r="J2324" s="156">
        <v>2378.9499999999998</v>
      </c>
      <c r="K2324" s="167">
        <v>0.95</v>
      </c>
    </row>
    <row r="2325" spans="1:11" x14ac:dyDescent="0.25">
      <c r="A2325" s="153">
        <v>2321</v>
      </c>
      <c r="B2325" s="154" t="s">
        <v>253</v>
      </c>
      <c r="C2325" s="154" t="s">
        <v>254</v>
      </c>
      <c r="D2325" s="154" t="s">
        <v>255</v>
      </c>
      <c r="E2325" s="155" t="s">
        <v>253</v>
      </c>
      <c r="F2325" s="156" t="s">
        <v>253</v>
      </c>
      <c r="G2325" s="155" t="s">
        <v>295</v>
      </c>
      <c r="H2325" s="155" t="s">
        <v>253</v>
      </c>
      <c r="I2325" s="157" t="s">
        <v>253</v>
      </c>
      <c r="J2325" s="156" t="s">
        <v>253</v>
      </c>
      <c r="K2325" s="167" t="s">
        <v>253</v>
      </c>
    </row>
    <row r="2326" spans="1:11" x14ac:dyDescent="0.25">
      <c r="A2326" s="153">
        <v>2322</v>
      </c>
      <c r="B2326" s="154" t="s">
        <v>2884</v>
      </c>
      <c r="C2326" s="154" t="s">
        <v>294</v>
      </c>
      <c r="D2326" s="154" t="s">
        <v>255</v>
      </c>
      <c r="E2326" s="155" t="s">
        <v>352</v>
      </c>
      <c r="F2326" s="156">
        <v>1827.5</v>
      </c>
      <c r="G2326" s="155" t="s">
        <v>295</v>
      </c>
      <c r="H2326" s="155" t="s">
        <v>304</v>
      </c>
      <c r="I2326" s="157">
        <v>41611</v>
      </c>
      <c r="J2326" s="156">
        <v>1800.09</v>
      </c>
      <c r="K2326" s="167">
        <v>1.05</v>
      </c>
    </row>
    <row r="2327" spans="1:11" x14ac:dyDescent="0.25">
      <c r="A2327" s="153">
        <v>2323</v>
      </c>
      <c r="B2327" s="154" t="s">
        <v>2885</v>
      </c>
      <c r="C2327" s="154" t="s">
        <v>294</v>
      </c>
      <c r="D2327" s="154" t="s">
        <v>255</v>
      </c>
      <c r="E2327" s="155" t="s">
        <v>352</v>
      </c>
      <c r="F2327" s="156">
        <v>3371.67</v>
      </c>
      <c r="G2327" s="155" t="s">
        <v>295</v>
      </c>
      <c r="H2327" s="155" t="s">
        <v>304</v>
      </c>
      <c r="I2327" s="157">
        <v>41668</v>
      </c>
      <c r="J2327" s="156">
        <v>3152.52</v>
      </c>
      <c r="K2327" s="167">
        <v>1</v>
      </c>
    </row>
    <row r="2328" spans="1:11" x14ac:dyDescent="0.25">
      <c r="A2328" s="153">
        <v>2324</v>
      </c>
      <c r="B2328" s="154" t="s">
        <v>2886</v>
      </c>
      <c r="C2328" s="154" t="s">
        <v>294</v>
      </c>
      <c r="D2328" s="154" t="s">
        <v>255</v>
      </c>
      <c r="E2328" s="155" t="s">
        <v>352</v>
      </c>
      <c r="F2328" s="156">
        <v>4335</v>
      </c>
      <c r="G2328" s="155" t="s">
        <v>295</v>
      </c>
      <c r="H2328" s="155" t="s">
        <v>304</v>
      </c>
      <c r="I2328" s="157">
        <v>41726</v>
      </c>
      <c r="J2328" s="156">
        <v>4053.23</v>
      </c>
      <c r="K2328" s="167">
        <v>1</v>
      </c>
    </row>
    <row r="2329" spans="1:11" x14ac:dyDescent="0.25">
      <c r="A2329" s="153">
        <v>2325</v>
      </c>
      <c r="B2329" s="154" t="s">
        <v>2887</v>
      </c>
      <c r="C2329" s="154" t="s">
        <v>294</v>
      </c>
      <c r="D2329" s="154" t="s">
        <v>255</v>
      </c>
      <c r="E2329" s="155" t="s">
        <v>352</v>
      </c>
      <c r="F2329" s="156">
        <v>10044</v>
      </c>
      <c r="G2329" s="155" t="s">
        <v>295</v>
      </c>
      <c r="H2329" s="155" t="s">
        <v>297</v>
      </c>
      <c r="I2329" s="157">
        <v>41627</v>
      </c>
      <c r="J2329" s="156">
        <v>8924.1</v>
      </c>
      <c r="K2329" s="167">
        <v>0.95</v>
      </c>
    </row>
    <row r="2330" spans="1:11" x14ac:dyDescent="0.25">
      <c r="A2330" s="153">
        <v>2326</v>
      </c>
      <c r="B2330" s="154" t="s">
        <v>2888</v>
      </c>
      <c r="C2330" s="154" t="s">
        <v>294</v>
      </c>
      <c r="D2330" s="154" t="s">
        <v>255</v>
      </c>
      <c r="E2330" s="155" t="s">
        <v>352</v>
      </c>
      <c r="F2330" s="156">
        <v>10044</v>
      </c>
      <c r="G2330" s="155" t="s">
        <v>295</v>
      </c>
      <c r="H2330" s="155" t="s">
        <v>302</v>
      </c>
      <c r="I2330" s="157">
        <v>41612</v>
      </c>
      <c r="J2330" s="156">
        <v>8924.09</v>
      </c>
      <c r="K2330" s="167">
        <v>0.95</v>
      </c>
    </row>
    <row r="2331" spans="1:11" x14ac:dyDescent="0.25">
      <c r="A2331" s="153">
        <v>2327</v>
      </c>
      <c r="B2331" s="154" t="s">
        <v>2889</v>
      </c>
      <c r="C2331" s="154" t="s">
        <v>254</v>
      </c>
      <c r="D2331" s="154" t="s">
        <v>255</v>
      </c>
      <c r="E2331" s="155" t="s">
        <v>352</v>
      </c>
      <c r="F2331" s="156">
        <v>3150</v>
      </c>
      <c r="G2331" s="155" t="s">
        <v>295</v>
      </c>
      <c r="H2331" s="155" t="s">
        <v>74</v>
      </c>
      <c r="I2331" s="157">
        <v>41599</v>
      </c>
      <c r="J2331" s="156">
        <v>2945.25</v>
      </c>
      <c r="K2331" s="167">
        <v>1</v>
      </c>
    </row>
    <row r="2332" spans="1:11" x14ac:dyDescent="0.25">
      <c r="A2332" s="153">
        <v>2328</v>
      </c>
      <c r="B2332" s="154" t="s">
        <v>253</v>
      </c>
      <c r="C2332" s="154" t="s">
        <v>254</v>
      </c>
      <c r="D2332" s="154" t="s">
        <v>255</v>
      </c>
      <c r="E2332" s="155" t="s">
        <v>253</v>
      </c>
      <c r="F2332" s="156" t="s">
        <v>253</v>
      </c>
      <c r="G2332" s="155" t="s">
        <v>295</v>
      </c>
      <c r="H2332" s="155" t="s">
        <v>253</v>
      </c>
      <c r="I2332" s="157" t="s">
        <v>253</v>
      </c>
      <c r="J2332" s="156" t="s">
        <v>253</v>
      </c>
      <c r="K2332" s="167" t="s">
        <v>253</v>
      </c>
    </row>
    <row r="2333" spans="1:11" x14ac:dyDescent="0.25">
      <c r="A2333" s="153">
        <v>2329</v>
      </c>
      <c r="B2333" s="154" t="s">
        <v>2890</v>
      </c>
      <c r="C2333" s="154" t="s">
        <v>254</v>
      </c>
      <c r="D2333" s="154" t="s">
        <v>255</v>
      </c>
      <c r="E2333" s="155" t="s">
        <v>352</v>
      </c>
      <c r="F2333" s="156">
        <v>14122.5</v>
      </c>
      <c r="G2333" s="155" t="s">
        <v>295</v>
      </c>
      <c r="H2333" s="155" t="s">
        <v>320</v>
      </c>
      <c r="I2333" s="157">
        <v>41663</v>
      </c>
      <c r="J2333" s="156">
        <v>12547.84</v>
      </c>
      <c r="K2333" s="167">
        <v>0.95</v>
      </c>
    </row>
    <row r="2334" spans="1:11" x14ac:dyDescent="0.25">
      <c r="A2334" s="153">
        <v>2330</v>
      </c>
      <c r="B2334" s="154" t="s">
        <v>2891</v>
      </c>
      <c r="C2334" s="154" t="s">
        <v>254</v>
      </c>
      <c r="D2334" s="154" t="s">
        <v>255</v>
      </c>
      <c r="E2334" s="155" t="s">
        <v>352</v>
      </c>
      <c r="F2334" s="156">
        <v>22470</v>
      </c>
      <c r="G2334" s="155" t="s">
        <v>295</v>
      </c>
      <c r="H2334" s="155" t="s">
        <v>320</v>
      </c>
      <c r="I2334" s="157">
        <v>41663</v>
      </c>
      <c r="J2334" s="156">
        <v>19964.59</v>
      </c>
      <c r="K2334" s="167">
        <v>0.95</v>
      </c>
    </row>
    <row r="2335" spans="1:11" x14ac:dyDescent="0.25">
      <c r="A2335" s="153">
        <v>2331</v>
      </c>
      <c r="B2335" s="154" t="s">
        <v>2892</v>
      </c>
      <c r="C2335" s="154" t="s">
        <v>294</v>
      </c>
      <c r="D2335" s="154" t="s">
        <v>255</v>
      </c>
      <c r="E2335" s="155" t="s">
        <v>352</v>
      </c>
      <c r="F2335" s="156">
        <v>1983.33</v>
      </c>
      <c r="G2335" s="155" t="s">
        <v>295</v>
      </c>
      <c r="H2335" s="155" t="s">
        <v>304</v>
      </c>
      <c r="I2335" s="157">
        <v>41611</v>
      </c>
      <c r="J2335" s="156">
        <v>1861.36</v>
      </c>
      <c r="K2335" s="167">
        <v>1</v>
      </c>
    </row>
    <row r="2336" spans="1:11" x14ac:dyDescent="0.25">
      <c r="A2336" s="153">
        <v>2332</v>
      </c>
      <c r="B2336" s="154" t="s">
        <v>2893</v>
      </c>
      <c r="C2336" s="154" t="s">
        <v>294</v>
      </c>
      <c r="D2336" s="154" t="s">
        <v>255</v>
      </c>
      <c r="E2336" s="155" t="s">
        <v>352</v>
      </c>
      <c r="F2336" s="156">
        <v>2170</v>
      </c>
      <c r="G2336" s="155" t="s">
        <v>295</v>
      </c>
      <c r="H2336" s="155" t="s">
        <v>320</v>
      </c>
      <c r="I2336" s="157">
        <v>41684</v>
      </c>
      <c r="J2336" s="156">
        <v>1928.04</v>
      </c>
      <c r="K2336" s="167">
        <v>0.95</v>
      </c>
    </row>
    <row r="2337" spans="1:11" x14ac:dyDescent="0.25">
      <c r="A2337" s="153">
        <v>2333</v>
      </c>
      <c r="B2337" s="154" t="s">
        <v>2745</v>
      </c>
      <c r="C2337" s="154" t="s">
        <v>294</v>
      </c>
      <c r="D2337" s="154" t="s">
        <v>255</v>
      </c>
      <c r="E2337" s="155" t="s">
        <v>352</v>
      </c>
      <c r="F2337" s="156">
        <v>945</v>
      </c>
      <c r="G2337" s="155" t="s">
        <v>295</v>
      </c>
      <c r="H2337" s="155" t="s">
        <v>325</v>
      </c>
      <c r="I2337" s="157">
        <v>41607</v>
      </c>
      <c r="J2337" s="156">
        <v>883.58</v>
      </c>
      <c r="K2337" s="167">
        <v>1</v>
      </c>
    </row>
    <row r="2338" spans="1:11" x14ac:dyDescent="0.25">
      <c r="A2338" s="153">
        <v>2334</v>
      </c>
      <c r="B2338" s="154" t="s">
        <v>253</v>
      </c>
      <c r="C2338" s="154" t="s">
        <v>254</v>
      </c>
      <c r="D2338" s="154" t="s">
        <v>255</v>
      </c>
      <c r="E2338" s="155" t="s">
        <v>253</v>
      </c>
      <c r="F2338" s="156" t="s">
        <v>253</v>
      </c>
      <c r="G2338" s="155" t="s">
        <v>295</v>
      </c>
      <c r="H2338" s="155" t="s">
        <v>253</v>
      </c>
      <c r="I2338" s="157" t="s">
        <v>253</v>
      </c>
      <c r="J2338" s="156" t="s">
        <v>253</v>
      </c>
      <c r="K2338" s="167" t="s">
        <v>253</v>
      </c>
    </row>
    <row r="2339" spans="1:11" x14ac:dyDescent="0.25">
      <c r="A2339" s="153">
        <v>2335</v>
      </c>
      <c r="B2339" s="154" t="s">
        <v>2894</v>
      </c>
      <c r="C2339" s="154" t="s">
        <v>254</v>
      </c>
      <c r="D2339" s="154" t="s">
        <v>255</v>
      </c>
      <c r="E2339" s="155" t="s">
        <v>352</v>
      </c>
      <c r="F2339" s="156">
        <v>13650</v>
      </c>
      <c r="G2339" s="155" t="s">
        <v>295</v>
      </c>
      <c r="H2339" s="155" t="s">
        <v>302</v>
      </c>
      <c r="I2339" s="157">
        <v>41611</v>
      </c>
      <c r="J2339" s="156">
        <v>12128.02</v>
      </c>
      <c r="K2339" s="167">
        <v>0.95</v>
      </c>
    </row>
    <row r="2340" spans="1:11" x14ac:dyDescent="0.25">
      <c r="A2340" s="153">
        <v>2336</v>
      </c>
      <c r="B2340" s="154" t="s">
        <v>2895</v>
      </c>
      <c r="C2340" s="154" t="s">
        <v>294</v>
      </c>
      <c r="D2340" s="154" t="s">
        <v>255</v>
      </c>
      <c r="E2340" s="155" t="s">
        <v>352</v>
      </c>
      <c r="F2340" s="156">
        <v>6982.5</v>
      </c>
      <c r="G2340" s="155" t="s">
        <v>295</v>
      </c>
      <c r="H2340" s="155" t="s">
        <v>302</v>
      </c>
      <c r="I2340" s="157">
        <v>41611</v>
      </c>
      <c r="J2340" s="156">
        <v>6203.95</v>
      </c>
      <c r="K2340" s="167">
        <v>0.95</v>
      </c>
    </row>
    <row r="2341" spans="1:11" x14ac:dyDescent="0.25">
      <c r="A2341" s="153">
        <v>2337</v>
      </c>
      <c r="B2341" s="154" t="s">
        <v>253</v>
      </c>
      <c r="C2341" s="154" t="s">
        <v>254</v>
      </c>
      <c r="D2341" s="154" t="s">
        <v>255</v>
      </c>
      <c r="E2341" s="155" t="s">
        <v>253</v>
      </c>
      <c r="F2341" s="156" t="s">
        <v>253</v>
      </c>
      <c r="G2341" s="155" t="s">
        <v>295</v>
      </c>
      <c r="H2341" s="155" t="s">
        <v>253</v>
      </c>
      <c r="I2341" s="157" t="s">
        <v>253</v>
      </c>
      <c r="J2341" s="156" t="s">
        <v>253</v>
      </c>
      <c r="K2341" s="167" t="s">
        <v>253</v>
      </c>
    </row>
    <row r="2342" spans="1:11" x14ac:dyDescent="0.25">
      <c r="A2342" s="153">
        <v>2338</v>
      </c>
      <c r="B2342" s="154" t="s">
        <v>2896</v>
      </c>
      <c r="C2342" s="154" t="s">
        <v>294</v>
      </c>
      <c r="D2342" s="154" t="s">
        <v>255</v>
      </c>
      <c r="E2342" s="155" t="s">
        <v>352</v>
      </c>
      <c r="F2342" s="156">
        <v>3797.5</v>
      </c>
      <c r="G2342" s="155" t="s">
        <v>295</v>
      </c>
      <c r="H2342" s="155" t="s">
        <v>297</v>
      </c>
      <c r="I2342" s="157">
        <v>41611</v>
      </c>
      <c r="J2342" s="156">
        <v>3244.02</v>
      </c>
      <c r="K2342" s="167">
        <v>0.91</v>
      </c>
    </row>
    <row r="2343" spans="1:11" x14ac:dyDescent="0.25">
      <c r="A2343" s="153">
        <v>2339</v>
      </c>
      <c r="B2343" s="154" t="s">
        <v>2897</v>
      </c>
      <c r="C2343" s="154" t="s">
        <v>254</v>
      </c>
      <c r="D2343" s="154" t="s">
        <v>255</v>
      </c>
      <c r="E2343" s="155" t="s">
        <v>352</v>
      </c>
      <c r="F2343" s="156">
        <v>8120</v>
      </c>
      <c r="G2343" s="155" t="s">
        <v>295</v>
      </c>
      <c r="H2343" s="155" t="s">
        <v>324</v>
      </c>
      <c r="I2343" s="157">
        <v>41617</v>
      </c>
      <c r="J2343" s="156">
        <v>7214.62</v>
      </c>
      <c r="K2343" s="167">
        <v>0.95</v>
      </c>
    </row>
    <row r="2344" spans="1:11" x14ac:dyDescent="0.25">
      <c r="A2344" s="153">
        <v>2340</v>
      </c>
      <c r="B2344" s="154" t="s">
        <v>2898</v>
      </c>
      <c r="C2344" s="154" t="s">
        <v>294</v>
      </c>
      <c r="D2344" s="154" t="s">
        <v>255</v>
      </c>
      <c r="E2344" s="155" t="s">
        <v>352</v>
      </c>
      <c r="F2344" s="156">
        <v>578</v>
      </c>
      <c r="G2344" s="155" t="s">
        <v>295</v>
      </c>
      <c r="H2344" s="155" t="s">
        <v>297</v>
      </c>
      <c r="I2344" s="157">
        <v>41627</v>
      </c>
      <c r="J2344" s="156">
        <v>522.22</v>
      </c>
      <c r="K2344" s="167">
        <v>0.96</v>
      </c>
    </row>
    <row r="2345" spans="1:11" x14ac:dyDescent="0.25">
      <c r="A2345" s="153">
        <v>2341</v>
      </c>
      <c r="B2345" s="154" t="s">
        <v>2899</v>
      </c>
      <c r="C2345" s="154" t="s">
        <v>254</v>
      </c>
      <c r="D2345" s="154" t="s">
        <v>255</v>
      </c>
      <c r="E2345" s="155" t="s">
        <v>352</v>
      </c>
      <c r="F2345" s="156">
        <v>2520</v>
      </c>
      <c r="G2345" s="155" t="s">
        <v>295</v>
      </c>
      <c r="H2345" s="155" t="s">
        <v>297</v>
      </c>
      <c r="I2345" s="157">
        <v>41652</v>
      </c>
      <c r="J2345" s="156">
        <v>2239.02</v>
      </c>
      <c r="K2345" s="167">
        <v>0.95</v>
      </c>
    </row>
    <row r="2346" spans="1:11" x14ac:dyDescent="0.25">
      <c r="A2346" s="153">
        <v>2342</v>
      </c>
      <c r="B2346" s="154" t="s">
        <v>2900</v>
      </c>
      <c r="C2346" s="154" t="s">
        <v>294</v>
      </c>
      <c r="D2346" s="154" t="s">
        <v>255</v>
      </c>
      <c r="E2346" s="155" t="s">
        <v>352</v>
      </c>
      <c r="F2346" s="156">
        <v>2905</v>
      </c>
      <c r="G2346" s="155" t="s">
        <v>295</v>
      </c>
      <c r="H2346" s="155" t="s">
        <v>322</v>
      </c>
      <c r="I2346" s="157">
        <v>41618</v>
      </c>
      <c r="J2346" s="156">
        <v>2905</v>
      </c>
      <c r="K2346" s="167">
        <v>1.07</v>
      </c>
    </row>
    <row r="2347" spans="1:11" x14ac:dyDescent="0.25">
      <c r="A2347" s="153">
        <v>2343</v>
      </c>
      <c r="B2347" s="154" t="s">
        <v>2901</v>
      </c>
      <c r="C2347" s="154" t="s">
        <v>254</v>
      </c>
      <c r="D2347" s="154" t="s">
        <v>255</v>
      </c>
      <c r="E2347" s="155" t="s">
        <v>352</v>
      </c>
      <c r="F2347" s="156">
        <v>6510</v>
      </c>
      <c r="G2347" s="155" t="s">
        <v>295</v>
      </c>
      <c r="H2347" s="155" t="s">
        <v>302</v>
      </c>
      <c r="I2347" s="157">
        <v>41612</v>
      </c>
      <c r="J2347" s="156">
        <v>5784.13</v>
      </c>
      <c r="K2347" s="167">
        <v>0.95</v>
      </c>
    </row>
    <row r="2348" spans="1:11" x14ac:dyDescent="0.25">
      <c r="A2348" s="153">
        <v>2344</v>
      </c>
      <c r="B2348" s="154" t="s">
        <v>2902</v>
      </c>
      <c r="C2348" s="154" t="s">
        <v>294</v>
      </c>
      <c r="D2348" s="154" t="s">
        <v>255</v>
      </c>
      <c r="E2348" s="155" t="s">
        <v>352</v>
      </c>
      <c r="F2348" s="156">
        <v>3758.75</v>
      </c>
      <c r="G2348" s="155" t="s">
        <v>295</v>
      </c>
      <c r="H2348" s="155" t="s">
        <v>309</v>
      </c>
      <c r="I2348" s="157">
        <v>41627</v>
      </c>
      <c r="J2348" s="156">
        <v>3339.65</v>
      </c>
      <c r="K2348" s="167">
        <v>0.95</v>
      </c>
    </row>
    <row r="2349" spans="1:11" x14ac:dyDescent="0.25">
      <c r="A2349" s="153">
        <v>2345</v>
      </c>
      <c r="B2349" s="154" t="s">
        <v>2903</v>
      </c>
      <c r="C2349" s="154" t="s">
        <v>294</v>
      </c>
      <c r="D2349" s="154" t="s">
        <v>255</v>
      </c>
      <c r="E2349" s="155" t="s">
        <v>352</v>
      </c>
      <c r="F2349" s="156">
        <v>3541.67</v>
      </c>
      <c r="G2349" s="155" t="s">
        <v>295</v>
      </c>
      <c r="H2349" s="155" t="s">
        <v>304</v>
      </c>
      <c r="I2349" s="157">
        <v>41668</v>
      </c>
      <c r="J2349" s="156">
        <v>3311.47</v>
      </c>
      <c r="K2349" s="167">
        <v>1</v>
      </c>
    </row>
    <row r="2350" spans="1:11" x14ac:dyDescent="0.25">
      <c r="A2350" s="153">
        <v>2346</v>
      </c>
      <c r="B2350" s="154" t="s">
        <v>2904</v>
      </c>
      <c r="C2350" s="154" t="s">
        <v>294</v>
      </c>
      <c r="D2350" s="154" t="s">
        <v>255</v>
      </c>
      <c r="E2350" s="155" t="s">
        <v>352</v>
      </c>
      <c r="F2350" s="156">
        <v>1937</v>
      </c>
      <c r="G2350" s="155" t="s">
        <v>295</v>
      </c>
      <c r="H2350" s="155" t="s">
        <v>297</v>
      </c>
      <c r="I2350" s="157">
        <v>41631</v>
      </c>
      <c r="J2350" s="156">
        <v>1721.02</v>
      </c>
      <c r="K2350" s="167">
        <v>0.95</v>
      </c>
    </row>
    <row r="2351" spans="1:11" x14ac:dyDescent="0.25">
      <c r="A2351" s="153">
        <v>2347</v>
      </c>
      <c r="B2351" s="154" t="s">
        <v>2905</v>
      </c>
      <c r="C2351" s="154" t="s">
        <v>254</v>
      </c>
      <c r="D2351" s="154" t="s">
        <v>255</v>
      </c>
      <c r="E2351" s="155" t="s">
        <v>352</v>
      </c>
      <c r="F2351" s="156">
        <v>41352.5</v>
      </c>
      <c r="G2351" s="155" t="s">
        <v>295</v>
      </c>
      <c r="H2351" s="155" t="s">
        <v>316</v>
      </c>
      <c r="I2351" s="157">
        <v>41614</v>
      </c>
      <c r="J2351" s="156">
        <v>41352.5</v>
      </c>
      <c r="K2351" s="167">
        <v>1.07</v>
      </c>
    </row>
    <row r="2352" spans="1:11" x14ac:dyDescent="0.25">
      <c r="A2352" s="153">
        <v>2348</v>
      </c>
      <c r="B2352" s="154" t="s">
        <v>2906</v>
      </c>
      <c r="C2352" s="154" t="s">
        <v>294</v>
      </c>
      <c r="D2352" s="154" t="s">
        <v>255</v>
      </c>
      <c r="E2352" s="155" t="s">
        <v>352</v>
      </c>
      <c r="F2352" s="156">
        <v>968.75</v>
      </c>
      <c r="G2352" s="155" t="s">
        <v>295</v>
      </c>
      <c r="H2352" s="155" t="s">
        <v>320</v>
      </c>
      <c r="I2352" s="157">
        <v>41663</v>
      </c>
      <c r="J2352" s="156">
        <v>860.74</v>
      </c>
      <c r="K2352" s="167">
        <v>0.95</v>
      </c>
    </row>
    <row r="2353" spans="1:11" x14ac:dyDescent="0.25">
      <c r="A2353" s="153">
        <v>2349</v>
      </c>
      <c r="B2353" s="154" t="s">
        <v>2907</v>
      </c>
      <c r="C2353" s="154" t="s">
        <v>254</v>
      </c>
      <c r="D2353" s="154" t="s">
        <v>255</v>
      </c>
      <c r="E2353" s="155" t="s">
        <v>352</v>
      </c>
      <c r="F2353" s="156">
        <v>8505</v>
      </c>
      <c r="G2353" s="155" t="s">
        <v>295</v>
      </c>
      <c r="H2353" s="155" t="s">
        <v>297</v>
      </c>
      <c r="I2353" s="157">
        <v>41704</v>
      </c>
      <c r="J2353" s="156">
        <v>7556.69</v>
      </c>
      <c r="K2353" s="167">
        <v>0.95</v>
      </c>
    </row>
    <row r="2354" spans="1:11" x14ac:dyDescent="0.25">
      <c r="A2354" s="153">
        <v>2350</v>
      </c>
      <c r="B2354" s="154" t="s">
        <v>2908</v>
      </c>
      <c r="C2354" s="154" t="s">
        <v>294</v>
      </c>
      <c r="D2354" s="154" t="s">
        <v>255</v>
      </c>
      <c r="E2354" s="155" t="s">
        <v>352</v>
      </c>
      <c r="F2354" s="156">
        <v>10027.5</v>
      </c>
      <c r="G2354" s="155" t="s">
        <v>295</v>
      </c>
      <c r="H2354" s="155" t="s">
        <v>297</v>
      </c>
      <c r="I2354" s="157">
        <v>41704</v>
      </c>
      <c r="J2354" s="156">
        <v>8909.43</v>
      </c>
      <c r="K2354" s="167">
        <v>0.95</v>
      </c>
    </row>
    <row r="2355" spans="1:11" x14ac:dyDescent="0.25">
      <c r="A2355" s="153">
        <v>2351</v>
      </c>
      <c r="B2355" s="154" t="s">
        <v>2909</v>
      </c>
      <c r="C2355" s="154" t="s">
        <v>254</v>
      </c>
      <c r="D2355" s="154" t="s">
        <v>255</v>
      </c>
      <c r="E2355" s="155" t="s">
        <v>352</v>
      </c>
      <c r="F2355" s="156">
        <v>4567.5</v>
      </c>
      <c r="G2355" s="155" t="s">
        <v>295</v>
      </c>
      <c r="H2355" s="155" t="s">
        <v>297</v>
      </c>
      <c r="I2355" s="157">
        <v>41687</v>
      </c>
      <c r="J2355" s="156">
        <v>4498.99</v>
      </c>
      <c r="K2355" s="167">
        <v>1.05</v>
      </c>
    </row>
    <row r="2356" spans="1:11" x14ac:dyDescent="0.25">
      <c r="A2356" s="153">
        <v>2352</v>
      </c>
      <c r="B2356" s="154" t="s">
        <v>2910</v>
      </c>
      <c r="C2356" s="154" t="s">
        <v>294</v>
      </c>
      <c r="D2356" s="154" t="s">
        <v>255</v>
      </c>
      <c r="E2356" s="155" t="s">
        <v>352</v>
      </c>
      <c r="F2356" s="156">
        <v>1232.5</v>
      </c>
      <c r="G2356" s="155" t="s">
        <v>295</v>
      </c>
      <c r="H2356" s="155" t="s">
        <v>304</v>
      </c>
      <c r="I2356" s="157">
        <v>41619</v>
      </c>
      <c r="J2356" s="156">
        <v>1095.07</v>
      </c>
      <c r="K2356" s="167">
        <v>0.95</v>
      </c>
    </row>
    <row r="2357" spans="1:11" x14ac:dyDescent="0.25">
      <c r="A2357" s="153">
        <v>2353</v>
      </c>
      <c r="B2357" s="154" t="s">
        <v>2911</v>
      </c>
      <c r="C2357" s="154" t="s">
        <v>294</v>
      </c>
      <c r="D2357" s="154" t="s">
        <v>255</v>
      </c>
      <c r="E2357" s="155" t="s">
        <v>352</v>
      </c>
      <c r="F2357" s="156">
        <v>4495</v>
      </c>
      <c r="G2357" s="155" t="s">
        <v>295</v>
      </c>
      <c r="H2357" s="155" t="s">
        <v>309</v>
      </c>
      <c r="I2357" s="157">
        <v>41649</v>
      </c>
      <c r="J2357" s="156">
        <v>3925.45</v>
      </c>
      <c r="K2357" s="167">
        <v>0.93</v>
      </c>
    </row>
    <row r="2358" spans="1:11" x14ac:dyDescent="0.25">
      <c r="A2358" s="153">
        <v>2354</v>
      </c>
      <c r="B2358" s="154" t="s">
        <v>2912</v>
      </c>
      <c r="C2358" s="154" t="s">
        <v>254</v>
      </c>
      <c r="D2358" s="154" t="s">
        <v>255</v>
      </c>
      <c r="E2358" s="155" t="s">
        <v>352</v>
      </c>
      <c r="F2358" s="156">
        <v>4987.5</v>
      </c>
      <c r="G2358" s="155" t="s">
        <v>295</v>
      </c>
      <c r="H2358" s="155" t="s">
        <v>309</v>
      </c>
      <c r="I2358" s="157">
        <v>41619</v>
      </c>
      <c r="J2358" s="156">
        <v>4663.3100000000004</v>
      </c>
      <c r="K2358" s="167">
        <v>1</v>
      </c>
    </row>
    <row r="2359" spans="1:11" x14ac:dyDescent="0.25">
      <c r="A2359" s="153">
        <v>2355</v>
      </c>
      <c r="B2359" s="154" t="s">
        <v>2913</v>
      </c>
      <c r="C2359" s="154" t="s">
        <v>254</v>
      </c>
      <c r="D2359" s="154" t="s">
        <v>255</v>
      </c>
      <c r="E2359" s="155" t="s">
        <v>352</v>
      </c>
      <c r="F2359" s="156">
        <v>32959.5</v>
      </c>
      <c r="G2359" s="155" t="s">
        <v>295</v>
      </c>
      <c r="H2359" s="155" t="s">
        <v>324</v>
      </c>
      <c r="I2359" s="157">
        <v>41624</v>
      </c>
      <c r="J2359" s="156">
        <v>29284.53</v>
      </c>
      <c r="K2359" s="167">
        <v>0.95</v>
      </c>
    </row>
    <row r="2360" spans="1:11" x14ac:dyDescent="0.25">
      <c r="A2360" s="153">
        <v>2356</v>
      </c>
      <c r="B2360" s="154" t="s">
        <v>2914</v>
      </c>
      <c r="C2360" s="154" t="s">
        <v>254</v>
      </c>
      <c r="D2360" s="154" t="s">
        <v>255</v>
      </c>
      <c r="E2360" s="155" t="s">
        <v>352</v>
      </c>
      <c r="F2360" s="156">
        <v>6500</v>
      </c>
      <c r="G2360" s="155" t="s">
        <v>295</v>
      </c>
      <c r="H2360" s="155" t="s">
        <v>304</v>
      </c>
      <c r="I2360" s="157">
        <v>41871</v>
      </c>
      <c r="J2360" s="156">
        <v>5775.25</v>
      </c>
      <c r="K2360" s="167">
        <v>0.95</v>
      </c>
    </row>
    <row r="2361" spans="1:11" x14ac:dyDescent="0.25">
      <c r="A2361" s="153">
        <v>2357</v>
      </c>
      <c r="B2361" s="154" t="s">
        <v>2915</v>
      </c>
      <c r="C2361" s="154" t="s">
        <v>254</v>
      </c>
      <c r="D2361" s="154" t="s">
        <v>255</v>
      </c>
      <c r="E2361" s="155" t="s">
        <v>352</v>
      </c>
      <c r="F2361" s="156">
        <v>12600</v>
      </c>
      <c r="G2361" s="155" t="s">
        <v>295</v>
      </c>
      <c r="H2361" s="155" t="s">
        <v>309</v>
      </c>
      <c r="I2361" s="157">
        <v>41620</v>
      </c>
      <c r="J2361" s="156">
        <v>10963.17</v>
      </c>
      <c r="K2361" s="167">
        <v>0.93</v>
      </c>
    </row>
    <row r="2362" spans="1:11" x14ac:dyDescent="0.25">
      <c r="A2362" s="153">
        <v>2358</v>
      </c>
      <c r="B2362" s="154" t="s">
        <v>2916</v>
      </c>
      <c r="C2362" s="154" t="s">
        <v>254</v>
      </c>
      <c r="D2362" s="154" t="s">
        <v>255</v>
      </c>
      <c r="E2362" s="155" t="s">
        <v>352</v>
      </c>
      <c r="F2362" s="156">
        <v>20500</v>
      </c>
      <c r="G2362" s="155" t="s">
        <v>295</v>
      </c>
      <c r="H2362" s="155" t="s">
        <v>304</v>
      </c>
      <c r="I2362" s="157">
        <v>41619</v>
      </c>
      <c r="J2362" s="156">
        <v>18214.25</v>
      </c>
      <c r="K2362" s="167">
        <v>0.95</v>
      </c>
    </row>
    <row r="2363" spans="1:11" x14ac:dyDescent="0.25">
      <c r="A2363" s="153">
        <v>2359</v>
      </c>
      <c r="B2363" s="154" t="s">
        <v>2917</v>
      </c>
      <c r="C2363" s="154" t="s">
        <v>254</v>
      </c>
      <c r="D2363" s="154" t="s">
        <v>255</v>
      </c>
      <c r="E2363" s="155" t="s">
        <v>352</v>
      </c>
      <c r="F2363" s="156">
        <v>11562.5</v>
      </c>
      <c r="G2363" s="155" t="s">
        <v>295</v>
      </c>
      <c r="H2363" s="155" t="s">
        <v>304</v>
      </c>
      <c r="I2363" s="157">
        <v>41619</v>
      </c>
      <c r="J2363" s="156">
        <v>10273.27</v>
      </c>
      <c r="K2363" s="167">
        <v>0.95</v>
      </c>
    </row>
    <row r="2364" spans="1:11" x14ac:dyDescent="0.25">
      <c r="A2364" s="153">
        <v>2360</v>
      </c>
      <c r="B2364" s="154" t="s">
        <v>2918</v>
      </c>
      <c r="C2364" s="154" t="s">
        <v>294</v>
      </c>
      <c r="D2364" s="154" t="s">
        <v>255</v>
      </c>
      <c r="E2364" s="155" t="s">
        <v>352</v>
      </c>
      <c r="F2364" s="156">
        <v>977.5</v>
      </c>
      <c r="G2364" s="155" t="s">
        <v>295</v>
      </c>
      <c r="H2364" s="155" t="s">
        <v>304</v>
      </c>
      <c r="I2364" s="157">
        <v>41619</v>
      </c>
      <c r="J2364" s="156">
        <v>868.49</v>
      </c>
      <c r="K2364" s="167">
        <v>0.95</v>
      </c>
    </row>
    <row r="2365" spans="1:11" x14ac:dyDescent="0.25">
      <c r="A2365" s="153">
        <v>2361</v>
      </c>
      <c r="B2365" s="154" t="s">
        <v>2919</v>
      </c>
      <c r="C2365" s="154" t="s">
        <v>254</v>
      </c>
      <c r="D2365" s="154" t="s">
        <v>255</v>
      </c>
      <c r="E2365" s="155" t="s">
        <v>352</v>
      </c>
      <c r="F2365" s="156">
        <v>12062.5</v>
      </c>
      <c r="G2365" s="155" t="s">
        <v>295</v>
      </c>
      <c r="H2365" s="155" t="s">
        <v>304</v>
      </c>
      <c r="I2365" s="157">
        <v>41619</v>
      </c>
      <c r="J2365" s="156">
        <v>10717.53</v>
      </c>
      <c r="K2365" s="167">
        <v>0.95</v>
      </c>
    </row>
    <row r="2366" spans="1:11" x14ac:dyDescent="0.25">
      <c r="A2366" s="153">
        <v>2362</v>
      </c>
      <c r="B2366" s="154" t="s">
        <v>2920</v>
      </c>
      <c r="C2366" s="154" t="s">
        <v>294</v>
      </c>
      <c r="D2366" s="154" t="s">
        <v>255</v>
      </c>
      <c r="E2366" s="155" t="s">
        <v>352</v>
      </c>
      <c r="F2366" s="156">
        <v>1530</v>
      </c>
      <c r="G2366" s="155" t="s">
        <v>295</v>
      </c>
      <c r="H2366" s="155" t="s">
        <v>304</v>
      </c>
      <c r="I2366" s="157">
        <v>41619</v>
      </c>
      <c r="J2366" s="156">
        <v>1359.41</v>
      </c>
      <c r="K2366" s="167">
        <v>0.95</v>
      </c>
    </row>
    <row r="2367" spans="1:11" x14ac:dyDescent="0.25">
      <c r="A2367" s="153">
        <v>2363</v>
      </c>
      <c r="B2367" s="154" t="s">
        <v>2921</v>
      </c>
      <c r="C2367" s="154" t="s">
        <v>254</v>
      </c>
      <c r="D2367" s="154" t="s">
        <v>255</v>
      </c>
      <c r="E2367" s="155" t="s">
        <v>352</v>
      </c>
      <c r="F2367" s="156">
        <v>7395.83</v>
      </c>
      <c r="G2367" s="155" t="s">
        <v>295</v>
      </c>
      <c r="H2367" s="155" t="s">
        <v>304</v>
      </c>
      <c r="I2367" s="157">
        <v>41619</v>
      </c>
      <c r="J2367" s="156">
        <v>6571.21</v>
      </c>
      <c r="K2367" s="167">
        <v>0.95</v>
      </c>
    </row>
    <row r="2368" spans="1:11" x14ac:dyDescent="0.25">
      <c r="A2368" s="153">
        <v>2364</v>
      </c>
      <c r="B2368" s="154" t="s">
        <v>2922</v>
      </c>
      <c r="C2368" s="154" t="s">
        <v>276</v>
      </c>
      <c r="D2368" s="154" t="s">
        <v>255</v>
      </c>
      <c r="E2368" s="155" t="s">
        <v>352</v>
      </c>
      <c r="F2368" s="156">
        <v>6237.5</v>
      </c>
      <c r="G2368" s="155" t="s">
        <v>295</v>
      </c>
      <c r="H2368" s="155" t="s">
        <v>304</v>
      </c>
      <c r="I2368" s="157">
        <v>41619</v>
      </c>
      <c r="J2368" s="156">
        <v>5542.02</v>
      </c>
      <c r="K2368" s="167">
        <v>0.95</v>
      </c>
    </row>
    <row r="2369" spans="1:11" x14ac:dyDescent="0.25">
      <c r="A2369" s="153">
        <v>2365</v>
      </c>
      <c r="B2369" s="154" t="s">
        <v>2923</v>
      </c>
      <c r="C2369" s="154" t="s">
        <v>294</v>
      </c>
      <c r="D2369" s="154" t="s">
        <v>255</v>
      </c>
      <c r="E2369" s="155" t="s">
        <v>352</v>
      </c>
      <c r="F2369" s="156">
        <v>779</v>
      </c>
      <c r="G2369" s="155" t="s">
        <v>295</v>
      </c>
      <c r="H2369" s="155" t="s">
        <v>297</v>
      </c>
      <c r="I2369" s="157">
        <v>41652</v>
      </c>
      <c r="J2369" s="156">
        <v>693.14</v>
      </c>
      <c r="K2369" s="167">
        <v>0.95</v>
      </c>
    </row>
    <row r="2370" spans="1:11" x14ac:dyDescent="0.25">
      <c r="A2370" s="153">
        <v>2366</v>
      </c>
      <c r="B2370" s="154" t="s">
        <v>2869</v>
      </c>
      <c r="C2370" s="154" t="s">
        <v>294</v>
      </c>
      <c r="D2370" s="154" t="s">
        <v>255</v>
      </c>
      <c r="E2370" s="155" t="s">
        <v>352</v>
      </c>
      <c r="F2370" s="156">
        <v>1190</v>
      </c>
      <c r="G2370" s="155" t="s">
        <v>295</v>
      </c>
      <c r="H2370" s="155" t="s">
        <v>304</v>
      </c>
      <c r="I2370" s="157">
        <v>41624</v>
      </c>
      <c r="J2370" s="156">
        <v>1057.32</v>
      </c>
      <c r="K2370" s="167">
        <v>0.95</v>
      </c>
    </row>
    <row r="2371" spans="1:11" x14ac:dyDescent="0.25">
      <c r="A2371" s="153">
        <v>2367</v>
      </c>
      <c r="B2371" s="154" t="s">
        <v>2924</v>
      </c>
      <c r="C2371" s="154" t="s">
        <v>294</v>
      </c>
      <c r="D2371" s="154" t="s">
        <v>255</v>
      </c>
      <c r="E2371" s="155" t="s">
        <v>352</v>
      </c>
      <c r="F2371" s="156">
        <v>2776.67</v>
      </c>
      <c r="G2371" s="155" t="s">
        <v>295</v>
      </c>
      <c r="H2371" s="155" t="s">
        <v>304</v>
      </c>
      <c r="I2371" s="157">
        <v>41619</v>
      </c>
      <c r="J2371" s="156">
        <v>2467.06</v>
      </c>
      <c r="K2371" s="167">
        <v>0.95</v>
      </c>
    </row>
    <row r="2372" spans="1:11" x14ac:dyDescent="0.25">
      <c r="A2372" s="153">
        <v>2368</v>
      </c>
      <c r="B2372" s="154" t="s">
        <v>2925</v>
      </c>
      <c r="C2372" s="154" t="s">
        <v>294</v>
      </c>
      <c r="D2372" s="154" t="s">
        <v>255</v>
      </c>
      <c r="E2372" s="155" t="s">
        <v>352</v>
      </c>
      <c r="F2372" s="156">
        <v>4632.5</v>
      </c>
      <c r="G2372" s="155" t="s">
        <v>295</v>
      </c>
      <c r="H2372" s="155" t="s">
        <v>304</v>
      </c>
      <c r="I2372" s="157">
        <v>41668</v>
      </c>
      <c r="J2372" s="156">
        <v>4331.3900000000003</v>
      </c>
      <c r="K2372" s="167">
        <v>1</v>
      </c>
    </row>
    <row r="2373" spans="1:11" x14ac:dyDescent="0.25">
      <c r="A2373" s="153">
        <v>2369</v>
      </c>
      <c r="B2373" s="154" t="s">
        <v>2926</v>
      </c>
      <c r="C2373" s="154" t="s">
        <v>294</v>
      </c>
      <c r="D2373" s="154" t="s">
        <v>255</v>
      </c>
      <c r="E2373" s="155" t="s">
        <v>352</v>
      </c>
      <c r="F2373" s="156">
        <v>4037.5</v>
      </c>
      <c r="G2373" s="155" t="s">
        <v>295</v>
      </c>
      <c r="H2373" s="155" t="s">
        <v>304</v>
      </c>
      <c r="I2373" s="157">
        <v>41625</v>
      </c>
      <c r="J2373" s="156">
        <v>3587.32</v>
      </c>
      <c r="K2373" s="167">
        <v>0.95</v>
      </c>
    </row>
    <row r="2374" spans="1:11" x14ac:dyDescent="0.25">
      <c r="A2374" s="153">
        <v>2370</v>
      </c>
      <c r="B2374" s="154" t="s">
        <v>2927</v>
      </c>
      <c r="C2374" s="154" t="s">
        <v>294</v>
      </c>
      <c r="D2374" s="154" t="s">
        <v>255</v>
      </c>
      <c r="E2374" s="155" t="s">
        <v>352</v>
      </c>
      <c r="F2374" s="156">
        <v>9170</v>
      </c>
      <c r="G2374" s="155" t="s">
        <v>295</v>
      </c>
      <c r="H2374" s="155" t="s">
        <v>309</v>
      </c>
      <c r="I2374" s="157">
        <v>41624</v>
      </c>
      <c r="J2374" s="156">
        <v>8147.54</v>
      </c>
      <c r="K2374" s="167">
        <v>0.95</v>
      </c>
    </row>
    <row r="2375" spans="1:11" x14ac:dyDescent="0.25">
      <c r="A2375" s="153">
        <v>2371</v>
      </c>
      <c r="B2375" s="154" t="s">
        <v>2928</v>
      </c>
      <c r="C2375" s="154" t="s">
        <v>294</v>
      </c>
      <c r="D2375" s="154" t="s">
        <v>255</v>
      </c>
      <c r="E2375" s="155" t="s">
        <v>352</v>
      </c>
      <c r="F2375" s="156">
        <v>1538</v>
      </c>
      <c r="G2375" s="155" t="s">
        <v>295</v>
      </c>
      <c r="H2375" s="155" t="s">
        <v>297</v>
      </c>
      <c r="I2375" s="157">
        <v>41662</v>
      </c>
      <c r="J2375" s="156">
        <v>1366.51</v>
      </c>
      <c r="K2375" s="167">
        <v>0.95</v>
      </c>
    </row>
    <row r="2376" spans="1:11" x14ac:dyDescent="0.25">
      <c r="A2376" s="153">
        <v>2372</v>
      </c>
      <c r="B2376" s="154" t="s">
        <v>2929</v>
      </c>
      <c r="C2376" s="154" t="s">
        <v>254</v>
      </c>
      <c r="D2376" s="154" t="s">
        <v>255</v>
      </c>
      <c r="E2376" s="155" t="s">
        <v>352</v>
      </c>
      <c r="F2376" s="156">
        <v>5565</v>
      </c>
      <c r="G2376" s="155" t="s">
        <v>295</v>
      </c>
      <c r="H2376" s="155" t="s">
        <v>304</v>
      </c>
      <c r="I2376" s="157">
        <v>41625</v>
      </c>
      <c r="J2376" s="156">
        <v>4944.5</v>
      </c>
      <c r="K2376" s="167">
        <v>0.95</v>
      </c>
    </row>
    <row r="2377" spans="1:11" x14ac:dyDescent="0.25">
      <c r="A2377" s="153">
        <v>2373</v>
      </c>
      <c r="B2377" s="154" t="s">
        <v>253</v>
      </c>
      <c r="C2377" s="154" t="s">
        <v>254</v>
      </c>
      <c r="D2377" s="154" t="s">
        <v>255</v>
      </c>
      <c r="E2377" s="155" t="s">
        <v>253</v>
      </c>
      <c r="F2377" s="156" t="s">
        <v>253</v>
      </c>
      <c r="G2377" s="155" t="s">
        <v>295</v>
      </c>
      <c r="H2377" s="155" t="s">
        <v>253</v>
      </c>
      <c r="I2377" s="157" t="s">
        <v>253</v>
      </c>
      <c r="J2377" s="156" t="s">
        <v>253</v>
      </c>
      <c r="K2377" s="167" t="s">
        <v>253</v>
      </c>
    </row>
    <row r="2378" spans="1:11" x14ac:dyDescent="0.25">
      <c r="A2378" s="153">
        <v>2374</v>
      </c>
      <c r="B2378" s="154" t="s">
        <v>253</v>
      </c>
      <c r="C2378" s="154" t="s">
        <v>254</v>
      </c>
      <c r="D2378" s="154" t="s">
        <v>255</v>
      </c>
      <c r="E2378" s="155" t="s">
        <v>253</v>
      </c>
      <c r="F2378" s="156" t="s">
        <v>253</v>
      </c>
      <c r="G2378" s="155" t="s">
        <v>295</v>
      </c>
      <c r="H2378" s="155" t="s">
        <v>253</v>
      </c>
      <c r="I2378" s="157" t="s">
        <v>253</v>
      </c>
      <c r="J2378" s="156" t="s">
        <v>253</v>
      </c>
      <c r="K2378" s="167" t="s">
        <v>253</v>
      </c>
    </row>
    <row r="2379" spans="1:11" x14ac:dyDescent="0.25">
      <c r="A2379" s="153">
        <v>2375</v>
      </c>
      <c r="B2379" s="154" t="s">
        <v>2930</v>
      </c>
      <c r="C2379" s="154" t="s">
        <v>254</v>
      </c>
      <c r="D2379" s="154" t="s">
        <v>255</v>
      </c>
      <c r="E2379" s="155" t="s">
        <v>352</v>
      </c>
      <c r="F2379" s="156">
        <v>6930</v>
      </c>
      <c r="G2379" s="155" t="s">
        <v>295</v>
      </c>
      <c r="H2379" s="155" t="s">
        <v>309</v>
      </c>
      <c r="I2379" s="157">
        <v>41660</v>
      </c>
      <c r="J2379" s="156">
        <v>6157.3</v>
      </c>
      <c r="K2379" s="167">
        <v>0.95</v>
      </c>
    </row>
    <row r="2380" spans="1:11" x14ac:dyDescent="0.25">
      <c r="A2380" s="153">
        <v>2376</v>
      </c>
      <c r="B2380" s="154" t="s">
        <v>2931</v>
      </c>
      <c r="C2380" s="154" t="s">
        <v>254</v>
      </c>
      <c r="D2380" s="154" t="s">
        <v>255</v>
      </c>
      <c r="E2380" s="155" t="s">
        <v>352</v>
      </c>
      <c r="F2380" s="156">
        <v>11112.5</v>
      </c>
      <c r="G2380" s="155" t="s">
        <v>295</v>
      </c>
      <c r="H2380" s="155" t="s">
        <v>309</v>
      </c>
      <c r="I2380" s="157">
        <v>41625</v>
      </c>
      <c r="J2380" s="156">
        <v>9873.4500000000007</v>
      </c>
      <c r="K2380" s="167">
        <v>0.95</v>
      </c>
    </row>
    <row r="2381" spans="1:11" x14ac:dyDescent="0.25">
      <c r="A2381" s="153">
        <v>2377</v>
      </c>
      <c r="B2381" s="154" t="s">
        <v>2932</v>
      </c>
      <c r="C2381" s="154" t="s">
        <v>254</v>
      </c>
      <c r="D2381" s="154" t="s">
        <v>255</v>
      </c>
      <c r="E2381" s="155" t="s">
        <v>352</v>
      </c>
      <c r="F2381" s="156">
        <v>5670</v>
      </c>
      <c r="G2381" s="155" t="s">
        <v>295</v>
      </c>
      <c r="H2381" s="155" t="s">
        <v>309</v>
      </c>
      <c r="I2381" s="157">
        <v>41625</v>
      </c>
      <c r="J2381" s="156">
        <v>5037.8</v>
      </c>
      <c r="K2381" s="167">
        <v>0.95</v>
      </c>
    </row>
    <row r="2382" spans="1:11" x14ac:dyDescent="0.25">
      <c r="A2382" s="153">
        <v>2378</v>
      </c>
      <c r="B2382" s="154" t="s">
        <v>253</v>
      </c>
      <c r="C2382" s="154" t="s">
        <v>254</v>
      </c>
      <c r="D2382" s="154" t="s">
        <v>255</v>
      </c>
      <c r="E2382" s="155" t="s">
        <v>253</v>
      </c>
      <c r="F2382" s="156" t="s">
        <v>253</v>
      </c>
      <c r="G2382" s="155" t="s">
        <v>295</v>
      </c>
      <c r="H2382" s="155" t="s">
        <v>253</v>
      </c>
      <c r="I2382" s="157" t="s">
        <v>253</v>
      </c>
      <c r="J2382" s="156" t="s">
        <v>253</v>
      </c>
      <c r="K2382" s="167" t="s">
        <v>253</v>
      </c>
    </row>
    <row r="2383" spans="1:11" x14ac:dyDescent="0.25">
      <c r="A2383" s="153">
        <v>2379</v>
      </c>
      <c r="B2383" s="154" t="s">
        <v>253</v>
      </c>
      <c r="C2383" s="154" t="s">
        <v>254</v>
      </c>
      <c r="D2383" s="154" t="s">
        <v>255</v>
      </c>
      <c r="E2383" s="155" t="s">
        <v>253</v>
      </c>
      <c r="F2383" s="156" t="s">
        <v>253</v>
      </c>
      <c r="G2383" s="155" t="s">
        <v>295</v>
      </c>
      <c r="H2383" s="155" t="s">
        <v>253</v>
      </c>
      <c r="I2383" s="157" t="s">
        <v>253</v>
      </c>
      <c r="J2383" s="156" t="s">
        <v>253</v>
      </c>
      <c r="K2383" s="167" t="s">
        <v>253</v>
      </c>
    </row>
    <row r="2384" spans="1:11" x14ac:dyDescent="0.25">
      <c r="A2384" s="153">
        <v>2380</v>
      </c>
      <c r="B2384" s="154" t="s">
        <v>2933</v>
      </c>
      <c r="C2384" s="154" t="s">
        <v>294</v>
      </c>
      <c r="D2384" s="154" t="s">
        <v>255</v>
      </c>
      <c r="E2384" s="155" t="s">
        <v>352</v>
      </c>
      <c r="F2384" s="156">
        <v>480</v>
      </c>
      <c r="G2384" s="155" t="s">
        <v>295</v>
      </c>
      <c r="H2384" s="155" t="s">
        <v>297</v>
      </c>
      <c r="I2384" s="157" t="s">
        <v>253</v>
      </c>
      <c r="J2384" s="156">
        <v>0</v>
      </c>
      <c r="K2384" s="167">
        <v>0</v>
      </c>
    </row>
    <row r="2385" spans="1:11" x14ac:dyDescent="0.25">
      <c r="A2385" s="153">
        <v>2381</v>
      </c>
      <c r="B2385" s="154" t="s">
        <v>2934</v>
      </c>
      <c r="C2385" s="154" t="s">
        <v>254</v>
      </c>
      <c r="D2385" s="154" t="s">
        <v>255</v>
      </c>
      <c r="E2385" s="155" t="s">
        <v>352</v>
      </c>
      <c r="F2385" s="156">
        <v>59062.5</v>
      </c>
      <c r="G2385" s="155" t="s">
        <v>295</v>
      </c>
      <c r="H2385" s="155" t="s">
        <v>304</v>
      </c>
      <c r="I2385" s="157">
        <v>41627</v>
      </c>
      <c r="J2385" s="156">
        <v>52477.03</v>
      </c>
      <c r="K2385" s="167">
        <v>0.95</v>
      </c>
    </row>
    <row r="2386" spans="1:11" x14ac:dyDescent="0.25">
      <c r="A2386" s="153">
        <v>2382</v>
      </c>
      <c r="B2386" s="154" t="s">
        <v>2935</v>
      </c>
      <c r="C2386" s="154" t="s">
        <v>254</v>
      </c>
      <c r="D2386" s="154" t="s">
        <v>255</v>
      </c>
      <c r="E2386" s="155" t="s">
        <v>352</v>
      </c>
      <c r="F2386" s="156">
        <v>9437.5</v>
      </c>
      <c r="G2386" s="155" t="s">
        <v>295</v>
      </c>
      <c r="H2386" s="155" t="s">
        <v>304</v>
      </c>
      <c r="I2386" s="157">
        <v>41627</v>
      </c>
      <c r="J2386" s="156">
        <v>8857.09</v>
      </c>
      <c r="K2386" s="167">
        <v>1</v>
      </c>
    </row>
    <row r="2387" spans="1:11" x14ac:dyDescent="0.25">
      <c r="A2387" s="153">
        <v>2383</v>
      </c>
      <c r="B2387" s="154" t="s">
        <v>2936</v>
      </c>
      <c r="C2387" s="154" t="s">
        <v>294</v>
      </c>
      <c r="D2387" s="154" t="s">
        <v>255</v>
      </c>
      <c r="E2387" s="155" t="s">
        <v>352</v>
      </c>
      <c r="F2387" s="156">
        <v>963.33</v>
      </c>
      <c r="G2387" s="155" t="s">
        <v>295</v>
      </c>
      <c r="H2387" s="155" t="s">
        <v>304</v>
      </c>
      <c r="I2387" s="157">
        <v>41635</v>
      </c>
      <c r="J2387" s="156">
        <v>855.92</v>
      </c>
      <c r="K2387" s="167">
        <v>0.95</v>
      </c>
    </row>
    <row r="2388" spans="1:11" x14ac:dyDescent="0.25">
      <c r="A2388" s="153">
        <v>2384</v>
      </c>
      <c r="B2388" s="154" t="s">
        <v>2937</v>
      </c>
      <c r="C2388" s="154" t="s">
        <v>294</v>
      </c>
      <c r="D2388" s="154" t="s">
        <v>255</v>
      </c>
      <c r="E2388" s="155" t="s">
        <v>352</v>
      </c>
      <c r="F2388" s="156">
        <v>892.5</v>
      </c>
      <c r="G2388" s="155" t="s">
        <v>295</v>
      </c>
      <c r="H2388" s="155" t="s">
        <v>304</v>
      </c>
      <c r="I2388" s="157">
        <v>41625</v>
      </c>
      <c r="J2388" s="156">
        <v>792.97</v>
      </c>
      <c r="K2388" s="167">
        <v>0.95</v>
      </c>
    </row>
    <row r="2389" spans="1:11" x14ac:dyDescent="0.25">
      <c r="A2389" s="153">
        <v>2385</v>
      </c>
      <c r="B2389" s="154" t="s">
        <v>2938</v>
      </c>
      <c r="C2389" s="154" t="s">
        <v>254</v>
      </c>
      <c r="D2389" s="154" t="s">
        <v>255</v>
      </c>
      <c r="E2389" s="155" t="s">
        <v>352</v>
      </c>
      <c r="F2389" s="156">
        <v>6951</v>
      </c>
      <c r="G2389" s="155" t="s">
        <v>295</v>
      </c>
      <c r="H2389" s="155" t="s">
        <v>302</v>
      </c>
      <c r="I2389" s="157">
        <v>41656</v>
      </c>
      <c r="J2389" s="156">
        <v>6175.96</v>
      </c>
      <c r="K2389" s="167">
        <v>0.95</v>
      </c>
    </row>
    <row r="2390" spans="1:11" x14ac:dyDescent="0.25">
      <c r="A2390" s="153">
        <v>2386</v>
      </c>
      <c r="B2390" s="154" t="s">
        <v>2939</v>
      </c>
      <c r="C2390" s="154" t="s">
        <v>294</v>
      </c>
      <c r="D2390" s="154" t="s">
        <v>255</v>
      </c>
      <c r="E2390" s="155" t="s">
        <v>352</v>
      </c>
      <c r="F2390" s="156">
        <v>3022.5</v>
      </c>
      <c r="G2390" s="155" t="s">
        <v>295</v>
      </c>
      <c r="H2390" s="155" t="s">
        <v>320</v>
      </c>
      <c r="I2390" s="157">
        <v>41635</v>
      </c>
      <c r="J2390" s="156">
        <v>2553.9499999999998</v>
      </c>
      <c r="K2390" s="167">
        <v>0.9</v>
      </c>
    </row>
    <row r="2391" spans="1:11" x14ac:dyDescent="0.25">
      <c r="A2391" s="153">
        <v>2387</v>
      </c>
      <c r="B2391" s="154" t="s">
        <v>2940</v>
      </c>
      <c r="C2391" s="154" t="s">
        <v>294</v>
      </c>
      <c r="D2391" s="154" t="s">
        <v>255</v>
      </c>
      <c r="E2391" s="155" t="s">
        <v>352</v>
      </c>
      <c r="F2391" s="156">
        <v>3465</v>
      </c>
      <c r="G2391" s="155" t="s">
        <v>295</v>
      </c>
      <c r="H2391" s="155" t="s">
        <v>325</v>
      </c>
      <c r="I2391" s="157">
        <v>41652</v>
      </c>
      <c r="J2391" s="156">
        <v>3239.78</v>
      </c>
      <c r="K2391" s="167">
        <v>1</v>
      </c>
    </row>
    <row r="2392" spans="1:11" x14ac:dyDescent="0.25">
      <c r="A2392" s="153">
        <v>2388</v>
      </c>
      <c r="B2392" s="154" t="s">
        <v>2941</v>
      </c>
      <c r="C2392" s="154" t="s">
        <v>294</v>
      </c>
      <c r="D2392" s="154" t="s">
        <v>255</v>
      </c>
      <c r="E2392" s="155" t="s">
        <v>352</v>
      </c>
      <c r="F2392" s="156">
        <v>2730</v>
      </c>
      <c r="G2392" s="155" t="s">
        <v>295</v>
      </c>
      <c r="H2392" s="155" t="s">
        <v>322</v>
      </c>
      <c r="I2392" s="157">
        <v>41690</v>
      </c>
      <c r="J2392" s="156">
        <v>2730</v>
      </c>
      <c r="K2392" s="167">
        <v>1.07</v>
      </c>
    </row>
    <row r="2393" spans="1:11" x14ac:dyDescent="0.25">
      <c r="A2393" s="153">
        <v>2389</v>
      </c>
      <c r="B2393" s="154" t="s">
        <v>2942</v>
      </c>
      <c r="C2393" s="154" t="s">
        <v>254</v>
      </c>
      <c r="D2393" s="154" t="s">
        <v>255</v>
      </c>
      <c r="E2393" s="155" t="s">
        <v>352</v>
      </c>
      <c r="F2393" s="156">
        <v>20895</v>
      </c>
      <c r="G2393" s="155" t="s">
        <v>295</v>
      </c>
      <c r="H2393" s="155" t="s">
        <v>320</v>
      </c>
      <c r="I2393" s="157">
        <v>41663</v>
      </c>
      <c r="J2393" s="156">
        <v>18415.04</v>
      </c>
      <c r="K2393" s="167">
        <v>0.94</v>
      </c>
    </row>
    <row r="2394" spans="1:11" x14ac:dyDescent="0.25">
      <c r="A2394" s="153">
        <v>2390</v>
      </c>
      <c r="B2394" s="154" t="s">
        <v>2943</v>
      </c>
      <c r="C2394" s="154" t="s">
        <v>254</v>
      </c>
      <c r="D2394" s="154" t="s">
        <v>255</v>
      </c>
      <c r="E2394" s="155" t="s">
        <v>352</v>
      </c>
      <c r="F2394" s="156">
        <v>1470</v>
      </c>
      <c r="G2394" s="155" t="s">
        <v>295</v>
      </c>
      <c r="H2394" s="155" t="s">
        <v>309</v>
      </c>
      <c r="I2394" s="157">
        <v>41648</v>
      </c>
      <c r="J2394" s="156">
        <v>1374.45</v>
      </c>
      <c r="K2394" s="167">
        <v>1</v>
      </c>
    </row>
    <row r="2395" spans="1:11" x14ac:dyDescent="0.25">
      <c r="A2395" s="153">
        <v>2391</v>
      </c>
      <c r="B2395" s="154" t="s">
        <v>2944</v>
      </c>
      <c r="C2395" s="154" t="s">
        <v>294</v>
      </c>
      <c r="D2395" s="154" t="s">
        <v>255</v>
      </c>
      <c r="E2395" s="155" t="s">
        <v>352</v>
      </c>
      <c r="F2395" s="156">
        <v>4054</v>
      </c>
      <c r="G2395" s="155" t="s">
        <v>295</v>
      </c>
      <c r="H2395" s="155" t="s">
        <v>297</v>
      </c>
      <c r="I2395" s="157">
        <v>41690</v>
      </c>
      <c r="J2395" s="156">
        <v>3601.98</v>
      </c>
      <c r="K2395" s="167">
        <v>0.95</v>
      </c>
    </row>
    <row r="2396" spans="1:11" x14ac:dyDescent="0.25">
      <c r="A2396" s="153">
        <v>2392</v>
      </c>
      <c r="B2396" s="154" t="s">
        <v>2945</v>
      </c>
      <c r="C2396" s="154" t="s">
        <v>254</v>
      </c>
      <c r="D2396" s="154" t="s">
        <v>255</v>
      </c>
      <c r="E2396" s="155" t="s">
        <v>352</v>
      </c>
      <c r="F2396" s="156">
        <v>4287.5</v>
      </c>
      <c r="G2396" s="155" t="s">
        <v>295</v>
      </c>
      <c r="H2396" s="155" t="s">
        <v>316</v>
      </c>
      <c r="I2396" s="157">
        <v>41646</v>
      </c>
      <c r="J2396" s="156">
        <v>4287.5</v>
      </c>
      <c r="K2396" s="167">
        <v>1.07</v>
      </c>
    </row>
    <row r="2397" spans="1:11" x14ac:dyDescent="0.25">
      <c r="A2397" s="153">
        <v>2393</v>
      </c>
      <c r="B2397" s="154" t="s">
        <v>2946</v>
      </c>
      <c r="C2397" s="154" t="s">
        <v>294</v>
      </c>
      <c r="D2397" s="154" t="s">
        <v>255</v>
      </c>
      <c r="E2397" s="155" t="s">
        <v>352</v>
      </c>
      <c r="F2397" s="156">
        <v>1550</v>
      </c>
      <c r="G2397" s="155" t="s">
        <v>295</v>
      </c>
      <c r="H2397" s="155" t="s">
        <v>320</v>
      </c>
      <c r="I2397" s="157">
        <v>41669</v>
      </c>
      <c r="J2397" s="156">
        <v>1377.18</v>
      </c>
      <c r="K2397" s="167">
        <v>0.95</v>
      </c>
    </row>
    <row r="2398" spans="1:11" x14ac:dyDescent="0.25">
      <c r="A2398" s="153">
        <v>2394</v>
      </c>
      <c r="B2398" s="154" t="s">
        <v>2947</v>
      </c>
      <c r="C2398" s="154" t="s">
        <v>294</v>
      </c>
      <c r="D2398" s="154" t="s">
        <v>255</v>
      </c>
      <c r="E2398" s="155" t="s">
        <v>352</v>
      </c>
      <c r="F2398" s="156">
        <v>2828.75</v>
      </c>
      <c r="G2398" s="155" t="s">
        <v>295</v>
      </c>
      <c r="H2398" s="155" t="s">
        <v>309</v>
      </c>
      <c r="I2398" s="157">
        <v>41724</v>
      </c>
      <c r="J2398" s="156">
        <v>2513.36</v>
      </c>
      <c r="K2398" s="167">
        <v>0.95</v>
      </c>
    </row>
    <row r="2399" spans="1:11" x14ac:dyDescent="0.25">
      <c r="A2399" s="153">
        <v>2395</v>
      </c>
      <c r="B2399" s="154" t="s">
        <v>2948</v>
      </c>
      <c r="C2399" s="154" t="s">
        <v>294</v>
      </c>
      <c r="D2399" s="154" t="s">
        <v>255</v>
      </c>
      <c r="E2399" s="155" t="s">
        <v>352</v>
      </c>
      <c r="F2399" s="156">
        <v>3836.25</v>
      </c>
      <c r="G2399" s="155" t="s">
        <v>295</v>
      </c>
      <c r="H2399" s="155" t="s">
        <v>309</v>
      </c>
      <c r="I2399" s="157">
        <v>41757</v>
      </c>
      <c r="J2399" s="156">
        <v>3408.51</v>
      </c>
      <c r="K2399" s="167">
        <v>0.95</v>
      </c>
    </row>
    <row r="2400" spans="1:11" x14ac:dyDescent="0.25">
      <c r="A2400" s="153">
        <v>2396</v>
      </c>
      <c r="B2400" s="154" t="s">
        <v>2949</v>
      </c>
      <c r="C2400" s="154" t="s">
        <v>254</v>
      </c>
      <c r="D2400" s="154" t="s">
        <v>255</v>
      </c>
      <c r="E2400" s="155" t="s">
        <v>352</v>
      </c>
      <c r="F2400" s="156">
        <v>5204.5</v>
      </c>
      <c r="G2400" s="155" t="s">
        <v>295</v>
      </c>
      <c r="H2400" s="155" t="s">
        <v>297</v>
      </c>
      <c r="I2400" s="157">
        <v>41779</v>
      </c>
      <c r="J2400" s="156">
        <v>4624.1899999999996</v>
      </c>
      <c r="K2400" s="167">
        <v>0.95</v>
      </c>
    </row>
    <row r="2401" spans="1:11" x14ac:dyDescent="0.25">
      <c r="A2401" s="153">
        <v>2397</v>
      </c>
      <c r="B2401" s="154" t="s">
        <v>2950</v>
      </c>
      <c r="C2401" s="154" t="s">
        <v>294</v>
      </c>
      <c r="D2401" s="154" t="s">
        <v>255</v>
      </c>
      <c r="E2401" s="155" t="s">
        <v>352</v>
      </c>
      <c r="F2401" s="156">
        <v>1158</v>
      </c>
      <c r="G2401" s="155" t="s">
        <v>295</v>
      </c>
      <c r="H2401" s="155" t="s">
        <v>297</v>
      </c>
      <c r="I2401" s="157">
        <v>41653</v>
      </c>
      <c r="J2401" s="156">
        <v>1028.8800000000001</v>
      </c>
      <c r="K2401" s="167">
        <v>0.95</v>
      </c>
    </row>
    <row r="2402" spans="1:11" x14ac:dyDescent="0.25">
      <c r="A2402" s="153">
        <v>2398</v>
      </c>
      <c r="B2402" s="154" t="s">
        <v>2951</v>
      </c>
      <c r="C2402" s="154" t="s">
        <v>254</v>
      </c>
      <c r="D2402" s="154" t="s">
        <v>255</v>
      </c>
      <c r="E2402" s="155" t="s">
        <v>352</v>
      </c>
      <c r="F2402" s="156">
        <v>675</v>
      </c>
      <c r="G2402" s="155" t="s">
        <v>295</v>
      </c>
      <c r="H2402" s="155" t="s">
        <v>324</v>
      </c>
      <c r="I2402" s="157">
        <v>41660</v>
      </c>
      <c r="J2402" s="156">
        <v>599.29999999999995</v>
      </c>
      <c r="K2402" s="167">
        <v>0.95</v>
      </c>
    </row>
    <row r="2403" spans="1:11" x14ac:dyDescent="0.25">
      <c r="A2403" s="153">
        <v>2399</v>
      </c>
      <c r="B2403" s="154" t="s">
        <v>2952</v>
      </c>
      <c r="C2403" s="154" t="s">
        <v>294</v>
      </c>
      <c r="D2403" s="154" t="s">
        <v>255</v>
      </c>
      <c r="E2403" s="155" t="s">
        <v>352</v>
      </c>
      <c r="F2403" s="156">
        <v>3720</v>
      </c>
      <c r="G2403" s="155" t="s">
        <v>295</v>
      </c>
      <c r="H2403" s="155" t="s">
        <v>309</v>
      </c>
      <c r="I2403" s="157">
        <v>41691</v>
      </c>
      <c r="J2403" s="156">
        <v>3305.22</v>
      </c>
      <c r="K2403" s="167">
        <v>0.95</v>
      </c>
    </row>
    <row r="2404" spans="1:11" x14ac:dyDescent="0.25">
      <c r="A2404" s="153">
        <v>2400</v>
      </c>
      <c r="B2404" s="154" t="s">
        <v>2953</v>
      </c>
      <c r="C2404" s="154" t="s">
        <v>294</v>
      </c>
      <c r="D2404" s="154" t="s">
        <v>255</v>
      </c>
      <c r="E2404" s="155" t="s">
        <v>352</v>
      </c>
      <c r="F2404" s="156">
        <v>2870</v>
      </c>
      <c r="G2404" s="155" t="s">
        <v>295</v>
      </c>
      <c r="H2404" s="155" t="s">
        <v>322</v>
      </c>
      <c r="I2404" s="157">
        <v>42002</v>
      </c>
      <c r="J2404" s="156">
        <v>2870</v>
      </c>
      <c r="K2404" s="167">
        <v>1.07</v>
      </c>
    </row>
    <row r="2405" spans="1:11" x14ac:dyDescent="0.25">
      <c r="A2405" s="153">
        <v>2401</v>
      </c>
      <c r="B2405" s="154" t="s">
        <v>2954</v>
      </c>
      <c r="C2405" s="154" t="s">
        <v>276</v>
      </c>
      <c r="D2405" s="154" t="s">
        <v>255</v>
      </c>
      <c r="E2405" s="155" t="s">
        <v>352</v>
      </c>
      <c r="F2405" s="156">
        <v>19337.5</v>
      </c>
      <c r="G2405" s="155" t="s">
        <v>295</v>
      </c>
      <c r="H2405" s="155" t="s">
        <v>297</v>
      </c>
      <c r="I2405" s="157">
        <v>41666</v>
      </c>
      <c r="J2405" s="156">
        <v>17181.37</v>
      </c>
      <c r="K2405" s="167">
        <v>0.95</v>
      </c>
    </row>
    <row r="2406" spans="1:11" x14ac:dyDescent="0.25">
      <c r="A2406" s="153">
        <v>2402</v>
      </c>
      <c r="B2406" s="154" t="s">
        <v>2955</v>
      </c>
      <c r="C2406" s="154" t="s">
        <v>254</v>
      </c>
      <c r="D2406" s="154" t="s">
        <v>255</v>
      </c>
      <c r="E2406" s="155" t="s">
        <v>352</v>
      </c>
      <c r="F2406" s="156">
        <v>29802.5</v>
      </c>
      <c r="G2406" s="155" t="s">
        <v>295</v>
      </c>
      <c r="H2406" s="155" t="s">
        <v>297</v>
      </c>
      <c r="I2406" s="157">
        <v>41666</v>
      </c>
      <c r="J2406" s="156">
        <v>26479.52</v>
      </c>
      <c r="K2406" s="167">
        <v>0.95</v>
      </c>
    </row>
    <row r="2407" spans="1:11" x14ac:dyDescent="0.25">
      <c r="A2407" s="153">
        <v>2403</v>
      </c>
      <c r="B2407" s="154" t="s">
        <v>2956</v>
      </c>
      <c r="C2407" s="154" t="s">
        <v>254</v>
      </c>
      <c r="D2407" s="154" t="s">
        <v>255</v>
      </c>
      <c r="E2407" s="155" t="s">
        <v>352</v>
      </c>
      <c r="F2407" s="156">
        <v>1470</v>
      </c>
      <c r="G2407" s="155" t="s">
        <v>295</v>
      </c>
      <c r="H2407" s="155" t="s">
        <v>297</v>
      </c>
      <c r="I2407" s="157">
        <v>41961</v>
      </c>
      <c r="J2407" s="156">
        <v>1123</v>
      </c>
      <c r="K2407" s="167">
        <v>0.81</v>
      </c>
    </row>
    <row r="2408" spans="1:11" x14ac:dyDescent="0.25">
      <c r="A2408" s="153">
        <v>2404</v>
      </c>
      <c r="B2408" s="154" t="s">
        <v>2957</v>
      </c>
      <c r="C2408" s="154" t="s">
        <v>294</v>
      </c>
      <c r="D2408" s="154" t="s">
        <v>255</v>
      </c>
      <c r="E2408" s="155" t="s">
        <v>352</v>
      </c>
      <c r="F2408" s="156">
        <v>3229.17</v>
      </c>
      <c r="G2408" s="155" t="s">
        <v>295</v>
      </c>
      <c r="H2408" s="155" t="s">
        <v>320</v>
      </c>
      <c r="I2408" s="157">
        <v>41661</v>
      </c>
      <c r="J2408" s="156">
        <v>3019.27</v>
      </c>
      <c r="K2408" s="167">
        <v>1</v>
      </c>
    </row>
    <row r="2409" spans="1:11" x14ac:dyDescent="0.25">
      <c r="A2409" s="153">
        <v>2405</v>
      </c>
      <c r="B2409" s="154" t="s">
        <v>2958</v>
      </c>
      <c r="C2409" s="154" t="s">
        <v>294</v>
      </c>
      <c r="D2409" s="154" t="s">
        <v>255</v>
      </c>
      <c r="E2409" s="155" t="s">
        <v>352</v>
      </c>
      <c r="F2409" s="156">
        <v>2983.75</v>
      </c>
      <c r="G2409" s="155" t="s">
        <v>295</v>
      </c>
      <c r="H2409" s="155" t="s">
        <v>309</v>
      </c>
      <c r="I2409" s="157">
        <v>41676</v>
      </c>
      <c r="J2409" s="156">
        <v>2789.8</v>
      </c>
      <c r="K2409" s="167">
        <v>1</v>
      </c>
    </row>
    <row r="2410" spans="1:11" x14ac:dyDescent="0.25">
      <c r="A2410" s="153">
        <v>2406</v>
      </c>
      <c r="B2410" s="154" t="s">
        <v>2959</v>
      </c>
      <c r="C2410" s="154" t="s">
        <v>254</v>
      </c>
      <c r="D2410" s="154" t="s">
        <v>255</v>
      </c>
      <c r="E2410" s="155" t="s">
        <v>352</v>
      </c>
      <c r="F2410" s="156">
        <v>8662.5</v>
      </c>
      <c r="G2410" s="155" t="s">
        <v>295</v>
      </c>
      <c r="H2410" s="155" t="s">
        <v>297</v>
      </c>
      <c r="I2410" s="157">
        <v>41726</v>
      </c>
      <c r="J2410" s="156">
        <v>7696.62</v>
      </c>
      <c r="K2410" s="167">
        <v>0.95</v>
      </c>
    </row>
    <row r="2411" spans="1:11" x14ac:dyDescent="0.25">
      <c r="A2411" s="153">
        <v>2407</v>
      </c>
      <c r="B2411" s="154" t="s">
        <v>253</v>
      </c>
      <c r="C2411" s="154" t="s">
        <v>254</v>
      </c>
      <c r="D2411" s="154" t="s">
        <v>255</v>
      </c>
      <c r="E2411" s="155" t="s">
        <v>253</v>
      </c>
      <c r="F2411" s="156" t="s">
        <v>253</v>
      </c>
      <c r="G2411" s="155" t="s">
        <v>295</v>
      </c>
      <c r="H2411" s="155" t="s">
        <v>253</v>
      </c>
      <c r="I2411" s="157" t="s">
        <v>253</v>
      </c>
      <c r="J2411" s="156" t="s">
        <v>253</v>
      </c>
      <c r="K2411" s="167" t="s">
        <v>253</v>
      </c>
    </row>
    <row r="2412" spans="1:11" x14ac:dyDescent="0.25">
      <c r="A2412" s="153">
        <v>2408</v>
      </c>
      <c r="B2412" s="154" t="s">
        <v>2960</v>
      </c>
      <c r="C2412" s="154" t="s">
        <v>254</v>
      </c>
      <c r="D2412" s="154" t="s">
        <v>255</v>
      </c>
      <c r="E2412" s="155" t="s">
        <v>352</v>
      </c>
      <c r="F2412" s="156">
        <v>6510</v>
      </c>
      <c r="G2412" s="155" t="s">
        <v>295</v>
      </c>
      <c r="H2412" s="155" t="s">
        <v>309</v>
      </c>
      <c r="I2412" s="157">
        <v>41668</v>
      </c>
      <c r="J2412" s="156">
        <v>5784.14</v>
      </c>
      <c r="K2412" s="167">
        <v>0.95</v>
      </c>
    </row>
    <row r="2413" spans="1:11" x14ac:dyDescent="0.25">
      <c r="A2413" s="153">
        <v>2409</v>
      </c>
      <c r="B2413" s="154" t="s">
        <v>2961</v>
      </c>
      <c r="C2413" s="154" t="s">
        <v>254</v>
      </c>
      <c r="D2413" s="154" t="s">
        <v>255</v>
      </c>
      <c r="E2413" s="155" t="s">
        <v>352</v>
      </c>
      <c r="F2413" s="156">
        <v>7927.5</v>
      </c>
      <c r="G2413" s="155" t="s">
        <v>295</v>
      </c>
      <c r="H2413" s="155" t="s">
        <v>297</v>
      </c>
      <c r="I2413" s="157">
        <v>41726</v>
      </c>
      <c r="J2413" s="156">
        <v>7043.59</v>
      </c>
      <c r="K2413" s="167">
        <v>0.95</v>
      </c>
    </row>
    <row r="2414" spans="1:11" x14ac:dyDescent="0.25">
      <c r="A2414" s="153">
        <v>2410</v>
      </c>
      <c r="B2414" s="154" t="s">
        <v>2962</v>
      </c>
      <c r="C2414" s="154" t="s">
        <v>254</v>
      </c>
      <c r="D2414" s="154" t="s">
        <v>255</v>
      </c>
      <c r="E2414" s="155" t="s">
        <v>352</v>
      </c>
      <c r="F2414" s="156">
        <v>5958.33</v>
      </c>
      <c r="G2414" s="155" t="s">
        <v>295</v>
      </c>
      <c r="H2414" s="155" t="s">
        <v>325</v>
      </c>
      <c r="I2414" s="157">
        <v>41663</v>
      </c>
      <c r="J2414" s="156">
        <v>5132.8599999999997</v>
      </c>
      <c r="K2414" s="167">
        <v>0.92</v>
      </c>
    </row>
    <row r="2415" spans="1:11" x14ac:dyDescent="0.25">
      <c r="A2415" s="153">
        <v>2411</v>
      </c>
      <c r="B2415" s="154" t="s">
        <v>2963</v>
      </c>
      <c r="C2415" s="154" t="s">
        <v>294</v>
      </c>
      <c r="D2415" s="154" t="s">
        <v>255</v>
      </c>
      <c r="E2415" s="155" t="s">
        <v>352</v>
      </c>
      <c r="F2415" s="156">
        <v>1963.33</v>
      </c>
      <c r="G2415" s="155" t="s">
        <v>295</v>
      </c>
      <c r="H2415" s="155" t="s">
        <v>320</v>
      </c>
      <c r="I2415" s="157">
        <v>41733</v>
      </c>
      <c r="J2415" s="156">
        <v>1835.71</v>
      </c>
      <c r="K2415" s="167">
        <v>1</v>
      </c>
    </row>
    <row r="2416" spans="1:11" x14ac:dyDescent="0.25">
      <c r="A2416" s="153">
        <v>2412</v>
      </c>
      <c r="B2416" s="154" t="s">
        <v>2964</v>
      </c>
      <c r="C2416" s="154" t="s">
        <v>294</v>
      </c>
      <c r="D2416" s="154" t="s">
        <v>255</v>
      </c>
      <c r="E2416" s="155">
        <v>41626</v>
      </c>
      <c r="F2416" s="156">
        <v>1937.5</v>
      </c>
      <c r="G2416" s="155" t="s">
        <v>295</v>
      </c>
      <c r="H2416" s="155" t="s">
        <v>320</v>
      </c>
      <c r="I2416" s="157">
        <v>41733</v>
      </c>
      <c r="J2416" s="156">
        <v>1811.56</v>
      </c>
      <c r="K2416" s="167">
        <v>1</v>
      </c>
    </row>
    <row r="2417" spans="1:11" x14ac:dyDescent="0.25">
      <c r="A2417" s="153">
        <v>2413</v>
      </c>
      <c r="B2417" s="154" t="s">
        <v>2965</v>
      </c>
      <c r="C2417" s="154" t="s">
        <v>254</v>
      </c>
      <c r="D2417" s="154" t="s">
        <v>255</v>
      </c>
      <c r="E2417" s="155" t="s">
        <v>352</v>
      </c>
      <c r="F2417" s="156">
        <v>7665</v>
      </c>
      <c r="G2417" s="155" t="s">
        <v>295</v>
      </c>
      <c r="H2417" s="155" t="s">
        <v>324</v>
      </c>
      <c r="I2417" s="157">
        <v>41688</v>
      </c>
      <c r="J2417" s="156">
        <v>6597.95</v>
      </c>
      <c r="K2417" s="167">
        <v>0.92</v>
      </c>
    </row>
    <row r="2418" spans="1:11" x14ac:dyDescent="0.25">
      <c r="A2418" s="153">
        <v>2414</v>
      </c>
      <c r="B2418" s="154" t="s">
        <v>2966</v>
      </c>
      <c r="C2418" s="154" t="s">
        <v>254</v>
      </c>
      <c r="D2418" s="154" t="s">
        <v>255</v>
      </c>
      <c r="E2418" s="155" t="s">
        <v>352</v>
      </c>
      <c r="F2418" s="156">
        <v>935</v>
      </c>
      <c r="G2418" s="155" t="s">
        <v>295</v>
      </c>
      <c r="H2418" s="155" t="s">
        <v>304</v>
      </c>
      <c r="I2418" s="157">
        <v>41674</v>
      </c>
      <c r="J2418" s="156">
        <v>874.23</v>
      </c>
      <c r="K2418" s="167">
        <v>1</v>
      </c>
    </row>
    <row r="2419" spans="1:11" x14ac:dyDescent="0.25">
      <c r="A2419" s="153">
        <v>2415</v>
      </c>
      <c r="B2419" s="154" t="s">
        <v>2967</v>
      </c>
      <c r="C2419" s="154" t="s">
        <v>294</v>
      </c>
      <c r="D2419" s="154" t="s">
        <v>255</v>
      </c>
      <c r="E2419" s="155" t="s">
        <v>352</v>
      </c>
      <c r="F2419" s="156">
        <v>4377.5</v>
      </c>
      <c r="G2419" s="155" t="s">
        <v>295</v>
      </c>
      <c r="H2419" s="155" t="s">
        <v>304</v>
      </c>
      <c r="I2419" s="157">
        <v>41674</v>
      </c>
      <c r="J2419" s="156">
        <v>4092.96</v>
      </c>
      <c r="K2419" s="167">
        <v>1</v>
      </c>
    </row>
    <row r="2420" spans="1:11" x14ac:dyDescent="0.25">
      <c r="A2420" s="153">
        <v>2416</v>
      </c>
      <c r="B2420" s="154" t="s">
        <v>2968</v>
      </c>
      <c r="C2420" s="154" t="s">
        <v>294</v>
      </c>
      <c r="D2420" s="154" t="s">
        <v>255</v>
      </c>
      <c r="E2420" s="155" t="s">
        <v>352</v>
      </c>
      <c r="F2420" s="156">
        <v>2975</v>
      </c>
      <c r="G2420" s="155" t="s">
        <v>295</v>
      </c>
      <c r="H2420" s="155" t="s">
        <v>304</v>
      </c>
      <c r="I2420" s="157">
        <v>41680</v>
      </c>
      <c r="J2420" s="156">
        <v>2781.63</v>
      </c>
      <c r="K2420" s="167">
        <v>1</v>
      </c>
    </row>
    <row r="2421" spans="1:11" x14ac:dyDescent="0.25">
      <c r="A2421" s="153">
        <v>2417</v>
      </c>
      <c r="B2421" s="154" t="s">
        <v>2969</v>
      </c>
      <c r="C2421" s="154" t="s">
        <v>294</v>
      </c>
      <c r="D2421" s="154" t="s">
        <v>255</v>
      </c>
      <c r="E2421" s="155" t="s">
        <v>352</v>
      </c>
      <c r="F2421" s="156">
        <v>6630</v>
      </c>
      <c r="G2421" s="155" t="s">
        <v>295</v>
      </c>
      <c r="H2421" s="155" t="s">
        <v>304</v>
      </c>
      <c r="I2421" s="157">
        <v>41680</v>
      </c>
      <c r="J2421" s="156">
        <v>5890.76</v>
      </c>
      <c r="K2421" s="167">
        <v>0.95</v>
      </c>
    </row>
    <row r="2422" spans="1:11" x14ac:dyDescent="0.25">
      <c r="A2422" s="153">
        <v>2418</v>
      </c>
      <c r="B2422" s="154" t="s">
        <v>2970</v>
      </c>
      <c r="C2422" s="154" t="s">
        <v>294</v>
      </c>
      <c r="D2422" s="154" t="s">
        <v>255</v>
      </c>
      <c r="E2422" s="155" t="s">
        <v>352</v>
      </c>
      <c r="F2422" s="156">
        <v>2380</v>
      </c>
      <c r="G2422" s="155" t="s">
        <v>295</v>
      </c>
      <c r="H2422" s="155" t="s">
        <v>304</v>
      </c>
      <c r="I2422" s="157">
        <v>41726</v>
      </c>
      <c r="J2422" s="156">
        <v>2225.3000000000002</v>
      </c>
      <c r="K2422" s="167">
        <v>1</v>
      </c>
    </row>
    <row r="2423" spans="1:11" x14ac:dyDescent="0.25">
      <c r="A2423" s="153">
        <v>2419</v>
      </c>
      <c r="B2423" s="154" t="s">
        <v>2971</v>
      </c>
      <c r="C2423" s="154" t="s">
        <v>294</v>
      </c>
      <c r="D2423" s="154" t="s">
        <v>255</v>
      </c>
      <c r="E2423" s="155" t="s">
        <v>352</v>
      </c>
      <c r="F2423" s="156">
        <v>2181.67</v>
      </c>
      <c r="G2423" s="155" t="s">
        <v>295</v>
      </c>
      <c r="H2423" s="155" t="s">
        <v>304</v>
      </c>
      <c r="I2423" s="157">
        <v>41680</v>
      </c>
      <c r="J2423" s="156">
        <v>2039.86</v>
      </c>
      <c r="K2423" s="167">
        <v>1</v>
      </c>
    </row>
    <row r="2424" spans="1:11" x14ac:dyDescent="0.25">
      <c r="A2424" s="153">
        <v>2420</v>
      </c>
      <c r="B2424" s="154" t="s">
        <v>2972</v>
      </c>
      <c r="C2424" s="154" t="s">
        <v>294</v>
      </c>
      <c r="D2424" s="154" t="s">
        <v>255</v>
      </c>
      <c r="E2424" s="155" t="s">
        <v>352</v>
      </c>
      <c r="F2424" s="156">
        <v>4193.33</v>
      </c>
      <c r="G2424" s="155" t="s">
        <v>295</v>
      </c>
      <c r="H2424" s="155" t="s">
        <v>304</v>
      </c>
      <c r="I2424" s="157">
        <v>41675</v>
      </c>
      <c r="J2424" s="156">
        <v>3920.76</v>
      </c>
      <c r="K2424" s="167">
        <v>1</v>
      </c>
    </row>
    <row r="2425" spans="1:11" x14ac:dyDescent="0.25">
      <c r="A2425" s="153">
        <v>2421</v>
      </c>
      <c r="B2425" s="154" t="s">
        <v>2973</v>
      </c>
      <c r="C2425" s="154" t="s">
        <v>254</v>
      </c>
      <c r="D2425" s="154" t="s">
        <v>255</v>
      </c>
      <c r="E2425" s="155" t="s">
        <v>352</v>
      </c>
      <c r="F2425" s="156">
        <v>14857.5</v>
      </c>
      <c r="G2425" s="155" t="s">
        <v>295</v>
      </c>
      <c r="H2425" s="155" t="s">
        <v>74</v>
      </c>
      <c r="I2425" s="157">
        <v>41674</v>
      </c>
      <c r="J2425" s="156">
        <v>13200.91</v>
      </c>
      <c r="K2425" s="167">
        <v>0.95</v>
      </c>
    </row>
    <row r="2426" spans="1:11" x14ac:dyDescent="0.25">
      <c r="A2426" s="153">
        <v>2422</v>
      </c>
      <c r="B2426" s="154" t="s">
        <v>2974</v>
      </c>
      <c r="C2426" s="154" t="s">
        <v>254</v>
      </c>
      <c r="D2426" s="154" t="s">
        <v>255</v>
      </c>
      <c r="E2426" s="155" t="s">
        <v>352</v>
      </c>
      <c r="F2426" s="156">
        <v>13009.5</v>
      </c>
      <c r="G2426" s="155" t="s">
        <v>295</v>
      </c>
      <c r="H2426" s="155" t="s">
        <v>309</v>
      </c>
      <c r="I2426" s="157">
        <v>41722</v>
      </c>
      <c r="J2426" s="156">
        <v>11558.94</v>
      </c>
      <c r="K2426" s="167">
        <v>0.95</v>
      </c>
    </row>
    <row r="2427" spans="1:11" x14ac:dyDescent="0.25">
      <c r="A2427" s="153">
        <v>2423</v>
      </c>
      <c r="B2427" s="154" t="s">
        <v>2975</v>
      </c>
      <c r="C2427" s="154" t="s">
        <v>254</v>
      </c>
      <c r="D2427" s="154" t="s">
        <v>255</v>
      </c>
      <c r="E2427" s="155" t="s">
        <v>352</v>
      </c>
      <c r="F2427" s="156">
        <v>6037.5</v>
      </c>
      <c r="G2427" s="155" t="s">
        <v>295</v>
      </c>
      <c r="H2427" s="155" t="s">
        <v>74</v>
      </c>
      <c r="I2427" s="157">
        <v>41674</v>
      </c>
      <c r="J2427" s="156">
        <v>5364.34</v>
      </c>
      <c r="K2427" s="167">
        <v>0.95</v>
      </c>
    </row>
    <row r="2428" spans="1:11" x14ac:dyDescent="0.25">
      <c r="A2428" s="153">
        <v>2424</v>
      </c>
      <c r="B2428" s="154" t="s">
        <v>2976</v>
      </c>
      <c r="C2428" s="154" t="s">
        <v>276</v>
      </c>
      <c r="D2428" s="154" t="s">
        <v>255</v>
      </c>
      <c r="E2428" s="155" t="s">
        <v>352</v>
      </c>
      <c r="F2428" s="156">
        <v>1437.5</v>
      </c>
      <c r="G2428" s="155" t="s">
        <v>295</v>
      </c>
      <c r="H2428" s="155" t="s">
        <v>304</v>
      </c>
      <c r="I2428" s="157">
        <v>41674</v>
      </c>
      <c r="J2428" s="156">
        <v>1344.06</v>
      </c>
      <c r="K2428" s="167">
        <v>1</v>
      </c>
    </row>
    <row r="2429" spans="1:11" x14ac:dyDescent="0.25">
      <c r="A2429" s="153">
        <v>2425</v>
      </c>
      <c r="B2429" s="154" t="s">
        <v>2977</v>
      </c>
      <c r="C2429" s="154" t="s">
        <v>294</v>
      </c>
      <c r="D2429" s="154" t="s">
        <v>255</v>
      </c>
      <c r="E2429" s="155" t="s">
        <v>352</v>
      </c>
      <c r="F2429" s="156">
        <v>3780</v>
      </c>
      <c r="G2429" s="155" t="s">
        <v>295</v>
      </c>
      <c r="H2429" s="155" t="s">
        <v>322</v>
      </c>
      <c r="I2429" s="157">
        <v>41690</v>
      </c>
      <c r="J2429" s="156">
        <v>3780</v>
      </c>
      <c r="K2429" s="167">
        <v>1.07</v>
      </c>
    </row>
    <row r="2430" spans="1:11" x14ac:dyDescent="0.25">
      <c r="A2430" s="153">
        <v>2426</v>
      </c>
      <c r="B2430" s="154" t="s">
        <v>2978</v>
      </c>
      <c r="C2430" s="154" t="s">
        <v>294</v>
      </c>
      <c r="D2430" s="154" t="s">
        <v>255</v>
      </c>
      <c r="E2430" s="155" t="s">
        <v>352</v>
      </c>
      <c r="F2430" s="156">
        <v>1218.33</v>
      </c>
      <c r="G2430" s="155" t="s">
        <v>295</v>
      </c>
      <c r="H2430" s="155" t="s">
        <v>304</v>
      </c>
      <c r="I2430" s="157">
        <v>41677</v>
      </c>
      <c r="J2430" s="156">
        <v>1139.1400000000001</v>
      </c>
      <c r="K2430" s="167">
        <v>1</v>
      </c>
    </row>
    <row r="2431" spans="1:11" x14ac:dyDescent="0.25">
      <c r="A2431" s="153">
        <v>2427</v>
      </c>
      <c r="B2431" s="154" t="s">
        <v>2979</v>
      </c>
      <c r="C2431" s="154" t="s">
        <v>294</v>
      </c>
      <c r="D2431" s="154" t="s">
        <v>255</v>
      </c>
      <c r="E2431" s="155">
        <v>41652</v>
      </c>
      <c r="F2431" s="156">
        <v>3456.67</v>
      </c>
      <c r="G2431" s="155" t="s">
        <v>295</v>
      </c>
      <c r="H2431" s="155" t="s">
        <v>304</v>
      </c>
      <c r="I2431" s="157">
        <v>41680</v>
      </c>
      <c r="J2431" s="156">
        <v>3231.99</v>
      </c>
      <c r="K2431" s="167">
        <v>1</v>
      </c>
    </row>
    <row r="2432" spans="1:11" x14ac:dyDescent="0.25">
      <c r="A2432" s="153">
        <v>2428</v>
      </c>
      <c r="B2432" s="154" t="s">
        <v>2980</v>
      </c>
      <c r="C2432" s="154" t="s">
        <v>294</v>
      </c>
      <c r="D2432" s="154" t="s">
        <v>255</v>
      </c>
      <c r="E2432" s="155" t="s">
        <v>352</v>
      </c>
      <c r="F2432" s="156">
        <v>3825</v>
      </c>
      <c r="G2432" s="155" t="s">
        <v>295</v>
      </c>
      <c r="H2432" s="155" t="s">
        <v>304</v>
      </c>
      <c r="I2432" s="157">
        <v>41680</v>
      </c>
      <c r="J2432" s="156">
        <v>3576.38</v>
      </c>
      <c r="K2432" s="167">
        <v>1</v>
      </c>
    </row>
    <row r="2433" spans="1:11" x14ac:dyDescent="0.25">
      <c r="A2433" s="153">
        <v>2429</v>
      </c>
      <c r="B2433" s="154" t="s">
        <v>2981</v>
      </c>
      <c r="C2433" s="154" t="s">
        <v>254</v>
      </c>
      <c r="D2433" s="154" t="s">
        <v>255</v>
      </c>
      <c r="E2433" s="155" t="s">
        <v>352</v>
      </c>
      <c r="F2433" s="156">
        <v>22365</v>
      </c>
      <c r="G2433" s="155" t="s">
        <v>295</v>
      </c>
      <c r="H2433" s="155" t="s">
        <v>297</v>
      </c>
      <c r="I2433" s="157">
        <v>41687</v>
      </c>
      <c r="J2433" s="156">
        <v>19871.3</v>
      </c>
      <c r="K2433" s="167">
        <v>0.95</v>
      </c>
    </row>
    <row r="2434" spans="1:11" x14ac:dyDescent="0.25">
      <c r="A2434" s="153">
        <v>2430</v>
      </c>
      <c r="B2434" s="154" t="s">
        <v>2982</v>
      </c>
      <c r="C2434" s="154" t="s">
        <v>294</v>
      </c>
      <c r="D2434" s="154" t="s">
        <v>255</v>
      </c>
      <c r="E2434" s="155" t="s">
        <v>352</v>
      </c>
      <c r="F2434" s="156">
        <v>852.5</v>
      </c>
      <c r="G2434" s="155" t="s">
        <v>295</v>
      </c>
      <c r="H2434" s="155" t="s">
        <v>309</v>
      </c>
      <c r="I2434" s="157">
        <v>41708</v>
      </c>
      <c r="J2434" s="156">
        <v>797.08</v>
      </c>
      <c r="K2434" s="167">
        <v>1</v>
      </c>
    </row>
    <row r="2435" spans="1:11" x14ac:dyDescent="0.25">
      <c r="A2435" s="153">
        <v>2431</v>
      </c>
      <c r="B2435" s="154" t="s">
        <v>2983</v>
      </c>
      <c r="C2435" s="154" t="s">
        <v>254</v>
      </c>
      <c r="D2435" s="154" t="s">
        <v>255</v>
      </c>
      <c r="E2435" s="155" t="s">
        <v>352</v>
      </c>
      <c r="F2435" s="156">
        <v>12505.5</v>
      </c>
      <c r="G2435" s="155" t="s">
        <v>295</v>
      </c>
      <c r="H2435" s="155" t="s">
        <v>74</v>
      </c>
      <c r="I2435" s="157">
        <v>41682</v>
      </c>
      <c r="J2435" s="156">
        <v>11111.13</v>
      </c>
      <c r="K2435" s="167">
        <v>0.95</v>
      </c>
    </row>
    <row r="2436" spans="1:11" x14ac:dyDescent="0.25">
      <c r="A2436" s="153">
        <v>2432</v>
      </c>
      <c r="B2436" s="154" t="s">
        <v>2984</v>
      </c>
      <c r="C2436" s="154" t="s">
        <v>294</v>
      </c>
      <c r="D2436" s="154" t="s">
        <v>255</v>
      </c>
      <c r="E2436" s="155">
        <v>41648</v>
      </c>
      <c r="F2436" s="156">
        <v>3990</v>
      </c>
      <c r="G2436" s="155" t="s">
        <v>295</v>
      </c>
      <c r="H2436" s="155" t="s">
        <v>322</v>
      </c>
      <c r="I2436" s="157">
        <v>41721</v>
      </c>
      <c r="J2436" s="156">
        <v>3990</v>
      </c>
      <c r="K2436" s="167">
        <v>1.07</v>
      </c>
    </row>
    <row r="2437" spans="1:11" x14ac:dyDescent="0.25">
      <c r="A2437" s="153">
        <v>2433</v>
      </c>
      <c r="B2437" s="154" t="s">
        <v>2985</v>
      </c>
      <c r="C2437" s="154" t="s">
        <v>294</v>
      </c>
      <c r="D2437" s="154" t="s">
        <v>255</v>
      </c>
      <c r="E2437" s="155" t="s">
        <v>352</v>
      </c>
      <c r="F2437" s="156">
        <v>3655</v>
      </c>
      <c r="G2437" s="155" t="s">
        <v>295</v>
      </c>
      <c r="H2437" s="155" t="s">
        <v>304</v>
      </c>
      <c r="I2437" s="157">
        <v>41680</v>
      </c>
      <c r="J2437" s="156">
        <v>3417.43</v>
      </c>
      <c r="K2437" s="167">
        <v>1</v>
      </c>
    </row>
    <row r="2438" spans="1:11" x14ac:dyDescent="0.25">
      <c r="A2438" s="153">
        <v>2434</v>
      </c>
      <c r="B2438" s="154" t="s">
        <v>2986</v>
      </c>
      <c r="C2438" s="154" t="s">
        <v>294</v>
      </c>
      <c r="D2438" s="154" t="s">
        <v>255</v>
      </c>
      <c r="E2438" s="155" t="s">
        <v>352</v>
      </c>
      <c r="F2438" s="156">
        <v>1190</v>
      </c>
      <c r="G2438" s="155" t="s">
        <v>295</v>
      </c>
      <c r="H2438" s="155" t="s">
        <v>304</v>
      </c>
      <c r="I2438" s="157">
        <v>41689</v>
      </c>
      <c r="J2438" s="156">
        <v>1112.6500000000001</v>
      </c>
      <c r="K2438" s="167">
        <v>1</v>
      </c>
    </row>
    <row r="2439" spans="1:11" x14ac:dyDescent="0.25">
      <c r="A2439" s="153">
        <v>2435</v>
      </c>
      <c r="B2439" s="154" t="s">
        <v>2987</v>
      </c>
      <c r="C2439" s="154" t="s">
        <v>294</v>
      </c>
      <c r="D2439" s="154" t="s">
        <v>255</v>
      </c>
      <c r="E2439" s="155" t="s">
        <v>352</v>
      </c>
      <c r="F2439" s="156">
        <v>3017.5</v>
      </c>
      <c r="G2439" s="155" t="s">
        <v>295</v>
      </c>
      <c r="H2439" s="155" t="s">
        <v>304</v>
      </c>
      <c r="I2439" s="157">
        <v>41726</v>
      </c>
      <c r="J2439" s="156">
        <v>2821.36</v>
      </c>
      <c r="K2439" s="167">
        <v>1</v>
      </c>
    </row>
    <row r="2440" spans="1:11" x14ac:dyDescent="0.25">
      <c r="A2440" s="153">
        <v>2436</v>
      </c>
      <c r="B2440" s="154" t="s">
        <v>2988</v>
      </c>
      <c r="C2440" s="154" t="s">
        <v>276</v>
      </c>
      <c r="D2440" s="154" t="s">
        <v>255</v>
      </c>
      <c r="E2440" s="155" t="s">
        <v>352</v>
      </c>
      <c r="F2440" s="156">
        <v>4672.5</v>
      </c>
      <c r="G2440" s="155" t="s">
        <v>295</v>
      </c>
      <c r="H2440" s="155" t="s">
        <v>309</v>
      </c>
      <c r="I2440" s="157">
        <v>41682</v>
      </c>
      <c r="J2440" s="156">
        <v>4012.76</v>
      </c>
      <c r="K2440" s="167">
        <v>0.92</v>
      </c>
    </row>
    <row r="2441" spans="1:11" x14ac:dyDescent="0.25">
      <c r="A2441" s="153">
        <v>2437</v>
      </c>
      <c r="B2441" s="154" t="s">
        <v>2989</v>
      </c>
      <c r="C2441" s="154" t="s">
        <v>254</v>
      </c>
      <c r="D2441" s="154" t="s">
        <v>255</v>
      </c>
      <c r="E2441" s="155" t="s">
        <v>352</v>
      </c>
      <c r="F2441" s="156">
        <v>1365</v>
      </c>
      <c r="G2441" s="155" t="s">
        <v>295</v>
      </c>
      <c r="H2441" s="155" t="s">
        <v>304</v>
      </c>
      <c r="I2441" s="157">
        <v>41680</v>
      </c>
      <c r="J2441" s="156">
        <v>1276.28</v>
      </c>
      <c r="K2441" s="167">
        <v>1</v>
      </c>
    </row>
    <row r="2442" spans="1:11" x14ac:dyDescent="0.25">
      <c r="A2442" s="153">
        <v>2438</v>
      </c>
      <c r="B2442" s="154" t="s">
        <v>2990</v>
      </c>
      <c r="C2442" s="154" t="s">
        <v>276</v>
      </c>
      <c r="D2442" s="154" t="s">
        <v>255</v>
      </c>
      <c r="E2442" s="155" t="s">
        <v>352</v>
      </c>
      <c r="F2442" s="156">
        <v>1050</v>
      </c>
      <c r="G2442" s="155" t="s">
        <v>295</v>
      </c>
      <c r="H2442" s="155" t="s">
        <v>304</v>
      </c>
      <c r="I2442" s="157">
        <v>41680</v>
      </c>
      <c r="J2442" s="156">
        <v>981.75</v>
      </c>
      <c r="K2442" s="167">
        <v>1</v>
      </c>
    </row>
    <row r="2443" spans="1:11" x14ac:dyDescent="0.25">
      <c r="A2443" s="153">
        <v>2439</v>
      </c>
      <c r="B2443" s="154" t="s">
        <v>2991</v>
      </c>
      <c r="C2443" s="154" t="s">
        <v>276</v>
      </c>
      <c r="D2443" s="154" t="s">
        <v>255</v>
      </c>
      <c r="E2443" s="155" t="s">
        <v>352</v>
      </c>
      <c r="F2443" s="156">
        <v>5125</v>
      </c>
      <c r="G2443" s="155" t="s">
        <v>295</v>
      </c>
      <c r="H2443" s="155" t="s">
        <v>304</v>
      </c>
      <c r="I2443" s="157">
        <v>41726</v>
      </c>
      <c r="J2443" s="156">
        <v>4553.57</v>
      </c>
      <c r="K2443" s="167">
        <v>0.95</v>
      </c>
    </row>
    <row r="2444" spans="1:11" x14ac:dyDescent="0.25">
      <c r="A2444" s="153">
        <v>2440</v>
      </c>
      <c r="B2444" s="154" t="s">
        <v>2992</v>
      </c>
      <c r="C2444" s="154" t="s">
        <v>254</v>
      </c>
      <c r="D2444" s="154" t="s">
        <v>255</v>
      </c>
      <c r="E2444" s="155" t="s">
        <v>352</v>
      </c>
      <c r="F2444" s="156">
        <v>7035</v>
      </c>
      <c r="G2444" s="155" t="s">
        <v>295</v>
      </c>
      <c r="H2444" s="155" t="s">
        <v>320</v>
      </c>
      <c r="I2444" s="157">
        <v>41684</v>
      </c>
      <c r="J2444" s="156">
        <v>6250</v>
      </c>
      <c r="K2444" s="167">
        <v>0.95</v>
      </c>
    </row>
    <row r="2445" spans="1:11" x14ac:dyDescent="0.25">
      <c r="A2445" s="153">
        <v>2441</v>
      </c>
      <c r="B2445" s="154" t="s">
        <v>2993</v>
      </c>
      <c r="C2445" s="154" t="s">
        <v>294</v>
      </c>
      <c r="D2445" s="154" t="s">
        <v>255</v>
      </c>
      <c r="E2445" s="155" t="s">
        <v>352</v>
      </c>
      <c r="F2445" s="156">
        <v>1470</v>
      </c>
      <c r="G2445" s="155" t="s">
        <v>295</v>
      </c>
      <c r="H2445" s="155" t="s">
        <v>322</v>
      </c>
      <c r="I2445" s="157">
        <v>41690</v>
      </c>
      <c r="J2445" s="156">
        <v>1470</v>
      </c>
      <c r="K2445" s="167">
        <v>1.07</v>
      </c>
    </row>
    <row r="2446" spans="1:11" x14ac:dyDescent="0.25">
      <c r="A2446" s="153">
        <v>2442</v>
      </c>
      <c r="B2446" s="154" t="s">
        <v>2994</v>
      </c>
      <c r="C2446" s="154" t="s">
        <v>294</v>
      </c>
      <c r="D2446" s="154" t="s">
        <v>255</v>
      </c>
      <c r="E2446" s="155" t="s">
        <v>352</v>
      </c>
      <c r="F2446" s="156">
        <v>6949.17</v>
      </c>
      <c r="G2446" s="155" t="s">
        <v>295</v>
      </c>
      <c r="H2446" s="155" t="s">
        <v>320</v>
      </c>
      <c r="I2446" s="157">
        <v>41684</v>
      </c>
      <c r="J2446" s="156">
        <v>6174.33</v>
      </c>
      <c r="K2446" s="167">
        <v>0.95</v>
      </c>
    </row>
    <row r="2447" spans="1:11" x14ac:dyDescent="0.25">
      <c r="A2447" s="153">
        <v>2443</v>
      </c>
      <c r="B2447" s="154" t="s">
        <v>2995</v>
      </c>
      <c r="C2447" s="154" t="s">
        <v>294</v>
      </c>
      <c r="D2447" s="154" t="s">
        <v>255</v>
      </c>
      <c r="E2447" s="155" t="s">
        <v>352</v>
      </c>
      <c r="F2447" s="156">
        <v>2047.5</v>
      </c>
      <c r="G2447" s="155" t="s">
        <v>295</v>
      </c>
      <c r="H2447" s="155" t="s">
        <v>325</v>
      </c>
      <c r="I2447" s="157">
        <v>41694</v>
      </c>
      <c r="J2447" s="156">
        <v>1914.41</v>
      </c>
      <c r="K2447" s="167">
        <v>1</v>
      </c>
    </row>
    <row r="2448" spans="1:11" x14ac:dyDescent="0.25">
      <c r="A2448" s="153">
        <v>2444</v>
      </c>
      <c r="B2448" s="154" t="s">
        <v>2996</v>
      </c>
      <c r="C2448" s="154" t="s">
        <v>254</v>
      </c>
      <c r="D2448" s="154" t="s">
        <v>255</v>
      </c>
      <c r="E2448" s="155" t="s">
        <v>352</v>
      </c>
      <c r="F2448" s="156">
        <v>6562.5</v>
      </c>
      <c r="G2448" s="155" t="s">
        <v>295</v>
      </c>
      <c r="H2448" s="155" t="s">
        <v>309</v>
      </c>
      <c r="I2448" s="157">
        <v>41684</v>
      </c>
      <c r="J2448" s="156">
        <v>5830.78</v>
      </c>
      <c r="K2448" s="167">
        <v>0.95</v>
      </c>
    </row>
    <row r="2449" spans="1:11" x14ac:dyDescent="0.25">
      <c r="A2449" s="153">
        <v>2445</v>
      </c>
      <c r="B2449" s="154" t="s">
        <v>2997</v>
      </c>
      <c r="C2449" s="154" t="s">
        <v>254</v>
      </c>
      <c r="D2449" s="154" t="s">
        <v>255</v>
      </c>
      <c r="E2449" s="155" t="s">
        <v>352</v>
      </c>
      <c r="F2449" s="156">
        <v>5625</v>
      </c>
      <c r="G2449" s="155" t="s">
        <v>295</v>
      </c>
      <c r="H2449" s="155" t="s">
        <v>304</v>
      </c>
      <c r="I2449" s="157">
        <v>41871</v>
      </c>
      <c r="J2449" s="156">
        <v>4997.82</v>
      </c>
      <c r="K2449" s="167">
        <v>0.95</v>
      </c>
    </row>
    <row r="2450" spans="1:11" x14ac:dyDescent="0.25">
      <c r="A2450" s="153">
        <v>2446</v>
      </c>
      <c r="B2450" s="154" t="s">
        <v>2998</v>
      </c>
      <c r="C2450" s="154" t="s">
        <v>294</v>
      </c>
      <c r="D2450" s="154" t="s">
        <v>255</v>
      </c>
      <c r="E2450" s="155" t="s">
        <v>352</v>
      </c>
      <c r="F2450" s="156">
        <v>779</v>
      </c>
      <c r="G2450" s="155" t="s">
        <v>295</v>
      </c>
      <c r="H2450" s="155" t="s">
        <v>297</v>
      </c>
      <c r="I2450" s="157">
        <v>41726</v>
      </c>
      <c r="J2450" s="156">
        <v>692.14</v>
      </c>
      <c r="K2450" s="167">
        <v>0.95</v>
      </c>
    </row>
    <row r="2451" spans="1:11" x14ac:dyDescent="0.25">
      <c r="A2451" s="153">
        <v>2447</v>
      </c>
      <c r="B2451" s="154" t="s">
        <v>2999</v>
      </c>
      <c r="C2451" s="154" t="s">
        <v>294</v>
      </c>
      <c r="D2451" s="154" t="s">
        <v>255</v>
      </c>
      <c r="E2451" s="155" t="s">
        <v>352</v>
      </c>
      <c r="F2451" s="156">
        <v>4055.83</v>
      </c>
      <c r="G2451" s="155" t="s">
        <v>295</v>
      </c>
      <c r="H2451" s="155" t="s">
        <v>320</v>
      </c>
      <c r="I2451" s="157">
        <v>41696</v>
      </c>
      <c r="J2451" s="156">
        <v>3603.59</v>
      </c>
      <c r="K2451" s="167">
        <v>0.95</v>
      </c>
    </row>
    <row r="2452" spans="1:11" x14ac:dyDescent="0.25">
      <c r="A2452" s="153">
        <v>2448</v>
      </c>
      <c r="B2452" s="154" t="s">
        <v>3000</v>
      </c>
      <c r="C2452" s="154" t="s">
        <v>294</v>
      </c>
      <c r="D2452" s="154" t="s">
        <v>255</v>
      </c>
      <c r="E2452" s="155" t="s">
        <v>352</v>
      </c>
      <c r="F2452" s="156">
        <v>3031.67</v>
      </c>
      <c r="G2452" s="155" t="s">
        <v>295</v>
      </c>
      <c r="H2452" s="155" t="s">
        <v>304</v>
      </c>
      <c r="I2452" s="157">
        <v>41871</v>
      </c>
      <c r="J2452" s="156">
        <v>2834.62</v>
      </c>
      <c r="K2452" s="167">
        <v>1</v>
      </c>
    </row>
    <row r="2453" spans="1:11" x14ac:dyDescent="0.25">
      <c r="A2453" s="153">
        <v>2449</v>
      </c>
      <c r="B2453" s="154" t="s">
        <v>3001</v>
      </c>
      <c r="C2453" s="154" t="s">
        <v>254</v>
      </c>
      <c r="D2453" s="154" t="s">
        <v>255</v>
      </c>
      <c r="E2453" s="155" t="s">
        <v>352</v>
      </c>
      <c r="F2453" s="156">
        <v>9625</v>
      </c>
      <c r="G2453" s="155" t="s">
        <v>295</v>
      </c>
      <c r="H2453" s="155" t="s">
        <v>304</v>
      </c>
      <c r="I2453" s="157">
        <v>41683</v>
      </c>
      <c r="J2453" s="156">
        <v>8551.6200000000008</v>
      </c>
      <c r="K2453" s="167">
        <v>0.95</v>
      </c>
    </row>
    <row r="2454" spans="1:11" x14ac:dyDescent="0.25">
      <c r="A2454" s="153">
        <v>2450</v>
      </c>
      <c r="B2454" s="154" t="s">
        <v>3002</v>
      </c>
      <c r="C2454" s="154" t="s">
        <v>294</v>
      </c>
      <c r="D2454" s="154" t="s">
        <v>255</v>
      </c>
      <c r="E2454" s="155" t="s">
        <v>352</v>
      </c>
      <c r="F2454" s="156">
        <v>1782.5</v>
      </c>
      <c r="G2454" s="155" t="s">
        <v>295</v>
      </c>
      <c r="H2454" s="155" t="s">
        <v>309</v>
      </c>
      <c r="I2454" s="157">
        <v>41704</v>
      </c>
      <c r="J2454" s="156">
        <v>1666.63</v>
      </c>
      <c r="K2454" s="167">
        <v>1</v>
      </c>
    </row>
    <row r="2455" spans="1:11" x14ac:dyDescent="0.25">
      <c r="A2455" s="153">
        <v>2451</v>
      </c>
      <c r="B2455" s="154" t="s">
        <v>3003</v>
      </c>
      <c r="C2455" s="154" t="s">
        <v>294</v>
      </c>
      <c r="D2455" s="154" t="s">
        <v>255</v>
      </c>
      <c r="E2455" s="155" t="s">
        <v>352</v>
      </c>
      <c r="F2455" s="156">
        <v>5468.33</v>
      </c>
      <c r="G2455" s="155" t="s">
        <v>295</v>
      </c>
      <c r="H2455" s="155" t="s">
        <v>304</v>
      </c>
      <c r="I2455" s="157">
        <v>41689</v>
      </c>
      <c r="J2455" s="156">
        <v>4858.63</v>
      </c>
      <c r="K2455" s="167">
        <v>0.95</v>
      </c>
    </row>
    <row r="2456" spans="1:11" x14ac:dyDescent="0.25">
      <c r="A2456" s="153">
        <v>2452</v>
      </c>
      <c r="B2456" s="154" t="s">
        <v>3004</v>
      </c>
      <c r="C2456" s="154" t="s">
        <v>294</v>
      </c>
      <c r="D2456" s="154" t="s">
        <v>255</v>
      </c>
      <c r="E2456" s="155" t="s">
        <v>352</v>
      </c>
      <c r="F2456" s="156">
        <v>906.67</v>
      </c>
      <c r="G2456" s="155" t="s">
        <v>295</v>
      </c>
      <c r="H2456" s="155" t="s">
        <v>304</v>
      </c>
      <c r="I2456" s="157">
        <v>41689</v>
      </c>
      <c r="J2456" s="156">
        <v>847.74</v>
      </c>
      <c r="K2456" s="167">
        <v>1</v>
      </c>
    </row>
    <row r="2457" spans="1:11" x14ac:dyDescent="0.25">
      <c r="A2457" s="153">
        <v>2453</v>
      </c>
      <c r="B2457" s="154" t="s">
        <v>3005</v>
      </c>
      <c r="C2457" s="154" t="s">
        <v>254</v>
      </c>
      <c r="D2457" s="154" t="s">
        <v>255</v>
      </c>
      <c r="E2457" s="155" t="s">
        <v>352</v>
      </c>
      <c r="F2457" s="156">
        <v>4445</v>
      </c>
      <c r="G2457" s="155" t="s">
        <v>295</v>
      </c>
      <c r="H2457" s="155" t="s">
        <v>304</v>
      </c>
      <c r="I2457" s="157">
        <v>41691</v>
      </c>
      <c r="J2457" s="156">
        <v>4298.2</v>
      </c>
      <c r="K2457" s="167">
        <v>1.03</v>
      </c>
    </row>
    <row r="2458" spans="1:11" x14ac:dyDescent="0.25">
      <c r="A2458" s="153">
        <v>2454</v>
      </c>
      <c r="B2458" s="154" t="s">
        <v>3006</v>
      </c>
      <c r="C2458" s="154" t="s">
        <v>254</v>
      </c>
      <c r="D2458" s="154" t="s">
        <v>255</v>
      </c>
      <c r="E2458" s="155" t="s">
        <v>352</v>
      </c>
      <c r="F2458" s="156">
        <v>10885</v>
      </c>
      <c r="G2458" s="155" t="s">
        <v>295</v>
      </c>
      <c r="H2458" s="155" t="s">
        <v>322</v>
      </c>
      <c r="I2458" s="157">
        <v>41721</v>
      </c>
      <c r="J2458" s="156">
        <v>10885</v>
      </c>
      <c r="K2458" s="167">
        <v>1.07</v>
      </c>
    </row>
    <row r="2459" spans="1:11" x14ac:dyDescent="0.25">
      <c r="A2459" s="153">
        <v>2455</v>
      </c>
      <c r="B2459" s="154" t="s">
        <v>3007</v>
      </c>
      <c r="C2459" s="154" t="s">
        <v>294</v>
      </c>
      <c r="D2459" s="154" t="s">
        <v>255</v>
      </c>
      <c r="E2459" s="155">
        <v>41563</v>
      </c>
      <c r="F2459" s="156">
        <v>2635</v>
      </c>
      <c r="G2459" s="155" t="s">
        <v>295</v>
      </c>
      <c r="H2459" s="155" t="s">
        <v>309</v>
      </c>
      <c r="I2459" s="157">
        <v>41695</v>
      </c>
      <c r="J2459" s="156">
        <v>2341.19</v>
      </c>
      <c r="K2459" s="167">
        <v>0.95</v>
      </c>
    </row>
    <row r="2460" spans="1:11" x14ac:dyDescent="0.25">
      <c r="A2460" s="153">
        <v>2456</v>
      </c>
      <c r="B2460" s="154" t="s">
        <v>3008</v>
      </c>
      <c r="C2460" s="154" t="s">
        <v>294</v>
      </c>
      <c r="D2460" s="154" t="s">
        <v>255</v>
      </c>
      <c r="E2460" s="155" t="s">
        <v>352</v>
      </c>
      <c r="F2460" s="156">
        <v>4410</v>
      </c>
      <c r="G2460" s="155" t="s">
        <v>295</v>
      </c>
      <c r="H2460" s="155" t="s">
        <v>322</v>
      </c>
      <c r="I2460" s="157">
        <v>41711</v>
      </c>
      <c r="J2460" s="156">
        <v>4410</v>
      </c>
      <c r="K2460" s="167">
        <v>1.07</v>
      </c>
    </row>
    <row r="2461" spans="1:11" x14ac:dyDescent="0.25">
      <c r="A2461" s="153">
        <v>2457</v>
      </c>
      <c r="B2461" s="154" t="s">
        <v>3009</v>
      </c>
      <c r="C2461" s="154" t="s">
        <v>294</v>
      </c>
      <c r="D2461" s="154" t="s">
        <v>255</v>
      </c>
      <c r="E2461" s="155" t="s">
        <v>352</v>
      </c>
      <c r="F2461" s="156">
        <v>736.25</v>
      </c>
      <c r="G2461" s="155" t="s">
        <v>295</v>
      </c>
      <c r="H2461" s="155" t="s">
        <v>320</v>
      </c>
      <c r="I2461" s="157">
        <v>41695</v>
      </c>
      <c r="J2461" s="156">
        <v>654.16</v>
      </c>
      <c r="K2461" s="167">
        <v>0.95</v>
      </c>
    </row>
    <row r="2462" spans="1:11" x14ac:dyDescent="0.25">
      <c r="A2462" s="153">
        <v>2458</v>
      </c>
      <c r="B2462" s="154" t="s">
        <v>3010</v>
      </c>
      <c r="C2462" s="154" t="s">
        <v>294</v>
      </c>
      <c r="D2462" s="154" t="s">
        <v>255</v>
      </c>
      <c r="E2462" s="155" t="s">
        <v>352</v>
      </c>
      <c r="F2462" s="156">
        <v>1860</v>
      </c>
      <c r="G2462" s="155" t="s">
        <v>295</v>
      </c>
      <c r="H2462" s="155" t="s">
        <v>320</v>
      </c>
      <c r="I2462" s="157">
        <v>41716</v>
      </c>
      <c r="J2462" s="156">
        <v>1739.1</v>
      </c>
      <c r="K2462" s="167">
        <v>1</v>
      </c>
    </row>
    <row r="2463" spans="1:11" x14ac:dyDescent="0.25">
      <c r="A2463" s="153">
        <v>2459</v>
      </c>
      <c r="B2463" s="154" t="s">
        <v>3011</v>
      </c>
      <c r="C2463" s="154" t="s">
        <v>294</v>
      </c>
      <c r="D2463" s="154" t="s">
        <v>255</v>
      </c>
      <c r="E2463" s="155" t="s">
        <v>352</v>
      </c>
      <c r="F2463" s="156">
        <v>6169</v>
      </c>
      <c r="G2463" s="155" t="s">
        <v>295</v>
      </c>
      <c r="H2463" s="155" t="s">
        <v>297</v>
      </c>
      <c r="I2463" s="157">
        <v>41704</v>
      </c>
      <c r="J2463" s="156">
        <v>5481.16</v>
      </c>
      <c r="K2463" s="167">
        <v>0.95</v>
      </c>
    </row>
    <row r="2464" spans="1:11" x14ac:dyDescent="0.25">
      <c r="A2464" s="153">
        <v>2460</v>
      </c>
      <c r="B2464" s="154" t="s">
        <v>3012</v>
      </c>
      <c r="C2464" s="154" t="s">
        <v>294</v>
      </c>
      <c r="D2464" s="154" t="s">
        <v>255</v>
      </c>
      <c r="E2464" s="155" t="s">
        <v>352</v>
      </c>
      <c r="F2464" s="156">
        <v>6169</v>
      </c>
      <c r="G2464" s="155" t="s">
        <v>295</v>
      </c>
      <c r="H2464" s="155" t="s">
        <v>297</v>
      </c>
      <c r="I2464" s="157">
        <v>41704</v>
      </c>
      <c r="J2464" s="156">
        <v>5481.16</v>
      </c>
      <c r="K2464" s="167">
        <v>0.95</v>
      </c>
    </row>
    <row r="2465" spans="1:11" x14ac:dyDescent="0.25">
      <c r="A2465" s="153">
        <v>2461</v>
      </c>
      <c r="B2465" s="154" t="s">
        <v>3013</v>
      </c>
      <c r="C2465" s="154" t="s">
        <v>294</v>
      </c>
      <c r="D2465" s="154" t="s">
        <v>255</v>
      </c>
      <c r="E2465" s="155" t="s">
        <v>352</v>
      </c>
      <c r="F2465" s="156">
        <v>8188.33</v>
      </c>
      <c r="G2465" s="155" t="s">
        <v>295</v>
      </c>
      <c r="H2465" s="155" t="s">
        <v>304</v>
      </c>
      <c r="I2465" s="157">
        <v>41734</v>
      </c>
      <c r="J2465" s="156">
        <v>7275.35</v>
      </c>
      <c r="K2465" s="167">
        <v>0.95</v>
      </c>
    </row>
    <row r="2466" spans="1:11" x14ac:dyDescent="0.25">
      <c r="A2466" s="153">
        <v>2462</v>
      </c>
      <c r="B2466" s="154" t="s">
        <v>3014</v>
      </c>
      <c r="C2466" s="154" t="s">
        <v>294</v>
      </c>
      <c r="D2466" s="154" t="s">
        <v>255</v>
      </c>
      <c r="E2466" s="155" t="s">
        <v>352</v>
      </c>
      <c r="F2466" s="156">
        <v>4515</v>
      </c>
      <c r="G2466" s="155" t="s">
        <v>295</v>
      </c>
      <c r="H2466" s="155" t="s">
        <v>322</v>
      </c>
      <c r="I2466" s="157">
        <v>41711</v>
      </c>
      <c r="J2466" s="156">
        <v>4515</v>
      </c>
      <c r="K2466" s="167">
        <v>1.07</v>
      </c>
    </row>
    <row r="2467" spans="1:11" x14ac:dyDescent="0.25">
      <c r="A2467" s="153">
        <v>2463</v>
      </c>
      <c r="B2467" s="154" t="s">
        <v>3015</v>
      </c>
      <c r="C2467" s="154" t="s">
        <v>294</v>
      </c>
      <c r="D2467" s="154" t="s">
        <v>255</v>
      </c>
      <c r="E2467" s="155" t="s">
        <v>352</v>
      </c>
      <c r="F2467" s="156">
        <v>3145</v>
      </c>
      <c r="G2467" s="155" t="s">
        <v>295</v>
      </c>
      <c r="H2467" s="155" t="s">
        <v>304</v>
      </c>
      <c r="I2467" s="157">
        <v>41726</v>
      </c>
      <c r="J2467" s="156">
        <v>2940.58</v>
      </c>
      <c r="K2467" s="167">
        <v>1</v>
      </c>
    </row>
    <row r="2468" spans="1:11" x14ac:dyDescent="0.25">
      <c r="A2468" s="153">
        <v>2464</v>
      </c>
      <c r="B2468" s="154" t="s">
        <v>3016</v>
      </c>
      <c r="C2468" s="154" t="s">
        <v>254</v>
      </c>
      <c r="D2468" s="154" t="s">
        <v>255</v>
      </c>
      <c r="E2468" s="155" t="s">
        <v>352</v>
      </c>
      <c r="F2468" s="156">
        <v>17255</v>
      </c>
      <c r="G2468" s="155" t="s">
        <v>295</v>
      </c>
      <c r="H2468" s="155" t="s">
        <v>297</v>
      </c>
      <c r="I2468" s="157">
        <v>41737</v>
      </c>
      <c r="J2468" s="156">
        <v>15331.07</v>
      </c>
      <c r="K2468" s="167">
        <v>0.95</v>
      </c>
    </row>
    <row r="2469" spans="1:11" x14ac:dyDescent="0.25">
      <c r="A2469" s="153">
        <v>2465</v>
      </c>
      <c r="B2469" s="154" t="s">
        <v>3017</v>
      </c>
      <c r="C2469" s="154" t="s">
        <v>276</v>
      </c>
      <c r="D2469" s="154" t="s">
        <v>255</v>
      </c>
      <c r="E2469" s="155" t="s">
        <v>352</v>
      </c>
      <c r="F2469" s="156">
        <v>15260</v>
      </c>
      <c r="G2469" s="155" t="s">
        <v>295</v>
      </c>
      <c r="H2469" s="155" t="s">
        <v>297</v>
      </c>
      <c r="I2469" s="157">
        <v>41737</v>
      </c>
      <c r="J2469" s="156">
        <v>13558.51</v>
      </c>
      <c r="K2469" s="167">
        <v>0.95</v>
      </c>
    </row>
    <row r="2470" spans="1:11" x14ac:dyDescent="0.25">
      <c r="A2470" s="153">
        <v>2466</v>
      </c>
      <c r="B2470" s="154" t="s">
        <v>3018</v>
      </c>
      <c r="C2470" s="154" t="s">
        <v>294</v>
      </c>
      <c r="D2470" s="154" t="s">
        <v>255</v>
      </c>
      <c r="E2470" s="155" t="s">
        <v>352</v>
      </c>
      <c r="F2470" s="156">
        <v>5215</v>
      </c>
      <c r="G2470" s="155" t="s">
        <v>295</v>
      </c>
      <c r="H2470" s="155" t="s">
        <v>297</v>
      </c>
      <c r="I2470" s="157">
        <v>41737</v>
      </c>
      <c r="J2470" s="156">
        <v>4633.53</v>
      </c>
      <c r="K2470" s="167">
        <v>0.95</v>
      </c>
    </row>
    <row r="2471" spans="1:11" x14ac:dyDescent="0.25">
      <c r="A2471" s="153">
        <v>2467</v>
      </c>
      <c r="B2471" s="154" t="s">
        <v>3019</v>
      </c>
      <c r="C2471" s="154" t="s">
        <v>276</v>
      </c>
      <c r="D2471" s="154" t="s">
        <v>255</v>
      </c>
      <c r="E2471" s="155" t="s">
        <v>352</v>
      </c>
      <c r="F2471" s="156">
        <v>840</v>
      </c>
      <c r="G2471" s="155" t="s">
        <v>295</v>
      </c>
      <c r="H2471" s="155" t="s">
        <v>297</v>
      </c>
      <c r="I2471" s="157">
        <v>41716</v>
      </c>
      <c r="J2471" s="156">
        <v>746.34</v>
      </c>
      <c r="K2471" s="167">
        <v>0.95</v>
      </c>
    </row>
    <row r="2472" spans="1:11" x14ac:dyDescent="0.25">
      <c r="A2472" s="153">
        <v>2468</v>
      </c>
      <c r="B2472" s="154" t="s">
        <v>3020</v>
      </c>
      <c r="C2472" s="154" t="s">
        <v>294</v>
      </c>
      <c r="D2472" s="154" t="s">
        <v>255</v>
      </c>
      <c r="E2472" s="155" t="s">
        <v>352</v>
      </c>
      <c r="F2472" s="156">
        <v>3727.5</v>
      </c>
      <c r="G2472" s="155" t="s">
        <v>295</v>
      </c>
      <c r="H2472" s="155" t="s">
        <v>322</v>
      </c>
      <c r="I2472" s="157">
        <v>41719</v>
      </c>
      <c r="J2472" s="156">
        <v>3727.5</v>
      </c>
      <c r="K2472" s="167">
        <v>1.07</v>
      </c>
    </row>
    <row r="2473" spans="1:11" x14ac:dyDescent="0.25">
      <c r="A2473" s="153">
        <v>2469</v>
      </c>
      <c r="B2473" s="154" t="s">
        <v>253</v>
      </c>
      <c r="C2473" s="154" t="s">
        <v>254</v>
      </c>
      <c r="D2473" s="154" t="s">
        <v>255</v>
      </c>
      <c r="E2473" s="155" t="s">
        <v>253</v>
      </c>
      <c r="F2473" s="156" t="s">
        <v>253</v>
      </c>
      <c r="G2473" s="155" t="s">
        <v>295</v>
      </c>
      <c r="H2473" s="155" t="s">
        <v>253</v>
      </c>
      <c r="I2473" s="157" t="s">
        <v>253</v>
      </c>
      <c r="J2473" s="156" t="s">
        <v>253</v>
      </c>
      <c r="K2473" s="167" t="s">
        <v>253</v>
      </c>
    </row>
    <row r="2474" spans="1:11" x14ac:dyDescent="0.25">
      <c r="A2474" s="153">
        <v>2470</v>
      </c>
      <c r="B2474" s="154" t="s">
        <v>3021</v>
      </c>
      <c r="C2474" s="154" t="s">
        <v>294</v>
      </c>
      <c r="D2474" s="154" t="s">
        <v>255</v>
      </c>
      <c r="E2474" s="155" t="s">
        <v>352</v>
      </c>
      <c r="F2474" s="156">
        <v>2895</v>
      </c>
      <c r="G2474" s="155" t="s">
        <v>295</v>
      </c>
      <c r="H2474" s="155" t="s">
        <v>297</v>
      </c>
      <c r="I2474" s="157">
        <v>41709</v>
      </c>
      <c r="J2474" s="156">
        <v>2572.1999999999998</v>
      </c>
      <c r="K2474" s="167">
        <v>0.95</v>
      </c>
    </row>
    <row r="2475" spans="1:11" x14ac:dyDescent="0.25">
      <c r="A2475" s="153">
        <v>2471</v>
      </c>
      <c r="B2475" s="154" t="s">
        <v>3022</v>
      </c>
      <c r="C2475" s="154" t="s">
        <v>254</v>
      </c>
      <c r="D2475" s="154" t="s">
        <v>255</v>
      </c>
      <c r="E2475" s="155" t="s">
        <v>352</v>
      </c>
      <c r="F2475" s="156">
        <v>1250</v>
      </c>
      <c r="G2475" s="155" t="s">
        <v>295</v>
      </c>
      <c r="H2475" s="155" t="s">
        <v>304</v>
      </c>
      <c r="I2475" s="157">
        <v>41704</v>
      </c>
      <c r="J2475" s="156">
        <v>1168.75</v>
      </c>
      <c r="K2475" s="167">
        <v>1</v>
      </c>
    </row>
    <row r="2476" spans="1:11" x14ac:dyDescent="0.25">
      <c r="A2476" s="153">
        <v>2472</v>
      </c>
      <c r="B2476" s="154" t="s">
        <v>3023</v>
      </c>
      <c r="C2476" s="154" t="s">
        <v>294</v>
      </c>
      <c r="D2476" s="154" t="s">
        <v>255</v>
      </c>
      <c r="E2476" s="155" t="s">
        <v>352</v>
      </c>
      <c r="F2476" s="156">
        <v>991.67</v>
      </c>
      <c r="G2476" s="155" t="s">
        <v>295</v>
      </c>
      <c r="H2476" s="155" t="s">
        <v>304</v>
      </c>
      <c r="I2476" s="157">
        <v>41708</v>
      </c>
      <c r="J2476" s="156">
        <v>927.22</v>
      </c>
      <c r="K2476" s="167">
        <v>1</v>
      </c>
    </row>
    <row r="2477" spans="1:11" x14ac:dyDescent="0.25">
      <c r="A2477" s="153">
        <v>2473</v>
      </c>
      <c r="B2477" s="154" t="s">
        <v>3024</v>
      </c>
      <c r="C2477" s="154" t="s">
        <v>294</v>
      </c>
      <c r="D2477" s="154" t="s">
        <v>255</v>
      </c>
      <c r="E2477" s="155" t="s">
        <v>352</v>
      </c>
      <c r="F2477" s="156">
        <v>5128.33</v>
      </c>
      <c r="G2477" s="155" t="s">
        <v>295</v>
      </c>
      <c r="H2477" s="155" t="s">
        <v>304</v>
      </c>
      <c r="I2477" s="157">
        <v>41697</v>
      </c>
      <c r="J2477" s="156">
        <v>4795.0200000000004</v>
      </c>
      <c r="K2477" s="167">
        <v>1</v>
      </c>
    </row>
    <row r="2478" spans="1:11" x14ac:dyDescent="0.25">
      <c r="A2478" s="153">
        <v>2474</v>
      </c>
      <c r="B2478" s="154" t="s">
        <v>3025</v>
      </c>
      <c r="C2478" s="154" t="s">
        <v>294</v>
      </c>
      <c r="D2478" s="154" t="s">
        <v>255</v>
      </c>
      <c r="E2478" s="155" t="s">
        <v>352</v>
      </c>
      <c r="F2478" s="156">
        <v>6510</v>
      </c>
      <c r="G2478" s="155" t="s">
        <v>295</v>
      </c>
      <c r="H2478" s="155" t="s">
        <v>322</v>
      </c>
      <c r="I2478" s="157">
        <v>41711</v>
      </c>
      <c r="J2478" s="156">
        <v>6510</v>
      </c>
      <c r="K2478" s="167">
        <v>1.07</v>
      </c>
    </row>
    <row r="2479" spans="1:11" x14ac:dyDescent="0.25">
      <c r="A2479" s="153">
        <v>2475</v>
      </c>
      <c r="B2479" s="154" t="s">
        <v>3026</v>
      </c>
      <c r="C2479" s="154" t="s">
        <v>294</v>
      </c>
      <c r="D2479" s="154" t="s">
        <v>255</v>
      </c>
      <c r="E2479" s="155" t="s">
        <v>352</v>
      </c>
      <c r="F2479" s="156">
        <v>2465</v>
      </c>
      <c r="G2479" s="155" t="s">
        <v>295</v>
      </c>
      <c r="H2479" s="155" t="s">
        <v>304</v>
      </c>
      <c r="I2479" s="157">
        <v>41705</v>
      </c>
      <c r="J2479" s="156">
        <v>2304.7800000000002</v>
      </c>
      <c r="K2479" s="167">
        <v>1</v>
      </c>
    </row>
    <row r="2480" spans="1:11" x14ac:dyDescent="0.25">
      <c r="A2480" s="153">
        <v>2476</v>
      </c>
      <c r="B2480" s="154" t="s">
        <v>3027</v>
      </c>
      <c r="C2480" s="154" t="s">
        <v>294</v>
      </c>
      <c r="D2480" s="154" t="s">
        <v>255</v>
      </c>
      <c r="E2480" s="155" t="s">
        <v>352</v>
      </c>
      <c r="F2480" s="156">
        <v>2828.75</v>
      </c>
      <c r="G2480" s="155" t="s">
        <v>295</v>
      </c>
      <c r="H2480" s="155" t="s">
        <v>320</v>
      </c>
      <c r="I2480" s="157">
        <v>41732</v>
      </c>
      <c r="J2480" s="156">
        <v>2644.88</v>
      </c>
      <c r="K2480" s="167">
        <v>1</v>
      </c>
    </row>
    <row r="2481" spans="1:11" x14ac:dyDescent="0.25">
      <c r="A2481" s="153">
        <v>2477</v>
      </c>
      <c r="B2481" s="154" t="s">
        <v>3028</v>
      </c>
      <c r="C2481" s="154" t="s">
        <v>294</v>
      </c>
      <c r="D2481" s="154" t="s">
        <v>255</v>
      </c>
      <c r="E2481" s="155" t="s">
        <v>352</v>
      </c>
      <c r="F2481" s="156">
        <v>2557.5</v>
      </c>
      <c r="G2481" s="155" t="s">
        <v>295</v>
      </c>
      <c r="H2481" s="155" t="s">
        <v>320</v>
      </c>
      <c r="I2481" s="157">
        <v>41718</v>
      </c>
      <c r="J2481" s="156">
        <v>2272.33</v>
      </c>
      <c r="K2481" s="167">
        <v>0.95</v>
      </c>
    </row>
    <row r="2482" spans="1:11" x14ac:dyDescent="0.25">
      <c r="A2482" s="153">
        <v>2478</v>
      </c>
      <c r="B2482" s="154" t="s">
        <v>3029</v>
      </c>
      <c r="C2482" s="154" t="s">
        <v>254</v>
      </c>
      <c r="D2482" s="154" t="s">
        <v>255</v>
      </c>
      <c r="E2482" s="155" t="s">
        <v>352</v>
      </c>
      <c r="F2482" s="156">
        <v>6037.5</v>
      </c>
      <c r="G2482" s="155" t="s">
        <v>295</v>
      </c>
      <c r="H2482" s="155" t="s">
        <v>309</v>
      </c>
      <c r="I2482" s="157">
        <v>41711</v>
      </c>
      <c r="J2482" s="156">
        <v>5241.78</v>
      </c>
      <c r="K2482" s="167">
        <v>0.93</v>
      </c>
    </row>
    <row r="2483" spans="1:11" x14ac:dyDescent="0.25">
      <c r="A2483" s="153">
        <v>2479</v>
      </c>
      <c r="B2483" s="154" t="s">
        <v>3030</v>
      </c>
      <c r="C2483" s="154" t="s">
        <v>294</v>
      </c>
      <c r="D2483" s="154" t="s">
        <v>255</v>
      </c>
      <c r="E2483" s="155" t="s">
        <v>352</v>
      </c>
      <c r="F2483" s="156">
        <v>2805</v>
      </c>
      <c r="G2483" s="155" t="s">
        <v>295</v>
      </c>
      <c r="H2483" s="155" t="s">
        <v>304</v>
      </c>
      <c r="I2483" s="157">
        <v>41710</v>
      </c>
      <c r="J2483" s="156">
        <v>2622.68</v>
      </c>
      <c r="K2483" s="167">
        <v>1</v>
      </c>
    </row>
    <row r="2484" spans="1:11" x14ac:dyDescent="0.25">
      <c r="A2484" s="153">
        <v>2480</v>
      </c>
      <c r="B2484" s="154" t="s">
        <v>3031</v>
      </c>
      <c r="C2484" s="154" t="s">
        <v>294</v>
      </c>
      <c r="D2484" s="154" t="s">
        <v>255</v>
      </c>
      <c r="E2484" s="155" t="s">
        <v>352</v>
      </c>
      <c r="F2484" s="156">
        <v>4185</v>
      </c>
      <c r="G2484" s="155" t="s">
        <v>295</v>
      </c>
      <c r="H2484" s="155" t="s">
        <v>309</v>
      </c>
      <c r="I2484" s="157">
        <v>41722</v>
      </c>
      <c r="J2484" s="156">
        <v>3718.36</v>
      </c>
      <c r="K2484" s="167">
        <v>0.95</v>
      </c>
    </row>
    <row r="2485" spans="1:11" x14ac:dyDescent="0.25">
      <c r="A2485" s="153">
        <v>2481</v>
      </c>
      <c r="B2485" s="154" t="s">
        <v>3032</v>
      </c>
      <c r="C2485" s="154" t="s">
        <v>276</v>
      </c>
      <c r="D2485" s="154" t="s">
        <v>255</v>
      </c>
      <c r="E2485" s="155" t="s">
        <v>352</v>
      </c>
      <c r="F2485" s="156">
        <v>9625</v>
      </c>
      <c r="G2485" s="155" t="s">
        <v>295</v>
      </c>
      <c r="H2485" s="155" t="s">
        <v>309</v>
      </c>
      <c r="I2485" s="157">
        <v>41722</v>
      </c>
      <c r="J2485" s="156">
        <v>8551.81</v>
      </c>
      <c r="K2485" s="167">
        <v>0.95</v>
      </c>
    </row>
    <row r="2486" spans="1:11" x14ac:dyDescent="0.25">
      <c r="A2486" s="153">
        <v>2482</v>
      </c>
      <c r="B2486" s="154" t="s">
        <v>3033</v>
      </c>
      <c r="C2486" s="154" t="s">
        <v>294</v>
      </c>
      <c r="D2486" s="154" t="s">
        <v>255</v>
      </c>
      <c r="E2486" s="155" t="s">
        <v>352</v>
      </c>
      <c r="F2486" s="156">
        <v>4611.25</v>
      </c>
      <c r="G2486" s="155" t="s">
        <v>295</v>
      </c>
      <c r="H2486" s="155" t="s">
        <v>309</v>
      </c>
      <c r="I2486" s="157">
        <v>42180</v>
      </c>
      <c r="J2486" s="156">
        <v>4027.35</v>
      </c>
      <c r="K2486" s="167">
        <v>0.93</v>
      </c>
    </row>
    <row r="2487" spans="1:11" x14ac:dyDescent="0.25">
      <c r="A2487" s="153">
        <v>2483</v>
      </c>
      <c r="B2487" s="154" t="s">
        <v>3034</v>
      </c>
      <c r="C2487" s="154" t="s">
        <v>294</v>
      </c>
      <c r="D2487" s="154" t="s">
        <v>255</v>
      </c>
      <c r="E2487" s="155" t="s">
        <v>352</v>
      </c>
      <c r="F2487" s="156">
        <v>1912.5</v>
      </c>
      <c r="G2487" s="155" t="s">
        <v>295</v>
      </c>
      <c r="H2487" s="155" t="s">
        <v>304</v>
      </c>
      <c r="I2487" s="157">
        <v>41871</v>
      </c>
      <c r="J2487" s="156">
        <v>1788.19</v>
      </c>
      <c r="K2487" s="167">
        <v>1</v>
      </c>
    </row>
    <row r="2488" spans="1:11" x14ac:dyDescent="0.25">
      <c r="A2488" s="153">
        <v>2484</v>
      </c>
      <c r="B2488" s="154" t="s">
        <v>3035</v>
      </c>
      <c r="C2488" s="154" t="s">
        <v>254</v>
      </c>
      <c r="D2488" s="154" t="s">
        <v>255</v>
      </c>
      <c r="E2488" s="155" t="s">
        <v>352</v>
      </c>
      <c r="F2488" s="156">
        <v>4625</v>
      </c>
      <c r="G2488" s="155" t="s">
        <v>295</v>
      </c>
      <c r="H2488" s="155" t="s">
        <v>304</v>
      </c>
      <c r="I2488" s="157">
        <v>41871</v>
      </c>
      <c r="J2488" s="156">
        <v>4324.38</v>
      </c>
      <c r="K2488" s="167">
        <v>1</v>
      </c>
    </row>
    <row r="2489" spans="1:11" x14ac:dyDescent="0.25">
      <c r="A2489" s="153">
        <v>2485</v>
      </c>
      <c r="B2489" s="154" t="s">
        <v>3036</v>
      </c>
      <c r="C2489" s="154" t="s">
        <v>294</v>
      </c>
      <c r="D2489" s="154" t="s">
        <v>255</v>
      </c>
      <c r="E2489" s="155" t="s">
        <v>352</v>
      </c>
      <c r="F2489" s="156">
        <v>2867.5</v>
      </c>
      <c r="G2489" s="155" t="s">
        <v>295</v>
      </c>
      <c r="H2489" s="155" t="s">
        <v>309</v>
      </c>
      <c r="I2489" s="157">
        <v>41717</v>
      </c>
      <c r="J2489" s="156">
        <v>2547.77</v>
      </c>
      <c r="K2489" s="167">
        <v>0.95</v>
      </c>
    </row>
    <row r="2490" spans="1:11" x14ac:dyDescent="0.25">
      <c r="A2490" s="153">
        <v>2486</v>
      </c>
      <c r="B2490" s="154" t="s">
        <v>3037</v>
      </c>
      <c r="C2490" s="154" t="s">
        <v>294</v>
      </c>
      <c r="D2490" s="154" t="s">
        <v>255</v>
      </c>
      <c r="E2490" s="155" t="s">
        <v>352</v>
      </c>
      <c r="F2490" s="156">
        <v>3371.25</v>
      </c>
      <c r="G2490" s="155" t="s">
        <v>295</v>
      </c>
      <c r="H2490" s="155" t="s">
        <v>320</v>
      </c>
      <c r="I2490" s="157">
        <v>41716</v>
      </c>
      <c r="J2490" s="156">
        <v>2908.87</v>
      </c>
      <c r="K2490" s="167">
        <v>0.92</v>
      </c>
    </row>
    <row r="2491" spans="1:11" x14ac:dyDescent="0.25">
      <c r="A2491" s="153">
        <v>2487</v>
      </c>
      <c r="B2491" s="154" t="s">
        <v>3038</v>
      </c>
      <c r="C2491" s="154" t="s">
        <v>294</v>
      </c>
      <c r="D2491" s="154" t="s">
        <v>255</v>
      </c>
      <c r="E2491" s="155" t="s">
        <v>352</v>
      </c>
      <c r="F2491" s="156">
        <v>1912.5</v>
      </c>
      <c r="G2491" s="155" t="s">
        <v>295</v>
      </c>
      <c r="H2491" s="155" t="s">
        <v>304</v>
      </c>
      <c r="I2491" s="157">
        <v>41893</v>
      </c>
      <c r="J2491" s="156">
        <v>1788.19</v>
      </c>
      <c r="K2491" s="167">
        <v>1</v>
      </c>
    </row>
    <row r="2492" spans="1:11" x14ac:dyDescent="0.25">
      <c r="A2492" s="153">
        <v>2488</v>
      </c>
      <c r="B2492" s="154" t="s">
        <v>3039</v>
      </c>
      <c r="C2492" s="154" t="s">
        <v>254</v>
      </c>
      <c r="D2492" s="154" t="s">
        <v>255</v>
      </c>
      <c r="E2492" s="155" t="s">
        <v>352</v>
      </c>
      <c r="F2492" s="156">
        <v>7507.5</v>
      </c>
      <c r="G2492" s="155" t="s">
        <v>295</v>
      </c>
      <c r="H2492" s="155" t="s">
        <v>297</v>
      </c>
      <c r="I2492" s="157">
        <v>41751</v>
      </c>
      <c r="J2492" s="156">
        <v>7045.78</v>
      </c>
      <c r="K2492" s="167">
        <v>1</v>
      </c>
    </row>
    <row r="2493" spans="1:11" x14ac:dyDescent="0.25">
      <c r="A2493" s="153">
        <v>2489</v>
      </c>
      <c r="B2493" s="154" t="s">
        <v>3040</v>
      </c>
      <c r="C2493" s="154" t="s">
        <v>254</v>
      </c>
      <c r="D2493" s="154" t="s">
        <v>255</v>
      </c>
      <c r="E2493" s="155" t="s">
        <v>352</v>
      </c>
      <c r="F2493" s="156">
        <v>8229.17</v>
      </c>
      <c r="G2493" s="155" t="s">
        <v>295</v>
      </c>
      <c r="H2493" s="155" t="s">
        <v>309</v>
      </c>
      <c r="I2493" s="157">
        <v>41733</v>
      </c>
      <c r="J2493" s="156">
        <v>7311.62</v>
      </c>
      <c r="K2493" s="167">
        <v>0.95</v>
      </c>
    </row>
    <row r="2494" spans="1:11" x14ac:dyDescent="0.25">
      <c r="A2494" s="153">
        <v>2490</v>
      </c>
      <c r="B2494" s="154" t="s">
        <v>253</v>
      </c>
      <c r="C2494" s="154" t="s">
        <v>254</v>
      </c>
      <c r="D2494" s="154" t="s">
        <v>255</v>
      </c>
      <c r="E2494" s="155" t="s">
        <v>253</v>
      </c>
      <c r="F2494" s="156" t="s">
        <v>253</v>
      </c>
      <c r="G2494" s="155" t="s">
        <v>295</v>
      </c>
      <c r="H2494" s="155" t="s">
        <v>253</v>
      </c>
      <c r="I2494" s="157" t="s">
        <v>253</v>
      </c>
      <c r="J2494" s="156" t="s">
        <v>253</v>
      </c>
      <c r="K2494" s="167" t="s">
        <v>253</v>
      </c>
    </row>
    <row r="2495" spans="1:11" x14ac:dyDescent="0.25">
      <c r="A2495" s="153">
        <v>2491</v>
      </c>
      <c r="B2495" s="154" t="s">
        <v>3041</v>
      </c>
      <c r="C2495" s="154" t="s">
        <v>254</v>
      </c>
      <c r="D2495" s="154" t="s">
        <v>255</v>
      </c>
      <c r="E2495" s="155" t="s">
        <v>352</v>
      </c>
      <c r="F2495" s="156">
        <v>2625</v>
      </c>
      <c r="G2495" s="155" t="s">
        <v>295</v>
      </c>
      <c r="H2495" s="155" t="s">
        <v>301</v>
      </c>
      <c r="I2495" s="157">
        <v>41739</v>
      </c>
      <c r="J2495" s="156">
        <v>2585.62</v>
      </c>
      <c r="K2495" s="167">
        <v>1.05</v>
      </c>
    </row>
    <row r="2496" spans="1:11" x14ac:dyDescent="0.25">
      <c r="A2496" s="153">
        <v>2492</v>
      </c>
      <c r="B2496" s="154" t="s">
        <v>3042</v>
      </c>
      <c r="C2496" s="154" t="s">
        <v>294</v>
      </c>
      <c r="D2496" s="154" t="s">
        <v>255</v>
      </c>
      <c r="E2496" s="155" t="s">
        <v>352</v>
      </c>
      <c r="F2496" s="156">
        <v>1955</v>
      </c>
      <c r="G2496" s="155" t="s">
        <v>295</v>
      </c>
      <c r="H2496" s="155" t="s">
        <v>304</v>
      </c>
      <c r="I2496" s="157">
        <v>41723</v>
      </c>
      <c r="J2496" s="156">
        <v>1827.91</v>
      </c>
      <c r="K2496" s="167">
        <v>1</v>
      </c>
    </row>
    <row r="2497" spans="1:11" x14ac:dyDescent="0.25">
      <c r="A2497" s="153">
        <v>2493</v>
      </c>
      <c r="B2497" s="154" t="s">
        <v>3043</v>
      </c>
      <c r="C2497" s="154" t="s">
        <v>294</v>
      </c>
      <c r="D2497" s="154" t="s">
        <v>255</v>
      </c>
      <c r="E2497" s="155" t="s">
        <v>352</v>
      </c>
      <c r="F2497" s="156">
        <v>3474</v>
      </c>
      <c r="G2497" s="155" t="s">
        <v>295</v>
      </c>
      <c r="H2497" s="155" t="s">
        <v>297</v>
      </c>
      <c r="I2497" s="157">
        <v>41752</v>
      </c>
      <c r="J2497" s="156">
        <v>3086.65</v>
      </c>
      <c r="K2497" s="167">
        <v>0.95</v>
      </c>
    </row>
    <row r="2498" spans="1:11" x14ac:dyDescent="0.25">
      <c r="A2498" s="153">
        <v>2494</v>
      </c>
      <c r="B2498" s="154" t="s">
        <v>3044</v>
      </c>
      <c r="C2498" s="154" t="s">
        <v>294</v>
      </c>
      <c r="D2498" s="154" t="s">
        <v>255</v>
      </c>
      <c r="E2498" s="155" t="s">
        <v>352</v>
      </c>
      <c r="F2498" s="156">
        <v>2131.25</v>
      </c>
      <c r="G2498" s="155" t="s">
        <v>295</v>
      </c>
      <c r="H2498" s="155" t="s">
        <v>74</v>
      </c>
      <c r="I2498" s="157">
        <v>41724</v>
      </c>
      <c r="J2498" s="156">
        <v>1992.73</v>
      </c>
      <c r="K2498" s="167">
        <v>1</v>
      </c>
    </row>
    <row r="2499" spans="1:11" x14ac:dyDescent="0.25">
      <c r="A2499" s="153">
        <v>2495</v>
      </c>
      <c r="B2499" s="154" t="s">
        <v>3023</v>
      </c>
      <c r="C2499" s="154" t="s">
        <v>294</v>
      </c>
      <c r="D2499" s="154" t="s">
        <v>255</v>
      </c>
      <c r="E2499" s="155" t="s">
        <v>352</v>
      </c>
      <c r="F2499" s="156">
        <v>1895.5</v>
      </c>
      <c r="G2499" s="155" t="s">
        <v>295</v>
      </c>
      <c r="H2499" s="155" t="s">
        <v>304</v>
      </c>
      <c r="I2499" s="157">
        <v>41730</v>
      </c>
      <c r="J2499" s="156">
        <v>1772.29</v>
      </c>
      <c r="K2499" s="167">
        <v>1</v>
      </c>
    </row>
    <row r="2500" spans="1:11" x14ac:dyDescent="0.25">
      <c r="A2500" s="153">
        <v>2496</v>
      </c>
      <c r="B2500" s="154" t="s">
        <v>3045</v>
      </c>
      <c r="C2500" s="154" t="s">
        <v>276</v>
      </c>
      <c r="D2500" s="154" t="s">
        <v>255</v>
      </c>
      <c r="E2500" s="155" t="s">
        <v>352</v>
      </c>
      <c r="F2500" s="156">
        <v>2208.33</v>
      </c>
      <c r="G2500" s="155" t="s">
        <v>295</v>
      </c>
      <c r="H2500" s="155" t="s">
        <v>304</v>
      </c>
      <c r="I2500" s="157">
        <v>41982</v>
      </c>
      <c r="J2500" s="156">
        <v>1962.1</v>
      </c>
      <c r="K2500" s="167">
        <v>0.95</v>
      </c>
    </row>
    <row r="2501" spans="1:11" x14ac:dyDescent="0.25">
      <c r="A2501" s="153">
        <v>2497</v>
      </c>
      <c r="B2501" s="154" t="s">
        <v>3046</v>
      </c>
      <c r="C2501" s="154" t="s">
        <v>254</v>
      </c>
      <c r="D2501" s="154" t="s">
        <v>255</v>
      </c>
      <c r="E2501" s="155" t="s">
        <v>352</v>
      </c>
      <c r="F2501" s="156">
        <v>6750</v>
      </c>
      <c r="G2501" s="155" t="s">
        <v>295</v>
      </c>
      <c r="H2501" s="155" t="s">
        <v>304</v>
      </c>
      <c r="I2501" s="157">
        <v>41726</v>
      </c>
      <c r="J2501" s="156">
        <v>5997.38</v>
      </c>
      <c r="K2501" s="167">
        <v>0.95</v>
      </c>
    </row>
    <row r="2502" spans="1:11" x14ac:dyDescent="0.25">
      <c r="A2502" s="153">
        <v>2498</v>
      </c>
      <c r="B2502" s="154" t="s">
        <v>3047</v>
      </c>
      <c r="C2502" s="154" t="s">
        <v>260</v>
      </c>
      <c r="D2502" s="154" t="s">
        <v>255</v>
      </c>
      <c r="E2502" s="155" t="s">
        <v>352</v>
      </c>
      <c r="F2502" s="156">
        <v>2500</v>
      </c>
      <c r="G2502" s="155" t="s">
        <v>295</v>
      </c>
      <c r="H2502" s="155" t="s">
        <v>304</v>
      </c>
      <c r="I2502" s="157">
        <v>41726</v>
      </c>
      <c r="J2502" s="156">
        <v>2337.5</v>
      </c>
      <c r="K2502" s="167">
        <v>1</v>
      </c>
    </row>
    <row r="2503" spans="1:11" x14ac:dyDescent="0.25">
      <c r="A2503" s="153">
        <v>2499</v>
      </c>
      <c r="B2503" s="154" t="s">
        <v>3048</v>
      </c>
      <c r="C2503" s="154" t="s">
        <v>254</v>
      </c>
      <c r="D2503" s="154" t="s">
        <v>255</v>
      </c>
      <c r="E2503" s="155" t="s">
        <v>352</v>
      </c>
      <c r="F2503" s="156">
        <v>24990</v>
      </c>
      <c r="G2503" s="155" t="s">
        <v>295</v>
      </c>
      <c r="H2503" s="155" t="s">
        <v>297</v>
      </c>
      <c r="I2503" s="157">
        <v>41766</v>
      </c>
      <c r="J2503" s="156">
        <v>22203.61</v>
      </c>
      <c r="K2503" s="167">
        <v>0.95</v>
      </c>
    </row>
    <row r="2504" spans="1:11" x14ac:dyDescent="0.25">
      <c r="A2504" s="153">
        <v>2500</v>
      </c>
      <c r="B2504" s="154" t="s">
        <v>3049</v>
      </c>
      <c r="C2504" s="154" t="s">
        <v>254</v>
      </c>
      <c r="D2504" s="154" t="s">
        <v>255</v>
      </c>
      <c r="E2504" s="155" t="s">
        <v>352</v>
      </c>
      <c r="F2504" s="156">
        <v>14805</v>
      </c>
      <c r="G2504" s="155" t="s">
        <v>295</v>
      </c>
      <c r="H2504" s="155" t="s">
        <v>320</v>
      </c>
      <c r="I2504" s="157">
        <v>41733</v>
      </c>
      <c r="J2504" s="156">
        <v>13411.96</v>
      </c>
      <c r="K2504" s="167">
        <v>0.97</v>
      </c>
    </row>
    <row r="2505" spans="1:11" x14ac:dyDescent="0.25">
      <c r="A2505" s="153">
        <v>2501</v>
      </c>
      <c r="B2505" s="154" t="s">
        <v>3050</v>
      </c>
      <c r="C2505" s="154" t="s">
        <v>294</v>
      </c>
      <c r="D2505" s="154" t="s">
        <v>255</v>
      </c>
      <c r="E2505" s="155" t="s">
        <v>352</v>
      </c>
      <c r="F2505" s="156">
        <v>765</v>
      </c>
      <c r="G2505" s="155" t="s">
        <v>295</v>
      </c>
      <c r="H2505" s="155" t="s">
        <v>304</v>
      </c>
      <c r="I2505" s="157">
        <v>41737</v>
      </c>
      <c r="J2505" s="156">
        <v>715.28</v>
      </c>
      <c r="K2505" s="167">
        <v>1</v>
      </c>
    </row>
    <row r="2506" spans="1:11" x14ac:dyDescent="0.25">
      <c r="A2506" s="153">
        <v>2502</v>
      </c>
      <c r="B2506" s="154" t="s">
        <v>3051</v>
      </c>
      <c r="C2506" s="154" t="s">
        <v>254</v>
      </c>
      <c r="D2506" s="154" t="s">
        <v>255</v>
      </c>
      <c r="E2506" s="155" t="s">
        <v>352</v>
      </c>
      <c r="F2506" s="156">
        <v>22968.75</v>
      </c>
      <c r="G2506" s="155" t="s">
        <v>295</v>
      </c>
      <c r="H2506" s="155" t="s">
        <v>304</v>
      </c>
      <c r="I2506" s="157">
        <v>41730</v>
      </c>
      <c r="J2506" s="156">
        <v>20407.73</v>
      </c>
      <c r="K2506" s="167">
        <v>0.95</v>
      </c>
    </row>
    <row r="2507" spans="1:11" x14ac:dyDescent="0.25">
      <c r="A2507" s="153">
        <v>2503</v>
      </c>
      <c r="B2507" s="154" t="s">
        <v>3052</v>
      </c>
      <c r="C2507" s="154" t="s">
        <v>254</v>
      </c>
      <c r="D2507" s="154" t="s">
        <v>255</v>
      </c>
      <c r="E2507" s="155" t="s">
        <v>352</v>
      </c>
      <c r="F2507" s="156">
        <v>22837.5</v>
      </c>
      <c r="G2507" s="155" t="s">
        <v>295</v>
      </c>
      <c r="H2507" s="155" t="s">
        <v>304</v>
      </c>
      <c r="I2507" s="157">
        <v>41732</v>
      </c>
      <c r="J2507" s="156">
        <v>20291.12</v>
      </c>
      <c r="K2507" s="167">
        <v>0.95</v>
      </c>
    </row>
    <row r="2508" spans="1:11" x14ac:dyDescent="0.25">
      <c r="A2508" s="153">
        <v>2504</v>
      </c>
      <c r="B2508" s="154" t="s">
        <v>3053</v>
      </c>
      <c r="C2508" s="154" t="s">
        <v>294</v>
      </c>
      <c r="D2508" s="154" t="s">
        <v>255</v>
      </c>
      <c r="E2508" s="155" t="s">
        <v>352</v>
      </c>
      <c r="F2508" s="156">
        <v>2932.5</v>
      </c>
      <c r="G2508" s="155" t="s">
        <v>295</v>
      </c>
      <c r="H2508" s="155" t="s">
        <v>304</v>
      </c>
      <c r="I2508" s="157">
        <v>41732</v>
      </c>
      <c r="J2508" s="156">
        <v>2741.89</v>
      </c>
      <c r="K2508" s="167">
        <v>1</v>
      </c>
    </row>
    <row r="2509" spans="1:11" x14ac:dyDescent="0.25">
      <c r="A2509" s="153">
        <v>2505</v>
      </c>
      <c r="B2509" s="154" t="s">
        <v>3054</v>
      </c>
      <c r="C2509" s="154" t="s">
        <v>254</v>
      </c>
      <c r="D2509" s="154" t="s">
        <v>255</v>
      </c>
      <c r="E2509" s="155" t="s">
        <v>352</v>
      </c>
      <c r="F2509" s="156">
        <v>3875</v>
      </c>
      <c r="G2509" s="155" t="s">
        <v>295</v>
      </c>
      <c r="H2509" s="155" t="s">
        <v>304</v>
      </c>
      <c r="I2509" s="157">
        <v>41732</v>
      </c>
      <c r="J2509" s="156">
        <v>3623.13</v>
      </c>
      <c r="K2509" s="167">
        <v>1</v>
      </c>
    </row>
    <row r="2510" spans="1:11" x14ac:dyDescent="0.25">
      <c r="A2510" s="153">
        <v>2506</v>
      </c>
      <c r="B2510" s="154" t="s">
        <v>3055</v>
      </c>
      <c r="C2510" s="154" t="s">
        <v>254</v>
      </c>
      <c r="D2510" s="154" t="s">
        <v>255</v>
      </c>
      <c r="E2510" s="155" t="s">
        <v>352</v>
      </c>
      <c r="F2510" s="156">
        <v>10979.17</v>
      </c>
      <c r="G2510" s="155" t="s">
        <v>295</v>
      </c>
      <c r="H2510" s="155" t="s">
        <v>304</v>
      </c>
      <c r="I2510" s="157">
        <v>41730</v>
      </c>
      <c r="J2510" s="156">
        <v>10368.620000000001</v>
      </c>
      <c r="K2510" s="167">
        <v>1.01</v>
      </c>
    </row>
    <row r="2511" spans="1:11" x14ac:dyDescent="0.25">
      <c r="A2511" s="153">
        <v>2507</v>
      </c>
      <c r="B2511" s="154" t="s">
        <v>3056</v>
      </c>
      <c r="C2511" s="154" t="s">
        <v>254</v>
      </c>
      <c r="D2511" s="154" t="s">
        <v>255</v>
      </c>
      <c r="E2511" s="155" t="s">
        <v>352</v>
      </c>
      <c r="F2511" s="156">
        <v>1155</v>
      </c>
      <c r="G2511" s="155" t="s">
        <v>295</v>
      </c>
      <c r="H2511" s="155" t="s">
        <v>320</v>
      </c>
      <c r="I2511" s="157">
        <v>41779</v>
      </c>
      <c r="J2511" s="156">
        <v>1079.92</v>
      </c>
      <c r="K2511" s="167">
        <v>1</v>
      </c>
    </row>
    <row r="2512" spans="1:11" x14ac:dyDescent="0.25">
      <c r="A2512" s="153">
        <v>2508</v>
      </c>
      <c r="B2512" s="154" t="s">
        <v>3057</v>
      </c>
      <c r="C2512" s="154" t="s">
        <v>254</v>
      </c>
      <c r="D2512" s="154" t="s">
        <v>255</v>
      </c>
      <c r="E2512" s="155" t="s">
        <v>352</v>
      </c>
      <c r="F2512" s="156">
        <v>1050</v>
      </c>
      <c r="G2512" s="155" t="s">
        <v>295</v>
      </c>
      <c r="H2512" s="155" t="s">
        <v>297</v>
      </c>
      <c r="I2512" s="157">
        <v>42082</v>
      </c>
      <c r="J2512" s="156">
        <v>932.93</v>
      </c>
      <c r="K2512" s="167">
        <v>0.95</v>
      </c>
    </row>
    <row r="2513" spans="1:11" x14ac:dyDescent="0.25">
      <c r="A2513" s="153">
        <v>2509</v>
      </c>
      <c r="B2513" s="154" t="s">
        <v>3058</v>
      </c>
      <c r="C2513" s="154" t="s">
        <v>294</v>
      </c>
      <c r="D2513" s="154" t="s">
        <v>255</v>
      </c>
      <c r="E2513" s="155" t="s">
        <v>352</v>
      </c>
      <c r="F2513" s="156">
        <v>6457.5</v>
      </c>
      <c r="G2513" s="155" t="s">
        <v>295</v>
      </c>
      <c r="H2513" s="155" t="s">
        <v>322</v>
      </c>
      <c r="I2513" s="157">
        <v>41890</v>
      </c>
      <c r="J2513" s="156">
        <v>6457.5</v>
      </c>
      <c r="K2513" s="167">
        <v>1.07</v>
      </c>
    </row>
    <row r="2514" spans="1:11" x14ac:dyDescent="0.25">
      <c r="A2514" s="153">
        <v>2510</v>
      </c>
      <c r="B2514" s="154" t="s">
        <v>253</v>
      </c>
      <c r="C2514" s="154" t="s">
        <v>254</v>
      </c>
      <c r="D2514" s="154" t="s">
        <v>255</v>
      </c>
      <c r="E2514" s="155" t="s">
        <v>253</v>
      </c>
      <c r="F2514" s="156" t="s">
        <v>253</v>
      </c>
      <c r="G2514" s="155" t="s">
        <v>295</v>
      </c>
      <c r="H2514" s="155" t="s">
        <v>253</v>
      </c>
      <c r="I2514" s="157" t="s">
        <v>253</v>
      </c>
      <c r="J2514" s="156" t="s">
        <v>253</v>
      </c>
      <c r="K2514" s="167" t="s">
        <v>253</v>
      </c>
    </row>
    <row r="2515" spans="1:11" x14ac:dyDescent="0.25">
      <c r="A2515" s="153">
        <v>2511</v>
      </c>
      <c r="B2515" s="154" t="s">
        <v>253</v>
      </c>
      <c r="C2515" s="154" t="s">
        <v>254</v>
      </c>
      <c r="D2515" s="154" t="s">
        <v>255</v>
      </c>
      <c r="E2515" s="155" t="s">
        <v>253</v>
      </c>
      <c r="F2515" s="156" t="s">
        <v>253</v>
      </c>
      <c r="G2515" s="155" t="s">
        <v>295</v>
      </c>
      <c r="H2515" s="155" t="s">
        <v>253</v>
      </c>
      <c r="I2515" s="157" t="s">
        <v>253</v>
      </c>
      <c r="J2515" s="156" t="s">
        <v>253</v>
      </c>
      <c r="K2515" s="167" t="s">
        <v>253</v>
      </c>
    </row>
    <row r="2516" spans="1:11" x14ac:dyDescent="0.25">
      <c r="A2516" s="153">
        <v>2512</v>
      </c>
      <c r="B2516" s="154" t="s">
        <v>2954</v>
      </c>
      <c r="C2516" s="154" t="s">
        <v>276</v>
      </c>
      <c r="D2516" s="154" t="s">
        <v>255</v>
      </c>
      <c r="E2516" s="155" t="s">
        <v>352</v>
      </c>
      <c r="F2516" s="156">
        <v>8295</v>
      </c>
      <c r="G2516" s="155" t="s">
        <v>295</v>
      </c>
      <c r="H2516" s="155" t="s">
        <v>297</v>
      </c>
      <c r="I2516" s="157">
        <v>41870</v>
      </c>
      <c r="J2516" s="156">
        <v>7370.11</v>
      </c>
      <c r="K2516" s="167">
        <v>0.95</v>
      </c>
    </row>
    <row r="2517" spans="1:11" x14ac:dyDescent="0.25">
      <c r="A2517" s="153">
        <v>2513</v>
      </c>
      <c r="B2517" s="154" t="s">
        <v>3059</v>
      </c>
      <c r="C2517" s="154" t="s">
        <v>294</v>
      </c>
      <c r="D2517" s="154" t="s">
        <v>255</v>
      </c>
      <c r="E2517" s="155" t="s">
        <v>352</v>
      </c>
      <c r="F2517" s="156">
        <v>2380</v>
      </c>
      <c r="G2517" s="155" t="s">
        <v>295</v>
      </c>
      <c r="H2517" s="155" t="s">
        <v>304</v>
      </c>
      <c r="I2517" s="157">
        <v>41736</v>
      </c>
      <c r="J2517" s="156">
        <v>2225.3000000000002</v>
      </c>
      <c r="K2517" s="167">
        <v>1</v>
      </c>
    </row>
    <row r="2518" spans="1:11" x14ac:dyDescent="0.25">
      <c r="A2518" s="153">
        <v>2514</v>
      </c>
      <c r="B2518" s="154" t="s">
        <v>3060</v>
      </c>
      <c r="C2518" s="154" t="s">
        <v>276</v>
      </c>
      <c r="D2518" s="154" t="s">
        <v>255</v>
      </c>
      <c r="E2518" s="155" t="s">
        <v>352</v>
      </c>
      <c r="F2518" s="156">
        <v>4500</v>
      </c>
      <c r="G2518" s="155" t="s">
        <v>295</v>
      </c>
      <c r="H2518" s="155" t="s">
        <v>304</v>
      </c>
      <c r="I2518" s="157">
        <v>41736</v>
      </c>
      <c r="J2518" s="156">
        <v>4207.5</v>
      </c>
      <c r="K2518" s="167">
        <v>1</v>
      </c>
    </row>
    <row r="2519" spans="1:11" x14ac:dyDescent="0.25">
      <c r="A2519" s="153">
        <v>2515</v>
      </c>
      <c r="B2519" s="154" t="s">
        <v>3061</v>
      </c>
      <c r="C2519" s="154" t="s">
        <v>254</v>
      </c>
      <c r="D2519" s="154" t="s">
        <v>255</v>
      </c>
      <c r="E2519" s="155" t="s">
        <v>352</v>
      </c>
      <c r="F2519" s="156">
        <v>11812.5</v>
      </c>
      <c r="G2519" s="155" t="s">
        <v>295</v>
      </c>
      <c r="H2519" s="155" t="s">
        <v>297</v>
      </c>
      <c r="I2519" s="157">
        <v>41752</v>
      </c>
      <c r="J2519" s="156">
        <v>10495.4</v>
      </c>
      <c r="K2519" s="167">
        <v>0.95</v>
      </c>
    </row>
    <row r="2520" spans="1:11" x14ac:dyDescent="0.25">
      <c r="A2520" s="153">
        <v>2516</v>
      </c>
      <c r="B2520" s="154" t="s">
        <v>3062</v>
      </c>
      <c r="C2520" s="154" t="s">
        <v>294</v>
      </c>
      <c r="D2520" s="154" t="s">
        <v>255</v>
      </c>
      <c r="E2520" s="155" t="s">
        <v>352</v>
      </c>
      <c r="F2520" s="156">
        <v>2609.17</v>
      </c>
      <c r="G2520" s="155" t="s">
        <v>295</v>
      </c>
      <c r="H2520" s="155" t="s">
        <v>309</v>
      </c>
      <c r="I2520" s="157">
        <v>41744</v>
      </c>
      <c r="J2520" s="156">
        <v>2318.25</v>
      </c>
      <c r="K2520" s="167">
        <v>0.95</v>
      </c>
    </row>
    <row r="2521" spans="1:11" x14ac:dyDescent="0.25">
      <c r="A2521" s="153">
        <v>2517</v>
      </c>
      <c r="B2521" s="154" t="s">
        <v>3063</v>
      </c>
      <c r="C2521" s="154" t="s">
        <v>294</v>
      </c>
      <c r="D2521" s="154" t="s">
        <v>255</v>
      </c>
      <c r="E2521" s="155" t="s">
        <v>352</v>
      </c>
      <c r="F2521" s="156">
        <v>4270</v>
      </c>
      <c r="G2521" s="155" t="s">
        <v>295</v>
      </c>
      <c r="H2521" s="155" t="s">
        <v>309</v>
      </c>
      <c r="I2521" s="157">
        <v>41744</v>
      </c>
      <c r="J2521" s="156">
        <v>3793.9</v>
      </c>
      <c r="K2521" s="167">
        <v>0.95</v>
      </c>
    </row>
    <row r="2522" spans="1:11" x14ac:dyDescent="0.25">
      <c r="A2522" s="153">
        <v>2518</v>
      </c>
      <c r="B2522" s="154" t="s">
        <v>3064</v>
      </c>
      <c r="C2522" s="154" t="s">
        <v>294</v>
      </c>
      <c r="D2522" s="154" t="s">
        <v>255</v>
      </c>
      <c r="E2522" s="155" t="s">
        <v>352</v>
      </c>
      <c r="F2522" s="156">
        <v>2861.67</v>
      </c>
      <c r="G2522" s="155" t="s">
        <v>295</v>
      </c>
      <c r="H2522" s="155" t="s">
        <v>304</v>
      </c>
      <c r="I2522" s="157">
        <v>41982</v>
      </c>
      <c r="J2522" s="156">
        <v>2542.59</v>
      </c>
      <c r="K2522" s="167">
        <v>0.95</v>
      </c>
    </row>
    <row r="2523" spans="1:11" x14ac:dyDescent="0.25">
      <c r="A2523" s="153">
        <v>2519</v>
      </c>
      <c r="B2523" s="154" t="s">
        <v>3065</v>
      </c>
      <c r="C2523" s="154" t="s">
        <v>254</v>
      </c>
      <c r="D2523" s="154" t="s">
        <v>255</v>
      </c>
      <c r="E2523" s="155" t="s">
        <v>352</v>
      </c>
      <c r="F2523" s="156">
        <v>28875</v>
      </c>
      <c r="G2523" s="155" t="s">
        <v>295</v>
      </c>
      <c r="H2523" s="155" t="s">
        <v>300</v>
      </c>
      <c r="I2523" s="157">
        <v>41739</v>
      </c>
      <c r="J2523" s="156">
        <v>27099.18</v>
      </c>
      <c r="K2523" s="167">
        <v>1</v>
      </c>
    </row>
    <row r="2524" spans="1:11" x14ac:dyDescent="0.25">
      <c r="A2524" s="153">
        <v>2520</v>
      </c>
      <c r="B2524" s="154" t="s">
        <v>3066</v>
      </c>
      <c r="C2524" s="154" t="s">
        <v>254</v>
      </c>
      <c r="D2524" s="154" t="s">
        <v>255</v>
      </c>
      <c r="E2524" s="155" t="s">
        <v>352</v>
      </c>
      <c r="F2524" s="156">
        <v>8071.88</v>
      </c>
      <c r="G2524" s="155" t="s">
        <v>295</v>
      </c>
      <c r="H2524" s="155" t="s">
        <v>304</v>
      </c>
      <c r="I2524" s="157">
        <v>41873</v>
      </c>
      <c r="J2524" s="156">
        <v>7171.9</v>
      </c>
      <c r="K2524" s="167">
        <v>0.95</v>
      </c>
    </row>
    <row r="2525" spans="1:11" x14ac:dyDescent="0.25">
      <c r="A2525" s="153">
        <v>2521</v>
      </c>
      <c r="B2525" s="154" t="s">
        <v>3067</v>
      </c>
      <c r="C2525" s="154" t="s">
        <v>276</v>
      </c>
      <c r="D2525" s="154" t="s">
        <v>255</v>
      </c>
      <c r="E2525" s="155" t="s">
        <v>352</v>
      </c>
      <c r="F2525" s="156">
        <v>5500</v>
      </c>
      <c r="G2525" s="155" t="s">
        <v>295</v>
      </c>
      <c r="H2525" s="155" t="s">
        <v>304</v>
      </c>
      <c r="I2525" s="157">
        <v>41739</v>
      </c>
      <c r="J2525" s="156">
        <v>4886.75</v>
      </c>
      <c r="K2525" s="167">
        <v>0.95</v>
      </c>
    </row>
    <row r="2526" spans="1:11" x14ac:dyDescent="0.25">
      <c r="A2526" s="153">
        <v>2522</v>
      </c>
      <c r="B2526" s="154" t="s">
        <v>3068</v>
      </c>
      <c r="C2526" s="154" t="s">
        <v>254</v>
      </c>
      <c r="D2526" s="154" t="s">
        <v>255</v>
      </c>
      <c r="E2526" s="155" t="s">
        <v>352</v>
      </c>
      <c r="F2526" s="156">
        <v>6500</v>
      </c>
      <c r="G2526" s="155" t="s">
        <v>295</v>
      </c>
      <c r="H2526" s="155" t="s">
        <v>304</v>
      </c>
      <c r="I2526" s="157">
        <v>41737</v>
      </c>
      <c r="J2526" s="156">
        <v>5840.25</v>
      </c>
      <c r="K2526" s="167">
        <v>0.96</v>
      </c>
    </row>
    <row r="2527" spans="1:11" x14ac:dyDescent="0.25">
      <c r="A2527" s="153">
        <v>2523</v>
      </c>
      <c r="B2527" s="154" t="s">
        <v>3069</v>
      </c>
      <c r="C2527" s="154" t="s">
        <v>294</v>
      </c>
      <c r="D2527" s="154" t="s">
        <v>255</v>
      </c>
      <c r="E2527" s="155" t="s">
        <v>352</v>
      </c>
      <c r="F2527" s="156">
        <v>5326.67</v>
      </c>
      <c r="G2527" s="155" t="s">
        <v>295</v>
      </c>
      <c r="H2527" s="155" t="s">
        <v>304</v>
      </c>
      <c r="I2527" s="157">
        <v>41738</v>
      </c>
      <c r="J2527" s="156">
        <v>4886.75</v>
      </c>
      <c r="K2527" s="167">
        <v>0.98</v>
      </c>
    </row>
    <row r="2528" spans="1:11" x14ac:dyDescent="0.25">
      <c r="A2528" s="153">
        <v>2524</v>
      </c>
      <c r="B2528" s="154" t="s">
        <v>3070</v>
      </c>
      <c r="C2528" s="154" t="s">
        <v>254</v>
      </c>
      <c r="D2528" s="154" t="s">
        <v>255</v>
      </c>
      <c r="E2528" s="155" t="s">
        <v>352</v>
      </c>
      <c r="F2528" s="156">
        <v>9450</v>
      </c>
      <c r="G2528" s="155" t="s">
        <v>295</v>
      </c>
      <c r="H2528" s="155" t="s">
        <v>297</v>
      </c>
      <c r="I2528" s="157">
        <v>41768</v>
      </c>
      <c r="J2528" s="156">
        <v>8396.32</v>
      </c>
      <c r="K2528" s="167">
        <v>0.95</v>
      </c>
    </row>
    <row r="2529" spans="1:11" x14ac:dyDescent="0.25">
      <c r="A2529" s="153">
        <v>2525</v>
      </c>
      <c r="B2529" s="154" t="s">
        <v>3071</v>
      </c>
      <c r="C2529" s="154" t="s">
        <v>294</v>
      </c>
      <c r="D2529" s="154" t="s">
        <v>255</v>
      </c>
      <c r="E2529" s="155" t="s">
        <v>352</v>
      </c>
      <c r="F2529" s="156">
        <v>3952.5</v>
      </c>
      <c r="G2529" s="155" t="s">
        <v>295</v>
      </c>
      <c r="H2529" s="155" t="s">
        <v>309</v>
      </c>
      <c r="I2529" s="157">
        <v>41751</v>
      </c>
      <c r="J2529" s="156">
        <v>3511.77</v>
      </c>
      <c r="K2529" s="167">
        <v>0.95</v>
      </c>
    </row>
    <row r="2530" spans="1:11" x14ac:dyDescent="0.25">
      <c r="A2530" s="153">
        <v>2526</v>
      </c>
      <c r="B2530" s="154" t="s">
        <v>3072</v>
      </c>
      <c r="C2530" s="154" t="s">
        <v>294</v>
      </c>
      <c r="D2530" s="154" t="s">
        <v>255</v>
      </c>
      <c r="E2530" s="155" t="s">
        <v>352</v>
      </c>
      <c r="F2530" s="156">
        <v>4672.5</v>
      </c>
      <c r="G2530" s="155" t="s">
        <v>295</v>
      </c>
      <c r="H2530" s="155" t="s">
        <v>322</v>
      </c>
      <c r="I2530" s="157" t="s">
        <v>253</v>
      </c>
      <c r="J2530" s="156">
        <v>0</v>
      </c>
      <c r="K2530" s="167">
        <v>0</v>
      </c>
    </row>
    <row r="2531" spans="1:11" x14ac:dyDescent="0.25">
      <c r="A2531" s="153">
        <v>2527</v>
      </c>
      <c r="B2531" s="154" t="s">
        <v>3073</v>
      </c>
      <c r="C2531" s="154" t="s">
        <v>254</v>
      </c>
      <c r="D2531" s="154" t="s">
        <v>255</v>
      </c>
      <c r="E2531" s="155" t="s">
        <v>352</v>
      </c>
      <c r="F2531" s="156">
        <v>6720</v>
      </c>
      <c r="G2531" s="155" t="s">
        <v>295</v>
      </c>
      <c r="H2531" s="155" t="s">
        <v>297</v>
      </c>
      <c r="I2531" s="157">
        <v>41752</v>
      </c>
      <c r="J2531" s="156">
        <v>5970.72</v>
      </c>
      <c r="K2531" s="167">
        <v>0.95</v>
      </c>
    </row>
    <row r="2532" spans="1:11" x14ac:dyDescent="0.25">
      <c r="A2532" s="153">
        <v>2528</v>
      </c>
      <c r="B2532" s="154" t="s">
        <v>3074</v>
      </c>
      <c r="C2532" s="154" t="s">
        <v>294</v>
      </c>
      <c r="D2532" s="154" t="s">
        <v>255</v>
      </c>
      <c r="E2532" s="155" t="s">
        <v>352</v>
      </c>
      <c r="F2532" s="156">
        <v>2436.67</v>
      </c>
      <c r="G2532" s="155" t="s">
        <v>295</v>
      </c>
      <c r="H2532" s="155" t="s">
        <v>304</v>
      </c>
      <c r="I2532" s="157">
        <v>41893</v>
      </c>
      <c r="J2532" s="156">
        <v>2278.29</v>
      </c>
      <c r="K2532" s="167">
        <v>1</v>
      </c>
    </row>
    <row r="2533" spans="1:11" x14ac:dyDescent="0.25">
      <c r="A2533" s="153">
        <v>2529</v>
      </c>
      <c r="B2533" s="154" t="s">
        <v>3075</v>
      </c>
      <c r="C2533" s="154" t="s">
        <v>294</v>
      </c>
      <c r="D2533" s="154" t="s">
        <v>255</v>
      </c>
      <c r="E2533" s="155" t="s">
        <v>352</v>
      </c>
      <c r="F2533" s="156">
        <v>1033.33</v>
      </c>
      <c r="G2533" s="155" t="s">
        <v>295</v>
      </c>
      <c r="H2533" s="155" t="s">
        <v>309</v>
      </c>
      <c r="I2533" s="157">
        <v>41787</v>
      </c>
      <c r="J2533" s="156">
        <v>918.12</v>
      </c>
      <c r="K2533" s="167">
        <v>0.95</v>
      </c>
    </row>
    <row r="2534" spans="1:11" x14ac:dyDescent="0.25">
      <c r="A2534" s="153">
        <v>2530</v>
      </c>
      <c r="B2534" s="154" t="s">
        <v>3076</v>
      </c>
      <c r="C2534" s="154" t="s">
        <v>254</v>
      </c>
      <c r="D2534" s="154" t="s">
        <v>255</v>
      </c>
      <c r="E2534" s="155" t="s">
        <v>352</v>
      </c>
      <c r="F2534" s="156">
        <v>15666.67</v>
      </c>
      <c r="G2534" s="155" t="s">
        <v>295</v>
      </c>
      <c r="H2534" s="155" t="s">
        <v>316</v>
      </c>
      <c r="I2534" s="157">
        <v>41824</v>
      </c>
      <c r="J2534" s="156">
        <v>15666.67</v>
      </c>
      <c r="K2534" s="167">
        <v>1.07</v>
      </c>
    </row>
    <row r="2535" spans="1:11" x14ac:dyDescent="0.25">
      <c r="A2535" s="153">
        <v>2531</v>
      </c>
      <c r="B2535" s="154" t="s">
        <v>3077</v>
      </c>
      <c r="C2535" s="154" t="s">
        <v>254</v>
      </c>
      <c r="D2535" s="154" t="s">
        <v>255</v>
      </c>
      <c r="E2535" s="155" t="s">
        <v>352</v>
      </c>
      <c r="F2535" s="156">
        <v>13335</v>
      </c>
      <c r="G2535" s="155" t="s">
        <v>295</v>
      </c>
      <c r="H2535" s="155" t="s">
        <v>297</v>
      </c>
      <c r="I2535" s="157">
        <v>41835</v>
      </c>
      <c r="J2535" s="156">
        <v>11848.14</v>
      </c>
      <c r="K2535" s="167">
        <v>0.95</v>
      </c>
    </row>
    <row r="2536" spans="1:11" x14ac:dyDescent="0.25">
      <c r="A2536" s="153">
        <v>2532</v>
      </c>
      <c r="B2536" s="154" t="s">
        <v>3078</v>
      </c>
      <c r="C2536" s="154" t="s">
        <v>254</v>
      </c>
      <c r="D2536" s="154" t="s">
        <v>255</v>
      </c>
      <c r="E2536" s="155" t="s">
        <v>352</v>
      </c>
      <c r="F2536" s="156">
        <v>19950</v>
      </c>
      <c r="G2536" s="155" t="s">
        <v>295</v>
      </c>
      <c r="H2536" s="155" t="s">
        <v>297</v>
      </c>
      <c r="I2536" s="157">
        <v>41766</v>
      </c>
      <c r="J2536" s="156">
        <v>17725.580000000002</v>
      </c>
      <c r="K2536" s="167">
        <v>0.95</v>
      </c>
    </row>
    <row r="2537" spans="1:11" x14ac:dyDescent="0.25">
      <c r="A2537" s="153">
        <v>2533</v>
      </c>
      <c r="B2537" s="154" t="s">
        <v>3079</v>
      </c>
      <c r="C2537" s="154" t="s">
        <v>294</v>
      </c>
      <c r="D2537" s="154" t="s">
        <v>255</v>
      </c>
      <c r="E2537" s="155" t="s">
        <v>352</v>
      </c>
      <c r="F2537" s="156">
        <v>1530</v>
      </c>
      <c r="G2537" s="155" t="s">
        <v>295</v>
      </c>
      <c r="H2537" s="155" t="s">
        <v>304</v>
      </c>
      <c r="I2537" s="157">
        <v>41893</v>
      </c>
      <c r="J2537" s="156">
        <v>1430.55</v>
      </c>
      <c r="K2537" s="167">
        <v>1</v>
      </c>
    </row>
    <row r="2538" spans="1:11" x14ac:dyDescent="0.25">
      <c r="A2538" s="153">
        <v>2534</v>
      </c>
      <c r="B2538" s="154" t="s">
        <v>3080</v>
      </c>
      <c r="C2538" s="154" t="s">
        <v>294</v>
      </c>
      <c r="D2538" s="154" t="s">
        <v>255</v>
      </c>
      <c r="E2538" s="155" t="s">
        <v>352</v>
      </c>
      <c r="F2538" s="156">
        <v>1133.33</v>
      </c>
      <c r="G2538" s="155" t="s">
        <v>295</v>
      </c>
      <c r="H2538" s="155" t="s">
        <v>304</v>
      </c>
      <c r="I2538" s="157">
        <v>42010</v>
      </c>
      <c r="J2538" s="156">
        <v>1006.96</v>
      </c>
      <c r="K2538" s="167">
        <v>0.95</v>
      </c>
    </row>
    <row r="2539" spans="1:11" x14ac:dyDescent="0.25">
      <c r="A2539" s="153">
        <v>2535</v>
      </c>
      <c r="B2539" s="154" t="s">
        <v>3081</v>
      </c>
      <c r="C2539" s="154" t="s">
        <v>294</v>
      </c>
      <c r="D2539" s="154" t="s">
        <v>255</v>
      </c>
      <c r="E2539" s="155" t="s">
        <v>352</v>
      </c>
      <c r="F2539" s="156">
        <v>4690</v>
      </c>
      <c r="G2539" s="155" t="s">
        <v>295</v>
      </c>
      <c r="H2539" s="155" t="s">
        <v>322</v>
      </c>
      <c r="I2539" s="157">
        <v>41757</v>
      </c>
      <c r="J2539" s="156">
        <v>4690</v>
      </c>
      <c r="K2539" s="167">
        <v>1.07</v>
      </c>
    </row>
    <row r="2540" spans="1:11" x14ac:dyDescent="0.25">
      <c r="A2540" s="153">
        <v>2536</v>
      </c>
      <c r="B2540" s="154" t="s">
        <v>3082</v>
      </c>
      <c r="C2540" s="154" t="s">
        <v>294</v>
      </c>
      <c r="D2540" s="154" t="s">
        <v>255</v>
      </c>
      <c r="E2540" s="155" t="s">
        <v>352</v>
      </c>
      <c r="F2540" s="156">
        <v>380</v>
      </c>
      <c r="G2540" s="155" t="s">
        <v>295</v>
      </c>
      <c r="H2540" s="155" t="s">
        <v>297</v>
      </c>
      <c r="I2540" s="157">
        <v>42096</v>
      </c>
      <c r="J2540" s="156">
        <v>337.63</v>
      </c>
      <c r="K2540" s="167">
        <v>0.95</v>
      </c>
    </row>
    <row r="2541" spans="1:11" x14ac:dyDescent="0.25">
      <c r="A2541" s="153">
        <v>2537</v>
      </c>
      <c r="B2541" s="154" t="s">
        <v>3083</v>
      </c>
      <c r="C2541" s="154" t="s">
        <v>294</v>
      </c>
      <c r="D2541" s="154" t="s">
        <v>255</v>
      </c>
      <c r="E2541" s="155" t="s">
        <v>352</v>
      </c>
      <c r="F2541" s="156">
        <v>5320</v>
      </c>
      <c r="G2541" s="155" t="s">
        <v>295</v>
      </c>
      <c r="H2541" s="155" t="s">
        <v>322</v>
      </c>
      <c r="I2541" s="157">
        <v>41757</v>
      </c>
      <c r="J2541" s="156">
        <v>5320</v>
      </c>
      <c r="K2541" s="167">
        <v>1.07</v>
      </c>
    </row>
    <row r="2542" spans="1:11" x14ac:dyDescent="0.25">
      <c r="A2542" s="153">
        <v>2538</v>
      </c>
      <c r="B2542" s="154" t="s">
        <v>3084</v>
      </c>
      <c r="C2542" s="154" t="s">
        <v>294</v>
      </c>
      <c r="D2542" s="154" t="s">
        <v>255</v>
      </c>
      <c r="E2542" s="155" t="s">
        <v>352</v>
      </c>
      <c r="F2542" s="156">
        <v>3474</v>
      </c>
      <c r="G2542" s="155" t="s">
        <v>295</v>
      </c>
      <c r="H2542" s="155" t="s">
        <v>297</v>
      </c>
      <c r="I2542" s="157">
        <v>41767</v>
      </c>
      <c r="J2542" s="156">
        <v>3086.05</v>
      </c>
      <c r="K2542" s="167">
        <v>0.95</v>
      </c>
    </row>
    <row r="2543" spans="1:11" x14ac:dyDescent="0.25">
      <c r="A2543" s="153">
        <v>2539</v>
      </c>
      <c r="B2543" s="154" t="s">
        <v>3085</v>
      </c>
      <c r="C2543" s="154" t="s">
        <v>254</v>
      </c>
      <c r="D2543" s="154" t="s">
        <v>255</v>
      </c>
      <c r="E2543" s="155" t="s">
        <v>352</v>
      </c>
      <c r="F2543" s="156">
        <v>11392.5</v>
      </c>
      <c r="G2543" s="155" t="s">
        <v>295</v>
      </c>
      <c r="H2543" s="155" t="s">
        <v>297</v>
      </c>
      <c r="I2543" s="157">
        <v>41771</v>
      </c>
      <c r="J2543" s="156">
        <v>10122.23</v>
      </c>
      <c r="K2543" s="167">
        <v>0.95</v>
      </c>
    </row>
    <row r="2544" spans="1:11" x14ac:dyDescent="0.25">
      <c r="A2544" s="153">
        <v>2540</v>
      </c>
      <c r="B2544" s="154" t="s">
        <v>253</v>
      </c>
      <c r="C2544" s="154" t="s">
        <v>254</v>
      </c>
      <c r="D2544" s="154" t="s">
        <v>255</v>
      </c>
      <c r="E2544" s="155" t="s">
        <v>253</v>
      </c>
      <c r="F2544" s="156" t="s">
        <v>253</v>
      </c>
      <c r="G2544" s="155" t="s">
        <v>295</v>
      </c>
      <c r="H2544" s="155" t="s">
        <v>253</v>
      </c>
      <c r="I2544" s="157" t="s">
        <v>253</v>
      </c>
      <c r="J2544" s="156" t="s">
        <v>253</v>
      </c>
      <c r="K2544" s="167" t="s">
        <v>253</v>
      </c>
    </row>
    <row r="2545" spans="1:11" x14ac:dyDescent="0.25">
      <c r="A2545" s="153">
        <v>2541</v>
      </c>
      <c r="B2545" s="154" t="s">
        <v>3086</v>
      </c>
      <c r="C2545" s="154" t="s">
        <v>254</v>
      </c>
      <c r="D2545" s="154" t="s">
        <v>255</v>
      </c>
      <c r="E2545" s="155" t="s">
        <v>352</v>
      </c>
      <c r="F2545" s="156">
        <v>4987.5</v>
      </c>
      <c r="G2545" s="155" t="s">
        <v>295</v>
      </c>
      <c r="H2545" s="155" t="s">
        <v>324</v>
      </c>
      <c r="I2545" s="157">
        <v>41772</v>
      </c>
      <c r="J2545" s="156">
        <v>4663.3100000000004</v>
      </c>
      <c r="K2545" s="167">
        <v>1</v>
      </c>
    </row>
    <row r="2546" spans="1:11" x14ac:dyDescent="0.25">
      <c r="A2546" s="153">
        <v>2542</v>
      </c>
      <c r="B2546" s="154" t="s">
        <v>3087</v>
      </c>
      <c r="C2546" s="154" t="s">
        <v>294</v>
      </c>
      <c r="D2546" s="154" t="s">
        <v>255</v>
      </c>
      <c r="E2546" s="155" t="s">
        <v>352</v>
      </c>
      <c r="F2546" s="156">
        <v>4620</v>
      </c>
      <c r="G2546" s="155" t="s">
        <v>295</v>
      </c>
      <c r="H2546" s="155" t="s">
        <v>309</v>
      </c>
      <c r="I2546" s="157">
        <v>41761</v>
      </c>
      <c r="J2546" s="156">
        <v>4319.7</v>
      </c>
      <c r="K2546" s="167">
        <v>1</v>
      </c>
    </row>
    <row r="2547" spans="1:11" x14ac:dyDescent="0.25">
      <c r="A2547" s="153">
        <v>2543</v>
      </c>
      <c r="B2547" s="154" t="s">
        <v>3088</v>
      </c>
      <c r="C2547" s="154" t="s">
        <v>294</v>
      </c>
      <c r="D2547" s="154" t="s">
        <v>255</v>
      </c>
      <c r="E2547" s="155" t="s">
        <v>352</v>
      </c>
      <c r="F2547" s="156">
        <v>6510</v>
      </c>
      <c r="G2547" s="155" t="s">
        <v>295</v>
      </c>
      <c r="H2547" s="155" t="s">
        <v>309</v>
      </c>
      <c r="I2547" s="157">
        <v>41795</v>
      </c>
      <c r="J2547" s="156">
        <v>5679.62</v>
      </c>
      <c r="K2547" s="167">
        <v>0.93</v>
      </c>
    </row>
    <row r="2548" spans="1:11" x14ac:dyDescent="0.25">
      <c r="A2548" s="153">
        <v>2544</v>
      </c>
      <c r="B2548" s="154" t="s">
        <v>3089</v>
      </c>
      <c r="C2548" s="154" t="s">
        <v>294</v>
      </c>
      <c r="D2548" s="154" t="s">
        <v>255</v>
      </c>
      <c r="E2548" s="155" t="s">
        <v>352</v>
      </c>
      <c r="F2548" s="156">
        <v>6352.5</v>
      </c>
      <c r="G2548" s="155" t="s">
        <v>295</v>
      </c>
      <c r="H2548" s="155" t="s">
        <v>322</v>
      </c>
      <c r="I2548" s="157">
        <v>41774</v>
      </c>
      <c r="J2548" s="156">
        <v>6352.5</v>
      </c>
      <c r="K2548" s="167">
        <v>1.07</v>
      </c>
    </row>
    <row r="2549" spans="1:11" x14ac:dyDescent="0.25">
      <c r="A2549" s="153">
        <v>2545</v>
      </c>
      <c r="B2549" s="154" t="s">
        <v>3090</v>
      </c>
      <c r="C2549" s="154" t="s">
        <v>294</v>
      </c>
      <c r="D2549" s="154" t="s">
        <v>255</v>
      </c>
      <c r="E2549" s="155" t="s">
        <v>352</v>
      </c>
      <c r="F2549" s="156">
        <v>968.75</v>
      </c>
      <c r="G2549" s="155" t="s">
        <v>295</v>
      </c>
      <c r="H2549" s="155" t="s">
        <v>304</v>
      </c>
      <c r="I2549" s="157">
        <v>41982</v>
      </c>
      <c r="J2549" s="156">
        <v>860.73</v>
      </c>
      <c r="K2549" s="167">
        <v>0.95</v>
      </c>
    </row>
    <row r="2550" spans="1:11" x14ac:dyDescent="0.25">
      <c r="A2550" s="153">
        <v>2546</v>
      </c>
      <c r="B2550" s="154" t="s">
        <v>3091</v>
      </c>
      <c r="C2550" s="154" t="s">
        <v>294</v>
      </c>
      <c r="D2550" s="154" t="s">
        <v>255</v>
      </c>
      <c r="E2550" s="155" t="s">
        <v>352</v>
      </c>
      <c r="F2550" s="156">
        <v>935</v>
      </c>
      <c r="G2550" s="155" t="s">
        <v>295</v>
      </c>
      <c r="H2550" s="155" t="s">
        <v>304</v>
      </c>
      <c r="I2550" s="157">
        <v>41982</v>
      </c>
      <c r="J2550" s="156">
        <v>830.75</v>
      </c>
      <c r="K2550" s="167">
        <v>0.95</v>
      </c>
    </row>
    <row r="2551" spans="1:11" x14ac:dyDescent="0.25">
      <c r="A2551" s="153">
        <v>2547</v>
      </c>
      <c r="B2551" s="154" t="s">
        <v>3092</v>
      </c>
      <c r="C2551" s="154" t="s">
        <v>294</v>
      </c>
      <c r="D2551" s="154" t="s">
        <v>255</v>
      </c>
      <c r="E2551" s="155" t="s">
        <v>352</v>
      </c>
      <c r="F2551" s="156">
        <v>1020</v>
      </c>
      <c r="G2551" s="155" t="s">
        <v>295</v>
      </c>
      <c r="H2551" s="155" t="s">
        <v>304</v>
      </c>
      <c r="I2551" s="157">
        <v>41893</v>
      </c>
      <c r="J2551" s="156">
        <v>953.7</v>
      </c>
      <c r="K2551" s="167">
        <v>1</v>
      </c>
    </row>
    <row r="2552" spans="1:11" x14ac:dyDescent="0.25">
      <c r="A2552" s="153">
        <v>2548</v>
      </c>
      <c r="B2552" s="154" t="s">
        <v>3093</v>
      </c>
      <c r="C2552" s="154" t="s">
        <v>294</v>
      </c>
      <c r="D2552" s="154" t="s">
        <v>255</v>
      </c>
      <c r="E2552" s="155" t="s">
        <v>352</v>
      </c>
      <c r="F2552" s="156">
        <v>3485</v>
      </c>
      <c r="G2552" s="155" t="s">
        <v>295</v>
      </c>
      <c r="H2552" s="155" t="s">
        <v>304</v>
      </c>
      <c r="I2552" s="157">
        <v>41893</v>
      </c>
      <c r="J2552" s="156">
        <v>3258.48</v>
      </c>
      <c r="K2552" s="167">
        <v>1</v>
      </c>
    </row>
    <row r="2553" spans="1:11" x14ac:dyDescent="0.25">
      <c r="A2553" s="153">
        <v>2549</v>
      </c>
      <c r="B2553" s="154" t="s">
        <v>3094</v>
      </c>
      <c r="C2553" s="154" t="s">
        <v>294</v>
      </c>
      <c r="D2553" s="154" t="s">
        <v>255</v>
      </c>
      <c r="E2553" s="155" t="s">
        <v>352</v>
      </c>
      <c r="F2553" s="156">
        <v>3360</v>
      </c>
      <c r="G2553" s="155" t="s">
        <v>295</v>
      </c>
      <c r="H2553" s="155" t="s">
        <v>304</v>
      </c>
      <c r="I2553" s="157">
        <v>41873</v>
      </c>
      <c r="J2553" s="156">
        <v>3141.6</v>
      </c>
      <c r="K2553" s="167">
        <v>1</v>
      </c>
    </row>
    <row r="2554" spans="1:11" x14ac:dyDescent="0.25">
      <c r="A2554" s="153">
        <v>2550</v>
      </c>
      <c r="B2554" s="154" t="s">
        <v>3095</v>
      </c>
      <c r="C2554" s="154" t="s">
        <v>294</v>
      </c>
      <c r="D2554" s="154" t="s">
        <v>255</v>
      </c>
      <c r="E2554" s="155" t="s">
        <v>352</v>
      </c>
      <c r="F2554" s="156">
        <v>5005</v>
      </c>
      <c r="G2554" s="155" t="s">
        <v>295</v>
      </c>
      <c r="H2554" s="155" t="s">
        <v>309</v>
      </c>
      <c r="I2554" s="157">
        <v>41781</v>
      </c>
      <c r="J2554" s="156">
        <v>4446.9399999999996</v>
      </c>
      <c r="K2554" s="167">
        <v>0.95</v>
      </c>
    </row>
    <row r="2555" spans="1:11" x14ac:dyDescent="0.25">
      <c r="A2555" s="153">
        <v>2551</v>
      </c>
      <c r="B2555" s="154" t="s">
        <v>3096</v>
      </c>
      <c r="C2555" s="154" t="s">
        <v>254</v>
      </c>
      <c r="D2555" s="154" t="s">
        <v>255</v>
      </c>
      <c r="E2555" s="155" t="s">
        <v>352</v>
      </c>
      <c r="F2555" s="156">
        <v>14490</v>
      </c>
      <c r="G2555" s="155" t="s">
        <v>295</v>
      </c>
      <c r="H2555" s="155" t="s">
        <v>325</v>
      </c>
      <c r="I2555" s="157">
        <v>41789</v>
      </c>
      <c r="J2555" s="156">
        <v>12874.37</v>
      </c>
      <c r="K2555" s="167">
        <v>0.95</v>
      </c>
    </row>
    <row r="2556" spans="1:11" x14ac:dyDescent="0.25">
      <c r="A2556" s="153">
        <v>2552</v>
      </c>
      <c r="B2556" s="154" t="s">
        <v>3097</v>
      </c>
      <c r="C2556" s="154" t="s">
        <v>294</v>
      </c>
      <c r="D2556" s="154" t="s">
        <v>255</v>
      </c>
      <c r="E2556" s="155" t="s">
        <v>352</v>
      </c>
      <c r="F2556" s="156">
        <v>3867.5</v>
      </c>
      <c r="G2556" s="155" t="s">
        <v>295</v>
      </c>
      <c r="H2556" s="155" t="s">
        <v>304</v>
      </c>
      <c r="I2556" s="157">
        <v>41774</v>
      </c>
      <c r="J2556" s="156">
        <v>3616.11</v>
      </c>
      <c r="K2556" s="167">
        <v>1</v>
      </c>
    </row>
    <row r="2557" spans="1:11" x14ac:dyDescent="0.25">
      <c r="A2557" s="153">
        <v>2553</v>
      </c>
      <c r="B2557" s="154" t="s">
        <v>3098</v>
      </c>
      <c r="C2557" s="154" t="s">
        <v>294</v>
      </c>
      <c r="D2557" s="154" t="s">
        <v>255</v>
      </c>
      <c r="E2557" s="155" t="s">
        <v>352</v>
      </c>
      <c r="F2557" s="156">
        <v>3357.5</v>
      </c>
      <c r="G2557" s="155" t="s">
        <v>295</v>
      </c>
      <c r="H2557" s="155" t="s">
        <v>304</v>
      </c>
      <c r="I2557" s="157">
        <v>41893</v>
      </c>
      <c r="J2557" s="156">
        <v>3138.8</v>
      </c>
      <c r="K2557" s="167">
        <v>1</v>
      </c>
    </row>
    <row r="2558" spans="1:11" x14ac:dyDescent="0.25">
      <c r="A2558" s="153">
        <v>2554</v>
      </c>
      <c r="B2558" s="154" t="s">
        <v>3099</v>
      </c>
      <c r="C2558" s="154" t="s">
        <v>294</v>
      </c>
      <c r="D2558" s="154" t="s">
        <v>255</v>
      </c>
      <c r="E2558" s="155" t="s">
        <v>352</v>
      </c>
      <c r="F2558" s="156">
        <v>4165</v>
      </c>
      <c r="G2558" s="155" t="s">
        <v>295</v>
      </c>
      <c r="H2558" s="155" t="s">
        <v>304</v>
      </c>
      <c r="I2558" s="157">
        <v>41893</v>
      </c>
      <c r="J2558" s="156">
        <v>3894.28</v>
      </c>
      <c r="K2558" s="167">
        <v>1</v>
      </c>
    </row>
    <row r="2559" spans="1:11" x14ac:dyDescent="0.25">
      <c r="A2559" s="153">
        <v>2555</v>
      </c>
      <c r="B2559" s="154" t="s">
        <v>3100</v>
      </c>
      <c r="C2559" s="154" t="s">
        <v>294</v>
      </c>
      <c r="D2559" s="154" t="s">
        <v>255</v>
      </c>
      <c r="E2559" s="155" t="s">
        <v>352</v>
      </c>
      <c r="F2559" s="156">
        <v>4165</v>
      </c>
      <c r="G2559" s="155" t="s">
        <v>295</v>
      </c>
      <c r="H2559" s="155" t="s">
        <v>304</v>
      </c>
      <c r="I2559" s="157">
        <v>41893</v>
      </c>
      <c r="J2559" s="156">
        <v>3894.28</v>
      </c>
      <c r="K2559" s="167">
        <v>1</v>
      </c>
    </row>
    <row r="2560" spans="1:11" x14ac:dyDescent="0.25">
      <c r="A2560" s="153">
        <v>2556</v>
      </c>
      <c r="B2560" s="154" t="s">
        <v>3101</v>
      </c>
      <c r="C2560" s="154" t="s">
        <v>254</v>
      </c>
      <c r="D2560" s="154" t="s">
        <v>255</v>
      </c>
      <c r="E2560" s="155" t="s">
        <v>352</v>
      </c>
      <c r="F2560" s="156">
        <v>8750</v>
      </c>
      <c r="G2560" s="155" t="s">
        <v>295</v>
      </c>
      <c r="H2560" s="155" t="s">
        <v>74</v>
      </c>
      <c r="I2560" s="157">
        <v>41773</v>
      </c>
      <c r="J2560" s="156">
        <v>7774.38</v>
      </c>
      <c r="K2560" s="167">
        <v>0.95</v>
      </c>
    </row>
    <row r="2561" spans="1:11" x14ac:dyDescent="0.25">
      <c r="A2561" s="153">
        <v>2557</v>
      </c>
      <c r="B2561" s="154" t="s">
        <v>3102</v>
      </c>
      <c r="C2561" s="154" t="s">
        <v>294</v>
      </c>
      <c r="D2561" s="154" t="s">
        <v>255</v>
      </c>
      <c r="E2561" s="155" t="s">
        <v>352</v>
      </c>
      <c r="F2561" s="156">
        <v>3570</v>
      </c>
      <c r="G2561" s="155" t="s">
        <v>295</v>
      </c>
      <c r="H2561" s="155" t="s">
        <v>322</v>
      </c>
      <c r="I2561" s="157">
        <v>41778</v>
      </c>
      <c r="J2561" s="156">
        <v>3570</v>
      </c>
      <c r="K2561" s="167">
        <v>1.07</v>
      </c>
    </row>
    <row r="2562" spans="1:11" x14ac:dyDescent="0.25">
      <c r="A2562" s="153">
        <v>2558</v>
      </c>
      <c r="B2562" s="154" t="s">
        <v>3103</v>
      </c>
      <c r="C2562" s="154" t="s">
        <v>294</v>
      </c>
      <c r="D2562" s="154" t="s">
        <v>255</v>
      </c>
      <c r="E2562" s="155" t="s">
        <v>352</v>
      </c>
      <c r="F2562" s="156">
        <v>3332.5</v>
      </c>
      <c r="G2562" s="155" t="s">
        <v>295</v>
      </c>
      <c r="H2562" s="155" t="s">
        <v>320</v>
      </c>
      <c r="I2562" s="157" t="s">
        <v>253</v>
      </c>
      <c r="J2562" s="156">
        <v>0</v>
      </c>
      <c r="K2562" s="167">
        <v>0</v>
      </c>
    </row>
    <row r="2563" spans="1:11" x14ac:dyDescent="0.25">
      <c r="A2563" s="153">
        <v>2559</v>
      </c>
      <c r="B2563" s="154" t="s">
        <v>3104</v>
      </c>
      <c r="C2563" s="154" t="s">
        <v>254</v>
      </c>
      <c r="D2563" s="154" t="s">
        <v>255</v>
      </c>
      <c r="E2563" s="155" t="s">
        <v>352</v>
      </c>
      <c r="F2563" s="156">
        <v>8190</v>
      </c>
      <c r="G2563" s="155" t="s">
        <v>295</v>
      </c>
      <c r="H2563" s="155" t="s">
        <v>297</v>
      </c>
      <c r="I2563" s="157">
        <v>41814</v>
      </c>
      <c r="J2563" s="156">
        <v>7276.82</v>
      </c>
      <c r="K2563" s="167">
        <v>0.95</v>
      </c>
    </row>
    <row r="2564" spans="1:11" x14ac:dyDescent="0.25">
      <c r="A2564" s="153">
        <v>2560</v>
      </c>
      <c r="B2564" s="154" t="s">
        <v>3105</v>
      </c>
      <c r="C2564" s="154" t="s">
        <v>254</v>
      </c>
      <c r="D2564" s="154" t="s">
        <v>255</v>
      </c>
      <c r="E2564" s="155" t="s">
        <v>352</v>
      </c>
      <c r="F2564" s="156">
        <v>20947.5</v>
      </c>
      <c r="G2564" s="155" t="s">
        <v>295</v>
      </c>
      <c r="H2564" s="155" t="s">
        <v>297</v>
      </c>
      <c r="I2564" s="157">
        <v>41785</v>
      </c>
      <c r="J2564" s="156">
        <v>18611.849999999999</v>
      </c>
      <c r="K2564" s="167">
        <v>0.95</v>
      </c>
    </row>
    <row r="2565" spans="1:11" x14ac:dyDescent="0.25">
      <c r="A2565" s="153">
        <v>2561</v>
      </c>
      <c r="B2565" s="154" t="s">
        <v>3106</v>
      </c>
      <c r="C2565" s="154" t="s">
        <v>254</v>
      </c>
      <c r="D2565" s="154" t="s">
        <v>255</v>
      </c>
      <c r="E2565" s="155" t="s">
        <v>352</v>
      </c>
      <c r="F2565" s="156">
        <v>5500</v>
      </c>
      <c r="G2565" s="155" t="s">
        <v>295</v>
      </c>
      <c r="H2565" s="155" t="s">
        <v>309</v>
      </c>
      <c r="I2565" s="157">
        <v>41778</v>
      </c>
      <c r="J2565" s="156">
        <v>4671.92</v>
      </c>
      <c r="K2565" s="167">
        <v>0.91</v>
      </c>
    </row>
    <row r="2566" spans="1:11" x14ac:dyDescent="0.25">
      <c r="A2566" s="153">
        <v>2562</v>
      </c>
      <c r="B2566" s="154" t="s">
        <v>3107</v>
      </c>
      <c r="C2566" s="154" t="s">
        <v>294</v>
      </c>
      <c r="D2566" s="154" t="s">
        <v>255</v>
      </c>
      <c r="E2566" s="155" t="s">
        <v>352</v>
      </c>
      <c r="F2566" s="156">
        <v>2247.5</v>
      </c>
      <c r="G2566" s="155" t="s">
        <v>295</v>
      </c>
      <c r="H2566" s="155" t="s">
        <v>309</v>
      </c>
      <c r="I2566" s="157">
        <v>41792</v>
      </c>
      <c r="J2566" s="156">
        <v>2101.41</v>
      </c>
      <c r="K2566" s="167">
        <v>1</v>
      </c>
    </row>
    <row r="2567" spans="1:11" x14ac:dyDescent="0.25">
      <c r="A2567" s="153">
        <v>2563</v>
      </c>
      <c r="B2567" s="154" t="s">
        <v>3108</v>
      </c>
      <c r="C2567" s="154" t="s">
        <v>276</v>
      </c>
      <c r="D2567" s="154" t="s">
        <v>255</v>
      </c>
      <c r="E2567" s="155" t="s">
        <v>352</v>
      </c>
      <c r="F2567" s="156">
        <v>17587.5</v>
      </c>
      <c r="G2567" s="155" t="s">
        <v>295</v>
      </c>
      <c r="H2567" s="155" t="s">
        <v>297</v>
      </c>
      <c r="I2567" s="157">
        <v>41817</v>
      </c>
      <c r="J2567" s="156">
        <v>15626.5</v>
      </c>
      <c r="K2567" s="167">
        <v>0.95</v>
      </c>
    </row>
    <row r="2568" spans="1:11" x14ac:dyDescent="0.25">
      <c r="A2568" s="153">
        <v>2564</v>
      </c>
      <c r="B2568" s="154" t="s">
        <v>3109</v>
      </c>
      <c r="C2568" s="154" t="s">
        <v>294</v>
      </c>
      <c r="D2568" s="154" t="s">
        <v>255</v>
      </c>
      <c r="E2568" s="155" t="s">
        <v>352</v>
      </c>
      <c r="F2568" s="156">
        <v>5468.33</v>
      </c>
      <c r="G2568" s="155" t="s">
        <v>295</v>
      </c>
      <c r="H2568" s="155" t="s">
        <v>304</v>
      </c>
      <c r="I2568" s="157">
        <v>41774</v>
      </c>
      <c r="J2568" s="156">
        <v>4858.63</v>
      </c>
      <c r="K2568" s="167">
        <v>0.95</v>
      </c>
    </row>
    <row r="2569" spans="1:11" x14ac:dyDescent="0.25">
      <c r="A2569" s="153">
        <v>2565</v>
      </c>
      <c r="B2569" s="154" t="s">
        <v>3110</v>
      </c>
      <c r="C2569" s="154" t="s">
        <v>254</v>
      </c>
      <c r="D2569" s="154" t="s">
        <v>255</v>
      </c>
      <c r="E2569" s="155" t="s">
        <v>352</v>
      </c>
      <c r="F2569" s="156">
        <v>2375</v>
      </c>
      <c r="G2569" s="155" t="s">
        <v>295</v>
      </c>
      <c r="H2569" s="155" t="s">
        <v>301</v>
      </c>
      <c r="I2569" s="157">
        <v>41787</v>
      </c>
      <c r="J2569" s="156">
        <v>2255.17</v>
      </c>
      <c r="K2569" s="167">
        <v>1.01</v>
      </c>
    </row>
    <row r="2570" spans="1:11" x14ac:dyDescent="0.25">
      <c r="A2570" s="153">
        <v>2566</v>
      </c>
      <c r="B2570" s="154" t="s">
        <v>3111</v>
      </c>
      <c r="C2570" s="154" t="s">
        <v>294</v>
      </c>
      <c r="D2570" s="154" t="s">
        <v>255</v>
      </c>
      <c r="E2570" s="155" t="s">
        <v>352</v>
      </c>
      <c r="F2570" s="156">
        <v>2887.5</v>
      </c>
      <c r="G2570" s="155" t="s">
        <v>295</v>
      </c>
      <c r="H2570" s="155" t="s">
        <v>322</v>
      </c>
      <c r="I2570" s="157">
        <v>41780</v>
      </c>
      <c r="J2570" s="156">
        <v>2887.5</v>
      </c>
      <c r="K2570" s="167">
        <v>1.07</v>
      </c>
    </row>
    <row r="2571" spans="1:11" x14ac:dyDescent="0.25">
      <c r="A2571" s="153">
        <v>2567</v>
      </c>
      <c r="B2571" s="154" t="s">
        <v>3112</v>
      </c>
      <c r="C2571" s="154" t="s">
        <v>294</v>
      </c>
      <c r="D2571" s="154" t="s">
        <v>255</v>
      </c>
      <c r="E2571" s="155" t="s">
        <v>352</v>
      </c>
      <c r="F2571" s="156">
        <v>3412.5</v>
      </c>
      <c r="G2571" s="155" t="s">
        <v>295</v>
      </c>
      <c r="H2571" s="155" t="s">
        <v>74</v>
      </c>
      <c r="I2571" s="157">
        <v>41779</v>
      </c>
      <c r="J2571" s="156">
        <v>3032.03</v>
      </c>
      <c r="K2571" s="167">
        <v>0.95</v>
      </c>
    </row>
    <row r="2572" spans="1:11" x14ac:dyDescent="0.25">
      <c r="A2572" s="153">
        <v>2568</v>
      </c>
      <c r="B2572" s="154" t="s">
        <v>3113</v>
      </c>
      <c r="C2572" s="154" t="s">
        <v>294</v>
      </c>
      <c r="D2572" s="154" t="s">
        <v>255</v>
      </c>
      <c r="E2572" s="155" t="s">
        <v>352</v>
      </c>
      <c r="F2572" s="156">
        <v>1105</v>
      </c>
      <c r="G2572" s="155" t="s">
        <v>295</v>
      </c>
      <c r="H2572" s="155" t="s">
        <v>304</v>
      </c>
      <c r="I2572" s="157">
        <v>41893</v>
      </c>
      <c r="J2572" s="156">
        <v>1033.18</v>
      </c>
      <c r="K2572" s="167">
        <v>1</v>
      </c>
    </row>
    <row r="2573" spans="1:11" x14ac:dyDescent="0.25">
      <c r="A2573" s="153">
        <v>2569</v>
      </c>
      <c r="B2573" s="154" t="s">
        <v>3114</v>
      </c>
      <c r="C2573" s="154" t="s">
        <v>294</v>
      </c>
      <c r="D2573" s="154" t="s">
        <v>255</v>
      </c>
      <c r="E2573" s="155" t="s">
        <v>352</v>
      </c>
      <c r="F2573" s="156">
        <v>5437.92</v>
      </c>
      <c r="G2573" s="155" t="s">
        <v>295</v>
      </c>
      <c r="H2573" s="155" t="s">
        <v>309</v>
      </c>
      <c r="I2573" s="157">
        <v>41795</v>
      </c>
      <c r="J2573" s="156">
        <v>4831.6000000000004</v>
      </c>
      <c r="K2573" s="167">
        <v>0.95</v>
      </c>
    </row>
    <row r="2574" spans="1:11" x14ac:dyDescent="0.25">
      <c r="A2574" s="153">
        <v>2570</v>
      </c>
      <c r="B2574" s="154" t="s">
        <v>3115</v>
      </c>
      <c r="C2574" s="154" t="s">
        <v>254</v>
      </c>
      <c r="D2574" s="154" t="s">
        <v>255</v>
      </c>
      <c r="E2574" s="155" t="s">
        <v>352</v>
      </c>
      <c r="F2574" s="156">
        <v>6405</v>
      </c>
      <c r="G2574" s="155" t="s">
        <v>295</v>
      </c>
      <c r="H2574" s="155" t="s">
        <v>320</v>
      </c>
      <c r="I2574" s="157">
        <v>42390</v>
      </c>
      <c r="J2574" s="156">
        <v>5690.84</v>
      </c>
      <c r="K2574" s="167">
        <v>0.95</v>
      </c>
    </row>
    <row r="2575" spans="1:11" x14ac:dyDescent="0.25">
      <c r="A2575" s="153">
        <v>2571</v>
      </c>
      <c r="B2575" s="154" t="s">
        <v>3116</v>
      </c>
      <c r="C2575" s="154" t="s">
        <v>294</v>
      </c>
      <c r="D2575" s="154" t="s">
        <v>255</v>
      </c>
      <c r="E2575" s="155" t="s">
        <v>352</v>
      </c>
      <c r="F2575" s="156">
        <v>5110</v>
      </c>
      <c r="G2575" s="155" t="s">
        <v>295</v>
      </c>
      <c r="H2575" s="155" t="s">
        <v>309</v>
      </c>
      <c r="I2575" s="157">
        <v>41785</v>
      </c>
      <c r="J2575" s="156">
        <v>4540.2299999999996</v>
      </c>
      <c r="K2575" s="167">
        <v>0.95</v>
      </c>
    </row>
    <row r="2576" spans="1:11" x14ac:dyDescent="0.25">
      <c r="A2576" s="153">
        <v>2572</v>
      </c>
      <c r="B2576" s="154" t="s">
        <v>3117</v>
      </c>
      <c r="C2576" s="154" t="s">
        <v>294</v>
      </c>
      <c r="D2576" s="154" t="s">
        <v>255</v>
      </c>
      <c r="E2576" s="155" t="s">
        <v>352</v>
      </c>
      <c r="F2576" s="156">
        <v>2210</v>
      </c>
      <c r="G2576" s="155" t="s">
        <v>295</v>
      </c>
      <c r="H2576" s="155" t="s">
        <v>304</v>
      </c>
      <c r="I2576" s="157">
        <v>41893</v>
      </c>
      <c r="J2576" s="156">
        <v>2066.35</v>
      </c>
      <c r="K2576" s="167">
        <v>1</v>
      </c>
    </row>
    <row r="2577" spans="1:11" x14ac:dyDescent="0.25">
      <c r="A2577" s="153">
        <v>2573</v>
      </c>
      <c r="B2577" s="154" t="s">
        <v>3118</v>
      </c>
      <c r="C2577" s="154" t="s">
        <v>254</v>
      </c>
      <c r="D2577" s="154" t="s">
        <v>255</v>
      </c>
      <c r="E2577" s="155" t="s">
        <v>352</v>
      </c>
      <c r="F2577" s="156">
        <v>3255</v>
      </c>
      <c r="G2577" s="155" t="s">
        <v>295</v>
      </c>
      <c r="H2577" s="155" t="s">
        <v>323</v>
      </c>
      <c r="I2577" s="157">
        <v>41780</v>
      </c>
      <c r="J2577" s="156">
        <v>3206.17</v>
      </c>
      <c r="K2577" s="167">
        <v>1.05</v>
      </c>
    </row>
    <row r="2578" spans="1:11" x14ac:dyDescent="0.25">
      <c r="A2578" s="153">
        <v>2574</v>
      </c>
      <c r="B2578" s="154" t="s">
        <v>3119</v>
      </c>
      <c r="C2578" s="154" t="s">
        <v>294</v>
      </c>
      <c r="D2578" s="154" t="s">
        <v>255</v>
      </c>
      <c r="E2578" s="155" t="s">
        <v>352</v>
      </c>
      <c r="F2578" s="156">
        <v>5737.5</v>
      </c>
      <c r="G2578" s="155" t="s">
        <v>295</v>
      </c>
      <c r="H2578" s="155" t="s">
        <v>304</v>
      </c>
      <c r="I2578" s="157">
        <v>41873</v>
      </c>
      <c r="J2578" s="156">
        <v>5097.78</v>
      </c>
      <c r="K2578" s="167">
        <v>0.95</v>
      </c>
    </row>
    <row r="2579" spans="1:11" x14ac:dyDescent="0.25">
      <c r="A2579" s="153">
        <v>2575</v>
      </c>
      <c r="B2579" s="154" t="s">
        <v>253</v>
      </c>
      <c r="C2579" s="154" t="s">
        <v>254</v>
      </c>
      <c r="D2579" s="154" t="s">
        <v>255</v>
      </c>
      <c r="E2579" s="155" t="s">
        <v>253</v>
      </c>
      <c r="F2579" s="156" t="s">
        <v>253</v>
      </c>
      <c r="G2579" s="155" t="s">
        <v>295</v>
      </c>
      <c r="H2579" s="155" t="s">
        <v>253</v>
      </c>
      <c r="I2579" s="157" t="s">
        <v>253</v>
      </c>
      <c r="J2579" s="156" t="s">
        <v>253</v>
      </c>
      <c r="K2579" s="167" t="s">
        <v>253</v>
      </c>
    </row>
    <row r="2580" spans="1:11" x14ac:dyDescent="0.25">
      <c r="A2580" s="153">
        <v>2576</v>
      </c>
      <c r="B2580" s="154" t="s">
        <v>3120</v>
      </c>
      <c r="C2580" s="154" t="s">
        <v>294</v>
      </c>
      <c r="D2580" s="154" t="s">
        <v>255</v>
      </c>
      <c r="E2580" s="155" t="s">
        <v>352</v>
      </c>
      <c r="F2580" s="156">
        <v>7490</v>
      </c>
      <c r="G2580" s="155" t="s">
        <v>295</v>
      </c>
      <c r="H2580" s="155" t="s">
        <v>324</v>
      </c>
      <c r="I2580" s="157">
        <v>41801</v>
      </c>
      <c r="J2580" s="156">
        <v>6654.86</v>
      </c>
      <c r="K2580" s="167">
        <v>0.95</v>
      </c>
    </row>
    <row r="2581" spans="1:11" x14ac:dyDescent="0.25">
      <c r="A2581" s="153">
        <v>2577</v>
      </c>
      <c r="B2581" s="154" t="s">
        <v>3121</v>
      </c>
      <c r="C2581" s="154" t="s">
        <v>294</v>
      </c>
      <c r="D2581" s="154" t="s">
        <v>255</v>
      </c>
      <c r="E2581" s="155" t="s">
        <v>352</v>
      </c>
      <c r="F2581" s="156">
        <v>3100</v>
      </c>
      <c r="G2581" s="155" t="s">
        <v>295</v>
      </c>
      <c r="H2581" s="155" t="s">
        <v>309</v>
      </c>
      <c r="I2581" s="157">
        <v>41787</v>
      </c>
      <c r="J2581" s="156">
        <v>2754.35</v>
      </c>
      <c r="K2581" s="167">
        <v>0.95</v>
      </c>
    </row>
    <row r="2582" spans="1:11" x14ac:dyDescent="0.25">
      <c r="A2582" s="153">
        <v>2578</v>
      </c>
      <c r="B2582" s="154" t="s">
        <v>3122</v>
      </c>
      <c r="C2582" s="154" t="s">
        <v>294</v>
      </c>
      <c r="D2582" s="154" t="s">
        <v>255</v>
      </c>
      <c r="E2582" s="155" t="s">
        <v>352</v>
      </c>
      <c r="F2582" s="156">
        <v>2751.25</v>
      </c>
      <c r="G2582" s="155" t="s">
        <v>295</v>
      </c>
      <c r="H2582" s="155" t="s">
        <v>309</v>
      </c>
      <c r="I2582" s="157">
        <v>41816</v>
      </c>
      <c r="J2582" s="156">
        <v>2444.4899999999998</v>
      </c>
      <c r="K2582" s="167">
        <v>0.95</v>
      </c>
    </row>
    <row r="2583" spans="1:11" x14ac:dyDescent="0.25">
      <c r="A2583" s="153">
        <v>2579</v>
      </c>
      <c r="B2583" s="154" t="s">
        <v>3123</v>
      </c>
      <c r="C2583" s="154" t="s">
        <v>294</v>
      </c>
      <c r="D2583" s="154" t="s">
        <v>255</v>
      </c>
      <c r="E2583" s="155" t="s">
        <v>352</v>
      </c>
      <c r="F2583" s="156">
        <v>4080</v>
      </c>
      <c r="G2583" s="155" t="s">
        <v>295</v>
      </c>
      <c r="H2583" s="155" t="s">
        <v>304</v>
      </c>
      <c r="I2583" s="157">
        <v>41784</v>
      </c>
      <c r="J2583" s="156">
        <v>3814.8</v>
      </c>
      <c r="K2583" s="167">
        <v>1</v>
      </c>
    </row>
    <row r="2584" spans="1:11" x14ac:dyDescent="0.25">
      <c r="A2584" s="153">
        <v>2580</v>
      </c>
      <c r="B2584" s="154" t="s">
        <v>3124</v>
      </c>
      <c r="C2584" s="154" t="s">
        <v>294</v>
      </c>
      <c r="D2584" s="154" t="s">
        <v>255</v>
      </c>
      <c r="E2584" s="155" t="s">
        <v>352</v>
      </c>
      <c r="F2584" s="156">
        <v>578</v>
      </c>
      <c r="G2584" s="155" t="s">
        <v>295</v>
      </c>
      <c r="H2584" s="155" t="s">
        <v>297</v>
      </c>
      <c r="I2584" s="157" t="s">
        <v>253</v>
      </c>
      <c r="J2584" s="156">
        <v>0</v>
      </c>
      <c r="K2584" s="167">
        <v>0</v>
      </c>
    </row>
    <row r="2585" spans="1:11" x14ac:dyDescent="0.25">
      <c r="A2585" s="153">
        <v>2581</v>
      </c>
      <c r="B2585" s="154" t="s">
        <v>3125</v>
      </c>
      <c r="C2585" s="154" t="s">
        <v>294</v>
      </c>
      <c r="D2585" s="154" t="s">
        <v>255</v>
      </c>
      <c r="E2585" s="155" t="s">
        <v>352</v>
      </c>
      <c r="F2585" s="156">
        <v>5092.5</v>
      </c>
      <c r="G2585" s="155" t="s">
        <v>295</v>
      </c>
      <c r="H2585" s="155" t="s">
        <v>74</v>
      </c>
      <c r="I2585" s="157">
        <v>41794</v>
      </c>
      <c r="J2585" s="156">
        <v>4524.6899999999996</v>
      </c>
      <c r="K2585" s="167">
        <v>0.95</v>
      </c>
    </row>
    <row r="2586" spans="1:11" x14ac:dyDescent="0.25">
      <c r="A2586" s="153">
        <v>2582</v>
      </c>
      <c r="B2586" s="154" t="s">
        <v>3126</v>
      </c>
      <c r="C2586" s="154" t="s">
        <v>294</v>
      </c>
      <c r="D2586" s="154" t="s">
        <v>255</v>
      </c>
      <c r="E2586" s="155" t="s">
        <v>352</v>
      </c>
      <c r="F2586" s="156">
        <v>5696.25</v>
      </c>
      <c r="G2586" s="155" t="s">
        <v>295</v>
      </c>
      <c r="H2586" s="155" t="s">
        <v>309</v>
      </c>
      <c r="I2586" s="157">
        <v>42180</v>
      </c>
      <c r="J2586" s="156">
        <v>5061.12</v>
      </c>
      <c r="K2586" s="167">
        <v>0.95</v>
      </c>
    </row>
    <row r="2587" spans="1:11" x14ac:dyDescent="0.25">
      <c r="A2587" s="153">
        <v>2583</v>
      </c>
      <c r="B2587" s="154" t="s">
        <v>3127</v>
      </c>
      <c r="C2587" s="154" t="s">
        <v>254</v>
      </c>
      <c r="D2587" s="154" t="s">
        <v>255</v>
      </c>
      <c r="E2587" s="155" t="s">
        <v>352</v>
      </c>
      <c r="F2587" s="156">
        <v>23375</v>
      </c>
      <c r="G2587" s="155" t="s">
        <v>295</v>
      </c>
      <c r="H2587" s="155" t="s">
        <v>74</v>
      </c>
      <c r="I2587" s="157">
        <v>41787</v>
      </c>
      <c r="J2587" s="156">
        <v>20768.689999999999</v>
      </c>
      <c r="K2587" s="167">
        <v>0.95</v>
      </c>
    </row>
    <row r="2588" spans="1:11" x14ac:dyDescent="0.25">
      <c r="A2588" s="153">
        <v>2584</v>
      </c>
      <c r="B2588" s="154" t="s">
        <v>3128</v>
      </c>
      <c r="C2588" s="154" t="s">
        <v>294</v>
      </c>
      <c r="D2588" s="154" t="s">
        <v>255</v>
      </c>
      <c r="E2588" s="155" t="s">
        <v>352</v>
      </c>
      <c r="F2588" s="156">
        <v>15750</v>
      </c>
      <c r="G2588" s="155" t="s">
        <v>295</v>
      </c>
      <c r="H2588" s="155" t="s">
        <v>74</v>
      </c>
      <c r="I2588" s="157">
        <v>41848</v>
      </c>
      <c r="J2588" s="156">
        <v>13993.87</v>
      </c>
      <c r="K2588" s="167">
        <v>0.95</v>
      </c>
    </row>
    <row r="2589" spans="1:11" x14ac:dyDescent="0.25">
      <c r="A2589" s="153">
        <v>2585</v>
      </c>
      <c r="B2589" s="154" t="s">
        <v>3129</v>
      </c>
      <c r="C2589" s="154" t="s">
        <v>276</v>
      </c>
      <c r="D2589" s="154" t="s">
        <v>255</v>
      </c>
      <c r="E2589" s="155" t="s">
        <v>352</v>
      </c>
      <c r="F2589" s="156">
        <v>6195</v>
      </c>
      <c r="G2589" s="155" t="s">
        <v>295</v>
      </c>
      <c r="H2589" s="155" t="s">
        <v>324</v>
      </c>
      <c r="I2589" s="157">
        <v>41961</v>
      </c>
      <c r="J2589" s="156">
        <v>5504.26</v>
      </c>
      <c r="K2589" s="167">
        <v>0.95</v>
      </c>
    </row>
    <row r="2590" spans="1:11" x14ac:dyDescent="0.25">
      <c r="A2590" s="153">
        <v>2586</v>
      </c>
      <c r="B2590" s="154" t="s">
        <v>3130</v>
      </c>
      <c r="C2590" s="154" t="s">
        <v>254</v>
      </c>
      <c r="D2590" s="154" t="s">
        <v>255</v>
      </c>
      <c r="E2590" s="155" t="s">
        <v>352</v>
      </c>
      <c r="F2590" s="156">
        <v>3500</v>
      </c>
      <c r="G2590" s="155" t="s">
        <v>295</v>
      </c>
      <c r="H2590" s="155" t="s">
        <v>304</v>
      </c>
      <c r="I2590" s="157">
        <v>41783</v>
      </c>
      <c r="J2590" s="156">
        <v>3447.5</v>
      </c>
      <c r="K2590" s="167">
        <v>1.05</v>
      </c>
    </row>
    <row r="2591" spans="1:11" x14ac:dyDescent="0.25">
      <c r="A2591" s="153">
        <v>2587</v>
      </c>
      <c r="B2591" s="154" t="s">
        <v>3131</v>
      </c>
      <c r="C2591" s="154" t="s">
        <v>254</v>
      </c>
      <c r="D2591" s="154" t="s">
        <v>255</v>
      </c>
      <c r="E2591" s="155" t="s">
        <v>352</v>
      </c>
      <c r="F2591" s="156">
        <v>10640</v>
      </c>
      <c r="G2591" s="155" t="s">
        <v>295</v>
      </c>
      <c r="H2591" s="155" t="s">
        <v>297</v>
      </c>
      <c r="I2591" s="157">
        <v>41810</v>
      </c>
      <c r="J2591" s="156">
        <v>9453.64</v>
      </c>
      <c r="K2591" s="167">
        <v>0.95</v>
      </c>
    </row>
    <row r="2592" spans="1:11" x14ac:dyDescent="0.25">
      <c r="A2592" s="153">
        <v>2588</v>
      </c>
      <c r="B2592" s="154" t="s">
        <v>3132</v>
      </c>
      <c r="C2592" s="154" t="s">
        <v>254</v>
      </c>
      <c r="D2592" s="154" t="s">
        <v>255</v>
      </c>
      <c r="E2592" s="155" t="s">
        <v>352</v>
      </c>
      <c r="F2592" s="156">
        <v>6457.5</v>
      </c>
      <c r="G2592" s="155" t="s">
        <v>295</v>
      </c>
      <c r="H2592" s="155" t="s">
        <v>297</v>
      </c>
      <c r="I2592" s="157">
        <v>41788</v>
      </c>
      <c r="J2592" s="156">
        <v>5737.49</v>
      </c>
      <c r="K2592" s="167">
        <v>0.95</v>
      </c>
    </row>
    <row r="2593" spans="1:11" x14ac:dyDescent="0.25">
      <c r="A2593" s="153">
        <v>2589</v>
      </c>
      <c r="B2593" s="154" t="s">
        <v>3133</v>
      </c>
      <c r="C2593" s="154" t="s">
        <v>254</v>
      </c>
      <c r="D2593" s="154" t="s">
        <v>255</v>
      </c>
      <c r="E2593" s="155" t="s">
        <v>352</v>
      </c>
      <c r="F2593" s="156">
        <v>19458.330000000002</v>
      </c>
      <c r="G2593" s="155" t="s">
        <v>295</v>
      </c>
      <c r="H2593" s="155" t="s">
        <v>304</v>
      </c>
      <c r="I2593" s="157">
        <v>41790</v>
      </c>
      <c r="J2593" s="156">
        <v>17288.75</v>
      </c>
      <c r="K2593" s="167">
        <v>0.95</v>
      </c>
    </row>
    <row r="2594" spans="1:11" x14ac:dyDescent="0.25">
      <c r="A2594" s="153">
        <v>2590</v>
      </c>
      <c r="B2594" s="154" t="s">
        <v>3134</v>
      </c>
      <c r="C2594" s="154" t="s">
        <v>294</v>
      </c>
      <c r="D2594" s="154" t="s">
        <v>255</v>
      </c>
      <c r="E2594" s="155" t="s">
        <v>352</v>
      </c>
      <c r="F2594" s="156">
        <v>5375</v>
      </c>
      <c r="G2594" s="155" t="s">
        <v>295</v>
      </c>
      <c r="H2594" s="155" t="s">
        <v>309</v>
      </c>
      <c r="I2594" s="157">
        <v>41787</v>
      </c>
      <c r="J2594" s="156">
        <v>4775.6899999999996</v>
      </c>
      <c r="K2594" s="167">
        <v>0.95</v>
      </c>
    </row>
    <row r="2595" spans="1:11" x14ac:dyDescent="0.25">
      <c r="A2595" s="153">
        <v>2591</v>
      </c>
      <c r="B2595" s="154" t="s">
        <v>3135</v>
      </c>
      <c r="C2595" s="154" t="s">
        <v>294</v>
      </c>
      <c r="D2595" s="154" t="s">
        <v>255</v>
      </c>
      <c r="E2595" s="155" t="s">
        <v>352</v>
      </c>
      <c r="F2595" s="156">
        <v>930</v>
      </c>
      <c r="G2595" s="155" t="s">
        <v>295</v>
      </c>
      <c r="H2595" s="155" t="s">
        <v>320</v>
      </c>
      <c r="I2595" s="157">
        <v>41799</v>
      </c>
      <c r="J2595" s="156">
        <v>869.55</v>
      </c>
      <c r="K2595" s="167">
        <v>1</v>
      </c>
    </row>
    <row r="2596" spans="1:11" x14ac:dyDescent="0.25">
      <c r="A2596" s="153">
        <v>2592</v>
      </c>
      <c r="B2596" s="154" t="s">
        <v>3136</v>
      </c>
      <c r="C2596" s="154" t="s">
        <v>294</v>
      </c>
      <c r="D2596" s="154" t="s">
        <v>255</v>
      </c>
      <c r="E2596" s="155" t="s">
        <v>352</v>
      </c>
      <c r="F2596" s="156">
        <v>4391.67</v>
      </c>
      <c r="G2596" s="155" t="s">
        <v>295</v>
      </c>
      <c r="H2596" s="155" t="s">
        <v>320</v>
      </c>
      <c r="I2596" s="157">
        <v>41838</v>
      </c>
      <c r="J2596" s="156">
        <v>3902</v>
      </c>
      <c r="K2596" s="167">
        <v>0.95</v>
      </c>
    </row>
    <row r="2597" spans="1:11" x14ac:dyDescent="0.25">
      <c r="A2597" s="153">
        <v>2593</v>
      </c>
      <c r="B2597" s="154" t="s">
        <v>3137</v>
      </c>
      <c r="C2597" s="154" t="s">
        <v>276</v>
      </c>
      <c r="D2597" s="154" t="s">
        <v>255</v>
      </c>
      <c r="E2597" s="155" t="s">
        <v>352</v>
      </c>
      <c r="F2597" s="156">
        <v>1437.5</v>
      </c>
      <c r="G2597" s="155" t="s">
        <v>295</v>
      </c>
      <c r="H2597" s="155" t="s">
        <v>309</v>
      </c>
      <c r="I2597" s="157">
        <v>42180</v>
      </c>
      <c r="J2597" s="156">
        <v>1277.22</v>
      </c>
      <c r="K2597" s="167">
        <v>0.95</v>
      </c>
    </row>
    <row r="2598" spans="1:11" x14ac:dyDescent="0.25">
      <c r="A2598" s="153">
        <v>2594</v>
      </c>
      <c r="B2598" s="154" t="s">
        <v>3138</v>
      </c>
      <c r="C2598" s="154" t="s">
        <v>254</v>
      </c>
      <c r="D2598" s="154" t="s">
        <v>255</v>
      </c>
      <c r="E2598" s="155" t="s">
        <v>352</v>
      </c>
      <c r="F2598" s="156">
        <v>8187.5</v>
      </c>
      <c r="G2598" s="155" t="s">
        <v>295</v>
      </c>
      <c r="H2598" s="155" t="s">
        <v>304</v>
      </c>
      <c r="I2598" s="157">
        <v>41786</v>
      </c>
      <c r="J2598" s="156">
        <v>7274.61</v>
      </c>
      <c r="K2598" s="167">
        <v>0.95</v>
      </c>
    </row>
    <row r="2599" spans="1:11" x14ac:dyDescent="0.25">
      <c r="A2599" s="153">
        <v>2595</v>
      </c>
      <c r="B2599" s="154" t="s">
        <v>3053</v>
      </c>
      <c r="C2599" s="154" t="s">
        <v>294</v>
      </c>
      <c r="D2599" s="154" t="s">
        <v>255</v>
      </c>
      <c r="E2599" s="155" t="s">
        <v>352</v>
      </c>
      <c r="F2599" s="156">
        <v>807.5</v>
      </c>
      <c r="G2599" s="155" t="s">
        <v>295</v>
      </c>
      <c r="H2599" s="155" t="s">
        <v>304</v>
      </c>
      <c r="I2599" s="157">
        <v>41796</v>
      </c>
      <c r="J2599" s="156">
        <v>755.01</v>
      </c>
      <c r="K2599" s="167">
        <v>1</v>
      </c>
    </row>
    <row r="2600" spans="1:11" x14ac:dyDescent="0.25">
      <c r="A2600" s="153">
        <v>2596</v>
      </c>
      <c r="B2600" s="154" t="s">
        <v>3139</v>
      </c>
      <c r="C2600" s="154" t="s">
        <v>254</v>
      </c>
      <c r="D2600" s="154" t="s">
        <v>255</v>
      </c>
      <c r="E2600" s="155" t="s">
        <v>352</v>
      </c>
      <c r="F2600" s="156">
        <v>15227.5</v>
      </c>
      <c r="G2600" s="155" t="s">
        <v>295</v>
      </c>
      <c r="H2600" s="155" t="s">
        <v>315</v>
      </c>
      <c r="I2600" s="157">
        <v>41807</v>
      </c>
      <c r="J2600" s="156">
        <v>14291.03</v>
      </c>
      <c r="K2600" s="167">
        <v>1</v>
      </c>
    </row>
    <row r="2601" spans="1:11" x14ac:dyDescent="0.25">
      <c r="A2601" s="153">
        <v>2597</v>
      </c>
      <c r="B2601" s="154" t="s">
        <v>3140</v>
      </c>
      <c r="C2601" s="154" t="s">
        <v>254</v>
      </c>
      <c r="D2601" s="154" t="s">
        <v>255</v>
      </c>
      <c r="E2601" s="155" t="s">
        <v>352</v>
      </c>
      <c r="F2601" s="156">
        <v>9754.17</v>
      </c>
      <c r="G2601" s="155" t="s">
        <v>295</v>
      </c>
      <c r="H2601" s="155" t="s">
        <v>312</v>
      </c>
      <c r="I2601" s="157">
        <v>41843</v>
      </c>
      <c r="J2601" s="156">
        <v>8666.6</v>
      </c>
      <c r="K2601" s="167">
        <v>0.95</v>
      </c>
    </row>
    <row r="2602" spans="1:11" x14ac:dyDescent="0.25">
      <c r="A2602" s="153">
        <v>2598</v>
      </c>
      <c r="B2602" s="154" t="s">
        <v>3141</v>
      </c>
      <c r="C2602" s="154" t="s">
        <v>294</v>
      </c>
      <c r="D2602" s="154" t="s">
        <v>255</v>
      </c>
      <c r="E2602" s="155" t="s">
        <v>352</v>
      </c>
      <c r="F2602" s="156">
        <v>1275</v>
      </c>
      <c r="G2602" s="155" t="s">
        <v>295</v>
      </c>
      <c r="H2602" s="155" t="s">
        <v>304</v>
      </c>
      <c r="I2602" s="157">
        <v>41893</v>
      </c>
      <c r="J2602" s="156">
        <v>1192.1300000000001</v>
      </c>
      <c r="K2602" s="167">
        <v>1</v>
      </c>
    </row>
    <row r="2603" spans="1:11" x14ac:dyDescent="0.25">
      <c r="A2603" s="153">
        <v>2599</v>
      </c>
      <c r="B2603" s="154" t="s">
        <v>3142</v>
      </c>
      <c r="C2603" s="154" t="s">
        <v>294</v>
      </c>
      <c r="D2603" s="154" t="s">
        <v>255</v>
      </c>
      <c r="E2603" s="155" t="s">
        <v>352</v>
      </c>
      <c r="F2603" s="156">
        <v>1085</v>
      </c>
      <c r="G2603" s="155" t="s">
        <v>295</v>
      </c>
      <c r="H2603" s="155" t="s">
        <v>309</v>
      </c>
      <c r="I2603" s="157">
        <v>41808</v>
      </c>
      <c r="J2603" s="156">
        <v>964.02</v>
      </c>
      <c r="K2603" s="167">
        <v>0.95</v>
      </c>
    </row>
    <row r="2604" spans="1:11" x14ac:dyDescent="0.25">
      <c r="A2604" s="153">
        <v>2600</v>
      </c>
      <c r="B2604" s="154" t="s">
        <v>3143</v>
      </c>
      <c r="C2604" s="154" t="s">
        <v>294</v>
      </c>
      <c r="D2604" s="154" t="s">
        <v>255</v>
      </c>
      <c r="E2604" s="155" t="s">
        <v>352</v>
      </c>
      <c r="F2604" s="156">
        <v>4930</v>
      </c>
      <c r="G2604" s="155" t="s">
        <v>295</v>
      </c>
      <c r="H2604" s="155" t="s">
        <v>304</v>
      </c>
      <c r="I2604" s="157">
        <v>41871</v>
      </c>
      <c r="J2604" s="156">
        <v>4609.55</v>
      </c>
      <c r="K2604" s="167">
        <v>1</v>
      </c>
    </row>
    <row r="2605" spans="1:11" x14ac:dyDescent="0.25">
      <c r="A2605" s="153">
        <v>2601</v>
      </c>
      <c r="B2605" s="154" t="s">
        <v>3144</v>
      </c>
      <c r="C2605" s="154" t="s">
        <v>294</v>
      </c>
      <c r="D2605" s="154" t="s">
        <v>255</v>
      </c>
      <c r="E2605" s="155" t="s">
        <v>352</v>
      </c>
      <c r="F2605" s="156">
        <v>8287.5</v>
      </c>
      <c r="G2605" s="155" t="s">
        <v>295</v>
      </c>
      <c r="H2605" s="155" t="s">
        <v>304</v>
      </c>
      <c r="I2605" s="157">
        <v>41871</v>
      </c>
      <c r="J2605" s="156">
        <v>7363.46</v>
      </c>
      <c r="K2605" s="167">
        <v>0.95</v>
      </c>
    </row>
    <row r="2606" spans="1:11" x14ac:dyDescent="0.25">
      <c r="A2606" s="153">
        <v>2602</v>
      </c>
      <c r="B2606" s="154" t="s">
        <v>3145</v>
      </c>
      <c r="C2606" s="154" t="s">
        <v>294</v>
      </c>
      <c r="D2606" s="154" t="s">
        <v>255</v>
      </c>
      <c r="E2606" s="155" t="s">
        <v>352</v>
      </c>
      <c r="F2606" s="156">
        <v>3913.75</v>
      </c>
      <c r="G2606" s="155" t="s">
        <v>295</v>
      </c>
      <c r="H2606" s="155" t="s">
        <v>309</v>
      </c>
      <c r="I2606" s="157">
        <v>41801</v>
      </c>
      <c r="J2606" s="156">
        <v>3477.37</v>
      </c>
      <c r="K2606" s="167">
        <v>0.95</v>
      </c>
    </row>
    <row r="2607" spans="1:11" x14ac:dyDescent="0.25">
      <c r="A2607" s="153">
        <v>2603</v>
      </c>
      <c r="B2607" s="154" t="s">
        <v>3146</v>
      </c>
      <c r="C2607" s="154" t="s">
        <v>294</v>
      </c>
      <c r="D2607" s="154" t="s">
        <v>255</v>
      </c>
      <c r="E2607" s="155" t="s">
        <v>352</v>
      </c>
      <c r="F2607" s="156">
        <v>4547.5</v>
      </c>
      <c r="G2607" s="155" t="s">
        <v>295</v>
      </c>
      <c r="H2607" s="155" t="s">
        <v>304</v>
      </c>
      <c r="I2607" s="157">
        <v>41871</v>
      </c>
      <c r="J2607" s="156">
        <v>4251.91</v>
      </c>
      <c r="K2607" s="167">
        <v>1</v>
      </c>
    </row>
    <row r="2608" spans="1:11" x14ac:dyDescent="0.25">
      <c r="A2608" s="153">
        <v>2604</v>
      </c>
      <c r="B2608" s="154" t="s">
        <v>3147</v>
      </c>
      <c r="C2608" s="154" t="s">
        <v>254</v>
      </c>
      <c r="D2608" s="154" t="s">
        <v>255</v>
      </c>
      <c r="E2608" s="155" t="s">
        <v>352</v>
      </c>
      <c r="F2608" s="156">
        <v>6937.5</v>
      </c>
      <c r="G2608" s="155" t="s">
        <v>295</v>
      </c>
      <c r="H2608" s="155" t="s">
        <v>304</v>
      </c>
      <c r="I2608" s="157">
        <v>41871</v>
      </c>
      <c r="J2608" s="156">
        <v>6163.98</v>
      </c>
      <c r="K2608" s="167">
        <v>0.95</v>
      </c>
    </row>
    <row r="2609" spans="1:11" x14ac:dyDescent="0.25">
      <c r="A2609" s="153">
        <v>2605</v>
      </c>
      <c r="B2609" s="154" t="s">
        <v>3148</v>
      </c>
      <c r="C2609" s="154" t="s">
        <v>254</v>
      </c>
      <c r="D2609" s="154" t="s">
        <v>255</v>
      </c>
      <c r="E2609" s="155" t="s">
        <v>352</v>
      </c>
      <c r="F2609" s="156">
        <v>14062.5</v>
      </c>
      <c r="G2609" s="155" t="s">
        <v>295</v>
      </c>
      <c r="H2609" s="155" t="s">
        <v>74</v>
      </c>
      <c r="I2609" s="157">
        <v>41808</v>
      </c>
      <c r="J2609" s="156">
        <v>12494.54</v>
      </c>
      <c r="K2609" s="167">
        <v>0.95</v>
      </c>
    </row>
    <row r="2610" spans="1:11" x14ac:dyDescent="0.25">
      <c r="A2610" s="153">
        <v>2606</v>
      </c>
      <c r="B2610" s="154" t="s">
        <v>253</v>
      </c>
      <c r="C2610" s="154" t="s">
        <v>254</v>
      </c>
      <c r="D2610" s="154" t="s">
        <v>255</v>
      </c>
      <c r="E2610" s="155" t="s">
        <v>253</v>
      </c>
      <c r="F2610" s="156" t="s">
        <v>253</v>
      </c>
      <c r="G2610" s="155" t="s">
        <v>295</v>
      </c>
      <c r="H2610" s="155" t="s">
        <v>253</v>
      </c>
      <c r="I2610" s="157" t="s">
        <v>253</v>
      </c>
      <c r="J2610" s="156" t="s">
        <v>253</v>
      </c>
      <c r="K2610" s="167" t="s">
        <v>253</v>
      </c>
    </row>
    <row r="2611" spans="1:11" x14ac:dyDescent="0.25">
      <c r="A2611" s="153">
        <v>2607</v>
      </c>
      <c r="B2611" s="154" t="s">
        <v>3149</v>
      </c>
      <c r="C2611" s="154" t="s">
        <v>254</v>
      </c>
      <c r="D2611" s="154" t="s">
        <v>255</v>
      </c>
      <c r="E2611" s="155" t="s">
        <v>352</v>
      </c>
      <c r="F2611" s="156">
        <v>7297.5</v>
      </c>
      <c r="G2611" s="155" t="s">
        <v>295</v>
      </c>
      <c r="H2611" s="155" t="s">
        <v>324</v>
      </c>
      <c r="I2611" s="157">
        <v>41810</v>
      </c>
      <c r="J2611" s="156">
        <v>6483.83</v>
      </c>
      <c r="K2611" s="167">
        <v>0.95</v>
      </c>
    </row>
    <row r="2612" spans="1:11" x14ac:dyDescent="0.25">
      <c r="A2612" s="153">
        <v>2608</v>
      </c>
      <c r="B2612" s="154" t="s">
        <v>3150</v>
      </c>
      <c r="C2612" s="154" t="s">
        <v>294</v>
      </c>
      <c r="D2612" s="154" t="s">
        <v>255</v>
      </c>
      <c r="E2612" s="155" t="s">
        <v>352</v>
      </c>
      <c r="F2612" s="156">
        <v>4620</v>
      </c>
      <c r="G2612" s="155" t="s">
        <v>295</v>
      </c>
      <c r="H2612" s="155" t="s">
        <v>322</v>
      </c>
      <c r="I2612" s="157">
        <v>41890</v>
      </c>
      <c r="J2612" s="156">
        <v>4620</v>
      </c>
      <c r="K2612" s="167">
        <v>1.07</v>
      </c>
    </row>
    <row r="2613" spans="1:11" x14ac:dyDescent="0.25">
      <c r="A2613" s="153">
        <v>2609</v>
      </c>
      <c r="B2613" s="154" t="s">
        <v>3151</v>
      </c>
      <c r="C2613" s="154" t="s">
        <v>254</v>
      </c>
      <c r="D2613" s="154" t="s">
        <v>255</v>
      </c>
      <c r="E2613" s="155" t="s">
        <v>352</v>
      </c>
      <c r="F2613" s="156">
        <v>6562.5</v>
      </c>
      <c r="G2613" s="155" t="s">
        <v>295</v>
      </c>
      <c r="H2613" s="155" t="s">
        <v>304</v>
      </c>
      <c r="I2613" s="157">
        <v>41893</v>
      </c>
      <c r="J2613" s="156">
        <v>5830.8</v>
      </c>
      <c r="K2613" s="167">
        <v>0.95</v>
      </c>
    </row>
    <row r="2614" spans="1:11" x14ac:dyDescent="0.25">
      <c r="A2614" s="153">
        <v>2610</v>
      </c>
      <c r="B2614" s="154" t="s">
        <v>3152</v>
      </c>
      <c r="C2614" s="154" t="s">
        <v>294</v>
      </c>
      <c r="D2614" s="154" t="s">
        <v>255</v>
      </c>
      <c r="E2614" s="155" t="s">
        <v>352</v>
      </c>
      <c r="F2614" s="156">
        <v>5127.92</v>
      </c>
      <c r="G2614" s="155" t="s">
        <v>295</v>
      </c>
      <c r="H2614" s="155" t="s">
        <v>309</v>
      </c>
      <c r="I2614" s="157">
        <v>41904</v>
      </c>
      <c r="J2614" s="156">
        <v>4556.16</v>
      </c>
      <c r="K2614" s="167">
        <v>0.95</v>
      </c>
    </row>
    <row r="2615" spans="1:11" x14ac:dyDescent="0.25">
      <c r="A2615" s="153">
        <v>2611</v>
      </c>
      <c r="B2615" s="154" t="s">
        <v>3153</v>
      </c>
      <c r="C2615" s="154" t="s">
        <v>294</v>
      </c>
      <c r="D2615" s="154" t="s">
        <v>255</v>
      </c>
      <c r="E2615" s="155" t="s">
        <v>352</v>
      </c>
      <c r="F2615" s="156">
        <v>1158</v>
      </c>
      <c r="G2615" s="155" t="s">
        <v>295</v>
      </c>
      <c r="H2615" s="155" t="s">
        <v>297</v>
      </c>
      <c r="I2615" s="157" t="s">
        <v>253</v>
      </c>
      <c r="J2615" s="156">
        <v>0</v>
      </c>
      <c r="K2615" s="167">
        <v>0</v>
      </c>
    </row>
    <row r="2616" spans="1:11" x14ac:dyDescent="0.25">
      <c r="A2616" s="153">
        <v>2612</v>
      </c>
      <c r="B2616" s="154" t="s">
        <v>3154</v>
      </c>
      <c r="C2616" s="154" t="s">
        <v>294</v>
      </c>
      <c r="D2616" s="154" t="s">
        <v>255</v>
      </c>
      <c r="E2616" s="155" t="s">
        <v>352</v>
      </c>
      <c r="F2616" s="156">
        <v>4305</v>
      </c>
      <c r="G2616" s="155" t="s">
        <v>295</v>
      </c>
      <c r="H2616" s="155" t="s">
        <v>322</v>
      </c>
      <c r="I2616" s="157">
        <v>41821</v>
      </c>
      <c r="J2616" s="156">
        <v>4305</v>
      </c>
      <c r="K2616" s="167">
        <v>1.07</v>
      </c>
    </row>
    <row r="2617" spans="1:11" x14ac:dyDescent="0.25">
      <c r="A2617" s="153">
        <v>2613</v>
      </c>
      <c r="B2617" s="154" t="s">
        <v>2325</v>
      </c>
      <c r="C2617" s="154" t="s">
        <v>294</v>
      </c>
      <c r="D2617" s="154" t="s">
        <v>255</v>
      </c>
      <c r="E2617" s="155" t="s">
        <v>352</v>
      </c>
      <c r="F2617" s="156">
        <v>1890</v>
      </c>
      <c r="G2617" s="155" t="s">
        <v>295</v>
      </c>
      <c r="H2617" s="155" t="s">
        <v>297</v>
      </c>
      <c r="I2617" s="157">
        <v>41835</v>
      </c>
      <c r="J2617" s="156">
        <v>1679.27</v>
      </c>
      <c r="K2617" s="167">
        <v>0.95</v>
      </c>
    </row>
    <row r="2618" spans="1:11" x14ac:dyDescent="0.25">
      <c r="A2618" s="153">
        <v>2614</v>
      </c>
      <c r="B2618" s="154" t="s">
        <v>3155</v>
      </c>
      <c r="C2618" s="154" t="s">
        <v>254</v>
      </c>
      <c r="D2618" s="154" t="s">
        <v>255</v>
      </c>
      <c r="E2618" s="155" t="s">
        <v>352</v>
      </c>
      <c r="F2618" s="156">
        <v>4937.5</v>
      </c>
      <c r="G2618" s="155" t="s">
        <v>295</v>
      </c>
      <c r="H2618" s="155" t="s">
        <v>304</v>
      </c>
      <c r="I2618" s="157">
        <v>41812</v>
      </c>
      <c r="J2618" s="156">
        <v>3854.61</v>
      </c>
      <c r="K2618" s="167">
        <v>0.83</v>
      </c>
    </row>
    <row r="2619" spans="1:11" x14ac:dyDescent="0.25">
      <c r="A2619" s="153">
        <v>2615</v>
      </c>
      <c r="B2619" s="154" t="s">
        <v>3156</v>
      </c>
      <c r="C2619" s="154" t="s">
        <v>254</v>
      </c>
      <c r="D2619" s="154" t="s">
        <v>255</v>
      </c>
      <c r="E2619" s="155" t="s">
        <v>352</v>
      </c>
      <c r="F2619" s="156">
        <v>5985</v>
      </c>
      <c r="G2619" s="155" t="s">
        <v>295</v>
      </c>
      <c r="H2619" s="155" t="s">
        <v>320</v>
      </c>
      <c r="I2619" s="157">
        <v>41830</v>
      </c>
      <c r="J2619" s="156">
        <v>5317.67</v>
      </c>
      <c r="K2619" s="167">
        <v>0.95</v>
      </c>
    </row>
    <row r="2620" spans="1:11" x14ac:dyDescent="0.25">
      <c r="A2620" s="153">
        <v>2616</v>
      </c>
      <c r="B2620" s="154" t="s">
        <v>3157</v>
      </c>
      <c r="C2620" s="154" t="s">
        <v>254</v>
      </c>
      <c r="D2620" s="154" t="s">
        <v>255</v>
      </c>
      <c r="E2620" s="155" t="s">
        <v>352</v>
      </c>
      <c r="F2620" s="156">
        <v>7875</v>
      </c>
      <c r="G2620" s="155" t="s">
        <v>295</v>
      </c>
      <c r="H2620" s="155" t="s">
        <v>304</v>
      </c>
      <c r="I2620" s="157">
        <v>41817</v>
      </c>
      <c r="J2620" s="156">
        <v>6996.95</v>
      </c>
      <c r="K2620" s="167">
        <v>0.95</v>
      </c>
    </row>
    <row r="2621" spans="1:11" x14ac:dyDescent="0.25">
      <c r="A2621" s="153">
        <v>2617</v>
      </c>
      <c r="B2621" s="154" t="s">
        <v>3158</v>
      </c>
      <c r="C2621" s="154" t="s">
        <v>294</v>
      </c>
      <c r="D2621" s="154" t="s">
        <v>255</v>
      </c>
      <c r="E2621" s="155" t="s">
        <v>352</v>
      </c>
      <c r="F2621" s="156">
        <v>1331.67</v>
      </c>
      <c r="G2621" s="155" t="s">
        <v>295</v>
      </c>
      <c r="H2621" s="155" t="s">
        <v>304</v>
      </c>
      <c r="I2621" s="157">
        <v>41893</v>
      </c>
      <c r="J2621" s="156">
        <v>1245.1199999999999</v>
      </c>
      <c r="K2621" s="167">
        <v>1</v>
      </c>
    </row>
    <row r="2622" spans="1:11" x14ac:dyDescent="0.25">
      <c r="A2622" s="153">
        <v>2618</v>
      </c>
      <c r="B2622" s="154" t="s">
        <v>3159</v>
      </c>
      <c r="C2622" s="154" t="s">
        <v>294</v>
      </c>
      <c r="D2622" s="154" t="s">
        <v>255</v>
      </c>
      <c r="E2622" s="155" t="s">
        <v>352</v>
      </c>
      <c r="F2622" s="156">
        <v>4122.5</v>
      </c>
      <c r="G2622" s="155" t="s">
        <v>295</v>
      </c>
      <c r="H2622" s="155" t="s">
        <v>304</v>
      </c>
      <c r="I2622" s="157">
        <v>41893</v>
      </c>
      <c r="J2622" s="156">
        <v>3854.54</v>
      </c>
      <c r="K2622" s="167">
        <v>1</v>
      </c>
    </row>
    <row r="2623" spans="1:11" x14ac:dyDescent="0.25">
      <c r="A2623" s="153">
        <v>2619</v>
      </c>
      <c r="B2623" s="154" t="s">
        <v>3160</v>
      </c>
      <c r="C2623" s="154" t="s">
        <v>294</v>
      </c>
      <c r="D2623" s="154" t="s">
        <v>255</v>
      </c>
      <c r="E2623" s="155" t="s">
        <v>352</v>
      </c>
      <c r="F2623" s="156">
        <v>1627.5</v>
      </c>
      <c r="G2623" s="155" t="s">
        <v>295</v>
      </c>
      <c r="H2623" s="155" t="s">
        <v>320</v>
      </c>
      <c r="I2623" s="157">
        <v>41842</v>
      </c>
      <c r="J2623" s="156">
        <v>1446.03</v>
      </c>
      <c r="K2623" s="167">
        <v>0.95</v>
      </c>
    </row>
    <row r="2624" spans="1:11" x14ac:dyDescent="0.25">
      <c r="A2624" s="153">
        <v>2620</v>
      </c>
      <c r="B2624" s="154" t="s">
        <v>3161</v>
      </c>
      <c r="C2624" s="154" t="s">
        <v>294</v>
      </c>
      <c r="D2624" s="154" t="s">
        <v>255</v>
      </c>
      <c r="E2624" s="155" t="s">
        <v>352</v>
      </c>
      <c r="F2624" s="156">
        <v>2762.5</v>
      </c>
      <c r="G2624" s="155" t="s">
        <v>295</v>
      </c>
      <c r="H2624" s="155" t="s">
        <v>304</v>
      </c>
      <c r="I2624" s="157">
        <v>41873</v>
      </c>
      <c r="J2624" s="156">
        <v>2582.94</v>
      </c>
      <c r="K2624" s="167">
        <v>1</v>
      </c>
    </row>
    <row r="2625" spans="1:11" x14ac:dyDescent="0.25">
      <c r="A2625" s="153">
        <v>2621</v>
      </c>
      <c r="B2625" s="154" t="s">
        <v>3162</v>
      </c>
      <c r="C2625" s="154" t="s">
        <v>294</v>
      </c>
      <c r="D2625" s="154" t="s">
        <v>255</v>
      </c>
      <c r="E2625" s="155" t="s">
        <v>352</v>
      </c>
      <c r="F2625" s="156">
        <v>7595</v>
      </c>
      <c r="G2625" s="155" t="s">
        <v>295</v>
      </c>
      <c r="H2625" s="155" t="s">
        <v>309</v>
      </c>
      <c r="I2625" s="157">
        <v>41835</v>
      </c>
      <c r="J2625" s="156">
        <v>6748.16</v>
      </c>
      <c r="K2625" s="167">
        <v>0.95</v>
      </c>
    </row>
    <row r="2626" spans="1:11" x14ac:dyDescent="0.25">
      <c r="A2626" s="153">
        <v>2622</v>
      </c>
      <c r="B2626" s="154" t="s">
        <v>3163</v>
      </c>
      <c r="C2626" s="154" t="s">
        <v>294</v>
      </c>
      <c r="D2626" s="154" t="s">
        <v>255</v>
      </c>
      <c r="E2626" s="155" t="s">
        <v>352</v>
      </c>
      <c r="F2626" s="156">
        <v>2592.5</v>
      </c>
      <c r="G2626" s="155" t="s">
        <v>295</v>
      </c>
      <c r="H2626" s="155" t="s">
        <v>304</v>
      </c>
      <c r="I2626" s="157">
        <v>41819</v>
      </c>
      <c r="J2626" s="156">
        <v>2423.9899999999998</v>
      </c>
      <c r="K2626" s="167">
        <v>1</v>
      </c>
    </row>
    <row r="2627" spans="1:11" x14ac:dyDescent="0.25">
      <c r="A2627" s="153">
        <v>2623</v>
      </c>
      <c r="B2627" s="154" t="s">
        <v>3164</v>
      </c>
      <c r="C2627" s="154" t="s">
        <v>294</v>
      </c>
      <c r="D2627" s="154" t="s">
        <v>255</v>
      </c>
      <c r="E2627" s="155" t="s">
        <v>352</v>
      </c>
      <c r="F2627" s="156">
        <v>4882.5</v>
      </c>
      <c r="G2627" s="155" t="s">
        <v>295</v>
      </c>
      <c r="H2627" s="155" t="s">
        <v>309</v>
      </c>
      <c r="I2627" s="157">
        <v>41918</v>
      </c>
      <c r="J2627" s="156">
        <v>4565.1400000000003</v>
      </c>
      <c r="K2627" s="167">
        <v>1</v>
      </c>
    </row>
    <row r="2628" spans="1:11" x14ac:dyDescent="0.25">
      <c r="A2628" s="153">
        <v>2624</v>
      </c>
      <c r="B2628" s="154" t="s">
        <v>3165</v>
      </c>
      <c r="C2628" s="154" t="s">
        <v>294</v>
      </c>
      <c r="D2628" s="154" t="s">
        <v>255</v>
      </c>
      <c r="E2628" s="155" t="s">
        <v>352</v>
      </c>
      <c r="F2628" s="156">
        <v>3307.5</v>
      </c>
      <c r="G2628" s="155" t="s">
        <v>295</v>
      </c>
      <c r="H2628" s="155" t="s">
        <v>322</v>
      </c>
      <c r="I2628" s="157">
        <v>41851</v>
      </c>
      <c r="J2628" s="156">
        <v>3307.5</v>
      </c>
      <c r="K2628" s="167">
        <v>1.07</v>
      </c>
    </row>
    <row r="2629" spans="1:11" x14ac:dyDescent="0.25">
      <c r="A2629" s="153">
        <v>2625</v>
      </c>
      <c r="B2629" s="154" t="s">
        <v>3166</v>
      </c>
      <c r="C2629" s="154" t="s">
        <v>294</v>
      </c>
      <c r="D2629" s="154" t="s">
        <v>255</v>
      </c>
      <c r="E2629" s="155" t="s">
        <v>352</v>
      </c>
      <c r="F2629" s="156">
        <v>4252.5</v>
      </c>
      <c r="G2629" s="155" t="s">
        <v>295</v>
      </c>
      <c r="H2629" s="155" t="s">
        <v>322</v>
      </c>
      <c r="I2629" s="157">
        <v>41851</v>
      </c>
      <c r="J2629" s="156">
        <v>4252.5</v>
      </c>
      <c r="K2629" s="167">
        <v>1.07</v>
      </c>
    </row>
    <row r="2630" spans="1:11" x14ac:dyDescent="0.25">
      <c r="A2630" s="153">
        <v>2626</v>
      </c>
      <c r="B2630" s="154" t="s">
        <v>3167</v>
      </c>
      <c r="C2630" s="154" t="s">
        <v>276</v>
      </c>
      <c r="D2630" s="154" t="s">
        <v>255</v>
      </c>
      <c r="E2630" s="155" t="s">
        <v>352</v>
      </c>
      <c r="F2630" s="156">
        <v>6791.67</v>
      </c>
      <c r="G2630" s="155" t="s">
        <v>295</v>
      </c>
      <c r="H2630" s="155" t="s">
        <v>304</v>
      </c>
      <c r="I2630" s="157">
        <v>41893</v>
      </c>
      <c r="J2630" s="156">
        <v>6034.42</v>
      </c>
      <c r="K2630" s="167">
        <v>0.95</v>
      </c>
    </row>
    <row r="2631" spans="1:11" x14ac:dyDescent="0.25">
      <c r="A2631" s="153">
        <v>2627</v>
      </c>
      <c r="B2631" s="154" t="s">
        <v>3168</v>
      </c>
      <c r="C2631" s="154" t="s">
        <v>294</v>
      </c>
      <c r="D2631" s="154" t="s">
        <v>255</v>
      </c>
      <c r="E2631" s="155" t="s">
        <v>352</v>
      </c>
      <c r="F2631" s="156">
        <v>2945</v>
      </c>
      <c r="G2631" s="155" t="s">
        <v>295</v>
      </c>
      <c r="H2631" s="155" t="s">
        <v>320</v>
      </c>
      <c r="I2631" s="157">
        <v>41838</v>
      </c>
      <c r="J2631" s="156">
        <v>2616.63</v>
      </c>
      <c r="K2631" s="167">
        <v>0.95</v>
      </c>
    </row>
    <row r="2632" spans="1:11" x14ac:dyDescent="0.25">
      <c r="A2632" s="153">
        <v>2628</v>
      </c>
      <c r="B2632" s="154" t="s">
        <v>3169</v>
      </c>
      <c r="C2632" s="154" t="s">
        <v>254</v>
      </c>
      <c r="D2632" s="154" t="s">
        <v>255</v>
      </c>
      <c r="E2632" s="155" t="s">
        <v>352</v>
      </c>
      <c r="F2632" s="156">
        <v>10125</v>
      </c>
      <c r="G2632" s="155" t="s">
        <v>295</v>
      </c>
      <c r="H2632" s="155" t="s">
        <v>315</v>
      </c>
      <c r="I2632" s="157">
        <v>41870</v>
      </c>
      <c r="J2632" s="156">
        <v>9502.31</v>
      </c>
      <c r="K2632" s="167">
        <v>1</v>
      </c>
    </row>
    <row r="2633" spans="1:11" x14ac:dyDescent="0.25">
      <c r="A2633" s="153">
        <v>2629</v>
      </c>
      <c r="B2633" s="154" t="s">
        <v>3170</v>
      </c>
      <c r="C2633" s="154" t="s">
        <v>254</v>
      </c>
      <c r="D2633" s="154" t="s">
        <v>255</v>
      </c>
      <c r="E2633" s="155" t="s">
        <v>352</v>
      </c>
      <c r="F2633" s="156">
        <v>5812.5</v>
      </c>
      <c r="G2633" s="155" t="s">
        <v>295</v>
      </c>
      <c r="H2633" s="155" t="s">
        <v>304</v>
      </c>
      <c r="I2633" s="157">
        <v>41873</v>
      </c>
      <c r="J2633" s="156">
        <v>5164.42</v>
      </c>
      <c r="K2633" s="167">
        <v>0.95</v>
      </c>
    </row>
    <row r="2634" spans="1:11" x14ac:dyDescent="0.25">
      <c r="A2634" s="153">
        <v>2630</v>
      </c>
      <c r="B2634" s="154" t="s">
        <v>2926</v>
      </c>
      <c r="C2634" s="154" t="s">
        <v>294</v>
      </c>
      <c r="D2634" s="154" t="s">
        <v>255</v>
      </c>
      <c r="E2634" s="155" t="s">
        <v>352</v>
      </c>
      <c r="F2634" s="156">
        <v>5057.5</v>
      </c>
      <c r="G2634" s="155" t="s">
        <v>295</v>
      </c>
      <c r="H2634" s="155" t="s">
        <v>304</v>
      </c>
      <c r="I2634" s="157">
        <v>41825</v>
      </c>
      <c r="J2634" s="156">
        <v>4493.6000000000004</v>
      </c>
      <c r="K2634" s="167">
        <v>0.95</v>
      </c>
    </row>
    <row r="2635" spans="1:11" x14ac:dyDescent="0.25">
      <c r="A2635" s="153">
        <v>2631</v>
      </c>
      <c r="B2635" s="154" t="s">
        <v>3171</v>
      </c>
      <c r="C2635" s="154" t="s">
        <v>294</v>
      </c>
      <c r="D2635" s="154" t="s">
        <v>255</v>
      </c>
      <c r="E2635" s="155" t="s">
        <v>352</v>
      </c>
      <c r="F2635" s="156">
        <v>4972.5</v>
      </c>
      <c r="G2635" s="155" t="s">
        <v>295</v>
      </c>
      <c r="H2635" s="155" t="s">
        <v>304</v>
      </c>
      <c r="I2635" s="157">
        <v>41825</v>
      </c>
      <c r="J2635" s="156">
        <v>4649.29</v>
      </c>
      <c r="K2635" s="167">
        <v>1</v>
      </c>
    </row>
    <row r="2636" spans="1:11" x14ac:dyDescent="0.25">
      <c r="A2636" s="153">
        <v>2632</v>
      </c>
      <c r="B2636" s="154" t="s">
        <v>3172</v>
      </c>
      <c r="C2636" s="154" t="s">
        <v>254</v>
      </c>
      <c r="D2636" s="154" t="s">
        <v>255</v>
      </c>
      <c r="E2636" s="155" t="s">
        <v>352</v>
      </c>
      <c r="F2636" s="156">
        <v>5750</v>
      </c>
      <c r="G2636" s="155" t="s">
        <v>295</v>
      </c>
      <c r="H2636" s="155" t="s">
        <v>74</v>
      </c>
      <c r="I2636" s="157">
        <v>41872</v>
      </c>
      <c r="J2636" s="156">
        <v>5108.88</v>
      </c>
      <c r="K2636" s="167">
        <v>0.95</v>
      </c>
    </row>
    <row r="2637" spans="1:11" x14ac:dyDescent="0.25">
      <c r="A2637" s="153">
        <v>2633</v>
      </c>
      <c r="B2637" s="154" t="s">
        <v>3173</v>
      </c>
      <c r="C2637" s="154" t="s">
        <v>294</v>
      </c>
      <c r="D2637" s="154" t="s">
        <v>255</v>
      </c>
      <c r="E2637" s="155" t="s">
        <v>352</v>
      </c>
      <c r="F2637" s="156">
        <v>4875</v>
      </c>
      <c r="G2637" s="155" t="s">
        <v>295</v>
      </c>
      <c r="H2637" s="155" t="s">
        <v>74</v>
      </c>
      <c r="I2637" s="157">
        <v>41822</v>
      </c>
      <c r="J2637" s="156">
        <v>4558.13</v>
      </c>
      <c r="K2637" s="167">
        <v>1</v>
      </c>
    </row>
    <row r="2638" spans="1:11" x14ac:dyDescent="0.25">
      <c r="A2638" s="153">
        <v>2634</v>
      </c>
      <c r="B2638" s="154" t="s">
        <v>3174</v>
      </c>
      <c r="C2638" s="154" t="s">
        <v>294</v>
      </c>
      <c r="D2638" s="154" t="s">
        <v>255</v>
      </c>
      <c r="E2638" s="155" t="s">
        <v>352</v>
      </c>
      <c r="F2638" s="156">
        <v>5250</v>
      </c>
      <c r="G2638" s="155" t="s">
        <v>295</v>
      </c>
      <c r="H2638" s="155" t="s">
        <v>322</v>
      </c>
      <c r="I2638" s="157">
        <v>41851</v>
      </c>
      <c r="J2638" s="156">
        <v>5250</v>
      </c>
      <c r="K2638" s="167">
        <v>1.07</v>
      </c>
    </row>
    <row r="2639" spans="1:11" x14ac:dyDescent="0.25">
      <c r="A2639" s="153">
        <v>2635</v>
      </c>
      <c r="B2639" s="154" t="s">
        <v>3175</v>
      </c>
      <c r="C2639" s="154" t="s">
        <v>254</v>
      </c>
      <c r="D2639" s="154" t="s">
        <v>255</v>
      </c>
      <c r="E2639" s="155" t="s">
        <v>352</v>
      </c>
      <c r="F2639" s="156">
        <v>23875</v>
      </c>
      <c r="G2639" s="155" t="s">
        <v>295</v>
      </c>
      <c r="H2639" s="155" t="s">
        <v>309</v>
      </c>
      <c r="I2639" s="157">
        <v>41827</v>
      </c>
      <c r="J2639" s="156">
        <v>21212.94</v>
      </c>
      <c r="K2639" s="167">
        <v>0.95</v>
      </c>
    </row>
    <row r="2640" spans="1:11" x14ac:dyDescent="0.25">
      <c r="A2640" s="153">
        <v>2636</v>
      </c>
      <c r="B2640" s="154" t="s">
        <v>253</v>
      </c>
      <c r="C2640" s="154" t="s">
        <v>254</v>
      </c>
      <c r="D2640" s="154" t="s">
        <v>255</v>
      </c>
      <c r="E2640" s="155" t="s">
        <v>253</v>
      </c>
      <c r="F2640" s="156" t="s">
        <v>253</v>
      </c>
      <c r="G2640" s="155" t="s">
        <v>295</v>
      </c>
      <c r="H2640" s="155" t="s">
        <v>253</v>
      </c>
      <c r="I2640" s="157" t="s">
        <v>253</v>
      </c>
      <c r="J2640" s="156" t="s">
        <v>253</v>
      </c>
      <c r="K2640" s="167" t="s">
        <v>253</v>
      </c>
    </row>
    <row r="2641" spans="1:11" x14ac:dyDescent="0.25">
      <c r="A2641" s="153">
        <v>2637</v>
      </c>
      <c r="B2641" s="154" t="s">
        <v>3176</v>
      </c>
      <c r="C2641" s="154" t="s">
        <v>254</v>
      </c>
      <c r="D2641" s="154" t="s">
        <v>255</v>
      </c>
      <c r="E2641" s="155" t="s">
        <v>352</v>
      </c>
      <c r="F2641" s="156">
        <v>2835</v>
      </c>
      <c r="G2641" s="155" t="s">
        <v>295</v>
      </c>
      <c r="H2641" s="155" t="s">
        <v>297</v>
      </c>
      <c r="I2641" s="157">
        <v>41877</v>
      </c>
      <c r="J2641" s="156">
        <v>2518.89</v>
      </c>
      <c r="K2641" s="167">
        <v>0.95</v>
      </c>
    </row>
    <row r="2642" spans="1:11" x14ac:dyDescent="0.25">
      <c r="A2642" s="153">
        <v>2638</v>
      </c>
      <c r="B2642" s="154" t="s">
        <v>3177</v>
      </c>
      <c r="C2642" s="154" t="s">
        <v>276</v>
      </c>
      <c r="D2642" s="154" t="s">
        <v>255</v>
      </c>
      <c r="E2642" s="155" t="s">
        <v>352</v>
      </c>
      <c r="F2642" s="156">
        <v>12437.5</v>
      </c>
      <c r="G2642" s="155" t="s">
        <v>295</v>
      </c>
      <c r="H2642" s="155" t="s">
        <v>74</v>
      </c>
      <c r="I2642" s="157">
        <v>41827</v>
      </c>
      <c r="J2642" s="156">
        <v>11050.51</v>
      </c>
      <c r="K2642" s="167">
        <v>0.95</v>
      </c>
    </row>
    <row r="2643" spans="1:11" x14ac:dyDescent="0.25">
      <c r="A2643" s="153">
        <v>2639</v>
      </c>
      <c r="B2643" s="154" t="s">
        <v>3178</v>
      </c>
      <c r="C2643" s="154" t="s">
        <v>260</v>
      </c>
      <c r="D2643" s="154" t="s">
        <v>255</v>
      </c>
      <c r="E2643" s="155" t="s">
        <v>352</v>
      </c>
      <c r="F2643" s="156">
        <v>14187.5</v>
      </c>
      <c r="G2643" s="155" t="s">
        <v>295</v>
      </c>
      <c r="H2643" s="155" t="s">
        <v>309</v>
      </c>
      <c r="I2643" s="157">
        <v>41827</v>
      </c>
      <c r="J2643" s="156">
        <v>12212.94</v>
      </c>
      <c r="K2643" s="167">
        <v>0.92</v>
      </c>
    </row>
    <row r="2644" spans="1:11" x14ac:dyDescent="0.25">
      <c r="A2644" s="153">
        <v>2640</v>
      </c>
      <c r="B2644" s="154" t="s">
        <v>3179</v>
      </c>
      <c r="C2644" s="154" t="s">
        <v>254</v>
      </c>
      <c r="D2644" s="154" t="s">
        <v>255</v>
      </c>
      <c r="E2644" s="155" t="s">
        <v>352</v>
      </c>
      <c r="F2644" s="156">
        <v>17562.5</v>
      </c>
      <c r="G2644" s="155" t="s">
        <v>295</v>
      </c>
      <c r="H2644" s="155" t="s">
        <v>74</v>
      </c>
      <c r="I2644" s="157">
        <v>41823</v>
      </c>
      <c r="J2644" s="156">
        <v>15377.62</v>
      </c>
      <c r="K2644" s="167">
        <v>0.93</v>
      </c>
    </row>
    <row r="2645" spans="1:11" x14ac:dyDescent="0.25">
      <c r="A2645" s="153">
        <v>2641</v>
      </c>
      <c r="B2645" s="154" t="s">
        <v>3180</v>
      </c>
      <c r="C2645" s="154" t="s">
        <v>254</v>
      </c>
      <c r="D2645" s="154" t="s">
        <v>255</v>
      </c>
      <c r="E2645" s="155" t="s">
        <v>352</v>
      </c>
      <c r="F2645" s="156">
        <v>14125</v>
      </c>
      <c r="G2645" s="155" t="s">
        <v>295</v>
      </c>
      <c r="H2645" s="155" t="s">
        <v>74</v>
      </c>
      <c r="I2645" s="157">
        <v>41805</v>
      </c>
      <c r="J2645" s="156">
        <v>12550.06</v>
      </c>
      <c r="K2645" s="167">
        <v>0.95</v>
      </c>
    </row>
    <row r="2646" spans="1:11" x14ac:dyDescent="0.25">
      <c r="A2646" s="153">
        <v>2642</v>
      </c>
      <c r="B2646" s="154" t="s">
        <v>3181</v>
      </c>
      <c r="C2646" s="154" t="s">
        <v>294</v>
      </c>
      <c r="D2646" s="154" t="s">
        <v>255</v>
      </c>
      <c r="E2646" s="155" t="s">
        <v>352</v>
      </c>
      <c r="F2646" s="156">
        <v>1158</v>
      </c>
      <c r="G2646" s="155" t="s">
        <v>295</v>
      </c>
      <c r="H2646" s="155" t="s">
        <v>297</v>
      </c>
      <c r="I2646" s="157">
        <v>41835</v>
      </c>
      <c r="J2646" s="156">
        <v>1028.8800000000001</v>
      </c>
      <c r="K2646" s="167">
        <v>0.95</v>
      </c>
    </row>
    <row r="2647" spans="1:11" x14ac:dyDescent="0.25">
      <c r="A2647" s="153">
        <v>2643</v>
      </c>
      <c r="B2647" s="154" t="s">
        <v>3182</v>
      </c>
      <c r="C2647" s="154" t="s">
        <v>254</v>
      </c>
      <c r="D2647" s="154" t="s">
        <v>255</v>
      </c>
      <c r="E2647" s="155" t="s">
        <v>352</v>
      </c>
      <c r="F2647" s="156">
        <v>60000</v>
      </c>
      <c r="G2647" s="155" t="s">
        <v>295</v>
      </c>
      <c r="H2647" s="155" t="s">
        <v>328</v>
      </c>
      <c r="I2647" s="157">
        <v>41835</v>
      </c>
      <c r="J2647" s="156">
        <v>56310</v>
      </c>
      <c r="K2647" s="167">
        <v>1</v>
      </c>
    </row>
    <row r="2648" spans="1:11" x14ac:dyDescent="0.25">
      <c r="A2648" s="153">
        <v>2644</v>
      </c>
      <c r="B2648" s="154" t="s">
        <v>3183</v>
      </c>
      <c r="C2648" s="154" t="s">
        <v>254</v>
      </c>
      <c r="D2648" s="154" t="s">
        <v>255</v>
      </c>
      <c r="E2648" s="155" t="s">
        <v>352</v>
      </c>
      <c r="F2648" s="156">
        <v>20937.5</v>
      </c>
      <c r="G2648" s="155" t="s">
        <v>295</v>
      </c>
      <c r="H2648" s="155" t="s">
        <v>301</v>
      </c>
      <c r="I2648" s="157">
        <v>41934</v>
      </c>
      <c r="J2648" s="156">
        <v>18602.97</v>
      </c>
      <c r="K2648" s="167">
        <v>0.95</v>
      </c>
    </row>
    <row r="2649" spans="1:11" x14ac:dyDescent="0.25">
      <c r="A2649" s="153">
        <v>2645</v>
      </c>
      <c r="B2649" s="154" t="s">
        <v>253</v>
      </c>
      <c r="C2649" s="154" t="s">
        <v>254</v>
      </c>
      <c r="D2649" s="154" t="s">
        <v>255</v>
      </c>
      <c r="E2649" s="155" t="s">
        <v>253</v>
      </c>
      <c r="F2649" s="156" t="s">
        <v>253</v>
      </c>
      <c r="G2649" s="155" t="s">
        <v>295</v>
      </c>
      <c r="H2649" s="155" t="s">
        <v>253</v>
      </c>
      <c r="I2649" s="157" t="s">
        <v>253</v>
      </c>
      <c r="J2649" s="156" t="s">
        <v>253</v>
      </c>
      <c r="K2649" s="167" t="s">
        <v>253</v>
      </c>
    </row>
    <row r="2650" spans="1:11" x14ac:dyDescent="0.25">
      <c r="A2650" s="153">
        <v>2646</v>
      </c>
      <c r="B2650" s="154" t="s">
        <v>253</v>
      </c>
      <c r="C2650" s="154" t="s">
        <v>254</v>
      </c>
      <c r="D2650" s="154" t="s">
        <v>255</v>
      </c>
      <c r="E2650" s="155" t="s">
        <v>253</v>
      </c>
      <c r="F2650" s="156" t="s">
        <v>253</v>
      </c>
      <c r="G2650" s="155" t="s">
        <v>295</v>
      </c>
      <c r="H2650" s="155" t="s">
        <v>253</v>
      </c>
      <c r="I2650" s="157" t="s">
        <v>253</v>
      </c>
      <c r="J2650" s="156" t="s">
        <v>253</v>
      </c>
      <c r="K2650" s="167" t="s">
        <v>253</v>
      </c>
    </row>
    <row r="2651" spans="1:11" x14ac:dyDescent="0.25">
      <c r="A2651" s="153">
        <v>2647</v>
      </c>
      <c r="B2651" s="154" t="s">
        <v>3184</v>
      </c>
      <c r="C2651" s="154" t="s">
        <v>254</v>
      </c>
      <c r="D2651" s="154" t="s">
        <v>255</v>
      </c>
      <c r="E2651" s="155" t="s">
        <v>352</v>
      </c>
      <c r="F2651" s="156">
        <v>13160</v>
      </c>
      <c r="G2651" s="155" t="s">
        <v>295</v>
      </c>
      <c r="H2651" s="155" t="s">
        <v>297</v>
      </c>
      <c r="I2651" s="157">
        <v>41835</v>
      </c>
      <c r="J2651" s="156">
        <v>11692.66</v>
      </c>
      <c r="K2651" s="167">
        <v>0.95</v>
      </c>
    </row>
    <row r="2652" spans="1:11" x14ac:dyDescent="0.25">
      <c r="A2652" s="153">
        <v>2648</v>
      </c>
      <c r="B2652" s="154" t="s">
        <v>3185</v>
      </c>
      <c r="C2652" s="154" t="s">
        <v>254</v>
      </c>
      <c r="D2652" s="154" t="s">
        <v>255</v>
      </c>
      <c r="E2652" s="155" t="s">
        <v>352</v>
      </c>
      <c r="F2652" s="156">
        <v>13500</v>
      </c>
      <c r="G2652" s="155" t="s">
        <v>295</v>
      </c>
      <c r="H2652" s="155" t="s">
        <v>304</v>
      </c>
      <c r="I2652" s="157">
        <v>41850</v>
      </c>
      <c r="J2652" s="156">
        <v>11994.75</v>
      </c>
      <c r="K2652" s="167">
        <v>0.95</v>
      </c>
    </row>
    <row r="2653" spans="1:11" x14ac:dyDescent="0.25">
      <c r="A2653" s="153">
        <v>2649</v>
      </c>
      <c r="B2653" s="154" t="s">
        <v>3186</v>
      </c>
      <c r="C2653" s="154" t="s">
        <v>294</v>
      </c>
      <c r="D2653" s="154" t="s">
        <v>255</v>
      </c>
      <c r="E2653" s="155" t="s">
        <v>352</v>
      </c>
      <c r="F2653" s="156">
        <v>8486</v>
      </c>
      <c r="G2653" s="155" t="s">
        <v>295</v>
      </c>
      <c r="H2653" s="155" t="s">
        <v>297</v>
      </c>
      <c r="I2653" s="157">
        <v>41870</v>
      </c>
      <c r="J2653" s="156">
        <v>7539.81</v>
      </c>
      <c r="K2653" s="167">
        <v>0.95</v>
      </c>
    </row>
    <row r="2654" spans="1:11" x14ac:dyDescent="0.25">
      <c r="A2654" s="153">
        <v>2650</v>
      </c>
      <c r="B2654" s="154" t="s">
        <v>3187</v>
      </c>
      <c r="C2654" s="154" t="s">
        <v>294</v>
      </c>
      <c r="D2654" s="154" t="s">
        <v>255</v>
      </c>
      <c r="E2654" s="155" t="s">
        <v>352</v>
      </c>
      <c r="F2654" s="156">
        <v>1331.67</v>
      </c>
      <c r="G2654" s="155" t="s">
        <v>295</v>
      </c>
      <c r="H2654" s="155" t="s">
        <v>304</v>
      </c>
      <c r="I2654" s="157">
        <v>41893</v>
      </c>
      <c r="J2654" s="156">
        <v>1245.1199999999999</v>
      </c>
      <c r="K2654" s="167">
        <v>1</v>
      </c>
    </row>
    <row r="2655" spans="1:11" x14ac:dyDescent="0.25">
      <c r="A2655" s="153">
        <v>2651</v>
      </c>
      <c r="B2655" s="154" t="s">
        <v>3188</v>
      </c>
      <c r="C2655" s="154" t="s">
        <v>294</v>
      </c>
      <c r="D2655" s="154" t="s">
        <v>255</v>
      </c>
      <c r="E2655" s="155" t="s">
        <v>352</v>
      </c>
      <c r="F2655" s="156">
        <v>1955</v>
      </c>
      <c r="G2655" s="155" t="s">
        <v>295</v>
      </c>
      <c r="H2655" s="155" t="s">
        <v>304</v>
      </c>
      <c r="I2655" s="157">
        <v>41893</v>
      </c>
      <c r="J2655" s="156">
        <v>1812.72</v>
      </c>
      <c r="K2655" s="167">
        <v>0.99</v>
      </c>
    </row>
    <row r="2656" spans="1:11" x14ac:dyDescent="0.25">
      <c r="A2656" s="153">
        <v>2652</v>
      </c>
      <c r="B2656" s="154" t="s">
        <v>3189</v>
      </c>
      <c r="C2656" s="154" t="s">
        <v>294</v>
      </c>
      <c r="D2656" s="154" t="s">
        <v>255</v>
      </c>
      <c r="E2656" s="155" t="s">
        <v>352</v>
      </c>
      <c r="F2656" s="156">
        <v>4340</v>
      </c>
      <c r="G2656" s="155" t="s">
        <v>295</v>
      </c>
      <c r="H2656" s="155" t="s">
        <v>309</v>
      </c>
      <c r="I2656" s="157">
        <v>41869</v>
      </c>
      <c r="J2656" s="156">
        <v>4057.9</v>
      </c>
      <c r="K2656" s="167">
        <v>1</v>
      </c>
    </row>
    <row r="2657" spans="1:11" x14ac:dyDescent="0.25">
      <c r="A2657" s="153">
        <v>2653</v>
      </c>
      <c r="B2657" s="154" t="s">
        <v>3190</v>
      </c>
      <c r="C2657" s="154" t="s">
        <v>294</v>
      </c>
      <c r="D2657" s="154" t="s">
        <v>255</v>
      </c>
      <c r="E2657" s="155" t="s">
        <v>352</v>
      </c>
      <c r="F2657" s="156">
        <v>5372.5</v>
      </c>
      <c r="G2657" s="155" t="s">
        <v>295</v>
      </c>
      <c r="H2657" s="155" t="s">
        <v>324</v>
      </c>
      <c r="I2657" s="157" t="s">
        <v>253</v>
      </c>
      <c r="J2657" s="156">
        <v>0</v>
      </c>
      <c r="K2657" s="167">
        <v>0</v>
      </c>
    </row>
    <row r="2658" spans="1:11" x14ac:dyDescent="0.25">
      <c r="A2658" s="153">
        <v>2654</v>
      </c>
      <c r="B2658" s="154" t="s">
        <v>3191</v>
      </c>
      <c r="C2658" s="154" t="s">
        <v>294</v>
      </c>
      <c r="D2658" s="154" t="s">
        <v>255</v>
      </c>
      <c r="E2658" s="155" t="s">
        <v>352</v>
      </c>
      <c r="F2658" s="156">
        <v>4147.5</v>
      </c>
      <c r="G2658" s="155" t="s">
        <v>295</v>
      </c>
      <c r="H2658" s="155" t="s">
        <v>297</v>
      </c>
      <c r="I2658" s="157">
        <v>41856</v>
      </c>
      <c r="J2658" s="156">
        <v>3877.91</v>
      </c>
      <c r="K2658" s="167">
        <v>1</v>
      </c>
    </row>
    <row r="2659" spans="1:11" x14ac:dyDescent="0.25">
      <c r="A2659" s="153">
        <v>2655</v>
      </c>
      <c r="B2659" s="154" t="s">
        <v>3192</v>
      </c>
      <c r="C2659" s="154" t="s">
        <v>294</v>
      </c>
      <c r="D2659" s="154" t="s">
        <v>255</v>
      </c>
      <c r="E2659" s="155" t="s">
        <v>352</v>
      </c>
      <c r="F2659" s="156">
        <v>26932.5</v>
      </c>
      <c r="G2659" s="155" t="s">
        <v>295</v>
      </c>
      <c r="H2659" s="155" t="s">
        <v>297</v>
      </c>
      <c r="I2659" s="157">
        <v>41919</v>
      </c>
      <c r="J2659" s="156">
        <v>23929.53</v>
      </c>
      <c r="K2659" s="167">
        <v>0.95</v>
      </c>
    </row>
    <row r="2660" spans="1:11" x14ac:dyDescent="0.25">
      <c r="A2660" s="153">
        <v>2656</v>
      </c>
      <c r="B2660" s="154" t="s">
        <v>3193</v>
      </c>
      <c r="C2660" s="154" t="s">
        <v>254</v>
      </c>
      <c r="D2660" s="154" t="s">
        <v>255</v>
      </c>
      <c r="E2660" s="155" t="s">
        <v>352</v>
      </c>
      <c r="F2660" s="156">
        <v>14805</v>
      </c>
      <c r="G2660" s="155" t="s">
        <v>295</v>
      </c>
      <c r="H2660" s="155" t="s">
        <v>297</v>
      </c>
      <c r="I2660" s="157">
        <v>41919</v>
      </c>
      <c r="J2660" s="156">
        <v>13154.24</v>
      </c>
      <c r="K2660" s="167">
        <v>0.95</v>
      </c>
    </row>
    <row r="2661" spans="1:11" x14ac:dyDescent="0.25">
      <c r="A2661" s="153">
        <v>2657</v>
      </c>
      <c r="B2661" s="154" t="s">
        <v>3141</v>
      </c>
      <c r="C2661" s="154" t="s">
        <v>294</v>
      </c>
      <c r="D2661" s="154" t="s">
        <v>255</v>
      </c>
      <c r="E2661" s="155" t="s">
        <v>352</v>
      </c>
      <c r="F2661" s="156">
        <v>3980.83</v>
      </c>
      <c r="G2661" s="155" t="s">
        <v>295</v>
      </c>
      <c r="H2661" s="155" t="s">
        <v>304</v>
      </c>
      <c r="I2661" s="157">
        <v>41872</v>
      </c>
      <c r="J2661" s="156">
        <v>3722.08</v>
      </c>
      <c r="K2661" s="167">
        <v>1</v>
      </c>
    </row>
    <row r="2662" spans="1:11" x14ac:dyDescent="0.25">
      <c r="A2662" s="153">
        <v>2658</v>
      </c>
      <c r="B2662" s="154" t="s">
        <v>3194</v>
      </c>
      <c r="C2662" s="154" t="s">
        <v>294</v>
      </c>
      <c r="D2662" s="154" t="s">
        <v>255</v>
      </c>
      <c r="E2662" s="155" t="s">
        <v>352</v>
      </c>
      <c r="F2662" s="156">
        <v>3655</v>
      </c>
      <c r="G2662" s="155" t="s">
        <v>295</v>
      </c>
      <c r="H2662" s="155" t="s">
        <v>304</v>
      </c>
      <c r="I2662" s="157">
        <v>41839</v>
      </c>
      <c r="J2662" s="156">
        <v>3417.43</v>
      </c>
      <c r="K2662" s="167">
        <v>1</v>
      </c>
    </row>
    <row r="2663" spans="1:11" x14ac:dyDescent="0.25">
      <c r="A2663" s="153">
        <v>2659</v>
      </c>
      <c r="B2663" s="154" t="s">
        <v>3195</v>
      </c>
      <c r="C2663" s="154" t="s">
        <v>254</v>
      </c>
      <c r="D2663" s="154" t="s">
        <v>255</v>
      </c>
      <c r="E2663" s="155" t="s">
        <v>352</v>
      </c>
      <c r="F2663" s="156">
        <v>4042.5</v>
      </c>
      <c r="G2663" s="155" t="s">
        <v>295</v>
      </c>
      <c r="H2663" s="155" t="s">
        <v>297</v>
      </c>
      <c r="I2663" s="157">
        <v>41842</v>
      </c>
      <c r="J2663" s="156">
        <v>3591.75</v>
      </c>
      <c r="K2663" s="167">
        <v>0.95</v>
      </c>
    </row>
    <row r="2664" spans="1:11" x14ac:dyDescent="0.25">
      <c r="A2664" s="153">
        <v>2660</v>
      </c>
      <c r="B2664" s="154" t="s">
        <v>3196</v>
      </c>
      <c r="C2664" s="154" t="s">
        <v>254</v>
      </c>
      <c r="D2664" s="154" t="s">
        <v>255</v>
      </c>
      <c r="E2664" s="155" t="s">
        <v>352</v>
      </c>
      <c r="F2664" s="156">
        <v>12187.5</v>
      </c>
      <c r="G2664" s="155" t="s">
        <v>295</v>
      </c>
      <c r="H2664" s="155" t="s">
        <v>321</v>
      </c>
      <c r="I2664" s="157">
        <v>41855</v>
      </c>
      <c r="J2664" s="156">
        <v>12187.5</v>
      </c>
      <c r="K2664" s="167">
        <v>1.07</v>
      </c>
    </row>
    <row r="2665" spans="1:11" x14ac:dyDescent="0.25">
      <c r="A2665" s="153">
        <v>2661</v>
      </c>
      <c r="B2665" s="154" t="s">
        <v>3197</v>
      </c>
      <c r="C2665" s="154" t="s">
        <v>254</v>
      </c>
      <c r="D2665" s="154" t="s">
        <v>255</v>
      </c>
      <c r="E2665" s="155" t="s">
        <v>352</v>
      </c>
      <c r="F2665" s="156">
        <v>12652.5</v>
      </c>
      <c r="G2665" s="155" t="s">
        <v>295</v>
      </c>
      <c r="H2665" s="155" t="s">
        <v>324</v>
      </c>
      <c r="I2665" s="157">
        <v>41850</v>
      </c>
      <c r="J2665" s="156">
        <v>11241.73</v>
      </c>
      <c r="K2665" s="167">
        <v>0.95</v>
      </c>
    </row>
    <row r="2666" spans="1:11" x14ac:dyDescent="0.25">
      <c r="A2666" s="153">
        <v>2662</v>
      </c>
      <c r="B2666" s="154" t="s">
        <v>3198</v>
      </c>
      <c r="C2666" s="154" t="s">
        <v>294</v>
      </c>
      <c r="D2666" s="154" t="s">
        <v>255</v>
      </c>
      <c r="E2666" s="155" t="s">
        <v>352</v>
      </c>
      <c r="F2666" s="156">
        <v>1201.25</v>
      </c>
      <c r="G2666" s="155" t="s">
        <v>295</v>
      </c>
      <c r="H2666" s="155" t="s">
        <v>320</v>
      </c>
      <c r="I2666" s="157">
        <v>41855</v>
      </c>
      <c r="J2666" s="156">
        <v>1123.17</v>
      </c>
      <c r="K2666" s="167">
        <v>1</v>
      </c>
    </row>
    <row r="2667" spans="1:11" x14ac:dyDescent="0.25">
      <c r="A2667" s="153">
        <v>2663</v>
      </c>
      <c r="B2667" s="154" t="s">
        <v>3199</v>
      </c>
      <c r="C2667" s="154" t="s">
        <v>254</v>
      </c>
      <c r="D2667" s="154" t="s">
        <v>255</v>
      </c>
      <c r="E2667" s="155" t="s">
        <v>352</v>
      </c>
      <c r="F2667" s="156">
        <v>3875</v>
      </c>
      <c r="G2667" s="155" t="s">
        <v>295</v>
      </c>
      <c r="H2667" s="155" t="s">
        <v>304</v>
      </c>
      <c r="I2667" s="157">
        <v>41867</v>
      </c>
      <c r="J2667" s="156">
        <v>3623.13</v>
      </c>
      <c r="K2667" s="167">
        <v>1</v>
      </c>
    </row>
    <row r="2668" spans="1:11" x14ac:dyDescent="0.25">
      <c r="A2668" s="153">
        <v>2664</v>
      </c>
      <c r="B2668" s="154" t="s">
        <v>3200</v>
      </c>
      <c r="C2668" s="154" t="s">
        <v>254</v>
      </c>
      <c r="D2668" s="154" t="s">
        <v>255</v>
      </c>
      <c r="E2668" s="155" t="s">
        <v>352</v>
      </c>
      <c r="F2668" s="156">
        <v>11875</v>
      </c>
      <c r="G2668" s="155" t="s">
        <v>295</v>
      </c>
      <c r="H2668" s="155" t="s">
        <v>74</v>
      </c>
      <c r="I2668" s="157">
        <v>41844</v>
      </c>
      <c r="J2668" s="156">
        <v>10550.94</v>
      </c>
      <c r="K2668" s="167">
        <v>0.95</v>
      </c>
    </row>
    <row r="2669" spans="1:11" x14ac:dyDescent="0.25">
      <c r="A2669" s="153">
        <v>2665</v>
      </c>
      <c r="B2669" s="154" t="s">
        <v>3201</v>
      </c>
      <c r="C2669" s="154" t="s">
        <v>294</v>
      </c>
      <c r="D2669" s="154" t="s">
        <v>255</v>
      </c>
      <c r="E2669" s="155" t="s">
        <v>352</v>
      </c>
      <c r="F2669" s="156">
        <v>6375</v>
      </c>
      <c r="G2669" s="155" t="s">
        <v>295</v>
      </c>
      <c r="H2669" s="155" t="s">
        <v>304</v>
      </c>
      <c r="I2669" s="157">
        <v>41893</v>
      </c>
      <c r="J2669" s="156">
        <v>5664.2</v>
      </c>
      <c r="K2669" s="167">
        <v>0.95</v>
      </c>
    </row>
    <row r="2670" spans="1:11" x14ac:dyDescent="0.25">
      <c r="A2670" s="153">
        <v>2666</v>
      </c>
      <c r="B2670" s="154" t="s">
        <v>3202</v>
      </c>
      <c r="C2670" s="154" t="s">
        <v>294</v>
      </c>
      <c r="D2670" s="154" t="s">
        <v>255</v>
      </c>
      <c r="E2670" s="155" t="s">
        <v>352</v>
      </c>
      <c r="F2670" s="156">
        <v>4125</v>
      </c>
      <c r="G2670" s="155" t="s">
        <v>295</v>
      </c>
      <c r="H2670" s="155" t="s">
        <v>304</v>
      </c>
      <c r="I2670" s="157">
        <v>41872</v>
      </c>
      <c r="J2670" s="156">
        <v>3856.88</v>
      </c>
      <c r="K2670" s="167">
        <v>1</v>
      </c>
    </row>
    <row r="2671" spans="1:11" x14ac:dyDescent="0.25">
      <c r="A2671" s="153">
        <v>2667</v>
      </c>
      <c r="B2671" s="154" t="s">
        <v>3203</v>
      </c>
      <c r="C2671" s="154" t="s">
        <v>254</v>
      </c>
      <c r="D2671" s="154" t="s">
        <v>255</v>
      </c>
      <c r="E2671" s="155" t="s">
        <v>352</v>
      </c>
      <c r="F2671" s="156">
        <v>8312.5</v>
      </c>
      <c r="G2671" s="155" t="s">
        <v>295</v>
      </c>
      <c r="H2671" s="155" t="s">
        <v>304</v>
      </c>
      <c r="I2671" s="157">
        <v>41873</v>
      </c>
      <c r="J2671" s="156">
        <v>7386.17</v>
      </c>
      <c r="K2671" s="167">
        <v>0.95</v>
      </c>
    </row>
    <row r="2672" spans="1:11" x14ac:dyDescent="0.25">
      <c r="A2672" s="153">
        <v>2668</v>
      </c>
      <c r="B2672" s="154" t="s">
        <v>3204</v>
      </c>
      <c r="C2672" s="154" t="s">
        <v>294</v>
      </c>
      <c r="D2672" s="154" t="s">
        <v>255</v>
      </c>
      <c r="E2672" s="155" t="s">
        <v>352</v>
      </c>
      <c r="F2672" s="156">
        <v>1976.25</v>
      </c>
      <c r="G2672" s="155" t="s">
        <v>295</v>
      </c>
      <c r="H2672" s="155" t="s">
        <v>320</v>
      </c>
      <c r="I2672" s="157">
        <v>41855</v>
      </c>
      <c r="J2672" s="156">
        <v>1847.79</v>
      </c>
      <c r="K2672" s="167">
        <v>1</v>
      </c>
    </row>
    <row r="2673" spans="1:11" x14ac:dyDescent="0.25">
      <c r="A2673" s="153">
        <v>2669</v>
      </c>
      <c r="B2673" s="154" t="s">
        <v>3205</v>
      </c>
      <c r="C2673" s="154" t="s">
        <v>254</v>
      </c>
      <c r="D2673" s="154" t="s">
        <v>255</v>
      </c>
      <c r="E2673" s="155" t="s">
        <v>352</v>
      </c>
      <c r="F2673" s="156">
        <v>551.03</v>
      </c>
      <c r="G2673" s="155" t="s">
        <v>295</v>
      </c>
      <c r="H2673" s="155" t="s">
        <v>329</v>
      </c>
      <c r="I2673" s="157">
        <v>41897</v>
      </c>
      <c r="J2673" s="156">
        <v>551.03</v>
      </c>
      <c r="K2673" s="167">
        <v>1.07</v>
      </c>
    </row>
    <row r="2674" spans="1:11" x14ac:dyDescent="0.25">
      <c r="A2674" s="153">
        <v>2670</v>
      </c>
      <c r="B2674" s="154" t="s">
        <v>3206</v>
      </c>
      <c r="C2674" s="154" t="s">
        <v>276</v>
      </c>
      <c r="D2674" s="154" t="s">
        <v>255</v>
      </c>
      <c r="E2674" s="155" t="s">
        <v>352</v>
      </c>
      <c r="F2674" s="156">
        <v>490.83</v>
      </c>
      <c r="G2674" s="155" t="s">
        <v>295</v>
      </c>
      <c r="H2674" s="155" t="s">
        <v>329</v>
      </c>
      <c r="I2674" s="157">
        <v>41897</v>
      </c>
      <c r="J2674" s="156">
        <v>490.83</v>
      </c>
      <c r="K2674" s="167">
        <v>1.07</v>
      </c>
    </row>
    <row r="2675" spans="1:11" x14ac:dyDescent="0.25">
      <c r="A2675" s="153">
        <v>2671</v>
      </c>
      <c r="B2675" s="154" t="s">
        <v>3207</v>
      </c>
      <c r="C2675" s="154" t="s">
        <v>294</v>
      </c>
      <c r="D2675" s="154" t="s">
        <v>255</v>
      </c>
      <c r="E2675" s="155" t="s">
        <v>352</v>
      </c>
      <c r="F2675" s="156">
        <v>7192.5</v>
      </c>
      <c r="G2675" s="155" t="s">
        <v>295</v>
      </c>
      <c r="H2675" s="155" t="s">
        <v>297</v>
      </c>
      <c r="I2675" s="157">
        <v>41870</v>
      </c>
      <c r="J2675" s="156">
        <v>6110.66</v>
      </c>
      <c r="K2675" s="167">
        <v>0.91</v>
      </c>
    </row>
    <row r="2676" spans="1:11" x14ac:dyDescent="0.25">
      <c r="A2676" s="153">
        <v>2672</v>
      </c>
      <c r="B2676" s="154" t="s">
        <v>3208</v>
      </c>
      <c r="C2676" s="154" t="s">
        <v>254</v>
      </c>
      <c r="D2676" s="154" t="s">
        <v>255</v>
      </c>
      <c r="E2676" s="155" t="s">
        <v>352</v>
      </c>
      <c r="F2676" s="156">
        <v>6877.5</v>
      </c>
      <c r="G2676" s="155" t="s">
        <v>295</v>
      </c>
      <c r="H2676" s="155" t="s">
        <v>297</v>
      </c>
      <c r="I2676" s="157">
        <v>41870</v>
      </c>
      <c r="J2676" s="156">
        <v>6390.54</v>
      </c>
      <c r="K2676" s="167">
        <v>0.99</v>
      </c>
    </row>
    <row r="2677" spans="1:11" x14ac:dyDescent="0.25">
      <c r="A2677" s="153">
        <v>2673</v>
      </c>
      <c r="B2677" s="154" t="s">
        <v>3209</v>
      </c>
      <c r="C2677" s="154" t="s">
        <v>294</v>
      </c>
      <c r="D2677" s="154" t="s">
        <v>255</v>
      </c>
      <c r="E2677" s="155" t="s">
        <v>352</v>
      </c>
      <c r="F2677" s="156">
        <v>4845</v>
      </c>
      <c r="G2677" s="155" t="s">
        <v>295</v>
      </c>
      <c r="H2677" s="155" t="s">
        <v>304</v>
      </c>
      <c r="I2677" s="157">
        <v>41851</v>
      </c>
      <c r="J2677" s="156">
        <v>4530.08</v>
      </c>
      <c r="K2677" s="167">
        <v>1</v>
      </c>
    </row>
    <row r="2678" spans="1:11" x14ac:dyDescent="0.25">
      <c r="A2678" s="153">
        <v>2674</v>
      </c>
      <c r="B2678" s="154" t="s">
        <v>3210</v>
      </c>
      <c r="C2678" s="154" t="s">
        <v>294</v>
      </c>
      <c r="D2678" s="154" t="s">
        <v>255</v>
      </c>
      <c r="E2678" s="155" t="s">
        <v>352</v>
      </c>
      <c r="F2678" s="156">
        <v>3990</v>
      </c>
      <c r="G2678" s="155" t="s">
        <v>295</v>
      </c>
      <c r="H2678" s="155" t="s">
        <v>322</v>
      </c>
      <c r="I2678" s="157">
        <v>41872</v>
      </c>
      <c r="J2678" s="156">
        <v>3990</v>
      </c>
      <c r="K2678" s="167">
        <v>1.07</v>
      </c>
    </row>
    <row r="2679" spans="1:11" x14ac:dyDescent="0.25">
      <c r="A2679" s="153">
        <v>2675</v>
      </c>
      <c r="B2679" s="154" t="s">
        <v>3211</v>
      </c>
      <c r="C2679" s="154" t="s">
        <v>254</v>
      </c>
      <c r="D2679" s="154" t="s">
        <v>255</v>
      </c>
      <c r="E2679" s="155" t="s">
        <v>352</v>
      </c>
      <c r="F2679" s="156">
        <v>7375</v>
      </c>
      <c r="G2679" s="155" t="s">
        <v>295</v>
      </c>
      <c r="H2679" s="155" t="s">
        <v>74</v>
      </c>
      <c r="I2679" s="157">
        <v>41851</v>
      </c>
      <c r="J2679" s="156">
        <v>6552.69</v>
      </c>
      <c r="K2679" s="167">
        <v>0.95</v>
      </c>
    </row>
    <row r="2680" spans="1:11" x14ac:dyDescent="0.25">
      <c r="A2680" s="153">
        <v>2676</v>
      </c>
      <c r="B2680" s="154" t="s">
        <v>3212</v>
      </c>
      <c r="C2680" s="154" t="s">
        <v>294</v>
      </c>
      <c r="D2680" s="154" t="s">
        <v>255</v>
      </c>
      <c r="E2680" s="155" t="s">
        <v>352</v>
      </c>
      <c r="F2680" s="156">
        <v>3683.33</v>
      </c>
      <c r="G2680" s="155" t="s">
        <v>295</v>
      </c>
      <c r="H2680" s="155" t="s">
        <v>304</v>
      </c>
      <c r="I2680" s="157">
        <v>41872</v>
      </c>
      <c r="J2680" s="156">
        <v>3443.92</v>
      </c>
      <c r="K2680" s="167">
        <v>1</v>
      </c>
    </row>
    <row r="2681" spans="1:11" x14ac:dyDescent="0.25">
      <c r="A2681" s="153">
        <v>2677</v>
      </c>
      <c r="B2681" s="154" t="s">
        <v>3213</v>
      </c>
      <c r="C2681" s="154" t="s">
        <v>254</v>
      </c>
      <c r="D2681" s="154" t="s">
        <v>255</v>
      </c>
      <c r="E2681" s="155" t="s">
        <v>352</v>
      </c>
      <c r="F2681" s="156">
        <v>7854.17</v>
      </c>
      <c r="G2681" s="155" t="s">
        <v>295</v>
      </c>
      <c r="H2681" s="155" t="s">
        <v>304</v>
      </c>
      <c r="I2681" s="157">
        <v>41857</v>
      </c>
      <c r="J2681" s="156">
        <v>6978.44</v>
      </c>
      <c r="K2681" s="167">
        <v>0.95</v>
      </c>
    </row>
    <row r="2682" spans="1:11" x14ac:dyDescent="0.25">
      <c r="A2682" s="153">
        <v>2678</v>
      </c>
      <c r="B2682" s="154" t="s">
        <v>3214</v>
      </c>
      <c r="C2682" s="154" t="s">
        <v>254</v>
      </c>
      <c r="D2682" s="154" t="s">
        <v>255</v>
      </c>
      <c r="E2682" s="155" t="s">
        <v>352</v>
      </c>
      <c r="F2682" s="156">
        <v>4125</v>
      </c>
      <c r="G2682" s="155" t="s">
        <v>295</v>
      </c>
      <c r="H2682" s="155" t="s">
        <v>304</v>
      </c>
      <c r="I2682" s="157">
        <v>41857</v>
      </c>
      <c r="J2682" s="156">
        <v>3856.88</v>
      </c>
      <c r="K2682" s="167">
        <v>1</v>
      </c>
    </row>
    <row r="2683" spans="1:11" x14ac:dyDescent="0.25">
      <c r="A2683" s="153">
        <v>2679</v>
      </c>
      <c r="B2683" s="154" t="s">
        <v>3215</v>
      </c>
      <c r="C2683" s="154" t="s">
        <v>254</v>
      </c>
      <c r="D2683" s="154" t="s">
        <v>255</v>
      </c>
      <c r="E2683" s="155" t="s">
        <v>352</v>
      </c>
      <c r="F2683" s="156">
        <v>3125</v>
      </c>
      <c r="G2683" s="155" t="s">
        <v>295</v>
      </c>
      <c r="H2683" s="155" t="s">
        <v>304</v>
      </c>
      <c r="I2683" s="157">
        <v>41857</v>
      </c>
      <c r="J2683" s="156">
        <v>2921.88</v>
      </c>
      <c r="K2683" s="167">
        <v>1</v>
      </c>
    </row>
    <row r="2684" spans="1:11" x14ac:dyDescent="0.25">
      <c r="A2684" s="153">
        <v>2680</v>
      </c>
      <c r="B2684" s="154" t="s">
        <v>3216</v>
      </c>
      <c r="C2684" s="154" t="s">
        <v>254</v>
      </c>
      <c r="D2684" s="154" t="s">
        <v>255</v>
      </c>
      <c r="E2684" s="155" t="s">
        <v>352</v>
      </c>
      <c r="F2684" s="156">
        <v>15312.5</v>
      </c>
      <c r="G2684" s="155" t="s">
        <v>295</v>
      </c>
      <c r="H2684" s="155" t="s">
        <v>301</v>
      </c>
      <c r="I2684" s="157">
        <v>41927</v>
      </c>
      <c r="J2684" s="156">
        <v>13605.16</v>
      </c>
      <c r="K2684" s="167">
        <v>0.95</v>
      </c>
    </row>
    <row r="2685" spans="1:11" x14ac:dyDescent="0.25">
      <c r="A2685" s="153">
        <v>2681</v>
      </c>
      <c r="B2685" s="154" t="s">
        <v>3217</v>
      </c>
      <c r="C2685" s="154" t="s">
        <v>254</v>
      </c>
      <c r="D2685" s="154" t="s">
        <v>255</v>
      </c>
      <c r="E2685" s="155" t="s">
        <v>352</v>
      </c>
      <c r="F2685" s="156">
        <v>6000</v>
      </c>
      <c r="G2685" s="155" t="s">
        <v>295</v>
      </c>
      <c r="H2685" s="155" t="s">
        <v>304</v>
      </c>
      <c r="I2685" s="157">
        <v>41863</v>
      </c>
      <c r="J2685" s="156">
        <v>5331</v>
      </c>
      <c r="K2685" s="167">
        <v>0.95</v>
      </c>
    </row>
    <row r="2686" spans="1:11" x14ac:dyDescent="0.25">
      <c r="A2686" s="153">
        <v>2682</v>
      </c>
      <c r="B2686" s="154" t="s">
        <v>253</v>
      </c>
      <c r="C2686" s="154" t="s">
        <v>254</v>
      </c>
      <c r="D2686" s="154" t="s">
        <v>255</v>
      </c>
      <c r="E2686" s="155" t="s">
        <v>253</v>
      </c>
      <c r="F2686" s="156" t="s">
        <v>253</v>
      </c>
      <c r="G2686" s="155" t="s">
        <v>295</v>
      </c>
      <c r="H2686" s="155" t="s">
        <v>253</v>
      </c>
      <c r="I2686" s="157" t="s">
        <v>253</v>
      </c>
      <c r="J2686" s="156" t="s">
        <v>253</v>
      </c>
      <c r="K2686" s="167" t="s">
        <v>253</v>
      </c>
    </row>
    <row r="2687" spans="1:11" x14ac:dyDescent="0.25">
      <c r="A2687" s="153">
        <v>2683</v>
      </c>
      <c r="B2687" s="154" t="s">
        <v>253</v>
      </c>
      <c r="C2687" s="154" t="s">
        <v>254</v>
      </c>
      <c r="D2687" s="154" t="s">
        <v>255</v>
      </c>
      <c r="E2687" s="155" t="s">
        <v>253</v>
      </c>
      <c r="F2687" s="156" t="s">
        <v>253</v>
      </c>
      <c r="G2687" s="155" t="s">
        <v>295</v>
      </c>
      <c r="H2687" s="155" t="s">
        <v>253</v>
      </c>
      <c r="I2687" s="157" t="s">
        <v>253</v>
      </c>
      <c r="J2687" s="156" t="s">
        <v>253</v>
      </c>
      <c r="K2687" s="167" t="s">
        <v>253</v>
      </c>
    </row>
    <row r="2688" spans="1:11" x14ac:dyDescent="0.25">
      <c r="A2688" s="153">
        <v>2684</v>
      </c>
      <c r="B2688" s="154" t="s">
        <v>3218</v>
      </c>
      <c r="C2688" s="154" t="s">
        <v>276</v>
      </c>
      <c r="D2688" s="154" t="s">
        <v>255</v>
      </c>
      <c r="E2688" s="155" t="s">
        <v>352</v>
      </c>
      <c r="F2688" s="156">
        <v>1250</v>
      </c>
      <c r="G2688" s="155" t="s">
        <v>295</v>
      </c>
      <c r="H2688" s="155" t="s">
        <v>304</v>
      </c>
      <c r="I2688" s="157">
        <v>41893</v>
      </c>
      <c r="J2688" s="156">
        <v>1168.75</v>
      </c>
      <c r="K2688" s="167">
        <v>1</v>
      </c>
    </row>
    <row r="2689" spans="1:11" x14ac:dyDescent="0.25">
      <c r="A2689" s="153">
        <v>2685</v>
      </c>
      <c r="B2689" s="154" t="s">
        <v>3219</v>
      </c>
      <c r="C2689" s="154" t="s">
        <v>294</v>
      </c>
      <c r="D2689" s="154" t="s">
        <v>255</v>
      </c>
      <c r="E2689" s="155" t="s">
        <v>352</v>
      </c>
      <c r="F2689" s="156">
        <v>1020</v>
      </c>
      <c r="G2689" s="155" t="s">
        <v>295</v>
      </c>
      <c r="H2689" s="155" t="s">
        <v>304</v>
      </c>
      <c r="I2689" s="157">
        <v>41982</v>
      </c>
      <c r="J2689" s="156">
        <v>906.27</v>
      </c>
      <c r="K2689" s="167">
        <v>0.95</v>
      </c>
    </row>
    <row r="2690" spans="1:11" x14ac:dyDescent="0.25">
      <c r="A2690" s="153">
        <v>2686</v>
      </c>
      <c r="B2690" s="154" t="s">
        <v>3220</v>
      </c>
      <c r="C2690" s="154" t="s">
        <v>294</v>
      </c>
      <c r="D2690" s="154" t="s">
        <v>255</v>
      </c>
      <c r="E2690" s="155" t="s">
        <v>352</v>
      </c>
      <c r="F2690" s="156">
        <v>2890</v>
      </c>
      <c r="G2690" s="155" t="s">
        <v>295</v>
      </c>
      <c r="H2690" s="155" t="s">
        <v>304</v>
      </c>
      <c r="I2690" s="157">
        <v>41857</v>
      </c>
      <c r="J2690" s="156">
        <v>2702.15</v>
      </c>
      <c r="K2690" s="167">
        <v>1</v>
      </c>
    </row>
    <row r="2691" spans="1:11" x14ac:dyDescent="0.25">
      <c r="A2691" s="153">
        <v>2687</v>
      </c>
      <c r="B2691" s="154" t="s">
        <v>2927</v>
      </c>
      <c r="C2691" s="154" t="s">
        <v>294</v>
      </c>
      <c r="D2691" s="154" t="s">
        <v>255</v>
      </c>
      <c r="E2691" s="155" t="s">
        <v>352</v>
      </c>
      <c r="F2691" s="156">
        <v>4095</v>
      </c>
      <c r="G2691" s="155" t="s">
        <v>295</v>
      </c>
      <c r="H2691" s="155" t="s">
        <v>309</v>
      </c>
      <c r="I2691" s="157">
        <v>41891</v>
      </c>
      <c r="J2691" s="156">
        <v>3507.61</v>
      </c>
      <c r="K2691" s="167">
        <v>0.91</v>
      </c>
    </row>
    <row r="2692" spans="1:11" x14ac:dyDescent="0.25">
      <c r="A2692" s="153">
        <v>2688</v>
      </c>
      <c r="B2692" s="154" t="s">
        <v>3221</v>
      </c>
      <c r="C2692" s="154" t="s">
        <v>254</v>
      </c>
      <c r="D2692" s="154" t="s">
        <v>255</v>
      </c>
      <c r="E2692" s="155" t="s">
        <v>352</v>
      </c>
      <c r="F2692" s="156">
        <v>3675</v>
      </c>
      <c r="G2692" s="155" t="s">
        <v>295</v>
      </c>
      <c r="H2692" s="155" t="s">
        <v>320</v>
      </c>
      <c r="I2692" s="157">
        <v>41857</v>
      </c>
      <c r="J2692" s="156">
        <v>3117.47</v>
      </c>
      <c r="K2692" s="167">
        <v>0.9</v>
      </c>
    </row>
    <row r="2693" spans="1:11" x14ac:dyDescent="0.25">
      <c r="A2693" s="153">
        <v>2689</v>
      </c>
      <c r="B2693" s="154" t="s">
        <v>253</v>
      </c>
      <c r="C2693" s="154" t="s">
        <v>254</v>
      </c>
      <c r="D2693" s="154" t="s">
        <v>255</v>
      </c>
      <c r="E2693" s="155" t="s">
        <v>253</v>
      </c>
      <c r="F2693" s="156" t="s">
        <v>253</v>
      </c>
      <c r="G2693" s="155" t="s">
        <v>295</v>
      </c>
      <c r="H2693" s="155" t="s">
        <v>253</v>
      </c>
      <c r="I2693" s="157" t="s">
        <v>253</v>
      </c>
      <c r="J2693" s="156" t="s">
        <v>253</v>
      </c>
      <c r="K2693" s="167" t="s">
        <v>253</v>
      </c>
    </row>
    <row r="2694" spans="1:11" x14ac:dyDescent="0.25">
      <c r="A2694" s="153">
        <v>2690</v>
      </c>
      <c r="B2694" s="154" t="s">
        <v>253</v>
      </c>
      <c r="C2694" s="154" t="s">
        <v>254</v>
      </c>
      <c r="D2694" s="154" t="s">
        <v>255</v>
      </c>
      <c r="E2694" s="155" t="s">
        <v>253</v>
      </c>
      <c r="F2694" s="156" t="s">
        <v>253</v>
      </c>
      <c r="G2694" s="155" t="s">
        <v>295</v>
      </c>
      <c r="H2694" s="155" t="s">
        <v>253</v>
      </c>
      <c r="I2694" s="157" t="s">
        <v>253</v>
      </c>
      <c r="J2694" s="156" t="s">
        <v>253</v>
      </c>
      <c r="K2694" s="167" t="s">
        <v>253</v>
      </c>
    </row>
    <row r="2695" spans="1:11" x14ac:dyDescent="0.25">
      <c r="A2695" s="153">
        <v>2691</v>
      </c>
      <c r="B2695" s="154" t="s">
        <v>3222</v>
      </c>
      <c r="C2695" s="154" t="s">
        <v>294</v>
      </c>
      <c r="D2695" s="154" t="s">
        <v>255</v>
      </c>
      <c r="E2695" s="155" t="s">
        <v>352</v>
      </c>
      <c r="F2695" s="156">
        <v>3990</v>
      </c>
      <c r="G2695" s="155" t="s">
        <v>295</v>
      </c>
      <c r="H2695" s="155" t="s">
        <v>322</v>
      </c>
      <c r="I2695" s="157">
        <v>41872</v>
      </c>
      <c r="J2695" s="156">
        <v>3990</v>
      </c>
      <c r="K2695" s="167">
        <v>1.07</v>
      </c>
    </row>
    <row r="2696" spans="1:11" x14ac:dyDescent="0.25">
      <c r="A2696" s="153">
        <v>2692</v>
      </c>
      <c r="B2696" s="154" t="s">
        <v>3223</v>
      </c>
      <c r="C2696" s="154" t="s">
        <v>294</v>
      </c>
      <c r="D2696" s="154" t="s">
        <v>255</v>
      </c>
      <c r="E2696" s="155" t="s">
        <v>352</v>
      </c>
      <c r="F2696" s="156">
        <v>2572.5</v>
      </c>
      <c r="G2696" s="155" t="s">
        <v>295</v>
      </c>
      <c r="H2696" s="155" t="s">
        <v>322</v>
      </c>
      <c r="I2696" s="157">
        <v>41872</v>
      </c>
      <c r="J2696" s="156">
        <v>2572.5</v>
      </c>
      <c r="K2696" s="167">
        <v>1.07</v>
      </c>
    </row>
    <row r="2697" spans="1:11" x14ac:dyDescent="0.25">
      <c r="A2697" s="153">
        <v>2693</v>
      </c>
      <c r="B2697" s="154" t="s">
        <v>3224</v>
      </c>
      <c r="C2697" s="154" t="s">
        <v>294</v>
      </c>
      <c r="D2697" s="154" t="s">
        <v>255</v>
      </c>
      <c r="E2697" s="155" t="s">
        <v>352</v>
      </c>
      <c r="F2697" s="156">
        <v>7480</v>
      </c>
      <c r="G2697" s="155" t="s">
        <v>295</v>
      </c>
      <c r="H2697" s="155" t="s">
        <v>304</v>
      </c>
      <c r="I2697" s="157">
        <v>41859</v>
      </c>
      <c r="J2697" s="156">
        <v>6645.98</v>
      </c>
      <c r="K2697" s="167">
        <v>0.95</v>
      </c>
    </row>
    <row r="2698" spans="1:11" x14ac:dyDescent="0.25">
      <c r="A2698" s="153">
        <v>2694</v>
      </c>
      <c r="B2698" s="154" t="s">
        <v>3225</v>
      </c>
      <c r="C2698" s="154" t="s">
        <v>276</v>
      </c>
      <c r="D2698" s="154" t="s">
        <v>255</v>
      </c>
      <c r="E2698" s="155" t="s">
        <v>352</v>
      </c>
      <c r="F2698" s="156">
        <v>3375</v>
      </c>
      <c r="G2698" s="155" t="s">
        <v>295</v>
      </c>
      <c r="H2698" s="155" t="s">
        <v>297</v>
      </c>
      <c r="I2698" s="157">
        <v>42082</v>
      </c>
      <c r="J2698" s="156">
        <v>2998.69</v>
      </c>
      <c r="K2698" s="167">
        <v>0.95</v>
      </c>
    </row>
    <row r="2699" spans="1:11" x14ac:dyDescent="0.25">
      <c r="A2699" s="153">
        <v>2695</v>
      </c>
      <c r="B2699" s="154" t="s">
        <v>3226</v>
      </c>
      <c r="C2699" s="154" t="s">
        <v>254</v>
      </c>
      <c r="D2699" s="154" t="s">
        <v>255</v>
      </c>
      <c r="E2699" s="155" t="s">
        <v>352</v>
      </c>
      <c r="F2699" s="156">
        <v>18191.47</v>
      </c>
      <c r="G2699" s="155" t="s">
        <v>295</v>
      </c>
      <c r="H2699" s="155" t="s">
        <v>329</v>
      </c>
      <c r="I2699" s="157">
        <v>41920</v>
      </c>
      <c r="J2699" s="156">
        <v>17072.689999999999</v>
      </c>
      <c r="K2699" s="167">
        <v>1</v>
      </c>
    </row>
    <row r="2700" spans="1:11" x14ac:dyDescent="0.25">
      <c r="A2700" s="153">
        <v>2696</v>
      </c>
      <c r="B2700" s="154" t="s">
        <v>3206</v>
      </c>
      <c r="C2700" s="154" t="s">
        <v>276</v>
      </c>
      <c r="D2700" s="154" t="s">
        <v>255</v>
      </c>
      <c r="E2700" s="155" t="s">
        <v>352</v>
      </c>
      <c r="F2700" s="156">
        <v>16204.17</v>
      </c>
      <c r="G2700" s="155" t="s">
        <v>295</v>
      </c>
      <c r="H2700" s="155" t="s">
        <v>329</v>
      </c>
      <c r="I2700" s="157">
        <v>41920</v>
      </c>
      <c r="J2700" s="156">
        <v>15207.61</v>
      </c>
      <c r="K2700" s="167">
        <v>1</v>
      </c>
    </row>
    <row r="2701" spans="1:11" x14ac:dyDescent="0.25">
      <c r="A2701" s="153">
        <v>2697</v>
      </c>
      <c r="B2701" s="154" t="s">
        <v>253</v>
      </c>
      <c r="C2701" s="154" t="s">
        <v>254</v>
      </c>
      <c r="D2701" s="154" t="s">
        <v>255</v>
      </c>
      <c r="E2701" s="155" t="s">
        <v>253</v>
      </c>
      <c r="F2701" s="156" t="s">
        <v>253</v>
      </c>
      <c r="G2701" s="155" t="s">
        <v>295</v>
      </c>
      <c r="H2701" s="155" t="s">
        <v>253</v>
      </c>
      <c r="I2701" s="157" t="s">
        <v>253</v>
      </c>
      <c r="J2701" s="156" t="s">
        <v>253</v>
      </c>
      <c r="K2701" s="167" t="s">
        <v>253</v>
      </c>
    </row>
    <row r="2702" spans="1:11" x14ac:dyDescent="0.25">
      <c r="A2702" s="153">
        <v>2698</v>
      </c>
      <c r="B2702" s="154" t="s">
        <v>253</v>
      </c>
      <c r="C2702" s="154" t="s">
        <v>254</v>
      </c>
      <c r="D2702" s="154" t="s">
        <v>255</v>
      </c>
      <c r="E2702" s="155" t="s">
        <v>253</v>
      </c>
      <c r="F2702" s="156" t="s">
        <v>253</v>
      </c>
      <c r="G2702" s="155" t="s">
        <v>295</v>
      </c>
      <c r="H2702" s="155" t="s">
        <v>253</v>
      </c>
      <c r="I2702" s="157" t="s">
        <v>253</v>
      </c>
      <c r="J2702" s="156" t="s">
        <v>253</v>
      </c>
      <c r="K2702" s="167" t="s">
        <v>253</v>
      </c>
    </row>
    <row r="2703" spans="1:11" x14ac:dyDescent="0.25">
      <c r="A2703" s="153">
        <v>2699</v>
      </c>
      <c r="B2703" s="154" t="s">
        <v>3227</v>
      </c>
      <c r="C2703" s="154" t="s">
        <v>254</v>
      </c>
      <c r="D2703" s="154" t="s">
        <v>255</v>
      </c>
      <c r="E2703" s="155" t="s">
        <v>352</v>
      </c>
      <c r="F2703" s="156">
        <v>7562.5</v>
      </c>
      <c r="G2703" s="155" t="s">
        <v>295</v>
      </c>
      <c r="H2703" s="155" t="s">
        <v>74</v>
      </c>
      <c r="I2703" s="157">
        <v>41921</v>
      </c>
      <c r="J2703" s="156">
        <v>6746.31</v>
      </c>
      <c r="K2703" s="167">
        <v>0.95</v>
      </c>
    </row>
    <row r="2704" spans="1:11" x14ac:dyDescent="0.25">
      <c r="A2704" s="153">
        <v>2700</v>
      </c>
      <c r="B2704" s="154" t="s">
        <v>3228</v>
      </c>
      <c r="C2704" s="154" t="s">
        <v>294</v>
      </c>
      <c r="D2704" s="154" t="s">
        <v>255</v>
      </c>
      <c r="E2704" s="155" t="s">
        <v>352</v>
      </c>
      <c r="F2704" s="156">
        <v>1937</v>
      </c>
      <c r="G2704" s="155" t="s">
        <v>295</v>
      </c>
      <c r="H2704" s="155" t="s">
        <v>297</v>
      </c>
      <c r="I2704" s="157">
        <v>41870</v>
      </c>
      <c r="J2704" s="156">
        <v>1528.22</v>
      </c>
      <c r="K2704" s="167">
        <v>0.84</v>
      </c>
    </row>
    <row r="2705" spans="1:11" x14ac:dyDescent="0.25">
      <c r="A2705" s="153">
        <v>2701</v>
      </c>
      <c r="B2705" s="154" t="s">
        <v>3229</v>
      </c>
      <c r="C2705" s="154" t="s">
        <v>294</v>
      </c>
      <c r="D2705" s="154" t="s">
        <v>255</v>
      </c>
      <c r="E2705" s="155" t="s">
        <v>352</v>
      </c>
      <c r="F2705" s="156">
        <v>968.75</v>
      </c>
      <c r="G2705" s="155" t="s">
        <v>295</v>
      </c>
      <c r="H2705" s="155" t="s">
        <v>309</v>
      </c>
      <c r="I2705" s="157">
        <v>41934</v>
      </c>
      <c r="J2705" s="156">
        <v>860.74</v>
      </c>
      <c r="K2705" s="167">
        <v>0.95</v>
      </c>
    </row>
    <row r="2706" spans="1:11" x14ac:dyDescent="0.25">
      <c r="A2706" s="153">
        <v>2702</v>
      </c>
      <c r="B2706" s="154" t="s">
        <v>3230</v>
      </c>
      <c r="C2706" s="154" t="s">
        <v>254</v>
      </c>
      <c r="D2706" s="154" t="s">
        <v>255</v>
      </c>
      <c r="E2706" s="155" t="s">
        <v>352</v>
      </c>
      <c r="F2706" s="156">
        <v>7000</v>
      </c>
      <c r="G2706" s="155" t="s">
        <v>295</v>
      </c>
      <c r="H2706" s="155" t="s">
        <v>321</v>
      </c>
      <c r="I2706" s="157">
        <v>41961</v>
      </c>
      <c r="J2706" s="156">
        <v>7000</v>
      </c>
      <c r="K2706" s="167">
        <v>1.07</v>
      </c>
    </row>
    <row r="2707" spans="1:11" x14ac:dyDescent="0.25">
      <c r="A2707" s="153">
        <v>2703</v>
      </c>
      <c r="B2707" s="154" t="s">
        <v>3231</v>
      </c>
      <c r="C2707" s="154" t="s">
        <v>294</v>
      </c>
      <c r="D2707" s="154" t="s">
        <v>255</v>
      </c>
      <c r="E2707" s="155" t="s">
        <v>352</v>
      </c>
      <c r="F2707" s="156">
        <v>3683.33</v>
      </c>
      <c r="G2707" s="155" t="s">
        <v>295</v>
      </c>
      <c r="H2707" s="155" t="s">
        <v>304</v>
      </c>
      <c r="I2707" s="157">
        <v>41870</v>
      </c>
      <c r="J2707" s="156">
        <v>3443.92</v>
      </c>
      <c r="K2707" s="167">
        <v>1</v>
      </c>
    </row>
    <row r="2708" spans="1:11" x14ac:dyDescent="0.25">
      <c r="A2708" s="153">
        <v>2704</v>
      </c>
      <c r="B2708" s="154" t="s">
        <v>3232</v>
      </c>
      <c r="C2708" s="154" t="s">
        <v>294</v>
      </c>
      <c r="D2708" s="154" t="s">
        <v>255</v>
      </c>
      <c r="E2708" s="155" t="s">
        <v>352</v>
      </c>
      <c r="F2708" s="156">
        <v>2082.5</v>
      </c>
      <c r="G2708" s="155" t="s">
        <v>295</v>
      </c>
      <c r="H2708" s="155" t="s">
        <v>304</v>
      </c>
      <c r="I2708" s="157">
        <v>41982</v>
      </c>
      <c r="J2708" s="156">
        <v>1850.3</v>
      </c>
      <c r="K2708" s="167">
        <v>0.95</v>
      </c>
    </row>
    <row r="2709" spans="1:11" x14ac:dyDescent="0.25">
      <c r="A2709" s="153">
        <v>2705</v>
      </c>
      <c r="B2709" s="154" t="s">
        <v>3233</v>
      </c>
      <c r="C2709" s="154" t="s">
        <v>294</v>
      </c>
      <c r="D2709" s="154" t="s">
        <v>255</v>
      </c>
      <c r="E2709" s="155" t="s">
        <v>352</v>
      </c>
      <c r="F2709" s="156">
        <v>9265</v>
      </c>
      <c r="G2709" s="155" t="s">
        <v>295</v>
      </c>
      <c r="H2709" s="155" t="s">
        <v>297</v>
      </c>
      <c r="I2709" s="157">
        <v>41891</v>
      </c>
      <c r="J2709" s="156">
        <v>8231.9500000000007</v>
      </c>
      <c r="K2709" s="167">
        <v>0.95</v>
      </c>
    </row>
    <row r="2710" spans="1:11" x14ac:dyDescent="0.25">
      <c r="A2710" s="153">
        <v>2706</v>
      </c>
      <c r="B2710" s="154" t="s">
        <v>3234</v>
      </c>
      <c r="C2710" s="154" t="s">
        <v>294</v>
      </c>
      <c r="D2710" s="154" t="s">
        <v>255</v>
      </c>
      <c r="E2710" s="155" t="s">
        <v>352</v>
      </c>
      <c r="F2710" s="156">
        <v>3885</v>
      </c>
      <c r="G2710" s="155" t="s">
        <v>295</v>
      </c>
      <c r="H2710" s="155" t="s">
        <v>322</v>
      </c>
      <c r="I2710" s="157">
        <v>41990</v>
      </c>
      <c r="J2710" s="156">
        <v>3885</v>
      </c>
      <c r="K2710" s="167">
        <v>1.07</v>
      </c>
    </row>
    <row r="2711" spans="1:11" x14ac:dyDescent="0.25">
      <c r="A2711" s="153">
        <v>2707</v>
      </c>
      <c r="B2711" s="154" t="s">
        <v>3235</v>
      </c>
      <c r="C2711" s="154" t="s">
        <v>294</v>
      </c>
      <c r="D2711" s="154" t="s">
        <v>255</v>
      </c>
      <c r="E2711" s="155" t="s">
        <v>352</v>
      </c>
      <c r="F2711" s="156">
        <v>45187.5</v>
      </c>
      <c r="G2711" s="155" t="s">
        <v>295</v>
      </c>
      <c r="H2711" s="155" t="s">
        <v>300</v>
      </c>
      <c r="I2711" s="157">
        <v>41872</v>
      </c>
      <c r="J2711" s="156">
        <v>42408.47</v>
      </c>
      <c r="K2711" s="167">
        <v>1</v>
      </c>
    </row>
    <row r="2712" spans="1:11" x14ac:dyDescent="0.25">
      <c r="A2712" s="153">
        <v>2708</v>
      </c>
      <c r="B2712" s="154" t="s">
        <v>3236</v>
      </c>
      <c r="C2712" s="154" t="s">
        <v>254</v>
      </c>
      <c r="D2712" s="154" t="s">
        <v>255</v>
      </c>
      <c r="E2712" s="155" t="s">
        <v>352</v>
      </c>
      <c r="F2712" s="156">
        <v>36875</v>
      </c>
      <c r="G2712" s="155" t="s">
        <v>295</v>
      </c>
      <c r="H2712" s="155" t="s">
        <v>300</v>
      </c>
      <c r="I2712" s="157">
        <v>41872</v>
      </c>
      <c r="J2712" s="156">
        <v>34607.19</v>
      </c>
      <c r="K2712" s="167">
        <v>1</v>
      </c>
    </row>
    <row r="2713" spans="1:11" x14ac:dyDescent="0.25">
      <c r="A2713" s="153">
        <v>2709</v>
      </c>
      <c r="B2713" s="154" t="s">
        <v>3237</v>
      </c>
      <c r="C2713" s="154" t="s">
        <v>254</v>
      </c>
      <c r="D2713" s="154" t="s">
        <v>255</v>
      </c>
      <c r="E2713" s="155" t="s">
        <v>352</v>
      </c>
      <c r="F2713" s="156">
        <v>3202.5</v>
      </c>
      <c r="G2713" s="155" t="s">
        <v>295</v>
      </c>
      <c r="H2713" s="155" t="s">
        <v>324</v>
      </c>
      <c r="I2713" s="157">
        <v>41878</v>
      </c>
      <c r="J2713" s="156">
        <v>3060.42</v>
      </c>
      <c r="K2713" s="167">
        <v>1.02</v>
      </c>
    </row>
    <row r="2714" spans="1:11" x14ac:dyDescent="0.25">
      <c r="A2714" s="153">
        <v>2710</v>
      </c>
      <c r="B2714" s="154" t="s">
        <v>3238</v>
      </c>
      <c r="C2714" s="154" t="s">
        <v>254</v>
      </c>
      <c r="D2714" s="154" t="s">
        <v>255</v>
      </c>
      <c r="E2714" s="155" t="s">
        <v>352</v>
      </c>
      <c r="F2714" s="156">
        <v>3955</v>
      </c>
      <c r="G2714" s="155" t="s">
        <v>295</v>
      </c>
      <c r="H2714" s="155" t="s">
        <v>297</v>
      </c>
      <c r="I2714" s="157">
        <v>41891</v>
      </c>
      <c r="J2714" s="156">
        <v>3514.01</v>
      </c>
      <c r="K2714" s="167">
        <v>0.95</v>
      </c>
    </row>
    <row r="2715" spans="1:11" x14ac:dyDescent="0.25">
      <c r="A2715" s="153">
        <v>2711</v>
      </c>
      <c r="B2715" s="154" t="s">
        <v>3239</v>
      </c>
      <c r="C2715" s="154" t="s">
        <v>254</v>
      </c>
      <c r="D2715" s="154" t="s">
        <v>255</v>
      </c>
      <c r="E2715" s="155" t="s">
        <v>352</v>
      </c>
      <c r="F2715" s="156">
        <v>16810.5</v>
      </c>
      <c r="G2715" s="155" t="s">
        <v>295</v>
      </c>
      <c r="H2715" s="155" t="s">
        <v>297</v>
      </c>
      <c r="I2715" s="157">
        <v>41885</v>
      </c>
      <c r="J2715" s="156">
        <v>14936.13</v>
      </c>
      <c r="K2715" s="167">
        <v>0.95</v>
      </c>
    </row>
    <row r="2716" spans="1:11" x14ac:dyDescent="0.25">
      <c r="A2716" s="153">
        <v>2712</v>
      </c>
      <c r="B2716" s="154" t="s">
        <v>3240</v>
      </c>
      <c r="C2716" s="154" t="s">
        <v>254</v>
      </c>
      <c r="D2716" s="154" t="s">
        <v>255</v>
      </c>
      <c r="E2716" s="155" t="s">
        <v>352</v>
      </c>
      <c r="F2716" s="156">
        <v>2229.17</v>
      </c>
      <c r="G2716" s="155" t="s">
        <v>295</v>
      </c>
      <c r="H2716" s="155" t="s">
        <v>304</v>
      </c>
      <c r="I2716" s="157">
        <v>41908</v>
      </c>
      <c r="J2716" s="156">
        <v>2195.7399999999998</v>
      </c>
      <c r="K2716" s="167">
        <v>1.05</v>
      </c>
    </row>
    <row r="2717" spans="1:11" x14ac:dyDescent="0.25">
      <c r="A2717" s="153">
        <v>2713</v>
      </c>
      <c r="B2717" s="154" t="s">
        <v>3241</v>
      </c>
      <c r="C2717" s="154" t="s">
        <v>294</v>
      </c>
      <c r="D2717" s="154" t="s">
        <v>255</v>
      </c>
      <c r="E2717" s="155" t="s">
        <v>352</v>
      </c>
      <c r="F2717" s="156">
        <v>3642.5</v>
      </c>
      <c r="G2717" s="155" t="s">
        <v>295</v>
      </c>
      <c r="H2717" s="155" t="s">
        <v>309</v>
      </c>
      <c r="I2717" s="157">
        <v>42180</v>
      </c>
      <c r="J2717" s="156">
        <v>3236.36</v>
      </c>
      <c r="K2717" s="167">
        <v>0.95</v>
      </c>
    </row>
    <row r="2718" spans="1:11" x14ac:dyDescent="0.25">
      <c r="A2718" s="153">
        <v>2714</v>
      </c>
      <c r="B2718" s="154" t="s">
        <v>3242</v>
      </c>
      <c r="C2718" s="154" t="s">
        <v>294</v>
      </c>
      <c r="D2718" s="154" t="s">
        <v>255</v>
      </c>
      <c r="E2718" s="155" t="s">
        <v>352</v>
      </c>
      <c r="F2718" s="156">
        <v>6142.5</v>
      </c>
      <c r="G2718" s="155" t="s">
        <v>295</v>
      </c>
      <c r="H2718" s="155" t="s">
        <v>322</v>
      </c>
      <c r="I2718" s="157">
        <v>41883</v>
      </c>
      <c r="J2718" s="156">
        <v>6142.5</v>
      </c>
      <c r="K2718" s="167">
        <v>1.07</v>
      </c>
    </row>
    <row r="2719" spans="1:11" x14ac:dyDescent="0.25">
      <c r="A2719" s="153">
        <v>2715</v>
      </c>
      <c r="B2719" s="154" t="s">
        <v>3243</v>
      </c>
      <c r="C2719" s="154" t="s">
        <v>294</v>
      </c>
      <c r="D2719" s="154" t="s">
        <v>255</v>
      </c>
      <c r="E2719" s="155" t="s">
        <v>352</v>
      </c>
      <c r="F2719" s="156">
        <v>2812.5</v>
      </c>
      <c r="G2719" s="155" t="s">
        <v>295</v>
      </c>
      <c r="H2719" s="155" t="s">
        <v>309</v>
      </c>
      <c r="I2719" s="157">
        <v>41886</v>
      </c>
      <c r="J2719" s="156">
        <v>2629.69</v>
      </c>
      <c r="K2719" s="167">
        <v>1</v>
      </c>
    </row>
    <row r="2720" spans="1:11" x14ac:dyDescent="0.25">
      <c r="A2720" s="153">
        <v>2716</v>
      </c>
      <c r="B2720" s="154" t="s">
        <v>253</v>
      </c>
      <c r="C2720" s="154" t="s">
        <v>254</v>
      </c>
      <c r="D2720" s="154" t="s">
        <v>255</v>
      </c>
      <c r="E2720" s="155" t="s">
        <v>253</v>
      </c>
      <c r="F2720" s="156" t="s">
        <v>253</v>
      </c>
      <c r="G2720" s="155" t="s">
        <v>295</v>
      </c>
      <c r="H2720" s="155" t="s">
        <v>253</v>
      </c>
      <c r="I2720" s="157" t="s">
        <v>253</v>
      </c>
      <c r="J2720" s="156" t="s">
        <v>253</v>
      </c>
      <c r="K2720" s="167" t="s">
        <v>253</v>
      </c>
    </row>
    <row r="2721" spans="1:11" x14ac:dyDescent="0.25">
      <c r="A2721" s="153">
        <v>2717</v>
      </c>
      <c r="B2721" s="154" t="s">
        <v>3244</v>
      </c>
      <c r="C2721" s="154" t="s">
        <v>254</v>
      </c>
      <c r="D2721" s="154" t="s">
        <v>255</v>
      </c>
      <c r="E2721" s="155" t="s">
        <v>352</v>
      </c>
      <c r="F2721" s="156">
        <v>4229.17</v>
      </c>
      <c r="G2721" s="155" t="s">
        <v>295</v>
      </c>
      <c r="H2721" s="155" t="s">
        <v>316</v>
      </c>
      <c r="I2721" s="157">
        <v>41878</v>
      </c>
      <c r="J2721" s="156">
        <v>3954.27</v>
      </c>
      <c r="K2721" s="167">
        <v>1</v>
      </c>
    </row>
    <row r="2722" spans="1:11" x14ac:dyDescent="0.25">
      <c r="A2722" s="153">
        <v>2718</v>
      </c>
      <c r="B2722" s="154" t="s">
        <v>3245</v>
      </c>
      <c r="C2722" s="154" t="s">
        <v>254</v>
      </c>
      <c r="D2722" s="154" t="s">
        <v>255</v>
      </c>
      <c r="E2722" s="155" t="s">
        <v>352</v>
      </c>
      <c r="F2722" s="156">
        <v>17981.25</v>
      </c>
      <c r="G2722" s="155" t="s">
        <v>295</v>
      </c>
      <c r="H2722" s="155" t="s">
        <v>304</v>
      </c>
      <c r="I2722" s="157">
        <v>41885</v>
      </c>
      <c r="J2722" s="156">
        <v>15976.37</v>
      </c>
      <c r="K2722" s="167">
        <v>0.95</v>
      </c>
    </row>
    <row r="2723" spans="1:11" x14ac:dyDescent="0.25">
      <c r="A2723" s="153">
        <v>2719</v>
      </c>
      <c r="B2723" s="154" t="s">
        <v>3246</v>
      </c>
      <c r="C2723" s="154" t="s">
        <v>254</v>
      </c>
      <c r="D2723" s="154" t="s">
        <v>255</v>
      </c>
      <c r="E2723" s="155" t="s">
        <v>352</v>
      </c>
      <c r="F2723" s="156">
        <v>4305</v>
      </c>
      <c r="G2723" s="155" t="s">
        <v>295</v>
      </c>
      <c r="H2723" s="155" t="s">
        <v>320</v>
      </c>
      <c r="I2723" s="157">
        <v>41893</v>
      </c>
      <c r="J2723" s="156">
        <v>4025.17</v>
      </c>
      <c r="K2723" s="167">
        <v>1</v>
      </c>
    </row>
    <row r="2724" spans="1:11" x14ac:dyDescent="0.25">
      <c r="A2724" s="153">
        <v>2720</v>
      </c>
      <c r="B2724" s="154" t="s">
        <v>3247</v>
      </c>
      <c r="C2724" s="154" t="s">
        <v>294</v>
      </c>
      <c r="D2724" s="154" t="s">
        <v>255</v>
      </c>
      <c r="E2724" s="155" t="s">
        <v>352</v>
      </c>
      <c r="F2724" s="156">
        <v>3952.5</v>
      </c>
      <c r="G2724" s="155" t="s">
        <v>295</v>
      </c>
      <c r="H2724" s="155" t="s">
        <v>320</v>
      </c>
      <c r="I2724" s="157">
        <v>42390</v>
      </c>
      <c r="J2724" s="156">
        <v>3511.8</v>
      </c>
      <c r="K2724" s="167">
        <v>0.95</v>
      </c>
    </row>
    <row r="2725" spans="1:11" x14ac:dyDescent="0.25">
      <c r="A2725" s="153">
        <v>2721</v>
      </c>
      <c r="B2725" s="154" t="s">
        <v>3248</v>
      </c>
      <c r="C2725" s="154" t="s">
        <v>294</v>
      </c>
      <c r="D2725" s="154" t="s">
        <v>255</v>
      </c>
      <c r="E2725" s="155" t="s">
        <v>352</v>
      </c>
      <c r="F2725" s="156">
        <v>6375</v>
      </c>
      <c r="G2725" s="155" t="s">
        <v>295</v>
      </c>
      <c r="H2725" s="155" t="s">
        <v>304</v>
      </c>
      <c r="I2725" s="157">
        <v>41989</v>
      </c>
      <c r="J2725" s="156">
        <v>5664.19</v>
      </c>
      <c r="K2725" s="167">
        <v>0.95</v>
      </c>
    </row>
    <row r="2726" spans="1:11" x14ac:dyDescent="0.25">
      <c r="A2726" s="153">
        <v>2722</v>
      </c>
      <c r="B2726" s="154" t="s">
        <v>3249</v>
      </c>
      <c r="C2726" s="154" t="s">
        <v>254</v>
      </c>
      <c r="D2726" s="154" t="s">
        <v>255</v>
      </c>
      <c r="E2726" s="155" t="s">
        <v>352</v>
      </c>
      <c r="F2726" s="156">
        <v>3437.5</v>
      </c>
      <c r="G2726" s="155" t="s">
        <v>295</v>
      </c>
      <c r="H2726" s="155" t="s">
        <v>304</v>
      </c>
      <c r="I2726" s="157">
        <v>41884</v>
      </c>
      <c r="J2726" s="156">
        <v>3214.06</v>
      </c>
      <c r="K2726" s="167">
        <v>1</v>
      </c>
    </row>
    <row r="2727" spans="1:11" x14ac:dyDescent="0.25">
      <c r="A2727" s="153">
        <v>2723</v>
      </c>
      <c r="B2727" s="154" t="s">
        <v>3250</v>
      </c>
      <c r="C2727" s="154" t="s">
        <v>254</v>
      </c>
      <c r="D2727" s="154" t="s">
        <v>255</v>
      </c>
      <c r="E2727" s="155" t="s">
        <v>352</v>
      </c>
      <c r="F2727" s="156">
        <v>8854.17</v>
      </c>
      <c r="G2727" s="155" t="s">
        <v>295</v>
      </c>
      <c r="H2727" s="155" t="s">
        <v>304</v>
      </c>
      <c r="I2727" s="157">
        <v>41885</v>
      </c>
      <c r="J2727" s="156">
        <v>7866.94</v>
      </c>
      <c r="K2727" s="167">
        <v>0.95</v>
      </c>
    </row>
    <row r="2728" spans="1:11" x14ac:dyDescent="0.25">
      <c r="A2728" s="153">
        <v>2724</v>
      </c>
      <c r="B2728" s="154" t="s">
        <v>3251</v>
      </c>
      <c r="C2728" s="154" t="s">
        <v>294</v>
      </c>
      <c r="D2728" s="154" t="s">
        <v>255</v>
      </c>
      <c r="E2728" s="155" t="s">
        <v>352</v>
      </c>
      <c r="F2728" s="156">
        <v>2887.5</v>
      </c>
      <c r="G2728" s="155" t="s">
        <v>295</v>
      </c>
      <c r="H2728" s="155" t="s">
        <v>297</v>
      </c>
      <c r="I2728" s="157">
        <v>41961</v>
      </c>
      <c r="J2728" s="156">
        <v>2565.54</v>
      </c>
      <c r="K2728" s="167">
        <v>0.95</v>
      </c>
    </row>
    <row r="2729" spans="1:11" x14ac:dyDescent="0.25">
      <c r="A2729" s="153">
        <v>2725</v>
      </c>
      <c r="B2729" s="154" t="s">
        <v>3252</v>
      </c>
      <c r="C2729" s="154" t="s">
        <v>254</v>
      </c>
      <c r="D2729" s="154" t="s">
        <v>255</v>
      </c>
      <c r="E2729" s="155" t="s">
        <v>352</v>
      </c>
      <c r="F2729" s="156">
        <v>4625</v>
      </c>
      <c r="G2729" s="155" t="s">
        <v>295</v>
      </c>
      <c r="H2729" s="155" t="s">
        <v>74</v>
      </c>
      <c r="I2729" s="157">
        <v>41982</v>
      </c>
      <c r="J2729" s="156">
        <v>4324.38</v>
      </c>
      <c r="K2729" s="167">
        <v>1</v>
      </c>
    </row>
    <row r="2730" spans="1:11" x14ac:dyDescent="0.25">
      <c r="A2730" s="153">
        <v>2726</v>
      </c>
      <c r="B2730" s="154" t="s">
        <v>3253</v>
      </c>
      <c r="C2730" s="154" t="s">
        <v>294</v>
      </c>
      <c r="D2730" s="154" t="s">
        <v>255</v>
      </c>
      <c r="E2730" s="155" t="s">
        <v>352</v>
      </c>
      <c r="F2730" s="156">
        <v>3517.5</v>
      </c>
      <c r="G2730" s="155" t="s">
        <v>295</v>
      </c>
      <c r="H2730" s="155" t="s">
        <v>322</v>
      </c>
      <c r="I2730" s="157">
        <v>41899</v>
      </c>
      <c r="J2730" s="156">
        <v>3517.5</v>
      </c>
      <c r="K2730" s="167">
        <v>1.07</v>
      </c>
    </row>
    <row r="2731" spans="1:11" x14ac:dyDescent="0.25">
      <c r="A2731" s="153">
        <v>2727</v>
      </c>
      <c r="B2731" s="154" t="s">
        <v>3254</v>
      </c>
      <c r="C2731" s="154" t="s">
        <v>294</v>
      </c>
      <c r="D2731" s="154" t="s">
        <v>255</v>
      </c>
      <c r="E2731" s="155" t="s">
        <v>352</v>
      </c>
      <c r="F2731" s="156">
        <v>3060</v>
      </c>
      <c r="G2731" s="155" t="s">
        <v>295</v>
      </c>
      <c r="H2731" s="155" t="s">
        <v>304</v>
      </c>
      <c r="I2731" s="157">
        <v>41891</v>
      </c>
      <c r="J2731" s="156">
        <v>2861.1</v>
      </c>
      <c r="K2731" s="167">
        <v>1</v>
      </c>
    </row>
    <row r="2732" spans="1:11" x14ac:dyDescent="0.25">
      <c r="A2732" s="153">
        <v>2728</v>
      </c>
      <c r="B2732" s="154" t="s">
        <v>253</v>
      </c>
      <c r="C2732" s="154" t="s">
        <v>254</v>
      </c>
      <c r="D2732" s="154" t="s">
        <v>255</v>
      </c>
      <c r="E2732" s="155" t="s">
        <v>253</v>
      </c>
      <c r="F2732" s="156" t="s">
        <v>253</v>
      </c>
      <c r="G2732" s="155" t="s">
        <v>295</v>
      </c>
      <c r="H2732" s="155" t="s">
        <v>253</v>
      </c>
      <c r="I2732" s="157" t="s">
        <v>253</v>
      </c>
      <c r="J2732" s="156" t="s">
        <v>253</v>
      </c>
      <c r="K2732" s="167" t="s">
        <v>253</v>
      </c>
    </row>
    <row r="2733" spans="1:11" x14ac:dyDescent="0.25">
      <c r="A2733" s="153">
        <v>2729</v>
      </c>
      <c r="B2733" s="154" t="s">
        <v>3255</v>
      </c>
      <c r="C2733" s="154" t="s">
        <v>294</v>
      </c>
      <c r="D2733" s="154" t="s">
        <v>255</v>
      </c>
      <c r="E2733" s="155" t="s">
        <v>352</v>
      </c>
      <c r="F2733" s="156">
        <v>4410</v>
      </c>
      <c r="G2733" s="155" t="s">
        <v>295</v>
      </c>
      <c r="H2733" s="155" t="s">
        <v>322</v>
      </c>
      <c r="I2733" s="157">
        <v>41899</v>
      </c>
      <c r="J2733" s="156">
        <v>4410</v>
      </c>
      <c r="K2733" s="167">
        <v>1.07</v>
      </c>
    </row>
    <row r="2734" spans="1:11" x14ac:dyDescent="0.25">
      <c r="A2734" s="153">
        <v>2730</v>
      </c>
      <c r="B2734" s="154" t="s">
        <v>3256</v>
      </c>
      <c r="C2734" s="154" t="s">
        <v>294</v>
      </c>
      <c r="D2734" s="154" t="s">
        <v>255</v>
      </c>
      <c r="E2734" s="155" t="s">
        <v>352</v>
      </c>
      <c r="F2734" s="156">
        <v>5502.5</v>
      </c>
      <c r="G2734" s="155" t="s">
        <v>295</v>
      </c>
      <c r="H2734" s="155" t="s">
        <v>320</v>
      </c>
      <c r="I2734" s="157">
        <v>41894</v>
      </c>
      <c r="J2734" s="156">
        <v>4688.7700000000004</v>
      </c>
      <c r="K2734" s="167">
        <v>0.91</v>
      </c>
    </row>
    <row r="2735" spans="1:11" x14ac:dyDescent="0.25">
      <c r="A2735" s="153">
        <v>2731</v>
      </c>
      <c r="B2735" s="154" t="s">
        <v>3257</v>
      </c>
      <c r="C2735" s="154" t="s">
        <v>294</v>
      </c>
      <c r="D2735" s="154" t="s">
        <v>255</v>
      </c>
      <c r="E2735" s="155" t="s">
        <v>352</v>
      </c>
      <c r="F2735" s="156">
        <v>5057.5</v>
      </c>
      <c r="G2735" s="155" t="s">
        <v>295</v>
      </c>
      <c r="H2735" s="155" t="s">
        <v>304</v>
      </c>
      <c r="I2735" s="157">
        <v>41893</v>
      </c>
      <c r="J2735" s="156">
        <v>4493.6000000000004</v>
      </c>
      <c r="K2735" s="167">
        <v>0.95</v>
      </c>
    </row>
    <row r="2736" spans="1:11" x14ac:dyDescent="0.25">
      <c r="A2736" s="153">
        <v>2732</v>
      </c>
      <c r="B2736" s="154" t="s">
        <v>3258</v>
      </c>
      <c r="C2736" s="154" t="s">
        <v>294</v>
      </c>
      <c r="D2736" s="154" t="s">
        <v>255</v>
      </c>
      <c r="E2736" s="155" t="s">
        <v>352</v>
      </c>
      <c r="F2736" s="156">
        <v>7402.5</v>
      </c>
      <c r="G2736" s="155" t="s">
        <v>295</v>
      </c>
      <c r="H2736" s="155" t="s">
        <v>324</v>
      </c>
      <c r="I2736" s="157">
        <v>41919</v>
      </c>
      <c r="J2736" s="156">
        <v>7291.46</v>
      </c>
      <c r="K2736" s="167">
        <v>1.05</v>
      </c>
    </row>
    <row r="2737" spans="1:11" x14ac:dyDescent="0.25">
      <c r="A2737" s="153">
        <v>2733</v>
      </c>
      <c r="B2737" s="154" t="s">
        <v>3259</v>
      </c>
      <c r="C2737" s="154" t="s">
        <v>294</v>
      </c>
      <c r="D2737" s="154" t="s">
        <v>255</v>
      </c>
      <c r="E2737" s="155" t="s">
        <v>352</v>
      </c>
      <c r="F2737" s="156">
        <v>935</v>
      </c>
      <c r="G2737" s="155" t="s">
        <v>295</v>
      </c>
      <c r="H2737" s="155" t="s">
        <v>304</v>
      </c>
      <c r="I2737" s="157">
        <v>41901</v>
      </c>
      <c r="J2737" s="156">
        <v>874.23</v>
      </c>
      <c r="K2737" s="167">
        <v>1</v>
      </c>
    </row>
    <row r="2738" spans="1:11" x14ac:dyDescent="0.25">
      <c r="A2738" s="153">
        <v>2734</v>
      </c>
      <c r="B2738" s="154" t="s">
        <v>3260</v>
      </c>
      <c r="C2738" s="154" t="s">
        <v>294</v>
      </c>
      <c r="D2738" s="154" t="s">
        <v>255</v>
      </c>
      <c r="E2738" s="155" t="s">
        <v>352</v>
      </c>
      <c r="F2738" s="156">
        <v>15625</v>
      </c>
      <c r="G2738" s="155" t="s">
        <v>295</v>
      </c>
      <c r="H2738" s="155" t="s">
        <v>329</v>
      </c>
      <c r="I2738" s="157">
        <v>41967</v>
      </c>
      <c r="J2738" s="156">
        <v>13072.62</v>
      </c>
      <c r="K2738" s="167">
        <v>0.89</v>
      </c>
    </row>
    <row r="2739" spans="1:11" x14ac:dyDescent="0.25">
      <c r="A2739" s="153">
        <v>2735</v>
      </c>
      <c r="B2739" s="154" t="s">
        <v>3261</v>
      </c>
      <c r="C2739" s="154" t="s">
        <v>254</v>
      </c>
      <c r="D2739" s="154" t="s">
        <v>255</v>
      </c>
      <c r="E2739" s="155" t="s">
        <v>352</v>
      </c>
      <c r="F2739" s="156">
        <v>15812.5</v>
      </c>
      <c r="G2739" s="155" t="s">
        <v>295</v>
      </c>
      <c r="H2739" s="155" t="s">
        <v>329</v>
      </c>
      <c r="I2739" s="157">
        <v>41967</v>
      </c>
      <c r="J2739" s="156">
        <v>13139.83</v>
      </c>
      <c r="K2739" s="167">
        <v>0.89</v>
      </c>
    </row>
    <row r="2740" spans="1:11" x14ac:dyDescent="0.25">
      <c r="A2740" s="153">
        <v>2736</v>
      </c>
      <c r="B2740" s="154" t="s">
        <v>3262</v>
      </c>
      <c r="C2740" s="154" t="s">
        <v>294</v>
      </c>
      <c r="D2740" s="154" t="s">
        <v>255</v>
      </c>
      <c r="E2740" s="155" t="s">
        <v>352</v>
      </c>
      <c r="F2740" s="156">
        <v>3145</v>
      </c>
      <c r="G2740" s="155" t="s">
        <v>295</v>
      </c>
      <c r="H2740" s="155" t="s">
        <v>304</v>
      </c>
      <c r="I2740" s="157">
        <v>41899</v>
      </c>
      <c r="J2740" s="156">
        <v>2794.33</v>
      </c>
      <c r="K2740" s="167">
        <v>0.95</v>
      </c>
    </row>
    <row r="2741" spans="1:11" x14ac:dyDescent="0.25">
      <c r="A2741" s="153">
        <v>2737</v>
      </c>
      <c r="B2741" s="154" t="s">
        <v>3263</v>
      </c>
      <c r="C2741" s="154" t="s">
        <v>254</v>
      </c>
      <c r="D2741" s="154" t="s">
        <v>255</v>
      </c>
      <c r="E2741" s="155" t="s">
        <v>352</v>
      </c>
      <c r="F2741" s="156">
        <v>4312.5</v>
      </c>
      <c r="G2741" s="155" t="s">
        <v>295</v>
      </c>
      <c r="H2741" s="155" t="s">
        <v>304</v>
      </c>
      <c r="I2741" s="157">
        <v>41906</v>
      </c>
      <c r="J2741" s="156">
        <v>4247.82</v>
      </c>
      <c r="K2741" s="167">
        <v>1.05</v>
      </c>
    </row>
    <row r="2742" spans="1:11" x14ac:dyDescent="0.25">
      <c r="A2742" s="153">
        <v>2738</v>
      </c>
      <c r="B2742" s="154" t="s">
        <v>3264</v>
      </c>
      <c r="C2742" s="154" t="s">
        <v>294</v>
      </c>
      <c r="D2742" s="154" t="s">
        <v>255</v>
      </c>
      <c r="E2742" s="155" t="s">
        <v>352</v>
      </c>
      <c r="F2742" s="156">
        <v>5180</v>
      </c>
      <c r="G2742" s="155" t="s">
        <v>295</v>
      </c>
      <c r="H2742" s="155" t="s">
        <v>324</v>
      </c>
      <c r="I2742" s="157">
        <v>41905</v>
      </c>
      <c r="J2742" s="156">
        <v>5085.91</v>
      </c>
      <c r="K2742" s="167">
        <v>1.05</v>
      </c>
    </row>
    <row r="2743" spans="1:11" x14ac:dyDescent="0.25">
      <c r="A2743" s="153">
        <v>2739</v>
      </c>
      <c r="B2743" s="154" t="s">
        <v>3265</v>
      </c>
      <c r="C2743" s="154" t="s">
        <v>294</v>
      </c>
      <c r="D2743" s="154" t="s">
        <v>255</v>
      </c>
      <c r="E2743" s="155" t="s">
        <v>352</v>
      </c>
      <c r="F2743" s="156">
        <v>5125</v>
      </c>
      <c r="G2743" s="155" t="s">
        <v>295</v>
      </c>
      <c r="H2743" s="155" t="s">
        <v>74</v>
      </c>
      <c r="I2743" s="157">
        <v>41899</v>
      </c>
      <c r="J2743" s="156">
        <v>4555.3500000000004</v>
      </c>
      <c r="K2743" s="167">
        <v>0.95</v>
      </c>
    </row>
    <row r="2744" spans="1:11" x14ac:dyDescent="0.25">
      <c r="A2744" s="153">
        <v>2740</v>
      </c>
      <c r="B2744" s="154" t="s">
        <v>3266</v>
      </c>
      <c r="C2744" s="154" t="s">
        <v>294</v>
      </c>
      <c r="D2744" s="154" t="s">
        <v>255</v>
      </c>
      <c r="E2744" s="155" t="s">
        <v>352</v>
      </c>
      <c r="F2744" s="156">
        <v>1020</v>
      </c>
      <c r="G2744" s="155" t="s">
        <v>295</v>
      </c>
      <c r="H2744" s="155" t="s">
        <v>304</v>
      </c>
      <c r="I2744" s="157">
        <v>41915</v>
      </c>
      <c r="J2744" s="156">
        <v>953.7</v>
      </c>
      <c r="K2744" s="167">
        <v>1</v>
      </c>
    </row>
    <row r="2745" spans="1:11" x14ac:dyDescent="0.25">
      <c r="A2745" s="153">
        <v>2741</v>
      </c>
      <c r="B2745" s="154" t="s">
        <v>3267</v>
      </c>
      <c r="C2745" s="154" t="s">
        <v>294</v>
      </c>
      <c r="D2745" s="154" t="s">
        <v>255</v>
      </c>
      <c r="E2745" s="155" t="s">
        <v>352</v>
      </c>
      <c r="F2745" s="156">
        <v>2337.5</v>
      </c>
      <c r="G2745" s="155" t="s">
        <v>295</v>
      </c>
      <c r="H2745" s="155" t="s">
        <v>304</v>
      </c>
      <c r="I2745" s="157">
        <v>41977</v>
      </c>
      <c r="J2745" s="156">
        <v>2185.56</v>
      </c>
      <c r="K2745" s="167">
        <v>1</v>
      </c>
    </row>
    <row r="2746" spans="1:11" x14ac:dyDescent="0.25">
      <c r="A2746" s="153">
        <v>2742</v>
      </c>
      <c r="B2746" s="154" t="s">
        <v>3268</v>
      </c>
      <c r="C2746" s="154" t="s">
        <v>254</v>
      </c>
      <c r="D2746" s="154" t="s">
        <v>255</v>
      </c>
      <c r="E2746" s="155" t="s">
        <v>352</v>
      </c>
      <c r="F2746" s="156">
        <v>8187.5</v>
      </c>
      <c r="G2746" s="155" t="s">
        <v>295</v>
      </c>
      <c r="H2746" s="155" t="s">
        <v>304</v>
      </c>
      <c r="I2746" s="157">
        <v>41912</v>
      </c>
      <c r="J2746" s="156">
        <v>7683.99</v>
      </c>
      <c r="K2746" s="167">
        <v>1</v>
      </c>
    </row>
    <row r="2747" spans="1:11" x14ac:dyDescent="0.25">
      <c r="A2747" s="153">
        <v>2743</v>
      </c>
      <c r="B2747" s="154" t="s">
        <v>3269</v>
      </c>
      <c r="C2747" s="154" t="s">
        <v>276</v>
      </c>
      <c r="D2747" s="154" t="s">
        <v>255</v>
      </c>
      <c r="E2747" s="155" t="s">
        <v>352</v>
      </c>
      <c r="F2747" s="156">
        <v>2125</v>
      </c>
      <c r="G2747" s="155" t="s">
        <v>295</v>
      </c>
      <c r="H2747" s="155" t="s">
        <v>304</v>
      </c>
      <c r="I2747" s="157">
        <v>41905</v>
      </c>
      <c r="J2747" s="156">
        <v>2093.15</v>
      </c>
      <c r="K2747" s="167">
        <v>1.05</v>
      </c>
    </row>
    <row r="2748" spans="1:11" x14ac:dyDescent="0.25">
      <c r="A2748" s="153">
        <v>2744</v>
      </c>
      <c r="B2748" s="154" t="s">
        <v>253</v>
      </c>
      <c r="C2748" s="154" t="s">
        <v>254</v>
      </c>
      <c r="D2748" s="154" t="s">
        <v>255</v>
      </c>
      <c r="E2748" s="155" t="s">
        <v>253</v>
      </c>
      <c r="F2748" s="156" t="s">
        <v>253</v>
      </c>
      <c r="G2748" s="155" t="s">
        <v>295</v>
      </c>
      <c r="H2748" s="155" t="s">
        <v>253</v>
      </c>
      <c r="I2748" s="157" t="s">
        <v>253</v>
      </c>
      <c r="J2748" s="156" t="s">
        <v>253</v>
      </c>
      <c r="K2748" s="167" t="s">
        <v>253</v>
      </c>
    </row>
    <row r="2749" spans="1:11" x14ac:dyDescent="0.25">
      <c r="A2749" s="153">
        <v>2745</v>
      </c>
      <c r="B2749" s="154" t="s">
        <v>3270</v>
      </c>
      <c r="C2749" s="154" t="s">
        <v>294</v>
      </c>
      <c r="D2749" s="154" t="s">
        <v>255</v>
      </c>
      <c r="E2749" s="155" t="s">
        <v>352</v>
      </c>
      <c r="F2749" s="156">
        <v>14665</v>
      </c>
      <c r="G2749" s="155" t="s">
        <v>295</v>
      </c>
      <c r="H2749" s="155" t="s">
        <v>324</v>
      </c>
      <c r="I2749" s="157">
        <v>41906</v>
      </c>
      <c r="J2749" s="156">
        <v>14378.71</v>
      </c>
      <c r="K2749" s="167">
        <v>1.04</v>
      </c>
    </row>
    <row r="2750" spans="1:11" x14ac:dyDescent="0.25">
      <c r="A2750" s="153">
        <v>2746</v>
      </c>
      <c r="B2750" s="154" t="s">
        <v>3271</v>
      </c>
      <c r="C2750" s="154" t="s">
        <v>254</v>
      </c>
      <c r="D2750" s="154" t="s">
        <v>255</v>
      </c>
      <c r="E2750" s="155" t="s">
        <v>352</v>
      </c>
      <c r="F2750" s="156">
        <v>17010</v>
      </c>
      <c r="G2750" s="155" t="s">
        <v>295</v>
      </c>
      <c r="H2750" s="155" t="s">
        <v>324</v>
      </c>
      <c r="I2750" s="157">
        <v>41900</v>
      </c>
      <c r="J2750" s="156">
        <v>16754.849999999999</v>
      </c>
      <c r="K2750" s="167">
        <v>1.05</v>
      </c>
    </row>
    <row r="2751" spans="1:11" x14ac:dyDescent="0.25">
      <c r="A2751" s="153">
        <v>2747</v>
      </c>
      <c r="B2751" s="154" t="s">
        <v>253</v>
      </c>
      <c r="C2751" s="154" t="s">
        <v>254</v>
      </c>
      <c r="D2751" s="154" t="s">
        <v>255</v>
      </c>
      <c r="E2751" s="155" t="s">
        <v>253</v>
      </c>
      <c r="F2751" s="156" t="s">
        <v>253</v>
      </c>
      <c r="G2751" s="155" t="s">
        <v>295</v>
      </c>
      <c r="H2751" s="155" t="s">
        <v>253</v>
      </c>
      <c r="I2751" s="157" t="s">
        <v>253</v>
      </c>
      <c r="J2751" s="156" t="s">
        <v>253</v>
      </c>
      <c r="K2751" s="167" t="s">
        <v>253</v>
      </c>
    </row>
    <row r="2752" spans="1:11" x14ac:dyDescent="0.25">
      <c r="A2752" s="153">
        <v>2748</v>
      </c>
      <c r="B2752" s="154" t="s">
        <v>3272</v>
      </c>
      <c r="C2752" s="154" t="s">
        <v>254</v>
      </c>
      <c r="D2752" s="154" t="s">
        <v>255</v>
      </c>
      <c r="E2752" s="155" t="s">
        <v>352</v>
      </c>
      <c r="F2752" s="156">
        <v>3750</v>
      </c>
      <c r="G2752" s="155" t="s">
        <v>295</v>
      </c>
      <c r="H2752" s="155" t="s">
        <v>304</v>
      </c>
      <c r="I2752" s="157">
        <v>41977</v>
      </c>
      <c r="J2752" s="156">
        <v>3506.25</v>
      </c>
      <c r="K2752" s="167">
        <v>1</v>
      </c>
    </row>
    <row r="2753" spans="1:11" x14ac:dyDescent="0.25">
      <c r="A2753" s="153">
        <v>2749</v>
      </c>
      <c r="B2753" s="154" t="s">
        <v>3273</v>
      </c>
      <c r="C2753" s="154" t="s">
        <v>276</v>
      </c>
      <c r="D2753" s="154" t="s">
        <v>255</v>
      </c>
      <c r="E2753" s="155" t="s">
        <v>352</v>
      </c>
      <c r="F2753" s="156">
        <v>3479.17</v>
      </c>
      <c r="G2753" s="155" t="s">
        <v>295</v>
      </c>
      <c r="H2753" s="155" t="s">
        <v>304</v>
      </c>
      <c r="I2753" s="157">
        <v>41933</v>
      </c>
      <c r="J2753" s="156">
        <v>3253.03</v>
      </c>
      <c r="K2753" s="167">
        <v>1</v>
      </c>
    </row>
    <row r="2754" spans="1:11" x14ac:dyDescent="0.25">
      <c r="A2754" s="153">
        <v>2750</v>
      </c>
      <c r="B2754" s="154" t="s">
        <v>3274</v>
      </c>
      <c r="C2754" s="154" t="s">
        <v>294</v>
      </c>
      <c r="D2754" s="154" t="s">
        <v>255</v>
      </c>
      <c r="E2754" s="155" t="s">
        <v>352</v>
      </c>
      <c r="F2754" s="156">
        <v>4505</v>
      </c>
      <c r="G2754" s="155" t="s">
        <v>295</v>
      </c>
      <c r="H2754" s="155" t="s">
        <v>304</v>
      </c>
      <c r="I2754" s="157">
        <v>41977</v>
      </c>
      <c r="J2754" s="156">
        <v>4212.18</v>
      </c>
      <c r="K2754" s="167">
        <v>1</v>
      </c>
    </row>
    <row r="2755" spans="1:11" x14ac:dyDescent="0.25">
      <c r="A2755" s="153">
        <v>2751</v>
      </c>
      <c r="B2755" s="154" t="s">
        <v>3275</v>
      </c>
      <c r="C2755" s="154" t="s">
        <v>254</v>
      </c>
      <c r="D2755" s="154" t="s">
        <v>255</v>
      </c>
      <c r="E2755" s="155" t="s">
        <v>352</v>
      </c>
      <c r="F2755" s="156">
        <v>14125</v>
      </c>
      <c r="G2755" s="155" t="s">
        <v>295</v>
      </c>
      <c r="H2755" s="155" t="s">
        <v>309</v>
      </c>
      <c r="I2755" s="157">
        <v>41969</v>
      </c>
      <c r="J2755" s="156">
        <v>12550.06</v>
      </c>
      <c r="K2755" s="167">
        <v>0.95</v>
      </c>
    </row>
    <row r="2756" spans="1:11" x14ac:dyDescent="0.25">
      <c r="A2756" s="153">
        <v>2752</v>
      </c>
      <c r="B2756" s="154" t="s">
        <v>3276</v>
      </c>
      <c r="C2756" s="154" t="s">
        <v>294</v>
      </c>
      <c r="D2756" s="154" t="s">
        <v>255</v>
      </c>
      <c r="E2756" s="155" t="s">
        <v>352</v>
      </c>
      <c r="F2756" s="156">
        <v>6062.5</v>
      </c>
      <c r="G2756" s="155" t="s">
        <v>295</v>
      </c>
      <c r="H2756" s="155" t="s">
        <v>325</v>
      </c>
      <c r="I2756" s="157">
        <v>41919</v>
      </c>
      <c r="J2756" s="156">
        <v>5257.12</v>
      </c>
      <c r="K2756" s="167">
        <v>0.92</v>
      </c>
    </row>
    <row r="2757" spans="1:11" x14ac:dyDescent="0.25">
      <c r="A2757" s="153">
        <v>2753</v>
      </c>
      <c r="B2757" s="154" t="s">
        <v>3277</v>
      </c>
      <c r="C2757" s="154" t="s">
        <v>294</v>
      </c>
      <c r="D2757" s="154" t="s">
        <v>255</v>
      </c>
      <c r="E2757" s="155" t="s">
        <v>352</v>
      </c>
      <c r="F2757" s="156">
        <v>4672.5</v>
      </c>
      <c r="G2757" s="155" t="s">
        <v>295</v>
      </c>
      <c r="H2757" s="155" t="s">
        <v>324</v>
      </c>
      <c r="I2757" s="157">
        <v>41976</v>
      </c>
      <c r="J2757" s="156">
        <v>4368.79</v>
      </c>
      <c r="K2757" s="167">
        <v>1</v>
      </c>
    </row>
    <row r="2758" spans="1:11" x14ac:dyDescent="0.25">
      <c r="A2758" s="153">
        <v>2754</v>
      </c>
      <c r="B2758" s="154" t="s">
        <v>3278</v>
      </c>
      <c r="C2758" s="154" t="s">
        <v>254</v>
      </c>
      <c r="D2758" s="154" t="s">
        <v>255</v>
      </c>
      <c r="E2758" s="155" t="s">
        <v>352</v>
      </c>
      <c r="F2758" s="156">
        <v>8375</v>
      </c>
      <c r="G2758" s="155" t="s">
        <v>295</v>
      </c>
      <c r="H2758" s="155" t="s">
        <v>304</v>
      </c>
      <c r="I2758" s="157">
        <v>41983</v>
      </c>
      <c r="J2758" s="156">
        <v>7441.19</v>
      </c>
      <c r="K2758" s="167">
        <v>0.95</v>
      </c>
    </row>
    <row r="2759" spans="1:11" x14ac:dyDescent="0.25">
      <c r="A2759" s="153">
        <v>2755</v>
      </c>
      <c r="B2759" s="154" t="s">
        <v>3279</v>
      </c>
      <c r="C2759" s="154" t="s">
        <v>254</v>
      </c>
      <c r="D2759" s="154" t="s">
        <v>255</v>
      </c>
      <c r="E2759" s="155" t="s">
        <v>352</v>
      </c>
      <c r="F2759" s="156">
        <v>5880</v>
      </c>
      <c r="G2759" s="155" t="s">
        <v>295</v>
      </c>
      <c r="H2759" s="155" t="s">
        <v>297</v>
      </c>
      <c r="I2759" s="157">
        <v>41913</v>
      </c>
      <c r="J2759" s="156">
        <v>5224.38</v>
      </c>
      <c r="K2759" s="167">
        <v>0.95</v>
      </c>
    </row>
    <row r="2760" spans="1:11" x14ac:dyDescent="0.25">
      <c r="A2760" s="153">
        <v>2756</v>
      </c>
      <c r="B2760" s="154" t="s">
        <v>3280</v>
      </c>
      <c r="C2760" s="154" t="s">
        <v>254</v>
      </c>
      <c r="D2760" s="154" t="s">
        <v>255</v>
      </c>
      <c r="E2760" s="155" t="s">
        <v>352</v>
      </c>
      <c r="F2760" s="156">
        <v>12312.5</v>
      </c>
      <c r="G2760" s="155" t="s">
        <v>295</v>
      </c>
      <c r="H2760" s="155" t="s">
        <v>321</v>
      </c>
      <c r="I2760" s="157">
        <v>41927</v>
      </c>
      <c r="J2760" s="156">
        <v>12312.5</v>
      </c>
      <c r="K2760" s="167">
        <v>1.07</v>
      </c>
    </row>
    <row r="2761" spans="1:11" x14ac:dyDescent="0.25">
      <c r="A2761" s="153">
        <v>2757</v>
      </c>
      <c r="B2761" s="154" t="s">
        <v>3281</v>
      </c>
      <c r="C2761" s="154" t="s">
        <v>254</v>
      </c>
      <c r="D2761" s="154" t="s">
        <v>255</v>
      </c>
      <c r="E2761" s="155" t="s">
        <v>352</v>
      </c>
      <c r="F2761" s="156">
        <v>17937.5</v>
      </c>
      <c r="G2761" s="155" t="s">
        <v>295</v>
      </c>
      <c r="H2761" s="155" t="s">
        <v>309</v>
      </c>
      <c r="I2761" s="157">
        <v>42016</v>
      </c>
      <c r="J2761" s="156">
        <v>15937.47</v>
      </c>
      <c r="K2761" s="167">
        <v>0.95</v>
      </c>
    </row>
    <row r="2762" spans="1:11" x14ac:dyDescent="0.25">
      <c r="A2762" s="153">
        <v>2758</v>
      </c>
      <c r="B2762" s="154" t="s">
        <v>3282</v>
      </c>
      <c r="C2762" s="154" t="s">
        <v>254</v>
      </c>
      <c r="D2762" s="154" t="s">
        <v>255</v>
      </c>
      <c r="E2762" s="155" t="s">
        <v>352</v>
      </c>
      <c r="F2762" s="156">
        <v>10762.5</v>
      </c>
      <c r="G2762" s="155" t="s">
        <v>295</v>
      </c>
      <c r="H2762" s="155" t="s">
        <v>297</v>
      </c>
      <c r="I2762" s="157">
        <v>41982</v>
      </c>
      <c r="J2762" s="156">
        <v>9562.48</v>
      </c>
      <c r="K2762" s="167">
        <v>0.95</v>
      </c>
    </row>
    <row r="2763" spans="1:11" x14ac:dyDescent="0.25">
      <c r="A2763" s="153">
        <v>2759</v>
      </c>
      <c r="B2763" s="154" t="s">
        <v>3283</v>
      </c>
      <c r="C2763" s="154" t="s">
        <v>294</v>
      </c>
      <c r="D2763" s="154" t="s">
        <v>255</v>
      </c>
      <c r="E2763" s="155" t="s">
        <v>352</v>
      </c>
      <c r="F2763" s="156">
        <v>11550</v>
      </c>
      <c r="G2763" s="155" t="s">
        <v>295</v>
      </c>
      <c r="H2763" s="155" t="s">
        <v>297</v>
      </c>
      <c r="I2763" s="157">
        <v>41982</v>
      </c>
      <c r="J2763" s="156">
        <v>10262.18</v>
      </c>
      <c r="K2763" s="167">
        <v>0.95</v>
      </c>
    </row>
    <row r="2764" spans="1:11" x14ac:dyDescent="0.25">
      <c r="A2764" s="153">
        <v>2760</v>
      </c>
      <c r="B2764" s="154" t="s">
        <v>3284</v>
      </c>
      <c r="C2764" s="154" t="s">
        <v>294</v>
      </c>
      <c r="D2764" s="154" t="s">
        <v>255</v>
      </c>
      <c r="E2764" s="155" t="s">
        <v>352</v>
      </c>
      <c r="F2764" s="156">
        <v>4750</v>
      </c>
      <c r="G2764" s="155" t="s">
        <v>295</v>
      </c>
      <c r="H2764" s="155" t="s">
        <v>297</v>
      </c>
      <c r="I2764" s="157">
        <v>42082</v>
      </c>
      <c r="J2764" s="156">
        <v>4220.38</v>
      </c>
      <c r="K2764" s="167">
        <v>0.95</v>
      </c>
    </row>
    <row r="2765" spans="1:11" x14ac:dyDescent="0.25">
      <c r="A2765" s="153">
        <v>2761</v>
      </c>
      <c r="B2765" s="154" t="s">
        <v>3285</v>
      </c>
      <c r="C2765" s="154" t="s">
        <v>254</v>
      </c>
      <c r="D2765" s="154" t="s">
        <v>255</v>
      </c>
      <c r="E2765" s="155" t="s">
        <v>352</v>
      </c>
      <c r="F2765" s="156">
        <v>6247.5</v>
      </c>
      <c r="G2765" s="155" t="s">
        <v>295</v>
      </c>
      <c r="H2765" s="155" t="s">
        <v>297</v>
      </c>
      <c r="I2765" s="157">
        <v>41913</v>
      </c>
      <c r="J2765" s="156">
        <v>5358.04</v>
      </c>
      <c r="K2765" s="167">
        <v>0.91</v>
      </c>
    </row>
    <row r="2766" spans="1:11" x14ac:dyDescent="0.25">
      <c r="A2766" s="153">
        <v>2762</v>
      </c>
      <c r="B2766" s="154" t="s">
        <v>3286</v>
      </c>
      <c r="C2766" s="154" t="s">
        <v>254</v>
      </c>
      <c r="D2766" s="154" t="s">
        <v>255</v>
      </c>
      <c r="E2766" s="155" t="s">
        <v>352</v>
      </c>
      <c r="F2766" s="156">
        <v>3312.5</v>
      </c>
      <c r="G2766" s="155" t="s">
        <v>295</v>
      </c>
      <c r="H2766" s="155" t="s">
        <v>309</v>
      </c>
      <c r="I2766" s="157">
        <v>41926</v>
      </c>
      <c r="J2766" s="156">
        <v>2943.16</v>
      </c>
      <c r="K2766" s="167">
        <v>0.95</v>
      </c>
    </row>
    <row r="2767" spans="1:11" x14ac:dyDescent="0.25">
      <c r="A2767" s="153">
        <v>2763</v>
      </c>
      <c r="B2767" s="154" t="s">
        <v>3287</v>
      </c>
      <c r="C2767" s="154" t="s">
        <v>294</v>
      </c>
      <c r="D2767" s="154" t="s">
        <v>255</v>
      </c>
      <c r="E2767" s="155" t="s">
        <v>352</v>
      </c>
      <c r="F2767" s="156">
        <v>4147.5</v>
      </c>
      <c r="G2767" s="155" t="s">
        <v>295</v>
      </c>
      <c r="H2767" s="155" t="s">
        <v>297</v>
      </c>
      <c r="I2767" s="157">
        <v>41913</v>
      </c>
      <c r="J2767" s="156">
        <v>3877.91</v>
      </c>
      <c r="K2767" s="167">
        <v>1</v>
      </c>
    </row>
    <row r="2768" spans="1:11" x14ac:dyDescent="0.25">
      <c r="A2768" s="153">
        <v>2764</v>
      </c>
      <c r="B2768" s="154" t="s">
        <v>3288</v>
      </c>
      <c r="C2768" s="154" t="s">
        <v>294</v>
      </c>
      <c r="D2768" s="154" t="s">
        <v>255</v>
      </c>
      <c r="E2768" s="155" t="s">
        <v>352</v>
      </c>
      <c r="F2768" s="156">
        <v>2712.5</v>
      </c>
      <c r="G2768" s="155" t="s">
        <v>295</v>
      </c>
      <c r="H2768" s="155" t="s">
        <v>309</v>
      </c>
      <c r="I2768" s="157">
        <v>41922</v>
      </c>
      <c r="J2768" s="156">
        <v>2183.0100000000002</v>
      </c>
      <c r="K2768" s="167">
        <v>0.86</v>
      </c>
    </row>
    <row r="2769" spans="1:11" x14ac:dyDescent="0.25">
      <c r="A2769" s="153">
        <v>2765</v>
      </c>
      <c r="B2769" s="154" t="s">
        <v>3289</v>
      </c>
      <c r="C2769" s="154" t="s">
        <v>294</v>
      </c>
      <c r="D2769" s="154" t="s">
        <v>255</v>
      </c>
      <c r="E2769" s="155" t="s">
        <v>352</v>
      </c>
      <c r="F2769" s="156">
        <v>4725</v>
      </c>
      <c r="G2769" s="155" t="s">
        <v>295</v>
      </c>
      <c r="H2769" s="155" t="s">
        <v>322</v>
      </c>
      <c r="I2769" s="157">
        <v>41918</v>
      </c>
      <c r="J2769" s="156">
        <v>4725</v>
      </c>
      <c r="K2769" s="167">
        <v>1.07</v>
      </c>
    </row>
    <row r="2770" spans="1:11" x14ac:dyDescent="0.25">
      <c r="A2770" s="153">
        <v>2766</v>
      </c>
      <c r="B2770" s="154" t="s">
        <v>3290</v>
      </c>
      <c r="C2770" s="154" t="s">
        <v>254</v>
      </c>
      <c r="D2770" s="154" t="s">
        <v>255</v>
      </c>
      <c r="E2770" s="155" t="s">
        <v>352</v>
      </c>
      <c r="F2770" s="156">
        <v>8791.67</v>
      </c>
      <c r="G2770" s="155" t="s">
        <v>295</v>
      </c>
      <c r="H2770" s="155" t="s">
        <v>74</v>
      </c>
      <c r="I2770" s="157">
        <v>41911</v>
      </c>
      <c r="J2770" s="156">
        <v>7811.42</v>
      </c>
      <c r="K2770" s="167">
        <v>0.95</v>
      </c>
    </row>
    <row r="2771" spans="1:11" x14ac:dyDescent="0.25">
      <c r="A2771" s="153">
        <v>2767</v>
      </c>
      <c r="B2771" s="154" t="s">
        <v>3291</v>
      </c>
      <c r="C2771" s="154" t="s">
        <v>254</v>
      </c>
      <c r="D2771" s="154" t="s">
        <v>255</v>
      </c>
      <c r="E2771" s="155" t="s">
        <v>352</v>
      </c>
      <c r="F2771" s="156">
        <v>3750</v>
      </c>
      <c r="G2771" s="155" t="s">
        <v>295</v>
      </c>
      <c r="H2771" s="155" t="s">
        <v>304</v>
      </c>
      <c r="I2771" s="157">
        <v>41983</v>
      </c>
      <c r="J2771" s="156">
        <v>3311.88</v>
      </c>
      <c r="K2771" s="167">
        <v>0.94</v>
      </c>
    </row>
    <row r="2772" spans="1:11" x14ac:dyDescent="0.25">
      <c r="A2772" s="153">
        <v>2768</v>
      </c>
      <c r="B2772" s="154" t="s">
        <v>3292</v>
      </c>
      <c r="C2772" s="154" t="s">
        <v>254</v>
      </c>
      <c r="D2772" s="154" t="s">
        <v>255</v>
      </c>
      <c r="E2772" s="155" t="s">
        <v>352</v>
      </c>
      <c r="F2772" s="156">
        <v>6645.83</v>
      </c>
      <c r="G2772" s="155" t="s">
        <v>295</v>
      </c>
      <c r="H2772" s="155" t="s">
        <v>304</v>
      </c>
      <c r="I2772" s="157">
        <v>41913</v>
      </c>
      <c r="J2772" s="156">
        <v>5904.85</v>
      </c>
      <c r="K2772" s="167">
        <v>0.95</v>
      </c>
    </row>
    <row r="2773" spans="1:11" x14ac:dyDescent="0.25">
      <c r="A2773" s="153">
        <v>2769</v>
      </c>
      <c r="B2773" s="154" t="s">
        <v>3293</v>
      </c>
      <c r="C2773" s="154" t="s">
        <v>294</v>
      </c>
      <c r="D2773" s="154" t="s">
        <v>255</v>
      </c>
      <c r="E2773" s="155" t="s">
        <v>352</v>
      </c>
      <c r="F2773" s="156">
        <v>2918.33</v>
      </c>
      <c r="G2773" s="155" t="s">
        <v>295</v>
      </c>
      <c r="H2773" s="155" t="s">
        <v>304</v>
      </c>
      <c r="I2773" s="157">
        <v>41922</v>
      </c>
      <c r="J2773" s="156">
        <v>2728.64</v>
      </c>
      <c r="K2773" s="167">
        <v>1</v>
      </c>
    </row>
    <row r="2774" spans="1:11" x14ac:dyDescent="0.25">
      <c r="A2774" s="153">
        <v>2770</v>
      </c>
      <c r="B2774" s="154" t="s">
        <v>3294</v>
      </c>
      <c r="C2774" s="154" t="s">
        <v>294</v>
      </c>
      <c r="D2774" s="154" t="s">
        <v>255</v>
      </c>
      <c r="E2774" s="155" t="s">
        <v>352</v>
      </c>
      <c r="F2774" s="156">
        <v>10242.5</v>
      </c>
      <c r="G2774" s="155" t="s">
        <v>295</v>
      </c>
      <c r="H2774" s="155" t="s">
        <v>304</v>
      </c>
      <c r="I2774" s="157">
        <v>41977</v>
      </c>
      <c r="J2774" s="156">
        <v>9100.4599999999991</v>
      </c>
      <c r="K2774" s="167">
        <v>0.95</v>
      </c>
    </row>
    <row r="2775" spans="1:11" x14ac:dyDescent="0.25">
      <c r="A2775" s="153">
        <v>2771</v>
      </c>
      <c r="B2775" s="154" t="s">
        <v>3295</v>
      </c>
      <c r="C2775" s="154" t="s">
        <v>294</v>
      </c>
      <c r="D2775" s="154" t="s">
        <v>255</v>
      </c>
      <c r="E2775" s="155" t="s">
        <v>352</v>
      </c>
      <c r="F2775" s="156">
        <v>3780</v>
      </c>
      <c r="G2775" s="155" t="s">
        <v>295</v>
      </c>
      <c r="H2775" s="155" t="s">
        <v>330</v>
      </c>
      <c r="I2775" s="157">
        <v>42201</v>
      </c>
      <c r="J2775" s="156">
        <v>3358.53</v>
      </c>
      <c r="K2775" s="167">
        <v>0.95</v>
      </c>
    </row>
    <row r="2776" spans="1:11" x14ac:dyDescent="0.25">
      <c r="A2776" s="153">
        <v>2772</v>
      </c>
      <c r="B2776" s="154" t="s">
        <v>3296</v>
      </c>
      <c r="C2776" s="154" t="s">
        <v>294</v>
      </c>
      <c r="D2776" s="154" t="s">
        <v>255</v>
      </c>
      <c r="E2776" s="155" t="s">
        <v>352</v>
      </c>
      <c r="F2776" s="156">
        <v>1007.5</v>
      </c>
      <c r="G2776" s="155" t="s">
        <v>295</v>
      </c>
      <c r="H2776" s="155" t="s">
        <v>309</v>
      </c>
      <c r="I2776" s="157">
        <v>41922</v>
      </c>
      <c r="J2776" s="156">
        <v>897.15</v>
      </c>
      <c r="K2776" s="167">
        <v>0.95</v>
      </c>
    </row>
    <row r="2777" spans="1:11" x14ac:dyDescent="0.25">
      <c r="A2777" s="153">
        <v>2773</v>
      </c>
      <c r="B2777" s="154" t="s">
        <v>3297</v>
      </c>
      <c r="C2777" s="154" t="s">
        <v>254</v>
      </c>
      <c r="D2777" s="154" t="s">
        <v>255</v>
      </c>
      <c r="E2777" s="155" t="s">
        <v>352</v>
      </c>
      <c r="F2777" s="156">
        <v>10625</v>
      </c>
      <c r="G2777" s="155" t="s">
        <v>295</v>
      </c>
      <c r="H2777" s="155" t="s">
        <v>316</v>
      </c>
      <c r="I2777" s="157">
        <v>41897</v>
      </c>
      <c r="J2777" s="156">
        <v>9440.31</v>
      </c>
      <c r="K2777" s="167">
        <v>0.95</v>
      </c>
    </row>
    <row r="2778" spans="1:11" x14ac:dyDescent="0.25">
      <c r="A2778" s="153">
        <v>2774</v>
      </c>
      <c r="B2778" s="154" t="s">
        <v>3298</v>
      </c>
      <c r="C2778" s="154" t="s">
        <v>294</v>
      </c>
      <c r="D2778" s="154" t="s">
        <v>255</v>
      </c>
      <c r="E2778" s="155" t="s">
        <v>352</v>
      </c>
      <c r="F2778" s="156">
        <v>5302.5</v>
      </c>
      <c r="G2778" s="155" t="s">
        <v>295</v>
      </c>
      <c r="H2778" s="155" t="s">
        <v>322</v>
      </c>
      <c r="I2778" s="157">
        <v>41921</v>
      </c>
      <c r="J2778" s="156">
        <v>5302.5</v>
      </c>
      <c r="K2778" s="167">
        <v>1.07</v>
      </c>
    </row>
    <row r="2779" spans="1:11" x14ac:dyDescent="0.25">
      <c r="A2779" s="153">
        <v>2775</v>
      </c>
      <c r="B2779" s="154" t="s">
        <v>3299</v>
      </c>
      <c r="C2779" s="154" t="s">
        <v>294</v>
      </c>
      <c r="D2779" s="154" t="s">
        <v>255</v>
      </c>
      <c r="E2779" s="155" t="s">
        <v>352</v>
      </c>
      <c r="F2779" s="156">
        <v>2782.5</v>
      </c>
      <c r="G2779" s="155" t="s">
        <v>295</v>
      </c>
      <c r="H2779" s="155" t="s">
        <v>325</v>
      </c>
      <c r="I2779" s="157">
        <v>41918</v>
      </c>
      <c r="J2779" s="156">
        <v>2601.64</v>
      </c>
      <c r="K2779" s="167">
        <v>1</v>
      </c>
    </row>
    <row r="2780" spans="1:11" x14ac:dyDescent="0.25">
      <c r="A2780" s="153">
        <v>2776</v>
      </c>
      <c r="B2780" s="154" t="s">
        <v>253</v>
      </c>
      <c r="C2780" s="154" t="s">
        <v>254</v>
      </c>
      <c r="D2780" s="154" t="s">
        <v>255</v>
      </c>
      <c r="E2780" s="155" t="s">
        <v>253</v>
      </c>
      <c r="F2780" s="156" t="s">
        <v>253</v>
      </c>
      <c r="G2780" s="155" t="s">
        <v>295</v>
      </c>
      <c r="H2780" s="155" t="s">
        <v>253</v>
      </c>
      <c r="I2780" s="157" t="s">
        <v>253</v>
      </c>
      <c r="J2780" s="156" t="s">
        <v>253</v>
      </c>
      <c r="K2780" s="167" t="s">
        <v>253</v>
      </c>
    </row>
    <row r="2781" spans="1:11" x14ac:dyDescent="0.25">
      <c r="A2781" s="153">
        <v>2777</v>
      </c>
      <c r="B2781" s="154" t="s">
        <v>3300</v>
      </c>
      <c r="C2781" s="154" t="s">
        <v>294</v>
      </c>
      <c r="D2781" s="154" t="s">
        <v>255</v>
      </c>
      <c r="E2781" s="155" t="s">
        <v>352</v>
      </c>
      <c r="F2781" s="156">
        <v>5037.5</v>
      </c>
      <c r="G2781" s="155" t="s">
        <v>295</v>
      </c>
      <c r="H2781" s="155" t="s">
        <v>320</v>
      </c>
      <c r="I2781" s="157">
        <v>41929</v>
      </c>
      <c r="J2781" s="156">
        <v>4475.8100000000004</v>
      </c>
      <c r="K2781" s="167">
        <v>0.95</v>
      </c>
    </row>
    <row r="2782" spans="1:11" x14ac:dyDescent="0.25">
      <c r="A2782" s="153">
        <v>2778</v>
      </c>
      <c r="B2782" s="154" t="s">
        <v>3301</v>
      </c>
      <c r="C2782" s="154" t="s">
        <v>294</v>
      </c>
      <c r="D2782" s="154" t="s">
        <v>255</v>
      </c>
      <c r="E2782" s="155" t="s">
        <v>352</v>
      </c>
      <c r="F2782" s="156">
        <v>12915</v>
      </c>
      <c r="G2782" s="155" t="s">
        <v>295</v>
      </c>
      <c r="H2782" s="155" t="s">
        <v>322</v>
      </c>
      <c r="I2782" s="157">
        <v>41928</v>
      </c>
      <c r="J2782" s="156">
        <v>12915</v>
      </c>
      <c r="K2782" s="167">
        <v>1.07</v>
      </c>
    </row>
    <row r="2783" spans="1:11" x14ac:dyDescent="0.25">
      <c r="A2783" s="153">
        <v>2779</v>
      </c>
      <c r="B2783" s="154" t="s">
        <v>3302</v>
      </c>
      <c r="C2783" s="154" t="s">
        <v>294</v>
      </c>
      <c r="D2783" s="154" t="s">
        <v>255</v>
      </c>
      <c r="E2783" s="155" t="s">
        <v>352</v>
      </c>
      <c r="F2783" s="156">
        <v>5865</v>
      </c>
      <c r="G2783" s="155" t="s">
        <v>295</v>
      </c>
      <c r="H2783" s="155" t="s">
        <v>304</v>
      </c>
      <c r="I2783" s="157">
        <v>41922</v>
      </c>
      <c r="J2783" s="156">
        <v>5073.42</v>
      </c>
      <c r="K2783" s="167">
        <v>0.92</v>
      </c>
    </row>
    <row r="2784" spans="1:11" x14ac:dyDescent="0.25">
      <c r="A2784" s="153">
        <v>2780</v>
      </c>
      <c r="B2784" s="154" t="s">
        <v>3303</v>
      </c>
      <c r="C2784" s="154" t="s">
        <v>254</v>
      </c>
      <c r="D2784" s="154" t="s">
        <v>255</v>
      </c>
      <c r="E2784" s="155" t="s">
        <v>352</v>
      </c>
      <c r="F2784" s="156">
        <v>6937.5</v>
      </c>
      <c r="G2784" s="155" t="s">
        <v>295</v>
      </c>
      <c r="H2784" s="155" t="s">
        <v>304</v>
      </c>
      <c r="I2784" s="157">
        <v>41927</v>
      </c>
      <c r="J2784" s="156">
        <v>6163.98</v>
      </c>
      <c r="K2784" s="167">
        <v>0.95</v>
      </c>
    </row>
    <row r="2785" spans="1:11" x14ac:dyDescent="0.25">
      <c r="A2785" s="153">
        <v>2781</v>
      </c>
      <c r="B2785" s="154" t="s">
        <v>3304</v>
      </c>
      <c r="C2785" s="154" t="s">
        <v>254</v>
      </c>
      <c r="D2785" s="154" t="s">
        <v>255</v>
      </c>
      <c r="E2785" s="155" t="s">
        <v>352</v>
      </c>
      <c r="F2785" s="156">
        <v>1937.5</v>
      </c>
      <c r="G2785" s="155" t="s">
        <v>295</v>
      </c>
      <c r="H2785" s="155" t="s">
        <v>304</v>
      </c>
      <c r="I2785" s="157">
        <v>42002</v>
      </c>
      <c r="J2785" s="156">
        <v>1721.47</v>
      </c>
      <c r="K2785" s="167">
        <v>0.95</v>
      </c>
    </row>
    <row r="2786" spans="1:11" x14ac:dyDescent="0.25">
      <c r="A2786" s="153">
        <v>2782</v>
      </c>
      <c r="B2786" s="154" t="s">
        <v>253</v>
      </c>
      <c r="C2786" s="154" t="s">
        <v>254</v>
      </c>
      <c r="D2786" s="154" t="s">
        <v>255</v>
      </c>
      <c r="E2786" s="155" t="s">
        <v>253</v>
      </c>
      <c r="F2786" s="156" t="s">
        <v>253</v>
      </c>
      <c r="G2786" s="155" t="s">
        <v>295</v>
      </c>
      <c r="H2786" s="155" t="s">
        <v>253</v>
      </c>
      <c r="I2786" s="157" t="s">
        <v>253</v>
      </c>
      <c r="J2786" s="156" t="s">
        <v>253</v>
      </c>
      <c r="K2786" s="167" t="s">
        <v>253</v>
      </c>
    </row>
    <row r="2787" spans="1:11" x14ac:dyDescent="0.25">
      <c r="A2787" s="153">
        <v>2783</v>
      </c>
      <c r="B2787" s="154" t="s">
        <v>3305</v>
      </c>
      <c r="C2787" s="154" t="s">
        <v>254</v>
      </c>
      <c r="D2787" s="154" t="s">
        <v>255</v>
      </c>
      <c r="E2787" s="155" t="s">
        <v>352</v>
      </c>
      <c r="F2787" s="156">
        <v>25178.48</v>
      </c>
      <c r="G2787" s="155" t="s">
        <v>295</v>
      </c>
      <c r="H2787" s="155" t="s">
        <v>315</v>
      </c>
      <c r="I2787" s="157">
        <v>41926</v>
      </c>
      <c r="J2787" s="156">
        <v>23630</v>
      </c>
      <c r="K2787" s="167">
        <v>1</v>
      </c>
    </row>
    <row r="2788" spans="1:11" x14ac:dyDescent="0.25">
      <c r="A2788" s="153">
        <v>2784</v>
      </c>
      <c r="B2788" s="154" t="s">
        <v>3306</v>
      </c>
      <c r="C2788" s="154" t="s">
        <v>254</v>
      </c>
      <c r="D2788" s="154" t="s">
        <v>255</v>
      </c>
      <c r="E2788" s="155" t="s">
        <v>352</v>
      </c>
      <c r="F2788" s="156">
        <v>44471.519999999997</v>
      </c>
      <c r="G2788" s="155" t="s">
        <v>295</v>
      </c>
      <c r="H2788" s="155" t="s">
        <v>315</v>
      </c>
      <c r="I2788" s="157">
        <v>41939</v>
      </c>
      <c r="J2788" s="156">
        <v>41736.519999999997</v>
      </c>
      <c r="K2788" s="167">
        <v>1</v>
      </c>
    </row>
    <row r="2789" spans="1:11" x14ac:dyDescent="0.25">
      <c r="A2789" s="153">
        <v>2785</v>
      </c>
      <c r="B2789" s="154" t="s">
        <v>3307</v>
      </c>
      <c r="C2789" s="154" t="s">
        <v>294</v>
      </c>
      <c r="D2789" s="154" t="s">
        <v>255</v>
      </c>
      <c r="E2789" s="155" t="s">
        <v>352</v>
      </c>
      <c r="F2789" s="156">
        <v>4122.5</v>
      </c>
      <c r="G2789" s="155" t="s">
        <v>295</v>
      </c>
      <c r="H2789" s="155" t="s">
        <v>304</v>
      </c>
      <c r="I2789" s="157">
        <v>41922</v>
      </c>
      <c r="J2789" s="156">
        <v>3854.54</v>
      </c>
      <c r="K2789" s="167">
        <v>1</v>
      </c>
    </row>
    <row r="2790" spans="1:11" x14ac:dyDescent="0.25">
      <c r="A2790" s="153">
        <v>2786</v>
      </c>
      <c r="B2790" s="154" t="s">
        <v>3308</v>
      </c>
      <c r="C2790" s="154" t="s">
        <v>294</v>
      </c>
      <c r="D2790" s="154" t="s">
        <v>255</v>
      </c>
      <c r="E2790" s="155" t="s">
        <v>352</v>
      </c>
      <c r="F2790" s="156">
        <v>4165</v>
      </c>
      <c r="G2790" s="155" t="s">
        <v>295</v>
      </c>
      <c r="H2790" s="155" t="s">
        <v>304</v>
      </c>
      <c r="I2790" s="157">
        <v>41934</v>
      </c>
      <c r="J2790" s="156">
        <v>3894.28</v>
      </c>
      <c r="K2790" s="167">
        <v>1</v>
      </c>
    </row>
    <row r="2791" spans="1:11" x14ac:dyDescent="0.25">
      <c r="A2791" s="153">
        <v>2787</v>
      </c>
      <c r="B2791" s="154" t="s">
        <v>3309</v>
      </c>
      <c r="C2791" s="154" t="s">
        <v>254</v>
      </c>
      <c r="D2791" s="154" t="s">
        <v>255</v>
      </c>
      <c r="E2791" s="155" t="s">
        <v>352</v>
      </c>
      <c r="F2791" s="156">
        <v>2782.5</v>
      </c>
      <c r="G2791" s="155" t="s">
        <v>295</v>
      </c>
      <c r="H2791" s="155" t="s">
        <v>297</v>
      </c>
      <c r="I2791" s="157">
        <v>41933</v>
      </c>
      <c r="J2791" s="156">
        <v>2472.2399999999998</v>
      </c>
      <c r="K2791" s="167">
        <v>0.95</v>
      </c>
    </row>
    <row r="2792" spans="1:11" x14ac:dyDescent="0.25">
      <c r="A2792" s="153">
        <v>2788</v>
      </c>
      <c r="B2792" s="154" t="s">
        <v>3310</v>
      </c>
      <c r="C2792" s="154" t="s">
        <v>294</v>
      </c>
      <c r="D2792" s="154" t="s">
        <v>255</v>
      </c>
      <c r="E2792" s="155" t="s">
        <v>352</v>
      </c>
      <c r="F2792" s="156">
        <v>5407.5</v>
      </c>
      <c r="G2792" s="155" t="s">
        <v>295</v>
      </c>
      <c r="H2792" s="155" t="s">
        <v>297</v>
      </c>
      <c r="I2792" s="157">
        <v>41933</v>
      </c>
      <c r="J2792" s="156">
        <v>4804.5600000000004</v>
      </c>
      <c r="K2792" s="167">
        <v>0.95</v>
      </c>
    </row>
    <row r="2793" spans="1:11" x14ac:dyDescent="0.25">
      <c r="A2793" s="153">
        <v>2789</v>
      </c>
      <c r="B2793" s="154" t="s">
        <v>3311</v>
      </c>
      <c r="C2793" s="154" t="s">
        <v>294</v>
      </c>
      <c r="D2793" s="154" t="s">
        <v>255</v>
      </c>
      <c r="E2793" s="155" t="s">
        <v>352</v>
      </c>
      <c r="F2793" s="156">
        <v>17325</v>
      </c>
      <c r="G2793" s="155" t="s">
        <v>295</v>
      </c>
      <c r="H2793" s="155" t="s">
        <v>297</v>
      </c>
      <c r="I2793" s="157">
        <v>41940</v>
      </c>
      <c r="J2793" s="156">
        <v>15393.26</v>
      </c>
      <c r="K2793" s="167">
        <v>0.95</v>
      </c>
    </row>
    <row r="2794" spans="1:11" x14ac:dyDescent="0.25">
      <c r="A2794" s="153">
        <v>2790</v>
      </c>
      <c r="B2794" s="154" t="s">
        <v>253</v>
      </c>
      <c r="C2794" s="154" t="s">
        <v>254</v>
      </c>
      <c r="D2794" s="154" t="s">
        <v>255</v>
      </c>
      <c r="E2794" s="155" t="s">
        <v>253</v>
      </c>
      <c r="F2794" s="156" t="s">
        <v>253</v>
      </c>
      <c r="G2794" s="155" t="s">
        <v>295</v>
      </c>
      <c r="H2794" s="155" t="s">
        <v>253</v>
      </c>
      <c r="I2794" s="157" t="s">
        <v>253</v>
      </c>
      <c r="J2794" s="156" t="s">
        <v>253</v>
      </c>
      <c r="K2794" s="167" t="s">
        <v>253</v>
      </c>
    </row>
    <row r="2795" spans="1:11" x14ac:dyDescent="0.25">
      <c r="A2795" s="153">
        <v>2791</v>
      </c>
      <c r="B2795" s="154" t="s">
        <v>3312</v>
      </c>
      <c r="C2795" s="154" t="s">
        <v>254</v>
      </c>
      <c r="D2795" s="154" t="s">
        <v>255</v>
      </c>
      <c r="E2795" s="155" t="s">
        <v>352</v>
      </c>
      <c r="F2795" s="156">
        <v>51937.5</v>
      </c>
      <c r="G2795" s="155" t="s">
        <v>295</v>
      </c>
      <c r="H2795" s="155" t="s">
        <v>315</v>
      </c>
      <c r="I2795" s="157">
        <v>41928</v>
      </c>
      <c r="J2795" s="156">
        <v>48743.360000000001</v>
      </c>
      <c r="K2795" s="167">
        <v>1</v>
      </c>
    </row>
    <row r="2796" spans="1:11" x14ac:dyDescent="0.25">
      <c r="A2796" s="153">
        <v>2792</v>
      </c>
      <c r="B2796" s="154" t="s">
        <v>3313</v>
      </c>
      <c r="C2796" s="154" t="s">
        <v>254</v>
      </c>
      <c r="D2796" s="154" t="s">
        <v>255</v>
      </c>
      <c r="E2796" s="155" t="s">
        <v>352</v>
      </c>
      <c r="F2796" s="156">
        <v>9765</v>
      </c>
      <c r="G2796" s="155" t="s">
        <v>295</v>
      </c>
      <c r="H2796" s="155" t="s">
        <v>297</v>
      </c>
      <c r="I2796" s="157">
        <v>41961</v>
      </c>
      <c r="J2796" s="156">
        <v>8676.2000000000007</v>
      </c>
      <c r="K2796" s="167">
        <v>0.95</v>
      </c>
    </row>
    <row r="2797" spans="1:11" x14ac:dyDescent="0.25">
      <c r="A2797" s="153">
        <v>2793</v>
      </c>
      <c r="B2797" s="154" t="s">
        <v>3314</v>
      </c>
      <c r="C2797" s="154" t="s">
        <v>294</v>
      </c>
      <c r="D2797" s="154" t="s">
        <v>255</v>
      </c>
      <c r="E2797" s="155" t="s">
        <v>352</v>
      </c>
      <c r="F2797" s="156">
        <v>14125</v>
      </c>
      <c r="G2797" s="155" t="s">
        <v>295</v>
      </c>
      <c r="H2797" s="155" t="s">
        <v>322</v>
      </c>
      <c r="I2797" s="157">
        <v>41939</v>
      </c>
      <c r="J2797" s="156">
        <v>14125</v>
      </c>
      <c r="K2797" s="167">
        <v>1.07</v>
      </c>
    </row>
    <row r="2798" spans="1:11" x14ac:dyDescent="0.25">
      <c r="A2798" s="153">
        <v>2794</v>
      </c>
      <c r="B2798" s="154" t="s">
        <v>253</v>
      </c>
      <c r="C2798" s="154" t="s">
        <v>254</v>
      </c>
      <c r="D2798" s="154" t="s">
        <v>255</v>
      </c>
      <c r="E2798" s="155" t="s">
        <v>253</v>
      </c>
      <c r="F2798" s="156" t="s">
        <v>253</v>
      </c>
      <c r="G2798" s="155" t="s">
        <v>295</v>
      </c>
      <c r="H2798" s="155" t="s">
        <v>253</v>
      </c>
      <c r="I2798" s="157" t="s">
        <v>253</v>
      </c>
      <c r="J2798" s="156" t="s">
        <v>253</v>
      </c>
      <c r="K2798" s="167" t="s">
        <v>253</v>
      </c>
    </row>
    <row r="2799" spans="1:11" x14ac:dyDescent="0.25">
      <c r="A2799" s="153">
        <v>2795</v>
      </c>
      <c r="B2799" s="154" t="s">
        <v>3315</v>
      </c>
      <c r="C2799" s="154" t="s">
        <v>294</v>
      </c>
      <c r="D2799" s="154" t="s">
        <v>255</v>
      </c>
      <c r="E2799" s="155" t="s">
        <v>352</v>
      </c>
      <c r="F2799" s="156">
        <v>4417.5</v>
      </c>
      <c r="G2799" s="155" t="s">
        <v>295</v>
      </c>
      <c r="H2799" s="155" t="s">
        <v>309</v>
      </c>
      <c r="I2799" s="157">
        <v>42180</v>
      </c>
      <c r="J2799" s="156">
        <v>3924.95</v>
      </c>
      <c r="K2799" s="167">
        <v>0.95</v>
      </c>
    </row>
    <row r="2800" spans="1:11" x14ac:dyDescent="0.25">
      <c r="A2800" s="153">
        <v>2796</v>
      </c>
      <c r="B2800" s="154" t="s">
        <v>3316</v>
      </c>
      <c r="C2800" s="154" t="s">
        <v>254</v>
      </c>
      <c r="D2800" s="154" t="s">
        <v>255</v>
      </c>
      <c r="E2800" s="155" t="s">
        <v>352</v>
      </c>
      <c r="F2800" s="156">
        <v>25125</v>
      </c>
      <c r="G2800" s="155" t="s">
        <v>295</v>
      </c>
      <c r="H2800" s="155" t="s">
        <v>331</v>
      </c>
      <c r="I2800" s="157">
        <v>41988</v>
      </c>
      <c r="J2800" s="156">
        <v>23579.81</v>
      </c>
      <c r="K2800" s="167">
        <v>1</v>
      </c>
    </row>
    <row r="2801" spans="1:11" x14ac:dyDescent="0.25">
      <c r="A2801" s="153">
        <v>2797</v>
      </c>
      <c r="B2801" s="154" t="s">
        <v>3317</v>
      </c>
      <c r="C2801" s="154" t="s">
        <v>254</v>
      </c>
      <c r="D2801" s="154" t="s">
        <v>255</v>
      </c>
      <c r="E2801" s="155" t="s">
        <v>352</v>
      </c>
      <c r="F2801" s="156">
        <v>17587.5</v>
      </c>
      <c r="G2801" s="155" t="s">
        <v>295</v>
      </c>
      <c r="H2801" s="155" t="s">
        <v>297</v>
      </c>
      <c r="I2801" s="157">
        <v>41982</v>
      </c>
      <c r="J2801" s="156">
        <v>15626.49</v>
      </c>
      <c r="K2801" s="167">
        <v>0.95</v>
      </c>
    </row>
    <row r="2802" spans="1:11" x14ac:dyDescent="0.25">
      <c r="A2802" s="153">
        <v>2798</v>
      </c>
      <c r="B2802" s="154" t="s">
        <v>3318</v>
      </c>
      <c r="C2802" s="154" t="s">
        <v>276</v>
      </c>
      <c r="D2802" s="154" t="s">
        <v>255</v>
      </c>
      <c r="E2802" s="155" t="s">
        <v>352</v>
      </c>
      <c r="F2802" s="156">
        <v>16957.5</v>
      </c>
      <c r="G2802" s="155" t="s">
        <v>295</v>
      </c>
      <c r="H2802" s="155" t="s">
        <v>297</v>
      </c>
      <c r="I2802" s="157">
        <v>41982</v>
      </c>
      <c r="J2802" s="156">
        <v>15066.74</v>
      </c>
      <c r="K2802" s="167">
        <v>0.95</v>
      </c>
    </row>
    <row r="2803" spans="1:11" x14ac:dyDescent="0.25">
      <c r="A2803" s="153">
        <v>2799</v>
      </c>
      <c r="B2803" s="154" t="s">
        <v>3319</v>
      </c>
      <c r="C2803" s="154" t="s">
        <v>294</v>
      </c>
      <c r="D2803" s="154" t="s">
        <v>255</v>
      </c>
      <c r="E2803" s="155" t="s">
        <v>352</v>
      </c>
      <c r="F2803" s="156">
        <v>2040</v>
      </c>
      <c r="G2803" s="155" t="s">
        <v>295</v>
      </c>
      <c r="H2803" s="155" t="s">
        <v>304</v>
      </c>
      <c r="I2803" s="157">
        <v>41933</v>
      </c>
      <c r="J2803" s="156">
        <v>1907.04</v>
      </c>
      <c r="K2803" s="167">
        <v>1</v>
      </c>
    </row>
    <row r="2804" spans="1:11" x14ac:dyDescent="0.25">
      <c r="A2804" s="153">
        <v>2800</v>
      </c>
      <c r="B2804" s="154" t="s">
        <v>3320</v>
      </c>
      <c r="C2804" s="154" t="s">
        <v>254</v>
      </c>
      <c r="D2804" s="154" t="s">
        <v>255</v>
      </c>
      <c r="E2804" s="155" t="s">
        <v>352</v>
      </c>
      <c r="F2804" s="156">
        <v>11655</v>
      </c>
      <c r="G2804" s="155" t="s">
        <v>295</v>
      </c>
      <c r="H2804" s="155" t="s">
        <v>297</v>
      </c>
      <c r="I2804" s="157">
        <v>41961</v>
      </c>
      <c r="J2804" s="156">
        <v>10355.469999999999</v>
      </c>
      <c r="K2804" s="167">
        <v>0.95</v>
      </c>
    </row>
    <row r="2805" spans="1:11" x14ac:dyDescent="0.25">
      <c r="A2805" s="153">
        <v>2801</v>
      </c>
      <c r="B2805" s="154" t="s">
        <v>3321</v>
      </c>
      <c r="C2805" s="154" t="s">
        <v>254</v>
      </c>
      <c r="D2805" s="154" t="s">
        <v>255</v>
      </c>
      <c r="E2805" s="155" t="s">
        <v>352</v>
      </c>
      <c r="F2805" s="156">
        <v>2437.5</v>
      </c>
      <c r="G2805" s="155" t="s">
        <v>295</v>
      </c>
      <c r="H2805" s="155" t="s">
        <v>320</v>
      </c>
      <c r="I2805" s="157">
        <v>41947</v>
      </c>
      <c r="J2805" s="156">
        <v>2279.06</v>
      </c>
      <c r="K2805" s="167">
        <v>1</v>
      </c>
    </row>
    <row r="2806" spans="1:11" x14ac:dyDescent="0.25">
      <c r="A2806" s="153">
        <v>2802</v>
      </c>
      <c r="B2806" s="154" t="s">
        <v>3067</v>
      </c>
      <c r="C2806" s="154" t="s">
        <v>276</v>
      </c>
      <c r="D2806" s="154" t="s">
        <v>255</v>
      </c>
      <c r="E2806" s="155" t="s">
        <v>352</v>
      </c>
      <c r="F2806" s="156">
        <v>7125</v>
      </c>
      <c r="G2806" s="155" t="s">
        <v>295</v>
      </c>
      <c r="H2806" s="155" t="s">
        <v>304</v>
      </c>
      <c r="I2806" s="157">
        <v>41977</v>
      </c>
      <c r="J2806" s="156">
        <v>6330.56</v>
      </c>
      <c r="K2806" s="167">
        <v>0.95</v>
      </c>
    </row>
    <row r="2807" spans="1:11" x14ac:dyDescent="0.25">
      <c r="A2807" s="153">
        <v>2803</v>
      </c>
      <c r="B2807" s="154" t="s">
        <v>3322</v>
      </c>
      <c r="C2807" s="154" t="s">
        <v>254</v>
      </c>
      <c r="D2807" s="154" t="s">
        <v>255</v>
      </c>
      <c r="E2807" s="155" t="s">
        <v>352</v>
      </c>
      <c r="F2807" s="156">
        <v>13125</v>
      </c>
      <c r="G2807" s="155" t="s">
        <v>295</v>
      </c>
      <c r="H2807" s="155" t="s">
        <v>304</v>
      </c>
      <c r="I2807" s="157">
        <v>41977</v>
      </c>
      <c r="J2807" s="156">
        <v>11661.56</v>
      </c>
      <c r="K2807" s="167">
        <v>0.95</v>
      </c>
    </row>
    <row r="2808" spans="1:11" x14ac:dyDescent="0.25">
      <c r="A2808" s="153">
        <v>2804</v>
      </c>
      <c r="B2808" s="154" t="s">
        <v>3323</v>
      </c>
      <c r="C2808" s="154" t="s">
        <v>294</v>
      </c>
      <c r="D2808" s="154" t="s">
        <v>255</v>
      </c>
      <c r="E2808" s="155" t="s">
        <v>352</v>
      </c>
      <c r="F2808" s="156">
        <v>15687.5</v>
      </c>
      <c r="G2808" s="155" t="s">
        <v>295</v>
      </c>
      <c r="H2808" s="155" t="s">
        <v>304</v>
      </c>
      <c r="I2808" s="157">
        <v>41992</v>
      </c>
      <c r="J2808" s="156">
        <v>13938.54</v>
      </c>
      <c r="K2808" s="167">
        <v>0.95</v>
      </c>
    </row>
    <row r="2809" spans="1:11" x14ac:dyDescent="0.25">
      <c r="A2809" s="153">
        <v>2805</v>
      </c>
      <c r="B2809" s="154" t="s">
        <v>3324</v>
      </c>
      <c r="C2809" s="154" t="s">
        <v>276</v>
      </c>
      <c r="D2809" s="154" t="s">
        <v>255</v>
      </c>
      <c r="E2809" s="155" t="s">
        <v>352</v>
      </c>
      <c r="F2809" s="156">
        <v>11625</v>
      </c>
      <c r="G2809" s="155" t="s">
        <v>295</v>
      </c>
      <c r="H2809" s="155" t="s">
        <v>304</v>
      </c>
      <c r="I2809" s="157">
        <v>41982</v>
      </c>
      <c r="J2809" s="156">
        <v>10328.81</v>
      </c>
      <c r="K2809" s="167">
        <v>0.95</v>
      </c>
    </row>
    <row r="2810" spans="1:11" x14ac:dyDescent="0.25">
      <c r="A2810" s="153">
        <v>2806</v>
      </c>
      <c r="B2810" s="154" t="s">
        <v>3325</v>
      </c>
      <c r="C2810" s="154" t="s">
        <v>254</v>
      </c>
      <c r="D2810" s="154" t="s">
        <v>255</v>
      </c>
      <c r="E2810" s="155" t="s">
        <v>352</v>
      </c>
      <c r="F2810" s="156">
        <v>13562.5</v>
      </c>
      <c r="G2810" s="155" t="s">
        <v>295</v>
      </c>
      <c r="H2810" s="155" t="s">
        <v>304</v>
      </c>
      <c r="I2810" s="157">
        <v>41982</v>
      </c>
      <c r="J2810" s="156">
        <v>10050.280000000001</v>
      </c>
      <c r="K2810" s="167">
        <v>0.79</v>
      </c>
    </row>
    <row r="2811" spans="1:11" x14ac:dyDescent="0.25">
      <c r="A2811" s="153">
        <v>2807</v>
      </c>
      <c r="B2811" s="154" t="s">
        <v>3326</v>
      </c>
      <c r="C2811" s="154" t="s">
        <v>254</v>
      </c>
      <c r="D2811" s="154" t="s">
        <v>255</v>
      </c>
      <c r="E2811" s="155" t="s">
        <v>352</v>
      </c>
      <c r="F2811" s="156">
        <v>25937.5</v>
      </c>
      <c r="G2811" s="155" t="s">
        <v>295</v>
      </c>
      <c r="H2811" s="155" t="s">
        <v>322</v>
      </c>
      <c r="I2811" s="157">
        <v>41991</v>
      </c>
      <c r="J2811" s="156">
        <v>25937.5</v>
      </c>
      <c r="K2811" s="167">
        <v>1.07</v>
      </c>
    </row>
    <row r="2812" spans="1:11" x14ac:dyDescent="0.25">
      <c r="A2812" s="153">
        <v>2808</v>
      </c>
      <c r="B2812" s="154" t="s">
        <v>3327</v>
      </c>
      <c r="C2812" s="154" t="s">
        <v>254</v>
      </c>
      <c r="D2812" s="154" t="s">
        <v>255</v>
      </c>
      <c r="E2812" s="155" t="s">
        <v>352</v>
      </c>
      <c r="F2812" s="156">
        <v>21375</v>
      </c>
      <c r="G2812" s="155" t="s">
        <v>295</v>
      </c>
      <c r="H2812" s="155" t="s">
        <v>322</v>
      </c>
      <c r="I2812" s="157">
        <v>41933</v>
      </c>
      <c r="J2812" s="156">
        <v>21375</v>
      </c>
      <c r="K2812" s="167">
        <v>1.07</v>
      </c>
    </row>
    <row r="2813" spans="1:11" x14ac:dyDescent="0.25">
      <c r="A2813" s="153">
        <v>2809</v>
      </c>
      <c r="B2813" s="154" t="s">
        <v>3328</v>
      </c>
      <c r="C2813" s="154" t="s">
        <v>294</v>
      </c>
      <c r="D2813" s="154" t="s">
        <v>255</v>
      </c>
      <c r="E2813" s="155" t="s">
        <v>352</v>
      </c>
      <c r="F2813" s="156">
        <v>4760</v>
      </c>
      <c r="G2813" s="155" t="s">
        <v>295</v>
      </c>
      <c r="H2813" s="155" t="s">
        <v>304</v>
      </c>
      <c r="I2813" s="157">
        <v>41947</v>
      </c>
      <c r="J2813" s="156">
        <v>4450.6000000000004</v>
      </c>
      <c r="K2813" s="167">
        <v>1</v>
      </c>
    </row>
    <row r="2814" spans="1:11" x14ac:dyDescent="0.25">
      <c r="A2814" s="153">
        <v>2810</v>
      </c>
      <c r="B2814" s="154" t="s">
        <v>3329</v>
      </c>
      <c r="C2814" s="154" t="s">
        <v>254</v>
      </c>
      <c r="D2814" s="154" t="s">
        <v>255</v>
      </c>
      <c r="E2814" s="155" t="s">
        <v>352</v>
      </c>
      <c r="F2814" s="156">
        <v>22270.83</v>
      </c>
      <c r="G2814" s="155" t="s">
        <v>295</v>
      </c>
      <c r="H2814" s="155" t="s">
        <v>301</v>
      </c>
      <c r="I2814" s="157">
        <v>41956</v>
      </c>
      <c r="J2814" s="156">
        <v>19787.64</v>
      </c>
      <c r="K2814" s="167">
        <v>0.95</v>
      </c>
    </row>
    <row r="2815" spans="1:11" x14ac:dyDescent="0.25">
      <c r="A2815" s="153">
        <v>2811</v>
      </c>
      <c r="B2815" s="154" t="s">
        <v>3330</v>
      </c>
      <c r="C2815" s="154" t="s">
        <v>254</v>
      </c>
      <c r="D2815" s="154" t="s">
        <v>255</v>
      </c>
      <c r="E2815" s="155" t="s">
        <v>352</v>
      </c>
      <c r="F2815" s="156">
        <v>8890</v>
      </c>
      <c r="G2815" s="155" t="s">
        <v>295</v>
      </c>
      <c r="H2815" s="155" t="s">
        <v>320</v>
      </c>
      <c r="I2815" s="157" t="s">
        <v>253</v>
      </c>
      <c r="J2815" s="156">
        <v>0</v>
      </c>
      <c r="K2815" s="167">
        <v>0</v>
      </c>
    </row>
    <row r="2816" spans="1:11" x14ac:dyDescent="0.25">
      <c r="A2816" s="153">
        <v>2812</v>
      </c>
      <c r="B2816" s="154" t="s">
        <v>3331</v>
      </c>
      <c r="C2816" s="154" t="s">
        <v>294</v>
      </c>
      <c r="D2816" s="154" t="s">
        <v>255</v>
      </c>
      <c r="E2816" s="155" t="s">
        <v>352</v>
      </c>
      <c r="F2816" s="156">
        <v>5015</v>
      </c>
      <c r="G2816" s="155" t="s">
        <v>295</v>
      </c>
      <c r="H2816" s="155" t="s">
        <v>304</v>
      </c>
      <c r="I2816" s="157">
        <v>41936</v>
      </c>
      <c r="J2816" s="156">
        <v>4455.84</v>
      </c>
      <c r="K2816" s="167">
        <v>0.95</v>
      </c>
    </row>
    <row r="2817" spans="1:11" x14ac:dyDescent="0.25">
      <c r="A2817" s="153">
        <v>2813</v>
      </c>
      <c r="B2817" s="154" t="s">
        <v>3332</v>
      </c>
      <c r="C2817" s="154" t="s">
        <v>294</v>
      </c>
      <c r="D2817" s="154" t="s">
        <v>255</v>
      </c>
      <c r="E2817" s="155" t="s">
        <v>352</v>
      </c>
      <c r="F2817" s="156">
        <v>3642.5</v>
      </c>
      <c r="G2817" s="155" t="s">
        <v>295</v>
      </c>
      <c r="H2817" s="155" t="s">
        <v>320</v>
      </c>
      <c r="I2817" s="157">
        <v>41968</v>
      </c>
      <c r="J2817" s="156">
        <v>3123.01</v>
      </c>
      <c r="K2817" s="167">
        <v>0.91</v>
      </c>
    </row>
    <row r="2818" spans="1:11" x14ac:dyDescent="0.25">
      <c r="A2818" s="153">
        <v>2814</v>
      </c>
      <c r="B2818" s="154" t="s">
        <v>3333</v>
      </c>
      <c r="C2818" s="154" t="s">
        <v>254</v>
      </c>
      <c r="D2818" s="154" t="s">
        <v>255</v>
      </c>
      <c r="E2818" s="155" t="s">
        <v>352</v>
      </c>
      <c r="F2818" s="156">
        <v>4750</v>
      </c>
      <c r="G2818" s="155" t="s">
        <v>295</v>
      </c>
      <c r="H2818" s="155" t="s">
        <v>304</v>
      </c>
      <c r="I2818" s="157">
        <v>41949</v>
      </c>
      <c r="J2818" s="156">
        <v>4750</v>
      </c>
      <c r="K2818" s="167">
        <v>1.07</v>
      </c>
    </row>
    <row r="2819" spans="1:11" x14ac:dyDescent="0.25">
      <c r="A2819" s="153">
        <v>2815</v>
      </c>
      <c r="B2819" s="154" t="s">
        <v>3334</v>
      </c>
      <c r="C2819" s="154" t="s">
        <v>254</v>
      </c>
      <c r="D2819" s="154" t="s">
        <v>255</v>
      </c>
      <c r="E2819" s="155" t="s">
        <v>352</v>
      </c>
      <c r="F2819" s="156">
        <v>5937.5</v>
      </c>
      <c r="G2819" s="155" t="s">
        <v>295</v>
      </c>
      <c r="H2819" s="155" t="s">
        <v>316</v>
      </c>
      <c r="I2819" s="157">
        <v>41939</v>
      </c>
      <c r="J2819" s="156">
        <v>5275.46</v>
      </c>
      <c r="K2819" s="167">
        <v>0.95</v>
      </c>
    </row>
    <row r="2820" spans="1:11" x14ac:dyDescent="0.25">
      <c r="A2820" s="153">
        <v>2816</v>
      </c>
      <c r="B2820" s="154" t="s">
        <v>3335</v>
      </c>
      <c r="C2820" s="154" t="s">
        <v>254</v>
      </c>
      <c r="D2820" s="154" t="s">
        <v>255</v>
      </c>
      <c r="E2820" s="155" t="s">
        <v>352</v>
      </c>
      <c r="F2820" s="156">
        <v>11812.5</v>
      </c>
      <c r="G2820" s="155" t="s">
        <v>295</v>
      </c>
      <c r="H2820" s="155" t="s">
        <v>297</v>
      </c>
      <c r="I2820" s="157">
        <v>41982</v>
      </c>
      <c r="J2820" s="156">
        <v>10495.4</v>
      </c>
      <c r="K2820" s="167">
        <v>0.95</v>
      </c>
    </row>
    <row r="2821" spans="1:11" x14ac:dyDescent="0.25">
      <c r="A2821" s="153">
        <v>2817</v>
      </c>
      <c r="B2821" s="154" t="s">
        <v>3336</v>
      </c>
      <c r="C2821" s="154" t="s">
        <v>254</v>
      </c>
      <c r="D2821" s="154" t="s">
        <v>255</v>
      </c>
      <c r="E2821" s="155" t="s">
        <v>352</v>
      </c>
      <c r="F2821" s="156">
        <v>6875</v>
      </c>
      <c r="G2821" s="155" t="s">
        <v>295</v>
      </c>
      <c r="H2821" s="155" t="s">
        <v>304</v>
      </c>
      <c r="I2821" s="157">
        <v>41939</v>
      </c>
      <c r="J2821" s="156">
        <v>6108.45</v>
      </c>
      <c r="K2821" s="167">
        <v>0.95</v>
      </c>
    </row>
    <row r="2822" spans="1:11" x14ac:dyDescent="0.25">
      <c r="A2822" s="153">
        <v>2818</v>
      </c>
      <c r="B2822" s="154" t="s">
        <v>3337</v>
      </c>
      <c r="C2822" s="154" t="s">
        <v>254</v>
      </c>
      <c r="D2822" s="154" t="s">
        <v>255</v>
      </c>
      <c r="E2822" s="155" t="s">
        <v>352</v>
      </c>
      <c r="F2822" s="156">
        <v>945</v>
      </c>
      <c r="G2822" s="155" t="s">
        <v>295</v>
      </c>
      <c r="H2822" s="155" t="s">
        <v>320</v>
      </c>
      <c r="I2822" s="157" t="s">
        <v>253</v>
      </c>
      <c r="J2822" s="156">
        <v>0</v>
      </c>
      <c r="K2822" s="167">
        <v>0</v>
      </c>
    </row>
    <row r="2823" spans="1:11" x14ac:dyDescent="0.25">
      <c r="A2823" s="153">
        <v>2819</v>
      </c>
      <c r="B2823" s="154" t="s">
        <v>3338</v>
      </c>
      <c r="C2823" s="154" t="s">
        <v>254</v>
      </c>
      <c r="D2823" s="154" t="s">
        <v>255</v>
      </c>
      <c r="E2823" s="155" t="s">
        <v>352</v>
      </c>
      <c r="F2823" s="156">
        <v>8312.5</v>
      </c>
      <c r="G2823" s="155" t="s">
        <v>295</v>
      </c>
      <c r="H2823" s="155" t="s">
        <v>304</v>
      </c>
      <c r="I2823" s="157">
        <v>41957</v>
      </c>
      <c r="J2823" s="156">
        <v>7774.03</v>
      </c>
      <c r="K2823" s="167">
        <v>1</v>
      </c>
    </row>
    <row r="2824" spans="1:11" x14ac:dyDescent="0.25">
      <c r="A2824" s="153">
        <v>2820</v>
      </c>
      <c r="B2824" s="154" t="s">
        <v>3339</v>
      </c>
      <c r="C2824" s="154" t="s">
        <v>254</v>
      </c>
      <c r="D2824" s="154" t="s">
        <v>255</v>
      </c>
      <c r="E2824" s="155" t="s">
        <v>352</v>
      </c>
      <c r="F2824" s="156">
        <v>14875</v>
      </c>
      <c r="G2824" s="155" t="s">
        <v>295</v>
      </c>
      <c r="H2824" s="155" t="s">
        <v>315</v>
      </c>
      <c r="I2824" s="157">
        <v>41943</v>
      </c>
      <c r="J2824" s="156">
        <v>13960.19</v>
      </c>
      <c r="K2824" s="167">
        <v>1</v>
      </c>
    </row>
    <row r="2825" spans="1:11" x14ac:dyDescent="0.25">
      <c r="A2825" s="153">
        <v>2821</v>
      </c>
      <c r="B2825" s="154" t="s">
        <v>3340</v>
      </c>
      <c r="C2825" s="154" t="s">
        <v>254</v>
      </c>
      <c r="D2825" s="154" t="s">
        <v>255</v>
      </c>
      <c r="E2825" s="155" t="s">
        <v>352</v>
      </c>
      <c r="F2825" s="156">
        <v>18437.5</v>
      </c>
      <c r="G2825" s="155" t="s">
        <v>295</v>
      </c>
      <c r="H2825" s="155" t="s">
        <v>304</v>
      </c>
      <c r="I2825" s="157">
        <v>42100</v>
      </c>
      <c r="J2825" s="156">
        <v>16381.72</v>
      </c>
      <c r="K2825" s="167">
        <v>0.95</v>
      </c>
    </row>
    <row r="2826" spans="1:11" x14ac:dyDescent="0.25">
      <c r="A2826" s="153">
        <v>2822</v>
      </c>
      <c r="B2826" s="154" t="s">
        <v>3341</v>
      </c>
      <c r="C2826" s="154" t="s">
        <v>254</v>
      </c>
      <c r="D2826" s="154" t="s">
        <v>255</v>
      </c>
      <c r="E2826" s="155" t="s">
        <v>352</v>
      </c>
      <c r="F2826" s="156">
        <v>9312.5</v>
      </c>
      <c r="G2826" s="155" t="s">
        <v>295</v>
      </c>
      <c r="H2826" s="155" t="s">
        <v>300</v>
      </c>
      <c r="I2826" s="157">
        <v>41935</v>
      </c>
      <c r="J2826" s="156">
        <v>8739.7800000000007</v>
      </c>
      <c r="K2826" s="167">
        <v>1</v>
      </c>
    </row>
    <row r="2827" spans="1:11" x14ac:dyDescent="0.25">
      <c r="A2827" s="153">
        <v>2823</v>
      </c>
      <c r="B2827" s="154" t="s">
        <v>3342</v>
      </c>
      <c r="C2827" s="154" t="s">
        <v>254</v>
      </c>
      <c r="D2827" s="154" t="s">
        <v>255</v>
      </c>
      <c r="E2827" s="155" t="s">
        <v>352</v>
      </c>
      <c r="F2827" s="156">
        <v>4410</v>
      </c>
      <c r="G2827" s="155" t="s">
        <v>295</v>
      </c>
      <c r="H2827" s="155" t="s">
        <v>297</v>
      </c>
      <c r="I2827" s="157">
        <v>41982</v>
      </c>
      <c r="J2827" s="156">
        <v>3918.29</v>
      </c>
      <c r="K2827" s="167">
        <v>0.95</v>
      </c>
    </row>
    <row r="2828" spans="1:11" x14ac:dyDescent="0.25">
      <c r="A2828" s="153">
        <v>2824</v>
      </c>
      <c r="B2828" s="154" t="s">
        <v>3283</v>
      </c>
      <c r="C2828" s="154" t="s">
        <v>294</v>
      </c>
      <c r="D2828" s="154" t="s">
        <v>255</v>
      </c>
      <c r="E2828" s="155" t="s">
        <v>352</v>
      </c>
      <c r="F2828" s="156">
        <v>3465</v>
      </c>
      <c r="G2828" s="155" t="s">
        <v>295</v>
      </c>
      <c r="H2828" s="155" t="s">
        <v>297</v>
      </c>
      <c r="I2828" s="157">
        <v>41982</v>
      </c>
      <c r="J2828" s="156">
        <v>3078.65</v>
      </c>
      <c r="K2828" s="167">
        <v>0.95</v>
      </c>
    </row>
    <row r="2829" spans="1:11" x14ac:dyDescent="0.25">
      <c r="A2829" s="153">
        <v>2825</v>
      </c>
      <c r="B2829" s="154" t="s">
        <v>3343</v>
      </c>
      <c r="C2829" s="154" t="s">
        <v>276</v>
      </c>
      <c r="D2829" s="154" t="s">
        <v>255</v>
      </c>
      <c r="E2829" s="155" t="s">
        <v>352</v>
      </c>
      <c r="F2829" s="156">
        <v>2750</v>
      </c>
      <c r="G2829" s="155" t="s">
        <v>295</v>
      </c>
      <c r="H2829" s="155" t="s">
        <v>304</v>
      </c>
      <c r="I2829" s="157">
        <v>41948</v>
      </c>
      <c r="J2829" s="156">
        <v>2571.25</v>
      </c>
      <c r="K2829" s="167">
        <v>1</v>
      </c>
    </row>
    <row r="2830" spans="1:11" x14ac:dyDescent="0.25">
      <c r="A2830" s="153">
        <v>2826</v>
      </c>
      <c r="B2830" s="154" t="s">
        <v>3344</v>
      </c>
      <c r="C2830" s="154" t="s">
        <v>276</v>
      </c>
      <c r="D2830" s="154" t="s">
        <v>255</v>
      </c>
      <c r="E2830" s="155" t="s">
        <v>352</v>
      </c>
      <c r="F2830" s="156">
        <v>4250</v>
      </c>
      <c r="G2830" s="155" t="s">
        <v>295</v>
      </c>
      <c r="H2830" s="155" t="s">
        <v>304</v>
      </c>
      <c r="I2830" s="157">
        <v>41941</v>
      </c>
      <c r="J2830" s="156">
        <v>3973.75</v>
      </c>
      <c r="K2830" s="167">
        <v>1</v>
      </c>
    </row>
    <row r="2831" spans="1:11" x14ac:dyDescent="0.25">
      <c r="A2831" s="153">
        <v>2827</v>
      </c>
      <c r="B2831" s="154" t="s">
        <v>3345</v>
      </c>
      <c r="C2831" s="154" t="s">
        <v>294</v>
      </c>
      <c r="D2831" s="154" t="s">
        <v>255</v>
      </c>
      <c r="E2831" s="155" t="s">
        <v>352</v>
      </c>
      <c r="F2831" s="156">
        <v>2402.5</v>
      </c>
      <c r="G2831" s="155" t="s">
        <v>295</v>
      </c>
      <c r="H2831" s="155" t="s">
        <v>309</v>
      </c>
      <c r="I2831" s="157">
        <v>42180</v>
      </c>
      <c r="J2831" s="156">
        <v>2134.62</v>
      </c>
      <c r="K2831" s="167">
        <v>0.95</v>
      </c>
    </row>
    <row r="2832" spans="1:11" x14ac:dyDescent="0.25">
      <c r="A2832" s="153">
        <v>2828</v>
      </c>
      <c r="B2832" s="154" t="s">
        <v>3346</v>
      </c>
      <c r="C2832" s="154" t="s">
        <v>254</v>
      </c>
      <c r="D2832" s="154" t="s">
        <v>255</v>
      </c>
      <c r="E2832" s="155" t="s">
        <v>352</v>
      </c>
      <c r="F2832" s="156">
        <v>5417.5</v>
      </c>
      <c r="G2832" s="155" t="s">
        <v>295</v>
      </c>
      <c r="H2832" s="155" t="s">
        <v>304</v>
      </c>
      <c r="I2832" s="157">
        <v>41983</v>
      </c>
      <c r="J2832" s="156">
        <v>4813.45</v>
      </c>
      <c r="K2832" s="167">
        <v>0.95</v>
      </c>
    </row>
    <row r="2833" spans="1:11" x14ac:dyDescent="0.25">
      <c r="A2833" s="153">
        <v>2829</v>
      </c>
      <c r="B2833" s="154" t="s">
        <v>3347</v>
      </c>
      <c r="C2833" s="154" t="s">
        <v>294</v>
      </c>
      <c r="D2833" s="154" t="s">
        <v>255</v>
      </c>
      <c r="E2833" s="155" t="s">
        <v>352</v>
      </c>
      <c r="F2833" s="156">
        <v>3937.5</v>
      </c>
      <c r="G2833" s="155" t="s">
        <v>295</v>
      </c>
      <c r="H2833" s="155" t="s">
        <v>297</v>
      </c>
      <c r="I2833" s="157">
        <v>41955</v>
      </c>
      <c r="J2833" s="156">
        <v>3681.56</v>
      </c>
      <c r="K2833" s="167">
        <v>1</v>
      </c>
    </row>
    <row r="2834" spans="1:11" x14ac:dyDescent="0.25">
      <c r="A2834" s="153">
        <v>2830</v>
      </c>
      <c r="B2834" s="154" t="s">
        <v>3348</v>
      </c>
      <c r="C2834" s="154" t="s">
        <v>294</v>
      </c>
      <c r="D2834" s="154" t="s">
        <v>255</v>
      </c>
      <c r="E2834" s="155" t="s">
        <v>352</v>
      </c>
      <c r="F2834" s="156">
        <v>3400</v>
      </c>
      <c r="G2834" s="155" t="s">
        <v>295</v>
      </c>
      <c r="H2834" s="155" t="s">
        <v>304</v>
      </c>
      <c r="I2834" s="157">
        <v>41954</v>
      </c>
      <c r="J2834" s="156">
        <v>3179</v>
      </c>
      <c r="K2834" s="167">
        <v>1</v>
      </c>
    </row>
    <row r="2835" spans="1:11" x14ac:dyDescent="0.25">
      <c r="A2835" s="153">
        <v>2831</v>
      </c>
      <c r="B2835" s="154" t="s">
        <v>3349</v>
      </c>
      <c r="C2835" s="154" t="s">
        <v>294</v>
      </c>
      <c r="D2835" s="154" t="s">
        <v>255</v>
      </c>
      <c r="E2835" s="155" t="s">
        <v>352</v>
      </c>
      <c r="F2835" s="156">
        <v>4207.5</v>
      </c>
      <c r="G2835" s="155" t="s">
        <v>295</v>
      </c>
      <c r="H2835" s="155" t="s">
        <v>304</v>
      </c>
      <c r="I2835" s="157">
        <v>41947</v>
      </c>
      <c r="J2835" s="156">
        <v>3934.01</v>
      </c>
      <c r="K2835" s="167">
        <v>1</v>
      </c>
    </row>
    <row r="2836" spans="1:11" x14ac:dyDescent="0.25">
      <c r="A2836" s="153">
        <v>2832</v>
      </c>
      <c r="B2836" s="154" t="s">
        <v>3350</v>
      </c>
      <c r="C2836" s="154" t="s">
        <v>254</v>
      </c>
      <c r="D2836" s="154" t="s">
        <v>255</v>
      </c>
      <c r="E2836" s="155" t="s">
        <v>352</v>
      </c>
      <c r="F2836" s="156">
        <v>13562.5</v>
      </c>
      <c r="G2836" s="155" t="s">
        <v>295</v>
      </c>
      <c r="H2836" s="155" t="s">
        <v>304</v>
      </c>
      <c r="I2836" s="157">
        <v>41956</v>
      </c>
      <c r="J2836" s="156">
        <v>12050.3</v>
      </c>
      <c r="K2836" s="167">
        <v>0.95</v>
      </c>
    </row>
    <row r="2837" spans="1:11" x14ac:dyDescent="0.25">
      <c r="A2837" s="153">
        <v>2833</v>
      </c>
      <c r="B2837" s="154" t="s">
        <v>3351</v>
      </c>
      <c r="C2837" s="154" t="s">
        <v>254</v>
      </c>
      <c r="D2837" s="154" t="s">
        <v>255</v>
      </c>
      <c r="E2837" s="155" t="s">
        <v>352</v>
      </c>
      <c r="F2837" s="156">
        <v>7125</v>
      </c>
      <c r="G2837" s="155" t="s">
        <v>295</v>
      </c>
      <c r="H2837" s="155" t="s">
        <v>304</v>
      </c>
      <c r="I2837" s="157">
        <v>42010</v>
      </c>
      <c r="J2837" s="156">
        <v>6330.56</v>
      </c>
      <c r="K2837" s="167">
        <v>0.95</v>
      </c>
    </row>
    <row r="2838" spans="1:11" x14ac:dyDescent="0.25">
      <c r="A2838" s="153">
        <v>2834</v>
      </c>
      <c r="B2838" s="154" t="s">
        <v>3352</v>
      </c>
      <c r="C2838" s="154" t="s">
        <v>254</v>
      </c>
      <c r="D2838" s="154" t="s">
        <v>255</v>
      </c>
      <c r="E2838" s="155" t="s">
        <v>352</v>
      </c>
      <c r="F2838" s="156">
        <v>4375</v>
      </c>
      <c r="G2838" s="155" t="s">
        <v>295</v>
      </c>
      <c r="H2838" s="155" t="s">
        <v>304</v>
      </c>
      <c r="I2838" s="157">
        <v>42010</v>
      </c>
      <c r="J2838" s="156">
        <v>3887.19</v>
      </c>
      <c r="K2838" s="167">
        <v>0.95</v>
      </c>
    </row>
    <row r="2839" spans="1:11" x14ac:dyDescent="0.25">
      <c r="A2839" s="153">
        <v>2835</v>
      </c>
      <c r="B2839" s="154" t="s">
        <v>3353</v>
      </c>
      <c r="C2839" s="154" t="s">
        <v>254</v>
      </c>
      <c r="D2839" s="154" t="s">
        <v>255</v>
      </c>
      <c r="E2839" s="155" t="s">
        <v>352</v>
      </c>
      <c r="F2839" s="156">
        <v>6090</v>
      </c>
      <c r="G2839" s="155" t="s">
        <v>295</v>
      </c>
      <c r="H2839" s="155" t="s">
        <v>324</v>
      </c>
      <c r="I2839" s="157" t="s">
        <v>253</v>
      </c>
      <c r="J2839" s="156">
        <v>0</v>
      </c>
      <c r="K2839" s="167">
        <v>0</v>
      </c>
    </row>
    <row r="2840" spans="1:11" x14ac:dyDescent="0.25">
      <c r="A2840" s="153">
        <v>2836</v>
      </c>
      <c r="B2840" s="154" t="s">
        <v>3354</v>
      </c>
      <c r="C2840" s="154" t="s">
        <v>294</v>
      </c>
      <c r="D2840" s="154" t="s">
        <v>255</v>
      </c>
      <c r="E2840" s="155" t="s">
        <v>352</v>
      </c>
      <c r="F2840" s="156">
        <v>5670</v>
      </c>
      <c r="G2840" s="155" t="s">
        <v>295</v>
      </c>
      <c r="H2840" s="155" t="s">
        <v>324</v>
      </c>
      <c r="I2840" s="157">
        <v>41953</v>
      </c>
      <c r="J2840" s="156">
        <v>5301.45</v>
      </c>
      <c r="K2840" s="167">
        <v>1</v>
      </c>
    </row>
    <row r="2841" spans="1:11" x14ac:dyDescent="0.25">
      <c r="A2841" s="153">
        <v>2837</v>
      </c>
      <c r="B2841" s="154" t="s">
        <v>3355</v>
      </c>
      <c r="C2841" s="154" t="s">
        <v>294</v>
      </c>
      <c r="D2841" s="154" t="s">
        <v>255</v>
      </c>
      <c r="E2841" s="155" t="s">
        <v>352</v>
      </c>
      <c r="F2841" s="156">
        <v>7035</v>
      </c>
      <c r="G2841" s="155" t="s">
        <v>295</v>
      </c>
      <c r="H2841" s="155" t="s">
        <v>322</v>
      </c>
      <c r="I2841" s="157">
        <v>41946</v>
      </c>
      <c r="J2841" s="156">
        <v>7035</v>
      </c>
      <c r="K2841" s="167">
        <v>1.07</v>
      </c>
    </row>
    <row r="2842" spans="1:11" x14ac:dyDescent="0.25">
      <c r="A2842" s="153">
        <v>2838</v>
      </c>
      <c r="B2842" s="154" t="s">
        <v>3356</v>
      </c>
      <c r="C2842" s="154" t="s">
        <v>254</v>
      </c>
      <c r="D2842" s="154" t="s">
        <v>255</v>
      </c>
      <c r="E2842" s="155" t="s">
        <v>352</v>
      </c>
      <c r="F2842" s="156">
        <v>5775</v>
      </c>
      <c r="G2842" s="155" t="s">
        <v>295</v>
      </c>
      <c r="H2842" s="155" t="s">
        <v>297</v>
      </c>
      <c r="I2842" s="157">
        <v>41968</v>
      </c>
      <c r="J2842" s="156">
        <v>5131.09</v>
      </c>
      <c r="K2842" s="167">
        <v>0.95</v>
      </c>
    </row>
    <row r="2843" spans="1:11" x14ac:dyDescent="0.25">
      <c r="A2843" s="153">
        <v>2839</v>
      </c>
      <c r="B2843" s="154" t="s">
        <v>3357</v>
      </c>
      <c r="C2843" s="154" t="s">
        <v>294</v>
      </c>
      <c r="D2843" s="154" t="s">
        <v>255</v>
      </c>
      <c r="E2843" s="155" t="s">
        <v>352</v>
      </c>
      <c r="F2843" s="156">
        <v>14472.5</v>
      </c>
      <c r="G2843" s="155" t="s">
        <v>295</v>
      </c>
      <c r="H2843" s="155" t="s">
        <v>324</v>
      </c>
      <c r="I2843" s="157">
        <v>41948</v>
      </c>
      <c r="J2843" s="156">
        <v>13531.78</v>
      </c>
      <c r="K2843" s="167">
        <v>1</v>
      </c>
    </row>
    <row r="2844" spans="1:11" x14ac:dyDescent="0.25">
      <c r="A2844" s="153">
        <v>2840</v>
      </c>
      <c r="B2844" s="154" t="s">
        <v>3358</v>
      </c>
      <c r="C2844" s="154" t="s">
        <v>254</v>
      </c>
      <c r="D2844" s="154" t="s">
        <v>255</v>
      </c>
      <c r="E2844" s="155" t="s">
        <v>352</v>
      </c>
      <c r="F2844" s="156">
        <v>15487.5</v>
      </c>
      <c r="G2844" s="155" t="s">
        <v>295</v>
      </c>
      <c r="H2844" s="155" t="s">
        <v>324</v>
      </c>
      <c r="I2844" s="157">
        <v>41948</v>
      </c>
      <c r="J2844" s="156">
        <v>14480.81</v>
      </c>
      <c r="K2844" s="167">
        <v>1</v>
      </c>
    </row>
    <row r="2845" spans="1:11" x14ac:dyDescent="0.25">
      <c r="A2845" s="153">
        <v>2841</v>
      </c>
      <c r="B2845" s="154" t="s">
        <v>3359</v>
      </c>
      <c r="C2845" s="154" t="s">
        <v>294</v>
      </c>
      <c r="D2845" s="154" t="s">
        <v>255</v>
      </c>
      <c r="E2845" s="155" t="s">
        <v>352</v>
      </c>
      <c r="F2845" s="156">
        <v>6090</v>
      </c>
      <c r="G2845" s="155" t="s">
        <v>295</v>
      </c>
      <c r="H2845" s="155" t="s">
        <v>322</v>
      </c>
      <c r="I2845" s="157">
        <v>41956</v>
      </c>
      <c r="J2845" s="156">
        <v>6090</v>
      </c>
      <c r="K2845" s="167">
        <v>1.07</v>
      </c>
    </row>
    <row r="2846" spans="1:11" x14ac:dyDescent="0.25">
      <c r="A2846" s="153">
        <v>2842</v>
      </c>
      <c r="B2846" s="154" t="s">
        <v>3360</v>
      </c>
      <c r="C2846" s="154" t="s">
        <v>294</v>
      </c>
      <c r="D2846" s="154" t="s">
        <v>255</v>
      </c>
      <c r="E2846" s="155" t="s">
        <v>352</v>
      </c>
      <c r="F2846" s="156">
        <v>3681.25</v>
      </c>
      <c r="G2846" s="155" t="s">
        <v>295</v>
      </c>
      <c r="H2846" s="155" t="s">
        <v>309</v>
      </c>
      <c r="I2846" s="157">
        <v>42180</v>
      </c>
      <c r="J2846" s="156">
        <v>3270.79</v>
      </c>
      <c r="K2846" s="167">
        <v>0.95</v>
      </c>
    </row>
    <row r="2847" spans="1:11" x14ac:dyDescent="0.25">
      <c r="A2847" s="153">
        <v>2843</v>
      </c>
      <c r="B2847" s="154" t="s">
        <v>3361</v>
      </c>
      <c r="C2847" s="154" t="s">
        <v>276</v>
      </c>
      <c r="D2847" s="154" t="s">
        <v>255</v>
      </c>
      <c r="E2847" s="155" t="s">
        <v>352</v>
      </c>
      <c r="F2847" s="156">
        <v>3625</v>
      </c>
      <c r="G2847" s="155" t="s">
        <v>295</v>
      </c>
      <c r="H2847" s="155" t="s">
        <v>74</v>
      </c>
      <c r="I2847" s="157" t="s">
        <v>253</v>
      </c>
      <c r="J2847" s="156">
        <v>0</v>
      </c>
      <c r="K2847" s="167">
        <v>0</v>
      </c>
    </row>
    <row r="2848" spans="1:11" x14ac:dyDescent="0.25">
      <c r="A2848" s="153">
        <v>2844</v>
      </c>
      <c r="B2848" s="154" t="s">
        <v>3362</v>
      </c>
      <c r="C2848" s="154" t="s">
        <v>254</v>
      </c>
      <c r="D2848" s="154" t="s">
        <v>255</v>
      </c>
      <c r="E2848" s="155" t="s">
        <v>352</v>
      </c>
      <c r="F2848" s="156">
        <v>4187.5</v>
      </c>
      <c r="G2848" s="155" t="s">
        <v>295</v>
      </c>
      <c r="H2848" s="155" t="s">
        <v>74</v>
      </c>
      <c r="I2848" s="157">
        <v>41954</v>
      </c>
      <c r="J2848" s="156">
        <v>3915.31</v>
      </c>
      <c r="K2848" s="167">
        <v>1</v>
      </c>
    </row>
    <row r="2849" spans="1:11" x14ac:dyDescent="0.25">
      <c r="A2849" s="153">
        <v>2845</v>
      </c>
      <c r="B2849" s="154" t="s">
        <v>253</v>
      </c>
      <c r="C2849" s="154" t="s">
        <v>254</v>
      </c>
      <c r="D2849" s="154" t="s">
        <v>255</v>
      </c>
      <c r="E2849" s="155" t="s">
        <v>253</v>
      </c>
      <c r="F2849" s="156" t="s">
        <v>253</v>
      </c>
      <c r="G2849" s="155" t="s">
        <v>295</v>
      </c>
      <c r="H2849" s="155" t="s">
        <v>253</v>
      </c>
      <c r="I2849" s="157" t="s">
        <v>253</v>
      </c>
      <c r="J2849" s="156" t="s">
        <v>253</v>
      </c>
      <c r="K2849" s="167" t="s">
        <v>253</v>
      </c>
    </row>
    <row r="2850" spans="1:11" x14ac:dyDescent="0.25">
      <c r="A2850" s="153">
        <v>2846</v>
      </c>
      <c r="B2850" s="154" t="s">
        <v>253</v>
      </c>
      <c r="C2850" s="154" t="s">
        <v>254</v>
      </c>
      <c r="D2850" s="154" t="s">
        <v>255</v>
      </c>
      <c r="E2850" s="155" t="s">
        <v>253</v>
      </c>
      <c r="F2850" s="156" t="s">
        <v>253</v>
      </c>
      <c r="G2850" s="155" t="s">
        <v>295</v>
      </c>
      <c r="H2850" s="155" t="s">
        <v>253</v>
      </c>
      <c r="I2850" s="157" t="s">
        <v>253</v>
      </c>
      <c r="J2850" s="156" t="s">
        <v>253</v>
      </c>
      <c r="K2850" s="167" t="s">
        <v>253</v>
      </c>
    </row>
    <row r="2851" spans="1:11" x14ac:dyDescent="0.25">
      <c r="A2851" s="153">
        <v>2847</v>
      </c>
      <c r="B2851" s="154" t="s">
        <v>3363</v>
      </c>
      <c r="C2851" s="154" t="s">
        <v>254</v>
      </c>
      <c r="D2851" s="154" t="s">
        <v>255</v>
      </c>
      <c r="E2851" s="155" t="s">
        <v>352</v>
      </c>
      <c r="F2851" s="156">
        <v>9250</v>
      </c>
      <c r="G2851" s="155" t="s">
        <v>295</v>
      </c>
      <c r="H2851" s="155" t="s">
        <v>304</v>
      </c>
      <c r="I2851" s="157">
        <v>41956</v>
      </c>
      <c r="J2851" s="156">
        <v>8218.6299999999992</v>
      </c>
      <c r="K2851" s="167">
        <v>0.95</v>
      </c>
    </row>
    <row r="2852" spans="1:11" x14ac:dyDescent="0.25">
      <c r="A2852" s="153">
        <v>2848</v>
      </c>
      <c r="B2852" s="154" t="s">
        <v>3364</v>
      </c>
      <c r="C2852" s="154" t="s">
        <v>254</v>
      </c>
      <c r="D2852" s="154" t="s">
        <v>255</v>
      </c>
      <c r="E2852" s="155" t="s">
        <v>352</v>
      </c>
      <c r="F2852" s="156">
        <v>14437.5</v>
      </c>
      <c r="G2852" s="155" t="s">
        <v>295</v>
      </c>
      <c r="H2852" s="155" t="s">
        <v>316</v>
      </c>
      <c r="I2852" s="157">
        <v>41957</v>
      </c>
      <c r="J2852" s="156">
        <v>12827.71</v>
      </c>
      <c r="K2852" s="167">
        <v>0.95</v>
      </c>
    </row>
    <row r="2853" spans="1:11" x14ac:dyDescent="0.25">
      <c r="A2853" s="153">
        <v>2849</v>
      </c>
      <c r="B2853" s="154" t="s">
        <v>3365</v>
      </c>
      <c r="C2853" s="154" t="s">
        <v>276</v>
      </c>
      <c r="D2853" s="154" t="s">
        <v>255</v>
      </c>
      <c r="E2853" s="155" t="s">
        <v>352</v>
      </c>
      <c r="F2853" s="156">
        <v>2562.5</v>
      </c>
      <c r="G2853" s="155" t="s">
        <v>295</v>
      </c>
      <c r="H2853" s="155" t="s">
        <v>309</v>
      </c>
      <c r="I2853" s="157">
        <v>42180</v>
      </c>
      <c r="J2853" s="156">
        <v>2276.7800000000002</v>
      </c>
      <c r="K2853" s="167">
        <v>0.95</v>
      </c>
    </row>
    <row r="2854" spans="1:11" x14ac:dyDescent="0.25">
      <c r="A2854" s="153">
        <v>2850</v>
      </c>
      <c r="B2854" s="154" t="s">
        <v>253</v>
      </c>
      <c r="C2854" s="154" t="s">
        <v>254</v>
      </c>
      <c r="D2854" s="154" t="s">
        <v>255</v>
      </c>
      <c r="E2854" s="155" t="s">
        <v>253</v>
      </c>
      <c r="F2854" s="156" t="s">
        <v>253</v>
      </c>
      <c r="G2854" s="155" t="s">
        <v>295</v>
      </c>
      <c r="H2854" s="155" t="s">
        <v>253</v>
      </c>
      <c r="I2854" s="157" t="s">
        <v>253</v>
      </c>
      <c r="J2854" s="156" t="s">
        <v>253</v>
      </c>
      <c r="K2854" s="167" t="s">
        <v>253</v>
      </c>
    </row>
    <row r="2855" spans="1:11" x14ac:dyDescent="0.25">
      <c r="A2855" s="153">
        <v>2851</v>
      </c>
      <c r="B2855" s="154" t="s">
        <v>3366</v>
      </c>
      <c r="C2855" s="154" t="s">
        <v>254</v>
      </c>
      <c r="D2855" s="154" t="s">
        <v>255</v>
      </c>
      <c r="E2855" s="155" t="s">
        <v>352</v>
      </c>
      <c r="F2855" s="156">
        <v>6000</v>
      </c>
      <c r="G2855" s="155" t="s">
        <v>295</v>
      </c>
      <c r="H2855" s="155" t="s">
        <v>309</v>
      </c>
      <c r="I2855" s="157">
        <v>41956</v>
      </c>
      <c r="J2855" s="156">
        <v>5331</v>
      </c>
      <c r="K2855" s="167">
        <v>0.95</v>
      </c>
    </row>
    <row r="2856" spans="1:11" x14ac:dyDescent="0.25">
      <c r="A2856" s="153">
        <v>2852</v>
      </c>
      <c r="B2856" s="154" t="s">
        <v>3367</v>
      </c>
      <c r="C2856" s="154" t="s">
        <v>294</v>
      </c>
      <c r="D2856" s="154" t="s">
        <v>255</v>
      </c>
      <c r="E2856" s="155" t="s">
        <v>352</v>
      </c>
      <c r="F2856" s="156">
        <v>5907.5</v>
      </c>
      <c r="G2856" s="155" t="s">
        <v>295</v>
      </c>
      <c r="H2856" s="155" t="s">
        <v>304</v>
      </c>
      <c r="I2856" s="157">
        <v>41977</v>
      </c>
      <c r="J2856" s="156">
        <v>5248.81</v>
      </c>
      <c r="K2856" s="167">
        <v>0.95</v>
      </c>
    </row>
    <row r="2857" spans="1:11" x14ac:dyDescent="0.25">
      <c r="A2857" s="153">
        <v>2853</v>
      </c>
      <c r="B2857" s="154" t="s">
        <v>3368</v>
      </c>
      <c r="C2857" s="154" t="s">
        <v>294</v>
      </c>
      <c r="D2857" s="154" t="s">
        <v>255</v>
      </c>
      <c r="E2857" s="155" t="s">
        <v>352</v>
      </c>
      <c r="F2857" s="156">
        <v>8750</v>
      </c>
      <c r="G2857" s="155" t="s">
        <v>295</v>
      </c>
      <c r="H2857" s="155" t="s">
        <v>309</v>
      </c>
      <c r="I2857" s="157">
        <v>41956</v>
      </c>
      <c r="J2857" s="156">
        <v>7774.38</v>
      </c>
      <c r="K2857" s="167">
        <v>0.95</v>
      </c>
    </row>
    <row r="2858" spans="1:11" x14ac:dyDescent="0.25">
      <c r="A2858" s="153">
        <v>2854</v>
      </c>
      <c r="B2858" s="154" t="s">
        <v>3369</v>
      </c>
      <c r="C2858" s="154" t="s">
        <v>294</v>
      </c>
      <c r="D2858" s="154" t="s">
        <v>255</v>
      </c>
      <c r="E2858" s="155" t="s">
        <v>352</v>
      </c>
      <c r="F2858" s="156">
        <v>1750</v>
      </c>
      <c r="G2858" s="155" t="s">
        <v>295</v>
      </c>
      <c r="H2858" s="155" t="s">
        <v>309</v>
      </c>
      <c r="I2858" s="157">
        <v>41969</v>
      </c>
      <c r="J2858" s="156">
        <v>1554.87</v>
      </c>
      <c r="K2858" s="167">
        <v>0.95</v>
      </c>
    </row>
    <row r="2859" spans="1:11" x14ac:dyDescent="0.25">
      <c r="A2859" s="153">
        <v>2855</v>
      </c>
      <c r="B2859" s="154" t="s">
        <v>3370</v>
      </c>
      <c r="C2859" s="154" t="s">
        <v>294</v>
      </c>
      <c r="D2859" s="154" t="s">
        <v>255</v>
      </c>
      <c r="E2859" s="155" t="s">
        <v>352</v>
      </c>
      <c r="F2859" s="156">
        <v>4750</v>
      </c>
      <c r="G2859" s="155" t="s">
        <v>295</v>
      </c>
      <c r="H2859" s="155" t="s">
        <v>309</v>
      </c>
      <c r="I2859" s="157">
        <v>41969</v>
      </c>
      <c r="J2859" s="156">
        <v>4220.38</v>
      </c>
      <c r="K2859" s="167">
        <v>0.95</v>
      </c>
    </row>
    <row r="2860" spans="1:11" x14ac:dyDescent="0.25">
      <c r="A2860" s="153">
        <v>2856</v>
      </c>
      <c r="B2860" s="154" t="s">
        <v>3371</v>
      </c>
      <c r="C2860" s="154" t="s">
        <v>254</v>
      </c>
      <c r="D2860" s="154" t="s">
        <v>255</v>
      </c>
      <c r="E2860" s="155" t="s">
        <v>352</v>
      </c>
      <c r="F2860" s="156">
        <v>6457.5</v>
      </c>
      <c r="G2860" s="155" t="s">
        <v>295</v>
      </c>
      <c r="H2860" s="155" t="s">
        <v>324</v>
      </c>
      <c r="I2860" s="157">
        <v>41953</v>
      </c>
      <c r="J2860" s="156">
        <v>5694.15</v>
      </c>
      <c r="K2860" s="167">
        <v>0.94</v>
      </c>
    </row>
    <row r="2861" spans="1:11" x14ac:dyDescent="0.25">
      <c r="A2861" s="153">
        <v>2857</v>
      </c>
      <c r="B2861" s="154" t="s">
        <v>253</v>
      </c>
      <c r="C2861" s="154" t="s">
        <v>254</v>
      </c>
      <c r="D2861" s="154" t="s">
        <v>255</v>
      </c>
      <c r="E2861" s="155" t="s">
        <v>253</v>
      </c>
      <c r="F2861" s="156" t="s">
        <v>253</v>
      </c>
      <c r="G2861" s="155" t="s">
        <v>295</v>
      </c>
      <c r="H2861" s="155" t="s">
        <v>253</v>
      </c>
      <c r="I2861" s="157" t="s">
        <v>253</v>
      </c>
      <c r="J2861" s="156" t="s">
        <v>253</v>
      </c>
      <c r="K2861" s="167" t="s">
        <v>253</v>
      </c>
    </row>
    <row r="2862" spans="1:11" x14ac:dyDescent="0.25">
      <c r="A2862" s="153">
        <v>2858</v>
      </c>
      <c r="B2862" s="154" t="s">
        <v>3372</v>
      </c>
      <c r="C2862" s="154" t="s">
        <v>294</v>
      </c>
      <c r="D2862" s="154" t="s">
        <v>255</v>
      </c>
      <c r="E2862" s="155" t="s">
        <v>352</v>
      </c>
      <c r="F2862" s="156">
        <v>4055.83</v>
      </c>
      <c r="G2862" s="155" t="s">
        <v>295</v>
      </c>
      <c r="H2862" s="155" t="s">
        <v>309</v>
      </c>
      <c r="I2862" s="157">
        <v>41651</v>
      </c>
      <c r="J2862" s="156">
        <v>3603.6</v>
      </c>
      <c r="K2862" s="167">
        <v>0.95</v>
      </c>
    </row>
    <row r="2863" spans="1:11" x14ac:dyDescent="0.25">
      <c r="A2863" s="153">
        <v>2859</v>
      </c>
      <c r="B2863" s="154" t="s">
        <v>3373</v>
      </c>
      <c r="C2863" s="154" t="s">
        <v>294</v>
      </c>
      <c r="D2863" s="154" t="s">
        <v>255</v>
      </c>
      <c r="E2863" s="155" t="s">
        <v>352</v>
      </c>
      <c r="F2863" s="156">
        <v>2596.25</v>
      </c>
      <c r="G2863" s="155" t="s">
        <v>295</v>
      </c>
      <c r="H2863" s="155" t="s">
        <v>320</v>
      </c>
      <c r="I2863" s="157">
        <v>42016</v>
      </c>
      <c r="J2863" s="156">
        <v>2306.77</v>
      </c>
      <c r="K2863" s="167">
        <v>0.95</v>
      </c>
    </row>
    <row r="2864" spans="1:11" x14ac:dyDescent="0.25">
      <c r="A2864" s="153">
        <v>2860</v>
      </c>
      <c r="B2864" s="154" t="s">
        <v>3374</v>
      </c>
      <c r="C2864" s="154" t="s">
        <v>294</v>
      </c>
      <c r="D2864" s="154" t="s">
        <v>255</v>
      </c>
      <c r="E2864" s="155" t="s">
        <v>352</v>
      </c>
      <c r="F2864" s="156">
        <v>3952.5</v>
      </c>
      <c r="G2864" s="155" t="s">
        <v>295</v>
      </c>
      <c r="H2864" s="155" t="s">
        <v>304</v>
      </c>
      <c r="I2864" s="157">
        <v>41977</v>
      </c>
      <c r="J2864" s="156">
        <v>3511.8</v>
      </c>
      <c r="K2864" s="167">
        <v>0.95</v>
      </c>
    </row>
    <row r="2865" spans="1:11" x14ac:dyDescent="0.25">
      <c r="A2865" s="153">
        <v>2861</v>
      </c>
      <c r="B2865" s="154" t="s">
        <v>3375</v>
      </c>
      <c r="C2865" s="154" t="s">
        <v>276</v>
      </c>
      <c r="D2865" s="154" t="s">
        <v>255</v>
      </c>
      <c r="E2865" s="155" t="s">
        <v>352</v>
      </c>
      <c r="F2865" s="156">
        <v>1500</v>
      </c>
      <c r="G2865" s="155" t="s">
        <v>295</v>
      </c>
      <c r="H2865" s="155" t="s">
        <v>304</v>
      </c>
      <c r="I2865" s="157">
        <v>41956</v>
      </c>
      <c r="J2865" s="156">
        <v>1402.5</v>
      </c>
      <c r="K2865" s="167">
        <v>1</v>
      </c>
    </row>
    <row r="2866" spans="1:11" x14ac:dyDescent="0.25">
      <c r="A2866" s="153">
        <v>2862</v>
      </c>
      <c r="B2866" s="154" t="s">
        <v>3376</v>
      </c>
      <c r="C2866" s="154" t="s">
        <v>276</v>
      </c>
      <c r="D2866" s="154" t="s">
        <v>255</v>
      </c>
      <c r="E2866" s="155" t="s">
        <v>352</v>
      </c>
      <c r="F2866" s="156">
        <v>2937.5</v>
      </c>
      <c r="G2866" s="155" t="s">
        <v>295</v>
      </c>
      <c r="H2866" s="155" t="s">
        <v>304</v>
      </c>
      <c r="I2866" s="157">
        <v>41956</v>
      </c>
      <c r="J2866" s="156">
        <v>2746.56</v>
      </c>
      <c r="K2866" s="167">
        <v>1</v>
      </c>
    </row>
    <row r="2867" spans="1:11" x14ac:dyDescent="0.25">
      <c r="A2867" s="153">
        <v>2863</v>
      </c>
      <c r="B2867" s="154" t="s">
        <v>253</v>
      </c>
      <c r="C2867" s="154" t="s">
        <v>254</v>
      </c>
      <c r="D2867" s="154" t="s">
        <v>255</v>
      </c>
      <c r="E2867" s="155" t="s">
        <v>253</v>
      </c>
      <c r="F2867" s="156" t="s">
        <v>253</v>
      </c>
      <c r="G2867" s="155" t="s">
        <v>295</v>
      </c>
      <c r="H2867" s="155" t="s">
        <v>253</v>
      </c>
      <c r="I2867" s="157" t="s">
        <v>253</v>
      </c>
      <c r="J2867" s="156" t="s">
        <v>253</v>
      </c>
      <c r="K2867" s="167" t="s">
        <v>253</v>
      </c>
    </row>
    <row r="2868" spans="1:11" x14ac:dyDescent="0.25">
      <c r="A2868" s="153">
        <v>2864</v>
      </c>
      <c r="B2868" s="154" t="s">
        <v>3377</v>
      </c>
      <c r="C2868" s="154" t="s">
        <v>254</v>
      </c>
      <c r="D2868" s="154" t="s">
        <v>255</v>
      </c>
      <c r="E2868" s="155" t="s">
        <v>352</v>
      </c>
      <c r="F2868" s="156">
        <v>14070</v>
      </c>
      <c r="G2868" s="155" t="s">
        <v>295</v>
      </c>
      <c r="H2868" s="155" t="s">
        <v>297</v>
      </c>
      <c r="I2868" s="157">
        <v>42096</v>
      </c>
      <c r="J2868" s="156">
        <v>12501.2</v>
      </c>
      <c r="K2868" s="167">
        <v>0.95</v>
      </c>
    </row>
    <row r="2869" spans="1:11" x14ac:dyDescent="0.25">
      <c r="A2869" s="153">
        <v>2865</v>
      </c>
      <c r="B2869" s="154" t="s">
        <v>253</v>
      </c>
      <c r="C2869" s="154" t="s">
        <v>254</v>
      </c>
      <c r="D2869" s="154" t="s">
        <v>255</v>
      </c>
      <c r="E2869" s="155" t="s">
        <v>253</v>
      </c>
      <c r="F2869" s="156" t="s">
        <v>253</v>
      </c>
      <c r="G2869" s="155" t="s">
        <v>295</v>
      </c>
      <c r="H2869" s="155" t="s">
        <v>253</v>
      </c>
      <c r="I2869" s="157" t="s">
        <v>253</v>
      </c>
      <c r="J2869" s="156" t="s">
        <v>253</v>
      </c>
      <c r="K2869" s="167" t="s">
        <v>253</v>
      </c>
    </row>
    <row r="2870" spans="1:11" x14ac:dyDescent="0.25">
      <c r="A2870" s="153">
        <v>2866</v>
      </c>
      <c r="B2870" s="154" t="s">
        <v>3378</v>
      </c>
      <c r="C2870" s="154" t="s">
        <v>294</v>
      </c>
      <c r="D2870" s="154" t="s">
        <v>255</v>
      </c>
      <c r="E2870" s="155" t="s">
        <v>352</v>
      </c>
      <c r="F2870" s="156">
        <v>4987.5</v>
      </c>
      <c r="G2870" s="155" t="s">
        <v>295</v>
      </c>
      <c r="H2870" s="155" t="s">
        <v>322</v>
      </c>
      <c r="I2870" s="157">
        <v>41960</v>
      </c>
      <c r="J2870" s="156">
        <v>4987.5</v>
      </c>
      <c r="K2870" s="167">
        <v>1.07</v>
      </c>
    </row>
    <row r="2871" spans="1:11" x14ac:dyDescent="0.25">
      <c r="A2871" s="153">
        <v>2867</v>
      </c>
      <c r="B2871" s="154" t="s">
        <v>3379</v>
      </c>
      <c r="C2871" s="154" t="s">
        <v>294</v>
      </c>
      <c r="D2871" s="154" t="s">
        <v>255</v>
      </c>
      <c r="E2871" s="155" t="s">
        <v>352</v>
      </c>
      <c r="F2871" s="156">
        <v>5565</v>
      </c>
      <c r="G2871" s="155" t="s">
        <v>295</v>
      </c>
      <c r="H2871" s="155" t="s">
        <v>322</v>
      </c>
      <c r="I2871" s="157">
        <v>41962</v>
      </c>
      <c r="J2871" s="156">
        <v>5565</v>
      </c>
      <c r="K2871" s="167">
        <v>1.07</v>
      </c>
    </row>
    <row r="2872" spans="1:11" x14ac:dyDescent="0.25">
      <c r="A2872" s="153">
        <v>2868</v>
      </c>
      <c r="B2872" s="154" t="s">
        <v>3380</v>
      </c>
      <c r="C2872" s="154" t="s">
        <v>294</v>
      </c>
      <c r="D2872" s="154" t="s">
        <v>255</v>
      </c>
      <c r="E2872" s="155" t="s">
        <v>352</v>
      </c>
      <c r="F2872" s="156">
        <v>1190</v>
      </c>
      <c r="G2872" s="155" t="s">
        <v>295</v>
      </c>
      <c r="H2872" s="155" t="s">
        <v>304</v>
      </c>
      <c r="I2872" s="157">
        <v>41989</v>
      </c>
      <c r="J2872" s="156">
        <v>1057.32</v>
      </c>
      <c r="K2872" s="167">
        <v>0.95</v>
      </c>
    </row>
    <row r="2873" spans="1:11" x14ac:dyDescent="0.25">
      <c r="A2873" s="153">
        <v>2869</v>
      </c>
      <c r="B2873" s="154" t="s">
        <v>3381</v>
      </c>
      <c r="C2873" s="154" t="s">
        <v>294</v>
      </c>
      <c r="D2873" s="154" t="s">
        <v>255</v>
      </c>
      <c r="E2873" s="155" t="s">
        <v>352</v>
      </c>
      <c r="F2873" s="156">
        <v>4377.5</v>
      </c>
      <c r="G2873" s="155" t="s">
        <v>295</v>
      </c>
      <c r="H2873" s="155" t="s">
        <v>304</v>
      </c>
      <c r="I2873" s="157">
        <v>41968</v>
      </c>
      <c r="J2873" s="156">
        <v>4092.96</v>
      </c>
      <c r="K2873" s="167">
        <v>1</v>
      </c>
    </row>
    <row r="2874" spans="1:11" x14ac:dyDescent="0.25">
      <c r="A2874" s="153">
        <v>2870</v>
      </c>
      <c r="B2874" s="154" t="s">
        <v>3382</v>
      </c>
      <c r="C2874" s="154" t="s">
        <v>254</v>
      </c>
      <c r="D2874" s="154" t="s">
        <v>255</v>
      </c>
      <c r="E2874" s="155" t="s">
        <v>352</v>
      </c>
      <c r="F2874" s="156">
        <v>16957.5</v>
      </c>
      <c r="G2874" s="155" t="s">
        <v>295</v>
      </c>
      <c r="H2874" s="155" t="s">
        <v>297</v>
      </c>
      <c r="I2874" s="157">
        <v>41982</v>
      </c>
      <c r="J2874" s="156">
        <v>15066.74</v>
      </c>
      <c r="K2874" s="167">
        <v>0.95</v>
      </c>
    </row>
    <row r="2875" spans="1:11" x14ac:dyDescent="0.25">
      <c r="A2875" s="153">
        <v>2871</v>
      </c>
      <c r="B2875" s="154" t="s">
        <v>3383</v>
      </c>
      <c r="C2875" s="154" t="s">
        <v>254</v>
      </c>
      <c r="D2875" s="154" t="s">
        <v>255</v>
      </c>
      <c r="E2875" s="155" t="s">
        <v>352</v>
      </c>
      <c r="F2875" s="156">
        <v>3750</v>
      </c>
      <c r="G2875" s="155" t="s">
        <v>295</v>
      </c>
      <c r="H2875" s="155" t="s">
        <v>304</v>
      </c>
      <c r="I2875" s="157">
        <v>41978</v>
      </c>
      <c r="J2875" s="156">
        <v>3331.88</v>
      </c>
      <c r="K2875" s="167">
        <v>0.95</v>
      </c>
    </row>
    <row r="2876" spans="1:11" x14ac:dyDescent="0.25">
      <c r="A2876" s="153">
        <v>2872</v>
      </c>
      <c r="B2876" s="154" t="s">
        <v>3384</v>
      </c>
      <c r="C2876" s="154" t="s">
        <v>254</v>
      </c>
      <c r="D2876" s="154" t="s">
        <v>255</v>
      </c>
      <c r="E2876" s="155" t="s">
        <v>352</v>
      </c>
      <c r="F2876" s="156">
        <v>4875</v>
      </c>
      <c r="G2876" s="155" t="s">
        <v>295</v>
      </c>
      <c r="H2876" s="155" t="s">
        <v>322</v>
      </c>
      <c r="I2876" s="157">
        <v>41969</v>
      </c>
      <c r="J2876" s="156">
        <v>4875</v>
      </c>
      <c r="K2876" s="167">
        <v>1.07</v>
      </c>
    </row>
    <row r="2877" spans="1:11" x14ac:dyDescent="0.25">
      <c r="A2877" s="153">
        <v>2873</v>
      </c>
      <c r="B2877" s="154" t="s">
        <v>3385</v>
      </c>
      <c r="C2877" s="154" t="s">
        <v>294</v>
      </c>
      <c r="D2877" s="154" t="s">
        <v>255</v>
      </c>
      <c r="E2877" s="155" t="s">
        <v>352</v>
      </c>
      <c r="F2877" s="156">
        <v>6573.33</v>
      </c>
      <c r="G2877" s="155" t="s">
        <v>295</v>
      </c>
      <c r="H2877" s="155" t="s">
        <v>304</v>
      </c>
      <c r="I2877" s="157">
        <v>41983</v>
      </c>
      <c r="J2877" s="156">
        <v>5840.4</v>
      </c>
      <c r="K2877" s="167">
        <v>0.95</v>
      </c>
    </row>
    <row r="2878" spans="1:11" x14ac:dyDescent="0.25">
      <c r="A2878" s="153">
        <v>2874</v>
      </c>
      <c r="B2878" s="154" t="s">
        <v>3386</v>
      </c>
      <c r="C2878" s="154" t="s">
        <v>254</v>
      </c>
      <c r="D2878" s="154" t="s">
        <v>255</v>
      </c>
      <c r="E2878" s="155" t="s">
        <v>352</v>
      </c>
      <c r="F2878" s="156">
        <v>18645.830000000002</v>
      </c>
      <c r="G2878" s="155" t="s">
        <v>295</v>
      </c>
      <c r="H2878" s="155" t="s">
        <v>304</v>
      </c>
      <c r="I2878" s="157">
        <v>41962</v>
      </c>
      <c r="J2878" s="156">
        <v>16566.849999999999</v>
      </c>
      <c r="K2878" s="167">
        <v>0.95</v>
      </c>
    </row>
    <row r="2879" spans="1:11" x14ac:dyDescent="0.25">
      <c r="A2879" s="153">
        <v>2875</v>
      </c>
      <c r="B2879" s="154" t="s">
        <v>3387</v>
      </c>
      <c r="C2879" s="154" t="s">
        <v>294</v>
      </c>
      <c r="D2879" s="154" t="s">
        <v>255</v>
      </c>
      <c r="E2879" s="155">
        <v>41927</v>
      </c>
      <c r="F2879" s="156">
        <v>4887.5</v>
      </c>
      <c r="G2879" s="155" t="s">
        <v>295</v>
      </c>
      <c r="H2879" s="155" t="s">
        <v>304</v>
      </c>
      <c r="I2879" s="157">
        <v>42094</v>
      </c>
      <c r="J2879" s="156">
        <v>4342.54</v>
      </c>
      <c r="K2879" s="167">
        <v>0.95</v>
      </c>
    </row>
    <row r="2880" spans="1:11" x14ac:dyDescent="0.25">
      <c r="A2880" s="153">
        <v>2876</v>
      </c>
      <c r="B2880" s="154" t="s">
        <v>3388</v>
      </c>
      <c r="C2880" s="154" t="s">
        <v>294</v>
      </c>
      <c r="D2880" s="154" t="s">
        <v>255</v>
      </c>
      <c r="E2880" s="155" t="s">
        <v>352</v>
      </c>
      <c r="F2880" s="156">
        <v>4437.5</v>
      </c>
      <c r="G2880" s="155" t="s">
        <v>295</v>
      </c>
      <c r="H2880" s="155" t="s">
        <v>74</v>
      </c>
      <c r="I2880" s="157">
        <v>41969</v>
      </c>
      <c r="J2880" s="156">
        <v>3748</v>
      </c>
      <c r="K2880" s="167">
        <v>0.9</v>
      </c>
    </row>
    <row r="2881" spans="1:11" x14ac:dyDescent="0.25">
      <c r="A2881" s="153">
        <v>2877</v>
      </c>
      <c r="B2881" s="154" t="s">
        <v>3389</v>
      </c>
      <c r="C2881" s="154" t="s">
        <v>294</v>
      </c>
      <c r="D2881" s="154" t="s">
        <v>255</v>
      </c>
      <c r="E2881" s="155" t="s">
        <v>352</v>
      </c>
      <c r="F2881" s="156">
        <v>4107</v>
      </c>
      <c r="G2881" s="155" t="s">
        <v>295</v>
      </c>
      <c r="H2881" s="155" t="s">
        <v>320</v>
      </c>
      <c r="I2881" s="157">
        <v>41982</v>
      </c>
      <c r="J2881" s="156">
        <v>3840.51</v>
      </c>
      <c r="K2881" s="167">
        <v>1</v>
      </c>
    </row>
    <row r="2882" spans="1:11" x14ac:dyDescent="0.25">
      <c r="A2882" s="153">
        <v>2878</v>
      </c>
      <c r="B2882" s="154" t="s">
        <v>3390</v>
      </c>
      <c r="C2882" s="154" t="s">
        <v>276</v>
      </c>
      <c r="D2882" s="154" t="s">
        <v>255</v>
      </c>
      <c r="E2882" s="155" t="s">
        <v>352</v>
      </c>
      <c r="F2882" s="156">
        <v>6687.5</v>
      </c>
      <c r="G2882" s="155" t="s">
        <v>295</v>
      </c>
      <c r="H2882" s="155" t="s">
        <v>304</v>
      </c>
      <c r="I2882" s="157">
        <v>41977</v>
      </c>
      <c r="J2882" s="156">
        <v>5941.84</v>
      </c>
      <c r="K2882" s="167">
        <v>0.95</v>
      </c>
    </row>
    <row r="2883" spans="1:11" x14ac:dyDescent="0.25">
      <c r="A2883" s="153">
        <v>2879</v>
      </c>
      <c r="B2883" s="154" t="s">
        <v>3391</v>
      </c>
      <c r="C2883" s="154" t="s">
        <v>294</v>
      </c>
      <c r="D2883" s="154" t="s">
        <v>255</v>
      </c>
      <c r="E2883" s="155" t="s">
        <v>352</v>
      </c>
      <c r="F2883" s="156">
        <v>10437.5</v>
      </c>
      <c r="G2883" s="155" t="s">
        <v>295</v>
      </c>
      <c r="H2883" s="155" t="s">
        <v>300</v>
      </c>
      <c r="I2883" s="157">
        <v>41974</v>
      </c>
      <c r="J2883" s="156">
        <v>9795.59</v>
      </c>
      <c r="K2883" s="167">
        <v>1</v>
      </c>
    </row>
    <row r="2884" spans="1:11" x14ac:dyDescent="0.25">
      <c r="A2884" s="153">
        <v>2880</v>
      </c>
      <c r="B2884" s="154" t="s">
        <v>3392</v>
      </c>
      <c r="C2884" s="154" t="s">
        <v>294</v>
      </c>
      <c r="D2884" s="154" t="s">
        <v>255</v>
      </c>
      <c r="E2884" s="155" t="s">
        <v>352</v>
      </c>
      <c r="F2884" s="156">
        <v>6729.17</v>
      </c>
      <c r="G2884" s="155" t="s">
        <v>295</v>
      </c>
      <c r="H2884" s="155" t="s">
        <v>316</v>
      </c>
      <c r="I2884" s="157">
        <v>41970</v>
      </c>
      <c r="J2884" s="156">
        <v>5978.88</v>
      </c>
      <c r="K2884" s="167">
        <v>0.95</v>
      </c>
    </row>
    <row r="2885" spans="1:11" x14ac:dyDescent="0.25">
      <c r="A2885" s="153">
        <v>2881</v>
      </c>
      <c r="B2885" s="154" t="s">
        <v>3393</v>
      </c>
      <c r="C2885" s="154" t="s">
        <v>294</v>
      </c>
      <c r="D2885" s="154" t="s">
        <v>255</v>
      </c>
      <c r="E2885" s="155" t="s">
        <v>352</v>
      </c>
      <c r="F2885" s="156">
        <v>3570</v>
      </c>
      <c r="G2885" s="155" t="s">
        <v>295</v>
      </c>
      <c r="H2885" s="155" t="s">
        <v>304</v>
      </c>
      <c r="I2885" s="157">
        <v>41970</v>
      </c>
      <c r="J2885" s="156">
        <v>3337.95</v>
      </c>
      <c r="K2885" s="167">
        <v>1</v>
      </c>
    </row>
    <row r="2886" spans="1:11" x14ac:dyDescent="0.25">
      <c r="A2886" s="153">
        <v>2882</v>
      </c>
      <c r="B2886" s="154" t="s">
        <v>3394</v>
      </c>
      <c r="C2886" s="154" t="s">
        <v>294</v>
      </c>
      <c r="D2886" s="154" t="s">
        <v>255</v>
      </c>
      <c r="E2886" s="155" t="s">
        <v>352</v>
      </c>
      <c r="F2886" s="156">
        <v>9979.17</v>
      </c>
      <c r="G2886" s="155" t="s">
        <v>295</v>
      </c>
      <c r="H2886" s="155" t="s">
        <v>304</v>
      </c>
      <c r="I2886" s="157">
        <v>41968</v>
      </c>
      <c r="J2886" s="156">
        <v>8866.51</v>
      </c>
      <c r="K2886" s="167">
        <v>0.95</v>
      </c>
    </row>
    <row r="2887" spans="1:11" x14ac:dyDescent="0.25">
      <c r="A2887" s="153">
        <v>2883</v>
      </c>
      <c r="B2887" s="154" t="s">
        <v>3395</v>
      </c>
      <c r="C2887" s="154" t="s">
        <v>294</v>
      </c>
      <c r="D2887" s="154" t="s">
        <v>255</v>
      </c>
      <c r="E2887" s="155" t="s">
        <v>352</v>
      </c>
      <c r="F2887" s="156">
        <v>935</v>
      </c>
      <c r="G2887" s="155" t="s">
        <v>295</v>
      </c>
      <c r="H2887" s="155" t="s">
        <v>304</v>
      </c>
      <c r="I2887" s="157">
        <v>41974</v>
      </c>
      <c r="J2887" s="156">
        <v>874.23</v>
      </c>
      <c r="K2887" s="167">
        <v>1</v>
      </c>
    </row>
    <row r="2888" spans="1:11" x14ac:dyDescent="0.25">
      <c r="A2888" s="153">
        <v>2884</v>
      </c>
      <c r="B2888" s="154" t="s">
        <v>3396</v>
      </c>
      <c r="C2888" s="154" t="s">
        <v>294</v>
      </c>
      <c r="D2888" s="154" t="s">
        <v>255</v>
      </c>
      <c r="E2888" s="155">
        <v>41936</v>
      </c>
      <c r="F2888" s="156">
        <v>9229.17</v>
      </c>
      <c r="G2888" s="155" t="s">
        <v>295</v>
      </c>
      <c r="H2888" s="155" t="s">
        <v>304</v>
      </c>
      <c r="I2888" s="157">
        <v>41983</v>
      </c>
      <c r="J2888" s="156">
        <v>8200.1200000000008</v>
      </c>
      <c r="K2888" s="167">
        <v>0.95</v>
      </c>
    </row>
    <row r="2889" spans="1:11" x14ac:dyDescent="0.25">
      <c r="A2889" s="153">
        <v>2885</v>
      </c>
      <c r="B2889" s="154" t="s">
        <v>3397</v>
      </c>
      <c r="C2889" s="154" t="s">
        <v>254</v>
      </c>
      <c r="D2889" s="154" t="s">
        <v>255</v>
      </c>
      <c r="E2889" s="155">
        <v>40605</v>
      </c>
      <c r="F2889" s="156">
        <v>14281.31</v>
      </c>
      <c r="G2889" s="155" t="s">
        <v>295</v>
      </c>
      <c r="H2889" s="155" t="s">
        <v>74</v>
      </c>
      <c r="I2889" s="157">
        <v>41984</v>
      </c>
      <c r="J2889" s="156">
        <v>12688.94</v>
      </c>
      <c r="K2889" s="167">
        <v>0.95</v>
      </c>
    </row>
    <row r="2890" spans="1:11" x14ac:dyDescent="0.25">
      <c r="A2890" s="153">
        <v>2886</v>
      </c>
      <c r="B2890" s="154" t="s">
        <v>3398</v>
      </c>
      <c r="C2890" s="154" t="s">
        <v>254</v>
      </c>
      <c r="D2890" s="154" t="s">
        <v>255</v>
      </c>
      <c r="E2890" s="155">
        <v>40605</v>
      </c>
      <c r="F2890" s="156">
        <v>3499.13</v>
      </c>
      <c r="G2890" s="155" t="s">
        <v>295</v>
      </c>
      <c r="H2890" s="155" t="s">
        <v>74</v>
      </c>
      <c r="I2890" s="157">
        <v>41984</v>
      </c>
      <c r="J2890" s="156">
        <v>2893.93</v>
      </c>
      <c r="K2890" s="167">
        <v>0.88</v>
      </c>
    </row>
    <row r="2891" spans="1:11" x14ac:dyDescent="0.25">
      <c r="A2891" s="153">
        <v>2887</v>
      </c>
      <c r="B2891" s="154" t="s">
        <v>3399</v>
      </c>
      <c r="C2891" s="154" t="s">
        <v>254</v>
      </c>
      <c r="D2891" s="154" t="s">
        <v>255</v>
      </c>
      <c r="E2891" s="155" t="s">
        <v>352</v>
      </c>
      <c r="F2891" s="156">
        <v>9625</v>
      </c>
      <c r="G2891" s="155" t="s">
        <v>295</v>
      </c>
      <c r="H2891" s="155" t="s">
        <v>304</v>
      </c>
      <c r="I2891" s="157">
        <v>41976</v>
      </c>
      <c r="J2891" s="156">
        <v>8551.82</v>
      </c>
      <c r="K2891" s="167">
        <v>0.95</v>
      </c>
    </row>
    <row r="2892" spans="1:11" x14ac:dyDescent="0.25">
      <c r="A2892" s="153">
        <v>2888</v>
      </c>
      <c r="B2892" s="154" t="s">
        <v>3400</v>
      </c>
      <c r="C2892" s="154" t="s">
        <v>254</v>
      </c>
      <c r="D2892" s="154" t="s">
        <v>255</v>
      </c>
      <c r="E2892" s="155" t="s">
        <v>352</v>
      </c>
      <c r="F2892" s="156">
        <v>27750</v>
      </c>
      <c r="G2892" s="155" t="s">
        <v>295</v>
      </c>
      <c r="H2892" s="155" t="s">
        <v>304</v>
      </c>
      <c r="I2892" s="157">
        <v>41977</v>
      </c>
      <c r="J2892" s="156">
        <v>24655.88</v>
      </c>
      <c r="K2892" s="167">
        <v>0.95</v>
      </c>
    </row>
    <row r="2893" spans="1:11" x14ac:dyDescent="0.25">
      <c r="A2893" s="153">
        <v>2889</v>
      </c>
      <c r="B2893" s="154" t="s">
        <v>3401</v>
      </c>
      <c r="C2893" s="154" t="s">
        <v>294</v>
      </c>
      <c r="D2893" s="154" t="s">
        <v>255</v>
      </c>
      <c r="E2893" s="155" t="s">
        <v>352</v>
      </c>
      <c r="F2893" s="156">
        <v>9125</v>
      </c>
      <c r="G2893" s="155" t="s">
        <v>295</v>
      </c>
      <c r="H2893" s="155" t="s">
        <v>322</v>
      </c>
      <c r="I2893" s="157">
        <v>41977</v>
      </c>
      <c r="J2893" s="156">
        <v>9125</v>
      </c>
      <c r="K2893" s="167">
        <v>1.07</v>
      </c>
    </row>
    <row r="2894" spans="1:11" x14ac:dyDescent="0.25">
      <c r="A2894" s="153">
        <v>2890</v>
      </c>
      <c r="B2894" s="154" t="s">
        <v>3402</v>
      </c>
      <c r="C2894" s="154" t="s">
        <v>254</v>
      </c>
      <c r="D2894" s="154" t="s">
        <v>255</v>
      </c>
      <c r="E2894" s="155" t="s">
        <v>352</v>
      </c>
      <c r="F2894" s="156">
        <v>49150.5</v>
      </c>
      <c r="G2894" s="155" t="s">
        <v>295</v>
      </c>
      <c r="H2894" s="155" t="s">
        <v>297</v>
      </c>
      <c r="I2894" s="157">
        <v>41989</v>
      </c>
      <c r="J2894" s="156">
        <v>43670.22</v>
      </c>
      <c r="K2894" s="167">
        <v>0.95</v>
      </c>
    </row>
    <row r="2895" spans="1:11" x14ac:dyDescent="0.25">
      <c r="A2895" s="153">
        <v>2891</v>
      </c>
      <c r="B2895" s="154" t="s">
        <v>3403</v>
      </c>
      <c r="C2895" s="154" t="s">
        <v>294</v>
      </c>
      <c r="D2895" s="154" t="s">
        <v>255</v>
      </c>
      <c r="E2895" s="155">
        <v>41943</v>
      </c>
      <c r="F2895" s="156">
        <v>5932.5</v>
      </c>
      <c r="G2895" s="155" t="s">
        <v>295</v>
      </c>
      <c r="H2895" s="155" t="s">
        <v>322</v>
      </c>
      <c r="I2895" s="157">
        <v>41977</v>
      </c>
      <c r="J2895" s="156">
        <v>5932.5</v>
      </c>
      <c r="K2895" s="167">
        <v>1.07</v>
      </c>
    </row>
    <row r="2896" spans="1:11" x14ac:dyDescent="0.25">
      <c r="A2896" s="153">
        <v>2892</v>
      </c>
      <c r="B2896" s="154" t="s">
        <v>3404</v>
      </c>
      <c r="C2896" s="154" t="s">
        <v>294</v>
      </c>
      <c r="D2896" s="154" t="s">
        <v>255</v>
      </c>
      <c r="E2896" s="155" t="s">
        <v>352</v>
      </c>
      <c r="F2896" s="156">
        <v>19062.5</v>
      </c>
      <c r="G2896" s="155" t="s">
        <v>295</v>
      </c>
      <c r="H2896" s="155" t="s">
        <v>304</v>
      </c>
      <c r="I2896" s="157">
        <v>41977</v>
      </c>
      <c r="J2896" s="156">
        <v>16937.03</v>
      </c>
      <c r="K2896" s="167">
        <v>0.95</v>
      </c>
    </row>
    <row r="2897" spans="1:11" x14ac:dyDescent="0.25">
      <c r="A2897" s="153">
        <v>2893</v>
      </c>
      <c r="B2897" s="154" t="s">
        <v>3405</v>
      </c>
      <c r="C2897" s="154" t="s">
        <v>254</v>
      </c>
      <c r="D2897" s="154" t="s">
        <v>255</v>
      </c>
      <c r="E2897" s="155" t="s">
        <v>352</v>
      </c>
      <c r="F2897" s="156">
        <v>20625</v>
      </c>
      <c r="G2897" s="155" t="s">
        <v>295</v>
      </c>
      <c r="H2897" s="155" t="s">
        <v>304</v>
      </c>
      <c r="I2897" s="157">
        <v>41977</v>
      </c>
      <c r="J2897" s="156">
        <v>18325.310000000001</v>
      </c>
      <c r="K2897" s="167">
        <v>0.95</v>
      </c>
    </row>
    <row r="2898" spans="1:11" x14ac:dyDescent="0.25">
      <c r="A2898" s="153">
        <v>2894</v>
      </c>
      <c r="B2898" s="154" t="s">
        <v>3406</v>
      </c>
      <c r="C2898" s="154" t="s">
        <v>254</v>
      </c>
      <c r="D2898" s="154" t="s">
        <v>255</v>
      </c>
      <c r="E2898" s="155" t="s">
        <v>352</v>
      </c>
      <c r="F2898" s="156">
        <v>9625</v>
      </c>
      <c r="G2898" s="155" t="s">
        <v>295</v>
      </c>
      <c r="H2898" s="155" t="s">
        <v>324</v>
      </c>
      <c r="I2898" s="157">
        <v>41988</v>
      </c>
      <c r="J2898" s="156">
        <v>8334.1</v>
      </c>
      <c r="K2898" s="167">
        <v>0.92</v>
      </c>
    </row>
    <row r="2899" spans="1:11" x14ac:dyDescent="0.25">
      <c r="A2899" s="153">
        <v>2895</v>
      </c>
      <c r="B2899" s="154" t="s">
        <v>3407</v>
      </c>
      <c r="C2899" s="154" t="s">
        <v>254</v>
      </c>
      <c r="D2899" s="154" t="s">
        <v>255</v>
      </c>
      <c r="E2899" s="155" t="s">
        <v>352</v>
      </c>
      <c r="F2899" s="156">
        <v>8662.5</v>
      </c>
      <c r="G2899" s="155" t="s">
        <v>295</v>
      </c>
      <c r="H2899" s="155" t="s">
        <v>324</v>
      </c>
      <c r="I2899" s="157">
        <v>41988</v>
      </c>
      <c r="J2899" s="156">
        <v>7696.63</v>
      </c>
      <c r="K2899" s="167">
        <v>0.95</v>
      </c>
    </row>
    <row r="2900" spans="1:11" x14ac:dyDescent="0.25">
      <c r="A2900" s="153">
        <v>2896</v>
      </c>
      <c r="B2900" s="154" t="s">
        <v>3408</v>
      </c>
      <c r="C2900" s="154" t="s">
        <v>276</v>
      </c>
      <c r="D2900" s="154" t="s">
        <v>255</v>
      </c>
      <c r="E2900" s="155" t="s">
        <v>352</v>
      </c>
      <c r="F2900" s="156">
        <v>5617.5</v>
      </c>
      <c r="G2900" s="155" t="s">
        <v>295</v>
      </c>
      <c r="H2900" s="155" t="s">
        <v>324</v>
      </c>
      <c r="I2900" s="157">
        <v>41960</v>
      </c>
      <c r="J2900" s="156">
        <v>5252.36</v>
      </c>
      <c r="K2900" s="167">
        <v>1</v>
      </c>
    </row>
    <row r="2901" spans="1:11" x14ac:dyDescent="0.25">
      <c r="A2901" s="153">
        <v>2897</v>
      </c>
      <c r="B2901" s="154" t="s">
        <v>3408</v>
      </c>
      <c r="C2901" s="154" t="s">
        <v>276</v>
      </c>
      <c r="D2901" s="154" t="s">
        <v>255</v>
      </c>
      <c r="E2901" s="155" t="s">
        <v>352</v>
      </c>
      <c r="F2901" s="156">
        <v>2520</v>
      </c>
      <c r="G2901" s="155" t="s">
        <v>295</v>
      </c>
      <c r="H2901" s="155" t="s">
        <v>324</v>
      </c>
      <c r="I2901" s="157">
        <v>41988</v>
      </c>
      <c r="J2901" s="156">
        <v>2239.02</v>
      </c>
      <c r="K2901" s="167">
        <v>0.95</v>
      </c>
    </row>
    <row r="2902" spans="1:11" x14ac:dyDescent="0.25">
      <c r="A2902" s="153">
        <v>2898</v>
      </c>
      <c r="B2902" s="154" t="s">
        <v>3409</v>
      </c>
      <c r="C2902" s="154" t="s">
        <v>276</v>
      </c>
      <c r="D2902" s="154" t="s">
        <v>255</v>
      </c>
      <c r="E2902" s="155" t="s">
        <v>352</v>
      </c>
      <c r="F2902" s="156">
        <v>2062.5</v>
      </c>
      <c r="G2902" s="155" t="s">
        <v>295</v>
      </c>
      <c r="H2902" s="155" t="s">
        <v>304</v>
      </c>
      <c r="I2902" s="157">
        <v>41977</v>
      </c>
      <c r="J2902" s="156">
        <v>1928.44</v>
      </c>
      <c r="K2902" s="167">
        <v>1</v>
      </c>
    </row>
    <row r="2903" spans="1:11" x14ac:dyDescent="0.25">
      <c r="A2903" s="153">
        <v>2899</v>
      </c>
      <c r="B2903" s="154" t="s">
        <v>3410</v>
      </c>
      <c r="C2903" s="154" t="s">
        <v>294</v>
      </c>
      <c r="D2903" s="154" t="s">
        <v>255</v>
      </c>
      <c r="E2903" s="155" t="s">
        <v>352</v>
      </c>
      <c r="F2903" s="156">
        <v>5250</v>
      </c>
      <c r="G2903" s="155" t="s">
        <v>295</v>
      </c>
      <c r="H2903" s="155" t="s">
        <v>309</v>
      </c>
      <c r="I2903" s="157">
        <v>42002</v>
      </c>
      <c r="J2903" s="156">
        <v>4664.63</v>
      </c>
      <c r="K2903" s="167">
        <v>0.95</v>
      </c>
    </row>
    <row r="2904" spans="1:11" x14ac:dyDescent="0.25">
      <c r="A2904" s="153">
        <v>2900</v>
      </c>
      <c r="B2904" s="154" t="s">
        <v>253</v>
      </c>
      <c r="C2904" s="154" t="s">
        <v>254</v>
      </c>
      <c r="D2904" s="154" t="s">
        <v>255</v>
      </c>
      <c r="E2904" s="155" t="s">
        <v>253</v>
      </c>
      <c r="F2904" s="156" t="s">
        <v>253</v>
      </c>
      <c r="G2904" s="155" t="s">
        <v>295</v>
      </c>
      <c r="H2904" s="155" t="s">
        <v>253</v>
      </c>
      <c r="I2904" s="157" t="s">
        <v>253</v>
      </c>
      <c r="J2904" s="156" t="s">
        <v>253</v>
      </c>
      <c r="K2904" s="167" t="s">
        <v>253</v>
      </c>
    </row>
    <row r="2905" spans="1:11" x14ac:dyDescent="0.25">
      <c r="A2905" s="153">
        <v>2901</v>
      </c>
      <c r="B2905" s="154" t="s">
        <v>3411</v>
      </c>
      <c r="C2905" s="154" t="s">
        <v>294</v>
      </c>
      <c r="D2905" s="154" t="s">
        <v>255</v>
      </c>
      <c r="E2905" s="155" t="s">
        <v>352</v>
      </c>
      <c r="F2905" s="156">
        <v>1207.9000000000001</v>
      </c>
      <c r="G2905" s="155" t="s">
        <v>295</v>
      </c>
      <c r="H2905" s="155" t="s">
        <v>304</v>
      </c>
      <c r="I2905" s="157">
        <v>41983</v>
      </c>
      <c r="J2905" s="156">
        <v>1073.22</v>
      </c>
      <c r="K2905" s="167">
        <v>0.95</v>
      </c>
    </row>
    <row r="2906" spans="1:11" x14ac:dyDescent="0.25">
      <c r="A2906" s="153">
        <v>2902</v>
      </c>
      <c r="B2906" s="154" t="s">
        <v>3412</v>
      </c>
      <c r="C2906" s="154" t="s">
        <v>294</v>
      </c>
      <c r="D2906" s="154" t="s">
        <v>255</v>
      </c>
      <c r="E2906" s="155" t="s">
        <v>352</v>
      </c>
      <c r="F2906" s="156">
        <v>13637.9</v>
      </c>
      <c r="G2906" s="155" t="s">
        <v>295</v>
      </c>
      <c r="H2906" s="155" t="s">
        <v>304</v>
      </c>
      <c r="I2906" s="157">
        <v>41981</v>
      </c>
      <c r="J2906" s="156">
        <v>12117.27</v>
      </c>
      <c r="K2906" s="167">
        <v>0.95</v>
      </c>
    </row>
    <row r="2907" spans="1:11" x14ac:dyDescent="0.25">
      <c r="A2907" s="153">
        <v>2903</v>
      </c>
      <c r="B2907" s="154" t="s">
        <v>3413</v>
      </c>
      <c r="C2907" s="154" t="s">
        <v>294</v>
      </c>
      <c r="D2907" s="154" t="s">
        <v>255</v>
      </c>
      <c r="E2907" s="155" t="s">
        <v>352</v>
      </c>
      <c r="F2907" s="156">
        <v>4519.17</v>
      </c>
      <c r="G2907" s="155" t="s">
        <v>295</v>
      </c>
      <c r="H2907" s="155" t="s">
        <v>304</v>
      </c>
      <c r="I2907" s="157">
        <v>41981</v>
      </c>
      <c r="J2907" s="156">
        <v>4015.28</v>
      </c>
      <c r="K2907" s="167">
        <v>0.95</v>
      </c>
    </row>
    <row r="2908" spans="1:11" x14ac:dyDescent="0.25">
      <c r="A2908" s="153">
        <v>2904</v>
      </c>
      <c r="B2908" s="154" t="s">
        <v>3414</v>
      </c>
      <c r="C2908" s="154" t="s">
        <v>254</v>
      </c>
      <c r="D2908" s="154" t="s">
        <v>255</v>
      </c>
      <c r="E2908" s="155">
        <v>41960</v>
      </c>
      <c r="F2908" s="156">
        <v>8914.5</v>
      </c>
      <c r="G2908" s="155" t="s">
        <v>295</v>
      </c>
      <c r="H2908" s="155" t="s">
        <v>297</v>
      </c>
      <c r="I2908" s="157">
        <v>41996</v>
      </c>
      <c r="J2908" s="156">
        <v>7920.53</v>
      </c>
      <c r="K2908" s="167">
        <v>0.95</v>
      </c>
    </row>
    <row r="2909" spans="1:11" x14ac:dyDescent="0.25">
      <c r="A2909" s="153">
        <v>2905</v>
      </c>
      <c r="B2909" s="154" t="s">
        <v>3415</v>
      </c>
      <c r="C2909" s="154" t="s">
        <v>254</v>
      </c>
      <c r="D2909" s="154" t="s">
        <v>255</v>
      </c>
      <c r="E2909" s="155" t="s">
        <v>352</v>
      </c>
      <c r="F2909" s="156">
        <v>5617.5</v>
      </c>
      <c r="G2909" s="155" t="s">
        <v>295</v>
      </c>
      <c r="H2909" s="155" t="s">
        <v>297</v>
      </c>
      <c r="I2909" s="157">
        <v>42247</v>
      </c>
      <c r="J2909" s="156">
        <v>4991.1499999999996</v>
      </c>
      <c r="K2909" s="167">
        <v>0.95</v>
      </c>
    </row>
    <row r="2910" spans="1:11" x14ac:dyDescent="0.25">
      <c r="A2910" s="153">
        <v>2906</v>
      </c>
      <c r="B2910" s="154" t="s">
        <v>3416</v>
      </c>
      <c r="C2910" s="154" t="s">
        <v>254</v>
      </c>
      <c r="D2910" s="154" t="s">
        <v>255</v>
      </c>
      <c r="E2910" s="155" t="s">
        <v>352</v>
      </c>
      <c r="F2910" s="156">
        <v>6825</v>
      </c>
      <c r="G2910" s="155" t="s">
        <v>295</v>
      </c>
      <c r="H2910" s="155" t="s">
        <v>324</v>
      </c>
      <c r="I2910" s="157">
        <v>42321</v>
      </c>
      <c r="J2910" s="156">
        <v>6064.01</v>
      </c>
      <c r="K2910" s="167">
        <v>0.95</v>
      </c>
    </row>
    <row r="2911" spans="1:11" x14ac:dyDescent="0.25">
      <c r="A2911" s="153">
        <v>2907</v>
      </c>
      <c r="B2911" s="154" t="s">
        <v>3417</v>
      </c>
      <c r="C2911" s="154" t="s">
        <v>294</v>
      </c>
      <c r="D2911" s="154" t="s">
        <v>255</v>
      </c>
      <c r="E2911" s="155">
        <v>41946</v>
      </c>
      <c r="F2911" s="156">
        <v>7041.67</v>
      </c>
      <c r="G2911" s="155" t="s">
        <v>295</v>
      </c>
      <c r="H2911" s="155" t="s">
        <v>322</v>
      </c>
      <c r="I2911" s="157">
        <v>41990</v>
      </c>
      <c r="J2911" s="156">
        <v>7041.67</v>
      </c>
      <c r="K2911" s="167">
        <v>1.07</v>
      </c>
    </row>
    <row r="2912" spans="1:11" x14ac:dyDescent="0.25">
      <c r="A2912" s="153">
        <v>2908</v>
      </c>
      <c r="B2912" s="154" t="s">
        <v>3276</v>
      </c>
      <c r="C2912" s="154" t="s">
        <v>294</v>
      </c>
      <c r="D2912" s="154" t="s">
        <v>255</v>
      </c>
      <c r="E2912" s="155" t="s">
        <v>352</v>
      </c>
      <c r="F2912" s="156">
        <v>3125</v>
      </c>
      <c r="G2912" s="155" t="s">
        <v>295</v>
      </c>
      <c r="H2912" s="155" t="s">
        <v>325</v>
      </c>
      <c r="I2912" s="157">
        <v>42034</v>
      </c>
      <c r="J2912" s="156">
        <v>2921.88</v>
      </c>
      <c r="K2912" s="167">
        <v>1</v>
      </c>
    </row>
    <row r="2913" spans="1:11" x14ac:dyDescent="0.25">
      <c r="A2913" s="153">
        <v>2909</v>
      </c>
      <c r="B2913" s="154" t="s">
        <v>3418</v>
      </c>
      <c r="C2913" s="154" t="s">
        <v>254</v>
      </c>
      <c r="D2913" s="154" t="s">
        <v>255</v>
      </c>
      <c r="E2913" s="155" t="s">
        <v>352</v>
      </c>
      <c r="F2913" s="156">
        <v>2041.67</v>
      </c>
      <c r="G2913" s="155" t="s">
        <v>295</v>
      </c>
      <c r="H2913" s="155" t="s">
        <v>304</v>
      </c>
      <c r="I2913" s="157">
        <v>42100</v>
      </c>
      <c r="J2913" s="156">
        <v>1814.02</v>
      </c>
      <c r="K2913" s="167">
        <v>0.95</v>
      </c>
    </row>
    <row r="2914" spans="1:11" x14ac:dyDescent="0.25">
      <c r="A2914" s="153">
        <v>2910</v>
      </c>
      <c r="B2914" s="154" t="s">
        <v>253</v>
      </c>
      <c r="C2914" s="154" t="s">
        <v>254</v>
      </c>
      <c r="D2914" s="154" t="s">
        <v>255</v>
      </c>
      <c r="E2914" s="155" t="s">
        <v>253</v>
      </c>
      <c r="F2914" s="156" t="s">
        <v>253</v>
      </c>
      <c r="G2914" s="155" t="s">
        <v>295</v>
      </c>
      <c r="H2914" s="155" t="s">
        <v>253</v>
      </c>
      <c r="I2914" s="157" t="s">
        <v>253</v>
      </c>
      <c r="J2914" s="156" t="s">
        <v>253</v>
      </c>
      <c r="K2914" s="167" t="s">
        <v>253</v>
      </c>
    </row>
    <row r="2915" spans="1:11" x14ac:dyDescent="0.25">
      <c r="A2915" s="153">
        <v>2911</v>
      </c>
      <c r="B2915" s="154" t="s">
        <v>3419</v>
      </c>
      <c r="C2915" s="154" t="s">
        <v>254</v>
      </c>
      <c r="D2915" s="154" t="s">
        <v>255</v>
      </c>
      <c r="E2915" s="155">
        <v>41954</v>
      </c>
      <c r="F2915" s="156">
        <v>4375</v>
      </c>
      <c r="G2915" s="155" t="s">
        <v>295</v>
      </c>
      <c r="H2915" s="155" t="s">
        <v>304</v>
      </c>
      <c r="I2915" s="157">
        <v>41988</v>
      </c>
      <c r="J2915" s="156">
        <v>3887.19</v>
      </c>
      <c r="K2915" s="167">
        <v>0.95</v>
      </c>
    </row>
    <row r="2916" spans="1:11" x14ac:dyDescent="0.25">
      <c r="A2916" s="153">
        <v>2912</v>
      </c>
      <c r="B2916" s="154" t="s">
        <v>3420</v>
      </c>
      <c r="C2916" s="154" t="s">
        <v>294</v>
      </c>
      <c r="D2916" s="154" t="s">
        <v>255</v>
      </c>
      <c r="E2916" s="155">
        <v>41963</v>
      </c>
      <c r="F2916" s="156">
        <v>4378.75</v>
      </c>
      <c r="G2916" s="155" t="s">
        <v>295</v>
      </c>
      <c r="H2916" s="155" t="s">
        <v>320</v>
      </c>
      <c r="I2916" s="157">
        <v>42390</v>
      </c>
      <c r="J2916" s="156">
        <v>3890.52</v>
      </c>
      <c r="K2916" s="167">
        <v>0.95</v>
      </c>
    </row>
    <row r="2917" spans="1:11" x14ac:dyDescent="0.25">
      <c r="A2917" s="153">
        <v>2913</v>
      </c>
      <c r="B2917" s="154" t="s">
        <v>3421</v>
      </c>
      <c r="C2917" s="154" t="s">
        <v>254</v>
      </c>
      <c r="D2917" s="154" t="s">
        <v>255</v>
      </c>
      <c r="E2917" s="155" t="s">
        <v>352</v>
      </c>
      <c r="F2917" s="156">
        <v>13437.5</v>
      </c>
      <c r="G2917" s="155" t="s">
        <v>295</v>
      </c>
      <c r="H2917" s="155" t="s">
        <v>304</v>
      </c>
      <c r="I2917" s="157">
        <v>41989</v>
      </c>
      <c r="J2917" s="156">
        <v>11939.22</v>
      </c>
      <c r="K2917" s="167">
        <v>0.95</v>
      </c>
    </row>
    <row r="2918" spans="1:11" x14ac:dyDescent="0.25">
      <c r="A2918" s="153">
        <v>2914</v>
      </c>
      <c r="B2918" s="154" t="s">
        <v>3422</v>
      </c>
      <c r="C2918" s="154" t="s">
        <v>254</v>
      </c>
      <c r="D2918" s="154" t="s">
        <v>255</v>
      </c>
      <c r="E2918" s="155" t="s">
        <v>352</v>
      </c>
      <c r="F2918" s="156">
        <v>14685</v>
      </c>
      <c r="G2918" s="155" t="s">
        <v>295</v>
      </c>
      <c r="H2918" s="155" t="s">
        <v>297</v>
      </c>
      <c r="I2918" s="157">
        <v>42009</v>
      </c>
      <c r="J2918" s="156">
        <v>13047.62</v>
      </c>
      <c r="K2918" s="167">
        <v>0.95</v>
      </c>
    </row>
    <row r="2919" spans="1:11" x14ac:dyDescent="0.25">
      <c r="A2919" s="153">
        <v>2915</v>
      </c>
      <c r="B2919" s="154" t="s">
        <v>3423</v>
      </c>
      <c r="C2919" s="154" t="s">
        <v>294</v>
      </c>
      <c r="D2919" s="154" t="s">
        <v>255</v>
      </c>
      <c r="E2919" s="155" t="s">
        <v>352</v>
      </c>
      <c r="F2919" s="156">
        <v>4687.5</v>
      </c>
      <c r="G2919" s="155" t="s">
        <v>295</v>
      </c>
      <c r="H2919" s="155" t="s">
        <v>74</v>
      </c>
      <c r="I2919" s="157">
        <v>42046</v>
      </c>
      <c r="J2919" s="156">
        <v>4164.82</v>
      </c>
      <c r="K2919" s="167">
        <v>0.95</v>
      </c>
    </row>
    <row r="2920" spans="1:11" x14ac:dyDescent="0.25">
      <c r="A2920" s="153">
        <v>2916</v>
      </c>
      <c r="B2920" s="154" t="s">
        <v>2954</v>
      </c>
      <c r="C2920" s="154" t="s">
        <v>276</v>
      </c>
      <c r="D2920" s="154" t="s">
        <v>255</v>
      </c>
      <c r="E2920" s="155" t="s">
        <v>352</v>
      </c>
      <c r="F2920" s="156">
        <v>18420</v>
      </c>
      <c r="G2920" s="155" t="s">
        <v>295</v>
      </c>
      <c r="H2920" s="155" t="s">
        <v>297</v>
      </c>
      <c r="I2920" s="157">
        <v>41996</v>
      </c>
      <c r="J2920" s="156">
        <v>16366.17</v>
      </c>
      <c r="K2920" s="167">
        <v>0.95</v>
      </c>
    </row>
    <row r="2921" spans="1:11" x14ac:dyDescent="0.25">
      <c r="A2921" s="153">
        <v>2917</v>
      </c>
      <c r="B2921" s="154" t="s">
        <v>3424</v>
      </c>
      <c r="C2921" s="154" t="s">
        <v>254</v>
      </c>
      <c r="D2921" s="154" t="s">
        <v>255</v>
      </c>
      <c r="E2921" s="155" t="s">
        <v>352</v>
      </c>
      <c r="F2921" s="156">
        <v>21105</v>
      </c>
      <c r="G2921" s="155" t="s">
        <v>295</v>
      </c>
      <c r="H2921" s="155" t="s">
        <v>297</v>
      </c>
      <c r="I2921" s="157">
        <v>41996</v>
      </c>
      <c r="J2921" s="156">
        <v>18751.759999999998</v>
      </c>
      <c r="K2921" s="167">
        <v>0.95</v>
      </c>
    </row>
    <row r="2922" spans="1:11" x14ac:dyDescent="0.25">
      <c r="A2922" s="153">
        <v>2918</v>
      </c>
      <c r="B2922" s="154" t="s">
        <v>3177</v>
      </c>
      <c r="C2922" s="154" t="s">
        <v>276</v>
      </c>
      <c r="D2922" s="154" t="s">
        <v>255</v>
      </c>
      <c r="E2922" s="155" t="s">
        <v>352</v>
      </c>
      <c r="F2922" s="156">
        <v>12687.5</v>
      </c>
      <c r="G2922" s="155" t="s">
        <v>295</v>
      </c>
      <c r="H2922" s="155" t="s">
        <v>74</v>
      </c>
      <c r="I2922" s="157">
        <v>42044</v>
      </c>
      <c r="J2922" s="156">
        <v>11272.87</v>
      </c>
      <c r="K2922" s="167">
        <v>0.95</v>
      </c>
    </row>
    <row r="2923" spans="1:11" x14ac:dyDescent="0.25">
      <c r="A2923" s="153">
        <v>2919</v>
      </c>
      <c r="B2923" s="154" t="s">
        <v>3425</v>
      </c>
      <c r="C2923" s="154" t="s">
        <v>254</v>
      </c>
      <c r="D2923" s="154" t="s">
        <v>255</v>
      </c>
      <c r="E2923" s="155" t="s">
        <v>352</v>
      </c>
      <c r="F2923" s="156">
        <v>19875</v>
      </c>
      <c r="G2923" s="155" t="s">
        <v>295</v>
      </c>
      <c r="H2923" s="155" t="s">
        <v>331</v>
      </c>
      <c r="I2923" s="157">
        <v>41996</v>
      </c>
      <c r="J2923" s="156">
        <v>18652.689999999999</v>
      </c>
      <c r="K2923" s="167">
        <v>1</v>
      </c>
    </row>
    <row r="2924" spans="1:11" x14ac:dyDescent="0.25">
      <c r="A2924" s="153">
        <v>2920</v>
      </c>
      <c r="B2924" s="154" t="s">
        <v>3426</v>
      </c>
      <c r="C2924" s="154" t="s">
        <v>254</v>
      </c>
      <c r="D2924" s="154" t="s">
        <v>255</v>
      </c>
      <c r="E2924" s="155" t="s">
        <v>352</v>
      </c>
      <c r="F2924" s="156">
        <v>13875</v>
      </c>
      <c r="G2924" s="155" t="s">
        <v>295</v>
      </c>
      <c r="H2924" s="155" t="s">
        <v>74</v>
      </c>
      <c r="I2924" s="157">
        <v>42044</v>
      </c>
      <c r="J2924" s="156">
        <v>12327.95</v>
      </c>
      <c r="K2924" s="167">
        <v>0.95</v>
      </c>
    </row>
    <row r="2925" spans="1:11" x14ac:dyDescent="0.25">
      <c r="A2925" s="153">
        <v>2921</v>
      </c>
      <c r="B2925" s="154" t="s">
        <v>3427</v>
      </c>
      <c r="C2925" s="154" t="s">
        <v>294</v>
      </c>
      <c r="D2925" s="154" t="s">
        <v>255</v>
      </c>
      <c r="E2925" s="155">
        <v>41964</v>
      </c>
      <c r="F2925" s="156">
        <v>3500</v>
      </c>
      <c r="G2925" s="155" t="s">
        <v>295</v>
      </c>
      <c r="H2925" s="155" t="s">
        <v>309</v>
      </c>
      <c r="I2925" s="157">
        <v>42047</v>
      </c>
      <c r="J2925" s="156">
        <v>3272.5</v>
      </c>
      <c r="K2925" s="167">
        <v>1</v>
      </c>
    </row>
    <row r="2926" spans="1:11" x14ac:dyDescent="0.25">
      <c r="A2926" s="153">
        <v>2922</v>
      </c>
      <c r="B2926" s="154" t="s">
        <v>3428</v>
      </c>
      <c r="C2926" s="154" t="s">
        <v>294</v>
      </c>
      <c r="D2926" s="154" t="s">
        <v>255</v>
      </c>
      <c r="E2926" s="155">
        <v>41957</v>
      </c>
      <c r="F2926" s="156">
        <v>3875</v>
      </c>
      <c r="G2926" s="155" t="s">
        <v>295</v>
      </c>
      <c r="H2926" s="155" t="s">
        <v>309</v>
      </c>
      <c r="I2926" s="157">
        <v>42180</v>
      </c>
      <c r="J2926" s="156">
        <v>3442.94</v>
      </c>
      <c r="K2926" s="167">
        <v>0.95</v>
      </c>
    </row>
    <row r="2927" spans="1:11" x14ac:dyDescent="0.25">
      <c r="A2927" s="153">
        <v>2923</v>
      </c>
      <c r="B2927" s="154" t="s">
        <v>3429</v>
      </c>
      <c r="C2927" s="154" t="s">
        <v>294</v>
      </c>
      <c r="D2927" s="154" t="s">
        <v>255</v>
      </c>
      <c r="E2927" s="155" t="s">
        <v>352</v>
      </c>
      <c r="F2927" s="156">
        <v>935</v>
      </c>
      <c r="G2927" s="155" t="s">
        <v>295</v>
      </c>
      <c r="H2927" s="155" t="s">
        <v>304</v>
      </c>
      <c r="I2927" s="157">
        <v>42010</v>
      </c>
      <c r="J2927" s="156">
        <v>830.75</v>
      </c>
      <c r="K2927" s="167">
        <v>0.95</v>
      </c>
    </row>
    <row r="2928" spans="1:11" x14ac:dyDescent="0.25">
      <c r="A2928" s="153">
        <v>2924</v>
      </c>
      <c r="B2928" s="154" t="s">
        <v>3430</v>
      </c>
      <c r="C2928" s="154" t="s">
        <v>294</v>
      </c>
      <c r="D2928" s="154" t="s">
        <v>255</v>
      </c>
      <c r="E2928" s="155" t="s">
        <v>352</v>
      </c>
      <c r="F2928" s="156">
        <v>3410</v>
      </c>
      <c r="G2928" s="155" t="s">
        <v>295</v>
      </c>
      <c r="H2928" s="155" t="s">
        <v>320</v>
      </c>
      <c r="I2928" s="157">
        <v>42390</v>
      </c>
      <c r="J2928" s="156">
        <v>3029.79</v>
      </c>
      <c r="K2928" s="167">
        <v>0.95</v>
      </c>
    </row>
    <row r="2929" spans="1:11" x14ac:dyDescent="0.25">
      <c r="A2929" s="153">
        <v>2925</v>
      </c>
      <c r="B2929" s="154" t="s">
        <v>3431</v>
      </c>
      <c r="C2929" s="154" t="s">
        <v>254</v>
      </c>
      <c r="D2929" s="154" t="s">
        <v>255</v>
      </c>
      <c r="E2929" s="155" t="s">
        <v>352</v>
      </c>
      <c r="F2929" s="156">
        <v>9250</v>
      </c>
      <c r="G2929" s="155" t="s">
        <v>295</v>
      </c>
      <c r="H2929" s="155" t="s">
        <v>74</v>
      </c>
      <c r="I2929" s="157">
        <v>41995</v>
      </c>
      <c r="J2929" s="156">
        <v>8218.59</v>
      </c>
      <c r="K2929" s="167">
        <v>0.95</v>
      </c>
    </row>
    <row r="2930" spans="1:11" x14ac:dyDescent="0.25">
      <c r="A2930" s="153">
        <v>2926</v>
      </c>
      <c r="B2930" s="154" t="s">
        <v>3432</v>
      </c>
      <c r="C2930" s="154" t="s">
        <v>294</v>
      </c>
      <c r="D2930" s="154" t="s">
        <v>255</v>
      </c>
      <c r="E2930" s="155" t="s">
        <v>352</v>
      </c>
      <c r="F2930" s="156">
        <v>7575</v>
      </c>
      <c r="G2930" s="155" t="s">
        <v>295</v>
      </c>
      <c r="H2930" s="155" t="s">
        <v>297</v>
      </c>
      <c r="I2930" s="157">
        <v>42031</v>
      </c>
      <c r="J2930" s="156">
        <v>6730.39</v>
      </c>
      <c r="K2930" s="167">
        <v>0.95</v>
      </c>
    </row>
    <row r="2931" spans="1:11" x14ac:dyDescent="0.25">
      <c r="A2931" s="153">
        <v>2927</v>
      </c>
      <c r="B2931" s="154" t="s">
        <v>3433</v>
      </c>
      <c r="C2931" s="154" t="s">
        <v>254</v>
      </c>
      <c r="D2931" s="154" t="s">
        <v>255</v>
      </c>
      <c r="E2931" s="155" t="s">
        <v>352</v>
      </c>
      <c r="F2931" s="156">
        <v>7208.33</v>
      </c>
      <c r="G2931" s="155" t="s">
        <v>295</v>
      </c>
      <c r="H2931" s="155" t="s">
        <v>309</v>
      </c>
      <c r="I2931" s="157">
        <v>42017</v>
      </c>
      <c r="J2931" s="156">
        <v>6404.6</v>
      </c>
      <c r="K2931" s="167">
        <v>0.95</v>
      </c>
    </row>
    <row r="2932" spans="1:11" x14ac:dyDescent="0.25">
      <c r="A2932" s="153">
        <v>2928</v>
      </c>
      <c r="B2932" s="154" t="s">
        <v>3434</v>
      </c>
      <c r="C2932" s="154" t="s">
        <v>294</v>
      </c>
      <c r="D2932" s="154" t="s">
        <v>255</v>
      </c>
      <c r="E2932" s="155" t="s">
        <v>352</v>
      </c>
      <c r="F2932" s="156">
        <v>16812.5</v>
      </c>
      <c r="G2932" s="155" t="s">
        <v>295</v>
      </c>
      <c r="H2932" s="155" t="s">
        <v>321</v>
      </c>
      <c r="I2932" s="157">
        <v>41996</v>
      </c>
      <c r="J2932" s="156">
        <v>16812.5</v>
      </c>
      <c r="K2932" s="167">
        <v>1.07</v>
      </c>
    </row>
    <row r="2933" spans="1:11" x14ac:dyDescent="0.25">
      <c r="A2933" s="153">
        <v>2929</v>
      </c>
      <c r="B2933" s="154" t="s">
        <v>3435</v>
      </c>
      <c r="C2933" s="154" t="s">
        <v>254</v>
      </c>
      <c r="D2933" s="154" t="s">
        <v>255</v>
      </c>
      <c r="E2933" s="155" t="s">
        <v>352</v>
      </c>
      <c r="F2933" s="156">
        <v>18312.5</v>
      </c>
      <c r="G2933" s="155" t="s">
        <v>295</v>
      </c>
      <c r="H2933" s="155" t="s">
        <v>321</v>
      </c>
      <c r="I2933" s="157">
        <v>41996</v>
      </c>
      <c r="J2933" s="156">
        <v>18312.5</v>
      </c>
      <c r="K2933" s="167">
        <v>1.07</v>
      </c>
    </row>
    <row r="2934" spans="1:11" x14ac:dyDescent="0.25">
      <c r="A2934" s="153">
        <v>2930</v>
      </c>
      <c r="B2934" s="154" t="s">
        <v>3436</v>
      </c>
      <c r="C2934" s="154" t="s">
        <v>294</v>
      </c>
      <c r="D2934" s="154" t="s">
        <v>255</v>
      </c>
      <c r="E2934" s="155">
        <v>41948</v>
      </c>
      <c r="F2934" s="156">
        <v>6205</v>
      </c>
      <c r="G2934" s="155" t="s">
        <v>295</v>
      </c>
      <c r="H2934" s="155" t="s">
        <v>304</v>
      </c>
      <c r="I2934" s="157">
        <v>42081</v>
      </c>
      <c r="J2934" s="156">
        <v>5513.14</v>
      </c>
      <c r="K2934" s="167">
        <v>0.95</v>
      </c>
    </row>
    <row r="2935" spans="1:11" x14ac:dyDescent="0.25">
      <c r="A2935" s="153">
        <v>2931</v>
      </c>
      <c r="B2935" s="154" t="s">
        <v>3437</v>
      </c>
      <c r="C2935" s="154" t="s">
        <v>294</v>
      </c>
      <c r="D2935" s="154" t="s">
        <v>255</v>
      </c>
      <c r="E2935" s="155" t="s">
        <v>352</v>
      </c>
      <c r="F2935" s="156">
        <v>5160</v>
      </c>
      <c r="G2935" s="155" t="s">
        <v>295</v>
      </c>
      <c r="H2935" s="155" t="s">
        <v>297</v>
      </c>
      <c r="I2935" s="157">
        <v>42031</v>
      </c>
      <c r="J2935" s="156">
        <v>4584.66</v>
      </c>
      <c r="K2935" s="167">
        <v>0.95</v>
      </c>
    </row>
    <row r="2936" spans="1:11" x14ac:dyDescent="0.25">
      <c r="A2936" s="153">
        <v>2932</v>
      </c>
      <c r="B2936" s="154" t="s">
        <v>3438</v>
      </c>
      <c r="C2936" s="154" t="s">
        <v>294</v>
      </c>
      <c r="D2936" s="154" t="s">
        <v>255</v>
      </c>
      <c r="E2936" s="155">
        <v>41960</v>
      </c>
      <c r="F2936" s="156">
        <v>7333.33</v>
      </c>
      <c r="G2936" s="155" t="s">
        <v>295</v>
      </c>
      <c r="H2936" s="155" t="s">
        <v>322</v>
      </c>
      <c r="I2936" s="157">
        <v>41999</v>
      </c>
      <c r="J2936" s="156">
        <v>7333.33</v>
      </c>
      <c r="K2936" s="167">
        <v>1.07</v>
      </c>
    </row>
    <row r="2937" spans="1:11" x14ac:dyDescent="0.25">
      <c r="A2937" s="153">
        <v>2933</v>
      </c>
      <c r="B2937" s="154" t="s">
        <v>3439</v>
      </c>
      <c r="C2937" s="154" t="s">
        <v>294</v>
      </c>
      <c r="D2937" s="154" t="s">
        <v>255</v>
      </c>
      <c r="E2937" s="155">
        <v>41957</v>
      </c>
      <c r="F2937" s="156">
        <v>7650</v>
      </c>
      <c r="G2937" s="155" t="s">
        <v>295</v>
      </c>
      <c r="H2937" s="155" t="s">
        <v>297</v>
      </c>
      <c r="I2937" s="157">
        <v>41644</v>
      </c>
      <c r="J2937" s="156">
        <v>6797.03</v>
      </c>
      <c r="K2937" s="167">
        <v>0.95</v>
      </c>
    </row>
    <row r="2938" spans="1:11" x14ac:dyDescent="0.25">
      <c r="A2938" s="153">
        <v>2934</v>
      </c>
      <c r="B2938" s="154" t="s">
        <v>3440</v>
      </c>
      <c r="C2938" s="154" t="s">
        <v>254</v>
      </c>
      <c r="D2938" s="154" t="s">
        <v>255</v>
      </c>
      <c r="E2938" s="155" t="s">
        <v>352</v>
      </c>
      <c r="F2938" s="156">
        <v>120570</v>
      </c>
      <c r="G2938" s="155" t="s">
        <v>295</v>
      </c>
      <c r="H2938" s="155" t="s">
        <v>300</v>
      </c>
      <c r="I2938" s="157">
        <v>41999</v>
      </c>
      <c r="J2938" s="156">
        <v>113154.94</v>
      </c>
      <c r="K2938" s="167">
        <v>1</v>
      </c>
    </row>
    <row r="2939" spans="1:11" x14ac:dyDescent="0.25">
      <c r="A2939" s="153">
        <v>2935</v>
      </c>
      <c r="B2939" s="154" t="s">
        <v>3441</v>
      </c>
      <c r="C2939" s="154" t="s">
        <v>254</v>
      </c>
      <c r="D2939" s="154" t="s">
        <v>255</v>
      </c>
      <c r="E2939" s="155" t="s">
        <v>352</v>
      </c>
      <c r="F2939" s="156">
        <v>12437.5</v>
      </c>
      <c r="G2939" s="155" t="s">
        <v>295</v>
      </c>
      <c r="H2939" s="155" t="s">
        <v>304</v>
      </c>
      <c r="I2939" s="157">
        <v>42003</v>
      </c>
      <c r="J2939" s="156">
        <v>11050.72</v>
      </c>
      <c r="K2939" s="167">
        <v>0.95</v>
      </c>
    </row>
    <row r="2940" spans="1:11" x14ac:dyDescent="0.25">
      <c r="A2940" s="153">
        <v>2936</v>
      </c>
      <c r="B2940" s="154" t="s">
        <v>3442</v>
      </c>
      <c r="C2940" s="154" t="s">
        <v>294</v>
      </c>
      <c r="D2940" s="154" t="s">
        <v>255</v>
      </c>
      <c r="E2940" s="155" t="s">
        <v>352</v>
      </c>
      <c r="F2940" s="156">
        <v>7097.5</v>
      </c>
      <c r="G2940" s="155" t="s">
        <v>295</v>
      </c>
      <c r="H2940" s="155" t="s">
        <v>304</v>
      </c>
      <c r="I2940" s="157">
        <v>42081</v>
      </c>
      <c r="J2940" s="156">
        <v>6306.13</v>
      </c>
      <c r="K2940" s="167">
        <v>0.95</v>
      </c>
    </row>
    <row r="2941" spans="1:11" x14ac:dyDescent="0.25">
      <c r="A2941" s="153">
        <v>2937</v>
      </c>
      <c r="B2941" s="154" t="s">
        <v>3443</v>
      </c>
      <c r="C2941" s="154" t="s">
        <v>294</v>
      </c>
      <c r="D2941" s="154" t="s">
        <v>255</v>
      </c>
      <c r="E2941" s="155" t="s">
        <v>352</v>
      </c>
      <c r="F2941" s="156">
        <v>17820</v>
      </c>
      <c r="G2941" s="155" t="s">
        <v>295</v>
      </c>
      <c r="H2941" s="155" t="s">
        <v>297</v>
      </c>
      <c r="I2941" s="157">
        <v>41645</v>
      </c>
      <c r="J2941" s="156">
        <v>15833.07</v>
      </c>
      <c r="K2941" s="167">
        <v>0.95</v>
      </c>
    </row>
    <row r="2942" spans="1:11" x14ac:dyDescent="0.25">
      <c r="A2942" s="153">
        <v>2938</v>
      </c>
      <c r="B2942" s="154" t="s">
        <v>3444</v>
      </c>
      <c r="C2942" s="154" t="s">
        <v>294</v>
      </c>
      <c r="D2942" s="154" t="s">
        <v>255</v>
      </c>
      <c r="E2942" s="155">
        <v>41942</v>
      </c>
      <c r="F2942" s="156">
        <v>5554.17</v>
      </c>
      <c r="G2942" s="155" t="s">
        <v>295</v>
      </c>
      <c r="H2942" s="155" t="s">
        <v>320</v>
      </c>
      <c r="I2942" s="157">
        <v>41651</v>
      </c>
      <c r="J2942" s="156">
        <v>4934.88</v>
      </c>
      <c r="K2942" s="167">
        <v>0.95</v>
      </c>
    </row>
    <row r="2943" spans="1:11" x14ac:dyDescent="0.25">
      <c r="A2943" s="153">
        <v>2939</v>
      </c>
      <c r="B2943" s="154" t="s">
        <v>3445</v>
      </c>
      <c r="C2943" s="154" t="s">
        <v>294</v>
      </c>
      <c r="D2943" s="154" t="s">
        <v>255</v>
      </c>
      <c r="E2943" s="155" t="s">
        <v>352</v>
      </c>
      <c r="F2943" s="156">
        <v>4958.33</v>
      </c>
      <c r="G2943" s="155" t="s">
        <v>295</v>
      </c>
      <c r="H2943" s="155" t="s">
        <v>322</v>
      </c>
      <c r="I2943" s="157">
        <v>42018</v>
      </c>
      <c r="J2943" s="156">
        <v>4958.33</v>
      </c>
      <c r="K2943" s="167">
        <v>1.07</v>
      </c>
    </row>
    <row r="2944" spans="1:11" x14ac:dyDescent="0.25">
      <c r="A2944" s="153">
        <v>2940</v>
      </c>
      <c r="B2944" s="154" t="s">
        <v>3446</v>
      </c>
      <c r="C2944" s="154" t="s">
        <v>294</v>
      </c>
      <c r="D2944" s="154" t="s">
        <v>255</v>
      </c>
      <c r="E2944" s="155" t="s">
        <v>352</v>
      </c>
      <c r="F2944" s="156">
        <v>5000</v>
      </c>
      <c r="G2944" s="155" t="s">
        <v>295</v>
      </c>
      <c r="H2944" s="155" t="s">
        <v>304</v>
      </c>
      <c r="I2944" s="157">
        <v>42003</v>
      </c>
      <c r="J2944" s="156">
        <v>4442.5</v>
      </c>
      <c r="K2944" s="167">
        <v>0.95</v>
      </c>
    </row>
    <row r="2945" spans="1:11" x14ac:dyDescent="0.25">
      <c r="A2945" s="153">
        <v>2941</v>
      </c>
      <c r="B2945" s="154" t="s">
        <v>3447</v>
      </c>
      <c r="C2945" s="154" t="s">
        <v>294</v>
      </c>
      <c r="D2945" s="154" t="s">
        <v>255</v>
      </c>
      <c r="E2945" s="155">
        <v>41982</v>
      </c>
      <c r="F2945" s="156">
        <v>2875</v>
      </c>
      <c r="G2945" s="155" t="s">
        <v>295</v>
      </c>
      <c r="H2945" s="155" t="s">
        <v>309</v>
      </c>
      <c r="I2945" s="157">
        <v>42089</v>
      </c>
      <c r="J2945" s="156">
        <v>2688.12</v>
      </c>
      <c r="K2945" s="167">
        <v>1</v>
      </c>
    </row>
    <row r="2946" spans="1:11" x14ac:dyDescent="0.25">
      <c r="A2946" s="153">
        <v>2942</v>
      </c>
      <c r="B2946" s="154" t="s">
        <v>253</v>
      </c>
      <c r="C2946" s="154" t="s">
        <v>254</v>
      </c>
      <c r="D2946" s="154" t="s">
        <v>255</v>
      </c>
      <c r="E2946" s="155" t="s">
        <v>253</v>
      </c>
      <c r="F2946" s="156" t="s">
        <v>253</v>
      </c>
      <c r="G2946" s="155" t="s">
        <v>295</v>
      </c>
      <c r="H2946" s="155" t="s">
        <v>253</v>
      </c>
      <c r="I2946" s="157" t="s">
        <v>253</v>
      </c>
      <c r="J2946" s="156" t="s">
        <v>253</v>
      </c>
      <c r="K2946" s="167" t="s">
        <v>253</v>
      </c>
    </row>
    <row r="2947" spans="1:11" x14ac:dyDescent="0.25">
      <c r="A2947" s="153">
        <v>2943</v>
      </c>
      <c r="B2947" s="154" t="s">
        <v>3448</v>
      </c>
      <c r="C2947" s="154" t="s">
        <v>254</v>
      </c>
      <c r="D2947" s="154" t="s">
        <v>255</v>
      </c>
      <c r="E2947" s="155" t="s">
        <v>352</v>
      </c>
      <c r="F2947" s="156">
        <v>4750</v>
      </c>
      <c r="G2947" s="155" t="s">
        <v>295</v>
      </c>
      <c r="H2947" s="155" t="s">
        <v>304</v>
      </c>
      <c r="I2947" s="157">
        <v>42123</v>
      </c>
      <c r="J2947" s="156">
        <v>4220.38</v>
      </c>
      <c r="K2947" s="167">
        <v>0.95</v>
      </c>
    </row>
    <row r="2948" spans="1:11" x14ac:dyDescent="0.25">
      <c r="A2948" s="153">
        <v>2944</v>
      </c>
      <c r="B2948" s="154" t="s">
        <v>3449</v>
      </c>
      <c r="C2948" s="154" t="s">
        <v>254</v>
      </c>
      <c r="D2948" s="154" t="s">
        <v>255</v>
      </c>
      <c r="E2948" s="155" t="s">
        <v>352</v>
      </c>
      <c r="F2948" s="156">
        <v>13815</v>
      </c>
      <c r="G2948" s="155" t="s">
        <v>295</v>
      </c>
      <c r="H2948" s="155" t="s">
        <v>297</v>
      </c>
      <c r="I2948" s="157">
        <v>42053</v>
      </c>
      <c r="J2948" s="156">
        <v>12274.63</v>
      </c>
      <c r="K2948" s="167">
        <v>0.95</v>
      </c>
    </row>
    <row r="2949" spans="1:11" x14ac:dyDescent="0.25">
      <c r="A2949" s="153">
        <v>2945</v>
      </c>
      <c r="B2949" s="154" t="s">
        <v>3450</v>
      </c>
      <c r="C2949" s="154" t="s">
        <v>294</v>
      </c>
      <c r="D2949" s="154" t="s">
        <v>255</v>
      </c>
      <c r="E2949" s="155" t="s">
        <v>352</v>
      </c>
      <c r="F2949" s="156">
        <v>6312.5</v>
      </c>
      <c r="G2949" s="155" t="s">
        <v>295</v>
      </c>
      <c r="H2949" s="155" t="s">
        <v>321</v>
      </c>
      <c r="I2949" s="157">
        <v>42017</v>
      </c>
      <c r="J2949" s="156">
        <v>6312.5</v>
      </c>
      <c r="K2949" s="167">
        <v>1.07</v>
      </c>
    </row>
    <row r="2950" spans="1:11" x14ac:dyDescent="0.25">
      <c r="A2950" s="153">
        <v>2946</v>
      </c>
      <c r="B2950" s="154" t="s">
        <v>3451</v>
      </c>
      <c r="C2950" s="154" t="s">
        <v>294</v>
      </c>
      <c r="D2950" s="154" t="s">
        <v>255</v>
      </c>
      <c r="E2950" s="155" t="s">
        <v>352</v>
      </c>
      <c r="F2950" s="156">
        <v>3875</v>
      </c>
      <c r="G2950" s="155" t="s">
        <v>295</v>
      </c>
      <c r="H2950" s="155" t="s">
        <v>322</v>
      </c>
      <c r="I2950" s="157">
        <v>42018</v>
      </c>
      <c r="J2950" s="156">
        <v>3875</v>
      </c>
      <c r="K2950" s="167">
        <v>1.07</v>
      </c>
    </row>
    <row r="2951" spans="1:11" x14ac:dyDescent="0.25">
      <c r="A2951" s="153">
        <v>2947</v>
      </c>
      <c r="B2951" s="154" t="s">
        <v>3452</v>
      </c>
      <c r="C2951" s="154" t="s">
        <v>254</v>
      </c>
      <c r="D2951" s="154" t="s">
        <v>255</v>
      </c>
      <c r="E2951" s="155" t="s">
        <v>352</v>
      </c>
      <c r="F2951" s="156">
        <v>16500</v>
      </c>
      <c r="G2951" s="155" t="s">
        <v>295</v>
      </c>
      <c r="H2951" s="155" t="s">
        <v>331</v>
      </c>
      <c r="I2951" s="157">
        <v>42061</v>
      </c>
      <c r="J2951" s="156">
        <v>15485.25</v>
      </c>
      <c r="K2951" s="167">
        <v>1</v>
      </c>
    </row>
    <row r="2952" spans="1:11" x14ac:dyDescent="0.25">
      <c r="A2952" s="153">
        <v>2948</v>
      </c>
      <c r="B2952" s="154" t="s">
        <v>3206</v>
      </c>
      <c r="C2952" s="154" t="s">
        <v>276</v>
      </c>
      <c r="D2952" s="154" t="s">
        <v>255</v>
      </c>
      <c r="E2952" s="155" t="s">
        <v>352</v>
      </c>
      <c r="F2952" s="156">
        <v>7560</v>
      </c>
      <c r="G2952" s="155" t="s">
        <v>295</v>
      </c>
      <c r="H2952" s="155" t="s">
        <v>329</v>
      </c>
      <c r="I2952" s="157">
        <v>42067</v>
      </c>
      <c r="J2952" s="156">
        <v>6717.06</v>
      </c>
      <c r="K2952" s="167">
        <v>0.95</v>
      </c>
    </row>
    <row r="2953" spans="1:11" x14ac:dyDescent="0.25">
      <c r="A2953" s="153">
        <v>2949</v>
      </c>
      <c r="B2953" s="154" t="s">
        <v>3453</v>
      </c>
      <c r="C2953" s="154" t="s">
        <v>254</v>
      </c>
      <c r="D2953" s="154" t="s">
        <v>255</v>
      </c>
      <c r="E2953" s="155">
        <v>41990</v>
      </c>
      <c r="F2953" s="156">
        <v>7087.5</v>
      </c>
      <c r="G2953" s="155" t="s">
        <v>295</v>
      </c>
      <c r="H2953" s="155" t="s">
        <v>297</v>
      </c>
      <c r="I2953" s="157">
        <v>42034</v>
      </c>
      <c r="J2953" s="156">
        <v>6296.79</v>
      </c>
      <c r="K2953" s="167">
        <v>0.95</v>
      </c>
    </row>
    <row r="2954" spans="1:11" x14ac:dyDescent="0.25">
      <c r="A2954" s="153">
        <v>2950</v>
      </c>
      <c r="B2954" s="154" t="s">
        <v>3454</v>
      </c>
      <c r="C2954" s="154" t="s">
        <v>294</v>
      </c>
      <c r="D2954" s="154" t="s">
        <v>255</v>
      </c>
      <c r="E2954" s="155" t="s">
        <v>352</v>
      </c>
      <c r="F2954" s="156">
        <v>4500</v>
      </c>
      <c r="G2954" s="155" t="s">
        <v>295</v>
      </c>
      <c r="H2954" s="155" t="s">
        <v>322</v>
      </c>
      <c r="I2954" s="157">
        <v>42023</v>
      </c>
      <c r="J2954" s="156">
        <v>4500</v>
      </c>
      <c r="K2954" s="167">
        <v>1.07</v>
      </c>
    </row>
    <row r="2955" spans="1:11" x14ac:dyDescent="0.25">
      <c r="A2955" s="153">
        <v>2951</v>
      </c>
      <c r="B2955" s="154" t="s">
        <v>3455</v>
      </c>
      <c r="C2955" s="154" t="s">
        <v>294</v>
      </c>
      <c r="D2955" s="154" t="s">
        <v>255</v>
      </c>
      <c r="E2955" s="155">
        <v>41960</v>
      </c>
      <c r="F2955" s="156">
        <v>7245</v>
      </c>
      <c r="G2955" s="155" t="s">
        <v>295</v>
      </c>
      <c r="H2955" s="155" t="s">
        <v>297</v>
      </c>
      <c r="I2955" s="157">
        <v>42020</v>
      </c>
      <c r="J2955" s="156">
        <v>6437.17</v>
      </c>
      <c r="K2955" s="167">
        <v>0.95</v>
      </c>
    </row>
    <row r="2956" spans="1:11" x14ac:dyDescent="0.25">
      <c r="A2956" s="153">
        <v>2952</v>
      </c>
      <c r="B2956" s="154" t="s">
        <v>3456</v>
      </c>
      <c r="C2956" s="154" t="s">
        <v>294</v>
      </c>
      <c r="D2956" s="154" t="s">
        <v>255</v>
      </c>
      <c r="E2956" s="155">
        <v>41982</v>
      </c>
      <c r="F2956" s="156">
        <v>5302.5</v>
      </c>
      <c r="G2956" s="155" t="s">
        <v>295</v>
      </c>
      <c r="H2956" s="155" t="s">
        <v>297</v>
      </c>
      <c r="I2956" s="157">
        <v>42020</v>
      </c>
      <c r="J2956" s="156">
        <v>4711.2700000000004</v>
      </c>
      <c r="K2956" s="167">
        <v>0.95</v>
      </c>
    </row>
    <row r="2957" spans="1:11" x14ac:dyDescent="0.25">
      <c r="A2957" s="153">
        <v>2953</v>
      </c>
      <c r="B2957" s="154" t="s">
        <v>3457</v>
      </c>
      <c r="C2957" s="154" t="s">
        <v>294</v>
      </c>
      <c r="D2957" s="154" t="s">
        <v>255</v>
      </c>
      <c r="E2957" s="155">
        <v>41961</v>
      </c>
      <c r="F2957" s="156">
        <v>10916.67</v>
      </c>
      <c r="G2957" s="155" t="s">
        <v>295</v>
      </c>
      <c r="H2957" s="155" t="s">
        <v>322</v>
      </c>
      <c r="I2957" s="157">
        <v>42025</v>
      </c>
      <c r="J2957" s="156">
        <v>10916.67</v>
      </c>
      <c r="K2957" s="167">
        <v>1.07</v>
      </c>
    </row>
    <row r="2958" spans="1:11" x14ac:dyDescent="0.25">
      <c r="A2958" s="153">
        <v>2954</v>
      </c>
      <c r="B2958" s="154" t="s">
        <v>3458</v>
      </c>
      <c r="C2958" s="154" t="s">
        <v>294</v>
      </c>
      <c r="D2958" s="154" t="s">
        <v>255</v>
      </c>
      <c r="E2958" s="155">
        <v>41962</v>
      </c>
      <c r="F2958" s="156">
        <v>5875</v>
      </c>
      <c r="G2958" s="155" t="s">
        <v>295</v>
      </c>
      <c r="H2958" s="155" t="s">
        <v>322</v>
      </c>
      <c r="I2958" s="157">
        <v>42023</v>
      </c>
      <c r="J2958" s="156">
        <v>5875</v>
      </c>
      <c r="K2958" s="167">
        <v>1.07</v>
      </c>
    </row>
    <row r="2959" spans="1:11" x14ac:dyDescent="0.25">
      <c r="A2959" s="153">
        <v>2955</v>
      </c>
      <c r="B2959" s="154" t="s">
        <v>3459</v>
      </c>
      <c r="C2959" s="154" t="s">
        <v>294</v>
      </c>
      <c r="D2959" s="154" t="s">
        <v>255</v>
      </c>
      <c r="E2959" s="155" t="s">
        <v>352</v>
      </c>
      <c r="F2959" s="156">
        <v>4062.5</v>
      </c>
      <c r="G2959" s="155" t="s">
        <v>295</v>
      </c>
      <c r="H2959" s="155" t="s">
        <v>10</v>
      </c>
      <c r="I2959" s="157">
        <v>42054</v>
      </c>
      <c r="J2959" s="156">
        <v>4001.56</v>
      </c>
      <c r="K2959" s="167">
        <v>1.05</v>
      </c>
    </row>
    <row r="2960" spans="1:11" x14ac:dyDescent="0.25">
      <c r="A2960" s="153">
        <v>2956</v>
      </c>
      <c r="B2960" s="154" t="s">
        <v>3460</v>
      </c>
      <c r="C2960" s="154" t="s">
        <v>294</v>
      </c>
      <c r="D2960" s="154" t="s">
        <v>255</v>
      </c>
      <c r="E2960" s="155">
        <v>41969</v>
      </c>
      <c r="F2960" s="156">
        <v>5187.5</v>
      </c>
      <c r="G2960" s="155" t="s">
        <v>295</v>
      </c>
      <c r="H2960" s="155" t="s">
        <v>322</v>
      </c>
      <c r="I2960" s="157">
        <v>42025</v>
      </c>
      <c r="J2960" s="156">
        <v>5187.5</v>
      </c>
      <c r="K2960" s="167">
        <v>1.07</v>
      </c>
    </row>
    <row r="2961" spans="1:11" x14ac:dyDescent="0.25">
      <c r="A2961" s="153">
        <v>2957</v>
      </c>
      <c r="B2961" s="154" t="s">
        <v>3461</v>
      </c>
      <c r="C2961" s="154" t="s">
        <v>254</v>
      </c>
      <c r="D2961" s="154" t="s">
        <v>255</v>
      </c>
      <c r="E2961" s="155" t="s">
        <v>352</v>
      </c>
      <c r="F2961" s="156">
        <v>7125</v>
      </c>
      <c r="G2961" s="155" t="s">
        <v>295</v>
      </c>
      <c r="H2961" s="155" t="s">
        <v>304</v>
      </c>
      <c r="I2961" s="157">
        <v>42081</v>
      </c>
      <c r="J2961" s="156">
        <v>6330.56</v>
      </c>
      <c r="K2961" s="167">
        <v>0.95</v>
      </c>
    </row>
    <row r="2962" spans="1:11" x14ac:dyDescent="0.25">
      <c r="A2962" s="153">
        <v>2958</v>
      </c>
      <c r="B2962" s="154" t="s">
        <v>253</v>
      </c>
      <c r="C2962" s="154" t="s">
        <v>254</v>
      </c>
      <c r="D2962" s="154" t="s">
        <v>255</v>
      </c>
      <c r="E2962" s="155" t="s">
        <v>253</v>
      </c>
      <c r="F2962" s="156" t="s">
        <v>253</v>
      </c>
      <c r="G2962" s="155" t="s">
        <v>295</v>
      </c>
      <c r="H2962" s="155" t="s">
        <v>253</v>
      </c>
      <c r="I2962" s="157" t="s">
        <v>253</v>
      </c>
      <c r="J2962" s="156" t="s">
        <v>253</v>
      </c>
      <c r="K2962" s="167" t="s">
        <v>253</v>
      </c>
    </row>
    <row r="2963" spans="1:11" x14ac:dyDescent="0.25">
      <c r="A2963" s="153">
        <v>2959</v>
      </c>
      <c r="B2963" s="154" t="s">
        <v>3462</v>
      </c>
      <c r="C2963" s="154" t="s">
        <v>294</v>
      </c>
      <c r="D2963" s="154" t="s">
        <v>255</v>
      </c>
      <c r="E2963" s="155" t="s">
        <v>352</v>
      </c>
      <c r="F2963" s="156">
        <v>1550</v>
      </c>
      <c r="G2963" s="155" t="s">
        <v>295</v>
      </c>
      <c r="H2963" s="155" t="s">
        <v>320</v>
      </c>
      <c r="I2963" s="157">
        <v>42027</v>
      </c>
      <c r="J2963" s="156">
        <v>1377.18</v>
      </c>
      <c r="K2963" s="167">
        <v>0.95</v>
      </c>
    </row>
    <row r="2964" spans="1:11" x14ac:dyDescent="0.25">
      <c r="A2964" s="153">
        <v>2960</v>
      </c>
      <c r="B2964" s="154" t="s">
        <v>3463</v>
      </c>
      <c r="C2964" s="154" t="s">
        <v>254</v>
      </c>
      <c r="D2964" s="154" t="s">
        <v>255</v>
      </c>
      <c r="E2964" s="155" t="s">
        <v>352</v>
      </c>
      <c r="F2964" s="156">
        <v>8875</v>
      </c>
      <c r="G2964" s="155" t="s">
        <v>295</v>
      </c>
      <c r="H2964" s="155" t="s">
        <v>304</v>
      </c>
      <c r="I2964" s="157">
        <v>42044</v>
      </c>
      <c r="J2964" s="156">
        <v>7885.44</v>
      </c>
      <c r="K2964" s="167">
        <v>0.95</v>
      </c>
    </row>
    <row r="2965" spans="1:11" x14ac:dyDescent="0.25">
      <c r="A2965" s="153">
        <v>2961</v>
      </c>
      <c r="B2965" s="154" t="s">
        <v>253</v>
      </c>
      <c r="C2965" s="154" t="s">
        <v>254</v>
      </c>
      <c r="D2965" s="154" t="s">
        <v>255</v>
      </c>
      <c r="E2965" s="155" t="s">
        <v>253</v>
      </c>
      <c r="F2965" s="156" t="s">
        <v>253</v>
      </c>
      <c r="G2965" s="155" t="s">
        <v>295</v>
      </c>
      <c r="H2965" s="155" t="s">
        <v>253</v>
      </c>
      <c r="I2965" s="157" t="s">
        <v>253</v>
      </c>
      <c r="J2965" s="156" t="s">
        <v>253</v>
      </c>
      <c r="K2965" s="167" t="s">
        <v>253</v>
      </c>
    </row>
    <row r="2966" spans="1:11" x14ac:dyDescent="0.25">
      <c r="A2966" s="153">
        <v>2962</v>
      </c>
      <c r="B2966" s="154" t="s">
        <v>3464</v>
      </c>
      <c r="C2966" s="154" t="s">
        <v>294</v>
      </c>
      <c r="D2966" s="154" t="s">
        <v>255</v>
      </c>
      <c r="E2966" s="155">
        <v>41995</v>
      </c>
      <c r="F2966" s="156">
        <v>8000</v>
      </c>
      <c r="G2966" s="155" t="s">
        <v>295</v>
      </c>
      <c r="H2966" s="155" t="s">
        <v>322</v>
      </c>
      <c r="I2966" s="157">
        <v>42030</v>
      </c>
      <c r="J2966" s="156">
        <v>8000</v>
      </c>
      <c r="K2966" s="167">
        <v>1.07</v>
      </c>
    </row>
    <row r="2967" spans="1:11" x14ac:dyDescent="0.25">
      <c r="A2967" s="153">
        <v>2963</v>
      </c>
      <c r="B2967" s="154" t="s">
        <v>3465</v>
      </c>
      <c r="C2967" s="154" t="s">
        <v>254</v>
      </c>
      <c r="D2967" s="154" t="s">
        <v>255</v>
      </c>
      <c r="E2967" s="155">
        <v>41940</v>
      </c>
      <c r="F2967" s="156">
        <v>12312.5</v>
      </c>
      <c r="G2967" s="155" t="s">
        <v>295</v>
      </c>
      <c r="H2967" s="155" t="s">
        <v>304</v>
      </c>
      <c r="I2967" s="157">
        <v>42038</v>
      </c>
      <c r="J2967" s="156">
        <v>10939.66</v>
      </c>
      <c r="K2967" s="167">
        <v>0.95</v>
      </c>
    </row>
    <row r="2968" spans="1:11" x14ac:dyDescent="0.25">
      <c r="A2968" s="153">
        <v>2964</v>
      </c>
      <c r="B2968" s="154" t="s">
        <v>3466</v>
      </c>
      <c r="C2968" s="154" t="s">
        <v>294</v>
      </c>
      <c r="D2968" s="154" t="s">
        <v>255</v>
      </c>
      <c r="E2968" s="155">
        <v>41984</v>
      </c>
      <c r="F2968" s="156">
        <v>5625</v>
      </c>
      <c r="G2968" s="155" t="s">
        <v>295</v>
      </c>
      <c r="H2968" s="155" t="s">
        <v>309</v>
      </c>
      <c r="I2968" s="157">
        <v>42262</v>
      </c>
      <c r="J2968" s="156">
        <v>4997.8100000000004</v>
      </c>
      <c r="K2968" s="167">
        <v>0.95</v>
      </c>
    </row>
    <row r="2969" spans="1:11" x14ac:dyDescent="0.25">
      <c r="A2969" s="153">
        <v>2965</v>
      </c>
      <c r="B2969" s="154" t="s">
        <v>3467</v>
      </c>
      <c r="C2969" s="154" t="s">
        <v>294</v>
      </c>
      <c r="D2969" s="154" t="s">
        <v>255</v>
      </c>
      <c r="E2969" s="155" t="s">
        <v>352</v>
      </c>
      <c r="F2969" s="156">
        <v>1360</v>
      </c>
      <c r="G2969" s="155" t="s">
        <v>295</v>
      </c>
      <c r="H2969" s="155" t="s">
        <v>304</v>
      </c>
      <c r="I2969" s="157">
        <v>42034</v>
      </c>
      <c r="J2969" s="156">
        <v>1208.3599999999999</v>
      </c>
      <c r="K2969" s="167">
        <v>0.95</v>
      </c>
    </row>
    <row r="2970" spans="1:11" x14ac:dyDescent="0.25">
      <c r="A2970" s="153">
        <v>2966</v>
      </c>
      <c r="B2970" s="154" t="s">
        <v>3468</v>
      </c>
      <c r="C2970" s="154" t="s">
        <v>294</v>
      </c>
      <c r="D2970" s="154" t="s">
        <v>255</v>
      </c>
      <c r="E2970" s="155" t="s">
        <v>352</v>
      </c>
      <c r="F2970" s="156">
        <v>2932.5</v>
      </c>
      <c r="G2970" s="155" t="s">
        <v>295</v>
      </c>
      <c r="H2970" s="155" t="s">
        <v>304</v>
      </c>
      <c r="I2970" s="157">
        <v>42034</v>
      </c>
      <c r="J2970" s="156">
        <v>2605.33</v>
      </c>
      <c r="K2970" s="167">
        <v>0.95</v>
      </c>
    </row>
    <row r="2971" spans="1:11" x14ac:dyDescent="0.25">
      <c r="A2971" s="153">
        <v>2967</v>
      </c>
      <c r="B2971" s="154" t="s">
        <v>3469</v>
      </c>
      <c r="C2971" s="154" t="s">
        <v>294</v>
      </c>
      <c r="D2971" s="154" t="s">
        <v>255</v>
      </c>
      <c r="E2971" s="155" t="s">
        <v>352</v>
      </c>
      <c r="F2971" s="156">
        <v>697.5</v>
      </c>
      <c r="G2971" s="155" t="s">
        <v>295</v>
      </c>
      <c r="H2971" s="155" t="s">
        <v>320</v>
      </c>
      <c r="I2971" s="157">
        <v>42032</v>
      </c>
      <c r="J2971" s="156">
        <v>619.71</v>
      </c>
      <c r="K2971" s="167">
        <v>0.95</v>
      </c>
    </row>
    <row r="2972" spans="1:11" x14ac:dyDescent="0.25">
      <c r="A2972" s="153">
        <v>2968</v>
      </c>
      <c r="B2972" s="154" t="s">
        <v>3470</v>
      </c>
      <c r="C2972" s="154" t="s">
        <v>294</v>
      </c>
      <c r="D2972" s="154" t="s">
        <v>255</v>
      </c>
      <c r="E2972" s="155">
        <v>42018</v>
      </c>
      <c r="F2972" s="156">
        <v>7500</v>
      </c>
      <c r="G2972" s="155" t="s">
        <v>295</v>
      </c>
      <c r="H2972" s="155" t="s">
        <v>324</v>
      </c>
      <c r="I2972" s="157">
        <v>42039</v>
      </c>
      <c r="J2972" s="156">
        <v>6663.75</v>
      </c>
      <c r="K2972" s="167">
        <v>0.95</v>
      </c>
    </row>
    <row r="2973" spans="1:11" x14ac:dyDescent="0.25">
      <c r="A2973" s="153">
        <v>2969</v>
      </c>
      <c r="B2973" s="154" t="s">
        <v>3471</v>
      </c>
      <c r="C2973" s="154" t="s">
        <v>254</v>
      </c>
      <c r="D2973" s="154" t="s">
        <v>255</v>
      </c>
      <c r="E2973" s="155" t="s">
        <v>352</v>
      </c>
      <c r="F2973" s="156">
        <v>17187.5</v>
      </c>
      <c r="G2973" s="155" t="s">
        <v>295</v>
      </c>
      <c r="H2973" s="155" t="s">
        <v>321</v>
      </c>
      <c r="I2973" s="157">
        <v>42277</v>
      </c>
      <c r="J2973" s="156">
        <v>17187.5</v>
      </c>
      <c r="K2973" s="167">
        <v>1.07</v>
      </c>
    </row>
    <row r="2974" spans="1:11" x14ac:dyDescent="0.25">
      <c r="A2974" s="153">
        <v>2970</v>
      </c>
      <c r="B2974" s="154" t="s">
        <v>3472</v>
      </c>
      <c r="C2974" s="154" t="s">
        <v>294</v>
      </c>
      <c r="D2974" s="154" t="s">
        <v>255</v>
      </c>
      <c r="E2974" s="155">
        <v>41976</v>
      </c>
      <c r="F2974" s="156">
        <v>5227.5</v>
      </c>
      <c r="G2974" s="155" t="s">
        <v>295</v>
      </c>
      <c r="H2974" s="155" t="s">
        <v>304</v>
      </c>
      <c r="I2974" s="157">
        <v>42044</v>
      </c>
      <c r="J2974" s="156">
        <v>4644.63</v>
      </c>
      <c r="K2974" s="167">
        <v>0.95</v>
      </c>
    </row>
    <row r="2975" spans="1:11" x14ac:dyDescent="0.25">
      <c r="A2975" s="153">
        <v>2971</v>
      </c>
      <c r="B2975" s="154" t="s">
        <v>3473</v>
      </c>
      <c r="C2975" s="154" t="s">
        <v>294</v>
      </c>
      <c r="D2975" s="154" t="s">
        <v>255</v>
      </c>
      <c r="E2975" s="155" t="s">
        <v>352</v>
      </c>
      <c r="F2975" s="156">
        <v>6625</v>
      </c>
      <c r="G2975" s="155" t="s">
        <v>295</v>
      </c>
      <c r="H2975" s="155" t="s">
        <v>300</v>
      </c>
      <c r="I2975" s="157">
        <v>42033</v>
      </c>
      <c r="J2975" s="156">
        <v>6217.56</v>
      </c>
      <c r="K2975" s="167">
        <v>1</v>
      </c>
    </row>
    <row r="2976" spans="1:11" x14ac:dyDescent="0.25">
      <c r="A2976" s="153">
        <v>2972</v>
      </c>
      <c r="B2976" s="154" t="s">
        <v>3474</v>
      </c>
      <c r="C2976" s="154" t="s">
        <v>294</v>
      </c>
      <c r="D2976" s="154" t="s">
        <v>255</v>
      </c>
      <c r="E2976" s="155" t="s">
        <v>352</v>
      </c>
      <c r="F2976" s="156">
        <v>6375</v>
      </c>
      <c r="G2976" s="155" t="s">
        <v>295</v>
      </c>
      <c r="H2976" s="155" t="s">
        <v>304</v>
      </c>
      <c r="I2976" s="157">
        <v>42038</v>
      </c>
      <c r="J2976" s="156">
        <v>5664.19</v>
      </c>
      <c r="K2976" s="167">
        <v>0.95</v>
      </c>
    </row>
    <row r="2977" spans="1:11" x14ac:dyDescent="0.25">
      <c r="A2977" s="153">
        <v>2973</v>
      </c>
      <c r="B2977" s="154" t="s">
        <v>3475</v>
      </c>
      <c r="C2977" s="154" t="s">
        <v>294</v>
      </c>
      <c r="D2977" s="154" t="s">
        <v>255</v>
      </c>
      <c r="E2977" s="155">
        <v>41974</v>
      </c>
      <c r="F2977" s="156">
        <v>8475</v>
      </c>
      <c r="G2977" s="155" t="s">
        <v>295</v>
      </c>
      <c r="H2977" s="155" t="s">
        <v>331</v>
      </c>
      <c r="I2977" s="157">
        <v>42062</v>
      </c>
      <c r="J2977" s="156">
        <v>7953.78</v>
      </c>
      <c r="K2977" s="167">
        <v>1</v>
      </c>
    </row>
    <row r="2978" spans="1:11" x14ac:dyDescent="0.25">
      <c r="A2978" s="153">
        <v>2974</v>
      </c>
      <c r="B2978" s="154" t="s">
        <v>3476</v>
      </c>
      <c r="C2978" s="154" t="s">
        <v>254</v>
      </c>
      <c r="D2978" s="154" t="s">
        <v>255</v>
      </c>
      <c r="E2978" s="155" t="s">
        <v>352</v>
      </c>
      <c r="F2978" s="156">
        <v>8347.5</v>
      </c>
      <c r="G2978" s="155" t="s">
        <v>295</v>
      </c>
      <c r="H2978" s="155" t="s">
        <v>297</v>
      </c>
      <c r="I2978" s="157">
        <v>42096</v>
      </c>
      <c r="J2978" s="156">
        <v>7416.75</v>
      </c>
      <c r="K2978" s="167">
        <v>0.95</v>
      </c>
    </row>
    <row r="2979" spans="1:11" x14ac:dyDescent="0.25">
      <c r="A2979" s="153">
        <v>2975</v>
      </c>
      <c r="B2979" s="154" t="s">
        <v>3477</v>
      </c>
      <c r="C2979" s="154" t="s">
        <v>254</v>
      </c>
      <c r="D2979" s="154" t="s">
        <v>255</v>
      </c>
      <c r="E2979" s="155">
        <v>41983</v>
      </c>
      <c r="F2979" s="156">
        <v>19062.5</v>
      </c>
      <c r="G2979" s="155" t="s">
        <v>295</v>
      </c>
      <c r="H2979" s="155" t="s">
        <v>316</v>
      </c>
      <c r="I2979" s="157">
        <v>42073</v>
      </c>
      <c r="J2979" s="156">
        <v>16937.009999999998</v>
      </c>
      <c r="K2979" s="167">
        <v>0.95</v>
      </c>
    </row>
    <row r="2980" spans="1:11" x14ac:dyDescent="0.25">
      <c r="A2980" s="153">
        <v>2976</v>
      </c>
      <c r="B2980" s="154" t="s">
        <v>3478</v>
      </c>
      <c r="C2980" s="154" t="s">
        <v>294</v>
      </c>
      <c r="D2980" s="154" t="s">
        <v>255</v>
      </c>
      <c r="E2980" s="155" t="s">
        <v>352</v>
      </c>
      <c r="F2980" s="156">
        <v>1785</v>
      </c>
      <c r="G2980" s="155" t="s">
        <v>295</v>
      </c>
      <c r="H2980" s="155" t="s">
        <v>304</v>
      </c>
      <c r="I2980" s="157">
        <v>42312</v>
      </c>
      <c r="J2980" s="156">
        <v>1585.97</v>
      </c>
      <c r="K2980" s="167">
        <v>0.95</v>
      </c>
    </row>
    <row r="2981" spans="1:11" x14ac:dyDescent="0.25">
      <c r="A2981" s="153">
        <v>2977</v>
      </c>
      <c r="B2981" s="154" t="s">
        <v>3479</v>
      </c>
      <c r="C2981" s="154" t="s">
        <v>254</v>
      </c>
      <c r="D2981" s="154" t="s">
        <v>255</v>
      </c>
      <c r="E2981" s="155" t="s">
        <v>352</v>
      </c>
      <c r="F2981" s="156">
        <v>12125</v>
      </c>
      <c r="G2981" s="155" t="s">
        <v>295</v>
      </c>
      <c r="H2981" s="155" t="s">
        <v>304</v>
      </c>
      <c r="I2981" s="157">
        <v>42034</v>
      </c>
      <c r="J2981" s="156">
        <v>10773.06</v>
      </c>
      <c r="K2981" s="167">
        <v>0.95</v>
      </c>
    </row>
    <row r="2982" spans="1:11" x14ac:dyDescent="0.25">
      <c r="A2982" s="153">
        <v>2978</v>
      </c>
      <c r="B2982" s="154" t="s">
        <v>253</v>
      </c>
      <c r="C2982" s="154" t="s">
        <v>254</v>
      </c>
      <c r="D2982" s="154" t="s">
        <v>255</v>
      </c>
      <c r="E2982" s="155" t="s">
        <v>253</v>
      </c>
      <c r="F2982" s="156" t="s">
        <v>253</v>
      </c>
      <c r="G2982" s="155" t="s">
        <v>295</v>
      </c>
      <c r="H2982" s="155" t="s">
        <v>253</v>
      </c>
      <c r="I2982" s="157" t="s">
        <v>253</v>
      </c>
      <c r="J2982" s="156" t="s">
        <v>253</v>
      </c>
      <c r="K2982" s="167" t="s">
        <v>253</v>
      </c>
    </row>
    <row r="2983" spans="1:11" x14ac:dyDescent="0.25">
      <c r="A2983" s="153">
        <v>2979</v>
      </c>
      <c r="B2983" s="154" t="s">
        <v>3480</v>
      </c>
      <c r="C2983" s="154" t="s">
        <v>254</v>
      </c>
      <c r="D2983" s="154" t="s">
        <v>255</v>
      </c>
      <c r="E2983" s="155" t="s">
        <v>352</v>
      </c>
      <c r="F2983" s="156">
        <v>17312.5</v>
      </c>
      <c r="G2983" s="155" t="s">
        <v>295</v>
      </c>
      <c r="H2983" s="155" t="s">
        <v>325</v>
      </c>
      <c r="I2983" s="157">
        <v>42038</v>
      </c>
      <c r="J2983" s="156">
        <v>15382.14</v>
      </c>
      <c r="K2983" s="167">
        <v>0.95</v>
      </c>
    </row>
    <row r="2984" spans="1:11" x14ac:dyDescent="0.25">
      <c r="A2984" s="153">
        <v>2980</v>
      </c>
      <c r="B2984" s="154" t="s">
        <v>3481</v>
      </c>
      <c r="C2984" s="154" t="s">
        <v>254</v>
      </c>
      <c r="D2984" s="154" t="s">
        <v>255</v>
      </c>
      <c r="E2984" s="155" t="s">
        <v>352</v>
      </c>
      <c r="F2984" s="156">
        <v>12562.5</v>
      </c>
      <c r="G2984" s="155" t="s">
        <v>295</v>
      </c>
      <c r="H2984" s="155" t="s">
        <v>304</v>
      </c>
      <c r="I2984" s="157">
        <v>42059</v>
      </c>
      <c r="J2984" s="156">
        <v>11161.78</v>
      </c>
      <c r="K2984" s="167">
        <v>0.95</v>
      </c>
    </row>
    <row r="2985" spans="1:11" x14ac:dyDescent="0.25">
      <c r="A2985" s="153">
        <v>2981</v>
      </c>
      <c r="B2985" s="154" t="s">
        <v>3482</v>
      </c>
      <c r="C2985" s="154" t="s">
        <v>294</v>
      </c>
      <c r="D2985" s="154" t="s">
        <v>255</v>
      </c>
      <c r="E2985" s="155" t="s">
        <v>352</v>
      </c>
      <c r="F2985" s="156">
        <v>17875</v>
      </c>
      <c r="G2985" s="155" t="s">
        <v>295</v>
      </c>
      <c r="H2985" s="155" t="s">
        <v>321</v>
      </c>
      <c r="I2985" s="157">
        <v>42041</v>
      </c>
      <c r="J2985" s="156">
        <v>17875</v>
      </c>
      <c r="K2985" s="167">
        <v>1.07</v>
      </c>
    </row>
    <row r="2986" spans="1:11" x14ac:dyDescent="0.25">
      <c r="A2986" s="153">
        <v>2982</v>
      </c>
      <c r="B2986" s="154" t="s">
        <v>3483</v>
      </c>
      <c r="C2986" s="154" t="s">
        <v>254</v>
      </c>
      <c r="D2986" s="154" t="s">
        <v>255</v>
      </c>
      <c r="E2986" s="155">
        <v>41966</v>
      </c>
      <c r="F2986" s="156">
        <v>16050</v>
      </c>
      <c r="G2986" s="155" t="s">
        <v>295</v>
      </c>
      <c r="H2986" s="155" t="s">
        <v>297</v>
      </c>
      <c r="I2986" s="157">
        <v>42040</v>
      </c>
      <c r="J2986" s="156">
        <v>14260.43</v>
      </c>
      <c r="K2986" s="167">
        <v>0.95</v>
      </c>
    </row>
    <row r="2987" spans="1:11" x14ac:dyDescent="0.25">
      <c r="A2987" s="153">
        <v>2983</v>
      </c>
      <c r="B2987" s="154" t="s">
        <v>3484</v>
      </c>
      <c r="C2987" s="154" t="s">
        <v>294</v>
      </c>
      <c r="D2987" s="154" t="s">
        <v>255</v>
      </c>
      <c r="E2987" s="155" t="s">
        <v>352</v>
      </c>
      <c r="F2987" s="156">
        <v>5156.67</v>
      </c>
      <c r="G2987" s="155" t="s">
        <v>295</v>
      </c>
      <c r="H2987" s="155" t="s">
        <v>304</v>
      </c>
      <c r="I2987" s="157">
        <v>42081</v>
      </c>
      <c r="J2987" s="156">
        <v>4581.7</v>
      </c>
      <c r="K2987" s="167">
        <v>0.95</v>
      </c>
    </row>
    <row r="2988" spans="1:11" x14ac:dyDescent="0.25">
      <c r="A2988" s="153">
        <v>2984</v>
      </c>
      <c r="B2988" s="154" t="s">
        <v>3485</v>
      </c>
      <c r="C2988" s="154" t="s">
        <v>294</v>
      </c>
      <c r="D2988" s="154" t="s">
        <v>255</v>
      </c>
      <c r="E2988" s="155" t="s">
        <v>352</v>
      </c>
      <c r="F2988" s="156">
        <v>7575</v>
      </c>
      <c r="G2988" s="155" t="s">
        <v>295</v>
      </c>
      <c r="H2988" s="155" t="s">
        <v>297</v>
      </c>
      <c r="I2988" s="157">
        <v>42044</v>
      </c>
      <c r="J2988" s="156">
        <v>6730.39</v>
      </c>
      <c r="K2988" s="167">
        <v>0.95</v>
      </c>
    </row>
    <row r="2989" spans="1:11" x14ac:dyDescent="0.25">
      <c r="A2989" s="153">
        <v>2985</v>
      </c>
      <c r="B2989" s="154" t="s">
        <v>3486</v>
      </c>
      <c r="C2989" s="154" t="s">
        <v>294</v>
      </c>
      <c r="D2989" s="154" t="s">
        <v>255</v>
      </c>
      <c r="E2989" s="155">
        <v>42012</v>
      </c>
      <c r="F2989" s="156">
        <v>4250</v>
      </c>
      <c r="G2989" s="155" t="s">
        <v>295</v>
      </c>
      <c r="H2989" s="155" t="s">
        <v>321</v>
      </c>
      <c r="I2989" s="157">
        <v>42521</v>
      </c>
      <c r="J2989" s="156">
        <v>4250</v>
      </c>
      <c r="K2989" s="167">
        <v>1.07</v>
      </c>
    </row>
    <row r="2990" spans="1:11" x14ac:dyDescent="0.25">
      <c r="A2990" s="153">
        <v>2986</v>
      </c>
      <c r="B2990" s="154" t="s">
        <v>3487</v>
      </c>
      <c r="C2990" s="154" t="s">
        <v>254</v>
      </c>
      <c r="D2990" s="154" t="s">
        <v>255</v>
      </c>
      <c r="E2990" s="155" t="s">
        <v>352</v>
      </c>
      <c r="F2990" s="156">
        <v>5932.5</v>
      </c>
      <c r="G2990" s="155" t="s">
        <v>295</v>
      </c>
      <c r="H2990" s="155" t="s">
        <v>320</v>
      </c>
      <c r="I2990" s="157">
        <v>42045</v>
      </c>
      <c r="J2990" s="156">
        <v>5271.01</v>
      </c>
      <c r="K2990" s="167">
        <v>0.95</v>
      </c>
    </row>
    <row r="2991" spans="1:11" x14ac:dyDescent="0.25">
      <c r="A2991" s="153">
        <v>2987</v>
      </c>
      <c r="B2991" s="154" t="s">
        <v>3488</v>
      </c>
      <c r="C2991" s="154" t="s">
        <v>254</v>
      </c>
      <c r="D2991" s="154" t="s">
        <v>255</v>
      </c>
      <c r="E2991" s="155">
        <v>41989</v>
      </c>
      <c r="F2991" s="156">
        <v>6825</v>
      </c>
      <c r="G2991" s="155" t="s">
        <v>295</v>
      </c>
      <c r="H2991" s="155" t="s">
        <v>297</v>
      </c>
      <c r="I2991" s="157">
        <v>42247</v>
      </c>
      <c r="J2991" s="156">
        <v>6064.01</v>
      </c>
      <c r="K2991" s="167">
        <v>0.95</v>
      </c>
    </row>
    <row r="2992" spans="1:11" x14ac:dyDescent="0.25">
      <c r="A2992" s="153">
        <v>2988</v>
      </c>
      <c r="B2992" s="154" t="s">
        <v>253</v>
      </c>
      <c r="C2992" s="154" t="s">
        <v>254</v>
      </c>
      <c r="D2992" s="154" t="s">
        <v>255</v>
      </c>
      <c r="E2992" s="155" t="s">
        <v>253</v>
      </c>
      <c r="F2992" s="156" t="s">
        <v>253</v>
      </c>
      <c r="G2992" s="155" t="s">
        <v>295</v>
      </c>
      <c r="H2992" s="155" t="s">
        <v>253</v>
      </c>
      <c r="I2992" s="157" t="s">
        <v>253</v>
      </c>
      <c r="J2992" s="156" t="s">
        <v>253</v>
      </c>
      <c r="K2992" s="167" t="s">
        <v>253</v>
      </c>
    </row>
    <row r="2993" spans="1:11" x14ac:dyDescent="0.25">
      <c r="A2993" s="153">
        <v>2989</v>
      </c>
      <c r="B2993" s="154" t="s">
        <v>3489</v>
      </c>
      <c r="C2993" s="154" t="s">
        <v>254</v>
      </c>
      <c r="D2993" s="154" t="s">
        <v>255</v>
      </c>
      <c r="E2993" s="155" t="s">
        <v>352</v>
      </c>
      <c r="F2993" s="156">
        <v>47250</v>
      </c>
      <c r="G2993" s="155" t="s">
        <v>295</v>
      </c>
      <c r="H2993" s="155" t="s">
        <v>326</v>
      </c>
      <c r="I2993" s="157">
        <v>42088</v>
      </c>
      <c r="J2993" s="156">
        <v>46018.12</v>
      </c>
      <c r="K2993" s="167">
        <v>1.04</v>
      </c>
    </row>
    <row r="2994" spans="1:11" x14ac:dyDescent="0.25">
      <c r="A2994" s="153">
        <v>2990</v>
      </c>
      <c r="B2994" s="154" t="s">
        <v>3490</v>
      </c>
      <c r="C2994" s="154" t="s">
        <v>260</v>
      </c>
      <c r="D2994" s="154" t="s">
        <v>255</v>
      </c>
      <c r="E2994" s="155">
        <v>42012</v>
      </c>
      <c r="F2994" s="156">
        <v>5937.5</v>
      </c>
      <c r="G2994" s="155" t="s">
        <v>295</v>
      </c>
      <c r="H2994" s="155" t="s">
        <v>304</v>
      </c>
      <c r="I2994" s="157">
        <v>42067</v>
      </c>
      <c r="J2994" s="156">
        <v>5275.47</v>
      </c>
      <c r="K2994" s="167">
        <v>0.95</v>
      </c>
    </row>
    <row r="2995" spans="1:11" x14ac:dyDescent="0.25">
      <c r="A2995" s="153">
        <v>2991</v>
      </c>
      <c r="B2995" s="154" t="s">
        <v>3491</v>
      </c>
      <c r="C2995" s="154" t="s">
        <v>254</v>
      </c>
      <c r="D2995" s="154" t="s">
        <v>255</v>
      </c>
      <c r="E2995" s="155" t="s">
        <v>352</v>
      </c>
      <c r="F2995" s="156">
        <v>4875</v>
      </c>
      <c r="G2995" s="155" t="s">
        <v>295</v>
      </c>
      <c r="H2995" s="155" t="s">
        <v>304</v>
      </c>
      <c r="I2995" s="157">
        <v>42045</v>
      </c>
      <c r="J2995" s="156">
        <v>4331.4399999999996</v>
      </c>
      <c r="K2995" s="167">
        <v>0.95</v>
      </c>
    </row>
    <row r="2996" spans="1:11" x14ac:dyDescent="0.25">
      <c r="A2996" s="153">
        <v>2992</v>
      </c>
      <c r="B2996" s="154" t="s">
        <v>3492</v>
      </c>
      <c r="C2996" s="154" t="s">
        <v>260</v>
      </c>
      <c r="D2996" s="154" t="s">
        <v>255</v>
      </c>
      <c r="E2996" s="155">
        <v>42024</v>
      </c>
      <c r="F2996" s="156">
        <v>4375</v>
      </c>
      <c r="G2996" s="155" t="s">
        <v>295</v>
      </c>
      <c r="H2996" s="155" t="s">
        <v>74</v>
      </c>
      <c r="I2996" s="157">
        <v>42058</v>
      </c>
      <c r="J2996" s="156">
        <v>3887.19</v>
      </c>
      <c r="K2996" s="167">
        <v>0.95</v>
      </c>
    </row>
    <row r="2997" spans="1:11" x14ac:dyDescent="0.25">
      <c r="A2997" s="153">
        <v>2993</v>
      </c>
      <c r="B2997" s="154" t="s">
        <v>3493</v>
      </c>
      <c r="C2997" s="154" t="s">
        <v>254</v>
      </c>
      <c r="D2997" s="154" t="s">
        <v>255</v>
      </c>
      <c r="E2997" s="155">
        <v>41982</v>
      </c>
      <c r="F2997" s="156">
        <v>8375</v>
      </c>
      <c r="G2997" s="155" t="s">
        <v>295</v>
      </c>
      <c r="H2997" s="155" t="s">
        <v>309</v>
      </c>
      <c r="I2997" s="157">
        <v>42055</v>
      </c>
      <c r="J2997" s="156">
        <v>7278.43</v>
      </c>
      <c r="K2997" s="167">
        <v>0.93</v>
      </c>
    </row>
    <row r="2998" spans="1:11" x14ac:dyDescent="0.25">
      <c r="A2998" s="153">
        <v>2994</v>
      </c>
      <c r="B2998" s="154" t="s">
        <v>3314</v>
      </c>
      <c r="C2998" s="154" t="s">
        <v>294</v>
      </c>
      <c r="D2998" s="154" t="s">
        <v>255</v>
      </c>
      <c r="E2998" s="155" t="s">
        <v>352</v>
      </c>
      <c r="F2998" s="156">
        <v>6750</v>
      </c>
      <c r="G2998" s="155" t="s">
        <v>295</v>
      </c>
      <c r="H2998" s="155" t="s">
        <v>322</v>
      </c>
      <c r="I2998" s="157">
        <v>42068</v>
      </c>
      <c r="J2998" s="156">
        <v>6750</v>
      </c>
      <c r="K2998" s="167">
        <v>1.07</v>
      </c>
    </row>
    <row r="2999" spans="1:11" x14ac:dyDescent="0.25">
      <c r="A2999" s="153">
        <v>2995</v>
      </c>
      <c r="B2999" s="154" t="s">
        <v>3494</v>
      </c>
      <c r="C2999" s="154" t="s">
        <v>294</v>
      </c>
      <c r="D2999" s="154" t="s">
        <v>255</v>
      </c>
      <c r="E2999" s="155" t="s">
        <v>352</v>
      </c>
      <c r="F2999" s="156">
        <v>8827.5</v>
      </c>
      <c r="G2999" s="155" t="s">
        <v>295</v>
      </c>
      <c r="H2999" s="155" t="s">
        <v>297</v>
      </c>
      <c r="I2999" s="157">
        <v>42058</v>
      </c>
      <c r="J2999" s="156">
        <v>7843.23</v>
      </c>
      <c r="K2999" s="167">
        <v>0.95</v>
      </c>
    </row>
    <row r="3000" spans="1:11" x14ac:dyDescent="0.25">
      <c r="A3000" s="153">
        <v>2996</v>
      </c>
      <c r="B3000" s="154" t="s">
        <v>3495</v>
      </c>
      <c r="C3000" s="154" t="s">
        <v>276</v>
      </c>
      <c r="D3000" s="154" t="s">
        <v>255</v>
      </c>
      <c r="E3000" s="155" t="s">
        <v>352</v>
      </c>
      <c r="F3000" s="156">
        <v>14115</v>
      </c>
      <c r="G3000" s="155" t="s">
        <v>295</v>
      </c>
      <c r="H3000" s="155" t="s">
        <v>297</v>
      </c>
      <c r="I3000" s="157">
        <v>42058</v>
      </c>
      <c r="J3000" s="156">
        <v>12541.18</v>
      </c>
      <c r="K3000" s="167">
        <v>0.95</v>
      </c>
    </row>
    <row r="3001" spans="1:11" x14ac:dyDescent="0.25">
      <c r="A3001" s="153">
        <v>2997</v>
      </c>
      <c r="B3001" s="154" t="s">
        <v>3496</v>
      </c>
      <c r="C3001" s="154" t="s">
        <v>254</v>
      </c>
      <c r="D3001" s="154" t="s">
        <v>255</v>
      </c>
      <c r="E3001" s="155" t="s">
        <v>352</v>
      </c>
      <c r="F3001" s="156">
        <v>9825</v>
      </c>
      <c r="G3001" s="155" t="s">
        <v>295</v>
      </c>
      <c r="H3001" s="155" t="s">
        <v>297</v>
      </c>
      <c r="I3001" s="157">
        <v>42058</v>
      </c>
      <c r="J3001" s="156">
        <v>8729.51</v>
      </c>
      <c r="K3001" s="167">
        <v>0.95</v>
      </c>
    </row>
    <row r="3002" spans="1:11" x14ac:dyDescent="0.25">
      <c r="A3002" s="153">
        <v>2998</v>
      </c>
      <c r="B3002" s="154" t="s">
        <v>3497</v>
      </c>
      <c r="C3002" s="154" t="s">
        <v>254</v>
      </c>
      <c r="D3002" s="154" t="s">
        <v>255</v>
      </c>
      <c r="E3002" s="155" t="s">
        <v>352</v>
      </c>
      <c r="F3002" s="156">
        <v>5687.5</v>
      </c>
      <c r="G3002" s="155" t="s">
        <v>295</v>
      </c>
      <c r="H3002" s="155" t="s">
        <v>304</v>
      </c>
      <c r="I3002" s="157">
        <v>42055</v>
      </c>
      <c r="J3002" s="156">
        <v>5053.34</v>
      </c>
      <c r="K3002" s="167">
        <v>0.95</v>
      </c>
    </row>
    <row r="3003" spans="1:11" x14ac:dyDescent="0.25">
      <c r="A3003" s="153">
        <v>2999</v>
      </c>
      <c r="B3003" s="154" t="s">
        <v>3498</v>
      </c>
      <c r="C3003" s="154" t="s">
        <v>294</v>
      </c>
      <c r="D3003" s="154" t="s">
        <v>255</v>
      </c>
      <c r="E3003" s="155">
        <v>41971</v>
      </c>
      <c r="F3003" s="156">
        <v>5687.5</v>
      </c>
      <c r="G3003" s="155" t="s">
        <v>295</v>
      </c>
      <c r="H3003" s="155" t="s">
        <v>322</v>
      </c>
      <c r="I3003" s="157">
        <v>42068</v>
      </c>
      <c r="J3003" s="156">
        <v>5687.5</v>
      </c>
      <c r="K3003" s="167">
        <v>1.07</v>
      </c>
    </row>
    <row r="3004" spans="1:11" x14ac:dyDescent="0.25">
      <c r="A3004" s="153">
        <v>3000</v>
      </c>
      <c r="B3004" s="154" t="s">
        <v>3499</v>
      </c>
      <c r="C3004" s="154" t="s">
        <v>294</v>
      </c>
      <c r="D3004" s="154" t="s">
        <v>255</v>
      </c>
      <c r="E3004" s="155">
        <v>42018</v>
      </c>
      <c r="F3004" s="156">
        <v>7725</v>
      </c>
      <c r="G3004" s="155" t="s">
        <v>295</v>
      </c>
      <c r="H3004" s="155" t="s">
        <v>297</v>
      </c>
      <c r="I3004" s="157">
        <v>42069</v>
      </c>
      <c r="J3004" s="156">
        <v>6863.66</v>
      </c>
      <c r="K3004" s="167">
        <v>0.95</v>
      </c>
    </row>
    <row r="3005" spans="1:11" x14ac:dyDescent="0.25">
      <c r="A3005" s="153">
        <v>3001</v>
      </c>
      <c r="B3005" s="154" t="s">
        <v>3500</v>
      </c>
      <c r="C3005" s="154" t="s">
        <v>294</v>
      </c>
      <c r="D3005" s="154" t="s">
        <v>255</v>
      </c>
      <c r="E3005" s="155">
        <v>41989</v>
      </c>
      <c r="F3005" s="156">
        <v>7800</v>
      </c>
      <c r="G3005" s="155" t="s">
        <v>295</v>
      </c>
      <c r="H3005" s="155" t="s">
        <v>297</v>
      </c>
      <c r="I3005" s="157">
        <v>42068</v>
      </c>
      <c r="J3005" s="156">
        <v>6930.3</v>
      </c>
      <c r="K3005" s="167">
        <v>0.95</v>
      </c>
    </row>
    <row r="3006" spans="1:11" x14ac:dyDescent="0.25">
      <c r="A3006" s="153">
        <v>3002</v>
      </c>
      <c r="B3006" s="154" t="s">
        <v>3404</v>
      </c>
      <c r="C3006" s="154" t="s">
        <v>294</v>
      </c>
      <c r="D3006" s="154" t="s">
        <v>255</v>
      </c>
      <c r="E3006" s="155" t="s">
        <v>352</v>
      </c>
      <c r="F3006" s="156">
        <v>3125</v>
      </c>
      <c r="G3006" s="155" t="s">
        <v>295</v>
      </c>
      <c r="H3006" s="155" t="s">
        <v>304</v>
      </c>
      <c r="I3006" s="157">
        <v>-602603</v>
      </c>
      <c r="J3006" s="156">
        <v>2776.56</v>
      </c>
      <c r="K3006" s="167">
        <v>0.95</v>
      </c>
    </row>
    <row r="3007" spans="1:11" x14ac:dyDescent="0.25">
      <c r="A3007" s="153">
        <v>3003</v>
      </c>
      <c r="B3007" s="154" t="s">
        <v>3501</v>
      </c>
      <c r="C3007" s="154" t="s">
        <v>254</v>
      </c>
      <c r="D3007" s="154" t="s">
        <v>255</v>
      </c>
      <c r="E3007" s="155" t="s">
        <v>352</v>
      </c>
      <c r="F3007" s="156">
        <v>23937.5</v>
      </c>
      <c r="G3007" s="155" t="s">
        <v>295</v>
      </c>
      <c r="H3007" s="155" t="s">
        <v>304</v>
      </c>
      <c r="I3007" s="157">
        <v>42083</v>
      </c>
      <c r="J3007" s="156">
        <v>21268.47</v>
      </c>
      <c r="K3007" s="167">
        <v>0.95</v>
      </c>
    </row>
    <row r="3008" spans="1:11" x14ac:dyDescent="0.25">
      <c r="A3008" s="153">
        <v>3004</v>
      </c>
      <c r="B3008" s="154" t="s">
        <v>3502</v>
      </c>
      <c r="C3008" s="154" t="s">
        <v>294</v>
      </c>
      <c r="D3008" s="154" t="s">
        <v>255</v>
      </c>
      <c r="E3008" s="155" t="s">
        <v>352</v>
      </c>
      <c r="F3008" s="156">
        <v>6187.5</v>
      </c>
      <c r="G3008" s="155" t="s">
        <v>295</v>
      </c>
      <c r="H3008" s="155" t="s">
        <v>322</v>
      </c>
      <c r="I3008" s="157">
        <v>42327</v>
      </c>
      <c r="J3008" s="156">
        <v>5497.58</v>
      </c>
      <c r="K3008" s="167">
        <v>0.95</v>
      </c>
    </row>
    <row r="3009" spans="1:11" x14ac:dyDescent="0.25">
      <c r="A3009" s="153">
        <v>3005</v>
      </c>
      <c r="B3009" s="154" t="s">
        <v>3365</v>
      </c>
      <c r="C3009" s="154" t="s">
        <v>276</v>
      </c>
      <c r="D3009" s="154" t="s">
        <v>255</v>
      </c>
      <c r="E3009" s="155" t="s">
        <v>352</v>
      </c>
      <c r="F3009" s="156">
        <v>975</v>
      </c>
      <c r="G3009" s="155" t="s">
        <v>295</v>
      </c>
      <c r="H3009" s="155" t="s">
        <v>309</v>
      </c>
      <c r="I3009" s="157">
        <v>42060</v>
      </c>
      <c r="J3009" s="156">
        <v>866.29</v>
      </c>
      <c r="K3009" s="167">
        <v>0.95</v>
      </c>
    </row>
    <row r="3010" spans="1:11" x14ac:dyDescent="0.25">
      <c r="A3010" s="153">
        <v>3006</v>
      </c>
      <c r="B3010" s="154" t="s">
        <v>3503</v>
      </c>
      <c r="C3010" s="154" t="s">
        <v>294</v>
      </c>
      <c r="D3010" s="154" t="s">
        <v>255</v>
      </c>
      <c r="E3010" s="155" t="s">
        <v>352</v>
      </c>
      <c r="F3010" s="156">
        <v>5325</v>
      </c>
      <c r="G3010" s="155" t="s">
        <v>295</v>
      </c>
      <c r="H3010" s="155" t="s">
        <v>297</v>
      </c>
      <c r="I3010" s="157">
        <v>42061</v>
      </c>
      <c r="J3010" s="156">
        <v>4731.26</v>
      </c>
      <c r="K3010" s="167">
        <v>0.95</v>
      </c>
    </row>
    <row r="3011" spans="1:11" x14ac:dyDescent="0.25">
      <c r="A3011" s="153">
        <v>3007</v>
      </c>
      <c r="B3011" s="154" t="s">
        <v>3504</v>
      </c>
      <c r="C3011" s="154" t="s">
        <v>294</v>
      </c>
      <c r="D3011" s="154" t="s">
        <v>255</v>
      </c>
      <c r="E3011" s="155" t="s">
        <v>352</v>
      </c>
      <c r="F3011" s="156">
        <v>4650</v>
      </c>
      <c r="G3011" s="155" t="s">
        <v>295</v>
      </c>
      <c r="H3011" s="155" t="s">
        <v>297</v>
      </c>
      <c r="I3011" s="157" t="s">
        <v>253</v>
      </c>
      <c r="J3011" s="156">
        <v>0</v>
      </c>
      <c r="K3011" s="167">
        <v>0</v>
      </c>
    </row>
    <row r="3012" spans="1:11" x14ac:dyDescent="0.25">
      <c r="A3012" s="153">
        <v>3008</v>
      </c>
      <c r="B3012" s="154" t="s">
        <v>3505</v>
      </c>
      <c r="C3012" s="154" t="s">
        <v>294</v>
      </c>
      <c r="D3012" s="154" t="s">
        <v>255</v>
      </c>
      <c r="E3012" s="155" t="s">
        <v>352</v>
      </c>
      <c r="F3012" s="156">
        <v>6750</v>
      </c>
      <c r="G3012" s="155" t="s">
        <v>295</v>
      </c>
      <c r="H3012" s="155" t="s">
        <v>297</v>
      </c>
      <c r="I3012" s="157">
        <v>42066</v>
      </c>
      <c r="J3012" s="156">
        <v>5997.38</v>
      </c>
      <c r="K3012" s="167">
        <v>0.95</v>
      </c>
    </row>
    <row r="3013" spans="1:11" x14ac:dyDescent="0.25">
      <c r="A3013" s="153">
        <v>3009</v>
      </c>
      <c r="B3013" s="154" t="s">
        <v>3506</v>
      </c>
      <c r="C3013" s="154" t="s">
        <v>260</v>
      </c>
      <c r="D3013" s="154" t="s">
        <v>255</v>
      </c>
      <c r="E3013" s="155" t="s">
        <v>352</v>
      </c>
      <c r="F3013" s="156">
        <v>3250</v>
      </c>
      <c r="G3013" s="155" t="s">
        <v>295</v>
      </c>
      <c r="H3013" s="155" t="s">
        <v>304</v>
      </c>
      <c r="I3013" s="157">
        <v>42059</v>
      </c>
      <c r="J3013" s="156">
        <v>2887.63</v>
      </c>
      <c r="K3013" s="167">
        <v>0.95</v>
      </c>
    </row>
    <row r="3014" spans="1:11" x14ac:dyDescent="0.25">
      <c r="A3014" s="153">
        <v>3010</v>
      </c>
      <c r="B3014" s="154" t="s">
        <v>3507</v>
      </c>
      <c r="C3014" s="154" t="s">
        <v>254</v>
      </c>
      <c r="D3014" s="154" t="s">
        <v>255</v>
      </c>
      <c r="E3014" s="155" t="s">
        <v>352</v>
      </c>
      <c r="F3014" s="156">
        <v>24562.5</v>
      </c>
      <c r="G3014" s="155" t="s">
        <v>295</v>
      </c>
      <c r="H3014" s="155" t="s">
        <v>304</v>
      </c>
      <c r="I3014" s="157">
        <v>42067</v>
      </c>
      <c r="J3014" s="156">
        <v>21823.78</v>
      </c>
      <c r="K3014" s="167">
        <v>0.95</v>
      </c>
    </row>
    <row r="3015" spans="1:11" x14ac:dyDescent="0.25">
      <c r="A3015" s="153">
        <v>3011</v>
      </c>
      <c r="B3015" s="154" t="s">
        <v>3508</v>
      </c>
      <c r="C3015" s="154" t="s">
        <v>294</v>
      </c>
      <c r="D3015" s="154" t="s">
        <v>255</v>
      </c>
      <c r="E3015" s="155">
        <v>42045</v>
      </c>
      <c r="F3015" s="156">
        <v>4960</v>
      </c>
      <c r="G3015" s="155" t="s">
        <v>295</v>
      </c>
      <c r="H3015" s="155" t="s">
        <v>320</v>
      </c>
      <c r="I3015" s="157">
        <v>42083</v>
      </c>
      <c r="J3015" s="156">
        <v>4637.6000000000004</v>
      </c>
      <c r="K3015" s="167">
        <v>1</v>
      </c>
    </row>
    <row r="3016" spans="1:11" x14ac:dyDescent="0.25">
      <c r="A3016" s="153">
        <v>3012</v>
      </c>
      <c r="B3016" s="154" t="s">
        <v>3509</v>
      </c>
      <c r="C3016" s="154" t="s">
        <v>254</v>
      </c>
      <c r="D3016" s="154" t="s">
        <v>255</v>
      </c>
      <c r="E3016" s="155" t="s">
        <v>352</v>
      </c>
      <c r="F3016" s="156">
        <v>3312.5</v>
      </c>
      <c r="G3016" s="155" t="s">
        <v>295</v>
      </c>
      <c r="H3016" s="155" t="s">
        <v>322</v>
      </c>
      <c r="I3016" s="157">
        <v>42089</v>
      </c>
      <c r="J3016" s="156">
        <v>3312.5</v>
      </c>
      <c r="K3016" s="167">
        <v>1.07</v>
      </c>
    </row>
    <row r="3017" spans="1:11" x14ac:dyDescent="0.25">
      <c r="A3017" s="153">
        <v>3013</v>
      </c>
      <c r="B3017" s="154" t="s">
        <v>3510</v>
      </c>
      <c r="C3017" s="154" t="s">
        <v>254</v>
      </c>
      <c r="D3017" s="154" t="s">
        <v>255</v>
      </c>
      <c r="E3017" s="155">
        <v>41948</v>
      </c>
      <c r="F3017" s="156">
        <v>11812.5</v>
      </c>
      <c r="G3017" s="155" t="s">
        <v>295</v>
      </c>
      <c r="H3017" s="155" t="s">
        <v>301</v>
      </c>
      <c r="I3017" s="157">
        <v>42122</v>
      </c>
      <c r="J3017" s="156">
        <v>10495.39</v>
      </c>
      <c r="K3017" s="167">
        <v>0.95</v>
      </c>
    </row>
    <row r="3018" spans="1:11" x14ac:dyDescent="0.25">
      <c r="A3018" s="153">
        <v>3014</v>
      </c>
      <c r="B3018" s="154" t="s">
        <v>3511</v>
      </c>
      <c r="C3018" s="154" t="s">
        <v>254</v>
      </c>
      <c r="D3018" s="154" t="s">
        <v>255</v>
      </c>
      <c r="E3018" s="155" t="s">
        <v>352</v>
      </c>
      <c r="F3018" s="156">
        <v>37935</v>
      </c>
      <c r="G3018" s="155" t="s">
        <v>295</v>
      </c>
      <c r="H3018" s="155" t="s">
        <v>304</v>
      </c>
      <c r="I3018" s="157">
        <v>42062</v>
      </c>
      <c r="J3018" s="156">
        <v>33705.25</v>
      </c>
      <c r="K3018" s="167">
        <v>0.95</v>
      </c>
    </row>
    <row r="3019" spans="1:11" x14ac:dyDescent="0.25">
      <c r="A3019" s="153">
        <v>3015</v>
      </c>
      <c r="B3019" s="154" t="s">
        <v>3512</v>
      </c>
      <c r="C3019" s="154" t="s">
        <v>254</v>
      </c>
      <c r="D3019" s="154" t="s">
        <v>255</v>
      </c>
      <c r="E3019" s="155" t="s">
        <v>352</v>
      </c>
      <c r="F3019" s="156">
        <v>4375</v>
      </c>
      <c r="G3019" s="155" t="s">
        <v>295</v>
      </c>
      <c r="H3019" s="155" t="s">
        <v>304</v>
      </c>
      <c r="I3019" s="157">
        <v>42080</v>
      </c>
      <c r="J3019" s="156">
        <v>3887.19</v>
      </c>
      <c r="K3019" s="167">
        <v>0.95</v>
      </c>
    </row>
    <row r="3020" spans="1:11" x14ac:dyDescent="0.25">
      <c r="A3020" s="153">
        <v>3016</v>
      </c>
      <c r="B3020" s="154" t="s">
        <v>3513</v>
      </c>
      <c r="C3020" s="154" t="s">
        <v>254</v>
      </c>
      <c r="D3020" s="154" t="s">
        <v>255</v>
      </c>
      <c r="E3020" s="155" t="s">
        <v>352</v>
      </c>
      <c r="F3020" s="156">
        <v>8437.5</v>
      </c>
      <c r="G3020" s="155" t="s">
        <v>295</v>
      </c>
      <c r="H3020" s="155" t="s">
        <v>304</v>
      </c>
      <c r="I3020" s="157">
        <v>42081</v>
      </c>
      <c r="J3020" s="156">
        <v>7496.72</v>
      </c>
      <c r="K3020" s="167">
        <v>0.95</v>
      </c>
    </row>
    <row r="3021" spans="1:11" x14ac:dyDescent="0.25">
      <c r="A3021" s="153">
        <v>3017</v>
      </c>
      <c r="B3021" s="154" t="s">
        <v>3514</v>
      </c>
      <c r="C3021" s="154" t="s">
        <v>254</v>
      </c>
      <c r="D3021" s="154" t="s">
        <v>255</v>
      </c>
      <c r="E3021" s="155" t="s">
        <v>352</v>
      </c>
      <c r="F3021" s="156">
        <v>13425</v>
      </c>
      <c r="G3021" s="155" t="s">
        <v>295</v>
      </c>
      <c r="H3021" s="155" t="s">
        <v>309</v>
      </c>
      <c r="I3021" s="157">
        <v>42107</v>
      </c>
      <c r="J3021" s="156">
        <v>11928.11</v>
      </c>
      <c r="K3021" s="167">
        <v>0.95</v>
      </c>
    </row>
    <row r="3022" spans="1:11" x14ac:dyDescent="0.25">
      <c r="A3022" s="153">
        <v>3018</v>
      </c>
      <c r="B3022" s="154" t="s">
        <v>3515</v>
      </c>
      <c r="C3022" s="154" t="s">
        <v>294</v>
      </c>
      <c r="D3022" s="154" t="s">
        <v>255</v>
      </c>
      <c r="E3022" s="155" t="s">
        <v>352</v>
      </c>
      <c r="F3022" s="156">
        <v>17175</v>
      </c>
      <c r="G3022" s="155" t="s">
        <v>295</v>
      </c>
      <c r="H3022" s="155" t="s">
        <v>309</v>
      </c>
      <c r="I3022" s="157">
        <v>42107</v>
      </c>
      <c r="J3022" s="156">
        <v>15259.99</v>
      </c>
      <c r="K3022" s="167">
        <v>0.95</v>
      </c>
    </row>
    <row r="3023" spans="1:11" x14ac:dyDescent="0.25">
      <c r="A3023" s="153">
        <v>3019</v>
      </c>
      <c r="B3023" s="154" t="s">
        <v>3516</v>
      </c>
      <c r="C3023" s="154" t="s">
        <v>254</v>
      </c>
      <c r="D3023" s="154" t="s">
        <v>255</v>
      </c>
      <c r="E3023" s="155" t="s">
        <v>352</v>
      </c>
      <c r="F3023" s="156">
        <v>4625</v>
      </c>
      <c r="G3023" s="155" t="s">
        <v>295</v>
      </c>
      <c r="H3023" s="155" t="s">
        <v>304</v>
      </c>
      <c r="I3023" s="157">
        <v>42067</v>
      </c>
      <c r="J3023" s="156">
        <v>4109.3100000000004</v>
      </c>
      <c r="K3023" s="167">
        <v>0.95</v>
      </c>
    </row>
    <row r="3024" spans="1:11" x14ac:dyDescent="0.25">
      <c r="A3024" s="153">
        <v>3020</v>
      </c>
      <c r="B3024" s="154" t="s">
        <v>3517</v>
      </c>
      <c r="C3024" s="154" t="s">
        <v>294</v>
      </c>
      <c r="D3024" s="154" t="s">
        <v>255</v>
      </c>
      <c r="E3024" s="155" t="s">
        <v>352</v>
      </c>
      <c r="F3024" s="156">
        <v>5475</v>
      </c>
      <c r="G3024" s="155" t="s">
        <v>295</v>
      </c>
      <c r="H3024" s="155" t="s">
        <v>297</v>
      </c>
      <c r="I3024" s="157">
        <v>42076</v>
      </c>
      <c r="J3024" s="156">
        <v>4864.54</v>
      </c>
      <c r="K3024" s="167">
        <v>0.95</v>
      </c>
    </row>
    <row r="3025" spans="1:11" x14ac:dyDescent="0.25">
      <c r="A3025" s="153">
        <v>3021</v>
      </c>
      <c r="B3025" s="154" t="s">
        <v>3518</v>
      </c>
      <c r="C3025" s="154" t="s">
        <v>294</v>
      </c>
      <c r="D3025" s="154" t="s">
        <v>255</v>
      </c>
      <c r="E3025" s="155" t="s">
        <v>352</v>
      </c>
      <c r="F3025" s="156">
        <v>7875</v>
      </c>
      <c r="G3025" s="155" t="s">
        <v>295</v>
      </c>
      <c r="H3025" s="155" t="s">
        <v>297</v>
      </c>
      <c r="I3025" s="157">
        <v>42090</v>
      </c>
      <c r="J3025" s="156">
        <v>6996.94</v>
      </c>
      <c r="K3025" s="167">
        <v>0.95</v>
      </c>
    </row>
    <row r="3026" spans="1:11" x14ac:dyDescent="0.25">
      <c r="A3026" s="153">
        <v>3022</v>
      </c>
      <c r="B3026" s="154" t="s">
        <v>3519</v>
      </c>
      <c r="C3026" s="154" t="s">
        <v>294</v>
      </c>
      <c r="D3026" s="154" t="s">
        <v>255</v>
      </c>
      <c r="E3026" s="155">
        <v>41822</v>
      </c>
      <c r="F3026" s="156">
        <v>7062.5</v>
      </c>
      <c r="G3026" s="155" t="s">
        <v>295</v>
      </c>
      <c r="H3026" s="155" t="s">
        <v>322</v>
      </c>
      <c r="I3026" s="157">
        <v>42089</v>
      </c>
      <c r="J3026" s="156">
        <v>7062.5</v>
      </c>
      <c r="K3026" s="167">
        <v>1.07</v>
      </c>
    </row>
    <row r="3027" spans="1:11" x14ac:dyDescent="0.25">
      <c r="A3027" s="153">
        <v>3023</v>
      </c>
      <c r="B3027" s="154" t="s">
        <v>3520</v>
      </c>
      <c r="C3027" s="154" t="s">
        <v>294</v>
      </c>
      <c r="D3027" s="154" t="s">
        <v>255</v>
      </c>
      <c r="E3027" s="155">
        <v>42027</v>
      </c>
      <c r="F3027" s="156">
        <v>8312.5</v>
      </c>
      <c r="G3027" s="155" t="s">
        <v>295</v>
      </c>
      <c r="H3027" s="155" t="s">
        <v>322</v>
      </c>
      <c r="I3027" s="157">
        <v>42096</v>
      </c>
      <c r="J3027" s="156">
        <v>8312.5</v>
      </c>
      <c r="K3027" s="167">
        <v>1.07</v>
      </c>
    </row>
    <row r="3028" spans="1:11" x14ac:dyDescent="0.25">
      <c r="A3028" s="153">
        <v>3024</v>
      </c>
      <c r="B3028" s="154" t="s">
        <v>3521</v>
      </c>
      <c r="C3028" s="154" t="s">
        <v>294</v>
      </c>
      <c r="D3028" s="154" t="s">
        <v>255</v>
      </c>
      <c r="E3028" s="155" t="s">
        <v>352</v>
      </c>
      <c r="F3028" s="156">
        <v>2295</v>
      </c>
      <c r="G3028" s="155" t="s">
        <v>295</v>
      </c>
      <c r="H3028" s="155" t="s">
        <v>304</v>
      </c>
      <c r="I3028" s="157">
        <v>42083</v>
      </c>
      <c r="J3028" s="156">
        <v>2039.11</v>
      </c>
      <c r="K3028" s="167">
        <v>0.95</v>
      </c>
    </row>
    <row r="3029" spans="1:11" x14ac:dyDescent="0.25">
      <c r="A3029" s="153">
        <v>3025</v>
      </c>
      <c r="B3029" s="154" t="s">
        <v>3522</v>
      </c>
      <c r="C3029" s="154" t="s">
        <v>294</v>
      </c>
      <c r="D3029" s="154" t="s">
        <v>255</v>
      </c>
      <c r="E3029" s="155" t="s">
        <v>352</v>
      </c>
      <c r="F3029" s="156">
        <v>4930</v>
      </c>
      <c r="G3029" s="155" t="s">
        <v>295</v>
      </c>
      <c r="H3029" s="155" t="s">
        <v>304</v>
      </c>
      <c r="I3029" s="157">
        <v>42073</v>
      </c>
      <c r="J3029" s="156">
        <v>4380.3100000000004</v>
      </c>
      <c r="K3029" s="167">
        <v>0.95</v>
      </c>
    </row>
    <row r="3030" spans="1:11" x14ac:dyDescent="0.25">
      <c r="A3030" s="153">
        <v>3026</v>
      </c>
      <c r="B3030" s="154" t="s">
        <v>3523</v>
      </c>
      <c r="C3030" s="154" t="s">
        <v>254</v>
      </c>
      <c r="D3030" s="154" t="s">
        <v>255</v>
      </c>
      <c r="E3030" s="155">
        <v>41961</v>
      </c>
      <c r="F3030" s="156">
        <v>8062</v>
      </c>
      <c r="G3030" s="155" t="s">
        <v>295</v>
      </c>
      <c r="H3030" s="155" t="s">
        <v>304</v>
      </c>
      <c r="I3030" s="157">
        <v>42128</v>
      </c>
      <c r="J3030" s="156">
        <v>7163.09</v>
      </c>
      <c r="K3030" s="167">
        <v>0.95</v>
      </c>
    </row>
    <row r="3031" spans="1:11" x14ac:dyDescent="0.25">
      <c r="A3031" s="153">
        <v>3027</v>
      </c>
      <c r="B3031" s="154" t="s">
        <v>3524</v>
      </c>
      <c r="C3031" s="154" t="s">
        <v>294</v>
      </c>
      <c r="D3031" s="154" t="s">
        <v>255</v>
      </c>
      <c r="E3031" s="155">
        <v>42024</v>
      </c>
      <c r="F3031" s="156">
        <v>12400</v>
      </c>
      <c r="G3031" s="155" t="s">
        <v>295</v>
      </c>
      <c r="H3031" s="155" t="s">
        <v>297</v>
      </c>
      <c r="I3031" s="157">
        <v>42100</v>
      </c>
      <c r="J3031" s="156">
        <v>11017.4</v>
      </c>
      <c r="K3031" s="167">
        <v>0.95</v>
      </c>
    </row>
    <row r="3032" spans="1:11" x14ac:dyDescent="0.25">
      <c r="A3032" s="153">
        <v>3028</v>
      </c>
      <c r="B3032" s="154" t="s">
        <v>3525</v>
      </c>
      <c r="C3032" s="154" t="s">
        <v>294</v>
      </c>
      <c r="D3032" s="154" t="s">
        <v>255</v>
      </c>
      <c r="E3032" s="155">
        <v>41996</v>
      </c>
      <c r="F3032" s="156">
        <v>3437.5</v>
      </c>
      <c r="G3032" s="155" t="s">
        <v>295</v>
      </c>
      <c r="H3032" s="155" t="s">
        <v>322</v>
      </c>
      <c r="I3032" s="157">
        <v>42082</v>
      </c>
      <c r="J3032" s="156">
        <v>3437.5</v>
      </c>
      <c r="K3032" s="167">
        <v>1.07</v>
      </c>
    </row>
    <row r="3033" spans="1:11" x14ac:dyDescent="0.25">
      <c r="A3033" s="153">
        <v>3029</v>
      </c>
      <c r="B3033" s="154" t="s">
        <v>3526</v>
      </c>
      <c r="C3033" s="154" t="s">
        <v>294</v>
      </c>
      <c r="D3033" s="154" t="s">
        <v>255</v>
      </c>
      <c r="E3033" s="155">
        <v>41975</v>
      </c>
      <c r="F3033" s="156">
        <v>15250</v>
      </c>
      <c r="G3033" s="155" t="s">
        <v>295</v>
      </c>
      <c r="H3033" s="155" t="s">
        <v>321</v>
      </c>
      <c r="I3033" s="157">
        <v>42249</v>
      </c>
      <c r="J3033" s="156">
        <v>15250</v>
      </c>
      <c r="K3033" s="167">
        <v>1.07</v>
      </c>
    </row>
    <row r="3034" spans="1:11" x14ac:dyDescent="0.25">
      <c r="A3034" s="153">
        <v>3030</v>
      </c>
      <c r="B3034" s="154" t="s">
        <v>3527</v>
      </c>
      <c r="C3034" s="154" t="s">
        <v>260</v>
      </c>
      <c r="D3034" s="154" t="s">
        <v>255</v>
      </c>
      <c r="E3034" s="155">
        <v>42045</v>
      </c>
      <c r="F3034" s="156">
        <v>8562.5</v>
      </c>
      <c r="G3034" s="155" t="s">
        <v>295</v>
      </c>
      <c r="H3034" s="155" t="s">
        <v>321</v>
      </c>
      <c r="I3034" s="157">
        <v>42123</v>
      </c>
      <c r="J3034" s="156">
        <v>8562.5</v>
      </c>
      <c r="K3034" s="167">
        <v>1.07</v>
      </c>
    </row>
    <row r="3035" spans="1:11" x14ac:dyDescent="0.25">
      <c r="A3035" s="153">
        <v>3031</v>
      </c>
      <c r="B3035" s="154" t="s">
        <v>3528</v>
      </c>
      <c r="C3035" s="154" t="s">
        <v>294</v>
      </c>
      <c r="D3035" s="154" t="s">
        <v>255</v>
      </c>
      <c r="E3035" s="155" t="s">
        <v>352</v>
      </c>
      <c r="F3035" s="156">
        <v>9625</v>
      </c>
      <c r="G3035" s="155" t="s">
        <v>295</v>
      </c>
      <c r="H3035" s="155" t="s">
        <v>304</v>
      </c>
      <c r="I3035" s="157">
        <v>42076</v>
      </c>
      <c r="J3035" s="156">
        <v>8551.81</v>
      </c>
      <c r="K3035" s="167">
        <v>0.95</v>
      </c>
    </row>
    <row r="3036" spans="1:11" x14ac:dyDescent="0.25">
      <c r="A3036" s="153">
        <v>3032</v>
      </c>
      <c r="B3036" s="154" t="s">
        <v>3529</v>
      </c>
      <c r="C3036" s="154" t="s">
        <v>254</v>
      </c>
      <c r="D3036" s="154" t="s">
        <v>255</v>
      </c>
      <c r="E3036" s="155" t="s">
        <v>352</v>
      </c>
      <c r="F3036" s="156">
        <v>5750</v>
      </c>
      <c r="G3036" s="155" t="s">
        <v>295</v>
      </c>
      <c r="H3036" s="155" t="s">
        <v>304</v>
      </c>
      <c r="I3036" s="157">
        <v>42202</v>
      </c>
      <c r="J3036" s="156">
        <v>5108.88</v>
      </c>
      <c r="K3036" s="167">
        <v>0.95</v>
      </c>
    </row>
    <row r="3037" spans="1:11" x14ac:dyDescent="0.25">
      <c r="A3037" s="153">
        <v>3033</v>
      </c>
      <c r="B3037" s="154" t="s">
        <v>253</v>
      </c>
      <c r="C3037" s="154" t="s">
        <v>254</v>
      </c>
      <c r="D3037" s="154" t="s">
        <v>255</v>
      </c>
      <c r="E3037" s="155" t="s">
        <v>253</v>
      </c>
      <c r="F3037" s="156" t="s">
        <v>253</v>
      </c>
      <c r="G3037" s="155" t="s">
        <v>295</v>
      </c>
      <c r="H3037" s="155" t="s">
        <v>253</v>
      </c>
      <c r="I3037" s="157" t="s">
        <v>253</v>
      </c>
      <c r="J3037" s="156" t="s">
        <v>253</v>
      </c>
      <c r="K3037" s="167" t="s">
        <v>253</v>
      </c>
    </row>
    <row r="3038" spans="1:11" x14ac:dyDescent="0.25">
      <c r="A3038" s="153">
        <v>3034</v>
      </c>
      <c r="B3038" s="154" t="s">
        <v>3530</v>
      </c>
      <c r="C3038" s="154" t="s">
        <v>254</v>
      </c>
      <c r="D3038" s="154" t="s">
        <v>255</v>
      </c>
      <c r="E3038" s="155">
        <v>41982</v>
      </c>
      <c r="F3038" s="156">
        <v>10275</v>
      </c>
      <c r="G3038" s="155" t="s">
        <v>295</v>
      </c>
      <c r="H3038" s="155" t="s">
        <v>297</v>
      </c>
      <c r="I3038" s="157">
        <v>42138</v>
      </c>
      <c r="J3038" s="156">
        <v>9129.34</v>
      </c>
      <c r="K3038" s="167">
        <v>0.95</v>
      </c>
    </row>
    <row r="3039" spans="1:11" x14ac:dyDescent="0.25">
      <c r="A3039" s="153">
        <v>3035</v>
      </c>
      <c r="B3039" s="154" t="s">
        <v>3531</v>
      </c>
      <c r="C3039" s="154" t="s">
        <v>276</v>
      </c>
      <c r="D3039" s="154" t="s">
        <v>255</v>
      </c>
      <c r="E3039" s="155" t="s">
        <v>352</v>
      </c>
      <c r="F3039" s="156">
        <v>4187.5</v>
      </c>
      <c r="G3039" s="155" t="s">
        <v>295</v>
      </c>
      <c r="H3039" s="155" t="s">
        <v>304</v>
      </c>
      <c r="I3039" s="157">
        <v>42081</v>
      </c>
      <c r="J3039" s="156">
        <v>3720.59</v>
      </c>
      <c r="K3039" s="167">
        <v>0.95</v>
      </c>
    </row>
    <row r="3040" spans="1:11" x14ac:dyDescent="0.25">
      <c r="A3040" s="153">
        <v>3036</v>
      </c>
      <c r="B3040" s="154" t="s">
        <v>3499</v>
      </c>
      <c r="C3040" s="154" t="s">
        <v>294</v>
      </c>
      <c r="D3040" s="154" t="s">
        <v>255</v>
      </c>
      <c r="E3040" s="155" t="s">
        <v>352</v>
      </c>
      <c r="F3040" s="156">
        <v>900</v>
      </c>
      <c r="G3040" s="155" t="s">
        <v>295</v>
      </c>
      <c r="H3040" s="155" t="s">
        <v>297</v>
      </c>
      <c r="I3040" s="157">
        <v>42247</v>
      </c>
      <c r="J3040" s="156">
        <v>799.65</v>
      </c>
      <c r="K3040" s="167">
        <v>0.95</v>
      </c>
    </row>
    <row r="3041" spans="1:11" x14ac:dyDescent="0.25">
      <c r="A3041" s="153">
        <v>3037</v>
      </c>
      <c r="B3041" s="154" t="s">
        <v>3323</v>
      </c>
      <c r="C3041" s="154" t="s">
        <v>294</v>
      </c>
      <c r="D3041" s="154" t="s">
        <v>255</v>
      </c>
      <c r="E3041" s="155" t="s">
        <v>352</v>
      </c>
      <c r="F3041" s="156">
        <v>18812.5</v>
      </c>
      <c r="G3041" s="155" t="s">
        <v>295</v>
      </c>
      <c r="H3041" s="155" t="s">
        <v>304</v>
      </c>
      <c r="I3041" s="157">
        <v>42102</v>
      </c>
      <c r="J3041" s="156">
        <v>16714.91</v>
      </c>
      <c r="K3041" s="167">
        <v>0.95</v>
      </c>
    </row>
    <row r="3042" spans="1:11" x14ac:dyDescent="0.25">
      <c r="A3042" s="153">
        <v>3038</v>
      </c>
      <c r="B3042" s="154" t="s">
        <v>3532</v>
      </c>
      <c r="C3042" s="154" t="s">
        <v>254</v>
      </c>
      <c r="D3042" s="154" t="s">
        <v>255</v>
      </c>
      <c r="E3042" s="155" t="s">
        <v>352</v>
      </c>
      <c r="F3042" s="156">
        <v>2062.5</v>
      </c>
      <c r="G3042" s="155" t="s">
        <v>295</v>
      </c>
      <c r="H3042" s="155" t="s">
        <v>304</v>
      </c>
      <c r="I3042" s="157">
        <v>42151</v>
      </c>
      <c r="J3042" s="156">
        <v>1832.53</v>
      </c>
      <c r="K3042" s="167">
        <v>0.95</v>
      </c>
    </row>
    <row r="3043" spans="1:11" x14ac:dyDescent="0.25">
      <c r="A3043" s="153">
        <v>3039</v>
      </c>
      <c r="B3043" s="154" t="s">
        <v>3533</v>
      </c>
      <c r="C3043" s="154" t="s">
        <v>294</v>
      </c>
      <c r="D3043" s="154" t="s">
        <v>255</v>
      </c>
      <c r="E3043" s="155">
        <v>41943</v>
      </c>
      <c r="F3043" s="156">
        <v>1785</v>
      </c>
      <c r="G3043" s="155" t="s">
        <v>295</v>
      </c>
      <c r="H3043" s="155" t="s">
        <v>304</v>
      </c>
      <c r="I3043" s="157">
        <v>42088</v>
      </c>
      <c r="J3043" s="156">
        <v>1585.97</v>
      </c>
      <c r="K3043" s="167">
        <v>0.95</v>
      </c>
    </row>
    <row r="3044" spans="1:11" x14ac:dyDescent="0.25">
      <c r="A3044" s="153">
        <v>3040</v>
      </c>
      <c r="B3044" s="154" t="s">
        <v>3534</v>
      </c>
      <c r="C3044" s="154" t="s">
        <v>276</v>
      </c>
      <c r="D3044" s="154" t="s">
        <v>255</v>
      </c>
      <c r="E3044" s="155">
        <v>42013</v>
      </c>
      <c r="F3044" s="156">
        <v>9437.5</v>
      </c>
      <c r="G3044" s="155" t="s">
        <v>295</v>
      </c>
      <c r="H3044" s="155" t="s">
        <v>322</v>
      </c>
      <c r="I3044" s="157">
        <v>42327</v>
      </c>
      <c r="J3044" s="156">
        <v>8385.2199999999993</v>
      </c>
      <c r="K3044" s="167">
        <v>0.95</v>
      </c>
    </row>
    <row r="3045" spans="1:11" x14ac:dyDescent="0.25">
      <c r="A3045" s="153">
        <v>3041</v>
      </c>
      <c r="B3045" s="154" t="s">
        <v>3535</v>
      </c>
      <c r="C3045" s="154" t="s">
        <v>276</v>
      </c>
      <c r="D3045" s="154" t="s">
        <v>255</v>
      </c>
      <c r="E3045" s="155" t="s">
        <v>352</v>
      </c>
      <c r="F3045" s="156">
        <v>2875</v>
      </c>
      <c r="G3045" s="155" t="s">
        <v>295</v>
      </c>
      <c r="H3045" s="155" t="s">
        <v>309</v>
      </c>
      <c r="I3045" s="157">
        <v>42132</v>
      </c>
      <c r="J3045" s="156">
        <v>2377.14</v>
      </c>
      <c r="K3045" s="167">
        <v>0.88</v>
      </c>
    </row>
    <row r="3046" spans="1:11" x14ac:dyDescent="0.25">
      <c r="A3046" s="153">
        <v>3042</v>
      </c>
      <c r="B3046" s="154" t="s">
        <v>3536</v>
      </c>
      <c r="C3046" s="154" t="s">
        <v>254</v>
      </c>
      <c r="D3046" s="154" t="s">
        <v>255</v>
      </c>
      <c r="E3046" s="155" t="s">
        <v>352</v>
      </c>
      <c r="F3046" s="156">
        <v>1562.5</v>
      </c>
      <c r="G3046" s="155" t="s">
        <v>295</v>
      </c>
      <c r="H3046" s="155" t="s">
        <v>74</v>
      </c>
      <c r="I3046" s="157" t="s">
        <v>253</v>
      </c>
      <c r="J3046" s="156">
        <v>0</v>
      </c>
      <c r="K3046" s="167">
        <v>0</v>
      </c>
    </row>
    <row r="3047" spans="1:11" x14ac:dyDescent="0.25">
      <c r="A3047" s="153">
        <v>3043</v>
      </c>
      <c r="B3047" s="154" t="s">
        <v>3537</v>
      </c>
      <c r="C3047" s="154" t="s">
        <v>254</v>
      </c>
      <c r="D3047" s="154" t="s">
        <v>255</v>
      </c>
      <c r="E3047" s="155">
        <v>41984</v>
      </c>
      <c r="F3047" s="156">
        <v>8700</v>
      </c>
      <c r="G3047" s="155" t="s">
        <v>295</v>
      </c>
      <c r="H3047" s="155" t="s">
        <v>324</v>
      </c>
      <c r="I3047" s="157">
        <v>42463</v>
      </c>
      <c r="J3047" s="156">
        <v>7729.95</v>
      </c>
      <c r="K3047" s="167">
        <v>0.95</v>
      </c>
    </row>
    <row r="3048" spans="1:11" x14ac:dyDescent="0.25">
      <c r="A3048" s="153">
        <v>3044</v>
      </c>
      <c r="B3048" s="154" t="s">
        <v>3538</v>
      </c>
      <c r="C3048" s="154" t="s">
        <v>254</v>
      </c>
      <c r="D3048" s="154" t="s">
        <v>255</v>
      </c>
      <c r="E3048" s="155" t="s">
        <v>352</v>
      </c>
      <c r="F3048" s="156">
        <v>4875</v>
      </c>
      <c r="G3048" s="155" t="s">
        <v>295</v>
      </c>
      <c r="H3048" s="155" t="s">
        <v>331</v>
      </c>
      <c r="I3048" s="157">
        <v>42090</v>
      </c>
      <c r="J3048" s="156">
        <v>4801.17</v>
      </c>
      <c r="K3048" s="167">
        <v>1.05</v>
      </c>
    </row>
    <row r="3049" spans="1:11" x14ac:dyDescent="0.25">
      <c r="A3049" s="153">
        <v>3045</v>
      </c>
      <c r="B3049" s="154" t="s">
        <v>3539</v>
      </c>
      <c r="C3049" s="154" t="s">
        <v>254</v>
      </c>
      <c r="D3049" s="154" t="s">
        <v>255</v>
      </c>
      <c r="E3049" s="155" t="s">
        <v>352</v>
      </c>
      <c r="F3049" s="156">
        <v>23550</v>
      </c>
      <c r="G3049" s="155" t="s">
        <v>295</v>
      </c>
      <c r="H3049" s="155" t="s">
        <v>297</v>
      </c>
      <c r="I3049" s="157">
        <v>42090</v>
      </c>
      <c r="J3049" s="156">
        <v>20924.18</v>
      </c>
      <c r="K3049" s="167">
        <v>0.95</v>
      </c>
    </row>
    <row r="3050" spans="1:11" x14ac:dyDescent="0.25">
      <c r="A3050" s="153">
        <v>3046</v>
      </c>
      <c r="B3050" s="154" t="s">
        <v>3540</v>
      </c>
      <c r="C3050" s="154" t="s">
        <v>294</v>
      </c>
      <c r="D3050" s="154" t="s">
        <v>255</v>
      </c>
      <c r="E3050" s="155">
        <v>42068</v>
      </c>
      <c r="F3050" s="156">
        <v>5875</v>
      </c>
      <c r="G3050" s="155" t="s">
        <v>295</v>
      </c>
      <c r="H3050" s="155" t="s">
        <v>320</v>
      </c>
      <c r="I3050" s="157">
        <v>42100</v>
      </c>
      <c r="J3050" s="156">
        <v>5219.93</v>
      </c>
      <c r="K3050" s="167">
        <v>0.95</v>
      </c>
    </row>
    <row r="3051" spans="1:11" x14ac:dyDescent="0.25">
      <c r="A3051" s="153">
        <v>3047</v>
      </c>
      <c r="B3051" s="154" t="s">
        <v>3541</v>
      </c>
      <c r="C3051" s="154" t="s">
        <v>294</v>
      </c>
      <c r="D3051" s="154" t="s">
        <v>255</v>
      </c>
      <c r="E3051" s="155">
        <v>42034</v>
      </c>
      <c r="F3051" s="156">
        <v>6500</v>
      </c>
      <c r="G3051" s="155" t="s">
        <v>295</v>
      </c>
      <c r="H3051" s="155" t="s">
        <v>322</v>
      </c>
      <c r="I3051" s="157">
        <v>42111</v>
      </c>
      <c r="J3051" s="156">
        <v>6500</v>
      </c>
      <c r="K3051" s="167">
        <v>1.07</v>
      </c>
    </row>
    <row r="3052" spans="1:11" x14ac:dyDescent="0.25">
      <c r="A3052" s="153">
        <v>3048</v>
      </c>
      <c r="B3052" s="154" t="s">
        <v>3542</v>
      </c>
      <c r="C3052" s="154" t="s">
        <v>260</v>
      </c>
      <c r="D3052" s="154" t="s">
        <v>255</v>
      </c>
      <c r="E3052" s="155" t="s">
        <v>352</v>
      </c>
      <c r="F3052" s="156">
        <v>3675</v>
      </c>
      <c r="G3052" s="155" t="s">
        <v>295</v>
      </c>
      <c r="H3052" s="155" t="s">
        <v>297</v>
      </c>
      <c r="I3052" s="157">
        <v>42096</v>
      </c>
      <c r="J3052" s="156">
        <v>3265.24</v>
      </c>
      <c r="K3052" s="167">
        <v>0.95</v>
      </c>
    </row>
    <row r="3053" spans="1:11" x14ac:dyDescent="0.25">
      <c r="A3053" s="153">
        <v>3049</v>
      </c>
      <c r="B3053" s="154" t="s">
        <v>3543</v>
      </c>
      <c r="C3053" s="154" t="s">
        <v>294</v>
      </c>
      <c r="D3053" s="154" t="s">
        <v>255</v>
      </c>
      <c r="E3053" s="155">
        <v>41983</v>
      </c>
      <c r="F3053" s="156">
        <v>3600</v>
      </c>
      <c r="G3053" s="155" t="s">
        <v>295</v>
      </c>
      <c r="H3053" s="155" t="s">
        <v>297</v>
      </c>
      <c r="I3053" s="157">
        <v>42096</v>
      </c>
      <c r="J3053" s="156">
        <v>3198.6</v>
      </c>
      <c r="K3053" s="167">
        <v>0.95</v>
      </c>
    </row>
    <row r="3054" spans="1:11" x14ac:dyDescent="0.25">
      <c r="A3054" s="153">
        <v>3050</v>
      </c>
      <c r="B3054" s="154" t="s">
        <v>3439</v>
      </c>
      <c r="C3054" s="154" t="s">
        <v>294</v>
      </c>
      <c r="D3054" s="154" t="s">
        <v>255</v>
      </c>
      <c r="E3054" s="155" t="s">
        <v>352</v>
      </c>
      <c r="F3054" s="156">
        <v>2160</v>
      </c>
      <c r="G3054" s="155" t="s">
        <v>295</v>
      </c>
      <c r="H3054" s="155" t="s">
        <v>297</v>
      </c>
      <c r="I3054" s="157">
        <v>42093</v>
      </c>
      <c r="J3054" s="156">
        <v>1919.16</v>
      </c>
      <c r="K3054" s="167">
        <v>0.95</v>
      </c>
    </row>
    <row r="3055" spans="1:11" x14ac:dyDescent="0.25">
      <c r="A3055" s="153">
        <v>3051</v>
      </c>
      <c r="B3055" s="154" t="s">
        <v>3515</v>
      </c>
      <c r="C3055" s="154" t="s">
        <v>294</v>
      </c>
      <c r="D3055" s="154" t="s">
        <v>255</v>
      </c>
      <c r="E3055" s="155" t="s">
        <v>352</v>
      </c>
      <c r="F3055" s="156">
        <v>9525</v>
      </c>
      <c r="G3055" s="155" t="s">
        <v>295</v>
      </c>
      <c r="H3055" s="155" t="s">
        <v>309</v>
      </c>
      <c r="I3055" s="157">
        <v>42107</v>
      </c>
      <c r="J3055" s="156">
        <v>8462.9599999999991</v>
      </c>
      <c r="K3055" s="167">
        <v>0.95</v>
      </c>
    </row>
    <row r="3056" spans="1:11" x14ac:dyDescent="0.25">
      <c r="A3056" s="153">
        <v>3052</v>
      </c>
      <c r="B3056" s="154" t="s">
        <v>3544</v>
      </c>
      <c r="C3056" s="154" t="s">
        <v>294</v>
      </c>
      <c r="D3056" s="154" t="s">
        <v>255</v>
      </c>
      <c r="E3056" s="155">
        <v>42074</v>
      </c>
      <c r="F3056" s="156">
        <v>4476.67</v>
      </c>
      <c r="G3056" s="155" t="s">
        <v>295</v>
      </c>
      <c r="H3056" s="155" t="s">
        <v>304</v>
      </c>
      <c r="I3056" s="157">
        <v>42094</v>
      </c>
      <c r="J3056" s="156">
        <v>3977.52</v>
      </c>
      <c r="K3056" s="167">
        <v>0.95</v>
      </c>
    </row>
    <row r="3057" spans="1:11" x14ac:dyDescent="0.25">
      <c r="A3057" s="153">
        <v>3053</v>
      </c>
      <c r="B3057" s="154" t="s">
        <v>3545</v>
      </c>
      <c r="C3057" s="154" t="s">
        <v>294</v>
      </c>
      <c r="D3057" s="154" t="s">
        <v>255</v>
      </c>
      <c r="E3057" s="155" t="s">
        <v>352</v>
      </c>
      <c r="F3057" s="156">
        <v>1827.5</v>
      </c>
      <c r="G3057" s="155" t="s">
        <v>295</v>
      </c>
      <c r="H3057" s="155" t="s">
        <v>304</v>
      </c>
      <c r="I3057" s="157">
        <v>42209</v>
      </c>
      <c r="J3057" s="156">
        <v>1623.73</v>
      </c>
      <c r="K3057" s="167">
        <v>0.95</v>
      </c>
    </row>
    <row r="3058" spans="1:11" x14ac:dyDescent="0.25">
      <c r="A3058" s="153">
        <v>3054</v>
      </c>
      <c r="B3058" s="154" t="s">
        <v>3546</v>
      </c>
      <c r="C3058" s="154" t="s">
        <v>294</v>
      </c>
      <c r="D3058" s="154" t="s">
        <v>255</v>
      </c>
      <c r="E3058" s="155" t="s">
        <v>352</v>
      </c>
      <c r="F3058" s="156">
        <v>8712.5</v>
      </c>
      <c r="G3058" s="155" t="s">
        <v>295</v>
      </c>
      <c r="H3058" s="155" t="s">
        <v>322</v>
      </c>
      <c r="I3058" s="157">
        <v>42110</v>
      </c>
      <c r="J3058" s="156">
        <v>8712.5</v>
      </c>
      <c r="K3058" s="167">
        <v>1.07</v>
      </c>
    </row>
    <row r="3059" spans="1:11" x14ac:dyDescent="0.25">
      <c r="A3059" s="153">
        <v>3055</v>
      </c>
      <c r="B3059" s="154" t="s">
        <v>3547</v>
      </c>
      <c r="C3059" s="154" t="s">
        <v>294</v>
      </c>
      <c r="D3059" s="154" t="s">
        <v>255</v>
      </c>
      <c r="E3059" s="155">
        <v>42045</v>
      </c>
      <c r="F3059" s="156">
        <v>6187.5</v>
      </c>
      <c r="G3059" s="155" t="s">
        <v>295</v>
      </c>
      <c r="H3059" s="155" t="s">
        <v>322</v>
      </c>
      <c r="I3059" s="157">
        <v>42110</v>
      </c>
      <c r="J3059" s="156">
        <v>6187.5</v>
      </c>
      <c r="K3059" s="167">
        <v>1.07</v>
      </c>
    </row>
    <row r="3060" spans="1:11" x14ac:dyDescent="0.25">
      <c r="A3060" s="153">
        <v>3056</v>
      </c>
      <c r="B3060" s="154" t="s">
        <v>253</v>
      </c>
      <c r="C3060" s="154" t="s">
        <v>254</v>
      </c>
      <c r="D3060" s="154" t="s">
        <v>255</v>
      </c>
      <c r="E3060" s="155" t="s">
        <v>253</v>
      </c>
      <c r="F3060" s="156" t="s">
        <v>253</v>
      </c>
      <c r="G3060" s="155" t="s">
        <v>295</v>
      </c>
      <c r="H3060" s="155" t="s">
        <v>253</v>
      </c>
      <c r="I3060" s="157" t="s">
        <v>253</v>
      </c>
      <c r="J3060" s="156" t="s">
        <v>253</v>
      </c>
      <c r="K3060" s="167" t="s">
        <v>253</v>
      </c>
    </row>
    <row r="3061" spans="1:11" x14ac:dyDescent="0.25">
      <c r="A3061" s="153">
        <v>3057</v>
      </c>
      <c r="B3061" s="154" t="s">
        <v>3548</v>
      </c>
      <c r="C3061" s="154" t="s">
        <v>260</v>
      </c>
      <c r="D3061" s="154" t="s">
        <v>255</v>
      </c>
      <c r="E3061" s="155">
        <v>42072</v>
      </c>
      <c r="F3061" s="156">
        <v>44850</v>
      </c>
      <c r="G3061" s="155" t="s">
        <v>295</v>
      </c>
      <c r="H3061" s="155" t="s">
        <v>324</v>
      </c>
      <c r="I3061" s="157">
        <v>42102</v>
      </c>
      <c r="J3061" s="156">
        <v>39849.230000000003</v>
      </c>
      <c r="K3061" s="167">
        <v>0.95</v>
      </c>
    </row>
    <row r="3062" spans="1:11" x14ac:dyDescent="0.25">
      <c r="A3062" s="153">
        <v>3058</v>
      </c>
      <c r="B3062" s="154" t="s">
        <v>3549</v>
      </c>
      <c r="C3062" s="154" t="s">
        <v>294</v>
      </c>
      <c r="D3062" s="154" t="s">
        <v>255</v>
      </c>
      <c r="E3062" s="155">
        <v>42023</v>
      </c>
      <c r="F3062" s="156">
        <v>4887.5</v>
      </c>
      <c r="G3062" s="155" t="s">
        <v>295</v>
      </c>
      <c r="H3062" s="155" t="s">
        <v>304</v>
      </c>
      <c r="I3062" s="157">
        <v>42094</v>
      </c>
      <c r="J3062" s="156">
        <v>4342.54</v>
      </c>
      <c r="K3062" s="167">
        <v>0.95</v>
      </c>
    </row>
    <row r="3063" spans="1:11" x14ac:dyDescent="0.25">
      <c r="A3063" s="153">
        <v>3059</v>
      </c>
      <c r="B3063" s="154" t="s">
        <v>3550</v>
      </c>
      <c r="C3063" s="154" t="s">
        <v>254</v>
      </c>
      <c r="D3063" s="154" t="s">
        <v>255</v>
      </c>
      <c r="E3063" s="155" t="s">
        <v>352</v>
      </c>
      <c r="F3063" s="156">
        <v>8375</v>
      </c>
      <c r="G3063" s="155" t="s">
        <v>295</v>
      </c>
      <c r="H3063" s="155" t="s">
        <v>304</v>
      </c>
      <c r="I3063" s="157">
        <v>42109</v>
      </c>
      <c r="J3063" s="156">
        <v>7441.2</v>
      </c>
      <c r="K3063" s="167">
        <v>0.95</v>
      </c>
    </row>
    <row r="3064" spans="1:11" x14ac:dyDescent="0.25">
      <c r="A3064" s="153">
        <v>3060</v>
      </c>
      <c r="B3064" s="154" t="s">
        <v>3551</v>
      </c>
      <c r="C3064" s="154" t="s">
        <v>294</v>
      </c>
      <c r="D3064" s="154" t="s">
        <v>255</v>
      </c>
      <c r="E3064" s="155">
        <v>42059</v>
      </c>
      <c r="F3064" s="156">
        <v>3812.5</v>
      </c>
      <c r="G3064" s="155" t="s">
        <v>295</v>
      </c>
      <c r="H3064" s="155" t="s">
        <v>309</v>
      </c>
      <c r="I3064" s="157">
        <v>42128</v>
      </c>
      <c r="J3064" s="156">
        <v>3564.68</v>
      </c>
      <c r="K3064" s="167">
        <v>1</v>
      </c>
    </row>
    <row r="3065" spans="1:11" x14ac:dyDescent="0.25">
      <c r="A3065" s="153">
        <v>3061</v>
      </c>
      <c r="B3065" s="154" t="s">
        <v>3552</v>
      </c>
      <c r="C3065" s="154" t="s">
        <v>254</v>
      </c>
      <c r="D3065" s="154" t="s">
        <v>255</v>
      </c>
      <c r="E3065" s="155" t="s">
        <v>352</v>
      </c>
      <c r="F3065" s="156">
        <v>60000</v>
      </c>
      <c r="G3065" s="155" t="s">
        <v>295</v>
      </c>
      <c r="H3065" s="155" t="s">
        <v>328</v>
      </c>
      <c r="I3065" s="157">
        <v>42104</v>
      </c>
      <c r="J3065" s="156">
        <v>56310</v>
      </c>
      <c r="K3065" s="167">
        <v>1</v>
      </c>
    </row>
    <row r="3066" spans="1:11" x14ac:dyDescent="0.25">
      <c r="A3066" s="153">
        <v>3062</v>
      </c>
      <c r="B3066" s="154" t="s">
        <v>3553</v>
      </c>
      <c r="C3066" s="154" t="s">
        <v>294</v>
      </c>
      <c r="D3066" s="154" t="s">
        <v>255</v>
      </c>
      <c r="E3066" s="155">
        <v>42040</v>
      </c>
      <c r="F3066" s="156">
        <v>10875</v>
      </c>
      <c r="G3066" s="155" t="s">
        <v>295</v>
      </c>
      <c r="H3066" s="155" t="s">
        <v>300</v>
      </c>
      <c r="I3066" s="157">
        <v>42104</v>
      </c>
      <c r="J3066" s="156">
        <v>10206.18</v>
      </c>
      <c r="K3066" s="167">
        <v>1</v>
      </c>
    </row>
    <row r="3067" spans="1:11" x14ac:dyDescent="0.25">
      <c r="A3067" s="153">
        <v>3063</v>
      </c>
      <c r="B3067" s="154" t="s">
        <v>3554</v>
      </c>
      <c r="C3067" s="154" t="s">
        <v>294</v>
      </c>
      <c r="D3067" s="154" t="s">
        <v>255</v>
      </c>
      <c r="E3067" s="155">
        <v>42032</v>
      </c>
      <c r="F3067" s="156">
        <v>8000</v>
      </c>
      <c r="G3067" s="155" t="s">
        <v>295</v>
      </c>
      <c r="H3067" s="155" t="s">
        <v>300</v>
      </c>
      <c r="I3067" s="157">
        <v>42101</v>
      </c>
      <c r="J3067" s="156">
        <v>7508</v>
      </c>
      <c r="K3067" s="167">
        <v>1</v>
      </c>
    </row>
    <row r="3068" spans="1:11" x14ac:dyDescent="0.25">
      <c r="A3068" s="153">
        <v>3064</v>
      </c>
      <c r="B3068" s="154" t="s">
        <v>3555</v>
      </c>
      <c r="C3068" s="154" t="s">
        <v>294</v>
      </c>
      <c r="D3068" s="154" t="s">
        <v>255</v>
      </c>
      <c r="E3068" s="155">
        <v>42039</v>
      </c>
      <c r="F3068" s="156">
        <v>7425</v>
      </c>
      <c r="G3068" s="155" t="s">
        <v>295</v>
      </c>
      <c r="H3068" s="155" t="s">
        <v>297</v>
      </c>
      <c r="I3068" s="157">
        <v>42146</v>
      </c>
      <c r="J3068" s="156">
        <v>6957.1</v>
      </c>
      <c r="K3068" s="167">
        <v>1</v>
      </c>
    </row>
    <row r="3069" spans="1:11" x14ac:dyDescent="0.25">
      <c r="A3069" s="153">
        <v>3065</v>
      </c>
      <c r="B3069" s="154" t="s">
        <v>3556</v>
      </c>
      <c r="C3069" s="154" t="s">
        <v>254</v>
      </c>
      <c r="D3069" s="154" t="s">
        <v>255</v>
      </c>
      <c r="E3069" s="155" t="s">
        <v>352</v>
      </c>
      <c r="F3069" s="156">
        <v>6250</v>
      </c>
      <c r="G3069" s="155" t="s">
        <v>295</v>
      </c>
      <c r="H3069" s="155" t="s">
        <v>304</v>
      </c>
      <c r="I3069" s="157">
        <v>42209</v>
      </c>
      <c r="J3069" s="156">
        <v>5553.13</v>
      </c>
      <c r="K3069" s="167">
        <v>0.95</v>
      </c>
    </row>
    <row r="3070" spans="1:11" x14ac:dyDescent="0.25">
      <c r="A3070" s="153">
        <v>3066</v>
      </c>
      <c r="B3070" s="154" t="s">
        <v>3557</v>
      </c>
      <c r="C3070" s="154" t="s">
        <v>254</v>
      </c>
      <c r="D3070" s="154" t="s">
        <v>255</v>
      </c>
      <c r="E3070" s="155" t="s">
        <v>352</v>
      </c>
      <c r="F3070" s="156">
        <v>1562.5</v>
      </c>
      <c r="G3070" s="155" t="s">
        <v>295</v>
      </c>
      <c r="H3070" s="155" t="s">
        <v>304</v>
      </c>
      <c r="I3070" s="157">
        <v>42209</v>
      </c>
      <c r="J3070" s="156">
        <v>1388.28</v>
      </c>
      <c r="K3070" s="167">
        <v>0.95</v>
      </c>
    </row>
    <row r="3071" spans="1:11" x14ac:dyDescent="0.25">
      <c r="A3071" s="153">
        <v>3067</v>
      </c>
      <c r="B3071" s="154" t="s">
        <v>3558</v>
      </c>
      <c r="C3071" s="154" t="s">
        <v>276</v>
      </c>
      <c r="D3071" s="154" t="s">
        <v>255</v>
      </c>
      <c r="E3071" s="155" t="s">
        <v>352</v>
      </c>
      <c r="F3071" s="156">
        <v>3187.5</v>
      </c>
      <c r="G3071" s="155" t="s">
        <v>295</v>
      </c>
      <c r="H3071" s="155" t="s">
        <v>304</v>
      </c>
      <c r="I3071" s="157">
        <v>42102</v>
      </c>
      <c r="J3071" s="156">
        <v>2832.09</v>
      </c>
      <c r="K3071" s="167">
        <v>0.95</v>
      </c>
    </row>
    <row r="3072" spans="1:11" x14ac:dyDescent="0.25">
      <c r="A3072" s="153">
        <v>3068</v>
      </c>
      <c r="B3072" s="154" t="s">
        <v>3559</v>
      </c>
      <c r="C3072" s="154" t="s">
        <v>260</v>
      </c>
      <c r="D3072" s="154" t="s">
        <v>255</v>
      </c>
      <c r="E3072" s="155" t="s">
        <v>352</v>
      </c>
      <c r="F3072" s="156">
        <v>10575</v>
      </c>
      <c r="G3072" s="155" t="s">
        <v>295</v>
      </c>
      <c r="H3072" s="155" t="s">
        <v>297</v>
      </c>
      <c r="I3072" s="157">
        <v>42104</v>
      </c>
      <c r="J3072" s="156">
        <v>9395.89</v>
      </c>
      <c r="K3072" s="167">
        <v>0.95</v>
      </c>
    </row>
    <row r="3073" spans="1:11" x14ac:dyDescent="0.25">
      <c r="A3073" s="153">
        <v>3069</v>
      </c>
      <c r="B3073" s="154" t="s">
        <v>3560</v>
      </c>
      <c r="C3073" s="154" t="s">
        <v>260</v>
      </c>
      <c r="D3073" s="154" t="s">
        <v>255</v>
      </c>
      <c r="E3073" s="155">
        <v>42080</v>
      </c>
      <c r="F3073" s="156">
        <v>7125</v>
      </c>
      <c r="G3073" s="155" t="s">
        <v>295</v>
      </c>
      <c r="H3073" s="155" t="s">
        <v>315</v>
      </c>
      <c r="I3073" s="157">
        <v>42110</v>
      </c>
      <c r="J3073" s="156">
        <v>6686.82</v>
      </c>
      <c r="K3073" s="167">
        <v>1</v>
      </c>
    </row>
    <row r="3074" spans="1:11" x14ac:dyDescent="0.25">
      <c r="A3074" s="153">
        <v>3070</v>
      </c>
      <c r="B3074" s="154" t="s">
        <v>3561</v>
      </c>
      <c r="C3074" s="154" t="s">
        <v>294</v>
      </c>
      <c r="D3074" s="154" t="s">
        <v>255</v>
      </c>
      <c r="E3074" s="155">
        <v>41982</v>
      </c>
      <c r="F3074" s="156">
        <v>19575</v>
      </c>
      <c r="G3074" s="155" t="s">
        <v>295</v>
      </c>
      <c r="H3074" s="155" t="s">
        <v>316</v>
      </c>
      <c r="I3074" s="157">
        <v>42118</v>
      </c>
      <c r="J3074" s="156">
        <v>17392.39</v>
      </c>
      <c r="K3074" s="167">
        <v>0.95</v>
      </c>
    </row>
    <row r="3075" spans="1:11" x14ac:dyDescent="0.25">
      <c r="A3075" s="153">
        <v>3071</v>
      </c>
      <c r="B3075" s="154" t="s">
        <v>3562</v>
      </c>
      <c r="C3075" s="154" t="s">
        <v>254</v>
      </c>
      <c r="D3075" s="154" t="s">
        <v>255</v>
      </c>
      <c r="E3075" s="155" t="s">
        <v>352</v>
      </c>
      <c r="F3075" s="156">
        <v>21150</v>
      </c>
      <c r="G3075" s="155" t="s">
        <v>295</v>
      </c>
      <c r="H3075" s="155" t="s">
        <v>316</v>
      </c>
      <c r="I3075" s="157">
        <v>42118</v>
      </c>
      <c r="J3075" s="156">
        <v>18791.78</v>
      </c>
      <c r="K3075" s="167">
        <v>0.95</v>
      </c>
    </row>
    <row r="3076" spans="1:11" x14ac:dyDescent="0.25">
      <c r="A3076" s="153">
        <v>3072</v>
      </c>
      <c r="B3076" s="154" t="s">
        <v>3563</v>
      </c>
      <c r="C3076" s="154" t="s">
        <v>260</v>
      </c>
      <c r="D3076" s="154" t="s">
        <v>255</v>
      </c>
      <c r="E3076" s="155">
        <v>42027</v>
      </c>
      <c r="F3076" s="156">
        <v>11775</v>
      </c>
      <c r="G3076" s="155" t="s">
        <v>295</v>
      </c>
      <c r="H3076" s="155" t="s">
        <v>321</v>
      </c>
      <c r="I3076" s="157">
        <v>42151</v>
      </c>
      <c r="J3076" s="156">
        <v>11775</v>
      </c>
      <c r="K3076" s="167">
        <v>1.07</v>
      </c>
    </row>
    <row r="3077" spans="1:11" x14ac:dyDescent="0.25">
      <c r="A3077" s="153">
        <v>3073</v>
      </c>
      <c r="B3077" s="154" t="s">
        <v>3564</v>
      </c>
      <c r="C3077" s="154" t="s">
        <v>254</v>
      </c>
      <c r="D3077" s="154" t="s">
        <v>255</v>
      </c>
      <c r="E3077" s="155" t="s">
        <v>352</v>
      </c>
      <c r="F3077" s="156">
        <v>5375</v>
      </c>
      <c r="G3077" s="155" t="s">
        <v>295</v>
      </c>
      <c r="H3077" s="155" t="s">
        <v>304</v>
      </c>
      <c r="I3077" s="157">
        <v>42104</v>
      </c>
      <c r="J3077" s="156">
        <v>4775.6899999999996</v>
      </c>
      <c r="K3077" s="167">
        <v>0.95</v>
      </c>
    </row>
    <row r="3078" spans="1:11" x14ac:dyDescent="0.25">
      <c r="A3078" s="153">
        <v>3074</v>
      </c>
      <c r="B3078" s="154" t="s">
        <v>3565</v>
      </c>
      <c r="C3078" s="154" t="s">
        <v>254</v>
      </c>
      <c r="D3078" s="154" t="s">
        <v>255</v>
      </c>
      <c r="E3078" s="155">
        <v>41990</v>
      </c>
      <c r="F3078" s="156">
        <v>8775</v>
      </c>
      <c r="G3078" s="155" t="s">
        <v>295</v>
      </c>
      <c r="H3078" s="155" t="s">
        <v>297</v>
      </c>
      <c r="I3078" s="157">
        <v>42165</v>
      </c>
      <c r="J3078" s="156">
        <v>7778.81</v>
      </c>
      <c r="K3078" s="167">
        <v>0.94</v>
      </c>
    </row>
    <row r="3079" spans="1:11" x14ac:dyDescent="0.25">
      <c r="A3079" s="153">
        <v>3075</v>
      </c>
      <c r="B3079" s="154" t="s">
        <v>3566</v>
      </c>
      <c r="C3079" s="154" t="s">
        <v>260</v>
      </c>
      <c r="D3079" s="154" t="s">
        <v>255</v>
      </c>
      <c r="E3079" s="155">
        <v>42034</v>
      </c>
      <c r="F3079" s="156">
        <v>10125</v>
      </c>
      <c r="G3079" s="155" t="s">
        <v>295</v>
      </c>
      <c r="H3079" s="155" t="s">
        <v>297</v>
      </c>
      <c r="I3079" s="157">
        <v>42104</v>
      </c>
      <c r="J3079" s="156">
        <v>8996.06</v>
      </c>
      <c r="K3079" s="167">
        <v>0.95</v>
      </c>
    </row>
    <row r="3080" spans="1:11" x14ac:dyDescent="0.25">
      <c r="A3080" s="153">
        <v>3076</v>
      </c>
      <c r="B3080" s="154" t="s">
        <v>3567</v>
      </c>
      <c r="C3080" s="154" t="s">
        <v>254</v>
      </c>
      <c r="D3080" s="154" t="s">
        <v>255</v>
      </c>
      <c r="E3080" s="155" t="s">
        <v>352</v>
      </c>
      <c r="F3080" s="156">
        <v>4937.5</v>
      </c>
      <c r="G3080" s="155" t="s">
        <v>295</v>
      </c>
      <c r="H3080" s="155" t="s">
        <v>304</v>
      </c>
      <c r="I3080" s="157">
        <v>42178</v>
      </c>
      <c r="J3080" s="156">
        <v>4386.9799999999996</v>
      </c>
      <c r="K3080" s="167">
        <v>0.95</v>
      </c>
    </row>
    <row r="3081" spans="1:11" x14ac:dyDescent="0.25">
      <c r="A3081" s="153">
        <v>3077</v>
      </c>
      <c r="B3081" s="154" t="s">
        <v>3568</v>
      </c>
      <c r="C3081" s="154" t="s">
        <v>294</v>
      </c>
      <c r="D3081" s="154" t="s">
        <v>255</v>
      </c>
      <c r="E3081" s="155" t="s">
        <v>352</v>
      </c>
      <c r="F3081" s="156">
        <v>4930</v>
      </c>
      <c r="G3081" s="155" t="s">
        <v>295</v>
      </c>
      <c r="H3081" s="155" t="s">
        <v>304</v>
      </c>
      <c r="I3081" s="157">
        <v>42151</v>
      </c>
      <c r="J3081" s="156">
        <v>4380.3100000000004</v>
      </c>
      <c r="K3081" s="167">
        <v>0.95</v>
      </c>
    </row>
    <row r="3082" spans="1:11" x14ac:dyDescent="0.25">
      <c r="A3082" s="153">
        <v>3078</v>
      </c>
      <c r="B3082" s="154" t="s">
        <v>3569</v>
      </c>
      <c r="C3082" s="154" t="s">
        <v>254</v>
      </c>
      <c r="D3082" s="154" t="s">
        <v>255</v>
      </c>
      <c r="E3082" s="155" t="s">
        <v>352</v>
      </c>
      <c r="F3082" s="156">
        <v>30416</v>
      </c>
      <c r="G3082" s="155" t="s">
        <v>295</v>
      </c>
      <c r="H3082" s="155" t="s">
        <v>320</v>
      </c>
      <c r="I3082" s="157">
        <v>42174</v>
      </c>
      <c r="J3082" s="156">
        <v>27025.21</v>
      </c>
      <c r="K3082" s="167">
        <v>0.95</v>
      </c>
    </row>
    <row r="3083" spans="1:11" x14ac:dyDescent="0.25">
      <c r="A3083" s="153">
        <v>3079</v>
      </c>
      <c r="B3083" s="154" t="s">
        <v>253</v>
      </c>
      <c r="C3083" s="154" t="s">
        <v>254</v>
      </c>
      <c r="D3083" s="154" t="s">
        <v>255</v>
      </c>
      <c r="E3083" s="155" t="s">
        <v>253</v>
      </c>
      <c r="F3083" s="156" t="s">
        <v>253</v>
      </c>
      <c r="G3083" s="155" t="s">
        <v>295</v>
      </c>
      <c r="H3083" s="155" t="s">
        <v>253</v>
      </c>
      <c r="I3083" s="157" t="s">
        <v>253</v>
      </c>
      <c r="J3083" s="156" t="s">
        <v>253</v>
      </c>
      <c r="K3083" s="167" t="s">
        <v>253</v>
      </c>
    </row>
    <row r="3084" spans="1:11" x14ac:dyDescent="0.25">
      <c r="A3084" s="153">
        <v>3080</v>
      </c>
      <c r="B3084" s="154" t="s">
        <v>3570</v>
      </c>
      <c r="C3084" s="154" t="s">
        <v>294</v>
      </c>
      <c r="D3084" s="154" t="s">
        <v>255</v>
      </c>
      <c r="E3084" s="155" t="s">
        <v>352</v>
      </c>
      <c r="F3084" s="156">
        <v>6550</v>
      </c>
      <c r="G3084" s="155" t="s">
        <v>295</v>
      </c>
      <c r="H3084" s="155" t="s">
        <v>324</v>
      </c>
      <c r="I3084" s="157">
        <v>42149</v>
      </c>
      <c r="J3084" s="156">
        <v>5819.67</v>
      </c>
      <c r="K3084" s="167">
        <v>0.95</v>
      </c>
    </row>
    <row r="3085" spans="1:11" x14ac:dyDescent="0.25">
      <c r="A3085" s="153">
        <v>3081</v>
      </c>
      <c r="B3085" s="154" t="s">
        <v>3571</v>
      </c>
      <c r="C3085" s="154" t="s">
        <v>260</v>
      </c>
      <c r="D3085" s="154" t="s">
        <v>255</v>
      </c>
      <c r="E3085" s="155">
        <v>42030</v>
      </c>
      <c r="F3085" s="156">
        <v>26812.5</v>
      </c>
      <c r="G3085" s="155" t="s">
        <v>295</v>
      </c>
      <c r="H3085" s="155" t="s">
        <v>304</v>
      </c>
      <c r="I3085" s="157">
        <v>42128</v>
      </c>
      <c r="J3085" s="156">
        <v>23822.91</v>
      </c>
      <c r="K3085" s="167">
        <v>0.95</v>
      </c>
    </row>
    <row r="3086" spans="1:11" x14ac:dyDescent="0.25">
      <c r="A3086" s="153">
        <v>3082</v>
      </c>
      <c r="B3086" s="154" t="s">
        <v>3572</v>
      </c>
      <c r="C3086" s="154" t="s">
        <v>260</v>
      </c>
      <c r="D3086" s="154" t="s">
        <v>255</v>
      </c>
      <c r="E3086" s="155">
        <v>42088</v>
      </c>
      <c r="F3086" s="156">
        <v>16025</v>
      </c>
      <c r="G3086" s="155" t="s">
        <v>295</v>
      </c>
      <c r="H3086" s="155" t="s">
        <v>304</v>
      </c>
      <c r="I3086" s="157">
        <v>42123</v>
      </c>
      <c r="J3086" s="156">
        <v>14238.21</v>
      </c>
      <c r="K3086" s="167">
        <v>0.95</v>
      </c>
    </row>
    <row r="3087" spans="1:11" x14ac:dyDescent="0.25">
      <c r="A3087" s="153">
        <v>3083</v>
      </c>
      <c r="B3087" s="154" t="s">
        <v>253</v>
      </c>
      <c r="C3087" s="154" t="s">
        <v>254</v>
      </c>
      <c r="D3087" s="154" t="s">
        <v>255</v>
      </c>
      <c r="E3087" s="155" t="s">
        <v>253</v>
      </c>
      <c r="F3087" s="156" t="s">
        <v>253</v>
      </c>
      <c r="G3087" s="155" t="s">
        <v>295</v>
      </c>
      <c r="H3087" s="155" t="s">
        <v>253</v>
      </c>
      <c r="I3087" s="157" t="s">
        <v>253</v>
      </c>
      <c r="J3087" s="156" t="s">
        <v>253</v>
      </c>
      <c r="K3087" s="167" t="s">
        <v>253</v>
      </c>
    </row>
    <row r="3088" spans="1:11" x14ac:dyDescent="0.25">
      <c r="A3088" s="153">
        <v>3084</v>
      </c>
      <c r="B3088" s="154" t="s">
        <v>3573</v>
      </c>
      <c r="C3088" s="154" t="s">
        <v>254</v>
      </c>
      <c r="D3088" s="154" t="s">
        <v>255</v>
      </c>
      <c r="E3088" s="155" t="s">
        <v>352</v>
      </c>
      <c r="F3088" s="156">
        <v>13725</v>
      </c>
      <c r="G3088" s="155" t="s">
        <v>295</v>
      </c>
      <c r="H3088" s="155" t="s">
        <v>297</v>
      </c>
      <c r="I3088" s="157">
        <v>42157</v>
      </c>
      <c r="J3088" s="156">
        <v>12194.66</v>
      </c>
      <c r="K3088" s="167">
        <v>0.95</v>
      </c>
    </row>
    <row r="3089" spans="1:11" x14ac:dyDescent="0.25">
      <c r="A3089" s="153">
        <v>3085</v>
      </c>
      <c r="B3089" s="154" t="s">
        <v>3574</v>
      </c>
      <c r="C3089" s="154" t="s">
        <v>276</v>
      </c>
      <c r="D3089" s="154" t="s">
        <v>255</v>
      </c>
      <c r="E3089" s="155">
        <v>42068</v>
      </c>
      <c r="F3089" s="156">
        <v>7937.5</v>
      </c>
      <c r="G3089" s="155" t="s">
        <v>295</v>
      </c>
      <c r="H3089" s="155" t="s">
        <v>322</v>
      </c>
      <c r="I3089" s="157">
        <v>42116</v>
      </c>
      <c r="J3089" s="156">
        <v>7937.5</v>
      </c>
      <c r="K3089" s="167">
        <v>1.07</v>
      </c>
    </row>
    <row r="3090" spans="1:11" x14ac:dyDescent="0.25">
      <c r="A3090" s="153">
        <v>3086</v>
      </c>
      <c r="B3090" s="154" t="s">
        <v>3575</v>
      </c>
      <c r="C3090" s="154" t="s">
        <v>276</v>
      </c>
      <c r="D3090" s="154" t="s">
        <v>255</v>
      </c>
      <c r="E3090" s="155" t="s">
        <v>352</v>
      </c>
      <c r="F3090" s="156">
        <v>3550</v>
      </c>
      <c r="G3090" s="155" t="s">
        <v>295</v>
      </c>
      <c r="H3090" s="155" t="s">
        <v>304</v>
      </c>
      <c r="I3090" s="157">
        <v>42209</v>
      </c>
      <c r="J3090" s="156">
        <v>3154.18</v>
      </c>
      <c r="K3090" s="167">
        <v>0.95</v>
      </c>
    </row>
    <row r="3091" spans="1:11" x14ac:dyDescent="0.25">
      <c r="A3091" s="153">
        <v>3087</v>
      </c>
      <c r="B3091" s="154" t="s">
        <v>3576</v>
      </c>
      <c r="C3091" s="154" t="s">
        <v>254</v>
      </c>
      <c r="D3091" s="154" t="s">
        <v>255</v>
      </c>
      <c r="E3091" s="155" t="s">
        <v>352</v>
      </c>
      <c r="F3091" s="156">
        <v>9937.5</v>
      </c>
      <c r="G3091" s="155" t="s">
        <v>295</v>
      </c>
      <c r="H3091" s="155" t="s">
        <v>74</v>
      </c>
      <c r="I3091" s="157">
        <v>42116</v>
      </c>
      <c r="J3091" s="156">
        <v>8829.49</v>
      </c>
      <c r="K3091" s="167">
        <v>0.95</v>
      </c>
    </row>
    <row r="3092" spans="1:11" x14ac:dyDescent="0.25">
      <c r="A3092" s="153">
        <v>3088</v>
      </c>
      <c r="B3092" s="154" t="s">
        <v>3577</v>
      </c>
      <c r="C3092" s="154" t="s">
        <v>254</v>
      </c>
      <c r="D3092" s="154" t="s">
        <v>255</v>
      </c>
      <c r="E3092" s="155">
        <v>42081</v>
      </c>
      <c r="F3092" s="156">
        <v>3750</v>
      </c>
      <c r="G3092" s="155" t="s">
        <v>295</v>
      </c>
      <c r="H3092" s="155" t="s">
        <v>297</v>
      </c>
      <c r="I3092" s="157">
        <v>42118</v>
      </c>
      <c r="J3092" s="156">
        <v>3331.88</v>
      </c>
      <c r="K3092" s="167">
        <v>0.95</v>
      </c>
    </row>
    <row r="3093" spans="1:11" x14ac:dyDescent="0.25">
      <c r="A3093" s="153">
        <v>3089</v>
      </c>
      <c r="B3093" s="154" t="s">
        <v>3578</v>
      </c>
      <c r="C3093" s="154" t="s">
        <v>260</v>
      </c>
      <c r="D3093" s="154" t="s">
        <v>255</v>
      </c>
      <c r="E3093" s="155">
        <v>42102</v>
      </c>
      <c r="F3093" s="156">
        <v>3850</v>
      </c>
      <c r="G3093" s="155" t="s">
        <v>295</v>
      </c>
      <c r="H3093" s="155" t="s">
        <v>297</v>
      </c>
      <c r="I3093" s="157">
        <v>42118</v>
      </c>
      <c r="J3093" s="156">
        <v>3420.73</v>
      </c>
      <c r="K3093" s="167">
        <v>0.95</v>
      </c>
    </row>
    <row r="3094" spans="1:11" x14ac:dyDescent="0.25">
      <c r="A3094" s="153">
        <v>3090</v>
      </c>
      <c r="B3094" s="154" t="s">
        <v>3579</v>
      </c>
      <c r="C3094" s="154" t="s">
        <v>254</v>
      </c>
      <c r="D3094" s="154" t="s">
        <v>255</v>
      </c>
      <c r="E3094" s="155">
        <v>42090</v>
      </c>
      <c r="F3094" s="156">
        <v>12812.5</v>
      </c>
      <c r="G3094" s="155" t="s">
        <v>295</v>
      </c>
      <c r="H3094" s="155" t="s">
        <v>74</v>
      </c>
      <c r="I3094" s="157">
        <v>42131</v>
      </c>
      <c r="J3094" s="156">
        <v>11383.93</v>
      </c>
      <c r="K3094" s="167">
        <v>0.95</v>
      </c>
    </row>
    <row r="3095" spans="1:11" x14ac:dyDescent="0.25">
      <c r="A3095" s="153">
        <v>3091</v>
      </c>
      <c r="B3095" s="154" t="s">
        <v>3580</v>
      </c>
      <c r="C3095" s="154" t="s">
        <v>260</v>
      </c>
      <c r="D3095" s="154" t="s">
        <v>255</v>
      </c>
      <c r="E3095" s="155">
        <v>42102</v>
      </c>
      <c r="F3095" s="156">
        <v>7275</v>
      </c>
      <c r="G3095" s="155" t="s">
        <v>295</v>
      </c>
      <c r="H3095" s="155" t="s">
        <v>297</v>
      </c>
      <c r="I3095" s="157">
        <v>42235</v>
      </c>
      <c r="J3095" s="156">
        <v>6463.84</v>
      </c>
      <c r="K3095" s="167">
        <v>0.95</v>
      </c>
    </row>
    <row r="3096" spans="1:11" x14ac:dyDescent="0.25">
      <c r="A3096" s="153">
        <v>3092</v>
      </c>
      <c r="B3096" s="154" t="s">
        <v>253</v>
      </c>
      <c r="C3096" s="154" t="s">
        <v>254</v>
      </c>
      <c r="D3096" s="154" t="s">
        <v>255</v>
      </c>
      <c r="E3096" s="155" t="s">
        <v>253</v>
      </c>
      <c r="F3096" s="156" t="s">
        <v>253</v>
      </c>
      <c r="G3096" s="155" t="s">
        <v>295</v>
      </c>
      <c r="H3096" s="155" t="s">
        <v>253</v>
      </c>
      <c r="I3096" s="157" t="s">
        <v>253</v>
      </c>
      <c r="J3096" s="156" t="s">
        <v>253</v>
      </c>
      <c r="K3096" s="167" t="s">
        <v>253</v>
      </c>
    </row>
    <row r="3097" spans="1:11" x14ac:dyDescent="0.25">
      <c r="A3097" s="153">
        <v>3093</v>
      </c>
      <c r="B3097" s="154" t="s">
        <v>3581</v>
      </c>
      <c r="C3097" s="154" t="s">
        <v>254</v>
      </c>
      <c r="D3097" s="154" t="s">
        <v>255</v>
      </c>
      <c r="E3097" s="155" t="s">
        <v>352</v>
      </c>
      <c r="F3097" s="156">
        <v>4687.5</v>
      </c>
      <c r="G3097" s="155" t="s">
        <v>295</v>
      </c>
      <c r="H3097" s="155" t="s">
        <v>309</v>
      </c>
      <c r="I3097" s="157">
        <v>42138</v>
      </c>
      <c r="J3097" s="156">
        <v>4164.8500000000004</v>
      </c>
      <c r="K3097" s="167">
        <v>0.95</v>
      </c>
    </row>
    <row r="3098" spans="1:11" x14ac:dyDescent="0.25">
      <c r="A3098" s="153">
        <v>3094</v>
      </c>
      <c r="B3098" s="154" t="s">
        <v>3582</v>
      </c>
      <c r="C3098" s="154" t="s">
        <v>294</v>
      </c>
      <c r="D3098" s="154" t="s">
        <v>255</v>
      </c>
      <c r="E3098" s="155" t="s">
        <v>352</v>
      </c>
      <c r="F3098" s="156">
        <v>1445</v>
      </c>
      <c r="G3098" s="155" t="s">
        <v>295</v>
      </c>
      <c r="H3098" s="155" t="s">
        <v>304</v>
      </c>
      <c r="I3098" s="157">
        <v>42151</v>
      </c>
      <c r="J3098" s="156">
        <v>1283.8800000000001</v>
      </c>
      <c r="K3098" s="167">
        <v>0.95</v>
      </c>
    </row>
    <row r="3099" spans="1:11" x14ac:dyDescent="0.25">
      <c r="A3099" s="153">
        <v>3095</v>
      </c>
      <c r="B3099" s="154" t="s">
        <v>3583</v>
      </c>
      <c r="C3099" s="154" t="s">
        <v>294</v>
      </c>
      <c r="D3099" s="154" t="s">
        <v>255</v>
      </c>
      <c r="E3099" s="155">
        <v>42094</v>
      </c>
      <c r="F3099" s="156">
        <v>4250</v>
      </c>
      <c r="G3099" s="155" t="s">
        <v>295</v>
      </c>
      <c r="H3099" s="155" t="s">
        <v>309</v>
      </c>
      <c r="I3099" s="157">
        <v>42139</v>
      </c>
      <c r="J3099" s="156">
        <v>3776.13</v>
      </c>
      <c r="K3099" s="167">
        <v>0.95</v>
      </c>
    </row>
    <row r="3100" spans="1:11" x14ac:dyDescent="0.25">
      <c r="A3100" s="153">
        <v>3096</v>
      </c>
      <c r="B3100" s="154" t="s">
        <v>3584</v>
      </c>
      <c r="C3100" s="154" t="s">
        <v>294</v>
      </c>
      <c r="D3100" s="154" t="s">
        <v>255</v>
      </c>
      <c r="E3100" s="155" t="s">
        <v>352</v>
      </c>
      <c r="F3100" s="156">
        <v>1500</v>
      </c>
      <c r="G3100" s="155" t="s">
        <v>295</v>
      </c>
      <c r="H3100" s="155" t="s">
        <v>309</v>
      </c>
      <c r="I3100" s="157">
        <v>42163</v>
      </c>
      <c r="J3100" s="156">
        <v>1402.5</v>
      </c>
      <c r="K3100" s="167">
        <v>1</v>
      </c>
    </row>
    <row r="3101" spans="1:11" x14ac:dyDescent="0.25">
      <c r="A3101" s="153">
        <v>3097</v>
      </c>
      <c r="B3101" s="154" t="s">
        <v>3585</v>
      </c>
      <c r="C3101" s="154" t="s">
        <v>254</v>
      </c>
      <c r="D3101" s="154" t="s">
        <v>255</v>
      </c>
      <c r="E3101" s="155" t="s">
        <v>352</v>
      </c>
      <c r="F3101" s="156">
        <v>7650</v>
      </c>
      <c r="G3101" s="155" t="s">
        <v>295</v>
      </c>
      <c r="H3101" s="155" t="s">
        <v>297</v>
      </c>
      <c r="I3101" s="157">
        <v>42459</v>
      </c>
      <c r="J3101" s="156">
        <v>7026.63</v>
      </c>
      <c r="K3101" s="167">
        <v>0.98</v>
      </c>
    </row>
    <row r="3102" spans="1:11" x14ac:dyDescent="0.25">
      <c r="A3102" s="153">
        <v>3098</v>
      </c>
      <c r="B3102" s="154" t="s">
        <v>3586</v>
      </c>
      <c r="C3102" s="154" t="s">
        <v>294</v>
      </c>
      <c r="D3102" s="154" t="s">
        <v>255</v>
      </c>
      <c r="E3102" s="155">
        <v>42068</v>
      </c>
      <c r="F3102" s="156">
        <v>11325</v>
      </c>
      <c r="G3102" s="155" t="s">
        <v>295</v>
      </c>
      <c r="H3102" s="155" t="s">
        <v>297</v>
      </c>
      <c r="I3102" s="157">
        <v>42139</v>
      </c>
      <c r="J3102" s="156">
        <v>10062.26</v>
      </c>
      <c r="K3102" s="167">
        <v>0.95</v>
      </c>
    </row>
    <row r="3103" spans="1:11" x14ac:dyDescent="0.25">
      <c r="A3103" s="153">
        <v>3099</v>
      </c>
      <c r="B3103" s="154" t="s">
        <v>3587</v>
      </c>
      <c r="C3103" s="154" t="s">
        <v>294</v>
      </c>
      <c r="D3103" s="154" t="s">
        <v>255</v>
      </c>
      <c r="E3103" s="155">
        <v>42087</v>
      </c>
      <c r="F3103" s="156">
        <v>3812.5</v>
      </c>
      <c r="G3103" s="155" t="s">
        <v>295</v>
      </c>
      <c r="H3103" s="155" t="s">
        <v>309</v>
      </c>
      <c r="I3103" s="157">
        <v>42193</v>
      </c>
      <c r="J3103" s="156">
        <v>3564.69</v>
      </c>
      <c r="K3103" s="167">
        <v>1</v>
      </c>
    </row>
    <row r="3104" spans="1:11" x14ac:dyDescent="0.25">
      <c r="A3104" s="153">
        <v>3100</v>
      </c>
      <c r="B3104" s="154" t="s">
        <v>3588</v>
      </c>
      <c r="C3104" s="154" t="s">
        <v>276</v>
      </c>
      <c r="D3104" s="154" t="s">
        <v>255</v>
      </c>
      <c r="E3104" s="155" t="s">
        <v>352</v>
      </c>
      <c r="F3104" s="156">
        <v>1955</v>
      </c>
      <c r="G3104" s="155" t="s">
        <v>295</v>
      </c>
      <c r="H3104" s="155" t="s">
        <v>304</v>
      </c>
      <c r="I3104" s="157">
        <v>42151</v>
      </c>
      <c r="J3104" s="156">
        <v>1737.02</v>
      </c>
      <c r="K3104" s="167">
        <v>0.95</v>
      </c>
    </row>
    <row r="3105" spans="1:11" x14ac:dyDescent="0.25">
      <c r="A3105" s="153">
        <v>3101</v>
      </c>
      <c r="B3105" s="154" t="s">
        <v>3589</v>
      </c>
      <c r="C3105" s="154" t="s">
        <v>260</v>
      </c>
      <c r="D3105" s="154" t="s">
        <v>255</v>
      </c>
      <c r="E3105" s="155">
        <v>42082</v>
      </c>
      <c r="F3105" s="156">
        <v>12675</v>
      </c>
      <c r="G3105" s="155" t="s">
        <v>295</v>
      </c>
      <c r="H3105" s="155" t="s">
        <v>297</v>
      </c>
      <c r="I3105" s="157">
        <v>42131</v>
      </c>
      <c r="J3105" s="156">
        <v>11261.73</v>
      </c>
      <c r="K3105" s="167">
        <v>0.95</v>
      </c>
    </row>
    <row r="3106" spans="1:11" x14ac:dyDescent="0.25">
      <c r="A3106" s="153">
        <v>3102</v>
      </c>
      <c r="B3106" s="154" t="s">
        <v>3590</v>
      </c>
      <c r="C3106" s="154" t="s">
        <v>260</v>
      </c>
      <c r="D3106" s="154" t="s">
        <v>255</v>
      </c>
      <c r="E3106" s="155">
        <v>42094</v>
      </c>
      <c r="F3106" s="156">
        <v>5437.5</v>
      </c>
      <c r="G3106" s="155" t="s">
        <v>295</v>
      </c>
      <c r="H3106" s="155" t="s">
        <v>74</v>
      </c>
      <c r="I3106" s="157">
        <v>42137</v>
      </c>
      <c r="J3106" s="156">
        <v>4831.21</v>
      </c>
      <c r="K3106" s="167">
        <v>0.95</v>
      </c>
    </row>
    <row r="3107" spans="1:11" x14ac:dyDescent="0.25">
      <c r="A3107" s="153">
        <v>3103</v>
      </c>
      <c r="B3107" s="154" t="s">
        <v>3591</v>
      </c>
      <c r="C3107" s="154" t="s">
        <v>294</v>
      </c>
      <c r="D3107" s="154" t="s">
        <v>255</v>
      </c>
      <c r="E3107" s="155">
        <v>42082</v>
      </c>
      <c r="F3107" s="156">
        <v>5050</v>
      </c>
      <c r="G3107" s="155" t="s">
        <v>295</v>
      </c>
      <c r="H3107" s="155" t="s">
        <v>324</v>
      </c>
      <c r="I3107" s="157">
        <v>42163</v>
      </c>
      <c r="J3107" s="156">
        <v>4486.93</v>
      </c>
      <c r="K3107" s="167">
        <v>0.95</v>
      </c>
    </row>
    <row r="3108" spans="1:11" x14ac:dyDescent="0.25">
      <c r="A3108" s="153">
        <v>3104</v>
      </c>
      <c r="B3108" s="154" t="s">
        <v>3592</v>
      </c>
      <c r="C3108" s="154" t="s">
        <v>254</v>
      </c>
      <c r="D3108" s="154" t="s">
        <v>255</v>
      </c>
      <c r="E3108" s="155" t="s">
        <v>352</v>
      </c>
      <c r="F3108" s="156">
        <v>7425</v>
      </c>
      <c r="G3108" s="155" t="s">
        <v>295</v>
      </c>
      <c r="H3108" s="155" t="s">
        <v>304</v>
      </c>
      <c r="I3108" s="157">
        <v>42209</v>
      </c>
      <c r="J3108" s="156">
        <v>6597.11</v>
      </c>
      <c r="K3108" s="167">
        <v>0.95</v>
      </c>
    </row>
    <row r="3109" spans="1:11" x14ac:dyDescent="0.25">
      <c r="A3109" s="153">
        <v>3105</v>
      </c>
      <c r="B3109" s="154" t="s">
        <v>253</v>
      </c>
      <c r="C3109" s="154" t="s">
        <v>254</v>
      </c>
      <c r="D3109" s="154" t="s">
        <v>255</v>
      </c>
      <c r="E3109" s="155" t="s">
        <v>253</v>
      </c>
      <c r="F3109" s="156" t="s">
        <v>253</v>
      </c>
      <c r="G3109" s="155" t="s">
        <v>295</v>
      </c>
      <c r="H3109" s="155" t="s">
        <v>253</v>
      </c>
      <c r="I3109" s="157" t="s">
        <v>253</v>
      </c>
      <c r="J3109" s="156" t="s">
        <v>253</v>
      </c>
      <c r="K3109" s="167" t="s">
        <v>253</v>
      </c>
    </row>
    <row r="3110" spans="1:11" x14ac:dyDescent="0.25">
      <c r="A3110" s="153">
        <v>3106</v>
      </c>
      <c r="B3110" s="154" t="s">
        <v>3593</v>
      </c>
      <c r="C3110" s="154" t="s">
        <v>294</v>
      </c>
      <c r="D3110" s="154" t="s">
        <v>255</v>
      </c>
      <c r="E3110" s="155">
        <v>41984</v>
      </c>
      <c r="F3110" s="156">
        <v>13104.17</v>
      </c>
      <c r="G3110" s="155" t="s">
        <v>295</v>
      </c>
      <c r="H3110" s="155" t="s">
        <v>322</v>
      </c>
      <c r="I3110" s="157" t="s">
        <v>253</v>
      </c>
      <c r="J3110" s="156">
        <v>0</v>
      </c>
      <c r="K3110" s="167">
        <v>0</v>
      </c>
    </row>
    <row r="3111" spans="1:11" x14ac:dyDescent="0.25">
      <c r="A3111" s="153">
        <v>3107</v>
      </c>
      <c r="B3111" s="154" t="s">
        <v>3594</v>
      </c>
      <c r="C3111" s="154" t="s">
        <v>294</v>
      </c>
      <c r="D3111" s="154" t="s">
        <v>255</v>
      </c>
      <c r="E3111" s="155">
        <v>42102</v>
      </c>
      <c r="F3111" s="156">
        <v>4687.5</v>
      </c>
      <c r="G3111" s="155" t="s">
        <v>295</v>
      </c>
      <c r="H3111" s="155" t="s">
        <v>325</v>
      </c>
      <c r="I3111" s="157">
        <v>42137</v>
      </c>
      <c r="J3111" s="156">
        <v>4382.8100000000004</v>
      </c>
      <c r="K3111" s="167">
        <v>1</v>
      </c>
    </row>
    <row r="3112" spans="1:11" x14ac:dyDescent="0.25">
      <c r="A3112" s="153">
        <v>3108</v>
      </c>
      <c r="B3112" s="154" t="s">
        <v>3595</v>
      </c>
      <c r="C3112" s="154" t="s">
        <v>254</v>
      </c>
      <c r="D3112" s="154" t="s">
        <v>255</v>
      </c>
      <c r="E3112" s="155" t="s">
        <v>352</v>
      </c>
      <c r="F3112" s="156">
        <v>8700</v>
      </c>
      <c r="G3112" s="155" t="s">
        <v>295</v>
      </c>
      <c r="H3112" s="155" t="s">
        <v>309</v>
      </c>
      <c r="I3112" s="157">
        <v>42180</v>
      </c>
      <c r="J3112" s="156">
        <v>7729.95</v>
      </c>
      <c r="K3112" s="167">
        <v>0.95</v>
      </c>
    </row>
    <row r="3113" spans="1:11" x14ac:dyDescent="0.25">
      <c r="A3113" s="153">
        <v>3109</v>
      </c>
      <c r="B3113" s="154" t="s">
        <v>3596</v>
      </c>
      <c r="C3113" s="154" t="s">
        <v>260</v>
      </c>
      <c r="D3113" s="154" t="s">
        <v>255</v>
      </c>
      <c r="E3113" s="155">
        <v>42060</v>
      </c>
      <c r="F3113" s="156">
        <v>15675</v>
      </c>
      <c r="G3113" s="155" t="s">
        <v>295</v>
      </c>
      <c r="H3113" s="155" t="s">
        <v>297</v>
      </c>
      <c r="I3113" s="157">
        <v>42145</v>
      </c>
      <c r="J3113" s="156">
        <v>13927.24</v>
      </c>
      <c r="K3113" s="167">
        <v>0.95</v>
      </c>
    </row>
    <row r="3114" spans="1:11" x14ac:dyDescent="0.25">
      <c r="A3114" s="153">
        <v>3110</v>
      </c>
      <c r="B3114" s="154" t="s">
        <v>3597</v>
      </c>
      <c r="C3114" s="154" t="s">
        <v>294</v>
      </c>
      <c r="D3114" s="154" t="s">
        <v>255</v>
      </c>
      <c r="E3114" s="155" t="s">
        <v>352</v>
      </c>
      <c r="F3114" s="156">
        <v>13050</v>
      </c>
      <c r="G3114" s="155" t="s">
        <v>295</v>
      </c>
      <c r="H3114" s="155" t="s">
        <v>297</v>
      </c>
      <c r="I3114" s="157">
        <v>42145</v>
      </c>
      <c r="J3114" s="156">
        <v>11594.93</v>
      </c>
      <c r="K3114" s="167">
        <v>0.95</v>
      </c>
    </row>
    <row r="3115" spans="1:11" x14ac:dyDescent="0.25">
      <c r="A3115" s="153">
        <v>3111</v>
      </c>
      <c r="B3115" s="154" t="s">
        <v>3598</v>
      </c>
      <c r="C3115" s="154" t="s">
        <v>294</v>
      </c>
      <c r="D3115" s="154" t="s">
        <v>255</v>
      </c>
      <c r="E3115" s="155">
        <v>42111</v>
      </c>
      <c r="F3115" s="156">
        <v>8775</v>
      </c>
      <c r="G3115" s="155" t="s">
        <v>295</v>
      </c>
      <c r="H3115" s="155" t="s">
        <v>297</v>
      </c>
      <c r="I3115" s="157">
        <v>42135</v>
      </c>
      <c r="J3115" s="156">
        <v>7796.59</v>
      </c>
      <c r="K3115" s="167">
        <v>0.95</v>
      </c>
    </row>
    <row r="3116" spans="1:11" x14ac:dyDescent="0.25">
      <c r="A3116" s="153">
        <v>3112</v>
      </c>
      <c r="B3116" s="154" t="s">
        <v>3599</v>
      </c>
      <c r="C3116" s="154" t="s">
        <v>294</v>
      </c>
      <c r="D3116" s="154" t="s">
        <v>255</v>
      </c>
      <c r="E3116" s="155">
        <v>41974</v>
      </c>
      <c r="F3116" s="156">
        <v>5812.5</v>
      </c>
      <c r="G3116" s="155" t="s">
        <v>295</v>
      </c>
      <c r="H3116" s="155" t="s">
        <v>300</v>
      </c>
      <c r="I3116" s="157">
        <v>42131</v>
      </c>
      <c r="J3116" s="156">
        <v>5455.02</v>
      </c>
      <c r="K3116" s="167">
        <v>1</v>
      </c>
    </row>
    <row r="3117" spans="1:11" x14ac:dyDescent="0.25">
      <c r="A3117" s="153">
        <v>3113</v>
      </c>
      <c r="B3117" s="154" t="s">
        <v>3600</v>
      </c>
      <c r="C3117" s="154" t="s">
        <v>260</v>
      </c>
      <c r="D3117" s="154" t="s">
        <v>255</v>
      </c>
      <c r="E3117" s="155">
        <v>42039</v>
      </c>
      <c r="F3117" s="156">
        <v>11700</v>
      </c>
      <c r="G3117" s="155" t="s">
        <v>295</v>
      </c>
      <c r="H3117" s="155" t="s">
        <v>297</v>
      </c>
      <c r="I3117" s="157">
        <v>42207</v>
      </c>
      <c r="J3117" s="156">
        <v>10395.450000000001</v>
      </c>
      <c r="K3117" s="167">
        <v>0.95</v>
      </c>
    </row>
    <row r="3118" spans="1:11" x14ac:dyDescent="0.25">
      <c r="A3118" s="153">
        <v>3114</v>
      </c>
      <c r="B3118" s="154" t="s">
        <v>3601</v>
      </c>
      <c r="C3118" s="154" t="s">
        <v>260</v>
      </c>
      <c r="D3118" s="154" t="s">
        <v>255</v>
      </c>
      <c r="E3118" s="155">
        <v>42074</v>
      </c>
      <c r="F3118" s="156">
        <v>9800</v>
      </c>
      <c r="G3118" s="155" t="s">
        <v>295</v>
      </c>
      <c r="H3118" s="155" t="s">
        <v>304</v>
      </c>
      <c r="I3118" s="157">
        <v>42144</v>
      </c>
      <c r="J3118" s="156">
        <v>8707.2999999999993</v>
      </c>
      <c r="K3118" s="167">
        <v>0.95</v>
      </c>
    </row>
    <row r="3119" spans="1:11" x14ac:dyDescent="0.25">
      <c r="A3119" s="153">
        <v>3115</v>
      </c>
      <c r="B3119" s="154" t="s">
        <v>3602</v>
      </c>
      <c r="C3119" s="154" t="s">
        <v>294</v>
      </c>
      <c r="D3119" s="154" t="s">
        <v>255</v>
      </c>
      <c r="E3119" s="155" t="s">
        <v>352</v>
      </c>
      <c r="F3119" s="156">
        <v>4533.33</v>
      </c>
      <c r="G3119" s="155" t="s">
        <v>295</v>
      </c>
      <c r="H3119" s="155" t="s">
        <v>304</v>
      </c>
      <c r="I3119" s="157">
        <v>42138</v>
      </c>
      <c r="J3119" s="156">
        <v>4027.86</v>
      </c>
      <c r="K3119" s="167">
        <v>0.95</v>
      </c>
    </row>
    <row r="3120" spans="1:11" x14ac:dyDescent="0.25">
      <c r="A3120" s="153">
        <v>3116</v>
      </c>
      <c r="B3120" s="154" t="s">
        <v>253</v>
      </c>
      <c r="C3120" s="154" t="s">
        <v>254</v>
      </c>
      <c r="D3120" s="154" t="s">
        <v>255</v>
      </c>
      <c r="E3120" s="155" t="s">
        <v>253</v>
      </c>
      <c r="F3120" s="156" t="s">
        <v>253</v>
      </c>
      <c r="G3120" s="155" t="s">
        <v>295</v>
      </c>
      <c r="H3120" s="155" t="s">
        <v>253</v>
      </c>
      <c r="I3120" s="157" t="s">
        <v>253</v>
      </c>
      <c r="J3120" s="156" t="s">
        <v>253</v>
      </c>
      <c r="K3120" s="167" t="s">
        <v>253</v>
      </c>
    </row>
    <row r="3121" spans="1:11" x14ac:dyDescent="0.25">
      <c r="A3121" s="153">
        <v>3117</v>
      </c>
      <c r="B3121" s="154" t="s">
        <v>3603</v>
      </c>
      <c r="C3121" s="154" t="s">
        <v>260</v>
      </c>
      <c r="D3121" s="154" t="s">
        <v>255</v>
      </c>
      <c r="E3121" s="155" t="s">
        <v>352</v>
      </c>
      <c r="F3121" s="156">
        <v>5775</v>
      </c>
      <c r="G3121" s="155" t="s">
        <v>295</v>
      </c>
      <c r="H3121" s="155" t="s">
        <v>323</v>
      </c>
      <c r="I3121" s="157">
        <v>42149</v>
      </c>
      <c r="J3121" s="156">
        <v>5419.83</v>
      </c>
      <c r="K3121" s="167">
        <v>1</v>
      </c>
    </row>
    <row r="3122" spans="1:11" x14ac:dyDescent="0.25">
      <c r="A3122" s="153">
        <v>3118</v>
      </c>
      <c r="B3122" s="154" t="s">
        <v>3604</v>
      </c>
      <c r="C3122" s="154" t="s">
        <v>294</v>
      </c>
      <c r="D3122" s="154" t="s">
        <v>255</v>
      </c>
      <c r="E3122" s="155">
        <v>42083</v>
      </c>
      <c r="F3122" s="156">
        <v>8687.5</v>
      </c>
      <c r="G3122" s="155" t="s">
        <v>295</v>
      </c>
      <c r="H3122" s="155" t="s">
        <v>320</v>
      </c>
      <c r="I3122" s="157">
        <v>42146</v>
      </c>
      <c r="J3122" s="156">
        <v>7492.1</v>
      </c>
      <c r="K3122" s="167">
        <v>0.92</v>
      </c>
    </row>
    <row r="3123" spans="1:11" x14ac:dyDescent="0.25">
      <c r="A3123" s="153">
        <v>3119</v>
      </c>
      <c r="B3123" s="154" t="s">
        <v>3605</v>
      </c>
      <c r="C3123" s="154" t="s">
        <v>294</v>
      </c>
      <c r="D3123" s="154" t="s">
        <v>255</v>
      </c>
      <c r="E3123" s="155">
        <v>42087</v>
      </c>
      <c r="F3123" s="156">
        <v>3625</v>
      </c>
      <c r="G3123" s="155" t="s">
        <v>295</v>
      </c>
      <c r="H3123" s="155" t="s">
        <v>309</v>
      </c>
      <c r="I3123" s="157">
        <v>42151</v>
      </c>
      <c r="J3123" s="156">
        <v>3220.81</v>
      </c>
      <c r="K3123" s="167">
        <v>0.95</v>
      </c>
    </row>
    <row r="3124" spans="1:11" x14ac:dyDescent="0.25">
      <c r="A3124" s="153">
        <v>3120</v>
      </c>
      <c r="B3124" s="154" t="s">
        <v>3606</v>
      </c>
      <c r="C3124" s="154" t="s">
        <v>294</v>
      </c>
      <c r="D3124" s="154" t="s">
        <v>255</v>
      </c>
      <c r="E3124" s="155">
        <v>42055</v>
      </c>
      <c r="F3124" s="156">
        <v>7125</v>
      </c>
      <c r="G3124" s="155" t="s">
        <v>295</v>
      </c>
      <c r="H3124" s="155" t="s">
        <v>297</v>
      </c>
      <c r="I3124" s="157">
        <v>42151</v>
      </c>
      <c r="J3124" s="156">
        <v>6330.56</v>
      </c>
      <c r="K3124" s="167">
        <v>0.95</v>
      </c>
    </row>
    <row r="3125" spans="1:11" x14ac:dyDescent="0.25">
      <c r="A3125" s="153">
        <v>3121</v>
      </c>
      <c r="B3125" s="154" t="s">
        <v>3607</v>
      </c>
      <c r="C3125" s="154" t="s">
        <v>260</v>
      </c>
      <c r="D3125" s="154" t="s">
        <v>255</v>
      </c>
      <c r="E3125" s="155">
        <v>42055</v>
      </c>
      <c r="F3125" s="156">
        <v>9975</v>
      </c>
      <c r="G3125" s="155" t="s">
        <v>295</v>
      </c>
      <c r="H3125" s="155" t="s">
        <v>297</v>
      </c>
      <c r="I3125" s="157">
        <v>42151</v>
      </c>
      <c r="J3125" s="156">
        <v>8862.7800000000007</v>
      </c>
      <c r="K3125" s="167">
        <v>0.95</v>
      </c>
    </row>
    <row r="3126" spans="1:11" x14ac:dyDescent="0.25">
      <c r="A3126" s="153">
        <v>3122</v>
      </c>
      <c r="B3126" s="154" t="s">
        <v>3608</v>
      </c>
      <c r="C3126" s="154" t="s">
        <v>294</v>
      </c>
      <c r="D3126" s="154" t="s">
        <v>255</v>
      </c>
      <c r="E3126" s="155">
        <v>42111</v>
      </c>
      <c r="F3126" s="156">
        <v>4275</v>
      </c>
      <c r="G3126" s="155" t="s">
        <v>295</v>
      </c>
      <c r="H3126" s="155" t="s">
        <v>297</v>
      </c>
      <c r="I3126" s="157">
        <v>42139</v>
      </c>
      <c r="J3126" s="156">
        <v>3798.34</v>
      </c>
      <c r="K3126" s="167">
        <v>0.95</v>
      </c>
    </row>
    <row r="3127" spans="1:11" x14ac:dyDescent="0.25">
      <c r="A3127" s="153">
        <v>3123</v>
      </c>
      <c r="B3127" s="154" t="s">
        <v>3609</v>
      </c>
      <c r="C3127" s="154" t="s">
        <v>294</v>
      </c>
      <c r="D3127" s="154" t="s">
        <v>255</v>
      </c>
      <c r="E3127" s="155">
        <v>42096</v>
      </c>
      <c r="F3127" s="156">
        <v>4292.5</v>
      </c>
      <c r="G3127" s="155" t="s">
        <v>295</v>
      </c>
      <c r="H3127" s="155" t="s">
        <v>304</v>
      </c>
      <c r="I3127" s="157">
        <v>42209</v>
      </c>
      <c r="J3127" s="156">
        <v>3813.89</v>
      </c>
      <c r="K3127" s="167">
        <v>0.95</v>
      </c>
    </row>
    <row r="3128" spans="1:11" x14ac:dyDescent="0.25">
      <c r="A3128" s="153">
        <v>3124</v>
      </c>
      <c r="B3128" s="154" t="s">
        <v>3610</v>
      </c>
      <c r="C3128" s="154" t="s">
        <v>276</v>
      </c>
      <c r="D3128" s="154" t="s">
        <v>255</v>
      </c>
      <c r="E3128" s="155" t="s">
        <v>352</v>
      </c>
      <c r="F3128" s="156">
        <v>3225</v>
      </c>
      <c r="G3128" s="155" t="s">
        <v>295</v>
      </c>
      <c r="H3128" s="155" t="s">
        <v>304</v>
      </c>
      <c r="I3128" s="157">
        <v>42138</v>
      </c>
      <c r="J3128" s="156">
        <v>2865.41</v>
      </c>
      <c r="K3128" s="167">
        <v>0.95</v>
      </c>
    </row>
    <row r="3129" spans="1:11" x14ac:dyDescent="0.25">
      <c r="A3129" s="153">
        <v>3125</v>
      </c>
      <c r="B3129" s="154" t="s">
        <v>3611</v>
      </c>
      <c r="C3129" s="154" t="s">
        <v>260</v>
      </c>
      <c r="D3129" s="154" t="s">
        <v>255</v>
      </c>
      <c r="E3129" s="155">
        <v>42038</v>
      </c>
      <c r="F3129" s="156">
        <v>5512.5</v>
      </c>
      <c r="G3129" s="155" t="s">
        <v>295</v>
      </c>
      <c r="H3129" s="155" t="s">
        <v>323</v>
      </c>
      <c r="I3129" s="157">
        <v>42149</v>
      </c>
      <c r="J3129" s="156">
        <v>5173.51</v>
      </c>
      <c r="K3129" s="167">
        <v>1</v>
      </c>
    </row>
    <row r="3130" spans="1:11" x14ac:dyDescent="0.25">
      <c r="A3130" s="153">
        <v>3126</v>
      </c>
      <c r="B3130" s="154" t="s">
        <v>3612</v>
      </c>
      <c r="C3130" s="154" t="s">
        <v>254</v>
      </c>
      <c r="D3130" s="154" t="s">
        <v>255</v>
      </c>
      <c r="E3130" s="155" t="s">
        <v>352</v>
      </c>
      <c r="F3130" s="156">
        <v>10575</v>
      </c>
      <c r="G3130" s="155" t="s">
        <v>295</v>
      </c>
      <c r="H3130" s="155" t="s">
        <v>304</v>
      </c>
      <c r="I3130" s="157">
        <v>42209</v>
      </c>
      <c r="J3130" s="156">
        <v>9395.89</v>
      </c>
      <c r="K3130" s="167">
        <v>0.95</v>
      </c>
    </row>
    <row r="3131" spans="1:11" x14ac:dyDescent="0.25">
      <c r="A3131" s="153">
        <v>3127</v>
      </c>
      <c r="B3131" s="154" t="s">
        <v>3613</v>
      </c>
      <c r="C3131" s="154" t="s">
        <v>294</v>
      </c>
      <c r="D3131" s="154" t="s">
        <v>255</v>
      </c>
      <c r="E3131" s="155" t="s">
        <v>352</v>
      </c>
      <c r="F3131" s="156">
        <v>2475</v>
      </c>
      <c r="G3131" s="155" t="s">
        <v>295</v>
      </c>
      <c r="H3131" s="155" t="s">
        <v>297</v>
      </c>
      <c r="I3131" s="157">
        <v>42146</v>
      </c>
      <c r="J3131" s="156">
        <v>2199.04</v>
      </c>
      <c r="K3131" s="167">
        <v>0.95</v>
      </c>
    </row>
    <row r="3132" spans="1:11" x14ac:dyDescent="0.25">
      <c r="A3132" s="153">
        <v>3128</v>
      </c>
      <c r="B3132" s="154" t="s">
        <v>3614</v>
      </c>
      <c r="C3132" s="154" t="s">
        <v>294</v>
      </c>
      <c r="D3132" s="154" t="s">
        <v>255</v>
      </c>
      <c r="E3132" s="155">
        <v>42031</v>
      </c>
      <c r="F3132" s="156">
        <v>4437.5</v>
      </c>
      <c r="G3132" s="155" t="s">
        <v>295</v>
      </c>
      <c r="H3132" s="155" t="s">
        <v>322</v>
      </c>
      <c r="I3132" s="157">
        <v>42157</v>
      </c>
      <c r="J3132" s="156">
        <v>3942.72</v>
      </c>
      <c r="K3132" s="167">
        <v>0.95</v>
      </c>
    </row>
    <row r="3133" spans="1:11" x14ac:dyDescent="0.25">
      <c r="A3133" s="153">
        <v>3129</v>
      </c>
      <c r="B3133" s="154" t="s">
        <v>3615</v>
      </c>
      <c r="C3133" s="154" t="s">
        <v>260</v>
      </c>
      <c r="D3133" s="154" t="s">
        <v>255</v>
      </c>
      <c r="E3133" s="155">
        <v>42114</v>
      </c>
      <c r="F3133" s="156">
        <v>5775</v>
      </c>
      <c r="G3133" s="155" t="s">
        <v>295</v>
      </c>
      <c r="H3133" s="155" t="s">
        <v>297</v>
      </c>
      <c r="I3133" s="157">
        <v>42142</v>
      </c>
      <c r="J3133" s="156">
        <v>5131.09</v>
      </c>
      <c r="K3133" s="167">
        <v>0.95</v>
      </c>
    </row>
    <row r="3134" spans="1:11" x14ac:dyDescent="0.25">
      <c r="A3134" s="153">
        <v>3130</v>
      </c>
      <c r="B3134" s="154" t="s">
        <v>3616</v>
      </c>
      <c r="C3134" s="154" t="s">
        <v>294</v>
      </c>
      <c r="D3134" s="154" t="s">
        <v>255</v>
      </c>
      <c r="E3134" s="155" t="s">
        <v>352</v>
      </c>
      <c r="F3134" s="156">
        <v>5142.5</v>
      </c>
      <c r="G3134" s="155" t="s">
        <v>295</v>
      </c>
      <c r="H3134" s="155" t="s">
        <v>304</v>
      </c>
      <c r="I3134" s="157">
        <v>42151</v>
      </c>
      <c r="J3134" s="156">
        <v>4569.1099999999997</v>
      </c>
      <c r="K3134" s="167">
        <v>0.95</v>
      </c>
    </row>
    <row r="3135" spans="1:11" x14ac:dyDescent="0.25">
      <c r="A3135" s="153">
        <v>3131</v>
      </c>
      <c r="B3135" s="154" t="s">
        <v>3617</v>
      </c>
      <c r="C3135" s="154" t="s">
        <v>260</v>
      </c>
      <c r="D3135" s="154" t="s">
        <v>255</v>
      </c>
      <c r="E3135" s="155">
        <v>42108</v>
      </c>
      <c r="F3135" s="156">
        <v>4875</v>
      </c>
      <c r="G3135" s="155" t="s">
        <v>295</v>
      </c>
      <c r="H3135" s="155" t="s">
        <v>320</v>
      </c>
      <c r="I3135" s="157">
        <v>42145</v>
      </c>
      <c r="J3135" s="156">
        <v>4558.12</v>
      </c>
      <c r="K3135" s="167">
        <v>1</v>
      </c>
    </row>
    <row r="3136" spans="1:11" x14ac:dyDescent="0.25">
      <c r="A3136" s="153">
        <v>3132</v>
      </c>
      <c r="B3136" s="154" t="s">
        <v>3618</v>
      </c>
      <c r="C3136" s="154" t="s">
        <v>260</v>
      </c>
      <c r="D3136" s="154" t="s">
        <v>255</v>
      </c>
      <c r="E3136" s="155">
        <v>42047</v>
      </c>
      <c r="F3136" s="156">
        <v>11325</v>
      </c>
      <c r="G3136" s="155" t="s">
        <v>295</v>
      </c>
      <c r="H3136" s="155" t="s">
        <v>315</v>
      </c>
      <c r="I3136" s="157">
        <v>42156</v>
      </c>
      <c r="J3136" s="156">
        <v>10062.27</v>
      </c>
      <c r="K3136" s="167">
        <v>0.95</v>
      </c>
    </row>
    <row r="3137" spans="1:11" x14ac:dyDescent="0.25">
      <c r="A3137" s="153">
        <v>3133</v>
      </c>
      <c r="B3137" s="154" t="s">
        <v>3619</v>
      </c>
      <c r="C3137" s="154" t="s">
        <v>260</v>
      </c>
      <c r="D3137" s="154" t="s">
        <v>255</v>
      </c>
      <c r="E3137" s="155">
        <v>42024</v>
      </c>
      <c r="F3137" s="156">
        <v>56250</v>
      </c>
      <c r="G3137" s="155" t="s">
        <v>295</v>
      </c>
      <c r="H3137" s="155" t="s">
        <v>10</v>
      </c>
      <c r="I3137" s="157">
        <v>42160</v>
      </c>
      <c r="J3137" s="156">
        <v>49978.12</v>
      </c>
      <c r="K3137" s="167">
        <v>0.95</v>
      </c>
    </row>
    <row r="3138" spans="1:11" x14ac:dyDescent="0.25">
      <c r="A3138" s="153">
        <v>3134</v>
      </c>
      <c r="B3138" s="154" t="s">
        <v>3620</v>
      </c>
      <c r="C3138" s="154" t="s">
        <v>294</v>
      </c>
      <c r="D3138" s="154" t="s">
        <v>255</v>
      </c>
      <c r="E3138" s="155">
        <v>42093</v>
      </c>
      <c r="F3138" s="156">
        <v>6375</v>
      </c>
      <c r="G3138" s="155" t="s">
        <v>295</v>
      </c>
      <c r="H3138" s="155" t="s">
        <v>322</v>
      </c>
      <c r="I3138" s="157">
        <v>42156</v>
      </c>
      <c r="J3138" s="156">
        <v>5664.18</v>
      </c>
      <c r="K3138" s="167">
        <v>0.95</v>
      </c>
    </row>
    <row r="3139" spans="1:11" x14ac:dyDescent="0.25">
      <c r="A3139" s="153">
        <v>3135</v>
      </c>
      <c r="B3139" s="154" t="s">
        <v>253</v>
      </c>
      <c r="C3139" s="154" t="s">
        <v>254</v>
      </c>
      <c r="D3139" s="154" t="s">
        <v>255</v>
      </c>
      <c r="E3139" s="155" t="s">
        <v>253</v>
      </c>
      <c r="F3139" s="156" t="s">
        <v>253</v>
      </c>
      <c r="G3139" s="155" t="s">
        <v>295</v>
      </c>
      <c r="H3139" s="155" t="s">
        <v>253</v>
      </c>
      <c r="I3139" s="157" t="s">
        <v>253</v>
      </c>
      <c r="J3139" s="156" t="s">
        <v>253</v>
      </c>
      <c r="K3139" s="167" t="s">
        <v>253</v>
      </c>
    </row>
    <row r="3140" spans="1:11" x14ac:dyDescent="0.25">
      <c r="A3140" s="153">
        <v>3136</v>
      </c>
      <c r="B3140" s="154" t="s">
        <v>3621</v>
      </c>
      <c r="C3140" s="154" t="s">
        <v>294</v>
      </c>
      <c r="D3140" s="154" t="s">
        <v>255</v>
      </c>
      <c r="E3140" s="155">
        <v>42117</v>
      </c>
      <c r="F3140" s="156">
        <v>7350</v>
      </c>
      <c r="G3140" s="155" t="s">
        <v>295</v>
      </c>
      <c r="H3140" s="155" t="s">
        <v>297</v>
      </c>
      <c r="I3140" s="157">
        <v>42149</v>
      </c>
      <c r="J3140" s="156">
        <v>6530.47</v>
      </c>
      <c r="K3140" s="167">
        <v>0.95</v>
      </c>
    </row>
    <row r="3141" spans="1:11" x14ac:dyDescent="0.25">
      <c r="A3141" s="153">
        <v>3137</v>
      </c>
      <c r="B3141" s="154" t="s">
        <v>3622</v>
      </c>
      <c r="C3141" s="154" t="s">
        <v>294</v>
      </c>
      <c r="D3141" s="154" t="s">
        <v>255</v>
      </c>
      <c r="E3141" s="155">
        <v>42076</v>
      </c>
      <c r="F3141" s="156">
        <v>5270</v>
      </c>
      <c r="G3141" s="155" t="s">
        <v>295</v>
      </c>
      <c r="H3141" s="155" t="s">
        <v>304</v>
      </c>
      <c r="I3141" s="157">
        <v>42151</v>
      </c>
      <c r="J3141" s="156">
        <v>4682.3999999999996</v>
      </c>
      <c r="K3141" s="167">
        <v>0.95</v>
      </c>
    </row>
    <row r="3142" spans="1:11" x14ac:dyDescent="0.25">
      <c r="A3142" s="153">
        <v>3138</v>
      </c>
      <c r="B3142" s="154" t="s">
        <v>3623</v>
      </c>
      <c r="C3142" s="154" t="s">
        <v>254</v>
      </c>
      <c r="D3142" s="154" t="s">
        <v>255</v>
      </c>
      <c r="E3142" s="155" t="s">
        <v>352</v>
      </c>
      <c r="F3142" s="156">
        <v>9687.5</v>
      </c>
      <c r="G3142" s="155" t="s">
        <v>295</v>
      </c>
      <c r="H3142" s="155" t="s">
        <v>304</v>
      </c>
      <c r="I3142" s="157">
        <v>42209</v>
      </c>
      <c r="J3142" s="156">
        <v>8607.34</v>
      </c>
      <c r="K3142" s="167">
        <v>0.95</v>
      </c>
    </row>
    <row r="3143" spans="1:11" x14ac:dyDescent="0.25">
      <c r="A3143" s="153">
        <v>3139</v>
      </c>
      <c r="B3143" s="154" t="s">
        <v>3624</v>
      </c>
      <c r="C3143" s="154" t="s">
        <v>260</v>
      </c>
      <c r="D3143" s="154" t="s">
        <v>255</v>
      </c>
      <c r="E3143" s="155">
        <v>42107</v>
      </c>
      <c r="F3143" s="156">
        <v>11475</v>
      </c>
      <c r="G3143" s="155" t="s">
        <v>295</v>
      </c>
      <c r="H3143" s="155" t="s">
        <v>304</v>
      </c>
      <c r="I3143" s="157">
        <v>42156</v>
      </c>
      <c r="J3143" s="156">
        <v>10195.540000000001</v>
      </c>
      <c r="K3143" s="167">
        <v>0.95</v>
      </c>
    </row>
    <row r="3144" spans="1:11" x14ac:dyDescent="0.25">
      <c r="A3144" s="153">
        <v>3140</v>
      </c>
      <c r="B3144" s="154" t="s">
        <v>3625</v>
      </c>
      <c r="C3144" s="154" t="s">
        <v>254</v>
      </c>
      <c r="D3144" s="154" t="s">
        <v>255</v>
      </c>
      <c r="E3144" s="155" t="s">
        <v>352</v>
      </c>
      <c r="F3144" s="156">
        <v>52950</v>
      </c>
      <c r="G3144" s="155" t="s">
        <v>295</v>
      </c>
      <c r="H3144" s="155" t="s">
        <v>315</v>
      </c>
      <c r="I3144" s="157">
        <v>42165</v>
      </c>
      <c r="J3144" s="156">
        <v>49693.58</v>
      </c>
      <c r="K3144" s="167">
        <v>1</v>
      </c>
    </row>
    <row r="3145" spans="1:11" x14ac:dyDescent="0.25">
      <c r="A3145" s="153">
        <v>3141</v>
      </c>
      <c r="B3145" s="154" t="s">
        <v>253</v>
      </c>
      <c r="C3145" s="154" t="s">
        <v>254</v>
      </c>
      <c r="D3145" s="154" t="s">
        <v>255</v>
      </c>
      <c r="E3145" s="155" t="s">
        <v>253</v>
      </c>
      <c r="F3145" s="156" t="s">
        <v>253</v>
      </c>
      <c r="G3145" s="155" t="s">
        <v>295</v>
      </c>
      <c r="H3145" s="155" t="s">
        <v>253</v>
      </c>
      <c r="I3145" s="157" t="s">
        <v>253</v>
      </c>
      <c r="J3145" s="156" t="s">
        <v>253</v>
      </c>
      <c r="K3145" s="167" t="s">
        <v>253</v>
      </c>
    </row>
    <row r="3146" spans="1:11" x14ac:dyDescent="0.25">
      <c r="A3146" s="153">
        <v>3142</v>
      </c>
      <c r="B3146" s="154" t="s">
        <v>3626</v>
      </c>
      <c r="C3146" s="154" t="s">
        <v>260</v>
      </c>
      <c r="D3146" s="154" t="s">
        <v>255</v>
      </c>
      <c r="E3146" s="155" t="s">
        <v>352</v>
      </c>
      <c r="F3146" s="156">
        <v>24900</v>
      </c>
      <c r="G3146" s="155" t="s">
        <v>295</v>
      </c>
      <c r="H3146" s="155" t="s">
        <v>297</v>
      </c>
      <c r="I3146" s="157">
        <v>42160</v>
      </c>
      <c r="J3146" s="156">
        <v>22123.65</v>
      </c>
      <c r="K3146" s="167">
        <v>0.95</v>
      </c>
    </row>
    <row r="3147" spans="1:11" x14ac:dyDescent="0.25">
      <c r="A3147" s="153">
        <v>3143</v>
      </c>
      <c r="B3147" s="154" t="s">
        <v>3627</v>
      </c>
      <c r="C3147" s="154" t="s">
        <v>294</v>
      </c>
      <c r="D3147" s="154" t="s">
        <v>255</v>
      </c>
      <c r="E3147" s="155">
        <v>42034</v>
      </c>
      <c r="F3147" s="156">
        <v>8700</v>
      </c>
      <c r="G3147" s="155" t="s">
        <v>295</v>
      </c>
      <c r="H3147" s="155" t="s">
        <v>297</v>
      </c>
      <c r="I3147" s="157">
        <v>42166</v>
      </c>
      <c r="J3147" s="156">
        <v>7729.95</v>
      </c>
      <c r="K3147" s="167">
        <v>0.95</v>
      </c>
    </row>
    <row r="3148" spans="1:11" x14ac:dyDescent="0.25">
      <c r="A3148" s="153">
        <v>3144</v>
      </c>
      <c r="B3148" s="154" t="s">
        <v>3628</v>
      </c>
      <c r="C3148" s="154" t="s">
        <v>294</v>
      </c>
      <c r="D3148" s="154" t="s">
        <v>255</v>
      </c>
      <c r="E3148" s="155">
        <v>42102</v>
      </c>
      <c r="F3148" s="156">
        <v>9975</v>
      </c>
      <c r="G3148" s="155" t="s">
        <v>295</v>
      </c>
      <c r="H3148" s="155" t="s">
        <v>297</v>
      </c>
      <c r="I3148" s="157">
        <v>42165</v>
      </c>
      <c r="J3148" s="156">
        <v>8862.7900000000009</v>
      </c>
      <c r="K3148" s="167">
        <v>0.95</v>
      </c>
    </row>
    <row r="3149" spans="1:11" x14ac:dyDescent="0.25">
      <c r="A3149" s="153">
        <v>3145</v>
      </c>
      <c r="B3149" s="154" t="s">
        <v>3629</v>
      </c>
      <c r="C3149" s="154" t="s">
        <v>260</v>
      </c>
      <c r="D3149" s="154" t="s">
        <v>255</v>
      </c>
      <c r="E3149" s="155">
        <v>42102</v>
      </c>
      <c r="F3149" s="156">
        <v>11625</v>
      </c>
      <c r="G3149" s="155" t="s">
        <v>295</v>
      </c>
      <c r="H3149" s="155" t="s">
        <v>297</v>
      </c>
      <c r="I3149" s="157">
        <v>42165</v>
      </c>
      <c r="J3149" s="156">
        <v>10328.81</v>
      </c>
      <c r="K3149" s="167">
        <v>0.95</v>
      </c>
    </row>
    <row r="3150" spans="1:11" x14ac:dyDescent="0.25">
      <c r="A3150" s="153">
        <v>3146</v>
      </c>
      <c r="B3150" s="154" t="s">
        <v>3630</v>
      </c>
      <c r="C3150" s="154" t="s">
        <v>260</v>
      </c>
      <c r="D3150" s="154" t="s">
        <v>255</v>
      </c>
      <c r="E3150" s="155">
        <v>42034</v>
      </c>
      <c r="F3150" s="156">
        <v>11025</v>
      </c>
      <c r="G3150" s="155" t="s">
        <v>295</v>
      </c>
      <c r="H3150" s="155" t="s">
        <v>297</v>
      </c>
      <c r="I3150" s="157">
        <v>42166</v>
      </c>
      <c r="J3150" s="156">
        <v>9795.7099999999991</v>
      </c>
      <c r="K3150" s="167">
        <v>0.95</v>
      </c>
    </row>
    <row r="3151" spans="1:11" x14ac:dyDescent="0.25">
      <c r="A3151" s="153">
        <v>3147</v>
      </c>
      <c r="B3151" s="154" t="s">
        <v>3631</v>
      </c>
      <c r="C3151" s="154" t="s">
        <v>294</v>
      </c>
      <c r="D3151" s="154" t="s">
        <v>255</v>
      </c>
      <c r="E3151" s="155" t="s">
        <v>352</v>
      </c>
      <c r="F3151" s="156">
        <v>12562.5</v>
      </c>
      <c r="G3151" s="155" t="s">
        <v>295</v>
      </c>
      <c r="H3151" s="155" t="s">
        <v>74</v>
      </c>
      <c r="I3151" s="157">
        <v>42158</v>
      </c>
      <c r="J3151" s="156">
        <v>11161.81</v>
      </c>
      <c r="K3151" s="167">
        <v>0.95</v>
      </c>
    </row>
    <row r="3152" spans="1:11" x14ac:dyDescent="0.25">
      <c r="A3152" s="153">
        <v>3148</v>
      </c>
      <c r="B3152" s="154" t="s">
        <v>3632</v>
      </c>
      <c r="C3152" s="154" t="s">
        <v>294</v>
      </c>
      <c r="D3152" s="154" t="s">
        <v>255</v>
      </c>
      <c r="E3152" s="155">
        <v>42131</v>
      </c>
      <c r="F3152" s="156">
        <v>10050</v>
      </c>
      <c r="G3152" s="155" t="s">
        <v>295</v>
      </c>
      <c r="H3152" s="155" t="s">
        <v>324</v>
      </c>
      <c r="I3152" s="157">
        <v>42163</v>
      </c>
      <c r="J3152" s="156">
        <v>8929.43</v>
      </c>
      <c r="K3152" s="167">
        <v>0.95</v>
      </c>
    </row>
    <row r="3153" spans="1:11" x14ac:dyDescent="0.25">
      <c r="A3153" s="153">
        <v>3149</v>
      </c>
      <c r="B3153" s="154" t="s">
        <v>3633</v>
      </c>
      <c r="C3153" s="154" t="s">
        <v>276</v>
      </c>
      <c r="D3153" s="154" t="s">
        <v>255</v>
      </c>
      <c r="E3153" s="155" t="s">
        <v>352</v>
      </c>
      <c r="F3153" s="156">
        <v>3300</v>
      </c>
      <c r="G3153" s="155" t="s">
        <v>295</v>
      </c>
      <c r="H3153" s="155" t="s">
        <v>304</v>
      </c>
      <c r="I3153" s="157">
        <v>42209</v>
      </c>
      <c r="J3153" s="156">
        <v>2932.05</v>
      </c>
      <c r="K3153" s="167">
        <v>0.95</v>
      </c>
    </row>
    <row r="3154" spans="1:11" x14ac:dyDescent="0.25">
      <c r="A3154" s="153">
        <v>3150</v>
      </c>
      <c r="B3154" s="154" t="s">
        <v>3634</v>
      </c>
      <c r="C3154" s="154" t="s">
        <v>294</v>
      </c>
      <c r="D3154" s="154" t="s">
        <v>255</v>
      </c>
      <c r="E3154" s="155">
        <v>42143</v>
      </c>
      <c r="F3154" s="156">
        <v>11515</v>
      </c>
      <c r="G3154" s="155" t="s">
        <v>295</v>
      </c>
      <c r="H3154" s="155" t="s">
        <v>304</v>
      </c>
      <c r="I3154" s="157">
        <v>42165</v>
      </c>
      <c r="J3154" s="156">
        <v>10231.08</v>
      </c>
      <c r="K3154" s="167">
        <v>0.95</v>
      </c>
    </row>
    <row r="3155" spans="1:11" x14ac:dyDescent="0.25">
      <c r="A3155" s="153">
        <v>3151</v>
      </c>
      <c r="B3155" s="154" t="s">
        <v>3635</v>
      </c>
      <c r="C3155" s="154" t="s">
        <v>294</v>
      </c>
      <c r="D3155" s="154" t="s">
        <v>255</v>
      </c>
      <c r="E3155" s="155">
        <v>42055</v>
      </c>
      <c r="F3155" s="156">
        <v>7125</v>
      </c>
      <c r="G3155" s="155" t="s">
        <v>295</v>
      </c>
      <c r="H3155" s="155" t="s">
        <v>297</v>
      </c>
      <c r="I3155" s="157">
        <v>42207</v>
      </c>
      <c r="J3155" s="156">
        <v>6330.56</v>
      </c>
      <c r="K3155" s="167">
        <v>0.95</v>
      </c>
    </row>
    <row r="3156" spans="1:11" x14ac:dyDescent="0.25">
      <c r="A3156" s="153">
        <v>3152</v>
      </c>
      <c r="B3156" s="154" t="s">
        <v>3636</v>
      </c>
      <c r="C3156" s="154" t="s">
        <v>260</v>
      </c>
      <c r="D3156" s="154" t="s">
        <v>255</v>
      </c>
      <c r="E3156" s="155">
        <v>42081</v>
      </c>
      <c r="F3156" s="156">
        <v>18375</v>
      </c>
      <c r="G3156" s="155" t="s">
        <v>295</v>
      </c>
      <c r="H3156" s="155" t="s">
        <v>297</v>
      </c>
      <c r="I3156" s="157">
        <v>42160</v>
      </c>
      <c r="J3156" s="156">
        <v>16326.19</v>
      </c>
      <c r="K3156" s="167">
        <v>0.95</v>
      </c>
    </row>
    <row r="3157" spans="1:11" x14ac:dyDescent="0.25">
      <c r="A3157" s="153">
        <v>3153</v>
      </c>
      <c r="B3157" s="154" t="s">
        <v>3637</v>
      </c>
      <c r="C3157" s="154" t="s">
        <v>294</v>
      </c>
      <c r="D3157" s="154" t="s">
        <v>255</v>
      </c>
      <c r="E3157" s="155">
        <v>41969</v>
      </c>
      <c r="F3157" s="156">
        <v>14812.5</v>
      </c>
      <c r="G3157" s="155" t="s">
        <v>295</v>
      </c>
      <c r="H3157" s="155" t="s">
        <v>322</v>
      </c>
      <c r="I3157" s="157">
        <v>42201</v>
      </c>
      <c r="J3157" s="156">
        <v>13160.9</v>
      </c>
      <c r="K3157" s="167">
        <v>0.95</v>
      </c>
    </row>
    <row r="3158" spans="1:11" x14ac:dyDescent="0.25">
      <c r="A3158" s="153">
        <v>3154</v>
      </c>
      <c r="B3158" s="154" t="s">
        <v>3638</v>
      </c>
      <c r="C3158" s="154" t="s">
        <v>294</v>
      </c>
      <c r="D3158" s="154" t="s">
        <v>255</v>
      </c>
      <c r="E3158" s="155" t="s">
        <v>352</v>
      </c>
      <c r="F3158" s="156">
        <v>1875</v>
      </c>
      <c r="G3158" s="155" t="s">
        <v>295</v>
      </c>
      <c r="H3158" s="155" t="s">
        <v>320</v>
      </c>
      <c r="I3158" s="157">
        <v>42390</v>
      </c>
      <c r="J3158" s="156">
        <v>1665.94</v>
      </c>
      <c r="K3158" s="167">
        <v>0.95</v>
      </c>
    </row>
    <row r="3159" spans="1:11" x14ac:dyDescent="0.25">
      <c r="A3159" s="153">
        <v>3155</v>
      </c>
      <c r="B3159" s="154" t="s">
        <v>3639</v>
      </c>
      <c r="C3159" s="154" t="s">
        <v>254</v>
      </c>
      <c r="D3159" s="154" t="s">
        <v>255</v>
      </c>
      <c r="E3159" s="155" t="s">
        <v>352</v>
      </c>
      <c r="F3159" s="156">
        <v>9875</v>
      </c>
      <c r="G3159" s="155" t="s">
        <v>295</v>
      </c>
      <c r="H3159" s="155" t="s">
        <v>304</v>
      </c>
      <c r="I3159" s="157">
        <v>42173</v>
      </c>
      <c r="J3159" s="156">
        <v>8773.94</v>
      </c>
      <c r="K3159" s="167">
        <v>0.95</v>
      </c>
    </row>
    <row r="3160" spans="1:11" x14ac:dyDescent="0.25">
      <c r="A3160" s="153">
        <v>3156</v>
      </c>
      <c r="B3160" s="154" t="s">
        <v>3640</v>
      </c>
      <c r="C3160" s="154" t="s">
        <v>260</v>
      </c>
      <c r="D3160" s="154" t="s">
        <v>255</v>
      </c>
      <c r="E3160" s="155">
        <v>42087</v>
      </c>
      <c r="F3160" s="156">
        <v>11850</v>
      </c>
      <c r="G3160" s="155" t="s">
        <v>295</v>
      </c>
      <c r="H3160" s="155" t="s">
        <v>304</v>
      </c>
      <c r="I3160" s="157">
        <v>42164</v>
      </c>
      <c r="J3160" s="156">
        <v>10528.73</v>
      </c>
      <c r="K3160" s="167">
        <v>0.95</v>
      </c>
    </row>
    <row r="3161" spans="1:11" x14ac:dyDescent="0.25">
      <c r="A3161" s="153">
        <v>3157</v>
      </c>
      <c r="B3161" s="154" t="s">
        <v>253</v>
      </c>
      <c r="C3161" s="154" t="s">
        <v>254</v>
      </c>
      <c r="D3161" s="154" t="s">
        <v>255</v>
      </c>
      <c r="E3161" s="155" t="s">
        <v>253</v>
      </c>
      <c r="F3161" s="156" t="s">
        <v>253</v>
      </c>
      <c r="G3161" s="155" t="s">
        <v>295</v>
      </c>
      <c r="H3161" s="155" t="s">
        <v>253</v>
      </c>
      <c r="I3161" s="157" t="s">
        <v>253</v>
      </c>
      <c r="J3161" s="156" t="s">
        <v>253</v>
      </c>
      <c r="K3161" s="167" t="s">
        <v>253</v>
      </c>
    </row>
    <row r="3162" spans="1:11" x14ac:dyDescent="0.25">
      <c r="A3162" s="153">
        <v>3158</v>
      </c>
      <c r="B3162" s="154" t="s">
        <v>253</v>
      </c>
      <c r="C3162" s="154" t="s">
        <v>254</v>
      </c>
      <c r="D3162" s="154" t="s">
        <v>255</v>
      </c>
      <c r="E3162" s="155" t="s">
        <v>253</v>
      </c>
      <c r="F3162" s="156" t="s">
        <v>253</v>
      </c>
      <c r="G3162" s="155" t="s">
        <v>295</v>
      </c>
      <c r="H3162" s="155" t="s">
        <v>253</v>
      </c>
      <c r="I3162" s="157" t="s">
        <v>253</v>
      </c>
      <c r="J3162" s="156" t="s">
        <v>253</v>
      </c>
      <c r="K3162" s="167" t="s">
        <v>253</v>
      </c>
    </row>
    <row r="3163" spans="1:11" x14ac:dyDescent="0.25">
      <c r="A3163" s="153">
        <v>3159</v>
      </c>
      <c r="B3163" s="154" t="s">
        <v>3548</v>
      </c>
      <c r="C3163" s="154" t="s">
        <v>260</v>
      </c>
      <c r="D3163" s="154" t="s">
        <v>255</v>
      </c>
      <c r="E3163" s="155" t="s">
        <v>352</v>
      </c>
      <c r="F3163" s="156">
        <v>163725</v>
      </c>
      <c r="G3163" s="155" t="s">
        <v>295</v>
      </c>
      <c r="H3163" s="155" t="s">
        <v>324</v>
      </c>
      <c r="I3163" s="157">
        <v>42173</v>
      </c>
      <c r="J3163" s="156">
        <v>145469.66</v>
      </c>
      <c r="K3163" s="167">
        <v>0.95</v>
      </c>
    </row>
    <row r="3164" spans="1:11" x14ac:dyDescent="0.25">
      <c r="A3164" s="153">
        <v>3160</v>
      </c>
      <c r="B3164" s="154" t="s">
        <v>3641</v>
      </c>
      <c r="C3164" s="154" t="s">
        <v>260</v>
      </c>
      <c r="D3164" s="154" t="s">
        <v>255</v>
      </c>
      <c r="E3164" s="155" t="s">
        <v>352</v>
      </c>
      <c r="F3164" s="156">
        <v>3225</v>
      </c>
      <c r="G3164" s="155" t="s">
        <v>295</v>
      </c>
      <c r="H3164" s="155" t="s">
        <v>74</v>
      </c>
      <c r="I3164" s="157">
        <v>42163</v>
      </c>
      <c r="J3164" s="156">
        <v>2865.42</v>
      </c>
      <c r="K3164" s="167">
        <v>0.95</v>
      </c>
    </row>
    <row r="3165" spans="1:11" x14ac:dyDescent="0.25">
      <c r="A3165" s="153">
        <v>3161</v>
      </c>
      <c r="B3165" s="154" t="s">
        <v>253</v>
      </c>
      <c r="C3165" s="154" t="s">
        <v>254</v>
      </c>
      <c r="D3165" s="154" t="s">
        <v>255</v>
      </c>
      <c r="E3165" s="155" t="s">
        <v>253</v>
      </c>
      <c r="F3165" s="156" t="s">
        <v>253</v>
      </c>
      <c r="G3165" s="155" t="s">
        <v>295</v>
      </c>
      <c r="H3165" s="155" t="s">
        <v>253</v>
      </c>
      <c r="I3165" s="157" t="s">
        <v>253</v>
      </c>
      <c r="J3165" s="156" t="s">
        <v>253</v>
      </c>
      <c r="K3165" s="167" t="s">
        <v>253</v>
      </c>
    </row>
    <row r="3166" spans="1:11" x14ac:dyDescent="0.25">
      <c r="A3166" s="153">
        <v>3162</v>
      </c>
      <c r="B3166" s="154" t="s">
        <v>3642</v>
      </c>
      <c r="C3166" s="154" t="s">
        <v>294</v>
      </c>
      <c r="D3166" s="154" t="s">
        <v>255</v>
      </c>
      <c r="E3166" s="155" t="s">
        <v>352</v>
      </c>
      <c r="F3166" s="156">
        <v>9225</v>
      </c>
      <c r="G3166" s="155" t="s">
        <v>295</v>
      </c>
      <c r="H3166" s="155" t="s">
        <v>320</v>
      </c>
      <c r="I3166" s="157">
        <v>42173</v>
      </c>
      <c r="J3166" s="156">
        <v>8196.41</v>
      </c>
      <c r="K3166" s="167">
        <v>0.95</v>
      </c>
    </row>
    <row r="3167" spans="1:11" x14ac:dyDescent="0.25">
      <c r="A3167" s="153">
        <v>3163</v>
      </c>
      <c r="B3167" s="154" t="s">
        <v>3643</v>
      </c>
      <c r="C3167" s="154" t="s">
        <v>260</v>
      </c>
      <c r="D3167" s="154" t="s">
        <v>255</v>
      </c>
      <c r="E3167" s="155">
        <v>42025</v>
      </c>
      <c r="F3167" s="156">
        <v>8575</v>
      </c>
      <c r="G3167" s="155" t="s">
        <v>295</v>
      </c>
      <c r="H3167" s="155" t="s">
        <v>320</v>
      </c>
      <c r="I3167" s="157">
        <v>42171</v>
      </c>
      <c r="J3167" s="156">
        <v>7619.88</v>
      </c>
      <c r="K3167" s="167">
        <v>0.95</v>
      </c>
    </row>
    <row r="3168" spans="1:11" x14ac:dyDescent="0.25">
      <c r="A3168" s="153">
        <v>3164</v>
      </c>
      <c r="B3168" s="154" t="s">
        <v>3644</v>
      </c>
      <c r="C3168" s="154" t="s">
        <v>260</v>
      </c>
      <c r="D3168" s="154" t="s">
        <v>255</v>
      </c>
      <c r="E3168" s="155" t="s">
        <v>352</v>
      </c>
      <c r="F3168" s="156">
        <v>7875</v>
      </c>
      <c r="G3168" s="155" t="s">
        <v>295</v>
      </c>
      <c r="H3168" s="155" t="s">
        <v>300</v>
      </c>
      <c r="I3168" s="157">
        <v>42164</v>
      </c>
      <c r="J3168" s="156">
        <v>7390.68</v>
      </c>
      <c r="K3168" s="167">
        <v>1</v>
      </c>
    </row>
    <row r="3169" spans="1:11" x14ac:dyDescent="0.25">
      <c r="A3169" s="153">
        <v>3165</v>
      </c>
      <c r="B3169" s="154" t="s">
        <v>3645</v>
      </c>
      <c r="C3169" s="154" t="s">
        <v>294</v>
      </c>
      <c r="D3169" s="154" t="s">
        <v>255</v>
      </c>
      <c r="E3169" s="155">
        <v>42145</v>
      </c>
      <c r="F3169" s="156">
        <v>1615</v>
      </c>
      <c r="G3169" s="155" t="s">
        <v>295</v>
      </c>
      <c r="H3169" s="155" t="s">
        <v>304</v>
      </c>
      <c r="I3169" s="157">
        <v>42164</v>
      </c>
      <c r="J3169" s="156">
        <v>1434.93</v>
      </c>
      <c r="K3169" s="167">
        <v>0.95</v>
      </c>
    </row>
    <row r="3170" spans="1:11" x14ac:dyDescent="0.25">
      <c r="A3170" s="153">
        <v>3166</v>
      </c>
      <c r="B3170" s="154" t="s">
        <v>3646</v>
      </c>
      <c r="C3170" s="154" t="s">
        <v>254</v>
      </c>
      <c r="D3170" s="154" t="s">
        <v>255</v>
      </c>
      <c r="E3170" s="155" t="s">
        <v>352</v>
      </c>
      <c r="F3170" s="156">
        <v>6975</v>
      </c>
      <c r="G3170" s="155" t="s">
        <v>295</v>
      </c>
      <c r="H3170" s="155" t="s">
        <v>297</v>
      </c>
      <c r="I3170" s="157">
        <v>42166</v>
      </c>
      <c r="J3170" s="156">
        <v>6197.29</v>
      </c>
      <c r="K3170" s="167">
        <v>0.95</v>
      </c>
    </row>
    <row r="3171" spans="1:11" x14ac:dyDescent="0.25">
      <c r="A3171" s="153">
        <v>3167</v>
      </c>
      <c r="B3171" s="154" t="s">
        <v>253</v>
      </c>
      <c r="C3171" s="154" t="s">
        <v>254</v>
      </c>
      <c r="D3171" s="154" t="s">
        <v>255</v>
      </c>
      <c r="E3171" s="155" t="s">
        <v>253</v>
      </c>
      <c r="F3171" s="156" t="s">
        <v>253</v>
      </c>
      <c r="G3171" s="155" t="s">
        <v>295</v>
      </c>
      <c r="H3171" s="155" t="s">
        <v>253</v>
      </c>
      <c r="I3171" s="157" t="s">
        <v>253</v>
      </c>
      <c r="J3171" s="156" t="s">
        <v>253</v>
      </c>
      <c r="K3171" s="167" t="s">
        <v>253</v>
      </c>
    </row>
    <row r="3172" spans="1:11" x14ac:dyDescent="0.25">
      <c r="A3172" s="153">
        <v>3168</v>
      </c>
      <c r="B3172" s="154" t="s">
        <v>3647</v>
      </c>
      <c r="C3172" s="154" t="s">
        <v>294</v>
      </c>
      <c r="D3172" s="154" t="s">
        <v>255</v>
      </c>
      <c r="E3172" s="155">
        <v>42136</v>
      </c>
      <c r="F3172" s="156">
        <v>7950</v>
      </c>
      <c r="G3172" s="155" t="s">
        <v>295</v>
      </c>
      <c r="H3172" s="155" t="s">
        <v>324</v>
      </c>
      <c r="I3172" s="157">
        <v>42219</v>
      </c>
      <c r="J3172" s="156">
        <v>7063.58</v>
      </c>
      <c r="K3172" s="167">
        <v>0.95</v>
      </c>
    </row>
    <row r="3173" spans="1:11" x14ac:dyDescent="0.25">
      <c r="A3173" s="153">
        <v>3169</v>
      </c>
      <c r="B3173" s="154" t="s">
        <v>3648</v>
      </c>
      <c r="C3173" s="154" t="s">
        <v>254</v>
      </c>
      <c r="D3173" s="154" t="s">
        <v>255</v>
      </c>
      <c r="E3173" s="155" t="s">
        <v>352</v>
      </c>
      <c r="F3173" s="156">
        <v>14475</v>
      </c>
      <c r="G3173" s="155" t="s">
        <v>295</v>
      </c>
      <c r="H3173" s="155" t="s">
        <v>297</v>
      </c>
      <c r="I3173" s="157">
        <v>42247</v>
      </c>
      <c r="J3173" s="156">
        <v>12861.04</v>
      </c>
      <c r="K3173" s="167">
        <v>0.95</v>
      </c>
    </row>
    <row r="3174" spans="1:11" x14ac:dyDescent="0.25">
      <c r="A3174" s="153">
        <v>3170</v>
      </c>
      <c r="B3174" s="154" t="s">
        <v>3649</v>
      </c>
      <c r="C3174" s="154" t="s">
        <v>254</v>
      </c>
      <c r="D3174" s="154" t="s">
        <v>255</v>
      </c>
      <c r="E3174" s="155">
        <v>42031</v>
      </c>
      <c r="F3174" s="156">
        <v>6587.5</v>
      </c>
      <c r="G3174" s="155" t="s">
        <v>295</v>
      </c>
      <c r="H3174" s="155" t="s">
        <v>304</v>
      </c>
      <c r="I3174" s="157">
        <v>42166</v>
      </c>
      <c r="J3174" s="156">
        <v>5852.99</v>
      </c>
      <c r="K3174" s="167">
        <v>0.95</v>
      </c>
    </row>
    <row r="3175" spans="1:11" x14ac:dyDescent="0.25">
      <c r="A3175" s="153">
        <v>3171</v>
      </c>
      <c r="B3175" s="154" t="s">
        <v>3650</v>
      </c>
      <c r="C3175" s="154" t="s">
        <v>254</v>
      </c>
      <c r="D3175" s="154" t="s">
        <v>255</v>
      </c>
      <c r="E3175" s="155" t="s">
        <v>352</v>
      </c>
      <c r="F3175" s="156">
        <v>4015</v>
      </c>
      <c r="G3175" s="155" t="s">
        <v>295</v>
      </c>
      <c r="H3175" s="155" t="s">
        <v>304</v>
      </c>
      <c r="I3175" s="157">
        <v>42209</v>
      </c>
      <c r="J3175" s="156">
        <v>3567.33</v>
      </c>
      <c r="K3175" s="167">
        <v>0.95</v>
      </c>
    </row>
    <row r="3176" spans="1:11" x14ac:dyDescent="0.25">
      <c r="A3176" s="153">
        <v>3172</v>
      </c>
      <c r="B3176" s="154" t="s">
        <v>3651</v>
      </c>
      <c r="C3176" s="154" t="s">
        <v>254</v>
      </c>
      <c r="D3176" s="154" t="s">
        <v>255</v>
      </c>
      <c r="E3176" s="155" t="s">
        <v>352</v>
      </c>
      <c r="F3176" s="156">
        <v>7455</v>
      </c>
      <c r="G3176" s="155" t="s">
        <v>295</v>
      </c>
      <c r="H3176" s="155" t="s">
        <v>320</v>
      </c>
      <c r="I3176" s="157">
        <v>42207</v>
      </c>
      <c r="J3176" s="156">
        <v>6623.76</v>
      </c>
      <c r="K3176" s="167">
        <v>0.95</v>
      </c>
    </row>
    <row r="3177" spans="1:11" x14ac:dyDescent="0.25">
      <c r="A3177" s="153">
        <v>3173</v>
      </c>
      <c r="B3177" s="154" t="s">
        <v>3652</v>
      </c>
      <c r="C3177" s="154" t="s">
        <v>254</v>
      </c>
      <c r="D3177" s="154" t="s">
        <v>255</v>
      </c>
      <c r="E3177" s="155" t="s">
        <v>352</v>
      </c>
      <c r="F3177" s="156">
        <v>7427.5</v>
      </c>
      <c r="G3177" s="155" t="s">
        <v>295</v>
      </c>
      <c r="H3177" s="155" t="s">
        <v>304</v>
      </c>
      <c r="I3177" s="157">
        <v>42166</v>
      </c>
      <c r="J3177" s="156">
        <v>6599.33</v>
      </c>
      <c r="K3177" s="167">
        <v>0.95</v>
      </c>
    </row>
    <row r="3178" spans="1:11" x14ac:dyDescent="0.25">
      <c r="A3178" s="153">
        <v>3174</v>
      </c>
      <c r="B3178" s="154" t="s">
        <v>3653</v>
      </c>
      <c r="C3178" s="154" t="s">
        <v>260</v>
      </c>
      <c r="D3178" s="154" t="s">
        <v>255</v>
      </c>
      <c r="E3178" s="155">
        <v>42068</v>
      </c>
      <c r="F3178" s="156">
        <v>13425</v>
      </c>
      <c r="G3178" s="155" t="s">
        <v>295</v>
      </c>
      <c r="H3178" s="155" t="s">
        <v>10</v>
      </c>
      <c r="I3178" s="157">
        <v>42183</v>
      </c>
      <c r="J3178" s="156">
        <v>11928.11</v>
      </c>
      <c r="K3178" s="167">
        <v>0.95</v>
      </c>
    </row>
    <row r="3179" spans="1:11" x14ac:dyDescent="0.25">
      <c r="A3179" s="153">
        <v>3175</v>
      </c>
      <c r="B3179" s="154" t="s">
        <v>3355</v>
      </c>
      <c r="C3179" s="154" t="s">
        <v>294</v>
      </c>
      <c r="D3179" s="154" t="s">
        <v>255</v>
      </c>
      <c r="E3179" s="155" t="s">
        <v>352</v>
      </c>
      <c r="F3179" s="156">
        <v>1625</v>
      </c>
      <c r="G3179" s="155" t="s">
        <v>295</v>
      </c>
      <c r="H3179" s="155" t="s">
        <v>322</v>
      </c>
      <c r="I3179" s="157">
        <v>42349</v>
      </c>
      <c r="J3179" s="156">
        <v>1443.81</v>
      </c>
      <c r="K3179" s="167">
        <v>0.95</v>
      </c>
    </row>
    <row r="3180" spans="1:11" x14ac:dyDescent="0.25">
      <c r="A3180" s="153">
        <v>3176</v>
      </c>
      <c r="B3180" s="154" t="s">
        <v>3654</v>
      </c>
      <c r="C3180" s="154" t="s">
        <v>276</v>
      </c>
      <c r="D3180" s="154" t="s">
        <v>255</v>
      </c>
      <c r="E3180" s="155" t="s">
        <v>352</v>
      </c>
      <c r="F3180" s="156">
        <v>10275</v>
      </c>
      <c r="G3180" s="155" t="s">
        <v>295</v>
      </c>
      <c r="H3180" s="155" t="s">
        <v>297</v>
      </c>
      <c r="I3180" s="157">
        <v>42171</v>
      </c>
      <c r="J3180" s="156">
        <v>9129.34</v>
      </c>
      <c r="K3180" s="167">
        <v>0.95</v>
      </c>
    </row>
    <row r="3181" spans="1:11" x14ac:dyDescent="0.25">
      <c r="A3181" s="153">
        <v>3177</v>
      </c>
      <c r="B3181" s="154" t="s">
        <v>3655</v>
      </c>
      <c r="C3181" s="154" t="s">
        <v>294</v>
      </c>
      <c r="D3181" s="154" t="s">
        <v>255</v>
      </c>
      <c r="E3181" s="155" t="s">
        <v>352</v>
      </c>
      <c r="F3181" s="156">
        <v>8775</v>
      </c>
      <c r="G3181" s="155" t="s">
        <v>295</v>
      </c>
      <c r="H3181" s="155" t="s">
        <v>297</v>
      </c>
      <c r="I3181" s="157">
        <v>42171</v>
      </c>
      <c r="J3181" s="156">
        <v>7796.59</v>
      </c>
      <c r="K3181" s="167">
        <v>0.95</v>
      </c>
    </row>
    <row r="3182" spans="1:11" x14ac:dyDescent="0.25">
      <c r="A3182" s="153">
        <v>3178</v>
      </c>
      <c r="B3182" s="154" t="s">
        <v>3656</v>
      </c>
      <c r="C3182" s="154" t="s">
        <v>260</v>
      </c>
      <c r="D3182" s="154" t="s">
        <v>255</v>
      </c>
      <c r="E3182" s="155">
        <v>42059</v>
      </c>
      <c r="F3182" s="156">
        <v>12675</v>
      </c>
      <c r="G3182" s="155" t="s">
        <v>295</v>
      </c>
      <c r="H3182" s="155" t="s">
        <v>297</v>
      </c>
      <c r="I3182" s="157">
        <v>42171</v>
      </c>
      <c r="J3182" s="156">
        <v>11261.74</v>
      </c>
      <c r="K3182" s="167">
        <v>0.95</v>
      </c>
    </row>
    <row r="3183" spans="1:11" x14ac:dyDescent="0.25">
      <c r="A3183" s="153">
        <v>3179</v>
      </c>
      <c r="B3183" s="154" t="s">
        <v>3657</v>
      </c>
      <c r="C3183" s="154" t="s">
        <v>294</v>
      </c>
      <c r="D3183" s="154" t="s">
        <v>255</v>
      </c>
      <c r="E3183" s="155">
        <v>42150</v>
      </c>
      <c r="F3183" s="156">
        <v>6075</v>
      </c>
      <c r="G3183" s="155" t="s">
        <v>295</v>
      </c>
      <c r="H3183" s="155" t="s">
        <v>324</v>
      </c>
      <c r="I3183" s="157">
        <v>42173</v>
      </c>
      <c r="J3183" s="156">
        <v>5397.64</v>
      </c>
      <c r="K3183" s="167">
        <v>0.95</v>
      </c>
    </row>
    <row r="3184" spans="1:11" x14ac:dyDescent="0.25">
      <c r="A3184" s="153">
        <v>3180</v>
      </c>
      <c r="B3184" s="154" t="s">
        <v>3658</v>
      </c>
      <c r="C3184" s="154" t="s">
        <v>254</v>
      </c>
      <c r="D3184" s="154" t="s">
        <v>255</v>
      </c>
      <c r="E3184" s="155" t="s">
        <v>352</v>
      </c>
      <c r="F3184" s="156">
        <v>14850</v>
      </c>
      <c r="G3184" s="155" t="s">
        <v>295</v>
      </c>
      <c r="H3184" s="155" t="s">
        <v>74</v>
      </c>
      <c r="I3184" s="157">
        <v>42174</v>
      </c>
      <c r="J3184" s="156">
        <v>13194.22</v>
      </c>
      <c r="K3184" s="167">
        <v>0.95</v>
      </c>
    </row>
    <row r="3185" spans="1:11" x14ac:dyDescent="0.25">
      <c r="A3185" s="153">
        <v>3181</v>
      </c>
      <c r="B3185" s="154" t="s">
        <v>3659</v>
      </c>
      <c r="C3185" s="154" t="s">
        <v>260</v>
      </c>
      <c r="D3185" s="154" t="s">
        <v>255</v>
      </c>
      <c r="E3185" s="155">
        <v>42081</v>
      </c>
      <c r="F3185" s="156">
        <v>8625</v>
      </c>
      <c r="G3185" s="155" t="s">
        <v>295</v>
      </c>
      <c r="H3185" s="155" t="s">
        <v>324</v>
      </c>
      <c r="I3185" s="157">
        <v>42172</v>
      </c>
      <c r="J3185" s="156">
        <v>7663.31</v>
      </c>
      <c r="K3185" s="167">
        <v>0.95</v>
      </c>
    </row>
    <row r="3186" spans="1:11" x14ac:dyDescent="0.25">
      <c r="A3186" s="153">
        <v>3182</v>
      </c>
      <c r="B3186" s="154" t="s">
        <v>3660</v>
      </c>
      <c r="C3186" s="154" t="s">
        <v>260</v>
      </c>
      <c r="D3186" s="154" t="s">
        <v>255</v>
      </c>
      <c r="E3186" s="155" t="s">
        <v>352</v>
      </c>
      <c r="F3186" s="156">
        <v>7050</v>
      </c>
      <c r="G3186" s="155" t="s">
        <v>295</v>
      </c>
      <c r="H3186" s="155" t="s">
        <v>324</v>
      </c>
      <c r="I3186" s="157">
        <v>42172</v>
      </c>
      <c r="J3186" s="156">
        <v>6263.93</v>
      </c>
      <c r="K3186" s="167">
        <v>0.95</v>
      </c>
    </row>
    <row r="3187" spans="1:11" x14ac:dyDescent="0.25">
      <c r="A3187" s="153">
        <v>3183</v>
      </c>
      <c r="B3187" s="154" t="s">
        <v>3661</v>
      </c>
      <c r="C3187" s="154" t="s">
        <v>276</v>
      </c>
      <c r="D3187" s="154" t="s">
        <v>255</v>
      </c>
      <c r="E3187" s="155">
        <v>42096</v>
      </c>
      <c r="F3187" s="156">
        <v>15675</v>
      </c>
      <c r="G3187" s="155" t="s">
        <v>295</v>
      </c>
      <c r="H3187" s="155" t="s">
        <v>321</v>
      </c>
      <c r="I3187" s="157">
        <v>42563</v>
      </c>
      <c r="J3187" s="156">
        <v>15675</v>
      </c>
      <c r="K3187" s="167">
        <v>1.07</v>
      </c>
    </row>
    <row r="3188" spans="1:11" x14ac:dyDescent="0.25">
      <c r="A3188" s="153">
        <v>3184</v>
      </c>
      <c r="B3188" s="154" t="s">
        <v>3662</v>
      </c>
      <c r="C3188" s="154" t="s">
        <v>294</v>
      </c>
      <c r="D3188" s="154" t="s">
        <v>255</v>
      </c>
      <c r="E3188" s="155">
        <v>42096</v>
      </c>
      <c r="F3188" s="156">
        <v>16425</v>
      </c>
      <c r="G3188" s="155" t="s">
        <v>295</v>
      </c>
      <c r="H3188" s="155" t="s">
        <v>321</v>
      </c>
      <c r="I3188" s="157">
        <v>42563</v>
      </c>
      <c r="J3188" s="156">
        <v>16425</v>
      </c>
      <c r="K3188" s="167">
        <v>1.07</v>
      </c>
    </row>
    <row r="3189" spans="1:11" x14ac:dyDescent="0.25">
      <c r="A3189" s="153">
        <v>3185</v>
      </c>
      <c r="B3189" s="154" t="s">
        <v>3663</v>
      </c>
      <c r="C3189" s="154" t="s">
        <v>254</v>
      </c>
      <c r="D3189" s="154" t="s">
        <v>255</v>
      </c>
      <c r="E3189" s="155" t="s">
        <v>352</v>
      </c>
      <c r="F3189" s="156">
        <v>4050</v>
      </c>
      <c r="G3189" s="155" t="s">
        <v>295</v>
      </c>
      <c r="H3189" s="155" t="s">
        <v>304</v>
      </c>
      <c r="I3189" s="157">
        <v>42216</v>
      </c>
      <c r="J3189" s="156">
        <v>3598.43</v>
      </c>
      <c r="K3189" s="167">
        <v>0.95</v>
      </c>
    </row>
    <row r="3190" spans="1:11" x14ac:dyDescent="0.25">
      <c r="A3190" s="153">
        <v>3186</v>
      </c>
      <c r="B3190" s="154" t="s">
        <v>3664</v>
      </c>
      <c r="C3190" s="154" t="s">
        <v>294</v>
      </c>
      <c r="D3190" s="154" t="s">
        <v>255</v>
      </c>
      <c r="E3190" s="155">
        <v>42095</v>
      </c>
      <c r="F3190" s="156">
        <v>6562.5</v>
      </c>
      <c r="G3190" s="155" t="s">
        <v>295</v>
      </c>
      <c r="H3190" s="155" t="s">
        <v>322</v>
      </c>
      <c r="I3190" s="157">
        <v>42177</v>
      </c>
      <c r="J3190" s="156">
        <v>5830.77</v>
      </c>
      <c r="K3190" s="167">
        <v>0.95</v>
      </c>
    </row>
    <row r="3191" spans="1:11" x14ac:dyDescent="0.25">
      <c r="A3191" s="153">
        <v>3187</v>
      </c>
      <c r="B3191" s="154" t="s">
        <v>3665</v>
      </c>
      <c r="C3191" s="154" t="s">
        <v>294</v>
      </c>
      <c r="D3191" s="154" t="s">
        <v>255</v>
      </c>
      <c r="E3191" s="155" t="s">
        <v>352</v>
      </c>
      <c r="F3191" s="156">
        <v>6975</v>
      </c>
      <c r="G3191" s="155" t="s">
        <v>295</v>
      </c>
      <c r="H3191" s="155" t="s">
        <v>312</v>
      </c>
      <c r="I3191" s="157" t="s">
        <v>253</v>
      </c>
      <c r="J3191" s="156">
        <v>0</v>
      </c>
      <c r="K3191" s="167">
        <v>0</v>
      </c>
    </row>
    <row r="3192" spans="1:11" x14ac:dyDescent="0.25">
      <c r="A3192" s="153">
        <v>3188</v>
      </c>
      <c r="B3192" s="154" t="s">
        <v>3666</v>
      </c>
      <c r="C3192" s="154" t="s">
        <v>294</v>
      </c>
      <c r="D3192" s="154" t="s">
        <v>255</v>
      </c>
      <c r="E3192" s="155" t="s">
        <v>352</v>
      </c>
      <c r="F3192" s="156">
        <v>5687.5</v>
      </c>
      <c r="G3192" s="155" t="s">
        <v>295</v>
      </c>
      <c r="H3192" s="155" t="s">
        <v>300</v>
      </c>
      <c r="I3192" s="157">
        <v>42177</v>
      </c>
      <c r="J3192" s="156">
        <v>5337.71</v>
      </c>
      <c r="K3192" s="167">
        <v>1</v>
      </c>
    </row>
    <row r="3193" spans="1:11" x14ac:dyDescent="0.25">
      <c r="A3193" s="153">
        <v>3189</v>
      </c>
      <c r="B3193" s="154" t="s">
        <v>3667</v>
      </c>
      <c r="C3193" s="154" t="s">
        <v>260</v>
      </c>
      <c r="D3193" s="154" t="s">
        <v>255</v>
      </c>
      <c r="E3193" s="155" t="s">
        <v>352</v>
      </c>
      <c r="F3193" s="156">
        <v>8225</v>
      </c>
      <c r="G3193" s="155" t="s">
        <v>295</v>
      </c>
      <c r="H3193" s="155" t="s">
        <v>316</v>
      </c>
      <c r="I3193" s="157">
        <v>42179</v>
      </c>
      <c r="J3193" s="156">
        <v>7307.91</v>
      </c>
      <c r="K3193" s="167">
        <v>0.95</v>
      </c>
    </row>
    <row r="3194" spans="1:11" x14ac:dyDescent="0.25">
      <c r="A3194" s="153">
        <v>3190</v>
      </c>
      <c r="B3194" s="154" t="s">
        <v>3668</v>
      </c>
      <c r="C3194" s="154" t="s">
        <v>260</v>
      </c>
      <c r="D3194" s="154" t="s">
        <v>255</v>
      </c>
      <c r="E3194" s="155">
        <v>42096</v>
      </c>
      <c r="F3194" s="156">
        <v>14325</v>
      </c>
      <c r="G3194" s="155" t="s">
        <v>295</v>
      </c>
      <c r="H3194" s="155" t="s">
        <v>321</v>
      </c>
      <c r="I3194" s="157">
        <v>42249</v>
      </c>
      <c r="J3194" s="156">
        <v>14325</v>
      </c>
      <c r="K3194" s="167">
        <v>1.07</v>
      </c>
    </row>
    <row r="3195" spans="1:11" x14ac:dyDescent="0.25">
      <c r="A3195" s="153">
        <v>3191</v>
      </c>
      <c r="B3195" s="154" t="s">
        <v>3251</v>
      </c>
      <c r="C3195" s="154" t="s">
        <v>294</v>
      </c>
      <c r="D3195" s="154" t="s">
        <v>255</v>
      </c>
      <c r="E3195" s="155" t="s">
        <v>352</v>
      </c>
      <c r="F3195" s="156">
        <v>1425</v>
      </c>
      <c r="G3195" s="155" t="s">
        <v>295</v>
      </c>
      <c r="H3195" s="155" t="s">
        <v>297</v>
      </c>
      <c r="I3195" s="157">
        <v>42174</v>
      </c>
      <c r="J3195" s="156">
        <v>1266.1099999999999</v>
      </c>
      <c r="K3195" s="167">
        <v>0.95</v>
      </c>
    </row>
    <row r="3196" spans="1:11" x14ac:dyDescent="0.25">
      <c r="A3196" s="153">
        <v>3192</v>
      </c>
      <c r="B3196" s="154" t="s">
        <v>3669</v>
      </c>
      <c r="C3196" s="154" t="s">
        <v>254</v>
      </c>
      <c r="D3196" s="154" t="s">
        <v>255</v>
      </c>
      <c r="E3196" s="155" t="s">
        <v>352</v>
      </c>
      <c r="F3196" s="156">
        <v>4575</v>
      </c>
      <c r="G3196" s="155" t="s">
        <v>295</v>
      </c>
      <c r="H3196" s="155" t="s">
        <v>304</v>
      </c>
      <c r="I3196" s="157">
        <v>42209</v>
      </c>
      <c r="J3196" s="156">
        <v>4064.88</v>
      </c>
      <c r="K3196" s="167">
        <v>0.95</v>
      </c>
    </row>
    <row r="3197" spans="1:11" x14ac:dyDescent="0.25">
      <c r="A3197" s="153">
        <v>3193</v>
      </c>
      <c r="B3197" s="154" t="s">
        <v>253</v>
      </c>
      <c r="C3197" s="154" t="s">
        <v>254</v>
      </c>
      <c r="D3197" s="154" t="s">
        <v>255</v>
      </c>
      <c r="E3197" s="155" t="s">
        <v>253</v>
      </c>
      <c r="F3197" s="156" t="s">
        <v>253</v>
      </c>
      <c r="G3197" s="155" t="s">
        <v>295</v>
      </c>
      <c r="H3197" s="155" t="s">
        <v>253</v>
      </c>
      <c r="I3197" s="157" t="s">
        <v>253</v>
      </c>
      <c r="J3197" s="156" t="s">
        <v>253</v>
      </c>
      <c r="K3197" s="167" t="s">
        <v>253</v>
      </c>
    </row>
    <row r="3198" spans="1:11" x14ac:dyDescent="0.25">
      <c r="A3198" s="153">
        <v>3194</v>
      </c>
      <c r="B3198" s="154" t="s">
        <v>253</v>
      </c>
      <c r="C3198" s="154" t="s">
        <v>254</v>
      </c>
      <c r="D3198" s="154" t="s">
        <v>255</v>
      </c>
      <c r="E3198" s="155" t="s">
        <v>253</v>
      </c>
      <c r="F3198" s="156" t="s">
        <v>253</v>
      </c>
      <c r="G3198" s="155" t="s">
        <v>295</v>
      </c>
      <c r="H3198" s="155" t="s">
        <v>253</v>
      </c>
      <c r="I3198" s="157" t="s">
        <v>253</v>
      </c>
      <c r="J3198" s="156" t="s">
        <v>253</v>
      </c>
      <c r="K3198" s="167" t="s">
        <v>253</v>
      </c>
    </row>
    <row r="3199" spans="1:11" x14ac:dyDescent="0.25">
      <c r="A3199" s="153">
        <v>3195</v>
      </c>
      <c r="B3199" s="154" t="s">
        <v>3670</v>
      </c>
      <c r="C3199" s="154" t="s">
        <v>254</v>
      </c>
      <c r="D3199" s="154" t="s">
        <v>255</v>
      </c>
      <c r="E3199" s="155" t="s">
        <v>352</v>
      </c>
      <c r="F3199" s="156">
        <v>1050</v>
      </c>
      <c r="G3199" s="155" t="s">
        <v>295</v>
      </c>
      <c r="H3199" s="155" t="s">
        <v>297</v>
      </c>
      <c r="I3199" s="157">
        <v>42178</v>
      </c>
      <c r="J3199" s="156">
        <v>932.92</v>
      </c>
      <c r="K3199" s="167">
        <v>0.95</v>
      </c>
    </row>
    <row r="3200" spans="1:11" x14ac:dyDescent="0.25">
      <c r="A3200" s="153">
        <v>3196</v>
      </c>
      <c r="B3200" s="154" t="s">
        <v>253</v>
      </c>
      <c r="C3200" s="154" t="s">
        <v>254</v>
      </c>
      <c r="D3200" s="154" t="s">
        <v>255</v>
      </c>
      <c r="E3200" s="155" t="s">
        <v>253</v>
      </c>
      <c r="F3200" s="156" t="s">
        <v>253</v>
      </c>
      <c r="G3200" s="155" t="s">
        <v>295</v>
      </c>
      <c r="H3200" s="155" t="s">
        <v>253</v>
      </c>
      <c r="I3200" s="157" t="s">
        <v>253</v>
      </c>
      <c r="J3200" s="156" t="s">
        <v>253</v>
      </c>
      <c r="K3200" s="167" t="s">
        <v>253</v>
      </c>
    </row>
    <row r="3201" spans="1:11" x14ac:dyDescent="0.25">
      <c r="A3201" s="153">
        <v>3197</v>
      </c>
      <c r="B3201" s="154" t="s">
        <v>3671</v>
      </c>
      <c r="C3201" s="154" t="s">
        <v>254</v>
      </c>
      <c r="D3201" s="154" t="s">
        <v>255</v>
      </c>
      <c r="E3201" s="155" t="s">
        <v>352</v>
      </c>
      <c r="F3201" s="156">
        <v>31694.51</v>
      </c>
      <c r="G3201" s="155" t="s">
        <v>295</v>
      </c>
      <c r="H3201" s="155" t="s">
        <v>315</v>
      </c>
      <c r="I3201" s="157">
        <v>42185</v>
      </c>
      <c r="J3201" s="156">
        <v>29745.32</v>
      </c>
      <c r="K3201" s="167">
        <v>1</v>
      </c>
    </row>
    <row r="3202" spans="1:11" x14ac:dyDescent="0.25">
      <c r="A3202" s="153">
        <v>3198</v>
      </c>
      <c r="B3202" s="154" t="s">
        <v>3672</v>
      </c>
      <c r="C3202" s="154" t="s">
        <v>260</v>
      </c>
      <c r="D3202" s="154" t="s">
        <v>255</v>
      </c>
      <c r="E3202" s="155" t="s">
        <v>352</v>
      </c>
      <c r="F3202" s="156">
        <v>55980.49</v>
      </c>
      <c r="G3202" s="155" t="s">
        <v>295</v>
      </c>
      <c r="H3202" s="155" t="s">
        <v>315</v>
      </c>
      <c r="I3202" s="157">
        <v>42185</v>
      </c>
      <c r="J3202" s="156">
        <v>52537.71</v>
      </c>
      <c r="K3202" s="167">
        <v>1</v>
      </c>
    </row>
    <row r="3203" spans="1:11" x14ac:dyDescent="0.25">
      <c r="A3203" s="153">
        <v>3199</v>
      </c>
      <c r="B3203" s="154" t="s">
        <v>3673</v>
      </c>
      <c r="C3203" s="154" t="s">
        <v>254</v>
      </c>
      <c r="D3203" s="154" t="s">
        <v>255</v>
      </c>
      <c r="E3203" s="155" t="s">
        <v>352</v>
      </c>
      <c r="F3203" s="156">
        <v>900</v>
      </c>
      <c r="G3203" s="155" t="s">
        <v>295</v>
      </c>
      <c r="H3203" s="155" t="s">
        <v>300</v>
      </c>
      <c r="I3203" s="157">
        <v>42174</v>
      </c>
      <c r="J3203" s="156">
        <v>844.65</v>
      </c>
      <c r="K3203" s="167">
        <v>1</v>
      </c>
    </row>
    <row r="3204" spans="1:11" x14ac:dyDescent="0.25">
      <c r="A3204" s="153">
        <v>3200</v>
      </c>
      <c r="B3204" s="154" t="s">
        <v>3674</v>
      </c>
      <c r="C3204" s="154" t="s">
        <v>294</v>
      </c>
      <c r="D3204" s="154" t="s">
        <v>255</v>
      </c>
      <c r="E3204" s="155" t="s">
        <v>352</v>
      </c>
      <c r="F3204" s="156">
        <v>5062.5</v>
      </c>
      <c r="G3204" s="155" t="s">
        <v>295</v>
      </c>
      <c r="H3204" s="155" t="s">
        <v>322</v>
      </c>
      <c r="I3204" s="157">
        <v>42201</v>
      </c>
      <c r="J3204" s="156">
        <v>4498.01</v>
      </c>
      <c r="K3204" s="167">
        <v>0.95</v>
      </c>
    </row>
    <row r="3205" spans="1:11" x14ac:dyDescent="0.25">
      <c r="A3205" s="153">
        <v>3201</v>
      </c>
      <c r="B3205" s="154" t="s">
        <v>3619</v>
      </c>
      <c r="C3205" s="154" t="s">
        <v>260</v>
      </c>
      <c r="D3205" s="154" t="s">
        <v>255</v>
      </c>
      <c r="E3205" s="155" t="s">
        <v>352</v>
      </c>
      <c r="F3205" s="156">
        <v>17025</v>
      </c>
      <c r="G3205" s="155" t="s">
        <v>295</v>
      </c>
      <c r="H3205" s="155" t="s">
        <v>10</v>
      </c>
      <c r="I3205" s="157">
        <v>42255</v>
      </c>
      <c r="J3205" s="156">
        <v>15126.71</v>
      </c>
      <c r="K3205" s="167">
        <v>0.95</v>
      </c>
    </row>
    <row r="3206" spans="1:11" x14ac:dyDescent="0.25">
      <c r="A3206" s="153">
        <v>3202</v>
      </c>
      <c r="B3206" s="154" t="s">
        <v>3675</v>
      </c>
      <c r="C3206" s="154" t="s">
        <v>260</v>
      </c>
      <c r="D3206" s="154" t="s">
        <v>255</v>
      </c>
      <c r="E3206" s="155" t="s">
        <v>352</v>
      </c>
      <c r="F3206" s="156">
        <v>136590</v>
      </c>
      <c r="G3206" s="155" t="s">
        <v>295</v>
      </c>
      <c r="H3206" s="155" t="s">
        <v>297</v>
      </c>
      <c r="I3206" s="157">
        <v>42180</v>
      </c>
      <c r="J3206" s="156">
        <v>136590</v>
      </c>
      <c r="K3206" s="167">
        <v>1.07</v>
      </c>
    </row>
    <row r="3207" spans="1:11" x14ac:dyDescent="0.25">
      <c r="A3207" s="153">
        <v>3203</v>
      </c>
      <c r="B3207" s="154" t="s">
        <v>3024</v>
      </c>
      <c r="C3207" s="154" t="s">
        <v>294</v>
      </c>
      <c r="D3207" s="154" t="s">
        <v>255</v>
      </c>
      <c r="E3207" s="155" t="s">
        <v>352</v>
      </c>
      <c r="F3207" s="156">
        <v>3952.5</v>
      </c>
      <c r="G3207" s="155" t="s">
        <v>295</v>
      </c>
      <c r="H3207" s="155" t="s">
        <v>304</v>
      </c>
      <c r="I3207" s="157">
        <v>42223</v>
      </c>
      <c r="J3207" s="156">
        <v>3511.8</v>
      </c>
      <c r="K3207" s="167">
        <v>0.95</v>
      </c>
    </row>
    <row r="3208" spans="1:11" x14ac:dyDescent="0.25">
      <c r="A3208" s="153">
        <v>3204</v>
      </c>
      <c r="B3208" s="154" t="s">
        <v>3676</v>
      </c>
      <c r="C3208" s="154" t="s">
        <v>254</v>
      </c>
      <c r="D3208" s="154" t="s">
        <v>255</v>
      </c>
      <c r="E3208" s="155" t="s">
        <v>352</v>
      </c>
      <c r="F3208" s="156">
        <v>24975</v>
      </c>
      <c r="G3208" s="155" t="s">
        <v>295</v>
      </c>
      <c r="H3208" s="155" t="s">
        <v>304</v>
      </c>
      <c r="I3208" s="157">
        <v>42209</v>
      </c>
      <c r="J3208" s="156">
        <v>22190.29</v>
      </c>
      <c r="K3208" s="167">
        <v>0.95</v>
      </c>
    </row>
    <row r="3209" spans="1:11" x14ac:dyDescent="0.25">
      <c r="A3209" s="153">
        <v>3205</v>
      </c>
      <c r="B3209" s="154" t="s">
        <v>3677</v>
      </c>
      <c r="C3209" s="154" t="s">
        <v>294</v>
      </c>
      <c r="D3209" s="154" t="s">
        <v>255</v>
      </c>
      <c r="E3209" s="155" t="s">
        <v>352</v>
      </c>
      <c r="F3209" s="156">
        <v>2625</v>
      </c>
      <c r="G3209" s="155" t="s">
        <v>295</v>
      </c>
      <c r="H3209" s="155" t="s">
        <v>320</v>
      </c>
      <c r="I3209" s="157">
        <v>42195</v>
      </c>
      <c r="J3209" s="156">
        <v>2454.37</v>
      </c>
      <c r="K3209" s="167">
        <v>1</v>
      </c>
    </row>
    <row r="3210" spans="1:11" x14ac:dyDescent="0.25">
      <c r="A3210" s="153">
        <v>3206</v>
      </c>
      <c r="B3210" s="154" t="s">
        <v>3678</v>
      </c>
      <c r="C3210" s="154" t="s">
        <v>294</v>
      </c>
      <c r="D3210" s="154" t="s">
        <v>255</v>
      </c>
      <c r="E3210" s="155">
        <v>42031</v>
      </c>
      <c r="F3210" s="156">
        <v>12525</v>
      </c>
      <c r="G3210" s="155" t="s">
        <v>295</v>
      </c>
      <c r="H3210" s="155" t="s">
        <v>324</v>
      </c>
      <c r="I3210" s="157">
        <v>42207</v>
      </c>
      <c r="J3210" s="156">
        <v>11128.46</v>
      </c>
      <c r="K3210" s="167">
        <v>0.95</v>
      </c>
    </row>
    <row r="3211" spans="1:11" x14ac:dyDescent="0.25">
      <c r="A3211" s="153">
        <v>3207</v>
      </c>
      <c r="B3211" s="154" t="s">
        <v>3679</v>
      </c>
      <c r="C3211" s="154" t="s">
        <v>254</v>
      </c>
      <c r="D3211" s="154" t="s">
        <v>255</v>
      </c>
      <c r="E3211" s="155" t="s">
        <v>352</v>
      </c>
      <c r="F3211" s="156">
        <v>10125</v>
      </c>
      <c r="G3211" s="155" t="s">
        <v>295</v>
      </c>
      <c r="H3211" s="155" t="s">
        <v>297</v>
      </c>
      <c r="I3211" s="157">
        <v>42188</v>
      </c>
      <c r="J3211" s="156">
        <v>8996.06</v>
      </c>
      <c r="K3211" s="167">
        <v>0.95</v>
      </c>
    </row>
    <row r="3212" spans="1:11" x14ac:dyDescent="0.25">
      <c r="A3212" s="153">
        <v>3208</v>
      </c>
      <c r="B3212" s="154" t="s">
        <v>3680</v>
      </c>
      <c r="C3212" s="154" t="s">
        <v>260</v>
      </c>
      <c r="D3212" s="154" t="s">
        <v>255</v>
      </c>
      <c r="E3212" s="155">
        <v>42118</v>
      </c>
      <c r="F3212" s="156">
        <v>8925</v>
      </c>
      <c r="G3212" s="155" t="s">
        <v>295</v>
      </c>
      <c r="H3212" s="155" t="s">
        <v>324</v>
      </c>
      <c r="I3212" s="157">
        <v>42191</v>
      </c>
      <c r="J3212" s="156">
        <v>7929.86</v>
      </c>
      <c r="K3212" s="167">
        <v>0.95</v>
      </c>
    </row>
    <row r="3213" spans="1:11" x14ac:dyDescent="0.25">
      <c r="A3213" s="153">
        <v>3209</v>
      </c>
      <c r="B3213" s="154" t="s">
        <v>3681</v>
      </c>
      <c r="C3213" s="154" t="s">
        <v>254</v>
      </c>
      <c r="D3213" s="154" t="s">
        <v>255</v>
      </c>
      <c r="E3213" s="155" t="s">
        <v>352</v>
      </c>
      <c r="F3213" s="156">
        <v>8250</v>
      </c>
      <c r="G3213" s="155" t="s">
        <v>295</v>
      </c>
      <c r="H3213" s="155" t="s">
        <v>324</v>
      </c>
      <c r="I3213" s="157">
        <v>42245</v>
      </c>
      <c r="J3213" s="156">
        <v>7330.12</v>
      </c>
      <c r="K3213" s="167">
        <v>0.95</v>
      </c>
    </row>
    <row r="3214" spans="1:11" x14ac:dyDescent="0.25">
      <c r="A3214" s="153">
        <v>3210</v>
      </c>
      <c r="B3214" s="154" t="s">
        <v>3682</v>
      </c>
      <c r="C3214" s="154" t="s">
        <v>294</v>
      </c>
      <c r="D3214" s="154" t="s">
        <v>255</v>
      </c>
      <c r="E3214" s="155" t="s">
        <v>352</v>
      </c>
      <c r="F3214" s="156">
        <v>18825</v>
      </c>
      <c r="G3214" s="155" t="s">
        <v>295</v>
      </c>
      <c r="H3214" s="155" t="s">
        <v>324</v>
      </c>
      <c r="I3214" s="157">
        <v>42216</v>
      </c>
      <c r="J3214" s="156">
        <v>17601.37</v>
      </c>
      <c r="K3214" s="167">
        <v>1</v>
      </c>
    </row>
    <row r="3215" spans="1:11" x14ac:dyDescent="0.25">
      <c r="A3215" s="153">
        <v>3211</v>
      </c>
      <c r="B3215" s="154" t="s">
        <v>253</v>
      </c>
      <c r="C3215" s="154" t="s">
        <v>254</v>
      </c>
      <c r="D3215" s="154" t="s">
        <v>255</v>
      </c>
      <c r="E3215" s="155" t="s">
        <v>253</v>
      </c>
      <c r="F3215" s="156" t="s">
        <v>253</v>
      </c>
      <c r="G3215" s="155" t="s">
        <v>295</v>
      </c>
      <c r="H3215" s="155" t="s">
        <v>253</v>
      </c>
      <c r="I3215" s="157" t="s">
        <v>253</v>
      </c>
      <c r="J3215" s="156" t="s">
        <v>253</v>
      </c>
      <c r="K3215" s="167" t="s">
        <v>253</v>
      </c>
    </row>
    <row r="3216" spans="1:11" x14ac:dyDescent="0.25">
      <c r="A3216" s="153">
        <v>3212</v>
      </c>
      <c r="B3216" s="154" t="s">
        <v>3683</v>
      </c>
      <c r="C3216" s="154" t="s">
        <v>294</v>
      </c>
      <c r="D3216" s="154" t="s">
        <v>255</v>
      </c>
      <c r="E3216" s="155" t="s">
        <v>352</v>
      </c>
      <c r="F3216" s="156">
        <v>20175</v>
      </c>
      <c r="G3216" s="155" t="s">
        <v>295</v>
      </c>
      <c r="H3216" s="155" t="s">
        <v>300</v>
      </c>
      <c r="I3216" s="157">
        <v>42188</v>
      </c>
      <c r="J3216" s="156">
        <v>18934.23</v>
      </c>
      <c r="K3216" s="167">
        <v>1</v>
      </c>
    </row>
    <row r="3217" spans="1:11" x14ac:dyDescent="0.25">
      <c r="A3217" s="153">
        <v>3213</v>
      </c>
      <c r="B3217" s="154" t="s">
        <v>3684</v>
      </c>
      <c r="C3217" s="154" t="s">
        <v>294</v>
      </c>
      <c r="D3217" s="154" t="s">
        <v>255</v>
      </c>
      <c r="E3217" s="155" t="s">
        <v>352</v>
      </c>
      <c r="F3217" s="156">
        <v>5925</v>
      </c>
      <c r="G3217" s="155" t="s">
        <v>295</v>
      </c>
      <c r="H3217" s="155" t="s">
        <v>304</v>
      </c>
      <c r="I3217" s="157">
        <v>42209</v>
      </c>
      <c r="J3217" s="156">
        <v>5264.36</v>
      </c>
      <c r="K3217" s="167">
        <v>0.95</v>
      </c>
    </row>
    <row r="3218" spans="1:11" x14ac:dyDescent="0.25">
      <c r="A3218" s="153">
        <v>3214</v>
      </c>
      <c r="B3218" s="154" t="s">
        <v>3685</v>
      </c>
      <c r="C3218" s="154" t="s">
        <v>294</v>
      </c>
      <c r="D3218" s="154" t="s">
        <v>255</v>
      </c>
      <c r="E3218" s="155" t="s">
        <v>352</v>
      </c>
      <c r="F3218" s="156">
        <v>4292.5</v>
      </c>
      <c r="G3218" s="155" t="s">
        <v>295</v>
      </c>
      <c r="H3218" s="155" t="s">
        <v>304</v>
      </c>
      <c r="I3218" s="157">
        <v>42549</v>
      </c>
      <c r="J3218" s="156">
        <v>3813.89</v>
      </c>
      <c r="K3218" s="167">
        <v>0.95</v>
      </c>
    </row>
    <row r="3219" spans="1:11" x14ac:dyDescent="0.25">
      <c r="A3219" s="153">
        <v>3215</v>
      </c>
      <c r="B3219" s="154" t="s">
        <v>3686</v>
      </c>
      <c r="C3219" s="154" t="s">
        <v>254</v>
      </c>
      <c r="D3219" s="154" t="s">
        <v>255</v>
      </c>
      <c r="E3219" s="155" t="s">
        <v>352</v>
      </c>
      <c r="F3219" s="156">
        <v>26137.5</v>
      </c>
      <c r="G3219" s="155" t="s">
        <v>295</v>
      </c>
      <c r="H3219" s="155" t="s">
        <v>300</v>
      </c>
      <c r="I3219" s="157">
        <v>42219</v>
      </c>
      <c r="J3219" s="156">
        <v>24530.04</v>
      </c>
      <c r="K3219" s="167">
        <v>1</v>
      </c>
    </row>
    <row r="3220" spans="1:11" x14ac:dyDescent="0.25">
      <c r="A3220" s="153">
        <v>3216</v>
      </c>
      <c r="B3220" s="154" t="s">
        <v>3687</v>
      </c>
      <c r="C3220" s="154" t="s">
        <v>294</v>
      </c>
      <c r="D3220" s="154" t="s">
        <v>255</v>
      </c>
      <c r="E3220" s="155">
        <v>42075</v>
      </c>
      <c r="F3220" s="156">
        <v>12757.5</v>
      </c>
      <c r="G3220" s="155" t="s">
        <v>295</v>
      </c>
      <c r="H3220" s="155" t="s">
        <v>323</v>
      </c>
      <c r="I3220" s="157">
        <v>42193</v>
      </c>
      <c r="J3220" s="156">
        <v>11335.04</v>
      </c>
      <c r="K3220" s="167">
        <v>0.95</v>
      </c>
    </row>
    <row r="3221" spans="1:11" x14ac:dyDescent="0.25">
      <c r="A3221" s="153">
        <v>3217</v>
      </c>
      <c r="B3221" s="154" t="s">
        <v>3688</v>
      </c>
      <c r="C3221" s="154" t="s">
        <v>294</v>
      </c>
      <c r="D3221" s="154" t="s">
        <v>255</v>
      </c>
      <c r="E3221" s="155" t="s">
        <v>352</v>
      </c>
      <c r="F3221" s="156">
        <v>13125</v>
      </c>
      <c r="G3221" s="155" t="s">
        <v>295</v>
      </c>
      <c r="H3221" s="155" t="s">
        <v>300</v>
      </c>
      <c r="I3221" s="157">
        <v>42195</v>
      </c>
      <c r="J3221" s="156">
        <v>12317.81</v>
      </c>
      <c r="K3221" s="167">
        <v>1</v>
      </c>
    </row>
    <row r="3222" spans="1:11" x14ac:dyDescent="0.25">
      <c r="A3222" s="153">
        <v>3218</v>
      </c>
      <c r="B3222" s="154" t="s">
        <v>3689</v>
      </c>
      <c r="C3222" s="154" t="s">
        <v>260</v>
      </c>
      <c r="D3222" s="154" t="s">
        <v>255</v>
      </c>
      <c r="E3222" s="155" t="s">
        <v>352</v>
      </c>
      <c r="F3222" s="156">
        <v>8850</v>
      </c>
      <c r="G3222" s="155" t="s">
        <v>295</v>
      </c>
      <c r="H3222" s="155" t="s">
        <v>309</v>
      </c>
      <c r="I3222" s="157">
        <v>42198</v>
      </c>
      <c r="J3222" s="156">
        <v>7685.93</v>
      </c>
      <c r="K3222" s="167">
        <v>0.93</v>
      </c>
    </row>
    <row r="3223" spans="1:11" x14ac:dyDescent="0.25">
      <c r="A3223" s="153">
        <v>3219</v>
      </c>
      <c r="B3223" s="154" t="s">
        <v>3690</v>
      </c>
      <c r="C3223" s="154" t="s">
        <v>260</v>
      </c>
      <c r="D3223" s="154" t="s">
        <v>255</v>
      </c>
      <c r="E3223" s="155" t="s">
        <v>352</v>
      </c>
      <c r="F3223" s="156">
        <v>5625</v>
      </c>
      <c r="G3223" s="155" t="s">
        <v>295</v>
      </c>
      <c r="H3223" s="155" t="s">
        <v>304</v>
      </c>
      <c r="I3223" s="157">
        <v>42195</v>
      </c>
      <c r="J3223" s="156">
        <v>4997.82</v>
      </c>
      <c r="K3223" s="167">
        <v>0.95</v>
      </c>
    </row>
    <row r="3224" spans="1:11" x14ac:dyDescent="0.25">
      <c r="A3224" s="153">
        <v>3220</v>
      </c>
      <c r="B3224" s="154" t="s">
        <v>3691</v>
      </c>
      <c r="C3224" s="154" t="s">
        <v>260</v>
      </c>
      <c r="D3224" s="154" t="s">
        <v>255</v>
      </c>
      <c r="E3224" s="155">
        <v>42095</v>
      </c>
      <c r="F3224" s="156">
        <v>8775</v>
      </c>
      <c r="G3224" s="155" t="s">
        <v>295</v>
      </c>
      <c r="H3224" s="155" t="s">
        <v>320</v>
      </c>
      <c r="I3224" s="157">
        <v>42206</v>
      </c>
      <c r="J3224" s="156">
        <v>7796.58</v>
      </c>
      <c r="K3224" s="167">
        <v>0.95</v>
      </c>
    </row>
    <row r="3225" spans="1:11" x14ac:dyDescent="0.25">
      <c r="A3225" s="153">
        <v>3221</v>
      </c>
      <c r="B3225" s="154" t="s">
        <v>3692</v>
      </c>
      <c r="C3225" s="154" t="s">
        <v>260</v>
      </c>
      <c r="D3225" s="154" t="s">
        <v>255</v>
      </c>
      <c r="E3225" s="155">
        <v>42118</v>
      </c>
      <c r="F3225" s="156">
        <v>23625</v>
      </c>
      <c r="G3225" s="155" t="s">
        <v>295</v>
      </c>
      <c r="H3225" s="155" t="s">
        <v>320</v>
      </c>
      <c r="I3225" s="157">
        <v>42241</v>
      </c>
      <c r="J3225" s="156">
        <v>20990.81</v>
      </c>
      <c r="K3225" s="167">
        <v>0.95</v>
      </c>
    </row>
    <row r="3226" spans="1:11" x14ac:dyDescent="0.25">
      <c r="A3226" s="153">
        <v>3222</v>
      </c>
      <c r="B3226" s="154" t="s">
        <v>3693</v>
      </c>
      <c r="C3226" s="154" t="s">
        <v>294</v>
      </c>
      <c r="D3226" s="154" t="s">
        <v>255</v>
      </c>
      <c r="E3226" s="155">
        <v>42116</v>
      </c>
      <c r="F3226" s="156">
        <v>17175</v>
      </c>
      <c r="G3226" s="155" t="s">
        <v>295</v>
      </c>
      <c r="H3226" s="155" t="s">
        <v>324</v>
      </c>
      <c r="I3226" s="157">
        <v>42324</v>
      </c>
      <c r="J3226" s="156">
        <v>15259.98</v>
      </c>
      <c r="K3226" s="167">
        <v>0.95</v>
      </c>
    </row>
    <row r="3227" spans="1:11" x14ac:dyDescent="0.25">
      <c r="A3227" s="153">
        <v>3223</v>
      </c>
      <c r="B3227" s="154" t="s">
        <v>3694</v>
      </c>
      <c r="C3227" s="154" t="s">
        <v>294</v>
      </c>
      <c r="D3227" s="154" t="s">
        <v>255</v>
      </c>
      <c r="E3227" s="155">
        <v>42104</v>
      </c>
      <c r="F3227" s="156">
        <v>16425</v>
      </c>
      <c r="G3227" s="155" t="s">
        <v>295</v>
      </c>
      <c r="H3227" s="155" t="s">
        <v>297</v>
      </c>
      <c r="I3227" s="157">
        <v>42221</v>
      </c>
      <c r="J3227" s="156">
        <v>14593.61</v>
      </c>
      <c r="K3227" s="167">
        <v>0.95</v>
      </c>
    </row>
    <row r="3228" spans="1:11" x14ac:dyDescent="0.25">
      <c r="A3228" s="153">
        <v>3224</v>
      </c>
      <c r="B3228" s="154" t="s">
        <v>3695</v>
      </c>
      <c r="C3228" s="154" t="s">
        <v>260</v>
      </c>
      <c r="D3228" s="154" t="s">
        <v>255</v>
      </c>
      <c r="E3228" s="155">
        <v>42144</v>
      </c>
      <c r="F3228" s="156">
        <v>11625</v>
      </c>
      <c r="G3228" s="155" t="s">
        <v>295</v>
      </c>
      <c r="H3228" s="155" t="s">
        <v>297</v>
      </c>
      <c r="I3228" s="157">
        <v>42214</v>
      </c>
      <c r="J3228" s="156">
        <v>10328.81</v>
      </c>
      <c r="K3228" s="167">
        <v>0.95</v>
      </c>
    </row>
    <row r="3229" spans="1:11" x14ac:dyDescent="0.25">
      <c r="A3229" s="153">
        <v>3225</v>
      </c>
      <c r="B3229" s="154" t="s">
        <v>3696</v>
      </c>
      <c r="C3229" s="154" t="s">
        <v>260</v>
      </c>
      <c r="D3229" s="154" t="s">
        <v>255</v>
      </c>
      <c r="E3229" s="155" t="s">
        <v>352</v>
      </c>
      <c r="F3229" s="156">
        <v>10725</v>
      </c>
      <c r="G3229" s="155" t="s">
        <v>295</v>
      </c>
      <c r="H3229" s="155" t="s">
        <v>297</v>
      </c>
      <c r="I3229" s="157">
        <v>42221</v>
      </c>
      <c r="J3229" s="156">
        <v>9529.16</v>
      </c>
      <c r="K3229" s="167">
        <v>0.95</v>
      </c>
    </row>
    <row r="3230" spans="1:11" x14ac:dyDescent="0.25">
      <c r="A3230" s="153">
        <v>3226</v>
      </c>
      <c r="B3230" s="154" t="s">
        <v>3697</v>
      </c>
      <c r="C3230" s="154" t="s">
        <v>260</v>
      </c>
      <c r="D3230" s="154" t="s">
        <v>255</v>
      </c>
      <c r="E3230" s="155" t="s">
        <v>352</v>
      </c>
      <c r="F3230" s="156">
        <v>8325</v>
      </c>
      <c r="G3230" s="155" t="s">
        <v>295</v>
      </c>
      <c r="H3230" s="155" t="s">
        <v>321</v>
      </c>
      <c r="I3230" s="157">
        <v>42332</v>
      </c>
      <c r="J3230" s="156">
        <v>8325</v>
      </c>
      <c r="K3230" s="167">
        <v>1.07</v>
      </c>
    </row>
    <row r="3231" spans="1:11" x14ac:dyDescent="0.25">
      <c r="A3231" s="153">
        <v>3227</v>
      </c>
      <c r="B3231" s="154" t="s">
        <v>3698</v>
      </c>
      <c r="C3231" s="154" t="s">
        <v>294</v>
      </c>
      <c r="D3231" s="154" t="s">
        <v>255</v>
      </c>
      <c r="E3231" s="155">
        <v>42088</v>
      </c>
      <c r="F3231" s="156">
        <v>10650</v>
      </c>
      <c r="G3231" s="155" t="s">
        <v>295</v>
      </c>
      <c r="H3231" s="155" t="s">
        <v>321</v>
      </c>
      <c r="I3231" s="157">
        <v>42347</v>
      </c>
      <c r="J3231" s="156">
        <v>10650</v>
      </c>
      <c r="K3231" s="167">
        <v>1.07</v>
      </c>
    </row>
    <row r="3232" spans="1:11" x14ac:dyDescent="0.25">
      <c r="A3232" s="153">
        <v>3228</v>
      </c>
      <c r="B3232" s="154" t="s">
        <v>3699</v>
      </c>
      <c r="C3232" s="154" t="s">
        <v>260</v>
      </c>
      <c r="D3232" s="154" t="s">
        <v>255</v>
      </c>
      <c r="E3232" s="155">
        <v>42111</v>
      </c>
      <c r="F3232" s="156">
        <v>7275</v>
      </c>
      <c r="G3232" s="155" t="s">
        <v>295</v>
      </c>
      <c r="H3232" s="155" t="s">
        <v>304</v>
      </c>
      <c r="I3232" s="157">
        <v>42202</v>
      </c>
      <c r="J3232" s="156">
        <v>6463.84</v>
      </c>
      <c r="K3232" s="167">
        <v>0.95</v>
      </c>
    </row>
    <row r="3233" spans="1:11" x14ac:dyDescent="0.25">
      <c r="A3233" s="153">
        <v>3229</v>
      </c>
      <c r="B3233" s="154" t="s">
        <v>3700</v>
      </c>
      <c r="C3233" s="154" t="s">
        <v>254</v>
      </c>
      <c r="D3233" s="154" t="s">
        <v>255</v>
      </c>
      <c r="E3233" s="155" t="s">
        <v>352</v>
      </c>
      <c r="F3233" s="156">
        <v>16125</v>
      </c>
      <c r="G3233" s="155" t="s">
        <v>295</v>
      </c>
      <c r="H3233" s="155" t="s">
        <v>304</v>
      </c>
      <c r="I3233" s="157">
        <v>42216</v>
      </c>
      <c r="J3233" s="156">
        <v>14327</v>
      </c>
      <c r="K3233" s="167">
        <v>0.95</v>
      </c>
    </row>
    <row r="3234" spans="1:11" x14ac:dyDescent="0.25">
      <c r="A3234" s="153">
        <v>3230</v>
      </c>
      <c r="B3234" s="154" t="s">
        <v>3701</v>
      </c>
      <c r="C3234" s="154" t="s">
        <v>254</v>
      </c>
      <c r="D3234" s="154" t="s">
        <v>255</v>
      </c>
      <c r="E3234" s="155" t="s">
        <v>352</v>
      </c>
      <c r="F3234" s="156">
        <v>1375</v>
      </c>
      <c r="G3234" s="155" t="s">
        <v>295</v>
      </c>
      <c r="H3234" s="155" t="s">
        <v>304</v>
      </c>
      <c r="I3234" s="157">
        <v>42209</v>
      </c>
      <c r="J3234" s="156">
        <v>1221.69</v>
      </c>
      <c r="K3234" s="167">
        <v>0.95</v>
      </c>
    </row>
    <row r="3235" spans="1:11" x14ac:dyDescent="0.25">
      <c r="A3235" s="153">
        <v>3231</v>
      </c>
      <c r="B3235" s="154" t="s">
        <v>3702</v>
      </c>
      <c r="C3235" s="154" t="s">
        <v>260</v>
      </c>
      <c r="D3235" s="154" t="s">
        <v>255</v>
      </c>
      <c r="E3235" s="155">
        <v>42157</v>
      </c>
      <c r="F3235" s="156">
        <v>6750</v>
      </c>
      <c r="G3235" s="155" t="s">
        <v>295</v>
      </c>
      <c r="H3235" s="155" t="s">
        <v>300</v>
      </c>
      <c r="I3235" s="157">
        <v>42207</v>
      </c>
      <c r="J3235" s="156">
        <v>6334.87</v>
      </c>
      <c r="K3235" s="167">
        <v>1</v>
      </c>
    </row>
    <row r="3236" spans="1:11" x14ac:dyDescent="0.25">
      <c r="A3236" s="153">
        <v>3232</v>
      </c>
      <c r="B3236" s="154" t="s">
        <v>3703</v>
      </c>
      <c r="C3236" s="154" t="s">
        <v>260</v>
      </c>
      <c r="D3236" s="154" t="s">
        <v>255</v>
      </c>
      <c r="E3236" s="155">
        <v>42181</v>
      </c>
      <c r="F3236" s="156">
        <v>6975</v>
      </c>
      <c r="G3236" s="155" t="s">
        <v>295</v>
      </c>
      <c r="H3236" s="155" t="s">
        <v>321</v>
      </c>
      <c r="I3236" s="157">
        <v>42291</v>
      </c>
      <c r="J3236" s="156">
        <v>6975</v>
      </c>
      <c r="K3236" s="167">
        <v>1.07</v>
      </c>
    </row>
    <row r="3237" spans="1:11" x14ac:dyDescent="0.25">
      <c r="A3237" s="153">
        <v>3233</v>
      </c>
      <c r="B3237" s="154" t="s">
        <v>3704</v>
      </c>
      <c r="C3237" s="154" t="s">
        <v>254</v>
      </c>
      <c r="D3237" s="154" t="s">
        <v>255</v>
      </c>
      <c r="E3237" s="155" t="s">
        <v>352</v>
      </c>
      <c r="F3237" s="156">
        <v>28125</v>
      </c>
      <c r="G3237" s="155" t="s">
        <v>295</v>
      </c>
      <c r="H3237" s="155" t="s">
        <v>304</v>
      </c>
      <c r="I3237" s="157">
        <v>42209</v>
      </c>
      <c r="J3237" s="156">
        <v>24989.06</v>
      </c>
      <c r="K3237" s="167">
        <v>0.95</v>
      </c>
    </row>
    <row r="3238" spans="1:11" x14ac:dyDescent="0.25">
      <c r="A3238" s="153">
        <v>3234</v>
      </c>
      <c r="B3238" s="154" t="s">
        <v>3705</v>
      </c>
      <c r="C3238" s="154" t="s">
        <v>254</v>
      </c>
      <c r="D3238" s="154" t="s">
        <v>255</v>
      </c>
      <c r="E3238" s="155" t="s">
        <v>352</v>
      </c>
      <c r="F3238" s="156">
        <v>21425</v>
      </c>
      <c r="G3238" s="155" t="s">
        <v>295</v>
      </c>
      <c r="H3238" s="155" t="s">
        <v>304</v>
      </c>
      <c r="I3238" s="157">
        <v>42209</v>
      </c>
      <c r="J3238" s="156">
        <v>19036.11</v>
      </c>
      <c r="K3238" s="167">
        <v>0.95</v>
      </c>
    </row>
    <row r="3239" spans="1:11" x14ac:dyDescent="0.25">
      <c r="A3239" s="153">
        <v>3235</v>
      </c>
      <c r="B3239" s="154" t="s">
        <v>3706</v>
      </c>
      <c r="C3239" s="154" t="s">
        <v>254</v>
      </c>
      <c r="D3239" s="154" t="s">
        <v>255</v>
      </c>
      <c r="E3239" s="155" t="s">
        <v>352</v>
      </c>
      <c r="F3239" s="156">
        <v>13275</v>
      </c>
      <c r="G3239" s="155" t="s">
        <v>295</v>
      </c>
      <c r="H3239" s="155" t="s">
        <v>320</v>
      </c>
      <c r="I3239" s="157">
        <v>42212</v>
      </c>
      <c r="J3239" s="156">
        <v>11794.83</v>
      </c>
      <c r="K3239" s="167">
        <v>0.95</v>
      </c>
    </row>
    <row r="3240" spans="1:11" x14ac:dyDescent="0.25">
      <c r="A3240" s="153">
        <v>3236</v>
      </c>
      <c r="B3240" s="154" t="s">
        <v>3707</v>
      </c>
      <c r="C3240" s="154" t="s">
        <v>294</v>
      </c>
      <c r="D3240" s="154" t="s">
        <v>255</v>
      </c>
      <c r="E3240" s="155" t="s">
        <v>352</v>
      </c>
      <c r="F3240" s="156">
        <v>4725</v>
      </c>
      <c r="G3240" s="155" t="s">
        <v>295</v>
      </c>
      <c r="H3240" s="155" t="s">
        <v>312</v>
      </c>
      <c r="I3240" s="157" t="s">
        <v>253</v>
      </c>
      <c r="J3240" s="156">
        <v>0</v>
      </c>
      <c r="K3240" s="167">
        <v>0</v>
      </c>
    </row>
    <row r="3241" spans="1:11" x14ac:dyDescent="0.25">
      <c r="A3241" s="153">
        <v>3237</v>
      </c>
      <c r="B3241" s="154" t="s">
        <v>3708</v>
      </c>
      <c r="C3241" s="154" t="s">
        <v>294</v>
      </c>
      <c r="D3241" s="154" t="s">
        <v>255</v>
      </c>
      <c r="E3241" s="155">
        <v>42187</v>
      </c>
      <c r="F3241" s="156">
        <v>5250</v>
      </c>
      <c r="G3241" s="155" t="s">
        <v>295</v>
      </c>
      <c r="H3241" s="155" t="s">
        <v>297</v>
      </c>
      <c r="I3241" s="157">
        <v>42213</v>
      </c>
      <c r="J3241" s="156">
        <v>4664.63</v>
      </c>
      <c r="K3241" s="167">
        <v>0.95</v>
      </c>
    </row>
    <row r="3242" spans="1:11" x14ac:dyDescent="0.25">
      <c r="A3242" s="153">
        <v>3238</v>
      </c>
      <c r="B3242" s="154" t="s">
        <v>3709</v>
      </c>
      <c r="C3242" s="154" t="s">
        <v>254</v>
      </c>
      <c r="D3242" s="154" t="s">
        <v>255</v>
      </c>
      <c r="E3242" s="155" t="s">
        <v>352</v>
      </c>
      <c r="F3242" s="156">
        <v>5850</v>
      </c>
      <c r="G3242" s="155" t="s">
        <v>295</v>
      </c>
      <c r="H3242" s="155" t="s">
        <v>304</v>
      </c>
      <c r="I3242" s="157">
        <v>42305</v>
      </c>
      <c r="J3242" s="156">
        <v>5197.7299999999996</v>
      </c>
      <c r="K3242" s="167">
        <v>0.95</v>
      </c>
    </row>
    <row r="3243" spans="1:11" x14ac:dyDescent="0.25">
      <c r="A3243" s="153">
        <v>3239</v>
      </c>
      <c r="B3243" s="154" t="s">
        <v>3710</v>
      </c>
      <c r="C3243" s="154" t="s">
        <v>260</v>
      </c>
      <c r="D3243" s="154" t="s">
        <v>255</v>
      </c>
      <c r="E3243" s="155">
        <v>42144</v>
      </c>
      <c r="F3243" s="156">
        <v>73050</v>
      </c>
      <c r="G3243" s="155" t="s">
        <v>295</v>
      </c>
      <c r="H3243" s="155" t="s">
        <v>304</v>
      </c>
      <c r="I3243" s="157">
        <v>42216</v>
      </c>
      <c r="J3243" s="156">
        <v>64904.93</v>
      </c>
      <c r="K3243" s="167">
        <v>0.95</v>
      </c>
    </row>
    <row r="3244" spans="1:11" x14ac:dyDescent="0.25">
      <c r="A3244" s="153">
        <v>3240</v>
      </c>
      <c r="B3244" s="154" t="s">
        <v>3711</v>
      </c>
      <c r="C3244" s="154" t="s">
        <v>260</v>
      </c>
      <c r="D3244" s="154" t="s">
        <v>255</v>
      </c>
      <c r="E3244" s="155">
        <v>42121</v>
      </c>
      <c r="F3244" s="156">
        <v>8175</v>
      </c>
      <c r="G3244" s="155" t="s">
        <v>295</v>
      </c>
      <c r="H3244" s="155" t="s">
        <v>297</v>
      </c>
      <c r="I3244" s="157">
        <v>42213</v>
      </c>
      <c r="J3244" s="156">
        <v>7263.49</v>
      </c>
      <c r="K3244" s="167">
        <v>0.95</v>
      </c>
    </row>
    <row r="3245" spans="1:11" x14ac:dyDescent="0.25">
      <c r="A3245" s="153">
        <v>3241</v>
      </c>
      <c r="B3245" s="154" t="s">
        <v>3712</v>
      </c>
      <c r="C3245" s="154" t="s">
        <v>260</v>
      </c>
      <c r="D3245" s="154" t="s">
        <v>255</v>
      </c>
      <c r="E3245" s="155">
        <v>42066</v>
      </c>
      <c r="F3245" s="156">
        <v>13875</v>
      </c>
      <c r="G3245" s="155" t="s">
        <v>295</v>
      </c>
      <c r="H3245" s="155" t="s">
        <v>297</v>
      </c>
      <c r="I3245" s="157">
        <v>42221</v>
      </c>
      <c r="J3245" s="156">
        <v>12327.94</v>
      </c>
      <c r="K3245" s="167">
        <v>0.95</v>
      </c>
    </row>
    <row r="3246" spans="1:11" x14ac:dyDescent="0.25">
      <c r="A3246" s="153">
        <v>3242</v>
      </c>
      <c r="B3246" s="154" t="s">
        <v>3713</v>
      </c>
      <c r="C3246" s="154" t="s">
        <v>294</v>
      </c>
      <c r="D3246" s="154" t="s">
        <v>255</v>
      </c>
      <c r="E3246" s="155" t="s">
        <v>352</v>
      </c>
      <c r="F3246" s="156">
        <v>7650</v>
      </c>
      <c r="G3246" s="155" t="s">
        <v>295</v>
      </c>
      <c r="H3246" s="155" t="s">
        <v>304</v>
      </c>
      <c r="I3246" s="157">
        <v>42312</v>
      </c>
      <c r="J3246" s="156">
        <v>6797.02</v>
      </c>
      <c r="K3246" s="167">
        <v>0.95</v>
      </c>
    </row>
    <row r="3247" spans="1:11" x14ac:dyDescent="0.25">
      <c r="A3247" s="153">
        <v>3243</v>
      </c>
      <c r="B3247" s="154" t="s">
        <v>3714</v>
      </c>
      <c r="C3247" s="154" t="s">
        <v>294</v>
      </c>
      <c r="D3247" s="154" t="s">
        <v>255</v>
      </c>
      <c r="E3247" s="155">
        <v>42081</v>
      </c>
      <c r="F3247" s="156">
        <v>17550</v>
      </c>
      <c r="G3247" s="155" t="s">
        <v>295</v>
      </c>
      <c r="H3247" s="155" t="s">
        <v>297</v>
      </c>
      <c r="I3247" s="157">
        <v>42247</v>
      </c>
      <c r="J3247" s="156">
        <v>15593.18</v>
      </c>
      <c r="K3247" s="167">
        <v>0.95</v>
      </c>
    </row>
    <row r="3248" spans="1:11" x14ac:dyDescent="0.25">
      <c r="A3248" s="153">
        <v>3244</v>
      </c>
      <c r="B3248" s="154" t="s">
        <v>3715</v>
      </c>
      <c r="C3248" s="154" t="s">
        <v>260</v>
      </c>
      <c r="D3248" s="154" t="s">
        <v>255</v>
      </c>
      <c r="E3248" s="155">
        <v>42081</v>
      </c>
      <c r="F3248" s="156">
        <v>10875</v>
      </c>
      <c r="G3248" s="155" t="s">
        <v>295</v>
      </c>
      <c r="H3248" s="155" t="s">
        <v>315</v>
      </c>
      <c r="I3248" s="157">
        <v>42233</v>
      </c>
      <c r="J3248" s="156">
        <v>9662.4500000000007</v>
      </c>
      <c r="K3248" s="167">
        <v>0.95</v>
      </c>
    </row>
    <row r="3249" spans="1:11" x14ac:dyDescent="0.25">
      <c r="A3249" s="153">
        <v>3245</v>
      </c>
      <c r="B3249" s="154" t="s">
        <v>3716</v>
      </c>
      <c r="C3249" s="154" t="s">
        <v>294</v>
      </c>
      <c r="D3249" s="154" t="s">
        <v>255</v>
      </c>
      <c r="E3249" s="155">
        <v>42153</v>
      </c>
      <c r="F3249" s="156">
        <v>6525</v>
      </c>
      <c r="G3249" s="155" t="s">
        <v>295</v>
      </c>
      <c r="H3249" s="155" t="s">
        <v>321</v>
      </c>
      <c r="I3249" s="157">
        <v>42282</v>
      </c>
      <c r="J3249" s="156">
        <v>6525</v>
      </c>
      <c r="K3249" s="167">
        <v>1.07</v>
      </c>
    </row>
    <row r="3250" spans="1:11" x14ac:dyDescent="0.25">
      <c r="A3250" s="153">
        <v>3246</v>
      </c>
      <c r="B3250" s="154" t="s">
        <v>3717</v>
      </c>
      <c r="C3250" s="154" t="s">
        <v>294</v>
      </c>
      <c r="D3250" s="154" t="s">
        <v>255</v>
      </c>
      <c r="E3250" s="155">
        <v>42037</v>
      </c>
      <c r="F3250" s="156">
        <v>14625</v>
      </c>
      <c r="G3250" s="155" t="s">
        <v>295</v>
      </c>
      <c r="H3250" s="155" t="s">
        <v>300</v>
      </c>
      <c r="I3250" s="157">
        <v>42215</v>
      </c>
      <c r="J3250" s="156">
        <v>13725.56</v>
      </c>
      <c r="K3250" s="167">
        <v>1</v>
      </c>
    </row>
    <row r="3251" spans="1:11" x14ac:dyDescent="0.25">
      <c r="A3251" s="153">
        <v>3247</v>
      </c>
      <c r="B3251" s="154" t="s">
        <v>3718</v>
      </c>
      <c r="C3251" s="154" t="s">
        <v>260</v>
      </c>
      <c r="D3251" s="154" t="s">
        <v>255</v>
      </c>
      <c r="E3251" s="155">
        <v>42037</v>
      </c>
      <c r="F3251" s="156">
        <v>12675</v>
      </c>
      <c r="G3251" s="155" t="s">
        <v>295</v>
      </c>
      <c r="H3251" s="155" t="s">
        <v>300</v>
      </c>
      <c r="I3251" s="157">
        <v>42214</v>
      </c>
      <c r="J3251" s="156">
        <v>11895.91</v>
      </c>
      <c r="K3251" s="167">
        <v>1</v>
      </c>
    </row>
    <row r="3252" spans="1:11" x14ac:dyDescent="0.25">
      <c r="A3252" s="153">
        <v>3248</v>
      </c>
      <c r="B3252" s="154" t="s">
        <v>3719</v>
      </c>
      <c r="C3252" s="154" t="s">
        <v>260</v>
      </c>
      <c r="D3252" s="154" t="s">
        <v>255</v>
      </c>
      <c r="E3252" s="155">
        <v>42027</v>
      </c>
      <c r="F3252" s="156">
        <v>10725</v>
      </c>
      <c r="G3252" s="155" t="s">
        <v>295</v>
      </c>
      <c r="H3252" s="155" t="s">
        <v>320</v>
      </c>
      <c r="I3252" s="157">
        <v>42230</v>
      </c>
      <c r="J3252" s="156">
        <v>9529.16</v>
      </c>
      <c r="K3252" s="167">
        <v>0.95</v>
      </c>
    </row>
    <row r="3253" spans="1:11" x14ac:dyDescent="0.25">
      <c r="A3253" s="153">
        <v>3249</v>
      </c>
      <c r="B3253" s="154" t="s">
        <v>3641</v>
      </c>
      <c r="C3253" s="154" t="s">
        <v>260</v>
      </c>
      <c r="D3253" s="154" t="s">
        <v>255</v>
      </c>
      <c r="E3253" s="155" t="s">
        <v>352</v>
      </c>
      <c r="F3253" s="156">
        <v>2550</v>
      </c>
      <c r="G3253" s="155" t="s">
        <v>295</v>
      </c>
      <c r="H3253" s="155" t="s">
        <v>74</v>
      </c>
      <c r="I3253" s="157">
        <v>42222</v>
      </c>
      <c r="J3253" s="156">
        <v>2265.6799999999998</v>
      </c>
      <c r="K3253" s="167">
        <v>0.95</v>
      </c>
    </row>
    <row r="3254" spans="1:11" x14ac:dyDescent="0.25">
      <c r="A3254" s="153">
        <v>3250</v>
      </c>
      <c r="B3254" s="154" t="s">
        <v>3720</v>
      </c>
      <c r="C3254" s="154" t="s">
        <v>260</v>
      </c>
      <c r="D3254" s="154" t="s">
        <v>255</v>
      </c>
      <c r="E3254" s="155">
        <v>42191</v>
      </c>
      <c r="F3254" s="156">
        <v>9675</v>
      </c>
      <c r="G3254" s="155" t="s">
        <v>295</v>
      </c>
      <c r="H3254" s="155" t="s">
        <v>324</v>
      </c>
      <c r="I3254" s="157">
        <v>42219</v>
      </c>
      <c r="J3254" s="156">
        <v>8596.24</v>
      </c>
      <c r="K3254" s="167">
        <v>0.95</v>
      </c>
    </row>
    <row r="3255" spans="1:11" x14ac:dyDescent="0.25">
      <c r="A3255" s="153">
        <v>3251</v>
      </c>
      <c r="B3255" s="154" t="s">
        <v>253</v>
      </c>
      <c r="C3255" s="154" t="s">
        <v>254</v>
      </c>
      <c r="D3255" s="154" t="s">
        <v>255</v>
      </c>
      <c r="E3255" s="155" t="s">
        <v>253</v>
      </c>
      <c r="F3255" s="156" t="s">
        <v>253</v>
      </c>
      <c r="G3255" s="155" t="s">
        <v>295</v>
      </c>
      <c r="H3255" s="155" t="s">
        <v>253</v>
      </c>
      <c r="I3255" s="157" t="s">
        <v>253</v>
      </c>
      <c r="J3255" s="156" t="s">
        <v>253</v>
      </c>
      <c r="K3255" s="167" t="s">
        <v>253</v>
      </c>
    </row>
    <row r="3256" spans="1:11" x14ac:dyDescent="0.25">
      <c r="A3256" s="153">
        <v>3252</v>
      </c>
      <c r="B3256" s="154" t="s">
        <v>253</v>
      </c>
      <c r="C3256" s="154" t="s">
        <v>254</v>
      </c>
      <c r="D3256" s="154" t="s">
        <v>255</v>
      </c>
      <c r="E3256" s="155" t="s">
        <v>253</v>
      </c>
      <c r="F3256" s="156" t="s">
        <v>253</v>
      </c>
      <c r="G3256" s="155" t="s">
        <v>295</v>
      </c>
      <c r="H3256" s="155" t="s">
        <v>253</v>
      </c>
      <c r="I3256" s="157" t="s">
        <v>253</v>
      </c>
      <c r="J3256" s="156" t="s">
        <v>253</v>
      </c>
      <c r="K3256" s="167" t="s">
        <v>253</v>
      </c>
    </row>
    <row r="3257" spans="1:11" x14ac:dyDescent="0.25">
      <c r="A3257" s="153">
        <v>3253</v>
      </c>
      <c r="B3257" s="154" t="s">
        <v>3721</v>
      </c>
      <c r="C3257" s="154" t="s">
        <v>294</v>
      </c>
      <c r="D3257" s="154" t="s">
        <v>255</v>
      </c>
      <c r="E3257" s="155">
        <v>41982</v>
      </c>
      <c r="F3257" s="156">
        <v>3525</v>
      </c>
      <c r="G3257" s="155" t="s">
        <v>295</v>
      </c>
      <c r="H3257" s="155" t="s">
        <v>309</v>
      </c>
      <c r="I3257" s="157">
        <v>42240</v>
      </c>
      <c r="J3257" s="156">
        <v>3131.96</v>
      </c>
      <c r="K3257" s="167">
        <v>0.95</v>
      </c>
    </row>
    <row r="3258" spans="1:11" x14ac:dyDescent="0.25">
      <c r="A3258" s="153">
        <v>3254</v>
      </c>
      <c r="B3258" s="154" t="s">
        <v>3722</v>
      </c>
      <c r="C3258" s="154" t="s">
        <v>294</v>
      </c>
      <c r="D3258" s="154" t="s">
        <v>255</v>
      </c>
      <c r="E3258" s="155">
        <v>42146</v>
      </c>
      <c r="F3258" s="156">
        <v>7375</v>
      </c>
      <c r="G3258" s="155" t="s">
        <v>295</v>
      </c>
      <c r="H3258" s="155" t="s">
        <v>322</v>
      </c>
      <c r="I3258" s="157">
        <v>42270</v>
      </c>
      <c r="J3258" s="156">
        <v>6552.68</v>
      </c>
      <c r="K3258" s="167">
        <v>0.95</v>
      </c>
    </row>
    <row r="3259" spans="1:11" x14ac:dyDescent="0.25">
      <c r="A3259" s="153">
        <v>3255</v>
      </c>
      <c r="B3259" s="154" t="s">
        <v>3723</v>
      </c>
      <c r="C3259" s="154" t="s">
        <v>294</v>
      </c>
      <c r="D3259" s="154" t="s">
        <v>255</v>
      </c>
      <c r="E3259" s="155">
        <v>42193</v>
      </c>
      <c r="F3259" s="156">
        <v>7687.5</v>
      </c>
      <c r="G3259" s="155" t="s">
        <v>295</v>
      </c>
      <c r="H3259" s="155" t="s">
        <v>322</v>
      </c>
      <c r="I3259" s="157">
        <v>42270</v>
      </c>
      <c r="J3259" s="156">
        <v>6830.34</v>
      </c>
      <c r="K3259" s="167">
        <v>0.95</v>
      </c>
    </row>
    <row r="3260" spans="1:11" x14ac:dyDescent="0.25">
      <c r="A3260" s="153">
        <v>3256</v>
      </c>
      <c r="B3260" s="154" t="s">
        <v>3724</v>
      </c>
      <c r="C3260" s="154" t="s">
        <v>260</v>
      </c>
      <c r="D3260" s="154" t="s">
        <v>255</v>
      </c>
      <c r="E3260" s="155">
        <v>42076</v>
      </c>
      <c r="F3260" s="156">
        <v>38460</v>
      </c>
      <c r="G3260" s="155" t="s">
        <v>295</v>
      </c>
      <c r="H3260" s="155" t="s">
        <v>297</v>
      </c>
      <c r="I3260" s="157">
        <v>42248</v>
      </c>
      <c r="J3260" s="156">
        <v>34171.71</v>
      </c>
      <c r="K3260" s="167">
        <v>0.95</v>
      </c>
    </row>
    <row r="3261" spans="1:11" x14ac:dyDescent="0.25">
      <c r="A3261" s="153">
        <v>3257</v>
      </c>
      <c r="B3261" s="154" t="s">
        <v>3725</v>
      </c>
      <c r="C3261" s="154" t="s">
        <v>276</v>
      </c>
      <c r="D3261" s="154" t="s">
        <v>255</v>
      </c>
      <c r="E3261" s="155">
        <v>42118</v>
      </c>
      <c r="F3261" s="156">
        <v>18950</v>
      </c>
      <c r="G3261" s="155" t="s">
        <v>295</v>
      </c>
      <c r="H3261" s="155" t="s">
        <v>297</v>
      </c>
      <c r="I3261" s="157">
        <v>42482</v>
      </c>
      <c r="J3261" s="156">
        <v>17405.57</v>
      </c>
      <c r="K3261" s="167">
        <v>0.98</v>
      </c>
    </row>
    <row r="3262" spans="1:11" x14ac:dyDescent="0.25">
      <c r="A3262" s="153">
        <v>3258</v>
      </c>
      <c r="B3262" s="154" t="s">
        <v>3726</v>
      </c>
      <c r="C3262" s="154" t="s">
        <v>260</v>
      </c>
      <c r="D3262" s="154" t="s">
        <v>255</v>
      </c>
      <c r="E3262" s="155" t="s">
        <v>352</v>
      </c>
      <c r="F3262" s="156">
        <v>7950</v>
      </c>
      <c r="G3262" s="155" t="s">
        <v>295</v>
      </c>
      <c r="H3262" s="155" t="s">
        <v>300</v>
      </c>
      <c r="I3262" s="157">
        <v>42221</v>
      </c>
      <c r="J3262" s="156">
        <v>7461.07</v>
      </c>
      <c r="K3262" s="167">
        <v>1</v>
      </c>
    </row>
    <row r="3263" spans="1:11" x14ac:dyDescent="0.25">
      <c r="A3263" s="153">
        <v>3259</v>
      </c>
      <c r="B3263" s="154" t="s">
        <v>253</v>
      </c>
      <c r="C3263" s="154" t="s">
        <v>254</v>
      </c>
      <c r="D3263" s="154" t="s">
        <v>255</v>
      </c>
      <c r="E3263" s="155" t="s">
        <v>253</v>
      </c>
      <c r="F3263" s="156" t="s">
        <v>253</v>
      </c>
      <c r="G3263" s="155" t="s">
        <v>295</v>
      </c>
      <c r="H3263" s="155" t="s">
        <v>253</v>
      </c>
      <c r="I3263" s="157" t="s">
        <v>253</v>
      </c>
      <c r="J3263" s="156" t="s">
        <v>253</v>
      </c>
      <c r="K3263" s="167" t="s">
        <v>253</v>
      </c>
    </row>
    <row r="3264" spans="1:11" x14ac:dyDescent="0.25">
      <c r="A3264" s="153">
        <v>3260</v>
      </c>
      <c r="B3264" s="154" t="s">
        <v>3727</v>
      </c>
      <c r="C3264" s="154" t="s">
        <v>254</v>
      </c>
      <c r="D3264" s="154" t="s">
        <v>255</v>
      </c>
      <c r="E3264" s="155" t="s">
        <v>352</v>
      </c>
      <c r="F3264" s="156">
        <v>37950</v>
      </c>
      <c r="G3264" s="155" t="s">
        <v>295</v>
      </c>
      <c r="H3264" s="155" t="s">
        <v>300</v>
      </c>
      <c r="I3264" s="157">
        <v>42227</v>
      </c>
      <c r="J3264" s="156">
        <v>35616.080000000002</v>
      </c>
      <c r="K3264" s="167">
        <v>1</v>
      </c>
    </row>
    <row r="3265" spans="1:11" x14ac:dyDescent="0.25">
      <c r="A3265" s="153">
        <v>3261</v>
      </c>
      <c r="B3265" s="154" t="s">
        <v>3728</v>
      </c>
      <c r="C3265" s="154" t="s">
        <v>254</v>
      </c>
      <c r="D3265" s="154" t="s">
        <v>255</v>
      </c>
      <c r="E3265" s="155" t="s">
        <v>352</v>
      </c>
      <c r="F3265" s="156">
        <v>31800</v>
      </c>
      <c r="G3265" s="155" t="s">
        <v>295</v>
      </c>
      <c r="H3265" s="155" t="s">
        <v>300</v>
      </c>
      <c r="I3265" s="157">
        <v>42227</v>
      </c>
      <c r="J3265" s="156">
        <v>29844.3</v>
      </c>
      <c r="K3265" s="167">
        <v>1</v>
      </c>
    </row>
    <row r="3266" spans="1:11" x14ac:dyDescent="0.25">
      <c r="A3266" s="153">
        <v>3262</v>
      </c>
      <c r="B3266" s="154" t="s">
        <v>3729</v>
      </c>
      <c r="C3266" s="154" t="s">
        <v>254</v>
      </c>
      <c r="D3266" s="154" t="s">
        <v>255</v>
      </c>
      <c r="E3266" s="155" t="s">
        <v>352</v>
      </c>
      <c r="F3266" s="156">
        <v>4575</v>
      </c>
      <c r="G3266" s="155" t="s">
        <v>295</v>
      </c>
      <c r="H3266" s="155" t="s">
        <v>297</v>
      </c>
      <c r="I3266" s="157">
        <v>42299</v>
      </c>
      <c r="J3266" s="156">
        <v>4064.88</v>
      </c>
      <c r="K3266" s="167">
        <v>0.95</v>
      </c>
    </row>
    <row r="3267" spans="1:11" x14ac:dyDescent="0.25">
      <c r="A3267" s="153">
        <v>3263</v>
      </c>
      <c r="B3267" s="154" t="s">
        <v>3730</v>
      </c>
      <c r="C3267" s="154" t="s">
        <v>260</v>
      </c>
      <c r="D3267" s="154" t="s">
        <v>255</v>
      </c>
      <c r="E3267" s="155">
        <v>42202</v>
      </c>
      <c r="F3267" s="156">
        <v>12225</v>
      </c>
      <c r="G3267" s="155" t="s">
        <v>295</v>
      </c>
      <c r="H3267" s="155" t="s">
        <v>297</v>
      </c>
      <c r="I3267" s="157">
        <v>42229</v>
      </c>
      <c r="J3267" s="156">
        <v>10861.91</v>
      </c>
      <c r="K3267" s="167">
        <v>0.95</v>
      </c>
    </row>
    <row r="3268" spans="1:11" x14ac:dyDescent="0.25">
      <c r="A3268" s="153">
        <v>3264</v>
      </c>
      <c r="B3268" s="154" t="s">
        <v>3731</v>
      </c>
      <c r="C3268" s="154" t="s">
        <v>254</v>
      </c>
      <c r="D3268" s="154" t="s">
        <v>255</v>
      </c>
      <c r="E3268" s="155" t="s">
        <v>352</v>
      </c>
      <c r="F3268" s="156">
        <v>145671.25</v>
      </c>
      <c r="G3268" s="155" t="s">
        <v>295</v>
      </c>
      <c r="H3268" s="155" t="s">
        <v>304</v>
      </c>
      <c r="I3268" s="157">
        <v>42233</v>
      </c>
      <c r="J3268" s="156">
        <v>129428.92</v>
      </c>
      <c r="K3268" s="167">
        <v>0.95</v>
      </c>
    </row>
    <row r="3269" spans="1:11" x14ac:dyDescent="0.25">
      <c r="A3269" s="153">
        <v>3265</v>
      </c>
      <c r="B3269" s="154" t="s">
        <v>3732</v>
      </c>
      <c r="C3269" s="154" t="s">
        <v>276</v>
      </c>
      <c r="D3269" s="154" t="s">
        <v>255</v>
      </c>
      <c r="E3269" s="155" t="s">
        <v>352</v>
      </c>
      <c r="F3269" s="156">
        <v>9425</v>
      </c>
      <c r="G3269" s="155" t="s">
        <v>295</v>
      </c>
      <c r="H3269" s="155" t="s">
        <v>304</v>
      </c>
      <c r="I3269" s="157">
        <v>42226</v>
      </c>
      <c r="J3269" s="156">
        <v>8374.41</v>
      </c>
      <c r="K3269" s="167">
        <v>0.95</v>
      </c>
    </row>
    <row r="3270" spans="1:11" x14ac:dyDescent="0.25">
      <c r="A3270" s="153">
        <v>3266</v>
      </c>
      <c r="B3270" s="154" t="s">
        <v>3733</v>
      </c>
      <c r="C3270" s="154" t="s">
        <v>294</v>
      </c>
      <c r="D3270" s="154" t="s">
        <v>255</v>
      </c>
      <c r="E3270" s="155">
        <v>42158</v>
      </c>
      <c r="F3270" s="156">
        <v>6225</v>
      </c>
      <c r="G3270" s="155" t="s">
        <v>295</v>
      </c>
      <c r="H3270" s="155" t="s">
        <v>297</v>
      </c>
      <c r="I3270" s="157">
        <v>42243</v>
      </c>
      <c r="J3270" s="156">
        <v>5530.91</v>
      </c>
      <c r="K3270" s="167">
        <v>0.95</v>
      </c>
    </row>
    <row r="3271" spans="1:11" x14ac:dyDescent="0.25">
      <c r="A3271" s="153">
        <v>3267</v>
      </c>
      <c r="B3271" s="154" t="s">
        <v>3593</v>
      </c>
      <c r="C3271" s="154" t="s">
        <v>294</v>
      </c>
      <c r="D3271" s="154" t="s">
        <v>255</v>
      </c>
      <c r="E3271" s="155" t="s">
        <v>352</v>
      </c>
      <c r="F3271" s="156">
        <v>9062.5</v>
      </c>
      <c r="G3271" s="155" t="s">
        <v>295</v>
      </c>
      <c r="H3271" s="155" t="s">
        <v>322</v>
      </c>
      <c r="I3271" s="157">
        <v>42255</v>
      </c>
      <c r="J3271" s="156">
        <v>8052.02</v>
      </c>
      <c r="K3271" s="167">
        <v>0.95</v>
      </c>
    </row>
    <row r="3272" spans="1:11" x14ac:dyDescent="0.25">
      <c r="A3272" s="153">
        <v>3268</v>
      </c>
      <c r="B3272" s="154" t="s">
        <v>3734</v>
      </c>
      <c r="C3272" s="154" t="s">
        <v>254</v>
      </c>
      <c r="D3272" s="154" t="s">
        <v>255</v>
      </c>
      <c r="E3272" s="155" t="s">
        <v>352</v>
      </c>
      <c r="F3272" s="156">
        <v>825</v>
      </c>
      <c r="G3272" s="155" t="s">
        <v>295</v>
      </c>
      <c r="H3272" s="155" t="s">
        <v>297</v>
      </c>
      <c r="I3272" s="157" t="s">
        <v>253</v>
      </c>
      <c r="J3272" s="156">
        <v>0</v>
      </c>
      <c r="K3272" s="167">
        <v>0</v>
      </c>
    </row>
    <row r="3273" spans="1:11" x14ac:dyDescent="0.25">
      <c r="A3273" s="153">
        <v>3269</v>
      </c>
      <c r="B3273" s="154" t="s">
        <v>3735</v>
      </c>
      <c r="C3273" s="154" t="s">
        <v>260</v>
      </c>
      <c r="D3273" s="154" t="s">
        <v>255</v>
      </c>
      <c r="E3273" s="155">
        <v>42164</v>
      </c>
      <c r="F3273" s="156">
        <v>6600</v>
      </c>
      <c r="G3273" s="155" t="s">
        <v>295</v>
      </c>
      <c r="H3273" s="155" t="s">
        <v>309</v>
      </c>
      <c r="I3273" s="157">
        <v>42233</v>
      </c>
      <c r="J3273" s="156">
        <v>5864.1</v>
      </c>
      <c r="K3273" s="167">
        <v>0.95</v>
      </c>
    </row>
    <row r="3274" spans="1:11" x14ac:dyDescent="0.25">
      <c r="A3274" s="153">
        <v>3270</v>
      </c>
      <c r="B3274" s="154" t="s">
        <v>3736</v>
      </c>
      <c r="C3274" s="154" t="s">
        <v>276</v>
      </c>
      <c r="D3274" s="154" t="s">
        <v>255</v>
      </c>
      <c r="E3274" s="155">
        <v>42101</v>
      </c>
      <c r="F3274" s="156">
        <v>7125</v>
      </c>
      <c r="G3274" s="155" t="s">
        <v>295</v>
      </c>
      <c r="H3274" s="155" t="s">
        <v>321</v>
      </c>
      <c r="I3274" s="157">
        <v>42472</v>
      </c>
      <c r="J3274" s="156">
        <v>7125</v>
      </c>
      <c r="K3274" s="167">
        <v>1.07</v>
      </c>
    </row>
    <row r="3275" spans="1:11" x14ac:dyDescent="0.25">
      <c r="A3275" s="153">
        <v>3271</v>
      </c>
      <c r="B3275" s="154" t="s">
        <v>3737</v>
      </c>
      <c r="C3275" s="154" t="s">
        <v>254</v>
      </c>
      <c r="D3275" s="154" t="s">
        <v>255</v>
      </c>
      <c r="E3275" s="155" t="s">
        <v>352</v>
      </c>
      <c r="F3275" s="156">
        <v>9270.83</v>
      </c>
      <c r="G3275" s="155" t="s">
        <v>295</v>
      </c>
      <c r="H3275" s="155" t="s">
        <v>309</v>
      </c>
      <c r="I3275" s="157" t="s">
        <v>253</v>
      </c>
      <c r="J3275" s="156">
        <v>0</v>
      </c>
      <c r="K3275" s="167">
        <v>0</v>
      </c>
    </row>
    <row r="3276" spans="1:11" x14ac:dyDescent="0.25">
      <c r="A3276" s="153">
        <v>3272</v>
      </c>
      <c r="B3276" s="154" t="s">
        <v>3738</v>
      </c>
      <c r="C3276" s="154" t="s">
        <v>260</v>
      </c>
      <c r="D3276" s="154" t="s">
        <v>255</v>
      </c>
      <c r="E3276" s="155">
        <v>42175</v>
      </c>
      <c r="F3276" s="156">
        <v>5475</v>
      </c>
      <c r="G3276" s="155" t="s">
        <v>295</v>
      </c>
      <c r="H3276" s="155" t="s">
        <v>297</v>
      </c>
      <c r="I3276" s="157">
        <v>42248</v>
      </c>
      <c r="J3276" s="156">
        <v>4864.54</v>
      </c>
      <c r="K3276" s="167">
        <v>0.95</v>
      </c>
    </row>
    <row r="3277" spans="1:11" x14ac:dyDescent="0.25">
      <c r="A3277" s="153">
        <v>3273</v>
      </c>
      <c r="B3277" s="154" t="s">
        <v>3739</v>
      </c>
      <c r="C3277" s="154" t="s">
        <v>276</v>
      </c>
      <c r="D3277" s="154" t="s">
        <v>255</v>
      </c>
      <c r="E3277" s="155" t="s">
        <v>352</v>
      </c>
      <c r="F3277" s="156">
        <v>13275</v>
      </c>
      <c r="G3277" s="155" t="s">
        <v>295</v>
      </c>
      <c r="H3277" s="155" t="s">
        <v>304</v>
      </c>
      <c r="I3277" s="157">
        <v>42230</v>
      </c>
      <c r="J3277" s="156">
        <v>11794.84</v>
      </c>
      <c r="K3277" s="167">
        <v>0.95</v>
      </c>
    </row>
    <row r="3278" spans="1:11" x14ac:dyDescent="0.25">
      <c r="A3278" s="153">
        <v>3274</v>
      </c>
      <c r="B3278" s="154" t="s">
        <v>3740</v>
      </c>
      <c r="C3278" s="154" t="s">
        <v>260</v>
      </c>
      <c r="D3278" s="154" t="s">
        <v>255</v>
      </c>
      <c r="E3278" s="155">
        <v>42146</v>
      </c>
      <c r="F3278" s="156">
        <v>15375</v>
      </c>
      <c r="G3278" s="155" t="s">
        <v>295</v>
      </c>
      <c r="H3278" s="155" t="s">
        <v>321</v>
      </c>
      <c r="I3278" s="157">
        <v>42347</v>
      </c>
      <c r="J3278" s="156">
        <v>15375</v>
      </c>
      <c r="K3278" s="167">
        <v>1.07</v>
      </c>
    </row>
    <row r="3279" spans="1:11" x14ac:dyDescent="0.25">
      <c r="A3279" s="153">
        <v>3275</v>
      </c>
      <c r="B3279" s="154" t="s">
        <v>3741</v>
      </c>
      <c r="C3279" s="154" t="s">
        <v>260</v>
      </c>
      <c r="D3279" s="154" t="s">
        <v>255</v>
      </c>
      <c r="E3279" s="155">
        <v>42111</v>
      </c>
      <c r="F3279" s="156">
        <v>9825</v>
      </c>
      <c r="G3279" s="155" t="s">
        <v>295</v>
      </c>
      <c r="H3279" s="155" t="s">
        <v>324</v>
      </c>
      <c r="I3279" s="157">
        <v>42236</v>
      </c>
      <c r="J3279" s="156">
        <v>8729.51</v>
      </c>
      <c r="K3279" s="167">
        <v>0.95</v>
      </c>
    </row>
    <row r="3280" spans="1:11" x14ac:dyDescent="0.25">
      <c r="A3280" s="153">
        <v>3276</v>
      </c>
      <c r="B3280" s="154" t="s">
        <v>3742</v>
      </c>
      <c r="C3280" s="154" t="s">
        <v>294</v>
      </c>
      <c r="D3280" s="154" t="s">
        <v>255</v>
      </c>
      <c r="E3280" s="155">
        <v>42093</v>
      </c>
      <c r="F3280" s="156">
        <v>15225</v>
      </c>
      <c r="G3280" s="155" t="s">
        <v>295</v>
      </c>
      <c r="H3280" s="155" t="s">
        <v>309</v>
      </c>
      <c r="I3280" s="157">
        <v>42248</v>
      </c>
      <c r="J3280" s="156">
        <v>13527.41</v>
      </c>
      <c r="K3280" s="167">
        <v>0.95</v>
      </c>
    </row>
    <row r="3281" spans="1:11" x14ac:dyDescent="0.25">
      <c r="A3281" s="153">
        <v>3277</v>
      </c>
      <c r="B3281" s="154" t="s">
        <v>3743</v>
      </c>
      <c r="C3281" s="154" t="s">
        <v>254</v>
      </c>
      <c r="D3281" s="154" t="s">
        <v>255</v>
      </c>
      <c r="E3281" s="155" t="s">
        <v>352</v>
      </c>
      <c r="F3281" s="156">
        <v>4800</v>
      </c>
      <c r="G3281" s="155" t="s">
        <v>295</v>
      </c>
      <c r="H3281" s="155" t="s">
        <v>300</v>
      </c>
      <c r="I3281" s="157">
        <v>42230</v>
      </c>
      <c r="J3281" s="156">
        <v>4504.8</v>
      </c>
      <c r="K3281" s="167">
        <v>1</v>
      </c>
    </row>
    <row r="3282" spans="1:11" x14ac:dyDescent="0.25">
      <c r="A3282" s="153">
        <v>3278</v>
      </c>
      <c r="B3282" s="154" t="s">
        <v>3744</v>
      </c>
      <c r="C3282" s="154" t="s">
        <v>294</v>
      </c>
      <c r="D3282" s="154" t="s">
        <v>255</v>
      </c>
      <c r="E3282" s="155">
        <v>42194</v>
      </c>
      <c r="F3282" s="156">
        <v>8100</v>
      </c>
      <c r="G3282" s="155" t="s">
        <v>295</v>
      </c>
      <c r="H3282" s="155" t="s">
        <v>309</v>
      </c>
      <c r="I3282" s="157">
        <v>42251</v>
      </c>
      <c r="J3282" s="156">
        <v>7196.85</v>
      </c>
      <c r="K3282" s="167">
        <v>0.95</v>
      </c>
    </row>
    <row r="3283" spans="1:11" x14ac:dyDescent="0.25">
      <c r="A3283" s="153">
        <v>3279</v>
      </c>
      <c r="B3283" s="154" t="s">
        <v>3745</v>
      </c>
      <c r="C3283" s="154" t="s">
        <v>294</v>
      </c>
      <c r="D3283" s="154" t="s">
        <v>255</v>
      </c>
      <c r="E3283" s="155" t="s">
        <v>352</v>
      </c>
      <c r="F3283" s="156">
        <v>2375</v>
      </c>
      <c r="G3283" s="155" t="s">
        <v>295</v>
      </c>
      <c r="H3283" s="155" t="s">
        <v>322</v>
      </c>
      <c r="I3283" s="157">
        <v>42349</v>
      </c>
      <c r="J3283" s="156">
        <v>2110.1799999999998</v>
      </c>
      <c r="K3283" s="167">
        <v>0.95</v>
      </c>
    </row>
    <row r="3284" spans="1:11" x14ac:dyDescent="0.25">
      <c r="A3284" s="153">
        <v>3280</v>
      </c>
      <c r="B3284" s="154" t="s">
        <v>253</v>
      </c>
      <c r="C3284" s="154" t="s">
        <v>254</v>
      </c>
      <c r="D3284" s="154" t="s">
        <v>255</v>
      </c>
      <c r="E3284" s="155" t="s">
        <v>253</v>
      </c>
      <c r="F3284" s="156" t="s">
        <v>253</v>
      </c>
      <c r="G3284" s="155" t="s">
        <v>295</v>
      </c>
      <c r="H3284" s="155" t="s">
        <v>253</v>
      </c>
      <c r="I3284" s="157" t="s">
        <v>253</v>
      </c>
      <c r="J3284" s="156" t="s">
        <v>253</v>
      </c>
      <c r="K3284" s="167" t="s">
        <v>253</v>
      </c>
    </row>
    <row r="3285" spans="1:11" x14ac:dyDescent="0.25">
      <c r="A3285" s="153">
        <v>3281</v>
      </c>
      <c r="B3285" s="154" t="s">
        <v>3746</v>
      </c>
      <c r="C3285" s="154" t="s">
        <v>260</v>
      </c>
      <c r="D3285" s="154" t="s">
        <v>255</v>
      </c>
      <c r="E3285" s="155">
        <v>42083</v>
      </c>
      <c r="F3285" s="156">
        <v>9375</v>
      </c>
      <c r="G3285" s="155" t="s">
        <v>295</v>
      </c>
      <c r="H3285" s="155" t="s">
        <v>324</v>
      </c>
      <c r="I3285" s="157">
        <v>42261</v>
      </c>
      <c r="J3285" s="156">
        <v>8329.68</v>
      </c>
      <c r="K3285" s="167">
        <v>0.95</v>
      </c>
    </row>
    <row r="3286" spans="1:11" x14ac:dyDescent="0.25">
      <c r="A3286" s="153">
        <v>3282</v>
      </c>
      <c r="B3286" s="154" t="s">
        <v>253</v>
      </c>
      <c r="C3286" s="154" t="s">
        <v>254</v>
      </c>
      <c r="D3286" s="154" t="s">
        <v>255</v>
      </c>
      <c r="E3286" s="155" t="s">
        <v>253</v>
      </c>
      <c r="F3286" s="156" t="s">
        <v>253</v>
      </c>
      <c r="G3286" s="155" t="s">
        <v>295</v>
      </c>
      <c r="H3286" s="155" t="s">
        <v>253</v>
      </c>
      <c r="I3286" s="157" t="s">
        <v>253</v>
      </c>
      <c r="J3286" s="156" t="s">
        <v>253</v>
      </c>
      <c r="K3286" s="167" t="s">
        <v>253</v>
      </c>
    </row>
    <row r="3287" spans="1:11" x14ac:dyDescent="0.25">
      <c r="A3287" s="153">
        <v>3283</v>
      </c>
      <c r="B3287" s="154" t="s">
        <v>3747</v>
      </c>
      <c r="C3287" s="154" t="s">
        <v>254</v>
      </c>
      <c r="D3287" s="154" t="s">
        <v>255</v>
      </c>
      <c r="E3287" s="155" t="s">
        <v>352</v>
      </c>
      <c r="F3287" s="156">
        <v>10725</v>
      </c>
      <c r="G3287" s="155" t="s">
        <v>295</v>
      </c>
      <c r="H3287" s="155" t="s">
        <v>74</v>
      </c>
      <c r="I3287" s="157">
        <v>42242</v>
      </c>
      <c r="J3287" s="156">
        <v>9529.17</v>
      </c>
      <c r="K3287" s="167">
        <v>0.95</v>
      </c>
    </row>
    <row r="3288" spans="1:11" x14ac:dyDescent="0.25">
      <c r="A3288" s="153">
        <v>3284</v>
      </c>
      <c r="B3288" s="154" t="s">
        <v>3748</v>
      </c>
      <c r="C3288" s="154" t="s">
        <v>294</v>
      </c>
      <c r="D3288" s="154" t="s">
        <v>255</v>
      </c>
      <c r="E3288" s="155">
        <v>42228</v>
      </c>
      <c r="F3288" s="156">
        <v>3315</v>
      </c>
      <c r="G3288" s="155" t="s">
        <v>295</v>
      </c>
      <c r="H3288" s="155" t="s">
        <v>304</v>
      </c>
      <c r="I3288" s="157">
        <v>42362</v>
      </c>
      <c r="J3288" s="156">
        <v>2945.38</v>
      </c>
      <c r="K3288" s="167">
        <v>0.95</v>
      </c>
    </row>
    <row r="3289" spans="1:11" x14ac:dyDescent="0.25">
      <c r="A3289" s="153">
        <v>3285</v>
      </c>
      <c r="B3289" s="154" t="s">
        <v>3749</v>
      </c>
      <c r="C3289" s="154" t="s">
        <v>254</v>
      </c>
      <c r="D3289" s="154" t="s">
        <v>255</v>
      </c>
      <c r="E3289" s="155">
        <v>41975</v>
      </c>
      <c r="F3289" s="156">
        <v>8687.5</v>
      </c>
      <c r="G3289" s="155" t="s">
        <v>295</v>
      </c>
      <c r="H3289" s="155" t="s">
        <v>321</v>
      </c>
      <c r="I3289" s="157">
        <v>42249</v>
      </c>
      <c r="J3289" s="156">
        <v>8687.5</v>
      </c>
      <c r="K3289" s="167">
        <v>1.07</v>
      </c>
    </row>
    <row r="3290" spans="1:11" x14ac:dyDescent="0.25">
      <c r="A3290" s="153">
        <v>3286</v>
      </c>
      <c r="B3290" s="154" t="s">
        <v>3750</v>
      </c>
      <c r="C3290" s="154" t="s">
        <v>254</v>
      </c>
      <c r="D3290" s="154" t="s">
        <v>255</v>
      </c>
      <c r="E3290" s="155" t="s">
        <v>352</v>
      </c>
      <c r="F3290" s="156">
        <v>5175</v>
      </c>
      <c r="G3290" s="155" t="s">
        <v>295</v>
      </c>
      <c r="H3290" s="155" t="s">
        <v>304</v>
      </c>
      <c r="I3290" s="157">
        <v>42242</v>
      </c>
      <c r="J3290" s="156">
        <v>4598</v>
      </c>
      <c r="K3290" s="167">
        <v>0.95</v>
      </c>
    </row>
    <row r="3291" spans="1:11" x14ac:dyDescent="0.25">
      <c r="A3291" s="153">
        <v>3287</v>
      </c>
      <c r="B3291" s="154" t="s">
        <v>3571</v>
      </c>
      <c r="C3291" s="154" t="s">
        <v>260</v>
      </c>
      <c r="D3291" s="154" t="s">
        <v>255</v>
      </c>
      <c r="E3291" s="155" t="s">
        <v>352</v>
      </c>
      <c r="F3291" s="156">
        <v>6275</v>
      </c>
      <c r="G3291" s="155" t="s">
        <v>295</v>
      </c>
      <c r="H3291" s="155" t="s">
        <v>304</v>
      </c>
      <c r="I3291" s="157">
        <v>42235</v>
      </c>
      <c r="J3291" s="156">
        <v>6275</v>
      </c>
      <c r="K3291" s="167">
        <v>1.07</v>
      </c>
    </row>
    <row r="3292" spans="1:11" x14ac:dyDescent="0.25">
      <c r="A3292" s="153">
        <v>3288</v>
      </c>
      <c r="B3292" s="154" t="s">
        <v>3751</v>
      </c>
      <c r="C3292" s="154" t="s">
        <v>276</v>
      </c>
      <c r="D3292" s="154" t="s">
        <v>255</v>
      </c>
      <c r="E3292" s="155">
        <v>42109</v>
      </c>
      <c r="F3292" s="156">
        <v>8625</v>
      </c>
      <c r="G3292" s="155" t="s">
        <v>295</v>
      </c>
      <c r="H3292" s="155" t="s">
        <v>321</v>
      </c>
      <c r="I3292" s="157">
        <v>42332</v>
      </c>
      <c r="J3292" s="156">
        <v>8625</v>
      </c>
      <c r="K3292" s="167">
        <v>1.07</v>
      </c>
    </row>
    <row r="3293" spans="1:11" x14ac:dyDescent="0.25">
      <c r="A3293" s="153">
        <v>3289</v>
      </c>
      <c r="B3293" s="154" t="s">
        <v>3752</v>
      </c>
      <c r="C3293" s="154" t="s">
        <v>260</v>
      </c>
      <c r="D3293" s="154" t="s">
        <v>255</v>
      </c>
      <c r="E3293" s="155">
        <v>42181</v>
      </c>
      <c r="F3293" s="156">
        <v>8700</v>
      </c>
      <c r="G3293" s="155" t="s">
        <v>295</v>
      </c>
      <c r="H3293" s="155" t="s">
        <v>324</v>
      </c>
      <c r="I3293" s="157">
        <v>42244</v>
      </c>
      <c r="J3293" s="156">
        <v>7729.95</v>
      </c>
      <c r="K3293" s="167">
        <v>0.95</v>
      </c>
    </row>
    <row r="3294" spans="1:11" x14ac:dyDescent="0.25">
      <c r="A3294" s="153">
        <v>3290</v>
      </c>
      <c r="B3294" s="154" t="s">
        <v>3753</v>
      </c>
      <c r="C3294" s="154" t="s">
        <v>254</v>
      </c>
      <c r="D3294" s="154" t="s">
        <v>255</v>
      </c>
      <c r="E3294" s="155" t="s">
        <v>352</v>
      </c>
      <c r="F3294" s="156">
        <v>7125</v>
      </c>
      <c r="G3294" s="155" t="s">
        <v>295</v>
      </c>
      <c r="H3294" s="155" t="s">
        <v>309</v>
      </c>
      <c r="I3294" s="157">
        <v>42601</v>
      </c>
      <c r="J3294" s="156">
        <v>6330.56</v>
      </c>
      <c r="K3294" s="167">
        <v>0.95</v>
      </c>
    </row>
    <row r="3295" spans="1:11" x14ac:dyDescent="0.25">
      <c r="A3295" s="153">
        <v>3291</v>
      </c>
      <c r="B3295" s="154" t="s">
        <v>3438</v>
      </c>
      <c r="C3295" s="154" t="s">
        <v>294</v>
      </c>
      <c r="D3295" s="154" t="s">
        <v>255</v>
      </c>
      <c r="E3295" s="155" t="s">
        <v>352</v>
      </c>
      <c r="F3295" s="156">
        <v>5175</v>
      </c>
      <c r="G3295" s="155" t="s">
        <v>295</v>
      </c>
      <c r="H3295" s="155" t="s">
        <v>322</v>
      </c>
      <c r="I3295" s="157">
        <v>42549</v>
      </c>
      <c r="J3295" s="156">
        <v>4597.9799999999996</v>
      </c>
      <c r="K3295" s="167">
        <v>0.95</v>
      </c>
    </row>
    <row r="3296" spans="1:11" x14ac:dyDescent="0.25">
      <c r="A3296" s="153">
        <v>3292</v>
      </c>
      <c r="B3296" s="154" t="s">
        <v>3357</v>
      </c>
      <c r="C3296" s="154" t="s">
        <v>294</v>
      </c>
      <c r="D3296" s="154" t="s">
        <v>255</v>
      </c>
      <c r="E3296" s="155" t="s">
        <v>352</v>
      </c>
      <c r="F3296" s="156">
        <v>22875</v>
      </c>
      <c r="G3296" s="155" t="s">
        <v>295</v>
      </c>
      <c r="H3296" s="155" t="s">
        <v>324</v>
      </c>
      <c r="I3296" s="157">
        <v>42359</v>
      </c>
      <c r="J3296" s="156">
        <v>20324.43</v>
      </c>
      <c r="K3296" s="167">
        <v>0.95</v>
      </c>
    </row>
    <row r="3297" spans="1:11" x14ac:dyDescent="0.25">
      <c r="A3297" s="153">
        <v>3293</v>
      </c>
      <c r="B3297" s="154" t="s">
        <v>3754</v>
      </c>
      <c r="C3297" s="154" t="s">
        <v>254</v>
      </c>
      <c r="D3297" s="154" t="s">
        <v>255</v>
      </c>
      <c r="E3297" s="155" t="s">
        <v>352</v>
      </c>
      <c r="F3297" s="156">
        <v>14562.5</v>
      </c>
      <c r="G3297" s="155" t="s">
        <v>295</v>
      </c>
      <c r="H3297" s="155" t="s">
        <v>304</v>
      </c>
      <c r="I3297" s="157">
        <v>42240</v>
      </c>
      <c r="J3297" s="156">
        <v>12938.12</v>
      </c>
      <c r="K3297" s="167">
        <v>0.95</v>
      </c>
    </row>
    <row r="3298" spans="1:11" x14ac:dyDescent="0.25">
      <c r="A3298" s="153">
        <v>3294</v>
      </c>
      <c r="B3298" s="154" t="s">
        <v>3755</v>
      </c>
      <c r="C3298" s="154" t="s">
        <v>294</v>
      </c>
      <c r="D3298" s="154" t="s">
        <v>255</v>
      </c>
      <c r="E3298" s="155">
        <v>42216</v>
      </c>
      <c r="F3298" s="156">
        <v>13725</v>
      </c>
      <c r="G3298" s="155" t="s">
        <v>295</v>
      </c>
      <c r="H3298" s="155" t="s">
        <v>332</v>
      </c>
      <c r="I3298" s="157">
        <v>42263</v>
      </c>
      <c r="J3298" s="156">
        <v>12194.66</v>
      </c>
      <c r="K3298" s="167">
        <v>0.95</v>
      </c>
    </row>
    <row r="3299" spans="1:11" x14ac:dyDescent="0.25">
      <c r="A3299" s="153">
        <v>3295</v>
      </c>
      <c r="B3299" s="154" t="s">
        <v>3756</v>
      </c>
      <c r="C3299" s="154" t="s">
        <v>260</v>
      </c>
      <c r="D3299" s="154" t="s">
        <v>255</v>
      </c>
      <c r="E3299" s="155" t="s">
        <v>352</v>
      </c>
      <c r="F3299" s="156">
        <v>7725</v>
      </c>
      <c r="G3299" s="155" t="s">
        <v>295</v>
      </c>
      <c r="H3299" s="155" t="s">
        <v>297</v>
      </c>
      <c r="I3299" s="157">
        <v>42250</v>
      </c>
      <c r="J3299" s="156">
        <v>6863.66</v>
      </c>
      <c r="K3299" s="167">
        <v>0.95</v>
      </c>
    </row>
    <row r="3300" spans="1:11" x14ac:dyDescent="0.25">
      <c r="A3300" s="153">
        <v>3296</v>
      </c>
      <c r="B3300" s="154" t="s">
        <v>3757</v>
      </c>
      <c r="C3300" s="154" t="s">
        <v>294</v>
      </c>
      <c r="D3300" s="154" t="s">
        <v>255</v>
      </c>
      <c r="E3300" s="155">
        <v>42163</v>
      </c>
      <c r="F3300" s="156">
        <v>12075</v>
      </c>
      <c r="G3300" s="155" t="s">
        <v>295</v>
      </c>
      <c r="H3300" s="155" t="s">
        <v>297</v>
      </c>
      <c r="I3300" s="157">
        <v>42250</v>
      </c>
      <c r="J3300" s="156">
        <v>10728.64</v>
      </c>
      <c r="K3300" s="167">
        <v>0.95</v>
      </c>
    </row>
    <row r="3301" spans="1:11" x14ac:dyDescent="0.25">
      <c r="A3301" s="153">
        <v>3297</v>
      </c>
      <c r="B3301" s="154" t="s">
        <v>3758</v>
      </c>
      <c r="C3301" s="154" t="s">
        <v>260</v>
      </c>
      <c r="D3301" s="154" t="s">
        <v>255</v>
      </c>
      <c r="E3301" s="155" t="s">
        <v>352</v>
      </c>
      <c r="F3301" s="156">
        <v>11325</v>
      </c>
      <c r="G3301" s="155" t="s">
        <v>295</v>
      </c>
      <c r="H3301" s="155" t="s">
        <v>304</v>
      </c>
      <c r="I3301" s="157">
        <v>42257</v>
      </c>
      <c r="J3301" s="156">
        <v>10062.26</v>
      </c>
      <c r="K3301" s="167">
        <v>0.95</v>
      </c>
    </row>
    <row r="3302" spans="1:11" x14ac:dyDescent="0.25">
      <c r="A3302" s="153">
        <v>3298</v>
      </c>
      <c r="B3302" s="154" t="s">
        <v>3759</v>
      </c>
      <c r="C3302" s="154" t="s">
        <v>260</v>
      </c>
      <c r="D3302" s="154" t="s">
        <v>255</v>
      </c>
      <c r="E3302" s="155">
        <v>42150</v>
      </c>
      <c r="F3302" s="156">
        <v>9525</v>
      </c>
      <c r="G3302" s="155" t="s">
        <v>295</v>
      </c>
      <c r="H3302" s="155" t="s">
        <v>74</v>
      </c>
      <c r="I3302" s="157">
        <v>42264</v>
      </c>
      <c r="J3302" s="156">
        <v>8462.9599999999991</v>
      </c>
      <c r="K3302" s="167">
        <v>0.95</v>
      </c>
    </row>
    <row r="3303" spans="1:11" x14ac:dyDescent="0.25">
      <c r="A3303" s="153">
        <v>3299</v>
      </c>
      <c r="B3303" s="154" t="s">
        <v>3760</v>
      </c>
      <c r="C3303" s="154" t="s">
        <v>254</v>
      </c>
      <c r="D3303" s="154" t="s">
        <v>255</v>
      </c>
      <c r="E3303" s="155" t="s">
        <v>352</v>
      </c>
      <c r="F3303" s="156">
        <v>14175</v>
      </c>
      <c r="G3303" s="155" t="s">
        <v>295</v>
      </c>
      <c r="H3303" s="155" t="s">
        <v>309</v>
      </c>
      <c r="I3303" s="157">
        <v>42458</v>
      </c>
      <c r="J3303" s="156">
        <v>12594.49</v>
      </c>
      <c r="K3303" s="167">
        <v>0.95</v>
      </c>
    </row>
    <row r="3304" spans="1:11" x14ac:dyDescent="0.25">
      <c r="A3304" s="153">
        <v>3300</v>
      </c>
      <c r="B3304" s="154" t="s">
        <v>3515</v>
      </c>
      <c r="C3304" s="154" t="s">
        <v>294</v>
      </c>
      <c r="D3304" s="154" t="s">
        <v>255</v>
      </c>
      <c r="E3304" s="155" t="s">
        <v>352</v>
      </c>
      <c r="F3304" s="156">
        <v>14775</v>
      </c>
      <c r="G3304" s="155" t="s">
        <v>295</v>
      </c>
      <c r="H3304" s="155" t="s">
        <v>309</v>
      </c>
      <c r="I3304" s="157">
        <v>42255</v>
      </c>
      <c r="J3304" s="156">
        <v>13127.59</v>
      </c>
      <c r="K3304" s="167">
        <v>0.95</v>
      </c>
    </row>
    <row r="3305" spans="1:11" x14ac:dyDescent="0.25">
      <c r="A3305" s="153">
        <v>3301</v>
      </c>
      <c r="B3305" s="154" t="s">
        <v>3761</v>
      </c>
      <c r="C3305" s="154" t="s">
        <v>254</v>
      </c>
      <c r="D3305" s="154" t="s">
        <v>255</v>
      </c>
      <c r="E3305" s="155" t="s">
        <v>352</v>
      </c>
      <c r="F3305" s="156">
        <v>2875</v>
      </c>
      <c r="G3305" s="155" t="s">
        <v>295</v>
      </c>
      <c r="H3305" s="155" t="s">
        <v>304</v>
      </c>
      <c r="I3305" s="157">
        <v>42242</v>
      </c>
      <c r="J3305" s="156">
        <v>2554.44</v>
      </c>
      <c r="K3305" s="167">
        <v>0.95</v>
      </c>
    </row>
    <row r="3306" spans="1:11" x14ac:dyDescent="0.25">
      <c r="A3306" s="153">
        <v>3302</v>
      </c>
      <c r="B3306" s="154" t="s">
        <v>3762</v>
      </c>
      <c r="C3306" s="154" t="s">
        <v>260</v>
      </c>
      <c r="D3306" s="154" t="s">
        <v>255</v>
      </c>
      <c r="E3306" s="155">
        <v>42109</v>
      </c>
      <c r="F3306" s="156">
        <v>25575</v>
      </c>
      <c r="G3306" s="155" t="s">
        <v>295</v>
      </c>
      <c r="H3306" s="155" t="s">
        <v>321</v>
      </c>
      <c r="I3306" s="157">
        <v>42313</v>
      </c>
      <c r="J3306" s="156">
        <v>25575</v>
      </c>
      <c r="K3306" s="167">
        <v>1.07</v>
      </c>
    </row>
    <row r="3307" spans="1:11" x14ac:dyDescent="0.25">
      <c r="A3307" s="153">
        <v>3303</v>
      </c>
      <c r="B3307" s="154" t="s">
        <v>3763</v>
      </c>
      <c r="C3307" s="154" t="s">
        <v>294</v>
      </c>
      <c r="D3307" s="154" t="s">
        <v>255</v>
      </c>
      <c r="E3307" s="155">
        <v>42158</v>
      </c>
      <c r="F3307" s="156">
        <v>9525</v>
      </c>
      <c r="G3307" s="155" t="s">
        <v>295</v>
      </c>
      <c r="H3307" s="155" t="s">
        <v>297</v>
      </c>
      <c r="I3307" s="157">
        <v>42248</v>
      </c>
      <c r="J3307" s="156">
        <v>8462.9599999999991</v>
      </c>
      <c r="K3307" s="167">
        <v>0.95</v>
      </c>
    </row>
    <row r="3308" spans="1:11" x14ac:dyDescent="0.25">
      <c r="A3308" s="153">
        <v>3304</v>
      </c>
      <c r="B3308" s="154" t="s">
        <v>3764</v>
      </c>
      <c r="C3308" s="154" t="s">
        <v>294</v>
      </c>
      <c r="D3308" s="154" t="s">
        <v>255</v>
      </c>
      <c r="E3308" s="155">
        <v>42212</v>
      </c>
      <c r="F3308" s="156">
        <v>11850</v>
      </c>
      <c r="G3308" s="155" t="s">
        <v>295</v>
      </c>
      <c r="H3308" s="155" t="s">
        <v>297</v>
      </c>
      <c r="I3308" s="157">
        <v>42276</v>
      </c>
      <c r="J3308" s="156">
        <v>10528.72</v>
      </c>
      <c r="K3308" s="167">
        <v>0.95</v>
      </c>
    </row>
    <row r="3309" spans="1:11" x14ac:dyDescent="0.25">
      <c r="A3309" s="153">
        <v>3305</v>
      </c>
      <c r="B3309" s="154" t="s">
        <v>3765</v>
      </c>
      <c r="C3309" s="154" t="s">
        <v>260</v>
      </c>
      <c r="D3309" s="154" t="s">
        <v>255</v>
      </c>
      <c r="E3309" s="155" t="s">
        <v>352</v>
      </c>
      <c r="F3309" s="156">
        <v>13800</v>
      </c>
      <c r="G3309" s="155" t="s">
        <v>295</v>
      </c>
      <c r="H3309" s="155" t="s">
        <v>297</v>
      </c>
      <c r="I3309" s="157">
        <v>42248</v>
      </c>
      <c r="J3309" s="156">
        <v>12261.3</v>
      </c>
      <c r="K3309" s="167">
        <v>0.95</v>
      </c>
    </row>
    <row r="3310" spans="1:11" x14ac:dyDescent="0.25">
      <c r="A3310" s="153">
        <v>3306</v>
      </c>
      <c r="B3310" s="154" t="s">
        <v>3766</v>
      </c>
      <c r="C3310" s="154" t="s">
        <v>260</v>
      </c>
      <c r="D3310" s="154" t="s">
        <v>255</v>
      </c>
      <c r="E3310" s="155">
        <v>42114</v>
      </c>
      <c r="F3310" s="156">
        <v>14100</v>
      </c>
      <c r="G3310" s="155" t="s">
        <v>295</v>
      </c>
      <c r="H3310" s="155" t="s">
        <v>324</v>
      </c>
      <c r="I3310" s="157">
        <v>42256</v>
      </c>
      <c r="J3310" s="156">
        <v>12527.85</v>
      </c>
      <c r="K3310" s="167">
        <v>0.95</v>
      </c>
    </row>
    <row r="3311" spans="1:11" x14ac:dyDescent="0.25">
      <c r="A3311" s="153">
        <v>3307</v>
      </c>
      <c r="B3311" s="154" t="s">
        <v>3767</v>
      </c>
      <c r="C3311" s="154" t="s">
        <v>254</v>
      </c>
      <c r="D3311" s="154" t="s">
        <v>255</v>
      </c>
      <c r="E3311" s="155" t="s">
        <v>352</v>
      </c>
      <c r="F3311" s="156">
        <v>12075</v>
      </c>
      <c r="G3311" s="155" t="s">
        <v>295</v>
      </c>
      <c r="H3311" s="155" t="s">
        <v>297</v>
      </c>
      <c r="I3311" s="157">
        <v>42313</v>
      </c>
      <c r="J3311" s="156">
        <v>10728.63</v>
      </c>
      <c r="K3311" s="167">
        <v>0.95</v>
      </c>
    </row>
    <row r="3312" spans="1:11" x14ac:dyDescent="0.25">
      <c r="A3312" s="153">
        <v>3308</v>
      </c>
      <c r="B3312" s="154" t="s">
        <v>3768</v>
      </c>
      <c r="C3312" s="154" t="s">
        <v>260</v>
      </c>
      <c r="D3312" s="154" t="s">
        <v>255</v>
      </c>
      <c r="E3312" s="155" t="s">
        <v>352</v>
      </c>
      <c r="F3312" s="156">
        <v>1950</v>
      </c>
      <c r="G3312" s="155" t="s">
        <v>295</v>
      </c>
      <c r="H3312" s="155" t="s">
        <v>297</v>
      </c>
      <c r="I3312" s="157" t="s">
        <v>253</v>
      </c>
      <c r="J3312" s="156">
        <v>0</v>
      </c>
      <c r="K3312" s="167">
        <v>0</v>
      </c>
    </row>
    <row r="3313" spans="1:11" x14ac:dyDescent="0.25">
      <c r="A3313" s="153">
        <v>3309</v>
      </c>
      <c r="B3313" s="154" t="s">
        <v>3769</v>
      </c>
      <c r="C3313" s="154" t="s">
        <v>260</v>
      </c>
      <c r="D3313" s="154" t="s">
        <v>255</v>
      </c>
      <c r="E3313" s="155" t="s">
        <v>352</v>
      </c>
      <c r="F3313" s="156">
        <v>4575</v>
      </c>
      <c r="G3313" s="155" t="s">
        <v>295</v>
      </c>
      <c r="H3313" s="155" t="s">
        <v>297</v>
      </c>
      <c r="I3313" s="157">
        <v>42247</v>
      </c>
      <c r="J3313" s="156">
        <v>4064.89</v>
      </c>
      <c r="K3313" s="167">
        <v>0.95</v>
      </c>
    </row>
    <row r="3314" spans="1:11" x14ac:dyDescent="0.25">
      <c r="A3314" s="153">
        <v>3310</v>
      </c>
      <c r="B3314" s="154" t="s">
        <v>3770</v>
      </c>
      <c r="C3314" s="154" t="s">
        <v>254</v>
      </c>
      <c r="D3314" s="154" t="s">
        <v>255</v>
      </c>
      <c r="E3314" s="155" t="s">
        <v>352</v>
      </c>
      <c r="F3314" s="156">
        <v>6387.5</v>
      </c>
      <c r="G3314" s="155" t="s">
        <v>295</v>
      </c>
      <c r="H3314" s="155" t="s">
        <v>309</v>
      </c>
      <c r="I3314" s="157">
        <v>42508</v>
      </c>
      <c r="J3314" s="156">
        <v>5675.29</v>
      </c>
      <c r="K3314" s="167">
        <v>0.95</v>
      </c>
    </row>
    <row r="3315" spans="1:11" x14ac:dyDescent="0.25">
      <c r="A3315" s="153">
        <v>3311</v>
      </c>
      <c r="B3315" s="154" t="s">
        <v>3771</v>
      </c>
      <c r="C3315" s="154" t="s">
        <v>260</v>
      </c>
      <c r="D3315" s="154" t="s">
        <v>255</v>
      </c>
      <c r="E3315" s="155">
        <v>42185</v>
      </c>
      <c r="F3315" s="156">
        <v>10875</v>
      </c>
      <c r="G3315" s="155" t="s">
        <v>295</v>
      </c>
      <c r="H3315" s="155" t="s">
        <v>315</v>
      </c>
      <c r="I3315" s="157">
        <v>42256</v>
      </c>
      <c r="J3315" s="156">
        <v>9662.4500000000007</v>
      </c>
      <c r="K3315" s="167">
        <v>0.95</v>
      </c>
    </row>
    <row r="3316" spans="1:11" x14ac:dyDescent="0.25">
      <c r="A3316" s="153">
        <v>3312</v>
      </c>
      <c r="B3316" s="154" t="s">
        <v>3772</v>
      </c>
      <c r="C3316" s="154" t="s">
        <v>254</v>
      </c>
      <c r="D3316" s="154" t="s">
        <v>255</v>
      </c>
      <c r="E3316" s="155" t="s">
        <v>352</v>
      </c>
      <c r="F3316" s="156">
        <v>4020.83</v>
      </c>
      <c r="G3316" s="155" t="s">
        <v>295</v>
      </c>
      <c r="H3316" s="155" t="s">
        <v>304</v>
      </c>
      <c r="I3316" s="157">
        <v>42247</v>
      </c>
      <c r="J3316" s="156">
        <v>3572.5</v>
      </c>
      <c r="K3316" s="167">
        <v>0.95</v>
      </c>
    </row>
    <row r="3317" spans="1:11" x14ac:dyDescent="0.25">
      <c r="A3317" s="153">
        <v>3313</v>
      </c>
      <c r="B3317" s="154" t="s">
        <v>3773</v>
      </c>
      <c r="C3317" s="154" t="s">
        <v>294</v>
      </c>
      <c r="D3317" s="154" t="s">
        <v>255</v>
      </c>
      <c r="E3317" s="155" t="s">
        <v>352</v>
      </c>
      <c r="F3317" s="156">
        <v>1147.5</v>
      </c>
      <c r="G3317" s="155" t="s">
        <v>295</v>
      </c>
      <c r="H3317" s="155" t="s">
        <v>304</v>
      </c>
      <c r="I3317" s="157">
        <v>42305</v>
      </c>
      <c r="J3317" s="156">
        <v>905.88</v>
      </c>
      <c r="K3317" s="167">
        <v>0.84</v>
      </c>
    </row>
    <row r="3318" spans="1:11" x14ac:dyDescent="0.25">
      <c r="A3318" s="153">
        <v>3314</v>
      </c>
      <c r="B3318" s="154" t="s">
        <v>3774</v>
      </c>
      <c r="C3318" s="154" t="s">
        <v>254</v>
      </c>
      <c r="D3318" s="154" t="s">
        <v>255</v>
      </c>
      <c r="E3318" s="155" t="s">
        <v>352</v>
      </c>
      <c r="F3318" s="156">
        <v>2925</v>
      </c>
      <c r="G3318" s="155" t="s">
        <v>295</v>
      </c>
      <c r="H3318" s="155" t="s">
        <v>304</v>
      </c>
      <c r="I3318" s="157">
        <v>42251</v>
      </c>
      <c r="J3318" s="156">
        <v>2598.87</v>
      </c>
      <c r="K3318" s="167">
        <v>0.95</v>
      </c>
    </row>
    <row r="3319" spans="1:11" x14ac:dyDescent="0.25">
      <c r="A3319" s="153">
        <v>3315</v>
      </c>
      <c r="B3319" s="154" t="s">
        <v>3775</v>
      </c>
      <c r="C3319" s="154" t="s">
        <v>294</v>
      </c>
      <c r="D3319" s="154" t="s">
        <v>255</v>
      </c>
      <c r="E3319" s="155" t="s">
        <v>352</v>
      </c>
      <c r="F3319" s="156">
        <v>10575</v>
      </c>
      <c r="G3319" s="155" t="s">
        <v>295</v>
      </c>
      <c r="H3319" s="155" t="s">
        <v>304</v>
      </c>
      <c r="I3319" s="157">
        <v>42312</v>
      </c>
      <c r="J3319" s="156">
        <v>9395.8799999999992</v>
      </c>
      <c r="K3319" s="167">
        <v>0.95</v>
      </c>
    </row>
    <row r="3320" spans="1:11" x14ac:dyDescent="0.25">
      <c r="A3320" s="153">
        <v>3316</v>
      </c>
      <c r="B3320" s="154" t="s">
        <v>3024</v>
      </c>
      <c r="C3320" s="154" t="s">
        <v>294</v>
      </c>
      <c r="D3320" s="154" t="s">
        <v>255</v>
      </c>
      <c r="E3320" s="155" t="s">
        <v>352</v>
      </c>
      <c r="F3320" s="156">
        <v>1827.5</v>
      </c>
      <c r="G3320" s="155" t="s">
        <v>295</v>
      </c>
      <c r="H3320" s="155" t="s">
        <v>304</v>
      </c>
      <c r="I3320" s="157">
        <v>42305</v>
      </c>
      <c r="J3320" s="156">
        <v>1639.21</v>
      </c>
      <c r="K3320" s="167">
        <v>0.96</v>
      </c>
    </row>
    <row r="3321" spans="1:11" x14ac:dyDescent="0.25">
      <c r="A3321" s="153">
        <v>3317</v>
      </c>
      <c r="B3321" s="154" t="s">
        <v>3776</v>
      </c>
      <c r="C3321" s="154" t="s">
        <v>294</v>
      </c>
      <c r="D3321" s="154" t="s">
        <v>255</v>
      </c>
      <c r="E3321" s="155">
        <v>42240</v>
      </c>
      <c r="F3321" s="156">
        <v>9375</v>
      </c>
      <c r="G3321" s="155" t="s">
        <v>295</v>
      </c>
      <c r="H3321" s="155" t="s">
        <v>309</v>
      </c>
      <c r="I3321" s="157">
        <v>42305</v>
      </c>
      <c r="J3321" s="156">
        <v>8329.69</v>
      </c>
      <c r="K3321" s="167">
        <v>0.95</v>
      </c>
    </row>
    <row r="3322" spans="1:11" x14ac:dyDescent="0.25">
      <c r="A3322" s="153">
        <v>3318</v>
      </c>
      <c r="B3322" s="154" t="s">
        <v>3777</v>
      </c>
      <c r="C3322" s="154" t="s">
        <v>294</v>
      </c>
      <c r="D3322" s="154" t="s">
        <v>255</v>
      </c>
      <c r="E3322" s="155">
        <v>42156</v>
      </c>
      <c r="F3322" s="156">
        <v>5625</v>
      </c>
      <c r="G3322" s="155" t="s">
        <v>295</v>
      </c>
      <c r="H3322" s="155" t="s">
        <v>309</v>
      </c>
      <c r="I3322" s="157">
        <v>42304</v>
      </c>
      <c r="J3322" s="156">
        <v>4997.82</v>
      </c>
      <c r="K3322" s="167">
        <v>0.95</v>
      </c>
    </row>
    <row r="3323" spans="1:11" x14ac:dyDescent="0.25">
      <c r="A3323" s="153">
        <v>3319</v>
      </c>
      <c r="B3323" s="154" t="s">
        <v>3778</v>
      </c>
      <c r="C3323" s="154" t="s">
        <v>260</v>
      </c>
      <c r="D3323" s="154" t="s">
        <v>255</v>
      </c>
      <c r="E3323" s="155">
        <v>42059</v>
      </c>
      <c r="F3323" s="156">
        <v>13875</v>
      </c>
      <c r="G3323" s="155" t="s">
        <v>295</v>
      </c>
      <c r="H3323" s="155" t="s">
        <v>324</v>
      </c>
      <c r="I3323" s="157">
        <v>42268</v>
      </c>
      <c r="J3323" s="156">
        <v>12327.93</v>
      </c>
      <c r="K3323" s="167">
        <v>0.95</v>
      </c>
    </row>
    <row r="3324" spans="1:11" x14ac:dyDescent="0.25">
      <c r="A3324" s="153">
        <v>3320</v>
      </c>
      <c r="B3324" s="154" t="s">
        <v>3779</v>
      </c>
      <c r="C3324" s="154" t="s">
        <v>260</v>
      </c>
      <c r="D3324" s="154" t="s">
        <v>255</v>
      </c>
      <c r="E3324" s="155">
        <v>42081</v>
      </c>
      <c r="F3324" s="156">
        <v>12750</v>
      </c>
      <c r="G3324" s="155" t="s">
        <v>295</v>
      </c>
      <c r="H3324" s="155" t="s">
        <v>297</v>
      </c>
      <c r="I3324" s="157">
        <v>42320</v>
      </c>
      <c r="J3324" s="156">
        <v>11328.38</v>
      </c>
      <c r="K3324" s="167">
        <v>0.95</v>
      </c>
    </row>
    <row r="3325" spans="1:11" x14ac:dyDescent="0.25">
      <c r="A3325" s="153">
        <v>3321</v>
      </c>
      <c r="B3325" s="154" t="s">
        <v>3780</v>
      </c>
      <c r="C3325" s="154" t="s">
        <v>294</v>
      </c>
      <c r="D3325" s="154" t="s">
        <v>255</v>
      </c>
      <c r="E3325" s="155" t="s">
        <v>352</v>
      </c>
      <c r="F3325" s="156">
        <v>3825</v>
      </c>
      <c r="G3325" s="155" t="s">
        <v>295</v>
      </c>
      <c r="H3325" s="155" t="s">
        <v>297</v>
      </c>
      <c r="I3325" s="157">
        <v>42250</v>
      </c>
      <c r="J3325" s="156">
        <v>3398.51</v>
      </c>
      <c r="K3325" s="167">
        <v>0.95</v>
      </c>
    </row>
    <row r="3326" spans="1:11" x14ac:dyDescent="0.25">
      <c r="A3326" s="153">
        <v>3322</v>
      </c>
      <c r="B3326" s="154" t="s">
        <v>3781</v>
      </c>
      <c r="C3326" s="154" t="s">
        <v>254</v>
      </c>
      <c r="D3326" s="154" t="s">
        <v>255</v>
      </c>
      <c r="E3326" s="155" t="s">
        <v>352</v>
      </c>
      <c r="F3326" s="156">
        <v>9700</v>
      </c>
      <c r="G3326" s="155" t="s">
        <v>295</v>
      </c>
      <c r="H3326" s="155" t="s">
        <v>304</v>
      </c>
      <c r="I3326" s="157">
        <v>42257</v>
      </c>
      <c r="J3326" s="156">
        <v>8618.4500000000007</v>
      </c>
      <c r="K3326" s="167">
        <v>0.95</v>
      </c>
    </row>
    <row r="3327" spans="1:11" x14ac:dyDescent="0.25">
      <c r="A3327" s="153">
        <v>3323</v>
      </c>
      <c r="B3327" s="154" t="s">
        <v>3782</v>
      </c>
      <c r="C3327" s="154" t="s">
        <v>276</v>
      </c>
      <c r="D3327" s="154" t="s">
        <v>255</v>
      </c>
      <c r="E3327" s="155">
        <v>42209</v>
      </c>
      <c r="F3327" s="156">
        <v>2925</v>
      </c>
      <c r="G3327" s="155" t="s">
        <v>295</v>
      </c>
      <c r="H3327" s="155" t="s">
        <v>304</v>
      </c>
      <c r="I3327" s="157">
        <v>42313</v>
      </c>
      <c r="J3327" s="156">
        <v>2598.86</v>
      </c>
      <c r="K3327" s="167">
        <v>0.95</v>
      </c>
    </row>
    <row r="3328" spans="1:11" x14ac:dyDescent="0.25">
      <c r="A3328" s="153">
        <v>3324</v>
      </c>
      <c r="B3328" s="154" t="s">
        <v>3783</v>
      </c>
      <c r="C3328" s="154" t="s">
        <v>254</v>
      </c>
      <c r="D3328" s="154" t="s">
        <v>255</v>
      </c>
      <c r="E3328" s="155" t="s">
        <v>352</v>
      </c>
      <c r="F3328" s="156">
        <v>17645</v>
      </c>
      <c r="G3328" s="155" t="s">
        <v>295</v>
      </c>
      <c r="H3328" s="155" t="s">
        <v>320</v>
      </c>
      <c r="I3328" s="157">
        <v>42265</v>
      </c>
      <c r="J3328" s="156">
        <v>15677.58</v>
      </c>
      <c r="K3328" s="167">
        <v>0.95</v>
      </c>
    </row>
    <row r="3329" spans="1:11" x14ac:dyDescent="0.25">
      <c r="A3329" s="153">
        <v>3325</v>
      </c>
      <c r="B3329" s="154" t="s">
        <v>3784</v>
      </c>
      <c r="C3329" s="154" t="s">
        <v>254</v>
      </c>
      <c r="D3329" s="154" t="s">
        <v>255</v>
      </c>
      <c r="E3329" s="155">
        <v>41971</v>
      </c>
      <c r="F3329" s="156">
        <v>6550</v>
      </c>
      <c r="G3329" s="155" t="s">
        <v>295</v>
      </c>
      <c r="H3329" s="155" t="s">
        <v>324</v>
      </c>
      <c r="I3329" s="157">
        <v>42264</v>
      </c>
      <c r="J3329" s="156">
        <v>5819.67</v>
      </c>
      <c r="K3329" s="167">
        <v>0.95</v>
      </c>
    </row>
    <row r="3330" spans="1:11" x14ac:dyDescent="0.25">
      <c r="A3330" s="153">
        <v>3326</v>
      </c>
      <c r="B3330" s="154" t="s">
        <v>3785</v>
      </c>
      <c r="C3330" s="154" t="s">
        <v>294</v>
      </c>
      <c r="D3330" s="154" t="s">
        <v>255</v>
      </c>
      <c r="E3330" s="155">
        <v>41971</v>
      </c>
      <c r="F3330" s="156">
        <v>5325</v>
      </c>
      <c r="G3330" s="155" t="s">
        <v>295</v>
      </c>
      <c r="H3330" s="155" t="s">
        <v>324</v>
      </c>
      <c r="I3330" s="157">
        <v>42264</v>
      </c>
      <c r="J3330" s="156">
        <v>4731.26</v>
      </c>
      <c r="K3330" s="167">
        <v>0.95</v>
      </c>
    </row>
    <row r="3331" spans="1:11" x14ac:dyDescent="0.25">
      <c r="A3331" s="153">
        <v>3327</v>
      </c>
      <c r="B3331" s="154" t="s">
        <v>3786</v>
      </c>
      <c r="C3331" s="154" t="s">
        <v>260</v>
      </c>
      <c r="D3331" s="154" t="s">
        <v>255</v>
      </c>
      <c r="E3331" s="155" t="s">
        <v>352</v>
      </c>
      <c r="F3331" s="156">
        <v>4800</v>
      </c>
      <c r="G3331" s="155" t="s">
        <v>295</v>
      </c>
      <c r="H3331" s="155" t="s">
        <v>321</v>
      </c>
      <c r="I3331" s="157">
        <v>42313</v>
      </c>
      <c r="J3331" s="156">
        <v>4800</v>
      </c>
      <c r="K3331" s="167">
        <v>1.07</v>
      </c>
    </row>
    <row r="3332" spans="1:11" x14ac:dyDescent="0.25">
      <c r="A3332" s="153">
        <v>3328</v>
      </c>
      <c r="B3332" s="154" t="s">
        <v>3787</v>
      </c>
      <c r="C3332" s="154" t="s">
        <v>260</v>
      </c>
      <c r="D3332" s="154" t="s">
        <v>255</v>
      </c>
      <c r="E3332" s="155">
        <v>42153</v>
      </c>
      <c r="F3332" s="156">
        <v>9375</v>
      </c>
      <c r="G3332" s="155" t="s">
        <v>295</v>
      </c>
      <c r="H3332" s="155" t="s">
        <v>304</v>
      </c>
      <c r="I3332" s="157">
        <v>42312</v>
      </c>
      <c r="J3332" s="156">
        <v>8329.68</v>
      </c>
      <c r="K3332" s="167">
        <v>0.95</v>
      </c>
    </row>
    <row r="3333" spans="1:11" x14ac:dyDescent="0.25">
      <c r="A3333" s="153">
        <v>3329</v>
      </c>
      <c r="B3333" s="154" t="s">
        <v>253</v>
      </c>
      <c r="C3333" s="154" t="s">
        <v>254</v>
      </c>
      <c r="D3333" s="154" t="s">
        <v>255</v>
      </c>
      <c r="E3333" s="155" t="s">
        <v>253</v>
      </c>
      <c r="F3333" s="156" t="s">
        <v>253</v>
      </c>
      <c r="G3333" s="155" t="s">
        <v>295</v>
      </c>
      <c r="H3333" s="155" t="s">
        <v>253</v>
      </c>
      <c r="I3333" s="157" t="s">
        <v>253</v>
      </c>
      <c r="J3333" s="156" t="s">
        <v>253</v>
      </c>
      <c r="K3333" s="167" t="s">
        <v>253</v>
      </c>
    </row>
    <row r="3334" spans="1:11" x14ac:dyDescent="0.25">
      <c r="A3334" s="153">
        <v>3330</v>
      </c>
      <c r="B3334" s="154" t="s">
        <v>3788</v>
      </c>
      <c r="C3334" s="154" t="s">
        <v>260</v>
      </c>
      <c r="D3334" s="154" t="s">
        <v>255</v>
      </c>
      <c r="E3334" s="155">
        <v>42186</v>
      </c>
      <c r="F3334" s="156">
        <v>9525</v>
      </c>
      <c r="G3334" s="155" t="s">
        <v>295</v>
      </c>
      <c r="H3334" s="155" t="s">
        <v>304</v>
      </c>
      <c r="I3334" s="157">
        <v>42257</v>
      </c>
      <c r="J3334" s="156">
        <v>9525</v>
      </c>
      <c r="K3334" s="167">
        <v>1.07</v>
      </c>
    </row>
    <row r="3335" spans="1:11" x14ac:dyDescent="0.25">
      <c r="A3335" s="153">
        <v>3331</v>
      </c>
      <c r="B3335" s="154" t="s">
        <v>3789</v>
      </c>
      <c r="C3335" s="154" t="s">
        <v>260</v>
      </c>
      <c r="D3335" s="154" t="s">
        <v>255</v>
      </c>
      <c r="E3335" s="155">
        <v>42166</v>
      </c>
      <c r="F3335" s="156">
        <v>12475</v>
      </c>
      <c r="G3335" s="155" t="s">
        <v>295</v>
      </c>
      <c r="H3335" s="155" t="s">
        <v>304</v>
      </c>
      <c r="I3335" s="157">
        <v>42313</v>
      </c>
      <c r="J3335" s="156">
        <v>11084.03</v>
      </c>
      <c r="K3335" s="167">
        <v>0.95</v>
      </c>
    </row>
    <row r="3336" spans="1:11" x14ac:dyDescent="0.25">
      <c r="A3336" s="153">
        <v>3332</v>
      </c>
      <c r="B3336" s="154" t="s">
        <v>3790</v>
      </c>
      <c r="C3336" s="154" t="s">
        <v>294</v>
      </c>
      <c r="D3336" s="154" t="s">
        <v>255</v>
      </c>
      <c r="E3336" s="155">
        <v>42215</v>
      </c>
      <c r="F3336" s="156">
        <v>8475</v>
      </c>
      <c r="G3336" s="155" t="s">
        <v>295</v>
      </c>
      <c r="H3336" s="155" t="s">
        <v>309</v>
      </c>
      <c r="I3336" s="157">
        <v>42275</v>
      </c>
      <c r="J3336" s="156">
        <v>7530.03</v>
      </c>
      <c r="K3336" s="167">
        <v>0.95</v>
      </c>
    </row>
    <row r="3337" spans="1:11" x14ac:dyDescent="0.25">
      <c r="A3337" s="153">
        <v>3333</v>
      </c>
      <c r="B3337" s="154" t="s">
        <v>3791</v>
      </c>
      <c r="C3337" s="154" t="s">
        <v>294</v>
      </c>
      <c r="D3337" s="154" t="s">
        <v>255</v>
      </c>
      <c r="E3337" s="155">
        <v>42213</v>
      </c>
      <c r="F3337" s="156">
        <v>7425</v>
      </c>
      <c r="G3337" s="155" t="s">
        <v>295</v>
      </c>
      <c r="H3337" s="155" t="s">
        <v>297</v>
      </c>
      <c r="I3337" s="157">
        <v>42262</v>
      </c>
      <c r="J3337" s="156">
        <v>6597.11</v>
      </c>
      <c r="K3337" s="167">
        <v>0.95</v>
      </c>
    </row>
    <row r="3338" spans="1:11" x14ac:dyDescent="0.25">
      <c r="A3338" s="153">
        <v>3334</v>
      </c>
      <c r="B3338" s="154" t="s">
        <v>3792</v>
      </c>
      <c r="C3338" s="154" t="s">
        <v>294</v>
      </c>
      <c r="D3338" s="154" t="s">
        <v>255</v>
      </c>
      <c r="E3338" s="155">
        <v>42219</v>
      </c>
      <c r="F3338" s="156">
        <v>5907.5</v>
      </c>
      <c r="G3338" s="155" t="s">
        <v>295</v>
      </c>
      <c r="H3338" s="155" t="s">
        <v>304</v>
      </c>
      <c r="I3338" s="157">
        <v>42275</v>
      </c>
      <c r="J3338" s="156">
        <v>5248.88</v>
      </c>
      <c r="K3338" s="167">
        <v>0.95</v>
      </c>
    </row>
    <row r="3339" spans="1:11" x14ac:dyDescent="0.25">
      <c r="A3339" s="153">
        <v>3335</v>
      </c>
      <c r="B3339" s="154" t="s">
        <v>3793</v>
      </c>
      <c r="C3339" s="154" t="s">
        <v>260</v>
      </c>
      <c r="D3339" s="154" t="s">
        <v>255</v>
      </c>
      <c r="E3339" s="155" t="s">
        <v>352</v>
      </c>
      <c r="F3339" s="156">
        <v>5775</v>
      </c>
      <c r="G3339" s="155" t="s">
        <v>295</v>
      </c>
      <c r="H3339" s="155" t="s">
        <v>297</v>
      </c>
      <c r="I3339" s="157">
        <v>42271</v>
      </c>
      <c r="J3339" s="156">
        <v>5131.08</v>
      </c>
      <c r="K3339" s="167">
        <v>0.95</v>
      </c>
    </row>
    <row r="3340" spans="1:11" x14ac:dyDescent="0.25">
      <c r="A3340" s="153">
        <v>3336</v>
      </c>
      <c r="B3340" s="154" t="s">
        <v>3794</v>
      </c>
      <c r="C3340" s="154" t="s">
        <v>294</v>
      </c>
      <c r="D3340" s="154" t="s">
        <v>255</v>
      </c>
      <c r="E3340" s="155">
        <v>42244</v>
      </c>
      <c r="F3340" s="156">
        <v>7650</v>
      </c>
      <c r="G3340" s="155" t="s">
        <v>295</v>
      </c>
      <c r="H3340" s="155" t="s">
        <v>309</v>
      </c>
      <c r="I3340" s="157">
        <v>42303</v>
      </c>
      <c r="J3340" s="156">
        <v>6797.03</v>
      </c>
      <c r="K3340" s="167">
        <v>0.95</v>
      </c>
    </row>
    <row r="3341" spans="1:11" x14ac:dyDescent="0.25">
      <c r="A3341" s="153">
        <v>3337</v>
      </c>
      <c r="B3341" s="154" t="s">
        <v>3795</v>
      </c>
      <c r="C3341" s="154" t="s">
        <v>254</v>
      </c>
      <c r="D3341" s="154" t="s">
        <v>255</v>
      </c>
      <c r="E3341" s="155">
        <v>42131</v>
      </c>
      <c r="F3341" s="156">
        <v>14475</v>
      </c>
      <c r="G3341" s="155" t="s">
        <v>295</v>
      </c>
      <c r="H3341" s="155" t="s">
        <v>304</v>
      </c>
      <c r="I3341" s="157">
        <v>42312</v>
      </c>
      <c r="J3341" s="156">
        <v>12861.03</v>
      </c>
      <c r="K3341" s="167">
        <v>0.95</v>
      </c>
    </row>
    <row r="3342" spans="1:11" x14ac:dyDescent="0.25">
      <c r="A3342" s="153">
        <v>3338</v>
      </c>
      <c r="B3342" s="154" t="s">
        <v>3796</v>
      </c>
      <c r="C3342" s="154" t="s">
        <v>254</v>
      </c>
      <c r="D3342" s="154" t="s">
        <v>255</v>
      </c>
      <c r="E3342" s="155" t="s">
        <v>352</v>
      </c>
      <c r="F3342" s="156">
        <v>10852.5</v>
      </c>
      <c r="G3342" s="155" t="s">
        <v>295</v>
      </c>
      <c r="H3342" s="155" t="s">
        <v>304</v>
      </c>
      <c r="I3342" s="157">
        <v>42312</v>
      </c>
      <c r="J3342" s="156">
        <v>9642.4500000000007</v>
      </c>
      <c r="K3342" s="167">
        <v>0.95</v>
      </c>
    </row>
    <row r="3343" spans="1:11" x14ac:dyDescent="0.25">
      <c r="A3343" s="153">
        <v>3339</v>
      </c>
      <c r="B3343" s="154" t="s">
        <v>3797</v>
      </c>
      <c r="C3343" s="154" t="s">
        <v>260</v>
      </c>
      <c r="D3343" s="154" t="s">
        <v>255</v>
      </c>
      <c r="E3343" s="155">
        <v>42146</v>
      </c>
      <c r="F3343" s="156">
        <v>15525</v>
      </c>
      <c r="G3343" s="155" t="s">
        <v>295</v>
      </c>
      <c r="H3343" s="155" t="s">
        <v>297</v>
      </c>
      <c r="I3343" s="157">
        <v>42272</v>
      </c>
      <c r="J3343" s="156">
        <v>13793.96</v>
      </c>
      <c r="K3343" s="167">
        <v>0.95</v>
      </c>
    </row>
    <row r="3344" spans="1:11" x14ac:dyDescent="0.25">
      <c r="A3344" s="153">
        <v>3340</v>
      </c>
      <c r="B3344" s="154" t="s">
        <v>3798</v>
      </c>
      <c r="C3344" s="154" t="s">
        <v>260</v>
      </c>
      <c r="D3344" s="154" t="s">
        <v>255</v>
      </c>
      <c r="E3344" s="155">
        <v>42194</v>
      </c>
      <c r="F3344" s="156">
        <v>10125</v>
      </c>
      <c r="G3344" s="155" t="s">
        <v>295</v>
      </c>
      <c r="H3344" s="155" t="s">
        <v>74</v>
      </c>
      <c r="I3344" s="157">
        <v>42270</v>
      </c>
      <c r="J3344" s="156">
        <v>8996.07</v>
      </c>
      <c r="K3344" s="167">
        <v>0.95</v>
      </c>
    </row>
    <row r="3345" spans="1:11" x14ac:dyDescent="0.25">
      <c r="A3345" s="153">
        <v>3341</v>
      </c>
      <c r="B3345" s="154" t="s">
        <v>3799</v>
      </c>
      <c r="C3345" s="154" t="s">
        <v>294</v>
      </c>
      <c r="D3345" s="154" t="s">
        <v>255</v>
      </c>
      <c r="E3345" s="155">
        <v>42249</v>
      </c>
      <c r="F3345" s="156">
        <v>6525</v>
      </c>
      <c r="G3345" s="155" t="s">
        <v>295</v>
      </c>
      <c r="H3345" s="155" t="s">
        <v>309</v>
      </c>
      <c r="I3345" s="157">
        <v>42276</v>
      </c>
      <c r="J3345" s="156">
        <v>5797.46</v>
      </c>
      <c r="K3345" s="167">
        <v>0.95</v>
      </c>
    </row>
    <row r="3346" spans="1:11" x14ac:dyDescent="0.25">
      <c r="A3346" s="153">
        <v>3342</v>
      </c>
      <c r="B3346" s="154" t="s">
        <v>3800</v>
      </c>
      <c r="C3346" s="154" t="s">
        <v>254</v>
      </c>
      <c r="D3346" s="154" t="s">
        <v>255</v>
      </c>
      <c r="E3346" s="155" t="s">
        <v>352</v>
      </c>
      <c r="F3346" s="156">
        <v>26850</v>
      </c>
      <c r="G3346" s="155" t="s">
        <v>295</v>
      </c>
      <c r="H3346" s="155" t="s">
        <v>297</v>
      </c>
      <c r="I3346" s="157">
        <v>42270</v>
      </c>
      <c r="J3346" s="156">
        <v>23856.22</v>
      </c>
      <c r="K3346" s="167">
        <v>0.95</v>
      </c>
    </row>
    <row r="3347" spans="1:11" x14ac:dyDescent="0.25">
      <c r="A3347" s="153">
        <v>3343</v>
      </c>
      <c r="B3347" s="154" t="s">
        <v>3801</v>
      </c>
      <c r="C3347" s="154" t="s">
        <v>260</v>
      </c>
      <c r="D3347" s="154" t="s">
        <v>255</v>
      </c>
      <c r="E3347" s="155">
        <v>42073</v>
      </c>
      <c r="F3347" s="156">
        <v>9825</v>
      </c>
      <c r="G3347" s="155" t="s">
        <v>295</v>
      </c>
      <c r="H3347" s="155" t="s">
        <v>74</v>
      </c>
      <c r="I3347" s="157">
        <v>42318</v>
      </c>
      <c r="J3347" s="156">
        <v>8729.52</v>
      </c>
      <c r="K3347" s="167">
        <v>0.95</v>
      </c>
    </row>
    <row r="3348" spans="1:11" x14ac:dyDescent="0.25">
      <c r="A3348" s="153">
        <v>3344</v>
      </c>
      <c r="B3348" s="154" t="s">
        <v>3802</v>
      </c>
      <c r="C3348" s="154" t="s">
        <v>294</v>
      </c>
      <c r="D3348" s="154" t="s">
        <v>255</v>
      </c>
      <c r="E3348" s="155">
        <v>42181</v>
      </c>
      <c r="F3348" s="156">
        <v>9075</v>
      </c>
      <c r="G3348" s="155" t="s">
        <v>295</v>
      </c>
      <c r="H3348" s="155" t="s">
        <v>304</v>
      </c>
      <c r="I3348" s="157">
        <v>42270</v>
      </c>
      <c r="J3348" s="156">
        <v>8063.14</v>
      </c>
      <c r="K3348" s="167">
        <v>0.95</v>
      </c>
    </row>
    <row r="3349" spans="1:11" x14ac:dyDescent="0.25">
      <c r="A3349" s="153">
        <v>3345</v>
      </c>
      <c r="B3349" s="154" t="s">
        <v>3803</v>
      </c>
      <c r="C3349" s="154" t="s">
        <v>294</v>
      </c>
      <c r="D3349" s="154" t="s">
        <v>255</v>
      </c>
      <c r="E3349" s="155">
        <v>42240</v>
      </c>
      <c r="F3349" s="156">
        <v>8550</v>
      </c>
      <c r="G3349" s="155" t="s">
        <v>295</v>
      </c>
      <c r="H3349" s="155" t="s">
        <v>297</v>
      </c>
      <c r="I3349" s="157">
        <v>42272</v>
      </c>
      <c r="J3349" s="156">
        <v>7596.68</v>
      </c>
      <c r="K3349" s="167">
        <v>0.95</v>
      </c>
    </row>
    <row r="3350" spans="1:11" x14ac:dyDescent="0.25">
      <c r="A3350" s="153">
        <v>3346</v>
      </c>
      <c r="B3350" s="154" t="s">
        <v>3804</v>
      </c>
      <c r="C3350" s="154" t="s">
        <v>294</v>
      </c>
      <c r="D3350" s="154" t="s">
        <v>255</v>
      </c>
      <c r="E3350" s="155">
        <v>42221</v>
      </c>
      <c r="F3350" s="156">
        <v>4275</v>
      </c>
      <c r="G3350" s="155" t="s">
        <v>295</v>
      </c>
      <c r="H3350" s="155" t="s">
        <v>297</v>
      </c>
      <c r="I3350" s="157">
        <v>42366</v>
      </c>
      <c r="J3350" s="156">
        <v>3798.33</v>
      </c>
      <c r="K3350" s="167">
        <v>0.95</v>
      </c>
    </row>
    <row r="3351" spans="1:11" x14ac:dyDescent="0.25">
      <c r="A3351" s="153">
        <v>3347</v>
      </c>
      <c r="B3351" s="154" t="s">
        <v>3805</v>
      </c>
      <c r="C3351" s="154" t="s">
        <v>260</v>
      </c>
      <c r="D3351" s="154" t="s">
        <v>255</v>
      </c>
      <c r="E3351" s="155">
        <v>42249</v>
      </c>
      <c r="F3351" s="156">
        <v>7875</v>
      </c>
      <c r="G3351" s="155" t="s">
        <v>295</v>
      </c>
      <c r="H3351" s="155" t="s">
        <v>300</v>
      </c>
      <c r="I3351" s="157">
        <v>42292</v>
      </c>
      <c r="J3351" s="156">
        <v>7390.69</v>
      </c>
      <c r="K3351" s="167">
        <v>1</v>
      </c>
    </row>
    <row r="3352" spans="1:11" x14ac:dyDescent="0.25">
      <c r="A3352" s="153">
        <v>3348</v>
      </c>
      <c r="B3352" s="154" t="s">
        <v>3806</v>
      </c>
      <c r="C3352" s="154" t="s">
        <v>294</v>
      </c>
      <c r="D3352" s="154" t="s">
        <v>255</v>
      </c>
      <c r="E3352" s="155">
        <v>42061</v>
      </c>
      <c r="F3352" s="156">
        <v>11775</v>
      </c>
      <c r="G3352" s="155" t="s">
        <v>295</v>
      </c>
      <c r="H3352" s="155" t="s">
        <v>297</v>
      </c>
      <c r="I3352" s="157">
        <v>42268</v>
      </c>
      <c r="J3352" s="156">
        <v>10462.09</v>
      </c>
      <c r="K3352" s="167">
        <v>0.95</v>
      </c>
    </row>
    <row r="3353" spans="1:11" x14ac:dyDescent="0.25">
      <c r="A3353" s="153">
        <v>3349</v>
      </c>
      <c r="B3353" s="154" t="s">
        <v>3807</v>
      </c>
      <c r="C3353" s="154" t="s">
        <v>294</v>
      </c>
      <c r="D3353" s="154" t="s">
        <v>255</v>
      </c>
      <c r="E3353" s="155" t="s">
        <v>352</v>
      </c>
      <c r="F3353" s="156">
        <v>1350</v>
      </c>
      <c r="G3353" s="155" t="s">
        <v>295</v>
      </c>
      <c r="H3353" s="155" t="s">
        <v>309</v>
      </c>
      <c r="I3353" s="157">
        <v>42303</v>
      </c>
      <c r="J3353" s="156">
        <v>1199.47</v>
      </c>
      <c r="K3353" s="167">
        <v>0.95</v>
      </c>
    </row>
    <row r="3354" spans="1:11" x14ac:dyDescent="0.25">
      <c r="A3354" s="153">
        <v>3350</v>
      </c>
      <c r="B3354" s="154" t="s">
        <v>3808</v>
      </c>
      <c r="C3354" s="154" t="s">
        <v>260</v>
      </c>
      <c r="D3354" s="154" t="s">
        <v>255</v>
      </c>
      <c r="E3354" s="155">
        <v>42173</v>
      </c>
      <c r="F3354" s="156">
        <v>8625</v>
      </c>
      <c r="G3354" s="155" t="s">
        <v>295</v>
      </c>
      <c r="H3354" s="155" t="s">
        <v>304</v>
      </c>
      <c r="I3354" s="157">
        <v>42313</v>
      </c>
      <c r="J3354" s="156">
        <v>7663.31</v>
      </c>
      <c r="K3354" s="167">
        <v>0.95</v>
      </c>
    </row>
    <row r="3355" spans="1:11" x14ac:dyDescent="0.25">
      <c r="A3355" s="153">
        <v>3351</v>
      </c>
      <c r="B3355" s="154" t="s">
        <v>3323</v>
      </c>
      <c r="C3355" s="154" t="s">
        <v>294</v>
      </c>
      <c r="D3355" s="154" t="s">
        <v>255</v>
      </c>
      <c r="E3355" s="155" t="s">
        <v>352</v>
      </c>
      <c r="F3355" s="156">
        <v>26625</v>
      </c>
      <c r="G3355" s="155" t="s">
        <v>295</v>
      </c>
      <c r="H3355" s="155" t="s">
        <v>304</v>
      </c>
      <c r="I3355" s="157">
        <v>42285</v>
      </c>
      <c r="J3355" s="156">
        <v>23656.31</v>
      </c>
      <c r="K3355" s="167">
        <v>0.95</v>
      </c>
    </row>
    <row r="3356" spans="1:11" x14ac:dyDescent="0.25">
      <c r="A3356" s="153">
        <v>3352</v>
      </c>
      <c r="B3356" s="154" t="s">
        <v>3809</v>
      </c>
      <c r="C3356" s="154" t="s">
        <v>260</v>
      </c>
      <c r="D3356" s="154" t="s">
        <v>255</v>
      </c>
      <c r="E3356" s="155">
        <v>42256</v>
      </c>
      <c r="F3356" s="156">
        <v>7875</v>
      </c>
      <c r="G3356" s="155" t="s">
        <v>295</v>
      </c>
      <c r="H3356" s="155" t="s">
        <v>297</v>
      </c>
      <c r="I3356" s="157">
        <v>42282</v>
      </c>
      <c r="J3356" s="156">
        <v>6996.94</v>
      </c>
      <c r="K3356" s="167">
        <v>0.95</v>
      </c>
    </row>
    <row r="3357" spans="1:11" x14ac:dyDescent="0.25">
      <c r="A3357" s="153">
        <v>3353</v>
      </c>
      <c r="B3357" s="154" t="s">
        <v>3810</v>
      </c>
      <c r="C3357" s="154" t="s">
        <v>294</v>
      </c>
      <c r="D3357" s="154" t="s">
        <v>255</v>
      </c>
      <c r="E3357" s="155">
        <v>42256</v>
      </c>
      <c r="F3357" s="156">
        <v>8925</v>
      </c>
      <c r="G3357" s="155" t="s">
        <v>295</v>
      </c>
      <c r="H3357" s="155" t="s">
        <v>297</v>
      </c>
      <c r="I3357" s="157">
        <v>42282</v>
      </c>
      <c r="J3357" s="156">
        <v>7929.86</v>
      </c>
      <c r="K3357" s="167">
        <v>0.95</v>
      </c>
    </row>
    <row r="3358" spans="1:11" x14ac:dyDescent="0.25">
      <c r="A3358" s="153">
        <v>3354</v>
      </c>
      <c r="B3358" s="154" t="s">
        <v>3811</v>
      </c>
      <c r="C3358" s="154" t="s">
        <v>254</v>
      </c>
      <c r="D3358" s="154" t="s">
        <v>255</v>
      </c>
      <c r="E3358" s="155" t="s">
        <v>352</v>
      </c>
      <c r="F3358" s="156">
        <v>10875</v>
      </c>
      <c r="G3358" s="155" t="s">
        <v>295</v>
      </c>
      <c r="H3358" s="155" t="s">
        <v>74</v>
      </c>
      <c r="I3358" s="157">
        <v>42282</v>
      </c>
      <c r="J3358" s="156">
        <v>9662.44</v>
      </c>
      <c r="K3358" s="167">
        <v>0.95</v>
      </c>
    </row>
    <row r="3359" spans="1:11" x14ac:dyDescent="0.25">
      <c r="A3359" s="153">
        <v>3355</v>
      </c>
      <c r="B3359" s="154" t="s">
        <v>3812</v>
      </c>
      <c r="C3359" s="154" t="s">
        <v>294</v>
      </c>
      <c r="D3359" s="154" t="s">
        <v>255</v>
      </c>
      <c r="E3359" s="155">
        <v>42269</v>
      </c>
      <c r="F3359" s="156">
        <v>7425</v>
      </c>
      <c r="G3359" s="155" t="s">
        <v>295</v>
      </c>
      <c r="H3359" s="155" t="s">
        <v>297</v>
      </c>
      <c r="I3359" s="157" t="s">
        <v>253</v>
      </c>
      <c r="J3359" s="156">
        <v>0</v>
      </c>
      <c r="K3359" s="167">
        <v>0</v>
      </c>
    </row>
    <row r="3360" spans="1:11" x14ac:dyDescent="0.25">
      <c r="A3360" s="153">
        <v>3356</v>
      </c>
      <c r="B3360" s="154" t="s">
        <v>3813</v>
      </c>
      <c r="C3360" s="154" t="s">
        <v>254</v>
      </c>
      <c r="D3360" s="154" t="s">
        <v>255</v>
      </c>
      <c r="E3360" s="155" t="s">
        <v>352</v>
      </c>
      <c r="F3360" s="156">
        <v>77175</v>
      </c>
      <c r="G3360" s="155" t="s">
        <v>295</v>
      </c>
      <c r="H3360" s="155" t="s">
        <v>304</v>
      </c>
      <c r="I3360" s="157">
        <v>42317</v>
      </c>
      <c r="J3360" s="156">
        <v>68569.990000000005</v>
      </c>
      <c r="K3360" s="167">
        <v>0.95</v>
      </c>
    </row>
    <row r="3361" spans="1:11" x14ac:dyDescent="0.25">
      <c r="A3361" s="153">
        <v>3357</v>
      </c>
      <c r="B3361" s="154" t="s">
        <v>3814</v>
      </c>
      <c r="C3361" s="154" t="s">
        <v>294</v>
      </c>
      <c r="D3361" s="154" t="s">
        <v>255</v>
      </c>
      <c r="E3361" s="155">
        <v>42213</v>
      </c>
      <c r="F3361" s="156">
        <v>6290</v>
      </c>
      <c r="G3361" s="155" t="s">
        <v>295</v>
      </c>
      <c r="H3361" s="155" t="s">
        <v>304</v>
      </c>
      <c r="I3361" s="157">
        <v>42279</v>
      </c>
      <c r="J3361" s="156">
        <v>5588.67</v>
      </c>
      <c r="K3361" s="167">
        <v>0.95</v>
      </c>
    </row>
    <row r="3362" spans="1:11" x14ac:dyDescent="0.25">
      <c r="A3362" s="153">
        <v>3358</v>
      </c>
      <c r="B3362" s="154" t="s">
        <v>3815</v>
      </c>
      <c r="C3362" s="154" t="s">
        <v>294</v>
      </c>
      <c r="D3362" s="154" t="s">
        <v>255</v>
      </c>
      <c r="E3362" s="155">
        <v>42129</v>
      </c>
      <c r="F3362" s="156">
        <v>7275</v>
      </c>
      <c r="G3362" s="155" t="s">
        <v>295</v>
      </c>
      <c r="H3362" s="155" t="s">
        <v>309</v>
      </c>
      <c r="I3362" s="157">
        <v>42381</v>
      </c>
      <c r="J3362" s="156">
        <v>6463.84</v>
      </c>
      <c r="K3362" s="167">
        <v>0.95</v>
      </c>
    </row>
    <row r="3363" spans="1:11" x14ac:dyDescent="0.25">
      <c r="A3363" s="153">
        <v>3359</v>
      </c>
      <c r="B3363" s="154" t="s">
        <v>3816</v>
      </c>
      <c r="C3363" s="154" t="s">
        <v>260</v>
      </c>
      <c r="D3363" s="154" t="s">
        <v>255</v>
      </c>
      <c r="E3363" s="155">
        <v>42248</v>
      </c>
      <c r="F3363" s="156">
        <v>5175</v>
      </c>
      <c r="G3363" s="155" t="s">
        <v>295</v>
      </c>
      <c r="H3363" s="155" t="s">
        <v>74</v>
      </c>
      <c r="I3363" s="157">
        <v>42279</v>
      </c>
      <c r="J3363" s="156">
        <v>4598</v>
      </c>
      <c r="K3363" s="167">
        <v>0.95</v>
      </c>
    </row>
    <row r="3364" spans="1:11" x14ac:dyDescent="0.25">
      <c r="A3364" s="153">
        <v>3360</v>
      </c>
      <c r="B3364" s="154" t="s">
        <v>3817</v>
      </c>
      <c r="C3364" s="154" t="s">
        <v>294</v>
      </c>
      <c r="D3364" s="154" t="s">
        <v>255</v>
      </c>
      <c r="E3364" s="155">
        <v>42268</v>
      </c>
      <c r="F3364" s="156">
        <v>5865</v>
      </c>
      <c r="G3364" s="155" t="s">
        <v>295</v>
      </c>
      <c r="H3364" s="155" t="s">
        <v>304</v>
      </c>
      <c r="I3364" s="157">
        <v>42293</v>
      </c>
      <c r="J3364" s="156">
        <v>5211.05</v>
      </c>
      <c r="K3364" s="167">
        <v>0.95</v>
      </c>
    </row>
    <row r="3365" spans="1:11" x14ac:dyDescent="0.25">
      <c r="A3365" s="153">
        <v>3361</v>
      </c>
      <c r="B3365" s="154" t="s">
        <v>3818</v>
      </c>
      <c r="C3365" s="154" t="s">
        <v>294</v>
      </c>
      <c r="D3365" s="154" t="s">
        <v>255</v>
      </c>
      <c r="E3365" s="155">
        <v>42273</v>
      </c>
      <c r="F3365" s="156">
        <v>7050</v>
      </c>
      <c r="G3365" s="155" t="s">
        <v>295</v>
      </c>
      <c r="H3365" s="155" t="s">
        <v>321</v>
      </c>
      <c r="I3365" s="157">
        <v>42381</v>
      </c>
      <c r="J3365" s="156">
        <v>7050</v>
      </c>
      <c r="K3365" s="167">
        <v>1.07</v>
      </c>
    </row>
    <row r="3366" spans="1:11" x14ac:dyDescent="0.25">
      <c r="A3366" s="153">
        <v>3362</v>
      </c>
      <c r="B3366" s="154" t="s">
        <v>3819</v>
      </c>
      <c r="C3366" s="154" t="s">
        <v>254</v>
      </c>
      <c r="D3366" s="154" t="s">
        <v>255</v>
      </c>
      <c r="E3366" s="155" t="s">
        <v>352</v>
      </c>
      <c r="F3366" s="156">
        <v>13725</v>
      </c>
      <c r="G3366" s="155" t="s">
        <v>295</v>
      </c>
      <c r="H3366" s="155" t="s">
        <v>304</v>
      </c>
      <c r="I3366" s="157">
        <v>42285</v>
      </c>
      <c r="J3366" s="156">
        <v>12194.66</v>
      </c>
      <c r="K3366" s="167">
        <v>0.95</v>
      </c>
    </row>
    <row r="3367" spans="1:11" x14ac:dyDescent="0.25">
      <c r="A3367" s="153">
        <v>3363</v>
      </c>
      <c r="B3367" s="154" t="s">
        <v>3820</v>
      </c>
      <c r="C3367" s="154" t="s">
        <v>260</v>
      </c>
      <c r="D3367" s="154" t="s">
        <v>255</v>
      </c>
      <c r="E3367" s="155">
        <v>42160</v>
      </c>
      <c r="F3367" s="156">
        <v>26295</v>
      </c>
      <c r="G3367" s="155" t="s">
        <v>295</v>
      </c>
      <c r="H3367" s="155" t="s">
        <v>297</v>
      </c>
      <c r="I3367" s="157">
        <v>42523</v>
      </c>
      <c r="J3367" s="156">
        <v>24151.96</v>
      </c>
      <c r="K3367" s="167">
        <v>0.98</v>
      </c>
    </row>
    <row r="3368" spans="1:11" x14ac:dyDescent="0.25">
      <c r="A3368" s="153">
        <v>3364</v>
      </c>
      <c r="B3368" s="154" t="s">
        <v>253</v>
      </c>
      <c r="C3368" s="154" t="s">
        <v>254</v>
      </c>
      <c r="D3368" s="154" t="s">
        <v>255</v>
      </c>
      <c r="E3368" s="155" t="s">
        <v>253</v>
      </c>
      <c r="F3368" s="156" t="s">
        <v>253</v>
      </c>
      <c r="G3368" s="155" t="s">
        <v>295</v>
      </c>
      <c r="H3368" s="155" t="s">
        <v>253</v>
      </c>
      <c r="I3368" s="157" t="s">
        <v>253</v>
      </c>
      <c r="J3368" s="156" t="s">
        <v>253</v>
      </c>
      <c r="K3368" s="167" t="s">
        <v>253</v>
      </c>
    </row>
    <row r="3369" spans="1:11" x14ac:dyDescent="0.25">
      <c r="A3369" s="153">
        <v>3365</v>
      </c>
      <c r="B3369" s="154" t="s">
        <v>3821</v>
      </c>
      <c r="C3369" s="154" t="s">
        <v>260</v>
      </c>
      <c r="D3369" s="154" t="s">
        <v>255</v>
      </c>
      <c r="E3369" s="155">
        <v>42247</v>
      </c>
      <c r="F3369" s="156">
        <v>8850</v>
      </c>
      <c r="G3369" s="155" t="s">
        <v>295</v>
      </c>
      <c r="H3369" s="155" t="s">
        <v>304</v>
      </c>
      <c r="I3369" s="157">
        <v>42284</v>
      </c>
      <c r="J3369" s="156">
        <v>7863.23</v>
      </c>
      <c r="K3369" s="167">
        <v>0.95</v>
      </c>
    </row>
    <row r="3370" spans="1:11" x14ac:dyDescent="0.25">
      <c r="A3370" s="153">
        <v>3366</v>
      </c>
      <c r="B3370" s="154" t="s">
        <v>3822</v>
      </c>
      <c r="C3370" s="154" t="s">
        <v>294</v>
      </c>
      <c r="D3370" s="154" t="s">
        <v>255</v>
      </c>
      <c r="E3370" s="155">
        <v>42129</v>
      </c>
      <c r="F3370" s="156">
        <v>16575</v>
      </c>
      <c r="G3370" s="155" t="s">
        <v>295</v>
      </c>
      <c r="H3370" s="155" t="s">
        <v>300</v>
      </c>
      <c r="I3370" s="157">
        <v>42292</v>
      </c>
      <c r="J3370" s="156">
        <v>15555.64</v>
      </c>
      <c r="K3370" s="167">
        <v>1</v>
      </c>
    </row>
    <row r="3371" spans="1:11" x14ac:dyDescent="0.25">
      <c r="A3371" s="153">
        <v>3367</v>
      </c>
      <c r="B3371" s="154" t="s">
        <v>3823</v>
      </c>
      <c r="C3371" s="154" t="s">
        <v>254</v>
      </c>
      <c r="D3371" s="154" t="s">
        <v>255</v>
      </c>
      <c r="E3371" s="155" t="s">
        <v>352</v>
      </c>
      <c r="F3371" s="156">
        <v>61550</v>
      </c>
      <c r="G3371" s="155" t="s">
        <v>295</v>
      </c>
      <c r="H3371" s="155" t="s">
        <v>326</v>
      </c>
      <c r="I3371" s="157" t="s">
        <v>253</v>
      </c>
      <c r="J3371" s="156">
        <v>0</v>
      </c>
      <c r="K3371" s="167">
        <v>0</v>
      </c>
    </row>
    <row r="3372" spans="1:11" x14ac:dyDescent="0.25">
      <c r="A3372" s="153">
        <v>3368</v>
      </c>
      <c r="B3372" s="154" t="s">
        <v>3824</v>
      </c>
      <c r="C3372" s="154" t="s">
        <v>260</v>
      </c>
      <c r="D3372" s="154" t="s">
        <v>255</v>
      </c>
      <c r="E3372" s="155">
        <v>42198</v>
      </c>
      <c r="F3372" s="156">
        <v>5625</v>
      </c>
      <c r="G3372" s="155" t="s">
        <v>295</v>
      </c>
      <c r="H3372" s="155" t="s">
        <v>325</v>
      </c>
      <c r="I3372" s="157">
        <v>42304</v>
      </c>
      <c r="J3372" s="156">
        <v>4997.8100000000004</v>
      </c>
      <c r="K3372" s="167">
        <v>0.95</v>
      </c>
    </row>
    <row r="3373" spans="1:11" x14ac:dyDescent="0.25">
      <c r="A3373" s="153">
        <v>3369</v>
      </c>
      <c r="B3373" s="154" t="s">
        <v>3825</v>
      </c>
      <c r="C3373" s="154" t="s">
        <v>294</v>
      </c>
      <c r="D3373" s="154" t="s">
        <v>255</v>
      </c>
      <c r="E3373" s="155">
        <v>42269</v>
      </c>
      <c r="F3373" s="156">
        <v>7125</v>
      </c>
      <c r="G3373" s="155" t="s">
        <v>295</v>
      </c>
      <c r="H3373" s="155" t="s">
        <v>297</v>
      </c>
      <c r="I3373" s="157" t="s">
        <v>253</v>
      </c>
      <c r="J3373" s="156">
        <v>0</v>
      </c>
      <c r="K3373" s="167">
        <v>0</v>
      </c>
    </row>
    <row r="3374" spans="1:11" x14ac:dyDescent="0.25">
      <c r="A3374" s="153">
        <v>3370</v>
      </c>
      <c r="B3374" s="154" t="s">
        <v>3826</v>
      </c>
      <c r="C3374" s="154" t="s">
        <v>260</v>
      </c>
      <c r="D3374" s="154" t="s">
        <v>255</v>
      </c>
      <c r="E3374" s="155" t="s">
        <v>352</v>
      </c>
      <c r="F3374" s="156">
        <v>8475</v>
      </c>
      <c r="G3374" s="155" t="s">
        <v>295</v>
      </c>
      <c r="H3374" s="155" t="s">
        <v>324</v>
      </c>
      <c r="I3374" s="157">
        <v>42314</v>
      </c>
      <c r="J3374" s="156">
        <v>7530.03</v>
      </c>
      <c r="K3374" s="167">
        <v>0.95</v>
      </c>
    </row>
    <row r="3375" spans="1:11" x14ac:dyDescent="0.25">
      <c r="A3375" s="153">
        <v>3371</v>
      </c>
      <c r="B3375" s="154" t="s">
        <v>3827</v>
      </c>
      <c r="C3375" s="154" t="s">
        <v>260</v>
      </c>
      <c r="D3375" s="154" t="s">
        <v>255</v>
      </c>
      <c r="E3375" s="155">
        <v>42156</v>
      </c>
      <c r="F3375" s="156">
        <v>8325</v>
      </c>
      <c r="G3375" s="155" t="s">
        <v>295</v>
      </c>
      <c r="H3375" s="155" t="s">
        <v>324</v>
      </c>
      <c r="I3375" s="157">
        <v>42303</v>
      </c>
      <c r="J3375" s="156">
        <v>7396.76</v>
      </c>
      <c r="K3375" s="167">
        <v>0.95</v>
      </c>
    </row>
    <row r="3376" spans="1:11" x14ac:dyDescent="0.25">
      <c r="A3376" s="153">
        <v>3372</v>
      </c>
      <c r="B3376" s="154" t="s">
        <v>3828</v>
      </c>
      <c r="C3376" s="154" t="s">
        <v>254</v>
      </c>
      <c r="D3376" s="154" t="s">
        <v>255</v>
      </c>
      <c r="E3376" s="155" t="s">
        <v>352</v>
      </c>
      <c r="F3376" s="156">
        <v>17325</v>
      </c>
      <c r="G3376" s="155" t="s">
        <v>295</v>
      </c>
      <c r="H3376" s="155" t="s">
        <v>297</v>
      </c>
      <c r="I3376" s="157">
        <v>42300</v>
      </c>
      <c r="J3376" s="156">
        <v>15393.26</v>
      </c>
      <c r="K3376" s="167">
        <v>0.95</v>
      </c>
    </row>
    <row r="3377" spans="1:11" x14ac:dyDescent="0.25">
      <c r="A3377" s="153">
        <v>3373</v>
      </c>
      <c r="B3377" s="154" t="s">
        <v>3829</v>
      </c>
      <c r="C3377" s="154" t="s">
        <v>260</v>
      </c>
      <c r="D3377" s="154" t="s">
        <v>255</v>
      </c>
      <c r="E3377" s="155">
        <v>42230</v>
      </c>
      <c r="F3377" s="156">
        <v>9150</v>
      </c>
      <c r="G3377" s="155" t="s">
        <v>295</v>
      </c>
      <c r="H3377" s="155" t="s">
        <v>324</v>
      </c>
      <c r="I3377" s="157">
        <v>42317</v>
      </c>
      <c r="J3377" s="156">
        <v>8129.77</v>
      </c>
      <c r="K3377" s="167">
        <v>0.95</v>
      </c>
    </row>
    <row r="3378" spans="1:11" x14ac:dyDescent="0.25">
      <c r="A3378" s="153">
        <v>3374</v>
      </c>
      <c r="B3378" s="154" t="s">
        <v>3830</v>
      </c>
      <c r="C3378" s="154" t="s">
        <v>294</v>
      </c>
      <c r="D3378" s="154" t="s">
        <v>255</v>
      </c>
      <c r="E3378" s="155">
        <v>42046</v>
      </c>
      <c r="F3378" s="156">
        <v>15625</v>
      </c>
      <c r="G3378" s="155" t="s">
        <v>295</v>
      </c>
      <c r="H3378" s="155" t="s">
        <v>322</v>
      </c>
      <c r="I3378" s="157" t="s">
        <v>253</v>
      </c>
      <c r="J3378" s="156">
        <v>0</v>
      </c>
      <c r="K3378" s="167">
        <v>0</v>
      </c>
    </row>
    <row r="3379" spans="1:11" x14ac:dyDescent="0.25">
      <c r="A3379" s="153">
        <v>3375</v>
      </c>
      <c r="B3379" s="154" t="s">
        <v>3831</v>
      </c>
      <c r="C3379" s="154" t="s">
        <v>260</v>
      </c>
      <c r="D3379" s="154" t="s">
        <v>255</v>
      </c>
      <c r="E3379" s="155">
        <v>42213</v>
      </c>
      <c r="F3379" s="156">
        <v>12950</v>
      </c>
      <c r="G3379" s="155" t="s">
        <v>295</v>
      </c>
      <c r="H3379" s="155" t="s">
        <v>323</v>
      </c>
      <c r="I3379" s="157">
        <v>42298</v>
      </c>
      <c r="J3379" s="156">
        <v>12153.57</v>
      </c>
      <c r="K3379" s="167">
        <v>1</v>
      </c>
    </row>
    <row r="3380" spans="1:11" x14ac:dyDescent="0.25">
      <c r="A3380" s="153">
        <v>3376</v>
      </c>
      <c r="B3380" s="154" t="s">
        <v>3832</v>
      </c>
      <c r="C3380" s="154" t="s">
        <v>254</v>
      </c>
      <c r="D3380" s="154" t="s">
        <v>255</v>
      </c>
      <c r="E3380" s="155" t="s">
        <v>352</v>
      </c>
      <c r="F3380" s="156">
        <v>4350</v>
      </c>
      <c r="G3380" s="155" t="s">
        <v>295</v>
      </c>
      <c r="H3380" s="155" t="s">
        <v>309</v>
      </c>
      <c r="I3380" s="157">
        <v>42353</v>
      </c>
      <c r="J3380" s="156">
        <v>3864.97</v>
      </c>
      <c r="K3380" s="167">
        <v>0.95</v>
      </c>
    </row>
    <row r="3381" spans="1:11" x14ac:dyDescent="0.25">
      <c r="A3381" s="153">
        <v>3377</v>
      </c>
      <c r="B3381" s="154" t="s">
        <v>3833</v>
      </c>
      <c r="C3381" s="154" t="s">
        <v>294</v>
      </c>
      <c r="D3381" s="154" t="s">
        <v>255</v>
      </c>
      <c r="E3381" s="155">
        <v>42017</v>
      </c>
      <c r="F3381" s="156">
        <v>8925</v>
      </c>
      <c r="G3381" s="155" t="s">
        <v>295</v>
      </c>
      <c r="H3381" s="155" t="s">
        <v>325</v>
      </c>
      <c r="I3381" s="157">
        <v>42311</v>
      </c>
      <c r="J3381" s="156">
        <v>7929.86</v>
      </c>
      <c r="K3381" s="167">
        <v>0.95</v>
      </c>
    </row>
    <row r="3382" spans="1:11" x14ac:dyDescent="0.25">
      <c r="A3382" s="153">
        <v>3378</v>
      </c>
      <c r="B3382" s="154" t="s">
        <v>3834</v>
      </c>
      <c r="C3382" s="154" t="s">
        <v>294</v>
      </c>
      <c r="D3382" s="154" t="s">
        <v>255</v>
      </c>
      <c r="E3382" s="155">
        <v>42262</v>
      </c>
      <c r="F3382" s="156">
        <v>5375</v>
      </c>
      <c r="G3382" s="155" t="s">
        <v>295</v>
      </c>
      <c r="H3382" s="155" t="s">
        <v>322</v>
      </c>
      <c r="I3382" s="157">
        <v>42542</v>
      </c>
      <c r="J3382" s="156">
        <v>4775.68</v>
      </c>
      <c r="K3382" s="167">
        <v>0.95</v>
      </c>
    </row>
    <row r="3383" spans="1:11" x14ac:dyDescent="0.25">
      <c r="A3383" s="153">
        <v>3379</v>
      </c>
      <c r="B3383" s="154" t="s">
        <v>3835</v>
      </c>
      <c r="C3383" s="154" t="s">
        <v>260</v>
      </c>
      <c r="D3383" s="154" t="s">
        <v>255</v>
      </c>
      <c r="E3383" s="155">
        <v>42214</v>
      </c>
      <c r="F3383" s="156">
        <v>15225</v>
      </c>
      <c r="G3383" s="155" t="s">
        <v>295</v>
      </c>
      <c r="H3383" s="155" t="s">
        <v>304</v>
      </c>
      <c r="I3383" s="157">
        <v>42298</v>
      </c>
      <c r="J3383" s="156">
        <v>13527.41</v>
      </c>
      <c r="K3383" s="167">
        <v>0.95</v>
      </c>
    </row>
    <row r="3384" spans="1:11" x14ac:dyDescent="0.25">
      <c r="A3384" s="153">
        <v>3380</v>
      </c>
      <c r="B3384" s="154" t="s">
        <v>3710</v>
      </c>
      <c r="C3384" s="154" t="s">
        <v>260</v>
      </c>
      <c r="D3384" s="154" t="s">
        <v>255</v>
      </c>
      <c r="E3384" s="155" t="s">
        <v>352</v>
      </c>
      <c r="F3384" s="156">
        <v>18900</v>
      </c>
      <c r="G3384" s="155" t="s">
        <v>295</v>
      </c>
      <c r="H3384" s="155" t="s">
        <v>304</v>
      </c>
      <c r="I3384" s="157">
        <v>42298</v>
      </c>
      <c r="J3384" s="156">
        <v>16792.650000000001</v>
      </c>
      <c r="K3384" s="167">
        <v>0.95</v>
      </c>
    </row>
    <row r="3385" spans="1:11" x14ac:dyDescent="0.25">
      <c r="A3385" s="153">
        <v>3381</v>
      </c>
      <c r="B3385" s="154" t="s">
        <v>3836</v>
      </c>
      <c r="C3385" s="154" t="s">
        <v>294</v>
      </c>
      <c r="D3385" s="154" t="s">
        <v>255</v>
      </c>
      <c r="E3385" s="155" t="s">
        <v>352</v>
      </c>
      <c r="F3385" s="156">
        <v>1572.5</v>
      </c>
      <c r="G3385" s="155" t="s">
        <v>295</v>
      </c>
      <c r="H3385" s="155" t="s">
        <v>304</v>
      </c>
      <c r="I3385" s="157">
        <v>42312</v>
      </c>
      <c r="J3385" s="156">
        <v>1397.16</v>
      </c>
      <c r="K3385" s="167">
        <v>0.95</v>
      </c>
    </row>
    <row r="3386" spans="1:11" x14ac:dyDescent="0.25">
      <c r="A3386" s="153">
        <v>3382</v>
      </c>
      <c r="B3386" s="154" t="s">
        <v>3837</v>
      </c>
      <c r="C3386" s="154" t="s">
        <v>294</v>
      </c>
      <c r="D3386" s="154" t="s">
        <v>255</v>
      </c>
      <c r="E3386" s="155">
        <v>42201</v>
      </c>
      <c r="F3386" s="156">
        <v>8775</v>
      </c>
      <c r="G3386" s="155" t="s">
        <v>295</v>
      </c>
      <c r="H3386" s="155" t="s">
        <v>304</v>
      </c>
      <c r="I3386" s="157">
        <v>42312</v>
      </c>
      <c r="J3386" s="156">
        <v>7796.58</v>
      </c>
      <c r="K3386" s="167">
        <v>0.95</v>
      </c>
    </row>
    <row r="3387" spans="1:11" x14ac:dyDescent="0.25">
      <c r="A3387" s="153">
        <v>3383</v>
      </c>
      <c r="B3387" s="154" t="s">
        <v>3838</v>
      </c>
      <c r="C3387" s="154" t="s">
        <v>294</v>
      </c>
      <c r="D3387" s="154" t="s">
        <v>255</v>
      </c>
      <c r="E3387" s="155">
        <v>42270</v>
      </c>
      <c r="F3387" s="156">
        <v>6375</v>
      </c>
      <c r="G3387" s="155" t="s">
        <v>295</v>
      </c>
      <c r="H3387" s="155" t="s">
        <v>297</v>
      </c>
      <c r="I3387" s="157">
        <v>42340</v>
      </c>
      <c r="J3387" s="156">
        <v>5664.19</v>
      </c>
      <c r="K3387" s="167">
        <v>0.95</v>
      </c>
    </row>
    <row r="3388" spans="1:11" x14ac:dyDescent="0.25">
      <c r="A3388" s="153">
        <v>3384</v>
      </c>
      <c r="B3388" s="154" t="s">
        <v>3839</v>
      </c>
      <c r="C3388" s="154" t="s">
        <v>294</v>
      </c>
      <c r="D3388" s="154" t="s">
        <v>255</v>
      </c>
      <c r="E3388" s="155">
        <v>42282</v>
      </c>
      <c r="F3388" s="156">
        <v>6825</v>
      </c>
      <c r="G3388" s="155" t="s">
        <v>295</v>
      </c>
      <c r="H3388" s="155" t="s">
        <v>297</v>
      </c>
      <c r="I3388" s="157">
        <v>42312</v>
      </c>
      <c r="J3388" s="156">
        <v>6064.01</v>
      </c>
      <c r="K3388" s="167">
        <v>0.95</v>
      </c>
    </row>
    <row r="3389" spans="1:11" x14ac:dyDescent="0.25">
      <c r="A3389" s="153">
        <v>3385</v>
      </c>
      <c r="B3389" s="154" t="s">
        <v>3840</v>
      </c>
      <c r="C3389" s="154" t="s">
        <v>294</v>
      </c>
      <c r="D3389" s="154" t="s">
        <v>255</v>
      </c>
      <c r="E3389" s="155">
        <v>42192</v>
      </c>
      <c r="F3389" s="156">
        <v>13920</v>
      </c>
      <c r="G3389" s="155" t="s">
        <v>295</v>
      </c>
      <c r="H3389" s="155" t="s">
        <v>324</v>
      </c>
      <c r="I3389" s="157">
        <v>42446</v>
      </c>
      <c r="J3389" s="156">
        <v>12367.92</v>
      </c>
      <c r="K3389" s="167">
        <v>0.95</v>
      </c>
    </row>
    <row r="3390" spans="1:11" x14ac:dyDescent="0.25">
      <c r="A3390" s="153">
        <v>3386</v>
      </c>
      <c r="B3390" s="154" t="s">
        <v>3841</v>
      </c>
      <c r="C3390" s="154" t="s">
        <v>294</v>
      </c>
      <c r="D3390" s="154" t="s">
        <v>255</v>
      </c>
      <c r="E3390" s="155">
        <v>42283</v>
      </c>
      <c r="F3390" s="156">
        <v>6825</v>
      </c>
      <c r="G3390" s="155" t="s">
        <v>295</v>
      </c>
      <c r="H3390" s="155" t="s">
        <v>297</v>
      </c>
      <c r="I3390" s="157" t="s">
        <v>253</v>
      </c>
      <c r="J3390" s="156">
        <v>0</v>
      </c>
      <c r="K3390" s="167">
        <v>0</v>
      </c>
    </row>
    <row r="3391" spans="1:11" x14ac:dyDescent="0.25">
      <c r="A3391" s="153">
        <v>3387</v>
      </c>
      <c r="B3391" s="154" t="s">
        <v>253</v>
      </c>
      <c r="C3391" s="154" t="s">
        <v>254</v>
      </c>
      <c r="D3391" s="154" t="s">
        <v>255</v>
      </c>
      <c r="E3391" s="155" t="s">
        <v>253</v>
      </c>
      <c r="F3391" s="156" t="s">
        <v>253</v>
      </c>
      <c r="G3391" s="155" t="s">
        <v>295</v>
      </c>
      <c r="H3391" s="155" t="s">
        <v>253</v>
      </c>
      <c r="I3391" s="157" t="s">
        <v>253</v>
      </c>
      <c r="J3391" s="156" t="s">
        <v>253</v>
      </c>
      <c r="K3391" s="167" t="s">
        <v>253</v>
      </c>
    </row>
    <row r="3392" spans="1:11" x14ac:dyDescent="0.25">
      <c r="A3392" s="153">
        <v>3388</v>
      </c>
      <c r="B3392" s="154" t="s">
        <v>3842</v>
      </c>
      <c r="C3392" s="154" t="s">
        <v>254</v>
      </c>
      <c r="D3392" s="154" t="s">
        <v>255</v>
      </c>
      <c r="E3392" s="155" t="s">
        <v>352</v>
      </c>
      <c r="F3392" s="156">
        <v>29550</v>
      </c>
      <c r="G3392" s="155" t="s">
        <v>295</v>
      </c>
      <c r="H3392" s="155" t="s">
        <v>297</v>
      </c>
      <c r="I3392" s="157">
        <v>42366</v>
      </c>
      <c r="J3392" s="156">
        <v>26255.18</v>
      </c>
      <c r="K3392" s="167">
        <v>0.95</v>
      </c>
    </row>
    <row r="3393" spans="1:11" x14ac:dyDescent="0.25">
      <c r="A3393" s="153">
        <v>3389</v>
      </c>
      <c r="B3393" s="154" t="s">
        <v>3843</v>
      </c>
      <c r="C3393" s="154" t="s">
        <v>294</v>
      </c>
      <c r="D3393" s="154" t="s">
        <v>255</v>
      </c>
      <c r="E3393" s="155">
        <v>42283</v>
      </c>
      <c r="F3393" s="156">
        <v>6437.5</v>
      </c>
      <c r="G3393" s="155" t="s">
        <v>295</v>
      </c>
      <c r="H3393" s="155" t="s">
        <v>322</v>
      </c>
      <c r="I3393" s="157">
        <v>42325</v>
      </c>
      <c r="J3393" s="156">
        <v>5719.72</v>
      </c>
      <c r="K3393" s="167">
        <v>0.95</v>
      </c>
    </row>
    <row r="3394" spans="1:11" x14ac:dyDescent="0.25">
      <c r="A3394" s="153">
        <v>3390</v>
      </c>
      <c r="B3394" s="154" t="s">
        <v>3844</v>
      </c>
      <c r="C3394" s="154" t="s">
        <v>294</v>
      </c>
      <c r="D3394" s="154" t="s">
        <v>255</v>
      </c>
      <c r="E3394" s="155">
        <v>42219</v>
      </c>
      <c r="F3394" s="156">
        <v>16575</v>
      </c>
      <c r="G3394" s="155" t="s">
        <v>295</v>
      </c>
      <c r="H3394" s="155" t="s">
        <v>297</v>
      </c>
      <c r="I3394" s="157">
        <v>42312</v>
      </c>
      <c r="J3394" s="156">
        <v>14726.89</v>
      </c>
      <c r="K3394" s="167">
        <v>0.95</v>
      </c>
    </row>
    <row r="3395" spans="1:11" x14ac:dyDescent="0.25">
      <c r="A3395" s="153">
        <v>3391</v>
      </c>
      <c r="B3395" s="154" t="s">
        <v>3845</v>
      </c>
      <c r="C3395" s="154" t="s">
        <v>294</v>
      </c>
      <c r="D3395" s="154" t="s">
        <v>255</v>
      </c>
      <c r="E3395" s="155">
        <v>42284</v>
      </c>
      <c r="F3395" s="156">
        <v>5775</v>
      </c>
      <c r="G3395" s="155" t="s">
        <v>295</v>
      </c>
      <c r="H3395" s="155" t="s">
        <v>309</v>
      </c>
      <c r="I3395" s="157">
        <v>42411</v>
      </c>
      <c r="J3395" s="156">
        <v>5131.09</v>
      </c>
      <c r="K3395" s="167">
        <v>0.95</v>
      </c>
    </row>
    <row r="3396" spans="1:11" x14ac:dyDescent="0.25">
      <c r="A3396" s="153">
        <v>3392</v>
      </c>
      <c r="B3396" s="154" t="s">
        <v>3846</v>
      </c>
      <c r="C3396" s="154" t="s">
        <v>260</v>
      </c>
      <c r="D3396" s="154" t="s">
        <v>255</v>
      </c>
      <c r="E3396" s="155">
        <v>42192</v>
      </c>
      <c r="F3396" s="156">
        <v>14475</v>
      </c>
      <c r="G3396" s="155" t="s">
        <v>295</v>
      </c>
      <c r="H3396" s="155" t="s">
        <v>324</v>
      </c>
      <c r="I3396" s="157">
        <v>42446</v>
      </c>
      <c r="J3396" s="156">
        <v>12861.04</v>
      </c>
      <c r="K3396" s="167">
        <v>0.95</v>
      </c>
    </row>
    <row r="3397" spans="1:11" x14ac:dyDescent="0.25">
      <c r="A3397" s="153">
        <v>3393</v>
      </c>
      <c r="B3397" s="154" t="s">
        <v>3847</v>
      </c>
      <c r="C3397" s="154" t="s">
        <v>294</v>
      </c>
      <c r="D3397" s="154" t="s">
        <v>255</v>
      </c>
      <c r="E3397" s="155">
        <v>42235</v>
      </c>
      <c r="F3397" s="156">
        <v>9225</v>
      </c>
      <c r="G3397" s="155" t="s">
        <v>295</v>
      </c>
      <c r="H3397" s="155" t="s">
        <v>324</v>
      </c>
      <c r="I3397" s="157">
        <v>42320</v>
      </c>
      <c r="J3397" s="156">
        <v>8196.41</v>
      </c>
      <c r="K3397" s="167">
        <v>0.95</v>
      </c>
    </row>
    <row r="3398" spans="1:11" x14ac:dyDescent="0.25">
      <c r="A3398" s="153">
        <v>3394</v>
      </c>
      <c r="B3398" s="154" t="s">
        <v>3848</v>
      </c>
      <c r="C3398" s="154" t="s">
        <v>276</v>
      </c>
      <c r="D3398" s="154" t="s">
        <v>255</v>
      </c>
      <c r="E3398" s="155">
        <v>42262</v>
      </c>
      <c r="F3398" s="156">
        <v>13687.5</v>
      </c>
      <c r="G3398" s="155" t="s">
        <v>295</v>
      </c>
      <c r="H3398" s="155" t="s">
        <v>322</v>
      </c>
      <c r="I3398" s="157">
        <v>42474</v>
      </c>
      <c r="J3398" s="156">
        <v>12161.33</v>
      </c>
      <c r="K3398" s="167">
        <v>0.95</v>
      </c>
    </row>
    <row r="3399" spans="1:11" x14ac:dyDescent="0.25">
      <c r="A3399" s="153">
        <v>3395</v>
      </c>
      <c r="B3399" s="154" t="s">
        <v>3849</v>
      </c>
      <c r="C3399" s="154" t="s">
        <v>294</v>
      </c>
      <c r="D3399" s="154" t="s">
        <v>255</v>
      </c>
      <c r="E3399" s="155">
        <v>42249</v>
      </c>
      <c r="F3399" s="156">
        <v>12375</v>
      </c>
      <c r="G3399" s="155" t="s">
        <v>295</v>
      </c>
      <c r="H3399" s="155" t="s">
        <v>324</v>
      </c>
      <c r="I3399" s="157">
        <v>42334</v>
      </c>
      <c r="J3399" s="156">
        <v>10995.18</v>
      </c>
      <c r="K3399" s="167">
        <v>0.95</v>
      </c>
    </row>
    <row r="3400" spans="1:11" x14ac:dyDescent="0.25">
      <c r="A3400" s="153">
        <v>3396</v>
      </c>
      <c r="B3400" s="154" t="s">
        <v>3850</v>
      </c>
      <c r="C3400" s="154" t="s">
        <v>260</v>
      </c>
      <c r="D3400" s="154" t="s">
        <v>255</v>
      </c>
      <c r="E3400" s="155">
        <v>42251</v>
      </c>
      <c r="F3400" s="156">
        <v>13275</v>
      </c>
      <c r="G3400" s="155" t="s">
        <v>295</v>
      </c>
      <c r="H3400" s="155" t="s">
        <v>297</v>
      </c>
      <c r="I3400" s="157">
        <v>42306</v>
      </c>
      <c r="J3400" s="156">
        <v>11794.83</v>
      </c>
      <c r="K3400" s="167">
        <v>0.95</v>
      </c>
    </row>
    <row r="3401" spans="1:11" x14ac:dyDescent="0.25">
      <c r="A3401" s="153">
        <v>3397</v>
      </c>
      <c r="B3401" s="154" t="s">
        <v>3851</v>
      </c>
      <c r="C3401" s="154" t="s">
        <v>260</v>
      </c>
      <c r="D3401" s="154" t="s">
        <v>255</v>
      </c>
      <c r="E3401" s="155">
        <v>42249</v>
      </c>
      <c r="F3401" s="156">
        <v>14325</v>
      </c>
      <c r="G3401" s="155" t="s">
        <v>295</v>
      </c>
      <c r="H3401" s="155" t="s">
        <v>324</v>
      </c>
      <c r="I3401" s="157">
        <v>42334</v>
      </c>
      <c r="J3401" s="156">
        <v>12727.76</v>
      </c>
      <c r="K3401" s="167">
        <v>0.95</v>
      </c>
    </row>
    <row r="3402" spans="1:11" x14ac:dyDescent="0.25">
      <c r="A3402" s="153">
        <v>3398</v>
      </c>
      <c r="B3402" s="154" t="s">
        <v>3852</v>
      </c>
      <c r="C3402" s="154" t="s">
        <v>294</v>
      </c>
      <c r="D3402" s="154" t="s">
        <v>255</v>
      </c>
      <c r="E3402" s="155">
        <v>42230</v>
      </c>
      <c r="F3402" s="156">
        <v>4725</v>
      </c>
      <c r="G3402" s="155" t="s">
        <v>295</v>
      </c>
      <c r="H3402" s="155" t="s">
        <v>324</v>
      </c>
      <c r="I3402" s="157">
        <v>42317</v>
      </c>
      <c r="J3402" s="156">
        <v>4198.16</v>
      </c>
      <c r="K3402" s="167">
        <v>0.95</v>
      </c>
    </row>
    <row r="3403" spans="1:11" x14ac:dyDescent="0.25">
      <c r="A3403" s="153">
        <v>3399</v>
      </c>
      <c r="B3403" s="154" t="s">
        <v>3853</v>
      </c>
      <c r="C3403" s="154" t="s">
        <v>254</v>
      </c>
      <c r="D3403" s="154" t="s">
        <v>255</v>
      </c>
      <c r="E3403" s="155" t="s">
        <v>352</v>
      </c>
      <c r="F3403" s="156">
        <v>3525</v>
      </c>
      <c r="G3403" s="155" t="s">
        <v>295</v>
      </c>
      <c r="H3403" s="155" t="s">
        <v>74</v>
      </c>
      <c r="I3403" s="157">
        <v>42306</v>
      </c>
      <c r="J3403" s="156">
        <v>3131.96</v>
      </c>
      <c r="K3403" s="167">
        <v>0.95</v>
      </c>
    </row>
    <row r="3404" spans="1:11" x14ac:dyDescent="0.25">
      <c r="A3404" s="153">
        <v>3400</v>
      </c>
      <c r="B3404" s="154" t="s">
        <v>3854</v>
      </c>
      <c r="C3404" s="154" t="s">
        <v>254</v>
      </c>
      <c r="D3404" s="154" t="s">
        <v>255</v>
      </c>
      <c r="E3404" s="155" t="s">
        <v>352</v>
      </c>
      <c r="F3404" s="156">
        <v>2625</v>
      </c>
      <c r="G3404" s="155" t="s">
        <v>295</v>
      </c>
      <c r="H3404" s="155" t="s">
        <v>304</v>
      </c>
      <c r="I3404" s="157">
        <v>42362</v>
      </c>
      <c r="J3404" s="156">
        <v>2332.31</v>
      </c>
      <c r="K3404" s="167">
        <v>0.95</v>
      </c>
    </row>
    <row r="3405" spans="1:11" x14ac:dyDescent="0.25">
      <c r="A3405" s="153">
        <v>3401</v>
      </c>
      <c r="B3405" s="154" t="s">
        <v>3855</v>
      </c>
      <c r="C3405" s="154" t="s">
        <v>260</v>
      </c>
      <c r="D3405" s="154" t="s">
        <v>255</v>
      </c>
      <c r="E3405" s="155" t="s">
        <v>352</v>
      </c>
      <c r="F3405" s="156">
        <v>50350</v>
      </c>
      <c r="G3405" s="155" t="s">
        <v>295</v>
      </c>
      <c r="H3405" s="155" t="s">
        <v>304</v>
      </c>
      <c r="I3405" s="157">
        <v>42313</v>
      </c>
      <c r="J3405" s="156">
        <v>44735.97</v>
      </c>
      <c r="K3405" s="167">
        <v>0.95</v>
      </c>
    </row>
    <row r="3406" spans="1:11" x14ac:dyDescent="0.25">
      <c r="A3406" s="153">
        <v>3402</v>
      </c>
      <c r="B3406" s="154" t="s">
        <v>3829</v>
      </c>
      <c r="C3406" s="154" t="s">
        <v>260</v>
      </c>
      <c r="D3406" s="154" t="s">
        <v>255</v>
      </c>
      <c r="E3406" s="155" t="s">
        <v>352</v>
      </c>
      <c r="F3406" s="156">
        <v>2550</v>
      </c>
      <c r="G3406" s="155" t="s">
        <v>295</v>
      </c>
      <c r="H3406" s="155" t="s">
        <v>324</v>
      </c>
      <c r="I3406" s="157">
        <v>42464</v>
      </c>
      <c r="J3406" s="156">
        <v>2265.67</v>
      </c>
      <c r="K3406" s="167">
        <v>0.95</v>
      </c>
    </row>
    <row r="3407" spans="1:11" x14ac:dyDescent="0.25">
      <c r="A3407" s="153">
        <v>3403</v>
      </c>
      <c r="B3407" s="154" t="s">
        <v>3856</v>
      </c>
      <c r="C3407" s="154" t="s">
        <v>260</v>
      </c>
      <c r="D3407" s="154" t="s">
        <v>255</v>
      </c>
      <c r="E3407" s="155">
        <v>42167</v>
      </c>
      <c r="F3407" s="156">
        <v>11625</v>
      </c>
      <c r="G3407" s="155" t="s">
        <v>295</v>
      </c>
      <c r="H3407" s="155" t="s">
        <v>324</v>
      </c>
      <c r="I3407" s="157">
        <v>42334</v>
      </c>
      <c r="J3407" s="156">
        <v>10328.81</v>
      </c>
      <c r="K3407" s="167">
        <v>0.95</v>
      </c>
    </row>
    <row r="3408" spans="1:11" x14ac:dyDescent="0.25">
      <c r="A3408" s="153">
        <v>3404</v>
      </c>
      <c r="B3408" s="154" t="s">
        <v>3857</v>
      </c>
      <c r="C3408" s="154" t="s">
        <v>260</v>
      </c>
      <c r="D3408" s="154" t="s">
        <v>255</v>
      </c>
      <c r="E3408" s="155" t="s">
        <v>352</v>
      </c>
      <c r="F3408" s="156">
        <v>16125</v>
      </c>
      <c r="G3408" s="155" t="s">
        <v>295</v>
      </c>
      <c r="H3408" s="155" t="s">
        <v>297</v>
      </c>
      <c r="I3408" s="157">
        <v>42415</v>
      </c>
      <c r="J3408" s="156">
        <v>14327.05</v>
      </c>
      <c r="K3408" s="167">
        <v>0.95</v>
      </c>
    </row>
    <row r="3409" spans="1:11" x14ac:dyDescent="0.25">
      <c r="A3409" s="153">
        <v>3405</v>
      </c>
      <c r="B3409" s="154" t="s">
        <v>3858</v>
      </c>
      <c r="C3409" s="154" t="s">
        <v>254</v>
      </c>
      <c r="D3409" s="154" t="s">
        <v>255</v>
      </c>
      <c r="E3409" s="155" t="s">
        <v>352</v>
      </c>
      <c r="F3409" s="156">
        <v>17550</v>
      </c>
      <c r="G3409" s="155" t="s">
        <v>295</v>
      </c>
      <c r="H3409" s="155" t="s">
        <v>304</v>
      </c>
      <c r="I3409" s="157">
        <v>42362</v>
      </c>
      <c r="J3409" s="156">
        <v>15593.18</v>
      </c>
      <c r="K3409" s="167">
        <v>0.95</v>
      </c>
    </row>
    <row r="3410" spans="1:11" x14ac:dyDescent="0.25">
      <c r="A3410" s="153">
        <v>3406</v>
      </c>
      <c r="B3410" s="154" t="s">
        <v>3859</v>
      </c>
      <c r="C3410" s="154" t="s">
        <v>294</v>
      </c>
      <c r="D3410" s="154" t="s">
        <v>255</v>
      </c>
      <c r="E3410" s="155">
        <v>42300</v>
      </c>
      <c r="F3410" s="156">
        <v>6675</v>
      </c>
      <c r="G3410" s="155" t="s">
        <v>295</v>
      </c>
      <c r="H3410" s="155" t="s">
        <v>309</v>
      </c>
      <c r="I3410" s="157">
        <v>42331</v>
      </c>
      <c r="J3410" s="156">
        <v>5930.74</v>
      </c>
      <c r="K3410" s="167">
        <v>0.95</v>
      </c>
    </row>
    <row r="3411" spans="1:11" x14ac:dyDescent="0.25">
      <c r="A3411" s="153">
        <v>3407</v>
      </c>
      <c r="B3411" s="154" t="s">
        <v>3860</v>
      </c>
      <c r="C3411" s="154" t="s">
        <v>294</v>
      </c>
      <c r="D3411" s="154" t="s">
        <v>255</v>
      </c>
      <c r="E3411" s="155">
        <v>42172</v>
      </c>
      <c r="F3411" s="156">
        <v>9450</v>
      </c>
      <c r="G3411" s="155" t="s">
        <v>295</v>
      </c>
      <c r="H3411" s="155" t="s">
        <v>74</v>
      </c>
      <c r="I3411" s="157">
        <v>42314</v>
      </c>
      <c r="J3411" s="156">
        <v>8396.33</v>
      </c>
      <c r="K3411" s="167">
        <v>0.95</v>
      </c>
    </row>
    <row r="3412" spans="1:11" x14ac:dyDescent="0.25">
      <c r="A3412" s="153">
        <v>3408</v>
      </c>
      <c r="B3412" s="154" t="s">
        <v>3780</v>
      </c>
      <c r="C3412" s="154" t="s">
        <v>294</v>
      </c>
      <c r="D3412" s="154" t="s">
        <v>255</v>
      </c>
      <c r="E3412" s="155" t="s">
        <v>352</v>
      </c>
      <c r="F3412" s="156">
        <v>1125</v>
      </c>
      <c r="G3412" s="155" t="s">
        <v>295</v>
      </c>
      <c r="H3412" s="155" t="s">
        <v>297</v>
      </c>
      <c r="I3412" s="157">
        <v>42345</v>
      </c>
      <c r="J3412" s="156">
        <v>999.56</v>
      </c>
      <c r="K3412" s="167">
        <v>0.95</v>
      </c>
    </row>
    <row r="3413" spans="1:11" x14ac:dyDescent="0.25">
      <c r="A3413" s="153">
        <v>3409</v>
      </c>
      <c r="B3413" s="154" t="s">
        <v>3861</v>
      </c>
      <c r="C3413" s="154" t="s">
        <v>294</v>
      </c>
      <c r="D3413" s="154" t="s">
        <v>255</v>
      </c>
      <c r="E3413" s="155">
        <v>42268</v>
      </c>
      <c r="F3413" s="156">
        <v>6150</v>
      </c>
      <c r="G3413" s="155" t="s">
        <v>295</v>
      </c>
      <c r="H3413" s="155" t="s">
        <v>297</v>
      </c>
      <c r="I3413" s="157">
        <v>42443</v>
      </c>
      <c r="J3413" s="156">
        <v>5648.77</v>
      </c>
      <c r="K3413" s="167">
        <v>0.98</v>
      </c>
    </row>
    <row r="3414" spans="1:11" x14ac:dyDescent="0.25">
      <c r="A3414" s="153">
        <v>3410</v>
      </c>
      <c r="B3414" s="154" t="s">
        <v>3862</v>
      </c>
      <c r="C3414" s="154" t="s">
        <v>294</v>
      </c>
      <c r="D3414" s="154" t="s">
        <v>255</v>
      </c>
      <c r="E3414" s="155">
        <v>42269</v>
      </c>
      <c r="F3414" s="156">
        <v>1955</v>
      </c>
      <c r="G3414" s="155" t="s">
        <v>295</v>
      </c>
      <c r="H3414" s="155" t="s">
        <v>304</v>
      </c>
      <c r="I3414" s="157">
        <v>42331</v>
      </c>
      <c r="J3414" s="156">
        <v>1737.02</v>
      </c>
      <c r="K3414" s="167">
        <v>0.95</v>
      </c>
    </row>
    <row r="3415" spans="1:11" x14ac:dyDescent="0.25">
      <c r="A3415" s="153">
        <v>3411</v>
      </c>
      <c r="B3415" s="154" t="s">
        <v>3863</v>
      </c>
      <c r="C3415" s="154" t="s">
        <v>294</v>
      </c>
      <c r="D3415" s="154" t="s">
        <v>255</v>
      </c>
      <c r="E3415" s="155">
        <v>42277</v>
      </c>
      <c r="F3415" s="156">
        <v>4575</v>
      </c>
      <c r="G3415" s="155" t="s">
        <v>295</v>
      </c>
      <c r="H3415" s="155" t="s">
        <v>297</v>
      </c>
      <c r="I3415" s="157">
        <v>42318</v>
      </c>
      <c r="J3415" s="156">
        <v>4064.89</v>
      </c>
      <c r="K3415" s="167">
        <v>0.95</v>
      </c>
    </row>
    <row r="3416" spans="1:11" x14ac:dyDescent="0.25">
      <c r="A3416" s="153">
        <v>3412</v>
      </c>
      <c r="B3416" s="154" t="s">
        <v>3864</v>
      </c>
      <c r="C3416" s="154" t="s">
        <v>294</v>
      </c>
      <c r="D3416" s="154" t="s">
        <v>255</v>
      </c>
      <c r="E3416" s="155">
        <v>42237</v>
      </c>
      <c r="F3416" s="156">
        <v>7050</v>
      </c>
      <c r="G3416" s="155" t="s">
        <v>295</v>
      </c>
      <c r="H3416" s="155" t="s">
        <v>324</v>
      </c>
      <c r="I3416" s="157">
        <v>42321</v>
      </c>
      <c r="J3416" s="156">
        <v>6263.92</v>
      </c>
      <c r="K3416" s="167">
        <v>0.95</v>
      </c>
    </row>
    <row r="3417" spans="1:11" x14ac:dyDescent="0.25">
      <c r="A3417" s="153">
        <v>3413</v>
      </c>
      <c r="B3417" s="154" t="s">
        <v>3865</v>
      </c>
      <c r="C3417" s="154" t="s">
        <v>294</v>
      </c>
      <c r="D3417" s="154" t="s">
        <v>255</v>
      </c>
      <c r="E3417" s="155">
        <v>42284</v>
      </c>
      <c r="F3417" s="156">
        <v>9225</v>
      </c>
      <c r="G3417" s="155" t="s">
        <v>295</v>
      </c>
      <c r="H3417" s="155" t="s">
        <v>324</v>
      </c>
      <c r="I3417" s="157">
        <v>42321</v>
      </c>
      <c r="J3417" s="156">
        <v>8196.41</v>
      </c>
      <c r="K3417" s="167">
        <v>0.95</v>
      </c>
    </row>
    <row r="3418" spans="1:11" x14ac:dyDescent="0.25">
      <c r="A3418" s="153">
        <v>3414</v>
      </c>
      <c r="B3418" s="154" t="s">
        <v>3866</v>
      </c>
      <c r="C3418" s="154" t="s">
        <v>254</v>
      </c>
      <c r="D3418" s="154" t="s">
        <v>255</v>
      </c>
      <c r="E3418" s="155" t="s">
        <v>352</v>
      </c>
      <c r="F3418" s="156">
        <v>43350</v>
      </c>
      <c r="G3418" s="155" t="s">
        <v>295</v>
      </c>
      <c r="H3418" s="155" t="s">
        <v>297</v>
      </c>
      <c r="I3418" s="157">
        <v>42331</v>
      </c>
      <c r="J3418" s="156">
        <v>40683.97</v>
      </c>
      <c r="K3418" s="167">
        <v>1</v>
      </c>
    </row>
    <row r="3419" spans="1:11" x14ac:dyDescent="0.25">
      <c r="A3419" s="153">
        <v>3415</v>
      </c>
      <c r="B3419" s="154" t="s">
        <v>3740</v>
      </c>
      <c r="C3419" s="154" t="s">
        <v>260</v>
      </c>
      <c r="D3419" s="154" t="s">
        <v>255</v>
      </c>
      <c r="E3419" s="155" t="s">
        <v>352</v>
      </c>
      <c r="F3419" s="156">
        <v>7125</v>
      </c>
      <c r="G3419" s="155" t="s">
        <v>295</v>
      </c>
      <c r="H3419" s="155" t="s">
        <v>321</v>
      </c>
      <c r="I3419" s="157">
        <v>42347</v>
      </c>
      <c r="J3419" s="156">
        <v>7125</v>
      </c>
      <c r="K3419" s="167">
        <v>1.07</v>
      </c>
    </row>
    <row r="3420" spans="1:11" x14ac:dyDescent="0.25">
      <c r="A3420" s="153">
        <v>3416</v>
      </c>
      <c r="B3420" s="154" t="s">
        <v>3867</v>
      </c>
      <c r="C3420" s="154" t="s">
        <v>294</v>
      </c>
      <c r="D3420" s="154" t="s">
        <v>255</v>
      </c>
      <c r="E3420" s="155">
        <v>42255</v>
      </c>
      <c r="F3420" s="156">
        <v>3017.5</v>
      </c>
      <c r="G3420" s="155" t="s">
        <v>295</v>
      </c>
      <c r="H3420" s="155" t="s">
        <v>304</v>
      </c>
      <c r="I3420" s="157">
        <v>42349</v>
      </c>
      <c r="J3420" s="156">
        <v>2681.05</v>
      </c>
      <c r="K3420" s="167">
        <v>0.95</v>
      </c>
    </row>
    <row r="3421" spans="1:11" x14ac:dyDescent="0.25">
      <c r="A3421" s="153">
        <v>3417</v>
      </c>
      <c r="B3421" s="154" t="s">
        <v>3868</v>
      </c>
      <c r="C3421" s="154" t="s">
        <v>276</v>
      </c>
      <c r="D3421" s="154" t="s">
        <v>255</v>
      </c>
      <c r="E3421" s="155" t="s">
        <v>352</v>
      </c>
      <c r="F3421" s="156">
        <v>16350</v>
      </c>
      <c r="G3421" s="155" t="s">
        <v>295</v>
      </c>
      <c r="H3421" s="155" t="s">
        <v>321</v>
      </c>
      <c r="I3421" s="157" t="s">
        <v>253</v>
      </c>
      <c r="J3421" s="156">
        <v>0</v>
      </c>
      <c r="K3421" s="167">
        <v>0</v>
      </c>
    </row>
    <row r="3422" spans="1:11" x14ac:dyDescent="0.25">
      <c r="A3422" s="153">
        <v>3418</v>
      </c>
      <c r="B3422" s="154" t="s">
        <v>3869</v>
      </c>
      <c r="C3422" s="154" t="s">
        <v>294</v>
      </c>
      <c r="D3422" s="154" t="s">
        <v>255</v>
      </c>
      <c r="E3422" s="155">
        <v>42136</v>
      </c>
      <c r="F3422" s="156">
        <v>13275</v>
      </c>
      <c r="G3422" s="155" t="s">
        <v>295</v>
      </c>
      <c r="H3422" s="155" t="s">
        <v>297</v>
      </c>
      <c r="I3422" s="157">
        <v>42318</v>
      </c>
      <c r="J3422" s="156">
        <v>11794.84</v>
      </c>
      <c r="K3422" s="167">
        <v>0.95</v>
      </c>
    </row>
    <row r="3423" spans="1:11" x14ac:dyDescent="0.25">
      <c r="A3423" s="153">
        <v>3419</v>
      </c>
      <c r="B3423" s="154" t="s">
        <v>3870</v>
      </c>
      <c r="C3423" s="154" t="s">
        <v>260</v>
      </c>
      <c r="D3423" s="154" t="s">
        <v>255</v>
      </c>
      <c r="E3423" s="155">
        <v>42079</v>
      </c>
      <c r="F3423" s="156">
        <v>15275</v>
      </c>
      <c r="G3423" s="155" t="s">
        <v>295</v>
      </c>
      <c r="H3423" s="155" t="s">
        <v>58</v>
      </c>
      <c r="I3423" s="157">
        <v>42347</v>
      </c>
      <c r="J3423" s="156">
        <v>13571.85</v>
      </c>
      <c r="K3423" s="167">
        <v>0.95</v>
      </c>
    </row>
    <row r="3424" spans="1:11" x14ac:dyDescent="0.25">
      <c r="A3424" s="153">
        <v>3420</v>
      </c>
      <c r="B3424" s="154" t="s">
        <v>3871</v>
      </c>
      <c r="C3424" s="154" t="s">
        <v>260</v>
      </c>
      <c r="D3424" s="154" t="s">
        <v>255</v>
      </c>
      <c r="E3424" s="155">
        <v>42061</v>
      </c>
      <c r="F3424" s="156">
        <v>27225</v>
      </c>
      <c r="G3424" s="155" t="s">
        <v>295</v>
      </c>
      <c r="H3424" s="155" t="s">
        <v>297</v>
      </c>
      <c r="I3424" s="157">
        <v>42319</v>
      </c>
      <c r="J3424" s="156">
        <v>24189.41</v>
      </c>
      <c r="K3424" s="167">
        <v>0.95</v>
      </c>
    </row>
    <row r="3425" spans="1:11" x14ac:dyDescent="0.25">
      <c r="A3425" s="153">
        <v>3421</v>
      </c>
      <c r="B3425" s="154" t="s">
        <v>3872</v>
      </c>
      <c r="C3425" s="154" t="s">
        <v>294</v>
      </c>
      <c r="D3425" s="154" t="s">
        <v>255</v>
      </c>
      <c r="E3425" s="155">
        <v>42291</v>
      </c>
      <c r="F3425" s="156">
        <v>5187.5</v>
      </c>
      <c r="G3425" s="155" t="s">
        <v>295</v>
      </c>
      <c r="H3425" s="155" t="s">
        <v>322</v>
      </c>
      <c r="I3425" s="157">
        <v>42352</v>
      </c>
      <c r="J3425" s="156">
        <v>4609.09</v>
      </c>
      <c r="K3425" s="167">
        <v>0.95</v>
      </c>
    </row>
    <row r="3426" spans="1:11" x14ac:dyDescent="0.25">
      <c r="A3426" s="153">
        <v>3422</v>
      </c>
      <c r="B3426" s="154" t="s">
        <v>3873</v>
      </c>
      <c r="C3426" s="154" t="s">
        <v>260</v>
      </c>
      <c r="D3426" s="154" t="s">
        <v>255</v>
      </c>
      <c r="E3426" s="155">
        <v>42178</v>
      </c>
      <c r="F3426" s="156">
        <v>26925</v>
      </c>
      <c r="G3426" s="155" t="s">
        <v>295</v>
      </c>
      <c r="H3426" s="155" t="s">
        <v>333</v>
      </c>
      <c r="I3426" s="157">
        <v>42321</v>
      </c>
      <c r="J3426" s="156">
        <v>25269.11</v>
      </c>
      <c r="K3426" s="167">
        <v>1</v>
      </c>
    </row>
    <row r="3427" spans="1:11" x14ac:dyDescent="0.25">
      <c r="A3427" s="153">
        <v>3423</v>
      </c>
      <c r="B3427" s="154" t="s">
        <v>3109</v>
      </c>
      <c r="C3427" s="154" t="s">
        <v>294</v>
      </c>
      <c r="D3427" s="154" t="s">
        <v>255</v>
      </c>
      <c r="E3427" s="155" t="s">
        <v>352</v>
      </c>
      <c r="F3427" s="156">
        <v>1615</v>
      </c>
      <c r="G3427" s="155" t="s">
        <v>295</v>
      </c>
      <c r="H3427" s="155" t="s">
        <v>304</v>
      </c>
      <c r="I3427" s="157">
        <v>42381</v>
      </c>
      <c r="J3427" s="156">
        <v>1434.93</v>
      </c>
      <c r="K3427" s="167">
        <v>0.95</v>
      </c>
    </row>
    <row r="3428" spans="1:11" x14ac:dyDescent="0.25">
      <c r="A3428" s="153">
        <v>3424</v>
      </c>
      <c r="B3428" s="154" t="s">
        <v>3874</v>
      </c>
      <c r="C3428" s="154" t="s">
        <v>260</v>
      </c>
      <c r="D3428" s="154" t="s">
        <v>255</v>
      </c>
      <c r="E3428" s="155">
        <v>42037</v>
      </c>
      <c r="F3428" s="156">
        <v>15750</v>
      </c>
      <c r="G3428" s="155" t="s">
        <v>295</v>
      </c>
      <c r="H3428" s="155" t="s">
        <v>74</v>
      </c>
      <c r="I3428" s="157">
        <v>42325</v>
      </c>
      <c r="J3428" s="156">
        <v>13993.87</v>
      </c>
      <c r="K3428" s="167">
        <v>0.95</v>
      </c>
    </row>
    <row r="3429" spans="1:11" x14ac:dyDescent="0.25">
      <c r="A3429" s="153">
        <v>3425</v>
      </c>
      <c r="B3429" s="154" t="s">
        <v>3875</v>
      </c>
      <c r="C3429" s="154" t="s">
        <v>260</v>
      </c>
      <c r="D3429" s="154" t="s">
        <v>255</v>
      </c>
      <c r="E3429" s="155">
        <v>42237</v>
      </c>
      <c r="F3429" s="156">
        <v>7275</v>
      </c>
      <c r="G3429" s="155" t="s">
        <v>295</v>
      </c>
      <c r="H3429" s="155" t="s">
        <v>297</v>
      </c>
      <c r="I3429" s="157">
        <v>42333</v>
      </c>
      <c r="J3429" s="156">
        <v>6463.83</v>
      </c>
      <c r="K3429" s="167">
        <v>0.95</v>
      </c>
    </row>
    <row r="3430" spans="1:11" x14ac:dyDescent="0.25">
      <c r="A3430" s="153">
        <v>3426</v>
      </c>
      <c r="B3430" s="154" t="s">
        <v>3876</v>
      </c>
      <c r="C3430" s="154" t="s">
        <v>260</v>
      </c>
      <c r="D3430" s="154" t="s">
        <v>255</v>
      </c>
      <c r="E3430" s="155">
        <v>42261</v>
      </c>
      <c r="F3430" s="156">
        <v>4575</v>
      </c>
      <c r="G3430" s="155" t="s">
        <v>295</v>
      </c>
      <c r="H3430" s="155" t="s">
        <v>300</v>
      </c>
      <c r="I3430" s="157">
        <v>42321</v>
      </c>
      <c r="J3430" s="156">
        <v>4293.63</v>
      </c>
      <c r="K3430" s="167">
        <v>1</v>
      </c>
    </row>
    <row r="3431" spans="1:11" x14ac:dyDescent="0.25">
      <c r="A3431" s="153">
        <v>3427</v>
      </c>
      <c r="B3431" s="154" t="s">
        <v>3877</v>
      </c>
      <c r="C3431" s="154" t="s">
        <v>294</v>
      </c>
      <c r="D3431" s="154" t="s">
        <v>255</v>
      </c>
      <c r="E3431" s="155">
        <v>42284</v>
      </c>
      <c r="F3431" s="156">
        <v>7125</v>
      </c>
      <c r="G3431" s="155" t="s">
        <v>295</v>
      </c>
      <c r="H3431" s="155" t="s">
        <v>297</v>
      </c>
      <c r="I3431" s="157" t="s">
        <v>253</v>
      </c>
      <c r="J3431" s="156">
        <v>0</v>
      </c>
      <c r="K3431" s="167">
        <v>0</v>
      </c>
    </row>
    <row r="3432" spans="1:11" x14ac:dyDescent="0.25">
      <c r="A3432" s="153">
        <v>3428</v>
      </c>
      <c r="B3432" s="154" t="s">
        <v>253</v>
      </c>
      <c r="C3432" s="154" t="s">
        <v>254</v>
      </c>
      <c r="D3432" s="154" t="s">
        <v>255</v>
      </c>
      <c r="E3432" s="155" t="s">
        <v>253</v>
      </c>
      <c r="F3432" s="156" t="s">
        <v>253</v>
      </c>
      <c r="G3432" s="155" t="s">
        <v>295</v>
      </c>
      <c r="H3432" s="155" t="s">
        <v>253</v>
      </c>
      <c r="I3432" s="157" t="s">
        <v>253</v>
      </c>
      <c r="J3432" s="156" t="s">
        <v>253</v>
      </c>
      <c r="K3432" s="167" t="s">
        <v>253</v>
      </c>
    </row>
    <row r="3433" spans="1:11" x14ac:dyDescent="0.25">
      <c r="A3433" s="153">
        <v>3429</v>
      </c>
      <c r="B3433" s="154" t="s">
        <v>253</v>
      </c>
      <c r="C3433" s="154" t="s">
        <v>254</v>
      </c>
      <c r="D3433" s="154" t="s">
        <v>255</v>
      </c>
      <c r="E3433" s="155" t="s">
        <v>253</v>
      </c>
      <c r="F3433" s="156" t="s">
        <v>253</v>
      </c>
      <c r="G3433" s="155" t="s">
        <v>295</v>
      </c>
      <c r="H3433" s="155" t="s">
        <v>253</v>
      </c>
      <c r="I3433" s="157" t="s">
        <v>253</v>
      </c>
      <c r="J3433" s="156" t="s">
        <v>253</v>
      </c>
      <c r="K3433" s="167" t="s">
        <v>253</v>
      </c>
    </row>
    <row r="3434" spans="1:11" x14ac:dyDescent="0.25">
      <c r="A3434" s="153">
        <v>3430</v>
      </c>
      <c r="B3434" s="154" t="s">
        <v>3878</v>
      </c>
      <c r="C3434" s="154" t="s">
        <v>260</v>
      </c>
      <c r="D3434" s="154" t="s">
        <v>255</v>
      </c>
      <c r="E3434" s="155">
        <v>42219</v>
      </c>
      <c r="F3434" s="156">
        <v>9585</v>
      </c>
      <c r="G3434" s="155" t="s">
        <v>295</v>
      </c>
      <c r="H3434" s="155" t="s">
        <v>321</v>
      </c>
      <c r="I3434" s="157">
        <v>42353</v>
      </c>
      <c r="J3434" s="156">
        <v>9585</v>
      </c>
      <c r="K3434" s="167">
        <v>1.07</v>
      </c>
    </row>
    <row r="3435" spans="1:11" x14ac:dyDescent="0.25">
      <c r="A3435" s="153">
        <v>3431</v>
      </c>
      <c r="B3435" s="154" t="s">
        <v>3879</v>
      </c>
      <c r="C3435" s="154" t="s">
        <v>260</v>
      </c>
      <c r="D3435" s="154" t="s">
        <v>255</v>
      </c>
      <c r="E3435" s="155">
        <v>42214</v>
      </c>
      <c r="F3435" s="156">
        <v>9450</v>
      </c>
      <c r="G3435" s="155" t="s">
        <v>295</v>
      </c>
      <c r="H3435" s="155" t="s">
        <v>324</v>
      </c>
      <c r="I3435" s="157">
        <v>42374</v>
      </c>
      <c r="J3435" s="156">
        <v>8396.32</v>
      </c>
      <c r="K3435" s="167">
        <v>0.95</v>
      </c>
    </row>
    <row r="3436" spans="1:11" x14ac:dyDescent="0.25">
      <c r="A3436" s="153">
        <v>3432</v>
      </c>
      <c r="B3436" s="154" t="s">
        <v>3880</v>
      </c>
      <c r="C3436" s="154" t="s">
        <v>260</v>
      </c>
      <c r="D3436" s="154" t="s">
        <v>255</v>
      </c>
      <c r="E3436" s="155">
        <v>42110</v>
      </c>
      <c r="F3436" s="156">
        <v>3975</v>
      </c>
      <c r="G3436" s="155" t="s">
        <v>295</v>
      </c>
      <c r="H3436" s="155" t="s">
        <v>74</v>
      </c>
      <c r="I3436" s="157">
        <v>42334</v>
      </c>
      <c r="J3436" s="156">
        <v>3531.79</v>
      </c>
      <c r="K3436" s="167">
        <v>0.95</v>
      </c>
    </row>
    <row r="3437" spans="1:11" x14ac:dyDescent="0.25">
      <c r="A3437" s="153">
        <v>3433</v>
      </c>
      <c r="B3437" s="154" t="s">
        <v>253</v>
      </c>
      <c r="C3437" s="154" t="s">
        <v>254</v>
      </c>
      <c r="D3437" s="154" t="s">
        <v>255</v>
      </c>
      <c r="E3437" s="155" t="s">
        <v>253</v>
      </c>
      <c r="F3437" s="156" t="s">
        <v>253</v>
      </c>
      <c r="G3437" s="155" t="s">
        <v>295</v>
      </c>
      <c r="H3437" s="155" t="s">
        <v>253</v>
      </c>
      <c r="I3437" s="157" t="s">
        <v>253</v>
      </c>
      <c r="J3437" s="156" t="s">
        <v>253</v>
      </c>
      <c r="K3437" s="167" t="s">
        <v>253</v>
      </c>
    </row>
    <row r="3438" spans="1:11" x14ac:dyDescent="0.25">
      <c r="A3438" s="153">
        <v>3434</v>
      </c>
      <c r="B3438" s="154" t="s">
        <v>3881</v>
      </c>
      <c r="C3438" s="154" t="s">
        <v>260</v>
      </c>
      <c r="D3438" s="154" t="s">
        <v>255</v>
      </c>
      <c r="E3438" s="155">
        <v>42264</v>
      </c>
      <c r="F3438" s="156">
        <v>21675</v>
      </c>
      <c r="G3438" s="155" t="s">
        <v>295</v>
      </c>
      <c r="H3438" s="155" t="s">
        <v>324</v>
      </c>
      <c r="I3438" s="157">
        <v>42338</v>
      </c>
      <c r="J3438" s="156">
        <v>19258.23</v>
      </c>
      <c r="K3438" s="167">
        <v>0.95</v>
      </c>
    </row>
    <row r="3439" spans="1:11" x14ac:dyDescent="0.25">
      <c r="A3439" s="153">
        <v>3435</v>
      </c>
      <c r="B3439" s="154" t="s">
        <v>3882</v>
      </c>
      <c r="C3439" s="154" t="s">
        <v>260</v>
      </c>
      <c r="D3439" s="154" t="s">
        <v>255</v>
      </c>
      <c r="E3439" s="155" t="s">
        <v>352</v>
      </c>
      <c r="F3439" s="156">
        <v>21675</v>
      </c>
      <c r="G3439" s="155" t="s">
        <v>295</v>
      </c>
      <c r="H3439" s="155" t="s">
        <v>324</v>
      </c>
      <c r="I3439" s="157">
        <v>41243</v>
      </c>
      <c r="J3439" s="156">
        <v>19258.23</v>
      </c>
      <c r="K3439" s="167">
        <v>0.95</v>
      </c>
    </row>
    <row r="3440" spans="1:11" x14ac:dyDescent="0.25">
      <c r="A3440" s="153">
        <v>3436</v>
      </c>
      <c r="B3440" s="154" t="s">
        <v>3883</v>
      </c>
      <c r="C3440" s="154" t="s">
        <v>294</v>
      </c>
      <c r="D3440" s="154" t="s">
        <v>255</v>
      </c>
      <c r="E3440" s="155">
        <v>42173</v>
      </c>
      <c r="F3440" s="156">
        <v>7875</v>
      </c>
      <c r="G3440" s="155" t="s">
        <v>295</v>
      </c>
      <c r="H3440" s="155" t="s">
        <v>320</v>
      </c>
      <c r="I3440" s="157">
        <v>42335</v>
      </c>
      <c r="J3440" s="156">
        <v>6996.93</v>
      </c>
      <c r="K3440" s="167">
        <v>0.95</v>
      </c>
    </row>
    <row r="3441" spans="1:11" x14ac:dyDescent="0.25">
      <c r="A3441" s="153">
        <v>3437</v>
      </c>
      <c r="B3441" s="154" t="s">
        <v>3884</v>
      </c>
      <c r="C3441" s="154" t="s">
        <v>260</v>
      </c>
      <c r="D3441" s="154" t="s">
        <v>255</v>
      </c>
      <c r="E3441" s="155" t="s">
        <v>352</v>
      </c>
      <c r="F3441" s="156">
        <v>6225</v>
      </c>
      <c r="G3441" s="155" t="s">
        <v>295</v>
      </c>
      <c r="H3441" s="155" t="s">
        <v>297</v>
      </c>
      <c r="I3441" s="157">
        <v>42345</v>
      </c>
      <c r="J3441" s="156">
        <v>5530.91</v>
      </c>
      <c r="K3441" s="167">
        <v>0.95</v>
      </c>
    </row>
    <row r="3442" spans="1:11" x14ac:dyDescent="0.25">
      <c r="A3442" s="153">
        <v>3438</v>
      </c>
      <c r="B3442" s="154" t="s">
        <v>3885</v>
      </c>
      <c r="C3442" s="154" t="s">
        <v>260</v>
      </c>
      <c r="D3442" s="154" t="s">
        <v>255</v>
      </c>
      <c r="E3442" s="155">
        <v>42261</v>
      </c>
      <c r="F3442" s="156">
        <v>8550</v>
      </c>
      <c r="G3442" s="155" t="s">
        <v>295</v>
      </c>
      <c r="H3442" s="155" t="s">
        <v>304</v>
      </c>
      <c r="I3442" s="157">
        <v>42331</v>
      </c>
      <c r="J3442" s="156">
        <v>7596.68</v>
      </c>
      <c r="K3442" s="167">
        <v>0.95</v>
      </c>
    </row>
    <row r="3443" spans="1:11" x14ac:dyDescent="0.25">
      <c r="A3443" s="153">
        <v>3439</v>
      </c>
      <c r="B3443" s="154" t="s">
        <v>3886</v>
      </c>
      <c r="C3443" s="154" t="s">
        <v>294</v>
      </c>
      <c r="D3443" s="154" t="s">
        <v>255</v>
      </c>
      <c r="E3443" s="155">
        <v>42299</v>
      </c>
      <c r="F3443" s="156">
        <v>3655</v>
      </c>
      <c r="G3443" s="155" t="s">
        <v>295</v>
      </c>
      <c r="H3443" s="155" t="s">
        <v>304</v>
      </c>
      <c r="I3443" s="157">
        <v>42431</v>
      </c>
      <c r="J3443" s="156">
        <v>3247.47</v>
      </c>
      <c r="K3443" s="167">
        <v>0.95</v>
      </c>
    </row>
    <row r="3444" spans="1:11" x14ac:dyDescent="0.25">
      <c r="A3444" s="153">
        <v>3440</v>
      </c>
      <c r="B3444" s="154" t="s">
        <v>3887</v>
      </c>
      <c r="C3444" s="154" t="s">
        <v>294</v>
      </c>
      <c r="D3444" s="154" t="s">
        <v>255</v>
      </c>
      <c r="E3444" s="155">
        <v>42299</v>
      </c>
      <c r="F3444" s="156">
        <v>3315</v>
      </c>
      <c r="G3444" s="155" t="s">
        <v>295</v>
      </c>
      <c r="H3444" s="155" t="s">
        <v>304</v>
      </c>
      <c r="I3444" s="157">
        <v>42411</v>
      </c>
      <c r="J3444" s="156">
        <v>2945.38</v>
      </c>
      <c r="K3444" s="167">
        <v>0.95</v>
      </c>
    </row>
    <row r="3445" spans="1:11" x14ac:dyDescent="0.25">
      <c r="A3445" s="153">
        <v>3441</v>
      </c>
      <c r="B3445" s="154" t="s">
        <v>3888</v>
      </c>
      <c r="C3445" s="154" t="s">
        <v>294</v>
      </c>
      <c r="D3445" s="154" t="s">
        <v>255</v>
      </c>
      <c r="E3445" s="155">
        <v>42254</v>
      </c>
      <c r="F3445" s="156">
        <v>3995</v>
      </c>
      <c r="G3445" s="155" t="s">
        <v>295</v>
      </c>
      <c r="H3445" s="155" t="s">
        <v>304</v>
      </c>
      <c r="I3445" s="157">
        <v>42331</v>
      </c>
      <c r="J3445" s="156">
        <v>3549.56</v>
      </c>
      <c r="K3445" s="167">
        <v>0.95</v>
      </c>
    </row>
    <row r="3446" spans="1:11" x14ac:dyDescent="0.25">
      <c r="A3446" s="153">
        <v>3442</v>
      </c>
      <c r="B3446" s="154" t="s">
        <v>3889</v>
      </c>
      <c r="C3446" s="154" t="s">
        <v>260</v>
      </c>
      <c r="D3446" s="154" t="s">
        <v>255</v>
      </c>
      <c r="E3446" s="155">
        <v>42263</v>
      </c>
      <c r="F3446" s="156">
        <v>7875</v>
      </c>
      <c r="G3446" s="155" t="s">
        <v>295</v>
      </c>
      <c r="H3446" s="155" t="s">
        <v>304</v>
      </c>
      <c r="I3446" s="157">
        <v>42142</v>
      </c>
      <c r="J3446" s="156">
        <v>7875</v>
      </c>
      <c r="K3446" s="167">
        <v>1.07</v>
      </c>
    </row>
    <row r="3447" spans="1:11" x14ac:dyDescent="0.25">
      <c r="A3447" s="153">
        <v>3443</v>
      </c>
      <c r="B3447" s="154" t="s">
        <v>3890</v>
      </c>
      <c r="C3447" s="154" t="s">
        <v>294</v>
      </c>
      <c r="D3447" s="154" t="s">
        <v>255</v>
      </c>
      <c r="E3447" s="155">
        <v>42207</v>
      </c>
      <c r="F3447" s="156">
        <v>6975</v>
      </c>
      <c r="G3447" s="155" t="s">
        <v>295</v>
      </c>
      <c r="H3447" s="155" t="s">
        <v>300</v>
      </c>
      <c r="I3447" s="157">
        <v>42391</v>
      </c>
      <c r="J3447" s="156">
        <v>6546.03</v>
      </c>
      <c r="K3447" s="167">
        <v>1</v>
      </c>
    </row>
    <row r="3448" spans="1:11" x14ac:dyDescent="0.25">
      <c r="A3448" s="153">
        <v>3444</v>
      </c>
      <c r="B3448" s="154" t="s">
        <v>3891</v>
      </c>
      <c r="C3448" s="154" t="s">
        <v>260</v>
      </c>
      <c r="D3448" s="154" t="s">
        <v>255</v>
      </c>
      <c r="E3448" s="155">
        <v>42073</v>
      </c>
      <c r="F3448" s="156">
        <v>5550</v>
      </c>
      <c r="G3448" s="155" t="s">
        <v>295</v>
      </c>
      <c r="H3448" s="155" t="s">
        <v>309</v>
      </c>
      <c r="I3448" s="157">
        <v>42342</v>
      </c>
      <c r="J3448" s="156">
        <v>4931.18</v>
      </c>
      <c r="K3448" s="167">
        <v>0.95</v>
      </c>
    </row>
    <row r="3449" spans="1:11" x14ac:dyDescent="0.25">
      <c r="A3449" s="153">
        <v>3445</v>
      </c>
      <c r="B3449" s="154" t="s">
        <v>3892</v>
      </c>
      <c r="C3449" s="154" t="s">
        <v>254</v>
      </c>
      <c r="D3449" s="154" t="s">
        <v>255</v>
      </c>
      <c r="E3449" s="155">
        <v>40591</v>
      </c>
      <c r="F3449" s="156">
        <v>16875</v>
      </c>
      <c r="G3449" s="155" t="s">
        <v>295</v>
      </c>
      <c r="H3449" s="155" t="s">
        <v>304</v>
      </c>
      <c r="I3449" s="157">
        <v>42331</v>
      </c>
      <c r="J3449" s="156">
        <v>14993.44</v>
      </c>
      <c r="K3449" s="167">
        <v>0.95</v>
      </c>
    </row>
    <row r="3450" spans="1:11" x14ac:dyDescent="0.25">
      <c r="A3450" s="153">
        <v>3446</v>
      </c>
      <c r="B3450" s="154" t="s">
        <v>3893</v>
      </c>
      <c r="C3450" s="154" t="s">
        <v>294</v>
      </c>
      <c r="D3450" s="154" t="s">
        <v>255</v>
      </c>
      <c r="E3450" s="155" t="s">
        <v>352</v>
      </c>
      <c r="F3450" s="156">
        <v>2025</v>
      </c>
      <c r="G3450" s="155" t="s">
        <v>295</v>
      </c>
      <c r="H3450" s="155" t="s">
        <v>309</v>
      </c>
      <c r="I3450" s="157">
        <v>42632</v>
      </c>
      <c r="J3450" s="156">
        <v>1799.21</v>
      </c>
      <c r="K3450" s="167">
        <v>0.95</v>
      </c>
    </row>
    <row r="3451" spans="1:11" x14ac:dyDescent="0.25">
      <c r="A3451" s="153">
        <v>3447</v>
      </c>
      <c r="B3451" s="154" t="s">
        <v>3894</v>
      </c>
      <c r="C3451" s="154" t="s">
        <v>294</v>
      </c>
      <c r="D3451" s="154" t="s">
        <v>255</v>
      </c>
      <c r="E3451" s="155">
        <v>42311</v>
      </c>
      <c r="F3451" s="156">
        <v>5775</v>
      </c>
      <c r="G3451" s="155" t="s">
        <v>295</v>
      </c>
      <c r="H3451" s="155" t="s">
        <v>309</v>
      </c>
      <c r="I3451" s="157" t="s">
        <v>253</v>
      </c>
      <c r="J3451" s="156">
        <v>0</v>
      </c>
      <c r="K3451" s="167">
        <v>0</v>
      </c>
    </row>
    <row r="3452" spans="1:11" x14ac:dyDescent="0.25">
      <c r="A3452" s="153">
        <v>3448</v>
      </c>
      <c r="B3452" s="154" t="s">
        <v>3895</v>
      </c>
      <c r="C3452" s="154" t="s">
        <v>294</v>
      </c>
      <c r="D3452" s="154" t="s">
        <v>255</v>
      </c>
      <c r="E3452" s="155" t="s">
        <v>352</v>
      </c>
      <c r="F3452" s="156">
        <v>2025</v>
      </c>
      <c r="G3452" s="155" t="s">
        <v>295</v>
      </c>
      <c r="H3452" s="155" t="s">
        <v>309</v>
      </c>
      <c r="I3452" s="157" t="s">
        <v>253</v>
      </c>
      <c r="J3452" s="156">
        <v>0</v>
      </c>
      <c r="K3452" s="167">
        <v>0</v>
      </c>
    </row>
    <row r="3453" spans="1:11" x14ac:dyDescent="0.25">
      <c r="A3453" s="153">
        <v>3449</v>
      </c>
      <c r="B3453" s="154" t="s">
        <v>253</v>
      </c>
      <c r="C3453" s="154" t="s">
        <v>254</v>
      </c>
      <c r="D3453" s="154" t="s">
        <v>255</v>
      </c>
      <c r="E3453" s="155" t="s">
        <v>253</v>
      </c>
      <c r="F3453" s="156" t="s">
        <v>253</v>
      </c>
      <c r="G3453" s="155" t="s">
        <v>295</v>
      </c>
      <c r="H3453" s="155" t="s">
        <v>253</v>
      </c>
      <c r="I3453" s="157" t="s">
        <v>253</v>
      </c>
      <c r="J3453" s="156" t="s">
        <v>253</v>
      </c>
      <c r="K3453" s="167" t="s">
        <v>253</v>
      </c>
    </row>
    <row r="3454" spans="1:11" x14ac:dyDescent="0.25">
      <c r="A3454" s="153">
        <v>3450</v>
      </c>
      <c r="B3454" s="154" t="s">
        <v>3896</v>
      </c>
      <c r="C3454" s="154" t="s">
        <v>294</v>
      </c>
      <c r="D3454" s="154" t="s">
        <v>255</v>
      </c>
      <c r="E3454" s="155">
        <v>42320</v>
      </c>
      <c r="F3454" s="156">
        <v>5175</v>
      </c>
      <c r="G3454" s="155" t="s">
        <v>295</v>
      </c>
      <c r="H3454" s="155" t="s">
        <v>321</v>
      </c>
      <c r="I3454" s="157">
        <v>42347</v>
      </c>
      <c r="J3454" s="156">
        <v>5175</v>
      </c>
      <c r="K3454" s="167">
        <v>1.07</v>
      </c>
    </row>
    <row r="3455" spans="1:11" x14ac:dyDescent="0.25">
      <c r="A3455" s="153">
        <v>3451</v>
      </c>
      <c r="B3455" s="154" t="s">
        <v>3897</v>
      </c>
      <c r="C3455" s="154" t="s">
        <v>260</v>
      </c>
      <c r="D3455" s="154" t="s">
        <v>255</v>
      </c>
      <c r="E3455" s="155">
        <v>42103</v>
      </c>
      <c r="F3455" s="156">
        <v>10125</v>
      </c>
      <c r="G3455" s="155" t="s">
        <v>295</v>
      </c>
      <c r="H3455" s="155" t="s">
        <v>324</v>
      </c>
      <c r="I3455" s="157">
        <v>42338</v>
      </c>
      <c r="J3455" s="156">
        <v>8996.06</v>
      </c>
      <c r="K3455" s="167">
        <v>0.95</v>
      </c>
    </row>
    <row r="3456" spans="1:11" x14ac:dyDescent="0.25">
      <c r="A3456" s="153">
        <v>3452</v>
      </c>
      <c r="B3456" s="154" t="s">
        <v>3898</v>
      </c>
      <c r="C3456" s="154" t="s">
        <v>260</v>
      </c>
      <c r="D3456" s="154" t="s">
        <v>255</v>
      </c>
      <c r="E3456" s="155">
        <v>42245</v>
      </c>
      <c r="F3456" s="156">
        <v>24700</v>
      </c>
      <c r="G3456" s="155" t="s">
        <v>295</v>
      </c>
      <c r="H3456" s="155" t="s">
        <v>300</v>
      </c>
      <c r="I3456" s="157">
        <v>42338</v>
      </c>
      <c r="J3456" s="156">
        <v>23180.95</v>
      </c>
      <c r="K3456" s="167">
        <v>1</v>
      </c>
    </row>
    <row r="3457" spans="1:11" x14ac:dyDescent="0.25">
      <c r="A3457" s="153">
        <v>3453</v>
      </c>
      <c r="B3457" s="154" t="s">
        <v>3899</v>
      </c>
      <c r="C3457" s="154" t="s">
        <v>294</v>
      </c>
      <c r="D3457" s="154" t="s">
        <v>255</v>
      </c>
      <c r="E3457" s="155">
        <v>42317</v>
      </c>
      <c r="F3457" s="156">
        <v>10125</v>
      </c>
      <c r="G3457" s="155" t="s">
        <v>295</v>
      </c>
      <c r="H3457" s="155" t="s">
        <v>321</v>
      </c>
      <c r="I3457" s="157">
        <v>42416</v>
      </c>
      <c r="J3457" s="156">
        <v>10125</v>
      </c>
      <c r="K3457" s="167">
        <v>1.07</v>
      </c>
    </row>
    <row r="3458" spans="1:11" x14ac:dyDescent="0.25">
      <c r="A3458" s="153">
        <v>3454</v>
      </c>
      <c r="B3458" s="154" t="s">
        <v>3900</v>
      </c>
      <c r="C3458" s="154" t="s">
        <v>294</v>
      </c>
      <c r="D3458" s="154" t="s">
        <v>255</v>
      </c>
      <c r="E3458" s="155" t="s">
        <v>352</v>
      </c>
      <c r="F3458" s="156">
        <v>6825</v>
      </c>
      <c r="G3458" s="155" t="s">
        <v>295</v>
      </c>
      <c r="H3458" s="155" t="s">
        <v>297</v>
      </c>
      <c r="I3458" s="157">
        <v>42348</v>
      </c>
      <c r="J3458" s="156">
        <v>6064</v>
      </c>
      <c r="K3458" s="167">
        <v>0.95</v>
      </c>
    </row>
    <row r="3459" spans="1:11" x14ac:dyDescent="0.25">
      <c r="A3459" s="153">
        <v>3455</v>
      </c>
      <c r="B3459" s="154" t="s">
        <v>3901</v>
      </c>
      <c r="C3459" s="154" t="s">
        <v>260</v>
      </c>
      <c r="D3459" s="154" t="s">
        <v>255</v>
      </c>
      <c r="E3459" s="155">
        <v>42299</v>
      </c>
      <c r="F3459" s="156">
        <v>8925</v>
      </c>
      <c r="G3459" s="155" t="s">
        <v>295</v>
      </c>
      <c r="H3459" s="155" t="s">
        <v>297</v>
      </c>
      <c r="I3459" s="157">
        <v>42346</v>
      </c>
      <c r="J3459" s="156">
        <v>7929.86</v>
      </c>
      <c r="K3459" s="167">
        <v>0.95</v>
      </c>
    </row>
    <row r="3460" spans="1:11" x14ac:dyDescent="0.25">
      <c r="A3460" s="153">
        <v>3456</v>
      </c>
      <c r="B3460" s="154" t="s">
        <v>3902</v>
      </c>
      <c r="C3460" s="154" t="s">
        <v>294</v>
      </c>
      <c r="D3460" s="154" t="s">
        <v>255</v>
      </c>
      <c r="E3460" s="155">
        <v>42299</v>
      </c>
      <c r="F3460" s="156">
        <v>8475</v>
      </c>
      <c r="G3460" s="155" t="s">
        <v>295</v>
      </c>
      <c r="H3460" s="155" t="s">
        <v>297</v>
      </c>
      <c r="I3460" s="157">
        <v>42346</v>
      </c>
      <c r="J3460" s="156">
        <v>7530.04</v>
      </c>
      <c r="K3460" s="167">
        <v>0.95</v>
      </c>
    </row>
    <row r="3461" spans="1:11" x14ac:dyDescent="0.25">
      <c r="A3461" s="153">
        <v>3457</v>
      </c>
      <c r="B3461" s="154" t="s">
        <v>3903</v>
      </c>
      <c r="C3461" s="154" t="s">
        <v>294</v>
      </c>
      <c r="D3461" s="154" t="s">
        <v>255</v>
      </c>
      <c r="E3461" s="155">
        <v>42283</v>
      </c>
      <c r="F3461" s="156">
        <v>9225</v>
      </c>
      <c r="G3461" s="155" t="s">
        <v>295</v>
      </c>
      <c r="H3461" s="155" t="s">
        <v>324</v>
      </c>
      <c r="I3461" s="157">
        <v>42342</v>
      </c>
      <c r="J3461" s="156">
        <v>8196.41</v>
      </c>
      <c r="K3461" s="167">
        <v>0.95</v>
      </c>
    </row>
    <row r="3462" spans="1:11" x14ac:dyDescent="0.25">
      <c r="A3462" s="153">
        <v>3458</v>
      </c>
      <c r="B3462" s="154" t="s">
        <v>3904</v>
      </c>
      <c r="C3462" s="154" t="s">
        <v>260</v>
      </c>
      <c r="D3462" s="154" t="s">
        <v>255</v>
      </c>
      <c r="E3462" s="155" t="s">
        <v>352</v>
      </c>
      <c r="F3462" s="156">
        <v>10575</v>
      </c>
      <c r="G3462" s="155" t="s">
        <v>295</v>
      </c>
      <c r="H3462" s="155" t="s">
        <v>304</v>
      </c>
      <c r="I3462" s="157">
        <v>42362</v>
      </c>
      <c r="J3462" s="156">
        <v>9395.89</v>
      </c>
      <c r="K3462" s="167">
        <v>0.95</v>
      </c>
    </row>
    <row r="3463" spans="1:11" x14ac:dyDescent="0.25">
      <c r="A3463" s="153">
        <v>3459</v>
      </c>
      <c r="B3463" s="154" t="s">
        <v>3905</v>
      </c>
      <c r="C3463" s="154" t="s">
        <v>276</v>
      </c>
      <c r="D3463" s="154" t="s">
        <v>255</v>
      </c>
      <c r="E3463" s="155" t="s">
        <v>352</v>
      </c>
      <c r="F3463" s="156">
        <v>2925</v>
      </c>
      <c r="G3463" s="155" t="s">
        <v>295</v>
      </c>
      <c r="H3463" s="155" t="s">
        <v>304</v>
      </c>
      <c r="I3463" s="157">
        <v>42341</v>
      </c>
      <c r="J3463" s="156">
        <v>2598.86</v>
      </c>
      <c r="K3463" s="167">
        <v>0.95</v>
      </c>
    </row>
    <row r="3464" spans="1:11" x14ac:dyDescent="0.25">
      <c r="A3464" s="153">
        <v>3460</v>
      </c>
      <c r="B3464" s="154" t="s">
        <v>3906</v>
      </c>
      <c r="C3464" s="154" t="s">
        <v>294</v>
      </c>
      <c r="D3464" s="154" t="s">
        <v>255</v>
      </c>
      <c r="E3464" s="155">
        <v>42194</v>
      </c>
      <c r="F3464" s="156">
        <v>16275</v>
      </c>
      <c r="G3464" s="155" t="s">
        <v>295</v>
      </c>
      <c r="H3464" s="155" t="s">
        <v>297</v>
      </c>
      <c r="I3464" s="157" t="s">
        <v>253</v>
      </c>
      <c r="J3464" s="156">
        <v>0</v>
      </c>
      <c r="K3464" s="167">
        <v>0</v>
      </c>
    </row>
    <row r="3465" spans="1:11" x14ac:dyDescent="0.25">
      <c r="A3465" s="153">
        <v>3461</v>
      </c>
      <c r="B3465" s="154" t="s">
        <v>3907</v>
      </c>
      <c r="C3465" s="154" t="s">
        <v>260</v>
      </c>
      <c r="D3465" s="154" t="s">
        <v>255</v>
      </c>
      <c r="E3465" s="155" t="s">
        <v>352</v>
      </c>
      <c r="F3465" s="156">
        <v>9600</v>
      </c>
      <c r="G3465" s="155" t="s">
        <v>295</v>
      </c>
      <c r="H3465" s="155" t="s">
        <v>324</v>
      </c>
      <c r="I3465" s="157">
        <v>42464</v>
      </c>
      <c r="J3465" s="156">
        <v>8529.6</v>
      </c>
      <c r="K3465" s="167">
        <v>0.95</v>
      </c>
    </row>
    <row r="3466" spans="1:11" x14ac:dyDescent="0.25">
      <c r="A3466" s="153">
        <v>3462</v>
      </c>
      <c r="B3466" s="154" t="s">
        <v>3908</v>
      </c>
      <c r="C3466" s="154" t="s">
        <v>294</v>
      </c>
      <c r="D3466" s="154" t="s">
        <v>255</v>
      </c>
      <c r="E3466" s="155">
        <v>42177</v>
      </c>
      <c r="F3466" s="156">
        <v>9375</v>
      </c>
      <c r="G3466" s="155" t="s">
        <v>295</v>
      </c>
      <c r="H3466" s="155" t="s">
        <v>324</v>
      </c>
      <c r="I3466" s="157">
        <v>42464</v>
      </c>
      <c r="J3466" s="156">
        <v>8329.68</v>
      </c>
      <c r="K3466" s="167">
        <v>0.95</v>
      </c>
    </row>
    <row r="3467" spans="1:11" x14ac:dyDescent="0.25">
      <c r="A3467" s="153">
        <v>3463</v>
      </c>
      <c r="B3467" s="154" t="s">
        <v>3909</v>
      </c>
      <c r="C3467" s="154" t="s">
        <v>294</v>
      </c>
      <c r="D3467" s="154" t="s">
        <v>255</v>
      </c>
      <c r="E3467" s="155" t="s">
        <v>352</v>
      </c>
      <c r="F3467" s="156">
        <v>892.5</v>
      </c>
      <c r="G3467" s="155" t="s">
        <v>295</v>
      </c>
      <c r="H3467" s="155" t="s">
        <v>304</v>
      </c>
      <c r="I3467" s="157">
        <v>42341</v>
      </c>
      <c r="J3467" s="156">
        <v>792.99</v>
      </c>
      <c r="K3467" s="167">
        <v>0.95</v>
      </c>
    </row>
    <row r="3468" spans="1:11" x14ac:dyDescent="0.25">
      <c r="A3468" s="153">
        <v>3464</v>
      </c>
      <c r="B3468" s="154" t="s">
        <v>3910</v>
      </c>
      <c r="C3468" s="154" t="s">
        <v>260</v>
      </c>
      <c r="D3468" s="154" t="s">
        <v>255</v>
      </c>
      <c r="E3468" s="155">
        <v>42298</v>
      </c>
      <c r="F3468" s="156">
        <v>10275</v>
      </c>
      <c r="G3468" s="155" t="s">
        <v>295</v>
      </c>
      <c r="H3468" s="155" t="s">
        <v>304</v>
      </c>
      <c r="I3468" s="157">
        <v>42346</v>
      </c>
      <c r="J3468" s="156">
        <v>9129.34</v>
      </c>
      <c r="K3468" s="167">
        <v>0.95</v>
      </c>
    </row>
    <row r="3469" spans="1:11" x14ac:dyDescent="0.25">
      <c r="A3469" s="153">
        <v>3465</v>
      </c>
      <c r="B3469" s="154" t="s">
        <v>3911</v>
      </c>
      <c r="C3469" s="154" t="s">
        <v>260</v>
      </c>
      <c r="D3469" s="154" t="s">
        <v>255</v>
      </c>
      <c r="E3469" s="155">
        <v>42234</v>
      </c>
      <c r="F3469" s="156">
        <v>8325</v>
      </c>
      <c r="G3469" s="155" t="s">
        <v>295</v>
      </c>
      <c r="H3469" s="155" t="s">
        <v>304</v>
      </c>
      <c r="I3469" s="157">
        <v>42401</v>
      </c>
      <c r="J3469" s="156">
        <v>7396.76</v>
      </c>
      <c r="K3469" s="167">
        <v>0.95</v>
      </c>
    </row>
    <row r="3470" spans="1:11" x14ac:dyDescent="0.25">
      <c r="A3470" s="153">
        <v>3466</v>
      </c>
      <c r="B3470" s="154" t="s">
        <v>3912</v>
      </c>
      <c r="C3470" s="154" t="s">
        <v>260</v>
      </c>
      <c r="D3470" s="154" t="s">
        <v>255</v>
      </c>
      <c r="E3470" s="155">
        <v>42290</v>
      </c>
      <c r="F3470" s="156">
        <v>6450</v>
      </c>
      <c r="G3470" s="155" t="s">
        <v>295</v>
      </c>
      <c r="H3470" s="155" t="s">
        <v>304</v>
      </c>
      <c r="I3470" s="157">
        <v>42398</v>
      </c>
      <c r="J3470" s="156">
        <v>5730.83</v>
      </c>
      <c r="K3470" s="167">
        <v>0.95</v>
      </c>
    </row>
    <row r="3471" spans="1:11" x14ac:dyDescent="0.25">
      <c r="A3471" s="153">
        <v>3467</v>
      </c>
      <c r="B3471" s="154" t="s">
        <v>3913</v>
      </c>
      <c r="C3471" s="154" t="s">
        <v>294</v>
      </c>
      <c r="D3471" s="154" t="s">
        <v>255</v>
      </c>
      <c r="E3471" s="155" t="s">
        <v>352</v>
      </c>
      <c r="F3471" s="156">
        <v>935</v>
      </c>
      <c r="G3471" s="155" t="s">
        <v>295</v>
      </c>
      <c r="H3471" s="155" t="s">
        <v>304</v>
      </c>
      <c r="I3471" s="157">
        <v>42349</v>
      </c>
      <c r="J3471" s="156">
        <v>830.75</v>
      </c>
      <c r="K3471" s="167">
        <v>0.95</v>
      </c>
    </row>
    <row r="3472" spans="1:11" x14ac:dyDescent="0.25">
      <c r="A3472" s="153">
        <v>3468</v>
      </c>
      <c r="B3472" s="154" t="s">
        <v>3914</v>
      </c>
      <c r="C3472" s="154" t="s">
        <v>254</v>
      </c>
      <c r="D3472" s="154" t="s">
        <v>255</v>
      </c>
      <c r="E3472" s="155" t="s">
        <v>352</v>
      </c>
      <c r="F3472" s="156">
        <v>3525</v>
      </c>
      <c r="G3472" s="155" t="s">
        <v>295</v>
      </c>
      <c r="H3472" s="155" t="s">
        <v>304</v>
      </c>
      <c r="I3472" s="157">
        <v>42367</v>
      </c>
      <c r="J3472" s="156">
        <v>3131.96</v>
      </c>
      <c r="K3472" s="167">
        <v>0.95</v>
      </c>
    </row>
    <row r="3473" spans="1:11" x14ac:dyDescent="0.25">
      <c r="A3473" s="153">
        <v>3469</v>
      </c>
      <c r="B3473" s="154" t="s">
        <v>3915</v>
      </c>
      <c r="C3473" s="154" t="s">
        <v>260</v>
      </c>
      <c r="D3473" s="154" t="s">
        <v>255</v>
      </c>
      <c r="E3473" s="155">
        <v>42314</v>
      </c>
      <c r="F3473" s="156">
        <v>3600</v>
      </c>
      <c r="G3473" s="155" t="s">
        <v>295</v>
      </c>
      <c r="H3473" s="155" t="s">
        <v>304</v>
      </c>
      <c r="I3473" s="157">
        <v>42398</v>
      </c>
      <c r="J3473" s="156">
        <v>3198.6</v>
      </c>
      <c r="K3473" s="167">
        <v>0.95</v>
      </c>
    </row>
    <row r="3474" spans="1:11" x14ac:dyDescent="0.25">
      <c r="A3474" s="153">
        <v>3470</v>
      </c>
      <c r="B3474" s="154" t="s">
        <v>3916</v>
      </c>
      <c r="C3474" s="154" t="s">
        <v>260</v>
      </c>
      <c r="D3474" s="154" t="s">
        <v>255</v>
      </c>
      <c r="E3474" s="155">
        <v>42303</v>
      </c>
      <c r="F3474" s="156">
        <v>9770</v>
      </c>
      <c r="G3474" s="155" t="s">
        <v>295</v>
      </c>
      <c r="H3474" s="155" t="s">
        <v>304</v>
      </c>
      <c r="I3474" s="157">
        <v>42348</v>
      </c>
      <c r="J3474" s="156">
        <v>9770</v>
      </c>
      <c r="K3474" s="167">
        <v>1.07</v>
      </c>
    </row>
    <row r="3475" spans="1:11" x14ac:dyDescent="0.25">
      <c r="A3475" s="153">
        <v>3471</v>
      </c>
      <c r="B3475" s="154" t="s">
        <v>3917</v>
      </c>
      <c r="C3475" s="154" t="s">
        <v>254</v>
      </c>
      <c r="D3475" s="154" t="s">
        <v>255</v>
      </c>
      <c r="E3475" s="155" t="s">
        <v>352</v>
      </c>
      <c r="F3475" s="156">
        <v>8104.17</v>
      </c>
      <c r="G3475" s="155" t="s">
        <v>295</v>
      </c>
      <c r="H3475" s="155" t="s">
        <v>324</v>
      </c>
      <c r="I3475" s="157">
        <v>42359</v>
      </c>
      <c r="J3475" s="156">
        <v>7200.56</v>
      </c>
      <c r="K3475" s="167">
        <v>0.95</v>
      </c>
    </row>
    <row r="3476" spans="1:11" x14ac:dyDescent="0.25">
      <c r="A3476" s="153">
        <v>3472</v>
      </c>
      <c r="B3476" s="154" t="s">
        <v>3735</v>
      </c>
      <c r="C3476" s="154" t="s">
        <v>260</v>
      </c>
      <c r="D3476" s="154" t="s">
        <v>255</v>
      </c>
      <c r="E3476" s="155" t="s">
        <v>352</v>
      </c>
      <c r="F3476" s="156">
        <v>2175</v>
      </c>
      <c r="G3476" s="155" t="s">
        <v>295</v>
      </c>
      <c r="H3476" s="155" t="s">
        <v>309</v>
      </c>
      <c r="I3476" s="157" t="s">
        <v>253</v>
      </c>
      <c r="J3476" s="156">
        <v>0</v>
      </c>
      <c r="K3476" s="167">
        <v>0</v>
      </c>
    </row>
    <row r="3477" spans="1:11" x14ac:dyDescent="0.25">
      <c r="A3477" s="153">
        <v>3473</v>
      </c>
      <c r="B3477" s="154" t="s">
        <v>3918</v>
      </c>
      <c r="C3477" s="154" t="s">
        <v>254</v>
      </c>
      <c r="D3477" s="154" t="s">
        <v>255</v>
      </c>
      <c r="E3477" s="155" t="s">
        <v>352</v>
      </c>
      <c r="F3477" s="156">
        <v>17812.5</v>
      </c>
      <c r="G3477" s="155" t="s">
        <v>295</v>
      </c>
      <c r="H3477" s="155" t="s">
        <v>316</v>
      </c>
      <c r="I3477" s="157">
        <v>42368</v>
      </c>
      <c r="J3477" s="156">
        <v>15826.39</v>
      </c>
      <c r="K3477" s="167">
        <v>0.95</v>
      </c>
    </row>
    <row r="3478" spans="1:11" x14ac:dyDescent="0.25">
      <c r="A3478" s="153">
        <v>3474</v>
      </c>
      <c r="B3478" s="154" t="s">
        <v>3919</v>
      </c>
      <c r="C3478" s="154" t="s">
        <v>260</v>
      </c>
      <c r="D3478" s="154" t="s">
        <v>255</v>
      </c>
      <c r="E3478" s="155">
        <v>42038</v>
      </c>
      <c r="F3478" s="156">
        <v>29850</v>
      </c>
      <c r="G3478" s="155" t="s">
        <v>295</v>
      </c>
      <c r="H3478" s="155" t="s">
        <v>300</v>
      </c>
      <c r="I3478" s="157">
        <v>42353</v>
      </c>
      <c r="J3478" s="156">
        <v>28014.23</v>
      </c>
      <c r="K3478" s="167">
        <v>1</v>
      </c>
    </row>
    <row r="3479" spans="1:11" x14ac:dyDescent="0.25">
      <c r="A3479" s="153">
        <v>3475</v>
      </c>
      <c r="B3479" s="154" t="s">
        <v>3920</v>
      </c>
      <c r="C3479" s="154" t="s">
        <v>254</v>
      </c>
      <c r="D3479" s="154" t="s">
        <v>255</v>
      </c>
      <c r="E3479" s="155" t="s">
        <v>352</v>
      </c>
      <c r="F3479" s="156">
        <v>39150</v>
      </c>
      <c r="G3479" s="155" t="s">
        <v>295</v>
      </c>
      <c r="H3479" s="155" t="s">
        <v>300</v>
      </c>
      <c r="I3479" s="157">
        <v>42353</v>
      </c>
      <c r="J3479" s="156">
        <v>36742.28</v>
      </c>
      <c r="K3479" s="167">
        <v>1</v>
      </c>
    </row>
    <row r="3480" spans="1:11" x14ac:dyDescent="0.25">
      <c r="A3480" s="153">
        <v>3476</v>
      </c>
      <c r="B3480" s="154" t="s">
        <v>3548</v>
      </c>
      <c r="C3480" s="154" t="s">
        <v>260</v>
      </c>
      <c r="D3480" s="154" t="s">
        <v>255</v>
      </c>
      <c r="E3480" s="155" t="s">
        <v>352</v>
      </c>
      <c r="F3480" s="156">
        <v>11475</v>
      </c>
      <c r="G3480" s="155" t="s">
        <v>295</v>
      </c>
      <c r="H3480" s="155" t="s">
        <v>324</v>
      </c>
      <c r="I3480" s="157">
        <v>42356</v>
      </c>
      <c r="J3480" s="156">
        <v>10195.530000000001</v>
      </c>
      <c r="K3480" s="167">
        <v>0.95</v>
      </c>
    </row>
    <row r="3481" spans="1:11" x14ac:dyDescent="0.25">
      <c r="A3481" s="153">
        <v>3477</v>
      </c>
      <c r="B3481" s="154" t="s">
        <v>3921</v>
      </c>
      <c r="C3481" s="154" t="s">
        <v>294</v>
      </c>
      <c r="D3481" s="154" t="s">
        <v>255</v>
      </c>
      <c r="E3481" s="155" t="s">
        <v>352</v>
      </c>
      <c r="F3481" s="156">
        <v>257.98</v>
      </c>
      <c r="G3481" s="155" t="s">
        <v>295</v>
      </c>
      <c r="H3481" s="155" t="s">
        <v>329</v>
      </c>
      <c r="I3481" s="157" t="s">
        <v>253</v>
      </c>
      <c r="J3481" s="156">
        <v>0</v>
      </c>
      <c r="K3481" s="167">
        <v>0</v>
      </c>
    </row>
    <row r="3482" spans="1:11" x14ac:dyDescent="0.25">
      <c r="A3482" s="153">
        <v>3478</v>
      </c>
      <c r="B3482" s="154" t="s">
        <v>253</v>
      </c>
      <c r="C3482" s="154" t="s">
        <v>254</v>
      </c>
      <c r="D3482" s="154" t="s">
        <v>255</v>
      </c>
      <c r="E3482" s="155" t="s">
        <v>253</v>
      </c>
      <c r="F3482" s="156" t="s">
        <v>253</v>
      </c>
      <c r="G3482" s="155" t="s">
        <v>295</v>
      </c>
      <c r="H3482" s="155" t="s">
        <v>253</v>
      </c>
      <c r="I3482" s="157" t="s">
        <v>253</v>
      </c>
      <c r="J3482" s="156" t="s">
        <v>253</v>
      </c>
      <c r="K3482" s="167" t="s">
        <v>253</v>
      </c>
    </row>
    <row r="3483" spans="1:11" x14ac:dyDescent="0.25">
      <c r="A3483" s="153">
        <v>3479</v>
      </c>
      <c r="B3483" s="154" t="s">
        <v>3922</v>
      </c>
      <c r="C3483" s="154" t="s">
        <v>260</v>
      </c>
      <c r="D3483" s="154" t="s">
        <v>255</v>
      </c>
      <c r="E3483" s="155" t="s">
        <v>352</v>
      </c>
      <c r="F3483" s="156">
        <v>879.8</v>
      </c>
      <c r="G3483" s="155" t="s">
        <v>295</v>
      </c>
      <c r="H3483" s="155" t="s">
        <v>329</v>
      </c>
      <c r="I3483" s="157" t="s">
        <v>253</v>
      </c>
      <c r="J3483" s="156">
        <v>0</v>
      </c>
      <c r="K3483" s="167">
        <v>0</v>
      </c>
    </row>
    <row r="3484" spans="1:11" x14ac:dyDescent="0.25">
      <c r="A3484" s="153">
        <v>3480</v>
      </c>
      <c r="B3484" s="154" t="s">
        <v>253</v>
      </c>
      <c r="C3484" s="154" t="s">
        <v>254</v>
      </c>
      <c r="D3484" s="154" t="s">
        <v>255</v>
      </c>
      <c r="E3484" s="155" t="s">
        <v>253</v>
      </c>
      <c r="F3484" s="156" t="s">
        <v>253</v>
      </c>
      <c r="G3484" s="155" t="s">
        <v>295</v>
      </c>
      <c r="H3484" s="155" t="s">
        <v>253</v>
      </c>
      <c r="I3484" s="157" t="s">
        <v>253</v>
      </c>
      <c r="J3484" s="156" t="s">
        <v>253</v>
      </c>
      <c r="K3484" s="167" t="s">
        <v>253</v>
      </c>
    </row>
    <row r="3485" spans="1:11" x14ac:dyDescent="0.25">
      <c r="A3485" s="153">
        <v>3481</v>
      </c>
      <c r="B3485" s="154" t="s">
        <v>3923</v>
      </c>
      <c r="C3485" s="154" t="s">
        <v>260</v>
      </c>
      <c r="D3485" s="154" t="s">
        <v>255</v>
      </c>
      <c r="E3485" s="155">
        <v>42065</v>
      </c>
      <c r="F3485" s="156">
        <v>36375</v>
      </c>
      <c r="G3485" s="155" t="s">
        <v>295</v>
      </c>
      <c r="H3485" s="155" t="s">
        <v>315</v>
      </c>
      <c r="I3485" s="157">
        <v>42366</v>
      </c>
      <c r="J3485" s="156">
        <v>36375</v>
      </c>
      <c r="K3485" s="167">
        <v>1.07</v>
      </c>
    </row>
    <row r="3486" spans="1:11" x14ac:dyDescent="0.25">
      <c r="A3486" s="153">
        <v>3482</v>
      </c>
      <c r="B3486" s="154" t="s">
        <v>3924</v>
      </c>
      <c r="C3486" s="154" t="s">
        <v>276</v>
      </c>
      <c r="D3486" s="154" t="s">
        <v>255</v>
      </c>
      <c r="E3486" s="155" t="s">
        <v>352</v>
      </c>
      <c r="F3486" s="156">
        <v>29925</v>
      </c>
      <c r="G3486" s="155" t="s">
        <v>295</v>
      </c>
      <c r="H3486" s="155" t="s">
        <v>315</v>
      </c>
      <c r="I3486" s="157">
        <v>42366</v>
      </c>
      <c r="J3486" s="156">
        <v>29925</v>
      </c>
      <c r="K3486" s="167">
        <v>1.07</v>
      </c>
    </row>
    <row r="3487" spans="1:11" x14ac:dyDescent="0.25">
      <c r="A3487" s="153">
        <v>3483</v>
      </c>
      <c r="B3487" s="154" t="s">
        <v>3925</v>
      </c>
      <c r="C3487" s="154" t="s">
        <v>294</v>
      </c>
      <c r="D3487" s="154" t="s">
        <v>255</v>
      </c>
      <c r="E3487" s="155">
        <v>42101</v>
      </c>
      <c r="F3487" s="156">
        <v>30375</v>
      </c>
      <c r="G3487" s="155" t="s">
        <v>295</v>
      </c>
      <c r="H3487" s="155" t="s">
        <v>315</v>
      </c>
      <c r="I3487" s="157">
        <v>42366</v>
      </c>
      <c r="J3487" s="156">
        <v>28506.94</v>
      </c>
      <c r="K3487" s="167">
        <v>1</v>
      </c>
    </row>
    <row r="3488" spans="1:11" x14ac:dyDescent="0.25">
      <c r="A3488" s="153">
        <v>3484</v>
      </c>
      <c r="B3488" s="154" t="s">
        <v>3926</v>
      </c>
      <c r="C3488" s="154" t="s">
        <v>254</v>
      </c>
      <c r="D3488" s="154" t="s">
        <v>255</v>
      </c>
      <c r="E3488" s="155" t="s">
        <v>352</v>
      </c>
      <c r="F3488" s="156">
        <v>4650</v>
      </c>
      <c r="G3488" s="155" t="s">
        <v>295</v>
      </c>
      <c r="H3488" s="155" t="s">
        <v>74</v>
      </c>
      <c r="I3488" s="157">
        <v>42353</v>
      </c>
      <c r="J3488" s="156">
        <v>4131.53</v>
      </c>
      <c r="K3488" s="167">
        <v>0.95</v>
      </c>
    </row>
    <row r="3489" spans="1:11" x14ac:dyDescent="0.25">
      <c r="A3489" s="153">
        <v>3485</v>
      </c>
      <c r="B3489" s="154" t="s">
        <v>3927</v>
      </c>
      <c r="C3489" s="154" t="s">
        <v>260</v>
      </c>
      <c r="D3489" s="154" t="s">
        <v>255</v>
      </c>
      <c r="E3489" s="155" t="s">
        <v>352</v>
      </c>
      <c r="F3489" s="156">
        <v>18375</v>
      </c>
      <c r="G3489" s="155" t="s">
        <v>295</v>
      </c>
      <c r="H3489" s="155" t="s">
        <v>304</v>
      </c>
      <c r="I3489" s="157">
        <v>42355</v>
      </c>
      <c r="J3489" s="156">
        <v>16326.19</v>
      </c>
      <c r="K3489" s="167">
        <v>0.95</v>
      </c>
    </row>
    <row r="3490" spans="1:11" x14ac:dyDescent="0.25">
      <c r="A3490" s="153">
        <v>3486</v>
      </c>
      <c r="B3490" s="154" t="s">
        <v>3928</v>
      </c>
      <c r="C3490" s="154" t="s">
        <v>254</v>
      </c>
      <c r="D3490" s="154" t="s">
        <v>255</v>
      </c>
      <c r="E3490" s="155" t="s">
        <v>352</v>
      </c>
      <c r="F3490" s="156">
        <v>12437.5</v>
      </c>
      <c r="G3490" s="155" t="s">
        <v>295</v>
      </c>
      <c r="H3490" s="155" t="s">
        <v>304</v>
      </c>
      <c r="I3490" s="157">
        <v>42355</v>
      </c>
      <c r="J3490" s="156">
        <v>11050.72</v>
      </c>
      <c r="K3490" s="167">
        <v>0.95</v>
      </c>
    </row>
    <row r="3491" spans="1:11" x14ac:dyDescent="0.25">
      <c r="A3491" s="153">
        <v>3487</v>
      </c>
      <c r="B3491" s="154" t="s">
        <v>3929</v>
      </c>
      <c r="C3491" s="154" t="s">
        <v>260</v>
      </c>
      <c r="D3491" s="154" t="s">
        <v>255</v>
      </c>
      <c r="E3491" s="155">
        <v>42298</v>
      </c>
      <c r="F3491" s="156">
        <v>2925</v>
      </c>
      <c r="G3491" s="155" t="s">
        <v>295</v>
      </c>
      <c r="H3491" s="155" t="s">
        <v>297</v>
      </c>
      <c r="I3491" s="157">
        <v>42366</v>
      </c>
      <c r="J3491" s="156">
        <v>2598.86</v>
      </c>
      <c r="K3491" s="167">
        <v>0.95</v>
      </c>
    </row>
    <row r="3492" spans="1:11" x14ac:dyDescent="0.25">
      <c r="A3492" s="153">
        <v>3488</v>
      </c>
      <c r="B3492" s="154" t="s">
        <v>3930</v>
      </c>
      <c r="C3492" s="154" t="s">
        <v>260</v>
      </c>
      <c r="D3492" s="154" t="s">
        <v>255</v>
      </c>
      <c r="E3492" s="155">
        <v>42263</v>
      </c>
      <c r="F3492" s="156">
        <v>13350</v>
      </c>
      <c r="G3492" s="155" t="s">
        <v>295</v>
      </c>
      <c r="H3492" s="155" t="s">
        <v>304</v>
      </c>
      <c r="I3492" s="157">
        <v>42398</v>
      </c>
      <c r="J3492" s="156">
        <v>13350</v>
      </c>
      <c r="K3492" s="167">
        <v>1.07</v>
      </c>
    </row>
    <row r="3493" spans="1:11" x14ac:dyDescent="0.25">
      <c r="A3493" s="153">
        <v>3489</v>
      </c>
      <c r="B3493" s="154" t="s">
        <v>3931</v>
      </c>
      <c r="C3493" s="154" t="s">
        <v>260</v>
      </c>
      <c r="D3493" s="154" t="s">
        <v>255</v>
      </c>
      <c r="E3493" s="155">
        <v>42164</v>
      </c>
      <c r="F3493" s="156">
        <v>16450</v>
      </c>
      <c r="G3493" s="155" t="s">
        <v>295</v>
      </c>
      <c r="H3493" s="155" t="s">
        <v>323</v>
      </c>
      <c r="I3493" s="157">
        <v>42361</v>
      </c>
      <c r="J3493" s="156">
        <v>15438.33</v>
      </c>
      <c r="K3493" s="167">
        <v>1</v>
      </c>
    </row>
    <row r="3494" spans="1:11" x14ac:dyDescent="0.25">
      <c r="A3494" s="153">
        <v>3490</v>
      </c>
      <c r="B3494" s="154" t="s">
        <v>3932</v>
      </c>
      <c r="C3494" s="154" t="s">
        <v>260</v>
      </c>
      <c r="D3494" s="154" t="s">
        <v>255</v>
      </c>
      <c r="E3494" s="155">
        <v>42291</v>
      </c>
      <c r="F3494" s="156">
        <v>21150</v>
      </c>
      <c r="G3494" s="155" t="s">
        <v>295</v>
      </c>
      <c r="H3494" s="155" t="s">
        <v>320</v>
      </c>
      <c r="I3494" s="157">
        <v>42566</v>
      </c>
      <c r="J3494" s="156">
        <v>18791.78</v>
      </c>
      <c r="K3494" s="167">
        <v>0.95</v>
      </c>
    </row>
    <row r="3495" spans="1:11" x14ac:dyDescent="0.25">
      <c r="A3495" s="153">
        <v>3491</v>
      </c>
      <c r="B3495" s="154" t="s">
        <v>3192</v>
      </c>
      <c r="C3495" s="154" t="s">
        <v>294</v>
      </c>
      <c r="D3495" s="154" t="s">
        <v>255</v>
      </c>
      <c r="E3495" s="155" t="s">
        <v>352</v>
      </c>
      <c r="F3495" s="156">
        <v>16275</v>
      </c>
      <c r="G3495" s="155" t="s">
        <v>295</v>
      </c>
      <c r="H3495" s="155" t="s">
        <v>297</v>
      </c>
      <c r="I3495" s="157">
        <v>42416</v>
      </c>
      <c r="J3495" s="156">
        <v>14460.34</v>
      </c>
      <c r="K3495" s="167">
        <v>0.95</v>
      </c>
    </row>
    <row r="3496" spans="1:11" x14ac:dyDescent="0.25">
      <c r="A3496" s="153">
        <v>3492</v>
      </c>
      <c r="B3496" s="154" t="s">
        <v>3933</v>
      </c>
      <c r="C3496" s="154" t="s">
        <v>260</v>
      </c>
      <c r="D3496" s="154" t="s">
        <v>255</v>
      </c>
      <c r="E3496" s="155">
        <v>42059</v>
      </c>
      <c r="F3496" s="156">
        <v>7875</v>
      </c>
      <c r="G3496" s="155" t="s">
        <v>295</v>
      </c>
      <c r="H3496" s="155" t="s">
        <v>325</v>
      </c>
      <c r="I3496" s="157">
        <v>42367</v>
      </c>
      <c r="J3496" s="156">
        <v>6996.93</v>
      </c>
      <c r="K3496" s="167">
        <v>0.95</v>
      </c>
    </row>
    <row r="3497" spans="1:11" x14ac:dyDescent="0.25">
      <c r="A3497" s="153">
        <v>3493</v>
      </c>
      <c r="B3497" s="154" t="s">
        <v>3934</v>
      </c>
      <c r="C3497" s="154" t="s">
        <v>294</v>
      </c>
      <c r="D3497" s="154" t="s">
        <v>255</v>
      </c>
      <c r="E3497" s="155">
        <v>42143</v>
      </c>
      <c r="F3497" s="156">
        <v>5850</v>
      </c>
      <c r="G3497" s="155" t="s">
        <v>295</v>
      </c>
      <c r="H3497" s="155" t="s">
        <v>309</v>
      </c>
      <c r="I3497" s="157">
        <v>42366</v>
      </c>
      <c r="J3497" s="156">
        <v>5197.72</v>
      </c>
      <c r="K3497" s="167">
        <v>0.95</v>
      </c>
    </row>
    <row r="3498" spans="1:11" x14ac:dyDescent="0.25">
      <c r="A3498" s="153">
        <v>3494</v>
      </c>
      <c r="B3498" s="154" t="s">
        <v>3935</v>
      </c>
      <c r="C3498" s="154" t="s">
        <v>254</v>
      </c>
      <c r="D3498" s="154" t="s">
        <v>255</v>
      </c>
      <c r="E3498" s="155" t="s">
        <v>352</v>
      </c>
      <c r="F3498" s="156">
        <v>45700</v>
      </c>
      <c r="G3498" s="155" t="s">
        <v>295</v>
      </c>
      <c r="H3498" s="155" t="s">
        <v>304</v>
      </c>
      <c r="I3498" s="157">
        <v>42362</v>
      </c>
      <c r="J3498" s="156">
        <v>40604.449999999997</v>
      </c>
      <c r="K3498" s="167">
        <v>0.95</v>
      </c>
    </row>
    <row r="3499" spans="1:11" x14ac:dyDescent="0.25">
      <c r="A3499" s="153">
        <v>3495</v>
      </c>
      <c r="B3499" s="154" t="s">
        <v>3936</v>
      </c>
      <c r="C3499" s="154" t="s">
        <v>260</v>
      </c>
      <c r="D3499" s="154" t="s">
        <v>255</v>
      </c>
      <c r="E3499" s="155">
        <v>42261</v>
      </c>
      <c r="F3499" s="156">
        <v>8925</v>
      </c>
      <c r="G3499" s="155" t="s">
        <v>295</v>
      </c>
      <c r="H3499" s="155" t="s">
        <v>300</v>
      </c>
      <c r="I3499" s="157">
        <v>42356</v>
      </c>
      <c r="J3499" s="156">
        <v>8376.11</v>
      </c>
      <c r="K3499" s="167">
        <v>1</v>
      </c>
    </row>
    <row r="3500" spans="1:11" x14ac:dyDescent="0.25">
      <c r="A3500" s="153">
        <v>3496</v>
      </c>
      <c r="B3500" s="154" t="s">
        <v>3937</v>
      </c>
      <c r="C3500" s="154" t="s">
        <v>294</v>
      </c>
      <c r="D3500" s="154" t="s">
        <v>255</v>
      </c>
      <c r="E3500" s="155" t="s">
        <v>352</v>
      </c>
      <c r="F3500" s="156">
        <v>6900</v>
      </c>
      <c r="G3500" s="155" t="s">
        <v>295</v>
      </c>
      <c r="H3500" s="155" t="s">
        <v>322</v>
      </c>
      <c r="I3500" s="157" t="s">
        <v>253</v>
      </c>
      <c r="J3500" s="156">
        <v>0</v>
      </c>
      <c r="K3500" s="167">
        <v>0</v>
      </c>
    </row>
    <row r="3501" spans="1:11" x14ac:dyDescent="0.25">
      <c r="A3501" s="153">
        <v>3497</v>
      </c>
      <c r="B3501" s="154" t="s">
        <v>3938</v>
      </c>
      <c r="C3501" s="154" t="s">
        <v>294</v>
      </c>
      <c r="D3501" s="154" t="s">
        <v>255</v>
      </c>
      <c r="E3501" s="155">
        <v>42212</v>
      </c>
      <c r="F3501" s="156">
        <v>6927.5</v>
      </c>
      <c r="G3501" s="155" t="s">
        <v>295</v>
      </c>
      <c r="H3501" s="155" t="s">
        <v>304</v>
      </c>
      <c r="I3501" s="157">
        <v>42362</v>
      </c>
      <c r="J3501" s="156">
        <v>6155.08</v>
      </c>
      <c r="K3501" s="167">
        <v>0.95</v>
      </c>
    </row>
    <row r="3502" spans="1:11" x14ac:dyDescent="0.25">
      <c r="A3502" s="153">
        <v>3498</v>
      </c>
      <c r="B3502" s="154" t="s">
        <v>3939</v>
      </c>
      <c r="C3502" s="154" t="s">
        <v>276</v>
      </c>
      <c r="D3502" s="154" t="s">
        <v>255</v>
      </c>
      <c r="E3502" s="155">
        <v>42299</v>
      </c>
      <c r="F3502" s="156">
        <v>8925</v>
      </c>
      <c r="G3502" s="155" t="s">
        <v>295</v>
      </c>
      <c r="H3502" s="155" t="s">
        <v>304</v>
      </c>
      <c r="I3502" s="157">
        <v>42398</v>
      </c>
      <c r="J3502" s="156">
        <v>8925</v>
      </c>
      <c r="K3502" s="167">
        <v>1.07</v>
      </c>
    </row>
    <row r="3503" spans="1:11" x14ac:dyDescent="0.25">
      <c r="A3503" s="153">
        <v>3499</v>
      </c>
      <c r="B3503" s="154" t="s">
        <v>3515</v>
      </c>
      <c r="C3503" s="154" t="s">
        <v>294</v>
      </c>
      <c r="D3503" s="154" t="s">
        <v>255</v>
      </c>
      <c r="E3503" s="155" t="s">
        <v>352</v>
      </c>
      <c r="F3503" s="156">
        <v>19875</v>
      </c>
      <c r="G3503" s="155" t="s">
        <v>295</v>
      </c>
      <c r="H3503" s="155" t="s">
        <v>309</v>
      </c>
      <c r="I3503" s="157">
        <v>42458</v>
      </c>
      <c r="J3503" s="156">
        <v>17658.939999999999</v>
      </c>
      <c r="K3503" s="167">
        <v>0.95</v>
      </c>
    </row>
    <row r="3504" spans="1:11" x14ac:dyDescent="0.25">
      <c r="A3504" s="153">
        <v>3500</v>
      </c>
      <c r="B3504" s="154" t="s">
        <v>3940</v>
      </c>
      <c r="C3504" s="154" t="s">
        <v>260</v>
      </c>
      <c r="D3504" s="154" t="s">
        <v>255</v>
      </c>
      <c r="E3504" s="155">
        <v>42038</v>
      </c>
      <c r="F3504" s="156">
        <v>24875</v>
      </c>
      <c r="G3504" s="155" t="s">
        <v>295</v>
      </c>
      <c r="H3504" s="155" t="s">
        <v>304</v>
      </c>
      <c r="I3504" s="157">
        <v>42362</v>
      </c>
      <c r="J3504" s="156">
        <v>22101.439999999999</v>
      </c>
      <c r="K3504" s="167">
        <v>0.95</v>
      </c>
    </row>
    <row r="3505" spans="1:11" x14ac:dyDescent="0.25">
      <c r="A3505" s="153">
        <v>3501</v>
      </c>
      <c r="B3505" s="154" t="s">
        <v>3941</v>
      </c>
      <c r="C3505" s="154" t="s">
        <v>254</v>
      </c>
      <c r="D3505" s="154" t="s">
        <v>255</v>
      </c>
      <c r="E3505" s="155">
        <v>42339</v>
      </c>
      <c r="F3505" s="156">
        <v>8175</v>
      </c>
      <c r="G3505" s="155" t="s">
        <v>295</v>
      </c>
      <c r="H3505" s="155" t="s">
        <v>304</v>
      </c>
      <c r="I3505" s="157">
        <v>42398</v>
      </c>
      <c r="J3505" s="156">
        <v>7263.49</v>
      </c>
      <c r="K3505" s="167">
        <v>0.95</v>
      </c>
    </row>
    <row r="3506" spans="1:11" x14ac:dyDescent="0.25">
      <c r="A3506" s="153">
        <v>3502</v>
      </c>
      <c r="B3506" s="154" t="s">
        <v>3942</v>
      </c>
      <c r="C3506" s="154" t="s">
        <v>260</v>
      </c>
      <c r="D3506" s="154" t="s">
        <v>255</v>
      </c>
      <c r="E3506" s="155">
        <v>42261</v>
      </c>
      <c r="F3506" s="156">
        <v>15475</v>
      </c>
      <c r="G3506" s="155" t="s">
        <v>295</v>
      </c>
      <c r="H3506" s="155" t="s">
        <v>315</v>
      </c>
      <c r="I3506" s="157">
        <v>42368</v>
      </c>
      <c r="J3506" s="156">
        <v>14523.29</v>
      </c>
      <c r="K3506" s="167">
        <v>1</v>
      </c>
    </row>
    <row r="3507" spans="1:11" x14ac:dyDescent="0.25">
      <c r="A3507" s="153">
        <v>3503</v>
      </c>
      <c r="B3507" s="154" t="s">
        <v>3943</v>
      </c>
      <c r="C3507" s="154" t="s">
        <v>254</v>
      </c>
      <c r="D3507" s="154" t="s">
        <v>255</v>
      </c>
      <c r="E3507" s="155" t="s">
        <v>352</v>
      </c>
      <c r="F3507" s="156">
        <v>48812.5</v>
      </c>
      <c r="G3507" s="155" t="s">
        <v>295</v>
      </c>
      <c r="H3507" s="155" t="s">
        <v>309</v>
      </c>
      <c r="I3507" s="157">
        <v>42796</v>
      </c>
      <c r="J3507" s="156">
        <v>43369.89</v>
      </c>
      <c r="K3507" s="167">
        <v>1</v>
      </c>
    </row>
    <row r="3508" spans="1:11" x14ac:dyDescent="0.25">
      <c r="A3508" s="153">
        <v>3504</v>
      </c>
      <c r="B3508" s="154" t="s">
        <v>3944</v>
      </c>
      <c r="C3508" s="154" t="s">
        <v>276</v>
      </c>
      <c r="D3508" s="154" t="s">
        <v>255</v>
      </c>
      <c r="E3508" s="155">
        <v>42200</v>
      </c>
      <c r="F3508" s="156">
        <v>15525</v>
      </c>
      <c r="G3508" s="155" t="s">
        <v>295</v>
      </c>
      <c r="H3508" s="155" t="s">
        <v>315</v>
      </c>
      <c r="I3508" s="157">
        <v>42376</v>
      </c>
      <c r="J3508" s="156">
        <v>14570.21</v>
      </c>
      <c r="K3508" s="167">
        <v>1</v>
      </c>
    </row>
    <row r="3509" spans="1:11" x14ac:dyDescent="0.25">
      <c r="A3509" s="153">
        <v>3505</v>
      </c>
      <c r="B3509" s="154" t="s">
        <v>3945</v>
      </c>
      <c r="C3509" s="154" t="s">
        <v>294</v>
      </c>
      <c r="D3509" s="154" t="s">
        <v>255</v>
      </c>
      <c r="E3509" s="155" t="s">
        <v>352</v>
      </c>
      <c r="F3509" s="156">
        <v>10350</v>
      </c>
      <c r="G3509" s="155" t="s">
        <v>295</v>
      </c>
      <c r="H3509" s="155" t="s">
        <v>315</v>
      </c>
      <c r="I3509" s="157">
        <v>42376</v>
      </c>
      <c r="J3509" s="156">
        <v>9713.48</v>
      </c>
      <c r="K3509" s="167">
        <v>1</v>
      </c>
    </row>
    <row r="3510" spans="1:11" x14ac:dyDescent="0.25">
      <c r="A3510" s="153">
        <v>3506</v>
      </c>
      <c r="B3510" s="154" t="s">
        <v>3946</v>
      </c>
      <c r="C3510" s="154" t="s">
        <v>260</v>
      </c>
      <c r="D3510" s="154" t="s">
        <v>255</v>
      </c>
      <c r="E3510" s="155">
        <v>42216</v>
      </c>
      <c r="F3510" s="156">
        <v>27810</v>
      </c>
      <c r="G3510" s="155" t="s">
        <v>295</v>
      </c>
      <c r="H3510" s="155" t="s">
        <v>315</v>
      </c>
      <c r="I3510" s="157">
        <v>42376</v>
      </c>
      <c r="J3510" s="156">
        <v>26099.69</v>
      </c>
      <c r="K3510" s="167">
        <v>1</v>
      </c>
    </row>
    <row r="3511" spans="1:11" x14ac:dyDescent="0.25">
      <c r="A3511" s="153">
        <v>3507</v>
      </c>
      <c r="B3511" s="154" t="s">
        <v>3947</v>
      </c>
      <c r="C3511" s="154" t="s">
        <v>260</v>
      </c>
      <c r="D3511" s="154" t="s">
        <v>255</v>
      </c>
      <c r="E3511" s="155">
        <v>42276</v>
      </c>
      <c r="F3511" s="156">
        <v>10350</v>
      </c>
      <c r="G3511" s="155" t="s">
        <v>295</v>
      </c>
      <c r="H3511" s="155" t="s">
        <v>304</v>
      </c>
      <c r="I3511" s="157">
        <v>42362</v>
      </c>
      <c r="J3511" s="156">
        <v>9195.98</v>
      </c>
      <c r="K3511" s="167">
        <v>0.95</v>
      </c>
    </row>
    <row r="3512" spans="1:11" x14ac:dyDescent="0.25">
      <c r="A3512" s="153">
        <v>3508</v>
      </c>
      <c r="B3512" s="154" t="s">
        <v>3948</v>
      </c>
      <c r="C3512" s="154" t="s">
        <v>294</v>
      </c>
      <c r="D3512" s="154" t="s">
        <v>255</v>
      </c>
      <c r="E3512" s="155">
        <v>42333</v>
      </c>
      <c r="F3512" s="156">
        <v>5312.5</v>
      </c>
      <c r="G3512" s="155" t="s">
        <v>295</v>
      </c>
      <c r="H3512" s="155" t="s">
        <v>304</v>
      </c>
      <c r="I3512" s="157">
        <v>42374</v>
      </c>
      <c r="J3512" s="156">
        <v>4720.17</v>
      </c>
      <c r="K3512" s="167">
        <v>0.95</v>
      </c>
    </row>
    <row r="3513" spans="1:11" x14ac:dyDescent="0.25">
      <c r="A3513" s="153">
        <v>3509</v>
      </c>
      <c r="B3513" s="154" t="s">
        <v>3949</v>
      </c>
      <c r="C3513" s="154" t="s">
        <v>254</v>
      </c>
      <c r="D3513" s="154" t="s">
        <v>255</v>
      </c>
      <c r="E3513" s="155" t="s">
        <v>352</v>
      </c>
      <c r="F3513" s="156">
        <v>16275</v>
      </c>
      <c r="G3513" s="155" t="s">
        <v>295</v>
      </c>
      <c r="H3513" s="155" t="s">
        <v>316</v>
      </c>
      <c r="I3513" s="157">
        <v>42401</v>
      </c>
      <c r="J3513" s="156">
        <v>14460.34</v>
      </c>
      <c r="K3513" s="167">
        <v>0.95</v>
      </c>
    </row>
    <row r="3514" spans="1:11" x14ac:dyDescent="0.25">
      <c r="A3514" s="153">
        <v>3510</v>
      </c>
      <c r="B3514" s="154" t="s">
        <v>3561</v>
      </c>
      <c r="C3514" s="154" t="s">
        <v>294</v>
      </c>
      <c r="D3514" s="154" t="s">
        <v>255</v>
      </c>
      <c r="E3514" s="155" t="s">
        <v>352</v>
      </c>
      <c r="F3514" s="156">
        <v>17550</v>
      </c>
      <c r="G3514" s="155" t="s">
        <v>295</v>
      </c>
      <c r="H3514" s="155" t="s">
        <v>316</v>
      </c>
      <c r="I3514" s="157">
        <v>42401</v>
      </c>
      <c r="J3514" s="156">
        <v>15593.18</v>
      </c>
      <c r="K3514" s="167">
        <v>0.95</v>
      </c>
    </row>
    <row r="3515" spans="1:11" x14ac:dyDescent="0.25">
      <c r="A3515" s="153">
        <v>3511</v>
      </c>
      <c r="B3515" s="154" t="s">
        <v>3950</v>
      </c>
      <c r="C3515" s="154" t="s">
        <v>294</v>
      </c>
      <c r="D3515" s="154" t="s">
        <v>255</v>
      </c>
      <c r="E3515" s="155">
        <v>42235</v>
      </c>
      <c r="F3515" s="156">
        <v>7275</v>
      </c>
      <c r="G3515" s="155" t="s">
        <v>295</v>
      </c>
      <c r="H3515" s="155" t="s">
        <v>324</v>
      </c>
      <c r="I3515" s="157">
        <v>42380</v>
      </c>
      <c r="J3515" s="156">
        <v>6463.83</v>
      </c>
      <c r="K3515" s="167">
        <v>0.95</v>
      </c>
    </row>
    <row r="3516" spans="1:11" x14ac:dyDescent="0.25">
      <c r="A3516" s="153">
        <v>3512</v>
      </c>
      <c r="B3516" s="154" t="s">
        <v>3951</v>
      </c>
      <c r="C3516" s="154" t="s">
        <v>260</v>
      </c>
      <c r="D3516" s="154" t="s">
        <v>255</v>
      </c>
      <c r="E3516" s="155">
        <v>42307</v>
      </c>
      <c r="F3516" s="156">
        <v>10800</v>
      </c>
      <c r="G3516" s="155" t="s">
        <v>295</v>
      </c>
      <c r="H3516" s="155" t="s">
        <v>304</v>
      </c>
      <c r="I3516" s="157">
        <v>42380</v>
      </c>
      <c r="J3516" s="156">
        <v>9595.7999999999993</v>
      </c>
      <c r="K3516" s="167">
        <v>0.95</v>
      </c>
    </row>
    <row r="3517" spans="1:11" x14ac:dyDescent="0.25">
      <c r="A3517" s="153">
        <v>3513</v>
      </c>
      <c r="B3517" s="154" t="s">
        <v>3952</v>
      </c>
      <c r="C3517" s="154" t="s">
        <v>294</v>
      </c>
      <c r="D3517" s="154" t="s">
        <v>255</v>
      </c>
      <c r="E3517" s="155">
        <v>42243</v>
      </c>
      <c r="F3517" s="156">
        <v>6630</v>
      </c>
      <c r="G3517" s="155" t="s">
        <v>295</v>
      </c>
      <c r="H3517" s="155" t="s">
        <v>304</v>
      </c>
      <c r="I3517" s="157" t="s">
        <v>253</v>
      </c>
      <c r="J3517" s="156">
        <v>0</v>
      </c>
      <c r="K3517" s="167">
        <v>0</v>
      </c>
    </row>
    <row r="3518" spans="1:11" x14ac:dyDescent="0.25">
      <c r="A3518" s="153">
        <v>3514</v>
      </c>
      <c r="B3518" s="154" t="s">
        <v>3953</v>
      </c>
      <c r="C3518" s="154" t="s">
        <v>260</v>
      </c>
      <c r="D3518" s="154" t="s">
        <v>255</v>
      </c>
      <c r="E3518" s="155">
        <v>42373.728773148148</v>
      </c>
      <c r="F3518" s="156">
        <v>29045.21</v>
      </c>
      <c r="G3518" s="155" t="s">
        <v>334</v>
      </c>
      <c r="H3518" s="155" t="s">
        <v>313</v>
      </c>
      <c r="I3518" s="157">
        <v>42395</v>
      </c>
      <c r="J3518" s="156">
        <v>25806.67</v>
      </c>
      <c r="K3518" s="167">
        <v>1</v>
      </c>
    </row>
    <row r="3519" spans="1:11" x14ac:dyDescent="0.25">
      <c r="A3519" s="153">
        <v>3515</v>
      </c>
      <c r="B3519" s="154" t="s">
        <v>3921</v>
      </c>
      <c r="C3519" s="154" t="s">
        <v>294</v>
      </c>
      <c r="D3519" s="154" t="s">
        <v>255</v>
      </c>
      <c r="E3519" s="155">
        <v>42373.733865740738</v>
      </c>
      <c r="F3519" s="156">
        <v>8517.01</v>
      </c>
      <c r="G3519" s="155" t="s">
        <v>334</v>
      </c>
      <c r="H3519" s="155" t="s">
        <v>304</v>
      </c>
      <c r="I3519" s="157">
        <v>42395</v>
      </c>
      <c r="J3519" s="156">
        <v>7567.36</v>
      </c>
      <c r="K3519" s="167">
        <v>1</v>
      </c>
    </row>
    <row r="3520" spans="1:11" x14ac:dyDescent="0.25">
      <c r="A3520" s="153">
        <v>3516</v>
      </c>
      <c r="B3520" s="154" t="s">
        <v>3954</v>
      </c>
      <c r="C3520" s="154" t="s">
        <v>294</v>
      </c>
      <c r="D3520" s="154" t="s">
        <v>255</v>
      </c>
      <c r="E3520" s="155">
        <v>42374.679166666669</v>
      </c>
      <c r="F3520" s="156">
        <v>6502.5</v>
      </c>
      <c r="G3520" s="155" t="s">
        <v>272</v>
      </c>
      <c r="H3520" s="155" t="s">
        <v>297</v>
      </c>
      <c r="I3520" s="157">
        <v>42377</v>
      </c>
      <c r="J3520" s="156">
        <v>5777.42</v>
      </c>
      <c r="K3520" s="167">
        <v>1</v>
      </c>
    </row>
    <row r="3521" spans="1:11" x14ac:dyDescent="0.25">
      <c r="A3521" s="153">
        <v>3517</v>
      </c>
      <c r="B3521" s="154" t="s">
        <v>3955</v>
      </c>
      <c r="C3521" s="154" t="s">
        <v>260</v>
      </c>
      <c r="D3521" s="154" t="s">
        <v>255</v>
      </c>
      <c r="E3521" s="155">
        <v>42374.687986111108</v>
      </c>
      <c r="F3521" s="156">
        <v>6450</v>
      </c>
      <c r="G3521" s="155" t="s">
        <v>263</v>
      </c>
      <c r="H3521" s="155" t="s">
        <v>297</v>
      </c>
      <c r="I3521" s="157">
        <v>42380</v>
      </c>
      <c r="J3521" s="156">
        <v>5730.83</v>
      </c>
      <c r="K3521" s="167">
        <v>1</v>
      </c>
    </row>
    <row r="3522" spans="1:11" x14ac:dyDescent="0.25">
      <c r="A3522" s="153">
        <v>3518</v>
      </c>
      <c r="B3522" s="154" t="s">
        <v>3956</v>
      </c>
      <c r="C3522" s="154" t="s">
        <v>260</v>
      </c>
      <c r="D3522" s="154" t="s">
        <v>255</v>
      </c>
      <c r="E3522" s="155">
        <v>42376.482986111114</v>
      </c>
      <c r="F3522" s="156">
        <v>8025</v>
      </c>
      <c r="G3522" s="155" t="s">
        <v>263</v>
      </c>
      <c r="H3522" s="155" t="s">
        <v>297</v>
      </c>
      <c r="I3522" s="157">
        <v>42380</v>
      </c>
      <c r="J3522" s="156">
        <v>7130.21</v>
      </c>
      <c r="K3522" s="167">
        <v>1</v>
      </c>
    </row>
    <row r="3523" spans="1:11" x14ac:dyDescent="0.25">
      <c r="A3523" s="153">
        <v>3519</v>
      </c>
      <c r="B3523" s="154" t="s">
        <v>3957</v>
      </c>
      <c r="C3523" s="154" t="s">
        <v>260</v>
      </c>
      <c r="D3523" s="154" t="s">
        <v>255</v>
      </c>
      <c r="E3523" s="155">
        <v>42381.452881944446</v>
      </c>
      <c r="F3523" s="156">
        <v>9375</v>
      </c>
      <c r="G3523" s="155" t="s">
        <v>263</v>
      </c>
      <c r="H3523" s="155" t="s">
        <v>297</v>
      </c>
      <c r="I3523" s="157">
        <v>42383</v>
      </c>
      <c r="J3523" s="156">
        <v>8329.69</v>
      </c>
      <c r="K3523" s="167">
        <v>1</v>
      </c>
    </row>
    <row r="3524" spans="1:11" x14ac:dyDescent="0.25">
      <c r="A3524" s="153">
        <v>3520</v>
      </c>
      <c r="B3524" s="154" t="s">
        <v>3958</v>
      </c>
      <c r="C3524" s="154" t="s">
        <v>260</v>
      </c>
      <c r="D3524" s="154" t="s">
        <v>255</v>
      </c>
      <c r="E3524" s="155">
        <v>42383.503483796296</v>
      </c>
      <c r="F3524" s="156">
        <v>2475</v>
      </c>
      <c r="G3524" s="155" t="s">
        <v>263</v>
      </c>
      <c r="H3524" s="155" t="s">
        <v>324</v>
      </c>
      <c r="I3524" s="157">
        <v>42387</v>
      </c>
      <c r="J3524" s="156">
        <v>2199.04</v>
      </c>
      <c r="K3524" s="167">
        <v>1</v>
      </c>
    </row>
    <row r="3525" spans="1:11" x14ac:dyDescent="0.25">
      <c r="A3525" s="153">
        <v>3521</v>
      </c>
      <c r="B3525" s="154" t="s">
        <v>3959</v>
      </c>
      <c r="C3525" s="154" t="s">
        <v>294</v>
      </c>
      <c r="D3525" s="154" t="s">
        <v>255</v>
      </c>
      <c r="E3525" s="155">
        <v>42383.628599537034</v>
      </c>
      <c r="F3525" s="156">
        <v>7650</v>
      </c>
      <c r="G3525" s="155" t="s">
        <v>266</v>
      </c>
      <c r="H3525" s="155" t="s">
        <v>323</v>
      </c>
      <c r="I3525" s="157">
        <v>42401</v>
      </c>
      <c r="J3525" s="156">
        <v>6797.02</v>
      </c>
      <c r="K3525" s="167">
        <v>1</v>
      </c>
    </row>
    <row r="3526" spans="1:11" x14ac:dyDescent="0.25">
      <c r="A3526" s="153">
        <v>3522</v>
      </c>
      <c r="B3526" s="154" t="s">
        <v>3960</v>
      </c>
      <c r="C3526" s="154" t="s">
        <v>254</v>
      </c>
      <c r="D3526" s="154" t="s">
        <v>255</v>
      </c>
      <c r="E3526" s="155">
        <v>42384.660891203705</v>
      </c>
      <c r="F3526" s="156">
        <v>2625</v>
      </c>
      <c r="G3526" s="155" t="s">
        <v>274</v>
      </c>
      <c r="H3526" s="155" t="s">
        <v>304</v>
      </c>
      <c r="I3526" s="157">
        <v>42395</v>
      </c>
      <c r="J3526" s="156">
        <v>2463.56</v>
      </c>
      <c r="K3526" s="167">
        <v>1</v>
      </c>
    </row>
    <row r="3527" spans="1:11" x14ac:dyDescent="0.25">
      <c r="A3527" s="153">
        <v>3523</v>
      </c>
      <c r="B3527" s="154" t="s">
        <v>3961</v>
      </c>
      <c r="C3527" s="154" t="s">
        <v>260</v>
      </c>
      <c r="D3527" s="154" t="s">
        <v>255</v>
      </c>
      <c r="E3527" s="155">
        <v>42384.666076388887</v>
      </c>
      <c r="F3527" s="156">
        <v>9825</v>
      </c>
      <c r="G3527" s="155" t="s">
        <v>272</v>
      </c>
      <c r="H3527" s="155" t="s">
        <v>297</v>
      </c>
      <c r="I3527" s="157">
        <v>42398</v>
      </c>
      <c r="J3527" s="156">
        <v>8729.51</v>
      </c>
      <c r="K3527" s="167">
        <v>1</v>
      </c>
    </row>
    <row r="3528" spans="1:11" x14ac:dyDescent="0.25">
      <c r="A3528" s="153">
        <v>3524</v>
      </c>
      <c r="B3528" s="154" t="s">
        <v>3962</v>
      </c>
      <c r="C3528" s="154" t="s">
        <v>260</v>
      </c>
      <c r="D3528" s="154" t="s">
        <v>255</v>
      </c>
      <c r="E3528" s="155">
        <v>42384.71947916667</v>
      </c>
      <c r="F3528" s="156">
        <v>15900</v>
      </c>
      <c r="G3528" s="155" t="s">
        <v>263</v>
      </c>
      <c r="H3528" s="155" t="s">
        <v>74</v>
      </c>
      <c r="I3528" s="157">
        <v>42482</v>
      </c>
      <c r="J3528" s="156">
        <v>14604.15</v>
      </c>
      <c r="K3528" s="167">
        <v>1.03</v>
      </c>
    </row>
    <row r="3529" spans="1:11" x14ac:dyDescent="0.25">
      <c r="A3529" s="153">
        <v>3525</v>
      </c>
      <c r="B3529" s="154" t="s">
        <v>3963</v>
      </c>
      <c r="C3529" s="154" t="s">
        <v>260</v>
      </c>
      <c r="D3529" s="154" t="s">
        <v>255</v>
      </c>
      <c r="E3529" s="155">
        <v>42388.471365740741</v>
      </c>
      <c r="F3529" s="156">
        <v>3825</v>
      </c>
      <c r="G3529" s="155" t="s">
        <v>258</v>
      </c>
      <c r="H3529" s="155" t="s">
        <v>297</v>
      </c>
      <c r="I3529" s="157">
        <v>42390</v>
      </c>
      <c r="J3529" s="156">
        <v>3398.52</v>
      </c>
      <c r="K3529" s="167">
        <v>1</v>
      </c>
    </row>
    <row r="3530" spans="1:11" x14ac:dyDescent="0.25">
      <c r="A3530" s="153">
        <v>3526</v>
      </c>
      <c r="B3530" s="154" t="s">
        <v>3964</v>
      </c>
      <c r="C3530" s="154" t="s">
        <v>294</v>
      </c>
      <c r="D3530" s="154" t="s">
        <v>255</v>
      </c>
      <c r="E3530" s="155">
        <v>42388.592974537038</v>
      </c>
      <c r="F3530" s="156">
        <v>6975</v>
      </c>
      <c r="G3530" s="155" t="s">
        <v>263</v>
      </c>
      <c r="H3530" s="155" t="s">
        <v>304</v>
      </c>
      <c r="I3530" s="157">
        <v>42391</v>
      </c>
      <c r="J3530" s="156">
        <v>6197.28</v>
      </c>
      <c r="K3530" s="167">
        <v>1</v>
      </c>
    </row>
    <row r="3531" spans="1:11" x14ac:dyDescent="0.25">
      <c r="A3531" s="153">
        <v>3527</v>
      </c>
      <c r="B3531" s="154" t="s">
        <v>3324</v>
      </c>
      <c r="C3531" s="154" t="s">
        <v>276</v>
      </c>
      <c r="D3531" s="154" t="s">
        <v>255</v>
      </c>
      <c r="E3531" s="155">
        <v>42390.48369212963</v>
      </c>
      <c r="F3531" s="156">
        <v>17850</v>
      </c>
      <c r="G3531" s="155" t="s">
        <v>272</v>
      </c>
      <c r="H3531" s="155" t="s">
        <v>10</v>
      </c>
      <c r="I3531" s="157">
        <v>42459</v>
      </c>
      <c r="J3531" s="156">
        <v>15859.73</v>
      </c>
      <c r="K3531" s="167">
        <v>1</v>
      </c>
    </row>
    <row r="3532" spans="1:11" x14ac:dyDescent="0.25">
      <c r="A3532" s="153">
        <v>3528</v>
      </c>
      <c r="B3532" s="154" t="s">
        <v>3965</v>
      </c>
      <c r="C3532" s="154" t="s">
        <v>260</v>
      </c>
      <c r="D3532" s="154" t="s">
        <v>255</v>
      </c>
      <c r="E3532" s="155">
        <v>42391.653275462966</v>
      </c>
      <c r="F3532" s="156">
        <v>45985</v>
      </c>
      <c r="G3532" s="155" t="s">
        <v>268</v>
      </c>
      <c r="H3532" s="155" t="s">
        <v>253</v>
      </c>
      <c r="I3532" s="157">
        <v>42398</v>
      </c>
      <c r="J3532" s="156">
        <v>40857.67</v>
      </c>
      <c r="K3532" s="167">
        <v>1</v>
      </c>
    </row>
    <row r="3533" spans="1:11" x14ac:dyDescent="0.25">
      <c r="A3533" s="153">
        <v>3529</v>
      </c>
      <c r="B3533" s="154" t="s">
        <v>253</v>
      </c>
      <c r="C3533" s="154" t="s">
        <v>254</v>
      </c>
      <c r="D3533" s="154" t="s">
        <v>255</v>
      </c>
      <c r="E3533" s="155" t="s">
        <v>253</v>
      </c>
      <c r="F3533" s="156" t="s">
        <v>253</v>
      </c>
      <c r="G3533" s="155" t="s">
        <v>253</v>
      </c>
      <c r="H3533" s="155" t="s">
        <v>253</v>
      </c>
      <c r="I3533" s="157" t="s">
        <v>253</v>
      </c>
      <c r="J3533" s="156" t="s">
        <v>253</v>
      </c>
      <c r="K3533" s="167" t="s">
        <v>253</v>
      </c>
    </row>
    <row r="3534" spans="1:11" x14ac:dyDescent="0.25">
      <c r="A3534" s="153">
        <v>3530</v>
      </c>
      <c r="B3534" s="154" t="s">
        <v>3966</v>
      </c>
      <c r="C3534" s="154" t="s">
        <v>254</v>
      </c>
      <c r="D3534" s="154" t="s">
        <v>255</v>
      </c>
      <c r="E3534" s="155">
        <v>42391.670023148145</v>
      </c>
      <c r="F3534" s="156">
        <v>5400</v>
      </c>
      <c r="G3534" s="155" t="s">
        <v>270</v>
      </c>
      <c r="H3534" s="155" t="s">
        <v>320</v>
      </c>
      <c r="I3534" s="157">
        <v>42411</v>
      </c>
      <c r="J3534" s="156">
        <v>4797.8999999999996</v>
      </c>
      <c r="K3534" s="167">
        <v>1</v>
      </c>
    </row>
    <row r="3535" spans="1:11" x14ac:dyDescent="0.25">
      <c r="A3535" s="153">
        <v>3531</v>
      </c>
      <c r="B3535" s="154" t="s">
        <v>3967</v>
      </c>
      <c r="C3535" s="154" t="s">
        <v>260</v>
      </c>
      <c r="D3535" s="154" t="s">
        <v>255</v>
      </c>
      <c r="E3535" s="155">
        <v>42391.676238425927</v>
      </c>
      <c r="F3535" s="156">
        <v>5250</v>
      </c>
      <c r="G3535" s="155" t="s">
        <v>270</v>
      </c>
      <c r="H3535" s="155" t="s">
        <v>320</v>
      </c>
      <c r="I3535" s="157" t="s">
        <v>253</v>
      </c>
      <c r="J3535" s="156">
        <v>0</v>
      </c>
      <c r="K3535" s="167">
        <v>0</v>
      </c>
    </row>
    <row r="3536" spans="1:11" x14ac:dyDescent="0.25">
      <c r="A3536" s="153">
        <v>3532</v>
      </c>
      <c r="B3536" s="154" t="s">
        <v>3968</v>
      </c>
      <c r="C3536" s="154" t="s">
        <v>260</v>
      </c>
      <c r="D3536" s="154" t="s">
        <v>255</v>
      </c>
      <c r="E3536" s="155">
        <v>42391.679837962962</v>
      </c>
      <c r="F3536" s="156">
        <v>4425</v>
      </c>
      <c r="G3536" s="155" t="s">
        <v>270</v>
      </c>
      <c r="H3536" s="155" t="s">
        <v>320</v>
      </c>
      <c r="I3536" s="157" t="s">
        <v>253</v>
      </c>
      <c r="J3536" s="156">
        <v>0</v>
      </c>
      <c r="K3536" s="167">
        <v>0</v>
      </c>
    </row>
    <row r="3537" spans="1:11" x14ac:dyDescent="0.25">
      <c r="A3537" s="153">
        <v>3533</v>
      </c>
      <c r="B3537" s="154" t="s">
        <v>3969</v>
      </c>
      <c r="C3537" s="154" t="s">
        <v>260</v>
      </c>
      <c r="D3537" s="154" t="s">
        <v>255</v>
      </c>
      <c r="E3537" s="155">
        <v>42395.570601851854</v>
      </c>
      <c r="F3537" s="156">
        <v>10650</v>
      </c>
      <c r="G3537" s="155" t="s">
        <v>266</v>
      </c>
      <c r="H3537" s="155" t="s">
        <v>324</v>
      </c>
      <c r="I3537" s="157">
        <v>42401</v>
      </c>
      <c r="J3537" s="156">
        <v>9462.52</v>
      </c>
      <c r="K3537" s="167">
        <v>1</v>
      </c>
    </row>
    <row r="3538" spans="1:11" x14ac:dyDescent="0.25">
      <c r="A3538" s="153">
        <v>3534</v>
      </c>
      <c r="B3538" s="154" t="s">
        <v>3970</v>
      </c>
      <c r="C3538" s="154" t="s">
        <v>260</v>
      </c>
      <c r="D3538" s="154" t="s">
        <v>255</v>
      </c>
      <c r="E3538" s="155">
        <v>42395.577372685184</v>
      </c>
      <c r="F3538" s="156">
        <v>7200</v>
      </c>
      <c r="G3538" s="155" t="s">
        <v>263</v>
      </c>
      <c r="H3538" s="155" t="s">
        <v>297</v>
      </c>
      <c r="I3538" s="157">
        <v>42397</v>
      </c>
      <c r="J3538" s="156">
        <v>6397.2</v>
      </c>
      <c r="K3538" s="167">
        <v>1</v>
      </c>
    </row>
    <row r="3539" spans="1:11" x14ac:dyDescent="0.25">
      <c r="A3539" s="153">
        <v>3535</v>
      </c>
      <c r="B3539" s="154" t="s">
        <v>3971</v>
      </c>
      <c r="C3539" s="154" t="s">
        <v>294</v>
      </c>
      <c r="D3539" s="154" t="s">
        <v>255</v>
      </c>
      <c r="E3539" s="155">
        <v>42395.584479166668</v>
      </c>
      <c r="F3539" s="156">
        <v>8625</v>
      </c>
      <c r="G3539" s="155" t="s">
        <v>266</v>
      </c>
      <c r="H3539" s="155" t="s">
        <v>324</v>
      </c>
      <c r="I3539" s="157">
        <v>42401</v>
      </c>
      <c r="J3539" s="156">
        <v>7663.31</v>
      </c>
      <c r="K3539" s="167">
        <v>1</v>
      </c>
    </row>
    <row r="3540" spans="1:11" x14ac:dyDescent="0.25">
      <c r="A3540" s="153">
        <v>3536</v>
      </c>
      <c r="B3540" s="154" t="s">
        <v>3972</v>
      </c>
      <c r="C3540" s="154" t="s">
        <v>260</v>
      </c>
      <c r="D3540" s="154" t="s">
        <v>255</v>
      </c>
      <c r="E3540" s="155">
        <v>42395.601712962962</v>
      </c>
      <c r="F3540" s="156">
        <v>7725</v>
      </c>
      <c r="G3540" s="155" t="s">
        <v>266</v>
      </c>
      <c r="H3540" s="155" t="s">
        <v>324</v>
      </c>
      <c r="I3540" s="157">
        <v>42401</v>
      </c>
      <c r="J3540" s="156">
        <v>6863.66</v>
      </c>
      <c r="K3540" s="167">
        <v>1</v>
      </c>
    </row>
    <row r="3541" spans="1:11" x14ac:dyDescent="0.25">
      <c r="A3541" s="153">
        <v>3537</v>
      </c>
      <c r="B3541" s="154" t="s">
        <v>3973</v>
      </c>
      <c r="C3541" s="154" t="s">
        <v>254</v>
      </c>
      <c r="D3541" s="154" t="s">
        <v>255</v>
      </c>
      <c r="E3541" s="155">
        <v>42397.430439814816</v>
      </c>
      <c r="F3541" s="156">
        <v>17175</v>
      </c>
      <c r="G3541" s="155" t="s">
        <v>335</v>
      </c>
      <c r="H3541" s="155" t="s">
        <v>315</v>
      </c>
      <c r="I3541" s="157">
        <v>42403</v>
      </c>
      <c r="J3541" s="156">
        <v>16118.75</v>
      </c>
      <c r="K3541" s="167">
        <v>1</v>
      </c>
    </row>
    <row r="3542" spans="1:11" x14ac:dyDescent="0.25">
      <c r="A3542" s="153">
        <v>3538</v>
      </c>
      <c r="B3542" s="154" t="s">
        <v>3974</v>
      </c>
      <c r="C3542" s="154" t="s">
        <v>294</v>
      </c>
      <c r="D3542" s="154" t="s">
        <v>255</v>
      </c>
      <c r="E3542" s="155">
        <v>42397.494444444441</v>
      </c>
      <c r="F3542" s="156">
        <v>7425</v>
      </c>
      <c r="G3542" s="155" t="s">
        <v>270</v>
      </c>
      <c r="H3542" s="155" t="s">
        <v>320</v>
      </c>
      <c r="I3542" s="157">
        <v>42412</v>
      </c>
      <c r="J3542" s="156">
        <v>6597.11</v>
      </c>
      <c r="K3542" s="167">
        <v>1</v>
      </c>
    </row>
    <row r="3543" spans="1:11" x14ac:dyDescent="0.25">
      <c r="A3543" s="153">
        <v>3539</v>
      </c>
      <c r="B3543" s="154" t="s">
        <v>253</v>
      </c>
      <c r="C3543" s="154" t="s">
        <v>254</v>
      </c>
      <c r="D3543" s="154" t="s">
        <v>255</v>
      </c>
      <c r="E3543" s="155">
        <v>42397.506944444445</v>
      </c>
      <c r="F3543" s="156">
        <v>7050</v>
      </c>
      <c r="G3543" s="155" t="s">
        <v>266</v>
      </c>
      <c r="H3543" s="155" t="s">
        <v>324</v>
      </c>
      <c r="I3543" s="157">
        <v>42417</v>
      </c>
      <c r="J3543" s="156">
        <v>6263.92</v>
      </c>
      <c r="K3543" s="167">
        <v>1</v>
      </c>
    </row>
    <row r="3544" spans="1:11" x14ac:dyDescent="0.25">
      <c r="A3544" s="153">
        <v>3540</v>
      </c>
      <c r="B3544" s="154" t="s">
        <v>3975</v>
      </c>
      <c r="C3544" s="154" t="s">
        <v>260</v>
      </c>
      <c r="D3544" s="154" t="s">
        <v>255</v>
      </c>
      <c r="E3544" s="155">
        <v>42397.514340277776</v>
      </c>
      <c r="F3544" s="156">
        <v>6000</v>
      </c>
      <c r="G3544" s="155" t="s">
        <v>270</v>
      </c>
      <c r="H3544" s="155" t="s">
        <v>320</v>
      </c>
      <c r="I3544" s="157">
        <v>42566</v>
      </c>
      <c r="J3544" s="156">
        <v>5331</v>
      </c>
      <c r="K3544" s="167">
        <v>1</v>
      </c>
    </row>
    <row r="3545" spans="1:11" x14ac:dyDescent="0.25">
      <c r="A3545" s="153">
        <v>3541</v>
      </c>
      <c r="B3545" s="154" t="s">
        <v>3976</v>
      </c>
      <c r="C3545" s="154" t="s">
        <v>260</v>
      </c>
      <c r="D3545" s="154" t="s">
        <v>255</v>
      </c>
      <c r="E3545" s="155">
        <v>42398.68681712963</v>
      </c>
      <c r="F3545" s="156">
        <v>10425</v>
      </c>
      <c r="G3545" s="155" t="s">
        <v>263</v>
      </c>
      <c r="H3545" s="155" t="s">
        <v>297</v>
      </c>
      <c r="I3545" s="157">
        <v>42412</v>
      </c>
      <c r="J3545" s="156">
        <v>9262.61</v>
      </c>
      <c r="K3545" s="167">
        <v>1</v>
      </c>
    </row>
    <row r="3546" spans="1:11" x14ac:dyDescent="0.25">
      <c r="A3546" s="153">
        <v>3542</v>
      </c>
      <c r="B3546" s="154" t="s">
        <v>3977</v>
      </c>
      <c r="C3546" s="154" t="s">
        <v>260</v>
      </c>
      <c r="D3546" s="154" t="s">
        <v>255</v>
      </c>
      <c r="E3546" s="155">
        <v>42398.71466435185</v>
      </c>
      <c r="F3546" s="156">
        <v>5925</v>
      </c>
      <c r="G3546" s="155" t="s">
        <v>258</v>
      </c>
      <c r="H3546" s="155" t="s">
        <v>74</v>
      </c>
      <c r="I3546" s="157">
        <v>42402</v>
      </c>
      <c r="J3546" s="156">
        <v>5264.37</v>
      </c>
      <c r="K3546" s="167">
        <v>1</v>
      </c>
    </row>
    <row r="3547" spans="1:11" x14ac:dyDescent="0.25">
      <c r="A3547" s="153">
        <v>3543</v>
      </c>
      <c r="B3547" s="154" t="s">
        <v>3978</v>
      </c>
      <c r="C3547" s="154" t="s">
        <v>254</v>
      </c>
      <c r="D3547" s="154" t="s">
        <v>255</v>
      </c>
      <c r="E3547" s="155">
        <v>42398.82</v>
      </c>
      <c r="F3547" s="156">
        <v>22050</v>
      </c>
      <c r="G3547" s="155" t="s">
        <v>279</v>
      </c>
      <c r="H3547" s="155" t="s">
        <v>316</v>
      </c>
      <c r="I3547" s="157">
        <v>42447</v>
      </c>
      <c r="J3547" s="156">
        <v>19591.43</v>
      </c>
      <c r="K3547" s="167">
        <v>1</v>
      </c>
    </row>
    <row r="3548" spans="1:11" x14ac:dyDescent="0.25">
      <c r="A3548" s="153">
        <v>3544</v>
      </c>
      <c r="B3548" s="154" t="s">
        <v>3978</v>
      </c>
      <c r="C3548" s="154" t="s">
        <v>254</v>
      </c>
      <c r="D3548" s="154" t="s">
        <v>255</v>
      </c>
      <c r="E3548" s="155">
        <v>42398.825682870367</v>
      </c>
      <c r="F3548" s="156">
        <v>8325</v>
      </c>
      <c r="G3548" s="155" t="s">
        <v>279</v>
      </c>
      <c r="H3548" s="155" t="s">
        <v>316</v>
      </c>
      <c r="I3548" s="157">
        <v>42444</v>
      </c>
      <c r="J3548" s="156">
        <v>7396.76</v>
      </c>
      <c r="K3548" s="167">
        <v>1</v>
      </c>
    </row>
    <row r="3549" spans="1:11" x14ac:dyDescent="0.25">
      <c r="A3549" s="153">
        <v>3545</v>
      </c>
      <c r="B3549" s="154" t="s">
        <v>3978</v>
      </c>
      <c r="C3549" s="154" t="s">
        <v>254</v>
      </c>
      <c r="D3549" s="154" t="s">
        <v>255</v>
      </c>
      <c r="E3549" s="155">
        <v>42398.83489583333</v>
      </c>
      <c r="F3549" s="156">
        <v>11100</v>
      </c>
      <c r="G3549" s="155" t="s">
        <v>279</v>
      </c>
      <c r="H3549" s="155" t="s">
        <v>316</v>
      </c>
      <c r="I3549" s="157">
        <v>42447</v>
      </c>
      <c r="J3549" s="156">
        <v>9862.35</v>
      </c>
      <c r="K3549" s="167">
        <v>1</v>
      </c>
    </row>
    <row r="3550" spans="1:11" x14ac:dyDescent="0.25">
      <c r="A3550" s="153">
        <v>3546</v>
      </c>
      <c r="B3550" s="154" t="s">
        <v>3323</v>
      </c>
      <c r="C3550" s="154" t="s">
        <v>294</v>
      </c>
      <c r="D3550" s="154" t="s">
        <v>255</v>
      </c>
      <c r="E3550" s="155">
        <v>42401.57408564815</v>
      </c>
      <c r="F3550" s="156">
        <v>8325</v>
      </c>
      <c r="G3550" s="155" t="s">
        <v>272</v>
      </c>
      <c r="H3550" s="155" t="s">
        <v>304</v>
      </c>
      <c r="I3550" s="157">
        <v>42459</v>
      </c>
      <c r="J3550" s="156">
        <v>7396.76</v>
      </c>
      <c r="K3550" s="167">
        <v>1</v>
      </c>
    </row>
    <row r="3551" spans="1:11" x14ac:dyDescent="0.25">
      <c r="A3551" s="153">
        <v>3547</v>
      </c>
      <c r="B3551" s="154" t="s">
        <v>3979</v>
      </c>
      <c r="C3551" s="154" t="s">
        <v>260</v>
      </c>
      <c r="D3551" s="154" t="s">
        <v>255</v>
      </c>
      <c r="E3551" s="155">
        <v>42401.578055555554</v>
      </c>
      <c r="F3551" s="156">
        <v>5625</v>
      </c>
      <c r="G3551" s="155" t="s">
        <v>272</v>
      </c>
      <c r="H3551" s="155" t="s">
        <v>304</v>
      </c>
      <c r="I3551" s="157">
        <v>42440</v>
      </c>
      <c r="J3551" s="156">
        <v>4997.8100000000004</v>
      </c>
      <c r="K3551" s="167">
        <v>1</v>
      </c>
    </row>
    <row r="3552" spans="1:11" x14ac:dyDescent="0.25">
      <c r="A3552" s="153">
        <v>3548</v>
      </c>
      <c r="B3552" s="154" t="s">
        <v>3980</v>
      </c>
      <c r="C3552" s="154" t="s">
        <v>260</v>
      </c>
      <c r="D3552" s="154" t="s">
        <v>255</v>
      </c>
      <c r="E3552" s="155">
        <v>42403.444178240738</v>
      </c>
      <c r="F3552" s="156">
        <v>15925</v>
      </c>
      <c r="G3552" s="155" t="s">
        <v>272</v>
      </c>
      <c r="H3552" s="155" t="s">
        <v>304</v>
      </c>
      <c r="I3552" s="157">
        <v>42417</v>
      </c>
      <c r="J3552" s="156">
        <v>14149.37</v>
      </c>
      <c r="K3552" s="167">
        <v>1</v>
      </c>
    </row>
    <row r="3553" spans="1:11" x14ac:dyDescent="0.25">
      <c r="A3553" s="153">
        <v>3549</v>
      </c>
      <c r="B3553" s="154" t="s">
        <v>3981</v>
      </c>
      <c r="C3553" s="154" t="s">
        <v>260</v>
      </c>
      <c r="D3553" s="154" t="s">
        <v>255</v>
      </c>
      <c r="E3553" s="155">
        <v>42403.453252314815</v>
      </c>
      <c r="F3553" s="156">
        <v>5775</v>
      </c>
      <c r="G3553" s="155" t="s">
        <v>272</v>
      </c>
      <c r="H3553" s="155" t="s">
        <v>304</v>
      </c>
      <c r="I3553" s="157">
        <v>42411</v>
      </c>
      <c r="J3553" s="156">
        <v>5131.09</v>
      </c>
      <c r="K3553" s="167">
        <v>1</v>
      </c>
    </row>
    <row r="3554" spans="1:11" x14ac:dyDescent="0.25">
      <c r="A3554" s="153">
        <v>3550</v>
      </c>
      <c r="B3554" s="154" t="s">
        <v>253</v>
      </c>
      <c r="C3554" s="154" t="s">
        <v>254</v>
      </c>
      <c r="D3554" s="154" t="s">
        <v>255</v>
      </c>
      <c r="E3554" s="155" t="s">
        <v>253</v>
      </c>
      <c r="F3554" s="156" t="s">
        <v>253</v>
      </c>
      <c r="G3554" s="155" t="s">
        <v>253</v>
      </c>
      <c r="H3554" s="155" t="s">
        <v>253</v>
      </c>
      <c r="I3554" s="157" t="s">
        <v>253</v>
      </c>
      <c r="J3554" s="156" t="s">
        <v>253</v>
      </c>
      <c r="K3554" s="167" t="s">
        <v>253</v>
      </c>
    </row>
    <row r="3555" spans="1:11" x14ac:dyDescent="0.25">
      <c r="A3555" s="153">
        <v>3551</v>
      </c>
      <c r="B3555" s="154" t="s">
        <v>3982</v>
      </c>
      <c r="C3555" s="154" t="s">
        <v>260</v>
      </c>
      <c r="D3555" s="154" t="s">
        <v>255</v>
      </c>
      <c r="E3555" s="155">
        <v>42403.468391203707</v>
      </c>
      <c r="F3555" s="156">
        <v>11525</v>
      </c>
      <c r="G3555" s="155" t="s">
        <v>266</v>
      </c>
      <c r="H3555" s="155" t="s">
        <v>253</v>
      </c>
      <c r="I3555" s="157">
        <v>42478</v>
      </c>
      <c r="J3555" s="156">
        <v>10239.959999999999</v>
      </c>
      <c r="K3555" s="167">
        <v>1</v>
      </c>
    </row>
    <row r="3556" spans="1:11" x14ac:dyDescent="0.25">
      <c r="A3556" s="153">
        <v>3552</v>
      </c>
      <c r="B3556" s="154" t="s">
        <v>3983</v>
      </c>
      <c r="C3556" s="154" t="s">
        <v>260</v>
      </c>
      <c r="D3556" s="154" t="s">
        <v>255</v>
      </c>
      <c r="E3556" s="155">
        <v>42403.481122685182</v>
      </c>
      <c r="F3556" s="156">
        <v>6000</v>
      </c>
      <c r="G3556" s="155" t="s">
        <v>256</v>
      </c>
      <c r="H3556" s="155" t="s">
        <v>324</v>
      </c>
      <c r="I3556" s="157">
        <v>42606</v>
      </c>
      <c r="J3556" s="156">
        <v>5631</v>
      </c>
      <c r="K3556" s="167">
        <v>1</v>
      </c>
    </row>
    <row r="3557" spans="1:11" x14ac:dyDescent="0.25">
      <c r="A3557" s="153">
        <v>3553</v>
      </c>
      <c r="B3557" s="154" t="s">
        <v>3984</v>
      </c>
      <c r="C3557" s="154" t="s">
        <v>260</v>
      </c>
      <c r="D3557" s="154" t="s">
        <v>255</v>
      </c>
      <c r="E3557" s="155">
        <v>42403.646099537036</v>
      </c>
      <c r="F3557" s="156">
        <v>9675</v>
      </c>
      <c r="G3557" s="155" t="s">
        <v>272</v>
      </c>
      <c r="H3557" s="155" t="s">
        <v>300</v>
      </c>
      <c r="I3557" s="157">
        <v>42429</v>
      </c>
      <c r="J3557" s="156">
        <v>8596.24</v>
      </c>
      <c r="K3557" s="167">
        <v>1</v>
      </c>
    </row>
    <row r="3558" spans="1:11" x14ac:dyDescent="0.25">
      <c r="A3558" s="153">
        <v>3554</v>
      </c>
      <c r="B3558" s="154" t="s">
        <v>3985</v>
      </c>
      <c r="C3558" s="154" t="s">
        <v>276</v>
      </c>
      <c r="D3558" s="154" t="s">
        <v>255</v>
      </c>
      <c r="E3558" s="155">
        <v>42403.650509259256</v>
      </c>
      <c r="F3558" s="156">
        <v>9300</v>
      </c>
      <c r="G3558" s="155" t="s">
        <v>272</v>
      </c>
      <c r="H3558" s="155" t="s">
        <v>304</v>
      </c>
      <c r="I3558" s="157">
        <v>42429</v>
      </c>
      <c r="J3558" s="156">
        <v>8263.0499999999993</v>
      </c>
      <c r="K3558" s="167">
        <v>1</v>
      </c>
    </row>
    <row r="3559" spans="1:11" x14ac:dyDescent="0.25">
      <c r="A3559" s="153">
        <v>3555</v>
      </c>
      <c r="B3559" s="154" t="s">
        <v>3986</v>
      </c>
      <c r="C3559" s="154" t="s">
        <v>294</v>
      </c>
      <c r="D3559" s="154" t="s">
        <v>255</v>
      </c>
      <c r="E3559" s="155">
        <v>42404.501620370371</v>
      </c>
      <c r="F3559" s="156">
        <v>6975</v>
      </c>
      <c r="G3559" s="155" t="s">
        <v>263</v>
      </c>
      <c r="H3559" s="155" t="s">
        <v>304</v>
      </c>
      <c r="I3559" s="157">
        <v>42423</v>
      </c>
      <c r="J3559" s="156">
        <v>6197.28</v>
      </c>
      <c r="K3559" s="167">
        <v>1</v>
      </c>
    </row>
    <row r="3560" spans="1:11" x14ac:dyDescent="0.25">
      <c r="A3560" s="153">
        <v>3556</v>
      </c>
      <c r="B3560" s="154" t="s">
        <v>3987</v>
      </c>
      <c r="C3560" s="154" t="s">
        <v>294</v>
      </c>
      <c r="D3560" s="154" t="s">
        <v>255</v>
      </c>
      <c r="E3560" s="155">
        <v>42405.413229166668</v>
      </c>
      <c r="F3560" s="156">
        <v>7950</v>
      </c>
      <c r="G3560" s="155" t="s">
        <v>263</v>
      </c>
      <c r="H3560" s="155" t="s">
        <v>297</v>
      </c>
      <c r="I3560" s="157">
        <v>42429</v>
      </c>
      <c r="J3560" s="156">
        <v>7063.58</v>
      </c>
      <c r="K3560" s="167">
        <v>1</v>
      </c>
    </row>
    <row r="3561" spans="1:11" x14ac:dyDescent="0.25">
      <c r="A3561" s="153">
        <v>3557</v>
      </c>
      <c r="B3561" s="154" t="s">
        <v>3988</v>
      </c>
      <c r="C3561" s="154" t="s">
        <v>294</v>
      </c>
      <c r="D3561" s="154" t="s">
        <v>255</v>
      </c>
      <c r="E3561" s="155">
        <v>42405.516759259262</v>
      </c>
      <c r="F3561" s="156">
        <v>9750</v>
      </c>
      <c r="G3561" s="155" t="s">
        <v>272</v>
      </c>
      <c r="H3561" s="155" t="s">
        <v>297</v>
      </c>
      <c r="I3561" s="157">
        <v>42418</v>
      </c>
      <c r="J3561" s="156">
        <v>8662.8799999999992</v>
      </c>
      <c r="K3561" s="167">
        <v>1</v>
      </c>
    </row>
    <row r="3562" spans="1:11" x14ac:dyDescent="0.25">
      <c r="A3562" s="153">
        <v>3558</v>
      </c>
      <c r="B3562" s="154" t="s">
        <v>253</v>
      </c>
      <c r="C3562" s="154" t="s">
        <v>254</v>
      </c>
      <c r="D3562" s="154" t="s">
        <v>255</v>
      </c>
      <c r="E3562" s="155">
        <v>42405.524317129632</v>
      </c>
      <c r="F3562" s="156">
        <v>6225</v>
      </c>
      <c r="G3562" s="155" t="s">
        <v>270</v>
      </c>
      <c r="H3562" s="155" t="s">
        <v>304</v>
      </c>
      <c r="I3562" s="157">
        <v>42437</v>
      </c>
      <c r="J3562" s="156">
        <v>5530.91</v>
      </c>
      <c r="K3562" s="167">
        <v>1</v>
      </c>
    </row>
    <row r="3563" spans="1:11" x14ac:dyDescent="0.25">
      <c r="A3563" s="153">
        <v>3559</v>
      </c>
      <c r="B3563" s="154" t="s">
        <v>3989</v>
      </c>
      <c r="C3563" s="154" t="s">
        <v>276</v>
      </c>
      <c r="D3563" s="154" t="s">
        <v>255</v>
      </c>
      <c r="E3563" s="155">
        <v>42405.635578703703</v>
      </c>
      <c r="F3563" s="156">
        <v>3975</v>
      </c>
      <c r="G3563" s="155" t="s">
        <v>272</v>
      </c>
      <c r="H3563" s="155" t="s">
        <v>320</v>
      </c>
      <c r="I3563" s="157">
        <v>42419</v>
      </c>
      <c r="J3563" s="156">
        <v>3531.79</v>
      </c>
      <c r="K3563" s="167">
        <v>1</v>
      </c>
    </row>
    <row r="3564" spans="1:11" x14ac:dyDescent="0.25">
      <c r="A3564" s="153">
        <v>3560</v>
      </c>
      <c r="B3564" s="154" t="s">
        <v>3990</v>
      </c>
      <c r="C3564" s="154" t="s">
        <v>294</v>
      </c>
      <c r="D3564" s="154" t="s">
        <v>255</v>
      </c>
      <c r="E3564" s="155">
        <v>42412.385497685187</v>
      </c>
      <c r="F3564" s="156">
        <v>8250</v>
      </c>
      <c r="G3564" s="155" t="s">
        <v>263</v>
      </c>
      <c r="H3564" s="155" t="s">
        <v>304</v>
      </c>
      <c r="I3564" s="157" t="s">
        <v>253</v>
      </c>
      <c r="J3564" s="156">
        <v>0</v>
      </c>
      <c r="K3564" s="167">
        <v>0</v>
      </c>
    </row>
    <row r="3565" spans="1:11" x14ac:dyDescent="0.25">
      <c r="A3565" s="153">
        <v>3561</v>
      </c>
      <c r="B3565" s="154" t="s">
        <v>3991</v>
      </c>
      <c r="C3565" s="154" t="s">
        <v>294</v>
      </c>
      <c r="D3565" s="154" t="s">
        <v>255</v>
      </c>
      <c r="E3565" s="155">
        <v>42415.628807870373</v>
      </c>
      <c r="F3565" s="156">
        <v>2175</v>
      </c>
      <c r="G3565" s="155" t="s">
        <v>263</v>
      </c>
      <c r="H3565" s="155" t="s">
        <v>297</v>
      </c>
      <c r="I3565" s="157" t="s">
        <v>253</v>
      </c>
      <c r="J3565" s="156">
        <v>0</v>
      </c>
      <c r="K3565" s="167">
        <v>0</v>
      </c>
    </row>
    <row r="3566" spans="1:11" x14ac:dyDescent="0.25">
      <c r="A3566" s="153">
        <v>3562</v>
      </c>
      <c r="B3566" s="154" t="s">
        <v>3992</v>
      </c>
      <c r="C3566" s="154" t="s">
        <v>294</v>
      </c>
      <c r="D3566" s="154" t="s">
        <v>255</v>
      </c>
      <c r="E3566" s="155">
        <v>42415.687685185185</v>
      </c>
      <c r="F3566" s="156">
        <v>5925</v>
      </c>
      <c r="G3566" s="155" t="s">
        <v>270</v>
      </c>
      <c r="H3566" s="155" t="s">
        <v>297</v>
      </c>
      <c r="I3566" s="157">
        <v>42437</v>
      </c>
      <c r="J3566" s="156">
        <v>5264.36</v>
      </c>
      <c r="K3566" s="167">
        <v>1</v>
      </c>
    </row>
    <row r="3567" spans="1:11" x14ac:dyDescent="0.25">
      <c r="A3567" s="153">
        <v>3563</v>
      </c>
      <c r="B3567" s="154" t="s">
        <v>3993</v>
      </c>
      <c r="C3567" s="154" t="s">
        <v>294</v>
      </c>
      <c r="D3567" s="154" t="s">
        <v>255</v>
      </c>
      <c r="E3567" s="155">
        <v>42416.716944444444</v>
      </c>
      <c r="F3567" s="156">
        <v>6975</v>
      </c>
      <c r="G3567" s="155" t="s">
        <v>270</v>
      </c>
      <c r="H3567" s="155" t="s">
        <v>320</v>
      </c>
      <c r="I3567" s="157">
        <v>42438</v>
      </c>
      <c r="J3567" s="156">
        <v>6197.28</v>
      </c>
      <c r="K3567" s="167">
        <v>1</v>
      </c>
    </row>
    <row r="3568" spans="1:11" x14ac:dyDescent="0.25">
      <c r="A3568" s="153">
        <v>3564</v>
      </c>
      <c r="B3568" s="154" t="s">
        <v>3994</v>
      </c>
      <c r="C3568" s="154" t="s">
        <v>254</v>
      </c>
      <c r="D3568" s="154" t="s">
        <v>255</v>
      </c>
      <c r="E3568" s="155">
        <v>42417.687905092593</v>
      </c>
      <c r="F3568" s="156">
        <v>8225</v>
      </c>
      <c r="G3568" s="155" t="s">
        <v>272</v>
      </c>
      <c r="H3568" s="155" t="s">
        <v>320</v>
      </c>
      <c r="I3568" s="157">
        <v>42549</v>
      </c>
      <c r="J3568" s="156">
        <v>7307.91</v>
      </c>
      <c r="K3568" s="167">
        <v>1</v>
      </c>
    </row>
    <row r="3569" spans="1:11" x14ac:dyDescent="0.25">
      <c r="A3569" s="153">
        <v>3565</v>
      </c>
      <c r="B3569" s="154" t="s">
        <v>253</v>
      </c>
      <c r="C3569" s="154" t="s">
        <v>254</v>
      </c>
      <c r="D3569" s="154" t="s">
        <v>255</v>
      </c>
      <c r="E3569" s="155">
        <v>42417.694652777776</v>
      </c>
      <c r="F3569" s="156">
        <v>13275</v>
      </c>
      <c r="G3569" s="155" t="s">
        <v>263</v>
      </c>
      <c r="H3569" s="155" t="s">
        <v>304</v>
      </c>
      <c r="I3569" s="157">
        <v>42495</v>
      </c>
      <c r="J3569" s="156">
        <v>12193</v>
      </c>
      <c r="K3569" s="167">
        <v>1.03</v>
      </c>
    </row>
    <row r="3570" spans="1:11" x14ac:dyDescent="0.25">
      <c r="A3570" s="153">
        <v>3566</v>
      </c>
      <c r="B3570" s="154" t="s">
        <v>3995</v>
      </c>
      <c r="C3570" s="154" t="s">
        <v>294</v>
      </c>
      <c r="D3570" s="154" t="s">
        <v>255</v>
      </c>
      <c r="E3570" s="155">
        <v>42418.434791666667</v>
      </c>
      <c r="F3570" s="156">
        <v>3375</v>
      </c>
      <c r="G3570" s="155" t="s">
        <v>263</v>
      </c>
      <c r="H3570" s="155" t="s">
        <v>297</v>
      </c>
      <c r="I3570" s="157">
        <v>42429</v>
      </c>
      <c r="J3570" s="156">
        <v>2998.69</v>
      </c>
      <c r="K3570" s="167">
        <v>1</v>
      </c>
    </row>
    <row r="3571" spans="1:11" x14ac:dyDescent="0.25">
      <c r="A3571" s="153">
        <v>3567</v>
      </c>
      <c r="B3571" s="154" t="s">
        <v>3996</v>
      </c>
      <c r="C3571" s="154" t="s">
        <v>260</v>
      </c>
      <c r="D3571" s="154" t="s">
        <v>255</v>
      </c>
      <c r="E3571" s="155">
        <v>42418.438090277778</v>
      </c>
      <c r="F3571" s="156">
        <v>5650</v>
      </c>
      <c r="G3571" s="155" t="s">
        <v>272</v>
      </c>
      <c r="H3571" s="155" t="s">
        <v>297</v>
      </c>
      <c r="I3571" s="157">
        <v>42424</v>
      </c>
      <c r="J3571" s="156">
        <v>5020.03</v>
      </c>
      <c r="K3571" s="167">
        <v>1</v>
      </c>
    </row>
    <row r="3572" spans="1:11" x14ac:dyDescent="0.25">
      <c r="A3572" s="153">
        <v>3568</v>
      </c>
      <c r="B3572" s="154" t="s">
        <v>3997</v>
      </c>
      <c r="C3572" s="154" t="s">
        <v>294</v>
      </c>
      <c r="D3572" s="154" t="s">
        <v>255</v>
      </c>
      <c r="E3572" s="155">
        <v>42418.448773148149</v>
      </c>
      <c r="F3572" s="156">
        <v>9375</v>
      </c>
      <c r="G3572" s="155" t="s">
        <v>263</v>
      </c>
      <c r="H3572" s="155" t="s">
        <v>304</v>
      </c>
      <c r="I3572" s="157">
        <v>42450</v>
      </c>
      <c r="J3572" s="156">
        <v>8610.93</v>
      </c>
      <c r="K3572" s="167">
        <v>1.03</v>
      </c>
    </row>
    <row r="3573" spans="1:11" x14ac:dyDescent="0.25">
      <c r="A3573" s="153">
        <v>3569</v>
      </c>
      <c r="B3573" s="154" t="s">
        <v>3998</v>
      </c>
      <c r="C3573" s="154" t="s">
        <v>294</v>
      </c>
      <c r="D3573" s="154" t="s">
        <v>255</v>
      </c>
      <c r="E3573" s="155">
        <v>42418.45412037037</v>
      </c>
      <c r="F3573" s="156">
        <v>6075</v>
      </c>
      <c r="G3573" s="155" t="s">
        <v>266</v>
      </c>
      <c r="H3573" s="155" t="s">
        <v>297</v>
      </c>
      <c r="I3573" s="157">
        <v>42464</v>
      </c>
      <c r="J3573" s="156">
        <v>5397.63</v>
      </c>
      <c r="K3573" s="167">
        <v>1</v>
      </c>
    </row>
    <row r="3574" spans="1:11" x14ac:dyDescent="0.25">
      <c r="A3574" s="153">
        <v>3570</v>
      </c>
      <c r="B3574" s="154" t="s">
        <v>3999</v>
      </c>
      <c r="C3574" s="154" t="s">
        <v>260</v>
      </c>
      <c r="D3574" s="154" t="s">
        <v>255</v>
      </c>
      <c r="E3574" s="155">
        <v>42418.458541666667</v>
      </c>
      <c r="F3574" s="156">
        <v>5025</v>
      </c>
      <c r="G3574" s="155" t="s">
        <v>266</v>
      </c>
      <c r="H3574" s="155" t="s">
        <v>324</v>
      </c>
      <c r="I3574" s="157">
        <v>42464</v>
      </c>
      <c r="J3574" s="156">
        <v>4464.71</v>
      </c>
      <c r="K3574" s="167">
        <v>1</v>
      </c>
    </row>
    <row r="3575" spans="1:11" x14ac:dyDescent="0.25">
      <c r="A3575" s="153">
        <v>3571</v>
      </c>
      <c r="B3575" s="154" t="s">
        <v>4000</v>
      </c>
      <c r="C3575" s="154" t="s">
        <v>294</v>
      </c>
      <c r="D3575" s="154" t="s">
        <v>255</v>
      </c>
      <c r="E3575" s="155">
        <v>42418.579189814816</v>
      </c>
      <c r="F3575" s="156">
        <v>10425</v>
      </c>
      <c r="G3575" s="155" t="s">
        <v>263</v>
      </c>
      <c r="H3575" s="155" t="s">
        <v>324</v>
      </c>
      <c r="I3575" s="157">
        <v>42478</v>
      </c>
      <c r="J3575" s="156">
        <v>9575.36</v>
      </c>
      <c r="K3575" s="167">
        <v>1.03</v>
      </c>
    </row>
    <row r="3576" spans="1:11" x14ac:dyDescent="0.25">
      <c r="A3576" s="153">
        <v>3572</v>
      </c>
      <c r="B3576" s="154" t="s">
        <v>4001</v>
      </c>
      <c r="C3576" s="154" t="s">
        <v>260</v>
      </c>
      <c r="D3576" s="154" t="s">
        <v>255</v>
      </c>
      <c r="E3576" s="155">
        <v>42418.583807870367</v>
      </c>
      <c r="F3576" s="156">
        <v>14325</v>
      </c>
      <c r="G3576" s="155" t="s">
        <v>263</v>
      </c>
      <c r="H3576" s="155" t="s">
        <v>297</v>
      </c>
      <c r="I3576" s="157">
        <v>42482</v>
      </c>
      <c r="J3576" s="156">
        <v>13157.51</v>
      </c>
      <c r="K3576" s="167">
        <v>1.03</v>
      </c>
    </row>
    <row r="3577" spans="1:11" x14ac:dyDescent="0.25">
      <c r="A3577" s="153">
        <v>3573</v>
      </c>
      <c r="B3577" s="154" t="s">
        <v>4002</v>
      </c>
      <c r="C3577" s="154" t="s">
        <v>260</v>
      </c>
      <c r="D3577" s="154" t="s">
        <v>255</v>
      </c>
      <c r="E3577" s="155">
        <v>42418.587604166663</v>
      </c>
      <c r="F3577" s="156">
        <v>8175</v>
      </c>
      <c r="G3577" s="155" t="s">
        <v>263</v>
      </c>
      <c r="H3577" s="155" t="s">
        <v>297</v>
      </c>
      <c r="I3577" s="157">
        <v>42429</v>
      </c>
      <c r="J3577" s="156">
        <v>7263.49</v>
      </c>
      <c r="K3577" s="167">
        <v>1</v>
      </c>
    </row>
    <row r="3578" spans="1:11" x14ac:dyDescent="0.25">
      <c r="A3578" s="153">
        <v>3574</v>
      </c>
      <c r="B3578" s="154" t="s">
        <v>4003</v>
      </c>
      <c r="C3578" s="154" t="s">
        <v>294</v>
      </c>
      <c r="D3578" s="154" t="s">
        <v>255</v>
      </c>
      <c r="E3578" s="155">
        <v>42419.60670138889</v>
      </c>
      <c r="F3578" s="156">
        <v>6077.5</v>
      </c>
      <c r="G3578" s="155" t="s">
        <v>272</v>
      </c>
      <c r="H3578" s="155" t="s">
        <v>297</v>
      </c>
      <c r="I3578" s="157">
        <v>42451</v>
      </c>
      <c r="J3578" s="156">
        <v>5399.87</v>
      </c>
      <c r="K3578" s="167">
        <v>1</v>
      </c>
    </row>
    <row r="3579" spans="1:11" x14ac:dyDescent="0.25">
      <c r="A3579" s="153">
        <v>3575</v>
      </c>
      <c r="B3579" s="154" t="s">
        <v>4004</v>
      </c>
      <c r="C3579" s="154" t="s">
        <v>294</v>
      </c>
      <c r="D3579" s="154" t="s">
        <v>255</v>
      </c>
      <c r="E3579" s="155">
        <v>42419.617060185185</v>
      </c>
      <c r="F3579" s="156">
        <v>3125</v>
      </c>
      <c r="G3579" s="155" t="s">
        <v>256</v>
      </c>
      <c r="H3579" s="155" t="s">
        <v>304</v>
      </c>
      <c r="I3579" s="157">
        <v>42447</v>
      </c>
      <c r="J3579" s="156">
        <v>2932.81</v>
      </c>
      <c r="K3579" s="167">
        <v>1</v>
      </c>
    </row>
    <row r="3580" spans="1:11" x14ac:dyDescent="0.25">
      <c r="A3580" s="153">
        <v>3576</v>
      </c>
      <c r="B3580" s="154" t="s">
        <v>253</v>
      </c>
      <c r="C3580" s="154" t="s">
        <v>254</v>
      </c>
      <c r="D3580" s="154" t="s">
        <v>255</v>
      </c>
      <c r="E3580" s="155">
        <v>42419.624444444446</v>
      </c>
      <c r="F3580" s="156">
        <v>3075</v>
      </c>
      <c r="G3580" s="155" t="s">
        <v>256</v>
      </c>
      <c r="H3580" s="155" t="s">
        <v>300</v>
      </c>
      <c r="I3580" s="157">
        <v>42422</v>
      </c>
      <c r="J3580" s="156">
        <v>2885.88</v>
      </c>
      <c r="K3580" s="167">
        <v>1</v>
      </c>
    </row>
    <row r="3581" spans="1:11" x14ac:dyDescent="0.25">
      <c r="A3581" s="153">
        <v>3577</v>
      </c>
      <c r="B3581" s="154" t="s">
        <v>4005</v>
      </c>
      <c r="C3581" s="154" t="s">
        <v>260</v>
      </c>
      <c r="D3581" s="154" t="s">
        <v>255</v>
      </c>
      <c r="E3581" s="155">
        <v>42419.655787037038</v>
      </c>
      <c r="F3581" s="156">
        <v>20625</v>
      </c>
      <c r="G3581" s="155" t="s">
        <v>286</v>
      </c>
      <c r="H3581" s="155" t="s">
        <v>300</v>
      </c>
      <c r="I3581" s="157">
        <v>42444</v>
      </c>
      <c r="J3581" s="156">
        <v>20625</v>
      </c>
      <c r="K3581" s="167">
        <v>1.07</v>
      </c>
    </row>
    <row r="3582" spans="1:11" x14ac:dyDescent="0.25">
      <c r="A3582" s="153">
        <v>3578</v>
      </c>
      <c r="B3582" s="154" t="s">
        <v>4006</v>
      </c>
      <c r="C3582" s="154" t="s">
        <v>294</v>
      </c>
      <c r="D3582" s="154" t="s">
        <v>255</v>
      </c>
      <c r="E3582" s="155">
        <v>42419.660300925927</v>
      </c>
      <c r="F3582" s="156">
        <v>16275</v>
      </c>
      <c r="G3582" s="155" t="s">
        <v>270</v>
      </c>
      <c r="H3582" s="155" t="s">
        <v>321</v>
      </c>
      <c r="I3582" s="157">
        <v>42444</v>
      </c>
      <c r="J3582" s="156">
        <v>14460.33</v>
      </c>
      <c r="K3582" s="167">
        <v>1</v>
      </c>
    </row>
    <row r="3583" spans="1:11" x14ac:dyDescent="0.25">
      <c r="A3583" s="153">
        <v>3579</v>
      </c>
      <c r="B3583" s="154" t="s">
        <v>4007</v>
      </c>
      <c r="C3583" s="154" t="s">
        <v>294</v>
      </c>
      <c r="D3583" s="154" t="s">
        <v>255</v>
      </c>
      <c r="E3583" s="155">
        <v>42423.427210648151</v>
      </c>
      <c r="F3583" s="156">
        <v>13350</v>
      </c>
      <c r="G3583" s="155" t="s">
        <v>263</v>
      </c>
      <c r="H3583" s="155" t="s">
        <v>320</v>
      </c>
      <c r="I3583" s="157">
        <v>42431</v>
      </c>
      <c r="J3583" s="156">
        <v>12261.98</v>
      </c>
      <c r="K3583" s="167">
        <v>1.03</v>
      </c>
    </row>
    <row r="3584" spans="1:11" x14ac:dyDescent="0.25">
      <c r="A3584" s="153">
        <v>3580</v>
      </c>
      <c r="B3584" s="154" t="s">
        <v>4008</v>
      </c>
      <c r="C3584" s="154" t="s">
        <v>294</v>
      </c>
      <c r="D3584" s="154" t="s">
        <v>255</v>
      </c>
      <c r="E3584" s="155">
        <v>42423.482592592591</v>
      </c>
      <c r="F3584" s="156">
        <v>6225</v>
      </c>
      <c r="G3584" s="155" t="s">
        <v>263</v>
      </c>
      <c r="H3584" s="155" t="s">
        <v>297</v>
      </c>
      <c r="I3584" s="157">
        <v>42482</v>
      </c>
      <c r="J3584" s="156">
        <v>5717.66</v>
      </c>
      <c r="K3584" s="167">
        <v>1.03</v>
      </c>
    </row>
    <row r="3585" spans="1:11" x14ac:dyDescent="0.25">
      <c r="A3585" s="153">
        <v>3581</v>
      </c>
      <c r="B3585" s="154" t="s">
        <v>4009</v>
      </c>
      <c r="C3585" s="154" t="s">
        <v>294</v>
      </c>
      <c r="D3585" s="154" t="s">
        <v>255</v>
      </c>
      <c r="E3585" s="155">
        <v>42423.487233796295</v>
      </c>
      <c r="F3585" s="156">
        <v>10425</v>
      </c>
      <c r="G3585" s="155" t="s">
        <v>263</v>
      </c>
      <c r="H3585" s="155" t="s">
        <v>297</v>
      </c>
      <c r="I3585" s="157" t="s">
        <v>253</v>
      </c>
      <c r="J3585" s="156">
        <v>0</v>
      </c>
      <c r="K3585" s="167">
        <v>0</v>
      </c>
    </row>
    <row r="3586" spans="1:11" x14ac:dyDescent="0.25">
      <c r="A3586" s="153">
        <v>3582</v>
      </c>
      <c r="B3586" s="154" t="s">
        <v>4010</v>
      </c>
      <c r="C3586" s="154" t="s">
        <v>260</v>
      </c>
      <c r="D3586" s="154" t="s">
        <v>255</v>
      </c>
      <c r="E3586" s="155">
        <v>42423.490949074076</v>
      </c>
      <c r="F3586" s="156">
        <v>4500</v>
      </c>
      <c r="G3586" s="155" t="s">
        <v>263</v>
      </c>
      <c r="H3586" s="155" t="s">
        <v>297</v>
      </c>
      <c r="I3586" s="157">
        <v>42431</v>
      </c>
      <c r="J3586" s="156">
        <v>4133.25</v>
      </c>
      <c r="K3586" s="167">
        <v>1.03</v>
      </c>
    </row>
    <row r="3587" spans="1:11" x14ac:dyDescent="0.25">
      <c r="A3587" s="153">
        <v>3583</v>
      </c>
      <c r="B3587" s="154" t="s">
        <v>4011</v>
      </c>
      <c r="C3587" s="154" t="s">
        <v>276</v>
      </c>
      <c r="D3587" s="154" t="s">
        <v>255</v>
      </c>
      <c r="E3587" s="155">
        <v>42423.495682870373</v>
      </c>
      <c r="F3587" s="156">
        <v>2550</v>
      </c>
      <c r="G3587" s="155" t="s">
        <v>272</v>
      </c>
      <c r="H3587" s="155" t="s">
        <v>297</v>
      </c>
      <c r="I3587" s="157">
        <v>42457</v>
      </c>
      <c r="J3587" s="156">
        <v>2265.6799999999998</v>
      </c>
      <c r="K3587" s="167">
        <v>1</v>
      </c>
    </row>
    <row r="3588" spans="1:11" x14ac:dyDescent="0.25">
      <c r="A3588" s="153">
        <v>3584</v>
      </c>
      <c r="B3588" s="154" t="s">
        <v>253</v>
      </c>
      <c r="C3588" s="154" t="s">
        <v>254</v>
      </c>
      <c r="D3588" s="154" t="s">
        <v>255</v>
      </c>
      <c r="E3588" s="155" t="s">
        <v>253</v>
      </c>
      <c r="F3588" s="156" t="s">
        <v>253</v>
      </c>
      <c r="G3588" s="155" t="s">
        <v>253</v>
      </c>
      <c r="H3588" s="155" t="s">
        <v>253</v>
      </c>
      <c r="I3588" s="157" t="s">
        <v>253</v>
      </c>
      <c r="J3588" s="156" t="s">
        <v>253</v>
      </c>
      <c r="K3588" s="167" t="s">
        <v>253</v>
      </c>
    </row>
    <row r="3589" spans="1:11" x14ac:dyDescent="0.25">
      <c r="A3589" s="153">
        <v>3585</v>
      </c>
      <c r="B3589" s="154" t="s">
        <v>4012</v>
      </c>
      <c r="C3589" s="154" t="s">
        <v>260</v>
      </c>
      <c r="D3589" s="154" t="s">
        <v>255</v>
      </c>
      <c r="E3589" s="155">
        <v>42423.595486111109</v>
      </c>
      <c r="F3589" s="156">
        <v>12375</v>
      </c>
      <c r="G3589" s="155" t="s">
        <v>265</v>
      </c>
      <c r="H3589" s="155" t="s">
        <v>304</v>
      </c>
      <c r="I3589" s="157">
        <v>42439</v>
      </c>
      <c r="J3589" s="156">
        <v>10995.18</v>
      </c>
      <c r="K3589" s="167">
        <v>1</v>
      </c>
    </row>
    <row r="3590" spans="1:11" x14ac:dyDescent="0.25">
      <c r="A3590" s="153">
        <v>3586</v>
      </c>
      <c r="B3590" s="154" t="s">
        <v>4013</v>
      </c>
      <c r="C3590" s="154" t="s">
        <v>260</v>
      </c>
      <c r="D3590" s="154" t="s">
        <v>255</v>
      </c>
      <c r="E3590" s="155">
        <v>42424.435312499998</v>
      </c>
      <c r="F3590" s="156">
        <v>6250</v>
      </c>
      <c r="G3590" s="155" t="s">
        <v>272</v>
      </c>
      <c r="H3590" s="155" t="s">
        <v>253</v>
      </c>
      <c r="I3590" s="157">
        <v>42440</v>
      </c>
      <c r="J3590" s="156">
        <v>5553.13</v>
      </c>
      <c r="K3590" s="167">
        <v>1</v>
      </c>
    </row>
    <row r="3591" spans="1:11" x14ac:dyDescent="0.25">
      <c r="A3591" s="153">
        <v>3587</v>
      </c>
      <c r="B3591" s="154" t="s">
        <v>4014</v>
      </c>
      <c r="C3591" s="154" t="s">
        <v>260</v>
      </c>
      <c r="D3591" s="154" t="s">
        <v>255</v>
      </c>
      <c r="E3591" s="155">
        <v>42424.445335648146</v>
      </c>
      <c r="F3591" s="156">
        <v>8695</v>
      </c>
      <c r="G3591" s="155" t="s">
        <v>272</v>
      </c>
      <c r="H3591" s="155" t="s">
        <v>324</v>
      </c>
      <c r="I3591" s="157">
        <v>42430</v>
      </c>
      <c r="J3591" s="156">
        <v>7725.51</v>
      </c>
      <c r="K3591" s="167">
        <v>1</v>
      </c>
    </row>
    <row r="3592" spans="1:11" x14ac:dyDescent="0.25">
      <c r="A3592" s="153">
        <v>3588</v>
      </c>
      <c r="B3592" s="154" t="s">
        <v>4015</v>
      </c>
      <c r="C3592" s="154" t="s">
        <v>276</v>
      </c>
      <c r="D3592" s="154" t="s">
        <v>255</v>
      </c>
      <c r="E3592" s="155">
        <v>42424.448750000003</v>
      </c>
      <c r="F3592" s="156">
        <v>10125</v>
      </c>
      <c r="G3592" s="155" t="s">
        <v>272</v>
      </c>
      <c r="H3592" s="155" t="s">
        <v>304</v>
      </c>
      <c r="I3592" s="157">
        <v>42472</v>
      </c>
      <c r="J3592" s="156">
        <v>8996.06</v>
      </c>
      <c r="K3592" s="167">
        <v>1</v>
      </c>
    </row>
    <row r="3593" spans="1:11" x14ac:dyDescent="0.25">
      <c r="A3593" s="153">
        <v>3589</v>
      </c>
      <c r="B3593" s="154" t="s">
        <v>4016</v>
      </c>
      <c r="C3593" s="154" t="s">
        <v>294</v>
      </c>
      <c r="D3593" s="154" t="s">
        <v>255</v>
      </c>
      <c r="E3593" s="155">
        <v>42425.497997685183</v>
      </c>
      <c r="F3593" s="156">
        <v>3675</v>
      </c>
      <c r="G3593" s="155" t="s">
        <v>263</v>
      </c>
      <c r="H3593" s="155" t="s">
        <v>304</v>
      </c>
      <c r="I3593" s="157">
        <v>42482</v>
      </c>
      <c r="J3593" s="156">
        <v>3375.48</v>
      </c>
      <c r="K3593" s="167">
        <v>1.03</v>
      </c>
    </row>
    <row r="3594" spans="1:11" x14ac:dyDescent="0.25">
      <c r="A3594" s="153">
        <v>3590</v>
      </c>
      <c r="B3594" s="154" t="s">
        <v>4017</v>
      </c>
      <c r="C3594" s="154" t="s">
        <v>294</v>
      </c>
      <c r="D3594" s="154" t="s">
        <v>255</v>
      </c>
      <c r="E3594" s="155">
        <v>42425.660069444442</v>
      </c>
      <c r="F3594" s="156">
        <v>7275</v>
      </c>
      <c r="G3594" s="155" t="s">
        <v>266</v>
      </c>
      <c r="H3594" s="155" t="s">
        <v>304</v>
      </c>
      <c r="I3594" s="157">
        <v>42548</v>
      </c>
      <c r="J3594" s="156">
        <v>6463.83</v>
      </c>
      <c r="K3594" s="167">
        <v>1</v>
      </c>
    </row>
    <row r="3595" spans="1:11" x14ac:dyDescent="0.25">
      <c r="A3595" s="153">
        <v>3591</v>
      </c>
      <c r="B3595" s="154" t="s">
        <v>4018</v>
      </c>
      <c r="C3595" s="154" t="s">
        <v>294</v>
      </c>
      <c r="D3595" s="154" t="s">
        <v>255</v>
      </c>
      <c r="E3595" s="155">
        <v>42426.496307870373</v>
      </c>
      <c r="F3595" s="156">
        <v>8925</v>
      </c>
      <c r="G3595" s="155" t="s">
        <v>266</v>
      </c>
      <c r="H3595" s="155" t="s">
        <v>297</v>
      </c>
      <c r="I3595" s="157">
        <v>42445</v>
      </c>
      <c r="J3595" s="156">
        <v>7929.86</v>
      </c>
      <c r="K3595" s="167">
        <v>1</v>
      </c>
    </row>
    <row r="3596" spans="1:11" x14ac:dyDescent="0.25">
      <c r="A3596" s="153">
        <v>3592</v>
      </c>
      <c r="B3596" s="154" t="s">
        <v>253</v>
      </c>
      <c r="C3596" s="154" t="s">
        <v>254</v>
      </c>
      <c r="D3596" s="154" t="s">
        <v>255</v>
      </c>
      <c r="E3596" s="155">
        <v>42429.69327546296</v>
      </c>
      <c r="F3596" s="156">
        <v>7800</v>
      </c>
      <c r="G3596" s="155" t="s">
        <v>261</v>
      </c>
      <c r="H3596" s="155" t="s">
        <v>324</v>
      </c>
      <c r="I3596" s="157" t="s">
        <v>253</v>
      </c>
      <c r="J3596" s="156">
        <v>0</v>
      </c>
      <c r="K3596" s="167">
        <v>0</v>
      </c>
    </row>
    <row r="3597" spans="1:11" x14ac:dyDescent="0.25">
      <c r="A3597" s="153">
        <v>3593</v>
      </c>
      <c r="B3597" s="154" t="s">
        <v>4019</v>
      </c>
      <c r="C3597" s="154" t="s">
        <v>260</v>
      </c>
      <c r="D3597" s="154" t="s">
        <v>255</v>
      </c>
      <c r="E3597" s="155">
        <v>42429.70484953704</v>
      </c>
      <c r="F3597" s="156">
        <v>17025</v>
      </c>
      <c r="G3597" s="155" t="s">
        <v>263</v>
      </c>
      <c r="H3597" s="155" t="s">
        <v>324</v>
      </c>
      <c r="I3597" s="157">
        <v>42431</v>
      </c>
      <c r="J3597" s="156">
        <v>15637.46</v>
      </c>
      <c r="K3597" s="167">
        <v>1.03</v>
      </c>
    </row>
    <row r="3598" spans="1:11" x14ac:dyDescent="0.25">
      <c r="A3598" s="153">
        <v>3594</v>
      </c>
      <c r="B3598" s="154" t="s">
        <v>4020</v>
      </c>
      <c r="C3598" s="154" t="s">
        <v>294</v>
      </c>
      <c r="D3598" s="154" t="s">
        <v>255</v>
      </c>
      <c r="E3598" s="155">
        <v>42429.768472222226</v>
      </c>
      <c r="F3598" s="156">
        <v>2025</v>
      </c>
      <c r="G3598" s="155" t="s">
        <v>263</v>
      </c>
      <c r="H3598" s="155" t="s">
        <v>309</v>
      </c>
      <c r="I3598" s="157" t="s">
        <v>253</v>
      </c>
      <c r="J3598" s="156">
        <v>0</v>
      </c>
      <c r="K3598" s="167">
        <v>0</v>
      </c>
    </row>
    <row r="3599" spans="1:11" x14ac:dyDescent="0.25">
      <c r="A3599" s="153">
        <v>3595</v>
      </c>
      <c r="B3599" s="154" t="s">
        <v>4021</v>
      </c>
      <c r="C3599" s="154" t="s">
        <v>294</v>
      </c>
      <c r="D3599" s="154" t="s">
        <v>255</v>
      </c>
      <c r="E3599" s="155">
        <v>42429.772476851853</v>
      </c>
      <c r="F3599" s="156">
        <v>24675</v>
      </c>
      <c r="G3599" s="155" t="s">
        <v>263</v>
      </c>
      <c r="H3599" s="155" t="s">
        <v>297</v>
      </c>
      <c r="I3599" s="157">
        <v>42431</v>
      </c>
      <c r="J3599" s="156">
        <v>22663.99</v>
      </c>
      <c r="K3599" s="167">
        <v>1.03</v>
      </c>
    </row>
    <row r="3600" spans="1:11" x14ac:dyDescent="0.25">
      <c r="A3600" s="153">
        <v>3596</v>
      </c>
      <c r="B3600" s="154" t="s">
        <v>4022</v>
      </c>
      <c r="C3600" s="154" t="s">
        <v>260</v>
      </c>
      <c r="D3600" s="154" t="s">
        <v>255</v>
      </c>
      <c r="E3600" s="155">
        <v>42429.776076388887</v>
      </c>
      <c r="F3600" s="156">
        <v>10200</v>
      </c>
      <c r="G3600" s="155" t="s">
        <v>272</v>
      </c>
      <c r="H3600" s="155" t="s">
        <v>297</v>
      </c>
      <c r="I3600" s="157">
        <v>42431</v>
      </c>
      <c r="J3600" s="156">
        <v>9062.7000000000007</v>
      </c>
      <c r="K3600" s="167">
        <v>1</v>
      </c>
    </row>
    <row r="3601" spans="1:11" x14ac:dyDescent="0.25">
      <c r="A3601" s="153">
        <v>3597</v>
      </c>
      <c r="B3601" s="154" t="s">
        <v>4022</v>
      </c>
      <c r="C3601" s="154" t="s">
        <v>260</v>
      </c>
      <c r="D3601" s="154" t="s">
        <v>255</v>
      </c>
      <c r="E3601" s="155">
        <v>42429.780763888892</v>
      </c>
      <c r="F3601" s="156">
        <v>8925</v>
      </c>
      <c r="G3601" s="155" t="s">
        <v>272</v>
      </c>
      <c r="H3601" s="155" t="s">
        <v>297</v>
      </c>
      <c r="I3601" s="157">
        <v>42432</v>
      </c>
      <c r="J3601" s="156">
        <v>7929.86</v>
      </c>
      <c r="K3601" s="167">
        <v>1</v>
      </c>
    </row>
    <row r="3602" spans="1:11" x14ac:dyDescent="0.25">
      <c r="A3602" s="153">
        <v>3598</v>
      </c>
      <c r="B3602" s="154" t="s">
        <v>4023</v>
      </c>
      <c r="C3602" s="154" t="s">
        <v>260</v>
      </c>
      <c r="D3602" s="154" t="s">
        <v>255</v>
      </c>
      <c r="E3602" s="155">
        <v>42430.485173611109</v>
      </c>
      <c r="F3602" s="156">
        <v>9525</v>
      </c>
      <c r="G3602" s="155" t="s">
        <v>265</v>
      </c>
      <c r="H3602" s="155" t="s">
        <v>304</v>
      </c>
      <c r="I3602" s="157">
        <v>42572</v>
      </c>
      <c r="J3602" s="156">
        <v>8462.9599999999991</v>
      </c>
      <c r="K3602" s="167">
        <v>1</v>
      </c>
    </row>
    <row r="3603" spans="1:11" x14ac:dyDescent="0.25">
      <c r="A3603" s="153">
        <v>3599</v>
      </c>
      <c r="B3603" s="154" t="s">
        <v>4024</v>
      </c>
      <c r="C3603" s="154" t="s">
        <v>294</v>
      </c>
      <c r="D3603" s="154" t="s">
        <v>255</v>
      </c>
      <c r="E3603" s="155">
        <v>42430.513773148145</v>
      </c>
      <c r="F3603" s="156">
        <v>7425</v>
      </c>
      <c r="G3603" s="155" t="s">
        <v>266</v>
      </c>
      <c r="H3603" s="155" t="s">
        <v>304</v>
      </c>
      <c r="I3603" s="157">
        <v>42445</v>
      </c>
      <c r="J3603" s="156">
        <v>6597.11</v>
      </c>
      <c r="K3603" s="167">
        <v>1</v>
      </c>
    </row>
    <row r="3604" spans="1:11" x14ac:dyDescent="0.25">
      <c r="A3604" s="153">
        <v>3600</v>
      </c>
      <c r="B3604" s="154" t="s">
        <v>4025</v>
      </c>
      <c r="C3604" s="154" t="s">
        <v>294</v>
      </c>
      <c r="D3604" s="154" t="s">
        <v>255</v>
      </c>
      <c r="E3604" s="155">
        <v>42430.595150462963</v>
      </c>
      <c r="F3604" s="156">
        <v>8625</v>
      </c>
      <c r="G3604" s="155" t="s">
        <v>266</v>
      </c>
      <c r="H3604" s="155" t="s">
        <v>324</v>
      </c>
      <c r="I3604" s="157">
        <v>42445</v>
      </c>
      <c r="J3604" s="156">
        <v>7663.31</v>
      </c>
      <c r="K3604" s="167">
        <v>1</v>
      </c>
    </row>
    <row r="3605" spans="1:11" x14ac:dyDescent="0.25">
      <c r="A3605" s="153">
        <v>3601</v>
      </c>
      <c r="B3605" s="154" t="s">
        <v>253</v>
      </c>
      <c r="C3605" s="154" t="s">
        <v>254</v>
      </c>
      <c r="D3605" s="154" t="s">
        <v>255</v>
      </c>
      <c r="E3605" s="155">
        <v>42430.671099537038</v>
      </c>
      <c r="F3605" s="156">
        <v>11640.3</v>
      </c>
      <c r="G3605" s="155" t="s">
        <v>290</v>
      </c>
      <c r="H3605" s="155" t="s">
        <v>324</v>
      </c>
      <c r="I3605" s="157">
        <v>42473</v>
      </c>
      <c r="J3605" s="156">
        <v>10924.44</v>
      </c>
      <c r="K3605" s="167">
        <v>1</v>
      </c>
    </row>
    <row r="3606" spans="1:11" x14ac:dyDescent="0.25">
      <c r="A3606" s="153">
        <v>3602</v>
      </c>
      <c r="B3606" s="154" t="s">
        <v>3305</v>
      </c>
      <c r="C3606" s="154" t="s">
        <v>254</v>
      </c>
      <c r="D3606" s="154" t="s">
        <v>255</v>
      </c>
      <c r="E3606" s="155">
        <v>42430.710740740738</v>
      </c>
      <c r="F3606" s="156">
        <v>20559.7</v>
      </c>
      <c r="G3606" s="155" t="s">
        <v>290</v>
      </c>
      <c r="H3606" s="155" t="s">
        <v>324</v>
      </c>
      <c r="I3606" s="157">
        <v>42475</v>
      </c>
      <c r="J3606" s="156">
        <v>19295.3</v>
      </c>
      <c r="K3606" s="167">
        <v>1</v>
      </c>
    </row>
    <row r="3607" spans="1:11" x14ac:dyDescent="0.25">
      <c r="A3607" s="153">
        <v>3603</v>
      </c>
      <c r="B3607" s="154" t="s">
        <v>253</v>
      </c>
      <c r="C3607" s="154" t="s">
        <v>254</v>
      </c>
      <c r="D3607" s="154" t="s">
        <v>255</v>
      </c>
      <c r="E3607" s="155" t="s">
        <v>253</v>
      </c>
      <c r="F3607" s="156" t="s">
        <v>253</v>
      </c>
      <c r="G3607" s="155" t="s">
        <v>253</v>
      </c>
      <c r="H3607" s="155" t="s">
        <v>253</v>
      </c>
      <c r="I3607" s="157" t="s">
        <v>253</v>
      </c>
      <c r="J3607" s="156" t="s">
        <v>253</v>
      </c>
      <c r="K3607" s="167" t="s">
        <v>253</v>
      </c>
    </row>
    <row r="3608" spans="1:11" x14ac:dyDescent="0.25">
      <c r="A3608" s="153">
        <v>3604</v>
      </c>
      <c r="B3608" s="154" t="s">
        <v>253</v>
      </c>
      <c r="C3608" s="154" t="s">
        <v>254</v>
      </c>
      <c r="D3608" s="154" t="s">
        <v>255</v>
      </c>
      <c r="E3608" s="155" t="s">
        <v>253</v>
      </c>
      <c r="F3608" s="156" t="s">
        <v>253</v>
      </c>
      <c r="G3608" s="155" t="s">
        <v>253</v>
      </c>
      <c r="H3608" s="155" t="s">
        <v>253</v>
      </c>
      <c r="I3608" s="157" t="s">
        <v>253</v>
      </c>
      <c r="J3608" s="156" t="s">
        <v>253</v>
      </c>
      <c r="K3608" s="167" t="s">
        <v>253</v>
      </c>
    </row>
    <row r="3609" spans="1:11" x14ac:dyDescent="0.25">
      <c r="A3609" s="153">
        <v>3605</v>
      </c>
      <c r="B3609" s="154" t="s">
        <v>253</v>
      </c>
      <c r="C3609" s="154" t="s">
        <v>254</v>
      </c>
      <c r="D3609" s="154" t="s">
        <v>255</v>
      </c>
      <c r="E3609" s="155" t="s">
        <v>253</v>
      </c>
      <c r="F3609" s="156" t="s">
        <v>253</v>
      </c>
      <c r="G3609" s="155" t="s">
        <v>253</v>
      </c>
      <c r="H3609" s="155" t="s">
        <v>253</v>
      </c>
      <c r="I3609" s="157" t="s">
        <v>253</v>
      </c>
      <c r="J3609" s="156" t="s">
        <v>253</v>
      </c>
      <c r="K3609" s="167" t="s">
        <v>253</v>
      </c>
    </row>
    <row r="3610" spans="1:11" x14ac:dyDescent="0.25">
      <c r="A3610" s="153">
        <v>3606</v>
      </c>
      <c r="B3610" s="154" t="s">
        <v>4026</v>
      </c>
      <c r="C3610" s="154" t="s">
        <v>260</v>
      </c>
      <c r="D3610" s="154" t="s">
        <v>255</v>
      </c>
      <c r="E3610" s="155">
        <v>42431.605486111112</v>
      </c>
      <c r="F3610" s="156">
        <v>56700</v>
      </c>
      <c r="G3610" s="155" t="s">
        <v>263</v>
      </c>
      <c r="H3610" s="155" t="s">
        <v>315</v>
      </c>
      <c r="I3610" s="157">
        <v>42523</v>
      </c>
      <c r="J3610" s="156">
        <v>52078.95</v>
      </c>
      <c r="K3610" s="167">
        <v>1.03</v>
      </c>
    </row>
    <row r="3611" spans="1:11" x14ac:dyDescent="0.25">
      <c r="A3611" s="153">
        <v>3607</v>
      </c>
      <c r="B3611" s="154" t="s">
        <v>253</v>
      </c>
      <c r="C3611" s="154" t="s">
        <v>254</v>
      </c>
      <c r="D3611" s="154" t="s">
        <v>255</v>
      </c>
      <c r="E3611" s="155" t="s">
        <v>253</v>
      </c>
      <c r="F3611" s="156" t="s">
        <v>253</v>
      </c>
      <c r="G3611" s="155" t="s">
        <v>253</v>
      </c>
      <c r="H3611" s="155" t="s">
        <v>253</v>
      </c>
      <c r="I3611" s="157" t="s">
        <v>253</v>
      </c>
      <c r="J3611" s="156" t="s">
        <v>253</v>
      </c>
      <c r="K3611" s="167" t="s">
        <v>253</v>
      </c>
    </row>
    <row r="3612" spans="1:11" x14ac:dyDescent="0.25">
      <c r="A3612" s="153">
        <v>3608</v>
      </c>
      <c r="B3612" s="154" t="s">
        <v>4027</v>
      </c>
      <c r="C3612" s="154" t="s">
        <v>260</v>
      </c>
      <c r="D3612" s="154" t="s">
        <v>255</v>
      </c>
      <c r="E3612" s="155">
        <v>42431.618414351855</v>
      </c>
      <c r="F3612" s="156">
        <v>36675</v>
      </c>
      <c r="G3612" s="155" t="s">
        <v>272</v>
      </c>
      <c r="H3612" s="155" t="s">
        <v>315</v>
      </c>
      <c r="I3612" s="157">
        <v>42445</v>
      </c>
      <c r="J3612" s="156">
        <v>32585.74</v>
      </c>
      <c r="K3612" s="167">
        <v>1</v>
      </c>
    </row>
    <row r="3613" spans="1:11" x14ac:dyDescent="0.25">
      <c r="A3613" s="153">
        <v>3609</v>
      </c>
      <c r="B3613" s="154" t="s">
        <v>253</v>
      </c>
      <c r="C3613" s="154" t="s">
        <v>254</v>
      </c>
      <c r="D3613" s="154" t="s">
        <v>255</v>
      </c>
      <c r="E3613" s="155">
        <v>42432.456712962965</v>
      </c>
      <c r="F3613" s="156">
        <v>3975</v>
      </c>
      <c r="G3613" s="155" t="s">
        <v>263</v>
      </c>
      <c r="H3613" s="155" t="s">
        <v>253</v>
      </c>
      <c r="I3613" s="157">
        <v>42502</v>
      </c>
      <c r="J3613" s="156">
        <v>3651.04</v>
      </c>
      <c r="K3613" s="167">
        <v>1.03</v>
      </c>
    </row>
    <row r="3614" spans="1:11" x14ac:dyDescent="0.25">
      <c r="A3614" s="153">
        <v>3610</v>
      </c>
      <c r="B3614" s="154" t="s">
        <v>4028</v>
      </c>
      <c r="C3614" s="154" t="s">
        <v>294</v>
      </c>
      <c r="D3614" s="154" t="s">
        <v>255</v>
      </c>
      <c r="E3614" s="155">
        <v>42433.433796296296</v>
      </c>
      <c r="F3614" s="156">
        <v>7650</v>
      </c>
      <c r="G3614" s="155" t="s">
        <v>263</v>
      </c>
      <c r="H3614" s="155" t="s">
        <v>253</v>
      </c>
      <c r="I3614" s="157">
        <v>42460</v>
      </c>
      <c r="J3614" s="156">
        <v>7026.52</v>
      </c>
      <c r="K3614" s="167">
        <v>1.03</v>
      </c>
    </row>
    <row r="3615" spans="1:11" x14ac:dyDescent="0.25">
      <c r="A3615" s="153">
        <v>3611</v>
      </c>
      <c r="B3615" s="154" t="s">
        <v>4029</v>
      </c>
      <c r="C3615" s="154" t="s">
        <v>294</v>
      </c>
      <c r="D3615" s="154" t="s">
        <v>255</v>
      </c>
      <c r="E3615" s="155">
        <v>42433.671990740739</v>
      </c>
      <c r="F3615" s="156">
        <v>3102.5</v>
      </c>
      <c r="G3615" s="155" t="s">
        <v>272</v>
      </c>
      <c r="H3615" s="155" t="s">
        <v>253</v>
      </c>
      <c r="I3615" s="157">
        <v>42439</v>
      </c>
      <c r="J3615" s="156">
        <v>2756.59</v>
      </c>
      <c r="K3615" s="167">
        <v>1</v>
      </c>
    </row>
    <row r="3616" spans="1:11" x14ac:dyDescent="0.25">
      <c r="A3616" s="153">
        <v>3612</v>
      </c>
      <c r="B3616" s="154" t="s">
        <v>4030</v>
      </c>
      <c r="C3616" s="154" t="s">
        <v>260</v>
      </c>
      <c r="D3616" s="154" t="s">
        <v>255</v>
      </c>
      <c r="E3616" s="155">
        <v>42437.487361111111</v>
      </c>
      <c r="F3616" s="156">
        <v>11550</v>
      </c>
      <c r="G3616" s="155" t="s">
        <v>263</v>
      </c>
      <c r="H3616" s="155" t="s">
        <v>297</v>
      </c>
      <c r="I3616" s="157">
        <v>42466</v>
      </c>
      <c r="J3616" s="156">
        <v>10608.67</v>
      </c>
      <c r="K3616" s="167">
        <v>1.03</v>
      </c>
    </row>
    <row r="3617" spans="1:11" x14ac:dyDescent="0.25">
      <c r="A3617" s="153">
        <v>3613</v>
      </c>
      <c r="B3617" s="154" t="s">
        <v>4031</v>
      </c>
      <c r="C3617" s="154" t="s">
        <v>260</v>
      </c>
      <c r="D3617" s="154" t="s">
        <v>255</v>
      </c>
      <c r="E3617" s="155">
        <v>42437.4925</v>
      </c>
      <c r="F3617" s="156">
        <v>7725</v>
      </c>
      <c r="G3617" s="155" t="s">
        <v>258</v>
      </c>
      <c r="H3617" s="155" t="s">
        <v>253</v>
      </c>
      <c r="I3617" s="157">
        <v>42443</v>
      </c>
      <c r="J3617" s="156">
        <v>6863.66</v>
      </c>
      <c r="K3617" s="167">
        <v>1</v>
      </c>
    </row>
    <row r="3618" spans="1:11" x14ac:dyDescent="0.25">
      <c r="A3618" s="153">
        <v>3614</v>
      </c>
      <c r="B3618" s="154" t="s">
        <v>4032</v>
      </c>
      <c r="C3618" s="154" t="s">
        <v>294</v>
      </c>
      <c r="D3618" s="154" t="s">
        <v>255</v>
      </c>
      <c r="E3618" s="155">
        <v>42437.50476851852</v>
      </c>
      <c r="F3618" s="156">
        <v>13350</v>
      </c>
      <c r="G3618" s="155" t="s">
        <v>263</v>
      </c>
      <c r="H3618" s="155" t="s">
        <v>304</v>
      </c>
      <c r="I3618" s="157">
        <v>42464</v>
      </c>
      <c r="J3618" s="156">
        <v>12261.97</v>
      </c>
      <c r="K3618" s="167">
        <v>1.03</v>
      </c>
    </row>
    <row r="3619" spans="1:11" x14ac:dyDescent="0.25">
      <c r="A3619" s="153">
        <v>3615</v>
      </c>
      <c r="B3619" s="154" t="s">
        <v>4033</v>
      </c>
      <c r="C3619" s="154" t="s">
        <v>294</v>
      </c>
      <c r="D3619" s="154" t="s">
        <v>255</v>
      </c>
      <c r="E3619" s="155">
        <v>42438.622557870367</v>
      </c>
      <c r="F3619" s="156">
        <v>3825</v>
      </c>
      <c r="G3619" s="155" t="s">
        <v>272</v>
      </c>
      <c r="H3619" s="155" t="s">
        <v>297</v>
      </c>
      <c r="I3619" s="157">
        <v>42444</v>
      </c>
      <c r="J3619" s="156">
        <v>3398.52</v>
      </c>
      <c r="K3619" s="167">
        <v>1</v>
      </c>
    </row>
    <row r="3620" spans="1:11" x14ac:dyDescent="0.25">
      <c r="A3620" s="153">
        <v>3616</v>
      </c>
      <c r="B3620" s="154" t="s">
        <v>4034</v>
      </c>
      <c r="C3620" s="154" t="s">
        <v>260</v>
      </c>
      <c r="D3620" s="154" t="s">
        <v>255</v>
      </c>
      <c r="E3620" s="155">
        <v>42438.626435185186</v>
      </c>
      <c r="F3620" s="156">
        <v>6675</v>
      </c>
      <c r="G3620" s="155" t="s">
        <v>263</v>
      </c>
      <c r="H3620" s="155" t="s">
        <v>297</v>
      </c>
      <c r="I3620" s="157">
        <v>42445</v>
      </c>
      <c r="J3620" s="156">
        <v>6130.99</v>
      </c>
      <c r="K3620" s="167">
        <v>1.03</v>
      </c>
    </row>
    <row r="3621" spans="1:11" x14ac:dyDescent="0.25">
      <c r="A3621" s="153">
        <v>3617</v>
      </c>
      <c r="B3621" s="154" t="s">
        <v>4035</v>
      </c>
      <c r="C3621" s="154" t="s">
        <v>294</v>
      </c>
      <c r="D3621" s="154" t="s">
        <v>255</v>
      </c>
      <c r="E3621" s="155">
        <v>42438.630648148152</v>
      </c>
      <c r="F3621" s="156">
        <v>8925</v>
      </c>
      <c r="G3621" s="155" t="s">
        <v>272</v>
      </c>
      <c r="H3621" s="155" t="s">
        <v>304</v>
      </c>
      <c r="I3621" s="157">
        <v>42459</v>
      </c>
      <c r="J3621" s="156">
        <v>7929.86</v>
      </c>
      <c r="K3621" s="167">
        <v>1</v>
      </c>
    </row>
    <row r="3622" spans="1:11" x14ac:dyDescent="0.25">
      <c r="A3622" s="153">
        <v>3618</v>
      </c>
      <c r="B3622" s="154" t="s">
        <v>4036</v>
      </c>
      <c r="C3622" s="154" t="s">
        <v>260</v>
      </c>
      <c r="D3622" s="154" t="s">
        <v>255</v>
      </c>
      <c r="E3622" s="155">
        <v>42438.638402777775</v>
      </c>
      <c r="F3622" s="156">
        <v>15975</v>
      </c>
      <c r="G3622" s="155" t="s">
        <v>256</v>
      </c>
      <c r="H3622" s="155" t="s">
        <v>297</v>
      </c>
      <c r="I3622" s="157">
        <v>42444</v>
      </c>
      <c r="J3622" s="156">
        <v>15975</v>
      </c>
      <c r="K3622" s="167">
        <v>1.07</v>
      </c>
    </row>
    <row r="3623" spans="1:11" x14ac:dyDescent="0.25">
      <c r="A3623" s="153">
        <v>3619</v>
      </c>
      <c r="B3623" s="154" t="s">
        <v>4037</v>
      </c>
      <c r="C3623" s="154" t="s">
        <v>294</v>
      </c>
      <c r="D3623" s="154" t="s">
        <v>255</v>
      </c>
      <c r="E3623" s="155">
        <v>42439.685324074075</v>
      </c>
      <c r="F3623" s="156">
        <v>9750</v>
      </c>
      <c r="G3623" s="155" t="s">
        <v>286</v>
      </c>
      <c r="H3623" s="155" t="s">
        <v>74</v>
      </c>
      <c r="I3623" s="157">
        <v>42472</v>
      </c>
      <c r="J3623" s="156">
        <v>9750</v>
      </c>
      <c r="K3623" s="167">
        <v>1.07</v>
      </c>
    </row>
    <row r="3624" spans="1:11" x14ac:dyDescent="0.25">
      <c r="A3624" s="153">
        <v>3620</v>
      </c>
      <c r="B3624" s="154" t="s">
        <v>4038</v>
      </c>
      <c r="C3624" s="154" t="s">
        <v>294</v>
      </c>
      <c r="D3624" s="154" t="s">
        <v>255</v>
      </c>
      <c r="E3624" s="155">
        <v>42439.69090277778</v>
      </c>
      <c r="F3624" s="156">
        <v>6975</v>
      </c>
      <c r="G3624" s="155" t="s">
        <v>263</v>
      </c>
      <c r="H3624" s="155" t="s">
        <v>297</v>
      </c>
      <c r="I3624" s="157" t="s">
        <v>253</v>
      </c>
      <c r="J3624" s="156">
        <v>0</v>
      </c>
      <c r="K3624" s="167">
        <v>0</v>
      </c>
    </row>
    <row r="3625" spans="1:11" x14ac:dyDescent="0.25">
      <c r="A3625" s="153">
        <v>3621</v>
      </c>
      <c r="B3625" s="154" t="s">
        <v>4039</v>
      </c>
      <c r="C3625" s="154" t="s">
        <v>294</v>
      </c>
      <c r="D3625" s="154" t="s">
        <v>255</v>
      </c>
      <c r="E3625" s="155">
        <v>42440.443067129629</v>
      </c>
      <c r="F3625" s="156">
        <v>2337.5</v>
      </c>
      <c r="G3625" s="155" t="s">
        <v>272</v>
      </c>
      <c r="H3625" s="155" t="s">
        <v>304</v>
      </c>
      <c r="I3625" s="157">
        <v>42445</v>
      </c>
      <c r="J3625" s="156">
        <v>2076.87</v>
      </c>
      <c r="K3625" s="167">
        <v>1</v>
      </c>
    </row>
    <row r="3626" spans="1:11" x14ac:dyDescent="0.25">
      <c r="A3626" s="153">
        <v>3622</v>
      </c>
      <c r="B3626" s="154" t="s">
        <v>4040</v>
      </c>
      <c r="C3626" s="154" t="s">
        <v>294</v>
      </c>
      <c r="D3626" s="154" t="s">
        <v>255</v>
      </c>
      <c r="E3626" s="155">
        <v>42440.44804398148</v>
      </c>
      <c r="F3626" s="156">
        <v>12675</v>
      </c>
      <c r="G3626" s="155" t="s">
        <v>261</v>
      </c>
      <c r="H3626" s="155" t="s">
        <v>297</v>
      </c>
      <c r="I3626" s="157">
        <v>42480</v>
      </c>
      <c r="J3626" s="156">
        <v>11261.74</v>
      </c>
      <c r="K3626" s="167">
        <v>1</v>
      </c>
    </row>
    <row r="3627" spans="1:11" x14ac:dyDescent="0.25">
      <c r="A3627" s="153">
        <v>3623</v>
      </c>
      <c r="B3627" s="154" t="s">
        <v>4041</v>
      </c>
      <c r="C3627" s="154" t="s">
        <v>260</v>
      </c>
      <c r="D3627" s="154" t="s">
        <v>255</v>
      </c>
      <c r="E3627" s="155">
        <v>42440.633136574077</v>
      </c>
      <c r="F3627" s="156">
        <v>7200</v>
      </c>
      <c r="G3627" s="155" t="s">
        <v>263</v>
      </c>
      <c r="H3627" s="155" t="s">
        <v>304</v>
      </c>
      <c r="I3627" s="157">
        <v>42447</v>
      </c>
      <c r="J3627" s="156">
        <v>6613.2</v>
      </c>
      <c r="K3627" s="167">
        <v>1.03</v>
      </c>
    </row>
    <row r="3628" spans="1:11" x14ac:dyDescent="0.25">
      <c r="A3628" s="153">
        <v>3624</v>
      </c>
      <c r="B3628" s="154" t="s">
        <v>253</v>
      </c>
      <c r="C3628" s="154" t="s">
        <v>254</v>
      </c>
      <c r="D3628" s="154" t="s">
        <v>255</v>
      </c>
      <c r="E3628" s="155" t="s">
        <v>253</v>
      </c>
      <c r="F3628" s="156" t="s">
        <v>253</v>
      </c>
      <c r="G3628" s="155" t="s">
        <v>253</v>
      </c>
      <c r="H3628" s="155" t="s">
        <v>253</v>
      </c>
      <c r="I3628" s="157" t="s">
        <v>253</v>
      </c>
      <c r="J3628" s="156" t="s">
        <v>253</v>
      </c>
      <c r="K3628" s="167" t="s">
        <v>253</v>
      </c>
    </row>
    <row r="3629" spans="1:11" x14ac:dyDescent="0.25">
      <c r="A3629" s="153">
        <v>3625</v>
      </c>
      <c r="B3629" s="154" t="s">
        <v>4042</v>
      </c>
      <c r="C3629" s="154" t="s">
        <v>294</v>
      </c>
      <c r="D3629" s="154" t="s">
        <v>255</v>
      </c>
      <c r="E3629" s="155">
        <v>42440.644375000003</v>
      </c>
      <c r="F3629" s="156">
        <v>8250</v>
      </c>
      <c r="G3629" s="155" t="s">
        <v>272</v>
      </c>
      <c r="H3629" s="155" t="s">
        <v>300</v>
      </c>
      <c r="I3629" s="157">
        <v>42445</v>
      </c>
      <c r="J3629" s="156">
        <v>7330.13</v>
      </c>
      <c r="K3629" s="167">
        <v>1</v>
      </c>
    </row>
    <row r="3630" spans="1:11" x14ac:dyDescent="0.25">
      <c r="A3630" s="153">
        <v>3626</v>
      </c>
      <c r="B3630" s="154" t="s">
        <v>4043</v>
      </c>
      <c r="C3630" s="154" t="s">
        <v>294</v>
      </c>
      <c r="D3630" s="154" t="s">
        <v>255</v>
      </c>
      <c r="E3630" s="155">
        <v>42440.718009259261</v>
      </c>
      <c r="F3630" s="156">
        <v>4122.5</v>
      </c>
      <c r="G3630" s="155" t="s">
        <v>272</v>
      </c>
      <c r="H3630" s="155" t="s">
        <v>321</v>
      </c>
      <c r="I3630" s="157">
        <v>42545</v>
      </c>
      <c r="J3630" s="156">
        <v>3662.84</v>
      </c>
      <c r="K3630" s="167">
        <v>1</v>
      </c>
    </row>
    <row r="3631" spans="1:11" x14ac:dyDescent="0.25">
      <c r="A3631" s="153">
        <v>3627</v>
      </c>
      <c r="B3631" s="154" t="s">
        <v>4044</v>
      </c>
      <c r="C3631" s="154" t="s">
        <v>254</v>
      </c>
      <c r="D3631" s="154" t="s">
        <v>255</v>
      </c>
      <c r="E3631" s="155">
        <v>42444.466331018521</v>
      </c>
      <c r="F3631" s="156">
        <v>44800</v>
      </c>
      <c r="G3631" s="155" t="s">
        <v>290</v>
      </c>
      <c r="H3631" s="155" t="s">
        <v>297</v>
      </c>
      <c r="I3631" s="157" t="s">
        <v>253</v>
      </c>
      <c r="J3631" s="156">
        <v>0</v>
      </c>
      <c r="K3631" s="167">
        <v>0</v>
      </c>
    </row>
    <row r="3632" spans="1:11" x14ac:dyDescent="0.25">
      <c r="A3632" s="153">
        <v>3628</v>
      </c>
      <c r="B3632" s="154" t="s">
        <v>4045</v>
      </c>
      <c r="C3632" s="154" t="s">
        <v>276</v>
      </c>
      <c r="D3632" s="154" t="s">
        <v>255</v>
      </c>
      <c r="E3632" s="155">
        <v>42444.471979166665</v>
      </c>
      <c r="F3632" s="156">
        <v>5850</v>
      </c>
      <c r="G3632" s="155" t="s">
        <v>266</v>
      </c>
      <c r="H3632" s="155" t="s">
        <v>304</v>
      </c>
      <c r="I3632" s="157">
        <v>42452</v>
      </c>
      <c r="J3632" s="156">
        <v>5197.72</v>
      </c>
      <c r="K3632" s="167">
        <v>1</v>
      </c>
    </row>
    <row r="3633" spans="1:11" x14ac:dyDescent="0.25">
      <c r="A3633" s="153">
        <v>3629</v>
      </c>
      <c r="B3633" s="154" t="s">
        <v>253</v>
      </c>
      <c r="C3633" s="154" t="s">
        <v>254</v>
      </c>
      <c r="D3633" s="154" t="s">
        <v>255</v>
      </c>
      <c r="E3633" s="155" t="s">
        <v>253</v>
      </c>
      <c r="F3633" s="156" t="s">
        <v>253</v>
      </c>
      <c r="G3633" s="155" t="s">
        <v>253</v>
      </c>
      <c r="H3633" s="155" t="s">
        <v>253</v>
      </c>
      <c r="I3633" s="157" t="s">
        <v>253</v>
      </c>
      <c r="J3633" s="156" t="s">
        <v>253</v>
      </c>
      <c r="K3633" s="167" t="s">
        <v>253</v>
      </c>
    </row>
    <row r="3634" spans="1:11" x14ac:dyDescent="0.25">
      <c r="A3634" s="153">
        <v>3630</v>
      </c>
      <c r="B3634" s="154" t="s">
        <v>4046</v>
      </c>
      <c r="C3634" s="154" t="s">
        <v>294</v>
      </c>
      <c r="D3634" s="154" t="s">
        <v>255</v>
      </c>
      <c r="E3634" s="155">
        <v>42444.480590277781</v>
      </c>
      <c r="F3634" s="156">
        <v>4650</v>
      </c>
      <c r="G3634" s="155" t="s">
        <v>279</v>
      </c>
      <c r="H3634" s="155" t="s">
        <v>309</v>
      </c>
      <c r="I3634" s="157">
        <v>42447</v>
      </c>
      <c r="J3634" s="156">
        <v>4131.5200000000004</v>
      </c>
      <c r="K3634" s="167">
        <v>1</v>
      </c>
    </row>
    <row r="3635" spans="1:11" x14ac:dyDescent="0.25">
      <c r="A3635" s="153">
        <v>3631</v>
      </c>
      <c r="B3635" s="154" t="s">
        <v>4047</v>
      </c>
      <c r="C3635" s="154" t="s">
        <v>260</v>
      </c>
      <c r="D3635" s="154" t="s">
        <v>255</v>
      </c>
      <c r="E3635" s="155">
        <v>42444.48505787037</v>
      </c>
      <c r="F3635" s="156">
        <v>9075</v>
      </c>
      <c r="G3635" s="155" t="s">
        <v>263</v>
      </c>
      <c r="H3635" s="155" t="s">
        <v>297</v>
      </c>
      <c r="I3635" s="157">
        <v>42447</v>
      </c>
      <c r="J3635" s="156">
        <v>8335.3799999999992</v>
      </c>
      <c r="K3635" s="167">
        <v>1.03</v>
      </c>
    </row>
    <row r="3636" spans="1:11" x14ac:dyDescent="0.25">
      <c r="A3636" s="153">
        <v>3632</v>
      </c>
      <c r="B3636" s="154" t="s">
        <v>4048</v>
      </c>
      <c r="C3636" s="154" t="s">
        <v>260</v>
      </c>
      <c r="D3636" s="154" t="s">
        <v>255</v>
      </c>
      <c r="E3636" s="155">
        <v>42444.490057870367</v>
      </c>
      <c r="F3636" s="156">
        <v>8325</v>
      </c>
      <c r="G3636" s="155" t="s">
        <v>258</v>
      </c>
      <c r="H3636" s="155" t="s">
        <v>253</v>
      </c>
      <c r="I3636" s="157">
        <v>42450</v>
      </c>
      <c r="J3636" s="156">
        <v>7396.77</v>
      </c>
      <c r="K3636" s="167">
        <v>1</v>
      </c>
    </row>
    <row r="3637" spans="1:11" x14ac:dyDescent="0.25">
      <c r="A3637" s="153">
        <v>3633</v>
      </c>
      <c r="B3637" s="154" t="s">
        <v>4049</v>
      </c>
      <c r="C3637" s="154" t="s">
        <v>254</v>
      </c>
      <c r="D3637" s="154" t="s">
        <v>255</v>
      </c>
      <c r="E3637" s="155">
        <v>42444.495995370373</v>
      </c>
      <c r="F3637" s="156">
        <v>6675</v>
      </c>
      <c r="G3637" s="155" t="s">
        <v>263</v>
      </c>
      <c r="H3637" s="155" t="s">
        <v>304</v>
      </c>
      <c r="I3637" s="157">
        <v>42482</v>
      </c>
      <c r="J3637" s="156">
        <v>6130.99</v>
      </c>
      <c r="K3637" s="167">
        <v>1.03</v>
      </c>
    </row>
    <row r="3638" spans="1:11" x14ac:dyDescent="0.25">
      <c r="A3638" s="153">
        <v>3634</v>
      </c>
      <c r="B3638" s="154" t="s">
        <v>4050</v>
      </c>
      <c r="C3638" s="154" t="s">
        <v>260</v>
      </c>
      <c r="D3638" s="154" t="s">
        <v>255</v>
      </c>
      <c r="E3638" s="155">
        <v>42444.502395833333</v>
      </c>
      <c r="F3638" s="156">
        <v>8025</v>
      </c>
      <c r="G3638" s="155" t="s">
        <v>270</v>
      </c>
      <c r="H3638" s="155" t="s">
        <v>304</v>
      </c>
      <c r="I3638" s="157">
        <v>42458</v>
      </c>
      <c r="J3638" s="156">
        <v>7130.21</v>
      </c>
      <c r="K3638" s="167">
        <v>1</v>
      </c>
    </row>
    <row r="3639" spans="1:11" x14ac:dyDescent="0.25">
      <c r="A3639" s="153">
        <v>3635</v>
      </c>
      <c r="B3639" s="154" t="s">
        <v>4051</v>
      </c>
      <c r="C3639" s="154" t="s">
        <v>260</v>
      </c>
      <c r="D3639" s="154" t="s">
        <v>255</v>
      </c>
      <c r="E3639" s="155">
        <v>42444.593877314815</v>
      </c>
      <c r="F3639" s="156">
        <v>4425</v>
      </c>
      <c r="G3639" s="155" t="s">
        <v>266</v>
      </c>
      <c r="H3639" s="155" t="s">
        <v>253</v>
      </c>
      <c r="I3639" s="157">
        <v>42452</v>
      </c>
      <c r="J3639" s="156">
        <v>3931.61</v>
      </c>
      <c r="K3639" s="167">
        <v>1</v>
      </c>
    </row>
    <row r="3640" spans="1:11" x14ac:dyDescent="0.25">
      <c r="A3640" s="153">
        <v>3636</v>
      </c>
      <c r="B3640" s="154" t="s">
        <v>4052</v>
      </c>
      <c r="C3640" s="154" t="s">
        <v>276</v>
      </c>
      <c r="D3640" s="154" t="s">
        <v>255</v>
      </c>
      <c r="E3640" s="155">
        <v>42444.657418981478</v>
      </c>
      <c r="F3640" s="156">
        <v>1800</v>
      </c>
      <c r="G3640" s="155" t="s">
        <v>272</v>
      </c>
      <c r="H3640" s="155" t="s">
        <v>324</v>
      </c>
      <c r="I3640" s="157">
        <v>42447</v>
      </c>
      <c r="J3640" s="156">
        <v>1599.3</v>
      </c>
      <c r="K3640" s="167">
        <v>1</v>
      </c>
    </row>
    <row r="3641" spans="1:11" x14ac:dyDescent="0.25">
      <c r="A3641" s="153">
        <v>3637</v>
      </c>
      <c r="B3641" s="154" t="s">
        <v>4053</v>
      </c>
      <c r="C3641" s="154" t="s">
        <v>260</v>
      </c>
      <c r="D3641" s="154" t="s">
        <v>255</v>
      </c>
      <c r="E3641" s="155">
        <v>42446.420590277776</v>
      </c>
      <c r="F3641" s="156">
        <v>9525</v>
      </c>
      <c r="G3641" s="155" t="s">
        <v>263</v>
      </c>
      <c r="H3641" s="155" t="s">
        <v>253</v>
      </c>
      <c r="I3641" s="157">
        <v>42478</v>
      </c>
      <c r="J3641" s="156">
        <v>8748.7099999999991</v>
      </c>
      <c r="K3641" s="167">
        <v>1.03</v>
      </c>
    </row>
    <row r="3642" spans="1:11" x14ac:dyDescent="0.25">
      <c r="A3642" s="153">
        <v>3638</v>
      </c>
      <c r="B3642" s="154" t="s">
        <v>4054</v>
      </c>
      <c r="C3642" s="154" t="s">
        <v>294</v>
      </c>
      <c r="D3642" s="154" t="s">
        <v>255</v>
      </c>
      <c r="E3642" s="155">
        <v>42447.589687500003</v>
      </c>
      <c r="F3642" s="156">
        <v>8850</v>
      </c>
      <c r="G3642" s="155" t="s">
        <v>270</v>
      </c>
      <c r="H3642" s="155" t="s">
        <v>316</v>
      </c>
      <c r="I3642" s="157" t="s">
        <v>253</v>
      </c>
      <c r="J3642" s="156">
        <v>0</v>
      </c>
      <c r="K3642" s="167">
        <v>0</v>
      </c>
    </row>
    <row r="3643" spans="1:11" x14ac:dyDescent="0.25">
      <c r="A3643" s="153">
        <v>3639</v>
      </c>
      <c r="B3643" s="154" t="s">
        <v>4055</v>
      </c>
      <c r="C3643" s="154" t="s">
        <v>254</v>
      </c>
      <c r="D3643" s="154" t="s">
        <v>255</v>
      </c>
      <c r="E3643" s="155">
        <v>42450.716284722221</v>
      </c>
      <c r="F3643" s="156">
        <v>9675</v>
      </c>
      <c r="G3643" s="155" t="s">
        <v>270</v>
      </c>
      <c r="H3643" s="155" t="s">
        <v>297</v>
      </c>
      <c r="I3643" s="157" t="s">
        <v>253</v>
      </c>
      <c r="J3643" s="156">
        <v>0</v>
      </c>
      <c r="K3643" s="167">
        <v>0</v>
      </c>
    </row>
    <row r="3644" spans="1:11" x14ac:dyDescent="0.25">
      <c r="A3644" s="153">
        <v>3640</v>
      </c>
      <c r="B3644" s="154" t="s">
        <v>4056</v>
      </c>
      <c r="C3644" s="154" t="s">
        <v>260</v>
      </c>
      <c r="D3644" s="154" t="s">
        <v>255</v>
      </c>
      <c r="E3644" s="155">
        <v>42451.475497685184</v>
      </c>
      <c r="F3644" s="156">
        <v>10350</v>
      </c>
      <c r="G3644" s="155" t="s">
        <v>263</v>
      </c>
      <c r="H3644" s="155" t="s">
        <v>74</v>
      </c>
      <c r="I3644" s="157">
        <v>42459</v>
      </c>
      <c r="J3644" s="156">
        <v>9506.48</v>
      </c>
      <c r="K3644" s="167">
        <v>1.03</v>
      </c>
    </row>
    <row r="3645" spans="1:11" x14ac:dyDescent="0.25">
      <c r="A3645" s="153">
        <v>3641</v>
      </c>
      <c r="B3645" s="154" t="s">
        <v>4057</v>
      </c>
      <c r="C3645" s="154" t="s">
        <v>260</v>
      </c>
      <c r="D3645" s="154" t="s">
        <v>255</v>
      </c>
      <c r="E3645" s="155">
        <v>42451.483055555553</v>
      </c>
      <c r="F3645" s="156">
        <v>12300</v>
      </c>
      <c r="G3645" s="155" t="s">
        <v>270</v>
      </c>
      <c r="H3645" s="155" t="s">
        <v>297</v>
      </c>
      <c r="I3645" s="157">
        <v>42496</v>
      </c>
      <c r="J3645" s="156">
        <v>10928.55</v>
      </c>
      <c r="K3645" s="167">
        <v>1</v>
      </c>
    </row>
    <row r="3646" spans="1:11" x14ac:dyDescent="0.25">
      <c r="A3646" s="153">
        <v>3642</v>
      </c>
      <c r="B3646" s="154" t="s">
        <v>4058</v>
      </c>
      <c r="C3646" s="154" t="s">
        <v>294</v>
      </c>
      <c r="D3646" s="154" t="s">
        <v>255</v>
      </c>
      <c r="E3646" s="155">
        <v>42451.489907407406</v>
      </c>
      <c r="F3646" s="156">
        <v>5925</v>
      </c>
      <c r="G3646" s="155" t="s">
        <v>277</v>
      </c>
      <c r="H3646" s="155" t="s">
        <v>320</v>
      </c>
      <c r="I3646" s="157">
        <v>42501</v>
      </c>
      <c r="J3646" s="156">
        <v>5264.36</v>
      </c>
      <c r="K3646" s="167">
        <v>1</v>
      </c>
    </row>
    <row r="3647" spans="1:11" x14ac:dyDescent="0.25">
      <c r="A3647" s="153">
        <v>3643</v>
      </c>
      <c r="B3647" s="154" t="s">
        <v>4059</v>
      </c>
      <c r="C3647" s="154" t="s">
        <v>294</v>
      </c>
      <c r="D3647" s="154" t="s">
        <v>255</v>
      </c>
      <c r="E3647" s="155">
        <v>42451.625162037039</v>
      </c>
      <c r="F3647" s="156">
        <v>10582.5</v>
      </c>
      <c r="G3647" s="155" t="s">
        <v>272</v>
      </c>
      <c r="H3647" s="155" t="s">
        <v>324</v>
      </c>
      <c r="I3647" s="157">
        <v>42457</v>
      </c>
      <c r="J3647" s="156">
        <v>9402.5499999999993</v>
      </c>
      <c r="K3647" s="167">
        <v>1</v>
      </c>
    </row>
    <row r="3648" spans="1:11" x14ac:dyDescent="0.25">
      <c r="A3648" s="153">
        <v>3644</v>
      </c>
      <c r="B3648" s="154" t="s">
        <v>4060</v>
      </c>
      <c r="C3648" s="154" t="s">
        <v>254</v>
      </c>
      <c r="D3648" s="154" t="s">
        <v>255</v>
      </c>
      <c r="E3648" s="155">
        <v>42451.701689814814</v>
      </c>
      <c r="F3648" s="156">
        <v>48395.83</v>
      </c>
      <c r="G3648" s="155" t="s">
        <v>335</v>
      </c>
      <c r="H3648" s="155" t="s">
        <v>304</v>
      </c>
      <c r="I3648" s="157">
        <v>42464</v>
      </c>
      <c r="J3648" s="156">
        <v>45419.51</v>
      </c>
      <c r="K3648" s="167">
        <v>1</v>
      </c>
    </row>
    <row r="3649" spans="1:11" x14ac:dyDescent="0.25">
      <c r="A3649" s="153">
        <v>3645</v>
      </c>
      <c r="B3649" s="154" t="s">
        <v>253</v>
      </c>
      <c r="C3649" s="154" t="s">
        <v>254</v>
      </c>
      <c r="D3649" s="154" t="s">
        <v>255</v>
      </c>
      <c r="E3649" s="155">
        <v>42452.459965277776</v>
      </c>
      <c r="F3649" s="156">
        <v>6300</v>
      </c>
      <c r="G3649" s="155" t="s">
        <v>263</v>
      </c>
      <c r="H3649" s="155" t="s">
        <v>297</v>
      </c>
      <c r="I3649" s="157">
        <v>42527</v>
      </c>
      <c r="J3649" s="156">
        <v>5786.55</v>
      </c>
      <c r="K3649" s="167">
        <v>1.03</v>
      </c>
    </row>
    <row r="3650" spans="1:11" x14ac:dyDescent="0.25">
      <c r="A3650" s="153">
        <v>3646</v>
      </c>
      <c r="B3650" s="154" t="s">
        <v>253</v>
      </c>
      <c r="C3650" s="154" t="s">
        <v>254</v>
      </c>
      <c r="D3650" s="154" t="s">
        <v>255</v>
      </c>
      <c r="E3650" s="155">
        <v>42453.405497685184</v>
      </c>
      <c r="F3650" s="156">
        <v>5850</v>
      </c>
      <c r="G3650" s="155" t="s">
        <v>263</v>
      </c>
      <c r="H3650" s="155" t="s">
        <v>320</v>
      </c>
      <c r="I3650" s="157">
        <v>42458</v>
      </c>
      <c r="J3650" s="156">
        <v>5373.23</v>
      </c>
      <c r="K3650" s="167">
        <v>1.03</v>
      </c>
    </row>
    <row r="3651" spans="1:11" x14ac:dyDescent="0.25">
      <c r="A3651" s="153">
        <v>3647</v>
      </c>
      <c r="B3651" s="154" t="s">
        <v>4061</v>
      </c>
      <c r="C3651" s="154" t="s">
        <v>260</v>
      </c>
      <c r="D3651" s="154" t="s">
        <v>255</v>
      </c>
      <c r="E3651" s="155">
        <v>42453.465960648151</v>
      </c>
      <c r="F3651" s="156">
        <v>8325</v>
      </c>
      <c r="G3651" s="155" t="s">
        <v>263</v>
      </c>
      <c r="H3651" s="155" t="s">
        <v>320</v>
      </c>
      <c r="I3651" s="157">
        <v>42487</v>
      </c>
      <c r="J3651" s="156">
        <v>7646.51</v>
      </c>
      <c r="K3651" s="167">
        <v>1.03</v>
      </c>
    </row>
    <row r="3652" spans="1:11" x14ac:dyDescent="0.25">
      <c r="A3652" s="153">
        <v>3648</v>
      </c>
      <c r="B3652" s="154" t="s">
        <v>4062</v>
      </c>
      <c r="C3652" s="154" t="s">
        <v>260</v>
      </c>
      <c r="D3652" s="154" t="s">
        <v>255</v>
      </c>
      <c r="E3652" s="155">
        <v>42453.565729166665</v>
      </c>
      <c r="F3652" s="156">
        <v>6450</v>
      </c>
      <c r="G3652" s="155" t="s">
        <v>263</v>
      </c>
      <c r="H3652" s="155" t="s">
        <v>297</v>
      </c>
      <c r="I3652" s="157">
        <v>42458</v>
      </c>
      <c r="J3652" s="156">
        <v>5924.33</v>
      </c>
      <c r="K3652" s="167">
        <v>1.03</v>
      </c>
    </row>
    <row r="3653" spans="1:11" x14ac:dyDescent="0.25">
      <c r="A3653" s="153">
        <v>3649</v>
      </c>
      <c r="B3653" s="154" t="s">
        <v>4063</v>
      </c>
      <c r="C3653" s="154" t="s">
        <v>260</v>
      </c>
      <c r="D3653" s="154" t="s">
        <v>255</v>
      </c>
      <c r="E3653" s="155">
        <v>42453.570370370369</v>
      </c>
      <c r="F3653" s="156">
        <v>7050</v>
      </c>
      <c r="G3653" s="155" t="s">
        <v>263</v>
      </c>
      <c r="H3653" s="155" t="s">
        <v>320</v>
      </c>
      <c r="I3653" s="157">
        <v>42458</v>
      </c>
      <c r="J3653" s="156">
        <v>6475.45</v>
      </c>
      <c r="K3653" s="167">
        <v>1.03</v>
      </c>
    </row>
    <row r="3654" spans="1:11" x14ac:dyDescent="0.25">
      <c r="A3654" s="153">
        <v>3650</v>
      </c>
      <c r="B3654" s="154" t="s">
        <v>4064</v>
      </c>
      <c r="C3654" s="154" t="s">
        <v>294</v>
      </c>
      <c r="D3654" s="154" t="s">
        <v>255</v>
      </c>
      <c r="E3654" s="155">
        <v>42453.574236111112</v>
      </c>
      <c r="F3654" s="156">
        <v>6825</v>
      </c>
      <c r="G3654" s="155" t="s">
        <v>263</v>
      </c>
      <c r="H3654" s="155" t="s">
        <v>58</v>
      </c>
      <c r="I3654" s="157">
        <v>42458</v>
      </c>
      <c r="J3654" s="156">
        <v>6064.01</v>
      </c>
      <c r="K3654" s="167">
        <v>1</v>
      </c>
    </row>
    <row r="3655" spans="1:11" x14ac:dyDescent="0.25">
      <c r="A3655" s="153">
        <v>3651</v>
      </c>
      <c r="B3655" s="154" t="s">
        <v>4065</v>
      </c>
      <c r="C3655" s="154" t="s">
        <v>294</v>
      </c>
      <c r="D3655" s="154" t="s">
        <v>255</v>
      </c>
      <c r="E3655" s="155">
        <v>42458.563587962963</v>
      </c>
      <c r="F3655" s="156">
        <v>5142.5</v>
      </c>
      <c r="G3655" s="155" t="s">
        <v>272</v>
      </c>
      <c r="H3655" s="155" t="s">
        <v>304</v>
      </c>
      <c r="I3655" s="157">
        <v>42461</v>
      </c>
      <c r="J3655" s="156">
        <v>4569.12</v>
      </c>
      <c r="K3655" s="167">
        <v>1</v>
      </c>
    </row>
    <row r="3656" spans="1:11" x14ac:dyDescent="0.25">
      <c r="A3656" s="153">
        <v>3652</v>
      </c>
      <c r="B3656" s="154" t="s">
        <v>4066</v>
      </c>
      <c r="C3656" s="154" t="s">
        <v>260</v>
      </c>
      <c r="D3656" s="154" t="s">
        <v>255</v>
      </c>
      <c r="E3656" s="155">
        <v>42458.568495370368</v>
      </c>
      <c r="F3656" s="156">
        <v>5250</v>
      </c>
      <c r="G3656" s="155" t="s">
        <v>263</v>
      </c>
      <c r="H3656" s="155" t="s">
        <v>315</v>
      </c>
      <c r="I3656" s="157">
        <v>42527</v>
      </c>
      <c r="J3656" s="156">
        <v>4822.13</v>
      </c>
      <c r="K3656" s="167">
        <v>1.03</v>
      </c>
    </row>
    <row r="3657" spans="1:11" x14ac:dyDescent="0.25">
      <c r="A3657" s="153">
        <v>3653</v>
      </c>
      <c r="B3657" s="154" t="s">
        <v>4067</v>
      </c>
      <c r="C3657" s="154" t="s">
        <v>276</v>
      </c>
      <c r="D3657" s="154" t="s">
        <v>255</v>
      </c>
      <c r="E3657" s="155">
        <v>42458.656863425924</v>
      </c>
      <c r="F3657" s="156">
        <v>8925</v>
      </c>
      <c r="G3657" s="155" t="s">
        <v>272</v>
      </c>
      <c r="H3657" s="155" t="s">
        <v>297</v>
      </c>
      <c r="I3657" s="157" t="s">
        <v>253</v>
      </c>
      <c r="J3657" s="156">
        <v>0</v>
      </c>
      <c r="K3657" s="167">
        <v>0</v>
      </c>
    </row>
    <row r="3658" spans="1:11" x14ac:dyDescent="0.25">
      <c r="A3658" s="153">
        <v>3654</v>
      </c>
      <c r="B3658" s="154" t="s">
        <v>4068</v>
      </c>
      <c r="C3658" s="154" t="s">
        <v>260</v>
      </c>
      <c r="D3658" s="154" t="s">
        <v>255</v>
      </c>
      <c r="E3658" s="155">
        <v>42458.661099537036</v>
      </c>
      <c r="F3658" s="156">
        <v>9975</v>
      </c>
      <c r="G3658" s="155" t="s">
        <v>272</v>
      </c>
      <c r="H3658" s="155" t="s">
        <v>297</v>
      </c>
      <c r="I3658" s="157">
        <v>42549</v>
      </c>
      <c r="J3658" s="156">
        <v>8862.7900000000009</v>
      </c>
      <c r="K3658" s="167">
        <v>1</v>
      </c>
    </row>
    <row r="3659" spans="1:11" x14ac:dyDescent="0.25">
      <c r="A3659" s="153">
        <v>3655</v>
      </c>
      <c r="B3659" s="154" t="s">
        <v>4069</v>
      </c>
      <c r="C3659" s="154" t="s">
        <v>254</v>
      </c>
      <c r="D3659" s="154" t="s">
        <v>255</v>
      </c>
      <c r="E3659" s="155">
        <v>42459.579942129632</v>
      </c>
      <c r="F3659" s="156">
        <v>5925</v>
      </c>
      <c r="G3659" s="155" t="s">
        <v>272</v>
      </c>
      <c r="H3659" s="155" t="s">
        <v>297</v>
      </c>
      <c r="I3659" s="157">
        <v>42545</v>
      </c>
      <c r="J3659" s="156">
        <v>5264.36</v>
      </c>
      <c r="K3659" s="167">
        <v>1</v>
      </c>
    </row>
    <row r="3660" spans="1:11" x14ac:dyDescent="0.25">
      <c r="A3660" s="153">
        <v>3656</v>
      </c>
      <c r="B3660" s="154" t="s">
        <v>3324</v>
      </c>
      <c r="C3660" s="154" t="s">
        <v>276</v>
      </c>
      <c r="D3660" s="154" t="s">
        <v>255</v>
      </c>
      <c r="E3660" s="155">
        <v>42460.581192129626</v>
      </c>
      <c r="F3660" s="156">
        <v>11175</v>
      </c>
      <c r="G3660" s="155" t="s">
        <v>272</v>
      </c>
      <c r="H3660" s="155" t="s">
        <v>297</v>
      </c>
      <c r="I3660" s="157">
        <v>42545</v>
      </c>
      <c r="J3660" s="156">
        <v>9928.99</v>
      </c>
      <c r="K3660" s="167">
        <v>1</v>
      </c>
    </row>
    <row r="3661" spans="1:11" x14ac:dyDescent="0.25">
      <c r="A3661" s="153">
        <v>3657</v>
      </c>
      <c r="B3661" s="154" t="s">
        <v>4070</v>
      </c>
      <c r="C3661" s="154" t="s">
        <v>260</v>
      </c>
      <c r="D3661" s="154" t="s">
        <v>255</v>
      </c>
      <c r="E3661" s="155">
        <v>42460.587106481478</v>
      </c>
      <c r="F3661" s="156">
        <v>11425</v>
      </c>
      <c r="G3661" s="155" t="s">
        <v>272</v>
      </c>
      <c r="H3661" s="155" t="s">
        <v>297</v>
      </c>
      <c r="I3661" s="157">
        <v>42545</v>
      </c>
      <c r="J3661" s="156">
        <v>10151.11</v>
      </c>
      <c r="K3661" s="167">
        <v>1</v>
      </c>
    </row>
    <row r="3662" spans="1:11" x14ac:dyDescent="0.25">
      <c r="A3662" s="153">
        <v>3658</v>
      </c>
      <c r="B3662" s="154" t="s">
        <v>4071</v>
      </c>
      <c r="C3662" s="154" t="s">
        <v>294</v>
      </c>
      <c r="D3662" s="154" t="s">
        <v>255</v>
      </c>
      <c r="E3662" s="155">
        <v>42460.59165509259</v>
      </c>
      <c r="F3662" s="156">
        <v>7950</v>
      </c>
      <c r="G3662" s="155" t="s">
        <v>270</v>
      </c>
      <c r="H3662" s="155" t="s">
        <v>297</v>
      </c>
      <c r="I3662" s="157">
        <v>42468</v>
      </c>
      <c r="J3662" s="156">
        <v>7063.57</v>
      </c>
      <c r="K3662" s="167">
        <v>1</v>
      </c>
    </row>
    <row r="3663" spans="1:11" x14ac:dyDescent="0.25">
      <c r="A3663" s="153">
        <v>3659</v>
      </c>
      <c r="B3663" s="154" t="s">
        <v>4072</v>
      </c>
      <c r="C3663" s="154" t="s">
        <v>294</v>
      </c>
      <c r="D3663" s="154" t="s">
        <v>255</v>
      </c>
      <c r="E3663" s="155">
        <v>42460.701249999998</v>
      </c>
      <c r="F3663" s="156">
        <v>16125</v>
      </c>
      <c r="G3663" s="155" t="s">
        <v>261</v>
      </c>
      <c r="H3663" s="155" t="s">
        <v>304</v>
      </c>
      <c r="I3663" s="157">
        <v>42467</v>
      </c>
      <c r="J3663" s="156">
        <v>14327.06</v>
      </c>
      <c r="K3663" s="167">
        <v>1</v>
      </c>
    </row>
    <row r="3664" spans="1:11" x14ac:dyDescent="0.25">
      <c r="A3664" s="153">
        <v>3660</v>
      </c>
      <c r="B3664" s="154" t="s">
        <v>4073</v>
      </c>
      <c r="C3664" s="154" t="s">
        <v>254</v>
      </c>
      <c r="D3664" s="154" t="s">
        <v>255</v>
      </c>
      <c r="E3664" s="155">
        <v>42461.570914351854</v>
      </c>
      <c r="F3664" s="156">
        <v>43750</v>
      </c>
      <c r="G3664" s="155" t="s">
        <v>336</v>
      </c>
      <c r="H3664" s="155" t="s">
        <v>297</v>
      </c>
      <c r="I3664" s="157">
        <v>42480</v>
      </c>
      <c r="J3664" s="156">
        <v>38871.870000000003</v>
      </c>
      <c r="K3664" s="167">
        <v>1</v>
      </c>
    </row>
    <row r="3665" spans="1:11" x14ac:dyDescent="0.25">
      <c r="A3665" s="153">
        <v>3661</v>
      </c>
      <c r="B3665" s="154" t="s">
        <v>4074</v>
      </c>
      <c r="C3665" s="154" t="s">
        <v>260</v>
      </c>
      <c r="D3665" s="154" t="s">
        <v>255</v>
      </c>
      <c r="E3665" s="155">
        <v>42465.435717592591</v>
      </c>
      <c r="F3665" s="156">
        <v>11325</v>
      </c>
      <c r="G3665" s="155" t="s">
        <v>268</v>
      </c>
      <c r="H3665" s="155" t="s">
        <v>304</v>
      </c>
      <c r="I3665" s="157">
        <v>42493</v>
      </c>
      <c r="J3665" s="156">
        <v>10062.26</v>
      </c>
      <c r="K3665" s="167">
        <v>1</v>
      </c>
    </row>
    <row r="3666" spans="1:11" x14ac:dyDescent="0.25">
      <c r="A3666" s="153">
        <v>3662</v>
      </c>
      <c r="B3666" s="154" t="s">
        <v>4075</v>
      </c>
      <c r="C3666" s="154" t="s">
        <v>260</v>
      </c>
      <c r="D3666" s="154" t="s">
        <v>255</v>
      </c>
      <c r="E3666" s="155">
        <v>42465.440127314818</v>
      </c>
      <c r="F3666" s="156">
        <v>17250</v>
      </c>
      <c r="G3666" s="155" t="s">
        <v>272</v>
      </c>
      <c r="H3666" s="155" t="s">
        <v>304</v>
      </c>
      <c r="I3666" s="157">
        <v>42549</v>
      </c>
      <c r="J3666" s="156">
        <v>15326.63</v>
      </c>
      <c r="K3666" s="167">
        <v>1</v>
      </c>
    </row>
    <row r="3667" spans="1:11" x14ac:dyDescent="0.25">
      <c r="A3667" s="153">
        <v>3663</v>
      </c>
      <c r="B3667" s="154" t="s">
        <v>4076</v>
      </c>
      <c r="C3667" s="154" t="s">
        <v>260</v>
      </c>
      <c r="D3667" s="154" t="s">
        <v>255</v>
      </c>
      <c r="E3667" s="155">
        <v>42465.593611111108</v>
      </c>
      <c r="F3667" s="156">
        <v>11325</v>
      </c>
      <c r="G3667" s="155" t="s">
        <v>263</v>
      </c>
      <c r="H3667" s="155" t="s">
        <v>304</v>
      </c>
      <c r="I3667" s="157">
        <v>42467</v>
      </c>
      <c r="J3667" s="156">
        <v>10062.26</v>
      </c>
      <c r="K3667" s="167">
        <v>1</v>
      </c>
    </row>
    <row r="3668" spans="1:11" x14ac:dyDescent="0.25">
      <c r="A3668" s="153">
        <v>3664</v>
      </c>
      <c r="B3668" s="154" t="s">
        <v>4077</v>
      </c>
      <c r="C3668" s="154" t="s">
        <v>260</v>
      </c>
      <c r="D3668" s="154" t="s">
        <v>255</v>
      </c>
      <c r="E3668" s="155">
        <v>42466.601053240738</v>
      </c>
      <c r="F3668" s="156">
        <v>11775</v>
      </c>
      <c r="G3668" s="155" t="s">
        <v>272</v>
      </c>
      <c r="H3668" s="155" t="s">
        <v>304</v>
      </c>
      <c r="I3668" s="157">
        <v>42468</v>
      </c>
      <c r="J3668" s="156">
        <v>10462.1</v>
      </c>
      <c r="K3668" s="167">
        <v>1</v>
      </c>
    </row>
    <row r="3669" spans="1:11" x14ac:dyDescent="0.25">
      <c r="A3669" s="153">
        <v>3665</v>
      </c>
      <c r="B3669" s="154" t="s">
        <v>4078</v>
      </c>
      <c r="C3669" s="154" t="s">
        <v>294</v>
      </c>
      <c r="D3669" s="154" t="s">
        <v>255</v>
      </c>
      <c r="E3669" s="155">
        <v>42467.472650462965</v>
      </c>
      <c r="F3669" s="156">
        <v>7725</v>
      </c>
      <c r="G3669" s="155" t="s">
        <v>272</v>
      </c>
      <c r="H3669" s="155" t="s">
        <v>304</v>
      </c>
      <c r="I3669" s="157">
        <v>42549</v>
      </c>
      <c r="J3669" s="156">
        <v>6863.66</v>
      </c>
      <c r="K3669" s="167">
        <v>1</v>
      </c>
    </row>
    <row r="3670" spans="1:11" x14ac:dyDescent="0.25">
      <c r="A3670" s="153">
        <v>3666</v>
      </c>
      <c r="B3670" s="154" t="s">
        <v>4079</v>
      </c>
      <c r="C3670" s="154" t="s">
        <v>294</v>
      </c>
      <c r="D3670" s="154" t="s">
        <v>255</v>
      </c>
      <c r="E3670" s="155">
        <v>42468.449953703705</v>
      </c>
      <c r="F3670" s="156">
        <v>24825</v>
      </c>
      <c r="G3670" s="155" t="s">
        <v>263</v>
      </c>
      <c r="H3670" s="155" t="s">
        <v>320</v>
      </c>
      <c r="I3670" s="157">
        <v>42494</v>
      </c>
      <c r="J3670" s="156">
        <v>22801.759999999998</v>
      </c>
      <c r="K3670" s="167">
        <v>1.03</v>
      </c>
    </row>
    <row r="3671" spans="1:11" x14ac:dyDescent="0.25">
      <c r="A3671" s="153">
        <v>3667</v>
      </c>
      <c r="B3671" s="154" t="s">
        <v>4080</v>
      </c>
      <c r="C3671" s="154" t="s">
        <v>260</v>
      </c>
      <c r="D3671" s="154" t="s">
        <v>255</v>
      </c>
      <c r="E3671" s="155">
        <v>42468.454745370371</v>
      </c>
      <c r="F3671" s="156">
        <v>13550</v>
      </c>
      <c r="G3671" s="155" t="s">
        <v>263</v>
      </c>
      <c r="H3671" s="155" t="s">
        <v>309</v>
      </c>
      <c r="I3671" s="157">
        <v>42494</v>
      </c>
      <c r="J3671" s="156">
        <v>12445.68</v>
      </c>
      <c r="K3671" s="167">
        <v>1.03</v>
      </c>
    </row>
    <row r="3672" spans="1:11" x14ac:dyDescent="0.25">
      <c r="A3672" s="153">
        <v>3668</v>
      </c>
      <c r="B3672" s="154" t="s">
        <v>4081</v>
      </c>
      <c r="C3672" s="154" t="s">
        <v>260</v>
      </c>
      <c r="D3672" s="154" t="s">
        <v>255</v>
      </c>
      <c r="E3672" s="155">
        <v>42472.695729166669</v>
      </c>
      <c r="F3672" s="156">
        <v>23275</v>
      </c>
      <c r="G3672" s="155" t="s">
        <v>335</v>
      </c>
      <c r="H3672" s="155" t="s">
        <v>322</v>
      </c>
      <c r="I3672" s="157">
        <v>42482</v>
      </c>
      <c r="J3672" s="156">
        <v>21843.599999999999</v>
      </c>
      <c r="K3672" s="167">
        <v>1</v>
      </c>
    </row>
    <row r="3673" spans="1:11" x14ac:dyDescent="0.25">
      <c r="A3673" s="153">
        <v>3669</v>
      </c>
      <c r="B3673" s="154" t="s">
        <v>4082</v>
      </c>
      <c r="C3673" s="154" t="s">
        <v>260</v>
      </c>
      <c r="D3673" s="154" t="s">
        <v>255</v>
      </c>
      <c r="E3673" s="155">
        <v>42472.702743055554</v>
      </c>
      <c r="F3673" s="156">
        <v>24329.17</v>
      </c>
      <c r="G3673" s="155" t="s">
        <v>335</v>
      </c>
      <c r="H3673" s="155" t="s">
        <v>10</v>
      </c>
      <c r="I3673" s="157">
        <v>42482</v>
      </c>
      <c r="J3673" s="156">
        <v>22832.95</v>
      </c>
      <c r="K3673" s="167">
        <v>1</v>
      </c>
    </row>
    <row r="3674" spans="1:11" x14ac:dyDescent="0.25">
      <c r="A3674" s="153">
        <v>3670</v>
      </c>
      <c r="B3674" s="154" t="s">
        <v>4083</v>
      </c>
      <c r="C3674" s="154" t="s">
        <v>294</v>
      </c>
      <c r="D3674" s="154" t="s">
        <v>255</v>
      </c>
      <c r="E3674" s="155">
        <v>42473.468518518515</v>
      </c>
      <c r="F3674" s="156">
        <v>4125</v>
      </c>
      <c r="G3674" s="155" t="s">
        <v>263</v>
      </c>
      <c r="H3674" s="155" t="s">
        <v>304</v>
      </c>
      <c r="I3674" s="157">
        <v>42478</v>
      </c>
      <c r="J3674" s="156">
        <v>3788.81</v>
      </c>
      <c r="K3674" s="167">
        <v>1.03</v>
      </c>
    </row>
    <row r="3675" spans="1:11" x14ac:dyDescent="0.25">
      <c r="A3675" s="153">
        <v>3671</v>
      </c>
      <c r="B3675" s="154" t="s">
        <v>4084</v>
      </c>
      <c r="C3675" s="154" t="s">
        <v>294</v>
      </c>
      <c r="D3675" s="154" t="s">
        <v>255</v>
      </c>
      <c r="E3675" s="155">
        <v>42473.472604166665</v>
      </c>
      <c r="F3675" s="156">
        <v>3075</v>
      </c>
      <c r="G3675" s="155" t="s">
        <v>263</v>
      </c>
      <c r="H3675" s="155" t="s">
        <v>297</v>
      </c>
      <c r="I3675" s="157">
        <v>42478</v>
      </c>
      <c r="J3675" s="156">
        <v>2824.39</v>
      </c>
      <c r="K3675" s="167">
        <v>1.03</v>
      </c>
    </row>
    <row r="3676" spans="1:11" x14ac:dyDescent="0.25">
      <c r="A3676" s="153">
        <v>3672</v>
      </c>
      <c r="B3676" s="154" t="s">
        <v>4085</v>
      </c>
      <c r="C3676" s="154" t="s">
        <v>260</v>
      </c>
      <c r="D3676" s="154" t="s">
        <v>255</v>
      </c>
      <c r="E3676" s="155">
        <v>42473.480949074074</v>
      </c>
      <c r="F3676" s="156">
        <v>13350</v>
      </c>
      <c r="G3676" s="155" t="s">
        <v>263</v>
      </c>
      <c r="H3676" s="155" t="s">
        <v>304</v>
      </c>
      <c r="I3676" s="157">
        <v>42474</v>
      </c>
      <c r="J3676" s="156">
        <v>12261.97</v>
      </c>
      <c r="K3676" s="167">
        <v>1.03</v>
      </c>
    </row>
    <row r="3677" spans="1:11" x14ac:dyDescent="0.25">
      <c r="A3677" s="153">
        <v>3673</v>
      </c>
      <c r="B3677" s="154" t="s">
        <v>4086</v>
      </c>
      <c r="C3677" s="154" t="s">
        <v>260</v>
      </c>
      <c r="D3677" s="154" t="s">
        <v>255</v>
      </c>
      <c r="E3677" s="155">
        <v>42474.422962962963</v>
      </c>
      <c r="F3677" s="156">
        <v>5250</v>
      </c>
      <c r="G3677" s="155" t="s">
        <v>258</v>
      </c>
      <c r="H3677" s="155" t="s">
        <v>304</v>
      </c>
      <c r="I3677" s="157">
        <v>42503</v>
      </c>
      <c r="J3677" s="156">
        <v>4664.63</v>
      </c>
      <c r="K3677" s="167">
        <v>1</v>
      </c>
    </row>
    <row r="3678" spans="1:11" x14ac:dyDescent="0.25">
      <c r="A3678" s="153">
        <v>3674</v>
      </c>
      <c r="B3678" s="154" t="s">
        <v>4087</v>
      </c>
      <c r="C3678" s="154" t="s">
        <v>294</v>
      </c>
      <c r="D3678" s="154" t="s">
        <v>255</v>
      </c>
      <c r="E3678" s="155">
        <v>42475.409016203703</v>
      </c>
      <c r="F3678" s="156">
        <v>4405.83</v>
      </c>
      <c r="G3678" s="155" t="s">
        <v>272</v>
      </c>
      <c r="H3678" s="155" t="s">
        <v>297</v>
      </c>
      <c r="I3678" s="157">
        <v>42545</v>
      </c>
      <c r="J3678" s="156">
        <v>3914.58</v>
      </c>
      <c r="K3678" s="167">
        <v>1</v>
      </c>
    </row>
    <row r="3679" spans="1:11" x14ac:dyDescent="0.25">
      <c r="A3679" s="153">
        <v>3675</v>
      </c>
      <c r="B3679" s="154" t="s">
        <v>4088</v>
      </c>
      <c r="C3679" s="154" t="s">
        <v>294</v>
      </c>
      <c r="D3679" s="154" t="s">
        <v>255</v>
      </c>
      <c r="E3679" s="155">
        <v>42479.613587962966</v>
      </c>
      <c r="F3679" s="156">
        <v>6225</v>
      </c>
      <c r="G3679" s="155" t="s">
        <v>286</v>
      </c>
      <c r="H3679" s="155" t="s">
        <v>297</v>
      </c>
      <c r="I3679" s="157">
        <v>42486</v>
      </c>
      <c r="J3679" s="156">
        <v>6225</v>
      </c>
      <c r="K3679" s="167">
        <v>1.07</v>
      </c>
    </row>
    <row r="3680" spans="1:11" x14ac:dyDescent="0.25">
      <c r="A3680" s="153">
        <v>3676</v>
      </c>
      <c r="B3680" s="154" t="s">
        <v>253</v>
      </c>
      <c r="C3680" s="154" t="s">
        <v>254</v>
      </c>
      <c r="D3680" s="154" t="s">
        <v>255</v>
      </c>
      <c r="E3680" s="155">
        <v>42479.619317129633</v>
      </c>
      <c r="F3680" s="156">
        <v>20475</v>
      </c>
      <c r="G3680" s="155" t="s">
        <v>286</v>
      </c>
      <c r="H3680" s="155" t="s">
        <v>315</v>
      </c>
      <c r="I3680" s="157" t="s">
        <v>253</v>
      </c>
      <c r="J3680" s="156">
        <v>0</v>
      </c>
      <c r="K3680" s="167">
        <v>0</v>
      </c>
    </row>
    <row r="3681" spans="1:11" x14ac:dyDescent="0.25">
      <c r="A3681" s="153">
        <v>3677</v>
      </c>
      <c r="B3681" s="154" t="s">
        <v>4089</v>
      </c>
      <c r="C3681" s="154" t="s">
        <v>294</v>
      </c>
      <c r="D3681" s="154" t="s">
        <v>255</v>
      </c>
      <c r="E3681" s="155">
        <v>42479.624363425923</v>
      </c>
      <c r="F3681" s="156">
        <v>19950</v>
      </c>
      <c r="G3681" s="155" t="s">
        <v>286</v>
      </c>
      <c r="H3681" s="155" t="s">
        <v>315</v>
      </c>
      <c r="I3681" s="157" t="s">
        <v>253</v>
      </c>
      <c r="J3681" s="156">
        <v>0</v>
      </c>
      <c r="K3681" s="167">
        <v>0</v>
      </c>
    </row>
    <row r="3682" spans="1:11" x14ac:dyDescent="0.25">
      <c r="A3682" s="153">
        <v>3678</v>
      </c>
      <c r="B3682" s="154" t="s">
        <v>4090</v>
      </c>
      <c r="C3682" s="154" t="s">
        <v>260</v>
      </c>
      <c r="D3682" s="154" t="s">
        <v>255</v>
      </c>
      <c r="E3682" s="155">
        <v>42479.711539351854</v>
      </c>
      <c r="F3682" s="156">
        <v>97350</v>
      </c>
      <c r="G3682" s="155" t="s">
        <v>266</v>
      </c>
      <c r="H3682" s="155" t="s">
        <v>297</v>
      </c>
      <c r="I3682" s="157">
        <v>42499</v>
      </c>
      <c r="J3682" s="156">
        <v>86495.47</v>
      </c>
      <c r="K3682" s="167">
        <v>1</v>
      </c>
    </row>
    <row r="3683" spans="1:11" x14ac:dyDescent="0.25">
      <c r="A3683" s="153">
        <v>3679</v>
      </c>
      <c r="B3683" s="154" t="s">
        <v>253</v>
      </c>
      <c r="C3683" s="154" t="s">
        <v>254</v>
      </c>
      <c r="D3683" s="154" t="s">
        <v>255</v>
      </c>
      <c r="E3683" s="155">
        <v>42479.71597222222</v>
      </c>
      <c r="F3683" s="156">
        <v>97350</v>
      </c>
      <c r="G3683" s="155" t="s">
        <v>266</v>
      </c>
      <c r="H3683" s="155" t="s">
        <v>297</v>
      </c>
      <c r="I3683" s="157">
        <v>42501</v>
      </c>
      <c r="J3683" s="156">
        <v>86495.47</v>
      </c>
      <c r="K3683" s="167">
        <v>1</v>
      </c>
    </row>
    <row r="3684" spans="1:11" x14ac:dyDescent="0.25">
      <c r="A3684" s="153">
        <v>3680</v>
      </c>
      <c r="B3684" s="154" t="s">
        <v>4091</v>
      </c>
      <c r="C3684" s="154" t="s">
        <v>294</v>
      </c>
      <c r="D3684" s="154" t="s">
        <v>255</v>
      </c>
      <c r="E3684" s="155">
        <v>42487.411574074074</v>
      </c>
      <c r="F3684" s="156">
        <v>13950</v>
      </c>
      <c r="G3684" s="155" t="s">
        <v>266</v>
      </c>
      <c r="H3684" s="155" t="s">
        <v>297</v>
      </c>
      <c r="I3684" s="157">
        <v>42544</v>
      </c>
      <c r="J3684" s="156">
        <v>12394.57</v>
      </c>
      <c r="K3684" s="167">
        <v>1</v>
      </c>
    </row>
    <row r="3685" spans="1:11" x14ac:dyDescent="0.25">
      <c r="A3685" s="153">
        <v>3681</v>
      </c>
      <c r="B3685" s="154" t="s">
        <v>4092</v>
      </c>
      <c r="C3685" s="154" t="s">
        <v>294</v>
      </c>
      <c r="D3685" s="154" t="s">
        <v>255</v>
      </c>
      <c r="E3685" s="155">
        <v>42487.415613425925</v>
      </c>
      <c r="F3685" s="156">
        <v>8175</v>
      </c>
      <c r="G3685" s="155" t="s">
        <v>270</v>
      </c>
      <c r="H3685" s="155" t="s">
        <v>74</v>
      </c>
      <c r="I3685" s="157">
        <v>42496</v>
      </c>
      <c r="J3685" s="156">
        <v>7263.48</v>
      </c>
      <c r="K3685" s="167">
        <v>1</v>
      </c>
    </row>
    <row r="3686" spans="1:11" x14ac:dyDescent="0.25">
      <c r="A3686" s="153">
        <v>3682</v>
      </c>
      <c r="B3686" s="154" t="s">
        <v>253</v>
      </c>
      <c r="C3686" s="154" t="s">
        <v>254</v>
      </c>
      <c r="D3686" s="154" t="s">
        <v>255</v>
      </c>
      <c r="E3686" s="155">
        <v>42488.528402777774</v>
      </c>
      <c r="F3686" s="156">
        <v>5850</v>
      </c>
      <c r="G3686" s="155" t="s">
        <v>263</v>
      </c>
      <c r="H3686" s="155" t="s">
        <v>304</v>
      </c>
      <c r="I3686" s="157">
        <v>42500</v>
      </c>
      <c r="J3686" s="156">
        <v>5197.7299999999996</v>
      </c>
      <c r="K3686" s="167">
        <v>1</v>
      </c>
    </row>
    <row r="3687" spans="1:11" x14ac:dyDescent="0.25">
      <c r="A3687" s="153">
        <v>3683</v>
      </c>
      <c r="B3687" s="154" t="s">
        <v>4093</v>
      </c>
      <c r="C3687" s="154" t="s">
        <v>260</v>
      </c>
      <c r="D3687" s="154" t="s">
        <v>255</v>
      </c>
      <c r="E3687" s="155">
        <v>42488.537372685183</v>
      </c>
      <c r="F3687" s="156">
        <v>13575</v>
      </c>
      <c r="G3687" s="155" t="s">
        <v>265</v>
      </c>
      <c r="H3687" s="155" t="s">
        <v>321</v>
      </c>
      <c r="I3687" s="157">
        <v>42548</v>
      </c>
      <c r="J3687" s="156">
        <v>12061.38</v>
      </c>
      <c r="K3687" s="167">
        <v>1</v>
      </c>
    </row>
    <row r="3688" spans="1:11" x14ac:dyDescent="0.25">
      <c r="A3688" s="153">
        <v>3684</v>
      </c>
      <c r="B3688" s="154" t="s">
        <v>4094</v>
      </c>
      <c r="C3688" s="154" t="s">
        <v>294</v>
      </c>
      <c r="D3688" s="154" t="s">
        <v>255</v>
      </c>
      <c r="E3688" s="155">
        <v>42488.544027777774</v>
      </c>
      <c r="F3688" s="156">
        <v>8445</v>
      </c>
      <c r="G3688" s="155" t="s">
        <v>266</v>
      </c>
      <c r="H3688" s="155" t="s">
        <v>321</v>
      </c>
      <c r="I3688" s="157">
        <v>42559</v>
      </c>
      <c r="J3688" s="156">
        <v>7503.38</v>
      </c>
      <c r="K3688" s="167">
        <v>1</v>
      </c>
    </row>
    <row r="3689" spans="1:11" x14ac:dyDescent="0.25">
      <c r="A3689" s="153">
        <v>3685</v>
      </c>
      <c r="B3689" s="154" t="s">
        <v>4095</v>
      </c>
      <c r="C3689" s="154" t="s">
        <v>294</v>
      </c>
      <c r="D3689" s="154" t="s">
        <v>255</v>
      </c>
      <c r="E3689" s="155">
        <v>42488.598379629628</v>
      </c>
      <c r="F3689" s="156">
        <v>8850</v>
      </c>
      <c r="G3689" s="155" t="s">
        <v>263</v>
      </c>
      <c r="H3689" s="155" t="s">
        <v>321</v>
      </c>
      <c r="I3689" s="157" t="s">
        <v>253</v>
      </c>
      <c r="J3689" s="156">
        <v>0</v>
      </c>
      <c r="K3689" s="167">
        <v>0</v>
      </c>
    </row>
    <row r="3690" spans="1:11" x14ac:dyDescent="0.25">
      <c r="A3690" s="153">
        <v>3686</v>
      </c>
      <c r="B3690" s="154" t="s">
        <v>4096</v>
      </c>
      <c r="C3690" s="154" t="s">
        <v>254</v>
      </c>
      <c r="D3690" s="154" t="s">
        <v>255</v>
      </c>
      <c r="E3690" s="155">
        <v>42488.686296296299</v>
      </c>
      <c r="F3690" s="156">
        <v>16575</v>
      </c>
      <c r="G3690" s="155" t="s">
        <v>272</v>
      </c>
      <c r="H3690" s="155" t="s">
        <v>324</v>
      </c>
      <c r="I3690" s="157">
        <v>42578</v>
      </c>
      <c r="J3690" s="156">
        <v>14726.89</v>
      </c>
      <c r="K3690" s="167">
        <v>1</v>
      </c>
    </row>
    <row r="3691" spans="1:11" x14ac:dyDescent="0.25">
      <c r="A3691" s="153">
        <v>3687</v>
      </c>
      <c r="B3691" s="154" t="s">
        <v>253</v>
      </c>
      <c r="C3691" s="154" t="s">
        <v>254</v>
      </c>
      <c r="D3691" s="154" t="s">
        <v>255</v>
      </c>
      <c r="E3691" s="155">
        <v>42488.692418981482</v>
      </c>
      <c r="F3691" s="156">
        <v>6035</v>
      </c>
      <c r="G3691" s="155" t="s">
        <v>272</v>
      </c>
      <c r="H3691" s="155" t="s">
        <v>324</v>
      </c>
      <c r="I3691" s="157">
        <v>42545</v>
      </c>
      <c r="J3691" s="156">
        <v>5362.1</v>
      </c>
      <c r="K3691" s="167">
        <v>1</v>
      </c>
    </row>
    <row r="3692" spans="1:11" x14ac:dyDescent="0.25">
      <c r="A3692" s="153">
        <v>3688</v>
      </c>
      <c r="B3692" s="154" t="s">
        <v>253</v>
      </c>
      <c r="C3692" s="154" t="s">
        <v>254</v>
      </c>
      <c r="D3692" s="154" t="s">
        <v>255</v>
      </c>
      <c r="E3692" s="155" t="s">
        <v>253</v>
      </c>
      <c r="F3692" s="156" t="s">
        <v>253</v>
      </c>
      <c r="G3692" s="155" t="s">
        <v>253</v>
      </c>
      <c r="H3692" s="155" t="s">
        <v>253</v>
      </c>
      <c r="I3692" s="157" t="s">
        <v>253</v>
      </c>
      <c r="J3692" s="156" t="s">
        <v>253</v>
      </c>
      <c r="K3692" s="167" t="s">
        <v>253</v>
      </c>
    </row>
    <row r="3693" spans="1:11" x14ac:dyDescent="0.25">
      <c r="A3693" s="153">
        <v>3689</v>
      </c>
      <c r="B3693" s="154" t="s">
        <v>4097</v>
      </c>
      <c r="C3693" s="154" t="s">
        <v>260</v>
      </c>
      <c r="D3693" s="154" t="s">
        <v>255</v>
      </c>
      <c r="E3693" s="155">
        <v>42489.500034722223</v>
      </c>
      <c r="F3693" s="156">
        <v>8925</v>
      </c>
      <c r="G3693" s="155" t="s">
        <v>266</v>
      </c>
      <c r="H3693" s="155" t="s">
        <v>324</v>
      </c>
      <c r="I3693" s="157">
        <v>42506</v>
      </c>
      <c r="J3693" s="156">
        <v>7929.86</v>
      </c>
      <c r="K3693" s="167">
        <v>1</v>
      </c>
    </row>
    <row r="3694" spans="1:11" x14ac:dyDescent="0.25">
      <c r="A3694" s="153">
        <v>3690</v>
      </c>
      <c r="B3694" s="154" t="s">
        <v>4098</v>
      </c>
      <c r="C3694" s="154" t="s">
        <v>276</v>
      </c>
      <c r="D3694" s="154" t="s">
        <v>255</v>
      </c>
      <c r="E3694" s="155">
        <v>42489.503321759257</v>
      </c>
      <c r="F3694" s="156">
        <v>6975</v>
      </c>
      <c r="G3694" s="155" t="s">
        <v>272</v>
      </c>
      <c r="H3694" s="155" t="s">
        <v>320</v>
      </c>
      <c r="I3694" s="157">
        <v>42495</v>
      </c>
      <c r="J3694" s="156">
        <v>6197.29</v>
      </c>
      <c r="K3694" s="167">
        <v>1</v>
      </c>
    </row>
    <row r="3695" spans="1:11" x14ac:dyDescent="0.25">
      <c r="A3695" s="153">
        <v>3691</v>
      </c>
      <c r="B3695" s="154" t="s">
        <v>3978</v>
      </c>
      <c r="C3695" s="154" t="s">
        <v>254</v>
      </c>
      <c r="D3695" s="154" t="s">
        <v>255</v>
      </c>
      <c r="E3695" s="155">
        <v>42489.614652777775</v>
      </c>
      <c r="F3695" s="156">
        <v>65250</v>
      </c>
      <c r="G3695" s="155" t="s">
        <v>279</v>
      </c>
      <c r="H3695" s="155" t="s">
        <v>297</v>
      </c>
      <c r="I3695" s="157">
        <v>42501</v>
      </c>
      <c r="J3695" s="156">
        <v>57974.63</v>
      </c>
      <c r="K3695" s="167">
        <v>1</v>
      </c>
    </row>
    <row r="3696" spans="1:11" x14ac:dyDescent="0.25">
      <c r="A3696" s="153">
        <v>3692</v>
      </c>
      <c r="B3696" s="154" t="s">
        <v>4099</v>
      </c>
      <c r="C3696" s="154" t="s">
        <v>294</v>
      </c>
      <c r="D3696" s="154" t="s">
        <v>255</v>
      </c>
      <c r="E3696" s="155">
        <v>42489.618379629632</v>
      </c>
      <c r="F3696" s="156">
        <v>11775</v>
      </c>
      <c r="G3696" s="155" t="s">
        <v>279</v>
      </c>
      <c r="H3696" s="155" t="s">
        <v>324</v>
      </c>
      <c r="I3696" s="157">
        <v>42501</v>
      </c>
      <c r="J3696" s="156">
        <v>10462.09</v>
      </c>
      <c r="K3696" s="167">
        <v>1</v>
      </c>
    </row>
    <row r="3697" spans="1:11" x14ac:dyDescent="0.25">
      <c r="A3697" s="153">
        <v>3693</v>
      </c>
      <c r="B3697" s="154" t="s">
        <v>4100</v>
      </c>
      <c r="C3697" s="154" t="s">
        <v>276</v>
      </c>
      <c r="D3697" s="154" t="s">
        <v>255</v>
      </c>
      <c r="E3697" s="155">
        <v>42489.658333333333</v>
      </c>
      <c r="F3697" s="156">
        <v>21375</v>
      </c>
      <c r="G3697" s="155" t="s">
        <v>279</v>
      </c>
      <c r="H3697" s="155" t="s">
        <v>324</v>
      </c>
      <c r="I3697" s="157">
        <v>42501</v>
      </c>
      <c r="J3697" s="156">
        <v>18991.689999999999</v>
      </c>
      <c r="K3697" s="167">
        <v>1</v>
      </c>
    </row>
    <row r="3698" spans="1:11" x14ac:dyDescent="0.25">
      <c r="A3698" s="153">
        <v>3694</v>
      </c>
      <c r="B3698" s="154" t="s">
        <v>4101</v>
      </c>
      <c r="C3698" s="154" t="s">
        <v>260</v>
      </c>
      <c r="D3698" s="154" t="s">
        <v>255</v>
      </c>
      <c r="E3698" s="155">
        <v>42492.406886574077</v>
      </c>
      <c r="F3698" s="156">
        <v>6935</v>
      </c>
      <c r="G3698" s="155" t="s">
        <v>256</v>
      </c>
      <c r="H3698" s="155" t="s">
        <v>297</v>
      </c>
      <c r="I3698" s="157">
        <v>42499</v>
      </c>
      <c r="J3698" s="156">
        <v>6508.49</v>
      </c>
      <c r="K3698" s="167">
        <v>1</v>
      </c>
    </row>
    <row r="3699" spans="1:11" x14ac:dyDescent="0.25">
      <c r="A3699" s="153">
        <v>3695</v>
      </c>
      <c r="B3699" s="154" t="s">
        <v>4102</v>
      </c>
      <c r="C3699" s="154" t="s">
        <v>260</v>
      </c>
      <c r="D3699" s="154" t="s">
        <v>255</v>
      </c>
      <c r="E3699" s="155">
        <v>42492.411990740744</v>
      </c>
      <c r="F3699" s="156">
        <v>9525</v>
      </c>
      <c r="G3699" s="155" t="s">
        <v>274</v>
      </c>
      <c r="H3699" s="155" t="s">
        <v>304</v>
      </c>
      <c r="I3699" s="157">
        <v>42510</v>
      </c>
      <c r="J3699" s="156">
        <v>8939.2099999999991</v>
      </c>
      <c r="K3699" s="167">
        <v>1</v>
      </c>
    </row>
    <row r="3700" spans="1:11" x14ac:dyDescent="0.25">
      <c r="A3700" s="153">
        <v>3696</v>
      </c>
      <c r="B3700" s="154" t="s">
        <v>4103</v>
      </c>
      <c r="C3700" s="154" t="s">
        <v>294</v>
      </c>
      <c r="D3700" s="154" t="s">
        <v>255</v>
      </c>
      <c r="E3700" s="155">
        <v>42492.430474537039</v>
      </c>
      <c r="F3700" s="156">
        <v>5525</v>
      </c>
      <c r="G3700" s="155" t="s">
        <v>272</v>
      </c>
      <c r="H3700" s="155" t="s">
        <v>304</v>
      </c>
      <c r="I3700" s="157">
        <v>42508</v>
      </c>
      <c r="J3700" s="156">
        <v>4908.97</v>
      </c>
      <c r="K3700" s="167">
        <v>1</v>
      </c>
    </row>
    <row r="3701" spans="1:11" x14ac:dyDescent="0.25">
      <c r="A3701" s="153">
        <v>3697</v>
      </c>
      <c r="B3701" s="154" t="s">
        <v>4104</v>
      </c>
      <c r="C3701" s="154" t="s">
        <v>276</v>
      </c>
      <c r="D3701" s="154" t="s">
        <v>255</v>
      </c>
      <c r="E3701" s="155">
        <v>42492.696631944447</v>
      </c>
      <c r="F3701" s="156">
        <v>3825</v>
      </c>
      <c r="G3701" s="155" t="s">
        <v>272</v>
      </c>
      <c r="H3701" s="155" t="s">
        <v>253</v>
      </c>
      <c r="I3701" s="157">
        <v>42501</v>
      </c>
      <c r="J3701" s="156">
        <v>3398.52</v>
      </c>
      <c r="K3701" s="167">
        <v>1</v>
      </c>
    </row>
    <row r="3702" spans="1:11" x14ac:dyDescent="0.25">
      <c r="A3702" s="153">
        <v>3698</v>
      </c>
      <c r="B3702" s="154" t="s">
        <v>4105</v>
      </c>
      <c r="C3702" s="154" t="s">
        <v>260</v>
      </c>
      <c r="D3702" s="154" t="s">
        <v>255</v>
      </c>
      <c r="E3702" s="155">
        <v>42493.44730324074</v>
      </c>
      <c r="F3702" s="156">
        <v>11850</v>
      </c>
      <c r="G3702" s="155" t="s">
        <v>282</v>
      </c>
      <c r="H3702" s="155" t="s">
        <v>324</v>
      </c>
      <c r="I3702" s="157">
        <v>42499</v>
      </c>
      <c r="J3702" s="156">
        <v>11121.22</v>
      </c>
      <c r="K3702" s="167">
        <v>1.06</v>
      </c>
    </row>
    <row r="3703" spans="1:11" x14ac:dyDescent="0.25">
      <c r="A3703" s="153">
        <v>3699</v>
      </c>
      <c r="B3703" s="154" t="s">
        <v>4106</v>
      </c>
      <c r="C3703" s="154" t="s">
        <v>294</v>
      </c>
      <c r="D3703" s="154" t="s">
        <v>255</v>
      </c>
      <c r="E3703" s="155">
        <v>42493.454675925925</v>
      </c>
      <c r="F3703" s="156">
        <v>12825</v>
      </c>
      <c r="G3703" s="155" t="s">
        <v>272</v>
      </c>
      <c r="H3703" s="155" t="s">
        <v>304</v>
      </c>
      <c r="I3703" s="157">
        <v>42495</v>
      </c>
      <c r="J3703" s="156">
        <v>11395.01</v>
      </c>
      <c r="K3703" s="167">
        <v>1</v>
      </c>
    </row>
    <row r="3704" spans="1:11" x14ac:dyDescent="0.25">
      <c r="A3704" s="153">
        <v>3700</v>
      </c>
      <c r="B3704" s="154" t="s">
        <v>4107</v>
      </c>
      <c r="C3704" s="154" t="s">
        <v>276</v>
      </c>
      <c r="D3704" s="154" t="s">
        <v>255</v>
      </c>
      <c r="E3704" s="155">
        <v>42495.587777777779</v>
      </c>
      <c r="F3704" s="156">
        <v>2550</v>
      </c>
      <c r="G3704" s="155" t="s">
        <v>272</v>
      </c>
      <c r="H3704" s="155" t="s">
        <v>316</v>
      </c>
      <c r="I3704" s="157">
        <v>42500</v>
      </c>
      <c r="J3704" s="156">
        <v>2265.6799999999998</v>
      </c>
      <c r="K3704" s="167">
        <v>1</v>
      </c>
    </row>
    <row r="3705" spans="1:11" x14ac:dyDescent="0.25">
      <c r="A3705" s="153">
        <v>3701</v>
      </c>
      <c r="B3705" s="154" t="s">
        <v>4108</v>
      </c>
      <c r="C3705" s="154" t="s">
        <v>276</v>
      </c>
      <c r="D3705" s="154" t="s">
        <v>255</v>
      </c>
      <c r="E3705" s="155">
        <v>42495.592013888891</v>
      </c>
      <c r="F3705" s="156">
        <v>2847.5</v>
      </c>
      <c r="G3705" s="155" t="s">
        <v>272</v>
      </c>
      <c r="H3705" s="155" t="s">
        <v>316</v>
      </c>
      <c r="I3705" s="157">
        <v>42500</v>
      </c>
      <c r="J3705" s="156">
        <v>2530</v>
      </c>
      <c r="K3705" s="167">
        <v>1</v>
      </c>
    </row>
    <row r="3706" spans="1:11" x14ac:dyDescent="0.25">
      <c r="A3706" s="153">
        <v>3702</v>
      </c>
      <c r="B3706" s="154" t="s">
        <v>4109</v>
      </c>
      <c r="C3706" s="154" t="s">
        <v>294</v>
      </c>
      <c r="D3706" s="154" t="s">
        <v>255</v>
      </c>
      <c r="E3706" s="155">
        <v>42495.595520833333</v>
      </c>
      <c r="F3706" s="156">
        <v>17775</v>
      </c>
      <c r="G3706" s="155" t="s">
        <v>272</v>
      </c>
      <c r="H3706" s="155" t="s">
        <v>316</v>
      </c>
      <c r="I3706" s="157">
        <v>42524</v>
      </c>
      <c r="J3706" s="156">
        <v>15793.09</v>
      </c>
      <c r="K3706" s="167">
        <v>1</v>
      </c>
    </row>
    <row r="3707" spans="1:11" x14ac:dyDescent="0.25">
      <c r="A3707" s="153">
        <v>3703</v>
      </c>
      <c r="B3707" s="154" t="s">
        <v>4110</v>
      </c>
      <c r="C3707" s="154" t="s">
        <v>294</v>
      </c>
      <c r="D3707" s="154" t="s">
        <v>255</v>
      </c>
      <c r="E3707" s="155">
        <v>42495.600069444445</v>
      </c>
      <c r="F3707" s="156">
        <v>8475</v>
      </c>
      <c r="G3707" s="155" t="s">
        <v>266</v>
      </c>
      <c r="H3707" s="155" t="s">
        <v>300</v>
      </c>
      <c r="I3707" s="157">
        <v>42529</v>
      </c>
      <c r="J3707" s="156">
        <v>7530.03</v>
      </c>
      <c r="K3707" s="167">
        <v>1</v>
      </c>
    </row>
    <row r="3708" spans="1:11" x14ac:dyDescent="0.25">
      <c r="A3708" s="153">
        <v>3704</v>
      </c>
      <c r="B3708" s="154" t="s">
        <v>4111</v>
      </c>
      <c r="C3708" s="154" t="s">
        <v>260</v>
      </c>
      <c r="D3708" s="154" t="s">
        <v>255</v>
      </c>
      <c r="E3708" s="155">
        <v>42496.709305555552</v>
      </c>
      <c r="F3708" s="156">
        <v>7425</v>
      </c>
      <c r="G3708" s="155" t="s">
        <v>272</v>
      </c>
      <c r="H3708" s="155" t="s">
        <v>323</v>
      </c>
      <c r="I3708" s="157">
        <v>42500</v>
      </c>
      <c r="J3708" s="156">
        <v>6597.11</v>
      </c>
      <c r="K3708" s="167">
        <v>1</v>
      </c>
    </row>
    <row r="3709" spans="1:11" x14ac:dyDescent="0.25">
      <c r="A3709" s="153">
        <v>3705</v>
      </c>
      <c r="B3709" s="154" t="s">
        <v>4112</v>
      </c>
      <c r="C3709" s="154" t="s">
        <v>294</v>
      </c>
      <c r="D3709" s="154" t="s">
        <v>255</v>
      </c>
      <c r="E3709" s="155">
        <v>42496.712361111109</v>
      </c>
      <c r="F3709" s="156">
        <v>1402.5</v>
      </c>
      <c r="G3709" s="155" t="s">
        <v>272</v>
      </c>
      <c r="H3709" s="155" t="s">
        <v>304</v>
      </c>
      <c r="I3709" s="157">
        <v>42500</v>
      </c>
      <c r="J3709" s="156">
        <v>1246.1199999999999</v>
      </c>
      <c r="K3709" s="167">
        <v>1</v>
      </c>
    </row>
    <row r="3710" spans="1:11" x14ac:dyDescent="0.25">
      <c r="A3710" s="153">
        <v>3706</v>
      </c>
      <c r="B3710" s="154" t="s">
        <v>4113</v>
      </c>
      <c r="C3710" s="154" t="s">
        <v>294</v>
      </c>
      <c r="D3710" s="154" t="s">
        <v>255</v>
      </c>
      <c r="E3710" s="155">
        <v>42496.716226851851</v>
      </c>
      <c r="F3710" s="156">
        <v>4462.5</v>
      </c>
      <c r="G3710" s="155" t="s">
        <v>272</v>
      </c>
      <c r="H3710" s="155" t="s">
        <v>304</v>
      </c>
      <c r="I3710" s="157">
        <v>42545</v>
      </c>
      <c r="J3710" s="156">
        <v>3964.93</v>
      </c>
      <c r="K3710" s="167">
        <v>1</v>
      </c>
    </row>
    <row r="3711" spans="1:11" x14ac:dyDescent="0.25">
      <c r="A3711" s="153">
        <v>3707</v>
      </c>
      <c r="B3711" s="154" t="s">
        <v>4114</v>
      </c>
      <c r="C3711" s="154" t="s">
        <v>260</v>
      </c>
      <c r="D3711" s="154" t="s">
        <v>255</v>
      </c>
      <c r="E3711" s="155">
        <v>42499.56890046296</v>
      </c>
      <c r="F3711" s="156">
        <v>29400</v>
      </c>
      <c r="G3711" s="155" t="s">
        <v>272</v>
      </c>
      <c r="H3711" s="155" t="s">
        <v>337</v>
      </c>
      <c r="I3711" s="157">
        <v>42510</v>
      </c>
      <c r="J3711" s="156">
        <v>26121.9</v>
      </c>
      <c r="K3711" s="167">
        <v>1</v>
      </c>
    </row>
    <row r="3712" spans="1:11" x14ac:dyDescent="0.25">
      <c r="A3712" s="153">
        <v>3708</v>
      </c>
      <c r="B3712" s="154" t="s">
        <v>4115</v>
      </c>
      <c r="C3712" s="154" t="s">
        <v>294</v>
      </c>
      <c r="D3712" s="154" t="s">
        <v>255</v>
      </c>
      <c r="E3712" s="155">
        <v>42499.573460648149</v>
      </c>
      <c r="F3712" s="156">
        <v>8975</v>
      </c>
      <c r="G3712" s="155" t="s">
        <v>272</v>
      </c>
      <c r="H3712" s="155" t="s">
        <v>304</v>
      </c>
      <c r="I3712" s="157">
        <v>42510</v>
      </c>
      <c r="J3712" s="156">
        <v>8975</v>
      </c>
      <c r="K3712" s="167">
        <v>1.1299999999999999</v>
      </c>
    </row>
    <row r="3713" spans="1:11" x14ac:dyDescent="0.25">
      <c r="A3713" s="153">
        <v>3709</v>
      </c>
      <c r="B3713" s="154" t="s">
        <v>4116</v>
      </c>
      <c r="C3713" s="154" t="s">
        <v>276</v>
      </c>
      <c r="D3713" s="154" t="s">
        <v>255</v>
      </c>
      <c r="E3713" s="155">
        <v>42499.587557870371</v>
      </c>
      <c r="F3713" s="156">
        <v>25725</v>
      </c>
      <c r="G3713" s="155" t="s">
        <v>263</v>
      </c>
      <c r="H3713" s="155" t="s">
        <v>304</v>
      </c>
      <c r="I3713" s="157">
        <v>42537</v>
      </c>
      <c r="J3713" s="156">
        <v>23628.400000000001</v>
      </c>
      <c r="K3713" s="167">
        <v>1.03</v>
      </c>
    </row>
    <row r="3714" spans="1:11" x14ac:dyDescent="0.25">
      <c r="A3714" s="153">
        <v>3710</v>
      </c>
      <c r="B3714" s="154" t="s">
        <v>4117</v>
      </c>
      <c r="C3714" s="154" t="s">
        <v>294</v>
      </c>
      <c r="D3714" s="154" t="s">
        <v>255</v>
      </c>
      <c r="E3714" s="155">
        <v>42499.592048611114</v>
      </c>
      <c r="F3714" s="156">
        <v>20325</v>
      </c>
      <c r="G3714" s="155" t="s">
        <v>263</v>
      </c>
      <c r="H3714" s="155" t="s">
        <v>304</v>
      </c>
      <c r="I3714" s="157">
        <v>42537</v>
      </c>
      <c r="J3714" s="156">
        <v>18668.509999999998</v>
      </c>
      <c r="K3714" s="167">
        <v>1.03</v>
      </c>
    </row>
    <row r="3715" spans="1:11" x14ac:dyDescent="0.25">
      <c r="A3715" s="153">
        <v>3711</v>
      </c>
      <c r="B3715" s="154" t="s">
        <v>4118</v>
      </c>
      <c r="C3715" s="154" t="s">
        <v>260</v>
      </c>
      <c r="D3715" s="154" t="s">
        <v>255</v>
      </c>
      <c r="E3715" s="155">
        <v>42499.598634259259</v>
      </c>
      <c r="F3715" s="156">
        <v>13275</v>
      </c>
      <c r="G3715" s="155" t="s">
        <v>263</v>
      </c>
      <c r="H3715" s="155" t="s">
        <v>304</v>
      </c>
      <c r="I3715" s="157">
        <v>42537</v>
      </c>
      <c r="J3715" s="156">
        <v>12193.09</v>
      </c>
      <c r="K3715" s="167">
        <v>1.03</v>
      </c>
    </row>
    <row r="3716" spans="1:11" x14ac:dyDescent="0.25">
      <c r="A3716" s="153">
        <v>3712</v>
      </c>
      <c r="B3716" s="154" t="s">
        <v>4119</v>
      </c>
      <c r="C3716" s="154" t="s">
        <v>260</v>
      </c>
      <c r="D3716" s="154" t="s">
        <v>255</v>
      </c>
      <c r="E3716" s="155">
        <v>42501.638425925928</v>
      </c>
      <c r="F3716" s="156">
        <v>22125</v>
      </c>
      <c r="G3716" s="155" t="s">
        <v>335</v>
      </c>
      <c r="H3716" s="155" t="s">
        <v>324</v>
      </c>
      <c r="I3716" s="157">
        <v>42508</v>
      </c>
      <c r="J3716" s="156">
        <v>20764.310000000001</v>
      </c>
      <c r="K3716" s="167">
        <v>1</v>
      </c>
    </row>
    <row r="3717" spans="1:11" x14ac:dyDescent="0.25">
      <c r="A3717" s="153">
        <v>3713</v>
      </c>
      <c r="B3717" s="154" t="s">
        <v>4120</v>
      </c>
      <c r="C3717" s="154" t="s">
        <v>294</v>
      </c>
      <c r="D3717" s="154" t="s">
        <v>255</v>
      </c>
      <c r="E3717" s="155">
        <v>42501.662129629629</v>
      </c>
      <c r="F3717" s="156">
        <v>16125</v>
      </c>
      <c r="G3717" s="155" t="s">
        <v>272</v>
      </c>
      <c r="H3717" s="155" t="s">
        <v>304</v>
      </c>
      <c r="I3717" s="157">
        <v>42509</v>
      </c>
      <c r="J3717" s="156">
        <v>14327.06</v>
      </c>
      <c r="K3717" s="167">
        <v>1</v>
      </c>
    </row>
    <row r="3718" spans="1:11" x14ac:dyDescent="0.25">
      <c r="A3718" s="153">
        <v>3714</v>
      </c>
      <c r="B3718" s="154" t="s">
        <v>4121</v>
      </c>
      <c r="C3718" s="154" t="s">
        <v>260</v>
      </c>
      <c r="D3718" s="154" t="s">
        <v>255</v>
      </c>
      <c r="E3718" s="155">
        <v>42503.418425925927</v>
      </c>
      <c r="F3718" s="156">
        <v>9675</v>
      </c>
      <c r="G3718" s="155" t="s">
        <v>263</v>
      </c>
      <c r="H3718" s="155" t="s">
        <v>304</v>
      </c>
      <c r="I3718" s="157" t="s">
        <v>253</v>
      </c>
      <c r="J3718" s="156">
        <v>0</v>
      </c>
      <c r="K3718" s="167">
        <v>0</v>
      </c>
    </row>
    <row r="3719" spans="1:11" x14ac:dyDescent="0.25">
      <c r="A3719" s="153">
        <v>3715</v>
      </c>
      <c r="B3719" s="154" t="s">
        <v>4122</v>
      </c>
      <c r="C3719" s="154" t="s">
        <v>294</v>
      </c>
      <c r="D3719" s="154" t="s">
        <v>255</v>
      </c>
      <c r="E3719" s="155">
        <v>42503.422858796293</v>
      </c>
      <c r="F3719" s="156">
        <v>1275</v>
      </c>
      <c r="G3719" s="155" t="s">
        <v>272</v>
      </c>
      <c r="H3719" s="155" t="s">
        <v>304</v>
      </c>
      <c r="I3719" s="157">
        <v>42508</v>
      </c>
      <c r="J3719" s="156">
        <v>1275</v>
      </c>
      <c r="K3719" s="167">
        <v>1.1299999999999999</v>
      </c>
    </row>
    <row r="3720" spans="1:11" x14ac:dyDescent="0.25">
      <c r="A3720" s="153">
        <v>3716</v>
      </c>
      <c r="B3720" s="154" t="s">
        <v>4123</v>
      </c>
      <c r="C3720" s="154" t="s">
        <v>276</v>
      </c>
      <c r="D3720" s="154" t="s">
        <v>255</v>
      </c>
      <c r="E3720" s="155">
        <v>42503.562650462962</v>
      </c>
      <c r="F3720" s="156">
        <v>9225</v>
      </c>
      <c r="G3720" s="155" t="s">
        <v>335</v>
      </c>
      <c r="H3720" s="155" t="s">
        <v>304</v>
      </c>
      <c r="I3720" s="157">
        <v>42508</v>
      </c>
      <c r="J3720" s="156">
        <v>8657.66</v>
      </c>
      <c r="K3720" s="167">
        <v>1</v>
      </c>
    </row>
    <row r="3721" spans="1:11" x14ac:dyDescent="0.25">
      <c r="A3721" s="153">
        <v>3717</v>
      </c>
      <c r="B3721" s="154" t="s">
        <v>4124</v>
      </c>
      <c r="C3721" s="154" t="s">
        <v>260</v>
      </c>
      <c r="D3721" s="154" t="s">
        <v>255</v>
      </c>
      <c r="E3721" s="155">
        <v>42507.621446759258</v>
      </c>
      <c r="F3721" s="156">
        <v>7650</v>
      </c>
      <c r="G3721" s="155" t="s">
        <v>258</v>
      </c>
      <c r="H3721" s="155" t="s">
        <v>304</v>
      </c>
      <c r="I3721" s="157">
        <v>42514</v>
      </c>
      <c r="J3721" s="156">
        <v>6797.03</v>
      </c>
      <c r="K3721" s="167">
        <v>1</v>
      </c>
    </row>
    <row r="3722" spans="1:11" x14ac:dyDescent="0.25">
      <c r="A3722" s="153">
        <v>3718</v>
      </c>
      <c r="B3722" s="154" t="s">
        <v>4125</v>
      </c>
      <c r="C3722" s="154" t="s">
        <v>260</v>
      </c>
      <c r="D3722" s="154" t="s">
        <v>255</v>
      </c>
      <c r="E3722" s="155">
        <v>42507.627557870372</v>
      </c>
      <c r="F3722" s="156">
        <v>15750</v>
      </c>
      <c r="G3722" s="155" t="s">
        <v>263</v>
      </c>
      <c r="H3722" s="155" t="s">
        <v>297</v>
      </c>
      <c r="I3722" s="157" t="s">
        <v>253</v>
      </c>
      <c r="J3722" s="156">
        <v>0</v>
      </c>
      <c r="K3722" s="167">
        <v>0</v>
      </c>
    </row>
    <row r="3723" spans="1:11" x14ac:dyDescent="0.25">
      <c r="A3723" s="153">
        <v>3719</v>
      </c>
      <c r="B3723" s="154" t="s">
        <v>4126</v>
      </c>
      <c r="C3723" s="154" t="s">
        <v>260</v>
      </c>
      <c r="D3723" s="154" t="s">
        <v>255</v>
      </c>
      <c r="E3723" s="155">
        <v>42507.632511574076</v>
      </c>
      <c r="F3723" s="156">
        <v>51075</v>
      </c>
      <c r="G3723" s="155" t="s">
        <v>272</v>
      </c>
      <c r="H3723" s="155" t="s">
        <v>297</v>
      </c>
      <c r="I3723" s="157">
        <v>42550</v>
      </c>
      <c r="J3723" s="156">
        <v>45380.14</v>
      </c>
      <c r="K3723" s="167">
        <v>1</v>
      </c>
    </row>
    <row r="3724" spans="1:11" x14ac:dyDescent="0.25">
      <c r="A3724" s="153">
        <v>3720</v>
      </c>
      <c r="B3724" s="154" t="s">
        <v>4127</v>
      </c>
      <c r="C3724" s="154" t="s">
        <v>260</v>
      </c>
      <c r="D3724" s="154" t="s">
        <v>255</v>
      </c>
      <c r="E3724" s="155">
        <v>42510.569386574076</v>
      </c>
      <c r="F3724" s="156">
        <v>25125</v>
      </c>
      <c r="G3724" s="155" t="s">
        <v>284</v>
      </c>
      <c r="H3724" s="155" t="s">
        <v>297</v>
      </c>
      <c r="I3724" s="157">
        <v>42580</v>
      </c>
      <c r="J3724" s="156">
        <v>22323.56</v>
      </c>
      <c r="K3724" s="167">
        <v>1</v>
      </c>
    </row>
    <row r="3725" spans="1:11" x14ac:dyDescent="0.25">
      <c r="A3725" s="153">
        <v>3721</v>
      </c>
      <c r="B3725" s="154" t="s">
        <v>253</v>
      </c>
      <c r="C3725" s="154" t="s">
        <v>254</v>
      </c>
      <c r="D3725" s="154" t="s">
        <v>255</v>
      </c>
      <c r="E3725" s="155">
        <v>42510.576423611114</v>
      </c>
      <c r="F3725" s="156">
        <v>58650</v>
      </c>
      <c r="G3725" s="155" t="s">
        <v>272</v>
      </c>
      <c r="H3725" s="155" t="s">
        <v>315</v>
      </c>
      <c r="I3725" s="157">
        <v>42552</v>
      </c>
      <c r="J3725" s="156">
        <v>52110.52</v>
      </c>
      <c r="K3725" s="167">
        <v>1</v>
      </c>
    </row>
    <row r="3726" spans="1:11" x14ac:dyDescent="0.25">
      <c r="A3726" s="153">
        <v>3722</v>
      </c>
      <c r="B3726" s="154" t="s">
        <v>253</v>
      </c>
      <c r="C3726" s="154" t="s">
        <v>254</v>
      </c>
      <c r="D3726" s="154" t="s">
        <v>255</v>
      </c>
      <c r="E3726" s="155">
        <v>42510.581655092596</v>
      </c>
      <c r="F3726" s="156">
        <v>10575</v>
      </c>
      <c r="G3726" s="155" t="s">
        <v>272</v>
      </c>
      <c r="H3726" s="155" t="s">
        <v>304</v>
      </c>
      <c r="I3726" s="157">
        <v>42549</v>
      </c>
      <c r="J3726" s="156">
        <v>9395.89</v>
      </c>
      <c r="K3726" s="167">
        <v>1</v>
      </c>
    </row>
    <row r="3727" spans="1:11" x14ac:dyDescent="0.25">
      <c r="A3727" s="153">
        <v>3723</v>
      </c>
      <c r="B3727" s="154" t="s">
        <v>4128</v>
      </c>
      <c r="C3727" s="154" t="s">
        <v>260</v>
      </c>
      <c r="D3727" s="154" t="s">
        <v>255</v>
      </c>
      <c r="E3727" s="155">
        <v>42514.466585648152</v>
      </c>
      <c r="F3727" s="156">
        <v>5625</v>
      </c>
      <c r="G3727" s="155" t="s">
        <v>258</v>
      </c>
      <c r="H3727" s="155" t="s">
        <v>297</v>
      </c>
      <c r="I3727" s="157">
        <v>42517</v>
      </c>
      <c r="J3727" s="156">
        <v>4997.8100000000004</v>
      </c>
      <c r="K3727" s="167">
        <v>1</v>
      </c>
    </row>
    <row r="3728" spans="1:11" x14ac:dyDescent="0.25">
      <c r="A3728" s="153">
        <v>3724</v>
      </c>
      <c r="B3728" s="154" t="s">
        <v>4129</v>
      </c>
      <c r="C3728" s="154" t="s">
        <v>260</v>
      </c>
      <c r="D3728" s="154" t="s">
        <v>255</v>
      </c>
      <c r="E3728" s="155">
        <v>42514.471342592595</v>
      </c>
      <c r="F3728" s="156">
        <v>10725</v>
      </c>
      <c r="G3728" s="155" t="s">
        <v>272</v>
      </c>
      <c r="H3728" s="155" t="s">
        <v>304</v>
      </c>
      <c r="I3728" s="157">
        <v>42515</v>
      </c>
      <c r="J3728" s="156">
        <v>9529.17</v>
      </c>
      <c r="K3728" s="167">
        <v>1</v>
      </c>
    </row>
    <row r="3729" spans="1:11" x14ac:dyDescent="0.25">
      <c r="A3729" s="153">
        <v>3725</v>
      </c>
      <c r="B3729" s="154" t="s">
        <v>4130</v>
      </c>
      <c r="C3729" s="154" t="s">
        <v>260</v>
      </c>
      <c r="D3729" s="154" t="s">
        <v>255</v>
      </c>
      <c r="E3729" s="155">
        <v>42514.475914351853</v>
      </c>
      <c r="F3729" s="156">
        <v>20925</v>
      </c>
      <c r="G3729" s="155" t="s">
        <v>268</v>
      </c>
      <c r="H3729" s="155" t="s">
        <v>315</v>
      </c>
      <c r="I3729" s="157">
        <v>42618</v>
      </c>
      <c r="J3729" s="156">
        <v>18591.86</v>
      </c>
      <c r="K3729" s="167">
        <v>1</v>
      </c>
    </row>
    <row r="3730" spans="1:11" x14ac:dyDescent="0.25">
      <c r="A3730" s="153">
        <v>3726</v>
      </c>
      <c r="B3730" s="154" t="s">
        <v>4131</v>
      </c>
      <c r="C3730" s="154" t="s">
        <v>260</v>
      </c>
      <c r="D3730" s="154" t="s">
        <v>255</v>
      </c>
      <c r="E3730" s="155">
        <v>42514.55945601852</v>
      </c>
      <c r="F3730" s="156">
        <v>19350</v>
      </c>
      <c r="G3730" s="155" t="s">
        <v>335</v>
      </c>
      <c r="H3730" s="155" t="s">
        <v>74</v>
      </c>
      <c r="I3730" s="157">
        <v>42521</v>
      </c>
      <c r="J3730" s="156">
        <v>18159.98</v>
      </c>
      <c r="K3730" s="167">
        <v>1</v>
      </c>
    </row>
    <row r="3731" spans="1:11" x14ac:dyDescent="0.25">
      <c r="A3731" s="153">
        <v>3727</v>
      </c>
      <c r="B3731" s="154" t="s">
        <v>253</v>
      </c>
      <c r="C3731" s="154" t="s">
        <v>254</v>
      </c>
      <c r="D3731" s="154" t="s">
        <v>255</v>
      </c>
      <c r="E3731" s="155">
        <v>42515.483564814815</v>
      </c>
      <c r="F3731" s="156">
        <v>6075</v>
      </c>
      <c r="G3731" s="155" t="s">
        <v>263</v>
      </c>
      <c r="H3731" s="155" t="s">
        <v>297</v>
      </c>
      <c r="I3731" s="157" t="s">
        <v>253</v>
      </c>
      <c r="J3731" s="156">
        <v>0</v>
      </c>
      <c r="K3731" s="167">
        <v>0</v>
      </c>
    </row>
    <row r="3732" spans="1:11" x14ac:dyDescent="0.25">
      <c r="A3732" s="153">
        <v>3728</v>
      </c>
      <c r="B3732" s="154" t="s">
        <v>4132</v>
      </c>
      <c r="C3732" s="154" t="s">
        <v>260</v>
      </c>
      <c r="D3732" s="154" t="s">
        <v>255</v>
      </c>
      <c r="E3732" s="155">
        <v>42515.487361111111</v>
      </c>
      <c r="F3732" s="156">
        <v>10050</v>
      </c>
      <c r="G3732" s="155" t="s">
        <v>272</v>
      </c>
      <c r="H3732" s="155" t="s">
        <v>304</v>
      </c>
      <c r="I3732" s="157">
        <v>42549</v>
      </c>
      <c r="J3732" s="156">
        <v>8929.43</v>
      </c>
      <c r="K3732" s="167">
        <v>1</v>
      </c>
    </row>
    <row r="3733" spans="1:11" x14ac:dyDescent="0.25">
      <c r="A3733" s="153">
        <v>3729</v>
      </c>
      <c r="B3733" s="154" t="s">
        <v>253</v>
      </c>
      <c r="C3733" s="154" t="s">
        <v>254</v>
      </c>
      <c r="D3733" s="154" t="s">
        <v>255</v>
      </c>
      <c r="E3733" s="155">
        <v>42515.492997685185</v>
      </c>
      <c r="F3733" s="156">
        <v>9075</v>
      </c>
      <c r="G3733" s="155" t="s">
        <v>266</v>
      </c>
      <c r="H3733" s="155" t="s">
        <v>301</v>
      </c>
      <c r="I3733" s="157">
        <v>42642</v>
      </c>
      <c r="J3733" s="156">
        <v>8063.13</v>
      </c>
      <c r="K3733" s="167">
        <v>1</v>
      </c>
    </row>
    <row r="3734" spans="1:11" x14ac:dyDescent="0.25">
      <c r="A3734" s="153">
        <v>3730</v>
      </c>
      <c r="B3734" s="154" t="s">
        <v>4133</v>
      </c>
      <c r="C3734" s="154" t="s">
        <v>294</v>
      </c>
      <c r="D3734" s="154" t="s">
        <v>255</v>
      </c>
      <c r="E3734" s="155">
        <v>42515.498703703706</v>
      </c>
      <c r="F3734" s="156">
        <v>5775</v>
      </c>
      <c r="G3734" s="155" t="s">
        <v>266</v>
      </c>
      <c r="H3734" s="155" t="s">
        <v>304</v>
      </c>
      <c r="I3734" s="157">
        <v>42544</v>
      </c>
      <c r="J3734" s="156">
        <v>5131.08</v>
      </c>
      <c r="K3734" s="167">
        <v>1</v>
      </c>
    </row>
    <row r="3735" spans="1:11" x14ac:dyDescent="0.25">
      <c r="A3735" s="153">
        <v>3731</v>
      </c>
      <c r="B3735" s="154" t="s">
        <v>4134</v>
      </c>
      <c r="C3735" s="154" t="s">
        <v>260</v>
      </c>
      <c r="D3735" s="154" t="s">
        <v>255</v>
      </c>
      <c r="E3735" s="155">
        <v>42515.675243055557</v>
      </c>
      <c r="F3735" s="156">
        <v>8700</v>
      </c>
      <c r="G3735" s="155" t="s">
        <v>263</v>
      </c>
      <c r="H3735" s="155" t="s">
        <v>304</v>
      </c>
      <c r="I3735" s="157">
        <v>42523</v>
      </c>
      <c r="J3735" s="156">
        <v>7990.95</v>
      </c>
      <c r="K3735" s="167">
        <v>1.03</v>
      </c>
    </row>
    <row r="3736" spans="1:11" x14ac:dyDescent="0.25">
      <c r="A3736" s="153">
        <v>3732</v>
      </c>
      <c r="B3736" s="154" t="s">
        <v>4135</v>
      </c>
      <c r="C3736" s="154" t="s">
        <v>260</v>
      </c>
      <c r="D3736" s="154" t="s">
        <v>255</v>
      </c>
      <c r="E3736" s="155">
        <v>42515.680162037039</v>
      </c>
      <c r="F3736" s="156">
        <v>17575</v>
      </c>
      <c r="G3736" s="155" t="s">
        <v>263</v>
      </c>
      <c r="H3736" s="155" t="s">
        <v>74</v>
      </c>
      <c r="I3736" s="157">
        <v>42523</v>
      </c>
      <c r="J3736" s="156">
        <v>16142.64</v>
      </c>
      <c r="K3736" s="167">
        <v>1.03</v>
      </c>
    </row>
    <row r="3737" spans="1:11" x14ac:dyDescent="0.25">
      <c r="A3737" s="153">
        <v>3733</v>
      </c>
      <c r="B3737" s="154" t="s">
        <v>4136</v>
      </c>
      <c r="C3737" s="154" t="s">
        <v>260</v>
      </c>
      <c r="D3737" s="154" t="s">
        <v>255</v>
      </c>
      <c r="E3737" s="155">
        <v>42521.46534722222</v>
      </c>
      <c r="F3737" s="156">
        <v>11950</v>
      </c>
      <c r="G3737" s="155" t="s">
        <v>261</v>
      </c>
      <c r="H3737" s="155" t="s">
        <v>304</v>
      </c>
      <c r="I3737" s="157">
        <v>42527</v>
      </c>
      <c r="J3737" s="156">
        <v>10617.58</v>
      </c>
      <c r="K3737" s="167">
        <v>1</v>
      </c>
    </row>
    <row r="3738" spans="1:11" x14ac:dyDescent="0.25">
      <c r="A3738" s="153">
        <v>3734</v>
      </c>
      <c r="B3738" s="154" t="s">
        <v>4137</v>
      </c>
      <c r="C3738" s="154" t="s">
        <v>260</v>
      </c>
      <c r="D3738" s="154" t="s">
        <v>255</v>
      </c>
      <c r="E3738" s="155">
        <v>42521.471493055556</v>
      </c>
      <c r="F3738" s="156">
        <v>14475</v>
      </c>
      <c r="G3738" s="155" t="s">
        <v>266</v>
      </c>
      <c r="H3738" s="155" t="s">
        <v>10</v>
      </c>
      <c r="I3738" s="157">
        <v>42544</v>
      </c>
      <c r="J3738" s="156">
        <v>12861.03</v>
      </c>
      <c r="K3738" s="167">
        <v>1</v>
      </c>
    </row>
    <row r="3739" spans="1:11" x14ac:dyDescent="0.25">
      <c r="A3739" s="153">
        <v>3735</v>
      </c>
      <c r="B3739" s="154" t="s">
        <v>4138</v>
      </c>
      <c r="C3739" s="154" t="s">
        <v>260</v>
      </c>
      <c r="D3739" s="154" t="s">
        <v>255</v>
      </c>
      <c r="E3739" s="155">
        <v>42521.475624999999</v>
      </c>
      <c r="F3739" s="156">
        <v>8250</v>
      </c>
      <c r="G3739" s="155" t="s">
        <v>263</v>
      </c>
      <c r="H3739" s="155" t="s">
        <v>315</v>
      </c>
      <c r="I3739" s="157">
        <v>42635</v>
      </c>
      <c r="J3739" s="156">
        <v>7577.63</v>
      </c>
      <c r="K3739" s="167">
        <v>1.03</v>
      </c>
    </row>
    <row r="3740" spans="1:11" x14ac:dyDescent="0.25">
      <c r="A3740" s="153">
        <v>3736</v>
      </c>
      <c r="B3740" s="154" t="s">
        <v>4139</v>
      </c>
      <c r="C3740" s="154" t="s">
        <v>294</v>
      </c>
      <c r="D3740" s="154" t="s">
        <v>255</v>
      </c>
      <c r="E3740" s="155">
        <v>42521.48028935185</v>
      </c>
      <c r="F3740" s="156">
        <v>3975</v>
      </c>
      <c r="G3740" s="155" t="s">
        <v>272</v>
      </c>
      <c r="H3740" s="155" t="s">
        <v>297</v>
      </c>
      <c r="I3740" s="157">
        <v>42545</v>
      </c>
      <c r="J3740" s="156">
        <v>3531.79</v>
      </c>
      <c r="K3740" s="167">
        <v>1</v>
      </c>
    </row>
    <row r="3741" spans="1:11" x14ac:dyDescent="0.25">
      <c r="A3741" s="153">
        <v>3737</v>
      </c>
      <c r="B3741" s="154" t="s">
        <v>4140</v>
      </c>
      <c r="C3741" s="154" t="s">
        <v>294</v>
      </c>
      <c r="D3741" s="154" t="s">
        <v>255</v>
      </c>
      <c r="E3741" s="155">
        <v>42521.489872685182</v>
      </c>
      <c r="F3741" s="156">
        <v>3750</v>
      </c>
      <c r="G3741" s="155" t="s">
        <v>272</v>
      </c>
      <c r="H3741" s="155" t="s">
        <v>304</v>
      </c>
      <c r="I3741" s="157">
        <v>42545</v>
      </c>
      <c r="J3741" s="156">
        <v>3331.88</v>
      </c>
      <c r="K3741" s="167">
        <v>1</v>
      </c>
    </row>
    <row r="3742" spans="1:11" x14ac:dyDescent="0.25">
      <c r="A3742" s="153">
        <v>3738</v>
      </c>
      <c r="B3742" s="154" t="s">
        <v>4141</v>
      </c>
      <c r="C3742" s="154" t="s">
        <v>294</v>
      </c>
      <c r="D3742" s="154" t="s">
        <v>255</v>
      </c>
      <c r="E3742" s="155">
        <v>42521.494456018518</v>
      </c>
      <c r="F3742" s="156">
        <v>9222.5</v>
      </c>
      <c r="G3742" s="155" t="s">
        <v>272</v>
      </c>
      <c r="H3742" s="155" t="s">
        <v>324</v>
      </c>
      <c r="I3742" s="157">
        <v>42545</v>
      </c>
      <c r="J3742" s="156">
        <v>8194.19</v>
      </c>
      <c r="K3742" s="167">
        <v>1</v>
      </c>
    </row>
    <row r="3743" spans="1:11" x14ac:dyDescent="0.25">
      <c r="A3743" s="153">
        <v>3739</v>
      </c>
      <c r="B3743" s="154" t="s">
        <v>4142</v>
      </c>
      <c r="C3743" s="154" t="s">
        <v>260</v>
      </c>
      <c r="D3743" s="154" t="s">
        <v>255</v>
      </c>
      <c r="E3743" s="155">
        <v>42521.498993055553</v>
      </c>
      <c r="F3743" s="156">
        <v>2400</v>
      </c>
      <c r="G3743" s="155" t="s">
        <v>265</v>
      </c>
      <c r="H3743" s="155" t="s">
        <v>324</v>
      </c>
      <c r="I3743" s="157" t="s">
        <v>253</v>
      </c>
      <c r="J3743" s="156">
        <v>0</v>
      </c>
      <c r="K3743" s="167">
        <v>0</v>
      </c>
    </row>
    <row r="3744" spans="1:11" x14ac:dyDescent="0.25">
      <c r="A3744" s="153">
        <v>3740</v>
      </c>
      <c r="B3744" s="154" t="s">
        <v>4143</v>
      </c>
      <c r="C3744" s="154" t="s">
        <v>294</v>
      </c>
      <c r="D3744" s="154" t="s">
        <v>255</v>
      </c>
      <c r="E3744" s="155">
        <v>42521.568483796298</v>
      </c>
      <c r="F3744" s="156">
        <v>2775</v>
      </c>
      <c r="G3744" s="155" t="s">
        <v>272</v>
      </c>
      <c r="H3744" s="155" t="s">
        <v>297</v>
      </c>
      <c r="I3744" s="157">
        <v>42545</v>
      </c>
      <c r="J3744" s="156">
        <v>2465.59</v>
      </c>
      <c r="K3744" s="167">
        <v>1</v>
      </c>
    </row>
    <row r="3745" spans="1:11" x14ac:dyDescent="0.25">
      <c r="A3745" s="153">
        <v>3741</v>
      </c>
      <c r="B3745" s="154" t="s">
        <v>4144</v>
      </c>
      <c r="C3745" s="154" t="s">
        <v>276</v>
      </c>
      <c r="D3745" s="154" t="s">
        <v>255</v>
      </c>
      <c r="E3745" s="155">
        <v>42521.572777777779</v>
      </c>
      <c r="F3745" s="156">
        <v>14625</v>
      </c>
      <c r="G3745" s="155" t="s">
        <v>266</v>
      </c>
      <c r="H3745" s="155" t="s">
        <v>297</v>
      </c>
      <c r="I3745" s="157">
        <v>42544</v>
      </c>
      <c r="J3745" s="156">
        <v>12994.31</v>
      </c>
      <c r="K3745" s="167">
        <v>1</v>
      </c>
    </row>
    <row r="3746" spans="1:11" x14ac:dyDescent="0.25">
      <c r="A3746" s="153">
        <v>3742</v>
      </c>
      <c r="B3746" s="154" t="s">
        <v>4145</v>
      </c>
      <c r="C3746" s="154" t="s">
        <v>260</v>
      </c>
      <c r="D3746" s="154" t="s">
        <v>255</v>
      </c>
      <c r="E3746" s="155">
        <v>42521.577638888892</v>
      </c>
      <c r="F3746" s="156">
        <v>6200</v>
      </c>
      <c r="G3746" s="155" t="s">
        <v>266</v>
      </c>
      <c r="H3746" s="155" t="s">
        <v>309</v>
      </c>
      <c r="I3746" s="157">
        <v>42534</v>
      </c>
      <c r="J3746" s="156">
        <v>5508.7</v>
      </c>
      <c r="K3746" s="167">
        <v>1</v>
      </c>
    </row>
    <row r="3747" spans="1:11" x14ac:dyDescent="0.25">
      <c r="A3747" s="153">
        <v>3743</v>
      </c>
      <c r="B3747" s="154" t="s">
        <v>4146</v>
      </c>
      <c r="C3747" s="154" t="s">
        <v>276</v>
      </c>
      <c r="D3747" s="154" t="s">
        <v>255</v>
      </c>
      <c r="E3747" s="155">
        <v>42521.588958333334</v>
      </c>
      <c r="F3747" s="156">
        <v>8700</v>
      </c>
      <c r="G3747" s="155" t="s">
        <v>263</v>
      </c>
      <c r="H3747" s="155" t="s">
        <v>324</v>
      </c>
      <c r="I3747" s="157" t="s">
        <v>253</v>
      </c>
      <c r="J3747" s="156">
        <v>0</v>
      </c>
      <c r="K3747" s="167">
        <v>0</v>
      </c>
    </row>
    <row r="3748" spans="1:11" x14ac:dyDescent="0.25">
      <c r="A3748" s="153">
        <v>3744</v>
      </c>
      <c r="B3748" s="154" t="s">
        <v>4147</v>
      </c>
      <c r="C3748" s="154" t="s">
        <v>294</v>
      </c>
      <c r="D3748" s="154" t="s">
        <v>255</v>
      </c>
      <c r="E3748" s="155">
        <v>42521.720347222225</v>
      </c>
      <c r="F3748" s="156">
        <v>23925</v>
      </c>
      <c r="G3748" s="155" t="s">
        <v>272</v>
      </c>
      <c r="H3748" s="155" t="s">
        <v>297</v>
      </c>
      <c r="I3748" s="157">
        <v>42545</v>
      </c>
      <c r="J3748" s="156">
        <v>21257.360000000001</v>
      </c>
      <c r="K3748" s="167">
        <v>1</v>
      </c>
    </row>
    <row r="3749" spans="1:11" x14ac:dyDescent="0.25">
      <c r="A3749" s="153">
        <v>3745</v>
      </c>
      <c r="B3749" s="154" t="s">
        <v>4148</v>
      </c>
      <c r="C3749" s="154" t="s">
        <v>294</v>
      </c>
      <c r="D3749" s="154" t="s">
        <v>255</v>
      </c>
      <c r="E3749" s="155">
        <v>42521.723981481482</v>
      </c>
      <c r="F3749" s="156">
        <v>8775</v>
      </c>
      <c r="G3749" s="155" t="s">
        <v>263</v>
      </c>
      <c r="H3749" s="155" t="s">
        <v>304</v>
      </c>
      <c r="I3749" s="157" t="s">
        <v>253</v>
      </c>
      <c r="J3749" s="156">
        <v>0</v>
      </c>
      <c r="K3749" s="167">
        <v>0</v>
      </c>
    </row>
    <row r="3750" spans="1:11" x14ac:dyDescent="0.25">
      <c r="A3750" s="153">
        <v>3746</v>
      </c>
      <c r="B3750" s="154" t="s">
        <v>4149</v>
      </c>
      <c r="C3750" s="154" t="s">
        <v>294</v>
      </c>
      <c r="D3750" s="154" t="s">
        <v>255</v>
      </c>
      <c r="E3750" s="155">
        <v>42521.727581018517</v>
      </c>
      <c r="F3750" s="156">
        <v>12375</v>
      </c>
      <c r="G3750" s="155" t="s">
        <v>272</v>
      </c>
      <c r="H3750" s="155" t="s">
        <v>304</v>
      </c>
      <c r="I3750" s="157">
        <v>42524</v>
      </c>
      <c r="J3750" s="156">
        <v>10995.19</v>
      </c>
      <c r="K3750" s="167">
        <v>1</v>
      </c>
    </row>
    <row r="3751" spans="1:11" x14ac:dyDescent="0.25">
      <c r="A3751" s="153">
        <v>3747</v>
      </c>
      <c r="B3751" s="154" t="s">
        <v>4150</v>
      </c>
      <c r="C3751" s="154" t="s">
        <v>294</v>
      </c>
      <c r="D3751" s="154" t="s">
        <v>255</v>
      </c>
      <c r="E3751" s="155">
        <v>42521.730844907404</v>
      </c>
      <c r="F3751" s="156">
        <v>3150</v>
      </c>
      <c r="G3751" s="155" t="s">
        <v>272</v>
      </c>
      <c r="H3751" s="155" t="s">
        <v>304</v>
      </c>
      <c r="I3751" s="157">
        <v>42545</v>
      </c>
      <c r="J3751" s="156">
        <v>2798.78</v>
      </c>
      <c r="K3751" s="167">
        <v>0.95</v>
      </c>
    </row>
    <row r="3752" spans="1:11" x14ac:dyDescent="0.25">
      <c r="A3752" s="153">
        <v>3748</v>
      </c>
      <c r="B3752" s="154" t="s">
        <v>4151</v>
      </c>
      <c r="C3752" s="154" t="s">
        <v>260</v>
      </c>
      <c r="D3752" s="154" t="s">
        <v>255</v>
      </c>
      <c r="E3752" s="155">
        <v>42528.611863425926</v>
      </c>
      <c r="F3752" s="156">
        <v>24550</v>
      </c>
      <c r="G3752" s="155" t="s">
        <v>268</v>
      </c>
      <c r="H3752" s="155" t="s">
        <v>324</v>
      </c>
      <c r="I3752" s="157">
        <v>42559</v>
      </c>
      <c r="J3752" s="156">
        <v>21812.68</v>
      </c>
      <c r="K3752" s="167">
        <v>1</v>
      </c>
    </row>
    <row r="3753" spans="1:11" x14ac:dyDescent="0.25">
      <c r="A3753" s="153">
        <v>3749</v>
      </c>
      <c r="B3753" s="154" t="s">
        <v>4152</v>
      </c>
      <c r="C3753" s="154" t="s">
        <v>260</v>
      </c>
      <c r="D3753" s="154" t="s">
        <v>255</v>
      </c>
      <c r="E3753" s="155">
        <v>42528.617025462961</v>
      </c>
      <c r="F3753" s="156">
        <v>14925</v>
      </c>
      <c r="G3753" s="155" t="s">
        <v>263</v>
      </c>
      <c r="H3753" s="155" t="s">
        <v>304</v>
      </c>
      <c r="I3753" s="157">
        <v>42639</v>
      </c>
      <c r="J3753" s="156">
        <v>13708.61</v>
      </c>
      <c r="K3753" s="167">
        <v>1.03</v>
      </c>
    </row>
    <row r="3754" spans="1:11" x14ac:dyDescent="0.25">
      <c r="A3754" s="153">
        <v>3750</v>
      </c>
      <c r="B3754" s="154" t="s">
        <v>4153</v>
      </c>
      <c r="C3754" s="154" t="s">
        <v>260</v>
      </c>
      <c r="D3754" s="154" t="s">
        <v>255</v>
      </c>
      <c r="E3754" s="155">
        <v>42528.63181712963</v>
      </c>
      <c r="F3754" s="156">
        <v>12375</v>
      </c>
      <c r="G3754" s="155" t="s">
        <v>270</v>
      </c>
      <c r="H3754" s="155" t="s">
        <v>324</v>
      </c>
      <c r="I3754" s="157" t="s">
        <v>253</v>
      </c>
      <c r="J3754" s="156">
        <v>0</v>
      </c>
      <c r="K3754" s="167">
        <v>0</v>
      </c>
    </row>
    <row r="3755" spans="1:11" x14ac:dyDescent="0.25">
      <c r="A3755" s="153">
        <v>3751</v>
      </c>
      <c r="B3755" s="154" t="s">
        <v>4154</v>
      </c>
      <c r="C3755" s="154" t="s">
        <v>260</v>
      </c>
      <c r="D3755" s="154" t="s">
        <v>255</v>
      </c>
      <c r="E3755" s="155">
        <v>42529.607731481483</v>
      </c>
      <c r="F3755" s="156">
        <v>9075</v>
      </c>
      <c r="G3755" s="155" t="s">
        <v>266</v>
      </c>
      <c r="H3755" s="155" t="s">
        <v>324</v>
      </c>
      <c r="I3755" s="157">
        <v>42565</v>
      </c>
      <c r="J3755" s="156">
        <v>8063.13</v>
      </c>
      <c r="K3755" s="167">
        <v>1</v>
      </c>
    </row>
    <row r="3756" spans="1:11" x14ac:dyDescent="0.25">
      <c r="A3756" s="153">
        <v>3752</v>
      </c>
      <c r="B3756" s="154" t="s">
        <v>4155</v>
      </c>
      <c r="C3756" s="154" t="s">
        <v>260</v>
      </c>
      <c r="D3756" s="154" t="s">
        <v>255</v>
      </c>
      <c r="E3756" s="155">
        <v>42529.615798611114</v>
      </c>
      <c r="F3756" s="156">
        <v>14325</v>
      </c>
      <c r="G3756" s="155" t="s">
        <v>272</v>
      </c>
      <c r="H3756" s="155" t="s">
        <v>297</v>
      </c>
      <c r="I3756" s="157">
        <v>42678</v>
      </c>
      <c r="J3756" s="156">
        <v>12727.76</v>
      </c>
      <c r="K3756" s="167">
        <v>1</v>
      </c>
    </row>
    <row r="3757" spans="1:11" x14ac:dyDescent="0.25">
      <c r="A3757" s="153">
        <v>3753</v>
      </c>
      <c r="B3757" s="154" t="s">
        <v>4156</v>
      </c>
      <c r="C3757" s="154" t="s">
        <v>260</v>
      </c>
      <c r="D3757" s="154" t="s">
        <v>255</v>
      </c>
      <c r="E3757" s="155">
        <v>42529.620104166665</v>
      </c>
      <c r="F3757" s="156">
        <v>12450</v>
      </c>
      <c r="G3757" s="155" t="s">
        <v>268</v>
      </c>
      <c r="H3757" s="155" t="s">
        <v>304</v>
      </c>
      <c r="I3757" s="157">
        <v>42619</v>
      </c>
      <c r="J3757" s="156">
        <v>11061.83</v>
      </c>
      <c r="K3757" s="167">
        <v>1</v>
      </c>
    </row>
    <row r="3758" spans="1:11" x14ac:dyDescent="0.25">
      <c r="A3758" s="153">
        <v>3754</v>
      </c>
      <c r="B3758" s="154" t="s">
        <v>4157</v>
      </c>
      <c r="C3758" s="154" t="s">
        <v>294</v>
      </c>
      <c r="D3758" s="154" t="s">
        <v>255</v>
      </c>
      <c r="E3758" s="155">
        <v>42529.6246875</v>
      </c>
      <c r="F3758" s="156">
        <v>7825</v>
      </c>
      <c r="G3758" s="155" t="s">
        <v>272</v>
      </c>
      <c r="H3758" s="155" t="s">
        <v>297</v>
      </c>
      <c r="I3758" s="157" t="s">
        <v>253</v>
      </c>
      <c r="J3758" s="156">
        <v>0</v>
      </c>
      <c r="K3758" s="167">
        <v>0</v>
      </c>
    </row>
    <row r="3759" spans="1:11" x14ac:dyDescent="0.25">
      <c r="A3759" s="153">
        <v>3755</v>
      </c>
      <c r="B3759" s="154" t="s">
        <v>4158</v>
      </c>
      <c r="C3759" s="154" t="s">
        <v>294</v>
      </c>
      <c r="D3759" s="154" t="s">
        <v>255</v>
      </c>
      <c r="E3759" s="155">
        <v>42529.644641203704</v>
      </c>
      <c r="F3759" s="156">
        <v>7650</v>
      </c>
      <c r="G3759" s="155" t="s">
        <v>263</v>
      </c>
      <c r="H3759" s="155" t="s">
        <v>304</v>
      </c>
      <c r="I3759" s="157">
        <v>42531</v>
      </c>
      <c r="J3759" s="156">
        <v>7026.52</v>
      </c>
      <c r="K3759" s="167">
        <v>1.03</v>
      </c>
    </row>
    <row r="3760" spans="1:11" x14ac:dyDescent="0.25">
      <c r="A3760" s="153">
        <v>3756</v>
      </c>
      <c r="B3760" s="154" t="s">
        <v>4118</v>
      </c>
      <c r="C3760" s="154" t="s">
        <v>260</v>
      </c>
      <c r="D3760" s="154" t="s">
        <v>255</v>
      </c>
      <c r="E3760" s="155">
        <v>42529.649270833332</v>
      </c>
      <c r="F3760" s="156">
        <v>4275</v>
      </c>
      <c r="G3760" s="155" t="s">
        <v>263</v>
      </c>
      <c r="H3760" s="155" t="s">
        <v>304</v>
      </c>
      <c r="I3760" s="157">
        <v>42537</v>
      </c>
      <c r="J3760" s="156">
        <v>3926.59</v>
      </c>
      <c r="K3760" s="167">
        <v>1.03</v>
      </c>
    </row>
    <row r="3761" spans="1:11" x14ac:dyDescent="0.25">
      <c r="A3761" s="153">
        <v>3757</v>
      </c>
      <c r="B3761" s="154" t="s">
        <v>253</v>
      </c>
      <c r="C3761" s="154" t="s">
        <v>254</v>
      </c>
      <c r="D3761" s="154" t="s">
        <v>255</v>
      </c>
      <c r="E3761" s="155">
        <v>42529.656770833331</v>
      </c>
      <c r="F3761" s="156">
        <v>8325</v>
      </c>
      <c r="G3761" s="155" t="s">
        <v>263</v>
      </c>
      <c r="H3761" s="155" t="s">
        <v>10</v>
      </c>
      <c r="I3761" s="157">
        <v>42537</v>
      </c>
      <c r="J3761" s="156">
        <v>7646.51</v>
      </c>
      <c r="K3761" s="167">
        <v>1.03</v>
      </c>
    </row>
    <row r="3762" spans="1:11" x14ac:dyDescent="0.25">
      <c r="A3762" s="153">
        <v>3758</v>
      </c>
      <c r="B3762" s="154" t="s">
        <v>4117</v>
      </c>
      <c r="C3762" s="154" t="s">
        <v>294</v>
      </c>
      <c r="D3762" s="154" t="s">
        <v>255</v>
      </c>
      <c r="E3762" s="155">
        <v>42529.661122685182</v>
      </c>
      <c r="F3762" s="156">
        <v>25050</v>
      </c>
      <c r="G3762" s="155" t="s">
        <v>263</v>
      </c>
      <c r="H3762" s="155" t="s">
        <v>297</v>
      </c>
      <c r="I3762" s="157">
        <v>42537</v>
      </c>
      <c r="J3762" s="156">
        <v>23008.43</v>
      </c>
      <c r="K3762" s="167">
        <v>1.03</v>
      </c>
    </row>
    <row r="3763" spans="1:11" x14ac:dyDescent="0.25">
      <c r="A3763" s="153">
        <v>3759</v>
      </c>
      <c r="B3763" s="154" t="s">
        <v>4159</v>
      </c>
      <c r="C3763" s="154" t="s">
        <v>276</v>
      </c>
      <c r="D3763" s="154" t="s">
        <v>255</v>
      </c>
      <c r="E3763" s="155">
        <v>42530.505879629629</v>
      </c>
      <c r="F3763" s="156">
        <v>1232.5</v>
      </c>
      <c r="G3763" s="155" t="s">
        <v>272</v>
      </c>
      <c r="H3763" s="155" t="s">
        <v>320</v>
      </c>
      <c r="I3763" s="157">
        <v>42545</v>
      </c>
      <c r="J3763" s="156">
        <v>1095.08</v>
      </c>
      <c r="K3763" s="167">
        <v>1</v>
      </c>
    </row>
    <row r="3764" spans="1:11" x14ac:dyDescent="0.25">
      <c r="A3764" s="153">
        <v>3760</v>
      </c>
      <c r="B3764" s="154" t="s">
        <v>4160</v>
      </c>
      <c r="C3764" s="154" t="s">
        <v>294</v>
      </c>
      <c r="D3764" s="154" t="s">
        <v>255</v>
      </c>
      <c r="E3764" s="155">
        <v>42531.697939814818</v>
      </c>
      <c r="F3764" s="156">
        <v>11775</v>
      </c>
      <c r="G3764" s="155" t="s">
        <v>277</v>
      </c>
      <c r="H3764" s="155" t="s">
        <v>324</v>
      </c>
      <c r="I3764" s="157">
        <v>42662</v>
      </c>
      <c r="J3764" s="156">
        <v>10462.09</v>
      </c>
      <c r="K3764" s="167">
        <v>1</v>
      </c>
    </row>
    <row r="3765" spans="1:11" x14ac:dyDescent="0.25">
      <c r="A3765" s="153">
        <v>3761</v>
      </c>
      <c r="B3765" s="154" t="s">
        <v>4161</v>
      </c>
      <c r="C3765" s="154" t="s">
        <v>260</v>
      </c>
      <c r="D3765" s="154" t="s">
        <v>255</v>
      </c>
      <c r="E3765" s="155">
        <v>42531.702581018515</v>
      </c>
      <c r="F3765" s="156">
        <v>9975</v>
      </c>
      <c r="G3765" s="155" t="s">
        <v>270</v>
      </c>
      <c r="H3765" s="155" t="s">
        <v>304</v>
      </c>
      <c r="I3765" s="157">
        <v>42550</v>
      </c>
      <c r="J3765" s="156">
        <v>8862.7800000000007</v>
      </c>
      <c r="K3765" s="167">
        <v>1</v>
      </c>
    </row>
    <row r="3766" spans="1:11" x14ac:dyDescent="0.25">
      <c r="A3766" s="153">
        <v>3762</v>
      </c>
      <c r="B3766" s="154" t="s">
        <v>4162</v>
      </c>
      <c r="C3766" s="154" t="s">
        <v>294</v>
      </c>
      <c r="D3766" s="154" t="s">
        <v>255</v>
      </c>
      <c r="E3766" s="155">
        <v>42535.479895833334</v>
      </c>
      <c r="F3766" s="156">
        <v>11775</v>
      </c>
      <c r="G3766" s="155" t="s">
        <v>266</v>
      </c>
      <c r="H3766" s="155" t="s">
        <v>10</v>
      </c>
      <c r="I3766" s="157">
        <v>42544</v>
      </c>
      <c r="J3766" s="156">
        <v>10462.08</v>
      </c>
      <c r="K3766" s="167">
        <v>1</v>
      </c>
    </row>
    <row r="3767" spans="1:11" x14ac:dyDescent="0.25">
      <c r="A3767" s="153">
        <v>3763</v>
      </c>
      <c r="B3767" s="154" t="s">
        <v>4163</v>
      </c>
      <c r="C3767" s="154" t="s">
        <v>260</v>
      </c>
      <c r="D3767" s="154" t="s">
        <v>255</v>
      </c>
      <c r="E3767" s="155">
        <v>42535.484340277777</v>
      </c>
      <c r="F3767" s="156">
        <v>13350</v>
      </c>
      <c r="G3767" s="155" t="s">
        <v>284</v>
      </c>
      <c r="H3767" s="155" t="s">
        <v>304</v>
      </c>
      <c r="I3767" s="157">
        <v>42548</v>
      </c>
      <c r="J3767" s="156">
        <v>11861.47</v>
      </c>
      <c r="K3767" s="167">
        <v>1</v>
      </c>
    </row>
    <row r="3768" spans="1:11" x14ac:dyDescent="0.25">
      <c r="A3768" s="153">
        <v>3764</v>
      </c>
      <c r="B3768" s="154" t="s">
        <v>4164</v>
      </c>
      <c r="C3768" s="154" t="s">
        <v>294</v>
      </c>
      <c r="D3768" s="154" t="s">
        <v>255</v>
      </c>
      <c r="E3768" s="155">
        <v>42537.430289351854</v>
      </c>
      <c r="F3768" s="156">
        <v>4165</v>
      </c>
      <c r="G3768" s="155" t="s">
        <v>272</v>
      </c>
      <c r="H3768" s="155" t="s">
        <v>297</v>
      </c>
      <c r="I3768" s="157">
        <v>42541</v>
      </c>
      <c r="J3768" s="156">
        <v>3700.61</v>
      </c>
      <c r="K3768" s="167">
        <v>1</v>
      </c>
    </row>
    <row r="3769" spans="1:11" x14ac:dyDescent="0.25">
      <c r="A3769" s="153">
        <v>3765</v>
      </c>
      <c r="B3769" s="154" t="s">
        <v>253</v>
      </c>
      <c r="C3769" s="154" t="s">
        <v>254</v>
      </c>
      <c r="D3769" s="154" t="s">
        <v>255</v>
      </c>
      <c r="E3769" s="155" t="s">
        <v>253</v>
      </c>
      <c r="F3769" s="156" t="s">
        <v>253</v>
      </c>
      <c r="G3769" s="155" t="s">
        <v>253</v>
      </c>
      <c r="H3769" s="155" t="s">
        <v>253</v>
      </c>
      <c r="I3769" s="157" t="s">
        <v>253</v>
      </c>
      <c r="J3769" s="156" t="s">
        <v>253</v>
      </c>
      <c r="K3769" s="167" t="s">
        <v>253</v>
      </c>
    </row>
    <row r="3770" spans="1:11" x14ac:dyDescent="0.25">
      <c r="A3770" s="153">
        <v>3766</v>
      </c>
      <c r="B3770" s="154" t="s">
        <v>4165</v>
      </c>
      <c r="C3770" s="154" t="s">
        <v>260</v>
      </c>
      <c r="D3770" s="154" t="s">
        <v>255</v>
      </c>
      <c r="E3770" s="155">
        <v>42542.406921296293</v>
      </c>
      <c r="F3770" s="156">
        <v>15975</v>
      </c>
      <c r="G3770" s="155" t="s">
        <v>272</v>
      </c>
      <c r="H3770" s="155" t="s">
        <v>297</v>
      </c>
      <c r="I3770" s="157">
        <v>42678</v>
      </c>
      <c r="J3770" s="156">
        <v>14193.79</v>
      </c>
      <c r="K3770" s="167">
        <v>1</v>
      </c>
    </row>
    <row r="3771" spans="1:11" x14ac:dyDescent="0.25">
      <c r="A3771" s="153">
        <v>3767</v>
      </c>
      <c r="B3771" s="154" t="s">
        <v>253</v>
      </c>
      <c r="C3771" s="154" t="s">
        <v>254</v>
      </c>
      <c r="D3771" s="154" t="s">
        <v>255</v>
      </c>
      <c r="E3771" s="155">
        <v>42542.414606481485</v>
      </c>
      <c r="F3771" s="156">
        <v>5665</v>
      </c>
      <c r="G3771" s="155" t="s">
        <v>263</v>
      </c>
      <c r="H3771" s="155" t="s">
        <v>297</v>
      </c>
      <c r="I3771" s="157">
        <v>42559</v>
      </c>
      <c r="J3771" s="156">
        <v>5203.3</v>
      </c>
      <c r="K3771" s="167">
        <v>1.03</v>
      </c>
    </row>
    <row r="3772" spans="1:11" x14ac:dyDescent="0.25">
      <c r="A3772" s="153">
        <v>3768</v>
      </c>
      <c r="B3772" s="154" t="s">
        <v>4166</v>
      </c>
      <c r="C3772" s="154" t="s">
        <v>260</v>
      </c>
      <c r="D3772" s="154" t="s">
        <v>255</v>
      </c>
      <c r="E3772" s="155">
        <v>42542.420949074076</v>
      </c>
      <c r="F3772" s="156">
        <v>8640</v>
      </c>
      <c r="G3772" s="155" t="s">
        <v>272</v>
      </c>
      <c r="H3772" s="155" t="s">
        <v>297</v>
      </c>
      <c r="I3772" s="157">
        <v>42576</v>
      </c>
      <c r="J3772" s="156">
        <v>7676.64</v>
      </c>
      <c r="K3772" s="167">
        <v>1</v>
      </c>
    </row>
    <row r="3773" spans="1:11" x14ac:dyDescent="0.25">
      <c r="A3773" s="153">
        <v>3769</v>
      </c>
      <c r="B3773" s="154" t="s">
        <v>4167</v>
      </c>
      <c r="C3773" s="154" t="s">
        <v>260</v>
      </c>
      <c r="D3773" s="154" t="s">
        <v>255</v>
      </c>
      <c r="E3773" s="155">
        <v>42542.430358796293</v>
      </c>
      <c r="F3773" s="156">
        <v>11475</v>
      </c>
      <c r="G3773" s="155" t="s">
        <v>263</v>
      </c>
      <c r="H3773" s="155" t="s">
        <v>304</v>
      </c>
      <c r="I3773" s="157">
        <v>42543</v>
      </c>
      <c r="J3773" s="156">
        <v>10539.79</v>
      </c>
      <c r="K3773" s="167">
        <v>1.03</v>
      </c>
    </row>
    <row r="3774" spans="1:11" x14ac:dyDescent="0.25">
      <c r="A3774" s="153">
        <v>3770</v>
      </c>
      <c r="B3774" s="154" t="s">
        <v>4168</v>
      </c>
      <c r="C3774" s="154" t="s">
        <v>260</v>
      </c>
      <c r="D3774" s="154" t="s">
        <v>255</v>
      </c>
      <c r="E3774" s="155">
        <v>42545.585706018515</v>
      </c>
      <c r="F3774" s="156">
        <v>28650</v>
      </c>
      <c r="G3774" s="155" t="s">
        <v>263</v>
      </c>
      <c r="H3774" s="155" t="s">
        <v>58</v>
      </c>
      <c r="I3774" s="157">
        <v>42550</v>
      </c>
      <c r="J3774" s="156">
        <v>26315.02</v>
      </c>
      <c r="K3774" s="167">
        <v>1.03</v>
      </c>
    </row>
    <row r="3775" spans="1:11" x14ac:dyDescent="0.25">
      <c r="A3775" s="153">
        <v>3771</v>
      </c>
      <c r="B3775" s="154" t="s">
        <v>4169</v>
      </c>
      <c r="C3775" s="154" t="s">
        <v>294</v>
      </c>
      <c r="D3775" s="154" t="s">
        <v>255</v>
      </c>
      <c r="E3775" s="155">
        <v>42545.589953703704</v>
      </c>
      <c r="F3775" s="156">
        <v>6975</v>
      </c>
      <c r="G3775" s="155" t="s">
        <v>270</v>
      </c>
      <c r="H3775" s="155" t="s">
        <v>320</v>
      </c>
      <c r="I3775" s="157" t="s">
        <v>253</v>
      </c>
      <c r="J3775" s="156">
        <v>0</v>
      </c>
      <c r="K3775" s="167">
        <v>0</v>
      </c>
    </row>
    <row r="3776" spans="1:11" x14ac:dyDescent="0.25">
      <c r="A3776" s="153">
        <v>3772</v>
      </c>
      <c r="B3776" s="154" t="s">
        <v>253</v>
      </c>
      <c r="C3776" s="154" t="s">
        <v>254</v>
      </c>
      <c r="D3776" s="154" t="s">
        <v>255</v>
      </c>
      <c r="E3776" s="155" t="s">
        <v>253</v>
      </c>
      <c r="F3776" s="156" t="s">
        <v>253</v>
      </c>
      <c r="G3776" s="155" t="s">
        <v>253</v>
      </c>
      <c r="H3776" s="155" t="s">
        <v>253</v>
      </c>
      <c r="I3776" s="157" t="s">
        <v>253</v>
      </c>
      <c r="J3776" s="156" t="s">
        <v>253</v>
      </c>
      <c r="K3776" s="167" t="s">
        <v>253</v>
      </c>
    </row>
    <row r="3777" spans="1:11" x14ac:dyDescent="0.25">
      <c r="A3777" s="153">
        <v>3773</v>
      </c>
      <c r="B3777" s="154" t="s">
        <v>4170</v>
      </c>
      <c r="C3777" s="154" t="s">
        <v>260</v>
      </c>
      <c r="D3777" s="154" t="s">
        <v>255</v>
      </c>
      <c r="E3777" s="155">
        <v>42545.598333333335</v>
      </c>
      <c r="F3777" s="156">
        <v>8350</v>
      </c>
      <c r="G3777" s="155" t="s">
        <v>272</v>
      </c>
      <c r="H3777" s="155" t="s">
        <v>324</v>
      </c>
      <c r="I3777" s="157">
        <v>42550</v>
      </c>
      <c r="J3777" s="156">
        <v>7418.98</v>
      </c>
      <c r="K3777" s="167">
        <v>1</v>
      </c>
    </row>
    <row r="3778" spans="1:11" x14ac:dyDescent="0.25">
      <c r="A3778" s="153">
        <v>3774</v>
      </c>
      <c r="B3778" s="154" t="s">
        <v>4171</v>
      </c>
      <c r="C3778" s="154" t="s">
        <v>276</v>
      </c>
      <c r="D3778" s="154" t="s">
        <v>255</v>
      </c>
      <c r="E3778" s="155">
        <v>42545.603680555556</v>
      </c>
      <c r="F3778" s="156">
        <v>12900</v>
      </c>
      <c r="G3778" s="155" t="s">
        <v>266</v>
      </c>
      <c r="H3778" s="155" t="s">
        <v>301</v>
      </c>
      <c r="I3778" s="157">
        <v>42593</v>
      </c>
      <c r="J3778" s="156">
        <v>11461.65</v>
      </c>
      <c r="K3778" s="167">
        <v>1</v>
      </c>
    </row>
    <row r="3779" spans="1:11" x14ac:dyDescent="0.25">
      <c r="A3779" s="153">
        <v>3775</v>
      </c>
      <c r="B3779" s="154" t="s">
        <v>4172</v>
      </c>
      <c r="C3779" s="154" t="s">
        <v>294</v>
      </c>
      <c r="D3779" s="154" t="s">
        <v>255</v>
      </c>
      <c r="E3779" s="155">
        <v>42545.609456018516</v>
      </c>
      <c r="F3779" s="156">
        <v>6927.5</v>
      </c>
      <c r="G3779" s="155" t="s">
        <v>272</v>
      </c>
      <c r="H3779" s="155" t="s">
        <v>304</v>
      </c>
      <c r="I3779" s="157">
        <v>42549</v>
      </c>
      <c r="J3779" s="156">
        <v>6155.08</v>
      </c>
      <c r="K3779" s="167">
        <v>1</v>
      </c>
    </row>
    <row r="3780" spans="1:11" x14ac:dyDescent="0.25">
      <c r="A3780" s="153">
        <v>3776</v>
      </c>
      <c r="B3780" s="154" t="s">
        <v>4173</v>
      </c>
      <c r="C3780" s="154" t="s">
        <v>294</v>
      </c>
      <c r="D3780" s="154" t="s">
        <v>255</v>
      </c>
      <c r="E3780" s="155">
        <v>42545.615289351852</v>
      </c>
      <c r="F3780" s="156">
        <v>8925</v>
      </c>
      <c r="G3780" s="155" t="s">
        <v>270</v>
      </c>
      <c r="H3780" s="155" t="s">
        <v>253</v>
      </c>
      <c r="I3780" s="157" t="s">
        <v>253</v>
      </c>
      <c r="J3780" s="156">
        <v>0</v>
      </c>
      <c r="K3780" s="167">
        <v>0</v>
      </c>
    </row>
    <row r="3781" spans="1:11" x14ac:dyDescent="0.25">
      <c r="A3781" s="153">
        <v>3777</v>
      </c>
      <c r="B3781" s="154" t="s">
        <v>4174</v>
      </c>
      <c r="C3781" s="154" t="s">
        <v>260</v>
      </c>
      <c r="D3781" s="154" t="s">
        <v>255</v>
      </c>
      <c r="E3781" s="155">
        <v>42545.620995370373</v>
      </c>
      <c r="F3781" s="156">
        <v>17025</v>
      </c>
      <c r="G3781" s="155" t="s">
        <v>266</v>
      </c>
      <c r="H3781" s="155" t="s">
        <v>304</v>
      </c>
      <c r="I3781" s="157">
        <v>42559</v>
      </c>
      <c r="J3781" s="156">
        <v>15126.71</v>
      </c>
      <c r="K3781" s="167">
        <v>1</v>
      </c>
    </row>
    <row r="3782" spans="1:11" x14ac:dyDescent="0.25">
      <c r="A3782" s="153">
        <v>3778</v>
      </c>
      <c r="B3782" s="154" t="s">
        <v>4044</v>
      </c>
      <c r="C3782" s="154" t="s">
        <v>254</v>
      </c>
      <c r="D3782" s="154" t="s">
        <v>255</v>
      </c>
      <c r="E3782" s="155">
        <v>42548.690520833334</v>
      </c>
      <c r="F3782" s="156">
        <v>16195.2</v>
      </c>
      <c r="G3782" s="155" t="s">
        <v>290</v>
      </c>
      <c r="H3782" s="155" t="s">
        <v>297</v>
      </c>
      <c r="I3782" s="157">
        <v>42555</v>
      </c>
      <c r="J3782" s="156">
        <v>15199.22</v>
      </c>
      <c r="K3782" s="167">
        <v>1</v>
      </c>
    </row>
    <row r="3783" spans="1:11" x14ac:dyDescent="0.25">
      <c r="A3783" s="153">
        <v>3779</v>
      </c>
      <c r="B3783" s="154" t="s">
        <v>4044</v>
      </c>
      <c r="C3783" s="154" t="s">
        <v>254</v>
      </c>
      <c r="D3783" s="154" t="s">
        <v>255</v>
      </c>
      <c r="E3783" s="155">
        <v>42548.694965277777</v>
      </c>
      <c r="F3783" s="156">
        <v>28604.799999999999</v>
      </c>
      <c r="G3783" s="155" t="s">
        <v>290</v>
      </c>
      <c r="H3783" s="155" t="s">
        <v>304</v>
      </c>
      <c r="I3783" s="157">
        <v>42556</v>
      </c>
      <c r="J3783" s="156">
        <v>26845.62</v>
      </c>
      <c r="K3783" s="167">
        <v>1</v>
      </c>
    </row>
    <row r="3784" spans="1:11" x14ac:dyDescent="0.25">
      <c r="A3784" s="153">
        <v>3780</v>
      </c>
      <c r="B3784" s="154" t="s">
        <v>4175</v>
      </c>
      <c r="C3784" s="154" t="s">
        <v>260</v>
      </c>
      <c r="D3784" s="154" t="s">
        <v>255</v>
      </c>
      <c r="E3784" s="155">
        <v>42550.747569444444</v>
      </c>
      <c r="F3784" s="156">
        <v>8250</v>
      </c>
      <c r="G3784" s="155" t="s">
        <v>266</v>
      </c>
      <c r="H3784" s="155" t="s">
        <v>297</v>
      </c>
      <c r="I3784" s="157">
        <v>42555</v>
      </c>
      <c r="J3784" s="156">
        <v>7330.12</v>
      </c>
      <c r="K3784" s="167">
        <v>1</v>
      </c>
    </row>
    <row r="3785" spans="1:11" x14ac:dyDescent="0.25">
      <c r="A3785" s="153">
        <v>3781</v>
      </c>
      <c r="B3785" s="154" t="s">
        <v>4096</v>
      </c>
      <c r="C3785" s="154" t="s">
        <v>254</v>
      </c>
      <c r="D3785" s="154" t="s">
        <v>255</v>
      </c>
      <c r="E3785" s="155">
        <v>42551.662175925929</v>
      </c>
      <c r="F3785" s="156">
        <v>6525</v>
      </c>
      <c r="G3785" s="155" t="s">
        <v>272</v>
      </c>
      <c r="H3785" s="155" t="s">
        <v>297</v>
      </c>
      <c r="I3785" s="157">
        <v>42565</v>
      </c>
      <c r="J3785" s="156">
        <v>5797.46</v>
      </c>
      <c r="K3785" s="167">
        <v>1</v>
      </c>
    </row>
    <row r="3786" spans="1:11" x14ac:dyDescent="0.25">
      <c r="A3786" s="153">
        <v>3782</v>
      </c>
      <c r="B3786" s="154" t="s">
        <v>4176</v>
      </c>
      <c r="C3786" s="154" t="s">
        <v>260</v>
      </c>
      <c r="D3786" s="154" t="s">
        <v>255</v>
      </c>
      <c r="E3786" s="155">
        <v>42551.66679398148</v>
      </c>
      <c r="F3786" s="156">
        <v>8475</v>
      </c>
      <c r="G3786" s="155" t="s">
        <v>258</v>
      </c>
      <c r="H3786" s="155" t="s">
        <v>320</v>
      </c>
      <c r="I3786" s="157">
        <v>42563</v>
      </c>
      <c r="J3786" s="156">
        <v>7530.05</v>
      </c>
      <c r="K3786" s="167">
        <v>1</v>
      </c>
    </row>
    <row r="3787" spans="1:11" x14ac:dyDescent="0.25">
      <c r="A3787" s="153">
        <v>3783</v>
      </c>
      <c r="B3787" s="154" t="s">
        <v>3963</v>
      </c>
      <c r="C3787" s="154" t="s">
        <v>260</v>
      </c>
      <c r="D3787" s="154" t="s">
        <v>255</v>
      </c>
      <c r="E3787" s="155">
        <v>42551.670925925922</v>
      </c>
      <c r="F3787" s="156">
        <v>4425</v>
      </c>
      <c r="G3787" s="155" t="s">
        <v>258</v>
      </c>
      <c r="H3787" s="155" t="s">
        <v>253</v>
      </c>
      <c r="I3787" s="157">
        <v>42563</v>
      </c>
      <c r="J3787" s="156">
        <v>3931.62</v>
      </c>
      <c r="K3787" s="167">
        <v>1</v>
      </c>
    </row>
    <row r="3788" spans="1:11" x14ac:dyDescent="0.25">
      <c r="A3788" s="153">
        <v>3784</v>
      </c>
      <c r="B3788" s="154" t="s">
        <v>253</v>
      </c>
      <c r="C3788" s="154" t="s">
        <v>254</v>
      </c>
      <c r="D3788" s="154" t="s">
        <v>255</v>
      </c>
      <c r="E3788" s="155">
        <v>42551.6799537037</v>
      </c>
      <c r="F3788" s="156">
        <v>6415</v>
      </c>
      <c r="G3788" s="155" t="s">
        <v>263</v>
      </c>
      <c r="H3788" s="155" t="s">
        <v>304</v>
      </c>
      <c r="I3788" s="157">
        <v>42559</v>
      </c>
      <c r="J3788" s="156">
        <v>5892.18</v>
      </c>
      <c r="K3788" s="167">
        <v>1.03</v>
      </c>
    </row>
    <row r="3789" spans="1:11" x14ac:dyDescent="0.25">
      <c r="A3789" s="153">
        <v>3785</v>
      </c>
      <c r="B3789" s="154" t="s">
        <v>4177</v>
      </c>
      <c r="C3789" s="154" t="s">
        <v>294</v>
      </c>
      <c r="D3789" s="154" t="s">
        <v>255</v>
      </c>
      <c r="E3789" s="155">
        <v>42551.68608796296</v>
      </c>
      <c r="F3789" s="156">
        <v>22650</v>
      </c>
      <c r="G3789" s="155" t="s">
        <v>335</v>
      </c>
      <c r="H3789" s="155" t="s">
        <v>324</v>
      </c>
      <c r="I3789" s="157">
        <v>42559</v>
      </c>
      <c r="J3789" s="156">
        <v>21257.03</v>
      </c>
      <c r="K3789" s="167">
        <v>1</v>
      </c>
    </row>
    <row r="3790" spans="1:11" x14ac:dyDescent="0.25">
      <c r="A3790" s="153">
        <v>3786</v>
      </c>
      <c r="B3790" s="154" t="s">
        <v>4178</v>
      </c>
      <c r="C3790" s="154" t="s">
        <v>294</v>
      </c>
      <c r="D3790" s="154" t="s">
        <v>255</v>
      </c>
      <c r="E3790" s="155">
        <v>42551.795162037037</v>
      </c>
      <c r="F3790" s="156">
        <v>10275</v>
      </c>
      <c r="G3790" s="155" t="s">
        <v>263</v>
      </c>
      <c r="H3790" s="155" t="s">
        <v>304</v>
      </c>
      <c r="I3790" s="157">
        <v>42555</v>
      </c>
      <c r="J3790" s="156">
        <v>9437.59</v>
      </c>
      <c r="K3790" s="167">
        <v>1.03</v>
      </c>
    </row>
    <row r="3791" spans="1:11" x14ac:dyDescent="0.25">
      <c r="A3791" s="153">
        <v>3787</v>
      </c>
      <c r="B3791" s="154" t="s">
        <v>4179</v>
      </c>
      <c r="C3791" s="154" t="s">
        <v>294</v>
      </c>
      <c r="D3791" s="154" t="s">
        <v>255</v>
      </c>
      <c r="E3791" s="155">
        <v>42551.799537037034</v>
      </c>
      <c r="F3791" s="156">
        <v>10425</v>
      </c>
      <c r="G3791" s="155" t="s">
        <v>272</v>
      </c>
      <c r="H3791" s="155" t="s">
        <v>320</v>
      </c>
      <c r="I3791" s="157">
        <v>42566</v>
      </c>
      <c r="J3791" s="156">
        <v>9262.61</v>
      </c>
      <c r="K3791" s="167">
        <v>1</v>
      </c>
    </row>
    <row r="3792" spans="1:11" x14ac:dyDescent="0.25">
      <c r="A3792" s="153">
        <v>3788</v>
      </c>
      <c r="B3792" s="154" t="s">
        <v>253</v>
      </c>
      <c r="C3792" s="154" t="s">
        <v>254</v>
      </c>
      <c r="D3792" s="154" t="s">
        <v>255</v>
      </c>
      <c r="E3792" s="155">
        <v>42551.804143518515</v>
      </c>
      <c r="F3792" s="156">
        <v>5475</v>
      </c>
      <c r="G3792" s="155" t="s">
        <v>288</v>
      </c>
      <c r="H3792" s="155" t="s">
        <v>324</v>
      </c>
      <c r="I3792" s="157">
        <v>42564</v>
      </c>
      <c r="J3792" s="156">
        <v>4864.5</v>
      </c>
      <c r="K3792" s="167">
        <v>1</v>
      </c>
    </row>
    <row r="3793" spans="1:11" x14ac:dyDescent="0.25">
      <c r="A3793" s="153">
        <v>3789</v>
      </c>
      <c r="B3793" s="154" t="s">
        <v>4180</v>
      </c>
      <c r="C3793" s="154" t="s">
        <v>294</v>
      </c>
      <c r="D3793" s="154" t="s">
        <v>255</v>
      </c>
      <c r="E3793" s="155">
        <v>42555.558888888889</v>
      </c>
      <c r="F3793" s="156">
        <v>13575</v>
      </c>
      <c r="G3793" s="155" t="s">
        <v>263</v>
      </c>
      <c r="H3793" s="155" t="s">
        <v>315</v>
      </c>
      <c r="I3793" s="157">
        <v>42800</v>
      </c>
      <c r="J3793" s="156">
        <v>12468.64</v>
      </c>
      <c r="K3793" s="167">
        <v>1.03</v>
      </c>
    </row>
    <row r="3794" spans="1:11" x14ac:dyDescent="0.25">
      <c r="A3794" s="153">
        <v>3790</v>
      </c>
      <c r="B3794" s="154" t="s">
        <v>4181</v>
      </c>
      <c r="C3794" s="154" t="s">
        <v>276</v>
      </c>
      <c r="D3794" s="154" t="s">
        <v>255</v>
      </c>
      <c r="E3794" s="155">
        <v>42556.687592592592</v>
      </c>
      <c r="F3794" s="156">
        <v>4875</v>
      </c>
      <c r="G3794" s="155" t="s">
        <v>286</v>
      </c>
      <c r="H3794" s="155" t="s">
        <v>315</v>
      </c>
      <c r="I3794" s="157">
        <v>42563</v>
      </c>
      <c r="J3794" s="156">
        <v>4875</v>
      </c>
      <c r="K3794" s="167">
        <v>1.07</v>
      </c>
    </row>
    <row r="3795" spans="1:11" x14ac:dyDescent="0.25">
      <c r="A3795" s="153">
        <v>3791</v>
      </c>
      <c r="B3795" s="154" t="s">
        <v>4182</v>
      </c>
      <c r="C3795" s="154" t="s">
        <v>276</v>
      </c>
      <c r="D3795" s="154" t="s">
        <v>255</v>
      </c>
      <c r="E3795" s="155">
        <v>42556.691250000003</v>
      </c>
      <c r="F3795" s="156">
        <v>20925</v>
      </c>
      <c r="G3795" s="155" t="s">
        <v>286</v>
      </c>
      <c r="H3795" s="155" t="s">
        <v>324</v>
      </c>
      <c r="I3795" s="157">
        <v>42577</v>
      </c>
      <c r="J3795" s="156">
        <v>20925</v>
      </c>
      <c r="K3795" s="167">
        <v>1.07</v>
      </c>
    </row>
    <row r="3796" spans="1:11" x14ac:dyDescent="0.25">
      <c r="A3796" s="153">
        <v>3792</v>
      </c>
      <c r="B3796" s="154" t="s">
        <v>4183</v>
      </c>
      <c r="C3796" s="154" t="s">
        <v>276</v>
      </c>
      <c r="D3796" s="154" t="s">
        <v>255</v>
      </c>
      <c r="E3796" s="155">
        <v>42556.6950462963</v>
      </c>
      <c r="F3796" s="156">
        <v>25875</v>
      </c>
      <c r="G3796" s="155" t="s">
        <v>286</v>
      </c>
      <c r="H3796" s="155" t="s">
        <v>304</v>
      </c>
      <c r="I3796" s="157">
        <v>42577</v>
      </c>
      <c r="J3796" s="156">
        <v>25875</v>
      </c>
      <c r="K3796" s="167">
        <v>1.07</v>
      </c>
    </row>
    <row r="3797" spans="1:11" x14ac:dyDescent="0.25">
      <c r="A3797" s="153">
        <v>3793</v>
      </c>
      <c r="B3797" s="154" t="s">
        <v>4184</v>
      </c>
      <c r="C3797" s="154" t="s">
        <v>260</v>
      </c>
      <c r="D3797" s="154" t="s">
        <v>255</v>
      </c>
      <c r="E3797" s="155">
        <v>42559.584189814814</v>
      </c>
      <c r="F3797" s="156">
        <v>17250</v>
      </c>
      <c r="G3797" s="155" t="s">
        <v>263</v>
      </c>
      <c r="H3797" s="155" t="s">
        <v>74</v>
      </c>
      <c r="I3797" s="157">
        <v>42571</v>
      </c>
      <c r="J3797" s="156">
        <v>15844.13</v>
      </c>
      <c r="K3797" s="167">
        <v>1.03</v>
      </c>
    </row>
    <row r="3798" spans="1:11" x14ac:dyDescent="0.25">
      <c r="A3798" s="153">
        <v>3794</v>
      </c>
      <c r="B3798" s="154" t="s">
        <v>4185</v>
      </c>
      <c r="C3798" s="154" t="s">
        <v>294</v>
      </c>
      <c r="D3798" s="154" t="s">
        <v>255</v>
      </c>
      <c r="E3798" s="155">
        <v>42559.589768518519</v>
      </c>
      <c r="F3798" s="156">
        <v>9825</v>
      </c>
      <c r="G3798" s="155" t="s">
        <v>263</v>
      </c>
      <c r="H3798" s="155" t="s">
        <v>74</v>
      </c>
      <c r="I3798" s="157">
        <v>42571</v>
      </c>
      <c r="J3798" s="156">
        <v>9024.26</v>
      </c>
      <c r="K3798" s="167">
        <v>1.03</v>
      </c>
    </row>
    <row r="3799" spans="1:11" x14ac:dyDescent="0.25">
      <c r="A3799" s="153">
        <v>3795</v>
      </c>
      <c r="B3799" s="154" t="s">
        <v>4186</v>
      </c>
      <c r="C3799" s="154" t="s">
        <v>260</v>
      </c>
      <c r="D3799" s="154" t="s">
        <v>255</v>
      </c>
      <c r="E3799" s="155">
        <v>42559.599814814814</v>
      </c>
      <c r="F3799" s="156">
        <v>177525</v>
      </c>
      <c r="G3799" s="155" t="s">
        <v>266</v>
      </c>
      <c r="H3799" s="155" t="s">
        <v>297</v>
      </c>
      <c r="I3799" s="157">
        <v>42604</v>
      </c>
      <c r="J3799" s="156">
        <v>157730.96</v>
      </c>
      <c r="K3799" s="167">
        <v>1</v>
      </c>
    </row>
    <row r="3800" spans="1:11" x14ac:dyDescent="0.25">
      <c r="A3800" s="153">
        <v>3796</v>
      </c>
      <c r="B3800" s="154" t="s">
        <v>4187</v>
      </c>
      <c r="C3800" s="154" t="s">
        <v>294</v>
      </c>
      <c r="D3800" s="154" t="s">
        <v>255</v>
      </c>
      <c r="E3800" s="155">
        <v>42559.604155092595</v>
      </c>
      <c r="F3800" s="156">
        <v>8875</v>
      </c>
      <c r="G3800" s="155" t="s">
        <v>272</v>
      </c>
      <c r="H3800" s="155" t="s">
        <v>315</v>
      </c>
      <c r="I3800" s="157">
        <v>42563</v>
      </c>
      <c r="J3800" s="156">
        <v>7885.45</v>
      </c>
      <c r="K3800" s="167">
        <v>1</v>
      </c>
    </row>
    <row r="3801" spans="1:11" x14ac:dyDescent="0.25">
      <c r="A3801" s="153">
        <v>3797</v>
      </c>
      <c r="B3801" s="154" t="s">
        <v>4188</v>
      </c>
      <c r="C3801" s="154" t="s">
        <v>276</v>
      </c>
      <c r="D3801" s="154" t="s">
        <v>255</v>
      </c>
      <c r="E3801" s="155">
        <v>42559.609618055554</v>
      </c>
      <c r="F3801" s="156">
        <v>9150</v>
      </c>
      <c r="G3801" s="155" t="s">
        <v>272</v>
      </c>
      <c r="H3801" s="155" t="s">
        <v>297</v>
      </c>
      <c r="I3801" s="157">
        <v>42566</v>
      </c>
      <c r="J3801" s="156">
        <v>8129.78</v>
      </c>
      <c r="K3801" s="167">
        <v>1</v>
      </c>
    </row>
    <row r="3802" spans="1:11" x14ac:dyDescent="0.25">
      <c r="A3802" s="153">
        <v>3798</v>
      </c>
      <c r="B3802" s="154" t="s">
        <v>4189</v>
      </c>
      <c r="C3802" s="154" t="s">
        <v>260</v>
      </c>
      <c r="D3802" s="154" t="s">
        <v>255</v>
      </c>
      <c r="E3802" s="155">
        <v>42559.618692129632</v>
      </c>
      <c r="F3802" s="156">
        <v>3135</v>
      </c>
      <c r="G3802" s="155" t="s">
        <v>256</v>
      </c>
      <c r="H3802" s="155" t="s">
        <v>304</v>
      </c>
      <c r="I3802" s="157">
        <v>42563</v>
      </c>
      <c r="J3802" s="156">
        <v>2942.2</v>
      </c>
      <c r="K3802" s="167">
        <v>1.06</v>
      </c>
    </row>
    <row r="3803" spans="1:11" x14ac:dyDescent="0.25">
      <c r="A3803" s="153">
        <v>3799</v>
      </c>
      <c r="B3803" s="154" t="s">
        <v>4190</v>
      </c>
      <c r="C3803" s="154" t="s">
        <v>260</v>
      </c>
      <c r="D3803" s="154" t="s">
        <v>255</v>
      </c>
      <c r="E3803" s="155">
        <v>42559.629606481481</v>
      </c>
      <c r="F3803" s="156">
        <v>3825</v>
      </c>
      <c r="G3803" s="155" t="s">
        <v>258</v>
      </c>
      <c r="H3803" s="155" t="s">
        <v>325</v>
      </c>
      <c r="I3803" s="157">
        <v>42563</v>
      </c>
      <c r="J3803" s="156">
        <v>3398.52</v>
      </c>
      <c r="K3803" s="167">
        <v>1</v>
      </c>
    </row>
    <row r="3804" spans="1:11" x14ac:dyDescent="0.25">
      <c r="A3804" s="153">
        <v>3800</v>
      </c>
      <c r="B3804" s="154" t="s">
        <v>4191</v>
      </c>
      <c r="C3804" s="154" t="s">
        <v>260</v>
      </c>
      <c r="D3804" s="154" t="s">
        <v>255</v>
      </c>
      <c r="E3804" s="155">
        <v>42563.481168981481</v>
      </c>
      <c r="F3804" s="156">
        <v>9750</v>
      </c>
      <c r="G3804" s="155" t="s">
        <v>272</v>
      </c>
      <c r="H3804" s="155" t="s">
        <v>297</v>
      </c>
      <c r="I3804" s="157">
        <v>42565</v>
      </c>
      <c r="J3804" s="156">
        <v>8662.8799999999992</v>
      </c>
      <c r="K3804" s="167">
        <v>1</v>
      </c>
    </row>
    <row r="3805" spans="1:11" x14ac:dyDescent="0.25">
      <c r="A3805" s="153">
        <v>3801</v>
      </c>
      <c r="B3805" s="154" t="s">
        <v>4192</v>
      </c>
      <c r="C3805" s="154" t="s">
        <v>260</v>
      </c>
      <c r="D3805" s="154" t="s">
        <v>255</v>
      </c>
      <c r="E3805" s="155">
        <v>42563.486956018518</v>
      </c>
      <c r="F3805" s="156">
        <v>12975</v>
      </c>
      <c r="G3805" s="155" t="s">
        <v>272</v>
      </c>
      <c r="H3805" s="155" t="s">
        <v>321</v>
      </c>
      <c r="I3805" s="157">
        <v>42566</v>
      </c>
      <c r="J3805" s="156">
        <v>11528.29</v>
      </c>
      <c r="K3805" s="167">
        <v>1</v>
      </c>
    </row>
    <row r="3806" spans="1:11" x14ac:dyDescent="0.25">
      <c r="A3806" s="153">
        <v>3802</v>
      </c>
      <c r="B3806" s="154" t="s">
        <v>4193</v>
      </c>
      <c r="C3806" s="154" t="s">
        <v>260</v>
      </c>
      <c r="D3806" s="154" t="s">
        <v>255</v>
      </c>
      <c r="E3806" s="155">
        <v>42563.491782407407</v>
      </c>
      <c r="F3806" s="156">
        <v>22125</v>
      </c>
      <c r="G3806" s="155" t="s">
        <v>266</v>
      </c>
      <c r="H3806" s="155" t="s">
        <v>321</v>
      </c>
      <c r="I3806" s="157">
        <v>42618</v>
      </c>
      <c r="J3806" s="156">
        <v>19658.060000000001</v>
      </c>
      <c r="K3806" s="167">
        <v>1</v>
      </c>
    </row>
    <row r="3807" spans="1:11" x14ac:dyDescent="0.25">
      <c r="A3807" s="153">
        <v>3803</v>
      </c>
      <c r="B3807" s="154" t="s">
        <v>4194</v>
      </c>
      <c r="C3807" s="154" t="s">
        <v>294</v>
      </c>
      <c r="D3807" s="154" t="s">
        <v>255</v>
      </c>
      <c r="E3807" s="155">
        <v>42563.497974537036</v>
      </c>
      <c r="F3807" s="156">
        <v>4650</v>
      </c>
      <c r="G3807" s="155" t="s">
        <v>272</v>
      </c>
      <c r="H3807" s="155" t="s">
        <v>321</v>
      </c>
      <c r="I3807" s="157">
        <v>42565</v>
      </c>
      <c r="J3807" s="156">
        <v>4131.53</v>
      </c>
      <c r="K3807" s="167">
        <v>1</v>
      </c>
    </row>
    <row r="3808" spans="1:11" x14ac:dyDescent="0.25">
      <c r="A3808" s="153">
        <v>3804</v>
      </c>
      <c r="B3808" s="154" t="s">
        <v>253</v>
      </c>
      <c r="C3808" s="154" t="s">
        <v>254</v>
      </c>
      <c r="D3808" s="154" t="s">
        <v>255</v>
      </c>
      <c r="E3808" s="155">
        <v>42563.564976851849</v>
      </c>
      <c r="F3808" s="156">
        <v>1312.5</v>
      </c>
      <c r="G3808" s="155" t="s">
        <v>336</v>
      </c>
      <c r="H3808" s="155" t="s">
        <v>297</v>
      </c>
      <c r="I3808" s="157">
        <v>42577</v>
      </c>
      <c r="J3808" s="156">
        <v>1166.1400000000001</v>
      </c>
      <c r="K3808" s="167">
        <v>1</v>
      </c>
    </row>
    <row r="3809" spans="1:11" x14ac:dyDescent="0.25">
      <c r="A3809" s="153">
        <v>3805</v>
      </c>
      <c r="B3809" s="154" t="s">
        <v>4195</v>
      </c>
      <c r="C3809" s="154" t="s">
        <v>260</v>
      </c>
      <c r="D3809" s="154" t="s">
        <v>255</v>
      </c>
      <c r="E3809" s="155">
        <v>42565.658391203702</v>
      </c>
      <c r="F3809" s="156">
        <v>12300</v>
      </c>
      <c r="G3809" s="155" t="s">
        <v>263</v>
      </c>
      <c r="H3809" s="155" t="s">
        <v>297</v>
      </c>
      <c r="I3809" s="157">
        <v>42639</v>
      </c>
      <c r="J3809" s="156">
        <v>11297.55</v>
      </c>
      <c r="K3809" s="167">
        <v>1.03</v>
      </c>
    </row>
    <row r="3810" spans="1:11" x14ac:dyDescent="0.25">
      <c r="A3810" s="153">
        <v>3806</v>
      </c>
      <c r="B3810" s="154" t="s">
        <v>4196</v>
      </c>
      <c r="C3810" s="154" t="s">
        <v>294</v>
      </c>
      <c r="D3810" s="154" t="s">
        <v>255</v>
      </c>
      <c r="E3810" s="155">
        <v>42566.607916666668</v>
      </c>
      <c r="F3810" s="156">
        <v>6075</v>
      </c>
      <c r="G3810" s="155" t="s">
        <v>272</v>
      </c>
      <c r="H3810" s="155" t="s">
        <v>324</v>
      </c>
      <c r="I3810" s="157" t="s">
        <v>253</v>
      </c>
      <c r="J3810" s="156">
        <v>0</v>
      </c>
      <c r="K3810" s="167">
        <v>0</v>
      </c>
    </row>
    <row r="3811" spans="1:11" x14ac:dyDescent="0.25">
      <c r="A3811" s="153">
        <v>3807</v>
      </c>
      <c r="B3811" s="154" t="s">
        <v>4197</v>
      </c>
      <c r="C3811" s="154" t="s">
        <v>276</v>
      </c>
      <c r="D3811" s="154" t="s">
        <v>255</v>
      </c>
      <c r="E3811" s="155">
        <v>42566.611770833333</v>
      </c>
      <c r="F3811" s="156">
        <v>1950</v>
      </c>
      <c r="G3811" s="155" t="s">
        <v>272</v>
      </c>
      <c r="H3811" s="155" t="s">
        <v>304</v>
      </c>
      <c r="I3811" s="157">
        <v>42571</v>
      </c>
      <c r="J3811" s="156">
        <v>1732.58</v>
      </c>
      <c r="K3811" s="167">
        <v>1</v>
      </c>
    </row>
    <row r="3812" spans="1:11" x14ac:dyDescent="0.25">
      <c r="A3812" s="153">
        <v>3808</v>
      </c>
      <c r="B3812" s="154" t="s">
        <v>4198</v>
      </c>
      <c r="C3812" s="154" t="s">
        <v>294</v>
      </c>
      <c r="D3812" s="154" t="s">
        <v>255</v>
      </c>
      <c r="E3812" s="155">
        <v>42566.616782407407</v>
      </c>
      <c r="F3812" s="156">
        <v>6825</v>
      </c>
      <c r="G3812" s="155" t="s">
        <v>272</v>
      </c>
      <c r="H3812" s="155" t="s">
        <v>304</v>
      </c>
      <c r="I3812" s="157">
        <v>42570</v>
      </c>
      <c r="J3812" s="156">
        <v>6064.02</v>
      </c>
      <c r="K3812" s="167">
        <v>1</v>
      </c>
    </row>
    <row r="3813" spans="1:11" x14ac:dyDescent="0.25">
      <c r="A3813" s="153">
        <v>3809</v>
      </c>
      <c r="B3813" s="154" t="s">
        <v>4199</v>
      </c>
      <c r="C3813" s="154" t="s">
        <v>260</v>
      </c>
      <c r="D3813" s="154" t="s">
        <v>255</v>
      </c>
      <c r="E3813" s="155">
        <v>42566.623344907406</v>
      </c>
      <c r="F3813" s="156">
        <v>6450</v>
      </c>
      <c r="G3813" s="155" t="s">
        <v>263</v>
      </c>
      <c r="H3813" s="155" t="s">
        <v>300</v>
      </c>
      <c r="I3813" s="157">
        <v>42577</v>
      </c>
      <c r="J3813" s="156">
        <v>5924.33</v>
      </c>
      <c r="K3813" s="167">
        <v>1.03</v>
      </c>
    </row>
    <row r="3814" spans="1:11" x14ac:dyDescent="0.25">
      <c r="A3814" s="153">
        <v>3810</v>
      </c>
      <c r="B3814" s="154" t="s">
        <v>253</v>
      </c>
      <c r="C3814" s="154" t="s">
        <v>254</v>
      </c>
      <c r="D3814" s="154" t="s">
        <v>255</v>
      </c>
      <c r="E3814" s="155">
        <v>42566.627916666665</v>
      </c>
      <c r="F3814" s="156">
        <v>8475</v>
      </c>
      <c r="G3814" s="155" t="s">
        <v>263</v>
      </c>
      <c r="H3814" s="155" t="s">
        <v>74</v>
      </c>
      <c r="I3814" s="157">
        <v>42573</v>
      </c>
      <c r="J3814" s="156">
        <v>7784.29</v>
      </c>
      <c r="K3814" s="167">
        <v>1.03</v>
      </c>
    </row>
    <row r="3815" spans="1:11" x14ac:dyDescent="0.25">
      <c r="A3815" s="153">
        <v>3811</v>
      </c>
      <c r="B3815" s="154" t="s">
        <v>4200</v>
      </c>
      <c r="C3815" s="154" t="s">
        <v>260</v>
      </c>
      <c r="D3815" s="154" t="s">
        <v>255</v>
      </c>
      <c r="E3815" s="155">
        <v>42566.633402777778</v>
      </c>
      <c r="F3815" s="156">
        <v>21150</v>
      </c>
      <c r="G3815" s="155" t="s">
        <v>277</v>
      </c>
      <c r="H3815" s="155" t="s">
        <v>304</v>
      </c>
      <c r="I3815" s="157">
        <v>42599</v>
      </c>
      <c r="J3815" s="156">
        <v>18791.78</v>
      </c>
      <c r="K3815" s="167">
        <v>1</v>
      </c>
    </row>
    <row r="3816" spans="1:11" x14ac:dyDescent="0.25">
      <c r="A3816" s="153">
        <v>3812</v>
      </c>
      <c r="B3816" s="154" t="s">
        <v>4201</v>
      </c>
      <c r="C3816" s="154" t="s">
        <v>260</v>
      </c>
      <c r="D3816" s="154" t="s">
        <v>255</v>
      </c>
      <c r="E3816" s="155">
        <v>42566.647152777776</v>
      </c>
      <c r="F3816" s="156">
        <v>20100</v>
      </c>
      <c r="G3816" s="155" t="s">
        <v>266</v>
      </c>
      <c r="H3816" s="155" t="s">
        <v>304</v>
      </c>
      <c r="I3816" s="157">
        <v>42642</v>
      </c>
      <c r="J3816" s="156">
        <v>17858.849999999999</v>
      </c>
      <c r="K3816" s="167">
        <v>1</v>
      </c>
    </row>
    <row r="3817" spans="1:11" x14ac:dyDescent="0.25">
      <c r="A3817" s="153">
        <v>3813</v>
      </c>
      <c r="B3817" s="154" t="s">
        <v>4202</v>
      </c>
      <c r="C3817" s="154" t="s">
        <v>260</v>
      </c>
      <c r="D3817" s="154" t="s">
        <v>255</v>
      </c>
      <c r="E3817" s="155">
        <v>42570.599537037036</v>
      </c>
      <c r="F3817" s="156">
        <v>11475</v>
      </c>
      <c r="G3817" s="155" t="s">
        <v>274</v>
      </c>
      <c r="H3817" s="155" t="s">
        <v>324</v>
      </c>
      <c r="I3817" s="157">
        <v>42577</v>
      </c>
      <c r="J3817" s="156">
        <v>10769.29</v>
      </c>
      <c r="K3817" s="167">
        <v>1</v>
      </c>
    </row>
    <row r="3818" spans="1:11" x14ac:dyDescent="0.25">
      <c r="A3818" s="153">
        <v>3814</v>
      </c>
      <c r="B3818" s="154" t="s">
        <v>4203</v>
      </c>
      <c r="C3818" s="154" t="s">
        <v>260</v>
      </c>
      <c r="D3818" s="154" t="s">
        <v>255</v>
      </c>
      <c r="E3818" s="155">
        <v>42570.608206018522</v>
      </c>
      <c r="F3818" s="156">
        <v>8475</v>
      </c>
      <c r="G3818" s="155" t="s">
        <v>274</v>
      </c>
      <c r="H3818" s="155" t="s">
        <v>304</v>
      </c>
      <c r="I3818" s="157">
        <v>42577</v>
      </c>
      <c r="J3818" s="156">
        <v>7953.79</v>
      </c>
      <c r="K3818" s="167">
        <v>1</v>
      </c>
    </row>
    <row r="3819" spans="1:11" x14ac:dyDescent="0.25">
      <c r="A3819" s="153">
        <v>3815</v>
      </c>
      <c r="B3819" s="154" t="s">
        <v>4204</v>
      </c>
      <c r="C3819" s="154" t="s">
        <v>260</v>
      </c>
      <c r="D3819" s="154" t="s">
        <v>255</v>
      </c>
      <c r="E3819" s="155">
        <v>42572.429513888892</v>
      </c>
      <c r="F3819" s="156">
        <v>14925</v>
      </c>
      <c r="G3819" s="155" t="s">
        <v>263</v>
      </c>
      <c r="H3819" s="155" t="s">
        <v>322</v>
      </c>
      <c r="I3819" s="157">
        <v>42584</v>
      </c>
      <c r="J3819" s="156">
        <v>13708.61</v>
      </c>
      <c r="K3819" s="167">
        <v>1.03</v>
      </c>
    </row>
    <row r="3820" spans="1:11" x14ac:dyDescent="0.25">
      <c r="A3820" s="153">
        <v>3816</v>
      </c>
      <c r="B3820" s="154" t="s">
        <v>4205</v>
      </c>
      <c r="C3820" s="154" t="s">
        <v>294</v>
      </c>
      <c r="D3820" s="154" t="s">
        <v>255</v>
      </c>
      <c r="E3820" s="155">
        <v>42572.443530092591</v>
      </c>
      <c r="F3820" s="156">
        <v>3995</v>
      </c>
      <c r="G3820" s="155" t="s">
        <v>272</v>
      </c>
      <c r="H3820" s="155" t="s">
        <v>297</v>
      </c>
      <c r="I3820" s="157">
        <v>42576</v>
      </c>
      <c r="J3820" s="156">
        <v>3549.56</v>
      </c>
      <c r="K3820" s="167">
        <v>1</v>
      </c>
    </row>
    <row r="3821" spans="1:11" x14ac:dyDescent="0.25">
      <c r="A3821" s="153">
        <v>3817</v>
      </c>
      <c r="B3821" s="154" t="s">
        <v>3386</v>
      </c>
      <c r="C3821" s="154" t="s">
        <v>254</v>
      </c>
      <c r="D3821" s="154" t="s">
        <v>255</v>
      </c>
      <c r="E3821" s="155">
        <v>42573.409918981481</v>
      </c>
      <c r="F3821" s="156">
        <v>16725</v>
      </c>
      <c r="G3821" s="155" t="s">
        <v>272</v>
      </c>
      <c r="H3821" s="155" t="s">
        <v>297</v>
      </c>
      <c r="I3821" s="157">
        <v>42704</v>
      </c>
      <c r="J3821" s="156">
        <v>14860.16</v>
      </c>
      <c r="K3821" s="167">
        <v>1</v>
      </c>
    </row>
    <row r="3822" spans="1:11" x14ac:dyDescent="0.25">
      <c r="A3822" s="153">
        <v>3818</v>
      </c>
      <c r="B3822" s="154" t="s">
        <v>4206</v>
      </c>
      <c r="C3822" s="154" t="s">
        <v>294</v>
      </c>
      <c r="D3822" s="154" t="s">
        <v>255</v>
      </c>
      <c r="E3822" s="155">
        <v>42573.414212962962</v>
      </c>
      <c r="F3822" s="156">
        <v>4122.5</v>
      </c>
      <c r="G3822" s="155" t="s">
        <v>272</v>
      </c>
      <c r="H3822" s="155" t="s">
        <v>304</v>
      </c>
      <c r="I3822" s="157">
        <v>42585</v>
      </c>
      <c r="J3822" s="156">
        <v>3662.85</v>
      </c>
      <c r="K3822" s="167">
        <v>1</v>
      </c>
    </row>
    <row r="3823" spans="1:11" x14ac:dyDescent="0.25">
      <c r="A3823" s="153">
        <v>3819</v>
      </c>
      <c r="B3823" s="154" t="s">
        <v>4207</v>
      </c>
      <c r="C3823" s="154" t="s">
        <v>260</v>
      </c>
      <c r="D3823" s="154" t="s">
        <v>255</v>
      </c>
      <c r="E3823" s="155">
        <v>42573.593530092592</v>
      </c>
      <c r="F3823" s="156">
        <v>6600</v>
      </c>
      <c r="G3823" s="155" t="s">
        <v>270</v>
      </c>
      <c r="H3823" s="155" t="s">
        <v>304</v>
      </c>
      <c r="I3823" s="157">
        <v>42579</v>
      </c>
      <c r="J3823" s="156">
        <v>5864.1</v>
      </c>
      <c r="K3823" s="167">
        <v>1</v>
      </c>
    </row>
    <row r="3824" spans="1:11" x14ac:dyDescent="0.25">
      <c r="A3824" s="153">
        <v>3820</v>
      </c>
      <c r="B3824" s="154" t="s">
        <v>4208</v>
      </c>
      <c r="C3824" s="154" t="s">
        <v>260</v>
      </c>
      <c r="D3824" s="154" t="s">
        <v>255</v>
      </c>
      <c r="E3824" s="155">
        <v>42573.600590277776</v>
      </c>
      <c r="F3824" s="156">
        <v>12975</v>
      </c>
      <c r="G3824" s="155" t="s">
        <v>263</v>
      </c>
      <c r="H3824" s="155" t="s">
        <v>297</v>
      </c>
      <c r="I3824" s="157">
        <v>42639</v>
      </c>
      <c r="J3824" s="156">
        <v>11917.54</v>
      </c>
      <c r="K3824" s="167">
        <v>1.03</v>
      </c>
    </row>
    <row r="3825" spans="1:11" x14ac:dyDescent="0.25">
      <c r="A3825" s="153">
        <v>3821</v>
      </c>
      <c r="B3825" s="154" t="s">
        <v>4209</v>
      </c>
      <c r="C3825" s="154" t="s">
        <v>294</v>
      </c>
      <c r="D3825" s="154" t="s">
        <v>255</v>
      </c>
      <c r="E3825" s="155">
        <v>42577.589768518519</v>
      </c>
      <c r="F3825" s="156">
        <v>11325</v>
      </c>
      <c r="G3825" s="155" t="s">
        <v>270</v>
      </c>
      <c r="H3825" s="155" t="s">
        <v>297</v>
      </c>
      <c r="I3825" s="157">
        <v>42636</v>
      </c>
      <c r="J3825" s="156">
        <v>10062.26</v>
      </c>
      <c r="K3825" s="167">
        <v>1</v>
      </c>
    </row>
    <row r="3826" spans="1:11" x14ac:dyDescent="0.25">
      <c r="A3826" s="153">
        <v>3822</v>
      </c>
      <c r="B3826" s="154" t="s">
        <v>4210</v>
      </c>
      <c r="C3826" s="154" t="s">
        <v>294</v>
      </c>
      <c r="D3826" s="154" t="s">
        <v>255</v>
      </c>
      <c r="E3826" s="155">
        <v>42577.594328703701</v>
      </c>
      <c r="F3826" s="156">
        <v>7125</v>
      </c>
      <c r="G3826" s="155" t="s">
        <v>263</v>
      </c>
      <c r="H3826" s="155" t="s">
        <v>58</v>
      </c>
      <c r="I3826" s="157">
        <v>42585</v>
      </c>
      <c r="J3826" s="156">
        <v>6544.31</v>
      </c>
      <c r="K3826" s="167">
        <v>1.03</v>
      </c>
    </row>
    <row r="3827" spans="1:11" x14ac:dyDescent="0.25">
      <c r="A3827" s="153">
        <v>3823</v>
      </c>
      <c r="B3827" s="154" t="s">
        <v>4211</v>
      </c>
      <c r="C3827" s="154" t="s">
        <v>260</v>
      </c>
      <c r="D3827" s="154" t="s">
        <v>255</v>
      </c>
      <c r="E3827" s="155">
        <v>42577.598425925928</v>
      </c>
      <c r="F3827" s="156">
        <v>6675</v>
      </c>
      <c r="G3827" s="155" t="s">
        <v>263</v>
      </c>
      <c r="H3827" s="155" t="s">
        <v>324</v>
      </c>
      <c r="I3827" s="157">
        <v>42584</v>
      </c>
      <c r="J3827" s="156">
        <v>6130.98</v>
      </c>
      <c r="K3827" s="167">
        <v>1.03</v>
      </c>
    </row>
    <row r="3828" spans="1:11" x14ac:dyDescent="0.25">
      <c r="A3828" s="153">
        <v>3824</v>
      </c>
      <c r="B3828" s="154" t="s">
        <v>4212</v>
      </c>
      <c r="C3828" s="154" t="s">
        <v>260</v>
      </c>
      <c r="D3828" s="154" t="s">
        <v>255</v>
      </c>
      <c r="E3828" s="155">
        <v>42577.608842592592</v>
      </c>
      <c r="F3828" s="156">
        <v>14750</v>
      </c>
      <c r="G3828" s="155" t="s">
        <v>263</v>
      </c>
      <c r="H3828" s="155" t="s">
        <v>333</v>
      </c>
      <c r="I3828" s="157" t="s">
        <v>253</v>
      </c>
      <c r="J3828" s="156">
        <v>0</v>
      </c>
      <c r="K3828" s="167">
        <v>0</v>
      </c>
    </row>
    <row r="3829" spans="1:11" x14ac:dyDescent="0.25">
      <c r="A3829" s="153">
        <v>3825</v>
      </c>
      <c r="B3829" s="154" t="s">
        <v>4213</v>
      </c>
      <c r="C3829" s="154" t="s">
        <v>294</v>
      </c>
      <c r="D3829" s="154" t="s">
        <v>255</v>
      </c>
      <c r="E3829" s="155">
        <v>42577.615636574075</v>
      </c>
      <c r="F3829" s="156">
        <v>13725</v>
      </c>
      <c r="G3829" s="155" t="s">
        <v>263</v>
      </c>
      <c r="H3829" s="155" t="s">
        <v>323</v>
      </c>
      <c r="I3829" s="157" t="s">
        <v>253</v>
      </c>
      <c r="J3829" s="156">
        <v>0</v>
      </c>
      <c r="K3829" s="167">
        <v>0</v>
      </c>
    </row>
    <row r="3830" spans="1:11" x14ac:dyDescent="0.25">
      <c r="A3830" s="153">
        <v>3826</v>
      </c>
      <c r="B3830" s="154" t="s">
        <v>253</v>
      </c>
      <c r="C3830" s="154" t="s">
        <v>254</v>
      </c>
      <c r="D3830" s="154" t="s">
        <v>255</v>
      </c>
      <c r="E3830" s="155">
        <v>42578.60633101852</v>
      </c>
      <c r="F3830" s="156">
        <v>4500</v>
      </c>
      <c r="G3830" s="155" t="s">
        <v>263</v>
      </c>
      <c r="H3830" s="155" t="s">
        <v>297</v>
      </c>
      <c r="I3830" s="157">
        <v>42590</v>
      </c>
      <c r="J3830" s="156">
        <v>4133.25</v>
      </c>
      <c r="K3830" s="167">
        <v>1.03</v>
      </c>
    </row>
    <row r="3831" spans="1:11" x14ac:dyDescent="0.25">
      <c r="A3831" s="153">
        <v>3827</v>
      </c>
      <c r="B3831" s="154" t="s">
        <v>4214</v>
      </c>
      <c r="C3831" s="154" t="s">
        <v>260</v>
      </c>
      <c r="D3831" s="154" t="s">
        <v>255</v>
      </c>
      <c r="E3831" s="155">
        <v>42578.610798611109</v>
      </c>
      <c r="F3831" s="156">
        <v>17925</v>
      </c>
      <c r="G3831" s="155" t="s">
        <v>268</v>
      </c>
      <c r="H3831" s="155" t="s">
        <v>304</v>
      </c>
      <c r="I3831" s="157">
        <v>42586</v>
      </c>
      <c r="J3831" s="156">
        <v>15926.36</v>
      </c>
      <c r="K3831" s="167">
        <v>1</v>
      </c>
    </row>
    <row r="3832" spans="1:11" x14ac:dyDescent="0.25">
      <c r="A3832" s="153">
        <v>3828</v>
      </c>
      <c r="B3832" s="154" t="s">
        <v>253</v>
      </c>
      <c r="C3832" s="154" t="s">
        <v>254</v>
      </c>
      <c r="D3832" s="154" t="s">
        <v>255</v>
      </c>
      <c r="E3832" s="155">
        <v>42578.61755787037</v>
      </c>
      <c r="F3832" s="156">
        <v>3600</v>
      </c>
      <c r="G3832" s="155" t="s">
        <v>272</v>
      </c>
      <c r="H3832" s="155" t="s">
        <v>304</v>
      </c>
      <c r="I3832" s="157">
        <v>42586</v>
      </c>
      <c r="J3832" s="156">
        <v>3198.6</v>
      </c>
      <c r="K3832" s="167">
        <v>1</v>
      </c>
    </row>
    <row r="3833" spans="1:11" x14ac:dyDescent="0.25">
      <c r="A3833" s="153">
        <v>3829</v>
      </c>
      <c r="B3833" s="154" t="s">
        <v>4215</v>
      </c>
      <c r="C3833" s="154" t="s">
        <v>294</v>
      </c>
      <c r="D3833" s="154" t="s">
        <v>255</v>
      </c>
      <c r="E3833" s="155">
        <v>42580.649965277778</v>
      </c>
      <c r="F3833" s="156">
        <v>8625</v>
      </c>
      <c r="G3833" s="155" t="s">
        <v>263</v>
      </c>
      <c r="H3833" s="155" t="s">
        <v>304</v>
      </c>
      <c r="I3833" s="157">
        <v>42592</v>
      </c>
      <c r="J3833" s="156">
        <v>7922.06</v>
      </c>
      <c r="K3833" s="167">
        <v>1.03</v>
      </c>
    </row>
    <row r="3834" spans="1:11" x14ac:dyDescent="0.25">
      <c r="A3834" s="153">
        <v>3830</v>
      </c>
      <c r="B3834" s="154" t="s">
        <v>4117</v>
      </c>
      <c r="C3834" s="154" t="s">
        <v>294</v>
      </c>
      <c r="D3834" s="154" t="s">
        <v>255</v>
      </c>
      <c r="E3834" s="155">
        <v>42580.703611111108</v>
      </c>
      <c r="F3834" s="156">
        <v>34650</v>
      </c>
      <c r="G3834" s="155" t="s">
        <v>263</v>
      </c>
      <c r="H3834" s="155" t="s">
        <v>320</v>
      </c>
      <c r="I3834" s="157">
        <v>42604</v>
      </c>
      <c r="J3834" s="156">
        <v>31826.02</v>
      </c>
      <c r="K3834" s="167">
        <v>1.03</v>
      </c>
    </row>
    <row r="3835" spans="1:11" x14ac:dyDescent="0.25">
      <c r="A3835" s="153">
        <v>3831</v>
      </c>
      <c r="B3835" s="154" t="s">
        <v>4216</v>
      </c>
      <c r="C3835" s="154" t="s">
        <v>260</v>
      </c>
      <c r="D3835" s="154" t="s">
        <v>255</v>
      </c>
      <c r="E3835" s="155">
        <v>42580.708067129628</v>
      </c>
      <c r="F3835" s="156">
        <v>40725</v>
      </c>
      <c r="G3835" s="155" t="s">
        <v>279</v>
      </c>
      <c r="H3835" s="155" t="s">
        <v>297</v>
      </c>
      <c r="I3835" s="157">
        <v>42636</v>
      </c>
      <c r="J3835" s="156">
        <v>36184.160000000003</v>
      </c>
      <c r="K3835" s="167">
        <v>1</v>
      </c>
    </row>
    <row r="3836" spans="1:11" x14ac:dyDescent="0.25">
      <c r="A3836" s="153">
        <v>3832</v>
      </c>
      <c r="B3836" s="154" t="s">
        <v>4217</v>
      </c>
      <c r="C3836" s="154" t="s">
        <v>260</v>
      </c>
      <c r="D3836" s="154" t="s">
        <v>255</v>
      </c>
      <c r="E3836" s="155">
        <v>42580.712013888886</v>
      </c>
      <c r="F3836" s="156">
        <v>12650</v>
      </c>
      <c r="G3836" s="155" t="s">
        <v>263</v>
      </c>
      <c r="H3836" s="155" t="s">
        <v>320</v>
      </c>
      <c r="I3836" s="157">
        <v>42584</v>
      </c>
      <c r="J3836" s="156">
        <v>11619.02</v>
      </c>
      <c r="K3836" s="167">
        <v>1.03</v>
      </c>
    </row>
    <row r="3837" spans="1:11" x14ac:dyDescent="0.25">
      <c r="A3837" s="153">
        <v>3833</v>
      </c>
      <c r="B3837" s="154" t="s">
        <v>4218</v>
      </c>
      <c r="C3837" s="154" t="s">
        <v>294</v>
      </c>
      <c r="D3837" s="154" t="s">
        <v>255</v>
      </c>
      <c r="E3837" s="155">
        <v>42580.715752314813</v>
      </c>
      <c r="F3837" s="156">
        <v>5814</v>
      </c>
      <c r="G3837" s="155" t="s">
        <v>272</v>
      </c>
      <c r="H3837" s="155" t="s">
        <v>297</v>
      </c>
      <c r="I3837" s="157">
        <v>42585</v>
      </c>
      <c r="J3837" s="156">
        <v>5165.75</v>
      </c>
      <c r="K3837" s="167">
        <v>1</v>
      </c>
    </row>
    <row r="3838" spans="1:11" x14ac:dyDescent="0.25">
      <c r="A3838" s="153">
        <v>3834</v>
      </c>
      <c r="B3838" s="154" t="s">
        <v>4219</v>
      </c>
      <c r="C3838" s="154" t="s">
        <v>260</v>
      </c>
      <c r="D3838" s="154" t="s">
        <v>255</v>
      </c>
      <c r="E3838" s="155">
        <v>42580.721261574072</v>
      </c>
      <c r="F3838" s="156">
        <v>9975</v>
      </c>
      <c r="G3838" s="155" t="s">
        <v>263</v>
      </c>
      <c r="H3838" s="155" t="s">
        <v>297</v>
      </c>
      <c r="I3838" s="157" t="s">
        <v>253</v>
      </c>
      <c r="J3838" s="156">
        <v>0</v>
      </c>
      <c r="K3838" s="167">
        <v>0</v>
      </c>
    </row>
    <row r="3839" spans="1:11" x14ac:dyDescent="0.25">
      <c r="A3839" s="153">
        <v>3835</v>
      </c>
      <c r="B3839" s="154" t="s">
        <v>253</v>
      </c>
      <c r="C3839" s="154" t="s">
        <v>254</v>
      </c>
      <c r="D3839" s="154" t="s">
        <v>255</v>
      </c>
      <c r="E3839" s="155">
        <v>42580.725937499999</v>
      </c>
      <c r="F3839" s="156">
        <v>4575</v>
      </c>
      <c r="G3839" s="155" t="s">
        <v>263</v>
      </c>
      <c r="H3839" s="155" t="s">
        <v>297</v>
      </c>
      <c r="I3839" s="157">
        <v>42585</v>
      </c>
      <c r="J3839" s="156">
        <v>4202.1400000000003</v>
      </c>
      <c r="K3839" s="167">
        <v>1.03</v>
      </c>
    </row>
    <row r="3840" spans="1:11" x14ac:dyDescent="0.25">
      <c r="A3840" s="153">
        <v>3836</v>
      </c>
      <c r="B3840" s="154" t="s">
        <v>4220</v>
      </c>
      <c r="C3840" s="154" t="s">
        <v>260</v>
      </c>
      <c r="D3840" s="154" t="s">
        <v>255</v>
      </c>
      <c r="E3840" s="155">
        <v>42584.425636574073</v>
      </c>
      <c r="F3840" s="156">
        <v>4275</v>
      </c>
      <c r="G3840" s="155" t="s">
        <v>256</v>
      </c>
      <c r="H3840" s="155" t="s">
        <v>297</v>
      </c>
      <c r="I3840" s="157">
        <v>42586</v>
      </c>
      <c r="J3840" s="156">
        <v>4012.08</v>
      </c>
      <c r="K3840" s="167">
        <v>1</v>
      </c>
    </row>
    <row r="3841" spans="1:11" x14ac:dyDescent="0.25">
      <c r="A3841" s="153">
        <v>3837</v>
      </c>
      <c r="B3841" s="154" t="s">
        <v>4221</v>
      </c>
      <c r="C3841" s="154" t="s">
        <v>260</v>
      </c>
      <c r="D3841" s="154" t="s">
        <v>255</v>
      </c>
      <c r="E3841" s="155">
        <v>42584.437708333331</v>
      </c>
      <c r="F3841" s="156">
        <v>22425</v>
      </c>
      <c r="G3841" s="155" t="s">
        <v>263</v>
      </c>
      <c r="H3841" s="155" t="s">
        <v>297</v>
      </c>
      <c r="I3841" s="157">
        <v>42590</v>
      </c>
      <c r="J3841" s="156">
        <v>19924.61</v>
      </c>
      <c r="K3841" s="167">
        <v>1</v>
      </c>
    </row>
    <row r="3842" spans="1:11" x14ac:dyDescent="0.25">
      <c r="A3842" s="153">
        <v>3838</v>
      </c>
      <c r="B3842" s="154" t="s">
        <v>4222</v>
      </c>
      <c r="C3842" s="154" t="s">
        <v>276</v>
      </c>
      <c r="D3842" s="154" t="s">
        <v>255</v>
      </c>
      <c r="E3842" s="155">
        <v>42584.489016203705</v>
      </c>
      <c r="F3842" s="156">
        <v>8875</v>
      </c>
      <c r="G3842" s="155" t="s">
        <v>272</v>
      </c>
      <c r="H3842" s="155" t="s">
        <v>10</v>
      </c>
      <c r="I3842" s="157">
        <v>42585</v>
      </c>
      <c r="J3842" s="156">
        <v>7885.44</v>
      </c>
      <c r="K3842" s="167">
        <v>1</v>
      </c>
    </row>
    <row r="3843" spans="1:11" x14ac:dyDescent="0.25">
      <c r="A3843" s="153">
        <v>3839</v>
      </c>
      <c r="B3843" s="154" t="s">
        <v>253</v>
      </c>
      <c r="C3843" s="154" t="s">
        <v>254</v>
      </c>
      <c r="D3843" s="154" t="s">
        <v>255</v>
      </c>
      <c r="E3843" s="155">
        <v>42586.575104166666</v>
      </c>
      <c r="F3843" s="156">
        <v>10875</v>
      </c>
      <c r="G3843" s="155" t="s">
        <v>261</v>
      </c>
      <c r="H3843" s="155" t="s">
        <v>304</v>
      </c>
      <c r="I3843" s="157">
        <v>42594</v>
      </c>
      <c r="J3843" s="156">
        <v>9662.44</v>
      </c>
      <c r="K3843" s="167">
        <v>1</v>
      </c>
    </row>
    <row r="3844" spans="1:11" x14ac:dyDescent="0.25">
      <c r="A3844" s="153">
        <v>3840</v>
      </c>
      <c r="B3844" s="154" t="s">
        <v>253</v>
      </c>
      <c r="C3844" s="154" t="s">
        <v>254</v>
      </c>
      <c r="D3844" s="154" t="s">
        <v>255</v>
      </c>
      <c r="E3844" s="155">
        <v>42586.581134259257</v>
      </c>
      <c r="F3844" s="156">
        <v>10250</v>
      </c>
      <c r="G3844" s="155" t="s">
        <v>256</v>
      </c>
      <c r="H3844" s="155" t="s">
        <v>297</v>
      </c>
      <c r="I3844" s="157">
        <v>42592</v>
      </c>
      <c r="J3844" s="156">
        <v>9619.6200000000008</v>
      </c>
      <c r="K3844" s="167">
        <v>1.06</v>
      </c>
    </row>
    <row r="3845" spans="1:11" x14ac:dyDescent="0.25">
      <c r="A3845" s="153">
        <v>3841</v>
      </c>
      <c r="B3845" s="154" t="s">
        <v>4223</v>
      </c>
      <c r="C3845" s="154" t="s">
        <v>276</v>
      </c>
      <c r="D3845" s="154" t="s">
        <v>255</v>
      </c>
      <c r="E3845" s="155">
        <v>42587.644861111112</v>
      </c>
      <c r="F3845" s="156">
        <v>9075</v>
      </c>
      <c r="G3845" s="155" t="s">
        <v>272</v>
      </c>
      <c r="H3845" s="155" t="s">
        <v>297</v>
      </c>
      <c r="I3845" s="157">
        <v>42592</v>
      </c>
      <c r="J3845" s="156">
        <v>8063.14</v>
      </c>
      <c r="K3845" s="167">
        <v>1</v>
      </c>
    </row>
    <row r="3846" spans="1:11" x14ac:dyDescent="0.25">
      <c r="A3846" s="153">
        <v>3842</v>
      </c>
      <c r="B3846" s="154" t="s">
        <v>4224</v>
      </c>
      <c r="C3846" s="154" t="s">
        <v>294</v>
      </c>
      <c r="D3846" s="154" t="s">
        <v>255</v>
      </c>
      <c r="E3846" s="155">
        <v>42587.649895833332</v>
      </c>
      <c r="F3846" s="156">
        <v>13725</v>
      </c>
      <c r="G3846" s="155" t="s">
        <v>272</v>
      </c>
      <c r="H3846" s="155" t="s">
        <v>316</v>
      </c>
      <c r="I3846" s="157">
        <v>42592</v>
      </c>
      <c r="J3846" s="156">
        <v>12194.66</v>
      </c>
      <c r="K3846" s="167">
        <v>1</v>
      </c>
    </row>
    <row r="3847" spans="1:11" x14ac:dyDescent="0.25">
      <c r="A3847" s="153">
        <v>3843</v>
      </c>
      <c r="B3847" s="154" t="s">
        <v>4225</v>
      </c>
      <c r="C3847" s="154" t="s">
        <v>260</v>
      </c>
      <c r="D3847" s="154" t="s">
        <v>255</v>
      </c>
      <c r="E3847" s="155">
        <v>42587.653807870367</v>
      </c>
      <c r="F3847" s="156">
        <v>33450</v>
      </c>
      <c r="G3847" s="155" t="s">
        <v>261</v>
      </c>
      <c r="H3847" s="155" t="s">
        <v>297</v>
      </c>
      <c r="I3847" s="157">
        <v>42654</v>
      </c>
      <c r="J3847" s="156">
        <v>29720.33</v>
      </c>
      <c r="K3847" s="167">
        <v>1</v>
      </c>
    </row>
    <row r="3848" spans="1:11" x14ac:dyDescent="0.25">
      <c r="A3848" s="153">
        <v>3844</v>
      </c>
      <c r="B3848" s="154" t="s">
        <v>4226</v>
      </c>
      <c r="C3848" s="154" t="s">
        <v>260</v>
      </c>
      <c r="D3848" s="154" t="s">
        <v>255</v>
      </c>
      <c r="E3848" s="155">
        <v>42587.660694444443</v>
      </c>
      <c r="F3848" s="156">
        <v>17525</v>
      </c>
      <c r="G3848" s="155" t="s">
        <v>261</v>
      </c>
      <c r="H3848" s="155" t="s">
        <v>304</v>
      </c>
      <c r="I3848" s="157">
        <v>42654</v>
      </c>
      <c r="J3848" s="156">
        <v>15570.96</v>
      </c>
      <c r="K3848" s="167">
        <v>1</v>
      </c>
    </row>
    <row r="3849" spans="1:11" x14ac:dyDescent="0.25">
      <c r="A3849" s="153">
        <v>3845</v>
      </c>
      <c r="B3849" s="154" t="s">
        <v>253</v>
      </c>
      <c r="C3849" s="154" t="s">
        <v>254</v>
      </c>
      <c r="D3849" s="154" t="s">
        <v>255</v>
      </c>
      <c r="E3849" s="155">
        <v>42591.583819444444</v>
      </c>
      <c r="F3849" s="156">
        <v>8925</v>
      </c>
      <c r="G3849" s="155" t="s">
        <v>268</v>
      </c>
      <c r="H3849" s="155" t="s">
        <v>297</v>
      </c>
      <c r="I3849" s="157">
        <v>42619</v>
      </c>
      <c r="J3849" s="156">
        <v>7929.86</v>
      </c>
      <c r="K3849" s="167">
        <v>1</v>
      </c>
    </row>
    <row r="3850" spans="1:11" x14ac:dyDescent="0.25">
      <c r="A3850" s="153">
        <v>3846</v>
      </c>
      <c r="B3850" s="154" t="s">
        <v>253</v>
      </c>
      <c r="C3850" s="154" t="s">
        <v>254</v>
      </c>
      <c r="D3850" s="154" t="s">
        <v>255</v>
      </c>
      <c r="E3850" s="155">
        <v>42591.587673611109</v>
      </c>
      <c r="F3850" s="156">
        <v>9675</v>
      </c>
      <c r="G3850" s="155" t="s">
        <v>272</v>
      </c>
      <c r="H3850" s="155" t="s">
        <v>297</v>
      </c>
      <c r="I3850" s="157">
        <v>42592</v>
      </c>
      <c r="J3850" s="156">
        <v>8596.24</v>
      </c>
      <c r="K3850" s="167">
        <v>1</v>
      </c>
    </row>
    <row r="3851" spans="1:11" x14ac:dyDescent="0.25">
      <c r="A3851" s="153">
        <v>3847</v>
      </c>
      <c r="B3851" s="154" t="s">
        <v>253</v>
      </c>
      <c r="C3851" s="154" t="s">
        <v>254</v>
      </c>
      <c r="D3851" s="154" t="s">
        <v>255</v>
      </c>
      <c r="E3851" s="155" t="s">
        <v>253</v>
      </c>
      <c r="F3851" s="156" t="s">
        <v>253</v>
      </c>
      <c r="G3851" s="155" t="s">
        <v>253</v>
      </c>
      <c r="H3851" s="155" t="s">
        <v>253</v>
      </c>
      <c r="I3851" s="157" t="s">
        <v>253</v>
      </c>
      <c r="J3851" s="156" t="s">
        <v>253</v>
      </c>
      <c r="K3851" s="167" t="s">
        <v>253</v>
      </c>
    </row>
    <row r="3852" spans="1:11" x14ac:dyDescent="0.25">
      <c r="A3852" s="153">
        <v>3848</v>
      </c>
      <c r="B3852" s="154" t="s">
        <v>253</v>
      </c>
      <c r="C3852" s="154" t="s">
        <v>254</v>
      </c>
      <c r="D3852" s="154" t="s">
        <v>255</v>
      </c>
      <c r="E3852" s="155">
        <v>42591.597986111112</v>
      </c>
      <c r="F3852" s="156">
        <v>20175</v>
      </c>
      <c r="G3852" s="155" t="s">
        <v>272</v>
      </c>
      <c r="H3852" s="155" t="s">
        <v>300</v>
      </c>
      <c r="I3852" s="157">
        <v>42592</v>
      </c>
      <c r="J3852" s="156">
        <v>17925.490000000002</v>
      </c>
      <c r="K3852" s="167">
        <v>1</v>
      </c>
    </row>
    <row r="3853" spans="1:11" x14ac:dyDescent="0.25">
      <c r="A3853" s="153">
        <v>3849</v>
      </c>
      <c r="B3853" s="154" t="s">
        <v>253</v>
      </c>
      <c r="C3853" s="154" t="s">
        <v>254</v>
      </c>
      <c r="D3853" s="154" t="s">
        <v>255</v>
      </c>
      <c r="E3853" s="155">
        <v>42591.603217592594</v>
      </c>
      <c r="F3853" s="156">
        <v>3900</v>
      </c>
      <c r="G3853" s="155" t="s">
        <v>263</v>
      </c>
      <c r="H3853" s="155" t="s">
        <v>297</v>
      </c>
      <c r="I3853" s="157" t="s">
        <v>253</v>
      </c>
      <c r="J3853" s="156">
        <v>0</v>
      </c>
      <c r="K3853" s="167">
        <v>0</v>
      </c>
    </row>
    <row r="3854" spans="1:11" x14ac:dyDescent="0.25">
      <c r="A3854" s="153">
        <v>3850</v>
      </c>
      <c r="B3854" s="154" t="s">
        <v>253</v>
      </c>
      <c r="C3854" s="154" t="s">
        <v>254</v>
      </c>
      <c r="D3854" s="154" t="s">
        <v>255</v>
      </c>
      <c r="E3854" s="155">
        <v>42591.697488425925</v>
      </c>
      <c r="F3854" s="156">
        <v>13425</v>
      </c>
      <c r="G3854" s="155" t="s">
        <v>256</v>
      </c>
      <c r="H3854" s="155" t="s">
        <v>304</v>
      </c>
      <c r="I3854" s="157">
        <v>42599</v>
      </c>
      <c r="J3854" s="156">
        <v>12599.36</v>
      </c>
      <c r="K3854" s="167">
        <v>1</v>
      </c>
    </row>
    <row r="3855" spans="1:11" x14ac:dyDescent="0.25">
      <c r="A3855" s="153">
        <v>3851</v>
      </c>
      <c r="B3855" s="154" t="s">
        <v>253</v>
      </c>
      <c r="C3855" s="154" t="s">
        <v>254</v>
      </c>
      <c r="D3855" s="154" t="s">
        <v>255</v>
      </c>
      <c r="E3855" s="155">
        <v>42592.603622685187</v>
      </c>
      <c r="F3855" s="156">
        <v>11100</v>
      </c>
      <c r="G3855" s="155" t="s">
        <v>272</v>
      </c>
      <c r="H3855" s="155" t="s">
        <v>309</v>
      </c>
      <c r="I3855" s="157">
        <v>42594</v>
      </c>
      <c r="J3855" s="156">
        <v>9862.35</v>
      </c>
      <c r="K3855" s="167">
        <v>1</v>
      </c>
    </row>
    <row r="3856" spans="1:11" x14ac:dyDescent="0.25">
      <c r="A3856" s="153">
        <v>3852</v>
      </c>
      <c r="B3856" s="154" t="s">
        <v>253</v>
      </c>
      <c r="C3856" s="154" t="s">
        <v>254</v>
      </c>
      <c r="D3856" s="154" t="s">
        <v>255</v>
      </c>
      <c r="E3856" s="155">
        <v>42592.626458333332</v>
      </c>
      <c r="F3856" s="156">
        <v>6000</v>
      </c>
      <c r="G3856" s="155" t="s">
        <v>270</v>
      </c>
      <c r="H3856" s="155" t="s">
        <v>300</v>
      </c>
      <c r="I3856" s="157" t="s">
        <v>253</v>
      </c>
      <c r="J3856" s="156">
        <v>0</v>
      </c>
      <c r="K3856" s="167">
        <v>0</v>
      </c>
    </row>
    <row r="3857" spans="1:11" x14ac:dyDescent="0.25">
      <c r="A3857" s="153">
        <v>3853</v>
      </c>
      <c r="B3857" s="154" t="s">
        <v>253</v>
      </c>
      <c r="C3857" s="154" t="s">
        <v>254</v>
      </c>
      <c r="D3857" s="154" t="s">
        <v>255</v>
      </c>
      <c r="E3857" s="155">
        <v>42594.574456018519</v>
      </c>
      <c r="F3857" s="156">
        <v>9975</v>
      </c>
      <c r="G3857" s="155" t="s">
        <v>268</v>
      </c>
      <c r="H3857" s="155" t="s">
        <v>304</v>
      </c>
      <c r="I3857" s="157">
        <v>42612</v>
      </c>
      <c r="J3857" s="156">
        <v>8862.7900000000009</v>
      </c>
      <c r="K3857" s="167">
        <v>1</v>
      </c>
    </row>
    <row r="3858" spans="1:11" x14ac:dyDescent="0.25">
      <c r="A3858" s="153">
        <v>3854</v>
      </c>
      <c r="B3858" s="154" t="s">
        <v>4227</v>
      </c>
      <c r="C3858" s="154" t="s">
        <v>276</v>
      </c>
      <c r="D3858" s="154" t="s">
        <v>255</v>
      </c>
      <c r="E3858" s="155">
        <v>42597.696180555555</v>
      </c>
      <c r="F3858" s="156">
        <v>4425</v>
      </c>
      <c r="G3858" s="155" t="s">
        <v>263</v>
      </c>
      <c r="H3858" s="155" t="s">
        <v>304</v>
      </c>
      <c r="I3858" s="157">
        <v>42601</v>
      </c>
      <c r="J3858" s="156">
        <v>4064.36</v>
      </c>
      <c r="K3858" s="167">
        <v>1.03</v>
      </c>
    </row>
    <row r="3859" spans="1:11" x14ac:dyDescent="0.25">
      <c r="A3859" s="153">
        <v>3855</v>
      </c>
      <c r="B3859" s="154" t="s">
        <v>4228</v>
      </c>
      <c r="C3859" s="154" t="s">
        <v>260</v>
      </c>
      <c r="D3859" s="154" t="s">
        <v>255</v>
      </c>
      <c r="E3859" s="155">
        <v>42598.495891203704</v>
      </c>
      <c r="F3859" s="156">
        <v>11775</v>
      </c>
      <c r="G3859" s="155" t="s">
        <v>272</v>
      </c>
      <c r="H3859" s="155" t="s">
        <v>309</v>
      </c>
      <c r="I3859" s="157">
        <v>42600</v>
      </c>
      <c r="J3859" s="156">
        <v>10462.09</v>
      </c>
      <c r="K3859" s="167">
        <v>1</v>
      </c>
    </row>
    <row r="3860" spans="1:11" x14ac:dyDescent="0.25">
      <c r="A3860" s="153">
        <v>3856</v>
      </c>
      <c r="B3860" s="154" t="s">
        <v>4229</v>
      </c>
      <c r="C3860" s="154" t="s">
        <v>294</v>
      </c>
      <c r="D3860" s="154" t="s">
        <v>255</v>
      </c>
      <c r="E3860" s="155">
        <v>42598.500763888886</v>
      </c>
      <c r="F3860" s="156">
        <v>13875</v>
      </c>
      <c r="G3860" s="155" t="s">
        <v>270</v>
      </c>
      <c r="H3860" s="155" t="s">
        <v>309</v>
      </c>
      <c r="I3860" s="157">
        <v>42604</v>
      </c>
      <c r="J3860" s="156">
        <v>12327.93</v>
      </c>
      <c r="K3860" s="167">
        <v>1</v>
      </c>
    </row>
    <row r="3861" spans="1:11" x14ac:dyDescent="0.25">
      <c r="A3861" s="153">
        <v>3857</v>
      </c>
      <c r="B3861" s="154" t="s">
        <v>4230</v>
      </c>
      <c r="C3861" s="154" t="s">
        <v>294</v>
      </c>
      <c r="D3861" s="154" t="s">
        <v>255</v>
      </c>
      <c r="E3861" s="155">
        <v>42598.508148148147</v>
      </c>
      <c r="F3861" s="156">
        <v>10875</v>
      </c>
      <c r="G3861" s="155" t="s">
        <v>266</v>
      </c>
      <c r="H3861" s="155" t="s">
        <v>10</v>
      </c>
      <c r="I3861" s="157">
        <v>42744</v>
      </c>
      <c r="J3861" s="156">
        <v>9662.43</v>
      </c>
      <c r="K3861" s="167">
        <v>1</v>
      </c>
    </row>
    <row r="3862" spans="1:11" x14ac:dyDescent="0.25">
      <c r="A3862" s="153">
        <v>3858</v>
      </c>
      <c r="B3862" s="154" t="s">
        <v>3039</v>
      </c>
      <c r="C3862" s="154" t="s">
        <v>254</v>
      </c>
      <c r="D3862" s="154" t="s">
        <v>255</v>
      </c>
      <c r="E3862" s="155">
        <v>42598.757847222223</v>
      </c>
      <c r="F3862" s="156">
        <v>15900</v>
      </c>
      <c r="G3862" s="155" t="s">
        <v>263</v>
      </c>
      <c r="H3862" s="155" t="s">
        <v>304</v>
      </c>
      <c r="I3862" s="157">
        <v>42635</v>
      </c>
      <c r="J3862" s="156">
        <v>14604.15</v>
      </c>
      <c r="K3862" s="167">
        <v>1.03</v>
      </c>
    </row>
    <row r="3863" spans="1:11" x14ac:dyDescent="0.25">
      <c r="A3863" s="153">
        <v>3859</v>
      </c>
      <c r="B3863" s="154" t="s">
        <v>4231</v>
      </c>
      <c r="C3863" s="154" t="s">
        <v>260</v>
      </c>
      <c r="D3863" s="154" t="s">
        <v>255</v>
      </c>
      <c r="E3863" s="155">
        <v>42598.765057870369</v>
      </c>
      <c r="F3863" s="156">
        <v>6675</v>
      </c>
      <c r="G3863" s="155" t="s">
        <v>263</v>
      </c>
      <c r="H3863" s="155" t="s">
        <v>253</v>
      </c>
      <c r="I3863" s="157">
        <v>42796</v>
      </c>
      <c r="J3863" s="156">
        <v>6130.98</v>
      </c>
      <c r="K3863" s="167">
        <v>1.03</v>
      </c>
    </row>
    <row r="3864" spans="1:11" x14ac:dyDescent="0.25">
      <c r="A3864" s="153">
        <v>3860</v>
      </c>
      <c r="B3864" s="154" t="s">
        <v>4232</v>
      </c>
      <c r="C3864" s="154" t="s">
        <v>260</v>
      </c>
      <c r="D3864" s="154" t="s">
        <v>255</v>
      </c>
      <c r="E3864" s="155">
        <v>42598.770046296297</v>
      </c>
      <c r="F3864" s="156">
        <v>5100</v>
      </c>
      <c r="G3864" s="155" t="s">
        <v>258</v>
      </c>
      <c r="H3864" s="155" t="s">
        <v>304</v>
      </c>
      <c r="I3864" s="157">
        <v>42607</v>
      </c>
      <c r="J3864" s="156">
        <v>4531.3500000000004</v>
      </c>
      <c r="K3864" s="167">
        <v>1</v>
      </c>
    </row>
    <row r="3865" spans="1:11" x14ac:dyDescent="0.25">
      <c r="A3865" s="153">
        <v>3861</v>
      </c>
      <c r="B3865" s="154" t="s">
        <v>4233</v>
      </c>
      <c r="C3865" s="154" t="s">
        <v>260</v>
      </c>
      <c r="D3865" s="154" t="s">
        <v>255</v>
      </c>
      <c r="E3865" s="155">
        <v>42598.775659722225</v>
      </c>
      <c r="F3865" s="156">
        <v>3975</v>
      </c>
      <c r="G3865" s="155" t="s">
        <v>258</v>
      </c>
      <c r="H3865" s="155" t="s">
        <v>297</v>
      </c>
      <c r="I3865" s="157">
        <v>42625</v>
      </c>
      <c r="J3865" s="156">
        <v>3531.79</v>
      </c>
      <c r="K3865" s="167">
        <v>1</v>
      </c>
    </row>
    <row r="3866" spans="1:11" x14ac:dyDescent="0.25">
      <c r="A3866" s="153">
        <v>3862</v>
      </c>
      <c r="B3866" s="154" t="s">
        <v>253</v>
      </c>
      <c r="C3866" s="154" t="s">
        <v>254</v>
      </c>
      <c r="D3866" s="154" t="s">
        <v>255</v>
      </c>
      <c r="E3866" s="155" t="s">
        <v>253</v>
      </c>
      <c r="F3866" s="156" t="s">
        <v>253</v>
      </c>
      <c r="G3866" s="155" t="s">
        <v>253</v>
      </c>
      <c r="H3866" s="155" t="s">
        <v>253</v>
      </c>
      <c r="I3866" s="157" t="s">
        <v>253</v>
      </c>
      <c r="J3866" s="156" t="s">
        <v>253</v>
      </c>
      <c r="K3866" s="167" t="s">
        <v>253</v>
      </c>
    </row>
    <row r="3867" spans="1:11" x14ac:dyDescent="0.25">
      <c r="A3867" s="153">
        <v>3863</v>
      </c>
      <c r="B3867" s="154" t="s">
        <v>253</v>
      </c>
      <c r="C3867" s="154" t="s">
        <v>254</v>
      </c>
      <c r="D3867" s="154" t="s">
        <v>255</v>
      </c>
      <c r="E3867" s="155" t="s">
        <v>253</v>
      </c>
      <c r="F3867" s="156" t="s">
        <v>253</v>
      </c>
      <c r="G3867" s="155" t="s">
        <v>253</v>
      </c>
      <c r="H3867" s="155" t="s">
        <v>253</v>
      </c>
      <c r="I3867" s="157" t="s">
        <v>253</v>
      </c>
      <c r="J3867" s="156" t="s">
        <v>253</v>
      </c>
      <c r="K3867" s="167" t="s">
        <v>253</v>
      </c>
    </row>
    <row r="3868" spans="1:11" x14ac:dyDescent="0.25">
      <c r="A3868" s="153">
        <v>3864</v>
      </c>
      <c r="B3868" s="154" t="s">
        <v>4234</v>
      </c>
      <c r="C3868" s="154" t="s">
        <v>260</v>
      </c>
      <c r="D3868" s="154" t="s">
        <v>255</v>
      </c>
      <c r="E3868" s="155">
        <v>42599.740173611113</v>
      </c>
      <c r="F3868" s="156">
        <v>7425</v>
      </c>
      <c r="G3868" s="155" t="s">
        <v>258</v>
      </c>
      <c r="H3868" s="155" t="s">
        <v>300</v>
      </c>
      <c r="I3868" s="157">
        <v>42607</v>
      </c>
      <c r="J3868" s="156">
        <v>6597.11</v>
      </c>
      <c r="K3868" s="167">
        <v>1</v>
      </c>
    </row>
    <row r="3869" spans="1:11" x14ac:dyDescent="0.25">
      <c r="A3869" s="153">
        <v>3865</v>
      </c>
      <c r="B3869" s="154" t="s">
        <v>4235</v>
      </c>
      <c r="C3869" s="154" t="s">
        <v>294</v>
      </c>
      <c r="D3869" s="154" t="s">
        <v>255</v>
      </c>
      <c r="E3869" s="155">
        <v>42599.758067129631</v>
      </c>
      <c r="F3869" s="156">
        <v>13275</v>
      </c>
      <c r="G3869" s="155" t="s">
        <v>286</v>
      </c>
      <c r="H3869" s="155" t="s">
        <v>304</v>
      </c>
      <c r="I3869" s="157">
        <v>42633</v>
      </c>
      <c r="J3869" s="156">
        <v>13275</v>
      </c>
      <c r="K3869" s="167">
        <v>1.07</v>
      </c>
    </row>
    <row r="3870" spans="1:11" x14ac:dyDescent="0.25">
      <c r="A3870" s="153">
        <v>3866</v>
      </c>
      <c r="B3870" s="154" t="s">
        <v>253</v>
      </c>
      <c r="C3870" s="154" t="s">
        <v>254</v>
      </c>
      <c r="D3870" s="154" t="s">
        <v>255</v>
      </c>
      <c r="E3870" s="155" t="s">
        <v>253</v>
      </c>
      <c r="F3870" s="156" t="s">
        <v>253</v>
      </c>
      <c r="G3870" s="155" t="s">
        <v>253</v>
      </c>
      <c r="H3870" s="155" t="s">
        <v>253</v>
      </c>
      <c r="I3870" s="157" t="s">
        <v>253</v>
      </c>
      <c r="J3870" s="156" t="s">
        <v>253</v>
      </c>
      <c r="K3870" s="167" t="s">
        <v>253</v>
      </c>
    </row>
    <row r="3871" spans="1:11" x14ac:dyDescent="0.25">
      <c r="A3871" s="153">
        <v>3867</v>
      </c>
      <c r="B3871" s="154" t="s">
        <v>3358</v>
      </c>
      <c r="C3871" s="154" t="s">
        <v>254</v>
      </c>
      <c r="D3871" s="154" t="s">
        <v>255</v>
      </c>
      <c r="E3871" s="155">
        <v>42599.780150462961</v>
      </c>
      <c r="F3871" s="156">
        <v>28575</v>
      </c>
      <c r="G3871" s="155" t="s">
        <v>266</v>
      </c>
      <c r="H3871" s="155" t="s">
        <v>320</v>
      </c>
      <c r="I3871" s="157">
        <v>42639</v>
      </c>
      <c r="J3871" s="156">
        <v>25388.98</v>
      </c>
      <c r="K3871" s="167">
        <v>1</v>
      </c>
    </row>
    <row r="3872" spans="1:11" x14ac:dyDescent="0.25">
      <c r="A3872" s="153">
        <v>3868</v>
      </c>
      <c r="B3872" s="154" t="s">
        <v>4236</v>
      </c>
      <c r="C3872" s="154" t="s">
        <v>294</v>
      </c>
      <c r="D3872" s="154" t="s">
        <v>255</v>
      </c>
      <c r="E3872" s="155">
        <v>42599.784733796296</v>
      </c>
      <c r="F3872" s="156">
        <v>15450</v>
      </c>
      <c r="G3872" s="155" t="s">
        <v>266</v>
      </c>
      <c r="H3872" s="155" t="s">
        <v>10</v>
      </c>
      <c r="I3872" s="157">
        <v>42618</v>
      </c>
      <c r="J3872" s="156">
        <v>13727.32</v>
      </c>
      <c r="K3872" s="167">
        <v>1</v>
      </c>
    </row>
    <row r="3873" spans="1:11" x14ac:dyDescent="0.25">
      <c r="A3873" s="153">
        <v>3869</v>
      </c>
      <c r="B3873" s="154" t="s">
        <v>4237</v>
      </c>
      <c r="C3873" s="154" t="s">
        <v>260</v>
      </c>
      <c r="D3873" s="154" t="s">
        <v>255</v>
      </c>
      <c r="E3873" s="155">
        <v>42599.792384259257</v>
      </c>
      <c r="F3873" s="156">
        <v>26375</v>
      </c>
      <c r="G3873" s="155" t="s">
        <v>272</v>
      </c>
      <c r="H3873" s="155" t="s">
        <v>297</v>
      </c>
      <c r="I3873" s="157">
        <v>42610</v>
      </c>
      <c r="J3873" s="156">
        <v>23434.19</v>
      </c>
      <c r="K3873" s="167">
        <v>1</v>
      </c>
    </row>
    <row r="3874" spans="1:11" x14ac:dyDescent="0.25">
      <c r="A3874" s="153">
        <v>3870</v>
      </c>
      <c r="B3874" s="154" t="s">
        <v>4238</v>
      </c>
      <c r="C3874" s="154" t="s">
        <v>260</v>
      </c>
      <c r="D3874" s="154" t="s">
        <v>255</v>
      </c>
      <c r="E3874" s="155">
        <v>42600.682800925926</v>
      </c>
      <c r="F3874" s="156">
        <v>12975</v>
      </c>
      <c r="G3874" s="155" t="s">
        <v>286</v>
      </c>
      <c r="H3874" s="155" t="s">
        <v>304</v>
      </c>
      <c r="I3874" s="157">
        <v>42633</v>
      </c>
      <c r="J3874" s="156">
        <v>12975</v>
      </c>
      <c r="K3874" s="167">
        <v>1.07</v>
      </c>
    </row>
    <row r="3875" spans="1:11" x14ac:dyDescent="0.25">
      <c r="A3875" s="153">
        <v>3871</v>
      </c>
      <c r="B3875" s="154" t="s">
        <v>4239</v>
      </c>
      <c r="C3875" s="154" t="s">
        <v>254</v>
      </c>
      <c r="D3875" s="154" t="s">
        <v>255</v>
      </c>
      <c r="E3875" s="155">
        <v>42601.695729166669</v>
      </c>
      <c r="F3875" s="156">
        <v>7725</v>
      </c>
      <c r="G3875" s="155" t="s">
        <v>261</v>
      </c>
      <c r="H3875" s="155" t="s">
        <v>320</v>
      </c>
      <c r="I3875" s="157" t="s">
        <v>253</v>
      </c>
      <c r="J3875" s="156">
        <v>0</v>
      </c>
      <c r="K3875" s="167">
        <v>0</v>
      </c>
    </row>
    <row r="3876" spans="1:11" x14ac:dyDescent="0.25">
      <c r="A3876" s="153">
        <v>3872</v>
      </c>
      <c r="B3876" s="154" t="s">
        <v>4240</v>
      </c>
      <c r="C3876" s="154" t="s">
        <v>260</v>
      </c>
      <c r="D3876" s="154" t="s">
        <v>255</v>
      </c>
      <c r="E3876" s="155">
        <v>42601.703020833331</v>
      </c>
      <c r="F3876" s="156">
        <v>5175</v>
      </c>
      <c r="G3876" s="155" t="s">
        <v>263</v>
      </c>
      <c r="H3876" s="155" t="s">
        <v>324</v>
      </c>
      <c r="I3876" s="157">
        <v>42612</v>
      </c>
      <c r="J3876" s="156">
        <v>4753.24</v>
      </c>
      <c r="K3876" s="167">
        <v>1.03</v>
      </c>
    </row>
    <row r="3877" spans="1:11" x14ac:dyDescent="0.25">
      <c r="A3877" s="153">
        <v>3873</v>
      </c>
      <c r="B3877" s="154" t="s">
        <v>4241</v>
      </c>
      <c r="C3877" s="154" t="s">
        <v>260</v>
      </c>
      <c r="D3877" s="154" t="s">
        <v>255</v>
      </c>
      <c r="E3877" s="155">
        <v>42604.491030092591</v>
      </c>
      <c r="F3877" s="156">
        <v>7425</v>
      </c>
      <c r="G3877" s="155" t="s">
        <v>263</v>
      </c>
      <c r="H3877" s="155" t="s">
        <v>297</v>
      </c>
      <c r="I3877" s="157">
        <v>42628</v>
      </c>
      <c r="J3877" s="156">
        <v>6819.86</v>
      </c>
      <c r="K3877" s="167">
        <v>1.03</v>
      </c>
    </row>
    <row r="3878" spans="1:11" x14ac:dyDescent="0.25">
      <c r="A3878" s="153">
        <v>3874</v>
      </c>
      <c r="B3878" s="154" t="s">
        <v>4242</v>
      </c>
      <c r="C3878" s="154" t="s">
        <v>260</v>
      </c>
      <c r="D3878" s="154" t="s">
        <v>255</v>
      </c>
      <c r="E3878" s="155">
        <v>42604.500196759262</v>
      </c>
      <c r="F3878" s="156">
        <v>8550</v>
      </c>
      <c r="G3878" s="155" t="s">
        <v>258</v>
      </c>
      <c r="H3878" s="155" t="s">
        <v>297</v>
      </c>
      <c r="I3878" s="157">
        <v>42625</v>
      </c>
      <c r="J3878" s="156">
        <v>7596.68</v>
      </c>
      <c r="K3878" s="167">
        <v>1</v>
      </c>
    </row>
    <row r="3879" spans="1:11" x14ac:dyDescent="0.25">
      <c r="A3879" s="153">
        <v>3875</v>
      </c>
      <c r="B3879" s="154" t="s">
        <v>4243</v>
      </c>
      <c r="C3879" s="154" t="s">
        <v>260</v>
      </c>
      <c r="D3879" s="154" t="s">
        <v>255</v>
      </c>
      <c r="E3879" s="155">
        <v>42604.619016203702</v>
      </c>
      <c r="F3879" s="156">
        <v>4425</v>
      </c>
      <c r="G3879" s="155" t="s">
        <v>263</v>
      </c>
      <c r="H3879" s="155" t="s">
        <v>74</v>
      </c>
      <c r="I3879" s="157">
        <v>42612</v>
      </c>
      <c r="J3879" s="156">
        <v>4064.36</v>
      </c>
      <c r="K3879" s="167">
        <v>1.03</v>
      </c>
    </row>
    <row r="3880" spans="1:11" x14ac:dyDescent="0.25">
      <c r="A3880" s="153">
        <v>3876</v>
      </c>
      <c r="B3880" s="154" t="s">
        <v>4244</v>
      </c>
      <c r="C3880" s="154" t="s">
        <v>260</v>
      </c>
      <c r="D3880" s="154" t="s">
        <v>255</v>
      </c>
      <c r="E3880" s="155">
        <v>42605.60597222222</v>
      </c>
      <c r="F3880" s="156">
        <v>13200</v>
      </c>
      <c r="G3880" s="155" t="s">
        <v>272</v>
      </c>
      <c r="H3880" s="155" t="s">
        <v>338</v>
      </c>
      <c r="I3880" s="157">
        <v>42607</v>
      </c>
      <c r="J3880" s="156">
        <v>11728.2</v>
      </c>
      <c r="K3880" s="167">
        <v>1</v>
      </c>
    </row>
    <row r="3881" spans="1:11" x14ac:dyDescent="0.25">
      <c r="A3881" s="153">
        <v>3877</v>
      </c>
      <c r="B3881" s="154" t="s">
        <v>4245</v>
      </c>
      <c r="C3881" s="154" t="s">
        <v>294</v>
      </c>
      <c r="D3881" s="154" t="s">
        <v>255</v>
      </c>
      <c r="E3881" s="155">
        <v>42612.69054398148</v>
      </c>
      <c r="F3881" s="156">
        <v>8850</v>
      </c>
      <c r="G3881" s="155" t="s">
        <v>270</v>
      </c>
      <c r="H3881" s="155" t="s">
        <v>253</v>
      </c>
      <c r="I3881" s="157" t="s">
        <v>253</v>
      </c>
      <c r="J3881" s="156">
        <v>0</v>
      </c>
      <c r="K3881" s="167">
        <v>0</v>
      </c>
    </row>
    <row r="3882" spans="1:11" x14ac:dyDescent="0.25">
      <c r="A3882" s="153">
        <v>3878</v>
      </c>
      <c r="B3882" s="154" t="s">
        <v>4246</v>
      </c>
      <c r="C3882" s="154" t="s">
        <v>294</v>
      </c>
      <c r="D3882" s="154" t="s">
        <v>255</v>
      </c>
      <c r="E3882" s="155">
        <v>42612.694004629629</v>
      </c>
      <c r="F3882" s="156">
        <v>11025</v>
      </c>
      <c r="G3882" s="155" t="s">
        <v>266</v>
      </c>
      <c r="H3882" s="155" t="s">
        <v>253</v>
      </c>
      <c r="I3882" s="157">
        <v>42642</v>
      </c>
      <c r="J3882" s="156">
        <v>9795.7099999999991</v>
      </c>
      <c r="K3882" s="167">
        <v>1</v>
      </c>
    </row>
    <row r="3883" spans="1:11" x14ac:dyDescent="0.25">
      <c r="A3883" s="153">
        <v>3879</v>
      </c>
      <c r="B3883" s="154" t="s">
        <v>4247</v>
      </c>
      <c r="C3883" s="154" t="s">
        <v>294</v>
      </c>
      <c r="D3883" s="154" t="s">
        <v>255</v>
      </c>
      <c r="E3883" s="155">
        <v>42612.697118055556</v>
      </c>
      <c r="F3883" s="156">
        <v>8325</v>
      </c>
      <c r="G3883" s="155" t="s">
        <v>272</v>
      </c>
      <c r="H3883" s="155" t="s">
        <v>74</v>
      </c>
      <c r="I3883" s="157">
        <v>42625</v>
      </c>
      <c r="J3883" s="156">
        <v>7396.76</v>
      </c>
      <c r="K3883" s="167">
        <v>1</v>
      </c>
    </row>
    <row r="3884" spans="1:11" x14ac:dyDescent="0.25">
      <c r="A3884" s="153">
        <v>3880</v>
      </c>
      <c r="B3884" s="154" t="s">
        <v>253</v>
      </c>
      <c r="C3884" s="154" t="s">
        <v>254</v>
      </c>
      <c r="D3884" s="154" t="s">
        <v>255</v>
      </c>
      <c r="E3884" s="155">
        <v>42612.703425925924</v>
      </c>
      <c r="F3884" s="156">
        <v>15675</v>
      </c>
      <c r="G3884" s="155" t="s">
        <v>261</v>
      </c>
      <c r="H3884" s="155" t="s">
        <v>321</v>
      </c>
      <c r="I3884" s="157">
        <v>42656</v>
      </c>
      <c r="J3884" s="156">
        <v>13927.29</v>
      </c>
      <c r="K3884" s="167">
        <v>1</v>
      </c>
    </row>
    <row r="3885" spans="1:11" x14ac:dyDescent="0.25">
      <c r="A3885" s="153">
        <v>3881</v>
      </c>
      <c r="B3885" s="154" t="s">
        <v>4248</v>
      </c>
      <c r="C3885" s="154" t="s">
        <v>260</v>
      </c>
      <c r="D3885" s="154" t="s">
        <v>255</v>
      </c>
      <c r="E3885" s="155">
        <v>42612.711585648147</v>
      </c>
      <c r="F3885" s="156">
        <v>7725</v>
      </c>
      <c r="G3885" s="155" t="s">
        <v>263</v>
      </c>
      <c r="H3885" s="155" t="s">
        <v>253</v>
      </c>
      <c r="I3885" s="157">
        <v>42622</v>
      </c>
      <c r="J3885" s="156">
        <v>7095.41</v>
      </c>
      <c r="K3885" s="167">
        <v>1.03</v>
      </c>
    </row>
    <row r="3886" spans="1:11" x14ac:dyDescent="0.25">
      <c r="A3886" s="153">
        <v>3882</v>
      </c>
      <c r="B3886" s="154" t="s">
        <v>4117</v>
      </c>
      <c r="C3886" s="154" t="s">
        <v>294</v>
      </c>
      <c r="D3886" s="154" t="s">
        <v>255</v>
      </c>
      <c r="E3886" s="155">
        <v>42612.716273148151</v>
      </c>
      <c r="F3886" s="156">
        <v>29925</v>
      </c>
      <c r="G3886" s="155" t="s">
        <v>263</v>
      </c>
      <c r="H3886" s="155" t="s">
        <v>324</v>
      </c>
      <c r="I3886" s="157">
        <v>42635</v>
      </c>
      <c r="J3886" s="156">
        <v>27486.11</v>
      </c>
      <c r="K3886" s="167">
        <v>1.03</v>
      </c>
    </row>
    <row r="3887" spans="1:11" x14ac:dyDescent="0.25">
      <c r="A3887" s="153">
        <v>3883</v>
      </c>
      <c r="B3887" s="154" t="s">
        <v>4118</v>
      </c>
      <c r="C3887" s="154" t="s">
        <v>260</v>
      </c>
      <c r="D3887" s="154" t="s">
        <v>255</v>
      </c>
      <c r="E3887" s="155">
        <v>42612.720208333332</v>
      </c>
      <c r="F3887" s="156">
        <v>19050</v>
      </c>
      <c r="G3887" s="155" t="s">
        <v>263</v>
      </c>
      <c r="H3887" s="155" t="s">
        <v>324</v>
      </c>
      <c r="I3887" s="157">
        <v>42635</v>
      </c>
      <c r="J3887" s="156">
        <v>17497.43</v>
      </c>
      <c r="K3887" s="167">
        <v>1.03</v>
      </c>
    </row>
    <row r="3888" spans="1:11" x14ac:dyDescent="0.25">
      <c r="A3888" s="153">
        <v>3884</v>
      </c>
      <c r="B3888" s="154" t="s">
        <v>4249</v>
      </c>
      <c r="C3888" s="154" t="s">
        <v>294</v>
      </c>
      <c r="D3888" s="154" t="s">
        <v>255</v>
      </c>
      <c r="E3888" s="155">
        <v>42612.724351851852</v>
      </c>
      <c r="F3888" s="156">
        <v>11250</v>
      </c>
      <c r="G3888" s="155" t="s">
        <v>270</v>
      </c>
      <c r="H3888" s="155" t="s">
        <v>304</v>
      </c>
      <c r="I3888" s="157">
        <v>42646</v>
      </c>
      <c r="J3888" s="156">
        <v>9995.6200000000008</v>
      </c>
      <c r="K3888" s="167">
        <v>1</v>
      </c>
    </row>
    <row r="3889" spans="1:11" x14ac:dyDescent="0.25">
      <c r="A3889" s="153">
        <v>3885</v>
      </c>
      <c r="B3889" s="154" t="s">
        <v>4250</v>
      </c>
      <c r="C3889" s="154" t="s">
        <v>294</v>
      </c>
      <c r="D3889" s="154" t="s">
        <v>255</v>
      </c>
      <c r="E3889" s="155">
        <v>42612.736562500002</v>
      </c>
      <c r="F3889" s="156">
        <v>4420</v>
      </c>
      <c r="G3889" s="155" t="s">
        <v>272</v>
      </c>
      <c r="H3889" s="155" t="s">
        <v>321</v>
      </c>
      <c r="I3889" s="157">
        <v>42614</v>
      </c>
      <c r="J3889" s="156">
        <v>3927.17</v>
      </c>
      <c r="K3889" s="167">
        <v>1</v>
      </c>
    </row>
    <row r="3890" spans="1:11" x14ac:dyDescent="0.25">
      <c r="A3890" s="153">
        <v>3886</v>
      </c>
      <c r="B3890" s="154" t="s">
        <v>4116</v>
      </c>
      <c r="C3890" s="154" t="s">
        <v>276</v>
      </c>
      <c r="D3890" s="154" t="s">
        <v>255</v>
      </c>
      <c r="E3890" s="155">
        <v>42612.750277777777</v>
      </c>
      <c r="F3890" s="156">
        <v>19650</v>
      </c>
      <c r="G3890" s="155" t="s">
        <v>263</v>
      </c>
      <c r="H3890" s="155" t="s">
        <v>297</v>
      </c>
      <c r="I3890" s="157">
        <v>42635</v>
      </c>
      <c r="J3890" s="156">
        <v>18048.53</v>
      </c>
      <c r="K3890" s="167">
        <v>1.03</v>
      </c>
    </row>
    <row r="3891" spans="1:11" x14ac:dyDescent="0.25">
      <c r="A3891" s="153">
        <v>3887</v>
      </c>
      <c r="B3891" s="154" t="s">
        <v>4251</v>
      </c>
      <c r="C3891" s="154" t="s">
        <v>260</v>
      </c>
      <c r="D3891" s="154" t="s">
        <v>255</v>
      </c>
      <c r="E3891" s="155">
        <v>42613.717858796299</v>
      </c>
      <c r="F3891" s="156">
        <v>12975</v>
      </c>
      <c r="G3891" s="155" t="s">
        <v>272</v>
      </c>
      <c r="H3891" s="155" t="s">
        <v>297</v>
      </c>
      <c r="I3891" s="157">
        <v>42621</v>
      </c>
      <c r="J3891" s="156">
        <v>11528.29</v>
      </c>
      <c r="K3891" s="167">
        <v>1</v>
      </c>
    </row>
    <row r="3892" spans="1:11" x14ac:dyDescent="0.25">
      <c r="A3892" s="153">
        <v>3888</v>
      </c>
      <c r="B3892" s="154" t="s">
        <v>4252</v>
      </c>
      <c r="C3892" s="154" t="s">
        <v>294</v>
      </c>
      <c r="D3892" s="154" t="s">
        <v>255</v>
      </c>
      <c r="E3892" s="155">
        <v>42613.722256944442</v>
      </c>
      <c r="F3892" s="156">
        <v>9225</v>
      </c>
      <c r="G3892" s="155" t="s">
        <v>266</v>
      </c>
      <c r="H3892" s="155" t="s">
        <v>297</v>
      </c>
      <c r="I3892" s="157">
        <v>42642</v>
      </c>
      <c r="J3892" s="156">
        <v>8196.41</v>
      </c>
      <c r="K3892" s="167">
        <v>1</v>
      </c>
    </row>
    <row r="3893" spans="1:11" x14ac:dyDescent="0.25">
      <c r="A3893" s="153">
        <v>3889</v>
      </c>
      <c r="B3893" s="154" t="s">
        <v>4253</v>
      </c>
      <c r="C3893" s="154" t="s">
        <v>294</v>
      </c>
      <c r="D3893" s="154" t="s">
        <v>255</v>
      </c>
      <c r="E3893" s="155">
        <v>42613.726701388892</v>
      </c>
      <c r="F3893" s="156">
        <v>14475</v>
      </c>
      <c r="G3893" s="155" t="s">
        <v>270</v>
      </c>
      <c r="H3893" s="155" t="s">
        <v>74</v>
      </c>
      <c r="I3893" s="157" t="s">
        <v>253</v>
      </c>
      <c r="J3893" s="156">
        <v>0</v>
      </c>
      <c r="K3893" s="167">
        <v>0</v>
      </c>
    </row>
    <row r="3894" spans="1:11" x14ac:dyDescent="0.25">
      <c r="A3894" s="153">
        <v>3890</v>
      </c>
      <c r="B3894" s="154" t="s">
        <v>4254</v>
      </c>
      <c r="C3894" s="154" t="s">
        <v>260</v>
      </c>
      <c r="D3894" s="154" t="s">
        <v>255</v>
      </c>
      <c r="E3894" s="155">
        <v>42615.592060185183</v>
      </c>
      <c r="F3894" s="156">
        <v>90775</v>
      </c>
      <c r="G3894" s="155" t="s">
        <v>274</v>
      </c>
      <c r="H3894" s="155" t="s">
        <v>297</v>
      </c>
      <c r="I3894" s="157">
        <v>42641</v>
      </c>
      <c r="J3894" s="156">
        <v>85192.34</v>
      </c>
      <c r="K3894" s="167">
        <v>1</v>
      </c>
    </row>
    <row r="3895" spans="1:11" x14ac:dyDescent="0.25">
      <c r="A3895" s="153">
        <v>3891</v>
      </c>
      <c r="B3895" s="154" t="s">
        <v>4255</v>
      </c>
      <c r="C3895" s="154" t="s">
        <v>260</v>
      </c>
      <c r="D3895" s="154" t="s">
        <v>255</v>
      </c>
      <c r="E3895" s="155">
        <v>42615.599502314813</v>
      </c>
      <c r="F3895" s="156">
        <v>11175</v>
      </c>
      <c r="G3895" s="155" t="s">
        <v>274</v>
      </c>
      <c r="H3895" s="155" t="s">
        <v>304</v>
      </c>
      <c r="I3895" s="157">
        <v>42635</v>
      </c>
      <c r="J3895" s="156">
        <v>10487.73</v>
      </c>
      <c r="K3895" s="167">
        <v>1</v>
      </c>
    </row>
    <row r="3896" spans="1:11" x14ac:dyDescent="0.25">
      <c r="A3896" s="153">
        <v>3892</v>
      </c>
      <c r="B3896" s="154" t="s">
        <v>3515</v>
      </c>
      <c r="C3896" s="154" t="s">
        <v>294</v>
      </c>
      <c r="D3896" s="154" t="s">
        <v>255</v>
      </c>
      <c r="E3896" s="155">
        <v>42615.604675925926</v>
      </c>
      <c r="F3896" s="156">
        <v>3975</v>
      </c>
      <c r="G3896" s="155" t="s">
        <v>261</v>
      </c>
      <c r="H3896" s="155" t="s">
        <v>320</v>
      </c>
      <c r="I3896" s="157">
        <v>42649</v>
      </c>
      <c r="J3896" s="156">
        <v>3531.78</v>
      </c>
      <c r="K3896" s="167">
        <v>1</v>
      </c>
    </row>
    <row r="3897" spans="1:11" x14ac:dyDescent="0.25">
      <c r="A3897" s="153">
        <v>3893</v>
      </c>
      <c r="B3897" s="154" t="s">
        <v>4256</v>
      </c>
      <c r="C3897" s="154" t="s">
        <v>260</v>
      </c>
      <c r="D3897" s="154" t="s">
        <v>255</v>
      </c>
      <c r="E3897" s="155">
        <v>42619.614108796297</v>
      </c>
      <c r="F3897" s="156">
        <v>6525</v>
      </c>
      <c r="G3897" s="155" t="s">
        <v>258</v>
      </c>
      <c r="H3897" s="155" t="s">
        <v>324</v>
      </c>
      <c r="I3897" s="157">
        <v>42625</v>
      </c>
      <c r="J3897" s="156">
        <v>5797.46</v>
      </c>
      <c r="K3897" s="167">
        <v>1</v>
      </c>
    </row>
    <row r="3898" spans="1:11" x14ac:dyDescent="0.25">
      <c r="A3898" s="153">
        <v>3894</v>
      </c>
      <c r="B3898" s="154" t="s">
        <v>4256</v>
      </c>
      <c r="C3898" s="154" t="s">
        <v>260</v>
      </c>
      <c r="D3898" s="154" t="s">
        <v>255</v>
      </c>
      <c r="E3898" s="155">
        <v>42619.619270833333</v>
      </c>
      <c r="F3898" s="156">
        <v>6300</v>
      </c>
      <c r="G3898" s="155" t="s">
        <v>258</v>
      </c>
      <c r="H3898" s="155" t="s">
        <v>304</v>
      </c>
      <c r="I3898" s="157">
        <v>42625</v>
      </c>
      <c r="J3898" s="156">
        <v>5597.55</v>
      </c>
      <c r="K3898" s="167">
        <v>1</v>
      </c>
    </row>
    <row r="3899" spans="1:11" x14ac:dyDescent="0.25">
      <c r="A3899" s="153">
        <v>3895</v>
      </c>
      <c r="B3899" s="154" t="s">
        <v>4257</v>
      </c>
      <c r="C3899" s="154" t="s">
        <v>294</v>
      </c>
      <c r="D3899" s="154" t="s">
        <v>255</v>
      </c>
      <c r="E3899" s="155">
        <v>42626.456400462965</v>
      </c>
      <c r="F3899" s="156">
        <v>1955</v>
      </c>
      <c r="G3899" s="155" t="s">
        <v>272</v>
      </c>
      <c r="H3899" s="155" t="s">
        <v>309</v>
      </c>
      <c r="I3899" s="157">
        <v>42629</v>
      </c>
      <c r="J3899" s="156">
        <v>1772.56</v>
      </c>
      <c r="K3899" s="167">
        <v>1.02</v>
      </c>
    </row>
    <row r="3900" spans="1:11" x14ac:dyDescent="0.25">
      <c r="A3900" s="153">
        <v>3896</v>
      </c>
      <c r="B3900" s="154" t="s">
        <v>4258</v>
      </c>
      <c r="C3900" s="154" t="s">
        <v>260</v>
      </c>
      <c r="D3900" s="154" t="s">
        <v>255</v>
      </c>
      <c r="E3900" s="155">
        <v>42626.461273148147</v>
      </c>
      <c r="F3900" s="156">
        <v>41760</v>
      </c>
      <c r="G3900" s="155" t="s">
        <v>279</v>
      </c>
      <c r="H3900" s="155" t="s">
        <v>297</v>
      </c>
      <c r="I3900" s="157">
        <v>42653</v>
      </c>
      <c r="J3900" s="156">
        <v>37103.760000000002</v>
      </c>
      <c r="K3900" s="167">
        <v>1</v>
      </c>
    </row>
    <row r="3901" spans="1:11" x14ac:dyDescent="0.25">
      <c r="A3901" s="153">
        <v>3897</v>
      </c>
      <c r="B3901" s="154" t="s">
        <v>4259</v>
      </c>
      <c r="C3901" s="154" t="s">
        <v>260</v>
      </c>
      <c r="D3901" s="154" t="s">
        <v>255</v>
      </c>
      <c r="E3901" s="155">
        <v>42626.465266203704</v>
      </c>
      <c r="F3901" s="156">
        <v>10350</v>
      </c>
      <c r="G3901" s="155" t="s">
        <v>272</v>
      </c>
      <c r="H3901" s="155" t="s">
        <v>297</v>
      </c>
      <c r="I3901" s="157">
        <v>42628</v>
      </c>
      <c r="J3901" s="156">
        <v>9195.98</v>
      </c>
      <c r="K3901" s="167">
        <v>1</v>
      </c>
    </row>
    <row r="3902" spans="1:11" x14ac:dyDescent="0.25">
      <c r="A3902" s="153">
        <v>3898</v>
      </c>
      <c r="B3902" s="154" t="s">
        <v>253</v>
      </c>
      <c r="C3902" s="154" t="s">
        <v>254</v>
      </c>
      <c r="D3902" s="154" t="s">
        <v>255</v>
      </c>
      <c r="E3902" s="155">
        <v>42626.46980324074</v>
      </c>
      <c r="F3902" s="156">
        <v>17925</v>
      </c>
      <c r="G3902" s="155" t="s">
        <v>279</v>
      </c>
      <c r="H3902" s="155" t="s">
        <v>297</v>
      </c>
      <c r="I3902" s="157">
        <v>42653</v>
      </c>
      <c r="J3902" s="156">
        <v>15926.36</v>
      </c>
      <c r="K3902" s="167">
        <v>1</v>
      </c>
    </row>
    <row r="3903" spans="1:11" x14ac:dyDescent="0.25">
      <c r="A3903" s="153">
        <v>3899</v>
      </c>
      <c r="B3903" s="154" t="s">
        <v>4260</v>
      </c>
      <c r="C3903" s="154" t="s">
        <v>294</v>
      </c>
      <c r="D3903" s="154" t="s">
        <v>255</v>
      </c>
      <c r="E3903" s="155">
        <v>42626.474976851852</v>
      </c>
      <c r="F3903" s="156">
        <v>3952.5</v>
      </c>
      <c r="G3903" s="155" t="s">
        <v>272</v>
      </c>
      <c r="H3903" s="155" t="s">
        <v>320</v>
      </c>
      <c r="I3903" s="157">
        <v>42629</v>
      </c>
      <c r="J3903" s="156">
        <v>3511.8</v>
      </c>
      <c r="K3903" s="167">
        <v>1</v>
      </c>
    </row>
    <row r="3904" spans="1:11" x14ac:dyDescent="0.25">
      <c r="A3904" s="153">
        <v>3900</v>
      </c>
      <c r="B3904" s="154" t="s">
        <v>4261</v>
      </c>
      <c r="C3904" s="154" t="s">
        <v>260</v>
      </c>
      <c r="D3904" s="154" t="s">
        <v>255</v>
      </c>
      <c r="E3904" s="155">
        <v>42626.480127314811</v>
      </c>
      <c r="F3904" s="156">
        <v>13875</v>
      </c>
      <c r="G3904" s="155" t="s">
        <v>272</v>
      </c>
      <c r="H3904" s="155" t="s">
        <v>304</v>
      </c>
      <c r="I3904" s="157">
        <v>42629</v>
      </c>
      <c r="J3904" s="156">
        <v>12327.94</v>
      </c>
      <c r="K3904" s="167">
        <v>1</v>
      </c>
    </row>
    <row r="3905" spans="1:11" x14ac:dyDescent="0.25">
      <c r="A3905" s="153">
        <v>3901</v>
      </c>
      <c r="B3905" s="154" t="s">
        <v>4262</v>
      </c>
      <c r="C3905" s="154" t="s">
        <v>294</v>
      </c>
      <c r="D3905" s="154" t="s">
        <v>255</v>
      </c>
      <c r="E3905" s="155">
        <v>42626.487060185187</v>
      </c>
      <c r="F3905" s="156">
        <v>3145</v>
      </c>
      <c r="G3905" s="155" t="s">
        <v>272</v>
      </c>
      <c r="H3905" s="155" t="s">
        <v>297</v>
      </c>
      <c r="I3905" s="157">
        <v>42629</v>
      </c>
      <c r="J3905" s="156">
        <v>3145</v>
      </c>
      <c r="K3905" s="167">
        <v>1.1299999999999999</v>
      </c>
    </row>
    <row r="3906" spans="1:11" x14ac:dyDescent="0.25">
      <c r="A3906" s="153">
        <v>3902</v>
      </c>
      <c r="B3906" s="154" t="s">
        <v>253</v>
      </c>
      <c r="C3906" s="154" t="s">
        <v>254</v>
      </c>
      <c r="D3906" s="154" t="s">
        <v>255</v>
      </c>
      <c r="E3906" s="155">
        <v>42628.430486111109</v>
      </c>
      <c r="F3906" s="156">
        <v>8850</v>
      </c>
      <c r="G3906" s="155" t="s">
        <v>263</v>
      </c>
      <c r="H3906" s="155" t="s">
        <v>304</v>
      </c>
      <c r="I3906" s="157">
        <v>42632</v>
      </c>
      <c r="J3906" s="156">
        <v>8128.73</v>
      </c>
      <c r="K3906" s="167">
        <v>1.03</v>
      </c>
    </row>
    <row r="3907" spans="1:11" x14ac:dyDescent="0.25">
      <c r="A3907" s="153">
        <v>3903</v>
      </c>
      <c r="B3907" s="154" t="s">
        <v>253</v>
      </c>
      <c r="C3907" s="154" t="s">
        <v>254</v>
      </c>
      <c r="D3907" s="154" t="s">
        <v>255</v>
      </c>
      <c r="E3907" s="155">
        <v>42629.568668981483</v>
      </c>
      <c r="F3907" s="156">
        <v>15375</v>
      </c>
      <c r="G3907" s="155" t="s">
        <v>272</v>
      </c>
      <c r="H3907" s="155" t="s">
        <v>324</v>
      </c>
      <c r="I3907" s="157">
        <v>42633</v>
      </c>
      <c r="J3907" s="156">
        <v>13660.69</v>
      </c>
      <c r="K3907" s="167">
        <v>1</v>
      </c>
    </row>
    <row r="3908" spans="1:11" x14ac:dyDescent="0.25">
      <c r="A3908" s="153">
        <v>3904</v>
      </c>
      <c r="B3908" s="154" t="s">
        <v>253</v>
      </c>
      <c r="C3908" s="154" t="s">
        <v>254</v>
      </c>
      <c r="D3908" s="154" t="s">
        <v>255</v>
      </c>
      <c r="E3908" s="155">
        <v>42633.480752314812</v>
      </c>
      <c r="F3908" s="156">
        <v>16290</v>
      </c>
      <c r="G3908" s="155" t="s">
        <v>274</v>
      </c>
      <c r="H3908" s="155" t="s">
        <v>320</v>
      </c>
      <c r="I3908" s="157">
        <v>42641</v>
      </c>
      <c r="J3908" s="156">
        <v>15288.17</v>
      </c>
      <c r="K3908" s="167">
        <v>1</v>
      </c>
    </row>
    <row r="3909" spans="1:11" x14ac:dyDescent="0.25">
      <c r="A3909" s="153">
        <v>3905</v>
      </c>
      <c r="B3909" s="154" t="s">
        <v>253</v>
      </c>
      <c r="C3909" s="154" t="s">
        <v>254</v>
      </c>
      <c r="D3909" s="154" t="s">
        <v>255</v>
      </c>
      <c r="E3909" s="155" t="s">
        <v>253</v>
      </c>
      <c r="F3909" s="156" t="s">
        <v>253</v>
      </c>
      <c r="G3909" s="155" t="s">
        <v>253</v>
      </c>
      <c r="H3909" s="155" t="s">
        <v>253</v>
      </c>
      <c r="I3909" s="157" t="s">
        <v>253</v>
      </c>
      <c r="J3909" s="156" t="s">
        <v>253</v>
      </c>
      <c r="K3909" s="167" t="s">
        <v>253</v>
      </c>
    </row>
    <row r="3910" spans="1:11" x14ac:dyDescent="0.25">
      <c r="A3910" s="153">
        <v>3906</v>
      </c>
      <c r="B3910" s="154" t="s">
        <v>253</v>
      </c>
      <c r="C3910" s="154" t="s">
        <v>254</v>
      </c>
      <c r="D3910" s="154" t="s">
        <v>255</v>
      </c>
      <c r="E3910" s="155">
        <v>42633.566469907404</v>
      </c>
      <c r="F3910" s="156">
        <v>1275</v>
      </c>
      <c r="G3910" s="155" t="s">
        <v>272</v>
      </c>
      <c r="H3910" s="155" t="s">
        <v>333</v>
      </c>
      <c r="I3910" s="157">
        <v>42636</v>
      </c>
      <c r="J3910" s="156">
        <v>1132.8399999999999</v>
      </c>
      <c r="K3910" s="167">
        <v>1</v>
      </c>
    </row>
    <row r="3911" spans="1:11" x14ac:dyDescent="0.25">
      <c r="A3911" s="153">
        <v>3907</v>
      </c>
      <c r="B3911" s="154" t="s">
        <v>253</v>
      </c>
      <c r="C3911" s="154" t="s">
        <v>254</v>
      </c>
      <c r="D3911" s="154" t="s">
        <v>255</v>
      </c>
      <c r="E3911" s="155">
        <v>42634.556875000002</v>
      </c>
      <c r="F3911" s="156">
        <v>19575</v>
      </c>
      <c r="G3911" s="155" t="s">
        <v>272</v>
      </c>
      <c r="H3911" s="155" t="s">
        <v>333</v>
      </c>
      <c r="I3911" s="157">
        <v>42640</v>
      </c>
      <c r="J3911" s="156">
        <v>17392.39</v>
      </c>
      <c r="K3911" s="167">
        <v>1</v>
      </c>
    </row>
    <row r="3912" spans="1:11" x14ac:dyDescent="0.25">
      <c r="A3912" s="153">
        <v>3908</v>
      </c>
      <c r="B3912" s="154" t="s">
        <v>253</v>
      </c>
      <c r="C3912" s="154" t="s">
        <v>254</v>
      </c>
      <c r="D3912" s="154" t="s">
        <v>255</v>
      </c>
      <c r="E3912" s="155">
        <v>42635.582442129627</v>
      </c>
      <c r="F3912" s="156">
        <v>1785</v>
      </c>
      <c r="G3912" s="155" t="s">
        <v>272</v>
      </c>
      <c r="H3912" s="155" t="s">
        <v>309</v>
      </c>
      <c r="I3912" s="157">
        <v>42640</v>
      </c>
      <c r="J3912" s="156">
        <v>1585.97</v>
      </c>
      <c r="K3912" s="167">
        <v>1</v>
      </c>
    </row>
    <row r="3913" spans="1:11" x14ac:dyDescent="0.25">
      <c r="A3913" s="153">
        <v>3909</v>
      </c>
      <c r="B3913" s="154" t="s">
        <v>253</v>
      </c>
      <c r="C3913" s="154" t="s">
        <v>254</v>
      </c>
      <c r="D3913" s="154" t="s">
        <v>255</v>
      </c>
      <c r="E3913" s="155" t="s">
        <v>253</v>
      </c>
      <c r="F3913" s="156" t="s">
        <v>253</v>
      </c>
      <c r="G3913" s="155" t="s">
        <v>253</v>
      </c>
      <c r="H3913" s="155" t="s">
        <v>253</v>
      </c>
      <c r="I3913" s="157" t="s">
        <v>253</v>
      </c>
      <c r="J3913" s="156" t="s">
        <v>253</v>
      </c>
      <c r="K3913" s="167" t="s">
        <v>253</v>
      </c>
    </row>
    <row r="3914" spans="1:11" x14ac:dyDescent="0.25">
      <c r="A3914" s="153">
        <v>3910</v>
      </c>
      <c r="B3914" s="154" t="s">
        <v>253</v>
      </c>
      <c r="C3914" s="154" t="s">
        <v>254</v>
      </c>
      <c r="D3914" s="154" t="s">
        <v>255</v>
      </c>
      <c r="E3914" s="155">
        <v>42635.603449074071</v>
      </c>
      <c r="F3914" s="156">
        <v>7275</v>
      </c>
      <c r="G3914" s="155" t="s">
        <v>286</v>
      </c>
      <c r="H3914" s="155" t="s">
        <v>338</v>
      </c>
      <c r="I3914" s="157" t="s">
        <v>253</v>
      </c>
      <c r="J3914" s="156">
        <v>0</v>
      </c>
      <c r="K3914" s="167">
        <v>0</v>
      </c>
    </row>
    <row r="3915" spans="1:11" x14ac:dyDescent="0.25">
      <c r="A3915" s="153">
        <v>3911</v>
      </c>
      <c r="B3915" s="154" t="s">
        <v>253</v>
      </c>
      <c r="C3915" s="154" t="s">
        <v>254</v>
      </c>
      <c r="D3915" s="154" t="s">
        <v>255</v>
      </c>
      <c r="E3915" s="155">
        <v>42635.608472222222</v>
      </c>
      <c r="F3915" s="156">
        <v>22950</v>
      </c>
      <c r="G3915" s="155" t="s">
        <v>286</v>
      </c>
      <c r="H3915" s="155" t="s">
        <v>338</v>
      </c>
      <c r="I3915" s="157">
        <v>42640</v>
      </c>
      <c r="J3915" s="156">
        <v>22950</v>
      </c>
      <c r="K3915" s="167">
        <v>1.07</v>
      </c>
    </row>
    <row r="3916" spans="1:11" x14ac:dyDescent="0.25">
      <c r="A3916" s="153">
        <v>3912</v>
      </c>
      <c r="B3916" s="154" t="s">
        <v>253</v>
      </c>
      <c r="C3916" s="154" t="s">
        <v>254</v>
      </c>
      <c r="D3916" s="154" t="s">
        <v>255</v>
      </c>
      <c r="E3916" s="155">
        <v>42636.479027777779</v>
      </c>
      <c r="F3916" s="156">
        <v>9975</v>
      </c>
      <c r="G3916" s="155" t="s">
        <v>266</v>
      </c>
      <c r="H3916" s="155" t="s">
        <v>304</v>
      </c>
      <c r="I3916" s="157">
        <v>42641</v>
      </c>
      <c r="J3916" s="156">
        <v>8862.7900000000009</v>
      </c>
      <c r="K3916" s="167">
        <v>1</v>
      </c>
    </row>
    <row r="3917" spans="1:11" x14ac:dyDescent="0.25">
      <c r="A3917" s="153">
        <v>3913</v>
      </c>
      <c r="B3917" s="154" t="s">
        <v>253</v>
      </c>
      <c r="C3917" s="154" t="s">
        <v>254</v>
      </c>
      <c r="D3917" s="154" t="s">
        <v>255</v>
      </c>
      <c r="E3917" s="155" t="s">
        <v>253</v>
      </c>
      <c r="F3917" s="156" t="s">
        <v>253</v>
      </c>
      <c r="G3917" s="155" t="s">
        <v>253</v>
      </c>
      <c r="H3917" s="155" t="s">
        <v>253</v>
      </c>
      <c r="I3917" s="157" t="s">
        <v>253</v>
      </c>
      <c r="J3917" s="156" t="s">
        <v>253</v>
      </c>
      <c r="K3917" s="167" t="s">
        <v>253</v>
      </c>
    </row>
    <row r="3918" spans="1:11" x14ac:dyDescent="0.25">
      <c r="A3918" s="153">
        <v>3914</v>
      </c>
      <c r="B3918" s="154" t="s">
        <v>253</v>
      </c>
      <c r="C3918" s="154" t="s">
        <v>254</v>
      </c>
      <c r="D3918" s="154" t="s">
        <v>255</v>
      </c>
      <c r="E3918" s="155" t="s">
        <v>253</v>
      </c>
      <c r="F3918" s="156" t="s">
        <v>253</v>
      </c>
      <c r="G3918" s="155" t="s">
        <v>253</v>
      </c>
      <c r="H3918" s="155" t="s">
        <v>253</v>
      </c>
      <c r="I3918" s="157" t="s">
        <v>253</v>
      </c>
      <c r="J3918" s="156" t="s">
        <v>253</v>
      </c>
      <c r="K3918" s="167" t="s">
        <v>253</v>
      </c>
    </row>
    <row r="3919" spans="1:11" x14ac:dyDescent="0.25">
      <c r="A3919" s="153">
        <v>3915</v>
      </c>
      <c r="B3919" s="154" t="s">
        <v>253</v>
      </c>
      <c r="C3919" s="154" t="s">
        <v>254</v>
      </c>
      <c r="D3919" s="154" t="s">
        <v>255</v>
      </c>
      <c r="E3919" s="155">
        <v>42641.396793981483</v>
      </c>
      <c r="F3919" s="156">
        <v>6075</v>
      </c>
      <c r="G3919" s="155" t="s">
        <v>268</v>
      </c>
      <c r="H3919" s="155" t="s">
        <v>316</v>
      </c>
      <c r="I3919" s="157">
        <v>42677</v>
      </c>
      <c r="J3919" s="156">
        <v>5397.64</v>
      </c>
      <c r="K3919" s="167">
        <v>1</v>
      </c>
    </row>
    <row r="3920" spans="1:11" x14ac:dyDescent="0.25">
      <c r="A3920" s="153">
        <v>3916</v>
      </c>
      <c r="B3920" s="154" t="s">
        <v>253</v>
      </c>
      <c r="C3920" s="154" t="s">
        <v>254</v>
      </c>
      <c r="D3920" s="154" t="s">
        <v>255</v>
      </c>
      <c r="E3920" s="155" t="s">
        <v>253</v>
      </c>
      <c r="F3920" s="156" t="s">
        <v>253</v>
      </c>
      <c r="G3920" s="155" t="s">
        <v>253</v>
      </c>
      <c r="H3920" s="155" t="s">
        <v>253</v>
      </c>
      <c r="I3920" s="157" t="s">
        <v>253</v>
      </c>
      <c r="J3920" s="156" t="s">
        <v>253</v>
      </c>
      <c r="K3920" s="167" t="s">
        <v>253</v>
      </c>
    </row>
    <row r="3921" spans="1:11" x14ac:dyDescent="0.25">
      <c r="A3921" s="153">
        <v>3917</v>
      </c>
      <c r="B3921" s="154" t="s">
        <v>253</v>
      </c>
      <c r="C3921" s="154" t="s">
        <v>254</v>
      </c>
      <c r="D3921" s="154" t="s">
        <v>255</v>
      </c>
      <c r="E3921" s="155">
        <v>42641.411412037036</v>
      </c>
      <c r="F3921" s="156">
        <v>21150</v>
      </c>
      <c r="G3921" s="155" t="s">
        <v>272</v>
      </c>
      <c r="H3921" s="155" t="s">
        <v>304</v>
      </c>
      <c r="I3921" s="157">
        <v>42648</v>
      </c>
      <c r="J3921" s="156">
        <v>18791.78</v>
      </c>
      <c r="K3921" s="167">
        <v>1</v>
      </c>
    </row>
    <row r="3922" spans="1:11" x14ac:dyDescent="0.25">
      <c r="A3922" s="153">
        <v>3918</v>
      </c>
      <c r="B3922" s="154" t="s">
        <v>3386</v>
      </c>
      <c r="C3922" s="154" t="s">
        <v>254</v>
      </c>
      <c r="D3922" s="154" t="s">
        <v>255</v>
      </c>
      <c r="E3922" s="155">
        <v>42641.417581018519</v>
      </c>
      <c r="F3922" s="156">
        <v>34575</v>
      </c>
      <c r="G3922" s="155" t="s">
        <v>272</v>
      </c>
      <c r="H3922" s="155" t="s">
        <v>316</v>
      </c>
      <c r="I3922" s="157">
        <v>42648</v>
      </c>
      <c r="J3922" s="156">
        <v>30719.89</v>
      </c>
      <c r="K3922" s="167">
        <v>1</v>
      </c>
    </row>
    <row r="3923" spans="1:11" x14ac:dyDescent="0.25">
      <c r="A3923" s="153">
        <v>3919</v>
      </c>
      <c r="B3923" s="154" t="s">
        <v>253</v>
      </c>
      <c r="C3923" s="154" t="s">
        <v>254</v>
      </c>
      <c r="D3923" s="154" t="s">
        <v>255</v>
      </c>
      <c r="E3923" s="155" t="s">
        <v>253</v>
      </c>
      <c r="F3923" s="156" t="s">
        <v>253</v>
      </c>
      <c r="G3923" s="155" t="s">
        <v>253</v>
      </c>
      <c r="H3923" s="155" t="s">
        <v>253</v>
      </c>
      <c r="I3923" s="157" t="s">
        <v>253</v>
      </c>
      <c r="J3923" s="156" t="s">
        <v>253</v>
      </c>
      <c r="K3923" s="167" t="s">
        <v>253</v>
      </c>
    </row>
    <row r="3924" spans="1:11" x14ac:dyDescent="0.25">
      <c r="A3924" s="153">
        <v>3920</v>
      </c>
      <c r="B3924" s="154" t="s">
        <v>253</v>
      </c>
      <c r="C3924" s="154" t="s">
        <v>254</v>
      </c>
      <c r="D3924" s="154" t="s">
        <v>255</v>
      </c>
      <c r="E3924" s="155">
        <v>42641.432986111111</v>
      </c>
      <c r="F3924" s="156">
        <v>16050</v>
      </c>
      <c r="G3924" s="155" t="s">
        <v>279</v>
      </c>
      <c r="H3924" s="155" t="s">
        <v>304</v>
      </c>
      <c r="I3924" s="157">
        <v>42653</v>
      </c>
      <c r="J3924" s="156">
        <v>14260.14</v>
      </c>
      <c r="K3924" s="167">
        <v>1</v>
      </c>
    </row>
    <row r="3925" spans="1:11" x14ac:dyDescent="0.25">
      <c r="A3925" s="153">
        <v>3921</v>
      </c>
      <c r="B3925" s="154" t="s">
        <v>253</v>
      </c>
      <c r="C3925" s="154" t="s">
        <v>254</v>
      </c>
      <c r="D3925" s="154" t="s">
        <v>255</v>
      </c>
      <c r="E3925" s="155">
        <v>42641.437615740739</v>
      </c>
      <c r="F3925" s="156">
        <v>13950</v>
      </c>
      <c r="G3925" s="155" t="s">
        <v>272</v>
      </c>
      <c r="H3925" s="155" t="s">
        <v>304</v>
      </c>
      <c r="I3925" s="157">
        <v>42648</v>
      </c>
      <c r="J3925" s="156">
        <v>12394.58</v>
      </c>
      <c r="K3925" s="167">
        <v>1</v>
      </c>
    </row>
    <row r="3926" spans="1:11" x14ac:dyDescent="0.25">
      <c r="A3926" s="153">
        <v>3922</v>
      </c>
      <c r="B3926" s="154" t="s">
        <v>253</v>
      </c>
      <c r="C3926" s="154" t="s">
        <v>254</v>
      </c>
      <c r="D3926" s="154" t="s">
        <v>255</v>
      </c>
      <c r="E3926" s="155">
        <v>42641.444861111115</v>
      </c>
      <c r="F3926" s="156">
        <v>34725</v>
      </c>
      <c r="G3926" s="155" t="s">
        <v>263</v>
      </c>
      <c r="H3926" s="155" t="s">
        <v>304</v>
      </c>
      <c r="I3926" s="157">
        <v>42648</v>
      </c>
      <c r="J3926" s="156">
        <v>31894.91</v>
      </c>
      <c r="K3926" s="167">
        <v>1.03</v>
      </c>
    </row>
    <row r="3927" spans="1:11" x14ac:dyDescent="0.25">
      <c r="A3927" s="153">
        <v>3923</v>
      </c>
      <c r="B3927" s="154" t="s">
        <v>253</v>
      </c>
      <c r="C3927" s="154" t="s">
        <v>254</v>
      </c>
      <c r="D3927" s="154" t="s">
        <v>255</v>
      </c>
      <c r="E3927" s="155" t="s">
        <v>253</v>
      </c>
      <c r="F3927" s="156" t="s">
        <v>253</v>
      </c>
      <c r="G3927" s="155" t="s">
        <v>253</v>
      </c>
      <c r="H3927" s="155" t="s">
        <v>253</v>
      </c>
      <c r="I3927" s="157" t="s">
        <v>253</v>
      </c>
      <c r="J3927" s="156" t="s">
        <v>253</v>
      </c>
      <c r="K3927" s="167" t="s">
        <v>253</v>
      </c>
    </row>
    <row r="3928" spans="1:11" x14ac:dyDescent="0.25">
      <c r="A3928" s="153">
        <v>3924</v>
      </c>
      <c r="B3928" s="154" t="s">
        <v>253</v>
      </c>
      <c r="C3928" s="154" t="s">
        <v>254</v>
      </c>
      <c r="D3928" s="154" t="s">
        <v>255</v>
      </c>
      <c r="E3928" s="155">
        <v>42641.511435185188</v>
      </c>
      <c r="F3928" s="156">
        <v>13500</v>
      </c>
      <c r="G3928" s="155" t="s">
        <v>256</v>
      </c>
      <c r="H3928" s="155" t="s">
        <v>297</v>
      </c>
      <c r="I3928" s="157">
        <v>42648</v>
      </c>
      <c r="J3928" s="156">
        <v>12669.75</v>
      </c>
      <c r="K3928" s="167">
        <v>1</v>
      </c>
    </row>
    <row r="3929" spans="1:11" x14ac:dyDescent="0.25">
      <c r="A3929" s="153">
        <v>3925</v>
      </c>
      <c r="B3929" s="154" t="s">
        <v>253</v>
      </c>
      <c r="C3929" s="154" t="s">
        <v>254</v>
      </c>
      <c r="D3929" s="154" t="s">
        <v>255</v>
      </c>
      <c r="E3929" s="155">
        <v>42642.467187499999</v>
      </c>
      <c r="F3929" s="156">
        <v>9450</v>
      </c>
      <c r="G3929" s="155" t="s">
        <v>272</v>
      </c>
      <c r="H3929" s="155" t="s">
        <v>304</v>
      </c>
      <c r="I3929" s="157">
        <v>42646</v>
      </c>
      <c r="J3929" s="156">
        <v>8396.32</v>
      </c>
      <c r="K3929" s="167">
        <v>1</v>
      </c>
    </row>
    <row r="3930" spans="1:11" x14ac:dyDescent="0.25">
      <c r="A3930" s="153">
        <v>3926</v>
      </c>
      <c r="B3930" s="154" t="s">
        <v>253</v>
      </c>
      <c r="C3930" s="154" t="s">
        <v>254</v>
      </c>
      <c r="D3930" s="154" t="s">
        <v>255</v>
      </c>
      <c r="E3930" s="155">
        <v>42642.475173611114</v>
      </c>
      <c r="F3930" s="156">
        <v>8550</v>
      </c>
      <c r="G3930" s="155" t="s">
        <v>270</v>
      </c>
      <c r="H3930" s="155" t="s">
        <v>333</v>
      </c>
      <c r="I3930" s="157">
        <v>42656</v>
      </c>
      <c r="J3930" s="156">
        <v>7596.67</v>
      </c>
      <c r="K3930" s="167">
        <v>1</v>
      </c>
    </row>
    <row r="3931" spans="1:11" x14ac:dyDescent="0.25">
      <c r="A3931" s="153">
        <v>3927</v>
      </c>
      <c r="B3931" s="154" t="s">
        <v>4263</v>
      </c>
      <c r="C3931" s="154" t="s">
        <v>260</v>
      </c>
      <c r="D3931" s="154" t="s">
        <v>255</v>
      </c>
      <c r="E3931" s="155">
        <v>42642.485173611109</v>
      </c>
      <c r="F3931" s="156">
        <v>46344</v>
      </c>
      <c r="G3931" s="155" t="s">
        <v>272</v>
      </c>
      <c r="H3931" s="155" t="s">
        <v>253</v>
      </c>
      <c r="I3931" s="157">
        <v>42678</v>
      </c>
      <c r="J3931" s="156">
        <v>41176.44</v>
      </c>
      <c r="K3931" s="167">
        <v>1</v>
      </c>
    </row>
    <row r="3932" spans="1:11" x14ac:dyDescent="0.25">
      <c r="A3932" s="153">
        <v>3928</v>
      </c>
      <c r="B3932" s="154" t="s">
        <v>253</v>
      </c>
      <c r="C3932" s="154" t="s">
        <v>254</v>
      </c>
      <c r="D3932" s="154" t="s">
        <v>255</v>
      </c>
      <c r="E3932" s="155">
        <v>42642.489942129629</v>
      </c>
      <c r="F3932" s="156">
        <v>32400</v>
      </c>
      <c r="G3932" s="155" t="s">
        <v>272</v>
      </c>
      <c r="H3932" s="155" t="s">
        <v>304</v>
      </c>
      <c r="I3932" s="157">
        <v>42648</v>
      </c>
      <c r="J3932" s="156">
        <v>28787.4</v>
      </c>
      <c r="K3932" s="167">
        <v>1</v>
      </c>
    </row>
    <row r="3933" spans="1:11" x14ac:dyDescent="0.25">
      <c r="A3933" s="153">
        <v>3929</v>
      </c>
      <c r="B3933" s="154" t="s">
        <v>253</v>
      </c>
      <c r="C3933" s="154" t="s">
        <v>254</v>
      </c>
      <c r="D3933" s="154" t="s">
        <v>255</v>
      </c>
      <c r="E3933" s="155">
        <v>42642.493819444448</v>
      </c>
      <c r="F3933" s="156">
        <v>13725</v>
      </c>
      <c r="G3933" s="155" t="s">
        <v>266</v>
      </c>
      <c r="H3933" s="155" t="s">
        <v>304</v>
      </c>
      <c r="I3933" s="157" t="s">
        <v>253</v>
      </c>
      <c r="J3933" s="156">
        <v>0</v>
      </c>
      <c r="K3933" s="167">
        <v>0</v>
      </c>
    </row>
    <row r="3934" spans="1:11" x14ac:dyDescent="0.25">
      <c r="A3934" s="153">
        <v>3930</v>
      </c>
      <c r="B3934" s="154" t="s">
        <v>253</v>
      </c>
      <c r="C3934" s="154" t="s">
        <v>254</v>
      </c>
      <c r="D3934" s="154" t="s">
        <v>255</v>
      </c>
      <c r="E3934" s="155">
        <v>42642.501550925925</v>
      </c>
      <c r="F3934" s="156">
        <v>33825</v>
      </c>
      <c r="G3934" s="155" t="s">
        <v>272</v>
      </c>
      <c r="H3934" s="155" t="s">
        <v>304</v>
      </c>
      <c r="I3934" s="157">
        <v>42648</v>
      </c>
      <c r="J3934" s="156">
        <v>30053.5</v>
      </c>
      <c r="K3934" s="167">
        <v>1</v>
      </c>
    </row>
    <row r="3935" spans="1:11" x14ac:dyDescent="0.25">
      <c r="A3935" s="153">
        <v>3931</v>
      </c>
      <c r="B3935" s="154" t="s">
        <v>253</v>
      </c>
      <c r="C3935" s="154" t="s">
        <v>254</v>
      </c>
      <c r="D3935" s="154" t="s">
        <v>255</v>
      </c>
      <c r="E3935" s="155">
        <v>42642.562962962962</v>
      </c>
      <c r="F3935" s="156">
        <v>9100</v>
      </c>
      <c r="G3935" s="155" t="s">
        <v>277</v>
      </c>
      <c r="H3935" s="155" t="s">
        <v>253</v>
      </c>
      <c r="I3935" s="157">
        <v>42667</v>
      </c>
      <c r="J3935" s="156">
        <v>8085.35</v>
      </c>
      <c r="K3935" s="167">
        <v>1</v>
      </c>
    </row>
    <row r="3936" spans="1:11" x14ac:dyDescent="0.25">
      <c r="A3936" s="153">
        <v>3932</v>
      </c>
      <c r="B3936" s="154" t="s">
        <v>253</v>
      </c>
      <c r="C3936" s="154" t="s">
        <v>254</v>
      </c>
      <c r="D3936" s="154" t="s">
        <v>255</v>
      </c>
      <c r="E3936" s="155">
        <v>42642.567743055559</v>
      </c>
      <c r="F3936" s="156">
        <v>31275</v>
      </c>
      <c r="G3936" s="155" t="s">
        <v>272</v>
      </c>
      <c r="H3936" s="155" t="s">
        <v>321</v>
      </c>
      <c r="I3936" s="157">
        <v>42678</v>
      </c>
      <c r="J3936" s="156">
        <v>31275</v>
      </c>
      <c r="K3936" s="167">
        <v>1.1299999999999999</v>
      </c>
    </row>
    <row r="3937" spans="1:11" x14ac:dyDescent="0.25">
      <c r="A3937" s="153">
        <v>3933</v>
      </c>
      <c r="B3937" s="154" t="s">
        <v>253</v>
      </c>
      <c r="C3937" s="154" t="s">
        <v>254</v>
      </c>
      <c r="D3937" s="154" t="s">
        <v>255</v>
      </c>
      <c r="E3937" s="155">
        <v>42642.572754629633</v>
      </c>
      <c r="F3937" s="156">
        <v>4350</v>
      </c>
      <c r="G3937" s="155" t="s">
        <v>272</v>
      </c>
      <c r="H3937" s="155" t="s">
        <v>321</v>
      </c>
      <c r="I3937" s="157">
        <v>42648</v>
      </c>
      <c r="J3937" s="156">
        <v>3864.98</v>
      </c>
      <c r="K3937" s="167">
        <v>1</v>
      </c>
    </row>
    <row r="3938" spans="1:11" x14ac:dyDescent="0.25">
      <c r="A3938" s="153">
        <v>3934</v>
      </c>
      <c r="B3938" s="154" t="s">
        <v>253</v>
      </c>
      <c r="C3938" s="154" t="s">
        <v>254</v>
      </c>
      <c r="D3938" s="154" t="s">
        <v>255</v>
      </c>
      <c r="E3938" s="155">
        <v>42642.583611111113</v>
      </c>
      <c r="F3938" s="156">
        <v>3825</v>
      </c>
      <c r="G3938" s="155" t="s">
        <v>272</v>
      </c>
      <c r="H3938" s="155" t="s">
        <v>324</v>
      </c>
      <c r="I3938" s="157">
        <v>42648</v>
      </c>
      <c r="J3938" s="156">
        <v>3398.51</v>
      </c>
      <c r="K3938" s="167">
        <v>1</v>
      </c>
    </row>
    <row r="3939" spans="1:11" x14ac:dyDescent="0.25">
      <c r="A3939" s="153">
        <v>3935</v>
      </c>
      <c r="B3939" s="154" t="s">
        <v>253</v>
      </c>
      <c r="C3939" s="154" t="s">
        <v>254</v>
      </c>
      <c r="D3939" s="154" t="s">
        <v>255</v>
      </c>
      <c r="E3939" s="155">
        <v>42642.703298611108</v>
      </c>
      <c r="F3939" s="156">
        <v>15300</v>
      </c>
      <c r="G3939" s="155" t="s">
        <v>263</v>
      </c>
      <c r="H3939" s="155" t="s">
        <v>253</v>
      </c>
      <c r="I3939" s="157">
        <v>42635</v>
      </c>
      <c r="J3939" s="156">
        <v>14053.05</v>
      </c>
      <c r="K3939" s="167">
        <v>1.03</v>
      </c>
    </row>
    <row r="3940" spans="1:11" x14ac:dyDescent="0.25">
      <c r="A3940" s="153">
        <v>3936</v>
      </c>
      <c r="B3940" s="154" t="s">
        <v>253</v>
      </c>
      <c r="C3940" s="154" t="s">
        <v>254</v>
      </c>
      <c r="D3940" s="154" t="s">
        <v>255</v>
      </c>
      <c r="E3940" s="155">
        <v>42643.611956018518</v>
      </c>
      <c r="F3940" s="156">
        <v>7125</v>
      </c>
      <c r="G3940" s="155" t="s">
        <v>263</v>
      </c>
      <c r="H3940" s="155" t="s">
        <v>253</v>
      </c>
      <c r="I3940" s="157" t="s">
        <v>253</v>
      </c>
      <c r="J3940" s="156">
        <v>0</v>
      </c>
      <c r="K3940" s="167">
        <v>0</v>
      </c>
    </row>
    <row r="3941" spans="1:11" x14ac:dyDescent="0.25">
      <c r="A3941" s="153">
        <v>3937</v>
      </c>
      <c r="B3941" s="154" t="s">
        <v>253</v>
      </c>
      <c r="C3941" s="154" t="s">
        <v>254</v>
      </c>
      <c r="D3941" s="154" t="s">
        <v>255</v>
      </c>
      <c r="E3941" s="155">
        <v>42643.647372685184</v>
      </c>
      <c r="F3941" s="156">
        <v>22980</v>
      </c>
      <c r="G3941" s="155" t="s">
        <v>263</v>
      </c>
      <c r="H3941" s="155" t="s">
        <v>10</v>
      </c>
      <c r="I3941" s="157">
        <v>42653</v>
      </c>
      <c r="J3941" s="156">
        <v>20417.73</v>
      </c>
      <c r="K3941" s="167">
        <v>1</v>
      </c>
    </row>
    <row r="3942" spans="1:11" x14ac:dyDescent="0.25">
      <c r="A3942" s="153">
        <v>3938</v>
      </c>
      <c r="B3942" s="154" t="s">
        <v>4264</v>
      </c>
      <c r="C3942" s="154" t="s">
        <v>260</v>
      </c>
      <c r="D3942" s="154" t="s">
        <v>255</v>
      </c>
      <c r="E3942" s="155">
        <v>42643.760833333334</v>
      </c>
      <c r="F3942" s="156">
        <v>71204</v>
      </c>
      <c r="G3942" s="155" t="s">
        <v>268</v>
      </c>
      <c r="H3942" s="155" t="s">
        <v>253</v>
      </c>
      <c r="I3942" s="157" t="s">
        <v>253</v>
      </c>
      <c r="J3942" s="156">
        <v>0</v>
      </c>
      <c r="K3942" s="167">
        <v>0</v>
      </c>
    </row>
    <row r="3943" spans="1:11" x14ac:dyDescent="0.25">
      <c r="A3943" s="153">
        <v>3939</v>
      </c>
      <c r="B3943" s="154" t="s">
        <v>4265</v>
      </c>
      <c r="C3943" s="154" t="s">
        <v>260</v>
      </c>
      <c r="D3943" s="154" t="s">
        <v>255</v>
      </c>
      <c r="E3943" s="155">
        <v>42647.414583333331</v>
      </c>
      <c r="F3943" s="156">
        <v>27930</v>
      </c>
      <c r="G3943" s="155" t="s">
        <v>256</v>
      </c>
      <c r="H3943" s="155" t="s">
        <v>304</v>
      </c>
      <c r="I3943" s="157" t="s">
        <v>253</v>
      </c>
      <c r="J3943" s="156">
        <v>0</v>
      </c>
      <c r="K3943" s="167">
        <v>0</v>
      </c>
    </row>
    <row r="3944" spans="1:11" x14ac:dyDescent="0.25">
      <c r="A3944" s="153">
        <v>3940</v>
      </c>
      <c r="B3944" s="154" t="s">
        <v>4266</v>
      </c>
      <c r="C3944" s="154" t="s">
        <v>294</v>
      </c>
      <c r="D3944" s="154" t="s">
        <v>255</v>
      </c>
      <c r="E3944" s="155">
        <v>42647.422222222223</v>
      </c>
      <c r="F3944" s="156">
        <v>9750</v>
      </c>
      <c r="G3944" s="155" t="s">
        <v>258</v>
      </c>
      <c r="H3944" s="155" t="s">
        <v>304</v>
      </c>
      <c r="I3944" s="157" t="s">
        <v>253</v>
      </c>
      <c r="J3944" s="156">
        <v>0</v>
      </c>
      <c r="K3944" s="167">
        <v>0</v>
      </c>
    </row>
    <row r="3945" spans="1:11" x14ac:dyDescent="0.25">
      <c r="A3945" s="153">
        <v>3941</v>
      </c>
      <c r="B3945" s="154" t="s">
        <v>253</v>
      </c>
      <c r="C3945" s="154" t="s">
        <v>254</v>
      </c>
      <c r="D3945" s="154" t="s">
        <v>255</v>
      </c>
      <c r="E3945" s="155">
        <v>42650.681944444441</v>
      </c>
      <c r="F3945" s="156">
        <v>8250</v>
      </c>
      <c r="G3945" s="155" t="s">
        <v>261</v>
      </c>
      <c r="H3945" s="155" t="s">
        <v>253</v>
      </c>
      <c r="I3945" s="157" t="s">
        <v>253</v>
      </c>
      <c r="J3945" s="156">
        <v>0</v>
      </c>
      <c r="K3945" s="167">
        <v>0</v>
      </c>
    </row>
    <row r="3946" spans="1:11" x14ac:dyDescent="0.25">
      <c r="A3946" s="153">
        <v>3942</v>
      </c>
      <c r="B3946" s="154" t="s">
        <v>4267</v>
      </c>
      <c r="C3946" s="154" t="s">
        <v>260</v>
      </c>
      <c r="D3946" s="154" t="s">
        <v>255</v>
      </c>
      <c r="E3946" s="155">
        <v>42650.689583333333</v>
      </c>
      <c r="F3946" s="156">
        <v>23475</v>
      </c>
      <c r="G3946" s="155" t="s">
        <v>256</v>
      </c>
      <c r="H3946" s="155" t="s">
        <v>316</v>
      </c>
      <c r="I3946" s="157" t="s">
        <v>253</v>
      </c>
      <c r="J3946" s="156">
        <v>0</v>
      </c>
      <c r="K3946" s="167">
        <v>0</v>
      </c>
    </row>
    <row r="3947" spans="1:11" x14ac:dyDescent="0.25">
      <c r="A3947" s="153">
        <v>3943</v>
      </c>
      <c r="B3947" s="154" t="s">
        <v>253</v>
      </c>
      <c r="C3947" s="154" t="s">
        <v>254</v>
      </c>
      <c r="D3947" s="154" t="s">
        <v>255</v>
      </c>
      <c r="E3947" s="155">
        <v>42650.695138888892</v>
      </c>
      <c r="F3947" s="156">
        <v>7650</v>
      </c>
      <c r="G3947" s="155" t="s">
        <v>263</v>
      </c>
      <c r="H3947" s="155" t="s">
        <v>304</v>
      </c>
      <c r="I3947" s="157" t="s">
        <v>253</v>
      </c>
      <c r="J3947" s="156">
        <v>0</v>
      </c>
      <c r="K3947" s="167">
        <v>0</v>
      </c>
    </row>
    <row r="3948" spans="1:11" x14ac:dyDescent="0.25">
      <c r="A3948" s="153">
        <v>3944</v>
      </c>
      <c r="B3948" s="154" t="s">
        <v>4268</v>
      </c>
      <c r="C3948" s="154" t="s">
        <v>294</v>
      </c>
      <c r="D3948" s="154" t="s">
        <v>255</v>
      </c>
      <c r="E3948" s="155">
        <v>42650.700694444444</v>
      </c>
      <c r="F3948" s="156">
        <v>20325</v>
      </c>
      <c r="G3948" s="155" t="s">
        <v>265</v>
      </c>
      <c r="H3948" s="155" t="s">
        <v>297</v>
      </c>
      <c r="I3948" s="157">
        <v>42789</v>
      </c>
      <c r="J3948" s="156">
        <v>18058.759999999998</v>
      </c>
      <c r="K3948" s="167">
        <v>1</v>
      </c>
    </row>
    <row r="3949" spans="1:11" x14ac:dyDescent="0.25">
      <c r="A3949" s="153">
        <v>3945</v>
      </c>
      <c r="B3949" s="154" t="s">
        <v>4269</v>
      </c>
      <c r="C3949" s="154" t="s">
        <v>294</v>
      </c>
      <c r="D3949" s="154" t="s">
        <v>255</v>
      </c>
      <c r="E3949" s="155">
        <v>42650.704861111109</v>
      </c>
      <c r="F3949" s="156">
        <v>5325</v>
      </c>
      <c r="G3949" s="155" t="s">
        <v>266</v>
      </c>
      <c r="H3949" s="155" t="s">
        <v>253</v>
      </c>
      <c r="I3949" s="157" t="s">
        <v>253</v>
      </c>
      <c r="J3949" s="156">
        <v>0</v>
      </c>
      <c r="K3949" s="167">
        <v>0</v>
      </c>
    </row>
    <row r="3950" spans="1:11" x14ac:dyDescent="0.25">
      <c r="A3950" s="153">
        <v>3946</v>
      </c>
      <c r="B3950" s="154" t="s">
        <v>4270</v>
      </c>
      <c r="C3950" s="154" t="s">
        <v>260</v>
      </c>
      <c r="D3950" s="154" t="s">
        <v>255</v>
      </c>
      <c r="E3950" s="155">
        <v>42653.630555555559</v>
      </c>
      <c r="F3950" s="156">
        <v>44468</v>
      </c>
      <c r="G3950" s="155" t="s">
        <v>268</v>
      </c>
      <c r="H3950" s="155" t="s">
        <v>300</v>
      </c>
      <c r="I3950" s="157" t="s">
        <v>253</v>
      </c>
      <c r="J3950" s="156">
        <v>0</v>
      </c>
      <c r="K3950" s="167">
        <v>0</v>
      </c>
    </row>
    <row r="3951" spans="1:11" x14ac:dyDescent="0.25">
      <c r="A3951" s="153">
        <v>3947</v>
      </c>
      <c r="B3951" s="154" t="s">
        <v>4271</v>
      </c>
      <c r="C3951" s="154" t="s">
        <v>260</v>
      </c>
      <c r="D3951" s="154" t="s">
        <v>255</v>
      </c>
      <c r="E3951" s="155">
        <v>42653.636111111111</v>
      </c>
      <c r="F3951" s="156">
        <v>8775</v>
      </c>
      <c r="G3951" s="155" t="s">
        <v>258</v>
      </c>
      <c r="H3951" s="155" t="s">
        <v>304</v>
      </c>
      <c r="I3951" s="157" t="s">
        <v>253</v>
      </c>
      <c r="J3951" s="156">
        <v>0</v>
      </c>
      <c r="K3951" s="167">
        <v>0</v>
      </c>
    </row>
    <row r="3952" spans="1:11" x14ac:dyDescent="0.25">
      <c r="A3952" s="153">
        <v>3948</v>
      </c>
      <c r="B3952" s="154" t="s">
        <v>253</v>
      </c>
      <c r="C3952" s="154" t="s">
        <v>254</v>
      </c>
      <c r="D3952" s="154" t="s">
        <v>255</v>
      </c>
      <c r="E3952" s="155" t="s">
        <v>253</v>
      </c>
      <c r="F3952" s="156" t="s">
        <v>253</v>
      </c>
      <c r="G3952" s="155" t="s">
        <v>253</v>
      </c>
      <c r="H3952" s="155" t="s">
        <v>253</v>
      </c>
      <c r="I3952" s="157" t="s">
        <v>253</v>
      </c>
      <c r="J3952" s="156" t="s">
        <v>253</v>
      </c>
      <c r="K3952" s="167" t="s">
        <v>253</v>
      </c>
    </row>
    <row r="3953" spans="1:11" x14ac:dyDescent="0.25">
      <c r="A3953" s="153">
        <v>3949</v>
      </c>
      <c r="B3953" s="154" t="s">
        <v>4272</v>
      </c>
      <c r="C3953" s="154" t="s">
        <v>260</v>
      </c>
      <c r="D3953" s="154" t="s">
        <v>255</v>
      </c>
      <c r="E3953" s="155">
        <v>42653.660416666666</v>
      </c>
      <c r="F3953" s="156">
        <v>10575</v>
      </c>
      <c r="G3953" s="155" t="s">
        <v>261</v>
      </c>
      <c r="H3953" s="155" t="s">
        <v>320</v>
      </c>
      <c r="I3953" s="157" t="s">
        <v>253</v>
      </c>
      <c r="J3953" s="156">
        <v>0</v>
      </c>
      <c r="K3953" s="167">
        <v>0</v>
      </c>
    </row>
    <row r="3954" spans="1:11" x14ac:dyDescent="0.25">
      <c r="A3954" s="153">
        <v>3950</v>
      </c>
      <c r="B3954" s="154" t="s">
        <v>4273</v>
      </c>
      <c r="C3954" s="154" t="s">
        <v>294</v>
      </c>
      <c r="D3954" s="154" t="s">
        <v>255</v>
      </c>
      <c r="E3954" s="155">
        <v>42653.664583333331</v>
      </c>
      <c r="F3954" s="156">
        <v>9504</v>
      </c>
      <c r="G3954" s="155" t="s">
        <v>270</v>
      </c>
      <c r="H3954" s="155" t="s">
        <v>304</v>
      </c>
      <c r="I3954" s="157" t="s">
        <v>253</v>
      </c>
      <c r="J3954" s="156">
        <v>0</v>
      </c>
      <c r="K3954" s="167">
        <v>0</v>
      </c>
    </row>
    <row r="3955" spans="1:11" x14ac:dyDescent="0.25">
      <c r="A3955" s="153">
        <v>3951</v>
      </c>
      <c r="B3955" s="154" t="s">
        <v>4274</v>
      </c>
      <c r="C3955" s="154" t="s">
        <v>294</v>
      </c>
      <c r="D3955" s="154" t="s">
        <v>255</v>
      </c>
      <c r="E3955" s="155">
        <v>42653.671527777777</v>
      </c>
      <c r="F3955" s="156">
        <v>9817.5</v>
      </c>
      <c r="G3955" s="155" t="s">
        <v>272</v>
      </c>
      <c r="H3955" s="155" t="s">
        <v>304</v>
      </c>
      <c r="I3955" s="157" t="s">
        <v>253</v>
      </c>
      <c r="J3955" s="156">
        <v>0</v>
      </c>
      <c r="K3955" s="167">
        <v>0</v>
      </c>
    </row>
    <row r="3956" spans="1:11" x14ac:dyDescent="0.25">
      <c r="A3956" s="153">
        <v>3952</v>
      </c>
      <c r="B3956" s="154" t="s">
        <v>4275</v>
      </c>
      <c r="C3956" s="154" t="s">
        <v>294</v>
      </c>
      <c r="D3956" s="154" t="s">
        <v>255</v>
      </c>
      <c r="E3956" s="155">
        <v>42653.680555555555</v>
      </c>
      <c r="F3956" s="156">
        <v>13950</v>
      </c>
      <c r="G3956" s="155" t="s">
        <v>263</v>
      </c>
      <c r="H3956" s="155" t="s">
        <v>324</v>
      </c>
      <c r="I3956" s="157">
        <v>42738</v>
      </c>
      <c r="J3956" s="156">
        <v>12394.58</v>
      </c>
      <c r="K3956" s="167">
        <v>1</v>
      </c>
    </row>
    <row r="3957" spans="1:11" x14ac:dyDescent="0.25">
      <c r="A3957" s="153">
        <v>3953</v>
      </c>
      <c r="B3957" s="154" t="s">
        <v>4026</v>
      </c>
      <c r="C3957" s="154" t="s">
        <v>260</v>
      </c>
      <c r="D3957" s="154" t="s">
        <v>255</v>
      </c>
      <c r="E3957" s="155">
        <v>42653.686111111114</v>
      </c>
      <c r="F3957" s="156">
        <v>29105</v>
      </c>
      <c r="G3957" s="155" t="s">
        <v>263</v>
      </c>
      <c r="H3957" s="155" t="s">
        <v>304</v>
      </c>
      <c r="I3957" s="157" t="s">
        <v>253</v>
      </c>
      <c r="J3957" s="156">
        <v>0</v>
      </c>
      <c r="K3957" s="167">
        <v>0</v>
      </c>
    </row>
    <row r="3958" spans="1:11" x14ac:dyDescent="0.25">
      <c r="A3958" s="153">
        <v>3954</v>
      </c>
      <c r="B3958" s="154" t="s">
        <v>4276</v>
      </c>
      <c r="C3958" s="154" t="s">
        <v>260</v>
      </c>
      <c r="D3958" s="154" t="s">
        <v>255</v>
      </c>
      <c r="E3958" s="155">
        <v>42653.693055555559</v>
      </c>
      <c r="F3958" s="156">
        <v>17269.2</v>
      </c>
      <c r="G3958" s="155" t="s">
        <v>274</v>
      </c>
      <c r="H3958" s="155" t="s">
        <v>58</v>
      </c>
      <c r="I3958" s="157" t="s">
        <v>253</v>
      </c>
      <c r="J3958" s="156">
        <v>0</v>
      </c>
      <c r="K3958" s="167">
        <v>0</v>
      </c>
    </row>
    <row r="3959" spans="1:11" x14ac:dyDescent="0.25">
      <c r="A3959" s="153">
        <v>3955</v>
      </c>
      <c r="B3959" s="154" t="s">
        <v>4277</v>
      </c>
      <c r="C3959" s="154" t="s">
        <v>260</v>
      </c>
      <c r="D3959" s="154" t="s">
        <v>255</v>
      </c>
      <c r="E3959" s="155">
        <v>42653.697916666664</v>
      </c>
      <c r="F3959" s="156">
        <v>15575</v>
      </c>
      <c r="G3959" s="155" t="s">
        <v>266</v>
      </c>
      <c r="H3959" s="155" t="s">
        <v>304</v>
      </c>
      <c r="I3959" s="157">
        <v>42746</v>
      </c>
      <c r="J3959" s="156">
        <v>13838.38</v>
      </c>
      <c r="K3959" s="167">
        <v>1</v>
      </c>
    </row>
    <row r="3960" spans="1:11" x14ac:dyDescent="0.25">
      <c r="A3960" s="153">
        <v>3956</v>
      </c>
      <c r="B3960" s="154" t="s">
        <v>4278</v>
      </c>
      <c r="C3960" s="154" t="s">
        <v>260</v>
      </c>
      <c r="D3960" s="154" t="s">
        <v>255</v>
      </c>
      <c r="E3960" s="155">
        <v>42654.67291666667</v>
      </c>
      <c r="F3960" s="156">
        <v>16706</v>
      </c>
      <c r="G3960" s="155" t="s">
        <v>270</v>
      </c>
      <c r="H3960" s="155" t="s">
        <v>304</v>
      </c>
      <c r="I3960" s="157" t="s">
        <v>253</v>
      </c>
      <c r="J3960" s="156">
        <v>0</v>
      </c>
      <c r="K3960" s="167">
        <v>0</v>
      </c>
    </row>
    <row r="3961" spans="1:11" x14ac:dyDescent="0.25">
      <c r="A3961" s="153">
        <v>3957</v>
      </c>
      <c r="B3961" s="154" t="s">
        <v>4279</v>
      </c>
      <c r="C3961" s="154" t="s">
        <v>260</v>
      </c>
      <c r="D3961" s="154" t="s">
        <v>255</v>
      </c>
      <c r="E3961" s="155">
        <v>42654.679166666669</v>
      </c>
      <c r="F3961" s="156">
        <v>14559</v>
      </c>
      <c r="G3961" s="155" t="s">
        <v>256</v>
      </c>
      <c r="H3961" s="155" t="s">
        <v>304</v>
      </c>
      <c r="I3961" s="157" t="s">
        <v>253</v>
      </c>
      <c r="J3961" s="156">
        <v>0</v>
      </c>
      <c r="K3961" s="167">
        <v>0</v>
      </c>
    </row>
    <row r="3962" spans="1:11" x14ac:dyDescent="0.25">
      <c r="A3962" s="153">
        <v>3958</v>
      </c>
      <c r="B3962" s="154" t="s">
        <v>4280</v>
      </c>
      <c r="C3962" s="154" t="s">
        <v>294</v>
      </c>
      <c r="D3962" s="154" t="s">
        <v>255</v>
      </c>
      <c r="E3962" s="155">
        <v>42654.685416666667</v>
      </c>
      <c r="F3962" s="156">
        <v>12525</v>
      </c>
      <c r="G3962" s="155" t="s">
        <v>261</v>
      </c>
      <c r="H3962" s="155" t="s">
        <v>297</v>
      </c>
      <c r="I3962" s="157" t="s">
        <v>253</v>
      </c>
      <c r="J3962" s="156">
        <v>0</v>
      </c>
      <c r="K3962" s="167">
        <v>0</v>
      </c>
    </row>
    <row r="3963" spans="1:11" x14ac:dyDescent="0.25">
      <c r="A3963" s="153">
        <v>3959</v>
      </c>
      <c r="B3963" s="154" t="s">
        <v>4281</v>
      </c>
      <c r="C3963" s="154" t="s">
        <v>294</v>
      </c>
      <c r="D3963" s="154" t="s">
        <v>255</v>
      </c>
      <c r="E3963" s="155">
        <v>42654.69027777778</v>
      </c>
      <c r="F3963" s="156">
        <v>6825</v>
      </c>
      <c r="G3963" s="155" t="s">
        <v>263</v>
      </c>
      <c r="H3963" s="155" t="s">
        <v>297</v>
      </c>
      <c r="I3963" s="157" t="s">
        <v>253</v>
      </c>
      <c r="J3963" s="156">
        <v>0</v>
      </c>
      <c r="K3963" s="167">
        <v>0</v>
      </c>
    </row>
    <row r="3964" spans="1:11" x14ac:dyDescent="0.25">
      <c r="A3964" s="153">
        <v>3960</v>
      </c>
      <c r="B3964" s="154" t="s">
        <v>4282</v>
      </c>
      <c r="C3964" s="154" t="s">
        <v>294</v>
      </c>
      <c r="D3964" s="154" t="s">
        <v>255</v>
      </c>
      <c r="E3964" s="155">
        <v>42656.713194444441</v>
      </c>
      <c r="F3964" s="156">
        <v>2325</v>
      </c>
      <c r="G3964" s="155" t="s">
        <v>266</v>
      </c>
      <c r="H3964" s="155" t="s">
        <v>297</v>
      </c>
      <c r="I3964" s="157" t="s">
        <v>253</v>
      </c>
      <c r="J3964" s="156">
        <v>0</v>
      </c>
      <c r="K3964" s="167">
        <v>0</v>
      </c>
    </row>
    <row r="3965" spans="1:11" x14ac:dyDescent="0.25">
      <c r="A3965" s="153">
        <v>3961</v>
      </c>
      <c r="B3965" s="154" t="s">
        <v>4283</v>
      </c>
      <c r="C3965" s="154" t="s">
        <v>260</v>
      </c>
      <c r="D3965" s="154" t="s">
        <v>255</v>
      </c>
      <c r="E3965" s="155">
        <v>42656.717361111114</v>
      </c>
      <c r="F3965" s="156">
        <v>7650</v>
      </c>
      <c r="G3965" s="155" t="s">
        <v>266</v>
      </c>
      <c r="H3965" s="155" t="s">
        <v>10</v>
      </c>
      <c r="I3965" s="157">
        <v>42744</v>
      </c>
      <c r="J3965" s="156">
        <v>6797.02</v>
      </c>
      <c r="K3965" s="167">
        <v>1</v>
      </c>
    </row>
    <row r="3966" spans="1:11" x14ac:dyDescent="0.25">
      <c r="A3966" s="153">
        <v>3962</v>
      </c>
      <c r="B3966" s="154" t="s">
        <v>4284</v>
      </c>
      <c r="C3966" s="154" t="s">
        <v>260</v>
      </c>
      <c r="D3966" s="154" t="s">
        <v>255</v>
      </c>
      <c r="E3966" s="155">
        <v>42656.72152777778</v>
      </c>
      <c r="F3966" s="156">
        <v>26775</v>
      </c>
      <c r="G3966" s="155" t="s">
        <v>263</v>
      </c>
      <c r="H3966" s="155" t="s">
        <v>264</v>
      </c>
      <c r="I3966" s="157" t="s">
        <v>253</v>
      </c>
      <c r="J3966" s="156">
        <v>0</v>
      </c>
      <c r="K3966" s="167">
        <v>0</v>
      </c>
    </row>
    <row r="3967" spans="1:11" x14ac:dyDescent="0.25">
      <c r="A3967" s="153">
        <v>3963</v>
      </c>
      <c r="B3967" s="154" t="s">
        <v>4285</v>
      </c>
      <c r="C3967" s="154" t="s">
        <v>294</v>
      </c>
      <c r="D3967" s="154" t="s">
        <v>255</v>
      </c>
      <c r="E3967" s="155">
        <v>42656.725694444445</v>
      </c>
      <c r="F3967" s="156">
        <v>8325</v>
      </c>
      <c r="G3967" s="155" t="s">
        <v>270</v>
      </c>
      <c r="H3967" s="155" t="s">
        <v>271</v>
      </c>
      <c r="I3967" s="157" t="s">
        <v>253</v>
      </c>
      <c r="J3967" s="156">
        <v>0</v>
      </c>
      <c r="K3967" s="167">
        <v>0</v>
      </c>
    </row>
    <row r="3968" spans="1:11" x14ac:dyDescent="0.25">
      <c r="A3968" s="153">
        <v>3964</v>
      </c>
      <c r="B3968" s="154" t="s">
        <v>4286</v>
      </c>
      <c r="C3968" s="154" t="s">
        <v>276</v>
      </c>
      <c r="D3968" s="154" t="s">
        <v>255</v>
      </c>
      <c r="E3968" s="155">
        <v>42662.443749999999</v>
      </c>
      <c r="F3968" s="156">
        <v>2025</v>
      </c>
      <c r="G3968" s="155" t="s">
        <v>272</v>
      </c>
      <c r="H3968" s="155" t="s">
        <v>273</v>
      </c>
      <c r="I3968" s="157" t="s">
        <v>253</v>
      </c>
      <c r="J3968" s="156">
        <v>0</v>
      </c>
      <c r="K3968" s="167">
        <v>0</v>
      </c>
    </row>
    <row r="3969" spans="1:11" x14ac:dyDescent="0.25">
      <c r="A3969" s="153">
        <v>3965</v>
      </c>
      <c r="B3969" s="154" t="s">
        <v>4287</v>
      </c>
      <c r="C3969" s="154" t="s">
        <v>260</v>
      </c>
      <c r="D3969" s="154" t="s">
        <v>255</v>
      </c>
      <c r="E3969" s="155">
        <v>42663.421527777777</v>
      </c>
      <c r="F3969" s="156">
        <v>17825</v>
      </c>
      <c r="G3969" s="155" t="s">
        <v>277</v>
      </c>
      <c r="H3969" s="155" t="s">
        <v>278</v>
      </c>
      <c r="I3969" s="157" t="s">
        <v>253</v>
      </c>
      <c r="J3969" s="156">
        <v>0</v>
      </c>
      <c r="K3969" s="167">
        <v>0</v>
      </c>
    </row>
    <row r="3970" spans="1:11" x14ac:dyDescent="0.25">
      <c r="A3970" s="153">
        <v>3966</v>
      </c>
      <c r="B3970" s="154" t="s">
        <v>4288</v>
      </c>
      <c r="C3970" s="154" t="s">
        <v>294</v>
      </c>
      <c r="D3970" s="154" t="s">
        <v>255</v>
      </c>
      <c r="E3970" s="155">
        <v>42663.427777777775</v>
      </c>
      <c r="F3970" s="156">
        <v>16650</v>
      </c>
      <c r="G3970" s="155" t="s">
        <v>272</v>
      </c>
      <c r="H3970" s="155" t="s">
        <v>273</v>
      </c>
      <c r="I3970" s="157" t="s">
        <v>253</v>
      </c>
      <c r="J3970" s="156">
        <v>0</v>
      </c>
      <c r="K3970" s="167">
        <v>0</v>
      </c>
    </row>
    <row r="3971" spans="1:11" x14ac:dyDescent="0.25">
      <c r="A3971" s="153">
        <v>3967</v>
      </c>
      <c r="B3971" s="154" t="s">
        <v>4289</v>
      </c>
      <c r="C3971" s="154" t="s">
        <v>294</v>
      </c>
      <c r="D3971" s="154" t="s">
        <v>255</v>
      </c>
      <c r="E3971" s="155">
        <v>42663.432638888888</v>
      </c>
      <c r="F3971" s="156">
        <v>5737.5</v>
      </c>
      <c r="G3971" s="155" t="s">
        <v>272</v>
      </c>
      <c r="H3971" s="155" t="s">
        <v>273</v>
      </c>
      <c r="I3971" s="157" t="s">
        <v>253</v>
      </c>
      <c r="J3971" s="156">
        <v>0</v>
      </c>
      <c r="K3971" s="167">
        <v>0</v>
      </c>
    </row>
    <row r="3972" spans="1:11" x14ac:dyDescent="0.25">
      <c r="A3972" s="153">
        <v>3968</v>
      </c>
      <c r="B3972" s="154" t="s">
        <v>4290</v>
      </c>
      <c r="C3972" s="154" t="s">
        <v>294</v>
      </c>
      <c r="D3972" s="154" t="s">
        <v>255</v>
      </c>
      <c r="E3972" s="155">
        <v>42663.438888888886</v>
      </c>
      <c r="F3972" s="156">
        <v>22350</v>
      </c>
      <c r="G3972" s="155" t="s">
        <v>263</v>
      </c>
      <c r="H3972" s="155" t="s">
        <v>264</v>
      </c>
      <c r="I3972" s="157" t="s">
        <v>253</v>
      </c>
      <c r="J3972" s="156">
        <v>0</v>
      </c>
      <c r="K3972" s="167">
        <v>0</v>
      </c>
    </row>
    <row r="3973" spans="1:11" x14ac:dyDescent="0.25">
      <c r="A3973" s="153">
        <v>3969</v>
      </c>
      <c r="B3973" s="154" t="s">
        <v>4099</v>
      </c>
      <c r="C3973" s="154" t="s">
        <v>294</v>
      </c>
      <c r="D3973" s="154" t="s">
        <v>255</v>
      </c>
      <c r="E3973" s="155">
        <v>42663.444444444445</v>
      </c>
      <c r="F3973" s="156">
        <v>36825</v>
      </c>
      <c r="G3973" s="155" t="s">
        <v>279</v>
      </c>
      <c r="H3973" s="155" t="s">
        <v>280</v>
      </c>
      <c r="I3973" s="157" t="s">
        <v>253</v>
      </c>
      <c r="J3973" s="156">
        <v>0</v>
      </c>
      <c r="K3973" s="167">
        <v>0</v>
      </c>
    </row>
    <row r="3974" spans="1:11" x14ac:dyDescent="0.25">
      <c r="A3974" s="153">
        <v>3970</v>
      </c>
      <c r="B3974" s="154" t="s">
        <v>4100</v>
      </c>
      <c r="C3974" s="154" t="s">
        <v>276</v>
      </c>
      <c r="D3974" s="154" t="s">
        <v>255</v>
      </c>
      <c r="E3974" s="155">
        <v>42663.454861111109</v>
      </c>
      <c r="F3974" s="156">
        <v>29625</v>
      </c>
      <c r="G3974" s="155" t="s">
        <v>279</v>
      </c>
      <c r="H3974" s="155" t="s">
        <v>280</v>
      </c>
      <c r="I3974" s="157" t="s">
        <v>253</v>
      </c>
      <c r="J3974" s="156">
        <v>0</v>
      </c>
      <c r="K3974" s="167">
        <v>0</v>
      </c>
    </row>
    <row r="3975" spans="1:11" x14ac:dyDescent="0.25">
      <c r="A3975" s="153">
        <v>3971</v>
      </c>
      <c r="B3975" s="154" t="s">
        <v>4291</v>
      </c>
      <c r="C3975" s="154" t="s">
        <v>260</v>
      </c>
      <c r="D3975" s="154" t="s">
        <v>255</v>
      </c>
      <c r="E3975" s="155">
        <v>42663.460416666669</v>
      </c>
      <c r="F3975" s="156">
        <v>40662</v>
      </c>
      <c r="G3975" s="155" t="s">
        <v>279</v>
      </c>
      <c r="H3975" s="155" t="s">
        <v>280</v>
      </c>
      <c r="I3975" s="157" t="s">
        <v>253</v>
      </c>
      <c r="J3975" s="156">
        <v>0</v>
      </c>
      <c r="K3975" s="167">
        <v>0</v>
      </c>
    </row>
    <row r="3976" spans="1:11" x14ac:dyDescent="0.25">
      <c r="A3976" s="153">
        <v>3972</v>
      </c>
      <c r="B3976" s="154" t="s">
        <v>4195</v>
      </c>
      <c r="C3976" s="154" t="s">
        <v>260</v>
      </c>
      <c r="D3976" s="154" t="s">
        <v>255</v>
      </c>
      <c r="E3976" s="155">
        <v>42663.464583333334</v>
      </c>
      <c r="F3976" s="156">
        <v>1725</v>
      </c>
      <c r="G3976" s="155" t="s">
        <v>263</v>
      </c>
      <c r="H3976" s="155" t="s">
        <v>264</v>
      </c>
      <c r="I3976" s="157" t="s">
        <v>253</v>
      </c>
      <c r="J3976" s="156">
        <v>0</v>
      </c>
      <c r="K3976" s="167">
        <v>0</v>
      </c>
    </row>
    <row r="3977" spans="1:11" x14ac:dyDescent="0.25">
      <c r="A3977" s="153">
        <v>3973</v>
      </c>
      <c r="B3977" s="154" t="s">
        <v>4292</v>
      </c>
      <c r="C3977" s="154" t="s">
        <v>294</v>
      </c>
      <c r="D3977" s="154" t="s">
        <v>255</v>
      </c>
      <c r="E3977" s="155">
        <v>42663.469444444447</v>
      </c>
      <c r="F3977" s="156">
        <v>10125</v>
      </c>
      <c r="G3977" s="155" t="s">
        <v>268</v>
      </c>
      <c r="H3977" s="155" t="s">
        <v>269</v>
      </c>
      <c r="I3977" s="157" t="s">
        <v>253</v>
      </c>
      <c r="J3977" s="156">
        <v>0</v>
      </c>
      <c r="K3977" s="167">
        <v>0</v>
      </c>
    </row>
    <row r="3978" spans="1:11" x14ac:dyDescent="0.25">
      <c r="A3978" s="153">
        <v>3974</v>
      </c>
      <c r="B3978" s="154" t="s">
        <v>4293</v>
      </c>
      <c r="C3978" s="154" t="s">
        <v>294</v>
      </c>
      <c r="D3978" s="154" t="s">
        <v>255</v>
      </c>
      <c r="E3978" s="155">
        <v>42663.580555555556</v>
      </c>
      <c r="F3978" s="156">
        <v>4165</v>
      </c>
      <c r="G3978" s="155" t="s">
        <v>272</v>
      </c>
      <c r="H3978" s="155" t="s">
        <v>273</v>
      </c>
      <c r="I3978" s="157" t="s">
        <v>253</v>
      </c>
      <c r="J3978" s="156">
        <v>0</v>
      </c>
      <c r="K3978" s="167">
        <v>0</v>
      </c>
    </row>
    <row r="3979" spans="1:11" x14ac:dyDescent="0.25">
      <c r="A3979" s="153">
        <v>3975</v>
      </c>
      <c r="B3979" s="154" t="s">
        <v>4294</v>
      </c>
      <c r="C3979" s="154" t="s">
        <v>260</v>
      </c>
      <c r="D3979" s="154" t="s">
        <v>255</v>
      </c>
      <c r="E3979" s="155">
        <v>42663.587500000001</v>
      </c>
      <c r="F3979" s="156">
        <v>18975</v>
      </c>
      <c r="G3979" s="155" t="s">
        <v>261</v>
      </c>
      <c r="H3979" s="155" t="s">
        <v>262</v>
      </c>
      <c r="I3979" s="157" t="s">
        <v>253</v>
      </c>
      <c r="J3979" s="156">
        <v>0</v>
      </c>
      <c r="K3979" s="167">
        <v>0</v>
      </c>
    </row>
    <row r="3980" spans="1:11" x14ac:dyDescent="0.25">
      <c r="A3980" s="153">
        <v>3976</v>
      </c>
      <c r="B3980" s="154" t="s">
        <v>4295</v>
      </c>
      <c r="C3980" s="154" t="s">
        <v>260</v>
      </c>
      <c r="D3980" s="154" t="s">
        <v>255</v>
      </c>
      <c r="E3980" s="155">
        <v>42663.59375</v>
      </c>
      <c r="F3980" s="156">
        <v>8375</v>
      </c>
      <c r="G3980" s="155" t="s">
        <v>272</v>
      </c>
      <c r="H3980" s="155" t="s">
        <v>273</v>
      </c>
      <c r="I3980" s="157" t="s">
        <v>253</v>
      </c>
      <c r="J3980" s="156">
        <v>0</v>
      </c>
      <c r="K3980" s="167">
        <v>0</v>
      </c>
    </row>
    <row r="3981" spans="1:11" x14ac:dyDescent="0.25">
      <c r="A3981" s="153">
        <v>3977</v>
      </c>
      <c r="B3981" s="154" t="s">
        <v>4296</v>
      </c>
      <c r="C3981" s="154" t="s">
        <v>294</v>
      </c>
      <c r="D3981" s="154" t="s">
        <v>255</v>
      </c>
      <c r="E3981" s="155">
        <v>42663.620138888888</v>
      </c>
      <c r="F3981" s="156">
        <v>4375</v>
      </c>
      <c r="G3981" s="155" t="s">
        <v>263</v>
      </c>
      <c r="H3981" s="155" t="s">
        <v>264</v>
      </c>
      <c r="I3981" s="157" t="s">
        <v>253</v>
      </c>
      <c r="J3981" s="156">
        <v>0</v>
      </c>
      <c r="K3981" s="167">
        <v>0</v>
      </c>
    </row>
    <row r="3982" spans="1:11" x14ac:dyDescent="0.25">
      <c r="A3982" s="153">
        <v>3978</v>
      </c>
      <c r="B3982" s="154" t="s">
        <v>4297</v>
      </c>
      <c r="C3982" s="154" t="s">
        <v>260</v>
      </c>
      <c r="D3982" s="154" t="s">
        <v>255</v>
      </c>
      <c r="E3982" s="155">
        <v>42664.690972222219</v>
      </c>
      <c r="F3982" s="156">
        <v>28225</v>
      </c>
      <c r="G3982" s="155" t="s">
        <v>272</v>
      </c>
      <c r="H3982" s="155" t="s">
        <v>273</v>
      </c>
      <c r="I3982" s="157" t="s">
        <v>253</v>
      </c>
      <c r="J3982" s="156">
        <v>0</v>
      </c>
      <c r="K3982" s="167">
        <v>0</v>
      </c>
    </row>
    <row r="3983" spans="1:11" x14ac:dyDescent="0.25">
      <c r="A3983" s="153">
        <v>3979</v>
      </c>
      <c r="B3983" s="154" t="s">
        <v>4298</v>
      </c>
      <c r="C3983" s="154" t="s">
        <v>260</v>
      </c>
      <c r="D3983" s="154" t="s">
        <v>255</v>
      </c>
      <c r="E3983" s="155">
        <v>42664.696527777778</v>
      </c>
      <c r="F3983" s="156">
        <v>1500</v>
      </c>
      <c r="G3983" s="155" t="s">
        <v>270</v>
      </c>
      <c r="H3983" s="155" t="s">
        <v>271</v>
      </c>
      <c r="I3983" s="157" t="s">
        <v>253</v>
      </c>
      <c r="J3983" s="156">
        <v>0</v>
      </c>
      <c r="K3983" s="167">
        <v>0</v>
      </c>
    </row>
    <row r="3984" spans="1:11" x14ac:dyDescent="0.25">
      <c r="A3984" s="153">
        <v>3980</v>
      </c>
      <c r="B3984" s="154" t="s">
        <v>253</v>
      </c>
      <c r="C3984" s="154" t="s">
        <v>254</v>
      </c>
      <c r="D3984" s="154" t="s">
        <v>255</v>
      </c>
      <c r="E3984" s="155">
        <v>42664.70416666667</v>
      </c>
      <c r="F3984" s="156">
        <v>15450</v>
      </c>
      <c r="G3984" s="155" t="s">
        <v>272</v>
      </c>
      <c r="H3984" s="155" t="s">
        <v>273</v>
      </c>
      <c r="I3984" s="157" t="s">
        <v>253</v>
      </c>
      <c r="J3984" s="156">
        <v>0</v>
      </c>
      <c r="K3984" s="167">
        <v>0</v>
      </c>
    </row>
    <row r="3985" spans="1:11" x14ac:dyDescent="0.25">
      <c r="A3985" s="153">
        <v>3981</v>
      </c>
      <c r="B3985" s="154" t="s">
        <v>4299</v>
      </c>
      <c r="C3985" s="154" t="s">
        <v>260</v>
      </c>
      <c r="D3985" s="154" t="s">
        <v>255</v>
      </c>
      <c r="E3985" s="155">
        <v>42668.461111111108</v>
      </c>
      <c r="F3985" s="156">
        <v>7335</v>
      </c>
      <c r="G3985" s="155" t="s">
        <v>272</v>
      </c>
      <c r="H3985" s="155" t="s">
        <v>273</v>
      </c>
      <c r="I3985" s="157" t="s">
        <v>253</v>
      </c>
      <c r="J3985" s="156">
        <v>0</v>
      </c>
      <c r="K3985" s="167">
        <v>0</v>
      </c>
    </row>
    <row r="3986" spans="1:11" x14ac:dyDescent="0.25">
      <c r="A3986" s="153">
        <v>3982</v>
      </c>
      <c r="B3986" s="154" t="s">
        <v>4300</v>
      </c>
      <c r="C3986" s="154" t="s">
        <v>276</v>
      </c>
      <c r="D3986" s="154" t="s">
        <v>255</v>
      </c>
      <c r="E3986" s="155">
        <v>42670.484027777777</v>
      </c>
      <c r="F3986" s="156">
        <v>5850</v>
      </c>
      <c r="G3986" s="155" t="s">
        <v>272</v>
      </c>
      <c r="H3986" s="155" t="s">
        <v>273</v>
      </c>
      <c r="I3986" s="157" t="s">
        <v>253</v>
      </c>
      <c r="J3986" s="156">
        <v>0</v>
      </c>
      <c r="K3986" s="167">
        <v>0</v>
      </c>
    </row>
    <row r="3987" spans="1:11" x14ac:dyDescent="0.25">
      <c r="A3987" s="153">
        <v>3983</v>
      </c>
      <c r="B3987" s="154" t="s">
        <v>4301</v>
      </c>
      <c r="C3987" s="154" t="s">
        <v>294</v>
      </c>
      <c r="D3987" s="154" t="s">
        <v>255</v>
      </c>
      <c r="E3987" s="155">
        <v>42670.584722222222</v>
      </c>
      <c r="F3987" s="156">
        <v>9712.5</v>
      </c>
      <c r="G3987" s="155" t="s">
        <v>263</v>
      </c>
      <c r="H3987" s="155" t="s">
        <v>264</v>
      </c>
      <c r="I3987" s="157" t="s">
        <v>253</v>
      </c>
      <c r="J3987" s="156">
        <v>0</v>
      </c>
      <c r="K3987" s="167">
        <v>0</v>
      </c>
    </row>
    <row r="3988" spans="1:11" x14ac:dyDescent="0.25">
      <c r="A3988" s="153">
        <v>3984</v>
      </c>
      <c r="B3988" s="154" t="s">
        <v>4302</v>
      </c>
      <c r="C3988" s="154" t="s">
        <v>254</v>
      </c>
      <c r="D3988" s="154" t="s">
        <v>255</v>
      </c>
      <c r="E3988" s="155">
        <v>42670.59375</v>
      </c>
      <c r="F3988" s="156">
        <v>17700</v>
      </c>
      <c r="G3988" s="155" t="s">
        <v>270</v>
      </c>
      <c r="H3988" s="155" t="s">
        <v>271</v>
      </c>
      <c r="I3988" s="157" t="s">
        <v>253</v>
      </c>
      <c r="J3988" s="156">
        <v>0</v>
      </c>
      <c r="K3988" s="167">
        <v>0</v>
      </c>
    </row>
    <row r="3989" spans="1:11" x14ac:dyDescent="0.25">
      <c r="A3989" s="153">
        <v>3985</v>
      </c>
      <c r="B3989" s="154" t="s">
        <v>4303</v>
      </c>
      <c r="C3989" s="154" t="s">
        <v>294</v>
      </c>
      <c r="D3989" s="154" t="s">
        <v>255</v>
      </c>
      <c r="E3989" s="155">
        <v>42674.719444444447</v>
      </c>
      <c r="F3989" s="156">
        <v>14875</v>
      </c>
      <c r="G3989" s="155" t="s">
        <v>263</v>
      </c>
      <c r="H3989" s="155" t="s">
        <v>264</v>
      </c>
      <c r="I3989" s="157" t="s">
        <v>253</v>
      </c>
      <c r="J3989" s="156">
        <v>0</v>
      </c>
      <c r="K3989" s="167">
        <v>0</v>
      </c>
    </row>
    <row r="3990" spans="1:11" x14ac:dyDescent="0.25">
      <c r="A3990" s="153">
        <v>3986</v>
      </c>
      <c r="B3990" s="154" t="s">
        <v>4223</v>
      </c>
      <c r="C3990" s="154" t="s">
        <v>276</v>
      </c>
      <c r="D3990" s="154" t="s">
        <v>255</v>
      </c>
      <c r="E3990" s="155">
        <v>42674.743750000001</v>
      </c>
      <c r="F3990" s="156">
        <v>1425</v>
      </c>
      <c r="G3990" s="155" t="s">
        <v>272</v>
      </c>
      <c r="H3990" s="155" t="s">
        <v>273</v>
      </c>
      <c r="I3990" s="157" t="s">
        <v>253</v>
      </c>
      <c r="J3990" s="156">
        <v>0</v>
      </c>
      <c r="K3990" s="167">
        <v>0</v>
      </c>
    </row>
    <row r="3991" spans="1:11" x14ac:dyDescent="0.25">
      <c r="A3991" s="153">
        <v>3987</v>
      </c>
      <c r="B3991" s="154" t="s">
        <v>4304</v>
      </c>
      <c r="C3991" s="154" t="s">
        <v>294</v>
      </c>
      <c r="D3991" s="154" t="s">
        <v>255</v>
      </c>
      <c r="E3991" s="155">
        <v>42674.749305555553</v>
      </c>
      <c r="F3991" s="156">
        <v>8575</v>
      </c>
      <c r="G3991" s="155" t="s">
        <v>263</v>
      </c>
      <c r="H3991" s="155" t="s">
        <v>264</v>
      </c>
      <c r="I3991" s="157" t="s">
        <v>253</v>
      </c>
      <c r="J3991" s="156">
        <v>0</v>
      </c>
      <c r="K3991" s="167">
        <v>0</v>
      </c>
    </row>
    <row r="3992" spans="1:11" x14ac:dyDescent="0.25">
      <c r="A3992" s="153">
        <v>3988</v>
      </c>
      <c r="B3992" s="154" t="s">
        <v>4305</v>
      </c>
      <c r="C3992" s="154" t="s">
        <v>294</v>
      </c>
      <c r="D3992" s="154" t="s">
        <v>255</v>
      </c>
      <c r="E3992" s="155">
        <v>42674.754861111112</v>
      </c>
      <c r="F3992" s="156">
        <v>7612.5</v>
      </c>
      <c r="G3992" s="155" t="s">
        <v>263</v>
      </c>
      <c r="H3992" s="155" t="s">
        <v>264</v>
      </c>
      <c r="I3992" s="157" t="s">
        <v>253</v>
      </c>
      <c r="J3992" s="156">
        <v>0</v>
      </c>
      <c r="K3992" s="167">
        <v>0</v>
      </c>
    </row>
    <row r="3993" spans="1:11" x14ac:dyDescent="0.25">
      <c r="A3993" s="153">
        <v>3989</v>
      </c>
      <c r="B3993" s="154" t="s">
        <v>4306</v>
      </c>
      <c r="C3993" s="154" t="s">
        <v>260</v>
      </c>
      <c r="D3993" s="154" t="s">
        <v>255</v>
      </c>
      <c r="E3993" s="155">
        <v>42674.762499999997</v>
      </c>
      <c r="F3993" s="156">
        <v>19575</v>
      </c>
      <c r="G3993" s="155" t="s">
        <v>258</v>
      </c>
      <c r="H3993" s="155" t="s">
        <v>259</v>
      </c>
      <c r="I3993" s="157" t="s">
        <v>253</v>
      </c>
      <c r="J3993" s="156">
        <v>0</v>
      </c>
      <c r="K3993" s="167">
        <v>0</v>
      </c>
    </row>
    <row r="3994" spans="1:11" x14ac:dyDescent="0.25">
      <c r="A3994" s="153">
        <v>3990</v>
      </c>
      <c r="B3994" s="154" t="s">
        <v>4307</v>
      </c>
      <c r="C3994" s="154" t="s">
        <v>294</v>
      </c>
      <c r="D3994" s="154" t="s">
        <v>255</v>
      </c>
      <c r="E3994" s="155">
        <v>42674.772222222222</v>
      </c>
      <c r="F3994" s="156">
        <v>17412.5</v>
      </c>
      <c r="G3994" s="155" t="s">
        <v>263</v>
      </c>
      <c r="H3994" s="155" t="s">
        <v>264</v>
      </c>
      <c r="I3994" s="157">
        <v>42745</v>
      </c>
      <c r="J3994" s="156">
        <v>15471</v>
      </c>
      <c r="K3994" s="167">
        <v>1</v>
      </c>
    </row>
    <row r="3995" spans="1:11" x14ac:dyDescent="0.25">
      <c r="A3995" s="153">
        <v>3991</v>
      </c>
      <c r="B3995" s="154" t="s">
        <v>4308</v>
      </c>
      <c r="C3995" s="154" t="s">
        <v>276</v>
      </c>
      <c r="D3995" s="154" t="s">
        <v>255</v>
      </c>
      <c r="E3995" s="155">
        <v>42674.779166666667</v>
      </c>
      <c r="F3995" s="156">
        <v>2100</v>
      </c>
      <c r="G3995" s="155" t="s">
        <v>272</v>
      </c>
      <c r="H3995" s="155" t="s">
        <v>273</v>
      </c>
      <c r="I3995" s="157" t="s">
        <v>253</v>
      </c>
      <c r="J3995" s="156">
        <v>0</v>
      </c>
      <c r="K3995" s="167">
        <v>0</v>
      </c>
    </row>
    <row r="3996" spans="1:11" x14ac:dyDescent="0.25">
      <c r="A3996" s="153">
        <v>3992</v>
      </c>
      <c r="B3996" s="154" t="s">
        <v>4309</v>
      </c>
      <c r="C3996" s="154" t="s">
        <v>294</v>
      </c>
      <c r="D3996" s="154" t="s">
        <v>255</v>
      </c>
      <c r="E3996" s="155">
        <v>42674.787499999999</v>
      </c>
      <c r="F3996" s="156">
        <v>977.5</v>
      </c>
      <c r="G3996" s="155" t="s">
        <v>272</v>
      </c>
      <c r="H3996" s="155" t="s">
        <v>273</v>
      </c>
      <c r="I3996" s="157" t="s">
        <v>253</v>
      </c>
      <c r="J3996" s="156">
        <v>0</v>
      </c>
      <c r="K3996" s="167">
        <v>0</v>
      </c>
    </row>
    <row r="3997" spans="1:11" x14ac:dyDescent="0.25">
      <c r="A3997" s="153">
        <v>3993</v>
      </c>
      <c r="B3997" s="154" t="s">
        <v>4310</v>
      </c>
      <c r="C3997" s="154" t="s">
        <v>260</v>
      </c>
      <c r="D3997" s="154" t="s">
        <v>255</v>
      </c>
      <c r="E3997" s="155">
        <v>42677.674409722225</v>
      </c>
      <c r="F3997" s="156">
        <v>61875</v>
      </c>
      <c r="G3997" s="155" t="s">
        <v>282</v>
      </c>
      <c r="H3997" s="155" t="s">
        <v>283</v>
      </c>
      <c r="I3997" s="157" t="s">
        <v>253</v>
      </c>
      <c r="J3997" s="156">
        <v>0</v>
      </c>
      <c r="K3997" s="167">
        <v>0</v>
      </c>
    </row>
    <row r="3998" spans="1:11" x14ac:dyDescent="0.25">
      <c r="A3998" s="153">
        <v>3994</v>
      </c>
      <c r="B3998" s="154" t="s">
        <v>3323</v>
      </c>
      <c r="C3998" s="154" t="s">
        <v>294</v>
      </c>
      <c r="D3998" s="154" t="s">
        <v>255</v>
      </c>
      <c r="E3998" s="155">
        <v>42678.476967592593</v>
      </c>
      <c r="F3998" s="156">
        <v>11775</v>
      </c>
      <c r="G3998" s="155" t="s">
        <v>272</v>
      </c>
      <c r="H3998" s="155" t="s">
        <v>273</v>
      </c>
      <c r="I3998" s="157" t="s">
        <v>253</v>
      </c>
      <c r="J3998" s="156">
        <v>0</v>
      </c>
      <c r="K3998" s="167">
        <v>0</v>
      </c>
    </row>
    <row r="3999" spans="1:11" x14ac:dyDescent="0.25">
      <c r="A3999" s="153">
        <v>3995</v>
      </c>
      <c r="B3999" s="154" t="s">
        <v>3325</v>
      </c>
      <c r="C3999" s="154" t="s">
        <v>254</v>
      </c>
      <c r="D3999" s="154" t="s">
        <v>255</v>
      </c>
      <c r="E3999" s="155">
        <v>42678.48228009259</v>
      </c>
      <c r="F3999" s="156">
        <v>13200</v>
      </c>
      <c r="G3999" s="155" t="s">
        <v>272</v>
      </c>
      <c r="H3999" s="155" t="s">
        <v>273</v>
      </c>
      <c r="I3999" s="157" t="s">
        <v>253</v>
      </c>
      <c r="J3999" s="156">
        <v>0</v>
      </c>
      <c r="K3999" s="167">
        <v>0</v>
      </c>
    </row>
    <row r="4000" spans="1:11" x14ac:dyDescent="0.25">
      <c r="A4000" s="153">
        <v>3996</v>
      </c>
      <c r="B4000" s="154" t="s">
        <v>3324</v>
      </c>
      <c r="C4000" s="154" t="s">
        <v>276</v>
      </c>
      <c r="D4000" s="154" t="s">
        <v>255</v>
      </c>
      <c r="E4000" s="155">
        <v>42678.491203703707</v>
      </c>
      <c r="F4000" s="156">
        <v>8250</v>
      </c>
      <c r="G4000" s="155" t="s">
        <v>272</v>
      </c>
      <c r="H4000" s="155" t="s">
        <v>273</v>
      </c>
      <c r="I4000" s="157" t="s">
        <v>253</v>
      </c>
      <c r="J4000" s="156">
        <v>0</v>
      </c>
      <c r="K4000" s="167">
        <v>0</v>
      </c>
    </row>
    <row r="4001" spans="1:11" x14ac:dyDescent="0.25">
      <c r="A4001" s="153">
        <v>3997</v>
      </c>
      <c r="B4001" s="154" t="s">
        <v>4311</v>
      </c>
      <c r="C4001" s="154" t="s">
        <v>260</v>
      </c>
      <c r="D4001" s="154" t="s">
        <v>255</v>
      </c>
      <c r="E4001" s="155">
        <v>42678.499444444446</v>
      </c>
      <c r="F4001" s="156">
        <v>8160</v>
      </c>
      <c r="G4001" s="155" t="s">
        <v>272</v>
      </c>
      <c r="H4001" s="155" t="s">
        <v>273</v>
      </c>
      <c r="I4001" s="157" t="s">
        <v>253</v>
      </c>
      <c r="J4001" s="156">
        <v>0</v>
      </c>
      <c r="K4001" s="167">
        <v>0</v>
      </c>
    </row>
    <row r="4002" spans="1:11" x14ac:dyDescent="0.25">
      <c r="A4002" s="153">
        <v>3998</v>
      </c>
      <c r="B4002" s="154" t="s">
        <v>4039</v>
      </c>
      <c r="C4002" s="154" t="s">
        <v>294</v>
      </c>
      <c r="D4002" s="154" t="s">
        <v>255</v>
      </c>
      <c r="E4002" s="155">
        <v>42678.646817129629</v>
      </c>
      <c r="F4002" s="156">
        <v>1615</v>
      </c>
      <c r="G4002" s="155" t="s">
        <v>272</v>
      </c>
      <c r="H4002" s="155" t="s">
        <v>273</v>
      </c>
      <c r="I4002" s="157" t="s">
        <v>253</v>
      </c>
      <c r="J4002" s="156">
        <v>0</v>
      </c>
      <c r="K4002" s="167">
        <v>0</v>
      </c>
    </row>
    <row r="4003" spans="1:11" x14ac:dyDescent="0.25">
      <c r="A4003" s="153">
        <v>3999</v>
      </c>
      <c r="B4003" s="154" t="s">
        <v>4312</v>
      </c>
      <c r="C4003" s="154" t="s">
        <v>260</v>
      </c>
      <c r="D4003" s="154" t="s">
        <v>255</v>
      </c>
      <c r="E4003" s="155">
        <v>42681.562013888892</v>
      </c>
      <c r="F4003" s="156">
        <v>3875</v>
      </c>
      <c r="G4003" s="155" t="s">
        <v>272</v>
      </c>
      <c r="H4003" s="155" t="s">
        <v>273</v>
      </c>
      <c r="I4003" s="157" t="s">
        <v>253</v>
      </c>
      <c r="J4003" s="156">
        <v>0</v>
      </c>
      <c r="K4003" s="167">
        <v>0</v>
      </c>
    </row>
    <row r="4004" spans="1:11" x14ac:dyDescent="0.25">
      <c r="A4004" s="153">
        <v>4000</v>
      </c>
      <c r="B4004" s="154" t="s">
        <v>4313</v>
      </c>
      <c r="C4004" s="154" t="s">
        <v>276</v>
      </c>
      <c r="D4004" s="154" t="s">
        <v>255</v>
      </c>
      <c r="E4004" s="155">
        <v>42685.493206018517</v>
      </c>
      <c r="F4004" s="156">
        <v>2925</v>
      </c>
      <c r="G4004" s="155" t="s">
        <v>272</v>
      </c>
      <c r="H4004" s="155" t="s">
        <v>273</v>
      </c>
      <c r="I4004" s="157" t="s">
        <v>253</v>
      </c>
      <c r="J4004" s="156">
        <v>0</v>
      </c>
      <c r="K4004" s="167">
        <v>0</v>
      </c>
    </row>
    <row r="4005" spans="1:11" x14ac:dyDescent="0.25">
      <c r="A4005" s="153">
        <v>4001</v>
      </c>
      <c r="B4005" s="154" t="s">
        <v>4314</v>
      </c>
      <c r="C4005" s="154" t="s">
        <v>260</v>
      </c>
      <c r="D4005" s="154" t="s">
        <v>255</v>
      </c>
      <c r="E4005" s="155">
        <v>42685.566921296297</v>
      </c>
      <c r="F4005" s="156">
        <v>9250</v>
      </c>
      <c r="G4005" s="155" t="s">
        <v>256</v>
      </c>
      <c r="H4005" s="155" t="s">
        <v>257</v>
      </c>
      <c r="I4005" s="157" t="s">
        <v>253</v>
      </c>
      <c r="J4005" s="156">
        <v>0</v>
      </c>
      <c r="K4005" s="167">
        <v>0</v>
      </c>
    </row>
    <row r="4006" spans="1:11" x14ac:dyDescent="0.25">
      <c r="A4006" s="153">
        <v>4002</v>
      </c>
      <c r="B4006" s="154" t="s">
        <v>4315</v>
      </c>
      <c r="C4006" s="154" t="s">
        <v>294</v>
      </c>
      <c r="D4006" s="154" t="s">
        <v>255</v>
      </c>
      <c r="E4006" s="155">
        <v>42685.573229166665</v>
      </c>
      <c r="F4006" s="156">
        <v>10752.5</v>
      </c>
      <c r="G4006" s="155" t="s">
        <v>272</v>
      </c>
      <c r="H4006" s="155" t="s">
        <v>273</v>
      </c>
      <c r="I4006" s="157" t="s">
        <v>253</v>
      </c>
      <c r="J4006" s="156">
        <v>0</v>
      </c>
      <c r="K4006" s="167">
        <v>0</v>
      </c>
    </row>
    <row r="4007" spans="1:11" x14ac:dyDescent="0.25">
      <c r="A4007" s="153">
        <v>4003</v>
      </c>
      <c r="B4007" s="154" t="s">
        <v>253</v>
      </c>
      <c r="C4007" s="154" t="s">
        <v>254</v>
      </c>
      <c r="D4007" s="154" t="s">
        <v>255</v>
      </c>
      <c r="E4007" s="155">
        <v>42685.645555555559</v>
      </c>
      <c r="F4007" s="156">
        <v>11175</v>
      </c>
      <c r="G4007" s="155" t="s">
        <v>263</v>
      </c>
      <c r="H4007" s="155" t="s">
        <v>264</v>
      </c>
      <c r="I4007" s="157" t="s">
        <v>253</v>
      </c>
      <c r="J4007" s="156">
        <v>0</v>
      </c>
      <c r="K4007" s="167">
        <v>0</v>
      </c>
    </row>
    <row r="4008" spans="1:11" x14ac:dyDescent="0.25">
      <c r="A4008" s="153">
        <v>4004</v>
      </c>
      <c r="B4008" s="154" t="s">
        <v>4316</v>
      </c>
      <c r="C4008" s="154" t="s">
        <v>260</v>
      </c>
      <c r="D4008" s="154" t="s">
        <v>255</v>
      </c>
      <c r="E4008" s="155">
        <v>42685.653784722221</v>
      </c>
      <c r="F4008" s="156">
        <v>11175</v>
      </c>
      <c r="G4008" s="155" t="s">
        <v>263</v>
      </c>
      <c r="H4008" s="155" t="s">
        <v>264</v>
      </c>
      <c r="I4008" s="157" t="s">
        <v>253</v>
      </c>
      <c r="J4008" s="156">
        <v>0</v>
      </c>
      <c r="K4008" s="167">
        <v>0</v>
      </c>
    </row>
    <row r="4009" spans="1:11" x14ac:dyDescent="0.25">
      <c r="A4009" s="153">
        <v>4005</v>
      </c>
      <c r="B4009" s="154" t="s">
        <v>4317</v>
      </c>
      <c r="C4009" s="154" t="s">
        <v>260</v>
      </c>
      <c r="D4009" s="154" t="s">
        <v>255</v>
      </c>
      <c r="E4009" s="155">
        <v>42691.438923611109</v>
      </c>
      <c r="F4009" s="156">
        <v>19125</v>
      </c>
      <c r="G4009" s="155" t="s">
        <v>284</v>
      </c>
      <c r="H4009" s="155" t="s">
        <v>285</v>
      </c>
      <c r="I4009" s="157" t="s">
        <v>253</v>
      </c>
      <c r="J4009" s="156">
        <v>0</v>
      </c>
      <c r="K4009" s="167">
        <v>0</v>
      </c>
    </row>
    <row r="4010" spans="1:11" x14ac:dyDescent="0.25">
      <c r="A4010" s="153">
        <v>4006</v>
      </c>
      <c r="B4010" s="154" t="s">
        <v>4318</v>
      </c>
      <c r="C4010" s="154" t="s">
        <v>294</v>
      </c>
      <c r="D4010" s="154" t="s">
        <v>255</v>
      </c>
      <c r="E4010" s="155">
        <v>42691.449016203704</v>
      </c>
      <c r="F4010" s="156">
        <v>8312.5</v>
      </c>
      <c r="G4010" s="155" t="s">
        <v>266</v>
      </c>
      <c r="H4010" s="155" t="s">
        <v>267</v>
      </c>
      <c r="I4010" s="157" t="s">
        <v>253</v>
      </c>
      <c r="J4010" s="156">
        <v>0</v>
      </c>
      <c r="K4010" s="167">
        <v>0</v>
      </c>
    </row>
    <row r="4011" spans="1:11" x14ac:dyDescent="0.25">
      <c r="A4011" s="153">
        <v>4007</v>
      </c>
      <c r="B4011" s="154" t="s">
        <v>253</v>
      </c>
      <c r="C4011" s="154" t="s">
        <v>254</v>
      </c>
      <c r="D4011" s="154" t="s">
        <v>255</v>
      </c>
      <c r="E4011" s="155">
        <v>42691.455046296294</v>
      </c>
      <c r="F4011" s="156">
        <v>3750</v>
      </c>
      <c r="G4011" s="155" t="s">
        <v>286</v>
      </c>
      <c r="H4011" s="155" t="s">
        <v>287</v>
      </c>
      <c r="I4011" s="157" t="s">
        <v>253</v>
      </c>
      <c r="J4011" s="156">
        <v>0</v>
      </c>
      <c r="K4011" s="167">
        <v>0</v>
      </c>
    </row>
    <row r="4012" spans="1:11" x14ac:dyDescent="0.25">
      <c r="A4012" s="153">
        <v>4008</v>
      </c>
      <c r="B4012" s="154" t="s">
        <v>4319</v>
      </c>
      <c r="C4012" s="154" t="s">
        <v>260</v>
      </c>
      <c r="D4012" s="154" t="s">
        <v>255</v>
      </c>
      <c r="E4012" s="155">
        <v>42691.461539351854</v>
      </c>
      <c r="F4012" s="156">
        <v>21975</v>
      </c>
      <c r="G4012" s="155" t="s">
        <v>272</v>
      </c>
      <c r="H4012" s="155" t="s">
        <v>273</v>
      </c>
      <c r="I4012" s="157" t="s">
        <v>253</v>
      </c>
      <c r="J4012" s="156">
        <v>0</v>
      </c>
      <c r="K4012" s="167">
        <v>0</v>
      </c>
    </row>
    <row r="4013" spans="1:11" x14ac:dyDescent="0.25">
      <c r="A4013" s="153">
        <v>4009</v>
      </c>
      <c r="B4013" s="154" t="s">
        <v>3599</v>
      </c>
      <c r="C4013" s="154" t="s">
        <v>294</v>
      </c>
      <c r="D4013" s="154" t="s">
        <v>255</v>
      </c>
      <c r="E4013" s="155">
        <v>42695.656770833331</v>
      </c>
      <c r="F4013" s="156">
        <v>1725</v>
      </c>
      <c r="G4013" s="155" t="s">
        <v>256</v>
      </c>
      <c r="H4013" s="155" t="s">
        <v>257</v>
      </c>
      <c r="I4013" s="157" t="s">
        <v>253</v>
      </c>
      <c r="J4013" s="156">
        <v>0</v>
      </c>
      <c r="K4013" s="167">
        <v>0</v>
      </c>
    </row>
    <row r="4014" spans="1:11" x14ac:dyDescent="0.25">
      <c r="A4014" s="153">
        <v>4010</v>
      </c>
      <c r="B4014" s="154" t="s">
        <v>4320</v>
      </c>
      <c r="C4014" s="154" t="s">
        <v>260</v>
      </c>
      <c r="D4014" s="154" t="s">
        <v>255</v>
      </c>
      <c r="E4014" s="155">
        <v>42695.664780092593</v>
      </c>
      <c r="F4014" s="156">
        <v>19875</v>
      </c>
      <c r="G4014" s="155" t="s">
        <v>256</v>
      </c>
      <c r="H4014" s="155" t="s">
        <v>257</v>
      </c>
      <c r="I4014" s="157" t="s">
        <v>253</v>
      </c>
      <c r="J4014" s="156">
        <v>0</v>
      </c>
      <c r="K4014" s="167">
        <v>0</v>
      </c>
    </row>
    <row r="4015" spans="1:11" x14ac:dyDescent="0.25">
      <c r="A4015" s="153">
        <v>4011</v>
      </c>
      <c r="B4015" s="154" t="s">
        <v>4321</v>
      </c>
      <c r="C4015" s="154" t="s">
        <v>294</v>
      </c>
      <c r="D4015" s="154" t="s">
        <v>255</v>
      </c>
      <c r="E4015" s="155">
        <v>42697.364710648151</v>
      </c>
      <c r="F4015" s="156">
        <v>16875</v>
      </c>
      <c r="G4015" s="155" t="s">
        <v>270</v>
      </c>
      <c r="H4015" s="155" t="s">
        <v>271</v>
      </c>
      <c r="I4015" s="157" t="s">
        <v>253</v>
      </c>
      <c r="J4015" s="156">
        <v>0</v>
      </c>
      <c r="K4015" s="167">
        <v>0</v>
      </c>
    </row>
    <row r="4016" spans="1:11" x14ac:dyDescent="0.25">
      <c r="A4016" s="153">
        <v>4012</v>
      </c>
      <c r="B4016" s="154" t="s">
        <v>4322</v>
      </c>
      <c r="C4016" s="154" t="s">
        <v>276</v>
      </c>
      <c r="D4016" s="154" t="s">
        <v>255</v>
      </c>
      <c r="E4016" s="155">
        <v>42697.371041666665</v>
      </c>
      <c r="F4016" s="156">
        <v>2850</v>
      </c>
      <c r="G4016" s="155" t="s">
        <v>272</v>
      </c>
      <c r="H4016" s="155" t="s">
        <v>273</v>
      </c>
      <c r="I4016" s="157" t="s">
        <v>253</v>
      </c>
      <c r="J4016" s="156">
        <v>0</v>
      </c>
      <c r="K4016" s="167">
        <v>0</v>
      </c>
    </row>
    <row r="4017" spans="1:11" x14ac:dyDescent="0.25">
      <c r="A4017" s="153">
        <v>4013</v>
      </c>
      <c r="B4017" s="154" t="s">
        <v>4323</v>
      </c>
      <c r="C4017" s="154" t="s">
        <v>294</v>
      </c>
      <c r="D4017" s="154" t="s">
        <v>255</v>
      </c>
      <c r="E4017" s="155">
        <v>42697.378263888888</v>
      </c>
      <c r="F4017" s="156">
        <v>16200</v>
      </c>
      <c r="G4017" s="155" t="s">
        <v>261</v>
      </c>
      <c r="H4017" s="155" t="s">
        <v>262</v>
      </c>
      <c r="I4017" s="157" t="s">
        <v>253</v>
      </c>
      <c r="J4017" s="156">
        <v>0</v>
      </c>
      <c r="K4017" s="167">
        <v>0</v>
      </c>
    </row>
    <row r="4018" spans="1:11" x14ac:dyDescent="0.25">
      <c r="A4018" s="153">
        <v>4014</v>
      </c>
      <c r="B4018" s="154" t="s">
        <v>4324</v>
      </c>
      <c r="C4018" s="154" t="s">
        <v>260</v>
      </c>
      <c r="D4018" s="154" t="s">
        <v>255</v>
      </c>
      <c r="E4018" s="155">
        <v>42697.382696759261</v>
      </c>
      <c r="F4018" s="156">
        <v>32955</v>
      </c>
      <c r="G4018" s="155" t="s">
        <v>261</v>
      </c>
      <c r="H4018" s="155" t="s">
        <v>262</v>
      </c>
      <c r="I4018" s="157" t="s">
        <v>253</v>
      </c>
      <c r="J4018" s="156">
        <v>0</v>
      </c>
      <c r="K4018" s="167">
        <v>0</v>
      </c>
    </row>
    <row r="4019" spans="1:11" x14ac:dyDescent="0.25">
      <c r="A4019" s="153">
        <v>4015</v>
      </c>
      <c r="B4019" s="154" t="s">
        <v>4325</v>
      </c>
      <c r="C4019" s="154" t="s">
        <v>260</v>
      </c>
      <c r="D4019" s="154" t="s">
        <v>255</v>
      </c>
      <c r="E4019" s="155">
        <v>42697.394803240742</v>
      </c>
      <c r="F4019" s="156">
        <v>8540</v>
      </c>
      <c r="G4019" s="155" t="s">
        <v>261</v>
      </c>
      <c r="H4019" s="155" t="s">
        <v>262</v>
      </c>
      <c r="I4019" s="157" t="s">
        <v>253</v>
      </c>
      <c r="J4019" s="156">
        <v>0</v>
      </c>
      <c r="K4019" s="167">
        <v>0</v>
      </c>
    </row>
    <row r="4020" spans="1:11" x14ac:dyDescent="0.25">
      <c r="A4020" s="153">
        <v>4016</v>
      </c>
      <c r="B4020" s="154" t="s">
        <v>4326</v>
      </c>
      <c r="C4020" s="154" t="s">
        <v>294</v>
      </c>
      <c r="D4020" s="154" t="s">
        <v>255</v>
      </c>
      <c r="E4020" s="155">
        <v>42697.401736111111</v>
      </c>
      <c r="F4020" s="156">
        <v>1950</v>
      </c>
      <c r="G4020" s="155" t="s">
        <v>263</v>
      </c>
      <c r="H4020" s="155" t="s">
        <v>264</v>
      </c>
      <c r="I4020" s="157" t="s">
        <v>253</v>
      </c>
      <c r="J4020" s="156">
        <v>0</v>
      </c>
      <c r="K4020" s="167">
        <v>0</v>
      </c>
    </row>
    <row r="4021" spans="1:11" x14ac:dyDescent="0.25">
      <c r="A4021" s="153">
        <v>4017</v>
      </c>
      <c r="B4021" s="154" t="s">
        <v>4327</v>
      </c>
      <c r="C4021" s="154" t="s">
        <v>260</v>
      </c>
      <c r="D4021" s="154" t="s">
        <v>255</v>
      </c>
      <c r="E4021" s="155">
        <v>42697.405300925922</v>
      </c>
      <c r="F4021" s="156">
        <v>5175</v>
      </c>
      <c r="G4021" s="155" t="s">
        <v>263</v>
      </c>
      <c r="H4021" s="155" t="s">
        <v>264</v>
      </c>
      <c r="I4021" s="157" t="s">
        <v>253</v>
      </c>
      <c r="J4021" s="156">
        <v>0</v>
      </c>
      <c r="K4021" s="167">
        <v>0</v>
      </c>
    </row>
    <row r="4022" spans="1:11" x14ac:dyDescent="0.25">
      <c r="A4022" s="153">
        <v>4018</v>
      </c>
      <c r="B4022" s="154" t="s">
        <v>4328</v>
      </c>
      <c r="C4022" s="154" t="s">
        <v>254</v>
      </c>
      <c r="D4022" s="154" t="s">
        <v>255</v>
      </c>
      <c r="E4022" s="155">
        <v>42697.410509259258</v>
      </c>
      <c r="F4022" s="156">
        <v>21550</v>
      </c>
      <c r="G4022" s="155" t="s">
        <v>288</v>
      </c>
      <c r="H4022" s="155" t="s">
        <v>289</v>
      </c>
      <c r="I4022" s="157" t="s">
        <v>253</v>
      </c>
      <c r="J4022" s="156">
        <v>0</v>
      </c>
      <c r="K4022" s="167">
        <v>0</v>
      </c>
    </row>
    <row r="4023" spans="1:11" x14ac:dyDescent="0.25">
      <c r="A4023" s="153">
        <v>4019</v>
      </c>
      <c r="B4023" s="154" t="s">
        <v>4329</v>
      </c>
      <c r="C4023" s="154" t="s">
        <v>294</v>
      </c>
      <c r="D4023" s="154" t="s">
        <v>255</v>
      </c>
      <c r="E4023" s="155">
        <v>42697.424560185187</v>
      </c>
      <c r="F4023" s="156">
        <v>13275</v>
      </c>
      <c r="G4023" s="155" t="s">
        <v>290</v>
      </c>
      <c r="H4023" s="155" t="s">
        <v>291</v>
      </c>
      <c r="I4023" s="157" t="s">
        <v>253</v>
      </c>
      <c r="J4023" s="156">
        <v>0</v>
      </c>
      <c r="K4023" s="167">
        <v>0</v>
      </c>
    </row>
    <row r="4024" spans="1:11" x14ac:dyDescent="0.25">
      <c r="A4024" s="153">
        <v>4020</v>
      </c>
      <c r="B4024" s="154" t="s">
        <v>4330</v>
      </c>
      <c r="C4024" s="154" t="s">
        <v>276</v>
      </c>
      <c r="D4024" s="154" t="s">
        <v>255</v>
      </c>
      <c r="E4024" s="155">
        <v>42697.43136574074</v>
      </c>
      <c r="F4024" s="156">
        <v>18815</v>
      </c>
      <c r="G4024" s="155" t="s">
        <v>290</v>
      </c>
      <c r="H4024" s="155" t="s">
        <v>291</v>
      </c>
      <c r="I4024" s="157" t="s">
        <v>253</v>
      </c>
      <c r="J4024" s="156">
        <v>0</v>
      </c>
      <c r="K4024" s="167">
        <v>0</v>
      </c>
    </row>
    <row r="4025" spans="1:11" x14ac:dyDescent="0.25">
      <c r="A4025" s="153">
        <v>4021</v>
      </c>
      <c r="B4025" s="154" t="s">
        <v>4331</v>
      </c>
      <c r="C4025" s="154" t="s">
        <v>260</v>
      </c>
      <c r="D4025" s="154" t="s">
        <v>255</v>
      </c>
      <c r="E4025" s="155">
        <v>42697.448217592595</v>
      </c>
      <c r="F4025" s="156">
        <v>19575</v>
      </c>
      <c r="G4025" s="155" t="s">
        <v>290</v>
      </c>
      <c r="H4025" s="155" t="s">
        <v>291</v>
      </c>
      <c r="I4025" s="157" t="s">
        <v>253</v>
      </c>
      <c r="J4025" s="156">
        <v>0</v>
      </c>
      <c r="K4025" s="167">
        <v>0</v>
      </c>
    </row>
    <row r="4026" spans="1:11" x14ac:dyDescent="0.25">
      <c r="A4026" s="153">
        <v>4022</v>
      </c>
      <c r="B4026" s="154" t="s">
        <v>4332</v>
      </c>
      <c r="C4026" s="154" t="s">
        <v>260</v>
      </c>
      <c r="D4026" s="154" t="s">
        <v>255</v>
      </c>
      <c r="E4026" s="155">
        <v>42699.653032407405</v>
      </c>
      <c r="F4026" s="156">
        <v>29025</v>
      </c>
      <c r="G4026" s="155" t="s">
        <v>272</v>
      </c>
      <c r="H4026" s="155" t="s">
        <v>273</v>
      </c>
      <c r="I4026" s="157">
        <v>42790</v>
      </c>
      <c r="J4026" s="156">
        <v>25788.71</v>
      </c>
      <c r="K4026" s="167">
        <v>1</v>
      </c>
    </row>
    <row r="4027" spans="1:11" x14ac:dyDescent="0.25">
      <c r="A4027" s="153">
        <v>4023</v>
      </c>
      <c r="B4027" s="154" t="s">
        <v>4333</v>
      </c>
      <c r="C4027" s="154" t="s">
        <v>294</v>
      </c>
      <c r="D4027" s="154" t="s">
        <v>255</v>
      </c>
      <c r="E4027" s="155">
        <v>42699.658553240741</v>
      </c>
      <c r="F4027" s="156">
        <v>24375</v>
      </c>
      <c r="G4027" s="155" t="s">
        <v>272</v>
      </c>
      <c r="H4027" s="155" t="s">
        <v>273</v>
      </c>
      <c r="I4027" s="157">
        <v>42790</v>
      </c>
      <c r="J4027" s="156">
        <v>21657.19</v>
      </c>
      <c r="K4027" s="167">
        <v>1</v>
      </c>
    </row>
    <row r="4028" spans="1:11" x14ac:dyDescent="0.25">
      <c r="A4028" s="153">
        <v>4024</v>
      </c>
      <c r="B4028" s="154" t="s">
        <v>4326</v>
      </c>
      <c r="C4028" s="154" t="s">
        <v>294</v>
      </c>
      <c r="D4028" s="154" t="s">
        <v>255</v>
      </c>
      <c r="E4028" s="155">
        <v>42699.662951388891</v>
      </c>
      <c r="F4028" s="156">
        <v>2275</v>
      </c>
      <c r="G4028" s="155" t="s">
        <v>263</v>
      </c>
      <c r="H4028" s="155" t="s">
        <v>264</v>
      </c>
      <c r="I4028" s="157" t="s">
        <v>253</v>
      </c>
      <c r="J4028" s="156">
        <v>0</v>
      </c>
      <c r="K4028" s="167">
        <v>0</v>
      </c>
    </row>
    <row r="4029" spans="1:11" x14ac:dyDescent="0.25">
      <c r="A4029" s="153">
        <v>4025</v>
      </c>
      <c r="B4029" s="154" t="s">
        <v>4334</v>
      </c>
      <c r="C4029" s="154" t="s">
        <v>260</v>
      </c>
      <c r="D4029" s="154" t="s">
        <v>255</v>
      </c>
      <c r="E4029" s="155">
        <v>42699.667453703703</v>
      </c>
      <c r="F4029" s="156">
        <v>13725</v>
      </c>
      <c r="G4029" s="155" t="s">
        <v>270</v>
      </c>
      <c r="H4029" s="155" t="s">
        <v>271</v>
      </c>
      <c r="I4029" s="157" t="s">
        <v>253</v>
      </c>
      <c r="J4029" s="156">
        <v>0</v>
      </c>
      <c r="K4029" s="167">
        <v>0</v>
      </c>
    </row>
    <row r="4030" spans="1:11" x14ac:dyDescent="0.25">
      <c r="A4030" s="153">
        <v>4026</v>
      </c>
      <c r="B4030" s="154" t="s">
        <v>4335</v>
      </c>
      <c r="C4030" s="154" t="s">
        <v>294</v>
      </c>
      <c r="D4030" s="154" t="s">
        <v>255</v>
      </c>
      <c r="E4030" s="155">
        <v>42699.672905092593</v>
      </c>
      <c r="F4030" s="156">
        <v>5025</v>
      </c>
      <c r="G4030" s="155" t="s">
        <v>277</v>
      </c>
      <c r="H4030" s="155" t="s">
        <v>278</v>
      </c>
      <c r="I4030" s="157" t="s">
        <v>253</v>
      </c>
      <c r="J4030" s="156">
        <v>0</v>
      </c>
      <c r="K4030" s="167">
        <v>0</v>
      </c>
    </row>
    <row r="4031" spans="1:11" x14ac:dyDescent="0.25">
      <c r="A4031" s="153">
        <v>4027</v>
      </c>
      <c r="B4031" s="154" t="s">
        <v>4336</v>
      </c>
      <c r="C4031" s="154" t="s">
        <v>260</v>
      </c>
      <c r="D4031" s="154" t="s">
        <v>255</v>
      </c>
      <c r="E4031" s="155">
        <v>42699.676493055558</v>
      </c>
      <c r="F4031" s="156">
        <v>18135</v>
      </c>
      <c r="G4031" s="155" t="s">
        <v>272</v>
      </c>
      <c r="H4031" s="155" t="s">
        <v>273</v>
      </c>
      <c r="I4031" s="157" t="s">
        <v>253</v>
      </c>
      <c r="J4031" s="156">
        <v>0</v>
      </c>
      <c r="K4031" s="167">
        <v>0</v>
      </c>
    </row>
    <row r="4032" spans="1:11" x14ac:dyDescent="0.25">
      <c r="A4032" s="153">
        <v>4028</v>
      </c>
      <c r="B4032" s="154" t="s">
        <v>4337</v>
      </c>
      <c r="C4032" s="154" t="s">
        <v>260</v>
      </c>
      <c r="D4032" s="154" t="s">
        <v>255</v>
      </c>
      <c r="E4032" s="155">
        <v>42703.479062500002</v>
      </c>
      <c r="F4032" s="156">
        <v>11325</v>
      </c>
      <c r="G4032" s="155" t="s">
        <v>266</v>
      </c>
      <c r="H4032" s="155" t="s">
        <v>267</v>
      </c>
      <c r="I4032" s="157" t="s">
        <v>253</v>
      </c>
      <c r="J4032" s="156">
        <v>0</v>
      </c>
      <c r="K4032" s="167">
        <v>0</v>
      </c>
    </row>
    <row r="4033" spans="1:11" x14ac:dyDescent="0.25">
      <c r="A4033" s="153">
        <v>4029</v>
      </c>
      <c r="B4033" s="154" t="s">
        <v>4338</v>
      </c>
      <c r="C4033" s="154" t="s">
        <v>260</v>
      </c>
      <c r="D4033" s="154" t="s">
        <v>255</v>
      </c>
      <c r="E4033" s="155">
        <v>42703.483819444446</v>
      </c>
      <c r="F4033" s="156">
        <v>10530</v>
      </c>
      <c r="G4033" s="155" t="s">
        <v>268</v>
      </c>
      <c r="H4033" s="155" t="s">
        <v>269</v>
      </c>
      <c r="I4033" s="157" t="s">
        <v>253</v>
      </c>
      <c r="J4033" s="156">
        <v>0</v>
      </c>
      <c r="K4033" s="167">
        <v>0</v>
      </c>
    </row>
    <row r="4034" spans="1:11" x14ac:dyDescent="0.25">
      <c r="A4034" s="153">
        <v>4030</v>
      </c>
      <c r="B4034" s="154" t="s">
        <v>4339</v>
      </c>
      <c r="C4034" s="154" t="s">
        <v>276</v>
      </c>
      <c r="D4034" s="154" t="s">
        <v>255</v>
      </c>
      <c r="E4034" s="155">
        <v>42703.48883101852</v>
      </c>
      <c r="F4034" s="156">
        <v>2925</v>
      </c>
      <c r="G4034" s="155" t="s">
        <v>272</v>
      </c>
      <c r="H4034" s="155" t="s">
        <v>273</v>
      </c>
      <c r="I4034" s="157" t="s">
        <v>253</v>
      </c>
      <c r="J4034" s="156">
        <v>0</v>
      </c>
      <c r="K4034" s="167">
        <v>0</v>
      </c>
    </row>
    <row r="4035" spans="1:11" x14ac:dyDescent="0.25">
      <c r="A4035" s="153">
        <v>4031</v>
      </c>
      <c r="B4035" s="154" t="s">
        <v>640</v>
      </c>
      <c r="C4035" s="154" t="s">
        <v>294</v>
      </c>
      <c r="D4035" s="154" t="s">
        <v>255</v>
      </c>
      <c r="E4035" s="155">
        <v>42705.50277777778</v>
      </c>
      <c r="F4035" s="156">
        <v>3570</v>
      </c>
      <c r="G4035" s="155" t="s">
        <v>272</v>
      </c>
      <c r="H4035" s="155" t="s">
        <v>273</v>
      </c>
      <c r="I4035" s="157">
        <v>42719</v>
      </c>
      <c r="J4035" s="156">
        <v>3171.94</v>
      </c>
      <c r="K4035" s="167">
        <v>1</v>
      </c>
    </row>
    <row r="4036" spans="1:11" x14ac:dyDescent="0.25">
      <c r="A4036" s="153">
        <v>4032</v>
      </c>
      <c r="B4036" s="154" t="s">
        <v>641</v>
      </c>
      <c r="C4036" s="154" t="s">
        <v>260</v>
      </c>
      <c r="D4036" s="154" t="s">
        <v>255</v>
      </c>
      <c r="E4036" s="155">
        <v>42705.515972222223</v>
      </c>
      <c r="F4036" s="156">
        <v>13080</v>
      </c>
      <c r="G4036" s="155" t="s">
        <v>272</v>
      </c>
      <c r="H4036" s="155" t="s">
        <v>273</v>
      </c>
      <c r="I4036" s="157">
        <v>42744</v>
      </c>
      <c r="J4036" s="156">
        <v>11621.58</v>
      </c>
      <c r="K4036" s="167">
        <v>1</v>
      </c>
    </row>
    <row r="4037" spans="1:11" x14ac:dyDescent="0.25">
      <c r="A4037" s="153">
        <v>4033</v>
      </c>
      <c r="B4037" s="154" t="s">
        <v>642</v>
      </c>
      <c r="C4037" s="154" t="s">
        <v>294</v>
      </c>
      <c r="D4037" s="154" t="s">
        <v>255</v>
      </c>
      <c r="E4037" s="155">
        <v>42705.53125</v>
      </c>
      <c r="F4037" s="156">
        <v>8490</v>
      </c>
      <c r="G4037" s="155" t="s">
        <v>270</v>
      </c>
      <c r="H4037" s="155" t="s">
        <v>271</v>
      </c>
      <c r="I4037" s="157" t="s">
        <v>253</v>
      </c>
      <c r="J4037" s="156">
        <v>0</v>
      </c>
      <c r="K4037" s="167">
        <v>0</v>
      </c>
    </row>
    <row r="4038" spans="1:11" x14ac:dyDescent="0.25">
      <c r="A4038" s="153">
        <v>4034</v>
      </c>
      <c r="B4038" s="154" t="s">
        <v>643</v>
      </c>
      <c r="C4038" s="154" t="s">
        <v>260</v>
      </c>
      <c r="D4038" s="154" t="s">
        <v>255</v>
      </c>
      <c r="E4038" s="155">
        <v>42706.48541666667</v>
      </c>
      <c r="F4038" s="156">
        <v>2700</v>
      </c>
      <c r="G4038" s="155" t="s">
        <v>263</v>
      </c>
      <c r="H4038" s="155" t="s">
        <v>264</v>
      </c>
      <c r="I4038" s="157" t="s">
        <v>253</v>
      </c>
      <c r="J4038" s="156">
        <v>0</v>
      </c>
      <c r="K4038" s="167">
        <v>0</v>
      </c>
    </row>
    <row r="4039" spans="1:11" x14ac:dyDescent="0.25">
      <c r="A4039" s="153">
        <v>4035</v>
      </c>
      <c r="B4039" s="154" t="s">
        <v>644</v>
      </c>
      <c r="C4039" s="154" t="s">
        <v>260</v>
      </c>
      <c r="D4039" s="154" t="s">
        <v>255</v>
      </c>
      <c r="E4039" s="155">
        <v>42706.495138888888</v>
      </c>
      <c r="F4039" s="156">
        <v>12750</v>
      </c>
      <c r="G4039" s="155" t="s">
        <v>277</v>
      </c>
      <c r="H4039" s="155" t="s">
        <v>278</v>
      </c>
      <c r="I4039" s="157" t="s">
        <v>253</v>
      </c>
      <c r="J4039" s="156">
        <v>0</v>
      </c>
      <c r="K4039" s="167">
        <v>0</v>
      </c>
    </row>
    <row r="4040" spans="1:11" x14ac:dyDescent="0.25">
      <c r="A4040" s="153">
        <v>4036</v>
      </c>
      <c r="B4040" s="154" t="s">
        <v>645</v>
      </c>
      <c r="C4040" s="154" t="s">
        <v>260</v>
      </c>
      <c r="D4040" s="154" t="s">
        <v>255</v>
      </c>
      <c r="E4040" s="155">
        <v>42711.397916666669</v>
      </c>
      <c r="F4040" s="156">
        <v>7650</v>
      </c>
      <c r="G4040" s="155" t="s">
        <v>258</v>
      </c>
      <c r="H4040" s="155" t="s">
        <v>259</v>
      </c>
      <c r="I4040" s="157" t="s">
        <v>253</v>
      </c>
      <c r="J4040" s="156">
        <v>0</v>
      </c>
      <c r="K4040" s="167">
        <v>0</v>
      </c>
    </row>
    <row r="4041" spans="1:11" x14ac:dyDescent="0.25">
      <c r="A4041" s="153">
        <v>4037</v>
      </c>
      <c r="B4041" s="154" t="s">
        <v>253</v>
      </c>
      <c r="C4041" s="154" t="s">
        <v>254</v>
      </c>
      <c r="D4041" s="154" t="s">
        <v>255</v>
      </c>
      <c r="E4041" s="155">
        <v>42711.404166666667</v>
      </c>
      <c r="F4041" s="156">
        <v>5325</v>
      </c>
      <c r="G4041" s="155" t="s">
        <v>258</v>
      </c>
      <c r="H4041" s="155" t="s">
        <v>259</v>
      </c>
      <c r="I4041" s="157" t="s">
        <v>253</v>
      </c>
      <c r="J4041" s="156">
        <v>0</v>
      </c>
      <c r="K4041" s="167">
        <v>0</v>
      </c>
    </row>
    <row r="4042" spans="1:11" x14ac:dyDescent="0.25">
      <c r="A4042" s="153">
        <v>4038</v>
      </c>
      <c r="B4042" s="154" t="s">
        <v>646</v>
      </c>
      <c r="C4042" s="154" t="s">
        <v>260</v>
      </c>
      <c r="D4042" s="154" t="s">
        <v>255</v>
      </c>
      <c r="E4042" s="155">
        <v>42711.411111111112</v>
      </c>
      <c r="F4042" s="156">
        <v>11175</v>
      </c>
      <c r="G4042" s="155" t="s">
        <v>268</v>
      </c>
      <c r="H4042" s="155" t="s">
        <v>269</v>
      </c>
      <c r="I4042" s="157" t="s">
        <v>253</v>
      </c>
      <c r="J4042" s="156">
        <v>0</v>
      </c>
      <c r="K4042" s="167">
        <v>0</v>
      </c>
    </row>
    <row r="4043" spans="1:11" x14ac:dyDescent="0.25">
      <c r="A4043" s="153">
        <v>4039</v>
      </c>
      <c r="B4043" s="154" t="s">
        <v>647</v>
      </c>
      <c r="C4043" s="154" t="s">
        <v>260</v>
      </c>
      <c r="D4043" s="154" t="s">
        <v>255</v>
      </c>
      <c r="E4043" s="155">
        <v>42711.414583333331</v>
      </c>
      <c r="F4043" s="156">
        <v>16200</v>
      </c>
      <c r="G4043" s="155" t="s">
        <v>272</v>
      </c>
      <c r="H4043" s="155" t="s">
        <v>273</v>
      </c>
      <c r="I4043" s="157" t="s">
        <v>253</v>
      </c>
      <c r="J4043" s="156">
        <v>0</v>
      </c>
      <c r="K4043" s="167">
        <v>0</v>
      </c>
    </row>
    <row r="4044" spans="1:11" x14ac:dyDescent="0.25">
      <c r="A4044" s="153">
        <v>4040</v>
      </c>
      <c r="B4044" s="154" t="s">
        <v>648</v>
      </c>
      <c r="C4044" s="154" t="s">
        <v>294</v>
      </c>
      <c r="D4044" s="154" t="s">
        <v>255</v>
      </c>
      <c r="E4044" s="155">
        <v>42711.418055555558</v>
      </c>
      <c r="F4044" s="156">
        <v>9450</v>
      </c>
      <c r="G4044" s="155" t="s">
        <v>272</v>
      </c>
      <c r="H4044" s="155" t="s">
        <v>273</v>
      </c>
      <c r="I4044" s="157" t="s">
        <v>253</v>
      </c>
      <c r="J4044" s="156">
        <v>0</v>
      </c>
      <c r="K4044" s="167">
        <v>0</v>
      </c>
    </row>
    <row r="4045" spans="1:11" x14ac:dyDescent="0.25">
      <c r="A4045" s="153">
        <v>4041</v>
      </c>
      <c r="B4045" s="154" t="s">
        <v>649</v>
      </c>
      <c r="C4045" s="154" t="s">
        <v>260</v>
      </c>
      <c r="D4045" s="154" t="s">
        <v>255</v>
      </c>
      <c r="E4045" s="155">
        <v>42711.428472222222</v>
      </c>
      <c r="F4045" s="156">
        <v>16655</v>
      </c>
      <c r="G4045" s="155" t="s">
        <v>261</v>
      </c>
      <c r="H4045" s="155" t="s">
        <v>262</v>
      </c>
      <c r="I4045" s="157" t="s">
        <v>253</v>
      </c>
      <c r="J4045" s="156">
        <v>0</v>
      </c>
      <c r="K4045" s="167">
        <v>0</v>
      </c>
    </row>
    <row r="4046" spans="1:11" x14ac:dyDescent="0.25">
      <c r="A4046" s="153">
        <v>4042</v>
      </c>
      <c r="B4046" s="154" t="s">
        <v>650</v>
      </c>
      <c r="C4046" s="154" t="s">
        <v>260</v>
      </c>
      <c r="D4046" s="154" t="s">
        <v>255</v>
      </c>
      <c r="E4046" s="155">
        <v>42711.431944444441</v>
      </c>
      <c r="F4046" s="156">
        <v>10710</v>
      </c>
      <c r="G4046" s="155" t="s">
        <v>261</v>
      </c>
      <c r="H4046" s="155" t="s">
        <v>262</v>
      </c>
      <c r="I4046" s="157" t="s">
        <v>253</v>
      </c>
      <c r="J4046" s="156">
        <v>0</v>
      </c>
      <c r="K4046" s="167">
        <v>0</v>
      </c>
    </row>
    <row r="4047" spans="1:11" x14ac:dyDescent="0.25">
      <c r="A4047" s="153">
        <v>4043</v>
      </c>
      <c r="B4047" s="154" t="s">
        <v>651</v>
      </c>
      <c r="C4047" s="154" t="s">
        <v>276</v>
      </c>
      <c r="D4047" s="154" t="s">
        <v>255</v>
      </c>
      <c r="E4047" s="155">
        <v>42711.435416666667</v>
      </c>
      <c r="F4047" s="156">
        <v>8925</v>
      </c>
      <c r="G4047" s="155" t="s">
        <v>261</v>
      </c>
      <c r="H4047" s="155" t="s">
        <v>262</v>
      </c>
      <c r="I4047" s="157" t="s">
        <v>253</v>
      </c>
      <c r="J4047" s="156">
        <v>0</v>
      </c>
      <c r="K4047" s="167">
        <v>0</v>
      </c>
    </row>
    <row r="4048" spans="1:11" x14ac:dyDescent="0.25">
      <c r="A4048" s="153">
        <v>4044</v>
      </c>
      <c r="B4048" s="154" t="s">
        <v>4340</v>
      </c>
      <c r="C4048" s="154" t="s">
        <v>260</v>
      </c>
      <c r="D4048" s="154" t="s">
        <v>255</v>
      </c>
      <c r="E4048" s="155">
        <v>42711.443055555559</v>
      </c>
      <c r="F4048" s="156">
        <v>19725</v>
      </c>
      <c r="G4048" s="155" t="s">
        <v>256</v>
      </c>
      <c r="H4048" s="155" t="s">
        <v>257</v>
      </c>
      <c r="I4048" s="157" t="s">
        <v>253</v>
      </c>
      <c r="J4048" s="156">
        <v>0</v>
      </c>
      <c r="K4048" s="167">
        <v>0</v>
      </c>
    </row>
    <row r="4049" spans="1:11" x14ac:dyDescent="0.25">
      <c r="A4049" s="153">
        <v>4045</v>
      </c>
      <c r="B4049" s="154" t="s">
        <v>652</v>
      </c>
      <c r="C4049" s="154" t="s">
        <v>260</v>
      </c>
      <c r="D4049" s="154" t="s">
        <v>255</v>
      </c>
      <c r="E4049" s="155">
        <v>42711.449305555558</v>
      </c>
      <c r="F4049" s="156">
        <v>10210</v>
      </c>
      <c r="G4049" s="155" t="s">
        <v>272</v>
      </c>
      <c r="H4049" s="155" t="s">
        <v>273</v>
      </c>
      <c r="I4049" s="157" t="s">
        <v>253</v>
      </c>
      <c r="J4049" s="156">
        <v>0</v>
      </c>
      <c r="K4049" s="167">
        <v>0</v>
      </c>
    </row>
    <row r="4050" spans="1:11" x14ac:dyDescent="0.25">
      <c r="A4050" s="153">
        <v>4046</v>
      </c>
      <c r="B4050" s="154" t="s">
        <v>653</v>
      </c>
      <c r="C4050" s="154" t="s">
        <v>260</v>
      </c>
      <c r="D4050" s="154" t="s">
        <v>255</v>
      </c>
      <c r="E4050" s="155">
        <v>42711.659722222219</v>
      </c>
      <c r="F4050" s="156">
        <v>18555</v>
      </c>
      <c r="G4050" s="155" t="s">
        <v>258</v>
      </c>
      <c r="H4050" s="155" t="s">
        <v>259</v>
      </c>
      <c r="I4050" s="157" t="s">
        <v>253</v>
      </c>
      <c r="J4050" s="156">
        <v>0</v>
      </c>
      <c r="K4050" s="167">
        <v>0</v>
      </c>
    </row>
    <row r="4051" spans="1:11" x14ac:dyDescent="0.25">
      <c r="A4051" s="153">
        <v>4047</v>
      </c>
      <c r="B4051" s="154" t="s">
        <v>654</v>
      </c>
      <c r="C4051" s="154" t="s">
        <v>260</v>
      </c>
      <c r="D4051" s="154" t="s">
        <v>255</v>
      </c>
      <c r="E4051" s="155">
        <v>42711.671527777777</v>
      </c>
      <c r="F4051" s="156">
        <v>55635</v>
      </c>
      <c r="G4051" s="155" t="s">
        <v>263</v>
      </c>
      <c r="H4051" s="155" t="s">
        <v>264</v>
      </c>
      <c r="I4051" s="157" t="s">
        <v>253</v>
      </c>
      <c r="J4051" s="156">
        <v>0</v>
      </c>
      <c r="K4051" s="167">
        <v>0</v>
      </c>
    </row>
    <row r="4052" spans="1:11" x14ac:dyDescent="0.25">
      <c r="A4052" s="153">
        <v>4048</v>
      </c>
      <c r="B4052" s="154" t="s">
        <v>646</v>
      </c>
      <c r="C4052" s="154" t="s">
        <v>260</v>
      </c>
      <c r="D4052" s="154" t="s">
        <v>255</v>
      </c>
      <c r="E4052" s="155">
        <v>42711.683333333334</v>
      </c>
      <c r="F4052" s="156">
        <v>11175</v>
      </c>
      <c r="G4052" s="155" t="s">
        <v>272</v>
      </c>
      <c r="H4052" s="155" t="s">
        <v>273</v>
      </c>
      <c r="I4052" s="157" t="s">
        <v>253</v>
      </c>
      <c r="J4052" s="156">
        <v>0</v>
      </c>
      <c r="K4052" s="167">
        <v>0</v>
      </c>
    </row>
    <row r="4053" spans="1:11" x14ac:dyDescent="0.25">
      <c r="A4053" s="153">
        <v>4049</v>
      </c>
      <c r="B4053" s="154" t="s">
        <v>655</v>
      </c>
      <c r="C4053" s="154" t="s">
        <v>260</v>
      </c>
      <c r="D4053" s="154" t="s">
        <v>255</v>
      </c>
      <c r="E4053" s="155">
        <v>42711.689583333333</v>
      </c>
      <c r="F4053" s="156">
        <v>16275</v>
      </c>
      <c r="G4053" s="155" t="s">
        <v>292</v>
      </c>
      <c r="H4053" s="155" t="s">
        <v>293</v>
      </c>
      <c r="I4053" s="157" t="s">
        <v>253</v>
      </c>
      <c r="J4053" s="156">
        <v>0</v>
      </c>
      <c r="K4053" s="167">
        <v>0</v>
      </c>
    </row>
    <row r="4054" spans="1:11" x14ac:dyDescent="0.25">
      <c r="A4054" s="153">
        <v>4050</v>
      </c>
      <c r="B4054" s="154" t="s">
        <v>633</v>
      </c>
      <c r="C4054" s="154" t="s">
        <v>260</v>
      </c>
      <c r="D4054" s="154" t="s">
        <v>255</v>
      </c>
      <c r="E4054" s="155">
        <v>42711.693749999999</v>
      </c>
      <c r="F4054" s="156">
        <v>7650</v>
      </c>
      <c r="G4054" s="155" t="s">
        <v>292</v>
      </c>
      <c r="H4054" s="155" t="s">
        <v>293</v>
      </c>
      <c r="I4054" s="157" t="s">
        <v>253</v>
      </c>
      <c r="J4054" s="156">
        <v>0</v>
      </c>
      <c r="K4054" s="167">
        <v>0</v>
      </c>
    </row>
    <row r="4055" spans="1:11" x14ac:dyDescent="0.25">
      <c r="A4055" s="153">
        <v>4051</v>
      </c>
      <c r="B4055" s="154" t="s">
        <v>656</v>
      </c>
      <c r="C4055" s="154" t="s">
        <v>260</v>
      </c>
      <c r="D4055" s="154" t="s">
        <v>255</v>
      </c>
      <c r="E4055" s="155">
        <v>42712.683333333334</v>
      </c>
      <c r="F4055" s="156">
        <v>16625</v>
      </c>
      <c r="G4055" s="155" t="s">
        <v>339</v>
      </c>
      <c r="H4055" s="155" t="s">
        <v>340</v>
      </c>
      <c r="I4055" s="157" t="s">
        <v>253</v>
      </c>
      <c r="J4055" s="156">
        <v>0</v>
      </c>
      <c r="K4055" s="167">
        <v>0</v>
      </c>
    </row>
    <row r="4056" spans="1:11" x14ac:dyDescent="0.25">
      <c r="A4056" s="153">
        <v>4052</v>
      </c>
      <c r="B4056" s="154" t="s">
        <v>657</v>
      </c>
      <c r="C4056" s="154" t="s">
        <v>294</v>
      </c>
      <c r="D4056" s="154" t="s">
        <v>255</v>
      </c>
      <c r="E4056" s="155">
        <v>42712.689583333333</v>
      </c>
      <c r="F4056" s="156">
        <v>15937.5</v>
      </c>
      <c r="G4056" s="155" t="s">
        <v>339</v>
      </c>
      <c r="H4056" s="155" t="s">
        <v>340</v>
      </c>
      <c r="I4056" s="157" t="s">
        <v>253</v>
      </c>
      <c r="J4056" s="156">
        <v>0</v>
      </c>
      <c r="K4056" s="167">
        <v>0</v>
      </c>
    </row>
    <row r="4057" spans="1:11" x14ac:dyDescent="0.25">
      <c r="A4057" s="153">
        <v>4053</v>
      </c>
      <c r="B4057" s="154" t="s">
        <v>658</v>
      </c>
      <c r="C4057" s="154" t="s">
        <v>260</v>
      </c>
      <c r="D4057" s="154" t="s">
        <v>255</v>
      </c>
      <c r="E4057" s="155">
        <v>42712.695833333331</v>
      </c>
      <c r="F4057" s="156">
        <v>9150</v>
      </c>
      <c r="G4057" s="155" t="s">
        <v>288</v>
      </c>
      <c r="H4057" s="155" t="s">
        <v>289</v>
      </c>
      <c r="I4057" s="157" t="s">
        <v>253</v>
      </c>
      <c r="J4057" s="156">
        <v>0</v>
      </c>
      <c r="K4057" s="167">
        <v>0</v>
      </c>
    </row>
    <row r="4058" spans="1:11" x14ac:dyDescent="0.25">
      <c r="A4058" s="153">
        <v>4054</v>
      </c>
      <c r="B4058" s="154" t="s">
        <v>638</v>
      </c>
      <c r="C4058" s="154" t="s">
        <v>260</v>
      </c>
      <c r="D4058" s="154" t="s">
        <v>255</v>
      </c>
      <c r="E4058" s="155">
        <v>42712.703472222223</v>
      </c>
      <c r="F4058" s="156">
        <v>2250</v>
      </c>
      <c r="G4058" s="155" t="s">
        <v>274</v>
      </c>
      <c r="H4058" s="155" t="s">
        <v>275</v>
      </c>
      <c r="I4058" s="157" t="s">
        <v>253</v>
      </c>
      <c r="J4058" s="156">
        <v>0</v>
      </c>
      <c r="K4058" s="167">
        <v>0</v>
      </c>
    </row>
    <row r="4059" spans="1:11" x14ac:dyDescent="0.25">
      <c r="A4059" s="153">
        <v>4055</v>
      </c>
      <c r="B4059" s="154" t="s">
        <v>659</v>
      </c>
      <c r="C4059" s="154" t="s">
        <v>294</v>
      </c>
      <c r="D4059" s="154" t="s">
        <v>255</v>
      </c>
      <c r="E4059" s="155">
        <v>42712.707638888889</v>
      </c>
      <c r="F4059" s="156">
        <v>13875</v>
      </c>
      <c r="G4059" s="155" t="s">
        <v>270</v>
      </c>
      <c r="H4059" s="155" t="s">
        <v>271</v>
      </c>
      <c r="I4059" s="157" t="s">
        <v>253</v>
      </c>
      <c r="J4059" s="156">
        <v>0</v>
      </c>
      <c r="K4059" s="167">
        <v>0</v>
      </c>
    </row>
    <row r="4060" spans="1:11" x14ac:dyDescent="0.25">
      <c r="A4060" s="153">
        <v>4056</v>
      </c>
      <c r="B4060" s="154" t="s">
        <v>655</v>
      </c>
      <c r="C4060" s="154" t="s">
        <v>260</v>
      </c>
      <c r="D4060" s="154" t="s">
        <v>255</v>
      </c>
      <c r="E4060" s="155">
        <v>42712.722916666666</v>
      </c>
      <c r="F4060" s="156">
        <v>16275</v>
      </c>
      <c r="G4060" s="155" t="s">
        <v>290</v>
      </c>
      <c r="H4060" s="155" t="s">
        <v>291</v>
      </c>
      <c r="I4060" s="157">
        <v>42789</v>
      </c>
      <c r="J4060" s="156">
        <v>15274.08</v>
      </c>
      <c r="K4060" s="167">
        <v>1</v>
      </c>
    </row>
    <row r="4061" spans="1:11" x14ac:dyDescent="0.25">
      <c r="A4061" s="153">
        <v>4057</v>
      </c>
      <c r="B4061" s="154" t="s">
        <v>656</v>
      </c>
      <c r="C4061" s="154" t="s">
        <v>260</v>
      </c>
      <c r="D4061" s="154" t="s">
        <v>255</v>
      </c>
      <c r="E4061" s="155">
        <v>42713.597222222219</v>
      </c>
      <c r="F4061" s="156">
        <v>15295</v>
      </c>
      <c r="G4061" s="155" t="s">
        <v>339</v>
      </c>
      <c r="H4061" s="155" t="s">
        <v>340</v>
      </c>
      <c r="I4061" s="157" t="s">
        <v>253</v>
      </c>
      <c r="J4061" s="156">
        <v>0</v>
      </c>
      <c r="K4061" s="167">
        <v>0</v>
      </c>
    </row>
    <row r="4062" spans="1:11" x14ac:dyDescent="0.25">
      <c r="A4062" s="153">
        <v>4058</v>
      </c>
      <c r="B4062" s="154" t="s">
        <v>657</v>
      </c>
      <c r="C4062" s="154" t="s">
        <v>294</v>
      </c>
      <c r="D4062" s="154" t="s">
        <v>255</v>
      </c>
      <c r="E4062" s="155">
        <v>42713.599999999999</v>
      </c>
      <c r="F4062" s="156">
        <v>14662.5</v>
      </c>
      <c r="G4062" s="155" t="s">
        <v>339</v>
      </c>
      <c r="H4062" s="155" t="s">
        <v>340</v>
      </c>
      <c r="I4062" s="157" t="s">
        <v>253</v>
      </c>
      <c r="J4062" s="156">
        <v>0</v>
      </c>
      <c r="K4062" s="167">
        <v>0</v>
      </c>
    </row>
    <row r="4063" spans="1:11" x14ac:dyDescent="0.25">
      <c r="A4063" s="153">
        <v>4059</v>
      </c>
      <c r="B4063" s="154" t="s">
        <v>4341</v>
      </c>
      <c r="C4063" s="154" t="s">
        <v>260</v>
      </c>
      <c r="D4063" s="154" t="s">
        <v>255</v>
      </c>
      <c r="E4063" s="155">
        <v>42717.668055555558</v>
      </c>
      <c r="F4063" s="156">
        <v>6480</v>
      </c>
      <c r="G4063" s="155" t="s">
        <v>263</v>
      </c>
      <c r="H4063" s="155" t="s">
        <v>264</v>
      </c>
      <c r="I4063" s="157" t="s">
        <v>253</v>
      </c>
      <c r="J4063" s="156">
        <v>0</v>
      </c>
      <c r="K4063" s="167">
        <v>0</v>
      </c>
    </row>
    <row r="4064" spans="1:11" x14ac:dyDescent="0.25">
      <c r="A4064" s="153">
        <v>4060</v>
      </c>
      <c r="B4064" s="154" t="s">
        <v>660</v>
      </c>
      <c r="C4064" s="154" t="s">
        <v>260</v>
      </c>
      <c r="D4064" s="154" t="s">
        <v>255</v>
      </c>
      <c r="E4064" s="155">
        <v>42717.677083333336</v>
      </c>
      <c r="F4064" s="156">
        <v>11575</v>
      </c>
      <c r="G4064" s="155" t="s">
        <v>272</v>
      </c>
      <c r="H4064" s="155" t="s">
        <v>273</v>
      </c>
      <c r="I4064" s="157" t="s">
        <v>253</v>
      </c>
      <c r="J4064" s="156">
        <v>0</v>
      </c>
      <c r="K4064" s="167">
        <v>0</v>
      </c>
    </row>
    <row r="4065" spans="1:11" x14ac:dyDescent="0.25">
      <c r="A4065" s="153">
        <v>4061</v>
      </c>
      <c r="B4065" s="154" t="s">
        <v>660</v>
      </c>
      <c r="C4065" s="154" t="s">
        <v>260</v>
      </c>
      <c r="D4065" s="154" t="s">
        <v>255</v>
      </c>
      <c r="E4065" s="155">
        <v>42717.68472222222</v>
      </c>
      <c r="F4065" s="156">
        <v>11575</v>
      </c>
      <c r="G4065" s="155" t="s">
        <v>272</v>
      </c>
      <c r="H4065" s="155" t="s">
        <v>273</v>
      </c>
      <c r="I4065" s="157" t="s">
        <v>253</v>
      </c>
      <c r="J4065" s="156">
        <v>0</v>
      </c>
      <c r="K4065" s="167">
        <v>0</v>
      </c>
    </row>
    <row r="4066" spans="1:11" x14ac:dyDescent="0.25">
      <c r="A4066" s="153">
        <v>4062</v>
      </c>
      <c r="B4066" s="154" t="s">
        <v>661</v>
      </c>
      <c r="C4066" s="154" t="s">
        <v>260</v>
      </c>
      <c r="D4066" s="154" t="s">
        <v>255</v>
      </c>
      <c r="E4066" s="155">
        <v>42717.688888888886</v>
      </c>
      <c r="F4066" s="156">
        <v>3975</v>
      </c>
      <c r="G4066" s="155" t="s">
        <v>272</v>
      </c>
      <c r="H4066" s="155" t="s">
        <v>273</v>
      </c>
      <c r="I4066" s="157" t="s">
        <v>253</v>
      </c>
      <c r="J4066" s="156">
        <v>0</v>
      </c>
      <c r="K4066" s="167">
        <v>0</v>
      </c>
    </row>
    <row r="4067" spans="1:11" x14ac:dyDescent="0.25">
      <c r="A4067" s="153">
        <v>4063</v>
      </c>
      <c r="B4067" s="154" t="s">
        <v>662</v>
      </c>
      <c r="C4067" s="154" t="s">
        <v>260</v>
      </c>
      <c r="D4067" s="154" t="s">
        <v>255</v>
      </c>
      <c r="E4067" s="155">
        <v>42717.693055555559</v>
      </c>
      <c r="F4067" s="156">
        <v>5700</v>
      </c>
      <c r="G4067" s="155" t="s">
        <v>272</v>
      </c>
      <c r="H4067" s="155" t="s">
        <v>273</v>
      </c>
      <c r="I4067" s="157" t="s">
        <v>253</v>
      </c>
      <c r="J4067" s="156">
        <v>0</v>
      </c>
      <c r="K4067" s="167">
        <v>0</v>
      </c>
    </row>
    <row r="4068" spans="1:11" x14ac:dyDescent="0.25">
      <c r="A4068" s="153">
        <v>4064</v>
      </c>
      <c r="B4068" s="154" t="s">
        <v>663</v>
      </c>
      <c r="C4068" s="154" t="s">
        <v>260</v>
      </c>
      <c r="D4068" s="154" t="s">
        <v>255</v>
      </c>
      <c r="E4068" s="155">
        <v>42717.699305555558</v>
      </c>
      <c r="F4068" s="156">
        <v>12320</v>
      </c>
      <c r="G4068" s="155" t="s">
        <v>272</v>
      </c>
      <c r="H4068" s="155" t="s">
        <v>273</v>
      </c>
      <c r="I4068" s="157">
        <v>42740</v>
      </c>
      <c r="J4068" s="156">
        <v>10946.32</v>
      </c>
      <c r="K4068" s="167">
        <v>1</v>
      </c>
    </row>
    <row r="4069" spans="1:11" x14ac:dyDescent="0.25">
      <c r="A4069" s="153">
        <v>4065</v>
      </c>
      <c r="B4069" s="154" t="s">
        <v>664</v>
      </c>
      <c r="C4069" s="154" t="s">
        <v>260</v>
      </c>
      <c r="D4069" s="154" t="s">
        <v>255</v>
      </c>
      <c r="E4069" s="155">
        <v>42717.706250000003</v>
      </c>
      <c r="F4069" s="156">
        <v>15300</v>
      </c>
      <c r="G4069" s="155" t="s">
        <v>261</v>
      </c>
      <c r="H4069" s="155" t="s">
        <v>262</v>
      </c>
      <c r="I4069" s="157" t="s">
        <v>253</v>
      </c>
      <c r="J4069" s="156">
        <v>0</v>
      </c>
      <c r="K4069" s="167">
        <v>0</v>
      </c>
    </row>
    <row r="4070" spans="1:11" x14ac:dyDescent="0.25">
      <c r="A4070" s="153">
        <v>4066</v>
      </c>
      <c r="B4070" s="154" t="s">
        <v>665</v>
      </c>
      <c r="C4070" s="154" t="s">
        <v>254</v>
      </c>
      <c r="D4070" s="154" t="s">
        <v>255</v>
      </c>
      <c r="E4070" s="155">
        <v>42717.720138888886</v>
      </c>
      <c r="F4070" s="156">
        <v>18150</v>
      </c>
      <c r="G4070" s="155" t="s">
        <v>270</v>
      </c>
      <c r="H4070" s="155" t="s">
        <v>271</v>
      </c>
      <c r="I4070" s="157" t="s">
        <v>253</v>
      </c>
      <c r="J4070" s="156">
        <v>0</v>
      </c>
      <c r="K4070" s="167">
        <v>0</v>
      </c>
    </row>
    <row r="4071" spans="1:11" x14ac:dyDescent="0.25">
      <c r="A4071" s="153">
        <v>4067</v>
      </c>
      <c r="B4071" s="154" t="s">
        <v>666</v>
      </c>
      <c r="C4071" s="154" t="s">
        <v>260</v>
      </c>
      <c r="D4071" s="154" t="s">
        <v>255</v>
      </c>
      <c r="E4071" s="155">
        <v>42719.576388888891</v>
      </c>
      <c r="F4071" s="156">
        <v>8820</v>
      </c>
      <c r="G4071" s="155" t="s">
        <v>274</v>
      </c>
      <c r="H4071" s="155" t="s">
        <v>275</v>
      </c>
      <c r="I4071" s="157" t="s">
        <v>253</v>
      </c>
      <c r="J4071" s="156">
        <v>0</v>
      </c>
      <c r="K4071" s="167">
        <v>0</v>
      </c>
    </row>
    <row r="4072" spans="1:11" x14ac:dyDescent="0.25">
      <c r="A4072" s="153">
        <v>4068</v>
      </c>
      <c r="B4072" s="154" t="s">
        <v>667</v>
      </c>
      <c r="C4072" s="154" t="s">
        <v>276</v>
      </c>
      <c r="D4072" s="154" t="s">
        <v>255</v>
      </c>
      <c r="E4072" s="155">
        <v>42719.582638888889</v>
      </c>
      <c r="F4072" s="156">
        <v>16362.5</v>
      </c>
      <c r="G4072" s="155" t="s">
        <v>272</v>
      </c>
      <c r="H4072" s="155" t="s">
        <v>273</v>
      </c>
      <c r="I4072" s="157" t="s">
        <v>253</v>
      </c>
      <c r="J4072" s="156">
        <v>0</v>
      </c>
      <c r="K4072" s="167">
        <v>0</v>
      </c>
    </row>
    <row r="4073" spans="1:11" x14ac:dyDescent="0.25">
      <c r="A4073" s="153">
        <v>4069</v>
      </c>
      <c r="B4073" s="154" t="s">
        <v>667</v>
      </c>
      <c r="C4073" s="154" t="s">
        <v>276</v>
      </c>
      <c r="D4073" s="154" t="s">
        <v>255</v>
      </c>
      <c r="E4073" s="155">
        <v>42719.588194444441</v>
      </c>
      <c r="F4073" s="156">
        <v>16362.5</v>
      </c>
      <c r="G4073" s="155" t="s">
        <v>265</v>
      </c>
      <c r="H4073" s="155" t="s">
        <v>353</v>
      </c>
      <c r="I4073" s="157">
        <v>42790</v>
      </c>
      <c r="J4073" s="156">
        <v>14538.08</v>
      </c>
      <c r="K4073" s="167">
        <v>1</v>
      </c>
    </row>
    <row r="4074" spans="1:11" x14ac:dyDescent="0.25">
      <c r="A4074" s="153">
        <v>4070</v>
      </c>
      <c r="B4074" s="154" t="s">
        <v>668</v>
      </c>
      <c r="C4074" s="154" t="s">
        <v>294</v>
      </c>
      <c r="D4074" s="154" t="s">
        <v>255</v>
      </c>
      <c r="E4074" s="155">
        <v>42719.591666666667</v>
      </c>
      <c r="F4074" s="156">
        <v>27037.5</v>
      </c>
      <c r="G4074" s="155" t="s">
        <v>265</v>
      </c>
      <c r="H4074" s="155" t="s">
        <v>353</v>
      </c>
      <c r="I4074" s="157">
        <v>42817</v>
      </c>
      <c r="J4074" s="156">
        <v>24022.82</v>
      </c>
      <c r="K4074" s="167">
        <v>1</v>
      </c>
    </row>
    <row r="4075" spans="1:11" x14ac:dyDescent="0.25">
      <c r="A4075" s="153">
        <v>4071</v>
      </c>
      <c r="B4075" s="154" t="s">
        <v>668</v>
      </c>
      <c r="C4075" s="154" t="s">
        <v>294</v>
      </c>
      <c r="D4075" s="154" t="s">
        <v>255</v>
      </c>
      <c r="E4075" s="155">
        <v>42719.595833333333</v>
      </c>
      <c r="F4075" s="156">
        <v>25112.5</v>
      </c>
      <c r="G4075" s="155" t="s">
        <v>265</v>
      </c>
      <c r="H4075" s="155" t="s">
        <v>353</v>
      </c>
      <c r="I4075" s="157">
        <v>42790</v>
      </c>
      <c r="J4075" s="156">
        <v>22312.46</v>
      </c>
      <c r="K4075" s="167">
        <v>1</v>
      </c>
    </row>
    <row r="4076" spans="1:11" x14ac:dyDescent="0.25">
      <c r="A4076" s="153">
        <v>4072</v>
      </c>
      <c r="B4076" s="154" t="s">
        <v>669</v>
      </c>
      <c r="C4076" s="154" t="s">
        <v>254</v>
      </c>
      <c r="D4076" s="154" t="s">
        <v>255</v>
      </c>
      <c r="E4076" s="155">
        <v>42719.604166666664</v>
      </c>
      <c r="F4076" s="156">
        <v>11355</v>
      </c>
      <c r="G4076" s="155" t="s">
        <v>272</v>
      </c>
      <c r="H4076" s="155" t="s">
        <v>273</v>
      </c>
      <c r="I4076" s="157" t="s">
        <v>253</v>
      </c>
      <c r="J4076" s="156">
        <v>0</v>
      </c>
      <c r="K4076" s="167">
        <v>0</v>
      </c>
    </row>
    <row r="4077" spans="1:11" x14ac:dyDescent="0.25">
      <c r="A4077" s="153">
        <v>4073</v>
      </c>
      <c r="B4077" s="154" t="s">
        <v>670</v>
      </c>
      <c r="C4077" s="154" t="s">
        <v>260</v>
      </c>
      <c r="D4077" s="154" t="s">
        <v>255</v>
      </c>
      <c r="E4077" s="155">
        <v>42720.468055555553</v>
      </c>
      <c r="F4077" s="156">
        <v>42375</v>
      </c>
      <c r="G4077" s="155" t="s">
        <v>268</v>
      </c>
      <c r="H4077" s="155" t="s">
        <v>269</v>
      </c>
      <c r="I4077" s="157" t="s">
        <v>253</v>
      </c>
      <c r="J4077" s="156">
        <v>0</v>
      </c>
      <c r="K4077" s="167">
        <v>0</v>
      </c>
    </row>
    <row r="4078" spans="1:11" x14ac:dyDescent="0.25">
      <c r="A4078" s="153">
        <v>4074</v>
      </c>
      <c r="B4078" s="154" t="s">
        <v>671</v>
      </c>
      <c r="C4078" s="154" t="s">
        <v>260</v>
      </c>
      <c r="D4078" s="154" t="s">
        <v>255</v>
      </c>
      <c r="E4078" s="155">
        <v>42720.472222222219</v>
      </c>
      <c r="F4078" s="156">
        <v>16035</v>
      </c>
      <c r="G4078" s="155" t="s">
        <v>272</v>
      </c>
      <c r="H4078" s="155" t="s">
        <v>273</v>
      </c>
      <c r="I4078" s="157">
        <v>42740</v>
      </c>
      <c r="J4078" s="156">
        <v>14247.1</v>
      </c>
      <c r="K4078" s="167">
        <v>1</v>
      </c>
    </row>
    <row r="4079" spans="1:11" x14ac:dyDescent="0.25">
      <c r="A4079" s="153">
        <v>4075</v>
      </c>
      <c r="B4079" s="154" t="s">
        <v>664</v>
      </c>
      <c r="C4079" s="154" t="s">
        <v>260</v>
      </c>
      <c r="D4079" s="154" t="s">
        <v>255</v>
      </c>
      <c r="E4079" s="155">
        <v>42720.479166666664</v>
      </c>
      <c r="F4079" s="156">
        <v>17925</v>
      </c>
      <c r="G4079" s="155" t="s">
        <v>261</v>
      </c>
      <c r="H4079" s="155" t="s">
        <v>262</v>
      </c>
      <c r="I4079" s="157">
        <v>42773</v>
      </c>
      <c r="J4079" s="156">
        <v>15926.36</v>
      </c>
      <c r="K4079" s="167">
        <v>1</v>
      </c>
    </row>
    <row r="4080" spans="1:11" x14ac:dyDescent="0.25">
      <c r="A4080" s="153">
        <v>4076</v>
      </c>
      <c r="B4080" s="154" t="s">
        <v>672</v>
      </c>
      <c r="C4080" s="154" t="s">
        <v>260</v>
      </c>
      <c r="D4080" s="154" t="s">
        <v>255</v>
      </c>
      <c r="E4080" s="155">
        <v>42720.482638888891</v>
      </c>
      <c r="F4080" s="156">
        <v>7725</v>
      </c>
      <c r="G4080" s="155" t="s">
        <v>272</v>
      </c>
      <c r="H4080" s="155" t="s">
        <v>273</v>
      </c>
      <c r="I4080" s="157" t="s">
        <v>253</v>
      </c>
      <c r="J4080" s="156">
        <v>0</v>
      </c>
      <c r="K4080" s="167">
        <v>0</v>
      </c>
    </row>
    <row r="4081" spans="1:11" x14ac:dyDescent="0.25">
      <c r="A4081" s="153">
        <v>4077</v>
      </c>
      <c r="B4081" s="154" t="s">
        <v>672</v>
      </c>
      <c r="C4081" s="154" t="s">
        <v>260</v>
      </c>
      <c r="D4081" s="154" t="s">
        <v>255</v>
      </c>
      <c r="E4081" s="155">
        <v>42720.487500000003</v>
      </c>
      <c r="F4081" s="156">
        <v>11250</v>
      </c>
      <c r="G4081" s="155" t="s">
        <v>286</v>
      </c>
      <c r="H4081" s="155" t="s">
        <v>287</v>
      </c>
      <c r="I4081" s="157" t="s">
        <v>253</v>
      </c>
      <c r="J4081" s="156">
        <v>0</v>
      </c>
      <c r="K4081" s="167">
        <v>0</v>
      </c>
    </row>
    <row r="4082" spans="1:11" x14ac:dyDescent="0.25">
      <c r="A4082" s="153">
        <v>4078</v>
      </c>
      <c r="B4082" s="154" t="s">
        <v>635</v>
      </c>
      <c r="C4082" s="154" t="s">
        <v>260</v>
      </c>
      <c r="D4082" s="154" t="s">
        <v>255</v>
      </c>
      <c r="E4082" s="155">
        <v>42720.495833333334</v>
      </c>
      <c r="F4082" s="156">
        <v>31320</v>
      </c>
      <c r="G4082" s="155" t="s">
        <v>274</v>
      </c>
      <c r="H4082" s="155" t="s">
        <v>275</v>
      </c>
      <c r="I4082" s="157" t="s">
        <v>253</v>
      </c>
      <c r="J4082" s="156">
        <v>0</v>
      </c>
      <c r="K4082" s="167">
        <v>0</v>
      </c>
    </row>
    <row r="4083" spans="1:11" x14ac:dyDescent="0.25">
      <c r="A4083" s="153">
        <v>4079</v>
      </c>
      <c r="B4083" s="154" t="s">
        <v>673</v>
      </c>
      <c r="C4083" s="154" t="s">
        <v>260</v>
      </c>
      <c r="D4083" s="154" t="s">
        <v>255</v>
      </c>
      <c r="E4083" s="155">
        <v>42720.500694444447</v>
      </c>
      <c r="F4083" s="156">
        <v>8550</v>
      </c>
      <c r="G4083" s="155" t="s">
        <v>272</v>
      </c>
      <c r="H4083" s="155" t="s">
        <v>273</v>
      </c>
      <c r="I4083" s="157" t="s">
        <v>253</v>
      </c>
      <c r="J4083" s="156">
        <v>0</v>
      </c>
      <c r="K4083" s="167">
        <v>0</v>
      </c>
    </row>
    <row r="4084" spans="1:11" x14ac:dyDescent="0.25">
      <c r="A4084" s="153">
        <v>4080</v>
      </c>
      <c r="B4084" s="154" t="s">
        <v>674</v>
      </c>
      <c r="C4084" s="154" t="s">
        <v>260</v>
      </c>
      <c r="D4084" s="154" t="s">
        <v>255</v>
      </c>
      <c r="E4084" s="155">
        <v>42720.504861111112</v>
      </c>
      <c r="F4084" s="156">
        <v>13630</v>
      </c>
      <c r="G4084" s="155" t="s">
        <v>286</v>
      </c>
      <c r="H4084" s="155" t="s">
        <v>287</v>
      </c>
      <c r="I4084" s="157" t="s">
        <v>253</v>
      </c>
      <c r="J4084" s="156">
        <v>0</v>
      </c>
      <c r="K4084" s="167">
        <v>0</v>
      </c>
    </row>
    <row r="4085" spans="1:11" x14ac:dyDescent="0.25">
      <c r="A4085" s="153">
        <v>4081</v>
      </c>
      <c r="B4085" s="154" t="s">
        <v>675</v>
      </c>
      <c r="C4085" s="154" t="s">
        <v>260</v>
      </c>
      <c r="D4085" s="154" t="s">
        <v>255</v>
      </c>
      <c r="E4085" s="155">
        <v>42720.512499999997</v>
      </c>
      <c r="F4085" s="156">
        <v>35770</v>
      </c>
      <c r="G4085" s="155" t="s">
        <v>268</v>
      </c>
      <c r="H4085" s="155" t="s">
        <v>269</v>
      </c>
      <c r="I4085" s="157">
        <v>42740</v>
      </c>
      <c r="J4085" s="156">
        <v>31781.65</v>
      </c>
      <c r="K4085" s="167">
        <v>1</v>
      </c>
    </row>
    <row r="4086" spans="1:11" x14ac:dyDescent="0.25">
      <c r="A4086" s="153">
        <v>4082</v>
      </c>
      <c r="B4086" s="154" t="s">
        <v>676</v>
      </c>
      <c r="C4086" s="154" t="s">
        <v>260</v>
      </c>
      <c r="D4086" s="154" t="s">
        <v>255</v>
      </c>
      <c r="E4086" s="155">
        <v>42720.517361111109</v>
      </c>
      <c r="F4086" s="156">
        <v>7725</v>
      </c>
      <c r="G4086" s="155" t="s">
        <v>288</v>
      </c>
      <c r="H4086" s="155" t="s">
        <v>289</v>
      </c>
      <c r="I4086" s="157" t="s">
        <v>253</v>
      </c>
      <c r="J4086" s="156">
        <v>0</v>
      </c>
      <c r="K4086" s="167">
        <v>0</v>
      </c>
    </row>
    <row r="4087" spans="1:11" x14ac:dyDescent="0.25">
      <c r="A4087" s="153">
        <v>4083</v>
      </c>
      <c r="B4087" s="154" t="s">
        <v>677</v>
      </c>
      <c r="C4087" s="154" t="s">
        <v>260</v>
      </c>
      <c r="D4087" s="154" t="s">
        <v>255</v>
      </c>
      <c r="E4087" s="155">
        <v>42720.525000000001</v>
      </c>
      <c r="F4087" s="156">
        <v>27562.5</v>
      </c>
      <c r="G4087" s="155" t="s">
        <v>263</v>
      </c>
      <c r="H4087" s="155" t="s">
        <v>264</v>
      </c>
      <c r="I4087" s="157" t="s">
        <v>253</v>
      </c>
      <c r="J4087" s="156">
        <v>0</v>
      </c>
      <c r="K4087" s="167">
        <v>0</v>
      </c>
    </row>
    <row r="4088" spans="1:11" x14ac:dyDescent="0.25">
      <c r="A4088" s="153">
        <v>4084</v>
      </c>
      <c r="B4088" s="154" t="s">
        <v>678</v>
      </c>
      <c r="C4088" s="154" t="s">
        <v>294</v>
      </c>
      <c r="D4088" s="154" t="s">
        <v>255</v>
      </c>
      <c r="E4088" s="155">
        <v>42723.67291666667</v>
      </c>
      <c r="F4088" s="156">
        <v>8475</v>
      </c>
      <c r="G4088" s="155" t="s">
        <v>272</v>
      </c>
      <c r="H4088" s="155" t="s">
        <v>273</v>
      </c>
      <c r="I4088" s="157" t="s">
        <v>253</v>
      </c>
      <c r="J4088" s="156">
        <v>0</v>
      </c>
      <c r="K4088" s="167">
        <v>0</v>
      </c>
    </row>
    <row r="4089" spans="1:11" x14ac:dyDescent="0.25">
      <c r="A4089" s="153">
        <v>4085</v>
      </c>
      <c r="B4089" s="154" t="s">
        <v>4342</v>
      </c>
      <c r="C4089" s="154" t="s">
        <v>260</v>
      </c>
      <c r="D4089" s="154" t="s">
        <v>255</v>
      </c>
      <c r="E4089" s="155">
        <v>42725.42291666667</v>
      </c>
      <c r="F4089" s="156">
        <v>18750</v>
      </c>
      <c r="G4089" s="155" t="s">
        <v>263</v>
      </c>
      <c r="H4089" s="155" t="s">
        <v>264</v>
      </c>
      <c r="I4089" s="157" t="s">
        <v>253</v>
      </c>
      <c r="J4089" s="156">
        <v>0</v>
      </c>
      <c r="K4089" s="167">
        <v>0</v>
      </c>
    </row>
    <row r="4090" spans="1:11" x14ac:dyDescent="0.25">
      <c r="A4090" s="153">
        <v>4086</v>
      </c>
      <c r="B4090" s="154" t="s">
        <v>636</v>
      </c>
      <c r="C4090" s="154" t="s">
        <v>260</v>
      </c>
      <c r="D4090" s="154" t="s">
        <v>255</v>
      </c>
      <c r="E4090" s="155">
        <v>42725.428472222222</v>
      </c>
      <c r="F4090" s="156">
        <v>16275</v>
      </c>
      <c r="G4090" s="155" t="s">
        <v>272</v>
      </c>
      <c r="H4090" s="155" t="s">
        <v>273</v>
      </c>
      <c r="I4090" s="157">
        <v>42740</v>
      </c>
      <c r="J4090" s="156">
        <v>14460.34</v>
      </c>
      <c r="K4090" s="167">
        <v>1</v>
      </c>
    </row>
    <row r="4091" spans="1:11" x14ac:dyDescent="0.25">
      <c r="A4091" s="153">
        <v>4087</v>
      </c>
      <c r="B4091" s="154" t="s">
        <v>679</v>
      </c>
      <c r="C4091" s="154" t="s">
        <v>260</v>
      </c>
      <c r="D4091" s="154" t="s">
        <v>255</v>
      </c>
      <c r="E4091" s="155">
        <v>42725.433333333334</v>
      </c>
      <c r="F4091" s="156">
        <v>4125</v>
      </c>
      <c r="G4091" s="155" t="s">
        <v>272</v>
      </c>
      <c r="H4091" s="155" t="s">
        <v>273</v>
      </c>
      <c r="I4091" s="157">
        <v>42787</v>
      </c>
      <c r="J4091" s="156">
        <v>3665.06</v>
      </c>
      <c r="K4091" s="167">
        <v>1</v>
      </c>
    </row>
    <row r="4092" spans="1:11" x14ac:dyDescent="0.25">
      <c r="A4092" s="153">
        <v>4088</v>
      </c>
      <c r="B4092" s="154" t="s">
        <v>680</v>
      </c>
      <c r="C4092" s="154" t="s">
        <v>260</v>
      </c>
      <c r="D4092" s="154" t="s">
        <v>255</v>
      </c>
      <c r="E4092" s="155">
        <v>42725.4375</v>
      </c>
      <c r="F4092" s="156">
        <v>10130</v>
      </c>
      <c r="G4092" s="155" t="s">
        <v>272</v>
      </c>
      <c r="H4092" s="155" t="s">
        <v>273</v>
      </c>
      <c r="I4092" s="157">
        <v>42747</v>
      </c>
      <c r="J4092" s="156">
        <v>10130</v>
      </c>
      <c r="K4092" s="167">
        <v>1.1299999999999999</v>
      </c>
    </row>
    <row r="4093" spans="1:11" x14ac:dyDescent="0.25">
      <c r="A4093" s="153">
        <v>4089</v>
      </c>
      <c r="B4093" s="154" t="s">
        <v>4343</v>
      </c>
      <c r="C4093" s="154" t="s">
        <v>294</v>
      </c>
      <c r="D4093" s="154" t="s">
        <v>255</v>
      </c>
      <c r="E4093" s="155">
        <v>42726.661111111112</v>
      </c>
      <c r="F4093" s="156">
        <v>10905</v>
      </c>
      <c r="G4093" s="155" t="s">
        <v>272</v>
      </c>
      <c r="H4093" s="155" t="s">
        <v>273</v>
      </c>
      <c r="I4093" s="157" t="s">
        <v>253</v>
      </c>
      <c r="J4093" s="156">
        <v>0</v>
      </c>
      <c r="K4093" s="167">
        <v>0</v>
      </c>
    </row>
    <row r="4094" spans="1:11" x14ac:dyDescent="0.25">
      <c r="A4094" s="153">
        <v>4090</v>
      </c>
      <c r="B4094" s="154" t="s">
        <v>681</v>
      </c>
      <c r="C4094" s="154" t="s">
        <v>260</v>
      </c>
      <c r="D4094" s="154" t="s">
        <v>255</v>
      </c>
      <c r="E4094" s="155">
        <v>42726.667361111111</v>
      </c>
      <c r="F4094" s="156">
        <v>15630</v>
      </c>
      <c r="G4094" s="155" t="s">
        <v>272</v>
      </c>
      <c r="H4094" s="155" t="s">
        <v>273</v>
      </c>
      <c r="I4094" s="157">
        <v>42740</v>
      </c>
      <c r="J4094" s="156">
        <v>13887.25</v>
      </c>
      <c r="K4094" s="167">
        <v>1</v>
      </c>
    </row>
    <row r="4095" spans="1:11" x14ac:dyDescent="0.25">
      <c r="A4095" s="153">
        <v>4091</v>
      </c>
      <c r="B4095" s="154" t="s">
        <v>682</v>
      </c>
      <c r="C4095" s="154" t="s">
        <v>276</v>
      </c>
      <c r="D4095" s="154" t="s">
        <v>255</v>
      </c>
      <c r="E4095" s="155">
        <v>42726.67291666667</v>
      </c>
      <c r="F4095" s="156">
        <v>253.01</v>
      </c>
      <c r="G4095" s="155" t="s">
        <v>272</v>
      </c>
      <c r="H4095" s="155" t="s">
        <v>273</v>
      </c>
      <c r="I4095" s="157" t="s">
        <v>253</v>
      </c>
      <c r="J4095" s="156">
        <v>0</v>
      </c>
      <c r="K4095" s="167">
        <v>0</v>
      </c>
    </row>
    <row r="4096" spans="1:11" x14ac:dyDescent="0.25">
      <c r="A4096" s="153">
        <v>4092</v>
      </c>
      <c r="B4096" s="154" t="s">
        <v>632</v>
      </c>
      <c r="C4096" s="154" t="s">
        <v>260</v>
      </c>
      <c r="D4096" s="154" t="s">
        <v>255</v>
      </c>
      <c r="E4096" s="155">
        <v>42726.68472222222</v>
      </c>
      <c r="F4096" s="156">
        <v>12331.67</v>
      </c>
      <c r="G4096" s="155" t="s">
        <v>265</v>
      </c>
      <c r="H4096" s="155" t="s">
        <v>353</v>
      </c>
      <c r="I4096" s="157">
        <v>42737</v>
      </c>
      <c r="J4096" s="156">
        <v>10956.69</v>
      </c>
      <c r="K4096" s="167">
        <v>1</v>
      </c>
    </row>
    <row r="4097" spans="1:11" x14ac:dyDescent="0.25">
      <c r="A4097" s="153">
        <v>4093</v>
      </c>
      <c r="B4097" s="154" t="s">
        <v>666</v>
      </c>
      <c r="C4097" s="154" t="s">
        <v>260</v>
      </c>
      <c r="D4097" s="154" t="s">
        <v>255</v>
      </c>
      <c r="E4097" s="155">
        <v>42726.770138888889</v>
      </c>
      <c r="F4097" s="156">
        <v>7350</v>
      </c>
      <c r="G4097" s="155" t="s">
        <v>274</v>
      </c>
      <c r="H4097" s="155" t="s">
        <v>275</v>
      </c>
      <c r="I4097" s="157" t="s">
        <v>253</v>
      </c>
      <c r="J4097" s="156">
        <v>0</v>
      </c>
      <c r="K4097" s="167">
        <v>0</v>
      </c>
    </row>
    <row r="4098" spans="1:11" x14ac:dyDescent="0.25">
      <c r="A4098" s="153">
        <v>4094</v>
      </c>
      <c r="B4098" s="154" t="s">
        <v>683</v>
      </c>
      <c r="C4098" s="154" t="s">
        <v>276</v>
      </c>
      <c r="D4098" s="154" t="s">
        <v>255</v>
      </c>
      <c r="E4098" s="155">
        <v>42730.413888888892</v>
      </c>
      <c r="F4098" s="156">
        <v>11250</v>
      </c>
      <c r="G4098" s="155" t="s">
        <v>286</v>
      </c>
      <c r="H4098" s="155" t="s">
        <v>287</v>
      </c>
      <c r="I4098" s="157" t="s">
        <v>253</v>
      </c>
      <c r="J4098" s="156">
        <v>0</v>
      </c>
      <c r="K4098" s="167">
        <v>0</v>
      </c>
    </row>
    <row r="4099" spans="1:11" x14ac:dyDescent="0.25">
      <c r="A4099" s="153">
        <v>4095</v>
      </c>
      <c r="B4099" s="154" t="s">
        <v>684</v>
      </c>
      <c r="C4099" s="154" t="s">
        <v>294</v>
      </c>
      <c r="D4099" s="154" t="s">
        <v>255</v>
      </c>
      <c r="E4099" s="155">
        <v>42731.587500000001</v>
      </c>
      <c r="F4099" s="156">
        <v>7800</v>
      </c>
      <c r="G4099" s="155" t="s">
        <v>272</v>
      </c>
      <c r="H4099" s="155" t="s">
        <v>273</v>
      </c>
      <c r="I4099" s="157">
        <v>42740</v>
      </c>
      <c r="J4099" s="156">
        <v>6930.3</v>
      </c>
      <c r="K4099" s="167">
        <v>1</v>
      </c>
    </row>
    <row r="4100" spans="1:11" x14ac:dyDescent="0.25">
      <c r="A4100" s="153">
        <v>4096</v>
      </c>
      <c r="B4100" s="154" t="s">
        <v>634</v>
      </c>
      <c r="C4100" s="154" t="s">
        <v>260</v>
      </c>
      <c r="D4100" s="154" t="s">
        <v>255</v>
      </c>
      <c r="E4100" s="155">
        <v>42731.597222222219</v>
      </c>
      <c r="F4100" s="156">
        <v>77025</v>
      </c>
      <c r="G4100" s="155" t="s">
        <v>266</v>
      </c>
      <c r="H4100" s="155" t="s">
        <v>267</v>
      </c>
      <c r="I4100" s="157">
        <v>42755</v>
      </c>
      <c r="J4100" s="156">
        <v>68436.710000000006</v>
      </c>
      <c r="K4100" s="167">
        <v>1</v>
      </c>
    </row>
    <row r="4101" spans="1:11" x14ac:dyDescent="0.25">
      <c r="A4101" s="153">
        <v>4097</v>
      </c>
      <c r="B4101" s="154" t="s">
        <v>677</v>
      </c>
      <c r="C4101" s="154" t="s">
        <v>260</v>
      </c>
      <c r="D4101" s="154" t="s">
        <v>255</v>
      </c>
      <c r="E4101" s="155">
        <v>42732.406944444447</v>
      </c>
      <c r="F4101" s="156">
        <v>19687.5</v>
      </c>
      <c r="G4101" s="155" t="s">
        <v>263</v>
      </c>
      <c r="H4101" s="155" t="s">
        <v>264</v>
      </c>
      <c r="I4101" s="157" t="s">
        <v>253</v>
      </c>
      <c r="J4101" s="156">
        <v>0</v>
      </c>
      <c r="K4101" s="167">
        <v>0</v>
      </c>
    </row>
    <row r="4102" spans="1:11" x14ac:dyDescent="0.25">
      <c r="A4102" s="153">
        <v>4098</v>
      </c>
      <c r="B4102" s="154" t="s">
        <v>253</v>
      </c>
      <c r="C4102" s="154" t="s">
        <v>254</v>
      </c>
      <c r="D4102" s="154" t="s">
        <v>255</v>
      </c>
      <c r="E4102" s="155">
        <v>42732.611111111109</v>
      </c>
      <c r="F4102" s="156">
        <v>28650</v>
      </c>
      <c r="G4102" s="155" t="s">
        <v>266</v>
      </c>
      <c r="H4102" s="155" t="s">
        <v>267</v>
      </c>
      <c r="I4102" s="157">
        <v>42755</v>
      </c>
      <c r="J4102" s="156">
        <v>25455.53</v>
      </c>
      <c r="K4102" s="167">
        <v>1</v>
      </c>
    </row>
    <row r="4103" spans="1:11" x14ac:dyDescent="0.25">
      <c r="A4103" s="153">
        <v>4099</v>
      </c>
      <c r="B4103" s="154" t="s">
        <v>685</v>
      </c>
      <c r="C4103" s="154" t="s">
        <v>260</v>
      </c>
      <c r="D4103" s="154" t="s">
        <v>255</v>
      </c>
      <c r="E4103" s="155">
        <v>42732.616666666669</v>
      </c>
      <c r="F4103" s="156">
        <v>14765</v>
      </c>
      <c r="G4103" s="155" t="s">
        <v>266</v>
      </c>
      <c r="H4103" s="155" t="s">
        <v>267</v>
      </c>
      <c r="I4103" s="157" t="s">
        <v>253</v>
      </c>
      <c r="J4103" s="156">
        <v>0</v>
      </c>
      <c r="K4103" s="167">
        <v>0</v>
      </c>
    </row>
    <row r="4104" spans="1:11" x14ac:dyDescent="0.25">
      <c r="A4104" s="153">
        <v>4100</v>
      </c>
      <c r="B4104" s="154" t="s">
        <v>686</v>
      </c>
      <c r="C4104" s="154" t="s">
        <v>276</v>
      </c>
      <c r="D4104" s="154" t="s">
        <v>255</v>
      </c>
      <c r="E4104" s="155">
        <v>42732.626388888886</v>
      </c>
      <c r="F4104" s="156">
        <v>17250</v>
      </c>
      <c r="G4104" s="155" t="s">
        <v>263</v>
      </c>
      <c r="H4104" s="155" t="s">
        <v>264</v>
      </c>
      <c r="I4104" s="157">
        <v>42748</v>
      </c>
      <c r="J4104" s="156">
        <v>15844.13</v>
      </c>
      <c r="K4104" s="167">
        <v>1.03</v>
      </c>
    </row>
    <row r="4105" spans="1:11" x14ac:dyDescent="0.25">
      <c r="A4105" s="153">
        <v>4101</v>
      </c>
      <c r="B4105" s="154" t="s">
        <v>630</v>
      </c>
      <c r="C4105" s="154" t="s">
        <v>260</v>
      </c>
      <c r="D4105" s="154" t="s">
        <v>255</v>
      </c>
      <c r="E4105" s="155">
        <v>42732.631249999999</v>
      </c>
      <c r="F4105" s="156">
        <v>45770</v>
      </c>
      <c r="G4105" s="155" t="s">
        <v>263</v>
      </c>
      <c r="H4105" s="155" t="s">
        <v>264</v>
      </c>
      <c r="I4105" s="157">
        <v>42748</v>
      </c>
      <c r="J4105" s="156">
        <v>42039.75</v>
      </c>
      <c r="K4105" s="167">
        <v>1.03</v>
      </c>
    </row>
    <row r="4106" spans="1:11" x14ac:dyDescent="0.25">
      <c r="A4106" s="153">
        <v>4102</v>
      </c>
      <c r="B4106" s="154" t="s">
        <v>687</v>
      </c>
      <c r="C4106" s="154" t="s">
        <v>294</v>
      </c>
      <c r="D4106" s="154" t="s">
        <v>255</v>
      </c>
      <c r="E4106" s="155">
        <v>42733.497916666667</v>
      </c>
      <c r="F4106" s="156">
        <v>12525</v>
      </c>
      <c r="G4106" s="155" t="s">
        <v>270</v>
      </c>
      <c r="H4106" s="155" t="s">
        <v>271</v>
      </c>
      <c r="I4106" s="157">
        <v>42755</v>
      </c>
      <c r="J4106" s="156">
        <v>11128.46</v>
      </c>
      <c r="K4106" s="167">
        <v>1</v>
      </c>
    </row>
    <row r="4107" spans="1:11" x14ac:dyDescent="0.25">
      <c r="A4107" s="153">
        <v>4103</v>
      </c>
      <c r="B4107" s="154" t="s">
        <v>688</v>
      </c>
      <c r="C4107" s="154" t="s">
        <v>260</v>
      </c>
      <c r="D4107" s="154" t="s">
        <v>354</v>
      </c>
      <c r="E4107" s="155">
        <v>42739.612638888888</v>
      </c>
      <c r="F4107" s="156">
        <v>13785</v>
      </c>
      <c r="G4107" s="155" t="s">
        <v>272</v>
      </c>
      <c r="H4107" s="155" t="s">
        <v>273</v>
      </c>
      <c r="I4107" s="157">
        <v>42752</v>
      </c>
      <c r="J4107" s="156">
        <v>12247.97</v>
      </c>
      <c r="K4107" s="167">
        <v>1</v>
      </c>
    </row>
    <row r="4108" spans="1:11" x14ac:dyDescent="0.25">
      <c r="A4108" s="153">
        <v>4104</v>
      </c>
      <c r="B4108" s="154" t="s">
        <v>253</v>
      </c>
      <c r="C4108" s="154" t="s">
        <v>254</v>
      </c>
      <c r="D4108" s="154" t="s">
        <v>255</v>
      </c>
      <c r="E4108" s="155" t="s">
        <v>253</v>
      </c>
      <c r="F4108" s="156" t="s">
        <v>253</v>
      </c>
      <c r="G4108" s="155" t="s">
        <v>253</v>
      </c>
      <c r="H4108" s="155" t="s">
        <v>253</v>
      </c>
      <c r="I4108" s="157" t="s">
        <v>253</v>
      </c>
      <c r="J4108" s="156" t="s">
        <v>253</v>
      </c>
      <c r="K4108" s="167" t="s">
        <v>253</v>
      </c>
    </row>
    <row r="4109" spans="1:11" x14ac:dyDescent="0.25">
      <c r="A4109" s="153">
        <v>4105</v>
      </c>
      <c r="B4109" s="154" t="s">
        <v>637</v>
      </c>
      <c r="C4109" s="154" t="s">
        <v>260</v>
      </c>
      <c r="D4109" s="154" t="s">
        <v>355</v>
      </c>
      <c r="E4109" s="155">
        <v>42740.443726851852</v>
      </c>
      <c r="F4109" s="156">
        <v>19350</v>
      </c>
      <c r="G4109" s="155" t="s">
        <v>256</v>
      </c>
      <c r="H4109" s="155" t="s">
        <v>257</v>
      </c>
      <c r="I4109" s="157">
        <v>42774</v>
      </c>
      <c r="J4109" s="156">
        <v>18159.97</v>
      </c>
      <c r="K4109" s="167">
        <v>1</v>
      </c>
    </row>
    <row r="4110" spans="1:11" x14ac:dyDescent="0.25">
      <c r="A4110" s="153">
        <v>4106</v>
      </c>
      <c r="B4110" s="154" t="s">
        <v>689</v>
      </c>
      <c r="C4110" s="154" t="s">
        <v>260</v>
      </c>
      <c r="D4110" s="154" t="s">
        <v>356</v>
      </c>
      <c r="E4110" s="155">
        <v>42740.476076388892</v>
      </c>
      <c r="F4110" s="156">
        <v>6375</v>
      </c>
      <c r="G4110" s="155" t="s">
        <v>274</v>
      </c>
      <c r="H4110" s="155" t="s">
        <v>275</v>
      </c>
      <c r="I4110" s="157">
        <v>42765</v>
      </c>
      <c r="J4110" s="156">
        <v>5982.93</v>
      </c>
      <c r="K4110" s="167">
        <v>1</v>
      </c>
    </row>
    <row r="4111" spans="1:11" x14ac:dyDescent="0.25">
      <c r="A4111" s="153">
        <v>4107</v>
      </c>
      <c r="B4111" s="154" t="s">
        <v>631</v>
      </c>
      <c r="C4111" s="154" t="s">
        <v>260</v>
      </c>
      <c r="D4111" s="154" t="s">
        <v>357</v>
      </c>
      <c r="E4111" s="155">
        <v>42740.480162037034</v>
      </c>
      <c r="F4111" s="156">
        <v>22950</v>
      </c>
      <c r="G4111" s="155" t="s">
        <v>272</v>
      </c>
      <c r="H4111" s="155" t="s">
        <v>273</v>
      </c>
      <c r="I4111" s="157">
        <v>42752</v>
      </c>
      <c r="J4111" s="156">
        <v>20391.080000000002</v>
      </c>
      <c r="K4111" s="167">
        <v>1</v>
      </c>
    </row>
    <row r="4112" spans="1:11" x14ac:dyDescent="0.25">
      <c r="A4112" s="153">
        <v>4108</v>
      </c>
      <c r="B4112" s="154" t="s">
        <v>690</v>
      </c>
      <c r="C4112" s="154" t="s">
        <v>260</v>
      </c>
      <c r="D4112" s="154" t="s">
        <v>358</v>
      </c>
      <c r="E4112" s="155">
        <v>42740.596805555557</v>
      </c>
      <c r="F4112" s="156">
        <v>17100</v>
      </c>
      <c r="G4112" s="155" t="s">
        <v>270</v>
      </c>
      <c r="H4112" s="155" t="s">
        <v>271</v>
      </c>
      <c r="I4112" s="157" t="s">
        <v>253</v>
      </c>
      <c r="J4112" s="156">
        <v>0</v>
      </c>
      <c r="K4112" s="167">
        <v>0</v>
      </c>
    </row>
    <row r="4113" spans="1:11" x14ac:dyDescent="0.25">
      <c r="A4113" s="153">
        <v>4109</v>
      </c>
      <c r="B4113" s="154" t="s">
        <v>639</v>
      </c>
      <c r="C4113" s="154" t="s">
        <v>260</v>
      </c>
      <c r="D4113" s="154" t="s">
        <v>359</v>
      </c>
      <c r="E4113" s="155">
        <v>42741.633379629631</v>
      </c>
      <c r="F4113" s="156">
        <v>12850</v>
      </c>
      <c r="G4113" s="155" t="s">
        <v>263</v>
      </c>
      <c r="H4113" s="155" t="s">
        <v>264</v>
      </c>
      <c r="I4113" s="157">
        <v>42746</v>
      </c>
      <c r="J4113" s="156">
        <v>11802.73</v>
      </c>
      <c r="K4113" s="167">
        <v>1.03</v>
      </c>
    </row>
    <row r="4114" spans="1:11" x14ac:dyDescent="0.25">
      <c r="A4114" s="153">
        <v>4110</v>
      </c>
      <c r="B4114" s="154" t="s">
        <v>4344</v>
      </c>
      <c r="C4114" s="154" t="s">
        <v>294</v>
      </c>
      <c r="D4114" s="154" t="s">
        <v>360</v>
      </c>
      <c r="E4114" s="155">
        <v>42741.637870370374</v>
      </c>
      <c r="F4114" s="156">
        <v>975</v>
      </c>
      <c r="G4114" s="155" t="s">
        <v>272</v>
      </c>
      <c r="H4114" s="155" t="s">
        <v>273</v>
      </c>
      <c r="I4114" s="157">
        <v>42752</v>
      </c>
      <c r="J4114" s="156">
        <v>866.29</v>
      </c>
      <c r="K4114" s="167">
        <v>1</v>
      </c>
    </row>
    <row r="4115" spans="1:11" x14ac:dyDescent="0.25">
      <c r="A4115" s="153">
        <v>4111</v>
      </c>
      <c r="B4115" s="154" t="s">
        <v>691</v>
      </c>
      <c r="C4115" s="154" t="s">
        <v>260</v>
      </c>
      <c r="D4115" s="154" t="s">
        <v>361</v>
      </c>
      <c r="E4115" s="155">
        <v>42751.586284722223</v>
      </c>
      <c r="F4115" s="156">
        <v>18270</v>
      </c>
      <c r="G4115" s="155" t="s">
        <v>272</v>
      </c>
      <c r="H4115" s="155" t="s">
        <v>273</v>
      </c>
      <c r="I4115" s="157">
        <v>42765</v>
      </c>
      <c r="J4115" s="156">
        <v>16232.9</v>
      </c>
      <c r="K4115" s="167">
        <v>1</v>
      </c>
    </row>
    <row r="4116" spans="1:11" x14ac:dyDescent="0.25">
      <c r="A4116" s="153">
        <v>4112</v>
      </c>
      <c r="B4116" s="154" t="s">
        <v>692</v>
      </c>
      <c r="C4116" s="154" t="s">
        <v>260</v>
      </c>
      <c r="D4116" s="154" t="s">
        <v>362</v>
      </c>
      <c r="E4116" s="155">
        <v>42751.596030092594</v>
      </c>
      <c r="F4116" s="156">
        <v>3675</v>
      </c>
      <c r="G4116" s="155" t="s">
        <v>272</v>
      </c>
      <c r="H4116" s="155" t="s">
        <v>273</v>
      </c>
      <c r="I4116" s="157">
        <v>42765</v>
      </c>
      <c r="J4116" s="156">
        <v>3265.24</v>
      </c>
      <c r="K4116" s="167">
        <v>1</v>
      </c>
    </row>
    <row r="4117" spans="1:11" x14ac:dyDescent="0.25">
      <c r="A4117" s="153">
        <v>4113</v>
      </c>
      <c r="B4117" s="154" t="s">
        <v>693</v>
      </c>
      <c r="C4117" s="154" t="s">
        <v>260</v>
      </c>
      <c r="D4117" s="154" t="s">
        <v>363</v>
      </c>
      <c r="E4117" s="155">
        <v>42751.605381944442</v>
      </c>
      <c r="F4117" s="156">
        <v>4125</v>
      </c>
      <c r="G4117" s="155" t="s">
        <v>272</v>
      </c>
      <c r="H4117" s="155" t="s">
        <v>273</v>
      </c>
      <c r="I4117" s="157">
        <v>42787</v>
      </c>
      <c r="J4117" s="156">
        <v>3665.06</v>
      </c>
      <c r="K4117" s="167">
        <v>1</v>
      </c>
    </row>
    <row r="4118" spans="1:11" x14ac:dyDescent="0.25">
      <c r="A4118" s="153">
        <v>4114</v>
      </c>
      <c r="B4118" s="154" t="s">
        <v>694</v>
      </c>
      <c r="C4118" s="154" t="s">
        <v>294</v>
      </c>
      <c r="D4118" s="154" t="s">
        <v>364</v>
      </c>
      <c r="E4118" s="155">
        <v>42751.616226851853</v>
      </c>
      <c r="F4118" s="156">
        <v>11925</v>
      </c>
      <c r="G4118" s="155" t="s">
        <v>272</v>
      </c>
      <c r="H4118" s="155" t="s">
        <v>273</v>
      </c>
      <c r="I4118" s="157">
        <v>42753</v>
      </c>
      <c r="J4118" s="156">
        <v>10595.36</v>
      </c>
      <c r="K4118" s="167">
        <v>1</v>
      </c>
    </row>
    <row r="4119" spans="1:11" x14ac:dyDescent="0.25">
      <c r="A4119" s="153">
        <v>4115</v>
      </c>
      <c r="B4119" s="154" t="s">
        <v>695</v>
      </c>
      <c r="C4119" s="154" t="s">
        <v>294</v>
      </c>
      <c r="D4119" s="154" t="s">
        <v>365</v>
      </c>
      <c r="E4119" s="155">
        <v>42752.614861111113</v>
      </c>
      <c r="F4119" s="156">
        <v>6900</v>
      </c>
      <c r="G4119" s="155" t="s">
        <v>270</v>
      </c>
      <c r="H4119" s="155" t="s">
        <v>271</v>
      </c>
      <c r="I4119" s="157">
        <v>42762</v>
      </c>
      <c r="J4119" s="156">
        <v>6130.65</v>
      </c>
      <c r="K4119" s="167">
        <v>1</v>
      </c>
    </row>
    <row r="4120" spans="1:11" x14ac:dyDescent="0.25">
      <c r="A4120" s="153">
        <v>4116</v>
      </c>
      <c r="B4120" s="154" t="s">
        <v>696</v>
      </c>
      <c r="C4120" s="154" t="s">
        <v>294</v>
      </c>
      <c r="D4120" s="154" t="s">
        <v>366</v>
      </c>
      <c r="E4120" s="155">
        <v>42752.62908564815</v>
      </c>
      <c r="F4120" s="156">
        <v>9865</v>
      </c>
      <c r="G4120" s="155" t="s">
        <v>270</v>
      </c>
      <c r="H4120" s="155" t="s">
        <v>271</v>
      </c>
      <c r="I4120" s="157">
        <v>42755</v>
      </c>
      <c r="J4120" s="156">
        <v>8765.0499999999993</v>
      </c>
      <c r="K4120" s="167">
        <v>1</v>
      </c>
    </row>
    <row r="4121" spans="1:11" x14ac:dyDescent="0.25">
      <c r="A4121" s="153">
        <v>4117</v>
      </c>
      <c r="B4121" s="154" t="s">
        <v>4345</v>
      </c>
      <c r="C4121" s="154" t="s">
        <v>260</v>
      </c>
      <c r="D4121" s="154" t="s">
        <v>367</v>
      </c>
      <c r="E4121" s="155">
        <v>42752.632361111115</v>
      </c>
      <c r="F4121" s="156">
        <v>2125</v>
      </c>
      <c r="G4121" s="155" t="s">
        <v>272</v>
      </c>
      <c r="H4121" s="155" t="s">
        <v>273</v>
      </c>
      <c r="I4121" s="157">
        <v>42753</v>
      </c>
      <c r="J4121" s="156">
        <v>1888.06</v>
      </c>
      <c r="K4121" s="167">
        <v>1</v>
      </c>
    </row>
    <row r="4122" spans="1:11" x14ac:dyDescent="0.25">
      <c r="A4122" s="153">
        <v>4118</v>
      </c>
      <c r="B4122" s="154" t="s">
        <v>697</v>
      </c>
      <c r="C4122" s="154" t="s">
        <v>260</v>
      </c>
      <c r="D4122" s="154" t="s">
        <v>368</v>
      </c>
      <c r="E4122" s="155">
        <v>42752.636354166665</v>
      </c>
      <c r="F4122" s="156">
        <v>9595.83</v>
      </c>
      <c r="G4122" s="155" t="s">
        <v>265</v>
      </c>
      <c r="H4122" s="155" t="s">
        <v>353</v>
      </c>
      <c r="I4122" s="157">
        <v>42769</v>
      </c>
      <c r="J4122" s="156">
        <v>8525.99</v>
      </c>
      <c r="K4122" s="167">
        <v>1</v>
      </c>
    </row>
    <row r="4123" spans="1:11" x14ac:dyDescent="0.25">
      <c r="A4123" s="153">
        <v>4119</v>
      </c>
      <c r="B4123" s="154" t="s">
        <v>698</v>
      </c>
      <c r="C4123" s="154" t="s">
        <v>294</v>
      </c>
      <c r="D4123" s="154" t="s">
        <v>369</v>
      </c>
      <c r="E4123" s="155">
        <v>42753.648125</v>
      </c>
      <c r="F4123" s="156">
        <v>4547.5</v>
      </c>
      <c r="G4123" s="155" t="s">
        <v>272</v>
      </c>
      <c r="H4123" s="155" t="s">
        <v>273</v>
      </c>
      <c r="I4123" s="157">
        <v>42787</v>
      </c>
      <c r="J4123" s="156">
        <v>4040.45</v>
      </c>
      <c r="K4123" s="167">
        <v>1</v>
      </c>
    </row>
    <row r="4124" spans="1:11" x14ac:dyDescent="0.25">
      <c r="A4124" s="153">
        <v>4120</v>
      </c>
      <c r="B4124" s="154" t="s">
        <v>699</v>
      </c>
      <c r="C4124" s="154" t="s">
        <v>260</v>
      </c>
      <c r="D4124" s="154" t="s">
        <v>370</v>
      </c>
      <c r="E4124" s="155">
        <v>42753.653240740743</v>
      </c>
      <c r="F4124" s="156">
        <v>11233.33</v>
      </c>
      <c r="G4124" s="155" t="s">
        <v>263</v>
      </c>
      <c r="H4124" s="155" t="s">
        <v>264</v>
      </c>
      <c r="I4124" s="157">
        <v>42766</v>
      </c>
      <c r="J4124" s="156">
        <v>10317.81</v>
      </c>
      <c r="K4124" s="167">
        <v>1.03</v>
      </c>
    </row>
    <row r="4125" spans="1:11" x14ac:dyDescent="0.25">
      <c r="A4125" s="153">
        <v>4121</v>
      </c>
      <c r="B4125" s="154" t="s">
        <v>700</v>
      </c>
      <c r="C4125" s="154" t="s">
        <v>294</v>
      </c>
      <c r="D4125" s="154" t="s">
        <v>371</v>
      </c>
      <c r="E4125" s="155">
        <v>42754.579768518517</v>
      </c>
      <c r="F4125" s="156">
        <v>19485</v>
      </c>
      <c r="G4125" s="155" t="s">
        <v>277</v>
      </c>
      <c r="H4125" s="155" t="s">
        <v>278</v>
      </c>
      <c r="I4125" s="157">
        <v>42774</v>
      </c>
      <c r="J4125" s="156">
        <v>17312.419999999998</v>
      </c>
      <c r="K4125" s="167">
        <v>1</v>
      </c>
    </row>
    <row r="4126" spans="1:11" x14ac:dyDescent="0.25">
      <c r="A4126" s="153">
        <v>4122</v>
      </c>
      <c r="B4126" s="154" t="s">
        <v>701</v>
      </c>
      <c r="C4126" s="154" t="s">
        <v>260</v>
      </c>
      <c r="D4126" s="154" t="s">
        <v>372</v>
      </c>
      <c r="E4126" s="155">
        <v>42754.58971064815</v>
      </c>
      <c r="F4126" s="156">
        <v>16641.669999999998</v>
      </c>
      <c r="G4126" s="155" t="s">
        <v>263</v>
      </c>
      <c r="H4126" s="155" t="s">
        <v>264</v>
      </c>
      <c r="I4126" s="157">
        <v>42766</v>
      </c>
      <c r="J4126" s="156">
        <v>15285.37</v>
      </c>
      <c r="K4126" s="167">
        <v>1.03</v>
      </c>
    </row>
    <row r="4127" spans="1:11" x14ac:dyDescent="0.25">
      <c r="A4127" s="153">
        <v>4123</v>
      </c>
      <c r="B4127" s="154" t="s">
        <v>702</v>
      </c>
      <c r="C4127" s="154" t="s">
        <v>294</v>
      </c>
      <c r="D4127" s="154" t="s">
        <v>373</v>
      </c>
      <c r="E4127" s="155">
        <v>42755.655185185184</v>
      </c>
      <c r="F4127" s="156">
        <v>5380</v>
      </c>
      <c r="G4127" s="155" t="s">
        <v>270</v>
      </c>
      <c r="H4127" s="155" t="s">
        <v>271</v>
      </c>
      <c r="I4127" s="157">
        <v>42762</v>
      </c>
      <c r="J4127" s="156">
        <v>4780.13</v>
      </c>
      <c r="K4127" s="167">
        <v>1</v>
      </c>
    </row>
    <row r="4128" spans="1:11" x14ac:dyDescent="0.25">
      <c r="A4128" s="153">
        <v>4124</v>
      </c>
      <c r="B4128" s="154" t="s">
        <v>703</v>
      </c>
      <c r="C4128" s="154" t="s">
        <v>294</v>
      </c>
      <c r="D4128" s="154" t="s">
        <v>374</v>
      </c>
      <c r="E4128" s="155">
        <v>42761.42287037037</v>
      </c>
      <c r="F4128" s="156">
        <v>3990</v>
      </c>
      <c r="G4128" s="155" t="s">
        <v>270</v>
      </c>
      <c r="H4128" s="155" t="s">
        <v>271</v>
      </c>
      <c r="I4128" s="157">
        <v>42769</v>
      </c>
      <c r="J4128" s="156">
        <v>3545.11</v>
      </c>
      <c r="K4128" s="167">
        <v>1</v>
      </c>
    </row>
    <row r="4129" spans="1:11" x14ac:dyDescent="0.25">
      <c r="A4129" s="153">
        <v>4125</v>
      </c>
      <c r="B4129" s="154" t="s">
        <v>704</v>
      </c>
      <c r="C4129" s="154" t="s">
        <v>294</v>
      </c>
      <c r="D4129" s="154" t="s">
        <v>375</v>
      </c>
      <c r="E4129" s="155">
        <v>42761.426562499997</v>
      </c>
      <c r="F4129" s="156">
        <v>8038.12</v>
      </c>
      <c r="G4129" s="155" t="s">
        <v>272</v>
      </c>
      <c r="H4129" s="155" t="s">
        <v>273</v>
      </c>
      <c r="I4129" s="157">
        <v>42765</v>
      </c>
      <c r="J4129" s="156">
        <v>7141.87</v>
      </c>
      <c r="K4129" s="167">
        <v>1</v>
      </c>
    </row>
    <row r="4130" spans="1:11" x14ac:dyDescent="0.25">
      <c r="A4130" s="153">
        <v>4126</v>
      </c>
      <c r="B4130" s="154" t="s">
        <v>705</v>
      </c>
      <c r="C4130" s="154" t="s">
        <v>260</v>
      </c>
      <c r="D4130" s="154" t="s">
        <v>255</v>
      </c>
      <c r="E4130" s="155">
        <v>42766.737766203703</v>
      </c>
      <c r="F4130" s="156">
        <v>10090</v>
      </c>
      <c r="G4130" s="155" t="s">
        <v>272</v>
      </c>
      <c r="H4130" s="155" t="s">
        <v>273</v>
      </c>
      <c r="I4130" s="157">
        <v>42768</v>
      </c>
      <c r="J4130" s="156">
        <v>9684.65</v>
      </c>
      <c r="K4130" s="167">
        <v>1.08</v>
      </c>
    </row>
    <row r="4131" spans="1:11" x14ac:dyDescent="0.25">
      <c r="A4131" s="153">
        <v>4127</v>
      </c>
      <c r="B4131" s="154" t="s">
        <v>4346</v>
      </c>
      <c r="C4131" s="154" t="s">
        <v>260</v>
      </c>
      <c r="D4131" s="154" t="s">
        <v>376</v>
      </c>
      <c r="E4131" s="155">
        <v>42766.743541666663</v>
      </c>
      <c r="F4131" s="156">
        <v>11615</v>
      </c>
      <c r="G4131" s="155" t="s">
        <v>261</v>
      </c>
      <c r="H4131" s="155" t="s">
        <v>262</v>
      </c>
      <c r="I4131" s="157">
        <v>42774</v>
      </c>
      <c r="J4131" s="156">
        <v>10319.92</v>
      </c>
      <c r="K4131" s="167">
        <v>1</v>
      </c>
    </row>
    <row r="4132" spans="1:11" x14ac:dyDescent="0.25">
      <c r="A4132" s="153">
        <v>4128</v>
      </c>
      <c r="B4132" s="154" t="s">
        <v>706</v>
      </c>
      <c r="C4132" s="154" t="s">
        <v>260</v>
      </c>
      <c r="D4132" s="154" t="s">
        <v>377</v>
      </c>
      <c r="E4132" s="155">
        <v>42766.750578703701</v>
      </c>
      <c r="F4132" s="156">
        <v>11835</v>
      </c>
      <c r="G4132" s="155" t="s">
        <v>272</v>
      </c>
      <c r="H4132" s="155" t="s">
        <v>273</v>
      </c>
      <c r="I4132" s="157">
        <v>42787</v>
      </c>
      <c r="J4132" s="156">
        <v>10515.4</v>
      </c>
      <c r="K4132" s="167">
        <v>1</v>
      </c>
    </row>
    <row r="4133" spans="1:11" x14ac:dyDescent="0.25">
      <c r="A4133" s="153">
        <v>4129</v>
      </c>
      <c r="B4133" s="154" t="s">
        <v>4347</v>
      </c>
      <c r="C4133" s="154" t="s">
        <v>260</v>
      </c>
      <c r="D4133" s="154" t="s">
        <v>378</v>
      </c>
      <c r="E4133" s="155">
        <v>42766.754351851851</v>
      </c>
      <c r="F4133" s="156">
        <v>9065</v>
      </c>
      <c r="G4133" s="155" t="s">
        <v>272</v>
      </c>
      <c r="H4133" s="155" t="s">
        <v>273</v>
      </c>
      <c r="I4133" s="157">
        <v>42790</v>
      </c>
      <c r="J4133" s="156">
        <v>8054.25</v>
      </c>
      <c r="K4133" s="167">
        <v>1</v>
      </c>
    </row>
    <row r="4134" spans="1:11" x14ac:dyDescent="0.25">
      <c r="A4134" s="153">
        <v>4130</v>
      </c>
      <c r="B4134" s="154" t="s">
        <v>4348</v>
      </c>
      <c r="C4134" s="154" t="s">
        <v>294</v>
      </c>
      <c r="D4134" s="154" t="s">
        <v>378</v>
      </c>
      <c r="E4134" s="155">
        <v>42766.75712962963</v>
      </c>
      <c r="F4134" s="156">
        <v>4760</v>
      </c>
      <c r="G4134" s="155" t="s">
        <v>272</v>
      </c>
      <c r="H4134" s="155" t="s">
        <v>273</v>
      </c>
      <c r="I4134" s="157">
        <v>42790</v>
      </c>
      <c r="J4134" s="156">
        <v>4229.26</v>
      </c>
      <c r="K4134" s="167">
        <v>1</v>
      </c>
    </row>
    <row r="4135" spans="1:11" x14ac:dyDescent="0.25">
      <c r="A4135" s="153">
        <v>4131</v>
      </c>
      <c r="B4135" s="154" t="s">
        <v>707</v>
      </c>
      <c r="C4135" s="154" t="s">
        <v>260</v>
      </c>
      <c r="D4135" s="154" t="s">
        <v>255</v>
      </c>
      <c r="E4135" s="155">
        <v>42766.761331018519</v>
      </c>
      <c r="F4135" s="156">
        <v>9015</v>
      </c>
      <c r="G4135" s="155" t="s">
        <v>270</v>
      </c>
      <c r="H4135" s="155" t="s">
        <v>271</v>
      </c>
      <c r="I4135" s="157">
        <v>42775</v>
      </c>
      <c r="J4135" s="156">
        <v>8009.82</v>
      </c>
      <c r="K4135" s="167">
        <v>1</v>
      </c>
    </row>
    <row r="4136" spans="1:11" x14ac:dyDescent="0.25">
      <c r="A4136" s="153">
        <v>4132</v>
      </c>
      <c r="B4136" s="154" t="s">
        <v>498</v>
      </c>
      <c r="C4136" s="154" t="s">
        <v>260</v>
      </c>
      <c r="D4136" s="154" t="s">
        <v>379</v>
      </c>
      <c r="E4136" s="155">
        <v>42769.594039351854</v>
      </c>
      <c r="F4136" s="156">
        <v>33035</v>
      </c>
      <c r="G4136" s="155" t="s">
        <v>272</v>
      </c>
      <c r="H4136" s="155" t="s">
        <v>273</v>
      </c>
      <c r="I4136" s="157">
        <v>42773</v>
      </c>
      <c r="J4136" s="156">
        <v>29351.61</v>
      </c>
      <c r="K4136" s="167">
        <v>1</v>
      </c>
    </row>
    <row r="4137" spans="1:11" x14ac:dyDescent="0.25">
      <c r="A4137" s="153">
        <v>4133</v>
      </c>
      <c r="B4137" s="154" t="s">
        <v>499</v>
      </c>
      <c r="C4137" s="154" t="s">
        <v>260</v>
      </c>
      <c r="D4137" s="154" t="s">
        <v>380</v>
      </c>
      <c r="E4137" s="155">
        <v>42775.404120370367</v>
      </c>
      <c r="F4137" s="156">
        <v>7200</v>
      </c>
      <c r="G4137" s="155" t="s">
        <v>272</v>
      </c>
      <c r="H4137" s="155" t="s">
        <v>273</v>
      </c>
      <c r="I4137" s="157">
        <v>42788</v>
      </c>
      <c r="J4137" s="156">
        <v>6397.2</v>
      </c>
      <c r="K4137" s="167">
        <v>1</v>
      </c>
    </row>
    <row r="4138" spans="1:11" x14ac:dyDescent="0.25">
      <c r="A4138" s="153">
        <v>4134</v>
      </c>
      <c r="B4138" s="154" t="s">
        <v>500</v>
      </c>
      <c r="C4138" s="154" t="s">
        <v>260</v>
      </c>
      <c r="D4138" s="154" t="s">
        <v>381</v>
      </c>
      <c r="E4138" s="155">
        <v>42775.426585648151</v>
      </c>
      <c r="F4138" s="156">
        <v>7495</v>
      </c>
      <c r="G4138" s="155" t="s">
        <v>272</v>
      </c>
      <c r="H4138" s="155" t="s">
        <v>273</v>
      </c>
      <c r="I4138" s="157">
        <v>42788</v>
      </c>
      <c r="J4138" s="156">
        <v>6659.31</v>
      </c>
      <c r="K4138" s="167">
        <v>1</v>
      </c>
    </row>
    <row r="4139" spans="1:11" x14ac:dyDescent="0.25">
      <c r="A4139" s="153">
        <v>4135</v>
      </c>
      <c r="B4139" s="154" t="s">
        <v>501</v>
      </c>
      <c r="C4139" s="154" t="s">
        <v>294</v>
      </c>
      <c r="D4139" s="154" t="s">
        <v>382</v>
      </c>
      <c r="E4139" s="155">
        <v>42775.430879629632</v>
      </c>
      <c r="F4139" s="156">
        <v>1240.99</v>
      </c>
      <c r="G4139" s="155" t="s">
        <v>272</v>
      </c>
      <c r="H4139" s="155" t="s">
        <v>273</v>
      </c>
      <c r="I4139" s="157">
        <v>42788</v>
      </c>
      <c r="J4139" s="156">
        <v>1102.6199999999999</v>
      </c>
      <c r="K4139" s="167">
        <v>1</v>
      </c>
    </row>
    <row r="4140" spans="1:11" x14ac:dyDescent="0.25">
      <c r="A4140" s="153">
        <v>4136</v>
      </c>
      <c r="B4140" s="154" t="s">
        <v>502</v>
      </c>
      <c r="C4140" s="154" t="s">
        <v>260</v>
      </c>
      <c r="D4140" s="154" t="s">
        <v>383</v>
      </c>
      <c r="E4140" s="155">
        <v>42775.434745370374</v>
      </c>
      <c r="F4140" s="156">
        <v>11045.82</v>
      </c>
      <c r="G4140" s="155" t="s">
        <v>266</v>
      </c>
      <c r="H4140" s="155" t="s">
        <v>267</v>
      </c>
      <c r="I4140" s="157" t="s">
        <v>253</v>
      </c>
      <c r="J4140" s="156">
        <v>0</v>
      </c>
      <c r="K4140" s="167">
        <v>0</v>
      </c>
    </row>
    <row r="4141" spans="1:11" x14ac:dyDescent="0.25">
      <c r="A4141" s="153">
        <v>4137</v>
      </c>
      <c r="B4141" s="154" t="s">
        <v>503</v>
      </c>
      <c r="C4141" s="154" t="s">
        <v>260</v>
      </c>
      <c r="D4141" s="154" t="s">
        <v>384</v>
      </c>
      <c r="E4141" s="155">
        <v>42775.442858796298</v>
      </c>
      <c r="F4141" s="156">
        <v>8625</v>
      </c>
      <c r="G4141" s="155" t="s">
        <v>272</v>
      </c>
      <c r="H4141" s="155" t="s">
        <v>273</v>
      </c>
      <c r="I4141" s="157">
        <v>42788</v>
      </c>
      <c r="J4141" s="156">
        <v>7663.31</v>
      </c>
      <c r="K4141" s="167">
        <v>1</v>
      </c>
    </row>
    <row r="4142" spans="1:11" x14ac:dyDescent="0.25">
      <c r="A4142" s="153">
        <v>4138</v>
      </c>
      <c r="B4142" s="154" t="s">
        <v>504</v>
      </c>
      <c r="C4142" s="154" t="s">
        <v>260</v>
      </c>
      <c r="D4142" s="154" t="s">
        <v>385</v>
      </c>
      <c r="E4142" s="155">
        <v>42775.445960648147</v>
      </c>
      <c r="F4142" s="156">
        <v>11815</v>
      </c>
      <c r="G4142" s="155" t="s">
        <v>272</v>
      </c>
      <c r="H4142" s="155" t="s">
        <v>273</v>
      </c>
      <c r="I4142" s="157">
        <v>42779</v>
      </c>
      <c r="J4142" s="156">
        <v>10497.63</v>
      </c>
      <c r="K4142" s="167">
        <v>1</v>
      </c>
    </row>
    <row r="4143" spans="1:11" x14ac:dyDescent="0.25">
      <c r="A4143" s="153">
        <v>4139</v>
      </c>
      <c r="B4143" s="154" t="s">
        <v>505</v>
      </c>
      <c r="C4143" s="154" t="s">
        <v>260</v>
      </c>
      <c r="D4143" s="154" t="s">
        <v>386</v>
      </c>
      <c r="E4143" s="155">
        <v>42775.449652777781</v>
      </c>
      <c r="F4143" s="156">
        <v>13055</v>
      </c>
      <c r="G4143" s="155" t="s">
        <v>387</v>
      </c>
      <c r="H4143" s="155" t="s">
        <v>40</v>
      </c>
      <c r="I4143" s="157" t="s">
        <v>253</v>
      </c>
      <c r="J4143" s="156">
        <v>0</v>
      </c>
      <c r="K4143" s="167">
        <v>0</v>
      </c>
    </row>
    <row r="4144" spans="1:11" x14ac:dyDescent="0.25">
      <c r="A4144" s="153">
        <v>4140</v>
      </c>
      <c r="B4144" s="154" t="s">
        <v>4349</v>
      </c>
      <c r="C4144" s="154" t="s">
        <v>260</v>
      </c>
      <c r="D4144" s="154" t="s">
        <v>255</v>
      </c>
      <c r="E4144" s="155">
        <v>42776.603807870371</v>
      </c>
      <c r="F4144" s="156">
        <v>2940</v>
      </c>
      <c r="G4144" s="155" t="s">
        <v>261</v>
      </c>
      <c r="H4144" s="155" t="s">
        <v>262</v>
      </c>
      <c r="I4144" s="157" t="s">
        <v>253</v>
      </c>
      <c r="J4144" s="156">
        <v>0</v>
      </c>
      <c r="K4144" s="167">
        <v>0</v>
      </c>
    </row>
    <row r="4145" spans="1:11" x14ac:dyDescent="0.25">
      <c r="A4145" s="153">
        <v>4141</v>
      </c>
      <c r="B4145" s="154" t="s">
        <v>506</v>
      </c>
      <c r="C4145" s="154" t="s">
        <v>294</v>
      </c>
      <c r="D4145" s="154" t="s">
        <v>388</v>
      </c>
      <c r="E4145" s="155">
        <v>42780.453935185185</v>
      </c>
      <c r="F4145" s="156">
        <v>7842.68</v>
      </c>
      <c r="G4145" s="155" t="s">
        <v>272</v>
      </c>
      <c r="H4145" s="155" t="s">
        <v>273</v>
      </c>
      <c r="I4145" s="157">
        <v>42788</v>
      </c>
      <c r="J4145" s="156">
        <v>6968.22</v>
      </c>
      <c r="K4145" s="167">
        <v>1</v>
      </c>
    </row>
    <row r="4146" spans="1:11" x14ac:dyDescent="0.25">
      <c r="A4146" s="153">
        <v>4142</v>
      </c>
      <c r="B4146" s="154" t="s">
        <v>507</v>
      </c>
      <c r="C4146" s="154" t="s">
        <v>276</v>
      </c>
      <c r="D4146" s="154" t="s">
        <v>389</v>
      </c>
      <c r="E4146" s="155">
        <v>42780.459976851853</v>
      </c>
      <c r="F4146" s="156">
        <v>2040</v>
      </c>
      <c r="G4146" s="155" t="s">
        <v>272</v>
      </c>
      <c r="H4146" s="155" t="s">
        <v>273</v>
      </c>
      <c r="I4146" s="157">
        <v>42788</v>
      </c>
      <c r="J4146" s="156">
        <v>1812.56</v>
      </c>
      <c r="K4146" s="167">
        <v>1</v>
      </c>
    </row>
    <row r="4147" spans="1:11" x14ac:dyDescent="0.25">
      <c r="A4147" s="153">
        <v>4143</v>
      </c>
      <c r="B4147" s="154" t="s">
        <v>497</v>
      </c>
      <c r="C4147" s="154" t="s">
        <v>260</v>
      </c>
      <c r="D4147" s="154" t="s">
        <v>390</v>
      </c>
      <c r="E4147" s="155">
        <v>42780.482662037037</v>
      </c>
      <c r="F4147" s="156">
        <v>18604.150000000001</v>
      </c>
      <c r="G4147" s="155" t="s">
        <v>263</v>
      </c>
      <c r="H4147" s="155" t="s">
        <v>264</v>
      </c>
      <c r="I4147" s="157">
        <v>42788</v>
      </c>
      <c r="J4147" s="156">
        <v>17087.91</v>
      </c>
      <c r="K4147" s="167">
        <v>1.03</v>
      </c>
    </row>
    <row r="4148" spans="1:11" x14ac:dyDescent="0.25">
      <c r="A4148" s="153">
        <v>4144</v>
      </c>
      <c r="B4148" s="154" t="s">
        <v>508</v>
      </c>
      <c r="C4148" s="154" t="s">
        <v>260</v>
      </c>
      <c r="D4148" s="154" t="s">
        <v>391</v>
      </c>
      <c r="E4148" s="155">
        <v>42780.486944444441</v>
      </c>
      <c r="F4148" s="156">
        <v>5925</v>
      </c>
      <c r="G4148" s="155" t="s">
        <v>387</v>
      </c>
      <c r="H4148" s="155" t="s">
        <v>40</v>
      </c>
      <c r="I4148" s="157" t="s">
        <v>253</v>
      </c>
      <c r="J4148" s="156">
        <v>0</v>
      </c>
      <c r="K4148" s="167">
        <v>0</v>
      </c>
    </row>
    <row r="4149" spans="1:11" x14ac:dyDescent="0.25">
      <c r="A4149" s="153">
        <v>4145</v>
      </c>
      <c r="B4149" s="154" t="s">
        <v>509</v>
      </c>
      <c r="C4149" s="154" t="s">
        <v>260</v>
      </c>
      <c r="D4149" s="154" t="s">
        <v>510</v>
      </c>
      <c r="E4149" s="155">
        <v>42781.46607638889</v>
      </c>
      <c r="F4149" s="156">
        <v>19010</v>
      </c>
      <c r="G4149" s="155" t="s">
        <v>263</v>
      </c>
      <c r="H4149" s="155" t="s">
        <v>264</v>
      </c>
      <c r="I4149" s="157">
        <v>42790</v>
      </c>
      <c r="J4149" s="156">
        <v>17460.689999999999</v>
      </c>
      <c r="K4149" s="167">
        <v>1.03</v>
      </c>
    </row>
    <row r="4150" spans="1:11" x14ac:dyDescent="0.25">
      <c r="A4150" s="153">
        <v>4146</v>
      </c>
      <c r="B4150" s="154" t="s">
        <v>511</v>
      </c>
      <c r="C4150" s="154" t="s">
        <v>294</v>
      </c>
      <c r="D4150" s="154" t="s">
        <v>512</v>
      </c>
      <c r="E4150" s="155">
        <v>42781.469837962963</v>
      </c>
      <c r="F4150" s="156">
        <v>8010</v>
      </c>
      <c r="G4150" s="155" t="s">
        <v>266</v>
      </c>
      <c r="H4150" s="155" t="s">
        <v>267</v>
      </c>
      <c r="I4150" s="157" t="s">
        <v>253</v>
      </c>
      <c r="J4150" s="156">
        <v>0</v>
      </c>
      <c r="K4150" s="167">
        <v>0</v>
      </c>
    </row>
    <row r="4151" spans="1:11" x14ac:dyDescent="0.25">
      <c r="A4151" s="153">
        <v>4147</v>
      </c>
      <c r="B4151" s="154" t="s">
        <v>513</v>
      </c>
      <c r="C4151" s="154" t="s">
        <v>260</v>
      </c>
      <c r="D4151" s="154" t="s">
        <v>512</v>
      </c>
      <c r="E4151" s="155">
        <v>42781.472210648149</v>
      </c>
      <c r="F4151" s="156">
        <v>13445</v>
      </c>
      <c r="G4151" s="155" t="s">
        <v>266</v>
      </c>
      <c r="H4151" s="155" t="s">
        <v>267</v>
      </c>
      <c r="I4151" s="157" t="s">
        <v>253</v>
      </c>
      <c r="J4151" s="156">
        <v>0</v>
      </c>
      <c r="K4151" s="167">
        <v>0</v>
      </c>
    </row>
    <row r="4152" spans="1:11" x14ac:dyDescent="0.25">
      <c r="A4152" s="153">
        <v>4148</v>
      </c>
      <c r="B4152" s="154" t="s">
        <v>514</v>
      </c>
      <c r="C4152" s="154" t="s">
        <v>260</v>
      </c>
      <c r="D4152" s="154" t="s">
        <v>515</v>
      </c>
      <c r="E4152" s="155">
        <v>42781.475752314815</v>
      </c>
      <c r="F4152" s="156">
        <v>2220.83</v>
      </c>
      <c r="G4152" s="155" t="s">
        <v>263</v>
      </c>
      <c r="H4152" s="155" t="s">
        <v>264</v>
      </c>
      <c r="I4152" s="157">
        <v>42786</v>
      </c>
      <c r="J4152" s="156">
        <v>2039.83</v>
      </c>
      <c r="K4152" s="167">
        <v>1.03</v>
      </c>
    </row>
    <row r="4153" spans="1:11" x14ac:dyDescent="0.25">
      <c r="A4153" s="153">
        <v>4149</v>
      </c>
      <c r="B4153" s="154" t="s">
        <v>516</v>
      </c>
      <c r="C4153" s="154" t="s">
        <v>294</v>
      </c>
      <c r="D4153" s="154" t="s">
        <v>517</v>
      </c>
      <c r="E4153" s="155">
        <v>42781.478449074071</v>
      </c>
      <c r="F4153" s="156">
        <v>6560</v>
      </c>
      <c r="G4153" s="155" t="s">
        <v>272</v>
      </c>
      <c r="H4153" s="155" t="s">
        <v>273</v>
      </c>
      <c r="I4153" s="157">
        <v>42790</v>
      </c>
      <c r="J4153" s="156">
        <v>5828.56</v>
      </c>
      <c r="K4153" s="167">
        <v>1</v>
      </c>
    </row>
    <row r="4154" spans="1:11" x14ac:dyDescent="0.25">
      <c r="A4154" s="153">
        <v>4150</v>
      </c>
      <c r="B4154" s="154" t="s">
        <v>518</v>
      </c>
      <c r="C4154" s="154" t="s">
        <v>260</v>
      </c>
      <c r="D4154" s="154" t="s">
        <v>519</v>
      </c>
      <c r="E4154" s="155">
        <v>42783.486886574072</v>
      </c>
      <c r="F4154" s="156">
        <v>21045</v>
      </c>
      <c r="G4154" s="155" t="s">
        <v>290</v>
      </c>
      <c r="H4154" s="155" t="s">
        <v>291</v>
      </c>
      <c r="I4154" s="157" t="s">
        <v>253</v>
      </c>
      <c r="J4154" s="156">
        <v>0</v>
      </c>
      <c r="K4154" s="167">
        <v>0</v>
      </c>
    </row>
    <row r="4155" spans="1:11" x14ac:dyDescent="0.25">
      <c r="A4155" s="153">
        <v>4151</v>
      </c>
      <c r="B4155" s="154" t="s">
        <v>520</v>
      </c>
      <c r="C4155" s="154" t="s">
        <v>260</v>
      </c>
      <c r="D4155" s="154" t="s">
        <v>521</v>
      </c>
      <c r="E4155" s="155">
        <v>42786.445023148146</v>
      </c>
      <c r="F4155" s="156">
        <v>4500</v>
      </c>
      <c r="G4155" s="155" t="s">
        <v>522</v>
      </c>
      <c r="H4155" s="155" t="s">
        <v>523</v>
      </c>
      <c r="I4155" s="157">
        <v>42773</v>
      </c>
      <c r="J4155" s="156">
        <v>3998.25</v>
      </c>
      <c r="K4155" s="167">
        <v>1</v>
      </c>
    </row>
    <row r="4156" spans="1:11" x14ac:dyDescent="0.25">
      <c r="A4156" s="153">
        <v>4152</v>
      </c>
      <c r="B4156" s="154" t="s">
        <v>524</v>
      </c>
      <c r="C4156" s="154" t="s">
        <v>260</v>
      </c>
      <c r="D4156" s="154" t="s">
        <v>517</v>
      </c>
      <c r="E4156" s="155">
        <v>42787.377013888887</v>
      </c>
      <c r="F4156" s="156">
        <v>9865</v>
      </c>
      <c r="G4156" s="155" t="s">
        <v>272</v>
      </c>
      <c r="H4156" s="155" t="s">
        <v>273</v>
      </c>
      <c r="I4156" s="157">
        <v>42790</v>
      </c>
      <c r="J4156" s="156">
        <v>8765.0499999999993</v>
      </c>
      <c r="K4156" s="167">
        <v>1</v>
      </c>
    </row>
    <row r="4157" spans="1:11" x14ac:dyDescent="0.25">
      <c r="A4157" s="153">
        <v>4153</v>
      </c>
      <c r="B4157" s="154" t="s">
        <v>525</v>
      </c>
      <c r="C4157" s="154" t="s">
        <v>294</v>
      </c>
      <c r="D4157" s="154" t="s">
        <v>526</v>
      </c>
      <c r="E4157" s="155">
        <v>42787.415127314816</v>
      </c>
      <c r="F4157" s="156">
        <v>9887.5</v>
      </c>
      <c r="G4157" s="155" t="s">
        <v>266</v>
      </c>
      <c r="H4157" s="155" t="s">
        <v>267</v>
      </c>
      <c r="I4157" s="157" t="s">
        <v>253</v>
      </c>
      <c r="J4157" s="156">
        <v>0</v>
      </c>
      <c r="K4157" s="167">
        <v>0</v>
      </c>
    </row>
    <row r="4158" spans="1:11" x14ac:dyDescent="0.25">
      <c r="A4158" s="153">
        <v>4154</v>
      </c>
      <c r="B4158" s="154" t="s">
        <v>527</v>
      </c>
      <c r="C4158" s="154" t="s">
        <v>260</v>
      </c>
      <c r="D4158" s="154" t="s">
        <v>528</v>
      </c>
      <c r="E4158" s="155">
        <v>42787.42224537037</v>
      </c>
      <c r="F4158" s="156">
        <v>8390</v>
      </c>
      <c r="G4158" s="155" t="s">
        <v>272</v>
      </c>
      <c r="H4158" s="155" t="s">
        <v>273</v>
      </c>
      <c r="I4158" s="157">
        <v>42790</v>
      </c>
      <c r="J4158" s="156">
        <v>7454.52</v>
      </c>
      <c r="K4158" s="167">
        <v>1</v>
      </c>
    </row>
    <row r="4159" spans="1:11" x14ac:dyDescent="0.25">
      <c r="A4159" s="153">
        <v>4155</v>
      </c>
      <c r="B4159" s="154" t="s">
        <v>529</v>
      </c>
      <c r="C4159" s="154" t="s">
        <v>276</v>
      </c>
      <c r="D4159" s="154" t="s">
        <v>530</v>
      </c>
      <c r="E4159" s="155">
        <v>42787.425497685188</v>
      </c>
      <c r="F4159" s="156">
        <v>1076</v>
      </c>
      <c r="G4159" s="155" t="s">
        <v>272</v>
      </c>
      <c r="H4159" s="155" t="s">
        <v>273</v>
      </c>
      <c r="I4159" s="157">
        <v>42790</v>
      </c>
      <c r="J4159" s="156">
        <v>956.03</v>
      </c>
      <c r="K4159" s="167">
        <v>1</v>
      </c>
    </row>
    <row r="4160" spans="1:11" x14ac:dyDescent="0.25">
      <c r="A4160" s="153">
        <v>4156</v>
      </c>
      <c r="B4160" s="154" t="s">
        <v>531</v>
      </c>
      <c r="C4160" s="154" t="s">
        <v>260</v>
      </c>
      <c r="D4160" s="154" t="s">
        <v>532</v>
      </c>
      <c r="E4160" s="155">
        <v>42787.436562499999</v>
      </c>
      <c r="F4160" s="156">
        <v>8675</v>
      </c>
      <c r="G4160" s="155" t="s">
        <v>272</v>
      </c>
      <c r="H4160" s="155" t="s">
        <v>273</v>
      </c>
      <c r="I4160" s="157">
        <v>42788</v>
      </c>
      <c r="J4160" s="156">
        <v>7707.74</v>
      </c>
      <c r="K4160" s="167">
        <v>1</v>
      </c>
    </row>
    <row r="4161" spans="1:11" x14ac:dyDescent="0.25">
      <c r="A4161" s="153">
        <v>4157</v>
      </c>
      <c r="B4161" s="154" t="s">
        <v>533</v>
      </c>
      <c r="C4161" s="154" t="s">
        <v>294</v>
      </c>
      <c r="D4161" s="154" t="s">
        <v>534</v>
      </c>
      <c r="E4161" s="155">
        <v>42787.439768518518</v>
      </c>
      <c r="F4161" s="156">
        <v>9883.33</v>
      </c>
      <c r="G4161" s="155" t="s">
        <v>263</v>
      </c>
      <c r="H4161" s="155" t="s">
        <v>264</v>
      </c>
      <c r="I4161" s="157">
        <v>42789</v>
      </c>
      <c r="J4161" s="156">
        <v>9077.84</v>
      </c>
      <c r="K4161" s="167">
        <v>1.03</v>
      </c>
    </row>
    <row r="4162" spans="1:11" x14ac:dyDescent="0.25">
      <c r="A4162" s="153">
        <v>4158</v>
      </c>
      <c r="B4162" s="154" t="s">
        <v>535</v>
      </c>
      <c r="C4162" s="154" t="s">
        <v>260</v>
      </c>
      <c r="D4162" s="154" t="s">
        <v>536</v>
      </c>
      <c r="E4162" s="155">
        <v>42787.444641203707</v>
      </c>
      <c r="F4162" s="156">
        <v>12575</v>
      </c>
      <c r="G4162" s="155" t="s">
        <v>272</v>
      </c>
      <c r="H4162" s="155" t="s">
        <v>273</v>
      </c>
      <c r="I4162" s="157">
        <v>42796</v>
      </c>
      <c r="J4162" s="156">
        <v>11172.89</v>
      </c>
      <c r="K4162" s="167">
        <v>1</v>
      </c>
    </row>
    <row r="4163" spans="1:11" x14ac:dyDescent="0.25">
      <c r="A4163" s="153">
        <v>4159</v>
      </c>
      <c r="B4163" s="154" t="s">
        <v>537</v>
      </c>
      <c r="C4163" s="154" t="s">
        <v>260</v>
      </c>
      <c r="D4163" s="154" t="s">
        <v>538</v>
      </c>
      <c r="E4163" s="155">
        <v>42788.665648148148</v>
      </c>
      <c r="F4163" s="156">
        <v>6335</v>
      </c>
      <c r="G4163" s="155" t="s">
        <v>272</v>
      </c>
      <c r="H4163" s="155" t="s">
        <v>273</v>
      </c>
      <c r="I4163" s="157">
        <v>42790</v>
      </c>
      <c r="J4163" s="156">
        <v>5628.65</v>
      </c>
      <c r="K4163" s="167">
        <v>1</v>
      </c>
    </row>
    <row r="4164" spans="1:11" x14ac:dyDescent="0.25">
      <c r="A4164" s="153">
        <v>4160</v>
      </c>
      <c r="B4164" s="154" t="s">
        <v>253</v>
      </c>
      <c r="C4164" s="154" t="s">
        <v>254</v>
      </c>
      <c r="D4164" s="154" t="s">
        <v>255</v>
      </c>
      <c r="E4164" s="155" t="s">
        <v>253</v>
      </c>
      <c r="F4164" s="156" t="s">
        <v>253</v>
      </c>
      <c r="G4164" s="155" t="s">
        <v>253</v>
      </c>
      <c r="H4164" s="155" t="s">
        <v>253</v>
      </c>
      <c r="I4164" s="157" t="s">
        <v>253</v>
      </c>
      <c r="J4164" s="156" t="s">
        <v>253</v>
      </c>
      <c r="K4164" s="167" t="s">
        <v>253</v>
      </c>
    </row>
    <row r="4165" spans="1:11" x14ac:dyDescent="0.25">
      <c r="A4165" s="153">
        <v>4161</v>
      </c>
      <c r="B4165" s="154" t="s">
        <v>4350</v>
      </c>
      <c r="C4165" s="154" t="s">
        <v>294</v>
      </c>
      <c r="D4165" s="154" t="s">
        <v>521</v>
      </c>
      <c r="E4165" s="155">
        <v>42788.713576388887</v>
      </c>
      <c r="F4165" s="156">
        <v>1840.63</v>
      </c>
      <c r="G4165" s="155" t="s">
        <v>539</v>
      </c>
      <c r="H4165" s="155" t="s">
        <v>540</v>
      </c>
      <c r="I4165" s="157">
        <v>42804</v>
      </c>
      <c r="J4165" s="156">
        <v>1635.4</v>
      </c>
      <c r="K4165" s="167">
        <v>1</v>
      </c>
    </row>
    <row r="4166" spans="1:11" x14ac:dyDescent="0.25">
      <c r="A4166" s="153">
        <v>4162</v>
      </c>
      <c r="B4166" s="154" t="s">
        <v>4351</v>
      </c>
      <c r="C4166" s="154" t="s">
        <v>294</v>
      </c>
      <c r="D4166" s="154" t="s">
        <v>521</v>
      </c>
      <c r="E4166" s="155">
        <v>42788.719351851854</v>
      </c>
      <c r="F4166" s="156">
        <v>1282.5</v>
      </c>
      <c r="G4166" s="155" t="s">
        <v>541</v>
      </c>
      <c r="H4166" s="155" t="s">
        <v>540</v>
      </c>
      <c r="I4166" s="157">
        <v>42804</v>
      </c>
      <c r="J4166" s="156">
        <v>1203.6300000000001</v>
      </c>
      <c r="K4166" s="167">
        <v>1</v>
      </c>
    </row>
    <row r="4167" spans="1:11" x14ac:dyDescent="0.25">
      <c r="A4167" s="153">
        <v>4163</v>
      </c>
      <c r="B4167" s="154" t="s">
        <v>542</v>
      </c>
      <c r="C4167" s="154" t="s">
        <v>260</v>
      </c>
      <c r="D4167" s="154" t="s">
        <v>543</v>
      </c>
      <c r="E4167" s="155">
        <v>42790.519131944442</v>
      </c>
      <c r="F4167" s="156">
        <v>27965</v>
      </c>
      <c r="G4167" s="155" t="s">
        <v>288</v>
      </c>
      <c r="H4167" s="155" t="s">
        <v>289</v>
      </c>
      <c r="I4167" s="157">
        <v>42811</v>
      </c>
      <c r="J4167" s="156">
        <v>24846.9</v>
      </c>
      <c r="K4167" s="167">
        <v>1</v>
      </c>
    </row>
    <row r="4168" spans="1:11" x14ac:dyDescent="0.25">
      <c r="A4168" s="153">
        <v>4164</v>
      </c>
      <c r="B4168" s="154" t="s">
        <v>544</v>
      </c>
      <c r="C4168" s="154" t="s">
        <v>294</v>
      </c>
      <c r="D4168" s="154" t="s">
        <v>545</v>
      </c>
      <c r="E4168" s="155">
        <v>42790.6640162037</v>
      </c>
      <c r="F4168" s="156">
        <v>7743.5</v>
      </c>
      <c r="G4168" s="155" t="s">
        <v>272</v>
      </c>
      <c r="H4168" s="155" t="s">
        <v>273</v>
      </c>
      <c r="I4168" s="157" t="s">
        <v>253</v>
      </c>
      <c r="J4168" s="156">
        <v>0</v>
      </c>
      <c r="K4168" s="167">
        <v>0</v>
      </c>
    </row>
    <row r="4169" spans="1:11" x14ac:dyDescent="0.25">
      <c r="A4169" s="153">
        <v>4165</v>
      </c>
      <c r="B4169" s="154" t="s">
        <v>546</v>
      </c>
      <c r="C4169" s="154" t="s">
        <v>260</v>
      </c>
      <c r="D4169" s="154" t="s">
        <v>547</v>
      </c>
      <c r="E4169" s="155">
        <v>42790.668009259258</v>
      </c>
      <c r="F4169" s="156">
        <v>12401.66</v>
      </c>
      <c r="G4169" s="155" t="s">
        <v>265</v>
      </c>
      <c r="H4169" s="155" t="s">
        <v>353</v>
      </c>
      <c r="I4169" s="157">
        <v>42808</v>
      </c>
      <c r="J4169" s="156">
        <v>11018.87</v>
      </c>
      <c r="K4169" s="167">
        <v>1</v>
      </c>
    </row>
    <row r="4170" spans="1:11" x14ac:dyDescent="0.25">
      <c r="A4170" s="153">
        <v>4166</v>
      </c>
      <c r="B4170" s="154" t="s">
        <v>548</v>
      </c>
      <c r="C4170" s="154" t="s">
        <v>294</v>
      </c>
      <c r="D4170" s="154" t="s">
        <v>547</v>
      </c>
      <c r="E4170" s="155">
        <v>42790.670763888891</v>
      </c>
      <c r="F4170" s="156">
        <v>14087.5</v>
      </c>
      <c r="G4170" s="155" t="s">
        <v>265</v>
      </c>
      <c r="H4170" s="155" t="s">
        <v>353</v>
      </c>
      <c r="I4170" s="157" t="s">
        <v>253</v>
      </c>
      <c r="J4170" s="156">
        <v>0</v>
      </c>
      <c r="K4170" s="167">
        <v>0</v>
      </c>
    </row>
    <row r="4171" spans="1:11" x14ac:dyDescent="0.25">
      <c r="A4171" s="153">
        <v>4167</v>
      </c>
      <c r="B4171" s="154" t="s">
        <v>549</v>
      </c>
      <c r="C4171" s="154" t="s">
        <v>260</v>
      </c>
      <c r="D4171" s="154" t="s">
        <v>550</v>
      </c>
      <c r="E4171" s="155">
        <v>42796.633229166669</v>
      </c>
      <c r="F4171" s="156">
        <v>13050</v>
      </c>
      <c r="G4171" s="155" t="s">
        <v>268</v>
      </c>
      <c r="H4171" s="155" t="s">
        <v>269</v>
      </c>
      <c r="I4171" s="157" t="s">
        <v>253</v>
      </c>
      <c r="J4171" s="156">
        <v>0</v>
      </c>
      <c r="K4171" s="167">
        <v>0</v>
      </c>
    </row>
    <row r="4172" spans="1:11" x14ac:dyDescent="0.25">
      <c r="A4172" s="153">
        <v>4168</v>
      </c>
      <c r="B4172" s="154" t="s">
        <v>551</v>
      </c>
      <c r="C4172" s="154" t="s">
        <v>260</v>
      </c>
      <c r="D4172" s="154" t="s">
        <v>552</v>
      </c>
      <c r="E4172" s="155">
        <v>42796.641655092593</v>
      </c>
      <c r="F4172" s="156">
        <v>3475</v>
      </c>
      <c r="G4172" s="155" t="s">
        <v>266</v>
      </c>
      <c r="H4172" s="155" t="s">
        <v>267</v>
      </c>
      <c r="I4172" s="157" t="s">
        <v>253</v>
      </c>
      <c r="J4172" s="156">
        <v>0</v>
      </c>
      <c r="K4172" s="167">
        <v>0</v>
      </c>
    </row>
    <row r="4173" spans="1:11" x14ac:dyDescent="0.25">
      <c r="A4173" s="153">
        <v>4169</v>
      </c>
      <c r="B4173" s="154" t="s">
        <v>553</v>
      </c>
      <c r="C4173" s="154" t="s">
        <v>260</v>
      </c>
      <c r="D4173" s="154" t="s">
        <v>554</v>
      </c>
      <c r="E4173" s="155">
        <v>42797.652986111112</v>
      </c>
      <c r="F4173" s="156">
        <v>20055</v>
      </c>
      <c r="G4173" s="155" t="s">
        <v>279</v>
      </c>
      <c r="H4173" s="155" t="s">
        <v>280</v>
      </c>
      <c r="I4173" s="157" t="s">
        <v>253</v>
      </c>
      <c r="J4173" s="156">
        <v>0</v>
      </c>
      <c r="K4173" s="167">
        <v>0</v>
      </c>
    </row>
    <row r="4174" spans="1:11" x14ac:dyDescent="0.25">
      <c r="A4174" s="153">
        <v>4170</v>
      </c>
      <c r="B4174" s="154" t="s">
        <v>555</v>
      </c>
      <c r="C4174" s="154" t="s">
        <v>260</v>
      </c>
      <c r="D4174" s="154" t="s">
        <v>556</v>
      </c>
      <c r="E4174" s="155">
        <v>42797.708715277775</v>
      </c>
      <c r="F4174" s="156">
        <v>6250</v>
      </c>
      <c r="G4174" s="155" t="s">
        <v>266</v>
      </c>
      <c r="H4174" s="155" t="s">
        <v>267</v>
      </c>
      <c r="I4174" s="157">
        <v>42808</v>
      </c>
      <c r="J4174" s="156">
        <v>5553.12</v>
      </c>
      <c r="K4174" s="167">
        <v>1</v>
      </c>
    </row>
    <row r="4175" spans="1:11" x14ac:dyDescent="0.25">
      <c r="A4175" s="153">
        <v>4171</v>
      </c>
      <c r="B4175" s="154" t="s">
        <v>557</v>
      </c>
      <c r="C4175" s="154" t="s">
        <v>260</v>
      </c>
      <c r="D4175" s="154" t="s">
        <v>558</v>
      </c>
      <c r="E4175" s="155">
        <v>42797.712361111109</v>
      </c>
      <c r="F4175" s="156">
        <v>9890</v>
      </c>
      <c r="G4175" s="155" t="s">
        <v>270</v>
      </c>
      <c r="H4175" s="155" t="s">
        <v>271</v>
      </c>
      <c r="I4175" s="157">
        <v>42804</v>
      </c>
      <c r="J4175" s="156">
        <v>8787.26</v>
      </c>
      <c r="K4175" s="167">
        <v>1</v>
      </c>
    </row>
    <row r="4176" spans="1:11" x14ac:dyDescent="0.25">
      <c r="A4176" s="153">
        <v>4172</v>
      </c>
      <c r="B4176" s="154" t="s">
        <v>559</v>
      </c>
      <c r="C4176" s="154" t="s">
        <v>260</v>
      </c>
      <c r="D4176" s="154" t="s">
        <v>560</v>
      </c>
      <c r="E4176" s="155">
        <v>42801.617094907408</v>
      </c>
      <c r="F4176" s="156">
        <v>11320</v>
      </c>
      <c r="G4176" s="155" t="s">
        <v>272</v>
      </c>
      <c r="H4176" s="155" t="s">
        <v>273</v>
      </c>
      <c r="I4176" s="157" t="s">
        <v>253</v>
      </c>
      <c r="J4176" s="156">
        <v>0</v>
      </c>
      <c r="K4176" s="167">
        <v>0</v>
      </c>
    </row>
    <row r="4177" spans="1:11" x14ac:dyDescent="0.25">
      <c r="A4177" s="153">
        <v>4173</v>
      </c>
      <c r="B4177" s="154" t="s">
        <v>561</v>
      </c>
      <c r="C4177" s="154" t="s">
        <v>276</v>
      </c>
      <c r="D4177" s="154" t="s">
        <v>562</v>
      </c>
      <c r="E4177" s="155">
        <v>42801.620370370372</v>
      </c>
      <c r="F4177" s="156">
        <v>2629</v>
      </c>
      <c r="G4177" s="155" t="s">
        <v>272</v>
      </c>
      <c r="H4177" s="155" t="s">
        <v>273</v>
      </c>
      <c r="I4177" s="157" t="s">
        <v>253</v>
      </c>
      <c r="J4177" s="156">
        <v>0</v>
      </c>
      <c r="K4177" s="167">
        <v>0</v>
      </c>
    </row>
    <row r="4178" spans="1:11" x14ac:dyDescent="0.25">
      <c r="A4178" s="153">
        <v>4174</v>
      </c>
      <c r="B4178" s="154" t="s">
        <v>563</v>
      </c>
      <c r="C4178" s="154" t="s">
        <v>260</v>
      </c>
      <c r="D4178" s="154" t="s">
        <v>564</v>
      </c>
      <c r="E4178" s="155">
        <v>42802.412083333336</v>
      </c>
      <c r="F4178" s="156">
        <v>23305</v>
      </c>
      <c r="G4178" s="155" t="s">
        <v>272</v>
      </c>
      <c r="H4178" s="155" t="s">
        <v>273</v>
      </c>
      <c r="I4178" s="157" t="s">
        <v>253</v>
      </c>
      <c r="J4178" s="156">
        <v>0</v>
      </c>
      <c r="K4178" s="167">
        <v>0</v>
      </c>
    </row>
    <row r="4179" spans="1:11" x14ac:dyDescent="0.25">
      <c r="A4179" s="153">
        <v>4175</v>
      </c>
      <c r="B4179" s="154" t="s">
        <v>565</v>
      </c>
      <c r="C4179" s="154" t="s">
        <v>260</v>
      </c>
      <c r="D4179" s="154" t="s">
        <v>566</v>
      </c>
      <c r="E4179" s="155">
        <v>42802.417280092595</v>
      </c>
      <c r="F4179" s="156">
        <v>8040</v>
      </c>
      <c r="G4179" s="155" t="s">
        <v>258</v>
      </c>
      <c r="H4179" s="155" t="s">
        <v>259</v>
      </c>
      <c r="I4179" s="157" t="s">
        <v>253</v>
      </c>
      <c r="J4179" s="156">
        <v>0</v>
      </c>
      <c r="K4179" s="167">
        <v>0</v>
      </c>
    </row>
    <row r="4180" spans="1:11" x14ac:dyDescent="0.25">
      <c r="A4180" s="153">
        <v>4176</v>
      </c>
      <c r="B4180" s="154" t="s">
        <v>4352</v>
      </c>
      <c r="C4180" s="154" t="s">
        <v>260</v>
      </c>
      <c r="D4180" s="154" t="s">
        <v>255</v>
      </c>
      <c r="E4180" s="155">
        <v>42802.422256944446</v>
      </c>
      <c r="F4180" s="156">
        <v>5700</v>
      </c>
      <c r="G4180" s="155" t="s">
        <v>258</v>
      </c>
      <c r="H4180" s="155" t="s">
        <v>259</v>
      </c>
      <c r="I4180" s="157" t="s">
        <v>253</v>
      </c>
      <c r="J4180" s="156">
        <v>0</v>
      </c>
      <c r="K4180" s="167">
        <v>0</v>
      </c>
    </row>
    <row r="4181" spans="1:11" x14ac:dyDescent="0.25">
      <c r="A4181" s="153">
        <v>4177</v>
      </c>
      <c r="B4181" s="154" t="s">
        <v>567</v>
      </c>
      <c r="C4181" s="154" t="s">
        <v>294</v>
      </c>
      <c r="D4181" s="154" t="s">
        <v>568</v>
      </c>
      <c r="E4181" s="155">
        <v>42802.674178240741</v>
      </c>
      <c r="F4181" s="156">
        <v>27200</v>
      </c>
      <c r="G4181" s="155" t="s">
        <v>272</v>
      </c>
      <c r="H4181" s="155" t="s">
        <v>273</v>
      </c>
      <c r="I4181" s="157">
        <v>42807</v>
      </c>
      <c r="J4181" s="156">
        <v>24167.200000000001</v>
      </c>
      <c r="K4181" s="167">
        <v>1</v>
      </c>
    </row>
    <row r="4182" spans="1:11" x14ac:dyDescent="0.25">
      <c r="A4182" s="153">
        <v>4178</v>
      </c>
      <c r="B4182" s="154" t="s">
        <v>569</v>
      </c>
      <c r="C4182" s="154" t="s">
        <v>260</v>
      </c>
      <c r="D4182" s="154" t="s">
        <v>570</v>
      </c>
      <c r="E4182" s="155">
        <v>42803.489340277774</v>
      </c>
      <c r="F4182" s="156">
        <v>5420</v>
      </c>
      <c r="G4182" s="155" t="s">
        <v>256</v>
      </c>
      <c r="H4182" s="155" t="s">
        <v>257</v>
      </c>
      <c r="I4182" s="157" t="s">
        <v>253</v>
      </c>
      <c r="J4182" s="156">
        <v>0</v>
      </c>
      <c r="K4182" s="167">
        <v>0</v>
      </c>
    </row>
    <row r="4183" spans="1:11" x14ac:dyDescent="0.25">
      <c r="A4183" s="153">
        <v>4179</v>
      </c>
      <c r="B4183" s="154" t="s">
        <v>571</v>
      </c>
      <c r="C4183" s="154" t="s">
        <v>294</v>
      </c>
      <c r="D4183" s="154" t="s">
        <v>572</v>
      </c>
      <c r="E4183" s="155">
        <v>42803.493680555555</v>
      </c>
      <c r="F4183" s="156">
        <v>9875.01</v>
      </c>
      <c r="G4183" s="155" t="s">
        <v>266</v>
      </c>
      <c r="H4183" s="155" t="s">
        <v>267</v>
      </c>
      <c r="I4183" s="157" t="s">
        <v>253</v>
      </c>
      <c r="J4183" s="156">
        <v>0</v>
      </c>
      <c r="K4183" s="167">
        <v>0</v>
      </c>
    </row>
    <row r="4184" spans="1:11" x14ac:dyDescent="0.25">
      <c r="A4184" s="153">
        <v>4180</v>
      </c>
      <c r="B4184" s="154" t="s">
        <v>573</v>
      </c>
      <c r="C4184" s="154" t="s">
        <v>260</v>
      </c>
      <c r="D4184" s="154" t="s">
        <v>255</v>
      </c>
      <c r="E4184" s="155">
        <v>42804.578217592592</v>
      </c>
      <c r="F4184" s="156">
        <v>4860</v>
      </c>
      <c r="G4184" s="155" t="s">
        <v>263</v>
      </c>
      <c r="H4184" s="155" t="s">
        <v>264</v>
      </c>
      <c r="I4184" s="157" t="s">
        <v>253</v>
      </c>
      <c r="J4184" s="156">
        <v>0</v>
      </c>
      <c r="K4184" s="167">
        <v>0</v>
      </c>
    </row>
    <row r="4185" spans="1:11" x14ac:dyDescent="0.25">
      <c r="A4185" s="153">
        <v>4181</v>
      </c>
      <c r="B4185" s="154" t="s">
        <v>574</v>
      </c>
      <c r="C4185" s="154" t="s">
        <v>260</v>
      </c>
      <c r="D4185" s="154" t="s">
        <v>575</v>
      </c>
      <c r="E4185" s="155">
        <v>42807.637199074074</v>
      </c>
      <c r="F4185" s="156">
        <v>7430</v>
      </c>
      <c r="G4185" s="155" t="s">
        <v>290</v>
      </c>
      <c r="H4185" s="155" t="s">
        <v>291</v>
      </c>
      <c r="I4185" s="157" t="s">
        <v>253</v>
      </c>
      <c r="J4185" s="156">
        <v>0</v>
      </c>
      <c r="K4185" s="167">
        <v>0</v>
      </c>
    </row>
    <row r="4186" spans="1:11" x14ac:dyDescent="0.25">
      <c r="A4186" s="153">
        <v>4182</v>
      </c>
      <c r="B4186" s="154" t="s">
        <v>253</v>
      </c>
      <c r="C4186" s="154" t="s">
        <v>254</v>
      </c>
      <c r="D4186" s="154" t="s">
        <v>255</v>
      </c>
      <c r="E4186" s="155" t="s">
        <v>253</v>
      </c>
      <c r="F4186" s="156" t="s">
        <v>253</v>
      </c>
      <c r="G4186" s="155" t="s">
        <v>253</v>
      </c>
      <c r="H4186" s="155" t="s">
        <v>253</v>
      </c>
      <c r="I4186" s="157" t="s">
        <v>253</v>
      </c>
      <c r="J4186" s="156" t="s">
        <v>253</v>
      </c>
      <c r="K4186" s="167" t="s">
        <v>253</v>
      </c>
    </row>
    <row r="4187" spans="1:11" x14ac:dyDescent="0.25">
      <c r="A4187" s="153">
        <v>4183</v>
      </c>
      <c r="B4187" s="154" t="s">
        <v>4353</v>
      </c>
      <c r="C4187" s="154" t="s">
        <v>276</v>
      </c>
      <c r="D4187" s="154" t="s">
        <v>4354</v>
      </c>
      <c r="E4187" s="155">
        <v>42810.671435185184</v>
      </c>
      <c r="F4187" s="156">
        <v>8358</v>
      </c>
      <c r="G4187" s="155" t="s">
        <v>274</v>
      </c>
      <c r="H4187" s="155" t="s">
        <v>4355</v>
      </c>
      <c r="I4187" s="157" t="s">
        <v>253</v>
      </c>
      <c r="J4187" s="156">
        <v>0</v>
      </c>
      <c r="K4187" s="167">
        <v>0</v>
      </c>
    </row>
    <row r="4188" spans="1:11" x14ac:dyDescent="0.25">
      <c r="A4188" s="153">
        <v>4184</v>
      </c>
      <c r="B4188" s="154" t="s">
        <v>4356</v>
      </c>
      <c r="C4188" s="154" t="s">
        <v>260</v>
      </c>
      <c r="D4188" s="154" t="s">
        <v>386</v>
      </c>
      <c r="E4188" s="155">
        <v>42810.676840277774</v>
      </c>
      <c r="F4188" s="156">
        <v>12488.25</v>
      </c>
      <c r="G4188" s="155" t="s">
        <v>387</v>
      </c>
      <c r="H4188" s="155" t="s">
        <v>40</v>
      </c>
      <c r="I4188" s="157" t="s">
        <v>253</v>
      </c>
      <c r="J4188" s="156">
        <v>0</v>
      </c>
      <c r="K4188" s="167">
        <v>0</v>
      </c>
    </row>
    <row r="4189" spans="1:11" x14ac:dyDescent="0.25">
      <c r="A4189" s="153">
        <v>4185</v>
      </c>
      <c r="B4189" s="154" t="s">
        <v>4357</v>
      </c>
      <c r="C4189" s="154" t="s">
        <v>260</v>
      </c>
      <c r="D4189" s="154" t="s">
        <v>4358</v>
      </c>
      <c r="E4189" s="155">
        <v>42810.682592592595</v>
      </c>
      <c r="F4189" s="156">
        <v>15655</v>
      </c>
      <c r="G4189" s="155" t="s">
        <v>268</v>
      </c>
      <c r="H4189" s="155" t="s">
        <v>269</v>
      </c>
      <c r="I4189" s="157" t="s">
        <v>253</v>
      </c>
      <c r="J4189" s="156">
        <v>0</v>
      </c>
      <c r="K4189" s="167">
        <v>0</v>
      </c>
    </row>
    <row r="4190" spans="1:11" x14ac:dyDescent="0.25">
      <c r="A4190" s="153">
        <v>4186</v>
      </c>
      <c r="B4190" s="154" t="s">
        <v>4359</v>
      </c>
      <c r="C4190" s="154" t="s">
        <v>260</v>
      </c>
      <c r="D4190" s="154" t="s">
        <v>4360</v>
      </c>
      <c r="E4190" s="155">
        <v>42810.695115740738</v>
      </c>
      <c r="F4190" s="156">
        <v>10245</v>
      </c>
      <c r="G4190" s="155" t="s">
        <v>258</v>
      </c>
      <c r="H4190" s="155" t="s">
        <v>259</v>
      </c>
      <c r="I4190" s="157" t="s">
        <v>253</v>
      </c>
      <c r="J4190" s="156">
        <v>0</v>
      </c>
      <c r="K4190" s="167">
        <v>0</v>
      </c>
    </row>
    <row r="4191" spans="1:11" x14ac:dyDescent="0.25">
      <c r="A4191" s="153">
        <v>4187</v>
      </c>
      <c r="B4191" s="154" t="s">
        <v>4361</v>
      </c>
      <c r="C4191" s="154" t="s">
        <v>294</v>
      </c>
      <c r="D4191" s="154" t="s">
        <v>4362</v>
      </c>
      <c r="E4191" s="155">
        <v>42814.669768518521</v>
      </c>
      <c r="F4191" s="156">
        <v>6658.34</v>
      </c>
      <c r="G4191" s="155" t="s">
        <v>263</v>
      </c>
      <c r="H4191" s="155" t="s">
        <v>264</v>
      </c>
      <c r="I4191" s="157" t="s">
        <v>253</v>
      </c>
      <c r="J4191" s="156">
        <v>0</v>
      </c>
      <c r="K4191" s="167">
        <v>0</v>
      </c>
    </row>
    <row r="4192" spans="1:11" x14ac:dyDescent="0.25">
      <c r="A4192" s="153">
        <v>4188</v>
      </c>
      <c r="B4192" s="154" t="s">
        <v>4363</v>
      </c>
      <c r="C4192" s="154" t="s">
        <v>260</v>
      </c>
      <c r="D4192" s="154" t="s">
        <v>4364</v>
      </c>
      <c r="E4192" s="155">
        <v>42815.497349537036</v>
      </c>
      <c r="F4192" s="156">
        <v>15283.33</v>
      </c>
      <c r="G4192" s="155" t="s">
        <v>263</v>
      </c>
      <c r="H4192" s="155" t="s">
        <v>264</v>
      </c>
      <c r="I4192" s="157" t="s">
        <v>253</v>
      </c>
      <c r="J4192" s="156">
        <v>0</v>
      </c>
      <c r="K4192" s="167">
        <v>0</v>
      </c>
    </row>
    <row r="4193" spans="1:11" x14ac:dyDescent="0.25">
      <c r="A4193" s="153">
        <v>4189</v>
      </c>
      <c r="B4193" s="154" t="s">
        <v>4365</v>
      </c>
      <c r="C4193" s="154" t="s">
        <v>294</v>
      </c>
      <c r="D4193" s="154" t="s">
        <v>4364</v>
      </c>
      <c r="E4193" s="155">
        <v>42815.501712962963</v>
      </c>
      <c r="F4193" s="156">
        <v>10949.17</v>
      </c>
      <c r="G4193" s="155" t="s">
        <v>263</v>
      </c>
      <c r="H4193" s="155" t="s">
        <v>264</v>
      </c>
      <c r="I4193" s="157" t="s">
        <v>253</v>
      </c>
      <c r="J4193" s="156">
        <v>0</v>
      </c>
      <c r="K4193" s="167">
        <v>0</v>
      </c>
    </row>
    <row r="4194" spans="1:11" x14ac:dyDescent="0.25">
      <c r="A4194" s="153">
        <v>4190</v>
      </c>
      <c r="B4194" s="154" t="s">
        <v>253</v>
      </c>
      <c r="C4194" s="154" t="s">
        <v>254</v>
      </c>
      <c r="D4194" s="154" t="s">
        <v>255</v>
      </c>
      <c r="E4194" s="155" t="s">
        <v>253</v>
      </c>
      <c r="F4194" s="156" t="s">
        <v>253</v>
      </c>
      <c r="G4194" s="155" t="s">
        <v>253</v>
      </c>
      <c r="H4194" s="155" t="s">
        <v>253</v>
      </c>
      <c r="I4194" s="157" t="s">
        <v>253</v>
      </c>
      <c r="J4194" s="156" t="s">
        <v>253</v>
      </c>
      <c r="K4194" s="167" t="s">
        <v>253</v>
      </c>
    </row>
    <row r="4195" spans="1:11" x14ac:dyDescent="0.25">
      <c r="A4195" s="153">
        <v>4191</v>
      </c>
      <c r="B4195" s="154" t="s">
        <v>253</v>
      </c>
      <c r="C4195" s="154" t="s">
        <v>254</v>
      </c>
      <c r="D4195" s="154" t="s">
        <v>255</v>
      </c>
      <c r="E4195" s="155" t="s">
        <v>253</v>
      </c>
      <c r="F4195" s="156" t="s">
        <v>253</v>
      </c>
      <c r="G4195" s="155" t="s">
        <v>253</v>
      </c>
      <c r="H4195" s="155" t="s">
        <v>253</v>
      </c>
      <c r="I4195" s="157" t="s">
        <v>253</v>
      </c>
      <c r="J4195" s="156" t="s">
        <v>253</v>
      </c>
      <c r="K4195" s="167" t="s">
        <v>253</v>
      </c>
    </row>
    <row r="4196" spans="1:11" x14ac:dyDescent="0.25">
      <c r="A4196" s="153">
        <v>4192</v>
      </c>
      <c r="B4196" s="154" t="s">
        <v>253</v>
      </c>
      <c r="C4196" s="154" t="s">
        <v>254</v>
      </c>
      <c r="D4196" s="154" t="s">
        <v>255</v>
      </c>
      <c r="E4196" s="155" t="s">
        <v>253</v>
      </c>
      <c r="F4196" s="156" t="s">
        <v>253</v>
      </c>
      <c r="G4196" s="155" t="s">
        <v>253</v>
      </c>
      <c r="H4196" s="155" t="s">
        <v>253</v>
      </c>
      <c r="I4196" s="157" t="s">
        <v>253</v>
      </c>
      <c r="J4196" s="156" t="s">
        <v>253</v>
      </c>
      <c r="K4196" s="167" t="s">
        <v>253</v>
      </c>
    </row>
    <row r="4197" spans="1:11" x14ac:dyDescent="0.25">
      <c r="A4197" s="153">
        <v>4193</v>
      </c>
      <c r="B4197" s="154" t="s">
        <v>253</v>
      </c>
      <c r="C4197" s="154" t="s">
        <v>254</v>
      </c>
      <c r="D4197" s="154" t="s">
        <v>255</v>
      </c>
      <c r="E4197" s="155" t="s">
        <v>253</v>
      </c>
      <c r="F4197" s="156" t="s">
        <v>253</v>
      </c>
      <c r="G4197" s="155" t="s">
        <v>253</v>
      </c>
      <c r="H4197" s="155" t="s">
        <v>253</v>
      </c>
      <c r="I4197" s="157" t="s">
        <v>253</v>
      </c>
      <c r="J4197" s="156" t="s">
        <v>253</v>
      </c>
      <c r="K4197" s="167" t="s">
        <v>253</v>
      </c>
    </row>
    <row r="4198" spans="1:11" x14ac:dyDescent="0.25">
      <c r="A4198" s="153">
        <v>4194</v>
      </c>
      <c r="B4198" s="154" t="s">
        <v>253</v>
      </c>
      <c r="C4198" s="154" t="s">
        <v>254</v>
      </c>
      <c r="D4198" s="154" t="s">
        <v>255</v>
      </c>
      <c r="E4198" s="155" t="s">
        <v>253</v>
      </c>
      <c r="F4198" s="156" t="s">
        <v>253</v>
      </c>
      <c r="G4198" s="155" t="s">
        <v>253</v>
      </c>
      <c r="H4198" s="155" t="s">
        <v>253</v>
      </c>
      <c r="I4198" s="157" t="s">
        <v>253</v>
      </c>
      <c r="J4198" s="156" t="s">
        <v>253</v>
      </c>
      <c r="K4198" s="167" t="s">
        <v>253</v>
      </c>
    </row>
    <row r="4199" spans="1:11" x14ac:dyDescent="0.25">
      <c r="A4199" s="153">
        <v>4195</v>
      </c>
      <c r="B4199" s="154" t="s">
        <v>253</v>
      </c>
      <c r="C4199" s="154" t="s">
        <v>254</v>
      </c>
      <c r="D4199" s="154" t="s">
        <v>255</v>
      </c>
      <c r="E4199" s="155" t="s">
        <v>253</v>
      </c>
      <c r="F4199" s="156" t="s">
        <v>253</v>
      </c>
      <c r="G4199" s="155" t="s">
        <v>253</v>
      </c>
      <c r="H4199" s="155" t="s">
        <v>253</v>
      </c>
      <c r="I4199" s="157" t="s">
        <v>253</v>
      </c>
      <c r="J4199" s="156" t="s">
        <v>253</v>
      </c>
      <c r="K4199" s="167" t="s">
        <v>253</v>
      </c>
    </row>
    <row r="4200" spans="1:11" x14ac:dyDescent="0.25">
      <c r="A4200" s="153">
        <v>4196</v>
      </c>
      <c r="B4200" s="154" t="s">
        <v>253</v>
      </c>
      <c r="C4200" s="154" t="s">
        <v>254</v>
      </c>
      <c r="D4200" s="154" t="s">
        <v>255</v>
      </c>
      <c r="E4200" s="155" t="s">
        <v>253</v>
      </c>
      <c r="F4200" s="156" t="s">
        <v>253</v>
      </c>
      <c r="G4200" s="155" t="s">
        <v>253</v>
      </c>
      <c r="H4200" s="155" t="s">
        <v>253</v>
      </c>
      <c r="I4200" s="157" t="s">
        <v>253</v>
      </c>
      <c r="J4200" s="156" t="s">
        <v>253</v>
      </c>
      <c r="K4200" s="167" t="s">
        <v>253</v>
      </c>
    </row>
    <row r="4201" spans="1:11" x14ac:dyDescent="0.25">
      <c r="A4201" s="153">
        <v>4197</v>
      </c>
      <c r="B4201" s="154" t="s">
        <v>253</v>
      </c>
      <c r="C4201" s="154" t="s">
        <v>254</v>
      </c>
      <c r="D4201" s="154" t="s">
        <v>255</v>
      </c>
      <c r="E4201" s="155" t="s">
        <v>253</v>
      </c>
      <c r="F4201" s="156" t="s">
        <v>253</v>
      </c>
      <c r="G4201" s="155" t="s">
        <v>253</v>
      </c>
      <c r="H4201" s="155" t="s">
        <v>253</v>
      </c>
      <c r="I4201" s="157" t="s">
        <v>253</v>
      </c>
      <c r="J4201" s="156" t="s">
        <v>253</v>
      </c>
      <c r="K4201" s="167" t="s">
        <v>253</v>
      </c>
    </row>
    <row r="4202" spans="1:11" x14ac:dyDescent="0.25">
      <c r="A4202" s="153">
        <v>4198</v>
      </c>
      <c r="B4202" s="154" t="s">
        <v>253</v>
      </c>
      <c r="C4202" s="154" t="s">
        <v>254</v>
      </c>
      <c r="D4202" s="154" t="s">
        <v>255</v>
      </c>
      <c r="E4202" s="155" t="s">
        <v>253</v>
      </c>
      <c r="F4202" s="156" t="s">
        <v>253</v>
      </c>
      <c r="G4202" s="155" t="s">
        <v>253</v>
      </c>
      <c r="H4202" s="155" t="s">
        <v>253</v>
      </c>
      <c r="I4202" s="157" t="s">
        <v>253</v>
      </c>
      <c r="J4202" s="156" t="s">
        <v>253</v>
      </c>
      <c r="K4202" s="167" t="s">
        <v>253</v>
      </c>
    </row>
    <row r="4203" spans="1:11" x14ac:dyDescent="0.25">
      <c r="A4203" s="153">
        <v>4199</v>
      </c>
      <c r="B4203" s="154" t="s">
        <v>253</v>
      </c>
      <c r="C4203" s="154" t="s">
        <v>254</v>
      </c>
      <c r="D4203" s="154" t="s">
        <v>255</v>
      </c>
      <c r="E4203" s="155" t="s">
        <v>253</v>
      </c>
      <c r="F4203" s="156" t="s">
        <v>253</v>
      </c>
      <c r="G4203" s="155" t="s">
        <v>253</v>
      </c>
      <c r="H4203" s="155" t="s">
        <v>253</v>
      </c>
      <c r="I4203" s="157" t="s">
        <v>253</v>
      </c>
      <c r="J4203" s="156" t="s">
        <v>253</v>
      </c>
      <c r="K4203" s="167" t="s">
        <v>253</v>
      </c>
    </row>
    <row r="4204" spans="1:11" x14ac:dyDescent="0.25">
      <c r="A4204" s="153">
        <v>4200</v>
      </c>
      <c r="B4204" s="154" t="s">
        <v>253</v>
      </c>
      <c r="C4204" s="154" t="s">
        <v>254</v>
      </c>
      <c r="D4204" s="154" t="s">
        <v>255</v>
      </c>
      <c r="E4204" s="155" t="s">
        <v>253</v>
      </c>
      <c r="F4204" s="156" t="s">
        <v>253</v>
      </c>
      <c r="G4204" s="155" t="s">
        <v>253</v>
      </c>
      <c r="H4204" s="155" t="s">
        <v>253</v>
      </c>
      <c r="I4204" s="157" t="s">
        <v>253</v>
      </c>
      <c r="J4204" s="156" t="s">
        <v>253</v>
      </c>
      <c r="K4204" s="167" t="s">
        <v>253</v>
      </c>
    </row>
    <row r="4205" spans="1:11" x14ac:dyDescent="0.25">
      <c r="A4205" s="153">
        <v>4201</v>
      </c>
      <c r="B4205" s="154" t="s">
        <v>253</v>
      </c>
      <c r="C4205" s="154" t="s">
        <v>254</v>
      </c>
      <c r="D4205" s="154" t="s">
        <v>255</v>
      </c>
      <c r="E4205" s="155" t="s">
        <v>253</v>
      </c>
      <c r="F4205" s="156" t="s">
        <v>253</v>
      </c>
      <c r="G4205" s="155" t="s">
        <v>253</v>
      </c>
      <c r="H4205" s="155" t="s">
        <v>253</v>
      </c>
      <c r="I4205" s="157" t="s">
        <v>253</v>
      </c>
      <c r="J4205" s="156" t="s">
        <v>253</v>
      </c>
      <c r="K4205" s="167" t="s">
        <v>253</v>
      </c>
    </row>
    <row r="4206" spans="1:11" x14ac:dyDescent="0.25">
      <c r="A4206" s="153">
        <v>4202</v>
      </c>
      <c r="B4206" s="154" t="s">
        <v>253</v>
      </c>
      <c r="C4206" s="154" t="s">
        <v>254</v>
      </c>
      <c r="D4206" s="154" t="s">
        <v>255</v>
      </c>
      <c r="E4206" s="155" t="s">
        <v>253</v>
      </c>
      <c r="F4206" s="156" t="s">
        <v>253</v>
      </c>
      <c r="G4206" s="155" t="s">
        <v>253</v>
      </c>
      <c r="H4206" s="155" t="s">
        <v>253</v>
      </c>
      <c r="I4206" s="157" t="s">
        <v>253</v>
      </c>
      <c r="J4206" s="156" t="s">
        <v>253</v>
      </c>
      <c r="K4206" s="167" t="s">
        <v>253</v>
      </c>
    </row>
    <row r="4207" spans="1:11" x14ac:dyDescent="0.25">
      <c r="A4207" s="153">
        <v>4203</v>
      </c>
      <c r="B4207" s="154" t="s">
        <v>253</v>
      </c>
      <c r="C4207" s="154" t="s">
        <v>254</v>
      </c>
      <c r="D4207" s="154" t="s">
        <v>255</v>
      </c>
      <c r="E4207" s="155" t="s">
        <v>253</v>
      </c>
      <c r="F4207" s="156" t="s">
        <v>253</v>
      </c>
      <c r="G4207" s="155" t="s">
        <v>253</v>
      </c>
      <c r="H4207" s="155" t="s">
        <v>253</v>
      </c>
      <c r="I4207" s="157" t="s">
        <v>253</v>
      </c>
      <c r="J4207" s="156" t="s">
        <v>253</v>
      </c>
      <c r="K4207" s="167" t="s">
        <v>253</v>
      </c>
    </row>
    <row r="4208" spans="1:11" x14ac:dyDescent="0.25">
      <c r="A4208" s="153">
        <v>4204</v>
      </c>
      <c r="B4208" s="154" t="s">
        <v>253</v>
      </c>
      <c r="C4208" s="154" t="s">
        <v>254</v>
      </c>
      <c r="D4208" s="154" t="s">
        <v>255</v>
      </c>
      <c r="E4208" s="155" t="s">
        <v>253</v>
      </c>
      <c r="F4208" s="156" t="s">
        <v>253</v>
      </c>
      <c r="G4208" s="155" t="s">
        <v>253</v>
      </c>
      <c r="H4208" s="155" t="s">
        <v>253</v>
      </c>
      <c r="I4208" s="157" t="s">
        <v>253</v>
      </c>
      <c r="J4208" s="156" t="s">
        <v>253</v>
      </c>
      <c r="K4208" s="167" t="s">
        <v>253</v>
      </c>
    </row>
    <row r="4209" spans="1:11" x14ac:dyDescent="0.25">
      <c r="A4209" s="153">
        <v>4205</v>
      </c>
      <c r="B4209" s="154" t="s">
        <v>253</v>
      </c>
      <c r="C4209" s="154" t="s">
        <v>254</v>
      </c>
      <c r="D4209" s="154" t="s">
        <v>255</v>
      </c>
      <c r="E4209" s="155" t="s">
        <v>253</v>
      </c>
      <c r="F4209" s="156" t="s">
        <v>253</v>
      </c>
      <c r="G4209" s="155" t="s">
        <v>253</v>
      </c>
      <c r="H4209" s="155" t="s">
        <v>253</v>
      </c>
      <c r="I4209" s="157" t="s">
        <v>253</v>
      </c>
      <c r="J4209" s="156" t="s">
        <v>253</v>
      </c>
      <c r="K4209" s="167" t="s">
        <v>253</v>
      </c>
    </row>
    <row r="4210" spans="1:11" x14ac:dyDescent="0.25">
      <c r="A4210" s="153">
        <v>4206</v>
      </c>
      <c r="B4210" s="154" t="s">
        <v>253</v>
      </c>
      <c r="C4210" s="154" t="s">
        <v>254</v>
      </c>
      <c r="D4210" s="154" t="s">
        <v>255</v>
      </c>
      <c r="E4210" s="155" t="s">
        <v>253</v>
      </c>
      <c r="F4210" s="156" t="s">
        <v>253</v>
      </c>
      <c r="G4210" s="155" t="s">
        <v>253</v>
      </c>
      <c r="H4210" s="155" t="s">
        <v>253</v>
      </c>
      <c r="I4210" s="157" t="s">
        <v>253</v>
      </c>
      <c r="J4210" s="156" t="s">
        <v>253</v>
      </c>
      <c r="K4210" s="167" t="s">
        <v>253</v>
      </c>
    </row>
    <row r="4211" spans="1:11" x14ac:dyDescent="0.25">
      <c r="A4211" s="153">
        <v>4207</v>
      </c>
      <c r="B4211" s="154" t="s">
        <v>253</v>
      </c>
      <c r="C4211" s="154" t="s">
        <v>254</v>
      </c>
      <c r="D4211" s="154" t="s">
        <v>255</v>
      </c>
      <c r="E4211" s="155" t="s">
        <v>253</v>
      </c>
      <c r="F4211" s="156" t="s">
        <v>253</v>
      </c>
      <c r="G4211" s="155" t="s">
        <v>253</v>
      </c>
      <c r="H4211" s="155" t="s">
        <v>253</v>
      </c>
      <c r="I4211" s="157" t="s">
        <v>253</v>
      </c>
      <c r="J4211" s="156" t="s">
        <v>253</v>
      </c>
      <c r="K4211" s="167" t="s">
        <v>253</v>
      </c>
    </row>
    <row r="4212" spans="1:11" x14ac:dyDescent="0.25">
      <c r="A4212" s="153">
        <v>4208</v>
      </c>
      <c r="B4212" s="154" t="s">
        <v>253</v>
      </c>
      <c r="C4212" s="154" t="s">
        <v>254</v>
      </c>
      <c r="D4212" s="154" t="s">
        <v>255</v>
      </c>
      <c r="E4212" s="155" t="s">
        <v>253</v>
      </c>
      <c r="F4212" s="156" t="s">
        <v>253</v>
      </c>
      <c r="G4212" s="155" t="s">
        <v>253</v>
      </c>
      <c r="H4212" s="155" t="s">
        <v>253</v>
      </c>
      <c r="I4212" s="157" t="s">
        <v>253</v>
      </c>
      <c r="J4212" s="156" t="s">
        <v>253</v>
      </c>
      <c r="K4212" s="167" t="s">
        <v>253</v>
      </c>
    </row>
    <row r="4213" spans="1:11" x14ac:dyDescent="0.25">
      <c r="A4213" s="153">
        <v>4209</v>
      </c>
      <c r="B4213" s="154" t="s">
        <v>253</v>
      </c>
      <c r="C4213" s="154" t="s">
        <v>254</v>
      </c>
      <c r="D4213" s="154" t="s">
        <v>255</v>
      </c>
      <c r="E4213" s="155" t="s">
        <v>253</v>
      </c>
      <c r="F4213" s="156" t="s">
        <v>253</v>
      </c>
      <c r="G4213" s="155" t="s">
        <v>253</v>
      </c>
      <c r="H4213" s="155" t="s">
        <v>253</v>
      </c>
      <c r="I4213" s="157" t="s">
        <v>253</v>
      </c>
      <c r="J4213" s="156" t="s">
        <v>253</v>
      </c>
      <c r="K4213" s="167" t="s">
        <v>253</v>
      </c>
    </row>
    <row r="4214" spans="1:11" x14ac:dyDescent="0.25">
      <c r="A4214" s="153">
        <v>4210</v>
      </c>
      <c r="B4214" s="154" t="s">
        <v>253</v>
      </c>
      <c r="C4214" s="154" t="s">
        <v>254</v>
      </c>
      <c r="D4214" s="154" t="s">
        <v>255</v>
      </c>
      <c r="E4214" s="155" t="s">
        <v>253</v>
      </c>
      <c r="F4214" s="156" t="s">
        <v>253</v>
      </c>
      <c r="G4214" s="155" t="s">
        <v>253</v>
      </c>
      <c r="H4214" s="155" t="s">
        <v>253</v>
      </c>
      <c r="I4214" s="157" t="s">
        <v>253</v>
      </c>
      <c r="J4214" s="156" t="s">
        <v>253</v>
      </c>
      <c r="K4214" s="167" t="s">
        <v>253</v>
      </c>
    </row>
    <row r="4215" spans="1:11" x14ac:dyDescent="0.25">
      <c r="A4215" s="153">
        <v>4211</v>
      </c>
      <c r="B4215" s="154" t="s">
        <v>253</v>
      </c>
      <c r="C4215" s="154" t="s">
        <v>254</v>
      </c>
      <c r="D4215" s="154" t="s">
        <v>255</v>
      </c>
      <c r="E4215" s="155" t="s">
        <v>253</v>
      </c>
      <c r="F4215" s="156" t="s">
        <v>253</v>
      </c>
      <c r="G4215" s="155" t="s">
        <v>253</v>
      </c>
      <c r="H4215" s="155" t="s">
        <v>253</v>
      </c>
      <c r="I4215" s="157" t="s">
        <v>253</v>
      </c>
      <c r="J4215" s="156" t="s">
        <v>253</v>
      </c>
      <c r="K4215" s="167" t="s">
        <v>253</v>
      </c>
    </row>
    <row r="4216" spans="1:11" x14ac:dyDescent="0.25">
      <c r="A4216" s="153">
        <v>4212</v>
      </c>
      <c r="B4216" s="154" t="s">
        <v>253</v>
      </c>
      <c r="C4216" s="154" t="s">
        <v>254</v>
      </c>
      <c r="D4216" s="154" t="s">
        <v>255</v>
      </c>
      <c r="E4216" s="155" t="s">
        <v>253</v>
      </c>
      <c r="F4216" s="156" t="s">
        <v>253</v>
      </c>
      <c r="G4216" s="155" t="s">
        <v>253</v>
      </c>
      <c r="H4216" s="155" t="s">
        <v>253</v>
      </c>
      <c r="I4216" s="157" t="s">
        <v>253</v>
      </c>
      <c r="J4216" s="156" t="s">
        <v>253</v>
      </c>
      <c r="K4216" s="167" t="s">
        <v>253</v>
      </c>
    </row>
    <row r="4217" spans="1:11" x14ac:dyDescent="0.25">
      <c r="A4217" s="153">
        <v>4213</v>
      </c>
      <c r="B4217" s="154" t="s">
        <v>253</v>
      </c>
      <c r="C4217" s="154" t="s">
        <v>254</v>
      </c>
      <c r="D4217" s="154" t="s">
        <v>255</v>
      </c>
      <c r="E4217" s="155" t="s">
        <v>253</v>
      </c>
      <c r="F4217" s="156" t="s">
        <v>253</v>
      </c>
      <c r="G4217" s="155" t="s">
        <v>253</v>
      </c>
      <c r="H4217" s="155" t="s">
        <v>253</v>
      </c>
      <c r="I4217" s="157" t="s">
        <v>253</v>
      </c>
      <c r="J4217" s="156" t="s">
        <v>253</v>
      </c>
      <c r="K4217" s="167" t="s">
        <v>253</v>
      </c>
    </row>
    <row r="4218" spans="1:11" x14ac:dyDescent="0.25">
      <c r="A4218" s="153">
        <v>4214</v>
      </c>
      <c r="B4218" s="154" t="s">
        <v>253</v>
      </c>
      <c r="C4218" s="154" t="s">
        <v>254</v>
      </c>
      <c r="D4218" s="154" t="s">
        <v>255</v>
      </c>
      <c r="E4218" s="155" t="s">
        <v>253</v>
      </c>
      <c r="F4218" s="156" t="s">
        <v>253</v>
      </c>
      <c r="G4218" s="155" t="s">
        <v>253</v>
      </c>
      <c r="H4218" s="155" t="s">
        <v>253</v>
      </c>
      <c r="I4218" s="157" t="s">
        <v>253</v>
      </c>
      <c r="J4218" s="156" t="s">
        <v>253</v>
      </c>
      <c r="K4218" s="167" t="s">
        <v>253</v>
      </c>
    </row>
    <row r="4219" spans="1:11" x14ac:dyDescent="0.25">
      <c r="A4219" s="153">
        <v>4215</v>
      </c>
      <c r="B4219" s="154" t="s">
        <v>253</v>
      </c>
      <c r="C4219" s="154" t="s">
        <v>254</v>
      </c>
      <c r="D4219" s="154" t="s">
        <v>255</v>
      </c>
      <c r="E4219" s="155" t="s">
        <v>253</v>
      </c>
      <c r="F4219" s="156" t="s">
        <v>253</v>
      </c>
      <c r="G4219" s="155" t="s">
        <v>253</v>
      </c>
      <c r="H4219" s="155" t="s">
        <v>253</v>
      </c>
      <c r="I4219" s="157" t="s">
        <v>253</v>
      </c>
      <c r="J4219" s="156" t="s">
        <v>253</v>
      </c>
      <c r="K4219" s="167" t="s">
        <v>253</v>
      </c>
    </row>
    <row r="4220" spans="1:11" x14ac:dyDescent="0.25">
      <c r="A4220" s="153">
        <v>4216</v>
      </c>
      <c r="B4220" s="154" t="s">
        <v>253</v>
      </c>
      <c r="C4220" s="154" t="s">
        <v>254</v>
      </c>
      <c r="D4220" s="154" t="s">
        <v>255</v>
      </c>
      <c r="E4220" s="155" t="s">
        <v>253</v>
      </c>
      <c r="F4220" s="156" t="s">
        <v>253</v>
      </c>
      <c r="G4220" s="155" t="s">
        <v>253</v>
      </c>
      <c r="H4220" s="155" t="s">
        <v>253</v>
      </c>
      <c r="I4220" s="157" t="s">
        <v>253</v>
      </c>
      <c r="J4220" s="156" t="s">
        <v>253</v>
      </c>
      <c r="K4220" s="167" t="s">
        <v>253</v>
      </c>
    </row>
    <row r="4221" spans="1:11" x14ac:dyDescent="0.25">
      <c r="A4221" s="153">
        <v>4217</v>
      </c>
      <c r="B4221" s="154" t="s">
        <v>253</v>
      </c>
      <c r="C4221" s="154" t="s">
        <v>254</v>
      </c>
      <c r="D4221" s="154" t="s">
        <v>255</v>
      </c>
      <c r="E4221" s="155" t="s">
        <v>253</v>
      </c>
      <c r="F4221" s="156" t="s">
        <v>253</v>
      </c>
      <c r="G4221" s="155" t="s">
        <v>253</v>
      </c>
      <c r="H4221" s="155" t="s">
        <v>253</v>
      </c>
      <c r="I4221" s="157" t="s">
        <v>253</v>
      </c>
      <c r="J4221" s="156" t="s">
        <v>253</v>
      </c>
      <c r="K4221" s="167" t="s">
        <v>253</v>
      </c>
    </row>
    <row r="4222" spans="1:11" x14ac:dyDescent="0.25">
      <c r="A4222" s="153">
        <v>4218</v>
      </c>
      <c r="B4222" s="154" t="s">
        <v>253</v>
      </c>
      <c r="C4222" s="154" t="s">
        <v>254</v>
      </c>
      <c r="D4222" s="154" t="s">
        <v>255</v>
      </c>
      <c r="E4222" s="155" t="s">
        <v>253</v>
      </c>
      <c r="F4222" s="156" t="s">
        <v>253</v>
      </c>
      <c r="G4222" s="155" t="s">
        <v>253</v>
      </c>
      <c r="H4222" s="155" t="s">
        <v>253</v>
      </c>
      <c r="I4222" s="157" t="s">
        <v>253</v>
      </c>
      <c r="J4222" s="156" t="s">
        <v>253</v>
      </c>
      <c r="K4222" s="167" t="s">
        <v>253</v>
      </c>
    </row>
    <row r="4223" spans="1:11" x14ac:dyDescent="0.25">
      <c r="A4223" s="153">
        <v>4219</v>
      </c>
      <c r="B4223" s="154" t="s">
        <v>253</v>
      </c>
      <c r="C4223" s="154" t="s">
        <v>254</v>
      </c>
      <c r="D4223" s="154" t="s">
        <v>255</v>
      </c>
      <c r="E4223" s="155" t="s">
        <v>253</v>
      </c>
      <c r="F4223" s="156" t="s">
        <v>253</v>
      </c>
      <c r="G4223" s="155" t="s">
        <v>253</v>
      </c>
      <c r="H4223" s="155" t="s">
        <v>253</v>
      </c>
      <c r="I4223" s="157" t="s">
        <v>253</v>
      </c>
      <c r="J4223" s="156" t="s">
        <v>253</v>
      </c>
      <c r="K4223" s="167" t="s">
        <v>253</v>
      </c>
    </row>
    <row r="4224" spans="1:11" x14ac:dyDescent="0.25">
      <c r="A4224" s="153">
        <v>4220</v>
      </c>
      <c r="B4224" s="154" t="s">
        <v>253</v>
      </c>
      <c r="C4224" s="154" t="s">
        <v>254</v>
      </c>
      <c r="D4224" s="154" t="s">
        <v>255</v>
      </c>
      <c r="E4224" s="155" t="s">
        <v>253</v>
      </c>
      <c r="F4224" s="156" t="s">
        <v>253</v>
      </c>
      <c r="G4224" s="155" t="s">
        <v>253</v>
      </c>
      <c r="H4224" s="155" t="s">
        <v>253</v>
      </c>
      <c r="I4224" s="157" t="s">
        <v>253</v>
      </c>
      <c r="J4224" s="156" t="s">
        <v>253</v>
      </c>
      <c r="K4224" s="167" t="s">
        <v>253</v>
      </c>
    </row>
    <row r="4225" spans="1:11" x14ac:dyDescent="0.25">
      <c r="A4225" s="153">
        <v>4221</v>
      </c>
      <c r="B4225" s="154" t="s">
        <v>253</v>
      </c>
      <c r="C4225" s="154" t="s">
        <v>254</v>
      </c>
      <c r="D4225" s="154" t="s">
        <v>255</v>
      </c>
      <c r="E4225" s="155" t="s">
        <v>253</v>
      </c>
      <c r="F4225" s="156" t="s">
        <v>253</v>
      </c>
      <c r="G4225" s="155" t="s">
        <v>253</v>
      </c>
      <c r="H4225" s="155" t="s">
        <v>253</v>
      </c>
      <c r="I4225" s="157" t="s">
        <v>253</v>
      </c>
      <c r="J4225" s="156" t="s">
        <v>253</v>
      </c>
      <c r="K4225" s="167" t="s">
        <v>253</v>
      </c>
    </row>
    <row r="4226" spans="1:11" x14ac:dyDescent="0.25">
      <c r="A4226" s="153">
        <v>4222</v>
      </c>
      <c r="B4226" s="154" t="s">
        <v>253</v>
      </c>
      <c r="C4226" s="154" t="s">
        <v>254</v>
      </c>
      <c r="D4226" s="154" t="s">
        <v>255</v>
      </c>
      <c r="E4226" s="155" t="s">
        <v>253</v>
      </c>
      <c r="F4226" s="156" t="s">
        <v>253</v>
      </c>
      <c r="G4226" s="155" t="s">
        <v>253</v>
      </c>
      <c r="H4226" s="155" t="s">
        <v>253</v>
      </c>
      <c r="I4226" s="157" t="s">
        <v>253</v>
      </c>
      <c r="J4226" s="156" t="s">
        <v>253</v>
      </c>
      <c r="K4226" s="167" t="s">
        <v>253</v>
      </c>
    </row>
    <row r="4227" spans="1:11" x14ac:dyDescent="0.25">
      <c r="A4227" s="153">
        <v>4223</v>
      </c>
      <c r="B4227" s="154" t="s">
        <v>253</v>
      </c>
      <c r="C4227" s="154" t="s">
        <v>254</v>
      </c>
      <c r="D4227" s="154" t="s">
        <v>255</v>
      </c>
      <c r="E4227" s="155" t="s">
        <v>253</v>
      </c>
      <c r="F4227" s="156" t="s">
        <v>253</v>
      </c>
      <c r="G4227" s="155" t="s">
        <v>253</v>
      </c>
      <c r="H4227" s="155" t="s">
        <v>253</v>
      </c>
      <c r="I4227" s="157" t="s">
        <v>253</v>
      </c>
      <c r="J4227" s="156" t="s">
        <v>253</v>
      </c>
      <c r="K4227" s="167" t="s">
        <v>253</v>
      </c>
    </row>
    <row r="4228" spans="1:11" x14ac:dyDescent="0.25">
      <c r="A4228" s="153">
        <v>4224</v>
      </c>
      <c r="B4228" s="154" t="s">
        <v>253</v>
      </c>
      <c r="C4228" s="154" t="s">
        <v>254</v>
      </c>
      <c r="D4228" s="154" t="s">
        <v>255</v>
      </c>
      <c r="E4228" s="155" t="s">
        <v>253</v>
      </c>
      <c r="F4228" s="156" t="s">
        <v>253</v>
      </c>
      <c r="G4228" s="155" t="s">
        <v>253</v>
      </c>
      <c r="H4228" s="155" t="s">
        <v>253</v>
      </c>
      <c r="I4228" s="157" t="s">
        <v>253</v>
      </c>
      <c r="J4228" s="156" t="s">
        <v>253</v>
      </c>
      <c r="K4228" s="167" t="s">
        <v>253</v>
      </c>
    </row>
    <row r="4229" spans="1:11" x14ac:dyDescent="0.25">
      <c r="A4229" s="153">
        <v>4225</v>
      </c>
      <c r="B4229" s="154" t="s">
        <v>253</v>
      </c>
      <c r="C4229" s="154" t="s">
        <v>254</v>
      </c>
      <c r="D4229" s="154" t="s">
        <v>255</v>
      </c>
      <c r="E4229" s="155" t="s">
        <v>253</v>
      </c>
      <c r="F4229" s="156" t="s">
        <v>253</v>
      </c>
      <c r="G4229" s="155" t="s">
        <v>253</v>
      </c>
      <c r="H4229" s="155" t="s">
        <v>253</v>
      </c>
      <c r="I4229" s="157" t="s">
        <v>253</v>
      </c>
      <c r="J4229" s="156" t="s">
        <v>253</v>
      </c>
      <c r="K4229" s="167" t="s">
        <v>253</v>
      </c>
    </row>
    <row r="4230" spans="1:11" x14ac:dyDescent="0.25">
      <c r="A4230" s="153">
        <v>4226</v>
      </c>
      <c r="B4230" s="154" t="s">
        <v>253</v>
      </c>
      <c r="C4230" s="154" t="s">
        <v>254</v>
      </c>
      <c r="D4230" s="154" t="s">
        <v>255</v>
      </c>
      <c r="E4230" s="155" t="s">
        <v>253</v>
      </c>
      <c r="F4230" s="156" t="s">
        <v>253</v>
      </c>
      <c r="G4230" s="155" t="s">
        <v>253</v>
      </c>
      <c r="H4230" s="155" t="s">
        <v>253</v>
      </c>
      <c r="I4230" s="157" t="s">
        <v>253</v>
      </c>
      <c r="J4230" s="156" t="s">
        <v>253</v>
      </c>
      <c r="K4230" s="167" t="s">
        <v>253</v>
      </c>
    </row>
    <row r="4231" spans="1:11" x14ac:dyDescent="0.25">
      <c r="A4231" s="153">
        <v>4227</v>
      </c>
      <c r="B4231" s="154" t="s">
        <v>253</v>
      </c>
      <c r="C4231" s="154" t="s">
        <v>254</v>
      </c>
      <c r="D4231" s="154" t="s">
        <v>255</v>
      </c>
      <c r="E4231" s="155" t="s">
        <v>253</v>
      </c>
      <c r="F4231" s="156" t="s">
        <v>253</v>
      </c>
      <c r="G4231" s="155" t="s">
        <v>253</v>
      </c>
      <c r="H4231" s="155" t="s">
        <v>253</v>
      </c>
      <c r="I4231" s="157" t="s">
        <v>253</v>
      </c>
      <c r="J4231" s="156" t="s">
        <v>253</v>
      </c>
      <c r="K4231" s="167" t="s">
        <v>253</v>
      </c>
    </row>
    <row r="4232" spans="1:11" x14ac:dyDescent="0.25">
      <c r="A4232" s="153">
        <v>4228</v>
      </c>
      <c r="B4232" s="154" t="s">
        <v>253</v>
      </c>
      <c r="C4232" s="154" t="s">
        <v>254</v>
      </c>
      <c r="D4232" s="154" t="s">
        <v>255</v>
      </c>
      <c r="E4232" s="155" t="s">
        <v>253</v>
      </c>
      <c r="F4232" s="156" t="s">
        <v>253</v>
      </c>
      <c r="G4232" s="155" t="s">
        <v>253</v>
      </c>
      <c r="H4232" s="155" t="s">
        <v>253</v>
      </c>
      <c r="I4232" s="157" t="s">
        <v>253</v>
      </c>
      <c r="J4232" s="156" t="s">
        <v>253</v>
      </c>
      <c r="K4232" s="167" t="s">
        <v>253</v>
      </c>
    </row>
    <row r="4233" spans="1:11" x14ac:dyDescent="0.25">
      <c r="A4233" s="153">
        <v>4229</v>
      </c>
      <c r="B4233" s="154" t="s">
        <v>253</v>
      </c>
      <c r="C4233" s="154" t="s">
        <v>254</v>
      </c>
      <c r="D4233" s="154" t="s">
        <v>255</v>
      </c>
      <c r="E4233" s="155" t="s">
        <v>253</v>
      </c>
      <c r="F4233" s="156" t="s">
        <v>253</v>
      </c>
      <c r="G4233" s="155" t="s">
        <v>253</v>
      </c>
      <c r="H4233" s="155" t="s">
        <v>253</v>
      </c>
      <c r="I4233" s="157" t="s">
        <v>253</v>
      </c>
      <c r="J4233" s="156" t="s">
        <v>253</v>
      </c>
      <c r="K4233" s="167" t="s">
        <v>253</v>
      </c>
    </row>
    <row r="4234" spans="1:11" x14ac:dyDescent="0.25">
      <c r="A4234" s="153">
        <v>4230</v>
      </c>
      <c r="B4234" s="154" t="s">
        <v>253</v>
      </c>
      <c r="C4234" s="154" t="s">
        <v>254</v>
      </c>
      <c r="D4234" s="154" t="s">
        <v>255</v>
      </c>
      <c r="E4234" s="155" t="s">
        <v>253</v>
      </c>
      <c r="F4234" s="156" t="s">
        <v>253</v>
      </c>
      <c r="G4234" s="155" t="s">
        <v>253</v>
      </c>
      <c r="H4234" s="155" t="s">
        <v>253</v>
      </c>
      <c r="I4234" s="157" t="s">
        <v>253</v>
      </c>
      <c r="J4234" s="156" t="s">
        <v>253</v>
      </c>
      <c r="K4234" s="167" t="s">
        <v>253</v>
      </c>
    </row>
    <row r="4235" spans="1:11" x14ac:dyDescent="0.25">
      <c r="A4235" s="153">
        <v>4231</v>
      </c>
      <c r="B4235" s="154" t="s">
        <v>253</v>
      </c>
      <c r="C4235" s="154" t="s">
        <v>254</v>
      </c>
      <c r="D4235" s="154" t="s">
        <v>255</v>
      </c>
      <c r="E4235" s="155" t="s">
        <v>253</v>
      </c>
      <c r="F4235" s="156" t="s">
        <v>253</v>
      </c>
      <c r="G4235" s="155" t="s">
        <v>253</v>
      </c>
      <c r="H4235" s="155" t="s">
        <v>253</v>
      </c>
      <c r="I4235" s="157" t="s">
        <v>253</v>
      </c>
      <c r="J4235" s="156" t="s">
        <v>253</v>
      </c>
      <c r="K4235" s="167" t="s">
        <v>253</v>
      </c>
    </row>
    <row r="4236" spans="1:11" x14ac:dyDescent="0.25">
      <c r="A4236" s="153">
        <v>4232</v>
      </c>
      <c r="B4236" s="154" t="s">
        <v>253</v>
      </c>
      <c r="C4236" s="154" t="s">
        <v>254</v>
      </c>
      <c r="D4236" s="154" t="s">
        <v>255</v>
      </c>
      <c r="E4236" s="155" t="s">
        <v>253</v>
      </c>
      <c r="F4236" s="156" t="s">
        <v>253</v>
      </c>
      <c r="G4236" s="155" t="s">
        <v>253</v>
      </c>
      <c r="H4236" s="155" t="s">
        <v>253</v>
      </c>
      <c r="I4236" s="157" t="s">
        <v>253</v>
      </c>
      <c r="J4236" s="156" t="s">
        <v>253</v>
      </c>
      <c r="K4236" s="167" t="s">
        <v>253</v>
      </c>
    </row>
    <row r="4237" spans="1:11" x14ac:dyDescent="0.25">
      <c r="A4237" s="153">
        <v>4233</v>
      </c>
      <c r="B4237" s="154" t="s">
        <v>253</v>
      </c>
      <c r="C4237" s="154" t="s">
        <v>254</v>
      </c>
      <c r="D4237" s="154" t="s">
        <v>255</v>
      </c>
      <c r="E4237" s="155" t="s">
        <v>253</v>
      </c>
      <c r="F4237" s="156" t="s">
        <v>253</v>
      </c>
      <c r="G4237" s="155" t="s">
        <v>253</v>
      </c>
      <c r="H4237" s="155" t="s">
        <v>253</v>
      </c>
      <c r="I4237" s="157" t="s">
        <v>253</v>
      </c>
      <c r="J4237" s="156" t="s">
        <v>253</v>
      </c>
      <c r="K4237" s="167" t="s">
        <v>253</v>
      </c>
    </row>
    <row r="4238" spans="1:11" x14ac:dyDescent="0.25">
      <c r="A4238" s="153">
        <v>4234</v>
      </c>
      <c r="B4238" s="154" t="s">
        <v>253</v>
      </c>
      <c r="C4238" s="154" t="s">
        <v>254</v>
      </c>
      <c r="D4238" s="154" t="s">
        <v>255</v>
      </c>
      <c r="E4238" s="155" t="s">
        <v>253</v>
      </c>
      <c r="F4238" s="156" t="s">
        <v>253</v>
      </c>
      <c r="G4238" s="155" t="s">
        <v>253</v>
      </c>
      <c r="H4238" s="155" t="s">
        <v>253</v>
      </c>
      <c r="I4238" s="157" t="s">
        <v>253</v>
      </c>
      <c r="J4238" s="156" t="s">
        <v>253</v>
      </c>
      <c r="K4238" s="167" t="s">
        <v>253</v>
      </c>
    </row>
    <row r="4239" spans="1:11" x14ac:dyDescent="0.25">
      <c r="A4239" s="153">
        <v>4235</v>
      </c>
      <c r="B4239" s="154" t="s">
        <v>253</v>
      </c>
      <c r="C4239" s="154" t="s">
        <v>254</v>
      </c>
      <c r="D4239" s="154" t="s">
        <v>255</v>
      </c>
      <c r="E4239" s="155" t="s">
        <v>253</v>
      </c>
      <c r="F4239" s="156" t="s">
        <v>253</v>
      </c>
      <c r="G4239" s="155" t="s">
        <v>253</v>
      </c>
      <c r="H4239" s="155" t="s">
        <v>253</v>
      </c>
      <c r="I4239" s="157" t="s">
        <v>253</v>
      </c>
      <c r="J4239" s="156" t="s">
        <v>253</v>
      </c>
      <c r="K4239" s="167" t="s">
        <v>253</v>
      </c>
    </row>
    <row r="4240" spans="1:11" x14ac:dyDescent="0.25">
      <c r="A4240" s="153">
        <v>4236</v>
      </c>
      <c r="B4240" s="154" t="s">
        <v>253</v>
      </c>
      <c r="C4240" s="154" t="s">
        <v>254</v>
      </c>
      <c r="D4240" s="154" t="s">
        <v>255</v>
      </c>
      <c r="E4240" s="155" t="s">
        <v>253</v>
      </c>
      <c r="F4240" s="156" t="s">
        <v>253</v>
      </c>
      <c r="G4240" s="155" t="s">
        <v>253</v>
      </c>
      <c r="H4240" s="155" t="s">
        <v>253</v>
      </c>
      <c r="I4240" s="157" t="s">
        <v>253</v>
      </c>
      <c r="J4240" s="156" t="s">
        <v>253</v>
      </c>
      <c r="K4240" s="167" t="s">
        <v>253</v>
      </c>
    </row>
    <row r="4241" spans="1:11" x14ac:dyDescent="0.25">
      <c r="A4241" s="153">
        <v>4237</v>
      </c>
      <c r="B4241" s="154" t="s">
        <v>253</v>
      </c>
      <c r="C4241" s="154" t="s">
        <v>254</v>
      </c>
      <c r="D4241" s="154" t="s">
        <v>255</v>
      </c>
      <c r="E4241" s="155" t="s">
        <v>253</v>
      </c>
      <c r="F4241" s="156" t="s">
        <v>253</v>
      </c>
      <c r="G4241" s="155" t="s">
        <v>253</v>
      </c>
      <c r="H4241" s="155" t="s">
        <v>253</v>
      </c>
      <c r="I4241" s="157" t="s">
        <v>253</v>
      </c>
      <c r="J4241" s="156" t="s">
        <v>253</v>
      </c>
      <c r="K4241" s="167" t="s">
        <v>253</v>
      </c>
    </row>
    <row r="4242" spans="1:11" x14ac:dyDescent="0.25">
      <c r="A4242" s="153">
        <v>4238</v>
      </c>
      <c r="B4242" s="154" t="s">
        <v>253</v>
      </c>
      <c r="C4242" s="154" t="s">
        <v>254</v>
      </c>
      <c r="D4242" s="154" t="s">
        <v>255</v>
      </c>
      <c r="E4242" s="155" t="s">
        <v>253</v>
      </c>
      <c r="F4242" s="156" t="s">
        <v>253</v>
      </c>
      <c r="G4242" s="155" t="s">
        <v>253</v>
      </c>
      <c r="H4242" s="155" t="s">
        <v>253</v>
      </c>
      <c r="I4242" s="157" t="s">
        <v>253</v>
      </c>
      <c r="J4242" s="156" t="s">
        <v>253</v>
      </c>
      <c r="K4242" s="167" t="s">
        <v>253</v>
      </c>
    </row>
    <row r="4243" spans="1:11" x14ac:dyDescent="0.25">
      <c r="A4243" s="153">
        <v>4239</v>
      </c>
      <c r="B4243" s="154" t="s">
        <v>253</v>
      </c>
      <c r="C4243" s="154" t="s">
        <v>254</v>
      </c>
      <c r="D4243" s="154" t="s">
        <v>255</v>
      </c>
      <c r="E4243" s="155" t="s">
        <v>253</v>
      </c>
      <c r="F4243" s="156" t="s">
        <v>253</v>
      </c>
      <c r="G4243" s="155" t="s">
        <v>253</v>
      </c>
      <c r="H4243" s="155" t="s">
        <v>253</v>
      </c>
      <c r="I4243" s="157" t="s">
        <v>253</v>
      </c>
      <c r="J4243" s="156" t="s">
        <v>253</v>
      </c>
      <c r="K4243" s="167" t="s">
        <v>253</v>
      </c>
    </row>
    <row r="4244" spans="1:11" x14ac:dyDescent="0.25">
      <c r="A4244" s="153">
        <v>4240</v>
      </c>
      <c r="B4244" s="154" t="s">
        <v>253</v>
      </c>
      <c r="C4244" s="154" t="s">
        <v>254</v>
      </c>
      <c r="D4244" s="154" t="s">
        <v>255</v>
      </c>
      <c r="E4244" s="155" t="s">
        <v>253</v>
      </c>
      <c r="F4244" s="156" t="s">
        <v>253</v>
      </c>
      <c r="G4244" s="155" t="s">
        <v>253</v>
      </c>
      <c r="H4244" s="155" t="s">
        <v>253</v>
      </c>
      <c r="I4244" s="157" t="s">
        <v>253</v>
      </c>
      <c r="J4244" s="156" t="s">
        <v>253</v>
      </c>
      <c r="K4244" s="167" t="s">
        <v>253</v>
      </c>
    </row>
    <row r="4245" spans="1:11" x14ac:dyDescent="0.25">
      <c r="A4245" s="153">
        <v>4241</v>
      </c>
      <c r="B4245" s="154" t="s">
        <v>253</v>
      </c>
      <c r="C4245" s="154" t="s">
        <v>254</v>
      </c>
      <c r="D4245" s="154" t="s">
        <v>255</v>
      </c>
      <c r="E4245" s="155" t="s">
        <v>253</v>
      </c>
      <c r="F4245" s="156" t="s">
        <v>253</v>
      </c>
      <c r="G4245" s="155" t="s">
        <v>253</v>
      </c>
      <c r="H4245" s="155" t="s">
        <v>253</v>
      </c>
      <c r="I4245" s="157" t="s">
        <v>253</v>
      </c>
      <c r="J4245" s="156" t="s">
        <v>253</v>
      </c>
      <c r="K4245" s="167" t="s">
        <v>253</v>
      </c>
    </row>
    <row r="4246" spans="1:11" x14ac:dyDescent="0.25">
      <c r="A4246" s="153">
        <v>4242</v>
      </c>
      <c r="B4246" s="154" t="s">
        <v>253</v>
      </c>
      <c r="C4246" s="154" t="s">
        <v>254</v>
      </c>
      <c r="D4246" s="154" t="s">
        <v>255</v>
      </c>
      <c r="E4246" s="155" t="s">
        <v>253</v>
      </c>
      <c r="F4246" s="156" t="s">
        <v>253</v>
      </c>
      <c r="G4246" s="155" t="s">
        <v>253</v>
      </c>
      <c r="H4246" s="155" t="s">
        <v>253</v>
      </c>
      <c r="I4246" s="157" t="s">
        <v>253</v>
      </c>
      <c r="J4246" s="156" t="s">
        <v>253</v>
      </c>
      <c r="K4246" s="167" t="s">
        <v>253</v>
      </c>
    </row>
    <row r="4247" spans="1:11" x14ac:dyDescent="0.25">
      <c r="A4247" s="153">
        <v>4243</v>
      </c>
      <c r="B4247" s="154" t="s">
        <v>253</v>
      </c>
      <c r="C4247" s="154" t="s">
        <v>254</v>
      </c>
      <c r="D4247" s="154" t="s">
        <v>255</v>
      </c>
      <c r="E4247" s="155" t="s">
        <v>253</v>
      </c>
      <c r="F4247" s="156" t="s">
        <v>253</v>
      </c>
      <c r="G4247" s="155" t="s">
        <v>253</v>
      </c>
      <c r="H4247" s="155" t="s">
        <v>253</v>
      </c>
      <c r="I4247" s="157" t="s">
        <v>253</v>
      </c>
      <c r="J4247" s="156" t="s">
        <v>253</v>
      </c>
      <c r="K4247" s="167" t="s">
        <v>253</v>
      </c>
    </row>
    <row r="4248" spans="1:11" x14ac:dyDescent="0.25">
      <c r="A4248" s="153">
        <v>4244</v>
      </c>
      <c r="B4248" s="154" t="s">
        <v>253</v>
      </c>
      <c r="C4248" s="154" t="s">
        <v>254</v>
      </c>
      <c r="D4248" s="154" t="s">
        <v>255</v>
      </c>
      <c r="E4248" s="155" t="s">
        <v>253</v>
      </c>
      <c r="F4248" s="156" t="s">
        <v>253</v>
      </c>
      <c r="G4248" s="155" t="s">
        <v>253</v>
      </c>
      <c r="H4248" s="155" t="s">
        <v>253</v>
      </c>
      <c r="I4248" s="157" t="s">
        <v>253</v>
      </c>
      <c r="J4248" s="156" t="s">
        <v>253</v>
      </c>
      <c r="K4248" s="167" t="s">
        <v>253</v>
      </c>
    </row>
    <row r="4249" spans="1:11" x14ac:dyDescent="0.25">
      <c r="A4249" s="153">
        <v>4245</v>
      </c>
      <c r="B4249" s="154" t="s">
        <v>253</v>
      </c>
      <c r="C4249" s="154" t="s">
        <v>254</v>
      </c>
      <c r="D4249" s="154" t="s">
        <v>255</v>
      </c>
      <c r="E4249" s="155" t="s">
        <v>253</v>
      </c>
      <c r="F4249" s="156" t="s">
        <v>253</v>
      </c>
      <c r="G4249" s="155" t="s">
        <v>253</v>
      </c>
      <c r="H4249" s="155" t="s">
        <v>253</v>
      </c>
      <c r="I4249" s="157" t="s">
        <v>253</v>
      </c>
      <c r="J4249" s="156" t="s">
        <v>253</v>
      </c>
      <c r="K4249" s="167" t="s">
        <v>253</v>
      </c>
    </row>
    <row r="4250" spans="1:11" x14ac:dyDescent="0.25">
      <c r="A4250" s="153">
        <v>4246</v>
      </c>
      <c r="B4250" s="154" t="s">
        <v>253</v>
      </c>
      <c r="C4250" s="154" t="s">
        <v>254</v>
      </c>
      <c r="D4250" s="154" t="s">
        <v>255</v>
      </c>
      <c r="E4250" s="155" t="s">
        <v>253</v>
      </c>
      <c r="F4250" s="156" t="s">
        <v>253</v>
      </c>
      <c r="G4250" s="155" t="s">
        <v>253</v>
      </c>
      <c r="H4250" s="155" t="s">
        <v>253</v>
      </c>
      <c r="I4250" s="157" t="s">
        <v>253</v>
      </c>
      <c r="J4250" s="156" t="s">
        <v>253</v>
      </c>
      <c r="K4250" s="167" t="s">
        <v>253</v>
      </c>
    </row>
    <row r="4251" spans="1:11" x14ac:dyDescent="0.25">
      <c r="A4251" s="153">
        <v>4247</v>
      </c>
      <c r="B4251" s="154" t="s">
        <v>253</v>
      </c>
      <c r="C4251" s="154" t="s">
        <v>254</v>
      </c>
      <c r="D4251" s="154" t="s">
        <v>255</v>
      </c>
      <c r="E4251" s="155" t="s">
        <v>253</v>
      </c>
      <c r="F4251" s="156" t="s">
        <v>253</v>
      </c>
      <c r="G4251" s="155" t="s">
        <v>253</v>
      </c>
      <c r="H4251" s="155" t="s">
        <v>253</v>
      </c>
      <c r="I4251" s="157" t="s">
        <v>253</v>
      </c>
      <c r="J4251" s="156" t="s">
        <v>253</v>
      </c>
      <c r="K4251" s="167" t="s">
        <v>253</v>
      </c>
    </row>
    <row r="4252" spans="1:11" x14ac:dyDescent="0.25">
      <c r="A4252" s="153">
        <v>4248</v>
      </c>
      <c r="B4252" s="154" t="s">
        <v>253</v>
      </c>
      <c r="C4252" s="154" t="s">
        <v>254</v>
      </c>
      <c r="D4252" s="154" t="s">
        <v>255</v>
      </c>
      <c r="E4252" s="155" t="s">
        <v>253</v>
      </c>
      <c r="F4252" s="156" t="s">
        <v>253</v>
      </c>
      <c r="G4252" s="155" t="s">
        <v>253</v>
      </c>
      <c r="H4252" s="155" t="s">
        <v>253</v>
      </c>
      <c r="I4252" s="157" t="s">
        <v>253</v>
      </c>
      <c r="J4252" s="156" t="s">
        <v>253</v>
      </c>
      <c r="K4252" s="167" t="s">
        <v>253</v>
      </c>
    </row>
    <row r="4253" spans="1:11" x14ac:dyDescent="0.25">
      <c r="A4253" s="153">
        <v>4249</v>
      </c>
      <c r="B4253" s="154" t="s">
        <v>253</v>
      </c>
      <c r="C4253" s="154" t="s">
        <v>254</v>
      </c>
      <c r="D4253" s="154" t="s">
        <v>255</v>
      </c>
      <c r="E4253" s="155" t="s">
        <v>253</v>
      </c>
      <c r="F4253" s="156" t="s">
        <v>253</v>
      </c>
      <c r="G4253" s="155" t="s">
        <v>253</v>
      </c>
      <c r="H4253" s="155" t="s">
        <v>253</v>
      </c>
      <c r="I4253" s="157" t="s">
        <v>253</v>
      </c>
      <c r="J4253" s="156" t="s">
        <v>253</v>
      </c>
      <c r="K4253" s="167" t="s">
        <v>253</v>
      </c>
    </row>
    <row r="4254" spans="1:11" x14ac:dyDescent="0.25">
      <c r="A4254" s="153">
        <v>4250</v>
      </c>
      <c r="B4254" s="154" t="s">
        <v>253</v>
      </c>
      <c r="C4254" s="154" t="s">
        <v>254</v>
      </c>
      <c r="D4254" s="154" t="s">
        <v>255</v>
      </c>
      <c r="E4254" s="155" t="s">
        <v>253</v>
      </c>
      <c r="F4254" s="156" t="s">
        <v>253</v>
      </c>
      <c r="G4254" s="155" t="s">
        <v>253</v>
      </c>
      <c r="H4254" s="155" t="s">
        <v>253</v>
      </c>
      <c r="I4254" s="157" t="s">
        <v>253</v>
      </c>
      <c r="J4254" s="156" t="s">
        <v>253</v>
      </c>
      <c r="K4254" s="167" t="s">
        <v>253</v>
      </c>
    </row>
    <row r="4255" spans="1:11" x14ac:dyDescent="0.25">
      <c r="A4255" s="153">
        <v>4251</v>
      </c>
      <c r="B4255" s="154" t="s">
        <v>253</v>
      </c>
      <c r="C4255" s="154" t="s">
        <v>254</v>
      </c>
      <c r="D4255" s="154" t="s">
        <v>255</v>
      </c>
      <c r="E4255" s="155" t="s">
        <v>253</v>
      </c>
      <c r="F4255" s="156" t="s">
        <v>253</v>
      </c>
      <c r="G4255" s="155" t="s">
        <v>253</v>
      </c>
      <c r="H4255" s="155" t="s">
        <v>253</v>
      </c>
      <c r="I4255" s="157" t="s">
        <v>253</v>
      </c>
      <c r="J4255" s="156" t="s">
        <v>253</v>
      </c>
      <c r="K4255" s="167" t="s">
        <v>253</v>
      </c>
    </row>
    <row r="4256" spans="1:11" x14ac:dyDescent="0.25">
      <c r="A4256" s="153">
        <v>4252</v>
      </c>
      <c r="B4256" s="154" t="s">
        <v>253</v>
      </c>
      <c r="C4256" s="154" t="s">
        <v>254</v>
      </c>
      <c r="D4256" s="154" t="s">
        <v>255</v>
      </c>
      <c r="E4256" s="155" t="s">
        <v>253</v>
      </c>
      <c r="F4256" s="156" t="s">
        <v>253</v>
      </c>
      <c r="G4256" s="155" t="s">
        <v>253</v>
      </c>
      <c r="H4256" s="155" t="s">
        <v>253</v>
      </c>
      <c r="I4256" s="157" t="s">
        <v>253</v>
      </c>
      <c r="J4256" s="156" t="s">
        <v>253</v>
      </c>
      <c r="K4256" s="167" t="s">
        <v>253</v>
      </c>
    </row>
    <row r="4257" spans="1:11" x14ac:dyDescent="0.25">
      <c r="A4257" s="153">
        <v>4253</v>
      </c>
      <c r="B4257" s="154" t="s">
        <v>253</v>
      </c>
      <c r="C4257" s="154" t="s">
        <v>254</v>
      </c>
      <c r="D4257" s="154" t="s">
        <v>255</v>
      </c>
      <c r="E4257" s="155" t="s">
        <v>253</v>
      </c>
      <c r="F4257" s="156" t="s">
        <v>253</v>
      </c>
      <c r="G4257" s="155" t="s">
        <v>253</v>
      </c>
      <c r="H4257" s="155" t="s">
        <v>253</v>
      </c>
      <c r="I4257" s="157" t="s">
        <v>253</v>
      </c>
      <c r="J4257" s="156" t="s">
        <v>253</v>
      </c>
      <c r="K4257" s="167" t="s">
        <v>253</v>
      </c>
    </row>
    <row r="4258" spans="1:11" x14ac:dyDescent="0.25">
      <c r="A4258" s="153">
        <v>4254</v>
      </c>
      <c r="B4258" s="154" t="s">
        <v>253</v>
      </c>
      <c r="C4258" s="154" t="s">
        <v>254</v>
      </c>
      <c r="D4258" s="154" t="s">
        <v>255</v>
      </c>
      <c r="E4258" s="155" t="s">
        <v>253</v>
      </c>
      <c r="F4258" s="156" t="s">
        <v>253</v>
      </c>
      <c r="G4258" s="155" t="s">
        <v>253</v>
      </c>
      <c r="H4258" s="155" t="s">
        <v>253</v>
      </c>
      <c r="I4258" s="157" t="s">
        <v>253</v>
      </c>
      <c r="J4258" s="156" t="s">
        <v>253</v>
      </c>
      <c r="K4258" s="167" t="s">
        <v>253</v>
      </c>
    </row>
    <row r="4259" spans="1:11" x14ac:dyDescent="0.25">
      <c r="A4259" s="153">
        <v>4255</v>
      </c>
      <c r="B4259" s="154" t="s">
        <v>253</v>
      </c>
      <c r="C4259" s="154" t="s">
        <v>254</v>
      </c>
      <c r="D4259" s="154" t="s">
        <v>255</v>
      </c>
      <c r="E4259" s="155" t="s">
        <v>253</v>
      </c>
      <c r="F4259" s="156" t="s">
        <v>253</v>
      </c>
      <c r="G4259" s="155" t="s">
        <v>253</v>
      </c>
      <c r="H4259" s="155" t="s">
        <v>253</v>
      </c>
      <c r="I4259" s="157" t="s">
        <v>253</v>
      </c>
      <c r="J4259" s="156" t="s">
        <v>253</v>
      </c>
      <c r="K4259" s="167" t="s">
        <v>253</v>
      </c>
    </row>
    <row r="4260" spans="1:11" x14ac:dyDescent="0.25">
      <c r="A4260" s="153">
        <v>4256</v>
      </c>
      <c r="B4260" s="154" t="s">
        <v>253</v>
      </c>
      <c r="C4260" s="154" t="s">
        <v>254</v>
      </c>
      <c r="D4260" s="154" t="s">
        <v>255</v>
      </c>
      <c r="E4260" s="155" t="s">
        <v>253</v>
      </c>
      <c r="F4260" s="156" t="s">
        <v>253</v>
      </c>
      <c r="G4260" s="155" t="s">
        <v>253</v>
      </c>
      <c r="H4260" s="155" t="s">
        <v>253</v>
      </c>
      <c r="I4260" s="157" t="s">
        <v>253</v>
      </c>
      <c r="J4260" s="156" t="s">
        <v>253</v>
      </c>
      <c r="K4260" s="167" t="s">
        <v>253</v>
      </c>
    </row>
    <row r="4261" spans="1:11" x14ac:dyDescent="0.25">
      <c r="A4261" s="153">
        <v>4257</v>
      </c>
      <c r="B4261" s="154" t="s">
        <v>253</v>
      </c>
      <c r="C4261" s="154" t="s">
        <v>254</v>
      </c>
      <c r="D4261" s="154" t="s">
        <v>255</v>
      </c>
      <c r="E4261" s="155" t="s">
        <v>253</v>
      </c>
      <c r="F4261" s="156" t="s">
        <v>253</v>
      </c>
      <c r="G4261" s="155" t="s">
        <v>253</v>
      </c>
      <c r="H4261" s="155" t="s">
        <v>253</v>
      </c>
      <c r="I4261" s="157" t="s">
        <v>253</v>
      </c>
      <c r="J4261" s="156" t="s">
        <v>253</v>
      </c>
      <c r="K4261" s="167" t="s">
        <v>253</v>
      </c>
    </row>
    <row r="4262" spans="1:11" x14ac:dyDescent="0.25">
      <c r="A4262" s="153">
        <v>4258</v>
      </c>
      <c r="B4262" s="154" t="s">
        <v>253</v>
      </c>
      <c r="C4262" s="154" t="s">
        <v>254</v>
      </c>
      <c r="D4262" s="154" t="s">
        <v>255</v>
      </c>
      <c r="E4262" s="155" t="s">
        <v>253</v>
      </c>
      <c r="F4262" s="156" t="s">
        <v>253</v>
      </c>
      <c r="G4262" s="155" t="s">
        <v>253</v>
      </c>
      <c r="H4262" s="155" t="s">
        <v>253</v>
      </c>
      <c r="I4262" s="157" t="s">
        <v>253</v>
      </c>
      <c r="J4262" s="156" t="s">
        <v>253</v>
      </c>
      <c r="K4262" s="167" t="s">
        <v>253</v>
      </c>
    </row>
    <row r="4263" spans="1:11" x14ac:dyDescent="0.25">
      <c r="A4263" s="153">
        <v>4259</v>
      </c>
      <c r="B4263" s="154" t="s">
        <v>253</v>
      </c>
      <c r="C4263" s="154" t="s">
        <v>254</v>
      </c>
      <c r="D4263" s="154" t="s">
        <v>255</v>
      </c>
      <c r="E4263" s="155" t="s">
        <v>253</v>
      </c>
      <c r="F4263" s="156" t="s">
        <v>253</v>
      </c>
      <c r="G4263" s="155" t="s">
        <v>253</v>
      </c>
      <c r="H4263" s="155" t="s">
        <v>253</v>
      </c>
      <c r="I4263" s="157" t="s">
        <v>253</v>
      </c>
      <c r="J4263" s="156" t="s">
        <v>253</v>
      </c>
      <c r="K4263" s="167" t="s">
        <v>253</v>
      </c>
    </row>
    <row r="4264" spans="1:11" x14ac:dyDescent="0.25">
      <c r="A4264" s="153">
        <v>4260</v>
      </c>
      <c r="B4264" s="154" t="s">
        <v>253</v>
      </c>
      <c r="C4264" s="154" t="s">
        <v>254</v>
      </c>
      <c r="D4264" s="154" t="s">
        <v>255</v>
      </c>
      <c r="E4264" s="155" t="s">
        <v>253</v>
      </c>
      <c r="F4264" s="156" t="s">
        <v>253</v>
      </c>
      <c r="G4264" s="155" t="s">
        <v>253</v>
      </c>
      <c r="H4264" s="155" t="s">
        <v>253</v>
      </c>
      <c r="I4264" s="157" t="s">
        <v>253</v>
      </c>
      <c r="J4264" s="156" t="s">
        <v>253</v>
      </c>
      <c r="K4264" s="167" t="s">
        <v>253</v>
      </c>
    </row>
    <row r="4265" spans="1:11" x14ac:dyDescent="0.25">
      <c r="A4265" s="153">
        <v>4261</v>
      </c>
      <c r="B4265" s="154" t="s">
        <v>253</v>
      </c>
      <c r="C4265" s="154" t="s">
        <v>254</v>
      </c>
      <c r="D4265" s="154" t="s">
        <v>255</v>
      </c>
      <c r="E4265" s="155" t="s">
        <v>253</v>
      </c>
      <c r="F4265" s="156" t="s">
        <v>253</v>
      </c>
      <c r="G4265" s="155" t="s">
        <v>253</v>
      </c>
      <c r="H4265" s="155" t="s">
        <v>253</v>
      </c>
      <c r="I4265" s="157" t="s">
        <v>253</v>
      </c>
      <c r="J4265" s="156" t="s">
        <v>253</v>
      </c>
      <c r="K4265" s="167" t="s">
        <v>253</v>
      </c>
    </row>
    <row r="4266" spans="1:11" x14ac:dyDescent="0.25">
      <c r="A4266" s="153">
        <v>4262</v>
      </c>
      <c r="B4266" s="154" t="s">
        <v>253</v>
      </c>
      <c r="C4266" s="154" t="s">
        <v>254</v>
      </c>
      <c r="D4266" s="154" t="s">
        <v>255</v>
      </c>
      <c r="E4266" s="155" t="s">
        <v>253</v>
      </c>
      <c r="F4266" s="156" t="s">
        <v>253</v>
      </c>
      <c r="G4266" s="155" t="s">
        <v>253</v>
      </c>
      <c r="H4266" s="155" t="s">
        <v>253</v>
      </c>
      <c r="I4266" s="157" t="s">
        <v>253</v>
      </c>
      <c r="J4266" s="156" t="s">
        <v>253</v>
      </c>
      <c r="K4266" s="167" t="s">
        <v>253</v>
      </c>
    </row>
    <row r="4267" spans="1:11" x14ac:dyDescent="0.25">
      <c r="A4267" s="153">
        <v>4263</v>
      </c>
      <c r="B4267" s="154" t="s">
        <v>253</v>
      </c>
      <c r="C4267" s="154" t="s">
        <v>254</v>
      </c>
      <c r="D4267" s="154" t="s">
        <v>255</v>
      </c>
      <c r="E4267" s="155" t="s">
        <v>253</v>
      </c>
      <c r="F4267" s="156" t="s">
        <v>253</v>
      </c>
      <c r="G4267" s="155" t="s">
        <v>253</v>
      </c>
      <c r="H4267" s="155" t="s">
        <v>253</v>
      </c>
      <c r="I4267" s="157" t="s">
        <v>253</v>
      </c>
      <c r="J4267" s="156" t="s">
        <v>253</v>
      </c>
      <c r="K4267" s="167" t="s">
        <v>253</v>
      </c>
    </row>
    <row r="4268" spans="1:11" x14ac:dyDescent="0.25">
      <c r="A4268" s="153">
        <v>4264</v>
      </c>
      <c r="B4268" s="154" t="s">
        <v>253</v>
      </c>
      <c r="C4268" s="154" t="s">
        <v>254</v>
      </c>
      <c r="D4268" s="154" t="s">
        <v>255</v>
      </c>
      <c r="E4268" s="155" t="s">
        <v>253</v>
      </c>
      <c r="F4268" s="156" t="s">
        <v>253</v>
      </c>
      <c r="G4268" s="155" t="s">
        <v>253</v>
      </c>
      <c r="H4268" s="155" t="s">
        <v>253</v>
      </c>
      <c r="I4268" s="157" t="s">
        <v>253</v>
      </c>
      <c r="J4268" s="156" t="s">
        <v>253</v>
      </c>
      <c r="K4268" s="167" t="s">
        <v>253</v>
      </c>
    </row>
    <row r="4269" spans="1:11" x14ac:dyDescent="0.25">
      <c r="A4269" s="153">
        <v>4265</v>
      </c>
      <c r="B4269" s="154" t="s">
        <v>253</v>
      </c>
      <c r="C4269" s="154" t="s">
        <v>254</v>
      </c>
      <c r="D4269" s="154" t="s">
        <v>255</v>
      </c>
      <c r="E4269" s="155" t="s">
        <v>253</v>
      </c>
      <c r="F4269" s="156" t="s">
        <v>253</v>
      </c>
      <c r="G4269" s="155" t="s">
        <v>253</v>
      </c>
      <c r="H4269" s="155" t="s">
        <v>253</v>
      </c>
      <c r="I4269" s="157" t="s">
        <v>253</v>
      </c>
      <c r="J4269" s="156" t="s">
        <v>253</v>
      </c>
      <c r="K4269" s="167" t="s">
        <v>253</v>
      </c>
    </row>
    <row r="4270" spans="1:11" x14ac:dyDescent="0.25">
      <c r="A4270" s="153">
        <v>4266</v>
      </c>
      <c r="B4270" s="154" t="s">
        <v>253</v>
      </c>
      <c r="C4270" s="154" t="s">
        <v>254</v>
      </c>
      <c r="D4270" s="154" t="s">
        <v>255</v>
      </c>
      <c r="E4270" s="155" t="s">
        <v>253</v>
      </c>
      <c r="F4270" s="156" t="s">
        <v>253</v>
      </c>
      <c r="G4270" s="155" t="s">
        <v>253</v>
      </c>
      <c r="H4270" s="155" t="s">
        <v>253</v>
      </c>
      <c r="I4270" s="157" t="s">
        <v>253</v>
      </c>
      <c r="J4270" s="156" t="s">
        <v>253</v>
      </c>
      <c r="K4270" s="167" t="s">
        <v>253</v>
      </c>
    </row>
    <row r="4271" spans="1:11" x14ac:dyDescent="0.25">
      <c r="A4271" s="153">
        <v>4267</v>
      </c>
      <c r="B4271" s="154" t="s">
        <v>253</v>
      </c>
      <c r="C4271" s="154" t="s">
        <v>254</v>
      </c>
      <c r="D4271" s="154" t="s">
        <v>255</v>
      </c>
      <c r="E4271" s="155" t="s">
        <v>253</v>
      </c>
      <c r="F4271" s="156" t="s">
        <v>253</v>
      </c>
      <c r="G4271" s="155" t="s">
        <v>253</v>
      </c>
      <c r="H4271" s="155" t="s">
        <v>253</v>
      </c>
      <c r="I4271" s="157" t="s">
        <v>253</v>
      </c>
      <c r="J4271" s="156" t="s">
        <v>253</v>
      </c>
      <c r="K4271" s="167" t="s">
        <v>253</v>
      </c>
    </row>
    <row r="4272" spans="1:11" x14ac:dyDescent="0.25">
      <c r="A4272" s="153">
        <v>4268</v>
      </c>
      <c r="B4272" s="154" t="s">
        <v>253</v>
      </c>
      <c r="C4272" s="154" t="s">
        <v>254</v>
      </c>
      <c r="D4272" s="154" t="s">
        <v>255</v>
      </c>
      <c r="E4272" s="155" t="s">
        <v>253</v>
      </c>
      <c r="F4272" s="156" t="s">
        <v>253</v>
      </c>
      <c r="G4272" s="155" t="s">
        <v>253</v>
      </c>
      <c r="H4272" s="155" t="s">
        <v>253</v>
      </c>
      <c r="I4272" s="157" t="s">
        <v>253</v>
      </c>
      <c r="J4272" s="156" t="s">
        <v>253</v>
      </c>
      <c r="K4272" s="167" t="s">
        <v>253</v>
      </c>
    </row>
    <row r="4273" spans="1:11" x14ac:dyDescent="0.25">
      <c r="A4273" s="153">
        <v>4269</v>
      </c>
      <c r="B4273" s="154" t="s">
        <v>253</v>
      </c>
      <c r="C4273" s="154" t="s">
        <v>254</v>
      </c>
      <c r="D4273" s="154" t="s">
        <v>255</v>
      </c>
      <c r="E4273" s="155" t="s">
        <v>253</v>
      </c>
      <c r="F4273" s="156" t="s">
        <v>253</v>
      </c>
      <c r="G4273" s="155" t="s">
        <v>253</v>
      </c>
      <c r="H4273" s="155" t="s">
        <v>253</v>
      </c>
      <c r="I4273" s="157" t="s">
        <v>253</v>
      </c>
      <c r="J4273" s="156" t="s">
        <v>253</v>
      </c>
      <c r="K4273" s="167" t="s">
        <v>253</v>
      </c>
    </row>
    <row r="4274" spans="1:11" x14ac:dyDescent="0.25">
      <c r="A4274" s="153">
        <v>4270</v>
      </c>
      <c r="B4274" s="154" t="s">
        <v>253</v>
      </c>
      <c r="C4274" s="154" t="s">
        <v>254</v>
      </c>
      <c r="D4274" s="154" t="s">
        <v>255</v>
      </c>
      <c r="E4274" s="155" t="s">
        <v>253</v>
      </c>
      <c r="F4274" s="156" t="s">
        <v>253</v>
      </c>
      <c r="G4274" s="155" t="s">
        <v>253</v>
      </c>
      <c r="H4274" s="155" t="s">
        <v>253</v>
      </c>
      <c r="I4274" s="157" t="s">
        <v>253</v>
      </c>
      <c r="J4274" s="156" t="s">
        <v>253</v>
      </c>
      <c r="K4274" s="167" t="s">
        <v>253</v>
      </c>
    </row>
    <row r="4275" spans="1:11" x14ac:dyDescent="0.25">
      <c r="A4275" s="153">
        <v>4271</v>
      </c>
      <c r="B4275" s="154" t="s">
        <v>253</v>
      </c>
      <c r="C4275" s="154" t="s">
        <v>254</v>
      </c>
      <c r="D4275" s="154" t="s">
        <v>255</v>
      </c>
      <c r="E4275" s="155" t="s">
        <v>253</v>
      </c>
      <c r="F4275" s="156" t="s">
        <v>253</v>
      </c>
      <c r="G4275" s="155" t="s">
        <v>253</v>
      </c>
      <c r="H4275" s="155" t="s">
        <v>253</v>
      </c>
      <c r="I4275" s="157" t="s">
        <v>253</v>
      </c>
      <c r="J4275" s="156" t="s">
        <v>253</v>
      </c>
      <c r="K4275" s="167" t="s">
        <v>253</v>
      </c>
    </row>
    <row r="4276" spans="1:11" x14ac:dyDescent="0.25">
      <c r="A4276" s="153">
        <v>4272</v>
      </c>
      <c r="B4276" s="154" t="s">
        <v>253</v>
      </c>
      <c r="C4276" s="154" t="s">
        <v>254</v>
      </c>
      <c r="D4276" s="154" t="s">
        <v>255</v>
      </c>
      <c r="E4276" s="155" t="s">
        <v>253</v>
      </c>
      <c r="F4276" s="156" t="s">
        <v>253</v>
      </c>
      <c r="G4276" s="155" t="s">
        <v>253</v>
      </c>
      <c r="H4276" s="155" t="s">
        <v>253</v>
      </c>
      <c r="I4276" s="157" t="s">
        <v>253</v>
      </c>
      <c r="J4276" s="156" t="s">
        <v>253</v>
      </c>
      <c r="K4276" s="167" t="s">
        <v>253</v>
      </c>
    </row>
    <row r="4277" spans="1:11" x14ac:dyDescent="0.25">
      <c r="A4277" s="153">
        <v>4273</v>
      </c>
      <c r="B4277" s="154" t="s">
        <v>253</v>
      </c>
      <c r="C4277" s="154" t="s">
        <v>254</v>
      </c>
      <c r="D4277" s="154" t="s">
        <v>255</v>
      </c>
      <c r="E4277" s="155" t="s">
        <v>253</v>
      </c>
      <c r="F4277" s="156" t="s">
        <v>253</v>
      </c>
      <c r="G4277" s="155" t="s">
        <v>253</v>
      </c>
      <c r="H4277" s="155" t="s">
        <v>253</v>
      </c>
      <c r="I4277" s="157" t="s">
        <v>253</v>
      </c>
      <c r="J4277" s="156" t="s">
        <v>253</v>
      </c>
      <c r="K4277" s="167" t="s">
        <v>253</v>
      </c>
    </row>
    <row r="4278" spans="1:11" x14ac:dyDescent="0.25">
      <c r="A4278" s="153">
        <v>4274</v>
      </c>
      <c r="B4278" s="154" t="s">
        <v>253</v>
      </c>
      <c r="C4278" s="154" t="s">
        <v>254</v>
      </c>
      <c r="D4278" s="154" t="s">
        <v>255</v>
      </c>
      <c r="E4278" s="155" t="s">
        <v>253</v>
      </c>
      <c r="F4278" s="156" t="s">
        <v>253</v>
      </c>
      <c r="G4278" s="155" t="s">
        <v>253</v>
      </c>
      <c r="H4278" s="155" t="s">
        <v>253</v>
      </c>
      <c r="I4278" s="157" t="s">
        <v>253</v>
      </c>
      <c r="J4278" s="156" t="s">
        <v>253</v>
      </c>
      <c r="K4278" s="167" t="s">
        <v>253</v>
      </c>
    </row>
    <row r="4279" spans="1:11" x14ac:dyDescent="0.25">
      <c r="A4279" s="153">
        <v>4275</v>
      </c>
      <c r="B4279" s="154" t="s">
        <v>253</v>
      </c>
      <c r="C4279" s="154" t="s">
        <v>254</v>
      </c>
      <c r="D4279" s="154" t="s">
        <v>255</v>
      </c>
      <c r="E4279" s="155" t="s">
        <v>253</v>
      </c>
      <c r="F4279" s="156" t="s">
        <v>253</v>
      </c>
      <c r="G4279" s="155" t="s">
        <v>253</v>
      </c>
      <c r="H4279" s="155" t="s">
        <v>253</v>
      </c>
      <c r="I4279" s="157" t="s">
        <v>253</v>
      </c>
      <c r="J4279" s="156" t="s">
        <v>253</v>
      </c>
      <c r="K4279" s="167" t="s">
        <v>253</v>
      </c>
    </row>
    <row r="4280" spans="1:11" x14ac:dyDescent="0.25">
      <c r="A4280" s="153">
        <v>4276</v>
      </c>
      <c r="B4280" s="154" t="s">
        <v>253</v>
      </c>
      <c r="C4280" s="154" t="s">
        <v>254</v>
      </c>
      <c r="D4280" s="154" t="s">
        <v>255</v>
      </c>
      <c r="E4280" s="155" t="s">
        <v>253</v>
      </c>
      <c r="F4280" s="156" t="s">
        <v>253</v>
      </c>
      <c r="G4280" s="155" t="s">
        <v>253</v>
      </c>
      <c r="H4280" s="155" t="s">
        <v>253</v>
      </c>
      <c r="I4280" s="157" t="s">
        <v>253</v>
      </c>
      <c r="J4280" s="156" t="s">
        <v>253</v>
      </c>
      <c r="K4280" s="167" t="s">
        <v>253</v>
      </c>
    </row>
    <row r="4281" spans="1:11" x14ac:dyDescent="0.25">
      <c r="A4281" s="153">
        <v>4277</v>
      </c>
      <c r="B4281" s="154" t="s">
        <v>253</v>
      </c>
      <c r="C4281" s="154" t="s">
        <v>254</v>
      </c>
      <c r="D4281" s="154" t="s">
        <v>255</v>
      </c>
      <c r="E4281" s="155" t="s">
        <v>253</v>
      </c>
      <c r="F4281" s="156" t="s">
        <v>253</v>
      </c>
      <c r="G4281" s="155" t="s">
        <v>253</v>
      </c>
      <c r="H4281" s="155" t="s">
        <v>253</v>
      </c>
      <c r="I4281" s="157" t="s">
        <v>253</v>
      </c>
      <c r="J4281" s="156" t="s">
        <v>253</v>
      </c>
      <c r="K4281" s="167" t="s">
        <v>253</v>
      </c>
    </row>
    <row r="4282" spans="1:11" x14ac:dyDescent="0.25">
      <c r="A4282" s="153">
        <v>4278</v>
      </c>
      <c r="B4282" s="154" t="s">
        <v>253</v>
      </c>
      <c r="C4282" s="154" t="s">
        <v>254</v>
      </c>
      <c r="D4282" s="154" t="s">
        <v>255</v>
      </c>
      <c r="E4282" s="155" t="s">
        <v>253</v>
      </c>
      <c r="F4282" s="156" t="s">
        <v>253</v>
      </c>
      <c r="G4282" s="155" t="s">
        <v>253</v>
      </c>
      <c r="H4282" s="155" t="s">
        <v>253</v>
      </c>
      <c r="I4282" s="157" t="s">
        <v>253</v>
      </c>
      <c r="J4282" s="156" t="s">
        <v>253</v>
      </c>
      <c r="K4282" s="167" t="s">
        <v>253</v>
      </c>
    </row>
    <row r="4283" spans="1:11" x14ac:dyDescent="0.25">
      <c r="A4283" s="153">
        <v>4279</v>
      </c>
      <c r="B4283" s="154" t="s">
        <v>253</v>
      </c>
      <c r="C4283" s="154" t="s">
        <v>254</v>
      </c>
      <c r="D4283" s="154" t="s">
        <v>255</v>
      </c>
      <c r="E4283" s="155" t="s">
        <v>253</v>
      </c>
      <c r="F4283" s="156" t="s">
        <v>253</v>
      </c>
      <c r="G4283" s="155" t="s">
        <v>253</v>
      </c>
      <c r="H4283" s="155" t="s">
        <v>253</v>
      </c>
      <c r="I4283" s="157" t="s">
        <v>253</v>
      </c>
      <c r="J4283" s="156" t="s">
        <v>253</v>
      </c>
      <c r="K4283" s="167" t="s">
        <v>253</v>
      </c>
    </row>
    <row r="4284" spans="1:11" x14ac:dyDescent="0.25">
      <c r="A4284" s="153">
        <v>4280</v>
      </c>
      <c r="B4284" s="154" t="s">
        <v>253</v>
      </c>
      <c r="C4284" s="154" t="s">
        <v>254</v>
      </c>
      <c r="D4284" s="154" t="s">
        <v>255</v>
      </c>
      <c r="E4284" s="155" t="s">
        <v>253</v>
      </c>
      <c r="F4284" s="156" t="s">
        <v>253</v>
      </c>
      <c r="G4284" s="155" t="s">
        <v>253</v>
      </c>
      <c r="H4284" s="155" t="s">
        <v>253</v>
      </c>
      <c r="I4284" s="157" t="s">
        <v>253</v>
      </c>
      <c r="J4284" s="156" t="s">
        <v>253</v>
      </c>
      <c r="K4284" s="167" t="s">
        <v>253</v>
      </c>
    </row>
    <row r="4285" spans="1:11" x14ac:dyDescent="0.25">
      <c r="A4285" s="153">
        <v>4281</v>
      </c>
      <c r="B4285" s="154" t="s">
        <v>253</v>
      </c>
      <c r="C4285" s="154" t="s">
        <v>254</v>
      </c>
      <c r="D4285" s="154" t="s">
        <v>255</v>
      </c>
      <c r="E4285" s="155" t="s">
        <v>253</v>
      </c>
      <c r="F4285" s="156" t="s">
        <v>253</v>
      </c>
      <c r="G4285" s="155" t="s">
        <v>253</v>
      </c>
      <c r="H4285" s="155" t="s">
        <v>253</v>
      </c>
      <c r="I4285" s="157" t="s">
        <v>253</v>
      </c>
      <c r="J4285" s="156" t="s">
        <v>253</v>
      </c>
      <c r="K4285" s="167" t="s">
        <v>253</v>
      </c>
    </row>
    <row r="4286" spans="1:11" x14ac:dyDescent="0.25">
      <c r="A4286" s="153">
        <v>4282</v>
      </c>
      <c r="B4286" s="154" t="s">
        <v>253</v>
      </c>
      <c r="C4286" s="154" t="s">
        <v>254</v>
      </c>
      <c r="D4286" s="154" t="s">
        <v>255</v>
      </c>
      <c r="E4286" s="155" t="s">
        <v>253</v>
      </c>
      <c r="F4286" s="156" t="s">
        <v>253</v>
      </c>
      <c r="G4286" s="155" t="s">
        <v>253</v>
      </c>
      <c r="H4286" s="155" t="s">
        <v>253</v>
      </c>
      <c r="I4286" s="157" t="s">
        <v>253</v>
      </c>
      <c r="J4286" s="156" t="s">
        <v>253</v>
      </c>
      <c r="K4286" s="167" t="s">
        <v>253</v>
      </c>
    </row>
    <row r="4287" spans="1:11" x14ac:dyDescent="0.25">
      <c r="A4287" s="153">
        <v>4283</v>
      </c>
      <c r="B4287" s="154" t="s">
        <v>253</v>
      </c>
      <c r="C4287" s="154" t="s">
        <v>254</v>
      </c>
      <c r="D4287" s="154" t="s">
        <v>255</v>
      </c>
      <c r="E4287" s="155" t="s">
        <v>253</v>
      </c>
      <c r="F4287" s="156" t="s">
        <v>253</v>
      </c>
      <c r="G4287" s="155" t="s">
        <v>253</v>
      </c>
      <c r="H4287" s="155" t="s">
        <v>253</v>
      </c>
      <c r="I4287" s="157" t="s">
        <v>253</v>
      </c>
      <c r="J4287" s="156" t="s">
        <v>253</v>
      </c>
      <c r="K4287" s="167" t="s">
        <v>253</v>
      </c>
    </row>
    <row r="4288" spans="1:11" x14ac:dyDescent="0.25">
      <c r="A4288" s="153">
        <v>4284</v>
      </c>
      <c r="B4288" s="154" t="s">
        <v>253</v>
      </c>
      <c r="C4288" s="154" t="s">
        <v>254</v>
      </c>
      <c r="D4288" s="154" t="s">
        <v>255</v>
      </c>
      <c r="E4288" s="155" t="s">
        <v>253</v>
      </c>
      <c r="F4288" s="156" t="s">
        <v>253</v>
      </c>
      <c r="G4288" s="155" t="s">
        <v>253</v>
      </c>
      <c r="H4288" s="155" t="s">
        <v>253</v>
      </c>
      <c r="I4288" s="157" t="s">
        <v>253</v>
      </c>
      <c r="J4288" s="156" t="s">
        <v>253</v>
      </c>
      <c r="K4288" s="167" t="s">
        <v>253</v>
      </c>
    </row>
    <row r="4289" spans="1:11" x14ac:dyDescent="0.25">
      <c r="A4289" s="153">
        <v>4285</v>
      </c>
      <c r="B4289" s="154" t="s">
        <v>253</v>
      </c>
      <c r="C4289" s="154" t="s">
        <v>254</v>
      </c>
      <c r="D4289" s="154" t="s">
        <v>255</v>
      </c>
      <c r="E4289" s="155" t="s">
        <v>253</v>
      </c>
      <c r="F4289" s="156" t="s">
        <v>253</v>
      </c>
      <c r="G4289" s="155" t="s">
        <v>253</v>
      </c>
      <c r="H4289" s="155" t="s">
        <v>253</v>
      </c>
      <c r="I4289" s="157" t="s">
        <v>253</v>
      </c>
      <c r="J4289" s="156" t="s">
        <v>253</v>
      </c>
      <c r="K4289" s="167" t="s">
        <v>253</v>
      </c>
    </row>
    <row r="4290" spans="1:11" x14ac:dyDescent="0.25">
      <c r="A4290" s="153">
        <v>4286</v>
      </c>
      <c r="B4290" s="154" t="s">
        <v>253</v>
      </c>
      <c r="C4290" s="154" t="s">
        <v>254</v>
      </c>
      <c r="D4290" s="154" t="s">
        <v>255</v>
      </c>
      <c r="E4290" s="155" t="s">
        <v>253</v>
      </c>
      <c r="F4290" s="156" t="s">
        <v>253</v>
      </c>
      <c r="G4290" s="155" t="s">
        <v>253</v>
      </c>
      <c r="H4290" s="155" t="s">
        <v>253</v>
      </c>
      <c r="I4290" s="157" t="s">
        <v>253</v>
      </c>
      <c r="J4290" s="156" t="s">
        <v>253</v>
      </c>
      <c r="K4290" s="167" t="s">
        <v>253</v>
      </c>
    </row>
    <row r="4291" spans="1:11" x14ac:dyDescent="0.25">
      <c r="A4291" s="153">
        <v>4287</v>
      </c>
      <c r="B4291" s="154" t="s">
        <v>253</v>
      </c>
      <c r="C4291" s="154" t="s">
        <v>254</v>
      </c>
      <c r="D4291" s="154" t="s">
        <v>255</v>
      </c>
      <c r="E4291" s="155" t="s">
        <v>253</v>
      </c>
      <c r="F4291" s="156" t="s">
        <v>253</v>
      </c>
      <c r="G4291" s="155" t="s">
        <v>253</v>
      </c>
      <c r="H4291" s="155" t="s">
        <v>253</v>
      </c>
      <c r="I4291" s="157" t="s">
        <v>253</v>
      </c>
      <c r="J4291" s="156" t="s">
        <v>253</v>
      </c>
      <c r="K4291" s="167" t="s">
        <v>253</v>
      </c>
    </row>
    <row r="4292" spans="1:11" x14ac:dyDescent="0.25">
      <c r="A4292" s="153">
        <v>4288</v>
      </c>
      <c r="B4292" s="154" t="s">
        <v>253</v>
      </c>
      <c r="C4292" s="154" t="s">
        <v>254</v>
      </c>
      <c r="D4292" s="154" t="s">
        <v>255</v>
      </c>
      <c r="E4292" s="155" t="s">
        <v>253</v>
      </c>
      <c r="F4292" s="156" t="s">
        <v>253</v>
      </c>
      <c r="G4292" s="155" t="s">
        <v>253</v>
      </c>
      <c r="H4292" s="155" t="s">
        <v>253</v>
      </c>
      <c r="I4292" s="157" t="s">
        <v>253</v>
      </c>
      <c r="J4292" s="156" t="s">
        <v>253</v>
      </c>
      <c r="K4292" s="167" t="s">
        <v>253</v>
      </c>
    </row>
    <row r="4293" spans="1:11" x14ac:dyDescent="0.25">
      <c r="A4293" s="153">
        <v>4289</v>
      </c>
      <c r="B4293" s="154" t="s">
        <v>253</v>
      </c>
      <c r="C4293" s="154" t="s">
        <v>254</v>
      </c>
      <c r="D4293" s="154" t="s">
        <v>255</v>
      </c>
      <c r="E4293" s="155" t="s">
        <v>253</v>
      </c>
      <c r="F4293" s="156" t="s">
        <v>253</v>
      </c>
      <c r="G4293" s="155" t="s">
        <v>253</v>
      </c>
      <c r="H4293" s="155" t="s">
        <v>253</v>
      </c>
      <c r="I4293" s="157" t="s">
        <v>253</v>
      </c>
      <c r="J4293" s="156" t="s">
        <v>253</v>
      </c>
      <c r="K4293" s="167" t="s">
        <v>253</v>
      </c>
    </row>
    <row r="4294" spans="1:11" x14ac:dyDescent="0.25">
      <c r="A4294" s="153">
        <v>4290</v>
      </c>
      <c r="B4294" s="154" t="s">
        <v>253</v>
      </c>
      <c r="C4294" s="154" t="s">
        <v>254</v>
      </c>
      <c r="D4294" s="154" t="s">
        <v>255</v>
      </c>
      <c r="E4294" s="155" t="s">
        <v>253</v>
      </c>
      <c r="F4294" s="156" t="s">
        <v>253</v>
      </c>
      <c r="G4294" s="155" t="s">
        <v>253</v>
      </c>
      <c r="H4294" s="155" t="s">
        <v>253</v>
      </c>
      <c r="I4294" s="157" t="s">
        <v>253</v>
      </c>
      <c r="J4294" s="156" t="s">
        <v>253</v>
      </c>
      <c r="K4294" s="167" t="s">
        <v>253</v>
      </c>
    </row>
    <row r="4295" spans="1:11" x14ac:dyDescent="0.25">
      <c r="A4295" s="153">
        <v>4291</v>
      </c>
      <c r="B4295" s="154" t="s">
        <v>253</v>
      </c>
      <c r="C4295" s="154" t="s">
        <v>254</v>
      </c>
      <c r="D4295" s="154" t="s">
        <v>255</v>
      </c>
      <c r="E4295" s="155" t="s">
        <v>253</v>
      </c>
      <c r="F4295" s="156" t="s">
        <v>253</v>
      </c>
      <c r="G4295" s="155" t="s">
        <v>253</v>
      </c>
      <c r="H4295" s="155" t="s">
        <v>253</v>
      </c>
      <c r="I4295" s="157" t="s">
        <v>253</v>
      </c>
      <c r="J4295" s="156" t="s">
        <v>253</v>
      </c>
      <c r="K4295" s="167" t="s">
        <v>253</v>
      </c>
    </row>
    <row r="4296" spans="1:11" x14ac:dyDescent="0.25">
      <c r="A4296" s="153">
        <v>4292</v>
      </c>
      <c r="B4296" s="154" t="s">
        <v>253</v>
      </c>
      <c r="C4296" s="154" t="s">
        <v>254</v>
      </c>
      <c r="D4296" s="154" t="s">
        <v>255</v>
      </c>
      <c r="E4296" s="155" t="s">
        <v>253</v>
      </c>
      <c r="F4296" s="156" t="s">
        <v>253</v>
      </c>
      <c r="G4296" s="155" t="s">
        <v>253</v>
      </c>
      <c r="H4296" s="155" t="s">
        <v>253</v>
      </c>
      <c r="I4296" s="157" t="s">
        <v>253</v>
      </c>
      <c r="J4296" s="156" t="s">
        <v>253</v>
      </c>
      <c r="K4296" s="167" t="s">
        <v>253</v>
      </c>
    </row>
    <row r="4297" spans="1:11" x14ac:dyDescent="0.25">
      <c r="A4297" s="153">
        <v>4293</v>
      </c>
      <c r="B4297" s="154" t="s">
        <v>253</v>
      </c>
      <c r="C4297" s="154" t="s">
        <v>254</v>
      </c>
      <c r="D4297" s="154" t="s">
        <v>255</v>
      </c>
      <c r="E4297" s="155" t="s">
        <v>253</v>
      </c>
      <c r="F4297" s="156" t="s">
        <v>253</v>
      </c>
      <c r="G4297" s="155" t="s">
        <v>253</v>
      </c>
      <c r="H4297" s="155" t="s">
        <v>253</v>
      </c>
      <c r="I4297" s="157" t="s">
        <v>253</v>
      </c>
      <c r="J4297" s="156" t="s">
        <v>253</v>
      </c>
      <c r="K4297" s="167" t="s">
        <v>253</v>
      </c>
    </row>
    <row r="4298" spans="1:11" x14ac:dyDescent="0.25">
      <c r="A4298" s="153">
        <v>4294</v>
      </c>
      <c r="B4298" s="154" t="s">
        <v>253</v>
      </c>
      <c r="C4298" s="154" t="s">
        <v>254</v>
      </c>
      <c r="D4298" s="154" t="s">
        <v>255</v>
      </c>
      <c r="E4298" s="155" t="s">
        <v>253</v>
      </c>
      <c r="F4298" s="156" t="s">
        <v>253</v>
      </c>
      <c r="G4298" s="155" t="s">
        <v>253</v>
      </c>
      <c r="H4298" s="155" t="s">
        <v>253</v>
      </c>
      <c r="I4298" s="157" t="s">
        <v>253</v>
      </c>
      <c r="J4298" s="156" t="s">
        <v>253</v>
      </c>
      <c r="K4298" s="167" t="s">
        <v>253</v>
      </c>
    </row>
    <row r="4299" spans="1:11" x14ac:dyDescent="0.25">
      <c r="A4299" s="153">
        <v>4295</v>
      </c>
      <c r="B4299" s="154" t="s">
        <v>253</v>
      </c>
      <c r="C4299" s="154" t="s">
        <v>254</v>
      </c>
      <c r="D4299" s="154" t="s">
        <v>255</v>
      </c>
      <c r="E4299" s="155" t="s">
        <v>253</v>
      </c>
      <c r="F4299" s="156" t="s">
        <v>253</v>
      </c>
      <c r="G4299" s="155" t="s">
        <v>253</v>
      </c>
      <c r="H4299" s="155" t="s">
        <v>253</v>
      </c>
      <c r="I4299" s="157" t="s">
        <v>253</v>
      </c>
      <c r="J4299" s="156" t="s">
        <v>253</v>
      </c>
      <c r="K4299" s="167" t="s">
        <v>253</v>
      </c>
    </row>
    <row r="4300" spans="1:11" x14ac:dyDescent="0.25">
      <c r="A4300" s="153">
        <v>4296</v>
      </c>
      <c r="B4300" s="154" t="s">
        <v>253</v>
      </c>
      <c r="C4300" s="154" t="s">
        <v>254</v>
      </c>
      <c r="D4300" s="154" t="s">
        <v>255</v>
      </c>
      <c r="E4300" s="155" t="s">
        <v>253</v>
      </c>
      <c r="F4300" s="156" t="s">
        <v>253</v>
      </c>
      <c r="G4300" s="155" t="s">
        <v>253</v>
      </c>
      <c r="H4300" s="155" t="s">
        <v>253</v>
      </c>
      <c r="I4300" s="157" t="s">
        <v>253</v>
      </c>
      <c r="J4300" s="156" t="s">
        <v>253</v>
      </c>
      <c r="K4300" s="167" t="s">
        <v>253</v>
      </c>
    </row>
    <row r="4301" spans="1:11" x14ac:dyDescent="0.25">
      <c r="A4301" s="153">
        <v>4297</v>
      </c>
      <c r="B4301" s="154" t="s">
        <v>253</v>
      </c>
      <c r="C4301" s="154" t="s">
        <v>254</v>
      </c>
      <c r="D4301" s="154" t="s">
        <v>255</v>
      </c>
      <c r="E4301" s="155" t="s">
        <v>253</v>
      </c>
      <c r="F4301" s="156" t="s">
        <v>253</v>
      </c>
      <c r="G4301" s="155" t="s">
        <v>253</v>
      </c>
      <c r="H4301" s="155" t="s">
        <v>253</v>
      </c>
      <c r="I4301" s="157" t="s">
        <v>253</v>
      </c>
      <c r="J4301" s="156" t="s">
        <v>253</v>
      </c>
      <c r="K4301" s="167" t="s">
        <v>253</v>
      </c>
    </row>
    <row r="4302" spans="1:11" x14ac:dyDescent="0.25">
      <c r="A4302" s="153">
        <v>4298</v>
      </c>
      <c r="B4302" s="154" t="s">
        <v>253</v>
      </c>
      <c r="C4302" s="154" t="s">
        <v>254</v>
      </c>
      <c r="D4302" s="154" t="s">
        <v>255</v>
      </c>
      <c r="E4302" s="155" t="s">
        <v>253</v>
      </c>
      <c r="F4302" s="156" t="s">
        <v>253</v>
      </c>
      <c r="G4302" s="155" t="s">
        <v>253</v>
      </c>
      <c r="H4302" s="155" t="s">
        <v>253</v>
      </c>
      <c r="I4302" s="157" t="s">
        <v>253</v>
      </c>
      <c r="J4302" s="156" t="s">
        <v>253</v>
      </c>
      <c r="K4302" s="167" t="s">
        <v>253</v>
      </c>
    </row>
    <row r="4303" spans="1:11" x14ac:dyDescent="0.25">
      <c r="A4303" s="153">
        <v>4299</v>
      </c>
      <c r="B4303" s="154" t="s">
        <v>253</v>
      </c>
      <c r="C4303" s="154" t="s">
        <v>254</v>
      </c>
      <c r="D4303" s="154" t="s">
        <v>255</v>
      </c>
      <c r="E4303" s="155" t="s">
        <v>253</v>
      </c>
      <c r="F4303" s="156" t="s">
        <v>253</v>
      </c>
      <c r="G4303" s="155" t="s">
        <v>253</v>
      </c>
      <c r="H4303" s="155" t="s">
        <v>253</v>
      </c>
      <c r="I4303" s="157" t="s">
        <v>253</v>
      </c>
      <c r="J4303" s="156" t="s">
        <v>253</v>
      </c>
      <c r="K4303" s="167" t="s">
        <v>253</v>
      </c>
    </row>
    <row r="4304" spans="1:11" x14ac:dyDescent="0.25">
      <c r="A4304" s="153">
        <v>4300</v>
      </c>
      <c r="B4304" s="154" t="s">
        <v>253</v>
      </c>
      <c r="C4304" s="154" t="s">
        <v>254</v>
      </c>
      <c r="D4304" s="154" t="s">
        <v>255</v>
      </c>
      <c r="E4304" s="155" t="s">
        <v>253</v>
      </c>
      <c r="F4304" s="156" t="s">
        <v>253</v>
      </c>
      <c r="G4304" s="155" t="s">
        <v>253</v>
      </c>
      <c r="H4304" s="155" t="s">
        <v>253</v>
      </c>
      <c r="I4304" s="157" t="s">
        <v>253</v>
      </c>
      <c r="J4304" s="156" t="s">
        <v>253</v>
      </c>
      <c r="K4304" s="167" t="s">
        <v>253</v>
      </c>
    </row>
    <row r="4305" spans="1:11" x14ac:dyDescent="0.25">
      <c r="A4305" s="153">
        <v>4301</v>
      </c>
      <c r="B4305" s="154" t="s">
        <v>253</v>
      </c>
      <c r="C4305" s="154" t="s">
        <v>254</v>
      </c>
      <c r="D4305" s="154" t="s">
        <v>255</v>
      </c>
      <c r="E4305" s="155" t="s">
        <v>253</v>
      </c>
      <c r="F4305" s="156" t="s">
        <v>253</v>
      </c>
      <c r="G4305" s="155" t="s">
        <v>253</v>
      </c>
      <c r="H4305" s="155" t="s">
        <v>253</v>
      </c>
      <c r="I4305" s="157" t="s">
        <v>253</v>
      </c>
      <c r="J4305" s="156" t="s">
        <v>253</v>
      </c>
      <c r="K4305" s="167" t="s">
        <v>253</v>
      </c>
    </row>
    <row r="4306" spans="1:11" x14ac:dyDescent="0.25">
      <c r="A4306" s="153">
        <v>4302</v>
      </c>
      <c r="B4306" s="154" t="s">
        <v>253</v>
      </c>
      <c r="C4306" s="154" t="s">
        <v>254</v>
      </c>
      <c r="D4306" s="154" t="s">
        <v>255</v>
      </c>
      <c r="E4306" s="155" t="s">
        <v>253</v>
      </c>
      <c r="F4306" s="156" t="s">
        <v>253</v>
      </c>
      <c r="G4306" s="155" t="s">
        <v>253</v>
      </c>
      <c r="H4306" s="155" t="s">
        <v>253</v>
      </c>
      <c r="I4306" s="157" t="s">
        <v>253</v>
      </c>
      <c r="J4306" s="156" t="s">
        <v>253</v>
      </c>
      <c r="K4306" s="167" t="s">
        <v>253</v>
      </c>
    </row>
    <row r="4307" spans="1:11" x14ac:dyDescent="0.25">
      <c r="A4307" s="153">
        <v>4303</v>
      </c>
      <c r="B4307" s="154" t="s">
        <v>253</v>
      </c>
      <c r="C4307" s="154" t="s">
        <v>254</v>
      </c>
      <c r="D4307" s="154" t="s">
        <v>255</v>
      </c>
      <c r="E4307" s="155" t="s">
        <v>253</v>
      </c>
      <c r="F4307" s="156" t="s">
        <v>253</v>
      </c>
      <c r="G4307" s="155" t="s">
        <v>253</v>
      </c>
      <c r="H4307" s="155" t="s">
        <v>253</v>
      </c>
      <c r="I4307" s="157" t="s">
        <v>253</v>
      </c>
      <c r="J4307" s="156" t="s">
        <v>253</v>
      </c>
      <c r="K4307" s="167" t="s">
        <v>253</v>
      </c>
    </row>
    <row r="4308" spans="1:11" x14ac:dyDescent="0.25">
      <c r="A4308" s="153">
        <v>4304</v>
      </c>
      <c r="B4308" s="154" t="s">
        <v>253</v>
      </c>
      <c r="C4308" s="154" t="s">
        <v>254</v>
      </c>
      <c r="D4308" s="154" t="s">
        <v>255</v>
      </c>
      <c r="E4308" s="155" t="s">
        <v>253</v>
      </c>
      <c r="F4308" s="156" t="s">
        <v>253</v>
      </c>
      <c r="G4308" s="155" t="s">
        <v>253</v>
      </c>
      <c r="H4308" s="155" t="s">
        <v>253</v>
      </c>
      <c r="I4308" s="157" t="s">
        <v>253</v>
      </c>
      <c r="J4308" s="156" t="s">
        <v>253</v>
      </c>
      <c r="K4308" s="167" t="s">
        <v>253</v>
      </c>
    </row>
    <row r="4309" spans="1:11" x14ac:dyDescent="0.25">
      <c r="A4309" s="153">
        <v>4305</v>
      </c>
      <c r="B4309" s="154" t="s">
        <v>253</v>
      </c>
      <c r="C4309" s="154" t="s">
        <v>254</v>
      </c>
      <c r="D4309" s="154" t="s">
        <v>255</v>
      </c>
      <c r="E4309" s="155" t="s">
        <v>253</v>
      </c>
      <c r="F4309" s="156" t="s">
        <v>253</v>
      </c>
      <c r="G4309" s="155" t="s">
        <v>253</v>
      </c>
      <c r="H4309" s="155" t="s">
        <v>253</v>
      </c>
      <c r="I4309" s="157" t="s">
        <v>253</v>
      </c>
      <c r="J4309" s="156" t="s">
        <v>253</v>
      </c>
      <c r="K4309" s="167" t="s">
        <v>253</v>
      </c>
    </row>
    <row r="4310" spans="1:11" x14ac:dyDescent="0.25">
      <c r="A4310" s="153">
        <v>4306</v>
      </c>
      <c r="B4310" s="154" t="s">
        <v>253</v>
      </c>
      <c r="C4310" s="154" t="s">
        <v>254</v>
      </c>
      <c r="D4310" s="154" t="s">
        <v>255</v>
      </c>
      <c r="E4310" s="155" t="s">
        <v>253</v>
      </c>
      <c r="F4310" s="156" t="s">
        <v>253</v>
      </c>
      <c r="G4310" s="155" t="s">
        <v>253</v>
      </c>
      <c r="H4310" s="155" t="s">
        <v>253</v>
      </c>
      <c r="I4310" s="157" t="s">
        <v>253</v>
      </c>
      <c r="J4310" s="156" t="s">
        <v>253</v>
      </c>
      <c r="K4310" s="167" t="s">
        <v>253</v>
      </c>
    </row>
    <row r="4311" spans="1:11" x14ac:dyDescent="0.25">
      <c r="A4311" s="153">
        <v>4307</v>
      </c>
      <c r="B4311" s="154" t="s">
        <v>253</v>
      </c>
      <c r="C4311" s="154" t="s">
        <v>254</v>
      </c>
      <c r="D4311" s="154" t="s">
        <v>255</v>
      </c>
      <c r="E4311" s="155" t="s">
        <v>253</v>
      </c>
      <c r="F4311" s="156" t="s">
        <v>253</v>
      </c>
      <c r="G4311" s="155" t="s">
        <v>253</v>
      </c>
      <c r="H4311" s="155" t="s">
        <v>253</v>
      </c>
      <c r="I4311" s="157" t="s">
        <v>253</v>
      </c>
      <c r="J4311" s="156" t="s">
        <v>253</v>
      </c>
      <c r="K4311" s="167" t="s">
        <v>253</v>
      </c>
    </row>
    <row r="4312" spans="1:11" x14ac:dyDescent="0.25">
      <c r="A4312" s="153">
        <v>4308</v>
      </c>
      <c r="B4312" s="154" t="s">
        <v>253</v>
      </c>
      <c r="C4312" s="154" t="s">
        <v>254</v>
      </c>
      <c r="D4312" s="154" t="s">
        <v>255</v>
      </c>
      <c r="E4312" s="155" t="s">
        <v>253</v>
      </c>
      <c r="F4312" s="156" t="s">
        <v>253</v>
      </c>
      <c r="G4312" s="155" t="s">
        <v>253</v>
      </c>
      <c r="H4312" s="155" t="s">
        <v>253</v>
      </c>
      <c r="I4312" s="157" t="s">
        <v>253</v>
      </c>
      <c r="J4312" s="156" t="s">
        <v>253</v>
      </c>
      <c r="K4312" s="167" t="s">
        <v>253</v>
      </c>
    </row>
    <row r="4313" spans="1:11" x14ac:dyDescent="0.25">
      <c r="A4313" s="153">
        <v>4309</v>
      </c>
      <c r="B4313" s="154" t="s">
        <v>253</v>
      </c>
      <c r="C4313" s="154" t="s">
        <v>254</v>
      </c>
      <c r="D4313" s="154" t="s">
        <v>255</v>
      </c>
      <c r="E4313" s="155" t="s">
        <v>253</v>
      </c>
      <c r="F4313" s="156" t="s">
        <v>253</v>
      </c>
      <c r="G4313" s="155" t="s">
        <v>253</v>
      </c>
      <c r="H4313" s="155" t="s">
        <v>253</v>
      </c>
      <c r="I4313" s="157" t="s">
        <v>253</v>
      </c>
      <c r="J4313" s="156" t="s">
        <v>253</v>
      </c>
      <c r="K4313" s="167" t="s">
        <v>253</v>
      </c>
    </row>
    <row r="4314" spans="1:11" x14ac:dyDescent="0.25">
      <c r="A4314" s="153">
        <v>4310</v>
      </c>
      <c r="B4314" s="154" t="s">
        <v>253</v>
      </c>
      <c r="C4314" s="154" t="s">
        <v>254</v>
      </c>
      <c r="D4314" s="154" t="s">
        <v>255</v>
      </c>
      <c r="E4314" s="155" t="s">
        <v>253</v>
      </c>
      <c r="F4314" s="156" t="s">
        <v>253</v>
      </c>
      <c r="G4314" s="155" t="s">
        <v>253</v>
      </c>
      <c r="H4314" s="155" t="s">
        <v>253</v>
      </c>
      <c r="I4314" s="157" t="s">
        <v>253</v>
      </c>
      <c r="J4314" s="156" t="s">
        <v>253</v>
      </c>
      <c r="K4314" s="167" t="s">
        <v>253</v>
      </c>
    </row>
    <row r="4315" spans="1:11" x14ac:dyDescent="0.25">
      <c r="A4315" s="153">
        <v>4311</v>
      </c>
      <c r="B4315" s="154" t="s">
        <v>253</v>
      </c>
      <c r="C4315" s="154" t="s">
        <v>254</v>
      </c>
      <c r="D4315" s="154" t="s">
        <v>255</v>
      </c>
      <c r="E4315" s="155" t="s">
        <v>253</v>
      </c>
      <c r="F4315" s="156" t="s">
        <v>253</v>
      </c>
      <c r="G4315" s="155" t="s">
        <v>253</v>
      </c>
      <c r="H4315" s="155" t="s">
        <v>253</v>
      </c>
      <c r="I4315" s="157" t="s">
        <v>253</v>
      </c>
      <c r="J4315" s="156" t="s">
        <v>253</v>
      </c>
      <c r="K4315" s="167" t="s">
        <v>253</v>
      </c>
    </row>
    <row r="4316" spans="1:11" x14ac:dyDescent="0.25">
      <c r="A4316" s="153">
        <v>4312</v>
      </c>
      <c r="B4316" s="154" t="s">
        <v>253</v>
      </c>
      <c r="C4316" s="154" t="s">
        <v>254</v>
      </c>
      <c r="D4316" s="154" t="s">
        <v>255</v>
      </c>
      <c r="E4316" s="155" t="s">
        <v>253</v>
      </c>
      <c r="F4316" s="156" t="s">
        <v>253</v>
      </c>
      <c r="G4316" s="155" t="s">
        <v>253</v>
      </c>
      <c r="H4316" s="155" t="s">
        <v>253</v>
      </c>
      <c r="I4316" s="157" t="s">
        <v>253</v>
      </c>
      <c r="J4316" s="156" t="s">
        <v>253</v>
      </c>
      <c r="K4316" s="167" t="s">
        <v>253</v>
      </c>
    </row>
    <row r="4317" spans="1:11" x14ac:dyDescent="0.25">
      <c r="A4317" s="153">
        <v>4313</v>
      </c>
      <c r="B4317" s="154" t="s">
        <v>253</v>
      </c>
      <c r="C4317" s="154" t="s">
        <v>254</v>
      </c>
      <c r="D4317" s="154" t="s">
        <v>255</v>
      </c>
      <c r="E4317" s="155" t="s">
        <v>253</v>
      </c>
      <c r="F4317" s="156" t="s">
        <v>253</v>
      </c>
      <c r="G4317" s="155" t="s">
        <v>253</v>
      </c>
      <c r="H4317" s="155" t="s">
        <v>253</v>
      </c>
      <c r="I4317" s="157" t="s">
        <v>253</v>
      </c>
      <c r="J4317" s="156" t="s">
        <v>253</v>
      </c>
      <c r="K4317" s="167" t="s">
        <v>253</v>
      </c>
    </row>
    <row r="4318" spans="1:11" x14ac:dyDescent="0.25">
      <c r="A4318" s="153">
        <v>4314</v>
      </c>
      <c r="B4318" s="154" t="s">
        <v>253</v>
      </c>
      <c r="C4318" s="154" t="s">
        <v>254</v>
      </c>
      <c r="D4318" s="154" t="s">
        <v>255</v>
      </c>
      <c r="E4318" s="155" t="s">
        <v>253</v>
      </c>
      <c r="F4318" s="156" t="s">
        <v>253</v>
      </c>
      <c r="G4318" s="155" t="s">
        <v>253</v>
      </c>
      <c r="H4318" s="155" t="s">
        <v>253</v>
      </c>
      <c r="I4318" s="157" t="s">
        <v>253</v>
      </c>
      <c r="J4318" s="156" t="s">
        <v>253</v>
      </c>
      <c r="K4318" s="167" t="s">
        <v>253</v>
      </c>
    </row>
    <row r="4319" spans="1:11" x14ac:dyDescent="0.25">
      <c r="A4319" s="153">
        <v>4315</v>
      </c>
      <c r="B4319" s="154" t="s">
        <v>253</v>
      </c>
      <c r="C4319" s="154" t="s">
        <v>254</v>
      </c>
      <c r="D4319" s="154" t="s">
        <v>255</v>
      </c>
      <c r="E4319" s="155" t="s">
        <v>253</v>
      </c>
      <c r="F4319" s="156" t="s">
        <v>253</v>
      </c>
      <c r="G4319" s="155" t="s">
        <v>253</v>
      </c>
      <c r="H4319" s="155" t="s">
        <v>253</v>
      </c>
      <c r="I4319" s="157" t="s">
        <v>253</v>
      </c>
      <c r="J4319" s="156" t="s">
        <v>253</v>
      </c>
      <c r="K4319" s="167" t="s">
        <v>253</v>
      </c>
    </row>
    <row r="4320" spans="1:11" x14ac:dyDescent="0.25">
      <c r="A4320" s="153">
        <v>4316</v>
      </c>
      <c r="B4320" s="154" t="s">
        <v>253</v>
      </c>
      <c r="C4320" s="154" t="s">
        <v>254</v>
      </c>
      <c r="D4320" s="154" t="s">
        <v>255</v>
      </c>
      <c r="E4320" s="155" t="s">
        <v>253</v>
      </c>
      <c r="F4320" s="156" t="s">
        <v>253</v>
      </c>
      <c r="G4320" s="155" t="s">
        <v>253</v>
      </c>
      <c r="H4320" s="155" t="s">
        <v>253</v>
      </c>
      <c r="I4320" s="157" t="s">
        <v>253</v>
      </c>
      <c r="J4320" s="156" t="s">
        <v>253</v>
      </c>
      <c r="K4320" s="167" t="s">
        <v>253</v>
      </c>
    </row>
    <row r="4321" spans="1:11" x14ac:dyDescent="0.25">
      <c r="A4321" s="153">
        <v>4317</v>
      </c>
      <c r="B4321" s="154" t="s">
        <v>253</v>
      </c>
      <c r="C4321" s="154" t="s">
        <v>254</v>
      </c>
      <c r="D4321" s="154" t="s">
        <v>255</v>
      </c>
      <c r="E4321" s="155" t="s">
        <v>253</v>
      </c>
      <c r="F4321" s="156" t="s">
        <v>253</v>
      </c>
      <c r="G4321" s="155" t="s">
        <v>253</v>
      </c>
      <c r="H4321" s="155" t="s">
        <v>253</v>
      </c>
      <c r="I4321" s="157" t="s">
        <v>253</v>
      </c>
      <c r="J4321" s="156" t="s">
        <v>253</v>
      </c>
      <c r="K4321" s="167" t="s">
        <v>253</v>
      </c>
    </row>
    <row r="4322" spans="1:11" x14ac:dyDescent="0.25">
      <c r="A4322" s="153">
        <v>4318</v>
      </c>
      <c r="B4322" s="154" t="s">
        <v>253</v>
      </c>
      <c r="C4322" s="154" t="s">
        <v>254</v>
      </c>
      <c r="D4322" s="154" t="s">
        <v>255</v>
      </c>
      <c r="E4322" s="155" t="s">
        <v>253</v>
      </c>
      <c r="F4322" s="156" t="s">
        <v>253</v>
      </c>
      <c r="G4322" s="155" t="s">
        <v>253</v>
      </c>
      <c r="H4322" s="155" t="s">
        <v>253</v>
      </c>
      <c r="I4322" s="157" t="s">
        <v>253</v>
      </c>
      <c r="J4322" s="156" t="s">
        <v>253</v>
      </c>
      <c r="K4322" s="167" t="s">
        <v>253</v>
      </c>
    </row>
    <row r="4323" spans="1:11" x14ac:dyDescent="0.25">
      <c r="A4323" s="153">
        <v>4319</v>
      </c>
      <c r="B4323" s="154" t="s">
        <v>253</v>
      </c>
      <c r="C4323" s="154" t="s">
        <v>254</v>
      </c>
      <c r="D4323" s="154" t="s">
        <v>255</v>
      </c>
      <c r="E4323" s="155" t="s">
        <v>253</v>
      </c>
      <c r="F4323" s="156" t="s">
        <v>253</v>
      </c>
      <c r="G4323" s="155" t="s">
        <v>253</v>
      </c>
      <c r="H4323" s="155" t="s">
        <v>253</v>
      </c>
      <c r="I4323" s="157" t="s">
        <v>253</v>
      </c>
      <c r="J4323" s="156" t="s">
        <v>253</v>
      </c>
      <c r="K4323" s="167" t="s">
        <v>253</v>
      </c>
    </row>
    <row r="4324" spans="1:11" x14ac:dyDescent="0.25">
      <c r="A4324" s="153">
        <v>4320</v>
      </c>
      <c r="B4324" s="154" t="s">
        <v>253</v>
      </c>
      <c r="C4324" s="154" t="s">
        <v>254</v>
      </c>
      <c r="D4324" s="154" t="s">
        <v>255</v>
      </c>
      <c r="E4324" s="155" t="s">
        <v>253</v>
      </c>
      <c r="F4324" s="156" t="s">
        <v>253</v>
      </c>
      <c r="G4324" s="155" t="s">
        <v>253</v>
      </c>
      <c r="H4324" s="155" t="s">
        <v>253</v>
      </c>
      <c r="I4324" s="157" t="s">
        <v>253</v>
      </c>
      <c r="J4324" s="156" t="s">
        <v>253</v>
      </c>
      <c r="K4324" s="167" t="s">
        <v>253</v>
      </c>
    </row>
    <row r="4325" spans="1:11" x14ac:dyDescent="0.25">
      <c r="A4325" s="153">
        <v>4321</v>
      </c>
      <c r="B4325" s="154" t="s">
        <v>253</v>
      </c>
      <c r="C4325" s="154" t="s">
        <v>254</v>
      </c>
      <c r="D4325" s="154" t="s">
        <v>255</v>
      </c>
      <c r="E4325" s="155" t="s">
        <v>253</v>
      </c>
      <c r="F4325" s="156" t="s">
        <v>253</v>
      </c>
      <c r="G4325" s="155" t="s">
        <v>253</v>
      </c>
      <c r="H4325" s="155" t="s">
        <v>253</v>
      </c>
      <c r="I4325" s="157" t="s">
        <v>253</v>
      </c>
      <c r="J4325" s="156" t="s">
        <v>253</v>
      </c>
      <c r="K4325" s="167" t="s">
        <v>253</v>
      </c>
    </row>
    <row r="4326" spans="1:11" x14ac:dyDescent="0.25">
      <c r="A4326" s="153">
        <v>4322</v>
      </c>
      <c r="B4326" s="154" t="s">
        <v>253</v>
      </c>
      <c r="C4326" s="154" t="s">
        <v>254</v>
      </c>
      <c r="D4326" s="154" t="s">
        <v>255</v>
      </c>
      <c r="E4326" s="155" t="s">
        <v>253</v>
      </c>
      <c r="F4326" s="156" t="s">
        <v>253</v>
      </c>
      <c r="G4326" s="155" t="s">
        <v>253</v>
      </c>
      <c r="H4326" s="155" t="s">
        <v>253</v>
      </c>
      <c r="I4326" s="157" t="s">
        <v>253</v>
      </c>
      <c r="J4326" s="156" t="s">
        <v>253</v>
      </c>
      <c r="K4326" s="167" t="s">
        <v>253</v>
      </c>
    </row>
    <row r="4327" spans="1:11" x14ac:dyDescent="0.25">
      <c r="A4327" s="153">
        <v>4323</v>
      </c>
      <c r="B4327" s="154" t="s">
        <v>253</v>
      </c>
      <c r="C4327" s="154" t="s">
        <v>254</v>
      </c>
      <c r="D4327" s="154" t="s">
        <v>255</v>
      </c>
      <c r="E4327" s="155" t="s">
        <v>253</v>
      </c>
      <c r="F4327" s="156" t="s">
        <v>253</v>
      </c>
      <c r="G4327" s="155" t="s">
        <v>253</v>
      </c>
      <c r="H4327" s="155" t="s">
        <v>253</v>
      </c>
      <c r="I4327" s="157" t="s">
        <v>253</v>
      </c>
      <c r="J4327" s="156" t="s">
        <v>253</v>
      </c>
      <c r="K4327" s="167" t="s">
        <v>253</v>
      </c>
    </row>
    <row r="4328" spans="1:11" x14ac:dyDescent="0.25">
      <c r="A4328" s="153">
        <v>4324</v>
      </c>
      <c r="B4328" s="154" t="s">
        <v>253</v>
      </c>
      <c r="C4328" s="154" t="s">
        <v>254</v>
      </c>
      <c r="D4328" s="154" t="s">
        <v>255</v>
      </c>
      <c r="E4328" s="155" t="s">
        <v>253</v>
      </c>
      <c r="F4328" s="156" t="s">
        <v>253</v>
      </c>
      <c r="G4328" s="155" t="s">
        <v>253</v>
      </c>
      <c r="H4328" s="155" t="s">
        <v>253</v>
      </c>
      <c r="I4328" s="157" t="s">
        <v>253</v>
      </c>
      <c r="J4328" s="156" t="s">
        <v>253</v>
      </c>
      <c r="K4328" s="167" t="s">
        <v>253</v>
      </c>
    </row>
    <row r="4329" spans="1:11" x14ac:dyDescent="0.25">
      <c r="A4329" s="153">
        <v>4325</v>
      </c>
      <c r="B4329" s="154" t="s">
        <v>253</v>
      </c>
      <c r="C4329" s="154" t="s">
        <v>254</v>
      </c>
      <c r="D4329" s="154" t="s">
        <v>255</v>
      </c>
      <c r="E4329" s="155" t="s">
        <v>253</v>
      </c>
      <c r="F4329" s="156" t="s">
        <v>253</v>
      </c>
      <c r="G4329" s="155" t="s">
        <v>253</v>
      </c>
      <c r="H4329" s="155" t="s">
        <v>253</v>
      </c>
      <c r="I4329" s="157" t="s">
        <v>253</v>
      </c>
      <c r="J4329" s="156" t="s">
        <v>253</v>
      </c>
      <c r="K4329" s="167" t="s">
        <v>253</v>
      </c>
    </row>
    <row r="4330" spans="1:11" x14ac:dyDescent="0.25">
      <c r="A4330" s="153">
        <v>4326</v>
      </c>
      <c r="B4330" s="154" t="s">
        <v>253</v>
      </c>
      <c r="C4330" s="154" t="s">
        <v>254</v>
      </c>
      <c r="D4330" s="154" t="s">
        <v>255</v>
      </c>
      <c r="E4330" s="155" t="s">
        <v>253</v>
      </c>
      <c r="F4330" s="156" t="s">
        <v>253</v>
      </c>
      <c r="G4330" s="155" t="s">
        <v>253</v>
      </c>
      <c r="H4330" s="155" t="s">
        <v>253</v>
      </c>
      <c r="I4330" s="157" t="s">
        <v>253</v>
      </c>
      <c r="J4330" s="156" t="s">
        <v>253</v>
      </c>
      <c r="K4330" s="167" t="s">
        <v>253</v>
      </c>
    </row>
    <row r="4331" spans="1:11" x14ac:dyDescent="0.25">
      <c r="A4331" s="153">
        <v>4327</v>
      </c>
      <c r="B4331" s="154" t="s">
        <v>253</v>
      </c>
      <c r="C4331" s="154" t="s">
        <v>254</v>
      </c>
      <c r="D4331" s="154" t="s">
        <v>255</v>
      </c>
      <c r="E4331" s="155" t="s">
        <v>253</v>
      </c>
      <c r="F4331" s="156" t="s">
        <v>253</v>
      </c>
      <c r="G4331" s="155" t="s">
        <v>253</v>
      </c>
      <c r="H4331" s="155" t="s">
        <v>253</v>
      </c>
      <c r="I4331" s="157" t="s">
        <v>253</v>
      </c>
      <c r="J4331" s="156" t="s">
        <v>253</v>
      </c>
      <c r="K4331" s="167" t="s">
        <v>253</v>
      </c>
    </row>
    <row r="4332" spans="1:11" x14ac:dyDescent="0.25">
      <c r="A4332" s="153">
        <v>4328</v>
      </c>
      <c r="B4332" s="154" t="s">
        <v>253</v>
      </c>
      <c r="C4332" s="154" t="s">
        <v>254</v>
      </c>
      <c r="D4332" s="154" t="s">
        <v>255</v>
      </c>
      <c r="E4332" s="155" t="s">
        <v>253</v>
      </c>
      <c r="F4332" s="156" t="s">
        <v>253</v>
      </c>
      <c r="G4332" s="155" t="s">
        <v>253</v>
      </c>
      <c r="H4332" s="155" t="s">
        <v>253</v>
      </c>
      <c r="I4332" s="157" t="s">
        <v>253</v>
      </c>
      <c r="J4332" s="156" t="s">
        <v>253</v>
      </c>
      <c r="K4332" s="167" t="s">
        <v>253</v>
      </c>
    </row>
    <row r="4333" spans="1:11" x14ac:dyDescent="0.25">
      <c r="A4333" s="153">
        <v>4329</v>
      </c>
      <c r="B4333" s="154" t="s">
        <v>253</v>
      </c>
      <c r="C4333" s="154" t="s">
        <v>254</v>
      </c>
      <c r="D4333" s="154" t="s">
        <v>255</v>
      </c>
      <c r="E4333" s="155" t="s">
        <v>253</v>
      </c>
      <c r="F4333" s="156" t="s">
        <v>253</v>
      </c>
      <c r="G4333" s="155" t="s">
        <v>253</v>
      </c>
      <c r="H4333" s="155" t="s">
        <v>253</v>
      </c>
      <c r="I4333" s="157" t="s">
        <v>253</v>
      </c>
      <c r="J4333" s="156" t="s">
        <v>253</v>
      </c>
      <c r="K4333" s="167" t="s">
        <v>253</v>
      </c>
    </row>
    <row r="4334" spans="1:11" x14ac:dyDescent="0.25">
      <c r="A4334" s="153">
        <v>4330</v>
      </c>
      <c r="B4334" s="154" t="s">
        <v>253</v>
      </c>
      <c r="C4334" s="154" t="s">
        <v>254</v>
      </c>
      <c r="D4334" s="154" t="s">
        <v>255</v>
      </c>
      <c r="E4334" s="155" t="s">
        <v>253</v>
      </c>
      <c r="F4334" s="156" t="s">
        <v>253</v>
      </c>
      <c r="G4334" s="155" t="s">
        <v>253</v>
      </c>
      <c r="H4334" s="155" t="s">
        <v>253</v>
      </c>
      <c r="I4334" s="157" t="s">
        <v>253</v>
      </c>
      <c r="J4334" s="156" t="s">
        <v>253</v>
      </c>
      <c r="K4334" s="167" t="s">
        <v>253</v>
      </c>
    </row>
    <row r="4335" spans="1:11" x14ac:dyDescent="0.25">
      <c r="A4335" s="153">
        <v>4331</v>
      </c>
      <c r="B4335" s="154" t="s">
        <v>253</v>
      </c>
      <c r="C4335" s="154" t="s">
        <v>254</v>
      </c>
      <c r="D4335" s="154" t="s">
        <v>255</v>
      </c>
      <c r="E4335" s="155" t="s">
        <v>253</v>
      </c>
      <c r="F4335" s="156" t="s">
        <v>253</v>
      </c>
      <c r="G4335" s="155" t="s">
        <v>253</v>
      </c>
      <c r="H4335" s="155" t="s">
        <v>253</v>
      </c>
      <c r="I4335" s="157" t="s">
        <v>253</v>
      </c>
      <c r="J4335" s="156" t="s">
        <v>253</v>
      </c>
      <c r="K4335" s="167" t="s">
        <v>253</v>
      </c>
    </row>
    <row r="4336" spans="1:11" x14ac:dyDescent="0.25">
      <c r="A4336" s="153">
        <v>4332</v>
      </c>
      <c r="B4336" s="154" t="s">
        <v>253</v>
      </c>
      <c r="C4336" s="154" t="s">
        <v>254</v>
      </c>
      <c r="D4336" s="154" t="s">
        <v>255</v>
      </c>
      <c r="E4336" s="155" t="s">
        <v>253</v>
      </c>
      <c r="F4336" s="156" t="s">
        <v>253</v>
      </c>
      <c r="G4336" s="155" t="s">
        <v>253</v>
      </c>
      <c r="H4336" s="155" t="s">
        <v>253</v>
      </c>
      <c r="I4336" s="157" t="s">
        <v>253</v>
      </c>
      <c r="J4336" s="156" t="s">
        <v>253</v>
      </c>
      <c r="K4336" s="167" t="s">
        <v>253</v>
      </c>
    </row>
    <row r="4337" spans="1:11" x14ac:dyDescent="0.25">
      <c r="A4337" s="153">
        <v>4333</v>
      </c>
      <c r="B4337" s="154" t="s">
        <v>253</v>
      </c>
      <c r="C4337" s="154" t="s">
        <v>254</v>
      </c>
      <c r="D4337" s="154" t="s">
        <v>255</v>
      </c>
      <c r="E4337" s="155" t="s">
        <v>253</v>
      </c>
      <c r="F4337" s="156" t="s">
        <v>253</v>
      </c>
      <c r="G4337" s="155" t="s">
        <v>253</v>
      </c>
      <c r="H4337" s="155" t="s">
        <v>253</v>
      </c>
      <c r="I4337" s="157" t="s">
        <v>253</v>
      </c>
      <c r="J4337" s="156" t="s">
        <v>253</v>
      </c>
      <c r="K4337" s="167" t="s">
        <v>253</v>
      </c>
    </row>
    <row r="4338" spans="1:11" x14ac:dyDescent="0.25">
      <c r="A4338" s="153">
        <v>4334</v>
      </c>
      <c r="B4338" s="154" t="s">
        <v>253</v>
      </c>
      <c r="C4338" s="154" t="s">
        <v>254</v>
      </c>
      <c r="D4338" s="154" t="s">
        <v>255</v>
      </c>
      <c r="E4338" s="155" t="s">
        <v>253</v>
      </c>
      <c r="F4338" s="156" t="s">
        <v>253</v>
      </c>
      <c r="G4338" s="155" t="s">
        <v>253</v>
      </c>
      <c r="H4338" s="155" t="s">
        <v>253</v>
      </c>
      <c r="I4338" s="157" t="s">
        <v>253</v>
      </c>
      <c r="J4338" s="156" t="s">
        <v>253</v>
      </c>
      <c r="K4338" s="167" t="s">
        <v>253</v>
      </c>
    </row>
    <row r="4339" spans="1:11" x14ac:dyDescent="0.25">
      <c r="A4339" s="153">
        <v>4335</v>
      </c>
      <c r="B4339" s="154" t="s">
        <v>253</v>
      </c>
      <c r="C4339" s="154" t="s">
        <v>254</v>
      </c>
      <c r="D4339" s="154" t="s">
        <v>255</v>
      </c>
      <c r="E4339" s="155" t="s">
        <v>253</v>
      </c>
      <c r="F4339" s="156" t="s">
        <v>253</v>
      </c>
      <c r="G4339" s="155" t="s">
        <v>253</v>
      </c>
      <c r="H4339" s="155" t="s">
        <v>253</v>
      </c>
      <c r="I4339" s="157" t="s">
        <v>253</v>
      </c>
      <c r="J4339" s="156" t="s">
        <v>253</v>
      </c>
      <c r="K4339" s="167" t="s">
        <v>253</v>
      </c>
    </row>
    <row r="4340" spans="1:11" x14ac:dyDescent="0.25">
      <c r="A4340" s="153">
        <v>4336</v>
      </c>
      <c r="B4340" s="154" t="s">
        <v>253</v>
      </c>
      <c r="C4340" s="154" t="s">
        <v>254</v>
      </c>
      <c r="D4340" s="154" t="s">
        <v>255</v>
      </c>
      <c r="E4340" s="155" t="s">
        <v>253</v>
      </c>
      <c r="F4340" s="156" t="s">
        <v>253</v>
      </c>
      <c r="G4340" s="155" t="s">
        <v>253</v>
      </c>
      <c r="H4340" s="155" t="s">
        <v>253</v>
      </c>
      <c r="I4340" s="157" t="s">
        <v>253</v>
      </c>
      <c r="J4340" s="156" t="s">
        <v>253</v>
      </c>
      <c r="K4340" s="167" t="s">
        <v>253</v>
      </c>
    </row>
    <row r="4341" spans="1:11" x14ac:dyDescent="0.25">
      <c r="A4341" s="153">
        <v>4337</v>
      </c>
      <c r="B4341" s="154" t="s">
        <v>253</v>
      </c>
      <c r="C4341" s="154" t="s">
        <v>254</v>
      </c>
      <c r="D4341" s="154" t="s">
        <v>255</v>
      </c>
      <c r="E4341" s="155" t="s">
        <v>253</v>
      </c>
      <c r="F4341" s="156" t="s">
        <v>253</v>
      </c>
      <c r="G4341" s="155" t="s">
        <v>253</v>
      </c>
      <c r="H4341" s="155" t="s">
        <v>253</v>
      </c>
      <c r="I4341" s="157" t="s">
        <v>253</v>
      </c>
      <c r="J4341" s="156" t="s">
        <v>253</v>
      </c>
      <c r="K4341" s="167" t="s">
        <v>253</v>
      </c>
    </row>
    <row r="4342" spans="1:11" x14ac:dyDescent="0.25">
      <c r="A4342" s="153">
        <v>4338</v>
      </c>
      <c r="B4342" s="154" t="s">
        <v>253</v>
      </c>
      <c r="C4342" s="154" t="s">
        <v>254</v>
      </c>
      <c r="D4342" s="154" t="s">
        <v>255</v>
      </c>
      <c r="E4342" s="155" t="s">
        <v>253</v>
      </c>
      <c r="F4342" s="156" t="s">
        <v>253</v>
      </c>
      <c r="G4342" s="155" t="s">
        <v>253</v>
      </c>
      <c r="H4342" s="155" t="s">
        <v>253</v>
      </c>
      <c r="I4342" s="157" t="s">
        <v>253</v>
      </c>
      <c r="J4342" s="156" t="s">
        <v>253</v>
      </c>
      <c r="K4342" s="167" t="s">
        <v>253</v>
      </c>
    </row>
    <row r="4343" spans="1:11" x14ac:dyDescent="0.25">
      <c r="A4343" s="153">
        <v>4339</v>
      </c>
      <c r="B4343" s="154" t="s">
        <v>253</v>
      </c>
      <c r="C4343" s="154" t="s">
        <v>254</v>
      </c>
      <c r="D4343" s="154" t="s">
        <v>255</v>
      </c>
      <c r="E4343" s="155" t="s">
        <v>253</v>
      </c>
      <c r="F4343" s="156" t="s">
        <v>253</v>
      </c>
      <c r="G4343" s="155" t="s">
        <v>253</v>
      </c>
      <c r="H4343" s="155" t="s">
        <v>253</v>
      </c>
      <c r="I4343" s="157" t="s">
        <v>253</v>
      </c>
      <c r="J4343" s="156" t="s">
        <v>253</v>
      </c>
      <c r="K4343" s="167" t="s">
        <v>253</v>
      </c>
    </row>
    <row r="4344" spans="1:11" x14ac:dyDescent="0.25">
      <c r="A4344" s="153">
        <v>4340</v>
      </c>
      <c r="B4344" s="154" t="s">
        <v>253</v>
      </c>
      <c r="C4344" s="154" t="s">
        <v>254</v>
      </c>
      <c r="D4344" s="154" t="s">
        <v>255</v>
      </c>
      <c r="E4344" s="155" t="s">
        <v>253</v>
      </c>
      <c r="F4344" s="156" t="s">
        <v>253</v>
      </c>
      <c r="G4344" s="155" t="s">
        <v>253</v>
      </c>
      <c r="H4344" s="155" t="s">
        <v>253</v>
      </c>
      <c r="I4344" s="157" t="s">
        <v>253</v>
      </c>
      <c r="J4344" s="156" t="s">
        <v>253</v>
      </c>
      <c r="K4344" s="167" t="s">
        <v>253</v>
      </c>
    </row>
    <row r="4345" spans="1:11" x14ac:dyDescent="0.25">
      <c r="A4345" s="153">
        <v>4341</v>
      </c>
      <c r="B4345" s="154" t="s">
        <v>253</v>
      </c>
      <c r="C4345" s="154" t="s">
        <v>254</v>
      </c>
      <c r="D4345" s="154" t="s">
        <v>255</v>
      </c>
      <c r="E4345" s="155" t="s">
        <v>253</v>
      </c>
      <c r="F4345" s="156" t="s">
        <v>253</v>
      </c>
      <c r="G4345" s="155" t="s">
        <v>253</v>
      </c>
      <c r="H4345" s="155" t="s">
        <v>253</v>
      </c>
      <c r="I4345" s="157" t="s">
        <v>253</v>
      </c>
      <c r="J4345" s="156" t="s">
        <v>253</v>
      </c>
      <c r="K4345" s="167" t="s">
        <v>253</v>
      </c>
    </row>
    <row r="4346" spans="1:11" x14ac:dyDescent="0.25">
      <c r="A4346" s="153">
        <v>4342</v>
      </c>
      <c r="B4346" s="154" t="s">
        <v>253</v>
      </c>
      <c r="C4346" s="154" t="s">
        <v>254</v>
      </c>
      <c r="D4346" s="154" t="s">
        <v>255</v>
      </c>
      <c r="E4346" s="155" t="s">
        <v>253</v>
      </c>
      <c r="F4346" s="156" t="s">
        <v>253</v>
      </c>
      <c r="G4346" s="155" t="s">
        <v>253</v>
      </c>
      <c r="H4346" s="155" t="s">
        <v>253</v>
      </c>
      <c r="I4346" s="157" t="s">
        <v>253</v>
      </c>
      <c r="J4346" s="156" t="s">
        <v>253</v>
      </c>
      <c r="K4346" s="167" t="s">
        <v>253</v>
      </c>
    </row>
    <row r="4347" spans="1:11" x14ac:dyDescent="0.25">
      <c r="A4347" s="153">
        <v>4343</v>
      </c>
      <c r="B4347" s="154" t="s">
        <v>253</v>
      </c>
      <c r="C4347" s="154" t="s">
        <v>254</v>
      </c>
      <c r="D4347" s="154" t="s">
        <v>255</v>
      </c>
      <c r="E4347" s="155" t="s">
        <v>253</v>
      </c>
      <c r="F4347" s="156" t="s">
        <v>253</v>
      </c>
      <c r="G4347" s="155" t="s">
        <v>253</v>
      </c>
      <c r="H4347" s="155" t="s">
        <v>253</v>
      </c>
      <c r="I4347" s="157" t="s">
        <v>253</v>
      </c>
      <c r="J4347" s="156" t="s">
        <v>253</v>
      </c>
      <c r="K4347" s="167" t="s">
        <v>253</v>
      </c>
    </row>
    <row r="4348" spans="1:11" x14ac:dyDescent="0.25">
      <c r="A4348" s="153">
        <v>4344</v>
      </c>
      <c r="B4348" s="154" t="s">
        <v>253</v>
      </c>
      <c r="C4348" s="154" t="s">
        <v>254</v>
      </c>
      <c r="D4348" s="154" t="s">
        <v>255</v>
      </c>
      <c r="E4348" s="155" t="s">
        <v>253</v>
      </c>
      <c r="F4348" s="156" t="s">
        <v>253</v>
      </c>
      <c r="G4348" s="155" t="s">
        <v>253</v>
      </c>
      <c r="H4348" s="155" t="s">
        <v>253</v>
      </c>
      <c r="I4348" s="157" t="s">
        <v>253</v>
      </c>
      <c r="J4348" s="156" t="s">
        <v>253</v>
      </c>
      <c r="K4348" s="167" t="s">
        <v>253</v>
      </c>
    </row>
    <row r="4349" spans="1:11" x14ac:dyDescent="0.25">
      <c r="A4349" s="153">
        <v>4345</v>
      </c>
      <c r="B4349" s="154" t="s">
        <v>253</v>
      </c>
      <c r="C4349" s="154" t="s">
        <v>254</v>
      </c>
      <c r="D4349" s="154" t="s">
        <v>255</v>
      </c>
      <c r="E4349" s="155" t="s">
        <v>253</v>
      </c>
      <c r="F4349" s="156" t="s">
        <v>253</v>
      </c>
      <c r="G4349" s="155" t="s">
        <v>253</v>
      </c>
      <c r="H4349" s="155" t="s">
        <v>253</v>
      </c>
      <c r="I4349" s="157" t="s">
        <v>253</v>
      </c>
      <c r="J4349" s="156" t="s">
        <v>253</v>
      </c>
      <c r="K4349" s="167" t="s">
        <v>253</v>
      </c>
    </row>
    <row r="4350" spans="1:11" x14ac:dyDescent="0.25">
      <c r="A4350" s="153">
        <v>4346</v>
      </c>
      <c r="B4350" s="154" t="s">
        <v>253</v>
      </c>
      <c r="C4350" s="154" t="s">
        <v>254</v>
      </c>
      <c r="D4350" s="154" t="s">
        <v>255</v>
      </c>
      <c r="E4350" s="155" t="s">
        <v>253</v>
      </c>
      <c r="F4350" s="156" t="s">
        <v>253</v>
      </c>
      <c r="G4350" s="155" t="s">
        <v>253</v>
      </c>
      <c r="H4350" s="155" t="s">
        <v>253</v>
      </c>
      <c r="I4350" s="157" t="s">
        <v>253</v>
      </c>
      <c r="J4350" s="156" t="s">
        <v>253</v>
      </c>
      <c r="K4350" s="167" t="s">
        <v>253</v>
      </c>
    </row>
    <row r="4351" spans="1:11" x14ac:dyDescent="0.25">
      <c r="A4351" s="153">
        <v>4347</v>
      </c>
      <c r="B4351" s="154" t="s">
        <v>253</v>
      </c>
      <c r="C4351" s="154" t="s">
        <v>254</v>
      </c>
      <c r="D4351" s="154" t="s">
        <v>255</v>
      </c>
      <c r="E4351" s="155" t="s">
        <v>253</v>
      </c>
      <c r="F4351" s="156" t="s">
        <v>253</v>
      </c>
      <c r="G4351" s="155" t="s">
        <v>253</v>
      </c>
      <c r="H4351" s="155" t="s">
        <v>253</v>
      </c>
      <c r="I4351" s="157" t="s">
        <v>253</v>
      </c>
      <c r="J4351" s="156" t="s">
        <v>253</v>
      </c>
      <c r="K4351" s="167" t="s">
        <v>253</v>
      </c>
    </row>
    <row r="4352" spans="1:11" x14ac:dyDescent="0.25">
      <c r="A4352" s="153">
        <v>4348</v>
      </c>
      <c r="B4352" s="154" t="s">
        <v>253</v>
      </c>
      <c r="C4352" s="154" t="s">
        <v>254</v>
      </c>
      <c r="D4352" s="154" t="s">
        <v>255</v>
      </c>
      <c r="E4352" s="155" t="s">
        <v>253</v>
      </c>
      <c r="F4352" s="156" t="s">
        <v>253</v>
      </c>
      <c r="G4352" s="155" t="s">
        <v>253</v>
      </c>
      <c r="H4352" s="155" t="s">
        <v>253</v>
      </c>
      <c r="I4352" s="157" t="s">
        <v>253</v>
      </c>
      <c r="J4352" s="156" t="s">
        <v>253</v>
      </c>
      <c r="K4352" s="167" t="s">
        <v>253</v>
      </c>
    </row>
    <row r="4353" spans="1:11" x14ac:dyDescent="0.25">
      <c r="A4353" s="153">
        <v>4349</v>
      </c>
      <c r="B4353" s="154" t="s">
        <v>253</v>
      </c>
      <c r="C4353" s="154" t="s">
        <v>254</v>
      </c>
      <c r="D4353" s="154" t="s">
        <v>255</v>
      </c>
      <c r="E4353" s="155" t="s">
        <v>253</v>
      </c>
      <c r="F4353" s="156" t="s">
        <v>253</v>
      </c>
      <c r="G4353" s="155" t="s">
        <v>253</v>
      </c>
      <c r="H4353" s="155" t="s">
        <v>253</v>
      </c>
      <c r="I4353" s="157" t="s">
        <v>253</v>
      </c>
      <c r="J4353" s="156" t="s">
        <v>253</v>
      </c>
      <c r="K4353" s="167" t="s">
        <v>253</v>
      </c>
    </row>
    <row r="4354" spans="1:11" x14ac:dyDescent="0.25">
      <c r="A4354" s="153">
        <v>4350</v>
      </c>
      <c r="B4354" s="154" t="s">
        <v>253</v>
      </c>
      <c r="C4354" s="154" t="s">
        <v>254</v>
      </c>
      <c r="D4354" s="154" t="s">
        <v>255</v>
      </c>
      <c r="E4354" s="155" t="s">
        <v>253</v>
      </c>
      <c r="F4354" s="156" t="s">
        <v>253</v>
      </c>
      <c r="G4354" s="155" t="s">
        <v>253</v>
      </c>
      <c r="H4354" s="155" t="s">
        <v>253</v>
      </c>
      <c r="I4354" s="157" t="s">
        <v>253</v>
      </c>
      <c r="J4354" s="156" t="s">
        <v>253</v>
      </c>
      <c r="K4354" s="167" t="s">
        <v>253</v>
      </c>
    </row>
    <row r="4355" spans="1:11" x14ac:dyDescent="0.25">
      <c r="A4355" s="153">
        <v>4351</v>
      </c>
      <c r="B4355" s="154" t="s">
        <v>253</v>
      </c>
      <c r="C4355" s="154" t="s">
        <v>254</v>
      </c>
      <c r="D4355" s="154" t="s">
        <v>255</v>
      </c>
      <c r="E4355" s="155" t="s">
        <v>253</v>
      </c>
      <c r="F4355" s="156" t="s">
        <v>253</v>
      </c>
      <c r="G4355" s="155" t="s">
        <v>253</v>
      </c>
      <c r="H4355" s="155" t="s">
        <v>253</v>
      </c>
      <c r="I4355" s="157" t="s">
        <v>253</v>
      </c>
      <c r="J4355" s="156" t="s">
        <v>253</v>
      </c>
      <c r="K4355" s="167" t="s">
        <v>253</v>
      </c>
    </row>
    <row r="4356" spans="1:11" x14ac:dyDescent="0.25">
      <c r="A4356" s="153">
        <v>4352</v>
      </c>
      <c r="B4356" s="154" t="s">
        <v>253</v>
      </c>
      <c r="C4356" s="154" t="s">
        <v>254</v>
      </c>
      <c r="D4356" s="154" t="s">
        <v>255</v>
      </c>
      <c r="E4356" s="155" t="s">
        <v>253</v>
      </c>
      <c r="F4356" s="156" t="s">
        <v>253</v>
      </c>
      <c r="G4356" s="155" t="s">
        <v>253</v>
      </c>
      <c r="H4356" s="155" t="s">
        <v>253</v>
      </c>
      <c r="I4356" s="157" t="s">
        <v>253</v>
      </c>
      <c r="J4356" s="156" t="s">
        <v>253</v>
      </c>
      <c r="K4356" s="167" t="s">
        <v>253</v>
      </c>
    </row>
    <row r="4357" spans="1:11" x14ac:dyDescent="0.25">
      <c r="A4357" s="153">
        <v>4353</v>
      </c>
      <c r="B4357" s="154" t="s">
        <v>253</v>
      </c>
      <c r="C4357" s="154" t="s">
        <v>254</v>
      </c>
      <c r="D4357" s="154" t="s">
        <v>255</v>
      </c>
      <c r="E4357" s="155" t="s">
        <v>253</v>
      </c>
      <c r="F4357" s="156" t="s">
        <v>253</v>
      </c>
      <c r="G4357" s="155" t="s">
        <v>253</v>
      </c>
      <c r="H4357" s="155" t="s">
        <v>253</v>
      </c>
      <c r="I4357" s="157" t="s">
        <v>253</v>
      </c>
      <c r="J4357" s="156" t="s">
        <v>253</v>
      </c>
      <c r="K4357" s="167" t="s">
        <v>253</v>
      </c>
    </row>
    <row r="4358" spans="1:11" x14ac:dyDescent="0.25">
      <c r="A4358" s="153">
        <v>4354</v>
      </c>
      <c r="B4358" s="154" t="s">
        <v>253</v>
      </c>
      <c r="C4358" s="154" t="s">
        <v>254</v>
      </c>
      <c r="D4358" s="154" t="s">
        <v>255</v>
      </c>
      <c r="E4358" s="155" t="s">
        <v>253</v>
      </c>
      <c r="F4358" s="156" t="s">
        <v>253</v>
      </c>
      <c r="G4358" s="155" t="s">
        <v>253</v>
      </c>
      <c r="H4358" s="155" t="s">
        <v>253</v>
      </c>
      <c r="I4358" s="157" t="s">
        <v>253</v>
      </c>
      <c r="J4358" s="156" t="s">
        <v>253</v>
      </c>
      <c r="K4358" s="167" t="s">
        <v>253</v>
      </c>
    </row>
    <row r="4359" spans="1:11" x14ac:dyDescent="0.25">
      <c r="A4359" s="153">
        <v>4355</v>
      </c>
      <c r="B4359" s="154" t="s">
        <v>253</v>
      </c>
      <c r="C4359" s="154" t="s">
        <v>254</v>
      </c>
      <c r="D4359" s="154" t="s">
        <v>255</v>
      </c>
      <c r="E4359" s="155" t="s">
        <v>253</v>
      </c>
      <c r="F4359" s="156" t="s">
        <v>253</v>
      </c>
      <c r="G4359" s="155" t="s">
        <v>253</v>
      </c>
      <c r="H4359" s="155" t="s">
        <v>253</v>
      </c>
      <c r="I4359" s="157" t="s">
        <v>253</v>
      </c>
      <c r="J4359" s="156" t="s">
        <v>253</v>
      </c>
      <c r="K4359" s="167" t="s">
        <v>253</v>
      </c>
    </row>
    <row r="4360" spans="1:11" x14ac:dyDescent="0.25">
      <c r="A4360" s="153">
        <v>4356</v>
      </c>
      <c r="B4360" s="154" t="s">
        <v>253</v>
      </c>
      <c r="C4360" s="154" t="s">
        <v>254</v>
      </c>
      <c r="D4360" s="154" t="s">
        <v>255</v>
      </c>
      <c r="E4360" s="155" t="s">
        <v>253</v>
      </c>
      <c r="F4360" s="156" t="s">
        <v>253</v>
      </c>
      <c r="G4360" s="155" t="s">
        <v>253</v>
      </c>
      <c r="H4360" s="155" t="s">
        <v>253</v>
      </c>
      <c r="I4360" s="157" t="s">
        <v>253</v>
      </c>
      <c r="J4360" s="156" t="s">
        <v>253</v>
      </c>
      <c r="K4360" s="167" t="s">
        <v>253</v>
      </c>
    </row>
    <row r="4361" spans="1:11" x14ac:dyDescent="0.25">
      <c r="A4361" s="153">
        <v>4357</v>
      </c>
      <c r="B4361" s="154" t="s">
        <v>253</v>
      </c>
      <c r="C4361" s="154" t="s">
        <v>254</v>
      </c>
      <c r="D4361" s="154" t="s">
        <v>255</v>
      </c>
      <c r="E4361" s="155" t="s">
        <v>253</v>
      </c>
      <c r="F4361" s="156" t="s">
        <v>253</v>
      </c>
      <c r="G4361" s="155" t="s">
        <v>253</v>
      </c>
      <c r="H4361" s="155" t="s">
        <v>253</v>
      </c>
      <c r="I4361" s="157" t="s">
        <v>253</v>
      </c>
      <c r="J4361" s="156" t="s">
        <v>253</v>
      </c>
      <c r="K4361" s="167" t="s">
        <v>253</v>
      </c>
    </row>
    <row r="4362" spans="1:11" x14ac:dyDescent="0.25">
      <c r="A4362" s="153">
        <v>4358</v>
      </c>
      <c r="B4362" s="154" t="s">
        <v>253</v>
      </c>
      <c r="C4362" s="154" t="s">
        <v>254</v>
      </c>
      <c r="D4362" s="154" t="s">
        <v>255</v>
      </c>
      <c r="E4362" s="155" t="s">
        <v>253</v>
      </c>
      <c r="F4362" s="156" t="s">
        <v>253</v>
      </c>
      <c r="G4362" s="155" t="s">
        <v>253</v>
      </c>
      <c r="H4362" s="155" t="s">
        <v>253</v>
      </c>
      <c r="I4362" s="157" t="s">
        <v>253</v>
      </c>
      <c r="J4362" s="156" t="s">
        <v>253</v>
      </c>
      <c r="K4362" s="167" t="s">
        <v>253</v>
      </c>
    </row>
    <row r="4363" spans="1:11" x14ac:dyDescent="0.25">
      <c r="A4363" s="153">
        <v>4359</v>
      </c>
      <c r="B4363" s="154" t="s">
        <v>253</v>
      </c>
      <c r="C4363" s="154" t="s">
        <v>254</v>
      </c>
      <c r="D4363" s="154" t="s">
        <v>255</v>
      </c>
      <c r="E4363" s="155" t="s">
        <v>253</v>
      </c>
      <c r="F4363" s="156" t="s">
        <v>253</v>
      </c>
      <c r="G4363" s="155" t="s">
        <v>253</v>
      </c>
      <c r="H4363" s="155" t="s">
        <v>253</v>
      </c>
      <c r="I4363" s="157" t="s">
        <v>253</v>
      </c>
      <c r="J4363" s="156" t="s">
        <v>253</v>
      </c>
      <c r="K4363" s="167" t="s">
        <v>253</v>
      </c>
    </row>
    <row r="4364" spans="1:11" x14ac:dyDescent="0.25">
      <c r="A4364" s="153">
        <v>4360</v>
      </c>
      <c r="B4364" s="154" t="s">
        <v>253</v>
      </c>
      <c r="C4364" s="154" t="s">
        <v>254</v>
      </c>
      <c r="D4364" s="154" t="s">
        <v>255</v>
      </c>
      <c r="E4364" s="155" t="s">
        <v>253</v>
      </c>
      <c r="F4364" s="156" t="s">
        <v>253</v>
      </c>
      <c r="G4364" s="155" t="s">
        <v>253</v>
      </c>
      <c r="H4364" s="155" t="s">
        <v>253</v>
      </c>
      <c r="I4364" s="157" t="s">
        <v>253</v>
      </c>
      <c r="J4364" s="156" t="s">
        <v>253</v>
      </c>
      <c r="K4364" s="167" t="s">
        <v>253</v>
      </c>
    </row>
    <row r="4365" spans="1:11" x14ac:dyDescent="0.25">
      <c r="A4365" s="153">
        <v>4361</v>
      </c>
      <c r="B4365" s="154" t="s">
        <v>253</v>
      </c>
      <c r="C4365" s="154" t="s">
        <v>254</v>
      </c>
      <c r="D4365" s="154" t="s">
        <v>255</v>
      </c>
      <c r="E4365" s="155" t="s">
        <v>253</v>
      </c>
      <c r="F4365" s="156" t="s">
        <v>253</v>
      </c>
      <c r="G4365" s="155" t="s">
        <v>253</v>
      </c>
      <c r="H4365" s="155" t="s">
        <v>253</v>
      </c>
      <c r="I4365" s="157" t="s">
        <v>253</v>
      </c>
      <c r="J4365" s="156" t="s">
        <v>253</v>
      </c>
      <c r="K4365" s="167" t="s">
        <v>253</v>
      </c>
    </row>
    <row r="4366" spans="1:11" x14ac:dyDescent="0.25">
      <c r="A4366" s="153">
        <v>4362</v>
      </c>
      <c r="B4366" s="154" t="s">
        <v>253</v>
      </c>
      <c r="C4366" s="154" t="s">
        <v>254</v>
      </c>
      <c r="D4366" s="154" t="s">
        <v>255</v>
      </c>
      <c r="E4366" s="155" t="s">
        <v>253</v>
      </c>
      <c r="F4366" s="156" t="s">
        <v>253</v>
      </c>
      <c r="G4366" s="155" t="s">
        <v>253</v>
      </c>
      <c r="H4366" s="155" t="s">
        <v>253</v>
      </c>
      <c r="I4366" s="157" t="s">
        <v>253</v>
      </c>
      <c r="J4366" s="156" t="s">
        <v>253</v>
      </c>
      <c r="K4366" s="167" t="s">
        <v>253</v>
      </c>
    </row>
    <row r="4367" spans="1:11" x14ac:dyDescent="0.25">
      <c r="A4367" s="153">
        <v>4363</v>
      </c>
      <c r="B4367" s="154" t="s">
        <v>253</v>
      </c>
      <c r="C4367" s="154" t="s">
        <v>254</v>
      </c>
      <c r="D4367" s="154" t="s">
        <v>255</v>
      </c>
      <c r="E4367" s="155" t="s">
        <v>253</v>
      </c>
      <c r="F4367" s="156" t="s">
        <v>253</v>
      </c>
      <c r="G4367" s="155" t="s">
        <v>253</v>
      </c>
      <c r="H4367" s="155" t="s">
        <v>253</v>
      </c>
      <c r="I4367" s="157" t="s">
        <v>253</v>
      </c>
      <c r="J4367" s="156" t="s">
        <v>253</v>
      </c>
      <c r="K4367" s="167" t="s">
        <v>253</v>
      </c>
    </row>
    <row r="4368" spans="1:11" x14ac:dyDescent="0.25">
      <c r="A4368" s="153">
        <v>4364</v>
      </c>
      <c r="B4368" s="154" t="s">
        <v>253</v>
      </c>
      <c r="C4368" s="154" t="s">
        <v>254</v>
      </c>
      <c r="D4368" s="154" t="s">
        <v>255</v>
      </c>
      <c r="E4368" s="155" t="s">
        <v>253</v>
      </c>
      <c r="F4368" s="156" t="s">
        <v>253</v>
      </c>
      <c r="G4368" s="155" t="s">
        <v>253</v>
      </c>
      <c r="H4368" s="155" t="s">
        <v>253</v>
      </c>
      <c r="I4368" s="157" t="s">
        <v>253</v>
      </c>
      <c r="J4368" s="156" t="s">
        <v>253</v>
      </c>
      <c r="K4368" s="167" t="s">
        <v>253</v>
      </c>
    </row>
    <row r="4369" spans="1:11" x14ac:dyDescent="0.25">
      <c r="A4369" s="153">
        <v>4365</v>
      </c>
      <c r="B4369" s="154" t="s">
        <v>253</v>
      </c>
      <c r="C4369" s="154" t="s">
        <v>254</v>
      </c>
      <c r="D4369" s="154" t="s">
        <v>255</v>
      </c>
      <c r="E4369" s="155" t="s">
        <v>253</v>
      </c>
      <c r="F4369" s="156" t="s">
        <v>253</v>
      </c>
      <c r="G4369" s="155" t="s">
        <v>253</v>
      </c>
      <c r="H4369" s="155" t="s">
        <v>253</v>
      </c>
      <c r="I4369" s="157" t="s">
        <v>253</v>
      </c>
      <c r="J4369" s="156" t="s">
        <v>253</v>
      </c>
      <c r="K4369" s="167" t="s">
        <v>253</v>
      </c>
    </row>
    <row r="4370" spans="1:11" x14ac:dyDescent="0.25">
      <c r="A4370" s="153">
        <v>4366</v>
      </c>
      <c r="B4370" s="154" t="s">
        <v>253</v>
      </c>
      <c r="C4370" s="154" t="s">
        <v>254</v>
      </c>
      <c r="D4370" s="154" t="s">
        <v>255</v>
      </c>
      <c r="E4370" s="155" t="s">
        <v>253</v>
      </c>
      <c r="F4370" s="156" t="s">
        <v>253</v>
      </c>
      <c r="G4370" s="155" t="s">
        <v>253</v>
      </c>
      <c r="H4370" s="155" t="s">
        <v>253</v>
      </c>
      <c r="I4370" s="157" t="s">
        <v>253</v>
      </c>
      <c r="J4370" s="156" t="s">
        <v>253</v>
      </c>
      <c r="K4370" s="167" t="s">
        <v>253</v>
      </c>
    </row>
    <row r="4371" spans="1:11" x14ac:dyDescent="0.25">
      <c r="A4371" s="153">
        <v>4367</v>
      </c>
      <c r="B4371" s="154" t="s">
        <v>253</v>
      </c>
      <c r="C4371" s="154" t="s">
        <v>254</v>
      </c>
      <c r="D4371" s="154" t="s">
        <v>255</v>
      </c>
      <c r="E4371" s="155" t="s">
        <v>253</v>
      </c>
      <c r="F4371" s="156" t="s">
        <v>253</v>
      </c>
      <c r="G4371" s="155" t="s">
        <v>253</v>
      </c>
      <c r="H4371" s="155" t="s">
        <v>253</v>
      </c>
      <c r="I4371" s="157" t="s">
        <v>253</v>
      </c>
      <c r="J4371" s="156" t="s">
        <v>253</v>
      </c>
      <c r="K4371" s="167" t="s">
        <v>253</v>
      </c>
    </row>
    <row r="4372" spans="1:11" x14ac:dyDescent="0.25">
      <c r="A4372" s="153">
        <v>4368</v>
      </c>
      <c r="B4372" s="154" t="s">
        <v>253</v>
      </c>
      <c r="C4372" s="154" t="s">
        <v>254</v>
      </c>
      <c r="D4372" s="154" t="s">
        <v>255</v>
      </c>
      <c r="E4372" s="155" t="s">
        <v>253</v>
      </c>
      <c r="F4372" s="156" t="s">
        <v>253</v>
      </c>
      <c r="G4372" s="155" t="s">
        <v>253</v>
      </c>
      <c r="H4372" s="155" t="s">
        <v>253</v>
      </c>
      <c r="I4372" s="157" t="s">
        <v>253</v>
      </c>
      <c r="J4372" s="156" t="s">
        <v>253</v>
      </c>
      <c r="K4372" s="167" t="s">
        <v>253</v>
      </c>
    </row>
    <row r="4373" spans="1:11" x14ac:dyDescent="0.25">
      <c r="A4373" s="153">
        <v>4369</v>
      </c>
      <c r="B4373" s="154" t="s">
        <v>253</v>
      </c>
      <c r="C4373" s="154" t="s">
        <v>254</v>
      </c>
      <c r="D4373" s="154" t="s">
        <v>255</v>
      </c>
      <c r="E4373" s="155" t="s">
        <v>253</v>
      </c>
      <c r="F4373" s="156" t="s">
        <v>253</v>
      </c>
      <c r="G4373" s="155" t="s">
        <v>253</v>
      </c>
      <c r="H4373" s="155" t="s">
        <v>253</v>
      </c>
      <c r="I4373" s="157" t="s">
        <v>253</v>
      </c>
      <c r="J4373" s="156" t="s">
        <v>253</v>
      </c>
      <c r="K4373" s="167" t="s">
        <v>253</v>
      </c>
    </row>
    <row r="4374" spans="1:11" x14ac:dyDescent="0.25">
      <c r="A4374" s="153">
        <v>4370</v>
      </c>
      <c r="B4374" s="154" t="s">
        <v>253</v>
      </c>
      <c r="C4374" s="154" t="s">
        <v>254</v>
      </c>
      <c r="D4374" s="154" t="s">
        <v>255</v>
      </c>
      <c r="E4374" s="155" t="s">
        <v>253</v>
      </c>
      <c r="F4374" s="156" t="s">
        <v>253</v>
      </c>
      <c r="G4374" s="155" t="s">
        <v>253</v>
      </c>
      <c r="H4374" s="155" t="s">
        <v>253</v>
      </c>
      <c r="I4374" s="157" t="s">
        <v>253</v>
      </c>
      <c r="J4374" s="156" t="s">
        <v>253</v>
      </c>
      <c r="K4374" s="167" t="s">
        <v>253</v>
      </c>
    </row>
    <row r="4375" spans="1:11" x14ac:dyDescent="0.25">
      <c r="A4375" s="153">
        <v>4371</v>
      </c>
      <c r="B4375" s="154" t="s">
        <v>253</v>
      </c>
      <c r="C4375" s="154" t="s">
        <v>254</v>
      </c>
      <c r="D4375" s="154" t="s">
        <v>255</v>
      </c>
      <c r="E4375" s="155" t="s">
        <v>253</v>
      </c>
      <c r="F4375" s="156" t="s">
        <v>253</v>
      </c>
      <c r="G4375" s="155" t="s">
        <v>253</v>
      </c>
      <c r="H4375" s="155" t="s">
        <v>253</v>
      </c>
      <c r="I4375" s="157" t="s">
        <v>253</v>
      </c>
      <c r="J4375" s="156" t="s">
        <v>253</v>
      </c>
      <c r="K4375" s="167" t="s">
        <v>253</v>
      </c>
    </row>
    <row r="4376" spans="1:11" x14ac:dyDescent="0.25">
      <c r="A4376" s="153">
        <v>4372</v>
      </c>
      <c r="B4376" s="154" t="s">
        <v>253</v>
      </c>
      <c r="C4376" s="154" t="s">
        <v>254</v>
      </c>
      <c r="D4376" s="154" t="s">
        <v>255</v>
      </c>
      <c r="E4376" s="155" t="s">
        <v>253</v>
      </c>
      <c r="F4376" s="156" t="s">
        <v>253</v>
      </c>
      <c r="G4376" s="155" t="s">
        <v>253</v>
      </c>
      <c r="H4376" s="155" t="s">
        <v>253</v>
      </c>
      <c r="I4376" s="157" t="s">
        <v>253</v>
      </c>
      <c r="J4376" s="156" t="s">
        <v>253</v>
      </c>
      <c r="K4376" s="167" t="s">
        <v>253</v>
      </c>
    </row>
    <row r="4377" spans="1:11" x14ac:dyDescent="0.25">
      <c r="A4377" s="153">
        <v>4373</v>
      </c>
      <c r="B4377" s="154" t="s">
        <v>253</v>
      </c>
      <c r="C4377" s="154" t="s">
        <v>254</v>
      </c>
      <c r="D4377" s="154" t="s">
        <v>255</v>
      </c>
      <c r="E4377" s="155" t="s">
        <v>253</v>
      </c>
      <c r="F4377" s="156" t="s">
        <v>253</v>
      </c>
      <c r="G4377" s="155" t="s">
        <v>253</v>
      </c>
      <c r="H4377" s="155" t="s">
        <v>253</v>
      </c>
      <c r="I4377" s="157" t="s">
        <v>253</v>
      </c>
      <c r="J4377" s="156" t="s">
        <v>253</v>
      </c>
      <c r="K4377" s="167" t="s">
        <v>253</v>
      </c>
    </row>
    <row r="4378" spans="1:11" x14ac:dyDescent="0.25">
      <c r="A4378" s="153">
        <v>4374</v>
      </c>
      <c r="B4378" s="154" t="s">
        <v>253</v>
      </c>
      <c r="C4378" s="154" t="s">
        <v>254</v>
      </c>
      <c r="D4378" s="154" t="s">
        <v>255</v>
      </c>
      <c r="E4378" s="155" t="s">
        <v>253</v>
      </c>
      <c r="F4378" s="156" t="s">
        <v>253</v>
      </c>
      <c r="G4378" s="155" t="s">
        <v>253</v>
      </c>
      <c r="H4378" s="155" t="s">
        <v>253</v>
      </c>
      <c r="I4378" s="157" t="s">
        <v>253</v>
      </c>
      <c r="J4378" s="156" t="s">
        <v>253</v>
      </c>
      <c r="K4378" s="167" t="s">
        <v>253</v>
      </c>
    </row>
    <row r="4379" spans="1:11" x14ac:dyDescent="0.25">
      <c r="A4379" s="153">
        <v>4375</v>
      </c>
      <c r="B4379" s="154" t="s">
        <v>253</v>
      </c>
      <c r="C4379" s="154" t="s">
        <v>254</v>
      </c>
      <c r="D4379" s="154" t="s">
        <v>255</v>
      </c>
      <c r="E4379" s="155" t="s">
        <v>253</v>
      </c>
      <c r="F4379" s="156" t="s">
        <v>253</v>
      </c>
      <c r="G4379" s="155" t="s">
        <v>253</v>
      </c>
      <c r="H4379" s="155" t="s">
        <v>253</v>
      </c>
      <c r="I4379" s="157" t="s">
        <v>253</v>
      </c>
      <c r="J4379" s="156" t="s">
        <v>253</v>
      </c>
      <c r="K4379" s="167" t="s">
        <v>253</v>
      </c>
    </row>
    <row r="4380" spans="1:11" x14ac:dyDescent="0.25">
      <c r="A4380" s="153">
        <v>4376</v>
      </c>
      <c r="B4380" s="154" t="s">
        <v>253</v>
      </c>
      <c r="C4380" s="154" t="s">
        <v>254</v>
      </c>
      <c r="D4380" s="154" t="s">
        <v>255</v>
      </c>
      <c r="E4380" s="155" t="s">
        <v>253</v>
      </c>
      <c r="F4380" s="156" t="s">
        <v>253</v>
      </c>
      <c r="G4380" s="155" t="s">
        <v>253</v>
      </c>
      <c r="H4380" s="155" t="s">
        <v>253</v>
      </c>
      <c r="I4380" s="157" t="s">
        <v>253</v>
      </c>
      <c r="J4380" s="156" t="s">
        <v>253</v>
      </c>
      <c r="K4380" s="167" t="s">
        <v>253</v>
      </c>
    </row>
    <row r="4381" spans="1:11" x14ac:dyDescent="0.25">
      <c r="A4381" s="153">
        <v>4377</v>
      </c>
      <c r="B4381" s="154" t="s">
        <v>253</v>
      </c>
      <c r="C4381" s="154" t="s">
        <v>254</v>
      </c>
      <c r="D4381" s="154" t="s">
        <v>255</v>
      </c>
      <c r="E4381" s="155" t="s">
        <v>253</v>
      </c>
      <c r="F4381" s="156" t="s">
        <v>253</v>
      </c>
      <c r="G4381" s="155" t="s">
        <v>253</v>
      </c>
      <c r="H4381" s="155" t="s">
        <v>253</v>
      </c>
      <c r="I4381" s="157" t="s">
        <v>253</v>
      </c>
      <c r="J4381" s="156" t="s">
        <v>253</v>
      </c>
      <c r="K4381" s="167" t="s">
        <v>253</v>
      </c>
    </row>
    <row r="4382" spans="1:11" x14ac:dyDescent="0.25">
      <c r="A4382" s="153">
        <v>4378</v>
      </c>
      <c r="B4382" s="154" t="s">
        <v>253</v>
      </c>
      <c r="C4382" s="154" t="s">
        <v>254</v>
      </c>
      <c r="D4382" s="154" t="s">
        <v>255</v>
      </c>
      <c r="E4382" s="155" t="s">
        <v>253</v>
      </c>
      <c r="F4382" s="156" t="s">
        <v>253</v>
      </c>
      <c r="G4382" s="155" t="s">
        <v>253</v>
      </c>
      <c r="H4382" s="155" t="s">
        <v>253</v>
      </c>
      <c r="I4382" s="157" t="s">
        <v>253</v>
      </c>
      <c r="J4382" s="156" t="s">
        <v>253</v>
      </c>
      <c r="K4382" s="167" t="s">
        <v>253</v>
      </c>
    </row>
    <row r="4383" spans="1:11" x14ac:dyDescent="0.25">
      <c r="A4383" s="153">
        <v>4379</v>
      </c>
      <c r="B4383" s="154" t="s">
        <v>253</v>
      </c>
      <c r="C4383" s="154" t="s">
        <v>254</v>
      </c>
      <c r="D4383" s="154" t="s">
        <v>255</v>
      </c>
      <c r="E4383" s="155" t="s">
        <v>253</v>
      </c>
      <c r="F4383" s="156" t="s">
        <v>253</v>
      </c>
      <c r="G4383" s="155" t="s">
        <v>253</v>
      </c>
      <c r="H4383" s="155" t="s">
        <v>253</v>
      </c>
      <c r="I4383" s="157" t="s">
        <v>253</v>
      </c>
      <c r="J4383" s="156" t="s">
        <v>253</v>
      </c>
      <c r="K4383" s="167" t="s">
        <v>253</v>
      </c>
    </row>
    <row r="4384" spans="1:11" x14ac:dyDescent="0.25">
      <c r="A4384" s="153">
        <v>4380</v>
      </c>
      <c r="B4384" s="154" t="s">
        <v>253</v>
      </c>
      <c r="C4384" s="154" t="s">
        <v>254</v>
      </c>
      <c r="D4384" s="154" t="s">
        <v>255</v>
      </c>
      <c r="E4384" s="155" t="s">
        <v>253</v>
      </c>
      <c r="F4384" s="156" t="s">
        <v>253</v>
      </c>
      <c r="G4384" s="155" t="s">
        <v>253</v>
      </c>
      <c r="H4384" s="155" t="s">
        <v>253</v>
      </c>
      <c r="I4384" s="157" t="s">
        <v>253</v>
      </c>
      <c r="J4384" s="156" t="s">
        <v>253</v>
      </c>
      <c r="K4384" s="167" t="s">
        <v>253</v>
      </c>
    </row>
    <row r="4385" spans="1:11" x14ac:dyDescent="0.25">
      <c r="A4385" s="153">
        <v>4381</v>
      </c>
      <c r="B4385" s="154" t="s">
        <v>253</v>
      </c>
      <c r="C4385" s="154" t="s">
        <v>254</v>
      </c>
      <c r="D4385" s="154" t="s">
        <v>255</v>
      </c>
      <c r="E4385" s="155" t="s">
        <v>253</v>
      </c>
      <c r="F4385" s="156" t="s">
        <v>253</v>
      </c>
      <c r="G4385" s="155" t="s">
        <v>253</v>
      </c>
      <c r="H4385" s="155" t="s">
        <v>253</v>
      </c>
      <c r="I4385" s="157" t="s">
        <v>253</v>
      </c>
      <c r="J4385" s="156" t="s">
        <v>253</v>
      </c>
      <c r="K4385" s="167" t="s">
        <v>253</v>
      </c>
    </row>
    <row r="4386" spans="1:11" x14ac:dyDescent="0.25">
      <c r="A4386" s="153">
        <v>4382</v>
      </c>
      <c r="B4386" s="154" t="s">
        <v>253</v>
      </c>
      <c r="C4386" s="154" t="s">
        <v>254</v>
      </c>
      <c r="D4386" s="154" t="s">
        <v>255</v>
      </c>
      <c r="E4386" s="155" t="s">
        <v>253</v>
      </c>
      <c r="F4386" s="156" t="s">
        <v>253</v>
      </c>
      <c r="G4386" s="155" t="s">
        <v>253</v>
      </c>
      <c r="H4386" s="155" t="s">
        <v>253</v>
      </c>
      <c r="I4386" s="157" t="s">
        <v>253</v>
      </c>
      <c r="J4386" s="156" t="s">
        <v>253</v>
      </c>
      <c r="K4386" s="167" t="s">
        <v>253</v>
      </c>
    </row>
    <row r="4387" spans="1:11" x14ac:dyDescent="0.25">
      <c r="A4387" s="153">
        <v>4383</v>
      </c>
      <c r="B4387" s="154" t="s">
        <v>253</v>
      </c>
      <c r="C4387" s="154" t="s">
        <v>254</v>
      </c>
      <c r="D4387" s="154" t="s">
        <v>255</v>
      </c>
      <c r="E4387" s="155" t="s">
        <v>253</v>
      </c>
      <c r="F4387" s="156" t="s">
        <v>253</v>
      </c>
      <c r="G4387" s="155" t="s">
        <v>253</v>
      </c>
      <c r="H4387" s="155" t="s">
        <v>253</v>
      </c>
      <c r="I4387" s="157" t="s">
        <v>253</v>
      </c>
      <c r="J4387" s="156" t="s">
        <v>253</v>
      </c>
      <c r="K4387" s="167" t="s">
        <v>253</v>
      </c>
    </row>
    <row r="4388" spans="1:11" x14ac:dyDescent="0.25">
      <c r="A4388" s="153">
        <v>4384</v>
      </c>
      <c r="B4388" s="154" t="s">
        <v>253</v>
      </c>
      <c r="C4388" s="154" t="s">
        <v>254</v>
      </c>
      <c r="D4388" s="154" t="s">
        <v>255</v>
      </c>
      <c r="E4388" s="155" t="s">
        <v>253</v>
      </c>
      <c r="F4388" s="156" t="s">
        <v>253</v>
      </c>
      <c r="G4388" s="155" t="s">
        <v>253</v>
      </c>
      <c r="H4388" s="155" t="s">
        <v>253</v>
      </c>
      <c r="I4388" s="157" t="s">
        <v>253</v>
      </c>
      <c r="J4388" s="156" t="s">
        <v>253</v>
      </c>
      <c r="K4388" s="167" t="s">
        <v>253</v>
      </c>
    </row>
    <row r="4389" spans="1:11" x14ac:dyDescent="0.25">
      <c r="A4389" s="153">
        <v>4385</v>
      </c>
      <c r="B4389" s="154" t="s">
        <v>253</v>
      </c>
      <c r="C4389" s="154" t="s">
        <v>254</v>
      </c>
      <c r="D4389" s="154" t="s">
        <v>255</v>
      </c>
      <c r="E4389" s="155" t="s">
        <v>253</v>
      </c>
      <c r="F4389" s="156" t="s">
        <v>253</v>
      </c>
      <c r="G4389" s="155" t="s">
        <v>253</v>
      </c>
      <c r="H4389" s="155" t="s">
        <v>253</v>
      </c>
      <c r="I4389" s="157" t="s">
        <v>253</v>
      </c>
      <c r="J4389" s="156" t="s">
        <v>253</v>
      </c>
      <c r="K4389" s="167" t="s">
        <v>253</v>
      </c>
    </row>
    <row r="4390" spans="1:11" x14ac:dyDescent="0.25">
      <c r="A4390" s="153">
        <v>4386</v>
      </c>
      <c r="B4390" s="154" t="s">
        <v>253</v>
      </c>
      <c r="C4390" s="154" t="s">
        <v>254</v>
      </c>
      <c r="D4390" s="154" t="s">
        <v>255</v>
      </c>
      <c r="E4390" s="155" t="s">
        <v>253</v>
      </c>
      <c r="F4390" s="156" t="s">
        <v>253</v>
      </c>
      <c r="G4390" s="155" t="s">
        <v>253</v>
      </c>
      <c r="H4390" s="155" t="s">
        <v>253</v>
      </c>
      <c r="I4390" s="157" t="s">
        <v>253</v>
      </c>
      <c r="J4390" s="156" t="s">
        <v>253</v>
      </c>
      <c r="K4390" s="167" t="s">
        <v>253</v>
      </c>
    </row>
    <row r="4391" spans="1:11" x14ac:dyDescent="0.25">
      <c r="A4391" s="153">
        <v>4387</v>
      </c>
      <c r="B4391" s="154" t="s">
        <v>253</v>
      </c>
      <c r="C4391" s="154" t="s">
        <v>254</v>
      </c>
      <c r="D4391" s="154" t="s">
        <v>255</v>
      </c>
      <c r="E4391" s="155" t="s">
        <v>253</v>
      </c>
      <c r="F4391" s="156" t="s">
        <v>253</v>
      </c>
      <c r="G4391" s="155" t="s">
        <v>253</v>
      </c>
      <c r="H4391" s="155" t="s">
        <v>253</v>
      </c>
      <c r="I4391" s="157" t="s">
        <v>253</v>
      </c>
      <c r="J4391" s="156" t="s">
        <v>253</v>
      </c>
      <c r="K4391" s="167" t="s">
        <v>253</v>
      </c>
    </row>
    <row r="4392" spans="1:11" x14ac:dyDescent="0.25">
      <c r="A4392" s="153">
        <v>4388</v>
      </c>
      <c r="B4392" s="154" t="s">
        <v>253</v>
      </c>
      <c r="C4392" s="154" t="s">
        <v>254</v>
      </c>
      <c r="D4392" s="154" t="s">
        <v>255</v>
      </c>
      <c r="E4392" s="155" t="s">
        <v>253</v>
      </c>
      <c r="F4392" s="156" t="s">
        <v>253</v>
      </c>
      <c r="G4392" s="155" t="s">
        <v>253</v>
      </c>
      <c r="H4392" s="155" t="s">
        <v>253</v>
      </c>
      <c r="I4392" s="157" t="s">
        <v>253</v>
      </c>
      <c r="J4392" s="156" t="s">
        <v>253</v>
      </c>
      <c r="K4392" s="167" t="s">
        <v>253</v>
      </c>
    </row>
    <row r="4393" spans="1:11" x14ac:dyDescent="0.25">
      <c r="A4393" s="153">
        <v>4389</v>
      </c>
      <c r="B4393" s="154" t="s">
        <v>253</v>
      </c>
      <c r="C4393" s="154" t="s">
        <v>254</v>
      </c>
      <c r="D4393" s="154" t="s">
        <v>255</v>
      </c>
      <c r="E4393" s="155" t="s">
        <v>253</v>
      </c>
      <c r="F4393" s="156" t="s">
        <v>253</v>
      </c>
      <c r="G4393" s="155" t="s">
        <v>253</v>
      </c>
      <c r="H4393" s="155" t="s">
        <v>253</v>
      </c>
      <c r="I4393" s="157" t="s">
        <v>253</v>
      </c>
      <c r="J4393" s="156" t="s">
        <v>253</v>
      </c>
      <c r="K4393" s="167" t="s">
        <v>253</v>
      </c>
    </row>
    <row r="4394" spans="1:11" x14ac:dyDescent="0.25">
      <c r="A4394" s="153">
        <v>4390</v>
      </c>
      <c r="B4394" s="154" t="s">
        <v>253</v>
      </c>
      <c r="C4394" s="154" t="s">
        <v>254</v>
      </c>
      <c r="D4394" s="154" t="s">
        <v>255</v>
      </c>
      <c r="E4394" s="155" t="s">
        <v>253</v>
      </c>
      <c r="F4394" s="156" t="s">
        <v>253</v>
      </c>
      <c r="G4394" s="155" t="s">
        <v>253</v>
      </c>
      <c r="H4394" s="155" t="s">
        <v>253</v>
      </c>
      <c r="I4394" s="157" t="s">
        <v>253</v>
      </c>
      <c r="J4394" s="156" t="s">
        <v>253</v>
      </c>
      <c r="K4394" s="167" t="s">
        <v>253</v>
      </c>
    </row>
    <row r="4395" spans="1:11" x14ac:dyDescent="0.25">
      <c r="A4395" s="153">
        <v>4391</v>
      </c>
      <c r="B4395" s="154" t="s">
        <v>253</v>
      </c>
      <c r="C4395" s="154" t="s">
        <v>254</v>
      </c>
      <c r="D4395" s="154" t="s">
        <v>255</v>
      </c>
      <c r="E4395" s="155" t="s">
        <v>253</v>
      </c>
      <c r="F4395" s="156" t="s">
        <v>253</v>
      </c>
      <c r="G4395" s="155" t="s">
        <v>253</v>
      </c>
      <c r="H4395" s="155" t="s">
        <v>253</v>
      </c>
      <c r="I4395" s="157" t="s">
        <v>253</v>
      </c>
      <c r="J4395" s="156" t="s">
        <v>253</v>
      </c>
      <c r="K4395" s="167" t="s">
        <v>253</v>
      </c>
    </row>
    <row r="4396" spans="1:11" x14ac:dyDescent="0.25">
      <c r="A4396" s="153">
        <v>4392</v>
      </c>
      <c r="B4396" s="154" t="s">
        <v>253</v>
      </c>
      <c r="C4396" s="154" t="s">
        <v>254</v>
      </c>
      <c r="D4396" s="154" t="s">
        <v>255</v>
      </c>
      <c r="E4396" s="155" t="s">
        <v>253</v>
      </c>
      <c r="F4396" s="156" t="s">
        <v>253</v>
      </c>
      <c r="G4396" s="155" t="s">
        <v>253</v>
      </c>
      <c r="H4396" s="155" t="s">
        <v>253</v>
      </c>
      <c r="I4396" s="157" t="s">
        <v>253</v>
      </c>
      <c r="J4396" s="156" t="s">
        <v>253</v>
      </c>
      <c r="K4396" s="167" t="s">
        <v>253</v>
      </c>
    </row>
    <row r="4397" spans="1:11" x14ac:dyDescent="0.25">
      <c r="A4397" s="153">
        <v>4393</v>
      </c>
      <c r="B4397" s="154" t="s">
        <v>253</v>
      </c>
      <c r="C4397" s="154" t="s">
        <v>254</v>
      </c>
      <c r="D4397" s="154" t="s">
        <v>255</v>
      </c>
      <c r="E4397" s="155" t="s">
        <v>253</v>
      </c>
      <c r="F4397" s="156" t="s">
        <v>253</v>
      </c>
      <c r="G4397" s="155" t="s">
        <v>253</v>
      </c>
      <c r="H4397" s="155" t="s">
        <v>253</v>
      </c>
      <c r="I4397" s="157" t="s">
        <v>253</v>
      </c>
      <c r="J4397" s="156" t="s">
        <v>253</v>
      </c>
      <c r="K4397" s="167" t="s">
        <v>253</v>
      </c>
    </row>
    <row r="4398" spans="1:11" x14ac:dyDescent="0.25">
      <c r="A4398" s="153">
        <v>4394</v>
      </c>
      <c r="B4398" s="154" t="s">
        <v>253</v>
      </c>
      <c r="C4398" s="154" t="s">
        <v>254</v>
      </c>
      <c r="D4398" s="154" t="s">
        <v>255</v>
      </c>
      <c r="E4398" s="155" t="s">
        <v>253</v>
      </c>
      <c r="F4398" s="156" t="s">
        <v>253</v>
      </c>
      <c r="G4398" s="155" t="s">
        <v>253</v>
      </c>
      <c r="H4398" s="155" t="s">
        <v>253</v>
      </c>
      <c r="I4398" s="157" t="s">
        <v>253</v>
      </c>
      <c r="J4398" s="156" t="s">
        <v>253</v>
      </c>
      <c r="K4398" s="167" t="s">
        <v>253</v>
      </c>
    </row>
    <row r="4399" spans="1:11" x14ac:dyDescent="0.25">
      <c r="A4399" s="153">
        <v>4395</v>
      </c>
      <c r="B4399" s="154" t="s">
        <v>253</v>
      </c>
      <c r="C4399" s="154" t="s">
        <v>254</v>
      </c>
      <c r="D4399" s="154" t="s">
        <v>255</v>
      </c>
      <c r="E4399" s="155" t="s">
        <v>253</v>
      </c>
      <c r="F4399" s="156" t="s">
        <v>253</v>
      </c>
      <c r="G4399" s="155" t="s">
        <v>253</v>
      </c>
      <c r="H4399" s="155" t="s">
        <v>253</v>
      </c>
      <c r="I4399" s="157" t="s">
        <v>253</v>
      </c>
      <c r="J4399" s="156" t="s">
        <v>253</v>
      </c>
      <c r="K4399" s="167" t="s">
        <v>253</v>
      </c>
    </row>
    <row r="4400" spans="1:11" x14ac:dyDescent="0.25">
      <c r="A4400" s="153">
        <v>4396</v>
      </c>
      <c r="B4400" s="154" t="s">
        <v>253</v>
      </c>
      <c r="C4400" s="154" t="s">
        <v>254</v>
      </c>
      <c r="D4400" s="154" t="s">
        <v>255</v>
      </c>
      <c r="E4400" s="155" t="s">
        <v>253</v>
      </c>
      <c r="F4400" s="156" t="s">
        <v>253</v>
      </c>
      <c r="G4400" s="155" t="s">
        <v>253</v>
      </c>
      <c r="H4400" s="155" t="s">
        <v>253</v>
      </c>
      <c r="I4400" s="157" t="s">
        <v>253</v>
      </c>
      <c r="J4400" s="156" t="s">
        <v>253</v>
      </c>
      <c r="K4400" s="167" t="s">
        <v>253</v>
      </c>
    </row>
    <row r="4401" spans="1:11" x14ac:dyDescent="0.25">
      <c r="A4401" s="153">
        <v>4397</v>
      </c>
      <c r="B4401" s="154" t="s">
        <v>253</v>
      </c>
      <c r="C4401" s="154" t="s">
        <v>254</v>
      </c>
      <c r="D4401" s="154" t="s">
        <v>255</v>
      </c>
      <c r="E4401" s="155" t="s">
        <v>253</v>
      </c>
      <c r="F4401" s="156" t="s">
        <v>253</v>
      </c>
      <c r="G4401" s="155" t="s">
        <v>253</v>
      </c>
      <c r="H4401" s="155" t="s">
        <v>253</v>
      </c>
      <c r="I4401" s="157" t="s">
        <v>253</v>
      </c>
      <c r="J4401" s="156" t="s">
        <v>253</v>
      </c>
      <c r="K4401" s="167" t="s">
        <v>253</v>
      </c>
    </row>
    <row r="4402" spans="1:11" x14ac:dyDescent="0.25">
      <c r="A4402" s="153">
        <v>4398</v>
      </c>
      <c r="B4402" s="154" t="s">
        <v>253</v>
      </c>
      <c r="C4402" s="154" t="s">
        <v>254</v>
      </c>
      <c r="D4402" s="154" t="s">
        <v>255</v>
      </c>
      <c r="E4402" s="155" t="s">
        <v>253</v>
      </c>
      <c r="F4402" s="156" t="s">
        <v>253</v>
      </c>
      <c r="G4402" s="155" t="s">
        <v>253</v>
      </c>
      <c r="H4402" s="155" t="s">
        <v>253</v>
      </c>
      <c r="I4402" s="157" t="s">
        <v>253</v>
      </c>
      <c r="J4402" s="156" t="s">
        <v>253</v>
      </c>
      <c r="K4402" s="167" t="s">
        <v>253</v>
      </c>
    </row>
    <row r="4403" spans="1:11" x14ac:dyDescent="0.25">
      <c r="A4403" s="153">
        <v>4399</v>
      </c>
      <c r="B4403" s="154" t="s">
        <v>253</v>
      </c>
      <c r="C4403" s="154" t="s">
        <v>254</v>
      </c>
      <c r="D4403" s="154" t="s">
        <v>255</v>
      </c>
      <c r="E4403" s="155" t="s">
        <v>253</v>
      </c>
      <c r="F4403" s="156" t="s">
        <v>253</v>
      </c>
      <c r="G4403" s="155" t="s">
        <v>253</v>
      </c>
      <c r="H4403" s="155" t="s">
        <v>253</v>
      </c>
      <c r="I4403" s="157" t="s">
        <v>253</v>
      </c>
      <c r="J4403" s="156" t="s">
        <v>253</v>
      </c>
      <c r="K4403" s="167" t="s">
        <v>253</v>
      </c>
    </row>
    <row r="4404" spans="1:11" x14ac:dyDescent="0.25">
      <c r="A4404" s="153">
        <v>4400</v>
      </c>
      <c r="B4404" s="154" t="s">
        <v>253</v>
      </c>
      <c r="C4404" s="154" t="s">
        <v>254</v>
      </c>
      <c r="D4404" s="154" t="s">
        <v>255</v>
      </c>
      <c r="E4404" s="155" t="s">
        <v>253</v>
      </c>
      <c r="F4404" s="156" t="s">
        <v>253</v>
      </c>
      <c r="G4404" s="155" t="s">
        <v>253</v>
      </c>
      <c r="H4404" s="155" t="s">
        <v>253</v>
      </c>
      <c r="I4404" s="157" t="s">
        <v>253</v>
      </c>
      <c r="J4404" s="156" t="s">
        <v>253</v>
      </c>
      <c r="K4404" s="167" t="s">
        <v>253</v>
      </c>
    </row>
    <row r="4405" spans="1:11" x14ac:dyDescent="0.25">
      <c r="A4405" s="153">
        <v>4401</v>
      </c>
      <c r="B4405" s="154" t="s">
        <v>253</v>
      </c>
      <c r="C4405" s="154" t="s">
        <v>254</v>
      </c>
      <c r="D4405" s="154" t="s">
        <v>255</v>
      </c>
      <c r="E4405" s="155" t="s">
        <v>253</v>
      </c>
      <c r="F4405" s="156" t="s">
        <v>253</v>
      </c>
      <c r="G4405" s="155" t="s">
        <v>253</v>
      </c>
      <c r="H4405" s="155" t="s">
        <v>253</v>
      </c>
      <c r="I4405" s="157" t="s">
        <v>253</v>
      </c>
      <c r="J4405" s="156" t="s">
        <v>253</v>
      </c>
      <c r="K4405" s="167" t="s">
        <v>253</v>
      </c>
    </row>
    <row r="4406" spans="1:11" x14ac:dyDescent="0.25">
      <c r="A4406" s="153">
        <v>4402</v>
      </c>
      <c r="B4406" s="154" t="s">
        <v>253</v>
      </c>
      <c r="C4406" s="154" t="s">
        <v>254</v>
      </c>
      <c r="D4406" s="154" t="s">
        <v>255</v>
      </c>
      <c r="E4406" s="155" t="s">
        <v>253</v>
      </c>
      <c r="F4406" s="156" t="s">
        <v>253</v>
      </c>
      <c r="G4406" s="155" t="s">
        <v>253</v>
      </c>
      <c r="H4406" s="155" t="s">
        <v>253</v>
      </c>
      <c r="I4406" s="157" t="s">
        <v>253</v>
      </c>
      <c r="J4406" s="156" t="s">
        <v>253</v>
      </c>
      <c r="K4406" s="167" t="s">
        <v>253</v>
      </c>
    </row>
    <row r="4407" spans="1:11" x14ac:dyDescent="0.25">
      <c r="A4407" s="153">
        <v>4403</v>
      </c>
      <c r="B4407" s="154" t="s">
        <v>253</v>
      </c>
      <c r="C4407" s="154" t="s">
        <v>254</v>
      </c>
      <c r="D4407" s="154" t="s">
        <v>255</v>
      </c>
      <c r="E4407" s="155" t="s">
        <v>253</v>
      </c>
      <c r="F4407" s="156" t="s">
        <v>253</v>
      </c>
      <c r="G4407" s="155" t="s">
        <v>253</v>
      </c>
      <c r="H4407" s="155" t="s">
        <v>253</v>
      </c>
      <c r="I4407" s="157" t="s">
        <v>253</v>
      </c>
      <c r="J4407" s="156" t="s">
        <v>253</v>
      </c>
      <c r="K4407" s="167" t="s">
        <v>253</v>
      </c>
    </row>
    <row r="4408" spans="1:11" x14ac:dyDescent="0.25">
      <c r="A4408" s="153">
        <v>4404</v>
      </c>
      <c r="B4408" s="154" t="s">
        <v>253</v>
      </c>
      <c r="C4408" s="154" t="s">
        <v>254</v>
      </c>
      <c r="D4408" s="154" t="s">
        <v>255</v>
      </c>
      <c r="E4408" s="155" t="s">
        <v>253</v>
      </c>
      <c r="F4408" s="156" t="s">
        <v>253</v>
      </c>
      <c r="G4408" s="155" t="s">
        <v>253</v>
      </c>
      <c r="H4408" s="155" t="s">
        <v>253</v>
      </c>
      <c r="I4408" s="157" t="s">
        <v>253</v>
      </c>
      <c r="J4408" s="156" t="s">
        <v>253</v>
      </c>
      <c r="K4408" s="167" t="s">
        <v>253</v>
      </c>
    </row>
    <row r="4409" spans="1:11" x14ac:dyDescent="0.25">
      <c r="A4409" s="153">
        <v>4405</v>
      </c>
      <c r="B4409" s="154" t="s">
        <v>253</v>
      </c>
      <c r="C4409" s="154" t="s">
        <v>254</v>
      </c>
      <c r="D4409" s="154" t="s">
        <v>255</v>
      </c>
      <c r="E4409" s="155" t="s">
        <v>253</v>
      </c>
      <c r="F4409" s="156" t="s">
        <v>253</v>
      </c>
      <c r="G4409" s="155" t="s">
        <v>253</v>
      </c>
      <c r="H4409" s="155" t="s">
        <v>253</v>
      </c>
      <c r="I4409" s="157" t="s">
        <v>253</v>
      </c>
      <c r="J4409" s="156" t="s">
        <v>253</v>
      </c>
      <c r="K4409" s="167" t="s">
        <v>253</v>
      </c>
    </row>
    <row r="4410" spans="1:11" x14ac:dyDescent="0.25">
      <c r="A4410" s="153">
        <v>4406</v>
      </c>
      <c r="B4410" s="154" t="s">
        <v>253</v>
      </c>
      <c r="C4410" s="154" t="s">
        <v>254</v>
      </c>
      <c r="D4410" s="154" t="s">
        <v>255</v>
      </c>
      <c r="E4410" s="155" t="s">
        <v>253</v>
      </c>
      <c r="F4410" s="156" t="s">
        <v>253</v>
      </c>
      <c r="G4410" s="155" t="s">
        <v>253</v>
      </c>
      <c r="H4410" s="155" t="s">
        <v>253</v>
      </c>
      <c r="I4410" s="157" t="s">
        <v>253</v>
      </c>
      <c r="J4410" s="156" t="s">
        <v>253</v>
      </c>
      <c r="K4410" s="167" t="s">
        <v>253</v>
      </c>
    </row>
    <row r="4411" spans="1:11" x14ac:dyDescent="0.25">
      <c r="A4411" s="153">
        <v>4407</v>
      </c>
      <c r="B4411" s="154" t="s">
        <v>253</v>
      </c>
      <c r="C4411" s="154" t="s">
        <v>254</v>
      </c>
      <c r="D4411" s="154" t="s">
        <v>255</v>
      </c>
      <c r="E4411" s="155" t="s">
        <v>253</v>
      </c>
      <c r="F4411" s="156" t="s">
        <v>253</v>
      </c>
      <c r="G4411" s="155" t="s">
        <v>253</v>
      </c>
      <c r="H4411" s="155" t="s">
        <v>253</v>
      </c>
      <c r="I4411" s="157" t="s">
        <v>253</v>
      </c>
      <c r="J4411" s="156" t="s">
        <v>253</v>
      </c>
      <c r="K4411" s="167" t="s">
        <v>253</v>
      </c>
    </row>
    <row r="4412" spans="1:11" x14ac:dyDescent="0.25">
      <c r="A4412" s="153">
        <v>4408</v>
      </c>
      <c r="B4412" s="154" t="s">
        <v>253</v>
      </c>
      <c r="C4412" s="154" t="s">
        <v>254</v>
      </c>
      <c r="D4412" s="154" t="s">
        <v>255</v>
      </c>
      <c r="E4412" s="155" t="s">
        <v>253</v>
      </c>
      <c r="F4412" s="156" t="s">
        <v>253</v>
      </c>
      <c r="G4412" s="155" t="s">
        <v>253</v>
      </c>
      <c r="H4412" s="155" t="s">
        <v>253</v>
      </c>
      <c r="I4412" s="157" t="s">
        <v>253</v>
      </c>
      <c r="J4412" s="156" t="s">
        <v>253</v>
      </c>
      <c r="K4412" s="167" t="s">
        <v>253</v>
      </c>
    </row>
    <row r="4413" spans="1:11" x14ac:dyDescent="0.25">
      <c r="A4413" s="153">
        <v>4409</v>
      </c>
      <c r="B4413" s="154" t="s">
        <v>253</v>
      </c>
      <c r="C4413" s="154" t="s">
        <v>254</v>
      </c>
      <c r="D4413" s="154" t="s">
        <v>255</v>
      </c>
      <c r="E4413" s="155" t="s">
        <v>253</v>
      </c>
      <c r="F4413" s="156" t="s">
        <v>253</v>
      </c>
      <c r="G4413" s="155" t="s">
        <v>253</v>
      </c>
      <c r="H4413" s="155" t="s">
        <v>253</v>
      </c>
      <c r="I4413" s="157" t="s">
        <v>253</v>
      </c>
      <c r="J4413" s="156" t="s">
        <v>253</v>
      </c>
      <c r="K4413" s="167" t="s">
        <v>253</v>
      </c>
    </row>
    <row r="4414" spans="1:11" x14ac:dyDescent="0.25">
      <c r="A4414" s="153">
        <v>4410</v>
      </c>
      <c r="B4414" s="154" t="s">
        <v>253</v>
      </c>
      <c r="C4414" s="154" t="s">
        <v>254</v>
      </c>
      <c r="D4414" s="154" t="s">
        <v>255</v>
      </c>
      <c r="E4414" s="155" t="s">
        <v>253</v>
      </c>
      <c r="F4414" s="156" t="s">
        <v>253</v>
      </c>
      <c r="G4414" s="155" t="s">
        <v>253</v>
      </c>
      <c r="H4414" s="155" t="s">
        <v>253</v>
      </c>
      <c r="I4414" s="157" t="s">
        <v>253</v>
      </c>
      <c r="J4414" s="156" t="s">
        <v>253</v>
      </c>
      <c r="K4414" s="167" t="s">
        <v>253</v>
      </c>
    </row>
    <row r="4415" spans="1:11" x14ac:dyDescent="0.25">
      <c r="A4415" s="153">
        <v>4411</v>
      </c>
      <c r="B4415" s="154" t="s">
        <v>253</v>
      </c>
      <c r="C4415" s="154" t="s">
        <v>254</v>
      </c>
      <c r="D4415" s="154" t="s">
        <v>255</v>
      </c>
      <c r="E4415" s="155" t="s">
        <v>253</v>
      </c>
      <c r="F4415" s="156" t="s">
        <v>253</v>
      </c>
      <c r="G4415" s="155" t="s">
        <v>253</v>
      </c>
      <c r="H4415" s="155" t="s">
        <v>253</v>
      </c>
      <c r="I4415" s="157" t="s">
        <v>253</v>
      </c>
      <c r="J4415" s="156" t="s">
        <v>253</v>
      </c>
      <c r="K4415" s="167" t="s">
        <v>253</v>
      </c>
    </row>
    <row r="4416" spans="1:11" x14ac:dyDescent="0.25">
      <c r="A4416" s="153">
        <v>4412</v>
      </c>
      <c r="B4416" s="154" t="s">
        <v>253</v>
      </c>
      <c r="C4416" s="154" t="s">
        <v>254</v>
      </c>
      <c r="D4416" s="154" t="s">
        <v>255</v>
      </c>
      <c r="E4416" s="155" t="s">
        <v>253</v>
      </c>
      <c r="F4416" s="156" t="s">
        <v>253</v>
      </c>
      <c r="G4416" s="155" t="s">
        <v>253</v>
      </c>
      <c r="H4416" s="155" t="s">
        <v>253</v>
      </c>
      <c r="I4416" s="157" t="s">
        <v>253</v>
      </c>
      <c r="J4416" s="156" t="s">
        <v>253</v>
      </c>
      <c r="K4416" s="167" t="s">
        <v>253</v>
      </c>
    </row>
    <row r="4417" spans="1:11" x14ac:dyDescent="0.25">
      <c r="A4417" s="153">
        <v>4413</v>
      </c>
      <c r="B4417" s="154" t="s">
        <v>253</v>
      </c>
      <c r="C4417" s="154" t="s">
        <v>254</v>
      </c>
      <c r="D4417" s="154" t="s">
        <v>255</v>
      </c>
      <c r="E4417" s="155" t="s">
        <v>253</v>
      </c>
      <c r="F4417" s="156" t="s">
        <v>253</v>
      </c>
      <c r="G4417" s="155" t="s">
        <v>253</v>
      </c>
      <c r="H4417" s="155" t="s">
        <v>253</v>
      </c>
      <c r="I4417" s="157" t="s">
        <v>253</v>
      </c>
      <c r="J4417" s="156" t="s">
        <v>253</v>
      </c>
      <c r="K4417" s="167" t="s">
        <v>253</v>
      </c>
    </row>
    <row r="4418" spans="1:11" x14ac:dyDescent="0.25">
      <c r="A4418" s="153">
        <v>4414</v>
      </c>
      <c r="B4418" s="154" t="s">
        <v>253</v>
      </c>
      <c r="C4418" s="154" t="s">
        <v>254</v>
      </c>
      <c r="D4418" s="154" t="s">
        <v>255</v>
      </c>
      <c r="E4418" s="155" t="s">
        <v>253</v>
      </c>
      <c r="F4418" s="156" t="s">
        <v>253</v>
      </c>
      <c r="G4418" s="155" t="s">
        <v>253</v>
      </c>
      <c r="H4418" s="155" t="s">
        <v>253</v>
      </c>
      <c r="I4418" s="157" t="s">
        <v>253</v>
      </c>
      <c r="J4418" s="156" t="s">
        <v>253</v>
      </c>
      <c r="K4418" s="167" t="s">
        <v>253</v>
      </c>
    </row>
    <row r="4419" spans="1:11" x14ac:dyDescent="0.25">
      <c r="A4419" s="153">
        <v>4415</v>
      </c>
      <c r="B4419" s="154" t="s">
        <v>253</v>
      </c>
      <c r="C4419" s="154" t="s">
        <v>254</v>
      </c>
      <c r="D4419" s="154" t="s">
        <v>255</v>
      </c>
      <c r="E4419" s="155" t="s">
        <v>253</v>
      </c>
      <c r="F4419" s="156" t="s">
        <v>253</v>
      </c>
      <c r="G4419" s="155" t="s">
        <v>253</v>
      </c>
      <c r="H4419" s="155" t="s">
        <v>253</v>
      </c>
      <c r="I4419" s="157" t="s">
        <v>253</v>
      </c>
      <c r="J4419" s="156" t="s">
        <v>253</v>
      </c>
      <c r="K4419" s="167" t="s">
        <v>253</v>
      </c>
    </row>
    <row r="4420" spans="1:11" x14ac:dyDescent="0.25">
      <c r="A4420" s="153">
        <v>4416</v>
      </c>
      <c r="B4420" s="154" t="s">
        <v>253</v>
      </c>
      <c r="C4420" s="154" t="s">
        <v>254</v>
      </c>
      <c r="D4420" s="154" t="s">
        <v>255</v>
      </c>
      <c r="E4420" s="155" t="s">
        <v>253</v>
      </c>
      <c r="F4420" s="156" t="s">
        <v>253</v>
      </c>
      <c r="G4420" s="155" t="s">
        <v>253</v>
      </c>
      <c r="H4420" s="155" t="s">
        <v>253</v>
      </c>
      <c r="I4420" s="157" t="s">
        <v>253</v>
      </c>
      <c r="J4420" s="156" t="s">
        <v>253</v>
      </c>
      <c r="K4420" s="167" t="s">
        <v>253</v>
      </c>
    </row>
    <row r="4421" spans="1:11" x14ac:dyDescent="0.25">
      <c r="A4421" s="153">
        <v>4417</v>
      </c>
      <c r="B4421" s="154" t="s">
        <v>253</v>
      </c>
      <c r="C4421" s="154" t="s">
        <v>254</v>
      </c>
      <c r="D4421" s="154" t="s">
        <v>255</v>
      </c>
      <c r="E4421" s="155" t="s">
        <v>253</v>
      </c>
      <c r="F4421" s="156" t="s">
        <v>253</v>
      </c>
      <c r="G4421" s="155" t="s">
        <v>253</v>
      </c>
      <c r="H4421" s="155" t="s">
        <v>253</v>
      </c>
      <c r="I4421" s="157" t="s">
        <v>253</v>
      </c>
      <c r="J4421" s="156" t="s">
        <v>253</v>
      </c>
      <c r="K4421" s="167" t="s">
        <v>253</v>
      </c>
    </row>
    <row r="4422" spans="1:11" x14ac:dyDescent="0.25">
      <c r="A4422" s="153">
        <v>4418</v>
      </c>
      <c r="B4422" s="154" t="s">
        <v>253</v>
      </c>
      <c r="C4422" s="154" t="s">
        <v>254</v>
      </c>
      <c r="D4422" s="154" t="s">
        <v>255</v>
      </c>
      <c r="E4422" s="155" t="s">
        <v>253</v>
      </c>
      <c r="F4422" s="156" t="s">
        <v>253</v>
      </c>
      <c r="G4422" s="155" t="s">
        <v>253</v>
      </c>
      <c r="H4422" s="155" t="s">
        <v>253</v>
      </c>
      <c r="I4422" s="157" t="s">
        <v>253</v>
      </c>
      <c r="J4422" s="156" t="s">
        <v>253</v>
      </c>
      <c r="K4422" s="167" t="s">
        <v>253</v>
      </c>
    </row>
    <row r="4423" spans="1:11" x14ac:dyDescent="0.25">
      <c r="A4423" s="153">
        <v>4419</v>
      </c>
      <c r="B4423" s="154" t="s">
        <v>253</v>
      </c>
      <c r="C4423" s="154" t="s">
        <v>254</v>
      </c>
      <c r="D4423" s="154" t="s">
        <v>255</v>
      </c>
      <c r="E4423" s="155" t="s">
        <v>253</v>
      </c>
      <c r="F4423" s="156" t="s">
        <v>253</v>
      </c>
      <c r="G4423" s="155" t="s">
        <v>253</v>
      </c>
      <c r="H4423" s="155" t="s">
        <v>253</v>
      </c>
      <c r="I4423" s="157" t="s">
        <v>253</v>
      </c>
      <c r="J4423" s="156" t="s">
        <v>253</v>
      </c>
      <c r="K4423" s="167" t="s">
        <v>253</v>
      </c>
    </row>
    <row r="4424" spans="1:11" x14ac:dyDescent="0.25">
      <c r="A4424" s="153">
        <v>4420</v>
      </c>
      <c r="B4424" s="154" t="s">
        <v>253</v>
      </c>
      <c r="C4424" s="154" t="s">
        <v>254</v>
      </c>
      <c r="D4424" s="154" t="s">
        <v>255</v>
      </c>
      <c r="E4424" s="155" t="s">
        <v>253</v>
      </c>
      <c r="F4424" s="156" t="s">
        <v>253</v>
      </c>
      <c r="G4424" s="155" t="s">
        <v>253</v>
      </c>
      <c r="H4424" s="155" t="s">
        <v>253</v>
      </c>
      <c r="I4424" s="157" t="s">
        <v>253</v>
      </c>
      <c r="J4424" s="156" t="s">
        <v>253</v>
      </c>
      <c r="K4424" s="167" t="s">
        <v>253</v>
      </c>
    </row>
    <row r="4425" spans="1:11" x14ac:dyDescent="0.25">
      <c r="A4425" s="153">
        <v>4421</v>
      </c>
      <c r="B4425" s="154" t="s">
        <v>253</v>
      </c>
      <c r="C4425" s="154" t="s">
        <v>254</v>
      </c>
      <c r="D4425" s="154" t="s">
        <v>255</v>
      </c>
      <c r="E4425" s="155" t="s">
        <v>253</v>
      </c>
      <c r="F4425" s="156" t="s">
        <v>253</v>
      </c>
      <c r="G4425" s="155" t="s">
        <v>253</v>
      </c>
      <c r="H4425" s="155" t="s">
        <v>253</v>
      </c>
      <c r="I4425" s="157" t="s">
        <v>253</v>
      </c>
      <c r="J4425" s="156" t="s">
        <v>253</v>
      </c>
      <c r="K4425" s="167" t="s">
        <v>253</v>
      </c>
    </row>
    <row r="4426" spans="1:11" x14ac:dyDescent="0.25">
      <c r="A4426" s="153">
        <v>4422</v>
      </c>
      <c r="B4426" s="154" t="s">
        <v>253</v>
      </c>
      <c r="C4426" s="154" t="s">
        <v>254</v>
      </c>
      <c r="D4426" s="154" t="s">
        <v>255</v>
      </c>
      <c r="E4426" s="155" t="s">
        <v>253</v>
      </c>
      <c r="F4426" s="156" t="s">
        <v>253</v>
      </c>
      <c r="G4426" s="155" t="s">
        <v>253</v>
      </c>
      <c r="H4426" s="155" t="s">
        <v>253</v>
      </c>
      <c r="I4426" s="157" t="s">
        <v>253</v>
      </c>
      <c r="J4426" s="156" t="s">
        <v>253</v>
      </c>
      <c r="K4426" s="167" t="s">
        <v>253</v>
      </c>
    </row>
    <row r="4427" spans="1:11" x14ac:dyDescent="0.25">
      <c r="A4427" s="153">
        <v>4423</v>
      </c>
      <c r="B4427" s="154" t="s">
        <v>253</v>
      </c>
      <c r="C4427" s="154" t="s">
        <v>254</v>
      </c>
      <c r="D4427" s="154" t="s">
        <v>255</v>
      </c>
      <c r="E4427" s="155" t="s">
        <v>253</v>
      </c>
      <c r="F4427" s="156" t="s">
        <v>253</v>
      </c>
      <c r="G4427" s="155" t="s">
        <v>253</v>
      </c>
      <c r="H4427" s="155" t="s">
        <v>253</v>
      </c>
      <c r="I4427" s="157" t="s">
        <v>253</v>
      </c>
      <c r="J4427" s="156" t="s">
        <v>253</v>
      </c>
      <c r="K4427" s="167" t="s">
        <v>253</v>
      </c>
    </row>
    <row r="4428" spans="1:11" x14ac:dyDescent="0.25">
      <c r="A4428" s="153">
        <v>4424</v>
      </c>
      <c r="B4428" s="154" t="s">
        <v>253</v>
      </c>
      <c r="C4428" s="154" t="s">
        <v>254</v>
      </c>
      <c r="D4428" s="154" t="s">
        <v>255</v>
      </c>
      <c r="E4428" s="155" t="s">
        <v>253</v>
      </c>
      <c r="F4428" s="156" t="s">
        <v>253</v>
      </c>
      <c r="G4428" s="155" t="s">
        <v>253</v>
      </c>
      <c r="H4428" s="155" t="s">
        <v>253</v>
      </c>
      <c r="I4428" s="157" t="s">
        <v>253</v>
      </c>
      <c r="J4428" s="156" t="s">
        <v>253</v>
      </c>
      <c r="K4428" s="167" t="s">
        <v>253</v>
      </c>
    </row>
    <row r="4429" spans="1:11" x14ac:dyDescent="0.25">
      <c r="A4429" s="153">
        <v>4425</v>
      </c>
      <c r="B4429" s="154" t="s">
        <v>253</v>
      </c>
      <c r="C4429" s="154" t="s">
        <v>254</v>
      </c>
      <c r="D4429" s="154" t="s">
        <v>255</v>
      </c>
      <c r="E4429" s="155" t="s">
        <v>253</v>
      </c>
      <c r="F4429" s="156" t="s">
        <v>253</v>
      </c>
      <c r="G4429" s="155" t="s">
        <v>253</v>
      </c>
      <c r="H4429" s="155" t="s">
        <v>253</v>
      </c>
      <c r="I4429" s="157" t="s">
        <v>253</v>
      </c>
      <c r="J4429" s="156" t="s">
        <v>253</v>
      </c>
      <c r="K4429" s="167" t="s">
        <v>253</v>
      </c>
    </row>
    <row r="4430" spans="1:11" x14ac:dyDescent="0.25">
      <c r="A4430" s="153">
        <v>4426</v>
      </c>
      <c r="B4430" s="154" t="s">
        <v>253</v>
      </c>
      <c r="C4430" s="154" t="s">
        <v>254</v>
      </c>
      <c r="D4430" s="154" t="s">
        <v>255</v>
      </c>
      <c r="E4430" s="155" t="s">
        <v>253</v>
      </c>
      <c r="F4430" s="156" t="s">
        <v>253</v>
      </c>
      <c r="G4430" s="155" t="s">
        <v>253</v>
      </c>
      <c r="H4430" s="155" t="s">
        <v>253</v>
      </c>
      <c r="I4430" s="157" t="s">
        <v>253</v>
      </c>
      <c r="J4430" s="156" t="s">
        <v>253</v>
      </c>
      <c r="K4430" s="167" t="s">
        <v>253</v>
      </c>
    </row>
    <row r="4431" spans="1:11" x14ac:dyDescent="0.25">
      <c r="A4431" s="153">
        <v>4427</v>
      </c>
      <c r="B4431" s="154" t="s">
        <v>253</v>
      </c>
      <c r="C4431" s="154" t="s">
        <v>254</v>
      </c>
      <c r="D4431" s="154" t="s">
        <v>255</v>
      </c>
      <c r="E4431" s="155" t="s">
        <v>253</v>
      </c>
      <c r="F4431" s="156" t="s">
        <v>253</v>
      </c>
      <c r="G4431" s="155" t="s">
        <v>253</v>
      </c>
      <c r="H4431" s="155" t="s">
        <v>253</v>
      </c>
      <c r="I4431" s="157" t="s">
        <v>253</v>
      </c>
      <c r="J4431" s="156" t="s">
        <v>253</v>
      </c>
      <c r="K4431" s="167" t="s">
        <v>253</v>
      </c>
    </row>
    <row r="4432" spans="1:11" x14ac:dyDescent="0.25">
      <c r="A4432" s="153">
        <v>4428</v>
      </c>
      <c r="B4432" s="154" t="s">
        <v>253</v>
      </c>
      <c r="C4432" s="154" t="s">
        <v>254</v>
      </c>
      <c r="D4432" s="154" t="s">
        <v>255</v>
      </c>
      <c r="E4432" s="155" t="s">
        <v>253</v>
      </c>
      <c r="F4432" s="156" t="s">
        <v>253</v>
      </c>
      <c r="G4432" s="155" t="s">
        <v>253</v>
      </c>
      <c r="H4432" s="155" t="s">
        <v>253</v>
      </c>
      <c r="I4432" s="157" t="s">
        <v>253</v>
      </c>
      <c r="J4432" s="156" t="s">
        <v>253</v>
      </c>
      <c r="K4432" s="167" t="s">
        <v>253</v>
      </c>
    </row>
    <row r="4433" spans="1:11" x14ac:dyDescent="0.25">
      <c r="A4433" s="153">
        <v>4429</v>
      </c>
      <c r="B4433" s="154" t="s">
        <v>253</v>
      </c>
      <c r="C4433" s="154" t="s">
        <v>254</v>
      </c>
      <c r="D4433" s="154" t="s">
        <v>255</v>
      </c>
      <c r="E4433" s="155" t="s">
        <v>253</v>
      </c>
      <c r="F4433" s="156" t="s">
        <v>253</v>
      </c>
      <c r="G4433" s="155" t="s">
        <v>253</v>
      </c>
      <c r="H4433" s="155" t="s">
        <v>253</v>
      </c>
      <c r="I4433" s="157" t="s">
        <v>253</v>
      </c>
      <c r="J4433" s="156" t="s">
        <v>253</v>
      </c>
      <c r="K4433" s="167" t="s">
        <v>253</v>
      </c>
    </row>
    <row r="4434" spans="1:11" x14ac:dyDescent="0.25">
      <c r="A4434" s="153">
        <v>4430</v>
      </c>
      <c r="B4434" s="154" t="s">
        <v>253</v>
      </c>
      <c r="C4434" s="154" t="s">
        <v>254</v>
      </c>
      <c r="D4434" s="154" t="s">
        <v>255</v>
      </c>
      <c r="E4434" s="155" t="s">
        <v>253</v>
      </c>
      <c r="F4434" s="156" t="s">
        <v>253</v>
      </c>
      <c r="G4434" s="155" t="s">
        <v>253</v>
      </c>
      <c r="H4434" s="155" t="s">
        <v>253</v>
      </c>
      <c r="I4434" s="157" t="s">
        <v>253</v>
      </c>
      <c r="J4434" s="156" t="s">
        <v>253</v>
      </c>
      <c r="K4434" s="167" t="s">
        <v>253</v>
      </c>
    </row>
    <row r="4435" spans="1:11" x14ac:dyDescent="0.25">
      <c r="A4435" s="153">
        <v>4431</v>
      </c>
      <c r="B4435" s="154" t="s">
        <v>253</v>
      </c>
      <c r="C4435" s="154" t="s">
        <v>254</v>
      </c>
      <c r="D4435" s="154" t="s">
        <v>255</v>
      </c>
      <c r="E4435" s="155" t="s">
        <v>253</v>
      </c>
      <c r="F4435" s="156" t="s">
        <v>253</v>
      </c>
      <c r="G4435" s="155" t="s">
        <v>253</v>
      </c>
      <c r="H4435" s="155" t="s">
        <v>253</v>
      </c>
      <c r="I4435" s="157" t="s">
        <v>253</v>
      </c>
      <c r="J4435" s="156" t="s">
        <v>253</v>
      </c>
      <c r="K4435" s="167" t="s">
        <v>253</v>
      </c>
    </row>
    <row r="4436" spans="1:11" x14ac:dyDescent="0.25">
      <c r="A4436" s="153">
        <v>4432</v>
      </c>
      <c r="B4436" s="154" t="s">
        <v>253</v>
      </c>
      <c r="C4436" s="154" t="s">
        <v>254</v>
      </c>
      <c r="D4436" s="154" t="s">
        <v>255</v>
      </c>
      <c r="E4436" s="155" t="s">
        <v>253</v>
      </c>
      <c r="F4436" s="156" t="s">
        <v>253</v>
      </c>
      <c r="G4436" s="155" t="s">
        <v>253</v>
      </c>
      <c r="H4436" s="155" t="s">
        <v>253</v>
      </c>
      <c r="I4436" s="157" t="s">
        <v>253</v>
      </c>
      <c r="J4436" s="156" t="s">
        <v>253</v>
      </c>
      <c r="K4436" s="167" t="s">
        <v>253</v>
      </c>
    </row>
    <row r="4437" spans="1:11" x14ac:dyDescent="0.25">
      <c r="A4437" s="153">
        <v>4433</v>
      </c>
      <c r="B4437" s="154" t="s">
        <v>253</v>
      </c>
      <c r="C4437" s="154" t="s">
        <v>254</v>
      </c>
      <c r="D4437" s="154" t="s">
        <v>255</v>
      </c>
      <c r="E4437" s="155" t="s">
        <v>253</v>
      </c>
      <c r="F4437" s="156" t="s">
        <v>253</v>
      </c>
      <c r="G4437" s="155" t="s">
        <v>253</v>
      </c>
      <c r="H4437" s="155" t="s">
        <v>253</v>
      </c>
      <c r="I4437" s="157" t="s">
        <v>253</v>
      </c>
      <c r="J4437" s="156" t="s">
        <v>253</v>
      </c>
      <c r="K4437" s="167" t="s">
        <v>253</v>
      </c>
    </row>
    <row r="4438" spans="1:11" x14ac:dyDescent="0.25">
      <c r="A4438" s="153">
        <v>4434</v>
      </c>
      <c r="B4438" s="154" t="s">
        <v>253</v>
      </c>
      <c r="C4438" s="154" t="s">
        <v>254</v>
      </c>
      <c r="D4438" s="154" t="s">
        <v>255</v>
      </c>
      <c r="E4438" s="155" t="s">
        <v>253</v>
      </c>
      <c r="F4438" s="156" t="s">
        <v>253</v>
      </c>
      <c r="G4438" s="155" t="s">
        <v>253</v>
      </c>
      <c r="H4438" s="155" t="s">
        <v>253</v>
      </c>
      <c r="I4438" s="157" t="s">
        <v>253</v>
      </c>
      <c r="J4438" s="156" t="s">
        <v>253</v>
      </c>
      <c r="K4438" s="167" t="s">
        <v>253</v>
      </c>
    </row>
    <row r="4439" spans="1:11" x14ac:dyDescent="0.25">
      <c r="A4439" s="153">
        <v>4435</v>
      </c>
      <c r="B4439" s="154" t="s">
        <v>253</v>
      </c>
      <c r="C4439" s="154" t="s">
        <v>254</v>
      </c>
      <c r="D4439" s="154" t="s">
        <v>255</v>
      </c>
      <c r="E4439" s="155" t="s">
        <v>253</v>
      </c>
      <c r="F4439" s="156" t="s">
        <v>253</v>
      </c>
      <c r="G4439" s="155" t="s">
        <v>253</v>
      </c>
      <c r="H4439" s="155" t="s">
        <v>253</v>
      </c>
      <c r="I4439" s="157" t="s">
        <v>253</v>
      </c>
      <c r="J4439" s="156" t="s">
        <v>253</v>
      </c>
      <c r="K4439" s="167" t="s">
        <v>253</v>
      </c>
    </row>
    <row r="4440" spans="1:11" x14ac:dyDescent="0.25">
      <c r="A4440" s="153">
        <v>4436</v>
      </c>
      <c r="B4440" s="154" t="s">
        <v>253</v>
      </c>
      <c r="C4440" s="154" t="s">
        <v>254</v>
      </c>
      <c r="D4440" s="154" t="s">
        <v>255</v>
      </c>
      <c r="E4440" s="155" t="s">
        <v>253</v>
      </c>
      <c r="F4440" s="156" t="s">
        <v>253</v>
      </c>
      <c r="G4440" s="155" t="s">
        <v>253</v>
      </c>
      <c r="H4440" s="155" t="s">
        <v>253</v>
      </c>
      <c r="I4440" s="157" t="s">
        <v>253</v>
      </c>
      <c r="J4440" s="156" t="s">
        <v>253</v>
      </c>
      <c r="K4440" s="167" t="s">
        <v>253</v>
      </c>
    </row>
    <row r="4441" spans="1:11" x14ac:dyDescent="0.25">
      <c r="A4441" s="153">
        <v>4437</v>
      </c>
      <c r="B4441" s="154" t="s">
        <v>253</v>
      </c>
      <c r="C4441" s="154" t="s">
        <v>254</v>
      </c>
      <c r="D4441" s="154" t="s">
        <v>255</v>
      </c>
      <c r="E4441" s="155" t="s">
        <v>253</v>
      </c>
      <c r="F4441" s="156" t="s">
        <v>253</v>
      </c>
      <c r="G4441" s="155" t="s">
        <v>253</v>
      </c>
      <c r="H4441" s="155" t="s">
        <v>253</v>
      </c>
      <c r="I4441" s="157" t="s">
        <v>253</v>
      </c>
      <c r="J4441" s="156" t="s">
        <v>253</v>
      </c>
      <c r="K4441" s="167" t="s">
        <v>253</v>
      </c>
    </row>
    <row r="4442" spans="1:11" x14ac:dyDescent="0.25">
      <c r="A4442" s="153">
        <v>4438</v>
      </c>
      <c r="B4442" s="154" t="s">
        <v>253</v>
      </c>
      <c r="C4442" s="154" t="s">
        <v>254</v>
      </c>
      <c r="D4442" s="154" t="s">
        <v>255</v>
      </c>
      <c r="E4442" s="155" t="s">
        <v>253</v>
      </c>
      <c r="F4442" s="156" t="s">
        <v>253</v>
      </c>
      <c r="G4442" s="155" t="s">
        <v>253</v>
      </c>
      <c r="H4442" s="155" t="s">
        <v>253</v>
      </c>
      <c r="I4442" s="157" t="s">
        <v>253</v>
      </c>
      <c r="J4442" s="156" t="s">
        <v>253</v>
      </c>
      <c r="K4442" s="167" t="s">
        <v>253</v>
      </c>
    </row>
    <row r="4443" spans="1:11" x14ac:dyDescent="0.25">
      <c r="A4443" s="153">
        <v>4439</v>
      </c>
      <c r="B4443" s="154" t="s">
        <v>253</v>
      </c>
      <c r="C4443" s="154" t="s">
        <v>254</v>
      </c>
      <c r="D4443" s="154" t="s">
        <v>255</v>
      </c>
      <c r="E4443" s="155" t="s">
        <v>253</v>
      </c>
      <c r="F4443" s="156" t="s">
        <v>253</v>
      </c>
      <c r="G4443" s="155" t="s">
        <v>253</v>
      </c>
      <c r="H4443" s="155" t="s">
        <v>253</v>
      </c>
      <c r="I4443" s="157" t="s">
        <v>253</v>
      </c>
      <c r="J4443" s="156" t="s">
        <v>253</v>
      </c>
      <c r="K4443" s="167" t="s">
        <v>253</v>
      </c>
    </row>
    <row r="4444" spans="1:11" x14ac:dyDescent="0.25">
      <c r="A4444" s="153">
        <v>4440</v>
      </c>
      <c r="B4444" s="154" t="s">
        <v>253</v>
      </c>
      <c r="C4444" s="154" t="s">
        <v>254</v>
      </c>
      <c r="D4444" s="154" t="s">
        <v>255</v>
      </c>
      <c r="E4444" s="155" t="s">
        <v>253</v>
      </c>
      <c r="F4444" s="156" t="s">
        <v>253</v>
      </c>
      <c r="G4444" s="155" t="s">
        <v>253</v>
      </c>
      <c r="H4444" s="155" t="s">
        <v>253</v>
      </c>
      <c r="I4444" s="157" t="s">
        <v>253</v>
      </c>
      <c r="J4444" s="156" t="s">
        <v>253</v>
      </c>
      <c r="K4444" s="167" t="s">
        <v>253</v>
      </c>
    </row>
    <row r="4445" spans="1:11" x14ac:dyDescent="0.25">
      <c r="A4445" s="153">
        <v>4441</v>
      </c>
      <c r="B4445" s="154" t="s">
        <v>253</v>
      </c>
      <c r="C4445" s="154" t="s">
        <v>254</v>
      </c>
      <c r="D4445" s="154" t="s">
        <v>255</v>
      </c>
      <c r="E4445" s="155" t="s">
        <v>253</v>
      </c>
      <c r="F4445" s="156" t="s">
        <v>253</v>
      </c>
      <c r="G4445" s="155" t="s">
        <v>253</v>
      </c>
      <c r="H4445" s="155" t="s">
        <v>253</v>
      </c>
      <c r="I4445" s="157" t="s">
        <v>253</v>
      </c>
      <c r="J4445" s="156" t="s">
        <v>253</v>
      </c>
      <c r="K4445" s="167" t="s">
        <v>253</v>
      </c>
    </row>
    <row r="4446" spans="1:11" x14ac:dyDescent="0.25">
      <c r="A4446" s="153">
        <v>4442</v>
      </c>
      <c r="B4446" s="154" t="s">
        <v>253</v>
      </c>
      <c r="C4446" s="154" t="s">
        <v>254</v>
      </c>
      <c r="D4446" s="154" t="s">
        <v>255</v>
      </c>
      <c r="E4446" s="155" t="s">
        <v>253</v>
      </c>
      <c r="F4446" s="156" t="s">
        <v>253</v>
      </c>
      <c r="G4446" s="155" t="s">
        <v>253</v>
      </c>
      <c r="H4446" s="155" t="s">
        <v>253</v>
      </c>
      <c r="I4446" s="157" t="s">
        <v>253</v>
      </c>
      <c r="J4446" s="156" t="s">
        <v>253</v>
      </c>
      <c r="K4446" s="167" t="s">
        <v>253</v>
      </c>
    </row>
    <row r="4447" spans="1:11" x14ac:dyDescent="0.25">
      <c r="A4447" s="153">
        <v>4443</v>
      </c>
      <c r="B4447" s="154" t="s">
        <v>253</v>
      </c>
      <c r="C4447" s="154" t="s">
        <v>254</v>
      </c>
      <c r="D4447" s="154" t="s">
        <v>255</v>
      </c>
      <c r="E4447" s="155" t="s">
        <v>253</v>
      </c>
      <c r="F4447" s="156" t="s">
        <v>253</v>
      </c>
      <c r="G4447" s="155" t="s">
        <v>253</v>
      </c>
      <c r="H4447" s="155" t="s">
        <v>253</v>
      </c>
      <c r="I4447" s="157" t="s">
        <v>253</v>
      </c>
      <c r="J4447" s="156" t="s">
        <v>253</v>
      </c>
      <c r="K4447" s="167" t="s">
        <v>253</v>
      </c>
    </row>
    <row r="4448" spans="1:11" x14ac:dyDescent="0.25">
      <c r="A4448" s="153">
        <v>4444</v>
      </c>
      <c r="B4448" s="154" t="s">
        <v>253</v>
      </c>
      <c r="C4448" s="154" t="s">
        <v>254</v>
      </c>
      <c r="D4448" s="154" t="s">
        <v>255</v>
      </c>
      <c r="E4448" s="155" t="s">
        <v>253</v>
      </c>
      <c r="F4448" s="156" t="s">
        <v>253</v>
      </c>
      <c r="G4448" s="155" t="s">
        <v>253</v>
      </c>
      <c r="H4448" s="155" t="s">
        <v>253</v>
      </c>
      <c r="I4448" s="157" t="s">
        <v>253</v>
      </c>
      <c r="J4448" s="156" t="s">
        <v>253</v>
      </c>
      <c r="K4448" s="167" t="s">
        <v>253</v>
      </c>
    </row>
    <row r="4449" spans="1:11" x14ac:dyDescent="0.25">
      <c r="A4449" s="153">
        <v>4445</v>
      </c>
      <c r="B4449" s="154" t="s">
        <v>253</v>
      </c>
      <c r="C4449" s="154" t="s">
        <v>254</v>
      </c>
      <c r="D4449" s="154" t="s">
        <v>255</v>
      </c>
      <c r="E4449" s="155" t="s">
        <v>253</v>
      </c>
      <c r="F4449" s="156" t="s">
        <v>253</v>
      </c>
      <c r="G4449" s="155" t="s">
        <v>253</v>
      </c>
      <c r="H4449" s="155" t="s">
        <v>253</v>
      </c>
      <c r="I4449" s="157" t="s">
        <v>253</v>
      </c>
      <c r="J4449" s="156" t="s">
        <v>253</v>
      </c>
      <c r="K4449" s="167" t="s">
        <v>253</v>
      </c>
    </row>
    <row r="4450" spans="1:11" x14ac:dyDescent="0.25">
      <c r="A4450" s="153">
        <v>4446</v>
      </c>
      <c r="B4450" s="154" t="s">
        <v>253</v>
      </c>
      <c r="C4450" s="154" t="s">
        <v>254</v>
      </c>
      <c r="D4450" s="154" t="s">
        <v>255</v>
      </c>
      <c r="E4450" s="155" t="s">
        <v>253</v>
      </c>
      <c r="F4450" s="156" t="s">
        <v>253</v>
      </c>
      <c r="G4450" s="155" t="s">
        <v>253</v>
      </c>
      <c r="H4450" s="155" t="s">
        <v>253</v>
      </c>
      <c r="I4450" s="157" t="s">
        <v>253</v>
      </c>
      <c r="J4450" s="156" t="s">
        <v>253</v>
      </c>
      <c r="K4450" s="167" t="s">
        <v>253</v>
      </c>
    </row>
    <row r="4451" spans="1:11" x14ac:dyDescent="0.25">
      <c r="A4451" s="153">
        <v>4447</v>
      </c>
      <c r="B4451" s="154" t="s">
        <v>253</v>
      </c>
      <c r="C4451" s="154" t="s">
        <v>254</v>
      </c>
      <c r="D4451" s="154" t="s">
        <v>255</v>
      </c>
      <c r="E4451" s="155" t="s">
        <v>253</v>
      </c>
      <c r="F4451" s="156" t="s">
        <v>253</v>
      </c>
      <c r="G4451" s="155" t="s">
        <v>253</v>
      </c>
      <c r="H4451" s="155" t="s">
        <v>253</v>
      </c>
      <c r="I4451" s="157" t="s">
        <v>253</v>
      </c>
      <c r="J4451" s="156" t="s">
        <v>253</v>
      </c>
      <c r="K4451" s="167" t="s">
        <v>253</v>
      </c>
    </row>
    <row r="4452" spans="1:11" x14ac:dyDescent="0.25">
      <c r="A4452" s="153">
        <v>4448</v>
      </c>
      <c r="B4452" s="154" t="s">
        <v>253</v>
      </c>
      <c r="C4452" s="154" t="s">
        <v>254</v>
      </c>
      <c r="D4452" s="154" t="s">
        <v>255</v>
      </c>
      <c r="E4452" s="155" t="s">
        <v>253</v>
      </c>
      <c r="F4452" s="156" t="s">
        <v>253</v>
      </c>
      <c r="G4452" s="155" t="s">
        <v>253</v>
      </c>
      <c r="H4452" s="155" t="s">
        <v>253</v>
      </c>
      <c r="I4452" s="157" t="s">
        <v>253</v>
      </c>
      <c r="J4452" s="156" t="s">
        <v>253</v>
      </c>
      <c r="K4452" s="167" t="s">
        <v>253</v>
      </c>
    </row>
    <row r="4453" spans="1:11" x14ac:dyDescent="0.25">
      <c r="A4453" s="153">
        <v>4449</v>
      </c>
      <c r="B4453" s="154" t="s">
        <v>253</v>
      </c>
      <c r="C4453" s="154" t="s">
        <v>254</v>
      </c>
      <c r="D4453" s="154" t="s">
        <v>255</v>
      </c>
      <c r="E4453" s="155" t="s">
        <v>253</v>
      </c>
      <c r="F4453" s="156" t="s">
        <v>253</v>
      </c>
      <c r="G4453" s="155" t="s">
        <v>253</v>
      </c>
      <c r="H4453" s="155" t="s">
        <v>253</v>
      </c>
      <c r="I4453" s="157" t="s">
        <v>253</v>
      </c>
      <c r="J4453" s="156" t="s">
        <v>253</v>
      </c>
      <c r="K4453" s="167" t="s">
        <v>253</v>
      </c>
    </row>
    <row r="4454" spans="1:11" x14ac:dyDescent="0.25">
      <c r="A4454" s="153">
        <v>4450</v>
      </c>
      <c r="B4454" s="154" t="s">
        <v>253</v>
      </c>
      <c r="C4454" s="154" t="s">
        <v>254</v>
      </c>
      <c r="D4454" s="154" t="s">
        <v>255</v>
      </c>
      <c r="E4454" s="155" t="s">
        <v>253</v>
      </c>
      <c r="F4454" s="156" t="s">
        <v>253</v>
      </c>
      <c r="G4454" s="155" t="s">
        <v>253</v>
      </c>
      <c r="H4454" s="155" t="s">
        <v>253</v>
      </c>
      <c r="I4454" s="157" t="s">
        <v>253</v>
      </c>
      <c r="J4454" s="156" t="s">
        <v>253</v>
      </c>
      <c r="K4454" s="167" t="s">
        <v>253</v>
      </c>
    </row>
    <row r="4455" spans="1:11" x14ac:dyDescent="0.25">
      <c r="A4455" s="153">
        <v>4451</v>
      </c>
      <c r="B4455" s="154" t="s">
        <v>253</v>
      </c>
      <c r="C4455" s="154" t="s">
        <v>254</v>
      </c>
      <c r="D4455" s="154" t="s">
        <v>255</v>
      </c>
      <c r="E4455" s="155" t="s">
        <v>253</v>
      </c>
      <c r="F4455" s="156" t="s">
        <v>253</v>
      </c>
      <c r="G4455" s="155" t="s">
        <v>253</v>
      </c>
      <c r="H4455" s="155" t="s">
        <v>253</v>
      </c>
      <c r="I4455" s="157" t="s">
        <v>253</v>
      </c>
      <c r="J4455" s="156" t="s">
        <v>253</v>
      </c>
      <c r="K4455" s="167" t="s">
        <v>253</v>
      </c>
    </row>
    <row r="4456" spans="1:11" x14ac:dyDescent="0.25">
      <c r="A4456" s="153">
        <v>4452</v>
      </c>
      <c r="B4456" s="154" t="s">
        <v>253</v>
      </c>
      <c r="C4456" s="154" t="s">
        <v>254</v>
      </c>
      <c r="D4456" s="154" t="s">
        <v>255</v>
      </c>
      <c r="E4456" s="155" t="s">
        <v>253</v>
      </c>
      <c r="F4456" s="156" t="s">
        <v>253</v>
      </c>
      <c r="G4456" s="155" t="s">
        <v>253</v>
      </c>
      <c r="H4456" s="155" t="s">
        <v>253</v>
      </c>
      <c r="I4456" s="157" t="s">
        <v>253</v>
      </c>
      <c r="J4456" s="156" t="s">
        <v>253</v>
      </c>
      <c r="K4456" s="167" t="s">
        <v>253</v>
      </c>
    </row>
    <row r="4457" spans="1:11" x14ac:dyDescent="0.25">
      <c r="A4457" s="153">
        <v>4453</v>
      </c>
      <c r="B4457" s="154" t="s">
        <v>253</v>
      </c>
      <c r="C4457" s="154" t="s">
        <v>254</v>
      </c>
      <c r="D4457" s="154" t="s">
        <v>255</v>
      </c>
      <c r="E4457" s="155" t="s">
        <v>253</v>
      </c>
      <c r="F4457" s="156" t="s">
        <v>253</v>
      </c>
      <c r="G4457" s="155" t="s">
        <v>253</v>
      </c>
      <c r="H4457" s="155" t="s">
        <v>253</v>
      </c>
      <c r="I4457" s="157" t="s">
        <v>253</v>
      </c>
      <c r="J4457" s="156" t="s">
        <v>253</v>
      </c>
      <c r="K4457" s="167" t="s">
        <v>253</v>
      </c>
    </row>
    <row r="4458" spans="1:11" x14ac:dyDescent="0.25">
      <c r="A4458" s="153">
        <v>4454</v>
      </c>
      <c r="B4458" s="154" t="s">
        <v>253</v>
      </c>
      <c r="C4458" s="154" t="s">
        <v>254</v>
      </c>
      <c r="D4458" s="154" t="s">
        <v>255</v>
      </c>
      <c r="E4458" s="155" t="s">
        <v>253</v>
      </c>
      <c r="F4458" s="156" t="s">
        <v>253</v>
      </c>
      <c r="G4458" s="155" t="s">
        <v>253</v>
      </c>
      <c r="H4458" s="155" t="s">
        <v>253</v>
      </c>
      <c r="I4458" s="157" t="s">
        <v>253</v>
      </c>
      <c r="J4458" s="156" t="s">
        <v>253</v>
      </c>
      <c r="K4458" s="167" t="s">
        <v>253</v>
      </c>
    </row>
    <row r="4459" spans="1:11" x14ac:dyDescent="0.25">
      <c r="A4459" s="153">
        <v>4455</v>
      </c>
      <c r="B4459" s="154" t="s">
        <v>253</v>
      </c>
      <c r="C4459" s="154" t="s">
        <v>254</v>
      </c>
      <c r="D4459" s="154" t="s">
        <v>255</v>
      </c>
      <c r="E4459" s="155" t="s">
        <v>253</v>
      </c>
      <c r="F4459" s="156" t="s">
        <v>253</v>
      </c>
      <c r="G4459" s="155" t="s">
        <v>253</v>
      </c>
      <c r="H4459" s="155" t="s">
        <v>253</v>
      </c>
      <c r="I4459" s="157" t="s">
        <v>253</v>
      </c>
      <c r="J4459" s="156" t="s">
        <v>253</v>
      </c>
      <c r="K4459" s="167" t="s">
        <v>253</v>
      </c>
    </row>
    <row r="4460" spans="1:11" x14ac:dyDescent="0.25">
      <c r="A4460" s="153">
        <v>4456</v>
      </c>
      <c r="B4460" s="154" t="s">
        <v>253</v>
      </c>
      <c r="C4460" s="154" t="s">
        <v>254</v>
      </c>
      <c r="D4460" s="154" t="s">
        <v>255</v>
      </c>
      <c r="E4460" s="155" t="s">
        <v>253</v>
      </c>
      <c r="F4460" s="156" t="s">
        <v>253</v>
      </c>
      <c r="G4460" s="155" t="s">
        <v>253</v>
      </c>
      <c r="H4460" s="155" t="s">
        <v>253</v>
      </c>
      <c r="I4460" s="157" t="s">
        <v>253</v>
      </c>
      <c r="J4460" s="156" t="s">
        <v>253</v>
      </c>
      <c r="K4460" s="167" t="s">
        <v>253</v>
      </c>
    </row>
    <row r="4461" spans="1:11" x14ac:dyDescent="0.25">
      <c r="A4461" s="153">
        <v>4457</v>
      </c>
      <c r="B4461" s="154" t="s">
        <v>253</v>
      </c>
      <c r="C4461" s="154" t="s">
        <v>254</v>
      </c>
      <c r="D4461" s="154" t="s">
        <v>255</v>
      </c>
      <c r="E4461" s="155" t="s">
        <v>253</v>
      </c>
      <c r="F4461" s="156" t="s">
        <v>253</v>
      </c>
      <c r="G4461" s="155" t="s">
        <v>253</v>
      </c>
      <c r="H4461" s="155" t="s">
        <v>253</v>
      </c>
      <c r="I4461" s="157" t="s">
        <v>253</v>
      </c>
      <c r="J4461" s="156" t="s">
        <v>253</v>
      </c>
      <c r="K4461" s="167" t="s">
        <v>253</v>
      </c>
    </row>
    <row r="4462" spans="1:11" x14ac:dyDescent="0.25">
      <c r="A4462" s="153">
        <v>4458</v>
      </c>
      <c r="B4462" s="154" t="s">
        <v>253</v>
      </c>
      <c r="C4462" s="154" t="s">
        <v>254</v>
      </c>
      <c r="D4462" s="154" t="s">
        <v>255</v>
      </c>
      <c r="E4462" s="155" t="s">
        <v>253</v>
      </c>
      <c r="F4462" s="156" t="s">
        <v>253</v>
      </c>
      <c r="G4462" s="155" t="s">
        <v>253</v>
      </c>
      <c r="H4462" s="155" t="s">
        <v>253</v>
      </c>
      <c r="I4462" s="157" t="s">
        <v>253</v>
      </c>
      <c r="J4462" s="156" t="s">
        <v>253</v>
      </c>
      <c r="K4462" s="167" t="s">
        <v>253</v>
      </c>
    </row>
    <row r="4463" spans="1:11" x14ac:dyDescent="0.25">
      <c r="A4463" s="153">
        <v>4459</v>
      </c>
      <c r="B4463" s="154" t="s">
        <v>253</v>
      </c>
      <c r="C4463" s="154" t="s">
        <v>254</v>
      </c>
      <c r="D4463" s="154" t="s">
        <v>255</v>
      </c>
      <c r="E4463" s="155" t="s">
        <v>253</v>
      </c>
      <c r="F4463" s="156" t="s">
        <v>253</v>
      </c>
      <c r="G4463" s="155" t="s">
        <v>253</v>
      </c>
      <c r="H4463" s="155" t="s">
        <v>253</v>
      </c>
      <c r="I4463" s="157" t="s">
        <v>253</v>
      </c>
      <c r="J4463" s="156" t="s">
        <v>253</v>
      </c>
      <c r="K4463" s="167" t="s">
        <v>253</v>
      </c>
    </row>
    <row r="4464" spans="1:11" x14ac:dyDescent="0.25">
      <c r="A4464" s="153">
        <v>4460</v>
      </c>
      <c r="B4464" s="154" t="s">
        <v>253</v>
      </c>
      <c r="C4464" s="154" t="s">
        <v>254</v>
      </c>
      <c r="D4464" s="154" t="s">
        <v>255</v>
      </c>
      <c r="E4464" s="155" t="s">
        <v>253</v>
      </c>
      <c r="F4464" s="156" t="s">
        <v>253</v>
      </c>
      <c r="G4464" s="155" t="s">
        <v>253</v>
      </c>
      <c r="H4464" s="155" t="s">
        <v>253</v>
      </c>
      <c r="I4464" s="157" t="s">
        <v>253</v>
      </c>
      <c r="J4464" s="156" t="s">
        <v>253</v>
      </c>
      <c r="K4464" s="167" t="s">
        <v>253</v>
      </c>
    </row>
    <row r="4465" spans="1:11" x14ac:dyDescent="0.25">
      <c r="A4465" s="153">
        <v>4461</v>
      </c>
      <c r="B4465" s="154" t="s">
        <v>253</v>
      </c>
      <c r="C4465" s="154" t="s">
        <v>254</v>
      </c>
      <c r="D4465" s="154" t="s">
        <v>255</v>
      </c>
      <c r="E4465" s="155" t="s">
        <v>253</v>
      </c>
      <c r="F4465" s="156" t="s">
        <v>253</v>
      </c>
      <c r="G4465" s="155" t="s">
        <v>253</v>
      </c>
      <c r="H4465" s="155" t="s">
        <v>253</v>
      </c>
      <c r="I4465" s="157" t="s">
        <v>253</v>
      </c>
      <c r="J4465" s="156" t="s">
        <v>253</v>
      </c>
      <c r="K4465" s="167" t="s">
        <v>253</v>
      </c>
    </row>
    <row r="4466" spans="1:11" x14ac:dyDescent="0.25">
      <c r="A4466" s="153">
        <v>4462</v>
      </c>
      <c r="B4466" s="154" t="s">
        <v>253</v>
      </c>
      <c r="C4466" s="154" t="s">
        <v>254</v>
      </c>
      <c r="D4466" s="154" t="s">
        <v>255</v>
      </c>
      <c r="E4466" s="155" t="s">
        <v>253</v>
      </c>
      <c r="F4466" s="156" t="s">
        <v>253</v>
      </c>
      <c r="G4466" s="155" t="s">
        <v>253</v>
      </c>
      <c r="H4466" s="155" t="s">
        <v>253</v>
      </c>
      <c r="I4466" s="157" t="s">
        <v>253</v>
      </c>
      <c r="J4466" s="156" t="s">
        <v>253</v>
      </c>
      <c r="K4466" s="167" t="s">
        <v>253</v>
      </c>
    </row>
    <row r="4467" spans="1:11" x14ac:dyDescent="0.25">
      <c r="A4467" s="153">
        <v>4463</v>
      </c>
      <c r="B4467" s="154" t="s">
        <v>253</v>
      </c>
      <c r="C4467" s="154" t="s">
        <v>254</v>
      </c>
      <c r="D4467" s="154" t="s">
        <v>255</v>
      </c>
      <c r="E4467" s="155" t="s">
        <v>253</v>
      </c>
      <c r="F4467" s="156" t="s">
        <v>253</v>
      </c>
      <c r="G4467" s="155" t="s">
        <v>253</v>
      </c>
      <c r="H4467" s="155" t="s">
        <v>253</v>
      </c>
      <c r="I4467" s="157" t="s">
        <v>253</v>
      </c>
      <c r="J4467" s="156" t="s">
        <v>253</v>
      </c>
      <c r="K4467" s="167" t="s">
        <v>253</v>
      </c>
    </row>
    <row r="4468" spans="1:11" x14ac:dyDescent="0.25">
      <c r="A4468" s="153">
        <v>4464</v>
      </c>
      <c r="B4468" s="154" t="s">
        <v>253</v>
      </c>
      <c r="C4468" s="154" t="s">
        <v>254</v>
      </c>
      <c r="D4468" s="154" t="s">
        <v>255</v>
      </c>
      <c r="E4468" s="155" t="s">
        <v>253</v>
      </c>
      <c r="F4468" s="156" t="s">
        <v>253</v>
      </c>
      <c r="G4468" s="155" t="s">
        <v>253</v>
      </c>
      <c r="H4468" s="155" t="s">
        <v>253</v>
      </c>
      <c r="I4468" s="157" t="s">
        <v>253</v>
      </c>
      <c r="J4468" s="156" t="s">
        <v>253</v>
      </c>
      <c r="K4468" s="167" t="s">
        <v>253</v>
      </c>
    </row>
    <row r="4469" spans="1:11" x14ac:dyDescent="0.25">
      <c r="A4469" s="153">
        <v>4465</v>
      </c>
      <c r="B4469" s="154" t="s">
        <v>253</v>
      </c>
      <c r="C4469" s="154" t="s">
        <v>254</v>
      </c>
      <c r="D4469" s="154" t="s">
        <v>255</v>
      </c>
      <c r="E4469" s="155" t="s">
        <v>253</v>
      </c>
      <c r="F4469" s="156" t="s">
        <v>253</v>
      </c>
      <c r="G4469" s="155" t="s">
        <v>253</v>
      </c>
      <c r="H4469" s="155" t="s">
        <v>253</v>
      </c>
      <c r="I4469" s="157" t="s">
        <v>253</v>
      </c>
      <c r="J4469" s="156" t="s">
        <v>253</v>
      </c>
      <c r="K4469" s="167" t="s">
        <v>253</v>
      </c>
    </row>
    <row r="4470" spans="1:11" x14ac:dyDescent="0.25">
      <c r="A4470" s="153">
        <v>4466</v>
      </c>
      <c r="B4470" s="154" t="s">
        <v>253</v>
      </c>
      <c r="C4470" s="154" t="s">
        <v>254</v>
      </c>
      <c r="D4470" s="154" t="s">
        <v>255</v>
      </c>
      <c r="E4470" s="155" t="s">
        <v>253</v>
      </c>
      <c r="F4470" s="156" t="s">
        <v>253</v>
      </c>
      <c r="G4470" s="155" t="s">
        <v>253</v>
      </c>
      <c r="H4470" s="155" t="s">
        <v>253</v>
      </c>
      <c r="I4470" s="157" t="s">
        <v>253</v>
      </c>
      <c r="J4470" s="156" t="s">
        <v>253</v>
      </c>
      <c r="K4470" s="167" t="s">
        <v>253</v>
      </c>
    </row>
    <row r="4471" spans="1:11" x14ac:dyDescent="0.25">
      <c r="A4471" s="153">
        <v>4467</v>
      </c>
      <c r="B4471" s="154" t="s">
        <v>253</v>
      </c>
      <c r="C4471" s="154" t="s">
        <v>254</v>
      </c>
      <c r="D4471" s="154" t="s">
        <v>255</v>
      </c>
      <c r="E4471" s="155" t="s">
        <v>253</v>
      </c>
      <c r="F4471" s="156" t="s">
        <v>253</v>
      </c>
      <c r="G4471" s="155" t="s">
        <v>253</v>
      </c>
      <c r="H4471" s="155" t="s">
        <v>253</v>
      </c>
      <c r="I4471" s="157" t="s">
        <v>253</v>
      </c>
      <c r="J4471" s="156" t="s">
        <v>253</v>
      </c>
      <c r="K4471" s="167" t="s">
        <v>253</v>
      </c>
    </row>
    <row r="4472" spans="1:11" x14ac:dyDescent="0.25">
      <c r="A4472" s="153">
        <v>4468</v>
      </c>
      <c r="B4472" s="154" t="s">
        <v>253</v>
      </c>
      <c r="C4472" s="154" t="s">
        <v>254</v>
      </c>
      <c r="D4472" s="154" t="s">
        <v>255</v>
      </c>
      <c r="E4472" s="155" t="s">
        <v>253</v>
      </c>
      <c r="F4472" s="156" t="s">
        <v>253</v>
      </c>
      <c r="G4472" s="155" t="s">
        <v>253</v>
      </c>
      <c r="H4472" s="155" t="s">
        <v>253</v>
      </c>
      <c r="I4472" s="157" t="s">
        <v>253</v>
      </c>
      <c r="J4472" s="156" t="s">
        <v>253</v>
      </c>
      <c r="K4472" s="167" t="s">
        <v>253</v>
      </c>
    </row>
    <row r="4473" spans="1:11" x14ac:dyDescent="0.25">
      <c r="A4473" s="153">
        <v>4469</v>
      </c>
      <c r="B4473" s="154" t="s">
        <v>253</v>
      </c>
      <c r="C4473" s="154" t="s">
        <v>254</v>
      </c>
      <c r="D4473" s="154" t="s">
        <v>255</v>
      </c>
      <c r="E4473" s="155" t="s">
        <v>253</v>
      </c>
      <c r="F4473" s="156" t="s">
        <v>253</v>
      </c>
      <c r="G4473" s="155" t="s">
        <v>253</v>
      </c>
      <c r="H4473" s="155" t="s">
        <v>253</v>
      </c>
      <c r="I4473" s="157" t="s">
        <v>253</v>
      </c>
      <c r="J4473" s="156" t="s">
        <v>253</v>
      </c>
      <c r="K4473" s="167" t="s">
        <v>253</v>
      </c>
    </row>
    <row r="4474" spans="1:11" x14ac:dyDescent="0.25">
      <c r="A4474" s="153">
        <v>4470</v>
      </c>
      <c r="B4474" s="154" t="s">
        <v>253</v>
      </c>
      <c r="C4474" s="154" t="s">
        <v>254</v>
      </c>
      <c r="D4474" s="154" t="s">
        <v>255</v>
      </c>
      <c r="E4474" s="155" t="s">
        <v>253</v>
      </c>
      <c r="F4474" s="156" t="s">
        <v>253</v>
      </c>
      <c r="G4474" s="155" t="s">
        <v>253</v>
      </c>
      <c r="H4474" s="155" t="s">
        <v>253</v>
      </c>
      <c r="I4474" s="157" t="s">
        <v>253</v>
      </c>
      <c r="J4474" s="156" t="s">
        <v>253</v>
      </c>
      <c r="K4474" s="167" t="s">
        <v>253</v>
      </c>
    </row>
    <row r="4475" spans="1:11" x14ac:dyDescent="0.25">
      <c r="A4475" s="153">
        <v>4471</v>
      </c>
      <c r="B4475" s="154" t="s">
        <v>253</v>
      </c>
      <c r="C4475" s="154" t="s">
        <v>254</v>
      </c>
      <c r="D4475" s="154" t="s">
        <v>255</v>
      </c>
      <c r="E4475" s="155" t="s">
        <v>253</v>
      </c>
      <c r="F4475" s="156" t="s">
        <v>253</v>
      </c>
      <c r="G4475" s="155" t="s">
        <v>253</v>
      </c>
      <c r="H4475" s="155" t="s">
        <v>253</v>
      </c>
      <c r="I4475" s="157" t="s">
        <v>253</v>
      </c>
      <c r="J4475" s="156" t="s">
        <v>253</v>
      </c>
      <c r="K4475" s="167" t="s">
        <v>253</v>
      </c>
    </row>
    <row r="4476" spans="1:11" x14ac:dyDescent="0.25">
      <c r="A4476" s="153">
        <v>4472</v>
      </c>
      <c r="B4476" s="154" t="s">
        <v>253</v>
      </c>
      <c r="C4476" s="154" t="s">
        <v>254</v>
      </c>
      <c r="D4476" s="154" t="s">
        <v>255</v>
      </c>
      <c r="E4476" s="155" t="s">
        <v>253</v>
      </c>
      <c r="F4476" s="156" t="s">
        <v>253</v>
      </c>
      <c r="G4476" s="155" t="s">
        <v>253</v>
      </c>
      <c r="H4476" s="155" t="s">
        <v>253</v>
      </c>
      <c r="I4476" s="157" t="s">
        <v>253</v>
      </c>
      <c r="J4476" s="156" t="s">
        <v>253</v>
      </c>
      <c r="K4476" s="167" t="s">
        <v>253</v>
      </c>
    </row>
    <row r="4477" spans="1:11" x14ac:dyDescent="0.25">
      <c r="A4477" s="153">
        <v>4473</v>
      </c>
      <c r="B4477" s="154" t="s">
        <v>253</v>
      </c>
      <c r="C4477" s="154" t="s">
        <v>254</v>
      </c>
      <c r="D4477" s="154" t="s">
        <v>255</v>
      </c>
      <c r="E4477" s="155" t="s">
        <v>253</v>
      </c>
      <c r="F4477" s="156" t="s">
        <v>253</v>
      </c>
      <c r="G4477" s="155" t="s">
        <v>253</v>
      </c>
      <c r="H4477" s="155" t="s">
        <v>253</v>
      </c>
      <c r="I4477" s="157" t="s">
        <v>253</v>
      </c>
      <c r="J4477" s="156" t="s">
        <v>253</v>
      </c>
      <c r="K4477" s="167" t="s">
        <v>253</v>
      </c>
    </row>
    <row r="4478" spans="1:11" x14ac:dyDescent="0.25">
      <c r="A4478" s="153">
        <v>4474</v>
      </c>
      <c r="B4478" s="154" t="s">
        <v>253</v>
      </c>
      <c r="C4478" s="154" t="s">
        <v>254</v>
      </c>
      <c r="D4478" s="154" t="s">
        <v>255</v>
      </c>
      <c r="E4478" s="155" t="s">
        <v>253</v>
      </c>
      <c r="F4478" s="156" t="s">
        <v>253</v>
      </c>
      <c r="G4478" s="155" t="s">
        <v>253</v>
      </c>
      <c r="H4478" s="155" t="s">
        <v>253</v>
      </c>
      <c r="I4478" s="157" t="s">
        <v>253</v>
      </c>
      <c r="J4478" s="156" t="s">
        <v>253</v>
      </c>
      <c r="K4478" s="167" t="s">
        <v>253</v>
      </c>
    </row>
    <row r="4479" spans="1:11" x14ac:dyDescent="0.25">
      <c r="A4479" s="153">
        <v>4475</v>
      </c>
      <c r="B4479" s="154" t="s">
        <v>253</v>
      </c>
      <c r="C4479" s="154" t="s">
        <v>254</v>
      </c>
      <c r="D4479" s="154" t="s">
        <v>255</v>
      </c>
      <c r="E4479" s="155" t="s">
        <v>253</v>
      </c>
      <c r="F4479" s="156" t="s">
        <v>253</v>
      </c>
      <c r="G4479" s="155" t="s">
        <v>253</v>
      </c>
      <c r="H4479" s="155" t="s">
        <v>253</v>
      </c>
      <c r="I4479" s="157" t="s">
        <v>253</v>
      </c>
      <c r="J4479" s="156" t="s">
        <v>253</v>
      </c>
      <c r="K4479" s="167" t="s">
        <v>253</v>
      </c>
    </row>
    <row r="4480" spans="1:11" x14ac:dyDescent="0.25">
      <c r="A4480" s="153">
        <v>4476</v>
      </c>
      <c r="B4480" s="154" t="s">
        <v>253</v>
      </c>
      <c r="C4480" s="154" t="s">
        <v>254</v>
      </c>
      <c r="D4480" s="154" t="s">
        <v>255</v>
      </c>
      <c r="E4480" s="155" t="s">
        <v>253</v>
      </c>
      <c r="F4480" s="156" t="s">
        <v>253</v>
      </c>
      <c r="G4480" s="155" t="s">
        <v>253</v>
      </c>
      <c r="H4480" s="155" t="s">
        <v>253</v>
      </c>
      <c r="I4480" s="157" t="s">
        <v>253</v>
      </c>
      <c r="J4480" s="156" t="s">
        <v>253</v>
      </c>
      <c r="K4480" s="167" t="s">
        <v>253</v>
      </c>
    </row>
    <row r="4481" spans="1:11" x14ac:dyDescent="0.25">
      <c r="A4481" s="153">
        <v>4477</v>
      </c>
      <c r="B4481" s="154" t="s">
        <v>253</v>
      </c>
      <c r="C4481" s="154" t="s">
        <v>254</v>
      </c>
      <c r="D4481" s="154" t="s">
        <v>255</v>
      </c>
      <c r="E4481" s="155" t="s">
        <v>253</v>
      </c>
      <c r="F4481" s="156" t="s">
        <v>253</v>
      </c>
      <c r="G4481" s="155" t="s">
        <v>253</v>
      </c>
      <c r="H4481" s="155" t="s">
        <v>253</v>
      </c>
      <c r="I4481" s="157" t="s">
        <v>253</v>
      </c>
      <c r="J4481" s="156" t="s">
        <v>253</v>
      </c>
      <c r="K4481" s="167" t="s">
        <v>253</v>
      </c>
    </row>
    <row r="4482" spans="1:11" x14ac:dyDescent="0.25">
      <c r="A4482" s="153">
        <v>4478</v>
      </c>
      <c r="B4482" s="154" t="s">
        <v>253</v>
      </c>
      <c r="C4482" s="154" t="s">
        <v>254</v>
      </c>
      <c r="D4482" s="154" t="s">
        <v>255</v>
      </c>
      <c r="E4482" s="155" t="s">
        <v>253</v>
      </c>
      <c r="F4482" s="156" t="s">
        <v>253</v>
      </c>
      <c r="G4482" s="155" t="s">
        <v>253</v>
      </c>
      <c r="H4482" s="155" t="s">
        <v>253</v>
      </c>
      <c r="I4482" s="157" t="s">
        <v>253</v>
      </c>
      <c r="J4482" s="156" t="s">
        <v>253</v>
      </c>
      <c r="K4482" s="167" t="s">
        <v>253</v>
      </c>
    </row>
    <row r="4483" spans="1:11" x14ac:dyDescent="0.25">
      <c r="A4483" s="153">
        <v>4479</v>
      </c>
      <c r="B4483" s="154" t="s">
        <v>253</v>
      </c>
      <c r="C4483" s="154" t="s">
        <v>254</v>
      </c>
      <c r="D4483" s="154" t="s">
        <v>255</v>
      </c>
      <c r="E4483" s="155" t="s">
        <v>253</v>
      </c>
      <c r="F4483" s="156" t="s">
        <v>253</v>
      </c>
      <c r="G4483" s="155" t="s">
        <v>253</v>
      </c>
      <c r="H4483" s="155" t="s">
        <v>253</v>
      </c>
      <c r="I4483" s="157" t="s">
        <v>253</v>
      </c>
      <c r="J4483" s="156" t="s">
        <v>253</v>
      </c>
      <c r="K4483" s="167" t="s">
        <v>253</v>
      </c>
    </row>
    <row r="4484" spans="1:11" x14ac:dyDescent="0.25">
      <c r="A4484" s="153">
        <v>4480</v>
      </c>
      <c r="B4484" s="154" t="s">
        <v>253</v>
      </c>
      <c r="C4484" s="154" t="s">
        <v>254</v>
      </c>
      <c r="D4484" s="154" t="s">
        <v>255</v>
      </c>
      <c r="E4484" s="155" t="s">
        <v>253</v>
      </c>
      <c r="F4484" s="156" t="s">
        <v>253</v>
      </c>
      <c r="G4484" s="155" t="s">
        <v>253</v>
      </c>
      <c r="H4484" s="155" t="s">
        <v>253</v>
      </c>
      <c r="I4484" s="157" t="s">
        <v>253</v>
      </c>
      <c r="J4484" s="156" t="s">
        <v>253</v>
      </c>
      <c r="K4484" s="167" t="s">
        <v>253</v>
      </c>
    </row>
    <row r="4485" spans="1:11" x14ac:dyDescent="0.25">
      <c r="A4485" s="153">
        <v>4481</v>
      </c>
      <c r="B4485" s="154" t="s">
        <v>253</v>
      </c>
      <c r="C4485" s="154" t="s">
        <v>254</v>
      </c>
      <c r="D4485" s="154" t="s">
        <v>255</v>
      </c>
      <c r="E4485" s="155" t="s">
        <v>253</v>
      </c>
      <c r="F4485" s="156" t="s">
        <v>253</v>
      </c>
      <c r="G4485" s="155" t="s">
        <v>253</v>
      </c>
      <c r="H4485" s="155" t="s">
        <v>253</v>
      </c>
      <c r="I4485" s="157" t="s">
        <v>253</v>
      </c>
      <c r="J4485" s="156" t="s">
        <v>253</v>
      </c>
      <c r="K4485" s="167" t="s">
        <v>253</v>
      </c>
    </row>
    <row r="4486" spans="1:11" x14ac:dyDescent="0.25">
      <c r="A4486" s="153">
        <v>4482</v>
      </c>
      <c r="B4486" s="154" t="s">
        <v>253</v>
      </c>
      <c r="C4486" s="154" t="s">
        <v>254</v>
      </c>
      <c r="D4486" s="154" t="s">
        <v>255</v>
      </c>
      <c r="E4486" s="155" t="s">
        <v>253</v>
      </c>
      <c r="F4486" s="156" t="s">
        <v>253</v>
      </c>
      <c r="G4486" s="155" t="s">
        <v>253</v>
      </c>
      <c r="H4486" s="155" t="s">
        <v>253</v>
      </c>
      <c r="I4486" s="157" t="s">
        <v>253</v>
      </c>
      <c r="J4486" s="156" t="s">
        <v>253</v>
      </c>
      <c r="K4486" s="167" t="s">
        <v>253</v>
      </c>
    </row>
    <row r="4487" spans="1:11" x14ac:dyDescent="0.25">
      <c r="A4487" s="153">
        <v>4483</v>
      </c>
      <c r="B4487" s="154" t="s">
        <v>253</v>
      </c>
      <c r="C4487" s="154" t="s">
        <v>254</v>
      </c>
      <c r="D4487" s="154" t="s">
        <v>255</v>
      </c>
      <c r="E4487" s="155" t="s">
        <v>253</v>
      </c>
      <c r="F4487" s="156" t="s">
        <v>253</v>
      </c>
      <c r="G4487" s="155" t="s">
        <v>253</v>
      </c>
      <c r="H4487" s="155" t="s">
        <v>253</v>
      </c>
      <c r="I4487" s="157" t="s">
        <v>253</v>
      </c>
      <c r="J4487" s="156" t="s">
        <v>253</v>
      </c>
      <c r="K4487" s="167" t="s">
        <v>253</v>
      </c>
    </row>
    <row r="4488" spans="1:11" x14ac:dyDescent="0.25">
      <c r="A4488" s="153">
        <v>4484</v>
      </c>
      <c r="B4488" s="154" t="s">
        <v>253</v>
      </c>
      <c r="C4488" s="154" t="s">
        <v>254</v>
      </c>
      <c r="D4488" s="154" t="s">
        <v>255</v>
      </c>
      <c r="E4488" s="155" t="s">
        <v>253</v>
      </c>
      <c r="F4488" s="156" t="s">
        <v>253</v>
      </c>
      <c r="G4488" s="155" t="s">
        <v>253</v>
      </c>
      <c r="H4488" s="155" t="s">
        <v>253</v>
      </c>
      <c r="I4488" s="157" t="s">
        <v>253</v>
      </c>
      <c r="J4488" s="156" t="s">
        <v>253</v>
      </c>
      <c r="K4488" s="167" t="s">
        <v>253</v>
      </c>
    </row>
    <row r="4489" spans="1:11" x14ac:dyDescent="0.25">
      <c r="A4489" s="153">
        <v>4485</v>
      </c>
      <c r="B4489" s="154" t="s">
        <v>253</v>
      </c>
      <c r="C4489" s="154" t="s">
        <v>254</v>
      </c>
      <c r="D4489" s="154" t="s">
        <v>255</v>
      </c>
      <c r="E4489" s="155" t="s">
        <v>253</v>
      </c>
      <c r="F4489" s="156" t="s">
        <v>253</v>
      </c>
      <c r="G4489" s="155" t="s">
        <v>253</v>
      </c>
      <c r="H4489" s="155" t="s">
        <v>253</v>
      </c>
      <c r="I4489" s="157" t="s">
        <v>253</v>
      </c>
      <c r="J4489" s="156" t="s">
        <v>253</v>
      </c>
      <c r="K4489" s="167" t="s">
        <v>253</v>
      </c>
    </row>
    <row r="4490" spans="1:11" x14ac:dyDescent="0.25">
      <c r="A4490" s="153">
        <v>4486</v>
      </c>
      <c r="B4490" s="154" t="s">
        <v>253</v>
      </c>
      <c r="C4490" s="154" t="s">
        <v>254</v>
      </c>
      <c r="D4490" s="154" t="s">
        <v>255</v>
      </c>
      <c r="E4490" s="155" t="s">
        <v>253</v>
      </c>
      <c r="F4490" s="156" t="s">
        <v>253</v>
      </c>
      <c r="G4490" s="155" t="s">
        <v>253</v>
      </c>
      <c r="H4490" s="155" t="s">
        <v>253</v>
      </c>
      <c r="I4490" s="157" t="s">
        <v>253</v>
      </c>
      <c r="J4490" s="156" t="s">
        <v>253</v>
      </c>
      <c r="K4490" s="167" t="s">
        <v>253</v>
      </c>
    </row>
    <row r="4491" spans="1:11" x14ac:dyDescent="0.25">
      <c r="A4491" s="153">
        <v>4487</v>
      </c>
      <c r="B4491" s="154" t="s">
        <v>253</v>
      </c>
      <c r="C4491" s="154" t="s">
        <v>254</v>
      </c>
      <c r="D4491" s="154" t="s">
        <v>255</v>
      </c>
      <c r="E4491" s="155" t="s">
        <v>253</v>
      </c>
      <c r="F4491" s="156" t="s">
        <v>253</v>
      </c>
      <c r="G4491" s="155" t="s">
        <v>253</v>
      </c>
      <c r="H4491" s="155" t="s">
        <v>253</v>
      </c>
      <c r="I4491" s="157" t="s">
        <v>253</v>
      </c>
      <c r="J4491" s="156" t="s">
        <v>253</v>
      </c>
      <c r="K4491" s="167" t="s">
        <v>253</v>
      </c>
    </row>
    <row r="4492" spans="1:11" x14ac:dyDescent="0.25">
      <c r="A4492" s="153">
        <v>4488</v>
      </c>
      <c r="B4492" s="154" t="s">
        <v>253</v>
      </c>
      <c r="C4492" s="154" t="s">
        <v>254</v>
      </c>
      <c r="D4492" s="154" t="s">
        <v>255</v>
      </c>
      <c r="E4492" s="155" t="s">
        <v>253</v>
      </c>
      <c r="F4492" s="156" t="s">
        <v>253</v>
      </c>
      <c r="G4492" s="155" t="s">
        <v>253</v>
      </c>
      <c r="H4492" s="155" t="s">
        <v>253</v>
      </c>
      <c r="I4492" s="157" t="s">
        <v>253</v>
      </c>
      <c r="J4492" s="156" t="s">
        <v>253</v>
      </c>
      <c r="K4492" s="167" t="s">
        <v>253</v>
      </c>
    </row>
    <row r="4493" spans="1:11" x14ac:dyDescent="0.25">
      <c r="A4493" s="153">
        <v>4489</v>
      </c>
      <c r="B4493" s="154" t="s">
        <v>253</v>
      </c>
      <c r="C4493" s="154" t="s">
        <v>254</v>
      </c>
      <c r="D4493" s="154" t="s">
        <v>255</v>
      </c>
      <c r="E4493" s="155" t="s">
        <v>253</v>
      </c>
      <c r="F4493" s="156" t="s">
        <v>253</v>
      </c>
      <c r="G4493" s="155" t="s">
        <v>253</v>
      </c>
      <c r="H4493" s="155" t="s">
        <v>253</v>
      </c>
      <c r="I4493" s="157" t="s">
        <v>253</v>
      </c>
      <c r="J4493" s="156" t="s">
        <v>253</v>
      </c>
      <c r="K4493" s="167" t="s">
        <v>253</v>
      </c>
    </row>
    <row r="4494" spans="1:11" x14ac:dyDescent="0.25">
      <c r="A4494" s="153">
        <v>4490</v>
      </c>
      <c r="B4494" s="154" t="s">
        <v>253</v>
      </c>
      <c r="C4494" s="154" t="s">
        <v>254</v>
      </c>
      <c r="D4494" s="154" t="s">
        <v>255</v>
      </c>
      <c r="E4494" s="155" t="s">
        <v>253</v>
      </c>
      <c r="F4494" s="156" t="s">
        <v>253</v>
      </c>
      <c r="G4494" s="155" t="s">
        <v>253</v>
      </c>
      <c r="H4494" s="155" t="s">
        <v>253</v>
      </c>
      <c r="I4494" s="157" t="s">
        <v>253</v>
      </c>
      <c r="J4494" s="156" t="s">
        <v>253</v>
      </c>
      <c r="K4494" s="167" t="s">
        <v>253</v>
      </c>
    </row>
    <row r="4495" spans="1:11" x14ac:dyDescent="0.25">
      <c r="A4495" s="153">
        <v>4491</v>
      </c>
      <c r="B4495" s="154" t="s">
        <v>253</v>
      </c>
      <c r="C4495" s="154" t="s">
        <v>254</v>
      </c>
      <c r="D4495" s="154" t="s">
        <v>255</v>
      </c>
      <c r="E4495" s="155" t="s">
        <v>253</v>
      </c>
      <c r="F4495" s="156" t="s">
        <v>253</v>
      </c>
      <c r="G4495" s="155" t="s">
        <v>253</v>
      </c>
      <c r="H4495" s="155" t="s">
        <v>253</v>
      </c>
      <c r="I4495" s="157" t="s">
        <v>253</v>
      </c>
      <c r="J4495" s="156" t="s">
        <v>253</v>
      </c>
      <c r="K4495" s="167" t="s">
        <v>253</v>
      </c>
    </row>
    <row r="4496" spans="1:11" x14ac:dyDescent="0.25">
      <c r="A4496" s="153">
        <v>4492</v>
      </c>
      <c r="B4496" s="154" t="s">
        <v>253</v>
      </c>
      <c r="C4496" s="154" t="s">
        <v>254</v>
      </c>
      <c r="D4496" s="154" t="s">
        <v>255</v>
      </c>
      <c r="E4496" s="155" t="s">
        <v>253</v>
      </c>
      <c r="F4496" s="156" t="s">
        <v>253</v>
      </c>
      <c r="G4496" s="155" t="s">
        <v>253</v>
      </c>
      <c r="H4496" s="155" t="s">
        <v>253</v>
      </c>
      <c r="I4496" s="157" t="s">
        <v>253</v>
      </c>
      <c r="J4496" s="156" t="s">
        <v>253</v>
      </c>
      <c r="K4496" s="167" t="s">
        <v>253</v>
      </c>
    </row>
    <row r="4497" spans="1:11" x14ac:dyDescent="0.25">
      <c r="A4497" s="153">
        <v>4493</v>
      </c>
      <c r="B4497" s="154" t="s">
        <v>253</v>
      </c>
      <c r="C4497" s="154" t="s">
        <v>254</v>
      </c>
      <c r="D4497" s="154" t="s">
        <v>255</v>
      </c>
      <c r="E4497" s="155" t="s">
        <v>253</v>
      </c>
      <c r="F4497" s="156" t="s">
        <v>253</v>
      </c>
      <c r="G4497" s="155" t="s">
        <v>253</v>
      </c>
      <c r="H4497" s="155" t="s">
        <v>253</v>
      </c>
      <c r="I4497" s="157" t="s">
        <v>253</v>
      </c>
      <c r="J4497" s="156" t="s">
        <v>253</v>
      </c>
      <c r="K4497" s="167" t="s">
        <v>253</v>
      </c>
    </row>
    <row r="4498" spans="1:11" x14ac:dyDescent="0.25">
      <c r="A4498" s="153">
        <v>4494</v>
      </c>
      <c r="B4498" s="154" t="s">
        <v>253</v>
      </c>
      <c r="C4498" s="154" t="s">
        <v>254</v>
      </c>
      <c r="D4498" s="154" t="s">
        <v>255</v>
      </c>
      <c r="E4498" s="155" t="s">
        <v>253</v>
      </c>
      <c r="F4498" s="156" t="s">
        <v>253</v>
      </c>
      <c r="G4498" s="155" t="s">
        <v>253</v>
      </c>
      <c r="H4498" s="155" t="s">
        <v>253</v>
      </c>
      <c r="I4498" s="157" t="s">
        <v>253</v>
      </c>
      <c r="J4498" s="156" t="s">
        <v>253</v>
      </c>
      <c r="K4498" s="167" t="s">
        <v>253</v>
      </c>
    </row>
    <row r="4499" spans="1:11" x14ac:dyDescent="0.25">
      <c r="A4499" s="153">
        <v>4495</v>
      </c>
      <c r="B4499" s="154" t="s">
        <v>253</v>
      </c>
      <c r="C4499" s="154" t="s">
        <v>254</v>
      </c>
      <c r="D4499" s="154" t="s">
        <v>255</v>
      </c>
      <c r="E4499" s="155" t="s">
        <v>253</v>
      </c>
      <c r="F4499" s="156" t="s">
        <v>253</v>
      </c>
      <c r="G4499" s="155" t="s">
        <v>253</v>
      </c>
      <c r="H4499" s="155" t="s">
        <v>253</v>
      </c>
      <c r="I4499" s="157" t="s">
        <v>253</v>
      </c>
      <c r="J4499" s="156" t="s">
        <v>253</v>
      </c>
      <c r="K4499" s="167" t="s">
        <v>253</v>
      </c>
    </row>
    <row r="4500" spans="1:11" x14ac:dyDescent="0.25">
      <c r="A4500" s="153">
        <v>4496</v>
      </c>
      <c r="B4500" s="154" t="s">
        <v>253</v>
      </c>
      <c r="C4500" s="154" t="s">
        <v>254</v>
      </c>
      <c r="D4500" s="154" t="s">
        <v>255</v>
      </c>
      <c r="E4500" s="155" t="s">
        <v>253</v>
      </c>
      <c r="F4500" s="156" t="s">
        <v>253</v>
      </c>
      <c r="G4500" s="155" t="s">
        <v>253</v>
      </c>
      <c r="H4500" s="155" t="s">
        <v>253</v>
      </c>
      <c r="I4500" s="157" t="s">
        <v>253</v>
      </c>
      <c r="J4500" s="156" t="s">
        <v>253</v>
      </c>
      <c r="K4500" s="167" t="s">
        <v>253</v>
      </c>
    </row>
    <row r="4501" spans="1:11" x14ac:dyDescent="0.25">
      <c r="A4501" s="153">
        <v>4497</v>
      </c>
      <c r="B4501" s="154" t="s">
        <v>253</v>
      </c>
      <c r="C4501" s="154" t="s">
        <v>254</v>
      </c>
      <c r="D4501" s="154" t="s">
        <v>255</v>
      </c>
      <c r="E4501" s="155" t="s">
        <v>253</v>
      </c>
      <c r="F4501" s="156" t="s">
        <v>253</v>
      </c>
      <c r="G4501" s="155" t="s">
        <v>253</v>
      </c>
      <c r="H4501" s="155" t="s">
        <v>253</v>
      </c>
      <c r="I4501" s="157" t="s">
        <v>253</v>
      </c>
      <c r="J4501" s="156" t="s">
        <v>253</v>
      </c>
      <c r="K4501" s="167" t="s">
        <v>253</v>
      </c>
    </row>
    <row r="4502" spans="1:11" x14ac:dyDescent="0.25">
      <c r="A4502" s="153">
        <v>4498</v>
      </c>
      <c r="B4502" s="154" t="s">
        <v>253</v>
      </c>
      <c r="C4502" s="154" t="s">
        <v>254</v>
      </c>
      <c r="D4502" s="154" t="s">
        <v>255</v>
      </c>
      <c r="E4502" s="155" t="s">
        <v>253</v>
      </c>
      <c r="F4502" s="156" t="s">
        <v>253</v>
      </c>
      <c r="G4502" s="155" t="s">
        <v>253</v>
      </c>
      <c r="H4502" s="155" t="s">
        <v>253</v>
      </c>
      <c r="I4502" s="157" t="s">
        <v>253</v>
      </c>
      <c r="J4502" s="156" t="s">
        <v>253</v>
      </c>
      <c r="K4502" s="167" t="s">
        <v>253</v>
      </c>
    </row>
    <row r="4503" spans="1:11" x14ac:dyDescent="0.25">
      <c r="A4503" s="153">
        <v>4499</v>
      </c>
      <c r="B4503" s="154" t="s">
        <v>253</v>
      </c>
      <c r="C4503" s="154" t="s">
        <v>254</v>
      </c>
      <c r="D4503" s="154" t="s">
        <v>255</v>
      </c>
      <c r="E4503" s="155" t="s">
        <v>253</v>
      </c>
      <c r="F4503" s="156" t="s">
        <v>253</v>
      </c>
      <c r="G4503" s="155" t="s">
        <v>253</v>
      </c>
      <c r="H4503" s="155" t="s">
        <v>253</v>
      </c>
      <c r="I4503" s="157" t="s">
        <v>253</v>
      </c>
      <c r="J4503" s="156" t="s">
        <v>253</v>
      </c>
      <c r="K4503" s="167" t="s">
        <v>253</v>
      </c>
    </row>
    <row r="4504" spans="1:11" x14ac:dyDescent="0.25">
      <c r="A4504" s="153">
        <v>4500</v>
      </c>
      <c r="B4504" s="154" t="s">
        <v>253</v>
      </c>
      <c r="C4504" s="154" t="s">
        <v>254</v>
      </c>
      <c r="D4504" s="154" t="s">
        <v>255</v>
      </c>
      <c r="E4504" s="155" t="s">
        <v>253</v>
      </c>
      <c r="F4504" s="156" t="s">
        <v>253</v>
      </c>
      <c r="G4504" s="155" t="s">
        <v>253</v>
      </c>
      <c r="H4504" s="155" t="s">
        <v>253</v>
      </c>
      <c r="I4504" s="157" t="s">
        <v>253</v>
      </c>
      <c r="J4504" s="156" t="s">
        <v>253</v>
      </c>
      <c r="K4504" s="167" t="s">
        <v>253</v>
      </c>
    </row>
    <row r="4505" spans="1:11" x14ac:dyDescent="0.25">
      <c r="A4505" s="153">
        <v>4501</v>
      </c>
      <c r="B4505" s="154" t="s">
        <v>253</v>
      </c>
      <c r="C4505" s="154" t="s">
        <v>254</v>
      </c>
      <c r="D4505" s="154" t="s">
        <v>255</v>
      </c>
      <c r="E4505" s="155" t="s">
        <v>253</v>
      </c>
      <c r="F4505" s="156" t="s">
        <v>253</v>
      </c>
      <c r="G4505" s="155" t="s">
        <v>253</v>
      </c>
      <c r="H4505" s="155" t="s">
        <v>253</v>
      </c>
      <c r="I4505" s="157" t="s">
        <v>253</v>
      </c>
      <c r="J4505" s="156" t="s">
        <v>253</v>
      </c>
      <c r="K4505" s="167" t="s">
        <v>253</v>
      </c>
    </row>
    <row r="4506" spans="1:11" x14ac:dyDescent="0.25">
      <c r="A4506" s="153">
        <v>4502</v>
      </c>
      <c r="B4506" s="154" t="s">
        <v>253</v>
      </c>
      <c r="C4506" s="154" t="s">
        <v>254</v>
      </c>
      <c r="D4506" s="154" t="s">
        <v>255</v>
      </c>
      <c r="E4506" s="155" t="s">
        <v>253</v>
      </c>
      <c r="F4506" s="156" t="s">
        <v>253</v>
      </c>
      <c r="G4506" s="155" t="s">
        <v>253</v>
      </c>
      <c r="H4506" s="155" t="s">
        <v>253</v>
      </c>
      <c r="I4506" s="157" t="s">
        <v>253</v>
      </c>
      <c r="J4506" s="156" t="s">
        <v>253</v>
      </c>
      <c r="K4506" s="167" t="s">
        <v>253</v>
      </c>
    </row>
    <row r="4507" spans="1:11" x14ac:dyDescent="0.25">
      <c r="A4507" s="153">
        <v>4503</v>
      </c>
      <c r="B4507" s="154" t="s">
        <v>253</v>
      </c>
      <c r="C4507" s="154" t="s">
        <v>254</v>
      </c>
      <c r="D4507" s="154" t="s">
        <v>255</v>
      </c>
      <c r="E4507" s="155" t="s">
        <v>253</v>
      </c>
      <c r="F4507" s="156" t="s">
        <v>253</v>
      </c>
      <c r="G4507" s="155" t="s">
        <v>253</v>
      </c>
      <c r="H4507" s="155" t="s">
        <v>253</v>
      </c>
      <c r="I4507" s="157" t="s">
        <v>253</v>
      </c>
      <c r="J4507" s="156" t="s">
        <v>253</v>
      </c>
      <c r="K4507" s="167" t="s">
        <v>253</v>
      </c>
    </row>
    <row r="4508" spans="1:11" x14ac:dyDescent="0.25">
      <c r="A4508" s="153">
        <v>4504</v>
      </c>
      <c r="B4508" s="154" t="s">
        <v>253</v>
      </c>
      <c r="C4508" s="154" t="s">
        <v>254</v>
      </c>
      <c r="D4508" s="154" t="s">
        <v>255</v>
      </c>
      <c r="E4508" s="155" t="s">
        <v>253</v>
      </c>
      <c r="F4508" s="156" t="s">
        <v>253</v>
      </c>
      <c r="G4508" s="155" t="s">
        <v>253</v>
      </c>
      <c r="H4508" s="155" t="s">
        <v>253</v>
      </c>
      <c r="I4508" s="157" t="s">
        <v>253</v>
      </c>
      <c r="J4508" s="156" t="s">
        <v>253</v>
      </c>
      <c r="K4508" s="167" t="s">
        <v>253</v>
      </c>
    </row>
    <row r="4509" spans="1:11" x14ac:dyDescent="0.25">
      <c r="A4509" s="153">
        <v>4505</v>
      </c>
      <c r="B4509" s="154" t="s">
        <v>253</v>
      </c>
      <c r="C4509" s="154" t="s">
        <v>254</v>
      </c>
      <c r="D4509" s="154" t="s">
        <v>255</v>
      </c>
      <c r="E4509" s="155" t="s">
        <v>253</v>
      </c>
      <c r="F4509" s="156" t="s">
        <v>253</v>
      </c>
      <c r="G4509" s="155" t="s">
        <v>253</v>
      </c>
      <c r="H4509" s="155" t="s">
        <v>253</v>
      </c>
      <c r="I4509" s="157" t="s">
        <v>253</v>
      </c>
      <c r="J4509" s="156" t="s">
        <v>253</v>
      </c>
      <c r="K4509" s="167" t="s">
        <v>253</v>
      </c>
    </row>
    <row r="4510" spans="1:11" x14ac:dyDescent="0.25">
      <c r="A4510" s="153">
        <v>4506</v>
      </c>
      <c r="B4510" s="154" t="s">
        <v>253</v>
      </c>
      <c r="C4510" s="154" t="s">
        <v>254</v>
      </c>
      <c r="D4510" s="154" t="s">
        <v>255</v>
      </c>
      <c r="E4510" s="155" t="s">
        <v>253</v>
      </c>
      <c r="F4510" s="156" t="s">
        <v>253</v>
      </c>
      <c r="G4510" s="155" t="s">
        <v>253</v>
      </c>
      <c r="H4510" s="155" t="s">
        <v>253</v>
      </c>
      <c r="I4510" s="157" t="s">
        <v>253</v>
      </c>
      <c r="J4510" s="156" t="s">
        <v>253</v>
      </c>
      <c r="K4510" s="167" t="s">
        <v>253</v>
      </c>
    </row>
    <row r="4511" spans="1:11" x14ac:dyDescent="0.25">
      <c r="A4511" s="153">
        <v>4507</v>
      </c>
      <c r="B4511" s="154" t="s">
        <v>253</v>
      </c>
      <c r="C4511" s="154" t="s">
        <v>254</v>
      </c>
      <c r="D4511" s="154" t="s">
        <v>255</v>
      </c>
      <c r="E4511" s="155" t="s">
        <v>253</v>
      </c>
      <c r="F4511" s="156" t="s">
        <v>253</v>
      </c>
      <c r="G4511" s="155" t="s">
        <v>253</v>
      </c>
      <c r="H4511" s="155" t="s">
        <v>253</v>
      </c>
      <c r="I4511" s="157" t="s">
        <v>253</v>
      </c>
      <c r="J4511" s="156" t="s">
        <v>253</v>
      </c>
      <c r="K4511" s="167" t="s">
        <v>253</v>
      </c>
    </row>
    <row r="4512" spans="1:11" x14ac:dyDescent="0.25">
      <c r="A4512" s="153">
        <v>4508</v>
      </c>
      <c r="B4512" s="154" t="s">
        <v>253</v>
      </c>
      <c r="C4512" s="154" t="s">
        <v>254</v>
      </c>
      <c r="D4512" s="154" t="s">
        <v>255</v>
      </c>
      <c r="E4512" s="155" t="s">
        <v>253</v>
      </c>
      <c r="F4512" s="156" t="s">
        <v>253</v>
      </c>
      <c r="G4512" s="155" t="s">
        <v>253</v>
      </c>
      <c r="H4512" s="155" t="s">
        <v>253</v>
      </c>
      <c r="I4512" s="157" t="s">
        <v>253</v>
      </c>
      <c r="J4512" s="156" t="s">
        <v>253</v>
      </c>
      <c r="K4512" s="167" t="s">
        <v>253</v>
      </c>
    </row>
    <row r="4513" spans="1:11" x14ac:dyDescent="0.25">
      <c r="A4513" s="153">
        <v>4509</v>
      </c>
      <c r="B4513" s="154" t="s">
        <v>253</v>
      </c>
      <c r="C4513" s="154" t="s">
        <v>254</v>
      </c>
      <c r="D4513" s="154" t="s">
        <v>255</v>
      </c>
      <c r="E4513" s="155" t="s">
        <v>253</v>
      </c>
      <c r="F4513" s="156" t="s">
        <v>253</v>
      </c>
      <c r="G4513" s="155" t="s">
        <v>253</v>
      </c>
      <c r="H4513" s="155" t="s">
        <v>253</v>
      </c>
      <c r="I4513" s="157" t="s">
        <v>253</v>
      </c>
      <c r="J4513" s="156" t="s">
        <v>253</v>
      </c>
      <c r="K4513" s="167" t="s">
        <v>253</v>
      </c>
    </row>
    <row r="4514" spans="1:11" x14ac:dyDescent="0.25">
      <c r="A4514" s="153">
        <v>4510</v>
      </c>
      <c r="B4514" s="154" t="s">
        <v>253</v>
      </c>
      <c r="C4514" s="154" t="s">
        <v>254</v>
      </c>
      <c r="D4514" s="154" t="s">
        <v>255</v>
      </c>
      <c r="E4514" s="155" t="s">
        <v>253</v>
      </c>
      <c r="F4514" s="156" t="s">
        <v>253</v>
      </c>
      <c r="G4514" s="155" t="s">
        <v>253</v>
      </c>
      <c r="H4514" s="155" t="s">
        <v>253</v>
      </c>
      <c r="I4514" s="157" t="s">
        <v>253</v>
      </c>
      <c r="J4514" s="156" t="s">
        <v>253</v>
      </c>
      <c r="K4514" s="167" t="s">
        <v>253</v>
      </c>
    </row>
    <row r="4515" spans="1:11" x14ac:dyDescent="0.25">
      <c r="A4515" s="153">
        <v>4511</v>
      </c>
      <c r="B4515" s="154" t="s">
        <v>253</v>
      </c>
      <c r="C4515" s="154" t="s">
        <v>254</v>
      </c>
      <c r="D4515" s="154" t="s">
        <v>255</v>
      </c>
      <c r="E4515" s="155" t="s">
        <v>253</v>
      </c>
      <c r="F4515" s="156" t="s">
        <v>253</v>
      </c>
      <c r="G4515" s="155" t="s">
        <v>253</v>
      </c>
      <c r="H4515" s="155" t="s">
        <v>253</v>
      </c>
      <c r="I4515" s="157" t="s">
        <v>253</v>
      </c>
      <c r="J4515" s="156" t="s">
        <v>253</v>
      </c>
      <c r="K4515" s="167" t="s">
        <v>253</v>
      </c>
    </row>
    <row r="4516" spans="1:11" x14ac:dyDescent="0.25">
      <c r="A4516" s="153">
        <v>4512</v>
      </c>
      <c r="B4516" s="154" t="s">
        <v>253</v>
      </c>
      <c r="C4516" s="154" t="s">
        <v>254</v>
      </c>
      <c r="D4516" s="154" t="s">
        <v>255</v>
      </c>
      <c r="E4516" s="155" t="s">
        <v>253</v>
      </c>
      <c r="F4516" s="156" t="s">
        <v>253</v>
      </c>
      <c r="G4516" s="155" t="s">
        <v>253</v>
      </c>
      <c r="H4516" s="155" t="s">
        <v>253</v>
      </c>
      <c r="I4516" s="157" t="s">
        <v>253</v>
      </c>
      <c r="J4516" s="156" t="s">
        <v>253</v>
      </c>
      <c r="K4516" s="167" t="s">
        <v>253</v>
      </c>
    </row>
    <row r="4517" spans="1:11" x14ac:dyDescent="0.25">
      <c r="A4517" s="153">
        <v>4513</v>
      </c>
      <c r="B4517" s="154" t="s">
        <v>253</v>
      </c>
      <c r="C4517" s="154" t="s">
        <v>254</v>
      </c>
      <c r="D4517" s="154" t="s">
        <v>255</v>
      </c>
      <c r="E4517" s="155" t="s">
        <v>253</v>
      </c>
      <c r="F4517" s="156" t="s">
        <v>253</v>
      </c>
      <c r="G4517" s="155" t="s">
        <v>253</v>
      </c>
      <c r="H4517" s="155" t="s">
        <v>253</v>
      </c>
      <c r="I4517" s="157" t="s">
        <v>253</v>
      </c>
      <c r="J4517" s="156" t="s">
        <v>253</v>
      </c>
      <c r="K4517" s="167" t="s">
        <v>253</v>
      </c>
    </row>
    <row r="4518" spans="1:11" x14ac:dyDescent="0.25">
      <c r="A4518" s="153">
        <v>4514</v>
      </c>
      <c r="B4518" s="154" t="s">
        <v>253</v>
      </c>
      <c r="C4518" s="154" t="s">
        <v>254</v>
      </c>
      <c r="D4518" s="154" t="s">
        <v>255</v>
      </c>
      <c r="E4518" s="155" t="s">
        <v>253</v>
      </c>
      <c r="F4518" s="156" t="s">
        <v>253</v>
      </c>
      <c r="G4518" s="155" t="s">
        <v>253</v>
      </c>
      <c r="H4518" s="155" t="s">
        <v>253</v>
      </c>
      <c r="I4518" s="157" t="s">
        <v>253</v>
      </c>
      <c r="J4518" s="156" t="s">
        <v>253</v>
      </c>
      <c r="K4518" s="167" t="s">
        <v>253</v>
      </c>
    </row>
    <row r="4519" spans="1:11" x14ac:dyDescent="0.25">
      <c r="A4519" s="153">
        <v>4515</v>
      </c>
      <c r="B4519" s="154" t="s">
        <v>253</v>
      </c>
      <c r="C4519" s="154" t="s">
        <v>254</v>
      </c>
      <c r="D4519" s="154" t="s">
        <v>255</v>
      </c>
      <c r="E4519" s="155" t="s">
        <v>253</v>
      </c>
      <c r="F4519" s="156" t="s">
        <v>253</v>
      </c>
      <c r="G4519" s="155" t="s">
        <v>253</v>
      </c>
      <c r="H4519" s="155" t="s">
        <v>253</v>
      </c>
      <c r="I4519" s="157" t="s">
        <v>253</v>
      </c>
      <c r="J4519" s="156" t="s">
        <v>253</v>
      </c>
      <c r="K4519" s="167" t="s">
        <v>253</v>
      </c>
    </row>
    <row r="4520" spans="1:11" x14ac:dyDescent="0.25">
      <c r="A4520" s="153">
        <v>4516</v>
      </c>
      <c r="B4520" s="154" t="s">
        <v>253</v>
      </c>
      <c r="C4520" s="154" t="s">
        <v>254</v>
      </c>
      <c r="D4520" s="154" t="s">
        <v>255</v>
      </c>
      <c r="E4520" s="155" t="s">
        <v>253</v>
      </c>
      <c r="F4520" s="156" t="s">
        <v>253</v>
      </c>
      <c r="G4520" s="155" t="s">
        <v>253</v>
      </c>
      <c r="H4520" s="155" t="s">
        <v>253</v>
      </c>
      <c r="I4520" s="157" t="s">
        <v>253</v>
      </c>
      <c r="J4520" s="156" t="s">
        <v>253</v>
      </c>
      <c r="K4520" s="167" t="s">
        <v>253</v>
      </c>
    </row>
    <row r="4521" spans="1:11" x14ac:dyDescent="0.25">
      <c r="A4521" s="153">
        <v>4517</v>
      </c>
      <c r="B4521" s="154" t="s">
        <v>253</v>
      </c>
      <c r="C4521" s="154" t="s">
        <v>254</v>
      </c>
      <c r="D4521" s="154" t="s">
        <v>255</v>
      </c>
      <c r="E4521" s="155" t="s">
        <v>253</v>
      </c>
      <c r="F4521" s="156" t="s">
        <v>253</v>
      </c>
      <c r="G4521" s="155" t="s">
        <v>253</v>
      </c>
      <c r="H4521" s="155" t="s">
        <v>253</v>
      </c>
      <c r="I4521" s="157" t="s">
        <v>253</v>
      </c>
      <c r="J4521" s="156" t="s">
        <v>253</v>
      </c>
      <c r="K4521" s="167" t="s">
        <v>253</v>
      </c>
    </row>
    <row r="4522" spans="1:11" x14ac:dyDescent="0.25">
      <c r="A4522" s="153">
        <v>4518</v>
      </c>
      <c r="B4522" s="154" t="s">
        <v>253</v>
      </c>
      <c r="C4522" s="154" t="s">
        <v>254</v>
      </c>
      <c r="D4522" s="154" t="s">
        <v>255</v>
      </c>
      <c r="E4522" s="155" t="s">
        <v>253</v>
      </c>
      <c r="F4522" s="156" t="s">
        <v>253</v>
      </c>
      <c r="G4522" s="155" t="s">
        <v>253</v>
      </c>
      <c r="H4522" s="155" t="s">
        <v>253</v>
      </c>
      <c r="I4522" s="157" t="s">
        <v>253</v>
      </c>
      <c r="J4522" s="156" t="s">
        <v>253</v>
      </c>
      <c r="K4522" s="167" t="s">
        <v>253</v>
      </c>
    </row>
    <row r="4523" spans="1:11" x14ac:dyDescent="0.25">
      <c r="A4523" s="153">
        <v>4519</v>
      </c>
      <c r="B4523" s="154" t="s">
        <v>253</v>
      </c>
      <c r="C4523" s="154" t="s">
        <v>254</v>
      </c>
      <c r="D4523" s="154" t="s">
        <v>255</v>
      </c>
      <c r="E4523" s="155" t="s">
        <v>253</v>
      </c>
      <c r="F4523" s="156" t="s">
        <v>253</v>
      </c>
      <c r="G4523" s="155" t="s">
        <v>253</v>
      </c>
      <c r="H4523" s="155" t="s">
        <v>253</v>
      </c>
      <c r="I4523" s="157" t="s">
        <v>253</v>
      </c>
      <c r="J4523" s="156" t="s">
        <v>253</v>
      </c>
      <c r="K4523" s="167" t="s">
        <v>253</v>
      </c>
    </row>
    <row r="4524" spans="1:11" x14ac:dyDescent="0.25">
      <c r="A4524" s="153">
        <v>4520</v>
      </c>
      <c r="B4524" s="154" t="s">
        <v>253</v>
      </c>
      <c r="C4524" s="154" t="s">
        <v>254</v>
      </c>
      <c r="D4524" s="154" t="s">
        <v>255</v>
      </c>
      <c r="E4524" s="155" t="s">
        <v>253</v>
      </c>
      <c r="F4524" s="156" t="s">
        <v>253</v>
      </c>
      <c r="G4524" s="155" t="s">
        <v>253</v>
      </c>
      <c r="H4524" s="155" t="s">
        <v>253</v>
      </c>
      <c r="I4524" s="157" t="s">
        <v>253</v>
      </c>
      <c r="J4524" s="156" t="s">
        <v>253</v>
      </c>
      <c r="K4524" s="167" t="s">
        <v>253</v>
      </c>
    </row>
    <row r="4525" spans="1:11" x14ac:dyDescent="0.25">
      <c r="A4525" s="153">
        <v>4521</v>
      </c>
      <c r="B4525" s="154" t="s">
        <v>253</v>
      </c>
      <c r="C4525" s="154" t="s">
        <v>254</v>
      </c>
      <c r="D4525" s="154" t="s">
        <v>255</v>
      </c>
      <c r="E4525" s="155" t="s">
        <v>253</v>
      </c>
      <c r="F4525" s="156" t="s">
        <v>253</v>
      </c>
      <c r="G4525" s="155" t="s">
        <v>253</v>
      </c>
      <c r="H4525" s="155" t="s">
        <v>253</v>
      </c>
      <c r="I4525" s="157" t="s">
        <v>253</v>
      </c>
      <c r="J4525" s="156" t="s">
        <v>253</v>
      </c>
      <c r="K4525" s="167" t="s">
        <v>253</v>
      </c>
    </row>
    <row r="4526" spans="1:11" x14ac:dyDescent="0.25">
      <c r="A4526" s="153">
        <v>4522</v>
      </c>
      <c r="B4526" s="154" t="s">
        <v>253</v>
      </c>
      <c r="C4526" s="154" t="s">
        <v>254</v>
      </c>
      <c r="D4526" s="154" t="s">
        <v>255</v>
      </c>
      <c r="E4526" s="155" t="s">
        <v>253</v>
      </c>
      <c r="F4526" s="156" t="s">
        <v>253</v>
      </c>
      <c r="G4526" s="155" t="s">
        <v>253</v>
      </c>
      <c r="H4526" s="155" t="s">
        <v>253</v>
      </c>
      <c r="I4526" s="157" t="s">
        <v>253</v>
      </c>
      <c r="J4526" s="156" t="s">
        <v>253</v>
      </c>
      <c r="K4526" s="167" t="s">
        <v>253</v>
      </c>
    </row>
    <row r="4527" spans="1:11" x14ac:dyDescent="0.25">
      <c r="A4527" s="153">
        <v>4523</v>
      </c>
      <c r="B4527" s="154" t="s">
        <v>253</v>
      </c>
      <c r="C4527" s="154" t="s">
        <v>254</v>
      </c>
      <c r="D4527" s="154" t="s">
        <v>255</v>
      </c>
      <c r="E4527" s="155" t="s">
        <v>253</v>
      </c>
      <c r="F4527" s="156" t="s">
        <v>253</v>
      </c>
      <c r="G4527" s="155" t="s">
        <v>253</v>
      </c>
      <c r="H4527" s="155" t="s">
        <v>253</v>
      </c>
      <c r="I4527" s="157" t="s">
        <v>253</v>
      </c>
      <c r="J4527" s="156" t="s">
        <v>253</v>
      </c>
      <c r="K4527" s="167" t="s">
        <v>253</v>
      </c>
    </row>
    <row r="4528" spans="1:11" x14ac:dyDescent="0.25">
      <c r="A4528" s="153">
        <v>4524</v>
      </c>
      <c r="B4528" s="154" t="s">
        <v>253</v>
      </c>
      <c r="C4528" s="154" t="s">
        <v>254</v>
      </c>
      <c r="D4528" s="154" t="s">
        <v>255</v>
      </c>
      <c r="E4528" s="155" t="s">
        <v>253</v>
      </c>
      <c r="F4528" s="156" t="s">
        <v>253</v>
      </c>
      <c r="G4528" s="155" t="s">
        <v>253</v>
      </c>
      <c r="H4528" s="155" t="s">
        <v>253</v>
      </c>
      <c r="I4528" s="157" t="s">
        <v>253</v>
      </c>
      <c r="J4528" s="156" t="s">
        <v>253</v>
      </c>
      <c r="K4528" s="167" t="s">
        <v>253</v>
      </c>
    </row>
    <row r="4529" spans="1:11" x14ac:dyDescent="0.25">
      <c r="A4529" s="153">
        <v>4525</v>
      </c>
      <c r="B4529" s="154" t="s">
        <v>253</v>
      </c>
      <c r="C4529" s="154" t="s">
        <v>254</v>
      </c>
      <c r="D4529" s="154" t="s">
        <v>255</v>
      </c>
      <c r="E4529" s="155" t="s">
        <v>253</v>
      </c>
      <c r="F4529" s="156" t="s">
        <v>253</v>
      </c>
      <c r="G4529" s="155" t="s">
        <v>253</v>
      </c>
      <c r="H4529" s="155" t="s">
        <v>253</v>
      </c>
      <c r="I4529" s="157" t="s">
        <v>253</v>
      </c>
      <c r="J4529" s="156" t="s">
        <v>253</v>
      </c>
      <c r="K4529" s="167" t="s">
        <v>253</v>
      </c>
    </row>
    <row r="4530" spans="1:11" x14ac:dyDescent="0.25">
      <c r="A4530" s="153">
        <v>4526</v>
      </c>
      <c r="B4530" s="154" t="s">
        <v>253</v>
      </c>
      <c r="C4530" s="154" t="s">
        <v>254</v>
      </c>
      <c r="D4530" s="154" t="s">
        <v>255</v>
      </c>
      <c r="E4530" s="155" t="s">
        <v>253</v>
      </c>
      <c r="F4530" s="156" t="s">
        <v>253</v>
      </c>
      <c r="G4530" s="155" t="s">
        <v>253</v>
      </c>
      <c r="H4530" s="155" t="s">
        <v>253</v>
      </c>
      <c r="I4530" s="157" t="s">
        <v>253</v>
      </c>
      <c r="J4530" s="156" t="s">
        <v>253</v>
      </c>
      <c r="K4530" s="167" t="s">
        <v>253</v>
      </c>
    </row>
    <row r="4531" spans="1:11" x14ac:dyDescent="0.25">
      <c r="A4531" s="153">
        <v>4527</v>
      </c>
      <c r="B4531" s="154" t="s">
        <v>253</v>
      </c>
      <c r="C4531" s="154" t="s">
        <v>254</v>
      </c>
      <c r="D4531" s="154" t="s">
        <v>255</v>
      </c>
      <c r="E4531" s="155" t="s">
        <v>253</v>
      </c>
      <c r="F4531" s="156" t="s">
        <v>253</v>
      </c>
      <c r="G4531" s="155" t="s">
        <v>253</v>
      </c>
      <c r="H4531" s="155" t="s">
        <v>253</v>
      </c>
      <c r="I4531" s="157" t="s">
        <v>253</v>
      </c>
      <c r="J4531" s="156" t="s">
        <v>253</v>
      </c>
      <c r="K4531" s="167" t="s">
        <v>253</v>
      </c>
    </row>
    <row r="4532" spans="1:11" x14ac:dyDescent="0.25">
      <c r="A4532" s="153">
        <v>4528</v>
      </c>
      <c r="B4532" s="154" t="s">
        <v>253</v>
      </c>
      <c r="C4532" s="154" t="s">
        <v>254</v>
      </c>
      <c r="D4532" s="154" t="s">
        <v>255</v>
      </c>
      <c r="E4532" s="155" t="s">
        <v>253</v>
      </c>
      <c r="F4532" s="156" t="s">
        <v>253</v>
      </c>
      <c r="G4532" s="155" t="s">
        <v>253</v>
      </c>
      <c r="H4532" s="155" t="s">
        <v>253</v>
      </c>
      <c r="I4532" s="157" t="s">
        <v>253</v>
      </c>
      <c r="J4532" s="156" t="s">
        <v>253</v>
      </c>
      <c r="K4532" s="167" t="s">
        <v>253</v>
      </c>
    </row>
    <row r="4533" spans="1:11" x14ac:dyDescent="0.25">
      <c r="A4533" s="153">
        <v>4529</v>
      </c>
      <c r="B4533" s="154" t="s">
        <v>253</v>
      </c>
      <c r="C4533" s="154" t="s">
        <v>254</v>
      </c>
      <c r="D4533" s="154" t="s">
        <v>255</v>
      </c>
      <c r="E4533" s="155" t="s">
        <v>253</v>
      </c>
      <c r="F4533" s="156" t="s">
        <v>253</v>
      </c>
      <c r="G4533" s="155" t="s">
        <v>253</v>
      </c>
      <c r="H4533" s="155" t="s">
        <v>253</v>
      </c>
      <c r="I4533" s="157" t="s">
        <v>253</v>
      </c>
      <c r="J4533" s="156" t="s">
        <v>253</v>
      </c>
      <c r="K4533" s="167" t="s">
        <v>253</v>
      </c>
    </row>
    <row r="4534" spans="1:11" x14ac:dyDescent="0.25">
      <c r="A4534" s="153">
        <v>4530</v>
      </c>
      <c r="B4534" s="154" t="s">
        <v>253</v>
      </c>
      <c r="C4534" s="154" t="s">
        <v>254</v>
      </c>
      <c r="D4534" s="154" t="s">
        <v>255</v>
      </c>
      <c r="E4534" s="155" t="s">
        <v>253</v>
      </c>
      <c r="F4534" s="156" t="s">
        <v>253</v>
      </c>
      <c r="G4534" s="155" t="s">
        <v>253</v>
      </c>
      <c r="H4534" s="155" t="s">
        <v>253</v>
      </c>
      <c r="I4534" s="157" t="s">
        <v>253</v>
      </c>
      <c r="J4534" s="156" t="s">
        <v>253</v>
      </c>
      <c r="K4534" s="167" t="s">
        <v>253</v>
      </c>
    </row>
    <row r="4535" spans="1:11" x14ac:dyDescent="0.25">
      <c r="A4535" s="153">
        <v>4531</v>
      </c>
      <c r="B4535" s="154" t="s">
        <v>253</v>
      </c>
      <c r="C4535" s="154" t="s">
        <v>254</v>
      </c>
      <c r="D4535" s="154" t="s">
        <v>255</v>
      </c>
      <c r="E4535" s="155" t="s">
        <v>253</v>
      </c>
      <c r="F4535" s="156" t="s">
        <v>253</v>
      </c>
      <c r="G4535" s="155" t="s">
        <v>253</v>
      </c>
      <c r="H4535" s="155" t="s">
        <v>253</v>
      </c>
      <c r="I4535" s="157" t="s">
        <v>253</v>
      </c>
      <c r="J4535" s="156" t="s">
        <v>253</v>
      </c>
      <c r="K4535" s="167" t="s">
        <v>253</v>
      </c>
    </row>
    <row r="4536" spans="1:11" x14ac:dyDescent="0.25">
      <c r="A4536" s="153">
        <v>4532</v>
      </c>
      <c r="B4536" s="154" t="s">
        <v>253</v>
      </c>
      <c r="C4536" s="154" t="s">
        <v>254</v>
      </c>
      <c r="D4536" s="154" t="s">
        <v>255</v>
      </c>
      <c r="E4536" s="155" t="s">
        <v>253</v>
      </c>
      <c r="F4536" s="156" t="s">
        <v>253</v>
      </c>
      <c r="G4536" s="155" t="s">
        <v>253</v>
      </c>
      <c r="H4536" s="155" t="s">
        <v>253</v>
      </c>
      <c r="I4536" s="157" t="s">
        <v>253</v>
      </c>
      <c r="J4536" s="156" t="s">
        <v>253</v>
      </c>
      <c r="K4536" s="167" t="s">
        <v>253</v>
      </c>
    </row>
    <row r="4537" spans="1:11" x14ac:dyDescent="0.25">
      <c r="A4537" s="153">
        <v>4533</v>
      </c>
      <c r="B4537" s="154" t="s">
        <v>253</v>
      </c>
      <c r="C4537" s="154" t="s">
        <v>254</v>
      </c>
      <c r="D4537" s="154" t="s">
        <v>255</v>
      </c>
      <c r="E4537" s="155" t="s">
        <v>253</v>
      </c>
      <c r="F4537" s="156" t="s">
        <v>253</v>
      </c>
      <c r="G4537" s="155" t="s">
        <v>253</v>
      </c>
      <c r="H4537" s="155" t="s">
        <v>253</v>
      </c>
      <c r="I4537" s="157" t="s">
        <v>253</v>
      </c>
      <c r="J4537" s="156" t="s">
        <v>253</v>
      </c>
      <c r="K4537" s="167" t="s">
        <v>253</v>
      </c>
    </row>
    <row r="4538" spans="1:11" x14ac:dyDescent="0.25">
      <c r="A4538" s="153">
        <v>4534</v>
      </c>
      <c r="B4538" s="154" t="s">
        <v>253</v>
      </c>
      <c r="C4538" s="154" t="s">
        <v>254</v>
      </c>
      <c r="D4538" s="154" t="s">
        <v>255</v>
      </c>
      <c r="E4538" s="155" t="s">
        <v>253</v>
      </c>
      <c r="F4538" s="156" t="s">
        <v>253</v>
      </c>
      <c r="G4538" s="155" t="s">
        <v>253</v>
      </c>
      <c r="H4538" s="155" t="s">
        <v>253</v>
      </c>
      <c r="I4538" s="157" t="s">
        <v>253</v>
      </c>
      <c r="J4538" s="156" t="s">
        <v>253</v>
      </c>
      <c r="K4538" s="167" t="s">
        <v>253</v>
      </c>
    </row>
    <row r="4539" spans="1:11" x14ac:dyDescent="0.25">
      <c r="A4539" s="153">
        <v>4535</v>
      </c>
      <c r="B4539" s="154" t="s">
        <v>253</v>
      </c>
      <c r="C4539" s="154" t="s">
        <v>254</v>
      </c>
      <c r="D4539" s="154" t="s">
        <v>255</v>
      </c>
      <c r="E4539" s="155" t="s">
        <v>253</v>
      </c>
      <c r="F4539" s="156" t="s">
        <v>253</v>
      </c>
      <c r="G4539" s="155" t="s">
        <v>253</v>
      </c>
      <c r="H4539" s="155" t="s">
        <v>253</v>
      </c>
      <c r="I4539" s="157" t="s">
        <v>253</v>
      </c>
      <c r="J4539" s="156" t="s">
        <v>253</v>
      </c>
      <c r="K4539" s="167" t="s">
        <v>253</v>
      </c>
    </row>
    <row r="4540" spans="1:11" x14ac:dyDescent="0.25">
      <c r="A4540" s="153">
        <v>4536</v>
      </c>
      <c r="B4540" s="154" t="s">
        <v>253</v>
      </c>
      <c r="C4540" s="154" t="s">
        <v>254</v>
      </c>
      <c r="D4540" s="154" t="s">
        <v>255</v>
      </c>
      <c r="E4540" s="155" t="s">
        <v>253</v>
      </c>
      <c r="F4540" s="156" t="s">
        <v>253</v>
      </c>
      <c r="G4540" s="155" t="s">
        <v>253</v>
      </c>
      <c r="H4540" s="155" t="s">
        <v>253</v>
      </c>
      <c r="I4540" s="157" t="s">
        <v>253</v>
      </c>
      <c r="J4540" s="156" t="s">
        <v>253</v>
      </c>
      <c r="K4540" s="167" t="s">
        <v>253</v>
      </c>
    </row>
    <row r="4541" spans="1:11" x14ac:dyDescent="0.25">
      <c r="A4541" s="153">
        <v>4537</v>
      </c>
      <c r="B4541" s="154" t="s">
        <v>253</v>
      </c>
      <c r="C4541" s="154" t="s">
        <v>254</v>
      </c>
      <c r="D4541" s="154" t="s">
        <v>255</v>
      </c>
      <c r="E4541" s="155" t="s">
        <v>253</v>
      </c>
      <c r="F4541" s="156" t="s">
        <v>253</v>
      </c>
      <c r="G4541" s="155" t="s">
        <v>253</v>
      </c>
      <c r="H4541" s="155" t="s">
        <v>253</v>
      </c>
      <c r="I4541" s="157" t="s">
        <v>253</v>
      </c>
      <c r="J4541" s="156" t="s">
        <v>253</v>
      </c>
      <c r="K4541" s="167" t="s">
        <v>253</v>
      </c>
    </row>
    <row r="4542" spans="1:11" x14ac:dyDescent="0.25">
      <c r="A4542" s="153">
        <v>4538</v>
      </c>
      <c r="B4542" s="154" t="s">
        <v>253</v>
      </c>
      <c r="C4542" s="154" t="s">
        <v>254</v>
      </c>
      <c r="D4542" s="154" t="s">
        <v>255</v>
      </c>
      <c r="E4542" s="155" t="s">
        <v>253</v>
      </c>
      <c r="F4542" s="156" t="s">
        <v>253</v>
      </c>
      <c r="G4542" s="155" t="s">
        <v>253</v>
      </c>
      <c r="H4542" s="155" t="s">
        <v>253</v>
      </c>
      <c r="I4542" s="157" t="s">
        <v>253</v>
      </c>
      <c r="J4542" s="156" t="s">
        <v>253</v>
      </c>
      <c r="K4542" s="167" t="s">
        <v>253</v>
      </c>
    </row>
    <row r="4543" spans="1:11" x14ac:dyDescent="0.25">
      <c r="A4543" s="153">
        <v>4539</v>
      </c>
      <c r="B4543" s="154" t="s">
        <v>253</v>
      </c>
      <c r="C4543" s="154" t="s">
        <v>254</v>
      </c>
      <c r="D4543" s="154" t="s">
        <v>255</v>
      </c>
      <c r="E4543" s="155" t="s">
        <v>253</v>
      </c>
      <c r="F4543" s="156" t="s">
        <v>253</v>
      </c>
      <c r="G4543" s="155" t="s">
        <v>253</v>
      </c>
      <c r="H4543" s="155" t="s">
        <v>253</v>
      </c>
      <c r="I4543" s="157" t="s">
        <v>253</v>
      </c>
      <c r="J4543" s="156" t="s">
        <v>253</v>
      </c>
      <c r="K4543" s="167" t="s">
        <v>253</v>
      </c>
    </row>
    <row r="4544" spans="1:11" x14ac:dyDescent="0.25">
      <c r="A4544" s="153">
        <v>4540</v>
      </c>
      <c r="B4544" s="154" t="s">
        <v>253</v>
      </c>
      <c r="C4544" s="154" t="s">
        <v>254</v>
      </c>
      <c r="D4544" s="154" t="s">
        <v>255</v>
      </c>
      <c r="E4544" s="155" t="s">
        <v>253</v>
      </c>
      <c r="F4544" s="156" t="s">
        <v>253</v>
      </c>
      <c r="G4544" s="155" t="s">
        <v>253</v>
      </c>
      <c r="H4544" s="155" t="s">
        <v>253</v>
      </c>
      <c r="I4544" s="157" t="s">
        <v>253</v>
      </c>
      <c r="J4544" s="156" t="s">
        <v>253</v>
      </c>
      <c r="K4544" s="167" t="s">
        <v>253</v>
      </c>
    </row>
    <row r="4545" spans="1:11" x14ac:dyDescent="0.25">
      <c r="A4545" s="153">
        <v>4541</v>
      </c>
      <c r="B4545" s="154" t="s">
        <v>253</v>
      </c>
      <c r="C4545" s="154" t="s">
        <v>254</v>
      </c>
      <c r="D4545" s="154" t="s">
        <v>255</v>
      </c>
      <c r="E4545" s="155" t="s">
        <v>253</v>
      </c>
      <c r="F4545" s="156" t="s">
        <v>253</v>
      </c>
      <c r="G4545" s="155" t="s">
        <v>253</v>
      </c>
      <c r="H4545" s="155" t="s">
        <v>253</v>
      </c>
      <c r="I4545" s="157" t="s">
        <v>253</v>
      </c>
      <c r="J4545" s="156" t="s">
        <v>253</v>
      </c>
      <c r="K4545" s="167" t="s">
        <v>253</v>
      </c>
    </row>
    <row r="4546" spans="1:11" x14ac:dyDescent="0.25">
      <c r="A4546" s="153">
        <v>4542</v>
      </c>
      <c r="B4546" s="154" t="s">
        <v>253</v>
      </c>
      <c r="C4546" s="154" t="s">
        <v>254</v>
      </c>
      <c r="D4546" s="154" t="s">
        <v>255</v>
      </c>
      <c r="E4546" s="155" t="s">
        <v>253</v>
      </c>
      <c r="F4546" s="156" t="s">
        <v>253</v>
      </c>
      <c r="G4546" s="155" t="s">
        <v>253</v>
      </c>
      <c r="H4546" s="155" t="s">
        <v>253</v>
      </c>
      <c r="I4546" s="157" t="s">
        <v>253</v>
      </c>
      <c r="J4546" s="156" t="s">
        <v>253</v>
      </c>
      <c r="K4546" s="167" t="s">
        <v>253</v>
      </c>
    </row>
    <row r="4547" spans="1:11" x14ac:dyDescent="0.25">
      <c r="A4547" s="153">
        <v>4543</v>
      </c>
      <c r="B4547" s="154" t="s">
        <v>253</v>
      </c>
      <c r="C4547" s="154" t="s">
        <v>254</v>
      </c>
      <c r="D4547" s="154" t="s">
        <v>255</v>
      </c>
      <c r="E4547" s="155" t="s">
        <v>253</v>
      </c>
      <c r="F4547" s="156" t="s">
        <v>253</v>
      </c>
      <c r="G4547" s="155" t="s">
        <v>253</v>
      </c>
      <c r="H4547" s="155" t="s">
        <v>253</v>
      </c>
      <c r="I4547" s="157" t="s">
        <v>253</v>
      </c>
      <c r="J4547" s="156" t="s">
        <v>253</v>
      </c>
      <c r="K4547" s="167" t="s">
        <v>253</v>
      </c>
    </row>
    <row r="4548" spans="1:11" x14ac:dyDescent="0.25">
      <c r="A4548" s="153">
        <v>4544</v>
      </c>
      <c r="B4548" s="154" t="s">
        <v>253</v>
      </c>
      <c r="C4548" s="154" t="s">
        <v>254</v>
      </c>
      <c r="D4548" s="154" t="s">
        <v>255</v>
      </c>
      <c r="E4548" s="155" t="s">
        <v>253</v>
      </c>
      <c r="F4548" s="156" t="s">
        <v>253</v>
      </c>
      <c r="G4548" s="155" t="s">
        <v>253</v>
      </c>
      <c r="H4548" s="155" t="s">
        <v>253</v>
      </c>
      <c r="I4548" s="157" t="s">
        <v>253</v>
      </c>
      <c r="J4548" s="156" t="s">
        <v>253</v>
      </c>
      <c r="K4548" s="167" t="s">
        <v>253</v>
      </c>
    </row>
    <row r="4549" spans="1:11" x14ac:dyDescent="0.25">
      <c r="A4549" s="153">
        <v>4545</v>
      </c>
      <c r="B4549" s="154" t="s">
        <v>253</v>
      </c>
      <c r="C4549" s="154" t="s">
        <v>254</v>
      </c>
      <c r="D4549" s="154" t="s">
        <v>255</v>
      </c>
      <c r="E4549" s="155" t="s">
        <v>253</v>
      </c>
      <c r="F4549" s="156" t="s">
        <v>253</v>
      </c>
      <c r="G4549" s="155" t="s">
        <v>253</v>
      </c>
      <c r="H4549" s="155" t="s">
        <v>253</v>
      </c>
      <c r="I4549" s="157" t="s">
        <v>253</v>
      </c>
      <c r="J4549" s="156" t="s">
        <v>253</v>
      </c>
      <c r="K4549" s="167" t="s">
        <v>253</v>
      </c>
    </row>
    <row r="4550" spans="1:11" x14ac:dyDescent="0.25">
      <c r="A4550" s="153">
        <v>4546</v>
      </c>
      <c r="B4550" s="154" t="s">
        <v>253</v>
      </c>
      <c r="C4550" s="154" t="s">
        <v>254</v>
      </c>
      <c r="D4550" s="154" t="s">
        <v>255</v>
      </c>
      <c r="E4550" s="155" t="s">
        <v>253</v>
      </c>
      <c r="F4550" s="156" t="s">
        <v>253</v>
      </c>
      <c r="G4550" s="155" t="s">
        <v>253</v>
      </c>
      <c r="H4550" s="155" t="s">
        <v>253</v>
      </c>
      <c r="I4550" s="157" t="s">
        <v>253</v>
      </c>
      <c r="J4550" s="156" t="s">
        <v>253</v>
      </c>
      <c r="K4550" s="167" t="s">
        <v>253</v>
      </c>
    </row>
    <row r="4551" spans="1:11" x14ac:dyDescent="0.25">
      <c r="A4551" s="153">
        <v>4547</v>
      </c>
      <c r="B4551" s="154" t="s">
        <v>253</v>
      </c>
      <c r="C4551" s="154" t="s">
        <v>254</v>
      </c>
      <c r="D4551" s="154" t="s">
        <v>255</v>
      </c>
      <c r="E4551" s="155" t="s">
        <v>253</v>
      </c>
      <c r="F4551" s="156" t="s">
        <v>253</v>
      </c>
      <c r="G4551" s="155" t="s">
        <v>253</v>
      </c>
      <c r="H4551" s="155" t="s">
        <v>253</v>
      </c>
      <c r="I4551" s="157" t="s">
        <v>253</v>
      </c>
      <c r="J4551" s="156" t="s">
        <v>253</v>
      </c>
      <c r="K4551" s="167" t="s">
        <v>253</v>
      </c>
    </row>
    <row r="4552" spans="1:11" x14ac:dyDescent="0.25">
      <c r="A4552" s="153">
        <v>4548</v>
      </c>
      <c r="B4552" s="154" t="s">
        <v>253</v>
      </c>
      <c r="C4552" s="154" t="s">
        <v>254</v>
      </c>
      <c r="D4552" s="154" t="s">
        <v>255</v>
      </c>
      <c r="E4552" s="155" t="s">
        <v>253</v>
      </c>
      <c r="F4552" s="156" t="s">
        <v>253</v>
      </c>
      <c r="G4552" s="155" t="s">
        <v>253</v>
      </c>
      <c r="H4552" s="155" t="s">
        <v>253</v>
      </c>
      <c r="I4552" s="157" t="s">
        <v>253</v>
      </c>
      <c r="J4552" s="156" t="s">
        <v>253</v>
      </c>
      <c r="K4552" s="167" t="s">
        <v>253</v>
      </c>
    </row>
    <row r="4553" spans="1:11" x14ac:dyDescent="0.25">
      <c r="A4553" s="153">
        <v>4549</v>
      </c>
      <c r="B4553" s="154" t="s">
        <v>253</v>
      </c>
      <c r="C4553" s="154" t="s">
        <v>254</v>
      </c>
      <c r="D4553" s="154" t="s">
        <v>255</v>
      </c>
      <c r="E4553" s="155" t="s">
        <v>253</v>
      </c>
      <c r="F4553" s="156" t="s">
        <v>253</v>
      </c>
      <c r="G4553" s="155" t="s">
        <v>253</v>
      </c>
      <c r="H4553" s="155" t="s">
        <v>253</v>
      </c>
      <c r="I4553" s="157" t="s">
        <v>253</v>
      </c>
      <c r="J4553" s="156" t="s">
        <v>253</v>
      </c>
      <c r="K4553" s="167" t="s">
        <v>253</v>
      </c>
    </row>
    <row r="4554" spans="1:11" x14ac:dyDescent="0.25">
      <c r="A4554" s="153">
        <v>4550</v>
      </c>
      <c r="B4554" s="154" t="s">
        <v>253</v>
      </c>
      <c r="C4554" s="154" t="s">
        <v>254</v>
      </c>
      <c r="D4554" s="154" t="s">
        <v>255</v>
      </c>
      <c r="E4554" s="155" t="s">
        <v>253</v>
      </c>
      <c r="F4554" s="156" t="s">
        <v>253</v>
      </c>
      <c r="G4554" s="155" t="s">
        <v>253</v>
      </c>
      <c r="H4554" s="155" t="s">
        <v>253</v>
      </c>
      <c r="I4554" s="157" t="s">
        <v>253</v>
      </c>
      <c r="J4554" s="156" t="s">
        <v>253</v>
      </c>
      <c r="K4554" s="167" t="s">
        <v>253</v>
      </c>
    </row>
    <row r="4555" spans="1:11" x14ac:dyDescent="0.25">
      <c r="A4555" s="153">
        <v>4551</v>
      </c>
      <c r="B4555" s="154" t="s">
        <v>253</v>
      </c>
      <c r="C4555" s="154" t="s">
        <v>254</v>
      </c>
      <c r="D4555" s="154" t="s">
        <v>255</v>
      </c>
      <c r="E4555" s="155" t="s">
        <v>253</v>
      </c>
      <c r="F4555" s="156" t="s">
        <v>253</v>
      </c>
      <c r="G4555" s="155" t="s">
        <v>253</v>
      </c>
      <c r="H4555" s="155" t="s">
        <v>253</v>
      </c>
      <c r="I4555" s="157" t="s">
        <v>253</v>
      </c>
      <c r="J4555" s="156" t="s">
        <v>253</v>
      </c>
      <c r="K4555" s="167" t="s">
        <v>253</v>
      </c>
    </row>
    <row r="4556" spans="1:11" x14ac:dyDescent="0.25">
      <c r="A4556" s="153">
        <v>4552</v>
      </c>
      <c r="B4556" s="154" t="s">
        <v>253</v>
      </c>
      <c r="C4556" s="154" t="s">
        <v>254</v>
      </c>
      <c r="D4556" s="154" t="s">
        <v>255</v>
      </c>
      <c r="E4556" s="155" t="s">
        <v>253</v>
      </c>
      <c r="F4556" s="156" t="s">
        <v>253</v>
      </c>
      <c r="G4556" s="155" t="s">
        <v>253</v>
      </c>
      <c r="H4556" s="155" t="s">
        <v>253</v>
      </c>
      <c r="I4556" s="157" t="s">
        <v>253</v>
      </c>
      <c r="J4556" s="156" t="s">
        <v>253</v>
      </c>
      <c r="K4556" s="167" t="s">
        <v>253</v>
      </c>
    </row>
    <row r="4557" spans="1:11" x14ac:dyDescent="0.25">
      <c r="A4557" s="153">
        <v>4553</v>
      </c>
      <c r="B4557" s="154" t="s">
        <v>253</v>
      </c>
      <c r="C4557" s="154" t="s">
        <v>254</v>
      </c>
      <c r="D4557" s="154" t="s">
        <v>255</v>
      </c>
      <c r="E4557" s="155" t="s">
        <v>253</v>
      </c>
      <c r="F4557" s="156" t="s">
        <v>253</v>
      </c>
      <c r="G4557" s="155" t="s">
        <v>253</v>
      </c>
      <c r="H4557" s="155" t="s">
        <v>253</v>
      </c>
      <c r="I4557" s="157" t="s">
        <v>253</v>
      </c>
      <c r="J4557" s="156" t="s">
        <v>253</v>
      </c>
      <c r="K4557" s="167" t="s">
        <v>253</v>
      </c>
    </row>
    <row r="4558" spans="1:11" x14ac:dyDescent="0.25">
      <c r="A4558" s="153">
        <v>4554</v>
      </c>
      <c r="B4558" s="154" t="s">
        <v>253</v>
      </c>
      <c r="C4558" s="154" t="s">
        <v>254</v>
      </c>
      <c r="D4558" s="154" t="s">
        <v>255</v>
      </c>
      <c r="E4558" s="155" t="s">
        <v>253</v>
      </c>
      <c r="F4558" s="156" t="s">
        <v>253</v>
      </c>
      <c r="G4558" s="155" t="s">
        <v>253</v>
      </c>
      <c r="H4558" s="155" t="s">
        <v>253</v>
      </c>
      <c r="I4558" s="157" t="s">
        <v>253</v>
      </c>
      <c r="J4558" s="156" t="s">
        <v>253</v>
      </c>
      <c r="K4558" s="167" t="s">
        <v>253</v>
      </c>
    </row>
    <row r="4559" spans="1:11" x14ac:dyDescent="0.25">
      <c r="A4559" s="153">
        <v>4555</v>
      </c>
      <c r="B4559" s="154" t="s">
        <v>253</v>
      </c>
      <c r="C4559" s="154" t="s">
        <v>254</v>
      </c>
      <c r="D4559" s="154" t="s">
        <v>255</v>
      </c>
      <c r="E4559" s="155" t="s">
        <v>253</v>
      </c>
      <c r="F4559" s="156" t="s">
        <v>253</v>
      </c>
      <c r="G4559" s="155" t="s">
        <v>253</v>
      </c>
      <c r="H4559" s="155" t="s">
        <v>253</v>
      </c>
      <c r="I4559" s="157" t="s">
        <v>253</v>
      </c>
      <c r="J4559" s="156" t="s">
        <v>253</v>
      </c>
      <c r="K4559" s="167" t="s">
        <v>253</v>
      </c>
    </row>
    <row r="4560" spans="1:11" x14ac:dyDescent="0.25">
      <c r="A4560" s="153">
        <v>4556</v>
      </c>
      <c r="B4560" s="154" t="s">
        <v>253</v>
      </c>
      <c r="C4560" s="154" t="s">
        <v>254</v>
      </c>
      <c r="D4560" s="154" t="s">
        <v>255</v>
      </c>
      <c r="E4560" s="155" t="s">
        <v>253</v>
      </c>
      <c r="F4560" s="156" t="s">
        <v>253</v>
      </c>
      <c r="G4560" s="155" t="s">
        <v>253</v>
      </c>
      <c r="H4560" s="155" t="s">
        <v>253</v>
      </c>
      <c r="I4560" s="157" t="s">
        <v>253</v>
      </c>
      <c r="J4560" s="156" t="s">
        <v>253</v>
      </c>
      <c r="K4560" s="167" t="s">
        <v>253</v>
      </c>
    </row>
    <row r="4561" spans="1:11" x14ac:dyDescent="0.25">
      <c r="A4561" s="153">
        <v>4557</v>
      </c>
      <c r="B4561" s="154" t="s">
        <v>253</v>
      </c>
      <c r="C4561" s="154" t="s">
        <v>254</v>
      </c>
      <c r="D4561" s="154" t="s">
        <v>255</v>
      </c>
      <c r="E4561" s="155" t="s">
        <v>253</v>
      </c>
      <c r="F4561" s="156" t="s">
        <v>253</v>
      </c>
      <c r="G4561" s="155" t="s">
        <v>253</v>
      </c>
      <c r="H4561" s="155" t="s">
        <v>253</v>
      </c>
      <c r="I4561" s="157" t="s">
        <v>253</v>
      </c>
      <c r="J4561" s="156" t="s">
        <v>253</v>
      </c>
      <c r="K4561" s="167" t="s">
        <v>253</v>
      </c>
    </row>
    <row r="4562" spans="1:11" x14ac:dyDescent="0.25">
      <c r="A4562" s="153">
        <v>4558</v>
      </c>
      <c r="B4562" s="154" t="s">
        <v>253</v>
      </c>
      <c r="C4562" s="154" t="s">
        <v>254</v>
      </c>
      <c r="D4562" s="154" t="s">
        <v>255</v>
      </c>
      <c r="E4562" s="155" t="s">
        <v>253</v>
      </c>
      <c r="F4562" s="156" t="s">
        <v>253</v>
      </c>
      <c r="G4562" s="155" t="s">
        <v>253</v>
      </c>
      <c r="H4562" s="155" t="s">
        <v>253</v>
      </c>
      <c r="I4562" s="157" t="s">
        <v>253</v>
      </c>
      <c r="J4562" s="156" t="s">
        <v>253</v>
      </c>
      <c r="K4562" s="167" t="s">
        <v>253</v>
      </c>
    </row>
    <row r="4563" spans="1:11" x14ac:dyDescent="0.25">
      <c r="A4563" s="153">
        <v>4559</v>
      </c>
      <c r="B4563" s="154" t="s">
        <v>253</v>
      </c>
      <c r="C4563" s="154" t="s">
        <v>254</v>
      </c>
      <c r="D4563" s="154" t="s">
        <v>255</v>
      </c>
      <c r="E4563" s="155" t="s">
        <v>253</v>
      </c>
      <c r="F4563" s="156" t="s">
        <v>253</v>
      </c>
      <c r="G4563" s="155" t="s">
        <v>253</v>
      </c>
      <c r="H4563" s="155" t="s">
        <v>253</v>
      </c>
      <c r="I4563" s="157" t="s">
        <v>253</v>
      </c>
      <c r="J4563" s="156" t="s">
        <v>253</v>
      </c>
      <c r="K4563" s="167" t="s">
        <v>253</v>
      </c>
    </row>
    <row r="4564" spans="1:11" x14ac:dyDescent="0.25">
      <c r="A4564" s="153">
        <v>4560</v>
      </c>
      <c r="B4564" s="154" t="s">
        <v>253</v>
      </c>
      <c r="C4564" s="154" t="s">
        <v>254</v>
      </c>
      <c r="D4564" s="154" t="s">
        <v>255</v>
      </c>
      <c r="E4564" s="155" t="s">
        <v>253</v>
      </c>
      <c r="F4564" s="156" t="s">
        <v>253</v>
      </c>
      <c r="G4564" s="155" t="s">
        <v>253</v>
      </c>
      <c r="H4564" s="155" t="s">
        <v>253</v>
      </c>
      <c r="I4564" s="157" t="s">
        <v>253</v>
      </c>
      <c r="J4564" s="156" t="s">
        <v>253</v>
      </c>
      <c r="K4564" s="167" t="s">
        <v>253</v>
      </c>
    </row>
    <row r="4565" spans="1:11" x14ac:dyDescent="0.25">
      <c r="A4565" s="153">
        <v>4561</v>
      </c>
      <c r="B4565" s="154" t="s">
        <v>253</v>
      </c>
      <c r="C4565" s="154" t="s">
        <v>254</v>
      </c>
      <c r="D4565" s="154" t="s">
        <v>255</v>
      </c>
      <c r="E4565" s="155" t="s">
        <v>253</v>
      </c>
      <c r="F4565" s="156" t="s">
        <v>253</v>
      </c>
      <c r="G4565" s="155" t="s">
        <v>253</v>
      </c>
      <c r="H4565" s="155" t="s">
        <v>253</v>
      </c>
      <c r="I4565" s="157" t="s">
        <v>253</v>
      </c>
      <c r="J4565" s="156" t="s">
        <v>253</v>
      </c>
      <c r="K4565" s="167" t="s">
        <v>253</v>
      </c>
    </row>
    <row r="4566" spans="1:11" x14ac:dyDescent="0.25">
      <c r="A4566" s="153">
        <v>4562</v>
      </c>
      <c r="B4566" s="154" t="s">
        <v>253</v>
      </c>
      <c r="C4566" s="154" t="s">
        <v>254</v>
      </c>
      <c r="D4566" s="154" t="s">
        <v>255</v>
      </c>
      <c r="E4566" s="155" t="s">
        <v>253</v>
      </c>
      <c r="F4566" s="156" t="s">
        <v>253</v>
      </c>
      <c r="G4566" s="155" t="s">
        <v>253</v>
      </c>
      <c r="H4566" s="155" t="s">
        <v>253</v>
      </c>
      <c r="I4566" s="157" t="s">
        <v>253</v>
      </c>
      <c r="J4566" s="156" t="s">
        <v>253</v>
      </c>
      <c r="K4566" s="167" t="s">
        <v>253</v>
      </c>
    </row>
    <row r="4567" spans="1:11" x14ac:dyDescent="0.25">
      <c r="A4567" s="153">
        <v>4563</v>
      </c>
      <c r="B4567" s="154" t="s">
        <v>253</v>
      </c>
      <c r="C4567" s="154" t="s">
        <v>254</v>
      </c>
      <c r="D4567" s="154" t="s">
        <v>255</v>
      </c>
      <c r="E4567" s="155" t="s">
        <v>253</v>
      </c>
      <c r="F4567" s="156" t="s">
        <v>253</v>
      </c>
      <c r="G4567" s="155" t="s">
        <v>253</v>
      </c>
      <c r="H4567" s="155" t="s">
        <v>253</v>
      </c>
      <c r="I4567" s="157" t="s">
        <v>253</v>
      </c>
      <c r="J4567" s="156" t="s">
        <v>253</v>
      </c>
      <c r="K4567" s="167" t="s">
        <v>253</v>
      </c>
    </row>
    <row r="4568" spans="1:11" x14ac:dyDescent="0.25">
      <c r="A4568" s="153">
        <v>4564</v>
      </c>
      <c r="B4568" s="154" t="s">
        <v>253</v>
      </c>
      <c r="C4568" s="154" t="s">
        <v>254</v>
      </c>
      <c r="D4568" s="154" t="s">
        <v>255</v>
      </c>
      <c r="E4568" s="155" t="s">
        <v>253</v>
      </c>
      <c r="F4568" s="156" t="s">
        <v>253</v>
      </c>
      <c r="G4568" s="155" t="s">
        <v>253</v>
      </c>
      <c r="H4568" s="155" t="s">
        <v>253</v>
      </c>
      <c r="I4568" s="157" t="s">
        <v>253</v>
      </c>
      <c r="J4568" s="156" t="s">
        <v>253</v>
      </c>
      <c r="K4568" s="167" t="s">
        <v>253</v>
      </c>
    </row>
    <row r="4569" spans="1:11" x14ac:dyDescent="0.25">
      <c r="A4569" s="153">
        <v>4565</v>
      </c>
      <c r="B4569" s="154" t="s">
        <v>253</v>
      </c>
      <c r="C4569" s="154" t="s">
        <v>254</v>
      </c>
      <c r="D4569" s="154" t="s">
        <v>255</v>
      </c>
      <c r="E4569" s="155" t="s">
        <v>253</v>
      </c>
      <c r="F4569" s="156" t="s">
        <v>253</v>
      </c>
      <c r="G4569" s="155" t="s">
        <v>253</v>
      </c>
      <c r="H4569" s="155" t="s">
        <v>253</v>
      </c>
      <c r="I4569" s="157" t="s">
        <v>253</v>
      </c>
      <c r="J4569" s="156" t="s">
        <v>253</v>
      </c>
      <c r="K4569" s="167" t="s">
        <v>253</v>
      </c>
    </row>
    <row r="4570" spans="1:11" x14ac:dyDescent="0.25">
      <c r="A4570" s="153">
        <v>4566</v>
      </c>
      <c r="B4570" s="154" t="s">
        <v>253</v>
      </c>
      <c r="C4570" s="154" t="s">
        <v>254</v>
      </c>
      <c r="D4570" s="154" t="s">
        <v>255</v>
      </c>
      <c r="E4570" s="155" t="s">
        <v>253</v>
      </c>
      <c r="F4570" s="156" t="s">
        <v>253</v>
      </c>
      <c r="G4570" s="155" t="s">
        <v>253</v>
      </c>
      <c r="H4570" s="155" t="s">
        <v>253</v>
      </c>
      <c r="I4570" s="157" t="s">
        <v>253</v>
      </c>
      <c r="J4570" s="156" t="s">
        <v>253</v>
      </c>
      <c r="K4570" s="167" t="s">
        <v>253</v>
      </c>
    </row>
    <row r="4571" spans="1:11" x14ac:dyDescent="0.25">
      <c r="A4571" s="153">
        <v>4567</v>
      </c>
      <c r="B4571" s="154" t="s">
        <v>253</v>
      </c>
      <c r="C4571" s="154" t="s">
        <v>254</v>
      </c>
      <c r="D4571" s="154" t="s">
        <v>255</v>
      </c>
      <c r="E4571" s="155" t="s">
        <v>253</v>
      </c>
      <c r="F4571" s="156" t="s">
        <v>253</v>
      </c>
      <c r="G4571" s="155" t="s">
        <v>253</v>
      </c>
      <c r="H4571" s="155" t="s">
        <v>253</v>
      </c>
      <c r="I4571" s="157" t="s">
        <v>253</v>
      </c>
      <c r="J4571" s="156" t="s">
        <v>253</v>
      </c>
      <c r="K4571" s="167" t="s">
        <v>253</v>
      </c>
    </row>
    <row r="4572" spans="1:11" x14ac:dyDescent="0.25">
      <c r="A4572" s="153">
        <v>4568</v>
      </c>
      <c r="B4572" s="154" t="s">
        <v>253</v>
      </c>
      <c r="C4572" s="154" t="s">
        <v>254</v>
      </c>
      <c r="D4572" s="154" t="s">
        <v>255</v>
      </c>
      <c r="E4572" s="155" t="s">
        <v>253</v>
      </c>
      <c r="F4572" s="156" t="s">
        <v>253</v>
      </c>
      <c r="G4572" s="155" t="s">
        <v>253</v>
      </c>
      <c r="H4572" s="155" t="s">
        <v>253</v>
      </c>
      <c r="I4572" s="157" t="s">
        <v>253</v>
      </c>
      <c r="J4572" s="156" t="s">
        <v>253</v>
      </c>
      <c r="K4572" s="167" t="s">
        <v>253</v>
      </c>
    </row>
    <row r="4573" spans="1:11" x14ac:dyDescent="0.25">
      <c r="A4573" s="153">
        <v>4569</v>
      </c>
      <c r="B4573" s="154" t="s">
        <v>253</v>
      </c>
      <c r="C4573" s="154" t="s">
        <v>254</v>
      </c>
      <c r="D4573" s="154" t="s">
        <v>255</v>
      </c>
      <c r="E4573" s="155" t="s">
        <v>253</v>
      </c>
      <c r="F4573" s="156" t="s">
        <v>253</v>
      </c>
      <c r="G4573" s="155" t="s">
        <v>253</v>
      </c>
      <c r="H4573" s="155" t="s">
        <v>253</v>
      </c>
      <c r="I4573" s="157" t="s">
        <v>253</v>
      </c>
      <c r="J4573" s="156" t="s">
        <v>253</v>
      </c>
      <c r="K4573" s="167" t="s">
        <v>253</v>
      </c>
    </row>
    <row r="4574" spans="1:11" x14ac:dyDescent="0.25">
      <c r="A4574" s="153">
        <v>4570</v>
      </c>
      <c r="B4574" s="154" t="s">
        <v>253</v>
      </c>
      <c r="C4574" s="154" t="s">
        <v>254</v>
      </c>
      <c r="D4574" s="154" t="s">
        <v>255</v>
      </c>
      <c r="E4574" s="155" t="s">
        <v>253</v>
      </c>
      <c r="F4574" s="156" t="s">
        <v>253</v>
      </c>
      <c r="G4574" s="155" t="s">
        <v>253</v>
      </c>
      <c r="H4574" s="155" t="s">
        <v>253</v>
      </c>
      <c r="I4574" s="157" t="s">
        <v>253</v>
      </c>
      <c r="J4574" s="156" t="s">
        <v>253</v>
      </c>
      <c r="K4574" s="167" t="s">
        <v>253</v>
      </c>
    </row>
    <row r="4575" spans="1:11" x14ac:dyDescent="0.25">
      <c r="A4575" s="153">
        <v>4571</v>
      </c>
      <c r="B4575" s="154" t="s">
        <v>253</v>
      </c>
      <c r="C4575" s="154" t="s">
        <v>254</v>
      </c>
      <c r="D4575" s="154" t="s">
        <v>255</v>
      </c>
      <c r="E4575" s="155" t="s">
        <v>253</v>
      </c>
      <c r="F4575" s="156" t="s">
        <v>253</v>
      </c>
      <c r="G4575" s="155" t="s">
        <v>253</v>
      </c>
      <c r="H4575" s="155" t="s">
        <v>253</v>
      </c>
      <c r="I4575" s="157" t="s">
        <v>253</v>
      </c>
      <c r="J4575" s="156" t="s">
        <v>253</v>
      </c>
      <c r="K4575" s="167" t="s">
        <v>253</v>
      </c>
    </row>
    <row r="4576" spans="1:11" x14ac:dyDescent="0.25">
      <c r="A4576" s="153">
        <v>4572</v>
      </c>
      <c r="B4576" s="154" t="s">
        <v>253</v>
      </c>
      <c r="C4576" s="154" t="s">
        <v>254</v>
      </c>
      <c r="D4576" s="154" t="s">
        <v>255</v>
      </c>
      <c r="E4576" s="155" t="s">
        <v>253</v>
      </c>
      <c r="F4576" s="156" t="s">
        <v>253</v>
      </c>
      <c r="G4576" s="155" t="s">
        <v>253</v>
      </c>
      <c r="H4576" s="155" t="s">
        <v>253</v>
      </c>
      <c r="I4576" s="157" t="s">
        <v>253</v>
      </c>
      <c r="J4576" s="156" t="s">
        <v>253</v>
      </c>
      <c r="K4576" s="167" t="s">
        <v>253</v>
      </c>
    </row>
    <row r="4577" spans="1:11" x14ac:dyDescent="0.25">
      <c r="A4577" s="153">
        <v>4573</v>
      </c>
      <c r="B4577" s="154" t="s">
        <v>253</v>
      </c>
      <c r="C4577" s="154" t="s">
        <v>254</v>
      </c>
      <c r="D4577" s="154" t="s">
        <v>255</v>
      </c>
      <c r="E4577" s="155" t="s">
        <v>253</v>
      </c>
      <c r="F4577" s="156" t="s">
        <v>253</v>
      </c>
      <c r="G4577" s="155" t="s">
        <v>253</v>
      </c>
      <c r="H4577" s="155" t="s">
        <v>253</v>
      </c>
      <c r="I4577" s="157" t="s">
        <v>253</v>
      </c>
      <c r="J4577" s="156" t="s">
        <v>253</v>
      </c>
      <c r="K4577" s="167" t="s">
        <v>253</v>
      </c>
    </row>
    <row r="4578" spans="1:11" x14ac:dyDescent="0.25">
      <c r="A4578" s="153">
        <v>4574</v>
      </c>
      <c r="B4578" s="154" t="s">
        <v>253</v>
      </c>
      <c r="C4578" s="154" t="s">
        <v>254</v>
      </c>
      <c r="D4578" s="154" t="s">
        <v>255</v>
      </c>
      <c r="E4578" s="155" t="s">
        <v>253</v>
      </c>
      <c r="F4578" s="156" t="s">
        <v>253</v>
      </c>
      <c r="G4578" s="155" t="s">
        <v>253</v>
      </c>
      <c r="H4578" s="155" t="s">
        <v>253</v>
      </c>
      <c r="I4578" s="157" t="s">
        <v>253</v>
      </c>
      <c r="J4578" s="156" t="s">
        <v>253</v>
      </c>
      <c r="K4578" s="167" t="s">
        <v>253</v>
      </c>
    </row>
    <row r="4579" spans="1:11" x14ac:dyDescent="0.25">
      <c r="A4579" s="153">
        <v>4575</v>
      </c>
      <c r="B4579" s="154" t="s">
        <v>253</v>
      </c>
      <c r="C4579" s="154" t="s">
        <v>254</v>
      </c>
      <c r="D4579" s="154" t="s">
        <v>255</v>
      </c>
      <c r="E4579" s="155" t="s">
        <v>253</v>
      </c>
      <c r="F4579" s="156" t="s">
        <v>253</v>
      </c>
      <c r="G4579" s="155" t="s">
        <v>253</v>
      </c>
      <c r="H4579" s="155" t="s">
        <v>253</v>
      </c>
      <c r="I4579" s="157" t="s">
        <v>253</v>
      </c>
      <c r="J4579" s="156" t="s">
        <v>253</v>
      </c>
      <c r="K4579" s="167" t="s">
        <v>253</v>
      </c>
    </row>
    <row r="4580" spans="1:11" x14ac:dyDescent="0.25">
      <c r="A4580" s="153">
        <v>4576</v>
      </c>
      <c r="B4580" s="154" t="s">
        <v>253</v>
      </c>
      <c r="C4580" s="154" t="s">
        <v>254</v>
      </c>
      <c r="D4580" s="154" t="s">
        <v>255</v>
      </c>
      <c r="E4580" s="155" t="s">
        <v>253</v>
      </c>
      <c r="F4580" s="156" t="s">
        <v>253</v>
      </c>
      <c r="G4580" s="155" t="s">
        <v>253</v>
      </c>
      <c r="H4580" s="155" t="s">
        <v>253</v>
      </c>
      <c r="I4580" s="157" t="s">
        <v>253</v>
      </c>
      <c r="J4580" s="156" t="s">
        <v>253</v>
      </c>
      <c r="K4580" s="167" t="s">
        <v>253</v>
      </c>
    </row>
    <row r="4581" spans="1:11" x14ac:dyDescent="0.25">
      <c r="A4581" s="153">
        <v>4577</v>
      </c>
      <c r="B4581" s="154" t="s">
        <v>253</v>
      </c>
      <c r="C4581" s="154" t="s">
        <v>254</v>
      </c>
      <c r="D4581" s="154" t="s">
        <v>255</v>
      </c>
      <c r="E4581" s="155" t="s">
        <v>253</v>
      </c>
      <c r="F4581" s="156" t="s">
        <v>253</v>
      </c>
      <c r="G4581" s="155" t="s">
        <v>253</v>
      </c>
      <c r="H4581" s="155" t="s">
        <v>253</v>
      </c>
      <c r="I4581" s="157" t="s">
        <v>253</v>
      </c>
      <c r="J4581" s="156" t="s">
        <v>253</v>
      </c>
      <c r="K4581" s="167" t="s">
        <v>253</v>
      </c>
    </row>
    <row r="4582" spans="1:11" x14ac:dyDescent="0.25">
      <c r="A4582" s="153">
        <v>4578</v>
      </c>
      <c r="B4582" s="154" t="s">
        <v>253</v>
      </c>
      <c r="C4582" s="154" t="s">
        <v>254</v>
      </c>
      <c r="D4582" s="154" t="s">
        <v>255</v>
      </c>
      <c r="E4582" s="155" t="s">
        <v>253</v>
      </c>
      <c r="F4582" s="156" t="s">
        <v>253</v>
      </c>
      <c r="G4582" s="155" t="s">
        <v>253</v>
      </c>
      <c r="H4582" s="155" t="s">
        <v>253</v>
      </c>
      <c r="I4582" s="157" t="s">
        <v>253</v>
      </c>
      <c r="J4582" s="156" t="s">
        <v>253</v>
      </c>
      <c r="K4582" s="167" t="s">
        <v>253</v>
      </c>
    </row>
    <row r="4583" spans="1:11" x14ac:dyDescent="0.25">
      <c r="A4583" s="153">
        <v>4579</v>
      </c>
      <c r="B4583" s="154" t="s">
        <v>253</v>
      </c>
      <c r="C4583" s="154" t="s">
        <v>254</v>
      </c>
      <c r="D4583" s="154" t="s">
        <v>255</v>
      </c>
      <c r="E4583" s="155" t="s">
        <v>253</v>
      </c>
      <c r="F4583" s="156" t="s">
        <v>253</v>
      </c>
      <c r="G4583" s="155" t="s">
        <v>253</v>
      </c>
      <c r="H4583" s="155" t="s">
        <v>253</v>
      </c>
      <c r="I4583" s="157" t="s">
        <v>253</v>
      </c>
      <c r="J4583" s="156" t="s">
        <v>253</v>
      </c>
      <c r="K4583" s="167" t="s">
        <v>253</v>
      </c>
    </row>
    <row r="4584" spans="1:11" x14ac:dyDescent="0.25">
      <c r="A4584" s="153">
        <v>4580</v>
      </c>
      <c r="B4584" s="154" t="s">
        <v>253</v>
      </c>
      <c r="C4584" s="154" t="s">
        <v>254</v>
      </c>
      <c r="D4584" s="154" t="s">
        <v>255</v>
      </c>
      <c r="E4584" s="155" t="s">
        <v>253</v>
      </c>
      <c r="F4584" s="156" t="s">
        <v>253</v>
      </c>
      <c r="G4584" s="155" t="s">
        <v>253</v>
      </c>
      <c r="H4584" s="155" t="s">
        <v>253</v>
      </c>
      <c r="I4584" s="157" t="s">
        <v>253</v>
      </c>
      <c r="J4584" s="156" t="s">
        <v>253</v>
      </c>
      <c r="K4584" s="167" t="s">
        <v>253</v>
      </c>
    </row>
    <row r="4585" spans="1:11" x14ac:dyDescent="0.25">
      <c r="A4585" s="153">
        <v>4581</v>
      </c>
      <c r="B4585" s="154" t="s">
        <v>253</v>
      </c>
      <c r="C4585" s="154" t="s">
        <v>254</v>
      </c>
      <c r="D4585" s="154" t="s">
        <v>255</v>
      </c>
      <c r="E4585" s="155" t="s">
        <v>253</v>
      </c>
      <c r="F4585" s="156" t="s">
        <v>253</v>
      </c>
      <c r="G4585" s="155" t="s">
        <v>253</v>
      </c>
      <c r="H4585" s="155" t="s">
        <v>253</v>
      </c>
      <c r="I4585" s="157" t="s">
        <v>253</v>
      </c>
      <c r="J4585" s="156" t="s">
        <v>253</v>
      </c>
      <c r="K4585" s="167" t="s">
        <v>253</v>
      </c>
    </row>
    <row r="4586" spans="1:11" x14ac:dyDescent="0.25">
      <c r="A4586" s="153">
        <v>4582</v>
      </c>
      <c r="B4586" s="154" t="s">
        <v>253</v>
      </c>
      <c r="C4586" s="154" t="s">
        <v>254</v>
      </c>
      <c r="D4586" s="154" t="s">
        <v>255</v>
      </c>
      <c r="E4586" s="155" t="s">
        <v>253</v>
      </c>
      <c r="F4586" s="156" t="s">
        <v>253</v>
      </c>
      <c r="G4586" s="155" t="s">
        <v>253</v>
      </c>
      <c r="H4586" s="155" t="s">
        <v>253</v>
      </c>
      <c r="I4586" s="157" t="s">
        <v>253</v>
      </c>
      <c r="J4586" s="156" t="s">
        <v>253</v>
      </c>
      <c r="K4586" s="167" t="s">
        <v>253</v>
      </c>
    </row>
    <row r="4587" spans="1:11" x14ac:dyDescent="0.25">
      <c r="A4587" s="153">
        <v>4583</v>
      </c>
      <c r="B4587" s="154" t="s">
        <v>253</v>
      </c>
      <c r="C4587" s="154" t="s">
        <v>254</v>
      </c>
      <c r="D4587" s="154" t="s">
        <v>255</v>
      </c>
      <c r="E4587" s="155" t="s">
        <v>253</v>
      </c>
      <c r="F4587" s="156" t="s">
        <v>253</v>
      </c>
      <c r="G4587" s="155" t="s">
        <v>253</v>
      </c>
      <c r="H4587" s="155" t="s">
        <v>253</v>
      </c>
      <c r="I4587" s="157" t="s">
        <v>253</v>
      </c>
      <c r="J4587" s="156" t="s">
        <v>253</v>
      </c>
      <c r="K4587" s="167" t="s">
        <v>253</v>
      </c>
    </row>
    <row r="4588" spans="1:11" x14ac:dyDescent="0.25">
      <c r="A4588" s="153">
        <v>4584</v>
      </c>
      <c r="B4588" s="154" t="s">
        <v>253</v>
      </c>
      <c r="C4588" s="154" t="s">
        <v>254</v>
      </c>
      <c r="D4588" s="154" t="s">
        <v>255</v>
      </c>
      <c r="E4588" s="155" t="s">
        <v>253</v>
      </c>
      <c r="F4588" s="156" t="s">
        <v>253</v>
      </c>
      <c r="G4588" s="155" t="s">
        <v>253</v>
      </c>
      <c r="H4588" s="155" t="s">
        <v>253</v>
      </c>
      <c r="I4588" s="157" t="s">
        <v>253</v>
      </c>
      <c r="J4588" s="156" t="s">
        <v>253</v>
      </c>
      <c r="K4588" s="167" t="s">
        <v>253</v>
      </c>
    </row>
    <row r="4589" spans="1:11" x14ac:dyDescent="0.25">
      <c r="A4589" s="153">
        <v>4585</v>
      </c>
      <c r="B4589" s="154" t="s">
        <v>253</v>
      </c>
      <c r="C4589" s="154" t="s">
        <v>254</v>
      </c>
      <c r="D4589" s="154" t="s">
        <v>255</v>
      </c>
      <c r="E4589" s="155" t="s">
        <v>253</v>
      </c>
      <c r="F4589" s="156" t="s">
        <v>253</v>
      </c>
      <c r="G4589" s="155" t="s">
        <v>253</v>
      </c>
      <c r="H4589" s="155" t="s">
        <v>253</v>
      </c>
      <c r="I4589" s="157" t="s">
        <v>253</v>
      </c>
      <c r="J4589" s="156" t="s">
        <v>253</v>
      </c>
      <c r="K4589" s="167" t="s">
        <v>253</v>
      </c>
    </row>
    <row r="4590" spans="1:11" x14ac:dyDescent="0.25">
      <c r="A4590" s="153">
        <v>4586</v>
      </c>
      <c r="B4590" s="154" t="s">
        <v>253</v>
      </c>
      <c r="C4590" s="154" t="s">
        <v>254</v>
      </c>
      <c r="D4590" s="154" t="s">
        <v>255</v>
      </c>
      <c r="E4590" s="155" t="s">
        <v>253</v>
      </c>
      <c r="F4590" s="156" t="s">
        <v>253</v>
      </c>
      <c r="G4590" s="155" t="s">
        <v>253</v>
      </c>
      <c r="H4590" s="155" t="s">
        <v>253</v>
      </c>
      <c r="I4590" s="157" t="s">
        <v>253</v>
      </c>
      <c r="J4590" s="156" t="s">
        <v>253</v>
      </c>
      <c r="K4590" s="167" t="s">
        <v>253</v>
      </c>
    </row>
    <row r="4591" spans="1:11" x14ac:dyDescent="0.25">
      <c r="A4591" s="153">
        <v>4587</v>
      </c>
      <c r="B4591" s="154" t="s">
        <v>253</v>
      </c>
      <c r="C4591" s="154" t="s">
        <v>254</v>
      </c>
      <c r="D4591" s="154" t="s">
        <v>255</v>
      </c>
      <c r="E4591" s="155" t="s">
        <v>253</v>
      </c>
      <c r="F4591" s="156" t="s">
        <v>253</v>
      </c>
      <c r="G4591" s="155" t="s">
        <v>253</v>
      </c>
      <c r="H4591" s="155" t="s">
        <v>253</v>
      </c>
      <c r="I4591" s="157" t="s">
        <v>253</v>
      </c>
      <c r="J4591" s="156" t="s">
        <v>253</v>
      </c>
      <c r="K4591" s="167" t="s">
        <v>253</v>
      </c>
    </row>
    <row r="4592" spans="1:11" x14ac:dyDescent="0.25">
      <c r="A4592" s="153">
        <v>4588</v>
      </c>
      <c r="B4592" s="154" t="s">
        <v>253</v>
      </c>
      <c r="C4592" s="154" t="s">
        <v>254</v>
      </c>
      <c r="D4592" s="154" t="s">
        <v>255</v>
      </c>
      <c r="E4592" s="155" t="s">
        <v>253</v>
      </c>
      <c r="F4592" s="156" t="s">
        <v>253</v>
      </c>
      <c r="G4592" s="155" t="s">
        <v>253</v>
      </c>
      <c r="H4592" s="155" t="s">
        <v>253</v>
      </c>
      <c r="I4592" s="157" t="s">
        <v>253</v>
      </c>
      <c r="J4592" s="156" t="s">
        <v>253</v>
      </c>
      <c r="K4592" s="167" t="s">
        <v>253</v>
      </c>
    </row>
    <row r="4593" spans="1:11" x14ac:dyDescent="0.25">
      <c r="A4593" s="153">
        <v>4589</v>
      </c>
      <c r="B4593" s="154" t="s">
        <v>253</v>
      </c>
      <c r="C4593" s="154" t="s">
        <v>254</v>
      </c>
      <c r="D4593" s="154" t="s">
        <v>255</v>
      </c>
      <c r="E4593" s="155" t="s">
        <v>253</v>
      </c>
      <c r="F4593" s="156" t="s">
        <v>253</v>
      </c>
      <c r="G4593" s="155" t="s">
        <v>253</v>
      </c>
      <c r="H4593" s="155" t="s">
        <v>253</v>
      </c>
      <c r="I4593" s="157" t="s">
        <v>253</v>
      </c>
      <c r="J4593" s="156" t="s">
        <v>253</v>
      </c>
      <c r="K4593" s="167" t="s">
        <v>253</v>
      </c>
    </row>
    <row r="4594" spans="1:11" x14ac:dyDescent="0.25">
      <c r="A4594" s="153">
        <v>4590</v>
      </c>
      <c r="B4594" s="154" t="s">
        <v>253</v>
      </c>
      <c r="C4594" s="154" t="s">
        <v>254</v>
      </c>
      <c r="D4594" s="154" t="s">
        <v>255</v>
      </c>
      <c r="E4594" s="155" t="s">
        <v>253</v>
      </c>
      <c r="F4594" s="156" t="s">
        <v>253</v>
      </c>
      <c r="G4594" s="155" t="s">
        <v>253</v>
      </c>
      <c r="H4594" s="155" t="s">
        <v>253</v>
      </c>
      <c r="I4594" s="157" t="s">
        <v>253</v>
      </c>
      <c r="J4594" s="156" t="s">
        <v>253</v>
      </c>
      <c r="K4594" s="167" t="s">
        <v>253</v>
      </c>
    </row>
    <row r="4595" spans="1:11" x14ac:dyDescent="0.25">
      <c r="A4595" s="153">
        <v>4591</v>
      </c>
      <c r="B4595" s="154" t="s">
        <v>253</v>
      </c>
      <c r="C4595" s="154" t="s">
        <v>254</v>
      </c>
      <c r="D4595" s="154" t="s">
        <v>255</v>
      </c>
      <c r="E4595" s="155" t="s">
        <v>253</v>
      </c>
      <c r="F4595" s="156" t="s">
        <v>253</v>
      </c>
      <c r="G4595" s="155" t="s">
        <v>253</v>
      </c>
      <c r="H4595" s="155" t="s">
        <v>253</v>
      </c>
      <c r="I4595" s="157" t="s">
        <v>253</v>
      </c>
      <c r="J4595" s="156" t="s">
        <v>253</v>
      </c>
      <c r="K4595" s="167" t="s">
        <v>253</v>
      </c>
    </row>
    <row r="4596" spans="1:11" x14ac:dyDescent="0.25">
      <c r="A4596" s="153">
        <v>4592</v>
      </c>
      <c r="B4596" s="154" t="s">
        <v>253</v>
      </c>
      <c r="C4596" s="154" t="s">
        <v>254</v>
      </c>
      <c r="D4596" s="154" t="s">
        <v>255</v>
      </c>
      <c r="E4596" s="155" t="s">
        <v>253</v>
      </c>
      <c r="F4596" s="156" t="s">
        <v>253</v>
      </c>
      <c r="G4596" s="155" t="s">
        <v>253</v>
      </c>
      <c r="H4596" s="155" t="s">
        <v>253</v>
      </c>
      <c r="I4596" s="157" t="s">
        <v>253</v>
      </c>
      <c r="J4596" s="156" t="s">
        <v>253</v>
      </c>
      <c r="K4596" s="167" t="s">
        <v>253</v>
      </c>
    </row>
    <row r="4597" spans="1:11" x14ac:dyDescent="0.25">
      <c r="A4597" s="153">
        <v>4593</v>
      </c>
      <c r="B4597" s="154" t="s">
        <v>253</v>
      </c>
      <c r="C4597" s="154" t="s">
        <v>254</v>
      </c>
      <c r="D4597" s="154" t="s">
        <v>255</v>
      </c>
      <c r="E4597" s="155" t="s">
        <v>253</v>
      </c>
      <c r="F4597" s="156" t="s">
        <v>253</v>
      </c>
      <c r="G4597" s="155" t="s">
        <v>253</v>
      </c>
      <c r="H4597" s="155" t="s">
        <v>253</v>
      </c>
      <c r="I4597" s="157" t="s">
        <v>253</v>
      </c>
      <c r="J4597" s="156" t="s">
        <v>253</v>
      </c>
      <c r="K4597" s="167" t="s">
        <v>253</v>
      </c>
    </row>
    <row r="4598" spans="1:11" x14ac:dyDescent="0.25">
      <c r="A4598" s="153">
        <v>4594</v>
      </c>
      <c r="B4598" s="154" t="s">
        <v>253</v>
      </c>
      <c r="C4598" s="154" t="s">
        <v>254</v>
      </c>
      <c r="D4598" s="154" t="s">
        <v>255</v>
      </c>
      <c r="E4598" s="155" t="s">
        <v>253</v>
      </c>
      <c r="F4598" s="156" t="s">
        <v>253</v>
      </c>
      <c r="G4598" s="155" t="s">
        <v>253</v>
      </c>
      <c r="H4598" s="155" t="s">
        <v>253</v>
      </c>
      <c r="I4598" s="157" t="s">
        <v>253</v>
      </c>
      <c r="J4598" s="156" t="s">
        <v>253</v>
      </c>
      <c r="K4598" s="167" t="s">
        <v>253</v>
      </c>
    </row>
    <row r="4599" spans="1:11" x14ac:dyDescent="0.25">
      <c r="A4599" s="153">
        <v>4595</v>
      </c>
      <c r="B4599" s="154" t="s">
        <v>253</v>
      </c>
      <c r="C4599" s="154" t="s">
        <v>254</v>
      </c>
      <c r="D4599" s="154" t="s">
        <v>255</v>
      </c>
      <c r="E4599" s="155" t="s">
        <v>253</v>
      </c>
      <c r="F4599" s="156" t="s">
        <v>253</v>
      </c>
      <c r="G4599" s="155" t="s">
        <v>253</v>
      </c>
      <c r="H4599" s="155" t="s">
        <v>253</v>
      </c>
      <c r="I4599" s="157" t="s">
        <v>253</v>
      </c>
      <c r="J4599" s="156" t="s">
        <v>253</v>
      </c>
      <c r="K4599" s="167" t="s">
        <v>253</v>
      </c>
    </row>
    <row r="4600" spans="1:11" x14ac:dyDescent="0.25">
      <c r="A4600" s="153">
        <v>4596</v>
      </c>
      <c r="B4600" s="154" t="s">
        <v>253</v>
      </c>
      <c r="C4600" s="154" t="s">
        <v>254</v>
      </c>
      <c r="D4600" s="154" t="s">
        <v>255</v>
      </c>
      <c r="E4600" s="155" t="s">
        <v>253</v>
      </c>
      <c r="F4600" s="156" t="s">
        <v>253</v>
      </c>
      <c r="G4600" s="155" t="s">
        <v>253</v>
      </c>
      <c r="H4600" s="155" t="s">
        <v>253</v>
      </c>
      <c r="I4600" s="157" t="s">
        <v>253</v>
      </c>
      <c r="J4600" s="156" t="s">
        <v>253</v>
      </c>
      <c r="K4600" s="167" t="s">
        <v>253</v>
      </c>
    </row>
    <row r="4601" spans="1:11" x14ac:dyDescent="0.25">
      <c r="A4601" s="153">
        <v>4597</v>
      </c>
      <c r="B4601" s="154" t="s">
        <v>253</v>
      </c>
      <c r="C4601" s="154" t="s">
        <v>254</v>
      </c>
      <c r="D4601" s="154" t="s">
        <v>255</v>
      </c>
      <c r="E4601" s="155" t="s">
        <v>253</v>
      </c>
      <c r="F4601" s="156" t="s">
        <v>253</v>
      </c>
      <c r="G4601" s="155" t="s">
        <v>253</v>
      </c>
      <c r="H4601" s="155" t="s">
        <v>253</v>
      </c>
      <c r="I4601" s="157" t="s">
        <v>253</v>
      </c>
      <c r="J4601" s="156" t="s">
        <v>253</v>
      </c>
      <c r="K4601" s="167" t="s">
        <v>253</v>
      </c>
    </row>
    <row r="4602" spans="1:11" x14ac:dyDescent="0.25">
      <c r="A4602" s="153">
        <v>4598</v>
      </c>
      <c r="B4602" s="154" t="s">
        <v>253</v>
      </c>
      <c r="C4602" s="154" t="s">
        <v>254</v>
      </c>
      <c r="D4602" s="154" t="s">
        <v>255</v>
      </c>
      <c r="E4602" s="155" t="s">
        <v>253</v>
      </c>
      <c r="F4602" s="156" t="s">
        <v>253</v>
      </c>
      <c r="G4602" s="155" t="s">
        <v>253</v>
      </c>
      <c r="H4602" s="155" t="s">
        <v>253</v>
      </c>
      <c r="I4602" s="157" t="s">
        <v>253</v>
      </c>
      <c r="J4602" s="156" t="s">
        <v>253</v>
      </c>
      <c r="K4602" s="167" t="s">
        <v>253</v>
      </c>
    </row>
    <row r="4603" spans="1:11" x14ac:dyDescent="0.25">
      <c r="A4603" s="153">
        <v>4599</v>
      </c>
      <c r="B4603" s="154" t="s">
        <v>253</v>
      </c>
      <c r="C4603" s="154" t="s">
        <v>254</v>
      </c>
      <c r="D4603" s="154" t="s">
        <v>255</v>
      </c>
      <c r="E4603" s="155" t="s">
        <v>253</v>
      </c>
      <c r="F4603" s="156" t="s">
        <v>253</v>
      </c>
      <c r="G4603" s="155" t="s">
        <v>253</v>
      </c>
      <c r="H4603" s="155" t="s">
        <v>253</v>
      </c>
      <c r="I4603" s="157" t="s">
        <v>253</v>
      </c>
      <c r="J4603" s="156" t="s">
        <v>253</v>
      </c>
      <c r="K4603" s="167" t="s">
        <v>253</v>
      </c>
    </row>
    <row r="4604" spans="1:11" x14ac:dyDescent="0.25">
      <c r="A4604" s="153">
        <v>4600</v>
      </c>
      <c r="B4604" s="154" t="s">
        <v>253</v>
      </c>
      <c r="C4604" s="154" t="s">
        <v>254</v>
      </c>
      <c r="D4604" s="154" t="s">
        <v>255</v>
      </c>
      <c r="E4604" s="155" t="s">
        <v>253</v>
      </c>
      <c r="F4604" s="156" t="s">
        <v>253</v>
      </c>
      <c r="G4604" s="155" t="s">
        <v>253</v>
      </c>
      <c r="H4604" s="155" t="s">
        <v>253</v>
      </c>
      <c r="I4604" s="157" t="s">
        <v>253</v>
      </c>
      <c r="J4604" s="156" t="s">
        <v>253</v>
      </c>
      <c r="K4604" s="167" t="s">
        <v>253</v>
      </c>
    </row>
    <row r="4605" spans="1:11" x14ac:dyDescent="0.25">
      <c r="A4605" s="153">
        <v>4601</v>
      </c>
      <c r="B4605" s="154" t="s">
        <v>253</v>
      </c>
      <c r="C4605" s="154" t="s">
        <v>254</v>
      </c>
      <c r="D4605" s="154" t="s">
        <v>255</v>
      </c>
      <c r="E4605" s="155" t="s">
        <v>253</v>
      </c>
      <c r="F4605" s="156" t="s">
        <v>253</v>
      </c>
      <c r="G4605" s="155" t="s">
        <v>253</v>
      </c>
      <c r="H4605" s="155" t="s">
        <v>253</v>
      </c>
      <c r="I4605" s="157" t="s">
        <v>253</v>
      </c>
      <c r="J4605" s="156" t="s">
        <v>253</v>
      </c>
      <c r="K4605" s="167" t="s">
        <v>253</v>
      </c>
    </row>
    <row r="4606" spans="1:11" x14ac:dyDescent="0.25">
      <c r="A4606" s="153">
        <v>4602</v>
      </c>
      <c r="B4606" s="154" t="s">
        <v>253</v>
      </c>
      <c r="C4606" s="154" t="s">
        <v>254</v>
      </c>
      <c r="D4606" s="154" t="s">
        <v>255</v>
      </c>
      <c r="E4606" s="155" t="s">
        <v>253</v>
      </c>
      <c r="F4606" s="156" t="s">
        <v>253</v>
      </c>
      <c r="G4606" s="155" t="s">
        <v>253</v>
      </c>
      <c r="H4606" s="155" t="s">
        <v>253</v>
      </c>
      <c r="I4606" s="157" t="s">
        <v>253</v>
      </c>
      <c r="J4606" s="156" t="s">
        <v>253</v>
      </c>
      <c r="K4606" s="167" t="s">
        <v>253</v>
      </c>
    </row>
    <row r="4607" spans="1:11" x14ac:dyDescent="0.25">
      <c r="A4607" s="153">
        <v>4603</v>
      </c>
      <c r="B4607" s="154" t="s">
        <v>253</v>
      </c>
      <c r="C4607" s="154" t="s">
        <v>254</v>
      </c>
      <c r="D4607" s="154" t="s">
        <v>255</v>
      </c>
      <c r="E4607" s="155" t="s">
        <v>253</v>
      </c>
      <c r="F4607" s="156" t="s">
        <v>253</v>
      </c>
      <c r="G4607" s="155" t="s">
        <v>253</v>
      </c>
      <c r="H4607" s="155" t="s">
        <v>253</v>
      </c>
      <c r="I4607" s="157" t="s">
        <v>253</v>
      </c>
      <c r="J4607" s="156" t="s">
        <v>253</v>
      </c>
      <c r="K4607" s="167" t="s">
        <v>253</v>
      </c>
    </row>
    <row r="4608" spans="1:11" x14ac:dyDescent="0.25">
      <c r="A4608" s="153">
        <v>4604</v>
      </c>
      <c r="B4608" s="154" t="s">
        <v>253</v>
      </c>
      <c r="C4608" s="154" t="s">
        <v>254</v>
      </c>
      <c r="D4608" s="154" t="s">
        <v>255</v>
      </c>
      <c r="E4608" s="155" t="s">
        <v>253</v>
      </c>
      <c r="F4608" s="156" t="s">
        <v>253</v>
      </c>
      <c r="G4608" s="155" t="s">
        <v>253</v>
      </c>
      <c r="H4608" s="155" t="s">
        <v>253</v>
      </c>
      <c r="I4608" s="157" t="s">
        <v>253</v>
      </c>
      <c r="J4608" s="156" t="s">
        <v>253</v>
      </c>
      <c r="K4608" s="167" t="s">
        <v>253</v>
      </c>
    </row>
    <row r="4609" spans="1:11" x14ac:dyDescent="0.25">
      <c r="A4609" s="153">
        <v>4605</v>
      </c>
      <c r="B4609" s="154" t="s">
        <v>253</v>
      </c>
      <c r="C4609" s="154" t="s">
        <v>254</v>
      </c>
      <c r="D4609" s="154" t="s">
        <v>255</v>
      </c>
      <c r="E4609" s="155" t="s">
        <v>253</v>
      </c>
      <c r="F4609" s="156" t="s">
        <v>253</v>
      </c>
      <c r="G4609" s="155" t="s">
        <v>253</v>
      </c>
      <c r="H4609" s="155" t="s">
        <v>253</v>
      </c>
      <c r="I4609" s="157" t="s">
        <v>253</v>
      </c>
      <c r="J4609" s="156" t="s">
        <v>253</v>
      </c>
      <c r="K4609" s="167" t="s">
        <v>253</v>
      </c>
    </row>
    <row r="4610" spans="1:11" x14ac:dyDescent="0.25">
      <c r="A4610" s="153">
        <v>4606</v>
      </c>
      <c r="B4610" s="154" t="s">
        <v>253</v>
      </c>
      <c r="C4610" s="154" t="s">
        <v>254</v>
      </c>
      <c r="D4610" s="154" t="s">
        <v>255</v>
      </c>
      <c r="E4610" s="155" t="s">
        <v>253</v>
      </c>
      <c r="F4610" s="156" t="s">
        <v>253</v>
      </c>
      <c r="G4610" s="155" t="s">
        <v>253</v>
      </c>
      <c r="H4610" s="155" t="s">
        <v>253</v>
      </c>
      <c r="I4610" s="157" t="s">
        <v>253</v>
      </c>
      <c r="J4610" s="156" t="s">
        <v>253</v>
      </c>
      <c r="K4610" s="167" t="s">
        <v>253</v>
      </c>
    </row>
    <row r="4611" spans="1:11" x14ac:dyDescent="0.25">
      <c r="A4611" s="153">
        <v>4607</v>
      </c>
      <c r="B4611" s="154" t="s">
        <v>253</v>
      </c>
      <c r="C4611" s="154" t="s">
        <v>254</v>
      </c>
      <c r="D4611" s="154" t="s">
        <v>255</v>
      </c>
      <c r="E4611" s="155" t="s">
        <v>253</v>
      </c>
      <c r="F4611" s="156" t="s">
        <v>253</v>
      </c>
      <c r="G4611" s="155" t="s">
        <v>253</v>
      </c>
      <c r="H4611" s="155" t="s">
        <v>253</v>
      </c>
      <c r="I4611" s="157" t="s">
        <v>253</v>
      </c>
      <c r="J4611" s="156" t="s">
        <v>253</v>
      </c>
      <c r="K4611" s="167" t="s">
        <v>253</v>
      </c>
    </row>
    <row r="4612" spans="1:11" x14ac:dyDescent="0.25">
      <c r="A4612" s="153">
        <v>4608</v>
      </c>
      <c r="B4612" s="154" t="s">
        <v>253</v>
      </c>
      <c r="C4612" s="154" t="s">
        <v>254</v>
      </c>
      <c r="D4612" s="154" t="s">
        <v>255</v>
      </c>
      <c r="E4612" s="155" t="s">
        <v>253</v>
      </c>
      <c r="F4612" s="156" t="s">
        <v>253</v>
      </c>
      <c r="G4612" s="155" t="s">
        <v>253</v>
      </c>
      <c r="H4612" s="155" t="s">
        <v>253</v>
      </c>
      <c r="I4612" s="157" t="s">
        <v>253</v>
      </c>
      <c r="J4612" s="156" t="s">
        <v>253</v>
      </c>
      <c r="K4612" s="167" t="s">
        <v>253</v>
      </c>
    </row>
    <row r="4613" spans="1:11" x14ac:dyDescent="0.25">
      <c r="A4613" s="153">
        <v>4609</v>
      </c>
      <c r="B4613" s="154" t="s">
        <v>253</v>
      </c>
      <c r="C4613" s="154" t="s">
        <v>254</v>
      </c>
      <c r="D4613" s="154" t="s">
        <v>255</v>
      </c>
      <c r="E4613" s="155" t="s">
        <v>253</v>
      </c>
      <c r="F4613" s="156" t="s">
        <v>253</v>
      </c>
      <c r="G4613" s="155" t="s">
        <v>253</v>
      </c>
      <c r="H4613" s="155" t="s">
        <v>253</v>
      </c>
      <c r="I4613" s="157" t="s">
        <v>253</v>
      </c>
      <c r="J4613" s="156" t="s">
        <v>253</v>
      </c>
      <c r="K4613" s="167" t="s">
        <v>253</v>
      </c>
    </row>
    <row r="4614" spans="1:11" x14ac:dyDescent="0.25">
      <c r="A4614" s="153">
        <v>4610</v>
      </c>
      <c r="B4614" s="154" t="s">
        <v>253</v>
      </c>
      <c r="C4614" s="154" t="s">
        <v>254</v>
      </c>
      <c r="D4614" s="154" t="s">
        <v>255</v>
      </c>
      <c r="E4614" s="155" t="s">
        <v>253</v>
      </c>
      <c r="F4614" s="156" t="s">
        <v>253</v>
      </c>
      <c r="G4614" s="155" t="s">
        <v>253</v>
      </c>
      <c r="H4614" s="155" t="s">
        <v>253</v>
      </c>
      <c r="I4614" s="157" t="s">
        <v>253</v>
      </c>
      <c r="J4614" s="156" t="s">
        <v>253</v>
      </c>
      <c r="K4614" s="167" t="s">
        <v>253</v>
      </c>
    </row>
    <row r="4615" spans="1:11" x14ac:dyDescent="0.25">
      <c r="A4615" s="153">
        <v>4611</v>
      </c>
      <c r="B4615" s="154" t="s">
        <v>253</v>
      </c>
      <c r="C4615" s="154" t="s">
        <v>254</v>
      </c>
      <c r="D4615" s="154" t="s">
        <v>255</v>
      </c>
      <c r="E4615" s="155" t="s">
        <v>253</v>
      </c>
      <c r="F4615" s="156" t="s">
        <v>253</v>
      </c>
      <c r="G4615" s="155" t="s">
        <v>253</v>
      </c>
      <c r="H4615" s="155" t="s">
        <v>253</v>
      </c>
      <c r="I4615" s="157" t="s">
        <v>253</v>
      </c>
      <c r="J4615" s="156" t="s">
        <v>253</v>
      </c>
      <c r="K4615" s="167" t="s">
        <v>253</v>
      </c>
    </row>
    <row r="4616" spans="1:11" x14ac:dyDescent="0.25">
      <c r="A4616" s="153">
        <v>4612</v>
      </c>
      <c r="B4616" s="154" t="s">
        <v>253</v>
      </c>
      <c r="C4616" s="154" t="s">
        <v>254</v>
      </c>
      <c r="D4616" s="154" t="s">
        <v>255</v>
      </c>
      <c r="E4616" s="155" t="s">
        <v>253</v>
      </c>
      <c r="F4616" s="156" t="s">
        <v>253</v>
      </c>
      <c r="G4616" s="155" t="s">
        <v>253</v>
      </c>
      <c r="H4616" s="155" t="s">
        <v>253</v>
      </c>
      <c r="I4616" s="157" t="s">
        <v>253</v>
      </c>
      <c r="J4616" s="156" t="s">
        <v>253</v>
      </c>
      <c r="K4616" s="167" t="s">
        <v>253</v>
      </c>
    </row>
    <row r="4617" spans="1:11" x14ac:dyDescent="0.25">
      <c r="A4617" s="153">
        <v>4613</v>
      </c>
      <c r="B4617" s="154" t="s">
        <v>253</v>
      </c>
      <c r="C4617" s="154" t="s">
        <v>254</v>
      </c>
      <c r="D4617" s="154" t="s">
        <v>255</v>
      </c>
      <c r="E4617" s="155" t="s">
        <v>253</v>
      </c>
      <c r="F4617" s="156" t="s">
        <v>253</v>
      </c>
      <c r="G4617" s="155" t="s">
        <v>253</v>
      </c>
      <c r="H4617" s="155" t="s">
        <v>253</v>
      </c>
      <c r="I4617" s="157" t="s">
        <v>253</v>
      </c>
      <c r="J4617" s="156" t="s">
        <v>253</v>
      </c>
      <c r="K4617" s="167" t="s">
        <v>253</v>
      </c>
    </row>
    <row r="4618" spans="1:11" x14ac:dyDescent="0.25">
      <c r="A4618" s="153">
        <v>4614</v>
      </c>
      <c r="B4618" s="154" t="s">
        <v>253</v>
      </c>
      <c r="C4618" s="154" t="s">
        <v>254</v>
      </c>
      <c r="D4618" s="154" t="s">
        <v>255</v>
      </c>
      <c r="E4618" s="155" t="s">
        <v>253</v>
      </c>
      <c r="F4618" s="156" t="s">
        <v>253</v>
      </c>
      <c r="G4618" s="155" t="s">
        <v>253</v>
      </c>
      <c r="H4618" s="155" t="s">
        <v>253</v>
      </c>
      <c r="I4618" s="157" t="s">
        <v>253</v>
      </c>
      <c r="J4618" s="156" t="s">
        <v>253</v>
      </c>
      <c r="K4618" s="167" t="s">
        <v>253</v>
      </c>
    </row>
    <row r="4619" spans="1:11" x14ac:dyDescent="0.25">
      <c r="A4619" s="153">
        <v>4615</v>
      </c>
      <c r="B4619" s="154" t="s">
        <v>253</v>
      </c>
      <c r="C4619" s="154" t="s">
        <v>254</v>
      </c>
      <c r="D4619" s="154" t="s">
        <v>255</v>
      </c>
      <c r="E4619" s="155" t="s">
        <v>253</v>
      </c>
      <c r="F4619" s="156" t="s">
        <v>253</v>
      </c>
      <c r="G4619" s="155" t="s">
        <v>253</v>
      </c>
      <c r="H4619" s="155" t="s">
        <v>253</v>
      </c>
      <c r="I4619" s="157" t="s">
        <v>253</v>
      </c>
      <c r="J4619" s="156" t="s">
        <v>253</v>
      </c>
      <c r="K4619" s="167" t="s">
        <v>253</v>
      </c>
    </row>
    <row r="4620" spans="1:11" x14ac:dyDescent="0.25">
      <c r="A4620" s="153">
        <v>4616</v>
      </c>
      <c r="B4620" s="154" t="s">
        <v>253</v>
      </c>
      <c r="C4620" s="154" t="s">
        <v>254</v>
      </c>
      <c r="D4620" s="154" t="s">
        <v>255</v>
      </c>
      <c r="E4620" s="155" t="s">
        <v>253</v>
      </c>
      <c r="F4620" s="156" t="s">
        <v>253</v>
      </c>
      <c r="G4620" s="155" t="s">
        <v>253</v>
      </c>
      <c r="H4620" s="155" t="s">
        <v>253</v>
      </c>
      <c r="I4620" s="157" t="s">
        <v>253</v>
      </c>
      <c r="J4620" s="156" t="s">
        <v>253</v>
      </c>
      <c r="K4620" s="167" t="s">
        <v>253</v>
      </c>
    </row>
    <row r="4621" spans="1:11" x14ac:dyDescent="0.25">
      <c r="A4621" s="153">
        <v>4617</v>
      </c>
      <c r="B4621" s="154" t="s">
        <v>253</v>
      </c>
      <c r="C4621" s="154" t="s">
        <v>254</v>
      </c>
      <c r="D4621" s="154" t="s">
        <v>255</v>
      </c>
      <c r="E4621" s="155" t="s">
        <v>253</v>
      </c>
      <c r="F4621" s="156" t="s">
        <v>253</v>
      </c>
      <c r="G4621" s="155" t="s">
        <v>253</v>
      </c>
      <c r="H4621" s="155" t="s">
        <v>253</v>
      </c>
      <c r="I4621" s="157" t="s">
        <v>253</v>
      </c>
      <c r="J4621" s="156" t="s">
        <v>253</v>
      </c>
      <c r="K4621" s="167" t="s">
        <v>253</v>
      </c>
    </row>
    <row r="4622" spans="1:11" x14ac:dyDescent="0.25">
      <c r="A4622" s="153">
        <v>4618</v>
      </c>
      <c r="B4622" s="154" t="s">
        <v>253</v>
      </c>
      <c r="C4622" s="154" t="s">
        <v>254</v>
      </c>
      <c r="D4622" s="154" t="s">
        <v>255</v>
      </c>
      <c r="E4622" s="155" t="s">
        <v>253</v>
      </c>
      <c r="F4622" s="156" t="s">
        <v>253</v>
      </c>
      <c r="G4622" s="155" t="s">
        <v>253</v>
      </c>
      <c r="H4622" s="155" t="s">
        <v>253</v>
      </c>
      <c r="I4622" s="157" t="s">
        <v>253</v>
      </c>
      <c r="J4622" s="156" t="s">
        <v>253</v>
      </c>
      <c r="K4622" s="167" t="s">
        <v>253</v>
      </c>
    </row>
    <row r="4623" spans="1:11" x14ac:dyDescent="0.25">
      <c r="A4623" s="153">
        <v>4619</v>
      </c>
      <c r="B4623" s="154" t="s">
        <v>253</v>
      </c>
      <c r="C4623" s="154" t="s">
        <v>254</v>
      </c>
      <c r="D4623" s="154" t="s">
        <v>255</v>
      </c>
      <c r="E4623" s="155" t="s">
        <v>253</v>
      </c>
      <c r="F4623" s="156" t="s">
        <v>253</v>
      </c>
      <c r="G4623" s="155" t="s">
        <v>253</v>
      </c>
      <c r="H4623" s="155" t="s">
        <v>253</v>
      </c>
      <c r="I4623" s="157" t="s">
        <v>253</v>
      </c>
      <c r="J4623" s="156" t="s">
        <v>253</v>
      </c>
      <c r="K4623" s="167" t="s">
        <v>253</v>
      </c>
    </row>
    <row r="4624" spans="1:11" x14ac:dyDescent="0.25">
      <c r="A4624" s="153">
        <v>4620</v>
      </c>
      <c r="B4624" s="154" t="s">
        <v>253</v>
      </c>
      <c r="C4624" s="154" t="s">
        <v>254</v>
      </c>
      <c r="D4624" s="154" t="s">
        <v>255</v>
      </c>
      <c r="E4624" s="155" t="s">
        <v>253</v>
      </c>
      <c r="F4624" s="156" t="s">
        <v>253</v>
      </c>
      <c r="G4624" s="155" t="s">
        <v>253</v>
      </c>
      <c r="H4624" s="155" t="s">
        <v>253</v>
      </c>
      <c r="I4624" s="157" t="s">
        <v>253</v>
      </c>
      <c r="J4624" s="156" t="s">
        <v>253</v>
      </c>
      <c r="K4624" s="167" t="s">
        <v>253</v>
      </c>
    </row>
    <row r="4625" spans="1:11" x14ac:dyDescent="0.25">
      <c r="A4625" s="153">
        <v>4621</v>
      </c>
      <c r="B4625" s="154" t="s">
        <v>253</v>
      </c>
      <c r="C4625" s="154" t="s">
        <v>254</v>
      </c>
      <c r="D4625" s="154" t="s">
        <v>255</v>
      </c>
      <c r="E4625" s="155" t="s">
        <v>253</v>
      </c>
      <c r="F4625" s="156" t="s">
        <v>253</v>
      </c>
      <c r="G4625" s="155" t="s">
        <v>253</v>
      </c>
      <c r="H4625" s="155" t="s">
        <v>253</v>
      </c>
      <c r="I4625" s="157" t="s">
        <v>253</v>
      </c>
      <c r="J4625" s="156" t="s">
        <v>253</v>
      </c>
      <c r="K4625" s="167" t="s">
        <v>253</v>
      </c>
    </row>
    <row r="4626" spans="1:11" x14ac:dyDescent="0.25">
      <c r="A4626" s="153">
        <v>4622</v>
      </c>
      <c r="B4626" s="154" t="s">
        <v>253</v>
      </c>
      <c r="C4626" s="154" t="s">
        <v>254</v>
      </c>
      <c r="D4626" s="154" t="s">
        <v>255</v>
      </c>
      <c r="E4626" s="155" t="s">
        <v>253</v>
      </c>
      <c r="F4626" s="156" t="s">
        <v>253</v>
      </c>
      <c r="G4626" s="155" t="s">
        <v>253</v>
      </c>
      <c r="H4626" s="155" t="s">
        <v>253</v>
      </c>
      <c r="I4626" s="157" t="s">
        <v>253</v>
      </c>
      <c r="J4626" s="156" t="s">
        <v>253</v>
      </c>
      <c r="K4626" s="167" t="s">
        <v>253</v>
      </c>
    </row>
    <row r="4627" spans="1:11" x14ac:dyDescent="0.25">
      <c r="A4627" s="153">
        <v>4623</v>
      </c>
      <c r="B4627" s="154" t="s">
        <v>253</v>
      </c>
      <c r="C4627" s="154" t="s">
        <v>254</v>
      </c>
      <c r="D4627" s="154" t="s">
        <v>255</v>
      </c>
      <c r="E4627" s="155" t="s">
        <v>253</v>
      </c>
      <c r="F4627" s="156" t="s">
        <v>253</v>
      </c>
      <c r="G4627" s="155" t="s">
        <v>253</v>
      </c>
      <c r="H4627" s="155" t="s">
        <v>253</v>
      </c>
      <c r="I4627" s="157" t="s">
        <v>253</v>
      </c>
      <c r="J4627" s="156" t="s">
        <v>253</v>
      </c>
      <c r="K4627" s="167" t="s">
        <v>253</v>
      </c>
    </row>
    <row r="4628" spans="1:11" x14ac:dyDescent="0.25">
      <c r="A4628" s="153">
        <v>4624</v>
      </c>
      <c r="B4628" s="154" t="s">
        <v>253</v>
      </c>
      <c r="C4628" s="154" t="s">
        <v>254</v>
      </c>
      <c r="D4628" s="154" t="s">
        <v>255</v>
      </c>
      <c r="E4628" s="155" t="s">
        <v>253</v>
      </c>
      <c r="F4628" s="156" t="s">
        <v>253</v>
      </c>
      <c r="G4628" s="155" t="s">
        <v>253</v>
      </c>
      <c r="H4628" s="155" t="s">
        <v>253</v>
      </c>
      <c r="I4628" s="157" t="s">
        <v>253</v>
      </c>
      <c r="J4628" s="156" t="s">
        <v>253</v>
      </c>
      <c r="K4628" s="167" t="s">
        <v>253</v>
      </c>
    </row>
    <row r="4629" spans="1:11" x14ac:dyDescent="0.25">
      <c r="A4629" s="153">
        <v>4625</v>
      </c>
      <c r="B4629" s="154" t="s">
        <v>253</v>
      </c>
      <c r="C4629" s="154" t="s">
        <v>254</v>
      </c>
      <c r="D4629" s="154" t="s">
        <v>255</v>
      </c>
      <c r="E4629" s="155" t="s">
        <v>253</v>
      </c>
      <c r="F4629" s="156" t="s">
        <v>253</v>
      </c>
      <c r="G4629" s="155" t="s">
        <v>253</v>
      </c>
      <c r="H4629" s="155" t="s">
        <v>253</v>
      </c>
      <c r="I4629" s="157" t="s">
        <v>253</v>
      </c>
      <c r="J4629" s="156" t="s">
        <v>253</v>
      </c>
      <c r="K4629" s="167" t="s">
        <v>253</v>
      </c>
    </row>
    <row r="4630" spans="1:11" x14ac:dyDescent="0.25">
      <c r="A4630" s="153">
        <v>4626</v>
      </c>
      <c r="B4630" s="154" t="s">
        <v>253</v>
      </c>
      <c r="C4630" s="154" t="s">
        <v>254</v>
      </c>
      <c r="D4630" s="154" t="s">
        <v>255</v>
      </c>
      <c r="E4630" s="155" t="s">
        <v>253</v>
      </c>
      <c r="F4630" s="156" t="s">
        <v>253</v>
      </c>
      <c r="G4630" s="155" t="s">
        <v>253</v>
      </c>
      <c r="H4630" s="155" t="s">
        <v>253</v>
      </c>
      <c r="I4630" s="157" t="s">
        <v>253</v>
      </c>
      <c r="J4630" s="156" t="s">
        <v>253</v>
      </c>
      <c r="K4630" s="167" t="s">
        <v>253</v>
      </c>
    </row>
    <row r="4631" spans="1:11" x14ac:dyDescent="0.25">
      <c r="A4631" s="153">
        <v>4627</v>
      </c>
      <c r="B4631" s="154" t="s">
        <v>253</v>
      </c>
      <c r="C4631" s="154" t="s">
        <v>254</v>
      </c>
      <c r="D4631" s="154" t="s">
        <v>255</v>
      </c>
      <c r="E4631" s="155" t="s">
        <v>253</v>
      </c>
      <c r="F4631" s="156" t="s">
        <v>253</v>
      </c>
      <c r="G4631" s="155" t="s">
        <v>253</v>
      </c>
      <c r="H4631" s="155" t="s">
        <v>253</v>
      </c>
      <c r="I4631" s="157" t="s">
        <v>253</v>
      </c>
      <c r="J4631" s="156" t="s">
        <v>253</v>
      </c>
      <c r="K4631" s="167" t="s">
        <v>253</v>
      </c>
    </row>
    <row r="4632" spans="1:11" x14ac:dyDescent="0.25">
      <c r="A4632" s="153">
        <v>4628</v>
      </c>
      <c r="B4632" s="154" t="s">
        <v>253</v>
      </c>
      <c r="C4632" s="154" t="s">
        <v>254</v>
      </c>
      <c r="D4632" s="154" t="s">
        <v>255</v>
      </c>
      <c r="E4632" s="155" t="s">
        <v>253</v>
      </c>
      <c r="F4632" s="156" t="s">
        <v>253</v>
      </c>
      <c r="G4632" s="155" t="s">
        <v>253</v>
      </c>
      <c r="H4632" s="155" t="s">
        <v>253</v>
      </c>
      <c r="I4632" s="157" t="s">
        <v>253</v>
      </c>
      <c r="J4632" s="156" t="s">
        <v>253</v>
      </c>
      <c r="K4632" s="167" t="s">
        <v>253</v>
      </c>
    </row>
    <row r="4633" spans="1:11" x14ac:dyDescent="0.25">
      <c r="A4633" s="153">
        <v>4629</v>
      </c>
      <c r="B4633" s="154" t="s">
        <v>253</v>
      </c>
      <c r="C4633" s="154" t="s">
        <v>254</v>
      </c>
      <c r="D4633" s="154" t="s">
        <v>255</v>
      </c>
      <c r="E4633" s="155" t="s">
        <v>253</v>
      </c>
      <c r="F4633" s="156" t="s">
        <v>253</v>
      </c>
      <c r="G4633" s="155" t="s">
        <v>253</v>
      </c>
      <c r="H4633" s="155" t="s">
        <v>253</v>
      </c>
      <c r="I4633" s="157" t="s">
        <v>253</v>
      </c>
      <c r="J4633" s="156" t="s">
        <v>253</v>
      </c>
      <c r="K4633" s="167" t="s">
        <v>253</v>
      </c>
    </row>
    <row r="4634" spans="1:11" x14ac:dyDescent="0.25">
      <c r="A4634" s="153">
        <v>4630</v>
      </c>
      <c r="B4634" s="154" t="s">
        <v>253</v>
      </c>
      <c r="C4634" s="154" t="s">
        <v>254</v>
      </c>
      <c r="D4634" s="154" t="s">
        <v>255</v>
      </c>
      <c r="E4634" s="155" t="s">
        <v>253</v>
      </c>
      <c r="F4634" s="156" t="s">
        <v>253</v>
      </c>
      <c r="G4634" s="155" t="s">
        <v>253</v>
      </c>
      <c r="H4634" s="155" t="s">
        <v>253</v>
      </c>
      <c r="I4634" s="157" t="s">
        <v>253</v>
      </c>
      <c r="J4634" s="156" t="s">
        <v>253</v>
      </c>
      <c r="K4634" s="167" t="s">
        <v>253</v>
      </c>
    </row>
    <row r="4635" spans="1:11" x14ac:dyDescent="0.25">
      <c r="A4635" s="153">
        <v>4631</v>
      </c>
      <c r="B4635" s="154" t="s">
        <v>253</v>
      </c>
      <c r="C4635" s="154" t="s">
        <v>254</v>
      </c>
      <c r="D4635" s="154" t="s">
        <v>255</v>
      </c>
      <c r="E4635" s="155" t="s">
        <v>253</v>
      </c>
      <c r="F4635" s="156" t="s">
        <v>253</v>
      </c>
      <c r="G4635" s="155" t="s">
        <v>253</v>
      </c>
      <c r="H4635" s="155" t="s">
        <v>253</v>
      </c>
      <c r="I4635" s="157" t="s">
        <v>253</v>
      </c>
      <c r="J4635" s="156" t="s">
        <v>253</v>
      </c>
      <c r="K4635" s="167" t="s">
        <v>253</v>
      </c>
    </row>
    <row r="4636" spans="1:11" x14ac:dyDescent="0.25">
      <c r="A4636" s="153">
        <v>4632</v>
      </c>
      <c r="B4636" s="154" t="s">
        <v>253</v>
      </c>
      <c r="C4636" s="154" t="s">
        <v>254</v>
      </c>
      <c r="D4636" s="154" t="s">
        <v>255</v>
      </c>
      <c r="E4636" s="155" t="s">
        <v>253</v>
      </c>
      <c r="F4636" s="156" t="s">
        <v>253</v>
      </c>
      <c r="G4636" s="155" t="s">
        <v>253</v>
      </c>
      <c r="H4636" s="155" t="s">
        <v>253</v>
      </c>
      <c r="I4636" s="157" t="s">
        <v>253</v>
      </c>
      <c r="J4636" s="156" t="s">
        <v>253</v>
      </c>
      <c r="K4636" s="167" t="s">
        <v>253</v>
      </c>
    </row>
    <row r="4637" spans="1:11" x14ac:dyDescent="0.25">
      <c r="A4637" s="153">
        <v>4633</v>
      </c>
      <c r="B4637" s="154" t="s">
        <v>253</v>
      </c>
      <c r="C4637" s="154" t="s">
        <v>254</v>
      </c>
      <c r="D4637" s="154" t="s">
        <v>255</v>
      </c>
      <c r="E4637" s="155" t="s">
        <v>253</v>
      </c>
      <c r="F4637" s="156" t="s">
        <v>253</v>
      </c>
      <c r="G4637" s="155" t="s">
        <v>253</v>
      </c>
      <c r="H4637" s="155" t="s">
        <v>253</v>
      </c>
      <c r="I4637" s="157" t="s">
        <v>253</v>
      </c>
      <c r="J4637" s="156" t="s">
        <v>253</v>
      </c>
      <c r="K4637" s="167" t="s">
        <v>253</v>
      </c>
    </row>
    <row r="4638" spans="1:11" x14ac:dyDescent="0.25">
      <c r="A4638" s="153">
        <v>4634</v>
      </c>
      <c r="B4638" s="154" t="s">
        <v>253</v>
      </c>
      <c r="C4638" s="154" t="s">
        <v>254</v>
      </c>
      <c r="D4638" s="154" t="s">
        <v>255</v>
      </c>
      <c r="E4638" s="155" t="s">
        <v>253</v>
      </c>
      <c r="F4638" s="156" t="s">
        <v>253</v>
      </c>
      <c r="G4638" s="155" t="s">
        <v>253</v>
      </c>
      <c r="H4638" s="155" t="s">
        <v>253</v>
      </c>
      <c r="I4638" s="157" t="s">
        <v>253</v>
      </c>
      <c r="J4638" s="156" t="s">
        <v>253</v>
      </c>
      <c r="K4638" s="167" t="s">
        <v>253</v>
      </c>
    </row>
    <row r="4639" spans="1:11" x14ac:dyDescent="0.25">
      <c r="A4639" s="153">
        <v>4635</v>
      </c>
      <c r="B4639" s="154" t="s">
        <v>253</v>
      </c>
      <c r="C4639" s="154" t="s">
        <v>254</v>
      </c>
      <c r="D4639" s="154" t="s">
        <v>255</v>
      </c>
      <c r="E4639" s="155" t="s">
        <v>253</v>
      </c>
      <c r="F4639" s="156" t="s">
        <v>253</v>
      </c>
      <c r="G4639" s="155" t="s">
        <v>253</v>
      </c>
      <c r="H4639" s="155" t="s">
        <v>253</v>
      </c>
      <c r="I4639" s="157" t="s">
        <v>253</v>
      </c>
      <c r="J4639" s="156" t="s">
        <v>253</v>
      </c>
      <c r="K4639" s="167" t="s">
        <v>253</v>
      </c>
    </row>
    <row r="4640" spans="1:11" x14ac:dyDescent="0.25">
      <c r="A4640" s="153">
        <v>4636</v>
      </c>
      <c r="B4640" s="154" t="s">
        <v>253</v>
      </c>
      <c r="C4640" s="154" t="s">
        <v>254</v>
      </c>
      <c r="D4640" s="154" t="s">
        <v>255</v>
      </c>
      <c r="E4640" s="155" t="s">
        <v>253</v>
      </c>
      <c r="F4640" s="156" t="s">
        <v>253</v>
      </c>
      <c r="G4640" s="155" t="s">
        <v>253</v>
      </c>
      <c r="H4640" s="155" t="s">
        <v>253</v>
      </c>
      <c r="I4640" s="157" t="s">
        <v>253</v>
      </c>
      <c r="J4640" s="156" t="s">
        <v>253</v>
      </c>
      <c r="K4640" s="167" t="s">
        <v>253</v>
      </c>
    </row>
    <row r="4641" spans="1:11" x14ac:dyDescent="0.25">
      <c r="A4641" s="153">
        <v>4637</v>
      </c>
      <c r="B4641" s="154" t="s">
        <v>253</v>
      </c>
      <c r="C4641" s="154" t="s">
        <v>254</v>
      </c>
      <c r="D4641" s="154" t="s">
        <v>255</v>
      </c>
      <c r="E4641" s="155" t="s">
        <v>253</v>
      </c>
      <c r="F4641" s="156" t="s">
        <v>253</v>
      </c>
      <c r="G4641" s="155" t="s">
        <v>253</v>
      </c>
      <c r="H4641" s="155" t="s">
        <v>253</v>
      </c>
      <c r="I4641" s="157" t="s">
        <v>253</v>
      </c>
      <c r="J4641" s="156" t="s">
        <v>253</v>
      </c>
      <c r="K4641" s="167" t="s">
        <v>253</v>
      </c>
    </row>
    <row r="4642" spans="1:11" x14ac:dyDescent="0.25">
      <c r="A4642" s="153">
        <v>4638</v>
      </c>
      <c r="B4642" s="154" t="s">
        <v>253</v>
      </c>
      <c r="C4642" s="154" t="s">
        <v>254</v>
      </c>
      <c r="D4642" s="154" t="s">
        <v>255</v>
      </c>
      <c r="E4642" s="155" t="s">
        <v>253</v>
      </c>
      <c r="F4642" s="156" t="s">
        <v>253</v>
      </c>
      <c r="G4642" s="155" t="s">
        <v>253</v>
      </c>
      <c r="H4642" s="155" t="s">
        <v>253</v>
      </c>
      <c r="I4642" s="157" t="s">
        <v>253</v>
      </c>
      <c r="J4642" s="156" t="s">
        <v>253</v>
      </c>
      <c r="K4642" s="167" t="s">
        <v>253</v>
      </c>
    </row>
    <row r="4643" spans="1:11" x14ac:dyDescent="0.25">
      <c r="A4643" s="153">
        <v>4639</v>
      </c>
      <c r="B4643" s="154" t="s">
        <v>253</v>
      </c>
      <c r="C4643" s="154" t="s">
        <v>254</v>
      </c>
      <c r="D4643" s="154" t="s">
        <v>255</v>
      </c>
      <c r="E4643" s="155" t="s">
        <v>253</v>
      </c>
      <c r="F4643" s="156" t="s">
        <v>253</v>
      </c>
      <c r="G4643" s="155" t="s">
        <v>253</v>
      </c>
      <c r="H4643" s="155" t="s">
        <v>253</v>
      </c>
      <c r="I4643" s="157" t="s">
        <v>253</v>
      </c>
      <c r="J4643" s="156" t="s">
        <v>253</v>
      </c>
      <c r="K4643" s="167" t="s">
        <v>253</v>
      </c>
    </row>
    <row r="4644" spans="1:11" x14ac:dyDescent="0.25">
      <c r="A4644" s="153">
        <v>4640</v>
      </c>
      <c r="B4644" s="154" t="s">
        <v>253</v>
      </c>
      <c r="C4644" s="154" t="s">
        <v>254</v>
      </c>
      <c r="D4644" s="154" t="s">
        <v>255</v>
      </c>
      <c r="E4644" s="155" t="s">
        <v>253</v>
      </c>
      <c r="F4644" s="156" t="s">
        <v>253</v>
      </c>
      <c r="G4644" s="155" t="s">
        <v>253</v>
      </c>
      <c r="H4644" s="155" t="s">
        <v>253</v>
      </c>
      <c r="I4644" s="157" t="s">
        <v>253</v>
      </c>
      <c r="J4644" s="156" t="s">
        <v>253</v>
      </c>
      <c r="K4644" s="167" t="s">
        <v>253</v>
      </c>
    </row>
    <row r="4645" spans="1:11" x14ac:dyDescent="0.25">
      <c r="A4645" s="153">
        <v>4641</v>
      </c>
      <c r="B4645" s="154" t="s">
        <v>253</v>
      </c>
      <c r="C4645" s="154" t="s">
        <v>254</v>
      </c>
      <c r="D4645" s="154" t="s">
        <v>255</v>
      </c>
      <c r="E4645" s="155" t="s">
        <v>253</v>
      </c>
      <c r="F4645" s="156" t="s">
        <v>253</v>
      </c>
      <c r="G4645" s="155" t="s">
        <v>253</v>
      </c>
      <c r="H4645" s="155" t="s">
        <v>253</v>
      </c>
      <c r="I4645" s="157" t="s">
        <v>253</v>
      </c>
      <c r="J4645" s="156" t="s">
        <v>253</v>
      </c>
      <c r="K4645" s="167" t="s">
        <v>253</v>
      </c>
    </row>
    <row r="4646" spans="1:11" x14ac:dyDescent="0.25">
      <c r="A4646" s="153">
        <v>4642</v>
      </c>
      <c r="B4646" s="154" t="s">
        <v>253</v>
      </c>
      <c r="C4646" s="154" t="s">
        <v>254</v>
      </c>
      <c r="D4646" s="154" t="s">
        <v>255</v>
      </c>
      <c r="E4646" s="155" t="s">
        <v>253</v>
      </c>
      <c r="F4646" s="156" t="s">
        <v>253</v>
      </c>
      <c r="G4646" s="155" t="s">
        <v>253</v>
      </c>
      <c r="H4646" s="155" t="s">
        <v>253</v>
      </c>
      <c r="I4646" s="157" t="s">
        <v>253</v>
      </c>
      <c r="J4646" s="156" t="s">
        <v>253</v>
      </c>
      <c r="K4646" s="167" t="s">
        <v>253</v>
      </c>
    </row>
    <row r="4647" spans="1:11" x14ac:dyDescent="0.25">
      <c r="A4647" s="153">
        <v>4643</v>
      </c>
      <c r="B4647" s="154" t="s">
        <v>253</v>
      </c>
      <c r="C4647" s="154" t="s">
        <v>254</v>
      </c>
      <c r="D4647" s="154" t="s">
        <v>255</v>
      </c>
      <c r="E4647" s="155" t="s">
        <v>253</v>
      </c>
      <c r="F4647" s="156" t="s">
        <v>253</v>
      </c>
      <c r="G4647" s="155" t="s">
        <v>253</v>
      </c>
      <c r="H4647" s="155" t="s">
        <v>253</v>
      </c>
      <c r="I4647" s="157" t="s">
        <v>253</v>
      </c>
      <c r="J4647" s="156" t="s">
        <v>253</v>
      </c>
      <c r="K4647" s="167" t="s">
        <v>253</v>
      </c>
    </row>
    <row r="4648" spans="1:11" x14ac:dyDescent="0.25">
      <c r="A4648" s="153">
        <v>4644</v>
      </c>
      <c r="B4648" s="154" t="s">
        <v>253</v>
      </c>
      <c r="C4648" s="154" t="s">
        <v>254</v>
      </c>
      <c r="D4648" s="154" t="s">
        <v>255</v>
      </c>
      <c r="E4648" s="155" t="s">
        <v>253</v>
      </c>
      <c r="F4648" s="156" t="s">
        <v>253</v>
      </c>
      <c r="G4648" s="155" t="s">
        <v>253</v>
      </c>
      <c r="H4648" s="155" t="s">
        <v>253</v>
      </c>
      <c r="I4648" s="157" t="s">
        <v>253</v>
      </c>
      <c r="J4648" s="156" t="s">
        <v>253</v>
      </c>
      <c r="K4648" s="167" t="s">
        <v>253</v>
      </c>
    </row>
    <row r="4649" spans="1:11" x14ac:dyDescent="0.25">
      <c r="A4649" s="153">
        <v>4645</v>
      </c>
      <c r="B4649" s="154" t="s">
        <v>253</v>
      </c>
      <c r="C4649" s="154" t="s">
        <v>254</v>
      </c>
      <c r="D4649" s="154" t="s">
        <v>255</v>
      </c>
      <c r="E4649" s="155" t="s">
        <v>253</v>
      </c>
      <c r="F4649" s="156" t="s">
        <v>253</v>
      </c>
      <c r="G4649" s="155" t="s">
        <v>253</v>
      </c>
      <c r="H4649" s="155" t="s">
        <v>253</v>
      </c>
      <c r="I4649" s="157" t="s">
        <v>253</v>
      </c>
      <c r="J4649" s="156" t="s">
        <v>253</v>
      </c>
      <c r="K4649" s="167" t="s">
        <v>253</v>
      </c>
    </row>
    <row r="4650" spans="1:11" x14ac:dyDescent="0.25">
      <c r="A4650" s="153">
        <v>4646</v>
      </c>
      <c r="B4650" s="154" t="s">
        <v>253</v>
      </c>
      <c r="C4650" s="154" t="s">
        <v>254</v>
      </c>
      <c r="D4650" s="154" t="s">
        <v>255</v>
      </c>
      <c r="E4650" s="155" t="s">
        <v>253</v>
      </c>
      <c r="F4650" s="156" t="s">
        <v>253</v>
      </c>
      <c r="G4650" s="155" t="s">
        <v>253</v>
      </c>
      <c r="H4650" s="155" t="s">
        <v>253</v>
      </c>
      <c r="I4650" s="157" t="s">
        <v>253</v>
      </c>
      <c r="J4650" s="156" t="s">
        <v>253</v>
      </c>
      <c r="K4650" s="167" t="s">
        <v>253</v>
      </c>
    </row>
    <row r="4651" spans="1:11" x14ac:dyDescent="0.25">
      <c r="A4651" s="153">
        <v>4647</v>
      </c>
      <c r="B4651" s="154" t="s">
        <v>253</v>
      </c>
      <c r="C4651" s="154" t="s">
        <v>254</v>
      </c>
      <c r="D4651" s="154" t="s">
        <v>255</v>
      </c>
      <c r="E4651" s="155" t="s">
        <v>253</v>
      </c>
      <c r="F4651" s="156" t="s">
        <v>253</v>
      </c>
      <c r="G4651" s="155" t="s">
        <v>253</v>
      </c>
      <c r="H4651" s="155" t="s">
        <v>253</v>
      </c>
      <c r="I4651" s="157" t="s">
        <v>253</v>
      </c>
      <c r="J4651" s="156" t="s">
        <v>253</v>
      </c>
      <c r="K4651" s="167" t="s">
        <v>253</v>
      </c>
    </row>
    <row r="4652" spans="1:11" x14ac:dyDescent="0.25">
      <c r="A4652" s="153">
        <v>4648</v>
      </c>
      <c r="B4652" s="154" t="s">
        <v>253</v>
      </c>
      <c r="C4652" s="154" t="s">
        <v>254</v>
      </c>
      <c r="D4652" s="154" t="s">
        <v>255</v>
      </c>
      <c r="E4652" s="155" t="s">
        <v>253</v>
      </c>
      <c r="F4652" s="156" t="s">
        <v>253</v>
      </c>
      <c r="G4652" s="155" t="s">
        <v>253</v>
      </c>
      <c r="H4652" s="155" t="s">
        <v>253</v>
      </c>
      <c r="I4652" s="157" t="s">
        <v>253</v>
      </c>
      <c r="J4652" s="156" t="s">
        <v>253</v>
      </c>
      <c r="K4652" s="167" t="s">
        <v>253</v>
      </c>
    </row>
    <row r="4653" spans="1:11" x14ac:dyDescent="0.25">
      <c r="A4653" s="153">
        <v>4649</v>
      </c>
      <c r="B4653" s="154" t="s">
        <v>253</v>
      </c>
      <c r="C4653" s="154" t="s">
        <v>254</v>
      </c>
      <c r="D4653" s="154" t="s">
        <v>255</v>
      </c>
      <c r="E4653" s="155" t="s">
        <v>253</v>
      </c>
      <c r="F4653" s="156" t="s">
        <v>253</v>
      </c>
      <c r="G4653" s="155" t="s">
        <v>253</v>
      </c>
      <c r="H4653" s="155" t="s">
        <v>253</v>
      </c>
      <c r="I4653" s="157" t="s">
        <v>253</v>
      </c>
      <c r="J4653" s="156" t="s">
        <v>253</v>
      </c>
      <c r="K4653" s="167" t="s">
        <v>253</v>
      </c>
    </row>
    <row r="4654" spans="1:11" x14ac:dyDescent="0.25">
      <c r="A4654" s="153">
        <v>4650</v>
      </c>
      <c r="B4654" s="154" t="s">
        <v>253</v>
      </c>
      <c r="C4654" s="154" t="s">
        <v>254</v>
      </c>
      <c r="D4654" s="154" t="s">
        <v>255</v>
      </c>
      <c r="E4654" s="155" t="s">
        <v>253</v>
      </c>
      <c r="F4654" s="156" t="s">
        <v>253</v>
      </c>
      <c r="G4654" s="155" t="s">
        <v>253</v>
      </c>
      <c r="H4654" s="155" t="s">
        <v>253</v>
      </c>
      <c r="I4654" s="157" t="s">
        <v>253</v>
      </c>
      <c r="J4654" s="156" t="s">
        <v>253</v>
      </c>
      <c r="K4654" s="167" t="s">
        <v>253</v>
      </c>
    </row>
    <row r="4655" spans="1:11" x14ac:dyDescent="0.25">
      <c r="A4655" s="153">
        <v>4651</v>
      </c>
      <c r="B4655" s="154" t="s">
        <v>253</v>
      </c>
      <c r="C4655" s="154" t="s">
        <v>254</v>
      </c>
      <c r="D4655" s="154" t="s">
        <v>255</v>
      </c>
      <c r="E4655" s="155" t="s">
        <v>253</v>
      </c>
      <c r="F4655" s="156" t="s">
        <v>253</v>
      </c>
      <c r="G4655" s="155" t="s">
        <v>253</v>
      </c>
      <c r="H4655" s="155" t="s">
        <v>253</v>
      </c>
      <c r="I4655" s="157" t="s">
        <v>253</v>
      </c>
      <c r="J4655" s="156" t="s">
        <v>253</v>
      </c>
      <c r="K4655" s="167" t="s">
        <v>253</v>
      </c>
    </row>
    <row r="4656" spans="1:11" x14ac:dyDescent="0.25">
      <c r="A4656" s="153">
        <v>4652</v>
      </c>
      <c r="B4656" s="154" t="s">
        <v>253</v>
      </c>
      <c r="C4656" s="154" t="s">
        <v>254</v>
      </c>
      <c r="D4656" s="154" t="s">
        <v>255</v>
      </c>
      <c r="E4656" s="155" t="s">
        <v>253</v>
      </c>
      <c r="F4656" s="156" t="s">
        <v>253</v>
      </c>
      <c r="G4656" s="155" t="s">
        <v>253</v>
      </c>
      <c r="H4656" s="155" t="s">
        <v>253</v>
      </c>
      <c r="I4656" s="157" t="s">
        <v>253</v>
      </c>
      <c r="J4656" s="156" t="s">
        <v>253</v>
      </c>
      <c r="K4656" s="167" t="s">
        <v>253</v>
      </c>
    </row>
    <row r="4657" spans="1:11" x14ac:dyDescent="0.25">
      <c r="A4657" s="153">
        <v>4653</v>
      </c>
      <c r="B4657" s="154" t="s">
        <v>253</v>
      </c>
      <c r="C4657" s="154" t="s">
        <v>254</v>
      </c>
      <c r="D4657" s="154" t="s">
        <v>255</v>
      </c>
      <c r="E4657" s="155" t="s">
        <v>253</v>
      </c>
      <c r="F4657" s="156" t="s">
        <v>253</v>
      </c>
      <c r="G4657" s="155" t="s">
        <v>253</v>
      </c>
      <c r="H4657" s="155" t="s">
        <v>253</v>
      </c>
      <c r="I4657" s="157" t="s">
        <v>253</v>
      </c>
      <c r="J4657" s="156" t="s">
        <v>253</v>
      </c>
      <c r="K4657" s="167" t="s">
        <v>253</v>
      </c>
    </row>
    <row r="4658" spans="1:11" x14ac:dyDescent="0.25">
      <c r="A4658" s="153">
        <v>4654</v>
      </c>
      <c r="B4658" s="154" t="s">
        <v>253</v>
      </c>
      <c r="C4658" s="154" t="s">
        <v>254</v>
      </c>
      <c r="D4658" s="154" t="s">
        <v>255</v>
      </c>
      <c r="E4658" s="155" t="s">
        <v>253</v>
      </c>
      <c r="F4658" s="156" t="s">
        <v>253</v>
      </c>
      <c r="G4658" s="155" t="s">
        <v>253</v>
      </c>
      <c r="H4658" s="155" t="s">
        <v>253</v>
      </c>
      <c r="I4658" s="157" t="s">
        <v>253</v>
      </c>
      <c r="J4658" s="156" t="s">
        <v>253</v>
      </c>
      <c r="K4658" s="167" t="s">
        <v>253</v>
      </c>
    </row>
    <row r="4659" spans="1:11" x14ac:dyDescent="0.25">
      <c r="A4659" s="153">
        <v>4655</v>
      </c>
      <c r="B4659" s="154" t="s">
        <v>253</v>
      </c>
      <c r="C4659" s="154" t="s">
        <v>254</v>
      </c>
      <c r="D4659" s="154" t="s">
        <v>255</v>
      </c>
      <c r="E4659" s="155" t="s">
        <v>253</v>
      </c>
      <c r="F4659" s="156" t="s">
        <v>253</v>
      </c>
      <c r="G4659" s="155" t="s">
        <v>253</v>
      </c>
      <c r="H4659" s="155" t="s">
        <v>253</v>
      </c>
      <c r="I4659" s="157" t="s">
        <v>253</v>
      </c>
      <c r="J4659" s="156" t="s">
        <v>253</v>
      </c>
      <c r="K4659" s="167" t="s">
        <v>253</v>
      </c>
    </row>
    <row r="4660" spans="1:11" x14ac:dyDescent="0.25">
      <c r="A4660" s="153">
        <v>4656</v>
      </c>
      <c r="B4660" s="154" t="s">
        <v>253</v>
      </c>
      <c r="C4660" s="154" t="s">
        <v>254</v>
      </c>
      <c r="D4660" s="154" t="s">
        <v>255</v>
      </c>
      <c r="E4660" s="155" t="s">
        <v>253</v>
      </c>
      <c r="F4660" s="156" t="s">
        <v>253</v>
      </c>
      <c r="G4660" s="155" t="s">
        <v>253</v>
      </c>
      <c r="H4660" s="155" t="s">
        <v>253</v>
      </c>
      <c r="I4660" s="157" t="s">
        <v>253</v>
      </c>
      <c r="J4660" s="156" t="s">
        <v>253</v>
      </c>
      <c r="K4660" s="167" t="s">
        <v>253</v>
      </c>
    </row>
    <row r="4661" spans="1:11" x14ac:dyDescent="0.25">
      <c r="A4661" s="153">
        <v>4657</v>
      </c>
      <c r="B4661" s="154" t="s">
        <v>253</v>
      </c>
      <c r="C4661" s="154" t="s">
        <v>254</v>
      </c>
      <c r="D4661" s="154" t="s">
        <v>255</v>
      </c>
      <c r="E4661" s="155" t="s">
        <v>253</v>
      </c>
      <c r="F4661" s="156" t="s">
        <v>253</v>
      </c>
      <c r="G4661" s="155" t="s">
        <v>253</v>
      </c>
      <c r="H4661" s="155" t="s">
        <v>253</v>
      </c>
      <c r="I4661" s="157" t="s">
        <v>253</v>
      </c>
      <c r="J4661" s="156" t="s">
        <v>253</v>
      </c>
      <c r="K4661" s="167" t="s">
        <v>253</v>
      </c>
    </row>
    <row r="4662" spans="1:11" x14ac:dyDescent="0.25">
      <c r="A4662" s="153">
        <v>4658</v>
      </c>
      <c r="B4662" s="154" t="s">
        <v>253</v>
      </c>
      <c r="C4662" s="154" t="s">
        <v>254</v>
      </c>
      <c r="D4662" s="154" t="s">
        <v>255</v>
      </c>
      <c r="E4662" s="155" t="s">
        <v>253</v>
      </c>
      <c r="F4662" s="156" t="s">
        <v>253</v>
      </c>
      <c r="G4662" s="155" t="s">
        <v>253</v>
      </c>
      <c r="H4662" s="155" t="s">
        <v>253</v>
      </c>
      <c r="I4662" s="157" t="s">
        <v>253</v>
      </c>
      <c r="J4662" s="156" t="s">
        <v>253</v>
      </c>
      <c r="K4662" s="167" t="s">
        <v>253</v>
      </c>
    </row>
    <row r="4663" spans="1:11" x14ac:dyDescent="0.25">
      <c r="A4663" s="153">
        <v>4659</v>
      </c>
      <c r="B4663" s="154" t="s">
        <v>253</v>
      </c>
      <c r="C4663" s="154" t="s">
        <v>254</v>
      </c>
      <c r="D4663" s="154" t="s">
        <v>255</v>
      </c>
      <c r="E4663" s="155" t="s">
        <v>253</v>
      </c>
      <c r="F4663" s="156" t="s">
        <v>253</v>
      </c>
      <c r="G4663" s="155" t="s">
        <v>253</v>
      </c>
      <c r="H4663" s="155" t="s">
        <v>253</v>
      </c>
      <c r="I4663" s="157" t="s">
        <v>253</v>
      </c>
      <c r="J4663" s="156" t="s">
        <v>253</v>
      </c>
      <c r="K4663" s="167" t="s">
        <v>253</v>
      </c>
    </row>
    <row r="4664" spans="1:11" x14ac:dyDescent="0.25">
      <c r="A4664" s="153">
        <v>4660</v>
      </c>
      <c r="B4664" s="154" t="s">
        <v>253</v>
      </c>
      <c r="C4664" s="154" t="s">
        <v>254</v>
      </c>
      <c r="D4664" s="154" t="s">
        <v>255</v>
      </c>
      <c r="E4664" s="155" t="s">
        <v>253</v>
      </c>
      <c r="F4664" s="156" t="s">
        <v>253</v>
      </c>
      <c r="G4664" s="155" t="s">
        <v>253</v>
      </c>
      <c r="H4664" s="155" t="s">
        <v>253</v>
      </c>
      <c r="I4664" s="157" t="s">
        <v>253</v>
      </c>
      <c r="J4664" s="156" t="s">
        <v>253</v>
      </c>
      <c r="K4664" s="167" t="s">
        <v>253</v>
      </c>
    </row>
    <row r="4665" spans="1:11" x14ac:dyDescent="0.25">
      <c r="A4665" s="153">
        <v>4661</v>
      </c>
      <c r="B4665" s="154" t="s">
        <v>253</v>
      </c>
      <c r="C4665" s="154" t="s">
        <v>254</v>
      </c>
      <c r="D4665" s="154" t="s">
        <v>255</v>
      </c>
      <c r="E4665" s="155" t="s">
        <v>253</v>
      </c>
      <c r="F4665" s="156" t="s">
        <v>253</v>
      </c>
      <c r="G4665" s="155" t="s">
        <v>253</v>
      </c>
      <c r="H4665" s="155" t="s">
        <v>253</v>
      </c>
      <c r="I4665" s="157" t="s">
        <v>253</v>
      </c>
      <c r="J4665" s="156" t="s">
        <v>253</v>
      </c>
      <c r="K4665" s="167" t="s">
        <v>253</v>
      </c>
    </row>
    <row r="4666" spans="1:11" x14ac:dyDescent="0.25">
      <c r="A4666" s="153">
        <v>4662</v>
      </c>
      <c r="B4666" s="154" t="s">
        <v>253</v>
      </c>
      <c r="C4666" s="154" t="s">
        <v>254</v>
      </c>
      <c r="D4666" s="154" t="s">
        <v>255</v>
      </c>
      <c r="E4666" s="155" t="s">
        <v>253</v>
      </c>
      <c r="F4666" s="156" t="s">
        <v>253</v>
      </c>
      <c r="G4666" s="155" t="s">
        <v>253</v>
      </c>
      <c r="H4666" s="155" t="s">
        <v>253</v>
      </c>
      <c r="I4666" s="157" t="s">
        <v>253</v>
      </c>
      <c r="J4666" s="156" t="s">
        <v>253</v>
      </c>
      <c r="K4666" s="167" t="s">
        <v>253</v>
      </c>
    </row>
    <row r="4667" spans="1:11" x14ac:dyDescent="0.25">
      <c r="A4667" s="153">
        <v>4663</v>
      </c>
      <c r="B4667" s="154" t="s">
        <v>253</v>
      </c>
      <c r="C4667" s="154" t="s">
        <v>254</v>
      </c>
      <c r="D4667" s="154" t="s">
        <v>255</v>
      </c>
      <c r="E4667" s="155" t="s">
        <v>253</v>
      </c>
      <c r="F4667" s="156" t="s">
        <v>253</v>
      </c>
      <c r="G4667" s="155" t="s">
        <v>253</v>
      </c>
      <c r="H4667" s="155" t="s">
        <v>253</v>
      </c>
      <c r="I4667" s="157" t="s">
        <v>253</v>
      </c>
      <c r="J4667" s="156" t="s">
        <v>253</v>
      </c>
      <c r="K4667" s="167" t="s">
        <v>253</v>
      </c>
    </row>
    <row r="4668" spans="1:11" x14ac:dyDescent="0.25">
      <c r="A4668" s="153">
        <v>4664</v>
      </c>
      <c r="B4668" s="154" t="s">
        <v>253</v>
      </c>
      <c r="C4668" s="154" t="s">
        <v>254</v>
      </c>
      <c r="D4668" s="154" t="s">
        <v>255</v>
      </c>
      <c r="E4668" s="155" t="s">
        <v>253</v>
      </c>
      <c r="F4668" s="156" t="s">
        <v>253</v>
      </c>
      <c r="G4668" s="155" t="s">
        <v>253</v>
      </c>
      <c r="H4668" s="155" t="s">
        <v>253</v>
      </c>
      <c r="I4668" s="157" t="s">
        <v>253</v>
      </c>
      <c r="J4668" s="156" t="s">
        <v>253</v>
      </c>
      <c r="K4668" s="167" t="s">
        <v>253</v>
      </c>
    </row>
    <row r="4669" spans="1:11" x14ac:dyDescent="0.25">
      <c r="A4669" s="153">
        <v>4665</v>
      </c>
      <c r="B4669" s="154" t="s">
        <v>253</v>
      </c>
      <c r="C4669" s="154" t="s">
        <v>254</v>
      </c>
      <c r="D4669" s="154" t="s">
        <v>255</v>
      </c>
      <c r="E4669" s="155" t="s">
        <v>253</v>
      </c>
      <c r="F4669" s="156" t="s">
        <v>253</v>
      </c>
      <c r="G4669" s="155" t="s">
        <v>253</v>
      </c>
      <c r="H4669" s="155" t="s">
        <v>253</v>
      </c>
      <c r="I4669" s="157" t="s">
        <v>253</v>
      </c>
      <c r="J4669" s="156" t="s">
        <v>253</v>
      </c>
      <c r="K4669" s="167" t="s">
        <v>253</v>
      </c>
    </row>
    <row r="4670" spans="1:11" x14ac:dyDescent="0.25">
      <c r="A4670" s="153">
        <v>4666</v>
      </c>
      <c r="B4670" s="154" t="s">
        <v>253</v>
      </c>
      <c r="C4670" s="154" t="s">
        <v>254</v>
      </c>
      <c r="D4670" s="154" t="s">
        <v>255</v>
      </c>
      <c r="E4670" s="155" t="s">
        <v>253</v>
      </c>
      <c r="F4670" s="156" t="s">
        <v>253</v>
      </c>
      <c r="G4670" s="155" t="s">
        <v>253</v>
      </c>
      <c r="H4670" s="155" t="s">
        <v>253</v>
      </c>
      <c r="I4670" s="157" t="s">
        <v>253</v>
      </c>
      <c r="J4670" s="156" t="s">
        <v>253</v>
      </c>
      <c r="K4670" s="167" t="s">
        <v>253</v>
      </c>
    </row>
    <row r="4671" spans="1:11" x14ac:dyDescent="0.25">
      <c r="A4671" s="153">
        <v>4667</v>
      </c>
      <c r="B4671" s="154" t="s">
        <v>253</v>
      </c>
      <c r="C4671" s="154" t="s">
        <v>254</v>
      </c>
      <c r="D4671" s="154" t="s">
        <v>255</v>
      </c>
      <c r="E4671" s="155" t="s">
        <v>253</v>
      </c>
      <c r="F4671" s="156" t="s">
        <v>253</v>
      </c>
      <c r="G4671" s="155" t="s">
        <v>253</v>
      </c>
      <c r="H4671" s="155" t="s">
        <v>253</v>
      </c>
      <c r="I4671" s="157" t="s">
        <v>253</v>
      </c>
      <c r="J4671" s="156" t="s">
        <v>253</v>
      </c>
      <c r="K4671" s="167" t="s">
        <v>253</v>
      </c>
    </row>
    <row r="4672" spans="1:11" x14ac:dyDescent="0.25">
      <c r="A4672" s="153">
        <v>4668</v>
      </c>
      <c r="B4672" s="154" t="s">
        <v>253</v>
      </c>
      <c r="C4672" s="154" t="s">
        <v>254</v>
      </c>
      <c r="D4672" s="154" t="s">
        <v>255</v>
      </c>
      <c r="E4672" s="155" t="s">
        <v>253</v>
      </c>
      <c r="F4672" s="156" t="s">
        <v>253</v>
      </c>
      <c r="G4672" s="155" t="s">
        <v>253</v>
      </c>
      <c r="H4672" s="155" t="s">
        <v>253</v>
      </c>
      <c r="I4672" s="157" t="s">
        <v>253</v>
      </c>
      <c r="J4672" s="156" t="s">
        <v>253</v>
      </c>
      <c r="K4672" s="167" t="s">
        <v>253</v>
      </c>
    </row>
    <row r="4673" spans="1:11" x14ac:dyDescent="0.25">
      <c r="A4673" s="153">
        <v>4669</v>
      </c>
      <c r="B4673" s="154" t="s">
        <v>253</v>
      </c>
      <c r="C4673" s="154" t="s">
        <v>254</v>
      </c>
      <c r="D4673" s="154" t="s">
        <v>255</v>
      </c>
      <c r="E4673" s="155" t="s">
        <v>253</v>
      </c>
      <c r="F4673" s="156" t="s">
        <v>253</v>
      </c>
      <c r="G4673" s="155" t="s">
        <v>253</v>
      </c>
      <c r="H4673" s="155" t="s">
        <v>253</v>
      </c>
      <c r="I4673" s="157" t="s">
        <v>253</v>
      </c>
      <c r="J4673" s="156" t="s">
        <v>253</v>
      </c>
      <c r="K4673" s="167" t="s">
        <v>253</v>
      </c>
    </row>
    <row r="4674" spans="1:11" x14ac:dyDescent="0.25">
      <c r="A4674" s="153">
        <v>4670</v>
      </c>
      <c r="B4674" s="154" t="s">
        <v>253</v>
      </c>
      <c r="C4674" s="154" t="s">
        <v>254</v>
      </c>
      <c r="D4674" s="154" t="s">
        <v>255</v>
      </c>
      <c r="E4674" s="155" t="s">
        <v>253</v>
      </c>
      <c r="F4674" s="156" t="s">
        <v>253</v>
      </c>
      <c r="G4674" s="155" t="s">
        <v>253</v>
      </c>
      <c r="H4674" s="155" t="s">
        <v>253</v>
      </c>
      <c r="I4674" s="157" t="s">
        <v>253</v>
      </c>
      <c r="J4674" s="156" t="s">
        <v>253</v>
      </c>
      <c r="K4674" s="167" t="s">
        <v>253</v>
      </c>
    </row>
    <row r="4675" spans="1:11" x14ac:dyDescent="0.25">
      <c r="A4675" s="153">
        <v>4671</v>
      </c>
      <c r="B4675" s="154" t="s">
        <v>253</v>
      </c>
      <c r="C4675" s="154" t="s">
        <v>254</v>
      </c>
      <c r="D4675" s="154" t="s">
        <v>255</v>
      </c>
      <c r="E4675" s="155" t="s">
        <v>253</v>
      </c>
      <c r="F4675" s="156" t="s">
        <v>253</v>
      </c>
      <c r="G4675" s="155" t="s">
        <v>253</v>
      </c>
      <c r="H4675" s="155" t="s">
        <v>253</v>
      </c>
      <c r="I4675" s="157" t="s">
        <v>253</v>
      </c>
      <c r="J4675" s="156" t="s">
        <v>253</v>
      </c>
      <c r="K4675" s="167" t="s">
        <v>253</v>
      </c>
    </row>
    <row r="4676" spans="1:11" x14ac:dyDescent="0.25">
      <c r="A4676" s="153">
        <v>4672</v>
      </c>
      <c r="B4676" s="154" t="s">
        <v>253</v>
      </c>
      <c r="C4676" s="154" t="s">
        <v>254</v>
      </c>
      <c r="D4676" s="154" t="s">
        <v>255</v>
      </c>
      <c r="E4676" s="155" t="s">
        <v>253</v>
      </c>
      <c r="F4676" s="156" t="s">
        <v>253</v>
      </c>
      <c r="G4676" s="155" t="s">
        <v>253</v>
      </c>
      <c r="H4676" s="155" t="s">
        <v>253</v>
      </c>
      <c r="I4676" s="157" t="s">
        <v>253</v>
      </c>
      <c r="J4676" s="156" t="s">
        <v>253</v>
      </c>
      <c r="K4676" s="167" t="s">
        <v>253</v>
      </c>
    </row>
    <row r="4677" spans="1:11" x14ac:dyDescent="0.25">
      <c r="A4677" s="153">
        <v>4673</v>
      </c>
      <c r="B4677" s="154" t="s">
        <v>253</v>
      </c>
      <c r="C4677" s="154" t="s">
        <v>254</v>
      </c>
      <c r="D4677" s="154" t="s">
        <v>255</v>
      </c>
      <c r="E4677" s="155" t="s">
        <v>253</v>
      </c>
      <c r="F4677" s="156" t="s">
        <v>253</v>
      </c>
      <c r="G4677" s="155" t="s">
        <v>253</v>
      </c>
      <c r="H4677" s="155" t="s">
        <v>253</v>
      </c>
      <c r="I4677" s="157" t="s">
        <v>253</v>
      </c>
      <c r="J4677" s="156" t="s">
        <v>253</v>
      </c>
      <c r="K4677" s="167" t="s">
        <v>253</v>
      </c>
    </row>
    <row r="4678" spans="1:11" x14ac:dyDescent="0.25">
      <c r="A4678" s="153">
        <v>4674</v>
      </c>
      <c r="B4678" s="154" t="s">
        <v>253</v>
      </c>
      <c r="C4678" s="154" t="s">
        <v>254</v>
      </c>
      <c r="D4678" s="154" t="s">
        <v>255</v>
      </c>
      <c r="E4678" s="155" t="s">
        <v>253</v>
      </c>
      <c r="F4678" s="156" t="s">
        <v>253</v>
      </c>
      <c r="G4678" s="155" t="s">
        <v>253</v>
      </c>
      <c r="H4678" s="155" t="s">
        <v>253</v>
      </c>
      <c r="I4678" s="157" t="s">
        <v>253</v>
      </c>
      <c r="J4678" s="156" t="s">
        <v>253</v>
      </c>
      <c r="K4678" s="167" t="s">
        <v>253</v>
      </c>
    </row>
    <row r="4679" spans="1:11" x14ac:dyDescent="0.25">
      <c r="A4679" s="153">
        <v>4675</v>
      </c>
      <c r="B4679" s="154" t="s">
        <v>253</v>
      </c>
      <c r="C4679" s="154" t="s">
        <v>254</v>
      </c>
      <c r="D4679" s="154" t="s">
        <v>255</v>
      </c>
      <c r="E4679" s="155" t="s">
        <v>253</v>
      </c>
      <c r="F4679" s="156" t="s">
        <v>253</v>
      </c>
      <c r="G4679" s="155" t="s">
        <v>253</v>
      </c>
      <c r="H4679" s="155" t="s">
        <v>253</v>
      </c>
      <c r="I4679" s="157" t="s">
        <v>253</v>
      </c>
      <c r="J4679" s="156" t="s">
        <v>253</v>
      </c>
      <c r="K4679" s="167" t="s">
        <v>253</v>
      </c>
    </row>
    <row r="4680" spans="1:11" x14ac:dyDescent="0.25">
      <c r="A4680" s="153">
        <v>4676</v>
      </c>
      <c r="B4680" s="154" t="s">
        <v>253</v>
      </c>
      <c r="C4680" s="154" t="s">
        <v>254</v>
      </c>
      <c r="D4680" s="154" t="s">
        <v>255</v>
      </c>
      <c r="E4680" s="155" t="s">
        <v>253</v>
      </c>
      <c r="F4680" s="156" t="s">
        <v>253</v>
      </c>
      <c r="G4680" s="155" t="s">
        <v>253</v>
      </c>
      <c r="H4680" s="155" t="s">
        <v>253</v>
      </c>
      <c r="I4680" s="157" t="s">
        <v>253</v>
      </c>
      <c r="J4680" s="156" t="s">
        <v>253</v>
      </c>
      <c r="K4680" s="167" t="s">
        <v>253</v>
      </c>
    </row>
    <row r="4681" spans="1:11" x14ac:dyDescent="0.25">
      <c r="A4681" s="153">
        <v>4677</v>
      </c>
      <c r="B4681" s="154" t="s">
        <v>253</v>
      </c>
      <c r="C4681" s="154" t="s">
        <v>254</v>
      </c>
      <c r="D4681" s="154" t="s">
        <v>255</v>
      </c>
      <c r="E4681" s="155" t="s">
        <v>253</v>
      </c>
      <c r="F4681" s="156" t="s">
        <v>253</v>
      </c>
      <c r="G4681" s="155" t="s">
        <v>253</v>
      </c>
      <c r="H4681" s="155" t="s">
        <v>253</v>
      </c>
      <c r="I4681" s="157" t="s">
        <v>253</v>
      </c>
      <c r="J4681" s="156" t="s">
        <v>253</v>
      </c>
      <c r="K4681" s="167" t="s">
        <v>253</v>
      </c>
    </row>
    <row r="4682" spans="1:11" x14ac:dyDescent="0.25">
      <c r="A4682" s="153">
        <v>4678</v>
      </c>
      <c r="B4682" s="154" t="s">
        <v>253</v>
      </c>
      <c r="C4682" s="154" t="s">
        <v>254</v>
      </c>
      <c r="D4682" s="154" t="s">
        <v>255</v>
      </c>
      <c r="E4682" s="155" t="s">
        <v>253</v>
      </c>
      <c r="F4682" s="156" t="s">
        <v>253</v>
      </c>
      <c r="G4682" s="155" t="s">
        <v>253</v>
      </c>
      <c r="H4682" s="155" t="s">
        <v>253</v>
      </c>
      <c r="I4682" s="157" t="s">
        <v>253</v>
      </c>
      <c r="J4682" s="156" t="s">
        <v>253</v>
      </c>
      <c r="K4682" s="167" t="s">
        <v>253</v>
      </c>
    </row>
    <row r="4683" spans="1:11" x14ac:dyDescent="0.25">
      <c r="A4683" s="153">
        <v>4679</v>
      </c>
      <c r="B4683" s="154" t="s">
        <v>253</v>
      </c>
      <c r="C4683" s="154" t="s">
        <v>254</v>
      </c>
      <c r="D4683" s="154" t="s">
        <v>255</v>
      </c>
      <c r="E4683" s="155" t="s">
        <v>253</v>
      </c>
      <c r="F4683" s="156" t="s">
        <v>253</v>
      </c>
      <c r="G4683" s="155" t="s">
        <v>253</v>
      </c>
      <c r="H4683" s="155" t="s">
        <v>253</v>
      </c>
      <c r="I4683" s="157" t="s">
        <v>253</v>
      </c>
      <c r="J4683" s="156" t="s">
        <v>253</v>
      </c>
      <c r="K4683" s="167" t="s">
        <v>253</v>
      </c>
    </row>
    <row r="4684" spans="1:11" x14ac:dyDescent="0.25">
      <c r="A4684" s="153">
        <v>4680</v>
      </c>
      <c r="B4684" s="154" t="s">
        <v>253</v>
      </c>
      <c r="C4684" s="154" t="s">
        <v>254</v>
      </c>
      <c r="D4684" s="154" t="s">
        <v>255</v>
      </c>
      <c r="E4684" s="155" t="s">
        <v>253</v>
      </c>
      <c r="F4684" s="156" t="s">
        <v>253</v>
      </c>
      <c r="G4684" s="155" t="s">
        <v>253</v>
      </c>
      <c r="H4684" s="155" t="s">
        <v>253</v>
      </c>
      <c r="I4684" s="157" t="s">
        <v>253</v>
      </c>
      <c r="J4684" s="156" t="s">
        <v>253</v>
      </c>
      <c r="K4684" s="167" t="s">
        <v>253</v>
      </c>
    </row>
    <row r="4685" spans="1:11" x14ac:dyDescent="0.25">
      <c r="A4685" s="153">
        <v>4681</v>
      </c>
      <c r="B4685" s="154" t="s">
        <v>253</v>
      </c>
      <c r="C4685" s="154" t="s">
        <v>254</v>
      </c>
      <c r="D4685" s="154" t="s">
        <v>255</v>
      </c>
      <c r="E4685" s="155" t="s">
        <v>253</v>
      </c>
      <c r="F4685" s="156" t="s">
        <v>253</v>
      </c>
      <c r="G4685" s="155" t="s">
        <v>253</v>
      </c>
      <c r="H4685" s="155" t="s">
        <v>253</v>
      </c>
      <c r="I4685" s="157" t="s">
        <v>253</v>
      </c>
      <c r="J4685" s="156" t="s">
        <v>253</v>
      </c>
      <c r="K4685" s="167" t="s">
        <v>253</v>
      </c>
    </row>
    <row r="4686" spans="1:11" x14ac:dyDescent="0.25">
      <c r="A4686" s="153">
        <v>4682</v>
      </c>
      <c r="B4686" s="154" t="s">
        <v>253</v>
      </c>
      <c r="C4686" s="154" t="s">
        <v>254</v>
      </c>
      <c r="D4686" s="154" t="s">
        <v>255</v>
      </c>
      <c r="E4686" s="155" t="s">
        <v>253</v>
      </c>
      <c r="F4686" s="156" t="s">
        <v>253</v>
      </c>
      <c r="G4686" s="155" t="s">
        <v>253</v>
      </c>
      <c r="H4686" s="155" t="s">
        <v>253</v>
      </c>
      <c r="I4686" s="157" t="s">
        <v>253</v>
      </c>
      <c r="J4686" s="156" t="s">
        <v>253</v>
      </c>
      <c r="K4686" s="167" t="s">
        <v>253</v>
      </c>
    </row>
    <row r="4687" spans="1:11" x14ac:dyDescent="0.25">
      <c r="A4687" s="153">
        <v>4683</v>
      </c>
      <c r="B4687" s="154" t="s">
        <v>253</v>
      </c>
      <c r="C4687" s="154" t="s">
        <v>254</v>
      </c>
      <c r="D4687" s="154" t="s">
        <v>255</v>
      </c>
      <c r="E4687" s="155" t="s">
        <v>253</v>
      </c>
      <c r="F4687" s="156" t="s">
        <v>253</v>
      </c>
      <c r="G4687" s="155" t="s">
        <v>253</v>
      </c>
      <c r="H4687" s="155" t="s">
        <v>253</v>
      </c>
      <c r="I4687" s="157" t="s">
        <v>253</v>
      </c>
      <c r="J4687" s="156" t="s">
        <v>253</v>
      </c>
      <c r="K4687" s="167" t="s">
        <v>253</v>
      </c>
    </row>
    <row r="4688" spans="1:11" x14ac:dyDescent="0.25">
      <c r="A4688" s="153">
        <v>4684</v>
      </c>
      <c r="B4688" s="154" t="s">
        <v>253</v>
      </c>
      <c r="C4688" s="154" t="s">
        <v>254</v>
      </c>
      <c r="D4688" s="154" t="s">
        <v>255</v>
      </c>
      <c r="E4688" s="155" t="s">
        <v>253</v>
      </c>
      <c r="F4688" s="156" t="s">
        <v>253</v>
      </c>
      <c r="G4688" s="155" t="s">
        <v>253</v>
      </c>
      <c r="H4688" s="155" t="s">
        <v>253</v>
      </c>
      <c r="I4688" s="157" t="s">
        <v>253</v>
      </c>
      <c r="J4688" s="156" t="s">
        <v>253</v>
      </c>
      <c r="K4688" s="167" t="s">
        <v>253</v>
      </c>
    </row>
    <row r="4689" spans="1:11" x14ac:dyDescent="0.25">
      <c r="A4689" s="153">
        <v>4685</v>
      </c>
      <c r="B4689" s="154" t="s">
        <v>253</v>
      </c>
      <c r="C4689" s="154" t="s">
        <v>254</v>
      </c>
      <c r="D4689" s="154" t="s">
        <v>255</v>
      </c>
      <c r="E4689" s="155" t="s">
        <v>253</v>
      </c>
      <c r="F4689" s="156" t="s">
        <v>253</v>
      </c>
      <c r="G4689" s="155" t="s">
        <v>253</v>
      </c>
      <c r="H4689" s="155" t="s">
        <v>253</v>
      </c>
      <c r="I4689" s="157" t="s">
        <v>253</v>
      </c>
      <c r="J4689" s="156" t="s">
        <v>253</v>
      </c>
      <c r="K4689" s="167" t="s">
        <v>253</v>
      </c>
    </row>
    <row r="4690" spans="1:11" x14ac:dyDescent="0.25">
      <c r="A4690" s="153">
        <v>4686</v>
      </c>
      <c r="B4690" s="154" t="s">
        <v>253</v>
      </c>
      <c r="C4690" s="154" t="s">
        <v>254</v>
      </c>
      <c r="D4690" s="154" t="s">
        <v>255</v>
      </c>
      <c r="E4690" s="155" t="s">
        <v>253</v>
      </c>
      <c r="F4690" s="156" t="s">
        <v>253</v>
      </c>
      <c r="G4690" s="155" t="s">
        <v>253</v>
      </c>
      <c r="H4690" s="155" t="s">
        <v>253</v>
      </c>
      <c r="I4690" s="157" t="s">
        <v>253</v>
      </c>
      <c r="J4690" s="156" t="s">
        <v>253</v>
      </c>
      <c r="K4690" s="167" t="s">
        <v>253</v>
      </c>
    </row>
    <row r="4691" spans="1:11" x14ac:dyDescent="0.25">
      <c r="A4691" s="153">
        <v>4687</v>
      </c>
      <c r="B4691" s="154" t="s">
        <v>253</v>
      </c>
      <c r="C4691" s="154" t="s">
        <v>254</v>
      </c>
      <c r="D4691" s="154" t="s">
        <v>255</v>
      </c>
      <c r="E4691" s="155" t="s">
        <v>253</v>
      </c>
      <c r="F4691" s="156" t="s">
        <v>253</v>
      </c>
      <c r="G4691" s="155" t="s">
        <v>253</v>
      </c>
      <c r="H4691" s="155" t="s">
        <v>253</v>
      </c>
      <c r="I4691" s="157" t="s">
        <v>253</v>
      </c>
      <c r="J4691" s="156" t="s">
        <v>253</v>
      </c>
      <c r="K4691" s="167" t="s">
        <v>253</v>
      </c>
    </row>
    <row r="4692" spans="1:11" x14ac:dyDescent="0.25">
      <c r="A4692" s="153">
        <v>4688</v>
      </c>
      <c r="B4692" s="154" t="s">
        <v>253</v>
      </c>
      <c r="C4692" s="154" t="s">
        <v>254</v>
      </c>
      <c r="D4692" s="154" t="s">
        <v>255</v>
      </c>
      <c r="E4692" s="155" t="s">
        <v>253</v>
      </c>
      <c r="F4692" s="156" t="s">
        <v>253</v>
      </c>
      <c r="G4692" s="155" t="s">
        <v>253</v>
      </c>
      <c r="H4692" s="155" t="s">
        <v>253</v>
      </c>
      <c r="I4692" s="157" t="s">
        <v>253</v>
      </c>
      <c r="J4692" s="156" t="s">
        <v>253</v>
      </c>
      <c r="K4692" s="167" t="s">
        <v>253</v>
      </c>
    </row>
    <row r="4693" spans="1:11" x14ac:dyDescent="0.25">
      <c r="A4693" s="153">
        <v>4689</v>
      </c>
      <c r="B4693" s="154" t="s">
        <v>253</v>
      </c>
      <c r="C4693" s="154" t="s">
        <v>254</v>
      </c>
      <c r="D4693" s="154" t="s">
        <v>255</v>
      </c>
      <c r="E4693" s="155" t="s">
        <v>253</v>
      </c>
      <c r="F4693" s="156" t="s">
        <v>253</v>
      </c>
      <c r="G4693" s="155" t="s">
        <v>253</v>
      </c>
      <c r="H4693" s="155" t="s">
        <v>253</v>
      </c>
      <c r="I4693" s="157" t="s">
        <v>253</v>
      </c>
      <c r="J4693" s="156" t="s">
        <v>253</v>
      </c>
      <c r="K4693" s="167" t="s">
        <v>253</v>
      </c>
    </row>
    <row r="4694" spans="1:11" x14ac:dyDescent="0.25">
      <c r="A4694" s="153">
        <v>4690</v>
      </c>
      <c r="B4694" s="154" t="s">
        <v>253</v>
      </c>
      <c r="C4694" s="154" t="s">
        <v>254</v>
      </c>
      <c r="D4694" s="154" t="s">
        <v>255</v>
      </c>
      <c r="E4694" s="155" t="s">
        <v>253</v>
      </c>
      <c r="F4694" s="156" t="s">
        <v>253</v>
      </c>
      <c r="G4694" s="155" t="s">
        <v>253</v>
      </c>
      <c r="H4694" s="155" t="s">
        <v>253</v>
      </c>
      <c r="I4694" s="157" t="s">
        <v>253</v>
      </c>
      <c r="J4694" s="156" t="s">
        <v>253</v>
      </c>
      <c r="K4694" s="167" t="s">
        <v>253</v>
      </c>
    </row>
    <row r="4695" spans="1:11" x14ac:dyDescent="0.25">
      <c r="A4695" s="153">
        <v>4691</v>
      </c>
      <c r="B4695" s="154" t="s">
        <v>253</v>
      </c>
      <c r="C4695" s="154" t="s">
        <v>254</v>
      </c>
      <c r="D4695" s="154" t="s">
        <v>255</v>
      </c>
      <c r="E4695" s="155" t="s">
        <v>253</v>
      </c>
      <c r="F4695" s="156" t="s">
        <v>253</v>
      </c>
      <c r="G4695" s="155" t="s">
        <v>253</v>
      </c>
      <c r="H4695" s="155" t="s">
        <v>253</v>
      </c>
      <c r="I4695" s="157" t="s">
        <v>253</v>
      </c>
      <c r="J4695" s="156" t="s">
        <v>253</v>
      </c>
      <c r="K4695" s="167" t="s">
        <v>253</v>
      </c>
    </row>
    <row r="4696" spans="1:11" x14ac:dyDescent="0.25">
      <c r="A4696" s="153">
        <v>4692</v>
      </c>
      <c r="B4696" s="154" t="s">
        <v>253</v>
      </c>
      <c r="C4696" s="154" t="s">
        <v>254</v>
      </c>
      <c r="D4696" s="154" t="s">
        <v>255</v>
      </c>
      <c r="E4696" s="155" t="s">
        <v>253</v>
      </c>
      <c r="F4696" s="156" t="s">
        <v>253</v>
      </c>
      <c r="G4696" s="155" t="s">
        <v>253</v>
      </c>
      <c r="H4696" s="155" t="s">
        <v>253</v>
      </c>
      <c r="I4696" s="157" t="s">
        <v>253</v>
      </c>
      <c r="J4696" s="156" t="s">
        <v>253</v>
      </c>
      <c r="K4696" s="167" t="s">
        <v>253</v>
      </c>
    </row>
    <row r="4697" spans="1:11" x14ac:dyDescent="0.25">
      <c r="A4697" s="153">
        <v>4693</v>
      </c>
      <c r="B4697" s="154" t="s">
        <v>253</v>
      </c>
      <c r="C4697" s="154" t="s">
        <v>254</v>
      </c>
      <c r="D4697" s="154" t="s">
        <v>255</v>
      </c>
      <c r="E4697" s="155" t="s">
        <v>253</v>
      </c>
      <c r="F4697" s="156" t="s">
        <v>253</v>
      </c>
      <c r="G4697" s="155" t="s">
        <v>253</v>
      </c>
      <c r="H4697" s="155" t="s">
        <v>253</v>
      </c>
      <c r="I4697" s="157" t="s">
        <v>253</v>
      </c>
      <c r="J4697" s="156" t="s">
        <v>253</v>
      </c>
      <c r="K4697" s="167" t="s">
        <v>253</v>
      </c>
    </row>
    <row r="4698" spans="1:11" x14ac:dyDescent="0.25">
      <c r="A4698" s="153">
        <v>4694</v>
      </c>
      <c r="B4698" s="154" t="s">
        <v>253</v>
      </c>
      <c r="C4698" s="154" t="s">
        <v>254</v>
      </c>
      <c r="D4698" s="154" t="s">
        <v>255</v>
      </c>
      <c r="E4698" s="155" t="s">
        <v>253</v>
      </c>
      <c r="F4698" s="156" t="s">
        <v>253</v>
      </c>
      <c r="G4698" s="155" t="s">
        <v>253</v>
      </c>
      <c r="H4698" s="155" t="s">
        <v>253</v>
      </c>
      <c r="I4698" s="157" t="s">
        <v>253</v>
      </c>
      <c r="J4698" s="156" t="s">
        <v>253</v>
      </c>
      <c r="K4698" s="167" t="s">
        <v>253</v>
      </c>
    </row>
    <row r="4699" spans="1:11" x14ac:dyDescent="0.25">
      <c r="A4699" s="153">
        <v>4695</v>
      </c>
      <c r="B4699" s="154" t="s">
        <v>253</v>
      </c>
      <c r="C4699" s="154" t="s">
        <v>254</v>
      </c>
      <c r="D4699" s="154" t="s">
        <v>255</v>
      </c>
      <c r="E4699" s="155" t="s">
        <v>253</v>
      </c>
      <c r="F4699" s="156" t="s">
        <v>253</v>
      </c>
      <c r="G4699" s="155" t="s">
        <v>253</v>
      </c>
      <c r="H4699" s="155" t="s">
        <v>253</v>
      </c>
      <c r="I4699" s="157" t="s">
        <v>253</v>
      </c>
      <c r="J4699" s="156" t="s">
        <v>253</v>
      </c>
      <c r="K4699" s="167" t="s">
        <v>253</v>
      </c>
    </row>
    <row r="4700" spans="1:11" x14ac:dyDescent="0.25">
      <c r="A4700" s="153">
        <v>4696</v>
      </c>
      <c r="B4700" s="154" t="s">
        <v>253</v>
      </c>
      <c r="C4700" s="154" t="s">
        <v>254</v>
      </c>
      <c r="D4700" s="154" t="s">
        <v>255</v>
      </c>
      <c r="E4700" s="155" t="s">
        <v>253</v>
      </c>
      <c r="F4700" s="156" t="s">
        <v>253</v>
      </c>
      <c r="G4700" s="155" t="s">
        <v>253</v>
      </c>
      <c r="H4700" s="155" t="s">
        <v>253</v>
      </c>
      <c r="I4700" s="157" t="s">
        <v>253</v>
      </c>
      <c r="J4700" s="156" t="s">
        <v>253</v>
      </c>
      <c r="K4700" s="167" t="s">
        <v>253</v>
      </c>
    </row>
    <row r="4701" spans="1:11" x14ac:dyDescent="0.25">
      <c r="A4701" s="153">
        <v>4697</v>
      </c>
      <c r="B4701" s="154" t="s">
        <v>253</v>
      </c>
      <c r="C4701" s="154" t="s">
        <v>254</v>
      </c>
      <c r="D4701" s="154" t="s">
        <v>255</v>
      </c>
      <c r="E4701" s="155" t="s">
        <v>253</v>
      </c>
      <c r="F4701" s="156" t="s">
        <v>253</v>
      </c>
      <c r="G4701" s="155" t="s">
        <v>253</v>
      </c>
      <c r="H4701" s="155" t="s">
        <v>253</v>
      </c>
      <c r="I4701" s="157" t="s">
        <v>253</v>
      </c>
      <c r="J4701" s="156" t="s">
        <v>253</v>
      </c>
      <c r="K4701" s="167" t="s">
        <v>253</v>
      </c>
    </row>
    <row r="4702" spans="1:11" x14ac:dyDescent="0.25">
      <c r="A4702" s="153">
        <v>4698</v>
      </c>
      <c r="B4702" s="154" t="s">
        <v>253</v>
      </c>
      <c r="C4702" s="154" t="s">
        <v>254</v>
      </c>
      <c r="D4702" s="154" t="s">
        <v>255</v>
      </c>
      <c r="E4702" s="155" t="s">
        <v>253</v>
      </c>
      <c r="F4702" s="156" t="s">
        <v>253</v>
      </c>
      <c r="G4702" s="155" t="s">
        <v>253</v>
      </c>
      <c r="H4702" s="155" t="s">
        <v>253</v>
      </c>
      <c r="I4702" s="157" t="s">
        <v>253</v>
      </c>
      <c r="J4702" s="156" t="s">
        <v>253</v>
      </c>
      <c r="K4702" s="167" t="s">
        <v>253</v>
      </c>
    </row>
    <row r="4703" spans="1:11" x14ac:dyDescent="0.25">
      <c r="A4703" s="153">
        <v>4699</v>
      </c>
      <c r="B4703" s="154" t="s">
        <v>253</v>
      </c>
      <c r="C4703" s="154" t="s">
        <v>254</v>
      </c>
      <c r="D4703" s="154" t="s">
        <v>255</v>
      </c>
      <c r="E4703" s="155" t="s">
        <v>253</v>
      </c>
      <c r="F4703" s="156" t="s">
        <v>253</v>
      </c>
      <c r="G4703" s="155" t="s">
        <v>253</v>
      </c>
      <c r="H4703" s="155" t="s">
        <v>253</v>
      </c>
      <c r="I4703" s="157" t="s">
        <v>253</v>
      </c>
      <c r="J4703" s="156" t="s">
        <v>253</v>
      </c>
      <c r="K4703" s="167" t="s">
        <v>253</v>
      </c>
    </row>
    <row r="4704" spans="1:11" x14ac:dyDescent="0.25">
      <c r="A4704" s="153">
        <v>4700</v>
      </c>
      <c r="B4704" s="154" t="s">
        <v>253</v>
      </c>
      <c r="C4704" s="154" t="s">
        <v>254</v>
      </c>
      <c r="D4704" s="154" t="s">
        <v>255</v>
      </c>
      <c r="E4704" s="155" t="s">
        <v>253</v>
      </c>
      <c r="F4704" s="156" t="s">
        <v>253</v>
      </c>
      <c r="G4704" s="155" t="s">
        <v>253</v>
      </c>
      <c r="H4704" s="155" t="s">
        <v>253</v>
      </c>
      <c r="I4704" s="157" t="s">
        <v>253</v>
      </c>
      <c r="J4704" s="156" t="s">
        <v>253</v>
      </c>
      <c r="K4704" s="167" t="s">
        <v>253</v>
      </c>
    </row>
    <row r="4705" spans="1:11" x14ac:dyDescent="0.25">
      <c r="A4705" s="153">
        <v>4701</v>
      </c>
      <c r="B4705" s="154" t="s">
        <v>253</v>
      </c>
      <c r="C4705" s="154" t="s">
        <v>254</v>
      </c>
      <c r="D4705" s="154" t="s">
        <v>255</v>
      </c>
      <c r="E4705" s="155" t="s">
        <v>253</v>
      </c>
      <c r="F4705" s="156" t="s">
        <v>253</v>
      </c>
      <c r="G4705" s="155" t="s">
        <v>253</v>
      </c>
      <c r="H4705" s="155" t="s">
        <v>253</v>
      </c>
      <c r="I4705" s="157" t="s">
        <v>253</v>
      </c>
      <c r="J4705" s="156" t="s">
        <v>253</v>
      </c>
      <c r="K4705" s="167" t="s">
        <v>253</v>
      </c>
    </row>
    <row r="4706" spans="1:11" x14ac:dyDescent="0.25">
      <c r="A4706" s="153">
        <v>4702</v>
      </c>
      <c r="B4706" s="154" t="s">
        <v>253</v>
      </c>
      <c r="C4706" s="154" t="s">
        <v>254</v>
      </c>
      <c r="D4706" s="154" t="s">
        <v>255</v>
      </c>
      <c r="E4706" s="155" t="s">
        <v>253</v>
      </c>
      <c r="F4706" s="156" t="s">
        <v>253</v>
      </c>
      <c r="G4706" s="155" t="s">
        <v>253</v>
      </c>
      <c r="H4706" s="155" t="s">
        <v>253</v>
      </c>
      <c r="I4706" s="157" t="s">
        <v>253</v>
      </c>
      <c r="J4706" s="156" t="s">
        <v>253</v>
      </c>
      <c r="K4706" s="167" t="s">
        <v>253</v>
      </c>
    </row>
    <row r="4707" spans="1:11" x14ac:dyDescent="0.25">
      <c r="A4707" s="153">
        <v>4703</v>
      </c>
      <c r="B4707" s="154" t="s">
        <v>253</v>
      </c>
      <c r="C4707" s="154" t="s">
        <v>254</v>
      </c>
      <c r="D4707" s="154" t="s">
        <v>255</v>
      </c>
      <c r="E4707" s="155" t="s">
        <v>253</v>
      </c>
      <c r="F4707" s="156" t="s">
        <v>253</v>
      </c>
      <c r="G4707" s="155" t="s">
        <v>253</v>
      </c>
      <c r="H4707" s="155" t="s">
        <v>253</v>
      </c>
      <c r="I4707" s="157" t="s">
        <v>253</v>
      </c>
      <c r="J4707" s="156" t="s">
        <v>253</v>
      </c>
      <c r="K4707" s="167" t="s">
        <v>253</v>
      </c>
    </row>
    <row r="4708" spans="1:11" x14ac:dyDescent="0.25">
      <c r="A4708" s="153">
        <v>4704</v>
      </c>
      <c r="B4708" s="154" t="s">
        <v>253</v>
      </c>
      <c r="C4708" s="154" t="s">
        <v>254</v>
      </c>
      <c r="D4708" s="154" t="s">
        <v>255</v>
      </c>
      <c r="E4708" s="155" t="s">
        <v>253</v>
      </c>
      <c r="F4708" s="156" t="s">
        <v>253</v>
      </c>
      <c r="G4708" s="155" t="s">
        <v>253</v>
      </c>
      <c r="H4708" s="155" t="s">
        <v>253</v>
      </c>
      <c r="I4708" s="157" t="s">
        <v>253</v>
      </c>
      <c r="J4708" s="156" t="s">
        <v>253</v>
      </c>
      <c r="K4708" s="167" t="s">
        <v>253</v>
      </c>
    </row>
    <row r="4709" spans="1:11" x14ac:dyDescent="0.25">
      <c r="A4709" s="153">
        <v>4705</v>
      </c>
      <c r="B4709" s="154" t="s">
        <v>253</v>
      </c>
      <c r="C4709" s="154" t="s">
        <v>254</v>
      </c>
      <c r="D4709" s="154" t="s">
        <v>255</v>
      </c>
      <c r="E4709" s="155" t="s">
        <v>253</v>
      </c>
      <c r="F4709" s="156" t="s">
        <v>253</v>
      </c>
      <c r="G4709" s="155" t="s">
        <v>253</v>
      </c>
      <c r="H4709" s="155" t="s">
        <v>253</v>
      </c>
      <c r="I4709" s="157" t="s">
        <v>253</v>
      </c>
      <c r="J4709" s="156" t="s">
        <v>253</v>
      </c>
      <c r="K4709" s="167" t="s">
        <v>253</v>
      </c>
    </row>
    <row r="4710" spans="1:11" x14ac:dyDescent="0.25">
      <c r="A4710" s="153">
        <v>4706</v>
      </c>
      <c r="B4710" s="154" t="s">
        <v>253</v>
      </c>
      <c r="C4710" s="154" t="s">
        <v>254</v>
      </c>
      <c r="D4710" s="154" t="s">
        <v>255</v>
      </c>
      <c r="E4710" s="155" t="s">
        <v>253</v>
      </c>
      <c r="F4710" s="156" t="s">
        <v>253</v>
      </c>
      <c r="G4710" s="155" t="s">
        <v>253</v>
      </c>
      <c r="H4710" s="155" t="s">
        <v>253</v>
      </c>
      <c r="I4710" s="157" t="s">
        <v>253</v>
      </c>
      <c r="J4710" s="156" t="s">
        <v>253</v>
      </c>
      <c r="K4710" s="167" t="s">
        <v>253</v>
      </c>
    </row>
    <row r="4711" spans="1:11" x14ac:dyDescent="0.25">
      <c r="A4711" s="153">
        <v>4707</v>
      </c>
      <c r="B4711" s="154" t="s">
        <v>253</v>
      </c>
      <c r="C4711" s="154" t="s">
        <v>254</v>
      </c>
      <c r="D4711" s="154" t="s">
        <v>255</v>
      </c>
      <c r="E4711" s="155" t="s">
        <v>253</v>
      </c>
      <c r="F4711" s="156" t="s">
        <v>253</v>
      </c>
      <c r="G4711" s="155" t="s">
        <v>253</v>
      </c>
      <c r="H4711" s="155" t="s">
        <v>253</v>
      </c>
      <c r="I4711" s="157" t="s">
        <v>253</v>
      </c>
      <c r="J4711" s="156" t="s">
        <v>253</v>
      </c>
      <c r="K4711" s="167" t="s">
        <v>253</v>
      </c>
    </row>
    <row r="4712" spans="1:11" x14ac:dyDescent="0.25">
      <c r="A4712" s="153">
        <v>4708</v>
      </c>
      <c r="B4712" s="154" t="s">
        <v>253</v>
      </c>
      <c r="C4712" s="154" t="s">
        <v>254</v>
      </c>
      <c r="D4712" s="154" t="s">
        <v>255</v>
      </c>
      <c r="E4712" s="155" t="s">
        <v>253</v>
      </c>
      <c r="F4712" s="156" t="s">
        <v>253</v>
      </c>
      <c r="G4712" s="155" t="s">
        <v>253</v>
      </c>
      <c r="H4712" s="155" t="s">
        <v>253</v>
      </c>
      <c r="I4712" s="157" t="s">
        <v>253</v>
      </c>
      <c r="J4712" s="156" t="s">
        <v>253</v>
      </c>
      <c r="K4712" s="167" t="s">
        <v>253</v>
      </c>
    </row>
    <row r="4713" spans="1:11" x14ac:dyDescent="0.25">
      <c r="A4713" s="153">
        <v>4709</v>
      </c>
      <c r="B4713" s="154" t="s">
        <v>253</v>
      </c>
      <c r="C4713" s="154" t="s">
        <v>254</v>
      </c>
      <c r="D4713" s="154" t="s">
        <v>255</v>
      </c>
      <c r="E4713" s="155" t="s">
        <v>253</v>
      </c>
      <c r="F4713" s="156" t="s">
        <v>253</v>
      </c>
      <c r="G4713" s="155" t="s">
        <v>253</v>
      </c>
      <c r="H4713" s="155" t="s">
        <v>253</v>
      </c>
      <c r="I4713" s="157" t="s">
        <v>253</v>
      </c>
      <c r="J4713" s="156" t="s">
        <v>253</v>
      </c>
      <c r="K4713" s="167" t="s">
        <v>253</v>
      </c>
    </row>
    <row r="4714" spans="1:11" x14ac:dyDescent="0.25">
      <c r="A4714" s="153">
        <v>4710</v>
      </c>
      <c r="B4714" s="154" t="s">
        <v>253</v>
      </c>
      <c r="C4714" s="154" t="s">
        <v>254</v>
      </c>
      <c r="D4714" s="154" t="s">
        <v>255</v>
      </c>
      <c r="E4714" s="155" t="s">
        <v>253</v>
      </c>
      <c r="F4714" s="156" t="s">
        <v>253</v>
      </c>
      <c r="G4714" s="155" t="s">
        <v>253</v>
      </c>
      <c r="H4714" s="155" t="s">
        <v>253</v>
      </c>
      <c r="I4714" s="157" t="s">
        <v>253</v>
      </c>
      <c r="J4714" s="156" t="s">
        <v>253</v>
      </c>
      <c r="K4714" s="167" t="s">
        <v>253</v>
      </c>
    </row>
    <row r="4715" spans="1:11" x14ac:dyDescent="0.25">
      <c r="A4715" s="153">
        <v>4711</v>
      </c>
      <c r="B4715" s="154" t="s">
        <v>253</v>
      </c>
      <c r="C4715" s="154" t="s">
        <v>254</v>
      </c>
      <c r="D4715" s="154" t="s">
        <v>255</v>
      </c>
      <c r="E4715" s="155" t="s">
        <v>253</v>
      </c>
      <c r="F4715" s="156" t="s">
        <v>253</v>
      </c>
      <c r="G4715" s="155" t="s">
        <v>253</v>
      </c>
      <c r="H4715" s="155" t="s">
        <v>253</v>
      </c>
      <c r="I4715" s="157" t="s">
        <v>253</v>
      </c>
      <c r="J4715" s="156" t="s">
        <v>253</v>
      </c>
      <c r="K4715" s="167" t="s">
        <v>253</v>
      </c>
    </row>
    <row r="4716" spans="1:11" x14ac:dyDescent="0.25">
      <c r="A4716" s="153">
        <v>4712</v>
      </c>
      <c r="B4716" s="154" t="s">
        <v>253</v>
      </c>
      <c r="C4716" s="154" t="s">
        <v>254</v>
      </c>
      <c r="D4716" s="154" t="s">
        <v>255</v>
      </c>
      <c r="E4716" s="155" t="s">
        <v>253</v>
      </c>
      <c r="F4716" s="156" t="s">
        <v>253</v>
      </c>
      <c r="G4716" s="155" t="s">
        <v>253</v>
      </c>
      <c r="H4716" s="155" t="s">
        <v>253</v>
      </c>
      <c r="I4716" s="157" t="s">
        <v>253</v>
      </c>
      <c r="J4716" s="156" t="s">
        <v>253</v>
      </c>
      <c r="K4716" s="167" t="s">
        <v>253</v>
      </c>
    </row>
    <row r="4717" spans="1:11" x14ac:dyDescent="0.25">
      <c r="A4717" s="153">
        <v>4713</v>
      </c>
      <c r="B4717" s="154" t="s">
        <v>253</v>
      </c>
      <c r="C4717" s="154" t="s">
        <v>254</v>
      </c>
      <c r="D4717" s="154" t="s">
        <v>255</v>
      </c>
      <c r="E4717" s="155" t="s">
        <v>253</v>
      </c>
      <c r="F4717" s="156" t="s">
        <v>253</v>
      </c>
      <c r="G4717" s="155" t="s">
        <v>253</v>
      </c>
      <c r="H4717" s="155" t="s">
        <v>253</v>
      </c>
      <c r="I4717" s="157" t="s">
        <v>253</v>
      </c>
      <c r="J4717" s="156" t="s">
        <v>253</v>
      </c>
      <c r="K4717" s="167" t="s">
        <v>253</v>
      </c>
    </row>
    <row r="4718" spans="1:11" x14ac:dyDescent="0.25">
      <c r="A4718" s="153">
        <v>4714</v>
      </c>
      <c r="B4718" s="154" t="s">
        <v>253</v>
      </c>
      <c r="C4718" s="154" t="s">
        <v>254</v>
      </c>
      <c r="D4718" s="154" t="s">
        <v>255</v>
      </c>
      <c r="E4718" s="155" t="s">
        <v>253</v>
      </c>
      <c r="F4718" s="156" t="s">
        <v>253</v>
      </c>
      <c r="G4718" s="155" t="s">
        <v>253</v>
      </c>
      <c r="H4718" s="155" t="s">
        <v>253</v>
      </c>
      <c r="I4718" s="157" t="s">
        <v>253</v>
      </c>
      <c r="J4718" s="156" t="s">
        <v>253</v>
      </c>
      <c r="K4718" s="167" t="s">
        <v>253</v>
      </c>
    </row>
    <row r="4719" spans="1:11" x14ac:dyDescent="0.25">
      <c r="A4719" s="153">
        <v>4715</v>
      </c>
      <c r="B4719" s="154" t="s">
        <v>253</v>
      </c>
      <c r="C4719" s="154" t="s">
        <v>254</v>
      </c>
      <c r="D4719" s="154" t="s">
        <v>255</v>
      </c>
      <c r="E4719" s="155" t="s">
        <v>253</v>
      </c>
      <c r="F4719" s="156" t="s">
        <v>253</v>
      </c>
      <c r="G4719" s="155" t="s">
        <v>253</v>
      </c>
      <c r="H4719" s="155" t="s">
        <v>253</v>
      </c>
      <c r="I4719" s="157" t="s">
        <v>253</v>
      </c>
      <c r="J4719" s="156" t="s">
        <v>253</v>
      </c>
      <c r="K4719" s="167" t="s">
        <v>253</v>
      </c>
    </row>
    <row r="4720" spans="1:11" x14ac:dyDescent="0.25">
      <c r="A4720" s="153">
        <v>4716</v>
      </c>
      <c r="B4720" s="154" t="s">
        <v>253</v>
      </c>
      <c r="C4720" s="154" t="s">
        <v>254</v>
      </c>
      <c r="D4720" s="154" t="s">
        <v>255</v>
      </c>
      <c r="E4720" s="155" t="s">
        <v>253</v>
      </c>
      <c r="F4720" s="156" t="s">
        <v>253</v>
      </c>
      <c r="G4720" s="155" t="s">
        <v>253</v>
      </c>
      <c r="H4720" s="155" t="s">
        <v>253</v>
      </c>
      <c r="I4720" s="157" t="s">
        <v>253</v>
      </c>
      <c r="J4720" s="156" t="s">
        <v>253</v>
      </c>
      <c r="K4720" s="167" t="s">
        <v>253</v>
      </c>
    </row>
    <row r="4721" spans="1:11" x14ac:dyDescent="0.25">
      <c r="A4721" s="153">
        <v>4717</v>
      </c>
      <c r="B4721" s="154" t="s">
        <v>253</v>
      </c>
      <c r="C4721" s="154" t="s">
        <v>254</v>
      </c>
      <c r="D4721" s="154" t="s">
        <v>255</v>
      </c>
      <c r="E4721" s="155" t="s">
        <v>253</v>
      </c>
      <c r="F4721" s="156" t="s">
        <v>253</v>
      </c>
      <c r="G4721" s="155" t="s">
        <v>253</v>
      </c>
      <c r="H4721" s="155" t="s">
        <v>253</v>
      </c>
      <c r="I4721" s="157" t="s">
        <v>253</v>
      </c>
      <c r="J4721" s="156" t="s">
        <v>253</v>
      </c>
      <c r="K4721" s="167" t="s">
        <v>253</v>
      </c>
    </row>
    <row r="4722" spans="1:11" x14ac:dyDescent="0.25">
      <c r="A4722" s="153">
        <v>4718</v>
      </c>
      <c r="B4722" s="154" t="s">
        <v>253</v>
      </c>
      <c r="C4722" s="154" t="s">
        <v>254</v>
      </c>
      <c r="D4722" s="154" t="s">
        <v>255</v>
      </c>
      <c r="E4722" s="155" t="s">
        <v>253</v>
      </c>
      <c r="F4722" s="156" t="s">
        <v>253</v>
      </c>
      <c r="G4722" s="155" t="s">
        <v>253</v>
      </c>
      <c r="H4722" s="155" t="s">
        <v>253</v>
      </c>
      <c r="I4722" s="157" t="s">
        <v>253</v>
      </c>
      <c r="J4722" s="156" t="s">
        <v>253</v>
      </c>
      <c r="K4722" s="167" t="s">
        <v>253</v>
      </c>
    </row>
    <row r="4723" spans="1:11" x14ac:dyDescent="0.25">
      <c r="A4723" s="153">
        <v>4719</v>
      </c>
      <c r="B4723" s="154" t="s">
        <v>253</v>
      </c>
      <c r="C4723" s="154" t="s">
        <v>254</v>
      </c>
      <c r="D4723" s="154" t="s">
        <v>255</v>
      </c>
      <c r="E4723" s="155" t="s">
        <v>253</v>
      </c>
      <c r="F4723" s="156" t="s">
        <v>253</v>
      </c>
      <c r="G4723" s="155" t="s">
        <v>253</v>
      </c>
      <c r="H4723" s="155" t="s">
        <v>253</v>
      </c>
      <c r="I4723" s="157" t="s">
        <v>253</v>
      </c>
      <c r="J4723" s="156" t="s">
        <v>253</v>
      </c>
      <c r="K4723" s="167" t="s">
        <v>253</v>
      </c>
    </row>
    <row r="4724" spans="1:11" x14ac:dyDescent="0.25">
      <c r="A4724" s="153">
        <v>4720</v>
      </c>
      <c r="B4724" s="154" t="s">
        <v>253</v>
      </c>
      <c r="C4724" s="154" t="s">
        <v>254</v>
      </c>
      <c r="D4724" s="154" t="s">
        <v>255</v>
      </c>
      <c r="E4724" s="155" t="s">
        <v>253</v>
      </c>
      <c r="F4724" s="156" t="s">
        <v>253</v>
      </c>
      <c r="G4724" s="155" t="s">
        <v>253</v>
      </c>
      <c r="H4724" s="155" t="s">
        <v>253</v>
      </c>
      <c r="I4724" s="157" t="s">
        <v>253</v>
      </c>
      <c r="J4724" s="156" t="s">
        <v>253</v>
      </c>
      <c r="K4724" s="167" t="s">
        <v>253</v>
      </c>
    </row>
    <row r="4725" spans="1:11" x14ac:dyDescent="0.25">
      <c r="A4725" s="153">
        <v>4721</v>
      </c>
      <c r="B4725" s="154" t="s">
        <v>253</v>
      </c>
      <c r="C4725" s="154" t="s">
        <v>254</v>
      </c>
      <c r="D4725" s="154" t="s">
        <v>255</v>
      </c>
      <c r="E4725" s="155" t="s">
        <v>253</v>
      </c>
      <c r="F4725" s="156" t="s">
        <v>253</v>
      </c>
      <c r="G4725" s="155" t="s">
        <v>253</v>
      </c>
      <c r="H4725" s="155" t="s">
        <v>253</v>
      </c>
      <c r="I4725" s="157" t="s">
        <v>253</v>
      </c>
      <c r="J4725" s="156" t="s">
        <v>253</v>
      </c>
      <c r="K4725" s="167" t="s">
        <v>253</v>
      </c>
    </row>
    <row r="4726" spans="1:11" x14ac:dyDescent="0.25">
      <c r="A4726" s="153">
        <v>4722</v>
      </c>
      <c r="B4726" s="154" t="s">
        <v>253</v>
      </c>
      <c r="C4726" s="154" t="s">
        <v>254</v>
      </c>
      <c r="D4726" s="154" t="s">
        <v>255</v>
      </c>
      <c r="E4726" s="155" t="s">
        <v>253</v>
      </c>
      <c r="F4726" s="156" t="s">
        <v>253</v>
      </c>
      <c r="G4726" s="155" t="s">
        <v>253</v>
      </c>
      <c r="H4726" s="155" t="s">
        <v>253</v>
      </c>
      <c r="I4726" s="157" t="s">
        <v>253</v>
      </c>
      <c r="J4726" s="156" t="s">
        <v>253</v>
      </c>
      <c r="K4726" s="167" t="s">
        <v>253</v>
      </c>
    </row>
    <row r="4727" spans="1:11" x14ac:dyDescent="0.25">
      <c r="A4727" s="153">
        <v>4723</v>
      </c>
      <c r="B4727" s="154" t="s">
        <v>253</v>
      </c>
      <c r="C4727" s="154" t="s">
        <v>254</v>
      </c>
      <c r="D4727" s="154" t="s">
        <v>255</v>
      </c>
      <c r="E4727" s="155" t="s">
        <v>253</v>
      </c>
      <c r="F4727" s="156" t="s">
        <v>253</v>
      </c>
      <c r="G4727" s="155" t="s">
        <v>253</v>
      </c>
      <c r="H4727" s="155" t="s">
        <v>253</v>
      </c>
      <c r="I4727" s="157" t="s">
        <v>253</v>
      </c>
      <c r="J4727" s="156" t="s">
        <v>253</v>
      </c>
      <c r="K4727" s="167" t="s">
        <v>253</v>
      </c>
    </row>
    <row r="4728" spans="1:11" x14ac:dyDescent="0.25">
      <c r="A4728" s="153">
        <v>4724</v>
      </c>
      <c r="B4728" s="154" t="s">
        <v>253</v>
      </c>
      <c r="C4728" s="154" t="s">
        <v>254</v>
      </c>
      <c r="D4728" s="154" t="s">
        <v>255</v>
      </c>
      <c r="E4728" s="155" t="s">
        <v>253</v>
      </c>
      <c r="F4728" s="156" t="s">
        <v>253</v>
      </c>
      <c r="G4728" s="155" t="s">
        <v>253</v>
      </c>
      <c r="H4728" s="155" t="s">
        <v>253</v>
      </c>
      <c r="I4728" s="157" t="s">
        <v>253</v>
      </c>
      <c r="J4728" s="156" t="s">
        <v>253</v>
      </c>
      <c r="K4728" s="167" t="s">
        <v>253</v>
      </c>
    </row>
    <row r="4729" spans="1:11" x14ac:dyDescent="0.25">
      <c r="A4729" s="153">
        <v>4725</v>
      </c>
      <c r="B4729" s="154" t="s">
        <v>253</v>
      </c>
      <c r="C4729" s="154" t="s">
        <v>254</v>
      </c>
      <c r="D4729" s="154" t="s">
        <v>255</v>
      </c>
      <c r="E4729" s="155" t="s">
        <v>253</v>
      </c>
      <c r="F4729" s="156" t="s">
        <v>253</v>
      </c>
      <c r="G4729" s="155" t="s">
        <v>253</v>
      </c>
      <c r="H4729" s="155" t="s">
        <v>253</v>
      </c>
      <c r="I4729" s="157" t="s">
        <v>253</v>
      </c>
      <c r="J4729" s="156" t="s">
        <v>253</v>
      </c>
      <c r="K4729" s="167" t="s">
        <v>253</v>
      </c>
    </row>
    <row r="4730" spans="1:11" x14ac:dyDescent="0.25">
      <c r="A4730" s="153">
        <v>4726</v>
      </c>
      <c r="B4730" s="154" t="s">
        <v>253</v>
      </c>
      <c r="C4730" s="154" t="s">
        <v>254</v>
      </c>
      <c r="D4730" s="154" t="s">
        <v>255</v>
      </c>
      <c r="E4730" s="155" t="s">
        <v>253</v>
      </c>
      <c r="F4730" s="156" t="s">
        <v>253</v>
      </c>
      <c r="G4730" s="155" t="s">
        <v>253</v>
      </c>
      <c r="H4730" s="155" t="s">
        <v>253</v>
      </c>
      <c r="I4730" s="157" t="s">
        <v>253</v>
      </c>
      <c r="J4730" s="156" t="s">
        <v>253</v>
      </c>
      <c r="K4730" s="167" t="s">
        <v>253</v>
      </c>
    </row>
    <row r="4731" spans="1:11" x14ac:dyDescent="0.25">
      <c r="A4731" s="153">
        <v>4727</v>
      </c>
      <c r="B4731" s="154" t="s">
        <v>253</v>
      </c>
      <c r="C4731" s="154" t="s">
        <v>254</v>
      </c>
      <c r="D4731" s="154" t="s">
        <v>255</v>
      </c>
      <c r="E4731" s="155" t="s">
        <v>253</v>
      </c>
      <c r="F4731" s="156" t="s">
        <v>253</v>
      </c>
      <c r="G4731" s="155" t="s">
        <v>253</v>
      </c>
      <c r="H4731" s="155" t="s">
        <v>253</v>
      </c>
      <c r="I4731" s="157" t="s">
        <v>253</v>
      </c>
      <c r="J4731" s="156" t="s">
        <v>253</v>
      </c>
      <c r="K4731" s="167" t="s">
        <v>253</v>
      </c>
    </row>
    <row r="4732" spans="1:11" x14ac:dyDescent="0.25">
      <c r="A4732" s="153">
        <v>4728</v>
      </c>
      <c r="B4732" s="154" t="s">
        <v>253</v>
      </c>
      <c r="C4732" s="154" t="s">
        <v>254</v>
      </c>
      <c r="D4732" s="154" t="s">
        <v>255</v>
      </c>
      <c r="E4732" s="155" t="s">
        <v>253</v>
      </c>
      <c r="F4732" s="156" t="s">
        <v>253</v>
      </c>
      <c r="G4732" s="155" t="s">
        <v>253</v>
      </c>
      <c r="H4732" s="155" t="s">
        <v>253</v>
      </c>
      <c r="I4732" s="157" t="s">
        <v>253</v>
      </c>
      <c r="J4732" s="156" t="s">
        <v>253</v>
      </c>
      <c r="K4732" s="167" t="s">
        <v>253</v>
      </c>
    </row>
    <row r="4733" spans="1:11" x14ac:dyDescent="0.25">
      <c r="A4733" s="153">
        <v>4729</v>
      </c>
      <c r="B4733" s="154" t="s">
        <v>253</v>
      </c>
      <c r="C4733" s="154" t="s">
        <v>254</v>
      </c>
      <c r="D4733" s="154" t="s">
        <v>255</v>
      </c>
      <c r="E4733" s="155" t="s">
        <v>253</v>
      </c>
      <c r="F4733" s="156" t="s">
        <v>253</v>
      </c>
      <c r="G4733" s="155" t="s">
        <v>253</v>
      </c>
      <c r="H4733" s="155" t="s">
        <v>253</v>
      </c>
      <c r="I4733" s="157" t="s">
        <v>253</v>
      </c>
      <c r="J4733" s="156" t="s">
        <v>253</v>
      </c>
      <c r="K4733" s="167" t="s">
        <v>253</v>
      </c>
    </row>
    <row r="4734" spans="1:11" x14ac:dyDescent="0.25">
      <c r="A4734" s="153">
        <v>4730</v>
      </c>
      <c r="B4734" s="154" t="s">
        <v>253</v>
      </c>
      <c r="C4734" s="154" t="s">
        <v>254</v>
      </c>
      <c r="D4734" s="154" t="s">
        <v>255</v>
      </c>
      <c r="E4734" s="155" t="s">
        <v>253</v>
      </c>
      <c r="F4734" s="156" t="s">
        <v>253</v>
      </c>
      <c r="G4734" s="155" t="s">
        <v>253</v>
      </c>
      <c r="H4734" s="155" t="s">
        <v>253</v>
      </c>
      <c r="I4734" s="157" t="s">
        <v>253</v>
      </c>
      <c r="J4734" s="156" t="s">
        <v>253</v>
      </c>
      <c r="K4734" s="167" t="s">
        <v>253</v>
      </c>
    </row>
    <row r="4735" spans="1:11" x14ac:dyDescent="0.25">
      <c r="A4735" s="153">
        <v>4731</v>
      </c>
      <c r="B4735" s="154" t="s">
        <v>253</v>
      </c>
      <c r="C4735" s="154" t="s">
        <v>254</v>
      </c>
      <c r="D4735" s="154" t="s">
        <v>255</v>
      </c>
      <c r="E4735" s="155" t="s">
        <v>253</v>
      </c>
      <c r="F4735" s="156" t="s">
        <v>253</v>
      </c>
      <c r="G4735" s="155" t="s">
        <v>253</v>
      </c>
      <c r="H4735" s="155" t="s">
        <v>253</v>
      </c>
      <c r="I4735" s="157" t="s">
        <v>253</v>
      </c>
      <c r="J4735" s="156" t="s">
        <v>253</v>
      </c>
      <c r="K4735" s="167" t="s">
        <v>253</v>
      </c>
    </row>
    <row r="4736" spans="1:11" x14ac:dyDescent="0.25">
      <c r="A4736" s="153">
        <v>4732</v>
      </c>
      <c r="B4736" s="154" t="s">
        <v>253</v>
      </c>
      <c r="C4736" s="154" t="s">
        <v>254</v>
      </c>
      <c r="D4736" s="154" t="s">
        <v>255</v>
      </c>
      <c r="E4736" s="155" t="s">
        <v>253</v>
      </c>
      <c r="F4736" s="156" t="s">
        <v>253</v>
      </c>
      <c r="G4736" s="155" t="s">
        <v>253</v>
      </c>
      <c r="H4736" s="155" t="s">
        <v>253</v>
      </c>
      <c r="I4736" s="157" t="s">
        <v>253</v>
      </c>
      <c r="J4736" s="156" t="s">
        <v>253</v>
      </c>
      <c r="K4736" s="167" t="s">
        <v>253</v>
      </c>
    </row>
    <row r="4737" spans="1:11" x14ac:dyDescent="0.25">
      <c r="A4737" s="153">
        <v>4733</v>
      </c>
      <c r="B4737" s="154" t="s">
        <v>253</v>
      </c>
      <c r="C4737" s="154" t="s">
        <v>254</v>
      </c>
      <c r="D4737" s="154" t="s">
        <v>255</v>
      </c>
      <c r="E4737" s="155" t="s">
        <v>253</v>
      </c>
      <c r="F4737" s="156" t="s">
        <v>253</v>
      </c>
      <c r="G4737" s="155" t="s">
        <v>253</v>
      </c>
      <c r="H4737" s="155" t="s">
        <v>253</v>
      </c>
      <c r="I4737" s="157" t="s">
        <v>253</v>
      </c>
      <c r="J4737" s="156" t="s">
        <v>253</v>
      </c>
      <c r="K4737" s="167" t="s">
        <v>253</v>
      </c>
    </row>
    <row r="4738" spans="1:11" x14ac:dyDescent="0.25">
      <c r="A4738" s="153">
        <v>4734</v>
      </c>
      <c r="B4738" s="154" t="s">
        <v>253</v>
      </c>
      <c r="C4738" s="154" t="s">
        <v>254</v>
      </c>
      <c r="D4738" s="154" t="s">
        <v>255</v>
      </c>
      <c r="E4738" s="155" t="s">
        <v>253</v>
      </c>
      <c r="F4738" s="156" t="s">
        <v>253</v>
      </c>
      <c r="G4738" s="155" t="s">
        <v>253</v>
      </c>
      <c r="H4738" s="155" t="s">
        <v>253</v>
      </c>
      <c r="I4738" s="157" t="s">
        <v>253</v>
      </c>
      <c r="J4738" s="156" t="s">
        <v>253</v>
      </c>
      <c r="K4738" s="167" t="s">
        <v>253</v>
      </c>
    </row>
    <row r="4739" spans="1:11" x14ac:dyDescent="0.25">
      <c r="A4739" s="153">
        <v>4735</v>
      </c>
      <c r="B4739" s="154" t="s">
        <v>253</v>
      </c>
      <c r="C4739" s="154" t="s">
        <v>254</v>
      </c>
      <c r="D4739" s="154" t="s">
        <v>255</v>
      </c>
      <c r="E4739" s="155" t="s">
        <v>253</v>
      </c>
      <c r="F4739" s="156" t="s">
        <v>253</v>
      </c>
      <c r="G4739" s="155" t="s">
        <v>253</v>
      </c>
      <c r="H4739" s="155" t="s">
        <v>253</v>
      </c>
      <c r="I4739" s="157" t="s">
        <v>253</v>
      </c>
      <c r="J4739" s="156" t="s">
        <v>253</v>
      </c>
      <c r="K4739" s="167" t="s">
        <v>253</v>
      </c>
    </row>
    <row r="4740" spans="1:11" x14ac:dyDescent="0.25">
      <c r="A4740" s="153">
        <v>4736</v>
      </c>
      <c r="B4740" s="154" t="s">
        <v>253</v>
      </c>
      <c r="C4740" s="154" t="s">
        <v>254</v>
      </c>
      <c r="D4740" s="154" t="s">
        <v>255</v>
      </c>
      <c r="E4740" s="155" t="s">
        <v>253</v>
      </c>
      <c r="F4740" s="156" t="s">
        <v>253</v>
      </c>
      <c r="G4740" s="155" t="s">
        <v>253</v>
      </c>
      <c r="H4740" s="155" t="s">
        <v>253</v>
      </c>
      <c r="I4740" s="157" t="s">
        <v>253</v>
      </c>
      <c r="J4740" s="156" t="s">
        <v>253</v>
      </c>
      <c r="K4740" s="167" t="s">
        <v>253</v>
      </c>
    </row>
    <row r="4741" spans="1:11" x14ac:dyDescent="0.25">
      <c r="A4741" s="153">
        <v>4737</v>
      </c>
      <c r="B4741" s="154" t="s">
        <v>253</v>
      </c>
      <c r="C4741" s="154" t="s">
        <v>254</v>
      </c>
      <c r="D4741" s="154" t="s">
        <v>255</v>
      </c>
      <c r="E4741" s="155" t="s">
        <v>253</v>
      </c>
      <c r="F4741" s="156" t="s">
        <v>253</v>
      </c>
      <c r="G4741" s="155" t="s">
        <v>253</v>
      </c>
      <c r="H4741" s="155" t="s">
        <v>253</v>
      </c>
      <c r="I4741" s="157" t="s">
        <v>253</v>
      </c>
      <c r="J4741" s="156" t="s">
        <v>253</v>
      </c>
      <c r="K4741" s="167" t="s">
        <v>253</v>
      </c>
    </row>
    <row r="4742" spans="1:11" x14ac:dyDescent="0.25">
      <c r="A4742" s="153">
        <v>4738</v>
      </c>
      <c r="B4742" s="154" t="s">
        <v>253</v>
      </c>
      <c r="C4742" s="154" t="s">
        <v>254</v>
      </c>
      <c r="D4742" s="154" t="s">
        <v>255</v>
      </c>
      <c r="E4742" s="155" t="s">
        <v>253</v>
      </c>
      <c r="F4742" s="156" t="s">
        <v>253</v>
      </c>
      <c r="G4742" s="155" t="s">
        <v>253</v>
      </c>
      <c r="H4742" s="155" t="s">
        <v>253</v>
      </c>
      <c r="I4742" s="157" t="s">
        <v>253</v>
      </c>
      <c r="J4742" s="156" t="s">
        <v>253</v>
      </c>
      <c r="K4742" s="167" t="s">
        <v>253</v>
      </c>
    </row>
    <row r="4743" spans="1:11" x14ac:dyDescent="0.25">
      <c r="A4743" s="153">
        <v>4739</v>
      </c>
      <c r="B4743" s="154" t="s">
        <v>253</v>
      </c>
      <c r="C4743" s="154" t="s">
        <v>254</v>
      </c>
      <c r="D4743" s="154" t="s">
        <v>255</v>
      </c>
      <c r="E4743" s="155" t="s">
        <v>253</v>
      </c>
      <c r="F4743" s="156" t="s">
        <v>253</v>
      </c>
      <c r="G4743" s="155" t="s">
        <v>253</v>
      </c>
      <c r="H4743" s="155" t="s">
        <v>253</v>
      </c>
      <c r="I4743" s="157" t="s">
        <v>253</v>
      </c>
      <c r="J4743" s="156" t="s">
        <v>253</v>
      </c>
      <c r="K4743" s="167" t="s">
        <v>253</v>
      </c>
    </row>
    <row r="4744" spans="1:11" x14ac:dyDescent="0.25">
      <c r="A4744" s="153">
        <v>4740</v>
      </c>
      <c r="B4744" s="154" t="s">
        <v>253</v>
      </c>
      <c r="C4744" s="154" t="s">
        <v>254</v>
      </c>
      <c r="D4744" s="154" t="s">
        <v>255</v>
      </c>
      <c r="E4744" s="155" t="s">
        <v>253</v>
      </c>
      <c r="F4744" s="156" t="s">
        <v>253</v>
      </c>
      <c r="G4744" s="155" t="s">
        <v>253</v>
      </c>
      <c r="H4744" s="155" t="s">
        <v>253</v>
      </c>
      <c r="I4744" s="157" t="s">
        <v>253</v>
      </c>
      <c r="J4744" s="156" t="s">
        <v>253</v>
      </c>
      <c r="K4744" s="167" t="s">
        <v>253</v>
      </c>
    </row>
    <row r="4745" spans="1:11" x14ac:dyDescent="0.25">
      <c r="A4745" s="153">
        <v>4741</v>
      </c>
      <c r="B4745" s="154" t="s">
        <v>253</v>
      </c>
      <c r="C4745" s="154" t="s">
        <v>254</v>
      </c>
      <c r="D4745" s="154" t="s">
        <v>255</v>
      </c>
      <c r="E4745" s="155" t="s">
        <v>253</v>
      </c>
      <c r="F4745" s="156" t="s">
        <v>253</v>
      </c>
      <c r="G4745" s="155" t="s">
        <v>253</v>
      </c>
      <c r="H4745" s="155" t="s">
        <v>253</v>
      </c>
      <c r="I4745" s="157" t="s">
        <v>253</v>
      </c>
      <c r="J4745" s="156" t="s">
        <v>253</v>
      </c>
      <c r="K4745" s="167" t="s">
        <v>253</v>
      </c>
    </row>
    <row r="4746" spans="1:11" x14ac:dyDescent="0.25">
      <c r="A4746" s="153">
        <v>4742</v>
      </c>
      <c r="B4746" s="154" t="s">
        <v>253</v>
      </c>
      <c r="C4746" s="154" t="s">
        <v>254</v>
      </c>
      <c r="D4746" s="154" t="s">
        <v>255</v>
      </c>
      <c r="E4746" s="155" t="s">
        <v>253</v>
      </c>
      <c r="F4746" s="156" t="s">
        <v>253</v>
      </c>
      <c r="G4746" s="155" t="s">
        <v>253</v>
      </c>
      <c r="H4746" s="155" t="s">
        <v>253</v>
      </c>
      <c r="I4746" s="157" t="s">
        <v>253</v>
      </c>
      <c r="J4746" s="156" t="s">
        <v>253</v>
      </c>
      <c r="K4746" s="167" t="s">
        <v>253</v>
      </c>
    </row>
    <row r="4747" spans="1:11" x14ac:dyDescent="0.25">
      <c r="A4747" s="153">
        <v>4743</v>
      </c>
      <c r="B4747" s="154" t="s">
        <v>253</v>
      </c>
      <c r="C4747" s="154" t="s">
        <v>254</v>
      </c>
      <c r="D4747" s="154" t="s">
        <v>255</v>
      </c>
      <c r="E4747" s="155" t="s">
        <v>253</v>
      </c>
      <c r="F4747" s="156" t="s">
        <v>253</v>
      </c>
      <c r="G4747" s="155" t="s">
        <v>253</v>
      </c>
      <c r="H4747" s="155" t="s">
        <v>253</v>
      </c>
      <c r="I4747" s="157" t="s">
        <v>253</v>
      </c>
      <c r="J4747" s="156" t="s">
        <v>253</v>
      </c>
      <c r="K4747" s="167" t="s">
        <v>253</v>
      </c>
    </row>
    <row r="4748" spans="1:11" x14ac:dyDescent="0.25">
      <c r="A4748" s="153">
        <v>4744</v>
      </c>
      <c r="B4748" s="154" t="s">
        <v>253</v>
      </c>
      <c r="C4748" s="154" t="s">
        <v>254</v>
      </c>
      <c r="D4748" s="154" t="s">
        <v>255</v>
      </c>
      <c r="E4748" s="155" t="s">
        <v>253</v>
      </c>
      <c r="F4748" s="156" t="s">
        <v>253</v>
      </c>
      <c r="G4748" s="155" t="s">
        <v>253</v>
      </c>
      <c r="H4748" s="155" t="s">
        <v>253</v>
      </c>
      <c r="I4748" s="157" t="s">
        <v>253</v>
      </c>
      <c r="J4748" s="156" t="s">
        <v>253</v>
      </c>
      <c r="K4748" s="167" t="s">
        <v>253</v>
      </c>
    </row>
    <row r="4749" spans="1:11" x14ac:dyDescent="0.25">
      <c r="A4749" s="153">
        <v>4745</v>
      </c>
      <c r="B4749" s="154" t="s">
        <v>253</v>
      </c>
      <c r="C4749" s="154" t="s">
        <v>254</v>
      </c>
      <c r="D4749" s="154" t="s">
        <v>255</v>
      </c>
      <c r="E4749" s="155" t="s">
        <v>253</v>
      </c>
      <c r="F4749" s="156" t="s">
        <v>253</v>
      </c>
      <c r="G4749" s="155" t="s">
        <v>253</v>
      </c>
      <c r="H4749" s="155" t="s">
        <v>253</v>
      </c>
      <c r="I4749" s="157" t="s">
        <v>253</v>
      </c>
      <c r="J4749" s="156" t="s">
        <v>253</v>
      </c>
      <c r="K4749" s="167" t="s">
        <v>253</v>
      </c>
    </row>
    <row r="4750" spans="1:11" x14ac:dyDescent="0.25">
      <c r="A4750" s="153">
        <v>4746</v>
      </c>
      <c r="B4750" s="154" t="s">
        <v>253</v>
      </c>
      <c r="C4750" s="154" t="s">
        <v>254</v>
      </c>
      <c r="D4750" s="154" t="s">
        <v>255</v>
      </c>
      <c r="E4750" s="155" t="s">
        <v>253</v>
      </c>
      <c r="F4750" s="156" t="s">
        <v>253</v>
      </c>
      <c r="G4750" s="155" t="s">
        <v>253</v>
      </c>
      <c r="H4750" s="155" t="s">
        <v>253</v>
      </c>
      <c r="I4750" s="157" t="s">
        <v>253</v>
      </c>
      <c r="J4750" s="156" t="s">
        <v>253</v>
      </c>
      <c r="K4750" s="167" t="s">
        <v>253</v>
      </c>
    </row>
    <row r="4751" spans="1:11" x14ac:dyDescent="0.25">
      <c r="A4751" s="153">
        <v>4747</v>
      </c>
      <c r="B4751" s="154" t="s">
        <v>253</v>
      </c>
      <c r="C4751" s="154" t="s">
        <v>254</v>
      </c>
      <c r="D4751" s="154" t="s">
        <v>255</v>
      </c>
      <c r="E4751" s="155" t="s">
        <v>253</v>
      </c>
      <c r="F4751" s="156" t="s">
        <v>253</v>
      </c>
      <c r="G4751" s="155" t="s">
        <v>253</v>
      </c>
      <c r="H4751" s="155" t="s">
        <v>253</v>
      </c>
      <c r="I4751" s="157" t="s">
        <v>253</v>
      </c>
      <c r="J4751" s="156" t="s">
        <v>253</v>
      </c>
      <c r="K4751" s="167" t="s">
        <v>253</v>
      </c>
    </row>
    <row r="4752" spans="1:11" x14ac:dyDescent="0.25">
      <c r="A4752" s="153">
        <v>4748</v>
      </c>
      <c r="B4752" s="154" t="s">
        <v>253</v>
      </c>
      <c r="C4752" s="154" t="s">
        <v>254</v>
      </c>
      <c r="D4752" s="154" t="s">
        <v>255</v>
      </c>
      <c r="E4752" s="155" t="s">
        <v>253</v>
      </c>
      <c r="F4752" s="156" t="s">
        <v>253</v>
      </c>
      <c r="G4752" s="155" t="s">
        <v>253</v>
      </c>
      <c r="H4752" s="155" t="s">
        <v>253</v>
      </c>
      <c r="I4752" s="157" t="s">
        <v>253</v>
      </c>
      <c r="J4752" s="156" t="s">
        <v>253</v>
      </c>
      <c r="K4752" s="167" t="s">
        <v>253</v>
      </c>
    </row>
    <row r="4753" spans="1:11" x14ac:dyDescent="0.25">
      <c r="A4753" s="153">
        <v>4749</v>
      </c>
      <c r="B4753" s="154" t="s">
        <v>253</v>
      </c>
      <c r="C4753" s="154" t="s">
        <v>254</v>
      </c>
      <c r="D4753" s="154" t="s">
        <v>255</v>
      </c>
      <c r="E4753" s="155" t="s">
        <v>253</v>
      </c>
      <c r="F4753" s="156" t="s">
        <v>253</v>
      </c>
      <c r="G4753" s="155" t="s">
        <v>253</v>
      </c>
      <c r="H4753" s="155" t="s">
        <v>253</v>
      </c>
      <c r="I4753" s="157" t="s">
        <v>253</v>
      </c>
      <c r="J4753" s="156" t="s">
        <v>253</v>
      </c>
      <c r="K4753" s="167" t="s">
        <v>253</v>
      </c>
    </row>
    <row r="4754" spans="1:11" x14ac:dyDescent="0.25">
      <c r="A4754" s="153">
        <v>4750</v>
      </c>
      <c r="B4754" s="154" t="s">
        <v>253</v>
      </c>
      <c r="C4754" s="154" t="s">
        <v>254</v>
      </c>
      <c r="D4754" s="154" t="s">
        <v>255</v>
      </c>
      <c r="E4754" s="155" t="s">
        <v>253</v>
      </c>
      <c r="F4754" s="156" t="s">
        <v>253</v>
      </c>
      <c r="G4754" s="155" t="s">
        <v>253</v>
      </c>
      <c r="H4754" s="155" t="s">
        <v>253</v>
      </c>
      <c r="I4754" s="157" t="s">
        <v>253</v>
      </c>
      <c r="J4754" s="156" t="s">
        <v>253</v>
      </c>
      <c r="K4754" s="167" t="s">
        <v>253</v>
      </c>
    </row>
    <row r="4755" spans="1:11" x14ac:dyDescent="0.25">
      <c r="A4755" s="153">
        <v>4751</v>
      </c>
      <c r="B4755" s="154" t="s">
        <v>253</v>
      </c>
      <c r="C4755" s="154" t="s">
        <v>254</v>
      </c>
      <c r="D4755" s="154" t="s">
        <v>255</v>
      </c>
      <c r="E4755" s="155" t="s">
        <v>253</v>
      </c>
      <c r="F4755" s="156" t="s">
        <v>253</v>
      </c>
      <c r="G4755" s="155" t="s">
        <v>253</v>
      </c>
      <c r="H4755" s="155" t="s">
        <v>253</v>
      </c>
      <c r="I4755" s="157" t="s">
        <v>253</v>
      </c>
      <c r="J4755" s="156" t="s">
        <v>253</v>
      </c>
      <c r="K4755" s="167" t="s">
        <v>253</v>
      </c>
    </row>
    <row r="4756" spans="1:11" x14ac:dyDescent="0.25">
      <c r="A4756" s="153">
        <v>4752</v>
      </c>
      <c r="B4756" s="154" t="s">
        <v>253</v>
      </c>
      <c r="C4756" s="154" t="s">
        <v>254</v>
      </c>
      <c r="D4756" s="154" t="s">
        <v>255</v>
      </c>
      <c r="E4756" s="155" t="s">
        <v>253</v>
      </c>
      <c r="F4756" s="156" t="s">
        <v>253</v>
      </c>
      <c r="G4756" s="155" t="s">
        <v>253</v>
      </c>
      <c r="H4756" s="155" t="s">
        <v>253</v>
      </c>
      <c r="I4756" s="157" t="s">
        <v>253</v>
      </c>
      <c r="J4756" s="156" t="s">
        <v>253</v>
      </c>
      <c r="K4756" s="167" t="s">
        <v>253</v>
      </c>
    </row>
    <row r="4757" spans="1:11" x14ac:dyDescent="0.25">
      <c r="A4757" s="153">
        <v>4753</v>
      </c>
      <c r="B4757" s="154" t="s">
        <v>253</v>
      </c>
      <c r="C4757" s="154" t="s">
        <v>254</v>
      </c>
      <c r="D4757" s="154" t="s">
        <v>255</v>
      </c>
      <c r="E4757" s="155" t="s">
        <v>253</v>
      </c>
      <c r="F4757" s="156" t="s">
        <v>253</v>
      </c>
      <c r="G4757" s="155" t="s">
        <v>253</v>
      </c>
      <c r="H4757" s="155" t="s">
        <v>253</v>
      </c>
      <c r="I4757" s="157" t="s">
        <v>253</v>
      </c>
      <c r="J4757" s="156" t="s">
        <v>253</v>
      </c>
      <c r="K4757" s="167" t="s">
        <v>253</v>
      </c>
    </row>
    <row r="4758" spans="1:11" x14ac:dyDescent="0.25">
      <c r="A4758" s="153">
        <v>4754</v>
      </c>
      <c r="B4758" s="154" t="s">
        <v>253</v>
      </c>
      <c r="C4758" s="154" t="s">
        <v>254</v>
      </c>
      <c r="D4758" s="154" t="s">
        <v>255</v>
      </c>
      <c r="E4758" s="155" t="s">
        <v>253</v>
      </c>
      <c r="F4758" s="156" t="s">
        <v>253</v>
      </c>
      <c r="G4758" s="155" t="s">
        <v>253</v>
      </c>
      <c r="H4758" s="155" t="s">
        <v>253</v>
      </c>
      <c r="I4758" s="157" t="s">
        <v>253</v>
      </c>
      <c r="J4758" s="156" t="s">
        <v>253</v>
      </c>
      <c r="K4758" s="167" t="s">
        <v>253</v>
      </c>
    </row>
    <row r="4759" spans="1:11" x14ac:dyDescent="0.25">
      <c r="A4759" s="153">
        <v>4755</v>
      </c>
      <c r="B4759" s="154" t="s">
        <v>253</v>
      </c>
      <c r="C4759" s="154" t="s">
        <v>254</v>
      </c>
      <c r="D4759" s="154" t="s">
        <v>255</v>
      </c>
      <c r="E4759" s="155" t="s">
        <v>253</v>
      </c>
      <c r="F4759" s="156" t="s">
        <v>253</v>
      </c>
      <c r="G4759" s="155" t="s">
        <v>253</v>
      </c>
      <c r="H4759" s="155" t="s">
        <v>253</v>
      </c>
      <c r="I4759" s="157" t="s">
        <v>253</v>
      </c>
      <c r="J4759" s="156" t="s">
        <v>253</v>
      </c>
      <c r="K4759" s="167" t="s">
        <v>253</v>
      </c>
    </row>
    <row r="4760" spans="1:11" x14ac:dyDescent="0.25">
      <c r="A4760" s="153">
        <v>4756</v>
      </c>
      <c r="B4760" s="154" t="s">
        <v>253</v>
      </c>
      <c r="C4760" s="154" t="s">
        <v>254</v>
      </c>
      <c r="D4760" s="154" t="s">
        <v>255</v>
      </c>
      <c r="E4760" s="155" t="s">
        <v>253</v>
      </c>
      <c r="F4760" s="156" t="s">
        <v>253</v>
      </c>
      <c r="G4760" s="155" t="s">
        <v>253</v>
      </c>
      <c r="H4760" s="155" t="s">
        <v>253</v>
      </c>
      <c r="I4760" s="157" t="s">
        <v>253</v>
      </c>
      <c r="J4760" s="156" t="s">
        <v>253</v>
      </c>
      <c r="K4760" s="167" t="s">
        <v>253</v>
      </c>
    </row>
    <row r="4761" spans="1:11" x14ac:dyDescent="0.25">
      <c r="A4761" s="153">
        <v>4757</v>
      </c>
      <c r="B4761" s="154" t="s">
        <v>253</v>
      </c>
      <c r="C4761" s="154" t="s">
        <v>254</v>
      </c>
      <c r="D4761" s="154" t="s">
        <v>255</v>
      </c>
      <c r="E4761" s="155" t="s">
        <v>253</v>
      </c>
      <c r="F4761" s="156" t="s">
        <v>253</v>
      </c>
      <c r="G4761" s="155" t="s">
        <v>253</v>
      </c>
      <c r="H4761" s="155" t="s">
        <v>253</v>
      </c>
      <c r="I4761" s="157" t="s">
        <v>253</v>
      </c>
      <c r="J4761" s="156" t="s">
        <v>253</v>
      </c>
      <c r="K4761" s="167" t="s">
        <v>253</v>
      </c>
    </row>
    <row r="4762" spans="1:11" x14ac:dyDescent="0.25">
      <c r="A4762" s="153">
        <v>4758</v>
      </c>
      <c r="B4762" s="154" t="s">
        <v>253</v>
      </c>
      <c r="C4762" s="154" t="s">
        <v>254</v>
      </c>
      <c r="D4762" s="154" t="s">
        <v>255</v>
      </c>
      <c r="E4762" s="155" t="s">
        <v>253</v>
      </c>
      <c r="F4762" s="156" t="s">
        <v>253</v>
      </c>
      <c r="G4762" s="155" t="s">
        <v>253</v>
      </c>
      <c r="H4762" s="155" t="s">
        <v>253</v>
      </c>
      <c r="I4762" s="157" t="s">
        <v>253</v>
      </c>
      <c r="J4762" s="156" t="s">
        <v>253</v>
      </c>
      <c r="K4762" s="167" t="s">
        <v>253</v>
      </c>
    </row>
    <row r="4763" spans="1:11" x14ac:dyDescent="0.25">
      <c r="A4763" s="153">
        <v>4759</v>
      </c>
      <c r="B4763" s="154" t="s">
        <v>253</v>
      </c>
      <c r="C4763" s="154" t="s">
        <v>254</v>
      </c>
      <c r="D4763" s="154" t="s">
        <v>255</v>
      </c>
      <c r="E4763" s="155" t="s">
        <v>253</v>
      </c>
      <c r="F4763" s="156" t="s">
        <v>253</v>
      </c>
      <c r="G4763" s="155" t="s">
        <v>253</v>
      </c>
      <c r="H4763" s="155" t="s">
        <v>253</v>
      </c>
      <c r="I4763" s="157" t="s">
        <v>253</v>
      </c>
      <c r="J4763" s="156" t="s">
        <v>253</v>
      </c>
      <c r="K4763" s="167" t="s">
        <v>253</v>
      </c>
    </row>
    <row r="4764" spans="1:11" x14ac:dyDescent="0.25">
      <c r="A4764" s="153">
        <v>4760</v>
      </c>
      <c r="B4764" s="154" t="s">
        <v>253</v>
      </c>
      <c r="C4764" s="154" t="s">
        <v>254</v>
      </c>
      <c r="D4764" s="154" t="s">
        <v>255</v>
      </c>
      <c r="E4764" s="155" t="s">
        <v>253</v>
      </c>
      <c r="F4764" s="156" t="s">
        <v>253</v>
      </c>
      <c r="G4764" s="155" t="s">
        <v>253</v>
      </c>
      <c r="H4764" s="155" t="s">
        <v>253</v>
      </c>
      <c r="I4764" s="157" t="s">
        <v>253</v>
      </c>
      <c r="J4764" s="156" t="s">
        <v>253</v>
      </c>
      <c r="K4764" s="167" t="s">
        <v>253</v>
      </c>
    </row>
    <row r="4765" spans="1:11" x14ac:dyDescent="0.25">
      <c r="A4765" s="153">
        <v>4761</v>
      </c>
      <c r="B4765" s="154" t="s">
        <v>253</v>
      </c>
      <c r="C4765" s="154" t="s">
        <v>254</v>
      </c>
      <c r="D4765" s="154" t="s">
        <v>255</v>
      </c>
      <c r="E4765" s="155" t="s">
        <v>253</v>
      </c>
      <c r="F4765" s="156" t="s">
        <v>253</v>
      </c>
      <c r="G4765" s="155" t="s">
        <v>253</v>
      </c>
      <c r="H4765" s="155" t="s">
        <v>253</v>
      </c>
      <c r="I4765" s="157" t="s">
        <v>253</v>
      </c>
      <c r="J4765" s="156" t="s">
        <v>253</v>
      </c>
      <c r="K4765" s="167" t="s">
        <v>253</v>
      </c>
    </row>
    <row r="4766" spans="1:11" x14ac:dyDescent="0.25">
      <c r="A4766" s="153">
        <v>4762</v>
      </c>
      <c r="B4766" s="154" t="s">
        <v>253</v>
      </c>
      <c r="C4766" s="154" t="s">
        <v>254</v>
      </c>
      <c r="D4766" s="154" t="s">
        <v>255</v>
      </c>
      <c r="E4766" s="155" t="s">
        <v>253</v>
      </c>
      <c r="F4766" s="156" t="s">
        <v>253</v>
      </c>
      <c r="G4766" s="155" t="s">
        <v>253</v>
      </c>
      <c r="H4766" s="155" t="s">
        <v>253</v>
      </c>
      <c r="I4766" s="157" t="s">
        <v>253</v>
      </c>
      <c r="J4766" s="156" t="s">
        <v>253</v>
      </c>
      <c r="K4766" s="167" t="s">
        <v>253</v>
      </c>
    </row>
    <row r="4767" spans="1:11" x14ac:dyDescent="0.25">
      <c r="A4767" s="153">
        <v>4763</v>
      </c>
      <c r="B4767" s="154" t="s">
        <v>253</v>
      </c>
      <c r="C4767" s="154" t="s">
        <v>254</v>
      </c>
      <c r="D4767" s="154" t="s">
        <v>255</v>
      </c>
      <c r="E4767" s="155" t="s">
        <v>253</v>
      </c>
      <c r="F4767" s="156" t="s">
        <v>253</v>
      </c>
      <c r="G4767" s="155" t="s">
        <v>253</v>
      </c>
      <c r="H4767" s="155" t="s">
        <v>253</v>
      </c>
      <c r="I4767" s="157" t="s">
        <v>253</v>
      </c>
      <c r="J4767" s="156" t="s">
        <v>253</v>
      </c>
      <c r="K4767" s="167" t="s">
        <v>253</v>
      </c>
    </row>
    <row r="4768" spans="1:11" x14ac:dyDescent="0.25">
      <c r="A4768" s="153">
        <v>4764</v>
      </c>
      <c r="B4768" s="154" t="s">
        <v>253</v>
      </c>
      <c r="C4768" s="154" t="s">
        <v>254</v>
      </c>
      <c r="D4768" s="154" t="s">
        <v>255</v>
      </c>
      <c r="E4768" s="155" t="s">
        <v>253</v>
      </c>
      <c r="F4768" s="156" t="s">
        <v>253</v>
      </c>
      <c r="G4768" s="155" t="s">
        <v>253</v>
      </c>
      <c r="H4768" s="155" t="s">
        <v>253</v>
      </c>
      <c r="I4768" s="157" t="s">
        <v>253</v>
      </c>
      <c r="J4768" s="156" t="s">
        <v>253</v>
      </c>
      <c r="K4768" s="167" t="s">
        <v>253</v>
      </c>
    </row>
    <row r="4769" spans="1:11" x14ac:dyDescent="0.25">
      <c r="A4769" s="153">
        <v>4765</v>
      </c>
      <c r="B4769" s="154" t="s">
        <v>253</v>
      </c>
      <c r="C4769" s="154" t="s">
        <v>254</v>
      </c>
      <c r="D4769" s="154" t="s">
        <v>255</v>
      </c>
      <c r="E4769" s="155" t="s">
        <v>253</v>
      </c>
      <c r="F4769" s="156" t="s">
        <v>253</v>
      </c>
      <c r="G4769" s="155" t="s">
        <v>253</v>
      </c>
      <c r="H4769" s="155" t="s">
        <v>253</v>
      </c>
      <c r="I4769" s="157" t="s">
        <v>253</v>
      </c>
      <c r="J4769" s="156" t="s">
        <v>253</v>
      </c>
      <c r="K4769" s="167" t="s">
        <v>253</v>
      </c>
    </row>
    <row r="4770" spans="1:11" x14ac:dyDescent="0.25">
      <c r="A4770" s="153">
        <v>4766</v>
      </c>
      <c r="B4770" s="154" t="s">
        <v>253</v>
      </c>
      <c r="C4770" s="154" t="s">
        <v>254</v>
      </c>
      <c r="D4770" s="154" t="s">
        <v>255</v>
      </c>
      <c r="E4770" s="155" t="s">
        <v>253</v>
      </c>
      <c r="F4770" s="156" t="s">
        <v>253</v>
      </c>
      <c r="G4770" s="155" t="s">
        <v>253</v>
      </c>
      <c r="H4770" s="155" t="s">
        <v>253</v>
      </c>
      <c r="I4770" s="157" t="s">
        <v>253</v>
      </c>
      <c r="J4770" s="156" t="s">
        <v>253</v>
      </c>
      <c r="K4770" s="167" t="s">
        <v>253</v>
      </c>
    </row>
    <row r="4771" spans="1:11" x14ac:dyDescent="0.25">
      <c r="A4771" s="153">
        <v>4767</v>
      </c>
      <c r="B4771" s="154" t="s">
        <v>253</v>
      </c>
      <c r="C4771" s="154" t="s">
        <v>254</v>
      </c>
      <c r="D4771" s="154" t="s">
        <v>255</v>
      </c>
      <c r="E4771" s="155" t="s">
        <v>253</v>
      </c>
      <c r="F4771" s="156" t="s">
        <v>253</v>
      </c>
      <c r="G4771" s="155" t="s">
        <v>253</v>
      </c>
      <c r="H4771" s="155" t="s">
        <v>253</v>
      </c>
      <c r="I4771" s="157" t="s">
        <v>253</v>
      </c>
      <c r="J4771" s="156" t="s">
        <v>253</v>
      </c>
      <c r="K4771" s="167" t="s">
        <v>253</v>
      </c>
    </row>
    <row r="4772" spans="1:11" x14ac:dyDescent="0.25">
      <c r="A4772" s="153">
        <v>4768</v>
      </c>
      <c r="B4772" s="154" t="s">
        <v>253</v>
      </c>
      <c r="C4772" s="154" t="s">
        <v>254</v>
      </c>
      <c r="D4772" s="154" t="s">
        <v>255</v>
      </c>
      <c r="E4772" s="155" t="s">
        <v>253</v>
      </c>
      <c r="F4772" s="156" t="s">
        <v>253</v>
      </c>
      <c r="G4772" s="155" t="s">
        <v>253</v>
      </c>
      <c r="H4772" s="155" t="s">
        <v>253</v>
      </c>
      <c r="I4772" s="157" t="s">
        <v>253</v>
      </c>
      <c r="J4772" s="156" t="s">
        <v>253</v>
      </c>
      <c r="K4772" s="167" t="s">
        <v>253</v>
      </c>
    </row>
    <row r="4773" spans="1:11" x14ac:dyDescent="0.25">
      <c r="A4773" s="153">
        <v>4769</v>
      </c>
      <c r="B4773" s="154" t="s">
        <v>253</v>
      </c>
      <c r="C4773" s="154" t="s">
        <v>254</v>
      </c>
      <c r="D4773" s="154" t="s">
        <v>255</v>
      </c>
      <c r="E4773" s="155" t="s">
        <v>253</v>
      </c>
      <c r="F4773" s="156" t="s">
        <v>253</v>
      </c>
      <c r="G4773" s="155" t="s">
        <v>253</v>
      </c>
      <c r="H4773" s="155" t="s">
        <v>253</v>
      </c>
      <c r="I4773" s="157" t="s">
        <v>253</v>
      </c>
      <c r="J4773" s="156" t="s">
        <v>253</v>
      </c>
      <c r="K4773" s="167" t="s">
        <v>253</v>
      </c>
    </row>
    <row r="4774" spans="1:11" x14ac:dyDescent="0.25">
      <c r="A4774" s="153">
        <v>4770</v>
      </c>
      <c r="B4774" s="154" t="s">
        <v>253</v>
      </c>
      <c r="C4774" s="154" t="s">
        <v>254</v>
      </c>
      <c r="D4774" s="154" t="s">
        <v>255</v>
      </c>
      <c r="E4774" s="155" t="s">
        <v>253</v>
      </c>
      <c r="F4774" s="156" t="s">
        <v>253</v>
      </c>
      <c r="G4774" s="155" t="s">
        <v>253</v>
      </c>
      <c r="H4774" s="155" t="s">
        <v>253</v>
      </c>
      <c r="I4774" s="157" t="s">
        <v>253</v>
      </c>
      <c r="J4774" s="156" t="s">
        <v>253</v>
      </c>
      <c r="K4774" s="167" t="s">
        <v>253</v>
      </c>
    </row>
    <row r="4775" spans="1:11" x14ac:dyDescent="0.25">
      <c r="A4775" s="153">
        <v>4771</v>
      </c>
      <c r="B4775" s="154" t="s">
        <v>253</v>
      </c>
      <c r="C4775" s="154" t="s">
        <v>254</v>
      </c>
      <c r="D4775" s="154" t="s">
        <v>255</v>
      </c>
      <c r="E4775" s="155" t="s">
        <v>253</v>
      </c>
      <c r="F4775" s="156" t="s">
        <v>253</v>
      </c>
      <c r="G4775" s="155" t="s">
        <v>253</v>
      </c>
      <c r="H4775" s="155" t="s">
        <v>253</v>
      </c>
      <c r="I4775" s="157" t="s">
        <v>253</v>
      </c>
      <c r="J4775" s="156" t="s">
        <v>253</v>
      </c>
      <c r="K4775" s="167" t="s">
        <v>253</v>
      </c>
    </row>
    <row r="4776" spans="1:11" x14ac:dyDescent="0.25">
      <c r="A4776" s="153">
        <v>4772</v>
      </c>
      <c r="B4776" s="154" t="s">
        <v>253</v>
      </c>
      <c r="C4776" s="154" t="s">
        <v>254</v>
      </c>
      <c r="D4776" s="154" t="s">
        <v>255</v>
      </c>
      <c r="E4776" s="155" t="s">
        <v>253</v>
      </c>
      <c r="F4776" s="156" t="s">
        <v>253</v>
      </c>
      <c r="G4776" s="155" t="s">
        <v>253</v>
      </c>
      <c r="H4776" s="155" t="s">
        <v>253</v>
      </c>
      <c r="I4776" s="157" t="s">
        <v>253</v>
      </c>
      <c r="J4776" s="156" t="s">
        <v>253</v>
      </c>
      <c r="K4776" s="167" t="s">
        <v>253</v>
      </c>
    </row>
    <row r="4777" spans="1:11" x14ac:dyDescent="0.25">
      <c r="A4777" s="153">
        <v>4773</v>
      </c>
      <c r="B4777" s="154" t="s">
        <v>253</v>
      </c>
      <c r="C4777" s="154" t="s">
        <v>254</v>
      </c>
      <c r="D4777" s="154" t="s">
        <v>255</v>
      </c>
      <c r="E4777" s="155" t="s">
        <v>253</v>
      </c>
      <c r="F4777" s="156" t="s">
        <v>253</v>
      </c>
      <c r="G4777" s="155" t="s">
        <v>253</v>
      </c>
      <c r="H4777" s="155" t="s">
        <v>253</v>
      </c>
      <c r="I4777" s="157" t="s">
        <v>253</v>
      </c>
      <c r="J4777" s="156" t="s">
        <v>253</v>
      </c>
      <c r="K4777" s="167" t="s">
        <v>253</v>
      </c>
    </row>
    <row r="4778" spans="1:11" x14ac:dyDescent="0.25">
      <c r="A4778" s="153">
        <v>4774</v>
      </c>
      <c r="B4778" s="154" t="s">
        <v>253</v>
      </c>
      <c r="C4778" s="154" t="s">
        <v>254</v>
      </c>
      <c r="D4778" s="154" t="s">
        <v>255</v>
      </c>
      <c r="E4778" s="155" t="s">
        <v>253</v>
      </c>
      <c r="F4778" s="156" t="s">
        <v>253</v>
      </c>
      <c r="G4778" s="155" t="s">
        <v>253</v>
      </c>
      <c r="H4778" s="155" t="s">
        <v>253</v>
      </c>
      <c r="I4778" s="157" t="s">
        <v>253</v>
      </c>
      <c r="J4778" s="156" t="s">
        <v>253</v>
      </c>
      <c r="K4778" s="167" t="s">
        <v>253</v>
      </c>
    </row>
    <row r="4779" spans="1:11" x14ac:dyDescent="0.25">
      <c r="A4779" s="153">
        <v>4775</v>
      </c>
      <c r="B4779" s="154" t="s">
        <v>253</v>
      </c>
      <c r="C4779" s="154" t="s">
        <v>254</v>
      </c>
      <c r="D4779" s="154" t="s">
        <v>255</v>
      </c>
      <c r="E4779" s="155" t="s">
        <v>253</v>
      </c>
      <c r="F4779" s="156" t="s">
        <v>253</v>
      </c>
      <c r="G4779" s="155" t="s">
        <v>253</v>
      </c>
      <c r="H4779" s="155" t="s">
        <v>253</v>
      </c>
      <c r="I4779" s="157" t="s">
        <v>253</v>
      </c>
      <c r="J4779" s="156" t="s">
        <v>253</v>
      </c>
      <c r="K4779" s="167" t="s">
        <v>253</v>
      </c>
    </row>
    <row r="4780" spans="1:11" x14ac:dyDescent="0.25">
      <c r="A4780" s="153">
        <v>4776</v>
      </c>
      <c r="B4780" s="154" t="s">
        <v>253</v>
      </c>
      <c r="C4780" s="154" t="s">
        <v>254</v>
      </c>
      <c r="D4780" s="154" t="s">
        <v>255</v>
      </c>
      <c r="E4780" s="155" t="s">
        <v>253</v>
      </c>
      <c r="F4780" s="156" t="s">
        <v>253</v>
      </c>
      <c r="G4780" s="155" t="s">
        <v>253</v>
      </c>
      <c r="H4780" s="155" t="s">
        <v>253</v>
      </c>
      <c r="I4780" s="157" t="s">
        <v>253</v>
      </c>
      <c r="J4780" s="156" t="s">
        <v>253</v>
      </c>
      <c r="K4780" s="167" t="s">
        <v>253</v>
      </c>
    </row>
    <row r="4781" spans="1:11" x14ac:dyDescent="0.25">
      <c r="A4781" s="153">
        <v>4777</v>
      </c>
      <c r="B4781" s="154" t="s">
        <v>253</v>
      </c>
      <c r="C4781" s="154" t="s">
        <v>254</v>
      </c>
      <c r="D4781" s="154" t="s">
        <v>255</v>
      </c>
      <c r="E4781" s="155" t="s">
        <v>253</v>
      </c>
      <c r="F4781" s="156" t="s">
        <v>253</v>
      </c>
      <c r="G4781" s="155" t="s">
        <v>253</v>
      </c>
      <c r="H4781" s="155" t="s">
        <v>253</v>
      </c>
      <c r="I4781" s="157" t="s">
        <v>253</v>
      </c>
      <c r="J4781" s="156" t="s">
        <v>253</v>
      </c>
      <c r="K4781" s="167" t="s">
        <v>253</v>
      </c>
    </row>
    <row r="4782" spans="1:11" x14ac:dyDescent="0.25">
      <c r="A4782" s="153">
        <v>4778</v>
      </c>
      <c r="B4782" s="154" t="s">
        <v>253</v>
      </c>
      <c r="C4782" s="154" t="s">
        <v>254</v>
      </c>
      <c r="D4782" s="154" t="s">
        <v>255</v>
      </c>
      <c r="E4782" s="155" t="s">
        <v>253</v>
      </c>
      <c r="F4782" s="156" t="s">
        <v>253</v>
      </c>
      <c r="G4782" s="155" t="s">
        <v>253</v>
      </c>
      <c r="H4782" s="155" t="s">
        <v>253</v>
      </c>
      <c r="I4782" s="157" t="s">
        <v>253</v>
      </c>
      <c r="J4782" s="156" t="s">
        <v>253</v>
      </c>
      <c r="K4782" s="167" t="s">
        <v>253</v>
      </c>
    </row>
    <row r="4783" spans="1:11" x14ac:dyDescent="0.25">
      <c r="A4783" s="153">
        <v>4779</v>
      </c>
      <c r="B4783" s="154" t="s">
        <v>253</v>
      </c>
      <c r="C4783" s="154" t="s">
        <v>254</v>
      </c>
      <c r="D4783" s="154" t="s">
        <v>255</v>
      </c>
      <c r="E4783" s="155" t="s">
        <v>253</v>
      </c>
      <c r="F4783" s="156" t="s">
        <v>253</v>
      </c>
      <c r="G4783" s="155" t="s">
        <v>253</v>
      </c>
      <c r="H4783" s="155" t="s">
        <v>253</v>
      </c>
      <c r="I4783" s="157" t="s">
        <v>253</v>
      </c>
      <c r="J4783" s="156" t="s">
        <v>253</v>
      </c>
      <c r="K4783" s="167" t="s">
        <v>253</v>
      </c>
    </row>
    <row r="4784" spans="1:11" x14ac:dyDescent="0.25">
      <c r="A4784" s="153">
        <v>4780</v>
      </c>
      <c r="B4784" s="154" t="s">
        <v>253</v>
      </c>
      <c r="C4784" s="154" t="s">
        <v>254</v>
      </c>
      <c r="D4784" s="154" t="s">
        <v>255</v>
      </c>
      <c r="E4784" s="155" t="s">
        <v>253</v>
      </c>
      <c r="F4784" s="156" t="s">
        <v>253</v>
      </c>
      <c r="G4784" s="155" t="s">
        <v>253</v>
      </c>
      <c r="H4784" s="155" t="s">
        <v>253</v>
      </c>
      <c r="I4784" s="157" t="s">
        <v>253</v>
      </c>
      <c r="J4784" s="156" t="s">
        <v>253</v>
      </c>
      <c r="K4784" s="167" t="s">
        <v>253</v>
      </c>
    </row>
    <row r="4785" spans="1:11" x14ac:dyDescent="0.25">
      <c r="A4785" s="153">
        <v>4781</v>
      </c>
      <c r="B4785" s="154" t="s">
        <v>253</v>
      </c>
      <c r="C4785" s="154" t="s">
        <v>254</v>
      </c>
      <c r="D4785" s="154" t="s">
        <v>255</v>
      </c>
      <c r="E4785" s="155" t="s">
        <v>253</v>
      </c>
      <c r="F4785" s="156" t="s">
        <v>253</v>
      </c>
      <c r="G4785" s="155" t="s">
        <v>253</v>
      </c>
      <c r="H4785" s="155" t="s">
        <v>253</v>
      </c>
      <c r="I4785" s="157" t="s">
        <v>253</v>
      </c>
      <c r="J4785" s="156" t="s">
        <v>253</v>
      </c>
      <c r="K4785" s="167" t="s">
        <v>253</v>
      </c>
    </row>
    <row r="4786" spans="1:11" x14ac:dyDescent="0.25">
      <c r="A4786" s="153">
        <v>4782</v>
      </c>
      <c r="B4786" s="154" t="s">
        <v>253</v>
      </c>
      <c r="C4786" s="154" t="s">
        <v>254</v>
      </c>
      <c r="D4786" s="154" t="s">
        <v>255</v>
      </c>
      <c r="E4786" s="155" t="s">
        <v>253</v>
      </c>
      <c r="F4786" s="156" t="s">
        <v>253</v>
      </c>
      <c r="G4786" s="155" t="s">
        <v>253</v>
      </c>
      <c r="H4786" s="155" t="s">
        <v>253</v>
      </c>
      <c r="I4786" s="157" t="s">
        <v>253</v>
      </c>
      <c r="J4786" s="156" t="s">
        <v>253</v>
      </c>
      <c r="K4786" s="167" t="s">
        <v>253</v>
      </c>
    </row>
    <row r="4787" spans="1:11" x14ac:dyDescent="0.25">
      <c r="A4787" s="153">
        <v>4783</v>
      </c>
      <c r="B4787" s="154" t="s">
        <v>253</v>
      </c>
      <c r="C4787" s="154" t="s">
        <v>254</v>
      </c>
      <c r="D4787" s="154" t="s">
        <v>255</v>
      </c>
      <c r="E4787" s="155" t="s">
        <v>253</v>
      </c>
      <c r="F4787" s="156" t="s">
        <v>253</v>
      </c>
      <c r="G4787" s="155" t="s">
        <v>253</v>
      </c>
      <c r="H4787" s="155" t="s">
        <v>253</v>
      </c>
      <c r="I4787" s="157" t="s">
        <v>253</v>
      </c>
      <c r="J4787" s="156" t="s">
        <v>253</v>
      </c>
      <c r="K4787" s="167" t="s">
        <v>253</v>
      </c>
    </row>
    <row r="4788" spans="1:11" x14ac:dyDescent="0.25">
      <c r="A4788" s="153">
        <v>4784</v>
      </c>
      <c r="B4788" s="154" t="s">
        <v>253</v>
      </c>
      <c r="C4788" s="154" t="s">
        <v>254</v>
      </c>
      <c r="D4788" s="154" t="s">
        <v>255</v>
      </c>
      <c r="E4788" s="155" t="s">
        <v>253</v>
      </c>
      <c r="F4788" s="156" t="s">
        <v>253</v>
      </c>
      <c r="G4788" s="155" t="s">
        <v>253</v>
      </c>
      <c r="H4788" s="155" t="s">
        <v>253</v>
      </c>
      <c r="I4788" s="157" t="s">
        <v>253</v>
      </c>
      <c r="J4788" s="156" t="s">
        <v>253</v>
      </c>
      <c r="K4788" s="167" t="s">
        <v>253</v>
      </c>
    </row>
    <row r="4789" spans="1:11" x14ac:dyDescent="0.25">
      <c r="A4789" s="153">
        <v>4785</v>
      </c>
      <c r="B4789" s="154" t="s">
        <v>253</v>
      </c>
      <c r="C4789" s="154" t="s">
        <v>254</v>
      </c>
      <c r="D4789" s="154" t="s">
        <v>255</v>
      </c>
      <c r="E4789" s="155" t="s">
        <v>253</v>
      </c>
      <c r="F4789" s="156" t="s">
        <v>253</v>
      </c>
      <c r="G4789" s="155" t="s">
        <v>253</v>
      </c>
      <c r="H4789" s="155" t="s">
        <v>253</v>
      </c>
      <c r="I4789" s="157" t="s">
        <v>253</v>
      </c>
      <c r="J4789" s="156" t="s">
        <v>253</v>
      </c>
      <c r="K4789" s="167" t="s">
        <v>253</v>
      </c>
    </row>
    <row r="4790" spans="1:11" x14ac:dyDescent="0.25">
      <c r="A4790" s="153">
        <v>4786</v>
      </c>
      <c r="B4790" s="154" t="s">
        <v>253</v>
      </c>
      <c r="C4790" s="154" t="s">
        <v>254</v>
      </c>
      <c r="D4790" s="154" t="s">
        <v>255</v>
      </c>
      <c r="E4790" s="155" t="s">
        <v>253</v>
      </c>
      <c r="F4790" s="156" t="s">
        <v>253</v>
      </c>
      <c r="G4790" s="155" t="s">
        <v>253</v>
      </c>
      <c r="H4790" s="155" t="s">
        <v>253</v>
      </c>
      <c r="I4790" s="157" t="s">
        <v>253</v>
      </c>
      <c r="J4790" s="156" t="s">
        <v>253</v>
      </c>
      <c r="K4790" s="167" t="s">
        <v>253</v>
      </c>
    </row>
    <row r="4791" spans="1:11" x14ac:dyDescent="0.25">
      <c r="A4791" s="153">
        <v>4787</v>
      </c>
      <c r="B4791" s="154" t="s">
        <v>253</v>
      </c>
      <c r="C4791" s="154" t="s">
        <v>254</v>
      </c>
      <c r="D4791" s="154" t="s">
        <v>255</v>
      </c>
      <c r="E4791" s="155" t="s">
        <v>253</v>
      </c>
      <c r="F4791" s="156" t="s">
        <v>253</v>
      </c>
      <c r="G4791" s="155" t="s">
        <v>253</v>
      </c>
      <c r="H4791" s="155" t="s">
        <v>253</v>
      </c>
      <c r="I4791" s="157" t="s">
        <v>253</v>
      </c>
      <c r="J4791" s="156" t="s">
        <v>253</v>
      </c>
      <c r="K4791" s="167" t="s">
        <v>253</v>
      </c>
    </row>
    <row r="4792" spans="1:11" x14ac:dyDescent="0.25">
      <c r="A4792" s="153">
        <v>4788</v>
      </c>
      <c r="B4792" s="154" t="s">
        <v>253</v>
      </c>
      <c r="C4792" s="154" t="s">
        <v>254</v>
      </c>
      <c r="D4792" s="154" t="s">
        <v>255</v>
      </c>
      <c r="E4792" s="155" t="s">
        <v>253</v>
      </c>
      <c r="F4792" s="156" t="s">
        <v>253</v>
      </c>
      <c r="G4792" s="155" t="s">
        <v>253</v>
      </c>
      <c r="H4792" s="155" t="s">
        <v>253</v>
      </c>
      <c r="I4792" s="157" t="s">
        <v>253</v>
      </c>
      <c r="J4792" s="156" t="s">
        <v>253</v>
      </c>
      <c r="K4792" s="167" t="s">
        <v>253</v>
      </c>
    </row>
    <row r="4793" spans="1:11" x14ac:dyDescent="0.25">
      <c r="A4793" s="153">
        <v>4789</v>
      </c>
      <c r="B4793" s="154" t="s">
        <v>253</v>
      </c>
      <c r="C4793" s="154" t="s">
        <v>254</v>
      </c>
      <c r="D4793" s="154" t="s">
        <v>255</v>
      </c>
      <c r="E4793" s="155" t="s">
        <v>253</v>
      </c>
      <c r="F4793" s="156" t="s">
        <v>253</v>
      </c>
      <c r="G4793" s="155" t="s">
        <v>253</v>
      </c>
      <c r="H4793" s="155" t="s">
        <v>253</v>
      </c>
      <c r="I4793" s="157" t="s">
        <v>253</v>
      </c>
      <c r="J4793" s="156" t="s">
        <v>253</v>
      </c>
      <c r="K4793" s="167" t="s">
        <v>253</v>
      </c>
    </row>
    <row r="4794" spans="1:11" x14ac:dyDescent="0.25">
      <c r="A4794" s="153">
        <v>4790</v>
      </c>
      <c r="B4794" s="154" t="s">
        <v>253</v>
      </c>
      <c r="C4794" s="154" t="s">
        <v>254</v>
      </c>
      <c r="D4794" s="154" t="s">
        <v>255</v>
      </c>
      <c r="E4794" s="155" t="s">
        <v>253</v>
      </c>
      <c r="F4794" s="156" t="s">
        <v>253</v>
      </c>
      <c r="G4794" s="155" t="s">
        <v>253</v>
      </c>
      <c r="H4794" s="155" t="s">
        <v>253</v>
      </c>
      <c r="I4794" s="157" t="s">
        <v>253</v>
      </c>
      <c r="J4794" s="156" t="s">
        <v>253</v>
      </c>
      <c r="K4794" s="167" t="s">
        <v>253</v>
      </c>
    </row>
    <row r="4795" spans="1:11" x14ac:dyDescent="0.25">
      <c r="A4795" s="153">
        <v>4791</v>
      </c>
      <c r="B4795" s="154" t="s">
        <v>253</v>
      </c>
      <c r="C4795" s="154" t="s">
        <v>254</v>
      </c>
      <c r="D4795" s="154" t="s">
        <v>255</v>
      </c>
      <c r="E4795" s="155" t="s">
        <v>253</v>
      </c>
      <c r="F4795" s="156" t="s">
        <v>253</v>
      </c>
      <c r="G4795" s="155" t="s">
        <v>253</v>
      </c>
      <c r="H4795" s="155" t="s">
        <v>253</v>
      </c>
      <c r="I4795" s="157" t="s">
        <v>253</v>
      </c>
      <c r="J4795" s="156" t="s">
        <v>253</v>
      </c>
      <c r="K4795" s="167" t="s">
        <v>253</v>
      </c>
    </row>
    <row r="4796" spans="1:11" x14ac:dyDescent="0.25">
      <c r="A4796" s="153">
        <v>4792</v>
      </c>
      <c r="B4796" s="154" t="s">
        <v>253</v>
      </c>
      <c r="C4796" s="154" t="s">
        <v>254</v>
      </c>
      <c r="D4796" s="154" t="s">
        <v>255</v>
      </c>
      <c r="E4796" s="155" t="s">
        <v>253</v>
      </c>
      <c r="F4796" s="156" t="s">
        <v>253</v>
      </c>
      <c r="G4796" s="155" t="s">
        <v>253</v>
      </c>
      <c r="H4796" s="155" t="s">
        <v>253</v>
      </c>
      <c r="I4796" s="157" t="s">
        <v>253</v>
      </c>
      <c r="J4796" s="156" t="s">
        <v>253</v>
      </c>
      <c r="K4796" s="167" t="s">
        <v>253</v>
      </c>
    </row>
    <row r="4797" spans="1:11" x14ac:dyDescent="0.25">
      <c r="A4797" s="153">
        <v>4793</v>
      </c>
      <c r="B4797" s="154" t="s">
        <v>253</v>
      </c>
      <c r="C4797" s="154" t="s">
        <v>254</v>
      </c>
      <c r="D4797" s="154" t="s">
        <v>255</v>
      </c>
      <c r="E4797" s="155" t="s">
        <v>253</v>
      </c>
      <c r="F4797" s="156" t="s">
        <v>253</v>
      </c>
      <c r="G4797" s="155" t="s">
        <v>253</v>
      </c>
      <c r="H4797" s="155" t="s">
        <v>253</v>
      </c>
      <c r="I4797" s="157" t="s">
        <v>253</v>
      </c>
      <c r="J4797" s="156" t="s">
        <v>253</v>
      </c>
      <c r="K4797" s="167" t="s">
        <v>253</v>
      </c>
    </row>
    <row r="4798" spans="1:11" x14ac:dyDescent="0.25">
      <c r="A4798" s="153">
        <v>4794</v>
      </c>
      <c r="B4798" s="154" t="s">
        <v>253</v>
      </c>
      <c r="C4798" s="154" t="s">
        <v>254</v>
      </c>
      <c r="D4798" s="154" t="s">
        <v>255</v>
      </c>
      <c r="E4798" s="155" t="s">
        <v>253</v>
      </c>
      <c r="F4798" s="156" t="s">
        <v>253</v>
      </c>
      <c r="G4798" s="155" t="s">
        <v>253</v>
      </c>
      <c r="H4798" s="155" t="s">
        <v>253</v>
      </c>
      <c r="I4798" s="157" t="s">
        <v>253</v>
      </c>
      <c r="J4798" s="156" t="s">
        <v>253</v>
      </c>
      <c r="K4798" s="167" t="s">
        <v>253</v>
      </c>
    </row>
    <row r="4799" spans="1:11" x14ac:dyDescent="0.25">
      <c r="A4799" s="153">
        <v>4795</v>
      </c>
      <c r="B4799" s="154" t="s">
        <v>253</v>
      </c>
      <c r="C4799" s="154" t="s">
        <v>254</v>
      </c>
      <c r="D4799" s="154" t="s">
        <v>255</v>
      </c>
      <c r="E4799" s="155" t="s">
        <v>253</v>
      </c>
      <c r="F4799" s="156" t="s">
        <v>253</v>
      </c>
      <c r="G4799" s="155" t="s">
        <v>253</v>
      </c>
      <c r="H4799" s="155" t="s">
        <v>253</v>
      </c>
      <c r="I4799" s="157" t="s">
        <v>253</v>
      </c>
      <c r="J4799" s="156" t="s">
        <v>253</v>
      </c>
      <c r="K4799" s="167" t="s">
        <v>253</v>
      </c>
    </row>
    <row r="4800" spans="1:11" x14ac:dyDescent="0.25">
      <c r="A4800" s="153">
        <v>4796</v>
      </c>
      <c r="B4800" s="154" t="s">
        <v>253</v>
      </c>
      <c r="C4800" s="154" t="s">
        <v>254</v>
      </c>
      <c r="D4800" s="154" t="s">
        <v>255</v>
      </c>
      <c r="E4800" s="155" t="s">
        <v>253</v>
      </c>
      <c r="F4800" s="156" t="s">
        <v>253</v>
      </c>
      <c r="G4800" s="155" t="s">
        <v>253</v>
      </c>
      <c r="H4800" s="155" t="s">
        <v>253</v>
      </c>
      <c r="I4800" s="157" t="s">
        <v>253</v>
      </c>
      <c r="J4800" s="156" t="s">
        <v>253</v>
      </c>
      <c r="K4800" s="167" t="s">
        <v>253</v>
      </c>
    </row>
    <row r="4801" spans="1:11" x14ac:dyDescent="0.25">
      <c r="A4801" s="153">
        <v>4797</v>
      </c>
      <c r="B4801" s="154" t="s">
        <v>253</v>
      </c>
      <c r="C4801" s="154" t="s">
        <v>254</v>
      </c>
      <c r="D4801" s="154" t="s">
        <v>255</v>
      </c>
      <c r="E4801" s="155" t="s">
        <v>253</v>
      </c>
      <c r="F4801" s="156" t="s">
        <v>253</v>
      </c>
      <c r="G4801" s="155" t="s">
        <v>253</v>
      </c>
      <c r="H4801" s="155" t="s">
        <v>253</v>
      </c>
      <c r="I4801" s="157" t="s">
        <v>253</v>
      </c>
      <c r="J4801" s="156" t="s">
        <v>253</v>
      </c>
      <c r="K4801" s="167" t="s">
        <v>253</v>
      </c>
    </row>
    <row r="4802" spans="1:11" x14ac:dyDescent="0.25">
      <c r="A4802" s="153">
        <v>4798</v>
      </c>
      <c r="B4802" s="154" t="s">
        <v>253</v>
      </c>
      <c r="C4802" s="154" t="s">
        <v>254</v>
      </c>
      <c r="D4802" s="154" t="s">
        <v>255</v>
      </c>
      <c r="E4802" s="155" t="s">
        <v>253</v>
      </c>
      <c r="F4802" s="156" t="s">
        <v>253</v>
      </c>
      <c r="G4802" s="155" t="s">
        <v>253</v>
      </c>
      <c r="H4802" s="155" t="s">
        <v>253</v>
      </c>
      <c r="I4802" s="157" t="s">
        <v>253</v>
      </c>
      <c r="J4802" s="156" t="s">
        <v>253</v>
      </c>
      <c r="K4802" s="167" t="s">
        <v>253</v>
      </c>
    </row>
    <row r="4803" spans="1:11" x14ac:dyDescent="0.25">
      <c r="A4803" s="153">
        <v>4799</v>
      </c>
      <c r="B4803" s="154" t="s">
        <v>253</v>
      </c>
      <c r="C4803" s="154" t="s">
        <v>254</v>
      </c>
      <c r="D4803" s="154" t="s">
        <v>255</v>
      </c>
      <c r="E4803" s="155" t="s">
        <v>253</v>
      </c>
      <c r="F4803" s="156" t="s">
        <v>253</v>
      </c>
      <c r="G4803" s="155" t="s">
        <v>253</v>
      </c>
      <c r="H4803" s="155" t="s">
        <v>253</v>
      </c>
      <c r="I4803" s="157" t="s">
        <v>253</v>
      </c>
      <c r="J4803" s="156" t="s">
        <v>253</v>
      </c>
      <c r="K4803" s="167" t="s">
        <v>253</v>
      </c>
    </row>
    <row r="4804" spans="1:11" x14ac:dyDescent="0.25">
      <c r="A4804" s="153">
        <v>4800</v>
      </c>
      <c r="B4804" s="154" t="s">
        <v>253</v>
      </c>
      <c r="C4804" s="154" t="s">
        <v>254</v>
      </c>
      <c r="D4804" s="154" t="s">
        <v>255</v>
      </c>
      <c r="E4804" s="155" t="s">
        <v>253</v>
      </c>
      <c r="F4804" s="156" t="s">
        <v>253</v>
      </c>
      <c r="G4804" s="155" t="s">
        <v>253</v>
      </c>
      <c r="H4804" s="155" t="s">
        <v>253</v>
      </c>
      <c r="I4804" s="157" t="s">
        <v>253</v>
      </c>
      <c r="J4804" s="156" t="s">
        <v>253</v>
      </c>
      <c r="K4804" s="167" t="s">
        <v>253</v>
      </c>
    </row>
    <row r="4805" spans="1:11" x14ac:dyDescent="0.25">
      <c r="A4805" s="153">
        <v>4801</v>
      </c>
      <c r="B4805" s="154" t="s">
        <v>253</v>
      </c>
      <c r="C4805" s="154" t="s">
        <v>254</v>
      </c>
      <c r="D4805" s="154" t="s">
        <v>255</v>
      </c>
      <c r="E4805" s="155" t="s">
        <v>253</v>
      </c>
      <c r="F4805" s="156" t="s">
        <v>253</v>
      </c>
      <c r="G4805" s="155" t="s">
        <v>253</v>
      </c>
      <c r="H4805" s="155" t="s">
        <v>253</v>
      </c>
      <c r="I4805" s="157" t="s">
        <v>253</v>
      </c>
      <c r="J4805" s="156" t="s">
        <v>253</v>
      </c>
      <c r="K4805" s="167" t="s">
        <v>253</v>
      </c>
    </row>
    <row r="4806" spans="1:11" x14ac:dyDescent="0.25">
      <c r="A4806" s="153">
        <v>4802</v>
      </c>
      <c r="B4806" s="154" t="s">
        <v>253</v>
      </c>
      <c r="C4806" s="154" t="s">
        <v>254</v>
      </c>
      <c r="D4806" s="154" t="s">
        <v>255</v>
      </c>
      <c r="E4806" s="155" t="s">
        <v>253</v>
      </c>
      <c r="F4806" s="156" t="s">
        <v>253</v>
      </c>
      <c r="G4806" s="155" t="s">
        <v>253</v>
      </c>
      <c r="H4806" s="155" t="s">
        <v>253</v>
      </c>
      <c r="I4806" s="157" t="s">
        <v>253</v>
      </c>
      <c r="J4806" s="156" t="s">
        <v>253</v>
      </c>
      <c r="K4806" s="167" t="s">
        <v>253</v>
      </c>
    </row>
    <row r="4807" spans="1:11" x14ac:dyDescent="0.25">
      <c r="A4807" s="153">
        <v>4803</v>
      </c>
      <c r="B4807" s="154" t="s">
        <v>253</v>
      </c>
      <c r="C4807" s="154" t="s">
        <v>254</v>
      </c>
      <c r="D4807" s="154" t="s">
        <v>255</v>
      </c>
      <c r="E4807" s="155" t="s">
        <v>253</v>
      </c>
      <c r="F4807" s="156" t="s">
        <v>253</v>
      </c>
      <c r="G4807" s="155" t="s">
        <v>253</v>
      </c>
      <c r="H4807" s="155" t="s">
        <v>253</v>
      </c>
      <c r="I4807" s="157" t="s">
        <v>253</v>
      </c>
      <c r="J4807" s="156" t="s">
        <v>253</v>
      </c>
      <c r="K4807" s="167" t="s">
        <v>253</v>
      </c>
    </row>
    <row r="4808" spans="1:11" x14ac:dyDescent="0.25">
      <c r="A4808" s="153">
        <v>4804</v>
      </c>
      <c r="B4808" s="154" t="s">
        <v>253</v>
      </c>
      <c r="C4808" s="154" t="s">
        <v>254</v>
      </c>
      <c r="D4808" s="154" t="s">
        <v>255</v>
      </c>
      <c r="E4808" s="155" t="s">
        <v>253</v>
      </c>
      <c r="F4808" s="156" t="s">
        <v>253</v>
      </c>
      <c r="G4808" s="155" t="s">
        <v>253</v>
      </c>
      <c r="H4808" s="155" t="s">
        <v>253</v>
      </c>
      <c r="I4808" s="157" t="s">
        <v>253</v>
      </c>
      <c r="J4808" s="156" t="s">
        <v>253</v>
      </c>
      <c r="K4808" s="167" t="s">
        <v>253</v>
      </c>
    </row>
    <row r="4809" spans="1:11" x14ac:dyDescent="0.25">
      <c r="A4809" s="153">
        <v>4805</v>
      </c>
      <c r="B4809" s="154" t="s">
        <v>253</v>
      </c>
      <c r="C4809" s="154" t="s">
        <v>254</v>
      </c>
      <c r="D4809" s="154" t="s">
        <v>255</v>
      </c>
      <c r="E4809" s="155" t="s">
        <v>253</v>
      </c>
      <c r="F4809" s="156" t="s">
        <v>253</v>
      </c>
      <c r="G4809" s="155" t="s">
        <v>253</v>
      </c>
      <c r="H4809" s="155" t="s">
        <v>253</v>
      </c>
      <c r="I4809" s="157" t="s">
        <v>253</v>
      </c>
      <c r="J4809" s="156" t="s">
        <v>253</v>
      </c>
      <c r="K4809" s="167" t="s">
        <v>253</v>
      </c>
    </row>
    <row r="4810" spans="1:11" x14ac:dyDescent="0.25">
      <c r="A4810" s="153">
        <v>4806</v>
      </c>
      <c r="B4810" s="154" t="s">
        <v>253</v>
      </c>
      <c r="C4810" s="154" t="s">
        <v>254</v>
      </c>
      <c r="D4810" s="154" t="s">
        <v>255</v>
      </c>
      <c r="E4810" s="155" t="s">
        <v>253</v>
      </c>
      <c r="F4810" s="156" t="s">
        <v>253</v>
      </c>
      <c r="G4810" s="155" t="s">
        <v>253</v>
      </c>
      <c r="H4810" s="155" t="s">
        <v>253</v>
      </c>
      <c r="I4810" s="157" t="s">
        <v>253</v>
      </c>
      <c r="J4810" s="156" t="s">
        <v>253</v>
      </c>
      <c r="K4810" s="167" t="s">
        <v>253</v>
      </c>
    </row>
    <row r="4811" spans="1:11" x14ac:dyDescent="0.25">
      <c r="A4811" s="153">
        <v>4807</v>
      </c>
      <c r="B4811" s="154" t="s">
        <v>253</v>
      </c>
      <c r="C4811" s="154" t="s">
        <v>254</v>
      </c>
      <c r="D4811" s="154" t="s">
        <v>255</v>
      </c>
      <c r="E4811" s="155" t="s">
        <v>253</v>
      </c>
      <c r="F4811" s="156" t="s">
        <v>253</v>
      </c>
      <c r="G4811" s="155" t="s">
        <v>253</v>
      </c>
      <c r="H4811" s="155" t="s">
        <v>253</v>
      </c>
      <c r="I4811" s="157" t="s">
        <v>253</v>
      </c>
      <c r="J4811" s="156" t="s">
        <v>253</v>
      </c>
      <c r="K4811" s="167" t="s">
        <v>253</v>
      </c>
    </row>
    <row r="4812" spans="1:11" x14ac:dyDescent="0.25">
      <c r="A4812" s="153">
        <v>4808</v>
      </c>
      <c r="B4812" s="154" t="s">
        <v>253</v>
      </c>
      <c r="C4812" s="154" t="s">
        <v>254</v>
      </c>
      <c r="D4812" s="154" t="s">
        <v>255</v>
      </c>
      <c r="E4812" s="155" t="s">
        <v>253</v>
      </c>
      <c r="F4812" s="156" t="s">
        <v>253</v>
      </c>
      <c r="G4812" s="155" t="s">
        <v>253</v>
      </c>
      <c r="H4812" s="155" t="s">
        <v>253</v>
      </c>
      <c r="I4812" s="157" t="s">
        <v>253</v>
      </c>
      <c r="J4812" s="156" t="s">
        <v>253</v>
      </c>
      <c r="K4812" s="167" t="s">
        <v>253</v>
      </c>
    </row>
    <row r="4813" spans="1:11" x14ac:dyDescent="0.25">
      <c r="A4813" s="153">
        <v>4809</v>
      </c>
      <c r="B4813" s="154" t="s">
        <v>253</v>
      </c>
      <c r="C4813" s="154" t="s">
        <v>254</v>
      </c>
      <c r="D4813" s="154" t="s">
        <v>255</v>
      </c>
      <c r="E4813" s="155" t="s">
        <v>253</v>
      </c>
      <c r="F4813" s="156" t="s">
        <v>253</v>
      </c>
      <c r="G4813" s="155" t="s">
        <v>253</v>
      </c>
      <c r="H4813" s="155" t="s">
        <v>253</v>
      </c>
      <c r="I4813" s="157" t="s">
        <v>253</v>
      </c>
      <c r="J4813" s="156" t="s">
        <v>253</v>
      </c>
      <c r="K4813" s="167" t="s">
        <v>253</v>
      </c>
    </row>
    <row r="4814" spans="1:11" x14ac:dyDescent="0.25">
      <c r="A4814" s="153">
        <v>4810</v>
      </c>
      <c r="B4814" s="154" t="s">
        <v>253</v>
      </c>
      <c r="C4814" s="154" t="s">
        <v>254</v>
      </c>
      <c r="D4814" s="154" t="s">
        <v>255</v>
      </c>
      <c r="E4814" s="155" t="s">
        <v>253</v>
      </c>
      <c r="F4814" s="156" t="s">
        <v>253</v>
      </c>
      <c r="G4814" s="155" t="s">
        <v>253</v>
      </c>
      <c r="H4814" s="155" t="s">
        <v>253</v>
      </c>
      <c r="I4814" s="157" t="s">
        <v>253</v>
      </c>
      <c r="J4814" s="156" t="s">
        <v>253</v>
      </c>
      <c r="K4814" s="167" t="s">
        <v>253</v>
      </c>
    </row>
    <row r="4815" spans="1:11" x14ac:dyDescent="0.25">
      <c r="A4815" s="153">
        <v>4811</v>
      </c>
      <c r="B4815" s="154" t="s">
        <v>253</v>
      </c>
      <c r="C4815" s="154" t="s">
        <v>254</v>
      </c>
      <c r="D4815" s="154" t="s">
        <v>255</v>
      </c>
      <c r="E4815" s="155" t="s">
        <v>253</v>
      </c>
      <c r="F4815" s="156" t="s">
        <v>253</v>
      </c>
      <c r="G4815" s="155" t="s">
        <v>253</v>
      </c>
      <c r="H4815" s="155" t="s">
        <v>253</v>
      </c>
      <c r="I4815" s="157" t="s">
        <v>253</v>
      </c>
      <c r="J4815" s="156" t="s">
        <v>253</v>
      </c>
      <c r="K4815" s="167" t="s">
        <v>253</v>
      </c>
    </row>
    <row r="4816" spans="1:11" x14ac:dyDescent="0.25">
      <c r="A4816" s="153">
        <v>4812</v>
      </c>
      <c r="B4816" s="154" t="s">
        <v>253</v>
      </c>
      <c r="C4816" s="154" t="s">
        <v>254</v>
      </c>
      <c r="D4816" s="154" t="s">
        <v>255</v>
      </c>
      <c r="E4816" s="155" t="s">
        <v>253</v>
      </c>
      <c r="F4816" s="156" t="s">
        <v>253</v>
      </c>
      <c r="G4816" s="155" t="s">
        <v>253</v>
      </c>
      <c r="H4816" s="155" t="s">
        <v>253</v>
      </c>
      <c r="I4816" s="157" t="s">
        <v>253</v>
      </c>
      <c r="J4816" s="156" t="s">
        <v>253</v>
      </c>
      <c r="K4816" s="167" t="s">
        <v>253</v>
      </c>
    </row>
    <row r="4817" spans="1:11" x14ac:dyDescent="0.25">
      <c r="A4817" s="153">
        <v>4813</v>
      </c>
      <c r="B4817" s="154" t="s">
        <v>253</v>
      </c>
      <c r="C4817" s="154" t="s">
        <v>254</v>
      </c>
      <c r="D4817" s="154" t="s">
        <v>255</v>
      </c>
      <c r="E4817" s="155" t="s">
        <v>253</v>
      </c>
      <c r="F4817" s="156" t="s">
        <v>253</v>
      </c>
      <c r="G4817" s="155" t="s">
        <v>253</v>
      </c>
      <c r="H4817" s="155" t="s">
        <v>253</v>
      </c>
      <c r="I4817" s="157" t="s">
        <v>253</v>
      </c>
      <c r="J4817" s="156" t="s">
        <v>253</v>
      </c>
      <c r="K4817" s="167" t="s">
        <v>253</v>
      </c>
    </row>
    <row r="4818" spans="1:11" x14ac:dyDescent="0.25">
      <c r="A4818" s="153">
        <v>4814</v>
      </c>
      <c r="B4818" s="154" t="s">
        <v>253</v>
      </c>
      <c r="C4818" s="154" t="s">
        <v>254</v>
      </c>
      <c r="D4818" s="154" t="s">
        <v>255</v>
      </c>
      <c r="E4818" s="155" t="s">
        <v>253</v>
      </c>
      <c r="F4818" s="156" t="s">
        <v>253</v>
      </c>
      <c r="G4818" s="155" t="s">
        <v>253</v>
      </c>
      <c r="H4818" s="155" t="s">
        <v>253</v>
      </c>
      <c r="I4818" s="157" t="s">
        <v>253</v>
      </c>
      <c r="J4818" s="156" t="s">
        <v>253</v>
      </c>
      <c r="K4818" s="167" t="s">
        <v>253</v>
      </c>
    </row>
    <row r="4819" spans="1:11" x14ac:dyDescent="0.25">
      <c r="A4819" s="153">
        <v>4815</v>
      </c>
      <c r="B4819" s="154" t="s">
        <v>253</v>
      </c>
      <c r="C4819" s="154" t="s">
        <v>254</v>
      </c>
      <c r="D4819" s="154" t="s">
        <v>255</v>
      </c>
      <c r="E4819" s="155" t="s">
        <v>253</v>
      </c>
      <c r="F4819" s="156" t="s">
        <v>253</v>
      </c>
      <c r="G4819" s="155" t="s">
        <v>253</v>
      </c>
      <c r="H4819" s="155" t="s">
        <v>253</v>
      </c>
      <c r="I4819" s="157" t="s">
        <v>253</v>
      </c>
      <c r="J4819" s="156" t="s">
        <v>253</v>
      </c>
      <c r="K4819" s="167" t="s">
        <v>253</v>
      </c>
    </row>
    <row r="4820" spans="1:11" x14ac:dyDescent="0.25">
      <c r="A4820" s="153">
        <v>4816</v>
      </c>
      <c r="B4820" s="154" t="s">
        <v>253</v>
      </c>
      <c r="C4820" s="154" t="s">
        <v>254</v>
      </c>
      <c r="D4820" s="154" t="s">
        <v>255</v>
      </c>
      <c r="E4820" s="155" t="s">
        <v>253</v>
      </c>
      <c r="F4820" s="156" t="s">
        <v>253</v>
      </c>
      <c r="G4820" s="155" t="s">
        <v>253</v>
      </c>
      <c r="H4820" s="155" t="s">
        <v>253</v>
      </c>
      <c r="I4820" s="157" t="s">
        <v>253</v>
      </c>
      <c r="J4820" s="156" t="s">
        <v>253</v>
      </c>
      <c r="K4820" s="167" t="s">
        <v>253</v>
      </c>
    </row>
    <row r="4821" spans="1:11" x14ac:dyDescent="0.25">
      <c r="A4821" s="153">
        <v>4817</v>
      </c>
      <c r="B4821" s="154" t="s">
        <v>253</v>
      </c>
      <c r="C4821" s="154" t="s">
        <v>254</v>
      </c>
      <c r="D4821" s="154" t="s">
        <v>255</v>
      </c>
      <c r="E4821" s="155" t="s">
        <v>253</v>
      </c>
      <c r="F4821" s="156" t="s">
        <v>253</v>
      </c>
      <c r="G4821" s="155" t="s">
        <v>253</v>
      </c>
      <c r="H4821" s="155" t="s">
        <v>253</v>
      </c>
      <c r="I4821" s="157" t="s">
        <v>253</v>
      </c>
      <c r="J4821" s="156" t="s">
        <v>253</v>
      </c>
      <c r="K4821" s="167" t="s">
        <v>253</v>
      </c>
    </row>
    <row r="4822" spans="1:11" x14ac:dyDescent="0.25">
      <c r="A4822" s="153">
        <v>4818</v>
      </c>
      <c r="B4822" s="154" t="s">
        <v>253</v>
      </c>
      <c r="C4822" s="154" t="s">
        <v>254</v>
      </c>
      <c r="D4822" s="154" t="s">
        <v>255</v>
      </c>
      <c r="E4822" s="155" t="s">
        <v>253</v>
      </c>
      <c r="F4822" s="156" t="s">
        <v>253</v>
      </c>
      <c r="G4822" s="155" t="s">
        <v>253</v>
      </c>
      <c r="H4822" s="155" t="s">
        <v>253</v>
      </c>
      <c r="I4822" s="157" t="s">
        <v>253</v>
      </c>
      <c r="J4822" s="156" t="s">
        <v>253</v>
      </c>
      <c r="K4822" s="167" t="s">
        <v>253</v>
      </c>
    </row>
    <row r="4823" spans="1:11" x14ac:dyDescent="0.25">
      <c r="A4823" s="153">
        <v>4819</v>
      </c>
      <c r="B4823" s="154" t="s">
        <v>253</v>
      </c>
      <c r="C4823" s="154" t="s">
        <v>254</v>
      </c>
      <c r="D4823" s="154" t="s">
        <v>255</v>
      </c>
      <c r="E4823" s="155" t="s">
        <v>253</v>
      </c>
      <c r="F4823" s="156" t="s">
        <v>253</v>
      </c>
      <c r="G4823" s="155" t="s">
        <v>253</v>
      </c>
      <c r="H4823" s="155" t="s">
        <v>253</v>
      </c>
      <c r="I4823" s="157" t="s">
        <v>253</v>
      </c>
      <c r="J4823" s="156" t="s">
        <v>253</v>
      </c>
      <c r="K4823" s="167" t="s">
        <v>253</v>
      </c>
    </row>
    <row r="4824" spans="1:11" x14ac:dyDescent="0.25">
      <c r="A4824" s="153">
        <v>4820</v>
      </c>
      <c r="B4824" s="154" t="s">
        <v>253</v>
      </c>
      <c r="C4824" s="154" t="s">
        <v>254</v>
      </c>
      <c r="D4824" s="154" t="s">
        <v>255</v>
      </c>
      <c r="E4824" s="155" t="s">
        <v>253</v>
      </c>
      <c r="F4824" s="156" t="s">
        <v>253</v>
      </c>
      <c r="G4824" s="155" t="s">
        <v>253</v>
      </c>
      <c r="H4824" s="155" t="s">
        <v>253</v>
      </c>
      <c r="I4824" s="157" t="s">
        <v>253</v>
      </c>
      <c r="J4824" s="156" t="s">
        <v>253</v>
      </c>
      <c r="K4824" s="167" t="s">
        <v>253</v>
      </c>
    </row>
    <row r="4825" spans="1:11" x14ac:dyDescent="0.25">
      <c r="A4825" s="153">
        <v>4821</v>
      </c>
      <c r="B4825" s="154" t="s">
        <v>253</v>
      </c>
      <c r="C4825" s="154" t="s">
        <v>254</v>
      </c>
      <c r="D4825" s="154" t="s">
        <v>255</v>
      </c>
      <c r="E4825" s="155" t="s">
        <v>253</v>
      </c>
      <c r="F4825" s="156" t="s">
        <v>253</v>
      </c>
      <c r="G4825" s="155" t="s">
        <v>253</v>
      </c>
      <c r="H4825" s="155" t="s">
        <v>253</v>
      </c>
      <c r="I4825" s="157" t="s">
        <v>253</v>
      </c>
      <c r="J4825" s="156" t="s">
        <v>253</v>
      </c>
      <c r="K4825" s="167" t="s">
        <v>253</v>
      </c>
    </row>
    <row r="4826" spans="1:11" x14ac:dyDescent="0.25">
      <c r="A4826" s="153">
        <v>4822</v>
      </c>
      <c r="B4826" s="154" t="s">
        <v>253</v>
      </c>
      <c r="C4826" s="154" t="s">
        <v>254</v>
      </c>
      <c r="D4826" s="154" t="s">
        <v>255</v>
      </c>
      <c r="E4826" s="155" t="s">
        <v>253</v>
      </c>
      <c r="F4826" s="156" t="s">
        <v>253</v>
      </c>
      <c r="G4826" s="155" t="s">
        <v>253</v>
      </c>
      <c r="H4826" s="155" t="s">
        <v>253</v>
      </c>
      <c r="I4826" s="157" t="s">
        <v>253</v>
      </c>
      <c r="J4826" s="156" t="s">
        <v>253</v>
      </c>
      <c r="K4826" s="167" t="s">
        <v>253</v>
      </c>
    </row>
    <row r="4827" spans="1:11" x14ac:dyDescent="0.25">
      <c r="A4827" s="153">
        <v>4823</v>
      </c>
      <c r="B4827" s="154" t="s">
        <v>253</v>
      </c>
      <c r="C4827" s="154" t="s">
        <v>254</v>
      </c>
      <c r="D4827" s="154" t="s">
        <v>255</v>
      </c>
      <c r="E4827" s="155" t="s">
        <v>253</v>
      </c>
      <c r="F4827" s="156" t="s">
        <v>253</v>
      </c>
      <c r="G4827" s="155" t="s">
        <v>253</v>
      </c>
      <c r="H4827" s="155" t="s">
        <v>253</v>
      </c>
      <c r="I4827" s="157" t="s">
        <v>253</v>
      </c>
      <c r="J4827" s="156" t="s">
        <v>253</v>
      </c>
      <c r="K4827" s="167" t="s">
        <v>253</v>
      </c>
    </row>
    <row r="4828" spans="1:11" x14ac:dyDescent="0.25">
      <c r="A4828" s="153">
        <v>4824</v>
      </c>
      <c r="B4828" s="154" t="s">
        <v>253</v>
      </c>
      <c r="C4828" s="154" t="s">
        <v>254</v>
      </c>
      <c r="D4828" s="154" t="s">
        <v>255</v>
      </c>
      <c r="E4828" s="155" t="s">
        <v>253</v>
      </c>
      <c r="F4828" s="156" t="s">
        <v>253</v>
      </c>
      <c r="G4828" s="155" t="s">
        <v>253</v>
      </c>
      <c r="H4828" s="155" t="s">
        <v>253</v>
      </c>
      <c r="I4828" s="157" t="s">
        <v>253</v>
      </c>
      <c r="J4828" s="156" t="s">
        <v>253</v>
      </c>
      <c r="K4828" s="167" t="s">
        <v>253</v>
      </c>
    </row>
    <row r="4829" spans="1:11" x14ac:dyDescent="0.25">
      <c r="A4829" s="153">
        <v>4825</v>
      </c>
      <c r="B4829" s="154" t="s">
        <v>253</v>
      </c>
      <c r="C4829" s="154" t="s">
        <v>254</v>
      </c>
      <c r="D4829" s="154" t="s">
        <v>255</v>
      </c>
      <c r="E4829" s="155" t="s">
        <v>253</v>
      </c>
      <c r="F4829" s="156" t="s">
        <v>253</v>
      </c>
      <c r="G4829" s="155" t="s">
        <v>253</v>
      </c>
      <c r="H4829" s="155" t="s">
        <v>253</v>
      </c>
      <c r="I4829" s="157" t="s">
        <v>253</v>
      </c>
      <c r="J4829" s="156" t="s">
        <v>253</v>
      </c>
      <c r="K4829" s="167" t="s">
        <v>253</v>
      </c>
    </row>
    <row r="4830" spans="1:11" x14ac:dyDescent="0.25">
      <c r="A4830" s="153">
        <v>4826</v>
      </c>
      <c r="B4830" s="154" t="s">
        <v>253</v>
      </c>
      <c r="C4830" s="154" t="s">
        <v>254</v>
      </c>
      <c r="D4830" s="154" t="s">
        <v>255</v>
      </c>
      <c r="E4830" s="155" t="s">
        <v>253</v>
      </c>
      <c r="F4830" s="156" t="s">
        <v>253</v>
      </c>
      <c r="G4830" s="155" t="s">
        <v>253</v>
      </c>
      <c r="H4830" s="155" t="s">
        <v>253</v>
      </c>
      <c r="I4830" s="157" t="s">
        <v>253</v>
      </c>
      <c r="J4830" s="156" t="s">
        <v>253</v>
      </c>
      <c r="K4830" s="167" t="s">
        <v>253</v>
      </c>
    </row>
    <row r="4831" spans="1:11" x14ac:dyDescent="0.25">
      <c r="A4831" s="153">
        <v>4827</v>
      </c>
      <c r="B4831" s="154" t="s">
        <v>253</v>
      </c>
      <c r="C4831" s="154" t="s">
        <v>254</v>
      </c>
      <c r="D4831" s="154" t="s">
        <v>255</v>
      </c>
      <c r="E4831" s="155" t="s">
        <v>253</v>
      </c>
      <c r="F4831" s="156" t="s">
        <v>253</v>
      </c>
      <c r="G4831" s="155" t="s">
        <v>253</v>
      </c>
      <c r="H4831" s="155" t="s">
        <v>253</v>
      </c>
      <c r="I4831" s="157" t="s">
        <v>253</v>
      </c>
      <c r="J4831" s="156" t="s">
        <v>253</v>
      </c>
      <c r="K4831" s="167" t="s">
        <v>253</v>
      </c>
    </row>
    <row r="4832" spans="1:11" x14ac:dyDescent="0.25">
      <c r="A4832" s="153">
        <v>4828</v>
      </c>
      <c r="B4832" s="154" t="s">
        <v>253</v>
      </c>
      <c r="C4832" s="154" t="s">
        <v>254</v>
      </c>
      <c r="D4832" s="154" t="s">
        <v>255</v>
      </c>
      <c r="E4832" s="155" t="s">
        <v>253</v>
      </c>
      <c r="F4832" s="156" t="s">
        <v>253</v>
      </c>
      <c r="G4832" s="155" t="s">
        <v>253</v>
      </c>
      <c r="H4832" s="155" t="s">
        <v>253</v>
      </c>
      <c r="I4832" s="157" t="s">
        <v>253</v>
      </c>
      <c r="J4832" s="156" t="s">
        <v>253</v>
      </c>
      <c r="K4832" s="167" t="s">
        <v>253</v>
      </c>
    </row>
    <row r="4833" spans="1:11" x14ac:dyDescent="0.25">
      <c r="A4833" s="153">
        <v>4829</v>
      </c>
      <c r="B4833" s="154" t="s">
        <v>253</v>
      </c>
      <c r="C4833" s="154" t="s">
        <v>254</v>
      </c>
      <c r="D4833" s="154" t="s">
        <v>255</v>
      </c>
      <c r="E4833" s="155" t="s">
        <v>253</v>
      </c>
      <c r="F4833" s="156" t="s">
        <v>253</v>
      </c>
      <c r="G4833" s="155" t="s">
        <v>253</v>
      </c>
      <c r="H4833" s="155" t="s">
        <v>253</v>
      </c>
      <c r="I4833" s="157" t="s">
        <v>253</v>
      </c>
      <c r="J4833" s="156" t="s">
        <v>253</v>
      </c>
      <c r="K4833" s="167" t="s">
        <v>253</v>
      </c>
    </row>
    <row r="4834" spans="1:11" x14ac:dyDescent="0.25">
      <c r="A4834" s="153">
        <v>4830</v>
      </c>
      <c r="B4834" s="154" t="s">
        <v>253</v>
      </c>
      <c r="C4834" s="154" t="s">
        <v>254</v>
      </c>
      <c r="D4834" s="154" t="s">
        <v>255</v>
      </c>
      <c r="E4834" s="155" t="s">
        <v>253</v>
      </c>
      <c r="F4834" s="156" t="s">
        <v>253</v>
      </c>
      <c r="G4834" s="155" t="s">
        <v>253</v>
      </c>
      <c r="H4834" s="155" t="s">
        <v>253</v>
      </c>
      <c r="I4834" s="157" t="s">
        <v>253</v>
      </c>
      <c r="J4834" s="156" t="s">
        <v>253</v>
      </c>
      <c r="K4834" s="167" t="s">
        <v>253</v>
      </c>
    </row>
    <row r="4835" spans="1:11" x14ac:dyDescent="0.25">
      <c r="A4835" s="153">
        <v>4831</v>
      </c>
      <c r="B4835" s="154" t="s">
        <v>253</v>
      </c>
      <c r="C4835" s="154" t="s">
        <v>254</v>
      </c>
      <c r="D4835" s="154" t="s">
        <v>255</v>
      </c>
      <c r="E4835" s="155" t="s">
        <v>253</v>
      </c>
      <c r="F4835" s="156" t="s">
        <v>253</v>
      </c>
      <c r="G4835" s="155" t="s">
        <v>253</v>
      </c>
      <c r="H4835" s="155" t="s">
        <v>253</v>
      </c>
      <c r="I4835" s="157" t="s">
        <v>253</v>
      </c>
      <c r="J4835" s="156" t="s">
        <v>253</v>
      </c>
      <c r="K4835" s="167" t="s">
        <v>253</v>
      </c>
    </row>
    <row r="4836" spans="1:11" x14ac:dyDescent="0.25">
      <c r="A4836" s="153">
        <v>4832</v>
      </c>
      <c r="B4836" s="154" t="s">
        <v>253</v>
      </c>
      <c r="C4836" s="154" t="s">
        <v>254</v>
      </c>
      <c r="D4836" s="154" t="s">
        <v>255</v>
      </c>
      <c r="E4836" s="155" t="s">
        <v>253</v>
      </c>
      <c r="F4836" s="156" t="s">
        <v>253</v>
      </c>
      <c r="G4836" s="155" t="s">
        <v>253</v>
      </c>
      <c r="H4836" s="155" t="s">
        <v>253</v>
      </c>
      <c r="I4836" s="157" t="s">
        <v>253</v>
      </c>
      <c r="J4836" s="156" t="s">
        <v>253</v>
      </c>
      <c r="K4836" s="167" t="s">
        <v>253</v>
      </c>
    </row>
    <row r="4837" spans="1:11" x14ac:dyDescent="0.25">
      <c r="A4837" s="153">
        <v>4833</v>
      </c>
      <c r="B4837" s="154" t="s">
        <v>253</v>
      </c>
      <c r="C4837" s="154" t="s">
        <v>254</v>
      </c>
      <c r="D4837" s="154" t="s">
        <v>255</v>
      </c>
      <c r="E4837" s="155" t="s">
        <v>253</v>
      </c>
      <c r="F4837" s="156" t="s">
        <v>253</v>
      </c>
      <c r="G4837" s="155" t="s">
        <v>253</v>
      </c>
      <c r="H4837" s="155" t="s">
        <v>253</v>
      </c>
      <c r="I4837" s="157" t="s">
        <v>253</v>
      </c>
      <c r="J4837" s="156" t="s">
        <v>253</v>
      </c>
      <c r="K4837" s="167" t="s">
        <v>253</v>
      </c>
    </row>
    <row r="4838" spans="1:11" x14ac:dyDescent="0.25">
      <c r="A4838" s="153">
        <v>4834</v>
      </c>
      <c r="B4838" s="154" t="s">
        <v>253</v>
      </c>
      <c r="C4838" s="154" t="s">
        <v>254</v>
      </c>
      <c r="D4838" s="154" t="s">
        <v>255</v>
      </c>
      <c r="E4838" s="155" t="s">
        <v>253</v>
      </c>
      <c r="F4838" s="156" t="s">
        <v>253</v>
      </c>
      <c r="G4838" s="155" t="s">
        <v>253</v>
      </c>
      <c r="H4838" s="155" t="s">
        <v>253</v>
      </c>
      <c r="I4838" s="157" t="s">
        <v>253</v>
      </c>
      <c r="J4838" s="156" t="s">
        <v>253</v>
      </c>
      <c r="K4838" s="167" t="s">
        <v>253</v>
      </c>
    </row>
    <row r="4839" spans="1:11" x14ac:dyDescent="0.25">
      <c r="A4839" s="153">
        <v>4835</v>
      </c>
      <c r="B4839" s="154" t="s">
        <v>253</v>
      </c>
      <c r="C4839" s="154" t="s">
        <v>254</v>
      </c>
      <c r="D4839" s="154" t="s">
        <v>255</v>
      </c>
      <c r="E4839" s="155" t="s">
        <v>253</v>
      </c>
      <c r="F4839" s="156" t="s">
        <v>253</v>
      </c>
      <c r="G4839" s="155" t="s">
        <v>253</v>
      </c>
      <c r="H4839" s="155" t="s">
        <v>253</v>
      </c>
      <c r="I4839" s="157" t="s">
        <v>253</v>
      </c>
      <c r="J4839" s="156" t="s">
        <v>253</v>
      </c>
      <c r="K4839" s="167" t="s">
        <v>253</v>
      </c>
    </row>
    <row r="4840" spans="1:11" x14ac:dyDescent="0.25">
      <c r="A4840" s="153">
        <v>4836</v>
      </c>
      <c r="B4840" s="154" t="s">
        <v>253</v>
      </c>
      <c r="C4840" s="154" t="s">
        <v>254</v>
      </c>
      <c r="D4840" s="154" t="s">
        <v>255</v>
      </c>
      <c r="E4840" s="155" t="s">
        <v>253</v>
      </c>
      <c r="F4840" s="156" t="s">
        <v>253</v>
      </c>
      <c r="G4840" s="155" t="s">
        <v>253</v>
      </c>
      <c r="H4840" s="155" t="s">
        <v>253</v>
      </c>
      <c r="I4840" s="157" t="s">
        <v>253</v>
      </c>
      <c r="J4840" s="156" t="s">
        <v>253</v>
      </c>
      <c r="K4840" s="167" t="s">
        <v>253</v>
      </c>
    </row>
    <row r="4841" spans="1:11" x14ac:dyDescent="0.25">
      <c r="A4841" s="153">
        <v>4837</v>
      </c>
      <c r="B4841" s="154" t="s">
        <v>253</v>
      </c>
      <c r="C4841" s="154" t="s">
        <v>254</v>
      </c>
      <c r="D4841" s="154" t="s">
        <v>255</v>
      </c>
      <c r="E4841" s="155" t="s">
        <v>253</v>
      </c>
      <c r="F4841" s="156" t="s">
        <v>253</v>
      </c>
      <c r="G4841" s="155" t="s">
        <v>253</v>
      </c>
      <c r="H4841" s="155" t="s">
        <v>253</v>
      </c>
      <c r="I4841" s="157" t="s">
        <v>253</v>
      </c>
      <c r="J4841" s="156" t="s">
        <v>253</v>
      </c>
      <c r="K4841" s="167" t="s">
        <v>253</v>
      </c>
    </row>
    <row r="4842" spans="1:11" x14ac:dyDescent="0.25">
      <c r="A4842" s="153">
        <v>4838</v>
      </c>
      <c r="B4842" s="154" t="s">
        <v>253</v>
      </c>
      <c r="C4842" s="154" t="s">
        <v>254</v>
      </c>
      <c r="D4842" s="154" t="s">
        <v>255</v>
      </c>
      <c r="E4842" s="155" t="s">
        <v>253</v>
      </c>
      <c r="F4842" s="156" t="s">
        <v>253</v>
      </c>
      <c r="G4842" s="155" t="s">
        <v>253</v>
      </c>
      <c r="H4842" s="155" t="s">
        <v>253</v>
      </c>
      <c r="I4842" s="157" t="s">
        <v>253</v>
      </c>
      <c r="J4842" s="156" t="s">
        <v>253</v>
      </c>
      <c r="K4842" s="167" t="s">
        <v>253</v>
      </c>
    </row>
    <row r="4843" spans="1:11" x14ac:dyDescent="0.25">
      <c r="A4843" s="153">
        <v>4839</v>
      </c>
      <c r="B4843" s="154" t="s">
        <v>253</v>
      </c>
      <c r="C4843" s="154" t="s">
        <v>254</v>
      </c>
      <c r="D4843" s="154" t="s">
        <v>255</v>
      </c>
      <c r="E4843" s="155" t="s">
        <v>253</v>
      </c>
      <c r="F4843" s="156" t="s">
        <v>253</v>
      </c>
      <c r="G4843" s="155" t="s">
        <v>253</v>
      </c>
      <c r="H4843" s="155" t="s">
        <v>253</v>
      </c>
      <c r="I4843" s="157" t="s">
        <v>253</v>
      </c>
      <c r="J4843" s="156" t="s">
        <v>253</v>
      </c>
      <c r="K4843" s="167" t="s">
        <v>253</v>
      </c>
    </row>
    <row r="4844" spans="1:11" x14ac:dyDescent="0.25">
      <c r="A4844" s="153">
        <v>4840</v>
      </c>
      <c r="B4844" s="154" t="s">
        <v>253</v>
      </c>
      <c r="C4844" s="154" t="s">
        <v>254</v>
      </c>
      <c r="D4844" s="154" t="s">
        <v>255</v>
      </c>
      <c r="E4844" s="155" t="s">
        <v>253</v>
      </c>
      <c r="F4844" s="156" t="s">
        <v>253</v>
      </c>
      <c r="G4844" s="155" t="s">
        <v>253</v>
      </c>
      <c r="H4844" s="155" t="s">
        <v>253</v>
      </c>
      <c r="I4844" s="157" t="s">
        <v>253</v>
      </c>
      <c r="J4844" s="156" t="s">
        <v>253</v>
      </c>
      <c r="K4844" s="167" t="s">
        <v>253</v>
      </c>
    </row>
    <row r="4845" spans="1:11" x14ac:dyDescent="0.25">
      <c r="A4845" s="153">
        <v>4841</v>
      </c>
      <c r="B4845" s="154" t="s">
        <v>253</v>
      </c>
      <c r="C4845" s="154" t="s">
        <v>254</v>
      </c>
      <c r="D4845" s="154" t="s">
        <v>255</v>
      </c>
      <c r="E4845" s="155" t="s">
        <v>253</v>
      </c>
      <c r="F4845" s="156" t="s">
        <v>253</v>
      </c>
      <c r="G4845" s="155" t="s">
        <v>253</v>
      </c>
      <c r="H4845" s="155" t="s">
        <v>253</v>
      </c>
      <c r="I4845" s="157" t="s">
        <v>253</v>
      </c>
      <c r="J4845" s="156" t="s">
        <v>253</v>
      </c>
      <c r="K4845" s="167" t="s">
        <v>253</v>
      </c>
    </row>
    <row r="4846" spans="1:11" x14ac:dyDescent="0.25">
      <c r="A4846" s="153">
        <v>4842</v>
      </c>
      <c r="B4846" s="154" t="s">
        <v>253</v>
      </c>
      <c r="C4846" s="154" t="s">
        <v>254</v>
      </c>
      <c r="D4846" s="154" t="s">
        <v>255</v>
      </c>
      <c r="E4846" s="155" t="s">
        <v>253</v>
      </c>
      <c r="F4846" s="156" t="s">
        <v>253</v>
      </c>
      <c r="G4846" s="155" t="s">
        <v>253</v>
      </c>
      <c r="H4846" s="155" t="s">
        <v>253</v>
      </c>
      <c r="I4846" s="157" t="s">
        <v>253</v>
      </c>
      <c r="J4846" s="156" t="s">
        <v>253</v>
      </c>
      <c r="K4846" s="167" t="s">
        <v>253</v>
      </c>
    </row>
    <row r="4847" spans="1:11" x14ac:dyDescent="0.25">
      <c r="A4847" s="153">
        <v>4843</v>
      </c>
      <c r="B4847" s="154" t="s">
        <v>253</v>
      </c>
      <c r="C4847" s="154" t="s">
        <v>254</v>
      </c>
      <c r="D4847" s="154" t="s">
        <v>255</v>
      </c>
      <c r="E4847" s="155" t="s">
        <v>253</v>
      </c>
      <c r="F4847" s="156" t="s">
        <v>253</v>
      </c>
      <c r="G4847" s="155" t="s">
        <v>253</v>
      </c>
      <c r="H4847" s="155" t="s">
        <v>253</v>
      </c>
      <c r="I4847" s="157" t="s">
        <v>253</v>
      </c>
      <c r="J4847" s="156" t="s">
        <v>253</v>
      </c>
      <c r="K4847" s="167" t="s">
        <v>253</v>
      </c>
    </row>
    <row r="4848" spans="1:11" x14ac:dyDescent="0.25">
      <c r="A4848" s="153">
        <v>4844</v>
      </c>
      <c r="B4848" s="154" t="s">
        <v>253</v>
      </c>
      <c r="C4848" s="154" t="s">
        <v>254</v>
      </c>
      <c r="D4848" s="154" t="s">
        <v>255</v>
      </c>
      <c r="E4848" s="155" t="s">
        <v>253</v>
      </c>
      <c r="F4848" s="156" t="s">
        <v>253</v>
      </c>
      <c r="G4848" s="155" t="s">
        <v>253</v>
      </c>
      <c r="H4848" s="155" t="s">
        <v>253</v>
      </c>
      <c r="I4848" s="157" t="s">
        <v>253</v>
      </c>
      <c r="J4848" s="156" t="s">
        <v>253</v>
      </c>
      <c r="K4848" s="167" t="s">
        <v>253</v>
      </c>
    </row>
    <row r="4849" spans="1:11" x14ac:dyDescent="0.25">
      <c r="A4849" s="153">
        <v>4845</v>
      </c>
      <c r="B4849" s="154" t="s">
        <v>253</v>
      </c>
      <c r="C4849" s="154" t="s">
        <v>254</v>
      </c>
      <c r="D4849" s="154" t="s">
        <v>255</v>
      </c>
      <c r="E4849" s="155" t="s">
        <v>253</v>
      </c>
      <c r="F4849" s="156" t="s">
        <v>253</v>
      </c>
      <c r="G4849" s="155" t="s">
        <v>253</v>
      </c>
      <c r="H4849" s="155" t="s">
        <v>253</v>
      </c>
      <c r="I4849" s="157" t="s">
        <v>253</v>
      </c>
      <c r="J4849" s="156" t="s">
        <v>253</v>
      </c>
      <c r="K4849" s="167" t="s">
        <v>253</v>
      </c>
    </row>
    <row r="4850" spans="1:11" x14ac:dyDescent="0.25">
      <c r="A4850" s="153">
        <v>4846</v>
      </c>
      <c r="B4850" s="154" t="s">
        <v>253</v>
      </c>
      <c r="C4850" s="154" t="s">
        <v>254</v>
      </c>
      <c r="D4850" s="154" t="s">
        <v>255</v>
      </c>
      <c r="E4850" s="155" t="s">
        <v>253</v>
      </c>
      <c r="F4850" s="156" t="s">
        <v>253</v>
      </c>
      <c r="G4850" s="155" t="s">
        <v>253</v>
      </c>
      <c r="H4850" s="155" t="s">
        <v>253</v>
      </c>
      <c r="I4850" s="157" t="s">
        <v>253</v>
      </c>
      <c r="J4850" s="156" t="s">
        <v>253</v>
      </c>
      <c r="K4850" s="167" t="s">
        <v>253</v>
      </c>
    </row>
    <row r="4851" spans="1:11" x14ac:dyDescent="0.25">
      <c r="A4851" s="153">
        <v>4847</v>
      </c>
      <c r="B4851" s="154" t="s">
        <v>253</v>
      </c>
      <c r="C4851" s="154" t="s">
        <v>254</v>
      </c>
      <c r="D4851" s="154" t="s">
        <v>255</v>
      </c>
      <c r="E4851" s="155" t="s">
        <v>253</v>
      </c>
      <c r="F4851" s="156" t="s">
        <v>253</v>
      </c>
      <c r="G4851" s="155" t="s">
        <v>253</v>
      </c>
      <c r="H4851" s="155" t="s">
        <v>253</v>
      </c>
      <c r="I4851" s="157" t="s">
        <v>253</v>
      </c>
      <c r="J4851" s="156" t="s">
        <v>253</v>
      </c>
      <c r="K4851" s="167" t="s">
        <v>253</v>
      </c>
    </row>
    <row r="4852" spans="1:11" x14ac:dyDescent="0.25">
      <c r="A4852" s="153">
        <v>4848</v>
      </c>
      <c r="B4852" s="154" t="s">
        <v>253</v>
      </c>
      <c r="C4852" s="154" t="s">
        <v>254</v>
      </c>
      <c r="D4852" s="154" t="s">
        <v>255</v>
      </c>
      <c r="E4852" s="155" t="s">
        <v>253</v>
      </c>
      <c r="F4852" s="156" t="s">
        <v>253</v>
      </c>
      <c r="G4852" s="155" t="s">
        <v>253</v>
      </c>
      <c r="H4852" s="155" t="s">
        <v>253</v>
      </c>
      <c r="I4852" s="157" t="s">
        <v>253</v>
      </c>
      <c r="J4852" s="156" t="s">
        <v>253</v>
      </c>
      <c r="K4852" s="167" t="s">
        <v>253</v>
      </c>
    </row>
    <row r="4853" spans="1:11" x14ac:dyDescent="0.25">
      <c r="A4853" s="153">
        <v>4849</v>
      </c>
      <c r="B4853" s="154" t="s">
        <v>253</v>
      </c>
      <c r="C4853" s="154" t="s">
        <v>254</v>
      </c>
      <c r="D4853" s="154" t="s">
        <v>255</v>
      </c>
      <c r="E4853" s="155" t="s">
        <v>253</v>
      </c>
      <c r="F4853" s="156" t="s">
        <v>253</v>
      </c>
      <c r="G4853" s="155" t="s">
        <v>253</v>
      </c>
      <c r="H4853" s="155" t="s">
        <v>253</v>
      </c>
      <c r="I4853" s="157" t="s">
        <v>253</v>
      </c>
      <c r="J4853" s="156" t="s">
        <v>253</v>
      </c>
      <c r="K4853" s="167" t="s">
        <v>253</v>
      </c>
    </row>
    <row r="4854" spans="1:11" x14ac:dyDescent="0.25">
      <c r="A4854" s="153">
        <v>4850</v>
      </c>
      <c r="B4854" s="154" t="s">
        <v>253</v>
      </c>
      <c r="C4854" s="154" t="s">
        <v>254</v>
      </c>
      <c r="D4854" s="154" t="s">
        <v>255</v>
      </c>
      <c r="E4854" s="155" t="s">
        <v>253</v>
      </c>
      <c r="F4854" s="156" t="s">
        <v>253</v>
      </c>
      <c r="G4854" s="155" t="s">
        <v>253</v>
      </c>
      <c r="H4854" s="155" t="s">
        <v>253</v>
      </c>
      <c r="I4854" s="157" t="s">
        <v>253</v>
      </c>
      <c r="J4854" s="156" t="s">
        <v>253</v>
      </c>
      <c r="K4854" s="167" t="s">
        <v>253</v>
      </c>
    </row>
    <row r="4855" spans="1:11" x14ac:dyDescent="0.25">
      <c r="A4855" s="153">
        <v>4851</v>
      </c>
      <c r="B4855" s="154" t="s">
        <v>253</v>
      </c>
      <c r="C4855" s="154" t="s">
        <v>254</v>
      </c>
      <c r="D4855" s="154" t="s">
        <v>255</v>
      </c>
      <c r="E4855" s="155" t="s">
        <v>253</v>
      </c>
      <c r="F4855" s="156" t="s">
        <v>253</v>
      </c>
      <c r="G4855" s="155" t="s">
        <v>253</v>
      </c>
      <c r="H4855" s="155" t="s">
        <v>253</v>
      </c>
      <c r="I4855" s="157" t="s">
        <v>253</v>
      </c>
      <c r="J4855" s="156" t="s">
        <v>253</v>
      </c>
      <c r="K4855" s="167" t="s">
        <v>253</v>
      </c>
    </row>
    <row r="4856" spans="1:11" x14ac:dyDescent="0.25">
      <c r="A4856" s="153">
        <v>4852</v>
      </c>
      <c r="B4856" s="154" t="s">
        <v>253</v>
      </c>
      <c r="C4856" s="154" t="s">
        <v>254</v>
      </c>
      <c r="D4856" s="154" t="s">
        <v>255</v>
      </c>
      <c r="E4856" s="155" t="s">
        <v>253</v>
      </c>
      <c r="F4856" s="156" t="s">
        <v>253</v>
      </c>
      <c r="G4856" s="155" t="s">
        <v>253</v>
      </c>
      <c r="H4856" s="155" t="s">
        <v>253</v>
      </c>
      <c r="I4856" s="157" t="s">
        <v>253</v>
      </c>
      <c r="J4856" s="156" t="s">
        <v>253</v>
      </c>
      <c r="K4856" s="167" t="s">
        <v>253</v>
      </c>
    </row>
    <row r="4857" spans="1:11" x14ac:dyDescent="0.25">
      <c r="A4857" s="153">
        <v>4853</v>
      </c>
      <c r="B4857" s="154" t="s">
        <v>253</v>
      </c>
      <c r="C4857" s="154" t="s">
        <v>254</v>
      </c>
      <c r="D4857" s="154" t="s">
        <v>255</v>
      </c>
      <c r="E4857" s="155" t="s">
        <v>253</v>
      </c>
      <c r="F4857" s="156" t="s">
        <v>253</v>
      </c>
      <c r="G4857" s="155" t="s">
        <v>253</v>
      </c>
      <c r="H4857" s="155" t="s">
        <v>253</v>
      </c>
      <c r="I4857" s="157" t="s">
        <v>253</v>
      </c>
      <c r="J4857" s="156" t="s">
        <v>253</v>
      </c>
      <c r="K4857" s="167" t="s">
        <v>253</v>
      </c>
    </row>
    <row r="4858" spans="1:11" x14ac:dyDescent="0.25">
      <c r="A4858" s="153">
        <v>4854</v>
      </c>
      <c r="B4858" s="154" t="s">
        <v>253</v>
      </c>
      <c r="C4858" s="154" t="s">
        <v>254</v>
      </c>
      <c r="D4858" s="154" t="s">
        <v>255</v>
      </c>
      <c r="E4858" s="155" t="s">
        <v>253</v>
      </c>
      <c r="F4858" s="156" t="s">
        <v>253</v>
      </c>
      <c r="G4858" s="155" t="s">
        <v>253</v>
      </c>
      <c r="H4858" s="155" t="s">
        <v>253</v>
      </c>
      <c r="I4858" s="157" t="s">
        <v>253</v>
      </c>
      <c r="J4858" s="156" t="s">
        <v>253</v>
      </c>
      <c r="K4858" s="167" t="s">
        <v>253</v>
      </c>
    </row>
    <row r="4859" spans="1:11" x14ac:dyDescent="0.25">
      <c r="A4859" s="153">
        <v>4855</v>
      </c>
      <c r="B4859" s="154" t="s">
        <v>253</v>
      </c>
      <c r="C4859" s="154" t="s">
        <v>254</v>
      </c>
      <c r="D4859" s="154" t="s">
        <v>255</v>
      </c>
      <c r="E4859" s="155" t="s">
        <v>253</v>
      </c>
      <c r="F4859" s="156" t="s">
        <v>253</v>
      </c>
      <c r="G4859" s="155" t="s">
        <v>253</v>
      </c>
      <c r="H4859" s="155" t="s">
        <v>253</v>
      </c>
      <c r="I4859" s="157" t="s">
        <v>253</v>
      </c>
      <c r="J4859" s="156" t="s">
        <v>253</v>
      </c>
      <c r="K4859" s="167" t="s">
        <v>253</v>
      </c>
    </row>
    <row r="4860" spans="1:11" x14ac:dyDescent="0.25">
      <c r="A4860" s="153">
        <v>4856</v>
      </c>
      <c r="B4860" s="154" t="s">
        <v>253</v>
      </c>
      <c r="C4860" s="154" t="s">
        <v>254</v>
      </c>
      <c r="D4860" s="154" t="s">
        <v>255</v>
      </c>
      <c r="E4860" s="155" t="s">
        <v>253</v>
      </c>
      <c r="F4860" s="156" t="s">
        <v>253</v>
      </c>
      <c r="G4860" s="155" t="s">
        <v>253</v>
      </c>
      <c r="H4860" s="155" t="s">
        <v>253</v>
      </c>
      <c r="I4860" s="157" t="s">
        <v>253</v>
      </c>
      <c r="J4860" s="156" t="s">
        <v>253</v>
      </c>
      <c r="K4860" s="167" t="s">
        <v>253</v>
      </c>
    </row>
    <row r="4861" spans="1:11" x14ac:dyDescent="0.25">
      <c r="A4861" s="153">
        <v>4857</v>
      </c>
      <c r="B4861" s="154" t="s">
        <v>253</v>
      </c>
      <c r="C4861" s="154" t="s">
        <v>254</v>
      </c>
      <c r="D4861" s="154" t="s">
        <v>255</v>
      </c>
      <c r="E4861" s="155" t="s">
        <v>253</v>
      </c>
      <c r="F4861" s="156" t="s">
        <v>253</v>
      </c>
      <c r="G4861" s="155" t="s">
        <v>253</v>
      </c>
      <c r="H4861" s="155" t="s">
        <v>253</v>
      </c>
      <c r="I4861" s="157" t="s">
        <v>253</v>
      </c>
      <c r="J4861" s="156" t="s">
        <v>253</v>
      </c>
      <c r="K4861" s="167" t="s">
        <v>253</v>
      </c>
    </row>
    <row r="4862" spans="1:11" x14ac:dyDescent="0.25">
      <c r="A4862" s="153">
        <v>4858</v>
      </c>
      <c r="B4862" s="154" t="s">
        <v>253</v>
      </c>
      <c r="C4862" s="154" t="s">
        <v>254</v>
      </c>
      <c r="D4862" s="154" t="s">
        <v>255</v>
      </c>
      <c r="E4862" s="155" t="s">
        <v>253</v>
      </c>
      <c r="F4862" s="156" t="s">
        <v>253</v>
      </c>
      <c r="G4862" s="155" t="s">
        <v>253</v>
      </c>
      <c r="H4862" s="155" t="s">
        <v>253</v>
      </c>
      <c r="I4862" s="157" t="s">
        <v>253</v>
      </c>
      <c r="J4862" s="156" t="s">
        <v>253</v>
      </c>
      <c r="K4862" s="167" t="s">
        <v>253</v>
      </c>
    </row>
    <row r="4863" spans="1:11" x14ac:dyDescent="0.25">
      <c r="A4863" s="153">
        <v>4859</v>
      </c>
      <c r="B4863" s="154" t="s">
        <v>253</v>
      </c>
      <c r="C4863" s="154" t="s">
        <v>254</v>
      </c>
      <c r="D4863" s="154" t="s">
        <v>255</v>
      </c>
      <c r="E4863" s="155" t="s">
        <v>253</v>
      </c>
      <c r="F4863" s="156" t="s">
        <v>253</v>
      </c>
      <c r="G4863" s="155" t="s">
        <v>253</v>
      </c>
      <c r="H4863" s="155" t="s">
        <v>253</v>
      </c>
      <c r="I4863" s="157" t="s">
        <v>253</v>
      </c>
      <c r="J4863" s="156" t="s">
        <v>253</v>
      </c>
      <c r="K4863" s="167" t="s">
        <v>253</v>
      </c>
    </row>
    <row r="4864" spans="1:11" x14ac:dyDescent="0.25">
      <c r="A4864" s="153">
        <v>4860</v>
      </c>
      <c r="B4864" s="154" t="s">
        <v>253</v>
      </c>
      <c r="C4864" s="154" t="s">
        <v>254</v>
      </c>
      <c r="D4864" s="154" t="s">
        <v>255</v>
      </c>
      <c r="E4864" s="155" t="s">
        <v>253</v>
      </c>
      <c r="F4864" s="156" t="s">
        <v>253</v>
      </c>
      <c r="G4864" s="155" t="s">
        <v>253</v>
      </c>
      <c r="H4864" s="155" t="s">
        <v>253</v>
      </c>
      <c r="I4864" s="157" t="s">
        <v>253</v>
      </c>
      <c r="J4864" s="156" t="s">
        <v>253</v>
      </c>
      <c r="K4864" s="167" t="s">
        <v>253</v>
      </c>
    </row>
    <row r="4865" spans="1:11" x14ac:dyDescent="0.25">
      <c r="A4865" s="153">
        <v>4861</v>
      </c>
      <c r="B4865" s="154" t="s">
        <v>253</v>
      </c>
      <c r="C4865" s="154" t="s">
        <v>254</v>
      </c>
      <c r="D4865" s="154" t="s">
        <v>255</v>
      </c>
      <c r="E4865" s="155" t="s">
        <v>253</v>
      </c>
      <c r="F4865" s="156" t="s">
        <v>253</v>
      </c>
      <c r="G4865" s="155" t="s">
        <v>253</v>
      </c>
      <c r="H4865" s="155" t="s">
        <v>253</v>
      </c>
      <c r="I4865" s="157" t="s">
        <v>253</v>
      </c>
      <c r="J4865" s="156" t="s">
        <v>253</v>
      </c>
      <c r="K4865" s="167" t="s">
        <v>253</v>
      </c>
    </row>
    <row r="4866" spans="1:11" x14ac:dyDescent="0.25">
      <c r="A4866" s="153">
        <v>4862</v>
      </c>
      <c r="B4866" s="154" t="s">
        <v>253</v>
      </c>
      <c r="C4866" s="154" t="s">
        <v>254</v>
      </c>
      <c r="D4866" s="154" t="s">
        <v>255</v>
      </c>
      <c r="E4866" s="155" t="s">
        <v>253</v>
      </c>
      <c r="F4866" s="156" t="s">
        <v>253</v>
      </c>
      <c r="G4866" s="155" t="s">
        <v>253</v>
      </c>
      <c r="H4866" s="155" t="s">
        <v>253</v>
      </c>
      <c r="I4866" s="157" t="s">
        <v>253</v>
      </c>
      <c r="J4866" s="156" t="s">
        <v>253</v>
      </c>
      <c r="K4866" s="167" t="s">
        <v>253</v>
      </c>
    </row>
    <row r="4867" spans="1:11" x14ac:dyDescent="0.25">
      <c r="A4867" s="153">
        <v>4863</v>
      </c>
      <c r="B4867" s="154" t="s">
        <v>253</v>
      </c>
      <c r="C4867" s="154" t="s">
        <v>254</v>
      </c>
      <c r="D4867" s="154" t="s">
        <v>255</v>
      </c>
      <c r="E4867" s="155" t="s">
        <v>253</v>
      </c>
      <c r="F4867" s="156" t="s">
        <v>253</v>
      </c>
      <c r="G4867" s="155" t="s">
        <v>253</v>
      </c>
      <c r="H4867" s="155" t="s">
        <v>253</v>
      </c>
      <c r="I4867" s="157" t="s">
        <v>253</v>
      </c>
      <c r="J4867" s="156" t="s">
        <v>253</v>
      </c>
      <c r="K4867" s="167" t="s">
        <v>253</v>
      </c>
    </row>
    <row r="4868" spans="1:11" x14ac:dyDescent="0.25">
      <c r="A4868" s="153">
        <v>4864</v>
      </c>
      <c r="B4868" s="154" t="s">
        <v>253</v>
      </c>
      <c r="C4868" s="154" t="s">
        <v>254</v>
      </c>
      <c r="D4868" s="154" t="s">
        <v>255</v>
      </c>
      <c r="E4868" s="155" t="s">
        <v>253</v>
      </c>
      <c r="F4868" s="156" t="s">
        <v>253</v>
      </c>
      <c r="G4868" s="155" t="s">
        <v>253</v>
      </c>
      <c r="H4868" s="155" t="s">
        <v>253</v>
      </c>
      <c r="I4868" s="157" t="s">
        <v>253</v>
      </c>
      <c r="J4868" s="156" t="s">
        <v>253</v>
      </c>
      <c r="K4868" s="167" t="s">
        <v>253</v>
      </c>
    </row>
    <row r="4869" spans="1:11" x14ac:dyDescent="0.25">
      <c r="A4869" s="153">
        <v>4865</v>
      </c>
      <c r="B4869" s="154" t="s">
        <v>253</v>
      </c>
      <c r="C4869" s="154" t="s">
        <v>254</v>
      </c>
      <c r="D4869" s="154" t="s">
        <v>255</v>
      </c>
      <c r="E4869" s="155" t="s">
        <v>253</v>
      </c>
      <c r="F4869" s="156" t="s">
        <v>253</v>
      </c>
      <c r="G4869" s="155" t="s">
        <v>253</v>
      </c>
      <c r="H4869" s="155" t="s">
        <v>253</v>
      </c>
      <c r="I4869" s="157" t="s">
        <v>253</v>
      </c>
      <c r="J4869" s="156" t="s">
        <v>253</v>
      </c>
      <c r="K4869" s="167" t="s">
        <v>253</v>
      </c>
    </row>
    <row r="4870" spans="1:11" x14ac:dyDescent="0.25">
      <c r="A4870" s="153">
        <v>4866</v>
      </c>
      <c r="B4870" s="154" t="s">
        <v>253</v>
      </c>
      <c r="C4870" s="154" t="s">
        <v>254</v>
      </c>
      <c r="D4870" s="154" t="s">
        <v>255</v>
      </c>
      <c r="E4870" s="155" t="s">
        <v>253</v>
      </c>
      <c r="F4870" s="156" t="s">
        <v>253</v>
      </c>
      <c r="G4870" s="155" t="s">
        <v>253</v>
      </c>
      <c r="H4870" s="155" t="s">
        <v>253</v>
      </c>
      <c r="I4870" s="157" t="s">
        <v>253</v>
      </c>
      <c r="J4870" s="156" t="s">
        <v>253</v>
      </c>
      <c r="K4870" s="167" t="s">
        <v>253</v>
      </c>
    </row>
    <row r="4871" spans="1:11" x14ac:dyDescent="0.25">
      <c r="A4871" s="153">
        <v>4867</v>
      </c>
      <c r="B4871" s="154" t="s">
        <v>253</v>
      </c>
      <c r="C4871" s="154" t="s">
        <v>254</v>
      </c>
      <c r="D4871" s="154" t="s">
        <v>255</v>
      </c>
      <c r="E4871" s="155" t="s">
        <v>253</v>
      </c>
      <c r="F4871" s="156" t="s">
        <v>253</v>
      </c>
      <c r="G4871" s="155" t="s">
        <v>253</v>
      </c>
      <c r="H4871" s="155" t="s">
        <v>253</v>
      </c>
      <c r="I4871" s="157" t="s">
        <v>253</v>
      </c>
      <c r="J4871" s="156" t="s">
        <v>253</v>
      </c>
      <c r="K4871" s="167" t="s">
        <v>253</v>
      </c>
    </row>
    <row r="4872" spans="1:11" x14ac:dyDescent="0.25">
      <c r="A4872" s="153">
        <v>4868</v>
      </c>
      <c r="B4872" s="154" t="s">
        <v>253</v>
      </c>
      <c r="C4872" s="154" t="s">
        <v>254</v>
      </c>
      <c r="D4872" s="154" t="s">
        <v>255</v>
      </c>
      <c r="E4872" s="155" t="s">
        <v>253</v>
      </c>
      <c r="F4872" s="156" t="s">
        <v>253</v>
      </c>
      <c r="G4872" s="155" t="s">
        <v>253</v>
      </c>
      <c r="H4872" s="155" t="s">
        <v>253</v>
      </c>
      <c r="I4872" s="157" t="s">
        <v>253</v>
      </c>
      <c r="J4872" s="156" t="s">
        <v>253</v>
      </c>
      <c r="K4872" s="167" t="s">
        <v>253</v>
      </c>
    </row>
    <row r="4873" spans="1:11" x14ac:dyDescent="0.25">
      <c r="A4873" s="153">
        <v>4869</v>
      </c>
      <c r="B4873" s="154" t="s">
        <v>253</v>
      </c>
      <c r="C4873" s="154" t="s">
        <v>254</v>
      </c>
      <c r="D4873" s="154" t="s">
        <v>255</v>
      </c>
      <c r="E4873" s="155" t="s">
        <v>253</v>
      </c>
      <c r="F4873" s="156" t="s">
        <v>253</v>
      </c>
      <c r="G4873" s="155" t="s">
        <v>253</v>
      </c>
      <c r="H4873" s="155" t="s">
        <v>253</v>
      </c>
      <c r="I4873" s="157" t="s">
        <v>253</v>
      </c>
      <c r="J4873" s="156" t="s">
        <v>253</v>
      </c>
      <c r="K4873" s="167" t="s">
        <v>253</v>
      </c>
    </row>
    <row r="4874" spans="1:11" x14ac:dyDescent="0.25">
      <c r="A4874" s="153">
        <v>4870</v>
      </c>
      <c r="B4874" s="154" t="s">
        <v>253</v>
      </c>
      <c r="C4874" s="154" t="s">
        <v>254</v>
      </c>
      <c r="D4874" s="154" t="s">
        <v>255</v>
      </c>
      <c r="E4874" s="155" t="s">
        <v>253</v>
      </c>
      <c r="F4874" s="156" t="s">
        <v>253</v>
      </c>
      <c r="G4874" s="155" t="s">
        <v>253</v>
      </c>
      <c r="H4874" s="155" t="s">
        <v>253</v>
      </c>
      <c r="I4874" s="157" t="s">
        <v>253</v>
      </c>
      <c r="J4874" s="156" t="s">
        <v>253</v>
      </c>
      <c r="K4874" s="167" t="s">
        <v>253</v>
      </c>
    </row>
    <row r="4875" spans="1:11" x14ac:dyDescent="0.25">
      <c r="A4875" s="153">
        <v>4871</v>
      </c>
      <c r="B4875" s="154" t="s">
        <v>253</v>
      </c>
      <c r="C4875" s="154" t="s">
        <v>254</v>
      </c>
      <c r="D4875" s="154" t="s">
        <v>255</v>
      </c>
      <c r="E4875" s="155" t="s">
        <v>253</v>
      </c>
      <c r="F4875" s="156" t="s">
        <v>253</v>
      </c>
      <c r="G4875" s="155" t="s">
        <v>253</v>
      </c>
      <c r="H4875" s="155" t="s">
        <v>253</v>
      </c>
      <c r="I4875" s="157" t="s">
        <v>253</v>
      </c>
      <c r="J4875" s="156" t="s">
        <v>253</v>
      </c>
      <c r="K4875" s="167" t="s">
        <v>253</v>
      </c>
    </row>
    <row r="4876" spans="1:11" x14ac:dyDescent="0.25">
      <c r="A4876" s="153">
        <v>4872</v>
      </c>
      <c r="B4876" s="154" t="s">
        <v>253</v>
      </c>
      <c r="C4876" s="154" t="s">
        <v>254</v>
      </c>
      <c r="D4876" s="154" t="s">
        <v>255</v>
      </c>
      <c r="E4876" s="155" t="s">
        <v>253</v>
      </c>
      <c r="F4876" s="156" t="s">
        <v>253</v>
      </c>
      <c r="G4876" s="155" t="s">
        <v>253</v>
      </c>
      <c r="H4876" s="155" t="s">
        <v>253</v>
      </c>
      <c r="I4876" s="157" t="s">
        <v>253</v>
      </c>
      <c r="J4876" s="156" t="s">
        <v>253</v>
      </c>
      <c r="K4876" s="167" t="s">
        <v>253</v>
      </c>
    </row>
    <row r="4877" spans="1:11" x14ac:dyDescent="0.25">
      <c r="A4877" s="153">
        <v>4873</v>
      </c>
      <c r="B4877" s="154" t="s">
        <v>253</v>
      </c>
      <c r="C4877" s="154" t="s">
        <v>254</v>
      </c>
      <c r="D4877" s="154" t="s">
        <v>255</v>
      </c>
      <c r="E4877" s="155" t="s">
        <v>253</v>
      </c>
      <c r="F4877" s="156" t="s">
        <v>253</v>
      </c>
      <c r="G4877" s="155" t="s">
        <v>253</v>
      </c>
      <c r="H4877" s="155" t="s">
        <v>253</v>
      </c>
      <c r="I4877" s="157" t="s">
        <v>253</v>
      </c>
      <c r="J4877" s="156" t="s">
        <v>253</v>
      </c>
      <c r="K4877" s="167" t="s">
        <v>253</v>
      </c>
    </row>
    <row r="4878" spans="1:11" x14ac:dyDescent="0.25">
      <c r="A4878" s="153">
        <v>4874</v>
      </c>
      <c r="B4878" s="154" t="s">
        <v>253</v>
      </c>
      <c r="C4878" s="154" t="s">
        <v>254</v>
      </c>
      <c r="D4878" s="154" t="s">
        <v>255</v>
      </c>
      <c r="E4878" s="155" t="s">
        <v>253</v>
      </c>
      <c r="F4878" s="156" t="s">
        <v>253</v>
      </c>
      <c r="G4878" s="155" t="s">
        <v>253</v>
      </c>
      <c r="H4878" s="155" t="s">
        <v>253</v>
      </c>
      <c r="I4878" s="157" t="s">
        <v>253</v>
      </c>
      <c r="J4878" s="156" t="s">
        <v>253</v>
      </c>
      <c r="K4878" s="167" t="s">
        <v>253</v>
      </c>
    </row>
    <row r="4879" spans="1:11" x14ac:dyDescent="0.25">
      <c r="A4879" s="153">
        <v>4875</v>
      </c>
      <c r="B4879" s="154" t="s">
        <v>253</v>
      </c>
      <c r="C4879" s="154" t="s">
        <v>254</v>
      </c>
      <c r="D4879" s="154" t="s">
        <v>255</v>
      </c>
      <c r="E4879" s="155" t="s">
        <v>253</v>
      </c>
      <c r="F4879" s="156" t="s">
        <v>253</v>
      </c>
      <c r="G4879" s="155" t="s">
        <v>253</v>
      </c>
      <c r="H4879" s="155" t="s">
        <v>253</v>
      </c>
      <c r="I4879" s="157" t="s">
        <v>253</v>
      </c>
      <c r="J4879" s="156" t="s">
        <v>253</v>
      </c>
      <c r="K4879" s="167" t="s">
        <v>253</v>
      </c>
    </row>
    <row r="4880" spans="1:11" x14ac:dyDescent="0.25">
      <c r="A4880" s="153">
        <v>4876</v>
      </c>
      <c r="B4880" s="154" t="s">
        <v>253</v>
      </c>
      <c r="C4880" s="154" t="s">
        <v>254</v>
      </c>
      <c r="D4880" s="154" t="s">
        <v>255</v>
      </c>
      <c r="E4880" s="155" t="s">
        <v>253</v>
      </c>
      <c r="F4880" s="156" t="s">
        <v>253</v>
      </c>
      <c r="G4880" s="155" t="s">
        <v>253</v>
      </c>
      <c r="H4880" s="155" t="s">
        <v>253</v>
      </c>
      <c r="I4880" s="157" t="s">
        <v>253</v>
      </c>
      <c r="J4880" s="156" t="s">
        <v>253</v>
      </c>
      <c r="K4880" s="167" t="s">
        <v>253</v>
      </c>
    </row>
    <row r="4881" spans="1:11" x14ac:dyDescent="0.25">
      <c r="A4881" s="153">
        <v>4877</v>
      </c>
      <c r="B4881" s="154" t="s">
        <v>253</v>
      </c>
      <c r="C4881" s="154" t="s">
        <v>254</v>
      </c>
      <c r="D4881" s="154" t="s">
        <v>255</v>
      </c>
      <c r="E4881" s="155" t="s">
        <v>253</v>
      </c>
      <c r="F4881" s="156" t="s">
        <v>253</v>
      </c>
      <c r="G4881" s="155" t="s">
        <v>253</v>
      </c>
      <c r="H4881" s="155" t="s">
        <v>253</v>
      </c>
      <c r="I4881" s="157" t="s">
        <v>253</v>
      </c>
      <c r="J4881" s="156" t="s">
        <v>253</v>
      </c>
      <c r="K4881" s="167" t="s">
        <v>253</v>
      </c>
    </row>
    <row r="4882" spans="1:11" x14ac:dyDescent="0.25">
      <c r="A4882" s="153">
        <v>4878</v>
      </c>
      <c r="B4882" s="154" t="s">
        <v>253</v>
      </c>
      <c r="C4882" s="154" t="s">
        <v>254</v>
      </c>
      <c r="D4882" s="154" t="s">
        <v>255</v>
      </c>
      <c r="E4882" s="155" t="s">
        <v>253</v>
      </c>
      <c r="F4882" s="156" t="s">
        <v>253</v>
      </c>
      <c r="G4882" s="155" t="s">
        <v>253</v>
      </c>
      <c r="H4882" s="155" t="s">
        <v>253</v>
      </c>
      <c r="I4882" s="157" t="s">
        <v>253</v>
      </c>
      <c r="J4882" s="156" t="s">
        <v>253</v>
      </c>
      <c r="K4882" s="167" t="s">
        <v>253</v>
      </c>
    </row>
    <row r="4883" spans="1:11" x14ac:dyDescent="0.25">
      <c r="A4883" s="153">
        <v>4879</v>
      </c>
      <c r="B4883" s="154" t="s">
        <v>253</v>
      </c>
      <c r="C4883" s="154" t="s">
        <v>254</v>
      </c>
      <c r="D4883" s="154" t="s">
        <v>255</v>
      </c>
      <c r="E4883" s="155" t="s">
        <v>253</v>
      </c>
      <c r="F4883" s="156" t="s">
        <v>253</v>
      </c>
      <c r="G4883" s="155" t="s">
        <v>253</v>
      </c>
      <c r="H4883" s="155" t="s">
        <v>253</v>
      </c>
      <c r="I4883" s="157" t="s">
        <v>253</v>
      </c>
      <c r="J4883" s="156" t="s">
        <v>253</v>
      </c>
      <c r="K4883" s="167" t="s">
        <v>253</v>
      </c>
    </row>
    <row r="4884" spans="1:11" x14ac:dyDescent="0.25">
      <c r="A4884" s="153">
        <v>4880</v>
      </c>
      <c r="B4884" s="154" t="s">
        <v>253</v>
      </c>
      <c r="C4884" s="154" t="s">
        <v>254</v>
      </c>
      <c r="D4884" s="154" t="s">
        <v>255</v>
      </c>
      <c r="E4884" s="155" t="s">
        <v>253</v>
      </c>
      <c r="F4884" s="156" t="s">
        <v>253</v>
      </c>
      <c r="G4884" s="155" t="s">
        <v>253</v>
      </c>
      <c r="H4884" s="155" t="s">
        <v>253</v>
      </c>
      <c r="I4884" s="157" t="s">
        <v>253</v>
      </c>
      <c r="J4884" s="156" t="s">
        <v>253</v>
      </c>
      <c r="K4884" s="167" t="s">
        <v>253</v>
      </c>
    </row>
    <row r="4885" spans="1:11" x14ac:dyDescent="0.25">
      <c r="A4885" s="153">
        <v>4881</v>
      </c>
      <c r="B4885" s="154" t="s">
        <v>253</v>
      </c>
      <c r="C4885" s="154" t="s">
        <v>254</v>
      </c>
      <c r="D4885" s="154" t="s">
        <v>255</v>
      </c>
      <c r="E4885" s="155" t="s">
        <v>253</v>
      </c>
      <c r="F4885" s="156" t="s">
        <v>253</v>
      </c>
      <c r="G4885" s="155" t="s">
        <v>253</v>
      </c>
      <c r="H4885" s="155" t="s">
        <v>253</v>
      </c>
      <c r="I4885" s="157" t="s">
        <v>253</v>
      </c>
      <c r="J4885" s="156" t="s">
        <v>253</v>
      </c>
      <c r="K4885" s="167" t="s">
        <v>253</v>
      </c>
    </row>
    <row r="4886" spans="1:11" x14ac:dyDescent="0.25">
      <c r="A4886" s="153">
        <v>4882</v>
      </c>
      <c r="B4886" s="154" t="s">
        <v>253</v>
      </c>
      <c r="C4886" s="154" t="s">
        <v>254</v>
      </c>
      <c r="D4886" s="154" t="s">
        <v>255</v>
      </c>
      <c r="E4886" s="155" t="s">
        <v>253</v>
      </c>
      <c r="F4886" s="156" t="s">
        <v>253</v>
      </c>
      <c r="G4886" s="155" t="s">
        <v>253</v>
      </c>
      <c r="H4886" s="155" t="s">
        <v>253</v>
      </c>
      <c r="I4886" s="157" t="s">
        <v>253</v>
      </c>
      <c r="J4886" s="156" t="s">
        <v>253</v>
      </c>
      <c r="K4886" s="167" t="s">
        <v>253</v>
      </c>
    </row>
    <row r="4887" spans="1:11" x14ac:dyDescent="0.25">
      <c r="A4887" s="153">
        <v>4883</v>
      </c>
      <c r="B4887" s="154" t="s">
        <v>253</v>
      </c>
      <c r="C4887" s="154" t="s">
        <v>254</v>
      </c>
      <c r="D4887" s="154" t="s">
        <v>255</v>
      </c>
      <c r="E4887" s="155" t="s">
        <v>253</v>
      </c>
      <c r="F4887" s="156" t="s">
        <v>253</v>
      </c>
      <c r="G4887" s="155" t="s">
        <v>253</v>
      </c>
      <c r="H4887" s="155" t="s">
        <v>253</v>
      </c>
      <c r="I4887" s="157" t="s">
        <v>253</v>
      </c>
      <c r="J4887" s="156" t="s">
        <v>253</v>
      </c>
      <c r="K4887" s="167" t="s">
        <v>253</v>
      </c>
    </row>
    <row r="4888" spans="1:11" x14ac:dyDescent="0.25">
      <c r="A4888" s="153">
        <v>4884</v>
      </c>
      <c r="B4888" s="154" t="s">
        <v>253</v>
      </c>
      <c r="C4888" s="154" t="s">
        <v>254</v>
      </c>
      <c r="D4888" s="154" t="s">
        <v>255</v>
      </c>
      <c r="E4888" s="155" t="s">
        <v>253</v>
      </c>
      <c r="F4888" s="156" t="s">
        <v>253</v>
      </c>
      <c r="G4888" s="155" t="s">
        <v>253</v>
      </c>
      <c r="H4888" s="155" t="s">
        <v>253</v>
      </c>
      <c r="I4888" s="157" t="s">
        <v>253</v>
      </c>
      <c r="J4888" s="156" t="s">
        <v>253</v>
      </c>
      <c r="K4888" s="167" t="s">
        <v>253</v>
      </c>
    </row>
    <row r="4889" spans="1:11" x14ac:dyDescent="0.25">
      <c r="A4889" s="153">
        <v>4885</v>
      </c>
      <c r="B4889" s="154" t="s">
        <v>253</v>
      </c>
      <c r="C4889" s="154" t="s">
        <v>254</v>
      </c>
      <c r="D4889" s="154" t="s">
        <v>255</v>
      </c>
      <c r="E4889" s="155" t="s">
        <v>253</v>
      </c>
      <c r="F4889" s="156" t="s">
        <v>253</v>
      </c>
      <c r="G4889" s="155" t="s">
        <v>253</v>
      </c>
      <c r="H4889" s="155" t="s">
        <v>253</v>
      </c>
      <c r="I4889" s="157" t="s">
        <v>253</v>
      </c>
      <c r="J4889" s="156" t="s">
        <v>253</v>
      </c>
      <c r="K4889" s="167" t="s">
        <v>253</v>
      </c>
    </row>
    <row r="4890" spans="1:11" x14ac:dyDescent="0.25">
      <c r="A4890" s="153">
        <v>4886</v>
      </c>
      <c r="B4890" s="154" t="s">
        <v>253</v>
      </c>
      <c r="C4890" s="154" t="s">
        <v>254</v>
      </c>
      <c r="D4890" s="154" t="s">
        <v>255</v>
      </c>
      <c r="E4890" s="155" t="s">
        <v>253</v>
      </c>
      <c r="F4890" s="156" t="s">
        <v>253</v>
      </c>
      <c r="G4890" s="155" t="s">
        <v>253</v>
      </c>
      <c r="H4890" s="155" t="s">
        <v>253</v>
      </c>
      <c r="I4890" s="157" t="s">
        <v>253</v>
      </c>
      <c r="J4890" s="156" t="s">
        <v>253</v>
      </c>
      <c r="K4890" s="167" t="s">
        <v>253</v>
      </c>
    </row>
    <row r="4891" spans="1:11" x14ac:dyDescent="0.25">
      <c r="A4891" s="153">
        <v>4887</v>
      </c>
      <c r="B4891" s="154" t="s">
        <v>253</v>
      </c>
      <c r="C4891" s="154" t="s">
        <v>254</v>
      </c>
      <c r="D4891" s="154" t="s">
        <v>255</v>
      </c>
      <c r="E4891" s="155" t="s">
        <v>253</v>
      </c>
      <c r="F4891" s="156" t="s">
        <v>253</v>
      </c>
      <c r="G4891" s="155" t="s">
        <v>253</v>
      </c>
      <c r="H4891" s="155" t="s">
        <v>253</v>
      </c>
      <c r="I4891" s="157" t="s">
        <v>253</v>
      </c>
      <c r="J4891" s="156" t="s">
        <v>253</v>
      </c>
      <c r="K4891" s="167" t="s">
        <v>253</v>
      </c>
    </row>
    <row r="4892" spans="1:11" x14ac:dyDescent="0.25">
      <c r="A4892" s="153">
        <v>4888</v>
      </c>
      <c r="B4892" s="154" t="s">
        <v>253</v>
      </c>
      <c r="C4892" s="154" t="s">
        <v>254</v>
      </c>
      <c r="D4892" s="154" t="s">
        <v>255</v>
      </c>
      <c r="E4892" s="155" t="s">
        <v>253</v>
      </c>
      <c r="F4892" s="156" t="s">
        <v>253</v>
      </c>
      <c r="G4892" s="155" t="s">
        <v>253</v>
      </c>
      <c r="H4892" s="155" t="s">
        <v>253</v>
      </c>
      <c r="I4892" s="157" t="s">
        <v>253</v>
      </c>
      <c r="J4892" s="156" t="s">
        <v>253</v>
      </c>
      <c r="K4892" s="167" t="s">
        <v>253</v>
      </c>
    </row>
    <row r="4893" spans="1:11" x14ac:dyDescent="0.25">
      <c r="A4893" s="153">
        <v>4889</v>
      </c>
      <c r="B4893" s="154" t="s">
        <v>253</v>
      </c>
      <c r="C4893" s="154" t="s">
        <v>254</v>
      </c>
      <c r="D4893" s="154" t="s">
        <v>255</v>
      </c>
      <c r="E4893" s="155" t="s">
        <v>253</v>
      </c>
      <c r="F4893" s="156" t="s">
        <v>253</v>
      </c>
      <c r="G4893" s="155" t="s">
        <v>253</v>
      </c>
      <c r="H4893" s="155" t="s">
        <v>253</v>
      </c>
      <c r="I4893" s="157" t="s">
        <v>253</v>
      </c>
      <c r="J4893" s="156" t="s">
        <v>253</v>
      </c>
      <c r="K4893" s="167" t="s">
        <v>253</v>
      </c>
    </row>
    <row r="4894" spans="1:11" x14ac:dyDescent="0.25">
      <c r="A4894" s="153">
        <v>4890</v>
      </c>
      <c r="B4894" s="154" t="s">
        <v>253</v>
      </c>
      <c r="C4894" s="154" t="s">
        <v>254</v>
      </c>
      <c r="D4894" s="154" t="s">
        <v>255</v>
      </c>
      <c r="E4894" s="155" t="s">
        <v>253</v>
      </c>
      <c r="F4894" s="156" t="s">
        <v>253</v>
      </c>
      <c r="G4894" s="155" t="s">
        <v>253</v>
      </c>
      <c r="H4894" s="155" t="s">
        <v>253</v>
      </c>
      <c r="I4894" s="157" t="s">
        <v>253</v>
      </c>
      <c r="J4894" s="156" t="s">
        <v>253</v>
      </c>
      <c r="K4894" s="167" t="s">
        <v>253</v>
      </c>
    </row>
    <row r="4895" spans="1:11" x14ac:dyDescent="0.25">
      <c r="A4895" s="153">
        <v>4891</v>
      </c>
      <c r="B4895" s="154" t="s">
        <v>253</v>
      </c>
      <c r="C4895" s="154" t="s">
        <v>254</v>
      </c>
      <c r="D4895" s="154" t="s">
        <v>255</v>
      </c>
      <c r="E4895" s="155" t="s">
        <v>253</v>
      </c>
      <c r="F4895" s="156" t="s">
        <v>253</v>
      </c>
      <c r="G4895" s="155" t="s">
        <v>253</v>
      </c>
      <c r="H4895" s="155" t="s">
        <v>253</v>
      </c>
      <c r="I4895" s="157" t="s">
        <v>253</v>
      </c>
      <c r="J4895" s="156" t="s">
        <v>253</v>
      </c>
      <c r="K4895" s="167" t="s">
        <v>253</v>
      </c>
    </row>
    <row r="4896" spans="1:11" x14ac:dyDescent="0.25">
      <c r="A4896" s="153">
        <v>4892</v>
      </c>
      <c r="B4896" s="154" t="s">
        <v>253</v>
      </c>
      <c r="C4896" s="154" t="s">
        <v>254</v>
      </c>
      <c r="D4896" s="154" t="s">
        <v>255</v>
      </c>
      <c r="E4896" s="155" t="s">
        <v>253</v>
      </c>
      <c r="F4896" s="156" t="s">
        <v>253</v>
      </c>
      <c r="G4896" s="155" t="s">
        <v>253</v>
      </c>
      <c r="H4896" s="155" t="s">
        <v>253</v>
      </c>
      <c r="I4896" s="157" t="s">
        <v>253</v>
      </c>
      <c r="J4896" s="156" t="s">
        <v>253</v>
      </c>
      <c r="K4896" s="167" t="s">
        <v>253</v>
      </c>
    </row>
    <row r="4897" spans="1:11" x14ac:dyDescent="0.25">
      <c r="A4897" s="153">
        <v>4893</v>
      </c>
      <c r="B4897" s="154" t="s">
        <v>253</v>
      </c>
      <c r="C4897" s="154" t="s">
        <v>254</v>
      </c>
      <c r="D4897" s="154" t="s">
        <v>255</v>
      </c>
      <c r="E4897" s="155" t="s">
        <v>253</v>
      </c>
      <c r="F4897" s="156" t="s">
        <v>253</v>
      </c>
      <c r="G4897" s="155" t="s">
        <v>253</v>
      </c>
      <c r="H4897" s="155" t="s">
        <v>253</v>
      </c>
      <c r="I4897" s="157" t="s">
        <v>253</v>
      </c>
      <c r="J4897" s="156" t="s">
        <v>253</v>
      </c>
      <c r="K4897" s="167" t="s">
        <v>253</v>
      </c>
    </row>
    <row r="4898" spans="1:11" x14ac:dyDescent="0.25">
      <c r="A4898" s="153">
        <v>4894</v>
      </c>
      <c r="B4898" s="154" t="s">
        <v>253</v>
      </c>
      <c r="C4898" s="154" t="s">
        <v>254</v>
      </c>
      <c r="D4898" s="154" t="s">
        <v>255</v>
      </c>
      <c r="E4898" s="155" t="s">
        <v>253</v>
      </c>
      <c r="F4898" s="156" t="s">
        <v>253</v>
      </c>
      <c r="G4898" s="155" t="s">
        <v>253</v>
      </c>
      <c r="H4898" s="155" t="s">
        <v>253</v>
      </c>
      <c r="I4898" s="157" t="s">
        <v>253</v>
      </c>
      <c r="J4898" s="156" t="s">
        <v>253</v>
      </c>
      <c r="K4898" s="167" t="s">
        <v>253</v>
      </c>
    </row>
    <row r="4899" spans="1:11" x14ac:dyDescent="0.25">
      <c r="A4899" s="153">
        <v>4895</v>
      </c>
      <c r="B4899" s="154" t="s">
        <v>253</v>
      </c>
      <c r="C4899" s="154" t="s">
        <v>254</v>
      </c>
      <c r="D4899" s="154" t="s">
        <v>255</v>
      </c>
      <c r="E4899" s="155" t="s">
        <v>253</v>
      </c>
      <c r="F4899" s="156" t="s">
        <v>253</v>
      </c>
      <c r="G4899" s="155" t="s">
        <v>253</v>
      </c>
      <c r="H4899" s="155" t="s">
        <v>253</v>
      </c>
      <c r="I4899" s="157" t="s">
        <v>253</v>
      </c>
      <c r="J4899" s="156" t="s">
        <v>253</v>
      </c>
      <c r="K4899" s="167" t="s">
        <v>253</v>
      </c>
    </row>
    <row r="4900" spans="1:11" x14ac:dyDescent="0.25">
      <c r="A4900" s="153">
        <v>4896</v>
      </c>
      <c r="B4900" s="154" t="s">
        <v>253</v>
      </c>
      <c r="C4900" s="154" t="s">
        <v>254</v>
      </c>
      <c r="D4900" s="154" t="s">
        <v>255</v>
      </c>
      <c r="E4900" s="155" t="s">
        <v>253</v>
      </c>
      <c r="F4900" s="156" t="s">
        <v>253</v>
      </c>
      <c r="G4900" s="155" t="s">
        <v>253</v>
      </c>
      <c r="H4900" s="155" t="s">
        <v>253</v>
      </c>
      <c r="I4900" s="157" t="s">
        <v>253</v>
      </c>
      <c r="J4900" s="156" t="s">
        <v>253</v>
      </c>
      <c r="K4900" s="167" t="s">
        <v>253</v>
      </c>
    </row>
    <row r="4901" spans="1:11" x14ac:dyDescent="0.25">
      <c r="A4901" s="153">
        <v>4897</v>
      </c>
      <c r="B4901" s="154" t="s">
        <v>253</v>
      </c>
      <c r="C4901" s="154" t="s">
        <v>254</v>
      </c>
      <c r="D4901" s="154" t="s">
        <v>255</v>
      </c>
      <c r="E4901" s="155" t="s">
        <v>253</v>
      </c>
      <c r="F4901" s="156" t="s">
        <v>253</v>
      </c>
      <c r="G4901" s="155" t="s">
        <v>253</v>
      </c>
      <c r="H4901" s="155" t="s">
        <v>253</v>
      </c>
      <c r="I4901" s="157" t="s">
        <v>253</v>
      </c>
      <c r="J4901" s="156" t="s">
        <v>253</v>
      </c>
      <c r="K4901" s="167" t="s">
        <v>253</v>
      </c>
    </row>
    <row r="4902" spans="1:11" x14ac:dyDescent="0.25">
      <c r="A4902" s="153">
        <v>4898</v>
      </c>
      <c r="B4902" s="154" t="s">
        <v>253</v>
      </c>
      <c r="C4902" s="154" t="s">
        <v>254</v>
      </c>
      <c r="D4902" s="154" t="s">
        <v>255</v>
      </c>
      <c r="E4902" s="155" t="s">
        <v>253</v>
      </c>
      <c r="F4902" s="156" t="s">
        <v>253</v>
      </c>
      <c r="G4902" s="155" t="s">
        <v>253</v>
      </c>
      <c r="H4902" s="155" t="s">
        <v>253</v>
      </c>
      <c r="I4902" s="157" t="s">
        <v>253</v>
      </c>
      <c r="J4902" s="156" t="s">
        <v>253</v>
      </c>
      <c r="K4902" s="167" t="s">
        <v>253</v>
      </c>
    </row>
    <row r="4903" spans="1:11" x14ac:dyDescent="0.25">
      <c r="A4903" s="153">
        <v>4899</v>
      </c>
      <c r="B4903" s="154" t="s">
        <v>253</v>
      </c>
      <c r="C4903" s="154" t="s">
        <v>254</v>
      </c>
      <c r="D4903" s="154" t="s">
        <v>255</v>
      </c>
      <c r="E4903" s="155" t="s">
        <v>253</v>
      </c>
      <c r="F4903" s="156" t="s">
        <v>253</v>
      </c>
      <c r="G4903" s="155" t="s">
        <v>253</v>
      </c>
      <c r="H4903" s="155" t="s">
        <v>253</v>
      </c>
      <c r="I4903" s="157" t="s">
        <v>253</v>
      </c>
      <c r="J4903" s="156" t="s">
        <v>253</v>
      </c>
      <c r="K4903" s="167" t="s">
        <v>253</v>
      </c>
    </row>
    <row r="4904" spans="1:11" x14ac:dyDescent="0.25">
      <c r="A4904" s="153">
        <v>4900</v>
      </c>
      <c r="B4904" s="154" t="s">
        <v>253</v>
      </c>
      <c r="C4904" s="154" t="s">
        <v>254</v>
      </c>
      <c r="D4904" s="154" t="s">
        <v>255</v>
      </c>
      <c r="E4904" s="155" t="s">
        <v>253</v>
      </c>
      <c r="F4904" s="156" t="s">
        <v>253</v>
      </c>
      <c r="G4904" s="155" t="s">
        <v>253</v>
      </c>
      <c r="H4904" s="155" t="s">
        <v>253</v>
      </c>
      <c r="I4904" s="157" t="s">
        <v>253</v>
      </c>
      <c r="J4904" s="156" t="s">
        <v>253</v>
      </c>
      <c r="K4904" s="167" t="s">
        <v>253</v>
      </c>
    </row>
    <row r="4905" spans="1:11" x14ac:dyDescent="0.25">
      <c r="A4905" s="153">
        <v>4901</v>
      </c>
      <c r="B4905" s="154" t="s">
        <v>253</v>
      </c>
      <c r="C4905" s="154" t="s">
        <v>254</v>
      </c>
      <c r="D4905" s="154" t="s">
        <v>255</v>
      </c>
      <c r="E4905" s="155" t="s">
        <v>253</v>
      </c>
      <c r="F4905" s="156" t="s">
        <v>253</v>
      </c>
      <c r="G4905" s="155" t="s">
        <v>253</v>
      </c>
      <c r="H4905" s="155" t="s">
        <v>253</v>
      </c>
      <c r="I4905" s="157" t="s">
        <v>253</v>
      </c>
      <c r="J4905" s="156" t="s">
        <v>253</v>
      </c>
      <c r="K4905" s="167" t="s">
        <v>253</v>
      </c>
    </row>
    <row r="4906" spans="1:11" x14ac:dyDescent="0.25">
      <c r="A4906" s="153">
        <v>4902</v>
      </c>
      <c r="B4906" s="154" t="s">
        <v>253</v>
      </c>
      <c r="C4906" s="154" t="s">
        <v>254</v>
      </c>
      <c r="D4906" s="154" t="s">
        <v>255</v>
      </c>
      <c r="E4906" s="155" t="s">
        <v>253</v>
      </c>
      <c r="F4906" s="156" t="s">
        <v>253</v>
      </c>
      <c r="G4906" s="155" t="s">
        <v>253</v>
      </c>
      <c r="H4906" s="155" t="s">
        <v>253</v>
      </c>
      <c r="I4906" s="157" t="s">
        <v>253</v>
      </c>
      <c r="J4906" s="156" t="s">
        <v>253</v>
      </c>
      <c r="K4906" s="167" t="s">
        <v>253</v>
      </c>
    </row>
    <row r="4907" spans="1:11" x14ac:dyDescent="0.25">
      <c r="A4907" s="153">
        <v>4903</v>
      </c>
      <c r="B4907" s="154" t="s">
        <v>253</v>
      </c>
      <c r="C4907" s="154" t="s">
        <v>254</v>
      </c>
      <c r="D4907" s="154" t="s">
        <v>255</v>
      </c>
      <c r="E4907" s="155" t="s">
        <v>253</v>
      </c>
      <c r="F4907" s="156" t="s">
        <v>253</v>
      </c>
      <c r="G4907" s="155" t="s">
        <v>253</v>
      </c>
      <c r="H4907" s="155" t="s">
        <v>253</v>
      </c>
      <c r="I4907" s="157" t="s">
        <v>253</v>
      </c>
      <c r="J4907" s="156" t="s">
        <v>253</v>
      </c>
      <c r="K4907" s="167" t="s">
        <v>253</v>
      </c>
    </row>
    <row r="4908" spans="1:11" x14ac:dyDescent="0.25">
      <c r="A4908" s="153">
        <v>4904</v>
      </c>
      <c r="B4908" s="154" t="s">
        <v>253</v>
      </c>
      <c r="C4908" s="154" t="s">
        <v>254</v>
      </c>
      <c r="D4908" s="154" t="s">
        <v>255</v>
      </c>
      <c r="E4908" s="155" t="s">
        <v>253</v>
      </c>
      <c r="F4908" s="156" t="s">
        <v>253</v>
      </c>
      <c r="G4908" s="155" t="s">
        <v>253</v>
      </c>
      <c r="H4908" s="155" t="s">
        <v>253</v>
      </c>
      <c r="I4908" s="157" t="s">
        <v>253</v>
      </c>
      <c r="J4908" s="156" t="s">
        <v>253</v>
      </c>
      <c r="K4908" s="167" t="s">
        <v>253</v>
      </c>
    </row>
    <row r="4909" spans="1:11" x14ac:dyDescent="0.25">
      <c r="A4909" s="153">
        <v>4905</v>
      </c>
      <c r="B4909" s="154" t="s">
        <v>253</v>
      </c>
      <c r="C4909" s="154" t="s">
        <v>254</v>
      </c>
      <c r="D4909" s="154" t="s">
        <v>255</v>
      </c>
      <c r="E4909" s="155" t="s">
        <v>253</v>
      </c>
      <c r="F4909" s="156" t="s">
        <v>253</v>
      </c>
      <c r="G4909" s="155" t="s">
        <v>253</v>
      </c>
      <c r="H4909" s="155" t="s">
        <v>253</v>
      </c>
      <c r="I4909" s="157" t="s">
        <v>253</v>
      </c>
      <c r="J4909" s="156" t="s">
        <v>253</v>
      </c>
      <c r="K4909" s="167" t="s">
        <v>253</v>
      </c>
    </row>
    <row r="4910" spans="1:11" x14ac:dyDescent="0.25">
      <c r="A4910" s="153">
        <v>4906</v>
      </c>
      <c r="B4910" s="154" t="s">
        <v>253</v>
      </c>
      <c r="C4910" s="154" t="s">
        <v>254</v>
      </c>
      <c r="D4910" s="154" t="s">
        <v>255</v>
      </c>
      <c r="E4910" s="155" t="s">
        <v>253</v>
      </c>
      <c r="F4910" s="156" t="s">
        <v>253</v>
      </c>
      <c r="G4910" s="155" t="s">
        <v>253</v>
      </c>
      <c r="H4910" s="155" t="s">
        <v>253</v>
      </c>
      <c r="I4910" s="157" t="s">
        <v>253</v>
      </c>
      <c r="J4910" s="156" t="s">
        <v>253</v>
      </c>
      <c r="K4910" s="167" t="s">
        <v>253</v>
      </c>
    </row>
    <row r="4911" spans="1:11" x14ac:dyDescent="0.25">
      <c r="A4911" s="153">
        <v>4907</v>
      </c>
      <c r="B4911" s="154" t="s">
        <v>253</v>
      </c>
      <c r="C4911" s="154" t="s">
        <v>254</v>
      </c>
      <c r="D4911" s="154" t="s">
        <v>255</v>
      </c>
      <c r="E4911" s="155" t="s">
        <v>253</v>
      </c>
      <c r="F4911" s="156" t="s">
        <v>253</v>
      </c>
      <c r="G4911" s="155" t="s">
        <v>253</v>
      </c>
      <c r="H4911" s="155" t="s">
        <v>253</v>
      </c>
      <c r="I4911" s="157" t="s">
        <v>253</v>
      </c>
      <c r="J4911" s="156" t="s">
        <v>253</v>
      </c>
      <c r="K4911" s="167" t="s">
        <v>253</v>
      </c>
    </row>
    <row r="4912" spans="1:11" x14ac:dyDescent="0.25">
      <c r="A4912" s="153">
        <v>4908</v>
      </c>
      <c r="B4912" s="154" t="s">
        <v>253</v>
      </c>
      <c r="C4912" s="154" t="s">
        <v>254</v>
      </c>
      <c r="D4912" s="154" t="s">
        <v>255</v>
      </c>
      <c r="E4912" s="155" t="s">
        <v>253</v>
      </c>
      <c r="F4912" s="156" t="s">
        <v>253</v>
      </c>
      <c r="G4912" s="155" t="s">
        <v>253</v>
      </c>
      <c r="H4912" s="155" t="s">
        <v>253</v>
      </c>
      <c r="I4912" s="157" t="s">
        <v>253</v>
      </c>
      <c r="J4912" s="156" t="s">
        <v>253</v>
      </c>
      <c r="K4912" s="167" t="s">
        <v>253</v>
      </c>
    </row>
    <row r="4913" spans="1:11" x14ac:dyDescent="0.25">
      <c r="A4913" s="153">
        <v>4909</v>
      </c>
      <c r="B4913" s="154" t="s">
        <v>253</v>
      </c>
      <c r="C4913" s="154" t="s">
        <v>254</v>
      </c>
      <c r="D4913" s="154" t="s">
        <v>255</v>
      </c>
      <c r="E4913" s="155" t="s">
        <v>253</v>
      </c>
      <c r="F4913" s="156" t="s">
        <v>253</v>
      </c>
      <c r="G4913" s="155" t="s">
        <v>253</v>
      </c>
      <c r="H4913" s="155" t="s">
        <v>253</v>
      </c>
      <c r="I4913" s="157" t="s">
        <v>253</v>
      </c>
      <c r="J4913" s="156" t="s">
        <v>253</v>
      </c>
      <c r="K4913" s="167" t="s">
        <v>253</v>
      </c>
    </row>
    <row r="4914" spans="1:11" x14ac:dyDescent="0.25">
      <c r="A4914" s="153">
        <v>4910</v>
      </c>
      <c r="B4914" s="154" t="s">
        <v>253</v>
      </c>
      <c r="C4914" s="154" t="s">
        <v>254</v>
      </c>
      <c r="D4914" s="154" t="s">
        <v>255</v>
      </c>
      <c r="E4914" s="155" t="s">
        <v>253</v>
      </c>
      <c r="F4914" s="156" t="s">
        <v>253</v>
      </c>
      <c r="G4914" s="155" t="s">
        <v>253</v>
      </c>
      <c r="H4914" s="155" t="s">
        <v>253</v>
      </c>
      <c r="I4914" s="157" t="s">
        <v>253</v>
      </c>
      <c r="J4914" s="156" t="s">
        <v>253</v>
      </c>
      <c r="K4914" s="167" t="s">
        <v>253</v>
      </c>
    </row>
    <row r="4915" spans="1:11" x14ac:dyDescent="0.25">
      <c r="A4915" s="153">
        <v>4911</v>
      </c>
      <c r="B4915" s="154" t="s">
        <v>253</v>
      </c>
      <c r="C4915" s="154" t="s">
        <v>254</v>
      </c>
      <c r="D4915" s="154" t="s">
        <v>255</v>
      </c>
      <c r="E4915" s="155" t="s">
        <v>253</v>
      </c>
      <c r="F4915" s="156" t="s">
        <v>253</v>
      </c>
      <c r="G4915" s="155" t="s">
        <v>253</v>
      </c>
      <c r="H4915" s="155" t="s">
        <v>253</v>
      </c>
      <c r="I4915" s="157" t="s">
        <v>253</v>
      </c>
      <c r="J4915" s="156" t="s">
        <v>253</v>
      </c>
      <c r="K4915" s="167" t="s">
        <v>253</v>
      </c>
    </row>
    <row r="4916" spans="1:11" x14ac:dyDescent="0.25">
      <c r="A4916" s="153">
        <v>4912</v>
      </c>
      <c r="B4916" s="154" t="s">
        <v>253</v>
      </c>
      <c r="C4916" s="154" t="s">
        <v>254</v>
      </c>
      <c r="D4916" s="154" t="s">
        <v>255</v>
      </c>
      <c r="E4916" s="155" t="s">
        <v>253</v>
      </c>
      <c r="F4916" s="156" t="s">
        <v>253</v>
      </c>
      <c r="G4916" s="155" t="s">
        <v>253</v>
      </c>
      <c r="H4916" s="155" t="s">
        <v>253</v>
      </c>
      <c r="I4916" s="157" t="s">
        <v>253</v>
      </c>
      <c r="J4916" s="156" t="s">
        <v>253</v>
      </c>
      <c r="K4916" s="167" t="s">
        <v>253</v>
      </c>
    </row>
    <row r="4917" spans="1:11" x14ac:dyDescent="0.25">
      <c r="A4917" s="153">
        <v>4913</v>
      </c>
      <c r="B4917" s="154" t="s">
        <v>253</v>
      </c>
      <c r="C4917" s="154" t="s">
        <v>254</v>
      </c>
      <c r="D4917" s="154" t="s">
        <v>255</v>
      </c>
      <c r="E4917" s="155" t="s">
        <v>253</v>
      </c>
      <c r="F4917" s="156" t="s">
        <v>253</v>
      </c>
      <c r="G4917" s="155" t="s">
        <v>253</v>
      </c>
      <c r="H4917" s="155" t="s">
        <v>253</v>
      </c>
      <c r="I4917" s="157" t="s">
        <v>253</v>
      </c>
      <c r="J4917" s="156" t="s">
        <v>253</v>
      </c>
      <c r="K4917" s="167" t="s">
        <v>253</v>
      </c>
    </row>
    <row r="4918" spans="1:11" x14ac:dyDescent="0.25">
      <c r="A4918" s="153">
        <v>4914</v>
      </c>
      <c r="B4918" s="154" t="s">
        <v>253</v>
      </c>
      <c r="C4918" s="154" t="s">
        <v>254</v>
      </c>
      <c r="D4918" s="154" t="s">
        <v>255</v>
      </c>
      <c r="E4918" s="155" t="s">
        <v>253</v>
      </c>
      <c r="F4918" s="156" t="s">
        <v>253</v>
      </c>
      <c r="G4918" s="155" t="s">
        <v>253</v>
      </c>
      <c r="H4918" s="155" t="s">
        <v>253</v>
      </c>
      <c r="I4918" s="157" t="s">
        <v>253</v>
      </c>
      <c r="J4918" s="156" t="s">
        <v>253</v>
      </c>
      <c r="K4918" s="167" t="s">
        <v>253</v>
      </c>
    </row>
    <row r="4919" spans="1:11" x14ac:dyDescent="0.25">
      <c r="A4919" s="153">
        <v>4915</v>
      </c>
      <c r="B4919" s="154" t="s">
        <v>253</v>
      </c>
      <c r="C4919" s="154" t="s">
        <v>254</v>
      </c>
      <c r="D4919" s="154" t="s">
        <v>255</v>
      </c>
      <c r="E4919" s="155" t="s">
        <v>253</v>
      </c>
      <c r="F4919" s="156" t="s">
        <v>253</v>
      </c>
      <c r="G4919" s="155" t="s">
        <v>253</v>
      </c>
      <c r="H4919" s="155" t="s">
        <v>253</v>
      </c>
      <c r="I4919" s="157" t="s">
        <v>253</v>
      </c>
      <c r="J4919" s="156" t="s">
        <v>253</v>
      </c>
      <c r="K4919" s="167" t="s">
        <v>253</v>
      </c>
    </row>
    <row r="4920" spans="1:11" x14ac:dyDescent="0.25">
      <c r="A4920" s="153">
        <v>4916</v>
      </c>
      <c r="B4920" s="154" t="s">
        <v>253</v>
      </c>
      <c r="C4920" s="154" t="s">
        <v>254</v>
      </c>
      <c r="D4920" s="154" t="s">
        <v>255</v>
      </c>
      <c r="E4920" s="155" t="s">
        <v>253</v>
      </c>
      <c r="F4920" s="156" t="s">
        <v>253</v>
      </c>
      <c r="G4920" s="155" t="s">
        <v>253</v>
      </c>
      <c r="H4920" s="155" t="s">
        <v>253</v>
      </c>
      <c r="I4920" s="157" t="s">
        <v>253</v>
      </c>
      <c r="J4920" s="156" t="s">
        <v>253</v>
      </c>
      <c r="K4920" s="167" t="s">
        <v>253</v>
      </c>
    </row>
    <row r="4921" spans="1:11" x14ac:dyDescent="0.25">
      <c r="A4921" s="153">
        <v>4917</v>
      </c>
      <c r="B4921" s="154" t="s">
        <v>253</v>
      </c>
      <c r="C4921" s="154" t="s">
        <v>254</v>
      </c>
      <c r="D4921" s="154" t="s">
        <v>255</v>
      </c>
      <c r="E4921" s="155" t="s">
        <v>253</v>
      </c>
      <c r="F4921" s="156" t="s">
        <v>253</v>
      </c>
      <c r="G4921" s="155" t="s">
        <v>253</v>
      </c>
      <c r="H4921" s="155" t="s">
        <v>253</v>
      </c>
      <c r="I4921" s="157" t="s">
        <v>253</v>
      </c>
      <c r="J4921" s="156" t="s">
        <v>253</v>
      </c>
      <c r="K4921" s="167" t="s">
        <v>253</v>
      </c>
    </row>
    <row r="4922" spans="1:11" x14ac:dyDescent="0.25">
      <c r="A4922" s="153">
        <v>4918</v>
      </c>
      <c r="B4922" s="154" t="s">
        <v>253</v>
      </c>
      <c r="C4922" s="154" t="s">
        <v>254</v>
      </c>
      <c r="D4922" s="154" t="s">
        <v>255</v>
      </c>
      <c r="E4922" s="155" t="s">
        <v>253</v>
      </c>
      <c r="F4922" s="156" t="s">
        <v>253</v>
      </c>
      <c r="G4922" s="155" t="s">
        <v>253</v>
      </c>
      <c r="H4922" s="155" t="s">
        <v>253</v>
      </c>
      <c r="I4922" s="157" t="s">
        <v>253</v>
      </c>
      <c r="J4922" s="156" t="s">
        <v>253</v>
      </c>
      <c r="K4922" s="167" t="s">
        <v>253</v>
      </c>
    </row>
    <row r="4923" spans="1:11" x14ac:dyDescent="0.25">
      <c r="A4923" s="153">
        <v>4919</v>
      </c>
      <c r="B4923" s="154" t="s">
        <v>253</v>
      </c>
      <c r="C4923" s="154" t="s">
        <v>254</v>
      </c>
      <c r="D4923" s="154" t="s">
        <v>255</v>
      </c>
      <c r="E4923" s="155" t="s">
        <v>253</v>
      </c>
      <c r="F4923" s="156" t="s">
        <v>253</v>
      </c>
      <c r="G4923" s="155" t="s">
        <v>253</v>
      </c>
      <c r="H4923" s="155" t="s">
        <v>253</v>
      </c>
      <c r="I4923" s="157" t="s">
        <v>253</v>
      </c>
      <c r="J4923" s="156" t="s">
        <v>253</v>
      </c>
      <c r="K4923" s="167" t="s">
        <v>253</v>
      </c>
    </row>
    <row r="4924" spans="1:11" x14ac:dyDescent="0.25">
      <c r="A4924" s="153">
        <v>4920</v>
      </c>
      <c r="B4924" s="154" t="s">
        <v>253</v>
      </c>
      <c r="C4924" s="154" t="s">
        <v>254</v>
      </c>
      <c r="D4924" s="154" t="s">
        <v>255</v>
      </c>
      <c r="E4924" s="155" t="s">
        <v>253</v>
      </c>
      <c r="F4924" s="156" t="s">
        <v>253</v>
      </c>
      <c r="G4924" s="155" t="s">
        <v>253</v>
      </c>
      <c r="H4924" s="155" t="s">
        <v>253</v>
      </c>
      <c r="I4924" s="157" t="s">
        <v>253</v>
      </c>
      <c r="J4924" s="156" t="s">
        <v>253</v>
      </c>
      <c r="K4924" s="167" t="s">
        <v>253</v>
      </c>
    </row>
    <row r="4925" spans="1:11" x14ac:dyDescent="0.25">
      <c r="A4925" s="153">
        <v>4921</v>
      </c>
      <c r="B4925" s="154" t="s">
        <v>253</v>
      </c>
      <c r="C4925" s="154" t="s">
        <v>254</v>
      </c>
      <c r="D4925" s="154" t="s">
        <v>255</v>
      </c>
      <c r="E4925" s="155" t="s">
        <v>253</v>
      </c>
      <c r="F4925" s="156" t="s">
        <v>253</v>
      </c>
      <c r="G4925" s="155" t="s">
        <v>253</v>
      </c>
      <c r="H4925" s="155" t="s">
        <v>253</v>
      </c>
      <c r="I4925" s="157" t="s">
        <v>253</v>
      </c>
      <c r="J4925" s="156" t="s">
        <v>253</v>
      </c>
      <c r="K4925" s="167" t="s">
        <v>253</v>
      </c>
    </row>
    <row r="4926" spans="1:11" x14ac:dyDescent="0.25">
      <c r="A4926" s="153">
        <v>4922</v>
      </c>
      <c r="B4926" s="154" t="s">
        <v>253</v>
      </c>
      <c r="C4926" s="154" t="s">
        <v>254</v>
      </c>
      <c r="D4926" s="154" t="s">
        <v>255</v>
      </c>
      <c r="E4926" s="155" t="s">
        <v>253</v>
      </c>
      <c r="F4926" s="156" t="s">
        <v>253</v>
      </c>
      <c r="G4926" s="155" t="s">
        <v>253</v>
      </c>
      <c r="H4926" s="155" t="s">
        <v>253</v>
      </c>
      <c r="I4926" s="157" t="s">
        <v>253</v>
      </c>
      <c r="J4926" s="156" t="s">
        <v>253</v>
      </c>
      <c r="K4926" s="167" t="s">
        <v>253</v>
      </c>
    </row>
    <row r="4927" spans="1:11" x14ac:dyDescent="0.25">
      <c r="A4927" s="153">
        <v>4923</v>
      </c>
      <c r="B4927" s="154" t="s">
        <v>253</v>
      </c>
      <c r="C4927" s="154" t="s">
        <v>254</v>
      </c>
      <c r="D4927" s="154" t="s">
        <v>255</v>
      </c>
      <c r="E4927" s="155" t="s">
        <v>253</v>
      </c>
      <c r="F4927" s="156" t="s">
        <v>253</v>
      </c>
      <c r="G4927" s="155" t="s">
        <v>253</v>
      </c>
      <c r="H4927" s="155" t="s">
        <v>253</v>
      </c>
      <c r="I4927" s="157" t="s">
        <v>253</v>
      </c>
      <c r="J4927" s="156" t="s">
        <v>253</v>
      </c>
      <c r="K4927" s="167" t="s">
        <v>253</v>
      </c>
    </row>
    <row r="4928" spans="1:11" x14ac:dyDescent="0.25">
      <c r="A4928" s="153">
        <v>4924</v>
      </c>
      <c r="B4928" s="154" t="s">
        <v>253</v>
      </c>
      <c r="C4928" s="154" t="s">
        <v>254</v>
      </c>
      <c r="D4928" s="154" t="s">
        <v>255</v>
      </c>
      <c r="E4928" s="155" t="s">
        <v>253</v>
      </c>
      <c r="F4928" s="156" t="s">
        <v>253</v>
      </c>
      <c r="G4928" s="155" t="s">
        <v>253</v>
      </c>
      <c r="H4928" s="155" t="s">
        <v>253</v>
      </c>
      <c r="I4928" s="157" t="s">
        <v>253</v>
      </c>
      <c r="J4928" s="156" t="s">
        <v>253</v>
      </c>
      <c r="K4928" s="167" t="s">
        <v>253</v>
      </c>
    </row>
    <row r="4929" spans="1:11" x14ac:dyDescent="0.25">
      <c r="A4929" s="153">
        <v>4925</v>
      </c>
      <c r="B4929" s="154" t="s">
        <v>253</v>
      </c>
      <c r="C4929" s="154" t="s">
        <v>254</v>
      </c>
      <c r="D4929" s="154" t="s">
        <v>255</v>
      </c>
      <c r="E4929" s="155" t="s">
        <v>253</v>
      </c>
      <c r="F4929" s="156" t="s">
        <v>253</v>
      </c>
      <c r="G4929" s="155" t="s">
        <v>253</v>
      </c>
      <c r="H4929" s="155" t="s">
        <v>253</v>
      </c>
      <c r="I4929" s="157" t="s">
        <v>253</v>
      </c>
      <c r="J4929" s="156" t="s">
        <v>253</v>
      </c>
      <c r="K4929" s="167" t="s">
        <v>253</v>
      </c>
    </row>
    <row r="4930" spans="1:11" x14ac:dyDescent="0.25">
      <c r="A4930" s="153">
        <v>4926</v>
      </c>
      <c r="B4930" s="154" t="s">
        <v>253</v>
      </c>
      <c r="C4930" s="154" t="s">
        <v>254</v>
      </c>
      <c r="D4930" s="154" t="s">
        <v>255</v>
      </c>
      <c r="E4930" s="155" t="s">
        <v>253</v>
      </c>
      <c r="F4930" s="156" t="s">
        <v>253</v>
      </c>
      <c r="G4930" s="155" t="s">
        <v>253</v>
      </c>
      <c r="H4930" s="155" t="s">
        <v>253</v>
      </c>
      <c r="I4930" s="157" t="s">
        <v>253</v>
      </c>
      <c r="J4930" s="156" t="s">
        <v>253</v>
      </c>
      <c r="K4930" s="167" t="s">
        <v>253</v>
      </c>
    </row>
    <row r="4931" spans="1:11" x14ac:dyDescent="0.25">
      <c r="A4931" s="153">
        <v>4927</v>
      </c>
      <c r="B4931" s="154" t="s">
        <v>253</v>
      </c>
      <c r="C4931" s="154" t="s">
        <v>254</v>
      </c>
      <c r="D4931" s="154" t="s">
        <v>255</v>
      </c>
      <c r="E4931" s="155" t="s">
        <v>253</v>
      </c>
      <c r="F4931" s="156" t="s">
        <v>253</v>
      </c>
      <c r="G4931" s="155" t="s">
        <v>253</v>
      </c>
      <c r="H4931" s="155" t="s">
        <v>253</v>
      </c>
      <c r="I4931" s="157" t="s">
        <v>253</v>
      </c>
      <c r="J4931" s="156" t="s">
        <v>253</v>
      </c>
      <c r="K4931" s="167" t="s">
        <v>253</v>
      </c>
    </row>
    <row r="4932" spans="1:11" x14ac:dyDescent="0.25">
      <c r="A4932" s="153">
        <v>4928</v>
      </c>
      <c r="B4932" s="154" t="s">
        <v>253</v>
      </c>
      <c r="C4932" s="154" t="s">
        <v>254</v>
      </c>
      <c r="D4932" s="154" t="s">
        <v>255</v>
      </c>
      <c r="E4932" s="155" t="s">
        <v>253</v>
      </c>
      <c r="F4932" s="156" t="s">
        <v>253</v>
      </c>
      <c r="G4932" s="155" t="s">
        <v>253</v>
      </c>
      <c r="H4932" s="155" t="s">
        <v>253</v>
      </c>
      <c r="I4932" s="157" t="s">
        <v>253</v>
      </c>
      <c r="J4932" s="156" t="s">
        <v>253</v>
      </c>
      <c r="K4932" s="167" t="s">
        <v>253</v>
      </c>
    </row>
    <row r="4933" spans="1:11" x14ac:dyDescent="0.25">
      <c r="A4933" s="153">
        <v>4929</v>
      </c>
      <c r="B4933" s="154" t="s">
        <v>253</v>
      </c>
      <c r="C4933" s="154" t="s">
        <v>254</v>
      </c>
      <c r="D4933" s="154" t="s">
        <v>255</v>
      </c>
      <c r="E4933" s="155" t="s">
        <v>253</v>
      </c>
      <c r="F4933" s="156" t="s">
        <v>253</v>
      </c>
      <c r="G4933" s="155" t="s">
        <v>253</v>
      </c>
      <c r="H4933" s="155" t="s">
        <v>253</v>
      </c>
      <c r="I4933" s="157" t="s">
        <v>253</v>
      </c>
      <c r="J4933" s="156" t="s">
        <v>253</v>
      </c>
      <c r="K4933" s="167" t="s">
        <v>253</v>
      </c>
    </row>
    <row r="4934" spans="1:11" x14ac:dyDescent="0.25">
      <c r="A4934" s="153">
        <v>4930</v>
      </c>
      <c r="B4934" s="154" t="s">
        <v>253</v>
      </c>
      <c r="C4934" s="154" t="s">
        <v>254</v>
      </c>
      <c r="D4934" s="154" t="s">
        <v>255</v>
      </c>
      <c r="E4934" s="155" t="s">
        <v>253</v>
      </c>
      <c r="F4934" s="156" t="s">
        <v>253</v>
      </c>
      <c r="G4934" s="155" t="s">
        <v>253</v>
      </c>
      <c r="H4934" s="155" t="s">
        <v>253</v>
      </c>
      <c r="I4934" s="157" t="s">
        <v>253</v>
      </c>
      <c r="J4934" s="156" t="s">
        <v>253</v>
      </c>
      <c r="K4934" s="167" t="s">
        <v>253</v>
      </c>
    </row>
    <row r="4935" spans="1:11" x14ac:dyDescent="0.25">
      <c r="A4935" s="153">
        <v>4931</v>
      </c>
      <c r="B4935" s="154" t="s">
        <v>253</v>
      </c>
      <c r="C4935" s="154" t="s">
        <v>254</v>
      </c>
      <c r="D4935" s="154" t="s">
        <v>255</v>
      </c>
      <c r="E4935" s="155" t="s">
        <v>253</v>
      </c>
      <c r="F4935" s="156" t="s">
        <v>253</v>
      </c>
      <c r="G4935" s="155" t="s">
        <v>253</v>
      </c>
      <c r="H4935" s="155" t="s">
        <v>253</v>
      </c>
      <c r="I4935" s="157" t="s">
        <v>253</v>
      </c>
      <c r="J4935" s="156" t="s">
        <v>253</v>
      </c>
      <c r="K4935" s="167" t="s">
        <v>253</v>
      </c>
    </row>
    <row r="4936" spans="1:11" x14ac:dyDescent="0.25">
      <c r="A4936" s="153">
        <v>4932</v>
      </c>
      <c r="B4936" s="154" t="s">
        <v>253</v>
      </c>
      <c r="C4936" s="154" t="s">
        <v>254</v>
      </c>
      <c r="D4936" s="154" t="s">
        <v>255</v>
      </c>
      <c r="E4936" s="155" t="s">
        <v>253</v>
      </c>
      <c r="F4936" s="156" t="s">
        <v>253</v>
      </c>
      <c r="G4936" s="155" t="s">
        <v>253</v>
      </c>
      <c r="H4936" s="155" t="s">
        <v>253</v>
      </c>
      <c r="I4936" s="157" t="s">
        <v>253</v>
      </c>
      <c r="J4936" s="156" t="s">
        <v>253</v>
      </c>
      <c r="K4936" s="167" t="s">
        <v>253</v>
      </c>
    </row>
    <row r="4937" spans="1:11" x14ac:dyDescent="0.25">
      <c r="A4937" s="153">
        <v>4933</v>
      </c>
      <c r="B4937" s="154" t="s">
        <v>253</v>
      </c>
      <c r="C4937" s="154" t="s">
        <v>254</v>
      </c>
      <c r="D4937" s="154" t="s">
        <v>255</v>
      </c>
      <c r="E4937" s="155" t="s">
        <v>253</v>
      </c>
      <c r="F4937" s="156" t="s">
        <v>253</v>
      </c>
      <c r="G4937" s="155" t="s">
        <v>253</v>
      </c>
      <c r="H4937" s="155" t="s">
        <v>253</v>
      </c>
      <c r="I4937" s="157" t="s">
        <v>253</v>
      </c>
      <c r="J4937" s="156" t="s">
        <v>253</v>
      </c>
      <c r="K4937" s="167" t="s">
        <v>253</v>
      </c>
    </row>
    <row r="4938" spans="1:11" x14ac:dyDescent="0.25">
      <c r="A4938" s="153">
        <v>4934</v>
      </c>
      <c r="B4938" s="154" t="s">
        <v>253</v>
      </c>
      <c r="C4938" s="154" t="s">
        <v>254</v>
      </c>
      <c r="D4938" s="154" t="s">
        <v>255</v>
      </c>
      <c r="E4938" s="155" t="s">
        <v>253</v>
      </c>
      <c r="F4938" s="156" t="s">
        <v>253</v>
      </c>
      <c r="G4938" s="155" t="s">
        <v>253</v>
      </c>
      <c r="H4938" s="155" t="s">
        <v>253</v>
      </c>
      <c r="I4938" s="157" t="s">
        <v>253</v>
      </c>
      <c r="J4938" s="156" t="s">
        <v>253</v>
      </c>
      <c r="K4938" s="167" t="s">
        <v>253</v>
      </c>
    </row>
    <row r="4939" spans="1:11" x14ac:dyDescent="0.25">
      <c r="A4939" s="153">
        <v>4935</v>
      </c>
      <c r="B4939" s="154" t="s">
        <v>253</v>
      </c>
      <c r="C4939" s="154" t="s">
        <v>254</v>
      </c>
      <c r="D4939" s="154" t="s">
        <v>255</v>
      </c>
      <c r="E4939" s="155" t="s">
        <v>253</v>
      </c>
      <c r="F4939" s="156" t="s">
        <v>253</v>
      </c>
      <c r="G4939" s="155" t="s">
        <v>253</v>
      </c>
      <c r="H4939" s="155" t="s">
        <v>253</v>
      </c>
      <c r="I4939" s="157" t="s">
        <v>253</v>
      </c>
      <c r="J4939" s="156" t="s">
        <v>253</v>
      </c>
      <c r="K4939" s="167" t="s">
        <v>253</v>
      </c>
    </row>
    <row r="4940" spans="1:11" x14ac:dyDescent="0.25">
      <c r="A4940" s="153">
        <v>4936</v>
      </c>
      <c r="B4940" s="154" t="s">
        <v>253</v>
      </c>
      <c r="C4940" s="154" t="s">
        <v>254</v>
      </c>
      <c r="D4940" s="154" t="s">
        <v>255</v>
      </c>
      <c r="E4940" s="155" t="s">
        <v>253</v>
      </c>
      <c r="F4940" s="156" t="s">
        <v>253</v>
      </c>
      <c r="G4940" s="155" t="s">
        <v>253</v>
      </c>
      <c r="H4940" s="155" t="s">
        <v>253</v>
      </c>
      <c r="I4940" s="157" t="s">
        <v>253</v>
      </c>
      <c r="J4940" s="156" t="s">
        <v>253</v>
      </c>
      <c r="K4940" s="167" t="s">
        <v>253</v>
      </c>
    </row>
    <row r="4941" spans="1:11" x14ac:dyDescent="0.25">
      <c r="A4941" s="153">
        <v>4937</v>
      </c>
      <c r="B4941" s="154" t="s">
        <v>253</v>
      </c>
      <c r="C4941" s="154" t="s">
        <v>254</v>
      </c>
      <c r="D4941" s="154" t="s">
        <v>255</v>
      </c>
      <c r="E4941" s="155" t="s">
        <v>253</v>
      </c>
      <c r="F4941" s="156" t="s">
        <v>253</v>
      </c>
      <c r="G4941" s="155" t="s">
        <v>253</v>
      </c>
      <c r="H4941" s="155" t="s">
        <v>253</v>
      </c>
      <c r="I4941" s="157" t="s">
        <v>253</v>
      </c>
      <c r="J4941" s="156" t="s">
        <v>253</v>
      </c>
      <c r="K4941" s="167" t="s">
        <v>253</v>
      </c>
    </row>
    <row r="4942" spans="1:11" x14ac:dyDescent="0.25">
      <c r="A4942" s="153">
        <v>4938</v>
      </c>
      <c r="B4942" s="154" t="s">
        <v>253</v>
      </c>
      <c r="C4942" s="154" t="s">
        <v>254</v>
      </c>
      <c r="D4942" s="154" t="s">
        <v>255</v>
      </c>
      <c r="E4942" s="155" t="s">
        <v>253</v>
      </c>
      <c r="F4942" s="156" t="s">
        <v>253</v>
      </c>
      <c r="G4942" s="155" t="s">
        <v>253</v>
      </c>
      <c r="H4942" s="155" t="s">
        <v>253</v>
      </c>
      <c r="I4942" s="157" t="s">
        <v>253</v>
      </c>
      <c r="J4942" s="156" t="s">
        <v>253</v>
      </c>
      <c r="K4942" s="167" t="s">
        <v>253</v>
      </c>
    </row>
    <row r="4943" spans="1:11" x14ac:dyDescent="0.25">
      <c r="A4943" s="153">
        <v>4939</v>
      </c>
      <c r="B4943" s="154" t="s">
        <v>253</v>
      </c>
      <c r="C4943" s="154" t="s">
        <v>254</v>
      </c>
      <c r="D4943" s="154" t="s">
        <v>255</v>
      </c>
      <c r="E4943" s="155" t="s">
        <v>253</v>
      </c>
      <c r="F4943" s="156" t="s">
        <v>253</v>
      </c>
      <c r="G4943" s="155" t="s">
        <v>253</v>
      </c>
      <c r="H4943" s="155" t="s">
        <v>253</v>
      </c>
      <c r="I4943" s="157" t="s">
        <v>253</v>
      </c>
      <c r="J4943" s="156" t="s">
        <v>253</v>
      </c>
      <c r="K4943" s="167" t="s">
        <v>253</v>
      </c>
    </row>
    <row r="4944" spans="1:11" x14ac:dyDescent="0.25">
      <c r="A4944" s="153">
        <v>4940</v>
      </c>
      <c r="B4944" s="154" t="s">
        <v>253</v>
      </c>
      <c r="C4944" s="154" t="s">
        <v>254</v>
      </c>
      <c r="D4944" s="154" t="s">
        <v>255</v>
      </c>
      <c r="E4944" s="155" t="s">
        <v>253</v>
      </c>
      <c r="F4944" s="156" t="s">
        <v>253</v>
      </c>
      <c r="G4944" s="155" t="s">
        <v>253</v>
      </c>
      <c r="H4944" s="155" t="s">
        <v>253</v>
      </c>
      <c r="I4944" s="157" t="s">
        <v>253</v>
      </c>
      <c r="J4944" s="156" t="s">
        <v>253</v>
      </c>
      <c r="K4944" s="167" t="s">
        <v>253</v>
      </c>
    </row>
    <row r="4945" spans="1:11" x14ac:dyDescent="0.25">
      <c r="A4945" s="153">
        <v>4941</v>
      </c>
      <c r="B4945" s="154" t="s">
        <v>253</v>
      </c>
      <c r="C4945" s="154" t="s">
        <v>254</v>
      </c>
      <c r="D4945" s="154" t="s">
        <v>255</v>
      </c>
      <c r="E4945" s="155" t="s">
        <v>253</v>
      </c>
      <c r="F4945" s="156" t="s">
        <v>253</v>
      </c>
      <c r="G4945" s="155" t="s">
        <v>253</v>
      </c>
      <c r="H4945" s="155" t="s">
        <v>253</v>
      </c>
      <c r="I4945" s="157" t="s">
        <v>253</v>
      </c>
      <c r="J4945" s="156" t="s">
        <v>253</v>
      </c>
      <c r="K4945" s="167" t="s">
        <v>253</v>
      </c>
    </row>
    <row r="4946" spans="1:11" x14ac:dyDescent="0.25">
      <c r="A4946" s="153">
        <v>4942</v>
      </c>
      <c r="B4946" s="154" t="s">
        <v>253</v>
      </c>
      <c r="C4946" s="154" t="s">
        <v>254</v>
      </c>
      <c r="D4946" s="154" t="s">
        <v>255</v>
      </c>
      <c r="E4946" s="155" t="s">
        <v>253</v>
      </c>
      <c r="F4946" s="156" t="s">
        <v>253</v>
      </c>
      <c r="G4946" s="155" t="s">
        <v>253</v>
      </c>
      <c r="H4946" s="155" t="s">
        <v>253</v>
      </c>
      <c r="I4946" s="157" t="s">
        <v>253</v>
      </c>
      <c r="J4946" s="156" t="s">
        <v>253</v>
      </c>
      <c r="K4946" s="167" t="s">
        <v>253</v>
      </c>
    </row>
    <row r="4947" spans="1:11" x14ac:dyDescent="0.25">
      <c r="A4947" s="153">
        <v>4943</v>
      </c>
      <c r="B4947" s="154" t="s">
        <v>253</v>
      </c>
      <c r="C4947" s="154" t="s">
        <v>254</v>
      </c>
      <c r="D4947" s="154" t="s">
        <v>255</v>
      </c>
      <c r="E4947" s="155" t="s">
        <v>253</v>
      </c>
      <c r="F4947" s="156" t="s">
        <v>253</v>
      </c>
      <c r="G4947" s="155" t="s">
        <v>253</v>
      </c>
      <c r="H4947" s="155" t="s">
        <v>253</v>
      </c>
      <c r="I4947" s="157" t="s">
        <v>253</v>
      </c>
      <c r="J4947" s="156" t="s">
        <v>253</v>
      </c>
      <c r="K4947" s="167" t="s">
        <v>253</v>
      </c>
    </row>
    <row r="4948" spans="1:11" x14ac:dyDescent="0.25">
      <c r="A4948" s="153">
        <v>4944</v>
      </c>
      <c r="B4948" s="154" t="s">
        <v>253</v>
      </c>
      <c r="C4948" s="154" t="s">
        <v>254</v>
      </c>
      <c r="D4948" s="154" t="s">
        <v>255</v>
      </c>
      <c r="E4948" s="155" t="s">
        <v>253</v>
      </c>
      <c r="F4948" s="156" t="s">
        <v>253</v>
      </c>
      <c r="G4948" s="155" t="s">
        <v>253</v>
      </c>
      <c r="H4948" s="155" t="s">
        <v>253</v>
      </c>
      <c r="I4948" s="157" t="s">
        <v>253</v>
      </c>
      <c r="J4948" s="156" t="s">
        <v>253</v>
      </c>
      <c r="K4948" s="167" t="s">
        <v>253</v>
      </c>
    </row>
    <row r="4949" spans="1:11" x14ac:dyDescent="0.25">
      <c r="A4949" s="153">
        <v>4945</v>
      </c>
      <c r="B4949" s="154" t="s">
        <v>253</v>
      </c>
      <c r="C4949" s="154" t="s">
        <v>254</v>
      </c>
      <c r="D4949" s="154" t="s">
        <v>255</v>
      </c>
      <c r="E4949" s="155" t="s">
        <v>253</v>
      </c>
      <c r="F4949" s="156" t="s">
        <v>253</v>
      </c>
      <c r="G4949" s="155" t="s">
        <v>253</v>
      </c>
      <c r="H4949" s="155" t="s">
        <v>253</v>
      </c>
      <c r="I4949" s="157" t="s">
        <v>253</v>
      </c>
      <c r="J4949" s="156" t="s">
        <v>253</v>
      </c>
      <c r="K4949" s="167" t="s">
        <v>253</v>
      </c>
    </row>
    <row r="4950" spans="1:11" x14ac:dyDescent="0.25">
      <c r="A4950" s="153">
        <v>4946</v>
      </c>
      <c r="B4950" s="154" t="s">
        <v>253</v>
      </c>
      <c r="C4950" s="154" t="s">
        <v>254</v>
      </c>
      <c r="D4950" s="154" t="s">
        <v>255</v>
      </c>
      <c r="E4950" s="155" t="s">
        <v>253</v>
      </c>
      <c r="F4950" s="156" t="s">
        <v>253</v>
      </c>
      <c r="G4950" s="155" t="s">
        <v>253</v>
      </c>
      <c r="H4950" s="155" t="s">
        <v>253</v>
      </c>
      <c r="I4950" s="157" t="s">
        <v>253</v>
      </c>
      <c r="J4950" s="156" t="s">
        <v>253</v>
      </c>
      <c r="K4950" s="167" t="s">
        <v>253</v>
      </c>
    </row>
    <row r="4951" spans="1:11" x14ac:dyDescent="0.25">
      <c r="A4951" s="153">
        <v>4947</v>
      </c>
      <c r="B4951" s="154" t="s">
        <v>253</v>
      </c>
      <c r="C4951" s="154" t="s">
        <v>254</v>
      </c>
      <c r="D4951" s="154" t="s">
        <v>255</v>
      </c>
      <c r="E4951" s="155" t="s">
        <v>253</v>
      </c>
      <c r="F4951" s="156" t="s">
        <v>253</v>
      </c>
      <c r="G4951" s="155" t="s">
        <v>253</v>
      </c>
      <c r="H4951" s="155" t="s">
        <v>253</v>
      </c>
      <c r="I4951" s="157" t="s">
        <v>253</v>
      </c>
      <c r="J4951" s="156" t="s">
        <v>253</v>
      </c>
      <c r="K4951" s="167" t="s">
        <v>253</v>
      </c>
    </row>
    <row r="4952" spans="1:11" x14ac:dyDescent="0.25">
      <c r="A4952" s="153">
        <v>4948</v>
      </c>
      <c r="B4952" s="154" t="s">
        <v>253</v>
      </c>
      <c r="C4952" s="154" t="s">
        <v>254</v>
      </c>
      <c r="D4952" s="154" t="s">
        <v>255</v>
      </c>
      <c r="E4952" s="155" t="s">
        <v>253</v>
      </c>
      <c r="F4952" s="156" t="s">
        <v>253</v>
      </c>
      <c r="G4952" s="155" t="s">
        <v>253</v>
      </c>
      <c r="H4952" s="155" t="s">
        <v>253</v>
      </c>
      <c r="I4952" s="157" t="s">
        <v>253</v>
      </c>
      <c r="J4952" s="156" t="s">
        <v>253</v>
      </c>
      <c r="K4952" s="167" t="s">
        <v>253</v>
      </c>
    </row>
    <row r="4953" spans="1:11" x14ac:dyDescent="0.25">
      <c r="A4953" s="153">
        <v>4949</v>
      </c>
      <c r="B4953" s="154" t="s">
        <v>253</v>
      </c>
      <c r="C4953" s="154" t="s">
        <v>254</v>
      </c>
      <c r="D4953" s="154" t="s">
        <v>255</v>
      </c>
      <c r="E4953" s="155" t="s">
        <v>253</v>
      </c>
      <c r="F4953" s="156" t="s">
        <v>253</v>
      </c>
      <c r="G4953" s="155" t="s">
        <v>253</v>
      </c>
      <c r="H4953" s="155" t="s">
        <v>253</v>
      </c>
      <c r="I4953" s="157" t="s">
        <v>253</v>
      </c>
      <c r="J4953" s="156" t="s">
        <v>253</v>
      </c>
      <c r="K4953" s="167" t="s">
        <v>253</v>
      </c>
    </row>
    <row r="4954" spans="1:11" x14ac:dyDescent="0.25">
      <c r="A4954" s="153">
        <v>4950</v>
      </c>
      <c r="B4954" s="154" t="s">
        <v>253</v>
      </c>
      <c r="C4954" s="154" t="s">
        <v>254</v>
      </c>
      <c r="D4954" s="154" t="s">
        <v>255</v>
      </c>
      <c r="E4954" s="155" t="s">
        <v>253</v>
      </c>
      <c r="F4954" s="156" t="s">
        <v>253</v>
      </c>
      <c r="G4954" s="155" t="s">
        <v>253</v>
      </c>
      <c r="H4954" s="155" t="s">
        <v>253</v>
      </c>
      <c r="I4954" s="157" t="s">
        <v>253</v>
      </c>
      <c r="J4954" s="156" t="s">
        <v>253</v>
      </c>
      <c r="K4954" s="167" t="s">
        <v>253</v>
      </c>
    </row>
    <row r="4955" spans="1:11" x14ac:dyDescent="0.25">
      <c r="A4955" s="153">
        <v>4951</v>
      </c>
      <c r="B4955" s="154" t="s">
        <v>253</v>
      </c>
      <c r="C4955" s="154" t="s">
        <v>254</v>
      </c>
      <c r="D4955" s="154" t="s">
        <v>255</v>
      </c>
      <c r="E4955" s="155" t="s">
        <v>253</v>
      </c>
      <c r="F4955" s="156" t="s">
        <v>253</v>
      </c>
      <c r="G4955" s="155" t="s">
        <v>253</v>
      </c>
      <c r="H4955" s="155" t="s">
        <v>253</v>
      </c>
      <c r="I4955" s="157" t="s">
        <v>253</v>
      </c>
      <c r="J4955" s="156" t="s">
        <v>253</v>
      </c>
      <c r="K4955" s="167" t="s">
        <v>253</v>
      </c>
    </row>
    <row r="4956" spans="1:11" x14ac:dyDescent="0.25">
      <c r="A4956" s="153">
        <v>4952</v>
      </c>
      <c r="B4956" s="154" t="s">
        <v>253</v>
      </c>
      <c r="C4956" s="154" t="s">
        <v>254</v>
      </c>
      <c r="D4956" s="154" t="s">
        <v>255</v>
      </c>
      <c r="E4956" s="155" t="s">
        <v>253</v>
      </c>
      <c r="F4956" s="156" t="s">
        <v>253</v>
      </c>
      <c r="G4956" s="155" t="s">
        <v>253</v>
      </c>
      <c r="H4956" s="155" t="s">
        <v>253</v>
      </c>
      <c r="I4956" s="157" t="s">
        <v>253</v>
      </c>
      <c r="J4956" s="156" t="s">
        <v>253</v>
      </c>
      <c r="K4956" s="167" t="s">
        <v>253</v>
      </c>
    </row>
    <row r="4957" spans="1:11" x14ac:dyDescent="0.25">
      <c r="A4957" s="153">
        <v>4953</v>
      </c>
      <c r="B4957" s="154" t="s">
        <v>253</v>
      </c>
      <c r="C4957" s="154" t="s">
        <v>254</v>
      </c>
      <c r="D4957" s="154" t="s">
        <v>255</v>
      </c>
      <c r="E4957" s="155" t="s">
        <v>253</v>
      </c>
      <c r="F4957" s="156" t="s">
        <v>253</v>
      </c>
      <c r="G4957" s="155" t="s">
        <v>253</v>
      </c>
      <c r="H4957" s="155" t="s">
        <v>253</v>
      </c>
      <c r="I4957" s="157" t="s">
        <v>253</v>
      </c>
      <c r="J4957" s="156" t="s">
        <v>253</v>
      </c>
      <c r="K4957" s="167" t="s">
        <v>253</v>
      </c>
    </row>
    <row r="4958" spans="1:11" x14ac:dyDescent="0.25">
      <c r="A4958" s="153">
        <v>4954</v>
      </c>
      <c r="B4958" s="154" t="s">
        <v>253</v>
      </c>
      <c r="C4958" s="154" t="s">
        <v>254</v>
      </c>
      <c r="D4958" s="154" t="s">
        <v>255</v>
      </c>
      <c r="E4958" s="155" t="s">
        <v>253</v>
      </c>
      <c r="F4958" s="156" t="s">
        <v>253</v>
      </c>
      <c r="G4958" s="155" t="s">
        <v>253</v>
      </c>
      <c r="H4958" s="155" t="s">
        <v>253</v>
      </c>
      <c r="I4958" s="157" t="s">
        <v>253</v>
      </c>
      <c r="J4958" s="156" t="s">
        <v>253</v>
      </c>
      <c r="K4958" s="167" t="s">
        <v>253</v>
      </c>
    </row>
    <row r="4959" spans="1:11" x14ac:dyDescent="0.25">
      <c r="A4959" s="153">
        <v>4955</v>
      </c>
      <c r="B4959" s="154" t="s">
        <v>253</v>
      </c>
      <c r="C4959" s="154" t="s">
        <v>254</v>
      </c>
      <c r="D4959" s="154" t="s">
        <v>255</v>
      </c>
      <c r="E4959" s="155" t="s">
        <v>253</v>
      </c>
      <c r="F4959" s="156" t="s">
        <v>253</v>
      </c>
      <c r="G4959" s="155" t="s">
        <v>253</v>
      </c>
      <c r="H4959" s="155" t="s">
        <v>253</v>
      </c>
      <c r="I4959" s="157" t="s">
        <v>253</v>
      </c>
      <c r="J4959" s="156" t="s">
        <v>253</v>
      </c>
      <c r="K4959" s="167" t="s">
        <v>253</v>
      </c>
    </row>
    <row r="4960" spans="1:11" x14ac:dyDescent="0.25">
      <c r="A4960" s="153">
        <v>4956</v>
      </c>
      <c r="B4960" s="154" t="s">
        <v>253</v>
      </c>
      <c r="C4960" s="154" t="s">
        <v>254</v>
      </c>
      <c r="D4960" s="154" t="s">
        <v>255</v>
      </c>
      <c r="E4960" s="155" t="s">
        <v>253</v>
      </c>
      <c r="F4960" s="156" t="s">
        <v>253</v>
      </c>
      <c r="G4960" s="155" t="s">
        <v>253</v>
      </c>
      <c r="H4960" s="155" t="s">
        <v>253</v>
      </c>
      <c r="I4960" s="157" t="s">
        <v>253</v>
      </c>
      <c r="J4960" s="156" t="s">
        <v>253</v>
      </c>
      <c r="K4960" s="167" t="s">
        <v>253</v>
      </c>
    </row>
    <row r="4961" spans="1:11" x14ac:dyDescent="0.25">
      <c r="A4961" s="153">
        <v>4957</v>
      </c>
      <c r="B4961" s="154" t="s">
        <v>253</v>
      </c>
      <c r="C4961" s="154" t="s">
        <v>254</v>
      </c>
      <c r="D4961" s="154" t="s">
        <v>255</v>
      </c>
      <c r="E4961" s="155" t="s">
        <v>253</v>
      </c>
      <c r="F4961" s="156" t="s">
        <v>253</v>
      </c>
      <c r="G4961" s="155" t="s">
        <v>253</v>
      </c>
      <c r="H4961" s="155" t="s">
        <v>253</v>
      </c>
      <c r="I4961" s="157" t="s">
        <v>253</v>
      </c>
      <c r="J4961" s="156" t="s">
        <v>253</v>
      </c>
      <c r="K4961" s="167" t="s">
        <v>253</v>
      </c>
    </row>
    <row r="4962" spans="1:11" x14ac:dyDescent="0.25">
      <c r="A4962" s="153">
        <v>4958</v>
      </c>
      <c r="B4962" s="154" t="s">
        <v>253</v>
      </c>
      <c r="C4962" s="154" t="s">
        <v>254</v>
      </c>
      <c r="D4962" s="154" t="s">
        <v>255</v>
      </c>
      <c r="E4962" s="155" t="s">
        <v>253</v>
      </c>
      <c r="F4962" s="156" t="s">
        <v>253</v>
      </c>
      <c r="G4962" s="155" t="s">
        <v>253</v>
      </c>
      <c r="H4962" s="155" t="s">
        <v>253</v>
      </c>
      <c r="I4962" s="157" t="s">
        <v>253</v>
      </c>
      <c r="J4962" s="156" t="s">
        <v>253</v>
      </c>
      <c r="K4962" s="167" t="s">
        <v>253</v>
      </c>
    </row>
    <row r="4963" spans="1:11" x14ac:dyDescent="0.25">
      <c r="A4963" s="153">
        <v>4959</v>
      </c>
      <c r="B4963" s="154" t="s">
        <v>253</v>
      </c>
      <c r="C4963" s="154" t="s">
        <v>254</v>
      </c>
      <c r="D4963" s="154" t="s">
        <v>255</v>
      </c>
      <c r="E4963" s="155" t="s">
        <v>253</v>
      </c>
      <c r="F4963" s="156" t="s">
        <v>253</v>
      </c>
      <c r="G4963" s="155" t="s">
        <v>253</v>
      </c>
      <c r="H4963" s="155" t="s">
        <v>253</v>
      </c>
      <c r="I4963" s="157" t="s">
        <v>253</v>
      </c>
      <c r="J4963" s="156" t="s">
        <v>253</v>
      </c>
      <c r="K4963" s="167" t="s">
        <v>253</v>
      </c>
    </row>
    <row r="4964" spans="1:11" x14ac:dyDescent="0.25">
      <c r="A4964" s="153">
        <v>4960</v>
      </c>
      <c r="B4964" s="154" t="s">
        <v>253</v>
      </c>
      <c r="C4964" s="154" t="s">
        <v>254</v>
      </c>
      <c r="D4964" s="154" t="s">
        <v>255</v>
      </c>
      <c r="E4964" s="155" t="s">
        <v>253</v>
      </c>
      <c r="F4964" s="156" t="s">
        <v>253</v>
      </c>
      <c r="G4964" s="155" t="s">
        <v>253</v>
      </c>
      <c r="H4964" s="155" t="s">
        <v>253</v>
      </c>
      <c r="I4964" s="157" t="s">
        <v>253</v>
      </c>
      <c r="J4964" s="156" t="s">
        <v>253</v>
      </c>
      <c r="K4964" s="167" t="s">
        <v>253</v>
      </c>
    </row>
    <row r="4965" spans="1:11" x14ac:dyDescent="0.25">
      <c r="A4965" s="153">
        <v>4961</v>
      </c>
      <c r="B4965" s="154" t="s">
        <v>253</v>
      </c>
      <c r="C4965" s="154" t="s">
        <v>254</v>
      </c>
      <c r="D4965" s="154" t="s">
        <v>255</v>
      </c>
      <c r="E4965" s="155" t="s">
        <v>253</v>
      </c>
      <c r="F4965" s="156" t="s">
        <v>253</v>
      </c>
      <c r="G4965" s="155" t="s">
        <v>253</v>
      </c>
      <c r="H4965" s="155" t="s">
        <v>253</v>
      </c>
      <c r="I4965" s="157" t="s">
        <v>253</v>
      </c>
      <c r="J4965" s="156" t="s">
        <v>253</v>
      </c>
      <c r="K4965" s="167" t="s">
        <v>253</v>
      </c>
    </row>
    <row r="4966" spans="1:11" x14ac:dyDescent="0.25">
      <c r="A4966" s="153">
        <v>4962</v>
      </c>
      <c r="B4966" s="154" t="s">
        <v>253</v>
      </c>
      <c r="C4966" s="154" t="s">
        <v>254</v>
      </c>
      <c r="D4966" s="154" t="s">
        <v>255</v>
      </c>
      <c r="E4966" s="155" t="s">
        <v>253</v>
      </c>
      <c r="F4966" s="156" t="s">
        <v>253</v>
      </c>
      <c r="G4966" s="155" t="s">
        <v>253</v>
      </c>
      <c r="H4966" s="155" t="s">
        <v>253</v>
      </c>
      <c r="I4966" s="157" t="s">
        <v>253</v>
      </c>
      <c r="J4966" s="156" t="s">
        <v>253</v>
      </c>
      <c r="K4966" s="167" t="s">
        <v>253</v>
      </c>
    </row>
    <row r="4967" spans="1:11" x14ac:dyDescent="0.25">
      <c r="A4967" s="153">
        <v>4963</v>
      </c>
      <c r="B4967" s="154" t="s">
        <v>253</v>
      </c>
      <c r="C4967" s="154" t="s">
        <v>254</v>
      </c>
      <c r="D4967" s="154" t="s">
        <v>255</v>
      </c>
      <c r="E4967" s="155" t="s">
        <v>253</v>
      </c>
      <c r="F4967" s="156" t="s">
        <v>253</v>
      </c>
      <c r="G4967" s="155" t="s">
        <v>253</v>
      </c>
      <c r="H4967" s="155" t="s">
        <v>253</v>
      </c>
      <c r="I4967" s="157" t="s">
        <v>253</v>
      </c>
      <c r="J4967" s="156" t="s">
        <v>253</v>
      </c>
      <c r="K4967" s="167" t="s">
        <v>253</v>
      </c>
    </row>
    <row r="4968" spans="1:11" x14ac:dyDescent="0.25">
      <c r="A4968" s="153">
        <v>4964</v>
      </c>
      <c r="B4968" s="154" t="s">
        <v>253</v>
      </c>
      <c r="C4968" s="154" t="s">
        <v>254</v>
      </c>
      <c r="D4968" s="154" t="s">
        <v>255</v>
      </c>
      <c r="E4968" s="155" t="s">
        <v>253</v>
      </c>
      <c r="F4968" s="156" t="s">
        <v>253</v>
      </c>
      <c r="G4968" s="155" t="s">
        <v>253</v>
      </c>
      <c r="H4968" s="155" t="s">
        <v>253</v>
      </c>
      <c r="I4968" s="157" t="s">
        <v>253</v>
      </c>
      <c r="J4968" s="156" t="s">
        <v>253</v>
      </c>
      <c r="K4968" s="167" t="s">
        <v>253</v>
      </c>
    </row>
    <row r="4969" spans="1:11" x14ac:dyDescent="0.25">
      <c r="A4969" s="153">
        <v>4965</v>
      </c>
      <c r="B4969" s="154" t="s">
        <v>253</v>
      </c>
      <c r="C4969" s="154" t="s">
        <v>254</v>
      </c>
      <c r="D4969" s="154" t="s">
        <v>255</v>
      </c>
      <c r="E4969" s="155" t="s">
        <v>253</v>
      </c>
      <c r="F4969" s="156" t="s">
        <v>253</v>
      </c>
      <c r="G4969" s="155" t="s">
        <v>253</v>
      </c>
      <c r="H4969" s="155" t="s">
        <v>253</v>
      </c>
      <c r="I4969" s="157" t="s">
        <v>253</v>
      </c>
      <c r="J4969" s="156" t="s">
        <v>253</v>
      </c>
      <c r="K4969" s="167" t="s">
        <v>253</v>
      </c>
    </row>
    <row r="4970" spans="1:11" x14ac:dyDescent="0.25">
      <c r="A4970" s="153">
        <v>4966</v>
      </c>
      <c r="B4970" s="154" t="s">
        <v>253</v>
      </c>
      <c r="C4970" s="154" t="s">
        <v>254</v>
      </c>
      <c r="D4970" s="154" t="s">
        <v>255</v>
      </c>
      <c r="E4970" s="155" t="s">
        <v>253</v>
      </c>
      <c r="F4970" s="156" t="s">
        <v>253</v>
      </c>
      <c r="G4970" s="155" t="s">
        <v>253</v>
      </c>
      <c r="H4970" s="155" t="s">
        <v>253</v>
      </c>
      <c r="I4970" s="157" t="s">
        <v>253</v>
      </c>
      <c r="J4970" s="156" t="s">
        <v>253</v>
      </c>
      <c r="K4970" s="167" t="s">
        <v>253</v>
      </c>
    </row>
    <row r="4971" spans="1:11" x14ac:dyDescent="0.25">
      <c r="A4971" s="153">
        <v>4967</v>
      </c>
      <c r="B4971" s="154" t="s">
        <v>253</v>
      </c>
      <c r="C4971" s="154" t="s">
        <v>254</v>
      </c>
      <c r="D4971" s="154" t="s">
        <v>255</v>
      </c>
      <c r="E4971" s="155" t="s">
        <v>253</v>
      </c>
      <c r="F4971" s="156" t="s">
        <v>253</v>
      </c>
      <c r="G4971" s="155" t="s">
        <v>253</v>
      </c>
      <c r="H4971" s="155" t="s">
        <v>253</v>
      </c>
      <c r="I4971" s="157" t="s">
        <v>253</v>
      </c>
      <c r="J4971" s="156" t="s">
        <v>253</v>
      </c>
      <c r="K4971" s="167" t="s">
        <v>253</v>
      </c>
    </row>
    <row r="4972" spans="1:11" x14ac:dyDescent="0.25">
      <c r="A4972" s="153">
        <v>4968</v>
      </c>
      <c r="B4972" s="154" t="s">
        <v>253</v>
      </c>
      <c r="C4972" s="154" t="s">
        <v>254</v>
      </c>
      <c r="D4972" s="154" t="s">
        <v>255</v>
      </c>
      <c r="E4972" s="155" t="s">
        <v>253</v>
      </c>
      <c r="F4972" s="156" t="s">
        <v>253</v>
      </c>
      <c r="G4972" s="155" t="s">
        <v>253</v>
      </c>
      <c r="H4972" s="155" t="s">
        <v>253</v>
      </c>
      <c r="I4972" s="157" t="s">
        <v>253</v>
      </c>
      <c r="J4972" s="156" t="s">
        <v>253</v>
      </c>
      <c r="K4972" s="167" t="s">
        <v>253</v>
      </c>
    </row>
    <row r="4973" spans="1:11" x14ac:dyDescent="0.25">
      <c r="A4973" s="153">
        <v>4969</v>
      </c>
      <c r="B4973" s="154" t="s">
        <v>253</v>
      </c>
      <c r="C4973" s="154" t="s">
        <v>254</v>
      </c>
      <c r="D4973" s="154" t="s">
        <v>255</v>
      </c>
      <c r="E4973" s="155" t="s">
        <v>253</v>
      </c>
      <c r="F4973" s="156" t="s">
        <v>253</v>
      </c>
      <c r="G4973" s="155" t="s">
        <v>253</v>
      </c>
      <c r="H4973" s="155" t="s">
        <v>253</v>
      </c>
      <c r="I4973" s="157" t="s">
        <v>253</v>
      </c>
      <c r="J4973" s="156" t="s">
        <v>253</v>
      </c>
      <c r="K4973" s="167" t="s">
        <v>253</v>
      </c>
    </row>
    <row r="4974" spans="1:11" x14ac:dyDescent="0.25">
      <c r="A4974" s="153">
        <v>4970</v>
      </c>
      <c r="B4974" s="154" t="s">
        <v>253</v>
      </c>
      <c r="C4974" s="154" t="s">
        <v>254</v>
      </c>
      <c r="D4974" s="154" t="s">
        <v>255</v>
      </c>
      <c r="E4974" s="155" t="s">
        <v>253</v>
      </c>
      <c r="F4974" s="156" t="s">
        <v>253</v>
      </c>
      <c r="G4974" s="155" t="s">
        <v>253</v>
      </c>
      <c r="H4974" s="155" t="s">
        <v>253</v>
      </c>
      <c r="I4974" s="157" t="s">
        <v>253</v>
      </c>
      <c r="J4974" s="156" t="s">
        <v>253</v>
      </c>
      <c r="K4974" s="167" t="s">
        <v>253</v>
      </c>
    </row>
    <row r="4975" spans="1:11" x14ac:dyDescent="0.25">
      <c r="A4975" s="153">
        <v>4971</v>
      </c>
      <c r="B4975" s="154" t="s">
        <v>253</v>
      </c>
      <c r="C4975" s="154" t="s">
        <v>254</v>
      </c>
      <c r="D4975" s="154" t="s">
        <v>255</v>
      </c>
      <c r="E4975" s="155" t="s">
        <v>253</v>
      </c>
      <c r="F4975" s="156" t="s">
        <v>253</v>
      </c>
      <c r="G4975" s="155" t="s">
        <v>253</v>
      </c>
      <c r="H4975" s="155" t="s">
        <v>253</v>
      </c>
      <c r="I4975" s="157" t="s">
        <v>253</v>
      </c>
      <c r="J4975" s="156" t="s">
        <v>253</v>
      </c>
      <c r="K4975" s="167" t="s">
        <v>253</v>
      </c>
    </row>
    <row r="4976" spans="1:11" x14ac:dyDescent="0.25">
      <c r="A4976" s="153">
        <v>4972</v>
      </c>
      <c r="B4976" s="154" t="s">
        <v>253</v>
      </c>
      <c r="C4976" s="154" t="s">
        <v>254</v>
      </c>
      <c r="D4976" s="154" t="s">
        <v>255</v>
      </c>
      <c r="E4976" s="155" t="s">
        <v>253</v>
      </c>
      <c r="F4976" s="156" t="s">
        <v>253</v>
      </c>
      <c r="G4976" s="155" t="s">
        <v>253</v>
      </c>
      <c r="H4976" s="155" t="s">
        <v>253</v>
      </c>
      <c r="I4976" s="157" t="s">
        <v>253</v>
      </c>
      <c r="J4976" s="156" t="s">
        <v>253</v>
      </c>
      <c r="K4976" s="167" t="s">
        <v>253</v>
      </c>
    </row>
    <row r="4977" spans="1:11" x14ac:dyDescent="0.25">
      <c r="A4977" s="153">
        <v>4973</v>
      </c>
      <c r="B4977" s="154" t="s">
        <v>253</v>
      </c>
      <c r="C4977" s="154" t="s">
        <v>254</v>
      </c>
      <c r="D4977" s="154" t="s">
        <v>255</v>
      </c>
      <c r="E4977" s="155" t="s">
        <v>253</v>
      </c>
      <c r="F4977" s="156" t="s">
        <v>253</v>
      </c>
      <c r="G4977" s="155" t="s">
        <v>253</v>
      </c>
      <c r="H4977" s="155" t="s">
        <v>253</v>
      </c>
      <c r="I4977" s="157" t="s">
        <v>253</v>
      </c>
      <c r="J4977" s="156" t="s">
        <v>253</v>
      </c>
      <c r="K4977" s="167" t="s">
        <v>253</v>
      </c>
    </row>
    <row r="4978" spans="1:11" x14ac:dyDescent="0.25">
      <c r="A4978" s="153">
        <v>4974</v>
      </c>
      <c r="B4978" s="154" t="s">
        <v>253</v>
      </c>
      <c r="C4978" s="154" t="s">
        <v>254</v>
      </c>
      <c r="D4978" s="154" t="s">
        <v>255</v>
      </c>
      <c r="E4978" s="155" t="s">
        <v>253</v>
      </c>
      <c r="F4978" s="156" t="s">
        <v>253</v>
      </c>
      <c r="G4978" s="155" t="s">
        <v>253</v>
      </c>
      <c r="H4978" s="155" t="s">
        <v>253</v>
      </c>
      <c r="I4978" s="157" t="s">
        <v>253</v>
      </c>
      <c r="J4978" s="156" t="s">
        <v>253</v>
      </c>
      <c r="K4978" s="167" t="s">
        <v>253</v>
      </c>
    </row>
    <row r="4979" spans="1:11" x14ac:dyDescent="0.25">
      <c r="A4979" s="153">
        <v>4975</v>
      </c>
      <c r="B4979" s="154" t="s">
        <v>253</v>
      </c>
      <c r="C4979" s="154" t="s">
        <v>254</v>
      </c>
      <c r="D4979" s="154" t="s">
        <v>255</v>
      </c>
      <c r="E4979" s="155" t="s">
        <v>253</v>
      </c>
      <c r="F4979" s="156" t="s">
        <v>253</v>
      </c>
      <c r="G4979" s="155" t="s">
        <v>253</v>
      </c>
      <c r="H4979" s="155" t="s">
        <v>253</v>
      </c>
      <c r="I4979" s="157" t="s">
        <v>253</v>
      </c>
      <c r="J4979" s="156" t="s">
        <v>253</v>
      </c>
      <c r="K4979" s="167" t="s">
        <v>253</v>
      </c>
    </row>
    <row r="4980" spans="1:11" x14ac:dyDescent="0.25">
      <c r="A4980" s="153">
        <v>4976</v>
      </c>
      <c r="B4980" s="154" t="s">
        <v>253</v>
      </c>
      <c r="C4980" s="154" t="s">
        <v>254</v>
      </c>
      <c r="D4980" s="154" t="s">
        <v>255</v>
      </c>
      <c r="E4980" s="155" t="s">
        <v>253</v>
      </c>
      <c r="F4980" s="156" t="s">
        <v>253</v>
      </c>
      <c r="G4980" s="155" t="s">
        <v>253</v>
      </c>
      <c r="H4980" s="155" t="s">
        <v>253</v>
      </c>
      <c r="I4980" s="157" t="s">
        <v>253</v>
      </c>
      <c r="J4980" s="156" t="s">
        <v>253</v>
      </c>
      <c r="K4980" s="167" t="s">
        <v>253</v>
      </c>
    </row>
    <row r="4981" spans="1:11" x14ac:dyDescent="0.25">
      <c r="A4981" s="153">
        <v>4977</v>
      </c>
      <c r="B4981" s="154" t="s">
        <v>253</v>
      </c>
      <c r="C4981" s="154" t="s">
        <v>254</v>
      </c>
      <c r="D4981" s="154" t="s">
        <v>255</v>
      </c>
      <c r="E4981" s="155" t="s">
        <v>253</v>
      </c>
      <c r="F4981" s="156" t="s">
        <v>253</v>
      </c>
      <c r="G4981" s="155" t="s">
        <v>253</v>
      </c>
      <c r="H4981" s="155" t="s">
        <v>253</v>
      </c>
      <c r="I4981" s="157" t="s">
        <v>253</v>
      </c>
      <c r="J4981" s="156" t="s">
        <v>253</v>
      </c>
      <c r="K4981" s="167" t="s">
        <v>253</v>
      </c>
    </row>
    <row r="4982" spans="1:11" x14ac:dyDescent="0.25">
      <c r="A4982" s="153">
        <v>4978</v>
      </c>
      <c r="B4982" s="154" t="s">
        <v>253</v>
      </c>
      <c r="C4982" s="154" t="s">
        <v>254</v>
      </c>
      <c r="D4982" s="154" t="s">
        <v>255</v>
      </c>
      <c r="E4982" s="155" t="s">
        <v>253</v>
      </c>
      <c r="F4982" s="156" t="s">
        <v>253</v>
      </c>
      <c r="G4982" s="155" t="s">
        <v>253</v>
      </c>
      <c r="H4982" s="155" t="s">
        <v>253</v>
      </c>
      <c r="I4982" s="157" t="s">
        <v>253</v>
      </c>
      <c r="J4982" s="156" t="s">
        <v>253</v>
      </c>
      <c r="K4982" s="167" t="s">
        <v>253</v>
      </c>
    </row>
    <row r="4983" spans="1:11" x14ac:dyDescent="0.25">
      <c r="A4983" s="153">
        <v>4979</v>
      </c>
      <c r="B4983" s="154" t="s">
        <v>253</v>
      </c>
      <c r="C4983" s="154" t="s">
        <v>254</v>
      </c>
      <c r="D4983" s="154" t="s">
        <v>255</v>
      </c>
      <c r="E4983" s="155" t="s">
        <v>253</v>
      </c>
      <c r="F4983" s="156" t="s">
        <v>253</v>
      </c>
      <c r="G4983" s="155" t="s">
        <v>253</v>
      </c>
      <c r="H4983" s="155" t="s">
        <v>253</v>
      </c>
      <c r="I4983" s="157" t="s">
        <v>253</v>
      </c>
      <c r="J4983" s="156" t="s">
        <v>253</v>
      </c>
      <c r="K4983" s="167" t="s">
        <v>253</v>
      </c>
    </row>
    <row r="4984" spans="1:11" x14ac:dyDescent="0.25">
      <c r="A4984" s="153">
        <v>4980</v>
      </c>
      <c r="B4984" s="154" t="s">
        <v>253</v>
      </c>
      <c r="C4984" s="154" t="s">
        <v>254</v>
      </c>
      <c r="D4984" s="154" t="s">
        <v>255</v>
      </c>
      <c r="E4984" s="155" t="s">
        <v>253</v>
      </c>
      <c r="F4984" s="156" t="s">
        <v>253</v>
      </c>
      <c r="G4984" s="155" t="s">
        <v>253</v>
      </c>
      <c r="H4984" s="155" t="s">
        <v>253</v>
      </c>
      <c r="I4984" s="157" t="s">
        <v>253</v>
      </c>
      <c r="J4984" s="156" t="s">
        <v>253</v>
      </c>
      <c r="K4984" s="167" t="s">
        <v>253</v>
      </c>
    </row>
    <row r="4985" spans="1:11" x14ac:dyDescent="0.25">
      <c r="A4985" s="153">
        <v>4981</v>
      </c>
      <c r="B4985" s="154" t="s">
        <v>253</v>
      </c>
      <c r="C4985" s="154" t="s">
        <v>254</v>
      </c>
      <c r="D4985" s="154" t="s">
        <v>255</v>
      </c>
      <c r="E4985" s="155" t="s">
        <v>253</v>
      </c>
      <c r="F4985" s="156" t="s">
        <v>253</v>
      </c>
      <c r="G4985" s="155" t="s">
        <v>253</v>
      </c>
      <c r="H4985" s="155" t="s">
        <v>253</v>
      </c>
      <c r="I4985" s="157" t="s">
        <v>253</v>
      </c>
      <c r="J4985" s="156" t="s">
        <v>253</v>
      </c>
      <c r="K4985" s="167" t="s">
        <v>253</v>
      </c>
    </row>
    <row r="4986" spans="1:11" x14ac:dyDescent="0.25">
      <c r="A4986" s="153">
        <v>4982</v>
      </c>
      <c r="B4986" s="154" t="s">
        <v>253</v>
      </c>
      <c r="C4986" s="154" t="s">
        <v>254</v>
      </c>
      <c r="D4986" s="154" t="s">
        <v>255</v>
      </c>
      <c r="E4986" s="155" t="s">
        <v>253</v>
      </c>
      <c r="F4986" s="156" t="s">
        <v>253</v>
      </c>
      <c r="G4986" s="155" t="s">
        <v>253</v>
      </c>
      <c r="H4986" s="155" t="s">
        <v>253</v>
      </c>
      <c r="I4986" s="157" t="s">
        <v>253</v>
      </c>
      <c r="J4986" s="156" t="s">
        <v>253</v>
      </c>
      <c r="K4986" s="167" t="s">
        <v>253</v>
      </c>
    </row>
    <row r="4987" spans="1:11" x14ac:dyDescent="0.25">
      <c r="A4987" s="153">
        <v>4983</v>
      </c>
      <c r="B4987" s="154" t="s">
        <v>253</v>
      </c>
      <c r="C4987" s="154" t="s">
        <v>254</v>
      </c>
      <c r="D4987" s="154" t="s">
        <v>255</v>
      </c>
      <c r="E4987" s="155" t="s">
        <v>253</v>
      </c>
      <c r="F4987" s="156" t="s">
        <v>253</v>
      </c>
      <c r="G4987" s="155" t="s">
        <v>253</v>
      </c>
      <c r="H4987" s="155" t="s">
        <v>253</v>
      </c>
      <c r="I4987" s="157" t="s">
        <v>253</v>
      </c>
      <c r="J4987" s="156" t="s">
        <v>253</v>
      </c>
      <c r="K4987" s="167" t="s">
        <v>253</v>
      </c>
    </row>
    <row r="4988" spans="1:11" x14ac:dyDescent="0.25">
      <c r="A4988" s="153">
        <v>4984</v>
      </c>
      <c r="B4988" s="154" t="s">
        <v>253</v>
      </c>
      <c r="C4988" s="154" t="s">
        <v>254</v>
      </c>
      <c r="D4988" s="154" t="s">
        <v>255</v>
      </c>
      <c r="E4988" s="155" t="s">
        <v>253</v>
      </c>
      <c r="F4988" s="156" t="s">
        <v>253</v>
      </c>
      <c r="G4988" s="155" t="s">
        <v>253</v>
      </c>
      <c r="H4988" s="155" t="s">
        <v>253</v>
      </c>
      <c r="I4988" s="157" t="s">
        <v>253</v>
      </c>
      <c r="J4988" s="156" t="s">
        <v>253</v>
      </c>
      <c r="K4988" s="167" t="s">
        <v>253</v>
      </c>
    </row>
    <row r="4989" spans="1:11" x14ac:dyDescent="0.25">
      <c r="A4989" s="153">
        <v>4985</v>
      </c>
      <c r="B4989" s="154" t="s">
        <v>253</v>
      </c>
      <c r="C4989" s="154" t="s">
        <v>254</v>
      </c>
      <c r="D4989" s="154" t="s">
        <v>255</v>
      </c>
      <c r="E4989" s="155" t="s">
        <v>253</v>
      </c>
      <c r="F4989" s="156" t="s">
        <v>253</v>
      </c>
      <c r="G4989" s="155" t="s">
        <v>253</v>
      </c>
      <c r="H4989" s="155" t="s">
        <v>253</v>
      </c>
      <c r="I4989" s="157" t="s">
        <v>253</v>
      </c>
      <c r="J4989" s="156" t="s">
        <v>253</v>
      </c>
      <c r="K4989" s="167" t="s">
        <v>253</v>
      </c>
    </row>
    <row r="4990" spans="1:11" x14ac:dyDescent="0.25">
      <c r="A4990" s="153">
        <v>4986</v>
      </c>
      <c r="B4990" s="154" t="s">
        <v>253</v>
      </c>
      <c r="C4990" s="154" t="s">
        <v>254</v>
      </c>
      <c r="D4990" s="154" t="s">
        <v>255</v>
      </c>
      <c r="E4990" s="155" t="s">
        <v>253</v>
      </c>
      <c r="F4990" s="156" t="s">
        <v>253</v>
      </c>
      <c r="G4990" s="155" t="s">
        <v>253</v>
      </c>
      <c r="H4990" s="155" t="s">
        <v>253</v>
      </c>
      <c r="I4990" s="157" t="s">
        <v>253</v>
      </c>
      <c r="J4990" s="156" t="s">
        <v>253</v>
      </c>
      <c r="K4990" s="167" t="s">
        <v>253</v>
      </c>
    </row>
    <row r="4991" spans="1:11" x14ac:dyDescent="0.25">
      <c r="A4991" s="153">
        <v>4987</v>
      </c>
      <c r="B4991" s="154" t="s">
        <v>253</v>
      </c>
      <c r="C4991" s="154" t="s">
        <v>254</v>
      </c>
      <c r="D4991" s="154" t="s">
        <v>255</v>
      </c>
      <c r="E4991" s="155" t="s">
        <v>253</v>
      </c>
      <c r="F4991" s="156" t="s">
        <v>253</v>
      </c>
      <c r="G4991" s="155" t="s">
        <v>253</v>
      </c>
      <c r="H4991" s="155" t="s">
        <v>253</v>
      </c>
      <c r="I4991" s="157" t="s">
        <v>253</v>
      </c>
      <c r="J4991" s="156" t="s">
        <v>253</v>
      </c>
      <c r="K4991" s="167" t="s">
        <v>253</v>
      </c>
    </row>
    <row r="4992" spans="1:11" x14ac:dyDescent="0.25">
      <c r="A4992" s="153">
        <v>4988</v>
      </c>
      <c r="B4992" s="154" t="s">
        <v>253</v>
      </c>
      <c r="C4992" s="154" t="s">
        <v>254</v>
      </c>
      <c r="D4992" s="154" t="s">
        <v>255</v>
      </c>
      <c r="E4992" s="155" t="s">
        <v>253</v>
      </c>
      <c r="F4992" s="156" t="s">
        <v>253</v>
      </c>
      <c r="G4992" s="155" t="s">
        <v>253</v>
      </c>
      <c r="H4992" s="155" t="s">
        <v>253</v>
      </c>
      <c r="I4992" s="157" t="s">
        <v>253</v>
      </c>
      <c r="J4992" s="156" t="s">
        <v>253</v>
      </c>
      <c r="K4992" s="167" t="s">
        <v>253</v>
      </c>
    </row>
    <row r="4993" spans="1:11" x14ac:dyDescent="0.25">
      <c r="A4993" s="153">
        <v>4989</v>
      </c>
      <c r="B4993" s="154" t="s">
        <v>253</v>
      </c>
      <c r="C4993" s="154" t="s">
        <v>254</v>
      </c>
      <c r="D4993" s="154" t="s">
        <v>255</v>
      </c>
      <c r="E4993" s="155" t="s">
        <v>253</v>
      </c>
      <c r="F4993" s="156" t="s">
        <v>253</v>
      </c>
      <c r="G4993" s="155" t="s">
        <v>253</v>
      </c>
      <c r="H4993" s="155" t="s">
        <v>253</v>
      </c>
      <c r="I4993" s="157" t="s">
        <v>253</v>
      </c>
      <c r="J4993" s="156" t="s">
        <v>253</v>
      </c>
      <c r="K4993" s="167" t="s">
        <v>253</v>
      </c>
    </row>
    <row r="4994" spans="1:11" x14ac:dyDescent="0.25">
      <c r="A4994" s="153">
        <v>4990</v>
      </c>
      <c r="B4994" s="154" t="s">
        <v>253</v>
      </c>
      <c r="C4994" s="154" t="s">
        <v>254</v>
      </c>
      <c r="D4994" s="154" t="s">
        <v>255</v>
      </c>
      <c r="E4994" s="155" t="s">
        <v>253</v>
      </c>
      <c r="F4994" s="156" t="s">
        <v>253</v>
      </c>
      <c r="G4994" s="155" t="s">
        <v>253</v>
      </c>
      <c r="H4994" s="155" t="s">
        <v>253</v>
      </c>
      <c r="I4994" s="157" t="s">
        <v>253</v>
      </c>
      <c r="J4994" s="156" t="s">
        <v>253</v>
      </c>
      <c r="K4994" s="167" t="s">
        <v>253</v>
      </c>
    </row>
    <row r="4995" spans="1:11" x14ac:dyDescent="0.25">
      <c r="A4995" s="153">
        <v>4991</v>
      </c>
      <c r="B4995" s="154" t="s">
        <v>253</v>
      </c>
      <c r="C4995" s="154" t="s">
        <v>254</v>
      </c>
      <c r="D4995" s="154" t="s">
        <v>255</v>
      </c>
      <c r="E4995" s="155" t="s">
        <v>253</v>
      </c>
      <c r="F4995" s="156" t="s">
        <v>253</v>
      </c>
      <c r="G4995" s="155" t="s">
        <v>253</v>
      </c>
      <c r="H4995" s="155" t="s">
        <v>253</v>
      </c>
      <c r="I4995" s="157" t="s">
        <v>253</v>
      </c>
      <c r="J4995" s="156" t="s">
        <v>253</v>
      </c>
      <c r="K4995" s="167" t="s">
        <v>253</v>
      </c>
    </row>
    <row r="4996" spans="1:11" x14ac:dyDescent="0.25">
      <c r="A4996" s="153">
        <v>4992</v>
      </c>
      <c r="B4996" s="154" t="s">
        <v>253</v>
      </c>
      <c r="C4996" s="154" t="s">
        <v>254</v>
      </c>
      <c r="D4996" s="154" t="s">
        <v>255</v>
      </c>
      <c r="E4996" s="155" t="s">
        <v>253</v>
      </c>
      <c r="F4996" s="156" t="s">
        <v>253</v>
      </c>
      <c r="G4996" s="155" t="s">
        <v>253</v>
      </c>
      <c r="H4996" s="155" t="s">
        <v>253</v>
      </c>
      <c r="I4996" s="157" t="s">
        <v>253</v>
      </c>
      <c r="J4996" s="156" t="s">
        <v>253</v>
      </c>
      <c r="K4996" s="167" t="s">
        <v>253</v>
      </c>
    </row>
    <row r="4997" spans="1:11" x14ac:dyDescent="0.25">
      <c r="A4997" s="153">
        <v>4993</v>
      </c>
      <c r="B4997" s="154" t="s">
        <v>253</v>
      </c>
      <c r="C4997" s="154" t="s">
        <v>254</v>
      </c>
      <c r="D4997" s="154" t="s">
        <v>255</v>
      </c>
      <c r="E4997" s="155" t="s">
        <v>253</v>
      </c>
      <c r="F4997" s="156" t="s">
        <v>253</v>
      </c>
      <c r="G4997" s="155" t="s">
        <v>253</v>
      </c>
      <c r="H4997" s="155" t="s">
        <v>253</v>
      </c>
      <c r="I4997" s="157" t="s">
        <v>253</v>
      </c>
      <c r="J4997" s="156" t="s">
        <v>253</v>
      </c>
      <c r="K4997" s="167" t="s">
        <v>253</v>
      </c>
    </row>
    <row r="4998" spans="1:11" x14ac:dyDescent="0.25">
      <c r="A4998" s="153">
        <v>4994</v>
      </c>
      <c r="B4998" s="154" t="s">
        <v>253</v>
      </c>
      <c r="C4998" s="154" t="s">
        <v>254</v>
      </c>
      <c r="D4998" s="154" t="s">
        <v>255</v>
      </c>
      <c r="E4998" s="155" t="s">
        <v>253</v>
      </c>
      <c r="F4998" s="156" t="s">
        <v>253</v>
      </c>
      <c r="G4998" s="155" t="s">
        <v>253</v>
      </c>
      <c r="H4998" s="155" t="s">
        <v>253</v>
      </c>
      <c r="I4998" s="157" t="s">
        <v>253</v>
      </c>
      <c r="J4998" s="156" t="s">
        <v>253</v>
      </c>
      <c r="K4998" s="167" t="s">
        <v>253</v>
      </c>
    </row>
    <row r="4999" spans="1:11" x14ac:dyDescent="0.25">
      <c r="A4999" s="153">
        <v>4995</v>
      </c>
      <c r="B4999" s="154" t="s">
        <v>253</v>
      </c>
      <c r="C4999" s="154" t="s">
        <v>254</v>
      </c>
      <c r="D4999" s="154" t="s">
        <v>255</v>
      </c>
      <c r="E4999" s="155" t="s">
        <v>253</v>
      </c>
      <c r="F4999" s="156" t="s">
        <v>253</v>
      </c>
      <c r="G4999" s="155" t="s">
        <v>253</v>
      </c>
      <c r="H4999" s="155" t="s">
        <v>253</v>
      </c>
      <c r="I4999" s="157" t="s">
        <v>253</v>
      </c>
      <c r="J4999" s="156" t="s">
        <v>253</v>
      </c>
      <c r="K4999" s="167" t="s">
        <v>253</v>
      </c>
    </row>
    <row r="5000" spans="1:11" x14ac:dyDescent="0.25">
      <c r="A5000" s="153">
        <v>4996</v>
      </c>
      <c r="B5000" s="154" t="s">
        <v>253</v>
      </c>
      <c r="C5000" s="154" t="s">
        <v>254</v>
      </c>
      <c r="D5000" s="154" t="s">
        <v>255</v>
      </c>
      <c r="E5000" s="155" t="s">
        <v>253</v>
      </c>
      <c r="F5000" s="156" t="s">
        <v>253</v>
      </c>
      <c r="G5000" s="155" t="s">
        <v>253</v>
      </c>
      <c r="H5000" s="155" t="s">
        <v>253</v>
      </c>
      <c r="I5000" s="157" t="s">
        <v>253</v>
      </c>
      <c r="J5000" s="156" t="s">
        <v>253</v>
      </c>
      <c r="K5000" s="167" t="s">
        <v>253</v>
      </c>
    </row>
    <row r="5001" spans="1:11" x14ac:dyDescent="0.25">
      <c r="A5001" s="153">
        <v>4997</v>
      </c>
      <c r="B5001" s="154" t="s">
        <v>253</v>
      </c>
      <c r="C5001" s="154" t="s">
        <v>254</v>
      </c>
      <c r="D5001" s="154" t="s">
        <v>255</v>
      </c>
      <c r="E5001" s="155" t="s">
        <v>253</v>
      </c>
      <c r="F5001" s="156" t="s">
        <v>253</v>
      </c>
      <c r="G5001" s="155" t="s">
        <v>253</v>
      </c>
      <c r="H5001" s="155" t="s">
        <v>253</v>
      </c>
      <c r="I5001" s="157" t="s">
        <v>253</v>
      </c>
      <c r="J5001" s="156" t="s">
        <v>253</v>
      </c>
      <c r="K5001" s="167" t="s">
        <v>253</v>
      </c>
    </row>
    <row r="5002" spans="1:11" x14ac:dyDescent="0.25">
      <c r="A5002" s="153">
        <v>4998</v>
      </c>
      <c r="B5002" s="154" t="s">
        <v>253</v>
      </c>
      <c r="C5002" s="154" t="s">
        <v>254</v>
      </c>
      <c r="D5002" s="154" t="s">
        <v>255</v>
      </c>
      <c r="E5002" s="155" t="s">
        <v>253</v>
      </c>
      <c r="F5002" s="156" t="s">
        <v>253</v>
      </c>
      <c r="G5002" s="155" t="s">
        <v>253</v>
      </c>
      <c r="H5002" s="155" t="s">
        <v>253</v>
      </c>
      <c r="I5002" s="157" t="s">
        <v>253</v>
      </c>
      <c r="J5002" s="156" t="s">
        <v>253</v>
      </c>
      <c r="K5002" s="167" t="s">
        <v>253</v>
      </c>
    </row>
    <row r="5003" spans="1:11" x14ac:dyDescent="0.25">
      <c r="A5003" s="153">
        <v>4999</v>
      </c>
      <c r="B5003" s="154" t="s">
        <v>253</v>
      </c>
      <c r="C5003" s="154" t="s">
        <v>254</v>
      </c>
      <c r="D5003" s="154" t="s">
        <v>255</v>
      </c>
      <c r="E5003" s="155" t="s">
        <v>253</v>
      </c>
      <c r="F5003" s="156" t="s">
        <v>253</v>
      </c>
      <c r="G5003" s="155" t="s">
        <v>253</v>
      </c>
      <c r="H5003" s="155" t="s">
        <v>253</v>
      </c>
      <c r="I5003" s="157" t="s">
        <v>253</v>
      </c>
      <c r="J5003" s="156" t="s">
        <v>253</v>
      </c>
      <c r="K5003" s="167" t="s">
        <v>253</v>
      </c>
    </row>
    <row r="5004" spans="1:11" x14ac:dyDescent="0.25">
      <c r="A5004" s="153">
        <v>5000</v>
      </c>
      <c r="B5004" s="154" t="s">
        <v>253</v>
      </c>
      <c r="C5004" s="154" t="s">
        <v>254</v>
      </c>
      <c r="D5004" s="154" t="s">
        <v>255</v>
      </c>
      <c r="E5004" s="155" t="s">
        <v>253</v>
      </c>
      <c r="F5004" s="156" t="s">
        <v>253</v>
      </c>
      <c r="G5004" s="155" t="s">
        <v>253</v>
      </c>
      <c r="H5004" s="155" t="s">
        <v>253</v>
      </c>
      <c r="I5004" s="157" t="s">
        <v>253</v>
      </c>
      <c r="J5004" s="156" t="s">
        <v>253</v>
      </c>
      <c r="K5004" s="167" t="s">
        <v>253</v>
      </c>
    </row>
    <row r="5005" spans="1:11" x14ac:dyDescent="0.25">
      <c r="A5005" s="153">
        <v>5001</v>
      </c>
      <c r="B5005" s="154" t="s">
        <v>253</v>
      </c>
      <c r="C5005" s="154" t="s">
        <v>254</v>
      </c>
      <c r="D5005" s="154" t="s">
        <v>255</v>
      </c>
      <c r="E5005" s="155" t="s">
        <v>253</v>
      </c>
      <c r="F5005" s="156" t="s">
        <v>253</v>
      </c>
      <c r="G5005" s="155" t="s">
        <v>253</v>
      </c>
      <c r="H5005" s="155" t="s">
        <v>253</v>
      </c>
      <c r="I5005" s="157" t="s">
        <v>253</v>
      </c>
      <c r="J5005" s="156" t="s">
        <v>253</v>
      </c>
      <c r="K5005" s="167" t="s">
        <v>253</v>
      </c>
    </row>
    <row r="5006" spans="1:11" x14ac:dyDescent="0.25">
      <c r="A5006" s="153">
        <v>5002</v>
      </c>
      <c r="B5006" s="154" t="s">
        <v>253</v>
      </c>
      <c r="C5006" s="154" t="s">
        <v>254</v>
      </c>
      <c r="D5006" s="154" t="s">
        <v>255</v>
      </c>
      <c r="E5006" s="155" t="s">
        <v>253</v>
      </c>
      <c r="F5006" s="156" t="s">
        <v>253</v>
      </c>
      <c r="G5006" s="155" t="s">
        <v>253</v>
      </c>
      <c r="H5006" s="155" t="s">
        <v>253</v>
      </c>
      <c r="I5006" s="157" t="s">
        <v>253</v>
      </c>
      <c r="J5006" s="156" t="s">
        <v>253</v>
      </c>
      <c r="K5006" s="167" t="s">
        <v>253</v>
      </c>
    </row>
    <row r="5007" spans="1:11" x14ac:dyDescent="0.25">
      <c r="A5007" s="153">
        <v>5003</v>
      </c>
      <c r="B5007" s="154" t="s">
        <v>253</v>
      </c>
      <c r="C5007" s="154" t="s">
        <v>254</v>
      </c>
      <c r="D5007" s="154" t="s">
        <v>255</v>
      </c>
      <c r="E5007" s="155" t="s">
        <v>253</v>
      </c>
      <c r="F5007" s="156" t="s">
        <v>253</v>
      </c>
      <c r="G5007" s="155" t="s">
        <v>253</v>
      </c>
      <c r="H5007" s="155" t="s">
        <v>253</v>
      </c>
      <c r="I5007" s="157" t="s">
        <v>253</v>
      </c>
      <c r="J5007" s="156" t="s">
        <v>253</v>
      </c>
      <c r="K5007" s="167" t="s">
        <v>253</v>
      </c>
    </row>
    <row r="5008" spans="1:11" x14ac:dyDescent="0.25">
      <c r="A5008" s="153">
        <v>5004</v>
      </c>
      <c r="B5008" s="154" t="s">
        <v>253</v>
      </c>
      <c r="C5008" s="154" t="s">
        <v>254</v>
      </c>
      <c r="D5008" s="154" t="s">
        <v>255</v>
      </c>
      <c r="E5008" s="155" t="s">
        <v>253</v>
      </c>
      <c r="F5008" s="156" t="s">
        <v>253</v>
      </c>
      <c r="G5008" s="155" t="s">
        <v>253</v>
      </c>
      <c r="H5008" s="155" t="s">
        <v>253</v>
      </c>
      <c r="I5008" s="157" t="s">
        <v>253</v>
      </c>
      <c r="J5008" s="156" t="s">
        <v>253</v>
      </c>
      <c r="K5008" s="167" t="s">
        <v>253</v>
      </c>
    </row>
    <row r="5009" spans="1:11" x14ac:dyDescent="0.25">
      <c r="A5009" s="153">
        <v>5005</v>
      </c>
      <c r="B5009" s="154" t="s">
        <v>253</v>
      </c>
      <c r="C5009" s="154" t="s">
        <v>254</v>
      </c>
      <c r="D5009" s="154" t="s">
        <v>255</v>
      </c>
      <c r="E5009" s="155" t="s">
        <v>253</v>
      </c>
      <c r="F5009" s="156" t="s">
        <v>253</v>
      </c>
      <c r="G5009" s="155" t="s">
        <v>253</v>
      </c>
      <c r="H5009" s="155" t="s">
        <v>253</v>
      </c>
      <c r="I5009" s="157" t="s">
        <v>253</v>
      </c>
      <c r="J5009" s="156" t="s">
        <v>253</v>
      </c>
      <c r="K5009" s="167" t="s">
        <v>253</v>
      </c>
    </row>
    <row r="5010" spans="1:11" x14ac:dyDescent="0.25">
      <c r="A5010" s="153">
        <v>5006</v>
      </c>
      <c r="B5010" s="154" t="s">
        <v>253</v>
      </c>
      <c r="C5010" s="154" t="s">
        <v>254</v>
      </c>
      <c r="D5010" s="154" t="s">
        <v>255</v>
      </c>
      <c r="E5010" s="155" t="s">
        <v>253</v>
      </c>
      <c r="F5010" s="156" t="s">
        <v>253</v>
      </c>
      <c r="G5010" s="155" t="s">
        <v>253</v>
      </c>
      <c r="H5010" s="155" t="s">
        <v>253</v>
      </c>
      <c r="I5010" s="157" t="s">
        <v>253</v>
      </c>
      <c r="J5010" s="156" t="s">
        <v>253</v>
      </c>
      <c r="K5010" s="167" t="s">
        <v>253</v>
      </c>
    </row>
    <row r="5011" spans="1:11" x14ac:dyDescent="0.25">
      <c r="A5011" s="153">
        <v>5007</v>
      </c>
      <c r="B5011" s="154" t="s">
        <v>253</v>
      </c>
      <c r="C5011" s="154" t="s">
        <v>254</v>
      </c>
      <c r="D5011" s="154" t="s">
        <v>255</v>
      </c>
      <c r="E5011" s="155" t="s">
        <v>253</v>
      </c>
      <c r="F5011" s="156" t="s">
        <v>253</v>
      </c>
      <c r="G5011" s="155" t="s">
        <v>253</v>
      </c>
      <c r="H5011" s="155" t="s">
        <v>253</v>
      </c>
      <c r="I5011" s="157" t="s">
        <v>253</v>
      </c>
      <c r="J5011" s="156" t="s">
        <v>253</v>
      </c>
      <c r="K5011" s="167" t="s">
        <v>253</v>
      </c>
    </row>
    <row r="5012" spans="1:11" x14ac:dyDescent="0.25">
      <c r="A5012" s="153">
        <v>5008</v>
      </c>
      <c r="B5012" s="154" t="s">
        <v>253</v>
      </c>
      <c r="C5012" s="154" t="s">
        <v>254</v>
      </c>
      <c r="D5012" s="154" t="s">
        <v>255</v>
      </c>
      <c r="E5012" s="155" t="s">
        <v>253</v>
      </c>
      <c r="F5012" s="156" t="s">
        <v>253</v>
      </c>
      <c r="G5012" s="155" t="s">
        <v>253</v>
      </c>
      <c r="H5012" s="155" t="s">
        <v>253</v>
      </c>
      <c r="I5012" s="157" t="s">
        <v>253</v>
      </c>
      <c r="J5012" s="156" t="s">
        <v>253</v>
      </c>
      <c r="K5012" s="167" t="s">
        <v>253</v>
      </c>
    </row>
    <row r="5013" spans="1:11" x14ac:dyDescent="0.25">
      <c r="A5013" s="153">
        <v>5009</v>
      </c>
      <c r="B5013" s="154" t="s">
        <v>253</v>
      </c>
      <c r="C5013" s="154" t="s">
        <v>254</v>
      </c>
      <c r="D5013" s="154" t="s">
        <v>255</v>
      </c>
      <c r="E5013" s="155" t="s">
        <v>253</v>
      </c>
      <c r="F5013" s="156" t="s">
        <v>253</v>
      </c>
      <c r="G5013" s="155" t="s">
        <v>253</v>
      </c>
      <c r="H5013" s="155" t="s">
        <v>253</v>
      </c>
      <c r="I5013" s="157" t="s">
        <v>253</v>
      </c>
      <c r="J5013" s="156" t="s">
        <v>253</v>
      </c>
      <c r="K5013" s="167" t="s">
        <v>253</v>
      </c>
    </row>
    <row r="5014" spans="1:11" x14ac:dyDescent="0.25">
      <c r="A5014" s="153">
        <v>5010</v>
      </c>
      <c r="B5014" s="154" t="s">
        <v>253</v>
      </c>
      <c r="C5014" s="154" t="s">
        <v>254</v>
      </c>
      <c r="D5014" s="154" t="s">
        <v>255</v>
      </c>
      <c r="E5014" s="155" t="s">
        <v>253</v>
      </c>
      <c r="F5014" s="156" t="s">
        <v>253</v>
      </c>
      <c r="G5014" s="155" t="s">
        <v>253</v>
      </c>
      <c r="H5014" s="155" t="s">
        <v>253</v>
      </c>
      <c r="I5014" s="157" t="s">
        <v>253</v>
      </c>
      <c r="J5014" s="156" t="s">
        <v>253</v>
      </c>
      <c r="K5014" s="167" t="s">
        <v>253</v>
      </c>
    </row>
    <row r="5015" spans="1:11" x14ac:dyDescent="0.25">
      <c r="A5015" s="153">
        <v>5011</v>
      </c>
      <c r="B5015" s="154" t="s">
        <v>253</v>
      </c>
      <c r="C5015" s="154" t="s">
        <v>254</v>
      </c>
      <c r="D5015" s="154" t="s">
        <v>255</v>
      </c>
      <c r="E5015" s="155" t="s">
        <v>253</v>
      </c>
      <c r="F5015" s="156" t="s">
        <v>253</v>
      </c>
      <c r="G5015" s="155" t="s">
        <v>253</v>
      </c>
      <c r="H5015" s="155" t="s">
        <v>253</v>
      </c>
      <c r="I5015" s="157" t="s">
        <v>253</v>
      </c>
      <c r="J5015" s="156" t="s">
        <v>253</v>
      </c>
      <c r="K5015" s="167" t="s">
        <v>253</v>
      </c>
    </row>
    <row r="5016" spans="1:11" x14ac:dyDescent="0.25">
      <c r="A5016" s="153">
        <v>5012</v>
      </c>
      <c r="B5016" s="154" t="s">
        <v>253</v>
      </c>
      <c r="C5016" s="154" t="s">
        <v>254</v>
      </c>
      <c r="D5016" s="154" t="s">
        <v>255</v>
      </c>
      <c r="E5016" s="155" t="s">
        <v>253</v>
      </c>
      <c r="F5016" s="156" t="s">
        <v>253</v>
      </c>
      <c r="G5016" s="155" t="s">
        <v>253</v>
      </c>
      <c r="H5016" s="155" t="s">
        <v>253</v>
      </c>
      <c r="I5016" s="157" t="s">
        <v>253</v>
      </c>
      <c r="J5016" s="156" t="s">
        <v>253</v>
      </c>
      <c r="K5016" s="167" t="s">
        <v>253</v>
      </c>
    </row>
    <row r="5017" spans="1:11" x14ac:dyDescent="0.25">
      <c r="A5017" s="153">
        <v>5013</v>
      </c>
      <c r="B5017" s="154" t="s">
        <v>253</v>
      </c>
      <c r="C5017" s="154" t="s">
        <v>254</v>
      </c>
      <c r="D5017" s="154" t="s">
        <v>255</v>
      </c>
      <c r="E5017" s="155" t="s">
        <v>253</v>
      </c>
      <c r="F5017" s="156" t="s">
        <v>253</v>
      </c>
      <c r="G5017" s="155" t="s">
        <v>253</v>
      </c>
      <c r="H5017" s="155" t="s">
        <v>253</v>
      </c>
      <c r="I5017" s="157" t="s">
        <v>253</v>
      </c>
      <c r="J5017" s="156" t="s">
        <v>253</v>
      </c>
      <c r="K5017" s="167" t="s">
        <v>253</v>
      </c>
    </row>
    <row r="5018" spans="1:11" x14ac:dyDescent="0.25">
      <c r="A5018" s="153">
        <v>5014</v>
      </c>
      <c r="B5018" s="154" t="s">
        <v>253</v>
      </c>
      <c r="C5018" s="154" t="s">
        <v>254</v>
      </c>
      <c r="D5018" s="154" t="s">
        <v>255</v>
      </c>
      <c r="E5018" s="155" t="s">
        <v>253</v>
      </c>
      <c r="F5018" s="156" t="s">
        <v>253</v>
      </c>
      <c r="G5018" s="155" t="s">
        <v>253</v>
      </c>
      <c r="H5018" s="155" t="s">
        <v>253</v>
      </c>
      <c r="I5018" s="157" t="s">
        <v>253</v>
      </c>
      <c r="J5018" s="156" t="s">
        <v>253</v>
      </c>
      <c r="K5018" s="167" t="s">
        <v>253</v>
      </c>
    </row>
    <row r="5019" spans="1:11" x14ac:dyDescent="0.25">
      <c r="A5019" s="153">
        <v>5015</v>
      </c>
      <c r="B5019" s="154" t="s">
        <v>253</v>
      </c>
      <c r="C5019" s="154" t="s">
        <v>254</v>
      </c>
      <c r="D5019" s="154" t="s">
        <v>255</v>
      </c>
      <c r="E5019" s="155" t="s">
        <v>253</v>
      </c>
      <c r="F5019" s="156" t="s">
        <v>253</v>
      </c>
      <c r="G5019" s="155" t="s">
        <v>253</v>
      </c>
      <c r="H5019" s="155" t="s">
        <v>253</v>
      </c>
      <c r="I5019" s="157" t="s">
        <v>253</v>
      </c>
      <c r="J5019" s="156" t="s">
        <v>253</v>
      </c>
      <c r="K5019" s="167" t="s">
        <v>253</v>
      </c>
    </row>
    <row r="5020" spans="1:11" x14ac:dyDescent="0.25">
      <c r="A5020" s="153">
        <v>5016</v>
      </c>
      <c r="B5020" s="154" t="s">
        <v>253</v>
      </c>
      <c r="C5020" s="154" t="s">
        <v>254</v>
      </c>
      <c r="D5020" s="154" t="s">
        <v>255</v>
      </c>
      <c r="E5020" s="155" t="s">
        <v>253</v>
      </c>
      <c r="F5020" s="156" t="s">
        <v>253</v>
      </c>
      <c r="G5020" s="155" t="s">
        <v>253</v>
      </c>
      <c r="H5020" s="155" t="s">
        <v>253</v>
      </c>
      <c r="I5020" s="157" t="s">
        <v>253</v>
      </c>
      <c r="J5020" s="156" t="s">
        <v>253</v>
      </c>
      <c r="K5020" s="167" t="s">
        <v>253</v>
      </c>
    </row>
    <row r="5021" spans="1:11" x14ac:dyDescent="0.25">
      <c r="A5021" s="153">
        <v>5017</v>
      </c>
      <c r="B5021" s="154" t="s">
        <v>253</v>
      </c>
      <c r="C5021" s="154" t="s">
        <v>254</v>
      </c>
      <c r="D5021" s="154" t="s">
        <v>255</v>
      </c>
      <c r="E5021" s="155" t="s">
        <v>253</v>
      </c>
      <c r="F5021" s="156" t="s">
        <v>253</v>
      </c>
      <c r="G5021" s="155" t="s">
        <v>253</v>
      </c>
      <c r="H5021" s="155" t="s">
        <v>253</v>
      </c>
      <c r="I5021" s="157" t="s">
        <v>253</v>
      </c>
      <c r="J5021" s="156" t="s">
        <v>253</v>
      </c>
      <c r="K5021" s="167" t="s">
        <v>253</v>
      </c>
    </row>
    <row r="5022" spans="1:11" x14ac:dyDescent="0.25">
      <c r="A5022" s="153">
        <v>5018</v>
      </c>
      <c r="B5022" s="154" t="s">
        <v>253</v>
      </c>
      <c r="C5022" s="154" t="s">
        <v>254</v>
      </c>
      <c r="D5022" s="154" t="s">
        <v>255</v>
      </c>
      <c r="E5022" s="155" t="s">
        <v>253</v>
      </c>
      <c r="F5022" s="156" t="s">
        <v>253</v>
      </c>
      <c r="G5022" s="155" t="s">
        <v>253</v>
      </c>
      <c r="H5022" s="155" t="s">
        <v>253</v>
      </c>
      <c r="I5022" s="157" t="s">
        <v>253</v>
      </c>
      <c r="J5022" s="156" t="s">
        <v>253</v>
      </c>
      <c r="K5022" s="167" t="s">
        <v>253</v>
      </c>
    </row>
    <row r="5023" spans="1:11" x14ac:dyDescent="0.25">
      <c r="A5023" s="153">
        <v>5019</v>
      </c>
      <c r="B5023" s="154" t="s">
        <v>253</v>
      </c>
      <c r="C5023" s="154" t="s">
        <v>254</v>
      </c>
      <c r="D5023" s="154" t="s">
        <v>255</v>
      </c>
      <c r="E5023" s="155" t="s">
        <v>253</v>
      </c>
      <c r="F5023" s="156" t="s">
        <v>253</v>
      </c>
      <c r="G5023" s="155" t="s">
        <v>253</v>
      </c>
      <c r="H5023" s="155" t="s">
        <v>253</v>
      </c>
      <c r="I5023" s="157" t="s">
        <v>253</v>
      </c>
      <c r="J5023" s="156" t="s">
        <v>253</v>
      </c>
      <c r="K5023" s="167" t="s">
        <v>253</v>
      </c>
    </row>
    <row r="5024" spans="1:11" x14ac:dyDescent="0.25">
      <c r="A5024" s="153">
        <v>5020</v>
      </c>
      <c r="B5024" s="154" t="s">
        <v>253</v>
      </c>
      <c r="C5024" s="154" t="s">
        <v>254</v>
      </c>
      <c r="D5024" s="154" t="s">
        <v>255</v>
      </c>
      <c r="E5024" s="155" t="s">
        <v>253</v>
      </c>
      <c r="F5024" s="156" t="s">
        <v>253</v>
      </c>
      <c r="G5024" s="155" t="s">
        <v>253</v>
      </c>
      <c r="H5024" s="155" t="s">
        <v>253</v>
      </c>
      <c r="I5024" s="157" t="s">
        <v>253</v>
      </c>
      <c r="J5024" s="156" t="s">
        <v>253</v>
      </c>
      <c r="K5024" s="167" t="s">
        <v>253</v>
      </c>
    </row>
    <row r="5025" spans="1:11" x14ac:dyDescent="0.25">
      <c r="A5025" s="153">
        <v>5021</v>
      </c>
      <c r="B5025" s="154" t="s">
        <v>253</v>
      </c>
      <c r="C5025" s="154" t="s">
        <v>254</v>
      </c>
      <c r="D5025" s="154" t="s">
        <v>255</v>
      </c>
      <c r="E5025" s="155" t="s">
        <v>253</v>
      </c>
      <c r="F5025" s="156" t="s">
        <v>253</v>
      </c>
      <c r="G5025" s="155" t="s">
        <v>253</v>
      </c>
      <c r="H5025" s="155" t="s">
        <v>253</v>
      </c>
      <c r="I5025" s="157" t="s">
        <v>253</v>
      </c>
      <c r="J5025" s="156" t="s">
        <v>253</v>
      </c>
      <c r="K5025" s="167" t="s">
        <v>253</v>
      </c>
    </row>
    <row r="5026" spans="1:11" x14ac:dyDescent="0.25">
      <c r="A5026" s="153">
        <v>5022</v>
      </c>
      <c r="B5026" s="154" t="s">
        <v>253</v>
      </c>
      <c r="C5026" s="154" t="s">
        <v>254</v>
      </c>
      <c r="D5026" s="154" t="s">
        <v>255</v>
      </c>
      <c r="E5026" s="155" t="s">
        <v>253</v>
      </c>
      <c r="F5026" s="156" t="s">
        <v>253</v>
      </c>
      <c r="G5026" s="155" t="s">
        <v>253</v>
      </c>
      <c r="H5026" s="155" t="s">
        <v>253</v>
      </c>
      <c r="I5026" s="157" t="s">
        <v>253</v>
      </c>
      <c r="J5026" s="156" t="s">
        <v>253</v>
      </c>
      <c r="K5026" s="167" t="s">
        <v>253</v>
      </c>
    </row>
    <row r="5027" spans="1:11" x14ac:dyDescent="0.25">
      <c r="A5027" s="153">
        <v>5023</v>
      </c>
      <c r="B5027" s="154" t="s">
        <v>253</v>
      </c>
      <c r="C5027" s="154" t="s">
        <v>254</v>
      </c>
      <c r="D5027" s="154" t="s">
        <v>255</v>
      </c>
      <c r="E5027" s="155" t="s">
        <v>253</v>
      </c>
      <c r="F5027" s="156" t="s">
        <v>253</v>
      </c>
      <c r="G5027" s="155" t="s">
        <v>253</v>
      </c>
      <c r="H5027" s="155" t="s">
        <v>253</v>
      </c>
      <c r="I5027" s="157" t="s">
        <v>253</v>
      </c>
      <c r="J5027" s="156" t="s">
        <v>253</v>
      </c>
      <c r="K5027" s="167" t="s">
        <v>253</v>
      </c>
    </row>
    <row r="5028" spans="1:11" x14ac:dyDescent="0.25">
      <c r="A5028" s="153">
        <v>5024</v>
      </c>
      <c r="B5028" s="154" t="s">
        <v>253</v>
      </c>
      <c r="C5028" s="154" t="s">
        <v>254</v>
      </c>
      <c r="D5028" s="154" t="s">
        <v>255</v>
      </c>
      <c r="E5028" s="155" t="s">
        <v>253</v>
      </c>
      <c r="F5028" s="156" t="s">
        <v>253</v>
      </c>
      <c r="G5028" s="155" t="s">
        <v>253</v>
      </c>
      <c r="H5028" s="155" t="s">
        <v>253</v>
      </c>
      <c r="I5028" s="157" t="s">
        <v>253</v>
      </c>
      <c r="J5028" s="156" t="s">
        <v>253</v>
      </c>
      <c r="K5028" s="167" t="s">
        <v>253</v>
      </c>
    </row>
    <row r="5029" spans="1:11" x14ac:dyDescent="0.25">
      <c r="A5029" s="153">
        <v>5025</v>
      </c>
      <c r="B5029" s="154" t="s">
        <v>253</v>
      </c>
      <c r="C5029" s="154" t="s">
        <v>254</v>
      </c>
      <c r="D5029" s="154" t="s">
        <v>255</v>
      </c>
      <c r="E5029" s="155" t="s">
        <v>253</v>
      </c>
      <c r="F5029" s="156" t="s">
        <v>253</v>
      </c>
      <c r="G5029" s="155" t="s">
        <v>253</v>
      </c>
      <c r="H5029" s="155" t="s">
        <v>253</v>
      </c>
      <c r="I5029" s="157" t="s">
        <v>253</v>
      </c>
      <c r="J5029" s="156" t="s">
        <v>253</v>
      </c>
      <c r="K5029" s="167" t="s">
        <v>253</v>
      </c>
    </row>
    <row r="5030" spans="1:11" x14ac:dyDescent="0.25">
      <c r="A5030" s="153">
        <v>5026</v>
      </c>
      <c r="B5030" s="154" t="s">
        <v>253</v>
      </c>
      <c r="C5030" s="154" t="s">
        <v>254</v>
      </c>
      <c r="D5030" s="154" t="s">
        <v>255</v>
      </c>
      <c r="E5030" s="155" t="s">
        <v>253</v>
      </c>
      <c r="F5030" s="156" t="s">
        <v>253</v>
      </c>
      <c r="G5030" s="155" t="s">
        <v>253</v>
      </c>
      <c r="H5030" s="155" t="s">
        <v>253</v>
      </c>
      <c r="I5030" s="157" t="s">
        <v>253</v>
      </c>
      <c r="J5030" s="156" t="s">
        <v>253</v>
      </c>
      <c r="K5030" s="167" t="s">
        <v>253</v>
      </c>
    </row>
    <row r="5031" spans="1:11" x14ac:dyDescent="0.25">
      <c r="A5031" s="153">
        <v>5027</v>
      </c>
      <c r="B5031" s="154" t="s">
        <v>253</v>
      </c>
      <c r="C5031" s="154" t="s">
        <v>254</v>
      </c>
      <c r="D5031" s="154" t="s">
        <v>255</v>
      </c>
      <c r="E5031" s="155" t="s">
        <v>253</v>
      </c>
      <c r="F5031" s="156" t="s">
        <v>253</v>
      </c>
      <c r="G5031" s="155" t="s">
        <v>253</v>
      </c>
      <c r="H5031" s="155" t="s">
        <v>253</v>
      </c>
      <c r="I5031" s="157" t="s">
        <v>253</v>
      </c>
      <c r="J5031" s="156" t="s">
        <v>253</v>
      </c>
      <c r="K5031" s="167" t="s">
        <v>253</v>
      </c>
    </row>
    <row r="5032" spans="1:11" x14ac:dyDescent="0.25">
      <c r="A5032" s="153">
        <v>5028</v>
      </c>
      <c r="B5032" s="154" t="s">
        <v>253</v>
      </c>
      <c r="C5032" s="154" t="s">
        <v>254</v>
      </c>
      <c r="D5032" s="154" t="s">
        <v>255</v>
      </c>
      <c r="E5032" s="155" t="s">
        <v>253</v>
      </c>
      <c r="F5032" s="156" t="s">
        <v>253</v>
      </c>
      <c r="G5032" s="155" t="s">
        <v>253</v>
      </c>
      <c r="H5032" s="155" t="s">
        <v>253</v>
      </c>
      <c r="I5032" s="157" t="s">
        <v>253</v>
      </c>
      <c r="J5032" s="156" t="s">
        <v>253</v>
      </c>
      <c r="K5032" s="167" t="s">
        <v>253</v>
      </c>
    </row>
    <row r="5033" spans="1:11" x14ac:dyDescent="0.25">
      <c r="A5033" s="153">
        <v>5029</v>
      </c>
      <c r="B5033" s="154" t="s">
        <v>253</v>
      </c>
      <c r="C5033" s="154" t="s">
        <v>254</v>
      </c>
      <c r="D5033" s="154" t="s">
        <v>255</v>
      </c>
      <c r="E5033" s="155" t="s">
        <v>253</v>
      </c>
      <c r="F5033" s="156" t="s">
        <v>253</v>
      </c>
      <c r="G5033" s="155" t="s">
        <v>253</v>
      </c>
      <c r="H5033" s="155" t="s">
        <v>253</v>
      </c>
      <c r="I5033" s="157" t="s">
        <v>253</v>
      </c>
      <c r="J5033" s="156" t="s">
        <v>253</v>
      </c>
      <c r="K5033" s="167" t="s">
        <v>253</v>
      </c>
    </row>
    <row r="5034" spans="1:11" x14ac:dyDescent="0.25">
      <c r="A5034" s="153">
        <v>5030</v>
      </c>
      <c r="B5034" s="154" t="s">
        <v>253</v>
      </c>
      <c r="C5034" s="154" t="s">
        <v>254</v>
      </c>
      <c r="D5034" s="154" t="s">
        <v>255</v>
      </c>
      <c r="E5034" s="155" t="s">
        <v>253</v>
      </c>
      <c r="F5034" s="156" t="s">
        <v>253</v>
      </c>
      <c r="G5034" s="155" t="s">
        <v>253</v>
      </c>
      <c r="H5034" s="155" t="s">
        <v>253</v>
      </c>
      <c r="I5034" s="157" t="s">
        <v>253</v>
      </c>
      <c r="J5034" s="156" t="s">
        <v>253</v>
      </c>
      <c r="K5034" s="167" t="s">
        <v>253</v>
      </c>
    </row>
    <row r="5035" spans="1:11" x14ac:dyDescent="0.25">
      <c r="A5035" s="153">
        <v>5031</v>
      </c>
      <c r="B5035" s="154" t="s">
        <v>253</v>
      </c>
      <c r="C5035" s="154" t="s">
        <v>254</v>
      </c>
      <c r="D5035" s="154" t="s">
        <v>255</v>
      </c>
      <c r="E5035" s="155" t="s">
        <v>253</v>
      </c>
      <c r="F5035" s="156" t="s">
        <v>253</v>
      </c>
      <c r="G5035" s="155" t="s">
        <v>253</v>
      </c>
      <c r="H5035" s="155" t="s">
        <v>253</v>
      </c>
      <c r="I5035" s="157" t="s">
        <v>253</v>
      </c>
      <c r="J5035" s="156" t="s">
        <v>253</v>
      </c>
      <c r="K5035" s="167" t="s">
        <v>253</v>
      </c>
    </row>
    <row r="5036" spans="1:11" x14ac:dyDescent="0.25">
      <c r="A5036" s="153">
        <v>5032</v>
      </c>
      <c r="B5036" s="154" t="s">
        <v>253</v>
      </c>
      <c r="C5036" s="154" t="s">
        <v>254</v>
      </c>
      <c r="D5036" s="154" t="s">
        <v>255</v>
      </c>
      <c r="E5036" s="155" t="s">
        <v>253</v>
      </c>
      <c r="F5036" s="156" t="s">
        <v>253</v>
      </c>
      <c r="G5036" s="155" t="s">
        <v>253</v>
      </c>
      <c r="H5036" s="155" t="s">
        <v>253</v>
      </c>
      <c r="I5036" s="157" t="s">
        <v>253</v>
      </c>
      <c r="J5036" s="156" t="s">
        <v>253</v>
      </c>
      <c r="K5036" s="167" t="s">
        <v>253</v>
      </c>
    </row>
    <row r="5037" spans="1:11" x14ac:dyDescent="0.25">
      <c r="A5037" s="153">
        <v>5033</v>
      </c>
      <c r="B5037" s="154" t="s">
        <v>253</v>
      </c>
      <c r="C5037" s="154" t="s">
        <v>254</v>
      </c>
      <c r="D5037" s="154" t="s">
        <v>255</v>
      </c>
      <c r="E5037" s="155" t="s">
        <v>253</v>
      </c>
      <c r="F5037" s="156" t="s">
        <v>253</v>
      </c>
      <c r="G5037" s="155" t="s">
        <v>253</v>
      </c>
      <c r="H5037" s="155" t="s">
        <v>253</v>
      </c>
      <c r="I5037" s="157" t="s">
        <v>253</v>
      </c>
      <c r="J5037" s="156" t="s">
        <v>253</v>
      </c>
      <c r="K5037" s="167" t="s">
        <v>253</v>
      </c>
    </row>
    <row r="5038" spans="1:11" x14ac:dyDescent="0.25">
      <c r="A5038" s="153">
        <v>5034</v>
      </c>
      <c r="B5038" s="154" t="s">
        <v>253</v>
      </c>
      <c r="C5038" s="154" t="s">
        <v>254</v>
      </c>
      <c r="D5038" s="154" t="s">
        <v>255</v>
      </c>
      <c r="E5038" s="155" t="s">
        <v>253</v>
      </c>
      <c r="F5038" s="156" t="s">
        <v>253</v>
      </c>
      <c r="G5038" s="155" t="s">
        <v>253</v>
      </c>
      <c r="H5038" s="155" t="s">
        <v>253</v>
      </c>
      <c r="I5038" s="157" t="s">
        <v>253</v>
      </c>
      <c r="J5038" s="156" t="s">
        <v>253</v>
      </c>
      <c r="K5038" s="167" t="s">
        <v>253</v>
      </c>
    </row>
    <row r="5039" spans="1:11" x14ac:dyDescent="0.25">
      <c r="A5039" s="153">
        <v>5035</v>
      </c>
      <c r="B5039" s="154" t="s">
        <v>253</v>
      </c>
      <c r="C5039" s="154" t="s">
        <v>254</v>
      </c>
      <c r="D5039" s="154" t="s">
        <v>255</v>
      </c>
      <c r="E5039" s="155" t="s">
        <v>253</v>
      </c>
      <c r="F5039" s="156" t="s">
        <v>253</v>
      </c>
      <c r="G5039" s="155" t="s">
        <v>253</v>
      </c>
      <c r="H5039" s="155" t="s">
        <v>253</v>
      </c>
      <c r="I5039" s="157" t="s">
        <v>253</v>
      </c>
      <c r="J5039" s="156" t="s">
        <v>253</v>
      </c>
      <c r="K5039" s="167" t="s">
        <v>253</v>
      </c>
    </row>
    <row r="5040" spans="1:11" x14ac:dyDescent="0.25">
      <c r="A5040" s="153">
        <v>5036</v>
      </c>
      <c r="B5040" s="154" t="s">
        <v>253</v>
      </c>
      <c r="C5040" s="154" t="s">
        <v>254</v>
      </c>
      <c r="D5040" s="154" t="s">
        <v>255</v>
      </c>
      <c r="E5040" s="155" t="s">
        <v>253</v>
      </c>
      <c r="F5040" s="156" t="s">
        <v>253</v>
      </c>
      <c r="G5040" s="155" t="s">
        <v>253</v>
      </c>
      <c r="H5040" s="155" t="s">
        <v>253</v>
      </c>
      <c r="I5040" s="157" t="s">
        <v>253</v>
      </c>
      <c r="J5040" s="156" t="s">
        <v>253</v>
      </c>
      <c r="K5040" s="167" t="s">
        <v>253</v>
      </c>
    </row>
    <row r="5041" spans="1:11" x14ac:dyDescent="0.25">
      <c r="A5041" s="153">
        <v>5037</v>
      </c>
      <c r="B5041" s="154" t="s">
        <v>253</v>
      </c>
      <c r="C5041" s="154" t="s">
        <v>254</v>
      </c>
      <c r="D5041" s="154" t="s">
        <v>255</v>
      </c>
      <c r="E5041" s="155" t="s">
        <v>253</v>
      </c>
      <c r="F5041" s="156" t="s">
        <v>253</v>
      </c>
      <c r="G5041" s="155" t="s">
        <v>253</v>
      </c>
      <c r="H5041" s="155" t="s">
        <v>253</v>
      </c>
      <c r="I5041" s="157" t="s">
        <v>253</v>
      </c>
      <c r="J5041" s="156" t="s">
        <v>253</v>
      </c>
      <c r="K5041" s="167" t="s">
        <v>253</v>
      </c>
    </row>
    <row r="5042" spans="1:11" x14ac:dyDescent="0.25">
      <c r="A5042" s="153">
        <v>5038</v>
      </c>
      <c r="B5042" s="154" t="s">
        <v>253</v>
      </c>
      <c r="C5042" s="154" t="s">
        <v>254</v>
      </c>
      <c r="D5042" s="154" t="s">
        <v>255</v>
      </c>
      <c r="E5042" s="155" t="s">
        <v>253</v>
      </c>
      <c r="F5042" s="156" t="s">
        <v>253</v>
      </c>
      <c r="G5042" s="155" t="s">
        <v>253</v>
      </c>
      <c r="H5042" s="155" t="s">
        <v>253</v>
      </c>
      <c r="I5042" s="157" t="s">
        <v>253</v>
      </c>
      <c r="J5042" s="156" t="s">
        <v>253</v>
      </c>
      <c r="K5042" s="167" t="s">
        <v>253</v>
      </c>
    </row>
    <row r="5043" spans="1:11" x14ac:dyDescent="0.25">
      <c r="A5043" s="153">
        <v>5039</v>
      </c>
      <c r="B5043" s="154" t="s">
        <v>253</v>
      </c>
      <c r="C5043" s="154" t="s">
        <v>254</v>
      </c>
      <c r="D5043" s="154" t="s">
        <v>255</v>
      </c>
      <c r="E5043" s="155" t="s">
        <v>253</v>
      </c>
      <c r="F5043" s="156" t="s">
        <v>253</v>
      </c>
      <c r="G5043" s="155" t="s">
        <v>253</v>
      </c>
      <c r="H5043" s="155" t="s">
        <v>253</v>
      </c>
      <c r="I5043" s="157" t="s">
        <v>253</v>
      </c>
      <c r="J5043" s="156" t="s">
        <v>253</v>
      </c>
      <c r="K5043" s="167" t="s">
        <v>253</v>
      </c>
    </row>
    <row r="5044" spans="1:11" x14ac:dyDescent="0.25">
      <c r="A5044" s="153">
        <v>5040</v>
      </c>
      <c r="B5044" s="154" t="s">
        <v>253</v>
      </c>
      <c r="C5044" s="154" t="s">
        <v>254</v>
      </c>
      <c r="D5044" s="154" t="s">
        <v>255</v>
      </c>
      <c r="E5044" s="155" t="s">
        <v>253</v>
      </c>
      <c r="F5044" s="156" t="s">
        <v>253</v>
      </c>
      <c r="G5044" s="155" t="s">
        <v>253</v>
      </c>
      <c r="H5044" s="155" t="s">
        <v>253</v>
      </c>
      <c r="I5044" s="157" t="s">
        <v>253</v>
      </c>
      <c r="J5044" s="156" t="s">
        <v>253</v>
      </c>
      <c r="K5044" s="167" t="s">
        <v>253</v>
      </c>
    </row>
    <row r="5045" spans="1:11" x14ac:dyDescent="0.25">
      <c r="A5045" s="153">
        <v>5041</v>
      </c>
      <c r="B5045" s="154" t="s">
        <v>253</v>
      </c>
      <c r="C5045" s="154" t="s">
        <v>254</v>
      </c>
      <c r="D5045" s="154" t="s">
        <v>255</v>
      </c>
      <c r="E5045" s="155" t="s">
        <v>253</v>
      </c>
      <c r="F5045" s="156" t="s">
        <v>253</v>
      </c>
      <c r="G5045" s="155" t="s">
        <v>253</v>
      </c>
      <c r="H5045" s="155" t="s">
        <v>253</v>
      </c>
      <c r="I5045" s="157" t="s">
        <v>253</v>
      </c>
      <c r="J5045" s="156" t="s">
        <v>253</v>
      </c>
      <c r="K5045" s="167" t="s">
        <v>253</v>
      </c>
    </row>
    <row r="5046" spans="1:11" x14ac:dyDescent="0.25">
      <c r="A5046" s="153">
        <v>5042</v>
      </c>
      <c r="B5046" s="154" t="s">
        <v>253</v>
      </c>
      <c r="C5046" s="154" t="s">
        <v>254</v>
      </c>
      <c r="D5046" s="154" t="s">
        <v>255</v>
      </c>
      <c r="E5046" s="155" t="s">
        <v>253</v>
      </c>
      <c r="F5046" s="156" t="s">
        <v>253</v>
      </c>
      <c r="G5046" s="155" t="s">
        <v>253</v>
      </c>
      <c r="H5046" s="155" t="s">
        <v>253</v>
      </c>
      <c r="I5046" s="157" t="s">
        <v>253</v>
      </c>
      <c r="J5046" s="156" t="s">
        <v>253</v>
      </c>
      <c r="K5046" s="167" t="s">
        <v>253</v>
      </c>
    </row>
    <row r="5047" spans="1:11" x14ac:dyDescent="0.25">
      <c r="A5047" s="153">
        <v>5043</v>
      </c>
      <c r="B5047" s="154" t="s">
        <v>253</v>
      </c>
      <c r="C5047" s="154" t="s">
        <v>254</v>
      </c>
      <c r="D5047" s="154" t="s">
        <v>255</v>
      </c>
      <c r="E5047" s="155" t="s">
        <v>253</v>
      </c>
      <c r="F5047" s="156" t="s">
        <v>253</v>
      </c>
      <c r="G5047" s="155" t="s">
        <v>253</v>
      </c>
      <c r="H5047" s="155" t="s">
        <v>253</v>
      </c>
      <c r="I5047" s="157" t="s">
        <v>253</v>
      </c>
      <c r="J5047" s="156" t="s">
        <v>253</v>
      </c>
      <c r="K5047" s="167" t="s">
        <v>253</v>
      </c>
    </row>
    <row r="5048" spans="1:11" x14ac:dyDescent="0.25">
      <c r="A5048" s="153">
        <v>5044</v>
      </c>
      <c r="B5048" s="154" t="s">
        <v>253</v>
      </c>
      <c r="C5048" s="154" t="s">
        <v>254</v>
      </c>
      <c r="D5048" s="154" t="s">
        <v>255</v>
      </c>
      <c r="E5048" s="155" t="s">
        <v>253</v>
      </c>
      <c r="F5048" s="156" t="s">
        <v>253</v>
      </c>
      <c r="G5048" s="155" t="s">
        <v>253</v>
      </c>
      <c r="H5048" s="155" t="s">
        <v>253</v>
      </c>
      <c r="I5048" s="157" t="s">
        <v>253</v>
      </c>
      <c r="J5048" s="156" t="s">
        <v>253</v>
      </c>
      <c r="K5048" s="167" t="s">
        <v>253</v>
      </c>
    </row>
    <row r="5049" spans="1:11" x14ac:dyDescent="0.25">
      <c r="A5049" s="153">
        <v>5045</v>
      </c>
      <c r="B5049" s="154" t="s">
        <v>253</v>
      </c>
      <c r="C5049" s="154" t="s">
        <v>254</v>
      </c>
      <c r="D5049" s="154" t="s">
        <v>255</v>
      </c>
      <c r="E5049" s="155" t="s">
        <v>253</v>
      </c>
      <c r="F5049" s="156" t="s">
        <v>253</v>
      </c>
      <c r="G5049" s="155" t="s">
        <v>253</v>
      </c>
      <c r="H5049" s="155" t="s">
        <v>253</v>
      </c>
      <c r="I5049" s="157" t="s">
        <v>253</v>
      </c>
      <c r="J5049" s="156" t="s">
        <v>253</v>
      </c>
      <c r="K5049" s="167" t="s">
        <v>253</v>
      </c>
    </row>
    <row r="5050" spans="1:11" x14ac:dyDescent="0.25">
      <c r="A5050" s="153">
        <v>5046</v>
      </c>
      <c r="B5050" s="154" t="s">
        <v>253</v>
      </c>
      <c r="C5050" s="154" t="s">
        <v>254</v>
      </c>
      <c r="D5050" s="154" t="s">
        <v>255</v>
      </c>
      <c r="E5050" s="155" t="s">
        <v>253</v>
      </c>
      <c r="F5050" s="156" t="s">
        <v>253</v>
      </c>
      <c r="G5050" s="155" t="s">
        <v>253</v>
      </c>
      <c r="H5050" s="155" t="s">
        <v>253</v>
      </c>
      <c r="I5050" s="157" t="s">
        <v>253</v>
      </c>
      <c r="J5050" s="156" t="s">
        <v>253</v>
      </c>
      <c r="K5050" s="167" t="s">
        <v>253</v>
      </c>
    </row>
    <row r="5051" spans="1:11" x14ac:dyDescent="0.25">
      <c r="A5051" s="153">
        <v>5047</v>
      </c>
      <c r="B5051" s="154" t="s">
        <v>253</v>
      </c>
      <c r="C5051" s="154" t="s">
        <v>254</v>
      </c>
      <c r="D5051" s="154" t="s">
        <v>255</v>
      </c>
      <c r="E5051" s="155" t="s">
        <v>253</v>
      </c>
      <c r="F5051" s="156" t="s">
        <v>253</v>
      </c>
      <c r="G5051" s="155" t="s">
        <v>253</v>
      </c>
      <c r="H5051" s="155" t="s">
        <v>253</v>
      </c>
      <c r="I5051" s="157" t="s">
        <v>253</v>
      </c>
      <c r="J5051" s="156" t="s">
        <v>253</v>
      </c>
      <c r="K5051" s="167" t="s">
        <v>253</v>
      </c>
    </row>
    <row r="5052" spans="1:11" x14ac:dyDescent="0.25">
      <c r="A5052" s="153">
        <v>5048</v>
      </c>
      <c r="B5052" s="154" t="s">
        <v>253</v>
      </c>
      <c r="C5052" s="154" t="s">
        <v>254</v>
      </c>
      <c r="D5052" s="154" t="s">
        <v>255</v>
      </c>
      <c r="E5052" s="155" t="s">
        <v>253</v>
      </c>
      <c r="F5052" s="156" t="s">
        <v>253</v>
      </c>
      <c r="G5052" s="155" t="s">
        <v>253</v>
      </c>
      <c r="H5052" s="155" t="s">
        <v>253</v>
      </c>
      <c r="I5052" s="157" t="s">
        <v>253</v>
      </c>
      <c r="J5052" s="156" t="s">
        <v>253</v>
      </c>
      <c r="K5052" s="167" t="s">
        <v>253</v>
      </c>
    </row>
    <row r="5053" spans="1:11" x14ac:dyDescent="0.25">
      <c r="A5053" s="153">
        <v>5049</v>
      </c>
      <c r="B5053" s="154" t="s">
        <v>253</v>
      </c>
      <c r="C5053" s="154" t="s">
        <v>254</v>
      </c>
      <c r="D5053" s="154" t="s">
        <v>255</v>
      </c>
      <c r="E5053" s="155" t="s">
        <v>253</v>
      </c>
      <c r="F5053" s="156" t="s">
        <v>253</v>
      </c>
      <c r="G5053" s="155" t="s">
        <v>253</v>
      </c>
      <c r="H5053" s="155" t="s">
        <v>253</v>
      </c>
      <c r="I5053" s="157" t="s">
        <v>253</v>
      </c>
      <c r="J5053" s="156" t="s">
        <v>253</v>
      </c>
      <c r="K5053" s="167" t="s">
        <v>253</v>
      </c>
    </row>
    <row r="5054" spans="1:11" x14ac:dyDescent="0.25">
      <c r="A5054" s="153">
        <v>5050</v>
      </c>
      <c r="B5054" s="154" t="s">
        <v>253</v>
      </c>
      <c r="C5054" s="154" t="s">
        <v>254</v>
      </c>
      <c r="D5054" s="154" t="s">
        <v>255</v>
      </c>
      <c r="E5054" s="155" t="s">
        <v>253</v>
      </c>
      <c r="F5054" s="156" t="s">
        <v>253</v>
      </c>
      <c r="G5054" s="155" t="s">
        <v>253</v>
      </c>
      <c r="H5054" s="155" t="s">
        <v>253</v>
      </c>
      <c r="I5054" s="157" t="s">
        <v>253</v>
      </c>
      <c r="J5054" s="156" t="s">
        <v>253</v>
      </c>
      <c r="K5054" s="167" t="s">
        <v>253</v>
      </c>
    </row>
    <row r="5055" spans="1:11" x14ac:dyDescent="0.25">
      <c r="A5055" s="153">
        <v>5051</v>
      </c>
      <c r="B5055" s="154" t="s">
        <v>253</v>
      </c>
      <c r="C5055" s="154" t="s">
        <v>254</v>
      </c>
      <c r="D5055" s="154" t="s">
        <v>255</v>
      </c>
      <c r="E5055" s="155" t="s">
        <v>253</v>
      </c>
      <c r="F5055" s="156" t="s">
        <v>253</v>
      </c>
      <c r="G5055" s="155" t="s">
        <v>253</v>
      </c>
      <c r="H5055" s="155" t="s">
        <v>253</v>
      </c>
      <c r="I5055" s="157" t="s">
        <v>253</v>
      </c>
      <c r="J5055" s="156" t="s">
        <v>253</v>
      </c>
      <c r="K5055" s="167" t="s">
        <v>253</v>
      </c>
    </row>
    <row r="5056" spans="1:11" x14ac:dyDescent="0.25">
      <c r="A5056" s="153">
        <v>5052</v>
      </c>
      <c r="B5056" s="154" t="s">
        <v>253</v>
      </c>
      <c r="C5056" s="154" t="s">
        <v>254</v>
      </c>
      <c r="D5056" s="154" t="s">
        <v>255</v>
      </c>
      <c r="E5056" s="155" t="s">
        <v>253</v>
      </c>
      <c r="F5056" s="156" t="s">
        <v>253</v>
      </c>
      <c r="G5056" s="155" t="s">
        <v>253</v>
      </c>
      <c r="H5056" s="155" t="s">
        <v>253</v>
      </c>
      <c r="I5056" s="157" t="s">
        <v>253</v>
      </c>
      <c r="J5056" s="156" t="s">
        <v>253</v>
      </c>
      <c r="K5056" s="167" t="s">
        <v>253</v>
      </c>
    </row>
    <row r="5057" spans="1:11" x14ac:dyDescent="0.25">
      <c r="A5057" s="153">
        <v>5053</v>
      </c>
      <c r="B5057" s="154" t="s">
        <v>253</v>
      </c>
      <c r="C5057" s="154" t="s">
        <v>254</v>
      </c>
      <c r="D5057" s="154" t="s">
        <v>255</v>
      </c>
      <c r="E5057" s="155" t="s">
        <v>253</v>
      </c>
      <c r="F5057" s="156" t="s">
        <v>253</v>
      </c>
      <c r="G5057" s="155" t="s">
        <v>253</v>
      </c>
      <c r="H5057" s="155" t="s">
        <v>253</v>
      </c>
      <c r="I5057" s="157" t="s">
        <v>253</v>
      </c>
      <c r="J5057" s="156" t="s">
        <v>253</v>
      </c>
      <c r="K5057" s="167" t="s">
        <v>253</v>
      </c>
    </row>
    <row r="5058" spans="1:11" x14ac:dyDescent="0.25">
      <c r="A5058" s="153">
        <v>5054</v>
      </c>
      <c r="B5058" s="154" t="s">
        <v>253</v>
      </c>
      <c r="C5058" s="154" t="s">
        <v>254</v>
      </c>
      <c r="D5058" s="154" t="s">
        <v>255</v>
      </c>
      <c r="E5058" s="155" t="s">
        <v>253</v>
      </c>
      <c r="F5058" s="156" t="s">
        <v>253</v>
      </c>
      <c r="G5058" s="155" t="s">
        <v>253</v>
      </c>
      <c r="H5058" s="155" t="s">
        <v>253</v>
      </c>
      <c r="I5058" s="157" t="s">
        <v>253</v>
      </c>
      <c r="J5058" s="156" t="s">
        <v>253</v>
      </c>
      <c r="K5058" s="167" t="s">
        <v>253</v>
      </c>
    </row>
    <row r="5059" spans="1:11" x14ac:dyDescent="0.25">
      <c r="A5059" s="153">
        <v>5055</v>
      </c>
      <c r="B5059" s="154" t="s">
        <v>253</v>
      </c>
      <c r="C5059" s="154" t="s">
        <v>254</v>
      </c>
      <c r="D5059" s="154" t="s">
        <v>255</v>
      </c>
      <c r="E5059" s="155" t="s">
        <v>253</v>
      </c>
      <c r="F5059" s="156" t="s">
        <v>253</v>
      </c>
      <c r="G5059" s="155" t="s">
        <v>253</v>
      </c>
      <c r="H5059" s="155" t="s">
        <v>253</v>
      </c>
      <c r="I5059" s="157" t="s">
        <v>253</v>
      </c>
      <c r="J5059" s="156" t="s">
        <v>253</v>
      </c>
      <c r="K5059" s="167" t="s">
        <v>253</v>
      </c>
    </row>
    <row r="5060" spans="1:11" x14ac:dyDescent="0.25">
      <c r="A5060" s="153">
        <v>5056</v>
      </c>
      <c r="B5060" s="154" t="s">
        <v>253</v>
      </c>
      <c r="C5060" s="154" t="s">
        <v>254</v>
      </c>
      <c r="D5060" s="154" t="s">
        <v>255</v>
      </c>
      <c r="E5060" s="155" t="s">
        <v>253</v>
      </c>
      <c r="F5060" s="156" t="s">
        <v>253</v>
      </c>
      <c r="G5060" s="155" t="s">
        <v>253</v>
      </c>
      <c r="H5060" s="155" t="s">
        <v>253</v>
      </c>
      <c r="I5060" s="157" t="s">
        <v>253</v>
      </c>
      <c r="J5060" s="156" t="s">
        <v>253</v>
      </c>
      <c r="K5060" s="167" t="s">
        <v>253</v>
      </c>
    </row>
    <row r="5061" spans="1:11" x14ac:dyDescent="0.25">
      <c r="A5061" s="153">
        <v>5057</v>
      </c>
      <c r="B5061" s="154" t="s">
        <v>253</v>
      </c>
      <c r="C5061" s="154" t="s">
        <v>254</v>
      </c>
      <c r="D5061" s="154" t="s">
        <v>255</v>
      </c>
      <c r="E5061" s="155" t="s">
        <v>253</v>
      </c>
      <c r="F5061" s="156" t="s">
        <v>253</v>
      </c>
      <c r="G5061" s="155" t="s">
        <v>253</v>
      </c>
      <c r="H5061" s="155" t="s">
        <v>253</v>
      </c>
      <c r="I5061" s="157" t="s">
        <v>253</v>
      </c>
      <c r="J5061" s="156" t="s">
        <v>253</v>
      </c>
      <c r="K5061" s="167" t="s">
        <v>253</v>
      </c>
    </row>
    <row r="5062" spans="1:11" x14ac:dyDescent="0.25">
      <c r="A5062" s="153">
        <v>5058</v>
      </c>
      <c r="B5062" s="154" t="s">
        <v>253</v>
      </c>
      <c r="C5062" s="154" t="s">
        <v>254</v>
      </c>
      <c r="D5062" s="154" t="s">
        <v>255</v>
      </c>
      <c r="E5062" s="155" t="s">
        <v>253</v>
      </c>
      <c r="F5062" s="156" t="s">
        <v>253</v>
      </c>
      <c r="G5062" s="155" t="s">
        <v>253</v>
      </c>
      <c r="H5062" s="155" t="s">
        <v>253</v>
      </c>
      <c r="I5062" s="157" t="s">
        <v>253</v>
      </c>
      <c r="J5062" s="156" t="s">
        <v>253</v>
      </c>
      <c r="K5062" s="167" t="s">
        <v>253</v>
      </c>
    </row>
    <row r="5063" spans="1:11" x14ac:dyDescent="0.25">
      <c r="A5063" s="153">
        <v>5059</v>
      </c>
      <c r="B5063" s="154" t="s">
        <v>253</v>
      </c>
      <c r="C5063" s="154" t="s">
        <v>254</v>
      </c>
      <c r="D5063" s="154" t="s">
        <v>255</v>
      </c>
      <c r="E5063" s="155" t="s">
        <v>253</v>
      </c>
      <c r="F5063" s="156" t="s">
        <v>253</v>
      </c>
      <c r="G5063" s="155" t="s">
        <v>253</v>
      </c>
      <c r="H5063" s="155" t="s">
        <v>253</v>
      </c>
      <c r="I5063" s="157" t="s">
        <v>253</v>
      </c>
      <c r="J5063" s="156" t="s">
        <v>253</v>
      </c>
      <c r="K5063" s="167" t="s">
        <v>253</v>
      </c>
    </row>
    <row r="5064" spans="1:11" x14ac:dyDescent="0.25">
      <c r="A5064" s="153">
        <v>5060</v>
      </c>
      <c r="B5064" s="154" t="s">
        <v>253</v>
      </c>
      <c r="C5064" s="154" t="s">
        <v>254</v>
      </c>
      <c r="D5064" s="154" t="s">
        <v>255</v>
      </c>
      <c r="E5064" s="155" t="s">
        <v>253</v>
      </c>
      <c r="F5064" s="156" t="s">
        <v>253</v>
      </c>
      <c r="G5064" s="155" t="s">
        <v>253</v>
      </c>
      <c r="H5064" s="155" t="s">
        <v>253</v>
      </c>
      <c r="I5064" s="157" t="s">
        <v>253</v>
      </c>
      <c r="J5064" s="156" t="s">
        <v>253</v>
      </c>
      <c r="K5064" s="167" t="s">
        <v>253</v>
      </c>
    </row>
    <row r="5065" spans="1:11" x14ac:dyDescent="0.25">
      <c r="A5065" s="153">
        <v>5061</v>
      </c>
      <c r="B5065" s="154" t="s">
        <v>253</v>
      </c>
      <c r="C5065" s="154" t="s">
        <v>254</v>
      </c>
      <c r="D5065" s="154" t="s">
        <v>255</v>
      </c>
      <c r="E5065" s="155" t="s">
        <v>253</v>
      </c>
      <c r="F5065" s="156" t="s">
        <v>253</v>
      </c>
      <c r="G5065" s="155" t="s">
        <v>253</v>
      </c>
      <c r="H5065" s="155" t="s">
        <v>253</v>
      </c>
      <c r="I5065" s="157" t="s">
        <v>253</v>
      </c>
      <c r="J5065" s="156" t="s">
        <v>253</v>
      </c>
      <c r="K5065" s="167" t="s">
        <v>253</v>
      </c>
    </row>
    <row r="5066" spans="1:11" x14ac:dyDescent="0.25">
      <c r="A5066" s="153">
        <v>5062</v>
      </c>
      <c r="B5066" s="154" t="s">
        <v>253</v>
      </c>
      <c r="C5066" s="154" t="s">
        <v>254</v>
      </c>
      <c r="D5066" s="154" t="s">
        <v>255</v>
      </c>
      <c r="E5066" s="155" t="s">
        <v>253</v>
      </c>
      <c r="F5066" s="156" t="s">
        <v>253</v>
      </c>
      <c r="G5066" s="155" t="s">
        <v>253</v>
      </c>
      <c r="H5066" s="155" t="s">
        <v>253</v>
      </c>
      <c r="I5066" s="157" t="s">
        <v>253</v>
      </c>
      <c r="J5066" s="156" t="s">
        <v>253</v>
      </c>
      <c r="K5066" s="167" t="s">
        <v>253</v>
      </c>
    </row>
    <row r="5067" spans="1:11" x14ac:dyDescent="0.25">
      <c r="A5067" s="153">
        <v>5063</v>
      </c>
      <c r="B5067" s="154" t="s">
        <v>253</v>
      </c>
      <c r="C5067" s="154" t="s">
        <v>254</v>
      </c>
      <c r="D5067" s="154" t="s">
        <v>255</v>
      </c>
      <c r="E5067" s="155" t="s">
        <v>253</v>
      </c>
      <c r="F5067" s="156" t="s">
        <v>253</v>
      </c>
      <c r="G5067" s="155" t="s">
        <v>253</v>
      </c>
      <c r="H5067" s="155" t="s">
        <v>253</v>
      </c>
      <c r="I5067" s="157" t="s">
        <v>253</v>
      </c>
      <c r="J5067" s="156" t="s">
        <v>253</v>
      </c>
      <c r="K5067" s="167" t="s">
        <v>253</v>
      </c>
    </row>
    <row r="5068" spans="1:11" x14ac:dyDescent="0.25">
      <c r="A5068" s="153">
        <v>5064</v>
      </c>
      <c r="B5068" s="154" t="s">
        <v>253</v>
      </c>
      <c r="C5068" s="154" t="s">
        <v>254</v>
      </c>
      <c r="D5068" s="154" t="s">
        <v>255</v>
      </c>
      <c r="E5068" s="155" t="s">
        <v>253</v>
      </c>
      <c r="F5068" s="156" t="s">
        <v>253</v>
      </c>
      <c r="G5068" s="155" t="s">
        <v>253</v>
      </c>
      <c r="H5068" s="155" t="s">
        <v>253</v>
      </c>
      <c r="I5068" s="157" t="s">
        <v>253</v>
      </c>
      <c r="J5068" s="156" t="s">
        <v>253</v>
      </c>
      <c r="K5068" s="167" t="s">
        <v>253</v>
      </c>
    </row>
    <row r="5069" spans="1:11" x14ac:dyDescent="0.25">
      <c r="A5069" s="153">
        <v>5065</v>
      </c>
      <c r="B5069" s="154" t="s">
        <v>253</v>
      </c>
      <c r="C5069" s="154" t="s">
        <v>254</v>
      </c>
      <c r="D5069" s="154" t="s">
        <v>255</v>
      </c>
      <c r="E5069" s="155" t="s">
        <v>253</v>
      </c>
      <c r="F5069" s="156" t="s">
        <v>253</v>
      </c>
      <c r="G5069" s="155" t="s">
        <v>253</v>
      </c>
      <c r="H5069" s="155" t="s">
        <v>253</v>
      </c>
      <c r="I5069" s="157" t="s">
        <v>253</v>
      </c>
      <c r="J5069" s="156" t="s">
        <v>253</v>
      </c>
      <c r="K5069" s="167" t="s">
        <v>253</v>
      </c>
    </row>
    <row r="5070" spans="1:11" x14ac:dyDescent="0.25">
      <c r="A5070" s="153">
        <v>5066</v>
      </c>
      <c r="B5070" s="154" t="s">
        <v>253</v>
      </c>
      <c r="C5070" s="154" t="s">
        <v>254</v>
      </c>
      <c r="D5070" s="154" t="s">
        <v>255</v>
      </c>
      <c r="E5070" s="155" t="s">
        <v>253</v>
      </c>
      <c r="F5070" s="156" t="s">
        <v>253</v>
      </c>
      <c r="G5070" s="155" t="s">
        <v>253</v>
      </c>
      <c r="H5070" s="155" t="s">
        <v>253</v>
      </c>
      <c r="I5070" s="157" t="s">
        <v>253</v>
      </c>
      <c r="J5070" s="156" t="s">
        <v>253</v>
      </c>
      <c r="K5070" s="167" t="s">
        <v>253</v>
      </c>
    </row>
    <row r="5071" spans="1:11" x14ac:dyDescent="0.25">
      <c r="A5071" s="153">
        <v>5067</v>
      </c>
      <c r="B5071" s="154" t="s">
        <v>253</v>
      </c>
      <c r="C5071" s="154" t="s">
        <v>254</v>
      </c>
      <c r="D5071" s="154" t="s">
        <v>255</v>
      </c>
      <c r="E5071" s="155" t="s">
        <v>253</v>
      </c>
      <c r="F5071" s="156" t="s">
        <v>253</v>
      </c>
      <c r="G5071" s="155" t="s">
        <v>253</v>
      </c>
      <c r="H5071" s="155" t="s">
        <v>253</v>
      </c>
      <c r="I5071" s="157" t="s">
        <v>253</v>
      </c>
      <c r="J5071" s="156" t="s">
        <v>253</v>
      </c>
      <c r="K5071" s="167" t="s">
        <v>253</v>
      </c>
    </row>
    <row r="5072" spans="1:11" x14ac:dyDescent="0.25">
      <c r="A5072" s="153">
        <v>5068</v>
      </c>
      <c r="B5072" s="154" t="s">
        <v>253</v>
      </c>
      <c r="C5072" s="154" t="s">
        <v>254</v>
      </c>
      <c r="D5072" s="154" t="s">
        <v>255</v>
      </c>
      <c r="E5072" s="155" t="s">
        <v>253</v>
      </c>
      <c r="F5072" s="156" t="s">
        <v>253</v>
      </c>
      <c r="G5072" s="155" t="s">
        <v>253</v>
      </c>
      <c r="H5072" s="155" t="s">
        <v>253</v>
      </c>
      <c r="I5072" s="157" t="s">
        <v>253</v>
      </c>
      <c r="J5072" s="156" t="s">
        <v>253</v>
      </c>
      <c r="K5072" s="167" t="s">
        <v>253</v>
      </c>
    </row>
    <row r="5073" spans="1:11" x14ac:dyDescent="0.25">
      <c r="A5073" s="153">
        <v>5069</v>
      </c>
      <c r="B5073" s="154" t="s">
        <v>253</v>
      </c>
      <c r="C5073" s="154" t="s">
        <v>254</v>
      </c>
      <c r="D5073" s="154" t="s">
        <v>255</v>
      </c>
      <c r="E5073" s="155" t="s">
        <v>253</v>
      </c>
      <c r="F5073" s="156" t="s">
        <v>253</v>
      </c>
      <c r="G5073" s="155" t="s">
        <v>253</v>
      </c>
      <c r="H5073" s="155" t="s">
        <v>253</v>
      </c>
      <c r="I5073" s="157" t="s">
        <v>253</v>
      </c>
      <c r="J5073" s="156" t="s">
        <v>253</v>
      </c>
      <c r="K5073" s="167" t="s">
        <v>253</v>
      </c>
    </row>
    <row r="5074" spans="1:11" x14ac:dyDescent="0.25">
      <c r="A5074" s="153">
        <v>5070</v>
      </c>
      <c r="B5074" s="154" t="s">
        <v>253</v>
      </c>
      <c r="C5074" s="154" t="s">
        <v>254</v>
      </c>
      <c r="D5074" s="154" t="s">
        <v>255</v>
      </c>
      <c r="E5074" s="155" t="s">
        <v>253</v>
      </c>
      <c r="F5074" s="156" t="s">
        <v>253</v>
      </c>
      <c r="G5074" s="155" t="s">
        <v>253</v>
      </c>
      <c r="H5074" s="155" t="s">
        <v>253</v>
      </c>
      <c r="I5074" s="157" t="s">
        <v>253</v>
      </c>
      <c r="J5074" s="156" t="s">
        <v>253</v>
      </c>
      <c r="K5074" s="167" t="s">
        <v>253</v>
      </c>
    </row>
    <row r="5075" spans="1:11" x14ac:dyDescent="0.25">
      <c r="A5075" s="153">
        <v>5071</v>
      </c>
      <c r="B5075" s="154" t="s">
        <v>253</v>
      </c>
      <c r="C5075" s="154" t="s">
        <v>254</v>
      </c>
      <c r="D5075" s="154" t="s">
        <v>255</v>
      </c>
      <c r="E5075" s="155" t="s">
        <v>253</v>
      </c>
      <c r="F5075" s="156" t="s">
        <v>253</v>
      </c>
      <c r="G5075" s="155" t="s">
        <v>253</v>
      </c>
      <c r="H5075" s="155" t="s">
        <v>253</v>
      </c>
      <c r="I5075" s="157" t="s">
        <v>253</v>
      </c>
      <c r="J5075" s="156" t="s">
        <v>253</v>
      </c>
      <c r="K5075" s="167" t="s">
        <v>253</v>
      </c>
    </row>
    <row r="5076" spans="1:11" x14ac:dyDescent="0.25">
      <c r="A5076" s="153">
        <v>5072</v>
      </c>
      <c r="B5076" s="154" t="s">
        <v>253</v>
      </c>
      <c r="C5076" s="154" t="s">
        <v>254</v>
      </c>
      <c r="D5076" s="154" t="s">
        <v>255</v>
      </c>
      <c r="E5076" s="155" t="s">
        <v>253</v>
      </c>
      <c r="F5076" s="156" t="s">
        <v>253</v>
      </c>
      <c r="G5076" s="155" t="s">
        <v>253</v>
      </c>
      <c r="H5076" s="155" t="s">
        <v>253</v>
      </c>
      <c r="I5076" s="157" t="s">
        <v>253</v>
      </c>
      <c r="J5076" s="156" t="s">
        <v>253</v>
      </c>
      <c r="K5076" s="167" t="s">
        <v>253</v>
      </c>
    </row>
    <row r="5077" spans="1:11" x14ac:dyDescent="0.25">
      <c r="A5077" s="153">
        <v>5073</v>
      </c>
      <c r="B5077" s="154" t="s">
        <v>253</v>
      </c>
      <c r="C5077" s="154" t="s">
        <v>254</v>
      </c>
      <c r="D5077" s="154" t="s">
        <v>255</v>
      </c>
      <c r="E5077" s="155" t="s">
        <v>253</v>
      </c>
      <c r="F5077" s="156" t="s">
        <v>253</v>
      </c>
      <c r="G5077" s="155" t="s">
        <v>253</v>
      </c>
      <c r="H5077" s="155" t="s">
        <v>253</v>
      </c>
      <c r="I5077" s="157" t="s">
        <v>253</v>
      </c>
      <c r="J5077" s="156" t="s">
        <v>253</v>
      </c>
      <c r="K5077" s="167" t="s">
        <v>253</v>
      </c>
    </row>
    <row r="5078" spans="1:11" x14ac:dyDescent="0.25">
      <c r="A5078" s="153">
        <v>5074</v>
      </c>
      <c r="B5078" s="154" t="s">
        <v>253</v>
      </c>
      <c r="C5078" s="154" t="s">
        <v>254</v>
      </c>
      <c r="D5078" s="154" t="s">
        <v>255</v>
      </c>
      <c r="E5078" s="155" t="s">
        <v>253</v>
      </c>
      <c r="F5078" s="156" t="s">
        <v>253</v>
      </c>
      <c r="G5078" s="155" t="s">
        <v>253</v>
      </c>
      <c r="H5078" s="155" t="s">
        <v>253</v>
      </c>
      <c r="I5078" s="157" t="s">
        <v>253</v>
      </c>
      <c r="J5078" s="156" t="s">
        <v>253</v>
      </c>
      <c r="K5078" s="167" t="s">
        <v>253</v>
      </c>
    </row>
    <row r="5079" spans="1:11" x14ac:dyDescent="0.25">
      <c r="A5079" s="153">
        <v>5075</v>
      </c>
      <c r="B5079" s="154" t="s">
        <v>253</v>
      </c>
      <c r="C5079" s="154" t="s">
        <v>254</v>
      </c>
      <c r="D5079" s="154" t="s">
        <v>255</v>
      </c>
      <c r="E5079" s="155" t="s">
        <v>253</v>
      </c>
      <c r="F5079" s="156" t="s">
        <v>253</v>
      </c>
      <c r="G5079" s="155" t="s">
        <v>253</v>
      </c>
      <c r="H5079" s="155" t="s">
        <v>253</v>
      </c>
      <c r="I5079" s="157" t="s">
        <v>253</v>
      </c>
      <c r="J5079" s="156" t="s">
        <v>253</v>
      </c>
      <c r="K5079" s="167" t="s">
        <v>253</v>
      </c>
    </row>
    <row r="5080" spans="1:11" x14ac:dyDescent="0.25">
      <c r="A5080" s="153">
        <v>5076</v>
      </c>
      <c r="B5080" s="154" t="s">
        <v>253</v>
      </c>
      <c r="C5080" s="154" t="s">
        <v>254</v>
      </c>
      <c r="D5080" s="154" t="s">
        <v>255</v>
      </c>
      <c r="E5080" s="155" t="s">
        <v>253</v>
      </c>
      <c r="F5080" s="156" t="s">
        <v>253</v>
      </c>
      <c r="G5080" s="155" t="s">
        <v>253</v>
      </c>
      <c r="H5080" s="155" t="s">
        <v>253</v>
      </c>
      <c r="I5080" s="157" t="s">
        <v>253</v>
      </c>
      <c r="J5080" s="156" t="s">
        <v>253</v>
      </c>
      <c r="K5080" s="167" t="s">
        <v>253</v>
      </c>
    </row>
    <row r="5081" spans="1:11" x14ac:dyDescent="0.25">
      <c r="A5081" s="153">
        <v>5077</v>
      </c>
      <c r="B5081" s="154" t="s">
        <v>253</v>
      </c>
      <c r="C5081" s="154" t="s">
        <v>254</v>
      </c>
      <c r="D5081" s="154" t="s">
        <v>255</v>
      </c>
      <c r="E5081" s="155" t="s">
        <v>253</v>
      </c>
      <c r="F5081" s="156" t="s">
        <v>253</v>
      </c>
      <c r="G5081" s="155" t="s">
        <v>253</v>
      </c>
      <c r="H5081" s="155" t="s">
        <v>253</v>
      </c>
      <c r="I5081" s="157" t="s">
        <v>253</v>
      </c>
      <c r="J5081" s="156" t="s">
        <v>253</v>
      </c>
      <c r="K5081" s="167" t="s">
        <v>253</v>
      </c>
    </row>
    <row r="5082" spans="1:11" x14ac:dyDescent="0.25">
      <c r="A5082" s="153">
        <v>5078</v>
      </c>
      <c r="B5082" s="154" t="s">
        <v>253</v>
      </c>
      <c r="C5082" s="154" t="s">
        <v>254</v>
      </c>
      <c r="D5082" s="154" t="s">
        <v>255</v>
      </c>
      <c r="E5082" s="155" t="s">
        <v>253</v>
      </c>
      <c r="F5082" s="156" t="s">
        <v>253</v>
      </c>
      <c r="G5082" s="155" t="s">
        <v>253</v>
      </c>
      <c r="H5082" s="155" t="s">
        <v>253</v>
      </c>
      <c r="I5082" s="157" t="s">
        <v>253</v>
      </c>
      <c r="J5082" s="156" t="s">
        <v>253</v>
      </c>
      <c r="K5082" s="167" t="s">
        <v>253</v>
      </c>
    </row>
    <row r="5083" spans="1:11" x14ac:dyDescent="0.25">
      <c r="A5083" s="153">
        <v>5079</v>
      </c>
      <c r="B5083" s="154" t="s">
        <v>253</v>
      </c>
      <c r="C5083" s="154" t="s">
        <v>254</v>
      </c>
      <c r="D5083" s="154" t="s">
        <v>255</v>
      </c>
      <c r="E5083" s="155" t="s">
        <v>253</v>
      </c>
      <c r="F5083" s="156" t="s">
        <v>253</v>
      </c>
      <c r="G5083" s="155" t="s">
        <v>253</v>
      </c>
      <c r="H5083" s="155" t="s">
        <v>253</v>
      </c>
      <c r="I5083" s="157" t="s">
        <v>253</v>
      </c>
      <c r="J5083" s="156" t="s">
        <v>253</v>
      </c>
      <c r="K5083" s="167" t="s">
        <v>253</v>
      </c>
    </row>
    <row r="5084" spans="1:11" x14ac:dyDescent="0.25">
      <c r="A5084" s="153">
        <v>5080</v>
      </c>
      <c r="B5084" s="154" t="s">
        <v>253</v>
      </c>
      <c r="C5084" s="154" t="s">
        <v>254</v>
      </c>
      <c r="D5084" s="154" t="s">
        <v>255</v>
      </c>
      <c r="E5084" s="155" t="s">
        <v>253</v>
      </c>
      <c r="F5084" s="156" t="s">
        <v>253</v>
      </c>
      <c r="G5084" s="155" t="s">
        <v>253</v>
      </c>
      <c r="H5084" s="155" t="s">
        <v>253</v>
      </c>
      <c r="I5084" s="157" t="s">
        <v>253</v>
      </c>
      <c r="J5084" s="156" t="s">
        <v>253</v>
      </c>
      <c r="K5084" s="167" t="s">
        <v>253</v>
      </c>
    </row>
    <row r="5085" spans="1:11" x14ac:dyDescent="0.25">
      <c r="A5085" s="153">
        <v>5081</v>
      </c>
      <c r="B5085" s="154" t="s">
        <v>253</v>
      </c>
      <c r="C5085" s="154" t="s">
        <v>254</v>
      </c>
      <c r="D5085" s="154" t="s">
        <v>255</v>
      </c>
      <c r="E5085" s="155" t="s">
        <v>253</v>
      </c>
      <c r="F5085" s="156" t="s">
        <v>253</v>
      </c>
      <c r="G5085" s="155" t="s">
        <v>253</v>
      </c>
      <c r="H5085" s="155" t="s">
        <v>253</v>
      </c>
      <c r="I5085" s="157" t="s">
        <v>253</v>
      </c>
      <c r="J5085" s="156" t="s">
        <v>253</v>
      </c>
      <c r="K5085" s="167" t="s">
        <v>253</v>
      </c>
    </row>
    <row r="5086" spans="1:11" x14ac:dyDescent="0.25">
      <c r="A5086" s="153">
        <v>5082</v>
      </c>
      <c r="B5086" s="154" t="s">
        <v>253</v>
      </c>
      <c r="C5086" s="154" t="s">
        <v>254</v>
      </c>
      <c r="D5086" s="154" t="s">
        <v>255</v>
      </c>
      <c r="E5086" s="155" t="s">
        <v>253</v>
      </c>
      <c r="F5086" s="156" t="s">
        <v>253</v>
      </c>
      <c r="G5086" s="155" t="s">
        <v>253</v>
      </c>
      <c r="H5086" s="155" t="s">
        <v>253</v>
      </c>
      <c r="I5086" s="157" t="s">
        <v>253</v>
      </c>
      <c r="J5086" s="156" t="s">
        <v>253</v>
      </c>
      <c r="K5086" s="167" t="s">
        <v>253</v>
      </c>
    </row>
    <row r="5087" spans="1:11" x14ac:dyDescent="0.25">
      <c r="A5087" s="153">
        <v>5083</v>
      </c>
      <c r="B5087" s="154" t="s">
        <v>253</v>
      </c>
      <c r="C5087" s="154" t="s">
        <v>254</v>
      </c>
      <c r="D5087" s="154" t="s">
        <v>255</v>
      </c>
      <c r="E5087" s="155" t="s">
        <v>253</v>
      </c>
      <c r="F5087" s="156" t="s">
        <v>253</v>
      </c>
      <c r="G5087" s="155" t="s">
        <v>253</v>
      </c>
      <c r="H5087" s="155" t="s">
        <v>253</v>
      </c>
      <c r="I5087" s="157" t="s">
        <v>253</v>
      </c>
      <c r="J5087" s="156" t="s">
        <v>253</v>
      </c>
      <c r="K5087" s="167" t="s">
        <v>253</v>
      </c>
    </row>
    <row r="5088" spans="1:11" x14ac:dyDescent="0.25">
      <c r="A5088" s="153">
        <v>5084</v>
      </c>
      <c r="B5088" s="154" t="s">
        <v>253</v>
      </c>
      <c r="C5088" s="154" t="s">
        <v>254</v>
      </c>
      <c r="D5088" s="154" t="s">
        <v>255</v>
      </c>
      <c r="E5088" s="155" t="s">
        <v>253</v>
      </c>
      <c r="F5088" s="156" t="s">
        <v>253</v>
      </c>
      <c r="G5088" s="155" t="s">
        <v>253</v>
      </c>
      <c r="H5088" s="155" t="s">
        <v>253</v>
      </c>
      <c r="I5088" s="157" t="s">
        <v>253</v>
      </c>
      <c r="J5088" s="156" t="s">
        <v>253</v>
      </c>
      <c r="K5088" s="167" t="s">
        <v>253</v>
      </c>
    </row>
    <row r="5089" spans="1:11" x14ac:dyDescent="0.25">
      <c r="A5089" s="153">
        <v>5085</v>
      </c>
      <c r="B5089" s="154" t="s">
        <v>253</v>
      </c>
      <c r="C5089" s="154" t="s">
        <v>254</v>
      </c>
      <c r="D5089" s="154" t="s">
        <v>255</v>
      </c>
      <c r="E5089" s="155" t="s">
        <v>253</v>
      </c>
      <c r="F5089" s="156" t="s">
        <v>253</v>
      </c>
      <c r="G5089" s="155" t="s">
        <v>253</v>
      </c>
      <c r="H5089" s="155" t="s">
        <v>253</v>
      </c>
      <c r="I5089" s="157" t="s">
        <v>253</v>
      </c>
      <c r="J5089" s="156" t="s">
        <v>253</v>
      </c>
      <c r="K5089" s="167" t="s">
        <v>253</v>
      </c>
    </row>
    <row r="5090" spans="1:11" x14ac:dyDescent="0.25">
      <c r="A5090" s="153">
        <v>5086</v>
      </c>
      <c r="B5090" s="154" t="s">
        <v>253</v>
      </c>
      <c r="C5090" s="154" t="s">
        <v>254</v>
      </c>
      <c r="D5090" s="154" t="s">
        <v>255</v>
      </c>
      <c r="E5090" s="155" t="s">
        <v>253</v>
      </c>
      <c r="F5090" s="156" t="s">
        <v>253</v>
      </c>
      <c r="G5090" s="155" t="s">
        <v>253</v>
      </c>
      <c r="H5090" s="155" t="s">
        <v>253</v>
      </c>
      <c r="I5090" s="157" t="s">
        <v>253</v>
      </c>
      <c r="J5090" s="156" t="s">
        <v>253</v>
      </c>
      <c r="K5090" s="167" t="s">
        <v>253</v>
      </c>
    </row>
    <row r="5091" spans="1:11" x14ac:dyDescent="0.25">
      <c r="A5091" s="153">
        <v>5087</v>
      </c>
      <c r="B5091" s="154" t="s">
        <v>253</v>
      </c>
      <c r="C5091" s="154" t="s">
        <v>254</v>
      </c>
      <c r="D5091" s="154" t="s">
        <v>255</v>
      </c>
      <c r="E5091" s="155" t="s">
        <v>253</v>
      </c>
      <c r="F5091" s="156" t="s">
        <v>253</v>
      </c>
      <c r="G5091" s="155" t="s">
        <v>253</v>
      </c>
      <c r="H5091" s="155" t="s">
        <v>253</v>
      </c>
      <c r="I5091" s="157" t="s">
        <v>253</v>
      </c>
      <c r="J5091" s="156" t="s">
        <v>253</v>
      </c>
      <c r="K5091" s="167" t="s">
        <v>253</v>
      </c>
    </row>
    <row r="5092" spans="1:11" x14ac:dyDescent="0.25">
      <c r="A5092" s="153">
        <v>5088</v>
      </c>
      <c r="B5092" s="154" t="s">
        <v>253</v>
      </c>
      <c r="C5092" s="154" t="s">
        <v>254</v>
      </c>
      <c r="D5092" s="154" t="s">
        <v>255</v>
      </c>
      <c r="E5092" s="155" t="s">
        <v>253</v>
      </c>
      <c r="F5092" s="156" t="s">
        <v>253</v>
      </c>
      <c r="G5092" s="155" t="s">
        <v>253</v>
      </c>
      <c r="H5092" s="155" t="s">
        <v>253</v>
      </c>
      <c r="I5092" s="157" t="s">
        <v>253</v>
      </c>
      <c r="J5092" s="156" t="s">
        <v>253</v>
      </c>
      <c r="K5092" s="167" t="s">
        <v>253</v>
      </c>
    </row>
    <row r="5093" spans="1:11" x14ac:dyDescent="0.25">
      <c r="A5093" s="153">
        <v>5089</v>
      </c>
      <c r="B5093" s="154" t="s">
        <v>253</v>
      </c>
      <c r="C5093" s="154" t="s">
        <v>254</v>
      </c>
      <c r="D5093" s="154" t="s">
        <v>255</v>
      </c>
      <c r="E5093" s="155" t="s">
        <v>253</v>
      </c>
      <c r="F5093" s="156" t="s">
        <v>253</v>
      </c>
      <c r="G5093" s="155" t="s">
        <v>253</v>
      </c>
      <c r="H5093" s="155" t="s">
        <v>253</v>
      </c>
      <c r="I5093" s="157" t="s">
        <v>253</v>
      </c>
      <c r="J5093" s="156" t="s">
        <v>253</v>
      </c>
      <c r="K5093" s="167" t="s">
        <v>253</v>
      </c>
    </row>
    <row r="5094" spans="1:11" x14ac:dyDescent="0.25">
      <c r="A5094" s="153">
        <v>5090</v>
      </c>
      <c r="B5094" s="154" t="s">
        <v>253</v>
      </c>
      <c r="C5094" s="154" t="s">
        <v>254</v>
      </c>
      <c r="D5094" s="154" t="s">
        <v>255</v>
      </c>
      <c r="E5094" s="155" t="s">
        <v>253</v>
      </c>
      <c r="F5094" s="156" t="s">
        <v>253</v>
      </c>
      <c r="G5094" s="155" t="s">
        <v>253</v>
      </c>
      <c r="H5094" s="155" t="s">
        <v>253</v>
      </c>
      <c r="I5094" s="157" t="s">
        <v>253</v>
      </c>
      <c r="J5094" s="156" t="s">
        <v>253</v>
      </c>
      <c r="K5094" s="167" t="s">
        <v>253</v>
      </c>
    </row>
    <row r="5095" spans="1:11" x14ac:dyDescent="0.25">
      <c r="A5095" s="153">
        <v>5091</v>
      </c>
      <c r="B5095" s="154" t="s">
        <v>253</v>
      </c>
      <c r="C5095" s="154" t="s">
        <v>254</v>
      </c>
      <c r="D5095" s="154" t="s">
        <v>255</v>
      </c>
      <c r="E5095" s="155" t="s">
        <v>253</v>
      </c>
      <c r="F5095" s="156" t="s">
        <v>253</v>
      </c>
      <c r="G5095" s="155" t="s">
        <v>253</v>
      </c>
      <c r="H5095" s="155" t="s">
        <v>253</v>
      </c>
      <c r="I5095" s="157" t="s">
        <v>253</v>
      </c>
      <c r="J5095" s="156" t="s">
        <v>253</v>
      </c>
      <c r="K5095" s="167" t="s">
        <v>253</v>
      </c>
    </row>
    <row r="5096" spans="1:11" x14ac:dyDescent="0.25">
      <c r="A5096" s="153">
        <v>5092</v>
      </c>
      <c r="B5096" s="154" t="s">
        <v>253</v>
      </c>
      <c r="C5096" s="154" t="s">
        <v>254</v>
      </c>
      <c r="D5096" s="154" t="s">
        <v>255</v>
      </c>
      <c r="E5096" s="155" t="s">
        <v>253</v>
      </c>
      <c r="F5096" s="156" t="s">
        <v>253</v>
      </c>
      <c r="G5096" s="155" t="s">
        <v>253</v>
      </c>
      <c r="H5096" s="155" t="s">
        <v>253</v>
      </c>
      <c r="I5096" s="157" t="s">
        <v>253</v>
      </c>
      <c r="J5096" s="156" t="s">
        <v>253</v>
      </c>
      <c r="K5096" s="167" t="s">
        <v>253</v>
      </c>
    </row>
    <row r="5097" spans="1:11" x14ac:dyDescent="0.25">
      <c r="A5097" s="153">
        <v>5093</v>
      </c>
      <c r="B5097" s="154" t="s">
        <v>253</v>
      </c>
      <c r="C5097" s="154" t="s">
        <v>254</v>
      </c>
      <c r="D5097" s="154" t="s">
        <v>255</v>
      </c>
      <c r="E5097" s="155" t="s">
        <v>253</v>
      </c>
      <c r="F5097" s="156" t="s">
        <v>253</v>
      </c>
      <c r="G5097" s="155" t="s">
        <v>253</v>
      </c>
      <c r="H5097" s="155" t="s">
        <v>253</v>
      </c>
      <c r="I5097" s="157" t="s">
        <v>253</v>
      </c>
      <c r="J5097" s="156" t="s">
        <v>253</v>
      </c>
      <c r="K5097" s="167" t="s">
        <v>253</v>
      </c>
    </row>
    <row r="5098" spans="1:11" x14ac:dyDescent="0.25">
      <c r="A5098" s="153">
        <v>5094</v>
      </c>
      <c r="B5098" s="154" t="s">
        <v>253</v>
      </c>
      <c r="C5098" s="154" t="s">
        <v>254</v>
      </c>
      <c r="D5098" s="154" t="s">
        <v>255</v>
      </c>
      <c r="E5098" s="155" t="s">
        <v>253</v>
      </c>
      <c r="F5098" s="156" t="s">
        <v>253</v>
      </c>
      <c r="G5098" s="155" t="s">
        <v>253</v>
      </c>
      <c r="H5098" s="155" t="s">
        <v>253</v>
      </c>
      <c r="I5098" s="157" t="s">
        <v>253</v>
      </c>
      <c r="J5098" s="156" t="s">
        <v>253</v>
      </c>
      <c r="K5098" s="167" t="s">
        <v>253</v>
      </c>
    </row>
    <row r="5099" spans="1:11" x14ac:dyDescent="0.25">
      <c r="A5099" s="153">
        <v>5095</v>
      </c>
      <c r="B5099" s="154" t="s">
        <v>253</v>
      </c>
      <c r="C5099" s="154" t="s">
        <v>254</v>
      </c>
      <c r="D5099" s="154" t="s">
        <v>255</v>
      </c>
      <c r="E5099" s="155" t="s">
        <v>253</v>
      </c>
      <c r="F5099" s="156" t="s">
        <v>253</v>
      </c>
      <c r="G5099" s="155" t="s">
        <v>253</v>
      </c>
      <c r="H5099" s="155" t="s">
        <v>253</v>
      </c>
      <c r="I5099" s="157" t="s">
        <v>253</v>
      </c>
      <c r="J5099" s="156" t="s">
        <v>253</v>
      </c>
      <c r="K5099" s="167" t="s">
        <v>253</v>
      </c>
    </row>
    <row r="5100" spans="1:11" x14ac:dyDescent="0.25">
      <c r="A5100" s="153">
        <v>5096</v>
      </c>
      <c r="B5100" s="154" t="s">
        <v>253</v>
      </c>
      <c r="C5100" s="154" t="s">
        <v>254</v>
      </c>
      <c r="D5100" s="154" t="s">
        <v>255</v>
      </c>
      <c r="E5100" s="155" t="s">
        <v>253</v>
      </c>
      <c r="F5100" s="156" t="s">
        <v>253</v>
      </c>
      <c r="G5100" s="155" t="s">
        <v>253</v>
      </c>
      <c r="H5100" s="155" t="s">
        <v>253</v>
      </c>
      <c r="I5100" s="157" t="s">
        <v>253</v>
      </c>
      <c r="J5100" s="156" t="s">
        <v>253</v>
      </c>
      <c r="K5100" s="167" t="s">
        <v>253</v>
      </c>
    </row>
    <row r="5101" spans="1:11" x14ac:dyDescent="0.25">
      <c r="A5101" s="153">
        <v>5097</v>
      </c>
      <c r="B5101" s="154" t="s">
        <v>253</v>
      </c>
      <c r="C5101" s="154" t="s">
        <v>254</v>
      </c>
      <c r="D5101" s="154" t="s">
        <v>255</v>
      </c>
      <c r="E5101" s="155" t="s">
        <v>253</v>
      </c>
      <c r="F5101" s="156" t="s">
        <v>253</v>
      </c>
      <c r="G5101" s="155" t="s">
        <v>253</v>
      </c>
      <c r="H5101" s="155" t="s">
        <v>253</v>
      </c>
      <c r="I5101" s="157" t="s">
        <v>253</v>
      </c>
      <c r="J5101" s="156" t="s">
        <v>253</v>
      </c>
      <c r="K5101" s="167" t="s">
        <v>253</v>
      </c>
    </row>
    <row r="5102" spans="1:11" x14ac:dyDescent="0.25">
      <c r="A5102" s="153">
        <v>5098</v>
      </c>
      <c r="B5102" s="154" t="s">
        <v>253</v>
      </c>
      <c r="C5102" s="154" t="s">
        <v>254</v>
      </c>
      <c r="D5102" s="154" t="s">
        <v>255</v>
      </c>
      <c r="E5102" s="155" t="s">
        <v>253</v>
      </c>
      <c r="F5102" s="156" t="s">
        <v>253</v>
      </c>
      <c r="G5102" s="155" t="s">
        <v>253</v>
      </c>
      <c r="H5102" s="155" t="s">
        <v>253</v>
      </c>
      <c r="I5102" s="157" t="s">
        <v>253</v>
      </c>
      <c r="J5102" s="156" t="s">
        <v>253</v>
      </c>
      <c r="K5102" s="167" t="s">
        <v>253</v>
      </c>
    </row>
    <row r="5103" spans="1:11" x14ac:dyDescent="0.25">
      <c r="A5103" s="153">
        <v>5099</v>
      </c>
      <c r="B5103" s="154" t="s">
        <v>253</v>
      </c>
      <c r="C5103" s="154" t="s">
        <v>254</v>
      </c>
      <c r="D5103" s="154" t="s">
        <v>255</v>
      </c>
      <c r="E5103" s="155" t="s">
        <v>253</v>
      </c>
      <c r="F5103" s="156" t="s">
        <v>253</v>
      </c>
      <c r="G5103" s="155" t="s">
        <v>253</v>
      </c>
      <c r="H5103" s="155" t="s">
        <v>253</v>
      </c>
      <c r="I5103" s="157" t="s">
        <v>253</v>
      </c>
      <c r="J5103" s="156" t="s">
        <v>253</v>
      </c>
      <c r="K5103" s="167" t="s">
        <v>253</v>
      </c>
    </row>
    <row r="5104" spans="1:11" x14ac:dyDescent="0.25">
      <c r="A5104" s="153">
        <v>5100</v>
      </c>
      <c r="B5104" s="154" t="s">
        <v>253</v>
      </c>
      <c r="C5104" s="154" t="s">
        <v>254</v>
      </c>
      <c r="D5104" s="154" t="s">
        <v>255</v>
      </c>
      <c r="E5104" s="155" t="s">
        <v>253</v>
      </c>
      <c r="F5104" s="156" t="s">
        <v>253</v>
      </c>
      <c r="G5104" s="155" t="s">
        <v>253</v>
      </c>
      <c r="H5104" s="155" t="s">
        <v>253</v>
      </c>
      <c r="I5104" s="157" t="s">
        <v>253</v>
      </c>
      <c r="J5104" s="156" t="s">
        <v>253</v>
      </c>
      <c r="K5104" s="167" t="s">
        <v>253</v>
      </c>
    </row>
    <row r="5105" spans="1:11" x14ac:dyDescent="0.25">
      <c r="A5105" s="153">
        <v>5101</v>
      </c>
      <c r="B5105" s="154" t="s">
        <v>253</v>
      </c>
      <c r="C5105" s="154" t="s">
        <v>254</v>
      </c>
      <c r="D5105" s="154" t="s">
        <v>255</v>
      </c>
      <c r="E5105" s="155" t="s">
        <v>253</v>
      </c>
      <c r="F5105" s="156" t="s">
        <v>253</v>
      </c>
      <c r="G5105" s="155" t="s">
        <v>253</v>
      </c>
      <c r="H5105" s="155" t="s">
        <v>253</v>
      </c>
      <c r="I5105" s="157" t="s">
        <v>253</v>
      </c>
      <c r="J5105" s="156" t="s">
        <v>253</v>
      </c>
      <c r="K5105" s="167" t="s">
        <v>253</v>
      </c>
    </row>
    <row r="5106" spans="1:11" x14ac:dyDescent="0.25">
      <c r="A5106" s="153">
        <v>5102</v>
      </c>
      <c r="B5106" s="154" t="s">
        <v>253</v>
      </c>
      <c r="C5106" s="154" t="s">
        <v>254</v>
      </c>
      <c r="D5106" s="154" t="s">
        <v>255</v>
      </c>
      <c r="E5106" s="155" t="s">
        <v>253</v>
      </c>
      <c r="F5106" s="156" t="s">
        <v>253</v>
      </c>
      <c r="G5106" s="155" t="s">
        <v>253</v>
      </c>
      <c r="H5106" s="155" t="s">
        <v>253</v>
      </c>
      <c r="I5106" s="157" t="s">
        <v>253</v>
      </c>
      <c r="J5106" s="156" t="s">
        <v>253</v>
      </c>
      <c r="K5106" s="167" t="s">
        <v>253</v>
      </c>
    </row>
    <row r="5107" spans="1:11" x14ac:dyDescent="0.25">
      <c r="A5107" s="153">
        <v>5103</v>
      </c>
      <c r="B5107" s="154" t="s">
        <v>253</v>
      </c>
      <c r="C5107" s="154" t="s">
        <v>254</v>
      </c>
      <c r="D5107" s="154" t="s">
        <v>255</v>
      </c>
      <c r="E5107" s="155" t="s">
        <v>253</v>
      </c>
      <c r="F5107" s="156" t="s">
        <v>253</v>
      </c>
      <c r="G5107" s="155" t="s">
        <v>253</v>
      </c>
      <c r="H5107" s="155" t="s">
        <v>253</v>
      </c>
      <c r="I5107" s="157" t="s">
        <v>253</v>
      </c>
      <c r="J5107" s="156" t="s">
        <v>253</v>
      </c>
      <c r="K5107" s="167" t="s">
        <v>253</v>
      </c>
    </row>
    <row r="5108" spans="1:11" x14ac:dyDescent="0.25">
      <c r="A5108" s="153">
        <v>5104</v>
      </c>
      <c r="B5108" s="154" t="s">
        <v>253</v>
      </c>
      <c r="C5108" s="154" t="s">
        <v>254</v>
      </c>
      <c r="D5108" s="154" t="s">
        <v>255</v>
      </c>
      <c r="E5108" s="155" t="s">
        <v>253</v>
      </c>
      <c r="F5108" s="156" t="s">
        <v>253</v>
      </c>
      <c r="G5108" s="155" t="s">
        <v>253</v>
      </c>
      <c r="H5108" s="155" t="s">
        <v>253</v>
      </c>
      <c r="I5108" s="157" t="s">
        <v>253</v>
      </c>
      <c r="J5108" s="156" t="s">
        <v>253</v>
      </c>
      <c r="K5108" s="167" t="s">
        <v>253</v>
      </c>
    </row>
    <row r="5109" spans="1:11" x14ac:dyDescent="0.25">
      <c r="A5109" s="153">
        <v>5105</v>
      </c>
      <c r="B5109" s="154" t="s">
        <v>253</v>
      </c>
      <c r="C5109" s="154" t="s">
        <v>254</v>
      </c>
      <c r="D5109" s="154" t="s">
        <v>255</v>
      </c>
      <c r="E5109" s="155" t="s">
        <v>253</v>
      </c>
      <c r="F5109" s="156" t="s">
        <v>253</v>
      </c>
      <c r="G5109" s="155" t="s">
        <v>253</v>
      </c>
      <c r="H5109" s="155" t="s">
        <v>253</v>
      </c>
      <c r="I5109" s="157" t="s">
        <v>253</v>
      </c>
      <c r="J5109" s="156" t="s">
        <v>253</v>
      </c>
      <c r="K5109" s="167" t="s">
        <v>253</v>
      </c>
    </row>
    <row r="5110" spans="1:11" x14ac:dyDescent="0.25">
      <c r="A5110" s="153">
        <v>5106</v>
      </c>
      <c r="B5110" s="154" t="s">
        <v>253</v>
      </c>
      <c r="C5110" s="154" t="s">
        <v>254</v>
      </c>
      <c r="D5110" s="154" t="s">
        <v>255</v>
      </c>
      <c r="E5110" s="155" t="s">
        <v>253</v>
      </c>
      <c r="F5110" s="156" t="s">
        <v>253</v>
      </c>
      <c r="G5110" s="155" t="s">
        <v>253</v>
      </c>
      <c r="H5110" s="155" t="s">
        <v>253</v>
      </c>
      <c r="I5110" s="157" t="s">
        <v>253</v>
      </c>
      <c r="J5110" s="156" t="s">
        <v>253</v>
      </c>
      <c r="K5110" s="167" t="s">
        <v>253</v>
      </c>
    </row>
    <row r="5111" spans="1:11" x14ac:dyDescent="0.25">
      <c r="A5111" s="153">
        <v>5107</v>
      </c>
      <c r="B5111" s="154" t="s">
        <v>253</v>
      </c>
      <c r="C5111" s="154" t="s">
        <v>254</v>
      </c>
      <c r="D5111" s="154" t="s">
        <v>255</v>
      </c>
      <c r="E5111" s="155" t="s">
        <v>253</v>
      </c>
      <c r="F5111" s="156" t="s">
        <v>253</v>
      </c>
      <c r="G5111" s="155" t="s">
        <v>253</v>
      </c>
      <c r="H5111" s="155" t="s">
        <v>253</v>
      </c>
      <c r="I5111" s="157" t="s">
        <v>253</v>
      </c>
      <c r="J5111" s="156" t="s">
        <v>253</v>
      </c>
      <c r="K5111" s="167" t="s">
        <v>253</v>
      </c>
    </row>
    <row r="5112" spans="1:11" x14ac:dyDescent="0.25">
      <c r="A5112" s="153">
        <v>5108</v>
      </c>
      <c r="B5112" s="154" t="s">
        <v>253</v>
      </c>
      <c r="C5112" s="154" t="s">
        <v>254</v>
      </c>
      <c r="D5112" s="154" t="s">
        <v>255</v>
      </c>
      <c r="E5112" s="155" t="s">
        <v>253</v>
      </c>
      <c r="F5112" s="156" t="s">
        <v>253</v>
      </c>
      <c r="G5112" s="155" t="s">
        <v>253</v>
      </c>
      <c r="H5112" s="155" t="s">
        <v>253</v>
      </c>
      <c r="I5112" s="157" t="s">
        <v>253</v>
      </c>
      <c r="J5112" s="156" t="s">
        <v>253</v>
      </c>
      <c r="K5112" s="167" t="s">
        <v>253</v>
      </c>
    </row>
    <row r="5113" spans="1:11" x14ac:dyDescent="0.25">
      <c r="A5113" s="153">
        <v>5109</v>
      </c>
      <c r="B5113" s="154" t="s">
        <v>253</v>
      </c>
      <c r="C5113" s="154" t="s">
        <v>254</v>
      </c>
      <c r="D5113" s="154" t="s">
        <v>255</v>
      </c>
      <c r="E5113" s="155" t="s">
        <v>253</v>
      </c>
      <c r="F5113" s="156" t="s">
        <v>253</v>
      </c>
      <c r="G5113" s="155" t="s">
        <v>253</v>
      </c>
      <c r="H5113" s="155" t="s">
        <v>253</v>
      </c>
      <c r="I5113" s="157" t="s">
        <v>253</v>
      </c>
      <c r="J5113" s="156" t="s">
        <v>253</v>
      </c>
      <c r="K5113" s="167" t="s">
        <v>253</v>
      </c>
    </row>
    <row r="5114" spans="1:11" x14ac:dyDescent="0.25">
      <c r="A5114" s="153">
        <v>5110</v>
      </c>
      <c r="B5114" s="154" t="s">
        <v>253</v>
      </c>
      <c r="C5114" s="154" t="s">
        <v>254</v>
      </c>
      <c r="D5114" s="154" t="s">
        <v>255</v>
      </c>
      <c r="E5114" s="155" t="s">
        <v>253</v>
      </c>
      <c r="F5114" s="156" t="s">
        <v>253</v>
      </c>
      <c r="G5114" s="155" t="s">
        <v>253</v>
      </c>
      <c r="H5114" s="155" t="s">
        <v>253</v>
      </c>
      <c r="I5114" s="157" t="s">
        <v>253</v>
      </c>
      <c r="J5114" s="156" t="s">
        <v>253</v>
      </c>
      <c r="K5114" s="167" t="s">
        <v>253</v>
      </c>
    </row>
    <row r="5115" spans="1:11" x14ac:dyDescent="0.25">
      <c r="A5115" s="153">
        <v>5111</v>
      </c>
      <c r="B5115" s="154" t="s">
        <v>253</v>
      </c>
      <c r="C5115" s="154" t="s">
        <v>254</v>
      </c>
      <c r="D5115" s="154" t="s">
        <v>255</v>
      </c>
      <c r="E5115" s="155" t="s">
        <v>253</v>
      </c>
      <c r="F5115" s="156" t="s">
        <v>253</v>
      </c>
      <c r="G5115" s="155" t="s">
        <v>253</v>
      </c>
      <c r="H5115" s="155" t="s">
        <v>253</v>
      </c>
      <c r="I5115" s="157" t="s">
        <v>253</v>
      </c>
      <c r="J5115" s="156" t="s">
        <v>253</v>
      </c>
      <c r="K5115" s="167" t="s">
        <v>253</v>
      </c>
    </row>
    <row r="5116" spans="1:11" x14ac:dyDescent="0.25">
      <c r="A5116" s="153">
        <v>5112</v>
      </c>
      <c r="B5116" s="154" t="s">
        <v>253</v>
      </c>
      <c r="C5116" s="154" t="s">
        <v>254</v>
      </c>
      <c r="D5116" s="154" t="s">
        <v>255</v>
      </c>
      <c r="E5116" s="155" t="s">
        <v>253</v>
      </c>
      <c r="F5116" s="156" t="s">
        <v>253</v>
      </c>
      <c r="G5116" s="155" t="s">
        <v>253</v>
      </c>
      <c r="H5116" s="155" t="s">
        <v>253</v>
      </c>
      <c r="I5116" s="157" t="s">
        <v>253</v>
      </c>
      <c r="J5116" s="156" t="s">
        <v>253</v>
      </c>
      <c r="K5116" s="167" t="s">
        <v>253</v>
      </c>
    </row>
    <row r="5117" spans="1:11" x14ac:dyDescent="0.25">
      <c r="A5117" s="153">
        <v>5113</v>
      </c>
      <c r="B5117" s="154" t="s">
        <v>253</v>
      </c>
      <c r="C5117" s="154" t="s">
        <v>254</v>
      </c>
      <c r="D5117" s="154" t="s">
        <v>255</v>
      </c>
      <c r="E5117" s="155" t="s">
        <v>253</v>
      </c>
      <c r="F5117" s="156" t="s">
        <v>253</v>
      </c>
      <c r="G5117" s="155" t="s">
        <v>253</v>
      </c>
      <c r="H5117" s="155" t="s">
        <v>253</v>
      </c>
      <c r="I5117" s="157" t="s">
        <v>253</v>
      </c>
      <c r="J5117" s="156" t="s">
        <v>253</v>
      </c>
      <c r="K5117" s="167" t="s">
        <v>253</v>
      </c>
    </row>
    <row r="5118" spans="1:11" x14ac:dyDescent="0.25">
      <c r="A5118" s="153">
        <v>5114</v>
      </c>
      <c r="B5118" s="154" t="s">
        <v>253</v>
      </c>
      <c r="C5118" s="154" t="s">
        <v>254</v>
      </c>
      <c r="D5118" s="154" t="s">
        <v>255</v>
      </c>
      <c r="E5118" s="155" t="s">
        <v>253</v>
      </c>
      <c r="F5118" s="156" t="s">
        <v>253</v>
      </c>
      <c r="G5118" s="155" t="s">
        <v>253</v>
      </c>
      <c r="H5118" s="155" t="s">
        <v>253</v>
      </c>
      <c r="I5118" s="157" t="s">
        <v>253</v>
      </c>
      <c r="J5118" s="156" t="s">
        <v>253</v>
      </c>
      <c r="K5118" s="167" t="s">
        <v>253</v>
      </c>
    </row>
    <row r="5119" spans="1:11" x14ac:dyDescent="0.25">
      <c r="A5119" s="153">
        <v>5115</v>
      </c>
      <c r="B5119" s="154" t="s">
        <v>253</v>
      </c>
      <c r="C5119" s="154" t="s">
        <v>254</v>
      </c>
      <c r="D5119" s="154" t="s">
        <v>255</v>
      </c>
      <c r="E5119" s="155" t="s">
        <v>253</v>
      </c>
      <c r="F5119" s="156" t="s">
        <v>253</v>
      </c>
      <c r="G5119" s="155" t="s">
        <v>253</v>
      </c>
      <c r="H5119" s="155" t="s">
        <v>253</v>
      </c>
      <c r="I5119" s="157" t="s">
        <v>253</v>
      </c>
      <c r="J5119" s="156" t="s">
        <v>253</v>
      </c>
      <c r="K5119" s="167" t="s">
        <v>253</v>
      </c>
    </row>
    <row r="5120" spans="1:11" x14ac:dyDescent="0.25">
      <c r="A5120" s="153">
        <v>5116</v>
      </c>
      <c r="B5120" s="154" t="s">
        <v>253</v>
      </c>
      <c r="C5120" s="154" t="s">
        <v>254</v>
      </c>
      <c r="D5120" s="154" t="s">
        <v>255</v>
      </c>
      <c r="E5120" s="155" t="s">
        <v>253</v>
      </c>
      <c r="F5120" s="156" t="s">
        <v>253</v>
      </c>
      <c r="G5120" s="155" t="s">
        <v>253</v>
      </c>
      <c r="H5120" s="155" t="s">
        <v>253</v>
      </c>
      <c r="I5120" s="157" t="s">
        <v>253</v>
      </c>
      <c r="J5120" s="156" t="s">
        <v>253</v>
      </c>
      <c r="K5120" s="167" t="s">
        <v>253</v>
      </c>
    </row>
    <row r="5121" spans="1:11" x14ac:dyDescent="0.25">
      <c r="A5121" s="153">
        <v>5117</v>
      </c>
      <c r="B5121" s="154" t="s">
        <v>253</v>
      </c>
      <c r="C5121" s="154" t="s">
        <v>254</v>
      </c>
      <c r="D5121" s="154" t="s">
        <v>255</v>
      </c>
      <c r="E5121" s="155" t="s">
        <v>253</v>
      </c>
      <c r="F5121" s="156" t="s">
        <v>253</v>
      </c>
      <c r="G5121" s="155" t="s">
        <v>253</v>
      </c>
      <c r="H5121" s="155" t="s">
        <v>253</v>
      </c>
      <c r="I5121" s="157" t="s">
        <v>253</v>
      </c>
      <c r="J5121" s="156" t="s">
        <v>253</v>
      </c>
      <c r="K5121" s="167" t="s">
        <v>253</v>
      </c>
    </row>
    <row r="5122" spans="1:11" x14ac:dyDescent="0.25">
      <c r="A5122" s="153">
        <v>5118</v>
      </c>
      <c r="B5122" s="154" t="s">
        <v>253</v>
      </c>
      <c r="C5122" s="154" t="s">
        <v>254</v>
      </c>
      <c r="D5122" s="154" t="s">
        <v>255</v>
      </c>
      <c r="E5122" s="155" t="s">
        <v>253</v>
      </c>
      <c r="F5122" s="156" t="s">
        <v>253</v>
      </c>
      <c r="G5122" s="155" t="s">
        <v>253</v>
      </c>
      <c r="H5122" s="155" t="s">
        <v>253</v>
      </c>
      <c r="I5122" s="157" t="s">
        <v>253</v>
      </c>
      <c r="J5122" s="156" t="s">
        <v>253</v>
      </c>
      <c r="K5122" s="167" t="s">
        <v>253</v>
      </c>
    </row>
    <row r="5123" spans="1:11" x14ac:dyDescent="0.25">
      <c r="A5123" s="153">
        <v>5119</v>
      </c>
      <c r="B5123" s="154" t="s">
        <v>253</v>
      </c>
      <c r="C5123" s="154" t="s">
        <v>254</v>
      </c>
      <c r="D5123" s="154" t="s">
        <v>255</v>
      </c>
      <c r="E5123" s="155" t="s">
        <v>253</v>
      </c>
      <c r="F5123" s="156" t="s">
        <v>253</v>
      </c>
      <c r="G5123" s="155" t="s">
        <v>253</v>
      </c>
      <c r="H5123" s="155" t="s">
        <v>253</v>
      </c>
      <c r="I5123" s="157" t="s">
        <v>253</v>
      </c>
      <c r="J5123" s="156" t="s">
        <v>253</v>
      </c>
      <c r="K5123" s="167" t="s">
        <v>253</v>
      </c>
    </row>
    <row r="5124" spans="1:11" x14ac:dyDescent="0.25">
      <c r="A5124" s="153">
        <v>5120</v>
      </c>
      <c r="B5124" s="154" t="s">
        <v>253</v>
      </c>
      <c r="C5124" s="154" t="s">
        <v>254</v>
      </c>
      <c r="D5124" s="154" t="s">
        <v>255</v>
      </c>
      <c r="E5124" s="155" t="s">
        <v>253</v>
      </c>
      <c r="F5124" s="156" t="s">
        <v>253</v>
      </c>
      <c r="G5124" s="155" t="s">
        <v>253</v>
      </c>
      <c r="H5124" s="155" t="s">
        <v>253</v>
      </c>
      <c r="I5124" s="157" t="s">
        <v>253</v>
      </c>
      <c r="J5124" s="156" t="s">
        <v>253</v>
      </c>
      <c r="K5124" s="167" t="s">
        <v>253</v>
      </c>
    </row>
    <row r="5125" spans="1:11" x14ac:dyDescent="0.25">
      <c r="A5125" s="153">
        <v>5121</v>
      </c>
      <c r="B5125" s="154" t="s">
        <v>253</v>
      </c>
      <c r="C5125" s="154" t="s">
        <v>254</v>
      </c>
      <c r="D5125" s="154" t="s">
        <v>255</v>
      </c>
      <c r="E5125" s="155" t="s">
        <v>253</v>
      </c>
      <c r="F5125" s="156" t="s">
        <v>253</v>
      </c>
      <c r="G5125" s="155" t="s">
        <v>253</v>
      </c>
      <c r="H5125" s="155" t="s">
        <v>253</v>
      </c>
      <c r="I5125" s="157" t="s">
        <v>253</v>
      </c>
      <c r="J5125" s="156" t="s">
        <v>253</v>
      </c>
      <c r="K5125" s="167" t="s">
        <v>253</v>
      </c>
    </row>
    <row r="5126" spans="1:11" x14ac:dyDescent="0.25">
      <c r="A5126" s="153">
        <v>5122</v>
      </c>
      <c r="B5126" s="154" t="s">
        <v>253</v>
      </c>
      <c r="C5126" s="154" t="s">
        <v>254</v>
      </c>
      <c r="D5126" s="154" t="s">
        <v>255</v>
      </c>
      <c r="E5126" s="155" t="s">
        <v>253</v>
      </c>
      <c r="F5126" s="156" t="s">
        <v>253</v>
      </c>
      <c r="G5126" s="155" t="s">
        <v>253</v>
      </c>
      <c r="H5126" s="155" t="s">
        <v>253</v>
      </c>
      <c r="I5126" s="157" t="s">
        <v>253</v>
      </c>
      <c r="J5126" s="156" t="s">
        <v>253</v>
      </c>
      <c r="K5126" s="167" t="s">
        <v>253</v>
      </c>
    </row>
    <row r="5127" spans="1:11" x14ac:dyDescent="0.25">
      <c r="A5127" s="153">
        <v>5123</v>
      </c>
      <c r="B5127" s="154" t="s">
        <v>253</v>
      </c>
      <c r="C5127" s="154" t="s">
        <v>254</v>
      </c>
      <c r="D5127" s="154" t="s">
        <v>255</v>
      </c>
      <c r="E5127" s="155" t="s">
        <v>253</v>
      </c>
      <c r="F5127" s="156" t="s">
        <v>253</v>
      </c>
      <c r="G5127" s="155" t="s">
        <v>253</v>
      </c>
      <c r="H5127" s="155" t="s">
        <v>253</v>
      </c>
      <c r="I5127" s="157" t="s">
        <v>253</v>
      </c>
      <c r="J5127" s="156" t="s">
        <v>253</v>
      </c>
      <c r="K5127" s="167" t="s">
        <v>253</v>
      </c>
    </row>
    <row r="5128" spans="1:11" x14ac:dyDescent="0.25">
      <c r="A5128" s="153">
        <v>5124</v>
      </c>
      <c r="B5128" s="154" t="s">
        <v>253</v>
      </c>
      <c r="C5128" s="154" t="s">
        <v>254</v>
      </c>
      <c r="D5128" s="154" t="s">
        <v>255</v>
      </c>
      <c r="E5128" s="155" t="s">
        <v>253</v>
      </c>
      <c r="F5128" s="156" t="s">
        <v>253</v>
      </c>
      <c r="G5128" s="155" t="s">
        <v>253</v>
      </c>
      <c r="H5128" s="155" t="s">
        <v>253</v>
      </c>
      <c r="I5128" s="157" t="s">
        <v>253</v>
      </c>
      <c r="J5128" s="156" t="s">
        <v>253</v>
      </c>
      <c r="K5128" s="167" t="s">
        <v>253</v>
      </c>
    </row>
    <row r="5129" spans="1:11" x14ac:dyDescent="0.25">
      <c r="A5129" s="153">
        <v>5125</v>
      </c>
      <c r="B5129" s="154" t="s">
        <v>253</v>
      </c>
      <c r="C5129" s="154" t="s">
        <v>254</v>
      </c>
      <c r="D5129" s="154" t="s">
        <v>255</v>
      </c>
      <c r="E5129" s="155" t="s">
        <v>253</v>
      </c>
      <c r="F5129" s="156" t="s">
        <v>253</v>
      </c>
      <c r="G5129" s="155" t="s">
        <v>253</v>
      </c>
      <c r="H5129" s="155" t="s">
        <v>253</v>
      </c>
      <c r="I5129" s="157" t="s">
        <v>253</v>
      </c>
      <c r="J5129" s="156" t="s">
        <v>253</v>
      </c>
      <c r="K5129" s="167" t="s">
        <v>253</v>
      </c>
    </row>
    <row r="5130" spans="1:11" x14ac:dyDescent="0.25">
      <c r="A5130" s="153">
        <v>5126</v>
      </c>
      <c r="B5130" s="154" t="s">
        <v>253</v>
      </c>
      <c r="C5130" s="154" t="s">
        <v>254</v>
      </c>
      <c r="D5130" s="154" t="s">
        <v>255</v>
      </c>
      <c r="E5130" s="155" t="s">
        <v>253</v>
      </c>
      <c r="F5130" s="156" t="s">
        <v>253</v>
      </c>
      <c r="G5130" s="155" t="s">
        <v>253</v>
      </c>
      <c r="H5130" s="155" t="s">
        <v>253</v>
      </c>
      <c r="I5130" s="157" t="s">
        <v>253</v>
      </c>
      <c r="J5130" s="156" t="s">
        <v>253</v>
      </c>
      <c r="K5130" s="167" t="s">
        <v>253</v>
      </c>
    </row>
    <row r="5131" spans="1:11" x14ac:dyDescent="0.25">
      <c r="A5131" s="153">
        <v>5127</v>
      </c>
      <c r="B5131" s="154" t="s">
        <v>253</v>
      </c>
      <c r="C5131" s="154" t="s">
        <v>254</v>
      </c>
      <c r="D5131" s="154" t="s">
        <v>255</v>
      </c>
      <c r="E5131" s="155" t="s">
        <v>253</v>
      </c>
      <c r="F5131" s="156" t="s">
        <v>253</v>
      </c>
      <c r="G5131" s="155" t="s">
        <v>253</v>
      </c>
      <c r="H5131" s="155" t="s">
        <v>253</v>
      </c>
      <c r="I5131" s="157" t="s">
        <v>253</v>
      </c>
      <c r="J5131" s="156" t="s">
        <v>253</v>
      </c>
      <c r="K5131" s="167" t="s">
        <v>253</v>
      </c>
    </row>
    <row r="5132" spans="1:11" x14ac:dyDescent="0.25">
      <c r="A5132" s="153">
        <v>5128</v>
      </c>
      <c r="B5132" s="154" t="s">
        <v>253</v>
      </c>
      <c r="C5132" s="154" t="s">
        <v>254</v>
      </c>
      <c r="D5132" s="154" t="s">
        <v>255</v>
      </c>
      <c r="E5132" s="155" t="s">
        <v>253</v>
      </c>
      <c r="F5132" s="156" t="s">
        <v>253</v>
      </c>
      <c r="G5132" s="155" t="s">
        <v>253</v>
      </c>
      <c r="H5132" s="155" t="s">
        <v>253</v>
      </c>
      <c r="I5132" s="157" t="s">
        <v>253</v>
      </c>
      <c r="J5132" s="156" t="s">
        <v>253</v>
      </c>
      <c r="K5132" s="167" t="s">
        <v>253</v>
      </c>
    </row>
    <row r="5133" spans="1:11" x14ac:dyDescent="0.25">
      <c r="A5133" s="153">
        <v>5129</v>
      </c>
      <c r="B5133" s="154" t="s">
        <v>253</v>
      </c>
      <c r="C5133" s="154" t="s">
        <v>254</v>
      </c>
      <c r="D5133" s="154" t="s">
        <v>255</v>
      </c>
      <c r="E5133" s="155" t="s">
        <v>253</v>
      </c>
      <c r="F5133" s="156" t="s">
        <v>253</v>
      </c>
      <c r="G5133" s="155" t="s">
        <v>253</v>
      </c>
      <c r="H5133" s="155" t="s">
        <v>253</v>
      </c>
      <c r="I5133" s="157" t="s">
        <v>253</v>
      </c>
      <c r="J5133" s="156" t="s">
        <v>253</v>
      </c>
      <c r="K5133" s="167" t="s">
        <v>253</v>
      </c>
    </row>
    <row r="5134" spans="1:11" x14ac:dyDescent="0.25">
      <c r="A5134" s="153">
        <v>5130</v>
      </c>
      <c r="B5134" s="154" t="s">
        <v>253</v>
      </c>
      <c r="C5134" s="154" t="s">
        <v>254</v>
      </c>
      <c r="D5134" s="154" t="s">
        <v>255</v>
      </c>
      <c r="E5134" s="155" t="s">
        <v>253</v>
      </c>
      <c r="F5134" s="156" t="s">
        <v>253</v>
      </c>
      <c r="G5134" s="155" t="s">
        <v>253</v>
      </c>
      <c r="H5134" s="155" t="s">
        <v>253</v>
      </c>
      <c r="I5134" s="157" t="s">
        <v>253</v>
      </c>
      <c r="J5134" s="156" t="s">
        <v>253</v>
      </c>
      <c r="K5134" s="167" t="s">
        <v>253</v>
      </c>
    </row>
    <row r="5135" spans="1:11" x14ac:dyDescent="0.25">
      <c r="A5135" s="153">
        <v>5131</v>
      </c>
      <c r="B5135" s="154" t="s">
        <v>253</v>
      </c>
      <c r="C5135" s="154" t="s">
        <v>254</v>
      </c>
      <c r="D5135" s="154" t="s">
        <v>255</v>
      </c>
      <c r="E5135" s="155" t="s">
        <v>253</v>
      </c>
      <c r="F5135" s="156" t="s">
        <v>253</v>
      </c>
      <c r="G5135" s="155" t="s">
        <v>253</v>
      </c>
      <c r="H5135" s="155" t="s">
        <v>253</v>
      </c>
      <c r="I5135" s="157" t="s">
        <v>253</v>
      </c>
      <c r="J5135" s="156" t="s">
        <v>253</v>
      </c>
      <c r="K5135" s="167" t="s">
        <v>253</v>
      </c>
    </row>
    <row r="5136" spans="1:11" x14ac:dyDescent="0.25">
      <c r="A5136" s="153">
        <v>5132</v>
      </c>
      <c r="B5136" s="154" t="s">
        <v>253</v>
      </c>
      <c r="C5136" s="154" t="s">
        <v>254</v>
      </c>
      <c r="D5136" s="154" t="s">
        <v>255</v>
      </c>
      <c r="E5136" s="155" t="s">
        <v>253</v>
      </c>
      <c r="F5136" s="156" t="s">
        <v>253</v>
      </c>
      <c r="G5136" s="155" t="s">
        <v>253</v>
      </c>
      <c r="H5136" s="155" t="s">
        <v>253</v>
      </c>
      <c r="I5136" s="157" t="s">
        <v>253</v>
      </c>
      <c r="J5136" s="156" t="s">
        <v>253</v>
      </c>
      <c r="K5136" s="167" t="s">
        <v>253</v>
      </c>
    </row>
    <row r="5137" spans="1:11" x14ac:dyDescent="0.25">
      <c r="A5137" s="153">
        <v>5133</v>
      </c>
      <c r="B5137" s="154" t="s">
        <v>253</v>
      </c>
      <c r="C5137" s="154" t="s">
        <v>254</v>
      </c>
      <c r="D5137" s="154" t="s">
        <v>255</v>
      </c>
      <c r="E5137" s="155" t="s">
        <v>253</v>
      </c>
      <c r="F5137" s="156" t="s">
        <v>253</v>
      </c>
      <c r="G5137" s="155" t="s">
        <v>253</v>
      </c>
      <c r="H5137" s="155" t="s">
        <v>253</v>
      </c>
      <c r="I5137" s="157" t="s">
        <v>253</v>
      </c>
      <c r="J5137" s="156" t="s">
        <v>253</v>
      </c>
      <c r="K5137" s="167" t="s">
        <v>253</v>
      </c>
    </row>
    <row r="5138" spans="1:11" x14ac:dyDescent="0.25">
      <c r="A5138" s="153">
        <v>5134</v>
      </c>
      <c r="B5138" s="154" t="s">
        <v>253</v>
      </c>
      <c r="C5138" s="154" t="s">
        <v>254</v>
      </c>
      <c r="D5138" s="154" t="s">
        <v>255</v>
      </c>
      <c r="E5138" s="155" t="s">
        <v>253</v>
      </c>
      <c r="F5138" s="156" t="s">
        <v>253</v>
      </c>
      <c r="G5138" s="155" t="s">
        <v>253</v>
      </c>
      <c r="H5138" s="155" t="s">
        <v>253</v>
      </c>
      <c r="I5138" s="157" t="s">
        <v>253</v>
      </c>
      <c r="J5138" s="156" t="s">
        <v>253</v>
      </c>
      <c r="K5138" s="167" t="s">
        <v>253</v>
      </c>
    </row>
    <row r="5139" spans="1:11" x14ac:dyDescent="0.25">
      <c r="A5139" s="153">
        <v>5135</v>
      </c>
      <c r="B5139" s="154" t="s">
        <v>253</v>
      </c>
      <c r="C5139" s="154" t="s">
        <v>254</v>
      </c>
      <c r="D5139" s="154" t="s">
        <v>255</v>
      </c>
      <c r="E5139" s="155" t="s">
        <v>253</v>
      </c>
      <c r="F5139" s="156" t="s">
        <v>253</v>
      </c>
      <c r="G5139" s="155" t="s">
        <v>253</v>
      </c>
      <c r="H5139" s="155" t="s">
        <v>253</v>
      </c>
      <c r="I5139" s="157" t="s">
        <v>253</v>
      </c>
      <c r="J5139" s="156" t="s">
        <v>253</v>
      </c>
      <c r="K5139" s="167" t="s">
        <v>253</v>
      </c>
    </row>
    <row r="5140" spans="1:11" x14ac:dyDescent="0.25">
      <c r="A5140" s="153">
        <v>5136</v>
      </c>
      <c r="B5140" s="154" t="s">
        <v>253</v>
      </c>
      <c r="C5140" s="154" t="s">
        <v>254</v>
      </c>
      <c r="D5140" s="154" t="s">
        <v>255</v>
      </c>
      <c r="E5140" s="155" t="s">
        <v>253</v>
      </c>
      <c r="F5140" s="156" t="s">
        <v>253</v>
      </c>
      <c r="G5140" s="155" t="s">
        <v>253</v>
      </c>
      <c r="H5140" s="155" t="s">
        <v>253</v>
      </c>
      <c r="I5140" s="157" t="s">
        <v>253</v>
      </c>
      <c r="J5140" s="156" t="s">
        <v>253</v>
      </c>
      <c r="K5140" s="167" t="s">
        <v>253</v>
      </c>
    </row>
    <row r="5141" spans="1:11" x14ac:dyDescent="0.25">
      <c r="A5141" s="153">
        <v>5137</v>
      </c>
      <c r="B5141" s="154" t="s">
        <v>253</v>
      </c>
      <c r="C5141" s="154" t="s">
        <v>254</v>
      </c>
      <c r="D5141" s="154" t="s">
        <v>255</v>
      </c>
      <c r="E5141" s="155" t="s">
        <v>253</v>
      </c>
      <c r="F5141" s="156" t="s">
        <v>253</v>
      </c>
      <c r="G5141" s="155" t="s">
        <v>253</v>
      </c>
      <c r="H5141" s="155" t="s">
        <v>253</v>
      </c>
      <c r="I5141" s="157" t="s">
        <v>253</v>
      </c>
      <c r="J5141" s="156" t="s">
        <v>253</v>
      </c>
      <c r="K5141" s="167" t="s">
        <v>253</v>
      </c>
    </row>
    <row r="5142" spans="1:11" x14ac:dyDescent="0.25">
      <c r="A5142" s="153">
        <v>5138</v>
      </c>
      <c r="B5142" s="154" t="s">
        <v>253</v>
      </c>
      <c r="C5142" s="154" t="s">
        <v>254</v>
      </c>
      <c r="D5142" s="154" t="s">
        <v>255</v>
      </c>
      <c r="E5142" s="155" t="s">
        <v>253</v>
      </c>
      <c r="F5142" s="156" t="s">
        <v>253</v>
      </c>
      <c r="G5142" s="155" t="s">
        <v>253</v>
      </c>
      <c r="H5142" s="155" t="s">
        <v>253</v>
      </c>
      <c r="I5142" s="157" t="s">
        <v>253</v>
      </c>
      <c r="J5142" s="156" t="s">
        <v>253</v>
      </c>
      <c r="K5142" s="167" t="s">
        <v>253</v>
      </c>
    </row>
    <row r="5143" spans="1:11" x14ac:dyDescent="0.25">
      <c r="A5143" s="153">
        <v>5139</v>
      </c>
      <c r="B5143" s="154" t="s">
        <v>253</v>
      </c>
      <c r="C5143" s="154" t="s">
        <v>254</v>
      </c>
      <c r="D5143" s="154" t="s">
        <v>255</v>
      </c>
      <c r="E5143" s="155" t="s">
        <v>253</v>
      </c>
      <c r="F5143" s="156" t="s">
        <v>253</v>
      </c>
      <c r="G5143" s="155" t="s">
        <v>253</v>
      </c>
      <c r="H5143" s="155" t="s">
        <v>253</v>
      </c>
      <c r="I5143" s="157" t="s">
        <v>253</v>
      </c>
      <c r="J5143" s="156" t="s">
        <v>253</v>
      </c>
      <c r="K5143" s="167" t="s">
        <v>253</v>
      </c>
    </row>
    <row r="5144" spans="1:11" x14ac:dyDescent="0.25">
      <c r="A5144" s="153">
        <v>5140</v>
      </c>
      <c r="B5144" s="154" t="s">
        <v>253</v>
      </c>
      <c r="C5144" s="154" t="s">
        <v>254</v>
      </c>
      <c r="D5144" s="154" t="s">
        <v>255</v>
      </c>
      <c r="E5144" s="155" t="s">
        <v>253</v>
      </c>
      <c r="F5144" s="156" t="s">
        <v>253</v>
      </c>
      <c r="G5144" s="155" t="s">
        <v>253</v>
      </c>
      <c r="H5144" s="155" t="s">
        <v>253</v>
      </c>
      <c r="I5144" s="157" t="s">
        <v>253</v>
      </c>
      <c r="J5144" s="156" t="s">
        <v>253</v>
      </c>
      <c r="K5144" s="167" t="s">
        <v>253</v>
      </c>
    </row>
    <row r="5145" spans="1:11" x14ac:dyDescent="0.25">
      <c r="A5145" s="153">
        <v>5141</v>
      </c>
      <c r="B5145" s="154" t="s">
        <v>253</v>
      </c>
      <c r="C5145" s="154" t="s">
        <v>254</v>
      </c>
      <c r="D5145" s="154" t="s">
        <v>255</v>
      </c>
      <c r="E5145" s="155" t="s">
        <v>253</v>
      </c>
      <c r="F5145" s="156" t="s">
        <v>253</v>
      </c>
      <c r="G5145" s="155" t="s">
        <v>253</v>
      </c>
      <c r="H5145" s="155" t="s">
        <v>253</v>
      </c>
      <c r="I5145" s="157" t="s">
        <v>253</v>
      </c>
      <c r="J5145" s="156" t="s">
        <v>253</v>
      </c>
      <c r="K5145" s="167" t="s">
        <v>253</v>
      </c>
    </row>
    <row r="5146" spans="1:11" x14ac:dyDescent="0.25">
      <c r="A5146" s="153">
        <v>5142</v>
      </c>
      <c r="B5146" s="154" t="s">
        <v>253</v>
      </c>
      <c r="C5146" s="154" t="s">
        <v>254</v>
      </c>
      <c r="D5146" s="154" t="s">
        <v>255</v>
      </c>
      <c r="E5146" s="155" t="s">
        <v>253</v>
      </c>
      <c r="F5146" s="156" t="s">
        <v>253</v>
      </c>
      <c r="G5146" s="155" t="s">
        <v>253</v>
      </c>
      <c r="H5146" s="155" t="s">
        <v>253</v>
      </c>
      <c r="I5146" s="157" t="s">
        <v>253</v>
      </c>
      <c r="J5146" s="156" t="s">
        <v>253</v>
      </c>
      <c r="K5146" s="167" t="s">
        <v>253</v>
      </c>
    </row>
    <row r="5147" spans="1:11" x14ac:dyDescent="0.25">
      <c r="A5147" s="153">
        <v>5143</v>
      </c>
      <c r="B5147" s="154" t="s">
        <v>253</v>
      </c>
      <c r="C5147" s="154" t="s">
        <v>254</v>
      </c>
      <c r="D5147" s="154" t="s">
        <v>255</v>
      </c>
      <c r="E5147" s="155" t="s">
        <v>253</v>
      </c>
      <c r="F5147" s="156" t="s">
        <v>253</v>
      </c>
      <c r="G5147" s="155" t="s">
        <v>253</v>
      </c>
      <c r="H5147" s="155" t="s">
        <v>253</v>
      </c>
      <c r="I5147" s="157" t="s">
        <v>253</v>
      </c>
      <c r="J5147" s="156" t="s">
        <v>253</v>
      </c>
      <c r="K5147" s="167" t="s">
        <v>253</v>
      </c>
    </row>
    <row r="5148" spans="1:11" x14ac:dyDescent="0.25">
      <c r="A5148" s="153">
        <v>5144</v>
      </c>
      <c r="B5148" s="154" t="s">
        <v>253</v>
      </c>
      <c r="C5148" s="154" t="s">
        <v>254</v>
      </c>
      <c r="D5148" s="154" t="s">
        <v>255</v>
      </c>
      <c r="E5148" s="155" t="s">
        <v>253</v>
      </c>
      <c r="F5148" s="156" t="s">
        <v>253</v>
      </c>
      <c r="G5148" s="155" t="s">
        <v>253</v>
      </c>
      <c r="H5148" s="155" t="s">
        <v>253</v>
      </c>
      <c r="I5148" s="157" t="s">
        <v>253</v>
      </c>
      <c r="J5148" s="156" t="s">
        <v>253</v>
      </c>
      <c r="K5148" s="167" t="s">
        <v>253</v>
      </c>
    </row>
    <row r="5149" spans="1:11" x14ac:dyDescent="0.25">
      <c r="A5149" s="153">
        <v>5145</v>
      </c>
      <c r="B5149" s="154" t="s">
        <v>253</v>
      </c>
      <c r="C5149" s="154" t="s">
        <v>254</v>
      </c>
      <c r="D5149" s="154" t="s">
        <v>255</v>
      </c>
      <c r="E5149" s="155" t="s">
        <v>253</v>
      </c>
      <c r="F5149" s="156" t="s">
        <v>253</v>
      </c>
      <c r="G5149" s="155" t="s">
        <v>253</v>
      </c>
      <c r="H5149" s="155" t="s">
        <v>253</v>
      </c>
      <c r="I5149" s="157" t="s">
        <v>253</v>
      </c>
      <c r="J5149" s="156" t="s">
        <v>253</v>
      </c>
      <c r="K5149" s="167" t="s">
        <v>253</v>
      </c>
    </row>
    <row r="5150" spans="1:11" x14ac:dyDescent="0.25">
      <c r="A5150" s="153">
        <v>5146</v>
      </c>
      <c r="B5150" s="154" t="s">
        <v>253</v>
      </c>
      <c r="C5150" s="154" t="s">
        <v>254</v>
      </c>
      <c r="D5150" s="154" t="s">
        <v>255</v>
      </c>
      <c r="E5150" s="155" t="s">
        <v>253</v>
      </c>
      <c r="F5150" s="156" t="s">
        <v>253</v>
      </c>
      <c r="G5150" s="155" t="s">
        <v>253</v>
      </c>
      <c r="H5150" s="155" t="s">
        <v>253</v>
      </c>
      <c r="I5150" s="157" t="s">
        <v>253</v>
      </c>
      <c r="J5150" s="156" t="s">
        <v>253</v>
      </c>
      <c r="K5150" s="167" t="s">
        <v>253</v>
      </c>
    </row>
    <row r="5151" spans="1:11" x14ac:dyDescent="0.25">
      <c r="A5151" s="153">
        <v>5147</v>
      </c>
      <c r="B5151" s="154" t="s">
        <v>253</v>
      </c>
      <c r="C5151" s="154" t="s">
        <v>254</v>
      </c>
      <c r="D5151" s="154" t="s">
        <v>255</v>
      </c>
      <c r="E5151" s="155" t="s">
        <v>253</v>
      </c>
      <c r="F5151" s="156" t="s">
        <v>253</v>
      </c>
      <c r="G5151" s="155" t="s">
        <v>253</v>
      </c>
      <c r="H5151" s="155" t="s">
        <v>253</v>
      </c>
      <c r="I5151" s="157" t="s">
        <v>253</v>
      </c>
      <c r="J5151" s="156" t="s">
        <v>253</v>
      </c>
      <c r="K5151" s="167" t="s">
        <v>253</v>
      </c>
    </row>
    <row r="5152" spans="1:11" x14ac:dyDescent="0.25">
      <c r="A5152" s="153">
        <v>5148</v>
      </c>
      <c r="B5152" s="154" t="s">
        <v>253</v>
      </c>
      <c r="C5152" s="154" t="s">
        <v>254</v>
      </c>
      <c r="D5152" s="154" t="s">
        <v>255</v>
      </c>
      <c r="E5152" s="155" t="s">
        <v>253</v>
      </c>
      <c r="F5152" s="156" t="s">
        <v>253</v>
      </c>
      <c r="G5152" s="155" t="s">
        <v>253</v>
      </c>
      <c r="H5152" s="155" t="s">
        <v>253</v>
      </c>
      <c r="I5152" s="157" t="s">
        <v>253</v>
      </c>
      <c r="J5152" s="156" t="s">
        <v>253</v>
      </c>
      <c r="K5152" s="167" t="s">
        <v>253</v>
      </c>
    </row>
    <row r="5153" spans="1:11" x14ac:dyDescent="0.25">
      <c r="A5153" s="153">
        <v>5149</v>
      </c>
      <c r="B5153" s="154" t="s">
        <v>253</v>
      </c>
      <c r="C5153" s="154" t="s">
        <v>254</v>
      </c>
      <c r="D5153" s="154" t="s">
        <v>255</v>
      </c>
      <c r="E5153" s="155" t="s">
        <v>253</v>
      </c>
      <c r="F5153" s="156" t="s">
        <v>253</v>
      </c>
      <c r="G5153" s="155" t="s">
        <v>253</v>
      </c>
      <c r="H5153" s="155" t="s">
        <v>253</v>
      </c>
      <c r="I5153" s="157" t="s">
        <v>253</v>
      </c>
      <c r="J5153" s="156" t="s">
        <v>253</v>
      </c>
      <c r="K5153" s="167" t="s">
        <v>253</v>
      </c>
    </row>
    <row r="5154" spans="1:11" x14ac:dyDescent="0.25">
      <c r="A5154" s="153">
        <v>5150</v>
      </c>
      <c r="B5154" s="154" t="s">
        <v>253</v>
      </c>
      <c r="C5154" s="154" t="s">
        <v>254</v>
      </c>
      <c r="D5154" s="154" t="s">
        <v>255</v>
      </c>
      <c r="E5154" s="155" t="s">
        <v>253</v>
      </c>
      <c r="F5154" s="156" t="s">
        <v>253</v>
      </c>
      <c r="G5154" s="155" t="s">
        <v>253</v>
      </c>
      <c r="H5154" s="155" t="s">
        <v>253</v>
      </c>
      <c r="I5154" s="157" t="s">
        <v>253</v>
      </c>
      <c r="J5154" s="156" t="s">
        <v>253</v>
      </c>
      <c r="K5154" s="167" t="s">
        <v>253</v>
      </c>
    </row>
    <row r="5155" spans="1:11" x14ac:dyDescent="0.25">
      <c r="A5155" s="153">
        <v>5151</v>
      </c>
      <c r="B5155" s="154" t="s">
        <v>253</v>
      </c>
      <c r="C5155" s="154" t="s">
        <v>254</v>
      </c>
      <c r="D5155" s="154" t="s">
        <v>255</v>
      </c>
      <c r="E5155" s="155" t="s">
        <v>253</v>
      </c>
      <c r="F5155" s="156" t="s">
        <v>253</v>
      </c>
      <c r="G5155" s="155" t="s">
        <v>253</v>
      </c>
      <c r="H5155" s="155" t="s">
        <v>253</v>
      </c>
      <c r="I5155" s="157" t="s">
        <v>253</v>
      </c>
      <c r="J5155" s="156" t="s">
        <v>253</v>
      </c>
      <c r="K5155" s="167" t="s">
        <v>253</v>
      </c>
    </row>
    <row r="5156" spans="1:11" x14ac:dyDescent="0.25">
      <c r="A5156" s="153">
        <v>5152</v>
      </c>
      <c r="B5156" s="154" t="s">
        <v>253</v>
      </c>
      <c r="C5156" s="154" t="s">
        <v>254</v>
      </c>
      <c r="D5156" s="154" t="s">
        <v>255</v>
      </c>
      <c r="E5156" s="155" t="s">
        <v>253</v>
      </c>
      <c r="F5156" s="156" t="s">
        <v>253</v>
      </c>
      <c r="G5156" s="155" t="s">
        <v>253</v>
      </c>
      <c r="H5156" s="155" t="s">
        <v>253</v>
      </c>
      <c r="I5156" s="157" t="s">
        <v>253</v>
      </c>
      <c r="J5156" s="156" t="s">
        <v>253</v>
      </c>
      <c r="K5156" s="167" t="s">
        <v>253</v>
      </c>
    </row>
    <row r="5157" spans="1:11" x14ac:dyDescent="0.25">
      <c r="A5157" s="153">
        <v>5153</v>
      </c>
      <c r="B5157" s="154" t="s">
        <v>253</v>
      </c>
      <c r="C5157" s="154" t="s">
        <v>254</v>
      </c>
      <c r="D5157" s="154" t="s">
        <v>255</v>
      </c>
      <c r="E5157" s="155" t="s">
        <v>253</v>
      </c>
      <c r="F5157" s="156" t="s">
        <v>253</v>
      </c>
      <c r="G5157" s="155" t="s">
        <v>253</v>
      </c>
      <c r="H5157" s="155" t="s">
        <v>253</v>
      </c>
      <c r="I5157" s="157" t="s">
        <v>253</v>
      </c>
      <c r="J5157" s="156" t="s">
        <v>253</v>
      </c>
      <c r="K5157" s="167" t="s">
        <v>253</v>
      </c>
    </row>
    <row r="5158" spans="1:11" x14ac:dyDescent="0.25">
      <c r="A5158" s="153">
        <v>5154</v>
      </c>
      <c r="B5158" s="154" t="s">
        <v>253</v>
      </c>
      <c r="C5158" s="154" t="s">
        <v>254</v>
      </c>
      <c r="D5158" s="154" t="s">
        <v>255</v>
      </c>
      <c r="E5158" s="155" t="s">
        <v>253</v>
      </c>
      <c r="F5158" s="156" t="s">
        <v>253</v>
      </c>
      <c r="G5158" s="155" t="s">
        <v>253</v>
      </c>
      <c r="H5158" s="155" t="s">
        <v>253</v>
      </c>
      <c r="I5158" s="157" t="s">
        <v>253</v>
      </c>
      <c r="J5158" s="156" t="s">
        <v>253</v>
      </c>
      <c r="K5158" s="167" t="s">
        <v>253</v>
      </c>
    </row>
    <row r="5159" spans="1:11" x14ac:dyDescent="0.25">
      <c r="A5159" s="153">
        <v>5155</v>
      </c>
      <c r="B5159" s="154" t="s">
        <v>253</v>
      </c>
      <c r="C5159" s="154" t="s">
        <v>254</v>
      </c>
      <c r="D5159" s="154" t="s">
        <v>255</v>
      </c>
      <c r="E5159" s="155" t="s">
        <v>253</v>
      </c>
      <c r="F5159" s="156" t="s">
        <v>253</v>
      </c>
      <c r="G5159" s="155" t="s">
        <v>253</v>
      </c>
      <c r="H5159" s="155" t="s">
        <v>253</v>
      </c>
      <c r="I5159" s="157" t="s">
        <v>253</v>
      </c>
      <c r="J5159" s="156" t="s">
        <v>253</v>
      </c>
      <c r="K5159" s="167" t="s">
        <v>253</v>
      </c>
    </row>
    <row r="5160" spans="1:11" x14ac:dyDescent="0.25">
      <c r="A5160" s="153">
        <v>5156</v>
      </c>
      <c r="B5160" s="154" t="s">
        <v>253</v>
      </c>
      <c r="C5160" s="154" t="s">
        <v>254</v>
      </c>
      <c r="D5160" s="154" t="s">
        <v>255</v>
      </c>
      <c r="E5160" s="155" t="s">
        <v>253</v>
      </c>
      <c r="F5160" s="156" t="s">
        <v>253</v>
      </c>
      <c r="G5160" s="155" t="s">
        <v>253</v>
      </c>
      <c r="H5160" s="155" t="s">
        <v>253</v>
      </c>
      <c r="I5160" s="157" t="s">
        <v>253</v>
      </c>
      <c r="J5160" s="156" t="s">
        <v>253</v>
      </c>
      <c r="K5160" s="167" t="s">
        <v>253</v>
      </c>
    </row>
    <row r="5161" spans="1:11" x14ac:dyDescent="0.25">
      <c r="A5161" s="153">
        <v>5157</v>
      </c>
      <c r="B5161" s="154" t="s">
        <v>253</v>
      </c>
      <c r="C5161" s="154" t="s">
        <v>254</v>
      </c>
      <c r="D5161" s="154" t="s">
        <v>255</v>
      </c>
      <c r="E5161" s="155" t="s">
        <v>253</v>
      </c>
      <c r="F5161" s="156" t="s">
        <v>253</v>
      </c>
      <c r="G5161" s="155" t="s">
        <v>253</v>
      </c>
      <c r="H5161" s="155" t="s">
        <v>253</v>
      </c>
      <c r="I5161" s="157" t="s">
        <v>253</v>
      </c>
      <c r="J5161" s="156" t="s">
        <v>253</v>
      </c>
      <c r="K5161" s="167" t="s">
        <v>253</v>
      </c>
    </row>
    <row r="5162" spans="1:11" x14ac:dyDescent="0.25">
      <c r="A5162" s="153">
        <v>5158</v>
      </c>
      <c r="B5162" s="154" t="s">
        <v>253</v>
      </c>
      <c r="C5162" s="154" t="s">
        <v>254</v>
      </c>
      <c r="D5162" s="154" t="s">
        <v>255</v>
      </c>
      <c r="E5162" s="155" t="s">
        <v>253</v>
      </c>
      <c r="F5162" s="156" t="s">
        <v>253</v>
      </c>
      <c r="G5162" s="155" t="s">
        <v>253</v>
      </c>
      <c r="H5162" s="155" t="s">
        <v>253</v>
      </c>
      <c r="I5162" s="157" t="s">
        <v>253</v>
      </c>
      <c r="J5162" s="156" t="s">
        <v>253</v>
      </c>
      <c r="K5162" s="167" t="s">
        <v>253</v>
      </c>
    </row>
    <row r="5163" spans="1:11" x14ac:dyDescent="0.25">
      <c r="A5163" s="153">
        <v>5159</v>
      </c>
      <c r="B5163" s="154" t="s">
        <v>253</v>
      </c>
      <c r="C5163" s="154" t="s">
        <v>254</v>
      </c>
      <c r="D5163" s="154" t="s">
        <v>255</v>
      </c>
      <c r="E5163" s="155" t="s">
        <v>253</v>
      </c>
      <c r="F5163" s="156" t="s">
        <v>253</v>
      </c>
      <c r="G5163" s="155" t="s">
        <v>253</v>
      </c>
      <c r="H5163" s="155" t="s">
        <v>253</v>
      </c>
      <c r="I5163" s="157" t="s">
        <v>253</v>
      </c>
      <c r="J5163" s="156" t="s">
        <v>253</v>
      </c>
      <c r="K5163" s="167" t="s">
        <v>253</v>
      </c>
    </row>
    <row r="5164" spans="1:11" x14ac:dyDescent="0.25">
      <c r="A5164" s="153">
        <v>5160</v>
      </c>
      <c r="B5164" s="154" t="s">
        <v>253</v>
      </c>
      <c r="C5164" s="154" t="s">
        <v>254</v>
      </c>
      <c r="D5164" s="154" t="s">
        <v>255</v>
      </c>
      <c r="E5164" s="155" t="s">
        <v>253</v>
      </c>
      <c r="F5164" s="156" t="s">
        <v>253</v>
      </c>
      <c r="G5164" s="155" t="s">
        <v>253</v>
      </c>
      <c r="H5164" s="155" t="s">
        <v>253</v>
      </c>
      <c r="I5164" s="157" t="s">
        <v>253</v>
      </c>
      <c r="J5164" s="156" t="s">
        <v>253</v>
      </c>
      <c r="K5164" s="167" t="s">
        <v>253</v>
      </c>
    </row>
    <row r="5165" spans="1:11" x14ac:dyDescent="0.25">
      <c r="A5165" s="153">
        <v>5161</v>
      </c>
      <c r="B5165" s="154" t="s">
        <v>253</v>
      </c>
      <c r="C5165" s="154" t="s">
        <v>254</v>
      </c>
      <c r="D5165" s="154" t="s">
        <v>255</v>
      </c>
      <c r="E5165" s="155" t="s">
        <v>253</v>
      </c>
      <c r="F5165" s="156" t="s">
        <v>253</v>
      </c>
      <c r="G5165" s="155" t="s">
        <v>253</v>
      </c>
      <c r="H5165" s="155" t="s">
        <v>253</v>
      </c>
      <c r="I5165" s="157" t="s">
        <v>253</v>
      </c>
      <c r="J5165" s="156" t="s">
        <v>253</v>
      </c>
      <c r="K5165" s="167" t="s">
        <v>253</v>
      </c>
    </row>
    <row r="5166" spans="1:11" x14ac:dyDescent="0.25">
      <c r="A5166" s="153">
        <v>5162</v>
      </c>
      <c r="B5166" s="154" t="s">
        <v>253</v>
      </c>
      <c r="C5166" s="154" t="s">
        <v>254</v>
      </c>
      <c r="D5166" s="154" t="s">
        <v>255</v>
      </c>
      <c r="E5166" s="155" t="s">
        <v>253</v>
      </c>
      <c r="F5166" s="156" t="s">
        <v>253</v>
      </c>
      <c r="G5166" s="155" t="s">
        <v>253</v>
      </c>
      <c r="H5166" s="155" t="s">
        <v>253</v>
      </c>
      <c r="I5166" s="157" t="s">
        <v>253</v>
      </c>
      <c r="J5166" s="156" t="s">
        <v>253</v>
      </c>
      <c r="K5166" s="167" t="s">
        <v>253</v>
      </c>
    </row>
    <row r="5167" spans="1:11" x14ac:dyDescent="0.25">
      <c r="A5167" s="153">
        <v>5163</v>
      </c>
      <c r="B5167" s="154" t="s">
        <v>253</v>
      </c>
      <c r="C5167" s="154" t="s">
        <v>254</v>
      </c>
      <c r="D5167" s="154" t="s">
        <v>255</v>
      </c>
      <c r="E5167" s="155" t="s">
        <v>253</v>
      </c>
      <c r="F5167" s="156" t="s">
        <v>253</v>
      </c>
      <c r="G5167" s="155" t="s">
        <v>253</v>
      </c>
      <c r="H5167" s="155" t="s">
        <v>253</v>
      </c>
      <c r="I5167" s="157" t="s">
        <v>253</v>
      </c>
      <c r="J5167" s="156" t="s">
        <v>253</v>
      </c>
      <c r="K5167" s="167" t="s">
        <v>253</v>
      </c>
    </row>
    <row r="5168" spans="1:11" x14ac:dyDescent="0.25">
      <c r="A5168" s="153">
        <v>5164</v>
      </c>
      <c r="B5168" s="154" t="s">
        <v>253</v>
      </c>
      <c r="C5168" s="154" t="s">
        <v>254</v>
      </c>
      <c r="D5168" s="154" t="s">
        <v>255</v>
      </c>
      <c r="E5168" s="155" t="s">
        <v>253</v>
      </c>
      <c r="F5168" s="156" t="s">
        <v>253</v>
      </c>
      <c r="G5168" s="155" t="s">
        <v>253</v>
      </c>
      <c r="H5168" s="155" t="s">
        <v>253</v>
      </c>
      <c r="I5168" s="157" t="s">
        <v>253</v>
      </c>
      <c r="J5168" s="156" t="s">
        <v>253</v>
      </c>
      <c r="K5168" s="167" t="s">
        <v>253</v>
      </c>
    </row>
    <row r="5169" spans="1:11" x14ac:dyDescent="0.25">
      <c r="A5169" s="153">
        <v>5165</v>
      </c>
      <c r="B5169" s="154" t="s">
        <v>253</v>
      </c>
      <c r="C5169" s="154" t="s">
        <v>254</v>
      </c>
      <c r="D5169" s="154" t="s">
        <v>255</v>
      </c>
      <c r="E5169" s="155" t="s">
        <v>253</v>
      </c>
      <c r="F5169" s="156" t="s">
        <v>253</v>
      </c>
      <c r="G5169" s="155" t="s">
        <v>253</v>
      </c>
      <c r="H5169" s="155" t="s">
        <v>253</v>
      </c>
      <c r="I5169" s="157" t="s">
        <v>253</v>
      </c>
      <c r="J5169" s="156" t="s">
        <v>253</v>
      </c>
      <c r="K5169" s="167" t="s">
        <v>253</v>
      </c>
    </row>
    <row r="5170" spans="1:11" x14ac:dyDescent="0.25">
      <c r="A5170" s="153">
        <v>5166</v>
      </c>
      <c r="B5170" s="154" t="s">
        <v>253</v>
      </c>
      <c r="C5170" s="154" t="s">
        <v>254</v>
      </c>
      <c r="D5170" s="154" t="s">
        <v>255</v>
      </c>
      <c r="E5170" s="155" t="s">
        <v>253</v>
      </c>
      <c r="F5170" s="156" t="s">
        <v>253</v>
      </c>
      <c r="G5170" s="155" t="s">
        <v>253</v>
      </c>
      <c r="H5170" s="155" t="s">
        <v>253</v>
      </c>
      <c r="I5170" s="157" t="s">
        <v>253</v>
      </c>
      <c r="J5170" s="156" t="s">
        <v>253</v>
      </c>
      <c r="K5170" s="167" t="s">
        <v>253</v>
      </c>
    </row>
    <row r="5171" spans="1:11" x14ac:dyDescent="0.25">
      <c r="A5171" s="153">
        <v>5167</v>
      </c>
      <c r="B5171" s="154" t="s">
        <v>253</v>
      </c>
      <c r="C5171" s="154" t="s">
        <v>254</v>
      </c>
      <c r="D5171" s="154" t="s">
        <v>255</v>
      </c>
      <c r="E5171" s="155" t="s">
        <v>253</v>
      </c>
      <c r="F5171" s="156" t="s">
        <v>253</v>
      </c>
      <c r="G5171" s="155" t="s">
        <v>253</v>
      </c>
      <c r="H5171" s="155" t="s">
        <v>253</v>
      </c>
      <c r="I5171" s="157" t="s">
        <v>253</v>
      </c>
      <c r="J5171" s="156" t="s">
        <v>253</v>
      </c>
      <c r="K5171" s="167" t="s">
        <v>253</v>
      </c>
    </row>
    <row r="5172" spans="1:11" x14ac:dyDescent="0.25">
      <c r="A5172" s="153">
        <v>5168</v>
      </c>
      <c r="B5172" s="154" t="s">
        <v>253</v>
      </c>
      <c r="C5172" s="154" t="s">
        <v>254</v>
      </c>
      <c r="D5172" s="154" t="s">
        <v>255</v>
      </c>
      <c r="E5172" s="155" t="s">
        <v>253</v>
      </c>
      <c r="F5172" s="156" t="s">
        <v>253</v>
      </c>
      <c r="G5172" s="155" t="s">
        <v>253</v>
      </c>
      <c r="H5172" s="155" t="s">
        <v>253</v>
      </c>
      <c r="I5172" s="157" t="s">
        <v>253</v>
      </c>
      <c r="J5172" s="156" t="s">
        <v>253</v>
      </c>
      <c r="K5172" s="167" t="s">
        <v>253</v>
      </c>
    </row>
    <row r="5173" spans="1:11" x14ac:dyDescent="0.25">
      <c r="A5173" s="153">
        <v>5169</v>
      </c>
      <c r="B5173" s="154" t="s">
        <v>253</v>
      </c>
      <c r="C5173" s="154" t="s">
        <v>254</v>
      </c>
      <c r="D5173" s="154" t="s">
        <v>255</v>
      </c>
      <c r="E5173" s="155" t="s">
        <v>253</v>
      </c>
      <c r="F5173" s="156" t="s">
        <v>253</v>
      </c>
      <c r="G5173" s="155" t="s">
        <v>253</v>
      </c>
      <c r="H5173" s="155" t="s">
        <v>253</v>
      </c>
      <c r="I5173" s="157" t="s">
        <v>253</v>
      </c>
      <c r="J5173" s="156" t="s">
        <v>253</v>
      </c>
      <c r="K5173" s="167" t="s">
        <v>253</v>
      </c>
    </row>
    <row r="5174" spans="1:11" x14ac:dyDescent="0.25">
      <c r="A5174" s="153">
        <v>5170</v>
      </c>
      <c r="B5174" s="154" t="s">
        <v>253</v>
      </c>
      <c r="C5174" s="154" t="s">
        <v>254</v>
      </c>
      <c r="D5174" s="154" t="s">
        <v>255</v>
      </c>
      <c r="E5174" s="155" t="s">
        <v>253</v>
      </c>
      <c r="F5174" s="156" t="s">
        <v>253</v>
      </c>
      <c r="G5174" s="155" t="s">
        <v>253</v>
      </c>
      <c r="H5174" s="155" t="s">
        <v>253</v>
      </c>
      <c r="I5174" s="157" t="s">
        <v>253</v>
      </c>
      <c r="J5174" s="156" t="s">
        <v>253</v>
      </c>
      <c r="K5174" s="167" t="s">
        <v>253</v>
      </c>
    </row>
    <row r="5175" spans="1:11" x14ac:dyDescent="0.25">
      <c r="A5175" s="153">
        <v>5171</v>
      </c>
      <c r="B5175" s="154" t="s">
        <v>253</v>
      </c>
      <c r="C5175" s="154" t="s">
        <v>254</v>
      </c>
      <c r="D5175" s="154" t="s">
        <v>255</v>
      </c>
      <c r="E5175" s="155" t="s">
        <v>253</v>
      </c>
      <c r="F5175" s="156" t="s">
        <v>253</v>
      </c>
      <c r="G5175" s="155" t="s">
        <v>253</v>
      </c>
      <c r="H5175" s="155" t="s">
        <v>253</v>
      </c>
      <c r="I5175" s="157" t="s">
        <v>253</v>
      </c>
      <c r="J5175" s="156" t="s">
        <v>253</v>
      </c>
      <c r="K5175" s="167" t="s">
        <v>253</v>
      </c>
    </row>
    <row r="5176" spans="1:11" x14ac:dyDescent="0.25">
      <c r="A5176" s="153">
        <v>5172</v>
      </c>
      <c r="B5176" s="154" t="s">
        <v>253</v>
      </c>
      <c r="C5176" s="154" t="s">
        <v>254</v>
      </c>
      <c r="D5176" s="154" t="s">
        <v>255</v>
      </c>
      <c r="E5176" s="155" t="s">
        <v>253</v>
      </c>
      <c r="F5176" s="156" t="s">
        <v>253</v>
      </c>
      <c r="G5176" s="155" t="s">
        <v>253</v>
      </c>
      <c r="H5176" s="155" t="s">
        <v>253</v>
      </c>
      <c r="I5176" s="157" t="s">
        <v>253</v>
      </c>
      <c r="J5176" s="156" t="s">
        <v>253</v>
      </c>
      <c r="K5176" s="167" t="s">
        <v>253</v>
      </c>
    </row>
    <row r="5177" spans="1:11" x14ac:dyDescent="0.25">
      <c r="A5177" s="153">
        <v>5173</v>
      </c>
      <c r="B5177" s="154" t="s">
        <v>253</v>
      </c>
      <c r="C5177" s="154" t="s">
        <v>254</v>
      </c>
      <c r="D5177" s="154" t="s">
        <v>255</v>
      </c>
      <c r="E5177" s="155" t="s">
        <v>253</v>
      </c>
      <c r="F5177" s="156" t="s">
        <v>253</v>
      </c>
      <c r="G5177" s="155" t="s">
        <v>253</v>
      </c>
      <c r="H5177" s="155" t="s">
        <v>253</v>
      </c>
      <c r="I5177" s="157" t="s">
        <v>253</v>
      </c>
      <c r="J5177" s="156" t="s">
        <v>253</v>
      </c>
      <c r="K5177" s="167" t="s">
        <v>253</v>
      </c>
    </row>
    <row r="5178" spans="1:11" x14ac:dyDescent="0.25">
      <c r="A5178" s="153">
        <v>5174</v>
      </c>
      <c r="B5178" s="154" t="s">
        <v>253</v>
      </c>
      <c r="C5178" s="154" t="s">
        <v>254</v>
      </c>
      <c r="D5178" s="154" t="s">
        <v>255</v>
      </c>
      <c r="E5178" s="155" t="s">
        <v>253</v>
      </c>
      <c r="F5178" s="156" t="s">
        <v>253</v>
      </c>
      <c r="G5178" s="155" t="s">
        <v>253</v>
      </c>
      <c r="H5178" s="155" t="s">
        <v>253</v>
      </c>
      <c r="I5178" s="157" t="s">
        <v>253</v>
      </c>
      <c r="J5178" s="156" t="s">
        <v>253</v>
      </c>
      <c r="K5178" s="167" t="s">
        <v>253</v>
      </c>
    </row>
    <row r="5179" spans="1:11" x14ac:dyDescent="0.25">
      <c r="A5179" s="153">
        <v>5175</v>
      </c>
      <c r="B5179" s="154" t="s">
        <v>253</v>
      </c>
      <c r="C5179" s="154" t="s">
        <v>254</v>
      </c>
      <c r="D5179" s="154" t="s">
        <v>255</v>
      </c>
      <c r="E5179" s="155" t="s">
        <v>253</v>
      </c>
      <c r="F5179" s="156" t="s">
        <v>253</v>
      </c>
      <c r="G5179" s="155" t="s">
        <v>253</v>
      </c>
      <c r="H5179" s="155" t="s">
        <v>253</v>
      </c>
      <c r="I5179" s="157" t="s">
        <v>253</v>
      </c>
      <c r="J5179" s="156" t="s">
        <v>253</v>
      </c>
      <c r="K5179" s="167" t="s">
        <v>253</v>
      </c>
    </row>
    <row r="5180" spans="1:11" x14ac:dyDescent="0.25">
      <c r="A5180" s="153">
        <v>5176</v>
      </c>
      <c r="B5180" s="154" t="s">
        <v>253</v>
      </c>
      <c r="C5180" s="154" t="s">
        <v>254</v>
      </c>
      <c r="D5180" s="154" t="s">
        <v>255</v>
      </c>
      <c r="E5180" s="155" t="s">
        <v>253</v>
      </c>
      <c r="F5180" s="156" t="s">
        <v>253</v>
      </c>
      <c r="G5180" s="155" t="s">
        <v>253</v>
      </c>
      <c r="H5180" s="155" t="s">
        <v>253</v>
      </c>
      <c r="I5180" s="157" t="s">
        <v>253</v>
      </c>
      <c r="J5180" s="156" t="s">
        <v>253</v>
      </c>
      <c r="K5180" s="167" t="s">
        <v>253</v>
      </c>
    </row>
    <row r="5181" spans="1:11" x14ac:dyDescent="0.25">
      <c r="A5181" s="153">
        <v>5177</v>
      </c>
      <c r="B5181" s="154" t="s">
        <v>253</v>
      </c>
      <c r="C5181" s="154" t="s">
        <v>254</v>
      </c>
      <c r="D5181" s="154" t="s">
        <v>255</v>
      </c>
      <c r="E5181" s="155" t="s">
        <v>253</v>
      </c>
      <c r="F5181" s="156" t="s">
        <v>253</v>
      </c>
      <c r="G5181" s="155" t="s">
        <v>253</v>
      </c>
      <c r="H5181" s="155" t="s">
        <v>253</v>
      </c>
      <c r="I5181" s="157" t="s">
        <v>253</v>
      </c>
      <c r="J5181" s="156" t="s">
        <v>253</v>
      </c>
      <c r="K5181" s="167" t="s">
        <v>253</v>
      </c>
    </row>
    <row r="5182" spans="1:11" x14ac:dyDescent="0.25">
      <c r="A5182" s="153">
        <v>5178</v>
      </c>
      <c r="B5182" s="154" t="s">
        <v>253</v>
      </c>
      <c r="C5182" s="154" t="s">
        <v>254</v>
      </c>
      <c r="D5182" s="154" t="s">
        <v>255</v>
      </c>
      <c r="E5182" s="155" t="s">
        <v>253</v>
      </c>
      <c r="F5182" s="156" t="s">
        <v>253</v>
      </c>
      <c r="G5182" s="155" t="s">
        <v>253</v>
      </c>
      <c r="H5182" s="155" t="s">
        <v>253</v>
      </c>
      <c r="I5182" s="157" t="s">
        <v>253</v>
      </c>
      <c r="J5182" s="156" t="s">
        <v>253</v>
      </c>
      <c r="K5182" s="167" t="s">
        <v>253</v>
      </c>
    </row>
    <row r="5183" spans="1:11" x14ac:dyDescent="0.25">
      <c r="A5183" s="153">
        <v>5179</v>
      </c>
      <c r="B5183" s="154" t="s">
        <v>253</v>
      </c>
      <c r="C5183" s="154" t="s">
        <v>254</v>
      </c>
      <c r="D5183" s="154" t="s">
        <v>255</v>
      </c>
      <c r="E5183" s="155" t="s">
        <v>253</v>
      </c>
      <c r="F5183" s="156" t="s">
        <v>253</v>
      </c>
      <c r="G5183" s="155" t="s">
        <v>253</v>
      </c>
      <c r="H5183" s="155" t="s">
        <v>253</v>
      </c>
      <c r="I5183" s="157" t="s">
        <v>253</v>
      </c>
      <c r="J5183" s="156" t="s">
        <v>253</v>
      </c>
      <c r="K5183" s="167" t="s">
        <v>253</v>
      </c>
    </row>
    <row r="5184" spans="1:11" x14ac:dyDescent="0.25">
      <c r="A5184" s="153">
        <v>5180</v>
      </c>
      <c r="B5184" s="154" t="s">
        <v>253</v>
      </c>
      <c r="C5184" s="154" t="s">
        <v>254</v>
      </c>
      <c r="D5184" s="154" t="s">
        <v>255</v>
      </c>
      <c r="E5184" s="155" t="s">
        <v>253</v>
      </c>
      <c r="F5184" s="156" t="s">
        <v>253</v>
      </c>
      <c r="G5184" s="155" t="s">
        <v>253</v>
      </c>
      <c r="H5184" s="155" t="s">
        <v>253</v>
      </c>
      <c r="I5184" s="157" t="s">
        <v>253</v>
      </c>
      <c r="J5184" s="156" t="s">
        <v>253</v>
      </c>
      <c r="K5184" s="167" t="s">
        <v>253</v>
      </c>
    </row>
    <row r="5185" spans="1:11" x14ac:dyDescent="0.25">
      <c r="A5185" s="153">
        <v>5181</v>
      </c>
      <c r="B5185" s="154" t="s">
        <v>253</v>
      </c>
      <c r="C5185" s="154" t="s">
        <v>254</v>
      </c>
      <c r="D5185" s="154" t="s">
        <v>255</v>
      </c>
      <c r="E5185" s="155" t="s">
        <v>253</v>
      </c>
      <c r="F5185" s="156" t="s">
        <v>253</v>
      </c>
      <c r="G5185" s="155" t="s">
        <v>253</v>
      </c>
      <c r="H5185" s="155" t="s">
        <v>253</v>
      </c>
      <c r="I5185" s="157" t="s">
        <v>253</v>
      </c>
      <c r="J5185" s="156" t="s">
        <v>253</v>
      </c>
      <c r="K5185" s="167" t="s">
        <v>253</v>
      </c>
    </row>
    <row r="5186" spans="1:11" x14ac:dyDescent="0.25">
      <c r="A5186" s="153">
        <v>5182</v>
      </c>
      <c r="B5186" s="154" t="s">
        <v>253</v>
      </c>
      <c r="C5186" s="154" t="s">
        <v>254</v>
      </c>
      <c r="D5186" s="154" t="s">
        <v>255</v>
      </c>
      <c r="E5186" s="155" t="s">
        <v>253</v>
      </c>
      <c r="F5186" s="156" t="s">
        <v>253</v>
      </c>
      <c r="G5186" s="155" t="s">
        <v>253</v>
      </c>
      <c r="H5186" s="155" t="s">
        <v>253</v>
      </c>
      <c r="I5186" s="157" t="s">
        <v>253</v>
      </c>
      <c r="J5186" s="156" t="s">
        <v>253</v>
      </c>
      <c r="K5186" s="167" t="s">
        <v>253</v>
      </c>
    </row>
    <row r="5187" spans="1:11" x14ac:dyDescent="0.25">
      <c r="A5187" s="153">
        <v>5183</v>
      </c>
      <c r="B5187" s="154" t="s">
        <v>253</v>
      </c>
      <c r="C5187" s="154" t="s">
        <v>254</v>
      </c>
      <c r="D5187" s="154" t="s">
        <v>255</v>
      </c>
      <c r="E5187" s="155" t="s">
        <v>253</v>
      </c>
      <c r="F5187" s="156" t="s">
        <v>253</v>
      </c>
      <c r="G5187" s="155" t="s">
        <v>253</v>
      </c>
      <c r="H5187" s="155" t="s">
        <v>253</v>
      </c>
      <c r="I5187" s="157" t="s">
        <v>253</v>
      </c>
      <c r="J5187" s="156" t="s">
        <v>253</v>
      </c>
      <c r="K5187" s="167" t="s">
        <v>253</v>
      </c>
    </row>
    <row r="5188" spans="1:11" x14ac:dyDescent="0.25">
      <c r="A5188" s="153">
        <v>5184</v>
      </c>
      <c r="B5188" s="154" t="s">
        <v>253</v>
      </c>
      <c r="C5188" s="154" t="s">
        <v>254</v>
      </c>
      <c r="D5188" s="154" t="s">
        <v>255</v>
      </c>
      <c r="E5188" s="155" t="s">
        <v>253</v>
      </c>
      <c r="F5188" s="156" t="s">
        <v>253</v>
      </c>
      <c r="G5188" s="155" t="s">
        <v>253</v>
      </c>
      <c r="H5188" s="155" t="s">
        <v>253</v>
      </c>
      <c r="I5188" s="157" t="s">
        <v>253</v>
      </c>
      <c r="J5188" s="156" t="s">
        <v>253</v>
      </c>
      <c r="K5188" s="167" t="s">
        <v>253</v>
      </c>
    </row>
    <row r="5189" spans="1:11" x14ac:dyDescent="0.25">
      <c r="A5189" s="153">
        <v>5185</v>
      </c>
      <c r="B5189" s="154" t="s">
        <v>253</v>
      </c>
      <c r="C5189" s="154" t="s">
        <v>254</v>
      </c>
      <c r="D5189" s="154" t="s">
        <v>255</v>
      </c>
      <c r="E5189" s="155" t="s">
        <v>253</v>
      </c>
      <c r="F5189" s="156" t="s">
        <v>253</v>
      </c>
      <c r="G5189" s="155" t="s">
        <v>253</v>
      </c>
      <c r="H5189" s="155" t="s">
        <v>253</v>
      </c>
      <c r="I5189" s="157" t="s">
        <v>253</v>
      </c>
      <c r="J5189" s="156" t="s">
        <v>253</v>
      </c>
      <c r="K5189" s="167" t="s">
        <v>253</v>
      </c>
    </row>
    <row r="5190" spans="1:11" x14ac:dyDescent="0.25">
      <c r="A5190" s="153">
        <v>5186</v>
      </c>
      <c r="B5190" s="154" t="s">
        <v>253</v>
      </c>
      <c r="C5190" s="154" t="s">
        <v>254</v>
      </c>
      <c r="D5190" s="154" t="s">
        <v>255</v>
      </c>
      <c r="E5190" s="155" t="s">
        <v>253</v>
      </c>
      <c r="F5190" s="156" t="s">
        <v>253</v>
      </c>
      <c r="G5190" s="155" t="s">
        <v>253</v>
      </c>
      <c r="H5190" s="155" t="s">
        <v>253</v>
      </c>
      <c r="I5190" s="157" t="s">
        <v>253</v>
      </c>
      <c r="J5190" s="156" t="s">
        <v>253</v>
      </c>
      <c r="K5190" s="167" t="s">
        <v>253</v>
      </c>
    </row>
    <row r="5191" spans="1:11" x14ac:dyDescent="0.25">
      <c r="A5191" s="153">
        <v>5187</v>
      </c>
      <c r="B5191" s="154" t="s">
        <v>253</v>
      </c>
      <c r="C5191" s="154" t="s">
        <v>254</v>
      </c>
      <c r="D5191" s="154" t="s">
        <v>255</v>
      </c>
      <c r="E5191" s="155" t="s">
        <v>253</v>
      </c>
      <c r="F5191" s="156" t="s">
        <v>253</v>
      </c>
      <c r="G5191" s="155" t="s">
        <v>253</v>
      </c>
      <c r="H5191" s="155" t="s">
        <v>253</v>
      </c>
      <c r="I5191" s="157" t="s">
        <v>253</v>
      </c>
      <c r="J5191" s="156" t="s">
        <v>253</v>
      </c>
      <c r="K5191" s="167" t="s">
        <v>253</v>
      </c>
    </row>
    <row r="5192" spans="1:11" x14ac:dyDescent="0.25">
      <c r="A5192" s="153">
        <v>5188</v>
      </c>
      <c r="B5192" s="154" t="s">
        <v>253</v>
      </c>
      <c r="C5192" s="154" t="s">
        <v>254</v>
      </c>
      <c r="D5192" s="154" t="s">
        <v>255</v>
      </c>
      <c r="E5192" s="155" t="s">
        <v>253</v>
      </c>
      <c r="F5192" s="156" t="s">
        <v>253</v>
      </c>
      <c r="G5192" s="155" t="s">
        <v>253</v>
      </c>
      <c r="H5192" s="155" t="s">
        <v>253</v>
      </c>
      <c r="I5192" s="157" t="s">
        <v>253</v>
      </c>
      <c r="J5192" s="156" t="s">
        <v>253</v>
      </c>
      <c r="K5192" s="167" t="s">
        <v>253</v>
      </c>
    </row>
    <row r="5193" spans="1:11" x14ac:dyDescent="0.25">
      <c r="A5193" s="153">
        <v>5189</v>
      </c>
      <c r="B5193" s="154" t="s">
        <v>253</v>
      </c>
      <c r="C5193" s="154" t="s">
        <v>254</v>
      </c>
      <c r="D5193" s="154" t="s">
        <v>255</v>
      </c>
      <c r="E5193" s="155" t="s">
        <v>253</v>
      </c>
      <c r="F5193" s="156" t="s">
        <v>253</v>
      </c>
      <c r="G5193" s="155" t="s">
        <v>253</v>
      </c>
      <c r="H5193" s="155" t="s">
        <v>253</v>
      </c>
      <c r="I5193" s="157" t="s">
        <v>253</v>
      </c>
      <c r="J5193" s="156" t="s">
        <v>253</v>
      </c>
      <c r="K5193" s="167" t="s">
        <v>253</v>
      </c>
    </row>
    <row r="5194" spans="1:11" x14ac:dyDescent="0.25">
      <c r="A5194" s="153">
        <v>5190</v>
      </c>
      <c r="B5194" s="154" t="s">
        <v>253</v>
      </c>
      <c r="C5194" s="154" t="s">
        <v>254</v>
      </c>
      <c r="D5194" s="154" t="s">
        <v>255</v>
      </c>
      <c r="E5194" s="155" t="s">
        <v>253</v>
      </c>
      <c r="F5194" s="156" t="s">
        <v>253</v>
      </c>
      <c r="G5194" s="155" t="s">
        <v>253</v>
      </c>
      <c r="H5194" s="155" t="s">
        <v>253</v>
      </c>
      <c r="I5194" s="157" t="s">
        <v>253</v>
      </c>
      <c r="J5194" s="156" t="s">
        <v>253</v>
      </c>
      <c r="K5194" s="167" t="s">
        <v>253</v>
      </c>
    </row>
    <row r="5195" spans="1:11" x14ac:dyDescent="0.25">
      <c r="A5195" s="153">
        <v>5191</v>
      </c>
      <c r="B5195" s="154" t="s">
        <v>253</v>
      </c>
      <c r="C5195" s="154" t="s">
        <v>254</v>
      </c>
      <c r="D5195" s="154" t="s">
        <v>255</v>
      </c>
      <c r="E5195" s="155" t="s">
        <v>253</v>
      </c>
      <c r="F5195" s="156" t="s">
        <v>253</v>
      </c>
      <c r="G5195" s="155" t="s">
        <v>253</v>
      </c>
      <c r="H5195" s="155" t="s">
        <v>253</v>
      </c>
      <c r="I5195" s="157" t="s">
        <v>253</v>
      </c>
      <c r="J5195" s="156" t="s">
        <v>253</v>
      </c>
      <c r="K5195" s="167" t="s">
        <v>253</v>
      </c>
    </row>
    <row r="5196" spans="1:11" x14ac:dyDescent="0.25">
      <c r="A5196" s="153">
        <v>5192</v>
      </c>
      <c r="B5196" s="154" t="s">
        <v>253</v>
      </c>
      <c r="C5196" s="154" t="s">
        <v>254</v>
      </c>
      <c r="D5196" s="154" t="s">
        <v>255</v>
      </c>
      <c r="E5196" s="155" t="s">
        <v>253</v>
      </c>
      <c r="F5196" s="156" t="s">
        <v>253</v>
      </c>
      <c r="G5196" s="155" t="s">
        <v>253</v>
      </c>
      <c r="H5196" s="155" t="s">
        <v>253</v>
      </c>
      <c r="I5196" s="157" t="s">
        <v>253</v>
      </c>
      <c r="J5196" s="156" t="s">
        <v>253</v>
      </c>
      <c r="K5196" s="167" t="s">
        <v>253</v>
      </c>
    </row>
    <row r="5197" spans="1:11" x14ac:dyDescent="0.25">
      <c r="A5197" s="153">
        <v>5193</v>
      </c>
      <c r="B5197" s="154" t="s">
        <v>253</v>
      </c>
      <c r="C5197" s="154" t="s">
        <v>254</v>
      </c>
      <c r="D5197" s="154" t="s">
        <v>255</v>
      </c>
      <c r="E5197" s="155" t="s">
        <v>253</v>
      </c>
      <c r="F5197" s="156" t="s">
        <v>253</v>
      </c>
      <c r="G5197" s="155" t="s">
        <v>253</v>
      </c>
      <c r="H5197" s="155" t="s">
        <v>253</v>
      </c>
      <c r="I5197" s="157" t="s">
        <v>253</v>
      </c>
      <c r="J5197" s="156" t="s">
        <v>253</v>
      </c>
      <c r="K5197" s="167" t="s">
        <v>253</v>
      </c>
    </row>
    <row r="5198" spans="1:11" x14ac:dyDescent="0.25">
      <c r="A5198" s="153">
        <v>5194</v>
      </c>
      <c r="B5198" s="154" t="s">
        <v>253</v>
      </c>
      <c r="C5198" s="154" t="s">
        <v>254</v>
      </c>
      <c r="D5198" s="154" t="s">
        <v>255</v>
      </c>
      <c r="E5198" s="155" t="s">
        <v>253</v>
      </c>
      <c r="F5198" s="156" t="s">
        <v>253</v>
      </c>
      <c r="G5198" s="155" t="s">
        <v>253</v>
      </c>
      <c r="H5198" s="155" t="s">
        <v>253</v>
      </c>
      <c r="I5198" s="157" t="s">
        <v>253</v>
      </c>
      <c r="J5198" s="156" t="s">
        <v>253</v>
      </c>
      <c r="K5198" s="167" t="s">
        <v>253</v>
      </c>
    </row>
    <row r="5199" spans="1:11" x14ac:dyDescent="0.25">
      <c r="A5199" s="153">
        <v>5195</v>
      </c>
      <c r="B5199" s="154" t="s">
        <v>253</v>
      </c>
      <c r="C5199" s="154" t="s">
        <v>254</v>
      </c>
      <c r="D5199" s="154" t="s">
        <v>255</v>
      </c>
      <c r="E5199" s="155" t="s">
        <v>253</v>
      </c>
      <c r="F5199" s="156" t="s">
        <v>253</v>
      </c>
      <c r="G5199" s="155" t="s">
        <v>253</v>
      </c>
      <c r="H5199" s="155" t="s">
        <v>253</v>
      </c>
      <c r="I5199" s="157" t="s">
        <v>253</v>
      </c>
      <c r="J5199" s="156" t="s">
        <v>253</v>
      </c>
      <c r="K5199" s="167" t="s">
        <v>253</v>
      </c>
    </row>
    <row r="5200" spans="1:11" x14ac:dyDescent="0.25">
      <c r="A5200" s="153">
        <v>5196</v>
      </c>
      <c r="B5200" s="154" t="s">
        <v>253</v>
      </c>
      <c r="C5200" s="154" t="s">
        <v>254</v>
      </c>
      <c r="D5200" s="154" t="s">
        <v>255</v>
      </c>
      <c r="E5200" s="155" t="s">
        <v>253</v>
      </c>
      <c r="F5200" s="156" t="s">
        <v>253</v>
      </c>
      <c r="G5200" s="155" t="s">
        <v>253</v>
      </c>
      <c r="H5200" s="155" t="s">
        <v>253</v>
      </c>
      <c r="I5200" s="157" t="s">
        <v>253</v>
      </c>
      <c r="J5200" s="156" t="s">
        <v>253</v>
      </c>
      <c r="K5200" s="167" t="s">
        <v>253</v>
      </c>
    </row>
    <row r="5201" spans="1:11" x14ac:dyDescent="0.25">
      <c r="A5201" s="153">
        <v>5197</v>
      </c>
      <c r="B5201" s="154" t="s">
        <v>253</v>
      </c>
      <c r="C5201" s="154" t="s">
        <v>254</v>
      </c>
      <c r="D5201" s="154" t="s">
        <v>255</v>
      </c>
      <c r="E5201" s="155" t="s">
        <v>253</v>
      </c>
      <c r="F5201" s="156" t="s">
        <v>253</v>
      </c>
      <c r="G5201" s="155" t="s">
        <v>253</v>
      </c>
      <c r="H5201" s="155" t="s">
        <v>253</v>
      </c>
      <c r="I5201" s="157" t="s">
        <v>253</v>
      </c>
      <c r="J5201" s="156" t="s">
        <v>253</v>
      </c>
      <c r="K5201" s="167" t="s">
        <v>253</v>
      </c>
    </row>
    <row r="5202" spans="1:11" x14ac:dyDescent="0.25">
      <c r="A5202" s="153">
        <v>5198</v>
      </c>
      <c r="B5202" s="154" t="s">
        <v>253</v>
      </c>
      <c r="C5202" s="154" t="s">
        <v>254</v>
      </c>
      <c r="D5202" s="154" t="s">
        <v>255</v>
      </c>
      <c r="E5202" s="155" t="s">
        <v>253</v>
      </c>
      <c r="F5202" s="156" t="s">
        <v>253</v>
      </c>
      <c r="G5202" s="155" t="s">
        <v>253</v>
      </c>
      <c r="H5202" s="155" t="s">
        <v>253</v>
      </c>
      <c r="I5202" s="157" t="s">
        <v>253</v>
      </c>
      <c r="J5202" s="156" t="s">
        <v>253</v>
      </c>
      <c r="K5202" s="167" t="s">
        <v>253</v>
      </c>
    </row>
    <row r="5203" spans="1:11" x14ac:dyDescent="0.25">
      <c r="A5203" s="153">
        <v>5199</v>
      </c>
      <c r="B5203" s="154" t="s">
        <v>253</v>
      </c>
      <c r="C5203" s="154" t="s">
        <v>254</v>
      </c>
      <c r="D5203" s="154" t="s">
        <v>255</v>
      </c>
      <c r="E5203" s="155" t="s">
        <v>253</v>
      </c>
      <c r="F5203" s="156" t="s">
        <v>253</v>
      </c>
      <c r="G5203" s="155" t="s">
        <v>253</v>
      </c>
      <c r="H5203" s="155" t="s">
        <v>253</v>
      </c>
      <c r="I5203" s="157" t="s">
        <v>253</v>
      </c>
      <c r="J5203" s="156" t="s">
        <v>253</v>
      </c>
      <c r="K5203" s="167" t="s">
        <v>253</v>
      </c>
    </row>
    <row r="5204" spans="1:11" x14ac:dyDescent="0.25">
      <c r="A5204" s="153">
        <v>5200</v>
      </c>
      <c r="B5204" s="154" t="s">
        <v>253</v>
      </c>
      <c r="C5204" s="154" t="s">
        <v>254</v>
      </c>
      <c r="D5204" s="154" t="s">
        <v>255</v>
      </c>
      <c r="E5204" s="155" t="s">
        <v>253</v>
      </c>
      <c r="F5204" s="156" t="s">
        <v>253</v>
      </c>
      <c r="G5204" s="155" t="s">
        <v>253</v>
      </c>
      <c r="H5204" s="155" t="s">
        <v>253</v>
      </c>
      <c r="I5204" s="157" t="s">
        <v>253</v>
      </c>
      <c r="J5204" s="156" t="s">
        <v>253</v>
      </c>
      <c r="K5204" s="167" t="s">
        <v>253</v>
      </c>
    </row>
    <row r="5205" spans="1:11" x14ac:dyDescent="0.25">
      <c r="A5205" s="153">
        <v>5201</v>
      </c>
      <c r="B5205" s="154" t="s">
        <v>253</v>
      </c>
      <c r="C5205" s="154" t="s">
        <v>254</v>
      </c>
      <c r="D5205" s="154" t="s">
        <v>255</v>
      </c>
      <c r="E5205" s="155" t="s">
        <v>253</v>
      </c>
      <c r="F5205" s="156" t="s">
        <v>253</v>
      </c>
      <c r="G5205" s="155" t="s">
        <v>253</v>
      </c>
      <c r="H5205" s="155" t="s">
        <v>253</v>
      </c>
      <c r="I5205" s="157" t="s">
        <v>253</v>
      </c>
      <c r="J5205" s="156" t="s">
        <v>253</v>
      </c>
      <c r="K5205" s="167" t="s">
        <v>253</v>
      </c>
    </row>
    <row r="5206" spans="1:11" x14ac:dyDescent="0.25">
      <c r="A5206" s="153">
        <v>5202</v>
      </c>
      <c r="B5206" s="154" t="s">
        <v>253</v>
      </c>
      <c r="C5206" s="154" t="s">
        <v>254</v>
      </c>
      <c r="D5206" s="154" t="s">
        <v>255</v>
      </c>
      <c r="E5206" s="155" t="s">
        <v>253</v>
      </c>
      <c r="F5206" s="156" t="s">
        <v>253</v>
      </c>
      <c r="G5206" s="155" t="s">
        <v>253</v>
      </c>
      <c r="H5206" s="155" t="s">
        <v>253</v>
      </c>
      <c r="I5206" s="157" t="s">
        <v>253</v>
      </c>
      <c r="J5206" s="156" t="s">
        <v>253</v>
      </c>
      <c r="K5206" s="167" t="s">
        <v>253</v>
      </c>
    </row>
    <row r="5207" spans="1:11" x14ac:dyDescent="0.25">
      <c r="A5207" s="153">
        <v>5203</v>
      </c>
      <c r="B5207" s="154" t="s">
        <v>253</v>
      </c>
      <c r="C5207" s="154" t="s">
        <v>254</v>
      </c>
      <c r="D5207" s="154" t="s">
        <v>255</v>
      </c>
      <c r="E5207" s="155" t="s">
        <v>253</v>
      </c>
      <c r="F5207" s="156" t="s">
        <v>253</v>
      </c>
      <c r="G5207" s="155" t="s">
        <v>253</v>
      </c>
      <c r="H5207" s="155" t="s">
        <v>253</v>
      </c>
      <c r="I5207" s="157" t="s">
        <v>253</v>
      </c>
      <c r="J5207" s="156" t="s">
        <v>253</v>
      </c>
      <c r="K5207" s="167" t="s">
        <v>253</v>
      </c>
    </row>
    <row r="5208" spans="1:11" x14ac:dyDescent="0.25">
      <c r="A5208" s="153">
        <v>5204</v>
      </c>
      <c r="B5208" s="154" t="s">
        <v>253</v>
      </c>
      <c r="C5208" s="154" t="s">
        <v>254</v>
      </c>
      <c r="D5208" s="154" t="s">
        <v>255</v>
      </c>
      <c r="E5208" s="155" t="s">
        <v>253</v>
      </c>
      <c r="F5208" s="156" t="s">
        <v>253</v>
      </c>
      <c r="G5208" s="155" t="s">
        <v>253</v>
      </c>
      <c r="H5208" s="155" t="s">
        <v>253</v>
      </c>
      <c r="I5208" s="157" t="s">
        <v>253</v>
      </c>
      <c r="J5208" s="156" t="s">
        <v>253</v>
      </c>
      <c r="K5208" s="167" t="s">
        <v>253</v>
      </c>
    </row>
    <row r="5209" spans="1:11" x14ac:dyDescent="0.25">
      <c r="A5209" s="153">
        <v>5205</v>
      </c>
      <c r="B5209" s="154" t="s">
        <v>253</v>
      </c>
      <c r="C5209" s="154" t="s">
        <v>254</v>
      </c>
      <c r="D5209" s="154" t="s">
        <v>255</v>
      </c>
      <c r="E5209" s="155" t="s">
        <v>253</v>
      </c>
      <c r="F5209" s="156" t="s">
        <v>253</v>
      </c>
      <c r="G5209" s="155" t="s">
        <v>253</v>
      </c>
      <c r="H5209" s="155" t="s">
        <v>253</v>
      </c>
      <c r="I5209" s="157" t="s">
        <v>253</v>
      </c>
      <c r="J5209" s="156" t="s">
        <v>253</v>
      </c>
      <c r="K5209" s="167" t="s">
        <v>253</v>
      </c>
    </row>
    <row r="5210" spans="1:11" x14ac:dyDescent="0.25">
      <c r="A5210" s="153">
        <v>5206</v>
      </c>
      <c r="B5210" s="154" t="s">
        <v>253</v>
      </c>
      <c r="C5210" s="154" t="s">
        <v>254</v>
      </c>
      <c r="D5210" s="154" t="s">
        <v>255</v>
      </c>
      <c r="E5210" s="155" t="s">
        <v>253</v>
      </c>
      <c r="F5210" s="156" t="s">
        <v>253</v>
      </c>
      <c r="G5210" s="155" t="s">
        <v>253</v>
      </c>
      <c r="H5210" s="155" t="s">
        <v>253</v>
      </c>
      <c r="I5210" s="157" t="s">
        <v>253</v>
      </c>
      <c r="J5210" s="156" t="s">
        <v>253</v>
      </c>
      <c r="K5210" s="167" t="s">
        <v>253</v>
      </c>
    </row>
    <row r="5211" spans="1:11" x14ac:dyDescent="0.25">
      <c r="A5211" s="153">
        <v>5207</v>
      </c>
      <c r="B5211" s="154" t="s">
        <v>253</v>
      </c>
      <c r="C5211" s="154" t="s">
        <v>254</v>
      </c>
      <c r="D5211" s="154" t="s">
        <v>255</v>
      </c>
      <c r="E5211" s="155" t="s">
        <v>253</v>
      </c>
      <c r="F5211" s="156" t="s">
        <v>253</v>
      </c>
      <c r="G5211" s="155" t="s">
        <v>253</v>
      </c>
      <c r="H5211" s="155" t="s">
        <v>253</v>
      </c>
      <c r="I5211" s="157" t="s">
        <v>253</v>
      </c>
      <c r="J5211" s="156" t="s">
        <v>253</v>
      </c>
      <c r="K5211" s="167" t="s">
        <v>253</v>
      </c>
    </row>
    <row r="5212" spans="1:11" x14ac:dyDescent="0.25">
      <c r="A5212" s="153">
        <v>5208</v>
      </c>
      <c r="B5212" s="154" t="s">
        <v>253</v>
      </c>
      <c r="C5212" s="154" t="s">
        <v>254</v>
      </c>
      <c r="D5212" s="154" t="s">
        <v>255</v>
      </c>
      <c r="E5212" s="155" t="s">
        <v>253</v>
      </c>
      <c r="F5212" s="156" t="s">
        <v>253</v>
      </c>
      <c r="G5212" s="155" t="s">
        <v>253</v>
      </c>
      <c r="H5212" s="155" t="s">
        <v>253</v>
      </c>
      <c r="I5212" s="157" t="s">
        <v>253</v>
      </c>
      <c r="J5212" s="156" t="s">
        <v>253</v>
      </c>
      <c r="K5212" s="167" t="s">
        <v>253</v>
      </c>
    </row>
    <row r="5213" spans="1:11" x14ac:dyDescent="0.25">
      <c r="A5213" s="153">
        <v>5209</v>
      </c>
      <c r="B5213" s="154" t="s">
        <v>253</v>
      </c>
      <c r="C5213" s="154" t="s">
        <v>254</v>
      </c>
      <c r="D5213" s="154" t="s">
        <v>255</v>
      </c>
      <c r="E5213" s="155" t="s">
        <v>253</v>
      </c>
      <c r="F5213" s="156" t="s">
        <v>253</v>
      </c>
      <c r="G5213" s="155" t="s">
        <v>253</v>
      </c>
      <c r="H5213" s="155" t="s">
        <v>253</v>
      </c>
      <c r="I5213" s="157" t="s">
        <v>253</v>
      </c>
      <c r="J5213" s="156" t="s">
        <v>253</v>
      </c>
      <c r="K5213" s="167" t="s">
        <v>253</v>
      </c>
    </row>
    <row r="5214" spans="1:11" x14ac:dyDescent="0.25">
      <c r="A5214" s="153">
        <v>5210</v>
      </c>
      <c r="B5214" s="154" t="s">
        <v>253</v>
      </c>
      <c r="C5214" s="154" t="s">
        <v>254</v>
      </c>
      <c r="D5214" s="154" t="s">
        <v>255</v>
      </c>
      <c r="E5214" s="155" t="s">
        <v>253</v>
      </c>
      <c r="F5214" s="156" t="s">
        <v>253</v>
      </c>
      <c r="G5214" s="155" t="s">
        <v>253</v>
      </c>
      <c r="H5214" s="155" t="s">
        <v>253</v>
      </c>
      <c r="I5214" s="157" t="s">
        <v>253</v>
      </c>
      <c r="J5214" s="156" t="s">
        <v>253</v>
      </c>
      <c r="K5214" s="167" t="s">
        <v>253</v>
      </c>
    </row>
    <row r="5215" spans="1:11" x14ac:dyDescent="0.25">
      <c r="A5215" s="153">
        <v>5211</v>
      </c>
      <c r="B5215" s="154" t="s">
        <v>253</v>
      </c>
      <c r="C5215" s="154" t="s">
        <v>254</v>
      </c>
      <c r="D5215" s="154" t="s">
        <v>255</v>
      </c>
      <c r="E5215" s="155" t="s">
        <v>253</v>
      </c>
      <c r="F5215" s="156" t="s">
        <v>253</v>
      </c>
      <c r="G5215" s="155" t="s">
        <v>253</v>
      </c>
      <c r="H5215" s="155" t="s">
        <v>253</v>
      </c>
      <c r="I5215" s="157" t="s">
        <v>253</v>
      </c>
      <c r="J5215" s="156" t="s">
        <v>253</v>
      </c>
      <c r="K5215" s="167" t="s">
        <v>253</v>
      </c>
    </row>
    <row r="5216" spans="1:11" x14ac:dyDescent="0.25">
      <c r="A5216" s="153">
        <v>5212</v>
      </c>
      <c r="B5216" s="154" t="s">
        <v>253</v>
      </c>
      <c r="C5216" s="154" t="s">
        <v>254</v>
      </c>
      <c r="D5216" s="154" t="s">
        <v>255</v>
      </c>
      <c r="E5216" s="155" t="s">
        <v>253</v>
      </c>
      <c r="F5216" s="156" t="s">
        <v>253</v>
      </c>
      <c r="G5216" s="155" t="s">
        <v>253</v>
      </c>
      <c r="H5216" s="155" t="s">
        <v>253</v>
      </c>
      <c r="I5216" s="157" t="s">
        <v>253</v>
      </c>
      <c r="J5216" s="156" t="s">
        <v>253</v>
      </c>
      <c r="K5216" s="167" t="s">
        <v>253</v>
      </c>
    </row>
    <row r="5217" spans="1:11" x14ac:dyDescent="0.25">
      <c r="A5217" s="153">
        <v>5213</v>
      </c>
      <c r="B5217" s="154" t="s">
        <v>253</v>
      </c>
      <c r="C5217" s="154" t="s">
        <v>254</v>
      </c>
      <c r="D5217" s="154" t="s">
        <v>255</v>
      </c>
      <c r="E5217" s="155" t="s">
        <v>253</v>
      </c>
      <c r="F5217" s="156" t="s">
        <v>253</v>
      </c>
      <c r="G5217" s="155" t="s">
        <v>253</v>
      </c>
      <c r="H5217" s="155" t="s">
        <v>253</v>
      </c>
      <c r="I5217" s="157" t="s">
        <v>253</v>
      </c>
      <c r="J5217" s="156" t="s">
        <v>253</v>
      </c>
      <c r="K5217" s="167" t="s">
        <v>253</v>
      </c>
    </row>
    <row r="5218" spans="1:11" x14ac:dyDescent="0.25">
      <c r="A5218" s="153">
        <v>5214</v>
      </c>
      <c r="B5218" s="154" t="s">
        <v>253</v>
      </c>
      <c r="C5218" s="154" t="s">
        <v>254</v>
      </c>
      <c r="D5218" s="154" t="s">
        <v>255</v>
      </c>
      <c r="E5218" s="155" t="s">
        <v>253</v>
      </c>
      <c r="F5218" s="156" t="s">
        <v>253</v>
      </c>
      <c r="G5218" s="155" t="s">
        <v>253</v>
      </c>
      <c r="H5218" s="155" t="s">
        <v>253</v>
      </c>
      <c r="I5218" s="157" t="s">
        <v>253</v>
      </c>
      <c r="J5218" s="156" t="s">
        <v>253</v>
      </c>
      <c r="K5218" s="167" t="s">
        <v>253</v>
      </c>
    </row>
    <row r="5219" spans="1:11" x14ac:dyDescent="0.25">
      <c r="A5219" s="153">
        <v>5215</v>
      </c>
      <c r="B5219" s="154" t="s">
        <v>253</v>
      </c>
      <c r="C5219" s="154" t="s">
        <v>254</v>
      </c>
      <c r="D5219" s="154" t="s">
        <v>255</v>
      </c>
      <c r="E5219" s="155" t="s">
        <v>253</v>
      </c>
      <c r="F5219" s="156" t="s">
        <v>253</v>
      </c>
      <c r="G5219" s="155" t="s">
        <v>253</v>
      </c>
      <c r="H5219" s="155" t="s">
        <v>253</v>
      </c>
      <c r="I5219" s="157" t="s">
        <v>253</v>
      </c>
      <c r="J5219" s="156" t="s">
        <v>253</v>
      </c>
      <c r="K5219" s="167" t="s">
        <v>253</v>
      </c>
    </row>
    <row r="5220" spans="1:11" x14ac:dyDescent="0.25">
      <c r="A5220" s="153">
        <v>5216</v>
      </c>
      <c r="B5220" s="154" t="s">
        <v>253</v>
      </c>
      <c r="C5220" s="154" t="s">
        <v>254</v>
      </c>
      <c r="D5220" s="154" t="s">
        <v>255</v>
      </c>
      <c r="E5220" s="155" t="s">
        <v>253</v>
      </c>
      <c r="F5220" s="156" t="s">
        <v>253</v>
      </c>
      <c r="G5220" s="155" t="s">
        <v>253</v>
      </c>
      <c r="H5220" s="155" t="s">
        <v>253</v>
      </c>
      <c r="I5220" s="157" t="s">
        <v>253</v>
      </c>
      <c r="J5220" s="156" t="s">
        <v>253</v>
      </c>
      <c r="K5220" s="167" t="s">
        <v>253</v>
      </c>
    </row>
    <row r="5221" spans="1:11" x14ac:dyDescent="0.25">
      <c r="A5221" s="153">
        <v>5217</v>
      </c>
      <c r="B5221" s="154" t="s">
        <v>253</v>
      </c>
      <c r="C5221" s="154" t="s">
        <v>254</v>
      </c>
      <c r="D5221" s="154" t="s">
        <v>255</v>
      </c>
      <c r="E5221" s="155" t="s">
        <v>253</v>
      </c>
      <c r="F5221" s="156" t="s">
        <v>253</v>
      </c>
      <c r="G5221" s="155" t="s">
        <v>253</v>
      </c>
      <c r="H5221" s="155" t="s">
        <v>253</v>
      </c>
      <c r="I5221" s="157" t="s">
        <v>253</v>
      </c>
      <c r="J5221" s="156" t="s">
        <v>253</v>
      </c>
      <c r="K5221" s="167" t="s">
        <v>253</v>
      </c>
    </row>
    <row r="5222" spans="1:11" x14ac:dyDescent="0.25">
      <c r="A5222" s="153">
        <v>5218</v>
      </c>
      <c r="B5222" s="154" t="s">
        <v>253</v>
      </c>
      <c r="C5222" s="154" t="s">
        <v>254</v>
      </c>
      <c r="D5222" s="154" t="s">
        <v>255</v>
      </c>
      <c r="E5222" s="155" t="s">
        <v>253</v>
      </c>
      <c r="F5222" s="156" t="s">
        <v>253</v>
      </c>
      <c r="G5222" s="155" t="s">
        <v>253</v>
      </c>
      <c r="H5222" s="155" t="s">
        <v>253</v>
      </c>
      <c r="I5222" s="157" t="s">
        <v>253</v>
      </c>
      <c r="J5222" s="156" t="s">
        <v>253</v>
      </c>
      <c r="K5222" s="167" t="s">
        <v>253</v>
      </c>
    </row>
    <row r="5223" spans="1:11" x14ac:dyDescent="0.25">
      <c r="A5223" s="153">
        <v>5219</v>
      </c>
      <c r="B5223" s="154" t="s">
        <v>253</v>
      </c>
      <c r="C5223" s="154" t="s">
        <v>254</v>
      </c>
      <c r="D5223" s="154" t="s">
        <v>255</v>
      </c>
      <c r="E5223" s="155" t="s">
        <v>253</v>
      </c>
      <c r="F5223" s="156" t="s">
        <v>253</v>
      </c>
      <c r="G5223" s="155" t="s">
        <v>253</v>
      </c>
      <c r="H5223" s="155" t="s">
        <v>253</v>
      </c>
      <c r="I5223" s="157" t="s">
        <v>253</v>
      </c>
      <c r="J5223" s="156" t="s">
        <v>253</v>
      </c>
      <c r="K5223" s="167" t="s">
        <v>253</v>
      </c>
    </row>
    <row r="5224" spans="1:11" x14ac:dyDescent="0.25">
      <c r="A5224" s="153">
        <v>5220</v>
      </c>
      <c r="B5224" s="154" t="s">
        <v>253</v>
      </c>
      <c r="C5224" s="154" t="s">
        <v>254</v>
      </c>
      <c r="D5224" s="154" t="s">
        <v>255</v>
      </c>
      <c r="E5224" s="155" t="s">
        <v>253</v>
      </c>
      <c r="F5224" s="156" t="s">
        <v>253</v>
      </c>
      <c r="G5224" s="155" t="s">
        <v>253</v>
      </c>
      <c r="H5224" s="155" t="s">
        <v>253</v>
      </c>
      <c r="I5224" s="157" t="s">
        <v>253</v>
      </c>
      <c r="J5224" s="156" t="s">
        <v>253</v>
      </c>
      <c r="K5224" s="167" t="s">
        <v>253</v>
      </c>
    </row>
    <row r="5225" spans="1:11" x14ac:dyDescent="0.25">
      <c r="A5225" s="153">
        <v>5221</v>
      </c>
      <c r="B5225" s="154" t="s">
        <v>253</v>
      </c>
      <c r="C5225" s="154" t="s">
        <v>254</v>
      </c>
      <c r="D5225" s="154" t="s">
        <v>255</v>
      </c>
      <c r="E5225" s="155" t="s">
        <v>253</v>
      </c>
      <c r="F5225" s="156" t="s">
        <v>253</v>
      </c>
      <c r="G5225" s="155" t="s">
        <v>253</v>
      </c>
      <c r="H5225" s="155" t="s">
        <v>253</v>
      </c>
      <c r="I5225" s="157" t="s">
        <v>253</v>
      </c>
      <c r="J5225" s="156" t="s">
        <v>253</v>
      </c>
      <c r="K5225" s="167" t="s">
        <v>253</v>
      </c>
    </row>
    <row r="5226" spans="1:11" x14ac:dyDescent="0.25">
      <c r="A5226" s="153">
        <v>5222</v>
      </c>
      <c r="B5226" s="154" t="s">
        <v>253</v>
      </c>
      <c r="C5226" s="154" t="s">
        <v>254</v>
      </c>
      <c r="D5226" s="154" t="s">
        <v>255</v>
      </c>
      <c r="E5226" s="155" t="s">
        <v>253</v>
      </c>
      <c r="F5226" s="156" t="s">
        <v>253</v>
      </c>
      <c r="G5226" s="155" t="s">
        <v>253</v>
      </c>
      <c r="H5226" s="155" t="s">
        <v>253</v>
      </c>
      <c r="I5226" s="157" t="s">
        <v>253</v>
      </c>
      <c r="J5226" s="156" t="s">
        <v>253</v>
      </c>
      <c r="K5226" s="167" t="s">
        <v>253</v>
      </c>
    </row>
    <row r="5227" spans="1:11" x14ac:dyDescent="0.25">
      <c r="A5227" s="153">
        <v>5223</v>
      </c>
      <c r="B5227" s="154" t="s">
        <v>253</v>
      </c>
      <c r="C5227" s="154" t="s">
        <v>254</v>
      </c>
      <c r="D5227" s="154" t="s">
        <v>255</v>
      </c>
      <c r="E5227" s="155" t="s">
        <v>253</v>
      </c>
      <c r="F5227" s="156" t="s">
        <v>253</v>
      </c>
      <c r="G5227" s="155" t="s">
        <v>253</v>
      </c>
      <c r="H5227" s="155" t="s">
        <v>253</v>
      </c>
      <c r="I5227" s="157" t="s">
        <v>253</v>
      </c>
      <c r="J5227" s="156" t="s">
        <v>253</v>
      </c>
      <c r="K5227" s="167" t="s">
        <v>253</v>
      </c>
    </row>
    <row r="5228" spans="1:11" x14ac:dyDescent="0.25">
      <c r="A5228" s="153">
        <v>5224</v>
      </c>
      <c r="B5228" s="154" t="s">
        <v>253</v>
      </c>
      <c r="C5228" s="154" t="s">
        <v>254</v>
      </c>
      <c r="D5228" s="154" t="s">
        <v>255</v>
      </c>
      <c r="E5228" s="155" t="s">
        <v>253</v>
      </c>
      <c r="F5228" s="156" t="s">
        <v>253</v>
      </c>
      <c r="G5228" s="155" t="s">
        <v>253</v>
      </c>
      <c r="H5228" s="155" t="s">
        <v>253</v>
      </c>
      <c r="I5228" s="157" t="s">
        <v>253</v>
      </c>
      <c r="J5228" s="156" t="s">
        <v>253</v>
      </c>
      <c r="K5228" s="167" t="s">
        <v>253</v>
      </c>
    </row>
    <row r="5229" spans="1:11" x14ac:dyDescent="0.25">
      <c r="A5229" s="153">
        <v>5225</v>
      </c>
      <c r="B5229" s="154" t="s">
        <v>253</v>
      </c>
      <c r="C5229" s="154" t="s">
        <v>254</v>
      </c>
      <c r="D5229" s="154" t="s">
        <v>255</v>
      </c>
      <c r="E5229" s="155" t="s">
        <v>253</v>
      </c>
      <c r="F5229" s="156" t="s">
        <v>253</v>
      </c>
      <c r="G5229" s="155" t="s">
        <v>253</v>
      </c>
      <c r="H5229" s="155" t="s">
        <v>253</v>
      </c>
      <c r="I5229" s="157" t="s">
        <v>253</v>
      </c>
      <c r="J5229" s="156" t="s">
        <v>253</v>
      </c>
      <c r="K5229" s="167" t="s">
        <v>253</v>
      </c>
    </row>
    <row r="5230" spans="1:11" x14ac:dyDescent="0.25">
      <c r="A5230" s="153">
        <v>5226</v>
      </c>
      <c r="B5230" s="154" t="s">
        <v>253</v>
      </c>
      <c r="C5230" s="154" t="s">
        <v>254</v>
      </c>
      <c r="D5230" s="154" t="s">
        <v>255</v>
      </c>
      <c r="E5230" s="155" t="s">
        <v>253</v>
      </c>
      <c r="F5230" s="156" t="s">
        <v>253</v>
      </c>
      <c r="G5230" s="155" t="s">
        <v>253</v>
      </c>
      <c r="H5230" s="155" t="s">
        <v>253</v>
      </c>
      <c r="I5230" s="157" t="s">
        <v>253</v>
      </c>
      <c r="J5230" s="156" t="s">
        <v>253</v>
      </c>
      <c r="K5230" s="167" t="s">
        <v>253</v>
      </c>
    </row>
    <row r="5231" spans="1:11" x14ac:dyDescent="0.25">
      <c r="A5231" s="153">
        <v>5227</v>
      </c>
      <c r="B5231" s="154" t="s">
        <v>253</v>
      </c>
      <c r="C5231" s="154" t="s">
        <v>254</v>
      </c>
      <c r="D5231" s="154" t="s">
        <v>255</v>
      </c>
      <c r="E5231" s="155" t="s">
        <v>253</v>
      </c>
      <c r="F5231" s="156" t="s">
        <v>253</v>
      </c>
      <c r="G5231" s="155" t="s">
        <v>253</v>
      </c>
      <c r="H5231" s="155" t="s">
        <v>253</v>
      </c>
      <c r="I5231" s="157" t="s">
        <v>253</v>
      </c>
      <c r="J5231" s="156" t="s">
        <v>253</v>
      </c>
      <c r="K5231" s="167" t="s">
        <v>253</v>
      </c>
    </row>
    <row r="5232" spans="1:11" x14ac:dyDescent="0.25">
      <c r="A5232" s="153">
        <v>5228</v>
      </c>
      <c r="B5232" s="154" t="s">
        <v>253</v>
      </c>
      <c r="C5232" s="154" t="s">
        <v>254</v>
      </c>
      <c r="D5232" s="154" t="s">
        <v>255</v>
      </c>
      <c r="E5232" s="155" t="s">
        <v>253</v>
      </c>
      <c r="F5232" s="156" t="s">
        <v>253</v>
      </c>
      <c r="G5232" s="155" t="s">
        <v>253</v>
      </c>
      <c r="H5232" s="155" t="s">
        <v>253</v>
      </c>
      <c r="I5232" s="157" t="s">
        <v>253</v>
      </c>
      <c r="J5232" s="156" t="s">
        <v>253</v>
      </c>
      <c r="K5232" s="167" t="s">
        <v>253</v>
      </c>
    </row>
    <row r="5233" spans="1:11" x14ac:dyDescent="0.25">
      <c r="A5233" s="153">
        <v>5229</v>
      </c>
      <c r="B5233" s="154" t="s">
        <v>253</v>
      </c>
      <c r="C5233" s="154" t="s">
        <v>254</v>
      </c>
      <c r="D5233" s="154" t="s">
        <v>255</v>
      </c>
      <c r="E5233" s="155" t="s">
        <v>253</v>
      </c>
      <c r="F5233" s="156" t="s">
        <v>253</v>
      </c>
      <c r="G5233" s="155" t="s">
        <v>253</v>
      </c>
      <c r="H5233" s="155" t="s">
        <v>253</v>
      </c>
      <c r="I5233" s="157" t="s">
        <v>253</v>
      </c>
      <c r="J5233" s="156" t="s">
        <v>253</v>
      </c>
      <c r="K5233" s="167" t="s">
        <v>253</v>
      </c>
    </row>
    <row r="5234" spans="1:11" x14ac:dyDescent="0.25">
      <c r="A5234" s="153">
        <v>5230</v>
      </c>
      <c r="B5234" s="154" t="s">
        <v>253</v>
      </c>
      <c r="C5234" s="154" t="s">
        <v>254</v>
      </c>
      <c r="D5234" s="154" t="s">
        <v>255</v>
      </c>
      <c r="E5234" s="155" t="s">
        <v>253</v>
      </c>
      <c r="F5234" s="156" t="s">
        <v>253</v>
      </c>
      <c r="G5234" s="155" t="s">
        <v>253</v>
      </c>
      <c r="H5234" s="155" t="s">
        <v>253</v>
      </c>
      <c r="I5234" s="157" t="s">
        <v>253</v>
      </c>
      <c r="J5234" s="156" t="s">
        <v>253</v>
      </c>
      <c r="K5234" s="167" t="s">
        <v>253</v>
      </c>
    </row>
    <row r="5235" spans="1:11" x14ac:dyDescent="0.25">
      <c r="A5235" s="153">
        <v>5231</v>
      </c>
      <c r="B5235" s="154" t="s">
        <v>253</v>
      </c>
      <c r="C5235" s="154" t="s">
        <v>254</v>
      </c>
      <c r="D5235" s="154" t="s">
        <v>255</v>
      </c>
      <c r="E5235" s="155" t="s">
        <v>253</v>
      </c>
      <c r="F5235" s="156" t="s">
        <v>253</v>
      </c>
      <c r="G5235" s="155" t="s">
        <v>253</v>
      </c>
      <c r="H5235" s="155" t="s">
        <v>253</v>
      </c>
      <c r="I5235" s="157" t="s">
        <v>253</v>
      </c>
      <c r="J5235" s="156" t="s">
        <v>253</v>
      </c>
      <c r="K5235" s="167" t="s">
        <v>253</v>
      </c>
    </row>
    <row r="5236" spans="1:11" x14ac:dyDescent="0.25">
      <c r="A5236" s="153">
        <v>5232</v>
      </c>
      <c r="B5236" s="154" t="s">
        <v>253</v>
      </c>
      <c r="C5236" s="154" t="s">
        <v>254</v>
      </c>
      <c r="D5236" s="154" t="s">
        <v>255</v>
      </c>
      <c r="E5236" s="155" t="s">
        <v>253</v>
      </c>
      <c r="F5236" s="156" t="s">
        <v>253</v>
      </c>
      <c r="G5236" s="155" t="s">
        <v>253</v>
      </c>
      <c r="H5236" s="155" t="s">
        <v>253</v>
      </c>
      <c r="I5236" s="157" t="s">
        <v>253</v>
      </c>
      <c r="J5236" s="156" t="s">
        <v>253</v>
      </c>
      <c r="K5236" s="167" t="s">
        <v>253</v>
      </c>
    </row>
    <row r="5237" spans="1:11" x14ac:dyDescent="0.25">
      <c r="A5237" s="153">
        <v>5233</v>
      </c>
      <c r="B5237" s="154" t="s">
        <v>253</v>
      </c>
      <c r="C5237" s="154" t="s">
        <v>254</v>
      </c>
      <c r="D5237" s="154" t="s">
        <v>255</v>
      </c>
      <c r="E5237" s="155" t="s">
        <v>253</v>
      </c>
      <c r="F5237" s="156" t="s">
        <v>253</v>
      </c>
      <c r="G5237" s="155" t="s">
        <v>253</v>
      </c>
      <c r="H5237" s="155" t="s">
        <v>253</v>
      </c>
      <c r="I5237" s="157" t="s">
        <v>253</v>
      </c>
      <c r="J5237" s="156" t="s">
        <v>253</v>
      </c>
      <c r="K5237" s="167" t="s">
        <v>253</v>
      </c>
    </row>
    <row r="5238" spans="1:11" x14ac:dyDescent="0.25">
      <c r="A5238" s="153">
        <v>5234</v>
      </c>
      <c r="B5238" s="154" t="s">
        <v>253</v>
      </c>
      <c r="C5238" s="154" t="s">
        <v>254</v>
      </c>
      <c r="D5238" s="154" t="s">
        <v>255</v>
      </c>
      <c r="E5238" s="155" t="s">
        <v>253</v>
      </c>
      <c r="F5238" s="156" t="s">
        <v>253</v>
      </c>
      <c r="G5238" s="155" t="s">
        <v>253</v>
      </c>
      <c r="H5238" s="155" t="s">
        <v>253</v>
      </c>
      <c r="I5238" s="157" t="s">
        <v>253</v>
      </c>
      <c r="J5238" s="156" t="s">
        <v>253</v>
      </c>
      <c r="K5238" s="167" t="s">
        <v>253</v>
      </c>
    </row>
    <row r="5239" spans="1:11" x14ac:dyDescent="0.25">
      <c r="A5239" s="153">
        <v>5235</v>
      </c>
      <c r="B5239" s="154" t="s">
        <v>253</v>
      </c>
      <c r="C5239" s="154" t="s">
        <v>254</v>
      </c>
      <c r="D5239" s="154" t="s">
        <v>255</v>
      </c>
      <c r="E5239" s="155" t="s">
        <v>253</v>
      </c>
      <c r="F5239" s="156" t="s">
        <v>253</v>
      </c>
      <c r="G5239" s="155" t="s">
        <v>253</v>
      </c>
      <c r="H5239" s="155" t="s">
        <v>253</v>
      </c>
      <c r="I5239" s="157" t="s">
        <v>253</v>
      </c>
      <c r="J5239" s="156" t="s">
        <v>253</v>
      </c>
      <c r="K5239" s="167" t="s">
        <v>253</v>
      </c>
    </row>
    <row r="5240" spans="1:11" x14ac:dyDescent="0.25">
      <c r="A5240" s="153">
        <v>5236</v>
      </c>
      <c r="B5240" s="154" t="s">
        <v>253</v>
      </c>
      <c r="C5240" s="154" t="s">
        <v>254</v>
      </c>
      <c r="D5240" s="154" t="s">
        <v>255</v>
      </c>
      <c r="E5240" s="155" t="s">
        <v>253</v>
      </c>
      <c r="F5240" s="156" t="s">
        <v>253</v>
      </c>
      <c r="G5240" s="155" t="s">
        <v>253</v>
      </c>
      <c r="H5240" s="155" t="s">
        <v>253</v>
      </c>
      <c r="I5240" s="157" t="s">
        <v>253</v>
      </c>
      <c r="J5240" s="156" t="s">
        <v>253</v>
      </c>
      <c r="K5240" s="167" t="s">
        <v>253</v>
      </c>
    </row>
    <row r="5241" spans="1:11" x14ac:dyDescent="0.25">
      <c r="A5241" s="153">
        <v>5237</v>
      </c>
      <c r="B5241" s="154" t="s">
        <v>253</v>
      </c>
      <c r="C5241" s="154" t="s">
        <v>254</v>
      </c>
      <c r="D5241" s="154" t="s">
        <v>255</v>
      </c>
      <c r="E5241" s="155" t="s">
        <v>253</v>
      </c>
      <c r="F5241" s="156" t="s">
        <v>253</v>
      </c>
      <c r="G5241" s="155" t="s">
        <v>253</v>
      </c>
      <c r="H5241" s="155" t="s">
        <v>253</v>
      </c>
      <c r="I5241" s="157" t="s">
        <v>253</v>
      </c>
      <c r="J5241" s="156" t="s">
        <v>253</v>
      </c>
      <c r="K5241" s="167" t="s">
        <v>253</v>
      </c>
    </row>
    <row r="5242" spans="1:11" x14ac:dyDescent="0.25">
      <c r="A5242" s="153">
        <v>5238</v>
      </c>
      <c r="B5242" s="154" t="s">
        <v>253</v>
      </c>
      <c r="C5242" s="154" t="s">
        <v>254</v>
      </c>
      <c r="D5242" s="154" t="s">
        <v>255</v>
      </c>
      <c r="E5242" s="155" t="s">
        <v>253</v>
      </c>
      <c r="F5242" s="156" t="s">
        <v>253</v>
      </c>
      <c r="G5242" s="155" t="s">
        <v>253</v>
      </c>
      <c r="H5242" s="155" t="s">
        <v>253</v>
      </c>
      <c r="I5242" s="157" t="s">
        <v>253</v>
      </c>
      <c r="J5242" s="156" t="s">
        <v>253</v>
      </c>
      <c r="K5242" s="167" t="s">
        <v>253</v>
      </c>
    </row>
    <row r="5243" spans="1:11" x14ac:dyDescent="0.25">
      <c r="A5243" s="153">
        <v>5239</v>
      </c>
      <c r="B5243" s="154" t="s">
        <v>253</v>
      </c>
      <c r="C5243" s="154" t="s">
        <v>254</v>
      </c>
      <c r="D5243" s="154" t="s">
        <v>255</v>
      </c>
      <c r="E5243" s="155" t="s">
        <v>253</v>
      </c>
      <c r="F5243" s="156" t="s">
        <v>253</v>
      </c>
      <c r="G5243" s="155" t="s">
        <v>253</v>
      </c>
      <c r="H5243" s="155" t="s">
        <v>253</v>
      </c>
      <c r="I5243" s="157" t="s">
        <v>253</v>
      </c>
      <c r="J5243" s="156" t="s">
        <v>253</v>
      </c>
      <c r="K5243" s="167" t="s">
        <v>253</v>
      </c>
    </row>
    <row r="5244" spans="1:11" x14ac:dyDescent="0.25">
      <c r="A5244" s="153">
        <v>5240</v>
      </c>
      <c r="B5244" s="154" t="s">
        <v>253</v>
      </c>
      <c r="C5244" s="154" t="s">
        <v>254</v>
      </c>
      <c r="D5244" s="154" t="s">
        <v>255</v>
      </c>
      <c r="E5244" s="155" t="s">
        <v>253</v>
      </c>
      <c r="F5244" s="156" t="s">
        <v>253</v>
      </c>
      <c r="G5244" s="155" t="s">
        <v>253</v>
      </c>
      <c r="H5244" s="155" t="s">
        <v>253</v>
      </c>
      <c r="I5244" s="157" t="s">
        <v>253</v>
      </c>
      <c r="J5244" s="156" t="s">
        <v>253</v>
      </c>
      <c r="K5244" s="167" t="s">
        <v>253</v>
      </c>
    </row>
    <row r="5245" spans="1:11" x14ac:dyDescent="0.25">
      <c r="A5245" s="153">
        <v>5241</v>
      </c>
      <c r="B5245" s="154" t="s">
        <v>253</v>
      </c>
      <c r="C5245" s="154" t="s">
        <v>254</v>
      </c>
      <c r="D5245" s="154" t="s">
        <v>255</v>
      </c>
      <c r="E5245" s="155" t="s">
        <v>253</v>
      </c>
      <c r="F5245" s="156" t="s">
        <v>253</v>
      </c>
      <c r="G5245" s="155" t="s">
        <v>253</v>
      </c>
      <c r="H5245" s="155" t="s">
        <v>253</v>
      </c>
      <c r="I5245" s="157" t="s">
        <v>253</v>
      </c>
      <c r="J5245" s="156" t="s">
        <v>253</v>
      </c>
      <c r="K5245" s="167" t="s">
        <v>253</v>
      </c>
    </row>
    <row r="5246" spans="1:11" x14ac:dyDescent="0.25">
      <c r="A5246" s="153">
        <v>5242</v>
      </c>
      <c r="B5246" s="154" t="s">
        <v>253</v>
      </c>
      <c r="C5246" s="154" t="s">
        <v>254</v>
      </c>
      <c r="D5246" s="154" t="s">
        <v>255</v>
      </c>
      <c r="E5246" s="155" t="s">
        <v>253</v>
      </c>
      <c r="F5246" s="156" t="s">
        <v>253</v>
      </c>
      <c r="G5246" s="155" t="s">
        <v>253</v>
      </c>
      <c r="H5246" s="155" t="s">
        <v>253</v>
      </c>
      <c r="I5246" s="157" t="s">
        <v>253</v>
      </c>
      <c r="J5246" s="156" t="s">
        <v>253</v>
      </c>
      <c r="K5246" s="167" t="s">
        <v>253</v>
      </c>
    </row>
    <row r="5247" spans="1:11" x14ac:dyDescent="0.25">
      <c r="A5247" s="153">
        <v>5243</v>
      </c>
      <c r="B5247" s="154" t="s">
        <v>253</v>
      </c>
      <c r="C5247" s="154" t="s">
        <v>254</v>
      </c>
      <c r="D5247" s="154" t="s">
        <v>255</v>
      </c>
      <c r="E5247" s="155" t="s">
        <v>253</v>
      </c>
      <c r="F5247" s="156" t="s">
        <v>253</v>
      </c>
      <c r="G5247" s="155" t="s">
        <v>253</v>
      </c>
      <c r="H5247" s="155" t="s">
        <v>253</v>
      </c>
      <c r="I5247" s="157" t="s">
        <v>253</v>
      </c>
      <c r="J5247" s="156" t="s">
        <v>253</v>
      </c>
      <c r="K5247" s="167" t="s">
        <v>253</v>
      </c>
    </row>
    <row r="5248" spans="1:11" x14ac:dyDescent="0.25">
      <c r="A5248" s="153">
        <v>5244</v>
      </c>
      <c r="B5248" s="154" t="s">
        <v>253</v>
      </c>
      <c r="C5248" s="154" t="s">
        <v>254</v>
      </c>
      <c r="D5248" s="154" t="s">
        <v>255</v>
      </c>
      <c r="E5248" s="155" t="s">
        <v>253</v>
      </c>
      <c r="F5248" s="156" t="s">
        <v>253</v>
      </c>
      <c r="G5248" s="155" t="s">
        <v>253</v>
      </c>
      <c r="H5248" s="155" t="s">
        <v>253</v>
      </c>
      <c r="I5248" s="157" t="s">
        <v>253</v>
      </c>
      <c r="J5248" s="156" t="s">
        <v>253</v>
      </c>
      <c r="K5248" s="167" t="s">
        <v>253</v>
      </c>
    </row>
    <row r="5249" spans="1:11" x14ac:dyDescent="0.25">
      <c r="A5249" s="153">
        <v>5245</v>
      </c>
      <c r="B5249" s="154" t="s">
        <v>253</v>
      </c>
      <c r="C5249" s="154" t="s">
        <v>254</v>
      </c>
      <c r="D5249" s="154" t="s">
        <v>255</v>
      </c>
      <c r="E5249" s="155" t="s">
        <v>253</v>
      </c>
      <c r="F5249" s="156" t="s">
        <v>253</v>
      </c>
      <c r="G5249" s="155" t="s">
        <v>253</v>
      </c>
      <c r="H5249" s="155" t="s">
        <v>253</v>
      </c>
      <c r="I5249" s="157" t="s">
        <v>253</v>
      </c>
      <c r="J5249" s="156" t="s">
        <v>253</v>
      </c>
      <c r="K5249" s="167" t="s">
        <v>253</v>
      </c>
    </row>
    <row r="5250" spans="1:11" x14ac:dyDescent="0.25">
      <c r="A5250" s="153">
        <v>5246</v>
      </c>
      <c r="B5250" s="154" t="s">
        <v>253</v>
      </c>
      <c r="C5250" s="154" t="s">
        <v>254</v>
      </c>
      <c r="D5250" s="154" t="s">
        <v>255</v>
      </c>
      <c r="E5250" s="155" t="s">
        <v>253</v>
      </c>
      <c r="F5250" s="156" t="s">
        <v>253</v>
      </c>
      <c r="G5250" s="155" t="s">
        <v>253</v>
      </c>
      <c r="H5250" s="155" t="s">
        <v>253</v>
      </c>
      <c r="I5250" s="157" t="s">
        <v>253</v>
      </c>
      <c r="J5250" s="156" t="s">
        <v>253</v>
      </c>
      <c r="K5250" s="167" t="s">
        <v>253</v>
      </c>
    </row>
    <row r="5251" spans="1:11" x14ac:dyDescent="0.25">
      <c r="A5251" s="153">
        <v>5247</v>
      </c>
      <c r="B5251" s="154" t="s">
        <v>253</v>
      </c>
      <c r="C5251" s="154" t="s">
        <v>254</v>
      </c>
      <c r="D5251" s="154" t="s">
        <v>255</v>
      </c>
      <c r="E5251" s="155" t="s">
        <v>253</v>
      </c>
      <c r="F5251" s="156" t="s">
        <v>253</v>
      </c>
      <c r="G5251" s="155" t="s">
        <v>253</v>
      </c>
      <c r="H5251" s="155" t="s">
        <v>253</v>
      </c>
      <c r="I5251" s="157" t="s">
        <v>253</v>
      </c>
      <c r="J5251" s="156" t="s">
        <v>253</v>
      </c>
      <c r="K5251" s="167" t="s">
        <v>253</v>
      </c>
    </row>
    <row r="5252" spans="1:11" x14ac:dyDescent="0.25">
      <c r="A5252" s="153">
        <v>5248</v>
      </c>
      <c r="B5252" s="154" t="s">
        <v>253</v>
      </c>
      <c r="C5252" s="154" t="s">
        <v>254</v>
      </c>
      <c r="D5252" s="154" t="s">
        <v>255</v>
      </c>
      <c r="E5252" s="155" t="s">
        <v>253</v>
      </c>
      <c r="F5252" s="156" t="s">
        <v>253</v>
      </c>
      <c r="G5252" s="155" t="s">
        <v>253</v>
      </c>
      <c r="H5252" s="155" t="s">
        <v>253</v>
      </c>
      <c r="I5252" s="157" t="s">
        <v>253</v>
      </c>
      <c r="J5252" s="156" t="s">
        <v>253</v>
      </c>
      <c r="K5252" s="167" t="s">
        <v>253</v>
      </c>
    </row>
    <row r="5253" spans="1:11" x14ac:dyDescent="0.25">
      <c r="A5253" s="153">
        <v>5249</v>
      </c>
      <c r="B5253" s="154" t="s">
        <v>253</v>
      </c>
      <c r="C5253" s="154" t="s">
        <v>254</v>
      </c>
      <c r="D5253" s="154" t="s">
        <v>255</v>
      </c>
      <c r="E5253" s="155" t="s">
        <v>253</v>
      </c>
      <c r="F5253" s="156" t="s">
        <v>253</v>
      </c>
      <c r="G5253" s="155" t="s">
        <v>253</v>
      </c>
      <c r="H5253" s="155" t="s">
        <v>253</v>
      </c>
      <c r="I5253" s="157" t="s">
        <v>253</v>
      </c>
      <c r="J5253" s="156" t="s">
        <v>253</v>
      </c>
      <c r="K5253" s="167" t="s">
        <v>253</v>
      </c>
    </row>
    <row r="5254" spans="1:11" x14ac:dyDescent="0.25">
      <c r="A5254" s="153">
        <v>5250</v>
      </c>
      <c r="B5254" s="154" t="s">
        <v>253</v>
      </c>
      <c r="C5254" s="154" t="s">
        <v>254</v>
      </c>
      <c r="D5254" s="154" t="s">
        <v>255</v>
      </c>
      <c r="E5254" s="155" t="s">
        <v>253</v>
      </c>
      <c r="F5254" s="156" t="s">
        <v>253</v>
      </c>
      <c r="G5254" s="155" t="s">
        <v>253</v>
      </c>
      <c r="H5254" s="155" t="s">
        <v>253</v>
      </c>
      <c r="I5254" s="157" t="s">
        <v>253</v>
      </c>
      <c r="J5254" s="156" t="s">
        <v>253</v>
      </c>
      <c r="K5254" s="167" t="s">
        <v>253</v>
      </c>
    </row>
    <row r="5255" spans="1:11" x14ac:dyDescent="0.25">
      <c r="A5255" s="153">
        <v>5251</v>
      </c>
      <c r="B5255" s="154" t="s">
        <v>253</v>
      </c>
      <c r="C5255" s="154" t="s">
        <v>254</v>
      </c>
      <c r="D5255" s="154" t="s">
        <v>255</v>
      </c>
      <c r="E5255" s="155" t="s">
        <v>253</v>
      </c>
      <c r="F5255" s="156" t="s">
        <v>253</v>
      </c>
      <c r="G5255" s="155" t="s">
        <v>253</v>
      </c>
      <c r="H5255" s="155" t="s">
        <v>253</v>
      </c>
      <c r="I5255" s="157" t="s">
        <v>253</v>
      </c>
      <c r="J5255" s="156" t="s">
        <v>253</v>
      </c>
      <c r="K5255" s="167" t="s">
        <v>253</v>
      </c>
    </row>
    <row r="5256" spans="1:11" x14ac:dyDescent="0.25">
      <c r="A5256" s="153">
        <v>5252</v>
      </c>
      <c r="B5256" s="154" t="s">
        <v>253</v>
      </c>
      <c r="C5256" s="154" t="s">
        <v>254</v>
      </c>
      <c r="D5256" s="154" t="s">
        <v>255</v>
      </c>
      <c r="E5256" s="155" t="s">
        <v>253</v>
      </c>
      <c r="F5256" s="156" t="s">
        <v>253</v>
      </c>
      <c r="G5256" s="155" t="s">
        <v>253</v>
      </c>
      <c r="H5256" s="155" t="s">
        <v>253</v>
      </c>
      <c r="I5256" s="157" t="s">
        <v>253</v>
      </c>
      <c r="J5256" s="156" t="s">
        <v>253</v>
      </c>
      <c r="K5256" s="167" t="s">
        <v>253</v>
      </c>
    </row>
    <row r="5257" spans="1:11" x14ac:dyDescent="0.25">
      <c r="A5257" s="153">
        <v>5253</v>
      </c>
      <c r="B5257" s="154" t="s">
        <v>253</v>
      </c>
      <c r="C5257" s="154" t="s">
        <v>254</v>
      </c>
      <c r="D5257" s="154" t="s">
        <v>255</v>
      </c>
      <c r="E5257" s="155" t="s">
        <v>253</v>
      </c>
      <c r="F5257" s="156" t="s">
        <v>253</v>
      </c>
      <c r="G5257" s="155" t="s">
        <v>253</v>
      </c>
      <c r="H5257" s="155" t="s">
        <v>253</v>
      </c>
      <c r="I5257" s="157" t="s">
        <v>253</v>
      </c>
      <c r="J5257" s="156" t="s">
        <v>253</v>
      </c>
      <c r="K5257" s="167" t="s">
        <v>253</v>
      </c>
    </row>
    <row r="5258" spans="1:11" x14ac:dyDescent="0.25">
      <c r="A5258" s="153">
        <v>5254</v>
      </c>
      <c r="B5258" s="154" t="s">
        <v>253</v>
      </c>
      <c r="C5258" s="154" t="s">
        <v>254</v>
      </c>
      <c r="D5258" s="154" t="s">
        <v>255</v>
      </c>
      <c r="E5258" s="155" t="s">
        <v>253</v>
      </c>
      <c r="F5258" s="156" t="s">
        <v>253</v>
      </c>
      <c r="G5258" s="155" t="s">
        <v>253</v>
      </c>
      <c r="H5258" s="155" t="s">
        <v>253</v>
      </c>
      <c r="I5258" s="157" t="s">
        <v>253</v>
      </c>
      <c r="J5258" s="156" t="s">
        <v>253</v>
      </c>
      <c r="K5258" s="167" t="s">
        <v>253</v>
      </c>
    </row>
    <row r="5259" spans="1:11" x14ac:dyDescent="0.25">
      <c r="A5259" s="153">
        <v>5255</v>
      </c>
      <c r="B5259" s="154" t="s">
        <v>253</v>
      </c>
      <c r="C5259" s="154" t="s">
        <v>254</v>
      </c>
      <c r="D5259" s="154" t="s">
        <v>255</v>
      </c>
      <c r="E5259" s="155" t="s">
        <v>253</v>
      </c>
      <c r="F5259" s="156" t="s">
        <v>253</v>
      </c>
      <c r="G5259" s="155" t="s">
        <v>253</v>
      </c>
      <c r="H5259" s="155" t="s">
        <v>253</v>
      </c>
      <c r="I5259" s="157" t="s">
        <v>253</v>
      </c>
      <c r="J5259" s="156" t="s">
        <v>253</v>
      </c>
      <c r="K5259" s="167" t="s">
        <v>253</v>
      </c>
    </row>
    <row r="5260" spans="1:11" x14ac:dyDescent="0.25">
      <c r="A5260" s="153">
        <v>5256</v>
      </c>
      <c r="B5260" s="154" t="s">
        <v>253</v>
      </c>
      <c r="C5260" s="154" t="s">
        <v>254</v>
      </c>
      <c r="D5260" s="154" t="s">
        <v>255</v>
      </c>
      <c r="E5260" s="155" t="s">
        <v>253</v>
      </c>
      <c r="F5260" s="156" t="s">
        <v>253</v>
      </c>
      <c r="G5260" s="155" t="s">
        <v>253</v>
      </c>
      <c r="H5260" s="155" t="s">
        <v>253</v>
      </c>
      <c r="I5260" s="157" t="s">
        <v>253</v>
      </c>
      <c r="J5260" s="156" t="s">
        <v>253</v>
      </c>
      <c r="K5260" s="167" t="s">
        <v>253</v>
      </c>
    </row>
    <row r="5261" spans="1:11" x14ac:dyDescent="0.25">
      <c r="A5261" s="153">
        <v>5257</v>
      </c>
      <c r="B5261" s="154" t="s">
        <v>253</v>
      </c>
      <c r="C5261" s="154" t="s">
        <v>254</v>
      </c>
      <c r="D5261" s="154" t="s">
        <v>255</v>
      </c>
      <c r="E5261" s="155" t="s">
        <v>253</v>
      </c>
      <c r="F5261" s="156" t="s">
        <v>253</v>
      </c>
      <c r="G5261" s="155" t="s">
        <v>253</v>
      </c>
      <c r="H5261" s="155" t="s">
        <v>253</v>
      </c>
      <c r="I5261" s="157" t="s">
        <v>253</v>
      </c>
      <c r="J5261" s="156" t="s">
        <v>253</v>
      </c>
      <c r="K5261" s="167" t="s">
        <v>253</v>
      </c>
    </row>
    <row r="5262" spans="1:11" x14ac:dyDescent="0.25">
      <c r="A5262" s="153">
        <v>5258</v>
      </c>
      <c r="B5262" s="154" t="s">
        <v>253</v>
      </c>
      <c r="C5262" s="154" t="s">
        <v>254</v>
      </c>
      <c r="D5262" s="154" t="s">
        <v>255</v>
      </c>
      <c r="E5262" s="155" t="s">
        <v>253</v>
      </c>
      <c r="F5262" s="156" t="s">
        <v>253</v>
      </c>
      <c r="G5262" s="155" t="s">
        <v>253</v>
      </c>
      <c r="H5262" s="155" t="s">
        <v>253</v>
      </c>
      <c r="I5262" s="157" t="s">
        <v>253</v>
      </c>
      <c r="J5262" s="156" t="s">
        <v>253</v>
      </c>
      <c r="K5262" s="167" t="s">
        <v>253</v>
      </c>
    </row>
    <row r="5263" spans="1:11" x14ac:dyDescent="0.25">
      <c r="A5263" s="153">
        <v>5259</v>
      </c>
      <c r="B5263" s="154" t="s">
        <v>253</v>
      </c>
      <c r="C5263" s="154" t="s">
        <v>254</v>
      </c>
      <c r="D5263" s="154" t="s">
        <v>255</v>
      </c>
      <c r="E5263" s="155" t="s">
        <v>253</v>
      </c>
      <c r="F5263" s="156" t="s">
        <v>253</v>
      </c>
      <c r="G5263" s="155" t="s">
        <v>253</v>
      </c>
      <c r="H5263" s="155" t="s">
        <v>253</v>
      </c>
      <c r="I5263" s="157" t="s">
        <v>253</v>
      </c>
      <c r="J5263" s="156" t="s">
        <v>253</v>
      </c>
      <c r="K5263" s="167" t="s">
        <v>253</v>
      </c>
    </row>
    <row r="5264" spans="1:11" x14ac:dyDescent="0.25">
      <c r="A5264" s="153">
        <v>5260</v>
      </c>
      <c r="B5264" s="154" t="s">
        <v>253</v>
      </c>
      <c r="C5264" s="154" t="s">
        <v>254</v>
      </c>
      <c r="D5264" s="154" t="s">
        <v>255</v>
      </c>
      <c r="E5264" s="155" t="s">
        <v>253</v>
      </c>
      <c r="F5264" s="156" t="s">
        <v>253</v>
      </c>
      <c r="G5264" s="155" t="s">
        <v>253</v>
      </c>
      <c r="H5264" s="155" t="s">
        <v>253</v>
      </c>
      <c r="I5264" s="157" t="s">
        <v>253</v>
      </c>
      <c r="J5264" s="156" t="s">
        <v>253</v>
      </c>
      <c r="K5264" s="167" t="s">
        <v>253</v>
      </c>
    </row>
    <row r="5265" spans="1:11" x14ac:dyDescent="0.25">
      <c r="A5265" s="153">
        <v>5261</v>
      </c>
      <c r="B5265" s="154" t="s">
        <v>253</v>
      </c>
      <c r="C5265" s="154" t="s">
        <v>254</v>
      </c>
      <c r="D5265" s="154" t="s">
        <v>255</v>
      </c>
      <c r="E5265" s="155" t="s">
        <v>253</v>
      </c>
      <c r="F5265" s="156" t="s">
        <v>253</v>
      </c>
      <c r="G5265" s="155" t="s">
        <v>253</v>
      </c>
      <c r="H5265" s="155" t="s">
        <v>253</v>
      </c>
      <c r="I5265" s="157" t="s">
        <v>253</v>
      </c>
      <c r="J5265" s="156" t="s">
        <v>253</v>
      </c>
      <c r="K5265" s="167" t="s">
        <v>253</v>
      </c>
    </row>
    <row r="5266" spans="1:11" x14ac:dyDescent="0.25">
      <c r="A5266" s="153">
        <v>5262</v>
      </c>
      <c r="B5266" s="154" t="s">
        <v>253</v>
      </c>
      <c r="C5266" s="154" t="s">
        <v>254</v>
      </c>
      <c r="D5266" s="154" t="s">
        <v>255</v>
      </c>
      <c r="E5266" s="155" t="s">
        <v>253</v>
      </c>
      <c r="F5266" s="156" t="s">
        <v>253</v>
      </c>
      <c r="G5266" s="155" t="s">
        <v>253</v>
      </c>
      <c r="H5266" s="155" t="s">
        <v>253</v>
      </c>
      <c r="I5266" s="157" t="s">
        <v>253</v>
      </c>
      <c r="J5266" s="156" t="s">
        <v>253</v>
      </c>
      <c r="K5266" s="167" t="s">
        <v>253</v>
      </c>
    </row>
    <row r="5267" spans="1:11" x14ac:dyDescent="0.25">
      <c r="A5267" s="153">
        <v>5263</v>
      </c>
      <c r="B5267" s="154" t="s">
        <v>253</v>
      </c>
      <c r="C5267" s="154" t="s">
        <v>254</v>
      </c>
      <c r="D5267" s="154" t="s">
        <v>255</v>
      </c>
      <c r="E5267" s="155" t="s">
        <v>253</v>
      </c>
      <c r="F5267" s="156" t="s">
        <v>253</v>
      </c>
      <c r="G5267" s="155" t="s">
        <v>253</v>
      </c>
      <c r="H5267" s="155" t="s">
        <v>253</v>
      </c>
      <c r="I5267" s="157" t="s">
        <v>253</v>
      </c>
      <c r="J5267" s="156" t="s">
        <v>253</v>
      </c>
      <c r="K5267" s="167" t="s">
        <v>253</v>
      </c>
    </row>
    <row r="5268" spans="1:11" x14ac:dyDescent="0.25">
      <c r="A5268" s="153">
        <v>5264</v>
      </c>
      <c r="B5268" s="154" t="s">
        <v>253</v>
      </c>
      <c r="C5268" s="154" t="s">
        <v>254</v>
      </c>
      <c r="D5268" s="154" t="s">
        <v>255</v>
      </c>
      <c r="E5268" s="155" t="s">
        <v>253</v>
      </c>
      <c r="F5268" s="156" t="s">
        <v>253</v>
      </c>
      <c r="G5268" s="155" t="s">
        <v>253</v>
      </c>
      <c r="H5268" s="155" t="s">
        <v>253</v>
      </c>
      <c r="I5268" s="157" t="s">
        <v>253</v>
      </c>
      <c r="J5268" s="156" t="s">
        <v>253</v>
      </c>
      <c r="K5268" s="167" t="s">
        <v>253</v>
      </c>
    </row>
    <row r="5269" spans="1:11" x14ac:dyDescent="0.25">
      <c r="A5269" s="153">
        <v>5265</v>
      </c>
      <c r="B5269" s="154" t="s">
        <v>253</v>
      </c>
      <c r="C5269" s="154" t="s">
        <v>254</v>
      </c>
      <c r="D5269" s="154" t="s">
        <v>255</v>
      </c>
      <c r="E5269" s="155" t="s">
        <v>253</v>
      </c>
      <c r="F5269" s="156" t="s">
        <v>253</v>
      </c>
      <c r="G5269" s="155" t="s">
        <v>253</v>
      </c>
      <c r="H5269" s="155" t="s">
        <v>253</v>
      </c>
      <c r="I5269" s="157" t="s">
        <v>253</v>
      </c>
      <c r="J5269" s="156" t="s">
        <v>253</v>
      </c>
      <c r="K5269" s="167" t="s">
        <v>253</v>
      </c>
    </row>
    <row r="5270" spans="1:11" x14ac:dyDescent="0.25">
      <c r="A5270" s="153">
        <v>5266</v>
      </c>
      <c r="B5270" s="154" t="s">
        <v>253</v>
      </c>
      <c r="C5270" s="154" t="s">
        <v>254</v>
      </c>
      <c r="D5270" s="154" t="s">
        <v>255</v>
      </c>
      <c r="E5270" s="155" t="s">
        <v>253</v>
      </c>
      <c r="F5270" s="156" t="s">
        <v>253</v>
      </c>
      <c r="G5270" s="155" t="s">
        <v>253</v>
      </c>
      <c r="H5270" s="155" t="s">
        <v>253</v>
      </c>
      <c r="I5270" s="157" t="s">
        <v>253</v>
      </c>
      <c r="J5270" s="156" t="s">
        <v>253</v>
      </c>
      <c r="K5270" s="167" t="s">
        <v>253</v>
      </c>
    </row>
    <row r="5271" spans="1:11" x14ac:dyDescent="0.25">
      <c r="A5271" s="153">
        <v>5267</v>
      </c>
      <c r="B5271" s="154" t="s">
        <v>253</v>
      </c>
      <c r="C5271" s="154" t="s">
        <v>254</v>
      </c>
      <c r="D5271" s="154" t="s">
        <v>255</v>
      </c>
      <c r="E5271" s="155" t="s">
        <v>253</v>
      </c>
      <c r="F5271" s="156" t="s">
        <v>253</v>
      </c>
      <c r="G5271" s="155" t="s">
        <v>253</v>
      </c>
      <c r="H5271" s="155" t="s">
        <v>253</v>
      </c>
      <c r="I5271" s="157" t="s">
        <v>253</v>
      </c>
      <c r="J5271" s="156" t="s">
        <v>253</v>
      </c>
      <c r="K5271" s="167" t="s">
        <v>253</v>
      </c>
    </row>
    <row r="5272" spans="1:11" x14ac:dyDescent="0.25">
      <c r="A5272" s="153">
        <v>5268</v>
      </c>
      <c r="B5272" s="154" t="s">
        <v>253</v>
      </c>
      <c r="C5272" s="154" t="s">
        <v>254</v>
      </c>
      <c r="D5272" s="154" t="s">
        <v>255</v>
      </c>
      <c r="E5272" s="155" t="s">
        <v>253</v>
      </c>
      <c r="F5272" s="156" t="s">
        <v>253</v>
      </c>
      <c r="G5272" s="155" t="s">
        <v>253</v>
      </c>
      <c r="H5272" s="155" t="s">
        <v>253</v>
      </c>
      <c r="I5272" s="157" t="s">
        <v>253</v>
      </c>
      <c r="J5272" s="156" t="s">
        <v>253</v>
      </c>
      <c r="K5272" s="167" t="s">
        <v>253</v>
      </c>
    </row>
    <row r="5273" spans="1:11" x14ac:dyDescent="0.25">
      <c r="A5273" s="153">
        <v>5269</v>
      </c>
      <c r="B5273" s="154" t="s">
        <v>253</v>
      </c>
      <c r="C5273" s="154" t="s">
        <v>254</v>
      </c>
      <c r="D5273" s="154" t="s">
        <v>255</v>
      </c>
      <c r="E5273" s="155" t="s">
        <v>253</v>
      </c>
      <c r="F5273" s="156" t="s">
        <v>253</v>
      </c>
      <c r="G5273" s="155" t="s">
        <v>253</v>
      </c>
      <c r="H5273" s="155" t="s">
        <v>253</v>
      </c>
      <c r="I5273" s="157" t="s">
        <v>253</v>
      </c>
      <c r="J5273" s="156" t="s">
        <v>253</v>
      </c>
      <c r="K5273" s="167" t="s">
        <v>253</v>
      </c>
    </row>
    <row r="5274" spans="1:11" x14ac:dyDescent="0.25">
      <c r="A5274" s="153">
        <v>5270</v>
      </c>
      <c r="B5274" s="154" t="s">
        <v>253</v>
      </c>
      <c r="C5274" s="154" t="s">
        <v>254</v>
      </c>
      <c r="D5274" s="154" t="s">
        <v>255</v>
      </c>
      <c r="E5274" s="155" t="s">
        <v>253</v>
      </c>
      <c r="F5274" s="156" t="s">
        <v>253</v>
      </c>
      <c r="G5274" s="155" t="s">
        <v>253</v>
      </c>
      <c r="H5274" s="155" t="s">
        <v>253</v>
      </c>
      <c r="I5274" s="157" t="s">
        <v>253</v>
      </c>
      <c r="J5274" s="156" t="s">
        <v>253</v>
      </c>
      <c r="K5274" s="167" t="s">
        <v>253</v>
      </c>
    </row>
    <row r="5275" spans="1:11" x14ac:dyDescent="0.25">
      <c r="A5275" s="153">
        <v>5271</v>
      </c>
      <c r="B5275" s="154" t="s">
        <v>253</v>
      </c>
      <c r="C5275" s="154" t="s">
        <v>254</v>
      </c>
      <c r="D5275" s="154" t="s">
        <v>255</v>
      </c>
      <c r="E5275" s="155" t="s">
        <v>253</v>
      </c>
      <c r="F5275" s="156" t="s">
        <v>253</v>
      </c>
      <c r="G5275" s="155" t="s">
        <v>253</v>
      </c>
      <c r="H5275" s="155" t="s">
        <v>253</v>
      </c>
      <c r="I5275" s="157" t="s">
        <v>253</v>
      </c>
      <c r="J5275" s="156" t="s">
        <v>253</v>
      </c>
      <c r="K5275" s="167" t="s">
        <v>253</v>
      </c>
    </row>
    <row r="5276" spans="1:11" x14ac:dyDescent="0.25">
      <c r="A5276" s="153">
        <v>5272</v>
      </c>
      <c r="B5276" s="154" t="s">
        <v>253</v>
      </c>
      <c r="C5276" s="154" t="s">
        <v>254</v>
      </c>
      <c r="D5276" s="154" t="s">
        <v>255</v>
      </c>
      <c r="E5276" s="155" t="s">
        <v>253</v>
      </c>
      <c r="F5276" s="156" t="s">
        <v>253</v>
      </c>
      <c r="G5276" s="155" t="s">
        <v>253</v>
      </c>
      <c r="H5276" s="155" t="s">
        <v>253</v>
      </c>
      <c r="I5276" s="157" t="s">
        <v>253</v>
      </c>
      <c r="J5276" s="156" t="s">
        <v>253</v>
      </c>
      <c r="K5276" s="167" t="s">
        <v>253</v>
      </c>
    </row>
    <row r="5277" spans="1:11" x14ac:dyDescent="0.25">
      <c r="A5277" s="153">
        <v>5273</v>
      </c>
      <c r="B5277" s="154" t="s">
        <v>253</v>
      </c>
      <c r="C5277" s="154" t="s">
        <v>254</v>
      </c>
      <c r="D5277" s="154" t="s">
        <v>255</v>
      </c>
      <c r="E5277" s="155" t="s">
        <v>253</v>
      </c>
      <c r="F5277" s="156" t="s">
        <v>253</v>
      </c>
      <c r="G5277" s="155" t="s">
        <v>253</v>
      </c>
      <c r="H5277" s="155" t="s">
        <v>253</v>
      </c>
      <c r="I5277" s="157" t="s">
        <v>253</v>
      </c>
      <c r="J5277" s="156" t="s">
        <v>253</v>
      </c>
      <c r="K5277" s="167" t="s">
        <v>253</v>
      </c>
    </row>
    <row r="5278" spans="1:11" x14ac:dyDescent="0.25">
      <c r="A5278" s="153">
        <v>5274</v>
      </c>
      <c r="B5278" s="154" t="s">
        <v>253</v>
      </c>
      <c r="C5278" s="154" t="s">
        <v>254</v>
      </c>
      <c r="D5278" s="154" t="s">
        <v>255</v>
      </c>
      <c r="E5278" s="155" t="s">
        <v>253</v>
      </c>
      <c r="F5278" s="156" t="s">
        <v>253</v>
      </c>
      <c r="G5278" s="155" t="s">
        <v>253</v>
      </c>
      <c r="H5278" s="155" t="s">
        <v>253</v>
      </c>
      <c r="I5278" s="157" t="s">
        <v>253</v>
      </c>
      <c r="J5278" s="156" t="s">
        <v>253</v>
      </c>
      <c r="K5278" s="167" t="s">
        <v>253</v>
      </c>
    </row>
    <row r="5279" spans="1:11" x14ac:dyDescent="0.25">
      <c r="A5279" s="153">
        <v>5275</v>
      </c>
      <c r="B5279" s="154" t="s">
        <v>253</v>
      </c>
      <c r="C5279" s="154" t="s">
        <v>254</v>
      </c>
      <c r="D5279" s="154" t="s">
        <v>255</v>
      </c>
      <c r="E5279" s="155" t="s">
        <v>253</v>
      </c>
      <c r="F5279" s="156" t="s">
        <v>253</v>
      </c>
      <c r="G5279" s="155" t="s">
        <v>253</v>
      </c>
      <c r="H5279" s="155" t="s">
        <v>253</v>
      </c>
      <c r="I5279" s="157" t="s">
        <v>253</v>
      </c>
      <c r="J5279" s="156" t="s">
        <v>253</v>
      </c>
      <c r="K5279" s="167" t="s">
        <v>253</v>
      </c>
    </row>
    <row r="5280" spans="1:11" x14ac:dyDescent="0.25">
      <c r="A5280" s="153">
        <v>5276</v>
      </c>
      <c r="B5280" s="154" t="s">
        <v>253</v>
      </c>
      <c r="C5280" s="154" t="s">
        <v>254</v>
      </c>
      <c r="D5280" s="154" t="s">
        <v>255</v>
      </c>
      <c r="E5280" s="155" t="s">
        <v>253</v>
      </c>
      <c r="F5280" s="156" t="s">
        <v>253</v>
      </c>
      <c r="G5280" s="155" t="s">
        <v>253</v>
      </c>
      <c r="H5280" s="155" t="s">
        <v>253</v>
      </c>
      <c r="I5280" s="157" t="s">
        <v>253</v>
      </c>
      <c r="J5280" s="156" t="s">
        <v>253</v>
      </c>
      <c r="K5280" s="167" t="s">
        <v>253</v>
      </c>
    </row>
    <row r="5281" spans="1:11" x14ac:dyDescent="0.25">
      <c r="A5281" s="153">
        <v>5277</v>
      </c>
      <c r="B5281" s="154" t="s">
        <v>253</v>
      </c>
      <c r="C5281" s="154" t="s">
        <v>254</v>
      </c>
      <c r="D5281" s="154" t="s">
        <v>255</v>
      </c>
      <c r="E5281" s="155" t="s">
        <v>253</v>
      </c>
      <c r="F5281" s="156" t="s">
        <v>253</v>
      </c>
      <c r="G5281" s="155" t="s">
        <v>253</v>
      </c>
      <c r="H5281" s="155" t="s">
        <v>253</v>
      </c>
      <c r="I5281" s="157" t="s">
        <v>253</v>
      </c>
      <c r="J5281" s="156" t="s">
        <v>253</v>
      </c>
      <c r="K5281" s="167" t="s">
        <v>253</v>
      </c>
    </row>
    <row r="5282" spans="1:11" x14ac:dyDescent="0.25">
      <c r="A5282" s="153">
        <v>5278</v>
      </c>
      <c r="B5282" s="154" t="s">
        <v>253</v>
      </c>
      <c r="C5282" s="154" t="s">
        <v>254</v>
      </c>
      <c r="D5282" s="154" t="s">
        <v>255</v>
      </c>
      <c r="E5282" s="155" t="s">
        <v>253</v>
      </c>
      <c r="F5282" s="156" t="s">
        <v>253</v>
      </c>
      <c r="G5282" s="155" t="s">
        <v>253</v>
      </c>
      <c r="H5282" s="155" t="s">
        <v>253</v>
      </c>
      <c r="I5282" s="157" t="s">
        <v>253</v>
      </c>
      <c r="J5282" s="156" t="s">
        <v>253</v>
      </c>
      <c r="K5282" s="167" t="s">
        <v>253</v>
      </c>
    </row>
    <row r="5283" spans="1:11" x14ac:dyDescent="0.25">
      <c r="A5283" s="153">
        <v>5279</v>
      </c>
      <c r="B5283" s="154" t="s">
        <v>253</v>
      </c>
      <c r="C5283" s="154" t="s">
        <v>254</v>
      </c>
      <c r="D5283" s="154" t="s">
        <v>255</v>
      </c>
      <c r="E5283" s="155" t="s">
        <v>253</v>
      </c>
      <c r="F5283" s="156" t="s">
        <v>253</v>
      </c>
      <c r="G5283" s="155" t="s">
        <v>253</v>
      </c>
      <c r="H5283" s="155" t="s">
        <v>253</v>
      </c>
      <c r="I5283" s="157" t="s">
        <v>253</v>
      </c>
      <c r="J5283" s="156" t="s">
        <v>253</v>
      </c>
      <c r="K5283" s="167" t="s">
        <v>253</v>
      </c>
    </row>
    <row r="5284" spans="1:11" x14ac:dyDescent="0.25">
      <c r="A5284" s="153">
        <v>5280</v>
      </c>
      <c r="B5284" s="154" t="s">
        <v>253</v>
      </c>
      <c r="C5284" s="154" t="s">
        <v>254</v>
      </c>
      <c r="D5284" s="154" t="s">
        <v>255</v>
      </c>
      <c r="E5284" s="155" t="s">
        <v>253</v>
      </c>
      <c r="F5284" s="156" t="s">
        <v>253</v>
      </c>
      <c r="G5284" s="155" t="s">
        <v>253</v>
      </c>
      <c r="H5284" s="155" t="s">
        <v>253</v>
      </c>
      <c r="I5284" s="157" t="s">
        <v>253</v>
      </c>
      <c r="J5284" s="156" t="s">
        <v>253</v>
      </c>
      <c r="K5284" s="167" t="s">
        <v>253</v>
      </c>
    </row>
    <row r="5285" spans="1:11" x14ac:dyDescent="0.25">
      <c r="A5285" s="153">
        <v>5281</v>
      </c>
      <c r="B5285" s="154" t="s">
        <v>253</v>
      </c>
      <c r="C5285" s="154" t="s">
        <v>254</v>
      </c>
      <c r="D5285" s="154" t="s">
        <v>255</v>
      </c>
      <c r="E5285" s="155" t="s">
        <v>253</v>
      </c>
      <c r="F5285" s="156" t="s">
        <v>253</v>
      </c>
      <c r="G5285" s="155" t="s">
        <v>253</v>
      </c>
      <c r="H5285" s="155" t="s">
        <v>253</v>
      </c>
      <c r="I5285" s="157" t="s">
        <v>253</v>
      </c>
      <c r="J5285" s="156" t="s">
        <v>253</v>
      </c>
      <c r="K5285" s="167" t="s">
        <v>253</v>
      </c>
    </row>
    <row r="5286" spans="1:11" x14ac:dyDescent="0.25">
      <c r="A5286" s="153">
        <v>5282</v>
      </c>
      <c r="B5286" s="154" t="s">
        <v>253</v>
      </c>
      <c r="C5286" s="154" t="s">
        <v>254</v>
      </c>
      <c r="D5286" s="154" t="s">
        <v>255</v>
      </c>
      <c r="E5286" s="155" t="s">
        <v>253</v>
      </c>
      <c r="F5286" s="156" t="s">
        <v>253</v>
      </c>
      <c r="G5286" s="155" t="s">
        <v>253</v>
      </c>
      <c r="H5286" s="155" t="s">
        <v>253</v>
      </c>
      <c r="I5286" s="157" t="s">
        <v>253</v>
      </c>
      <c r="J5286" s="156" t="s">
        <v>253</v>
      </c>
      <c r="K5286" s="167" t="s">
        <v>253</v>
      </c>
    </row>
    <row r="5287" spans="1:11" x14ac:dyDescent="0.25">
      <c r="A5287" s="153">
        <v>5283</v>
      </c>
      <c r="B5287" s="154" t="s">
        <v>253</v>
      </c>
      <c r="C5287" s="154" t="s">
        <v>254</v>
      </c>
      <c r="D5287" s="154" t="s">
        <v>255</v>
      </c>
      <c r="E5287" s="155" t="s">
        <v>253</v>
      </c>
      <c r="F5287" s="156" t="s">
        <v>253</v>
      </c>
      <c r="G5287" s="155" t="s">
        <v>253</v>
      </c>
      <c r="H5287" s="155" t="s">
        <v>253</v>
      </c>
      <c r="I5287" s="157" t="s">
        <v>253</v>
      </c>
      <c r="J5287" s="156" t="s">
        <v>253</v>
      </c>
      <c r="K5287" s="167" t="s">
        <v>253</v>
      </c>
    </row>
    <row r="5288" spans="1:11" x14ac:dyDescent="0.25">
      <c r="A5288" s="153">
        <v>5284</v>
      </c>
      <c r="B5288" s="154" t="s">
        <v>253</v>
      </c>
      <c r="C5288" s="154" t="s">
        <v>254</v>
      </c>
      <c r="D5288" s="154" t="s">
        <v>255</v>
      </c>
      <c r="E5288" s="155" t="s">
        <v>253</v>
      </c>
      <c r="F5288" s="156" t="s">
        <v>253</v>
      </c>
      <c r="G5288" s="155" t="s">
        <v>253</v>
      </c>
      <c r="H5288" s="155" t="s">
        <v>253</v>
      </c>
      <c r="I5288" s="157" t="s">
        <v>253</v>
      </c>
      <c r="J5288" s="156" t="s">
        <v>253</v>
      </c>
      <c r="K5288" s="167" t="s">
        <v>253</v>
      </c>
    </row>
    <row r="5289" spans="1:11" x14ac:dyDescent="0.25">
      <c r="A5289" s="153">
        <v>5285</v>
      </c>
      <c r="B5289" s="154" t="s">
        <v>253</v>
      </c>
      <c r="C5289" s="154" t="s">
        <v>254</v>
      </c>
      <c r="D5289" s="154" t="s">
        <v>255</v>
      </c>
      <c r="E5289" s="155" t="s">
        <v>253</v>
      </c>
      <c r="F5289" s="156" t="s">
        <v>253</v>
      </c>
      <c r="G5289" s="155" t="s">
        <v>253</v>
      </c>
      <c r="H5289" s="155" t="s">
        <v>253</v>
      </c>
      <c r="I5289" s="157" t="s">
        <v>253</v>
      </c>
      <c r="J5289" s="156" t="s">
        <v>253</v>
      </c>
      <c r="K5289" s="167" t="s">
        <v>253</v>
      </c>
    </row>
    <row r="5290" spans="1:11" x14ac:dyDescent="0.25">
      <c r="A5290" s="153">
        <v>5286</v>
      </c>
      <c r="B5290" s="154" t="s">
        <v>253</v>
      </c>
      <c r="C5290" s="154" t="s">
        <v>254</v>
      </c>
      <c r="D5290" s="154" t="s">
        <v>255</v>
      </c>
      <c r="E5290" s="155" t="s">
        <v>253</v>
      </c>
      <c r="F5290" s="156" t="s">
        <v>253</v>
      </c>
      <c r="G5290" s="155" t="s">
        <v>253</v>
      </c>
      <c r="H5290" s="155" t="s">
        <v>253</v>
      </c>
      <c r="I5290" s="157" t="s">
        <v>253</v>
      </c>
      <c r="J5290" s="156" t="s">
        <v>253</v>
      </c>
      <c r="K5290" s="167" t="s">
        <v>253</v>
      </c>
    </row>
    <row r="5291" spans="1:11" x14ac:dyDescent="0.25">
      <c r="A5291" s="153">
        <v>5287</v>
      </c>
      <c r="B5291" s="154" t="s">
        <v>253</v>
      </c>
      <c r="C5291" s="154" t="s">
        <v>254</v>
      </c>
      <c r="D5291" s="154" t="s">
        <v>255</v>
      </c>
      <c r="E5291" s="155" t="s">
        <v>253</v>
      </c>
      <c r="F5291" s="156" t="s">
        <v>253</v>
      </c>
      <c r="G5291" s="155" t="s">
        <v>253</v>
      </c>
      <c r="H5291" s="155" t="s">
        <v>253</v>
      </c>
      <c r="I5291" s="157" t="s">
        <v>253</v>
      </c>
      <c r="J5291" s="156" t="s">
        <v>253</v>
      </c>
      <c r="K5291" s="167" t="s">
        <v>253</v>
      </c>
    </row>
    <row r="5292" spans="1:11" x14ac:dyDescent="0.25">
      <c r="A5292" s="153">
        <v>5288</v>
      </c>
      <c r="B5292" s="154" t="s">
        <v>253</v>
      </c>
      <c r="C5292" s="154" t="s">
        <v>254</v>
      </c>
      <c r="D5292" s="154" t="s">
        <v>255</v>
      </c>
      <c r="E5292" s="155" t="s">
        <v>253</v>
      </c>
      <c r="F5292" s="156" t="s">
        <v>253</v>
      </c>
      <c r="G5292" s="155" t="s">
        <v>253</v>
      </c>
      <c r="H5292" s="155" t="s">
        <v>253</v>
      </c>
      <c r="I5292" s="157" t="s">
        <v>253</v>
      </c>
      <c r="J5292" s="156" t="s">
        <v>253</v>
      </c>
      <c r="K5292" s="167" t="s">
        <v>253</v>
      </c>
    </row>
    <row r="5293" spans="1:11" x14ac:dyDescent="0.25">
      <c r="A5293" s="153">
        <v>5289</v>
      </c>
      <c r="B5293" s="154" t="s">
        <v>253</v>
      </c>
      <c r="C5293" s="154" t="s">
        <v>254</v>
      </c>
      <c r="D5293" s="154" t="s">
        <v>255</v>
      </c>
      <c r="E5293" s="155" t="s">
        <v>253</v>
      </c>
      <c r="F5293" s="156" t="s">
        <v>253</v>
      </c>
      <c r="G5293" s="155" t="s">
        <v>253</v>
      </c>
      <c r="H5293" s="155" t="s">
        <v>253</v>
      </c>
      <c r="I5293" s="157" t="s">
        <v>253</v>
      </c>
      <c r="J5293" s="156" t="s">
        <v>253</v>
      </c>
      <c r="K5293" s="167" t="s">
        <v>253</v>
      </c>
    </row>
    <row r="5294" spans="1:11" x14ac:dyDescent="0.25">
      <c r="A5294" s="153">
        <v>5290</v>
      </c>
      <c r="B5294" s="154" t="s">
        <v>253</v>
      </c>
      <c r="C5294" s="154" t="s">
        <v>254</v>
      </c>
      <c r="D5294" s="154" t="s">
        <v>255</v>
      </c>
      <c r="E5294" s="155" t="s">
        <v>253</v>
      </c>
      <c r="F5294" s="156" t="s">
        <v>253</v>
      </c>
      <c r="G5294" s="155" t="s">
        <v>253</v>
      </c>
      <c r="H5294" s="155" t="s">
        <v>253</v>
      </c>
      <c r="I5294" s="157" t="s">
        <v>253</v>
      </c>
      <c r="J5294" s="156" t="s">
        <v>253</v>
      </c>
      <c r="K5294" s="167" t="s">
        <v>253</v>
      </c>
    </row>
    <row r="5295" spans="1:11" x14ac:dyDescent="0.25">
      <c r="A5295" s="153">
        <v>5291</v>
      </c>
      <c r="B5295" s="154" t="s">
        <v>253</v>
      </c>
      <c r="C5295" s="154" t="s">
        <v>254</v>
      </c>
      <c r="D5295" s="154" t="s">
        <v>255</v>
      </c>
      <c r="E5295" s="155" t="s">
        <v>253</v>
      </c>
      <c r="F5295" s="156" t="s">
        <v>253</v>
      </c>
      <c r="G5295" s="155" t="s">
        <v>253</v>
      </c>
      <c r="H5295" s="155" t="s">
        <v>253</v>
      </c>
      <c r="I5295" s="157" t="s">
        <v>253</v>
      </c>
      <c r="J5295" s="156" t="s">
        <v>253</v>
      </c>
      <c r="K5295" s="167" t="s">
        <v>253</v>
      </c>
    </row>
    <row r="5296" spans="1:11" x14ac:dyDescent="0.25">
      <c r="A5296" s="153">
        <v>5292</v>
      </c>
      <c r="B5296" s="154" t="s">
        <v>253</v>
      </c>
      <c r="C5296" s="154" t="s">
        <v>254</v>
      </c>
      <c r="D5296" s="154" t="s">
        <v>255</v>
      </c>
      <c r="E5296" s="155" t="s">
        <v>253</v>
      </c>
      <c r="F5296" s="156" t="s">
        <v>253</v>
      </c>
      <c r="G5296" s="155" t="s">
        <v>253</v>
      </c>
      <c r="H5296" s="155" t="s">
        <v>253</v>
      </c>
      <c r="I5296" s="157" t="s">
        <v>253</v>
      </c>
      <c r="J5296" s="156" t="s">
        <v>253</v>
      </c>
      <c r="K5296" s="167" t="s">
        <v>253</v>
      </c>
    </row>
    <row r="5297" spans="1:11" x14ac:dyDescent="0.25">
      <c r="A5297" s="153">
        <v>5293</v>
      </c>
      <c r="B5297" s="154" t="s">
        <v>253</v>
      </c>
      <c r="C5297" s="154" t="s">
        <v>254</v>
      </c>
      <c r="D5297" s="154" t="s">
        <v>255</v>
      </c>
      <c r="E5297" s="155" t="s">
        <v>253</v>
      </c>
      <c r="F5297" s="156" t="s">
        <v>253</v>
      </c>
      <c r="G5297" s="155" t="s">
        <v>253</v>
      </c>
      <c r="H5297" s="155" t="s">
        <v>253</v>
      </c>
      <c r="I5297" s="157" t="s">
        <v>253</v>
      </c>
      <c r="J5297" s="156" t="s">
        <v>253</v>
      </c>
      <c r="K5297" s="167" t="s">
        <v>253</v>
      </c>
    </row>
    <row r="5298" spans="1:11" x14ac:dyDescent="0.25">
      <c r="A5298" s="153">
        <v>5294</v>
      </c>
      <c r="B5298" s="154" t="s">
        <v>253</v>
      </c>
      <c r="C5298" s="154" t="s">
        <v>254</v>
      </c>
      <c r="D5298" s="154" t="s">
        <v>255</v>
      </c>
      <c r="E5298" s="155" t="s">
        <v>253</v>
      </c>
      <c r="F5298" s="156" t="s">
        <v>253</v>
      </c>
      <c r="G5298" s="155" t="s">
        <v>253</v>
      </c>
      <c r="H5298" s="155" t="s">
        <v>253</v>
      </c>
      <c r="I5298" s="157" t="s">
        <v>253</v>
      </c>
      <c r="J5298" s="156" t="s">
        <v>253</v>
      </c>
      <c r="K5298" s="167" t="s">
        <v>253</v>
      </c>
    </row>
    <row r="5299" spans="1:11" x14ac:dyDescent="0.25">
      <c r="A5299" s="153">
        <v>5295</v>
      </c>
      <c r="B5299" s="154" t="s">
        <v>253</v>
      </c>
      <c r="C5299" s="154" t="s">
        <v>254</v>
      </c>
      <c r="D5299" s="154" t="s">
        <v>255</v>
      </c>
      <c r="E5299" s="155" t="s">
        <v>253</v>
      </c>
      <c r="F5299" s="156" t="s">
        <v>253</v>
      </c>
      <c r="G5299" s="155" t="s">
        <v>253</v>
      </c>
      <c r="H5299" s="155" t="s">
        <v>253</v>
      </c>
      <c r="I5299" s="157" t="s">
        <v>253</v>
      </c>
      <c r="J5299" s="156" t="s">
        <v>253</v>
      </c>
      <c r="K5299" s="167" t="s">
        <v>253</v>
      </c>
    </row>
    <row r="5300" spans="1:11" x14ac:dyDescent="0.25">
      <c r="A5300" s="153">
        <v>5296</v>
      </c>
      <c r="B5300" s="154" t="s">
        <v>253</v>
      </c>
      <c r="C5300" s="154" t="s">
        <v>254</v>
      </c>
      <c r="D5300" s="154" t="s">
        <v>255</v>
      </c>
      <c r="E5300" s="155" t="s">
        <v>253</v>
      </c>
      <c r="F5300" s="156" t="s">
        <v>253</v>
      </c>
      <c r="G5300" s="155" t="s">
        <v>253</v>
      </c>
      <c r="H5300" s="155" t="s">
        <v>253</v>
      </c>
      <c r="I5300" s="157" t="s">
        <v>253</v>
      </c>
      <c r="J5300" s="156" t="s">
        <v>253</v>
      </c>
      <c r="K5300" s="167" t="s">
        <v>253</v>
      </c>
    </row>
    <row r="5301" spans="1:11" x14ac:dyDescent="0.25">
      <c r="A5301" s="153">
        <v>5297</v>
      </c>
      <c r="B5301" s="154" t="s">
        <v>253</v>
      </c>
      <c r="C5301" s="154" t="s">
        <v>254</v>
      </c>
      <c r="D5301" s="154" t="s">
        <v>255</v>
      </c>
      <c r="E5301" s="155" t="s">
        <v>253</v>
      </c>
      <c r="F5301" s="156" t="s">
        <v>253</v>
      </c>
      <c r="G5301" s="155" t="s">
        <v>253</v>
      </c>
      <c r="H5301" s="155" t="s">
        <v>253</v>
      </c>
      <c r="I5301" s="157" t="s">
        <v>253</v>
      </c>
      <c r="J5301" s="156" t="s">
        <v>253</v>
      </c>
      <c r="K5301" s="167" t="s">
        <v>253</v>
      </c>
    </row>
    <row r="5302" spans="1:11" x14ac:dyDescent="0.25">
      <c r="A5302" s="153">
        <v>5298</v>
      </c>
      <c r="B5302" s="154" t="s">
        <v>253</v>
      </c>
      <c r="C5302" s="154" t="s">
        <v>254</v>
      </c>
      <c r="D5302" s="154" t="s">
        <v>255</v>
      </c>
      <c r="E5302" s="155" t="s">
        <v>253</v>
      </c>
      <c r="F5302" s="156" t="s">
        <v>253</v>
      </c>
      <c r="G5302" s="155" t="s">
        <v>253</v>
      </c>
      <c r="H5302" s="155" t="s">
        <v>253</v>
      </c>
      <c r="I5302" s="157" t="s">
        <v>253</v>
      </c>
      <c r="J5302" s="156" t="s">
        <v>253</v>
      </c>
      <c r="K5302" s="167" t="s">
        <v>253</v>
      </c>
    </row>
    <row r="5303" spans="1:11" x14ac:dyDescent="0.25">
      <c r="A5303" s="153">
        <v>5299</v>
      </c>
      <c r="B5303" s="154" t="s">
        <v>253</v>
      </c>
      <c r="C5303" s="154" t="s">
        <v>254</v>
      </c>
      <c r="D5303" s="154" t="s">
        <v>255</v>
      </c>
      <c r="E5303" s="155" t="s">
        <v>253</v>
      </c>
      <c r="F5303" s="156" t="s">
        <v>253</v>
      </c>
      <c r="G5303" s="155" t="s">
        <v>253</v>
      </c>
      <c r="H5303" s="155" t="s">
        <v>253</v>
      </c>
      <c r="I5303" s="157" t="s">
        <v>253</v>
      </c>
      <c r="J5303" s="156" t="s">
        <v>253</v>
      </c>
      <c r="K5303" s="167" t="s">
        <v>253</v>
      </c>
    </row>
    <row r="5304" spans="1:11" x14ac:dyDescent="0.25">
      <c r="A5304" s="153">
        <v>5300</v>
      </c>
      <c r="B5304" s="154" t="s">
        <v>253</v>
      </c>
      <c r="C5304" s="154" t="s">
        <v>254</v>
      </c>
      <c r="D5304" s="154" t="s">
        <v>255</v>
      </c>
      <c r="E5304" s="155" t="s">
        <v>253</v>
      </c>
      <c r="F5304" s="156" t="s">
        <v>253</v>
      </c>
      <c r="G5304" s="155" t="s">
        <v>253</v>
      </c>
      <c r="H5304" s="155" t="s">
        <v>253</v>
      </c>
      <c r="I5304" s="157" t="s">
        <v>253</v>
      </c>
      <c r="J5304" s="156" t="s">
        <v>253</v>
      </c>
      <c r="K5304" s="167" t="s">
        <v>253</v>
      </c>
    </row>
    <row r="5305" spans="1:11" x14ac:dyDescent="0.25">
      <c r="A5305" s="153">
        <v>5301</v>
      </c>
      <c r="B5305" s="154" t="s">
        <v>253</v>
      </c>
      <c r="C5305" s="154" t="s">
        <v>254</v>
      </c>
      <c r="D5305" s="154" t="s">
        <v>255</v>
      </c>
      <c r="E5305" s="155" t="s">
        <v>253</v>
      </c>
      <c r="F5305" s="156" t="s">
        <v>253</v>
      </c>
      <c r="G5305" s="155" t="s">
        <v>253</v>
      </c>
      <c r="H5305" s="155" t="s">
        <v>253</v>
      </c>
      <c r="I5305" s="157" t="s">
        <v>253</v>
      </c>
      <c r="J5305" s="156" t="s">
        <v>253</v>
      </c>
      <c r="K5305" s="167" t="s">
        <v>253</v>
      </c>
    </row>
    <row r="5306" spans="1:11" x14ac:dyDescent="0.25">
      <c r="A5306" s="153">
        <v>5302</v>
      </c>
      <c r="B5306" s="154" t="s">
        <v>253</v>
      </c>
      <c r="C5306" s="154" t="s">
        <v>254</v>
      </c>
      <c r="D5306" s="154" t="s">
        <v>255</v>
      </c>
      <c r="E5306" s="155" t="s">
        <v>253</v>
      </c>
      <c r="F5306" s="156" t="s">
        <v>253</v>
      </c>
      <c r="G5306" s="155" t="s">
        <v>253</v>
      </c>
      <c r="H5306" s="155" t="s">
        <v>253</v>
      </c>
      <c r="I5306" s="157" t="s">
        <v>253</v>
      </c>
      <c r="J5306" s="156" t="s">
        <v>253</v>
      </c>
      <c r="K5306" s="167" t="s">
        <v>253</v>
      </c>
    </row>
    <row r="5307" spans="1:11" x14ac:dyDescent="0.25">
      <c r="A5307" s="153">
        <v>5303</v>
      </c>
      <c r="B5307" s="154" t="s">
        <v>253</v>
      </c>
      <c r="C5307" s="154" t="s">
        <v>254</v>
      </c>
      <c r="D5307" s="154" t="s">
        <v>255</v>
      </c>
      <c r="E5307" s="155" t="s">
        <v>253</v>
      </c>
      <c r="F5307" s="156" t="s">
        <v>253</v>
      </c>
      <c r="G5307" s="155" t="s">
        <v>253</v>
      </c>
      <c r="H5307" s="155" t="s">
        <v>253</v>
      </c>
      <c r="I5307" s="157" t="s">
        <v>253</v>
      </c>
      <c r="J5307" s="156" t="s">
        <v>253</v>
      </c>
      <c r="K5307" s="167" t="s">
        <v>253</v>
      </c>
    </row>
    <row r="5308" spans="1:11" x14ac:dyDescent="0.25">
      <c r="A5308" s="153">
        <v>5304</v>
      </c>
      <c r="B5308" s="154" t="s">
        <v>253</v>
      </c>
      <c r="C5308" s="154" t="s">
        <v>254</v>
      </c>
      <c r="D5308" s="154" t="s">
        <v>255</v>
      </c>
      <c r="E5308" s="155" t="s">
        <v>253</v>
      </c>
      <c r="F5308" s="156" t="s">
        <v>253</v>
      </c>
      <c r="G5308" s="155" t="s">
        <v>253</v>
      </c>
      <c r="H5308" s="155" t="s">
        <v>253</v>
      </c>
      <c r="I5308" s="157" t="s">
        <v>253</v>
      </c>
      <c r="J5308" s="156" t="s">
        <v>253</v>
      </c>
      <c r="K5308" s="167" t="s">
        <v>253</v>
      </c>
    </row>
    <row r="5309" spans="1:11" x14ac:dyDescent="0.25">
      <c r="A5309" s="153">
        <v>5305</v>
      </c>
      <c r="B5309" s="154" t="s">
        <v>253</v>
      </c>
      <c r="C5309" s="154" t="s">
        <v>254</v>
      </c>
      <c r="D5309" s="154" t="s">
        <v>255</v>
      </c>
      <c r="E5309" s="155" t="s">
        <v>253</v>
      </c>
      <c r="F5309" s="156" t="s">
        <v>253</v>
      </c>
      <c r="G5309" s="155" t="s">
        <v>253</v>
      </c>
      <c r="H5309" s="155" t="s">
        <v>253</v>
      </c>
      <c r="I5309" s="157" t="s">
        <v>253</v>
      </c>
      <c r="J5309" s="156" t="s">
        <v>253</v>
      </c>
      <c r="K5309" s="167" t="s">
        <v>253</v>
      </c>
    </row>
    <row r="5310" spans="1:11" x14ac:dyDescent="0.25">
      <c r="A5310" s="153">
        <v>5306</v>
      </c>
      <c r="B5310" s="154" t="s">
        <v>253</v>
      </c>
      <c r="C5310" s="154" t="s">
        <v>254</v>
      </c>
      <c r="D5310" s="154" t="s">
        <v>255</v>
      </c>
      <c r="E5310" s="155" t="s">
        <v>253</v>
      </c>
      <c r="F5310" s="156" t="s">
        <v>253</v>
      </c>
      <c r="G5310" s="155" t="s">
        <v>253</v>
      </c>
      <c r="H5310" s="155" t="s">
        <v>253</v>
      </c>
      <c r="I5310" s="157" t="s">
        <v>253</v>
      </c>
      <c r="J5310" s="156" t="s">
        <v>253</v>
      </c>
      <c r="K5310" s="167" t="s">
        <v>253</v>
      </c>
    </row>
    <row r="5311" spans="1:11" x14ac:dyDescent="0.25">
      <c r="A5311" s="153">
        <v>5307</v>
      </c>
      <c r="B5311" s="154" t="s">
        <v>253</v>
      </c>
      <c r="C5311" s="154" t="s">
        <v>254</v>
      </c>
      <c r="D5311" s="154" t="s">
        <v>255</v>
      </c>
      <c r="E5311" s="155" t="s">
        <v>253</v>
      </c>
      <c r="F5311" s="156" t="s">
        <v>253</v>
      </c>
      <c r="G5311" s="155" t="s">
        <v>253</v>
      </c>
      <c r="H5311" s="155" t="s">
        <v>253</v>
      </c>
      <c r="I5311" s="157" t="s">
        <v>253</v>
      </c>
      <c r="J5311" s="156" t="s">
        <v>253</v>
      </c>
      <c r="K5311" s="167" t="s">
        <v>253</v>
      </c>
    </row>
    <row r="5312" spans="1:11" x14ac:dyDescent="0.25">
      <c r="A5312" s="153">
        <v>5308</v>
      </c>
      <c r="B5312" s="154" t="s">
        <v>253</v>
      </c>
      <c r="C5312" s="154" t="s">
        <v>254</v>
      </c>
      <c r="D5312" s="154" t="s">
        <v>255</v>
      </c>
      <c r="E5312" s="155" t="s">
        <v>253</v>
      </c>
      <c r="F5312" s="156" t="s">
        <v>253</v>
      </c>
      <c r="G5312" s="155" t="s">
        <v>253</v>
      </c>
      <c r="H5312" s="155" t="s">
        <v>253</v>
      </c>
      <c r="I5312" s="157" t="s">
        <v>253</v>
      </c>
      <c r="J5312" s="156" t="s">
        <v>253</v>
      </c>
      <c r="K5312" s="167" t="s">
        <v>253</v>
      </c>
    </row>
    <row r="5313" spans="1:11" x14ac:dyDescent="0.25">
      <c r="A5313" s="153">
        <v>5309</v>
      </c>
      <c r="B5313" s="154" t="s">
        <v>253</v>
      </c>
      <c r="C5313" s="154" t="s">
        <v>254</v>
      </c>
      <c r="D5313" s="154" t="s">
        <v>255</v>
      </c>
      <c r="E5313" s="155" t="s">
        <v>253</v>
      </c>
      <c r="F5313" s="156" t="s">
        <v>253</v>
      </c>
      <c r="G5313" s="155" t="s">
        <v>253</v>
      </c>
      <c r="H5313" s="155" t="s">
        <v>253</v>
      </c>
      <c r="I5313" s="157" t="s">
        <v>253</v>
      </c>
      <c r="J5313" s="156" t="s">
        <v>253</v>
      </c>
      <c r="K5313" s="167" t="s">
        <v>253</v>
      </c>
    </row>
    <row r="5314" spans="1:11" x14ac:dyDescent="0.25">
      <c r="A5314" s="153">
        <v>5310</v>
      </c>
      <c r="B5314" s="154" t="s">
        <v>253</v>
      </c>
      <c r="C5314" s="154" t="s">
        <v>254</v>
      </c>
      <c r="D5314" s="154" t="s">
        <v>255</v>
      </c>
      <c r="E5314" s="155" t="s">
        <v>253</v>
      </c>
      <c r="F5314" s="156" t="s">
        <v>253</v>
      </c>
      <c r="G5314" s="155" t="s">
        <v>253</v>
      </c>
      <c r="H5314" s="155" t="s">
        <v>253</v>
      </c>
      <c r="I5314" s="157" t="s">
        <v>253</v>
      </c>
      <c r="J5314" s="156" t="s">
        <v>253</v>
      </c>
      <c r="K5314" s="167" t="s">
        <v>253</v>
      </c>
    </row>
    <row r="5315" spans="1:11" x14ac:dyDescent="0.25">
      <c r="A5315" s="153">
        <v>5311</v>
      </c>
      <c r="B5315" s="154" t="s">
        <v>253</v>
      </c>
      <c r="C5315" s="154" t="s">
        <v>254</v>
      </c>
      <c r="D5315" s="154" t="s">
        <v>255</v>
      </c>
      <c r="E5315" s="155" t="s">
        <v>253</v>
      </c>
      <c r="F5315" s="156" t="s">
        <v>253</v>
      </c>
      <c r="G5315" s="155" t="s">
        <v>253</v>
      </c>
      <c r="H5315" s="155" t="s">
        <v>253</v>
      </c>
      <c r="I5315" s="157" t="s">
        <v>253</v>
      </c>
      <c r="J5315" s="156" t="s">
        <v>253</v>
      </c>
      <c r="K5315" s="167" t="s">
        <v>253</v>
      </c>
    </row>
    <row r="5316" spans="1:11" x14ac:dyDescent="0.25">
      <c r="A5316" s="153">
        <v>5312</v>
      </c>
      <c r="B5316" s="154" t="s">
        <v>253</v>
      </c>
      <c r="C5316" s="154" t="s">
        <v>254</v>
      </c>
      <c r="D5316" s="154" t="s">
        <v>255</v>
      </c>
      <c r="E5316" s="155" t="s">
        <v>253</v>
      </c>
      <c r="F5316" s="156" t="s">
        <v>253</v>
      </c>
      <c r="G5316" s="155" t="s">
        <v>253</v>
      </c>
      <c r="H5316" s="155" t="s">
        <v>253</v>
      </c>
      <c r="I5316" s="157" t="s">
        <v>253</v>
      </c>
      <c r="J5316" s="156" t="s">
        <v>253</v>
      </c>
      <c r="K5316" s="167" t="s">
        <v>253</v>
      </c>
    </row>
    <row r="5317" spans="1:11" x14ac:dyDescent="0.25">
      <c r="A5317" s="153">
        <v>5313</v>
      </c>
      <c r="B5317" s="154" t="s">
        <v>253</v>
      </c>
      <c r="C5317" s="154" t="s">
        <v>254</v>
      </c>
      <c r="D5317" s="154" t="s">
        <v>255</v>
      </c>
      <c r="E5317" s="155" t="s">
        <v>253</v>
      </c>
      <c r="F5317" s="156" t="s">
        <v>253</v>
      </c>
      <c r="G5317" s="155" t="s">
        <v>253</v>
      </c>
      <c r="H5317" s="155" t="s">
        <v>253</v>
      </c>
      <c r="I5317" s="157" t="s">
        <v>253</v>
      </c>
      <c r="J5317" s="156" t="s">
        <v>253</v>
      </c>
      <c r="K5317" s="167" t="s">
        <v>253</v>
      </c>
    </row>
    <row r="5318" spans="1:11" x14ac:dyDescent="0.25">
      <c r="A5318" s="153">
        <v>5314</v>
      </c>
      <c r="B5318" s="154" t="s">
        <v>253</v>
      </c>
      <c r="C5318" s="154" t="s">
        <v>254</v>
      </c>
      <c r="D5318" s="154" t="s">
        <v>255</v>
      </c>
      <c r="E5318" s="155" t="s">
        <v>253</v>
      </c>
      <c r="F5318" s="156" t="s">
        <v>253</v>
      </c>
      <c r="G5318" s="155" t="s">
        <v>253</v>
      </c>
      <c r="H5318" s="155" t="s">
        <v>253</v>
      </c>
      <c r="I5318" s="157" t="s">
        <v>253</v>
      </c>
      <c r="J5318" s="156" t="s">
        <v>253</v>
      </c>
      <c r="K5318" s="167" t="s">
        <v>253</v>
      </c>
    </row>
    <row r="5319" spans="1:11" x14ac:dyDescent="0.25">
      <c r="A5319" s="153">
        <v>5315</v>
      </c>
      <c r="B5319" s="154" t="s">
        <v>253</v>
      </c>
      <c r="C5319" s="154" t="s">
        <v>254</v>
      </c>
      <c r="D5319" s="154" t="s">
        <v>255</v>
      </c>
      <c r="E5319" s="155" t="s">
        <v>253</v>
      </c>
      <c r="F5319" s="156" t="s">
        <v>253</v>
      </c>
      <c r="G5319" s="155" t="s">
        <v>253</v>
      </c>
      <c r="H5319" s="155" t="s">
        <v>253</v>
      </c>
      <c r="I5319" s="157" t="s">
        <v>253</v>
      </c>
      <c r="J5319" s="156" t="s">
        <v>253</v>
      </c>
      <c r="K5319" s="167" t="s">
        <v>253</v>
      </c>
    </row>
    <row r="5320" spans="1:11" x14ac:dyDescent="0.25">
      <c r="A5320" s="153">
        <v>5316</v>
      </c>
      <c r="B5320" s="154" t="s">
        <v>253</v>
      </c>
      <c r="C5320" s="154" t="s">
        <v>254</v>
      </c>
      <c r="D5320" s="154" t="s">
        <v>255</v>
      </c>
      <c r="E5320" s="155" t="s">
        <v>253</v>
      </c>
      <c r="F5320" s="156" t="s">
        <v>253</v>
      </c>
      <c r="G5320" s="155" t="s">
        <v>253</v>
      </c>
      <c r="H5320" s="155" t="s">
        <v>253</v>
      </c>
      <c r="I5320" s="157" t="s">
        <v>253</v>
      </c>
      <c r="J5320" s="156" t="s">
        <v>253</v>
      </c>
      <c r="K5320" s="167" t="s">
        <v>253</v>
      </c>
    </row>
    <row r="5321" spans="1:11" x14ac:dyDescent="0.25">
      <c r="A5321" s="153">
        <v>5317</v>
      </c>
      <c r="B5321" s="154" t="s">
        <v>253</v>
      </c>
      <c r="C5321" s="154" t="s">
        <v>254</v>
      </c>
      <c r="D5321" s="154" t="s">
        <v>255</v>
      </c>
      <c r="E5321" s="155" t="s">
        <v>253</v>
      </c>
      <c r="F5321" s="156" t="s">
        <v>253</v>
      </c>
      <c r="G5321" s="155" t="s">
        <v>253</v>
      </c>
      <c r="H5321" s="155" t="s">
        <v>253</v>
      </c>
      <c r="I5321" s="157" t="s">
        <v>253</v>
      </c>
      <c r="J5321" s="156" t="s">
        <v>253</v>
      </c>
      <c r="K5321" s="167" t="s">
        <v>253</v>
      </c>
    </row>
    <row r="5322" spans="1:11" x14ac:dyDescent="0.25">
      <c r="A5322" s="153">
        <v>5318</v>
      </c>
      <c r="B5322" s="154" t="s">
        <v>253</v>
      </c>
      <c r="C5322" s="154" t="s">
        <v>254</v>
      </c>
      <c r="D5322" s="154" t="s">
        <v>255</v>
      </c>
      <c r="E5322" s="155" t="s">
        <v>253</v>
      </c>
      <c r="F5322" s="156" t="s">
        <v>253</v>
      </c>
      <c r="G5322" s="155" t="s">
        <v>253</v>
      </c>
      <c r="H5322" s="155" t="s">
        <v>253</v>
      </c>
      <c r="I5322" s="157" t="s">
        <v>253</v>
      </c>
      <c r="J5322" s="156" t="s">
        <v>253</v>
      </c>
      <c r="K5322" s="167" t="s">
        <v>253</v>
      </c>
    </row>
    <row r="5323" spans="1:11" x14ac:dyDescent="0.25">
      <c r="A5323" s="153">
        <v>5319</v>
      </c>
      <c r="B5323" s="154" t="s">
        <v>253</v>
      </c>
      <c r="C5323" s="154" t="s">
        <v>254</v>
      </c>
      <c r="D5323" s="154" t="s">
        <v>255</v>
      </c>
      <c r="E5323" s="155" t="s">
        <v>253</v>
      </c>
      <c r="F5323" s="156" t="s">
        <v>253</v>
      </c>
      <c r="G5323" s="155" t="s">
        <v>253</v>
      </c>
      <c r="H5323" s="155" t="s">
        <v>253</v>
      </c>
      <c r="I5323" s="157" t="s">
        <v>253</v>
      </c>
      <c r="J5323" s="156" t="s">
        <v>253</v>
      </c>
      <c r="K5323" s="167" t="s">
        <v>253</v>
      </c>
    </row>
    <row r="5324" spans="1:11" x14ac:dyDescent="0.25">
      <c r="A5324" s="153">
        <v>5320</v>
      </c>
      <c r="B5324" s="154" t="s">
        <v>253</v>
      </c>
      <c r="C5324" s="154" t="s">
        <v>254</v>
      </c>
      <c r="D5324" s="154" t="s">
        <v>255</v>
      </c>
      <c r="E5324" s="155" t="s">
        <v>253</v>
      </c>
      <c r="F5324" s="156" t="s">
        <v>253</v>
      </c>
      <c r="G5324" s="155" t="s">
        <v>253</v>
      </c>
      <c r="H5324" s="155" t="s">
        <v>253</v>
      </c>
      <c r="I5324" s="157" t="s">
        <v>253</v>
      </c>
      <c r="J5324" s="156" t="s">
        <v>253</v>
      </c>
      <c r="K5324" s="167" t="s">
        <v>253</v>
      </c>
    </row>
    <row r="5325" spans="1:11" x14ac:dyDescent="0.25">
      <c r="A5325" s="153">
        <v>5321</v>
      </c>
      <c r="B5325" s="154" t="s">
        <v>253</v>
      </c>
      <c r="C5325" s="154" t="s">
        <v>254</v>
      </c>
      <c r="D5325" s="154" t="s">
        <v>255</v>
      </c>
      <c r="E5325" s="155" t="s">
        <v>253</v>
      </c>
      <c r="F5325" s="156" t="s">
        <v>253</v>
      </c>
      <c r="G5325" s="155" t="s">
        <v>253</v>
      </c>
      <c r="H5325" s="155" t="s">
        <v>253</v>
      </c>
      <c r="I5325" s="157" t="s">
        <v>253</v>
      </c>
      <c r="J5325" s="156" t="s">
        <v>253</v>
      </c>
      <c r="K5325" s="167" t="s">
        <v>253</v>
      </c>
    </row>
    <row r="5326" spans="1:11" x14ac:dyDescent="0.25">
      <c r="A5326" s="153">
        <v>5322</v>
      </c>
      <c r="B5326" s="154" t="s">
        <v>253</v>
      </c>
      <c r="C5326" s="154" t="s">
        <v>254</v>
      </c>
      <c r="D5326" s="154" t="s">
        <v>255</v>
      </c>
      <c r="E5326" s="155" t="s">
        <v>253</v>
      </c>
      <c r="F5326" s="156" t="s">
        <v>253</v>
      </c>
      <c r="G5326" s="155" t="s">
        <v>253</v>
      </c>
      <c r="H5326" s="155" t="s">
        <v>253</v>
      </c>
      <c r="I5326" s="157" t="s">
        <v>253</v>
      </c>
      <c r="J5326" s="156" t="s">
        <v>253</v>
      </c>
      <c r="K5326" s="167" t="s">
        <v>253</v>
      </c>
    </row>
    <row r="5327" spans="1:11" x14ac:dyDescent="0.25">
      <c r="A5327" s="153">
        <v>5323</v>
      </c>
      <c r="B5327" s="154" t="s">
        <v>253</v>
      </c>
      <c r="C5327" s="154" t="s">
        <v>254</v>
      </c>
      <c r="D5327" s="154" t="s">
        <v>255</v>
      </c>
      <c r="E5327" s="155" t="s">
        <v>253</v>
      </c>
      <c r="F5327" s="156" t="s">
        <v>253</v>
      </c>
      <c r="G5327" s="155" t="s">
        <v>253</v>
      </c>
      <c r="H5327" s="155" t="s">
        <v>253</v>
      </c>
      <c r="I5327" s="157" t="s">
        <v>253</v>
      </c>
      <c r="J5327" s="156" t="s">
        <v>253</v>
      </c>
      <c r="K5327" s="167" t="s">
        <v>253</v>
      </c>
    </row>
    <row r="5328" spans="1:11" x14ac:dyDescent="0.25">
      <c r="A5328" s="153">
        <v>5324</v>
      </c>
      <c r="B5328" s="154" t="s">
        <v>253</v>
      </c>
      <c r="C5328" s="154" t="s">
        <v>254</v>
      </c>
      <c r="D5328" s="154" t="s">
        <v>255</v>
      </c>
      <c r="E5328" s="155" t="s">
        <v>253</v>
      </c>
      <c r="F5328" s="156" t="s">
        <v>253</v>
      </c>
      <c r="G5328" s="155" t="s">
        <v>253</v>
      </c>
      <c r="H5328" s="155" t="s">
        <v>253</v>
      </c>
      <c r="I5328" s="157" t="s">
        <v>253</v>
      </c>
      <c r="J5328" s="156" t="s">
        <v>253</v>
      </c>
      <c r="K5328" s="167" t="s">
        <v>253</v>
      </c>
    </row>
    <row r="5329" spans="1:11" x14ac:dyDescent="0.25">
      <c r="A5329" s="153">
        <v>5325</v>
      </c>
      <c r="B5329" s="154" t="s">
        <v>253</v>
      </c>
      <c r="C5329" s="154" t="s">
        <v>254</v>
      </c>
      <c r="D5329" s="154" t="s">
        <v>255</v>
      </c>
      <c r="E5329" s="155" t="s">
        <v>253</v>
      </c>
      <c r="F5329" s="156" t="s">
        <v>253</v>
      </c>
      <c r="G5329" s="155" t="s">
        <v>253</v>
      </c>
      <c r="H5329" s="155" t="s">
        <v>253</v>
      </c>
      <c r="I5329" s="157" t="s">
        <v>253</v>
      </c>
      <c r="J5329" s="156" t="s">
        <v>253</v>
      </c>
      <c r="K5329" s="167" t="s">
        <v>253</v>
      </c>
    </row>
    <row r="5330" spans="1:11" x14ac:dyDescent="0.25">
      <c r="A5330" s="153">
        <v>5326</v>
      </c>
      <c r="B5330" s="154" t="s">
        <v>253</v>
      </c>
      <c r="C5330" s="154" t="s">
        <v>254</v>
      </c>
      <c r="D5330" s="154" t="s">
        <v>255</v>
      </c>
      <c r="E5330" s="155" t="s">
        <v>253</v>
      </c>
      <c r="F5330" s="156" t="s">
        <v>253</v>
      </c>
      <c r="G5330" s="155" t="s">
        <v>253</v>
      </c>
      <c r="H5330" s="155" t="s">
        <v>253</v>
      </c>
      <c r="I5330" s="157" t="s">
        <v>253</v>
      </c>
      <c r="J5330" s="156" t="s">
        <v>253</v>
      </c>
      <c r="K5330" s="167" t="s">
        <v>253</v>
      </c>
    </row>
    <row r="5331" spans="1:11" x14ac:dyDescent="0.25">
      <c r="A5331" s="153">
        <v>5327</v>
      </c>
      <c r="B5331" s="154" t="s">
        <v>253</v>
      </c>
      <c r="C5331" s="154" t="s">
        <v>254</v>
      </c>
      <c r="D5331" s="154" t="s">
        <v>255</v>
      </c>
      <c r="E5331" s="155" t="s">
        <v>253</v>
      </c>
      <c r="F5331" s="156" t="s">
        <v>253</v>
      </c>
      <c r="G5331" s="155" t="s">
        <v>253</v>
      </c>
      <c r="H5331" s="155" t="s">
        <v>253</v>
      </c>
      <c r="I5331" s="157" t="s">
        <v>253</v>
      </c>
      <c r="J5331" s="156" t="s">
        <v>253</v>
      </c>
      <c r="K5331" s="167" t="s">
        <v>253</v>
      </c>
    </row>
    <row r="5332" spans="1:11" x14ac:dyDescent="0.25">
      <c r="A5332" s="153">
        <v>5328</v>
      </c>
      <c r="B5332" s="154" t="s">
        <v>253</v>
      </c>
      <c r="C5332" s="154" t="s">
        <v>254</v>
      </c>
      <c r="D5332" s="154" t="s">
        <v>255</v>
      </c>
      <c r="E5332" s="155" t="s">
        <v>253</v>
      </c>
      <c r="F5332" s="156" t="s">
        <v>253</v>
      </c>
      <c r="G5332" s="155" t="s">
        <v>253</v>
      </c>
      <c r="H5332" s="155" t="s">
        <v>253</v>
      </c>
      <c r="I5332" s="157" t="s">
        <v>253</v>
      </c>
      <c r="J5332" s="156" t="s">
        <v>253</v>
      </c>
      <c r="K5332" s="167" t="s">
        <v>253</v>
      </c>
    </row>
    <row r="5333" spans="1:11" x14ac:dyDescent="0.25">
      <c r="A5333" s="153">
        <v>5329</v>
      </c>
      <c r="B5333" s="154" t="s">
        <v>253</v>
      </c>
      <c r="C5333" s="154" t="s">
        <v>254</v>
      </c>
      <c r="D5333" s="154" t="s">
        <v>255</v>
      </c>
      <c r="E5333" s="155" t="s">
        <v>253</v>
      </c>
      <c r="F5333" s="156" t="s">
        <v>253</v>
      </c>
      <c r="G5333" s="155" t="s">
        <v>253</v>
      </c>
      <c r="H5333" s="155" t="s">
        <v>253</v>
      </c>
      <c r="I5333" s="157" t="s">
        <v>253</v>
      </c>
      <c r="J5333" s="156" t="s">
        <v>253</v>
      </c>
      <c r="K5333" s="167" t="s">
        <v>253</v>
      </c>
    </row>
    <row r="5334" spans="1:11" x14ac:dyDescent="0.25">
      <c r="A5334" s="153">
        <v>5330</v>
      </c>
      <c r="B5334" s="154" t="s">
        <v>253</v>
      </c>
      <c r="C5334" s="154" t="s">
        <v>254</v>
      </c>
      <c r="D5334" s="154" t="s">
        <v>255</v>
      </c>
      <c r="E5334" s="155" t="s">
        <v>253</v>
      </c>
      <c r="F5334" s="156" t="s">
        <v>253</v>
      </c>
      <c r="G5334" s="155" t="s">
        <v>253</v>
      </c>
      <c r="H5334" s="155" t="s">
        <v>253</v>
      </c>
      <c r="I5334" s="157" t="s">
        <v>253</v>
      </c>
      <c r="J5334" s="156" t="s">
        <v>253</v>
      </c>
      <c r="K5334" s="167" t="s">
        <v>253</v>
      </c>
    </row>
    <row r="5335" spans="1:11" x14ac:dyDescent="0.25">
      <c r="A5335" s="153">
        <v>5331</v>
      </c>
      <c r="B5335" s="154" t="s">
        <v>253</v>
      </c>
      <c r="C5335" s="154" t="s">
        <v>254</v>
      </c>
      <c r="D5335" s="154" t="s">
        <v>255</v>
      </c>
      <c r="E5335" s="155" t="s">
        <v>253</v>
      </c>
      <c r="F5335" s="156" t="s">
        <v>253</v>
      </c>
      <c r="G5335" s="155" t="s">
        <v>253</v>
      </c>
      <c r="H5335" s="155" t="s">
        <v>253</v>
      </c>
      <c r="I5335" s="157" t="s">
        <v>253</v>
      </c>
      <c r="J5335" s="156" t="s">
        <v>253</v>
      </c>
      <c r="K5335" s="167" t="s">
        <v>253</v>
      </c>
    </row>
    <row r="5336" spans="1:11" x14ac:dyDescent="0.25">
      <c r="A5336" s="153">
        <v>5332</v>
      </c>
      <c r="B5336" s="154" t="s">
        <v>253</v>
      </c>
      <c r="C5336" s="154" t="s">
        <v>254</v>
      </c>
      <c r="D5336" s="154" t="s">
        <v>255</v>
      </c>
      <c r="E5336" s="155" t="s">
        <v>253</v>
      </c>
      <c r="F5336" s="156" t="s">
        <v>253</v>
      </c>
      <c r="G5336" s="155" t="s">
        <v>253</v>
      </c>
      <c r="H5336" s="155" t="s">
        <v>253</v>
      </c>
      <c r="I5336" s="157" t="s">
        <v>253</v>
      </c>
      <c r="J5336" s="156" t="s">
        <v>253</v>
      </c>
      <c r="K5336" s="167" t="s">
        <v>253</v>
      </c>
    </row>
    <row r="5337" spans="1:11" x14ac:dyDescent="0.25">
      <c r="A5337" s="153">
        <v>5333</v>
      </c>
      <c r="B5337" s="154" t="s">
        <v>253</v>
      </c>
      <c r="C5337" s="154" t="s">
        <v>254</v>
      </c>
      <c r="D5337" s="154" t="s">
        <v>255</v>
      </c>
      <c r="E5337" s="155" t="s">
        <v>253</v>
      </c>
      <c r="F5337" s="156" t="s">
        <v>253</v>
      </c>
      <c r="G5337" s="155" t="s">
        <v>253</v>
      </c>
      <c r="H5337" s="155" t="s">
        <v>253</v>
      </c>
      <c r="I5337" s="157" t="s">
        <v>253</v>
      </c>
      <c r="J5337" s="156" t="s">
        <v>253</v>
      </c>
      <c r="K5337" s="167" t="s">
        <v>253</v>
      </c>
    </row>
    <row r="5338" spans="1:11" x14ac:dyDescent="0.25">
      <c r="A5338" s="153">
        <v>5334</v>
      </c>
      <c r="B5338" s="154" t="s">
        <v>253</v>
      </c>
      <c r="C5338" s="154" t="s">
        <v>254</v>
      </c>
      <c r="D5338" s="154" t="s">
        <v>255</v>
      </c>
      <c r="E5338" s="155" t="s">
        <v>253</v>
      </c>
      <c r="F5338" s="156" t="s">
        <v>253</v>
      </c>
      <c r="G5338" s="155" t="s">
        <v>253</v>
      </c>
      <c r="H5338" s="155" t="s">
        <v>253</v>
      </c>
      <c r="I5338" s="157" t="s">
        <v>253</v>
      </c>
      <c r="J5338" s="156" t="s">
        <v>253</v>
      </c>
      <c r="K5338" s="167" t="s">
        <v>253</v>
      </c>
    </row>
    <row r="5339" spans="1:11" x14ac:dyDescent="0.25">
      <c r="A5339" s="153">
        <v>5335</v>
      </c>
      <c r="B5339" s="154" t="s">
        <v>253</v>
      </c>
      <c r="C5339" s="154" t="s">
        <v>254</v>
      </c>
      <c r="D5339" s="154" t="s">
        <v>255</v>
      </c>
      <c r="E5339" s="155" t="s">
        <v>253</v>
      </c>
      <c r="F5339" s="156" t="s">
        <v>253</v>
      </c>
      <c r="G5339" s="155" t="s">
        <v>253</v>
      </c>
      <c r="H5339" s="155" t="s">
        <v>253</v>
      </c>
      <c r="I5339" s="157" t="s">
        <v>253</v>
      </c>
      <c r="J5339" s="156" t="s">
        <v>253</v>
      </c>
      <c r="K5339" s="167" t="s">
        <v>253</v>
      </c>
    </row>
    <row r="5340" spans="1:11" x14ac:dyDescent="0.25">
      <c r="A5340" s="153">
        <v>5336</v>
      </c>
      <c r="B5340" s="154" t="s">
        <v>253</v>
      </c>
      <c r="C5340" s="154" t="s">
        <v>254</v>
      </c>
      <c r="D5340" s="154" t="s">
        <v>255</v>
      </c>
      <c r="E5340" s="155" t="s">
        <v>253</v>
      </c>
      <c r="F5340" s="156" t="s">
        <v>253</v>
      </c>
      <c r="G5340" s="155" t="s">
        <v>253</v>
      </c>
      <c r="H5340" s="155" t="s">
        <v>253</v>
      </c>
      <c r="I5340" s="157" t="s">
        <v>253</v>
      </c>
      <c r="J5340" s="156" t="s">
        <v>253</v>
      </c>
      <c r="K5340" s="167" t="s">
        <v>253</v>
      </c>
    </row>
    <row r="5341" spans="1:11" x14ac:dyDescent="0.25">
      <c r="A5341" s="153">
        <v>5337</v>
      </c>
      <c r="B5341" s="154" t="s">
        <v>253</v>
      </c>
      <c r="C5341" s="154" t="s">
        <v>254</v>
      </c>
      <c r="D5341" s="154" t="s">
        <v>255</v>
      </c>
      <c r="E5341" s="155" t="s">
        <v>253</v>
      </c>
      <c r="F5341" s="156" t="s">
        <v>253</v>
      </c>
      <c r="G5341" s="155" t="s">
        <v>253</v>
      </c>
      <c r="H5341" s="155" t="s">
        <v>253</v>
      </c>
      <c r="I5341" s="157" t="s">
        <v>253</v>
      </c>
      <c r="J5341" s="156" t="s">
        <v>253</v>
      </c>
      <c r="K5341" s="167" t="s">
        <v>253</v>
      </c>
    </row>
    <row r="5342" spans="1:11" x14ac:dyDescent="0.25">
      <c r="A5342" s="153">
        <v>5338</v>
      </c>
      <c r="B5342" s="154" t="s">
        <v>253</v>
      </c>
      <c r="C5342" s="154" t="s">
        <v>254</v>
      </c>
      <c r="D5342" s="154" t="s">
        <v>255</v>
      </c>
      <c r="E5342" s="155" t="s">
        <v>253</v>
      </c>
      <c r="F5342" s="156" t="s">
        <v>253</v>
      </c>
      <c r="G5342" s="155" t="s">
        <v>253</v>
      </c>
      <c r="H5342" s="155" t="s">
        <v>253</v>
      </c>
      <c r="I5342" s="157" t="s">
        <v>253</v>
      </c>
      <c r="J5342" s="156" t="s">
        <v>253</v>
      </c>
      <c r="K5342" s="167" t="s">
        <v>253</v>
      </c>
    </row>
    <row r="5343" spans="1:11" x14ac:dyDescent="0.25">
      <c r="A5343" s="153">
        <v>5339</v>
      </c>
      <c r="B5343" s="154" t="s">
        <v>253</v>
      </c>
      <c r="C5343" s="154" t="s">
        <v>254</v>
      </c>
      <c r="D5343" s="154" t="s">
        <v>255</v>
      </c>
      <c r="E5343" s="155" t="s">
        <v>253</v>
      </c>
      <c r="F5343" s="156" t="s">
        <v>253</v>
      </c>
      <c r="G5343" s="155" t="s">
        <v>253</v>
      </c>
      <c r="H5343" s="155" t="s">
        <v>253</v>
      </c>
      <c r="I5343" s="157" t="s">
        <v>253</v>
      </c>
      <c r="J5343" s="156" t="s">
        <v>253</v>
      </c>
      <c r="K5343" s="167" t="s">
        <v>253</v>
      </c>
    </row>
    <row r="5344" spans="1:11" x14ac:dyDescent="0.25">
      <c r="A5344" s="153">
        <v>5340</v>
      </c>
      <c r="B5344" s="154" t="s">
        <v>253</v>
      </c>
      <c r="C5344" s="154" t="s">
        <v>254</v>
      </c>
      <c r="D5344" s="154" t="s">
        <v>255</v>
      </c>
      <c r="E5344" s="155" t="s">
        <v>253</v>
      </c>
      <c r="F5344" s="156" t="s">
        <v>253</v>
      </c>
      <c r="G5344" s="155" t="s">
        <v>253</v>
      </c>
      <c r="H5344" s="155" t="s">
        <v>253</v>
      </c>
      <c r="I5344" s="157" t="s">
        <v>253</v>
      </c>
      <c r="J5344" s="156" t="s">
        <v>253</v>
      </c>
      <c r="K5344" s="167" t="s">
        <v>253</v>
      </c>
    </row>
    <row r="5345" spans="1:11" x14ac:dyDescent="0.25">
      <c r="A5345" s="153">
        <v>5341</v>
      </c>
      <c r="B5345" s="154" t="s">
        <v>253</v>
      </c>
      <c r="C5345" s="154" t="s">
        <v>254</v>
      </c>
      <c r="D5345" s="154" t="s">
        <v>255</v>
      </c>
      <c r="E5345" s="155" t="s">
        <v>253</v>
      </c>
      <c r="F5345" s="156" t="s">
        <v>253</v>
      </c>
      <c r="G5345" s="155" t="s">
        <v>253</v>
      </c>
      <c r="H5345" s="155" t="s">
        <v>253</v>
      </c>
      <c r="I5345" s="157" t="s">
        <v>253</v>
      </c>
      <c r="J5345" s="156" t="s">
        <v>253</v>
      </c>
      <c r="K5345" s="167" t="s">
        <v>253</v>
      </c>
    </row>
    <row r="5346" spans="1:11" x14ac:dyDescent="0.25">
      <c r="A5346" s="153">
        <v>5342</v>
      </c>
      <c r="B5346" s="154" t="s">
        <v>253</v>
      </c>
      <c r="C5346" s="154" t="s">
        <v>254</v>
      </c>
      <c r="D5346" s="154" t="s">
        <v>255</v>
      </c>
      <c r="E5346" s="155" t="s">
        <v>253</v>
      </c>
      <c r="F5346" s="156" t="s">
        <v>253</v>
      </c>
      <c r="G5346" s="155" t="s">
        <v>253</v>
      </c>
      <c r="H5346" s="155" t="s">
        <v>253</v>
      </c>
      <c r="I5346" s="157" t="s">
        <v>253</v>
      </c>
      <c r="J5346" s="156" t="s">
        <v>253</v>
      </c>
      <c r="K5346" s="167" t="s">
        <v>253</v>
      </c>
    </row>
    <row r="5347" spans="1:11" x14ac:dyDescent="0.25">
      <c r="A5347" s="153">
        <v>5343</v>
      </c>
      <c r="B5347" s="154" t="s">
        <v>253</v>
      </c>
      <c r="C5347" s="154" t="s">
        <v>254</v>
      </c>
      <c r="D5347" s="154" t="s">
        <v>255</v>
      </c>
      <c r="E5347" s="155" t="s">
        <v>253</v>
      </c>
      <c r="F5347" s="156" t="s">
        <v>253</v>
      </c>
      <c r="G5347" s="155" t="s">
        <v>253</v>
      </c>
      <c r="H5347" s="155" t="s">
        <v>253</v>
      </c>
      <c r="I5347" s="157" t="s">
        <v>253</v>
      </c>
      <c r="J5347" s="156" t="s">
        <v>253</v>
      </c>
      <c r="K5347" s="167" t="s">
        <v>253</v>
      </c>
    </row>
    <row r="5348" spans="1:11" x14ac:dyDescent="0.25">
      <c r="A5348" s="153">
        <v>5344</v>
      </c>
      <c r="B5348" s="154" t="s">
        <v>253</v>
      </c>
      <c r="C5348" s="154" t="s">
        <v>254</v>
      </c>
      <c r="D5348" s="154" t="s">
        <v>255</v>
      </c>
      <c r="E5348" s="155" t="s">
        <v>253</v>
      </c>
      <c r="F5348" s="156" t="s">
        <v>253</v>
      </c>
      <c r="G5348" s="155" t="s">
        <v>253</v>
      </c>
      <c r="H5348" s="155" t="s">
        <v>253</v>
      </c>
      <c r="I5348" s="157" t="s">
        <v>253</v>
      </c>
      <c r="J5348" s="156" t="s">
        <v>253</v>
      </c>
      <c r="K5348" s="167" t="s">
        <v>253</v>
      </c>
    </row>
    <row r="5349" spans="1:11" x14ac:dyDescent="0.25">
      <c r="A5349" s="153">
        <v>5345</v>
      </c>
      <c r="B5349" s="154" t="s">
        <v>253</v>
      </c>
      <c r="C5349" s="154" t="s">
        <v>254</v>
      </c>
      <c r="D5349" s="154" t="s">
        <v>255</v>
      </c>
      <c r="E5349" s="155" t="s">
        <v>253</v>
      </c>
      <c r="F5349" s="156" t="s">
        <v>253</v>
      </c>
      <c r="G5349" s="155" t="s">
        <v>253</v>
      </c>
      <c r="H5349" s="155" t="s">
        <v>253</v>
      </c>
      <c r="I5349" s="157" t="s">
        <v>253</v>
      </c>
      <c r="J5349" s="156" t="s">
        <v>253</v>
      </c>
      <c r="K5349" s="167" t="s">
        <v>253</v>
      </c>
    </row>
    <row r="5350" spans="1:11" x14ac:dyDescent="0.25">
      <c r="A5350" s="153">
        <v>5346</v>
      </c>
      <c r="B5350" s="154" t="s">
        <v>253</v>
      </c>
      <c r="C5350" s="154" t="s">
        <v>254</v>
      </c>
      <c r="D5350" s="154" t="s">
        <v>255</v>
      </c>
      <c r="E5350" s="155" t="s">
        <v>253</v>
      </c>
      <c r="F5350" s="156" t="s">
        <v>253</v>
      </c>
      <c r="G5350" s="155" t="s">
        <v>253</v>
      </c>
      <c r="H5350" s="155" t="s">
        <v>253</v>
      </c>
      <c r="I5350" s="157" t="s">
        <v>253</v>
      </c>
      <c r="J5350" s="156" t="s">
        <v>253</v>
      </c>
      <c r="K5350" s="167" t="s">
        <v>253</v>
      </c>
    </row>
    <row r="5351" spans="1:11" x14ac:dyDescent="0.25">
      <c r="A5351" s="153">
        <v>5347</v>
      </c>
      <c r="B5351" s="154" t="s">
        <v>253</v>
      </c>
      <c r="C5351" s="154" t="s">
        <v>254</v>
      </c>
      <c r="D5351" s="154" t="s">
        <v>255</v>
      </c>
      <c r="E5351" s="155" t="s">
        <v>253</v>
      </c>
      <c r="F5351" s="156" t="s">
        <v>253</v>
      </c>
      <c r="G5351" s="155" t="s">
        <v>253</v>
      </c>
      <c r="H5351" s="155" t="s">
        <v>253</v>
      </c>
      <c r="I5351" s="157" t="s">
        <v>253</v>
      </c>
      <c r="J5351" s="156" t="s">
        <v>253</v>
      </c>
      <c r="K5351" s="167" t="s">
        <v>253</v>
      </c>
    </row>
    <row r="5352" spans="1:11" x14ac:dyDescent="0.25">
      <c r="A5352" s="153">
        <v>5348</v>
      </c>
      <c r="B5352" s="154" t="s">
        <v>253</v>
      </c>
      <c r="C5352" s="154" t="s">
        <v>254</v>
      </c>
      <c r="D5352" s="154" t="s">
        <v>255</v>
      </c>
      <c r="E5352" s="155" t="s">
        <v>253</v>
      </c>
      <c r="F5352" s="156" t="s">
        <v>253</v>
      </c>
      <c r="G5352" s="155" t="s">
        <v>253</v>
      </c>
      <c r="H5352" s="155" t="s">
        <v>253</v>
      </c>
      <c r="I5352" s="157" t="s">
        <v>253</v>
      </c>
      <c r="J5352" s="156" t="s">
        <v>253</v>
      </c>
      <c r="K5352" s="167" t="s">
        <v>253</v>
      </c>
    </row>
    <row r="5353" spans="1:11" x14ac:dyDescent="0.25">
      <c r="A5353" s="153">
        <v>5349</v>
      </c>
      <c r="B5353" s="154" t="s">
        <v>253</v>
      </c>
      <c r="C5353" s="154" t="s">
        <v>254</v>
      </c>
      <c r="D5353" s="154" t="s">
        <v>255</v>
      </c>
      <c r="E5353" s="155" t="s">
        <v>253</v>
      </c>
      <c r="F5353" s="156" t="s">
        <v>253</v>
      </c>
      <c r="G5353" s="155" t="s">
        <v>253</v>
      </c>
      <c r="H5353" s="155" t="s">
        <v>253</v>
      </c>
      <c r="I5353" s="157" t="s">
        <v>253</v>
      </c>
      <c r="J5353" s="156" t="s">
        <v>253</v>
      </c>
      <c r="K5353" s="167" t="s">
        <v>253</v>
      </c>
    </row>
    <row r="5354" spans="1:11" x14ac:dyDescent="0.25">
      <c r="A5354" s="153">
        <v>5350</v>
      </c>
      <c r="B5354" s="154" t="s">
        <v>253</v>
      </c>
      <c r="C5354" s="154" t="s">
        <v>254</v>
      </c>
      <c r="D5354" s="154" t="s">
        <v>255</v>
      </c>
      <c r="E5354" s="155" t="s">
        <v>253</v>
      </c>
      <c r="F5354" s="156" t="s">
        <v>253</v>
      </c>
      <c r="G5354" s="155" t="s">
        <v>253</v>
      </c>
      <c r="H5354" s="155" t="s">
        <v>253</v>
      </c>
      <c r="I5354" s="157" t="s">
        <v>253</v>
      </c>
      <c r="J5354" s="156" t="s">
        <v>253</v>
      </c>
      <c r="K5354" s="167" t="s">
        <v>253</v>
      </c>
    </row>
    <row r="5355" spans="1:11" x14ac:dyDescent="0.25">
      <c r="A5355" s="153">
        <v>5351</v>
      </c>
      <c r="B5355" s="154" t="s">
        <v>253</v>
      </c>
      <c r="C5355" s="154" t="s">
        <v>254</v>
      </c>
      <c r="D5355" s="154" t="s">
        <v>255</v>
      </c>
      <c r="E5355" s="155" t="s">
        <v>253</v>
      </c>
      <c r="F5355" s="156" t="s">
        <v>253</v>
      </c>
      <c r="G5355" s="155" t="s">
        <v>253</v>
      </c>
      <c r="H5355" s="155" t="s">
        <v>253</v>
      </c>
      <c r="I5355" s="157" t="s">
        <v>253</v>
      </c>
      <c r="J5355" s="156" t="s">
        <v>253</v>
      </c>
      <c r="K5355" s="167" t="s">
        <v>253</v>
      </c>
    </row>
    <row r="5356" spans="1:11" x14ac:dyDescent="0.25">
      <c r="A5356" s="153">
        <v>5352</v>
      </c>
      <c r="B5356" s="154" t="s">
        <v>253</v>
      </c>
      <c r="C5356" s="154" t="s">
        <v>254</v>
      </c>
      <c r="D5356" s="154" t="s">
        <v>255</v>
      </c>
      <c r="E5356" s="155" t="s">
        <v>253</v>
      </c>
      <c r="F5356" s="156" t="s">
        <v>253</v>
      </c>
      <c r="G5356" s="155" t="s">
        <v>253</v>
      </c>
      <c r="H5356" s="155" t="s">
        <v>253</v>
      </c>
      <c r="I5356" s="157" t="s">
        <v>253</v>
      </c>
      <c r="J5356" s="156" t="s">
        <v>253</v>
      </c>
      <c r="K5356" s="167" t="s">
        <v>253</v>
      </c>
    </row>
    <row r="5357" spans="1:11" x14ac:dyDescent="0.25">
      <c r="A5357" s="153">
        <v>5353</v>
      </c>
      <c r="B5357" s="154" t="s">
        <v>253</v>
      </c>
      <c r="C5357" s="154" t="s">
        <v>254</v>
      </c>
      <c r="D5357" s="154" t="s">
        <v>255</v>
      </c>
      <c r="E5357" s="155" t="s">
        <v>253</v>
      </c>
      <c r="F5357" s="156" t="s">
        <v>253</v>
      </c>
      <c r="G5357" s="155" t="s">
        <v>253</v>
      </c>
      <c r="H5357" s="155" t="s">
        <v>253</v>
      </c>
      <c r="I5357" s="157" t="s">
        <v>253</v>
      </c>
      <c r="J5357" s="156" t="s">
        <v>253</v>
      </c>
      <c r="K5357" s="167" t="s">
        <v>253</v>
      </c>
    </row>
    <row r="5358" spans="1:11" x14ac:dyDescent="0.25">
      <c r="A5358" s="153">
        <v>5354</v>
      </c>
      <c r="B5358" s="154" t="s">
        <v>253</v>
      </c>
      <c r="C5358" s="154" t="s">
        <v>254</v>
      </c>
      <c r="D5358" s="154" t="s">
        <v>255</v>
      </c>
      <c r="E5358" s="155" t="s">
        <v>253</v>
      </c>
      <c r="F5358" s="156" t="s">
        <v>253</v>
      </c>
      <c r="G5358" s="155" t="s">
        <v>253</v>
      </c>
      <c r="H5358" s="155" t="s">
        <v>253</v>
      </c>
      <c r="I5358" s="157" t="s">
        <v>253</v>
      </c>
      <c r="J5358" s="156" t="s">
        <v>253</v>
      </c>
      <c r="K5358" s="167" t="s">
        <v>253</v>
      </c>
    </row>
    <row r="5359" spans="1:11" x14ac:dyDescent="0.25">
      <c r="A5359" s="153">
        <v>5355</v>
      </c>
      <c r="B5359" s="154" t="s">
        <v>253</v>
      </c>
      <c r="C5359" s="154" t="s">
        <v>254</v>
      </c>
      <c r="D5359" s="154" t="s">
        <v>255</v>
      </c>
      <c r="E5359" s="155" t="s">
        <v>253</v>
      </c>
      <c r="F5359" s="156" t="s">
        <v>253</v>
      </c>
      <c r="G5359" s="155" t="s">
        <v>253</v>
      </c>
      <c r="H5359" s="155" t="s">
        <v>253</v>
      </c>
      <c r="I5359" s="157" t="s">
        <v>253</v>
      </c>
      <c r="J5359" s="156" t="s">
        <v>253</v>
      </c>
      <c r="K5359" s="167" t="s">
        <v>253</v>
      </c>
    </row>
    <row r="5360" spans="1:11" x14ac:dyDescent="0.25">
      <c r="A5360" s="153">
        <v>5356</v>
      </c>
      <c r="B5360" s="154" t="s">
        <v>253</v>
      </c>
      <c r="C5360" s="154" t="s">
        <v>254</v>
      </c>
      <c r="D5360" s="154" t="s">
        <v>255</v>
      </c>
      <c r="E5360" s="155" t="s">
        <v>253</v>
      </c>
      <c r="F5360" s="156" t="s">
        <v>253</v>
      </c>
      <c r="G5360" s="155" t="s">
        <v>253</v>
      </c>
      <c r="H5360" s="155" t="s">
        <v>253</v>
      </c>
      <c r="I5360" s="157" t="s">
        <v>253</v>
      </c>
      <c r="J5360" s="156" t="s">
        <v>253</v>
      </c>
      <c r="K5360" s="167" t="s">
        <v>253</v>
      </c>
    </row>
    <row r="5361" spans="1:11" x14ac:dyDescent="0.25">
      <c r="A5361" s="153">
        <v>5357</v>
      </c>
      <c r="B5361" s="154" t="s">
        <v>253</v>
      </c>
      <c r="C5361" s="154" t="s">
        <v>254</v>
      </c>
      <c r="D5361" s="154" t="s">
        <v>255</v>
      </c>
      <c r="E5361" s="155" t="s">
        <v>253</v>
      </c>
      <c r="F5361" s="156" t="s">
        <v>253</v>
      </c>
      <c r="G5361" s="155" t="s">
        <v>253</v>
      </c>
      <c r="H5361" s="155" t="s">
        <v>253</v>
      </c>
      <c r="I5361" s="157" t="s">
        <v>253</v>
      </c>
      <c r="J5361" s="156" t="s">
        <v>253</v>
      </c>
      <c r="K5361" s="167" t="s">
        <v>253</v>
      </c>
    </row>
    <row r="5362" spans="1:11" x14ac:dyDescent="0.25">
      <c r="A5362" s="153">
        <v>5358</v>
      </c>
      <c r="B5362" s="154" t="s">
        <v>253</v>
      </c>
      <c r="C5362" s="154" t="s">
        <v>254</v>
      </c>
      <c r="D5362" s="154" t="s">
        <v>255</v>
      </c>
      <c r="E5362" s="155" t="s">
        <v>253</v>
      </c>
      <c r="F5362" s="156" t="s">
        <v>253</v>
      </c>
      <c r="G5362" s="155" t="s">
        <v>253</v>
      </c>
      <c r="H5362" s="155" t="s">
        <v>253</v>
      </c>
      <c r="I5362" s="157" t="s">
        <v>253</v>
      </c>
      <c r="J5362" s="156" t="s">
        <v>253</v>
      </c>
      <c r="K5362" s="167" t="s">
        <v>253</v>
      </c>
    </row>
    <row r="5363" spans="1:11" x14ac:dyDescent="0.25">
      <c r="A5363" s="153">
        <v>5359</v>
      </c>
      <c r="B5363" s="154" t="s">
        <v>253</v>
      </c>
      <c r="C5363" s="154" t="s">
        <v>254</v>
      </c>
      <c r="D5363" s="154" t="s">
        <v>255</v>
      </c>
      <c r="E5363" s="155" t="s">
        <v>253</v>
      </c>
      <c r="F5363" s="156" t="s">
        <v>253</v>
      </c>
      <c r="G5363" s="155" t="s">
        <v>253</v>
      </c>
      <c r="H5363" s="155" t="s">
        <v>253</v>
      </c>
      <c r="I5363" s="157" t="s">
        <v>253</v>
      </c>
      <c r="J5363" s="156" t="s">
        <v>253</v>
      </c>
      <c r="K5363" s="167" t="s">
        <v>253</v>
      </c>
    </row>
    <row r="5364" spans="1:11" x14ac:dyDescent="0.25">
      <c r="A5364" s="153">
        <v>5360</v>
      </c>
      <c r="B5364" s="154" t="s">
        <v>253</v>
      </c>
      <c r="C5364" s="154" t="s">
        <v>254</v>
      </c>
      <c r="D5364" s="154" t="s">
        <v>255</v>
      </c>
      <c r="E5364" s="155" t="s">
        <v>253</v>
      </c>
      <c r="F5364" s="156" t="s">
        <v>253</v>
      </c>
      <c r="G5364" s="155" t="s">
        <v>253</v>
      </c>
      <c r="H5364" s="155" t="s">
        <v>253</v>
      </c>
      <c r="I5364" s="157" t="s">
        <v>253</v>
      </c>
      <c r="J5364" s="156" t="s">
        <v>253</v>
      </c>
      <c r="K5364" s="167" t="s">
        <v>253</v>
      </c>
    </row>
    <row r="5365" spans="1:11" x14ac:dyDescent="0.25">
      <c r="A5365" s="153">
        <v>5361</v>
      </c>
      <c r="B5365" s="154" t="s">
        <v>253</v>
      </c>
      <c r="C5365" s="154" t="s">
        <v>254</v>
      </c>
      <c r="D5365" s="154" t="s">
        <v>255</v>
      </c>
      <c r="E5365" s="155" t="s">
        <v>253</v>
      </c>
      <c r="F5365" s="156" t="s">
        <v>253</v>
      </c>
      <c r="G5365" s="155" t="s">
        <v>253</v>
      </c>
      <c r="H5365" s="155" t="s">
        <v>253</v>
      </c>
      <c r="I5365" s="157" t="s">
        <v>253</v>
      </c>
      <c r="J5365" s="156" t="s">
        <v>253</v>
      </c>
      <c r="K5365" s="167" t="s">
        <v>253</v>
      </c>
    </row>
    <row r="5366" spans="1:11" x14ac:dyDescent="0.25">
      <c r="A5366" s="153">
        <v>5362</v>
      </c>
      <c r="B5366" s="154" t="s">
        <v>253</v>
      </c>
      <c r="C5366" s="154" t="s">
        <v>254</v>
      </c>
      <c r="D5366" s="154" t="s">
        <v>255</v>
      </c>
      <c r="E5366" s="155" t="s">
        <v>253</v>
      </c>
      <c r="F5366" s="156" t="s">
        <v>253</v>
      </c>
      <c r="G5366" s="155" t="s">
        <v>253</v>
      </c>
      <c r="H5366" s="155" t="s">
        <v>253</v>
      </c>
      <c r="I5366" s="157" t="s">
        <v>253</v>
      </c>
      <c r="J5366" s="156" t="s">
        <v>253</v>
      </c>
      <c r="K5366" s="167" t="s">
        <v>253</v>
      </c>
    </row>
    <row r="5367" spans="1:11" x14ac:dyDescent="0.25">
      <c r="A5367" s="153">
        <v>5363</v>
      </c>
      <c r="B5367" s="154" t="s">
        <v>253</v>
      </c>
      <c r="C5367" s="154" t="s">
        <v>254</v>
      </c>
      <c r="D5367" s="154" t="s">
        <v>255</v>
      </c>
      <c r="E5367" s="155" t="s">
        <v>253</v>
      </c>
      <c r="F5367" s="156" t="s">
        <v>253</v>
      </c>
      <c r="G5367" s="155" t="s">
        <v>253</v>
      </c>
      <c r="H5367" s="155" t="s">
        <v>253</v>
      </c>
      <c r="I5367" s="157" t="s">
        <v>253</v>
      </c>
      <c r="J5367" s="156" t="s">
        <v>253</v>
      </c>
      <c r="K5367" s="167" t="s">
        <v>253</v>
      </c>
    </row>
    <row r="5368" spans="1:11" x14ac:dyDescent="0.25">
      <c r="A5368" s="153">
        <v>5364</v>
      </c>
      <c r="B5368" s="154" t="s">
        <v>253</v>
      </c>
      <c r="C5368" s="154" t="s">
        <v>254</v>
      </c>
      <c r="D5368" s="154" t="s">
        <v>255</v>
      </c>
      <c r="E5368" s="155" t="s">
        <v>253</v>
      </c>
      <c r="F5368" s="156" t="s">
        <v>253</v>
      </c>
      <c r="G5368" s="155" t="s">
        <v>253</v>
      </c>
      <c r="H5368" s="155" t="s">
        <v>253</v>
      </c>
      <c r="I5368" s="157" t="s">
        <v>253</v>
      </c>
      <c r="J5368" s="156" t="s">
        <v>253</v>
      </c>
      <c r="K5368" s="167" t="s">
        <v>253</v>
      </c>
    </row>
    <row r="5369" spans="1:11" x14ac:dyDescent="0.25">
      <c r="A5369" s="153">
        <v>5365</v>
      </c>
      <c r="B5369" s="154" t="s">
        <v>253</v>
      </c>
      <c r="C5369" s="154" t="s">
        <v>254</v>
      </c>
      <c r="D5369" s="154" t="s">
        <v>255</v>
      </c>
      <c r="E5369" s="155" t="s">
        <v>253</v>
      </c>
      <c r="F5369" s="156" t="s">
        <v>253</v>
      </c>
      <c r="G5369" s="155" t="s">
        <v>253</v>
      </c>
      <c r="H5369" s="155" t="s">
        <v>253</v>
      </c>
      <c r="I5369" s="157" t="s">
        <v>253</v>
      </c>
      <c r="J5369" s="156" t="s">
        <v>253</v>
      </c>
      <c r="K5369" s="167" t="s">
        <v>253</v>
      </c>
    </row>
    <row r="5370" spans="1:11" x14ac:dyDescent="0.25">
      <c r="A5370" s="153">
        <v>5366</v>
      </c>
      <c r="B5370" s="154" t="s">
        <v>253</v>
      </c>
      <c r="C5370" s="154" t="s">
        <v>254</v>
      </c>
      <c r="D5370" s="154" t="s">
        <v>255</v>
      </c>
      <c r="E5370" s="155" t="s">
        <v>253</v>
      </c>
      <c r="F5370" s="156" t="s">
        <v>253</v>
      </c>
      <c r="G5370" s="155" t="s">
        <v>253</v>
      </c>
      <c r="H5370" s="155" t="s">
        <v>253</v>
      </c>
      <c r="I5370" s="157" t="s">
        <v>253</v>
      </c>
      <c r="J5370" s="156" t="s">
        <v>253</v>
      </c>
      <c r="K5370" s="167" t="s">
        <v>253</v>
      </c>
    </row>
    <row r="5371" spans="1:11" x14ac:dyDescent="0.25">
      <c r="A5371" s="153">
        <v>5367</v>
      </c>
      <c r="B5371" s="154" t="s">
        <v>253</v>
      </c>
      <c r="C5371" s="154" t="s">
        <v>254</v>
      </c>
      <c r="D5371" s="154" t="s">
        <v>255</v>
      </c>
      <c r="E5371" s="155" t="s">
        <v>253</v>
      </c>
      <c r="F5371" s="156" t="s">
        <v>253</v>
      </c>
      <c r="G5371" s="155" t="s">
        <v>253</v>
      </c>
      <c r="H5371" s="155" t="s">
        <v>253</v>
      </c>
      <c r="I5371" s="157" t="s">
        <v>253</v>
      </c>
      <c r="J5371" s="156" t="s">
        <v>253</v>
      </c>
      <c r="K5371" s="167" t="s">
        <v>253</v>
      </c>
    </row>
    <row r="5372" spans="1:11" x14ac:dyDescent="0.25">
      <c r="A5372" s="153">
        <v>5368</v>
      </c>
      <c r="B5372" s="154" t="s">
        <v>253</v>
      </c>
      <c r="C5372" s="154" t="s">
        <v>254</v>
      </c>
      <c r="D5372" s="154" t="s">
        <v>255</v>
      </c>
      <c r="E5372" s="155" t="s">
        <v>253</v>
      </c>
      <c r="F5372" s="156" t="s">
        <v>253</v>
      </c>
      <c r="G5372" s="155" t="s">
        <v>253</v>
      </c>
      <c r="H5372" s="155" t="s">
        <v>253</v>
      </c>
      <c r="I5372" s="157" t="s">
        <v>253</v>
      </c>
      <c r="J5372" s="156" t="s">
        <v>253</v>
      </c>
      <c r="K5372" s="167" t="s">
        <v>253</v>
      </c>
    </row>
    <row r="5373" spans="1:11" x14ac:dyDescent="0.25">
      <c r="A5373" s="153">
        <v>5369</v>
      </c>
      <c r="B5373" s="154" t="s">
        <v>253</v>
      </c>
      <c r="C5373" s="154" t="s">
        <v>254</v>
      </c>
      <c r="D5373" s="154" t="s">
        <v>255</v>
      </c>
      <c r="E5373" s="155" t="s">
        <v>253</v>
      </c>
      <c r="F5373" s="156" t="s">
        <v>253</v>
      </c>
      <c r="G5373" s="155" t="s">
        <v>253</v>
      </c>
      <c r="H5373" s="155" t="s">
        <v>253</v>
      </c>
      <c r="I5373" s="157" t="s">
        <v>253</v>
      </c>
      <c r="J5373" s="156" t="s">
        <v>253</v>
      </c>
      <c r="K5373" s="167" t="s">
        <v>253</v>
      </c>
    </row>
    <row r="5374" spans="1:11" x14ac:dyDescent="0.25">
      <c r="A5374" s="153">
        <v>5370</v>
      </c>
      <c r="B5374" s="154" t="s">
        <v>253</v>
      </c>
      <c r="C5374" s="154" t="s">
        <v>254</v>
      </c>
      <c r="D5374" s="154" t="s">
        <v>255</v>
      </c>
      <c r="E5374" s="155" t="s">
        <v>253</v>
      </c>
      <c r="F5374" s="156" t="s">
        <v>253</v>
      </c>
      <c r="G5374" s="155" t="s">
        <v>253</v>
      </c>
      <c r="H5374" s="155" t="s">
        <v>253</v>
      </c>
      <c r="I5374" s="157" t="s">
        <v>253</v>
      </c>
      <c r="J5374" s="156" t="s">
        <v>253</v>
      </c>
      <c r="K5374" s="167" t="s">
        <v>253</v>
      </c>
    </row>
    <row r="5375" spans="1:11" x14ac:dyDescent="0.25">
      <c r="A5375" s="153">
        <v>5371</v>
      </c>
      <c r="B5375" s="154" t="s">
        <v>253</v>
      </c>
      <c r="C5375" s="154" t="s">
        <v>254</v>
      </c>
      <c r="D5375" s="154" t="s">
        <v>255</v>
      </c>
      <c r="E5375" s="155" t="s">
        <v>253</v>
      </c>
      <c r="F5375" s="156" t="s">
        <v>253</v>
      </c>
      <c r="G5375" s="155" t="s">
        <v>253</v>
      </c>
      <c r="H5375" s="155" t="s">
        <v>253</v>
      </c>
      <c r="I5375" s="157" t="s">
        <v>253</v>
      </c>
      <c r="J5375" s="156" t="s">
        <v>253</v>
      </c>
      <c r="K5375" s="167" t="s">
        <v>253</v>
      </c>
    </row>
    <row r="5376" spans="1:11" x14ac:dyDescent="0.25">
      <c r="A5376" s="153">
        <v>5372</v>
      </c>
      <c r="B5376" s="154" t="s">
        <v>253</v>
      </c>
      <c r="C5376" s="154" t="s">
        <v>254</v>
      </c>
      <c r="D5376" s="154" t="s">
        <v>255</v>
      </c>
      <c r="E5376" s="155" t="s">
        <v>253</v>
      </c>
      <c r="F5376" s="156" t="s">
        <v>253</v>
      </c>
      <c r="G5376" s="155" t="s">
        <v>253</v>
      </c>
      <c r="H5376" s="155" t="s">
        <v>253</v>
      </c>
      <c r="I5376" s="157" t="s">
        <v>253</v>
      </c>
      <c r="J5376" s="156" t="s">
        <v>253</v>
      </c>
      <c r="K5376" s="167" t="s">
        <v>253</v>
      </c>
    </row>
    <row r="5377" spans="1:11" x14ac:dyDescent="0.25">
      <c r="A5377" s="153">
        <v>5373</v>
      </c>
      <c r="B5377" s="154" t="s">
        <v>253</v>
      </c>
      <c r="C5377" s="154" t="s">
        <v>254</v>
      </c>
      <c r="D5377" s="154" t="s">
        <v>255</v>
      </c>
      <c r="E5377" s="155" t="s">
        <v>253</v>
      </c>
      <c r="F5377" s="156" t="s">
        <v>253</v>
      </c>
      <c r="G5377" s="155" t="s">
        <v>253</v>
      </c>
      <c r="H5377" s="155" t="s">
        <v>253</v>
      </c>
      <c r="I5377" s="157" t="s">
        <v>253</v>
      </c>
      <c r="J5377" s="156" t="s">
        <v>253</v>
      </c>
      <c r="K5377" s="167" t="s">
        <v>253</v>
      </c>
    </row>
    <row r="5378" spans="1:11" x14ac:dyDescent="0.25">
      <c r="A5378" s="153">
        <v>5374</v>
      </c>
      <c r="B5378" s="154" t="s">
        <v>253</v>
      </c>
      <c r="C5378" s="154" t="s">
        <v>254</v>
      </c>
      <c r="D5378" s="154" t="s">
        <v>255</v>
      </c>
      <c r="E5378" s="155" t="s">
        <v>253</v>
      </c>
      <c r="F5378" s="156" t="s">
        <v>253</v>
      </c>
      <c r="G5378" s="155" t="s">
        <v>253</v>
      </c>
      <c r="H5378" s="155" t="s">
        <v>253</v>
      </c>
      <c r="I5378" s="157" t="s">
        <v>253</v>
      </c>
      <c r="J5378" s="156" t="s">
        <v>253</v>
      </c>
      <c r="K5378" s="167" t="s">
        <v>253</v>
      </c>
    </row>
    <row r="5379" spans="1:11" x14ac:dyDescent="0.25">
      <c r="A5379" s="153">
        <v>5375</v>
      </c>
      <c r="B5379" s="154" t="s">
        <v>253</v>
      </c>
      <c r="C5379" s="154" t="s">
        <v>254</v>
      </c>
      <c r="D5379" s="154" t="s">
        <v>255</v>
      </c>
      <c r="E5379" s="155" t="s">
        <v>253</v>
      </c>
      <c r="F5379" s="156" t="s">
        <v>253</v>
      </c>
      <c r="G5379" s="155" t="s">
        <v>253</v>
      </c>
      <c r="H5379" s="155" t="s">
        <v>253</v>
      </c>
      <c r="I5379" s="157" t="s">
        <v>253</v>
      </c>
      <c r="J5379" s="156" t="s">
        <v>253</v>
      </c>
      <c r="K5379" s="167" t="s">
        <v>253</v>
      </c>
    </row>
    <row r="5380" spans="1:11" x14ac:dyDescent="0.25">
      <c r="A5380" s="153">
        <v>5376</v>
      </c>
      <c r="B5380" s="154" t="s">
        <v>253</v>
      </c>
      <c r="C5380" s="154" t="s">
        <v>254</v>
      </c>
      <c r="D5380" s="154" t="s">
        <v>255</v>
      </c>
      <c r="E5380" s="155" t="s">
        <v>253</v>
      </c>
      <c r="F5380" s="156" t="s">
        <v>253</v>
      </c>
      <c r="G5380" s="155" t="s">
        <v>253</v>
      </c>
      <c r="H5380" s="155" t="s">
        <v>253</v>
      </c>
      <c r="I5380" s="157" t="s">
        <v>253</v>
      </c>
      <c r="J5380" s="156" t="s">
        <v>253</v>
      </c>
      <c r="K5380" s="167" t="s">
        <v>253</v>
      </c>
    </row>
    <row r="5381" spans="1:11" x14ac:dyDescent="0.25">
      <c r="A5381" s="153">
        <v>5377</v>
      </c>
      <c r="B5381" s="154" t="s">
        <v>253</v>
      </c>
      <c r="C5381" s="154" t="s">
        <v>254</v>
      </c>
      <c r="D5381" s="154" t="s">
        <v>255</v>
      </c>
      <c r="E5381" s="155" t="s">
        <v>253</v>
      </c>
      <c r="F5381" s="156" t="s">
        <v>253</v>
      </c>
      <c r="G5381" s="155" t="s">
        <v>253</v>
      </c>
      <c r="H5381" s="155" t="s">
        <v>253</v>
      </c>
      <c r="I5381" s="157" t="s">
        <v>253</v>
      </c>
      <c r="J5381" s="156" t="s">
        <v>253</v>
      </c>
      <c r="K5381" s="167" t="s">
        <v>253</v>
      </c>
    </row>
    <row r="5382" spans="1:11" x14ac:dyDescent="0.25">
      <c r="A5382" s="153">
        <v>5378</v>
      </c>
      <c r="B5382" s="154" t="s">
        <v>253</v>
      </c>
      <c r="C5382" s="154" t="s">
        <v>254</v>
      </c>
      <c r="D5382" s="154" t="s">
        <v>255</v>
      </c>
      <c r="E5382" s="155" t="s">
        <v>253</v>
      </c>
      <c r="F5382" s="156" t="s">
        <v>253</v>
      </c>
      <c r="G5382" s="155" t="s">
        <v>253</v>
      </c>
      <c r="H5382" s="155" t="s">
        <v>253</v>
      </c>
      <c r="I5382" s="157" t="s">
        <v>253</v>
      </c>
      <c r="J5382" s="156" t="s">
        <v>253</v>
      </c>
      <c r="K5382" s="167" t="s">
        <v>253</v>
      </c>
    </row>
    <row r="5383" spans="1:11" x14ac:dyDescent="0.25">
      <c r="A5383" s="153">
        <v>5379</v>
      </c>
      <c r="B5383" s="154" t="s">
        <v>253</v>
      </c>
      <c r="C5383" s="154" t="s">
        <v>254</v>
      </c>
      <c r="D5383" s="154" t="s">
        <v>255</v>
      </c>
      <c r="E5383" s="155" t="s">
        <v>253</v>
      </c>
      <c r="F5383" s="156" t="s">
        <v>253</v>
      </c>
      <c r="G5383" s="155" t="s">
        <v>253</v>
      </c>
      <c r="H5383" s="155" t="s">
        <v>253</v>
      </c>
      <c r="I5383" s="157" t="s">
        <v>253</v>
      </c>
      <c r="J5383" s="156" t="s">
        <v>253</v>
      </c>
      <c r="K5383" s="167" t="s">
        <v>253</v>
      </c>
    </row>
    <row r="5384" spans="1:11" x14ac:dyDescent="0.25">
      <c r="A5384" s="153">
        <v>5380</v>
      </c>
      <c r="B5384" s="154" t="s">
        <v>253</v>
      </c>
      <c r="C5384" s="154" t="s">
        <v>254</v>
      </c>
      <c r="D5384" s="154" t="s">
        <v>255</v>
      </c>
      <c r="E5384" s="155" t="s">
        <v>253</v>
      </c>
      <c r="F5384" s="156" t="s">
        <v>253</v>
      </c>
      <c r="G5384" s="155" t="s">
        <v>253</v>
      </c>
      <c r="H5384" s="155" t="s">
        <v>253</v>
      </c>
      <c r="I5384" s="157" t="s">
        <v>253</v>
      </c>
      <c r="J5384" s="156" t="s">
        <v>253</v>
      </c>
      <c r="K5384" s="167" t="s">
        <v>253</v>
      </c>
    </row>
    <row r="5385" spans="1:11" x14ac:dyDescent="0.25">
      <c r="A5385" s="153">
        <v>5381</v>
      </c>
      <c r="B5385" s="154" t="s">
        <v>253</v>
      </c>
      <c r="C5385" s="154" t="s">
        <v>254</v>
      </c>
      <c r="D5385" s="154" t="s">
        <v>255</v>
      </c>
      <c r="E5385" s="155" t="s">
        <v>253</v>
      </c>
      <c r="F5385" s="156" t="s">
        <v>253</v>
      </c>
      <c r="G5385" s="155" t="s">
        <v>253</v>
      </c>
      <c r="H5385" s="155" t="s">
        <v>253</v>
      </c>
      <c r="I5385" s="157" t="s">
        <v>253</v>
      </c>
      <c r="J5385" s="156" t="s">
        <v>253</v>
      </c>
      <c r="K5385" s="167" t="s">
        <v>253</v>
      </c>
    </row>
    <row r="5386" spans="1:11" x14ac:dyDescent="0.25">
      <c r="A5386" s="153">
        <v>5382</v>
      </c>
      <c r="B5386" s="154" t="s">
        <v>253</v>
      </c>
      <c r="C5386" s="154" t="s">
        <v>254</v>
      </c>
      <c r="D5386" s="154" t="s">
        <v>255</v>
      </c>
      <c r="E5386" s="155" t="s">
        <v>253</v>
      </c>
      <c r="F5386" s="156" t="s">
        <v>253</v>
      </c>
      <c r="G5386" s="155" t="s">
        <v>253</v>
      </c>
      <c r="H5386" s="155" t="s">
        <v>253</v>
      </c>
      <c r="I5386" s="157" t="s">
        <v>253</v>
      </c>
      <c r="J5386" s="156" t="s">
        <v>253</v>
      </c>
      <c r="K5386" s="167" t="s">
        <v>253</v>
      </c>
    </row>
    <row r="5387" spans="1:11" x14ac:dyDescent="0.25">
      <c r="A5387" s="153">
        <v>5383</v>
      </c>
      <c r="B5387" s="154" t="s">
        <v>253</v>
      </c>
      <c r="C5387" s="154" t="s">
        <v>254</v>
      </c>
      <c r="D5387" s="154" t="s">
        <v>255</v>
      </c>
      <c r="E5387" s="155" t="s">
        <v>253</v>
      </c>
      <c r="F5387" s="156" t="s">
        <v>253</v>
      </c>
      <c r="G5387" s="155" t="s">
        <v>253</v>
      </c>
      <c r="H5387" s="155" t="s">
        <v>253</v>
      </c>
      <c r="I5387" s="157" t="s">
        <v>253</v>
      </c>
      <c r="J5387" s="156" t="s">
        <v>253</v>
      </c>
      <c r="K5387" s="167" t="s">
        <v>253</v>
      </c>
    </row>
    <row r="5388" spans="1:11" x14ac:dyDescent="0.25">
      <c r="A5388" s="153">
        <v>5384</v>
      </c>
      <c r="B5388" s="154" t="s">
        <v>253</v>
      </c>
      <c r="C5388" s="154" t="s">
        <v>254</v>
      </c>
      <c r="D5388" s="154" t="s">
        <v>255</v>
      </c>
      <c r="E5388" s="155" t="s">
        <v>253</v>
      </c>
      <c r="F5388" s="156" t="s">
        <v>253</v>
      </c>
      <c r="G5388" s="155" t="s">
        <v>253</v>
      </c>
      <c r="H5388" s="155" t="s">
        <v>253</v>
      </c>
      <c r="I5388" s="157" t="s">
        <v>253</v>
      </c>
      <c r="J5388" s="156" t="s">
        <v>253</v>
      </c>
      <c r="K5388" s="167" t="s">
        <v>253</v>
      </c>
    </row>
    <row r="5389" spans="1:11" x14ac:dyDescent="0.25">
      <c r="A5389" s="153">
        <v>5385</v>
      </c>
      <c r="B5389" s="154" t="s">
        <v>253</v>
      </c>
      <c r="C5389" s="154" t="s">
        <v>254</v>
      </c>
      <c r="D5389" s="154" t="s">
        <v>255</v>
      </c>
      <c r="E5389" s="155" t="s">
        <v>253</v>
      </c>
      <c r="F5389" s="156" t="s">
        <v>253</v>
      </c>
      <c r="G5389" s="155" t="s">
        <v>253</v>
      </c>
      <c r="H5389" s="155" t="s">
        <v>253</v>
      </c>
      <c r="I5389" s="157" t="s">
        <v>253</v>
      </c>
      <c r="J5389" s="156" t="s">
        <v>253</v>
      </c>
      <c r="K5389" s="167" t="s">
        <v>253</v>
      </c>
    </row>
    <row r="5390" spans="1:11" x14ac:dyDescent="0.25">
      <c r="A5390" s="153">
        <v>5386</v>
      </c>
      <c r="B5390" s="154" t="s">
        <v>253</v>
      </c>
      <c r="C5390" s="154" t="s">
        <v>254</v>
      </c>
      <c r="D5390" s="154" t="s">
        <v>255</v>
      </c>
      <c r="E5390" s="155" t="s">
        <v>253</v>
      </c>
      <c r="F5390" s="156" t="s">
        <v>253</v>
      </c>
      <c r="G5390" s="155" t="s">
        <v>253</v>
      </c>
      <c r="H5390" s="155" t="s">
        <v>253</v>
      </c>
      <c r="I5390" s="157" t="s">
        <v>253</v>
      </c>
      <c r="J5390" s="156" t="s">
        <v>253</v>
      </c>
      <c r="K5390" s="167" t="s">
        <v>253</v>
      </c>
    </row>
    <row r="5391" spans="1:11" x14ac:dyDescent="0.25">
      <c r="A5391" s="153">
        <v>5387</v>
      </c>
      <c r="B5391" s="154" t="s">
        <v>253</v>
      </c>
      <c r="C5391" s="154" t="s">
        <v>254</v>
      </c>
      <c r="D5391" s="154" t="s">
        <v>255</v>
      </c>
      <c r="E5391" s="155" t="s">
        <v>253</v>
      </c>
      <c r="F5391" s="156" t="s">
        <v>253</v>
      </c>
      <c r="G5391" s="155" t="s">
        <v>253</v>
      </c>
      <c r="H5391" s="155" t="s">
        <v>253</v>
      </c>
      <c r="I5391" s="157" t="s">
        <v>253</v>
      </c>
      <c r="J5391" s="156" t="s">
        <v>253</v>
      </c>
      <c r="K5391" s="167" t="s">
        <v>253</v>
      </c>
    </row>
    <row r="5392" spans="1:11" x14ac:dyDescent="0.25">
      <c r="A5392" s="153">
        <v>5388</v>
      </c>
      <c r="B5392" s="154" t="s">
        <v>253</v>
      </c>
      <c r="C5392" s="154" t="s">
        <v>254</v>
      </c>
      <c r="D5392" s="154" t="s">
        <v>255</v>
      </c>
      <c r="E5392" s="155" t="s">
        <v>253</v>
      </c>
      <c r="F5392" s="156" t="s">
        <v>253</v>
      </c>
      <c r="G5392" s="155" t="s">
        <v>253</v>
      </c>
      <c r="H5392" s="155" t="s">
        <v>253</v>
      </c>
      <c r="I5392" s="157" t="s">
        <v>253</v>
      </c>
      <c r="J5392" s="156" t="s">
        <v>253</v>
      </c>
      <c r="K5392" s="167" t="s">
        <v>253</v>
      </c>
    </row>
    <row r="5393" spans="1:11" x14ac:dyDescent="0.25">
      <c r="A5393" s="153">
        <v>5389</v>
      </c>
      <c r="B5393" s="154" t="s">
        <v>253</v>
      </c>
      <c r="C5393" s="154" t="s">
        <v>254</v>
      </c>
      <c r="D5393" s="154" t="s">
        <v>255</v>
      </c>
      <c r="E5393" s="155" t="s">
        <v>253</v>
      </c>
      <c r="F5393" s="156" t="s">
        <v>253</v>
      </c>
      <c r="G5393" s="155" t="s">
        <v>253</v>
      </c>
      <c r="H5393" s="155" t="s">
        <v>253</v>
      </c>
      <c r="I5393" s="157" t="s">
        <v>253</v>
      </c>
      <c r="J5393" s="156" t="s">
        <v>253</v>
      </c>
      <c r="K5393" s="167" t="s">
        <v>253</v>
      </c>
    </row>
    <row r="5394" spans="1:11" x14ac:dyDescent="0.25">
      <c r="A5394" s="153">
        <v>5390</v>
      </c>
      <c r="B5394" s="154" t="s">
        <v>253</v>
      </c>
      <c r="C5394" s="154" t="s">
        <v>254</v>
      </c>
      <c r="D5394" s="154" t="s">
        <v>255</v>
      </c>
      <c r="E5394" s="155" t="s">
        <v>253</v>
      </c>
      <c r="F5394" s="156" t="s">
        <v>253</v>
      </c>
      <c r="G5394" s="155" t="s">
        <v>253</v>
      </c>
      <c r="H5394" s="155" t="s">
        <v>253</v>
      </c>
      <c r="I5394" s="157" t="s">
        <v>253</v>
      </c>
      <c r="J5394" s="156" t="s">
        <v>253</v>
      </c>
      <c r="K5394" s="167" t="s">
        <v>253</v>
      </c>
    </row>
    <row r="5395" spans="1:11" x14ac:dyDescent="0.25">
      <c r="A5395" s="153">
        <v>5391</v>
      </c>
      <c r="B5395" s="154" t="s">
        <v>253</v>
      </c>
      <c r="C5395" s="154" t="s">
        <v>254</v>
      </c>
      <c r="D5395" s="154" t="s">
        <v>255</v>
      </c>
      <c r="E5395" s="155" t="s">
        <v>253</v>
      </c>
      <c r="F5395" s="156" t="s">
        <v>253</v>
      </c>
      <c r="G5395" s="155" t="s">
        <v>253</v>
      </c>
      <c r="H5395" s="155" t="s">
        <v>253</v>
      </c>
      <c r="I5395" s="157" t="s">
        <v>253</v>
      </c>
      <c r="J5395" s="156" t="s">
        <v>253</v>
      </c>
      <c r="K5395" s="167" t="s">
        <v>253</v>
      </c>
    </row>
    <row r="5396" spans="1:11" x14ac:dyDescent="0.25">
      <c r="A5396" s="153">
        <v>5392</v>
      </c>
      <c r="B5396" s="154" t="s">
        <v>253</v>
      </c>
      <c r="C5396" s="154" t="s">
        <v>254</v>
      </c>
      <c r="D5396" s="154" t="s">
        <v>255</v>
      </c>
      <c r="E5396" s="155" t="s">
        <v>253</v>
      </c>
      <c r="F5396" s="156" t="s">
        <v>253</v>
      </c>
      <c r="G5396" s="155" t="s">
        <v>253</v>
      </c>
      <c r="H5396" s="155" t="s">
        <v>253</v>
      </c>
      <c r="I5396" s="157" t="s">
        <v>253</v>
      </c>
      <c r="J5396" s="156" t="s">
        <v>253</v>
      </c>
      <c r="K5396" s="167" t="s">
        <v>253</v>
      </c>
    </row>
    <row r="5397" spans="1:11" x14ac:dyDescent="0.25">
      <c r="A5397" s="153">
        <v>5393</v>
      </c>
      <c r="B5397" s="154" t="s">
        <v>253</v>
      </c>
      <c r="C5397" s="154" t="s">
        <v>254</v>
      </c>
      <c r="D5397" s="154" t="s">
        <v>255</v>
      </c>
      <c r="E5397" s="155" t="s">
        <v>253</v>
      </c>
      <c r="F5397" s="156" t="s">
        <v>253</v>
      </c>
      <c r="G5397" s="155" t="s">
        <v>253</v>
      </c>
      <c r="H5397" s="155" t="s">
        <v>253</v>
      </c>
      <c r="I5397" s="157" t="s">
        <v>253</v>
      </c>
      <c r="J5397" s="156" t="s">
        <v>253</v>
      </c>
      <c r="K5397" s="167" t="s">
        <v>253</v>
      </c>
    </row>
    <row r="5398" spans="1:11" x14ac:dyDescent="0.25">
      <c r="A5398" s="153">
        <v>5394</v>
      </c>
      <c r="B5398" s="154" t="s">
        <v>253</v>
      </c>
      <c r="C5398" s="154" t="s">
        <v>254</v>
      </c>
      <c r="D5398" s="154" t="s">
        <v>255</v>
      </c>
      <c r="E5398" s="155" t="s">
        <v>253</v>
      </c>
      <c r="F5398" s="156" t="s">
        <v>253</v>
      </c>
      <c r="G5398" s="155" t="s">
        <v>253</v>
      </c>
      <c r="H5398" s="155" t="s">
        <v>253</v>
      </c>
      <c r="I5398" s="157" t="s">
        <v>253</v>
      </c>
      <c r="J5398" s="156" t="s">
        <v>253</v>
      </c>
      <c r="K5398" s="167" t="s">
        <v>253</v>
      </c>
    </row>
    <row r="5399" spans="1:11" x14ac:dyDescent="0.25">
      <c r="A5399" s="153">
        <v>5395</v>
      </c>
      <c r="B5399" s="154" t="s">
        <v>253</v>
      </c>
      <c r="C5399" s="154" t="s">
        <v>254</v>
      </c>
      <c r="D5399" s="154" t="s">
        <v>255</v>
      </c>
      <c r="E5399" s="155" t="s">
        <v>253</v>
      </c>
      <c r="F5399" s="156" t="s">
        <v>253</v>
      </c>
      <c r="G5399" s="155" t="s">
        <v>253</v>
      </c>
      <c r="H5399" s="155" t="s">
        <v>253</v>
      </c>
      <c r="I5399" s="157" t="s">
        <v>253</v>
      </c>
      <c r="J5399" s="156" t="s">
        <v>253</v>
      </c>
      <c r="K5399" s="167" t="s">
        <v>253</v>
      </c>
    </row>
    <row r="5400" spans="1:11" x14ac:dyDescent="0.25">
      <c r="A5400" s="153">
        <v>5396</v>
      </c>
      <c r="B5400" s="154" t="s">
        <v>253</v>
      </c>
      <c r="C5400" s="154" t="s">
        <v>254</v>
      </c>
      <c r="D5400" s="154" t="s">
        <v>255</v>
      </c>
      <c r="E5400" s="155" t="s">
        <v>253</v>
      </c>
      <c r="F5400" s="156" t="s">
        <v>253</v>
      </c>
      <c r="G5400" s="155" t="s">
        <v>253</v>
      </c>
      <c r="H5400" s="155" t="s">
        <v>253</v>
      </c>
      <c r="I5400" s="157" t="s">
        <v>253</v>
      </c>
      <c r="J5400" s="156" t="s">
        <v>253</v>
      </c>
      <c r="K5400" s="167" t="s">
        <v>253</v>
      </c>
    </row>
    <row r="5401" spans="1:11" x14ac:dyDescent="0.25">
      <c r="A5401" s="153">
        <v>5397</v>
      </c>
      <c r="B5401" s="154" t="s">
        <v>253</v>
      </c>
      <c r="C5401" s="154" t="s">
        <v>254</v>
      </c>
      <c r="D5401" s="154" t="s">
        <v>255</v>
      </c>
      <c r="E5401" s="155" t="s">
        <v>253</v>
      </c>
      <c r="F5401" s="156" t="s">
        <v>253</v>
      </c>
      <c r="G5401" s="155" t="s">
        <v>253</v>
      </c>
      <c r="H5401" s="155" t="s">
        <v>253</v>
      </c>
      <c r="I5401" s="157" t="s">
        <v>253</v>
      </c>
      <c r="J5401" s="156" t="s">
        <v>253</v>
      </c>
      <c r="K5401" s="167" t="s">
        <v>253</v>
      </c>
    </row>
    <row r="5402" spans="1:11" x14ac:dyDescent="0.25">
      <c r="A5402" s="153">
        <v>5398</v>
      </c>
      <c r="B5402" s="154" t="s">
        <v>253</v>
      </c>
      <c r="C5402" s="154" t="s">
        <v>254</v>
      </c>
      <c r="D5402" s="154" t="s">
        <v>255</v>
      </c>
      <c r="E5402" s="155" t="s">
        <v>253</v>
      </c>
      <c r="F5402" s="156" t="s">
        <v>253</v>
      </c>
      <c r="G5402" s="155" t="s">
        <v>253</v>
      </c>
      <c r="H5402" s="155" t="s">
        <v>253</v>
      </c>
      <c r="I5402" s="157" t="s">
        <v>253</v>
      </c>
      <c r="J5402" s="156" t="s">
        <v>253</v>
      </c>
      <c r="K5402" s="167" t="s">
        <v>253</v>
      </c>
    </row>
    <row r="5403" spans="1:11" x14ac:dyDescent="0.25">
      <c r="A5403" s="153">
        <v>5399</v>
      </c>
      <c r="B5403" s="154" t="s">
        <v>253</v>
      </c>
      <c r="C5403" s="154" t="s">
        <v>254</v>
      </c>
      <c r="D5403" s="154" t="s">
        <v>255</v>
      </c>
      <c r="E5403" s="155" t="s">
        <v>253</v>
      </c>
      <c r="F5403" s="156" t="s">
        <v>253</v>
      </c>
      <c r="G5403" s="155" t="s">
        <v>253</v>
      </c>
      <c r="H5403" s="155" t="s">
        <v>253</v>
      </c>
      <c r="I5403" s="157" t="s">
        <v>253</v>
      </c>
      <c r="J5403" s="156" t="s">
        <v>253</v>
      </c>
      <c r="K5403" s="167" t="s">
        <v>253</v>
      </c>
    </row>
    <row r="5404" spans="1:11" x14ac:dyDescent="0.25">
      <c r="A5404" s="153">
        <v>5400</v>
      </c>
      <c r="B5404" s="154" t="s">
        <v>253</v>
      </c>
      <c r="C5404" s="154" t="s">
        <v>254</v>
      </c>
      <c r="D5404" s="154" t="s">
        <v>255</v>
      </c>
      <c r="E5404" s="155" t="s">
        <v>253</v>
      </c>
      <c r="F5404" s="156" t="s">
        <v>253</v>
      </c>
      <c r="G5404" s="155" t="s">
        <v>253</v>
      </c>
      <c r="H5404" s="155" t="s">
        <v>253</v>
      </c>
      <c r="I5404" s="157" t="s">
        <v>253</v>
      </c>
      <c r="J5404" s="156" t="s">
        <v>253</v>
      </c>
      <c r="K5404" s="167" t="s">
        <v>253</v>
      </c>
    </row>
    <row r="5405" spans="1:11" x14ac:dyDescent="0.25">
      <c r="A5405" s="153">
        <v>5401</v>
      </c>
      <c r="B5405" s="154" t="s">
        <v>253</v>
      </c>
      <c r="C5405" s="154" t="s">
        <v>254</v>
      </c>
      <c r="D5405" s="154" t="s">
        <v>255</v>
      </c>
      <c r="E5405" s="155" t="s">
        <v>253</v>
      </c>
      <c r="F5405" s="156" t="s">
        <v>253</v>
      </c>
      <c r="G5405" s="155" t="s">
        <v>253</v>
      </c>
      <c r="H5405" s="155" t="s">
        <v>253</v>
      </c>
      <c r="I5405" s="157" t="s">
        <v>253</v>
      </c>
      <c r="J5405" s="156" t="s">
        <v>253</v>
      </c>
      <c r="K5405" s="167" t="s">
        <v>253</v>
      </c>
    </row>
    <row r="5406" spans="1:11" x14ac:dyDescent="0.25">
      <c r="A5406" s="153">
        <v>5402</v>
      </c>
      <c r="B5406" s="154" t="s">
        <v>253</v>
      </c>
      <c r="C5406" s="154" t="s">
        <v>254</v>
      </c>
      <c r="D5406" s="154" t="s">
        <v>255</v>
      </c>
      <c r="E5406" s="155" t="s">
        <v>253</v>
      </c>
      <c r="F5406" s="156" t="s">
        <v>253</v>
      </c>
      <c r="G5406" s="155" t="s">
        <v>253</v>
      </c>
      <c r="H5406" s="155" t="s">
        <v>253</v>
      </c>
      <c r="I5406" s="157" t="s">
        <v>253</v>
      </c>
      <c r="J5406" s="156" t="s">
        <v>253</v>
      </c>
      <c r="K5406" s="167" t="s">
        <v>253</v>
      </c>
    </row>
    <row r="5407" spans="1:11" x14ac:dyDescent="0.25">
      <c r="A5407" s="153">
        <v>5403</v>
      </c>
      <c r="B5407" s="154" t="s">
        <v>253</v>
      </c>
      <c r="C5407" s="154" t="s">
        <v>254</v>
      </c>
      <c r="D5407" s="154" t="s">
        <v>255</v>
      </c>
      <c r="E5407" s="155" t="s">
        <v>253</v>
      </c>
      <c r="F5407" s="156" t="s">
        <v>253</v>
      </c>
      <c r="G5407" s="155" t="s">
        <v>253</v>
      </c>
      <c r="H5407" s="155" t="s">
        <v>253</v>
      </c>
      <c r="I5407" s="157" t="s">
        <v>253</v>
      </c>
      <c r="J5407" s="156" t="s">
        <v>253</v>
      </c>
      <c r="K5407" s="167" t="s">
        <v>253</v>
      </c>
    </row>
    <row r="5408" spans="1:11" x14ac:dyDescent="0.25">
      <c r="A5408" s="153">
        <v>5404</v>
      </c>
      <c r="B5408" s="154" t="s">
        <v>253</v>
      </c>
      <c r="C5408" s="154" t="s">
        <v>254</v>
      </c>
      <c r="D5408" s="154" t="s">
        <v>255</v>
      </c>
      <c r="E5408" s="155" t="s">
        <v>253</v>
      </c>
      <c r="F5408" s="156" t="s">
        <v>253</v>
      </c>
      <c r="G5408" s="155" t="s">
        <v>253</v>
      </c>
      <c r="H5408" s="155" t="s">
        <v>253</v>
      </c>
      <c r="I5408" s="157" t="s">
        <v>253</v>
      </c>
      <c r="J5408" s="156" t="s">
        <v>253</v>
      </c>
      <c r="K5408" s="167" t="s">
        <v>253</v>
      </c>
    </row>
    <row r="5409" spans="1:11" x14ac:dyDescent="0.25">
      <c r="A5409" s="153">
        <v>5405</v>
      </c>
      <c r="B5409" s="154" t="s">
        <v>253</v>
      </c>
      <c r="C5409" s="154" t="s">
        <v>254</v>
      </c>
      <c r="D5409" s="154" t="s">
        <v>255</v>
      </c>
      <c r="E5409" s="155" t="s">
        <v>253</v>
      </c>
      <c r="F5409" s="156" t="s">
        <v>253</v>
      </c>
      <c r="G5409" s="155" t="s">
        <v>253</v>
      </c>
      <c r="H5409" s="155" t="s">
        <v>253</v>
      </c>
      <c r="I5409" s="157" t="s">
        <v>253</v>
      </c>
      <c r="J5409" s="156" t="s">
        <v>253</v>
      </c>
      <c r="K5409" s="167" t="s">
        <v>253</v>
      </c>
    </row>
    <row r="5410" spans="1:11" x14ac:dyDescent="0.25">
      <c r="A5410" s="153">
        <v>5406</v>
      </c>
      <c r="B5410" s="154" t="s">
        <v>253</v>
      </c>
      <c r="C5410" s="154" t="s">
        <v>254</v>
      </c>
      <c r="D5410" s="154" t="s">
        <v>255</v>
      </c>
      <c r="E5410" s="155" t="s">
        <v>253</v>
      </c>
      <c r="F5410" s="156" t="s">
        <v>253</v>
      </c>
      <c r="G5410" s="155" t="s">
        <v>253</v>
      </c>
      <c r="H5410" s="155" t="s">
        <v>253</v>
      </c>
      <c r="I5410" s="157" t="s">
        <v>253</v>
      </c>
      <c r="J5410" s="156" t="s">
        <v>253</v>
      </c>
      <c r="K5410" s="167" t="s">
        <v>253</v>
      </c>
    </row>
    <row r="5411" spans="1:11" x14ac:dyDescent="0.25">
      <c r="A5411" s="153">
        <v>5407</v>
      </c>
      <c r="B5411" s="154" t="s">
        <v>253</v>
      </c>
      <c r="C5411" s="154" t="s">
        <v>254</v>
      </c>
      <c r="D5411" s="154" t="s">
        <v>255</v>
      </c>
      <c r="E5411" s="155" t="s">
        <v>253</v>
      </c>
      <c r="F5411" s="156" t="s">
        <v>253</v>
      </c>
      <c r="G5411" s="155" t="s">
        <v>253</v>
      </c>
      <c r="H5411" s="155" t="s">
        <v>253</v>
      </c>
      <c r="I5411" s="157" t="s">
        <v>253</v>
      </c>
      <c r="J5411" s="156" t="s">
        <v>253</v>
      </c>
      <c r="K5411" s="167" t="s">
        <v>253</v>
      </c>
    </row>
    <row r="5412" spans="1:11" x14ac:dyDescent="0.25">
      <c r="A5412" s="153">
        <v>5408</v>
      </c>
      <c r="B5412" s="154" t="s">
        <v>253</v>
      </c>
      <c r="C5412" s="154" t="s">
        <v>254</v>
      </c>
      <c r="D5412" s="154" t="s">
        <v>255</v>
      </c>
      <c r="E5412" s="155" t="s">
        <v>253</v>
      </c>
      <c r="F5412" s="156" t="s">
        <v>253</v>
      </c>
      <c r="G5412" s="155" t="s">
        <v>253</v>
      </c>
      <c r="H5412" s="155" t="s">
        <v>253</v>
      </c>
      <c r="I5412" s="157" t="s">
        <v>253</v>
      </c>
      <c r="J5412" s="156" t="s">
        <v>253</v>
      </c>
      <c r="K5412" s="167" t="s">
        <v>253</v>
      </c>
    </row>
    <row r="5413" spans="1:11" x14ac:dyDescent="0.25">
      <c r="A5413" s="153">
        <v>5409</v>
      </c>
      <c r="B5413" s="154" t="s">
        <v>253</v>
      </c>
      <c r="C5413" s="154" t="s">
        <v>254</v>
      </c>
      <c r="D5413" s="154" t="s">
        <v>255</v>
      </c>
      <c r="E5413" s="155" t="s">
        <v>253</v>
      </c>
      <c r="F5413" s="156" t="s">
        <v>253</v>
      </c>
      <c r="G5413" s="155" t="s">
        <v>253</v>
      </c>
      <c r="H5413" s="155" t="s">
        <v>253</v>
      </c>
      <c r="I5413" s="157" t="s">
        <v>253</v>
      </c>
      <c r="J5413" s="156" t="s">
        <v>253</v>
      </c>
      <c r="K5413" s="167" t="s">
        <v>253</v>
      </c>
    </row>
    <row r="5414" spans="1:11" x14ac:dyDescent="0.25">
      <c r="A5414" s="153">
        <v>5410</v>
      </c>
      <c r="B5414" s="154" t="s">
        <v>253</v>
      </c>
      <c r="C5414" s="154" t="s">
        <v>254</v>
      </c>
      <c r="D5414" s="154" t="s">
        <v>255</v>
      </c>
      <c r="E5414" s="155" t="s">
        <v>253</v>
      </c>
      <c r="F5414" s="156" t="s">
        <v>253</v>
      </c>
      <c r="G5414" s="155" t="s">
        <v>253</v>
      </c>
      <c r="H5414" s="155" t="s">
        <v>253</v>
      </c>
      <c r="I5414" s="157" t="s">
        <v>253</v>
      </c>
      <c r="J5414" s="156" t="s">
        <v>253</v>
      </c>
      <c r="K5414" s="167" t="s">
        <v>253</v>
      </c>
    </row>
    <row r="5415" spans="1:11" x14ac:dyDescent="0.25">
      <c r="A5415" s="153">
        <v>5411</v>
      </c>
      <c r="B5415" s="154" t="s">
        <v>253</v>
      </c>
      <c r="C5415" s="154" t="s">
        <v>254</v>
      </c>
      <c r="D5415" s="154" t="s">
        <v>255</v>
      </c>
      <c r="E5415" s="155" t="s">
        <v>253</v>
      </c>
      <c r="F5415" s="156" t="s">
        <v>253</v>
      </c>
      <c r="G5415" s="155" t="s">
        <v>253</v>
      </c>
      <c r="H5415" s="155" t="s">
        <v>253</v>
      </c>
      <c r="I5415" s="157" t="s">
        <v>253</v>
      </c>
      <c r="J5415" s="156" t="s">
        <v>253</v>
      </c>
      <c r="K5415" s="167" t="s">
        <v>253</v>
      </c>
    </row>
    <row r="5416" spans="1:11" x14ac:dyDescent="0.25">
      <c r="A5416" s="153">
        <v>5412</v>
      </c>
      <c r="B5416" s="154" t="s">
        <v>253</v>
      </c>
      <c r="C5416" s="154" t="s">
        <v>254</v>
      </c>
      <c r="D5416" s="154" t="s">
        <v>255</v>
      </c>
      <c r="E5416" s="155" t="s">
        <v>253</v>
      </c>
      <c r="F5416" s="156" t="s">
        <v>253</v>
      </c>
      <c r="G5416" s="155" t="s">
        <v>253</v>
      </c>
      <c r="H5416" s="155" t="s">
        <v>253</v>
      </c>
      <c r="I5416" s="157" t="s">
        <v>253</v>
      </c>
      <c r="J5416" s="156" t="s">
        <v>253</v>
      </c>
      <c r="K5416" s="167" t="s">
        <v>253</v>
      </c>
    </row>
    <row r="5417" spans="1:11" x14ac:dyDescent="0.25">
      <c r="A5417" s="153">
        <v>5413</v>
      </c>
      <c r="B5417" s="154" t="s">
        <v>253</v>
      </c>
      <c r="C5417" s="154" t="s">
        <v>254</v>
      </c>
      <c r="D5417" s="154" t="s">
        <v>255</v>
      </c>
      <c r="E5417" s="155" t="s">
        <v>253</v>
      </c>
      <c r="F5417" s="156" t="s">
        <v>253</v>
      </c>
      <c r="G5417" s="155" t="s">
        <v>253</v>
      </c>
      <c r="H5417" s="155" t="s">
        <v>253</v>
      </c>
      <c r="I5417" s="157" t="s">
        <v>253</v>
      </c>
      <c r="J5417" s="156" t="s">
        <v>253</v>
      </c>
      <c r="K5417" s="167" t="s">
        <v>253</v>
      </c>
    </row>
    <row r="5418" spans="1:11" x14ac:dyDescent="0.25">
      <c r="A5418" s="153">
        <v>5414</v>
      </c>
      <c r="B5418" s="154" t="s">
        <v>253</v>
      </c>
      <c r="C5418" s="154" t="s">
        <v>254</v>
      </c>
      <c r="D5418" s="154" t="s">
        <v>255</v>
      </c>
      <c r="E5418" s="155" t="s">
        <v>253</v>
      </c>
      <c r="F5418" s="156" t="s">
        <v>253</v>
      </c>
      <c r="G5418" s="155" t="s">
        <v>253</v>
      </c>
      <c r="H5418" s="155" t="s">
        <v>253</v>
      </c>
      <c r="I5418" s="157" t="s">
        <v>253</v>
      </c>
      <c r="J5418" s="156" t="s">
        <v>253</v>
      </c>
      <c r="K5418" s="167" t="s">
        <v>253</v>
      </c>
    </row>
    <row r="5419" spans="1:11" x14ac:dyDescent="0.25">
      <c r="A5419" s="153">
        <v>5415</v>
      </c>
      <c r="B5419" s="154" t="s">
        <v>253</v>
      </c>
      <c r="C5419" s="154" t="s">
        <v>254</v>
      </c>
      <c r="D5419" s="154" t="s">
        <v>255</v>
      </c>
      <c r="E5419" s="155" t="s">
        <v>253</v>
      </c>
      <c r="F5419" s="156" t="s">
        <v>253</v>
      </c>
      <c r="G5419" s="155" t="s">
        <v>253</v>
      </c>
      <c r="H5419" s="155" t="s">
        <v>253</v>
      </c>
      <c r="I5419" s="157" t="s">
        <v>253</v>
      </c>
      <c r="J5419" s="156" t="s">
        <v>253</v>
      </c>
      <c r="K5419" s="167" t="s">
        <v>253</v>
      </c>
    </row>
    <row r="5420" spans="1:11" x14ac:dyDescent="0.25">
      <c r="A5420" s="153">
        <v>5416</v>
      </c>
      <c r="B5420" s="154" t="s">
        <v>253</v>
      </c>
      <c r="C5420" s="154" t="s">
        <v>254</v>
      </c>
      <c r="D5420" s="154" t="s">
        <v>255</v>
      </c>
      <c r="E5420" s="155" t="s">
        <v>253</v>
      </c>
      <c r="F5420" s="156" t="s">
        <v>253</v>
      </c>
      <c r="G5420" s="155" t="s">
        <v>253</v>
      </c>
      <c r="H5420" s="155" t="s">
        <v>253</v>
      </c>
      <c r="I5420" s="157" t="s">
        <v>253</v>
      </c>
      <c r="J5420" s="156" t="s">
        <v>253</v>
      </c>
      <c r="K5420" s="167" t="s">
        <v>253</v>
      </c>
    </row>
    <row r="5421" spans="1:11" x14ac:dyDescent="0.25">
      <c r="A5421" s="153">
        <v>5417</v>
      </c>
      <c r="B5421" s="154" t="s">
        <v>253</v>
      </c>
      <c r="C5421" s="154" t="s">
        <v>254</v>
      </c>
      <c r="D5421" s="154" t="s">
        <v>255</v>
      </c>
      <c r="E5421" s="155" t="s">
        <v>253</v>
      </c>
      <c r="F5421" s="156" t="s">
        <v>253</v>
      </c>
      <c r="G5421" s="155" t="s">
        <v>253</v>
      </c>
      <c r="H5421" s="155" t="s">
        <v>253</v>
      </c>
      <c r="I5421" s="157" t="s">
        <v>253</v>
      </c>
      <c r="J5421" s="156" t="s">
        <v>253</v>
      </c>
      <c r="K5421" s="167" t="s">
        <v>253</v>
      </c>
    </row>
    <row r="5422" spans="1:11" x14ac:dyDescent="0.25">
      <c r="A5422" s="153">
        <v>5418</v>
      </c>
      <c r="B5422" s="154" t="s">
        <v>253</v>
      </c>
      <c r="C5422" s="154" t="s">
        <v>254</v>
      </c>
      <c r="D5422" s="154" t="s">
        <v>255</v>
      </c>
      <c r="E5422" s="155" t="s">
        <v>253</v>
      </c>
      <c r="F5422" s="156" t="s">
        <v>253</v>
      </c>
      <c r="G5422" s="155" t="s">
        <v>253</v>
      </c>
      <c r="H5422" s="155" t="s">
        <v>253</v>
      </c>
      <c r="I5422" s="157" t="s">
        <v>253</v>
      </c>
      <c r="J5422" s="156" t="s">
        <v>253</v>
      </c>
      <c r="K5422" s="167" t="s">
        <v>253</v>
      </c>
    </row>
    <row r="5423" spans="1:11" x14ac:dyDescent="0.25">
      <c r="A5423" s="153">
        <v>5419</v>
      </c>
      <c r="B5423" s="154" t="s">
        <v>253</v>
      </c>
      <c r="C5423" s="154" t="s">
        <v>254</v>
      </c>
      <c r="D5423" s="154" t="s">
        <v>255</v>
      </c>
      <c r="E5423" s="155" t="s">
        <v>253</v>
      </c>
      <c r="F5423" s="156" t="s">
        <v>253</v>
      </c>
      <c r="G5423" s="155" t="s">
        <v>253</v>
      </c>
      <c r="H5423" s="155" t="s">
        <v>253</v>
      </c>
      <c r="I5423" s="157" t="s">
        <v>253</v>
      </c>
      <c r="J5423" s="156" t="s">
        <v>253</v>
      </c>
      <c r="K5423" s="167" t="s">
        <v>253</v>
      </c>
    </row>
    <row r="5424" spans="1:11" x14ac:dyDescent="0.25">
      <c r="A5424" s="153">
        <v>5420</v>
      </c>
      <c r="B5424" s="154" t="s">
        <v>253</v>
      </c>
      <c r="C5424" s="154" t="s">
        <v>254</v>
      </c>
      <c r="D5424" s="154" t="s">
        <v>255</v>
      </c>
      <c r="E5424" s="155" t="s">
        <v>253</v>
      </c>
      <c r="F5424" s="156" t="s">
        <v>253</v>
      </c>
      <c r="G5424" s="155" t="s">
        <v>253</v>
      </c>
      <c r="H5424" s="155" t="s">
        <v>253</v>
      </c>
      <c r="I5424" s="157" t="s">
        <v>253</v>
      </c>
      <c r="J5424" s="156" t="s">
        <v>253</v>
      </c>
      <c r="K5424" s="167" t="s">
        <v>253</v>
      </c>
    </row>
    <row r="5425" spans="1:11" x14ac:dyDescent="0.25">
      <c r="A5425" s="153">
        <v>5421</v>
      </c>
      <c r="B5425" s="154" t="s">
        <v>253</v>
      </c>
      <c r="C5425" s="154" t="s">
        <v>254</v>
      </c>
      <c r="D5425" s="154" t="s">
        <v>255</v>
      </c>
      <c r="E5425" s="155" t="s">
        <v>253</v>
      </c>
      <c r="F5425" s="156" t="s">
        <v>253</v>
      </c>
      <c r="G5425" s="155" t="s">
        <v>253</v>
      </c>
      <c r="H5425" s="155" t="s">
        <v>253</v>
      </c>
      <c r="I5425" s="157" t="s">
        <v>253</v>
      </c>
      <c r="J5425" s="156" t="s">
        <v>253</v>
      </c>
      <c r="K5425" s="167" t="s">
        <v>253</v>
      </c>
    </row>
    <row r="5426" spans="1:11" x14ac:dyDescent="0.25">
      <c r="A5426" s="153">
        <v>5422</v>
      </c>
      <c r="B5426" s="154" t="s">
        <v>253</v>
      </c>
      <c r="C5426" s="154" t="s">
        <v>254</v>
      </c>
      <c r="D5426" s="154" t="s">
        <v>255</v>
      </c>
      <c r="E5426" s="155" t="s">
        <v>253</v>
      </c>
      <c r="F5426" s="156" t="s">
        <v>253</v>
      </c>
      <c r="G5426" s="155" t="s">
        <v>253</v>
      </c>
      <c r="H5426" s="155" t="s">
        <v>253</v>
      </c>
      <c r="I5426" s="157" t="s">
        <v>253</v>
      </c>
      <c r="J5426" s="156" t="s">
        <v>253</v>
      </c>
      <c r="K5426" s="167" t="s">
        <v>253</v>
      </c>
    </row>
    <row r="5427" spans="1:11" x14ac:dyDescent="0.25">
      <c r="A5427" s="153">
        <v>5423</v>
      </c>
      <c r="B5427" s="154" t="s">
        <v>253</v>
      </c>
      <c r="C5427" s="154" t="s">
        <v>254</v>
      </c>
      <c r="D5427" s="154" t="s">
        <v>255</v>
      </c>
      <c r="E5427" s="155" t="s">
        <v>253</v>
      </c>
      <c r="F5427" s="156" t="s">
        <v>253</v>
      </c>
      <c r="G5427" s="155" t="s">
        <v>253</v>
      </c>
      <c r="H5427" s="155" t="s">
        <v>253</v>
      </c>
      <c r="I5427" s="157" t="s">
        <v>253</v>
      </c>
      <c r="J5427" s="156" t="s">
        <v>253</v>
      </c>
      <c r="K5427" s="167" t="s">
        <v>253</v>
      </c>
    </row>
    <row r="5428" spans="1:11" x14ac:dyDescent="0.25">
      <c r="A5428" s="153">
        <v>5424</v>
      </c>
      <c r="B5428" s="154" t="s">
        <v>253</v>
      </c>
      <c r="C5428" s="154" t="s">
        <v>254</v>
      </c>
      <c r="D5428" s="154" t="s">
        <v>255</v>
      </c>
      <c r="E5428" s="155" t="s">
        <v>253</v>
      </c>
      <c r="F5428" s="156" t="s">
        <v>253</v>
      </c>
      <c r="G5428" s="155" t="s">
        <v>253</v>
      </c>
      <c r="H5428" s="155" t="s">
        <v>253</v>
      </c>
      <c r="I5428" s="157" t="s">
        <v>253</v>
      </c>
      <c r="J5428" s="156" t="s">
        <v>253</v>
      </c>
      <c r="K5428" s="167" t="s">
        <v>253</v>
      </c>
    </row>
    <row r="5429" spans="1:11" x14ac:dyDescent="0.25">
      <c r="A5429" s="153">
        <v>5425</v>
      </c>
      <c r="B5429" s="154" t="s">
        <v>253</v>
      </c>
      <c r="C5429" s="154" t="s">
        <v>254</v>
      </c>
      <c r="D5429" s="154" t="s">
        <v>255</v>
      </c>
      <c r="E5429" s="155" t="s">
        <v>253</v>
      </c>
      <c r="F5429" s="156" t="s">
        <v>253</v>
      </c>
      <c r="G5429" s="155" t="s">
        <v>253</v>
      </c>
      <c r="H5429" s="155" t="s">
        <v>253</v>
      </c>
      <c r="I5429" s="157" t="s">
        <v>253</v>
      </c>
      <c r="J5429" s="156" t="s">
        <v>253</v>
      </c>
      <c r="K5429" s="167" t="s">
        <v>253</v>
      </c>
    </row>
    <row r="5430" spans="1:11" x14ac:dyDescent="0.25">
      <c r="A5430" s="153">
        <v>5426</v>
      </c>
      <c r="B5430" s="154" t="s">
        <v>253</v>
      </c>
      <c r="C5430" s="154" t="s">
        <v>254</v>
      </c>
      <c r="D5430" s="154" t="s">
        <v>255</v>
      </c>
      <c r="E5430" s="155" t="s">
        <v>253</v>
      </c>
      <c r="F5430" s="156" t="s">
        <v>253</v>
      </c>
      <c r="G5430" s="155" t="s">
        <v>253</v>
      </c>
      <c r="H5430" s="155" t="s">
        <v>253</v>
      </c>
      <c r="I5430" s="157" t="s">
        <v>253</v>
      </c>
      <c r="J5430" s="156" t="s">
        <v>253</v>
      </c>
      <c r="K5430" s="167" t="s">
        <v>253</v>
      </c>
    </row>
    <row r="5431" spans="1:11" x14ac:dyDescent="0.25">
      <c r="A5431" s="153">
        <v>5427</v>
      </c>
      <c r="B5431" s="154" t="s">
        <v>253</v>
      </c>
      <c r="C5431" s="154" t="s">
        <v>254</v>
      </c>
      <c r="D5431" s="154" t="s">
        <v>255</v>
      </c>
      <c r="E5431" s="155" t="s">
        <v>253</v>
      </c>
      <c r="F5431" s="156" t="s">
        <v>253</v>
      </c>
      <c r="G5431" s="155" t="s">
        <v>253</v>
      </c>
      <c r="H5431" s="155" t="s">
        <v>253</v>
      </c>
      <c r="I5431" s="157" t="s">
        <v>253</v>
      </c>
      <c r="J5431" s="156" t="s">
        <v>253</v>
      </c>
      <c r="K5431" s="167" t="s">
        <v>253</v>
      </c>
    </row>
    <row r="5432" spans="1:11" x14ac:dyDescent="0.25">
      <c r="A5432" s="153">
        <v>5428</v>
      </c>
      <c r="B5432" s="154" t="s">
        <v>253</v>
      </c>
      <c r="C5432" s="154" t="s">
        <v>254</v>
      </c>
      <c r="D5432" s="154" t="s">
        <v>255</v>
      </c>
      <c r="E5432" s="155" t="s">
        <v>253</v>
      </c>
      <c r="F5432" s="156" t="s">
        <v>253</v>
      </c>
      <c r="G5432" s="155" t="s">
        <v>253</v>
      </c>
      <c r="H5432" s="155" t="s">
        <v>253</v>
      </c>
      <c r="I5432" s="157" t="s">
        <v>253</v>
      </c>
      <c r="J5432" s="156" t="s">
        <v>253</v>
      </c>
      <c r="K5432" s="167" t="s">
        <v>253</v>
      </c>
    </row>
    <row r="5433" spans="1:11" x14ac:dyDescent="0.25">
      <c r="A5433" s="153">
        <v>5429</v>
      </c>
      <c r="B5433" s="154" t="s">
        <v>253</v>
      </c>
      <c r="C5433" s="154" t="s">
        <v>254</v>
      </c>
      <c r="D5433" s="154" t="s">
        <v>255</v>
      </c>
      <c r="E5433" s="155" t="s">
        <v>253</v>
      </c>
      <c r="F5433" s="156" t="s">
        <v>253</v>
      </c>
      <c r="G5433" s="155" t="s">
        <v>253</v>
      </c>
      <c r="H5433" s="155" t="s">
        <v>253</v>
      </c>
      <c r="I5433" s="157" t="s">
        <v>253</v>
      </c>
      <c r="J5433" s="156" t="s">
        <v>253</v>
      </c>
      <c r="K5433" s="167" t="s">
        <v>253</v>
      </c>
    </row>
    <row r="5434" spans="1:11" x14ac:dyDescent="0.25">
      <c r="A5434" s="153">
        <v>5430</v>
      </c>
      <c r="B5434" s="154" t="s">
        <v>253</v>
      </c>
      <c r="C5434" s="154" t="s">
        <v>254</v>
      </c>
      <c r="D5434" s="154" t="s">
        <v>255</v>
      </c>
      <c r="E5434" s="155" t="s">
        <v>253</v>
      </c>
      <c r="F5434" s="156" t="s">
        <v>253</v>
      </c>
      <c r="G5434" s="155" t="s">
        <v>253</v>
      </c>
      <c r="H5434" s="155" t="s">
        <v>253</v>
      </c>
      <c r="I5434" s="157" t="s">
        <v>253</v>
      </c>
      <c r="J5434" s="156" t="s">
        <v>253</v>
      </c>
      <c r="K5434" s="167" t="s">
        <v>253</v>
      </c>
    </row>
    <row r="5435" spans="1:11" x14ac:dyDescent="0.25">
      <c r="A5435" s="153">
        <v>5431</v>
      </c>
      <c r="B5435" s="154" t="s">
        <v>253</v>
      </c>
      <c r="C5435" s="154" t="s">
        <v>254</v>
      </c>
      <c r="D5435" s="154" t="s">
        <v>255</v>
      </c>
      <c r="E5435" s="155" t="s">
        <v>253</v>
      </c>
      <c r="F5435" s="156" t="s">
        <v>253</v>
      </c>
      <c r="G5435" s="155" t="s">
        <v>253</v>
      </c>
      <c r="H5435" s="155" t="s">
        <v>253</v>
      </c>
      <c r="I5435" s="157" t="s">
        <v>253</v>
      </c>
      <c r="J5435" s="156" t="s">
        <v>253</v>
      </c>
      <c r="K5435" s="167" t="s">
        <v>253</v>
      </c>
    </row>
    <row r="5436" spans="1:11" x14ac:dyDescent="0.25">
      <c r="A5436" s="153">
        <v>5432</v>
      </c>
      <c r="B5436" s="154" t="s">
        <v>253</v>
      </c>
      <c r="C5436" s="154" t="s">
        <v>254</v>
      </c>
      <c r="D5436" s="154" t="s">
        <v>255</v>
      </c>
      <c r="E5436" s="155" t="s">
        <v>253</v>
      </c>
      <c r="F5436" s="156" t="s">
        <v>253</v>
      </c>
      <c r="G5436" s="155" t="s">
        <v>253</v>
      </c>
      <c r="H5436" s="155" t="s">
        <v>253</v>
      </c>
      <c r="I5436" s="157" t="s">
        <v>253</v>
      </c>
      <c r="J5436" s="156" t="s">
        <v>253</v>
      </c>
      <c r="K5436" s="167" t="s">
        <v>253</v>
      </c>
    </row>
    <row r="5437" spans="1:11" x14ac:dyDescent="0.25">
      <c r="A5437" s="153">
        <v>5433</v>
      </c>
      <c r="B5437" s="154" t="s">
        <v>253</v>
      </c>
      <c r="C5437" s="154" t="s">
        <v>254</v>
      </c>
      <c r="D5437" s="154" t="s">
        <v>255</v>
      </c>
      <c r="E5437" s="155" t="s">
        <v>253</v>
      </c>
      <c r="F5437" s="156" t="s">
        <v>253</v>
      </c>
      <c r="G5437" s="155" t="s">
        <v>253</v>
      </c>
      <c r="H5437" s="155" t="s">
        <v>253</v>
      </c>
      <c r="I5437" s="157" t="s">
        <v>253</v>
      </c>
      <c r="J5437" s="156" t="s">
        <v>253</v>
      </c>
      <c r="K5437" s="167" t="s">
        <v>253</v>
      </c>
    </row>
    <row r="5438" spans="1:11" x14ac:dyDescent="0.25">
      <c r="A5438" s="153">
        <v>5434</v>
      </c>
      <c r="B5438" s="154" t="s">
        <v>253</v>
      </c>
      <c r="C5438" s="154" t="s">
        <v>254</v>
      </c>
      <c r="D5438" s="154" t="s">
        <v>255</v>
      </c>
      <c r="E5438" s="155" t="s">
        <v>253</v>
      </c>
      <c r="F5438" s="156" t="s">
        <v>253</v>
      </c>
      <c r="G5438" s="155" t="s">
        <v>253</v>
      </c>
      <c r="H5438" s="155" t="s">
        <v>253</v>
      </c>
      <c r="I5438" s="157" t="s">
        <v>253</v>
      </c>
      <c r="J5438" s="156" t="s">
        <v>253</v>
      </c>
      <c r="K5438" s="167" t="s">
        <v>253</v>
      </c>
    </row>
    <row r="5439" spans="1:11" x14ac:dyDescent="0.25">
      <c r="A5439" s="153">
        <v>5435</v>
      </c>
      <c r="B5439" s="154" t="s">
        <v>253</v>
      </c>
      <c r="C5439" s="154" t="s">
        <v>254</v>
      </c>
      <c r="D5439" s="154" t="s">
        <v>255</v>
      </c>
      <c r="E5439" s="155" t="s">
        <v>253</v>
      </c>
      <c r="F5439" s="156" t="s">
        <v>253</v>
      </c>
      <c r="G5439" s="155" t="s">
        <v>253</v>
      </c>
      <c r="H5439" s="155" t="s">
        <v>253</v>
      </c>
      <c r="I5439" s="157" t="s">
        <v>253</v>
      </c>
      <c r="J5439" s="156" t="s">
        <v>253</v>
      </c>
      <c r="K5439" s="167" t="s">
        <v>253</v>
      </c>
    </row>
    <row r="5440" spans="1:11" x14ac:dyDescent="0.25">
      <c r="A5440" s="153">
        <v>5436</v>
      </c>
      <c r="B5440" s="154" t="s">
        <v>253</v>
      </c>
      <c r="C5440" s="154" t="s">
        <v>254</v>
      </c>
      <c r="D5440" s="154" t="s">
        <v>255</v>
      </c>
      <c r="E5440" s="155" t="s">
        <v>253</v>
      </c>
      <c r="F5440" s="156" t="s">
        <v>253</v>
      </c>
      <c r="G5440" s="155" t="s">
        <v>253</v>
      </c>
      <c r="H5440" s="155" t="s">
        <v>253</v>
      </c>
      <c r="I5440" s="157" t="s">
        <v>253</v>
      </c>
      <c r="J5440" s="156" t="s">
        <v>253</v>
      </c>
      <c r="K5440" s="167" t="s">
        <v>253</v>
      </c>
    </row>
    <row r="5441" spans="1:11" x14ac:dyDescent="0.25">
      <c r="A5441" s="153">
        <v>5437</v>
      </c>
      <c r="B5441" s="154" t="s">
        <v>253</v>
      </c>
      <c r="C5441" s="154" t="s">
        <v>254</v>
      </c>
      <c r="D5441" s="154" t="s">
        <v>255</v>
      </c>
      <c r="E5441" s="155" t="s">
        <v>253</v>
      </c>
      <c r="F5441" s="156" t="s">
        <v>253</v>
      </c>
      <c r="G5441" s="155" t="s">
        <v>253</v>
      </c>
      <c r="H5441" s="155" t="s">
        <v>253</v>
      </c>
      <c r="I5441" s="157" t="s">
        <v>253</v>
      </c>
      <c r="J5441" s="156" t="s">
        <v>253</v>
      </c>
      <c r="K5441" s="167" t="s">
        <v>253</v>
      </c>
    </row>
    <row r="5442" spans="1:11" x14ac:dyDescent="0.25">
      <c r="A5442" s="153">
        <v>5438</v>
      </c>
      <c r="B5442" s="154" t="s">
        <v>253</v>
      </c>
      <c r="C5442" s="154" t="s">
        <v>254</v>
      </c>
      <c r="D5442" s="154" t="s">
        <v>255</v>
      </c>
      <c r="E5442" s="155" t="s">
        <v>253</v>
      </c>
      <c r="F5442" s="156" t="s">
        <v>253</v>
      </c>
      <c r="G5442" s="155" t="s">
        <v>253</v>
      </c>
      <c r="H5442" s="155" t="s">
        <v>253</v>
      </c>
      <c r="I5442" s="157" t="s">
        <v>253</v>
      </c>
      <c r="J5442" s="156" t="s">
        <v>253</v>
      </c>
      <c r="K5442" s="167" t="s">
        <v>253</v>
      </c>
    </row>
    <row r="5443" spans="1:11" x14ac:dyDescent="0.25">
      <c r="A5443" s="153">
        <v>5439</v>
      </c>
      <c r="B5443" s="154" t="s">
        <v>253</v>
      </c>
      <c r="C5443" s="154" t="s">
        <v>254</v>
      </c>
      <c r="D5443" s="154" t="s">
        <v>255</v>
      </c>
      <c r="E5443" s="155" t="s">
        <v>253</v>
      </c>
      <c r="F5443" s="156" t="s">
        <v>253</v>
      </c>
      <c r="G5443" s="155" t="s">
        <v>253</v>
      </c>
      <c r="H5443" s="155" t="s">
        <v>253</v>
      </c>
      <c r="I5443" s="157" t="s">
        <v>253</v>
      </c>
      <c r="J5443" s="156" t="s">
        <v>253</v>
      </c>
      <c r="K5443" s="167" t="s">
        <v>253</v>
      </c>
    </row>
    <row r="5444" spans="1:11" x14ac:dyDescent="0.25">
      <c r="A5444" s="153">
        <v>5440</v>
      </c>
      <c r="B5444" s="154" t="s">
        <v>253</v>
      </c>
      <c r="C5444" s="154" t="s">
        <v>254</v>
      </c>
      <c r="D5444" s="154" t="s">
        <v>255</v>
      </c>
      <c r="E5444" s="155" t="s">
        <v>253</v>
      </c>
      <c r="F5444" s="156" t="s">
        <v>253</v>
      </c>
      <c r="G5444" s="155" t="s">
        <v>253</v>
      </c>
      <c r="H5444" s="155" t="s">
        <v>253</v>
      </c>
      <c r="I5444" s="157" t="s">
        <v>253</v>
      </c>
      <c r="J5444" s="156" t="s">
        <v>253</v>
      </c>
      <c r="K5444" s="167" t="s">
        <v>253</v>
      </c>
    </row>
    <row r="5445" spans="1:11" x14ac:dyDescent="0.25">
      <c r="A5445" s="153">
        <v>5441</v>
      </c>
      <c r="B5445" s="154" t="s">
        <v>253</v>
      </c>
      <c r="C5445" s="154" t="s">
        <v>254</v>
      </c>
      <c r="D5445" s="154" t="s">
        <v>255</v>
      </c>
      <c r="E5445" s="155" t="s">
        <v>253</v>
      </c>
      <c r="F5445" s="156" t="s">
        <v>253</v>
      </c>
      <c r="G5445" s="155" t="s">
        <v>253</v>
      </c>
      <c r="H5445" s="155" t="s">
        <v>253</v>
      </c>
      <c r="I5445" s="157" t="s">
        <v>253</v>
      </c>
      <c r="J5445" s="156" t="s">
        <v>253</v>
      </c>
      <c r="K5445" s="167" t="s">
        <v>253</v>
      </c>
    </row>
    <row r="5446" spans="1:11" x14ac:dyDescent="0.25">
      <c r="A5446" s="153">
        <v>5442</v>
      </c>
      <c r="B5446" s="154" t="s">
        <v>253</v>
      </c>
      <c r="C5446" s="154" t="s">
        <v>254</v>
      </c>
      <c r="D5446" s="154" t="s">
        <v>255</v>
      </c>
      <c r="E5446" s="155" t="s">
        <v>253</v>
      </c>
      <c r="F5446" s="156" t="s">
        <v>253</v>
      </c>
      <c r="G5446" s="155" t="s">
        <v>253</v>
      </c>
      <c r="H5446" s="155" t="s">
        <v>253</v>
      </c>
      <c r="I5446" s="157" t="s">
        <v>253</v>
      </c>
      <c r="J5446" s="156" t="s">
        <v>253</v>
      </c>
      <c r="K5446" s="167" t="s">
        <v>253</v>
      </c>
    </row>
    <row r="5447" spans="1:11" x14ac:dyDescent="0.25">
      <c r="A5447" s="153">
        <v>5443</v>
      </c>
      <c r="B5447" s="154" t="s">
        <v>253</v>
      </c>
      <c r="C5447" s="154" t="s">
        <v>254</v>
      </c>
      <c r="D5447" s="154" t="s">
        <v>255</v>
      </c>
      <c r="E5447" s="155" t="s">
        <v>253</v>
      </c>
      <c r="F5447" s="156" t="s">
        <v>253</v>
      </c>
      <c r="G5447" s="155" t="s">
        <v>253</v>
      </c>
      <c r="H5447" s="155" t="s">
        <v>253</v>
      </c>
      <c r="I5447" s="157" t="s">
        <v>253</v>
      </c>
      <c r="J5447" s="156" t="s">
        <v>253</v>
      </c>
      <c r="K5447" s="167" t="s">
        <v>253</v>
      </c>
    </row>
    <row r="5448" spans="1:11" x14ac:dyDescent="0.25">
      <c r="A5448" s="153">
        <v>5444</v>
      </c>
      <c r="B5448" s="154" t="s">
        <v>253</v>
      </c>
      <c r="C5448" s="154" t="s">
        <v>254</v>
      </c>
      <c r="D5448" s="154" t="s">
        <v>255</v>
      </c>
      <c r="E5448" s="155" t="s">
        <v>253</v>
      </c>
      <c r="F5448" s="156" t="s">
        <v>253</v>
      </c>
      <c r="G5448" s="155" t="s">
        <v>253</v>
      </c>
      <c r="H5448" s="155" t="s">
        <v>253</v>
      </c>
      <c r="I5448" s="157" t="s">
        <v>253</v>
      </c>
      <c r="J5448" s="156" t="s">
        <v>253</v>
      </c>
      <c r="K5448" s="167" t="s">
        <v>253</v>
      </c>
    </row>
    <row r="5449" spans="1:11" x14ac:dyDescent="0.25">
      <c r="A5449" s="153">
        <v>5445</v>
      </c>
      <c r="B5449" s="154" t="s">
        <v>253</v>
      </c>
      <c r="C5449" s="154" t="s">
        <v>254</v>
      </c>
      <c r="D5449" s="154" t="s">
        <v>255</v>
      </c>
      <c r="E5449" s="155" t="s">
        <v>253</v>
      </c>
      <c r="F5449" s="156" t="s">
        <v>253</v>
      </c>
      <c r="G5449" s="155" t="s">
        <v>253</v>
      </c>
      <c r="H5449" s="155" t="s">
        <v>253</v>
      </c>
      <c r="I5449" s="157" t="s">
        <v>253</v>
      </c>
      <c r="J5449" s="156" t="s">
        <v>253</v>
      </c>
      <c r="K5449" s="167" t="s">
        <v>253</v>
      </c>
    </row>
    <row r="5450" spans="1:11" x14ac:dyDescent="0.25">
      <c r="A5450" s="153">
        <v>5446</v>
      </c>
      <c r="B5450" s="154" t="s">
        <v>253</v>
      </c>
      <c r="C5450" s="154" t="s">
        <v>254</v>
      </c>
      <c r="D5450" s="154" t="s">
        <v>255</v>
      </c>
      <c r="E5450" s="155" t="s">
        <v>253</v>
      </c>
      <c r="F5450" s="156" t="s">
        <v>253</v>
      </c>
      <c r="G5450" s="155" t="s">
        <v>253</v>
      </c>
      <c r="H5450" s="155" t="s">
        <v>253</v>
      </c>
      <c r="I5450" s="157" t="s">
        <v>253</v>
      </c>
      <c r="J5450" s="156" t="s">
        <v>253</v>
      </c>
      <c r="K5450" s="167" t="s">
        <v>253</v>
      </c>
    </row>
    <row r="5451" spans="1:11" x14ac:dyDescent="0.25">
      <c r="A5451" s="153">
        <v>5447</v>
      </c>
      <c r="B5451" s="154" t="s">
        <v>253</v>
      </c>
      <c r="C5451" s="154" t="s">
        <v>254</v>
      </c>
      <c r="D5451" s="154" t="s">
        <v>255</v>
      </c>
      <c r="E5451" s="155" t="s">
        <v>253</v>
      </c>
      <c r="F5451" s="156" t="s">
        <v>253</v>
      </c>
      <c r="G5451" s="155" t="s">
        <v>253</v>
      </c>
      <c r="H5451" s="155" t="s">
        <v>253</v>
      </c>
      <c r="I5451" s="157" t="s">
        <v>253</v>
      </c>
      <c r="J5451" s="156" t="s">
        <v>253</v>
      </c>
      <c r="K5451" s="167" t="s">
        <v>253</v>
      </c>
    </row>
    <row r="5452" spans="1:11" x14ac:dyDescent="0.25">
      <c r="A5452" s="153">
        <v>5448</v>
      </c>
      <c r="B5452" s="154" t="s">
        <v>253</v>
      </c>
      <c r="C5452" s="154" t="s">
        <v>254</v>
      </c>
      <c r="D5452" s="154" t="s">
        <v>255</v>
      </c>
      <c r="E5452" s="155" t="s">
        <v>253</v>
      </c>
      <c r="F5452" s="156" t="s">
        <v>253</v>
      </c>
      <c r="G5452" s="155" t="s">
        <v>253</v>
      </c>
      <c r="H5452" s="155" t="s">
        <v>253</v>
      </c>
      <c r="I5452" s="157" t="s">
        <v>253</v>
      </c>
      <c r="J5452" s="156" t="s">
        <v>253</v>
      </c>
      <c r="K5452" s="167" t="s">
        <v>253</v>
      </c>
    </row>
    <row r="5453" spans="1:11" x14ac:dyDescent="0.25">
      <c r="A5453" s="153">
        <v>5449</v>
      </c>
      <c r="B5453" s="154" t="s">
        <v>253</v>
      </c>
      <c r="C5453" s="154" t="s">
        <v>254</v>
      </c>
      <c r="D5453" s="154" t="s">
        <v>255</v>
      </c>
      <c r="E5453" s="155" t="s">
        <v>253</v>
      </c>
      <c r="F5453" s="156" t="s">
        <v>253</v>
      </c>
      <c r="G5453" s="155" t="s">
        <v>253</v>
      </c>
      <c r="H5453" s="155" t="s">
        <v>253</v>
      </c>
      <c r="I5453" s="157" t="s">
        <v>253</v>
      </c>
      <c r="J5453" s="156" t="s">
        <v>253</v>
      </c>
      <c r="K5453" s="167" t="s">
        <v>253</v>
      </c>
    </row>
    <row r="5454" spans="1:11" x14ac:dyDescent="0.25">
      <c r="A5454" s="153">
        <v>5450</v>
      </c>
      <c r="B5454" s="154" t="s">
        <v>253</v>
      </c>
      <c r="C5454" s="154" t="s">
        <v>254</v>
      </c>
      <c r="D5454" s="154" t="s">
        <v>255</v>
      </c>
      <c r="E5454" s="155" t="s">
        <v>253</v>
      </c>
      <c r="F5454" s="156" t="s">
        <v>253</v>
      </c>
      <c r="G5454" s="155" t="s">
        <v>253</v>
      </c>
      <c r="H5454" s="155" t="s">
        <v>253</v>
      </c>
      <c r="I5454" s="157" t="s">
        <v>253</v>
      </c>
      <c r="J5454" s="156" t="s">
        <v>253</v>
      </c>
      <c r="K5454" s="167" t="s">
        <v>253</v>
      </c>
    </row>
    <row r="5455" spans="1:11" x14ac:dyDescent="0.25">
      <c r="A5455" s="153">
        <v>5451</v>
      </c>
      <c r="B5455" s="154" t="s">
        <v>253</v>
      </c>
      <c r="C5455" s="154" t="s">
        <v>254</v>
      </c>
      <c r="D5455" s="154" t="s">
        <v>255</v>
      </c>
      <c r="E5455" s="155" t="s">
        <v>253</v>
      </c>
      <c r="F5455" s="156" t="s">
        <v>253</v>
      </c>
      <c r="G5455" s="155" t="s">
        <v>253</v>
      </c>
      <c r="H5455" s="155" t="s">
        <v>253</v>
      </c>
      <c r="I5455" s="157" t="s">
        <v>253</v>
      </c>
      <c r="J5455" s="156" t="s">
        <v>253</v>
      </c>
      <c r="K5455" s="167" t="s">
        <v>253</v>
      </c>
    </row>
    <row r="5456" spans="1:11" x14ac:dyDescent="0.25">
      <c r="A5456" s="153">
        <v>5452</v>
      </c>
      <c r="B5456" s="154" t="s">
        <v>253</v>
      </c>
      <c r="C5456" s="154" t="s">
        <v>254</v>
      </c>
      <c r="D5456" s="154" t="s">
        <v>255</v>
      </c>
      <c r="E5456" s="155" t="s">
        <v>253</v>
      </c>
      <c r="F5456" s="156" t="s">
        <v>253</v>
      </c>
      <c r="G5456" s="155" t="s">
        <v>253</v>
      </c>
      <c r="H5456" s="155" t="s">
        <v>253</v>
      </c>
      <c r="I5456" s="157" t="s">
        <v>253</v>
      </c>
      <c r="J5456" s="156" t="s">
        <v>253</v>
      </c>
      <c r="K5456" s="167" t="s">
        <v>253</v>
      </c>
    </row>
    <row r="5457" spans="1:11" x14ac:dyDescent="0.25">
      <c r="A5457" s="153">
        <v>5453</v>
      </c>
      <c r="B5457" s="154" t="s">
        <v>253</v>
      </c>
      <c r="C5457" s="154" t="s">
        <v>254</v>
      </c>
      <c r="D5457" s="154" t="s">
        <v>255</v>
      </c>
      <c r="E5457" s="155" t="s">
        <v>253</v>
      </c>
      <c r="F5457" s="156" t="s">
        <v>253</v>
      </c>
      <c r="G5457" s="155" t="s">
        <v>253</v>
      </c>
      <c r="H5457" s="155" t="s">
        <v>253</v>
      </c>
      <c r="I5457" s="157" t="s">
        <v>253</v>
      </c>
      <c r="J5457" s="156" t="s">
        <v>253</v>
      </c>
      <c r="K5457" s="167" t="s">
        <v>253</v>
      </c>
    </row>
    <row r="5458" spans="1:11" x14ac:dyDescent="0.25">
      <c r="A5458" s="153">
        <v>5454</v>
      </c>
      <c r="B5458" s="154" t="s">
        <v>253</v>
      </c>
      <c r="C5458" s="154" t="s">
        <v>254</v>
      </c>
      <c r="D5458" s="154" t="s">
        <v>255</v>
      </c>
      <c r="E5458" s="155" t="s">
        <v>253</v>
      </c>
      <c r="F5458" s="156" t="s">
        <v>253</v>
      </c>
      <c r="G5458" s="155" t="s">
        <v>253</v>
      </c>
      <c r="H5458" s="155" t="s">
        <v>253</v>
      </c>
      <c r="I5458" s="157" t="s">
        <v>253</v>
      </c>
      <c r="J5458" s="156" t="s">
        <v>253</v>
      </c>
      <c r="K5458" s="167" t="s">
        <v>253</v>
      </c>
    </row>
    <row r="5459" spans="1:11" x14ac:dyDescent="0.25">
      <c r="A5459" s="153">
        <v>5455</v>
      </c>
      <c r="B5459" s="154" t="s">
        <v>253</v>
      </c>
      <c r="C5459" s="154" t="s">
        <v>254</v>
      </c>
      <c r="D5459" s="154" t="s">
        <v>255</v>
      </c>
      <c r="E5459" s="155" t="s">
        <v>253</v>
      </c>
      <c r="F5459" s="156" t="s">
        <v>253</v>
      </c>
      <c r="G5459" s="155" t="s">
        <v>253</v>
      </c>
      <c r="H5459" s="155" t="s">
        <v>253</v>
      </c>
      <c r="I5459" s="157" t="s">
        <v>253</v>
      </c>
      <c r="J5459" s="156" t="s">
        <v>253</v>
      </c>
      <c r="K5459" s="167" t="s">
        <v>253</v>
      </c>
    </row>
    <row r="5460" spans="1:11" x14ac:dyDescent="0.25">
      <c r="A5460" s="153">
        <v>5456</v>
      </c>
      <c r="B5460" s="154" t="s">
        <v>253</v>
      </c>
      <c r="C5460" s="154" t="s">
        <v>254</v>
      </c>
      <c r="D5460" s="154" t="s">
        <v>255</v>
      </c>
      <c r="E5460" s="155" t="s">
        <v>253</v>
      </c>
      <c r="F5460" s="156" t="s">
        <v>253</v>
      </c>
      <c r="G5460" s="155" t="s">
        <v>253</v>
      </c>
      <c r="H5460" s="155" t="s">
        <v>253</v>
      </c>
      <c r="I5460" s="157" t="s">
        <v>253</v>
      </c>
      <c r="J5460" s="156" t="s">
        <v>253</v>
      </c>
      <c r="K5460" s="167" t="s">
        <v>253</v>
      </c>
    </row>
    <row r="5461" spans="1:11" x14ac:dyDescent="0.25">
      <c r="A5461" s="153">
        <v>5457</v>
      </c>
      <c r="B5461" s="154" t="s">
        <v>253</v>
      </c>
      <c r="C5461" s="154" t="s">
        <v>254</v>
      </c>
      <c r="D5461" s="154" t="s">
        <v>255</v>
      </c>
      <c r="E5461" s="155" t="s">
        <v>253</v>
      </c>
      <c r="F5461" s="156" t="s">
        <v>253</v>
      </c>
      <c r="G5461" s="155" t="s">
        <v>253</v>
      </c>
      <c r="H5461" s="155" t="s">
        <v>253</v>
      </c>
      <c r="I5461" s="157" t="s">
        <v>253</v>
      </c>
      <c r="J5461" s="156" t="s">
        <v>253</v>
      </c>
      <c r="K5461" s="167" t="s">
        <v>253</v>
      </c>
    </row>
    <row r="5462" spans="1:11" x14ac:dyDescent="0.25">
      <c r="A5462" s="153">
        <v>5458</v>
      </c>
      <c r="B5462" s="154" t="s">
        <v>253</v>
      </c>
      <c r="C5462" s="154" t="s">
        <v>254</v>
      </c>
      <c r="D5462" s="154" t="s">
        <v>255</v>
      </c>
      <c r="E5462" s="155" t="s">
        <v>253</v>
      </c>
      <c r="F5462" s="156" t="s">
        <v>253</v>
      </c>
      <c r="G5462" s="155" t="s">
        <v>253</v>
      </c>
      <c r="H5462" s="155" t="s">
        <v>253</v>
      </c>
      <c r="I5462" s="157" t="s">
        <v>253</v>
      </c>
      <c r="J5462" s="156" t="s">
        <v>253</v>
      </c>
      <c r="K5462" s="167" t="s">
        <v>253</v>
      </c>
    </row>
    <row r="5463" spans="1:11" x14ac:dyDescent="0.25">
      <c r="A5463" s="153">
        <v>5459</v>
      </c>
      <c r="B5463" s="154" t="s">
        <v>253</v>
      </c>
      <c r="C5463" s="154" t="s">
        <v>254</v>
      </c>
      <c r="D5463" s="154" t="s">
        <v>255</v>
      </c>
      <c r="E5463" s="155" t="s">
        <v>253</v>
      </c>
      <c r="F5463" s="156" t="s">
        <v>253</v>
      </c>
      <c r="G5463" s="155" t="s">
        <v>253</v>
      </c>
      <c r="H5463" s="155" t="s">
        <v>253</v>
      </c>
      <c r="I5463" s="157" t="s">
        <v>253</v>
      </c>
      <c r="J5463" s="156" t="s">
        <v>253</v>
      </c>
      <c r="K5463" s="167" t="s">
        <v>253</v>
      </c>
    </row>
    <row r="5464" spans="1:11" x14ac:dyDescent="0.25">
      <c r="A5464" s="153">
        <v>5460</v>
      </c>
      <c r="B5464" s="154" t="s">
        <v>253</v>
      </c>
      <c r="C5464" s="154" t="s">
        <v>254</v>
      </c>
      <c r="D5464" s="154" t="s">
        <v>255</v>
      </c>
      <c r="E5464" s="155" t="s">
        <v>253</v>
      </c>
      <c r="F5464" s="156" t="s">
        <v>253</v>
      </c>
      <c r="G5464" s="155" t="s">
        <v>253</v>
      </c>
      <c r="H5464" s="155" t="s">
        <v>253</v>
      </c>
      <c r="I5464" s="157" t="s">
        <v>253</v>
      </c>
      <c r="J5464" s="156" t="s">
        <v>253</v>
      </c>
      <c r="K5464" s="167" t="s">
        <v>253</v>
      </c>
    </row>
    <row r="5465" spans="1:11" x14ac:dyDescent="0.25">
      <c r="A5465" s="153">
        <v>5461</v>
      </c>
      <c r="B5465" s="154" t="s">
        <v>253</v>
      </c>
      <c r="C5465" s="154" t="s">
        <v>254</v>
      </c>
      <c r="D5465" s="154" t="s">
        <v>255</v>
      </c>
      <c r="E5465" s="155" t="s">
        <v>253</v>
      </c>
      <c r="F5465" s="156" t="s">
        <v>253</v>
      </c>
      <c r="G5465" s="155" t="s">
        <v>253</v>
      </c>
      <c r="H5465" s="155" t="s">
        <v>253</v>
      </c>
      <c r="I5465" s="157" t="s">
        <v>253</v>
      </c>
      <c r="J5465" s="156" t="s">
        <v>253</v>
      </c>
      <c r="K5465" s="167" t="s">
        <v>253</v>
      </c>
    </row>
    <row r="5466" spans="1:11" x14ac:dyDescent="0.25">
      <c r="A5466" s="153">
        <v>5462</v>
      </c>
      <c r="B5466" s="154" t="s">
        <v>253</v>
      </c>
      <c r="C5466" s="154" t="s">
        <v>254</v>
      </c>
      <c r="D5466" s="154" t="s">
        <v>255</v>
      </c>
      <c r="E5466" s="155" t="s">
        <v>253</v>
      </c>
      <c r="F5466" s="156" t="s">
        <v>253</v>
      </c>
      <c r="G5466" s="155" t="s">
        <v>253</v>
      </c>
      <c r="H5466" s="155" t="s">
        <v>253</v>
      </c>
      <c r="I5466" s="157" t="s">
        <v>253</v>
      </c>
      <c r="J5466" s="156" t="s">
        <v>253</v>
      </c>
      <c r="K5466" s="167" t="s">
        <v>253</v>
      </c>
    </row>
    <row r="5467" spans="1:11" x14ac:dyDescent="0.25">
      <c r="A5467" s="153">
        <v>5463</v>
      </c>
      <c r="B5467" s="154" t="s">
        <v>253</v>
      </c>
      <c r="C5467" s="154" t="s">
        <v>254</v>
      </c>
      <c r="D5467" s="154" t="s">
        <v>255</v>
      </c>
      <c r="E5467" s="155" t="s">
        <v>253</v>
      </c>
      <c r="F5467" s="156" t="s">
        <v>253</v>
      </c>
      <c r="G5467" s="155" t="s">
        <v>253</v>
      </c>
      <c r="H5467" s="155" t="s">
        <v>253</v>
      </c>
      <c r="I5467" s="157" t="s">
        <v>253</v>
      </c>
      <c r="J5467" s="156" t="s">
        <v>253</v>
      </c>
      <c r="K5467" s="167" t="s">
        <v>253</v>
      </c>
    </row>
    <row r="5468" spans="1:11" x14ac:dyDescent="0.25">
      <c r="A5468" s="153">
        <v>5464</v>
      </c>
      <c r="B5468" s="154" t="s">
        <v>253</v>
      </c>
      <c r="C5468" s="154" t="s">
        <v>254</v>
      </c>
      <c r="D5468" s="154" t="s">
        <v>255</v>
      </c>
      <c r="E5468" s="155" t="s">
        <v>253</v>
      </c>
      <c r="F5468" s="156" t="s">
        <v>253</v>
      </c>
      <c r="G5468" s="155" t="s">
        <v>253</v>
      </c>
      <c r="H5468" s="155" t="s">
        <v>253</v>
      </c>
      <c r="I5468" s="157" t="s">
        <v>253</v>
      </c>
      <c r="J5468" s="156" t="s">
        <v>253</v>
      </c>
      <c r="K5468" s="167" t="s">
        <v>253</v>
      </c>
    </row>
    <row r="5469" spans="1:11" x14ac:dyDescent="0.25">
      <c r="A5469" s="153">
        <v>5465</v>
      </c>
      <c r="B5469" s="154" t="s">
        <v>253</v>
      </c>
      <c r="C5469" s="154" t="s">
        <v>254</v>
      </c>
      <c r="D5469" s="154" t="s">
        <v>255</v>
      </c>
      <c r="E5469" s="155" t="s">
        <v>253</v>
      </c>
      <c r="F5469" s="156" t="s">
        <v>253</v>
      </c>
      <c r="G5469" s="155" t="s">
        <v>253</v>
      </c>
      <c r="H5469" s="155" t="s">
        <v>253</v>
      </c>
      <c r="I5469" s="157" t="s">
        <v>253</v>
      </c>
      <c r="J5469" s="156" t="s">
        <v>253</v>
      </c>
      <c r="K5469" s="167" t="s">
        <v>253</v>
      </c>
    </row>
    <row r="5470" spans="1:11" x14ac:dyDescent="0.25">
      <c r="A5470" s="153">
        <v>5466</v>
      </c>
      <c r="B5470" s="154" t="s">
        <v>253</v>
      </c>
      <c r="C5470" s="154" t="s">
        <v>254</v>
      </c>
      <c r="D5470" s="154" t="s">
        <v>255</v>
      </c>
      <c r="E5470" s="155" t="s">
        <v>253</v>
      </c>
      <c r="F5470" s="156" t="s">
        <v>253</v>
      </c>
      <c r="G5470" s="155" t="s">
        <v>253</v>
      </c>
      <c r="H5470" s="155" t="s">
        <v>253</v>
      </c>
      <c r="I5470" s="157" t="s">
        <v>253</v>
      </c>
      <c r="J5470" s="156" t="s">
        <v>253</v>
      </c>
      <c r="K5470" s="167" t="s">
        <v>253</v>
      </c>
    </row>
    <row r="5471" spans="1:11" x14ac:dyDescent="0.25">
      <c r="A5471" s="153">
        <v>5467</v>
      </c>
      <c r="B5471" s="154" t="s">
        <v>253</v>
      </c>
      <c r="C5471" s="154" t="s">
        <v>254</v>
      </c>
      <c r="D5471" s="154" t="s">
        <v>255</v>
      </c>
      <c r="E5471" s="155" t="s">
        <v>253</v>
      </c>
      <c r="F5471" s="156" t="s">
        <v>253</v>
      </c>
      <c r="G5471" s="155" t="s">
        <v>253</v>
      </c>
      <c r="H5471" s="155" t="s">
        <v>253</v>
      </c>
      <c r="I5471" s="157" t="s">
        <v>253</v>
      </c>
      <c r="J5471" s="156" t="s">
        <v>253</v>
      </c>
      <c r="K5471" s="167" t="s">
        <v>253</v>
      </c>
    </row>
    <row r="5472" spans="1:11" x14ac:dyDescent="0.25">
      <c r="A5472" s="153">
        <v>5468</v>
      </c>
      <c r="B5472" s="154" t="s">
        <v>253</v>
      </c>
      <c r="C5472" s="154" t="s">
        <v>254</v>
      </c>
      <c r="D5472" s="154" t="s">
        <v>255</v>
      </c>
      <c r="E5472" s="155" t="s">
        <v>253</v>
      </c>
      <c r="F5472" s="156" t="s">
        <v>253</v>
      </c>
      <c r="G5472" s="155" t="s">
        <v>253</v>
      </c>
      <c r="H5472" s="155" t="s">
        <v>253</v>
      </c>
      <c r="I5472" s="157" t="s">
        <v>253</v>
      </c>
      <c r="J5472" s="156" t="s">
        <v>253</v>
      </c>
      <c r="K5472" s="167" t="s">
        <v>253</v>
      </c>
    </row>
    <row r="5473" spans="1:11" x14ac:dyDescent="0.25">
      <c r="A5473" s="153">
        <v>5469</v>
      </c>
      <c r="B5473" s="154" t="s">
        <v>253</v>
      </c>
      <c r="C5473" s="154" t="s">
        <v>254</v>
      </c>
      <c r="D5473" s="154" t="s">
        <v>255</v>
      </c>
      <c r="E5473" s="155" t="s">
        <v>253</v>
      </c>
      <c r="F5473" s="156" t="s">
        <v>253</v>
      </c>
      <c r="G5473" s="155" t="s">
        <v>253</v>
      </c>
      <c r="H5473" s="155" t="s">
        <v>253</v>
      </c>
      <c r="I5473" s="157" t="s">
        <v>253</v>
      </c>
      <c r="J5473" s="156" t="s">
        <v>253</v>
      </c>
      <c r="K5473" s="167" t="s">
        <v>253</v>
      </c>
    </row>
    <row r="5474" spans="1:11" x14ac:dyDescent="0.25">
      <c r="A5474" s="153">
        <v>5470</v>
      </c>
      <c r="B5474" s="154" t="s">
        <v>253</v>
      </c>
      <c r="C5474" s="154" t="s">
        <v>254</v>
      </c>
      <c r="D5474" s="154" t="s">
        <v>255</v>
      </c>
      <c r="E5474" s="155" t="s">
        <v>253</v>
      </c>
      <c r="F5474" s="156" t="s">
        <v>253</v>
      </c>
      <c r="G5474" s="155" t="s">
        <v>253</v>
      </c>
      <c r="H5474" s="155" t="s">
        <v>253</v>
      </c>
      <c r="I5474" s="157" t="s">
        <v>253</v>
      </c>
      <c r="J5474" s="156" t="s">
        <v>253</v>
      </c>
      <c r="K5474" s="167" t="s">
        <v>253</v>
      </c>
    </row>
    <row r="5475" spans="1:11" x14ac:dyDescent="0.25">
      <c r="A5475" s="153">
        <v>5471</v>
      </c>
      <c r="B5475" s="154" t="s">
        <v>253</v>
      </c>
      <c r="C5475" s="154" t="s">
        <v>254</v>
      </c>
      <c r="D5475" s="154" t="s">
        <v>255</v>
      </c>
      <c r="E5475" s="155" t="s">
        <v>253</v>
      </c>
      <c r="F5475" s="156" t="s">
        <v>253</v>
      </c>
      <c r="G5475" s="155" t="s">
        <v>253</v>
      </c>
      <c r="H5475" s="155" t="s">
        <v>253</v>
      </c>
      <c r="I5475" s="157" t="s">
        <v>253</v>
      </c>
      <c r="J5475" s="156" t="s">
        <v>253</v>
      </c>
      <c r="K5475" s="167" t="s">
        <v>253</v>
      </c>
    </row>
    <row r="5476" spans="1:11" x14ac:dyDescent="0.25">
      <c r="A5476" s="153">
        <v>5472</v>
      </c>
      <c r="B5476" s="154" t="s">
        <v>253</v>
      </c>
      <c r="C5476" s="154" t="s">
        <v>254</v>
      </c>
      <c r="D5476" s="154" t="s">
        <v>255</v>
      </c>
      <c r="E5476" s="155" t="s">
        <v>253</v>
      </c>
      <c r="F5476" s="156" t="s">
        <v>253</v>
      </c>
      <c r="G5476" s="155" t="s">
        <v>253</v>
      </c>
      <c r="H5476" s="155" t="s">
        <v>253</v>
      </c>
      <c r="I5476" s="157" t="s">
        <v>253</v>
      </c>
      <c r="J5476" s="156" t="s">
        <v>253</v>
      </c>
      <c r="K5476" s="167" t="s">
        <v>253</v>
      </c>
    </row>
    <row r="5477" spans="1:11" x14ac:dyDescent="0.25">
      <c r="A5477" s="153">
        <v>5473</v>
      </c>
      <c r="B5477" s="154" t="s">
        <v>253</v>
      </c>
      <c r="C5477" s="154" t="s">
        <v>254</v>
      </c>
      <c r="D5477" s="154" t="s">
        <v>255</v>
      </c>
      <c r="E5477" s="155" t="s">
        <v>253</v>
      </c>
      <c r="F5477" s="156" t="s">
        <v>253</v>
      </c>
      <c r="G5477" s="155" t="s">
        <v>253</v>
      </c>
      <c r="H5477" s="155" t="s">
        <v>253</v>
      </c>
      <c r="I5477" s="157" t="s">
        <v>253</v>
      </c>
      <c r="J5477" s="156" t="s">
        <v>253</v>
      </c>
      <c r="K5477" s="167" t="s">
        <v>253</v>
      </c>
    </row>
    <row r="5478" spans="1:11" x14ac:dyDescent="0.25">
      <c r="A5478" s="153">
        <v>5474</v>
      </c>
      <c r="B5478" s="154" t="s">
        <v>253</v>
      </c>
      <c r="C5478" s="154" t="s">
        <v>254</v>
      </c>
      <c r="D5478" s="154" t="s">
        <v>255</v>
      </c>
      <c r="E5478" s="155" t="s">
        <v>253</v>
      </c>
      <c r="F5478" s="156" t="s">
        <v>253</v>
      </c>
      <c r="G5478" s="155" t="s">
        <v>253</v>
      </c>
      <c r="H5478" s="155" t="s">
        <v>253</v>
      </c>
      <c r="I5478" s="157" t="s">
        <v>253</v>
      </c>
      <c r="J5478" s="156" t="s">
        <v>253</v>
      </c>
      <c r="K5478" s="167" t="s">
        <v>253</v>
      </c>
    </row>
    <row r="5479" spans="1:11" x14ac:dyDescent="0.25">
      <c r="A5479" s="153">
        <v>5475</v>
      </c>
      <c r="B5479" s="154" t="s">
        <v>253</v>
      </c>
      <c r="C5479" s="154" t="s">
        <v>254</v>
      </c>
      <c r="D5479" s="154" t="s">
        <v>255</v>
      </c>
      <c r="E5479" s="155" t="s">
        <v>253</v>
      </c>
      <c r="F5479" s="156" t="s">
        <v>253</v>
      </c>
      <c r="G5479" s="155" t="s">
        <v>253</v>
      </c>
      <c r="H5479" s="155" t="s">
        <v>253</v>
      </c>
      <c r="I5479" s="157" t="s">
        <v>253</v>
      </c>
      <c r="J5479" s="156" t="s">
        <v>253</v>
      </c>
      <c r="K5479" s="167" t="s">
        <v>253</v>
      </c>
    </row>
    <row r="5480" spans="1:11" x14ac:dyDescent="0.25">
      <c r="A5480" s="153">
        <v>5476</v>
      </c>
      <c r="B5480" s="154" t="s">
        <v>253</v>
      </c>
      <c r="C5480" s="154" t="s">
        <v>254</v>
      </c>
      <c r="D5480" s="154" t="s">
        <v>255</v>
      </c>
      <c r="E5480" s="155" t="s">
        <v>253</v>
      </c>
      <c r="F5480" s="156" t="s">
        <v>253</v>
      </c>
      <c r="G5480" s="155" t="s">
        <v>253</v>
      </c>
      <c r="H5480" s="155" t="s">
        <v>253</v>
      </c>
      <c r="I5480" s="157" t="s">
        <v>253</v>
      </c>
      <c r="J5480" s="156" t="s">
        <v>253</v>
      </c>
      <c r="K5480" s="167" t="s">
        <v>253</v>
      </c>
    </row>
    <row r="5481" spans="1:11" x14ac:dyDescent="0.25">
      <c r="A5481" s="153">
        <v>5477</v>
      </c>
      <c r="B5481" s="154" t="s">
        <v>253</v>
      </c>
      <c r="C5481" s="154" t="s">
        <v>254</v>
      </c>
      <c r="D5481" s="154" t="s">
        <v>255</v>
      </c>
      <c r="E5481" s="155" t="s">
        <v>253</v>
      </c>
      <c r="F5481" s="156" t="s">
        <v>253</v>
      </c>
      <c r="G5481" s="155" t="s">
        <v>253</v>
      </c>
      <c r="H5481" s="155" t="s">
        <v>253</v>
      </c>
      <c r="I5481" s="157" t="s">
        <v>253</v>
      </c>
      <c r="J5481" s="156" t="s">
        <v>253</v>
      </c>
      <c r="K5481" s="167" t="s">
        <v>253</v>
      </c>
    </row>
    <row r="5482" spans="1:11" x14ac:dyDescent="0.25">
      <c r="A5482" s="153">
        <v>5478</v>
      </c>
      <c r="B5482" s="154" t="s">
        <v>253</v>
      </c>
      <c r="C5482" s="154" t="s">
        <v>254</v>
      </c>
      <c r="D5482" s="154" t="s">
        <v>255</v>
      </c>
      <c r="E5482" s="155" t="s">
        <v>253</v>
      </c>
      <c r="F5482" s="156" t="s">
        <v>253</v>
      </c>
      <c r="G5482" s="155" t="s">
        <v>253</v>
      </c>
      <c r="H5482" s="155" t="s">
        <v>253</v>
      </c>
      <c r="I5482" s="157" t="s">
        <v>253</v>
      </c>
      <c r="J5482" s="156" t="s">
        <v>253</v>
      </c>
      <c r="K5482" s="167" t="s">
        <v>253</v>
      </c>
    </row>
    <row r="5483" spans="1:11" x14ac:dyDescent="0.25">
      <c r="A5483" s="153">
        <v>5479</v>
      </c>
      <c r="B5483" s="154" t="s">
        <v>253</v>
      </c>
      <c r="C5483" s="154" t="s">
        <v>254</v>
      </c>
      <c r="D5483" s="154" t="s">
        <v>255</v>
      </c>
      <c r="E5483" s="155" t="s">
        <v>253</v>
      </c>
      <c r="F5483" s="156" t="s">
        <v>253</v>
      </c>
      <c r="G5483" s="155" t="s">
        <v>253</v>
      </c>
      <c r="H5483" s="155" t="s">
        <v>253</v>
      </c>
      <c r="I5483" s="157" t="s">
        <v>253</v>
      </c>
      <c r="J5483" s="156" t="s">
        <v>253</v>
      </c>
      <c r="K5483" s="167" t="s">
        <v>253</v>
      </c>
    </row>
    <row r="5484" spans="1:11" x14ac:dyDescent="0.25">
      <c r="A5484" s="153">
        <v>5480</v>
      </c>
      <c r="B5484" s="154" t="s">
        <v>253</v>
      </c>
      <c r="C5484" s="154" t="s">
        <v>254</v>
      </c>
      <c r="D5484" s="154" t="s">
        <v>255</v>
      </c>
      <c r="E5484" s="155" t="s">
        <v>253</v>
      </c>
      <c r="F5484" s="156" t="s">
        <v>253</v>
      </c>
      <c r="G5484" s="155" t="s">
        <v>253</v>
      </c>
      <c r="H5484" s="155" t="s">
        <v>253</v>
      </c>
      <c r="I5484" s="157" t="s">
        <v>253</v>
      </c>
      <c r="J5484" s="156" t="s">
        <v>253</v>
      </c>
      <c r="K5484" s="167" t="s">
        <v>253</v>
      </c>
    </row>
    <row r="5485" spans="1:11" x14ac:dyDescent="0.25">
      <c r="A5485" s="153">
        <v>5481</v>
      </c>
      <c r="B5485" s="154" t="s">
        <v>253</v>
      </c>
      <c r="C5485" s="154" t="s">
        <v>254</v>
      </c>
      <c r="D5485" s="154" t="s">
        <v>255</v>
      </c>
      <c r="E5485" s="155" t="s">
        <v>253</v>
      </c>
      <c r="F5485" s="156" t="s">
        <v>253</v>
      </c>
      <c r="G5485" s="155" t="s">
        <v>253</v>
      </c>
      <c r="H5485" s="155" t="s">
        <v>253</v>
      </c>
      <c r="I5485" s="157" t="s">
        <v>253</v>
      </c>
      <c r="J5485" s="156" t="s">
        <v>253</v>
      </c>
      <c r="K5485" s="167" t="s">
        <v>253</v>
      </c>
    </row>
    <row r="5486" spans="1:11" x14ac:dyDescent="0.25">
      <c r="A5486" s="153">
        <v>5482</v>
      </c>
      <c r="B5486" s="154" t="s">
        <v>253</v>
      </c>
      <c r="C5486" s="154" t="s">
        <v>254</v>
      </c>
      <c r="D5486" s="154" t="s">
        <v>255</v>
      </c>
      <c r="E5486" s="155" t="s">
        <v>253</v>
      </c>
      <c r="F5486" s="156" t="s">
        <v>253</v>
      </c>
      <c r="G5486" s="155" t="s">
        <v>253</v>
      </c>
      <c r="H5486" s="155" t="s">
        <v>253</v>
      </c>
      <c r="I5486" s="157" t="s">
        <v>253</v>
      </c>
      <c r="J5486" s="156" t="s">
        <v>253</v>
      </c>
      <c r="K5486" s="167" t="s">
        <v>253</v>
      </c>
    </row>
    <row r="5487" spans="1:11" x14ac:dyDescent="0.25">
      <c r="A5487" s="153">
        <v>5483</v>
      </c>
      <c r="B5487" s="154" t="s">
        <v>253</v>
      </c>
      <c r="C5487" s="154" t="s">
        <v>254</v>
      </c>
      <c r="D5487" s="154" t="s">
        <v>255</v>
      </c>
      <c r="E5487" s="155" t="s">
        <v>253</v>
      </c>
      <c r="F5487" s="156" t="s">
        <v>253</v>
      </c>
      <c r="G5487" s="155" t="s">
        <v>253</v>
      </c>
      <c r="H5487" s="155" t="s">
        <v>253</v>
      </c>
      <c r="I5487" s="157" t="s">
        <v>253</v>
      </c>
      <c r="J5487" s="156" t="s">
        <v>253</v>
      </c>
      <c r="K5487" s="167" t="s">
        <v>253</v>
      </c>
    </row>
    <row r="5488" spans="1:11" x14ac:dyDescent="0.25">
      <c r="A5488" s="153">
        <v>5484</v>
      </c>
      <c r="B5488" s="154" t="s">
        <v>253</v>
      </c>
      <c r="C5488" s="154" t="s">
        <v>254</v>
      </c>
      <c r="D5488" s="154" t="s">
        <v>255</v>
      </c>
      <c r="E5488" s="155" t="s">
        <v>253</v>
      </c>
      <c r="F5488" s="156" t="s">
        <v>253</v>
      </c>
      <c r="G5488" s="155" t="s">
        <v>253</v>
      </c>
      <c r="H5488" s="155" t="s">
        <v>253</v>
      </c>
      <c r="I5488" s="157" t="s">
        <v>253</v>
      </c>
      <c r="J5488" s="156" t="s">
        <v>253</v>
      </c>
      <c r="K5488" s="167" t="s">
        <v>253</v>
      </c>
    </row>
    <row r="5489" spans="1:11" x14ac:dyDescent="0.25">
      <c r="A5489" s="153">
        <v>5485</v>
      </c>
      <c r="B5489" s="154" t="s">
        <v>253</v>
      </c>
      <c r="C5489" s="154" t="s">
        <v>254</v>
      </c>
      <c r="D5489" s="154" t="s">
        <v>255</v>
      </c>
      <c r="E5489" s="155" t="s">
        <v>253</v>
      </c>
      <c r="F5489" s="156" t="s">
        <v>253</v>
      </c>
      <c r="G5489" s="155" t="s">
        <v>253</v>
      </c>
      <c r="H5489" s="155" t="s">
        <v>253</v>
      </c>
      <c r="I5489" s="157" t="s">
        <v>253</v>
      </c>
      <c r="J5489" s="156" t="s">
        <v>253</v>
      </c>
      <c r="K5489" s="167" t="s">
        <v>253</v>
      </c>
    </row>
    <row r="5490" spans="1:11" x14ac:dyDescent="0.25">
      <c r="A5490" s="153">
        <v>5486</v>
      </c>
      <c r="B5490" s="154" t="s">
        <v>253</v>
      </c>
      <c r="C5490" s="154" t="s">
        <v>254</v>
      </c>
      <c r="D5490" s="154" t="s">
        <v>255</v>
      </c>
      <c r="E5490" s="155" t="s">
        <v>253</v>
      </c>
      <c r="F5490" s="156" t="s">
        <v>253</v>
      </c>
      <c r="G5490" s="155" t="s">
        <v>253</v>
      </c>
      <c r="H5490" s="155" t="s">
        <v>253</v>
      </c>
      <c r="I5490" s="157" t="s">
        <v>253</v>
      </c>
      <c r="J5490" s="156" t="s">
        <v>253</v>
      </c>
      <c r="K5490" s="167" t="s">
        <v>253</v>
      </c>
    </row>
    <row r="5491" spans="1:11" x14ac:dyDescent="0.25">
      <c r="A5491" s="153">
        <v>5487</v>
      </c>
      <c r="B5491" s="154" t="s">
        <v>253</v>
      </c>
      <c r="C5491" s="154" t="s">
        <v>254</v>
      </c>
      <c r="D5491" s="154" t="s">
        <v>255</v>
      </c>
      <c r="E5491" s="155" t="s">
        <v>253</v>
      </c>
      <c r="F5491" s="156" t="s">
        <v>253</v>
      </c>
      <c r="G5491" s="155" t="s">
        <v>253</v>
      </c>
      <c r="H5491" s="155" t="s">
        <v>253</v>
      </c>
      <c r="I5491" s="157" t="s">
        <v>253</v>
      </c>
      <c r="J5491" s="156" t="s">
        <v>253</v>
      </c>
      <c r="K5491" s="167" t="s">
        <v>253</v>
      </c>
    </row>
    <row r="5492" spans="1:11" x14ac:dyDescent="0.25">
      <c r="A5492" s="153">
        <v>5488</v>
      </c>
      <c r="B5492" s="154" t="s">
        <v>253</v>
      </c>
      <c r="C5492" s="154" t="s">
        <v>254</v>
      </c>
      <c r="D5492" s="154" t="s">
        <v>255</v>
      </c>
      <c r="E5492" s="155" t="s">
        <v>253</v>
      </c>
      <c r="F5492" s="156" t="s">
        <v>253</v>
      </c>
      <c r="G5492" s="155" t="s">
        <v>253</v>
      </c>
      <c r="H5492" s="155" t="s">
        <v>253</v>
      </c>
      <c r="I5492" s="157" t="s">
        <v>253</v>
      </c>
      <c r="J5492" s="156" t="s">
        <v>253</v>
      </c>
      <c r="K5492" s="167" t="s">
        <v>253</v>
      </c>
    </row>
    <row r="5493" spans="1:11" x14ac:dyDescent="0.25">
      <c r="A5493" s="153">
        <v>5489</v>
      </c>
      <c r="B5493" s="154" t="s">
        <v>253</v>
      </c>
      <c r="C5493" s="154" t="s">
        <v>254</v>
      </c>
      <c r="D5493" s="154" t="s">
        <v>255</v>
      </c>
      <c r="E5493" s="155" t="s">
        <v>253</v>
      </c>
      <c r="F5493" s="156" t="s">
        <v>253</v>
      </c>
      <c r="G5493" s="155" t="s">
        <v>253</v>
      </c>
      <c r="H5493" s="155" t="s">
        <v>253</v>
      </c>
      <c r="I5493" s="157" t="s">
        <v>253</v>
      </c>
      <c r="J5493" s="156" t="s">
        <v>253</v>
      </c>
      <c r="K5493" s="167" t="s">
        <v>253</v>
      </c>
    </row>
    <row r="5494" spans="1:11" x14ac:dyDescent="0.25">
      <c r="A5494" s="153">
        <v>5490</v>
      </c>
      <c r="B5494" s="154" t="s">
        <v>253</v>
      </c>
      <c r="C5494" s="154" t="s">
        <v>254</v>
      </c>
      <c r="D5494" s="154" t="s">
        <v>255</v>
      </c>
      <c r="E5494" s="155" t="s">
        <v>253</v>
      </c>
      <c r="F5494" s="156" t="s">
        <v>253</v>
      </c>
      <c r="G5494" s="155" t="s">
        <v>253</v>
      </c>
      <c r="H5494" s="155" t="s">
        <v>253</v>
      </c>
      <c r="I5494" s="157" t="s">
        <v>253</v>
      </c>
      <c r="J5494" s="156" t="s">
        <v>253</v>
      </c>
      <c r="K5494" s="167" t="s">
        <v>253</v>
      </c>
    </row>
    <row r="5495" spans="1:11" x14ac:dyDescent="0.25">
      <c r="A5495" s="153">
        <v>5491</v>
      </c>
      <c r="B5495" s="154" t="s">
        <v>253</v>
      </c>
      <c r="C5495" s="154" t="s">
        <v>254</v>
      </c>
      <c r="D5495" s="154" t="s">
        <v>255</v>
      </c>
      <c r="E5495" s="155" t="s">
        <v>253</v>
      </c>
      <c r="F5495" s="156" t="s">
        <v>253</v>
      </c>
      <c r="G5495" s="155" t="s">
        <v>253</v>
      </c>
      <c r="H5495" s="155" t="s">
        <v>253</v>
      </c>
      <c r="I5495" s="157" t="s">
        <v>253</v>
      </c>
      <c r="J5495" s="156" t="s">
        <v>253</v>
      </c>
      <c r="K5495" s="167" t="s">
        <v>253</v>
      </c>
    </row>
    <row r="5496" spans="1:11" x14ac:dyDescent="0.25">
      <c r="A5496" s="153">
        <v>5492</v>
      </c>
      <c r="B5496" s="154" t="s">
        <v>253</v>
      </c>
      <c r="C5496" s="154" t="s">
        <v>254</v>
      </c>
      <c r="D5496" s="154" t="s">
        <v>255</v>
      </c>
      <c r="E5496" s="155" t="s">
        <v>253</v>
      </c>
      <c r="F5496" s="156" t="s">
        <v>253</v>
      </c>
      <c r="G5496" s="155" t="s">
        <v>253</v>
      </c>
      <c r="H5496" s="155" t="s">
        <v>253</v>
      </c>
      <c r="I5496" s="157" t="s">
        <v>253</v>
      </c>
      <c r="J5496" s="156" t="s">
        <v>253</v>
      </c>
      <c r="K5496" s="167" t="s">
        <v>253</v>
      </c>
    </row>
    <row r="5497" spans="1:11" x14ac:dyDescent="0.25">
      <c r="A5497" s="153">
        <v>5493</v>
      </c>
      <c r="B5497" s="154" t="s">
        <v>253</v>
      </c>
      <c r="C5497" s="154" t="s">
        <v>254</v>
      </c>
      <c r="D5497" s="154" t="s">
        <v>255</v>
      </c>
      <c r="E5497" s="155" t="s">
        <v>253</v>
      </c>
      <c r="F5497" s="156" t="s">
        <v>253</v>
      </c>
      <c r="G5497" s="155" t="s">
        <v>253</v>
      </c>
      <c r="H5497" s="155" t="s">
        <v>253</v>
      </c>
      <c r="I5497" s="157" t="s">
        <v>253</v>
      </c>
      <c r="J5497" s="156" t="s">
        <v>253</v>
      </c>
      <c r="K5497" s="167" t="s">
        <v>253</v>
      </c>
    </row>
    <row r="5498" spans="1:11" x14ac:dyDescent="0.25">
      <c r="A5498" s="153">
        <v>5494</v>
      </c>
      <c r="B5498" s="154" t="s">
        <v>253</v>
      </c>
      <c r="C5498" s="154" t="s">
        <v>254</v>
      </c>
      <c r="D5498" s="154" t="s">
        <v>255</v>
      </c>
      <c r="E5498" s="155" t="s">
        <v>253</v>
      </c>
      <c r="F5498" s="156" t="s">
        <v>253</v>
      </c>
      <c r="G5498" s="155" t="s">
        <v>253</v>
      </c>
      <c r="H5498" s="155" t="s">
        <v>253</v>
      </c>
      <c r="I5498" s="157" t="s">
        <v>253</v>
      </c>
      <c r="J5498" s="156" t="s">
        <v>253</v>
      </c>
      <c r="K5498" s="167" t="s">
        <v>253</v>
      </c>
    </row>
    <row r="5499" spans="1:11" x14ac:dyDescent="0.25">
      <c r="A5499" s="153">
        <v>5495</v>
      </c>
      <c r="B5499" s="154" t="s">
        <v>253</v>
      </c>
      <c r="C5499" s="154" t="s">
        <v>254</v>
      </c>
      <c r="D5499" s="154" t="s">
        <v>255</v>
      </c>
      <c r="E5499" s="155" t="s">
        <v>253</v>
      </c>
      <c r="F5499" s="156" t="s">
        <v>253</v>
      </c>
      <c r="G5499" s="155" t="s">
        <v>253</v>
      </c>
      <c r="H5499" s="155" t="s">
        <v>253</v>
      </c>
      <c r="I5499" s="157" t="s">
        <v>253</v>
      </c>
      <c r="J5499" s="156" t="s">
        <v>253</v>
      </c>
      <c r="K5499" s="167" t="s">
        <v>253</v>
      </c>
    </row>
    <row r="5500" spans="1:11" x14ac:dyDescent="0.25">
      <c r="A5500" s="153">
        <v>5496</v>
      </c>
      <c r="B5500" s="154" t="s">
        <v>253</v>
      </c>
      <c r="C5500" s="154" t="s">
        <v>254</v>
      </c>
      <c r="D5500" s="154" t="s">
        <v>255</v>
      </c>
      <c r="E5500" s="155" t="s">
        <v>253</v>
      </c>
      <c r="F5500" s="156" t="s">
        <v>253</v>
      </c>
      <c r="G5500" s="155" t="s">
        <v>253</v>
      </c>
      <c r="H5500" s="155" t="s">
        <v>253</v>
      </c>
      <c r="I5500" s="157" t="s">
        <v>253</v>
      </c>
      <c r="J5500" s="156" t="s">
        <v>253</v>
      </c>
      <c r="K5500" s="167" t="s">
        <v>253</v>
      </c>
    </row>
    <row r="5501" spans="1:11" x14ac:dyDescent="0.25">
      <c r="A5501" s="153">
        <v>5497</v>
      </c>
      <c r="B5501" s="154" t="s">
        <v>253</v>
      </c>
      <c r="C5501" s="154" t="s">
        <v>254</v>
      </c>
      <c r="D5501" s="154" t="s">
        <v>255</v>
      </c>
      <c r="E5501" s="155" t="s">
        <v>253</v>
      </c>
      <c r="F5501" s="156" t="s">
        <v>253</v>
      </c>
      <c r="G5501" s="155" t="s">
        <v>253</v>
      </c>
      <c r="H5501" s="155" t="s">
        <v>253</v>
      </c>
      <c r="I5501" s="157" t="s">
        <v>253</v>
      </c>
      <c r="J5501" s="156" t="s">
        <v>253</v>
      </c>
      <c r="K5501" s="167" t="s">
        <v>253</v>
      </c>
    </row>
    <row r="5502" spans="1:11" x14ac:dyDescent="0.25">
      <c r="A5502" s="153">
        <v>5498</v>
      </c>
      <c r="B5502" s="154" t="s">
        <v>253</v>
      </c>
      <c r="C5502" s="154" t="s">
        <v>254</v>
      </c>
      <c r="D5502" s="154" t="s">
        <v>255</v>
      </c>
      <c r="E5502" s="155" t="s">
        <v>253</v>
      </c>
      <c r="F5502" s="156" t="s">
        <v>253</v>
      </c>
      <c r="G5502" s="155" t="s">
        <v>253</v>
      </c>
      <c r="H5502" s="155" t="s">
        <v>253</v>
      </c>
      <c r="I5502" s="157" t="s">
        <v>253</v>
      </c>
      <c r="J5502" s="156" t="s">
        <v>253</v>
      </c>
      <c r="K5502" s="167" t="s">
        <v>253</v>
      </c>
    </row>
    <row r="5503" spans="1:11" x14ac:dyDescent="0.25">
      <c r="A5503" s="153">
        <v>5499</v>
      </c>
      <c r="B5503" s="154" t="s">
        <v>253</v>
      </c>
      <c r="C5503" s="154" t="s">
        <v>254</v>
      </c>
      <c r="D5503" s="154" t="s">
        <v>255</v>
      </c>
      <c r="E5503" s="155" t="s">
        <v>253</v>
      </c>
      <c r="F5503" s="156" t="s">
        <v>253</v>
      </c>
      <c r="G5503" s="155" t="s">
        <v>253</v>
      </c>
      <c r="H5503" s="155" t="s">
        <v>253</v>
      </c>
      <c r="I5503" s="157" t="s">
        <v>253</v>
      </c>
      <c r="J5503" s="156" t="s">
        <v>253</v>
      </c>
      <c r="K5503" s="167" t="s">
        <v>253</v>
      </c>
    </row>
    <row r="5504" spans="1:11" x14ac:dyDescent="0.25">
      <c r="A5504" s="153">
        <v>5500</v>
      </c>
      <c r="B5504" s="154" t="s">
        <v>253</v>
      </c>
      <c r="C5504" s="154" t="s">
        <v>254</v>
      </c>
      <c r="D5504" s="154" t="s">
        <v>255</v>
      </c>
      <c r="E5504" s="155" t="s">
        <v>253</v>
      </c>
      <c r="F5504" s="156" t="s">
        <v>253</v>
      </c>
      <c r="G5504" s="155" t="s">
        <v>253</v>
      </c>
      <c r="H5504" s="155" t="s">
        <v>253</v>
      </c>
      <c r="I5504" s="157" t="s">
        <v>253</v>
      </c>
      <c r="J5504" s="156" t="s">
        <v>253</v>
      </c>
      <c r="K5504" s="167" t="s">
        <v>253</v>
      </c>
    </row>
    <row r="5505" spans="1:11" x14ac:dyDescent="0.25">
      <c r="A5505" s="153">
        <v>5501</v>
      </c>
      <c r="B5505" s="154" t="s">
        <v>253</v>
      </c>
      <c r="C5505" s="154" t="s">
        <v>254</v>
      </c>
      <c r="D5505" s="154" t="s">
        <v>255</v>
      </c>
      <c r="E5505" s="155" t="s">
        <v>253</v>
      </c>
      <c r="F5505" s="156" t="s">
        <v>253</v>
      </c>
      <c r="G5505" s="155" t="s">
        <v>253</v>
      </c>
      <c r="H5505" s="155" t="s">
        <v>253</v>
      </c>
      <c r="I5505" s="157" t="s">
        <v>253</v>
      </c>
      <c r="J5505" s="156" t="s">
        <v>253</v>
      </c>
      <c r="K5505" s="167" t="s">
        <v>253</v>
      </c>
    </row>
    <row r="5506" spans="1:11" x14ac:dyDescent="0.25">
      <c r="A5506" s="153">
        <v>5502</v>
      </c>
      <c r="B5506" s="154" t="s">
        <v>253</v>
      </c>
      <c r="C5506" s="154" t="s">
        <v>254</v>
      </c>
      <c r="D5506" s="154" t="s">
        <v>255</v>
      </c>
      <c r="E5506" s="155" t="s">
        <v>253</v>
      </c>
      <c r="F5506" s="156" t="s">
        <v>253</v>
      </c>
      <c r="G5506" s="155" t="s">
        <v>253</v>
      </c>
      <c r="H5506" s="155" t="s">
        <v>253</v>
      </c>
      <c r="I5506" s="157" t="s">
        <v>253</v>
      </c>
      <c r="J5506" s="156" t="s">
        <v>253</v>
      </c>
      <c r="K5506" s="167" t="s">
        <v>253</v>
      </c>
    </row>
    <row r="5507" spans="1:11" x14ac:dyDescent="0.25">
      <c r="A5507" s="153">
        <v>5503</v>
      </c>
      <c r="B5507" s="154" t="s">
        <v>253</v>
      </c>
      <c r="C5507" s="154" t="s">
        <v>254</v>
      </c>
      <c r="D5507" s="154" t="s">
        <v>255</v>
      </c>
      <c r="E5507" s="155" t="s">
        <v>253</v>
      </c>
      <c r="F5507" s="156" t="s">
        <v>253</v>
      </c>
      <c r="G5507" s="155" t="s">
        <v>253</v>
      </c>
      <c r="H5507" s="155" t="s">
        <v>253</v>
      </c>
      <c r="I5507" s="157" t="s">
        <v>253</v>
      </c>
      <c r="J5507" s="156" t="s">
        <v>253</v>
      </c>
      <c r="K5507" s="167" t="s">
        <v>253</v>
      </c>
    </row>
    <row r="5508" spans="1:11" x14ac:dyDescent="0.25">
      <c r="A5508" s="153">
        <v>5504</v>
      </c>
      <c r="B5508" s="154" t="s">
        <v>253</v>
      </c>
      <c r="C5508" s="154" t="s">
        <v>254</v>
      </c>
      <c r="D5508" s="154" t="s">
        <v>255</v>
      </c>
      <c r="E5508" s="155" t="s">
        <v>253</v>
      </c>
      <c r="F5508" s="156" t="s">
        <v>253</v>
      </c>
      <c r="G5508" s="155" t="s">
        <v>253</v>
      </c>
      <c r="H5508" s="155" t="s">
        <v>253</v>
      </c>
      <c r="I5508" s="157" t="s">
        <v>253</v>
      </c>
      <c r="J5508" s="156" t="s">
        <v>253</v>
      </c>
      <c r="K5508" s="167" t="s">
        <v>253</v>
      </c>
    </row>
    <row r="5509" spans="1:11" x14ac:dyDescent="0.25">
      <c r="A5509" s="153">
        <v>5505</v>
      </c>
      <c r="B5509" s="154" t="s">
        <v>253</v>
      </c>
      <c r="C5509" s="154" t="s">
        <v>254</v>
      </c>
      <c r="D5509" s="154" t="s">
        <v>255</v>
      </c>
      <c r="E5509" s="155" t="s">
        <v>253</v>
      </c>
      <c r="F5509" s="156" t="s">
        <v>253</v>
      </c>
      <c r="G5509" s="155" t="s">
        <v>253</v>
      </c>
      <c r="H5509" s="155" t="s">
        <v>253</v>
      </c>
      <c r="I5509" s="157" t="s">
        <v>253</v>
      </c>
      <c r="J5509" s="156" t="s">
        <v>253</v>
      </c>
      <c r="K5509" s="167" t="s">
        <v>253</v>
      </c>
    </row>
    <row r="5510" spans="1:11" x14ac:dyDescent="0.25">
      <c r="A5510" s="153">
        <v>5506</v>
      </c>
      <c r="B5510" s="154" t="s">
        <v>253</v>
      </c>
      <c r="C5510" s="154" t="s">
        <v>254</v>
      </c>
      <c r="D5510" s="154" t="s">
        <v>255</v>
      </c>
      <c r="E5510" s="155" t="s">
        <v>253</v>
      </c>
      <c r="F5510" s="156" t="s">
        <v>253</v>
      </c>
      <c r="G5510" s="155" t="s">
        <v>253</v>
      </c>
      <c r="H5510" s="155" t="s">
        <v>253</v>
      </c>
      <c r="I5510" s="157" t="s">
        <v>253</v>
      </c>
      <c r="J5510" s="156" t="s">
        <v>253</v>
      </c>
      <c r="K5510" s="167" t="s">
        <v>253</v>
      </c>
    </row>
    <row r="5511" spans="1:11" x14ac:dyDescent="0.25">
      <c r="A5511" s="153">
        <v>5507</v>
      </c>
      <c r="B5511" s="154" t="s">
        <v>253</v>
      </c>
      <c r="C5511" s="154" t="s">
        <v>254</v>
      </c>
      <c r="D5511" s="154" t="s">
        <v>255</v>
      </c>
      <c r="E5511" s="155" t="s">
        <v>253</v>
      </c>
      <c r="F5511" s="156" t="s">
        <v>253</v>
      </c>
      <c r="G5511" s="155" t="s">
        <v>253</v>
      </c>
      <c r="H5511" s="155" t="s">
        <v>253</v>
      </c>
      <c r="I5511" s="157" t="s">
        <v>253</v>
      </c>
      <c r="J5511" s="156" t="s">
        <v>253</v>
      </c>
      <c r="K5511" s="167" t="s">
        <v>253</v>
      </c>
    </row>
    <row r="5512" spans="1:11" x14ac:dyDescent="0.25">
      <c r="A5512" s="153">
        <v>5508</v>
      </c>
      <c r="B5512" s="154" t="s">
        <v>253</v>
      </c>
      <c r="C5512" s="154" t="s">
        <v>254</v>
      </c>
      <c r="D5512" s="154" t="s">
        <v>255</v>
      </c>
      <c r="E5512" s="155" t="s">
        <v>253</v>
      </c>
      <c r="F5512" s="156" t="s">
        <v>253</v>
      </c>
      <c r="G5512" s="155" t="s">
        <v>253</v>
      </c>
      <c r="H5512" s="155" t="s">
        <v>253</v>
      </c>
      <c r="I5512" s="157" t="s">
        <v>253</v>
      </c>
      <c r="J5512" s="156" t="s">
        <v>253</v>
      </c>
      <c r="K5512" s="167" t="s">
        <v>253</v>
      </c>
    </row>
    <row r="5513" spans="1:11" x14ac:dyDescent="0.25">
      <c r="A5513" s="153">
        <v>5509</v>
      </c>
      <c r="B5513" s="154" t="s">
        <v>253</v>
      </c>
      <c r="C5513" s="154" t="s">
        <v>254</v>
      </c>
      <c r="D5513" s="154" t="s">
        <v>255</v>
      </c>
      <c r="E5513" s="155" t="s">
        <v>253</v>
      </c>
      <c r="F5513" s="156" t="s">
        <v>253</v>
      </c>
      <c r="G5513" s="155" t="s">
        <v>253</v>
      </c>
      <c r="H5513" s="155" t="s">
        <v>253</v>
      </c>
      <c r="I5513" s="157" t="s">
        <v>253</v>
      </c>
      <c r="J5513" s="156" t="s">
        <v>253</v>
      </c>
      <c r="K5513" s="167" t="s">
        <v>253</v>
      </c>
    </row>
    <row r="5514" spans="1:11" x14ac:dyDescent="0.25">
      <c r="A5514" s="153">
        <v>5510</v>
      </c>
      <c r="B5514" s="154" t="s">
        <v>253</v>
      </c>
      <c r="C5514" s="154" t="s">
        <v>254</v>
      </c>
      <c r="D5514" s="154" t="s">
        <v>255</v>
      </c>
      <c r="E5514" s="155" t="s">
        <v>253</v>
      </c>
      <c r="F5514" s="156" t="s">
        <v>253</v>
      </c>
      <c r="G5514" s="155" t="s">
        <v>253</v>
      </c>
      <c r="H5514" s="155" t="s">
        <v>253</v>
      </c>
      <c r="I5514" s="157" t="s">
        <v>253</v>
      </c>
      <c r="J5514" s="156" t="s">
        <v>253</v>
      </c>
      <c r="K5514" s="167" t="s">
        <v>253</v>
      </c>
    </row>
    <row r="5515" spans="1:11" x14ac:dyDescent="0.25">
      <c r="A5515" s="153">
        <v>5511</v>
      </c>
      <c r="B5515" s="154" t="s">
        <v>253</v>
      </c>
      <c r="C5515" s="154" t="s">
        <v>254</v>
      </c>
      <c r="D5515" s="154" t="s">
        <v>255</v>
      </c>
      <c r="E5515" s="155" t="s">
        <v>253</v>
      </c>
      <c r="F5515" s="156" t="s">
        <v>253</v>
      </c>
      <c r="G5515" s="155" t="s">
        <v>253</v>
      </c>
      <c r="H5515" s="155" t="s">
        <v>253</v>
      </c>
      <c r="I5515" s="157" t="s">
        <v>253</v>
      </c>
      <c r="J5515" s="156" t="s">
        <v>253</v>
      </c>
      <c r="K5515" s="167" t="s">
        <v>253</v>
      </c>
    </row>
    <row r="5516" spans="1:11" x14ac:dyDescent="0.25">
      <c r="A5516" s="153">
        <v>5512</v>
      </c>
      <c r="B5516" s="154" t="s">
        <v>253</v>
      </c>
      <c r="C5516" s="154" t="s">
        <v>254</v>
      </c>
      <c r="D5516" s="154" t="s">
        <v>255</v>
      </c>
      <c r="E5516" s="155" t="s">
        <v>253</v>
      </c>
      <c r="F5516" s="156" t="s">
        <v>253</v>
      </c>
      <c r="G5516" s="155" t="s">
        <v>253</v>
      </c>
      <c r="H5516" s="155" t="s">
        <v>253</v>
      </c>
      <c r="I5516" s="157" t="s">
        <v>253</v>
      </c>
      <c r="J5516" s="156" t="s">
        <v>253</v>
      </c>
      <c r="K5516" s="167" t="s">
        <v>253</v>
      </c>
    </row>
    <row r="5517" spans="1:11" x14ac:dyDescent="0.25">
      <c r="A5517" s="153">
        <v>5513</v>
      </c>
      <c r="B5517" s="154" t="s">
        <v>253</v>
      </c>
      <c r="C5517" s="154" t="s">
        <v>254</v>
      </c>
      <c r="D5517" s="154" t="s">
        <v>255</v>
      </c>
      <c r="E5517" s="155" t="s">
        <v>253</v>
      </c>
      <c r="F5517" s="156" t="s">
        <v>253</v>
      </c>
      <c r="G5517" s="155" t="s">
        <v>253</v>
      </c>
      <c r="H5517" s="155" t="s">
        <v>253</v>
      </c>
      <c r="I5517" s="157" t="s">
        <v>253</v>
      </c>
      <c r="J5517" s="156" t="s">
        <v>253</v>
      </c>
      <c r="K5517" s="167" t="s">
        <v>253</v>
      </c>
    </row>
    <row r="5518" spans="1:11" x14ac:dyDescent="0.25">
      <c r="A5518" s="153">
        <v>5514</v>
      </c>
      <c r="B5518" s="154" t="s">
        <v>253</v>
      </c>
      <c r="C5518" s="154" t="s">
        <v>254</v>
      </c>
      <c r="D5518" s="154" t="s">
        <v>255</v>
      </c>
      <c r="E5518" s="155" t="s">
        <v>253</v>
      </c>
      <c r="F5518" s="156" t="s">
        <v>253</v>
      </c>
      <c r="G5518" s="155" t="s">
        <v>253</v>
      </c>
      <c r="H5518" s="155" t="s">
        <v>253</v>
      </c>
      <c r="I5518" s="157" t="s">
        <v>253</v>
      </c>
      <c r="J5518" s="156" t="s">
        <v>253</v>
      </c>
      <c r="K5518" s="167" t="s">
        <v>253</v>
      </c>
    </row>
    <row r="5519" spans="1:11" x14ac:dyDescent="0.25">
      <c r="A5519" s="153">
        <v>5515</v>
      </c>
      <c r="B5519" s="154" t="s">
        <v>253</v>
      </c>
      <c r="C5519" s="154" t="s">
        <v>254</v>
      </c>
      <c r="D5519" s="154" t="s">
        <v>255</v>
      </c>
      <c r="E5519" s="155" t="s">
        <v>253</v>
      </c>
      <c r="F5519" s="156" t="s">
        <v>253</v>
      </c>
      <c r="G5519" s="155" t="s">
        <v>253</v>
      </c>
      <c r="H5519" s="155" t="s">
        <v>253</v>
      </c>
      <c r="I5519" s="157" t="s">
        <v>253</v>
      </c>
      <c r="J5519" s="156" t="s">
        <v>253</v>
      </c>
      <c r="K5519" s="167" t="s">
        <v>253</v>
      </c>
    </row>
    <row r="5520" spans="1:11" x14ac:dyDescent="0.25">
      <c r="A5520" s="153">
        <v>5516</v>
      </c>
      <c r="B5520" s="154" t="s">
        <v>253</v>
      </c>
      <c r="C5520" s="154" t="s">
        <v>254</v>
      </c>
      <c r="D5520" s="154" t="s">
        <v>255</v>
      </c>
      <c r="E5520" s="155" t="s">
        <v>253</v>
      </c>
      <c r="F5520" s="156" t="s">
        <v>253</v>
      </c>
      <c r="G5520" s="155" t="s">
        <v>253</v>
      </c>
      <c r="H5520" s="155" t="s">
        <v>253</v>
      </c>
      <c r="I5520" s="157" t="s">
        <v>253</v>
      </c>
      <c r="J5520" s="156" t="s">
        <v>253</v>
      </c>
      <c r="K5520" s="167" t="s">
        <v>253</v>
      </c>
    </row>
    <row r="5521" spans="1:11" x14ac:dyDescent="0.25">
      <c r="A5521" s="153">
        <v>5517</v>
      </c>
      <c r="B5521" s="154" t="s">
        <v>253</v>
      </c>
      <c r="C5521" s="154" t="s">
        <v>254</v>
      </c>
      <c r="D5521" s="154" t="s">
        <v>255</v>
      </c>
      <c r="E5521" s="155" t="s">
        <v>253</v>
      </c>
      <c r="F5521" s="156" t="s">
        <v>253</v>
      </c>
      <c r="G5521" s="155" t="s">
        <v>253</v>
      </c>
      <c r="H5521" s="155" t="s">
        <v>253</v>
      </c>
      <c r="I5521" s="157" t="s">
        <v>253</v>
      </c>
      <c r="J5521" s="156" t="s">
        <v>253</v>
      </c>
      <c r="K5521" s="167" t="s">
        <v>253</v>
      </c>
    </row>
    <row r="5522" spans="1:11" x14ac:dyDescent="0.25">
      <c r="A5522" s="153">
        <v>5518</v>
      </c>
      <c r="B5522" s="154" t="s">
        <v>253</v>
      </c>
      <c r="C5522" s="154" t="s">
        <v>254</v>
      </c>
      <c r="D5522" s="154" t="s">
        <v>255</v>
      </c>
      <c r="E5522" s="155" t="s">
        <v>253</v>
      </c>
      <c r="F5522" s="156" t="s">
        <v>253</v>
      </c>
      <c r="G5522" s="155" t="s">
        <v>253</v>
      </c>
      <c r="H5522" s="155" t="s">
        <v>253</v>
      </c>
      <c r="I5522" s="157" t="s">
        <v>253</v>
      </c>
      <c r="J5522" s="156" t="s">
        <v>253</v>
      </c>
      <c r="K5522" s="167" t="s">
        <v>253</v>
      </c>
    </row>
    <row r="5523" spans="1:11" x14ac:dyDescent="0.25">
      <c r="A5523" s="153">
        <v>5519</v>
      </c>
      <c r="B5523" s="154" t="s">
        <v>253</v>
      </c>
      <c r="C5523" s="154" t="s">
        <v>254</v>
      </c>
      <c r="D5523" s="154" t="s">
        <v>255</v>
      </c>
      <c r="E5523" s="155" t="s">
        <v>253</v>
      </c>
      <c r="F5523" s="156" t="s">
        <v>253</v>
      </c>
      <c r="G5523" s="155" t="s">
        <v>253</v>
      </c>
      <c r="H5523" s="155" t="s">
        <v>253</v>
      </c>
      <c r="I5523" s="157" t="s">
        <v>253</v>
      </c>
      <c r="J5523" s="156" t="s">
        <v>253</v>
      </c>
      <c r="K5523" s="167" t="s">
        <v>253</v>
      </c>
    </row>
    <row r="5524" spans="1:11" x14ac:dyDescent="0.25">
      <c r="A5524" s="153">
        <v>5520</v>
      </c>
      <c r="B5524" s="154" t="s">
        <v>253</v>
      </c>
      <c r="C5524" s="154" t="s">
        <v>254</v>
      </c>
      <c r="D5524" s="154" t="s">
        <v>255</v>
      </c>
      <c r="E5524" s="155" t="s">
        <v>253</v>
      </c>
      <c r="F5524" s="156" t="s">
        <v>253</v>
      </c>
      <c r="G5524" s="155" t="s">
        <v>253</v>
      </c>
      <c r="H5524" s="155" t="s">
        <v>253</v>
      </c>
      <c r="I5524" s="157" t="s">
        <v>253</v>
      </c>
      <c r="J5524" s="156" t="s">
        <v>253</v>
      </c>
      <c r="K5524" s="167" t="s">
        <v>253</v>
      </c>
    </row>
    <row r="5525" spans="1:11" x14ac:dyDescent="0.25">
      <c r="A5525" s="153">
        <v>5521</v>
      </c>
      <c r="B5525" s="154" t="s">
        <v>253</v>
      </c>
      <c r="C5525" s="154" t="s">
        <v>254</v>
      </c>
      <c r="D5525" s="154" t="s">
        <v>255</v>
      </c>
      <c r="E5525" s="155" t="s">
        <v>253</v>
      </c>
      <c r="F5525" s="156" t="s">
        <v>253</v>
      </c>
      <c r="G5525" s="155" t="s">
        <v>253</v>
      </c>
      <c r="H5525" s="155" t="s">
        <v>253</v>
      </c>
      <c r="I5525" s="157" t="s">
        <v>253</v>
      </c>
      <c r="J5525" s="156" t="s">
        <v>253</v>
      </c>
      <c r="K5525" s="167" t="s">
        <v>253</v>
      </c>
    </row>
    <row r="5526" spans="1:11" x14ac:dyDescent="0.25">
      <c r="A5526" s="153">
        <v>5522</v>
      </c>
      <c r="B5526" s="154" t="s">
        <v>253</v>
      </c>
      <c r="C5526" s="154" t="s">
        <v>254</v>
      </c>
      <c r="D5526" s="154" t="s">
        <v>255</v>
      </c>
      <c r="E5526" s="155" t="s">
        <v>253</v>
      </c>
      <c r="F5526" s="156" t="s">
        <v>253</v>
      </c>
      <c r="G5526" s="155" t="s">
        <v>253</v>
      </c>
      <c r="H5526" s="155" t="s">
        <v>253</v>
      </c>
      <c r="I5526" s="157" t="s">
        <v>253</v>
      </c>
      <c r="J5526" s="156" t="s">
        <v>253</v>
      </c>
      <c r="K5526" s="167" t="s">
        <v>253</v>
      </c>
    </row>
    <row r="5527" spans="1:11" x14ac:dyDescent="0.25">
      <c r="A5527" s="153">
        <v>5523</v>
      </c>
      <c r="B5527" s="154" t="s">
        <v>253</v>
      </c>
      <c r="C5527" s="154" t="s">
        <v>254</v>
      </c>
      <c r="D5527" s="154" t="s">
        <v>255</v>
      </c>
      <c r="E5527" s="155" t="s">
        <v>253</v>
      </c>
      <c r="F5527" s="156" t="s">
        <v>253</v>
      </c>
      <c r="G5527" s="155" t="s">
        <v>253</v>
      </c>
      <c r="H5527" s="155" t="s">
        <v>253</v>
      </c>
      <c r="I5527" s="157" t="s">
        <v>253</v>
      </c>
      <c r="J5527" s="156" t="s">
        <v>253</v>
      </c>
      <c r="K5527" s="167" t="s">
        <v>253</v>
      </c>
    </row>
    <row r="5528" spans="1:11" x14ac:dyDescent="0.25">
      <c r="A5528" s="153">
        <v>5524</v>
      </c>
      <c r="B5528" s="154" t="s">
        <v>253</v>
      </c>
      <c r="C5528" s="154" t="s">
        <v>254</v>
      </c>
      <c r="D5528" s="154" t="s">
        <v>255</v>
      </c>
      <c r="E5528" s="155" t="s">
        <v>253</v>
      </c>
      <c r="F5528" s="156" t="s">
        <v>253</v>
      </c>
      <c r="G5528" s="155" t="s">
        <v>253</v>
      </c>
      <c r="H5528" s="155" t="s">
        <v>253</v>
      </c>
      <c r="I5528" s="157" t="s">
        <v>253</v>
      </c>
      <c r="J5528" s="156" t="s">
        <v>253</v>
      </c>
      <c r="K5528" s="167" t="s">
        <v>253</v>
      </c>
    </row>
    <row r="5529" spans="1:11" x14ac:dyDescent="0.25">
      <c r="A5529" s="153">
        <v>5525</v>
      </c>
      <c r="B5529" s="154" t="s">
        <v>253</v>
      </c>
      <c r="C5529" s="154" t="s">
        <v>254</v>
      </c>
      <c r="D5529" s="154" t="s">
        <v>255</v>
      </c>
      <c r="E5529" s="155" t="s">
        <v>253</v>
      </c>
      <c r="F5529" s="156" t="s">
        <v>253</v>
      </c>
      <c r="G5529" s="155" t="s">
        <v>253</v>
      </c>
      <c r="H5529" s="155" t="s">
        <v>253</v>
      </c>
      <c r="I5529" s="157" t="s">
        <v>253</v>
      </c>
      <c r="J5529" s="156" t="s">
        <v>253</v>
      </c>
      <c r="K5529" s="167" t="s">
        <v>253</v>
      </c>
    </row>
    <row r="5530" spans="1:11" x14ac:dyDescent="0.25">
      <c r="A5530" s="153">
        <v>5526</v>
      </c>
      <c r="B5530" s="154" t="s">
        <v>253</v>
      </c>
      <c r="C5530" s="154" t="s">
        <v>254</v>
      </c>
      <c r="D5530" s="154" t="s">
        <v>255</v>
      </c>
      <c r="E5530" s="155" t="s">
        <v>253</v>
      </c>
      <c r="F5530" s="156" t="s">
        <v>253</v>
      </c>
      <c r="G5530" s="155" t="s">
        <v>253</v>
      </c>
      <c r="H5530" s="155" t="s">
        <v>253</v>
      </c>
      <c r="I5530" s="157" t="s">
        <v>253</v>
      </c>
      <c r="J5530" s="156" t="s">
        <v>253</v>
      </c>
      <c r="K5530" s="167" t="s">
        <v>253</v>
      </c>
    </row>
    <row r="5531" spans="1:11" x14ac:dyDescent="0.25">
      <c r="A5531" s="153">
        <v>5527</v>
      </c>
      <c r="B5531" s="154" t="s">
        <v>253</v>
      </c>
      <c r="C5531" s="154" t="s">
        <v>254</v>
      </c>
      <c r="D5531" s="154" t="s">
        <v>255</v>
      </c>
      <c r="E5531" s="155" t="s">
        <v>253</v>
      </c>
      <c r="F5531" s="156" t="s">
        <v>253</v>
      </c>
      <c r="G5531" s="155" t="s">
        <v>253</v>
      </c>
      <c r="H5531" s="155" t="s">
        <v>253</v>
      </c>
      <c r="I5531" s="157" t="s">
        <v>253</v>
      </c>
      <c r="J5531" s="156" t="s">
        <v>253</v>
      </c>
      <c r="K5531" s="167" t="s">
        <v>253</v>
      </c>
    </row>
    <row r="5532" spans="1:11" x14ac:dyDescent="0.25">
      <c r="A5532" s="153">
        <v>5528</v>
      </c>
      <c r="B5532" s="154" t="s">
        <v>253</v>
      </c>
      <c r="C5532" s="154" t="s">
        <v>254</v>
      </c>
      <c r="D5532" s="154" t="s">
        <v>255</v>
      </c>
      <c r="E5532" s="155" t="s">
        <v>253</v>
      </c>
      <c r="F5532" s="156" t="s">
        <v>253</v>
      </c>
      <c r="G5532" s="155" t="s">
        <v>253</v>
      </c>
      <c r="H5532" s="155" t="s">
        <v>253</v>
      </c>
      <c r="I5532" s="157" t="s">
        <v>253</v>
      </c>
      <c r="J5532" s="156" t="s">
        <v>253</v>
      </c>
      <c r="K5532" s="167" t="s">
        <v>253</v>
      </c>
    </row>
    <row r="5533" spans="1:11" x14ac:dyDescent="0.25">
      <c r="A5533" s="153">
        <v>5529</v>
      </c>
      <c r="B5533" s="154" t="s">
        <v>253</v>
      </c>
      <c r="C5533" s="154" t="s">
        <v>254</v>
      </c>
      <c r="D5533" s="154" t="s">
        <v>255</v>
      </c>
      <c r="E5533" s="155" t="s">
        <v>253</v>
      </c>
      <c r="F5533" s="156" t="s">
        <v>253</v>
      </c>
      <c r="G5533" s="155" t="s">
        <v>253</v>
      </c>
      <c r="H5533" s="155" t="s">
        <v>253</v>
      </c>
      <c r="I5533" s="157" t="s">
        <v>253</v>
      </c>
      <c r="J5533" s="156" t="s">
        <v>253</v>
      </c>
      <c r="K5533" s="167" t="s">
        <v>253</v>
      </c>
    </row>
    <row r="5534" spans="1:11" x14ac:dyDescent="0.25">
      <c r="A5534" s="153">
        <v>5530</v>
      </c>
      <c r="B5534" s="154" t="s">
        <v>253</v>
      </c>
      <c r="C5534" s="154" t="s">
        <v>254</v>
      </c>
      <c r="D5534" s="154" t="s">
        <v>255</v>
      </c>
      <c r="E5534" s="155" t="s">
        <v>253</v>
      </c>
      <c r="F5534" s="156" t="s">
        <v>253</v>
      </c>
      <c r="G5534" s="155" t="s">
        <v>253</v>
      </c>
      <c r="H5534" s="155" t="s">
        <v>253</v>
      </c>
      <c r="I5534" s="157" t="s">
        <v>253</v>
      </c>
      <c r="J5534" s="156" t="s">
        <v>253</v>
      </c>
      <c r="K5534" s="167" t="s">
        <v>253</v>
      </c>
    </row>
    <row r="5535" spans="1:11" x14ac:dyDescent="0.25">
      <c r="A5535" s="153">
        <v>5531</v>
      </c>
      <c r="B5535" s="154" t="s">
        <v>253</v>
      </c>
      <c r="C5535" s="154" t="s">
        <v>254</v>
      </c>
      <c r="D5535" s="154" t="s">
        <v>255</v>
      </c>
      <c r="E5535" s="155" t="s">
        <v>253</v>
      </c>
      <c r="F5535" s="156" t="s">
        <v>253</v>
      </c>
      <c r="G5535" s="155" t="s">
        <v>253</v>
      </c>
      <c r="H5535" s="155" t="s">
        <v>253</v>
      </c>
      <c r="I5535" s="157" t="s">
        <v>253</v>
      </c>
      <c r="J5535" s="156" t="s">
        <v>253</v>
      </c>
      <c r="K5535" s="167" t="s">
        <v>253</v>
      </c>
    </row>
    <row r="5536" spans="1:11" x14ac:dyDescent="0.25">
      <c r="A5536" s="153">
        <v>5532</v>
      </c>
      <c r="B5536" s="154" t="s">
        <v>253</v>
      </c>
      <c r="C5536" s="154" t="s">
        <v>254</v>
      </c>
      <c r="D5536" s="154" t="s">
        <v>255</v>
      </c>
      <c r="E5536" s="155" t="s">
        <v>253</v>
      </c>
      <c r="F5536" s="156" t="s">
        <v>253</v>
      </c>
      <c r="G5536" s="155" t="s">
        <v>253</v>
      </c>
      <c r="H5536" s="155" t="s">
        <v>253</v>
      </c>
      <c r="I5536" s="157" t="s">
        <v>253</v>
      </c>
      <c r="J5536" s="156" t="s">
        <v>253</v>
      </c>
      <c r="K5536" s="167" t="s">
        <v>253</v>
      </c>
    </row>
    <row r="5537" spans="1:11" x14ac:dyDescent="0.25">
      <c r="A5537" s="153">
        <v>5533</v>
      </c>
      <c r="B5537" s="154" t="s">
        <v>253</v>
      </c>
      <c r="C5537" s="154" t="s">
        <v>254</v>
      </c>
      <c r="D5537" s="154" t="s">
        <v>255</v>
      </c>
      <c r="E5537" s="155" t="s">
        <v>253</v>
      </c>
      <c r="F5537" s="156" t="s">
        <v>253</v>
      </c>
      <c r="G5537" s="155" t="s">
        <v>253</v>
      </c>
      <c r="H5537" s="155" t="s">
        <v>253</v>
      </c>
      <c r="I5537" s="157" t="s">
        <v>253</v>
      </c>
      <c r="J5537" s="156" t="s">
        <v>253</v>
      </c>
      <c r="K5537" s="167" t="s">
        <v>253</v>
      </c>
    </row>
    <row r="5538" spans="1:11" x14ac:dyDescent="0.25">
      <c r="A5538" s="153">
        <v>5534</v>
      </c>
      <c r="B5538" s="154" t="s">
        <v>253</v>
      </c>
      <c r="C5538" s="154" t="s">
        <v>254</v>
      </c>
      <c r="D5538" s="154" t="s">
        <v>255</v>
      </c>
      <c r="E5538" s="155" t="s">
        <v>253</v>
      </c>
      <c r="F5538" s="156" t="s">
        <v>253</v>
      </c>
      <c r="G5538" s="155" t="s">
        <v>253</v>
      </c>
      <c r="H5538" s="155" t="s">
        <v>253</v>
      </c>
      <c r="I5538" s="157" t="s">
        <v>253</v>
      </c>
      <c r="J5538" s="156" t="s">
        <v>253</v>
      </c>
      <c r="K5538" s="167" t="s">
        <v>253</v>
      </c>
    </row>
    <row r="5539" spans="1:11" x14ac:dyDescent="0.25">
      <c r="A5539" s="153">
        <v>5535</v>
      </c>
      <c r="B5539" s="154" t="s">
        <v>253</v>
      </c>
      <c r="C5539" s="154" t="s">
        <v>254</v>
      </c>
      <c r="D5539" s="154" t="s">
        <v>255</v>
      </c>
      <c r="E5539" s="155" t="s">
        <v>253</v>
      </c>
      <c r="F5539" s="156" t="s">
        <v>253</v>
      </c>
      <c r="G5539" s="155" t="s">
        <v>253</v>
      </c>
      <c r="H5539" s="155" t="s">
        <v>253</v>
      </c>
      <c r="I5539" s="157" t="s">
        <v>253</v>
      </c>
      <c r="J5539" s="156" t="s">
        <v>253</v>
      </c>
      <c r="K5539" s="167" t="s">
        <v>253</v>
      </c>
    </row>
    <row r="5540" spans="1:11" x14ac:dyDescent="0.25">
      <c r="A5540" s="153">
        <v>5536</v>
      </c>
      <c r="B5540" s="154" t="s">
        <v>253</v>
      </c>
      <c r="C5540" s="154" t="s">
        <v>254</v>
      </c>
      <c r="D5540" s="154" t="s">
        <v>255</v>
      </c>
      <c r="E5540" s="155" t="s">
        <v>253</v>
      </c>
      <c r="F5540" s="156" t="s">
        <v>253</v>
      </c>
      <c r="G5540" s="155" t="s">
        <v>253</v>
      </c>
      <c r="H5540" s="155" t="s">
        <v>253</v>
      </c>
      <c r="I5540" s="157" t="s">
        <v>253</v>
      </c>
      <c r="J5540" s="156" t="s">
        <v>253</v>
      </c>
      <c r="K5540" s="167" t="s">
        <v>253</v>
      </c>
    </row>
    <row r="5541" spans="1:11" x14ac:dyDescent="0.25">
      <c r="A5541" s="153">
        <v>5537</v>
      </c>
      <c r="B5541" s="154" t="s">
        <v>253</v>
      </c>
      <c r="C5541" s="154" t="s">
        <v>254</v>
      </c>
      <c r="D5541" s="154" t="s">
        <v>255</v>
      </c>
      <c r="E5541" s="155" t="s">
        <v>253</v>
      </c>
      <c r="F5541" s="156" t="s">
        <v>253</v>
      </c>
      <c r="G5541" s="155" t="s">
        <v>253</v>
      </c>
      <c r="H5541" s="155" t="s">
        <v>253</v>
      </c>
      <c r="I5541" s="157" t="s">
        <v>253</v>
      </c>
      <c r="J5541" s="156" t="s">
        <v>253</v>
      </c>
      <c r="K5541" s="167" t="s">
        <v>253</v>
      </c>
    </row>
    <row r="5542" spans="1:11" x14ac:dyDescent="0.25">
      <c r="A5542" s="153">
        <v>5538</v>
      </c>
      <c r="B5542" s="154" t="s">
        <v>253</v>
      </c>
      <c r="C5542" s="154" t="s">
        <v>254</v>
      </c>
      <c r="D5542" s="154" t="s">
        <v>255</v>
      </c>
      <c r="E5542" s="155" t="s">
        <v>253</v>
      </c>
      <c r="F5542" s="156" t="s">
        <v>253</v>
      </c>
      <c r="G5542" s="155" t="s">
        <v>253</v>
      </c>
      <c r="H5542" s="155" t="s">
        <v>253</v>
      </c>
      <c r="I5542" s="157" t="s">
        <v>253</v>
      </c>
      <c r="J5542" s="156" t="s">
        <v>253</v>
      </c>
      <c r="K5542" s="167" t="s">
        <v>253</v>
      </c>
    </row>
    <row r="5543" spans="1:11" x14ac:dyDescent="0.25">
      <c r="A5543" s="153">
        <v>5539</v>
      </c>
      <c r="B5543" s="154" t="s">
        <v>253</v>
      </c>
      <c r="C5543" s="154" t="s">
        <v>254</v>
      </c>
      <c r="D5543" s="154" t="s">
        <v>255</v>
      </c>
      <c r="E5543" s="155" t="s">
        <v>253</v>
      </c>
      <c r="F5543" s="156" t="s">
        <v>253</v>
      </c>
      <c r="G5543" s="155" t="s">
        <v>253</v>
      </c>
      <c r="H5543" s="155" t="s">
        <v>253</v>
      </c>
      <c r="I5543" s="157" t="s">
        <v>253</v>
      </c>
      <c r="J5543" s="156" t="s">
        <v>253</v>
      </c>
      <c r="K5543" s="167" t="s">
        <v>253</v>
      </c>
    </row>
    <row r="5544" spans="1:11" x14ac:dyDescent="0.25">
      <c r="A5544" s="153">
        <v>5540</v>
      </c>
      <c r="B5544" s="154" t="s">
        <v>253</v>
      </c>
      <c r="C5544" s="154" t="s">
        <v>254</v>
      </c>
      <c r="D5544" s="154" t="s">
        <v>255</v>
      </c>
      <c r="E5544" s="155" t="s">
        <v>253</v>
      </c>
      <c r="F5544" s="156" t="s">
        <v>253</v>
      </c>
      <c r="G5544" s="155" t="s">
        <v>253</v>
      </c>
      <c r="H5544" s="155" t="s">
        <v>253</v>
      </c>
      <c r="I5544" s="157" t="s">
        <v>253</v>
      </c>
      <c r="J5544" s="156" t="s">
        <v>253</v>
      </c>
      <c r="K5544" s="167" t="s">
        <v>253</v>
      </c>
    </row>
    <row r="5545" spans="1:11" x14ac:dyDescent="0.25">
      <c r="A5545" s="153">
        <v>5541</v>
      </c>
      <c r="B5545" s="154" t="s">
        <v>253</v>
      </c>
      <c r="C5545" s="154" t="s">
        <v>254</v>
      </c>
      <c r="D5545" s="154" t="s">
        <v>255</v>
      </c>
      <c r="E5545" s="155" t="s">
        <v>253</v>
      </c>
      <c r="F5545" s="156" t="s">
        <v>253</v>
      </c>
      <c r="G5545" s="155" t="s">
        <v>253</v>
      </c>
      <c r="H5545" s="155" t="s">
        <v>253</v>
      </c>
      <c r="I5545" s="157" t="s">
        <v>253</v>
      </c>
      <c r="J5545" s="156" t="s">
        <v>253</v>
      </c>
      <c r="K5545" s="167" t="s">
        <v>253</v>
      </c>
    </row>
    <row r="5546" spans="1:11" x14ac:dyDescent="0.25">
      <c r="A5546" s="153">
        <v>5542</v>
      </c>
      <c r="B5546" s="154" t="s">
        <v>253</v>
      </c>
      <c r="C5546" s="154" t="s">
        <v>254</v>
      </c>
      <c r="D5546" s="154" t="s">
        <v>255</v>
      </c>
      <c r="E5546" s="155" t="s">
        <v>253</v>
      </c>
      <c r="F5546" s="156" t="s">
        <v>253</v>
      </c>
      <c r="G5546" s="155" t="s">
        <v>253</v>
      </c>
      <c r="H5546" s="155" t="s">
        <v>253</v>
      </c>
      <c r="I5546" s="157" t="s">
        <v>253</v>
      </c>
      <c r="J5546" s="156" t="s">
        <v>253</v>
      </c>
      <c r="K5546" s="167" t="s">
        <v>253</v>
      </c>
    </row>
    <row r="5547" spans="1:11" x14ac:dyDescent="0.25">
      <c r="A5547" s="153">
        <v>5543</v>
      </c>
      <c r="B5547" s="154" t="s">
        <v>253</v>
      </c>
      <c r="C5547" s="154" t="s">
        <v>254</v>
      </c>
      <c r="D5547" s="154" t="s">
        <v>255</v>
      </c>
      <c r="E5547" s="155" t="s">
        <v>253</v>
      </c>
      <c r="F5547" s="156" t="s">
        <v>253</v>
      </c>
      <c r="G5547" s="155" t="s">
        <v>253</v>
      </c>
      <c r="H5547" s="155" t="s">
        <v>253</v>
      </c>
      <c r="I5547" s="157" t="s">
        <v>253</v>
      </c>
      <c r="J5547" s="156" t="s">
        <v>253</v>
      </c>
      <c r="K5547" s="167" t="s">
        <v>253</v>
      </c>
    </row>
    <row r="5548" spans="1:11" x14ac:dyDescent="0.25">
      <c r="A5548" s="153">
        <v>5544</v>
      </c>
      <c r="B5548" s="154" t="s">
        <v>253</v>
      </c>
      <c r="C5548" s="154" t="s">
        <v>254</v>
      </c>
      <c r="D5548" s="154" t="s">
        <v>255</v>
      </c>
      <c r="E5548" s="155" t="s">
        <v>253</v>
      </c>
      <c r="F5548" s="156" t="s">
        <v>253</v>
      </c>
      <c r="G5548" s="155" t="s">
        <v>253</v>
      </c>
      <c r="H5548" s="155" t="s">
        <v>253</v>
      </c>
      <c r="I5548" s="157" t="s">
        <v>253</v>
      </c>
      <c r="J5548" s="156" t="s">
        <v>253</v>
      </c>
      <c r="K5548" s="167" t="s">
        <v>253</v>
      </c>
    </row>
    <row r="5549" spans="1:11" x14ac:dyDescent="0.25">
      <c r="A5549" s="153">
        <v>5545</v>
      </c>
      <c r="B5549" s="154" t="s">
        <v>253</v>
      </c>
      <c r="C5549" s="154" t="s">
        <v>254</v>
      </c>
      <c r="D5549" s="154" t="s">
        <v>255</v>
      </c>
      <c r="E5549" s="155" t="s">
        <v>253</v>
      </c>
      <c r="F5549" s="156" t="s">
        <v>253</v>
      </c>
      <c r="G5549" s="155" t="s">
        <v>253</v>
      </c>
      <c r="H5549" s="155" t="s">
        <v>253</v>
      </c>
      <c r="I5549" s="157" t="s">
        <v>253</v>
      </c>
      <c r="J5549" s="156" t="s">
        <v>253</v>
      </c>
      <c r="K5549" s="167" t="s">
        <v>253</v>
      </c>
    </row>
    <row r="5550" spans="1:11" x14ac:dyDescent="0.25">
      <c r="A5550" s="153">
        <v>5546</v>
      </c>
      <c r="B5550" s="154" t="s">
        <v>253</v>
      </c>
      <c r="C5550" s="154" t="s">
        <v>254</v>
      </c>
      <c r="D5550" s="154" t="s">
        <v>255</v>
      </c>
      <c r="E5550" s="155" t="s">
        <v>253</v>
      </c>
      <c r="F5550" s="156" t="s">
        <v>253</v>
      </c>
      <c r="G5550" s="155" t="s">
        <v>253</v>
      </c>
      <c r="H5550" s="155" t="s">
        <v>253</v>
      </c>
      <c r="I5550" s="157" t="s">
        <v>253</v>
      </c>
      <c r="J5550" s="156" t="s">
        <v>253</v>
      </c>
      <c r="K5550" s="167" t="s">
        <v>253</v>
      </c>
    </row>
    <row r="5551" spans="1:11" x14ac:dyDescent="0.25">
      <c r="A5551" s="153">
        <v>5547</v>
      </c>
      <c r="B5551" s="154" t="s">
        <v>253</v>
      </c>
      <c r="C5551" s="154" t="s">
        <v>254</v>
      </c>
      <c r="D5551" s="154" t="s">
        <v>255</v>
      </c>
      <c r="E5551" s="155" t="s">
        <v>253</v>
      </c>
      <c r="F5551" s="156" t="s">
        <v>253</v>
      </c>
      <c r="G5551" s="155" t="s">
        <v>253</v>
      </c>
      <c r="H5551" s="155" t="s">
        <v>253</v>
      </c>
      <c r="I5551" s="157" t="s">
        <v>253</v>
      </c>
      <c r="J5551" s="156" t="s">
        <v>253</v>
      </c>
      <c r="K5551" s="167" t="s">
        <v>253</v>
      </c>
    </row>
    <row r="5552" spans="1:11" x14ac:dyDescent="0.25">
      <c r="A5552" s="153">
        <v>5548</v>
      </c>
      <c r="B5552" s="154" t="s">
        <v>253</v>
      </c>
      <c r="C5552" s="154" t="s">
        <v>254</v>
      </c>
      <c r="D5552" s="154" t="s">
        <v>255</v>
      </c>
      <c r="E5552" s="155" t="s">
        <v>253</v>
      </c>
      <c r="F5552" s="156" t="s">
        <v>253</v>
      </c>
      <c r="G5552" s="155" t="s">
        <v>253</v>
      </c>
      <c r="H5552" s="155" t="s">
        <v>253</v>
      </c>
      <c r="I5552" s="157" t="s">
        <v>253</v>
      </c>
      <c r="J5552" s="156" t="s">
        <v>253</v>
      </c>
      <c r="K5552" s="167" t="s">
        <v>253</v>
      </c>
    </row>
    <row r="5553" spans="1:11" x14ac:dyDescent="0.25">
      <c r="A5553" s="153">
        <v>5549</v>
      </c>
      <c r="B5553" s="154" t="s">
        <v>253</v>
      </c>
      <c r="C5553" s="154" t="s">
        <v>254</v>
      </c>
      <c r="D5553" s="154" t="s">
        <v>255</v>
      </c>
      <c r="E5553" s="155" t="s">
        <v>253</v>
      </c>
      <c r="F5553" s="156" t="s">
        <v>253</v>
      </c>
      <c r="G5553" s="155" t="s">
        <v>253</v>
      </c>
      <c r="H5553" s="155" t="s">
        <v>253</v>
      </c>
      <c r="I5553" s="157" t="s">
        <v>253</v>
      </c>
      <c r="J5553" s="156" t="s">
        <v>253</v>
      </c>
      <c r="K5553" s="167" t="s">
        <v>253</v>
      </c>
    </row>
    <row r="5554" spans="1:11" x14ac:dyDescent="0.25">
      <c r="A5554" s="153">
        <v>5550</v>
      </c>
      <c r="B5554" s="154" t="s">
        <v>253</v>
      </c>
      <c r="C5554" s="154" t="s">
        <v>254</v>
      </c>
      <c r="D5554" s="154" t="s">
        <v>255</v>
      </c>
      <c r="E5554" s="155" t="s">
        <v>253</v>
      </c>
      <c r="F5554" s="156" t="s">
        <v>253</v>
      </c>
      <c r="G5554" s="155" t="s">
        <v>253</v>
      </c>
      <c r="H5554" s="155" t="s">
        <v>253</v>
      </c>
      <c r="I5554" s="157" t="s">
        <v>253</v>
      </c>
      <c r="J5554" s="156" t="s">
        <v>253</v>
      </c>
      <c r="K5554" s="167" t="s">
        <v>253</v>
      </c>
    </row>
    <row r="5555" spans="1:11" x14ac:dyDescent="0.25">
      <c r="A5555" s="153">
        <v>5551</v>
      </c>
      <c r="B5555" s="154" t="s">
        <v>253</v>
      </c>
      <c r="C5555" s="154" t="s">
        <v>254</v>
      </c>
      <c r="D5555" s="154" t="s">
        <v>255</v>
      </c>
      <c r="E5555" s="155" t="s">
        <v>253</v>
      </c>
      <c r="F5555" s="156" t="s">
        <v>253</v>
      </c>
      <c r="G5555" s="155" t="s">
        <v>253</v>
      </c>
      <c r="H5555" s="155" t="s">
        <v>253</v>
      </c>
      <c r="I5555" s="157" t="s">
        <v>253</v>
      </c>
      <c r="J5555" s="156" t="s">
        <v>253</v>
      </c>
      <c r="K5555" s="167" t="s">
        <v>253</v>
      </c>
    </row>
    <row r="5556" spans="1:11" x14ac:dyDescent="0.25">
      <c r="A5556" s="153">
        <v>5552</v>
      </c>
      <c r="B5556" s="154" t="s">
        <v>253</v>
      </c>
      <c r="C5556" s="154" t="s">
        <v>254</v>
      </c>
      <c r="D5556" s="154" t="s">
        <v>255</v>
      </c>
      <c r="E5556" s="155" t="s">
        <v>253</v>
      </c>
      <c r="F5556" s="156" t="s">
        <v>253</v>
      </c>
      <c r="G5556" s="155" t="s">
        <v>253</v>
      </c>
      <c r="H5556" s="155" t="s">
        <v>253</v>
      </c>
      <c r="I5556" s="157" t="s">
        <v>253</v>
      </c>
      <c r="J5556" s="156" t="s">
        <v>253</v>
      </c>
      <c r="K5556" s="167" t="s">
        <v>253</v>
      </c>
    </row>
    <row r="5557" spans="1:11" x14ac:dyDescent="0.25">
      <c r="A5557" s="153">
        <v>5553</v>
      </c>
      <c r="B5557" s="154" t="s">
        <v>253</v>
      </c>
      <c r="C5557" s="154" t="s">
        <v>254</v>
      </c>
      <c r="D5557" s="154" t="s">
        <v>255</v>
      </c>
      <c r="E5557" s="155" t="s">
        <v>253</v>
      </c>
      <c r="F5557" s="156" t="s">
        <v>253</v>
      </c>
      <c r="G5557" s="155" t="s">
        <v>253</v>
      </c>
      <c r="H5557" s="155" t="s">
        <v>253</v>
      </c>
      <c r="I5557" s="157" t="s">
        <v>253</v>
      </c>
      <c r="J5557" s="156" t="s">
        <v>253</v>
      </c>
      <c r="K5557" s="167" t="s">
        <v>253</v>
      </c>
    </row>
    <row r="5558" spans="1:11" x14ac:dyDescent="0.25">
      <c r="A5558" s="153">
        <v>5554</v>
      </c>
      <c r="B5558" s="154" t="s">
        <v>253</v>
      </c>
      <c r="C5558" s="154" t="s">
        <v>254</v>
      </c>
      <c r="D5558" s="154" t="s">
        <v>255</v>
      </c>
      <c r="E5558" s="155" t="s">
        <v>253</v>
      </c>
      <c r="F5558" s="156" t="s">
        <v>253</v>
      </c>
      <c r="G5558" s="155" t="s">
        <v>253</v>
      </c>
      <c r="H5558" s="155" t="s">
        <v>253</v>
      </c>
      <c r="I5558" s="157" t="s">
        <v>253</v>
      </c>
      <c r="J5558" s="156" t="s">
        <v>253</v>
      </c>
      <c r="K5558" s="167" t="s">
        <v>253</v>
      </c>
    </row>
    <row r="5559" spans="1:11" x14ac:dyDescent="0.25">
      <c r="A5559" s="153">
        <v>5555</v>
      </c>
      <c r="B5559" s="154" t="s">
        <v>253</v>
      </c>
      <c r="C5559" s="154" t="s">
        <v>254</v>
      </c>
      <c r="D5559" s="154" t="s">
        <v>255</v>
      </c>
      <c r="E5559" s="155" t="s">
        <v>253</v>
      </c>
      <c r="F5559" s="156" t="s">
        <v>253</v>
      </c>
      <c r="G5559" s="155" t="s">
        <v>253</v>
      </c>
      <c r="H5559" s="155" t="s">
        <v>253</v>
      </c>
      <c r="I5559" s="157" t="s">
        <v>253</v>
      </c>
      <c r="J5559" s="156" t="s">
        <v>253</v>
      </c>
      <c r="K5559" s="167" t="s">
        <v>253</v>
      </c>
    </row>
    <row r="5560" spans="1:11" x14ac:dyDescent="0.25">
      <c r="A5560" s="153">
        <v>5556</v>
      </c>
      <c r="B5560" s="154" t="s">
        <v>253</v>
      </c>
      <c r="C5560" s="154" t="s">
        <v>254</v>
      </c>
      <c r="D5560" s="154" t="s">
        <v>255</v>
      </c>
      <c r="E5560" s="155" t="s">
        <v>253</v>
      </c>
      <c r="F5560" s="156" t="s">
        <v>253</v>
      </c>
      <c r="G5560" s="155" t="s">
        <v>253</v>
      </c>
      <c r="H5560" s="155" t="s">
        <v>253</v>
      </c>
      <c r="I5560" s="157" t="s">
        <v>253</v>
      </c>
      <c r="J5560" s="156" t="s">
        <v>253</v>
      </c>
      <c r="K5560" s="167" t="s">
        <v>253</v>
      </c>
    </row>
    <row r="5561" spans="1:11" x14ac:dyDescent="0.25">
      <c r="A5561" s="153">
        <v>5557</v>
      </c>
      <c r="B5561" s="154" t="s">
        <v>253</v>
      </c>
      <c r="C5561" s="154" t="s">
        <v>254</v>
      </c>
      <c r="D5561" s="154" t="s">
        <v>255</v>
      </c>
      <c r="E5561" s="155" t="s">
        <v>253</v>
      </c>
      <c r="F5561" s="156" t="s">
        <v>253</v>
      </c>
      <c r="G5561" s="155" t="s">
        <v>253</v>
      </c>
      <c r="H5561" s="155" t="s">
        <v>253</v>
      </c>
      <c r="I5561" s="157" t="s">
        <v>253</v>
      </c>
      <c r="J5561" s="156" t="s">
        <v>253</v>
      </c>
      <c r="K5561" s="167" t="s">
        <v>253</v>
      </c>
    </row>
    <row r="5562" spans="1:11" x14ac:dyDescent="0.25">
      <c r="A5562" s="153">
        <v>5558</v>
      </c>
      <c r="B5562" s="154" t="s">
        <v>253</v>
      </c>
      <c r="C5562" s="154" t="s">
        <v>254</v>
      </c>
      <c r="D5562" s="154" t="s">
        <v>255</v>
      </c>
      <c r="E5562" s="155" t="s">
        <v>253</v>
      </c>
      <c r="F5562" s="156" t="s">
        <v>253</v>
      </c>
      <c r="G5562" s="155" t="s">
        <v>253</v>
      </c>
      <c r="H5562" s="155" t="s">
        <v>253</v>
      </c>
      <c r="I5562" s="157" t="s">
        <v>253</v>
      </c>
      <c r="J5562" s="156" t="s">
        <v>253</v>
      </c>
      <c r="K5562" s="167" t="s">
        <v>253</v>
      </c>
    </row>
    <row r="5563" spans="1:11" x14ac:dyDescent="0.25">
      <c r="A5563" s="153">
        <v>5559</v>
      </c>
      <c r="B5563" s="154" t="s">
        <v>253</v>
      </c>
      <c r="C5563" s="154" t="s">
        <v>254</v>
      </c>
      <c r="D5563" s="154" t="s">
        <v>255</v>
      </c>
      <c r="E5563" s="155" t="s">
        <v>253</v>
      </c>
      <c r="F5563" s="156" t="s">
        <v>253</v>
      </c>
      <c r="G5563" s="155" t="s">
        <v>253</v>
      </c>
      <c r="H5563" s="155" t="s">
        <v>253</v>
      </c>
      <c r="I5563" s="157" t="s">
        <v>253</v>
      </c>
      <c r="J5563" s="156" t="s">
        <v>253</v>
      </c>
      <c r="K5563" s="167" t="s">
        <v>253</v>
      </c>
    </row>
    <row r="5564" spans="1:11" x14ac:dyDescent="0.25">
      <c r="A5564" s="153">
        <v>5560</v>
      </c>
      <c r="B5564" s="154" t="s">
        <v>253</v>
      </c>
      <c r="C5564" s="154" t="s">
        <v>254</v>
      </c>
      <c r="D5564" s="154" t="s">
        <v>255</v>
      </c>
      <c r="E5564" s="155" t="s">
        <v>253</v>
      </c>
      <c r="F5564" s="156" t="s">
        <v>253</v>
      </c>
      <c r="G5564" s="155" t="s">
        <v>253</v>
      </c>
      <c r="H5564" s="155" t="s">
        <v>253</v>
      </c>
      <c r="I5564" s="157" t="s">
        <v>253</v>
      </c>
      <c r="J5564" s="156" t="s">
        <v>253</v>
      </c>
      <c r="K5564" s="167" t="s">
        <v>253</v>
      </c>
    </row>
    <row r="5565" spans="1:11" x14ac:dyDescent="0.25">
      <c r="A5565" s="153">
        <v>5561</v>
      </c>
      <c r="B5565" s="154" t="s">
        <v>253</v>
      </c>
      <c r="C5565" s="154" t="s">
        <v>254</v>
      </c>
      <c r="D5565" s="154" t="s">
        <v>255</v>
      </c>
      <c r="E5565" s="155" t="s">
        <v>253</v>
      </c>
      <c r="F5565" s="156" t="s">
        <v>253</v>
      </c>
      <c r="G5565" s="155" t="s">
        <v>253</v>
      </c>
      <c r="H5565" s="155" t="s">
        <v>253</v>
      </c>
      <c r="I5565" s="157" t="s">
        <v>253</v>
      </c>
      <c r="J5565" s="156" t="s">
        <v>253</v>
      </c>
      <c r="K5565" s="167" t="s">
        <v>253</v>
      </c>
    </row>
    <row r="5566" spans="1:11" x14ac:dyDescent="0.25">
      <c r="A5566" s="153">
        <v>5562</v>
      </c>
      <c r="B5566" s="154" t="s">
        <v>253</v>
      </c>
      <c r="C5566" s="154" t="s">
        <v>254</v>
      </c>
      <c r="D5566" s="154" t="s">
        <v>255</v>
      </c>
      <c r="E5566" s="155" t="s">
        <v>253</v>
      </c>
      <c r="F5566" s="156" t="s">
        <v>253</v>
      </c>
      <c r="G5566" s="155" t="s">
        <v>253</v>
      </c>
      <c r="H5566" s="155" t="s">
        <v>253</v>
      </c>
      <c r="I5566" s="157" t="s">
        <v>253</v>
      </c>
      <c r="J5566" s="156" t="s">
        <v>253</v>
      </c>
      <c r="K5566" s="167" t="s">
        <v>253</v>
      </c>
    </row>
    <row r="5567" spans="1:11" x14ac:dyDescent="0.25">
      <c r="A5567" s="153">
        <v>5563</v>
      </c>
      <c r="B5567" s="154" t="s">
        <v>253</v>
      </c>
      <c r="C5567" s="154" t="s">
        <v>254</v>
      </c>
      <c r="D5567" s="154" t="s">
        <v>255</v>
      </c>
      <c r="E5567" s="155" t="s">
        <v>253</v>
      </c>
      <c r="F5567" s="156" t="s">
        <v>253</v>
      </c>
      <c r="G5567" s="155" t="s">
        <v>253</v>
      </c>
      <c r="H5567" s="155" t="s">
        <v>253</v>
      </c>
      <c r="I5567" s="157" t="s">
        <v>253</v>
      </c>
      <c r="J5567" s="156" t="s">
        <v>253</v>
      </c>
      <c r="K5567" s="167" t="s">
        <v>253</v>
      </c>
    </row>
    <row r="5568" spans="1:11" x14ac:dyDescent="0.25">
      <c r="A5568" s="153">
        <v>5564</v>
      </c>
      <c r="B5568" s="154" t="s">
        <v>253</v>
      </c>
      <c r="C5568" s="154" t="s">
        <v>254</v>
      </c>
      <c r="D5568" s="154" t="s">
        <v>255</v>
      </c>
      <c r="E5568" s="155" t="s">
        <v>253</v>
      </c>
      <c r="F5568" s="156" t="s">
        <v>253</v>
      </c>
      <c r="G5568" s="155" t="s">
        <v>253</v>
      </c>
      <c r="H5568" s="155" t="s">
        <v>253</v>
      </c>
      <c r="I5568" s="157" t="s">
        <v>253</v>
      </c>
      <c r="J5568" s="156" t="s">
        <v>253</v>
      </c>
      <c r="K5568" s="167" t="s">
        <v>253</v>
      </c>
    </row>
    <row r="5569" spans="1:11" x14ac:dyDescent="0.25">
      <c r="A5569" s="153">
        <v>5565</v>
      </c>
      <c r="B5569" s="154" t="s">
        <v>253</v>
      </c>
      <c r="C5569" s="154" t="s">
        <v>254</v>
      </c>
      <c r="D5569" s="154" t="s">
        <v>255</v>
      </c>
      <c r="E5569" s="155" t="s">
        <v>253</v>
      </c>
      <c r="F5569" s="156" t="s">
        <v>253</v>
      </c>
      <c r="G5569" s="155" t="s">
        <v>253</v>
      </c>
      <c r="H5569" s="155" t="s">
        <v>253</v>
      </c>
      <c r="I5569" s="157" t="s">
        <v>253</v>
      </c>
      <c r="J5569" s="156" t="s">
        <v>253</v>
      </c>
      <c r="K5569" s="167" t="s">
        <v>253</v>
      </c>
    </row>
    <row r="5570" spans="1:11" x14ac:dyDescent="0.25">
      <c r="A5570" s="153">
        <v>5566</v>
      </c>
      <c r="B5570" s="154" t="s">
        <v>253</v>
      </c>
      <c r="C5570" s="154" t="s">
        <v>254</v>
      </c>
      <c r="D5570" s="154" t="s">
        <v>255</v>
      </c>
      <c r="E5570" s="155" t="s">
        <v>253</v>
      </c>
      <c r="F5570" s="156" t="s">
        <v>253</v>
      </c>
      <c r="G5570" s="155" t="s">
        <v>253</v>
      </c>
      <c r="H5570" s="155" t="s">
        <v>253</v>
      </c>
      <c r="I5570" s="157" t="s">
        <v>253</v>
      </c>
      <c r="J5570" s="156" t="s">
        <v>253</v>
      </c>
      <c r="K5570" s="167" t="s">
        <v>253</v>
      </c>
    </row>
    <row r="5571" spans="1:11" x14ac:dyDescent="0.25">
      <c r="A5571" s="153">
        <v>5567</v>
      </c>
      <c r="B5571" s="154" t="s">
        <v>253</v>
      </c>
      <c r="C5571" s="154" t="s">
        <v>254</v>
      </c>
      <c r="D5571" s="154" t="s">
        <v>255</v>
      </c>
      <c r="E5571" s="155" t="s">
        <v>253</v>
      </c>
      <c r="F5571" s="156" t="s">
        <v>253</v>
      </c>
      <c r="G5571" s="155" t="s">
        <v>253</v>
      </c>
      <c r="H5571" s="155" t="s">
        <v>253</v>
      </c>
      <c r="I5571" s="157" t="s">
        <v>253</v>
      </c>
      <c r="J5571" s="156" t="s">
        <v>253</v>
      </c>
      <c r="K5571" s="167" t="s">
        <v>253</v>
      </c>
    </row>
    <row r="5572" spans="1:11" x14ac:dyDescent="0.25">
      <c r="A5572" s="153">
        <v>5568</v>
      </c>
      <c r="B5572" s="154" t="s">
        <v>253</v>
      </c>
      <c r="C5572" s="154" t="s">
        <v>254</v>
      </c>
      <c r="D5572" s="154" t="s">
        <v>255</v>
      </c>
      <c r="E5572" s="155" t="s">
        <v>253</v>
      </c>
      <c r="F5572" s="156" t="s">
        <v>253</v>
      </c>
      <c r="G5572" s="155" t="s">
        <v>253</v>
      </c>
      <c r="H5572" s="155" t="s">
        <v>253</v>
      </c>
      <c r="I5572" s="157" t="s">
        <v>253</v>
      </c>
      <c r="J5572" s="156" t="s">
        <v>253</v>
      </c>
      <c r="K5572" s="167" t="s">
        <v>253</v>
      </c>
    </row>
    <row r="5573" spans="1:11" x14ac:dyDescent="0.25">
      <c r="A5573" s="153">
        <v>5569</v>
      </c>
      <c r="B5573" s="154" t="s">
        <v>253</v>
      </c>
      <c r="C5573" s="154" t="s">
        <v>254</v>
      </c>
      <c r="D5573" s="154" t="s">
        <v>255</v>
      </c>
      <c r="E5573" s="155" t="s">
        <v>253</v>
      </c>
      <c r="F5573" s="156" t="s">
        <v>253</v>
      </c>
      <c r="G5573" s="155" t="s">
        <v>253</v>
      </c>
      <c r="H5573" s="155" t="s">
        <v>253</v>
      </c>
      <c r="I5573" s="157" t="s">
        <v>253</v>
      </c>
      <c r="J5573" s="156" t="s">
        <v>253</v>
      </c>
      <c r="K5573" s="167" t="s">
        <v>253</v>
      </c>
    </row>
    <row r="5574" spans="1:11" x14ac:dyDescent="0.25">
      <c r="A5574" s="153">
        <v>5570</v>
      </c>
      <c r="B5574" s="154" t="s">
        <v>253</v>
      </c>
      <c r="C5574" s="154" t="s">
        <v>254</v>
      </c>
      <c r="D5574" s="154" t="s">
        <v>255</v>
      </c>
      <c r="E5574" s="155" t="s">
        <v>253</v>
      </c>
      <c r="F5574" s="156" t="s">
        <v>253</v>
      </c>
      <c r="G5574" s="155" t="s">
        <v>253</v>
      </c>
      <c r="H5574" s="155" t="s">
        <v>253</v>
      </c>
      <c r="I5574" s="157" t="s">
        <v>253</v>
      </c>
      <c r="J5574" s="156" t="s">
        <v>253</v>
      </c>
      <c r="K5574" s="167" t="s">
        <v>253</v>
      </c>
    </row>
    <row r="5575" spans="1:11" x14ac:dyDescent="0.25">
      <c r="A5575" s="153">
        <v>5571</v>
      </c>
      <c r="B5575" s="154" t="s">
        <v>253</v>
      </c>
      <c r="C5575" s="154" t="s">
        <v>254</v>
      </c>
      <c r="D5575" s="154" t="s">
        <v>255</v>
      </c>
      <c r="E5575" s="155" t="s">
        <v>253</v>
      </c>
      <c r="F5575" s="156" t="s">
        <v>253</v>
      </c>
      <c r="G5575" s="155" t="s">
        <v>253</v>
      </c>
      <c r="H5575" s="155" t="s">
        <v>253</v>
      </c>
      <c r="I5575" s="157" t="s">
        <v>253</v>
      </c>
      <c r="J5575" s="156" t="s">
        <v>253</v>
      </c>
      <c r="K5575" s="167" t="s">
        <v>253</v>
      </c>
    </row>
    <row r="5576" spans="1:11" x14ac:dyDescent="0.25">
      <c r="A5576" s="153">
        <v>5572</v>
      </c>
      <c r="B5576" s="154" t="s">
        <v>253</v>
      </c>
      <c r="C5576" s="154" t="s">
        <v>254</v>
      </c>
      <c r="D5576" s="154" t="s">
        <v>255</v>
      </c>
      <c r="E5576" s="155" t="s">
        <v>253</v>
      </c>
      <c r="F5576" s="156" t="s">
        <v>253</v>
      </c>
      <c r="G5576" s="155" t="s">
        <v>253</v>
      </c>
      <c r="H5576" s="155" t="s">
        <v>253</v>
      </c>
      <c r="I5576" s="157" t="s">
        <v>253</v>
      </c>
      <c r="J5576" s="156" t="s">
        <v>253</v>
      </c>
      <c r="K5576" s="167" t="s">
        <v>253</v>
      </c>
    </row>
    <row r="5577" spans="1:11" x14ac:dyDescent="0.25">
      <c r="A5577" s="153">
        <v>5573</v>
      </c>
      <c r="B5577" s="154" t="s">
        <v>253</v>
      </c>
      <c r="C5577" s="154" t="s">
        <v>254</v>
      </c>
      <c r="D5577" s="154" t="s">
        <v>255</v>
      </c>
      <c r="E5577" s="155" t="s">
        <v>253</v>
      </c>
      <c r="F5577" s="156" t="s">
        <v>253</v>
      </c>
      <c r="G5577" s="155" t="s">
        <v>253</v>
      </c>
      <c r="H5577" s="155" t="s">
        <v>253</v>
      </c>
      <c r="I5577" s="157" t="s">
        <v>253</v>
      </c>
      <c r="J5577" s="156" t="s">
        <v>253</v>
      </c>
      <c r="K5577" s="167" t="s">
        <v>253</v>
      </c>
    </row>
    <row r="5578" spans="1:11" x14ac:dyDescent="0.25">
      <c r="A5578" s="153">
        <v>5574</v>
      </c>
      <c r="B5578" s="154" t="s">
        <v>253</v>
      </c>
      <c r="C5578" s="154" t="s">
        <v>254</v>
      </c>
      <c r="D5578" s="154" t="s">
        <v>255</v>
      </c>
      <c r="E5578" s="155" t="s">
        <v>253</v>
      </c>
      <c r="F5578" s="156" t="s">
        <v>253</v>
      </c>
      <c r="G5578" s="155" t="s">
        <v>253</v>
      </c>
      <c r="H5578" s="155" t="s">
        <v>253</v>
      </c>
      <c r="I5578" s="157" t="s">
        <v>253</v>
      </c>
      <c r="J5578" s="156" t="s">
        <v>253</v>
      </c>
      <c r="K5578" s="167" t="s">
        <v>253</v>
      </c>
    </row>
    <row r="5579" spans="1:11" x14ac:dyDescent="0.25">
      <c r="A5579" s="153">
        <v>5575</v>
      </c>
      <c r="B5579" s="154" t="s">
        <v>253</v>
      </c>
      <c r="C5579" s="154" t="s">
        <v>254</v>
      </c>
      <c r="D5579" s="154" t="s">
        <v>255</v>
      </c>
      <c r="E5579" s="155" t="s">
        <v>253</v>
      </c>
      <c r="F5579" s="156" t="s">
        <v>253</v>
      </c>
      <c r="G5579" s="155" t="s">
        <v>253</v>
      </c>
      <c r="H5579" s="155" t="s">
        <v>253</v>
      </c>
      <c r="I5579" s="157" t="s">
        <v>253</v>
      </c>
      <c r="J5579" s="156" t="s">
        <v>253</v>
      </c>
      <c r="K5579" s="167" t="s">
        <v>253</v>
      </c>
    </row>
    <row r="5580" spans="1:11" x14ac:dyDescent="0.25">
      <c r="A5580" s="153">
        <v>5576</v>
      </c>
      <c r="B5580" s="154" t="s">
        <v>253</v>
      </c>
      <c r="C5580" s="154" t="s">
        <v>254</v>
      </c>
      <c r="D5580" s="154" t="s">
        <v>255</v>
      </c>
      <c r="E5580" s="155" t="s">
        <v>253</v>
      </c>
      <c r="F5580" s="156" t="s">
        <v>253</v>
      </c>
      <c r="G5580" s="155" t="s">
        <v>253</v>
      </c>
      <c r="H5580" s="155" t="s">
        <v>253</v>
      </c>
      <c r="I5580" s="157" t="s">
        <v>253</v>
      </c>
      <c r="J5580" s="156" t="s">
        <v>253</v>
      </c>
      <c r="K5580" s="167" t="s">
        <v>253</v>
      </c>
    </row>
    <row r="5581" spans="1:11" x14ac:dyDescent="0.25">
      <c r="A5581" s="153">
        <v>5577</v>
      </c>
      <c r="B5581" s="154" t="s">
        <v>253</v>
      </c>
      <c r="C5581" s="154" t="s">
        <v>254</v>
      </c>
      <c r="D5581" s="154" t="s">
        <v>255</v>
      </c>
      <c r="E5581" s="155" t="s">
        <v>253</v>
      </c>
      <c r="F5581" s="156" t="s">
        <v>253</v>
      </c>
      <c r="G5581" s="155" t="s">
        <v>253</v>
      </c>
      <c r="H5581" s="155" t="s">
        <v>253</v>
      </c>
      <c r="I5581" s="157" t="s">
        <v>253</v>
      </c>
      <c r="J5581" s="156" t="s">
        <v>253</v>
      </c>
      <c r="K5581" s="167" t="s">
        <v>253</v>
      </c>
    </row>
    <row r="5582" spans="1:11" x14ac:dyDescent="0.25">
      <c r="A5582" s="153">
        <v>5578</v>
      </c>
      <c r="B5582" s="154" t="s">
        <v>253</v>
      </c>
      <c r="C5582" s="154" t="s">
        <v>254</v>
      </c>
      <c r="D5582" s="154" t="s">
        <v>255</v>
      </c>
      <c r="E5582" s="155" t="s">
        <v>253</v>
      </c>
      <c r="F5582" s="156" t="s">
        <v>253</v>
      </c>
      <c r="G5582" s="155" t="s">
        <v>253</v>
      </c>
      <c r="H5582" s="155" t="s">
        <v>253</v>
      </c>
      <c r="I5582" s="157" t="s">
        <v>253</v>
      </c>
      <c r="J5582" s="156" t="s">
        <v>253</v>
      </c>
      <c r="K5582" s="167" t="s">
        <v>253</v>
      </c>
    </row>
    <row r="5583" spans="1:11" x14ac:dyDescent="0.25">
      <c r="A5583" s="153">
        <v>5579</v>
      </c>
      <c r="B5583" s="154" t="s">
        <v>253</v>
      </c>
      <c r="C5583" s="154" t="s">
        <v>254</v>
      </c>
      <c r="D5583" s="154" t="s">
        <v>255</v>
      </c>
      <c r="E5583" s="155" t="s">
        <v>253</v>
      </c>
      <c r="F5583" s="156" t="s">
        <v>253</v>
      </c>
      <c r="G5583" s="155" t="s">
        <v>253</v>
      </c>
      <c r="H5583" s="155" t="s">
        <v>253</v>
      </c>
      <c r="I5583" s="157" t="s">
        <v>253</v>
      </c>
      <c r="J5583" s="156" t="s">
        <v>253</v>
      </c>
      <c r="K5583" s="167" t="s">
        <v>253</v>
      </c>
    </row>
    <row r="5584" spans="1:11" x14ac:dyDescent="0.25">
      <c r="A5584" s="153">
        <v>5580</v>
      </c>
      <c r="B5584" s="154" t="s">
        <v>253</v>
      </c>
      <c r="C5584" s="154" t="s">
        <v>254</v>
      </c>
      <c r="D5584" s="154" t="s">
        <v>255</v>
      </c>
      <c r="E5584" s="155" t="s">
        <v>253</v>
      </c>
      <c r="F5584" s="156" t="s">
        <v>253</v>
      </c>
      <c r="G5584" s="155" t="s">
        <v>253</v>
      </c>
      <c r="H5584" s="155" t="s">
        <v>253</v>
      </c>
      <c r="I5584" s="157" t="s">
        <v>253</v>
      </c>
      <c r="J5584" s="156" t="s">
        <v>253</v>
      </c>
      <c r="K5584" s="167" t="s">
        <v>253</v>
      </c>
    </row>
    <row r="5585" spans="1:11" x14ac:dyDescent="0.25">
      <c r="A5585" s="153">
        <v>5581</v>
      </c>
      <c r="B5585" s="154" t="s">
        <v>253</v>
      </c>
      <c r="C5585" s="154" t="s">
        <v>254</v>
      </c>
      <c r="D5585" s="154" t="s">
        <v>255</v>
      </c>
      <c r="E5585" s="155" t="s">
        <v>253</v>
      </c>
      <c r="F5585" s="156" t="s">
        <v>253</v>
      </c>
      <c r="G5585" s="155" t="s">
        <v>253</v>
      </c>
      <c r="H5585" s="155" t="s">
        <v>253</v>
      </c>
      <c r="I5585" s="157" t="s">
        <v>253</v>
      </c>
      <c r="J5585" s="156" t="s">
        <v>253</v>
      </c>
      <c r="K5585" s="167" t="s">
        <v>253</v>
      </c>
    </row>
    <row r="5586" spans="1:11" x14ac:dyDescent="0.25">
      <c r="A5586" s="153">
        <v>5582</v>
      </c>
      <c r="B5586" s="154" t="s">
        <v>253</v>
      </c>
      <c r="C5586" s="154" t="s">
        <v>254</v>
      </c>
      <c r="D5586" s="154" t="s">
        <v>255</v>
      </c>
      <c r="E5586" s="155" t="s">
        <v>253</v>
      </c>
      <c r="F5586" s="156" t="s">
        <v>253</v>
      </c>
      <c r="G5586" s="155" t="s">
        <v>253</v>
      </c>
      <c r="H5586" s="155" t="s">
        <v>253</v>
      </c>
      <c r="I5586" s="157" t="s">
        <v>253</v>
      </c>
      <c r="J5586" s="156" t="s">
        <v>253</v>
      </c>
      <c r="K5586" s="167" t="s">
        <v>253</v>
      </c>
    </row>
    <row r="5587" spans="1:11" x14ac:dyDescent="0.25">
      <c r="A5587" s="153">
        <v>5583</v>
      </c>
      <c r="B5587" s="154" t="s">
        <v>253</v>
      </c>
      <c r="C5587" s="154" t="s">
        <v>254</v>
      </c>
      <c r="D5587" s="154" t="s">
        <v>255</v>
      </c>
      <c r="E5587" s="155" t="s">
        <v>253</v>
      </c>
      <c r="F5587" s="156" t="s">
        <v>253</v>
      </c>
      <c r="G5587" s="155" t="s">
        <v>253</v>
      </c>
      <c r="H5587" s="155" t="s">
        <v>253</v>
      </c>
      <c r="I5587" s="157" t="s">
        <v>253</v>
      </c>
      <c r="J5587" s="156" t="s">
        <v>253</v>
      </c>
      <c r="K5587" s="167" t="s">
        <v>253</v>
      </c>
    </row>
    <row r="5588" spans="1:11" x14ac:dyDescent="0.25">
      <c r="A5588" s="153">
        <v>5584</v>
      </c>
      <c r="B5588" s="154" t="s">
        <v>253</v>
      </c>
      <c r="C5588" s="154" t="s">
        <v>254</v>
      </c>
      <c r="D5588" s="154" t="s">
        <v>255</v>
      </c>
      <c r="E5588" s="155" t="s">
        <v>253</v>
      </c>
      <c r="F5588" s="156" t="s">
        <v>253</v>
      </c>
      <c r="G5588" s="155" t="s">
        <v>253</v>
      </c>
      <c r="H5588" s="155" t="s">
        <v>253</v>
      </c>
      <c r="I5588" s="157" t="s">
        <v>253</v>
      </c>
      <c r="J5588" s="156" t="s">
        <v>253</v>
      </c>
      <c r="K5588" s="167" t="s">
        <v>253</v>
      </c>
    </row>
    <row r="5589" spans="1:11" x14ac:dyDescent="0.25">
      <c r="A5589" s="153">
        <v>5585</v>
      </c>
      <c r="B5589" s="154" t="s">
        <v>253</v>
      </c>
      <c r="C5589" s="154" t="s">
        <v>254</v>
      </c>
      <c r="D5589" s="154" t="s">
        <v>255</v>
      </c>
      <c r="E5589" s="155" t="s">
        <v>253</v>
      </c>
      <c r="F5589" s="156" t="s">
        <v>253</v>
      </c>
      <c r="G5589" s="155" t="s">
        <v>253</v>
      </c>
      <c r="H5589" s="155" t="s">
        <v>253</v>
      </c>
      <c r="I5589" s="157" t="s">
        <v>253</v>
      </c>
      <c r="J5589" s="156" t="s">
        <v>253</v>
      </c>
      <c r="K5589" s="167" t="s">
        <v>253</v>
      </c>
    </row>
    <row r="5590" spans="1:11" x14ac:dyDescent="0.25">
      <c r="A5590" s="153">
        <v>5586</v>
      </c>
      <c r="B5590" s="154" t="s">
        <v>253</v>
      </c>
      <c r="C5590" s="154" t="s">
        <v>254</v>
      </c>
      <c r="D5590" s="154" t="s">
        <v>255</v>
      </c>
      <c r="E5590" s="155" t="s">
        <v>253</v>
      </c>
      <c r="F5590" s="156" t="s">
        <v>253</v>
      </c>
      <c r="G5590" s="155" t="s">
        <v>253</v>
      </c>
      <c r="H5590" s="155" t="s">
        <v>253</v>
      </c>
      <c r="I5590" s="157" t="s">
        <v>253</v>
      </c>
      <c r="J5590" s="156" t="s">
        <v>253</v>
      </c>
      <c r="K5590" s="167" t="s">
        <v>253</v>
      </c>
    </row>
    <row r="5591" spans="1:11" x14ac:dyDescent="0.25">
      <c r="A5591" s="153">
        <v>5587</v>
      </c>
      <c r="B5591" s="154" t="s">
        <v>253</v>
      </c>
      <c r="C5591" s="154" t="s">
        <v>254</v>
      </c>
      <c r="D5591" s="154" t="s">
        <v>255</v>
      </c>
      <c r="E5591" s="155" t="s">
        <v>253</v>
      </c>
      <c r="F5591" s="156" t="s">
        <v>253</v>
      </c>
      <c r="G5591" s="155" t="s">
        <v>253</v>
      </c>
      <c r="H5591" s="155" t="s">
        <v>253</v>
      </c>
      <c r="I5591" s="157" t="s">
        <v>253</v>
      </c>
      <c r="J5591" s="156" t="s">
        <v>253</v>
      </c>
      <c r="K5591" s="167" t="s">
        <v>253</v>
      </c>
    </row>
    <row r="5592" spans="1:11" x14ac:dyDescent="0.25">
      <c r="A5592" s="153">
        <v>5588</v>
      </c>
      <c r="B5592" s="154" t="s">
        <v>253</v>
      </c>
      <c r="C5592" s="154" t="s">
        <v>254</v>
      </c>
      <c r="D5592" s="154" t="s">
        <v>255</v>
      </c>
      <c r="E5592" s="155" t="s">
        <v>253</v>
      </c>
      <c r="F5592" s="156" t="s">
        <v>253</v>
      </c>
      <c r="G5592" s="155" t="s">
        <v>253</v>
      </c>
      <c r="H5592" s="155" t="s">
        <v>253</v>
      </c>
      <c r="I5592" s="157" t="s">
        <v>253</v>
      </c>
      <c r="J5592" s="156" t="s">
        <v>253</v>
      </c>
      <c r="K5592" s="167" t="s">
        <v>253</v>
      </c>
    </row>
    <row r="5593" spans="1:11" x14ac:dyDescent="0.25">
      <c r="A5593" s="153">
        <v>5589</v>
      </c>
      <c r="B5593" s="154" t="s">
        <v>253</v>
      </c>
      <c r="C5593" s="154" t="s">
        <v>254</v>
      </c>
      <c r="D5593" s="154" t="s">
        <v>255</v>
      </c>
      <c r="E5593" s="155" t="s">
        <v>253</v>
      </c>
      <c r="F5593" s="156" t="s">
        <v>253</v>
      </c>
      <c r="G5593" s="155" t="s">
        <v>253</v>
      </c>
      <c r="H5593" s="155" t="s">
        <v>253</v>
      </c>
      <c r="I5593" s="157" t="s">
        <v>253</v>
      </c>
      <c r="J5593" s="156" t="s">
        <v>253</v>
      </c>
      <c r="K5593" s="167" t="s">
        <v>253</v>
      </c>
    </row>
    <row r="5594" spans="1:11" x14ac:dyDescent="0.25">
      <c r="A5594" s="153">
        <v>5590</v>
      </c>
      <c r="B5594" s="154" t="s">
        <v>253</v>
      </c>
      <c r="C5594" s="154" t="s">
        <v>254</v>
      </c>
      <c r="D5594" s="154" t="s">
        <v>255</v>
      </c>
      <c r="E5594" s="155" t="s">
        <v>253</v>
      </c>
      <c r="F5594" s="156" t="s">
        <v>253</v>
      </c>
      <c r="G5594" s="155" t="s">
        <v>253</v>
      </c>
      <c r="H5594" s="155" t="s">
        <v>253</v>
      </c>
      <c r="I5594" s="157" t="s">
        <v>253</v>
      </c>
      <c r="J5594" s="156" t="s">
        <v>253</v>
      </c>
      <c r="K5594" s="167" t="s">
        <v>253</v>
      </c>
    </row>
    <row r="5595" spans="1:11" x14ac:dyDescent="0.25">
      <c r="A5595" s="153">
        <v>5591</v>
      </c>
      <c r="B5595" s="154" t="s">
        <v>253</v>
      </c>
      <c r="C5595" s="154" t="s">
        <v>254</v>
      </c>
      <c r="D5595" s="154" t="s">
        <v>255</v>
      </c>
      <c r="E5595" s="155" t="s">
        <v>253</v>
      </c>
      <c r="F5595" s="156" t="s">
        <v>253</v>
      </c>
      <c r="G5595" s="155" t="s">
        <v>253</v>
      </c>
      <c r="H5595" s="155" t="s">
        <v>253</v>
      </c>
      <c r="I5595" s="157" t="s">
        <v>253</v>
      </c>
      <c r="J5595" s="156" t="s">
        <v>253</v>
      </c>
      <c r="K5595" s="167" t="s">
        <v>253</v>
      </c>
    </row>
    <row r="5596" spans="1:11" x14ac:dyDescent="0.25">
      <c r="A5596" s="153">
        <v>5592</v>
      </c>
      <c r="B5596" s="154" t="s">
        <v>253</v>
      </c>
      <c r="C5596" s="154" t="s">
        <v>254</v>
      </c>
      <c r="D5596" s="154" t="s">
        <v>255</v>
      </c>
      <c r="E5596" s="155" t="s">
        <v>253</v>
      </c>
      <c r="F5596" s="156" t="s">
        <v>253</v>
      </c>
      <c r="G5596" s="155" t="s">
        <v>253</v>
      </c>
      <c r="H5596" s="155" t="s">
        <v>253</v>
      </c>
      <c r="I5596" s="157" t="s">
        <v>253</v>
      </c>
      <c r="J5596" s="156" t="s">
        <v>253</v>
      </c>
      <c r="K5596" s="167" t="s">
        <v>253</v>
      </c>
    </row>
    <row r="5597" spans="1:11" x14ac:dyDescent="0.25">
      <c r="A5597" s="153">
        <v>5593</v>
      </c>
      <c r="B5597" s="154" t="s">
        <v>253</v>
      </c>
      <c r="C5597" s="154" t="s">
        <v>254</v>
      </c>
      <c r="D5597" s="154" t="s">
        <v>255</v>
      </c>
      <c r="E5597" s="155" t="s">
        <v>253</v>
      </c>
      <c r="F5597" s="156" t="s">
        <v>253</v>
      </c>
      <c r="G5597" s="155" t="s">
        <v>253</v>
      </c>
      <c r="H5597" s="155" t="s">
        <v>253</v>
      </c>
      <c r="I5597" s="157" t="s">
        <v>253</v>
      </c>
      <c r="J5597" s="156" t="s">
        <v>253</v>
      </c>
      <c r="K5597" s="167" t="s">
        <v>253</v>
      </c>
    </row>
    <row r="5598" spans="1:11" x14ac:dyDescent="0.25">
      <c r="A5598" s="153">
        <v>5594</v>
      </c>
      <c r="B5598" s="154" t="s">
        <v>253</v>
      </c>
      <c r="C5598" s="154" t="s">
        <v>254</v>
      </c>
      <c r="D5598" s="154" t="s">
        <v>255</v>
      </c>
      <c r="E5598" s="155" t="s">
        <v>253</v>
      </c>
      <c r="F5598" s="156" t="s">
        <v>253</v>
      </c>
      <c r="G5598" s="155" t="s">
        <v>253</v>
      </c>
      <c r="H5598" s="155" t="s">
        <v>253</v>
      </c>
      <c r="I5598" s="157" t="s">
        <v>253</v>
      </c>
      <c r="J5598" s="156" t="s">
        <v>253</v>
      </c>
      <c r="K5598" s="167" t="s">
        <v>253</v>
      </c>
    </row>
    <row r="5599" spans="1:11" x14ac:dyDescent="0.25">
      <c r="A5599" s="153">
        <v>5595</v>
      </c>
      <c r="B5599" s="154" t="s">
        <v>253</v>
      </c>
      <c r="C5599" s="154" t="s">
        <v>254</v>
      </c>
      <c r="D5599" s="154" t="s">
        <v>255</v>
      </c>
      <c r="E5599" s="155" t="s">
        <v>253</v>
      </c>
      <c r="F5599" s="156" t="s">
        <v>253</v>
      </c>
      <c r="G5599" s="155" t="s">
        <v>253</v>
      </c>
      <c r="H5599" s="155" t="s">
        <v>253</v>
      </c>
      <c r="I5599" s="157" t="s">
        <v>253</v>
      </c>
      <c r="J5599" s="156" t="s">
        <v>253</v>
      </c>
      <c r="K5599" s="167" t="s">
        <v>253</v>
      </c>
    </row>
    <row r="5600" spans="1:11" x14ac:dyDescent="0.25">
      <c r="A5600" s="153">
        <v>5596</v>
      </c>
      <c r="B5600" s="154" t="s">
        <v>253</v>
      </c>
      <c r="C5600" s="154" t="s">
        <v>254</v>
      </c>
      <c r="D5600" s="154" t="s">
        <v>255</v>
      </c>
      <c r="E5600" s="155" t="s">
        <v>253</v>
      </c>
      <c r="F5600" s="156" t="s">
        <v>253</v>
      </c>
      <c r="G5600" s="155" t="s">
        <v>253</v>
      </c>
      <c r="H5600" s="155" t="s">
        <v>253</v>
      </c>
      <c r="I5600" s="157" t="s">
        <v>253</v>
      </c>
      <c r="J5600" s="156" t="s">
        <v>253</v>
      </c>
      <c r="K5600" s="167" t="s">
        <v>253</v>
      </c>
    </row>
    <row r="5601" spans="1:11" x14ac:dyDescent="0.25">
      <c r="A5601" s="153">
        <v>5597</v>
      </c>
      <c r="B5601" s="154" t="s">
        <v>253</v>
      </c>
      <c r="C5601" s="154" t="s">
        <v>254</v>
      </c>
      <c r="D5601" s="154" t="s">
        <v>255</v>
      </c>
      <c r="E5601" s="155" t="s">
        <v>253</v>
      </c>
      <c r="F5601" s="156" t="s">
        <v>253</v>
      </c>
      <c r="G5601" s="155" t="s">
        <v>253</v>
      </c>
      <c r="H5601" s="155" t="s">
        <v>253</v>
      </c>
      <c r="I5601" s="157" t="s">
        <v>253</v>
      </c>
      <c r="J5601" s="156" t="s">
        <v>253</v>
      </c>
      <c r="K5601" s="167" t="s">
        <v>253</v>
      </c>
    </row>
    <row r="5602" spans="1:11" x14ac:dyDescent="0.25">
      <c r="A5602" s="153">
        <v>5598</v>
      </c>
      <c r="B5602" s="154" t="s">
        <v>253</v>
      </c>
      <c r="C5602" s="154" t="s">
        <v>254</v>
      </c>
      <c r="D5602" s="154" t="s">
        <v>255</v>
      </c>
      <c r="E5602" s="155" t="s">
        <v>253</v>
      </c>
      <c r="F5602" s="156" t="s">
        <v>253</v>
      </c>
      <c r="G5602" s="155" t="s">
        <v>253</v>
      </c>
      <c r="H5602" s="155" t="s">
        <v>253</v>
      </c>
      <c r="I5602" s="157" t="s">
        <v>253</v>
      </c>
      <c r="J5602" s="156" t="s">
        <v>253</v>
      </c>
      <c r="K5602" s="167" t="s">
        <v>253</v>
      </c>
    </row>
    <row r="5603" spans="1:11" x14ac:dyDescent="0.25">
      <c r="A5603" s="153">
        <v>5599</v>
      </c>
      <c r="B5603" s="154" t="s">
        <v>253</v>
      </c>
      <c r="C5603" s="154" t="s">
        <v>254</v>
      </c>
      <c r="D5603" s="154" t="s">
        <v>255</v>
      </c>
      <c r="E5603" s="155" t="s">
        <v>253</v>
      </c>
      <c r="F5603" s="156" t="s">
        <v>253</v>
      </c>
      <c r="G5603" s="155" t="s">
        <v>253</v>
      </c>
      <c r="H5603" s="155" t="s">
        <v>253</v>
      </c>
      <c r="I5603" s="157" t="s">
        <v>253</v>
      </c>
      <c r="J5603" s="156" t="s">
        <v>253</v>
      </c>
      <c r="K5603" s="167" t="s">
        <v>253</v>
      </c>
    </row>
    <row r="5604" spans="1:11" x14ac:dyDescent="0.25">
      <c r="A5604" s="153">
        <v>5600</v>
      </c>
      <c r="B5604" s="154" t="s">
        <v>253</v>
      </c>
      <c r="C5604" s="154" t="s">
        <v>254</v>
      </c>
      <c r="D5604" s="154" t="s">
        <v>255</v>
      </c>
      <c r="E5604" s="155" t="s">
        <v>253</v>
      </c>
      <c r="F5604" s="156" t="s">
        <v>253</v>
      </c>
      <c r="G5604" s="155" t="s">
        <v>253</v>
      </c>
      <c r="H5604" s="155" t="s">
        <v>253</v>
      </c>
      <c r="I5604" s="157" t="s">
        <v>253</v>
      </c>
      <c r="J5604" s="156" t="s">
        <v>253</v>
      </c>
      <c r="K5604" s="167" t="s">
        <v>253</v>
      </c>
    </row>
    <row r="5605" spans="1:11" x14ac:dyDescent="0.25">
      <c r="A5605" s="153">
        <v>5601</v>
      </c>
      <c r="B5605" s="154" t="s">
        <v>253</v>
      </c>
      <c r="C5605" s="154" t="s">
        <v>254</v>
      </c>
      <c r="D5605" s="154" t="s">
        <v>255</v>
      </c>
      <c r="E5605" s="155" t="s">
        <v>253</v>
      </c>
      <c r="F5605" s="156" t="s">
        <v>253</v>
      </c>
      <c r="G5605" s="155" t="s">
        <v>253</v>
      </c>
      <c r="H5605" s="155" t="s">
        <v>253</v>
      </c>
      <c r="I5605" s="157" t="s">
        <v>253</v>
      </c>
      <c r="J5605" s="156" t="s">
        <v>253</v>
      </c>
      <c r="K5605" s="167" t="s">
        <v>253</v>
      </c>
    </row>
    <row r="5606" spans="1:11" x14ac:dyDescent="0.25">
      <c r="A5606" s="153">
        <v>5602</v>
      </c>
      <c r="B5606" s="154" t="s">
        <v>253</v>
      </c>
      <c r="C5606" s="154" t="s">
        <v>254</v>
      </c>
      <c r="D5606" s="154" t="s">
        <v>255</v>
      </c>
      <c r="E5606" s="155" t="s">
        <v>253</v>
      </c>
      <c r="F5606" s="156" t="s">
        <v>253</v>
      </c>
      <c r="G5606" s="155" t="s">
        <v>253</v>
      </c>
      <c r="H5606" s="155" t="s">
        <v>253</v>
      </c>
      <c r="I5606" s="157" t="s">
        <v>253</v>
      </c>
      <c r="J5606" s="156" t="s">
        <v>253</v>
      </c>
      <c r="K5606" s="167" t="s">
        <v>253</v>
      </c>
    </row>
    <row r="5607" spans="1:11" x14ac:dyDescent="0.25">
      <c r="A5607" s="153">
        <v>5603</v>
      </c>
      <c r="B5607" s="154" t="s">
        <v>253</v>
      </c>
      <c r="C5607" s="154" t="s">
        <v>254</v>
      </c>
      <c r="D5607" s="154" t="s">
        <v>255</v>
      </c>
      <c r="E5607" s="155" t="s">
        <v>253</v>
      </c>
      <c r="F5607" s="156" t="s">
        <v>253</v>
      </c>
      <c r="G5607" s="155" t="s">
        <v>253</v>
      </c>
      <c r="H5607" s="155" t="s">
        <v>253</v>
      </c>
      <c r="I5607" s="157" t="s">
        <v>253</v>
      </c>
      <c r="J5607" s="156" t="s">
        <v>253</v>
      </c>
      <c r="K5607" s="167" t="s">
        <v>253</v>
      </c>
    </row>
    <row r="5608" spans="1:11" x14ac:dyDescent="0.25">
      <c r="A5608" s="153">
        <v>5604</v>
      </c>
      <c r="B5608" s="154" t="s">
        <v>253</v>
      </c>
      <c r="C5608" s="154" t="s">
        <v>254</v>
      </c>
      <c r="D5608" s="154" t="s">
        <v>255</v>
      </c>
      <c r="E5608" s="155" t="s">
        <v>253</v>
      </c>
      <c r="F5608" s="156" t="s">
        <v>253</v>
      </c>
      <c r="G5608" s="155" t="s">
        <v>253</v>
      </c>
      <c r="H5608" s="155" t="s">
        <v>253</v>
      </c>
      <c r="I5608" s="157" t="s">
        <v>253</v>
      </c>
      <c r="J5608" s="156" t="s">
        <v>253</v>
      </c>
      <c r="K5608" s="167" t="s">
        <v>253</v>
      </c>
    </row>
    <row r="5609" spans="1:11" x14ac:dyDescent="0.25">
      <c r="A5609" s="153">
        <v>5605</v>
      </c>
      <c r="B5609" s="154" t="s">
        <v>253</v>
      </c>
      <c r="C5609" s="154" t="s">
        <v>254</v>
      </c>
      <c r="D5609" s="154" t="s">
        <v>255</v>
      </c>
      <c r="E5609" s="155" t="s">
        <v>253</v>
      </c>
      <c r="F5609" s="156" t="s">
        <v>253</v>
      </c>
      <c r="G5609" s="155" t="s">
        <v>253</v>
      </c>
      <c r="H5609" s="155" t="s">
        <v>253</v>
      </c>
      <c r="I5609" s="157" t="s">
        <v>253</v>
      </c>
      <c r="J5609" s="156" t="s">
        <v>253</v>
      </c>
      <c r="K5609" s="167" t="s">
        <v>253</v>
      </c>
    </row>
    <row r="5610" spans="1:11" x14ac:dyDescent="0.25">
      <c r="A5610" s="153">
        <v>5606</v>
      </c>
      <c r="B5610" s="154" t="s">
        <v>253</v>
      </c>
      <c r="C5610" s="154" t="s">
        <v>254</v>
      </c>
      <c r="D5610" s="154" t="s">
        <v>255</v>
      </c>
      <c r="E5610" s="155" t="s">
        <v>253</v>
      </c>
      <c r="F5610" s="156" t="s">
        <v>253</v>
      </c>
      <c r="G5610" s="155" t="s">
        <v>253</v>
      </c>
      <c r="H5610" s="155" t="s">
        <v>253</v>
      </c>
      <c r="I5610" s="157" t="s">
        <v>253</v>
      </c>
      <c r="J5610" s="156" t="s">
        <v>253</v>
      </c>
      <c r="K5610" s="167" t="s">
        <v>253</v>
      </c>
    </row>
    <row r="5611" spans="1:11" x14ac:dyDescent="0.25">
      <c r="A5611" s="153">
        <v>5607</v>
      </c>
      <c r="B5611" s="154" t="s">
        <v>253</v>
      </c>
      <c r="C5611" s="154" t="s">
        <v>254</v>
      </c>
      <c r="D5611" s="154" t="s">
        <v>255</v>
      </c>
      <c r="E5611" s="155" t="s">
        <v>253</v>
      </c>
      <c r="F5611" s="156" t="s">
        <v>253</v>
      </c>
      <c r="G5611" s="155" t="s">
        <v>253</v>
      </c>
      <c r="H5611" s="155" t="s">
        <v>253</v>
      </c>
      <c r="I5611" s="157" t="s">
        <v>253</v>
      </c>
      <c r="J5611" s="156" t="s">
        <v>253</v>
      </c>
      <c r="K5611" s="167" t="s">
        <v>253</v>
      </c>
    </row>
    <row r="5612" spans="1:11" x14ac:dyDescent="0.25">
      <c r="A5612" s="153">
        <v>5608</v>
      </c>
      <c r="B5612" s="154" t="s">
        <v>253</v>
      </c>
      <c r="C5612" s="154" t="s">
        <v>254</v>
      </c>
      <c r="D5612" s="154" t="s">
        <v>255</v>
      </c>
      <c r="E5612" s="155" t="s">
        <v>253</v>
      </c>
      <c r="F5612" s="156" t="s">
        <v>253</v>
      </c>
      <c r="G5612" s="155" t="s">
        <v>253</v>
      </c>
      <c r="H5612" s="155" t="s">
        <v>253</v>
      </c>
      <c r="I5612" s="157" t="s">
        <v>253</v>
      </c>
      <c r="J5612" s="156" t="s">
        <v>253</v>
      </c>
      <c r="K5612" s="167" t="s">
        <v>253</v>
      </c>
    </row>
    <row r="5613" spans="1:11" x14ac:dyDescent="0.25">
      <c r="A5613" s="153">
        <v>5609</v>
      </c>
      <c r="B5613" s="154" t="s">
        <v>253</v>
      </c>
      <c r="C5613" s="154" t="s">
        <v>254</v>
      </c>
      <c r="D5613" s="154" t="s">
        <v>255</v>
      </c>
      <c r="E5613" s="155" t="s">
        <v>253</v>
      </c>
      <c r="F5613" s="156" t="s">
        <v>253</v>
      </c>
      <c r="G5613" s="155" t="s">
        <v>253</v>
      </c>
      <c r="H5613" s="155" t="s">
        <v>253</v>
      </c>
      <c r="I5613" s="157" t="s">
        <v>253</v>
      </c>
      <c r="J5613" s="156" t="s">
        <v>253</v>
      </c>
      <c r="K5613" s="167" t="s">
        <v>253</v>
      </c>
    </row>
    <row r="5614" spans="1:11" x14ac:dyDescent="0.25">
      <c r="A5614" s="153">
        <v>5610</v>
      </c>
      <c r="B5614" s="154" t="s">
        <v>253</v>
      </c>
      <c r="C5614" s="154" t="s">
        <v>254</v>
      </c>
      <c r="D5614" s="154" t="s">
        <v>255</v>
      </c>
      <c r="E5614" s="155" t="s">
        <v>253</v>
      </c>
      <c r="F5614" s="156" t="s">
        <v>253</v>
      </c>
      <c r="G5614" s="155" t="s">
        <v>253</v>
      </c>
      <c r="H5614" s="155" t="s">
        <v>253</v>
      </c>
      <c r="I5614" s="157" t="s">
        <v>253</v>
      </c>
      <c r="J5614" s="156" t="s">
        <v>253</v>
      </c>
      <c r="K5614" s="167" t="s">
        <v>253</v>
      </c>
    </row>
    <row r="5615" spans="1:11" x14ac:dyDescent="0.25">
      <c r="A5615" s="153">
        <v>5611</v>
      </c>
      <c r="B5615" s="154" t="s">
        <v>253</v>
      </c>
      <c r="C5615" s="154" t="s">
        <v>254</v>
      </c>
      <c r="D5615" s="154" t="s">
        <v>255</v>
      </c>
      <c r="E5615" s="155" t="s">
        <v>253</v>
      </c>
      <c r="F5615" s="156" t="s">
        <v>253</v>
      </c>
      <c r="G5615" s="155" t="s">
        <v>253</v>
      </c>
      <c r="H5615" s="155" t="s">
        <v>253</v>
      </c>
      <c r="I5615" s="157" t="s">
        <v>253</v>
      </c>
      <c r="J5615" s="156" t="s">
        <v>253</v>
      </c>
      <c r="K5615" s="167" t="s">
        <v>253</v>
      </c>
    </row>
    <row r="5616" spans="1:11" x14ac:dyDescent="0.25">
      <c r="A5616" s="153">
        <v>5612</v>
      </c>
      <c r="B5616" s="154" t="s">
        <v>253</v>
      </c>
      <c r="C5616" s="154" t="s">
        <v>254</v>
      </c>
      <c r="D5616" s="154" t="s">
        <v>255</v>
      </c>
      <c r="E5616" s="155" t="s">
        <v>253</v>
      </c>
      <c r="F5616" s="156" t="s">
        <v>253</v>
      </c>
      <c r="G5616" s="155" t="s">
        <v>253</v>
      </c>
      <c r="H5616" s="155" t="s">
        <v>253</v>
      </c>
      <c r="I5616" s="157" t="s">
        <v>253</v>
      </c>
      <c r="J5616" s="156" t="s">
        <v>253</v>
      </c>
      <c r="K5616" s="167" t="s">
        <v>253</v>
      </c>
    </row>
    <row r="5617" spans="1:11" x14ac:dyDescent="0.25">
      <c r="A5617" s="153">
        <v>5613</v>
      </c>
      <c r="B5617" s="154" t="s">
        <v>253</v>
      </c>
      <c r="C5617" s="154" t="s">
        <v>254</v>
      </c>
      <c r="D5617" s="154" t="s">
        <v>255</v>
      </c>
      <c r="E5617" s="155" t="s">
        <v>253</v>
      </c>
      <c r="F5617" s="156" t="s">
        <v>253</v>
      </c>
      <c r="G5617" s="155" t="s">
        <v>253</v>
      </c>
      <c r="H5617" s="155" t="s">
        <v>253</v>
      </c>
      <c r="I5617" s="157" t="s">
        <v>253</v>
      </c>
      <c r="J5617" s="156" t="s">
        <v>253</v>
      </c>
      <c r="K5617" s="167" t="s">
        <v>253</v>
      </c>
    </row>
    <row r="5618" spans="1:11" x14ac:dyDescent="0.25">
      <c r="A5618" s="153">
        <v>5614</v>
      </c>
      <c r="B5618" s="154" t="s">
        <v>253</v>
      </c>
      <c r="C5618" s="154" t="s">
        <v>254</v>
      </c>
      <c r="D5618" s="154" t="s">
        <v>255</v>
      </c>
      <c r="E5618" s="155" t="s">
        <v>253</v>
      </c>
      <c r="F5618" s="156" t="s">
        <v>253</v>
      </c>
      <c r="G5618" s="155" t="s">
        <v>253</v>
      </c>
      <c r="H5618" s="155" t="s">
        <v>253</v>
      </c>
      <c r="I5618" s="157" t="s">
        <v>253</v>
      </c>
      <c r="J5618" s="156" t="s">
        <v>253</v>
      </c>
      <c r="K5618" s="167" t="s">
        <v>253</v>
      </c>
    </row>
    <row r="5619" spans="1:11" x14ac:dyDescent="0.25">
      <c r="A5619" s="153">
        <v>5615</v>
      </c>
      <c r="B5619" s="154" t="s">
        <v>253</v>
      </c>
      <c r="C5619" s="154" t="s">
        <v>254</v>
      </c>
      <c r="D5619" s="154" t="s">
        <v>255</v>
      </c>
      <c r="E5619" s="155" t="s">
        <v>253</v>
      </c>
      <c r="F5619" s="156" t="s">
        <v>253</v>
      </c>
      <c r="G5619" s="155" t="s">
        <v>253</v>
      </c>
      <c r="H5619" s="155" t="s">
        <v>253</v>
      </c>
      <c r="I5619" s="157" t="s">
        <v>253</v>
      </c>
      <c r="J5619" s="156" t="s">
        <v>253</v>
      </c>
      <c r="K5619" s="167" t="s">
        <v>253</v>
      </c>
    </row>
    <row r="5620" spans="1:11" x14ac:dyDescent="0.25">
      <c r="A5620" s="153">
        <v>5616</v>
      </c>
      <c r="B5620" s="154" t="s">
        <v>253</v>
      </c>
      <c r="C5620" s="154" t="s">
        <v>254</v>
      </c>
      <c r="D5620" s="154" t="s">
        <v>255</v>
      </c>
      <c r="E5620" s="155" t="s">
        <v>253</v>
      </c>
      <c r="F5620" s="156" t="s">
        <v>253</v>
      </c>
      <c r="G5620" s="155" t="s">
        <v>253</v>
      </c>
      <c r="H5620" s="155" t="s">
        <v>253</v>
      </c>
      <c r="I5620" s="157" t="s">
        <v>253</v>
      </c>
      <c r="J5620" s="156" t="s">
        <v>253</v>
      </c>
      <c r="K5620" s="167" t="s">
        <v>253</v>
      </c>
    </row>
    <row r="5621" spans="1:11" x14ac:dyDescent="0.25">
      <c r="A5621" s="153">
        <v>5617</v>
      </c>
      <c r="B5621" s="154" t="s">
        <v>253</v>
      </c>
      <c r="C5621" s="154" t="s">
        <v>254</v>
      </c>
      <c r="D5621" s="154" t="s">
        <v>255</v>
      </c>
      <c r="E5621" s="155" t="s">
        <v>253</v>
      </c>
      <c r="F5621" s="156" t="s">
        <v>253</v>
      </c>
      <c r="G5621" s="155" t="s">
        <v>253</v>
      </c>
      <c r="H5621" s="155" t="s">
        <v>253</v>
      </c>
      <c r="I5621" s="157" t="s">
        <v>253</v>
      </c>
      <c r="J5621" s="156" t="s">
        <v>253</v>
      </c>
      <c r="K5621" s="167" t="s">
        <v>253</v>
      </c>
    </row>
    <row r="5622" spans="1:11" x14ac:dyDescent="0.25">
      <c r="A5622" s="153">
        <v>5618</v>
      </c>
      <c r="B5622" s="154" t="s">
        <v>253</v>
      </c>
      <c r="C5622" s="154" t="s">
        <v>254</v>
      </c>
      <c r="D5622" s="154" t="s">
        <v>255</v>
      </c>
      <c r="E5622" s="155" t="s">
        <v>253</v>
      </c>
      <c r="F5622" s="156" t="s">
        <v>253</v>
      </c>
      <c r="G5622" s="155" t="s">
        <v>253</v>
      </c>
      <c r="H5622" s="155" t="s">
        <v>253</v>
      </c>
      <c r="I5622" s="157" t="s">
        <v>253</v>
      </c>
      <c r="J5622" s="156" t="s">
        <v>253</v>
      </c>
      <c r="K5622" s="167" t="s">
        <v>253</v>
      </c>
    </row>
    <row r="5623" spans="1:11" x14ac:dyDescent="0.25">
      <c r="A5623" s="153">
        <v>5619</v>
      </c>
      <c r="B5623" s="154" t="s">
        <v>253</v>
      </c>
      <c r="C5623" s="154" t="s">
        <v>254</v>
      </c>
      <c r="D5623" s="154" t="s">
        <v>255</v>
      </c>
      <c r="E5623" s="155" t="s">
        <v>253</v>
      </c>
      <c r="F5623" s="156" t="s">
        <v>253</v>
      </c>
      <c r="G5623" s="155" t="s">
        <v>253</v>
      </c>
      <c r="H5623" s="155" t="s">
        <v>253</v>
      </c>
      <c r="I5623" s="157" t="s">
        <v>253</v>
      </c>
      <c r="J5623" s="156" t="s">
        <v>253</v>
      </c>
      <c r="K5623" s="167" t="s">
        <v>253</v>
      </c>
    </row>
    <row r="5624" spans="1:11" x14ac:dyDescent="0.25">
      <c r="A5624" s="153">
        <v>5620</v>
      </c>
      <c r="B5624" s="154" t="s">
        <v>253</v>
      </c>
      <c r="C5624" s="154" t="s">
        <v>254</v>
      </c>
      <c r="D5624" s="154" t="s">
        <v>255</v>
      </c>
      <c r="E5624" s="155" t="s">
        <v>253</v>
      </c>
      <c r="F5624" s="156" t="s">
        <v>253</v>
      </c>
      <c r="G5624" s="155" t="s">
        <v>253</v>
      </c>
      <c r="H5624" s="155" t="s">
        <v>253</v>
      </c>
      <c r="I5624" s="157" t="s">
        <v>253</v>
      </c>
      <c r="J5624" s="156" t="s">
        <v>253</v>
      </c>
      <c r="K5624" s="167" t="s">
        <v>253</v>
      </c>
    </row>
    <row r="5625" spans="1:11" x14ac:dyDescent="0.25">
      <c r="A5625" s="153">
        <v>5621</v>
      </c>
      <c r="B5625" s="154" t="s">
        <v>253</v>
      </c>
      <c r="C5625" s="154" t="s">
        <v>254</v>
      </c>
      <c r="D5625" s="154" t="s">
        <v>255</v>
      </c>
      <c r="E5625" s="155" t="s">
        <v>253</v>
      </c>
      <c r="F5625" s="156" t="s">
        <v>253</v>
      </c>
      <c r="G5625" s="155" t="s">
        <v>253</v>
      </c>
      <c r="H5625" s="155" t="s">
        <v>253</v>
      </c>
      <c r="I5625" s="157" t="s">
        <v>253</v>
      </c>
      <c r="J5625" s="156" t="s">
        <v>253</v>
      </c>
      <c r="K5625" s="167" t="s">
        <v>253</v>
      </c>
    </row>
    <row r="5626" spans="1:11" x14ac:dyDescent="0.25">
      <c r="A5626" s="153">
        <v>5622</v>
      </c>
      <c r="B5626" s="154" t="s">
        <v>253</v>
      </c>
      <c r="C5626" s="154" t="s">
        <v>254</v>
      </c>
      <c r="D5626" s="154" t="s">
        <v>255</v>
      </c>
      <c r="E5626" s="155" t="s">
        <v>253</v>
      </c>
      <c r="F5626" s="156" t="s">
        <v>253</v>
      </c>
      <c r="G5626" s="155" t="s">
        <v>253</v>
      </c>
      <c r="H5626" s="155" t="s">
        <v>253</v>
      </c>
      <c r="I5626" s="157" t="s">
        <v>253</v>
      </c>
      <c r="J5626" s="156" t="s">
        <v>253</v>
      </c>
      <c r="K5626" s="167" t="s">
        <v>253</v>
      </c>
    </row>
    <row r="5627" spans="1:11" x14ac:dyDescent="0.25">
      <c r="A5627" s="153">
        <v>5623</v>
      </c>
      <c r="B5627" s="154" t="s">
        <v>253</v>
      </c>
      <c r="C5627" s="154" t="s">
        <v>254</v>
      </c>
      <c r="D5627" s="154" t="s">
        <v>255</v>
      </c>
      <c r="E5627" s="155" t="s">
        <v>253</v>
      </c>
      <c r="F5627" s="156" t="s">
        <v>253</v>
      </c>
      <c r="G5627" s="155" t="s">
        <v>253</v>
      </c>
      <c r="H5627" s="155" t="s">
        <v>253</v>
      </c>
      <c r="I5627" s="157" t="s">
        <v>253</v>
      </c>
      <c r="J5627" s="156" t="s">
        <v>253</v>
      </c>
      <c r="K5627" s="167" t="s">
        <v>253</v>
      </c>
    </row>
    <row r="5628" spans="1:11" x14ac:dyDescent="0.25">
      <c r="A5628" s="153">
        <v>5624</v>
      </c>
      <c r="B5628" s="154" t="s">
        <v>253</v>
      </c>
      <c r="C5628" s="154" t="s">
        <v>254</v>
      </c>
      <c r="D5628" s="154" t="s">
        <v>255</v>
      </c>
      <c r="E5628" s="155" t="s">
        <v>253</v>
      </c>
      <c r="F5628" s="156" t="s">
        <v>253</v>
      </c>
      <c r="G5628" s="155" t="s">
        <v>253</v>
      </c>
      <c r="H5628" s="155" t="s">
        <v>253</v>
      </c>
      <c r="I5628" s="157" t="s">
        <v>253</v>
      </c>
      <c r="J5628" s="156" t="s">
        <v>253</v>
      </c>
      <c r="K5628" s="167" t="s">
        <v>253</v>
      </c>
    </row>
    <row r="5629" spans="1:11" x14ac:dyDescent="0.25">
      <c r="A5629" s="153">
        <v>5625</v>
      </c>
      <c r="B5629" s="154" t="s">
        <v>253</v>
      </c>
      <c r="C5629" s="154" t="s">
        <v>254</v>
      </c>
      <c r="D5629" s="154" t="s">
        <v>255</v>
      </c>
      <c r="E5629" s="155" t="s">
        <v>253</v>
      </c>
      <c r="F5629" s="156" t="s">
        <v>253</v>
      </c>
      <c r="G5629" s="155" t="s">
        <v>253</v>
      </c>
      <c r="H5629" s="155" t="s">
        <v>253</v>
      </c>
      <c r="I5629" s="157" t="s">
        <v>253</v>
      </c>
      <c r="J5629" s="156" t="s">
        <v>253</v>
      </c>
      <c r="K5629" s="167" t="s">
        <v>253</v>
      </c>
    </row>
    <row r="5630" spans="1:11" x14ac:dyDescent="0.25">
      <c r="A5630" s="153">
        <v>5626</v>
      </c>
      <c r="B5630" s="154" t="s">
        <v>253</v>
      </c>
      <c r="C5630" s="154" t="s">
        <v>254</v>
      </c>
      <c r="D5630" s="154" t="s">
        <v>255</v>
      </c>
      <c r="E5630" s="155" t="s">
        <v>253</v>
      </c>
      <c r="F5630" s="156" t="s">
        <v>253</v>
      </c>
      <c r="G5630" s="155" t="s">
        <v>253</v>
      </c>
      <c r="H5630" s="155" t="s">
        <v>253</v>
      </c>
      <c r="I5630" s="157" t="s">
        <v>253</v>
      </c>
      <c r="J5630" s="156" t="s">
        <v>253</v>
      </c>
      <c r="K5630" s="167" t="s">
        <v>253</v>
      </c>
    </row>
    <row r="5631" spans="1:11" x14ac:dyDescent="0.25">
      <c r="A5631" s="153">
        <v>5627</v>
      </c>
      <c r="B5631" s="154" t="s">
        <v>253</v>
      </c>
      <c r="C5631" s="154" t="s">
        <v>254</v>
      </c>
      <c r="D5631" s="154" t="s">
        <v>255</v>
      </c>
      <c r="E5631" s="155" t="s">
        <v>253</v>
      </c>
      <c r="F5631" s="156" t="s">
        <v>253</v>
      </c>
      <c r="G5631" s="155" t="s">
        <v>253</v>
      </c>
      <c r="H5631" s="155" t="s">
        <v>253</v>
      </c>
      <c r="I5631" s="157" t="s">
        <v>253</v>
      </c>
      <c r="J5631" s="156" t="s">
        <v>253</v>
      </c>
      <c r="K5631" s="167" t="s">
        <v>253</v>
      </c>
    </row>
    <row r="5632" spans="1:11" x14ac:dyDescent="0.25">
      <c r="A5632" s="153">
        <v>5628</v>
      </c>
      <c r="B5632" s="154" t="s">
        <v>253</v>
      </c>
      <c r="C5632" s="154" t="s">
        <v>254</v>
      </c>
      <c r="D5632" s="154" t="s">
        <v>255</v>
      </c>
      <c r="E5632" s="155" t="s">
        <v>253</v>
      </c>
      <c r="F5632" s="156" t="s">
        <v>253</v>
      </c>
      <c r="G5632" s="155" t="s">
        <v>253</v>
      </c>
      <c r="H5632" s="155" t="s">
        <v>253</v>
      </c>
      <c r="I5632" s="157" t="s">
        <v>253</v>
      </c>
      <c r="J5632" s="156" t="s">
        <v>253</v>
      </c>
      <c r="K5632" s="167" t="s">
        <v>253</v>
      </c>
    </row>
    <row r="5633" spans="1:11" x14ac:dyDescent="0.25">
      <c r="A5633" s="153">
        <v>5629</v>
      </c>
      <c r="B5633" s="154" t="s">
        <v>253</v>
      </c>
      <c r="C5633" s="154" t="s">
        <v>254</v>
      </c>
      <c r="D5633" s="154" t="s">
        <v>255</v>
      </c>
      <c r="E5633" s="155" t="s">
        <v>253</v>
      </c>
      <c r="F5633" s="156" t="s">
        <v>253</v>
      </c>
      <c r="G5633" s="155" t="s">
        <v>253</v>
      </c>
      <c r="H5633" s="155" t="s">
        <v>253</v>
      </c>
      <c r="I5633" s="157" t="s">
        <v>253</v>
      </c>
      <c r="J5633" s="156" t="s">
        <v>253</v>
      </c>
      <c r="K5633" s="167" t="s">
        <v>253</v>
      </c>
    </row>
    <row r="5634" spans="1:11" x14ac:dyDescent="0.25">
      <c r="A5634" s="153">
        <v>5630</v>
      </c>
      <c r="B5634" s="154" t="s">
        <v>253</v>
      </c>
      <c r="C5634" s="154" t="s">
        <v>254</v>
      </c>
      <c r="D5634" s="154" t="s">
        <v>255</v>
      </c>
      <c r="E5634" s="155" t="s">
        <v>253</v>
      </c>
      <c r="F5634" s="156" t="s">
        <v>253</v>
      </c>
      <c r="G5634" s="155" t="s">
        <v>253</v>
      </c>
      <c r="H5634" s="155" t="s">
        <v>253</v>
      </c>
      <c r="I5634" s="157" t="s">
        <v>253</v>
      </c>
      <c r="J5634" s="156" t="s">
        <v>253</v>
      </c>
      <c r="K5634" s="167" t="s">
        <v>253</v>
      </c>
    </row>
    <row r="5635" spans="1:11" x14ac:dyDescent="0.25">
      <c r="A5635" s="153">
        <v>5631</v>
      </c>
      <c r="B5635" s="154" t="s">
        <v>253</v>
      </c>
      <c r="C5635" s="154" t="s">
        <v>254</v>
      </c>
      <c r="D5635" s="154" t="s">
        <v>255</v>
      </c>
      <c r="E5635" s="155" t="s">
        <v>253</v>
      </c>
      <c r="F5635" s="156" t="s">
        <v>253</v>
      </c>
      <c r="G5635" s="155" t="s">
        <v>253</v>
      </c>
      <c r="H5635" s="155" t="s">
        <v>253</v>
      </c>
      <c r="I5635" s="157" t="s">
        <v>253</v>
      </c>
      <c r="J5635" s="156" t="s">
        <v>253</v>
      </c>
      <c r="K5635" s="167" t="s">
        <v>253</v>
      </c>
    </row>
    <row r="5636" spans="1:11" x14ac:dyDescent="0.25">
      <c r="A5636" s="153">
        <v>5632</v>
      </c>
      <c r="B5636" s="154" t="s">
        <v>253</v>
      </c>
      <c r="C5636" s="154" t="s">
        <v>254</v>
      </c>
      <c r="D5636" s="154" t="s">
        <v>255</v>
      </c>
      <c r="E5636" s="155" t="s">
        <v>253</v>
      </c>
      <c r="F5636" s="156" t="s">
        <v>253</v>
      </c>
      <c r="G5636" s="155" t="s">
        <v>253</v>
      </c>
      <c r="H5636" s="155" t="s">
        <v>253</v>
      </c>
      <c r="I5636" s="157" t="s">
        <v>253</v>
      </c>
      <c r="J5636" s="156" t="s">
        <v>253</v>
      </c>
      <c r="K5636" s="167" t="s">
        <v>253</v>
      </c>
    </row>
    <row r="5637" spans="1:11" x14ac:dyDescent="0.25">
      <c r="A5637" s="153">
        <v>5633</v>
      </c>
      <c r="B5637" s="154" t="s">
        <v>253</v>
      </c>
      <c r="C5637" s="154" t="s">
        <v>254</v>
      </c>
      <c r="D5637" s="154" t="s">
        <v>255</v>
      </c>
      <c r="E5637" s="155" t="s">
        <v>253</v>
      </c>
      <c r="F5637" s="156" t="s">
        <v>253</v>
      </c>
      <c r="G5637" s="155" t="s">
        <v>253</v>
      </c>
      <c r="H5637" s="155" t="s">
        <v>253</v>
      </c>
      <c r="I5637" s="157" t="s">
        <v>253</v>
      </c>
      <c r="J5637" s="156" t="s">
        <v>253</v>
      </c>
      <c r="K5637" s="167" t="s">
        <v>253</v>
      </c>
    </row>
    <row r="5638" spans="1:11" x14ac:dyDescent="0.25">
      <c r="A5638" s="153">
        <v>5634</v>
      </c>
      <c r="B5638" s="154" t="s">
        <v>253</v>
      </c>
      <c r="C5638" s="154" t="s">
        <v>254</v>
      </c>
      <c r="D5638" s="154" t="s">
        <v>255</v>
      </c>
      <c r="E5638" s="155" t="s">
        <v>253</v>
      </c>
      <c r="F5638" s="156" t="s">
        <v>253</v>
      </c>
      <c r="G5638" s="155" t="s">
        <v>253</v>
      </c>
      <c r="H5638" s="155" t="s">
        <v>253</v>
      </c>
      <c r="I5638" s="157" t="s">
        <v>253</v>
      </c>
      <c r="J5638" s="156" t="s">
        <v>253</v>
      </c>
      <c r="K5638" s="167" t="s">
        <v>253</v>
      </c>
    </row>
    <row r="5639" spans="1:11" x14ac:dyDescent="0.25">
      <c r="A5639" s="153">
        <v>5635</v>
      </c>
      <c r="B5639" s="154" t="s">
        <v>253</v>
      </c>
      <c r="C5639" s="154" t="s">
        <v>254</v>
      </c>
      <c r="D5639" s="154" t="s">
        <v>255</v>
      </c>
      <c r="E5639" s="155" t="s">
        <v>253</v>
      </c>
      <c r="F5639" s="156" t="s">
        <v>253</v>
      </c>
      <c r="G5639" s="155" t="s">
        <v>253</v>
      </c>
      <c r="H5639" s="155" t="s">
        <v>253</v>
      </c>
      <c r="I5639" s="157" t="s">
        <v>253</v>
      </c>
      <c r="J5639" s="156" t="s">
        <v>253</v>
      </c>
      <c r="K5639" s="167" t="s">
        <v>253</v>
      </c>
    </row>
    <row r="5640" spans="1:11" x14ac:dyDescent="0.25">
      <c r="A5640" s="153">
        <v>5636</v>
      </c>
      <c r="B5640" s="154" t="s">
        <v>253</v>
      </c>
      <c r="C5640" s="154" t="s">
        <v>254</v>
      </c>
      <c r="D5640" s="154" t="s">
        <v>255</v>
      </c>
      <c r="E5640" s="155" t="s">
        <v>253</v>
      </c>
      <c r="F5640" s="156" t="s">
        <v>253</v>
      </c>
      <c r="G5640" s="155" t="s">
        <v>253</v>
      </c>
      <c r="H5640" s="155" t="s">
        <v>253</v>
      </c>
      <c r="I5640" s="157" t="s">
        <v>253</v>
      </c>
      <c r="J5640" s="156" t="s">
        <v>253</v>
      </c>
      <c r="K5640" s="167" t="s">
        <v>253</v>
      </c>
    </row>
    <row r="5641" spans="1:11" x14ac:dyDescent="0.25">
      <c r="A5641" s="153">
        <v>5637</v>
      </c>
      <c r="B5641" s="154" t="s">
        <v>253</v>
      </c>
      <c r="C5641" s="154" t="s">
        <v>254</v>
      </c>
      <c r="D5641" s="154" t="s">
        <v>255</v>
      </c>
      <c r="E5641" s="155" t="s">
        <v>253</v>
      </c>
      <c r="F5641" s="156" t="s">
        <v>253</v>
      </c>
      <c r="G5641" s="155" t="s">
        <v>253</v>
      </c>
      <c r="H5641" s="155" t="s">
        <v>253</v>
      </c>
      <c r="I5641" s="157" t="s">
        <v>253</v>
      </c>
      <c r="J5641" s="156" t="s">
        <v>253</v>
      </c>
      <c r="K5641" s="167" t="s">
        <v>253</v>
      </c>
    </row>
    <row r="5642" spans="1:11" x14ac:dyDescent="0.25">
      <c r="A5642" s="153">
        <v>5638</v>
      </c>
      <c r="B5642" s="154" t="s">
        <v>253</v>
      </c>
      <c r="C5642" s="154" t="s">
        <v>254</v>
      </c>
      <c r="D5642" s="154" t="s">
        <v>255</v>
      </c>
      <c r="E5642" s="155" t="s">
        <v>253</v>
      </c>
      <c r="F5642" s="156" t="s">
        <v>253</v>
      </c>
      <c r="G5642" s="155" t="s">
        <v>253</v>
      </c>
      <c r="H5642" s="155" t="s">
        <v>253</v>
      </c>
      <c r="I5642" s="157" t="s">
        <v>253</v>
      </c>
      <c r="J5642" s="156" t="s">
        <v>253</v>
      </c>
      <c r="K5642" s="167" t="s">
        <v>253</v>
      </c>
    </row>
    <row r="5643" spans="1:11" x14ac:dyDescent="0.25">
      <c r="A5643" s="153">
        <v>5639</v>
      </c>
      <c r="B5643" s="154" t="s">
        <v>253</v>
      </c>
      <c r="C5643" s="154" t="s">
        <v>254</v>
      </c>
      <c r="D5643" s="154" t="s">
        <v>255</v>
      </c>
      <c r="E5643" s="155" t="s">
        <v>253</v>
      </c>
      <c r="F5643" s="156" t="s">
        <v>253</v>
      </c>
      <c r="G5643" s="155" t="s">
        <v>253</v>
      </c>
      <c r="H5643" s="155" t="s">
        <v>253</v>
      </c>
      <c r="I5643" s="157" t="s">
        <v>253</v>
      </c>
      <c r="J5643" s="156" t="s">
        <v>253</v>
      </c>
      <c r="K5643" s="167" t="s">
        <v>253</v>
      </c>
    </row>
    <row r="5644" spans="1:11" x14ac:dyDescent="0.25">
      <c r="A5644" s="153">
        <v>5640</v>
      </c>
      <c r="B5644" s="154" t="s">
        <v>253</v>
      </c>
      <c r="C5644" s="154" t="s">
        <v>254</v>
      </c>
      <c r="D5644" s="154" t="s">
        <v>255</v>
      </c>
      <c r="E5644" s="155" t="s">
        <v>253</v>
      </c>
      <c r="F5644" s="156" t="s">
        <v>253</v>
      </c>
      <c r="G5644" s="155" t="s">
        <v>253</v>
      </c>
      <c r="H5644" s="155" t="s">
        <v>253</v>
      </c>
      <c r="I5644" s="157" t="s">
        <v>253</v>
      </c>
      <c r="J5644" s="156" t="s">
        <v>253</v>
      </c>
      <c r="K5644" s="167" t="s">
        <v>253</v>
      </c>
    </row>
    <row r="5645" spans="1:11" x14ac:dyDescent="0.25">
      <c r="A5645" s="153">
        <v>5641</v>
      </c>
      <c r="B5645" s="154" t="s">
        <v>253</v>
      </c>
      <c r="C5645" s="154" t="s">
        <v>254</v>
      </c>
      <c r="D5645" s="154" t="s">
        <v>255</v>
      </c>
      <c r="E5645" s="155" t="s">
        <v>253</v>
      </c>
      <c r="F5645" s="156" t="s">
        <v>253</v>
      </c>
      <c r="G5645" s="155" t="s">
        <v>253</v>
      </c>
      <c r="H5645" s="155" t="s">
        <v>253</v>
      </c>
      <c r="I5645" s="157" t="s">
        <v>253</v>
      </c>
      <c r="J5645" s="156" t="s">
        <v>253</v>
      </c>
      <c r="K5645" s="167" t="s">
        <v>253</v>
      </c>
    </row>
    <row r="5646" spans="1:11" x14ac:dyDescent="0.25">
      <c r="A5646" s="153">
        <v>5642</v>
      </c>
      <c r="B5646" s="154" t="s">
        <v>253</v>
      </c>
      <c r="C5646" s="154" t="s">
        <v>254</v>
      </c>
      <c r="D5646" s="154" t="s">
        <v>255</v>
      </c>
      <c r="E5646" s="155" t="s">
        <v>253</v>
      </c>
      <c r="F5646" s="156" t="s">
        <v>253</v>
      </c>
      <c r="G5646" s="155" t="s">
        <v>253</v>
      </c>
      <c r="H5646" s="155" t="s">
        <v>253</v>
      </c>
      <c r="I5646" s="157" t="s">
        <v>253</v>
      </c>
      <c r="J5646" s="156" t="s">
        <v>253</v>
      </c>
      <c r="K5646" s="167" t="s">
        <v>253</v>
      </c>
    </row>
    <row r="5647" spans="1:11" x14ac:dyDescent="0.25">
      <c r="A5647" s="153">
        <v>5643</v>
      </c>
      <c r="B5647" s="154" t="s">
        <v>253</v>
      </c>
      <c r="C5647" s="154" t="s">
        <v>254</v>
      </c>
      <c r="D5647" s="154" t="s">
        <v>255</v>
      </c>
      <c r="E5647" s="155" t="s">
        <v>253</v>
      </c>
      <c r="F5647" s="156" t="s">
        <v>253</v>
      </c>
      <c r="G5647" s="155" t="s">
        <v>253</v>
      </c>
      <c r="H5647" s="155" t="s">
        <v>253</v>
      </c>
      <c r="I5647" s="157" t="s">
        <v>253</v>
      </c>
      <c r="J5647" s="156" t="s">
        <v>253</v>
      </c>
      <c r="K5647" s="167" t="s">
        <v>253</v>
      </c>
    </row>
    <row r="5648" spans="1:11" x14ac:dyDescent="0.25">
      <c r="A5648" s="153">
        <v>5644</v>
      </c>
      <c r="B5648" s="154" t="s">
        <v>253</v>
      </c>
      <c r="C5648" s="154" t="s">
        <v>254</v>
      </c>
      <c r="D5648" s="154" t="s">
        <v>255</v>
      </c>
      <c r="E5648" s="155" t="s">
        <v>253</v>
      </c>
      <c r="F5648" s="156" t="s">
        <v>253</v>
      </c>
      <c r="G5648" s="155" t="s">
        <v>253</v>
      </c>
      <c r="H5648" s="155" t="s">
        <v>253</v>
      </c>
      <c r="I5648" s="157" t="s">
        <v>253</v>
      </c>
      <c r="J5648" s="156" t="s">
        <v>253</v>
      </c>
      <c r="K5648" s="167" t="s">
        <v>253</v>
      </c>
    </row>
    <row r="5649" spans="1:11" x14ac:dyDescent="0.25">
      <c r="A5649" s="153">
        <v>5645</v>
      </c>
      <c r="B5649" s="154" t="s">
        <v>253</v>
      </c>
      <c r="C5649" s="154" t="s">
        <v>254</v>
      </c>
      <c r="D5649" s="154" t="s">
        <v>255</v>
      </c>
      <c r="E5649" s="155" t="s">
        <v>253</v>
      </c>
      <c r="F5649" s="156" t="s">
        <v>253</v>
      </c>
      <c r="G5649" s="155" t="s">
        <v>253</v>
      </c>
      <c r="H5649" s="155" t="s">
        <v>253</v>
      </c>
      <c r="I5649" s="157" t="s">
        <v>253</v>
      </c>
      <c r="J5649" s="156" t="s">
        <v>253</v>
      </c>
      <c r="K5649" s="167" t="s">
        <v>253</v>
      </c>
    </row>
    <row r="5650" spans="1:11" x14ac:dyDescent="0.25">
      <c r="A5650" s="153">
        <v>5646</v>
      </c>
      <c r="B5650" s="154" t="s">
        <v>253</v>
      </c>
      <c r="C5650" s="154" t="s">
        <v>254</v>
      </c>
      <c r="D5650" s="154" t="s">
        <v>255</v>
      </c>
      <c r="E5650" s="155" t="s">
        <v>253</v>
      </c>
      <c r="F5650" s="156" t="s">
        <v>253</v>
      </c>
      <c r="G5650" s="155" t="s">
        <v>253</v>
      </c>
      <c r="H5650" s="155" t="s">
        <v>253</v>
      </c>
      <c r="I5650" s="157" t="s">
        <v>253</v>
      </c>
      <c r="J5650" s="156" t="s">
        <v>253</v>
      </c>
      <c r="K5650" s="167" t="s">
        <v>253</v>
      </c>
    </row>
    <row r="5651" spans="1:11" x14ac:dyDescent="0.25">
      <c r="A5651" s="153">
        <v>5647</v>
      </c>
      <c r="B5651" s="154" t="s">
        <v>253</v>
      </c>
      <c r="C5651" s="154" t="s">
        <v>254</v>
      </c>
      <c r="D5651" s="154" t="s">
        <v>255</v>
      </c>
      <c r="E5651" s="155" t="s">
        <v>253</v>
      </c>
      <c r="F5651" s="156" t="s">
        <v>253</v>
      </c>
      <c r="G5651" s="155" t="s">
        <v>253</v>
      </c>
      <c r="H5651" s="155" t="s">
        <v>253</v>
      </c>
      <c r="I5651" s="157" t="s">
        <v>253</v>
      </c>
      <c r="J5651" s="156" t="s">
        <v>253</v>
      </c>
      <c r="K5651" s="167" t="s">
        <v>253</v>
      </c>
    </row>
    <row r="5652" spans="1:11" x14ac:dyDescent="0.25">
      <c r="A5652" s="153">
        <v>5648</v>
      </c>
      <c r="B5652" s="154" t="s">
        <v>253</v>
      </c>
      <c r="C5652" s="154" t="s">
        <v>254</v>
      </c>
      <c r="D5652" s="154" t="s">
        <v>255</v>
      </c>
      <c r="E5652" s="155" t="s">
        <v>253</v>
      </c>
      <c r="F5652" s="156" t="s">
        <v>253</v>
      </c>
      <c r="G5652" s="155" t="s">
        <v>253</v>
      </c>
      <c r="H5652" s="155" t="s">
        <v>253</v>
      </c>
      <c r="I5652" s="157" t="s">
        <v>253</v>
      </c>
      <c r="J5652" s="156" t="s">
        <v>253</v>
      </c>
      <c r="K5652" s="167" t="s">
        <v>253</v>
      </c>
    </row>
    <row r="5653" spans="1:11" x14ac:dyDescent="0.25">
      <c r="A5653" s="153">
        <v>5649</v>
      </c>
      <c r="B5653" s="154" t="s">
        <v>253</v>
      </c>
      <c r="C5653" s="154" t="s">
        <v>254</v>
      </c>
      <c r="D5653" s="154" t="s">
        <v>255</v>
      </c>
      <c r="E5653" s="155" t="s">
        <v>253</v>
      </c>
      <c r="F5653" s="156" t="s">
        <v>253</v>
      </c>
      <c r="G5653" s="155" t="s">
        <v>253</v>
      </c>
      <c r="H5653" s="155" t="s">
        <v>253</v>
      </c>
      <c r="I5653" s="157" t="s">
        <v>253</v>
      </c>
      <c r="J5653" s="156" t="s">
        <v>253</v>
      </c>
      <c r="K5653" s="167" t="s">
        <v>253</v>
      </c>
    </row>
    <row r="5654" spans="1:11" x14ac:dyDescent="0.25">
      <c r="A5654" s="153">
        <v>5650</v>
      </c>
      <c r="B5654" s="154" t="s">
        <v>253</v>
      </c>
      <c r="C5654" s="154" t="s">
        <v>254</v>
      </c>
      <c r="D5654" s="154" t="s">
        <v>255</v>
      </c>
      <c r="E5654" s="155" t="s">
        <v>253</v>
      </c>
      <c r="F5654" s="156" t="s">
        <v>253</v>
      </c>
      <c r="G5654" s="155" t="s">
        <v>253</v>
      </c>
      <c r="H5654" s="155" t="s">
        <v>253</v>
      </c>
      <c r="I5654" s="157" t="s">
        <v>253</v>
      </c>
      <c r="J5654" s="156" t="s">
        <v>253</v>
      </c>
      <c r="K5654" s="167" t="s">
        <v>253</v>
      </c>
    </row>
    <row r="5655" spans="1:11" x14ac:dyDescent="0.25">
      <c r="A5655" s="153">
        <v>5651</v>
      </c>
      <c r="B5655" s="154" t="s">
        <v>253</v>
      </c>
      <c r="C5655" s="154" t="s">
        <v>254</v>
      </c>
      <c r="D5655" s="154" t="s">
        <v>255</v>
      </c>
      <c r="E5655" s="155" t="s">
        <v>253</v>
      </c>
      <c r="F5655" s="156" t="s">
        <v>253</v>
      </c>
      <c r="G5655" s="155" t="s">
        <v>253</v>
      </c>
      <c r="H5655" s="155" t="s">
        <v>253</v>
      </c>
      <c r="I5655" s="157" t="s">
        <v>253</v>
      </c>
      <c r="J5655" s="156" t="s">
        <v>253</v>
      </c>
      <c r="K5655" s="167" t="s">
        <v>253</v>
      </c>
    </row>
    <row r="5656" spans="1:11" x14ac:dyDescent="0.25">
      <c r="A5656" s="153">
        <v>5652</v>
      </c>
      <c r="B5656" s="154" t="s">
        <v>253</v>
      </c>
      <c r="C5656" s="154" t="s">
        <v>254</v>
      </c>
      <c r="D5656" s="154" t="s">
        <v>255</v>
      </c>
      <c r="E5656" s="155" t="s">
        <v>253</v>
      </c>
      <c r="F5656" s="156" t="s">
        <v>253</v>
      </c>
      <c r="G5656" s="155" t="s">
        <v>253</v>
      </c>
      <c r="H5656" s="155" t="s">
        <v>253</v>
      </c>
      <c r="I5656" s="157" t="s">
        <v>253</v>
      </c>
      <c r="J5656" s="156" t="s">
        <v>253</v>
      </c>
      <c r="K5656" s="167" t="s">
        <v>253</v>
      </c>
    </row>
    <row r="5657" spans="1:11" x14ac:dyDescent="0.25">
      <c r="A5657" s="153">
        <v>5653</v>
      </c>
      <c r="B5657" s="154" t="s">
        <v>253</v>
      </c>
      <c r="C5657" s="154" t="s">
        <v>254</v>
      </c>
      <c r="D5657" s="154" t="s">
        <v>255</v>
      </c>
      <c r="E5657" s="155" t="s">
        <v>253</v>
      </c>
      <c r="F5657" s="156" t="s">
        <v>253</v>
      </c>
      <c r="G5657" s="155" t="s">
        <v>253</v>
      </c>
      <c r="H5657" s="155" t="s">
        <v>253</v>
      </c>
      <c r="I5657" s="157" t="s">
        <v>253</v>
      </c>
      <c r="J5657" s="156" t="s">
        <v>253</v>
      </c>
      <c r="K5657" s="167" t="s">
        <v>253</v>
      </c>
    </row>
    <row r="5658" spans="1:11" x14ac:dyDescent="0.25">
      <c r="A5658" s="153">
        <v>5654</v>
      </c>
      <c r="B5658" s="154" t="s">
        <v>253</v>
      </c>
      <c r="C5658" s="154" t="s">
        <v>254</v>
      </c>
      <c r="D5658" s="154" t="s">
        <v>255</v>
      </c>
      <c r="E5658" s="155" t="s">
        <v>253</v>
      </c>
      <c r="F5658" s="156" t="s">
        <v>253</v>
      </c>
      <c r="G5658" s="155" t="s">
        <v>253</v>
      </c>
      <c r="H5658" s="155" t="s">
        <v>253</v>
      </c>
      <c r="I5658" s="157" t="s">
        <v>253</v>
      </c>
      <c r="J5658" s="156" t="s">
        <v>253</v>
      </c>
      <c r="K5658" s="167" t="s">
        <v>253</v>
      </c>
    </row>
    <row r="5659" spans="1:11" x14ac:dyDescent="0.25">
      <c r="A5659" s="153">
        <v>5655</v>
      </c>
      <c r="B5659" s="154" t="s">
        <v>253</v>
      </c>
      <c r="C5659" s="154" t="s">
        <v>254</v>
      </c>
      <c r="D5659" s="154" t="s">
        <v>255</v>
      </c>
      <c r="E5659" s="155" t="s">
        <v>253</v>
      </c>
      <c r="F5659" s="156" t="s">
        <v>253</v>
      </c>
      <c r="G5659" s="155" t="s">
        <v>253</v>
      </c>
      <c r="H5659" s="155" t="s">
        <v>253</v>
      </c>
      <c r="I5659" s="157" t="s">
        <v>253</v>
      </c>
      <c r="J5659" s="156" t="s">
        <v>253</v>
      </c>
      <c r="K5659" s="167" t="s">
        <v>253</v>
      </c>
    </row>
    <row r="5660" spans="1:11" x14ac:dyDescent="0.25">
      <c r="A5660" s="153">
        <v>5656</v>
      </c>
      <c r="B5660" s="154" t="s">
        <v>253</v>
      </c>
      <c r="C5660" s="154" t="s">
        <v>254</v>
      </c>
      <c r="D5660" s="154" t="s">
        <v>255</v>
      </c>
      <c r="E5660" s="155" t="s">
        <v>253</v>
      </c>
      <c r="F5660" s="156" t="s">
        <v>253</v>
      </c>
      <c r="G5660" s="155" t="s">
        <v>253</v>
      </c>
      <c r="H5660" s="155" t="s">
        <v>253</v>
      </c>
      <c r="I5660" s="157" t="s">
        <v>253</v>
      </c>
      <c r="J5660" s="156" t="s">
        <v>253</v>
      </c>
      <c r="K5660" s="167" t="s">
        <v>253</v>
      </c>
    </row>
    <row r="5661" spans="1:11" x14ac:dyDescent="0.25">
      <c r="A5661" s="153">
        <v>5657</v>
      </c>
      <c r="B5661" s="154" t="s">
        <v>253</v>
      </c>
      <c r="C5661" s="154" t="s">
        <v>254</v>
      </c>
      <c r="D5661" s="154" t="s">
        <v>255</v>
      </c>
      <c r="E5661" s="155" t="s">
        <v>253</v>
      </c>
      <c r="F5661" s="156" t="s">
        <v>253</v>
      </c>
      <c r="G5661" s="155" t="s">
        <v>253</v>
      </c>
      <c r="H5661" s="155" t="s">
        <v>253</v>
      </c>
      <c r="I5661" s="157" t="s">
        <v>253</v>
      </c>
      <c r="J5661" s="156" t="s">
        <v>253</v>
      </c>
      <c r="K5661" s="167" t="s">
        <v>253</v>
      </c>
    </row>
    <row r="5662" spans="1:11" x14ac:dyDescent="0.25">
      <c r="A5662" s="153">
        <v>5658</v>
      </c>
      <c r="B5662" s="154" t="s">
        <v>253</v>
      </c>
      <c r="C5662" s="154" t="s">
        <v>254</v>
      </c>
      <c r="D5662" s="154" t="s">
        <v>255</v>
      </c>
      <c r="E5662" s="155" t="s">
        <v>253</v>
      </c>
      <c r="F5662" s="156" t="s">
        <v>253</v>
      </c>
      <c r="G5662" s="155" t="s">
        <v>253</v>
      </c>
      <c r="H5662" s="155" t="s">
        <v>253</v>
      </c>
      <c r="I5662" s="157" t="s">
        <v>253</v>
      </c>
      <c r="J5662" s="156" t="s">
        <v>253</v>
      </c>
      <c r="K5662" s="167" t="s">
        <v>253</v>
      </c>
    </row>
    <row r="5663" spans="1:11" x14ac:dyDescent="0.25">
      <c r="A5663" s="153">
        <v>5659</v>
      </c>
      <c r="B5663" s="154" t="s">
        <v>253</v>
      </c>
      <c r="C5663" s="154" t="s">
        <v>254</v>
      </c>
      <c r="D5663" s="154" t="s">
        <v>255</v>
      </c>
      <c r="E5663" s="155" t="s">
        <v>253</v>
      </c>
      <c r="F5663" s="156" t="s">
        <v>253</v>
      </c>
      <c r="G5663" s="155" t="s">
        <v>253</v>
      </c>
      <c r="H5663" s="155" t="s">
        <v>253</v>
      </c>
      <c r="I5663" s="157" t="s">
        <v>253</v>
      </c>
      <c r="J5663" s="156" t="s">
        <v>253</v>
      </c>
      <c r="K5663" s="167" t="s">
        <v>253</v>
      </c>
    </row>
    <row r="5664" spans="1:11" x14ac:dyDescent="0.25">
      <c r="A5664" s="153">
        <v>5660</v>
      </c>
      <c r="B5664" s="154" t="s">
        <v>253</v>
      </c>
      <c r="C5664" s="154" t="s">
        <v>254</v>
      </c>
      <c r="D5664" s="154" t="s">
        <v>255</v>
      </c>
      <c r="E5664" s="155" t="s">
        <v>253</v>
      </c>
      <c r="F5664" s="156" t="s">
        <v>253</v>
      </c>
      <c r="G5664" s="155" t="s">
        <v>253</v>
      </c>
      <c r="H5664" s="155" t="s">
        <v>253</v>
      </c>
      <c r="I5664" s="157" t="s">
        <v>253</v>
      </c>
      <c r="J5664" s="156" t="s">
        <v>253</v>
      </c>
      <c r="K5664" s="167" t="s">
        <v>253</v>
      </c>
    </row>
    <row r="5665" spans="1:11" x14ac:dyDescent="0.25">
      <c r="A5665" s="153">
        <v>5661</v>
      </c>
      <c r="B5665" s="154" t="s">
        <v>253</v>
      </c>
      <c r="C5665" s="154" t="s">
        <v>254</v>
      </c>
      <c r="D5665" s="154" t="s">
        <v>255</v>
      </c>
      <c r="E5665" s="155" t="s">
        <v>253</v>
      </c>
      <c r="F5665" s="156" t="s">
        <v>253</v>
      </c>
      <c r="G5665" s="155" t="s">
        <v>253</v>
      </c>
      <c r="H5665" s="155" t="s">
        <v>253</v>
      </c>
      <c r="I5665" s="157" t="s">
        <v>253</v>
      </c>
      <c r="J5665" s="156" t="s">
        <v>253</v>
      </c>
      <c r="K5665" s="167" t="s">
        <v>253</v>
      </c>
    </row>
    <row r="5666" spans="1:11" x14ac:dyDescent="0.25">
      <c r="A5666" s="153">
        <v>5662</v>
      </c>
      <c r="B5666" s="154" t="s">
        <v>253</v>
      </c>
      <c r="C5666" s="154" t="s">
        <v>254</v>
      </c>
      <c r="D5666" s="154" t="s">
        <v>255</v>
      </c>
      <c r="E5666" s="155" t="s">
        <v>253</v>
      </c>
      <c r="F5666" s="156" t="s">
        <v>253</v>
      </c>
      <c r="G5666" s="155" t="s">
        <v>253</v>
      </c>
      <c r="H5666" s="155" t="s">
        <v>253</v>
      </c>
      <c r="I5666" s="157" t="s">
        <v>253</v>
      </c>
      <c r="J5666" s="156" t="s">
        <v>253</v>
      </c>
      <c r="K5666" s="167" t="s">
        <v>253</v>
      </c>
    </row>
    <row r="5667" spans="1:11" x14ac:dyDescent="0.25">
      <c r="A5667" s="153">
        <v>5663</v>
      </c>
      <c r="B5667" s="154" t="s">
        <v>253</v>
      </c>
      <c r="C5667" s="154" t="s">
        <v>254</v>
      </c>
      <c r="D5667" s="154" t="s">
        <v>255</v>
      </c>
      <c r="E5667" s="155" t="s">
        <v>253</v>
      </c>
      <c r="F5667" s="156" t="s">
        <v>253</v>
      </c>
      <c r="G5667" s="155" t="s">
        <v>253</v>
      </c>
      <c r="H5667" s="155" t="s">
        <v>253</v>
      </c>
      <c r="I5667" s="157" t="s">
        <v>253</v>
      </c>
      <c r="J5667" s="156" t="s">
        <v>253</v>
      </c>
      <c r="K5667" s="167" t="s">
        <v>253</v>
      </c>
    </row>
    <row r="5668" spans="1:11" x14ac:dyDescent="0.25">
      <c r="A5668" s="153">
        <v>5664</v>
      </c>
      <c r="B5668" s="154" t="s">
        <v>253</v>
      </c>
      <c r="C5668" s="154" t="s">
        <v>254</v>
      </c>
      <c r="D5668" s="154" t="s">
        <v>255</v>
      </c>
      <c r="E5668" s="155" t="s">
        <v>253</v>
      </c>
      <c r="F5668" s="156" t="s">
        <v>253</v>
      </c>
      <c r="G5668" s="155" t="s">
        <v>253</v>
      </c>
      <c r="H5668" s="155" t="s">
        <v>253</v>
      </c>
      <c r="I5668" s="157" t="s">
        <v>253</v>
      </c>
      <c r="J5668" s="156" t="s">
        <v>253</v>
      </c>
      <c r="K5668" s="167" t="s">
        <v>253</v>
      </c>
    </row>
    <row r="5669" spans="1:11" x14ac:dyDescent="0.25">
      <c r="A5669" s="153">
        <v>5665</v>
      </c>
      <c r="B5669" s="154" t="s">
        <v>253</v>
      </c>
      <c r="C5669" s="154" t="s">
        <v>254</v>
      </c>
      <c r="D5669" s="154" t="s">
        <v>255</v>
      </c>
      <c r="E5669" s="155" t="s">
        <v>253</v>
      </c>
      <c r="F5669" s="156" t="s">
        <v>253</v>
      </c>
      <c r="G5669" s="155" t="s">
        <v>253</v>
      </c>
      <c r="H5669" s="155" t="s">
        <v>253</v>
      </c>
      <c r="I5669" s="157" t="s">
        <v>253</v>
      </c>
      <c r="J5669" s="156" t="s">
        <v>253</v>
      </c>
      <c r="K5669" s="167" t="s">
        <v>253</v>
      </c>
    </row>
    <row r="5670" spans="1:11" x14ac:dyDescent="0.25">
      <c r="A5670" s="153">
        <v>5666</v>
      </c>
      <c r="B5670" s="154" t="s">
        <v>253</v>
      </c>
      <c r="C5670" s="154" t="s">
        <v>254</v>
      </c>
      <c r="D5670" s="154" t="s">
        <v>255</v>
      </c>
      <c r="E5670" s="155" t="s">
        <v>253</v>
      </c>
      <c r="F5670" s="156" t="s">
        <v>253</v>
      </c>
      <c r="G5670" s="155" t="s">
        <v>253</v>
      </c>
      <c r="H5670" s="155" t="s">
        <v>253</v>
      </c>
      <c r="I5670" s="157" t="s">
        <v>253</v>
      </c>
      <c r="J5670" s="156" t="s">
        <v>253</v>
      </c>
      <c r="K5670" s="167" t="s">
        <v>253</v>
      </c>
    </row>
    <row r="5671" spans="1:11" x14ac:dyDescent="0.25">
      <c r="A5671" s="153">
        <v>5667</v>
      </c>
      <c r="B5671" s="154" t="s">
        <v>253</v>
      </c>
      <c r="C5671" s="154" t="s">
        <v>254</v>
      </c>
      <c r="D5671" s="154" t="s">
        <v>255</v>
      </c>
      <c r="E5671" s="155" t="s">
        <v>253</v>
      </c>
      <c r="F5671" s="156" t="s">
        <v>253</v>
      </c>
      <c r="G5671" s="155" t="s">
        <v>253</v>
      </c>
      <c r="H5671" s="155" t="s">
        <v>253</v>
      </c>
      <c r="I5671" s="157" t="s">
        <v>253</v>
      </c>
      <c r="J5671" s="156" t="s">
        <v>253</v>
      </c>
      <c r="K5671" s="167" t="s">
        <v>253</v>
      </c>
    </row>
    <row r="5672" spans="1:11" x14ac:dyDescent="0.25">
      <c r="A5672" s="153">
        <v>5668</v>
      </c>
      <c r="B5672" s="154" t="s">
        <v>253</v>
      </c>
      <c r="C5672" s="154" t="s">
        <v>254</v>
      </c>
      <c r="D5672" s="154" t="s">
        <v>255</v>
      </c>
      <c r="E5672" s="155" t="s">
        <v>253</v>
      </c>
      <c r="F5672" s="156" t="s">
        <v>253</v>
      </c>
      <c r="G5672" s="155" t="s">
        <v>253</v>
      </c>
      <c r="H5672" s="155" t="s">
        <v>253</v>
      </c>
      <c r="I5672" s="157" t="s">
        <v>253</v>
      </c>
      <c r="J5672" s="156" t="s">
        <v>253</v>
      </c>
      <c r="K5672" s="167" t="s">
        <v>253</v>
      </c>
    </row>
    <row r="5673" spans="1:11" x14ac:dyDescent="0.25">
      <c r="A5673" s="153">
        <v>5669</v>
      </c>
      <c r="B5673" s="154" t="s">
        <v>253</v>
      </c>
      <c r="C5673" s="154" t="s">
        <v>254</v>
      </c>
      <c r="D5673" s="154" t="s">
        <v>255</v>
      </c>
      <c r="E5673" s="155" t="s">
        <v>253</v>
      </c>
      <c r="F5673" s="156" t="s">
        <v>253</v>
      </c>
      <c r="G5673" s="155" t="s">
        <v>253</v>
      </c>
      <c r="H5673" s="155" t="s">
        <v>253</v>
      </c>
      <c r="I5673" s="157" t="s">
        <v>253</v>
      </c>
      <c r="J5673" s="156" t="s">
        <v>253</v>
      </c>
      <c r="K5673" s="167" t="s">
        <v>253</v>
      </c>
    </row>
    <row r="5674" spans="1:11" x14ac:dyDescent="0.25">
      <c r="A5674" s="153">
        <v>5670</v>
      </c>
      <c r="B5674" s="154" t="s">
        <v>253</v>
      </c>
      <c r="C5674" s="154" t="s">
        <v>254</v>
      </c>
      <c r="D5674" s="154" t="s">
        <v>255</v>
      </c>
      <c r="E5674" s="155" t="s">
        <v>253</v>
      </c>
      <c r="F5674" s="156" t="s">
        <v>253</v>
      </c>
      <c r="G5674" s="155" t="s">
        <v>253</v>
      </c>
      <c r="H5674" s="155" t="s">
        <v>253</v>
      </c>
      <c r="I5674" s="157" t="s">
        <v>253</v>
      </c>
      <c r="J5674" s="156" t="s">
        <v>253</v>
      </c>
      <c r="K5674" s="167" t="s">
        <v>253</v>
      </c>
    </row>
    <row r="5675" spans="1:11" x14ac:dyDescent="0.25">
      <c r="A5675" s="153">
        <v>5671</v>
      </c>
      <c r="B5675" s="154" t="s">
        <v>253</v>
      </c>
      <c r="C5675" s="154" t="s">
        <v>254</v>
      </c>
      <c r="D5675" s="154" t="s">
        <v>255</v>
      </c>
      <c r="E5675" s="155" t="s">
        <v>253</v>
      </c>
      <c r="F5675" s="156" t="s">
        <v>253</v>
      </c>
      <c r="G5675" s="155" t="s">
        <v>253</v>
      </c>
      <c r="H5675" s="155" t="s">
        <v>253</v>
      </c>
      <c r="I5675" s="157" t="s">
        <v>253</v>
      </c>
      <c r="J5675" s="156" t="s">
        <v>253</v>
      </c>
      <c r="K5675" s="167" t="s">
        <v>253</v>
      </c>
    </row>
    <row r="5676" spans="1:11" x14ac:dyDescent="0.25">
      <c r="A5676" s="153">
        <v>5672</v>
      </c>
      <c r="B5676" s="154" t="s">
        <v>253</v>
      </c>
      <c r="C5676" s="154" t="s">
        <v>254</v>
      </c>
      <c r="D5676" s="154" t="s">
        <v>255</v>
      </c>
      <c r="E5676" s="155" t="s">
        <v>253</v>
      </c>
      <c r="F5676" s="156" t="s">
        <v>253</v>
      </c>
      <c r="G5676" s="155" t="s">
        <v>253</v>
      </c>
      <c r="H5676" s="155" t="s">
        <v>253</v>
      </c>
      <c r="I5676" s="157" t="s">
        <v>253</v>
      </c>
      <c r="J5676" s="156" t="s">
        <v>253</v>
      </c>
      <c r="K5676" s="167" t="s">
        <v>253</v>
      </c>
    </row>
    <row r="5677" spans="1:11" x14ac:dyDescent="0.25">
      <c r="A5677" s="153">
        <v>5673</v>
      </c>
      <c r="B5677" s="154" t="s">
        <v>253</v>
      </c>
      <c r="C5677" s="154" t="s">
        <v>254</v>
      </c>
      <c r="D5677" s="154" t="s">
        <v>255</v>
      </c>
      <c r="E5677" s="155" t="s">
        <v>253</v>
      </c>
      <c r="F5677" s="156" t="s">
        <v>253</v>
      </c>
      <c r="G5677" s="155" t="s">
        <v>253</v>
      </c>
      <c r="H5677" s="155" t="s">
        <v>253</v>
      </c>
      <c r="I5677" s="157" t="s">
        <v>253</v>
      </c>
      <c r="J5677" s="156" t="s">
        <v>253</v>
      </c>
      <c r="K5677" s="167" t="s">
        <v>253</v>
      </c>
    </row>
    <row r="5678" spans="1:11" x14ac:dyDescent="0.25">
      <c r="A5678" s="153">
        <v>5674</v>
      </c>
      <c r="B5678" s="154" t="s">
        <v>253</v>
      </c>
      <c r="C5678" s="154" t="s">
        <v>254</v>
      </c>
      <c r="D5678" s="154" t="s">
        <v>255</v>
      </c>
      <c r="E5678" s="155" t="s">
        <v>253</v>
      </c>
      <c r="F5678" s="156" t="s">
        <v>253</v>
      </c>
      <c r="G5678" s="155" t="s">
        <v>253</v>
      </c>
      <c r="H5678" s="155" t="s">
        <v>253</v>
      </c>
      <c r="I5678" s="157" t="s">
        <v>253</v>
      </c>
      <c r="J5678" s="156" t="s">
        <v>253</v>
      </c>
      <c r="K5678" s="167" t="s">
        <v>253</v>
      </c>
    </row>
    <row r="5679" spans="1:11" x14ac:dyDescent="0.25">
      <c r="A5679" s="153">
        <v>5675</v>
      </c>
      <c r="B5679" s="154" t="s">
        <v>253</v>
      </c>
      <c r="C5679" s="154" t="s">
        <v>254</v>
      </c>
      <c r="D5679" s="154" t="s">
        <v>255</v>
      </c>
      <c r="E5679" s="155" t="s">
        <v>253</v>
      </c>
      <c r="F5679" s="156" t="s">
        <v>253</v>
      </c>
      <c r="G5679" s="155" t="s">
        <v>253</v>
      </c>
      <c r="H5679" s="155" t="s">
        <v>253</v>
      </c>
      <c r="I5679" s="157" t="s">
        <v>253</v>
      </c>
      <c r="J5679" s="156" t="s">
        <v>253</v>
      </c>
      <c r="K5679" s="167" t="s">
        <v>253</v>
      </c>
    </row>
    <row r="5680" spans="1:11" x14ac:dyDescent="0.25">
      <c r="A5680" s="153">
        <v>5676</v>
      </c>
      <c r="B5680" s="154" t="s">
        <v>253</v>
      </c>
      <c r="C5680" s="154" t="s">
        <v>254</v>
      </c>
      <c r="D5680" s="154" t="s">
        <v>255</v>
      </c>
      <c r="E5680" s="155" t="s">
        <v>253</v>
      </c>
      <c r="F5680" s="156" t="s">
        <v>253</v>
      </c>
      <c r="G5680" s="155" t="s">
        <v>253</v>
      </c>
      <c r="H5680" s="155" t="s">
        <v>253</v>
      </c>
      <c r="I5680" s="157" t="s">
        <v>253</v>
      </c>
      <c r="J5680" s="156" t="s">
        <v>253</v>
      </c>
      <c r="K5680" s="167" t="s">
        <v>253</v>
      </c>
    </row>
    <row r="5681" spans="1:11" x14ac:dyDescent="0.25">
      <c r="A5681" s="153">
        <v>5677</v>
      </c>
      <c r="B5681" s="154" t="s">
        <v>253</v>
      </c>
      <c r="C5681" s="154" t="s">
        <v>254</v>
      </c>
      <c r="D5681" s="154" t="s">
        <v>255</v>
      </c>
      <c r="E5681" s="155" t="s">
        <v>253</v>
      </c>
      <c r="F5681" s="156" t="s">
        <v>253</v>
      </c>
      <c r="G5681" s="155" t="s">
        <v>253</v>
      </c>
      <c r="H5681" s="155" t="s">
        <v>253</v>
      </c>
      <c r="I5681" s="157" t="s">
        <v>253</v>
      </c>
      <c r="J5681" s="156" t="s">
        <v>253</v>
      </c>
      <c r="K5681" s="167" t="s">
        <v>253</v>
      </c>
    </row>
    <row r="5682" spans="1:11" x14ac:dyDescent="0.25">
      <c r="A5682" s="153">
        <v>5678</v>
      </c>
      <c r="B5682" s="154" t="s">
        <v>253</v>
      </c>
      <c r="C5682" s="154" t="s">
        <v>254</v>
      </c>
      <c r="D5682" s="154" t="s">
        <v>255</v>
      </c>
      <c r="E5682" s="155" t="s">
        <v>253</v>
      </c>
      <c r="F5682" s="156" t="s">
        <v>253</v>
      </c>
      <c r="G5682" s="155" t="s">
        <v>253</v>
      </c>
      <c r="H5682" s="155" t="s">
        <v>253</v>
      </c>
      <c r="I5682" s="157" t="s">
        <v>253</v>
      </c>
      <c r="J5682" s="156" t="s">
        <v>253</v>
      </c>
      <c r="K5682" s="167" t="s">
        <v>253</v>
      </c>
    </row>
    <row r="5683" spans="1:11" x14ac:dyDescent="0.25">
      <c r="A5683" s="153">
        <v>5679</v>
      </c>
      <c r="B5683" s="154" t="s">
        <v>253</v>
      </c>
      <c r="C5683" s="154" t="s">
        <v>254</v>
      </c>
      <c r="D5683" s="154" t="s">
        <v>255</v>
      </c>
      <c r="E5683" s="155" t="s">
        <v>253</v>
      </c>
      <c r="F5683" s="156" t="s">
        <v>253</v>
      </c>
      <c r="G5683" s="155" t="s">
        <v>253</v>
      </c>
      <c r="H5683" s="155" t="s">
        <v>253</v>
      </c>
      <c r="I5683" s="157" t="s">
        <v>253</v>
      </c>
      <c r="J5683" s="156" t="s">
        <v>253</v>
      </c>
      <c r="K5683" s="167" t="s">
        <v>253</v>
      </c>
    </row>
    <row r="5684" spans="1:11" x14ac:dyDescent="0.25">
      <c r="A5684" s="153">
        <v>5680</v>
      </c>
      <c r="B5684" s="154" t="s">
        <v>253</v>
      </c>
      <c r="C5684" s="154" t="s">
        <v>254</v>
      </c>
      <c r="D5684" s="154" t="s">
        <v>255</v>
      </c>
      <c r="E5684" s="155" t="s">
        <v>253</v>
      </c>
      <c r="F5684" s="156" t="s">
        <v>253</v>
      </c>
      <c r="G5684" s="155" t="s">
        <v>253</v>
      </c>
      <c r="H5684" s="155" t="s">
        <v>253</v>
      </c>
      <c r="I5684" s="157" t="s">
        <v>253</v>
      </c>
      <c r="J5684" s="156" t="s">
        <v>253</v>
      </c>
      <c r="K5684" s="167" t="s">
        <v>253</v>
      </c>
    </row>
    <row r="5685" spans="1:11" x14ac:dyDescent="0.25">
      <c r="A5685" s="153">
        <v>5681</v>
      </c>
      <c r="B5685" s="154" t="s">
        <v>253</v>
      </c>
      <c r="C5685" s="154" t="s">
        <v>254</v>
      </c>
      <c r="D5685" s="154" t="s">
        <v>255</v>
      </c>
      <c r="E5685" s="155" t="s">
        <v>253</v>
      </c>
      <c r="F5685" s="156" t="s">
        <v>253</v>
      </c>
      <c r="G5685" s="155" t="s">
        <v>253</v>
      </c>
      <c r="H5685" s="155" t="s">
        <v>253</v>
      </c>
      <c r="I5685" s="157" t="s">
        <v>253</v>
      </c>
      <c r="J5685" s="156" t="s">
        <v>253</v>
      </c>
      <c r="K5685" s="167" t="s">
        <v>253</v>
      </c>
    </row>
    <row r="5686" spans="1:11" x14ac:dyDescent="0.25">
      <c r="A5686" s="153">
        <v>5682</v>
      </c>
      <c r="B5686" s="154" t="s">
        <v>253</v>
      </c>
      <c r="C5686" s="154" t="s">
        <v>254</v>
      </c>
      <c r="D5686" s="154" t="s">
        <v>255</v>
      </c>
      <c r="E5686" s="155" t="s">
        <v>253</v>
      </c>
      <c r="F5686" s="156" t="s">
        <v>253</v>
      </c>
      <c r="G5686" s="155" t="s">
        <v>253</v>
      </c>
      <c r="H5686" s="155" t="s">
        <v>253</v>
      </c>
      <c r="I5686" s="157" t="s">
        <v>253</v>
      </c>
      <c r="J5686" s="156" t="s">
        <v>253</v>
      </c>
      <c r="K5686" s="167" t="s">
        <v>253</v>
      </c>
    </row>
    <row r="5687" spans="1:11" x14ac:dyDescent="0.25">
      <c r="A5687" s="153">
        <v>5683</v>
      </c>
      <c r="B5687" s="154" t="s">
        <v>253</v>
      </c>
      <c r="C5687" s="154" t="s">
        <v>254</v>
      </c>
      <c r="D5687" s="154" t="s">
        <v>255</v>
      </c>
      <c r="E5687" s="155" t="s">
        <v>253</v>
      </c>
      <c r="F5687" s="156" t="s">
        <v>253</v>
      </c>
      <c r="G5687" s="155" t="s">
        <v>253</v>
      </c>
      <c r="H5687" s="155" t="s">
        <v>253</v>
      </c>
      <c r="I5687" s="157" t="s">
        <v>253</v>
      </c>
      <c r="J5687" s="156" t="s">
        <v>253</v>
      </c>
      <c r="K5687" s="167" t="s">
        <v>253</v>
      </c>
    </row>
    <row r="5688" spans="1:11" x14ac:dyDescent="0.25">
      <c r="A5688" s="153">
        <v>5684</v>
      </c>
      <c r="B5688" s="154" t="s">
        <v>253</v>
      </c>
      <c r="C5688" s="154" t="s">
        <v>254</v>
      </c>
      <c r="D5688" s="154" t="s">
        <v>255</v>
      </c>
      <c r="E5688" s="155" t="s">
        <v>253</v>
      </c>
      <c r="F5688" s="156" t="s">
        <v>253</v>
      </c>
      <c r="G5688" s="155" t="s">
        <v>253</v>
      </c>
      <c r="H5688" s="155" t="s">
        <v>253</v>
      </c>
      <c r="I5688" s="157" t="s">
        <v>253</v>
      </c>
      <c r="J5688" s="156" t="s">
        <v>253</v>
      </c>
      <c r="K5688" s="167" t="s">
        <v>253</v>
      </c>
    </row>
    <row r="5689" spans="1:11" x14ac:dyDescent="0.25">
      <c r="A5689" s="153">
        <v>5685</v>
      </c>
      <c r="B5689" s="154" t="s">
        <v>253</v>
      </c>
      <c r="C5689" s="154" t="s">
        <v>254</v>
      </c>
      <c r="D5689" s="154" t="s">
        <v>255</v>
      </c>
      <c r="E5689" s="155" t="s">
        <v>253</v>
      </c>
      <c r="F5689" s="156" t="s">
        <v>253</v>
      </c>
      <c r="G5689" s="155" t="s">
        <v>253</v>
      </c>
      <c r="H5689" s="155" t="s">
        <v>253</v>
      </c>
      <c r="I5689" s="157" t="s">
        <v>253</v>
      </c>
      <c r="J5689" s="156" t="s">
        <v>253</v>
      </c>
      <c r="K5689" s="167" t="s">
        <v>253</v>
      </c>
    </row>
    <row r="5690" spans="1:11" x14ac:dyDescent="0.25">
      <c r="A5690" s="153">
        <v>5686</v>
      </c>
      <c r="B5690" s="154" t="s">
        <v>253</v>
      </c>
      <c r="C5690" s="154" t="s">
        <v>254</v>
      </c>
      <c r="D5690" s="154" t="s">
        <v>255</v>
      </c>
      <c r="E5690" s="155" t="s">
        <v>253</v>
      </c>
      <c r="F5690" s="156" t="s">
        <v>253</v>
      </c>
      <c r="G5690" s="155" t="s">
        <v>253</v>
      </c>
      <c r="H5690" s="155" t="s">
        <v>253</v>
      </c>
      <c r="I5690" s="157" t="s">
        <v>253</v>
      </c>
      <c r="J5690" s="156" t="s">
        <v>253</v>
      </c>
      <c r="K5690" s="167" t="s">
        <v>253</v>
      </c>
    </row>
    <row r="5691" spans="1:11" x14ac:dyDescent="0.25">
      <c r="A5691" s="153">
        <v>5687</v>
      </c>
      <c r="B5691" s="154" t="s">
        <v>253</v>
      </c>
      <c r="C5691" s="154" t="s">
        <v>254</v>
      </c>
      <c r="D5691" s="154" t="s">
        <v>255</v>
      </c>
      <c r="E5691" s="155" t="s">
        <v>253</v>
      </c>
      <c r="F5691" s="156" t="s">
        <v>253</v>
      </c>
      <c r="G5691" s="155" t="s">
        <v>253</v>
      </c>
      <c r="H5691" s="155" t="s">
        <v>253</v>
      </c>
      <c r="I5691" s="157" t="s">
        <v>253</v>
      </c>
      <c r="J5691" s="156" t="s">
        <v>253</v>
      </c>
      <c r="K5691" s="167" t="s">
        <v>253</v>
      </c>
    </row>
    <row r="5692" spans="1:11" x14ac:dyDescent="0.25">
      <c r="A5692" s="153">
        <v>5688</v>
      </c>
      <c r="B5692" s="154" t="s">
        <v>253</v>
      </c>
      <c r="C5692" s="154" t="s">
        <v>254</v>
      </c>
      <c r="D5692" s="154" t="s">
        <v>255</v>
      </c>
      <c r="E5692" s="155" t="s">
        <v>253</v>
      </c>
      <c r="F5692" s="156" t="s">
        <v>253</v>
      </c>
      <c r="G5692" s="155" t="s">
        <v>253</v>
      </c>
      <c r="H5692" s="155" t="s">
        <v>253</v>
      </c>
      <c r="I5692" s="157" t="s">
        <v>253</v>
      </c>
      <c r="J5692" s="156" t="s">
        <v>253</v>
      </c>
      <c r="K5692" s="167" t="s">
        <v>253</v>
      </c>
    </row>
    <row r="5693" spans="1:11" x14ac:dyDescent="0.25">
      <c r="A5693" s="153">
        <v>5689</v>
      </c>
      <c r="B5693" s="154" t="s">
        <v>253</v>
      </c>
      <c r="C5693" s="154" t="s">
        <v>254</v>
      </c>
      <c r="D5693" s="154" t="s">
        <v>255</v>
      </c>
      <c r="E5693" s="155" t="s">
        <v>253</v>
      </c>
      <c r="F5693" s="156" t="s">
        <v>253</v>
      </c>
      <c r="G5693" s="155" t="s">
        <v>253</v>
      </c>
      <c r="H5693" s="155" t="s">
        <v>253</v>
      </c>
      <c r="I5693" s="157" t="s">
        <v>253</v>
      </c>
      <c r="J5693" s="156" t="s">
        <v>253</v>
      </c>
      <c r="K5693" s="167" t="s">
        <v>253</v>
      </c>
    </row>
    <row r="5694" spans="1:11" x14ac:dyDescent="0.25">
      <c r="A5694" s="153">
        <v>5690</v>
      </c>
      <c r="B5694" s="154" t="s">
        <v>253</v>
      </c>
      <c r="C5694" s="154" t="s">
        <v>254</v>
      </c>
      <c r="D5694" s="154" t="s">
        <v>255</v>
      </c>
      <c r="E5694" s="155" t="s">
        <v>253</v>
      </c>
      <c r="F5694" s="156" t="s">
        <v>253</v>
      </c>
      <c r="G5694" s="155" t="s">
        <v>253</v>
      </c>
      <c r="H5694" s="155" t="s">
        <v>253</v>
      </c>
      <c r="I5694" s="157" t="s">
        <v>253</v>
      </c>
      <c r="J5694" s="156" t="s">
        <v>253</v>
      </c>
      <c r="K5694" s="167" t="s">
        <v>253</v>
      </c>
    </row>
    <row r="5695" spans="1:11" x14ac:dyDescent="0.25">
      <c r="A5695" s="153">
        <v>5691</v>
      </c>
      <c r="B5695" s="154" t="s">
        <v>253</v>
      </c>
      <c r="C5695" s="154" t="s">
        <v>254</v>
      </c>
      <c r="D5695" s="154" t="s">
        <v>255</v>
      </c>
      <c r="E5695" s="155" t="s">
        <v>253</v>
      </c>
      <c r="F5695" s="156" t="s">
        <v>253</v>
      </c>
      <c r="G5695" s="155" t="s">
        <v>253</v>
      </c>
      <c r="H5695" s="155" t="s">
        <v>253</v>
      </c>
      <c r="I5695" s="157" t="s">
        <v>253</v>
      </c>
      <c r="J5695" s="156" t="s">
        <v>253</v>
      </c>
      <c r="K5695" s="167" t="s">
        <v>253</v>
      </c>
    </row>
    <row r="5696" spans="1:11" x14ac:dyDescent="0.25">
      <c r="A5696" s="153">
        <v>5692</v>
      </c>
      <c r="B5696" s="154" t="s">
        <v>253</v>
      </c>
      <c r="C5696" s="154" t="s">
        <v>254</v>
      </c>
      <c r="D5696" s="154" t="s">
        <v>255</v>
      </c>
      <c r="E5696" s="155" t="s">
        <v>253</v>
      </c>
      <c r="F5696" s="156" t="s">
        <v>253</v>
      </c>
      <c r="G5696" s="155" t="s">
        <v>253</v>
      </c>
      <c r="H5696" s="155" t="s">
        <v>253</v>
      </c>
      <c r="I5696" s="157" t="s">
        <v>253</v>
      </c>
      <c r="J5696" s="156" t="s">
        <v>253</v>
      </c>
      <c r="K5696" s="167" t="s">
        <v>253</v>
      </c>
    </row>
    <row r="5697" spans="1:11" x14ac:dyDescent="0.25">
      <c r="A5697" s="153">
        <v>5693</v>
      </c>
      <c r="B5697" s="154" t="s">
        <v>253</v>
      </c>
      <c r="C5697" s="154" t="s">
        <v>254</v>
      </c>
      <c r="D5697" s="154" t="s">
        <v>255</v>
      </c>
      <c r="E5697" s="155" t="s">
        <v>253</v>
      </c>
      <c r="F5697" s="156" t="s">
        <v>253</v>
      </c>
      <c r="G5697" s="155" t="s">
        <v>253</v>
      </c>
      <c r="H5697" s="155" t="s">
        <v>253</v>
      </c>
      <c r="I5697" s="157" t="s">
        <v>253</v>
      </c>
      <c r="J5697" s="156" t="s">
        <v>253</v>
      </c>
      <c r="K5697" s="167" t="s">
        <v>253</v>
      </c>
    </row>
    <row r="5698" spans="1:11" x14ac:dyDescent="0.25">
      <c r="A5698" s="153">
        <v>5694</v>
      </c>
      <c r="B5698" s="154" t="s">
        <v>253</v>
      </c>
      <c r="C5698" s="154" t="s">
        <v>254</v>
      </c>
      <c r="D5698" s="154" t="s">
        <v>255</v>
      </c>
      <c r="E5698" s="155" t="s">
        <v>253</v>
      </c>
      <c r="F5698" s="156" t="s">
        <v>253</v>
      </c>
      <c r="G5698" s="155" t="s">
        <v>253</v>
      </c>
      <c r="H5698" s="155" t="s">
        <v>253</v>
      </c>
      <c r="I5698" s="157" t="s">
        <v>253</v>
      </c>
      <c r="J5698" s="156" t="s">
        <v>253</v>
      </c>
      <c r="K5698" s="167" t="s">
        <v>253</v>
      </c>
    </row>
    <row r="5699" spans="1:11" x14ac:dyDescent="0.25">
      <c r="A5699" s="153">
        <v>5695</v>
      </c>
      <c r="B5699" s="154" t="s">
        <v>253</v>
      </c>
      <c r="C5699" s="154" t="s">
        <v>254</v>
      </c>
      <c r="D5699" s="154" t="s">
        <v>255</v>
      </c>
      <c r="E5699" s="155" t="s">
        <v>253</v>
      </c>
      <c r="F5699" s="156" t="s">
        <v>253</v>
      </c>
      <c r="G5699" s="155" t="s">
        <v>253</v>
      </c>
      <c r="H5699" s="155" t="s">
        <v>253</v>
      </c>
      <c r="I5699" s="157" t="s">
        <v>253</v>
      </c>
      <c r="J5699" s="156" t="s">
        <v>253</v>
      </c>
      <c r="K5699" s="167" t="s">
        <v>253</v>
      </c>
    </row>
    <row r="5700" spans="1:11" x14ac:dyDescent="0.25">
      <c r="A5700" s="153">
        <v>5696</v>
      </c>
      <c r="B5700" s="154" t="s">
        <v>253</v>
      </c>
      <c r="C5700" s="154" t="s">
        <v>254</v>
      </c>
      <c r="D5700" s="154" t="s">
        <v>255</v>
      </c>
      <c r="E5700" s="155" t="s">
        <v>253</v>
      </c>
      <c r="F5700" s="156" t="s">
        <v>253</v>
      </c>
      <c r="G5700" s="155" t="s">
        <v>253</v>
      </c>
      <c r="H5700" s="155" t="s">
        <v>253</v>
      </c>
      <c r="I5700" s="157" t="s">
        <v>253</v>
      </c>
      <c r="J5700" s="156" t="s">
        <v>253</v>
      </c>
      <c r="K5700" s="167" t="s">
        <v>253</v>
      </c>
    </row>
    <row r="5701" spans="1:11" x14ac:dyDescent="0.25">
      <c r="A5701" s="153">
        <v>5697</v>
      </c>
      <c r="B5701" s="154" t="s">
        <v>253</v>
      </c>
      <c r="C5701" s="154" t="s">
        <v>254</v>
      </c>
      <c r="D5701" s="154" t="s">
        <v>255</v>
      </c>
      <c r="E5701" s="155" t="s">
        <v>253</v>
      </c>
      <c r="F5701" s="156" t="s">
        <v>253</v>
      </c>
      <c r="G5701" s="155" t="s">
        <v>253</v>
      </c>
      <c r="H5701" s="155" t="s">
        <v>253</v>
      </c>
      <c r="I5701" s="157" t="s">
        <v>253</v>
      </c>
      <c r="J5701" s="156" t="s">
        <v>253</v>
      </c>
      <c r="K5701" s="167" t="s">
        <v>253</v>
      </c>
    </row>
    <row r="5702" spans="1:11" x14ac:dyDescent="0.25">
      <c r="A5702" s="153">
        <v>5698</v>
      </c>
      <c r="B5702" s="154" t="s">
        <v>253</v>
      </c>
      <c r="C5702" s="154" t="s">
        <v>254</v>
      </c>
      <c r="D5702" s="154" t="s">
        <v>255</v>
      </c>
      <c r="E5702" s="155" t="s">
        <v>253</v>
      </c>
      <c r="F5702" s="156" t="s">
        <v>253</v>
      </c>
      <c r="G5702" s="155" t="s">
        <v>253</v>
      </c>
      <c r="H5702" s="155" t="s">
        <v>253</v>
      </c>
      <c r="I5702" s="157" t="s">
        <v>253</v>
      </c>
      <c r="J5702" s="156" t="s">
        <v>253</v>
      </c>
      <c r="K5702" s="167" t="s">
        <v>253</v>
      </c>
    </row>
    <row r="5703" spans="1:11" x14ac:dyDescent="0.25">
      <c r="A5703" s="153">
        <v>5699</v>
      </c>
      <c r="B5703" s="154" t="s">
        <v>253</v>
      </c>
      <c r="C5703" s="154" t="s">
        <v>254</v>
      </c>
      <c r="D5703" s="154" t="s">
        <v>255</v>
      </c>
      <c r="E5703" s="155" t="s">
        <v>253</v>
      </c>
      <c r="F5703" s="156" t="s">
        <v>253</v>
      </c>
      <c r="G5703" s="155" t="s">
        <v>253</v>
      </c>
      <c r="H5703" s="155" t="s">
        <v>253</v>
      </c>
      <c r="I5703" s="157" t="s">
        <v>253</v>
      </c>
      <c r="J5703" s="156" t="s">
        <v>253</v>
      </c>
      <c r="K5703" s="167" t="s">
        <v>253</v>
      </c>
    </row>
    <row r="5704" spans="1:11" x14ac:dyDescent="0.25">
      <c r="A5704" s="153">
        <v>5700</v>
      </c>
      <c r="B5704" s="154" t="s">
        <v>253</v>
      </c>
      <c r="C5704" s="154" t="s">
        <v>254</v>
      </c>
      <c r="D5704" s="154" t="s">
        <v>255</v>
      </c>
      <c r="E5704" s="155" t="s">
        <v>253</v>
      </c>
      <c r="F5704" s="156" t="s">
        <v>253</v>
      </c>
      <c r="G5704" s="155" t="s">
        <v>253</v>
      </c>
      <c r="H5704" s="155" t="s">
        <v>253</v>
      </c>
      <c r="I5704" s="157" t="s">
        <v>253</v>
      </c>
      <c r="J5704" s="156" t="s">
        <v>253</v>
      </c>
      <c r="K5704" s="167" t="s">
        <v>253</v>
      </c>
    </row>
    <row r="5705" spans="1:11" x14ac:dyDescent="0.25">
      <c r="A5705" s="153">
        <v>5701</v>
      </c>
      <c r="B5705" s="154" t="s">
        <v>253</v>
      </c>
      <c r="C5705" s="154" t="s">
        <v>254</v>
      </c>
      <c r="D5705" s="154" t="s">
        <v>255</v>
      </c>
      <c r="E5705" s="155" t="s">
        <v>253</v>
      </c>
      <c r="F5705" s="156" t="s">
        <v>253</v>
      </c>
      <c r="G5705" s="155" t="s">
        <v>253</v>
      </c>
      <c r="H5705" s="155" t="s">
        <v>253</v>
      </c>
      <c r="I5705" s="157" t="s">
        <v>253</v>
      </c>
      <c r="J5705" s="156" t="s">
        <v>253</v>
      </c>
      <c r="K5705" s="167" t="s">
        <v>253</v>
      </c>
    </row>
    <row r="5706" spans="1:11" x14ac:dyDescent="0.25">
      <c r="A5706" s="153">
        <v>5702</v>
      </c>
      <c r="B5706" s="154" t="s">
        <v>253</v>
      </c>
      <c r="C5706" s="154" t="s">
        <v>254</v>
      </c>
      <c r="D5706" s="154" t="s">
        <v>255</v>
      </c>
      <c r="E5706" s="155" t="s">
        <v>253</v>
      </c>
      <c r="F5706" s="156" t="s">
        <v>253</v>
      </c>
      <c r="G5706" s="155" t="s">
        <v>253</v>
      </c>
      <c r="H5706" s="155" t="s">
        <v>253</v>
      </c>
      <c r="I5706" s="157" t="s">
        <v>253</v>
      </c>
      <c r="J5706" s="156" t="s">
        <v>253</v>
      </c>
      <c r="K5706" s="167" t="s">
        <v>253</v>
      </c>
    </row>
    <row r="5707" spans="1:11" x14ac:dyDescent="0.25">
      <c r="A5707" s="153">
        <v>5703</v>
      </c>
      <c r="B5707" s="154" t="s">
        <v>253</v>
      </c>
      <c r="C5707" s="154" t="s">
        <v>254</v>
      </c>
      <c r="D5707" s="154" t="s">
        <v>255</v>
      </c>
      <c r="E5707" s="155" t="s">
        <v>253</v>
      </c>
      <c r="F5707" s="156" t="s">
        <v>253</v>
      </c>
      <c r="G5707" s="155" t="s">
        <v>253</v>
      </c>
      <c r="H5707" s="155" t="s">
        <v>253</v>
      </c>
      <c r="I5707" s="157" t="s">
        <v>253</v>
      </c>
      <c r="J5707" s="156" t="s">
        <v>253</v>
      </c>
      <c r="K5707" s="167" t="s">
        <v>253</v>
      </c>
    </row>
    <row r="5708" spans="1:11" x14ac:dyDescent="0.25">
      <c r="A5708" s="153">
        <v>5704</v>
      </c>
      <c r="B5708" s="154" t="s">
        <v>253</v>
      </c>
      <c r="C5708" s="154" t="s">
        <v>254</v>
      </c>
      <c r="D5708" s="154" t="s">
        <v>255</v>
      </c>
      <c r="E5708" s="155" t="s">
        <v>253</v>
      </c>
      <c r="F5708" s="156" t="s">
        <v>253</v>
      </c>
      <c r="G5708" s="155" t="s">
        <v>253</v>
      </c>
      <c r="H5708" s="155" t="s">
        <v>253</v>
      </c>
      <c r="I5708" s="157" t="s">
        <v>253</v>
      </c>
      <c r="J5708" s="156" t="s">
        <v>253</v>
      </c>
      <c r="K5708" s="167" t="s">
        <v>253</v>
      </c>
    </row>
    <row r="5709" spans="1:11" x14ac:dyDescent="0.25">
      <c r="A5709" s="153">
        <v>5705</v>
      </c>
      <c r="B5709" s="154" t="s">
        <v>253</v>
      </c>
      <c r="C5709" s="154" t="s">
        <v>254</v>
      </c>
      <c r="D5709" s="154" t="s">
        <v>255</v>
      </c>
      <c r="E5709" s="155" t="s">
        <v>253</v>
      </c>
      <c r="F5709" s="156" t="s">
        <v>253</v>
      </c>
      <c r="G5709" s="155" t="s">
        <v>253</v>
      </c>
      <c r="H5709" s="155" t="s">
        <v>253</v>
      </c>
      <c r="I5709" s="157" t="s">
        <v>253</v>
      </c>
      <c r="J5709" s="156" t="s">
        <v>253</v>
      </c>
      <c r="K5709" s="167" t="s">
        <v>253</v>
      </c>
    </row>
    <row r="5710" spans="1:11" x14ac:dyDescent="0.25">
      <c r="A5710" s="153">
        <v>5706</v>
      </c>
      <c r="B5710" s="154" t="s">
        <v>253</v>
      </c>
      <c r="C5710" s="154" t="s">
        <v>254</v>
      </c>
      <c r="D5710" s="154" t="s">
        <v>255</v>
      </c>
      <c r="E5710" s="155" t="s">
        <v>253</v>
      </c>
      <c r="F5710" s="156" t="s">
        <v>253</v>
      </c>
      <c r="G5710" s="155" t="s">
        <v>253</v>
      </c>
      <c r="H5710" s="155" t="s">
        <v>253</v>
      </c>
      <c r="I5710" s="157" t="s">
        <v>253</v>
      </c>
      <c r="J5710" s="156" t="s">
        <v>253</v>
      </c>
      <c r="K5710" s="167" t="s">
        <v>253</v>
      </c>
    </row>
    <row r="5711" spans="1:11" x14ac:dyDescent="0.25">
      <c r="A5711" s="153">
        <v>5707</v>
      </c>
      <c r="B5711" s="154" t="s">
        <v>253</v>
      </c>
      <c r="C5711" s="154" t="s">
        <v>254</v>
      </c>
      <c r="D5711" s="154" t="s">
        <v>255</v>
      </c>
      <c r="E5711" s="155" t="s">
        <v>253</v>
      </c>
      <c r="F5711" s="156" t="s">
        <v>253</v>
      </c>
      <c r="G5711" s="155" t="s">
        <v>253</v>
      </c>
      <c r="H5711" s="155" t="s">
        <v>253</v>
      </c>
      <c r="I5711" s="157" t="s">
        <v>253</v>
      </c>
      <c r="J5711" s="156" t="s">
        <v>253</v>
      </c>
      <c r="K5711" s="167" t="s">
        <v>253</v>
      </c>
    </row>
    <row r="5712" spans="1:11" x14ac:dyDescent="0.25">
      <c r="A5712" s="153">
        <v>5708</v>
      </c>
      <c r="B5712" s="154" t="s">
        <v>253</v>
      </c>
      <c r="C5712" s="154" t="s">
        <v>254</v>
      </c>
      <c r="D5712" s="154" t="s">
        <v>255</v>
      </c>
      <c r="E5712" s="155" t="s">
        <v>253</v>
      </c>
      <c r="F5712" s="156" t="s">
        <v>253</v>
      </c>
      <c r="G5712" s="155" t="s">
        <v>253</v>
      </c>
      <c r="H5712" s="155" t="s">
        <v>253</v>
      </c>
      <c r="I5712" s="157" t="s">
        <v>253</v>
      </c>
      <c r="J5712" s="156" t="s">
        <v>253</v>
      </c>
      <c r="K5712" s="167" t="s">
        <v>253</v>
      </c>
    </row>
    <row r="5713" spans="1:11" x14ac:dyDescent="0.25">
      <c r="A5713" s="153">
        <v>5709</v>
      </c>
      <c r="B5713" s="154" t="s">
        <v>253</v>
      </c>
      <c r="C5713" s="154" t="s">
        <v>254</v>
      </c>
      <c r="D5713" s="154" t="s">
        <v>255</v>
      </c>
      <c r="E5713" s="155" t="s">
        <v>253</v>
      </c>
      <c r="F5713" s="156" t="s">
        <v>253</v>
      </c>
      <c r="G5713" s="155" t="s">
        <v>253</v>
      </c>
      <c r="H5713" s="155" t="s">
        <v>253</v>
      </c>
      <c r="I5713" s="157" t="s">
        <v>253</v>
      </c>
      <c r="J5713" s="156" t="s">
        <v>253</v>
      </c>
      <c r="K5713" s="167" t="s">
        <v>253</v>
      </c>
    </row>
    <row r="5714" spans="1:11" x14ac:dyDescent="0.25">
      <c r="A5714" s="153">
        <v>5710</v>
      </c>
      <c r="B5714" s="154" t="s">
        <v>253</v>
      </c>
      <c r="C5714" s="154" t="s">
        <v>254</v>
      </c>
      <c r="D5714" s="154" t="s">
        <v>255</v>
      </c>
      <c r="E5714" s="155" t="s">
        <v>253</v>
      </c>
      <c r="F5714" s="156" t="s">
        <v>253</v>
      </c>
      <c r="G5714" s="155" t="s">
        <v>253</v>
      </c>
      <c r="H5714" s="155" t="s">
        <v>253</v>
      </c>
      <c r="I5714" s="157" t="s">
        <v>253</v>
      </c>
      <c r="J5714" s="156" t="s">
        <v>253</v>
      </c>
      <c r="K5714" s="167" t="s">
        <v>253</v>
      </c>
    </row>
    <row r="5715" spans="1:11" x14ac:dyDescent="0.25">
      <c r="A5715" s="153">
        <v>5711</v>
      </c>
      <c r="B5715" s="154" t="s">
        <v>253</v>
      </c>
      <c r="C5715" s="154" t="s">
        <v>254</v>
      </c>
      <c r="D5715" s="154" t="s">
        <v>255</v>
      </c>
      <c r="E5715" s="155" t="s">
        <v>253</v>
      </c>
      <c r="F5715" s="156" t="s">
        <v>253</v>
      </c>
      <c r="G5715" s="155" t="s">
        <v>253</v>
      </c>
      <c r="H5715" s="155" t="s">
        <v>253</v>
      </c>
      <c r="I5715" s="157" t="s">
        <v>253</v>
      </c>
      <c r="J5715" s="156" t="s">
        <v>253</v>
      </c>
      <c r="K5715" s="167" t="s">
        <v>253</v>
      </c>
    </row>
    <row r="5716" spans="1:11" x14ac:dyDescent="0.25">
      <c r="A5716" s="153">
        <v>5712</v>
      </c>
      <c r="B5716" s="154" t="s">
        <v>253</v>
      </c>
      <c r="C5716" s="154" t="s">
        <v>254</v>
      </c>
      <c r="D5716" s="154" t="s">
        <v>255</v>
      </c>
      <c r="E5716" s="155" t="s">
        <v>253</v>
      </c>
      <c r="F5716" s="156" t="s">
        <v>253</v>
      </c>
      <c r="G5716" s="155" t="s">
        <v>253</v>
      </c>
      <c r="H5716" s="155" t="s">
        <v>253</v>
      </c>
      <c r="I5716" s="157" t="s">
        <v>253</v>
      </c>
      <c r="J5716" s="156" t="s">
        <v>253</v>
      </c>
      <c r="K5716" s="167" t="s">
        <v>253</v>
      </c>
    </row>
    <row r="5717" spans="1:11" x14ac:dyDescent="0.25">
      <c r="A5717" s="153">
        <v>5713</v>
      </c>
      <c r="B5717" s="154" t="s">
        <v>253</v>
      </c>
      <c r="C5717" s="154" t="s">
        <v>254</v>
      </c>
      <c r="D5717" s="154" t="s">
        <v>255</v>
      </c>
      <c r="E5717" s="155" t="s">
        <v>253</v>
      </c>
      <c r="F5717" s="156" t="s">
        <v>253</v>
      </c>
      <c r="G5717" s="155" t="s">
        <v>253</v>
      </c>
      <c r="H5717" s="155" t="s">
        <v>253</v>
      </c>
      <c r="I5717" s="157" t="s">
        <v>253</v>
      </c>
      <c r="J5717" s="156" t="s">
        <v>253</v>
      </c>
      <c r="K5717" s="167" t="s">
        <v>253</v>
      </c>
    </row>
    <row r="5718" spans="1:11" x14ac:dyDescent="0.25">
      <c r="A5718" s="153">
        <v>5714</v>
      </c>
      <c r="B5718" s="154" t="s">
        <v>253</v>
      </c>
      <c r="C5718" s="154" t="s">
        <v>254</v>
      </c>
      <c r="D5718" s="154" t="s">
        <v>255</v>
      </c>
      <c r="E5718" s="155" t="s">
        <v>253</v>
      </c>
      <c r="F5718" s="156" t="s">
        <v>253</v>
      </c>
      <c r="G5718" s="155" t="s">
        <v>253</v>
      </c>
      <c r="H5718" s="155" t="s">
        <v>253</v>
      </c>
      <c r="I5718" s="157" t="s">
        <v>253</v>
      </c>
      <c r="J5718" s="156" t="s">
        <v>253</v>
      </c>
      <c r="K5718" s="167" t="s">
        <v>253</v>
      </c>
    </row>
    <row r="5719" spans="1:11" x14ac:dyDescent="0.25">
      <c r="A5719" s="153">
        <v>5715</v>
      </c>
      <c r="B5719" s="154" t="s">
        <v>253</v>
      </c>
      <c r="C5719" s="154" t="s">
        <v>254</v>
      </c>
      <c r="D5719" s="154" t="s">
        <v>255</v>
      </c>
      <c r="E5719" s="155" t="s">
        <v>253</v>
      </c>
      <c r="F5719" s="156" t="s">
        <v>253</v>
      </c>
      <c r="G5719" s="155" t="s">
        <v>253</v>
      </c>
      <c r="H5719" s="155" t="s">
        <v>253</v>
      </c>
      <c r="I5719" s="157" t="s">
        <v>253</v>
      </c>
      <c r="J5719" s="156" t="s">
        <v>253</v>
      </c>
      <c r="K5719" s="167" t="s">
        <v>253</v>
      </c>
    </row>
    <row r="5720" spans="1:11" x14ac:dyDescent="0.25">
      <c r="A5720" s="153">
        <v>5716</v>
      </c>
      <c r="B5720" s="154" t="s">
        <v>253</v>
      </c>
      <c r="C5720" s="154" t="s">
        <v>254</v>
      </c>
      <c r="D5720" s="154" t="s">
        <v>255</v>
      </c>
      <c r="E5720" s="155" t="s">
        <v>253</v>
      </c>
      <c r="F5720" s="156" t="s">
        <v>253</v>
      </c>
      <c r="G5720" s="155" t="s">
        <v>253</v>
      </c>
      <c r="H5720" s="155" t="s">
        <v>253</v>
      </c>
      <c r="I5720" s="157" t="s">
        <v>253</v>
      </c>
      <c r="J5720" s="156" t="s">
        <v>253</v>
      </c>
      <c r="K5720" s="167" t="s">
        <v>253</v>
      </c>
    </row>
    <row r="5721" spans="1:11" x14ac:dyDescent="0.25">
      <c r="A5721" s="153">
        <v>5717</v>
      </c>
      <c r="B5721" s="154" t="s">
        <v>253</v>
      </c>
      <c r="C5721" s="154" t="s">
        <v>254</v>
      </c>
      <c r="D5721" s="154" t="s">
        <v>255</v>
      </c>
      <c r="E5721" s="155" t="s">
        <v>253</v>
      </c>
      <c r="F5721" s="156" t="s">
        <v>253</v>
      </c>
      <c r="G5721" s="155" t="s">
        <v>253</v>
      </c>
      <c r="H5721" s="155" t="s">
        <v>253</v>
      </c>
      <c r="I5721" s="157" t="s">
        <v>253</v>
      </c>
      <c r="J5721" s="156" t="s">
        <v>253</v>
      </c>
      <c r="K5721" s="167" t="s">
        <v>253</v>
      </c>
    </row>
    <row r="5722" spans="1:11" x14ac:dyDescent="0.25">
      <c r="A5722" s="153">
        <v>5718</v>
      </c>
      <c r="B5722" s="154" t="s">
        <v>253</v>
      </c>
      <c r="C5722" s="154" t="s">
        <v>254</v>
      </c>
      <c r="D5722" s="154" t="s">
        <v>255</v>
      </c>
      <c r="E5722" s="155" t="s">
        <v>253</v>
      </c>
      <c r="F5722" s="156" t="s">
        <v>253</v>
      </c>
      <c r="G5722" s="155" t="s">
        <v>253</v>
      </c>
      <c r="H5722" s="155" t="s">
        <v>253</v>
      </c>
      <c r="I5722" s="157" t="s">
        <v>253</v>
      </c>
      <c r="J5722" s="156" t="s">
        <v>253</v>
      </c>
      <c r="K5722" s="167" t="s">
        <v>253</v>
      </c>
    </row>
    <row r="5723" spans="1:11" x14ac:dyDescent="0.25">
      <c r="A5723" s="153">
        <v>5719</v>
      </c>
      <c r="B5723" s="154" t="s">
        <v>253</v>
      </c>
      <c r="C5723" s="154" t="s">
        <v>254</v>
      </c>
      <c r="D5723" s="154" t="s">
        <v>255</v>
      </c>
      <c r="E5723" s="155" t="s">
        <v>253</v>
      </c>
      <c r="F5723" s="156" t="s">
        <v>253</v>
      </c>
      <c r="G5723" s="155" t="s">
        <v>253</v>
      </c>
      <c r="H5723" s="155" t="s">
        <v>253</v>
      </c>
      <c r="I5723" s="157" t="s">
        <v>253</v>
      </c>
      <c r="J5723" s="156" t="s">
        <v>253</v>
      </c>
      <c r="K5723" s="167" t="s">
        <v>253</v>
      </c>
    </row>
    <row r="5724" spans="1:11" x14ac:dyDescent="0.25">
      <c r="A5724" s="153">
        <v>5720</v>
      </c>
      <c r="B5724" s="154" t="s">
        <v>253</v>
      </c>
      <c r="C5724" s="154" t="s">
        <v>254</v>
      </c>
      <c r="D5724" s="154" t="s">
        <v>255</v>
      </c>
      <c r="E5724" s="155" t="s">
        <v>253</v>
      </c>
      <c r="F5724" s="156" t="s">
        <v>253</v>
      </c>
      <c r="G5724" s="155" t="s">
        <v>253</v>
      </c>
      <c r="H5724" s="155" t="s">
        <v>253</v>
      </c>
      <c r="I5724" s="157" t="s">
        <v>253</v>
      </c>
      <c r="J5724" s="156" t="s">
        <v>253</v>
      </c>
      <c r="K5724" s="167" t="s">
        <v>253</v>
      </c>
    </row>
    <row r="5725" spans="1:11" x14ac:dyDescent="0.25">
      <c r="A5725" s="153">
        <v>5721</v>
      </c>
      <c r="B5725" s="154" t="s">
        <v>253</v>
      </c>
      <c r="C5725" s="154" t="s">
        <v>254</v>
      </c>
      <c r="D5725" s="154" t="s">
        <v>255</v>
      </c>
      <c r="E5725" s="155" t="s">
        <v>253</v>
      </c>
      <c r="F5725" s="156" t="s">
        <v>253</v>
      </c>
      <c r="G5725" s="155" t="s">
        <v>253</v>
      </c>
      <c r="H5725" s="155" t="s">
        <v>253</v>
      </c>
      <c r="I5725" s="157" t="s">
        <v>253</v>
      </c>
      <c r="J5725" s="156" t="s">
        <v>253</v>
      </c>
      <c r="K5725" s="167" t="s">
        <v>253</v>
      </c>
    </row>
    <row r="5726" spans="1:11" x14ac:dyDescent="0.25">
      <c r="A5726" s="153">
        <v>5722</v>
      </c>
      <c r="B5726" s="154" t="s">
        <v>253</v>
      </c>
      <c r="C5726" s="154" t="s">
        <v>254</v>
      </c>
      <c r="D5726" s="154" t="s">
        <v>255</v>
      </c>
      <c r="E5726" s="155" t="s">
        <v>253</v>
      </c>
      <c r="F5726" s="156" t="s">
        <v>253</v>
      </c>
      <c r="G5726" s="155" t="s">
        <v>253</v>
      </c>
      <c r="H5726" s="155" t="s">
        <v>253</v>
      </c>
      <c r="I5726" s="157" t="s">
        <v>253</v>
      </c>
      <c r="J5726" s="156" t="s">
        <v>253</v>
      </c>
      <c r="K5726" s="167" t="s">
        <v>253</v>
      </c>
    </row>
    <row r="5727" spans="1:11" x14ac:dyDescent="0.25">
      <c r="A5727" s="153">
        <v>5723</v>
      </c>
      <c r="B5727" s="154" t="s">
        <v>253</v>
      </c>
      <c r="C5727" s="154" t="s">
        <v>254</v>
      </c>
      <c r="D5727" s="154" t="s">
        <v>255</v>
      </c>
      <c r="E5727" s="155" t="s">
        <v>253</v>
      </c>
      <c r="F5727" s="156" t="s">
        <v>253</v>
      </c>
      <c r="G5727" s="155" t="s">
        <v>253</v>
      </c>
      <c r="H5727" s="155" t="s">
        <v>253</v>
      </c>
      <c r="I5727" s="157" t="s">
        <v>253</v>
      </c>
      <c r="J5727" s="156" t="s">
        <v>253</v>
      </c>
      <c r="K5727" s="167" t="s">
        <v>253</v>
      </c>
    </row>
    <row r="5728" spans="1:11" x14ac:dyDescent="0.25">
      <c r="A5728" s="153">
        <v>5724</v>
      </c>
      <c r="B5728" s="154" t="s">
        <v>253</v>
      </c>
      <c r="C5728" s="154" t="s">
        <v>254</v>
      </c>
      <c r="D5728" s="154" t="s">
        <v>255</v>
      </c>
      <c r="E5728" s="155" t="s">
        <v>253</v>
      </c>
      <c r="F5728" s="156" t="s">
        <v>253</v>
      </c>
      <c r="G5728" s="155" t="s">
        <v>253</v>
      </c>
      <c r="H5728" s="155" t="s">
        <v>253</v>
      </c>
      <c r="I5728" s="157" t="s">
        <v>253</v>
      </c>
      <c r="J5728" s="156" t="s">
        <v>253</v>
      </c>
      <c r="K5728" s="167" t="s">
        <v>253</v>
      </c>
    </row>
    <row r="5729" spans="1:11" x14ac:dyDescent="0.25">
      <c r="A5729" s="153">
        <v>5725</v>
      </c>
      <c r="B5729" s="154" t="s">
        <v>253</v>
      </c>
      <c r="C5729" s="154" t="s">
        <v>254</v>
      </c>
      <c r="D5729" s="154" t="s">
        <v>255</v>
      </c>
      <c r="E5729" s="155" t="s">
        <v>253</v>
      </c>
      <c r="F5729" s="156" t="s">
        <v>253</v>
      </c>
      <c r="G5729" s="155" t="s">
        <v>253</v>
      </c>
      <c r="H5729" s="155" t="s">
        <v>253</v>
      </c>
      <c r="I5729" s="157" t="s">
        <v>253</v>
      </c>
      <c r="J5729" s="156" t="s">
        <v>253</v>
      </c>
      <c r="K5729" s="167" t="s">
        <v>253</v>
      </c>
    </row>
    <row r="5730" spans="1:11" x14ac:dyDescent="0.25">
      <c r="A5730" s="153">
        <v>5726</v>
      </c>
      <c r="B5730" s="154" t="s">
        <v>253</v>
      </c>
      <c r="C5730" s="154" t="s">
        <v>254</v>
      </c>
      <c r="D5730" s="154" t="s">
        <v>255</v>
      </c>
      <c r="E5730" s="155" t="s">
        <v>253</v>
      </c>
      <c r="F5730" s="156" t="s">
        <v>253</v>
      </c>
      <c r="G5730" s="155" t="s">
        <v>253</v>
      </c>
      <c r="H5730" s="155" t="s">
        <v>253</v>
      </c>
      <c r="I5730" s="157" t="s">
        <v>253</v>
      </c>
      <c r="J5730" s="156" t="s">
        <v>253</v>
      </c>
      <c r="K5730" s="167" t="s">
        <v>253</v>
      </c>
    </row>
    <row r="5731" spans="1:11" x14ac:dyDescent="0.25">
      <c r="A5731" s="153">
        <v>5727</v>
      </c>
      <c r="B5731" s="154" t="s">
        <v>253</v>
      </c>
      <c r="C5731" s="154" t="s">
        <v>254</v>
      </c>
      <c r="D5731" s="154" t="s">
        <v>255</v>
      </c>
      <c r="E5731" s="155" t="s">
        <v>253</v>
      </c>
      <c r="F5731" s="156" t="s">
        <v>253</v>
      </c>
      <c r="G5731" s="155" t="s">
        <v>253</v>
      </c>
      <c r="H5731" s="155" t="s">
        <v>253</v>
      </c>
      <c r="I5731" s="157" t="s">
        <v>253</v>
      </c>
      <c r="J5731" s="156" t="s">
        <v>253</v>
      </c>
      <c r="K5731" s="167" t="s">
        <v>253</v>
      </c>
    </row>
    <row r="5732" spans="1:11" x14ac:dyDescent="0.25">
      <c r="A5732" s="153">
        <v>5728</v>
      </c>
      <c r="B5732" s="154" t="s">
        <v>253</v>
      </c>
      <c r="C5732" s="154" t="s">
        <v>254</v>
      </c>
      <c r="D5732" s="154" t="s">
        <v>255</v>
      </c>
      <c r="E5732" s="155" t="s">
        <v>253</v>
      </c>
      <c r="F5732" s="156" t="s">
        <v>253</v>
      </c>
      <c r="G5732" s="155" t="s">
        <v>253</v>
      </c>
      <c r="H5732" s="155" t="s">
        <v>253</v>
      </c>
      <c r="I5732" s="157" t="s">
        <v>253</v>
      </c>
      <c r="J5732" s="156" t="s">
        <v>253</v>
      </c>
      <c r="K5732" s="167" t="s">
        <v>253</v>
      </c>
    </row>
    <row r="5733" spans="1:11" x14ac:dyDescent="0.25">
      <c r="A5733" s="153">
        <v>5729</v>
      </c>
      <c r="B5733" s="154" t="s">
        <v>253</v>
      </c>
      <c r="C5733" s="154" t="s">
        <v>254</v>
      </c>
      <c r="D5733" s="154" t="s">
        <v>255</v>
      </c>
      <c r="E5733" s="155" t="s">
        <v>253</v>
      </c>
      <c r="F5733" s="156" t="s">
        <v>253</v>
      </c>
      <c r="G5733" s="155" t="s">
        <v>253</v>
      </c>
      <c r="H5733" s="155" t="s">
        <v>253</v>
      </c>
      <c r="I5733" s="157" t="s">
        <v>253</v>
      </c>
      <c r="J5733" s="156" t="s">
        <v>253</v>
      </c>
      <c r="K5733" s="167" t="s">
        <v>253</v>
      </c>
    </row>
    <row r="5734" spans="1:11" x14ac:dyDescent="0.25">
      <c r="A5734" s="153">
        <v>5730</v>
      </c>
      <c r="B5734" s="154" t="s">
        <v>253</v>
      </c>
      <c r="C5734" s="154" t="s">
        <v>254</v>
      </c>
      <c r="D5734" s="154" t="s">
        <v>255</v>
      </c>
      <c r="E5734" s="155" t="s">
        <v>253</v>
      </c>
      <c r="F5734" s="156" t="s">
        <v>253</v>
      </c>
      <c r="G5734" s="155" t="s">
        <v>253</v>
      </c>
      <c r="H5734" s="155" t="s">
        <v>253</v>
      </c>
      <c r="I5734" s="157" t="s">
        <v>253</v>
      </c>
      <c r="J5734" s="156" t="s">
        <v>253</v>
      </c>
      <c r="K5734" s="167" t="s">
        <v>253</v>
      </c>
    </row>
    <row r="5735" spans="1:11" x14ac:dyDescent="0.25">
      <c r="A5735" s="153">
        <v>5731</v>
      </c>
      <c r="B5735" s="154" t="s">
        <v>253</v>
      </c>
      <c r="C5735" s="154" t="s">
        <v>254</v>
      </c>
      <c r="D5735" s="154" t="s">
        <v>255</v>
      </c>
      <c r="E5735" s="155" t="s">
        <v>253</v>
      </c>
      <c r="F5735" s="156" t="s">
        <v>253</v>
      </c>
      <c r="G5735" s="155" t="s">
        <v>253</v>
      </c>
      <c r="H5735" s="155" t="s">
        <v>253</v>
      </c>
      <c r="I5735" s="157" t="s">
        <v>253</v>
      </c>
      <c r="J5735" s="156" t="s">
        <v>253</v>
      </c>
      <c r="K5735" s="167" t="s">
        <v>253</v>
      </c>
    </row>
    <row r="5736" spans="1:11" x14ac:dyDescent="0.25">
      <c r="A5736" s="153">
        <v>5732</v>
      </c>
      <c r="B5736" s="154" t="s">
        <v>253</v>
      </c>
      <c r="C5736" s="154" t="s">
        <v>254</v>
      </c>
      <c r="D5736" s="154" t="s">
        <v>255</v>
      </c>
      <c r="E5736" s="155" t="s">
        <v>253</v>
      </c>
      <c r="F5736" s="156" t="s">
        <v>253</v>
      </c>
      <c r="G5736" s="155" t="s">
        <v>253</v>
      </c>
      <c r="H5736" s="155" t="s">
        <v>253</v>
      </c>
      <c r="I5736" s="157" t="s">
        <v>253</v>
      </c>
      <c r="J5736" s="156" t="s">
        <v>253</v>
      </c>
      <c r="K5736" s="167" t="s">
        <v>253</v>
      </c>
    </row>
    <row r="5737" spans="1:11" x14ac:dyDescent="0.25">
      <c r="A5737" s="153">
        <v>5733</v>
      </c>
      <c r="B5737" s="154" t="s">
        <v>253</v>
      </c>
      <c r="C5737" s="154" t="s">
        <v>254</v>
      </c>
      <c r="D5737" s="154" t="s">
        <v>255</v>
      </c>
      <c r="E5737" s="155" t="s">
        <v>253</v>
      </c>
      <c r="F5737" s="156" t="s">
        <v>253</v>
      </c>
      <c r="G5737" s="155" t="s">
        <v>253</v>
      </c>
      <c r="H5737" s="155" t="s">
        <v>253</v>
      </c>
      <c r="I5737" s="157" t="s">
        <v>253</v>
      </c>
      <c r="J5737" s="156" t="s">
        <v>253</v>
      </c>
      <c r="K5737" s="167" t="s">
        <v>253</v>
      </c>
    </row>
    <row r="5738" spans="1:11" x14ac:dyDescent="0.25">
      <c r="A5738" s="153">
        <v>5734</v>
      </c>
      <c r="B5738" s="154" t="s">
        <v>253</v>
      </c>
      <c r="C5738" s="154" t="s">
        <v>254</v>
      </c>
      <c r="D5738" s="154" t="s">
        <v>255</v>
      </c>
      <c r="E5738" s="155" t="s">
        <v>253</v>
      </c>
      <c r="F5738" s="156" t="s">
        <v>253</v>
      </c>
      <c r="G5738" s="155" t="s">
        <v>253</v>
      </c>
      <c r="H5738" s="155" t="s">
        <v>253</v>
      </c>
      <c r="I5738" s="157" t="s">
        <v>253</v>
      </c>
      <c r="J5738" s="156" t="s">
        <v>253</v>
      </c>
      <c r="K5738" s="167" t="s">
        <v>253</v>
      </c>
    </row>
    <row r="5739" spans="1:11" x14ac:dyDescent="0.25">
      <c r="A5739" s="153">
        <v>5735</v>
      </c>
      <c r="B5739" s="154" t="s">
        <v>253</v>
      </c>
      <c r="C5739" s="154" t="s">
        <v>254</v>
      </c>
      <c r="D5739" s="154" t="s">
        <v>255</v>
      </c>
      <c r="E5739" s="155" t="s">
        <v>253</v>
      </c>
      <c r="F5739" s="156" t="s">
        <v>253</v>
      </c>
      <c r="G5739" s="155" t="s">
        <v>253</v>
      </c>
      <c r="H5739" s="155" t="s">
        <v>253</v>
      </c>
      <c r="I5739" s="157" t="s">
        <v>253</v>
      </c>
      <c r="J5739" s="156" t="s">
        <v>253</v>
      </c>
      <c r="K5739" s="167" t="s">
        <v>253</v>
      </c>
    </row>
    <row r="5740" spans="1:11" x14ac:dyDescent="0.25">
      <c r="A5740" s="153">
        <v>5736</v>
      </c>
      <c r="B5740" s="154" t="s">
        <v>253</v>
      </c>
      <c r="C5740" s="154" t="s">
        <v>254</v>
      </c>
      <c r="D5740" s="154" t="s">
        <v>255</v>
      </c>
      <c r="E5740" s="155" t="s">
        <v>253</v>
      </c>
      <c r="F5740" s="156" t="s">
        <v>253</v>
      </c>
      <c r="G5740" s="155" t="s">
        <v>253</v>
      </c>
      <c r="H5740" s="155" t="s">
        <v>253</v>
      </c>
      <c r="I5740" s="157" t="s">
        <v>253</v>
      </c>
      <c r="J5740" s="156" t="s">
        <v>253</v>
      </c>
      <c r="K5740" s="167" t="s">
        <v>253</v>
      </c>
    </row>
    <row r="5741" spans="1:11" x14ac:dyDescent="0.25">
      <c r="A5741" s="153">
        <v>5737</v>
      </c>
      <c r="B5741" s="154" t="s">
        <v>253</v>
      </c>
      <c r="C5741" s="154" t="s">
        <v>254</v>
      </c>
      <c r="D5741" s="154" t="s">
        <v>255</v>
      </c>
      <c r="E5741" s="155" t="s">
        <v>253</v>
      </c>
      <c r="F5741" s="156" t="s">
        <v>253</v>
      </c>
      <c r="G5741" s="155" t="s">
        <v>253</v>
      </c>
      <c r="H5741" s="155" t="s">
        <v>253</v>
      </c>
      <c r="I5741" s="157" t="s">
        <v>253</v>
      </c>
      <c r="J5741" s="156" t="s">
        <v>253</v>
      </c>
      <c r="K5741" s="167" t="s">
        <v>253</v>
      </c>
    </row>
    <row r="5742" spans="1:11" x14ac:dyDescent="0.25">
      <c r="A5742" s="153">
        <v>5738</v>
      </c>
      <c r="B5742" s="154" t="s">
        <v>253</v>
      </c>
      <c r="C5742" s="154" t="s">
        <v>254</v>
      </c>
      <c r="D5742" s="154" t="s">
        <v>255</v>
      </c>
      <c r="E5742" s="155" t="s">
        <v>253</v>
      </c>
      <c r="F5742" s="156" t="s">
        <v>253</v>
      </c>
      <c r="G5742" s="155" t="s">
        <v>253</v>
      </c>
      <c r="H5742" s="155" t="s">
        <v>253</v>
      </c>
      <c r="I5742" s="157" t="s">
        <v>253</v>
      </c>
      <c r="J5742" s="156" t="s">
        <v>253</v>
      </c>
      <c r="K5742" s="167" t="s">
        <v>253</v>
      </c>
    </row>
    <row r="5743" spans="1:11" x14ac:dyDescent="0.25">
      <c r="A5743" s="153">
        <v>5739</v>
      </c>
      <c r="B5743" s="154" t="s">
        <v>253</v>
      </c>
      <c r="C5743" s="154" t="s">
        <v>254</v>
      </c>
      <c r="D5743" s="154" t="s">
        <v>255</v>
      </c>
      <c r="E5743" s="155" t="s">
        <v>253</v>
      </c>
      <c r="F5743" s="156" t="s">
        <v>253</v>
      </c>
      <c r="G5743" s="155" t="s">
        <v>253</v>
      </c>
      <c r="H5743" s="155" t="s">
        <v>253</v>
      </c>
      <c r="I5743" s="157" t="s">
        <v>253</v>
      </c>
      <c r="J5743" s="156" t="s">
        <v>253</v>
      </c>
      <c r="K5743" s="167" t="s">
        <v>253</v>
      </c>
    </row>
    <row r="5744" spans="1:11" x14ac:dyDescent="0.25">
      <c r="A5744" s="153">
        <v>5740</v>
      </c>
      <c r="B5744" s="154" t="s">
        <v>253</v>
      </c>
      <c r="C5744" s="154" t="s">
        <v>254</v>
      </c>
      <c r="D5744" s="154" t="s">
        <v>255</v>
      </c>
      <c r="E5744" s="155" t="s">
        <v>253</v>
      </c>
      <c r="F5744" s="156" t="s">
        <v>253</v>
      </c>
      <c r="G5744" s="155" t="s">
        <v>253</v>
      </c>
      <c r="H5744" s="155" t="s">
        <v>253</v>
      </c>
      <c r="I5744" s="157" t="s">
        <v>253</v>
      </c>
      <c r="J5744" s="156" t="s">
        <v>253</v>
      </c>
      <c r="K5744" s="167" t="s">
        <v>253</v>
      </c>
    </row>
    <row r="5745" spans="1:11" x14ac:dyDescent="0.25">
      <c r="A5745" s="153">
        <v>5741</v>
      </c>
      <c r="B5745" s="154" t="s">
        <v>253</v>
      </c>
      <c r="C5745" s="154" t="s">
        <v>254</v>
      </c>
      <c r="D5745" s="154" t="s">
        <v>255</v>
      </c>
      <c r="E5745" s="155" t="s">
        <v>253</v>
      </c>
      <c r="F5745" s="156" t="s">
        <v>253</v>
      </c>
      <c r="G5745" s="155" t="s">
        <v>253</v>
      </c>
      <c r="H5745" s="155" t="s">
        <v>253</v>
      </c>
      <c r="I5745" s="157" t="s">
        <v>253</v>
      </c>
      <c r="J5745" s="156" t="s">
        <v>253</v>
      </c>
      <c r="K5745" s="167" t="s">
        <v>253</v>
      </c>
    </row>
    <row r="5746" spans="1:11" x14ac:dyDescent="0.25">
      <c r="A5746" s="153">
        <v>5742</v>
      </c>
      <c r="B5746" s="154" t="s">
        <v>253</v>
      </c>
      <c r="C5746" s="154" t="s">
        <v>254</v>
      </c>
      <c r="D5746" s="154" t="s">
        <v>255</v>
      </c>
      <c r="E5746" s="155" t="s">
        <v>253</v>
      </c>
      <c r="F5746" s="156" t="s">
        <v>253</v>
      </c>
      <c r="G5746" s="155" t="s">
        <v>253</v>
      </c>
      <c r="H5746" s="155" t="s">
        <v>253</v>
      </c>
      <c r="I5746" s="157" t="s">
        <v>253</v>
      </c>
      <c r="J5746" s="156" t="s">
        <v>253</v>
      </c>
      <c r="K5746" s="167" t="s">
        <v>253</v>
      </c>
    </row>
    <row r="5747" spans="1:11" x14ac:dyDescent="0.25">
      <c r="A5747" s="153">
        <v>5743</v>
      </c>
      <c r="B5747" s="154" t="s">
        <v>253</v>
      </c>
      <c r="C5747" s="154" t="s">
        <v>254</v>
      </c>
      <c r="D5747" s="154" t="s">
        <v>255</v>
      </c>
      <c r="E5747" s="155" t="s">
        <v>253</v>
      </c>
      <c r="F5747" s="156" t="s">
        <v>253</v>
      </c>
      <c r="G5747" s="155" t="s">
        <v>253</v>
      </c>
      <c r="H5747" s="155" t="s">
        <v>253</v>
      </c>
      <c r="I5747" s="157" t="s">
        <v>253</v>
      </c>
      <c r="J5747" s="156" t="s">
        <v>253</v>
      </c>
      <c r="K5747" s="167" t="s">
        <v>253</v>
      </c>
    </row>
    <row r="5748" spans="1:11" x14ac:dyDescent="0.25">
      <c r="A5748" s="153">
        <v>5744</v>
      </c>
      <c r="B5748" s="154" t="s">
        <v>253</v>
      </c>
      <c r="C5748" s="154" t="s">
        <v>254</v>
      </c>
      <c r="D5748" s="154" t="s">
        <v>255</v>
      </c>
      <c r="E5748" s="155" t="s">
        <v>253</v>
      </c>
      <c r="F5748" s="156" t="s">
        <v>253</v>
      </c>
      <c r="G5748" s="155" t="s">
        <v>253</v>
      </c>
      <c r="H5748" s="155" t="s">
        <v>253</v>
      </c>
      <c r="I5748" s="157" t="s">
        <v>253</v>
      </c>
      <c r="J5748" s="156" t="s">
        <v>253</v>
      </c>
      <c r="K5748" s="167" t="s">
        <v>253</v>
      </c>
    </row>
    <row r="5749" spans="1:11" x14ac:dyDescent="0.25">
      <c r="A5749" s="153">
        <v>5745</v>
      </c>
      <c r="B5749" s="154" t="s">
        <v>253</v>
      </c>
      <c r="C5749" s="154" t="s">
        <v>254</v>
      </c>
      <c r="D5749" s="154" t="s">
        <v>255</v>
      </c>
      <c r="E5749" s="155" t="s">
        <v>253</v>
      </c>
      <c r="F5749" s="156" t="s">
        <v>253</v>
      </c>
      <c r="G5749" s="155" t="s">
        <v>253</v>
      </c>
      <c r="H5749" s="155" t="s">
        <v>253</v>
      </c>
      <c r="I5749" s="157" t="s">
        <v>253</v>
      </c>
      <c r="J5749" s="156" t="s">
        <v>253</v>
      </c>
      <c r="K5749" s="167" t="s">
        <v>253</v>
      </c>
    </row>
    <row r="5750" spans="1:11" x14ac:dyDescent="0.25">
      <c r="A5750" s="153">
        <v>5746</v>
      </c>
      <c r="B5750" s="154" t="s">
        <v>253</v>
      </c>
      <c r="C5750" s="154" t="s">
        <v>254</v>
      </c>
      <c r="D5750" s="154" t="s">
        <v>255</v>
      </c>
      <c r="E5750" s="155" t="s">
        <v>253</v>
      </c>
      <c r="F5750" s="156" t="s">
        <v>253</v>
      </c>
      <c r="G5750" s="155" t="s">
        <v>253</v>
      </c>
      <c r="H5750" s="155" t="s">
        <v>253</v>
      </c>
      <c r="I5750" s="157" t="s">
        <v>253</v>
      </c>
      <c r="J5750" s="156" t="s">
        <v>253</v>
      </c>
      <c r="K5750" s="167" t="s">
        <v>253</v>
      </c>
    </row>
    <row r="5751" spans="1:11" x14ac:dyDescent="0.25">
      <c r="A5751" s="153">
        <v>5747</v>
      </c>
      <c r="B5751" s="154" t="s">
        <v>253</v>
      </c>
      <c r="C5751" s="154" t="s">
        <v>254</v>
      </c>
      <c r="D5751" s="154" t="s">
        <v>255</v>
      </c>
      <c r="E5751" s="155" t="s">
        <v>253</v>
      </c>
      <c r="F5751" s="156" t="s">
        <v>253</v>
      </c>
      <c r="G5751" s="155" t="s">
        <v>253</v>
      </c>
      <c r="H5751" s="155" t="s">
        <v>253</v>
      </c>
      <c r="I5751" s="157" t="s">
        <v>253</v>
      </c>
      <c r="J5751" s="156" t="s">
        <v>253</v>
      </c>
      <c r="K5751" s="167" t="s">
        <v>253</v>
      </c>
    </row>
    <row r="5752" spans="1:11" x14ac:dyDescent="0.25">
      <c r="A5752" s="153">
        <v>5748</v>
      </c>
      <c r="B5752" s="154" t="s">
        <v>253</v>
      </c>
      <c r="C5752" s="154" t="s">
        <v>254</v>
      </c>
      <c r="D5752" s="154" t="s">
        <v>255</v>
      </c>
      <c r="E5752" s="155" t="s">
        <v>253</v>
      </c>
      <c r="F5752" s="156" t="s">
        <v>253</v>
      </c>
      <c r="G5752" s="155" t="s">
        <v>253</v>
      </c>
      <c r="H5752" s="155" t="s">
        <v>253</v>
      </c>
      <c r="I5752" s="157" t="s">
        <v>253</v>
      </c>
      <c r="J5752" s="156" t="s">
        <v>253</v>
      </c>
      <c r="K5752" s="167" t="s">
        <v>253</v>
      </c>
    </row>
    <row r="5753" spans="1:11" x14ac:dyDescent="0.25">
      <c r="A5753" s="153">
        <v>5749</v>
      </c>
      <c r="B5753" s="154" t="s">
        <v>253</v>
      </c>
      <c r="C5753" s="154" t="s">
        <v>254</v>
      </c>
      <c r="D5753" s="154" t="s">
        <v>255</v>
      </c>
      <c r="E5753" s="155" t="s">
        <v>253</v>
      </c>
      <c r="F5753" s="156" t="s">
        <v>253</v>
      </c>
      <c r="G5753" s="155" t="s">
        <v>253</v>
      </c>
      <c r="H5753" s="155" t="s">
        <v>253</v>
      </c>
      <c r="I5753" s="157" t="s">
        <v>253</v>
      </c>
      <c r="J5753" s="156" t="s">
        <v>253</v>
      </c>
      <c r="K5753" s="167" t="s">
        <v>253</v>
      </c>
    </row>
    <row r="5754" spans="1:11" x14ac:dyDescent="0.25">
      <c r="A5754" s="153">
        <v>5750</v>
      </c>
      <c r="B5754" s="154" t="s">
        <v>253</v>
      </c>
      <c r="C5754" s="154" t="s">
        <v>254</v>
      </c>
      <c r="D5754" s="154" t="s">
        <v>255</v>
      </c>
      <c r="E5754" s="155" t="s">
        <v>253</v>
      </c>
      <c r="F5754" s="156" t="s">
        <v>253</v>
      </c>
      <c r="G5754" s="155" t="s">
        <v>253</v>
      </c>
      <c r="H5754" s="155" t="s">
        <v>253</v>
      </c>
      <c r="I5754" s="157" t="s">
        <v>253</v>
      </c>
      <c r="J5754" s="156" t="s">
        <v>253</v>
      </c>
      <c r="K5754" s="167" t="s">
        <v>253</v>
      </c>
    </row>
    <row r="5755" spans="1:11" x14ac:dyDescent="0.25">
      <c r="A5755" s="153">
        <v>5751</v>
      </c>
      <c r="B5755" s="154" t="s">
        <v>253</v>
      </c>
      <c r="C5755" s="154" t="s">
        <v>254</v>
      </c>
      <c r="D5755" s="154" t="s">
        <v>255</v>
      </c>
      <c r="E5755" s="155" t="s">
        <v>253</v>
      </c>
      <c r="F5755" s="156" t="s">
        <v>253</v>
      </c>
      <c r="G5755" s="155" t="s">
        <v>253</v>
      </c>
      <c r="H5755" s="155" t="s">
        <v>253</v>
      </c>
      <c r="I5755" s="157" t="s">
        <v>253</v>
      </c>
      <c r="J5755" s="156" t="s">
        <v>253</v>
      </c>
      <c r="K5755" s="167" t="s">
        <v>253</v>
      </c>
    </row>
    <row r="5756" spans="1:11" x14ac:dyDescent="0.25">
      <c r="A5756" s="153">
        <v>5752</v>
      </c>
      <c r="B5756" s="154" t="s">
        <v>253</v>
      </c>
      <c r="C5756" s="154" t="s">
        <v>254</v>
      </c>
      <c r="D5756" s="154" t="s">
        <v>255</v>
      </c>
      <c r="E5756" s="155" t="s">
        <v>253</v>
      </c>
      <c r="F5756" s="156" t="s">
        <v>253</v>
      </c>
      <c r="G5756" s="155" t="s">
        <v>253</v>
      </c>
      <c r="H5756" s="155" t="s">
        <v>253</v>
      </c>
      <c r="I5756" s="157" t="s">
        <v>253</v>
      </c>
      <c r="J5756" s="156" t="s">
        <v>253</v>
      </c>
      <c r="K5756" s="167" t="s">
        <v>253</v>
      </c>
    </row>
    <row r="5757" spans="1:11" x14ac:dyDescent="0.25">
      <c r="A5757" s="153">
        <v>5753</v>
      </c>
      <c r="B5757" s="154" t="s">
        <v>253</v>
      </c>
      <c r="C5757" s="154" t="s">
        <v>254</v>
      </c>
      <c r="D5757" s="154" t="s">
        <v>255</v>
      </c>
      <c r="E5757" s="155" t="s">
        <v>253</v>
      </c>
      <c r="F5757" s="156" t="s">
        <v>253</v>
      </c>
      <c r="G5757" s="155" t="s">
        <v>253</v>
      </c>
      <c r="H5757" s="155" t="s">
        <v>253</v>
      </c>
      <c r="I5757" s="157" t="s">
        <v>253</v>
      </c>
      <c r="J5757" s="156" t="s">
        <v>253</v>
      </c>
      <c r="K5757" s="167" t="s">
        <v>253</v>
      </c>
    </row>
    <row r="5758" spans="1:11" x14ac:dyDescent="0.25">
      <c r="A5758" s="153">
        <v>5754</v>
      </c>
      <c r="B5758" s="154" t="s">
        <v>253</v>
      </c>
      <c r="C5758" s="154" t="s">
        <v>254</v>
      </c>
      <c r="D5758" s="154" t="s">
        <v>255</v>
      </c>
      <c r="E5758" s="155" t="s">
        <v>253</v>
      </c>
      <c r="F5758" s="156" t="s">
        <v>253</v>
      </c>
      <c r="G5758" s="155" t="s">
        <v>253</v>
      </c>
      <c r="H5758" s="155" t="s">
        <v>253</v>
      </c>
      <c r="I5758" s="157" t="s">
        <v>253</v>
      </c>
      <c r="J5758" s="156" t="s">
        <v>253</v>
      </c>
      <c r="K5758" s="167" t="s">
        <v>253</v>
      </c>
    </row>
    <row r="5759" spans="1:11" x14ac:dyDescent="0.25">
      <c r="A5759" s="153">
        <v>5755</v>
      </c>
      <c r="B5759" s="154" t="s">
        <v>253</v>
      </c>
      <c r="C5759" s="154" t="s">
        <v>254</v>
      </c>
      <c r="D5759" s="154" t="s">
        <v>255</v>
      </c>
      <c r="E5759" s="155" t="s">
        <v>253</v>
      </c>
      <c r="F5759" s="156" t="s">
        <v>253</v>
      </c>
      <c r="G5759" s="155" t="s">
        <v>253</v>
      </c>
      <c r="H5759" s="155" t="s">
        <v>253</v>
      </c>
      <c r="I5759" s="157" t="s">
        <v>253</v>
      </c>
      <c r="J5759" s="156" t="s">
        <v>253</v>
      </c>
      <c r="K5759" s="167" t="s">
        <v>253</v>
      </c>
    </row>
    <row r="5760" spans="1:11" x14ac:dyDescent="0.25">
      <c r="A5760" s="153">
        <v>5756</v>
      </c>
      <c r="B5760" s="154" t="s">
        <v>253</v>
      </c>
      <c r="C5760" s="154" t="s">
        <v>254</v>
      </c>
      <c r="D5760" s="154" t="s">
        <v>255</v>
      </c>
      <c r="E5760" s="155" t="s">
        <v>253</v>
      </c>
      <c r="F5760" s="156" t="s">
        <v>253</v>
      </c>
      <c r="G5760" s="155" t="s">
        <v>253</v>
      </c>
      <c r="H5760" s="155" t="s">
        <v>253</v>
      </c>
      <c r="I5760" s="157" t="s">
        <v>253</v>
      </c>
      <c r="J5760" s="156" t="s">
        <v>253</v>
      </c>
      <c r="K5760" s="167" t="s">
        <v>253</v>
      </c>
    </row>
    <row r="5761" spans="1:11" x14ac:dyDescent="0.25">
      <c r="A5761" s="153">
        <v>5757</v>
      </c>
      <c r="B5761" s="154" t="s">
        <v>253</v>
      </c>
      <c r="C5761" s="154" t="s">
        <v>254</v>
      </c>
      <c r="D5761" s="154" t="s">
        <v>255</v>
      </c>
      <c r="E5761" s="155" t="s">
        <v>253</v>
      </c>
      <c r="F5761" s="156" t="s">
        <v>253</v>
      </c>
      <c r="G5761" s="155" t="s">
        <v>253</v>
      </c>
      <c r="H5761" s="155" t="s">
        <v>253</v>
      </c>
      <c r="I5761" s="157" t="s">
        <v>253</v>
      </c>
      <c r="J5761" s="156" t="s">
        <v>253</v>
      </c>
      <c r="K5761" s="167" t="s">
        <v>253</v>
      </c>
    </row>
    <row r="5762" spans="1:11" x14ac:dyDescent="0.25">
      <c r="A5762" s="153">
        <v>5758</v>
      </c>
      <c r="B5762" s="154" t="s">
        <v>253</v>
      </c>
      <c r="C5762" s="154" t="s">
        <v>254</v>
      </c>
      <c r="D5762" s="154" t="s">
        <v>255</v>
      </c>
      <c r="E5762" s="155" t="s">
        <v>253</v>
      </c>
      <c r="F5762" s="156" t="s">
        <v>253</v>
      </c>
      <c r="G5762" s="155" t="s">
        <v>253</v>
      </c>
      <c r="H5762" s="155" t="s">
        <v>253</v>
      </c>
      <c r="I5762" s="157" t="s">
        <v>253</v>
      </c>
      <c r="J5762" s="156" t="s">
        <v>253</v>
      </c>
      <c r="K5762" s="167" t="s">
        <v>253</v>
      </c>
    </row>
    <row r="5763" spans="1:11" x14ac:dyDescent="0.25">
      <c r="A5763" s="153">
        <v>5759</v>
      </c>
      <c r="B5763" s="154" t="s">
        <v>253</v>
      </c>
      <c r="C5763" s="154" t="s">
        <v>254</v>
      </c>
      <c r="D5763" s="154" t="s">
        <v>255</v>
      </c>
      <c r="E5763" s="155" t="s">
        <v>253</v>
      </c>
      <c r="F5763" s="156" t="s">
        <v>253</v>
      </c>
      <c r="G5763" s="155" t="s">
        <v>253</v>
      </c>
      <c r="H5763" s="155" t="s">
        <v>253</v>
      </c>
      <c r="I5763" s="157" t="s">
        <v>253</v>
      </c>
      <c r="J5763" s="156" t="s">
        <v>253</v>
      </c>
      <c r="K5763" s="167" t="s">
        <v>253</v>
      </c>
    </row>
    <row r="5764" spans="1:11" x14ac:dyDescent="0.25">
      <c r="A5764" s="153">
        <v>5760</v>
      </c>
      <c r="B5764" s="154" t="s">
        <v>253</v>
      </c>
      <c r="C5764" s="154" t="s">
        <v>254</v>
      </c>
      <c r="D5764" s="154" t="s">
        <v>255</v>
      </c>
      <c r="E5764" s="155" t="s">
        <v>253</v>
      </c>
      <c r="F5764" s="156" t="s">
        <v>253</v>
      </c>
      <c r="G5764" s="155" t="s">
        <v>253</v>
      </c>
      <c r="H5764" s="155" t="s">
        <v>253</v>
      </c>
      <c r="I5764" s="157" t="s">
        <v>253</v>
      </c>
      <c r="J5764" s="156" t="s">
        <v>253</v>
      </c>
      <c r="K5764" s="167" t="s">
        <v>253</v>
      </c>
    </row>
    <row r="5765" spans="1:11" x14ac:dyDescent="0.25">
      <c r="A5765" s="153">
        <v>5761</v>
      </c>
      <c r="B5765" s="154" t="s">
        <v>253</v>
      </c>
      <c r="C5765" s="154" t="s">
        <v>254</v>
      </c>
      <c r="D5765" s="154" t="s">
        <v>255</v>
      </c>
      <c r="E5765" s="155" t="s">
        <v>253</v>
      </c>
      <c r="F5765" s="156" t="s">
        <v>253</v>
      </c>
      <c r="G5765" s="155" t="s">
        <v>253</v>
      </c>
      <c r="H5765" s="155" t="s">
        <v>253</v>
      </c>
      <c r="I5765" s="157" t="s">
        <v>253</v>
      </c>
      <c r="J5765" s="156" t="s">
        <v>253</v>
      </c>
      <c r="K5765" s="167" t="s">
        <v>253</v>
      </c>
    </row>
    <row r="5766" spans="1:11" x14ac:dyDescent="0.25">
      <c r="A5766" s="153">
        <v>5762</v>
      </c>
      <c r="B5766" s="154" t="s">
        <v>253</v>
      </c>
      <c r="C5766" s="154" t="s">
        <v>254</v>
      </c>
      <c r="D5766" s="154" t="s">
        <v>255</v>
      </c>
      <c r="E5766" s="155" t="s">
        <v>253</v>
      </c>
      <c r="F5766" s="156" t="s">
        <v>253</v>
      </c>
      <c r="G5766" s="155" t="s">
        <v>253</v>
      </c>
      <c r="H5766" s="155" t="s">
        <v>253</v>
      </c>
      <c r="I5766" s="157" t="s">
        <v>253</v>
      </c>
      <c r="J5766" s="156" t="s">
        <v>253</v>
      </c>
      <c r="K5766" s="167" t="s">
        <v>253</v>
      </c>
    </row>
    <row r="5767" spans="1:11" x14ac:dyDescent="0.25">
      <c r="A5767" s="153">
        <v>5763</v>
      </c>
      <c r="B5767" s="154" t="s">
        <v>253</v>
      </c>
      <c r="C5767" s="154" t="s">
        <v>254</v>
      </c>
      <c r="D5767" s="154" t="s">
        <v>255</v>
      </c>
      <c r="E5767" s="155" t="s">
        <v>253</v>
      </c>
      <c r="F5767" s="156" t="s">
        <v>253</v>
      </c>
      <c r="G5767" s="155" t="s">
        <v>253</v>
      </c>
      <c r="H5767" s="155" t="s">
        <v>253</v>
      </c>
      <c r="I5767" s="157" t="s">
        <v>253</v>
      </c>
      <c r="J5767" s="156" t="s">
        <v>253</v>
      </c>
      <c r="K5767" s="167" t="s">
        <v>253</v>
      </c>
    </row>
    <row r="5768" spans="1:11" x14ac:dyDescent="0.25">
      <c r="A5768" s="153">
        <v>5764</v>
      </c>
      <c r="B5768" s="154" t="s">
        <v>253</v>
      </c>
      <c r="C5768" s="154" t="s">
        <v>254</v>
      </c>
      <c r="D5768" s="154" t="s">
        <v>255</v>
      </c>
      <c r="E5768" s="155" t="s">
        <v>253</v>
      </c>
      <c r="F5768" s="156" t="s">
        <v>253</v>
      </c>
      <c r="G5768" s="155" t="s">
        <v>253</v>
      </c>
      <c r="H5768" s="155" t="s">
        <v>253</v>
      </c>
      <c r="I5768" s="157" t="s">
        <v>253</v>
      </c>
      <c r="J5768" s="156" t="s">
        <v>253</v>
      </c>
      <c r="K5768" s="167" t="s">
        <v>253</v>
      </c>
    </row>
    <row r="5769" spans="1:11" x14ac:dyDescent="0.25">
      <c r="A5769" s="153">
        <v>5765</v>
      </c>
      <c r="B5769" s="154" t="s">
        <v>253</v>
      </c>
      <c r="C5769" s="154" t="s">
        <v>254</v>
      </c>
      <c r="D5769" s="154" t="s">
        <v>255</v>
      </c>
      <c r="E5769" s="155" t="s">
        <v>253</v>
      </c>
      <c r="F5769" s="156" t="s">
        <v>253</v>
      </c>
      <c r="G5769" s="155" t="s">
        <v>253</v>
      </c>
      <c r="H5769" s="155" t="s">
        <v>253</v>
      </c>
      <c r="I5769" s="157" t="s">
        <v>253</v>
      </c>
      <c r="J5769" s="156" t="s">
        <v>253</v>
      </c>
      <c r="K5769" s="167" t="s">
        <v>253</v>
      </c>
    </row>
    <row r="5770" spans="1:11" x14ac:dyDescent="0.25">
      <c r="A5770" s="153">
        <v>5766</v>
      </c>
      <c r="B5770" s="154" t="s">
        <v>253</v>
      </c>
      <c r="C5770" s="154" t="s">
        <v>254</v>
      </c>
      <c r="D5770" s="154" t="s">
        <v>255</v>
      </c>
      <c r="E5770" s="155" t="s">
        <v>253</v>
      </c>
      <c r="F5770" s="156" t="s">
        <v>253</v>
      </c>
      <c r="G5770" s="155" t="s">
        <v>253</v>
      </c>
      <c r="H5770" s="155" t="s">
        <v>253</v>
      </c>
      <c r="I5770" s="157" t="s">
        <v>253</v>
      </c>
      <c r="J5770" s="156" t="s">
        <v>253</v>
      </c>
      <c r="K5770" s="167" t="s">
        <v>253</v>
      </c>
    </row>
    <row r="5771" spans="1:11" x14ac:dyDescent="0.25">
      <c r="A5771" s="153">
        <v>5767</v>
      </c>
      <c r="B5771" s="154" t="s">
        <v>253</v>
      </c>
      <c r="C5771" s="154" t="s">
        <v>254</v>
      </c>
      <c r="D5771" s="154" t="s">
        <v>255</v>
      </c>
      <c r="E5771" s="155" t="s">
        <v>253</v>
      </c>
      <c r="F5771" s="156" t="s">
        <v>253</v>
      </c>
      <c r="G5771" s="155" t="s">
        <v>253</v>
      </c>
      <c r="H5771" s="155" t="s">
        <v>253</v>
      </c>
      <c r="I5771" s="157" t="s">
        <v>253</v>
      </c>
      <c r="J5771" s="156" t="s">
        <v>253</v>
      </c>
      <c r="K5771" s="167" t="s">
        <v>253</v>
      </c>
    </row>
    <row r="5772" spans="1:11" x14ac:dyDescent="0.25">
      <c r="A5772" s="153">
        <v>5768</v>
      </c>
      <c r="B5772" s="154" t="s">
        <v>253</v>
      </c>
      <c r="C5772" s="154" t="s">
        <v>254</v>
      </c>
      <c r="D5772" s="154" t="s">
        <v>255</v>
      </c>
      <c r="E5772" s="155" t="s">
        <v>253</v>
      </c>
      <c r="F5772" s="156" t="s">
        <v>253</v>
      </c>
      <c r="G5772" s="155" t="s">
        <v>253</v>
      </c>
      <c r="H5772" s="155" t="s">
        <v>253</v>
      </c>
      <c r="I5772" s="157" t="s">
        <v>253</v>
      </c>
      <c r="J5772" s="156" t="s">
        <v>253</v>
      </c>
      <c r="K5772" s="167" t="s">
        <v>253</v>
      </c>
    </row>
    <row r="5773" spans="1:11" x14ac:dyDescent="0.25">
      <c r="A5773" s="153">
        <v>5769</v>
      </c>
      <c r="B5773" s="154" t="s">
        <v>253</v>
      </c>
      <c r="C5773" s="154" t="s">
        <v>254</v>
      </c>
      <c r="D5773" s="154" t="s">
        <v>255</v>
      </c>
      <c r="E5773" s="155" t="s">
        <v>253</v>
      </c>
      <c r="F5773" s="156" t="s">
        <v>253</v>
      </c>
      <c r="G5773" s="155" t="s">
        <v>253</v>
      </c>
      <c r="H5773" s="155" t="s">
        <v>253</v>
      </c>
      <c r="I5773" s="157" t="s">
        <v>253</v>
      </c>
      <c r="J5773" s="156" t="s">
        <v>253</v>
      </c>
      <c r="K5773" s="167" t="s">
        <v>253</v>
      </c>
    </row>
    <row r="5774" spans="1:11" x14ac:dyDescent="0.25">
      <c r="A5774" s="153">
        <v>5770</v>
      </c>
      <c r="B5774" s="154" t="s">
        <v>253</v>
      </c>
      <c r="C5774" s="154" t="s">
        <v>254</v>
      </c>
      <c r="D5774" s="154" t="s">
        <v>255</v>
      </c>
      <c r="E5774" s="155" t="s">
        <v>253</v>
      </c>
      <c r="F5774" s="156" t="s">
        <v>253</v>
      </c>
      <c r="G5774" s="155" t="s">
        <v>253</v>
      </c>
      <c r="H5774" s="155" t="s">
        <v>253</v>
      </c>
      <c r="I5774" s="157" t="s">
        <v>253</v>
      </c>
      <c r="J5774" s="156" t="s">
        <v>253</v>
      </c>
      <c r="K5774" s="167" t="s">
        <v>253</v>
      </c>
    </row>
    <row r="5775" spans="1:11" x14ac:dyDescent="0.25">
      <c r="A5775" s="153">
        <v>5771</v>
      </c>
      <c r="B5775" s="154" t="s">
        <v>253</v>
      </c>
      <c r="C5775" s="154" t="s">
        <v>254</v>
      </c>
      <c r="D5775" s="154" t="s">
        <v>255</v>
      </c>
      <c r="E5775" s="155" t="s">
        <v>253</v>
      </c>
      <c r="F5775" s="156" t="s">
        <v>253</v>
      </c>
      <c r="G5775" s="155" t="s">
        <v>253</v>
      </c>
      <c r="H5775" s="155" t="s">
        <v>253</v>
      </c>
      <c r="I5775" s="157" t="s">
        <v>253</v>
      </c>
      <c r="J5775" s="156" t="s">
        <v>253</v>
      </c>
      <c r="K5775" s="167" t="s">
        <v>253</v>
      </c>
    </row>
    <row r="5776" spans="1:11" x14ac:dyDescent="0.25">
      <c r="A5776" s="153">
        <v>5772</v>
      </c>
      <c r="B5776" s="154" t="s">
        <v>253</v>
      </c>
      <c r="C5776" s="154" t="s">
        <v>254</v>
      </c>
      <c r="D5776" s="154" t="s">
        <v>255</v>
      </c>
      <c r="E5776" s="155" t="s">
        <v>253</v>
      </c>
      <c r="F5776" s="156" t="s">
        <v>253</v>
      </c>
      <c r="G5776" s="155" t="s">
        <v>253</v>
      </c>
      <c r="H5776" s="155" t="s">
        <v>253</v>
      </c>
      <c r="I5776" s="157" t="s">
        <v>253</v>
      </c>
      <c r="J5776" s="156" t="s">
        <v>253</v>
      </c>
      <c r="K5776" s="167" t="s">
        <v>253</v>
      </c>
    </row>
    <row r="5777" spans="1:11" x14ac:dyDescent="0.25">
      <c r="A5777" s="153">
        <v>5773</v>
      </c>
      <c r="B5777" s="154" t="s">
        <v>253</v>
      </c>
      <c r="C5777" s="154" t="s">
        <v>254</v>
      </c>
      <c r="D5777" s="154" t="s">
        <v>255</v>
      </c>
      <c r="E5777" s="155" t="s">
        <v>253</v>
      </c>
      <c r="F5777" s="156" t="s">
        <v>253</v>
      </c>
      <c r="G5777" s="155" t="s">
        <v>253</v>
      </c>
      <c r="H5777" s="155" t="s">
        <v>253</v>
      </c>
      <c r="I5777" s="157" t="s">
        <v>253</v>
      </c>
      <c r="J5777" s="156" t="s">
        <v>253</v>
      </c>
      <c r="K5777" s="167" t="s">
        <v>253</v>
      </c>
    </row>
    <row r="5778" spans="1:11" x14ac:dyDescent="0.25">
      <c r="A5778" s="153">
        <v>5774</v>
      </c>
      <c r="B5778" s="154" t="s">
        <v>253</v>
      </c>
      <c r="C5778" s="154" t="s">
        <v>254</v>
      </c>
      <c r="D5778" s="154" t="s">
        <v>255</v>
      </c>
      <c r="E5778" s="155" t="s">
        <v>253</v>
      </c>
      <c r="F5778" s="156" t="s">
        <v>253</v>
      </c>
      <c r="G5778" s="155" t="s">
        <v>253</v>
      </c>
      <c r="H5778" s="155" t="s">
        <v>253</v>
      </c>
      <c r="I5778" s="157" t="s">
        <v>253</v>
      </c>
      <c r="J5778" s="156" t="s">
        <v>253</v>
      </c>
      <c r="K5778" s="167" t="s">
        <v>253</v>
      </c>
    </row>
    <row r="5779" spans="1:11" x14ac:dyDescent="0.25">
      <c r="A5779" s="153">
        <v>5775</v>
      </c>
      <c r="B5779" s="154" t="s">
        <v>253</v>
      </c>
      <c r="C5779" s="154" t="s">
        <v>254</v>
      </c>
      <c r="D5779" s="154" t="s">
        <v>255</v>
      </c>
      <c r="E5779" s="155" t="s">
        <v>253</v>
      </c>
      <c r="F5779" s="156" t="s">
        <v>253</v>
      </c>
      <c r="G5779" s="155" t="s">
        <v>253</v>
      </c>
      <c r="H5779" s="155" t="s">
        <v>253</v>
      </c>
      <c r="I5779" s="157" t="s">
        <v>253</v>
      </c>
      <c r="J5779" s="156" t="s">
        <v>253</v>
      </c>
      <c r="K5779" s="167" t="s">
        <v>253</v>
      </c>
    </row>
    <row r="5780" spans="1:11" x14ac:dyDescent="0.25">
      <c r="A5780" s="153">
        <v>5776</v>
      </c>
      <c r="B5780" s="154" t="s">
        <v>253</v>
      </c>
      <c r="C5780" s="154" t="s">
        <v>254</v>
      </c>
      <c r="D5780" s="154" t="s">
        <v>255</v>
      </c>
      <c r="E5780" s="155" t="s">
        <v>253</v>
      </c>
      <c r="F5780" s="156" t="s">
        <v>253</v>
      </c>
      <c r="G5780" s="155" t="s">
        <v>253</v>
      </c>
      <c r="H5780" s="155" t="s">
        <v>253</v>
      </c>
      <c r="I5780" s="157" t="s">
        <v>253</v>
      </c>
      <c r="J5780" s="156" t="s">
        <v>253</v>
      </c>
      <c r="K5780" s="167" t="s">
        <v>253</v>
      </c>
    </row>
    <row r="5781" spans="1:11" x14ac:dyDescent="0.25">
      <c r="A5781" s="153">
        <v>5777</v>
      </c>
      <c r="B5781" s="154" t="s">
        <v>253</v>
      </c>
      <c r="C5781" s="154" t="s">
        <v>254</v>
      </c>
      <c r="D5781" s="154" t="s">
        <v>255</v>
      </c>
      <c r="E5781" s="155" t="s">
        <v>253</v>
      </c>
      <c r="F5781" s="156" t="s">
        <v>253</v>
      </c>
      <c r="G5781" s="155" t="s">
        <v>253</v>
      </c>
      <c r="H5781" s="155" t="s">
        <v>253</v>
      </c>
      <c r="I5781" s="157" t="s">
        <v>253</v>
      </c>
      <c r="J5781" s="156" t="s">
        <v>253</v>
      </c>
      <c r="K5781" s="167" t="s">
        <v>253</v>
      </c>
    </row>
    <row r="5782" spans="1:11" x14ac:dyDescent="0.25">
      <c r="A5782" s="153">
        <v>5778</v>
      </c>
      <c r="B5782" s="154" t="s">
        <v>253</v>
      </c>
      <c r="C5782" s="154" t="s">
        <v>254</v>
      </c>
      <c r="D5782" s="154" t="s">
        <v>255</v>
      </c>
      <c r="E5782" s="155" t="s">
        <v>253</v>
      </c>
      <c r="F5782" s="156" t="s">
        <v>253</v>
      </c>
      <c r="G5782" s="155" t="s">
        <v>253</v>
      </c>
      <c r="H5782" s="155" t="s">
        <v>253</v>
      </c>
      <c r="I5782" s="157" t="s">
        <v>253</v>
      </c>
      <c r="J5782" s="156" t="s">
        <v>253</v>
      </c>
      <c r="K5782" s="167" t="s">
        <v>253</v>
      </c>
    </row>
    <row r="5783" spans="1:11" x14ac:dyDescent="0.25">
      <c r="A5783" s="153">
        <v>5779</v>
      </c>
      <c r="B5783" s="154" t="s">
        <v>253</v>
      </c>
      <c r="C5783" s="154" t="s">
        <v>254</v>
      </c>
      <c r="D5783" s="154" t="s">
        <v>255</v>
      </c>
      <c r="E5783" s="155" t="s">
        <v>253</v>
      </c>
      <c r="F5783" s="156" t="s">
        <v>253</v>
      </c>
      <c r="G5783" s="155" t="s">
        <v>253</v>
      </c>
      <c r="H5783" s="155" t="s">
        <v>253</v>
      </c>
      <c r="I5783" s="157" t="s">
        <v>253</v>
      </c>
      <c r="J5783" s="156" t="s">
        <v>253</v>
      </c>
      <c r="K5783" s="167" t="s">
        <v>253</v>
      </c>
    </row>
    <row r="5784" spans="1:11" x14ac:dyDescent="0.25">
      <c r="A5784" s="153">
        <v>5780</v>
      </c>
      <c r="B5784" s="154" t="s">
        <v>253</v>
      </c>
      <c r="C5784" s="154" t="s">
        <v>254</v>
      </c>
      <c r="D5784" s="154" t="s">
        <v>255</v>
      </c>
      <c r="E5784" s="155" t="s">
        <v>253</v>
      </c>
      <c r="F5784" s="156" t="s">
        <v>253</v>
      </c>
      <c r="G5784" s="155" t="s">
        <v>253</v>
      </c>
      <c r="H5784" s="155" t="s">
        <v>253</v>
      </c>
      <c r="I5784" s="157" t="s">
        <v>253</v>
      </c>
      <c r="J5784" s="156" t="s">
        <v>253</v>
      </c>
      <c r="K5784" s="167" t="s">
        <v>253</v>
      </c>
    </row>
    <row r="5785" spans="1:11" x14ac:dyDescent="0.25">
      <c r="A5785" s="153">
        <v>5781</v>
      </c>
      <c r="B5785" s="154" t="s">
        <v>253</v>
      </c>
      <c r="C5785" s="154" t="s">
        <v>254</v>
      </c>
      <c r="D5785" s="154" t="s">
        <v>255</v>
      </c>
      <c r="E5785" s="155" t="s">
        <v>253</v>
      </c>
      <c r="F5785" s="156" t="s">
        <v>253</v>
      </c>
      <c r="G5785" s="155" t="s">
        <v>253</v>
      </c>
      <c r="H5785" s="155" t="s">
        <v>253</v>
      </c>
      <c r="I5785" s="157" t="s">
        <v>253</v>
      </c>
      <c r="J5785" s="156" t="s">
        <v>253</v>
      </c>
      <c r="K5785" s="167" t="s">
        <v>253</v>
      </c>
    </row>
    <row r="5786" spans="1:11" x14ac:dyDescent="0.25">
      <c r="A5786" s="153">
        <v>5782</v>
      </c>
      <c r="B5786" s="154" t="s">
        <v>253</v>
      </c>
      <c r="C5786" s="154" t="s">
        <v>254</v>
      </c>
      <c r="D5786" s="154" t="s">
        <v>255</v>
      </c>
      <c r="E5786" s="155" t="s">
        <v>253</v>
      </c>
      <c r="F5786" s="156" t="s">
        <v>253</v>
      </c>
      <c r="G5786" s="155" t="s">
        <v>253</v>
      </c>
      <c r="H5786" s="155" t="s">
        <v>253</v>
      </c>
      <c r="I5786" s="157" t="s">
        <v>253</v>
      </c>
      <c r="J5786" s="156" t="s">
        <v>253</v>
      </c>
      <c r="K5786" s="167" t="s">
        <v>253</v>
      </c>
    </row>
    <row r="5787" spans="1:11" x14ac:dyDescent="0.25">
      <c r="A5787" s="153">
        <v>5783</v>
      </c>
      <c r="B5787" s="154" t="s">
        <v>253</v>
      </c>
      <c r="C5787" s="154" t="s">
        <v>254</v>
      </c>
      <c r="D5787" s="154" t="s">
        <v>255</v>
      </c>
      <c r="E5787" s="155" t="s">
        <v>253</v>
      </c>
      <c r="F5787" s="156" t="s">
        <v>253</v>
      </c>
      <c r="G5787" s="155" t="s">
        <v>253</v>
      </c>
      <c r="H5787" s="155" t="s">
        <v>253</v>
      </c>
      <c r="I5787" s="157" t="s">
        <v>253</v>
      </c>
      <c r="J5787" s="156" t="s">
        <v>253</v>
      </c>
      <c r="K5787" s="167" t="s">
        <v>253</v>
      </c>
    </row>
    <row r="5788" spans="1:11" x14ac:dyDescent="0.25">
      <c r="A5788" s="153">
        <v>5784</v>
      </c>
      <c r="B5788" s="154" t="s">
        <v>253</v>
      </c>
      <c r="C5788" s="154" t="s">
        <v>254</v>
      </c>
      <c r="D5788" s="154" t="s">
        <v>255</v>
      </c>
      <c r="E5788" s="155" t="s">
        <v>253</v>
      </c>
      <c r="F5788" s="156" t="s">
        <v>253</v>
      </c>
      <c r="G5788" s="155" t="s">
        <v>253</v>
      </c>
      <c r="H5788" s="155" t="s">
        <v>253</v>
      </c>
      <c r="I5788" s="157" t="s">
        <v>253</v>
      </c>
      <c r="J5788" s="156" t="s">
        <v>253</v>
      </c>
      <c r="K5788" s="167" t="s">
        <v>253</v>
      </c>
    </row>
    <row r="5789" spans="1:11" x14ac:dyDescent="0.25">
      <c r="A5789" s="153">
        <v>5785</v>
      </c>
      <c r="B5789" s="154" t="s">
        <v>253</v>
      </c>
      <c r="C5789" s="154" t="s">
        <v>254</v>
      </c>
      <c r="D5789" s="154" t="s">
        <v>255</v>
      </c>
      <c r="E5789" s="155" t="s">
        <v>253</v>
      </c>
      <c r="F5789" s="156" t="s">
        <v>253</v>
      </c>
      <c r="G5789" s="155" t="s">
        <v>253</v>
      </c>
      <c r="H5789" s="155" t="s">
        <v>253</v>
      </c>
      <c r="I5789" s="157" t="s">
        <v>253</v>
      </c>
      <c r="J5789" s="156" t="s">
        <v>253</v>
      </c>
      <c r="K5789" s="167" t="s">
        <v>253</v>
      </c>
    </row>
    <row r="5790" spans="1:11" x14ac:dyDescent="0.25">
      <c r="A5790" s="153">
        <v>5786</v>
      </c>
      <c r="B5790" s="154" t="s">
        <v>253</v>
      </c>
      <c r="C5790" s="154" t="s">
        <v>254</v>
      </c>
      <c r="D5790" s="154" t="s">
        <v>255</v>
      </c>
      <c r="E5790" s="155" t="s">
        <v>253</v>
      </c>
      <c r="F5790" s="156" t="s">
        <v>253</v>
      </c>
      <c r="G5790" s="155" t="s">
        <v>253</v>
      </c>
      <c r="H5790" s="155" t="s">
        <v>253</v>
      </c>
      <c r="I5790" s="157" t="s">
        <v>253</v>
      </c>
      <c r="J5790" s="156" t="s">
        <v>253</v>
      </c>
      <c r="K5790" s="167" t="s">
        <v>253</v>
      </c>
    </row>
    <row r="5791" spans="1:11" x14ac:dyDescent="0.25">
      <c r="A5791" s="153">
        <v>5787</v>
      </c>
      <c r="B5791" s="154" t="s">
        <v>253</v>
      </c>
      <c r="C5791" s="154" t="s">
        <v>254</v>
      </c>
      <c r="D5791" s="154" t="s">
        <v>255</v>
      </c>
      <c r="E5791" s="155" t="s">
        <v>253</v>
      </c>
      <c r="F5791" s="156" t="s">
        <v>253</v>
      </c>
      <c r="G5791" s="155" t="s">
        <v>253</v>
      </c>
      <c r="H5791" s="155" t="s">
        <v>253</v>
      </c>
      <c r="I5791" s="157" t="s">
        <v>253</v>
      </c>
      <c r="J5791" s="156" t="s">
        <v>253</v>
      </c>
      <c r="K5791" s="167" t="s">
        <v>253</v>
      </c>
    </row>
    <row r="5792" spans="1:11" x14ac:dyDescent="0.25">
      <c r="A5792" s="153">
        <v>5788</v>
      </c>
      <c r="B5792" s="154" t="s">
        <v>253</v>
      </c>
      <c r="C5792" s="154" t="s">
        <v>254</v>
      </c>
      <c r="D5792" s="154" t="s">
        <v>255</v>
      </c>
      <c r="E5792" s="155" t="s">
        <v>253</v>
      </c>
      <c r="F5792" s="156" t="s">
        <v>253</v>
      </c>
      <c r="G5792" s="155" t="s">
        <v>253</v>
      </c>
      <c r="H5792" s="155" t="s">
        <v>253</v>
      </c>
      <c r="I5792" s="157" t="s">
        <v>253</v>
      </c>
      <c r="J5792" s="156" t="s">
        <v>253</v>
      </c>
      <c r="K5792" s="167" t="s">
        <v>253</v>
      </c>
    </row>
    <row r="5793" spans="1:11" x14ac:dyDescent="0.25">
      <c r="A5793" s="153">
        <v>5789</v>
      </c>
      <c r="B5793" s="154" t="s">
        <v>253</v>
      </c>
      <c r="C5793" s="154" t="s">
        <v>254</v>
      </c>
      <c r="D5793" s="154" t="s">
        <v>255</v>
      </c>
      <c r="E5793" s="155" t="s">
        <v>253</v>
      </c>
      <c r="F5793" s="156" t="s">
        <v>253</v>
      </c>
      <c r="G5793" s="155" t="s">
        <v>253</v>
      </c>
      <c r="H5793" s="155" t="s">
        <v>253</v>
      </c>
      <c r="I5793" s="157" t="s">
        <v>253</v>
      </c>
      <c r="J5793" s="156" t="s">
        <v>253</v>
      </c>
      <c r="K5793" s="167" t="s">
        <v>253</v>
      </c>
    </row>
    <row r="5794" spans="1:11" x14ac:dyDescent="0.25">
      <c r="A5794" s="153">
        <v>5790</v>
      </c>
      <c r="B5794" s="154" t="s">
        <v>253</v>
      </c>
      <c r="C5794" s="154" t="s">
        <v>254</v>
      </c>
      <c r="D5794" s="154" t="s">
        <v>255</v>
      </c>
      <c r="E5794" s="155" t="s">
        <v>253</v>
      </c>
      <c r="F5794" s="156" t="s">
        <v>253</v>
      </c>
      <c r="G5794" s="155" t="s">
        <v>253</v>
      </c>
      <c r="H5794" s="155" t="s">
        <v>253</v>
      </c>
      <c r="I5794" s="157" t="s">
        <v>253</v>
      </c>
      <c r="J5794" s="156" t="s">
        <v>253</v>
      </c>
      <c r="K5794" s="167" t="s">
        <v>253</v>
      </c>
    </row>
    <row r="5795" spans="1:11" x14ac:dyDescent="0.25">
      <c r="A5795" s="153">
        <v>5791</v>
      </c>
      <c r="B5795" s="154" t="s">
        <v>253</v>
      </c>
      <c r="C5795" s="154" t="s">
        <v>254</v>
      </c>
      <c r="D5795" s="154" t="s">
        <v>255</v>
      </c>
      <c r="E5795" s="155" t="s">
        <v>253</v>
      </c>
      <c r="F5795" s="156" t="s">
        <v>253</v>
      </c>
      <c r="G5795" s="155" t="s">
        <v>253</v>
      </c>
      <c r="H5795" s="155" t="s">
        <v>253</v>
      </c>
      <c r="I5795" s="157" t="s">
        <v>253</v>
      </c>
      <c r="J5795" s="156" t="s">
        <v>253</v>
      </c>
      <c r="K5795" s="167" t="s">
        <v>253</v>
      </c>
    </row>
    <row r="5796" spans="1:11" x14ac:dyDescent="0.25">
      <c r="A5796" s="153">
        <v>5792</v>
      </c>
      <c r="B5796" s="154" t="s">
        <v>253</v>
      </c>
      <c r="C5796" s="154" t="s">
        <v>254</v>
      </c>
      <c r="D5796" s="154" t="s">
        <v>255</v>
      </c>
      <c r="E5796" s="155" t="s">
        <v>253</v>
      </c>
      <c r="F5796" s="156" t="s">
        <v>253</v>
      </c>
      <c r="G5796" s="155" t="s">
        <v>253</v>
      </c>
      <c r="H5796" s="155" t="s">
        <v>253</v>
      </c>
      <c r="I5796" s="157" t="s">
        <v>253</v>
      </c>
      <c r="J5796" s="156" t="s">
        <v>253</v>
      </c>
      <c r="K5796" s="167" t="s">
        <v>253</v>
      </c>
    </row>
    <row r="5797" spans="1:11" x14ac:dyDescent="0.25">
      <c r="A5797" s="153">
        <v>5793</v>
      </c>
      <c r="B5797" s="154" t="s">
        <v>253</v>
      </c>
      <c r="C5797" s="154" t="s">
        <v>254</v>
      </c>
      <c r="D5797" s="154" t="s">
        <v>255</v>
      </c>
      <c r="E5797" s="155" t="s">
        <v>253</v>
      </c>
      <c r="F5797" s="156" t="s">
        <v>253</v>
      </c>
      <c r="G5797" s="155" t="s">
        <v>253</v>
      </c>
      <c r="H5797" s="155" t="s">
        <v>253</v>
      </c>
      <c r="I5797" s="157" t="s">
        <v>253</v>
      </c>
      <c r="J5797" s="156" t="s">
        <v>253</v>
      </c>
      <c r="K5797" s="167" t="s">
        <v>253</v>
      </c>
    </row>
    <row r="5798" spans="1:11" x14ac:dyDescent="0.25">
      <c r="A5798" s="153">
        <v>5794</v>
      </c>
      <c r="B5798" s="154" t="s">
        <v>253</v>
      </c>
      <c r="C5798" s="154" t="s">
        <v>254</v>
      </c>
      <c r="D5798" s="154" t="s">
        <v>255</v>
      </c>
      <c r="E5798" s="155" t="s">
        <v>253</v>
      </c>
      <c r="F5798" s="156" t="s">
        <v>253</v>
      </c>
      <c r="G5798" s="155" t="s">
        <v>253</v>
      </c>
      <c r="H5798" s="155" t="s">
        <v>253</v>
      </c>
      <c r="I5798" s="157" t="s">
        <v>253</v>
      </c>
      <c r="J5798" s="156" t="s">
        <v>253</v>
      </c>
      <c r="K5798" s="167" t="s">
        <v>253</v>
      </c>
    </row>
    <row r="5799" spans="1:11" x14ac:dyDescent="0.25">
      <c r="A5799" s="153">
        <v>5795</v>
      </c>
      <c r="B5799" s="154" t="s">
        <v>253</v>
      </c>
      <c r="C5799" s="154" t="s">
        <v>254</v>
      </c>
      <c r="D5799" s="154" t="s">
        <v>255</v>
      </c>
      <c r="E5799" s="155" t="s">
        <v>253</v>
      </c>
      <c r="F5799" s="156" t="s">
        <v>253</v>
      </c>
      <c r="G5799" s="155" t="s">
        <v>253</v>
      </c>
      <c r="H5799" s="155" t="s">
        <v>253</v>
      </c>
      <c r="I5799" s="157" t="s">
        <v>253</v>
      </c>
      <c r="J5799" s="156" t="s">
        <v>253</v>
      </c>
      <c r="K5799" s="167" t="s">
        <v>253</v>
      </c>
    </row>
    <row r="5800" spans="1:11" x14ac:dyDescent="0.25">
      <c r="A5800" s="153">
        <v>5796</v>
      </c>
      <c r="B5800" s="154" t="s">
        <v>253</v>
      </c>
      <c r="C5800" s="154" t="s">
        <v>254</v>
      </c>
      <c r="D5800" s="154" t="s">
        <v>255</v>
      </c>
      <c r="E5800" s="155" t="s">
        <v>253</v>
      </c>
      <c r="F5800" s="156" t="s">
        <v>253</v>
      </c>
      <c r="G5800" s="155" t="s">
        <v>253</v>
      </c>
      <c r="H5800" s="155" t="s">
        <v>253</v>
      </c>
      <c r="I5800" s="157" t="s">
        <v>253</v>
      </c>
      <c r="J5800" s="156" t="s">
        <v>253</v>
      </c>
      <c r="K5800" s="167" t="s">
        <v>253</v>
      </c>
    </row>
    <row r="5801" spans="1:11" x14ac:dyDescent="0.25">
      <c r="A5801" s="153">
        <v>5797</v>
      </c>
      <c r="B5801" s="154" t="s">
        <v>253</v>
      </c>
      <c r="C5801" s="154" t="s">
        <v>254</v>
      </c>
      <c r="D5801" s="154" t="s">
        <v>255</v>
      </c>
      <c r="E5801" s="155" t="s">
        <v>253</v>
      </c>
      <c r="F5801" s="156" t="s">
        <v>253</v>
      </c>
      <c r="G5801" s="155" t="s">
        <v>253</v>
      </c>
      <c r="H5801" s="155" t="s">
        <v>253</v>
      </c>
      <c r="I5801" s="157" t="s">
        <v>253</v>
      </c>
      <c r="J5801" s="156" t="s">
        <v>253</v>
      </c>
      <c r="K5801" s="167" t="s">
        <v>253</v>
      </c>
    </row>
    <row r="5802" spans="1:11" x14ac:dyDescent="0.25">
      <c r="A5802" s="153">
        <v>5798</v>
      </c>
      <c r="B5802" s="154" t="s">
        <v>253</v>
      </c>
      <c r="C5802" s="154" t="s">
        <v>254</v>
      </c>
      <c r="D5802" s="154" t="s">
        <v>255</v>
      </c>
      <c r="E5802" s="155" t="s">
        <v>253</v>
      </c>
      <c r="F5802" s="156" t="s">
        <v>253</v>
      </c>
      <c r="G5802" s="155" t="s">
        <v>253</v>
      </c>
      <c r="H5802" s="155" t="s">
        <v>253</v>
      </c>
      <c r="I5802" s="157" t="s">
        <v>253</v>
      </c>
      <c r="J5802" s="156" t="s">
        <v>253</v>
      </c>
      <c r="K5802" s="167" t="s">
        <v>253</v>
      </c>
    </row>
    <row r="5803" spans="1:11" x14ac:dyDescent="0.25">
      <c r="A5803" s="153">
        <v>5799</v>
      </c>
      <c r="B5803" s="154" t="s">
        <v>253</v>
      </c>
      <c r="C5803" s="154" t="s">
        <v>254</v>
      </c>
      <c r="D5803" s="154" t="s">
        <v>255</v>
      </c>
      <c r="E5803" s="155" t="s">
        <v>253</v>
      </c>
      <c r="F5803" s="156" t="s">
        <v>253</v>
      </c>
      <c r="G5803" s="155" t="s">
        <v>253</v>
      </c>
      <c r="H5803" s="155" t="s">
        <v>253</v>
      </c>
      <c r="I5803" s="157" t="s">
        <v>253</v>
      </c>
      <c r="J5803" s="156" t="s">
        <v>253</v>
      </c>
      <c r="K5803" s="167" t="s">
        <v>253</v>
      </c>
    </row>
    <row r="5804" spans="1:11" x14ac:dyDescent="0.25">
      <c r="A5804" s="153">
        <v>5800</v>
      </c>
      <c r="B5804" s="154" t="s">
        <v>253</v>
      </c>
      <c r="C5804" s="154" t="s">
        <v>254</v>
      </c>
      <c r="D5804" s="154" t="s">
        <v>255</v>
      </c>
      <c r="E5804" s="155" t="s">
        <v>253</v>
      </c>
      <c r="F5804" s="156" t="s">
        <v>253</v>
      </c>
      <c r="G5804" s="155" t="s">
        <v>253</v>
      </c>
      <c r="H5804" s="155" t="s">
        <v>253</v>
      </c>
      <c r="I5804" s="157" t="s">
        <v>253</v>
      </c>
      <c r="J5804" s="156" t="s">
        <v>253</v>
      </c>
      <c r="K5804" s="167" t="s">
        <v>253</v>
      </c>
    </row>
    <row r="5805" spans="1:11" x14ac:dyDescent="0.25">
      <c r="A5805" s="153">
        <v>5801</v>
      </c>
      <c r="B5805" s="154" t="s">
        <v>253</v>
      </c>
      <c r="C5805" s="154" t="s">
        <v>254</v>
      </c>
      <c r="D5805" s="154" t="s">
        <v>255</v>
      </c>
      <c r="E5805" s="155" t="s">
        <v>253</v>
      </c>
      <c r="F5805" s="156" t="s">
        <v>253</v>
      </c>
      <c r="G5805" s="155" t="s">
        <v>253</v>
      </c>
      <c r="H5805" s="155" t="s">
        <v>253</v>
      </c>
      <c r="I5805" s="157" t="s">
        <v>253</v>
      </c>
      <c r="J5805" s="156" t="s">
        <v>253</v>
      </c>
      <c r="K5805" s="167" t="s">
        <v>253</v>
      </c>
    </row>
    <row r="5806" spans="1:11" x14ac:dyDescent="0.25">
      <c r="A5806" s="153">
        <v>5802</v>
      </c>
      <c r="B5806" s="154" t="s">
        <v>253</v>
      </c>
      <c r="C5806" s="154" t="s">
        <v>254</v>
      </c>
      <c r="D5806" s="154" t="s">
        <v>255</v>
      </c>
      <c r="E5806" s="155" t="s">
        <v>253</v>
      </c>
      <c r="F5806" s="156" t="s">
        <v>253</v>
      </c>
      <c r="G5806" s="155" t="s">
        <v>253</v>
      </c>
      <c r="H5806" s="155" t="s">
        <v>253</v>
      </c>
      <c r="I5806" s="157" t="s">
        <v>253</v>
      </c>
      <c r="J5806" s="156" t="s">
        <v>253</v>
      </c>
      <c r="K5806" s="167" t="s">
        <v>253</v>
      </c>
    </row>
    <row r="5807" spans="1:11" x14ac:dyDescent="0.25">
      <c r="A5807" s="153">
        <v>5803</v>
      </c>
      <c r="B5807" s="154" t="s">
        <v>253</v>
      </c>
      <c r="C5807" s="154" t="s">
        <v>254</v>
      </c>
      <c r="D5807" s="154" t="s">
        <v>255</v>
      </c>
      <c r="E5807" s="155" t="s">
        <v>253</v>
      </c>
      <c r="F5807" s="156" t="s">
        <v>253</v>
      </c>
      <c r="G5807" s="155" t="s">
        <v>253</v>
      </c>
      <c r="H5807" s="155" t="s">
        <v>253</v>
      </c>
      <c r="I5807" s="157" t="s">
        <v>253</v>
      </c>
      <c r="J5807" s="156" t="s">
        <v>253</v>
      </c>
      <c r="K5807" s="167" t="s">
        <v>253</v>
      </c>
    </row>
    <row r="5808" spans="1:11" x14ac:dyDescent="0.25">
      <c r="A5808" s="153">
        <v>5804</v>
      </c>
      <c r="B5808" s="154" t="s">
        <v>253</v>
      </c>
      <c r="C5808" s="154" t="s">
        <v>254</v>
      </c>
      <c r="D5808" s="154" t="s">
        <v>255</v>
      </c>
      <c r="E5808" s="155" t="s">
        <v>253</v>
      </c>
      <c r="F5808" s="156" t="s">
        <v>253</v>
      </c>
      <c r="G5808" s="155" t="s">
        <v>253</v>
      </c>
      <c r="H5808" s="155" t="s">
        <v>253</v>
      </c>
      <c r="I5808" s="157" t="s">
        <v>253</v>
      </c>
      <c r="J5808" s="156" t="s">
        <v>253</v>
      </c>
      <c r="K5808" s="167" t="s">
        <v>253</v>
      </c>
    </row>
    <row r="5809" spans="1:11" x14ac:dyDescent="0.25">
      <c r="A5809" s="153">
        <v>5805</v>
      </c>
      <c r="B5809" s="154" t="s">
        <v>253</v>
      </c>
      <c r="C5809" s="154" t="s">
        <v>254</v>
      </c>
      <c r="D5809" s="154" t="s">
        <v>255</v>
      </c>
      <c r="E5809" s="155" t="s">
        <v>253</v>
      </c>
      <c r="F5809" s="156" t="s">
        <v>253</v>
      </c>
      <c r="G5809" s="155" t="s">
        <v>253</v>
      </c>
      <c r="H5809" s="155" t="s">
        <v>253</v>
      </c>
      <c r="I5809" s="157" t="s">
        <v>253</v>
      </c>
      <c r="J5809" s="156" t="s">
        <v>253</v>
      </c>
      <c r="K5809" s="167" t="s">
        <v>253</v>
      </c>
    </row>
    <row r="5810" spans="1:11" x14ac:dyDescent="0.25">
      <c r="A5810" s="153">
        <v>5806</v>
      </c>
      <c r="B5810" s="154" t="s">
        <v>253</v>
      </c>
      <c r="C5810" s="154" t="s">
        <v>254</v>
      </c>
      <c r="D5810" s="154" t="s">
        <v>255</v>
      </c>
      <c r="E5810" s="155" t="s">
        <v>253</v>
      </c>
      <c r="F5810" s="156" t="s">
        <v>253</v>
      </c>
      <c r="G5810" s="155" t="s">
        <v>253</v>
      </c>
      <c r="H5810" s="155" t="s">
        <v>253</v>
      </c>
      <c r="I5810" s="157" t="s">
        <v>253</v>
      </c>
      <c r="J5810" s="156" t="s">
        <v>253</v>
      </c>
      <c r="K5810" s="167" t="s">
        <v>253</v>
      </c>
    </row>
    <row r="5811" spans="1:11" x14ac:dyDescent="0.25">
      <c r="A5811" s="153">
        <v>5807</v>
      </c>
      <c r="B5811" s="154" t="s">
        <v>253</v>
      </c>
      <c r="C5811" s="154" t="s">
        <v>254</v>
      </c>
      <c r="D5811" s="154" t="s">
        <v>255</v>
      </c>
      <c r="E5811" s="155" t="s">
        <v>253</v>
      </c>
      <c r="F5811" s="156" t="s">
        <v>253</v>
      </c>
      <c r="G5811" s="155" t="s">
        <v>253</v>
      </c>
      <c r="H5811" s="155" t="s">
        <v>253</v>
      </c>
      <c r="I5811" s="157" t="s">
        <v>253</v>
      </c>
      <c r="J5811" s="156" t="s">
        <v>253</v>
      </c>
      <c r="K5811" s="167" t="s">
        <v>253</v>
      </c>
    </row>
    <row r="5812" spans="1:11" x14ac:dyDescent="0.25">
      <c r="A5812" s="153">
        <v>5808</v>
      </c>
      <c r="B5812" s="154" t="s">
        <v>253</v>
      </c>
      <c r="C5812" s="154" t="s">
        <v>254</v>
      </c>
      <c r="D5812" s="154" t="s">
        <v>255</v>
      </c>
      <c r="E5812" s="155" t="s">
        <v>253</v>
      </c>
      <c r="F5812" s="156" t="s">
        <v>253</v>
      </c>
      <c r="G5812" s="155" t="s">
        <v>253</v>
      </c>
      <c r="H5812" s="155" t="s">
        <v>253</v>
      </c>
      <c r="I5812" s="157" t="s">
        <v>253</v>
      </c>
      <c r="J5812" s="156" t="s">
        <v>253</v>
      </c>
      <c r="K5812" s="167" t="s">
        <v>253</v>
      </c>
    </row>
    <row r="5813" spans="1:11" x14ac:dyDescent="0.25">
      <c r="A5813" s="153">
        <v>5809</v>
      </c>
      <c r="B5813" s="154" t="s">
        <v>253</v>
      </c>
      <c r="C5813" s="154" t="s">
        <v>254</v>
      </c>
      <c r="D5813" s="154" t="s">
        <v>255</v>
      </c>
      <c r="E5813" s="155" t="s">
        <v>253</v>
      </c>
      <c r="F5813" s="156" t="s">
        <v>253</v>
      </c>
      <c r="G5813" s="155" t="s">
        <v>253</v>
      </c>
      <c r="H5813" s="155" t="s">
        <v>253</v>
      </c>
      <c r="I5813" s="157" t="s">
        <v>253</v>
      </c>
      <c r="J5813" s="156" t="s">
        <v>253</v>
      </c>
      <c r="K5813" s="167" t="s">
        <v>253</v>
      </c>
    </row>
    <row r="5814" spans="1:11" x14ac:dyDescent="0.25">
      <c r="A5814" s="153">
        <v>5810</v>
      </c>
      <c r="B5814" s="154" t="s">
        <v>253</v>
      </c>
      <c r="C5814" s="154" t="s">
        <v>254</v>
      </c>
      <c r="D5814" s="154" t="s">
        <v>255</v>
      </c>
      <c r="E5814" s="155" t="s">
        <v>253</v>
      </c>
      <c r="F5814" s="156" t="s">
        <v>253</v>
      </c>
      <c r="G5814" s="155" t="s">
        <v>253</v>
      </c>
      <c r="H5814" s="155" t="s">
        <v>253</v>
      </c>
      <c r="I5814" s="157" t="s">
        <v>253</v>
      </c>
      <c r="J5814" s="156" t="s">
        <v>253</v>
      </c>
      <c r="K5814" s="167" t="s">
        <v>253</v>
      </c>
    </row>
    <row r="5815" spans="1:11" x14ac:dyDescent="0.25">
      <c r="A5815" s="153">
        <v>5811</v>
      </c>
      <c r="B5815" s="154" t="s">
        <v>253</v>
      </c>
      <c r="C5815" s="154" t="s">
        <v>254</v>
      </c>
      <c r="D5815" s="154" t="s">
        <v>255</v>
      </c>
      <c r="E5815" s="155" t="s">
        <v>253</v>
      </c>
      <c r="F5815" s="156" t="s">
        <v>253</v>
      </c>
      <c r="G5815" s="155" t="s">
        <v>253</v>
      </c>
      <c r="H5815" s="155" t="s">
        <v>253</v>
      </c>
      <c r="I5815" s="157" t="s">
        <v>253</v>
      </c>
      <c r="J5815" s="156" t="s">
        <v>253</v>
      </c>
      <c r="K5815" s="167" t="s">
        <v>253</v>
      </c>
    </row>
    <row r="5816" spans="1:11" x14ac:dyDescent="0.25">
      <c r="A5816" s="153">
        <v>5812</v>
      </c>
      <c r="B5816" s="154" t="s">
        <v>253</v>
      </c>
      <c r="C5816" s="154" t="s">
        <v>254</v>
      </c>
      <c r="D5816" s="154" t="s">
        <v>255</v>
      </c>
      <c r="E5816" s="155" t="s">
        <v>253</v>
      </c>
      <c r="F5816" s="156" t="s">
        <v>253</v>
      </c>
      <c r="G5816" s="155" t="s">
        <v>253</v>
      </c>
      <c r="H5816" s="155" t="s">
        <v>253</v>
      </c>
      <c r="I5816" s="157" t="s">
        <v>253</v>
      </c>
      <c r="J5816" s="156" t="s">
        <v>253</v>
      </c>
      <c r="K5816" s="167" t="s">
        <v>253</v>
      </c>
    </row>
    <row r="5817" spans="1:11" x14ac:dyDescent="0.25">
      <c r="A5817" s="153">
        <v>5813</v>
      </c>
      <c r="B5817" s="154" t="s">
        <v>253</v>
      </c>
      <c r="C5817" s="154" t="s">
        <v>254</v>
      </c>
      <c r="D5817" s="154" t="s">
        <v>255</v>
      </c>
      <c r="E5817" s="155" t="s">
        <v>253</v>
      </c>
      <c r="F5817" s="156" t="s">
        <v>253</v>
      </c>
      <c r="G5817" s="155" t="s">
        <v>253</v>
      </c>
      <c r="H5817" s="155" t="s">
        <v>253</v>
      </c>
      <c r="I5817" s="157" t="s">
        <v>253</v>
      </c>
      <c r="J5817" s="156" t="s">
        <v>253</v>
      </c>
      <c r="K5817" s="167" t="s">
        <v>253</v>
      </c>
    </row>
    <row r="5818" spans="1:11" x14ac:dyDescent="0.25">
      <c r="A5818" s="153">
        <v>5814</v>
      </c>
      <c r="B5818" s="154" t="s">
        <v>253</v>
      </c>
      <c r="C5818" s="154" t="s">
        <v>254</v>
      </c>
      <c r="D5818" s="154" t="s">
        <v>255</v>
      </c>
      <c r="E5818" s="155" t="s">
        <v>253</v>
      </c>
      <c r="F5818" s="156" t="s">
        <v>253</v>
      </c>
      <c r="G5818" s="155" t="s">
        <v>253</v>
      </c>
      <c r="H5818" s="155" t="s">
        <v>253</v>
      </c>
      <c r="I5818" s="157" t="s">
        <v>253</v>
      </c>
      <c r="J5818" s="156" t="s">
        <v>253</v>
      </c>
      <c r="K5818" s="167" t="s">
        <v>253</v>
      </c>
    </row>
    <row r="5819" spans="1:11" x14ac:dyDescent="0.25">
      <c r="A5819" s="153">
        <v>5815</v>
      </c>
      <c r="B5819" s="154" t="s">
        <v>253</v>
      </c>
      <c r="C5819" s="154" t="s">
        <v>254</v>
      </c>
      <c r="D5819" s="154" t="s">
        <v>255</v>
      </c>
      <c r="E5819" s="155" t="s">
        <v>253</v>
      </c>
      <c r="F5819" s="156" t="s">
        <v>253</v>
      </c>
      <c r="G5819" s="155" t="s">
        <v>253</v>
      </c>
      <c r="H5819" s="155" t="s">
        <v>253</v>
      </c>
      <c r="I5819" s="157" t="s">
        <v>253</v>
      </c>
      <c r="J5819" s="156" t="s">
        <v>253</v>
      </c>
      <c r="K5819" s="167" t="s">
        <v>253</v>
      </c>
    </row>
    <row r="5820" spans="1:11" x14ac:dyDescent="0.25">
      <c r="A5820" s="153">
        <v>5816</v>
      </c>
      <c r="B5820" s="154" t="s">
        <v>253</v>
      </c>
      <c r="C5820" s="154" t="s">
        <v>254</v>
      </c>
      <c r="D5820" s="154" t="s">
        <v>255</v>
      </c>
      <c r="E5820" s="155" t="s">
        <v>253</v>
      </c>
      <c r="F5820" s="156" t="s">
        <v>253</v>
      </c>
      <c r="G5820" s="155" t="s">
        <v>253</v>
      </c>
      <c r="H5820" s="155" t="s">
        <v>253</v>
      </c>
      <c r="I5820" s="157" t="s">
        <v>253</v>
      </c>
      <c r="J5820" s="156" t="s">
        <v>253</v>
      </c>
      <c r="K5820" s="167" t="s">
        <v>253</v>
      </c>
    </row>
    <row r="5821" spans="1:11" x14ac:dyDescent="0.25">
      <c r="A5821" s="153">
        <v>5817</v>
      </c>
      <c r="B5821" s="154" t="s">
        <v>253</v>
      </c>
      <c r="C5821" s="154" t="s">
        <v>254</v>
      </c>
      <c r="D5821" s="154" t="s">
        <v>255</v>
      </c>
      <c r="E5821" s="155" t="s">
        <v>253</v>
      </c>
      <c r="F5821" s="156" t="s">
        <v>253</v>
      </c>
      <c r="G5821" s="155" t="s">
        <v>253</v>
      </c>
      <c r="H5821" s="155" t="s">
        <v>253</v>
      </c>
      <c r="I5821" s="157" t="s">
        <v>253</v>
      </c>
      <c r="J5821" s="156" t="s">
        <v>253</v>
      </c>
      <c r="K5821" s="167" t="s">
        <v>253</v>
      </c>
    </row>
    <row r="5822" spans="1:11" x14ac:dyDescent="0.25">
      <c r="A5822" s="153">
        <v>5818</v>
      </c>
      <c r="B5822" s="154" t="s">
        <v>253</v>
      </c>
      <c r="C5822" s="154" t="s">
        <v>254</v>
      </c>
      <c r="D5822" s="154" t="s">
        <v>255</v>
      </c>
      <c r="E5822" s="155" t="s">
        <v>253</v>
      </c>
      <c r="F5822" s="156" t="s">
        <v>253</v>
      </c>
      <c r="G5822" s="155" t="s">
        <v>253</v>
      </c>
      <c r="H5822" s="155" t="s">
        <v>253</v>
      </c>
      <c r="I5822" s="157" t="s">
        <v>253</v>
      </c>
      <c r="J5822" s="156" t="s">
        <v>253</v>
      </c>
      <c r="K5822" s="167" t="s">
        <v>253</v>
      </c>
    </row>
    <row r="5823" spans="1:11" x14ac:dyDescent="0.25">
      <c r="A5823" s="153">
        <v>5819</v>
      </c>
      <c r="B5823" s="154" t="s">
        <v>253</v>
      </c>
      <c r="C5823" s="154" t="s">
        <v>254</v>
      </c>
      <c r="D5823" s="154" t="s">
        <v>255</v>
      </c>
      <c r="E5823" s="155" t="s">
        <v>253</v>
      </c>
      <c r="F5823" s="156" t="s">
        <v>253</v>
      </c>
      <c r="G5823" s="155" t="s">
        <v>253</v>
      </c>
      <c r="H5823" s="155" t="s">
        <v>253</v>
      </c>
      <c r="I5823" s="157" t="s">
        <v>253</v>
      </c>
      <c r="J5823" s="156" t="s">
        <v>253</v>
      </c>
      <c r="K5823" s="167" t="s">
        <v>253</v>
      </c>
    </row>
    <row r="5824" spans="1:11" x14ac:dyDescent="0.25">
      <c r="A5824" s="153">
        <v>5820</v>
      </c>
      <c r="B5824" s="154" t="s">
        <v>253</v>
      </c>
      <c r="C5824" s="154" t="s">
        <v>254</v>
      </c>
      <c r="D5824" s="154" t="s">
        <v>255</v>
      </c>
      <c r="E5824" s="155" t="s">
        <v>253</v>
      </c>
      <c r="F5824" s="156" t="s">
        <v>253</v>
      </c>
      <c r="G5824" s="155" t="s">
        <v>253</v>
      </c>
      <c r="H5824" s="155" t="s">
        <v>253</v>
      </c>
      <c r="I5824" s="157" t="s">
        <v>253</v>
      </c>
      <c r="J5824" s="156" t="s">
        <v>253</v>
      </c>
      <c r="K5824" s="167" t="s">
        <v>253</v>
      </c>
    </row>
    <row r="5825" spans="1:11" x14ac:dyDescent="0.25">
      <c r="A5825" s="153">
        <v>5821</v>
      </c>
      <c r="B5825" s="154" t="s">
        <v>253</v>
      </c>
      <c r="C5825" s="154" t="s">
        <v>254</v>
      </c>
      <c r="D5825" s="154" t="s">
        <v>255</v>
      </c>
      <c r="E5825" s="155" t="s">
        <v>253</v>
      </c>
      <c r="F5825" s="156" t="s">
        <v>253</v>
      </c>
      <c r="G5825" s="155" t="s">
        <v>253</v>
      </c>
      <c r="H5825" s="155" t="s">
        <v>253</v>
      </c>
      <c r="I5825" s="157" t="s">
        <v>253</v>
      </c>
      <c r="J5825" s="156" t="s">
        <v>253</v>
      </c>
      <c r="K5825" s="167" t="s">
        <v>253</v>
      </c>
    </row>
    <row r="5826" spans="1:11" x14ac:dyDescent="0.25">
      <c r="A5826" s="153">
        <v>5822</v>
      </c>
      <c r="B5826" s="154" t="s">
        <v>253</v>
      </c>
      <c r="C5826" s="154" t="s">
        <v>254</v>
      </c>
      <c r="D5826" s="154" t="s">
        <v>255</v>
      </c>
      <c r="E5826" s="155" t="s">
        <v>253</v>
      </c>
      <c r="F5826" s="156" t="s">
        <v>253</v>
      </c>
      <c r="G5826" s="155" t="s">
        <v>253</v>
      </c>
      <c r="H5826" s="155" t="s">
        <v>253</v>
      </c>
      <c r="I5826" s="157" t="s">
        <v>253</v>
      </c>
      <c r="J5826" s="156" t="s">
        <v>253</v>
      </c>
      <c r="K5826" s="167" t="s">
        <v>253</v>
      </c>
    </row>
    <row r="5827" spans="1:11" x14ac:dyDescent="0.25">
      <c r="A5827" s="153">
        <v>5823</v>
      </c>
      <c r="B5827" s="154" t="s">
        <v>253</v>
      </c>
      <c r="C5827" s="154" t="s">
        <v>254</v>
      </c>
      <c r="D5827" s="154" t="s">
        <v>255</v>
      </c>
      <c r="E5827" s="155" t="s">
        <v>253</v>
      </c>
      <c r="F5827" s="156" t="s">
        <v>253</v>
      </c>
      <c r="G5827" s="155" t="s">
        <v>253</v>
      </c>
      <c r="H5827" s="155" t="s">
        <v>253</v>
      </c>
      <c r="I5827" s="157" t="s">
        <v>253</v>
      </c>
      <c r="J5827" s="156" t="s">
        <v>253</v>
      </c>
      <c r="K5827" s="167" t="s">
        <v>253</v>
      </c>
    </row>
    <row r="5828" spans="1:11" x14ac:dyDescent="0.25">
      <c r="A5828" s="153">
        <v>5824</v>
      </c>
      <c r="B5828" s="154" t="s">
        <v>253</v>
      </c>
      <c r="C5828" s="154" t="s">
        <v>254</v>
      </c>
      <c r="D5828" s="154" t="s">
        <v>255</v>
      </c>
      <c r="E5828" s="155" t="s">
        <v>253</v>
      </c>
      <c r="F5828" s="156" t="s">
        <v>253</v>
      </c>
      <c r="G5828" s="155" t="s">
        <v>253</v>
      </c>
      <c r="H5828" s="155" t="s">
        <v>253</v>
      </c>
      <c r="I5828" s="157" t="s">
        <v>253</v>
      </c>
      <c r="J5828" s="156" t="s">
        <v>253</v>
      </c>
      <c r="K5828" s="167" t="s">
        <v>253</v>
      </c>
    </row>
    <row r="5829" spans="1:11" x14ac:dyDescent="0.25">
      <c r="A5829" s="153">
        <v>5825</v>
      </c>
      <c r="B5829" s="154" t="s">
        <v>253</v>
      </c>
      <c r="C5829" s="154" t="s">
        <v>254</v>
      </c>
      <c r="D5829" s="154" t="s">
        <v>255</v>
      </c>
      <c r="E5829" s="155" t="s">
        <v>253</v>
      </c>
      <c r="F5829" s="156" t="s">
        <v>253</v>
      </c>
      <c r="G5829" s="155" t="s">
        <v>253</v>
      </c>
      <c r="H5829" s="155" t="s">
        <v>253</v>
      </c>
      <c r="I5829" s="157" t="s">
        <v>253</v>
      </c>
      <c r="J5829" s="156" t="s">
        <v>253</v>
      </c>
      <c r="K5829" s="167" t="s">
        <v>253</v>
      </c>
    </row>
    <row r="5830" spans="1:11" x14ac:dyDescent="0.25">
      <c r="A5830" s="153">
        <v>5826</v>
      </c>
      <c r="B5830" s="154" t="s">
        <v>253</v>
      </c>
      <c r="C5830" s="154" t="s">
        <v>254</v>
      </c>
      <c r="D5830" s="154" t="s">
        <v>255</v>
      </c>
      <c r="E5830" s="155" t="s">
        <v>253</v>
      </c>
      <c r="F5830" s="156" t="s">
        <v>253</v>
      </c>
      <c r="G5830" s="155" t="s">
        <v>253</v>
      </c>
      <c r="H5830" s="155" t="s">
        <v>253</v>
      </c>
      <c r="I5830" s="157" t="s">
        <v>253</v>
      </c>
      <c r="J5830" s="156" t="s">
        <v>253</v>
      </c>
      <c r="K5830" s="167" t="s">
        <v>253</v>
      </c>
    </row>
    <row r="5831" spans="1:11" x14ac:dyDescent="0.25">
      <c r="A5831" s="153">
        <v>5827</v>
      </c>
      <c r="B5831" s="154" t="s">
        <v>253</v>
      </c>
      <c r="C5831" s="154" t="s">
        <v>254</v>
      </c>
      <c r="D5831" s="154" t="s">
        <v>255</v>
      </c>
      <c r="E5831" s="155" t="s">
        <v>253</v>
      </c>
      <c r="F5831" s="156" t="s">
        <v>253</v>
      </c>
      <c r="G5831" s="155" t="s">
        <v>253</v>
      </c>
      <c r="H5831" s="155" t="s">
        <v>253</v>
      </c>
      <c r="I5831" s="157" t="s">
        <v>253</v>
      </c>
      <c r="J5831" s="156" t="s">
        <v>253</v>
      </c>
      <c r="K5831" s="167" t="s">
        <v>253</v>
      </c>
    </row>
    <row r="5832" spans="1:11" x14ac:dyDescent="0.25">
      <c r="A5832" s="153">
        <v>5828</v>
      </c>
      <c r="B5832" s="154" t="s">
        <v>253</v>
      </c>
      <c r="C5832" s="154" t="s">
        <v>254</v>
      </c>
      <c r="D5832" s="154" t="s">
        <v>255</v>
      </c>
      <c r="E5832" s="155" t="s">
        <v>253</v>
      </c>
      <c r="F5832" s="156" t="s">
        <v>253</v>
      </c>
      <c r="G5832" s="155" t="s">
        <v>253</v>
      </c>
      <c r="H5832" s="155" t="s">
        <v>253</v>
      </c>
      <c r="I5832" s="157" t="s">
        <v>253</v>
      </c>
      <c r="J5832" s="156" t="s">
        <v>253</v>
      </c>
      <c r="K5832" s="167" t="s">
        <v>253</v>
      </c>
    </row>
    <row r="5833" spans="1:11" x14ac:dyDescent="0.25">
      <c r="A5833" s="153">
        <v>5829</v>
      </c>
      <c r="B5833" s="154" t="s">
        <v>253</v>
      </c>
      <c r="C5833" s="154" t="s">
        <v>254</v>
      </c>
      <c r="D5833" s="154" t="s">
        <v>255</v>
      </c>
      <c r="E5833" s="155" t="s">
        <v>253</v>
      </c>
      <c r="F5833" s="156" t="s">
        <v>253</v>
      </c>
      <c r="G5833" s="155" t="s">
        <v>253</v>
      </c>
      <c r="H5833" s="155" t="s">
        <v>253</v>
      </c>
      <c r="I5833" s="157" t="s">
        <v>253</v>
      </c>
      <c r="J5833" s="156" t="s">
        <v>253</v>
      </c>
      <c r="K5833" s="167" t="s">
        <v>253</v>
      </c>
    </row>
    <row r="5834" spans="1:11" x14ac:dyDescent="0.25">
      <c r="A5834" s="153">
        <v>5830</v>
      </c>
      <c r="B5834" s="154" t="s">
        <v>253</v>
      </c>
      <c r="C5834" s="154" t="s">
        <v>254</v>
      </c>
      <c r="D5834" s="154" t="s">
        <v>255</v>
      </c>
      <c r="E5834" s="155" t="s">
        <v>253</v>
      </c>
      <c r="F5834" s="156" t="s">
        <v>253</v>
      </c>
      <c r="G5834" s="155" t="s">
        <v>253</v>
      </c>
      <c r="H5834" s="155" t="s">
        <v>253</v>
      </c>
      <c r="I5834" s="157" t="s">
        <v>253</v>
      </c>
      <c r="J5834" s="156" t="s">
        <v>253</v>
      </c>
      <c r="K5834" s="167" t="s">
        <v>253</v>
      </c>
    </row>
    <row r="5835" spans="1:11" x14ac:dyDescent="0.25">
      <c r="A5835" s="153">
        <v>5831</v>
      </c>
      <c r="B5835" s="154" t="s">
        <v>253</v>
      </c>
      <c r="C5835" s="154" t="s">
        <v>254</v>
      </c>
      <c r="D5835" s="154" t="s">
        <v>255</v>
      </c>
      <c r="E5835" s="155" t="s">
        <v>253</v>
      </c>
      <c r="F5835" s="156" t="s">
        <v>253</v>
      </c>
      <c r="G5835" s="155" t="s">
        <v>253</v>
      </c>
      <c r="H5835" s="155" t="s">
        <v>253</v>
      </c>
      <c r="I5835" s="157" t="s">
        <v>253</v>
      </c>
      <c r="J5835" s="156" t="s">
        <v>253</v>
      </c>
      <c r="K5835" s="167" t="s">
        <v>253</v>
      </c>
    </row>
    <row r="5836" spans="1:11" x14ac:dyDescent="0.25">
      <c r="A5836" s="153">
        <v>5832</v>
      </c>
      <c r="B5836" s="154" t="s">
        <v>253</v>
      </c>
      <c r="C5836" s="154" t="s">
        <v>254</v>
      </c>
      <c r="D5836" s="154" t="s">
        <v>255</v>
      </c>
      <c r="E5836" s="155" t="s">
        <v>253</v>
      </c>
      <c r="F5836" s="156" t="s">
        <v>253</v>
      </c>
      <c r="G5836" s="155" t="s">
        <v>253</v>
      </c>
      <c r="H5836" s="155" t="s">
        <v>253</v>
      </c>
      <c r="I5836" s="157" t="s">
        <v>253</v>
      </c>
      <c r="J5836" s="156" t="s">
        <v>253</v>
      </c>
      <c r="K5836" s="167" t="s">
        <v>253</v>
      </c>
    </row>
    <row r="5837" spans="1:11" x14ac:dyDescent="0.25">
      <c r="A5837" s="153">
        <v>5833</v>
      </c>
      <c r="B5837" s="154" t="s">
        <v>253</v>
      </c>
      <c r="C5837" s="154" t="s">
        <v>254</v>
      </c>
      <c r="D5837" s="154" t="s">
        <v>255</v>
      </c>
      <c r="E5837" s="155" t="s">
        <v>253</v>
      </c>
      <c r="F5837" s="156" t="s">
        <v>253</v>
      </c>
      <c r="G5837" s="155" t="s">
        <v>253</v>
      </c>
      <c r="H5837" s="155" t="s">
        <v>253</v>
      </c>
      <c r="I5837" s="157" t="s">
        <v>253</v>
      </c>
      <c r="J5837" s="156" t="s">
        <v>253</v>
      </c>
      <c r="K5837" s="167" t="s">
        <v>253</v>
      </c>
    </row>
    <row r="5838" spans="1:11" x14ac:dyDescent="0.25">
      <c r="A5838" s="153">
        <v>5834</v>
      </c>
      <c r="B5838" s="154" t="s">
        <v>253</v>
      </c>
      <c r="C5838" s="154" t="s">
        <v>254</v>
      </c>
      <c r="D5838" s="154" t="s">
        <v>255</v>
      </c>
      <c r="E5838" s="155" t="s">
        <v>253</v>
      </c>
      <c r="F5838" s="156" t="s">
        <v>253</v>
      </c>
      <c r="G5838" s="155" t="s">
        <v>253</v>
      </c>
      <c r="H5838" s="155" t="s">
        <v>253</v>
      </c>
      <c r="I5838" s="157" t="s">
        <v>253</v>
      </c>
      <c r="J5838" s="156" t="s">
        <v>253</v>
      </c>
      <c r="K5838" s="167" t="s">
        <v>253</v>
      </c>
    </row>
    <row r="5839" spans="1:11" x14ac:dyDescent="0.25">
      <c r="A5839" s="153">
        <v>5835</v>
      </c>
      <c r="B5839" s="154" t="s">
        <v>253</v>
      </c>
      <c r="C5839" s="154" t="s">
        <v>254</v>
      </c>
      <c r="D5839" s="154" t="s">
        <v>255</v>
      </c>
      <c r="E5839" s="155" t="s">
        <v>253</v>
      </c>
      <c r="F5839" s="156" t="s">
        <v>253</v>
      </c>
      <c r="G5839" s="155" t="s">
        <v>253</v>
      </c>
      <c r="H5839" s="155" t="s">
        <v>253</v>
      </c>
      <c r="I5839" s="157" t="s">
        <v>253</v>
      </c>
      <c r="J5839" s="156" t="s">
        <v>253</v>
      </c>
      <c r="K5839" s="167" t="s">
        <v>253</v>
      </c>
    </row>
    <row r="5840" spans="1:11" x14ac:dyDescent="0.25">
      <c r="A5840" s="153">
        <v>5836</v>
      </c>
      <c r="B5840" s="154" t="s">
        <v>253</v>
      </c>
      <c r="C5840" s="154" t="s">
        <v>254</v>
      </c>
      <c r="D5840" s="154" t="s">
        <v>255</v>
      </c>
      <c r="E5840" s="155" t="s">
        <v>253</v>
      </c>
      <c r="F5840" s="156" t="s">
        <v>253</v>
      </c>
      <c r="G5840" s="155" t="s">
        <v>253</v>
      </c>
      <c r="H5840" s="155" t="s">
        <v>253</v>
      </c>
      <c r="I5840" s="157" t="s">
        <v>253</v>
      </c>
      <c r="J5840" s="156" t="s">
        <v>253</v>
      </c>
      <c r="K5840" s="167" t="s">
        <v>253</v>
      </c>
    </row>
    <row r="5841" spans="1:11" x14ac:dyDescent="0.25">
      <c r="A5841" s="153">
        <v>5837</v>
      </c>
      <c r="B5841" s="154" t="s">
        <v>253</v>
      </c>
      <c r="C5841" s="154" t="s">
        <v>254</v>
      </c>
      <c r="D5841" s="154" t="s">
        <v>255</v>
      </c>
      <c r="E5841" s="155" t="s">
        <v>253</v>
      </c>
      <c r="F5841" s="156" t="s">
        <v>253</v>
      </c>
      <c r="G5841" s="155" t="s">
        <v>253</v>
      </c>
      <c r="H5841" s="155" t="s">
        <v>253</v>
      </c>
      <c r="I5841" s="157" t="s">
        <v>253</v>
      </c>
      <c r="J5841" s="156" t="s">
        <v>253</v>
      </c>
      <c r="K5841" s="167" t="s">
        <v>253</v>
      </c>
    </row>
    <row r="5842" spans="1:11" x14ac:dyDescent="0.25">
      <c r="A5842" s="153">
        <v>5838</v>
      </c>
      <c r="B5842" s="154" t="s">
        <v>253</v>
      </c>
      <c r="C5842" s="154" t="s">
        <v>254</v>
      </c>
      <c r="D5842" s="154" t="s">
        <v>255</v>
      </c>
      <c r="E5842" s="155" t="s">
        <v>253</v>
      </c>
      <c r="F5842" s="156" t="s">
        <v>253</v>
      </c>
      <c r="G5842" s="155" t="s">
        <v>253</v>
      </c>
      <c r="H5842" s="155" t="s">
        <v>253</v>
      </c>
      <c r="I5842" s="157" t="s">
        <v>253</v>
      </c>
      <c r="J5842" s="156" t="s">
        <v>253</v>
      </c>
      <c r="K5842" s="167" t="s">
        <v>253</v>
      </c>
    </row>
    <row r="5843" spans="1:11" x14ac:dyDescent="0.25">
      <c r="A5843" s="153">
        <v>5839</v>
      </c>
      <c r="B5843" s="154" t="s">
        <v>253</v>
      </c>
      <c r="C5843" s="154" t="s">
        <v>254</v>
      </c>
      <c r="D5843" s="154" t="s">
        <v>255</v>
      </c>
      <c r="E5843" s="155" t="s">
        <v>253</v>
      </c>
      <c r="F5843" s="156" t="s">
        <v>253</v>
      </c>
      <c r="G5843" s="155" t="s">
        <v>253</v>
      </c>
      <c r="H5843" s="155" t="s">
        <v>253</v>
      </c>
      <c r="I5843" s="157" t="s">
        <v>253</v>
      </c>
      <c r="J5843" s="156" t="s">
        <v>253</v>
      </c>
      <c r="K5843" s="167" t="s">
        <v>253</v>
      </c>
    </row>
    <row r="5844" spans="1:11" x14ac:dyDescent="0.25">
      <c r="A5844" s="153">
        <v>5840</v>
      </c>
      <c r="B5844" s="154" t="s">
        <v>253</v>
      </c>
      <c r="C5844" s="154" t="s">
        <v>254</v>
      </c>
      <c r="D5844" s="154" t="s">
        <v>255</v>
      </c>
      <c r="E5844" s="155" t="s">
        <v>253</v>
      </c>
      <c r="F5844" s="156" t="s">
        <v>253</v>
      </c>
      <c r="G5844" s="155" t="s">
        <v>253</v>
      </c>
      <c r="H5844" s="155" t="s">
        <v>253</v>
      </c>
      <c r="I5844" s="157" t="s">
        <v>253</v>
      </c>
      <c r="J5844" s="156" t="s">
        <v>253</v>
      </c>
      <c r="K5844" s="167" t="s">
        <v>253</v>
      </c>
    </row>
    <row r="5845" spans="1:11" x14ac:dyDescent="0.25">
      <c r="A5845" s="153">
        <v>5841</v>
      </c>
      <c r="B5845" s="154" t="s">
        <v>253</v>
      </c>
      <c r="C5845" s="154" t="s">
        <v>254</v>
      </c>
      <c r="D5845" s="154" t="s">
        <v>255</v>
      </c>
      <c r="E5845" s="155" t="s">
        <v>253</v>
      </c>
      <c r="F5845" s="156" t="s">
        <v>253</v>
      </c>
      <c r="G5845" s="155" t="s">
        <v>253</v>
      </c>
      <c r="H5845" s="155" t="s">
        <v>253</v>
      </c>
      <c r="I5845" s="157" t="s">
        <v>253</v>
      </c>
      <c r="J5845" s="156" t="s">
        <v>253</v>
      </c>
      <c r="K5845" s="167" t="s">
        <v>253</v>
      </c>
    </row>
    <row r="5846" spans="1:11" x14ac:dyDescent="0.25">
      <c r="A5846" s="153">
        <v>5842</v>
      </c>
      <c r="B5846" s="154" t="s">
        <v>253</v>
      </c>
      <c r="C5846" s="154" t="s">
        <v>254</v>
      </c>
      <c r="D5846" s="154" t="s">
        <v>255</v>
      </c>
      <c r="E5846" s="155" t="s">
        <v>253</v>
      </c>
      <c r="F5846" s="156" t="s">
        <v>253</v>
      </c>
      <c r="G5846" s="155" t="s">
        <v>253</v>
      </c>
      <c r="H5846" s="155" t="s">
        <v>253</v>
      </c>
      <c r="I5846" s="157" t="s">
        <v>253</v>
      </c>
      <c r="J5846" s="156" t="s">
        <v>253</v>
      </c>
      <c r="K5846" s="167" t="s">
        <v>253</v>
      </c>
    </row>
    <row r="5847" spans="1:11" x14ac:dyDescent="0.25">
      <c r="A5847" s="153">
        <v>5843</v>
      </c>
      <c r="B5847" s="154" t="s">
        <v>253</v>
      </c>
      <c r="C5847" s="154" t="s">
        <v>254</v>
      </c>
      <c r="D5847" s="154" t="s">
        <v>255</v>
      </c>
      <c r="E5847" s="155" t="s">
        <v>253</v>
      </c>
      <c r="F5847" s="156" t="s">
        <v>253</v>
      </c>
      <c r="G5847" s="155" t="s">
        <v>253</v>
      </c>
      <c r="H5847" s="155" t="s">
        <v>253</v>
      </c>
      <c r="I5847" s="157" t="s">
        <v>253</v>
      </c>
      <c r="J5847" s="156" t="s">
        <v>253</v>
      </c>
      <c r="K5847" s="167" t="s">
        <v>253</v>
      </c>
    </row>
    <row r="5848" spans="1:11" x14ac:dyDescent="0.25">
      <c r="A5848" s="153">
        <v>5844</v>
      </c>
      <c r="B5848" s="154" t="s">
        <v>253</v>
      </c>
      <c r="C5848" s="154" t="s">
        <v>254</v>
      </c>
      <c r="D5848" s="154" t="s">
        <v>255</v>
      </c>
      <c r="E5848" s="155" t="s">
        <v>253</v>
      </c>
      <c r="F5848" s="156" t="s">
        <v>253</v>
      </c>
      <c r="G5848" s="155" t="s">
        <v>253</v>
      </c>
      <c r="H5848" s="155" t="s">
        <v>253</v>
      </c>
      <c r="I5848" s="157" t="s">
        <v>253</v>
      </c>
      <c r="J5848" s="156" t="s">
        <v>253</v>
      </c>
      <c r="K5848" s="167" t="s">
        <v>253</v>
      </c>
    </row>
    <row r="5849" spans="1:11" x14ac:dyDescent="0.25">
      <c r="A5849" s="153">
        <v>5845</v>
      </c>
      <c r="B5849" s="154" t="s">
        <v>253</v>
      </c>
      <c r="C5849" s="154" t="s">
        <v>254</v>
      </c>
      <c r="D5849" s="154" t="s">
        <v>255</v>
      </c>
      <c r="E5849" s="155" t="s">
        <v>253</v>
      </c>
      <c r="F5849" s="156" t="s">
        <v>253</v>
      </c>
      <c r="G5849" s="155" t="s">
        <v>253</v>
      </c>
      <c r="H5849" s="155" t="s">
        <v>253</v>
      </c>
      <c r="I5849" s="157" t="s">
        <v>253</v>
      </c>
      <c r="J5849" s="156" t="s">
        <v>253</v>
      </c>
      <c r="K5849" s="167" t="s">
        <v>253</v>
      </c>
    </row>
    <row r="5850" spans="1:11" x14ac:dyDescent="0.25">
      <c r="A5850" s="153">
        <v>5846</v>
      </c>
      <c r="B5850" s="154" t="s">
        <v>253</v>
      </c>
      <c r="C5850" s="154" t="s">
        <v>254</v>
      </c>
      <c r="D5850" s="154" t="s">
        <v>255</v>
      </c>
      <c r="E5850" s="155" t="s">
        <v>253</v>
      </c>
      <c r="F5850" s="156" t="s">
        <v>253</v>
      </c>
      <c r="G5850" s="155" t="s">
        <v>253</v>
      </c>
      <c r="H5850" s="155" t="s">
        <v>253</v>
      </c>
      <c r="I5850" s="157" t="s">
        <v>253</v>
      </c>
      <c r="J5850" s="156" t="s">
        <v>253</v>
      </c>
      <c r="K5850" s="167" t="s">
        <v>253</v>
      </c>
    </row>
    <row r="5851" spans="1:11" x14ac:dyDescent="0.25">
      <c r="A5851" s="153">
        <v>5847</v>
      </c>
      <c r="B5851" s="154" t="s">
        <v>253</v>
      </c>
      <c r="C5851" s="154" t="s">
        <v>254</v>
      </c>
      <c r="D5851" s="154" t="s">
        <v>255</v>
      </c>
      <c r="E5851" s="155" t="s">
        <v>253</v>
      </c>
      <c r="F5851" s="156" t="s">
        <v>253</v>
      </c>
      <c r="G5851" s="155" t="s">
        <v>253</v>
      </c>
      <c r="H5851" s="155" t="s">
        <v>253</v>
      </c>
      <c r="I5851" s="157" t="s">
        <v>253</v>
      </c>
      <c r="J5851" s="156" t="s">
        <v>253</v>
      </c>
      <c r="K5851" s="167" t="s">
        <v>253</v>
      </c>
    </row>
    <row r="5852" spans="1:11" x14ac:dyDescent="0.25">
      <c r="A5852" s="153">
        <v>5848</v>
      </c>
      <c r="B5852" s="154" t="s">
        <v>253</v>
      </c>
      <c r="C5852" s="154" t="s">
        <v>254</v>
      </c>
      <c r="D5852" s="154" t="s">
        <v>255</v>
      </c>
      <c r="E5852" s="155" t="s">
        <v>253</v>
      </c>
      <c r="F5852" s="156" t="s">
        <v>253</v>
      </c>
      <c r="G5852" s="155" t="s">
        <v>253</v>
      </c>
      <c r="H5852" s="155" t="s">
        <v>253</v>
      </c>
      <c r="I5852" s="157" t="s">
        <v>253</v>
      </c>
      <c r="J5852" s="156" t="s">
        <v>253</v>
      </c>
      <c r="K5852" s="167" t="s">
        <v>253</v>
      </c>
    </row>
    <row r="5853" spans="1:11" x14ac:dyDescent="0.25">
      <c r="A5853" s="153">
        <v>5849</v>
      </c>
      <c r="B5853" s="154" t="s">
        <v>253</v>
      </c>
      <c r="C5853" s="154" t="s">
        <v>254</v>
      </c>
      <c r="D5853" s="154" t="s">
        <v>255</v>
      </c>
      <c r="E5853" s="155" t="s">
        <v>253</v>
      </c>
      <c r="F5853" s="156" t="s">
        <v>253</v>
      </c>
      <c r="G5853" s="155" t="s">
        <v>253</v>
      </c>
      <c r="H5853" s="155" t="s">
        <v>253</v>
      </c>
      <c r="I5853" s="157" t="s">
        <v>253</v>
      </c>
      <c r="J5853" s="156" t="s">
        <v>253</v>
      </c>
      <c r="K5853" s="167" t="s">
        <v>253</v>
      </c>
    </row>
    <row r="5854" spans="1:11" x14ac:dyDescent="0.25">
      <c r="A5854" s="153">
        <v>5850</v>
      </c>
      <c r="B5854" s="154" t="s">
        <v>253</v>
      </c>
      <c r="C5854" s="154" t="s">
        <v>254</v>
      </c>
      <c r="D5854" s="154" t="s">
        <v>255</v>
      </c>
      <c r="E5854" s="155" t="s">
        <v>253</v>
      </c>
      <c r="F5854" s="156" t="s">
        <v>253</v>
      </c>
      <c r="G5854" s="155" t="s">
        <v>253</v>
      </c>
      <c r="H5854" s="155" t="s">
        <v>253</v>
      </c>
      <c r="I5854" s="157" t="s">
        <v>253</v>
      </c>
      <c r="J5854" s="156" t="s">
        <v>253</v>
      </c>
      <c r="K5854" s="167" t="s">
        <v>253</v>
      </c>
    </row>
    <row r="5855" spans="1:11" x14ac:dyDescent="0.25">
      <c r="A5855" s="153">
        <v>5851</v>
      </c>
      <c r="B5855" s="154" t="s">
        <v>253</v>
      </c>
      <c r="C5855" s="154" t="s">
        <v>254</v>
      </c>
      <c r="D5855" s="154" t="s">
        <v>255</v>
      </c>
      <c r="E5855" s="155" t="s">
        <v>253</v>
      </c>
      <c r="F5855" s="156" t="s">
        <v>253</v>
      </c>
      <c r="G5855" s="155" t="s">
        <v>253</v>
      </c>
      <c r="H5855" s="155" t="s">
        <v>253</v>
      </c>
      <c r="I5855" s="157" t="s">
        <v>253</v>
      </c>
      <c r="J5855" s="156" t="s">
        <v>253</v>
      </c>
      <c r="K5855" s="167" t="s">
        <v>253</v>
      </c>
    </row>
    <row r="5856" spans="1:11" x14ac:dyDescent="0.25">
      <c r="A5856" s="153">
        <v>5852</v>
      </c>
      <c r="B5856" s="154" t="s">
        <v>253</v>
      </c>
      <c r="C5856" s="154" t="s">
        <v>254</v>
      </c>
      <c r="D5856" s="154" t="s">
        <v>255</v>
      </c>
      <c r="E5856" s="155" t="s">
        <v>253</v>
      </c>
      <c r="F5856" s="156" t="s">
        <v>253</v>
      </c>
      <c r="G5856" s="155" t="s">
        <v>253</v>
      </c>
      <c r="H5856" s="155" t="s">
        <v>253</v>
      </c>
      <c r="I5856" s="157" t="s">
        <v>253</v>
      </c>
      <c r="J5856" s="156" t="s">
        <v>253</v>
      </c>
      <c r="K5856" s="167" t="s">
        <v>253</v>
      </c>
    </row>
    <row r="5857" spans="1:11" x14ac:dyDescent="0.25">
      <c r="A5857" s="153">
        <v>5853</v>
      </c>
      <c r="B5857" s="154" t="s">
        <v>253</v>
      </c>
      <c r="C5857" s="154" t="s">
        <v>254</v>
      </c>
      <c r="D5857" s="154" t="s">
        <v>255</v>
      </c>
      <c r="E5857" s="155" t="s">
        <v>253</v>
      </c>
      <c r="F5857" s="156" t="s">
        <v>253</v>
      </c>
      <c r="G5857" s="155" t="s">
        <v>253</v>
      </c>
      <c r="H5857" s="155" t="s">
        <v>253</v>
      </c>
      <c r="I5857" s="157" t="s">
        <v>253</v>
      </c>
      <c r="J5857" s="156" t="s">
        <v>253</v>
      </c>
      <c r="K5857" s="167" t="s">
        <v>253</v>
      </c>
    </row>
    <row r="5858" spans="1:11" x14ac:dyDescent="0.25">
      <c r="A5858" s="153">
        <v>5854</v>
      </c>
      <c r="B5858" s="154" t="s">
        <v>253</v>
      </c>
      <c r="C5858" s="154" t="s">
        <v>254</v>
      </c>
      <c r="D5858" s="154" t="s">
        <v>255</v>
      </c>
      <c r="E5858" s="155" t="s">
        <v>253</v>
      </c>
      <c r="F5858" s="156" t="s">
        <v>253</v>
      </c>
      <c r="G5858" s="155" t="s">
        <v>253</v>
      </c>
      <c r="H5858" s="155" t="s">
        <v>253</v>
      </c>
      <c r="I5858" s="157" t="s">
        <v>253</v>
      </c>
      <c r="J5858" s="156" t="s">
        <v>253</v>
      </c>
      <c r="K5858" s="167" t="s">
        <v>253</v>
      </c>
    </row>
    <row r="5859" spans="1:11" x14ac:dyDescent="0.25">
      <c r="A5859" s="153">
        <v>5855</v>
      </c>
      <c r="B5859" s="154" t="s">
        <v>253</v>
      </c>
      <c r="C5859" s="154" t="s">
        <v>254</v>
      </c>
      <c r="D5859" s="154" t="s">
        <v>255</v>
      </c>
      <c r="E5859" s="155" t="s">
        <v>253</v>
      </c>
      <c r="F5859" s="156" t="s">
        <v>253</v>
      </c>
      <c r="G5859" s="155" t="s">
        <v>253</v>
      </c>
      <c r="H5859" s="155" t="s">
        <v>253</v>
      </c>
      <c r="I5859" s="157" t="s">
        <v>253</v>
      </c>
      <c r="J5859" s="156" t="s">
        <v>253</v>
      </c>
      <c r="K5859" s="167" t="s">
        <v>253</v>
      </c>
    </row>
    <row r="5860" spans="1:11" x14ac:dyDescent="0.25">
      <c r="A5860" s="153">
        <v>5856</v>
      </c>
      <c r="B5860" s="154" t="s">
        <v>253</v>
      </c>
      <c r="C5860" s="154" t="s">
        <v>254</v>
      </c>
      <c r="D5860" s="154" t="s">
        <v>255</v>
      </c>
      <c r="E5860" s="155" t="s">
        <v>253</v>
      </c>
      <c r="F5860" s="156" t="s">
        <v>253</v>
      </c>
      <c r="G5860" s="155" t="s">
        <v>253</v>
      </c>
      <c r="H5860" s="155" t="s">
        <v>253</v>
      </c>
      <c r="I5860" s="157" t="s">
        <v>253</v>
      </c>
      <c r="J5860" s="156" t="s">
        <v>253</v>
      </c>
      <c r="K5860" s="167" t="s">
        <v>253</v>
      </c>
    </row>
    <row r="5861" spans="1:11" x14ac:dyDescent="0.25">
      <c r="A5861" s="153">
        <v>5857</v>
      </c>
      <c r="B5861" s="154" t="s">
        <v>253</v>
      </c>
      <c r="C5861" s="154" t="s">
        <v>254</v>
      </c>
      <c r="D5861" s="154" t="s">
        <v>255</v>
      </c>
      <c r="E5861" s="155" t="s">
        <v>253</v>
      </c>
      <c r="F5861" s="156" t="s">
        <v>253</v>
      </c>
      <c r="G5861" s="155" t="s">
        <v>253</v>
      </c>
      <c r="H5861" s="155" t="s">
        <v>253</v>
      </c>
      <c r="I5861" s="157" t="s">
        <v>253</v>
      </c>
      <c r="J5861" s="156" t="s">
        <v>253</v>
      </c>
      <c r="K5861" s="167" t="s">
        <v>253</v>
      </c>
    </row>
    <row r="5862" spans="1:11" x14ac:dyDescent="0.25">
      <c r="A5862" s="153">
        <v>5858</v>
      </c>
      <c r="B5862" s="154" t="s">
        <v>253</v>
      </c>
      <c r="C5862" s="154" t="s">
        <v>254</v>
      </c>
      <c r="D5862" s="154" t="s">
        <v>255</v>
      </c>
      <c r="E5862" s="155" t="s">
        <v>253</v>
      </c>
      <c r="F5862" s="156" t="s">
        <v>253</v>
      </c>
      <c r="G5862" s="155" t="s">
        <v>253</v>
      </c>
      <c r="H5862" s="155" t="s">
        <v>253</v>
      </c>
      <c r="I5862" s="157" t="s">
        <v>253</v>
      </c>
      <c r="J5862" s="156" t="s">
        <v>253</v>
      </c>
      <c r="K5862" s="167" t="s">
        <v>253</v>
      </c>
    </row>
    <row r="5863" spans="1:11" x14ac:dyDescent="0.25">
      <c r="A5863" s="153">
        <v>5859</v>
      </c>
      <c r="B5863" s="154" t="s">
        <v>253</v>
      </c>
      <c r="C5863" s="154" t="s">
        <v>254</v>
      </c>
      <c r="D5863" s="154" t="s">
        <v>255</v>
      </c>
      <c r="E5863" s="155" t="s">
        <v>253</v>
      </c>
      <c r="F5863" s="156" t="s">
        <v>253</v>
      </c>
      <c r="G5863" s="155" t="s">
        <v>253</v>
      </c>
      <c r="H5863" s="155" t="s">
        <v>253</v>
      </c>
      <c r="I5863" s="157" t="s">
        <v>253</v>
      </c>
      <c r="J5863" s="156" t="s">
        <v>253</v>
      </c>
      <c r="K5863" s="167" t="s">
        <v>253</v>
      </c>
    </row>
    <row r="5864" spans="1:11" x14ac:dyDescent="0.25">
      <c r="A5864" s="153">
        <v>5860</v>
      </c>
      <c r="B5864" s="154" t="s">
        <v>253</v>
      </c>
      <c r="C5864" s="154" t="s">
        <v>254</v>
      </c>
      <c r="D5864" s="154" t="s">
        <v>255</v>
      </c>
      <c r="E5864" s="155" t="s">
        <v>253</v>
      </c>
      <c r="F5864" s="156" t="s">
        <v>253</v>
      </c>
      <c r="G5864" s="155" t="s">
        <v>253</v>
      </c>
      <c r="H5864" s="155" t="s">
        <v>253</v>
      </c>
      <c r="I5864" s="157" t="s">
        <v>253</v>
      </c>
      <c r="J5864" s="156" t="s">
        <v>253</v>
      </c>
      <c r="K5864" s="167" t="s">
        <v>253</v>
      </c>
    </row>
    <row r="5865" spans="1:11" x14ac:dyDescent="0.25">
      <c r="A5865" s="153">
        <v>5861</v>
      </c>
      <c r="B5865" s="154" t="s">
        <v>253</v>
      </c>
      <c r="C5865" s="154" t="s">
        <v>254</v>
      </c>
      <c r="D5865" s="154" t="s">
        <v>255</v>
      </c>
      <c r="E5865" s="155" t="s">
        <v>253</v>
      </c>
      <c r="F5865" s="156" t="s">
        <v>253</v>
      </c>
      <c r="G5865" s="155" t="s">
        <v>253</v>
      </c>
      <c r="H5865" s="155" t="s">
        <v>253</v>
      </c>
      <c r="I5865" s="157" t="s">
        <v>253</v>
      </c>
      <c r="J5865" s="156" t="s">
        <v>253</v>
      </c>
      <c r="K5865" s="167" t="s">
        <v>253</v>
      </c>
    </row>
    <row r="5866" spans="1:11" x14ac:dyDescent="0.25">
      <c r="A5866" s="153">
        <v>5862</v>
      </c>
      <c r="B5866" s="154" t="s">
        <v>253</v>
      </c>
      <c r="C5866" s="154" t="s">
        <v>254</v>
      </c>
      <c r="D5866" s="154" t="s">
        <v>255</v>
      </c>
      <c r="E5866" s="155" t="s">
        <v>253</v>
      </c>
      <c r="F5866" s="156" t="s">
        <v>253</v>
      </c>
      <c r="G5866" s="155" t="s">
        <v>253</v>
      </c>
      <c r="H5866" s="155" t="s">
        <v>253</v>
      </c>
      <c r="I5866" s="157" t="s">
        <v>253</v>
      </c>
      <c r="J5866" s="156" t="s">
        <v>253</v>
      </c>
      <c r="K5866" s="167" t="s">
        <v>253</v>
      </c>
    </row>
    <row r="5867" spans="1:11" x14ac:dyDescent="0.25">
      <c r="A5867" s="153">
        <v>5863</v>
      </c>
      <c r="B5867" s="154" t="s">
        <v>253</v>
      </c>
      <c r="C5867" s="154" t="s">
        <v>254</v>
      </c>
      <c r="D5867" s="154" t="s">
        <v>255</v>
      </c>
      <c r="E5867" s="155" t="s">
        <v>253</v>
      </c>
      <c r="F5867" s="156" t="s">
        <v>253</v>
      </c>
      <c r="G5867" s="155" t="s">
        <v>253</v>
      </c>
      <c r="H5867" s="155" t="s">
        <v>253</v>
      </c>
      <c r="I5867" s="157" t="s">
        <v>253</v>
      </c>
      <c r="J5867" s="156" t="s">
        <v>253</v>
      </c>
      <c r="K5867" s="167" t="s">
        <v>253</v>
      </c>
    </row>
    <row r="5868" spans="1:11" x14ac:dyDescent="0.25">
      <c r="A5868" s="153">
        <v>5864</v>
      </c>
      <c r="B5868" s="154" t="s">
        <v>253</v>
      </c>
      <c r="C5868" s="154" t="s">
        <v>254</v>
      </c>
      <c r="D5868" s="154" t="s">
        <v>255</v>
      </c>
      <c r="E5868" s="155" t="s">
        <v>253</v>
      </c>
      <c r="F5868" s="156" t="s">
        <v>253</v>
      </c>
      <c r="G5868" s="155" t="s">
        <v>253</v>
      </c>
      <c r="H5868" s="155" t="s">
        <v>253</v>
      </c>
      <c r="I5868" s="157" t="s">
        <v>253</v>
      </c>
      <c r="J5868" s="156" t="s">
        <v>253</v>
      </c>
      <c r="K5868" s="167" t="s">
        <v>253</v>
      </c>
    </row>
    <row r="5869" spans="1:11" x14ac:dyDescent="0.25">
      <c r="A5869" s="153">
        <v>5865</v>
      </c>
      <c r="B5869" s="154" t="s">
        <v>253</v>
      </c>
      <c r="C5869" s="154" t="s">
        <v>254</v>
      </c>
      <c r="D5869" s="154" t="s">
        <v>255</v>
      </c>
      <c r="E5869" s="155" t="s">
        <v>253</v>
      </c>
      <c r="F5869" s="156" t="s">
        <v>253</v>
      </c>
      <c r="G5869" s="155" t="s">
        <v>253</v>
      </c>
      <c r="H5869" s="155" t="s">
        <v>253</v>
      </c>
      <c r="I5869" s="157" t="s">
        <v>253</v>
      </c>
      <c r="J5869" s="156" t="s">
        <v>253</v>
      </c>
      <c r="K5869" s="167" t="s">
        <v>253</v>
      </c>
    </row>
    <row r="5870" spans="1:11" x14ac:dyDescent="0.25">
      <c r="A5870" s="153">
        <v>5866</v>
      </c>
      <c r="B5870" s="154" t="s">
        <v>253</v>
      </c>
      <c r="C5870" s="154" t="s">
        <v>254</v>
      </c>
      <c r="D5870" s="154" t="s">
        <v>255</v>
      </c>
      <c r="E5870" s="155" t="s">
        <v>253</v>
      </c>
      <c r="F5870" s="156" t="s">
        <v>253</v>
      </c>
      <c r="G5870" s="155" t="s">
        <v>253</v>
      </c>
      <c r="H5870" s="155" t="s">
        <v>253</v>
      </c>
      <c r="I5870" s="157" t="s">
        <v>253</v>
      </c>
      <c r="J5870" s="156" t="s">
        <v>253</v>
      </c>
      <c r="K5870" s="167" t="s">
        <v>253</v>
      </c>
    </row>
    <row r="5871" spans="1:11" x14ac:dyDescent="0.25">
      <c r="A5871" s="153">
        <v>5867</v>
      </c>
      <c r="B5871" s="154" t="s">
        <v>253</v>
      </c>
      <c r="C5871" s="154" t="s">
        <v>254</v>
      </c>
      <c r="D5871" s="154" t="s">
        <v>255</v>
      </c>
      <c r="E5871" s="155" t="s">
        <v>253</v>
      </c>
      <c r="F5871" s="156" t="s">
        <v>253</v>
      </c>
      <c r="G5871" s="155" t="s">
        <v>253</v>
      </c>
      <c r="H5871" s="155" t="s">
        <v>253</v>
      </c>
      <c r="I5871" s="157" t="s">
        <v>253</v>
      </c>
      <c r="J5871" s="156" t="s">
        <v>253</v>
      </c>
      <c r="K5871" s="167" t="s">
        <v>253</v>
      </c>
    </row>
    <row r="5872" spans="1:11" x14ac:dyDescent="0.25">
      <c r="A5872" s="153">
        <v>5868</v>
      </c>
      <c r="B5872" s="154" t="s">
        <v>253</v>
      </c>
      <c r="C5872" s="154" t="s">
        <v>254</v>
      </c>
      <c r="D5872" s="154" t="s">
        <v>255</v>
      </c>
      <c r="E5872" s="155" t="s">
        <v>253</v>
      </c>
      <c r="F5872" s="156" t="s">
        <v>253</v>
      </c>
      <c r="G5872" s="155" t="s">
        <v>253</v>
      </c>
      <c r="H5872" s="155" t="s">
        <v>253</v>
      </c>
      <c r="I5872" s="157" t="s">
        <v>253</v>
      </c>
      <c r="J5872" s="156" t="s">
        <v>253</v>
      </c>
      <c r="K5872" s="167" t="s">
        <v>253</v>
      </c>
    </row>
    <row r="5873" spans="1:11" x14ac:dyDescent="0.25">
      <c r="A5873" s="153">
        <v>5869</v>
      </c>
      <c r="B5873" s="154" t="s">
        <v>253</v>
      </c>
      <c r="C5873" s="154" t="s">
        <v>254</v>
      </c>
      <c r="D5873" s="154" t="s">
        <v>255</v>
      </c>
      <c r="E5873" s="155" t="s">
        <v>253</v>
      </c>
      <c r="F5873" s="156" t="s">
        <v>253</v>
      </c>
      <c r="G5873" s="155" t="s">
        <v>253</v>
      </c>
      <c r="H5873" s="155" t="s">
        <v>253</v>
      </c>
      <c r="I5873" s="157" t="s">
        <v>253</v>
      </c>
      <c r="J5873" s="156" t="s">
        <v>253</v>
      </c>
      <c r="K5873" s="167" t="s">
        <v>253</v>
      </c>
    </row>
    <row r="5874" spans="1:11" x14ac:dyDescent="0.25">
      <c r="A5874" s="153">
        <v>5870</v>
      </c>
      <c r="B5874" s="154" t="s">
        <v>253</v>
      </c>
      <c r="C5874" s="154" t="s">
        <v>254</v>
      </c>
      <c r="D5874" s="154" t="s">
        <v>255</v>
      </c>
      <c r="E5874" s="155" t="s">
        <v>253</v>
      </c>
      <c r="F5874" s="156" t="s">
        <v>253</v>
      </c>
      <c r="G5874" s="155" t="s">
        <v>253</v>
      </c>
      <c r="H5874" s="155" t="s">
        <v>253</v>
      </c>
      <c r="I5874" s="157" t="s">
        <v>253</v>
      </c>
      <c r="J5874" s="156" t="s">
        <v>253</v>
      </c>
      <c r="K5874" s="167" t="s">
        <v>253</v>
      </c>
    </row>
    <row r="5875" spans="1:11" x14ac:dyDescent="0.25">
      <c r="A5875" s="153">
        <v>5871</v>
      </c>
      <c r="B5875" s="154" t="s">
        <v>253</v>
      </c>
      <c r="C5875" s="154" t="s">
        <v>254</v>
      </c>
      <c r="D5875" s="154" t="s">
        <v>255</v>
      </c>
      <c r="E5875" s="155" t="s">
        <v>253</v>
      </c>
      <c r="F5875" s="156" t="s">
        <v>253</v>
      </c>
      <c r="G5875" s="155" t="s">
        <v>253</v>
      </c>
      <c r="H5875" s="155" t="s">
        <v>253</v>
      </c>
      <c r="I5875" s="157" t="s">
        <v>253</v>
      </c>
      <c r="J5875" s="156" t="s">
        <v>253</v>
      </c>
      <c r="K5875" s="167" t="s">
        <v>253</v>
      </c>
    </row>
    <row r="5876" spans="1:11" x14ac:dyDescent="0.25">
      <c r="A5876" s="153">
        <v>5872</v>
      </c>
      <c r="B5876" s="154" t="s">
        <v>253</v>
      </c>
      <c r="C5876" s="154" t="s">
        <v>254</v>
      </c>
      <c r="D5876" s="154" t="s">
        <v>255</v>
      </c>
      <c r="E5876" s="155" t="s">
        <v>253</v>
      </c>
      <c r="F5876" s="156" t="s">
        <v>253</v>
      </c>
      <c r="G5876" s="155" t="s">
        <v>253</v>
      </c>
      <c r="H5876" s="155" t="s">
        <v>253</v>
      </c>
      <c r="I5876" s="157" t="s">
        <v>253</v>
      </c>
      <c r="J5876" s="156" t="s">
        <v>253</v>
      </c>
      <c r="K5876" s="167" t="s">
        <v>253</v>
      </c>
    </row>
    <row r="5877" spans="1:11" x14ac:dyDescent="0.25">
      <c r="A5877" s="153">
        <v>5873</v>
      </c>
      <c r="B5877" s="154" t="s">
        <v>253</v>
      </c>
      <c r="C5877" s="154" t="s">
        <v>254</v>
      </c>
      <c r="D5877" s="154" t="s">
        <v>255</v>
      </c>
      <c r="E5877" s="155" t="s">
        <v>253</v>
      </c>
      <c r="F5877" s="156" t="s">
        <v>253</v>
      </c>
      <c r="G5877" s="155" t="s">
        <v>253</v>
      </c>
      <c r="H5877" s="155" t="s">
        <v>253</v>
      </c>
      <c r="I5877" s="157" t="s">
        <v>253</v>
      </c>
      <c r="J5877" s="156" t="s">
        <v>253</v>
      </c>
      <c r="K5877" s="167" t="s">
        <v>253</v>
      </c>
    </row>
    <row r="5878" spans="1:11" x14ac:dyDescent="0.25">
      <c r="A5878" s="153">
        <v>5874</v>
      </c>
      <c r="B5878" s="154" t="s">
        <v>253</v>
      </c>
      <c r="C5878" s="154" t="s">
        <v>254</v>
      </c>
      <c r="D5878" s="154" t="s">
        <v>255</v>
      </c>
      <c r="E5878" s="155" t="s">
        <v>253</v>
      </c>
      <c r="F5878" s="156" t="s">
        <v>253</v>
      </c>
      <c r="G5878" s="155" t="s">
        <v>253</v>
      </c>
      <c r="H5878" s="155" t="s">
        <v>253</v>
      </c>
      <c r="I5878" s="157" t="s">
        <v>253</v>
      </c>
      <c r="J5878" s="156" t="s">
        <v>253</v>
      </c>
      <c r="K5878" s="167" t="s">
        <v>253</v>
      </c>
    </row>
    <row r="5879" spans="1:11" x14ac:dyDescent="0.25">
      <c r="A5879" s="153">
        <v>5875</v>
      </c>
      <c r="B5879" s="154" t="s">
        <v>253</v>
      </c>
      <c r="C5879" s="154" t="s">
        <v>254</v>
      </c>
      <c r="D5879" s="154" t="s">
        <v>255</v>
      </c>
      <c r="E5879" s="155" t="s">
        <v>253</v>
      </c>
      <c r="F5879" s="156" t="s">
        <v>253</v>
      </c>
      <c r="G5879" s="155" t="s">
        <v>253</v>
      </c>
      <c r="H5879" s="155" t="s">
        <v>253</v>
      </c>
      <c r="I5879" s="157" t="s">
        <v>253</v>
      </c>
      <c r="J5879" s="156" t="s">
        <v>253</v>
      </c>
      <c r="K5879" s="167" t="s">
        <v>253</v>
      </c>
    </row>
    <row r="5880" spans="1:11" x14ac:dyDescent="0.25">
      <c r="A5880" s="153">
        <v>5876</v>
      </c>
      <c r="B5880" s="154" t="s">
        <v>253</v>
      </c>
      <c r="C5880" s="154" t="s">
        <v>254</v>
      </c>
      <c r="D5880" s="154" t="s">
        <v>255</v>
      </c>
      <c r="E5880" s="155" t="s">
        <v>253</v>
      </c>
      <c r="F5880" s="156" t="s">
        <v>253</v>
      </c>
      <c r="G5880" s="155" t="s">
        <v>253</v>
      </c>
      <c r="H5880" s="155" t="s">
        <v>253</v>
      </c>
      <c r="I5880" s="157" t="s">
        <v>253</v>
      </c>
      <c r="J5880" s="156" t="s">
        <v>253</v>
      </c>
      <c r="K5880" s="167" t="s">
        <v>253</v>
      </c>
    </row>
    <row r="5881" spans="1:11" x14ac:dyDescent="0.25">
      <c r="A5881" s="153">
        <v>5877</v>
      </c>
      <c r="B5881" s="154" t="s">
        <v>253</v>
      </c>
      <c r="C5881" s="154" t="s">
        <v>254</v>
      </c>
      <c r="D5881" s="154" t="s">
        <v>255</v>
      </c>
      <c r="E5881" s="155" t="s">
        <v>253</v>
      </c>
      <c r="F5881" s="156" t="s">
        <v>253</v>
      </c>
      <c r="G5881" s="155" t="s">
        <v>253</v>
      </c>
      <c r="H5881" s="155" t="s">
        <v>253</v>
      </c>
      <c r="I5881" s="157" t="s">
        <v>253</v>
      </c>
      <c r="J5881" s="156" t="s">
        <v>253</v>
      </c>
      <c r="K5881" s="167" t="s">
        <v>253</v>
      </c>
    </row>
    <row r="5882" spans="1:11" x14ac:dyDescent="0.25">
      <c r="A5882" s="153">
        <v>5878</v>
      </c>
      <c r="B5882" s="154" t="s">
        <v>253</v>
      </c>
      <c r="C5882" s="154" t="s">
        <v>254</v>
      </c>
      <c r="D5882" s="154" t="s">
        <v>255</v>
      </c>
      <c r="E5882" s="155" t="s">
        <v>253</v>
      </c>
      <c r="F5882" s="156" t="s">
        <v>253</v>
      </c>
      <c r="G5882" s="155" t="s">
        <v>253</v>
      </c>
      <c r="H5882" s="155" t="s">
        <v>253</v>
      </c>
      <c r="I5882" s="157" t="s">
        <v>253</v>
      </c>
      <c r="J5882" s="156" t="s">
        <v>253</v>
      </c>
      <c r="K5882" s="167" t="s">
        <v>253</v>
      </c>
    </row>
    <row r="5883" spans="1:11" x14ac:dyDescent="0.25">
      <c r="A5883" s="153">
        <v>5879</v>
      </c>
      <c r="B5883" s="154" t="s">
        <v>253</v>
      </c>
      <c r="C5883" s="154" t="s">
        <v>254</v>
      </c>
      <c r="D5883" s="154" t="s">
        <v>255</v>
      </c>
      <c r="E5883" s="155" t="s">
        <v>253</v>
      </c>
      <c r="F5883" s="156" t="s">
        <v>253</v>
      </c>
      <c r="G5883" s="155" t="s">
        <v>253</v>
      </c>
      <c r="H5883" s="155" t="s">
        <v>253</v>
      </c>
      <c r="I5883" s="157" t="s">
        <v>253</v>
      </c>
      <c r="J5883" s="156" t="s">
        <v>253</v>
      </c>
      <c r="K5883" s="167" t="s">
        <v>253</v>
      </c>
    </row>
    <row r="5884" spans="1:11" x14ac:dyDescent="0.25">
      <c r="A5884" s="153">
        <v>5880</v>
      </c>
      <c r="B5884" s="154" t="s">
        <v>253</v>
      </c>
      <c r="C5884" s="154" t="s">
        <v>254</v>
      </c>
      <c r="D5884" s="154" t="s">
        <v>255</v>
      </c>
      <c r="E5884" s="155" t="s">
        <v>253</v>
      </c>
      <c r="F5884" s="156" t="s">
        <v>253</v>
      </c>
      <c r="G5884" s="155" t="s">
        <v>253</v>
      </c>
      <c r="H5884" s="155" t="s">
        <v>253</v>
      </c>
      <c r="I5884" s="157" t="s">
        <v>253</v>
      </c>
      <c r="J5884" s="156" t="s">
        <v>253</v>
      </c>
      <c r="K5884" s="167" t="s">
        <v>253</v>
      </c>
    </row>
    <row r="5885" spans="1:11" x14ac:dyDescent="0.25">
      <c r="A5885" s="153">
        <v>5881</v>
      </c>
      <c r="B5885" s="154" t="s">
        <v>253</v>
      </c>
      <c r="C5885" s="154" t="s">
        <v>254</v>
      </c>
      <c r="D5885" s="154" t="s">
        <v>255</v>
      </c>
      <c r="E5885" s="155" t="s">
        <v>253</v>
      </c>
      <c r="F5885" s="156" t="s">
        <v>253</v>
      </c>
      <c r="G5885" s="155" t="s">
        <v>253</v>
      </c>
      <c r="H5885" s="155" t="s">
        <v>253</v>
      </c>
      <c r="I5885" s="157" t="s">
        <v>253</v>
      </c>
      <c r="J5885" s="156" t="s">
        <v>253</v>
      </c>
      <c r="K5885" s="167" t="s">
        <v>253</v>
      </c>
    </row>
    <row r="5886" spans="1:11" x14ac:dyDescent="0.25">
      <c r="A5886" s="153">
        <v>5882</v>
      </c>
      <c r="B5886" s="154" t="s">
        <v>253</v>
      </c>
      <c r="C5886" s="154" t="s">
        <v>254</v>
      </c>
      <c r="D5886" s="154" t="s">
        <v>255</v>
      </c>
      <c r="E5886" s="155" t="s">
        <v>253</v>
      </c>
      <c r="F5886" s="156" t="s">
        <v>253</v>
      </c>
      <c r="G5886" s="155" t="s">
        <v>253</v>
      </c>
      <c r="H5886" s="155" t="s">
        <v>253</v>
      </c>
      <c r="I5886" s="157" t="s">
        <v>253</v>
      </c>
      <c r="J5886" s="156" t="s">
        <v>253</v>
      </c>
      <c r="K5886" s="167" t="s">
        <v>253</v>
      </c>
    </row>
    <row r="5887" spans="1:11" x14ac:dyDescent="0.25">
      <c r="A5887" s="153">
        <v>5883</v>
      </c>
      <c r="B5887" s="154" t="s">
        <v>253</v>
      </c>
      <c r="C5887" s="154" t="s">
        <v>254</v>
      </c>
      <c r="D5887" s="154" t="s">
        <v>255</v>
      </c>
      <c r="E5887" s="155" t="s">
        <v>253</v>
      </c>
      <c r="F5887" s="156" t="s">
        <v>253</v>
      </c>
      <c r="G5887" s="155" t="s">
        <v>253</v>
      </c>
      <c r="H5887" s="155" t="s">
        <v>253</v>
      </c>
      <c r="I5887" s="157" t="s">
        <v>253</v>
      </c>
      <c r="J5887" s="156" t="s">
        <v>253</v>
      </c>
      <c r="K5887" s="167" t="s">
        <v>253</v>
      </c>
    </row>
    <row r="5888" spans="1:11" x14ac:dyDescent="0.25">
      <c r="A5888" s="153">
        <v>5884</v>
      </c>
      <c r="B5888" s="154" t="s">
        <v>253</v>
      </c>
      <c r="C5888" s="154" t="s">
        <v>254</v>
      </c>
      <c r="D5888" s="154" t="s">
        <v>255</v>
      </c>
      <c r="E5888" s="155" t="s">
        <v>253</v>
      </c>
      <c r="F5888" s="156" t="s">
        <v>253</v>
      </c>
      <c r="G5888" s="155" t="s">
        <v>253</v>
      </c>
      <c r="H5888" s="155" t="s">
        <v>253</v>
      </c>
      <c r="I5888" s="157" t="s">
        <v>253</v>
      </c>
      <c r="J5888" s="156" t="s">
        <v>253</v>
      </c>
      <c r="K5888" s="167" t="s">
        <v>253</v>
      </c>
    </row>
    <row r="5889" spans="1:11" x14ac:dyDescent="0.25">
      <c r="A5889" s="153">
        <v>5885</v>
      </c>
      <c r="B5889" s="154" t="s">
        <v>253</v>
      </c>
      <c r="C5889" s="154" t="s">
        <v>254</v>
      </c>
      <c r="D5889" s="154" t="s">
        <v>255</v>
      </c>
      <c r="E5889" s="155" t="s">
        <v>253</v>
      </c>
      <c r="F5889" s="156" t="s">
        <v>253</v>
      </c>
      <c r="G5889" s="155" t="s">
        <v>253</v>
      </c>
      <c r="H5889" s="155" t="s">
        <v>253</v>
      </c>
      <c r="I5889" s="157" t="s">
        <v>253</v>
      </c>
      <c r="J5889" s="156" t="s">
        <v>253</v>
      </c>
      <c r="K5889" s="167" t="s">
        <v>253</v>
      </c>
    </row>
    <row r="5890" spans="1:11" x14ac:dyDescent="0.25">
      <c r="A5890" s="153">
        <v>5886</v>
      </c>
      <c r="B5890" s="154" t="s">
        <v>253</v>
      </c>
      <c r="C5890" s="154" t="s">
        <v>254</v>
      </c>
      <c r="D5890" s="154" t="s">
        <v>255</v>
      </c>
      <c r="E5890" s="155" t="s">
        <v>253</v>
      </c>
      <c r="F5890" s="156" t="s">
        <v>253</v>
      </c>
      <c r="G5890" s="155" t="s">
        <v>253</v>
      </c>
      <c r="H5890" s="155" t="s">
        <v>253</v>
      </c>
      <c r="I5890" s="157" t="s">
        <v>253</v>
      </c>
      <c r="J5890" s="156" t="s">
        <v>253</v>
      </c>
      <c r="K5890" s="167" t="s">
        <v>253</v>
      </c>
    </row>
    <row r="5891" spans="1:11" x14ac:dyDescent="0.25">
      <c r="A5891" s="153">
        <v>5887</v>
      </c>
      <c r="B5891" s="154" t="s">
        <v>253</v>
      </c>
      <c r="C5891" s="154" t="s">
        <v>254</v>
      </c>
      <c r="D5891" s="154" t="s">
        <v>255</v>
      </c>
      <c r="E5891" s="155" t="s">
        <v>253</v>
      </c>
      <c r="F5891" s="156" t="s">
        <v>253</v>
      </c>
      <c r="G5891" s="155" t="s">
        <v>253</v>
      </c>
      <c r="H5891" s="155" t="s">
        <v>253</v>
      </c>
      <c r="I5891" s="157" t="s">
        <v>253</v>
      </c>
      <c r="J5891" s="156" t="s">
        <v>253</v>
      </c>
      <c r="K5891" s="167" t="s">
        <v>253</v>
      </c>
    </row>
    <row r="5892" spans="1:11" x14ac:dyDescent="0.25">
      <c r="A5892" s="153">
        <v>5888</v>
      </c>
      <c r="B5892" s="154" t="s">
        <v>253</v>
      </c>
      <c r="C5892" s="154" t="s">
        <v>254</v>
      </c>
      <c r="D5892" s="154" t="s">
        <v>255</v>
      </c>
      <c r="E5892" s="155" t="s">
        <v>253</v>
      </c>
      <c r="F5892" s="156" t="s">
        <v>253</v>
      </c>
      <c r="G5892" s="155" t="s">
        <v>253</v>
      </c>
      <c r="H5892" s="155" t="s">
        <v>253</v>
      </c>
      <c r="I5892" s="157" t="s">
        <v>253</v>
      </c>
      <c r="J5892" s="156" t="s">
        <v>253</v>
      </c>
      <c r="K5892" s="167" t="s">
        <v>253</v>
      </c>
    </row>
    <row r="5893" spans="1:11" x14ac:dyDescent="0.25">
      <c r="A5893" s="153">
        <v>5889</v>
      </c>
      <c r="B5893" s="154" t="s">
        <v>253</v>
      </c>
      <c r="C5893" s="154" t="s">
        <v>254</v>
      </c>
      <c r="D5893" s="154" t="s">
        <v>255</v>
      </c>
      <c r="E5893" s="155" t="s">
        <v>253</v>
      </c>
      <c r="F5893" s="156" t="s">
        <v>253</v>
      </c>
      <c r="G5893" s="155" t="s">
        <v>253</v>
      </c>
      <c r="H5893" s="155" t="s">
        <v>253</v>
      </c>
      <c r="I5893" s="157" t="s">
        <v>253</v>
      </c>
      <c r="J5893" s="156" t="s">
        <v>253</v>
      </c>
      <c r="K5893" s="167" t="s">
        <v>253</v>
      </c>
    </row>
    <row r="5894" spans="1:11" x14ac:dyDescent="0.25">
      <c r="A5894" s="153">
        <v>5890</v>
      </c>
      <c r="B5894" s="154" t="s">
        <v>253</v>
      </c>
      <c r="C5894" s="154" t="s">
        <v>254</v>
      </c>
      <c r="D5894" s="154" t="s">
        <v>255</v>
      </c>
      <c r="E5894" s="155" t="s">
        <v>253</v>
      </c>
      <c r="F5894" s="156" t="s">
        <v>253</v>
      </c>
      <c r="G5894" s="155" t="s">
        <v>253</v>
      </c>
      <c r="H5894" s="155" t="s">
        <v>253</v>
      </c>
      <c r="I5894" s="157" t="s">
        <v>253</v>
      </c>
      <c r="J5894" s="156" t="s">
        <v>253</v>
      </c>
      <c r="K5894" s="167" t="s">
        <v>253</v>
      </c>
    </row>
    <row r="5895" spans="1:11" x14ac:dyDescent="0.25">
      <c r="A5895" s="153">
        <v>5891</v>
      </c>
      <c r="B5895" s="154" t="s">
        <v>253</v>
      </c>
      <c r="C5895" s="154" t="s">
        <v>254</v>
      </c>
      <c r="D5895" s="154" t="s">
        <v>255</v>
      </c>
      <c r="E5895" s="155" t="s">
        <v>253</v>
      </c>
      <c r="F5895" s="156" t="s">
        <v>253</v>
      </c>
      <c r="G5895" s="155" t="s">
        <v>253</v>
      </c>
      <c r="H5895" s="155" t="s">
        <v>253</v>
      </c>
      <c r="I5895" s="157" t="s">
        <v>253</v>
      </c>
      <c r="J5895" s="156" t="s">
        <v>253</v>
      </c>
      <c r="K5895" s="167" t="s">
        <v>253</v>
      </c>
    </row>
    <row r="5896" spans="1:11" x14ac:dyDescent="0.25">
      <c r="A5896" s="153">
        <v>5892</v>
      </c>
      <c r="B5896" s="154" t="s">
        <v>253</v>
      </c>
      <c r="C5896" s="154" t="s">
        <v>254</v>
      </c>
      <c r="D5896" s="154" t="s">
        <v>255</v>
      </c>
      <c r="E5896" s="155" t="s">
        <v>253</v>
      </c>
      <c r="F5896" s="156" t="s">
        <v>253</v>
      </c>
      <c r="G5896" s="155" t="s">
        <v>253</v>
      </c>
      <c r="H5896" s="155" t="s">
        <v>253</v>
      </c>
      <c r="I5896" s="157" t="s">
        <v>253</v>
      </c>
      <c r="J5896" s="156" t="s">
        <v>253</v>
      </c>
      <c r="K5896" s="167" t="s">
        <v>253</v>
      </c>
    </row>
    <row r="5897" spans="1:11" x14ac:dyDescent="0.25">
      <c r="A5897" s="153">
        <v>5893</v>
      </c>
      <c r="B5897" s="154" t="s">
        <v>253</v>
      </c>
      <c r="C5897" s="154" t="s">
        <v>254</v>
      </c>
      <c r="D5897" s="154" t="s">
        <v>255</v>
      </c>
      <c r="E5897" s="155" t="s">
        <v>253</v>
      </c>
      <c r="F5897" s="156" t="s">
        <v>253</v>
      </c>
      <c r="G5897" s="155" t="s">
        <v>253</v>
      </c>
      <c r="H5897" s="155" t="s">
        <v>253</v>
      </c>
      <c r="I5897" s="157" t="s">
        <v>253</v>
      </c>
      <c r="J5897" s="156" t="s">
        <v>253</v>
      </c>
      <c r="K5897" s="167" t="s">
        <v>253</v>
      </c>
    </row>
    <row r="5898" spans="1:11" x14ac:dyDescent="0.25">
      <c r="A5898" s="153">
        <v>5894</v>
      </c>
      <c r="B5898" s="154" t="s">
        <v>253</v>
      </c>
      <c r="C5898" s="154" t="s">
        <v>254</v>
      </c>
      <c r="D5898" s="154" t="s">
        <v>255</v>
      </c>
      <c r="E5898" s="155" t="s">
        <v>253</v>
      </c>
      <c r="F5898" s="156" t="s">
        <v>253</v>
      </c>
      <c r="G5898" s="155" t="s">
        <v>253</v>
      </c>
      <c r="H5898" s="155" t="s">
        <v>253</v>
      </c>
      <c r="I5898" s="157" t="s">
        <v>253</v>
      </c>
      <c r="J5898" s="156" t="s">
        <v>253</v>
      </c>
      <c r="K5898" s="167" t="s">
        <v>253</v>
      </c>
    </row>
    <row r="5899" spans="1:11" x14ac:dyDescent="0.25">
      <c r="A5899" s="153">
        <v>5895</v>
      </c>
      <c r="B5899" s="154" t="s">
        <v>253</v>
      </c>
      <c r="C5899" s="154" t="s">
        <v>254</v>
      </c>
      <c r="D5899" s="154" t="s">
        <v>255</v>
      </c>
      <c r="E5899" s="155" t="s">
        <v>253</v>
      </c>
      <c r="F5899" s="156" t="s">
        <v>253</v>
      </c>
      <c r="G5899" s="155" t="s">
        <v>253</v>
      </c>
      <c r="H5899" s="155" t="s">
        <v>253</v>
      </c>
      <c r="I5899" s="157" t="s">
        <v>253</v>
      </c>
      <c r="J5899" s="156" t="s">
        <v>253</v>
      </c>
      <c r="K5899" s="167" t="s">
        <v>253</v>
      </c>
    </row>
    <row r="5900" spans="1:11" x14ac:dyDescent="0.25">
      <c r="A5900" s="153">
        <v>5896</v>
      </c>
      <c r="B5900" s="154" t="s">
        <v>253</v>
      </c>
      <c r="C5900" s="154" t="s">
        <v>254</v>
      </c>
      <c r="D5900" s="154" t="s">
        <v>255</v>
      </c>
      <c r="E5900" s="155" t="s">
        <v>253</v>
      </c>
      <c r="F5900" s="156" t="s">
        <v>253</v>
      </c>
      <c r="G5900" s="155" t="s">
        <v>253</v>
      </c>
      <c r="H5900" s="155" t="s">
        <v>253</v>
      </c>
      <c r="I5900" s="157" t="s">
        <v>253</v>
      </c>
      <c r="J5900" s="156" t="s">
        <v>253</v>
      </c>
      <c r="K5900" s="167" t="s">
        <v>253</v>
      </c>
    </row>
    <row r="5901" spans="1:11" x14ac:dyDescent="0.25">
      <c r="A5901" s="153">
        <v>5897</v>
      </c>
      <c r="B5901" s="154" t="s">
        <v>253</v>
      </c>
      <c r="C5901" s="154" t="s">
        <v>254</v>
      </c>
      <c r="D5901" s="154" t="s">
        <v>255</v>
      </c>
      <c r="E5901" s="155" t="s">
        <v>253</v>
      </c>
      <c r="F5901" s="156" t="s">
        <v>253</v>
      </c>
      <c r="G5901" s="155" t="s">
        <v>253</v>
      </c>
      <c r="H5901" s="155" t="s">
        <v>253</v>
      </c>
      <c r="I5901" s="157" t="s">
        <v>253</v>
      </c>
      <c r="J5901" s="156" t="s">
        <v>253</v>
      </c>
      <c r="K5901" s="167" t="s">
        <v>253</v>
      </c>
    </row>
    <row r="5902" spans="1:11" x14ac:dyDescent="0.25">
      <c r="A5902" s="153">
        <v>5898</v>
      </c>
      <c r="B5902" s="154" t="s">
        <v>253</v>
      </c>
      <c r="C5902" s="154" t="s">
        <v>254</v>
      </c>
      <c r="D5902" s="154" t="s">
        <v>255</v>
      </c>
      <c r="E5902" s="155" t="s">
        <v>253</v>
      </c>
      <c r="F5902" s="156" t="s">
        <v>253</v>
      </c>
      <c r="G5902" s="155" t="s">
        <v>253</v>
      </c>
      <c r="H5902" s="155" t="s">
        <v>253</v>
      </c>
      <c r="I5902" s="157" t="s">
        <v>253</v>
      </c>
      <c r="J5902" s="156" t="s">
        <v>253</v>
      </c>
      <c r="K5902" s="167" t="s">
        <v>253</v>
      </c>
    </row>
    <row r="5903" spans="1:11" x14ac:dyDescent="0.25">
      <c r="A5903" s="153">
        <v>5899</v>
      </c>
      <c r="B5903" s="154" t="s">
        <v>253</v>
      </c>
      <c r="C5903" s="154" t="s">
        <v>254</v>
      </c>
      <c r="D5903" s="154" t="s">
        <v>255</v>
      </c>
      <c r="E5903" s="155" t="s">
        <v>253</v>
      </c>
      <c r="F5903" s="156" t="s">
        <v>253</v>
      </c>
      <c r="G5903" s="155" t="s">
        <v>253</v>
      </c>
      <c r="H5903" s="155" t="s">
        <v>253</v>
      </c>
      <c r="I5903" s="157" t="s">
        <v>253</v>
      </c>
      <c r="J5903" s="156" t="s">
        <v>253</v>
      </c>
      <c r="K5903" s="167" t="s">
        <v>253</v>
      </c>
    </row>
    <row r="5904" spans="1:11" x14ac:dyDescent="0.25">
      <c r="A5904" s="153">
        <v>5900</v>
      </c>
      <c r="B5904" s="154" t="s">
        <v>253</v>
      </c>
      <c r="C5904" s="154" t="s">
        <v>254</v>
      </c>
      <c r="D5904" s="154" t="s">
        <v>255</v>
      </c>
      <c r="E5904" s="155" t="s">
        <v>253</v>
      </c>
      <c r="F5904" s="156" t="s">
        <v>253</v>
      </c>
      <c r="G5904" s="155" t="s">
        <v>253</v>
      </c>
      <c r="H5904" s="155" t="s">
        <v>253</v>
      </c>
      <c r="I5904" s="157" t="s">
        <v>253</v>
      </c>
      <c r="J5904" s="156" t="s">
        <v>253</v>
      </c>
      <c r="K5904" s="167" t="s">
        <v>253</v>
      </c>
    </row>
    <row r="5905" spans="1:11" x14ac:dyDescent="0.25">
      <c r="A5905" s="153">
        <v>5901</v>
      </c>
      <c r="B5905" s="154" t="s">
        <v>253</v>
      </c>
      <c r="C5905" s="154" t="s">
        <v>254</v>
      </c>
      <c r="D5905" s="154" t="s">
        <v>255</v>
      </c>
      <c r="E5905" s="155" t="s">
        <v>253</v>
      </c>
      <c r="F5905" s="156" t="s">
        <v>253</v>
      </c>
      <c r="G5905" s="155" t="s">
        <v>253</v>
      </c>
      <c r="H5905" s="155" t="s">
        <v>253</v>
      </c>
      <c r="I5905" s="157" t="s">
        <v>253</v>
      </c>
      <c r="J5905" s="156" t="s">
        <v>253</v>
      </c>
      <c r="K5905" s="167" t="s">
        <v>253</v>
      </c>
    </row>
    <row r="5906" spans="1:11" x14ac:dyDescent="0.25">
      <c r="A5906" s="153">
        <v>5902</v>
      </c>
      <c r="B5906" s="154" t="s">
        <v>253</v>
      </c>
      <c r="C5906" s="154" t="s">
        <v>254</v>
      </c>
      <c r="D5906" s="154" t="s">
        <v>255</v>
      </c>
      <c r="E5906" s="155" t="s">
        <v>253</v>
      </c>
      <c r="F5906" s="156" t="s">
        <v>253</v>
      </c>
      <c r="G5906" s="155" t="s">
        <v>253</v>
      </c>
      <c r="H5906" s="155" t="s">
        <v>253</v>
      </c>
      <c r="I5906" s="157" t="s">
        <v>253</v>
      </c>
      <c r="J5906" s="156" t="s">
        <v>253</v>
      </c>
      <c r="K5906" s="167" t="s">
        <v>253</v>
      </c>
    </row>
    <row r="5907" spans="1:11" x14ac:dyDescent="0.25">
      <c r="A5907" s="153">
        <v>5903</v>
      </c>
      <c r="B5907" s="154" t="s">
        <v>253</v>
      </c>
      <c r="C5907" s="154" t="s">
        <v>254</v>
      </c>
      <c r="D5907" s="154" t="s">
        <v>255</v>
      </c>
      <c r="E5907" s="155" t="s">
        <v>253</v>
      </c>
      <c r="F5907" s="156" t="s">
        <v>253</v>
      </c>
      <c r="G5907" s="155" t="s">
        <v>253</v>
      </c>
      <c r="H5907" s="155" t="s">
        <v>253</v>
      </c>
      <c r="I5907" s="157" t="s">
        <v>253</v>
      </c>
      <c r="J5907" s="156" t="s">
        <v>253</v>
      </c>
      <c r="K5907" s="167" t="s">
        <v>253</v>
      </c>
    </row>
    <row r="5908" spans="1:11" x14ac:dyDescent="0.25">
      <c r="A5908" s="153">
        <v>5904</v>
      </c>
      <c r="B5908" s="154" t="s">
        <v>253</v>
      </c>
      <c r="C5908" s="154" t="s">
        <v>254</v>
      </c>
      <c r="D5908" s="154" t="s">
        <v>255</v>
      </c>
      <c r="E5908" s="155" t="s">
        <v>253</v>
      </c>
      <c r="F5908" s="156" t="s">
        <v>253</v>
      </c>
      <c r="G5908" s="155" t="s">
        <v>253</v>
      </c>
      <c r="H5908" s="155" t="s">
        <v>253</v>
      </c>
      <c r="I5908" s="157" t="s">
        <v>253</v>
      </c>
      <c r="J5908" s="156" t="s">
        <v>253</v>
      </c>
      <c r="K5908" s="167" t="s">
        <v>253</v>
      </c>
    </row>
    <row r="5909" spans="1:11" x14ac:dyDescent="0.25">
      <c r="A5909" s="153">
        <v>5905</v>
      </c>
      <c r="B5909" s="154" t="s">
        <v>253</v>
      </c>
      <c r="C5909" s="154" t="s">
        <v>254</v>
      </c>
      <c r="D5909" s="154" t="s">
        <v>255</v>
      </c>
      <c r="E5909" s="155" t="s">
        <v>253</v>
      </c>
      <c r="F5909" s="156" t="s">
        <v>253</v>
      </c>
      <c r="G5909" s="155" t="s">
        <v>253</v>
      </c>
      <c r="H5909" s="155" t="s">
        <v>253</v>
      </c>
      <c r="I5909" s="157" t="s">
        <v>253</v>
      </c>
      <c r="J5909" s="156" t="s">
        <v>253</v>
      </c>
      <c r="K5909" s="167" t="s">
        <v>253</v>
      </c>
    </row>
    <row r="5910" spans="1:11" x14ac:dyDescent="0.25">
      <c r="A5910" s="153">
        <v>5906</v>
      </c>
      <c r="B5910" s="154" t="s">
        <v>253</v>
      </c>
      <c r="C5910" s="154" t="s">
        <v>254</v>
      </c>
      <c r="D5910" s="154" t="s">
        <v>255</v>
      </c>
      <c r="E5910" s="155" t="s">
        <v>253</v>
      </c>
      <c r="F5910" s="156" t="s">
        <v>253</v>
      </c>
      <c r="G5910" s="155" t="s">
        <v>253</v>
      </c>
      <c r="H5910" s="155" t="s">
        <v>253</v>
      </c>
      <c r="I5910" s="157" t="s">
        <v>253</v>
      </c>
      <c r="J5910" s="156" t="s">
        <v>253</v>
      </c>
      <c r="K5910" s="167" t="s">
        <v>253</v>
      </c>
    </row>
    <row r="5911" spans="1:11" x14ac:dyDescent="0.25">
      <c r="A5911" s="153">
        <v>5907</v>
      </c>
      <c r="B5911" s="154" t="s">
        <v>253</v>
      </c>
      <c r="C5911" s="154" t="s">
        <v>254</v>
      </c>
      <c r="D5911" s="154" t="s">
        <v>255</v>
      </c>
      <c r="E5911" s="155" t="s">
        <v>253</v>
      </c>
      <c r="F5911" s="156" t="s">
        <v>253</v>
      </c>
      <c r="G5911" s="155" t="s">
        <v>253</v>
      </c>
      <c r="H5911" s="155" t="s">
        <v>253</v>
      </c>
      <c r="I5911" s="157" t="s">
        <v>253</v>
      </c>
      <c r="J5911" s="156" t="s">
        <v>253</v>
      </c>
      <c r="K5911" s="167" t="s">
        <v>253</v>
      </c>
    </row>
    <row r="5912" spans="1:11" x14ac:dyDescent="0.25">
      <c r="A5912" s="153">
        <v>5908</v>
      </c>
      <c r="B5912" s="154" t="s">
        <v>253</v>
      </c>
      <c r="C5912" s="154" t="s">
        <v>254</v>
      </c>
      <c r="D5912" s="154" t="s">
        <v>255</v>
      </c>
      <c r="E5912" s="155" t="s">
        <v>253</v>
      </c>
      <c r="F5912" s="156" t="s">
        <v>253</v>
      </c>
      <c r="G5912" s="155" t="s">
        <v>253</v>
      </c>
      <c r="H5912" s="155" t="s">
        <v>253</v>
      </c>
      <c r="I5912" s="157" t="s">
        <v>253</v>
      </c>
      <c r="J5912" s="156" t="s">
        <v>253</v>
      </c>
      <c r="K5912" s="167" t="s">
        <v>253</v>
      </c>
    </row>
    <row r="5913" spans="1:11" x14ac:dyDescent="0.25">
      <c r="A5913" s="153">
        <v>5909</v>
      </c>
      <c r="B5913" s="154" t="s">
        <v>253</v>
      </c>
      <c r="C5913" s="154" t="s">
        <v>254</v>
      </c>
      <c r="D5913" s="154" t="s">
        <v>255</v>
      </c>
      <c r="E5913" s="155" t="s">
        <v>253</v>
      </c>
      <c r="F5913" s="156" t="s">
        <v>253</v>
      </c>
      <c r="G5913" s="155" t="s">
        <v>253</v>
      </c>
      <c r="H5913" s="155" t="s">
        <v>253</v>
      </c>
      <c r="I5913" s="157" t="s">
        <v>253</v>
      </c>
      <c r="J5913" s="156" t="s">
        <v>253</v>
      </c>
      <c r="K5913" s="167" t="s">
        <v>253</v>
      </c>
    </row>
    <row r="5914" spans="1:11" x14ac:dyDescent="0.25">
      <c r="A5914" s="153">
        <v>5910</v>
      </c>
      <c r="B5914" s="154" t="s">
        <v>253</v>
      </c>
      <c r="C5914" s="154" t="s">
        <v>254</v>
      </c>
      <c r="D5914" s="154" t="s">
        <v>255</v>
      </c>
      <c r="E5914" s="155" t="s">
        <v>253</v>
      </c>
      <c r="F5914" s="156" t="s">
        <v>253</v>
      </c>
      <c r="G5914" s="155" t="s">
        <v>253</v>
      </c>
      <c r="H5914" s="155" t="s">
        <v>253</v>
      </c>
      <c r="I5914" s="157" t="s">
        <v>253</v>
      </c>
      <c r="J5914" s="156" t="s">
        <v>253</v>
      </c>
      <c r="K5914" s="167" t="s">
        <v>253</v>
      </c>
    </row>
    <row r="5915" spans="1:11" x14ac:dyDescent="0.25">
      <c r="A5915" s="153">
        <v>5911</v>
      </c>
      <c r="B5915" s="154" t="s">
        <v>253</v>
      </c>
      <c r="C5915" s="154" t="s">
        <v>254</v>
      </c>
      <c r="D5915" s="154" t="s">
        <v>255</v>
      </c>
      <c r="E5915" s="155" t="s">
        <v>253</v>
      </c>
      <c r="F5915" s="156" t="s">
        <v>253</v>
      </c>
      <c r="G5915" s="155" t="s">
        <v>253</v>
      </c>
      <c r="H5915" s="155" t="s">
        <v>253</v>
      </c>
      <c r="I5915" s="157" t="s">
        <v>253</v>
      </c>
      <c r="J5915" s="156" t="s">
        <v>253</v>
      </c>
      <c r="K5915" s="167" t="s">
        <v>253</v>
      </c>
    </row>
    <row r="5916" spans="1:11" x14ac:dyDescent="0.25">
      <c r="A5916" s="153">
        <v>5912</v>
      </c>
      <c r="B5916" s="154" t="s">
        <v>253</v>
      </c>
      <c r="C5916" s="154" t="s">
        <v>254</v>
      </c>
      <c r="D5916" s="154" t="s">
        <v>255</v>
      </c>
      <c r="E5916" s="155" t="s">
        <v>253</v>
      </c>
      <c r="F5916" s="156" t="s">
        <v>253</v>
      </c>
      <c r="G5916" s="155" t="s">
        <v>253</v>
      </c>
      <c r="H5916" s="155" t="s">
        <v>253</v>
      </c>
      <c r="I5916" s="157" t="s">
        <v>253</v>
      </c>
      <c r="J5916" s="156" t="s">
        <v>253</v>
      </c>
      <c r="K5916" s="167" t="s">
        <v>253</v>
      </c>
    </row>
    <row r="5917" spans="1:11" x14ac:dyDescent="0.25">
      <c r="A5917" s="153">
        <v>5913</v>
      </c>
      <c r="B5917" s="154" t="s">
        <v>253</v>
      </c>
      <c r="C5917" s="154" t="s">
        <v>254</v>
      </c>
      <c r="D5917" s="154" t="s">
        <v>255</v>
      </c>
      <c r="E5917" s="155" t="s">
        <v>253</v>
      </c>
      <c r="F5917" s="156" t="s">
        <v>253</v>
      </c>
      <c r="G5917" s="155" t="s">
        <v>253</v>
      </c>
      <c r="H5917" s="155" t="s">
        <v>253</v>
      </c>
      <c r="I5917" s="157" t="s">
        <v>253</v>
      </c>
      <c r="J5917" s="156" t="s">
        <v>253</v>
      </c>
      <c r="K5917" s="167" t="s">
        <v>253</v>
      </c>
    </row>
    <row r="5918" spans="1:11" x14ac:dyDescent="0.25">
      <c r="A5918" s="153">
        <v>5914</v>
      </c>
      <c r="B5918" s="154" t="s">
        <v>253</v>
      </c>
      <c r="C5918" s="154" t="s">
        <v>254</v>
      </c>
      <c r="D5918" s="154" t="s">
        <v>255</v>
      </c>
      <c r="E5918" s="155" t="s">
        <v>253</v>
      </c>
      <c r="F5918" s="156" t="s">
        <v>253</v>
      </c>
      <c r="G5918" s="155" t="s">
        <v>253</v>
      </c>
      <c r="H5918" s="155" t="s">
        <v>253</v>
      </c>
      <c r="I5918" s="157" t="s">
        <v>253</v>
      </c>
      <c r="J5918" s="156" t="s">
        <v>253</v>
      </c>
      <c r="K5918" s="167" t="s">
        <v>253</v>
      </c>
    </row>
    <row r="5919" spans="1:11" x14ac:dyDescent="0.25">
      <c r="A5919" s="153">
        <v>5915</v>
      </c>
      <c r="B5919" s="154" t="s">
        <v>253</v>
      </c>
      <c r="C5919" s="154" t="s">
        <v>254</v>
      </c>
      <c r="D5919" s="154" t="s">
        <v>255</v>
      </c>
      <c r="E5919" s="155" t="s">
        <v>253</v>
      </c>
      <c r="F5919" s="156" t="s">
        <v>253</v>
      </c>
      <c r="G5919" s="155" t="s">
        <v>253</v>
      </c>
      <c r="H5919" s="155" t="s">
        <v>253</v>
      </c>
      <c r="I5919" s="157" t="s">
        <v>253</v>
      </c>
      <c r="J5919" s="156" t="s">
        <v>253</v>
      </c>
      <c r="K5919" s="167" t="s">
        <v>253</v>
      </c>
    </row>
    <row r="5920" spans="1:11" x14ac:dyDescent="0.25">
      <c r="A5920" s="153">
        <v>5916</v>
      </c>
      <c r="B5920" s="154" t="s">
        <v>253</v>
      </c>
      <c r="C5920" s="154" t="s">
        <v>254</v>
      </c>
      <c r="D5920" s="154" t="s">
        <v>255</v>
      </c>
      <c r="E5920" s="155" t="s">
        <v>253</v>
      </c>
      <c r="F5920" s="156" t="s">
        <v>253</v>
      </c>
      <c r="G5920" s="155" t="s">
        <v>253</v>
      </c>
      <c r="H5920" s="155" t="s">
        <v>253</v>
      </c>
      <c r="I5920" s="157" t="s">
        <v>253</v>
      </c>
      <c r="J5920" s="156" t="s">
        <v>253</v>
      </c>
      <c r="K5920" s="167" t="s">
        <v>253</v>
      </c>
    </row>
    <row r="5921" spans="1:11" x14ac:dyDescent="0.25">
      <c r="A5921" s="153">
        <v>5917</v>
      </c>
      <c r="B5921" s="154" t="s">
        <v>253</v>
      </c>
      <c r="C5921" s="154" t="s">
        <v>254</v>
      </c>
      <c r="D5921" s="154" t="s">
        <v>255</v>
      </c>
      <c r="E5921" s="155" t="s">
        <v>253</v>
      </c>
      <c r="F5921" s="156" t="s">
        <v>253</v>
      </c>
      <c r="G5921" s="155" t="s">
        <v>253</v>
      </c>
      <c r="H5921" s="155" t="s">
        <v>253</v>
      </c>
      <c r="I5921" s="157" t="s">
        <v>253</v>
      </c>
      <c r="J5921" s="156" t="s">
        <v>253</v>
      </c>
      <c r="K5921" s="167" t="s">
        <v>253</v>
      </c>
    </row>
    <row r="5922" spans="1:11" x14ac:dyDescent="0.25">
      <c r="A5922" s="153">
        <v>5918</v>
      </c>
      <c r="B5922" s="154" t="s">
        <v>253</v>
      </c>
      <c r="C5922" s="154" t="s">
        <v>254</v>
      </c>
      <c r="D5922" s="154" t="s">
        <v>255</v>
      </c>
      <c r="E5922" s="155" t="s">
        <v>253</v>
      </c>
      <c r="F5922" s="156" t="s">
        <v>253</v>
      </c>
      <c r="G5922" s="155" t="s">
        <v>253</v>
      </c>
      <c r="H5922" s="155" t="s">
        <v>253</v>
      </c>
      <c r="I5922" s="157" t="s">
        <v>253</v>
      </c>
      <c r="J5922" s="156" t="s">
        <v>253</v>
      </c>
      <c r="K5922" s="167" t="s">
        <v>253</v>
      </c>
    </row>
    <row r="5923" spans="1:11" x14ac:dyDescent="0.25">
      <c r="A5923" s="153">
        <v>5919</v>
      </c>
      <c r="B5923" s="154" t="s">
        <v>253</v>
      </c>
      <c r="C5923" s="154" t="s">
        <v>254</v>
      </c>
      <c r="D5923" s="154" t="s">
        <v>255</v>
      </c>
      <c r="E5923" s="155" t="s">
        <v>253</v>
      </c>
      <c r="F5923" s="156" t="s">
        <v>253</v>
      </c>
      <c r="G5923" s="155" t="s">
        <v>253</v>
      </c>
      <c r="H5923" s="155" t="s">
        <v>253</v>
      </c>
      <c r="I5923" s="157" t="s">
        <v>253</v>
      </c>
      <c r="J5923" s="156" t="s">
        <v>253</v>
      </c>
      <c r="K5923" s="167" t="s">
        <v>253</v>
      </c>
    </row>
    <row r="5924" spans="1:11" x14ac:dyDescent="0.25">
      <c r="A5924" s="153">
        <v>5920</v>
      </c>
      <c r="B5924" s="154" t="s">
        <v>253</v>
      </c>
      <c r="C5924" s="154" t="s">
        <v>254</v>
      </c>
      <c r="D5924" s="154" t="s">
        <v>255</v>
      </c>
      <c r="E5924" s="155" t="s">
        <v>253</v>
      </c>
      <c r="F5924" s="156" t="s">
        <v>253</v>
      </c>
      <c r="G5924" s="155" t="s">
        <v>253</v>
      </c>
      <c r="H5924" s="155" t="s">
        <v>253</v>
      </c>
      <c r="I5924" s="157" t="s">
        <v>253</v>
      </c>
      <c r="J5924" s="156" t="s">
        <v>253</v>
      </c>
      <c r="K5924" s="167" t="s">
        <v>253</v>
      </c>
    </row>
    <row r="5925" spans="1:11" x14ac:dyDescent="0.25">
      <c r="A5925" s="153">
        <v>5921</v>
      </c>
      <c r="B5925" s="154" t="s">
        <v>253</v>
      </c>
      <c r="C5925" s="154" t="s">
        <v>254</v>
      </c>
      <c r="D5925" s="154" t="s">
        <v>255</v>
      </c>
      <c r="E5925" s="155" t="s">
        <v>253</v>
      </c>
      <c r="F5925" s="156" t="s">
        <v>253</v>
      </c>
      <c r="G5925" s="155" t="s">
        <v>253</v>
      </c>
      <c r="H5925" s="155" t="s">
        <v>253</v>
      </c>
      <c r="I5925" s="157" t="s">
        <v>253</v>
      </c>
      <c r="J5925" s="156" t="s">
        <v>253</v>
      </c>
      <c r="K5925" s="167" t="s">
        <v>253</v>
      </c>
    </row>
    <row r="5926" spans="1:11" x14ac:dyDescent="0.25">
      <c r="A5926" s="153">
        <v>5922</v>
      </c>
      <c r="B5926" s="154" t="s">
        <v>253</v>
      </c>
      <c r="C5926" s="154" t="s">
        <v>254</v>
      </c>
      <c r="D5926" s="154" t="s">
        <v>255</v>
      </c>
      <c r="E5926" s="155" t="s">
        <v>253</v>
      </c>
      <c r="F5926" s="156" t="s">
        <v>253</v>
      </c>
      <c r="G5926" s="155" t="s">
        <v>253</v>
      </c>
      <c r="H5926" s="155" t="s">
        <v>253</v>
      </c>
      <c r="I5926" s="157" t="s">
        <v>253</v>
      </c>
      <c r="J5926" s="156" t="s">
        <v>253</v>
      </c>
      <c r="K5926" s="167" t="s">
        <v>253</v>
      </c>
    </row>
    <row r="5927" spans="1:11" x14ac:dyDescent="0.25">
      <c r="A5927" s="153">
        <v>5923</v>
      </c>
      <c r="B5927" s="154" t="s">
        <v>253</v>
      </c>
      <c r="C5927" s="154" t="s">
        <v>254</v>
      </c>
      <c r="D5927" s="154" t="s">
        <v>255</v>
      </c>
      <c r="E5927" s="155" t="s">
        <v>253</v>
      </c>
      <c r="F5927" s="156" t="s">
        <v>253</v>
      </c>
      <c r="G5927" s="155" t="s">
        <v>253</v>
      </c>
      <c r="H5927" s="155" t="s">
        <v>253</v>
      </c>
      <c r="I5927" s="157" t="s">
        <v>253</v>
      </c>
      <c r="J5927" s="156" t="s">
        <v>253</v>
      </c>
      <c r="K5927" s="167" t="s">
        <v>253</v>
      </c>
    </row>
    <row r="5928" spans="1:11" x14ac:dyDescent="0.25">
      <c r="A5928" s="153">
        <v>5924</v>
      </c>
      <c r="B5928" s="154" t="s">
        <v>253</v>
      </c>
      <c r="C5928" s="154" t="s">
        <v>254</v>
      </c>
      <c r="D5928" s="154" t="s">
        <v>255</v>
      </c>
      <c r="E5928" s="155" t="s">
        <v>253</v>
      </c>
      <c r="F5928" s="156" t="s">
        <v>253</v>
      </c>
      <c r="G5928" s="155" t="s">
        <v>253</v>
      </c>
      <c r="H5928" s="155" t="s">
        <v>253</v>
      </c>
      <c r="I5928" s="157" t="s">
        <v>253</v>
      </c>
      <c r="J5928" s="156" t="s">
        <v>253</v>
      </c>
      <c r="K5928" s="167" t="s">
        <v>253</v>
      </c>
    </row>
    <row r="5929" spans="1:11" x14ac:dyDescent="0.25">
      <c r="A5929" s="153">
        <v>5925</v>
      </c>
      <c r="B5929" s="154" t="s">
        <v>253</v>
      </c>
      <c r="C5929" s="154" t="s">
        <v>254</v>
      </c>
      <c r="D5929" s="154" t="s">
        <v>255</v>
      </c>
      <c r="E5929" s="155" t="s">
        <v>253</v>
      </c>
      <c r="F5929" s="156" t="s">
        <v>253</v>
      </c>
      <c r="G5929" s="155" t="s">
        <v>253</v>
      </c>
      <c r="H5929" s="155" t="s">
        <v>253</v>
      </c>
      <c r="I5929" s="157" t="s">
        <v>253</v>
      </c>
      <c r="J5929" s="156" t="s">
        <v>253</v>
      </c>
      <c r="K5929" s="167" t="s">
        <v>253</v>
      </c>
    </row>
    <row r="5930" spans="1:11" x14ac:dyDescent="0.25">
      <c r="A5930" s="153">
        <v>5926</v>
      </c>
      <c r="B5930" s="154" t="s">
        <v>253</v>
      </c>
      <c r="C5930" s="154" t="s">
        <v>254</v>
      </c>
      <c r="D5930" s="154" t="s">
        <v>255</v>
      </c>
      <c r="E5930" s="155" t="s">
        <v>253</v>
      </c>
      <c r="F5930" s="156" t="s">
        <v>253</v>
      </c>
      <c r="G5930" s="155" t="s">
        <v>253</v>
      </c>
      <c r="H5930" s="155" t="s">
        <v>253</v>
      </c>
      <c r="I5930" s="157" t="s">
        <v>253</v>
      </c>
      <c r="J5930" s="156" t="s">
        <v>253</v>
      </c>
      <c r="K5930" s="167" t="s">
        <v>253</v>
      </c>
    </row>
    <row r="5931" spans="1:11" x14ac:dyDescent="0.25">
      <c r="A5931" s="153">
        <v>5927</v>
      </c>
      <c r="B5931" s="154" t="s">
        <v>253</v>
      </c>
      <c r="C5931" s="154" t="s">
        <v>254</v>
      </c>
      <c r="D5931" s="154" t="s">
        <v>255</v>
      </c>
      <c r="E5931" s="155" t="s">
        <v>253</v>
      </c>
      <c r="F5931" s="156" t="s">
        <v>253</v>
      </c>
      <c r="G5931" s="155" t="s">
        <v>253</v>
      </c>
      <c r="H5931" s="155" t="s">
        <v>253</v>
      </c>
      <c r="I5931" s="157" t="s">
        <v>253</v>
      </c>
      <c r="J5931" s="156" t="s">
        <v>253</v>
      </c>
      <c r="K5931" s="167" t="s">
        <v>253</v>
      </c>
    </row>
    <row r="5932" spans="1:11" x14ac:dyDescent="0.25">
      <c r="A5932" s="153">
        <v>5928</v>
      </c>
      <c r="B5932" s="154" t="s">
        <v>253</v>
      </c>
      <c r="C5932" s="154" t="s">
        <v>254</v>
      </c>
      <c r="D5932" s="154" t="s">
        <v>255</v>
      </c>
      <c r="E5932" s="155" t="s">
        <v>253</v>
      </c>
      <c r="F5932" s="156" t="s">
        <v>253</v>
      </c>
      <c r="G5932" s="155" t="s">
        <v>253</v>
      </c>
      <c r="H5932" s="155" t="s">
        <v>253</v>
      </c>
      <c r="I5932" s="157" t="s">
        <v>253</v>
      </c>
      <c r="J5932" s="156" t="s">
        <v>253</v>
      </c>
      <c r="K5932" s="167" t="s">
        <v>253</v>
      </c>
    </row>
    <row r="5933" spans="1:11" x14ac:dyDescent="0.25">
      <c r="A5933" s="153">
        <v>5929</v>
      </c>
      <c r="B5933" s="154" t="s">
        <v>253</v>
      </c>
      <c r="C5933" s="154" t="s">
        <v>254</v>
      </c>
      <c r="D5933" s="154" t="s">
        <v>255</v>
      </c>
      <c r="E5933" s="155" t="s">
        <v>253</v>
      </c>
      <c r="F5933" s="156" t="s">
        <v>253</v>
      </c>
      <c r="G5933" s="155" t="s">
        <v>253</v>
      </c>
      <c r="H5933" s="155" t="s">
        <v>253</v>
      </c>
      <c r="I5933" s="157" t="s">
        <v>253</v>
      </c>
      <c r="J5933" s="156" t="s">
        <v>253</v>
      </c>
      <c r="K5933" s="167" t="s">
        <v>253</v>
      </c>
    </row>
    <row r="5934" spans="1:11" x14ac:dyDescent="0.25">
      <c r="A5934" s="153">
        <v>5930</v>
      </c>
      <c r="B5934" s="154" t="s">
        <v>253</v>
      </c>
      <c r="C5934" s="154" t="s">
        <v>254</v>
      </c>
      <c r="D5934" s="154" t="s">
        <v>255</v>
      </c>
      <c r="E5934" s="155" t="s">
        <v>253</v>
      </c>
      <c r="F5934" s="156" t="s">
        <v>253</v>
      </c>
      <c r="G5934" s="155" t="s">
        <v>253</v>
      </c>
      <c r="H5934" s="155" t="s">
        <v>253</v>
      </c>
      <c r="I5934" s="157" t="s">
        <v>253</v>
      </c>
      <c r="J5934" s="156" t="s">
        <v>253</v>
      </c>
      <c r="K5934" s="167" t="s">
        <v>253</v>
      </c>
    </row>
    <row r="5935" spans="1:11" x14ac:dyDescent="0.25">
      <c r="A5935" s="153">
        <v>5931</v>
      </c>
      <c r="B5935" s="154" t="s">
        <v>253</v>
      </c>
      <c r="C5935" s="154" t="s">
        <v>254</v>
      </c>
      <c r="D5935" s="154" t="s">
        <v>255</v>
      </c>
      <c r="E5935" s="155" t="s">
        <v>253</v>
      </c>
      <c r="F5935" s="156" t="s">
        <v>253</v>
      </c>
      <c r="G5935" s="155" t="s">
        <v>253</v>
      </c>
      <c r="H5935" s="155" t="s">
        <v>253</v>
      </c>
      <c r="I5935" s="157" t="s">
        <v>253</v>
      </c>
      <c r="J5935" s="156" t="s">
        <v>253</v>
      </c>
      <c r="K5935" s="167" t="s">
        <v>253</v>
      </c>
    </row>
    <row r="5936" spans="1:11" x14ac:dyDescent="0.25">
      <c r="A5936" s="153">
        <v>5932</v>
      </c>
      <c r="B5936" s="154" t="s">
        <v>253</v>
      </c>
      <c r="C5936" s="154" t="s">
        <v>254</v>
      </c>
      <c r="D5936" s="154" t="s">
        <v>255</v>
      </c>
      <c r="E5936" s="155" t="s">
        <v>253</v>
      </c>
      <c r="F5936" s="156" t="s">
        <v>253</v>
      </c>
      <c r="G5936" s="155" t="s">
        <v>253</v>
      </c>
      <c r="H5936" s="155" t="s">
        <v>253</v>
      </c>
      <c r="I5936" s="157" t="s">
        <v>253</v>
      </c>
      <c r="J5936" s="156" t="s">
        <v>253</v>
      </c>
      <c r="K5936" s="167" t="s">
        <v>253</v>
      </c>
    </row>
    <row r="5937" spans="1:11" x14ac:dyDescent="0.25">
      <c r="A5937" s="153">
        <v>5933</v>
      </c>
      <c r="B5937" s="154" t="s">
        <v>253</v>
      </c>
      <c r="C5937" s="154" t="s">
        <v>254</v>
      </c>
      <c r="D5937" s="154" t="s">
        <v>255</v>
      </c>
      <c r="E5937" s="155" t="s">
        <v>253</v>
      </c>
      <c r="F5937" s="156" t="s">
        <v>253</v>
      </c>
      <c r="G5937" s="155" t="s">
        <v>253</v>
      </c>
      <c r="H5937" s="155" t="s">
        <v>253</v>
      </c>
      <c r="I5937" s="157" t="s">
        <v>253</v>
      </c>
      <c r="J5937" s="156" t="s">
        <v>253</v>
      </c>
      <c r="K5937" s="167" t="s">
        <v>253</v>
      </c>
    </row>
    <row r="5938" spans="1:11" x14ac:dyDescent="0.25">
      <c r="A5938" s="153">
        <v>5934</v>
      </c>
      <c r="B5938" s="154" t="s">
        <v>253</v>
      </c>
      <c r="C5938" s="154" t="s">
        <v>254</v>
      </c>
      <c r="D5938" s="154" t="s">
        <v>255</v>
      </c>
      <c r="E5938" s="155" t="s">
        <v>253</v>
      </c>
      <c r="F5938" s="156" t="s">
        <v>253</v>
      </c>
      <c r="G5938" s="155" t="s">
        <v>253</v>
      </c>
      <c r="H5938" s="155" t="s">
        <v>253</v>
      </c>
      <c r="I5938" s="157" t="s">
        <v>253</v>
      </c>
      <c r="J5938" s="156" t="s">
        <v>253</v>
      </c>
      <c r="K5938" s="167" t="s">
        <v>253</v>
      </c>
    </row>
    <row r="5939" spans="1:11" x14ac:dyDescent="0.25">
      <c r="A5939" s="153">
        <v>5935</v>
      </c>
      <c r="B5939" s="154" t="s">
        <v>253</v>
      </c>
      <c r="C5939" s="154" t="s">
        <v>254</v>
      </c>
      <c r="D5939" s="154" t="s">
        <v>255</v>
      </c>
      <c r="E5939" s="155" t="s">
        <v>253</v>
      </c>
      <c r="F5939" s="156" t="s">
        <v>253</v>
      </c>
      <c r="G5939" s="155" t="s">
        <v>253</v>
      </c>
      <c r="H5939" s="155" t="s">
        <v>253</v>
      </c>
      <c r="I5939" s="157" t="s">
        <v>253</v>
      </c>
      <c r="J5939" s="156" t="s">
        <v>253</v>
      </c>
      <c r="K5939" s="167" t="s">
        <v>253</v>
      </c>
    </row>
    <row r="5940" spans="1:11" x14ac:dyDescent="0.25">
      <c r="A5940" s="153">
        <v>5936</v>
      </c>
      <c r="B5940" s="154" t="s">
        <v>253</v>
      </c>
      <c r="C5940" s="154" t="s">
        <v>254</v>
      </c>
      <c r="D5940" s="154" t="s">
        <v>255</v>
      </c>
      <c r="E5940" s="155" t="s">
        <v>253</v>
      </c>
      <c r="F5940" s="156" t="s">
        <v>253</v>
      </c>
      <c r="G5940" s="155" t="s">
        <v>253</v>
      </c>
      <c r="H5940" s="155" t="s">
        <v>253</v>
      </c>
      <c r="I5940" s="157" t="s">
        <v>253</v>
      </c>
      <c r="J5940" s="156" t="s">
        <v>253</v>
      </c>
      <c r="K5940" s="167" t="s">
        <v>253</v>
      </c>
    </row>
    <row r="5941" spans="1:11" x14ac:dyDescent="0.25">
      <c r="A5941" s="153">
        <v>5937</v>
      </c>
      <c r="B5941" s="154" t="s">
        <v>253</v>
      </c>
      <c r="C5941" s="154" t="s">
        <v>254</v>
      </c>
      <c r="D5941" s="154" t="s">
        <v>255</v>
      </c>
      <c r="E5941" s="155" t="s">
        <v>253</v>
      </c>
      <c r="F5941" s="156" t="s">
        <v>253</v>
      </c>
      <c r="G5941" s="155" t="s">
        <v>253</v>
      </c>
      <c r="H5941" s="155" t="s">
        <v>253</v>
      </c>
      <c r="I5941" s="157" t="s">
        <v>253</v>
      </c>
      <c r="J5941" s="156" t="s">
        <v>253</v>
      </c>
      <c r="K5941" s="167" t="s">
        <v>253</v>
      </c>
    </row>
    <row r="5942" spans="1:11" x14ac:dyDescent="0.25">
      <c r="A5942" s="153">
        <v>5938</v>
      </c>
      <c r="B5942" s="154" t="s">
        <v>253</v>
      </c>
      <c r="C5942" s="154" t="s">
        <v>254</v>
      </c>
      <c r="D5942" s="154" t="s">
        <v>255</v>
      </c>
      <c r="E5942" s="155" t="s">
        <v>253</v>
      </c>
      <c r="F5942" s="156" t="s">
        <v>253</v>
      </c>
      <c r="G5942" s="155" t="s">
        <v>253</v>
      </c>
      <c r="H5942" s="155" t="s">
        <v>253</v>
      </c>
      <c r="I5942" s="157" t="s">
        <v>253</v>
      </c>
      <c r="J5942" s="156" t="s">
        <v>253</v>
      </c>
      <c r="K5942" s="167" t="s">
        <v>253</v>
      </c>
    </row>
    <row r="5943" spans="1:11" x14ac:dyDescent="0.25">
      <c r="A5943" s="153">
        <v>5939</v>
      </c>
      <c r="B5943" s="154" t="s">
        <v>253</v>
      </c>
      <c r="C5943" s="154" t="s">
        <v>254</v>
      </c>
      <c r="D5943" s="154" t="s">
        <v>255</v>
      </c>
      <c r="E5943" s="155" t="s">
        <v>253</v>
      </c>
      <c r="F5943" s="156" t="s">
        <v>253</v>
      </c>
      <c r="G5943" s="155" t="s">
        <v>253</v>
      </c>
      <c r="H5943" s="155" t="s">
        <v>253</v>
      </c>
      <c r="I5943" s="157" t="s">
        <v>253</v>
      </c>
      <c r="J5943" s="156" t="s">
        <v>253</v>
      </c>
      <c r="K5943" s="167" t="s">
        <v>253</v>
      </c>
    </row>
    <row r="5944" spans="1:11" x14ac:dyDescent="0.25">
      <c r="A5944" s="153">
        <v>5940</v>
      </c>
      <c r="B5944" s="154" t="s">
        <v>253</v>
      </c>
      <c r="C5944" s="154" t="s">
        <v>254</v>
      </c>
      <c r="D5944" s="154" t="s">
        <v>255</v>
      </c>
      <c r="E5944" s="155" t="s">
        <v>253</v>
      </c>
      <c r="F5944" s="156" t="s">
        <v>253</v>
      </c>
      <c r="G5944" s="155" t="s">
        <v>253</v>
      </c>
      <c r="H5944" s="155" t="s">
        <v>253</v>
      </c>
      <c r="I5944" s="157" t="s">
        <v>253</v>
      </c>
      <c r="J5944" s="156" t="s">
        <v>253</v>
      </c>
      <c r="K5944" s="167" t="s">
        <v>253</v>
      </c>
    </row>
    <row r="5945" spans="1:11" x14ac:dyDescent="0.25">
      <c r="A5945" s="153">
        <v>5941</v>
      </c>
      <c r="B5945" s="154" t="s">
        <v>253</v>
      </c>
      <c r="C5945" s="154" t="s">
        <v>254</v>
      </c>
      <c r="D5945" s="154" t="s">
        <v>255</v>
      </c>
      <c r="E5945" s="155" t="s">
        <v>253</v>
      </c>
      <c r="F5945" s="156" t="s">
        <v>253</v>
      </c>
      <c r="G5945" s="155" t="s">
        <v>253</v>
      </c>
      <c r="H5945" s="155" t="s">
        <v>253</v>
      </c>
      <c r="I5945" s="157" t="s">
        <v>253</v>
      </c>
      <c r="J5945" s="156" t="s">
        <v>253</v>
      </c>
      <c r="K5945" s="167" t="s">
        <v>253</v>
      </c>
    </row>
    <row r="5946" spans="1:11" x14ac:dyDescent="0.25">
      <c r="A5946" s="153">
        <v>5942</v>
      </c>
      <c r="B5946" s="154" t="s">
        <v>253</v>
      </c>
      <c r="C5946" s="154" t="s">
        <v>254</v>
      </c>
      <c r="D5946" s="154" t="s">
        <v>255</v>
      </c>
      <c r="E5946" s="155" t="s">
        <v>253</v>
      </c>
      <c r="F5946" s="156" t="s">
        <v>253</v>
      </c>
      <c r="G5946" s="155" t="s">
        <v>253</v>
      </c>
      <c r="H5946" s="155" t="s">
        <v>253</v>
      </c>
      <c r="I5946" s="157" t="s">
        <v>253</v>
      </c>
      <c r="J5946" s="156" t="s">
        <v>253</v>
      </c>
      <c r="K5946" s="167" t="s">
        <v>253</v>
      </c>
    </row>
    <row r="5947" spans="1:11" x14ac:dyDescent="0.25">
      <c r="A5947" s="153">
        <v>5943</v>
      </c>
      <c r="B5947" s="154" t="s">
        <v>253</v>
      </c>
      <c r="C5947" s="154" t="s">
        <v>254</v>
      </c>
      <c r="D5947" s="154" t="s">
        <v>255</v>
      </c>
      <c r="E5947" s="155" t="s">
        <v>253</v>
      </c>
      <c r="F5947" s="156" t="s">
        <v>253</v>
      </c>
      <c r="G5947" s="155" t="s">
        <v>253</v>
      </c>
      <c r="H5947" s="155" t="s">
        <v>253</v>
      </c>
      <c r="I5947" s="157" t="s">
        <v>253</v>
      </c>
      <c r="J5947" s="156" t="s">
        <v>253</v>
      </c>
      <c r="K5947" s="167" t="s">
        <v>253</v>
      </c>
    </row>
    <row r="5948" spans="1:11" x14ac:dyDescent="0.25">
      <c r="A5948" s="153">
        <v>5944</v>
      </c>
      <c r="B5948" s="154" t="s">
        <v>253</v>
      </c>
      <c r="C5948" s="154" t="s">
        <v>254</v>
      </c>
      <c r="D5948" s="154" t="s">
        <v>255</v>
      </c>
      <c r="E5948" s="155" t="s">
        <v>253</v>
      </c>
      <c r="F5948" s="156" t="s">
        <v>253</v>
      </c>
      <c r="G5948" s="155" t="s">
        <v>253</v>
      </c>
      <c r="H5948" s="155" t="s">
        <v>253</v>
      </c>
      <c r="I5948" s="157" t="s">
        <v>253</v>
      </c>
      <c r="J5948" s="156" t="s">
        <v>253</v>
      </c>
      <c r="K5948" s="167" t="s">
        <v>253</v>
      </c>
    </row>
    <row r="5949" spans="1:11" x14ac:dyDescent="0.25">
      <c r="A5949" s="153">
        <v>5945</v>
      </c>
      <c r="B5949" s="154" t="s">
        <v>253</v>
      </c>
      <c r="C5949" s="154" t="s">
        <v>254</v>
      </c>
      <c r="D5949" s="154" t="s">
        <v>255</v>
      </c>
      <c r="E5949" s="155" t="s">
        <v>253</v>
      </c>
      <c r="F5949" s="156" t="s">
        <v>253</v>
      </c>
      <c r="G5949" s="155" t="s">
        <v>253</v>
      </c>
      <c r="H5949" s="155" t="s">
        <v>253</v>
      </c>
      <c r="I5949" s="157" t="s">
        <v>253</v>
      </c>
      <c r="J5949" s="156" t="s">
        <v>253</v>
      </c>
      <c r="K5949" s="167" t="s">
        <v>253</v>
      </c>
    </row>
    <row r="5950" spans="1:11" x14ac:dyDescent="0.25">
      <c r="A5950" s="153">
        <v>5946</v>
      </c>
      <c r="B5950" s="154" t="s">
        <v>253</v>
      </c>
      <c r="C5950" s="154" t="s">
        <v>254</v>
      </c>
      <c r="D5950" s="154" t="s">
        <v>255</v>
      </c>
      <c r="E5950" s="155" t="s">
        <v>253</v>
      </c>
      <c r="F5950" s="156" t="s">
        <v>253</v>
      </c>
      <c r="G5950" s="155" t="s">
        <v>253</v>
      </c>
      <c r="H5950" s="155" t="s">
        <v>253</v>
      </c>
      <c r="I5950" s="157" t="s">
        <v>253</v>
      </c>
      <c r="J5950" s="156" t="s">
        <v>253</v>
      </c>
      <c r="K5950" s="167" t="s">
        <v>253</v>
      </c>
    </row>
    <row r="5951" spans="1:11" x14ac:dyDescent="0.25">
      <c r="A5951" s="153">
        <v>5947</v>
      </c>
      <c r="B5951" s="154" t="s">
        <v>253</v>
      </c>
      <c r="C5951" s="154" t="s">
        <v>254</v>
      </c>
      <c r="D5951" s="154" t="s">
        <v>255</v>
      </c>
      <c r="E5951" s="155" t="s">
        <v>253</v>
      </c>
      <c r="F5951" s="156" t="s">
        <v>253</v>
      </c>
      <c r="G5951" s="155" t="s">
        <v>253</v>
      </c>
      <c r="H5951" s="155" t="s">
        <v>253</v>
      </c>
      <c r="I5951" s="157" t="s">
        <v>253</v>
      </c>
      <c r="J5951" s="156" t="s">
        <v>253</v>
      </c>
      <c r="K5951" s="167" t="s">
        <v>253</v>
      </c>
    </row>
    <row r="5952" spans="1:11" x14ac:dyDescent="0.25">
      <c r="A5952" s="153">
        <v>5948</v>
      </c>
      <c r="B5952" s="154" t="s">
        <v>253</v>
      </c>
      <c r="C5952" s="154" t="s">
        <v>254</v>
      </c>
      <c r="D5952" s="154" t="s">
        <v>255</v>
      </c>
      <c r="E5952" s="155" t="s">
        <v>253</v>
      </c>
      <c r="F5952" s="156" t="s">
        <v>253</v>
      </c>
      <c r="G5952" s="155" t="s">
        <v>253</v>
      </c>
      <c r="H5952" s="155" t="s">
        <v>253</v>
      </c>
      <c r="I5952" s="157" t="s">
        <v>253</v>
      </c>
      <c r="J5952" s="156" t="s">
        <v>253</v>
      </c>
      <c r="K5952" s="167" t="s">
        <v>253</v>
      </c>
    </row>
    <row r="5953" spans="1:11" x14ac:dyDescent="0.25">
      <c r="A5953" s="153">
        <v>5949</v>
      </c>
      <c r="B5953" s="154" t="s">
        <v>253</v>
      </c>
      <c r="C5953" s="154" t="s">
        <v>254</v>
      </c>
      <c r="D5953" s="154" t="s">
        <v>255</v>
      </c>
      <c r="E5953" s="155" t="s">
        <v>253</v>
      </c>
      <c r="F5953" s="156" t="s">
        <v>253</v>
      </c>
      <c r="G5953" s="155" t="s">
        <v>253</v>
      </c>
      <c r="H5953" s="155" t="s">
        <v>253</v>
      </c>
      <c r="I5953" s="157" t="s">
        <v>253</v>
      </c>
      <c r="J5953" s="156" t="s">
        <v>253</v>
      </c>
      <c r="K5953" s="167" t="s">
        <v>253</v>
      </c>
    </row>
    <row r="5954" spans="1:11" x14ac:dyDescent="0.25">
      <c r="A5954" s="153">
        <v>5950</v>
      </c>
      <c r="B5954" s="154" t="s">
        <v>253</v>
      </c>
      <c r="C5954" s="154" t="s">
        <v>254</v>
      </c>
      <c r="D5954" s="154" t="s">
        <v>255</v>
      </c>
      <c r="E5954" s="155" t="s">
        <v>253</v>
      </c>
      <c r="F5954" s="156" t="s">
        <v>253</v>
      </c>
      <c r="G5954" s="155" t="s">
        <v>253</v>
      </c>
      <c r="H5954" s="155" t="s">
        <v>253</v>
      </c>
      <c r="I5954" s="157" t="s">
        <v>253</v>
      </c>
      <c r="J5954" s="156" t="s">
        <v>253</v>
      </c>
      <c r="K5954" s="167" t="s">
        <v>253</v>
      </c>
    </row>
    <row r="5955" spans="1:11" x14ac:dyDescent="0.25">
      <c r="A5955" s="153">
        <v>5951</v>
      </c>
      <c r="B5955" s="154" t="s">
        <v>253</v>
      </c>
      <c r="C5955" s="154" t="s">
        <v>254</v>
      </c>
      <c r="D5955" s="154" t="s">
        <v>255</v>
      </c>
      <c r="E5955" s="155" t="s">
        <v>253</v>
      </c>
      <c r="F5955" s="156" t="s">
        <v>253</v>
      </c>
      <c r="G5955" s="155" t="s">
        <v>253</v>
      </c>
      <c r="H5955" s="155" t="s">
        <v>253</v>
      </c>
      <c r="I5955" s="157" t="s">
        <v>253</v>
      </c>
      <c r="J5955" s="156" t="s">
        <v>253</v>
      </c>
      <c r="K5955" s="167" t="s">
        <v>253</v>
      </c>
    </row>
    <row r="5956" spans="1:11" x14ac:dyDescent="0.25">
      <c r="A5956" s="153">
        <v>5952</v>
      </c>
      <c r="B5956" s="154" t="s">
        <v>253</v>
      </c>
      <c r="C5956" s="154" t="s">
        <v>254</v>
      </c>
      <c r="D5956" s="154" t="s">
        <v>255</v>
      </c>
      <c r="E5956" s="155" t="s">
        <v>253</v>
      </c>
      <c r="F5956" s="156" t="s">
        <v>253</v>
      </c>
      <c r="G5956" s="155" t="s">
        <v>253</v>
      </c>
      <c r="H5956" s="155" t="s">
        <v>253</v>
      </c>
      <c r="I5956" s="157" t="s">
        <v>253</v>
      </c>
      <c r="J5956" s="156" t="s">
        <v>253</v>
      </c>
      <c r="K5956" s="167" t="s">
        <v>253</v>
      </c>
    </row>
    <row r="5957" spans="1:11" x14ac:dyDescent="0.25">
      <c r="A5957" s="153">
        <v>5953</v>
      </c>
      <c r="B5957" s="154" t="s">
        <v>253</v>
      </c>
      <c r="C5957" s="154" t="s">
        <v>254</v>
      </c>
      <c r="D5957" s="154" t="s">
        <v>255</v>
      </c>
      <c r="E5957" s="155" t="s">
        <v>253</v>
      </c>
      <c r="F5957" s="156" t="s">
        <v>253</v>
      </c>
      <c r="G5957" s="155" t="s">
        <v>253</v>
      </c>
      <c r="H5957" s="155" t="s">
        <v>253</v>
      </c>
      <c r="I5957" s="157" t="s">
        <v>253</v>
      </c>
      <c r="J5957" s="156" t="s">
        <v>253</v>
      </c>
      <c r="K5957" s="167" t="s">
        <v>253</v>
      </c>
    </row>
    <row r="5958" spans="1:11" x14ac:dyDescent="0.25">
      <c r="A5958" s="153">
        <v>5954</v>
      </c>
      <c r="B5958" s="154" t="s">
        <v>253</v>
      </c>
      <c r="C5958" s="154" t="s">
        <v>254</v>
      </c>
      <c r="D5958" s="154" t="s">
        <v>255</v>
      </c>
      <c r="E5958" s="155" t="s">
        <v>253</v>
      </c>
      <c r="F5958" s="156" t="s">
        <v>253</v>
      </c>
      <c r="G5958" s="155" t="s">
        <v>253</v>
      </c>
      <c r="H5958" s="155" t="s">
        <v>253</v>
      </c>
      <c r="I5958" s="157" t="s">
        <v>253</v>
      </c>
      <c r="J5958" s="156" t="s">
        <v>253</v>
      </c>
      <c r="K5958" s="167" t="s">
        <v>253</v>
      </c>
    </row>
    <row r="5959" spans="1:11" x14ac:dyDescent="0.25">
      <c r="A5959" s="153">
        <v>5955</v>
      </c>
      <c r="B5959" s="154" t="s">
        <v>253</v>
      </c>
      <c r="C5959" s="154" t="s">
        <v>254</v>
      </c>
      <c r="D5959" s="154" t="s">
        <v>255</v>
      </c>
      <c r="E5959" s="155" t="s">
        <v>253</v>
      </c>
      <c r="F5959" s="156" t="s">
        <v>253</v>
      </c>
      <c r="G5959" s="155" t="s">
        <v>253</v>
      </c>
      <c r="H5959" s="155" t="s">
        <v>253</v>
      </c>
      <c r="I5959" s="157" t="s">
        <v>253</v>
      </c>
      <c r="J5959" s="156" t="s">
        <v>253</v>
      </c>
      <c r="K5959" s="167" t="s">
        <v>253</v>
      </c>
    </row>
    <row r="5960" spans="1:11" x14ac:dyDescent="0.25">
      <c r="A5960" s="153">
        <v>5956</v>
      </c>
      <c r="B5960" s="154" t="s">
        <v>253</v>
      </c>
      <c r="C5960" s="154" t="s">
        <v>254</v>
      </c>
      <c r="D5960" s="154" t="s">
        <v>255</v>
      </c>
      <c r="E5960" s="155" t="s">
        <v>253</v>
      </c>
      <c r="F5960" s="156" t="s">
        <v>253</v>
      </c>
      <c r="G5960" s="155" t="s">
        <v>253</v>
      </c>
      <c r="H5960" s="155" t="s">
        <v>253</v>
      </c>
      <c r="I5960" s="157" t="s">
        <v>253</v>
      </c>
      <c r="J5960" s="156" t="s">
        <v>253</v>
      </c>
      <c r="K5960" s="167" t="s">
        <v>253</v>
      </c>
    </row>
    <row r="5961" spans="1:11" x14ac:dyDescent="0.25">
      <c r="A5961" s="153">
        <v>5957</v>
      </c>
      <c r="B5961" s="154" t="s">
        <v>253</v>
      </c>
      <c r="C5961" s="154" t="s">
        <v>254</v>
      </c>
      <c r="D5961" s="154" t="s">
        <v>255</v>
      </c>
      <c r="E5961" s="155" t="s">
        <v>253</v>
      </c>
      <c r="F5961" s="156" t="s">
        <v>253</v>
      </c>
      <c r="G5961" s="155" t="s">
        <v>253</v>
      </c>
      <c r="H5961" s="155" t="s">
        <v>253</v>
      </c>
      <c r="I5961" s="157" t="s">
        <v>253</v>
      </c>
      <c r="J5961" s="156" t="s">
        <v>253</v>
      </c>
      <c r="K5961" s="167" t="s">
        <v>253</v>
      </c>
    </row>
    <row r="5962" spans="1:11" x14ac:dyDescent="0.25">
      <c r="A5962" s="153">
        <v>5958</v>
      </c>
      <c r="B5962" s="154" t="s">
        <v>253</v>
      </c>
      <c r="C5962" s="154" t="s">
        <v>254</v>
      </c>
      <c r="D5962" s="154" t="s">
        <v>255</v>
      </c>
      <c r="E5962" s="155" t="s">
        <v>253</v>
      </c>
      <c r="F5962" s="156" t="s">
        <v>253</v>
      </c>
      <c r="G5962" s="155" t="s">
        <v>253</v>
      </c>
      <c r="H5962" s="155" t="s">
        <v>253</v>
      </c>
      <c r="I5962" s="157" t="s">
        <v>253</v>
      </c>
      <c r="J5962" s="156" t="s">
        <v>253</v>
      </c>
      <c r="K5962" s="167" t="s">
        <v>253</v>
      </c>
    </row>
    <row r="5963" spans="1:11" x14ac:dyDescent="0.25">
      <c r="A5963" s="153">
        <v>5959</v>
      </c>
      <c r="B5963" s="154" t="s">
        <v>253</v>
      </c>
      <c r="C5963" s="154" t="s">
        <v>254</v>
      </c>
      <c r="D5963" s="154" t="s">
        <v>255</v>
      </c>
      <c r="E5963" s="155" t="s">
        <v>253</v>
      </c>
      <c r="F5963" s="156" t="s">
        <v>253</v>
      </c>
      <c r="G5963" s="155" t="s">
        <v>253</v>
      </c>
      <c r="H5963" s="155" t="s">
        <v>253</v>
      </c>
      <c r="I5963" s="157" t="s">
        <v>253</v>
      </c>
      <c r="J5963" s="156" t="s">
        <v>253</v>
      </c>
      <c r="K5963" s="167" t="s">
        <v>253</v>
      </c>
    </row>
    <row r="5964" spans="1:11" x14ac:dyDescent="0.25">
      <c r="A5964" s="153">
        <v>5960</v>
      </c>
      <c r="B5964" s="154" t="s">
        <v>253</v>
      </c>
      <c r="C5964" s="154" t="s">
        <v>254</v>
      </c>
      <c r="D5964" s="154" t="s">
        <v>255</v>
      </c>
      <c r="E5964" s="155" t="s">
        <v>253</v>
      </c>
      <c r="F5964" s="156" t="s">
        <v>253</v>
      </c>
      <c r="G5964" s="155" t="s">
        <v>253</v>
      </c>
      <c r="H5964" s="155" t="s">
        <v>253</v>
      </c>
      <c r="I5964" s="157" t="s">
        <v>253</v>
      </c>
      <c r="J5964" s="156" t="s">
        <v>253</v>
      </c>
      <c r="K5964" s="167" t="s">
        <v>253</v>
      </c>
    </row>
    <row r="5965" spans="1:11" x14ac:dyDescent="0.25">
      <c r="A5965" s="153">
        <v>5961</v>
      </c>
      <c r="B5965" s="154" t="s">
        <v>253</v>
      </c>
      <c r="C5965" s="154" t="s">
        <v>254</v>
      </c>
      <c r="D5965" s="154" t="s">
        <v>255</v>
      </c>
      <c r="E5965" s="155" t="s">
        <v>253</v>
      </c>
      <c r="F5965" s="156" t="s">
        <v>253</v>
      </c>
      <c r="G5965" s="155" t="s">
        <v>253</v>
      </c>
      <c r="H5965" s="155" t="s">
        <v>253</v>
      </c>
      <c r="I5965" s="157" t="s">
        <v>253</v>
      </c>
      <c r="J5965" s="156" t="s">
        <v>253</v>
      </c>
      <c r="K5965" s="167" t="s">
        <v>253</v>
      </c>
    </row>
    <row r="5966" spans="1:11" x14ac:dyDescent="0.25">
      <c r="A5966" s="153">
        <v>5962</v>
      </c>
      <c r="B5966" s="154" t="s">
        <v>253</v>
      </c>
      <c r="C5966" s="154" t="s">
        <v>254</v>
      </c>
      <c r="D5966" s="154" t="s">
        <v>255</v>
      </c>
      <c r="E5966" s="155" t="s">
        <v>253</v>
      </c>
      <c r="F5966" s="156" t="s">
        <v>253</v>
      </c>
      <c r="G5966" s="155" t="s">
        <v>253</v>
      </c>
      <c r="H5966" s="155" t="s">
        <v>253</v>
      </c>
      <c r="I5966" s="157" t="s">
        <v>253</v>
      </c>
      <c r="J5966" s="156" t="s">
        <v>253</v>
      </c>
      <c r="K5966" s="167" t="s">
        <v>253</v>
      </c>
    </row>
    <row r="5967" spans="1:11" x14ac:dyDescent="0.25">
      <c r="A5967" s="153">
        <v>5963</v>
      </c>
      <c r="B5967" s="154" t="s">
        <v>253</v>
      </c>
      <c r="C5967" s="154" t="s">
        <v>254</v>
      </c>
      <c r="D5967" s="154" t="s">
        <v>255</v>
      </c>
      <c r="E5967" s="155" t="s">
        <v>253</v>
      </c>
      <c r="F5967" s="156" t="s">
        <v>253</v>
      </c>
      <c r="G5967" s="155" t="s">
        <v>253</v>
      </c>
      <c r="H5967" s="155" t="s">
        <v>253</v>
      </c>
      <c r="I5967" s="157" t="s">
        <v>253</v>
      </c>
      <c r="J5967" s="156" t="s">
        <v>253</v>
      </c>
      <c r="K5967" s="167" t="s">
        <v>253</v>
      </c>
    </row>
    <row r="5968" spans="1:11" x14ac:dyDescent="0.25">
      <c r="A5968" s="153">
        <v>5964</v>
      </c>
      <c r="B5968" s="154" t="s">
        <v>253</v>
      </c>
      <c r="C5968" s="154" t="s">
        <v>254</v>
      </c>
      <c r="D5968" s="154" t="s">
        <v>255</v>
      </c>
      <c r="E5968" s="155" t="s">
        <v>253</v>
      </c>
      <c r="F5968" s="156" t="s">
        <v>253</v>
      </c>
      <c r="G5968" s="155" t="s">
        <v>253</v>
      </c>
      <c r="H5968" s="155" t="s">
        <v>253</v>
      </c>
      <c r="I5968" s="157" t="s">
        <v>253</v>
      </c>
      <c r="J5968" s="156" t="s">
        <v>253</v>
      </c>
      <c r="K5968" s="167" t="s">
        <v>253</v>
      </c>
    </row>
    <row r="5969" spans="1:11" x14ac:dyDescent="0.25">
      <c r="A5969" s="153">
        <v>5965</v>
      </c>
      <c r="B5969" s="154" t="s">
        <v>253</v>
      </c>
      <c r="C5969" s="154" t="s">
        <v>254</v>
      </c>
      <c r="D5969" s="154" t="s">
        <v>255</v>
      </c>
      <c r="E5969" s="155" t="s">
        <v>253</v>
      </c>
      <c r="F5969" s="156" t="s">
        <v>253</v>
      </c>
      <c r="G5969" s="155" t="s">
        <v>253</v>
      </c>
      <c r="H5969" s="155" t="s">
        <v>253</v>
      </c>
      <c r="I5969" s="157" t="s">
        <v>253</v>
      </c>
      <c r="J5969" s="156" t="s">
        <v>253</v>
      </c>
      <c r="K5969" s="167" t="s">
        <v>253</v>
      </c>
    </row>
    <row r="5970" spans="1:11" x14ac:dyDescent="0.25">
      <c r="A5970" s="153">
        <v>5966</v>
      </c>
      <c r="B5970" s="154" t="s">
        <v>253</v>
      </c>
      <c r="C5970" s="154" t="s">
        <v>254</v>
      </c>
      <c r="D5970" s="154" t="s">
        <v>255</v>
      </c>
      <c r="E5970" s="155" t="s">
        <v>253</v>
      </c>
      <c r="F5970" s="156" t="s">
        <v>253</v>
      </c>
      <c r="G5970" s="155" t="s">
        <v>253</v>
      </c>
      <c r="H5970" s="155" t="s">
        <v>253</v>
      </c>
      <c r="I5970" s="157" t="s">
        <v>253</v>
      </c>
      <c r="J5970" s="156" t="s">
        <v>253</v>
      </c>
      <c r="K5970" s="167" t="s">
        <v>253</v>
      </c>
    </row>
    <row r="5971" spans="1:11" x14ac:dyDescent="0.25">
      <c r="A5971" s="153">
        <v>5967</v>
      </c>
      <c r="B5971" s="154" t="s">
        <v>253</v>
      </c>
      <c r="C5971" s="154" t="s">
        <v>254</v>
      </c>
      <c r="D5971" s="154" t="s">
        <v>255</v>
      </c>
      <c r="E5971" s="155" t="s">
        <v>253</v>
      </c>
      <c r="F5971" s="156" t="s">
        <v>253</v>
      </c>
      <c r="G5971" s="155" t="s">
        <v>253</v>
      </c>
      <c r="H5971" s="155" t="s">
        <v>253</v>
      </c>
      <c r="I5971" s="157" t="s">
        <v>253</v>
      </c>
      <c r="J5971" s="156" t="s">
        <v>253</v>
      </c>
      <c r="K5971" s="167" t="s">
        <v>253</v>
      </c>
    </row>
    <row r="5972" spans="1:11" x14ac:dyDescent="0.25">
      <c r="A5972" s="153">
        <v>5968</v>
      </c>
      <c r="B5972" s="154" t="s">
        <v>253</v>
      </c>
      <c r="C5972" s="154" t="s">
        <v>254</v>
      </c>
      <c r="D5972" s="154" t="s">
        <v>255</v>
      </c>
      <c r="E5972" s="155" t="s">
        <v>253</v>
      </c>
      <c r="F5972" s="156" t="s">
        <v>253</v>
      </c>
      <c r="G5972" s="155" t="s">
        <v>253</v>
      </c>
      <c r="H5972" s="155" t="s">
        <v>253</v>
      </c>
      <c r="I5972" s="157" t="s">
        <v>253</v>
      </c>
      <c r="J5972" s="156" t="s">
        <v>253</v>
      </c>
      <c r="K5972" s="167" t="s">
        <v>253</v>
      </c>
    </row>
    <row r="5973" spans="1:11" x14ac:dyDescent="0.25">
      <c r="A5973" s="153">
        <v>5969</v>
      </c>
      <c r="B5973" s="154" t="s">
        <v>253</v>
      </c>
      <c r="C5973" s="154" t="s">
        <v>254</v>
      </c>
      <c r="D5973" s="154" t="s">
        <v>255</v>
      </c>
      <c r="E5973" s="155" t="s">
        <v>253</v>
      </c>
      <c r="F5973" s="156" t="s">
        <v>253</v>
      </c>
      <c r="G5973" s="155" t="s">
        <v>253</v>
      </c>
      <c r="H5973" s="155" t="s">
        <v>253</v>
      </c>
      <c r="I5973" s="157" t="s">
        <v>253</v>
      </c>
      <c r="J5973" s="156" t="s">
        <v>253</v>
      </c>
      <c r="K5973" s="167" t="s">
        <v>253</v>
      </c>
    </row>
    <row r="5974" spans="1:11" x14ac:dyDescent="0.25">
      <c r="A5974" s="153">
        <v>5970</v>
      </c>
      <c r="B5974" s="154" t="s">
        <v>253</v>
      </c>
      <c r="C5974" s="154" t="s">
        <v>254</v>
      </c>
      <c r="D5974" s="154" t="s">
        <v>255</v>
      </c>
      <c r="E5974" s="155" t="s">
        <v>253</v>
      </c>
      <c r="F5974" s="156" t="s">
        <v>253</v>
      </c>
      <c r="G5974" s="155" t="s">
        <v>253</v>
      </c>
      <c r="H5974" s="155" t="s">
        <v>253</v>
      </c>
      <c r="I5974" s="157" t="s">
        <v>253</v>
      </c>
      <c r="J5974" s="156" t="s">
        <v>253</v>
      </c>
      <c r="K5974" s="167" t="s">
        <v>253</v>
      </c>
    </row>
    <row r="5975" spans="1:11" x14ac:dyDescent="0.25">
      <c r="A5975" s="153">
        <v>5971</v>
      </c>
      <c r="B5975" s="154" t="s">
        <v>253</v>
      </c>
      <c r="C5975" s="154" t="s">
        <v>254</v>
      </c>
      <c r="D5975" s="154" t="s">
        <v>255</v>
      </c>
      <c r="E5975" s="155" t="s">
        <v>253</v>
      </c>
      <c r="F5975" s="156" t="s">
        <v>253</v>
      </c>
      <c r="G5975" s="155" t="s">
        <v>253</v>
      </c>
      <c r="H5975" s="155" t="s">
        <v>253</v>
      </c>
      <c r="I5975" s="157" t="s">
        <v>253</v>
      </c>
      <c r="J5975" s="156" t="s">
        <v>253</v>
      </c>
      <c r="K5975" s="167" t="s">
        <v>253</v>
      </c>
    </row>
    <row r="5976" spans="1:11" x14ac:dyDescent="0.25">
      <c r="A5976" s="153">
        <v>5972</v>
      </c>
      <c r="B5976" s="154" t="s">
        <v>253</v>
      </c>
      <c r="C5976" s="154" t="s">
        <v>254</v>
      </c>
      <c r="D5976" s="154" t="s">
        <v>255</v>
      </c>
      <c r="E5976" s="155" t="s">
        <v>253</v>
      </c>
      <c r="F5976" s="156" t="s">
        <v>253</v>
      </c>
      <c r="G5976" s="155" t="s">
        <v>253</v>
      </c>
      <c r="H5976" s="155" t="s">
        <v>253</v>
      </c>
      <c r="I5976" s="157" t="s">
        <v>253</v>
      </c>
      <c r="J5976" s="156" t="s">
        <v>253</v>
      </c>
      <c r="K5976" s="167" t="s">
        <v>253</v>
      </c>
    </row>
    <row r="5977" spans="1:11" x14ac:dyDescent="0.25">
      <c r="A5977" s="153">
        <v>5973</v>
      </c>
      <c r="B5977" s="154" t="s">
        <v>253</v>
      </c>
      <c r="C5977" s="154" t="s">
        <v>254</v>
      </c>
      <c r="D5977" s="154" t="s">
        <v>255</v>
      </c>
      <c r="E5977" s="155" t="s">
        <v>253</v>
      </c>
      <c r="F5977" s="156" t="s">
        <v>253</v>
      </c>
      <c r="G5977" s="155" t="s">
        <v>253</v>
      </c>
      <c r="H5977" s="155" t="s">
        <v>253</v>
      </c>
      <c r="I5977" s="157" t="s">
        <v>253</v>
      </c>
      <c r="J5977" s="156" t="s">
        <v>253</v>
      </c>
      <c r="K5977" s="167" t="s">
        <v>253</v>
      </c>
    </row>
    <row r="5978" spans="1:11" x14ac:dyDescent="0.25">
      <c r="A5978" s="153">
        <v>5974</v>
      </c>
      <c r="B5978" s="154" t="s">
        <v>253</v>
      </c>
      <c r="C5978" s="154" t="s">
        <v>254</v>
      </c>
      <c r="D5978" s="154" t="s">
        <v>255</v>
      </c>
      <c r="E5978" s="155" t="s">
        <v>253</v>
      </c>
      <c r="F5978" s="156" t="s">
        <v>253</v>
      </c>
      <c r="G5978" s="155" t="s">
        <v>253</v>
      </c>
      <c r="H5978" s="155" t="s">
        <v>253</v>
      </c>
      <c r="I5978" s="157" t="s">
        <v>253</v>
      </c>
      <c r="J5978" s="156" t="s">
        <v>253</v>
      </c>
      <c r="K5978" s="167" t="s">
        <v>253</v>
      </c>
    </row>
    <row r="5979" spans="1:11" x14ac:dyDescent="0.25">
      <c r="A5979" s="153">
        <v>5975</v>
      </c>
      <c r="B5979" s="154" t="s">
        <v>253</v>
      </c>
      <c r="C5979" s="154" t="s">
        <v>254</v>
      </c>
      <c r="D5979" s="154" t="s">
        <v>255</v>
      </c>
      <c r="E5979" s="155" t="s">
        <v>253</v>
      </c>
      <c r="F5979" s="156" t="s">
        <v>253</v>
      </c>
      <c r="G5979" s="155" t="s">
        <v>253</v>
      </c>
      <c r="H5979" s="155" t="s">
        <v>253</v>
      </c>
      <c r="I5979" s="157" t="s">
        <v>253</v>
      </c>
      <c r="J5979" s="156" t="s">
        <v>253</v>
      </c>
      <c r="K5979" s="167" t="s">
        <v>253</v>
      </c>
    </row>
    <row r="5980" spans="1:11" x14ac:dyDescent="0.25">
      <c r="A5980" s="153">
        <v>5976</v>
      </c>
      <c r="B5980" s="154" t="s">
        <v>253</v>
      </c>
      <c r="C5980" s="154" t="s">
        <v>254</v>
      </c>
      <c r="D5980" s="154" t="s">
        <v>255</v>
      </c>
      <c r="E5980" s="155" t="s">
        <v>253</v>
      </c>
      <c r="F5980" s="156" t="s">
        <v>253</v>
      </c>
      <c r="G5980" s="155" t="s">
        <v>253</v>
      </c>
      <c r="H5980" s="155" t="s">
        <v>253</v>
      </c>
      <c r="I5980" s="157" t="s">
        <v>253</v>
      </c>
      <c r="J5980" s="156" t="s">
        <v>253</v>
      </c>
      <c r="K5980" s="167" t="s">
        <v>253</v>
      </c>
    </row>
    <row r="5981" spans="1:11" x14ac:dyDescent="0.25">
      <c r="A5981" s="153">
        <v>5977</v>
      </c>
      <c r="B5981" s="154" t="s">
        <v>253</v>
      </c>
      <c r="C5981" s="154" t="s">
        <v>254</v>
      </c>
      <c r="D5981" s="154" t="s">
        <v>255</v>
      </c>
      <c r="E5981" s="155" t="s">
        <v>253</v>
      </c>
      <c r="F5981" s="156" t="s">
        <v>253</v>
      </c>
      <c r="G5981" s="155" t="s">
        <v>253</v>
      </c>
      <c r="H5981" s="155" t="s">
        <v>253</v>
      </c>
      <c r="I5981" s="157" t="s">
        <v>253</v>
      </c>
      <c r="J5981" s="156" t="s">
        <v>253</v>
      </c>
      <c r="K5981" s="167" t="s">
        <v>253</v>
      </c>
    </row>
    <row r="5982" spans="1:11" x14ac:dyDescent="0.25">
      <c r="A5982" s="153">
        <v>5978</v>
      </c>
      <c r="B5982" s="154" t="s">
        <v>253</v>
      </c>
      <c r="C5982" s="154" t="s">
        <v>254</v>
      </c>
      <c r="D5982" s="154" t="s">
        <v>255</v>
      </c>
      <c r="E5982" s="155" t="s">
        <v>253</v>
      </c>
      <c r="F5982" s="156" t="s">
        <v>253</v>
      </c>
      <c r="G5982" s="155" t="s">
        <v>253</v>
      </c>
      <c r="H5982" s="155" t="s">
        <v>253</v>
      </c>
      <c r="I5982" s="157" t="s">
        <v>253</v>
      </c>
      <c r="J5982" s="156" t="s">
        <v>253</v>
      </c>
      <c r="K5982" s="167" t="s">
        <v>253</v>
      </c>
    </row>
    <row r="5983" spans="1:11" x14ac:dyDescent="0.25">
      <c r="A5983" s="153">
        <v>5979</v>
      </c>
      <c r="B5983" s="154" t="s">
        <v>253</v>
      </c>
      <c r="C5983" s="154" t="s">
        <v>254</v>
      </c>
      <c r="D5983" s="154" t="s">
        <v>255</v>
      </c>
      <c r="E5983" s="155" t="s">
        <v>253</v>
      </c>
      <c r="F5983" s="156" t="s">
        <v>253</v>
      </c>
      <c r="G5983" s="155" t="s">
        <v>253</v>
      </c>
      <c r="H5983" s="155" t="s">
        <v>253</v>
      </c>
      <c r="I5983" s="157" t="s">
        <v>253</v>
      </c>
      <c r="J5983" s="156" t="s">
        <v>253</v>
      </c>
      <c r="K5983" s="167" t="s">
        <v>253</v>
      </c>
    </row>
    <row r="5984" spans="1:11" x14ac:dyDescent="0.25">
      <c r="A5984" s="153">
        <v>5980</v>
      </c>
      <c r="B5984" s="154" t="s">
        <v>253</v>
      </c>
      <c r="C5984" s="154" t="s">
        <v>254</v>
      </c>
      <c r="D5984" s="154" t="s">
        <v>255</v>
      </c>
      <c r="E5984" s="155" t="s">
        <v>253</v>
      </c>
      <c r="F5984" s="156" t="s">
        <v>253</v>
      </c>
      <c r="G5984" s="155" t="s">
        <v>253</v>
      </c>
      <c r="H5984" s="155" t="s">
        <v>253</v>
      </c>
      <c r="I5984" s="157" t="s">
        <v>253</v>
      </c>
      <c r="J5984" s="156" t="s">
        <v>253</v>
      </c>
      <c r="K5984" s="167" t="s">
        <v>253</v>
      </c>
    </row>
    <row r="5985" spans="1:11" x14ac:dyDescent="0.25">
      <c r="A5985" s="153">
        <v>5981</v>
      </c>
      <c r="B5985" s="154" t="s">
        <v>253</v>
      </c>
      <c r="C5985" s="154" t="s">
        <v>254</v>
      </c>
      <c r="D5985" s="154" t="s">
        <v>255</v>
      </c>
      <c r="E5985" s="155" t="s">
        <v>253</v>
      </c>
      <c r="F5985" s="156" t="s">
        <v>253</v>
      </c>
      <c r="G5985" s="155" t="s">
        <v>253</v>
      </c>
      <c r="H5985" s="155" t="s">
        <v>253</v>
      </c>
      <c r="I5985" s="157" t="s">
        <v>253</v>
      </c>
      <c r="J5985" s="156" t="s">
        <v>253</v>
      </c>
      <c r="K5985" s="167" t="s">
        <v>253</v>
      </c>
    </row>
    <row r="5986" spans="1:11" x14ac:dyDescent="0.25">
      <c r="A5986" s="153">
        <v>5982</v>
      </c>
      <c r="B5986" s="154" t="s">
        <v>253</v>
      </c>
      <c r="C5986" s="154" t="s">
        <v>254</v>
      </c>
      <c r="D5986" s="154" t="s">
        <v>255</v>
      </c>
      <c r="E5986" s="155" t="s">
        <v>253</v>
      </c>
      <c r="F5986" s="156" t="s">
        <v>253</v>
      </c>
      <c r="G5986" s="155" t="s">
        <v>253</v>
      </c>
      <c r="H5986" s="155" t="s">
        <v>253</v>
      </c>
      <c r="I5986" s="157" t="s">
        <v>253</v>
      </c>
      <c r="J5986" s="156" t="s">
        <v>253</v>
      </c>
      <c r="K5986" s="167" t="s">
        <v>253</v>
      </c>
    </row>
    <row r="5987" spans="1:11" x14ac:dyDescent="0.25">
      <c r="A5987" s="153">
        <v>5983</v>
      </c>
      <c r="B5987" s="154" t="s">
        <v>253</v>
      </c>
      <c r="C5987" s="154" t="s">
        <v>254</v>
      </c>
      <c r="D5987" s="154" t="s">
        <v>255</v>
      </c>
      <c r="E5987" s="155" t="s">
        <v>253</v>
      </c>
      <c r="F5987" s="156" t="s">
        <v>253</v>
      </c>
      <c r="G5987" s="155" t="s">
        <v>253</v>
      </c>
      <c r="H5987" s="155" t="s">
        <v>253</v>
      </c>
      <c r="I5987" s="157" t="s">
        <v>253</v>
      </c>
      <c r="J5987" s="156" t="s">
        <v>253</v>
      </c>
      <c r="K5987" s="167" t="s">
        <v>253</v>
      </c>
    </row>
    <row r="5988" spans="1:11" x14ac:dyDescent="0.25">
      <c r="A5988" s="153">
        <v>5984</v>
      </c>
      <c r="B5988" s="154" t="s">
        <v>253</v>
      </c>
      <c r="C5988" s="154" t="s">
        <v>254</v>
      </c>
      <c r="D5988" s="154" t="s">
        <v>255</v>
      </c>
      <c r="E5988" s="155" t="s">
        <v>253</v>
      </c>
      <c r="F5988" s="156" t="s">
        <v>253</v>
      </c>
      <c r="G5988" s="155" t="s">
        <v>253</v>
      </c>
      <c r="H5988" s="155" t="s">
        <v>253</v>
      </c>
      <c r="I5988" s="157" t="s">
        <v>253</v>
      </c>
      <c r="J5988" s="156" t="s">
        <v>253</v>
      </c>
      <c r="K5988" s="167" t="s">
        <v>253</v>
      </c>
    </row>
    <row r="5989" spans="1:11" x14ac:dyDescent="0.25">
      <c r="A5989" s="153">
        <v>5985</v>
      </c>
      <c r="B5989" s="154" t="s">
        <v>253</v>
      </c>
      <c r="C5989" s="154" t="s">
        <v>254</v>
      </c>
      <c r="D5989" s="154" t="s">
        <v>255</v>
      </c>
      <c r="E5989" s="155" t="s">
        <v>253</v>
      </c>
      <c r="F5989" s="156" t="s">
        <v>253</v>
      </c>
      <c r="G5989" s="155" t="s">
        <v>253</v>
      </c>
      <c r="H5989" s="155" t="s">
        <v>253</v>
      </c>
      <c r="I5989" s="157" t="s">
        <v>253</v>
      </c>
      <c r="J5989" s="156" t="s">
        <v>253</v>
      </c>
      <c r="K5989" s="167" t="s">
        <v>253</v>
      </c>
    </row>
    <row r="5990" spans="1:11" x14ac:dyDescent="0.25">
      <c r="A5990" s="153">
        <v>5986</v>
      </c>
      <c r="B5990" s="154" t="s">
        <v>253</v>
      </c>
      <c r="C5990" s="154" t="s">
        <v>254</v>
      </c>
      <c r="D5990" s="154" t="s">
        <v>255</v>
      </c>
      <c r="E5990" s="155" t="s">
        <v>253</v>
      </c>
      <c r="F5990" s="156" t="s">
        <v>253</v>
      </c>
      <c r="G5990" s="155" t="s">
        <v>253</v>
      </c>
      <c r="H5990" s="155" t="s">
        <v>253</v>
      </c>
      <c r="I5990" s="157" t="s">
        <v>253</v>
      </c>
      <c r="J5990" s="156" t="s">
        <v>253</v>
      </c>
      <c r="K5990" s="167" t="s">
        <v>253</v>
      </c>
    </row>
    <row r="5991" spans="1:11" x14ac:dyDescent="0.25">
      <c r="A5991" s="153">
        <v>5987</v>
      </c>
      <c r="B5991" s="154" t="s">
        <v>253</v>
      </c>
      <c r="C5991" s="154" t="s">
        <v>254</v>
      </c>
      <c r="D5991" s="154" t="s">
        <v>255</v>
      </c>
      <c r="E5991" s="155" t="s">
        <v>253</v>
      </c>
      <c r="F5991" s="156" t="s">
        <v>253</v>
      </c>
      <c r="G5991" s="155" t="s">
        <v>253</v>
      </c>
      <c r="H5991" s="155" t="s">
        <v>253</v>
      </c>
      <c r="I5991" s="157" t="s">
        <v>253</v>
      </c>
      <c r="J5991" s="156" t="s">
        <v>253</v>
      </c>
      <c r="K5991" s="167" t="s">
        <v>253</v>
      </c>
    </row>
    <row r="5992" spans="1:11" x14ac:dyDescent="0.25">
      <c r="A5992" s="153">
        <v>5988</v>
      </c>
      <c r="B5992" s="154" t="s">
        <v>253</v>
      </c>
      <c r="C5992" s="154" t="s">
        <v>254</v>
      </c>
      <c r="D5992" s="154" t="s">
        <v>255</v>
      </c>
      <c r="E5992" s="155" t="s">
        <v>253</v>
      </c>
      <c r="F5992" s="156" t="s">
        <v>253</v>
      </c>
      <c r="G5992" s="155" t="s">
        <v>253</v>
      </c>
      <c r="H5992" s="155" t="s">
        <v>253</v>
      </c>
      <c r="I5992" s="157" t="s">
        <v>253</v>
      </c>
      <c r="J5992" s="156" t="s">
        <v>253</v>
      </c>
      <c r="K5992" s="167" t="s">
        <v>253</v>
      </c>
    </row>
    <row r="5993" spans="1:11" x14ac:dyDescent="0.25">
      <c r="A5993" s="153">
        <v>5989</v>
      </c>
      <c r="B5993" s="154" t="s">
        <v>253</v>
      </c>
      <c r="C5993" s="154" t="s">
        <v>254</v>
      </c>
      <c r="D5993" s="154" t="s">
        <v>255</v>
      </c>
      <c r="E5993" s="155" t="s">
        <v>253</v>
      </c>
      <c r="F5993" s="156" t="s">
        <v>253</v>
      </c>
      <c r="G5993" s="155" t="s">
        <v>253</v>
      </c>
      <c r="H5993" s="155" t="s">
        <v>253</v>
      </c>
      <c r="I5993" s="157" t="s">
        <v>253</v>
      </c>
      <c r="J5993" s="156" t="s">
        <v>253</v>
      </c>
      <c r="K5993" s="167" t="s">
        <v>253</v>
      </c>
    </row>
    <row r="5994" spans="1:11" x14ac:dyDescent="0.25">
      <c r="A5994" s="153">
        <v>5990</v>
      </c>
      <c r="B5994" s="154" t="s">
        <v>253</v>
      </c>
      <c r="C5994" s="154" t="s">
        <v>254</v>
      </c>
      <c r="D5994" s="154" t="s">
        <v>255</v>
      </c>
      <c r="E5994" s="155" t="s">
        <v>253</v>
      </c>
      <c r="F5994" s="156" t="s">
        <v>253</v>
      </c>
      <c r="G5994" s="155" t="s">
        <v>253</v>
      </c>
      <c r="H5994" s="155" t="s">
        <v>253</v>
      </c>
      <c r="I5994" s="157" t="s">
        <v>253</v>
      </c>
      <c r="J5994" s="156" t="s">
        <v>253</v>
      </c>
      <c r="K5994" s="167" t="s">
        <v>253</v>
      </c>
    </row>
    <row r="5995" spans="1:11" x14ac:dyDescent="0.25">
      <c r="A5995" s="153">
        <v>5991</v>
      </c>
      <c r="B5995" s="154" t="s">
        <v>253</v>
      </c>
      <c r="C5995" s="154" t="s">
        <v>254</v>
      </c>
      <c r="D5995" s="154" t="s">
        <v>255</v>
      </c>
      <c r="E5995" s="155" t="s">
        <v>253</v>
      </c>
      <c r="F5995" s="156" t="s">
        <v>253</v>
      </c>
      <c r="G5995" s="155" t="s">
        <v>253</v>
      </c>
      <c r="H5995" s="155" t="s">
        <v>253</v>
      </c>
      <c r="I5995" s="157" t="s">
        <v>253</v>
      </c>
      <c r="J5995" s="156" t="s">
        <v>253</v>
      </c>
      <c r="K5995" s="167" t="s">
        <v>253</v>
      </c>
    </row>
    <row r="5996" spans="1:11" x14ac:dyDescent="0.25">
      <c r="A5996" s="153">
        <v>5992</v>
      </c>
      <c r="B5996" s="154" t="s">
        <v>253</v>
      </c>
      <c r="C5996" s="154" t="s">
        <v>254</v>
      </c>
      <c r="D5996" s="154" t="s">
        <v>255</v>
      </c>
      <c r="E5996" s="155" t="s">
        <v>253</v>
      </c>
      <c r="F5996" s="156" t="s">
        <v>253</v>
      </c>
      <c r="G5996" s="155" t="s">
        <v>253</v>
      </c>
      <c r="H5996" s="155" t="s">
        <v>253</v>
      </c>
      <c r="I5996" s="157" t="s">
        <v>253</v>
      </c>
      <c r="J5996" s="156" t="s">
        <v>253</v>
      </c>
      <c r="K5996" s="167" t="s">
        <v>253</v>
      </c>
    </row>
    <row r="5997" spans="1:11" x14ac:dyDescent="0.25">
      <c r="A5997" s="153">
        <v>5993</v>
      </c>
      <c r="B5997" s="154" t="s">
        <v>253</v>
      </c>
      <c r="C5997" s="154" t="s">
        <v>254</v>
      </c>
      <c r="D5997" s="154" t="s">
        <v>255</v>
      </c>
      <c r="E5997" s="155" t="s">
        <v>253</v>
      </c>
      <c r="F5997" s="156" t="s">
        <v>253</v>
      </c>
      <c r="G5997" s="155" t="s">
        <v>253</v>
      </c>
      <c r="H5997" s="155" t="s">
        <v>253</v>
      </c>
      <c r="I5997" s="157" t="s">
        <v>253</v>
      </c>
      <c r="J5997" s="156" t="s">
        <v>253</v>
      </c>
      <c r="K5997" s="167" t="s">
        <v>253</v>
      </c>
    </row>
    <row r="5998" spans="1:11" x14ac:dyDescent="0.25">
      <c r="A5998" s="153">
        <v>5994</v>
      </c>
      <c r="B5998" s="154" t="s">
        <v>253</v>
      </c>
      <c r="C5998" s="154" t="s">
        <v>254</v>
      </c>
      <c r="D5998" s="154" t="s">
        <v>255</v>
      </c>
      <c r="E5998" s="155" t="s">
        <v>253</v>
      </c>
      <c r="F5998" s="156" t="s">
        <v>253</v>
      </c>
      <c r="G5998" s="155" t="s">
        <v>253</v>
      </c>
      <c r="H5998" s="155" t="s">
        <v>253</v>
      </c>
      <c r="I5998" s="157" t="s">
        <v>253</v>
      </c>
      <c r="J5998" s="156" t="s">
        <v>253</v>
      </c>
      <c r="K5998" s="167" t="s">
        <v>253</v>
      </c>
    </row>
    <row r="5999" spans="1:11" x14ac:dyDescent="0.25">
      <c r="A5999" s="153">
        <v>5995</v>
      </c>
      <c r="B5999" s="154" t="s">
        <v>253</v>
      </c>
      <c r="C5999" s="154" t="s">
        <v>254</v>
      </c>
      <c r="D5999" s="154" t="s">
        <v>255</v>
      </c>
      <c r="E5999" s="155" t="s">
        <v>253</v>
      </c>
      <c r="F5999" s="156" t="s">
        <v>253</v>
      </c>
      <c r="G5999" s="155" t="s">
        <v>253</v>
      </c>
      <c r="H5999" s="155" t="s">
        <v>253</v>
      </c>
      <c r="I5999" s="157" t="s">
        <v>253</v>
      </c>
      <c r="J5999" s="156" t="s">
        <v>253</v>
      </c>
      <c r="K5999" s="167" t="s">
        <v>253</v>
      </c>
    </row>
    <row r="6000" spans="1:11" x14ac:dyDescent="0.25">
      <c r="A6000" s="153">
        <v>5996</v>
      </c>
      <c r="B6000" s="154" t="s">
        <v>253</v>
      </c>
      <c r="C6000" s="154" t="s">
        <v>254</v>
      </c>
      <c r="D6000" s="154" t="s">
        <v>255</v>
      </c>
      <c r="E6000" s="155" t="s">
        <v>253</v>
      </c>
      <c r="F6000" s="156" t="s">
        <v>253</v>
      </c>
      <c r="G6000" s="155" t="s">
        <v>253</v>
      </c>
      <c r="H6000" s="155" t="s">
        <v>253</v>
      </c>
      <c r="I6000" s="157" t="s">
        <v>253</v>
      </c>
      <c r="J6000" s="156" t="s">
        <v>253</v>
      </c>
      <c r="K6000" s="167" t="s">
        <v>253</v>
      </c>
    </row>
    <row r="6001" spans="1:11" x14ac:dyDescent="0.25">
      <c r="A6001" s="153">
        <v>5997</v>
      </c>
      <c r="B6001" s="154" t="s">
        <v>253</v>
      </c>
      <c r="C6001" s="154" t="s">
        <v>254</v>
      </c>
      <c r="D6001" s="154" t="s">
        <v>255</v>
      </c>
      <c r="E6001" s="155" t="s">
        <v>253</v>
      </c>
      <c r="F6001" s="156" t="s">
        <v>253</v>
      </c>
      <c r="G6001" s="155" t="s">
        <v>253</v>
      </c>
      <c r="H6001" s="155" t="s">
        <v>253</v>
      </c>
      <c r="I6001" s="157" t="s">
        <v>253</v>
      </c>
      <c r="J6001" s="156" t="s">
        <v>253</v>
      </c>
      <c r="K6001" s="167" t="s">
        <v>253</v>
      </c>
    </row>
    <row r="6002" spans="1:11" x14ac:dyDescent="0.25">
      <c r="A6002" s="153">
        <v>5998</v>
      </c>
      <c r="B6002" s="154" t="s">
        <v>253</v>
      </c>
      <c r="C6002" s="154" t="s">
        <v>254</v>
      </c>
      <c r="D6002" s="154" t="s">
        <v>255</v>
      </c>
      <c r="E6002" s="155" t="s">
        <v>253</v>
      </c>
      <c r="F6002" s="156" t="s">
        <v>253</v>
      </c>
      <c r="G6002" s="155" t="s">
        <v>253</v>
      </c>
      <c r="H6002" s="155" t="s">
        <v>253</v>
      </c>
      <c r="I6002" s="157" t="s">
        <v>253</v>
      </c>
      <c r="J6002" s="156" t="s">
        <v>253</v>
      </c>
      <c r="K6002" s="167" t="s">
        <v>253</v>
      </c>
    </row>
    <row r="6003" spans="1:11" x14ac:dyDescent="0.25">
      <c r="A6003" s="153">
        <v>5999</v>
      </c>
      <c r="B6003" s="154" t="s">
        <v>253</v>
      </c>
      <c r="C6003" s="154" t="s">
        <v>254</v>
      </c>
      <c r="D6003" s="154" t="s">
        <v>255</v>
      </c>
      <c r="E6003" s="155" t="s">
        <v>253</v>
      </c>
      <c r="F6003" s="156" t="s">
        <v>253</v>
      </c>
      <c r="G6003" s="155" t="s">
        <v>253</v>
      </c>
      <c r="H6003" s="155" t="s">
        <v>253</v>
      </c>
      <c r="I6003" s="157" t="s">
        <v>253</v>
      </c>
      <c r="J6003" s="156" t="s">
        <v>253</v>
      </c>
      <c r="K6003" s="167" t="s">
        <v>253</v>
      </c>
    </row>
    <row r="6004" spans="1:11" x14ac:dyDescent="0.25">
      <c r="A6004" s="153">
        <v>6000</v>
      </c>
      <c r="B6004" s="154" t="s">
        <v>253</v>
      </c>
      <c r="C6004" s="154" t="s">
        <v>254</v>
      </c>
      <c r="D6004" s="154" t="s">
        <v>255</v>
      </c>
      <c r="E6004" s="155" t="s">
        <v>253</v>
      </c>
      <c r="F6004" s="156" t="s">
        <v>253</v>
      </c>
      <c r="G6004" s="155" t="s">
        <v>253</v>
      </c>
      <c r="H6004" s="155" t="s">
        <v>253</v>
      </c>
      <c r="I6004" s="157" t="s">
        <v>253</v>
      </c>
      <c r="J6004" s="156" t="s">
        <v>253</v>
      </c>
      <c r="K6004" s="167" t="s">
        <v>253</v>
      </c>
    </row>
    <row r="6005" spans="1:11" x14ac:dyDescent="0.25">
      <c r="A6005" s="153">
        <v>6001</v>
      </c>
      <c r="B6005" s="154" t="s">
        <v>253</v>
      </c>
      <c r="C6005" s="154" t="s">
        <v>254</v>
      </c>
      <c r="D6005" s="154" t="s">
        <v>255</v>
      </c>
      <c r="E6005" s="155" t="s">
        <v>253</v>
      </c>
      <c r="F6005" s="156" t="s">
        <v>253</v>
      </c>
      <c r="G6005" s="155" t="s">
        <v>253</v>
      </c>
      <c r="H6005" s="155" t="s">
        <v>253</v>
      </c>
      <c r="I6005" s="157" t="s">
        <v>253</v>
      </c>
      <c r="J6005" s="156" t="s">
        <v>253</v>
      </c>
      <c r="K6005" s="167" t="s">
        <v>253</v>
      </c>
    </row>
    <row r="6006" spans="1:11" x14ac:dyDescent="0.25">
      <c r="A6006" s="153">
        <v>6002</v>
      </c>
      <c r="B6006" s="154" t="s">
        <v>253</v>
      </c>
      <c r="C6006" s="154" t="s">
        <v>254</v>
      </c>
      <c r="D6006" s="154" t="s">
        <v>255</v>
      </c>
      <c r="E6006" s="155" t="s">
        <v>253</v>
      </c>
      <c r="F6006" s="156" t="s">
        <v>253</v>
      </c>
      <c r="G6006" s="155" t="s">
        <v>253</v>
      </c>
      <c r="H6006" s="155" t="s">
        <v>253</v>
      </c>
      <c r="I6006" s="157" t="s">
        <v>253</v>
      </c>
      <c r="J6006" s="156" t="s">
        <v>253</v>
      </c>
      <c r="K6006" s="167" t="s">
        <v>253</v>
      </c>
    </row>
    <row r="6007" spans="1:11" x14ac:dyDescent="0.25">
      <c r="A6007" s="153">
        <v>6003</v>
      </c>
      <c r="B6007" s="154" t="s">
        <v>253</v>
      </c>
      <c r="C6007" s="154" t="s">
        <v>254</v>
      </c>
      <c r="D6007" s="154" t="s">
        <v>255</v>
      </c>
      <c r="E6007" s="155" t="s">
        <v>253</v>
      </c>
      <c r="F6007" s="156" t="s">
        <v>253</v>
      </c>
      <c r="G6007" s="155" t="s">
        <v>253</v>
      </c>
      <c r="H6007" s="155" t="s">
        <v>253</v>
      </c>
      <c r="I6007" s="157" t="s">
        <v>253</v>
      </c>
      <c r="J6007" s="156" t="s">
        <v>253</v>
      </c>
      <c r="K6007" s="167" t="s">
        <v>253</v>
      </c>
    </row>
    <row r="6008" spans="1:11" x14ac:dyDescent="0.25">
      <c r="A6008" s="153">
        <v>6004</v>
      </c>
      <c r="B6008" s="154" t="s">
        <v>253</v>
      </c>
      <c r="C6008" s="154" t="s">
        <v>254</v>
      </c>
      <c r="D6008" s="154" t="s">
        <v>255</v>
      </c>
      <c r="E6008" s="155" t="s">
        <v>253</v>
      </c>
      <c r="F6008" s="156" t="s">
        <v>253</v>
      </c>
      <c r="G6008" s="155" t="s">
        <v>253</v>
      </c>
      <c r="H6008" s="155" t="s">
        <v>253</v>
      </c>
      <c r="I6008" s="157" t="s">
        <v>253</v>
      </c>
      <c r="J6008" s="156" t="s">
        <v>253</v>
      </c>
      <c r="K6008" s="167" t="s">
        <v>253</v>
      </c>
    </row>
    <row r="6009" spans="1:11" x14ac:dyDescent="0.25">
      <c r="A6009" s="153">
        <v>6005</v>
      </c>
      <c r="B6009" s="154" t="s">
        <v>253</v>
      </c>
      <c r="C6009" s="154" t="s">
        <v>254</v>
      </c>
      <c r="D6009" s="154" t="s">
        <v>255</v>
      </c>
      <c r="E6009" s="155" t="s">
        <v>253</v>
      </c>
      <c r="F6009" s="156" t="s">
        <v>253</v>
      </c>
      <c r="G6009" s="155" t="s">
        <v>253</v>
      </c>
      <c r="H6009" s="155" t="s">
        <v>253</v>
      </c>
      <c r="I6009" s="157" t="s">
        <v>253</v>
      </c>
      <c r="J6009" s="156" t="s">
        <v>253</v>
      </c>
      <c r="K6009" s="167" t="s">
        <v>253</v>
      </c>
    </row>
    <row r="6010" spans="1:11" x14ac:dyDescent="0.25">
      <c r="A6010" s="153">
        <v>6006</v>
      </c>
      <c r="B6010" s="154" t="s">
        <v>253</v>
      </c>
      <c r="C6010" s="154" t="s">
        <v>254</v>
      </c>
      <c r="D6010" s="154" t="s">
        <v>255</v>
      </c>
      <c r="E6010" s="155" t="s">
        <v>253</v>
      </c>
      <c r="F6010" s="156" t="s">
        <v>253</v>
      </c>
      <c r="G6010" s="155" t="s">
        <v>253</v>
      </c>
      <c r="H6010" s="155" t="s">
        <v>253</v>
      </c>
      <c r="I6010" s="157" t="s">
        <v>253</v>
      </c>
      <c r="J6010" s="156" t="s">
        <v>253</v>
      </c>
      <c r="K6010" s="167" t="s">
        <v>253</v>
      </c>
    </row>
    <row r="6011" spans="1:11" x14ac:dyDescent="0.25">
      <c r="A6011" s="153">
        <v>6007</v>
      </c>
      <c r="B6011" s="154" t="s">
        <v>253</v>
      </c>
      <c r="C6011" s="154" t="s">
        <v>254</v>
      </c>
      <c r="D6011" s="154" t="s">
        <v>255</v>
      </c>
      <c r="E6011" s="155" t="s">
        <v>253</v>
      </c>
      <c r="F6011" s="156" t="s">
        <v>253</v>
      </c>
      <c r="G6011" s="155" t="s">
        <v>253</v>
      </c>
      <c r="H6011" s="155" t="s">
        <v>253</v>
      </c>
      <c r="I6011" s="157" t="s">
        <v>253</v>
      </c>
      <c r="J6011" s="156" t="s">
        <v>253</v>
      </c>
      <c r="K6011" s="167" t="s">
        <v>253</v>
      </c>
    </row>
    <row r="6012" spans="1:11" x14ac:dyDescent="0.25">
      <c r="A6012" s="153">
        <v>6008</v>
      </c>
      <c r="B6012" s="154" t="s">
        <v>253</v>
      </c>
      <c r="C6012" s="154" t="s">
        <v>254</v>
      </c>
      <c r="D6012" s="154" t="s">
        <v>255</v>
      </c>
      <c r="E6012" s="155" t="s">
        <v>253</v>
      </c>
      <c r="F6012" s="156" t="s">
        <v>253</v>
      </c>
      <c r="G6012" s="155" t="s">
        <v>253</v>
      </c>
      <c r="H6012" s="155" t="s">
        <v>253</v>
      </c>
      <c r="I6012" s="157" t="s">
        <v>253</v>
      </c>
      <c r="J6012" s="156" t="s">
        <v>253</v>
      </c>
      <c r="K6012" s="167" t="s">
        <v>253</v>
      </c>
    </row>
    <row r="6013" spans="1:11" x14ac:dyDescent="0.25">
      <c r="A6013" s="153">
        <v>6009</v>
      </c>
      <c r="B6013" s="154" t="s">
        <v>253</v>
      </c>
      <c r="C6013" s="154" t="s">
        <v>254</v>
      </c>
      <c r="D6013" s="154" t="s">
        <v>255</v>
      </c>
      <c r="E6013" s="155" t="s">
        <v>253</v>
      </c>
      <c r="F6013" s="156" t="s">
        <v>253</v>
      </c>
      <c r="G6013" s="155" t="s">
        <v>253</v>
      </c>
      <c r="H6013" s="155" t="s">
        <v>253</v>
      </c>
      <c r="I6013" s="157" t="s">
        <v>253</v>
      </c>
      <c r="J6013" s="156" t="s">
        <v>253</v>
      </c>
      <c r="K6013" s="167" t="s">
        <v>253</v>
      </c>
    </row>
    <row r="6014" spans="1:11" x14ac:dyDescent="0.25">
      <c r="A6014" s="153">
        <v>6010</v>
      </c>
      <c r="B6014" s="154" t="s">
        <v>253</v>
      </c>
      <c r="C6014" s="154" t="s">
        <v>254</v>
      </c>
      <c r="D6014" s="154" t="s">
        <v>255</v>
      </c>
      <c r="E6014" s="155" t="s">
        <v>253</v>
      </c>
      <c r="F6014" s="156" t="s">
        <v>253</v>
      </c>
      <c r="G6014" s="155" t="s">
        <v>253</v>
      </c>
      <c r="H6014" s="155" t="s">
        <v>253</v>
      </c>
      <c r="I6014" s="157" t="s">
        <v>253</v>
      </c>
      <c r="J6014" s="156" t="s">
        <v>253</v>
      </c>
      <c r="K6014" s="167" t="s">
        <v>253</v>
      </c>
    </row>
    <row r="6015" spans="1:11" x14ac:dyDescent="0.25">
      <c r="A6015" s="153">
        <v>6011</v>
      </c>
      <c r="B6015" s="154" t="s">
        <v>253</v>
      </c>
      <c r="C6015" s="154" t="s">
        <v>254</v>
      </c>
      <c r="D6015" s="154" t="s">
        <v>255</v>
      </c>
      <c r="E6015" s="155" t="s">
        <v>253</v>
      </c>
      <c r="F6015" s="156" t="s">
        <v>253</v>
      </c>
      <c r="G6015" s="155" t="s">
        <v>253</v>
      </c>
      <c r="H6015" s="155" t="s">
        <v>253</v>
      </c>
      <c r="I6015" s="157" t="s">
        <v>253</v>
      </c>
      <c r="J6015" s="156" t="s">
        <v>253</v>
      </c>
      <c r="K6015" s="167" t="s">
        <v>253</v>
      </c>
    </row>
    <row r="6016" spans="1:11" x14ac:dyDescent="0.25">
      <c r="A6016" s="153">
        <v>6012</v>
      </c>
      <c r="B6016" s="154" t="s">
        <v>253</v>
      </c>
      <c r="C6016" s="154" t="s">
        <v>254</v>
      </c>
      <c r="D6016" s="154" t="s">
        <v>255</v>
      </c>
      <c r="E6016" s="155" t="s">
        <v>253</v>
      </c>
      <c r="F6016" s="156" t="s">
        <v>253</v>
      </c>
      <c r="G6016" s="155" t="s">
        <v>253</v>
      </c>
      <c r="H6016" s="155" t="s">
        <v>253</v>
      </c>
      <c r="I6016" s="157" t="s">
        <v>253</v>
      </c>
      <c r="J6016" s="156" t="s">
        <v>253</v>
      </c>
      <c r="K6016" s="167" t="s">
        <v>253</v>
      </c>
    </row>
    <row r="6017" spans="1:11" x14ac:dyDescent="0.25">
      <c r="A6017" s="153">
        <v>6013</v>
      </c>
      <c r="B6017" s="154" t="s">
        <v>253</v>
      </c>
      <c r="C6017" s="154" t="s">
        <v>254</v>
      </c>
      <c r="D6017" s="154" t="s">
        <v>255</v>
      </c>
      <c r="E6017" s="155" t="s">
        <v>253</v>
      </c>
      <c r="F6017" s="156" t="s">
        <v>253</v>
      </c>
      <c r="G6017" s="155" t="s">
        <v>253</v>
      </c>
      <c r="H6017" s="155" t="s">
        <v>253</v>
      </c>
      <c r="I6017" s="157" t="s">
        <v>253</v>
      </c>
      <c r="J6017" s="156" t="s">
        <v>253</v>
      </c>
      <c r="K6017" s="167" t="s">
        <v>253</v>
      </c>
    </row>
    <row r="6018" spans="1:11" x14ac:dyDescent="0.25">
      <c r="A6018" s="153">
        <v>6014</v>
      </c>
      <c r="B6018" s="154" t="s">
        <v>253</v>
      </c>
      <c r="C6018" s="154" t="s">
        <v>254</v>
      </c>
      <c r="D6018" s="154" t="s">
        <v>255</v>
      </c>
      <c r="E6018" s="155" t="s">
        <v>253</v>
      </c>
      <c r="F6018" s="156" t="s">
        <v>253</v>
      </c>
      <c r="G6018" s="155" t="s">
        <v>253</v>
      </c>
      <c r="H6018" s="155" t="s">
        <v>253</v>
      </c>
      <c r="I6018" s="157" t="s">
        <v>253</v>
      </c>
      <c r="J6018" s="156" t="s">
        <v>253</v>
      </c>
      <c r="K6018" s="167" t="s">
        <v>253</v>
      </c>
    </row>
    <row r="6019" spans="1:11" x14ac:dyDescent="0.25">
      <c r="A6019" s="153">
        <v>6015</v>
      </c>
      <c r="B6019" s="154" t="s">
        <v>253</v>
      </c>
      <c r="C6019" s="154" t="s">
        <v>254</v>
      </c>
      <c r="D6019" s="154" t="s">
        <v>255</v>
      </c>
      <c r="E6019" s="155" t="s">
        <v>253</v>
      </c>
      <c r="F6019" s="156" t="s">
        <v>253</v>
      </c>
      <c r="G6019" s="155" t="s">
        <v>253</v>
      </c>
      <c r="H6019" s="155" t="s">
        <v>253</v>
      </c>
      <c r="I6019" s="157" t="s">
        <v>253</v>
      </c>
      <c r="J6019" s="156" t="s">
        <v>253</v>
      </c>
      <c r="K6019" s="167" t="s">
        <v>253</v>
      </c>
    </row>
    <row r="6020" spans="1:11" x14ac:dyDescent="0.25">
      <c r="A6020" s="153">
        <v>6016</v>
      </c>
      <c r="B6020" s="154" t="s">
        <v>253</v>
      </c>
      <c r="C6020" s="154" t="s">
        <v>254</v>
      </c>
      <c r="D6020" s="154" t="s">
        <v>255</v>
      </c>
      <c r="E6020" s="155" t="s">
        <v>253</v>
      </c>
      <c r="F6020" s="156" t="s">
        <v>253</v>
      </c>
      <c r="G6020" s="155" t="s">
        <v>253</v>
      </c>
      <c r="H6020" s="155" t="s">
        <v>253</v>
      </c>
      <c r="I6020" s="157" t="s">
        <v>253</v>
      </c>
      <c r="J6020" s="156" t="s">
        <v>253</v>
      </c>
      <c r="K6020" s="167" t="s">
        <v>253</v>
      </c>
    </row>
    <row r="6021" spans="1:11" x14ac:dyDescent="0.25">
      <c r="A6021" s="153">
        <v>6017</v>
      </c>
      <c r="B6021" s="154" t="s">
        <v>253</v>
      </c>
      <c r="C6021" s="154" t="s">
        <v>254</v>
      </c>
      <c r="D6021" s="154" t="s">
        <v>255</v>
      </c>
      <c r="E6021" s="155" t="s">
        <v>253</v>
      </c>
      <c r="F6021" s="156" t="s">
        <v>253</v>
      </c>
      <c r="G6021" s="155" t="s">
        <v>253</v>
      </c>
      <c r="H6021" s="155" t="s">
        <v>253</v>
      </c>
      <c r="I6021" s="157" t="s">
        <v>253</v>
      </c>
      <c r="J6021" s="156" t="s">
        <v>253</v>
      </c>
      <c r="K6021" s="167" t="s">
        <v>253</v>
      </c>
    </row>
    <row r="6022" spans="1:11" x14ac:dyDescent="0.25">
      <c r="A6022" s="153">
        <v>6018</v>
      </c>
      <c r="B6022" s="154" t="s">
        <v>253</v>
      </c>
      <c r="C6022" s="154" t="s">
        <v>254</v>
      </c>
      <c r="D6022" s="154" t="s">
        <v>255</v>
      </c>
      <c r="E6022" s="155" t="s">
        <v>253</v>
      </c>
      <c r="F6022" s="156" t="s">
        <v>253</v>
      </c>
      <c r="G6022" s="155" t="s">
        <v>253</v>
      </c>
      <c r="H6022" s="155" t="s">
        <v>253</v>
      </c>
      <c r="I6022" s="157" t="s">
        <v>253</v>
      </c>
      <c r="J6022" s="156" t="s">
        <v>253</v>
      </c>
      <c r="K6022" s="167" t="s">
        <v>253</v>
      </c>
    </row>
    <row r="6023" spans="1:11" x14ac:dyDescent="0.25">
      <c r="A6023" s="153">
        <v>6019</v>
      </c>
      <c r="B6023" s="154" t="s">
        <v>253</v>
      </c>
      <c r="C6023" s="154" t="s">
        <v>254</v>
      </c>
      <c r="D6023" s="154" t="s">
        <v>255</v>
      </c>
      <c r="E6023" s="155" t="s">
        <v>253</v>
      </c>
      <c r="F6023" s="156" t="s">
        <v>253</v>
      </c>
      <c r="G6023" s="155" t="s">
        <v>253</v>
      </c>
      <c r="H6023" s="155" t="s">
        <v>253</v>
      </c>
      <c r="I6023" s="157" t="s">
        <v>253</v>
      </c>
      <c r="J6023" s="156" t="s">
        <v>253</v>
      </c>
      <c r="K6023" s="167" t="s">
        <v>253</v>
      </c>
    </row>
    <row r="6024" spans="1:11" x14ac:dyDescent="0.25">
      <c r="A6024" s="153">
        <v>6020</v>
      </c>
      <c r="B6024" s="154" t="s">
        <v>253</v>
      </c>
      <c r="C6024" s="154" t="s">
        <v>254</v>
      </c>
      <c r="D6024" s="154" t="s">
        <v>255</v>
      </c>
      <c r="E6024" s="155" t="s">
        <v>253</v>
      </c>
      <c r="F6024" s="156" t="s">
        <v>253</v>
      </c>
      <c r="G6024" s="155" t="s">
        <v>253</v>
      </c>
      <c r="H6024" s="155" t="s">
        <v>253</v>
      </c>
      <c r="I6024" s="157" t="s">
        <v>253</v>
      </c>
      <c r="J6024" s="156" t="s">
        <v>253</v>
      </c>
      <c r="K6024" s="167" t="s">
        <v>253</v>
      </c>
    </row>
    <row r="6025" spans="1:11" x14ac:dyDescent="0.25">
      <c r="A6025" s="153">
        <v>6021</v>
      </c>
      <c r="B6025" s="154" t="s">
        <v>253</v>
      </c>
      <c r="C6025" s="154" t="s">
        <v>254</v>
      </c>
      <c r="D6025" s="154" t="s">
        <v>255</v>
      </c>
      <c r="E6025" s="155" t="s">
        <v>253</v>
      </c>
      <c r="F6025" s="156" t="s">
        <v>253</v>
      </c>
      <c r="G6025" s="155" t="s">
        <v>253</v>
      </c>
      <c r="H6025" s="155" t="s">
        <v>253</v>
      </c>
      <c r="I6025" s="157" t="s">
        <v>253</v>
      </c>
      <c r="J6025" s="156" t="s">
        <v>253</v>
      </c>
      <c r="K6025" s="167" t="s">
        <v>253</v>
      </c>
    </row>
    <row r="6026" spans="1:11" x14ac:dyDescent="0.25">
      <c r="A6026" s="153">
        <v>6022</v>
      </c>
      <c r="B6026" s="154" t="s">
        <v>253</v>
      </c>
      <c r="C6026" s="154" t="s">
        <v>254</v>
      </c>
      <c r="D6026" s="154" t="s">
        <v>255</v>
      </c>
      <c r="E6026" s="155" t="s">
        <v>253</v>
      </c>
      <c r="F6026" s="156" t="s">
        <v>253</v>
      </c>
      <c r="G6026" s="155" t="s">
        <v>253</v>
      </c>
      <c r="H6026" s="155" t="s">
        <v>253</v>
      </c>
      <c r="I6026" s="157" t="s">
        <v>253</v>
      </c>
      <c r="J6026" s="156" t="s">
        <v>253</v>
      </c>
      <c r="K6026" s="167" t="s">
        <v>253</v>
      </c>
    </row>
    <row r="6027" spans="1:11" x14ac:dyDescent="0.25">
      <c r="A6027" s="153">
        <v>6023</v>
      </c>
      <c r="B6027" s="154" t="s">
        <v>253</v>
      </c>
      <c r="C6027" s="154" t="s">
        <v>254</v>
      </c>
      <c r="D6027" s="154" t="s">
        <v>255</v>
      </c>
      <c r="E6027" s="155" t="s">
        <v>253</v>
      </c>
      <c r="F6027" s="156" t="s">
        <v>253</v>
      </c>
      <c r="G6027" s="155" t="s">
        <v>253</v>
      </c>
      <c r="H6027" s="155" t="s">
        <v>253</v>
      </c>
      <c r="I6027" s="157" t="s">
        <v>253</v>
      </c>
      <c r="J6027" s="156" t="s">
        <v>253</v>
      </c>
      <c r="K6027" s="167" t="s">
        <v>253</v>
      </c>
    </row>
    <row r="6028" spans="1:11" x14ac:dyDescent="0.25">
      <c r="A6028" s="153">
        <v>6024</v>
      </c>
      <c r="B6028" s="154" t="s">
        <v>253</v>
      </c>
      <c r="C6028" s="154" t="s">
        <v>254</v>
      </c>
      <c r="D6028" s="154" t="s">
        <v>255</v>
      </c>
      <c r="E6028" s="155" t="s">
        <v>253</v>
      </c>
      <c r="F6028" s="156" t="s">
        <v>253</v>
      </c>
      <c r="G6028" s="155" t="s">
        <v>253</v>
      </c>
      <c r="H6028" s="155" t="s">
        <v>253</v>
      </c>
      <c r="I6028" s="157" t="s">
        <v>253</v>
      </c>
      <c r="J6028" s="156" t="s">
        <v>253</v>
      </c>
      <c r="K6028" s="167" t="s">
        <v>253</v>
      </c>
    </row>
    <row r="6029" spans="1:11" x14ac:dyDescent="0.25">
      <c r="A6029" s="153">
        <v>6025</v>
      </c>
      <c r="B6029" s="154" t="s">
        <v>253</v>
      </c>
      <c r="C6029" s="154" t="s">
        <v>254</v>
      </c>
      <c r="D6029" s="154" t="s">
        <v>255</v>
      </c>
      <c r="E6029" s="155" t="s">
        <v>253</v>
      </c>
      <c r="F6029" s="156" t="s">
        <v>253</v>
      </c>
      <c r="G6029" s="155" t="s">
        <v>253</v>
      </c>
      <c r="H6029" s="155" t="s">
        <v>253</v>
      </c>
      <c r="I6029" s="157" t="s">
        <v>253</v>
      </c>
      <c r="J6029" s="156" t="s">
        <v>253</v>
      </c>
      <c r="K6029" s="167" t="s">
        <v>253</v>
      </c>
    </row>
    <row r="6030" spans="1:11" x14ac:dyDescent="0.25">
      <c r="A6030" s="153">
        <v>6026</v>
      </c>
      <c r="B6030" s="154" t="s">
        <v>253</v>
      </c>
      <c r="C6030" s="154" t="s">
        <v>254</v>
      </c>
      <c r="D6030" s="154" t="s">
        <v>255</v>
      </c>
      <c r="E6030" s="155" t="s">
        <v>253</v>
      </c>
      <c r="F6030" s="156" t="s">
        <v>253</v>
      </c>
      <c r="G6030" s="155" t="s">
        <v>253</v>
      </c>
      <c r="H6030" s="155" t="s">
        <v>253</v>
      </c>
      <c r="I6030" s="157" t="s">
        <v>253</v>
      </c>
      <c r="J6030" s="156" t="s">
        <v>253</v>
      </c>
      <c r="K6030" s="167" t="s">
        <v>253</v>
      </c>
    </row>
    <row r="6031" spans="1:11" x14ac:dyDescent="0.25">
      <c r="A6031" s="153">
        <v>6027</v>
      </c>
      <c r="B6031" s="154" t="s">
        <v>253</v>
      </c>
      <c r="C6031" s="154" t="s">
        <v>254</v>
      </c>
      <c r="D6031" s="154" t="s">
        <v>255</v>
      </c>
      <c r="E6031" s="155" t="s">
        <v>253</v>
      </c>
      <c r="F6031" s="156" t="s">
        <v>253</v>
      </c>
      <c r="G6031" s="155" t="s">
        <v>253</v>
      </c>
      <c r="H6031" s="155" t="s">
        <v>253</v>
      </c>
      <c r="I6031" s="157" t="s">
        <v>253</v>
      </c>
      <c r="J6031" s="156" t="s">
        <v>253</v>
      </c>
      <c r="K6031" s="167" t="s">
        <v>253</v>
      </c>
    </row>
    <row r="6032" spans="1:11" x14ac:dyDescent="0.25">
      <c r="A6032" s="153">
        <v>6028</v>
      </c>
      <c r="B6032" s="154" t="s">
        <v>253</v>
      </c>
      <c r="C6032" s="154" t="s">
        <v>254</v>
      </c>
      <c r="D6032" s="154" t="s">
        <v>255</v>
      </c>
      <c r="E6032" s="155" t="s">
        <v>253</v>
      </c>
      <c r="F6032" s="156" t="s">
        <v>253</v>
      </c>
      <c r="G6032" s="155" t="s">
        <v>253</v>
      </c>
      <c r="H6032" s="155" t="s">
        <v>253</v>
      </c>
      <c r="I6032" s="157" t="s">
        <v>253</v>
      </c>
      <c r="J6032" s="156" t="s">
        <v>253</v>
      </c>
      <c r="K6032" s="167" t="s">
        <v>253</v>
      </c>
    </row>
    <row r="6033" spans="1:11" x14ac:dyDescent="0.25">
      <c r="A6033" s="153">
        <v>6029</v>
      </c>
      <c r="B6033" s="154" t="s">
        <v>253</v>
      </c>
      <c r="C6033" s="154" t="s">
        <v>254</v>
      </c>
      <c r="D6033" s="154" t="s">
        <v>255</v>
      </c>
      <c r="E6033" s="155" t="s">
        <v>253</v>
      </c>
      <c r="F6033" s="156" t="s">
        <v>253</v>
      </c>
      <c r="G6033" s="155" t="s">
        <v>253</v>
      </c>
      <c r="H6033" s="155" t="s">
        <v>253</v>
      </c>
      <c r="I6033" s="157" t="s">
        <v>253</v>
      </c>
      <c r="J6033" s="156" t="s">
        <v>253</v>
      </c>
      <c r="K6033" s="167" t="s">
        <v>253</v>
      </c>
    </row>
    <row r="6034" spans="1:11" x14ac:dyDescent="0.25">
      <c r="A6034" s="153">
        <v>6030</v>
      </c>
      <c r="B6034" s="154" t="s">
        <v>253</v>
      </c>
      <c r="C6034" s="154" t="s">
        <v>254</v>
      </c>
      <c r="D6034" s="154" t="s">
        <v>255</v>
      </c>
      <c r="E6034" s="155" t="s">
        <v>253</v>
      </c>
      <c r="F6034" s="156" t="s">
        <v>253</v>
      </c>
      <c r="G6034" s="155" t="s">
        <v>253</v>
      </c>
      <c r="H6034" s="155" t="s">
        <v>253</v>
      </c>
      <c r="I6034" s="157" t="s">
        <v>253</v>
      </c>
      <c r="J6034" s="156" t="s">
        <v>253</v>
      </c>
      <c r="K6034" s="167" t="s">
        <v>253</v>
      </c>
    </row>
    <row r="6035" spans="1:11" x14ac:dyDescent="0.25">
      <c r="A6035" s="153">
        <v>6031</v>
      </c>
      <c r="B6035" s="154" t="s">
        <v>253</v>
      </c>
      <c r="C6035" s="154" t="s">
        <v>254</v>
      </c>
      <c r="D6035" s="154" t="s">
        <v>255</v>
      </c>
      <c r="E6035" s="155" t="s">
        <v>253</v>
      </c>
      <c r="F6035" s="156" t="s">
        <v>253</v>
      </c>
      <c r="G6035" s="155" t="s">
        <v>253</v>
      </c>
      <c r="H6035" s="155" t="s">
        <v>253</v>
      </c>
      <c r="I6035" s="157" t="s">
        <v>253</v>
      </c>
      <c r="J6035" s="156" t="s">
        <v>253</v>
      </c>
      <c r="K6035" s="167" t="s">
        <v>253</v>
      </c>
    </row>
    <row r="6036" spans="1:11" x14ac:dyDescent="0.25">
      <c r="A6036" s="153">
        <v>6032</v>
      </c>
      <c r="B6036" s="154" t="s">
        <v>253</v>
      </c>
      <c r="C6036" s="154" t="s">
        <v>254</v>
      </c>
      <c r="D6036" s="154" t="s">
        <v>255</v>
      </c>
      <c r="E6036" s="155" t="s">
        <v>253</v>
      </c>
      <c r="F6036" s="156" t="s">
        <v>253</v>
      </c>
      <c r="G6036" s="155" t="s">
        <v>253</v>
      </c>
      <c r="H6036" s="155" t="s">
        <v>253</v>
      </c>
      <c r="I6036" s="157" t="s">
        <v>253</v>
      </c>
      <c r="J6036" s="156" t="s">
        <v>253</v>
      </c>
      <c r="K6036" s="167" t="s">
        <v>253</v>
      </c>
    </row>
    <row r="6037" spans="1:11" x14ac:dyDescent="0.25">
      <c r="A6037" s="153">
        <v>6033</v>
      </c>
      <c r="B6037" s="154" t="s">
        <v>253</v>
      </c>
      <c r="C6037" s="154" t="s">
        <v>254</v>
      </c>
      <c r="D6037" s="154" t="s">
        <v>255</v>
      </c>
      <c r="E6037" s="155" t="s">
        <v>253</v>
      </c>
      <c r="F6037" s="156" t="s">
        <v>253</v>
      </c>
      <c r="G6037" s="155" t="s">
        <v>253</v>
      </c>
      <c r="H6037" s="155" t="s">
        <v>253</v>
      </c>
      <c r="I6037" s="157" t="s">
        <v>253</v>
      </c>
      <c r="J6037" s="156" t="s">
        <v>253</v>
      </c>
      <c r="K6037" s="167" t="s">
        <v>253</v>
      </c>
    </row>
    <row r="6038" spans="1:11" x14ac:dyDescent="0.25">
      <c r="A6038" s="153">
        <v>6034</v>
      </c>
      <c r="B6038" s="154" t="s">
        <v>253</v>
      </c>
      <c r="C6038" s="154" t="s">
        <v>254</v>
      </c>
      <c r="D6038" s="154" t="s">
        <v>255</v>
      </c>
      <c r="E6038" s="155" t="s">
        <v>253</v>
      </c>
      <c r="F6038" s="156" t="s">
        <v>253</v>
      </c>
      <c r="G6038" s="155" t="s">
        <v>253</v>
      </c>
      <c r="H6038" s="155" t="s">
        <v>253</v>
      </c>
      <c r="I6038" s="157" t="s">
        <v>253</v>
      </c>
      <c r="J6038" s="156" t="s">
        <v>253</v>
      </c>
      <c r="K6038" s="167" t="s">
        <v>253</v>
      </c>
    </row>
    <row r="6039" spans="1:11" x14ac:dyDescent="0.25">
      <c r="A6039" s="153">
        <v>6035</v>
      </c>
      <c r="B6039" s="154" t="s">
        <v>253</v>
      </c>
      <c r="C6039" s="154" t="s">
        <v>254</v>
      </c>
      <c r="D6039" s="154" t="s">
        <v>255</v>
      </c>
      <c r="E6039" s="155" t="s">
        <v>253</v>
      </c>
      <c r="F6039" s="156" t="s">
        <v>253</v>
      </c>
      <c r="G6039" s="155" t="s">
        <v>253</v>
      </c>
      <c r="H6039" s="155" t="s">
        <v>253</v>
      </c>
      <c r="I6039" s="157" t="s">
        <v>253</v>
      </c>
      <c r="J6039" s="156" t="s">
        <v>253</v>
      </c>
      <c r="K6039" s="167" t="s">
        <v>253</v>
      </c>
    </row>
    <row r="6040" spans="1:11" x14ac:dyDescent="0.25">
      <c r="A6040" s="153">
        <v>6036</v>
      </c>
      <c r="B6040" s="154" t="s">
        <v>253</v>
      </c>
      <c r="C6040" s="154" t="s">
        <v>254</v>
      </c>
      <c r="D6040" s="154" t="s">
        <v>255</v>
      </c>
      <c r="E6040" s="155" t="s">
        <v>253</v>
      </c>
      <c r="F6040" s="156" t="s">
        <v>253</v>
      </c>
      <c r="G6040" s="155" t="s">
        <v>253</v>
      </c>
      <c r="H6040" s="155" t="s">
        <v>253</v>
      </c>
      <c r="I6040" s="157" t="s">
        <v>253</v>
      </c>
      <c r="J6040" s="156" t="s">
        <v>253</v>
      </c>
      <c r="K6040" s="167" t="s">
        <v>253</v>
      </c>
    </row>
    <row r="6041" spans="1:11" x14ac:dyDescent="0.25">
      <c r="A6041" s="153">
        <v>6037</v>
      </c>
      <c r="B6041" s="154" t="s">
        <v>253</v>
      </c>
      <c r="C6041" s="154" t="s">
        <v>254</v>
      </c>
      <c r="D6041" s="154" t="s">
        <v>255</v>
      </c>
      <c r="E6041" s="155" t="s">
        <v>253</v>
      </c>
      <c r="F6041" s="156" t="s">
        <v>253</v>
      </c>
      <c r="G6041" s="155" t="s">
        <v>253</v>
      </c>
      <c r="H6041" s="155" t="s">
        <v>253</v>
      </c>
      <c r="I6041" s="157" t="s">
        <v>253</v>
      </c>
      <c r="J6041" s="156" t="s">
        <v>253</v>
      </c>
      <c r="K6041" s="167" t="s">
        <v>253</v>
      </c>
    </row>
    <row r="6042" spans="1:11" x14ac:dyDescent="0.25">
      <c r="A6042" s="153">
        <v>6038</v>
      </c>
      <c r="B6042" s="154" t="s">
        <v>253</v>
      </c>
      <c r="C6042" s="154" t="s">
        <v>254</v>
      </c>
      <c r="D6042" s="154" t="s">
        <v>255</v>
      </c>
      <c r="E6042" s="155" t="s">
        <v>253</v>
      </c>
      <c r="F6042" s="156" t="s">
        <v>253</v>
      </c>
      <c r="G6042" s="155" t="s">
        <v>253</v>
      </c>
      <c r="H6042" s="155" t="s">
        <v>253</v>
      </c>
      <c r="I6042" s="157" t="s">
        <v>253</v>
      </c>
      <c r="J6042" s="156" t="s">
        <v>253</v>
      </c>
      <c r="K6042" s="167" t="s">
        <v>253</v>
      </c>
    </row>
    <row r="6043" spans="1:11" x14ac:dyDescent="0.25">
      <c r="A6043" s="153">
        <v>6039</v>
      </c>
      <c r="B6043" s="154" t="s">
        <v>253</v>
      </c>
      <c r="C6043" s="154" t="s">
        <v>254</v>
      </c>
      <c r="D6043" s="154" t="s">
        <v>255</v>
      </c>
      <c r="E6043" s="155" t="s">
        <v>253</v>
      </c>
      <c r="F6043" s="156" t="s">
        <v>253</v>
      </c>
      <c r="G6043" s="155" t="s">
        <v>253</v>
      </c>
      <c r="H6043" s="155" t="s">
        <v>253</v>
      </c>
      <c r="I6043" s="157" t="s">
        <v>253</v>
      </c>
      <c r="J6043" s="156" t="s">
        <v>253</v>
      </c>
      <c r="K6043" s="167" t="s">
        <v>253</v>
      </c>
    </row>
    <row r="6044" spans="1:11" x14ac:dyDescent="0.25">
      <c r="A6044" s="153">
        <v>6040</v>
      </c>
      <c r="B6044" s="154" t="s">
        <v>253</v>
      </c>
      <c r="C6044" s="154" t="s">
        <v>254</v>
      </c>
      <c r="D6044" s="154" t="s">
        <v>255</v>
      </c>
      <c r="E6044" s="155" t="s">
        <v>253</v>
      </c>
      <c r="F6044" s="156" t="s">
        <v>253</v>
      </c>
      <c r="G6044" s="155" t="s">
        <v>253</v>
      </c>
      <c r="H6044" s="155" t="s">
        <v>253</v>
      </c>
      <c r="I6044" s="157" t="s">
        <v>253</v>
      </c>
      <c r="J6044" s="156" t="s">
        <v>253</v>
      </c>
      <c r="K6044" s="167" t="s">
        <v>253</v>
      </c>
    </row>
    <row r="6045" spans="1:11" x14ac:dyDescent="0.25">
      <c r="A6045" s="153">
        <v>6041</v>
      </c>
      <c r="B6045" s="154" t="s">
        <v>253</v>
      </c>
      <c r="C6045" s="154" t="s">
        <v>254</v>
      </c>
      <c r="D6045" s="154" t="s">
        <v>255</v>
      </c>
      <c r="E6045" s="155" t="s">
        <v>253</v>
      </c>
      <c r="F6045" s="156" t="s">
        <v>253</v>
      </c>
      <c r="G6045" s="155" t="s">
        <v>253</v>
      </c>
      <c r="H6045" s="155" t="s">
        <v>253</v>
      </c>
      <c r="I6045" s="157" t="s">
        <v>253</v>
      </c>
      <c r="J6045" s="156" t="s">
        <v>253</v>
      </c>
      <c r="K6045" s="167" t="s">
        <v>253</v>
      </c>
    </row>
    <row r="6046" spans="1:11" x14ac:dyDescent="0.25">
      <c r="A6046" s="153">
        <v>6042</v>
      </c>
      <c r="B6046" s="154" t="s">
        <v>253</v>
      </c>
      <c r="C6046" s="154" t="s">
        <v>254</v>
      </c>
      <c r="D6046" s="154" t="s">
        <v>255</v>
      </c>
      <c r="E6046" s="155" t="s">
        <v>253</v>
      </c>
      <c r="F6046" s="156" t="s">
        <v>253</v>
      </c>
      <c r="G6046" s="155" t="s">
        <v>253</v>
      </c>
      <c r="H6046" s="155" t="s">
        <v>253</v>
      </c>
      <c r="I6046" s="157" t="s">
        <v>253</v>
      </c>
      <c r="J6046" s="156" t="s">
        <v>253</v>
      </c>
      <c r="K6046" s="167" t="s">
        <v>253</v>
      </c>
    </row>
    <row r="6047" spans="1:11" x14ac:dyDescent="0.25">
      <c r="A6047" s="153">
        <v>6043</v>
      </c>
      <c r="B6047" s="154" t="s">
        <v>253</v>
      </c>
      <c r="C6047" s="154" t="s">
        <v>254</v>
      </c>
      <c r="D6047" s="154" t="s">
        <v>255</v>
      </c>
      <c r="E6047" s="155" t="s">
        <v>253</v>
      </c>
      <c r="F6047" s="156" t="s">
        <v>253</v>
      </c>
      <c r="G6047" s="155" t="s">
        <v>253</v>
      </c>
      <c r="H6047" s="155" t="s">
        <v>253</v>
      </c>
      <c r="I6047" s="157" t="s">
        <v>253</v>
      </c>
      <c r="J6047" s="156" t="s">
        <v>253</v>
      </c>
      <c r="K6047" s="167" t="s">
        <v>253</v>
      </c>
    </row>
    <row r="6048" spans="1:11" x14ac:dyDescent="0.25">
      <c r="A6048" s="153">
        <v>6044</v>
      </c>
      <c r="B6048" s="154" t="s">
        <v>253</v>
      </c>
      <c r="C6048" s="154" t="s">
        <v>254</v>
      </c>
      <c r="D6048" s="154" t="s">
        <v>255</v>
      </c>
      <c r="E6048" s="155" t="s">
        <v>253</v>
      </c>
      <c r="F6048" s="156" t="s">
        <v>253</v>
      </c>
      <c r="G6048" s="155" t="s">
        <v>253</v>
      </c>
      <c r="H6048" s="155" t="s">
        <v>253</v>
      </c>
      <c r="I6048" s="157" t="s">
        <v>253</v>
      </c>
      <c r="J6048" s="156" t="s">
        <v>253</v>
      </c>
      <c r="K6048" s="167" t="s">
        <v>253</v>
      </c>
    </row>
    <row r="6049" spans="1:11" x14ac:dyDescent="0.25">
      <c r="A6049" s="153">
        <v>6045</v>
      </c>
      <c r="B6049" s="154" t="s">
        <v>253</v>
      </c>
      <c r="C6049" s="154" t="s">
        <v>254</v>
      </c>
      <c r="D6049" s="154" t="s">
        <v>255</v>
      </c>
      <c r="E6049" s="155" t="s">
        <v>253</v>
      </c>
      <c r="F6049" s="156" t="s">
        <v>253</v>
      </c>
      <c r="G6049" s="155" t="s">
        <v>253</v>
      </c>
      <c r="H6049" s="155" t="s">
        <v>253</v>
      </c>
      <c r="I6049" s="157" t="s">
        <v>253</v>
      </c>
      <c r="J6049" s="156" t="s">
        <v>253</v>
      </c>
      <c r="K6049" s="167" t="s">
        <v>253</v>
      </c>
    </row>
    <row r="6050" spans="1:11" x14ac:dyDescent="0.25">
      <c r="A6050" s="153">
        <v>6046</v>
      </c>
      <c r="B6050" s="154" t="s">
        <v>253</v>
      </c>
      <c r="C6050" s="154" t="s">
        <v>254</v>
      </c>
      <c r="D6050" s="154" t="s">
        <v>255</v>
      </c>
      <c r="E6050" s="155" t="s">
        <v>253</v>
      </c>
      <c r="F6050" s="156" t="s">
        <v>253</v>
      </c>
      <c r="G6050" s="155" t="s">
        <v>253</v>
      </c>
      <c r="H6050" s="155" t="s">
        <v>253</v>
      </c>
      <c r="I6050" s="157" t="s">
        <v>253</v>
      </c>
      <c r="J6050" s="156" t="s">
        <v>253</v>
      </c>
      <c r="K6050" s="167" t="s">
        <v>253</v>
      </c>
    </row>
    <row r="6051" spans="1:11" x14ac:dyDescent="0.25">
      <c r="A6051" s="153">
        <v>6047</v>
      </c>
      <c r="B6051" s="154" t="s">
        <v>253</v>
      </c>
      <c r="C6051" s="154" t="s">
        <v>254</v>
      </c>
      <c r="D6051" s="154" t="s">
        <v>255</v>
      </c>
      <c r="E6051" s="155" t="s">
        <v>253</v>
      </c>
      <c r="F6051" s="156" t="s">
        <v>253</v>
      </c>
      <c r="G6051" s="155" t="s">
        <v>253</v>
      </c>
      <c r="H6051" s="155" t="s">
        <v>253</v>
      </c>
      <c r="I6051" s="157" t="s">
        <v>253</v>
      </c>
      <c r="J6051" s="156" t="s">
        <v>253</v>
      </c>
      <c r="K6051" s="167" t="s">
        <v>253</v>
      </c>
    </row>
    <row r="6052" spans="1:11" x14ac:dyDescent="0.25">
      <c r="A6052" s="153">
        <v>6048</v>
      </c>
      <c r="B6052" s="154" t="s">
        <v>253</v>
      </c>
      <c r="C6052" s="154" t="s">
        <v>254</v>
      </c>
      <c r="D6052" s="154" t="s">
        <v>255</v>
      </c>
      <c r="E6052" s="155" t="s">
        <v>253</v>
      </c>
      <c r="F6052" s="156" t="s">
        <v>253</v>
      </c>
      <c r="G6052" s="155" t="s">
        <v>253</v>
      </c>
      <c r="H6052" s="155" t="s">
        <v>253</v>
      </c>
      <c r="I6052" s="157" t="s">
        <v>253</v>
      </c>
      <c r="J6052" s="156" t="s">
        <v>253</v>
      </c>
      <c r="K6052" s="167" t="s">
        <v>253</v>
      </c>
    </row>
    <row r="6053" spans="1:11" x14ac:dyDescent="0.25">
      <c r="A6053" s="153">
        <v>6049</v>
      </c>
      <c r="B6053" s="154" t="s">
        <v>253</v>
      </c>
      <c r="C6053" s="154" t="s">
        <v>254</v>
      </c>
      <c r="D6053" s="154" t="s">
        <v>255</v>
      </c>
      <c r="E6053" s="155" t="s">
        <v>253</v>
      </c>
      <c r="F6053" s="156" t="s">
        <v>253</v>
      </c>
      <c r="G6053" s="155" t="s">
        <v>253</v>
      </c>
      <c r="H6053" s="155" t="s">
        <v>253</v>
      </c>
      <c r="I6053" s="157" t="s">
        <v>253</v>
      </c>
      <c r="J6053" s="156" t="s">
        <v>253</v>
      </c>
      <c r="K6053" s="167" t="s">
        <v>253</v>
      </c>
    </row>
    <row r="6054" spans="1:11" x14ac:dyDescent="0.25">
      <c r="A6054" s="153">
        <v>6050</v>
      </c>
      <c r="B6054" s="154" t="s">
        <v>253</v>
      </c>
      <c r="C6054" s="154" t="s">
        <v>254</v>
      </c>
      <c r="D6054" s="154" t="s">
        <v>255</v>
      </c>
      <c r="E6054" s="155" t="s">
        <v>253</v>
      </c>
      <c r="F6054" s="156" t="s">
        <v>253</v>
      </c>
      <c r="G6054" s="155" t="s">
        <v>253</v>
      </c>
      <c r="H6054" s="155" t="s">
        <v>253</v>
      </c>
      <c r="I6054" s="157" t="s">
        <v>253</v>
      </c>
      <c r="J6054" s="156" t="s">
        <v>253</v>
      </c>
      <c r="K6054" s="167" t="s">
        <v>253</v>
      </c>
    </row>
    <row r="6055" spans="1:11" x14ac:dyDescent="0.25">
      <c r="A6055" s="153">
        <v>6051</v>
      </c>
      <c r="B6055" s="154" t="s">
        <v>253</v>
      </c>
      <c r="C6055" s="154" t="s">
        <v>254</v>
      </c>
      <c r="D6055" s="154" t="s">
        <v>255</v>
      </c>
      <c r="E6055" s="155" t="s">
        <v>253</v>
      </c>
      <c r="F6055" s="156" t="s">
        <v>253</v>
      </c>
      <c r="G6055" s="155" t="s">
        <v>253</v>
      </c>
      <c r="H6055" s="155" t="s">
        <v>253</v>
      </c>
      <c r="I6055" s="157" t="s">
        <v>253</v>
      </c>
      <c r="J6055" s="156" t="s">
        <v>253</v>
      </c>
      <c r="K6055" s="167" t="s">
        <v>253</v>
      </c>
    </row>
    <row r="6056" spans="1:11" x14ac:dyDescent="0.25">
      <c r="A6056" s="153">
        <v>6052</v>
      </c>
      <c r="B6056" s="154" t="s">
        <v>253</v>
      </c>
      <c r="C6056" s="154" t="s">
        <v>254</v>
      </c>
      <c r="D6056" s="154" t="s">
        <v>255</v>
      </c>
      <c r="E6056" s="155" t="s">
        <v>253</v>
      </c>
      <c r="F6056" s="156" t="s">
        <v>253</v>
      </c>
      <c r="G6056" s="155" t="s">
        <v>253</v>
      </c>
      <c r="H6056" s="155" t="s">
        <v>253</v>
      </c>
      <c r="I6056" s="157" t="s">
        <v>253</v>
      </c>
      <c r="J6056" s="156" t="s">
        <v>253</v>
      </c>
      <c r="K6056" s="167" t="s">
        <v>253</v>
      </c>
    </row>
    <row r="6057" spans="1:11" x14ac:dyDescent="0.25">
      <c r="A6057" s="153">
        <v>6053</v>
      </c>
      <c r="B6057" s="154" t="s">
        <v>253</v>
      </c>
      <c r="C6057" s="154" t="s">
        <v>254</v>
      </c>
      <c r="D6057" s="154" t="s">
        <v>255</v>
      </c>
      <c r="E6057" s="155" t="s">
        <v>253</v>
      </c>
      <c r="F6057" s="156" t="s">
        <v>253</v>
      </c>
      <c r="G6057" s="155" t="s">
        <v>253</v>
      </c>
      <c r="H6057" s="155" t="s">
        <v>253</v>
      </c>
      <c r="I6057" s="157" t="s">
        <v>253</v>
      </c>
      <c r="J6057" s="156" t="s">
        <v>253</v>
      </c>
      <c r="K6057" s="167" t="s">
        <v>253</v>
      </c>
    </row>
    <row r="6058" spans="1:11" x14ac:dyDescent="0.25">
      <c r="A6058" s="153">
        <v>6054</v>
      </c>
      <c r="B6058" s="154" t="s">
        <v>253</v>
      </c>
      <c r="C6058" s="154" t="s">
        <v>254</v>
      </c>
      <c r="D6058" s="154" t="s">
        <v>255</v>
      </c>
      <c r="E6058" s="155" t="s">
        <v>253</v>
      </c>
      <c r="F6058" s="156" t="s">
        <v>253</v>
      </c>
      <c r="G6058" s="155" t="s">
        <v>253</v>
      </c>
      <c r="H6058" s="155" t="s">
        <v>253</v>
      </c>
      <c r="I6058" s="157" t="s">
        <v>253</v>
      </c>
      <c r="J6058" s="156" t="s">
        <v>253</v>
      </c>
      <c r="K6058" s="167" t="s">
        <v>253</v>
      </c>
    </row>
    <row r="6059" spans="1:11" x14ac:dyDescent="0.25">
      <c r="A6059" s="153">
        <v>6055</v>
      </c>
      <c r="B6059" s="154" t="s">
        <v>253</v>
      </c>
      <c r="C6059" s="154" t="s">
        <v>254</v>
      </c>
      <c r="D6059" s="154" t="s">
        <v>255</v>
      </c>
      <c r="E6059" s="155" t="s">
        <v>253</v>
      </c>
      <c r="F6059" s="156" t="s">
        <v>253</v>
      </c>
      <c r="G6059" s="155" t="s">
        <v>253</v>
      </c>
      <c r="H6059" s="155" t="s">
        <v>253</v>
      </c>
      <c r="I6059" s="157" t="s">
        <v>253</v>
      </c>
      <c r="J6059" s="156" t="s">
        <v>253</v>
      </c>
      <c r="K6059" s="167" t="s">
        <v>253</v>
      </c>
    </row>
    <row r="6060" spans="1:11" x14ac:dyDescent="0.25">
      <c r="A6060" s="153">
        <v>6056</v>
      </c>
      <c r="B6060" s="154" t="s">
        <v>253</v>
      </c>
      <c r="C6060" s="154" t="s">
        <v>254</v>
      </c>
      <c r="D6060" s="154" t="s">
        <v>255</v>
      </c>
      <c r="E6060" s="155" t="s">
        <v>253</v>
      </c>
      <c r="F6060" s="156" t="s">
        <v>253</v>
      </c>
      <c r="G6060" s="155" t="s">
        <v>253</v>
      </c>
      <c r="H6060" s="155" t="s">
        <v>253</v>
      </c>
      <c r="I6060" s="157" t="s">
        <v>253</v>
      </c>
      <c r="J6060" s="156" t="s">
        <v>253</v>
      </c>
      <c r="K6060" s="167" t="s">
        <v>253</v>
      </c>
    </row>
    <row r="6061" spans="1:11" x14ac:dyDescent="0.25">
      <c r="A6061" s="153">
        <v>6057</v>
      </c>
      <c r="B6061" s="154" t="s">
        <v>253</v>
      </c>
      <c r="C6061" s="154" t="s">
        <v>254</v>
      </c>
      <c r="D6061" s="154" t="s">
        <v>255</v>
      </c>
      <c r="E6061" s="155" t="s">
        <v>253</v>
      </c>
      <c r="F6061" s="156" t="s">
        <v>253</v>
      </c>
      <c r="G6061" s="155" t="s">
        <v>253</v>
      </c>
      <c r="H6061" s="155" t="s">
        <v>253</v>
      </c>
      <c r="I6061" s="157" t="s">
        <v>253</v>
      </c>
      <c r="J6061" s="156" t="s">
        <v>253</v>
      </c>
      <c r="K6061" s="167" t="s">
        <v>253</v>
      </c>
    </row>
    <row r="6062" spans="1:11" x14ac:dyDescent="0.25">
      <c r="A6062" s="153">
        <v>6058</v>
      </c>
      <c r="B6062" s="154" t="s">
        <v>253</v>
      </c>
      <c r="C6062" s="154" t="s">
        <v>254</v>
      </c>
      <c r="D6062" s="154" t="s">
        <v>255</v>
      </c>
      <c r="E6062" s="155" t="s">
        <v>253</v>
      </c>
      <c r="F6062" s="156" t="s">
        <v>253</v>
      </c>
      <c r="G6062" s="155" t="s">
        <v>253</v>
      </c>
      <c r="H6062" s="155" t="s">
        <v>253</v>
      </c>
      <c r="I6062" s="157" t="s">
        <v>253</v>
      </c>
      <c r="J6062" s="156" t="s">
        <v>253</v>
      </c>
      <c r="K6062" s="167" t="s">
        <v>253</v>
      </c>
    </row>
    <row r="6063" spans="1:11" x14ac:dyDescent="0.25">
      <c r="A6063" s="153">
        <v>6059</v>
      </c>
      <c r="B6063" s="154" t="s">
        <v>253</v>
      </c>
      <c r="C6063" s="154" t="s">
        <v>254</v>
      </c>
      <c r="D6063" s="154" t="s">
        <v>255</v>
      </c>
      <c r="E6063" s="155" t="s">
        <v>253</v>
      </c>
      <c r="F6063" s="156" t="s">
        <v>253</v>
      </c>
      <c r="G6063" s="155" t="s">
        <v>253</v>
      </c>
      <c r="H6063" s="155" t="s">
        <v>253</v>
      </c>
      <c r="I6063" s="157" t="s">
        <v>253</v>
      </c>
      <c r="J6063" s="156" t="s">
        <v>253</v>
      </c>
      <c r="K6063" s="167" t="s">
        <v>253</v>
      </c>
    </row>
    <row r="6064" spans="1:11" x14ac:dyDescent="0.25">
      <c r="A6064" s="153">
        <v>6060</v>
      </c>
      <c r="B6064" s="154" t="s">
        <v>253</v>
      </c>
      <c r="C6064" s="154" t="s">
        <v>254</v>
      </c>
      <c r="D6064" s="154" t="s">
        <v>255</v>
      </c>
      <c r="E6064" s="155" t="s">
        <v>253</v>
      </c>
      <c r="F6064" s="156" t="s">
        <v>253</v>
      </c>
      <c r="G6064" s="155" t="s">
        <v>253</v>
      </c>
      <c r="H6064" s="155" t="s">
        <v>253</v>
      </c>
      <c r="I6064" s="157" t="s">
        <v>253</v>
      </c>
      <c r="J6064" s="156" t="s">
        <v>253</v>
      </c>
      <c r="K6064" s="167" t="s">
        <v>253</v>
      </c>
    </row>
    <row r="6065" spans="1:11" x14ac:dyDescent="0.25">
      <c r="A6065" s="153">
        <v>6061</v>
      </c>
      <c r="B6065" s="154" t="s">
        <v>253</v>
      </c>
      <c r="C6065" s="154" t="s">
        <v>254</v>
      </c>
      <c r="D6065" s="154" t="s">
        <v>255</v>
      </c>
      <c r="E6065" s="155" t="s">
        <v>253</v>
      </c>
      <c r="F6065" s="156" t="s">
        <v>253</v>
      </c>
      <c r="G6065" s="155" t="s">
        <v>253</v>
      </c>
      <c r="H6065" s="155" t="s">
        <v>253</v>
      </c>
      <c r="I6065" s="157" t="s">
        <v>253</v>
      </c>
      <c r="J6065" s="156" t="s">
        <v>253</v>
      </c>
      <c r="K6065" s="167" t="s">
        <v>253</v>
      </c>
    </row>
    <row r="6066" spans="1:11" x14ac:dyDescent="0.25">
      <c r="A6066" s="153">
        <v>6062</v>
      </c>
      <c r="B6066" s="154" t="s">
        <v>253</v>
      </c>
      <c r="C6066" s="154" t="s">
        <v>254</v>
      </c>
      <c r="D6066" s="154" t="s">
        <v>255</v>
      </c>
      <c r="E6066" s="155" t="s">
        <v>253</v>
      </c>
      <c r="F6066" s="156" t="s">
        <v>253</v>
      </c>
      <c r="G6066" s="155" t="s">
        <v>253</v>
      </c>
      <c r="H6066" s="155" t="s">
        <v>253</v>
      </c>
      <c r="I6066" s="157" t="s">
        <v>253</v>
      </c>
      <c r="J6066" s="156" t="s">
        <v>253</v>
      </c>
      <c r="K6066" s="167" t="s">
        <v>253</v>
      </c>
    </row>
    <row r="6067" spans="1:11" x14ac:dyDescent="0.25">
      <c r="A6067" s="153">
        <v>6063</v>
      </c>
      <c r="B6067" s="154" t="s">
        <v>253</v>
      </c>
      <c r="C6067" s="154" t="s">
        <v>254</v>
      </c>
      <c r="D6067" s="154" t="s">
        <v>255</v>
      </c>
      <c r="E6067" s="155" t="s">
        <v>253</v>
      </c>
      <c r="F6067" s="156" t="s">
        <v>253</v>
      </c>
      <c r="G6067" s="155" t="s">
        <v>253</v>
      </c>
      <c r="H6067" s="155" t="s">
        <v>253</v>
      </c>
      <c r="I6067" s="157" t="s">
        <v>253</v>
      </c>
      <c r="J6067" s="156" t="s">
        <v>253</v>
      </c>
      <c r="K6067" s="167" t="s">
        <v>253</v>
      </c>
    </row>
    <row r="6068" spans="1:11" x14ac:dyDescent="0.25">
      <c r="A6068" s="153">
        <v>6064</v>
      </c>
      <c r="B6068" s="154" t="s">
        <v>253</v>
      </c>
      <c r="C6068" s="154" t="s">
        <v>254</v>
      </c>
      <c r="D6068" s="154" t="s">
        <v>255</v>
      </c>
      <c r="E6068" s="155" t="s">
        <v>253</v>
      </c>
      <c r="F6068" s="156" t="s">
        <v>253</v>
      </c>
      <c r="G6068" s="155" t="s">
        <v>253</v>
      </c>
      <c r="H6068" s="155" t="s">
        <v>253</v>
      </c>
      <c r="I6068" s="157" t="s">
        <v>253</v>
      </c>
      <c r="J6068" s="156" t="s">
        <v>253</v>
      </c>
      <c r="K6068" s="167" t="s">
        <v>253</v>
      </c>
    </row>
    <row r="6069" spans="1:11" x14ac:dyDescent="0.25">
      <c r="A6069" s="153">
        <v>6065</v>
      </c>
      <c r="B6069" s="154" t="s">
        <v>253</v>
      </c>
      <c r="C6069" s="154" t="s">
        <v>254</v>
      </c>
      <c r="D6069" s="154" t="s">
        <v>255</v>
      </c>
      <c r="E6069" s="155" t="s">
        <v>253</v>
      </c>
      <c r="F6069" s="156" t="s">
        <v>253</v>
      </c>
      <c r="G6069" s="155" t="s">
        <v>253</v>
      </c>
      <c r="H6069" s="155" t="s">
        <v>253</v>
      </c>
      <c r="I6069" s="157" t="s">
        <v>253</v>
      </c>
      <c r="J6069" s="156" t="s">
        <v>253</v>
      </c>
      <c r="K6069" s="167" t="s">
        <v>253</v>
      </c>
    </row>
    <row r="6070" spans="1:11" x14ac:dyDescent="0.25">
      <c r="A6070" s="153">
        <v>6066</v>
      </c>
      <c r="B6070" s="154" t="s">
        <v>253</v>
      </c>
      <c r="C6070" s="154" t="s">
        <v>254</v>
      </c>
      <c r="D6070" s="154" t="s">
        <v>255</v>
      </c>
      <c r="E6070" s="155" t="s">
        <v>253</v>
      </c>
      <c r="F6070" s="156" t="s">
        <v>253</v>
      </c>
      <c r="G6070" s="155" t="s">
        <v>253</v>
      </c>
      <c r="H6070" s="155" t="s">
        <v>253</v>
      </c>
      <c r="I6070" s="157" t="s">
        <v>253</v>
      </c>
      <c r="J6070" s="156" t="s">
        <v>253</v>
      </c>
      <c r="K6070" s="167" t="s">
        <v>253</v>
      </c>
    </row>
    <row r="6071" spans="1:11" x14ac:dyDescent="0.25">
      <c r="A6071" s="153">
        <v>6067</v>
      </c>
      <c r="B6071" s="154" t="s">
        <v>253</v>
      </c>
      <c r="C6071" s="154" t="s">
        <v>254</v>
      </c>
      <c r="D6071" s="154" t="s">
        <v>255</v>
      </c>
      <c r="E6071" s="155" t="s">
        <v>253</v>
      </c>
      <c r="F6071" s="156" t="s">
        <v>253</v>
      </c>
      <c r="G6071" s="155" t="s">
        <v>253</v>
      </c>
      <c r="H6071" s="155" t="s">
        <v>253</v>
      </c>
      <c r="I6071" s="157" t="s">
        <v>253</v>
      </c>
      <c r="J6071" s="156" t="s">
        <v>253</v>
      </c>
      <c r="K6071" s="167" t="s">
        <v>253</v>
      </c>
    </row>
    <row r="6072" spans="1:11" x14ac:dyDescent="0.25">
      <c r="A6072" s="153">
        <v>6068</v>
      </c>
      <c r="B6072" s="154" t="s">
        <v>253</v>
      </c>
      <c r="C6072" s="154" t="s">
        <v>254</v>
      </c>
      <c r="D6072" s="154" t="s">
        <v>255</v>
      </c>
      <c r="E6072" s="155" t="s">
        <v>253</v>
      </c>
      <c r="F6072" s="156" t="s">
        <v>253</v>
      </c>
      <c r="G6072" s="155" t="s">
        <v>253</v>
      </c>
      <c r="H6072" s="155" t="s">
        <v>253</v>
      </c>
      <c r="I6072" s="157" t="s">
        <v>253</v>
      </c>
      <c r="J6072" s="156" t="s">
        <v>253</v>
      </c>
      <c r="K6072" s="167" t="s">
        <v>253</v>
      </c>
    </row>
    <row r="6073" spans="1:11" x14ac:dyDescent="0.25">
      <c r="A6073" s="153">
        <v>6069</v>
      </c>
      <c r="B6073" s="154" t="s">
        <v>253</v>
      </c>
      <c r="C6073" s="154" t="s">
        <v>254</v>
      </c>
      <c r="D6073" s="154" t="s">
        <v>255</v>
      </c>
      <c r="E6073" s="155" t="s">
        <v>253</v>
      </c>
      <c r="F6073" s="156" t="s">
        <v>253</v>
      </c>
      <c r="G6073" s="155" t="s">
        <v>253</v>
      </c>
      <c r="H6073" s="155" t="s">
        <v>253</v>
      </c>
      <c r="I6073" s="157" t="s">
        <v>253</v>
      </c>
      <c r="J6073" s="156" t="s">
        <v>253</v>
      </c>
      <c r="K6073" s="167" t="s">
        <v>253</v>
      </c>
    </row>
    <row r="6074" spans="1:11" x14ac:dyDescent="0.25">
      <c r="A6074" s="153">
        <v>6070</v>
      </c>
      <c r="B6074" s="154" t="s">
        <v>253</v>
      </c>
      <c r="C6074" s="154" t="s">
        <v>254</v>
      </c>
      <c r="D6074" s="154" t="s">
        <v>255</v>
      </c>
      <c r="E6074" s="155" t="s">
        <v>253</v>
      </c>
      <c r="F6074" s="156" t="s">
        <v>253</v>
      </c>
      <c r="G6074" s="155" t="s">
        <v>253</v>
      </c>
      <c r="H6074" s="155" t="s">
        <v>253</v>
      </c>
      <c r="I6074" s="157" t="s">
        <v>253</v>
      </c>
      <c r="J6074" s="156" t="s">
        <v>253</v>
      </c>
      <c r="K6074" s="167" t="s">
        <v>253</v>
      </c>
    </row>
    <row r="6075" spans="1:11" x14ac:dyDescent="0.25">
      <c r="A6075" s="153">
        <v>6071</v>
      </c>
      <c r="B6075" s="154" t="s">
        <v>253</v>
      </c>
      <c r="C6075" s="154" t="s">
        <v>254</v>
      </c>
      <c r="D6075" s="154" t="s">
        <v>255</v>
      </c>
      <c r="E6075" s="155" t="s">
        <v>253</v>
      </c>
      <c r="F6075" s="156" t="s">
        <v>253</v>
      </c>
      <c r="G6075" s="155" t="s">
        <v>253</v>
      </c>
      <c r="H6075" s="155" t="s">
        <v>253</v>
      </c>
      <c r="I6075" s="157" t="s">
        <v>253</v>
      </c>
      <c r="J6075" s="156" t="s">
        <v>253</v>
      </c>
      <c r="K6075" s="167" t="s">
        <v>253</v>
      </c>
    </row>
    <row r="6076" spans="1:11" x14ac:dyDescent="0.25">
      <c r="A6076" s="153">
        <v>6072</v>
      </c>
      <c r="B6076" s="154" t="s">
        <v>253</v>
      </c>
      <c r="C6076" s="154" t="s">
        <v>254</v>
      </c>
      <c r="D6076" s="154" t="s">
        <v>255</v>
      </c>
      <c r="E6076" s="155" t="s">
        <v>253</v>
      </c>
      <c r="F6076" s="156" t="s">
        <v>253</v>
      </c>
      <c r="G6076" s="155" t="s">
        <v>253</v>
      </c>
      <c r="H6076" s="155" t="s">
        <v>253</v>
      </c>
      <c r="I6076" s="157" t="s">
        <v>253</v>
      </c>
      <c r="J6076" s="156" t="s">
        <v>253</v>
      </c>
      <c r="K6076" s="167" t="s">
        <v>253</v>
      </c>
    </row>
    <row r="6077" spans="1:11" x14ac:dyDescent="0.25">
      <c r="A6077" s="153">
        <v>6073</v>
      </c>
      <c r="B6077" s="154" t="s">
        <v>253</v>
      </c>
      <c r="C6077" s="154" t="s">
        <v>254</v>
      </c>
      <c r="D6077" s="154" t="s">
        <v>255</v>
      </c>
      <c r="E6077" s="155" t="s">
        <v>253</v>
      </c>
      <c r="F6077" s="156" t="s">
        <v>253</v>
      </c>
      <c r="G6077" s="155" t="s">
        <v>253</v>
      </c>
      <c r="H6077" s="155" t="s">
        <v>253</v>
      </c>
      <c r="I6077" s="157" t="s">
        <v>253</v>
      </c>
      <c r="J6077" s="156" t="s">
        <v>253</v>
      </c>
      <c r="K6077" s="167" t="s">
        <v>253</v>
      </c>
    </row>
    <row r="6078" spans="1:11" x14ac:dyDescent="0.25">
      <c r="A6078" s="153">
        <v>6074</v>
      </c>
      <c r="B6078" s="154" t="s">
        <v>253</v>
      </c>
      <c r="C6078" s="154" t="s">
        <v>254</v>
      </c>
      <c r="D6078" s="154" t="s">
        <v>255</v>
      </c>
      <c r="E6078" s="155" t="s">
        <v>253</v>
      </c>
      <c r="F6078" s="156" t="s">
        <v>253</v>
      </c>
      <c r="G6078" s="155" t="s">
        <v>253</v>
      </c>
      <c r="H6078" s="155" t="s">
        <v>253</v>
      </c>
      <c r="I6078" s="157" t="s">
        <v>253</v>
      </c>
      <c r="J6078" s="156" t="s">
        <v>253</v>
      </c>
      <c r="K6078" s="167" t="s">
        <v>253</v>
      </c>
    </row>
    <row r="6079" spans="1:11" x14ac:dyDescent="0.25">
      <c r="A6079" s="153">
        <v>6075</v>
      </c>
      <c r="B6079" s="154" t="s">
        <v>253</v>
      </c>
      <c r="C6079" s="154" t="s">
        <v>254</v>
      </c>
      <c r="D6079" s="154" t="s">
        <v>255</v>
      </c>
      <c r="E6079" s="155" t="s">
        <v>253</v>
      </c>
      <c r="F6079" s="156" t="s">
        <v>253</v>
      </c>
      <c r="G6079" s="155" t="s">
        <v>253</v>
      </c>
      <c r="H6079" s="155" t="s">
        <v>253</v>
      </c>
      <c r="I6079" s="157" t="s">
        <v>253</v>
      </c>
      <c r="J6079" s="156" t="s">
        <v>253</v>
      </c>
      <c r="K6079" s="167" t="s">
        <v>253</v>
      </c>
    </row>
    <row r="6080" spans="1:11" x14ac:dyDescent="0.25">
      <c r="A6080" s="153">
        <v>6076</v>
      </c>
      <c r="B6080" s="154" t="s">
        <v>253</v>
      </c>
      <c r="C6080" s="154" t="s">
        <v>254</v>
      </c>
      <c r="D6080" s="154" t="s">
        <v>255</v>
      </c>
      <c r="E6080" s="155" t="s">
        <v>253</v>
      </c>
      <c r="F6080" s="156" t="s">
        <v>253</v>
      </c>
      <c r="G6080" s="155" t="s">
        <v>253</v>
      </c>
      <c r="H6080" s="155" t="s">
        <v>253</v>
      </c>
      <c r="I6080" s="157" t="s">
        <v>253</v>
      </c>
      <c r="J6080" s="156" t="s">
        <v>253</v>
      </c>
      <c r="K6080" s="167" t="s">
        <v>253</v>
      </c>
    </row>
    <row r="6081" spans="1:11" x14ac:dyDescent="0.25">
      <c r="A6081" s="153">
        <v>6077</v>
      </c>
      <c r="B6081" s="154" t="s">
        <v>253</v>
      </c>
      <c r="C6081" s="154" t="s">
        <v>254</v>
      </c>
      <c r="D6081" s="154" t="s">
        <v>255</v>
      </c>
      <c r="E6081" s="155" t="s">
        <v>253</v>
      </c>
      <c r="F6081" s="156" t="s">
        <v>253</v>
      </c>
      <c r="G6081" s="155" t="s">
        <v>253</v>
      </c>
      <c r="H6081" s="155" t="s">
        <v>253</v>
      </c>
      <c r="I6081" s="157" t="s">
        <v>253</v>
      </c>
      <c r="J6081" s="156" t="s">
        <v>253</v>
      </c>
      <c r="K6081" s="167" t="s">
        <v>253</v>
      </c>
    </row>
    <row r="6082" spans="1:11" x14ac:dyDescent="0.25">
      <c r="A6082" s="153">
        <v>6078</v>
      </c>
      <c r="B6082" s="154" t="s">
        <v>253</v>
      </c>
      <c r="C6082" s="154" t="s">
        <v>254</v>
      </c>
      <c r="D6082" s="154" t="s">
        <v>255</v>
      </c>
      <c r="E6082" s="155" t="s">
        <v>253</v>
      </c>
      <c r="F6082" s="156" t="s">
        <v>253</v>
      </c>
      <c r="G6082" s="155" t="s">
        <v>253</v>
      </c>
      <c r="H6082" s="155" t="s">
        <v>253</v>
      </c>
      <c r="I6082" s="157" t="s">
        <v>253</v>
      </c>
      <c r="J6082" s="156" t="s">
        <v>253</v>
      </c>
      <c r="K6082" s="167" t="s">
        <v>253</v>
      </c>
    </row>
    <row r="6083" spans="1:11" x14ac:dyDescent="0.25">
      <c r="A6083" s="153">
        <v>6079</v>
      </c>
      <c r="B6083" s="154" t="s">
        <v>253</v>
      </c>
      <c r="C6083" s="154" t="s">
        <v>254</v>
      </c>
      <c r="D6083" s="154" t="s">
        <v>255</v>
      </c>
      <c r="E6083" s="155" t="s">
        <v>253</v>
      </c>
      <c r="F6083" s="156" t="s">
        <v>253</v>
      </c>
      <c r="G6083" s="155" t="s">
        <v>253</v>
      </c>
      <c r="H6083" s="155" t="s">
        <v>253</v>
      </c>
      <c r="I6083" s="157" t="s">
        <v>253</v>
      </c>
      <c r="J6083" s="156" t="s">
        <v>253</v>
      </c>
      <c r="K6083" s="167" t="s">
        <v>253</v>
      </c>
    </row>
    <row r="6084" spans="1:11" x14ac:dyDescent="0.25">
      <c r="A6084" s="153">
        <v>6080</v>
      </c>
      <c r="B6084" s="154" t="s">
        <v>253</v>
      </c>
      <c r="C6084" s="154" t="s">
        <v>254</v>
      </c>
      <c r="D6084" s="154" t="s">
        <v>255</v>
      </c>
      <c r="E6084" s="155" t="s">
        <v>253</v>
      </c>
      <c r="F6084" s="156" t="s">
        <v>253</v>
      </c>
      <c r="G6084" s="155" t="s">
        <v>253</v>
      </c>
      <c r="H6084" s="155" t="s">
        <v>253</v>
      </c>
      <c r="I6084" s="157" t="s">
        <v>253</v>
      </c>
      <c r="J6084" s="156" t="s">
        <v>253</v>
      </c>
      <c r="K6084" s="167" t="s">
        <v>253</v>
      </c>
    </row>
    <row r="6085" spans="1:11" x14ac:dyDescent="0.25">
      <c r="A6085" s="153">
        <v>6081</v>
      </c>
      <c r="B6085" s="154" t="s">
        <v>253</v>
      </c>
      <c r="C6085" s="154" t="s">
        <v>254</v>
      </c>
      <c r="D6085" s="154" t="s">
        <v>255</v>
      </c>
      <c r="E6085" s="155" t="s">
        <v>253</v>
      </c>
      <c r="F6085" s="156" t="s">
        <v>253</v>
      </c>
      <c r="G6085" s="155" t="s">
        <v>253</v>
      </c>
      <c r="H6085" s="155" t="s">
        <v>253</v>
      </c>
      <c r="I6085" s="157" t="s">
        <v>253</v>
      </c>
      <c r="J6085" s="156" t="s">
        <v>253</v>
      </c>
      <c r="K6085" s="167" t="s">
        <v>253</v>
      </c>
    </row>
    <row r="6086" spans="1:11" x14ac:dyDescent="0.25">
      <c r="A6086" s="153">
        <v>6082</v>
      </c>
      <c r="B6086" s="154" t="s">
        <v>253</v>
      </c>
      <c r="C6086" s="154" t="s">
        <v>254</v>
      </c>
      <c r="D6086" s="154" t="s">
        <v>255</v>
      </c>
      <c r="E6086" s="155" t="s">
        <v>253</v>
      </c>
      <c r="F6086" s="156" t="s">
        <v>253</v>
      </c>
      <c r="G6086" s="155" t="s">
        <v>253</v>
      </c>
      <c r="H6086" s="155" t="s">
        <v>253</v>
      </c>
      <c r="I6086" s="157" t="s">
        <v>253</v>
      </c>
      <c r="J6086" s="156" t="s">
        <v>253</v>
      </c>
      <c r="K6086" s="167" t="s">
        <v>253</v>
      </c>
    </row>
    <row r="6087" spans="1:11" x14ac:dyDescent="0.25">
      <c r="A6087" s="153">
        <v>6083</v>
      </c>
      <c r="B6087" s="154" t="s">
        <v>253</v>
      </c>
      <c r="C6087" s="154" t="s">
        <v>254</v>
      </c>
      <c r="D6087" s="154" t="s">
        <v>255</v>
      </c>
      <c r="E6087" s="155" t="s">
        <v>253</v>
      </c>
      <c r="F6087" s="156" t="s">
        <v>253</v>
      </c>
      <c r="G6087" s="155" t="s">
        <v>253</v>
      </c>
      <c r="H6087" s="155" t="s">
        <v>253</v>
      </c>
      <c r="I6087" s="157" t="s">
        <v>253</v>
      </c>
      <c r="J6087" s="156" t="s">
        <v>253</v>
      </c>
      <c r="K6087" s="167" t="s">
        <v>253</v>
      </c>
    </row>
    <row r="6088" spans="1:11" x14ac:dyDescent="0.25">
      <c r="A6088" s="153">
        <v>6084</v>
      </c>
      <c r="B6088" s="154" t="s">
        <v>253</v>
      </c>
      <c r="C6088" s="154" t="s">
        <v>254</v>
      </c>
      <c r="D6088" s="154" t="s">
        <v>255</v>
      </c>
      <c r="E6088" s="155" t="s">
        <v>253</v>
      </c>
      <c r="F6088" s="156" t="s">
        <v>253</v>
      </c>
      <c r="G6088" s="155" t="s">
        <v>253</v>
      </c>
      <c r="H6088" s="155" t="s">
        <v>253</v>
      </c>
      <c r="I6088" s="157" t="s">
        <v>253</v>
      </c>
      <c r="J6088" s="156" t="s">
        <v>253</v>
      </c>
      <c r="K6088" s="167" t="s">
        <v>253</v>
      </c>
    </row>
    <row r="6089" spans="1:11" x14ac:dyDescent="0.25">
      <c r="A6089" s="153">
        <v>6085</v>
      </c>
      <c r="B6089" s="154" t="s">
        <v>253</v>
      </c>
      <c r="C6089" s="154" t="s">
        <v>254</v>
      </c>
      <c r="D6089" s="154" t="s">
        <v>255</v>
      </c>
      <c r="E6089" s="155" t="s">
        <v>253</v>
      </c>
      <c r="F6089" s="156" t="s">
        <v>253</v>
      </c>
      <c r="G6089" s="155" t="s">
        <v>253</v>
      </c>
      <c r="H6089" s="155" t="s">
        <v>253</v>
      </c>
      <c r="I6089" s="157" t="s">
        <v>253</v>
      </c>
      <c r="J6089" s="156" t="s">
        <v>253</v>
      </c>
      <c r="K6089" s="167" t="s">
        <v>253</v>
      </c>
    </row>
    <row r="6090" spans="1:11" x14ac:dyDescent="0.25">
      <c r="A6090" s="153">
        <v>6086</v>
      </c>
      <c r="B6090" s="154" t="s">
        <v>253</v>
      </c>
      <c r="C6090" s="154" t="s">
        <v>254</v>
      </c>
      <c r="D6090" s="154" t="s">
        <v>255</v>
      </c>
      <c r="E6090" s="155" t="s">
        <v>253</v>
      </c>
      <c r="F6090" s="156" t="s">
        <v>253</v>
      </c>
      <c r="G6090" s="155" t="s">
        <v>253</v>
      </c>
      <c r="H6090" s="155" t="s">
        <v>253</v>
      </c>
      <c r="I6090" s="157" t="s">
        <v>253</v>
      </c>
      <c r="J6090" s="156" t="s">
        <v>253</v>
      </c>
      <c r="K6090" s="167" t="s">
        <v>253</v>
      </c>
    </row>
    <row r="6091" spans="1:11" x14ac:dyDescent="0.25">
      <c r="A6091" s="153">
        <v>6087</v>
      </c>
      <c r="B6091" s="154" t="s">
        <v>253</v>
      </c>
      <c r="C6091" s="154" t="s">
        <v>254</v>
      </c>
      <c r="D6091" s="154" t="s">
        <v>255</v>
      </c>
      <c r="E6091" s="155" t="s">
        <v>253</v>
      </c>
      <c r="F6091" s="156" t="s">
        <v>253</v>
      </c>
      <c r="G6091" s="155" t="s">
        <v>253</v>
      </c>
      <c r="H6091" s="155" t="s">
        <v>253</v>
      </c>
      <c r="I6091" s="157" t="s">
        <v>253</v>
      </c>
      <c r="J6091" s="156" t="s">
        <v>253</v>
      </c>
      <c r="K6091" s="167" t="s">
        <v>253</v>
      </c>
    </row>
    <row r="6092" spans="1:11" x14ac:dyDescent="0.25">
      <c r="A6092" s="153">
        <v>6088</v>
      </c>
      <c r="B6092" s="154" t="s">
        <v>253</v>
      </c>
      <c r="C6092" s="154" t="s">
        <v>254</v>
      </c>
      <c r="D6092" s="154" t="s">
        <v>255</v>
      </c>
      <c r="E6092" s="155" t="s">
        <v>253</v>
      </c>
      <c r="F6092" s="156" t="s">
        <v>253</v>
      </c>
      <c r="G6092" s="155" t="s">
        <v>253</v>
      </c>
      <c r="H6092" s="155" t="s">
        <v>253</v>
      </c>
      <c r="I6092" s="157" t="s">
        <v>253</v>
      </c>
      <c r="J6092" s="156" t="s">
        <v>253</v>
      </c>
      <c r="K6092" s="167" t="s">
        <v>253</v>
      </c>
    </row>
    <row r="6093" spans="1:11" x14ac:dyDescent="0.25">
      <c r="A6093" s="153">
        <v>6089</v>
      </c>
      <c r="B6093" s="154" t="s">
        <v>253</v>
      </c>
      <c r="C6093" s="154" t="s">
        <v>254</v>
      </c>
      <c r="D6093" s="154" t="s">
        <v>255</v>
      </c>
      <c r="E6093" s="155" t="s">
        <v>253</v>
      </c>
      <c r="F6093" s="156" t="s">
        <v>253</v>
      </c>
      <c r="G6093" s="155" t="s">
        <v>253</v>
      </c>
      <c r="H6093" s="155" t="s">
        <v>253</v>
      </c>
      <c r="I6093" s="157" t="s">
        <v>253</v>
      </c>
      <c r="J6093" s="156" t="s">
        <v>253</v>
      </c>
      <c r="K6093" s="167" t="s">
        <v>253</v>
      </c>
    </row>
    <row r="6094" spans="1:11" x14ac:dyDescent="0.25">
      <c r="A6094" s="153">
        <v>6090</v>
      </c>
      <c r="B6094" s="154" t="s">
        <v>253</v>
      </c>
      <c r="C6094" s="154" t="s">
        <v>254</v>
      </c>
      <c r="D6094" s="154" t="s">
        <v>255</v>
      </c>
      <c r="E6094" s="155" t="s">
        <v>253</v>
      </c>
      <c r="F6094" s="156" t="s">
        <v>253</v>
      </c>
      <c r="G6094" s="155" t="s">
        <v>253</v>
      </c>
      <c r="H6094" s="155" t="s">
        <v>253</v>
      </c>
      <c r="I6094" s="157" t="s">
        <v>253</v>
      </c>
      <c r="J6094" s="156" t="s">
        <v>253</v>
      </c>
      <c r="K6094" s="167" t="s">
        <v>253</v>
      </c>
    </row>
    <row r="6095" spans="1:11" x14ac:dyDescent="0.25">
      <c r="A6095" s="153">
        <v>6091</v>
      </c>
      <c r="B6095" s="154" t="s">
        <v>253</v>
      </c>
      <c r="C6095" s="154" t="s">
        <v>254</v>
      </c>
      <c r="D6095" s="154" t="s">
        <v>255</v>
      </c>
      <c r="E6095" s="155" t="s">
        <v>253</v>
      </c>
      <c r="F6095" s="156" t="s">
        <v>253</v>
      </c>
      <c r="G6095" s="155" t="s">
        <v>253</v>
      </c>
      <c r="H6095" s="155" t="s">
        <v>253</v>
      </c>
      <c r="I6095" s="157" t="s">
        <v>253</v>
      </c>
      <c r="J6095" s="156" t="s">
        <v>253</v>
      </c>
      <c r="K6095" s="167" t="s">
        <v>253</v>
      </c>
    </row>
    <row r="6096" spans="1:11" x14ac:dyDescent="0.25">
      <c r="A6096" s="153">
        <v>6092</v>
      </c>
      <c r="B6096" s="154" t="s">
        <v>253</v>
      </c>
      <c r="C6096" s="154" t="s">
        <v>254</v>
      </c>
      <c r="D6096" s="154" t="s">
        <v>255</v>
      </c>
      <c r="E6096" s="155" t="s">
        <v>253</v>
      </c>
      <c r="F6096" s="156" t="s">
        <v>253</v>
      </c>
      <c r="G6096" s="155" t="s">
        <v>253</v>
      </c>
      <c r="H6096" s="155" t="s">
        <v>253</v>
      </c>
      <c r="I6096" s="157" t="s">
        <v>253</v>
      </c>
      <c r="J6096" s="156" t="s">
        <v>253</v>
      </c>
      <c r="K6096" s="167" t="s">
        <v>253</v>
      </c>
    </row>
    <row r="6097" spans="1:11" x14ac:dyDescent="0.25">
      <c r="A6097" s="153">
        <v>6093</v>
      </c>
      <c r="B6097" s="154" t="s">
        <v>253</v>
      </c>
      <c r="C6097" s="154" t="s">
        <v>254</v>
      </c>
      <c r="D6097" s="154" t="s">
        <v>255</v>
      </c>
      <c r="E6097" s="155" t="s">
        <v>253</v>
      </c>
      <c r="F6097" s="156" t="s">
        <v>253</v>
      </c>
      <c r="G6097" s="155" t="s">
        <v>253</v>
      </c>
      <c r="H6097" s="155" t="s">
        <v>253</v>
      </c>
      <c r="I6097" s="157" t="s">
        <v>253</v>
      </c>
      <c r="J6097" s="156" t="s">
        <v>253</v>
      </c>
      <c r="K6097" s="167" t="s">
        <v>253</v>
      </c>
    </row>
    <row r="6098" spans="1:11" x14ac:dyDescent="0.25">
      <c r="A6098" s="153">
        <v>6094</v>
      </c>
      <c r="B6098" s="154" t="s">
        <v>253</v>
      </c>
      <c r="C6098" s="154" t="s">
        <v>254</v>
      </c>
      <c r="D6098" s="154" t="s">
        <v>255</v>
      </c>
      <c r="E6098" s="155" t="s">
        <v>253</v>
      </c>
      <c r="F6098" s="156" t="s">
        <v>253</v>
      </c>
      <c r="G6098" s="155" t="s">
        <v>253</v>
      </c>
      <c r="H6098" s="155" t="s">
        <v>253</v>
      </c>
      <c r="I6098" s="157" t="s">
        <v>253</v>
      </c>
      <c r="J6098" s="156" t="s">
        <v>253</v>
      </c>
      <c r="K6098" s="167" t="s">
        <v>253</v>
      </c>
    </row>
    <row r="6099" spans="1:11" x14ac:dyDescent="0.25">
      <c r="A6099" s="153">
        <v>6095</v>
      </c>
      <c r="B6099" s="154" t="s">
        <v>253</v>
      </c>
      <c r="C6099" s="154" t="s">
        <v>254</v>
      </c>
      <c r="D6099" s="154" t="s">
        <v>255</v>
      </c>
      <c r="E6099" s="155" t="s">
        <v>253</v>
      </c>
      <c r="F6099" s="156" t="s">
        <v>253</v>
      </c>
      <c r="G6099" s="155" t="s">
        <v>253</v>
      </c>
      <c r="H6099" s="155" t="s">
        <v>253</v>
      </c>
      <c r="I6099" s="157" t="s">
        <v>253</v>
      </c>
      <c r="J6099" s="156" t="s">
        <v>253</v>
      </c>
      <c r="K6099" s="167" t="s">
        <v>253</v>
      </c>
    </row>
    <row r="6100" spans="1:11" x14ac:dyDescent="0.25">
      <c r="A6100" s="153">
        <v>6096</v>
      </c>
      <c r="B6100" s="154" t="s">
        <v>253</v>
      </c>
      <c r="C6100" s="154" t="s">
        <v>254</v>
      </c>
      <c r="D6100" s="154" t="s">
        <v>255</v>
      </c>
      <c r="E6100" s="155" t="s">
        <v>253</v>
      </c>
      <c r="F6100" s="156" t="s">
        <v>253</v>
      </c>
      <c r="G6100" s="155" t="s">
        <v>253</v>
      </c>
      <c r="H6100" s="155" t="s">
        <v>253</v>
      </c>
      <c r="I6100" s="157" t="s">
        <v>253</v>
      </c>
      <c r="J6100" s="156" t="s">
        <v>253</v>
      </c>
      <c r="K6100" s="167" t="s">
        <v>253</v>
      </c>
    </row>
    <row r="6101" spans="1:11" x14ac:dyDescent="0.25">
      <c r="A6101" s="153">
        <v>6097</v>
      </c>
      <c r="B6101" s="154" t="s">
        <v>253</v>
      </c>
      <c r="C6101" s="154" t="s">
        <v>254</v>
      </c>
      <c r="D6101" s="154" t="s">
        <v>255</v>
      </c>
      <c r="E6101" s="155" t="s">
        <v>253</v>
      </c>
      <c r="F6101" s="156" t="s">
        <v>253</v>
      </c>
      <c r="G6101" s="155" t="s">
        <v>253</v>
      </c>
      <c r="H6101" s="155" t="s">
        <v>253</v>
      </c>
      <c r="I6101" s="157" t="s">
        <v>253</v>
      </c>
      <c r="J6101" s="156" t="s">
        <v>253</v>
      </c>
      <c r="K6101" s="167" t="s">
        <v>253</v>
      </c>
    </row>
    <row r="6102" spans="1:11" x14ac:dyDescent="0.25">
      <c r="A6102" s="153">
        <v>6098</v>
      </c>
      <c r="B6102" s="154" t="s">
        <v>253</v>
      </c>
      <c r="C6102" s="154" t="s">
        <v>254</v>
      </c>
      <c r="D6102" s="154" t="s">
        <v>255</v>
      </c>
      <c r="E6102" s="155" t="s">
        <v>253</v>
      </c>
      <c r="F6102" s="156" t="s">
        <v>253</v>
      </c>
      <c r="G6102" s="155" t="s">
        <v>253</v>
      </c>
      <c r="H6102" s="155" t="s">
        <v>253</v>
      </c>
      <c r="I6102" s="157" t="s">
        <v>253</v>
      </c>
      <c r="J6102" s="156" t="s">
        <v>253</v>
      </c>
      <c r="K6102" s="167" t="s">
        <v>253</v>
      </c>
    </row>
    <row r="6103" spans="1:11" x14ac:dyDescent="0.25">
      <c r="A6103" s="153">
        <v>6099</v>
      </c>
      <c r="B6103" s="154" t="s">
        <v>253</v>
      </c>
      <c r="C6103" s="154" t="s">
        <v>254</v>
      </c>
      <c r="D6103" s="154" t="s">
        <v>255</v>
      </c>
      <c r="E6103" s="155" t="s">
        <v>253</v>
      </c>
      <c r="F6103" s="156" t="s">
        <v>253</v>
      </c>
      <c r="G6103" s="155" t="s">
        <v>253</v>
      </c>
      <c r="H6103" s="155" t="s">
        <v>253</v>
      </c>
      <c r="I6103" s="157" t="s">
        <v>253</v>
      </c>
      <c r="J6103" s="156" t="s">
        <v>253</v>
      </c>
      <c r="K6103" s="167" t="s">
        <v>253</v>
      </c>
    </row>
    <row r="6104" spans="1:11" x14ac:dyDescent="0.25">
      <c r="A6104" s="153">
        <v>6100</v>
      </c>
      <c r="B6104" s="154" t="s">
        <v>253</v>
      </c>
      <c r="C6104" s="154" t="s">
        <v>254</v>
      </c>
      <c r="D6104" s="154" t="s">
        <v>255</v>
      </c>
      <c r="E6104" s="155" t="s">
        <v>253</v>
      </c>
      <c r="F6104" s="156" t="s">
        <v>253</v>
      </c>
      <c r="G6104" s="155" t="s">
        <v>253</v>
      </c>
      <c r="H6104" s="155" t="s">
        <v>253</v>
      </c>
      <c r="I6104" s="157" t="s">
        <v>253</v>
      </c>
      <c r="J6104" s="156" t="s">
        <v>253</v>
      </c>
      <c r="K6104" s="167" t="s">
        <v>253</v>
      </c>
    </row>
    <row r="6105" spans="1:11" x14ac:dyDescent="0.25">
      <c r="A6105" s="153">
        <v>6101</v>
      </c>
      <c r="B6105" s="154" t="s">
        <v>253</v>
      </c>
      <c r="C6105" s="154" t="s">
        <v>254</v>
      </c>
      <c r="D6105" s="154" t="s">
        <v>255</v>
      </c>
      <c r="E6105" s="155" t="s">
        <v>253</v>
      </c>
      <c r="F6105" s="156" t="s">
        <v>253</v>
      </c>
      <c r="G6105" s="155" t="s">
        <v>253</v>
      </c>
      <c r="H6105" s="155" t="s">
        <v>253</v>
      </c>
      <c r="I6105" s="157" t="s">
        <v>253</v>
      </c>
      <c r="J6105" s="156" t="s">
        <v>253</v>
      </c>
      <c r="K6105" s="167" t="s">
        <v>253</v>
      </c>
    </row>
    <row r="6106" spans="1:11" x14ac:dyDescent="0.25">
      <c r="A6106" s="153">
        <v>6102</v>
      </c>
      <c r="B6106" s="154" t="s">
        <v>253</v>
      </c>
      <c r="C6106" s="154" t="s">
        <v>254</v>
      </c>
      <c r="D6106" s="154" t="s">
        <v>255</v>
      </c>
      <c r="E6106" s="155" t="s">
        <v>253</v>
      </c>
      <c r="F6106" s="156" t="s">
        <v>253</v>
      </c>
      <c r="G6106" s="155" t="s">
        <v>253</v>
      </c>
      <c r="H6106" s="155" t="s">
        <v>253</v>
      </c>
      <c r="I6106" s="157" t="s">
        <v>253</v>
      </c>
      <c r="J6106" s="156" t="s">
        <v>253</v>
      </c>
      <c r="K6106" s="167" t="s">
        <v>253</v>
      </c>
    </row>
    <row r="6107" spans="1:11" x14ac:dyDescent="0.25">
      <c r="A6107" s="153">
        <v>6103</v>
      </c>
      <c r="B6107" s="154" t="s">
        <v>253</v>
      </c>
      <c r="C6107" s="154" t="s">
        <v>254</v>
      </c>
      <c r="D6107" s="154" t="s">
        <v>255</v>
      </c>
      <c r="E6107" s="155" t="s">
        <v>253</v>
      </c>
      <c r="F6107" s="156" t="s">
        <v>253</v>
      </c>
      <c r="G6107" s="155" t="s">
        <v>253</v>
      </c>
      <c r="H6107" s="155" t="s">
        <v>253</v>
      </c>
      <c r="I6107" s="157" t="s">
        <v>253</v>
      </c>
      <c r="J6107" s="156" t="s">
        <v>253</v>
      </c>
      <c r="K6107" s="167" t="s">
        <v>253</v>
      </c>
    </row>
    <row r="6108" spans="1:11" x14ac:dyDescent="0.25">
      <c r="A6108" s="153">
        <v>6104</v>
      </c>
      <c r="B6108" s="154" t="s">
        <v>253</v>
      </c>
      <c r="C6108" s="154" t="s">
        <v>254</v>
      </c>
      <c r="D6108" s="154" t="s">
        <v>255</v>
      </c>
      <c r="E6108" s="155" t="s">
        <v>253</v>
      </c>
      <c r="F6108" s="156" t="s">
        <v>253</v>
      </c>
      <c r="G6108" s="155" t="s">
        <v>253</v>
      </c>
      <c r="H6108" s="155" t="s">
        <v>253</v>
      </c>
      <c r="I6108" s="157" t="s">
        <v>253</v>
      </c>
      <c r="J6108" s="156" t="s">
        <v>253</v>
      </c>
      <c r="K6108" s="167" t="s">
        <v>253</v>
      </c>
    </row>
    <row r="6109" spans="1:11" x14ac:dyDescent="0.25">
      <c r="A6109" s="153">
        <v>6105</v>
      </c>
      <c r="B6109" s="154" t="s">
        <v>253</v>
      </c>
      <c r="C6109" s="154" t="s">
        <v>254</v>
      </c>
      <c r="D6109" s="154" t="s">
        <v>255</v>
      </c>
      <c r="E6109" s="155" t="s">
        <v>253</v>
      </c>
      <c r="F6109" s="156" t="s">
        <v>253</v>
      </c>
      <c r="G6109" s="155" t="s">
        <v>253</v>
      </c>
      <c r="H6109" s="155" t="s">
        <v>253</v>
      </c>
      <c r="I6109" s="157" t="s">
        <v>253</v>
      </c>
      <c r="J6109" s="156" t="s">
        <v>253</v>
      </c>
      <c r="K6109" s="167" t="s">
        <v>253</v>
      </c>
    </row>
    <row r="6110" spans="1:11" x14ac:dyDescent="0.25">
      <c r="A6110" s="153">
        <v>6106</v>
      </c>
      <c r="B6110" s="154" t="s">
        <v>253</v>
      </c>
      <c r="C6110" s="154" t="s">
        <v>254</v>
      </c>
      <c r="D6110" s="154" t="s">
        <v>255</v>
      </c>
      <c r="E6110" s="155" t="s">
        <v>253</v>
      </c>
      <c r="F6110" s="156" t="s">
        <v>253</v>
      </c>
      <c r="G6110" s="155" t="s">
        <v>253</v>
      </c>
      <c r="H6110" s="155" t="s">
        <v>253</v>
      </c>
      <c r="I6110" s="157" t="s">
        <v>253</v>
      </c>
      <c r="J6110" s="156" t="s">
        <v>253</v>
      </c>
      <c r="K6110" s="167" t="s">
        <v>253</v>
      </c>
    </row>
    <row r="6111" spans="1:11" x14ac:dyDescent="0.25">
      <c r="A6111" s="153">
        <v>6107</v>
      </c>
      <c r="B6111" s="154" t="s">
        <v>253</v>
      </c>
      <c r="C6111" s="154" t="s">
        <v>254</v>
      </c>
      <c r="D6111" s="154" t="s">
        <v>255</v>
      </c>
      <c r="E6111" s="155" t="s">
        <v>253</v>
      </c>
      <c r="F6111" s="156" t="s">
        <v>253</v>
      </c>
      <c r="G6111" s="155" t="s">
        <v>253</v>
      </c>
      <c r="H6111" s="155" t="s">
        <v>253</v>
      </c>
      <c r="I6111" s="157" t="s">
        <v>253</v>
      </c>
      <c r="J6111" s="156" t="s">
        <v>253</v>
      </c>
      <c r="K6111" s="167" t="s">
        <v>253</v>
      </c>
    </row>
    <row r="6112" spans="1:11" x14ac:dyDescent="0.25">
      <c r="A6112" s="153">
        <v>6108</v>
      </c>
      <c r="B6112" s="154" t="s">
        <v>253</v>
      </c>
      <c r="C6112" s="154" t="s">
        <v>254</v>
      </c>
      <c r="D6112" s="154" t="s">
        <v>255</v>
      </c>
      <c r="E6112" s="155" t="s">
        <v>253</v>
      </c>
      <c r="F6112" s="156" t="s">
        <v>253</v>
      </c>
      <c r="G6112" s="155" t="s">
        <v>253</v>
      </c>
      <c r="H6112" s="155" t="s">
        <v>253</v>
      </c>
      <c r="I6112" s="157" t="s">
        <v>253</v>
      </c>
      <c r="J6112" s="156" t="s">
        <v>253</v>
      </c>
      <c r="K6112" s="167" t="s">
        <v>253</v>
      </c>
    </row>
    <row r="6113" spans="1:11" x14ac:dyDescent="0.25">
      <c r="A6113" s="153">
        <v>6109</v>
      </c>
      <c r="B6113" s="154" t="s">
        <v>253</v>
      </c>
      <c r="C6113" s="154" t="s">
        <v>254</v>
      </c>
      <c r="D6113" s="154" t="s">
        <v>255</v>
      </c>
      <c r="E6113" s="155" t="s">
        <v>253</v>
      </c>
      <c r="F6113" s="156" t="s">
        <v>253</v>
      </c>
      <c r="G6113" s="155" t="s">
        <v>253</v>
      </c>
      <c r="H6113" s="155" t="s">
        <v>253</v>
      </c>
      <c r="I6113" s="157" t="s">
        <v>253</v>
      </c>
      <c r="J6113" s="156" t="s">
        <v>253</v>
      </c>
      <c r="K6113" s="167" t="s">
        <v>253</v>
      </c>
    </row>
    <row r="6114" spans="1:11" x14ac:dyDescent="0.25">
      <c r="A6114" s="153">
        <v>6110</v>
      </c>
      <c r="B6114" s="154" t="s">
        <v>253</v>
      </c>
      <c r="C6114" s="154" t="s">
        <v>254</v>
      </c>
      <c r="D6114" s="154" t="s">
        <v>255</v>
      </c>
      <c r="E6114" s="155" t="s">
        <v>253</v>
      </c>
      <c r="F6114" s="156" t="s">
        <v>253</v>
      </c>
      <c r="G6114" s="155" t="s">
        <v>253</v>
      </c>
      <c r="H6114" s="155" t="s">
        <v>253</v>
      </c>
      <c r="I6114" s="157" t="s">
        <v>253</v>
      </c>
      <c r="J6114" s="156" t="s">
        <v>253</v>
      </c>
      <c r="K6114" s="167" t="s">
        <v>253</v>
      </c>
    </row>
    <row r="6115" spans="1:11" x14ac:dyDescent="0.25">
      <c r="A6115" s="153">
        <v>6111</v>
      </c>
      <c r="B6115" s="154" t="s">
        <v>253</v>
      </c>
      <c r="C6115" s="154" t="s">
        <v>254</v>
      </c>
      <c r="D6115" s="154" t="s">
        <v>255</v>
      </c>
      <c r="E6115" s="155" t="s">
        <v>253</v>
      </c>
      <c r="F6115" s="156" t="s">
        <v>253</v>
      </c>
      <c r="G6115" s="155" t="s">
        <v>253</v>
      </c>
      <c r="H6115" s="155" t="s">
        <v>253</v>
      </c>
      <c r="I6115" s="157" t="s">
        <v>253</v>
      </c>
      <c r="J6115" s="156" t="s">
        <v>253</v>
      </c>
      <c r="K6115" s="167" t="s">
        <v>253</v>
      </c>
    </row>
    <row r="6116" spans="1:11" x14ac:dyDescent="0.25">
      <c r="A6116" s="153">
        <v>6112</v>
      </c>
      <c r="B6116" s="154" t="s">
        <v>253</v>
      </c>
      <c r="C6116" s="154" t="s">
        <v>254</v>
      </c>
      <c r="D6116" s="154" t="s">
        <v>255</v>
      </c>
      <c r="E6116" s="155" t="s">
        <v>253</v>
      </c>
      <c r="F6116" s="156" t="s">
        <v>253</v>
      </c>
      <c r="G6116" s="155" t="s">
        <v>253</v>
      </c>
      <c r="H6116" s="155" t="s">
        <v>253</v>
      </c>
      <c r="I6116" s="157" t="s">
        <v>253</v>
      </c>
      <c r="J6116" s="156" t="s">
        <v>253</v>
      </c>
      <c r="K6116" s="167" t="s">
        <v>253</v>
      </c>
    </row>
    <row r="6117" spans="1:11" x14ac:dyDescent="0.25">
      <c r="A6117" s="153">
        <v>6113</v>
      </c>
      <c r="B6117" s="154" t="s">
        <v>253</v>
      </c>
      <c r="C6117" s="154" t="s">
        <v>254</v>
      </c>
      <c r="D6117" s="154" t="s">
        <v>255</v>
      </c>
      <c r="E6117" s="155" t="s">
        <v>253</v>
      </c>
      <c r="F6117" s="156" t="s">
        <v>253</v>
      </c>
      <c r="G6117" s="155" t="s">
        <v>253</v>
      </c>
      <c r="H6117" s="155" t="s">
        <v>253</v>
      </c>
      <c r="I6117" s="157" t="s">
        <v>253</v>
      </c>
      <c r="J6117" s="156" t="s">
        <v>253</v>
      </c>
      <c r="K6117" s="167" t="s">
        <v>253</v>
      </c>
    </row>
    <row r="6118" spans="1:11" x14ac:dyDescent="0.25">
      <c r="A6118" s="153">
        <v>6114</v>
      </c>
      <c r="B6118" s="154" t="s">
        <v>253</v>
      </c>
      <c r="C6118" s="154" t="s">
        <v>254</v>
      </c>
      <c r="D6118" s="154" t="s">
        <v>255</v>
      </c>
      <c r="E6118" s="155" t="s">
        <v>253</v>
      </c>
      <c r="F6118" s="156" t="s">
        <v>253</v>
      </c>
      <c r="G6118" s="155" t="s">
        <v>253</v>
      </c>
      <c r="H6118" s="155" t="s">
        <v>253</v>
      </c>
      <c r="I6118" s="157" t="s">
        <v>253</v>
      </c>
      <c r="J6118" s="156" t="s">
        <v>253</v>
      </c>
      <c r="K6118" s="167" t="s">
        <v>253</v>
      </c>
    </row>
    <row r="6119" spans="1:11" x14ac:dyDescent="0.25">
      <c r="A6119" s="153">
        <v>6115</v>
      </c>
      <c r="B6119" s="154" t="s">
        <v>253</v>
      </c>
      <c r="C6119" s="154" t="s">
        <v>254</v>
      </c>
      <c r="D6119" s="154" t="s">
        <v>255</v>
      </c>
      <c r="E6119" s="155" t="s">
        <v>253</v>
      </c>
      <c r="F6119" s="156" t="s">
        <v>253</v>
      </c>
      <c r="G6119" s="155" t="s">
        <v>253</v>
      </c>
      <c r="H6119" s="155" t="s">
        <v>253</v>
      </c>
      <c r="I6119" s="157" t="s">
        <v>253</v>
      </c>
      <c r="J6119" s="156" t="s">
        <v>253</v>
      </c>
      <c r="K6119" s="167" t="s">
        <v>253</v>
      </c>
    </row>
    <row r="6120" spans="1:11" x14ac:dyDescent="0.25">
      <c r="A6120" s="153">
        <v>6116</v>
      </c>
      <c r="B6120" s="154" t="s">
        <v>253</v>
      </c>
      <c r="C6120" s="154" t="s">
        <v>254</v>
      </c>
      <c r="D6120" s="154" t="s">
        <v>255</v>
      </c>
      <c r="E6120" s="155" t="s">
        <v>253</v>
      </c>
      <c r="F6120" s="156" t="s">
        <v>253</v>
      </c>
      <c r="G6120" s="155" t="s">
        <v>253</v>
      </c>
      <c r="H6120" s="155" t="s">
        <v>253</v>
      </c>
      <c r="I6120" s="157" t="s">
        <v>253</v>
      </c>
      <c r="J6120" s="156" t="s">
        <v>253</v>
      </c>
      <c r="K6120" s="167" t="s">
        <v>253</v>
      </c>
    </row>
    <row r="6121" spans="1:11" x14ac:dyDescent="0.25">
      <c r="A6121" s="153">
        <v>6117</v>
      </c>
      <c r="B6121" s="154" t="s">
        <v>253</v>
      </c>
      <c r="C6121" s="154" t="s">
        <v>254</v>
      </c>
      <c r="D6121" s="154" t="s">
        <v>255</v>
      </c>
      <c r="E6121" s="155" t="s">
        <v>253</v>
      </c>
      <c r="F6121" s="156" t="s">
        <v>253</v>
      </c>
      <c r="G6121" s="155" t="s">
        <v>253</v>
      </c>
      <c r="H6121" s="155" t="s">
        <v>253</v>
      </c>
      <c r="I6121" s="157" t="s">
        <v>253</v>
      </c>
      <c r="J6121" s="156" t="s">
        <v>253</v>
      </c>
      <c r="K6121" s="167" t="s">
        <v>253</v>
      </c>
    </row>
    <row r="6122" spans="1:11" x14ac:dyDescent="0.25">
      <c r="A6122" s="153">
        <v>6118</v>
      </c>
      <c r="B6122" s="154" t="s">
        <v>253</v>
      </c>
      <c r="C6122" s="154" t="s">
        <v>254</v>
      </c>
      <c r="D6122" s="154" t="s">
        <v>255</v>
      </c>
      <c r="E6122" s="155" t="s">
        <v>253</v>
      </c>
      <c r="F6122" s="156" t="s">
        <v>253</v>
      </c>
      <c r="G6122" s="155" t="s">
        <v>253</v>
      </c>
      <c r="H6122" s="155" t="s">
        <v>253</v>
      </c>
      <c r="I6122" s="157" t="s">
        <v>253</v>
      </c>
      <c r="J6122" s="156" t="s">
        <v>253</v>
      </c>
      <c r="K6122" s="167" t="s">
        <v>253</v>
      </c>
    </row>
    <row r="6123" spans="1:11" x14ac:dyDescent="0.25">
      <c r="A6123" s="153">
        <v>6119</v>
      </c>
      <c r="B6123" s="154" t="s">
        <v>253</v>
      </c>
      <c r="C6123" s="154" t="s">
        <v>254</v>
      </c>
      <c r="D6123" s="154" t="s">
        <v>255</v>
      </c>
      <c r="E6123" s="155" t="s">
        <v>253</v>
      </c>
      <c r="F6123" s="156" t="s">
        <v>253</v>
      </c>
      <c r="G6123" s="155" t="s">
        <v>253</v>
      </c>
      <c r="H6123" s="155" t="s">
        <v>253</v>
      </c>
      <c r="I6123" s="157" t="s">
        <v>253</v>
      </c>
      <c r="J6123" s="156" t="s">
        <v>253</v>
      </c>
      <c r="K6123" s="167" t="s">
        <v>253</v>
      </c>
    </row>
    <row r="6124" spans="1:11" x14ac:dyDescent="0.25">
      <c r="A6124" s="153">
        <v>6120</v>
      </c>
      <c r="B6124" s="154" t="s">
        <v>253</v>
      </c>
      <c r="C6124" s="154" t="s">
        <v>254</v>
      </c>
      <c r="D6124" s="154" t="s">
        <v>255</v>
      </c>
      <c r="E6124" s="155" t="s">
        <v>253</v>
      </c>
      <c r="F6124" s="156" t="s">
        <v>253</v>
      </c>
      <c r="G6124" s="155" t="s">
        <v>253</v>
      </c>
      <c r="H6124" s="155" t="s">
        <v>253</v>
      </c>
      <c r="I6124" s="157" t="s">
        <v>253</v>
      </c>
      <c r="J6124" s="156" t="s">
        <v>253</v>
      </c>
      <c r="K6124" s="167" t="s">
        <v>253</v>
      </c>
    </row>
    <row r="6125" spans="1:11" x14ac:dyDescent="0.25">
      <c r="A6125" s="153">
        <v>6121</v>
      </c>
      <c r="B6125" s="154" t="s">
        <v>253</v>
      </c>
      <c r="C6125" s="154" t="s">
        <v>254</v>
      </c>
      <c r="D6125" s="154" t="s">
        <v>255</v>
      </c>
      <c r="E6125" s="155" t="s">
        <v>253</v>
      </c>
      <c r="F6125" s="156" t="s">
        <v>253</v>
      </c>
      <c r="G6125" s="155" t="s">
        <v>253</v>
      </c>
      <c r="H6125" s="155" t="s">
        <v>253</v>
      </c>
      <c r="I6125" s="157" t="s">
        <v>253</v>
      </c>
      <c r="J6125" s="156" t="s">
        <v>253</v>
      </c>
      <c r="K6125" s="167" t="s">
        <v>253</v>
      </c>
    </row>
    <row r="6126" spans="1:11" x14ac:dyDescent="0.25">
      <c r="A6126" s="153">
        <v>6122</v>
      </c>
      <c r="B6126" s="154" t="s">
        <v>253</v>
      </c>
      <c r="C6126" s="154" t="s">
        <v>254</v>
      </c>
      <c r="D6126" s="154" t="s">
        <v>255</v>
      </c>
      <c r="E6126" s="155" t="s">
        <v>253</v>
      </c>
      <c r="F6126" s="156" t="s">
        <v>253</v>
      </c>
      <c r="G6126" s="155" t="s">
        <v>253</v>
      </c>
      <c r="H6126" s="155" t="s">
        <v>253</v>
      </c>
      <c r="I6126" s="157" t="s">
        <v>253</v>
      </c>
      <c r="J6126" s="156" t="s">
        <v>253</v>
      </c>
      <c r="K6126" s="167" t="s">
        <v>253</v>
      </c>
    </row>
    <row r="6127" spans="1:11" x14ac:dyDescent="0.25">
      <c r="A6127" s="153">
        <v>6123</v>
      </c>
      <c r="B6127" s="154" t="s">
        <v>253</v>
      </c>
      <c r="C6127" s="154" t="s">
        <v>254</v>
      </c>
      <c r="D6127" s="154" t="s">
        <v>255</v>
      </c>
      <c r="E6127" s="155" t="s">
        <v>253</v>
      </c>
      <c r="F6127" s="156" t="s">
        <v>253</v>
      </c>
      <c r="G6127" s="155" t="s">
        <v>253</v>
      </c>
      <c r="H6127" s="155" t="s">
        <v>253</v>
      </c>
      <c r="I6127" s="157" t="s">
        <v>253</v>
      </c>
      <c r="J6127" s="156" t="s">
        <v>253</v>
      </c>
      <c r="K6127" s="167" t="s">
        <v>253</v>
      </c>
    </row>
    <row r="6128" spans="1:11" x14ac:dyDescent="0.25">
      <c r="A6128" s="153">
        <v>6124</v>
      </c>
      <c r="B6128" s="154" t="s">
        <v>253</v>
      </c>
      <c r="C6128" s="154" t="s">
        <v>254</v>
      </c>
      <c r="D6128" s="154" t="s">
        <v>255</v>
      </c>
      <c r="E6128" s="155" t="s">
        <v>253</v>
      </c>
      <c r="F6128" s="156" t="s">
        <v>253</v>
      </c>
      <c r="G6128" s="155" t="s">
        <v>253</v>
      </c>
      <c r="H6128" s="155" t="s">
        <v>253</v>
      </c>
      <c r="I6128" s="157" t="s">
        <v>253</v>
      </c>
      <c r="J6128" s="156" t="s">
        <v>253</v>
      </c>
      <c r="K6128" s="167" t="s">
        <v>253</v>
      </c>
    </row>
    <row r="6129" spans="1:11" x14ac:dyDescent="0.25">
      <c r="A6129" s="153">
        <v>6125</v>
      </c>
      <c r="B6129" s="154" t="s">
        <v>253</v>
      </c>
      <c r="C6129" s="154" t="s">
        <v>254</v>
      </c>
      <c r="D6129" s="154" t="s">
        <v>255</v>
      </c>
      <c r="E6129" s="155" t="s">
        <v>253</v>
      </c>
      <c r="F6129" s="156" t="s">
        <v>253</v>
      </c>
      <c r="G6129" s="155" t="s">
        <v>253</v>
      </c>
      <c r="H6129" s="155" t="s">
        <v>253</v>
      </c>
      <c r="I6129" s="157" t="s">
        <v>253</v>
      </c>
      <c r="J6129" s="156" t="s">
        <v>253</v>
      </c>
      <c r="K6129" s="167" t="s">
        <v>253</v>
      </c>
    </row>
    <row r="6130" spans="1:11" x14ac:dyDescent="0.25">
      <c r="A6130" s="153">
        <v>6126</v>
      </c>
      <c r="B6130" s="154" t="s">
        <v>253</v>
      </c>
      <c r="C6130" s="154" t="s">
        <v>254</v>
      </c>
      <c r="D6130" s="154" t="s">
        <v>255</v>
      </c>
      <c r="E6130" s="155" t="s">
        <v>253</v>
      </c>
      <c r="F6130" s="156" t="s">
        <v>253</v>
      </c>
      <c r="G6130" s="155" t="s">
        <v>253</v>
      </c>
      <c r="H6130" s="155" t="s">
        <v>253</v>
      </c>
      <c r="I6130" s="157" t="s">
        <v>253</v>
      </c>
      <c r="J6130" s="156" t="s">
        <v>253</v>
      </c>
      <c r="K6130" s="167" t="s">
        <v>253</v>
      </c>
    </row>
    <row r="6131" spans="1:11" x14ac:dyDescent="0.25">
      <c r="A6131" s="153">
        <v>6127</v>
      </c>
      <c r="B6131" s="154" t="s">
        <v>253</v>
      </c>
      <c r="C6131" s="154" t="s">
        <v>254</v>
      </c>
      <c r="D6131" s="154" t="s">
        <v>255</v>
      </c>
      <c r="E6131" s="155" t="s">
        <v>253</v>
      </c>
      <c r="F6131" s="156" t="s">
        <v>253</v>
      </c>
      <c r="G6131" s="155" t="s">
        <v>253</v>
      </c>
      <c r="H6131" s="155" t="s">
        <v>253</v>
      </c>
      <c r="I6131" s="157" t="s">
        <v>253</v>
      </c>
      <c r="J6131" s="156" t="s">
        <v>253</v>
      </c>
      <c r="K6131" s="167" t="s">
        <v>253</v>
      </c>
    </row>
    <row r="6132" spans="1:11" x14ac:dyDescent="0.25">
      <c r="A6132" s="153">
        <v>6128</v>
      </c>
      <c r="B6132" s="154" t="s">
        <v>253</v>
      </c>
      <c r="C6132" s="154" t="s">
        <v>254</v>
      </c>
      <c r="D6132" s="154" t="s">
        <v>255</v>
      </c>
      <c r="E6132" s="155" t="s">
        <v>253</v>
      </c>
      <c r="F6132" s="156" t="s">
        <v>253</v>
      </c>
      <c r="G6132" s="155" t="s">
        <v>253</v>
      </c>
      <c r="H6132" s="155" t="s">
        <v>253</v>
      </c>
      <c r="I6132" s="157" t="s">
        <v>253</v>
      </c>
      <c r="J6132" s="156" t="s">
        <v>253</v>
      </c>
      <c r="K6132" s="167" t="s">
        <v>253</v>
      </c>
    </row>
    <row r="6133" spans="1:11" x14ac:dyDescent="0.25">
      <c r="A6133" s="153">
        <v>6129</v>
      </c>
      <c r="B6133" s="154" t="s">
        <v>253</v>
      </c>
      <c r="C6133" s="154" t="s">
        <v>254</v>
      </c>
      <c r="D6133" s="154" t="s">
        <v>255</v>
      </c>
      <c r="E6133" s="155" t="s">
        <v>253</v>
      </c>
      <c r="F6133" s="156" t="s">
        <v>253</v>
      </c>
      <c r="G6133" s="155" t="s">
        <v>253</v>
      </c>
      <c r="H6133" s="155" t="s">
        <v>253</v>
      </c>
      <c r="I6133" s="157" t="s">
        <v>253</v>
      </c>
      <c r="J6133" s="156" t="s">
        <v>253</v>
      </c>
      <c r="K6133" s="167" t="s">
        <v>253</v>
      </c>
    </row>
    <row r="6134" spans="1:11" x14ac:dyDescent="0.25">
      <c r="A6134" s="153">
        <v>6130</v>
      </c>
      <c r="B6134" s="154" t="s">
        <v>253</v>
      </c>
      <c r="C6134" s="154" t="s">
        <v>254</v>
      </c>
      <c r="D6134" s="154" t="s">
        <v>255</v>
      </c>
      <c r="E6134" s="155" t="s">
        <v>253</v>
      </c>
      <c r="F6134" s="156" t="s">
        <v>253</v>
      </c>
      <c r="G6134" s="155" t="s">
        <v>253</v>
      </c>
      <c r="H6134" s="155" t="s">
        <v>253</v>
      </c>
      <c r="I6134" s="157" t="s">
        <v>253</v>
      </c>
      <c r="J6134" s="156" t="s">
        <v>253</v>
      </c>
      <c r="K6134" s="167" t="s">
        <v>253</v>
      </c>
    </row>
    <row r="6135" spans="1:11" x14ac:dyDescent="0.25">
      <c r="A6135" s="153">
        <v>6131</v>
      </c>
      <c r="B6135" s="154" t="s">
        <v>253</v>
      </c>
      <c r="C6135" s="154" t="s">
        <v>254</v>
      </c>
      <c r="D6135" s="154" t="s">
        <v>255</v>
      </c>
      <c r="E6135" s="155" t="s">
        <v>253</v>
      </c>
      <c r="F6135" s="156" t="s">
        <v>253</v>
      </c>
      <c r="G6135" s="155" t="s">
        <v>253</v>
      </c>
      <c r="H6135" s="155" t="s">
        <v>253</v>
      </c>
      <c r="I6135" s="157" t="s">
        <v>253</v>
      </c>
      <c r="J6135" s="156" t="s">
        <v>253</v>
      </c>
      <c r="K6135" s="167" t="s">
        <v>253</v>
      </c>
    </row>
    <row r="6136" spans="1:11" x14ac:dyDescent="0.25">
      <c r="A6136" s="153">
        <v>6132</v>
      </c>
      <c r="B6136" s="154" t="s">
        <v>253</v>
      </c>
      <c r="C6136" s="154" t="s">
        <v>254</v>
      </c>
      <c r="D6136" s="154" t="s">
        <v>255</v>
      </c>
      <c r="E6136" s="155" t="s">
        <v>253</v>
      </c>
      <c r="F6136" s="156" t="s">
        <v>253</v>
      </c>
      <c r="G6136" s="155" t="s">
        <v>253</v>
      </c>
      <c r="H6136" s="155" t="s">
        <v>253</v>
      </c>
      <c r="I6136" s="157" t="s">
        <v>253</v>
      </c>
      <c r="J6136" s="156" t="s">
        <v>253</v>
      </c>
      <c r="K6136" s="167" t="s">
        <v>253</v>
      </c>
    </row>
    <row r="6137" spans="1:11" x14ac:dyDescent="0.25">
      <c r="A6137" s="153">
        <v>6133</v>
      </c>
      <c r="B6137" s="154" t="s">
        <v>253</v>
      </c>
      <c r="C6137" s="154" t="s">
        <v>254</v>
      </c>
      <c r="D6137" s="154" t="s">
        <v>255</v>
      </c>
      <c r="E6137" s="155" t="s">
        <v>253</v>
      </c>
      <c r="F6137" s="156" t="s">
        <v>253</v>
      </c>
      <c r="G6137" s="155" t="s">
        <v>253</v>
      </c>
      <c r="H6137" s="155" t="s">
        <v>253</v>
      </c>
      <c r="I6137" s="157" t="s">
        <v>253</v>
      </c>
      <c r="J6137" s="156" t="s">
        <v>253</v>
      </c>
      <c r="K6137" s="167" t="s">
        <v>253</v>
      </c>
    </row>
    <row r="6138" spans="1:11" x14ac:dyDescent="0.25">
      <c r="A6138" s="153">
        <v>6134</v>
      </c>
      <c r="B6138" s="154" t="s">
        <v>253</v>
      </c>
      <c r="C6138" s="154" t="s">
        <v>254</v>
      </c>
      <c r="D6138" s="154" t="s">
        <v>255</v>
      </c>
      <c r="E6138" s="155" t="s">
        <v>253</v>
      </c>
      <c r="F6138" s="156" t="s">
        <v>253</v>
      </c>
      <c r="G6138" s="155" t="s">
        <v>253</v>
      </c>
      <c r="H6138" s="155" t="s">
        <v>253</v>
      </c>
      <c r="I6138" s="157" t="s">
        <v>253</v>
      </c>
      <c r="J6138" s="156" t="s">
        <v>253</v>
      </c>
      <c r="K6138" s="167" t="s">
        <v>253</v>
      </c>
    </row>
    <row r="6139" spans="1:11" x14ac:dyDescent="0.25">
      <c r="A6139" s="153">
        <v>6135</v>
      </c>
      <c r="B6139" s="154" t="s">
        <v>253</v>
      </c>
      <c r="C6139" s="154" t="s">
        <v>254</v>
      </c>
      <c r="D6139" s="154" t="s">
        <v>255</v>
      </c>
      <c r="E6139" s="155" t="s">
        <v>253</v>
      </c>
      <c r="F6139" s="156" t="s">
        <v>253</v>
      </c>
      <c r="G6139" s="155" t="s">
        <v>253</v>
      </c>
      <c r="H6139" s="155" t="s">
        <v>253</v>
      </c>
      <c r="I6139" s="157" t="s">
        <v>253</v>
      </c>
      <c r="J6139" s="156" t="s">
        <v>253</v>
      </c>
      <c r="K6139" s="167" t="s">
        <v>253</v>
      </c>
    </row>
    <row r="6140" spans="1:11" x14ac:dyDescent="0.25">
      <c r="A6140" s="153">
        <v>6136</v>
      </c>
      <c r="B6140" s="154" t="s">
        <v>253</v>
      </c>
      <c r="C6140" s="154" t="s">
        <v>254</v>
      </c>
      <c r="D6140" s="154" t="s">
        <v>255</v>
      </c>
      <c r="E6140" s="155" t="s">
        <v>253</v>
      </c>
      <c r="F6140" s="156" t="s">
        <v>253</v>
      </c>
      <c r="G6140" s="155" t="s">
        <v>253</v>
      </c>
      <c r="H6140" s="155" t="s">
        <v>253</v>
      </c>
      <c r="I6140" s="157" t="s">
        <v>253</v>
      </c>
      <c r="J6140" s="156" t="s">
        <v>253</v>
      </c>
      <c r="K6140" s="167" t="s">
        <v>253</v>
      </c>
    </row>
    <row r="6141" spans="1:11" x14ac:dyDescent="0.25">
      <c r="A6141" s="153">
        <v>6137</v>
      </c>
      <c r="B6141" s="154" t="s">
        <v>253</v>
      </c>
      <c r="C6141" s="154" t="s">
        <v>254</v>
      </c>
      <c r="D6141" s="154" t="s">
        <v>255</v>
      </c>
      <c r="E6141" s="155" t="s">
        <v>253</v>
      </c>
      <c r="F6141" s="156" t="s">
        <v>253</v>
      </c>
      <c r="G6141" s="155" t="s">
        <v>253</v>
      </c>
      <c r="H6141" s="155" t="s">
        <v>253</v>
      </c>
      <c r="I6141" s="157" t="s">
        <v>253</v>
      </c>
      <c r="J6141" s="156" t="s">
        <v>253</v>
      </c>
      <c r="K6141" s="167" t="s">
        <v>253</v>
      </c>
    </row>
    <row r="6142" spans="1:11" x14ac:dyDescent="0.25">
      <c r="A6142" s="153">
        <v>6138</v>
      </c>
      <c r="B6142" s="154" t="s">
        <v>253</v>
      </c>
      <c r="C6142" s="154" t="s">
        <v>254</v>
      </c>
      <c r="D6142" s="154" t="s">
        <v>255</v>
      </c>
      <c r="E6142" s="155" t="s">
        <v>253</v>
      </c>
      <c r="F6142" s="156" t="s">
        <v>253</v>
      </c>
      <c r="G6142" s="155" t="s">
        <v>253</v>
      </c>
      <c r="H6142" s="155" t="s">
        <v>253</v>
      </c>
      <c r="I6142" s="157" t="s">
        <v>253</v>
      </c>
      <c r="J6142" s="156" t="s">
        <v>253</v>
      </c>
      <c r="K6142" s="167" t="s">
        <v>253</v>
      </c>
    </row>
    <row r="6143" spans="1:11" x14ac:dyDescent="0.25">
      <c r="A6143" s="153">
        <v>6139</v>
      </c>
      <c r="B6143" s="154" t="s">
        <v>253</v>
      </c>
      <c r="C6143" s="154" t="s">
        <v>254</v>
      </c>
      <c r="D6143" s="154" t="s">
        <v>255</v>
      </c>
      <c r="E6143" s="155" t="s">
        <v>253</v>
      </c>
      <c r="F6143" s="156" t="s">
        <v>253</v>
      </c>
      <c r="G6143" s="155" t="s">
        <v>253</v>
      </c>
      <c r="H6143" s="155" t="s">
        <v>253</v>
      </c>
      <c r="I6143" s="157" t="s">
        <v>253</v>
      </c>
      <c r="J6143" s="156" t="s">
        <v>253</v>
      </c>
      <c r="K6143" s="167" t="s">
        <v>253</v>
      </c>
    </row>
    <row r="6144" spans="1:11" x14ac:dyDescent="0.25">
      <c r="A6144" s="153">
        <v>6140</v>
      </c>
      <c r="B6144" s="154" t="s">
        <v>253</v>
      </c>
      <c r="C6144" s="154" t="s">
        <v>254</v>
      </c>
      <c r="D6144" s="154" t="s">
        <v>255</v>
      </c>
      <c r="E6144" s="155" t="s">
        <v>253</v>
      </c>
      <c r="F6144" s="156" t="s">
        <v>253</v>
      </c>
      <c r="G6144" s="155" t="s">
        <v>253</v>
      </c>
      <c r="H6144" s="155" t="s">
        <v>253</v>
      </c>
      <c r="I6144" s="157" t="s">
        <v>253</v>
      </c>
      <c r="J6144" s="156" t="s">
        <v>253</v>
      </c>
      <c r="K6144" s="167" t="s">
        <v>253</v>
      </c>
    </row>
    <row r="6145" spans="1:11" x14ac:dyDescent="0.25">
      <c r="A6145" s="153">
        <v>6141</v>
      </c>
      <c r="B6145" s="154" t="s">
        <v>253</v>
      </c>
      <c r="C6145" s="154" t="s">
        <v>254</v>
      </c>
      <c r="D6145" s="154" t="s">
        <v>255</v>
      </c>
      <c r="E6145" s="155" t="s">
        <v>253</v>
      </c>
      <c r="F6145" s="156" t="s">
        <v>253</v>
      </c>
      <c r="G6145" s="155" t="s">
        <v>253</v>
      </c>
      <c r="H6145" s="155" t="s">
        <v>253</v>
      </c>
      <c r="I6145" s="157" t="s">
        <v>253</v>
      </c>
      <c r="J6145" s="156" t="s">
        <v>253</v>
      </c>
      <c r="K6145" s="167" t="s">
        <v>253</v>
      </c>
    </row>
    <row r="6146" spans="1:11" x14ac:dyDescent="0.25">
      <c r="A6146" s="153">
        <v>6142</v>
      </c>
      <c r="B6146" s="154" t="s">
        <v>253</v>
      </c>
      <c r="C6146" s="154" t="s">
        <v>254</v>
      </c>
      <c r="D6146" s="154" t="s">
        <v>255</v>
      </c>
      <c r="E6146" s="155" t="s">
        <v>253</v>
      </c>
      <c r="F6146" s="156" t="s">
        <v>253</v>
      </c>
      <c r="G6146" s="155" t="s">
        <v>253</v>
      </c>
      <c r="H6146" s="155" t="s">
        <v>253</v>
      </c>
      <c r="I6146" s="157" t="s">
        <v>253</v>
      </c>
      <c r="J6146" s="156" t="s">
        <v>253</v>
      </c>
      <c r="K6146" s="167" t="s">
        <v>253</v>
      </c>
    </row>
    <row r="6147" spans="1:11" x14ac:dyDescent="0.25">
      <c r="A6147" s="153">
        <v>6143</v>
      </c>
      <c r="B6147" s="154" t="s">
        <v>253</v>
      </c>
      <c r="C6147" s="154" t="s">
        <v>254</v>
      </c>
      <c r="D6147" s="154" t="s">
        <v>255</v>
      </c>
      <c r="E6147" s="155" t="s">
        <v>253</v>
      </c>
      <c r="F6147" s="156" t="s">
        <v>253</v>
      </c>
      <c r="G6147" s="155" t="s">
        <v>253</v>
      </c>
      <c r="H6147" s="155" t="s">
        <v>253</v>
      </c>
      <c r="I6147" s="157" t="s">
        <v>253</v>
      </c>
      <c r="J6147" s="156" t="s">
        <v>253</v>
      </c>
      <c r="K6147" s="167" t="s">
        <v>253</v>
      </c>
    </row>
    <row r="6148" spans="1:11" x14ac:dyDescent="0.25">
      <c r="A6148" s="153">
        <v>6144</v>
      </c>
      <c r="B6148" s="154" t="s">
        <v>253</v>
      </c>
      <c r="C6148" s="154" t="s">
        <v>254</v>
      </c>
      <c r="D6148" s="154" t="s">
        <v>255</v>
      </c>
      <c r="E6148" s="155" t="s">
        <v>253</v>
      </c>
      <c r="F6148" s="156" t="s">
        <v>253</v>
      </c>
      <c r="G6148" s="155" t="s">
        <v>253</v>
      </c>
      <c r="H6148" s="155" t="s">
        <v>253</v>
      </c>
      <c r="I6148" s="157" t="s">
        <v>253</v>
      </c>
      <c r="J6148" s="156" t="s">
        <v>253</v>
      </c>
      <c r="K6148" s="167" t="s">
        <v>253</v>
      </c>
    </row>
    <row r="6149" spans="1:11" x14ac:dyDescent="0.25">
      <c r="A6149" s="153">
        <v>6145</v>
      </c>
      <c r="B6149" s="154" t="s">
        <v>253</v>
      </c>
      <c r="C6149" s="154" t="s">
        <v>254</v>
      </c>
      <c r="D6149" s="154" t="s">
        <v>255</v>
      </c>
      <c r="E6149" s="155" t="s">
        <v>253</v>
      </c>
      <c r="F6149" s="156" t="s">
        <v>253</v>
      </c>
      <c r="G6149" s="155" t="s">
        <v>253</v>
      </c>
      <c r="H6149" s="155" t="s">
        <v>253</v>
      </c>
      <c r="I6149" s="157" t="s">
        <v>253</v>
      </c>
      <c r="J6149" s="156" t="s">
        <v>253</v>
      </c>
      <c r="K6149" s="167" t="s">
        <v>253</v>
      </c>
    </row>
    <row r="6150" spans="1:11" x14ac:dyDescent="0.25">
      <c r="A6150" s="153">
        <v>6146</v>
      </c>
      <c r="B6150" s="154" t="s">
        <v>253</v>
      </c>
      <c r="C6150" s="154" t="s">
        <v>254</v>
      </c>
      <c r="D6150" s="154" t="s">
        <v>255</v>
      </c>
      <c r="E6150" s="155" t="s">
        <v>253</v>
      </c>
      <c r="F6150" s="156" t="s">
        <v>253</v>
      </c>
      <c r="G6150" s="155" t="s">
        <v>253</v>
      </c>
      <c r="H6150" s="155" t="s">
        <v>253</v>
      </c>
      <c r="I6150" s="157" t="s">
        <v>253</v>
      </c>
      <c r="J6150" s="156" t="s">
        <v>253</v>
      </c>
      <c r="K6150" s="167" t="s">
        <v>253</v>
      </c>
    </row>
    <row r="6151" spans="1:11" x14ac:dyDescent="0.25">
      <c r="A6151" s="153">
        <v>6147</v>
      </c>
      <c r="B6151" s="154" t="s">
        <v>253</v>
      </c>
      <c r="C6151" s="154" t="s">
        <v>254</v>
      </c>
      <c r="D6151" s="154" t="s">
        <v>255</v>
      </c>
      <c r="E6151" s="155" t="s">
        <v>253</v>
      </c>
      <c r="F6151" s="156" t="s">
        <v>253</v>
      </c>
      <c r="G6151" s="155" t="s">
        <v>253</v>
      </c>
      <c r="H6151" s="155" t="s">
        <v>253</v>
      </c>
      <c r="I6151" s="157" t="s">
        <v>253</v>
      </c>
      <c r="J6151" s="156" t="s">
        <v>253</v>
      </c>
      <c r="K6151" s="167" t="s">
        <v>253</v>
      </c>
    </row>
    <row r="6152" spans="1:11" x14ac:dyDescent="0.25">
      <c r="A6152" s="153">
        <v>6148</v>
      </c>
      <c r="B6152" s="154" t="s">
        <v>253</v>
      </c>
      <c r="C6152" s="154" t="s">
        <v>254</v>
      </c>
      <c r="D6152" s="154" t="s">
        <v>255</v>
      </c>
      <c r="E6152" s="155" t="s">
        <v>253</v>
      </c>
      <c r="F6152" s="156" t="s">
        <v>253</v>
      </c>
      <c r="G6152" s="155" t="s">
        <v>253</v>
      </c>
      <c r="H6152" s="155" t="s">
        <v>253</v>
      </c>
      <c r="I6152" s="157" t="s">
        <v>253</v>
      </c>
      <c r="J6152" s="156" t="s">
        <v>253</v>
      </c>
      <c r="K6152" s="167" t="s">
        <v>253</v>
      </c>
    </row>
    <row r="6153" spans="1:11" x14ac:dyDescent="0.25">
      <c r="A6153" s="153">
        <v>6149</v>
      </c>
      <c r="B6153" s="154" t="s">
        <v>253</v>
      </c>
      <c r="C6153" s="154" t="s">
        <v>254</v>
      </c>
      <c r="D6153" s="154" t="s">
        <v>255</v>
      </c>
      <c r="E6153" s="155" t="s">
        <v>253</v>
      </c>
      <c r="F6153" s="156" t="s">
        <v>253</v>
      </c>
      <c r="G6153" s="155" t="s">
        <v>253</v>
      </c>
      <c r="H6153" s="155" t="s">
        <v>253</v>
      </c>
      <c r="I6153" s="157" t="s">
        <v>253</v>
      </c>
      <c r="J6153" s="156" t="s">
        <v>253</v>
      </c>
      <c r="K6153" s="167" t="s">
        <v>253</v>
      </c>
    </row>
    <row r="6154" spans="1:11" x14ac:dyDescent="0.25">
      <c r="A6154" s="153">
        <v>6150</v>
      </c>
      <c r="B6154" s="154" t="s">
        <v>253</v>
      </c>
      <c r="C6154" s="154" t="s">
        <v>254</v>
      </c>
      <c r="D6154" s="154" t="s">
        <v>255</v>
      </c>
      <c r="E6154" s="155" t="s">
        <v>253</v>
      </c>
      <c r="F6154" s="156" t="s">
        <v>253</v>
      </c>
      <c r="G6154" s="155" t="s">
        <v>253</v>
      </c>
      <c r="H6154" s="155" t="s">
        <v>253</v>
      </c>
      <c r="I6154" s="157" t="s">
        <v>253</v>
      </c>
      <c r="J6154" s="156" t="s">
        <v>253</v>
      </c>
      <c r="K6154" s="167" t="s">
        <v>253</v>
      </c>
    </row>
    <row r="6155" spans="1:11" x14ac:dyDescent="0.25">
      <c r="A6155" s="153">
        <v>6151</v>
      </c>
      <c r="B6155" s="154" t="s">
        <v>253</v>
      </c>
      <c r="C6155" s="154" t="s">
        <v>254</v>
      </c>
      <c r="D6155" s="154" t="s">
        <v>255</v>
      </c>
      <c r="E6155" s="155" t="s">
        <v>253</v>
      </c>
      <c r="F6155" s="156" t="s">
        <v>253</v>
      </c>
      <c r="G6155" s="155" t="s">
        <v>253</v>
      </c>
      <c r="H6155" s="155" t="s">
        <v>253</v>
      </c>
      <c r="I6155" s="157" t="s">
        <v>253</v>
      </c>
      <c r="J6155" s="156" t="s">
        <v>253</v>
      </c>
      <c r="K6155" s="167" t="s">
        <v>253</v>
      </c>
    </row>
    <row r="6156" spans="1:11" x14ac:dyDescent="0.25">
      <c r="A6156" s="153">
        <v>6152</v>
      </c>
      <c r="B6156" s="154" t="s">
        <v>253</v>
      </c>
      <c r="C6156" s="154" t="s">
        <v>254</v>
      </c>
      <c r="D6156" s="154" t="s">
        <v>255</v>
      </c>
      <c r="E6156" s="155" t="s">
        <v>253</v>
      </c>
      <c r="F6156" s="156" t="s">
        <v>253</v>
      </c>
      <c r="G6156" s="155" t="s">
        <v>253</v>
      </c>
      <c r="H6156" s="155" t="s">
        <v>253</v>
      </c>
      <c r="I6156" s="157" t="s">
        <v>253</v>
      </c>
      <c r="J6156" s="156" t="s">
        <v>253</v>
      </c>
      <c r="K6156" s="167" t="s">
        <v>253</v>
      </c>
    </row>
    <row r="6157" spans="1:11" x14ac:dyDescent="0.25">
      <c r="A6157" s="153">
        <v>6153</v>
      </c>
      <c r="B6157" s="154" t="s">
        <v>253</v>
      </c>
      <c r="C6157" s="154" t="s">
        <v>254</v>
      </c>
      <c r="D6157" s="154" t="s">
        <v>255</v>
      </c>
      <c r="E6157" s="155" t="s">
        <v>253</v>
      </c>
      <c r="F6157" s="156" t="s">
        <v>253</v>
      </c>
      <c r="G6157" s="155" t="s">
        <v>253</v>
      </c>
      <c r="H6157" s="155" t="s">
        <v>253</v>
      </c>
      <c r="I6157" s="157" t="s">
        <v>253</v>
      </c>
      <c r="J6157" s="156" t="s">
        <v>253</v>
      </c>
      <c r="K6157" s="167" t="s">
        <v>253</v>
      </c>
    </row>
    <row r="6158" spans="1:11" x14ac:dyDescent="0.25">
      <c r="A6158" s="153">
        <v>6154</v>
      </c>
      <c r="B6158" s="154" t="s">
        <v>253</v>
      </c>
      <c r="C6158" s="154" t="s">
        <v>254</v>
      </c>
      <c r="D6158" s="154" t="s">
        <v>255</v>
      </c>
      <c r="E6158" s="155" t="s">
        <v>253</v>
      </c>
      <c r="F6158" s="156" t="s">
        <v>253</v>
      </c>
      <c r="G6158" s="155" t="s">
        <v>253</v>
      </c>
      <c r="H6158" s="155" t="s">
        <v>253</v>
      </c>
      <c r="I6158" s="157" t="s">
        <v>253</v>
      </c>
      <c r="J6158" s="156" t="s">
        <v>253</v>
      </c>
      <c r="K6158" s="167" t="s">
        <v>253</v>
      </c>
    </row>
    <row r="6159" spans="1:11" x14ac:dyDescent="0.25">
      <c r="A6159" s="153">
        <v>6155</v>
      </c>
      <c r="B6159" s="154" t="s">
        <v>253</v>
      </c>
      <c r="C6159" s="154" t="s">
        <v>254</v>
      </c>
      <c r="D6159" s="154" t="s">
        <v>255</v>
      </c>
      <c r="E6159" s="155" t="s">
        <v>253</v>
      </c>
      <c r="F6159" s="156" t="s">
        <v>253</v>
      </c>
      <c r="G6159" s="155" t="s">
        <v>253</v>
      </c>
      <c r="H6159" s="155" t="s">
        <v>253</v>
      </c>
      <c r="I6159" s="157" t="s">
        <v>253</v>
      </c>
      <c r="J6159" s="156" t="s">
        <v>253</v>
      </c>
      <c r="K6159" s="167" t="s">
        <v>253</v>
      </c>
    </row>
    <row r="6160" spans="1:11" x14ac:dyDescent="0.25">
      <c r="A6160" s="153">
        <v>6156</v>
      </c>
      <c r="B6160" s="154" t="s">
        <v>253</v>
      </c>
      <c r="C6160" s="154" t="s">
        <v>254</v>
      </c>
      <c r="D6160" s="154" t="s">
        <v>255</v>
      </c>
      <c r="E6160" s="155" t="s">
        <v>253</v>
      </c>
      <c r="F6160" s="156" t="s">
        <v>253</v>
      </c>
      <c r="G6160" s="155" t="s">
        <v>253</v>
      </c>
      <c r="H6160" s="155" t="s">
        <v>253</v>
      </c>
      <c r="I6160" s="157" t="s">
        <v>253</v>
      </c>
      <c r="J6160" s="156" t="s">
        <v>253</v>
      </c>
      <c r="K6160" s="167" t="s">
        <v>253</v>
      </c>
    </row>
    <row r="6161" spans="1:11" x14ac:dyDescent="0.25">
      <c r="A6161" s="153">
        <v>6157</v>
      </c>
      <c r="B6161" s="154" t="s">
        <v>253</v>
      </c>
      <c r="C6161" s="154" t="s">
        <v>254</v>
      </c>
      <c r="D6161" s="154" t="s">
        <v>255</v>
      </c>
      <c r="E6161" s="155" t="s">
        <v>253</v>
      </c>
      <c r="F6161" s="156" t="s">
        <v>253</v>
      </c>
      <c r="G6161" s="155" t="s">
        <v>253</v>
      </c>
      <c r="H6161" s="155" t="s">
        <v>253</v>
      </c>
      <c r="I6161" s="157" t="s">
        <v>253</v>
      </c>
      <c r="J6161" s="156" t="s">
        <v>253</v>
      </c>
      <c r="K6161" s="167" t="s">
        <v>253</v>
      </c>
    </row>
    <row r="6162" spans="1:11" x14ac:dyDescent="0.25">
      <c r="A6162" s="153">
        <v>6158</v>
      </c>
      <c r="B6162" s="154" t="s">
        <v>253</v>
      </c>
      <c r="C6162" s="154" t="s">
        <v>254</v>
      </c>
      <c r="D6162" s="154" t="s">
        <v>255</v>
      </c>
      <c r="E6162" s="155" t="s">
        <v>253</v>
      </c>
      <c r="F6162" s="156" t="s">
        <v>253</v>
      </c>
      <c r="G6162" s="155" t="s">
        <v>253</v>
      </c>
      <c r="H6162" s="155" t="s">
        <v>253</v>
      </c>
      <c r="I6162" s="157" t="s">
        <v>253</v>
      </c>
      <c r="J6162" s="156" t="s">
        <v>253</v>
      </c>
      <c r="K6162" s="167" t="s">
        <v>253</v>
      </c>
    </row>
    <row r="6163" spans="1:11" x14ac:dyDescent="0.25">
      <c r="A6163" s="153">
        <v>6159</v>
      </c>
      <c r="B6163" s="154" t="s">
        <v>253</v>
      </c>
      <c r="C6163" s="154" t="s">
        <v>254</v>
      </c>
      <c r="D6163" s="154" t="s">
        <v>255</v>
      </c>
      <c r="E6163" s="155" t="s">
        <v>253</v>
      </c>
      <c r="F6163" s="156" t="s">
        <v>253</v>
      </c>
      <c r="G6163" s="155" t="s">
        <v>253</v>
      </c>
      <c r="H6163" s="155" t="s">
        <v>253</v>
      </c>
      <c r="I6163" s="157" t="s">
        <v>253</v>
      </c>
      <c r="J6163" s="156" t="s">
        <v>253</v>
      </c>
      <c r="K6163" s="167" t="s">
        <v>253</v>
      </c>
    </row>
    <row r="6164" spans="1:11" x14ac:dyDescent="0.25">
      <c r="A6164" s="153">
        <v>6160</v>
      </c>
      <c r="B6164" s="154" t="s">
        <v>253</v>
      </c>
      <c r="C6164" s="154" t="s">
        <v>254</v>
      </c>
      <c r="D6164" s="154" t="s">
        <v>255</v>
      </c>
      <c r="E6164" s="155" t="s">
        <v>253</v>
      </c>
      <c r="F6164" s="156" t="s">
        <v>253</v>
      </c>
      <c r="G6164" s="155" t="s">
        <v>253</v>
      </c>
      <c r="H6164" s="155" t="s">
        <v>253</v>
      </c>
      <c r="I6164" s="157" t="s">
        <v>253</v>
      </c>
      <c r="J6164" s="156" t="s">
        <v>253</v>
      </c>
      <c r="K6164" s="167" t="s">
        <v>253</v>
      </c>
    </row>
    <row r="6165" spans="1:11" x14ac:dyDescent="0.25">
      <c r="A6165" s="153">
        <v>6161</v>
      </c>
      <c r="B6165" s="154" t="s">
        <v>253</v>
      </c>
      <c r="C6165" s="154" t="s">
        <v>254</v>
      </c>
      <c r="D6165" s="154" t="s">
        <v>255</v>
      </c>
      <c r="E6165" s="155" t="s">
        <v>253</v>
      </c>
      <c r="F6165" s="156" t="s">
        <v>253</v>
      </c>
      <c r="G6165" s="155" t="s">
        <v>253</v>
      </c>
      <c r="H6165" s="155" t="s">
        <v>253</v>
      </c>
      <c r="I6165" s="157" t="s">
        <v>253</v>
      </c>
      <c r="J6165" s="156" t="s">
        <v>253</v>
      </c>
      <c r="K6165" s="167" t="s">
        <v>253</v>
      </c>
    </row>
    <row r="6166" spans="1:11" x14ac:dyDescent="0.25">
      <c r="A6166" s="153">
        <v>6162</v>
      </c>
      <c r="B6166" s="154" t="s">
        <v>253</v>
      </c>
      <c r="C6166" s="154" t="s">
        <v>254</v>
      </c>
      <c r="D6166" s="154" t="s">
        <v>255</v>
      </c>
      <c r="E6166" s="155" t="s">
        <v>253</v>
      </c>
      <c r="F6166" s="156" t="s">
        <v>253</v>
      </c>
      <c r="G6166" s="155" t="s">
        <v>253</v>
      </c>
      <c r="H6166" s="155" t="s">
        <v>253</v>
      </c>
      <c r="I6166" s="157" t="s">
        <v>253</v>
      </c>
      <c r="J6166" s="156" t="s">
        <v>253</v>
      </c>
      <c r="K6166" s="167" t="s">
        <v>253</v>
      </c>
    </row>
    <row r="6167" spans="1:11" x14ac:dyDescent="0.25">
      <c r="A6167" s="153">
        <v>6163</v>
      </c>
      <c r="B6167" s="154" t="s">
        <v>253</v>
      </c>
      <c r="C6167" s="154" t="s">
        <v>254</v>
      </c>
      <c r="D6167" s="154" t="s">
        <v>255</v>
      </c>
      <c r="E6167" s="155" t="s">
        <v>253</v>
      </c>
      <c r="F6167" s="156" t="s">
        <v>253</v>
      </c>
      <c r="G6167" s="155" t="s">
        <v>253</v>
      </c>
      <c r="H6167" s="155" t="s">
        <v>253</v>
      </c>
      <c r="I6167" s="157" t="s">
        <v>253</v>
      </c>
      <c r="J6167" s="156" t="s">
        <v>253</v>
      </c>
      <c r="K6167" s="167" t="s">
        <v>253</v>
      </c>
    </row>
    <row r="6168" spans="1:11" x14ac:dyDescent="0.25">
      <c r="A6168" s="153">
        <v>6164</v>
      </c>
      <c r="B6168" s="154" t="s">
        <v>253</v>
      </c>
      <c r="C6168" s="154" t="s">
        <v>254</v>
      </c>
      <c r="D6168" s="154" t="s">
        <v>255</v>
      </c>
      <c r="E6168" s="155" t="s">
        <v>253</v>
      </c>
      <c r="F6168" s="156" t="s">
        <v>253</v>
      </c>
      <c r="G6168" s="155" t="s">
        <v>253</v>
      </c>
      <c r="H6168" s="155" t="s">
        <v>253</v>
      </c>
      <c r="I6168" s="157" t="s">
        <v>253</v>
      </c>
      <c r="J6168" s="156" t="s">
        <v>253</v>
      </c>
      <c r="K6168" s="167" t="s">
        <v>253</v>
      </c>
    </row>
    <row r="6169" spans="1:11" x14ac:dyDescent="0.25">
      <c r="A6169" s="153">
        <v>6165</v>
      </c>
      <c r="B6169" s="154" t="s">
        <v>253</v>
      </c>
      <c r="C6169" s="154" t="s">
        <v>254</v>
      </c>
      <c r="D6169" s="154" t="s">
        <v>255</v>
      </c>
      <c r="E6169" s="155" t="s">
        <v>253</v>
      </c>
      <c r="F6169" s="156" t="s">
        <v>253</v>
      </c>
      <c r="G6169" s="155" t="s">
        <v>253</v>
      </c>
      <c r="H6169" s="155" t="s">
        <v>253</v>
      </c>
      <c r="I6169" s="157" t="s">
        <v>253</v>
      </c>
      <c r="J6169" s="156" t="s">
        <v>253</v>
      </c>
      <c r="K6169" s="167" t="s">
        <v>253</v>
      </c>
    </row>
    <row r="6170" spans="1:11" x14ac:dyDescent="0.25">
      <c r="A6170" s="153">
        <v>6166</v>
      </c>
      <c r="B6170" s="154" t="s">
        <v>253</v>
      </c>
      <c r="C6170" s="154" t="s">
        <v>254</v>
      </c>
      <c r="D6170" s="154" t="s">
        <v>255</v>
      </c>
      <c r="E6170" s="155" t="s">
        <v>253</v>
      </c>
      <c r="F6170" s="156" t="s">
        <v>253</v>
      </c>
      <c r="G6170" s="155" t="s">
        <v>253</v>
      </c>
      <c r="H6170" s="155" t="s">
        <v>253</v>
      </c>
      <c r="I6170" s="157" t="s">
        <v>253</v>
      </c>
      <c r="J6170" s="156" t="s">
        <v>253</v>
      </c>
      <c r="K6170" s="167" t="s">
        <v>253</v>
      </c>
    </row>
    <row r="6171" spans="1:11" x14ac:dyDescent="0.25">
      <c r="A6171" s="153">
        <v>6167</v>
      </c>
      <c r="B6171" s="154" t="s">
        <v>253</v>
      </c>
      <c r="C6171" s="154" t="s">
        <v>254</v>
      </c>
      <c r="D6171" s="154" t="s">
        <v>255</v>
      </c>
      <c r="E6171" s="155" t="s">
        <v>253</v>
      </c>
      <c r="F6171" s="156" t="s">
        <v>253</v>
      </c>
      <c r="G6171" s="155" t="s">
        <v>253</v>
      </c>
      <c r="H6171" s="155" t="s">
        <v>253</v>
      </c>
      <c r="I6171" s="157" t="s">
        <v>253</v>
      </c>
      <c r="J6171" s="156" t="s">
        <v>253</v>
      </c>
      <c r="K6171" s="167" t="s">
        <v>253</v>
      </c>
    </row>
    <row r="6172" spans="1:11" x14ac:dyDescent="0.25">
      <c r="A6172" s="153">
        <v>6168</v>
      </c>
      <c r="B6172" s="154" t="s">
        <v>253</v>
      </c>
      <c r="C6172" s="154" t="s">
        <v>254</v>
      </c>
      <c r="D6172" s="154" t="s">
        <v>255</v>
      </c>
      <c r="E6172" s="155" t="s">
        <v>253</v>
      </c>
      <c r="F6172" s="156" t="s">
        <v>253</v>
      </c>
      <c r="G6172" s="155" t="s">
        <v>253</v>
      </c>
      <c r="H6172" s="155" t="s">
        <v>253</v>
      </c>
      <c r="I6172" s="157" t="s">
        <v>253</v>
      </c>
      <c r="J6172" s="156" t="s">
        <v>253</v>
      </c>
      <c r="K6172" s="167" t="s">
        <v>253</v>
      </c>
    </row>
    <row r="6173" spans="1:11" x14ac:dyDescent="0.25">
      <c r="A6173" s="153">
        <v>6169</v>
      </c>
      <c r="B6173" s="154" t="s">
        <v>253</v>
      </c>
      <c r="C6173" s="154" t="s">
        <v>254</v>
      </c>
      <c r="D6173" s="154" t="s">
        <v>255</v>
      </c>
      <c r="E6173" s="155" t="s">
        <v>253</v>
      </c>
      <c r="F6173" s="156" t="s">
        <v>253</v>
      </c>
      <c r="G6173" s="155" t="s">
        <v>253</v>
      </c>
      <c r="H6173" s="155" t="s">
        <v>253</v>
      </c>
      <c r="I6173" s="157" t="s">
        <v>253</v>
      </c>
      <c r="J6173" s="156" t="s">
        <v>253</v>
      </c>
      <c r="K6173" s="167" t="s">
        <v>253</v>
      </c>
    </row>
    <row r="6174" spans="1:11" x14ac:dyDescent="0.25">
      <c r="A6174" s="153">
        <v>6170</v>
      </c>
      <c r="B6174" s="154" t="s">
        <v>253</v>
      </c>
      <c r="C6174" s="154" t="s">
        <v>254</v>
      </c>
      <c r="D6174" s="154" t="s">
        <v>255</v>
      </c>
      <c r="E6174" s="155" t="s">
        <v>253</v>
      </c>
      <c r="F6174" s="156" t="s">
        <v>253</v>
      </c>
      <c r="G6174" s="155" t="s">
        <v>253</v>
      </c>
      <c r="H6174" s="155" t="s">
        <v>253</v>
      </c>
      <c r="I6174" s="157" t="s">
        <v>253</v>
      </c>
      <c r="J6174" s="156" t="s">
        <v>253</v>
      </c>
      <c r="K6174" s="167" t="s">
        <v>253</v>
      </c>
    </row>
    <row r="6175" spans="1:11" x14ac:dyDescent="0.25">
      <c r="A6175" s="153">
        <v>6171</v>
      </c>
      <c r="B6175" s="154" t="s">
        <v>253</v>
      </c>
      <c r="C6175" s="154" t="s">
        <v>254</v>
      </c>
      <c r="D6175" s="154" t="s">
        <v>255</v>
      </c>
      <c r="E6175" s="155" t="s">
        <v>253</v>
      </c>
      <c r="F6175" s="156" t="s">
        <v>253</v>
      </c>
      <c r="G6175" s="155" t="s">
        <v>253</v>
      </c>
      <c r="H6175" s="155" t="s">
        <v>253</v>
      </c>
      <c r="I6175" s="157" t="s">
        <v>253</v>
      </c>
      <c r="J6175" s="156" t="s">
        <v>253</v>
      </c>
      <c r="K6175" s="167" t="s">
        <v>253</v>
      </c>
    </row>
    <row r="6176" spans="1:11" x14ac:dyDescent="0.25">
      <c r="A6176" s="153">
        <v>6172</v>
      </c>
      <c r="B6176" s="154" t="s">
        <v>253</v>
      </c>
      <c r="C6176" s="154" t="s">
        <v>254</v>
      </c>
      <c r="D6176" s="154" t="s">
        <v>255</v>
      </c>
      <c r="E6176" s="155" t="s">
        <v>253</v>
      </c>
      <c r="F6176" s="156" t="s">
        <v>253</v>
      </c>
      <c r="G6176" s="155" t="s">
        <v>253</v>
      </c>
      <c r="H6176" s="155" t="s">
        <v>253</v>
      </c>
      <c r="I6176" s="157" t="s">
        <v>253</v>
      </c>
      <c r="J6176" s="156" t="s">
        <v>253</v>
      </c>
      <c r="K6176" s="167" t="s">
        <v>253</v>
      </c>
    </row>
    <row r="6177" spans="1:11" x14ac:dyDescent="0.25">
      <c r="A6177" s="153">
        <v>6173</v>
      </c>
      <c r="B6177" s="154" t="s">
        <v>253</v>
      </c>
      <c r="C6177" s="154" t="s">
        <v>254</v>
      </c>
      <c r="D6177" s="154" t="s">
        <v>255</v>
      </c>
      <c r="E6177" s="155" t="s">
        <v>253</v>
      </c>
      <c r="F6177" s="156" t="s">
        <v>253</v>
      </c>
      <c r="G6177" s="155" t="s">
        <v>253</v>
      </c>
      <c r="H6177" s="155" t="s">
        <v>253</v>
      </c>
      <c r="I6177" s="157" t="s">
        <v>253</v>
      </c>
      <c r="J6177" s="156" t="s">
        <v>253</v>
      </c>
      <c r="K6177" s="167" t="s">
        <v>253</v>
      </c>
    </row>
    <row r="6178" spans="1:11" x14ac:dyDescent="0.25">
      <c r="A6178" s="153">
        <v>6174</v>
      </c>
      <c r="B6178" s="154" t="s">
        <v>253</v>
      </c>
      <c r="C6178" s="154" t="s">
        <v>254</v>
      </c>
      <c r="D6178" s="154" t="s">
        <v>255</v>
      </c>
      <c r="E6178" s="155" t="s">
        <v>253</v>
      </c>
      <c r="F6178" s="156" t="s">
        <v>253</v>
      </c>
      <c r="G6178" s="155" t="s">
        <v>253</v>
      </c>
      <c r="H6178" s="155" t="s">
        <v>253</v>
      </c>
      <c r="I6178" s="157" t="s">
        <v>253</v>
      </c>
      <c r="J6178" s="156" t="s">
        <v>253</v>
      </c>
      <c r="K6178" s="167" t="s">
        <v>253</v>
      </c>
    </row>
    <row r="6179" spans="1:11" x14ac:dyDescent="0.25">
      <c r="A6179" s="153">
        <v>6175</v>
      </c>
      <c r="B6179" s="154" t="s">
        <v>253</v>
      </c>
      <c r="C6179" s="154" t="s">
        <v>254</v>
      </c>
      <c r="D6179" s="154" t="s">
        <v>255</v>
      </c>
      <c r="E6179" s="155" t="s">
        <v>253</v>
      </c>
      <c r="F6179" s="156" t="s">
        <v>253</v>
      </c>
      <c r="G6179" s="155" t="s">
        <v>253</v>
      </c>
      <c r="H6179" s="155" t="s">
        <v>253</v>
      </c>
      <c r="I6179" s="157" t="s">
        <v>253</v>
      </c>
      <c r="J6179" s="156" t="s">
        <v>253</v>
      </c>
      <c r="K6179" s="167" t="s">
        <v>253</v>
      </c>
    </row>
    <row r="6180" spans="1:11" x14ac:dyDescent="0.25">
      <c r="A6180" s="153">
        <v>6176</v>
      </c>
      <c r="B6180" s="154" t="s">
        <v>253</v>
      </c>
      <c r="C6180" s="154" t="s">
        <v>254</v>
      </c>
      <c r="D6180" s="154" t="s">
        <v>255</v>
      </c>
      <c r="E6180" s="155" t="s">
        <v>253</v>
      </c>
      <c r="F6180" s="156" t="s">
        <v>253</v>
      </c>
      <c r="G6180" s="155" t="s">
        <v>253</v>
      </c>
      <c r="H6180" s="155" t="s">
        <v>253</v>
      </c>
      <c r="I6180" s="157" t="s">
        <v>253</v>
      </c>
      <c r="J6180" s="156" t="s">
        <v>253</v>
      </c>
      <c r="K6180" s="167" t="s">
        <v>253</v>
      </c>
    </row>
    <row r="6181" spans="1:11" x14ac:dyDescent="0.25">
      <c r="A6181" s="153">
        <v>6177</v>
      </c>
      <c r="B6181" s="154" t="s">
        <v>253</v>
      </c>
      <c r="C6181" s="154" t="s">
        <v>254</v>
      </c>
      <c r="D6181" s="154" t="s">
        <v>255</v>
      </c>
      <c r="E6181" s="155" t="s">
        <v>253</v>
      </c>
      <c r="F6181" s="156" t="s">
        <v>253</v>
      </c>
      <c r="G6181" s="155" t="s">
        <v>253</v>
      </c>
      <c r="H6181" s="155" t="s">
        <v>253</v>
      </c>
      <c r="I6181" s="157" t="s">
        <v>253</v>
      </c>
      <c r="J6181" s="156" t="s">
        <v>253</v>
      </c>
      <c r="K6181" s="167" t="s">
        <v>253</v>
      </c>
    </row>
    <row r="6182" spans="1:11" x14ac:dyDescent="0.25">
      <c r="A6182" s="153">
        <v>6178</v>
      </c>
      <c r="B6182" s="154" t="s">
        <v>253</v>
      </c>
      <c r="C6182" s="154" t="s">
        <v>254</v>
      </c>
      <c r="D6182" s="154" t="s">
        <v>255</v>
      </c>
      <c r="E6182" s="155" t="s">
        <v>253</v>
      </c>
      <c r="F6182" s="156" t="s">
        <v>253</v>
      </c>
      <c r="G6182" s="155" t="s">
        <v>253</v>
      </c>
      <c r="H6182" s="155" t="s">
        <v>253</v>
      </c>
      <c r="I6182" s="157" t="s">
        <v>253</v>
      </c>
      <c r="J6182" s="156" t="s">
        <v>253</v>
      </c>
      <c r="K6182" s="167" t="s">
        <v>253</v>
      </c>
    </row>
    <row r="6183" spans="1:11" x14ac:dyDescent="0.25">
      <c r="A6183" s="153">
        <v>6179</v>
      </c>
      <c r="B6183" s="154" t="s">
        <v>253</v>
      </c>
      <c r="C6183" s="154" t="s">
        <v>254</v>
      </c>
      <c r="D6183" s="154" t="s">
        <v>255</v>
      </c>
      <c r="E6183" s="155" t="s">
        <v>253</v>
      </c>
      <c r="F6183" s="156" t="s">
        <v>253</v>
      </c>
      <c r="G6183" s="155" t="s">
        <v>253</v>
      </c>
      <c r="H6183" s="155" t="s">
        <v>253</v>
      </c>
      <c r="I6183" s="157" t="s">
        <v>253</v>
      </c>
      <c r="J6183" s="156" t="s">
        <v>253</v>
      </c>
      <c r="K6183" s="167" t="s">
        <v>253</v>
      </c>
    </row>
    <row r="6184" spans="1:11" x14ac:dyDescent="0.25">
      <c r="A6184" s="153">
        <v>6180</v>
      </c>
      <c r="B6184" s="154" t="s">
        <v>253</v>
      </c>
      <c r="C6184" s="154" t="s">
        <v>254</v>
      </c>
      <c r="D6184" s="154" t="s">
        <v>255</v>
      </c>
      <c r="E6184" s="155" t="s">
        <v>253</v>
      </c>
      <c r="F6184" s="156" t="s">
        <v>253</v>
      </c>
      <c r="G6184" s="155" t="s">
        <v>253</v>
      </c>
      <c r="H6184" s="155" t="s">
        <v>253</v>
      </c>
      <c r="I6184" s="157" t="s">
        <v>253</v>
      </c>
      <c r="J6184" s="156" t="s">
        <v>253</v>
      </c>
      <c r="K6184" s="167" t="s">
        <v>253</v>
      </c>
    </row>
    <row r="6185" spans="1:11" x14ac:dyDescent="0.25">
      <c r="A6185" s="153">
        <v>6181</v>
      </c>
      <c r="B6185" s="154" t="s">
        <v>253</v>
      </c>
      <c r="C6185" s="154" t="s">
        <v>254</v>
      </c>
      <c r="D6185" s="154" t="s">
        <v>255</v>
      </c>
      <c r="E6185" s="155" t="s">
        <v>253</v>
      </c>
      <c r="F6185" s="156" t="s">
        <v>253</v>
      </c>
      <c r="G6185" s="155" t="s">
        <v>253</v>
      </c>
      <c r="H6185" s="155" t="s">
        <v>253</v>
      </c>
      <c r="I6185" s="157" t="s">
        <v>253</v>
      </c>
      <c r="J6185" s="156" t="s">
        <v>253</v>
      </c>
      <c r="K6185" s="167" t="s">
        <v>253</v>
      </c>
    </row>
    <row r="6186" spans="1:11" x14ac:dyDescent="0.25">
      <c r="A6186" s="153">
        <v>6182</v>
      </c>
      <c r="B6186" s="154" t="s">
        <v>253</v>
      </c>
      <c r="C6186" s="154" t="s">
        <v>254</v>
      </c>
      <c r="D6186" s="154" t="s">
        <v>255</v>
      </c>
      <c r="E6186" s="155" t="s">
        <v>253</v>
      </c>
      <c r="F6186" s="156" t="s">
        <v>253</v>
      </c>
      <c r="G6186" s="155" t="s">
        <v>253</v>
      </c>
      <c r="H6186" s="155" t="s">
        <v>253</v>
      </c>
      <c r="I6186" s="157" t="s">
        <v>253</v>
      </c>
      <c r="J6186" s="156" t="s">
        <v>253</v>
      </c>
      <c r="K6186" s="167" t="s">
        <v>253</v>
      </c>
    </row>
    <row r="6187" spans="1:11" x14ac:dyDescent="0.25">
      <c r="A6187" s="153">
        <v>6183</v>
      </c>
      <c r="B6187" s="154" t="s">
        <v>253</v>
      </c>
      <c r="C6187" s="154" t="s">
        <v>254</v>
      </c>
      <c r="D6187" s="154" t="s">
        <v>255</v>
      </c>
      <c r="E6187" s="155" t="s">
        <v>253</v>
      </c>
      <c r="F6187" s="156" t="s">
        <v>253</v>
      </c>
      <c r="G6187" s="155" t="s">
        <v>253</v>
      </c>
      <c r="H6187" s="155" t="s">
        <v>253</v>
      </c>
      <c r="I6187" s="157" t="s">
        <v>253</v>
      </c>
      <c r="J6187" s="156" t="s">
        <v>253</v>
      </c>
      <c r="K6187" s="167" t="s">
        <v>253</v>
      </c>
    </row>
    <row r="6188" spans="1:11" x14ac:dyDescent="0.25">
      <c r="A6188" s="153">
        <v>6184</v>
      </c>
      <c r="B6188" s="154" t="s">
        <v>253</v>
      </c>
      <c r="C6188" s="154" t="s">
        <v>254</v>
      </c>
      <c r="D6188" s="154" t="s">
        <v>255</v>
      </c>
      <c r="E6188" s="155" t="s">
        <v>253</v>
      </c>
      <c r="F6188" s="156" t="s">
        <v>253</v>
      </c>
      <c r="G6188" s="155" t="s">
        <v>253</v>
      </c>
      <c r="H6188" s="155" t="s">
        <v>253</v>
      </c>
      <c r="I6188" s="157" t="s">
        <v>253</v>
      </c>
      <c r="J6188" s="156" t="s">
        <v>253</v>
      </c>
      <c r="K6188" s="167" t="s">
        <v>253</v>
      </c>
    </row>
    <row r="6189" spans="1:11" x14ac:dyDescent="0.25">
      <c r="A6189" s="153">
        <v>6185</v>
      </c>
      <c r="B6189" s="154" t="s">
        <v>253</v>
      </c>
      <c r="C6189" s="154" t="s">
        <v>254</v>
      </c>
      <c r="D6189" s="154" t="s">
        <v>255</v>
      </c>
      <c r="E6189" s="155" t="s">
        <v>253</v>
      </c>
      <c r="F6189" s="156" t="s">
        <v>253</v>
      </c>
      <c r="G6189" s="155" t="s">
        <v>253</v>
      </c>
      <c r="H6189" s="155" t="s">
        <v>253</v>
      </c>
      <c r="I6189" s="157" t="s">
        <v>253</v>
      </c>
      <c r="J6189" s="156" t="s">
        <v>253</v>
      </c>
      <c r="K6189" s="167" t="s">
        <v>253</v>
      </c>
    </row>
    <row r="6190" spans="1:11" x14ac:dyDescent="0.25">
      <c r="A6190" s="153">
        <v>6186</v>
      </c>
      <c r="B6190" s="154" t="s">
        <v>253</v>
      </c>
      <c r="C6190" s="154" t="s">
        <v>254</v>
      </c>
      <c r="D6190" s="154" t="s">
        <v>255</v>
      </c>
      <c r="E6190" s="155" t="s">
        <v>253</v>
      </c>
      <c r="F6190" s="156" t="s">
        <v>253</v>
      </c>
      <c r="G6190" s="155" t="s">
        <v>253</v>
      </c>
      <c r="H6190" s="155" t="s">
        <v>253</v>
      </c>
      <c r="I6190" s="157" t="s">
        <v>253</v>
      </c>
      <c r="J6190" s="156" t="s">
        <v>253</v>
      </c>
      <c r="K6190" s="167" t="s">
        <v>253</v>
      </c>
    </row>
    <row r="6191" spans="1:11" x14ac:dyDescent="0.25">
      <c r="A6191" s="153">
        <v>6187</v>
      </c>
      <c r="B6191" s="154" t="s">
        <v>253</v>
      </c>
      <c r="C6191" s="154" t="s">
        <v>254</v>
      </c>
      <c r="D6191" s="154" t="s">
        <v>255</v>
      </c>
      <c r="E6191" s="155" t="s">
        <v>253</v>
      </c>
      <c r="F6191" s="156" t="s">
        <v>253</v>
      </c>
      <c r="G6191" s="155" t="s">
        <v>253</v>
      </c>
      <c r="H6191" s="155" t="s">
        <v>253</v>
      </c>
      <c r="I6191" s="157" t="s">
        <v>253</v>
      </c>
      <c r="J6191" s="156" t="s">
        <v>253</v>
      </c>
      <c r="K6191" s="167" t="s">
        <v>253</v>
      </c>
    </row>
    <row r="6192" spans="1:11" x14ac:dyDescent="0.25">
      <c r="A6192" s="153">
        <v>6188</v>
      </c>
      <c r="B6192" s="154" t="s">
        <v>253</v>
      </c>
      <c r="C6192" s="154" t="s">
        <v>254</v>
      </c>
      <c r="D6192" s="154" t="s">
        <v>255</v>
      </c>
      <c r="E6192" s="155" t="s">
        <v>253</v>
      </c>
      <c r="F6192" s="156" t="s">
        <v>253</v>
      </c>
      <c r="G6192" s="155" t="s">
        <v>253</v>
      </c>
      <c r="H6192" s="155" t="s">
        <v>253</v>
      </c>
      <c r="I6192" s="157" t="s">
        <v>253</v>
      </c>
      <c r="J6192" s="156" t="s">
        <v>253</v>
      </c>
      <c r="K6192" s="167" t="s">
        <v>253</v>
      </c>
    </row>
    <row r="6193" spans="1:11" x14ac:dyDescent="0.25">
      <c r="A6193" s="153">
        <v>6189</v>
      </c>
      <c r="B6193" s="154" t="s">
        <v>253</v>
      </c>
      <c r="C6193" s="154" t="s">
        <v>254</v>
      </c>
      <c r="D6193" s="154" t="s">
        <v>255</v>
      </c>
      <c r="E6193" s="155" t="s">
        <v>253</v>
      </c>
      <c r="F6193" s="156" t="s">
        <v>253</v>
      </c>
      <c r="G6193" s="155" t="s">
        <v>253</v>
      </c>
      <c r="H6193" s="155" t="s">
        <v>253</v>
      </c>
      <c r="I6193" s="157" t="s">
        <v>253</v>
      </c>
      <c r="J6193" s="156" t="s">
        <v>253</v>
      </c>
      <c r="K6193" s="167" t="s">
        <v>253</v>
      </c>
    </row>
    <row r="6194" spans="1:11" x14ac:dyDescent="0.25">
      <c r="A6194" s="153">
        <v>6190</v>
      </c>
      <c r="B6194" s="154" t="s">
        <v>253</v>
      </c>
      <c r="C6194" s="154" t="s">
        <v>254</v>
      </c>
      <c r="D6194" s="154" t="s">
        <v>255</v>
      </c>
      <c r="E6194" s="155" t="s">
        <v>253</v>
      </c>
      <c r="F6194" s="156" t="s">
        <v>253</v>
      </c>
      <c r="G6194" s="155" t="s">
        <v>253</v>
      </c>
      <c r="H6194" s="155" t="s">
        <v>253</v>
      </c>
      <c r="I6194" s="157" t="s">
        <v>253</v>
      </c>
      <c r="J6194" s="156" t="s">
        <v>253</v>
      </c>
      <c r="K6194" s="167" t="s">
        <v>253</v>
      </c>
    </row>
    <row r="6195" spans="1:11" x14ac:dyDescent="0.25">
      <c r="A6195" s="153">
        <v>6191</v>
      </c>
      <c r="B6195" s="154" t="s">
        <v>253</v>
      </c>
      <c r="C6195" s="154" t="s">
        <v>254</v>
      </c>
      <c r="D6195" s="154" t="s">
        <v>255</v>
      </c>
      <c r="E6195" s="155" t="s">
        <v>253</v>
      </c>
      <c r="F6195" s="156" t="s">
        <v>253</v>
      </c>
      <c r="G6195" s="155" t="s">
        <v>253</v>
      </c>
      <c r="H6195" s="155" t="s">
        <v>253</v>
      </c>
      <c r="I6195" s="157" t="s">
        <v>253</v>
      </c>
      <c r="J6195" s="156" t="s">
        <v>253</v>
      </c>
      <c r="K6195" s="167" t="s">
        <v>253</v>
      </c>
    </row>
    <row r="6196" spans="1:11" x14ac:dyDescent="0.25">
      <c r="A6196" s="153">
        <v>6192</v>
      </c>
      <c r="B6196" s="154" t="s">
        <v>253</v>
      </c>
      <c r="C6196" s="154" t="s">
        <v>254</v>
      </c>
      <c r="D6196" s="154" t="s">
        <v>255</v>
      </c>
      <c r="E6196" s="155" t="s">
        <v>253</v>
      </c>
      <c r="F6196" s="156" t="s">
        <v>253</v>
      </c>
      <c r="G6196" s="155" t="s">
        <v>253</v>
      </c>
      <c r="H6196" s="155" t="s">
        <v>253</v>
      </c>
      <c r="I6196" s="157" t="s">
        <v>253</v>
      </c>
      <c r="J6196" s="156" t="s">
        <v>253</v>
      </c>
      <c r="K6196" s="167" t="s">
        <v>253</v>
      </c>
    </row>
    <row r="6197" spans="1:11" x14ac:dyDescent="0.25">
      <c r="A6197" s="153">
        <v>6193</v>
      </c>
      <c r="B6197" s="154" t="s">
        <v>253</v>
      </c>
      <c r="C6197" s="154" t="s">
        <v>254</v>
      </c>
      <c r="D6197" s="154" t="s">
        <v>255</v>
      </c>
      <c r="E6197" s="155" t="s">
        <v>253</v>
      </c>
      <c r="F6197" s="156" t="s">
        <v>253</v>
      </c>
      <c r="G6197" s="155" t="s">
        <v>253</v>
      </c>
      <c r="H6197" s="155" t="s">
        <v>253</v>
      </c>
      <c r="I6197" s="157" t="s">
        <v>253</v>
      </c>
      <c r="J6197" s="156" t="s">
        <v>253</v>
      </c>
      <c r="K6197" s="167" t="s">
        <v>253</v>
      </c>
    </row>
    <row r="6198" spans="1:11" x14ac:dyDescent="0.25">
      <c r="A6198" s="153">
        <v>6194</v>
      </c>
      <c r="B6198" s="154" t="s">
        <v>253</v>
      </c>
      <c r="C6198" s="154" t="s">
        <v>254</v>
      </c>
      <c r="D6198" s="154" t="s">
        <v>255</v>
      </c>
      <c r="E6198" s="155" t="s">
        <v>253</v>
      </c>
      <c r="F6198" s="156" t="s">
        <v>253</v>
      </c>
      <c r="G6198" s="155" t="s">
        <v>253</v>
      </c>
      <c r="H6198" s="155" t="s">
        <v>253</v>
      </c>
      <c r="I6198" s="157" t="s">
        <v>253</v>
      </c>
      <c r="J6198" s="156" t="s">
        <v>253</v>
      </c>
      <c r="K6198" s="167" t="s">
        <v>253</v>
      </c>
    </row>
    <row r="6199" spans="1:11" x14ac:dyDescent="0.25">
      <c r="A6199" s="153">
        <v>6195</v>
      </c>
      <c r="B6199" s="154" t="s">
        <v>253</v>
      </c>
      <c r="C6199" s="154" t="s">
        <v>254</v>
      </c>
      <c r="D6199" s="154" t="s">
        <v>255</v>
      </c>
      <c r="E6199" s="155" t="s">
        <v>253</v>
      </c>
      <c r="F6199" s="156" t="s">
        <v>253</v>
      </c>
      <c r="G6199" s="155" t="s">
        <v>253</v>
      </c>
      <c r="H6199" s="155" t="s">
        <v>253</v>
      </c>
      <c r="I6199" s="157" t="s">
        <v>253</v>
      </c>
      <c r="J6199" s="156" t="s">
        <v>253</v>
      </c>
      <c r="K6199" s="167" t="s">
        <v>253</v>
      </c>
    </row>
    <row r="6200" spans="1:11" x14ac:dyDescent="0.25">
      <c r="A6200" s="153">
        <v>6196</v>
      </c>
      <c r="B6200" s="154" t="s">
        <v>253</v>
      </c>
      <c r="C6200" s="154" t="s">
        <v>254</v>
      </c>
      <c r="D6200" s="154" t="s">
        <v>255</v>
      </c>
      <c r="E6200" s="155" t="s">
        <v>253</v>
      </c>
      <c r="F6200" s="156" t="s">
        <v>253</v>
      </c>
      <c r="G6200" s="155" t="s">
        <v>253</v>
      </c>
      <c r="H6200" s="155" t="s">
        <v>253</v>
      </c>
      <c r="I6200" s="157" t="s">
        <v>253</v>
      </c>
      <c r="J6200" s="156" t="s">
        <v>253</v>
      </c>
      <c r="K6200" s="167" t="s">
        <v>253</v>
      </c>
    </row>
    <row r="6201" spans="1:11" x14ac:dyDescent="0.25">
      <c r="A6201" s="153">
        <v>6197</v>
      </c>
      <c r="B6201" s="154" t="s">
        <v>253</v>
      </c>
      <c r="C6201" s="154" t="s">
        <v>254</v>
      </c>
      <c r="D6201" s="154" t="s">
        <v>255</v>
      </c>
      <c r="E6201" s="155" t="s">
        <v>253</v>
      </c>
      <c r="F6201" s="156" t="s">
        <v>253</v>
      </c>
      <c r="G6201" s="155" t="s">
        <v>253</v>
      </c>
      <c r="H6201" s="155" t="s">
        <v>253</v>
      </c>
      <c r="I6201" s="157" t="s">
        <v>253</v>
      </c>
      <c r="J6201" s="156" t="s">
        <v>253</v>
      </c>
      <c r="K6201" s="167" t="s">
        <v>253</v>
      </c>
    </row>
    <row r="6202" spans="1:11" x14ac:dyDescent="0.25">
      <c r="A6202" s="153">
        <v>6198</v>
      </c>
      <c r="B6202" s="154" t="s">
        <v>253</v>
      </c>
      <c r="C6202" s="154" t="s">
        <v>254</v>
      </c>
      <c r="D6202" s="154" t="s">
        <v>255</v>
      </c>
      <c r="E6202" s="155" t="s">
        <v>253</v>
      </c>
      <c r="F6202" s="156" t="s">
        <v>253</v>
      </c>
      <c r="G6202" s="155" t="s">
        <v>253</v>
      </c>
      <c r="H6202" s="155" t="s">
        <v>253</v>
      </c>
      <c r="I6202" s="157" t="s">
        <v>253</v>
      </c>
      <c r="J6202" s="156" t="s">
        <v>253</v>
      </c>
      <c r="K6202" s="167" t="s">
        <v>253</v>
      </c>
    </row>
    <row r="6203" spans="1:11" x14ac:dyDescent="0.25">
      <c r="A6203" s="153">
        <v>6199</v>
      </c>
      <c r="B6203" s="154" t="s">
        <v>253</v>
      </c>
      <c r="C6203" s="154" t="s">
        <v>254</v>
      </c>
      <c r="D6203" s="154" t="s">
        <v>255</v>
      </c>
      <c r="E6203" s="155" t="s">
        <v>253</v>
      </c>
      <c r="F6203" s="156" t="s">
        <v>253</v>
      </c>
      <c r="G6203" s="155" t="s">
        <v>253</v>
      </c>
      <c r="H6203" s="155" t="s">
        <v>253</v>
      </c>
      <c r="I6203" s="157" t="s">
        <v>253</v>
      </c>
      <c r="J6203" s="156" t="s">
        <v>253</v>
      </c>
      <c r="K6203" s="167" t="s">
        <v>253</v>
      </c>
    </row>
    <row r="6204" spans="1:11" x14ac:dyDescent="0.25">
      <c r="A6204" s="153">
        <v>6200</v>
      </c>
      <c r="B6204" s="154" t="s">
        <v>253</v>
      </c>
      <c r="C6204" s="154" t="s">
        <v>254</v>
      </c>
      <c r="D6204" s="154" t="s">
        <v>255</v>
      </c>
      <c r="E6204" s="155" t="s">
        <v>253</v>
      </c>
      <c r="F6204" s="156" t="s">
        <v>253</v>
      </c>
      <c r="G6204" s="155" t="s">
        <v>253</v>
      </c>
      <c r="H6204" s="155" t="s">
        <v>253</v>
      </c>
      <c r="I6204" s="157" t="s">
        <v>253</v>
      </c>
      <c r="J6204" s="156" t="s">
        <v>253</v>
      </c>
      <c r="K6204" s="167" t="s">
        <v>253</v>
      </c>
    </row>
    <row r="6205" spans="1:11" x14ac:dyDescent="0.25">
      <c r="A6205" s="153">
        <v>6201</v>
      </c>
      <c r="B6205" s="154" t="s">
        <v>253</v>
      </c>
      <c r="C6205" s="154" t="s">
        <v>254</v>
      </c>
      <c r="D6205" s="154" t="s">
        <v>255</v>
      </c>
      <c r="E6205" s="155" t="s">
        <v>253</v>
      </c>
      <c r="F6205" s="156" t="s">
        <v>253</v>
      </c>
      <c r="G6205" s="155" t="s">
        <v>253</v>
      </c>
      <c r="H6205" s="155" t="s">
        <v>253</v>
      </c>
      <c r="I6205" s="157" t="s">
        <v>253</v>
      </c>
      <c r="J6205" s="156" t="s">
        <v>253</v>
      </c>
      <c r="K6205" s="167" t="s">
        <v>253</v>
      </c>
    </row>
    <row r="6206" spans="1:11" x14ac:dyDescent="0.25">
      <c r="A6206" s="153">
        <v>6202</v>
      </c>
      <c r="B6206" s="154" t="s">
        <v>253</v>
      </c>
      <c r="C6206" s="154" t="s">
        <v>254</v>
      </c>
      <c r="D6206" s="154" t="s">
        <v>255</v>
      </c>
      <c r="E6206" s="155" t="s">
        <v>253</v>
      </c>
      <c r="F6206" s="156" t="s">
        <v>253</v>
      </c>
      <c r="G6206" s="155" t="s">
        <v>253</v>
      </c>
      <c r="H6206" s="155" t="s">
        <v>253</v>
      </c>
      <c r="I6206" s="157" t="s">
        <v>253</v>
      </c>
      <c r="J6206" s="156" t="s">
        <v>253</v>
      </c>
      <c r="K6206" s="167" t="s">
        <v>253</v>
      </c>
    </row>
    <row r="6207" spans="1:11" x14ac:dyDescent="0.25">
      <c r="A6207" s="153">
        <v>6203</v>
      </c>
      <c r="B6207" s="154" t="s">
        <v>253</v>
      </c>
      <c r="C6207" s="154" t="s">
        <v>254</v>
      </c>
      <c r="D6207" s="154" t="s">
        <v>255</v>
      </c>
      <c r="E6207" s="155" t="s">
        <v>253</v>
      </c>
      <c r="F6207" s="156" t="s">
        <v>253</v>
      </c>
      <c r="G6207" s="155" t="s">
        <v>253</v>
      </c>
      <c r="H6207" s="155" t="s">
        <v>253</v>
      </c>
      <c r="I6207" s="157" t="s">
        <v>253</v>
      </c>
      <c r="J6207" s="156" t="s">
        <v>253</v>
      </c>
      <c r="K6207" s="167" t="s">
        <v>253</v>
      </c>
    </row>
    <row r="6208" spans="1:11" x14ac:dyDescent="0.25">
      <c r="A6208" s="153">
        <v>6204</v>
      </c>
      <c r="B6208" s="154" t="s">
        <v>253</v>
      </c>
      <c r="C6208" s="154" t="s">
        <v>254</v>
      </c>
      <c r="D6208" s="154" t="s">
        <v>255</v>
      </c>
      <c r="E6208" s="155" t="s">
        <v>253</v>
      </c>
      <c r="F6208" s="156" t="s">
        <v>253</v>
      </c>
      <c r="G6208" s="155" t="s">
        <v>253</v>
      </c>
      <c r="H6208" s="155" t="s">
        <v>253</v>
      </c>
      <c r="I6208" s="157" t="s">
        <v>253</v>
      </c>
      <c r="J6208" s="156" t="s">
        <v>253</v>
      </c>
      <c r="K6208" s="167" t="s">
        <v>253</v>
      </c>
    </row>
    <row r="6209" spans="1:11" x14ac:dyDescent="0.25">
      <c r="A6209" s="153">
        <v>6205</v>
      </c>
      <c r="B6209" s="154" t="s">
        <v>253</v>
      </c>
      <c r="C6209" s="154" t="s">
        <v>254</v>
      </c>
      <c r="D6209" s="154" t="s">
        <v>255</v>
      </c>
      <c r="E6209" s="155" t="s">
        <v>253</v>
      </c>
      <c r="F6209" s="156" t="s">
        <v>253</v>
      </c>
      <c r="G6209" s="155" t="s">
        <v>253</v>
      </c>
      <c r="H6209" s="155" t="s">
        <v>253</v>
      </c>
      <c r="I6209" s="157" t="s">
        <v>253</v>
      </c>
      <c r="J6209" s="156" t="s">
        <v>253</v>
      </c>
      <c r="K6209" s="167" t="s">
        <v>253</v>
      </c>
    </row>
    <row r="6210" spans="1:11" x14ac:dyDescent="0.25">
      <c r="A6210" s="153">
        <v>6206</v>
      </c>
      <c r="B6210" s="154" t="s">
        <v>253</v>
      </c>
      <c r="C6210" s="154" t="s">
        <v>254</v>
      </c>
      <c r="D6210" s="154" t="s">
        <v>255</v>
      </c>
      <c r="E6210" s="155" t="s">
        <v>253</v>
      </c>
      <c r="F6210" s="156" t="s">
        <v>253</v>
      </c>
      <c r="G6210" s="155" t="s">
        <v>253</v>
      </c>
      <c r="H6210" s="155" t="s">
        <v>253</v>
      </c>
      <c r="I6210" s="157" t="s">
        <v>253</v>
      </c>
      <c r="J6210" s="156" t="s">
        <v>253</v>
      </c>
      <c r="K6210" s="167" t="s">
        <v>253</v>
      </c>
    </row>
    <row r="6211" spans="1:11" x14ac:dyDescent="0.25">
      <c r="A6211" s="153">
        <v>6207</v>
      </c>
      <c r="B6211" s="154" t="s">
        <v>253</v>
      </c>
      <c r="C6211" s="154" t="s">
        <v>254</v>
      </c>
      <c r="D6211" s="154" t="s">
        <v>255</v>
      </c>
      <c r="E6211" s="155" t="s">
        <v>253</v>
      </c>
      <c r="F6211" s="156" t="s">
        <v>253</v>
      </c>
      <c r="G6211" s="155" t="s">
        <v>253</v>
      </c>
      <c r="H6211" s="155" t="s">
        <v>253</v>
      </c>
      <c r="I6211" s="157" t="s">
        <v>253</v>
      </c>
      <c r="J6211" s="156" t="s">
        <v>253</v>
      </c>
      <c r="K6211" s="167" t="s">
        <v>253</v>
      </c>
    </row>
    <row r="6212" spans="1:11" x14ac:dyDescent="0.25">
      <c r="A6212" s="153">
        <v>6208</v>
      </c>
      <c r="B6212" s="154" t="s">
        <v>253</v>
      </c>
      <c r="C6212" s="154" t="s">
        <v>254</v>
      </c>
      <c r="D6212" s="154" t="s">
        <v>255</v>
      </c>
      <c r="E6212" s="155" t="s">
        <v>253</v>
      </c>
      <c r="F6212" s="156" t="s">
        <v>253</v>
      </c>
      <c r="G6212" s="155" t="s">
        <v>253</v>
      </c>
      <c r="H6212" s="155" t="s">
        <v>253</v>
      </c>
      <c r="I6212" s="157" t="s">
        <v>253</v>
      </c>
      <c r="J6212" s="156" t="s">
        <v>253</v>
      </c>
      <c r="K6212" s="167" t="s">
        <v>253</v>
      </c>
    </row>
    <row r="6213" spans="1:11" x14ac:dyDescent="0.25">
      <c r="A6213" s="153">
        <v>6209</v>
      </c>
      <c r="B6213" s="154" t="s">
        <v>253</v>
      </c>
      <c r="C6213" s="154" t="s">
        <v>254</v>
      </c>
      <c r="D6213" s="154" t="s">
        <v>255</v>
      </c>
      <c r="E6213" s="155" t="s">
        <v>253</v>
      </c>
      <c r="F6213" s="156" t="s">
        <v>253</v>
      </c>
      <c r="G6213" s="155" t="s">
        <v>253</v>
      </c>
      <c r="H6213" s="155" t="s">
        <v>253</v>
      </c>
      <c r="I6213" s="157" t="s">
        <v>253</v>
      </c>
      <c r="J6213" s="156" t="s">
        <v>253</v>
      </c>
      <c r="K6213" s="167" t="s">
        <v>253</v>
      </c>
    </row>
    <row r="6214" spans="1:11" x14ac:dyDescent="0.25">
      <c r="A6214" s="153">
        <v>6210</v>
      </c>
      <c r="B6214" s="154" t="s">
        <v>253</v>
      </c>
      <c r="C6214" s="154" t="s">
        <v>254</v>
      </c>
      <c r="D6214" s="154" t="s">
        <v>255</v>
      </c>
      <c r="E6214" s="155" t="s">
        <v>253</v>
      </c>
      <c r="F6214" s="156" t="s">
        <v>253</v>
      </c>
      <c r="G6214" s="155" t="s">
        <v>253</v>
      </c>
      <c r="H6214" s="155" t="s">
        <v>253</v>
      </c>
      <c r="I6214" s="157" t="s">
        <v>253</v>
      </c>
      <c r="J6214" s="156" t="s">
        <v>253</v>
      </c>
      <c r="K6214" s="167" t="s">
        <v>253</v>
      </c>
    </row>
    <row r="6215" spans="1:11" x14ac:dyDescent="0.25">
      <c r="A6215" s="153">
        <v>6211</v>
      </c>
      <c r="B6215" s="154" t="s">
        <v>253</v>
      </c>
      <c r="C6215" s="154" t="s">
        <v>254</v>
      </c>
      <c r="D6215" s="154" t="s">
        <v>255</v>
      </c>
      <c r="E6215" s="155" t="s">
        <v>253</v>
      </c>
      <c r="F6215" s="156" t="s">
        <v>253</v>
      </c>
      <c r="G6215" s="155" t="s">
        <v>253</v>
      </c>
      <c r="H6215" s="155" t="s">
        <v>253</v>
      </c>
      <c r="I6215" s="157" t="s">
        <v>253</v>
      </c>
      <c r="J6215" s="156" t="s">
        <v>253</v>
      </c>
      <c r="K6215" s="167" t="s">
        <v>253</v>
      </c>
    </row>
    <row r="6216" spans="1:11" x14ac:dyDescent="0.25">
      <c r="A6216" s="153">
        <v>6212</v>
      </c>
      <c r="B6216" s="154" t="s">
        <v>253</v>
      </c>
      <c r="C6216" s="154" t="s">
        <v>254</v>
      </c>
      <c r="D6216" s="154" t="s">
        <v>255</v>
      </c>
      <c r="E6216" s="155" t="s">
        <v>253</v>
      </c>
      <c r="F6216" s="156" t="s">
        <v>253</v>
      </c>
      <c r="G6216" s="155" t="s">
        <v>253</v>
      </c>
      <c r="H6216" s="155" t="s">
        <v>253</v>
      </c>
      <c r="I6216" s="157" t="s">
        <v>253</v>
      </c>
      <c r="J6216" s="156" t="s">
        <v>253</v>
      </c>
      <c r="K6216" s="167" t="s">
        <v>253</v>
      </c>
    </row>
    <row r="6217" spans="1:11" x14ac:dyDescent="0.25">
      <c r="A6217" s="153">
        <v>6213</v>
      </c>
      <c r="B6217" s="154" t="s">
        <v>253</v>
      </c>
      <c r="C6217" s="154" t="s">
        <v>254</v>
      </c>
      <c r="D6217" s="154" t="s">
        <v>255</v>
      </c>
      <c r="E6217" s="155" t="s">
        <v>253</v>
      </c>
      <c r="F6217" s="156" t="s">
        <v>253</v>
      </c>
      <c r="G6217" s="155" t="s">
        <v>253</v>
      </c>
      <c r="H6217" s="155" t="s">
        <v>253</v>
      </c>
      <c r="I6217" s="157" t="s">
        <v>253</v>
      </c>
      <c r="J6217" s="156" t="s">
        <v>253</v>
      </c>
      <c r="K6217" s="167" t="s">
        <v>253</v>
      </c>
    </row>
    <row r="6218" spans="1:11" x14ac:dyDescent="0.25">
      <c r="A6218" s="153">
        <v>6214</v>
      </c>
      <c r="B6218" s="154" t="s">
        <v>253</v>
      </c>
      <c r="C6218" s="154" t="s">
        <v>254</v>
      </c>
      <c r="D6218" s="154" t="s">
        <v>255</v>
      </c>
      <c r="E6218" s="155" t="s">
        <v>253</v>
      </c>
      <c r="F6218" s="156" t="s">
        <v>253</v>
      </c>
      <c r="G6218" s="155" t="s">
        <v>253</v>
      </c>
      <c r="H6218" s="155" t="s">
        <v>253</v>
      </c>
      <c r="I6218" s="157" t="s">
        <v>253</v>
      </c>
      <c r="J6218" s="156" t="s">
        <v>253</v>
      </c>
      <c r="K6218" s="167" t="s">
        <v>253</v>
      </c>
    </row>
    <row r="6219" spans="1:11" x14ac:dyDescent="0.25">
      <c r="A6219" s="153">
        <v>6215</v>
      </c>
      <c r="B6219" s="154" t="s">
        <v>253</v>
      </c>
      <c r="C6219" s="154" t="s">
        <v>254</v>
      </c>
      <c r="D6219" s="154" t="s">
        <v>255</v>
      </c>
      <c r="E6219" s="155" t="s">
        <v>253</v>
      </c>
      <c r="F6219" s="156" t="s">
        <v>253</v>
      </c>
      <c r="G6219" s="155" t="s">
        <v>253</v>
      </c>
      <c r="H6219" s="155" t="s">
        <v>253</v>
      </c>
      <c r="I6219" s="157" t="s">
        <v>253</v>
      </c>
      <c r="J6219" s="156" t="s">
        <v>253</v>
      </c>
      <c r="K6219" s="167" t="s">
        <v>253</v>
      </c>
    </row>
    <row r="6220" spans="1:11" x14ac:dyDescent="0.25">
      <c r="A6220" s="153">
        <v>6216</v>
      </c>
      <c r="B6220" s="154" t="s">
        <v>253</v>
      </c>
      <c r="C6220" s="154" t="s">
        <v>254</v>
      </c>
      <c r="D6220" s="154" t="s">
        <v>255</v>
      </c>
      <c r="E6220" s="155" t="s">
        <v>253</v>
      </c>
      <c r="F6220" s="156" t="s">
        <v>253</v>
      </c>
      <c r="G6220" s="155" t="s">
        <v>253</v>
      </c>
      <c r="H6220" s="155" t="s">
        <v>253</v>
      </c>
      <c r="I6220" s="157" t="s">
        <v>253</v>
      </c>
      <c r="J6220" s="156" t="s">
        <v>253</v>
      </c>
      <c r="K6220" s="167" t="s">
        <v>253</v>
      </c>
    </row>
    <row r="6221" spans="1:11" x14ac:dyDescent="0.25">
      <c r="A6221" s="153">
        <v>6217</v>
      </c>
      <c r="B6221" s="154" t="s">
        <v>253</v>
      </c>
      <c r="C6221" s="154" t="s">
        <v>254</v>
      </c>
      <c r="D6221" s="154" t="s">
        <v>255</v>
      </c>
      <c r="E6221" s="155" t="s">
        <v>253</v>
      </c>
      <c r="F6221" s="156" t="s">
        <v>253</v>
      </c>
      <c r="G6221" s="155" t="s">
        <v>253</v>
      </c>
      <c r="H6221" s="155" t="s">
        <v>253</v>
      </c>
      <c r="I6221" s="157" t="s">
        <v>253</v>
      </c>
      <c r="J6221" s="156" t="s">
        <v>253</v>
      </c>
      <c r="K6221" s="167" t="s">
        <v>253</v>
      </c>
    </row>
    <row r="6222" spans="1:11" x14ac:dyDescent="0.25">
      <c r="A6222" s="153">
        <v>6218</v>
      </c>
      <c r="B6222" s="154" t="s">
        <v>253</v>
      </c>
      <c r="C6222" s="154" t="s">
        <v>254</v>
      </c>
      <c r="D6222" s="154" t="s">
        <v>255</v>
      </c>
      <c r="E6222" s="155" t="s">
        <v>253</v>
      </c>
      <c r="F6222" s="156" t="s">
        <v>253</v>
      </c>
      <c r="G6222" s="155" t="s">
        <v>253</v>
      </c>
      <c r="H6222" s="155" t="s">
        <v>253</v>
      </c>
      <c r="I6222" s="157" t="s">
        <v>253</v>
      </c>
      <c r="J6222" s="156" t="s">
        <v>253</v>
      </c>
      <c r="K6222" s="167" t="s">
        <v>253</v>
      </c>
    </row>
    <row r="6223" spans="1:11" x14ac:dyDescent="0.25">
      <c r="A6223" s="153">
        <v>6219</v>
      </c>
      <c r="B6223" s="154" t="s">
        <v>253</v>
      </c>
      <c r="C6223" s="154" t="s">
        <v>254</v>
      </c>
      <c r="D6223" s="154" t="s">
        <v>255</v>
      </c>
      <c r="E6223" s="155" t="s">
        <v>253</v>
      </c>
      <c r="F6223" s="156" t="s">
        <v>253</v>
      </c>
      <c r="G6223" s="155" t="s">
        <v>253</v>
      </c>
      <c r="H6223" s="155" t="s">
        <v>253</v>
      </c>
      <c r="I6223" s="157" t="s">
        <v>253</v>
      </c>
      <c r="J6223" s="156" t="s">
        <v>253</v>
      </c>
      <c r="K6223" s="167" t="s">
        <v>253</v>
      </c>
    </row>
    <row r="6224" spans="1:11" x14ac:dyDescent="0.25">
      <c r="A6224" s="153">
        <v>6220</v>
      </c>
      <c r="B6224" s="154" t="s">
        <v>253</v>
      </c>
      <c r="C6224" s="154" t="s">
        <v>254</v>
      </c>
      <c r="D6224" s="154" t="s">
        <v>255</v>
      </c>
      <c r="E6224" s="155" t="s">
        <v>253</v>
      </c>
      <c r="F6224" s="156" t="s">
        <v>253</v>
      </c>
      <c r="G6224" s="155" t="s">
        <v>253</v>
      </c>
      <c r="H6224" s="155" t="s">
        <v>253</v>
      </c>
      <c r="I6224" s="157" t="s">
        <v>253</v>
      </c>
      <c r="J6224" s="156" t="s">
        <v>253</v>
      </c>
      <c r="K6224" s="167" t="s">
        <v>253</v>
      </c>
    </row>
    <row r="6225" spans="1:11" x14ac:dyDescent="0.25">
      <c r="A6225" s="153">
        <v>6221</v>
      </c>
      <c r="B6225" s="154" t="s">
        <v>253</v>
      </c>
      <c r="C6225" s="154" t="s">
        <v>254</v>
      </c>
      <c r="D6225" s="154" t="s">
        <v>255</v>
      </c>
      <c r="E6225" s="155" t="s">
        <v>253</v>
      </c>
      <c r="F6225" s="156" t="s">
        <v>253</v>
      </c>
      <c r="G6225" s="155" t="s">
        <v>253</v>
      </c>
      <c r="H6225" s="155" t="s">
        <v>253</v>
      </c>
      <c r="I6225" s="157" t="s">
        <v>253</v>
      </c>
      <c r="J6225" s="156" t="s">
        <v>253</v>
      </c>
      <c r="K6225" s="167" t="s">
        <v>253</v>
      </c>
    </row>
    <row r="6226" spans="1:11" x14ac:dyDescent="0.25">
      <c r="A6226" s="153">
        <v>6222</v>
      </c>
      <c r="B6226" s="154" t="s">
        <v>253</v>
      </c>
      <c r="C6226" s="154" t="s">
        <v>254</v>
      </c>
      <c r="D6226" s="154" t="s">
        <v>255</v>
      </c>
      <c r="E6226" s="155" t="s">
        <v>253</v>
      </c>
      <c r="F6226" s="156" t="s">
        <v>253</v>
      </c>
      <c r="G6226" s="155" t="s">
        <v>253</v>
      </c>
      <c r="H6226" s="155" t="s">
        <v>253</v>
      </c>
      <c r="I6226" s="157" t="s">
        <v>253</v>
      </c>
      <c r="J6226" s="156" t="s">
        <v>253</v>
      </c>
      <c r="K6226" s="167" t="s">
        <v>253</v>
      </c>
    </row>
    <row r="6227" spans="1:11" x14ac:dyDescent="0.25">
      <c r="A6227" s="153">
        <v>6223</v>
      </c>
      <c r="B6227" s="154" t="s">
        <v>253</v>
      </c>
      <c r="C6227" s="154" t="s">
        <v>254</v>
      </c>
      <c r="D6227" s="154" t="s">
        <v>255</v>
      </c>
      <c r="E6227" s="155" t="s">
        <v>253</v>
      </c>
      <c r="F6227" s="156" t="s">
        <v>253</v>
      </c>
      <c r="G6227" s="155" t="s">
        <v>253</v>
      </c>
      <c r="H6227" s="155" t="s">
        <v>253</v>
      </c>
      <c r="I6227" s="157" t="s">
        <v>253</v>
      </c>
      <c r="J6227" s="156" t="s">
        <v>253</v>
      </c>
      <c r="K6227" s="167" t="s">
        <v>253</v>
      </c>
    </row>
    <row r="6228" spans="1:11" x14ac:dyDescent="0.25">
      <c r="A6228" s="153">
        <v>6224</v>
      </c>
      <c r="B6228" s="154" t="s">
        <v>253</v>
      </c>
      <c r="C6228" s="154" t="s">
        <v>254</v>
      </c>
      <c r="D6228" s="154" t="s">
        <v>255</v>
      </c>
      <c r="E6228" s="155" t="s">
        <v>253</v>
      </c>
      <c r="F6228" s="156" t="s">
        <v>253</v>
      </c>
      <c r="G6228" s="155" t="s">
        <v>253</v>
      </c>
      <c r="H6228" s="155" t="s">
        <v>253</v>
      </c>
      <c r="I6228" s="157" t="s">
        <v>253</v>
      </c>
      <c r="J6228" s="156" t="s">
        <v>253</v>
      </c>
      <c r="K6228" s="167" t="s">
        <v>253</v>
      </c>
    </row>
    <row r="6229" spans="1:11" x14ac:dyDescent="0.25">
      <c r="A6229" s="153">
        <v>6225</v>
      </c>
      <c r="B6229" s="154" t="s">
        <v>253</v>
      </c>
      <c r="C6229" s="154" t="s">
        <v>254</v>
      </c>
      <c r="D6229" s="154" t="s">
        <v>255</v>
      </c>
      <c r="E6229" s="155" t="s">
        <v>253</v>
      </c>
      <c r="F6229" s="156" t="s">
        <v>253</v>
      </c>
      <c r="G6229" s="155" t="s">
        <v>253</v>
      </c>
      <c r="H6229" s="155" t="s">
        <v>253</v>
      </c>
      <c r="I6229" s="157" t="s">
        <v>253</v>
      </c>
      <c r="J6229" s="156" t="s">
        <v>253</v>
      </c>
      <c r="K6229" s="167" t="s">
        <v>253</v>
      </c>
    </row>
    <row r="6230" spans="1:11" x14ac:dyDescent="0.25">
      <c r="A6230" s="153">
        <v>6226</v>
      </c>
      <c r="B6230" s="154" t="s">
        <v>253</v>
      </c>
      <c r="C6230" s="154" t="s">
        <v>254</v>
      </c>
      <c r="D6230" s="154" t="s">
        <v>255</v>
      </c>
      <c r="E6230" s="155" t="s">
        <v>253</v>
      </c>
      <c r="F6230" s="156" t="s">
        <v>253</v>
      </c>
      <c r="G6230" s="155" t="s">
        <v>253</v>
      </c>
      <c r="H6230" s="155" t="s">
        <v>253</v>
      </c>
      <c r="I6230" s="157" t="s">
        <v>253</v>
      </c>
      <c r="J6230" s="156" t="s">
        <v>253</v>
      </c>
      <c r="K6230" s="167" t="s">
        <v>253</v>
      </c>
    </row>
    <row r="6231" spans="1:11" x14ac:dyDescent="0.25">
      <c r="A6231" s="153">
        <v>6227</v>
      </c>
      <c r="B6231" s="154" t="s">
        <v>253</v>
      </c>
      <c r="C6231" s="154" t="s">
        <v>254</v>
      </c>
      <c r="D6231" s="154" t="s">
        <v>255</v>
      </c>
      <c r="E6231" s="155" t="s">
        <v>253</v>
      </c>
      <c r="F6231" s="156" t="s">
        <v>253</v>
      </c>
      <c r="G6231" s="155" t="s">
        <v>253</v>
      </c>
      <c r="H6231" s="155" t="s">
        <v>253</v>
      </c>
      <c r="I6231" s="157" t="s">
        <v>253</v>
      </c>
      <c r="J6231" s="156" t="s">
        <v>253</v>
      </c>
      <c r="K6231" s="167" t="s">
        <v>253</v>
      </c>
    </row>
    <row r="6232" spans="1:11" x14ac:dyDescent="0.25">
      <c r="A6232" s="153">
        <v>6228</v>
      </c>
      <c r="B6232" s="154" t="s">
        <v>253</v>
      </c>
      <c r="C6232" s="154" t="s">
        <v>254</v>
      </c>
      <c r="D6232" s="154" t="s">
        <v>255</v>
      </c>
      <c r="E6232" s="155" t="s">
        <v>253</v>
      </c>
      <c r="F6232" s="156" t="s">
        <v>253</v>
      </c>
      <c r="G6232" s="155" t="s">
        <v>253</v>
      </c>
      <c r="H6232" s="155" t="s">
        <v>253</v>
      </c>
      <c r="I6232" s="157" t="s">
        <v>253</v>
      </c>
      <c r="J6232" s="156" t="s">
        <v>253</v>
      </c>
      <c r="K6232" s="167" t="s">
        <v>253</v>
      </c>
    </row>
    <row r="6233" spans="1:11" x14ac:dyDescent="0.25">
      <c r="A6233" s="153">
        <v>6229</v>
      </c>
      <c r="B6233" s="154" t="s">
        <v>253</v>
      </c>
      <c r="C6233" s="154" t="s">
        <v>254</v>
      </c>
      <c r="D6233" s="154" t="s">
        <v>255</v>
      </c>
      <c r="E6233" s="155" t="s">
        <v>253</v>
      </c>
      <c r="F6233" s="156" t="s">
        <v>253</v>
      </c>
      <c r="G6233" s="155" t="s">
        <v>253</v>
      </c>
      <c r="H6233" s="155" t="s">
        <v>253</v>
      </c>
      <c r="I6233" s="157" t="s">
        <v>253</v>
      </c>
      <c r="J6233" s="156" t="s">
        <v>253</v>
      </c>
      <c r="K6233" s="167" t="s">
        <v>253</v>
      </c>
    </row>
    <row r="6234" spans="1:11" x14ac:dyDescent="0.25">
      <c r="A6234" s="153">
        <v>6230</v>
      </c>
      <c r="B6234" s="154" t="s">
        <v>253</v>
      </c>
      <c r="C6234" s="154" t="s">
        <v>254</v>
      </c>
      <c r="D6234" s="154" t="s">
        <v>255</v>
      </c>
      <c r="E6234" s="155" t="s">
        <v>253</v>
      </c>
      <c r="F6234" s="156" t="s">
        <v>253</v>
      </c>
      <c r="G6234" s="155" t="s">
        <v>253</v>
      </c>
      <c r="H6234" s="155" t="s">
        <v>253</v>
      </c>
      <c r="I6234" s="157" t="s">
        <v>253</v>
      </c>
      <c r="J6234" s="156" t="s">
        <v>253</v>
      </c>
      <c r="K6234" s="167" t="s">
        <v>253</v>
      </c>
    </row>
    <row r="6235" spans="1:11" x14ac:dyDescent="0.25">
      <c r="A6235" s="153">
        <v>6231</v>
      </c>
      <c r="B6235" s="154" t="s">
        <v>253</v>
      </c>
      <c r="C6235" s="154" t="s">
        <v>254</v>
      </c>
      <c r="D6235" s="154" t="s">
        <v>255</v>
      </c>
      <c r="E6235" s="155" t="s">
        <v>253</v>
      </c>
      <c r="F6235" s="156" t="s">
        <v>253</v>
      </c>
      <c r="G6235" s="155" t="s">
        <v>253</v>
      </c>
      <c r="H6235" s="155" t="s">
        <v>253</v>
      </c>
      <c r="I6235" s="157" t="s">
        <v>253</v>
      </c>
      <c r="J6235" s="156" t="s">
        <v>253</v>
      </c>
      <c r="K6235" s="167" t="s">
        <v>253</v>
      </c>
    </row>
    <row r="6236" spans="1:11" x14ac:dyDescent="0.25">
      <c r="A6236" s="153">
        <v>6232</v>
      </c>
      <c r="B6236" s="154" t="s">
        <v>253</v>
      </c>
      <c r="C6236" s="154" t="s">
        <v>254</v>
      </c>
      <c r="D6236" s="154" t="s">
        <v>255</v>
      </c>
      <c r="E6236" s="155" t="s">
        <v>253</v>
      </c>
      <c r="F6236" s="156" t="s">
        <v>253</v>
      </c>
      <c r="G6236" s="155" t="s">
        <v>253</v>
      </c>
      <c r="H6236" s="155" t="s">
        <v>253</v>
      </c>
      <c r="I6236" s="157" t="s">
        <v>253</v>
      </c>
      <c r="J6236" s="156" t="s">
        <v>253</v>
      </c>
      <c r="K6236" s="167" t="s">
        <v>253</v>
      </c>
    </row>
    <row r="6237" spans="1:11" x14ac:dyDescent="0.25">
      <c r="A6237" s="153">
        <v>6233</v>
      </c>
      <c r="B6237" s="154" t="s">
        <v>253</v>
      </c>
      <c r="C6237" s="154" t="s">
        <v>254</v>
      </c>
      <c r="D6237" s="154" t="s">
        <v>255</v>
      </c>
      <c r="E6237" s="155" t="s">
        <v>253</v>
      </c>
      <c r="F6237" s="156" t="s">
        <v>253</v>
      </c>
      <c r="G6237" s="155" t="s">
        <v>253</v>
      </c>
      <c r="H6237" s="155" t="s">
        <v>253</v>
      </c>
      <c r="I6237" s="157" t="s">
        <v>253</v>
      </c>
      <c r="J6237" s="156" t="s">
        <v>253</v>
      </c>
      <c r="K6237" s="167" t="s">
        <v>253</v>
      </c>
    </row>
    <row r="6238" spans="1:11" x14ac:dyDescent="0.25">
      <c r="A6238" s="153">
        <v>6234</v>
      </c>
      <c r="B6238" s="154" t="s">
        <v>253</v>
      </c>
      <c r="C6238" s="154" t="s">
        <v>254</v>
      </c>
      <c r="D6238" s="154" t="s">
        <v>255</v>
      </c>
      <c r="E6238" s="155" t="s">
        <v>253</v>
      </c>
      <c r="F6238" s="156" t="s">
        <v>253</v>
      </c>
      <c r="G6238" s="155" t="s">
        <v>253</v>
      </c>
      <c r="H6238" s="155" t="s">
        <v>253</v>
      </c>
      <c r="I6238" s="157" t="s">
        <v>253</v>
      </c>
      <c r="J6238" s="156" t="s">
        <v>253</v>
      </c>
      <c r="K6238" s="167" t="s">
        <v>253</v>
      </c>
    </row>
    <row r="6239" spans="1:11" x14ac:dyDescent="0.25">
      <c r="A6239" s="153">
        <v>6235</v>
      </c>
      <c r="B6239" s="154" t="s">
        <v>253</v>
      </c>
      <c r="C6239" s="154" t="s">
        <v>254</v>
      </c>
      <c r="D6239" s="154" t="s">
        <v>255</v>
      </c>
      <c r="E6239" s="155" t="s">
        <v>253</v>
      </c>
      <c r="F6239" s="156" t="s">
        <v>253</v>
      </c>
      <c r="G6239" s="155" t="s">
        <v>253</v>
      </c>
      <c r="H6239" s="155" t="s">
        <v>253</v>
      </c>
      <c r="I6239" s="157" t="s">
        <v>253</v>
      </c>
      <c r="J6239" s="156" t="s">
        <v>253</v>
      </c>
      <c r="K6239" s="167" t="s">
        <v>253</v>
      </c>
    </row>
    <row r="6240" spans="1:11" x14ac:dyDescent="0.25">
      <c r="A6240" s="153">
        <v>6236</v>
      </c>
      <c r="B6240" s="154" t="s">
        <v>253</v>
      </c>
      <c r="C6240" s="154" t="s">
        <v>254</v>
      </c>
      <c r="D6240" s="154" t="s">
        <v>255</v>
      </c>
      <c r="E6240" s="155" t="s">
        <v>253</v>
      </c>
      <c r="F6240" s="156" t="s">
        <v>253</v>
      </c>
      <c r="G6240" s="155" t="s">
        <v>253</v>
      </c>
      <c r="H6240" s="155" t="s">
        <v>253</v>
      </c>
      <c r="I6240" s="157" t="s">
        <v>253</v>
      </c>
      <c r="J6240" s="156" t="s">
        <v>253</v>
      </c>
      <c r="K6240" s="167" t="s">
        <v>253</v>
      </c>
    </row>
    <row r="6241" spans="1:11" x14ac:dyDescent="0.25">
      <c r="A6241" s="153">
        <v>6237</v>
      </c>
      <c r="B6241" s="154" t="s">
        <v>253</v>
      </c>
      <c r="C6241" s="154" t="s">
        <v>254</v>
      </c>
      <c r="D6241" s="154" t="s">
        <v>255</v>
      </c>
      <c r="E6241" s="155" t="s">
        <v>253</v>
      </c>
      <c r="F6241" s="156" t="s">
        <v>253</v>
      </c>
      <c r="G6241" s="155" t="s">
        <v>253</v>
      </c>
      <c r="H6241" s="155" t="s">
        <v>253</v>
      </c>
      <c r="I6241" s="157" t="s">
        <v>253</v>
      </c>
      <c r="J6241" s="156" t="s">
        <v>253</v>
      </c>
      <c r="K6241" s="167" t="s">
        <v>253</v>
      </c>
    </row>
    <row r="6242" spans="1:11" x14ac:dyDescent="0.25">
      <c r="A6242" s="153">
        <v>6238</v>
      </c>
      <c r="B6242" s="154" t="s">
        <v>253</v>
      </c>
      <c r="C6242" s="154" t="s">
        <v>254</v>
      </c>
      <c r="D6242" s="154" t="s">
        <v>255</v>
      </c>
      <c r="E6242" s="155" t="s">
        <v>253</v>
      </c>
      <c r="F6242" s="156" t="s">
        <v>253</v>
      </c>
      <c r="G6242" s="155" t="s">
        <v>253</v>
      </c>
      <c r="H6242" s="155" t="s">
        <v>253</v>
      </c>
      <c r="I6242" s="157" t="s">
        <v>253</v>
      </c>
      <c r="J6242" s="156" t="s">
        <v>253</v>
      </c>
      <c r="K6242" s="167" t="s">
        <v>253</v>
      </c>
    </row>
    <row r="6243" spans="1:11" x14ac:dyDescent="0.25">
      <c r="A6243" s="153">
        <v>6239</v>
      </c>
      <c r="B6243" s="154" t="s">
        <v>253</v>
      </c>
      <c r="C6243" s="154" t="s">
        <v>254</v>
      </c>
      <c r="D6243" s="154" t="s">
        <v>255</v>
      </c>
      <c r="E6243" s="155" t="s">
        <v>253</v>
      </c>
      <c r="F6243" s="156" t="s">
        <v>253</v>
      </c>
      <c r="G6243" s="155" t="s">
        <v>253</v>
      </c>
      <c r="H6243" s="155" t="s">
        <v>253</v>
      </c>
      <c r="I6243" s="157" t="s">
        <v>253</v>
      </c>
      <c r="J6243" s="156" t="s">
        <v>253</v>
      </c>
      <c r="K6243" s="167" t="s">
        <v>253</v>
      </c>
    </row>
    <row r="6244" spans="1:11" x14ac:dyDescent="0.25">
      <c r="A6244" s="153">
        <v>6240</v>
      </c>
      <c r="B6244" s="154" t="s">
        <v>253</v>
      </c>
      <c r="C6244" s="154" t="s">
        <v>254</v>
      </c>
      <c r="D6244" s="154" t="s">
        <v>255</v>
      </c>
      <c r="E6244" s="155" t="s">
        <v>253</v>
      </c>
      <c r="F6244" s="156" t="s">
        <v>253</v>
      </c>
      <c r="G6244" s="155" t="s">
        <v>253</v>
      </c>
      <c r="H6244" s="155" t="s">
        <v>253</v>
      </c>
      <c r="I6244" s="157" t="s">
        <v>253</v>
      </c>
      <c r="J6244" s="156" t="s">
        <v>253</v>
      </c>
      <c r="K6244" s="167" t="s">
        <v>253</v>
      </c>
    </row>
    <row r="6245" spans="1:11" x14ac:dyDescent="0.25">
      <c r="A6245" s="153">
        <v>6241</v>
      </c>
      <c r="B6245" s="154" t="s">
        <v>253</v>
      </c>
      <c r="C6245" s="154" t="s">
        <v>254</v>
      </c>
      <c r="D6245" s="154" t="s">
        <v>255</v>
      </c>
      <c r="E6245" s="155" t="s">
        <v>253</v>
      </c>
      <c r="F6245" s="156" t="s">
        <v>253</v>
      </c>
      <c r="G6245" s="155" t="s">
        <v>253</v>
      </c>
      <c r="H6245" s="155" t="s">
        <v>253</v>
      </c>
      <c r="I6245" s="157" t="s">
        <v>253</v>
      </c>
      <c r="J6245" s="156" t="s">
        <v>253</v>
      </c>
      <c r="K6245" s="167" t="s">
        <v>253</v>
      </c>
    </row>
    <row r="6246" spans="1:11" x14ac:dyDescent="0.25">
      <c r="A6246" s="153">
        <v>6242</v>
      </c>
      <c r="B6246" s="154" t="s">
        <v>253</v>
      </c>
      <c r="C6246" s="154" t="s">
        <v>254</v>
      </c>
      <c r="D6246" s="154" t="s">
        <v>255</v>
      </c>
      <c r="E6246" s="155" t="s">
        <v>253</v>
      </c>
      <c r="F6246" s="156" t="s">
        <v>253</v>
      </c>
      <c r="G6246" s="155" t="s">
        <v>253</v>
      </c>
      <c r="H6246" s="155" t="s">
        <v>253</v>
      </c>
      <c r="I6246" s="157" t="s">
        <v>253</v>
      </c>
      <c r="J6246" s="156" t="s">
        <v>253</v>
      </c>
      <c r="K6246" s="167" t="s">
        <v>253</v>
      </c>
    </row>
    <row r="6247" spans="1:11" x14ac:dyDescent="0.25">
      <c r="A6247" s="153">
        <v>6243</v>
      </c>
      <c r="B6247" s="154" t="s">
        <v>253</v>
      </c>
      <c r="C6247" s="154" t="s">
        <v>254</v>
      </c>
      <c r="D6247" s="154" t="s">
        <v>255</v>
      </c>
      <c r="E6247" s="155" t="s">
        <v>253</v>
      </c>
      <c r="F6247" s="156" t="s">
        <v>253</v>
      </c>
      <c r="G6247" s="155" t="s">
        <v>253</v>
      </c>
      <c r="H6247" s="155" t="s">
        <v>253</v>
      </c>
      <c r="I6247" s="157" t="s">
        <v>253</v>
      </c>
      <c r="J6247" s="156" t="s">
        <v>253</v>
      </c>
      <c r="K6247" s="167" t="s">
        <v>253</v>
      </c>
    </row>
    <row r="6248" spans="1:11" x14ac:dyDescent="0.25">
      <c r="A6248" s="153">
        <v>6244</v>
      </c>
      <c r="B6248" s="154" t="s">
        <v>253</v>
      </c>
      <c r="C6248" s="154" t="s">
        <v>254</v>
      </c>
      <c r="D6248" s="154" t="s">
        <v>255</v>
      </c>
      <c r="E6248" s="155" t="s">
        <v>253</v>
      </c>
      <c r="F6248" s="156" t="s">
        <v>253</v>
      </c>
      <c r="G6248" s="155" t="s">
        <v>253</v>
      </c>
      <c r="H6248" s="155" t="s">
        <v>253</v>
      </c>
      <c r="I6248" s="157" t="s">
        <v>253</v>
      </c>
      <c r="J6248" s="156" t="s">
        <v>253</v>
      </c>
      <c r="K6248" s="167" t="s">
        <v>253</v>
      </c>
    </row>
    <row r="6249" spans="1:11" x14ac:dyDescent="0.25">
      <c r="A6249" s="153">
        <v>6245</v>
      </c>
      <c r="B6249" s="154" t="s">
        <v>253</v>
      </c>
      <c r="C6249" s="154" t="s">
        <v>254</v>
      </c>
      <c r="D6249" s="154" t="s">
        <v>255</v>
      </c>
      <c r="E6249" s="155" t="s">
        <v>253</v>
      </c>
      <c r="F6249" s="156" t="s">
        <v>253</v>
      </c>
      <c r="G6249" s="155" t="s">
        <v>253</v>
      </c>
      <c r="H6249" s="155" t="s">
        <v>253</v>
      </c>
      <c r="I6249" s="157" t="s">
        <v>253</v>
      </c>
      <c r="J6249" s="156" t="s">
        <v>253</v>
      </c>
      <c r="K6249" s="167" t="s">
        <v>253</v>
      </c>
    </row>
    <row r="6250" spans="1:11" x14ac:dyDescent="0.25">
      <c r="A6250" s="153">
        <v>6246</v>
      </c>
      <c r="B6250" s="154" t="s">
        <v>253</v>
      </c>
      <c r="C6250" s="154" t="s">
        <v>254</v>
      </c>
      <c r="D6250" s="154" t="s">
        <v>255</v>
      </c>
      <c r="E6250" s="155" t="s">
        <v>253</v>
      </c>
      <c r="F6250" s="156" t="s">
        <v>253</v>
      </c>
      <c r="G6250" s="155" t="s">
        <v>253</v>
      </c>
      <c r="H6250" s="155" t="s">
        <v>253</v>
      </c>
      <c r="I6250" s="157" t="s">
        <v>253</v>
      </c>
      <c r="J6250" s="156" t="s">
        <v>253</v>
      </c>
      <c r="K6250" s="167" t="s">
        <v>253</v>
      </c>
    </row>
    <row r="6251" spans="1:11" x14ac:dyDescent="0.25">
      <c r="A6251" s="153">
        <v>6247</v>
      </c>
      <c r="B6251" s="154" t="s">
        <v>253</v>
      </c>
      <c r="C6251" s="154" t="s">
        <v>254</v>
      </c>
      <c r="D6251" s="154" t="s">
        <v>255</v>
      </c>
      <c r="E6251" s="155" t="s">
        <v>253</v>
      </c>
      <c r="F6251" s="156" t="s">
        <v>253</v>
      </c>
      <c r="G6251" s="155" t="s">
        <v>253</v>
      </c>
      <c r="H6251" s="155" t="s">
        <v>253</v>
      </c>
      <c r="I6251" s="157" t="s">
        <v>253</v>
      </c>
      <c r="J6251" s="156" t="s">
        <v>253</v>
      </c>
      <c r="K6251" s="167" t="s">
        <v>253</v>
      </c>
    </row>
    <row r="6252" spans="1:11" x14ac:dyDescent="0.25">
      <c r="A6252" s="153">
        <v>6248</v>
      </c>
      <c r="B6252" s="154" t="s">
        <v>253</v>
      </c>
      <c r="C6252" s="154" t="s">
        <v>254</v>
      </c>
      <c r="D6252" s="154" t="s">
        <v>255</v>
      </c>
      <c r="E6252" s="155" t="s">
        <v>253</v>
      </c>
      <c r="F6252" s="156" t="s">
        <v>253</v>
      </c>
      <c r="G6252" s="155" t="s">
        <v>253</v>
      </c>
      <c r="H6252" s="155" t="s">
        <v>253</v>
      </c>
      <c r="I6252" s="157" t="s">
        <v>253</v>
      </c>
      <c r="J6252" s="156" t="s">
        <v>253</v>
      </c>
      <c r="K6252" s="167" t="s">
        <v>253</v>
      </c>
    </row>
    <row r="6253" spans="1:11" x14ac:dyDescent="0.25">
      <c r="A6253" s="153">
        <v>6249</v>
      </c>
      <c r="B6253" s="154" t="s">
        <v>253</v>
      </c>
      <c r="C6253" s="154" t="s">
        <v>254</v>
      </c>
      <c r="D6253" s="154" t="s">
        <v>255</v>
      </c>
      <c r="E6253" s="155" t="s">
        <v>253</v>
      </c>
      <c r="F6253" s="156" t="s">
        <v>253</v>
      </c>
      <c r="G6253" s="155" t="s">
        <v>253</v>
      </c>
      <c r="H6253" s="155" t="s">
        <v>253</v>
      </c>
      <c r="I6253" s="157" t="s">
        <v>253</v>
      </c>
      <c r="J6253" s="156" t="s">
        <v>253</v>
      </c>
      <c r="K6253" s="167" t="s">
        <v>253</v>
      </c>
    </row>
    <row r="6254" spans="1:11" x14ac:dyDescent="0.25">
      <c r="A6254" s="153">
        <v>6250</v>
      </c>
      <c r="B6254" s="154" t="s">
        <v>253</v>
      </c>
      <c r="C6254" s="154" t="s">
        <v>254</v>
      </c>
      <c r="D6254" s="154" t="s">
        <v>255</v>
      </c>
      <c r="E6254" s="155" t="s">
        <v>253</v>
      </c>
      <c r="F6254" s="156" t="s">
        <v>253</v>
      </c>
      <c r="G6254" s="155" t="s">
        <v>253</v>
      </c>
      <c r="H6254" s="155" t="s">
        <v>253</v>
      </c>
      <c r="I6254" s="157" t="s">
        <v>253</v>
      </c>
      <c r="J6254" s="156" t="s">
        <v>253</v>
      </c>
      <c r="K6254" s="167" t="s">
        <v>253</v>
      </c>
    </row>
    <row r="6255" spans="1:11" x14ac:dyDescent="0.25">
      <c r="A6255" s="153">
        <v>6251</v>
      </c>
      <c r="B6255" s="154" t="s">
        <v>253</v>
      </c>
      <c r="C6255" s="154" t="s">
        <v>254</v>
      </c>
      <c r="D6255" s="154" t="s">
        <v>255</v>
      </c>
      <c r="E6255" s="155" t="s">
        <v>253</v>
      </c>
      <c r="F6255" s="156" t="s">
        <v>253</v>
      </c>
      <c r="G6255" s="155" t="s">
        <v>253</v>
      </c>
      <c r="H6255" s="155" t="s">
        <v>253</v>
      </c>
      <c r="I6255" s="157" t="s">
        <v>253</v>
      </c>
      <c r="J6255" s="156" t="s">
        <v>253</v>
      </c>
      <c r="K6255" s="167" t="s">
        <v>253</v>
      </c>
    </row>
    <row r="6256" spans="1:11" x14ac:dyDescent="0.25">
      <c r="A6256" s="153">
        <v>6252</v>
      </c>
      <c r="B6256" s="154" t="s">
        <v>253</v>
      </c>
      <c r="C6256" s="154" t="s">
        <v>254</v>
      </c>
      <c r="D6256" s="154" t="s">
        <v>255</v>
      </c>
      <c r="E6256" s="155" t="s">
        <v>253</v>
      </c>
      <c r="F6256" s="156" t="s">
        <v>253</v>
      </c>
      <c r="G6256" s="155" t="s">
        <v>253</v>
      </c>
      <c r="H6256" s="155" t="s">
        <v>253</v>
      </c>
      <c r="I6256" s="157" t="s">
        <v>253</v>
      </c>
      <c r="J6256" s="156" t="s">
        <v>253</v>
      </c>
      <c r="K6256" s="167" t="s">
        <v>253</v>
      </c>
    </row>
    <row r="6257" spans="1:11" x14ac:dyDescent="0.25">
      <c r="A6257" s="153">
        <v>6253</v>
      </c>
      <c r="B6257" s="154" t="s">
        <v>253</v>
      </c>
      <c r="C6257" s="154" t="s">
        <v>254</v>
      </c>
      <c r="D6257" s="154" t="s">
        <v>255</v>
      </c>
      <c r="E6257" s="155" t="s">
        <v>253</v>
      </c>
      <c r="F6257" s="156" t="s">
        <v>253</v>
      </c>
      <c r="G6257" s="155" t="s">
        <v>253</v>
      </c>
      <c r="H6257" s="155" t="s">
        <v>253</v>
      </c>
      <c r="I6257" s="157" t="s">
        <v>253</v>
      </c>
      <c r="J6257" s="156" t="s">
        <v>253</v>
      </c>
      <c r="K6257" s="167" t="s">
        <v>253</v>
      </c>
    </row>
    <row r="6258" spans="1:11" x14ac:dyDescent="0.25">
      <c r="A6258" s="153">
        <v>6254</v>
      </c>
      <c r="B6258" s="154" t="s">
        <v>253</v>
      </c>
      <c r="C6258" s="154" t="s">
        <v>254</v>
      </c>
      <c r="D6258" s="154" t="s">
        <v>255</v>
      </c>
      <c r="E6258" s="155" t="s">
        <v>253</v>
      </c>
      <c r="F6258" s="156" t="s">
        <v>253</v>
      </c>
      <c r="G6258" s="155" t="s">
        <v>253</v>
      </c>
      <c r="H6258" s="155" t="s">
        <v>253</v>
      </c>
      <c r="I6258" s="157" t="s">
        <v>253</v>
      </c>
      <c r="J6258" s="156" t="s">
        <v>253</v>
      </c>
      <c r="K6258" s="167" t="s">
        <v>253</v>
      </c>
    </row>
    <row r="6259" spans="1:11" x14ac:dyDescent="0.25">
      <c r="A6259" s="153">
        <v>6255</v>
      </c>
      <c r="B6259" s="154" t="s">
        <v>253</v>
      </c>
      <c r="C6259" s="154" t="s">
        <v>254</v>
      </c>
      <c r="D6259" s="154" t="s">
        <v>255</v>
      </c>
      <c r="E6259" s="155" t="s">
        <v>253</v>
      </c>
      <c r="F6259" s="156" t="s">
        <v>253</v>
      </c>
      <c r="G6259" s="155" t="s">
        <v>253</v>
      </c>
      <c r="H6259" s="155" t="s">
        <v>253</v>
      </c>
      <c r="I6259" s="157" t="s">
        <v>253</v>
      </c>
      <c r="J6259" s="156" t="s">
        <v>253</v>
      </c>
      <c r="K6259" s="167" t="s">
        <v>253</v>
      </c>
    </row>
    <row r="6260" spans="1:11" x14ac:dyDescent="0.25">
      <c r="A6260" s="153">
        <v>6256</v>
      </c>
      <c r="B6260" s="154" t="s">
        <v>253</v>
      </c>
      <c r="C6260" s="154" t="s">
        <v>254</v>
      </c>
      <c r="D6260" s="154" t="s">
        <v>255</v>
      </c>
      <c r="E6260" s="155" t="s">
        <v>253</v>
      </c>
      <c r="F6260" s="156" t="s">
        <v>253</v>
      </c>
      <c r="G6260" s="155" t="s">
        <v>253</v>
      </c>
      <c r="H6260" s="155" t="s">
        <v>253</v>
      </c>
      <c r="I6260" s="157" t="s">
        <v>253</v>
      </c>
      <c r="J6260" s="156" t="s">
        <v>253</v>
      </c>
      <c r="K6260" s="167" t="s">
        <v>253</v>
      </c>
    </row>
    <row r="6261" spans="1:11" x14ac:dyDescent="0.25">
      <c r="A6261" s="153">
        <v>6257</v>
      </c>
      <c r="B6261" s="154" t="s">
        <v>253</v>
      </c>
      <c r="C6261" s="154" t="s">
        <v>254</v>
      </c>
      <c r="D6261" s="154" t="s">
        <v>255</v>
      </c>
      <c r="E6261" s="155" t="s">
        <v>253</v>
      </c>
      <c r="F6261" s="156" t="s">
        <v>253</v>
      </c>
      <c r="G6261" s="155" t="s">
        <v>253</v>
      </c>
      <c r="H6261" s="155" t="s">
        <v>253</v>
      </c>
      <c r="I6261" s="157" t="s">
        <v>253</v>
      </c>
      <c r="J6261" s="156" t="s">
        <v>253</v>
      </c>
      <c r="K6261" s="167" t="s">
        <v>253</v>
      </c>
    </row>
    <row r="6262" spans="1:11" x14ac:dyDescent="0.25">
      <c r="A6262" s="153">
        <v>6258</v>
      </c>
      <c r="B6262" s="154" t="s">
        <v>253</v>
      </c>
      <c r="C6262" s="154" t="s">
        <v>254</v>
      </c>
      <c r="D6262" s="154" t="s">
        <v>255</v>
      </c>
      <c r="E6262" s="155" t="s">
        <v>253</v>
      </c>
      <c r="F6262" s="156" t="s">
        <v>253</v>
      </c>
      <c r="G6262" s="155" t="s">
        <v>253</v>
      </c>
      <c r="H6262" s="155" t="s">
        <v>253</v>
      </c>
      <c r="I6262" s="157" t="s">
        <v>253</v>
      </c>
      <c r="J6262" s="156" t="s">
        <v>253</v>
      </c>
      <c r="K6262" s="167" t="s">
        <v>253</v>
      </c>
    </row>
    <row r="6263" spans="1:11" x14ac:dyDescent="0.25">
      <c r="A6263" s="153">
        <v>6259</v>
      </c>
      <c r="B6263" s="154" t="s">
        <v>253</v>
      </c>
      <c r="C6263" s="154" t="s">
        <v>254</v>
      </c>
      <c r="D6263" s="154" t="s">
        <v>255</v>
      </c>
      <c r="E6263" s="155" t="s">
        <v>253</v>
      </c>
      <c r="F6263" s="156" t="s">
        <v>253</v>
      </c>
      <c r="G6263" s="155" t="s">
        <v>253</v>
      </c>
      <c r="H6263" s="155" t="s">
        <v>253</v>
      </c>
      <c r="I6263" s="157" t="s">
        <v>253</v>
      </c>
      <c r="J6263" s="156" t="s">
        <v>253</v>
      </c>
      <c r="K6263" s="167" t="s">
        <v>253</v>
      </c>
    </row>
    <row r="6264" spans="1:11" x14ac:dyDescent="0.25">
      <c r="A6264" s="153">
        <v>6260</v>
      </c>
      <c r="B6264" s="154" t="s">
        <v>253</v>
      </c>
      <c r="C6264" s="154" t="s">
        <v>254</v>
      </c>
      <c r="D6264" s="154" t="s">
        <v>255</v>
      </c>
      <c r="E6264" s="155" t="s">
        <v>253</v>
      </c>
      <c r="F6264" s="156" t="s">
        <v>253</v>
      </c>
      <c r="G6264" s="155" t="s">
        <v>253</v>
      </c>
      <c r="H6264" s="155" t="s">
        <v>253</v>
      </c>
      <c r="I6264" s="157" t="s">
        <v>253</v>
      </c>
      <c r="J6264" s="156" t="s">
        <v>253</v>
      </c>
      <c r="K6264" s="167" t="s">
        <v>253</v>
      </c>
    </row>
    <row r="6265" spans="1:11" x14ac:dyDescent="0.25">
      <c r="A6265" s="153">
        <v>6261</v>
      </c>
      <c r="B6265" s="154" t="s">
        <v>253</v>
      </c>
      <c r="C6265" s="154" t="s">
        <v>254</v>
      </c>
      <c r="D6265" s="154" t="s">
        <v>255</v>
      </c>
      <c r="E6265" s="155" t="s">
        <v>253</v>
      </c>
      <c r="F6265" s="156" t="s">
        <v>253</v>
      </c>
      <c r="G6265" s="155" t="s">
        <v>253</v>
      </c>
      <c r="H6265" s="155" t="s">
        <v>253</v>
      </c>
      <c r="I6265" s="157" t="s">
        <v>253</v>
      </c>
      <c r="J6265" s="156" t="s">
        <v>253</v>
      </c>
      <c r="K6265" s="167" t="s">
        <v>253</v>
      </c>
    </row>
    <row r="6266" spans="1:11" x14ac:dyDescent="0.25">
      <c r="A6266" s="153">
        <v>6262</v>
      </c>
      <c r="B6266" s="154" t="s">
        <v>253</v>
      </c>
      <c r="C6266" s="154" t="s">
        <v>254</v>
      </c>
      <c r="D6266" s="154" t="s">
        <v>255</v>
      </c>
      <c r="E6266" s="155" t="s">
        <v>253</v>
      </c>
      <c r="F6266" s="156" t="s">
        <v>253</v>
      </c>
      <c r="G6266" s="155" t="s">
        <v>253</v>
      </c>
      <c r="H6266" s="155" t="s">
        <v>253</v>
      </c>
      <c r="I6266" s="157" t="s">
        <v>253</v>
      </c>
      <c r="J6266" s="156" t="s">
        <v>253</v>
      </c>
      <c r="K6266" s="167" t="s">
        <v>253</v>
      </c>
    </row>
    <row r="6267" spans="1:11" x14ac:dyDescent="0.25">
      <c r="A6267" s="153">
        <v>6263</v>
      </c>
      <c r="B6267" s="154" t="s">
        <v>253</v>
      </c>
      <c r="C6267" s="154" t="s">
        <v>254</v>
      </c>
      <c r="D6267" s="154" t="s">
        <v>255</v>
      </c>
      <c r="E6267" s="155" t="s">
        <v>253</v>
      </c>
      <c r="F6267" s="156" t="s">
        <v>253</v>
      </c>
      <c r="G6267" s="155" t="s">
        <v>253</v>
      </c>
      <c r="H6267" s="155" t="s">
        <v>253</v>
      </c>
      <c r="I6267" s="157" t="s">
        <v>253</v>
      </c>
      <c r="J6267" s="156" t="s">
        <v>253</v>
      </c>
      <c r="K6267" s="167" t="s">
        <v>253</v>
      </c>
    </row>
    <row r="6268" spans="1:11" x14ac:dyDescent="0.25">
      <c r="A6268" s="153">
        <v>6264</v>
      </c>
      <c r="B6268" s="154" t="s">
        <v>253</v>
      </c>
      <c r="C6268" s="154" t="s">
        <v>254</v>
      </c>
      <c r="D6268" s="154" t="s">
        <v>255</v>
      </c>
      <c r="E6268" s="155" t="s">
        <v>253</v>
      </c>
      <c r="F6268" s="156" t="s">
        <v>253</v>
      </c>
      <c r="G6268" s="155" t="s">
        <v>253</v>
      </c>
      <c r="H6268" s="155" t="s">
        <v>253</v>
      </c>
      <c r="I6268" s="157" t="s">
        <v>253</v>
      </c>
      <c r="J6268" s="156" t="s">
        <v>253</v>
      </c>
      <c r="K6268" s="167" t="s">
        <v>253</v>
      </c>
    </row>
    <row r="6269" spans="1:11" x14ac:dyDescent="0.25">
      <c r="A6269" s="153">
        <v>6265</v>
      </c>
      <c r="B6269" s="154" t="s">
        <v>253</v>
      </c>
      <c r="C6269" s="154" t="s">
        <v>254</v>
      </c>
      <c r="D6269" s="154" t="s">
        <v>255</v>
      </c>
      <c r="E6269" s="155" t="s">
        <v>253</v>
      </c>
      <c r="F6269" s="156" t="s">
        <v>253</v>
      </c>
      <c r="G6269" s="155" t="s">
        <v>253</v>
      </c>
      <c r="H6269" s="155" t="s">
        <v>253</v>
      </c>
      <c r="I6269" s="157" t="s">
        <v>253</v>
      </c>
      <c r="J6269" s="156" t="s">
        <v>253</v>
      </c>
      <c r="K6269" s="167" t="s">
        <v>253</v>
      </c>
    </row>
    <row r="6270" spans="1:11" x14ac:dyDescent="0.25">
      <c r="A6270" s="153">
        <v>6266</v>
      </c>
      <c r="B6270" s="154" t="s">
        <v>253</v>
      </c>
      <c r="C6270" s="154" t="s">
        <v>254</v>
      </c>
      <c r="D6270" s="154" t="s">
        <v>255</v>
      </c>
      <c r="E6270" s="155" t="s">
        <v>253</v>
      </c>
      <c r="F6270" s="156" t="s">
        <v>253</v>
      </c>
      <c r="G6270" s="155" t="s">
        <v>253</v>
      </c>
      <c r="H6270" s="155" t="s">
        <v>253</v>
      </c>
      <c r="I6270" s="157" t="s">
        <v>253</v>
      </c>
      <c r="J6270" s="156" t="s">
        <v>253</v>
      </c>
      <c r="K6270" s="167" t="s">
        <v>253</v>
      </c>
    </row>
    <row r="6271" spans="1:11" x14ac:dyDescent="0.25">
      <c r="A6271" s="153">
        <v>6267</v>
      </c>
      <c r="B6271" s="154" t="s">
        <v>253</v>
      </c>
      <c r="C6271" s="154" t="s">
        <v>254</v>
      </c>
      <c r="D6271" s="154" t="s">
        <v>255</v>
      </c>
      <c r="E6271" s="155" t="s">
        <v>253</v>
      </c>
      <c r="F6271" s="156" t="s">
        <v>253</v>
      </c>
      <c r="G6271" s="155" t="s">
        <v>253</v>
      </c>
      <c r="H6271" s="155" t="s">
        <v>253</v>
      </c>
      <c r="I6271" s="157" t="s">
        <v>253</v>
      </c>
      <c r="J6271" s="156" t="s">
        <v>253</v>
      </c>
      <c r="K6271" s="167" t="s">
        <v>253</v>
      </c>
    </row>
    <row r="6272" spans="1:11" x14ac:dyDescent="0.25">
      <c r="A6272" s="153">
        <v>6268</v>
      </c>
      <c r="B6272" s="154" t="s">
        <v>253</v>
      </c>
      <c r="C6272" s="154" t="s">
        <v>254</v>
      </c>
      <c r="D6272" s="154" t="s">
        <v>255</v>
      </c>
      <c r="E6272" s="155" t="s">
        <v>253</v>
      </c>
      <c r="F6272" s="156" t="s">
        <v>253</v>
      </c>
      <c r="G6272" s="155" t="s">
        <v>253</v>
      </c>
      <c r="H6272" s="155" t="s">
        <v>253</v>
      </c>
      <c r="I6272" s="157" t="s">
        <v>253</v>
      </c>
      <c r="J6272" s="156" t="s">
        <v>253</v>
      </c>
      <c r="K6272" s="167" t="s">
        <v>253</v>
      </c>
    </row>
    <row r="6273" spans="1:11" x14ac:dyDescent="0.25">
      <c r="A6273" s="153">
        <v>6269</v>
      </c>
      <c r="B6273" s="154" t="s">
        <v>253</v>
      </c>
      <c r="C6273" s="154" t="s">
        <v>254</v>
      </c>
      <c r="D6273" s="154" t="s">
        <v>255</v>
      </c>
      <c r="E6273" s="155" t="s">
        <v>253</v>
      </c>
      <c r="F6273" s="156" t="s">
        <v>253</v>
      </c>
      <c r="G6273" s="155" t="s">
        <v>253</v>
      </c>
      <c r="H6273" s="155" t="s">
        <v>253</v>
      </c>
      <c r="I6273" s="157" t="s">
        <v>253</v>
      </c>
      <c r="J6273" s="156" t="s">
        <v>253</v>
      </c>
      <c r="K6273" s="167" t="s">
        <v>253</v>
      </c>
    </row>
    <row r="6274" spans="1:11" x14ac:dyDescent="0.25">
      <c r="A6274" s="153">
        <v>6270</v>
      </c>
      <c r="B6274" s="154" t="s">
        <v>253</v>
      </c>
      <c r="C6274" s="154" t="s">
        <v>254</v>
      </c>
      <c r="D6274" s="154" t="s">
        <v>255</v>
      </c>
      <c r="E6274" s="155" t="s">
        <v>253</v>
      </c>
      <c r="F6274" s="156" t="s">
        <v>253</v>
      </c>
      <c r="G6274" s="155" t="s">
        <v>253</v>
      </c>
      <c r="H6274" s="155" t="s">
        <v>253</v>
      </c>
      <c r="I6274" s="157" t="s">
        <v>253</v>
      </c>
      <c r="J6274" s="156" t="s">
        <v>253</v>
      </c>
      <c r="K6274" s="167" t="s">
        <v>253</v>
      </c>
    </row>
    <row r="6275" spans="1:11" x14ac:dyDescent="0.25">
      <c r="A6275" s="153">
        <v>6271</v>
      </c>
      <c r="B6275" s="154" t="s">
        <v>253</v>
      </c>
      <c r="C6275" s="154" t="s">
        <v>254</v>
      </c>
      <c r="D6275" s="154" t="s">
        <v>255</v>
      </c>
      <c r="E6275" s="155" t="s">
        <v>253</v>
      </c>
      <c r="F6275" s="156" t="s">
        <v>253</v>
      </c>
      <c r="G6275" s="155" t="s">
        <v>253</v>
      </c>
      <c r="H6275" s="155" t="s">
        <v>253</v>
      </c>
      <c r="I6275" s="157" t="s">
        <v>253</v>
      </c>
      <c r="J6275" s="156" t="s">
        <v>253</v>
      </c>
      <c r="K6275" s="167" t="s">
        <v>253</v>
      </c>
    </row>
    <row r="6276" spans="1:11" x14ac:dyDescent="0.25">
      <c r="A6276" s="153">
        <v>6272</v>
      </c>
      <c r="B6276" s="154" t="s">
        <v>253</v>
      </c>
      <c r="C6276" s="154" t="s">
        <v>254</v>
      </c>
      <c r="D6276" s="154" t="s">
        <v>255</v>
      </c>
      <c r="E6276" s="155" t="s">
        <v>253</v>
      </c>
      <c r="F6276" s="156" t="s">
        <v>253</v>
      </c>
      <c r="G6276" s="155" t="s">
        <v>253</v>
      </c>
      <c r="H6276" s="155" t="s">
        <v>253</v>
      </c>
      <c r="I6276" s="157" t="s">
        <v>253</v>
      </c>
      <c r="J6276" s="156" t="s">
        <v>253</v>
      </c>
      <c r="K6276" s="167" t="s">
        <v>253</v>
      </c>
    </row>
    <row r="6277" spans="1:11" x14ac:dyDescent="0.25">
      <c r="A6277" s="153">
        <v>6273</v>
      </c>
      <c r="B6277" s="154" t="s">
        <v>253</v>
      </c>
      <c r="C6277" s="154" t="s">
        <v>254</v>
      </c>
      <c r="D6277" s="154" t="s">
        <v>255</v>
      </c>
      <c r="E6277" s="155" t="s">
        <v>253</v>
      </c>
      <c r="F6277" s="156" t="s">
        <v>253</v>
      </c>
      <c r="G6277" s="155" t="s">
        <v>253</v>
      </c>
      <c r="H6277" s="155" t="s">
        <v>253</v>
      </c>
      <c r="I6277" s="157" t="s">
        <v>253</v>
      </c>
      <c r="J6277" s="156" t="s">
        <v>253</v>
      </c>
      <c r="K6277" s="167" t="s">
        <v>253</v>
      </c>
    </row>
    <row r="6278" spans="1:11" x14ac:dyDescent="0.25">
      <c r="A6278" s="153">
        <v>6274</v>
      </c>
      <c r="B6278" s="154" t="s">
        <v>253</v>
      </c>
      <c r="C6278" s="154" t="s">
        <v>254</v>
      </c>
      <c r="D6278" s="154" t="s">
        <v>255</v>
      </c>
      <c r="E6278" s="155" t="s">
        <v>253</v>
      </c>
      <c r="F6278" s="156" t="s">
        <v>253</v>
      </c>
      <c r="G6278" s="155" t="s">
        <v>253</v>
      </c>
      <c r="H6278" s="155" t="s">
        <v>253</v>
      </c>
      <c r="I6278" s="157" t="s">
        <v>253</v>
      </c>
      <c r="J6278" s="156" t="s">
        <v>253</v>
      </c>
      <c r="K6278" s="167" t="s">
        <v>253</v>
      </c>
    </row>
    <row r="6279" spans="1:11" x14ac:dyDescent="0.25">
      <c r="A6279" s="153">
        <v>6275</v>
      </c>
      <c r="B6279" s="154" t="s">
        <v>253</v>
      </c>
      <c r="C6279" s="154" t="s">
        <v>254</v>
      </c>
      <c r="D6279" s="154" t="s">
        <v>255</v>
      </c>
      <c r="E6279" s="155" t="s">
        <v>253</v>
      </c>
      <c r="F6279" s="156" t="s">
        <v>253</v>
      </c>
      <c r="G6279" s="155" t="s">
        <v>253</v>
      </c>
      <c r="H6279" s="155" t="s">
        <v>253</v>
      </c>
      <c r="I6279" s="157" t="s">
        <v>253</v>
      </c>
      <c r="J6279" s="156" t="s">
        <v>253</v>
      </c>
      <c r="K6279" s="167" t="s">
        <v>253</v>
      </c>
    </row>
    <row r="6280" spans="1:11" x14ac:dyDescent="0.25">
      <c r="A6280" s="153">
        <v>6276</v>
      </c>
      <c r="B6280" s="154" t="s">
        <v>253</v>
      </c>
      <c r="C6280" s="154" t="s">
        <v>254</v>
      </c>
      <c r="D6280" s="154" t="s">
        <v>255</v>
      </c>
      <c r="E6280" s="155" t="s">
        <v>253</v>
      </c>
      <c r="F6280" s="156" t="s">
        <v>253</v>
      </c>
      <c r="G6280" s="155" t="s">
        <v>253</v>
      </c>
      <c r="H6280" s="155" t="s">
        <v>253</v>
      </c>
      <c r="I6280" s="157" t="s">
        <v>253</v>
      </c>
      <c r="J6280" s="156" t="s">
        <v>253</v>
      </c>
      <c r="K6280" s="167" t="s">
        <v>253</v>
      </c>
    </row>
    <row r="6281" spans="1:11" x14ac:dyDescent="0.25">
      <c r="A6281" s="153">
        <v>6277</v>
      </c>
      <c r="B6281" s="154" t="s">
        <v>253</v>
      </c>
      <c r="C6281" s="154" t="s">
        <v>254</v>
      </c>
      <c r="D6281" s="154" t="s">
        <v>255</v>
      </c>
      <c r="E6281" s="155" t="s">
        <v>253</v>
      </c>
      <c r="F6281" s="156" t="s">
        <v>253</v>
      </c>
      <c r="G6281" s="155" t="s">
        <v>253</v>
      </c>
      <c r="H6281" s="155" t="s">
        <v>253</v>
      </c>
      <c r="I6281" s="157" t="s">
        <v>253</v>
      </c>
      <c r="J6281" s="156" t="s">
        <v>253</v>
      </c>
      <c r="K6281" s="167" t="s">
        <v>253</v>
      </c>
    </row>
    <row r="6282" spans="1:11" x14ac:dyDescent="0.25">
      <c r="A6282" s="153">
        <v>6278</v>
      </c>
      <c r="B6282" s="154" t="s">
        <v>253</v>
      </c>
      <c r="C6282" s="154" t="s">
        <v>254</v>
      </c>
      <c r="D6282" s="154" t="s">
        <v>255</v>
      </c>
      <c r="E6282" s="155" t="s">
        <v>253</v>
      </c>
      <c r="F6282" s="156" t="s">
        <v>253</v>
      </c>
      <c r="G6282" s="155" t="s">
        <v>253</v>
      </c>
      <c r="H6282" s="155" t="s">
        <v>253</v>
      </c>
      <c r="I6282" s="157" t="s">
        <v>253</v>
      </c>
      <c r="J6282" s="156" t="s">
        <v>253</v>
      </c>
      <c r="K6282" s="167" t="s">
        <v>253</v>
      </c>
    </row>
    <row r="6283" spans="1:11" x14ac:dyDescent="0.25">
      <c r="A6283" s="153">
        <v>6279</v>
      </c>
      <c r="B6283" s="154" t="s">
        <v>253</v>
      </c>
      <c r="C6283" s="154" t="s">
        <v>254</v>
      </c>
      <c r="D6283" s="154" t="s">
        <v>255</v>
      </c>
      <c r="E6283" s="155" t="s">
        <v>253</v>
      </c>
      <c r="F6283" s="156" t="s">
        <v>253</v>
      </c>
      <c r="G6283" s="155" t="s">
        <v>253</v>
      </c>
      <c r="H6283" s="155" t="s">
        <v>253</v>
      </c>
      <c r="I6283" s="157" t="s">
        <v>253</v>
      </c>
      <c r="J6283" s="156" t="s">
        <v>253</v>
      </c>
      <c r="K6283" s="167" t="s">
        <v>253</v>
      </c>
    </row>
    <row r="6284" spans="1:11" x14ac:dyDescent="0.25">
      <c r="A6284" s="153">
        <v>6280</v>
      </c>
      <c r="B6284" s="154" t="s">
        <v>253</v>
      </c>
      <c r="C6284" s="154" t="s">
        <v>254</v>
      </c>
      <c r="D6284" s="154" t="s">
        <v>255</v>
      </c>
      <c r="E6284" s="155" t="s">
        <v>253</v>
      </c>
      <c r="F6284" s="156" t="s">
        <v>253</v>
      </c>
      <c r="G6284" s="155" t="s">
        <v>253</v>
      </c>
      <c r="H6284" s="155" t="s">
        <v>253</v>
      </c>
      <c r="I6284" s="157" t="s">
        <v>253</v>
      </c>
      <c r="J6284" s="156" t="s">
        <v>253</v>
      </c>
      <c r="K6284" s="167" t="s">
        <v>253</v>
      </c>
    </row>
    <row r="6285" spans="1:11" x14ac:dyDescent="0.25">
      <c r="A6285" s="153">
        <v>6281</v>
      </c>
      <c r="B6285" s="154" t="s">
        <v>253</v>
      </c>
      <c r="C6285" s="154" t="s">
        <v>254</v>
      </c>
      <c r="D6285" s="154" t="s">
        <v>255</v>
      </c>
      <c r="E6285" s="155" t="s">
        <v>253</v>
      </c>
      <c r="F6285" s="156" t="s">
        <v>253</v>
      </c>
      <c r="G6285" s="155" t="s">
        <v>253</v>
      </c>
      <c r="H6285" s="155" t="s">
        <v>253</v>
      </c>
      <c r="I6285" s="157" t="s">
        <v>253</v>
      </c>
      <c r="J6285" s="156" t="s">
        <v>253</v>
      </c>
      <c r="K6285" s="167" t="s">
        <v>253</v>
      </c>
    </row>
    <row r="6286" spans="1:11" x14ac:dyDescent="0.25">
      <c r="A6286" s="153">
        <v>6282</v>
      </c>
      <c r="B6286" s="154" t="s">
        <v>253</v>
      </c>
      <c r="C6286" s="154" t="s">
        <v>254</v>
      </c>
      <c r="D6286" s="154" t="s">
        <v>255</v>
      </c>
      <c r="E6286" s="155" t="s">
        <v>253</v>
      </c>
      <c r="F6286" s="156" t="s">
        <v>253</v>
      </c>
      <c r="G6286" s="155" t="s">
        <v>253</v>
      </c>
      <c r="H6286" s="155" t="s">
        <v>253</v>
      </c>
      <c r="I6286" s="157" t="s">
        <v>253</v>
      </c>
      <c r="J6286" s="156" t="s">
        <v>253</v>
      </c>
      <c r="K6286" s="167" t="s">
        <v>253</v>
      </c>
    </row>
    <row r="6287" spans="1:11" x14ac:dyDescent="0.25">
      <c r="A6287" s="153">
        <v>6283</v>
      </c>
      <c r="B6287" s="154" t="s">
        <v>253</v>
      </c>
      <c r="C6287" s="154" t="s">
        <v>254</v>
      </c>
      <c r="D6287" s="154" t="s">
        <v>255</v>
      </c>
      <c r="E6287" s="155" t="s">
        <v>253</v>
      </c>
      <c r="F6287" s="156" t="s">
        <v>253</v>
      </c>
      <c r="G6287" s="155" t="s">
        <v>253</v>
      </c>
      <c r="H6287" s="155" t="s">
        <v>253</v>
      </c>
      <c r="I6287" s="157" t="s">
        <v>253</v>
      </c>
      <c r="J6287" s="156" t="s">
        <v>253</v>
      </c>
      <c r="K6287" s="167" t="s">
        <v>253</v>
      </c>
    </row>
    <row r="6288" spans="1:11" x14ac:dyDescent="0.25">
      <c r="A6288" s="153">
        <v>6284</v>
      </c>
      <c r="B6288" s="154" t="s">
        <v>253</v>
      </c>
      <c r="C6288" s="154" t="s">
        <v>254</v>
      </c>
      <c r="D6288" s="154" t="s">
        <v>255</v>
      </c>
      <c r="E6288" s="155" t="s">
        <v>253</v>
      </c>
      <c r="F6288" s="156" t="s">
        <v>253</v>
      </c>
      <c r="G6288" s="155" t="s">
        <v>253</v>
      </c>
      <c r="H6288" s="155" t="s">
        <v>253</v>
      </c>
      <c r="I6288" s="157" t="s">
        <v>253</v>
      </c>
      <c r="J6288" s="156" t="s">
        <v>253</v>
      </c>
      <c r="K6288" s="167" t="s">
        <v>253</v>
      </c>
    </row>
    <row r="6289" spans="1:11" x14ac:dyDescent="0.25">
      <c r="A6289" s="153">
        <v>6285</v>
      </c>
      <c r="B6289" s="154" t="s">
        <v>253</v>
      </c>
      <c r="C6289" s="154" t="s">
        <v>254</v>
      </c>
      <c r="D6289" s="154" t="s">
        <v>255</v>
      </c>
      <c r="E6289" s="155" t="s">
        <v>253</v>
      </c>
      <c r="F6289" s="156" t="s">
        <v>253</v>
      </c>
      <c r="G6289" s="155" t="s">
        <v>253</v>
      </c>
      <c r="H6289" s="155" t="s">
        <v>253</v>
      </c>
      <c r="I6289" s="157" t="s">
        <v>253</v>
      </c>
      <c r="J6289" s="156" t="s">
        <v>253</v>
      </c>
      <c r="K6289" s="167" t="s">
        <v>253</v>
      </c>
    </row>
    <row r="6290" spans="1:11" x14ac:dyDescent="0.25">
      <c r="A6290" s="153">
        <v>6286</v>
      </c>
      <c r="B6290" s="154" t="s">
        <v>253</v>
      </c>
      <c r="C6290" s="154" t="s">
        <v>254</v>
      </c>
      <c r="D6290" s="154" t="s">
        <v>255</v>
      </c>
      <c r="E6290" s="155" t="s">
        <v>253</v>
      </c>
      <c r="F6290" s="156" t="s">
        <v>253</v>
      </c>
      <c r="G6290" s="155" t="s">
        <v>253</v>
      </c>
      <c r="H6290" s="155" t="s">
        <v>253</v>
      </c>
      <c r="I6290" s="157" t="s">
        <v>253</v>
      </c>
      <c r="J6290" s="156" t="s">
        <v>253</v>
      </c>
      <c r="K6290" s="167" t="s">
        <v>253</v>
      </c>
    </row>
    <row r="6291" spans="1:11" x14ac:dyDescent="0.25">
      <c r="A6291" s="153">
        <v>6287</v>
      </c>
      <c r="B6291" s="154" t="s">
        <v>253</v>
      </c>
      <c r="C6291" s="154" t="s">
        <v>254</v>
      </c>
      <c r="D6291" s="154" t="s">
        <v>255</v>
      </c>
      <c r="E6291" s="155" t="s">
        <v>253</v>
      </c>
      <c r="F6291" s="156" t="s">
        <v>253</v>
      </c>
      <c r="G6291" s="155" t="s">
        <v>253</v>
      </c>
      <c r="H6291" s="155" t="s">
        <v>253</v>
      </c>
      <c r="I6291" s="157" t="s">
        <v>253</v>
      </c>
      <c r="J6291" s="156" t="s">
        <v>253</v>
      </c>
      <c r="K6291" s="167" t="s">
        <v>253</v>
      </c>
    </row>
    <row r="6292" spans="1:11" x14ac:dyDescent="0.25">
      <c r="A6292" s="153">
        <v>6288</v>
      </c>
      <c r="B6292" s="154" t="s">
        <v>253</v>
      </c>
      <c r="C6292" s="154" t="s">
        <v>254</v>
      </c>
      <c r="D6292" s="154" t="s">
        <v>255</v>
      </c>
      <c r="E6292" s="155" t="s">
        <v>253</v>
      </c>
      <c r="F6292" s="156" t="s">
        <v>253</v>
      </c>
      <c r="G6292" s="155" t="s">
        <v>253</v>
      </c>
      <c r="H6292" s="155" t="s">
        <v>253</v>
      </c>
      <c r="I6292" s="157" t="s">
        <v>253</v>
      </c>
      <c r="J6292" s="156" t="s">
        <v>253</v>
      </c>
      <c r="K6292" s="167" t="s">
        <v>253</v>
      </c>
    </row>
    <row r="6293" spans="1:11" x14ac:dyDescent="0.25">
      <c r="A6293" s="153">
        <v>6289</v>
      </c>
      <c r="B6293" s="154" t="s">
        <v>253</v>
      </c>
      <c r="C6293" s="154" t="s">
        <v>254</v>
      </c>
      <c r="D6293" s="154" t="s">
        <v>255</v>
      </c>
      <c r="E6293" s="155" t="s">
        <v>253</v>
      </c>
      <c r="F6293" s="156" t="s">
        <v>253</v>
      </c>
      <c r="G6293" s="155" t="s">
        <v>253</v>
      </c>
      <c r="H6293" s="155" t="s">
        <v>253</v>
      </c>
      <c r="I6293" s="157" t="s">
        <v>253</v>
      </c>
      <c r="J6293" s="156" t="s">
        <v>253</v>
      </c>
      <c r="K6293" s="167" t="s">
        <v>253</v>
      </c>
    </row>
    <row r="6294" spans="1:11" x14ac:dyDescent="0.25">
      <c r="A6294" s="153">
        <v>6290</v>
      </c>
      <c r="B6294" s="154" t="s">
        <v>253</v>
      </c>
      <c r="C6294" s="154" t="s">
        <v>254</v>
      </c>
      <c r="D6294" s="154" t="s">
        <v>255</v>
      </c>
      <c r="E6294" s="155" t="s">
        <v>253</v>
      </c>
      <c r="F6294" s="156" t="s">
        <v>253</v>
      </c>
      <c r="G6294" s="155" t="s">
        <v>253</v>
      </c>
      <c r="H6294" s="155" t="s">
        <v>253</v>
      </c>
      <c r="I6294" s="157" t="s">
        <v>253</v>
      </c>
      <c r="J6294" s="156" t="s">
        <v>253</v>
      </c>
      <c r="K6294" s="167" t="s">
        <v>253</v>
      </c>
    </row>
    <row r="6295" spans="1:11" x14ac:dyDescent="0.25">
      <c r="A6295" s="153">
        <v>6291</v>
      </c>
      <c r="B6295" s="154" t="s">
        <v>253</v>
      </c>
      <c r="C6295" s="154" t="s">
        <v>254</v>
      </c>
      <c r="D6295" s="154" t="s">
        <v>255</v>
      </c>
      <c r="E6295" s="155" t="s">
        <v>253</v>
      </c>
      <c r="F6295" s="156" t="s">
        <v>253</v>
      </c>
      <c r="G6295" s="155" t="s">
        <v>253</v>
      </c>
      <c r="H6295" s="155" t="s">
        <v>253</v>
      </c>
      <c r="I6295" s="157" t="s">
        <v>253</v>
      </c>
      <c r="J6295" s="156" t="s">
        <v>253</v>
      </c>
      <c r="K6295" s="167" t="s">
        <v>253</v>
      </c>
    </row>
    <row r="6296" spans="1:11" x14ac:dyDescent="0.25">
      <c r="A6296" s="153">
        <v>6292</v>
      </c>
      <c r="B6296" s="154" t="s">
        <v>253</v>
      </c>
      <c r="C6296" s="154" t="s">
        <v>254</v>
      </c>
      <c r="D6296" s="154" t="s">
        <v>255</v>
      </c>
      <c r="E6296" s="155" t="s">
        <v>253</v>
      </c>
      <c r="F6296" s="156" t="s">
        <v>253</v>
      </c>
      <c r="G6296" s="155" t="s">
        <v>253</v>
      </c>
      <c r="H6296" s="155" t="s">
        <v>253</v>
      </c>
      <c r="I6296" s="157" t="s">
        <v>253</v>
      </c>
      <c r="J6296" s="156" t="s">
        <v>253</v>
      </c>
      <c r="K6296" s="167" t="s">
        <v>253</v>
      </c>
    </row>
    <row r="6297" spans="1:11" x14ac:dyDescent="0.25">
      <c r="A6297" s="153">
        <v>6293</v>
      </c>
      <c r="B6297" s="154" t="s">
        <v>253</v>
      </c>
      <c r="C6297" s="154" t="s">
        <v>254</v>
      </c>
      <c r="D6297" s="154" t="s">
        <v>255</v>
      </c>
      <c r="E6297" s="155" t="s">
        <v>253</v>
      </c>
      <c r="F6297" s="156" t="s">
        <v>253</v>
      </c>
      <c r="G6297" s="155" t="s">
        <v>253</v>
      </c>
      <c r="H6297" s="155" t="s">
        <v>253</v>
      </c>
      <c r="I6297" s="157" t="s">
        <v>253</v>
      </c>
      <c r="J6297" s="156" t="s">
        <v>253</v>
      </c>
      <c r="K6297" s="167" t="s">
        <v>253</v>
      </c>
    </row>
    <row r="6298" spans="1:11" x14ac:dyDescent="0.25">
      <c r="A6298" s="153">
        <v>6294</v>
      </c>
      <c r="B6298" s="154" t="s">
        <v>253</v>
      </c>
      <c r="C6298" s="154" t="s">
        <v>254</v>
      </c>
      <c r="D6298" s="154" t="s">
        <v>255</v>
      </c>
      <c r="E6298" s="155" t="s">
        <v>253</v>
      </c>
      <c r="F6298" s="156" t="s">
        <v>253</v>
      </c>
      <c r="G6298" s="155" t="s">
        <v>253</v>
      </c>
      <c r="H6298" s="155" t="s">
        <v>253</v>
      </c>
      <c r="I6298" s="157" t="s">
        <v>253</v>
      </c>
      <c r="J6298" s="156" t="s">
        <v>253</v>
      </c>
      <c r="K6298" s="167" t="s">
        <v>253</v>
      </c>
    </row>
    <row r="6299" spans="1:11" x14ac:dyDescent="0.25">
      <c r="A6299" s="153">
        <v>6295</v>
      </c>
      <c r="B6299" s="154" t="s">
        <v>253</v>
      </c>
      <c r="C6299" s="154" t="s">
        <v>254</v>
      </c>
      <c r="D6299" s="154" t="s">
        <v>255</v>
      </c>
      <c r="E6299" s="155" t="s">
        <v>253</v>
      </c>
      <c r="F6299" s="156" t="s">
        <v>253</v>
      </c>
      <c r="G6299" s="155" t="s">
        <v>253</v>
      </c>
      <c r="H6299" s="155" t="s">
        <v>253</v>
      </c>
      <c r="I6299" s="157" t="s">
        <v>253</v>
      </c>
      <c r="J6299" s="156" t="s">
        <v>253</v>
      </c>
      <c r="K6299" s="167" t="s">
        <v>253</v>
      </c>
    </row>
    <row r="6300" spans="1:11" x14ac:dyDescent="0.25">
      <c r="A6300" s="153">
        <v>6296</v>
      </c>
      <c r="B6300" s="154" t="s">
        <v>253</v>
      </c>
      <c r="C6300" s="154" t="s">
        <v>254</v>
      </c>
      <c r="D6300" s="154" t="s">
        <v>255</v>
      </c>
      <c r="E6300" s="155" t="s">
        <v>253</v>
      </c>
      <c r="F6300" s="156" t="s">
        <v>253</v>
      </c>
      <c r="G6300" s="155" t="s">
        <v>253</v>
      </c>
      <c r="H6300" s="155" t="s">
        <v>253</v>
      </c>
      <c r="I6300" s="157" t="s">
        <v>253</v>
      </c>
      <c r="J6300" s="156" t="s">
        <v>253</v>
      </c>
      <c r="K6300" s="167" t="s">
        <v>253</v>
      </c>
    </row>
    <row r="6301" spans="1:11" x14ac:dyDescent="0.25">
      <c r="A6301" s="153">
        <v>6297</v>
      </c>
      <c r="B6301" s="154" t="s">
        <v>253</v>
      </c>
      <c r="C6301" s="154" t="s">
        <v>254</v>
      </c>
      <c r="D6301" s="154" t="s">
        <v>255</v>
      </c>
      <c r="E6301" s="155" t="s">
        <v>253</v>
      </c>
      <c r="F6301" s="156" t="s">
        <v>253</v>
      </c>
      <c r="G6301" s="155" t="s">
        <v>253</v>
      </c>
      <c r="H6301" s="155" t="s">
        <v>253</v>
      </c>
      <c r="I6301" s="157" t="s">
        <v>253</v>
      </c>
      <c r="J6301" s="156" t="s">
        <v>253</v>
      </c>
      <c r="K6301" s="167" t="s">
        <v>253</v>
      </c>
    </row>
    <row r="6302" spans="1:11" x14ac:dyDescent="0.25">
      <c r="A6302" s="153">
        <v>6298</v>
      </c>
      <c r="B6302" s="154" t="s">
        <v>253</v>
      </c>
      <c r="C6302" s="154" t="s">
        <v>254</v>
      </c>
      <c r="D6302" s="154" t="s">
        <v>255</v>
      </c>
      <c r="E6302" s="155" t="s">
        <v>253</v>
      </c>
      <c r="F6302" s="156" t="s">
        <v>253</v>
      </c>
      <c r="G6302" s="155" t="s">
        <v>253</v>
      </c>
      <c r="H6302" s="155" t="s">
        <v>253</v>
      </c>
      <c r="I6302" s="157" t="s">
        <v>253</v>
      </c>
      <c r="J6302" s="156" t="s">
        <v>253</v>
      </c>
      <c r="K6302" s="167" t="s">
        <v>253</v>
      </c>
    </row>
    <row r="6303" spans="1:11" x14ac:dyDescent="0.25">
      <c r="A6303" s="153">
        <v>6299</v>
      </c>
      <c r="B6303" s="154" t="s">
        <v>253</v>
      </c>
      <c r="C6303" s="154" t="s">
        <v>254</v>
      </c>
      <c r="D6303" s="154" t="s">
        <v>255</v>
      </c>
      <c r="E6303" s="155" t="s">
        <v>253</v>
      </c>
      <c r="F6303" s="156" t="s">
        <v>253</v>
      </c>
      <c r="G6303" s="155" t="s">
        <v>253</v>
      </c>
      <c r="H6303" s="155" t="s">
        <v>253</v>
      </c>
      <c r="I6303" s="157" t="s">
        <v>253</v>
      </c>
      <c r="J6303" s="156" t="s">
        <v>253</v>
      </c>
      <c r="K6303" s="167" t="s">
        <v>253</v>
      </c>
    </row>
    <row r="6304" spans="1:11" x14ac:dyDescent="0.25">
      <c r="A6304" s="153">
        <v>6300</v>
      </c>
      <c r="B6304" s="154" t="s">
        <v>253</v>
      </c>
      <c r="C6304" s="154" t="s">
        <v>254</v>
      </c>
      <c r="D6304" s="154" t="s">
        <v>255</v>
      </c>
      <c r="E6304" s="155" t="s">
        <v>253</v>
      </c>
      <c r="F6304" s="156" t="s">
        <v>253</v>
      </c>
      <c r="G6304" s="155" t="s">
        <v>253</v>
      </c>
      <c r="H6304" s="155" t="s">
        <v>253</v>
      </c>
      <c r="I6304" s="157" t="s">
        <v>253</v>
      </c>
      <c r="J6304" s="156" t="s">
        <v>253</v>
      </c>
      <c r="K6304" s="167" t="s">
        <v>253</v>
      </c>
    </row>
    <row r="6305" spans="1:11" x14ac:dyDescent="0.25">
      <c r="A6305" s="153">
        <v>6301</v>
      </c>
      <c r="B6305" s="154" t="s">
        <v>253</v>
      </c>
      <c r="C6305" s="154" t="s">
        <v>254</v>
      </c>
      <c r="D6305" s="154" t="s">
        <v>255</v>
      </c>
      <c r="E6305" s="155" t="s">
        <v>253</v>
      </c>
      <c r="F6305" s="156" t="s">
        <v>253</v>
      </c>
      <c r="G6305" s="155" t="s">
        <v>253</v>
      </c>
      <c r="H6305" s="155" t="s">
        <v>253</v>
      </c>
      <c r="I6305" s="157" t="s">
        <v>253</v>
      </c>
      <c r="J6305" s="156" t="s">
        <v>253</v>
      </c>
      <c r="K6305" s="167" t="s">
        <v>253</v>
      </c>
    </row>
    <row r="6306" spans="1:11" x14ac:dyDescent="0.25">
      <c r="A6306" s="153">
        <v>6302</v>
      </c>
      <c r="B6306" s="154" t="s">
        <v>253</v>
      </c>
      <c r="C6306" s="154" t="s">
        <v>254</v>
      </c>
      <c r="D6306" s="154" t="s">
        <v>255</v>
      </c>
      <c r="E6306" s="155" t="s">
        <v>253</v>
      </c>
      <c r="F6306" s="156" t="s">
        <v>253</v>
      </c>
      <c r="G6306" s="155" t="s">
        <v>253</v>
      </c>
      <c r="H6306" s="155" t="s">
        <v>253</v>
      </c>
      <c r="I6306" s="157" t="s">
        <v>253</v>
      </c>
      <c r="J6306" s="156" t="s">
        <v>253</v>
      </c>
      <c r="K6306" s="167" t="s">
        <v>253</v>
      </c>
    </row>
    <row r="6307" spans="1:11" x14ac:dyDescent="0.25">
      <c r="A6307" s="153">
        <v>6303</v>
      </c>
      <c r="B6307" s="154" t="s">
        <v>253</v>
      </c>
      <c r="C6307" s="154" t="s">
        <v>254</v>
      </c>
      <c r="D6307" s="154" t="s">
        <v>255</v>
      </c>
      <c r="E6307" s="155" t="s">
        <v>253</v>
      </c>
      <c r="F6307" s="156" t="s">
        <v>253</v>
      </c>
      <c r="G6307" s="155" t="s">
        <v>253</v>
      </c>
      <c r="H6307" s="155" t="s">
        <v>253</v>
      </c>
      <c r="I6307" s="157" t="s">
        <v>253</v>
      </c>
      <c r="J6307" s="156" t="s">
        <v>253</v>
      </c>
      <c r="K6307" s="167" t="s">
        <v>253</v>
      </c>
    </row>
    <row r="6308" spans="1:11" x14ac:dyDescent="0.25">
      <c r="A6308" s="153">
        <v>6304</v>
      </c>
      <c r="B6308" s="154" t="s">
        <v>253</v>
      </c>
      <c r="C6308" s="154" t="s">
        <v>254</v>
      </c>
      <c r="D6308" s="154" t="s">
        <v>255</v>
      </c>
      <c r="E6308" s="155" t="s">
        <v>253</v>
      </c>
      <c r="F6308" s="156" t="s">
        <v>253</v>
      </c>
      <c r="G6308" s="155" t="s">
        <v>253</v>
      </c>
      <c r="H6308" s="155" t="s">
        <v>253</v>
      </c>
      <c r="I6308" s="157" t="s">
        <v>253</v>
      </c>
      <c r="J6308" s="156" t="s">
        <v>253</v>
      </c>
      <c r="K6308" s="167" t="s">
        <v>253</v>
      </c>
    </row>
    <row r="6309" spans="1:11" x14ac:dyDescent="0.25">
      <c r="A6309" s="153">
        <v>6305</v>
      </c>
      <c r="B6309" s="154" t="s">
        <v>253</v>
      </c>
      <c r="C6309" s="154" t="s">
        <v>254</v>
      </c>
      <c r="D6309" s="154" t="s">
        <v>255</v>
      </c>
      <c r="E6309" s="155" t="s">
        <v>253</v>
      </c>
      <c r="F6309" s="156" t="s">
        <v>253</v>
      </c>
      <c r="G6309" s="155" t="s">
        <v>253</v>
      </c>
      <c r="H6309" s="155" t="s">
        <v>253</v>
      </c>
      <c r="I6309" s="157" t="s">
        <v>253</v>
      </c>
      <c r="J6309" s="156" t="s">
        <v>253</v>
      </c>
      <c r="K6309" s="167" t="s">
        <v>253</v>
      </c>
    </row>
    <row r="6310" spans="1:11" x14ac:dyDescent="0.25">
      <c r="A6310" s="153">
        <v>6306</v>
      </c>
      <c r="B6310" s="154" t="s">
        <v>253</v>
      </c>
      <c r="C6310" s="154" t="s">
        <v>254</v>
      </c>
      <c r="D6310" s="154" t="s">
        <v>255</v>
      </c>
      <c r="E6310" s="155" t="s">
        <v>253</v>
      </c>
      <c r="F6310" s="156" t="s">
        <v>253</v>
      </c>
      <c r="G6310" s="155" t="s">
        <v>253</v>
      </c>
      <c r="H6310" s="155" t="s">
        <v>253</v>
      </c>
      <c r="I6310" s="157" t="s">
        <v>253</v>
      </c>
      <c r="J6310" s="156" t="s">
        <v>253</v>
      </c>
      <c r="K6310" s="167" t="s">
        <v>253</v>
      </c>
    </row>
    <row r="6311" spans="1:11" x14ac:dyDescent="0.25">
      <c r="A6311" s="153">
        <v>6307</v>
      </c>
      <c r="B6311" s="154" t="s">
        <v>253</v>
      </c>
      <c r="C6311" s="154" t="s">
        <v>254</v>
      </c>
      <c r="D6311" s="154" t="s">
        <v>255</v>
      </c>
      <c r="E6311" s="155" t="s">
        <v>253</v>
      </c>
      <c r="F6311" s="156" t="s">
        <v>253</v>
      </c>
      <c r="G6311" s="155" t="s">
        <v>253</v>
      </c>
      <c r="H6311" s="155" t="s">
        <v>253</v>
      </c>
      <c r="I6311" s="157" t="s">
        <v>253</v>
      </c>
      <c r="J6311" s="156" t="s">
        <v>253</v>
      </c>
      <c r="K6311" s="167" t="s">
        <v>253</v>
      </c>
    </row>
    <row r="6312" spans="1:11" x14ac:dyDescent="0.25">
      <c r="A6312" s="153">
        <v>6308</v>
      </c>
      <c r="B6312" s="154" t="s">
        <v>253</v>
      </c>
      <c r="C6312" s="154" t="s">
        <v>254</v>
      </c>
      <c r="D6312" s="154" t="s">
        <v>255</v>
      </c>
      <c r="E6312" s="155" t="s">
        <v>253</v>
      </c>
      <c r="F6312" s="156" t="s">
        <v>253</v>
      </c>
      <c r="G6312" s="155" t="s">
        <v>253</v>
      </c>
      <c r="H6312" s="155" t="s">
        <v>253</v>
      </c>
      <c r="I6312" s="157" t="s">
        <v>253</v>
      </c>
      <c r="J6312" s="156" t="s">
        <v>253</v>
      </c>
      <c r="K6312" s="167" t="s">
        <v>253</v>
      </c>
    </row>
    <row r="6313" spans="1:11" x14ac:dyDescent="0.25">
      <c r="A6313" s="153">
        <v>6309</v>
      </c>
      <c r="B6313" s="154" t="s">
        <v>253</v>
      </c>
      <c r="C6313" s="154" t="s">
        <v>254</v>
      </c>
      <c r="D6313" s="154" t="s">
        <v>255</v>
      </c>
      <c r="E6313" s="155" t="s">
        <v>253</v>
      </c>
      <c r="F6313" s="156" t="s">
        <v>253</v>
      </c>
      <c r="G6313" s="155" t="s">
        <v>253</v>
      </c>
      <c r="H6313" s="155" t="s">
        <v>253</v>
      </c>
      <c r="I6313" s="157" t="s">
        <v>253</v>
      </c>
      <c r="J6313" s="156" t="s">
        <v>253</v>
      </c>
      <c r="K6313" s="167" t="s">
        <v>253</v>
      </c>
    </row>
    <row r="6314" spans="1:11" x14ac:dyDescent="0.25">
      <c r="A6314" s="153">
        <v>6310</v>
      </c>
      <c r="B6314" s="154" t="s">
        <v>253</v>
      </c>
      <c r="C6314" s="154" t="s">
        <v>254</v>
      </c>
      <c r="D6314" s="154" t="s">
        <v>255</v>
      </c>
      <c r="E6314" s="155" t="s">
        <v>253</v>
      </c>
      <c r="F6314" s="156" t="s">
        <v>253</v>
      </c>
      <c r="G6314" s="155" t="s">
        <v>253</v>
      </c>
      <c r="H6314" s="155" t="s">
        <v>253</v>
      </c>
      <c r="I6314" s="157" t="s">
        <v>253</v>
      </c>
      <c r="J6314" s="156" t="s">
        <v>253</v>
      </c>
      <c r="K6314" s="167" t="s">
        <v>253</v>
      </c>
    </row>
    <row r="6315" spans="1:11" x14ac:dyDescent="0.25">
      <c r="A6315" s="153">
        <v>6311</v>
      </c>
      <c r="B6315" s="154" t="s">
        <v>253</v>
      </c>
      <c r="C6315" s="154" t="s">
        <v>254</v>
      </c>
      <c r="D6315" s="154" t="s">
        <v>255</v>
      </c>
      <c r="E6315" s="155" t="s">
        <v>253</v>
      </c>
      <c r="F6315" s="156" t="s">
        <v>253</v>
      </c>
      <c r="G6315" s="155" t="s">
        <v>253</v>
      </c>
      <c r="H6315" s="155" t="s">
        <v>253</v>
      </c>
      <c r="I6315" s="157" t="s">
        <v>253</v>
      </c>
      <c r="J6315" s="156" t="s">
        <v>253</v>
      </c>
      <c r="K6315" s="167" t="s">
        <v>253</v>
      </c>
    </row>
    <row r="6316" spans="1:11" x14ac:dyDescent="0.25">
      <c r="A6316" s="153">
        <v>6312</v>
      </c>
      <c r="B6316" s="154" t="s">
        <v>253</v>
      </c>
      <c r="C6316" s="154" t="s">
        <v>254</v>
      </c>
      <c r="D6316" s="154" t="s">
        <v>255</v>
      </c>
      <c r="E6316" s="155" t="s">
        <v>253</v>
      </c>
      <c r="F6316" s="156" t="s">
        <v>253</v>
      </c>
      <c r="G6316" s="155" t="s">
        <v>253</v>
      </c>
      <c r="H6316" s="155" t="s">
        <v>253</v>
      </c>
      <c r="I6316" s="157" t="s">
        <v>253</v>
      </c>
      <c r="J6316" s="156" t="s">
        <v>253</v>
      </c>
      <c r="K6316" s="167" t="s">
        <v>253</v>
      </c>
    </row>
    <row r="6317" spans="1:11" x14ac:dyDescent="0.25">
      <c r="A6317" s="153">
        <v>6313</v>
      </c>
      <c r="B6317" s="154" t="s">
        <v>253</v>
      </c>
      <c r="C6317" s="154" t="s">
        <v>254</v>
      </c>
      <c r="D6317" s="154" t="s">
        <v>255</v>
      </c>
      <c r="E6317" s="155" t="s">
        <v>253</v>
      </c>
      <c r="F6317" s="156" t="s">
        <v>253</v>
      </c>
      <c r="G6317" s="155" t="s">
        <v>253</v>
      </c>
      <c r="H6317" s="155" t="s">
        <v>253</v>
      </c>
      <c r="I6317" s="157" t="s">
        <v>253</v>
      </c>
      <c r="J6317" s="156" t="s">
        <v>253</v>
      </c>
      <c r="K6317" s="167" t="s">
        <v>253</v>
      </c>
    </row>
    <row r="6318" spans="1:11" x14ac:dyDescent="0.25">
      <c r="A6318" s="153">
        <v>6314</v>
      </c>
      <c r="B6318" s="154" t="s">
        <v>253</v>
      </c>
      <c r="C6318" s="154" t="s">
        <v>254</v>
      </c>
      <c r="D6318" s="154" t="s">
        <v>255</v>
      </c>
      <c r="E6318" s="155" t="s">
        <v>253</v>
      </c>
      <c r="F6318" s="156" t="s">
        <v>253</v>
      </c>
      <c r="G6318" s="155" t="s">
        <v>253</v>
      </c>
      <c r="H6318" s="155" t="s">
        <v>253</v>
      </c>
      <c r="I6318" s="157" t="s">
        <v>253</v>
      </c>
      <c r="J6318" s="156" t="s">
        <v>253</v>
      </c>
      <c r="K6318" s="167" t="s">
        <v>253</v>
      </c>
    </row>
    <row r="6319" spans="1:11" x14ac:dyDescent="0.25">
      <c r="A6319" s="153">
        <v>6315</v>
      </c>
      <c r="B6319" s="154" t="s">
        <v>253</v>
      </c>
      <c r="C6319" s="154" t="s">
        <v>254</v>
      </c>
      <c r="D6319" s="154" t="s">
        <v>255</v>
      </c>
      <c r="E6319" s="155" t="s">
        <v>253</v>
      </c>
      <c r="F6319" s="156" t="s">
        <v>253</v>
      </c>
      <c r="G6319" s="155" t="s">
        <v>253</v>
      </c>
      <c r="H6319" s="155" t="s">
        <v>253</v>
      </c>
      <c r="I6319" s="157" t="s">
        <v>253</v>
      </c>
      <c r="J6319" s="156" t="s">
        <v>253</v>
      </c>
      <c r="K6319" s="167" t="s">
        <v>253</v>
      </c>
    </row>
    <row r="6320" spans="1:11" x14ac:dyDescent="0.25">
      <c r="A6320" s="153">
        <v>6316</v>
      </c>
      <c r="B6320" s="154" t="s">
        <v>253</v>
      </c>
      <c r="C6320" s="154" t="s">
        <v>254</v>
      </c>
      <c r="D6320" s="154" t="s">
        <v>255</v>
      </c>
      <c r="E6320" s="155" t="s">
        <v>253</v>
      </c>
      <c r="F6320" s="156" t="s">
        <v>253</v>
      </c>
      <c r="G6320" s="155" t="s">
        <v>253</v>
      </c>
      <c r="H6320" s="155" t="s">
        <v>253</v>
      </c>
      <c r="I6320" s="157" t="s">
        <v>253</v>
      </c>
      <c r="J6320" s="156" t="s">
        <v>253</v>
      </c>
      <c r="K6320" s="167" t="s">
        <v>253</v>
      </c>
    </row>
    <row r="6321" spans="1:11" x14ac:dyDescent="0.25">
      <c r="A6321" s="153">
        <v>6317</v>
      </c>
      <c r="B6321" s="154" t="s">
        <v>253</v>
      </c>
      <c r="C6321" s="154" t="s">
        <v>254</v>
      </c>
      <c r="D6321" s="154" t="s">
        <v>255</v>
      </c>
      <c r="E6321" s="155" t="s">
        <v>253</v>
      </c>
      <c r="F6321" s="156" t="s">
        <v>253</v>
      </c>
      <c r="G6321" s="155" t="s">
        <v>253</v>
      </c>
      <c r="H6321" s="155" t="s">
        <v>253</v>
      </c>
      <c r="I6321" s="157" t="s">
        <v>253</v>
      </c>
      <c r="J6321" s="156" t="s">
        <v>253</v>
      </c>
      <c r="K6321" s="167" t="s">
        <v>253</v>
      </c>
    </row>
    <row r="6322" spans="1:11" x14ac:dyDescent="0.25">
      <c r="A6322" s="153">
        <v>6318</v>
      </c>
      <c r="B6322" s="154" t="s">
        <v>253</v>
      </c>
      <c r="C6322" s="154" t="s">
        <v>254</v>
      </c>
      <c r="D6322" s="154" t="s">
        <v>255</v>
      </c>
      <c r="E6322" s="155" t="s">
        <v>253</v>
      </c>
      <c r="F6322" s="156" t="s">
        <v>253</v>
      </c>
      <c r="G6322" s="155" t="s">
        <v>253</v>
      </c>
      <c r="H6322" s="155" t="s">
        <v>253</v>
      </c>
      <c r="I6322" s="157" t="s">
        <v>253</v>
      </c>
      <c r="J6322" s="156" t="s">
        <v>253</v>
      </c>
      <c r="K6322" s="167" t="s">
        <v>253</v>
      </c>
    </row>
    <row r="6323" spans="1:11" x14ac:dyDescent="0.25">
      <c r="A6323" s="153">
        <v>6319</v>
      </c>
      <c r="B6323" s="154" t="s">
        <v>253</v>
      </c>
      <c r="C6323" s="154" t="s">
        <v>254</v>
      </c>
      <c r="D6323" s="154" t="s">
        <v>255</v>
      </c>
      <c r="E6323" s="155" t="s">
        <v>253</v>
      </c>
      <c r="F6323" s="156" t="s">
        <v>253</v>
      </c>
      <c r="G6323" s="155" t="s">
        <v>253</v>
      </c>
      <c r="H6323" s="155" t="s">
        <v>253</v>
      </c>
      <c r="I6323" s="157" t="s">
        <v>253</v>
      </c>
      <c r="J6323" s="156" t="s">
        <v>253</v>
      </c>
      <c r="K6323" s="167" t="s">
        <v>253</v>
      </c>
    </row>
    <row r="6324" spans="1:11" x14ac:dyDescent="0.25">
      <c r="A6324" s="153">
        <v>6320</v>
      </c>
      <c r="B6324" s="154" t="s">
        <v>253</v>
      </c>
      <c r="C6324" s="154" t="s">
        <v>254</v>
      </c>
      <c r="D6324" s="154" t="s">
        <v>255</v>
      </c>
      <c r="E6324" s="155" t="s">
        <v>253</v>
      </c>
      <c r="F6324" s="156" t="s">
        <v>253</v>
      </c>
      <c r="G6324" s="155" t="s">
        <v>253</v>
      </c>
      <c r="H6324" s="155" t="s">
        <v>253</v>
      </c>
      <c r="I6324" s="157" t="s">
        <v>253</v>
      </c>
      <c r="J6324" s="156" t="s">
        <v>253</v>
      </c>
      <c r="K6324" s="167" t="s">
        <v>253</v>
      </c>
    </row>
    <row r="6325" spans="1:11" x14ac:dyDescent="0.25">
      <c r="A6325" s="153">
        <v>6321</v>
      </c>
      <c r="B6325" s="154" t="s">
        <v>253</v>
      </c>
      <c r="C6325" s="154" t="s">
        <v>254</v>
      </c>
      <c r="D6325" s="154" t="s">
        <v>255</v>
      </c>
      <c r="E6325" s="155" t="s">
        <v>253</v>
      </c>
      <c r="F6325" s="156" t="s">
        <v>253</v>
      </c>
      <c r="G6325" s="155" t="s">
        <v>253</v>
      </c>
      <c r="H6325" s="155" t="s">
        <v>253</v>
      </c>
      <c r="I6325" s="157" t="s">
        <v>253</v>
      </c>
      <c r="J6325" s="156" t="s">
        <v>253</v>
      </c>
      <c r="K6325" s="167" t="s">
        <v>253</v>
      </c>
    </row>
    <row r="6326" spans="1:11" x14ac:dyDescent="0.25">
      <c r="A6326" s="153">
        <v>6322</v>
      </c>
      <c r="B6326" s="154" t="s">
        <v>253</v>
      </c>
      <c r="C6326" s="154" t="s">
        <v>254</v>
      </c>
      <c r="D6326" s="154" t="s">
        <v>255</v>
      </c>
      <c r="E6326" s="155" t="s">
        <v>253</v>
      </c>
      <c r="F6326" s="156" t="s">
        <v>253</v>
      </c>
      <c r="G6326" s="155" t="s">
        <v>253</v>
      </c>
      <c r="H6326" s="155" t="s">
        <v>253</v>
      </c>
      <c r="I6326" s="157" t="s">
        <v>253</v>
      </c>
      <c r="J6326" s="156" t="s">
        <v>253</v>
      </c>
      <c r="K6326" s="167" t="s">
        <v>253</v>
      </c>
    </row>
    <row r="6327" spans="1:11" x14ac:dyDescent="0.25">
      <c r="A6327" s="153">
        <v>6323</v>
      </c>
      <c r="B6327" s="154" t="s">
        <v>253</v>
      </c>
      <c r="C6327" s="154" t="s">
        <v>254</v>
      </c>
      <c r="D6327" s="154" t="s">
        <v>255</v>
      </c>
      <c r="E6327" s="155" t="s">
        <v>253</v>
      </c>
      <c r="F6327" s="156" t="s">
        <v>253</v>
      </c>
      <c r="G6327" s="155" t="s">
        <v>253</v>
      </c>
      <c r="H6327" s="155" t="s">
        <v>253</v>
      </c>
      <c r="I6327" s="157" t="s">
        <v>253</v>
      </c>
      <c r="J6327" s="156" t="s">
        <v>253</v>
      </c>
      <c r="K6327" s="167" t="s">
        <v>253</v>
      </c>
    </row>
    <row r="6328" spans="1:11" x14ac:dyDescent="0.25">
      <c r="A6328" s="153">
        <v>6324</v>
      </c>
      <c r="B6328" s="154" t="s">
        <v>253</v>
      </c>
      <c r="C6328" s="154" t="s">
        <v>254</v>
      </c>
      <c r="D6328" s="154" t="s">
        <v>255</v>
      </c>
      <c r="E6328" s="155" t="s">
        <v>253</v>
      </c>
      <c r="F6328" s="156" t="s">
        <v>253</v>
      </c>
      <c r="G6328" s="155" t="s">
        <v>253</v>
      </c>
      <c r="H6328" s="155" t="s">
        <v>253</v>
      </c>
      <c r="I6328" s="157" t="s">
        <v>253</v>
      </c>
      <c r="J6328" s="156" t="s">
        <v>253</v>
      </c>
      <c r="K6328" s="167" t="s">
        <v>253</v>
      </c>
    </row>
    <row r="6329" spans="1:11" x14ac:dyDescent="0.25">
      <c r="A6329" s="153">
        <v>6325</v>
      </c>
      <c r="B6329" s="154" t="s">
        <v>253</v>
      </c>
      <c r="C6329" s="154" t="s">
        <v>254</v>
      </c>
      <c r="D6329" s="154" t="s">
        <v>255</v>
      </c>
      <c r="E6329" s="155" t="s">
        <v>253</v>
      </c>
      <c r="F6329" s="156" t="s">
        <v>253</v>
      </c>
      <c r="G6329" s="155" t="s">
        <v>253</v>
      </c>
      <c r="H6329" s="155" t="s">
        <v>253</v>
      </c>
      <c r="I6329" s="157" t="s">
        <v>253</v>
      </c>
      <c r="J6329" s="156" t="s">
        <v>253</v>
      </c>
      <c r="K6329" s="167" t="s">
        <v>253</v>
      </c>
    </row>
    <row r="6330" spans="1:11" x14ac:dyDescent="0.25">
      <c r="A6330" s="153">
        <v>6326</v>
      </c>
      <c r="B6330" s="154" t="s">
        <v>253</v>
      </c>
      <c r="C6330" s="154" t="s">
        <v>254</v>
      </c>
      <c r="D6330" s="154" t="s">
        <v>255</v>
      </c>
      <c r="E6330" s="155" t="s">
        <v>253</v>
      </c>
      <c r="F6330" s="156" t="s">
        <v>253</v>
      </c>
      <c r="G6330" s="155" t="s">
        <v>253</v>
      </c>
      <c r="H6330" s="155" t="s">
        <v>253</v>
      </c>
      <c r="I6330" s="157" t="s">
        <v>253</v>
      </c>
      <c r="J6330" s="156" t="s">
        <v>253</v>
      </c>
      <c r="K6330" s="167" t="s">
        <v>253</v>
      </c>
    </row>
    <row r="6331" spans="1:11" x14ac:dyDescent="0.25">
      <c r="A6331" s="153">
        <v>6327</v>
      </c>
      <c r="B6331" s="154" t="s">
        <v>253</v>
      </c>
      <c r="C6331" s="154" t="s">
        <v>254</v>
      </c>
      <c r="D6331" s="154" t="s">
        <v>255</v>
      </c>
      <c r="E6331" s="155" t="s">
        <v>253</v>
      </c>
      <c r="F6331" s="156" t="s">
        <v>253</v>
      </c>
      <c r="G6331" s="155" t="s">
        <v>253</v>
      </c>
      <c r="H6331" s="155" t="s">
        <v>253</v>
      </c>
      <c r="I6331" s="157" t="s">
        <v>253</v>
      </c>
      <c r="J6331" s="156" t="s">
        <v>253</v>
      </c>
      <c r="K6331" s="167" t="s">
        <v>253</v>
      </c>
    </row>
    <row r="6332" spans="1:11" x14ac:dyDescent="0.25">
      <c r="A6332" s="153">
        <v>6328</v>
      </c>
      <c r="B6332" s="154" t="s">
        <v>253</v>
      </c>
      <c r="C6332" s="154" t="s">
        <v>254</v>
      </c>
      <c r="D6332" s="154" t="s">
        <v>255</v>
      </c>
      <c r="E6332" s="155" t="s">
        <v>253</v>
      </c>
      <c r="F6332" s="156" t="s">
        <v>253</v>
      </c>
      <c r="G6332" s="155" t="s">
        <v>253</v>
      </c>
      <c r="H6332" s="155" t="s">
        <v>253</v>
      </c>
      <c r="I6332" s="157" t="s">
        <v>253</v>
      </c>
      <c r="J6332" s="156" t="s">
        <v>253</v>
      </c>
      <c r="K6332" s="167" t="s">
        <v>253</v>
      </c>
    </row>
    <row r="6333" spans="1:11" x14ac:dyDescent="0.25">
      <c r="A6333" s="153">
        <v>6329</v>
      </c>
      <c r="B6333" s="154" t="s">
        <v>253</v>
      </c>
      <c r="C6333" s="154" t="s">
        <v>254</v>
      </c>
      <c r="D6333" s="154" t="s">
        <v>255</v>
      </c>
      <c r="E6333" s="155" t="s">
        <v>253</v>
      </c>
      <c r="F6333" s="156" t="s">
        <v>253</v>
      </c>
      <c r="G6333" s="155" t="s">
        <v>253</v>
      </c>
      <c r="H6333" s="155" t="s">
        <v>253</v>
      </c>
      <c r="I6333" s="157" t="s">
        <v>253</v>
      </c>
      <c r="J6333" s="156" t="s">
        <v>253</v>
      </c>
      <c r="K6333" s="167" t="s">
        <v>253</v>
      </c>
    </row>
    <row r="6334" spans="1:11" x14ac:dyDescent="0.25">
      <c r="A6334" s="153">
        <v>6330</v>
      </c>
      <c r="B6334" s="154" t="s">
        <v>253</v>
      </c>
      <c r="C6334" s="154" t="s">
        <v>254</v>
      </c>
      <c r="D6334" s="154" t="s">
        <v>255</v>
      </c>
      <c r="E6334" s="155" t="s">
        <v>253</v>
      </c>
      <c r="F6334" s="156" t="s">
        <v>253</v>
      </c>
      <c r="G6334" s="155" t="s">
        <v>253</v>
      </c>
      <c r="H6334" s="155" t="s">
        <v>253</v>
      </c>
      <c r="I6334" s="157" t="s">
        <v>253</v>
      </c>
      <c r="J6334" s="156" t="s">
        <v>253</v>
      </c>
      <c r="K6334" s="167" t="s">
        <v>253</v>
      </c>
    </row>
    <row r="6335" spans="1:11" x14ac:dyDescent="0.25">
      <c r="A6335" s="153">
        <v>6331</v>
      </c>
      <c r="B6335" s="154" t="s">
        <v>253</v>
      </c>
      <c r="C6335" s="154" t="s">
        <v>254</v>
      </c>
      <c r="D6335" s="154" t="s">
        <v>255</v>
      </c>
      <c r="E6335" s="155" t="s">
        <v>253</v>
      </c>
      <c r="F6335" s="156" t="s">
        <v>253</v>
      </c>
      <c r="G6335" s="155" t="s">
        <v>253</v>
      </c>
      <c r="H6335" s="155" t="s">
        <v>253</v>
      </c>
      <c r="I6335" s="157" t="s">
        <v>253</v>
      </c>
      <c r="J6335" s="156" t="s">
        <v>253</v>
      </c>
      <c r="K6335" s="167" t="s">
        <v>253</v>
      </c>
    </row>
    <row r="6336" spans="1:11" x14ac:dyDescent="0.25">
      <c r="A6336" s="153">
        <v>6332</v>
      </c>
      <c r="B6336" s="154" t="s">
        <v>253</v>
      </c>
      <c r="C6336" s="154" t="s">
        <v>254</v>
      </c>
      <c r="D6336" s="154" t="s">
        <v>255</v>
      </c>
      <c r="E6336" s="155" t="s">
        <v>253</v>
      </c>
      <c r="F6336" s="156" t="s">
        <v>253</v>
      </c>
      <c r="G6336" s="155" t="s">
        <v>253</v>
      </c>
      <c r="H6336" s="155" t="s">
        <v>253</v>
      </c>
      <c r="I6336" s="157" t="s">
        <v>253</v>
      </c>
      <c r="J6336" s="156" t="s">
        <v>253</v>
      </c>
      <c r="K6336" s="167" t="s">
        <v>253</v>
      </c>
    </row>
    <row r="6337" spans="1:11" x14ac:dyDescent="0.25">
      <c r="A6337" s="153">
        <v>6333</v>
      </c>
      <c r="B6337" s="154" t="s">
        <v>253</v>
      </c>
      <c r="C6337" s="154" t="s">
        <v>254</v>
      </c>
      <c r="D6337" s="154" t="s">
        <v>255</v>
      </c>
      <c r="E6337" s="155" t="s">
        <v>253</v>
      </c>
      <c r="F6337" s="156" t="s">
        <v>253</v>
      </c>
      <c r="G6337" s="155" t="s">
        <v>253</v>
      </c>
      <c r="H6337" s="155" t="s">
        <v>253</v>
      </c>
      <c r="I6337" s="157" t="s">
        <v>253</v>
      </c>
      <c r="J6337" s="156" t="s">
        <v>253</v>
      </c>
      <c r="K6337" s="167" t="s">
        <v>253</v>
      </c>
    </row>
    <row r="6338" spans="1:11" x14ac:dyDescent="0.25">
      <c r="A6338" s="153">
        <v>6334</v>
      </c>
      <c r="B6338" s="154" t="s">
        <v>253</v>
      </c>
      <c r="C6338" s="154" t="s">
        <v>254</v>
      </c>
      <c r="D6338" s="154" t="s">
        <v>255</v>
      </c>
      <c r="E6338" s="155" t="s">
        <v>253</v>
      </c>
      <c r="F6338" s="156" t="s">
        <v>253</v>
      </c>
      <c r="G6338" s="155" t="s">
        <v>253</v>
      </c>
      <c r="H6338" s="155" t="s">
        <v>253</v>
      </c>
      <c r="I6338" s="157" t="s">
        <v>253</v>
      </c>
      <c r="J6338" s="156" t="s">
        <v>253</v>
      </c>
      <c r="K6338" s="167" t="s">
        <v>253</v>
      </c>
    </row>
    <row r="6339" spans="1:11" x14ac:dyDescent="0.25">
      <c r="A6339" s="153">
        <v>6335</v>
      </c>
      <c r="B6339" s="154" t="s">
        <v>253</v>
      </c>
      <c r="C6339" s="154" t="s">
        <v>254</v>
      </c>
      <c r="D6339" s="154" t="s">
        <v>255</v>
      </c>
      <c r="E6339" s="155" t="s">
        <v>253</v>
      </c>
      <c r="F6339" s="156" t="s">
        <v>253</v>
      </c>
      <c r="G6339" s="155" t="s">
        <v>253</v>
      </c>
      <c r="H6339" s="155" t="s">
        <v>253</v>
      </c>
      <c r="I6339" s="157" t="s">
        <v>253</v>
      </c>
      <c r="J6339" s="156" t="s">
        <v>253</v>
      </c>
      <c r="K6339" s="167" t="s">
        <v>253</v>
      </c>
    </row>
    <row r="6340" spans="1:11" x14ac:dyDescent="0.25">
      <c r="A6340" s="153">
        <v>6336</v>
      </c>
      <c r="B6340" s="154" t="s">
        <v>253</v>
      </c>
      <c r="C6340" s="154" t="s">
        <v>254</v>
      </c>
      <c r="D6340" s="154" t="s">
        <v>255</v>
      </c>
      <c r="E6340" s="155" t="s">
        <v>253</v>
      </c>
      <c r="F6340" s="156" t="s">
        <v>253</v>
      </c>
      <c r="G6340" s="155" t="s">
        <v>253</v>
      </c>
      <c r="H6340" s="155" t="s">
        <v>253</v>
      </c>
      <c r="I6340" s="157" t="s">
        <v>253</v>
      </c>
      <c r="J6340" s="156" t="s">
        <v>253</v>
      </c>
      <c r="K6340" s="167" t="s">
        <v>253</v>
      </c>
    </row>
    <row r="6341" spans="1:11" x14ac:dyDescent="0.25">
      <c r="A6341" s="153">
        <v>6337</v>
      </c>
      <c r="B6341" s="154" t="s">
        <v>253</v>
      </c>
      <c r="C6341" s="154" t="s">
        <v>254</v>
      </c>
      <c r="D6341" s="154" t="s">
        <v>255</v>
      </c>
      <c r="E6341" s="155" t="s">
        <v>253</v>
      </c>
      <c r="F6341" s="156" t="s">
        <v>253</v>
      </c>
      <c r="G6341" s="155" t="s">
        <v>253</v>
      </c>
      <c r="H6341" s="155" t="s">
        <v>253</v>
      </c>
      <c r="I6341" s="157" t="s">
        <v>253</v>
      </c>
      <c r="J6341" s="156" t="s">
        <v>253</v>
      </c>
      <c r="K6341" s="167" t="s">
        <v>253</v>
      </c>
    </row>
    <row r="6342" spans="1:11" x14ac:dyDescent="0.25">
      <c r="A6342" s="153">
        <v>6338</v>
      </c>
      <c r="B6342" s="154" t="s">
        <v>253</v>
      </c>
      <c r="C6342" s="154" t="s">
        <v>254</v>
      </c>
      <c r="D6342" s="154" t="s">
        <v>255</v>
      </c>
      <c r="E6342" s="155" t="s">
        <v>253</v>
      </c>
      <c r="F6342" s="156" t="s">
        <v>253</v>
      </c>
      <c r="G6342" s="155" t="s">
        <v>253</v>
      </c>
      <c r="H6342" s="155" t="s">
        <v>253</v>
      </c>
      <c r="I6342" s="157" t="s">
        <v>253</v>
      </c>
      <c r="J6342" s="156" t="s">
        <v>253</v>
      </c>
      <c r="K6342" s="167" t="s">
        <v>253</v>
      </c>
    </row>
    <row r="6343" spans="1:11" x14ac:dyDescent="0.25">
      <c r="A6343" s="153">
        <v>6339</v>
      </c>
      <c r="B6343" s="154" t="s">
        <v>253</v>
      </c>
      <c r="C6343" s="154" t="s">
        <v>254</v>
      </c>
      <c r="D6343" s="154" t="s">
        <v>255</v>
      </c>
      <c r="E6343" s="155" t="s">
        <v>253</v>
      </c>
      <c r="F6343" s="156" t="s">
        <v>253</v>
      </c>
      <c r="G6343" s="155" t="s">
        <v>253</v>
      </c>
      <c r="H6343" s="155" t="s">
        <v>253</v>
      </c>
      <c r="I6343" s="157" t="s">
        <v>253</v>
      </c>
      <c r="J6343" s="156" t="s">
        <v>253</v>
      </c>
      <c r="K6343" s="167" t="s">
        <v>253</v>
      </c>
    </row>
    <row r="6344" spans="1:11" x14ac:dyDescent="0.25">
      <c r="A6344" s="153">
        <v>6340</v>
      </c>
      <c r="B6344" s="154" t="s">
        <v>253</v>
      </c>
      <c r="C6344" s="154" t="s">
        <v>254</v>
      </c>
      <c r="D6344" s="154" t="s">
        <v>255</v>
      </c>
      <c r="E6344" s="155" t="s">
        <v>253</v>
      </c>
      <c r="F6344" s="156" t="s">
        <v>253</v>
      </c>
      <c r="G6344" s="155" t="s">
        <v>253</v>
      </c>
      <c r="H6344" s="155" t="s">
        <v>253</v>
      </c>
      <c r="I6344" s="157" t="s">
        <v>253</v>
      </c>
      <c r="J6344" s="156" t="s">
        <v>253</v>
      </c>
      <c r="K6344" s="167" t="s">
        <v>253</v>
      </c>
    </row>
    <row r="6345" spans="1:11" x14ac:dyDescent="0.25">
      <c r="A6345" s="153">
        <v>6341</v>
      </c>
      <c r="B6345" s="154" t="s">
        <v>253</v>
      </c>
      <c r="C6345" s="154" t="s">
        <v>254</v>
      </c>
      <c r="D6345" s="154" t="s">
        <v>255</v>
      </c>
      <c r="E6345" s="155" t="s">
        <v>253</v>
      </c>
      <c r="F6345" s="156" t="s">
        <v>253</v>
      </c>
      <c r="G6345" s="155" t="s">
        <v>253</v>
      </c>
      <c r="H6345" s="155" t="s">
        <v>253</v>
      </c>
      <c r="I6345" s="157" t="s">
        <v>253</v>
      </c>
      <c r="J6345" s="156" t="s">
        <v>253</v>
      </c>
      <c r="K6345" s="167" t="s">
        <v>253</v>
      </c>
    </row>
    <row r="6346" spans="1:11" x14ac:dyDescent="0.25">
      <c r="A6346" s="153">
        <v>6342</v>
      </c>
      <c r="B6346" s="154" t="s">
        <v>253</v>
      </c>
      <c r="C6346" s="154" t="s">
        <v>254</v>
      </c>
      <c r="D6346" s="154" t="s">
        <v>255</v>
      </c>
      <c r="E6346" s="155" t="s">
        <v>253</v>
      </c>
      <c r="F6346" s="156" t="s">
        <v>253</v>
      </c>
      <c r="G6346" s="155" t="s">
        <v>253</v>
      </c>
      <c r="H6346" s="155" t="s">
        <v>253</v>
      </c>
      <c r="I6346" s="157" t="s">
        <v>253</v>
      </c>
      <c r="J6346" s="156" t="s">
        <v>253</v>
      </c>
      <c r="K6346" s="167" t="s">
        <v>253</v>
      </c>
    </row>
    <row r="6347" spans="1:11" x14ac:dyDescent="0.25">
      <c r="A6347" s="153">
        <v>6343</v>
      </c>
      <c r="B6347" s="154" t="s">
        <v>253</v>
      </c>
      <c r="C6347" s="154" t="s">
        <v>254</v>
      </c>
      <c r="D6347" s="154" t="s">
        <v>255</v>
      </c>
      <c r="E6347" s="155" t="s">
        <v>253</v>
      </c>
      <c r="F6347" s="156" t="s">
        <v>253</v>
      </c>
      <c r="G6347" s="155" t="s">
        <v>253</v>
      </c>
      <c r="H6347" s="155" t="s">
        <v>253</v>
      </c>
      <c r="I6347" s="157" t="s">
        <v>253</v>
      </c>
      <c r="J6347" s="156" t="s">
        <v>253</v>
      </c>
      <c r="K6347" s="167" t="s">
        <v>253</v>
      </c>
    </row>
    <row r="6348" spans="1:11" x14ac:dyDescent="0.25">
      <c r="A6348" s="153">
        <v>6344</v>
      </c>
      <c r="B6348" s="154" t="s">
        <v>253</v>
      </c>
      <c r="C6348" s="154" t="s">
        <v>254</v>
      </c>
      <c r="D6348" s="154" t="s">
        <v>255</v>
      </c>
      <c r="E6348" s="155" t="s">
        <v>253</v>
      </c>
      <c r="F6348" s="156" t="s">
        <v>253</v>
      </c>
      <c r="G6348" s="155" t="s">
        <v>253</v>
      </c>
      <c r="H6348" s="155" t="s">
        <v>253</v>
      </c>
      <c r="I6348" s="157" t="s">
        <v>253</v>
      </c>
      <c r="J6348" s="156" t="s">
        <v>253</v>
      </c>
      <c r="K6348" s="167" t="s">
        <v>253</v>
      </c>
    </row>
    <row r="6349" spans="1:11" x14ac:dyDescent="0.25">
      <c r="A6349" s="153">
        <v>6345</v>
      </c>
      <c r="B6349" s="154" t="s">
        <v>253</v>
      </c>
      <c r="C6349" s="154" t="s">
        <v>254</v>
      </c>
      <c r="D6349" s="154" t="s">
        <v>255</v>
      </c>
      <c r="E6349" s="155" t="s">
        <v>253</v>
      </c>
      <c r="F6349" s="156" t="s">
        <v>253</v>
      </c>
      <c r="G6349" s="155" t="s">
        <v>253</v>
      </c>
      <c r="H6349" s="155" t="s">
        <v>253</v>
      </c>
      <c r="I6349" s="157" t="s">
        <v>253</v>
      </c>
      <c r="J6349" s="156" t="s">
        <v>253</v>
      </c>
      <c r="K6349" s="167" t="s">
        <v>253</v>
      </c>
    </row>
    <row r="6350" spans="1:11" x14ac:dyDescent="0.25">
      <c r="A6350" s="153">
        <v>6346</v>
      </c>
      <c r="B6350" s="154" t="s">
        <v>253</v>
      </c>
      <c r="C6350" s="154" t="s">
        <v>254</v>
      </c>
      <c r="D6350" s="154" t="s">
        <v>255</v>
      </c>
      <c r="E6350" s="155" t="s">
        <v>253</v>
      </c>
      <c r="F6350" s="156" t="s">
        <v>253</v>
      </c>
      <c r="G6350" s="155" t="s">
        <v>253</v>
      </c>
      <c r="H6350" s="155" t="s">
        <v>253</v>
      </c>
      <c r="I6350" s="157" t="s">
        <v>253</v>
      </c>
      <c r="J6350" s="156" t="s">
        <v>253</v>
      </c>
      <c r="K6350" s="167" t="s">
        <v>253</v>
      </c>
    </row>
    <row r="6351" spans="1:11" x14ac:dyDescent="0.25">
      <c r="A6351" s="153">
        <v>6347</v>
      </c>
      <c r="B6351" s="154" t="s">
        <v>253</v>
      </c>
      <c r="C6351" s="154" t="s">
        <v>254</v>
      </c>
      <c r="D6351" s="154" t="s">
        <v>255</v>
      </c>
      <c r="E6351" s="155" t="s">
        <v>253</v>
      </c>
      <c r="F6351" s="156" t="s">
        <v>253</v>
      </c>
      <c r="G6351" s="155" t="s">
        <v>253</v>
      </c>
      <c r="H6351" s="155" t="s">
        <v>253</v>
      </c>
      <c r="I6351" s="157" t="s">
        <v>253</v>
      </c>
      <c r="J6351" s="156" t="s">
        <v>253</v>
      </c>
      <c r="K6351" s="167" t="s">
        <v>253</v>
      </c>
    </row>
    <row r="6352" spans="1:11" x14ac:dyDescent="0.25">
      <c r="A6352" s="153">
        <v>6348</v>
      </c>
      <c r="B6352" s="154" t="s">
        <v>253</v>
      </c>
      <c r="C6352" s="154" t="s">
        <v>254</v>
      </c>
      <c r="D6352" s="154" t="s">
        <v>255</v>
      </c>
      <c r="E6352" s="155" t="s">
        <v>253</v>
      </c>
      <c r="F6352" s="156" t="s">
        <v>253</v>
      </c>
      <c r="G6352" s="155" t="s">
        <v>253</v>
      </c>
      <c r="H6352" s="155" t="s">
        <v>253</v>
      </c>
      <c r="I6352" s="157" t="s">
        <v>253</v>
      </c>
      <c r="J6352" s="156" t="s">
        <v>253</v>
      </c>
      <c r="K6352" s="167" t="s">
        <v>253</v>
      </c>
    </row>
    <row r="6353" spans="1:11" x14ac:dyDescent="0.25">
      <c r="A6353" s="153">
        <v>6349</v>
      </c>
      <c r="B6353" s="154" t="s">
        <v>253</v>
      </c>
      <c r="C6353" s="154" t="s">
        <v>254</v>
      </c>
      <c r="D6353" s="154" t="s">
        <v>255</v>
      </c>
      <c r="E6353" s="155" t="s">
        <v>253</v>
      </c>
      <c r="F6353" s="156" t="s">
        <v>253</v>
      </c>
      <c r="G6353" s="155" t="s">
        <v>253</v>
      </c>
      <c r="H6353" s="155" t="s">
        <v>253</v>
      </c>
      <c r="I6353" s="157" t="s">
        <v>253</v>
      </c>
      <c r="J6353" s="156" t="s">
        <v>253</v>
      </c>
      <c r="K6353" s="167" t="s">
        <v>253</v>
      </c>
    </row>
    <row r="6354" spans="1:11" x14ac:dyDescent="0.25">
      <c r="A6354" s="153">
        <v>6350</v>
      </c>
      <c r="B6354" s="154" t="s">
        <v>253</v>
      </c>
      <c r="C6354" s="154" t="s">
        <v>254</v>
      </c>
      <c r="D6354" s="154" t="s">
        <v>255</v>
      </c>
      <c r="E6354" s="155" t="s">
        <v>253</v>
      </c>
      <c r="F6354" s="156" t="s">
        <v>253</v>
      </c>
      <c r="G6354" s="155" t="s">
        <v>253</v>
      </c>
      <c r="H6354" s="155" t="s">
        <v>253</v>
      </c>
      <c r="I6354" s="157" t="s">
        <v>253</v>
      </c>
      <c r="J6354" s="156" t="s">
        <v>253</v>
      </c>
      <c r="K6354" s="167" t="s">
        <v>253</v>
      </c>
    </row>
    <row r="6355" spans="1:11" x14ac:dyDescent="0.25">
      <c r="A6355" s="153">
        <v>6351</v>
      </c>
      <c r="B6355" s="154" t="s">
        <v>253</v>
      </c>
      <c r="C6355" s="154" t="s">
        <v>254</v>
      </c>
      <c r="D6355" s="154" t="s">
        <v>255</v>
      </c>
      <c r="E6355" s="155" t="s">
        <v>253</v>
      </c>
      <c r="F6355" s="156" t="s">
        <v>253</v>
      </c>
      <c r="G6355" s="155" t="s">
        <v>253</v>
      </c>
      <c r="H6355" s="155" t="s">
        <v>253</v>
      </c>
      <c r="I6355" s="157" t="s">
        <v>253</v>
      </c>
      <c r="J6355" s="156" t="s">
        <v>253</v>
      </c>
      <c r="K6355" s="167" t="s">
        <v>253</v>
      </c>
    </row>
    <row r="6356" spans="1:11" x14ac:dyDescent="0.25">
      <c r="A6356" s="153">
        <v>6352</v>
      </c>
      <c r="B6356" s="154" t="s">
        <v>253</v>
      </c>
      <c r="C6356" s="154" t="s">
        <v>254</v>
      </c>
      <c r="D6356" s="154" t="s">
        <v>255</v>
      </c>
      <c r="E6356" s="155" t="s">
        <v>253</v>
      </c>
      <c r="F6356" s="156" t="s">
        <v>253</v>
      </c>
      <c r="G6356" s="155" t="s">
        <v>253</v>
      </c>
      <c r="H6356" s="155" t="s">
        <v>253</v>
      </c>
      <c r="I6356" s="157" t="s">
        <v>253</v>
      </c>
      <c r="J6356" s="156" t="s">
        <v>253</v>
      </c>
      <c r="K6356" s="167" t="s">
        <v>253</v>
      </c>
    </row>
    <row r="6357" spans="1:11" x14ac:dyDescent="0.25">
      <c r="A6357" s="153">
        <v>6353</v>
      </c>
      <c r="B6357" s="154" t="s">
        <v>253</v>
      </c>
      <c r="C6357" s="154" t="s">
        <v>254</v>
      </c>
      <c r="D6357" s="154" t="s">
        <v>255</v>
      </c>
      <c r="E6357" s="155" t="s">
        <v>253</v>
      </c>
      <c r="F6357" s="156" t="s">
        <v>253</v>
      </c>
      <c r="G6357" s="155" t="s">
        <v>253</v>
      </c>
      <c r="H6357" s="155" t="s">
        <v>253</v>
      </c>
      <c r="I6357" s="157" t="s">
        <v>253</v>
      </c>
      <c r="J6357" s="156" t="s">
        <v>253</v>
      </c>
      <c r="K6357" s="167" t="s">
        <v>253</v>
      </c>
    </row>
    <row r="6358" spans="1:11" x14ac:dyDescent="0.25">
      <c r="A6358" s="153">
        <v>6354</v>
      </c>
      <c r="B6358" s="154" t="s">
        <v>253</v>
      </c>
      <c r="C6358" s="154" t="s">
        <v>254</v>
      </c>
      <c r="D6358" s="154" t="s">
        <v>255</v>
      </c>
      <c r="E6358" s="155" t="s">
        <v>253</v>
      </c>
      <c r="F6358" s="156" t="s">
        <v>253</v>
      </c>
      <c r="G6358" s="155" t="s">
        <v>253</v>
      </c>
      <c r="H6358" s="155" t="s">
        <v>253</v>
      </c>
      <c r="I6358" s="157" t="s">
        <v>253</v>
      </c>
      <c r="J6358" s="156" t="s">
        <v>253</v>
      </c>
      <c r="K6358" s="167" t="s">
        <v>253</v>
      </c>
    </row>
    <row r="6359" spans="1:11" x14ac:dyDescent="0.25">
      <c r="A6359" s="153">
        <v>6355</v>
      </c>
      <c r="B6359" s="154" t="s">
        <v>253</v>
      </c>
      <c r="C6359" s="154" t="s">
        <v>254</v>
      </c>
      <c r="D6359" s="154" t="s">
        <v>255</v>
      </c>
      <c r="E6359" s="155" t="s">
        <v>253</v>
      </c>
      <c r="F6359" s="156" t="s">
        <v>253</v>
      </c>
      <c r="G6359" s="155" t="s">
        <v>253</v>
      </c>
      <c r="H6359" s="155" t="s">
        <v>253</v>
      </c>
      <c r="I6359" s="157" t="s">
        <v>253</v>
      </c>
      <c r="J6359" s="156" t="s">
        <v>253</v>
      </c>
      <c r="K6359" s="167" t="s">
        <v>253</v>
      </c>
    </row>
    <row r="6360" spans="1:11" x14ac:dyDescent="0.25">
      <c r="A6360" s="153">
        <v>6356</v>
      </c>
      <c r="B6360" s="154" t="s">
        <v>253</v>
      </c>
      <c r="C6360" s="154" t="s">
        <v>254</v>
      </c>
      <c r="D6360" s="154" t="s">
        <v>255</v>
      </c>
      <c r="E6360" s="155" t="s">
        <v>253</v>
      </c>
      <c r="F6360" s="156" t="s">
        <v>253</v>
      </c>
      <c r="G6360" s="155" t="s">
        <v>253</v>
      </c>
      <c r="H6360" s="155" t="s">
        <v>253</v>
      </c>
      <c r="I6360" s="157" t="s">
        <v>253</v>
      </c>
      <c r="J6360" s="156" t="s">
        <v>253</v>
      </c>
      <c r="K6360" s="167" t="s">
        <v>253</v>
      </c>
    </row>
    <row r="6361" spans="1:11" x14ac:dyDescent="0.25">
      <c r="A6361" s="153">
        <v>6357</v>
      </c>
      <c r="B6361" s="154" t="s">
        <v>253</v>
      </c>
      <c r="C6361" s="154" t="s">
        <v>254</v>
      </c>
      <c r="D6361" s="154" t="s">
        <v>255</v>
      </c>
      <c r="E6361" s="155" t="s">
        <v>253</v>
      </c>
      <c r="F6361" s="156" t="s">
        <v>253</v>
      </c>
      <c r="G6361" s="155" t="s">
        <v>253</v>
      </c>
      <c r="H6361" s="155" t="s">
        <v>253</v>
      </c>
      <c r="I6361" s="157" t="s">
        <v>253</v>
      </c>
      <c r="J6361" s="156" t="s">
        <v>253</v>
      </c>
      <c r="K6361" s="167" t="s">
        <v>253</v>
      </c>
    </row>
    <row r="6362" spans="1:11" x14ac:dyDescent="0.25">
      <c r="A6362" s="153">
        <v>6358</v>
      </c>
      <c r="B6362" s="154" t="s">
        <v>253</v>
      </c>
      <c r="C6362" s="154" t="s">
        <v>254</v>
      </c>
      <c r="D6362" s="154" t="s">
        <v>255</v>
      </c>
      <c r="E6362" s="155" t="s">
        <v>253</v>
      </c>
      <c r="F6362" s="156" t="s">
        <v>253</v>
      </c>
      <c r="G6362" s="155" t="s">
        <v>253</v>
      </c>
      <c r="H6362" s="155" t="s">
        <v>253</v>
      </c>
      <c r="I6362" s="157" t="s">
        <v>253</v>
      </c>
      <c r="J6362" s="156" t="s">
        <v>253</v>
      </c>
      <c r="K6362" s="167" t="s">
        <v>253</v>
      </c>
    </row>
    <row r="6363" spans="1:11" x14ac:dyDescent="0.25">
      <c r="A6363" s="153">
        <v>6359</v>
      </c>
      <c r="B6363" s="154" t="s">
        <v>253</v>
      </c>
      <c r="C6363" s="154" t="s">
        <v>254</v>
      </c>
      <c r="D6363" s="154" t="s">
        <v>255</v>
      </c>
      <c r="E6363" s="155" t="s">
        <v>253</v>
      </c>
      <c r="F6363" s="156" t="s">
        <v>253</v>
      </c>
      <c r="G6363" s="155" t="s">
        <v>253</v>
      </c>
      <c r="H6363" s="155" t="s">
        <v>253</v>
      </c>
      <c r="I6363" s="157" t="s">
        <v>253</v>
      </c>
      <c r="J6363" s="156" t="s">
        <v>253</v>
      </c>
      <c r="K6363" s="167" t="s">
        <v>253</v>
      </c>
    </row>
    <row r="6364" spans="1:11" x14ac:dyDescent="0.25">
      <c r="A6364" s="153">
        <v>6360</v>
      </c>
      <c r="B6364" s="154" t="s">
        <v>253</v>
      </c>
      <c r="C6364" s="154" t="s">
        <v>254</v>
      </c>
      <c r="D6364" s="154" t="s">
        <v>255</v>
      </c>
      <c r="E6364" s="155" t="s">
        <v>253</v>
      </c>
      <c r="F6364" s="156" t="s">
        <v>253</v>
      </c>
      <c r="G6364" s="155" t="s">
        <v>253</v>
      </c>
      <c r="H6364" s="155" t="s">
        <v>253</v>
      </c>
      <c r="I6364" s="157" t="s">
        <v>253</v>
      </c>
      <c r="J6364" s="156" t="s">
        <v>253</v>
      </c>
      <c r="K6364" s="167" t="s">
        <v>253</v>
      </c>
    </row>
    <row r="6365" spans="1:11" x14ac:dyDescent="0.25">
      <c r="A6365" s="153">
        <v>6361</v>
      </c>
      <c r="B6365" s="154" t="s">
        <v>253</v>
      </c>
      <c r="C6365" s="154" t="s">
        <v>254</v>
      </c>
      <c r="D6365" s="154" t="s">
        <v>255</v>
      </c>
      <c r="E6365" s="155" t="s">
        <v>253</v>
      </c>
      <c r="F6365" s="156" t="s">
        <v>253</v>
      </c>
      <c r="G6365" s="155" t="s">
        <v>253</v>
      </c>
      <c r="H6365" s="155" t="s">
        <v>253</v>
      </c>
      <c r="I6365" s="157" t="s">
        <v>253</v>
      </c>
      <c r="J6365" s="156" t="s">
        <v>253</v>
      </c>
      <c r="K6365" s="167" t="s">
        <v>253</v>
      </c>
    </row>
    <row r="6366" spans="1:11" x14ac:dyDescent="0.25">
      <c r="A6366" s="153">
        <v>6362</v>
      </c>
      <c r="B6366" s="154" t="s">
        <v>253</v>
      </c>
      <c r="C6366" s="154" t="s">
        <v>254</v>
      </c>
      <c r="D6366" s="154" t="s">
        <v>255</v>
      </c>
      <c r="E6366" s="155" t="s">
        <v>253</v>
      </c>
      <c r="F6366" s="156" t="s">
        <v>253</v>
      </c>
      <c r="G6366" s="155" t="s">
        <v>253</v>
      </c>
      <c r="H6366" s="155" t="s">
        <v>253</v>
      </c>
      <c r="I6366" s="157" t="s">
        <v>253</v>
      </c>
      <c r="J6366" s="156" t="s">
        <v>253</v>
      </c>
      <c r="K6366" s="167" t="s">
        <v>253</v>
      </c>
    </row>
    <row r="6367" spans="1:11" x14ac:dyDescent="0.25">
      <c r="A6367" s="153">
        <v>6363</v>
      </c>
      <c r="B6367" s="154" t="s">
        <v>253</v>
      </c>
      <c r="C6367" s="154" t="s">
        <v>254</v>
      </c>
      <c r="D6367" s="154" t="s">
        <v>255</v>
      </c>
      <c r="E6367" s="155" t="s">
        <v>253</v>
      </c>
      <c r="F6367" s="156" t="s">
        <v>253</v>
      </c>
      <c r="G6367" s="155" t="s">
        <v>253</v>
      </c>
      <c r="H6367" s="155" t="s">
        <v>253</v>
      </c>
      <c r="I6367" s="157" t="s">
        <v>253</v>
      </c>
      <c r="J6367" s="156" t="s">
        <v>253</v>
      </c>
      <c r="K6367" s="167" t="s">
        <v>253</v>
      </c>
    </row>
    <row r="6368" spans="1:11" x14ac:dyDescent="0.25">
      <c r="A6368" s="153">
        <v>6364</v>
      </c>
      <c r="B6368" s="154" t="s">
        <v>253</v>
      </c>
      <c r="C6368" s="154" t="s">
        <v>254</v>
      </c>
      <c r="D6368" s="154" t="s">
        <v>255</v>
      </c>
      <c r="E6368" s="155" t="s">
        <v>253</v>
      </c>
      <c r="F6368" s="156" t="s">
        <v>253</v>
      </c>
      <c r="G6368" s="155" t="s">
        <v>253</v>
      </c>
      <c r="H6368" s="155" t="s">
        <v>253</v>
      </c>
      <c r="I6368" s="157" t="s">
        <v>253</v>
      </c>
      <c r="J6368" s="156" t="s">
        <v>253</v>
      </c>
      <c r="K6368" s="167" t="s">
        <v>253</v>
      </c>
    </row>
    <row r="6369" spans="1:11" x14ac:dyDescent="0.25">
      <c r="A6369" s="153">
        <v>6365</v>
      </c>
      <c r="B6369" s="154" t="s">
        <v>253</v>
      </c>
      <c r="C6369" s="154" t="s">
        <v>254</v>
      </c>
      <c r="D6369" s="154" t="s">
        <v>255</v>
      </c>
      <c r="E6369" s="155" t="s">
        <v>253</v>
      </c>
      <c r="F6369" s="156" t="s">
        <v>253</v>
      </c>
      <c r="G6369" s="155" t="s">
        <v>253</v>
      </c>
      <c r="H6369" s="155" t="s">
        <v>253</v>
      </c>
      <c r="I6369" s="157" t="s">
        <v>253</v>
      </c>
      <c r="J6369" s="156" t="s">
        <v>253</v>
      </c>
      <c r="K6369" s="167" t="s">
        <v>253</v>
      </c>
    </row>
    <row r="6370" spans="1:11" x14ac:dyDescent="0.25">
      <c r="A6370" s="153">
        <v>6366</v>
      </c>
      <c r="B6370" s="154" t="s">
        <v>253</v>
      </c>
      <c r="C6370" s="154" t="s">
        <v>254</v>
      </c>
      <c r="D6370" s="154" t="s">
        <v>255</v>
      </c>
      <c r="E6370" s="155" t="s">
        <v>253</v>
      </c>
      <c r="F6370" s="156" t="s">
        <v>253</v>
      </c>
      <c r="G6370" s="155" t="s">
        <v>253</v>
      </c>
      <c r="H6370" s="155" t="s">
        <v>253</v>
      </c>
      <c r="I6370" s="157" t="s">
        <v>253</v>
      </c>
      <c r="J6370" s="156" t="s">
        <v>253</v>
      </c>
      <c r="K6370" s="167" t="s">
        <v>253</v>
      </c>
    </row>
    <row r="6371" spans="1:11" x14ac:dyDescent="0.25">
      <c r="A6371" s="153">
        <v>6367</v>
      </c>
      <c r="B6371" s="154" t="s">
        <v>253</v>
      </c>
      <c r="C6371" s="154" t="s">
        <v>254</v>
      </c>
      <c r="D6371" s="154" t="s">
        <v>255</v>
      </c>
      <c r="E6371" s="155" t="s">
        <v>253</v>
      </c>
      <c r="F6371" s="156" t="s">
        <v>253</v>
      </c>
      <c r="G6371" s="155" t="s">
        <v>253</v>
      </c>
      <c r="H6371" s="155" t="s">
        <v>253</v>
      </c>
      <c r="I6371" s="157" t="s">
        <v>253</v>
      </c>
      <c r="J6371" s="156" t="s">
        <v>253</v>
      </c>
      <c r="K6371" s="167" t="s">
        <v>253</v>
      </c>
    </row>
    <row r="6372" spans="1:11" x14ac:dyDescent="0.25">
      <c r="A6372" s="153">
        <v>6368</v>
      </c>
      <c r="B6372" s="154" t="s">
        <v>253</v>
      </c>
      <c r="C6372" s="154" t="s">
        <v>254</v>
      </c>
      <c r="D6372" s="154" t="s">
        <v>255</v>
      </c>
      <c r="E6372" s="155" t="s">
        <v>253</v>
      </c>
      <c r="F6372" s="156" t="s">
        <v>253</v>
      </c>
      <c r="G6372" s="155" t="s">
        <v>253</v>
      </c>
      <c r="H6372" s="155" t="s">
        <v>253</v>
      </c>
      <c r="I6372" s="157" t="s">
        <v>253</v>
      </c>
      <c r="J6372" s="156" t="s">
        <v>253</v>
      </c>
      <c r="K6372" s="167" t="s">
        <v>253</v>
      </c>
    </row>
    <row r="6373" spans="1:11" x14ac:dyDescent="0.25">
      <c r="A6373" s="153">
        <v>6369</v>
      </c>
      <c r="B6373" s="154" t="s">
        <v>253</v>
      </c>
      <c r="C6373" s="154" t="s">
        <v>254</v>
      </c>
      <c r="D6373" s="154" t="s">
        <v>255</v>
      </c>
      <c r="E6373" s="155" t="s">
        <v>253</v>
      </c>
      <c r="F6373" s="156" t="s">
        <v>253</v>
      </c>
      <c r="G6373" s="155" t="s">
        <v>253</v>
      </c>
      <c r="H6373" s="155" t="s">
        <v>253</v>
      </c>
      <c r="I6373" s="157" t="s">
        <v>253</v>
      </c>
      <c r="J6373" s="156" t="s">
        <v>253</v>
      </c>
      <c r="K6373" s="167" t="s">
        <v>253</v>
      </c>
    </row>
    <row r="6374" spans="1:11" x14ac:dyDescent="0.25">
      <c r="A6374" s="153">
        <v>6370</v>
      </c>
      <c r="B6374" s="154" t="s">
        <v>253</v>
      </c>
      <c r="C6374" s="154" t="s">
        <v>254</v>
      </c>
      <c r="D6374" s="154" t="s">
        <v>255</v>
      </c>
      <c r="E6374" s="155" t="s">
        <v>253</v>
      </c>
      <c r="F6374" s="156" t="s">
        <v>253</v>
      </c>
      <c r="G6374" s="155" t="s">
        <v>253</v>
      </c>
      <c r="H6374" s="155" t="s">
        <v>253</v>
      </c>
      <c r="I6374" s="157" t="s">
        <v>253</v>
      </c>
      <c r="J6374" s="156" t="s">
        <v>253</v>
      </c>
      <c r="K6374" s="167" t="s">
        <v>253</v>
      </c>
    </row>
    <row r="6375" spans="1:11" x14ac:dyDescent="0.25">
      <c r="A6375" s="153">
        <v>6371</v>
      </c>
      <c r="B6375" s="154" t="s">
        <v>253</v>
      </c>
      <c r="C6375" s="154" t="s">
        <v>254</v>
      </c>
      <c r="D6375" s="154" t="s">
        <v>255</v>
      </c>
      <c r="E6375" s="155" t="s">
        <v>253</v>
      </c>
      <c r="F6375" s="156" t="s">
        <v>253</v>
      </c>
      <c r="G6375" s="155" t="s">
        <v>253</v>
      </c>
      <c r="H6375" s="155" t="s">
        <v>253</v>
      </c>
      <c r="I6375" s="157" t="s">
        <v>253</v>
      </c>
      <c r="J6375" s="156" t="s">
        <v>253</v>
      </c>
      <c r="K6375" s="167" t="s">
        <v>253</v>
      </c>
    </row>
    <row r="6376" spans="1:11" x14ac:dyDescent="0.25">
      <c r="A6376" s="153">
        <v>6372</v>
      </c>
      <c r="B6376" s="154" t="s">
        <v>253</v>
      </c>
      <c r="C6376" s="154" t="s">
        <v>254</v>
      </c>
      <c r="D6376" s="154" t="s">
        <v>255</v>
      </c>
      <c r="E6376" s="155" t="s">
        <v>253</v>
      </c>
      <c r="F6376" s="156" t="s">
        <v>253</v>
      </c>
      <c r="G6376" s="155" t="s">
        <v>253</v>
      </c>
      <c r="H6376" s="155" t="s">
        <v>253</v>
      </c>
      <c r="I6376" s="157" t="s">
        <v>253</v>
      </c>
      <c r="J6376" s="156" t="s">
        <v>253</v>
      </c>
      <c r="K6376" s="167" t="s">
        <v>253</v>
      </c>
    </row>
    <row r="6377" spans="1:11" x14ac:dyDescent="0.25">
      <c r="A6377" s="153">
        <v>6373</v>
      </c>
      <c r="B6377" s="154" t="s">
        <v>253</v>
      </c>
      <c r="C6377" s="154" t="s">
        <v>254</v>
      </c>
      <c r="D6377" s="154" t="s">
        <v>255</v>
      </c>
      <c r="E6377" s="155" t="s">
        <v>253</v>
      </c>
      <c r="F6377" s="156" t="s">
        <v>253</v>
      </c>
      <c r="G6377" s="155" t="s">
        <v>253</v>
      </c>
      <c r="H6377" s="155" t="s">
        <v>253</v>
      </c>
      <c r="I6377" s="157" t="s">
        <v>253</v>
      </c>
      <c r="J6377" s="156" t="s">
        <v>253</v>
      </c>
      <c r="K6377" s="167" t="s">
        <v>253</v>
      </c>
    </row>
    <row r="6378" spans="1:11" x14ac:dyDescent="0.25">
      <c r="A6378" s="153">
        <v>6374</v>
      </c>
      <c r="B6378" s="154" t="s">
        <v>253</v>
      </c>
      <c r="C6378" s="154" t="s">
        <v>254</v>
      </c>
      <c r="D6378" s="154" t="s">
        <v>255</v>
      </c>
      <c r="E6378" s="155" t="s">
        <v>253</v>
      </c>
      <c r="F6378" s="156" t="s">
        <v>253</v>
      </c>
      <c r="G6378" s="155" t="s">
        <v>253</v>
      </c>
      <c r="H6378" s="155" t="s">
        <v>253</v>
      </c>
      <c r="I6378" s="157" t="s">
        <v>253</v>
      </c>
      <c r="J6378" s="156" t="s">
        <v>253</v>
      </c>
      <c r="K6378" s="167" t="s">
        <v>253</v>
      </c>
    </row>
    <row r="6379" spans="1:11" x14ac:dyDescent="0.25">
      <c r="A6379" s="153">
        <v>6375</v>
      </c>
      <c r="B6379" s="154" t="s">
        <v>253</v>
      </c>
      <c r="C6379" s="154" t="s">
        <v>254</v>
      </c>
      <c r="D6379" s="154" t="s">
        <v>255</v>
      </c>
      <c r="E6379" s="155" t="s">
        <v>253</v>
      </c>
      <c r="F6379" s="156" t="s">
        <v>253</v>
      </c>
      <c r="G6379" s="155" t="s">
        <v>253</v>
      </c>
      <c r="H6379" s="155" t="s">
        <v>253</v>
      </c>
      <c r="I6379" s="157" t="s">
        <v>253</v>
      </c>
      <c r="J6379" s="156" t="s">
        <v>253</v>
      </c>
      <c r="K6379" s="167" t="s">
        <v>253</v>
      </c>
    </row>
    <row r="6380" spans="1:11" x14ac:dyDescent="0.25">
      <c r="A6380" s="153">
        <v>6376</v>
      </c>
      <c r="B6380" s="154" t="s">
        <v>253</v>
      </c>
      <c r="C6380" s="154" t="s">
        <v>254</v>
      </c>
      <c r="D6380" s="154" t="s">
        <v>255</v>
      </c>
      <c r="E6380" s="155" t="s">
        <v>253</v>
      </c>
      <c r="F6380" s="156" t="s">
        <v>253</v>
      </c>
      <c r="G6380" s="155" t="s">
        <v>253</v>
      </c>
      <c r="H6380" s="155" t="s">
        <v>253</v>
      </c>
      <c r="I6380" s="157" t="s">
        <v>253</v>
      </c>
      <c r="J6380" s="156" t="s">
        <v>253</v>
      </c>
      <c r="K6380" s="167" t="s">
        <v>253</v>
      </c>
    </row>
    <row r="6381" spans="1:11" x14ac:dyDescent="0.25">
      <c r="A6381" s="153">
        <v>6377</v>
      </c>
      <c r="B6381" s="154" t="s">
        <v>253</v>
      </c>
      <c r="C6381" s="154" t="s">
        <v>254</v>
      </c>
      <c r="D6381" s="154" t="s">
        <v>255</v>
      </c>
      <c r="E6381" s="155" t="s">
        <v>253</v>
      </c>
      <c r="F6381" s="156" t="s">
        <v>253</v>
      </c>
      <c r="G6381" s="155" t="s">
        <v>253</v>
      </c>
      <c r="H6381" s="155" t="s">
        <v>253</v>
      </c>
      <c r="I6381" s="157" t="s">
        <v>253</v>
      </c>
      <c r="J6381" s="156" t="s">
        <v>253</v>
      </c>
      <c r="K6381" s="167" t="s">
        <v>253</v>
      </c>
    </row>
    <row r="6382" spans="1:11" x14ac:dyDescent="0.25">
      <c r="A6382" s="153">
        <v>6378</v>
      </c>
      <c r="B6382" s="154" t="s">
        <v>253</v>
      </c>
      <c r="C6382" s="154" t="s">
        <v>254</v>
      </c>
      <c r="D6382" s="154" t="s">
        <v>255</v>
      </c>
      <c r="E6382" s="155" t="s">
        <v>253</v>
      </c>
      <c r="F6382" s="156" t="s">
        <v>253</v>
      </c>
      <c r="G6382" s="155" t="s">
        <v>253</v>
      </c>
      <c r="H6382" s="155" t="s">
        <v>253</v>
      </c>
      <c r="I6382" s="157" t="s">
        <v>253</v>
      </c>
      <c r="J6382" s="156" t="s">
        <v>253</v>
      </c>
      <c r="K6382" s="167" t="s">
        <v>253</v>
      </c>
    </row>
    <row r="6383" spans="1:11" x14ac:dyDescent="0.25">
      <c r="A6383" s="153">
        <v>6379</v>
      </c>
      <c r="B6383" s="154" t="s">
        <v>253</v>
      </c>
      <c r="C6383" s="154" t="s">
        <v>254</v>
      </c>
      <c r="D6383" s="154" t="s">
        <v>255</v>
      </c>
      <c r="E6383" s="155" t="s">
        <v>253</v>
      </c>
      <c r="F6383" s="156" t="s">
        <v>253</v>
      </c>
      <c r="G6383" s="155" t="s">
        <v>253</v>
      </c>
      <c r="H6383" s="155" t="s">
        <v>253</v>
      </c>
      <c r="I6383" s="157" t="s">
        <v>253</v>
      </c>
      <c r="J6383" s="156" t="s">
        <v>253</v>
      </c>
      <c r="K6383" s="167" t="s">
        <v>253</v>
      </c>
    </row>
    <row r="6384" spans="1:11" x14ac:dyDescent="0.25">
      <c r="A6384" s="153">
        <v>6380</v>
      </c>
      <c r="B6384" s="154" t="s">
        <v>253</v>
      </c>
      <c r="C6384" s="154" t="s">
        <v>254</v>
      </c>
      <c r="D6384" s="154" t="s">
        <v>255</v>
      </c>
      <c r="E6384" s="155" t="s">
        <v>253</v>
      </c>
      <c r="F6384" s="156" t="s">
        <v>253</v>
      </c>
      <c r="G6384" s="155" t="s">
        <v>253</v>
      </c>
      <c r="H6384" s="155" t="s">
        <v>253</v>
      </c>
      <c r="I6384" s="157" t="s">
        <v>253</v>
      </c>
      <c r="J6384" s="156" t="s">
        <v>253</v>
      </c>
      <c r="K6384" s="167" t="s">
        <v>253</v>
      </c>
    </row>
    <row r="6385" spans="1:11" x14ac:dyDescent="0.25">
      <c r="A6385" s="153">
        <v>6381</v>
      </c>
      <c r="B6385" s="154" t="s">
        <v>253</v>
      </c>
      <c r="C6385" s="154" t="s">
        <v>254</v>
      </c>
      <c r="D6385" s="154" t="s">
        <v>255</v>
      </c>
      <c r="E6385" s="155" t="s">
        <v>253</v>
      </c>
      <c r="F6385" s="156" t="s">
        <v>253</v>
      </c>
      <c r="G6385" s="155" t="s">
        <v>253</v>
      </c>
      <c r="H6385" s="155" t="s">
        <v>253</v>
      </c>
      <c r="I6385" s="157" t="s">
        <v>253</v>
      </c>
      <c r="J6385" s="156" t="s">
        <v>253</v>
      </c>
      <c r="K6385" s="167" t="s">
        <v>253</v>
      </c>
    </row>
    <row r="6386" spans="1:11" x14ac:dyDescent="0.25">
      <c r="A6386" s="153">
        <v>6382</v>
      </c>
      <c r="B6386" s="154" t="s">
        <v>253</v>
      </c>
      <c r="C6386" s="154" t="s">
        <v>254</v>
      </c>
      <c r="D6386" s="154" t="s">
        <v>255</v>
      </c>
      <c r="E6386" s="155" t="s">
        <v>253</v>
      </c>
      <c r="F6386" s="156" t="s">
        <v>253</v>
      </c>
      <c r="G6386" s="155" t="s">
        <v>253</v>
      </c>
      <c r="H6386" s="155" t="s">
        <v>253</v>
      </c>
      <c r="I6386" s="157" t="s">
        <v>253</v>
      </c>
      <c r="J6386" s="156" t="s">
        <v>253</v>
      </c>
      <c r="K6386" s="167" t="s">
        <v>253</v>
      </c>
    </row>
    <row r="6387" spans="1:11" x14ac:dyDescent="0.25">
      <c r="A6387" s="153">
        <v>6383</v>
      </c>
      <c r="B6387" s="154" t="s">
        <v>253</v>
      </c>
      <c r="C6387" s="154" t="s">
        <v>254</v>
      </c>
      <c r="D6387" s="154" t="s">
        <v>255</v>
      </c>
      <c r="E6387" s="155" t="s">
        <v>253</v>
      </c>
      <c r="F6387" s="156" t="s">
        <v>253</v>
      </c>
      <c r="G6387" s="155" t="s">
        <v>253</v>
      </c>
      <c r="H6387" s="155" t="s">
        <v>253</v>
      </c>
      <c r="I6387" s="157" t="s">
        <v>253</v>
      </c>
      <c r="J6387" s="156" t="s">
        <v>253</v>
      </c>
      <c r="K6387" s="167" t="s">
        <v>253</v>
      </c>
    </row>
    <row r="6388" spans="1:11" x14ac:dyDescent="0.25">
      <c r="A6388" s="153">
        <v>6384</v>
      </c>
      <c r="B6388" s="154" t="s">
        <v>253</v>
      </c>
      <c r="C6388" s="154" t="s">
        <v>254</v>
      </c>
      <c r="D6388" s="154" t="s">
        <v>255</v>
      </c>
      <c r="E6388" s="155" t="s">
        <v>253</v>
      </c>
      <c r="F6388" s="156" t="s">
        <v>253</v>
      </c>
      <c r="G6388" s="155" t="s">
        <v>253</v>
      </c>
      <c r="H6388" s="155" t="s">
        <v>253</v>
      </c>
      <c r="I6388" s="157" t="s">
        <v>253</v>
      </c>
      <c r="J6388" s="156" t="s">
        <v>253</v>
      </c>
      <c r="K6388" s="167" t="s">
        <v>253</v>
      </c>
    </row>
    <row r="6389" spans="1:11" x14ac:dyDescent="0.25">
      <c r="A6389" s="153">
        <v>6385</v>
      </c>
      <c r="B6389" s="154" t="s">
        <v>253</v>
      </c>
      <c r="C6389" s="154" t="s">
        <v>254</v>
      </c>
      <c r="D6389" s="154" t="s">
        <v>255</v>
      </c>
      <c r="E6389" s="155" t="s">
        <v>253</v>
      </c>
      <c r="F6389" s="156" t="s">
        <v>253</v>
      </c>
      <c r="G6389" s="155" t="s">
        <v>253</v>
      </c>
      <c r="H6389" s="155" t="s">
        <v>253</v>
      </c>
      <c r="I6389" s="157" t="s">
        <v>253</v>
      </c>
      <c r="J6389" s="156" t="s">
        <v>253</v>
      </c>
      <c r="K6389" s="167" t="s">
        <v>253</v>
      </c>
    </row>
    <row r="6390" spans="1:11" x14ac:dyDescent="0.25">
      <c r="A6390" s="153">
        <v>6386</v>
      </c>
      <c r="B6390" s="154" t="s">
        <v>253</v>
      </c>
      <c r="C6390" s="154" t="s">
        <v>254</v>
      </c>
      <c r="D6390" s="154" t="s">
        <v>255</v>
      </c>
      <c r="E6390" s="155" t="s">
        <v>253</v>
      </c>
      <c r="F6390" s="156" t="s">
        <v>253</v>
      </c>
      <c r="G6390" s="155" t="s">
        <v>253</v>
      </c>
      <c r="H6390" s="155" t="s">
        <v>253</v>
      </c>
      <c r="I6390" s="157" t="s">
        <v>253</v>
      </c>
      <c r="J6390" s="156" t="s">
        <v>253</v>
      </c>
      <c r="K6390" s="167" t="s">
        <v>253</v>
      </c>
    </row>
    <row r="6391" spans="1:11" x14ac:dyDescent="0.25">
      <c r="A6391" s="153">
        <v>6387</v>
      </c>
      <c r="B6391" s="154" t="s">
        <v>253</v>
      </c>
      <c r="C6391" s="154" t="s">
        <v>254</v>
      </c>
      <c r="D6391" s="154" t="s">
        <v>255</v>
      </c>
      <c r="E6391" s="155" t="s">
        <v>253</v>
      </c>
      <c r="F6391" s="156" t="s">
        <v>253</v>
      </c>
      <c r="G6391" s="155" t="s">
        <v>253</v>
      </c>
      <c r="H6391" s="155" t="s">
        <v>253</v>
      </c>
      <c r="I6391" s="157" t="s">
        <v>253</v>
      </c>
      <c r="J6391" s="156" t="s">
        <v>253</v>
      </c>
      <c r="K6391" s="167" t="s">
        <v>253</v>
      </c>
    </row>
    <row r="6392" spans="1:11" x14ac:dyDescent="0.25">
      <c r="A6392" s="153">
        <v>6388</v>
      </c>
      <c r="B6392" s="154" t="s">
        <v>253</v>
      </c>
      <c r="C6392" s="154" t="s">
        <v>254</v>
      </c>
      <c r="D6392" s="154" t="s">
        <v>255</v>
      </c>
      <c r="E6392" s="155" t="s">
        <v>253</v>
      </c>
      <c r="F6392" s="156" t="s">
        <v>253</v>
      </c>
      <c r="G6392" s="155" t="s">
        <v>253</v>
      </c>
      <c r="H6392" s="155" t="s">
        <v>253</v>
      </c>
      <c r="I6392" s="157" t="s">
        <v>253</v>
      </c>
      <c r="J6392" s="156" t="s">
        <v>253</v>
      </c>
      <c r="K6392" s="167" t="s">
        <v>253</v>
      </c>
    </row>
    <row r="6393" spans="1:11" x14ac:dyDescent="0.25">
      <c r="A6393" s="153">
        <v>6389</v>
      </c>
      <c r="B6393" s="154" t="s">
        <v>253</v>
      </c>
      <c r="C6393" s="154" t="s">
        <v>254</v>
      </c>
      <c r="D6393" s="154" t="s">
        <v>255</v>
      </c>
      <c r="E6393" s="155" t="s">
        <v>253</v>
      </c>
      <c r="F6393" s="156" t="s">
        <v>253</v>
      </c>
      <c r="G6393" s="155" t="s">
        <v>253</v>
      </c>
      <c r="H6393" s="155" t="s">
        <v>253</v>
      </c>
      <c r="I6393" s="157" t="s">
        <v>253</v>
      </c>
      <c r="J6393" s="156" t="s">
        <v>253</v>
      </c>
      <c r="K6393" s="167" t="s">
        <v>253</v>
      </c>
    </row>
    <row r="6394" spans="1:11" x14ac:dyDescent="0.25">
      <c r="A6394" s="153">
        <v>6390</v>
      </c>
      <c r="B6394" s="154" t="s">
        <v>253</v>
      </c>
      <c r="C6394" s="154" t="s">
        <v>254</v>
      </c>
      <c r="D6394" s="154" t="s">
        <v>255</v>
      </c>
      <c r="E6394" s="155" t="s">
        <v>253</v>
      </c>
      <c r="F6394" s="156" t="s">
        <v>253</v>
      </c>
      <c r="G6394" s="155" t="s">
        <v>253</v>
      </c>
      <c r="H6394" s="155" t="s">
        <v>253</v>
      </c>
      <c r="I6394" s="157" t="s">
        <v>253</v>
      </c>
      <c r="J6394" s="156" t="s">
        <v>253</v>
      </c>
      <c r="K6394" s="167" t="s">
        <v>253</v>
      </c>
    </row>
    <row r="6395" spans="1:11" x14ac:dyDescent="0.25">
      <c r="A6395" s="153">
        <v>6391</v>
      </c>
      <c r="B6395" s="154" t="s">
        <v>253</v>
      </c>
      <c r="C6395" s="154" t="s">
        <v>254</v>
      </c>
      <c r="D6395" s="154" t="s">
        <v>255</v>
      </c>
      <c r="E6395" s="155" t="s">
        <v>253</v>
      </c>
      <c r="F6395" s="156" t="s">
        <v>253</v>
      </c>
      <c r="G6395" s="155" t="s">
        <v>253</v>
      </c>
      <c r="H6395" s="155" t="s">
        <v>253</v>
      </c>
      <c r="I6395" s="157" t="s">
        <v>253</v>
      </c>
      <c r="J6395" s="156" t="s">
        <v>253</v>
      </c>
      <c r="K6395" s="167" t="s">
        <v>253</v>
      </c>
    </row>
    <row r="6396" spans="1:11" x14ac:dyDescent="0.25">
      <c r="A6396" s="153">
        <v>6392</v>
      </c>
      <c r="B6396" s="154" t="s">
        <v>253</v>
      </c>
      <c r="C6396" s="154" t="s">
        <v>254</v>
      </c>
      <c r="D6396" s="154" t="s">
        <v>255</v>
      </c>
      <c r="E6396" s="155" t="s">
        <v>253</v>
      </c>
      <c r="F6396" s="156" t="s">
        <v>253</v>
      </c>
      <c r="G6396" s="155" t="s">
        <v>253</v>
      </c>
      <c r="H6396" s="155" t="s">
        <v>253</v>
      </c>
      <c r="I6396" s="157" t="s">
        <v>253</v>
      </c>
      <c r="J6396" s="156" t="s">
        <v>253</v>
      </c>
      <c r="K6396" s="167" t="s">
        <v>253</v>
      </c>
    </row>
    <row r="6397" spans="1:11" x14ac:dyDescent="0.25">
      <c r="A6397" s="153">
        <v>6393</v>
      </c>
      <c r="B6397" s="154" t="s">
        <v>253</v>
      </c>
      <c r="C6397" s="154" t="s">
        <v>254</v>
      </c>
      <c r="D6397" s="154" t="s">
        <v>255</v>
      </c>
      <c r="E6397" s="155" t="s">
        <v>253</v>
      </c>
      <c r="F6397" s="156" t="s">
        <v>253</v>
      </c>
      <c r="G6397" s="155" t="s">
        <v>253</v>
      </c>
      <c r="H6397" s="155" t="s">
        <v>253</v>
      </c>
      <c r="I6397" s="157" t="s">
        <v>253</v>
      </c>
      <c r="J6397" s="156" t="s">
        <v>253</v>
      </c>
      <c r="K6397" s="167" t="s">
        <v>253</v>
      </c>
    </row>
    <row r="6398" spans="1:11" x14ac:dyDescent="0.25">
      <c r="A6398" s="153">
        <v>6394</v>
      </c>
      <c r="B6398" s="154" t="s">
        <v>253</v>
      </c>
      <c r="C6398" s="154" t="s">
        <v>254</v>
      </c>
      <c r="D6398" s="154" t="s">
        <v>255</v>
      </c>
      <c r="E6398" s="155" t="s">
        <v>253</v>
      </c>
      <c r="F6398" s="156" t="s">
        <v>253</v>
      </c>
      <c r="G6398" s="155" t="s">
        <v>253</v>
      </c>
      <c r="H6398" s="155" t="s">
        <v>253</v>
      </c>
      <c r="I6398" s="157" t="s">
        <v>253</v>
      </c>
      <c r="J6398" s="156" t="s">
        <v>253</v>
      </c>
      <c r="K6398" s="167" t="s">
        <v>253</v>
      </c>
    </row>
    <row r="6399" spans="1:11" x14ac:dyDescent="0.25">
      <c r="A6399" s="153">
        <v>6395</v>
      </c>
      <c r="B6399" s="154" t="s">
        <v>253</v>
      </c>
      <c r="C6399" s="154" t="s">
        <v>254</v>
      </c>
      <c r="D6399" s="154" t="s">
        <v>255</v>
      </c>
      <c r="E6399" s="155" t="s">
        <v>253</v>
      </c>
      <c r="F6399" s="156" t="s">
        <v>253</v>
      </c>
      <c r="G6399" s="155" t="s">
        <v>253</v>
      </c>
      <c r="H6399" s="155" t="s">
        <v>253</v>
      </c>
      <c r="I6399" s="157" t="s">
        <v>253</v>
      </c>
      <c r="J6399" s="156" t="s">
        <v>253</v>
      </c>
      <c r="K6399" s="167" t="s">
        <v>253</v>
      </c>
    </row>
    <row r="6400" spans="1:11" x14ac:dyDescent="0.25">
      <c r="A6400" s="153">
        <v>6396</v>
      </c>
      <c r="B6400" s="154" t="s">
        <v>253</v>
      </c>
      <c r="C6400" s="154" t="s">
        <v>254</v>
      </c>
      <c r="D6400" s="154" t="s">
        <v>255</v>
      </c>
      <c r="E6400" s="155" t="s">
        <v>253</v>
      </c>
      <c r="F6400" s="156" t="s">
        <v>253</v>
      </c>
      <c r="G6400" s="155" t="s">
        <v>253</v>
      </c>
      <c r="H6400" s="155" t="s">
        <v>253</v>
      </c>
      <c r="I6400" s="157" t="s">
        <v>253</v>
      </c>
      <c r="J6400" s="156" t="s">
        <v>253</v>
      </c>
      <c r="K6400" s="167" t="s">
        <v>253</v>
      </c>
    </row>
    <row r="6401" spans="1:11" x14ac:dyDescent="0.25">
      <c r="A6401" s="153">
        <v>6397</v>
      </c>
      <c r="B6401" s="154" t="s">
        <v>253</v>
      </c>
      <c r="C6401" s="154" t="s">
        <v>254</v>
      </c>
      <c r="D6401" s="154" t="s">
        <v>255</v>
      </c>
      <c r="E6401" s="155" t="s">
        <v>253</v>
      </c>
      <c r="F6401" s="156" t="s">
        <v>253</v>
      </c>
      <c r="G6401" s="155" t="s">
        <v>253</v>
      </c>
      <c r="H6401" s="155" t="s">
        <v>253</v>
      </c>
      <c r="I6401" s="157" t="s">
        <v>253</v>
      </c>
      <c r="J6401" s="156" t="s">
        <v>253</v>
      </c>
      <c r="K6401" s="167" t="s">
        <v>253</v>
      </c>
    </row>
    <row r="6402" spans="1:11" x14ac:dyDescent="0.25">
      <c r="A6402" s="153">
        <v>6398</v>
      </c>
      <c r="B6402" s="154" t="s">
        <v>253</v>
      </c>
      <c r="C6402" s="154" t="s">
        <v>254</v>
      </c>
      <c r="D6402" s="154" t="s">
        <v>255</v>
      </c>
      <c r="E6402" s="155" t="s">
        <v>253</v>
      </c>
      <c r="F6402" s="156" t="s">
        <v>253</v>
      </c>
      <c r="G6402" s="155" t="s">
        <v>253</v>
      </c>
      <c r="H6402" s="155" t="s">
        <v>253</v>
      </c>
      <c r="I6402" s="157" t="s">
        <v>253</v>
      </c>
      <c r="J6402" s="156" t="s">
        <v>253</v>
      </c>
      <c r="K6402" s="167" t="s">
        <v>253</v>
      </c>
    </row>
    <row r="6403" spans="1:11" x14ac:dyDescent="0.25">
      <c r="A6403" s="153">
        <v>6399</v>
      </c>
      <c r="B6403" s="154" t="s">
        <v>253</v>
      </c>
      <c r="C6403" s="154" t="s">
        <v>254</v>
      </c>
      <c r="D6403" s="154" t="s">
        <v>255</v>
      </c>
      <c r="E6403" s="155" t="s">
        <v>253</v>
      </c>
      <c r="F6403" s="156" t="s">
        <v>253</v>
      </c>
      <c r="G6403" s="155" t="s">
        <v>253</v>
      </c>
      <c r="H6403" s="155" t="s">
        <v>253</v>
      </c>
      <c r="I6403" s="157" t="s">
        <v>253</v>
      </c>
      <c r="J6403" s="156" t="s">
        <v>253</v>
      </c>
      <c r="K6403" s="167" t="s">
        <v>253</v>
      </c>
    </row>
    <row r="6404" spans="1:11" x14ac:dyDescent="0.25">
      <c r="A6404" s="153">
        <v>6400</v>
      </c>
      <c r="B6404" s="154" t="s">
        <v>253</v>
      </c>
      <c r="C6404" s="154" t="s">
        <v>254</v>
      </c>
      <c r="D6404" s="154" t="s">
        <v>255</v>
      </c>
      <c r="E6404" s="155" t="s">
        <v>253</v>
      </c>
      <c r="F6404" s="156" t="s">
        <v>253</v>
      </c>
      <c r="G6404" s="155" t="s">
        <v>253</v>
      </c>
      <c r="H6404" s="155" t="s">
        <v>253</v>
      </c>
      <c r="I6404" s="157" t="s">
        <v>253</v>
      </c>
      <c r="J6404" s="156" t="s">
        <v>253</v>
      </c>
      <c r="K6404" s="167" t="s">
        <v>253</v>
      </c>
    </row>
    <row r="6405" spans="1:11" x14ac:dyDescent="0.25">
      <c r="A6405" s="153">
        <v>6401</v>
      </c>
      <c r="B6405" s="154" t="s">
        <v>253</v>
      </c>
      <c r="C6405" s="154" t="s">
        <v>254</v>
      </c>
      <c r="D6405" s="154" t="s">
        <v>255</v>
      </c>
      <c r="E6405" s="155" t="s">
        <v>253</v>
      </c>
      <c r="F6405" s="156" t="s">
        <v>253</v>
      </c>
      <c r="G6405" s="155" t="s">
        <v>253</v>
      </c>
      <c r="H6405" s="155" t="s">
        <v>253</v>
      </c>
      <c r="I6405" s="157" t="s">
        <v>253</v>
      </c>
      <c r="J6405" s="156" t="s">
        <v>253</v>
      </c>
      <c r="K6405" s="167" t="s">
        <v>253</v>
      </c>
    </row>
    <row r="6406" spans="1:11" x14ac:dyDescent="0.25">
      <c r="A6406" s="153">
        <v>6402</v>
      </c>
      <c r="B6406" s="154" t="s">
        <v>253</v>
      </c>
      <c r="C6406" s="154" t="s">
        <v>254</v>
      </c>
      <c r="D6406" s="154" t="s">
        <v>255</v>
      </c>
      <c r="E6406" s="155" t="s">
        <v>253</v>
      </c>
      <c r="F6406" s="156" t="s">
        <v>253</v>
      </c>
      <c r="G6406" s="155" t="s">
        <v>253</v>
      </c>
      <c r="H6406" s="155" t="s">
        <v>253</v>
      </c>
      <c r="I6406" s="157" t="s">
        <v>253</v>
      </c>
      <c r="J6406" s="156" t="s">
        <v>253</v>
      </c>
      <c r="K6406" s="167" t="s">
        <v>253</v>
      </c>
    </row>
    <row r="6407" spans="1:11" x14ac:dyDescent="0.25">
      <c r="A6407" s="153">
        <v>6403</v>
      </c>
      <c r="B6407" s="154" t="s">
        <v>253</v>
      </c>
      <c r="C6407" s="154" t="s">
        <v>254</v>
      </c>
      <c r="D6407" s="154" t="s">
        <v>255</v>
      </c>
      <c r="E6407" s="155" t="s">
        <v>253</v>
      </c>
      <c r="F6407" s="156" t="s">
        <v>253</v>
      </c>
      <c r="G6407" s="155" t="s">
        <v>253</v>
      </c>
      <c r="H6407" s="155" t="s">
        <v>253</v>
      </c>
      <c r="I6407" s="157" t="s">
        <v>253</v>
      </c>
      <c r="J6407" s="156" t="s">
        <v>253</v>
      </c>
      <c r="K6407" s="167" t="s">
        <v>253</v>
      </c>
    </row>
    <row r="6408" spans="1:11" x14ac:dyDescent="0.25">
      <c r="A6408" s="153">
        <v>6404</v>
      </c>
      <c r="B6408" s="154" t="s">
        <v>253</v>
      </c>
      <c r="C6408" s="154" t="s">
        <v>254</v>
      </c>
      <c r="D6408" s="154" t="s">
        <v>255</v>
      </c>
      <c r="E6408" s="155" t="s">
        <v>253</v>
      </c>
      <c r="F6408" s="156" t="s">
        <v>253</v>
      </c>
      <c r="G6408" s="155" t="s">
        <v>253</v>
      </c>
      <c r="H6408" s="155" t="s">
        <v>253</v>
      </c>
      <c r="I6408" s="157" t="s">
        <v>253</v>
      </c>
      <c r="J6408" s="156" t="s">
        <v>253</v>
      </c>
      <c r="K6408" s="167" t="s">
        <v>253</v>
      </c>
    </row>
    <row r="6409" spans="1:11" x14ac:dyDescent="0.25">
      <c r="A6409" s="153">
        <v>6405</v>
      </c>
      <c r="B6409" s="154" t="s">
        <v>253</v>
      </c>
      <c r="C6409" s="154" t="s">
        <v>254</v>
      </c>
      <c r="D6409" s="154" t="s">
        <v>255</v>
      </c>
      <c r="E6409" s="155" t="s">
        <v>253</v>
      </c>
      <c r="F6409" s="156" t="s">
        <v>253</v>
      </c>
      <c r="G6409" s="155" t="s">
        <v>253</v>
      </c>
      <c r="H6409" s="155" t="s">
        <v>253</v>
      </c>
      <c r="I6409" s="157" t="s">
        <v>253</v>
      </c>
      <c r="J6409" s="156" t="s">
        <v>253</v>
      </c>
      <c r="K6409" s="167" t="s">
        <v>253</v>
      </c>
    </row>
    <row r="6410" spans="1:11" x14ac:dyDescent="0.25">
      <c r="A6410" s="153">
        <v>6406</v>
      </c>
      <c r="B6410" s="154" t="s">
        <v>253</v>
      </c>
      <c r="C6410" s="154" t="s">
        <v>254</v>
      </c>
      <c r="D6410" s="154" t="s">
        <v>255</v>
      </c>
      <c r="E6410" s="155" t="s">
        <v>253</v>
      </c>
      <c r="F6410" s="156" t="s">
        <v>253</v>
      </c>
      <c r="G6410" s="155" t="s">
        <v>253</v>
      </c>
      <c r="H6410" s="155" t="s">
        <v>253</v>
      </c>
      <c r="I6410" s="157" t="s">
        <v>253</v>
      </c>
      <c r="J6410" s="156" t="s">
        <v>253</v>
      </c>
      <c r="K6410" s="167" t="s">
        <v>253</v>
      </c>
    </row>
    <row r="6411" spans="1:11" x14ac:dyDescent="0.25">
      <c r="A6411" s="153">
        <v>6407</v>
      </c>
      <c r="B6411" s="154" t="s">
        <v>253</v>
      </c>
      <c r="C6411" s="154" t="s">
        <v>254</v>
      </c>
      <c r="D6411" s="154" t="s">
        <v>255</v>
      </c>
      <c r="E6411" s="155" t="s">
        <v>253</v>
      </c>
      <c r="F6411" s="156" t="s">
        <v>253</v>
      </c>
      <c r="G6411" s="155" t="s">
        <v>253</v>
      </c>
      <c r="H6411" s="155" t="s">
        <v>253</v>
      </c>
      <c r="I6411" s="157" t="s">
        <v>253</v>
      </c>
      <c r="J6411" s="156" t="s">
        <v>253</v>
      </c>
      <c r="K6411" s="167" t="s">
        <v>253</v>
      </c>
    </row>
    <row r="6412" spans="1:11" x14ac:dyDescent="0.25">
      <c r="A6412" s="153">
        <v>6408</v>
      </c>
      <c r="B6412" s="154" t="s">
        <v>253</v>
      </c>
      <c r="C6412" s="154" t="s">
        <v>254</v>
      </c>
      <c r="D6412" s="154" t="s">
        <v>255</v>
      </c>
      <c r="E6412" s="155" t="s">
        <v>253</v>
      </c>
      <c r="F6412" s="156" t="s">
        <v>253</v>
      </c>
      <c r="G6412" s="155" t="s">
        <v>253</v>
      </c>
      <c r="H6412" s="155" t="s">
        <v>253</v>
      </c>
      <c r="I6412" s="157" t="s">
        <v>253</v>
      </c>
      <c r="J6412" s="156" t="s">
        <v>253</v>
      </c>
      <c r="K6412" s="167" t="s">
        <v>253</v>
      </c>
    </row>
    <row r="6413" spans="1:11" x14ac:dyDescent="0.25">
      <c r="A6413" s="153">
        <v>6409</v>
      </c>
      <c r="B6413" s="154" t="s">
        <v>253</v>
      </c>
      <c r="C6413" s="154" t="s">
        <v>254</v>
      </c>
      <c r="D6413" s="154" t="s">
        <v>255</v>
      </c>
      <c r="E6413" s="155" t="s">
        <v>253</v>
      </c>
      <c r="F6413" s="156" t="s">
        <v>253</v>
      </c>
      <c r="G6413" s="155" t="s">
        <v>253</v>
      </c>
      <c r="H6413" s="155" t="s">
        <v>253</v>
      </c>
      <c r="I6413" s="157" t="s">
        <v>253</v>
      </c>
      <c r="J6413" s="156" t="s">
        <v>253</v>
      </c>
      <c r="K6413" s="167" t="s">
        <v>253</v>
      </c>
    </row>
    <row r="6414" spans="1:11" x14ac:dyDescent="0.25">
      <c r="A6414" s="153">
        <v>6410</v>
      </c>
      <c r="B6414" s="154" t="s">
        <v>253</v>
      </c>
      <c r="C6414" s="154" t="s">
        <v>254</v>
      </c>
      <c r="D6414" s="154" t="s">
        <v>255</v>
      </c>
      <c r="E6414" s="155" t="s">
        <v>253</v>
      </c>
      <c r="F6414" s="156" t="s">
        <v>253</v>
      </c>
      <c r="G6414" s="155" t="s">
        <v>253</v>
      </c>
      <c r="H6414" s="155" t="s">
        <v>253</v>
      </c>
      <c r="I6414" s="157" t="s">
        <v>253</v>
      </c>
      <c r="J6414" s="156" t="s">
        <v>253</v>
      </c>
      <c r="K6414" s="167" t="s">
        <v>253</v>
      </c>
    </row>
    <row r="6415" spans="1:11" x14ac:dyDescent="0.25">
      <c r="A6415" s="153">
        <v>6411</v>
      </c>
      <c r="B6415" s="154" t="s">
        <v>253</v>
      </c>
      <c r="C6415" s="154" t="s">
        <v>254</v>
      </c>
      <c r="D6415" s="154" t="s">
        <v>255</v>
      </c>
      <c r="E6415" s="155" t="s">
        <v>253</v>
      </c>
      <c r="F6415" s="156" t="s">
        <v>253</v>
      </c>
      <c r="G6415" s="155" t="s">
        <v>253</v>
      </c>
      <c r="H6415" s="155" t="s">
        <v>253</v>
      </c>
      <c r="I6415" s="157" t="s">
        <v>253</v>
      </c>
      <c r="J6415" s="156" t="s">
        <v>253</v>
      </c>
      <c r="K6415" s="167" t="s">
        <v>253</v>
      </c>
    </row>
    <row r="6416" spans="1:11" x14ac:dyDescent="0.25">
      <c r="A6416" s="153">
        <v>6412</v>
      </c>
      <c r="B6416" s="154" t="s">
        <v>253</v>
      </c>
      <c r="C6416" s="154" t="s">
        <v>254</v>
      </c>
      <c r="D6416" s="154" t="s">
        <v>255</v>
      </c>
      <c r="E6416" s="155" t="s">
        <v>253</v>
      </c>
      <c r="F6416" s="156" t="s">
        <v>253</v>
      </c>
      <c r="G6416" s="155" t="s">
        <v>253</v>
      </c>
      <c r="H6416" s="155" t="s">
        <v>253</v>
      </c>
      <c r="I6416" s="157" t="s">
        <v>253</v>
      </c>
      <c r="J6416" s="156" t="s">
        <v>253</v>
      </c>
      <c r="K6416" s="167" t="s">
        <v>253</v>
      </c>
    </row>
    <row r="6417" spans="1:11" x14ac:dyDescent="0.25">
      <c r="A6417" s="153">
        <v>6413</v>
      </c>
      <c r="B6417" s="154" t="s">
        <v>253</v>
      </c>
      <c r="C6417" s="154" t="s">
        <v>254</v>
      </c>
      <c r="D6417" s="154" t="s">
        <v>255</v>
      </c>
      <c r="E6417" s="155" t="s">
        <v>253</v>
      </c>
      <c r="F6417" s="156" t="s">
        <v>253</v>
      </c>
      <c r="G6417" s="155" t="s">
        <v>253</v>
      </c>
      <c r="H6417" s="155" t="s">
        <v>253</v>
      </c>
      <c r="I6417" s="157" t="s">
        <v>253</v>
      </c>
      <c r="J6417" s="156" t="s">
        <v>253</v>
      </c>
      <c r="K6417" s="167" t="s">
        <v>253</v>
      </c>
    </row>
    <row r="6418" spans="1:11" x14ac:dyDescent="0.25">
      <c r="A6418" s="153">
        <v>6414</v>
      </c>
      <c r="B6418" s="154" t="s">
        <v>253</v>
      </c>
      <c r="C6418" s="154" t="s">
        <v>254</v>
      </c>
      <c r="D6418" s="154" t="s">
        <v>255</v>
      </c>
      <c r="E6418" s="155" t="s">
        <v>253</v>
      </c>
      <c r="F6418" s="156" t="s">
        <v>253</v>
      </c>
      <c r="G6418" s="155" t="s">
        <v>253</v>
      </c>
      <c r="H6418" s="155" t="s">
        <v>253</v>
      </c>
      <c r="I6418" s="157" t="s">
        <v>253</v>
      </c>
      <c r="J6418" s="156" t="s">
        <v>253</v>
      </c>
      <c r="K6418" s="167" t="s">
        <v>253</v>
      </c>
    </row>
    <row r="6419" spans="1:11" x14ac:dyDescent="0.25">
      <c r="A6419" s="153">
        <v>6415</v>
      </c>
      <c r="B6419" s="154" t="s">
        <v>253</v>
      </c>
      <c r="C6419" s="154" t="s">
        <v>254</v>
      </c>
      <c r="D6419" s="154" t="s">
        <v>255</v>
      </c>
      <c r="E6419" s="155" t="s">
        <v>253</v>
      </c>
      <c r="F6419" s="156" t="s">
        <v>253</v>
      </c>
      <c r="G6419" s="155" t="s">
        <v>253</v>
      </c>
      <c r="H6419" s="155" t="s">
        <v>253</v>
      </c>
      <c r="I6419" s="157" t="s">
        <v>253</v>
      </c>
      <c r="J6419" s="156" t="s">
        <v>253</v>
      </c>
      <c r="K6419" s="167" t="s">
        <v>253</v>
      </c>
    </row>
    <row r="6420" spans="1:11" x14ac:dyDescent="0.25">
      <c r="A6420" s="153">
        <v>6416</v>
      </c>
      <c r="B6420" s="154" t="s">
        <v>253</v>
      </c>
      <c r="C6420" s="154" t="s">
        <v>254</v>
      </c>
      <c r="D6420" s="154" t="s">
        <v>255</v>
      </c>
      <c r="E6420" s="155" t="s">
        <v>253</v>
      </c>
      <c r="F6420" s="156" t="s">
        <v>253</v>
      </c>
      <c r="G6420" s="155" t="s">
        <v>253</v>
      </c>
      <c r="H6420" s="155" t="s">
        <v>253</v>
      </c>
      <c r="I6420" s="157" t="s">
        <v>253</v>
      </c>
      <c r="J6420" s="156" t="s">
        <v>253</v>
      </c>
      <c r="K6420" s="167" t="s">
        <v>253</v>
      </c>
    </row>
    <row r="6421" spans="1:11" x14ac:dyDescent="0.25">
      <c r="A6421" s="153">
        <v>6417</v>
      </c>
      <c r="B6421" s="154" t="s">
        <v>253</v>
      </c>
      <c r="C6421" s="154" t="s">
        <v>254</v>
      </c>
      <c r="D6421" s="154" t="s">
        <v>255</v>
      </c>
      <c r="E6421" s="155" t="s">
        <v>253</v>
      </c>
      <c r="F6421" s="156" t="s">
        <v>253</v>
      </c>
      <c r="G6421" s="155" t="s">
        <v>253</v>
      </c>
      <c r="H6421" s="155" t="s">
        <v>253</v>
      </c>
      <c r="I6421" s="157" t="s">
        <v>253</v>
      </c>
      <c r="J6421" s="156" t="s">
        <v>253</v>
      </c>
      <c r="K6421" s="167" t="s">
        <v>253</v>
      </c>
    </row>
    <row r="6422" spans="1:11" x14ac:dyDescent="0.25">
      <c r="A6422" s="153">
        <v>6418</v>
      </c>
      <c r="B6422" s="154" t="s">
        <v>253</v>
      </c>
      <c r="C6422" s="154" t="s">
        <v>254</v>
      </c>
      <c r="D6422" s="154" t="s">
        <v>255</v>
      </c>
      <c r="E6422" s="155" t="s">
        <v>253</v>
      </c>
      <c r="F6422" s="156" t="s">
        <v>253</v>
      </c>
      <c r="G6422" s="155" t="s">
        <v>253</v>
      </c>
      <c r="H6422" s="155" t="s">
        <v>253</v>
      </c>
      <c r="I6422" s="157" t="s">
        <v>253</v>
      </c>
      <c r="J6422" s="156" t="s">
        <v>253</v>
      </c>
      <c r="K6422" s="167" t="s">
        <v>253</v>
      </c>
    </row>
    <row r="6423" spans="1:11" x14ac:dyDescent="0.25">
      <c r="A6423" s="153">
        <v>6419</v>
      </c>
      <c r="B6423" s="154" t="s">
        <v>253</v>
      </c>
      <c r="C6423" s="154" t="s">
        <v>254</v>
      </c>
      <c r="D6423" s="154" t="s">
        <v>255</v>
      </c>
      <c r="E6423" s="155" t="s">
        <v>253</v>
      </c>
      <c r="F6423" s="156" t="s">
        <v>253</v>
      </c>
      <c r="G6423" s="155" t="s">
        <v>253</v>
      </c>
      <c r="H6423" s="155" t="s">
        <v>253</v>
      </c>
      <c r="I6423" s="157" t="s">
        <v>253</v>
      </c>
      <c r="J6423" s="156" t="s">
        <v>253</v>
      </c>
      <c r="K6423" s="167" t="s">
        <v>253</v>
      </c>
    </row>
    <row r="6424" spans="1:11" x14ac:dyDescent="0.25">
      <c r="A6424" s="153">
        <v>6420</v>
      </c>
      <c r="B6424" s="154" t="s">
        <v>253</v>
      </c>
      <c r="C6424" s="154" t="s">
        <v>254</v>
      </c>
      <c r="D6424" s="154" t="s">
        <v>255</v>
      </c>
      <c r="E6424" s="155" t="s">
        <v>253</v>
      </c>
      <c r="F6424" s="156" t="s">
        <v>253</v>
      </c>
      <c r="G6424" s="155" t="s">
        <v>253</v>
      </c>
      <c r="H6424" s="155" t="s">
        <v>253</v>
      </c>
      <c r="I6424" s="157" t="s">
        <v>253</v>
      </c>
      <c r="J6424" s="156" t="s">
        <v>253</v>
      </c>
      <c r="K6424" s="167" t="s">
        <v>253</v>
      </c>
    </row>
    <row r="6425" spans="1:11" x14ac:dyDescent="0.25">
      <c r="A6425" s="153">
        <v>6421</v>
      </c>
      <c r="B6425" s="154" t="s">
        <v>253</v>
      </c>
      <c r="C6425" s="154" t="s">
        <v>254</v>
      </c>
      <c r="D6425" s="154" t="s">
        <v>255</v>
      </c>
      <c r="E6425" s="155" t="s">
        <v>253</v>
      </c>
      <c r="F6425" s="156" t="s">
        <v>253</v>
      </c>
      <c r="G6425" s="155" t="s">
        <v>253</v>
      </c>
      <c r="H6425" s="155" t="s">
        <v>253</v>
      </c>
      <c r="I6425" s="157" t="s">
        <v>253</v>
      </c>
      <c r="J6425" s="156" t="s">
        <v>253</v>
      </c>
      <c r="K6425" s="167" t="s">
        <v>253</v>
      </c>
    </row>
    <row r="6426" spans="1:11" x14ac:dyDescent="0.25">
      <c r="A6426" s="153">
        <v>6422</v>
      </c>
      <c r="B6426" s="154" t="s">
        <v>253</v>
      </c>
      <c r="C6426" s="154" t="s">
        <v>254</v>
      </c>
      <c r="D6426" s="154" t="s">
        <v>255</v>
      </c>
      <c r="E6426" s="155" t="s">
        <v>253</v>
      </c>
      <c r="F6426" s="156" t="s">
        <v>253</v>
      </c>
      <c r="G6426" s="155" t="s">
        <v>253</v>
      </c>
      <c r="H6426" s="155" t="s">
        <v>253</v>
      </c>
      <c r="I6426" s="157" t="s">
        <v>253</v>
      </c>
      <c r="J6426" s="156" t="s">
        <v>253</v>
      </c>
      <c r="K6426" s="167" t="s">
        <v>253</v>
      </c>
    </row>
    <row r="6427" spans="1:11" x14ac:dyDescent="0.25">
      <c r="A6427" s="153">
        <v>6423</v>
      </c>
      <c r="B6427" s="154" t="s">
        <v>253</v>
      </c>
      <c r="C6427" s="154" t="s">
        <v>254</v>
      </c>
      <c r="D6427" s="154" t="s">
        <v>255</v>
      </c>
      <c r="E6427" s="155" t="s">
        <v>253</v>
      </c>
      <c r="F6427" s="156" t="s">
        <v>253</v>
      </c>
      <c r="G6427" s="155" t="s">
        <v>253</v>
      </c>
      <c r="H6427" s="155" t="s">
        <v>253</v>
      </c>
      <c r="I6427" s="157" t="s">
        <v>253</v>
      </c>
      <c r="J6427" s="156" t="s">
        <v>253</v>
      </c>
      <c r="K6427" s="167" t="s">
        <v>253</v>
      </c>
    </row>
    <row r="6428" spans="1:11" x14ac:dyDescent="0.25">
      <c r="A6428" s="153">
        <v>6424</v>
      </c>
      <c r="B6428" s="154" t="s">
        <v>253</v>
      </c>
      <c r="C6428" s="154" t="s">
        <v>254</v>
      </c>
      <c r="D6428" s="154" t="s">
        <v>255</v>
      </c>
      <c r="E6428" s="155" t="s">
        <v>253</v>
      </c>
      <c r="F6428" s="156" t="s">
        <v>253</v>
      </c>
      <c r="G6428" s="155" t="s">
        <v>253</v>
      </c>
      <c r="H6428" s="155" t="s">
        <v>253</v>
      </c>
      <c r="I6428" s="157" t="s">
        <v>253</v>
      </c>
      <c r="J6428" s="156" t="s">
        <v>253</v>
      </c>
      <c r="K6428" s="167" t="s">
        <v>253</v>
      </c>
    </row>
    <row r="6429" spans="1:11" x14ac:dyDescent="0.25">
      <c r="A6429" s="153">
        <v>6425</v>
      </c>
      <c r="B6429" s="154" t="s">
        <v>253</v>
      </c>
      <c r="C6429" s="154" t="s">
        <v>254</v>
      </c>
      <c r="D6429" s="154" t="s">
        <v>255</v>
      </c>
      <c r="E6429" s="155" t="s">
        <v>253</v>
      </c>
      <c r="F6429" s="156" t="s">
        <v>253</v>
      </c>
      <c r="G6429" s="155" t="s">
        <v>253</v>
      </c>
      <c r="H6429" s="155" t="s">
        <v>253</v>
      </c>
      <c r="I6429" s="157" t="s">
        <v>253</v>
      </c>
      <c r="J6429" s="156" t="s">
        <v>253</v>
      </c>
      <c r="K6429" s="167" t="s">
        <v>253</v>
      </c>
    </row>
    <row r="6430" spans="1:11" x14ac:dyDescent="0.25">
      <c r="A6430" s="153">
        <v>6426</v>
      </c>
      <c r="B6430" s="154" t="s">
        <v>253</v>
      </c>
      <c r="C6430" s="154" t="s">
        <v>254</v>
      </c>
      <c r="D6430" s="154" t="s">
        <v>255</v>
      </c>
      <c r="E6430" s="155" t="s">
        <v>253</v>
      </c>
      <c r="F6430" s="156" t="s">
        <v>253</v>
      </c>
      <c r="G6430" s="155" t="s">
        <v>253</v>
      </c>
      <c r="H6430" s="155" t="s">
        <v>253</v>
      </c>
      <c r="I6430" s="157" t="s">
        <v>253</v>
      </c>
      <c r="J6430" s="156" t="s">
        <v>253</v>
      </c>
      <c r="K6430" s="167" t="s">
        <v>253</v>
      </c>
    </row>
    <row r="6431" spans="1:11" x14ac:dyDescent="0.25">
      <c r="A6431" s="153">
        <v>6427</v>
      </c>
      <c r="B6431" s="154" t="s">
        <v>253</v>
      </c>
      <c r="C6431" s="154" t="s">
        <v>254</v>
      </c>
      <c r="D6431" s="154" t="s">
        <v>255</v>
      </c>
      <c r="E6431" s="155" t="s">
        <v>253</v>
      </c>
      <c r="F6431" s="156" t="s">
        <v>253</v>
      </c>
      <c r="G6431" s="155" t="s">
        <v>253</v>
      </c>
      <c r="H6431" s="155" t="s">
        <v>253</v>
      </c>
      <c r="I6431" s="157" t="s">
        <v>253</v>
      </c>
      <c r="J6431" s="156" t="s">
        <v>253</v>
      </c>
      <c r="K6431" s="167" t="s">
        <v>253</v>
      </c>
    </row>
    <row r="6432" spans="1:11" x14ac:dyDescent="0.25">
      <c r="A6432" s="153">
        <v>6428</v>
      </c>
      <c r="B6432" s="154" t="s">
        <v>253</v>
      </c>
      <c r="C6432" s="154" t="s">
        <v>254</v>
      </c>
      <c r="D6432" s="154" t="s">
        <v>255</v>
      </c>
      <c r="E6432" s="155" t="s">
        <v>253</v>
      </c>
      <c r="F6432" s="156" t="s">
        <v>253</v>
      </c>
      <c r="G6432" s="155" t="s">
        <v>253</v>
      </c>
      <c r="H6432" s="155" t="s">
        <v>253</v>
      </c>
      <c r="I6432" s="157" t="s">
        <v>253</v>
      </c>
      <c r="J6432" s="156" t="s">
        <v>253</v>
      </c>
      <c r="K6432" s="167" t="s">
        <v>253</v>
      </c>
    </row>
    <row r="6433" spans="1:11" x14ac:dyDescent="0.25">
      <c r="A6433" s="153">
        <v>6429</v>
      </c>
      <c r="B6433" s="154" t="s">
        <v>253</v>
      </c>
      <c r="C6433" s="154" t="s">
        <v>254</v>
      </c>
      <c r="D6433" s="154" t="s">
        <v>255</v>
      </c>
      <c r="E6433" s="155" t="s">
        <v>253</v>
      </c>
      <c r="F6433" s="156" t="s">
        <v>253</v>
      </c>
      <c r="G6433" s="155" t="s">
        <v>253</v>
      </c>
      <c r="H6433" s="155" t="s">
        <v>253</v>
      </c>
      <c r="I6433" s="157" t="s">
        <v>253</v>
      </c>
      <c r="J6433" s="156" t="s">
        <v>253</v>
      </c>
      <c r="K6433" s="167" t="s">
        <v>253</v>
      </c>
    </row>
    <row r="6434" spans="1:11" x14ac:dyDescent="0.25">
      <c r="A6434" s="153">
        <v>6430</v>
      </c>
      <c r="B6434" s="154" t="s">
        <v>253</v>
      </c>
      <c r="C6434" s="154" t="s">
        <v>254</v>
      </c>
      <c r="D6434" s="154" t="s">
        <v>255</v>
      </c>
      <c r="E6434" s="155" t="s">
        <v>253</v>
      </c>
      <c r="F6434" s="156" t="s">
        <v>253</v>
      </c>
      <c r="G6434" s="155" t="s">
        <v>253</v>
      </c>
      <c r="H6434" s="155" t="s">
        <v>253</v>
      </c>
      <c r="I6434" s="157" t="s">
        <v>253</v>
      </c>
      <c r="J6434" s="156" t="s">
        <v>253</v>
      </c>
      <c r="K6434" s="167" t="s">
        <v>253</v>
      </c>
    </row>
    <row r="6435" spans="1:11" x14ac:dyDescent="0.25">
      <c r="A6435" s="153">
        <v>6431</v>
      </c>
      <c r="B6435" s="154" t="s">
        <v>253</v>
      </c>
      <c r="C6435" s="154" t="s">
        <v>254</v>
      </c>
      <c r="D6435" s="154" t="s">
        <v>255</v>
      </c>
      <c r="E6435" s="155" t="s">
        <v>253</v>
      </c>
      <c r="F6435" s="156" t="s">
        <v>253</v>
      </c>
      <c r="G6435" s="155" t="s">
        <v>253</v>
      </c>
      <c r="H6435" s="155" t="s">
        <v>253</v>
      </c>
      <c r="I6435" s="157" t="s">
        <v>253</v>
      </c>
      <c r="J6435" s="156" t="s">
        <v>253</v>
      </c>
      <c r="K6435" s="167" t="s">
        <v>253</v>
      </c>
    </row>
    <row r="6436" spans="1:11" x14ac:dyDescent="0.25">
      <c r="A6436" s="153">
        <v>6432</v>
      </c>
      <c r="B6436" s="154" t="s">
        <v>253</v>
      </c>
      <c r="C6436" s="154" t="s">
        <v>254</v>
      </c>
      <c r="D6436" s="154" t="s">
        <v>255</v>
      </c>
      <c r="E6436" s="155" t="s">
        <v>253</v>
      </c>
      <c r="F6436" s="156" t="s">
        <v>253</v>
      </c>
      <c r="G6436" s="155" t="s">
        <v>253</v>
      </c>
      <c r="H6436" s="155" t="s">
        <v>253</v>
      </c>
      <c r="I6436" s="157" t="s">
        <v>253</v>
      </c>
      <c r="J6436" s="156" t="s">
        <v>253</v>
      </c>
      <c r="K6436" s="167" t="s">
        <v>253</v>
      </c>
    </row>
    <row r="6437" spans="1:11" x14ac:dyDescent="0.25">
      <c r="A6437" s="153">
        <v>6433</v>
      </c>
      <c r="B6437" s="154" t="s">
        <v>253</v>
      </c>
      <c r="C6437" s="154" t="s">
        <v>254</v>
      </c>
      <c r="D6437" s="154" t="s">
        <v>255</v>
      </c>
      <c r="E6437" s="155" t="s">
        <v>253</v>
      </c>
      <c r="F6437" s="156" t="s">
        <v>253</v>
      </c>
      <c r="G6437" s="155" t="s">
        <v>253</v>
      </c>
      <c r="H6437" s="155" t="s">
        <v>253</v>
      </c>
      <c r="I6437" s="157" t="s">
        <v>253</v>
      </c>
      <c r="J6437" s="156" t="s">
        <v>253</v>
      </c>
      <c r="K6437" s="167" t="s">
        <v>253</v>
      </c>
    </row>
    <row r="6438" spans="1:11" x14ac:dyDescent="0.25">
      <c r="A6438" s="153">
        <v>6434</v>
      </c>
      <c r="B6438" s="154" t="s">
        <v>253</v>
      </c>
      <c r="C6438" s="154" t="s">
        <v>254</v>
      </c>
      <c r="D6438" s="154" t="s">
        <v>255</v>
      </c>
      <c r="E6438" s="155" t="s">
        <v>253</v>
      </c>
      <c r="F6438" s="156" t="s">
        <v>253</v>
      </c>
      <c r="G6438" s="155" t="s">
        <v>253</v>
      </c>
      <c r="H6438" s="155" t="s">
        <v>253</v>
      </c>
      <c r="I6438" s="157" t="s">
        <v>253</v>
      </c>
      <c r="J6438" s="156" t="s">
        <v>253</v>
      </c>
      <c r="K6438" s="167" t="s">
        <v>253</v>
      </c>
    </row>
    <row r="6439" spans="1:11" x14ac:dyDescent="0.25">
      <c r="A6439" s="153">
        <v>6435</v>
      </c>
      <c r="B6439" s="154" t="s">
        <v>253</v>
      </c>
      <c r="C6439" s="154" t="s">
        <v>254</v>
      </c>
      <c r="D6439" s="154" t="s">
        <v>255</v>
      </c>
      <c r="E6439" s="155" t="s">
        <v>253</v>
      </c>
      <c r="F6439" s="156" t="s">
        <v>253</v>
      </c>
      <c r="G6439" s="155" t="s">
        <v>253</v>
      </c>
      <c r="H6439" s="155" t="s">
        <v>253</v>
      </c>
      <c r="I6439" s="157" t="s">
        <v>253</v>
      </c>
      <c r="J6439" s="156" t="s">
        <v>253</v>
      </c>
      <c r="K6439" s="167" t="s">
        <v>253</v>
      </c>
    </row>
    <row r="6440" spans="1:11" x14ac:dyDescent="0.25">
      <c r="A6440" s="153">
        <v>6436</v>
      </c>
      <c r="B6440" s="154" t="s">
        <v>253</v>
      </c>
      <c r="C6440" s="154" t="s">
        <v>254</v>
      </c>
      <c r="D6440" s="154" t="s">
        <v>255</v>
      </c>
      <c r="E6440" s="155" t="s">
        <v>253</v>
      </c>
      <c r="F6440" s="156" t="s">
        <v>253</v>
      </c>
      <c r="G6440" s="155" t="s">
        <v>253</v>
      </c>
      <c r="H6440" s="155" t="s">
        <v>253</v>
      </c>
      <c r="I6440" s="157" t="s">
        <v>253</v>
      </c>
      <c r="J6440" s="156" t="s">
        <v>253</v>
      </c>
      <c r="K6440" s="167" t="s">
        <v>253</v>
      </c>
    </row>
    <row r="6441" spans="1:11" x14ac:dyDescent="0.25">
      <c r="A6441" s="153">
        <v>6437</v>
      </c>
      <c r="B6441" s="154" t="s">
        <v>253</v>
      </c>
      <c r="C6441" s="154" t="s">
        <v>254</v>
      </c>
      <c r="D6441" s="154" t="s">
        <v>255</v>
      </c>
      <c r="E6441" s="155" t="s">
        <v>253</v>
      </c>
      <c r="F6441" s="156" t="s">
        <v>253</v>
      </c>
      <c r="G6441" s="155" t="s">
        <v>253</v>
      </c>
      <c r="H6441" s="155" t="s">
        <v>253</v>
      </c>
      <c r="I6441" s="157" t="s">
        <v>253</v>
      </c>
      <c r="J6441" s="156" t="s">
        <v>253</v>
      </c>
      <c r="K6441" s="167" t="s">
        <v>253</v>
      </c>
    </row>
    <row r="6442" spans="1:11" x14ac:dyDescent="0.25">
      <c r="A6442" s="153">
        <v>6438</v>
      </c>
      <c r="B6442" s="154" t="s">
        <v>253</v>
      </c>
      <c r="C6442" s="154" t="s">
        <v>254</v>
      </c>
      <c r="D6442" s="154" t="s">
        <v>255</v>
      </c>
      <c r="E6442" s="155" t="s">
        <v>253</v>
      </c>
      <c r="F6442" s="156" t="s">
        <v>253</v>
      </c>
      <c r="G6442" s="155" t="s">
        <v>253</v>
      </c>
      <c r="H6442" s="155" t="s">
        <v>253</v>
      </c>
      <c r="I6442" s="157" t="s">
        <v>253</v>
      </c>
      <c r="J6442" s="156" t="s">
        <v>253</v>
      </c>
      <c r="K6442" s="167" t="s">
        <v>253</v>
      </c>
    </row>
    <row r="6443" spans="1:11" x14ac:dyDescent="0.25">
      <c r="A6443" s="153">
        <v>6439</v>
      </c>
      <c r="B6443" s="154" t="s">
        <v>253</v>
      </c>
      <c r="C6443" s="154" t="s">
        <v>254</v>
      </c>
      <c r="D6443" s="154" t="s">
        <v>255</v>
      </c>
      <c r="E6443" s="155" t="s">
        <v>253</v>
      </c>
      <c r="F6443" s="156" t="s">
        <v>253</v>
      </c>
      <c r="G6443" s="155" t="s">
        <v>253</v>
      </c>
      <c r="H6443" s="155" t="s">
        <v>253</v>
      </c>
      <c r="I6443" s="157" t="s">
        <v>253</v>
      </c>
      <c r="J6443" s="156" t="s">
        <v>253</v>
      </c>
      <c r="K6443" s="167" t="s">
        <v>253</v>
      </c>
    </row>
    <row r="6444" spans="1:11" x14ac:dyDescent="0.25">
      <c r="A6444" s="153">
        <v>6440</v>
      </c>
      <c r="B6444" s="154" t="s">
        <v>253</v>
      </c>
      <c r="C6444" s="154" t="s">
        <v>254</v>
      </c>
      <c r="D6444" s="154" t="s">
        <v>255</v>
      </c>
      <c r="E6444" s="155" t="s">
        <v>253</v>
      </c>
      <c r="F6444" s="156" t="s">
        <v>253</v>
      </c>
      <c r="G6444" s="155" t="s">
        <v>253</v>
      </c>
      <c r="H6444" s="155" t="s">
        <v>253</v>
      </c>
      <c r="I6444" s="157" t="s">
        <v>253</v>
      </c>
      <c r="J6444" s="156" t="s">
        <v>253</v>
      </c>
      <c r="K6444" s="167" t="s">
        <v>253</v>
      </c>
    </row>
    <row r="6445" spans="1:11" x14ac:dyDescent="0.25">
      <c r="A6445" s="153">
        <v>6441</v>
      </c>
      <c r="B6445" s="154" t="s">
        <v>253</v>
      </c>
      <c r="C6445" s="154" t="s">
        <v>254</v>
      </c>
      <c r="D6445" s="154" t="s">
        <v>255</v>
      </c>
      <c r="E6445" s="155" t="s">
        <v>253</v>
      </c>
      <c r="F6445" s="156" t="s">
        <v>253</v>
      </c>
      <c r="G6445" s="155" t="s">
        <v>253</v>
      </c>
      <c r="H6445" s="155" t="s">
        <v>253</v>
      </c>
      <c r="I6445" s="157" t="s">
        <v>253</v>
      </c>
      <c r="J6445" s="156" t="s">
        <v>253</v>
      </c>
      <c r="K6445" s="167" t="s">
        <v>253</v>
      </c>
    </row>
    <row r="6446" spans="1:11" x14ac:dyDescent="0.25">
      <c r="A6446" s="153">
        <v>6442</v>
      </c>
      <c r="B6446" s="154" t="s">
        <v>253</v>
      </c>
      <c r="C6446" s="154" t="s">
        <v>254</v>
      </c>
      <c r="D6446" s="154" t="s">
        <v>255</v>
      </c>
      <c r="E6446" s="155" t="s">
        <v>253</v>
      </c>
      <c r="F6446" s="156" t="s">
        <v>253</v>
      </c>
      <c r="G6446" s="155" t="s">
        <v>253</v>
      </c>
      <c r="H6446" s="155" t="s">
        <v>253</v>
      </c>
      <c r="I6446" s="157" t="s">
        <v>253</v>
      </c>
      <c r="J6446" s="156" t="s">
        <v>253</v>
      </c>
      <c r="K6446" s="167" t="s">
        <v>253</v>
      </c>
    </row>
    <row r="6447" spans="1:11" x14ac:dyDescent="0.25">
      <c r="A6447" s="153">
        <v>6443</v>
      </c>
      <c r="B6447" s="154" t="s">
        <v>253</v>
      </c>
      <c r="C6447" s="154" t="s">
        <v>254</v>
      </c>
      <c r="D6447" s="154" t="s">
        <v>255</v>
      </c>
      <c r="E6447" s="155" t="s">
        <v>253</v>
      </c>
      <c r="F6447" s="156" t="s">
        <v>253</v>
      </c>
      <c r="G6447" s="155" t="s">
        <v>253</v>
      </c>
      <c r="H6447" s="155" t="s">
        <v>253</v>
      </c>
      <c r="I6447" s="157" t="s">
        <v>253</v>
      </c>
      <c r="J6447" s="156" t="s">
        <v>253</v>
      </c>
      <c r="K6447" s="167" t="s">
        <v>253</v>
      </c>
    </row>
    <row r="6448" spans="1:11" x14ac:dyDescent="0.25">
      <c r="A6448" s="153">
        <v>6444</v>
      </c>
      <c r="B6448" s="154" t="s">
        <v>253</v>
      </c>
      <c r="C6448" s="154" t="s">
        <v>254</v>
      </c>
      <c r="D6448" s="154" t="s">
        <v>255</v>
      </c>
      <c r="E6448" s="155" t="s">
        <v>253</v>
      </c>
      <c r="F6448" s="156" t="s">
        <v>253</v>
      </c>
      <c r="G6448" s="155" t="s">
        <v>253</v>
      </c>
      <c r="H6448" s="155" t="s">
        <v>253</v>
      </c>
      <c r="I6448" s="157" t="s">
        <v>253</v>
      </c>
      <c r="J6448" s="156" t="s">
        <v>253</v>
      </c>
      <c r="K6448" s="167" t="s">
        <v>253</v>
      </c>
    </row>
    <row r="6449" spans="1:11" x14ac:dyDescent="0.25">
      <c r="A6449" s="153">
        <v>6445</v>
      </c>
      <c r="B6449" s="154" t="s">
        <v>253</v>
      </c>
      <c r="C6449" s="154" t="s">
        <v>254</v>
      </c>
      <c r="D6449" s="154" t="s">
        <v>255</v>
      </c>
      <c r="E6449" s="155" t="s">
        <v>253</v>
      </c>
      <c r="F6449" s="156" t="s">
        <v>253</v>
      </c>
      <c r="G6449" s="155" t="s">
        <v>253</v>
      </c>
      <c r="H6449" s="155" t="s">
        <v>253</v>
      </c>
      <c r="I6449" s="157" t="s">
        <v>253</v>
      </c>
      <c r="J6449" s="156" t="s">
        <v>253</v>
      </c>
      <c r="K6449" s="167" t="s">
        <v>253</v>
      </c>
    </row>
    <row r="6450" spans="1:11" x14ac:dyDescent="0.25">
      <c r="A6450" s="153">
        <v>6446</v>
      </c>
      <c r="B6450" s="154" t="s">
        <v>253</v>
      </c>
      <c r="C6450" s="154" t="s">
        <v>254</v>
      </c>
      <c r="D6450" s="154" t="s">
        <v>255</v>
      </c>
      <c r="E6450" s="155" t="s">
        <v>253</v>
      </c>
      <c r="F6450" s="156" t="s">
        <v>253</v>
      </c>
      <c r="G6450" s="155" t="s">
        <v>253</v>
      </c>
      <c r="H6450" s="155" t="s">
        <v>253</v>
      </c>
      <c r="I6450" s="157" t="s">
        <v>253</v>
      </c>
      <c r="J6450" s="156" t="s">
        <v>253</v>
      </c>
      <c r="K6450" s="167" t="s">
        <v>253</v>
      </c>
    </row>
    <row r="6451" spans="1:11" x14ac:dyDescent="0.25">
      <c r="A6451" s="153">
        <v>6447</v>
      </c>
      <c r="B6451" s="154" t="s">
        <v>253</v>
      </c>
      <c r="C6451" s="154" t="s">
        <v>254</v>
      </c>
      <c r="D6451" s="154" t="s">
        <v>255</v>
      </c>
      <c r="E6451" s="155" t="s">
        <v>253</v>
      </c>
      <c r="F6451" s="156" t="s">
        <v>253</v>
      </c>
      <c r="G6451" s="155" t="s">
        <v>253</v>
      </c>
      <c r="H6451" s="155" t="s">
        <v>253</v>
      </c>
      <c r="I6451" s="157" t="s">
        <v>253</v>
      </c>
      <c r="J6451" s="156" t="s">
        <v>253</v>
      </c>
      <c r="K6451" s="167" t="s">
        <v>253</v>
      </c>
    </row>
    <row r="6452" spans="1:11" x14ac:dyDescent="0.25">
      <c r="A6452" s="153">
        <v>6448</v>
      </c>
      <c r="B6452" s="154" t="s">
        <v>253</v>
      </c>
      <c r="C6452" s="154" t="s">
        <v>254</v>
      </c>
      <c r="D6452" s="154" t="s">
        <v>255</v>
      </c>
      <c r="E6452" s="155" t="s">
        <v>253</v>
      </c>
      <c r="F6452" s="156" t="s">
        <v>253</v>
      </c>
      <c r="G6452" s="155" t="s">
        <v>253</v>
      </c>
      <c r="H6452" s="155" t="s">
        <v>253</v>
      </c>
      <c r="I6452" s="157" t="s">
        <v>253</v>
      </c>
      <c r="J6452" s="156" t="s">
        <v>253</v>
      </c>
      <c r="K6452" s="167" t="s">
        <v>253</v>
      </c>
    </row>
    <row r="6453" spans="1:11" x14ac:dyDescent="0.25">
      <c r="A6453" s="153">
        <v>6449</v>
      </c>
      <c r="B6453" s="154" t="s">
        <v>253</v>
      </c>
      <c r="C6453" s="154" t="s">
        <v>254</v>
      </c>
      <c r="D6453" s="154" t="s">
        <v>255</v>
      </c>
      <c r="E6453" s="155" t="s">
        <v>253</v>
      </c>
      <c r="F6453" s="156" t="s">
        <v>253</v>
      </c>
      <c r="G6453" s="155" t="s">
        <v>253</v>
      </c>
      <c r="H6453" s="155" t="s">
        <v>253</v>
      </c>
      <c r="I6453" s="157" t="s">
        <v>253</v>
      </c>
      <c r="J6453" s="156" t="s">
        <v>253</v>
      </c>
      <c r="K6453" s="167" t="s">
        <v>253</v>
      </c>
    </row>
    <row r="6454" spans="1:11" x14ac:dyDescent="0.25">
      <c r="A6454" s="153">
        <v>6450</v>
      </c>
      <c r="B6454" s="154" t="s">
        <v>253</v>
      </c>
      <c r="C6454" s="154" t="s">
        <v>254</v>
      </c>
      <c r="D6454" s="154" t="s">
        <v>255</v>
      </c>
      <c r="E6454" s="155" t="s">
        <v>253</v>
      </c>
      <c r="F6454" s="156" t="s">
        <v>253</v>
      </c>
      <c r="G6454" s="155" t="s">
        <v>253</v>
      </c>
      <c r="H6454" s="155" t="s">
        <v>253</v>
      </c>
      <c r="I6454" s="157" t="s">
        <v>253</v>
      </c>
      <c r="J6454" s="156" t="s">
        <v>253</v>
      </c>
      <c r="K6454" s="167" t="s">
        <v>253</v>
      </c>
    </row>
    <row r="6455" spans="1:11" x14ac:dyDescent="0.25">
      <c r="A6455" s="153">
        <v>6451</v>
      </c>
      <c r="B6455" s="154" t="s">
        <v>253</v>
      </c>
      <c r="C6455" s="154" t="s">
        <v>254</v>
      </c>
      <c r="D6455" s="154" t="s">
        <v>255</v>
      </c>
      <c r="E6455" s="155" t="s">
        <v>253</v>
      </c>
      <c r="F6455" s="156" t="s">
        <v>253</v>
      </c>
      <c r="G6455" s="155" t="s">
        <v>253</v>
      </c>
      <c r="H6455" s="155" t="s">
        <v>253</v>
      </c>
      <c r="I6455" s="157" t="s">
        <v>253</v>
      </c>
      <c r="J6455" s="156" t="s">
        <v>253</v>
      </c>
      <c r="K6455" s="167" t="s">
        <v>253</v>
      </c>
    </row>
    <row r="6456" spans="1:11" x14ac:dyDescent="0.25">
      <c r="A6456" s="153">
        <v>6452</v>
      </c>
      <c r="B6456" s="154" t="s">
        <v>253</v>
      </c>
      <c r="C6456" s="154" t="s">
        <v>254</v>
      </c>
      <c r="D6456" s="154" t="s">
        <v>255</v>
      </c>
      <c r="E6456" s="155" t="s">
        <v>253</v>
      </c>
      <c r="F6456" s="156" t="s">
        <v>253</v>
      </c>
      <c r="G6456" s="155" t="s">
        <v>253</v>
      </c>
      <c r="H6456" s="155" t="s">
        <v>253</v>
      </c>
      <c r="I6456" s="157" t="s">
        <v>253</v>
      </c>
      <c r="J6456" s="156" t="s">
        <v>253</v>
      </c>
      <c r="K6456" s="167" t="s">
        <v>253</v>
      </c>
    </row>
    <row r="6457" spans="1:11" x14ac:dyDescent="0.25">
      <c r="A6457" s="153">
        <v>6453</v>
      </c>
      <c r="B6457" s="154" t="s">
        <v>253</v>
      </c>
      <c r="C6457" s="154" t="s">
        <v>254</v>
      </c>
      <c r="D6457" s="154" t="s">
        <v>255</v>
      </c>
      <c r="E6457" s="155" t="s">
        <v>253</v>
      </c>
      <c r="F6457" s="156" t="s">
        <v>253</v>
      </c>
      <c r="G6457" s="155" t="s">
        <v>253</v>
      </c>
      <c r="H6457" s="155" t="s">
        <v>253</v>
      </c>
      <c r="I6457" s="157" t="s">
        <v>253</v>
      </c>
      <c r="J6457" s="156" t="s">
        <v>253</v>
      </c>
      <c r="K6457" s="167" t="s">
        <v>253</v>
      </c>
    </row>
    <row r="6458" spans="1:11" x14ac:dyDescent="0.25">
      <c r="A6458" s="153">
        <v>6454</v>
      </c>
      <c r="B6458" s="154" t="s">
        <v>253</v>
      </c>
      <c r="C6458" s="154" t="s">
        <v>254</v>
      </c>
      <c r="D6458" s="154" t="s">
        <v>255</v>
      </c>
      <c r="E6458" s="155" t="s">
        <v>253</v>
      </c>
      <c r="F6458" s="156" t="s">
        <v>253</v>
      </c>
      <c r="G6458" s="155" t="s">
        <v>253</v>
      </c>
      <c r="H6458" s="155" t="s">
        <v>253</v>
      </c>
      <c r="I6458" s="157" t="s">
        <v>253</v>
      </c>
      <c r="J6458" s="156" t="s">
        <v>253</v>
      </c>
      <c r="K6458" s="167" t="s">
        <v>253</v>
      </c>
    </row>
    <row r="6459" spans="1:11" x14ac:dyDescent="0.25">
      <c r="A6459" s="153">
        <v>6455</v>
      </c>
      <c r="B6459" s="154" t="s">
        <v>253</v>
      </c>
      <c r="C6459" s="154" t="s">
        <v>254</v>
      </c>
      <c r="D6459" s="154" t="s">
        <v>255</v>
      </c>
      <c r="E6459" s="155" t="s">
        <v>253</v>
      </c>
      <c r="F6459" s="156" t="s">
        <v>253</v>
      </c>
      <c r="G6459" s="155" t="s">
        <v>253</v>
      </c>
      <c r="H6459" s="155" t="s">
        <v>253</v>
      </c>
      <c r="I6459" s="157" t="s">
        <v>253</v>
      </c>
      <c r="J6459" s="156" t="s">
        <v>253</v>
      </c>
      <c r="K6459" s="167" t="s">
        <v>253</v>
      </c>
    </row>
    <row r="6460" spans="1:11" x14ac:dyDescent="0.25">
      <c r="A6460" s="153">
        <v>6456</v>
      </c>
      <c r="B6460" s="154" t="s">
        <v>253</v>
      </c>
      <c r="C6460" s="154" t="s">
        <v>254</v>
      </c>
      <c r="D6460" s="154" t="s">
        <v>255</v>
      </c>
      <c r="E6460" s="155" t="s">
        <v>253</v>
      </c>
      <c r="F6460" s="156" t="s">
        <v>253</v>
      </c>
      <c r="G6460" s="155" t="s">
        <v>253</v>
      </c>
      <c r="H6460" s="155" t="s">
        <v>253</v>
      </c>
      <c r="I6460" s="157" t="s">
        <v>253</v>
      </c>
      <c r="J6460" s="156" t="s">
        <v>253</v>
      </c>
      <c r="K6460" s="167" t="s">
        <v>253</v>
      </c>
    </row>
    <row r="6461" spans="1:11" x14ac:dyDescent="0.25">
      <c r="A6461" s="153">
        <v>6457</v>
      </c>
      <c r="B6461" s="154" t="s">
        <v>253</v>
      </c>
      <c r="C6461" s="154" t="s">
        <v>254</v>
      </c>
      <c r="D6461" s="154" t="s">
        <v>255</v>
      </c>
      <c r="E6461" s="155" t="s">
        <v>253</v>
      </c>
      <c r="F6461" s="156" t="s">
        <v>253</v>
      </c>
      <c r="G6461" s="155" t="s">
        <v>253</v>
      </c>
      <c r="H6461" s="155" t="s">
        <v>253</v>
      </c>
      <c r="I6461" s="157" t="s">
        <v>253</v>
      </c>
      <c r="J6461" s="156" t="s">
        <v>253</v>
      </c>
      <c r="K6461" s="167" t="s">
        <v>253</v>
      </c>
    </row>
    <row r="6462" spans="1:11" x14ac:dyDescent="0.25">
      <c r="A6462" s="153">
        <v>6458</v>
      </c>
      <c r="B6462" s="154" t="s">
        <v>253</v>
      </c>
      <c r="C6462" s="154" t="s">
        <v>254</v>
      </c>
      <c r="D6462" s="154" t="s">
        <v>255</v>
      </c>
      <c r="E6462" s="155" t="s">
        <v>253</v>
      </c>
      <c r="F6462" s="156" t="s">
        <v>253</v>
      </c>
      <c r="G6462" s="155" t="s">
        <v>253</v>
      </c>
      <c r="H6462" s="155" t="s">
        <v>253</v>
      </c>
      <c r="I6462" s="157" t="s">
        <v>253</v>
      </c>
      <c r="J6462" s="156" t="s">
        <v>253</v>
      </c>
      <c r="K6462" s="167" t="s">
        <v>253</v>
      </c>
    </row>
    <row r="6463" spans="1:11" x14ac:dyDescent="0.25">
      <c r="A6463" s="153">
        <v>6459</v>
      </c>
      <c r="B6463" s="154" t="s">
        <v>253</v>
      </c>
      <c r="C6463" s="154" t="s">
        <v>254</v>
      </c>
      <c r="D6463" s="154" t="s">
        <v>255</v>
      </c>
      <c r="E6463" s="155" t="s">
        <v>253</v>
      </c>
      <c r="F6463" s="156" t="s">
        <v>253</v>
      </c>
      <c r="G6463" s="155" t="s">
        <v>253</v>
      </c>
      <c r="H6463" s="155" t="s">
        <v>253</v>
      </c>
      <c r="I6463" s="157" t="s">
        <v>253</v>
      </c>
      <c r="J6463" s="156" t="s">
        <v>253</v>
      </c>
      <c r="K6463" s="167" t="s">
        <v>253</v>
      </c>
    </row>
    <row r="6464" spans="1:11" x14ac:dyDescent="0.25">
      <c r="A6464" s="153">
        <v>6460</v>
      </c>
      <c r="B6464" s="154" t="s">
        <v>253</v>
      </c>
      <c r="C6464" s="154" t="s">
        <v>254</v>
      </c>
      <c r="D6464" s="154" t="s">
        <v>255</v>
      </c>
      <c r="E6464" s="155" t="s">
        <v>253</v>
      </c>
      <c r="F6464" s="156" t="s">
        <v>253</v>
      </c>
      <c r="G6464" s="155" t="s">
        <v>253</v>
      </c>
      <c r="H6464" s="155" t="s">
        <v>253</v>
      </c>
      <c r="I6464" s="157" t="s">
        <v>253</v>
      </c>
      <c r="J6464" s="156" t="s">
        <v>253</v>
      </c>
      <c r="K6464" s="167" t="s">
        <v>253</v>
      </c>
    </row>
    <row r="6465" spans="1:11" x14ac:dyDescent="0.25">
      <c r="A6465" s="153">
        <v>6461</v>
      </c>
      <c r="B6465" s="154" t="s">
        <v>253</v>
      </c>
      <c r="C6465" s="154" t="s">
        <v>254</v>
      </c>
      <c r="D6465" s="154" t="s">
        <v>255</v>
      </c>
      <c r="E6465" s="155" t="s">
        <v>253</v>
      </c>
      <c r="F6465" s="156" t="s">
        <v>253</v>
      </c>
      <c r="G6465" s="155" t="s">
        <v>253</v>
      </c>
      <c r="H6465" s="155" t="s">
        <v>253</v>
      </c>
      <c r="I6465" s="157" t="s">
        <v>253</v>
      </c>
      <c r="J6465" s="156" t="s">
        <v>253</v>
      </c>
      <c r="K6465" s="167" t="s">
        <v>253</v>
      </c>
    </row>
    <row r="6466" spans="1:11" x14ac:dyDescent="0.25">
      <c r="A6466" s="153">
        <v>6462</v>
      </c>
      <c r="B6466" s="154" t="s">
        <v>253</v>
      </c>
      <c r="C6466" s="154" t="s">
        <v>254</v>
      </c>
      <c r="D6466" s="154" t="s">
        <v>255</v>
      </c>
      <c r="E6466" s="155" t="s">
        <v>253</v>
      </c>
      <c r="F6466" s="156" t="s">
        <v>253</v>
      </c>
      <c r="G6466" s="155" t="s">
        <v>253</v>
      </c>
      <c r="H6466" s="155" t="s">
        <v>253</v>
      </c>
      <c r="I6466" s="157" t="s">
        <v>253</v>
      </c>
      <c r="J6466" s="156" t="s">
        <v>253</v>
      </c>
      <c r="K6466" s="167" t="s">
        <v>253</v>
      </c>
    </row>
    <row r="6467" spans="1:11" x14ac:dyDescent="0.25">
      <c r="A6467" s="153">
        <v>6463</v>
      </c>
      <c r="B6467" s="154" t="s">
        <v>253</v>
      </c>
      <c r="C6467" s="154" t="s">
        <v>254</v>
      </c>
      <c r="D6467" s="154" t="s">
        <v>255</v>
      </c>
      <c r="E6467" s="155" t="s">
        <v>253</v>
      </c>
      <c r="F6467" s="156" t="s">
        <v>253</v>
      </c>
      <c r="G6467" s="155" t="s">
        <v>253</v>
      </c>
      <c r="H6467" s="155" t="s">
        <v>253</v>
      </c>
      <c r="I6467" s="157" t="s">
        <v>253</v>
      </c>
      <c r="J6467" s="156" t="s">
        <v>253</v>
      </c>
      <c r="K6467" s="167" t="s">
        <v>253</v>
      </c>
    </row>
    <row r="6468" spans="1:11" x14ac:dyDescent="0.25">
      <c r="A6468" s="153">
        <v>6464</v>
      </c>
      <c r="B6468" s="154" t="s">
        <v>253</v>
      </c>
      <c r="C6468" s="154" t="s">
        <v>254</v>
      </c>
      <c r="D6468" s="154" t="s">
        <v>255</v>
      </c>
      <c r="E6468" s="155" t="s">
        <v>253</v>
      </c>
      <c r="F6468" s="156" t="s">
        <v>253</v>
      </c>
      <c r="G6468" s="155" t="s">
        <v>253</v>
      </c>
      <c r="H6468" s="155" t="s">
        <v>253</v>
      </c>
      <c r="I6468" s="157" t="s">
        <v>253</v>
      </c>
      <c r="J6468" s="156" t="s">
        <v>253</v>
      </c>
      <c r="K6468" s="167" t="s">
        <v>253</v>
      </c>
    </row>
    <row r="6469" spans="1:11" x14ac:dyDescent="0.25">
      <c r="A6469" s="153">
        <v>6465</v>
      </c>
      <c r="B6469" s="154" t="s">
        <v>253</v>
      </c>
      <c r="C6469" s="154" t="s">
        <v>254</v>
      </c>
      <c r="D6469" s="154" t="s">
        <v>255</v>
      </c>
      <c r="E6469" s="155" t="s">
        <v>253</v>
      </c>
      <c r="F6469" s="156" t="s">
        <v>253</v>
      </c>
      <c r="G6469" s="155" t="s">
        <v>253</v>
      </c>
      <c r="H6469" s="155" t="s">
        <v>253</v>
      </c>
      <c r="I6469" s="157" t="s">
        <v>253</v>
      </c>
      <c r="J6469" s="156" t="s">
        <v>253</v>
      </c>
      <c r="K6469" s="167" t="s">
        <v>253</v>
      </c>
    </row>
    <row r="6470" spans="1:11" x14ac:dyDescent="0.25">
      <c r="A6470" s="153">
        <v>6466</v>
      </c>
      <c r="B6470" s="154" t="s">
        <v>253</v>
      </c>
      <c r="C6470" s="154" t="s">
        <v>254</v>
      </c>
      <c r="D6470" s="154" t="s">
        <v>255</v>
      </c>
      <c r="E6470" s="155" t="s">
        <v>253</v>
      </c>
      <c r="F6470" s="156" t="s">
        <v>253</v>
      </c>
      <c r="G6470" s="155" t="s">
        <v>253</v>
      </c>
      <c r="H6470" s="155" t="s">
        <v>253</v>
      </c>
      <c r="I6470" s="157" t="s">
        <v>253</v>
      </c>
      <c r="J6470" s="156" t="s">
        <v>253</v>
      </c>
      <c r="K6470" s="167" t="s">
        <v>253</v>
      </c>
    </row>
    <row r="6471" spans="1:11" x14ac:dyDescent="0.25">
      <c r="A6471" s="153">
        <v>6467</v>
      </c>
      <c r="B6471" s="154" t="s">
        <v>253</v>
      </c>
      <c r="C6471" s="154" t="s">
        <v>254</v>
      </c>
      <c r="D6471" s="154" t="s">
        <v>255</v>
      </c>
      <c r="E6471" s="155" t="s">
        <v>253</v>
      </c>
      <c r="F6471" s="156" t="s">
        <v>253</v>
      </c>
      <c r="G6471" s="155" t="s">
        <v>253</v>
      </c>
      <c r="H6471" s="155" t="s">
        <v>253</v>
      </c>
      <c r="I6471" s="157" t="s">
        <v>253</v>
      </c>
      <c r="J6471" s="156" t="s">
        <v>253</v>
      </c>
      <c r="K6471" s="167" t="s">
        <v>253</v>
      </c>
    </row>
    <row r="6472" spans="1:11" x14ac:dyDescent="0.25">
      <c r="A6472" s="153">
        <v>6468</v>
      </c>
      <c r="B6472" s="154" t="s">
        <v>253</v>
      </c>
      <c r="C6472" s="154" t="s">
        <v>254</v>
      </c>
      <c r="D6472" s="154" t="s">
        <v>255</v>
      </c>
      <c r="E6472" s="155" t="s">
        <v>253</v>
      </c>
      <c r="F6472" s="156" t="s">
        <v>253</v>
      </c>
      <c r="G6472" s="155" t="s">
        <v>253</v>
      </c>
      <c r="H6472" s="155" t="s">
        <v>253</v>
      </c>
      <c r="I6472" s="157" t="s">
        <v>253</v>
      </c>
      <c r="J6472" s="156" t="s">
        <v>253</v>
      </c>
      <c r="K6472" s="167" t="s">
        <v>253</v>
      </c>
    </row>
    <row r="6473" spans="1:11" x14ac:dyDescent="0.25">
      <c r="A6473" s="153">
        <v>6469</v>
      </c>
      <c r="B6473" s="154" t="s">
        <v>253</v>
      </c>
      <c r="C6473" s="154" t="s">
        <v>254</v>
      </c>
      <c r="D6473" s="154" t="s">
        <v>255</v>
      </c>
      <c r="E6473" s="155" t="s">
        <v>253</v>
      </c>
      <c r="F6473" s="156" t="s">
        <v>253</v>
      </c>
      <c r="G6473" s="155" t="s">
        <v>253</v>
      </c>
      <c r="H6473" s="155" t="s">
        <v>253</v>
      </c>
      <c r="I6473" s="157" t="s">
        <v>253</v>
      </c>
      <c r="J6473" s="156" t="s">
        <v>253</v>
      </c>
      <c r="K6473" s="167" t="s">
        <v>253</v>
      </c>
    </row>
    <row r="6474" spans="1:11" x14ac:dyDescent="0.25">
      <c r="A6474" s="153">
        <v>6470</v>
      </c>
      <c r="B6474" s="154" t="s">
        <v>253</v>
      </c>
      <c r="C6474" s="154" t="s">
        <v>254</v>
      </c>
      <c r="D6474" s="154" t="s">
        <v>255</v>
      </c>
      <c r="E6474" s="155" t="s">
        <v>253</v>
      </c>
      <c r="F6474" s="156" t="s">
        <v>253</v>
      </c>
      <c r="G6474" s="155" t="s">
        <v>253</v>
      </c>
      <c r="H6474" s="155" t="s">
        <v>253</v>
      </c>
      <c r="I6474" s="157" t="s">
        <v>253</v>
      </c>
      <c r="J6474" s="156" t="s">
        <v>253</v>
      </c>
      <c r="K6474" s="167" t="s">
        <v>253</v>
      </c>
    </row>
    <row r="6475" spans="1:11" x14ac:dyDescent="0.25">
      <c r="A6475" s="153">
        <v>6471</v>
      </c>
      <c r="B6475" s="154" t="s">
        <v>253</v>
      </c>
      <c r="C6475" s="154" t="s">
        <v>254</v>
      </c>
      <c r="D6475" s="154" t="s">
        <v>255</v>
      </c>
      <c r="E6475" s="155" t="s">
        <v>253</v>
      </c>
      <c r="F6475" s="156" t="s">
        <v>253</v>
      </c>
      <c r="G6475" s="155" t="s">
        <v>253</v>
      </c>
      <c r="H6475" s="155" t="s">
        <v>253</v>
      </c>
      <c r="I6475" s="157" t="s">
        <v>253</v>
      </c>
      <c r="J6475" s="156" t="s">
        <v>253</v>
      </c>
      <c r="K6475" s="167" t="s">
        <v>253</v>
      </c>
    </row>
    <row r="6476" spans="1:11" x14ac:dyDescent="0.25">
      <c r="A6476" s="153">
        <v>6472</v>
      </c>
      <c r="B6476" s="154" t="s">
        <v>253</v>
      </c>
      <c r="C6476" s="154" t="s">
        <v>254</v>
      </c>
      <c r="D6476" s="154" t="s">
        <v>255</v>
      </c>
      <c r="E6476" s="155" t="s">
        <v>253</v>
      </c>
      <c r="F6476" s="156" t="s">
        <v>253</v>
      </c>
      <c r="G6476" s="155" t="s">
        <v>253</v>
      </c>
      <c r="H6476" s="155" t="s">
        <v>253</v>
      </c>
      <c r="I6476" s="157" t="s">
        <v>253</v>
      </c>
      <c r="J6476" s="156" t="s">
        <v>253</v>
      </c>
      <c r="K6476" s="167" t="s">
        <v>253</v>
      </c>
    </row>
    <row r="6477" spans="1:11" x14ac:dyDescent="0.25">
      <c r="A6477" s="153">
        <v>6473</v>
      </c>
      <c r="B6477" s="154" t="s">
        <v>253</v>
      </c>
      <c r="C6477" s="154" t="s">
        <v>254</v>
      </c>
      <c r="D6477" s="154" t="s">
        <v>255</v>
      </c>
      <c r="E6477" s="155" t="s">
        <v>253</v>
      </c>
      <c r="F6477" s="156" t="s">
        <v>253</v>
      </c>
      <c r="G6477" s="155" t="s">
        <v>253</v>
      </c>
      <c r="H6477" s="155" t="s">
        <v>253</v>
      </c>
      <c r="I6477" s="157" t="s">
        <v>253</v>
      </c>
      <c r="J6477" s="156" t="s">
        <v>253</v>
      </c>
      <c r="K6477" s="167" t="s">
        <v>253</v>
      </c>
    </row>
    <row r="6478" spans="1:11" x14ac:dyDescent="0.25">
      <c r="A6478" s="153">
        <v>6474</v>
      </c>
      <c r="B6478" s="154" t="s">
        <v>253</v>
      </c>
      <c r="C6478" s="154" t="s">
        <v>254</v>
      </c>
      <c r="D6478" s="154" t="s">
        <v>255</v>
      </c>
      <c r="E6478" s="155" t="s">
        <v>253</v>
      </c>
      <c r="F6478" s="156" t="s">
        <v>253</v>
      </c>
      <c r="G6478" s="155" t="s">
        <v>253</v>
      </c>
      <c r="H6478" s="155" t="s">
        <v>253</v>
      </c>
      <c r="I6478" s="157" t="s">
        <v>253</v>
      </c>
      <c r="J6478" s="156" t="s">
        <v>253</v>
      </c>
      <c r="K6478" s="167" t="s">
        <v>253</v>
      </c>
    </row>
    <row r="6479" spans="1:11" x14ac:dyDescent="0.25">
      <c r="A6479" s="153">
        <v>6475</v>
      </c>
      <c r="B6479" s="154" t="s">
        <v>253</v>
      </c>
      <c r="C6479" s="154" t="s">
        <v>254</v>
      </c>
      <c r="D6479" s="154" t="s">
        <v>255</v>
      </c>
      <c r="E6479" s="155" t="s">
        <v>253</v>
      </c>
      <c r="F6479" s="156" t="s">
        <v>253</v>
      </c>
      <c r="G6479" s="155" t="s">
        <v>253</v>
      </c>
      <c r="H6479" s="155" t="s">
        <v>253</v>
      </c>
      <c r="I6479" s="157" t="s">
        <v>253</v>
      </c>
      <c r="J6479" s="156" t="s">
        <v>253</v>
      </c>
      <c r="K6479" s="167" t="s">
        <v>253</v>
      </c>
    </row>
    <row r="6480" spans="1:11" x14ac:dyDescent="0.25">
      <c r="A6480" s="153">
        <v>6476</v>
      </c>
      <c r="B6480" s="154" t="s">
        <v>253</v>
      </c>
      <c r="C6480" s="154" t="s">
        <v>254</v>
      </c>
      <c r="D6480" s="154" t="s">
        <v>255</v>
      </c>
      <c r="E6480" s="155" t="s">
        <v>253</v>
      </c>
      <c r="F6480" s="156" t="s">
        <v>253</v>
      </c>
      <c r="G6480" s="155" t="s">
        <v>253</v>
      </c>
      <c r="H6480" s="155" t="s">
        <v>253</v>
      </c>
      <c r="I6480" s="157" t="s">
        <v>253</v>
      </c>
      <c r="J6480" s="156" t="s">
        <v>253</v>
      </c>
      <c r="K6480" s="167" t="s">
        <v>253</v>
      </c>
    </row>
    <row r="6481" spans="1:11" x14ac:dyDescent="0.25">
      <c r="A6481" s="153">
        <v>6477</v>
      </c>
      <c r="B6481" s="154" t="s">
        <v>253</v>
      </c>
      <c r="C6481" s="154" t="s">
        <v>254</v>
      </c>
      <c r="D6481" s="154" t="s">
        <v>255</v>
      </c>
      <c r="E6481" s="155" t="s">
        <v>253</v>
      </c>
      <c r="F6481" s="156" t="s">
        <v>253</v>
      </c>
      <c r="G6481" s="155" t="s">
        <v>253</v>
      </c>
      <c r="H6481" s="155" t="s">
        <v>253</v>
      </c>
      <c r="I6481" s="157" t="s">
        <v>253</v>
      </c>
      <c r="J6481" s="156" t="s">
        <v>253</v>
      </c>
      <c r="K6481" s="167" t="s">
        <v>253</v>
      </c>
    </row>
    <row r="6482" spans="1:11" x14ac:dyDescent="0.25">
      <c r="A6482" s="153">
        <v>6478</v>
      </c>
      <c r="B6482" s="154" t="s">
        <v>253</v>
      </c>
      <c r="C6482" s="154" t="s">
        <v>254</v>
      </c>
      <c r="D6482" s="154" t="s">
        <v>255</v>
      </c>
      <c r="E6482" s="155" t="s">
        <v>253</v>
      </c>
      <c r="F6482" s="156" t="s">
        <v>253</v>
      </c>
      <c r="G6482" s="155" t="s">
        <v>253</v>
      </c>
      <c r="H6482" s="155" t="s">
        <v>253</v>
      </c>
      <c r="I6482" s="157" t="s">
        <v>253</v>
      </c>
      <c r="J6482" s="156" t="s">
        <v>253</v>
      </c>
      <c r="K6482" s="167" t="s">
        <v>253</v>
      </c>
    </row>
    <row r="6483" spans="1:11" x14ac:dyDescent="0.25">
      <c r="A6483" s="153">
        <v>6479</v>
      </c>
      <c r="B6483" s="154" t="s">
        <v>253</v>
      </c>
      <c r="C6483" s="154" t="s">
        <v>254</v>
      </c>
      <c r="D6483" s="154" t="s">
        <v>255</v>
      </c>
      <c r="E6483" s="155" t="s">
        <v>253</v>
      </c>
      <c r="F6483" s="156" t="s">
        <v>253</v>
      </c>
      <c r="G6483" s="155" t="s">
        <v>253</v>
      </c>
      <c r="H6483" s="155" t="s">
        <v>253</v>
      </c>
      <c r="I6483" s="157" t="s">
        <v>253</v>
      </c>
      <c r="J6483" s="156" t="s">
        <v>253</v>
      </c>
      <c r="K6483" s="167" t="s">
        <v>253</v>
      </c>
    </row>
    <row r="6484" spans="1:11" x14ac:dyDescent="0.25">
      <c r="A6484" s="153">
        <v>6480</v>
      </c>
      <c r="B6484" s="154" t="s">
        <v>253</v>
      </c>
      <c r="C6484" s="154" t="s">
        <v>254</v>
      </c>
      <c r="D6484" s="154" t="s">
        <v>255</v>
      </c>
      <c r="E6484" s="155" t="s">
        <v>253</v>
      </c>
      <c r="F6484" s="156" t="s">
        <v>253</v>
      </c>
      <c r="G6484" s="155" t="s">
        <v>253</v>
      </c>
      <c r="H6484" s="155" t="s">
        <v>253</v>
      </c>
      <c r="I6484" s="157" t="s">
        <v>253</v>
      </c>
      <c r="J6484" s="156" t="s">
        <v>253</v>
      </c>
      <c r="K6484" s="167" t="s">
        <v>253</v>
      </c>
    </row>
    <row r="6485" spans="1:11" x14ac:dyDescent="0.25">
      <c r="A6485" s="153">
        <v>6481</v>
      </c>
      <c r="B6485" s="154" t="s">
        <v>253</v>
      </c>
      <c r="C6485" s="154" t="s">
        <v>254</v>
      </c>
      <c r="D6485" s="154" t="s">
        <v>255</v>
      </c>
      <c r="E6485" s="155" t="s">
        <v>253</v>
      </c>
      <c r="F6485" s="156" t="s">
        <v>253</v>
      </c>
      <c r="G6485" s="155" t="s">
        <v>253</v>
      </c>
      <c r="H6485" s="155" t="s">
        <v>253</v>
      </c>
      <c r="I6485" s="157" t="s">
        <v>253</v>
      </c>
      <c r="J6485" s="156" t="s">
        <v>253</v>
      </c>
      <c r="K6485" s="167" t="s">
        <v>253</v>
      </c>
    </row>
    <row r="6486" spans="1:11" x14ac:dyDescent="0.25">
      <c r="A6486" s="153">
        <v>6482</v>
      </c>
      <c r="B6486" s="154" t="s">
        <v>253</v>
      </c>
      <c r="C6486" s="154" t="s">
        <v>254</v>
      </c>
      <c r="D6486" s="154" t="s">
        <v>255</v>
      </c>
      <c r="E6486" s="155" t="s">
        <v>253</v>
      </c>
      <c r="F6486" s="156" t="s">
        <v>253</v>
      </c>
      <c r="G6486" s="155" t="s">
        <v>253</v>
      </c>
      <c r="H6486" s="155" t="s">
        <v>253</v>
      </c>
      <c r="I6486" s="157" t="s">
        <v>253</v>
      </c>
      <c r="J6486" s="156" t="s">
        <v>253</v>
      </c>
      <c r="K6486" s="167" t="s">
        <v>253</v>
      </c>
    </row>
    <row r="6487" spans="1:11" x14ac:dyDescent="0.25">
      <c r="A6487" s="153">
        <v>6483</v>
      </c>
      <c r="B6487" s="154" t="s">
        <v>253</v>
      </c>
      <c r="C6487" s="154" t="s">
        <v>254</v>
      </c>
      <c r="D6487" s="154" t="s">
        <v>255</v>
      </c>
      <c r="E6487" s="155" t="s">
        <v>253</v>
      </c>
      <c r="F6487" s="156" t="s">
        <v>253</v>
      </c>
      <c r="G6487" s="155" t="s">
        <v>253</v>
      </c>
      <c r="H6487" s="155" t="s">
        <v>253</v>
      </c>
      <c r="I6487" s="157" t="s">
        <v>253</v>
      </c>
      <c r="J6487" s="156" t="s">
        <v>253</v>
      </c>
      <c r="K6487" s="167" t="s">
        <v>253</v>
      </c>
    </row>
    <row r="6488" spans="1:11" x14ac:dyDescent="0.25">
      <c r="A6488" s="153">
        <v>6484</v>
      </c>
      <c r="B6488" s="154" t="s">
        <v>253</v>
      </c>
      <c r="C6488" s="154" t="s">
        <v>254</v>
      </c>
      <c r="D6488" s="154" t="s">
        <v>255</v>
      </c>
      <c r="E6488" s="155" t="s">
        <v>253</v>
      </c>
      <c r="F6488" s="156" t="s">
        <v>253</v>
      </c>
      <c r="G6488" s="155" t="s">
        <v>253</v>
      </c>
      <c r="H6488" s="155" t="s">
        <v>253</v>
      </c>
      <c r="I6488" s="157" t="s">
        <v>253</v>
      </c>
      <c r="J6488" s="156" t="s">
        <v>253</v>
      </c>
      <c r="K6488" s="167" t="s">
        <v>253</v>
      </c>
    </row>
    <row r="6489" spans="1:11" x14ac:dyDescent="0.25">
      <c r="A6489" s="153">
        <v>6485</v>
      </c>
      <c r="B6489" s="154" t="s">
        <v>253</v>
      </c>
      <c r="C6489" s="154" t="s">
        <v>254</v>
      </c>
      <c r="D6489" s="154" t="s">
        <v>255</v>
      </c>
      <c r="E6489" s="155" t="s">
        <v>253</v>
      </c>
      <c r="F6489" s="156" t="s">
        <v>253</v>
      </c>
      <c r="G6489" s="155" t="s">
        <v>253</v>
      </c>
      <c r="H6489" s="155" t="s">
        <v>253</v>
      </c>
      <c r="I6489" s="157" t="s">
        <v>253</v>
      </c>
      <c r="J6489" s="156" t="s">
        <v>253</v>
      </c>
      <c r="K6489" s="167" t="s">
        <v>253</v>
      </c>
    </row>
    <row r="6490" spans="1:11" x14ac:dyDescent="0.25">
      <c r="A6490" s="153">
        <v>6486</v>
      </c>
      <c r="B6490" s="154" t="s">
        <v>253</v>
      </c>
      <c r="C6490" s="154" t="s">
        <v>254</v>
      </c>
      <c r="D6490" s="154" t="s">
        <v>255</v>
      </c>
      <c r="E6490" s="155" t="s">
        <v>253</v>
      </c>
      <c r="F6490" s="156" t="s">
        <v>253</v>
      </c>
      <c r="G6490" s="155" t="s">
        <v>253</v>
      </c>
      <c r="H6490" s="155" t="s">
        <v>253</v>
      </c>
      <c r="I6490" s="157" t="s">
        <v>253</v>
      </c>
      <c r="J6490" s="156" t="s">
        <v>253</v>
      </c>
      <c r="K6490" s="167" t="s">
        <v>253</v>
      </c>
    </row>
    <row r="6491" spans="1:11" x14ac:dyDescent="0.25">
      <c r="A6491" s="153">
        <v>6487</v>
      </c>
      <c r="B6491" s="154" t="s">
        <v>253</v>
      </c>
      <c r="C6491" s="154" t="s">
        <v>254</v>
      </c>
      <c r="D6491" s="154" t="s">
        <v>255</v>
      </c>
      <c r="E6491" s="155" t="s">
        <v>253</v>
      </c>
      <c r="F6491" s="156" t="s">
        <v>253</v>
      </c>
      <c r="G6491" s="155" t="s">
        <v>253</v>
      </c>
      <c r="H6491" s="155" t="s">
        <v>253</v>
      </c>
      <c r="I6491" s="157" t="s">
        <v>253</v>
      </c>
      <c r="J6491" s="156" t="s">
        <v>253</v>
      </c>
      <c r="K6491" s="167" t="s">
        <v>253</v>
      </c>
    </row>
    <row r="6492" spans="1:11" x14ac:dyDescent="0.25">
      <c r="A6492" s="153">
        <v>6488</v>
      </c>
      <c r="B6492" s="154" t="s">
        <v>253</v>
      </c>
      <c r="C6492" s="154" t="s">
        <v>254</v>
      </c>
      <c r="D6492" s="154" t="s">
        <v>255</v>
      </c>
      <c r="E6492" s="155" t="s">
        <v>253</v>
      </c>
      <c r="F6492" s="156" t="s">
        <v>253</v>
      </c>
      <c r="G6492" s="155" t="s">
        <v>253</v>
      </c>
      <c r="H6492" s="155" t="s">
        <v>253</v>
      </c>
      <c r="I6492" s="157" t="s">
        <v>253</v>
      </c>
      <c r="J6492" s="156" t="s">
        <v>253</v>
      </c>
      <c r="K6492" s="167" t="s">
        <v>253</v>
      </c>
    </row>
    <row r="6493" spans="1:11" x14ac:dyDescent="0.25">
      <c r="A6493" s="153">
        <v>6489</v>
      </c>
      <c r="B6493" s="154" t="s">
        <v>253</v>
      </c>
      <c r="C6493" s="154" t="s">
        <v>254</v>
      </c>
      <c r="D6493" s="154" t="s">
        <v>255</v>
      </c>
      <c r="E6493" s="155" t="s">
        <v>253</v>
      </c>
      <c r="F6493" s="156" t="s">
        <v>253</v>
      </c>
      <c r="G6493" s="155" t="s">
        <v>253</v>
      </c>
      <c r="H6493" s="155" t="s">
        <v>253</v>
      </c>
      <c r="I6493" s="157" t="s">
        <v>253</v>
      </c>
      <c r="J6493" s="156" t="s">
        <v>253</v>
      </c>
      <c r="K6493" s="167" t="s">
        <v>253</v>
      </c>
    </row>
    <row r="6494" spans="1:11" x14ac:dyDescent="0.25">
      <c r="A6494" s="153">
        <v>6490</v>
      </c>
      <c r="B6494" s="154" t="s">
        <v>253</v>
      </c>
      <c r="C6494" s="154" t="s">
        <v>254</v>
      </c>
      <c r="D6494" s="154" t="s">
        <v>255</v>
      </c>
      <c r="E6494" s="155" t="s">
        <v>253</v>
      </c>
      <c r="F6494" s="156" t="s">
        <v>253</v>
      </c>
      <c r="G6494" s="155" t="s">
        <v>253</v>
      </c>
      <c r="H6494" s="155" t="s">
        <v>253</v>
      </c>
      <c r="I6494" s="157" t="s">
        <v>253</v>
      </c>
      <c r="J6494" s="156" t="s">
        <v>253</v>
      </c>
      <c r="K6494" s="167" t="s">
        <v>253</v>
      </c>
    </row>
    <row r="6495" spans="1:11" x14ac:dyDescent="0.25">
      <c r="A6495" s="153">
        <v>6491</v>
      </c>
      <c r="B6495" s="154" t="s">
        <v>253</v>
      </c>
      <c r="C6495" s="154" t="s">
        <v>254</v>
      </c>
      <c r="D6495" s="154" t="s">
        <v>255</v>
      </c>
      <c r="E6495" s="155" t="s">
        <v>253</v>
      </c>
      <c r="F6495" s="156" t="s">
        <v>253</v>
      </c>
      <c r="G6495" s="155" t="s">
        <v>253</v>
      </c>
      <c r="H6495" s="155" t="s">
        <v>253</v>
      </c>
      <c r="I6495" s="157" t="s">
        <v>253</v>
      </c>
      <c r="J6495" s="156" t="s">
        <v>253</v>
      </c>
      <c r="K6495" s="167" t="s">
        <v>253</v>
      </c>
    </row>
    <row r="6496" spans="1:11" x14ac:dyDescent="0.25">
      <c r="A6496" s="153">
        <v>6492</v>
      </c>
      <c r="B6496" s="154" t="s">
        <v>253</v>
      </c>
      <c r="C6496" s="154" t="s">
        <v>254</v>
      </c>
      <c r="D6496" s="154" t="s">
        <v>255</v>
      </c>
      <c r="E6496" s="155" t="s">
        <v>253</v>
      </c>
      <c r="F6496" s="156" t="s">
        <v>253</v>
      </c>
      <c r="G6496" s="155" t="s">
        <v>253</v>
      </c>
      <c r="H6496" s="155" t="s">
        <v>253</v>
      </c>
      <c r="I6496" s="157" t="s">
        <v>253</v>
      </c>
      <c r="J6496" s="156" t="s">
        <v>253</v>
      </c>
      <c r="K6496" s="167" t="s">
        <v>253</v>
      </c>
    </row>
    <row r="6497" spans="1:11" x14ac:dyDescent="0.25">
      <c r="A6497" s="153">
        <v>6493</v>
      </c>
      <c r="B6497" s="154" t="s">
        <v>253</v>
      </c>
      <c r="C6497" s="154" t="s">
        <v>254</v>
      </c>
      <c r="D6497" s="154" t="s">
        <v>255</v>
      </c>
      <c r="E6497" s="155" t="s">
        <v>253</v>
      </c>
      <c r="F6497" s="156" t="s">
        <v>253</v>
      </c>
      <c r="G6497" s="155" t="s">
        <v>253</v>
      </c>
      <c r="H6497" s="155" t="s">
        <v>253</v>
      </c>
      <c r="I6497" s="157" t="s">
        <v>253</v>
      </c>
      <c r="J6497" s="156" t="s">
        <v>253</v>
      </c>
      <c r="K6497" s="167" t="s">
        <v>253</v>
      </c>
    </row>
    <row r="6498" spans="1:11" x14ac:dyDescent="0.25">
      <c r="A6498" s="153">
        <v>6494</v>
      </c>
      <c r="B6498" s="154" t="s">
        <v>253</v>
      </c>
      <c r="C6498" s="154" t="s">
        <v>254</v>
      </c>
      <c r="D6498" s="154" t="s">
        <v>255</v>
      </c>
      <c r="E6498" s="155" t="s">
        <v>253</v>
      </c>
      <c r="F6498" s="156" t="s">
        <v>253</v>
      </c>
      <c r="G6498" s="155" t="s">
        <v>253</v>
      </c>
      <c r="H6498" s="155" t="s">
        <v>253</v>
      </c>
      <c r="I6498" s="157" t="s">
        <v>253</v>
      </c>
      <c r="J6498" s="156" t="s">
        <v>253</v>
      </c>
      <c r="K6498" s="167" t="s">
        <v>253</v>
      </c>
    </row>
    <row r="6499" spans="1:11" x14ac:dyDescent="0.25">
      <c r="A6499" s="153">
        <v>6495</v>
      </c>
      <c r="B6499" s="154" t="s">
        <v>253</v>
      </c>
      <c r="C6499" s="154" t="s">
        <v>254</v>
      </c>
      <c r="D6499" s="154" t="s">
        <v>255</v>
      </c>
      <c r="E6499" s="155" t="s">
        <v>253</v>
      </c>
      <c r="F6499" s="156" t="s">
        <v>253</v>
      </c>
      <c r="G6499" s="155" t="s">
        <v>253</v>
      </c>
      <c r="H6499" s="155" t="s">
        <v>253</v>
      </c>
      <c r="I6499" s="157" t="s">
        <v>253</v>
      </c>
      <c r="J6499" s="156" t="s">
        <v>253</v>
      </c>
      <c r="K6499" s="167" t="s">
        <v>253</v>
      </c>
    </row>
    <row r="6500" spans="1:11" x14ac:dyDescent="0.25">
      <c r="A6500" s="153">
        <v>6496</v>
      </c>
      <c r="B6500" s="154" t="s">
        <v>253</v>
      </c>
      <c r="C6500" s="154" t="s">
        <v>254</v>
      </c>
      <c r="D6500" s="154" t="s">
        <v>255</v>
      </c>
      <c r="E6500" s="155" t="s">
        <v>253</v>
      </c>
      <c r="F6500" s="156" t="s">
        <v>253</v>
      </c>
      <c r="G6500" s="155" t="s">
        <v>253</v>
      </c>
      <c r="H6500" s="155" t="s">
        <v>253</v>
      </c>
      <c r="I6500" s="157" t="s">
        <v>253</v>
      </c>
      <c r="J6500" s="156" t="s">
        <v>253</v>
      </c>
      <c r="K6500" s="167" t="s">
        <v>253</v>
      </c>
    </row>
    <row r="6501" spans="1:11" x14ac:dyDescent="0.25">
      <c r="A6501" s="153">
        <v>6497</v>
      </c>
      <c r="B6501" s="154" t="s">
        <v>253</v>
      </c>
      <c r="C6501" s="154" t="s">
        <v>254</v>
      </c>
      <c r="D6501" s="154" t="s">
        <v>255</v>
      </c>
      <c r="E6501" s="155" t="s">
        <v>253</v>
      </c>
      <c r="F6501" s="156" t="s">
        <v>253</v>
      </c>
      <c r="G6501" s="155" t="s">
        <v>253</v>
      </c>
      <c r="H6501" s="155" t="s">
        <v>253</v>
      </c>
      <c r="I6501" s="157" t="s">
        <v>253</v>
      </c>
      <c r="J6501" s="156" t="s">
        <v>253</v>
      </c>
      <c r="K6501" s="167" t="s">
        <v>253</v>
      </c>
    </row>
    <row r="6502" spans="1:11" x14ac:dyDescent="0.25">
      <c r="A6502" s="153">
        <v>6498</v>
      </c>
      <c r="B6502" s="154" t="s">
        <v>253</v>
      </c>
      <c r="C6502" s="154" t="s">
        <v>254</v>
      </c>
      <c r="D6502" s="154" t="s">
        <v>255</v>
      </c>
      <c r="E6502" s="155" t="s">
        <v>253</v>
      </c>
      <c r="F6502" s="156" t="s">
        <v>253</v>
      </c>
      <c r="G6502" s="155" t="s">
        <v>253</v>
      </c>
      <c r="H6502" s="155" t="s">
        <v>253</v>
      </c>
      <c r="I6502" s="157" t="s">
        <v>253</v>
      </c>
      <c r="J6502" s="156" t="s">
        <v>253</v>
      </c>
      <c r="K6502" s="167" t="s">
        <v>253</v>
      </c>
    </row>
    <row r="6503" spans="1:11" x14ac:dyDescent="0.25">
      <c r="A6503" s="153">
        <v>6499</v>
      </c>
      <c r="B6503" s="154" t="s">
        <v>253</v>
      </c>
      <c r="C6503" s="154" t="s">
        <v>254</v>
      </c>
      <c r="D6503" s="154" t="s">
        <v>255</v>
      </c>
      <c r="E6503" s="155" t="s">
        <v>253</v>
      </c>
      <c r="F6503" s="156" t="s">
        <v>253</v>
      </c>
      <c r="G6503" s="155" t="s">
        <v>253</v>
      </c>
      <c r="H6503" s="155" t="s">
        <v>253</v>
      </c>
      <c r="I6503" s="157" t="s">
        <v>253</v>
      </c>
      <c r="J6503" s="156" t="s">
        <v>253</v>
      </c>
      <c r="K6503" s="167" t="s">
        <v>253</v>
      </c>
    </row>
    <row r="6504" spans="1:11" x14ac:dyDescent="0.25">
      <c r="A6504" s="153">
        <v>6500</v>
      </c>
      <c r="B6504" s="154" t="s">
        <v>253</v>
      </c>
      <c r="C6504" s="154" t="s">
        <v>254</v>
      </c>
      <c r="D6504" s="154" t="s">
        <v>255</v>
      </c>
      <c r="E6504" s="155" t="s">
        <v>253</v>
      </c>
      <c r="F6504" s="156" t="s">
        <v>253</v>
      </c>
      <c r="G6504" s="155" t="s">
        <v>253</v>
      </c>
      <c r="H6504" s="155" t="s">
        <v>253</v>
      </c>
      <c r="I6504" s="157" t="s">
        <v>253</v>
      </c>
      <c r="J6504" s="156" t="s">
        <v>253</v>
      </c>
      <c r="K6504" s="167" t="s">
        <v>253</v>
      </c>
    </row>
    <row r="6505" spans="1:11" x14ac:dyDescent="0.25">
      <c r="A6505" s="153">
        <v>6501</v>
      </c>
      <c r="B6505" s="154" t="s">
        <v>253</v>
      </c>
      <c r="C6505" s="154" t="s">
        <v>254</v>
      </c>
      <c r="D6505" s="154" t="s">
        <v>255</v>
      </c>
      <c r="E6505" s="155" t="s">
        <v>253</v>
      </c>
      <c r="F6505" s="156" t="s">
        <v>253</v>
      </c>
      <c r="G6505" s="155" t="s">
        <v>253</v>
      </c>
      <c r="H6505" s="155" t="s">
        <v>253</v>
      </c>
      <c r="I6505" s="157" t="s">
        <v>253</v>
      </c>
      <c r="J6505" s="156" t="s">
        <v>253</v>
      </c>
      <c r="K6505" s="167" t="s">
        <v>253</v>
      </c>
    </row>
    <row r="6506" spans="1:11" x14ac:dyDescent="0.25">
      <c r="A6506" s="153">
        <v>6502</v>
      </c>
      <c r="B6506" s="154" t="s">
        <v>253</v>
      </c>
      <c r="C6506" s="154" t="s">
        <v>254</v>
      </c>
      <c r="D6506" s="154" t="s">
        <v>255</v>
      </c>
      <c r="E6506" s="155" t="s">
        <v>253</v>
      </c>
      <c r="F6506" s="156" t="s">
        <v>253</v>
      </c>
      <c r="G6506" s="155" t="s">
        <v>253</v>
      </c>
      <c r="H6506" s="155" t="s">
        <v>253</v>
      </c>
      <c r="I6506" s="157" t="s">
        <v>253</v>
      </c>
      <c r="J6506" s="156" t="s">
        <v>253</v>
      </c>
      <c r="K6506" s="167" t="s">
        <v>253</v>
      </c>
    </row>
    <row r="6507" spans="1:11" x14ac:dyDescent="0.25">
      <c r="A6507" s="153">
        <v>6503</v>
      </c>
      <c r="B6507" s="154" t="s">
        <v>253</v>
      </c>
      <c r="C6507" s="154" t="s">
        <v>254</v>
      </c>
      <c r="D6507" s="154" t="s">
        <v>255</v>
      </c>
      <c r="E6507" s="155" t="s">
        <v>253</v>
      </c>
      <c r="F6507" s="156" t="s">
        <v>253</v>
      </c>
      <c r="G6507" s="155" t="s">
        <v>253</v>
      </c>
      <c r="H6507" s="155" t="s">
        <v>253</v>
      </c>
      <c r="I6507" s="157" t="s">
        <v>253</v>
      </c>
      <c r="J6507" s="156" t="s">
        <v>253</v>
      </c>
      <c r="K6507" s="167" t="s">
        <v>253</v>
      </c>
    </row>
    <row r="6508" spans="1:11" x14ac:dyDescent="0.25">
      <c r="A6508" s="153">
        <v>6504</v>
      </c>
      <c r="B6508" s="154" t="s">
        <v>253</v>
      </c>
      <c r="C6508" s="154" t="s">
        <v>254</v>
      </c>
      <c r="D6508" s="154" t="s">
        <v>255</v>
      </c>
      <c r="E6508" s="155" t="s">
        <v>253</v>
      </c>
      <c r="F6508" s="156" t="s">
        <v>253</v>
      </c>
      <c r="G6508" s="155" t="s">
        <v>253</v>
      </c>
      <c r="H6508" s="155" t="s">
        <v>253</v>
      </c>
      <c r="I6508" s="157" t="s">
        <v>253</v>
      </c>
      <c r="J6508" s="156" t="s">
        <v>253</v>
      </c>
      <c r="K6508" s="167" t="s">
        <v>253</v>
      </c>
    </row>
    <row r="6509" spans="1:11" x14ac:dyDescent="0.25">
      <c r="A6509" s="153">
        <v>6505</v>
      </c>
      <c r="B6509" s="154" t="s">
        <v>253</v>
      </c>
      <c r="C6509" s="154" t="s">
        <v>254</v>
      </c>
      <c r="D6509" s="154" t="s">
        <v>255</v>
      </c>
      <c r="E6509" s="155" t="s">
        <v>253</v>
      </c>
      <c r="F6509" s="156" t="s">
        <v>253</v>
      </c>
      <c r="G6509" s="155" t="s">
        <v>253</v>
      </c>
      <c r="H6509" s="155" t="s">
        <v>253</v>
      </c>
      <c r="I6509" s="157" t="s">
        <v>253</v>
      </c>
      <c r="J6509" s="156" t="s">
        <v>253</v>
      </c>
      <c r="K6509" s="167" t="s">
        <v>253</v>
      </c>
    </row>
    <row r="6510" spans="1:11" x14ac:dyDescent="0.25">
      <c r="A6510" s="153">
        <v>6506</v>
      </c>
      <c r="B6510" s="154" t="s">
        <v>253</v>
      </c>
      <c r="C6510" s="154" t="s">
        <v>254</v>
      </c>
      <c r="D6510" s="154" t="s">
        <v>255</v>
      </c>
      <c r="E6510" s="155" t="s">
        <v>253</v>
      </c>
      <c r="F6510" s="156" t="s">
        <v>253</v>
      </c>
      <c r="G6510" s="155" t="s">
        <v>253</v>
      </c>
      <c r="H6510" s="155" t="s">
        <v>253</v>
      </c>
      <c r="I6510" s="157" t="s">
        <v>253</v>
      </c>
      <c r="J6510" s="156" t="s">
        <v>253</v>
      </c>
      <c r="K6510" s="167" t="s">
        <v>253</v>
      </c>
    </row>
    <row r="6511" spans="1:11" x14ac:dyDescent="0.25">
      <c r="A6511" s="153">
        <v>6507</v>
      </c>
      <c r="B6511" s="154" t="s">
        <v>253</v>
      </c>
      <c r="C6511" s="154" t="s">
        <v>254</v>
      </c>
      <c r="D6511" s="154" t="s">
        <v>255</v>
      </c>
      <c r="E6511" s="155" t="s">
        <v>253</v>
      </c>
      <c r="F6511" s="156" t="s">
        <v>253</v>
      </c>
      <c r="G6511" s="155" t="s">
        <v>253</v>
      </c>
      <c r="H6511" s="155" t="s">
        <v>253</v>
      </c>
      <c r="I6511" s="157" t="s">
        <v>253</v>
      </c>
      <c r="J6511" s="156" t="s">
        <v>253</v>
      </c>
      <c r="K6511" s="167" t="s">
        <v>253</v>
      </c>
    </row>
    <row r="6512" spans="1:11" x14ac:dyDescent="0.25">
      <c r="A6512" s="153">
        <v>6508</v>
      </c>
      <c r="B6512" s="154" t="s">
        <v>253</v>
      </c>
      <c r="C6512" s="154" t="s">
        <v>254</v>
      </c>
      <c r="D6512" s="154" t="s">
        <v>255</v>
      </c>
      <c r="E6512" s="155" t="s">
        <v>253</v>
      </c>
      <c r="F6512" s="156" t="s">
        <v>253</v>
      </c>
      <c r="G6512" s="155" t="s">
        <v>253</v>
      </c>
      <c r="H6512" s="155" t="s">
        <v>253</v>
      </c>
      <c r="I6512" s="157" t="s">
        <v>253</v>
      </c>
      <c r="J6512" s="156" t="s">
        <v>253</v>
      </c>
      <c r="K6512" s="167" t="s">
        <v>253</v>
      </c>
    </row>
    <row r="6513" spans="1:11" x14ac:dyDescent="0.25">
      <c r="A6513" s="153">
        <v>6509</v>
      </c>
      <c r="B6513" s="154" t="s">
        <v>253</v>
      </c>
      <c r="C6513" s="154" t="s">
        <v>254</v>
      </c>
      <c r="D6513" s="154" t="s">
        <v>255</v>
      </c>
      <c r="E6513" s="155" t="s">
        <v>253</v>
      </c>
      <c r="F6513" s="156" t="s">
        <v>253</v>
      </c>
      <c r="G6513" s="155" t="s">
        <v>253</v>
      </c>
      <c r="H6513" s="155" t="s">
        <v>253</v>
      </c>
      <c r="I6513" s="157" t="s">
        <v>253</v>
      </c>
      <c r="J6513" s="156" t="s">
        <v>253</v>
      </c>
      <c r="K6513" s="167" t="s">
        <v>253</v>
      </c>
    </row>
    <row r="6514" spans="1:11" x14ac:dyDescent="0.25">
      <c r="A6514" s="153">
        <v>6510</v>
      </c>
      <c r="B6514" s="154" t="s">
        <v>253</v>
      </c>
      <c r="C6514" s="154" t="s">
        <v>254</v>
      </c>
      <c r="D6514" s="154" t="s">
        <v>255</v>
      </c>
      <c r="E6514" s="155" t="s">
        <v>253</v>
      </c>
      <c r="F6514" s="156" t="s">
        <v>253</v>
      </c>
      <c r="G6514" s="155" t="s">
        <v>253</v>
      </c>
      <c r="H6514" s="155" t="s">
        <v>253</v>
      </c>
      <c r="I6514" s="157" t="s">
        <v>253</v>
      </c>
      <c r="J6514" s="156" t="s">
        <v>253</v>
      </c>
      <c r="K6514" s="167" t="s">
        <v>253</v>
      </c>
    </row>
    <row r="6515" spans="1:11" x14ac:dyDescent="0.25">
      <c r="A6515" s="153">
        <v>6511</v>
      </c>
      <c r="B6515" s="154" t="s">
        <v>253</v>
      </c>
      <c r="C6515" s="154" t="s">
        <v>254</v>
      </c>
      <c r="D6515" s="154" t="s">
        <v>255</v>
      </c>
      <c r="E6515" s="155" t="s">
        <v>253</v>
      </c>
      <c r="F6515" s="156" t="s">
        <v>253</v>
      </c>
      <c r="G6515" s="155" t="s">
        <v>253</v>
      </c>
      <c r="H6515" s="155" t="s">
        <v>253</v>
      </c>
      <c r="I6515" s="157" t="s">
        <v>253</v>
      </c>
      <c r="J6515" s="156" t="s">
        <v>253</v>
      </c>
      <c r="K6515" s="167" t="s">
        <v>253</v>
      </c>
    </row>
    <row r="6516" spans="1:11" x14ac:dyDescent="0.25">
      <c r="A6516" s="153">
        <v>6512</v>
      </c>
      <c r="B6516" s="154" t="s">
        <v>253</v>
      </c>
      <c r="C6516" s="154" t="s">
        <v>254</v>
      </c>
      <c r="D6516" s="154" t="s">
        <v>255</v>
      </c>
      <c r="E6516" s="155" t="s">
        <v>253</v>
      </c>
      <c r="F6516" s="156" t="s">
        <v>253</v>
      </c>
      <c r="G6516" s="155" t="s">
        <v>253</v>
      </c>
      <c r="H6516" s="155" t="s">
        <v>253</v>
      </c>
      <c r="I6516" s="157" t="s">
        <v>253</v>
      </c>
      <c r="J6516" s="156" t="s">
        <v>253</v>
      </c>
      <c r="K6516" s="167" t="s">
        <v>253</v>
      </c>
    </row>
    <row r="6517" spans="1:11" x14ac:dyDescent="0.25">
      <c r="A6517" s="153">
        <v>6513</v>
      </c>
      <c r="B6517" s="154" t="s">
        <v>253</v>
      </c>
      <c r="C6517" s="154" t="s">
        <v>254</v>
      </c>
      <c r="D6517" s="154" t="s">
        <v>255</v>
      </c>
      <c r="E6517" s="155" t="s">
        <v>253</v>
      </c>
      <c r="F6517" s="156" t="s">
        <v>253</v>
      </c>
      <c r="G6517" s="155" t="s">
        <v>253</v>
      </c>
      <c r="H6517" s="155" t="s">
        <v>253</v>
      </c>
      <c r="I6517" s="157" t="s">
        <v>253</v>
      </c>
      <c r="J6517" s="156" t="s">
        <v>253</v>
      </c>
      <c r="K6517" s="167" t="s">
        <v>253</v>
      </c>
    </row>
    <row r="6518" spans="1:11" x14ac:dyDescent="0.25">
      <c r="A6518" s="153">
        <v>6514</v>
      </c>
      <c r="B6518" s="154" t="s">
        <v>253</v>
      </c>
      <c r="C6518" s="154" t="s">
        <v>254</v>
      </c>
      <c r="D6518" s="154" t="s">
        <v>255</v>
      </c>
      <c r="E6518" s="155" t="s">
        <v>253</v>
      </c>
      <c r="F6518" s="156" t="s">
        <v>253</v>
      </c>
      <c r="G6518" s="155" t="s">
        <v>253</v>
      </c>
      <c r="H6518" s="155" t="s">
        <v>253</v>
      </c>
      <c r="I6518" s="157" t="s">
        <v>253</v>
      </c>
      <c r="J6518" s="156" t="s">
        <v>253</v>
      </c>
      <c r="K6518" s="167" t="s">
        <v>253</v>
      </c>
    </row>
    <row r="6519" spans="1:11" x14ac:dyDescent="0.25">
      <c r="A6519" s="153">
        <v>6515</v>
      </c>
      <c r="B6519" s="154" t="s">
        <v>253</v>
      </c>
      <c r="C6519" s="154" t="s">
        <v>254</v>
      </c>
      <c r="D6519" s="154" t="s">
        <v>255</v>
      </c>
      <c r="E6519" s="155" t="s">
        <v>253</v>
      </c>
      <c r="F6519" s="156" t="s">
        <v>253</v>
      </c>
      <c r="G6519" s="155" t="s">
        <v>253</v>
      </c>
      <c r="H6519" s="155" t="s">
        <v>253</v>
      </c>
      <c r="I6519" s="157" t="s">
        <v>253</v>
      </c>
      <c r="J6519" s="156" t="s">
        <v>253</v>
      </c>
      <c r="K6519" s="167" t="s">
        <v>253</v>
      </c>
    </row>
    <row r="6520" spans="1:11" x14ac:dyDescent="0.25">
      <c r="A6520" s="153">
        <v>6516</v>
      </c>
      <c r="B6520" s="154" t="s">
        <v>253</v>
      </c>
      <c r="C6520" s="154" t="s">
        <v>254</v>
      </c>
      <c r="D6520" s="154" t="s">
        <v>255</v>
      </c>
      <c r="E6520" s="155" t="s">
        <v>253</v>
      </c>
      <c r="F6520" s="156" t="s">
        <v>253</v>
      </c>
      <c r="G6520" s="155" t="s">
        <v>253</v>
      </c>
      <c r="H6520" s="155" t="s">
        <v>253</v>
      </c>
      <c r="I6520" s="157" t="s">
        <v>253</v>
      </c>
      <c r="J6520" s="156" t="s">
        <v>253</v>
      </c>
      <c r="K6520" s="167" t="s">
        <v>253</v>
      </c>
    </row>
    <row r="6521" spans="1:11" x14ac:dyDescent="0.25">
      <c r="A6521" s="153">
        <v>6517</v>
      </c>
      <c r="B6521" s="154" t="s">
        <v>253</v>
      </c>
      <c r="C6521" s="154" t="s">
        <v>254</v>
      </c>
      <c r="D6521" s="154" t="s">
        <v>255</v>
      </c>
      <c r="E6521" s="155" t="s">
        <v>253</v>
      </c>
      <c r="F6521" s="156" t="s">
        <v>253</v>
      </c>
      <c r="G6521" s="155" t="s">
        <v>253</v>
      </c>
      <c r="H6521" s="155" t="s">
        <v>253</v>
      </c>
      <c r="I6521" s="157" t="s">
        <v>253</v>
      </c>
      <c r="J6521" s="156" t="s">
        <v>253</v>
      </c>
      <c r="K6521" s="167" t="s">
        <v>253</v>
      </c>
    </row>
    <row r="6522" spans="1:11" x14ac:dyDescent="0.25">
      <c r="A6522" s="153">
        <v>6518</v>
      </c>
      <c r="B6522" s="154" t="s">
        <v>253</v>
      </c>
      <c r="C6522" s="154" t="s">
        <v>254</v>
      </c>
      <c r="D6522" s="154" t="s">
        <v>255</v>
      </c>
      <c r="E6522" s="155" t="s">
        <v>253</v>
      </c>
      <c r="F6522" s="156" t="s">
        <v>253</v>
      </c>
      <c r="G6522" s="155" t="s">
        <v>253</v>
      </c>
      <c r="H6522" s="155" t="s">
        <v>253</v>
      </c>
      <c r="I6522" s="157" t="s">
        <v>253</v>
      </c>
      <c r="J6522" s="156" t="s">
        <v>253</v>
      </c>
      <c r="K6522" s="167" t="s">
        <v>253</v>
      </c>
    </row>
    <row r="6523" spans="1:11" x14ac:dyDescent="0.25">
      <c r="A6523" s="153">
        <v>6519</v>
      </c>
      <c r="B6523" s="154" t="s">
        <v>253</v>
      </c>
      <c r="C6523" s="154" t="s">
        <v>254</v>
      </c>
      <c r="D6523" s="154" t="s">
        <v>255</v>
      </c>
      <c r="E6523" s="155" t="s">
        <v>253</v>
      </c>
      <c r="F6523" s="156" t="s">
        <v>253</v>
      </c>
      <c r="G6523" s="155" t="s">
        <v>253</v>
      </c>
      <c r="H6523" s="155" t="s">
        <v>253</v>
      </c>
      <c r="I6523" s="157" t="s">
        <v>253</v>
      </c>
      <c r="J6523" s="156" t="s">
        <v>253</v>
      </c>
      <c r="K6523" s="167" t="s">
        <v>253</v>
      </c>
    </row>
    <row r="6524" spans="1:11" x14ac:dyDescent="0.25">
      <c r="A6524" s="153">
        <v>6520</v>
      </c>
      <c r="B6524" s="154" t="s">
        <v>253</v>
      </c>
      <c r="C6524" s="154" t="s">
        <v>254</v>
      </c>
      <c r="D6524" s="154" t="s">
        <v>255</v>
      </c>
      <c r="E6524" s="155" t="s">
        <v>253</v>
      </c>
      <c r="F6524" s="156" t="s">
        <v>253</v>
      </c>
      <c r="G6524" s="155" t="s">
        <v>253</v>
      </c>
      <c r="H6524" s="155" t="s">
        <v>253</v>
      </c>
      <c r="I6524" s="157" t="s">
        <v>253</v>
      </c>
      <c r="J6524" s="156" t="s">
        <v>253</v>
      </c>
      <c r="K6524" s="167" t="s">
        <v>253</v>
      </c>
    </row>
    <row r="6525" spans="1:11" x14ac:dyDescent="0.25">
      <c r="A6525" s="153">
        <v>6521</v>
      </c>
      <c r="B6525" s="154" t="s">
        <v>253</v>
      </c>
      <c r="C6525" s="154" t="s">
        <v>254</v>
      </c>
      <c r="D6525" s="154" t="s">
        <v>255</v>
      </c>
      <c r="E6525" s="155" t="s">
        <v>253</v>
      </c>
      <c r="F6525" s="156" t="s">
        <v>253</v>
      </c>
      <c r="G6525" s="155" t="s">
        <v>253</v>
      </c>
      <c r="H6525" s="155" t="s">
        <v>253</v>
      </c>
      <c r="I6525" s="157" t="s">
        <v>253</v>
      </c>
      <c r="J6525" s="156" t="s">
        <v>253</v>
      </c>
      <c r="K6525" s="167" t="s">
        <v>253</v>
      </c>
    </row>
    <row r="6526" spans="1:11" x14ac:dyDescent="0.25">
      <c r="A6526" s="153">
        <v>6522</v>
      </c>
      <c r="B6526" s="154" t="s">
        <v>253</v>
      </c>
      <c r="C6526" s="154" t="s">
        <v>254</v>
      </c>
      <c r="D6526" s="154" t="s">
        <v>255</v>
      </c>
      <c r="E6526" s="155" t="s">
        <v>253</v>
      </c>
      <c r="F6526" s="156" t="s">
        <v>253</v>
      </c>
      <c r="G6526" s="155" t="s">
        <v>253</v>
      </c>
      <c r="H6526" s="155" t="s">
        <v>253</v>
      </c>
      <c r="I6526" s="157" t="s">
        <v>253</v>
      </c>
      <c r="J6526" s="156" t="s">
        <v>253</v>
      </c>
      <c r="K6526" s="167" t="s">
        <v>253</v>
      </c>
    </row>
    <row r="6527" spans="1:11" x14ac:dyDescent="0.25">
      <c r="A6527" s="153">
        <v>6523</v>
      </c>
      <c r="B6527" s="154" t="s">
        <v>253</v>
      </c>
      <c r="C6527" s="154" t="s">
        <v>254</v>
      </c>
      <c r="D6527" s="154" t="s">
        <v>255</v>
      </c>
      <c r="E6527" s="155" t="s">
        <v>253</v>
      </c>
      <c r="F6527" s="156" t="s">
        <v>253</v>
      </c>
      <c r="G6527" s="155" t="s">
        <v>253</v>
      </c>
      <c r="H6527" s="155" t="s">
        <v>253</v>
      </c>
      <c r="I6527" s="157" t="s">
        <v>253</v>
      </c>
      <c r="J6527" s="156" t="s">
        <v>253</v>
      </c>
      <c r="K6527" s="167" t="s">
        <v>253</v>
      </c>
    </row>
    <row r="6528" spans="1:11" x14ac:dyDescent="0.25">
      <c r="A6528" s="153">
        <v>6524</v>
      </c>
      <c r="B6528" s="154" t="s">
        <v>253</v>
      </c>
      <c r="C6528" s="154" t="s">
        <v>254</v>
      </c>
      <c r="D6528" s="154" t="s">
        <v>255</v>
      </c>
      <c r="E6528" s="155" t="s">
        <v>253</v>
      </c>
      <c r="F6528" s="156" t="s">
        <v>253</v>
      </c>
      <c r="G6528" s="155" t="s">
        <v>253</v>
      </c>
      <c r="H6528" s="155" t="s">
        <v>253</v>
      </c>
      <c r="I6528" s="157" t="s">
        <v>253</v>
      </c>
      <c r="J6528" s="156" t="s">
        <v>253</v>
      </c>
      <c r="K6528" s="167" t="s">
        <v>253</v>
      </c>
    </row>
    <row r="6529" spans="1:11" x14ac:dyDescent="0.25">
      <c r="A6529" s="153">
        <v>6525</v>
      </c>
      <c r="B6529" s="154" t="s">
        <v>253</v>
      </c>
      <c r="C6529" s="154" t="s">
        <v>254</v>
      </c>
      <c r="D6529" s="154" t="s">
        <v>255</v>
      </c>
      <c r="E6529" s="155" t="s">
        <v>253</v>
      </c>
      <c r="F6529" s="156" t="s">
        <v>253</v>
      </c>
      <c r="G6529" s="155" t="s">
        <v>253</v>
      </c>
      <c r="H6529" s="155" t="s">
        <v>253</v>
      </c>
      <c r="I6529" s="157" t="s">
        <v>253</v>
      </c>
      <c r="J6529" s="156" t="s">
        <v>253</v>
      </c>
      <c r="K6529" s="167" t="s">
        <v>253</v>
      </c>
    </row>
    <row r="6530" spans="1:11" x14ac:dyDescent="0.25">
      <c r="A6530" s="153">
        <v>6526</v>
      </c>
      <c r="B6530" s="154" t="s">
        <v>253</v>
      </c>
      <c r="C6530" s="154" t="s">
        <v>254</v>
      </c>
      <c r="D6530" s="154" t="s">
        <v>255</v>
      </c>
      <c r="E6530" s="155" t="s">
        <v>253</v>
      </c>
      <c r="F6530" s="156" t="s">
        <v>253</v>
      </c>
      <c r="G6530" s="155" t="s">
        <v>253</v>
      </c>
      <c r="H6530" s="155" t="s">
        <v>253</v>
      </c>
      <c r="I6530" s="157" t="s">
        <v>253</v>
      </c>
      <c r="J6530" s="156" t="s">
        <v>253</v>
      </c>
      <c r="K6530" s="167" t="s">
        <v>253</v>
      </c>
    </row>
    <row r="6531" spans="1:11" x14ac:dyDescent="0.25">
      <c r="A6531" s="153">
        <v>6527</v>
      </c>
      <c r="B6531" s="154" t="s">
        <v>253</v>
      </c>
      <c r="C6531" s="154" t="s">
        <v>254</v>
      </c>
      <c r="D6531" s="154" t="s">
        <v>255</v>
      </c>
      <c r="E6531" s="155" t="s">
        <v>253</v>
      </c>
      <c r="F6531" s="156" t="s">
        <v>253</v>
      </c>
      <c r="G6531" s="155" t="s">
        <v>253</v>
      </c>
      <c r="H6531" s="155" t="s">
        <v>253</v>
      </c>
      <c r="I6531" s="157" t="s">
        <v>253</v>
      </c>
      <c r="J6531" s="156" t="s">
        <v>253</v>
      </c>
      <c r="K6531" s="167" t="s">
        <v>253</v>
      </c>
    </row>
    <row r="6532" spans="1:11" x14ac:dyDescent="0.25">
      <c r="A6532" s="153">
        <v>6528</v>
      </c>
      <c r="B6532" s="154" t="s">
        <v>253</v>
      </c>
      <c r="C6532" s="154" t="s">
        <v>254</v>
      </c>
      <c r="D6532" s="154" t="s">
        <v>255</v>
      </c>
      <c r="E6532" s="155" t="s">
        <v>253</v>
      </c>
      <c r="F6532" s="156" t="s">
        <v>253</v>
      </c>
      <c r="G6532" s="155" t="s">
        <v>253</v>
      </c>
      <c r="H6532" s="155" t="s">
        <v>253</v>
      </c>
      <c r="I6532" s="157" t="s">
        <v>253</v>
      </c>
      <c r="J6532" s="156" t="s">
        <v>253</v>
      </c>
      <c r="K6532" s="167" t="s">
        <v>253</v>
      </c>
    </row>
    <row r="6533" spans="1:11" x14ac:dyDescent="0.25">
      <c r="A6533" s="153">
        <v>6529</v>
      </c>
      <c r="B6533" s="154" t="s">
        <v>253</v>
      </c>
      <c r="C6533" s="154" t="s">
        <v>254</v>
      </c>
      <c r="D6533" s="154" t="s">
        <v>255</v>
      </c>
      <c r="E6533" s="155" t="s">
        <v>253</v>
      </c>
      <c r="F6533" s="156" t="s">
        <v>253</v>
      </c>
      <c r="G6533" s="155" t="s">
        <v>253</v>
      </c>
      <c r="H6533" s="155" t="s">
        <v>253</v>
      </c>
      <c r="I6533" s="157" t="s">
        <v>253</v>
      </c>
      <c r="J6533" s="156" t="s">
        <v>253</v>
      </c>
      <c r="K6533" s="167" t="s">
        <v>253</v>
      </c>
    </row>
    <row r="6534" spans="1:11" x14ac:dyDescent="0.25">
      <c r="A6534" s="153">
        <v>6530</v>
      </c>
      <c r="B6534" s="154" t="s">
        <v>253</v>
      </c>
      <c r="C6534" s="154" t="s">
        <v>254</v>
      </c>
      <c r="D6534" s="154" t="s">
        <v>255</v>
      </c>
      <c r="E6534" s="155" t="s">
        <v>253</v>
      </c>
      <c r="F6534" s="156" t="s">
        <v>253</v>
      </c>
      <c r="G6534" s="155" t="s">
        <v>253</v>
      </c>
      <c r="H6534" s="155" t="s">
        <v>253</v>
      </c>
      <c r="I6534" s="157" t="s">
        <v>253</v>
      </c>
      <c r="J6534" s="156" t="s">
        <v>253</v>
      </c>
      <c r="K6534" s="167" t="s">
        <v>253</v>
      </c>
    </row>
    <row r="6535" spans="1:11" x14ac:dyDescent="0.25">
      <c r="A6535" s="153">
        <v>6531</v>
      </c>
      <c r="B6535" s="154" t="s">
        <v>253</v>
      </c>
      <c r="C6535" s="154" t="s">
        <v>254</v>
      </c>
      <c r="D6535" s="154" t="s">
        <v>255</v>
      </c>
      <c r="E6535" s="155" t="s">
        <v>253</v>
      </c>
      <c r="F6535" s="156" t="s">
        <v>253</v>
      </c>
      <c r="G6535" s="155" t="s">
        <v>253</v>
      </c>
      <c r="H6535" s="155" t="s">
        <v>253</v>
      </c>
      <c r="I6535" s="157" t="s">
        <v>253</v>
      </c>
      <c r="J6535" s="156" t="s">
        <v>253</v>
      </c>
      <c r="K6535" s="167" t="s">
        <v>253</v>
      </c>
    </row>
    <row r="6536" spans="1:11" x14ac:dyDescent="0.25">
      <c r="A6536" s="153">
        <v>6532</v>
      </c>
      <c r="B6536" s="154" t="s">
        <v>253</v>
      </c>
      <c r="C6536" s="154" t="s">
        <v>254</v>
      </c>
      <c r="D6536" s="154" t="s">
        <v>255</v>
      </c>
      <c r="E6536" s="155" t="s">
        <v>253</v>
      </c>
      <c r="F6536" s="156" t="s">
        <v>253</v>
      </c>
      <c r="G6536" s="155" t="s">
        <v>253</v>
      </c>
      <c r="H6536" s="155" t="s">
        <v>253</v>
      </c>
      <c r="I6536" s="157" t="s">
        <v>253</v>
      </c>
      <c r="J6536" s="156" t="s">
        <v>253</v>
      </c>
      <c r="K6536" s="167" t="s">
        <v>253</v>
      </c>
    </row>
    <row r="6537" spans="1:11" x14ac:dyDescent="0.25">
      <c r="A6537" s="153">
        <v>6533</v>
      </c>
      <c r="B6537" s="154" t="s">
        <v>253</v>
      </c>
      <c r="C6537" s="154" t="s">
        <v>254</v>
      </c>
      <c r="D6537" s="154" t="s">
        <v>255</v>
      </c>
      <c r="E6537" s="155" t="s">
        <v>253</v>
      </c>
      <c r="F6537" s="156" t="s">
        <v>253</v>
      </c>
      <c r="G6537" s="155" t="s">
        <v>253</v>
      </c>
      <c r="H6537" s="155" t="s">
        <v>253</v>
      </c>
      <c r="I6537" s="157" t="s">
        <v>253</v>
      </c>
      <c r="J6537" s="156" t="s">
        <v>253</v>
      </c>
      <c r="K6537" s="167" t="s">
        <v>253</v>
      </c>
    </row>
    <row r="6538" spans="1:11" x14ac:dyDescent="0.25">
      <c r="A6538" s="153">
        <v>6534</v>
      </c>
      <c r="B6538" s="154" t="s">
        <v>253</v>
      </c>
      <c r="C6538" s="154" t="s">
        <v>254</v>
      </c>
      <c r="D6538" s="154" t="s">
        <v>255</v>
      </c>
      <c r="E6538" s="155" t="s">
        <v>253</v>
      </c>
      <c r="F6538" s="156" t="s">
        <v>253</v>
      </c>
      <c r="G6538" s="155" t="s">
        <v>253</v>
      </c>
      <c r="H6538" s="155" t="s">
        <v>253</v>
      </c>
      <c r="I6538" s="157" t="s">
        <v>253</v>
      </c>
      <c r="J6538" s="156" t="s">
        <v>253</v>
      </c>
      <c r="K6538" s="167" t="s">
        <v>253</v>
      </c>
    </row>
    <row r="6539" spans="1:11" x14ac:dyDescent="0.25">
      <c r="A6539" s="153">
        <v>6535</v>
      </c>
      <c r="B6539" s="154" t="s">
        <v>253</v>
      </c>
      <c r="C6539" s="154" t="s">
        <v>254</v>
      </c>
      <c r="D6539" s="154" t="s">
        <v>255</v>
      </c>
      <c r="E6539" s="155" t="s">
        <v>253</v>
      </c>
      <c r="F6539" s="156" t="s">
        <v>253</v>
      </c>
      <c r="G6539" s="155" t="s">
        <v>253</v>
      </c>
      <c r="H6539" s="155" t="s">
        <v>253</v>
      </c>
      <c r="I6539" s="157" t="s">
        <v>253</v>
      </c>
      <c r="J6539" s="156" t="s">
        <v>253</v>
      </c>
      <c r="K6539" s="167" t="s">
        <v>253</v>
      </c>
    </row>
    <row r="6540" spans="1:11" x14ac:dyDescent="0.25">
      <c r="A6540" s="153">
        <v>6536</v>
      </c>
      <c r="B6540" s="154" t="s">
        <v>253</v>
      </c>
      <c r="C6540" s="154" t="s">
        <v>254</v>
      </c>
      <c r="D6540" s="154" t="s">
        <v>255</v>
      </c>
      <c r="E6540" s="155" t="s">
        <v>253</v>
      </c>
      <c r="F6540" s="156" t="s">
        <v>253</v>
      </c>
      <c r="G6540" s="155" t="s">
        <v>253</v>
      </c>
      <c r="H6540" s="155" t="s">
        <v>253</v>
      </c>
      <c r="I6540" s="157" t="s">
        <v>253</v>
      </c>
      <c r="J6540" s="156" t="s">
        <v>253</v>
      </c>
      <c r="K6540" s="167" t="s">
        <v>253</v>
      </c>
    </row>
    <row r="6541" spans="1:11" x14ac:dyDescent="0.25">
      <c r="A6541" s="153">
        <v>6537</v>
      </c>
      <c r="B6541" s="154" t="s">
        <v>253</v>
      </c>
      <c r="C6541" s="154" t="s">
        <v>254</v>
      </c>
      <c r="D6541" s="154" t="s">
        <v>255</v>
      </c>
      <c r="E6541" s="155" t="s">
        <v>253</v>
      </c>
      <c r="F6541" s="156" t="s">
        <v>253</v>
      </c>
      <c r="G6541" s="155" t="s">
        <v>253</v>
      </c>
      <c r="H6541" s="155" t="s">
        <v>253</v>
      </c>
      <c r="I6541" s="157" t="s">
        <v>253</v>
      </c>
      <c r="J6541" s="156" t="s">
        <v>253</v>
      </c>
      <c r="K6541" s="167" t="s">
        <v>253</v>
      </c>
    </row>
    <row r="6542" spans="1:11" x14ac:dyDescent="0.25">
      <c r="A6542" s="153">
        <v>6538</v>
      </c>
      <c r="B6542" s="154" t="s">
        <v>253</v>
      </c>
      <c r="C6542" s="154" t="s">
        <v>254</v>
      </c>
      <c r="D6542" s="154" t="s">
        <v>255</v>
      </c>
      <c r="E6542" s="155" t="s">
        <v>253</v>
      </c>
      <c r="F6542" s="156" t="s">
        <v>253</v>
      </c>
      <c r="G6542" s="155" t="s">
        <v>253</v>
      </c>
      <c r="H6542" s="155" t="s">
        <v>253</v>
      </c>
      <c r="I6542" s="157" t="s">
        <v>253</v>
      </c>
      <c r="J6542" s="156" t="s">
        <v>253</v>
      </c>
      <c r="K6542" s="167" t="s">
        <v>253</v>
      </c>
    </row>
    <row r="6543" spans="1:11" x14ac:dyDescent="0.25">
      <c r="A6543" s="153">
        <v>6539</v>
      </c>
      <c r="B6543" s="154" t="s">
        <v>253</v>
      </c>
      <c r="C6543" s="154" t="s">
        <v>254</v>
      </c>
      <c r="D6543" s="154" t="s">
        <v>255</v>
      </c>
      <c r="E6543" s="155" t="s">
        <v>253</v>
      </c>
      <c r="F6543" s="156" t="s">
        <v>253</v>
      </c>
      <c r="G6543" s="155" t="s">
        <v>253</v>
      </c>
      <c r="H6543" s="155" t="s">
        <v>253</v>
      </c>
      <c r="I6543" s="157" t="s">
        <v>253</v>
      </c>
      <c r="J6543" s="156" t="s">
        <v>253</v>
      </c>
      <c r="K6543" s="167" t="s">
        <v>253</v>
      </c>
    </row>
    <row r="6544" spans="1:11" x14ac:dyDescent="0.25">
      <c r="A6544" s="153">
        <v>6540</v>
      </c>
      <c r="B6544" s="154" t="s">
        <v>253</v>
      </c>
      <c r="C6544" s="154" t="s">
        <v>254</v>
      </c>
      <c r="D6544" s="154" t="s">
        <v>255</v>
      </c>
      <c r="E6544" s="155" t="s">
        <v>253</v>
      </c>
      <c r="F6544" s="156" t="s">
        <v>253</v>
      </c>
      <c r="G6544" s="155" t="s">
        <v>253</v>
      </c>
      <c r="H6544" s="155" t="s">
        <v>253</v>
      </c>
      <c r="I6544" s="157" t="s">
        <v>253</v>
      </c>
      <c r="J6544" s="156" t="s">
        <v>253</v>
      </c>
      <c r="K6544" s="167" t="s">
        <v>253</v>
      </c>
    </row>
    <row r="6545" spans="1:11" x14ac:dyDescent="0.25">
      <c r="A6545" s="153">
        <v>6541</v>
      </c>
      <c r="B6545" s="154" t="s">
        <v>253</v>
      </c>
      <c r="C6545" s="154" t="s">
        <v>254</v>
      </c>
      <c r="D6545" s="154" t="s">
        <v>255</v>
      </c>
      <c r="E6545" s="155" t="s">
        <v>253</v>
      </c>
      <c r="F6545" s="156" t="s">
        <v>253</v>
      </c>
      <c r="G6545" s="155" t="s">
        <v>253</v>
      </c>
      <c r="H6545" s="155" t="s">
        <v>253</v>
      </c>
      <c r="I6545" s="157" t="s">
        <v>253</v>
      </c>
      <c r="J6545" s="156" t="s">
        <v>253</v>
      </c>
      <c r="K6545" s="167" t="s">
        <v>253</v>
      </c>
    </row>
    <row r="6546" spans="1:11" x14ac:dyDescent="0.25">
      <c r="A6546" s="153">
        <v>6542</v>
      </c>
      <c r="B6546" s="154" t="s">
        <v>253</v>
      </c>
      <c r="C6546" s="154" t="s">
        <v>254</v>
      </c>
      <c r="D6546" s="154" t="s">
        <v>255</v>
      </c>
      <c r="E6546" s="155" t="s">
        <v>253</v>
      </c>
      <c r="F6546" s="156" t="s">
        <v>253</v>
      </c>
      <c r="G6546" s="155" t="s">
        <v>253</v>
      </c>
      <c r="H6546" s="155" t="s">
        <v>253</v>
      </c>
      <c r="I6546" s="157" t="s">
        <v>253</v>
      </c>
      <c r="J6546" s="156" t="s">
        <v>253</v>
      </c>
      <c r="K6546" s="167" t="s">
        <v>253</v>
      </c>
    </row>
    <row r="6547" spans="1:11" x14ac:dyDescent="0.25">
      <c r="A6547" s="153">
        <v>6543</v>
      </c>
      <c r="B6547" s="154" t="s">
        <v>253</v>
      </c>
      <c r="C6547" s="154" t="s">
        <v>254</v>
      </c>
      <c r="D6547" s="154" t="s">
        <v>255</v>
      </c>
      <c r="E6547" s="155" t="s">
        <v>253</v>
      </c>
      <c r="F6547" s="156" t="s">
        <v>253</v>
      </c>
      <c r="G6547" s="155" t="s">
        <v>253</v>
      </c>
      <c r="H6547" s="155" t="s">
        <v>253</v>
      </c>
      <c r="I6547" s="157" t="s">
        <v>253</v>
      </c>
      <c r="J6547" s="156" t="s">
        <v>253</v>
      </c>
      <c r="K6547" s="167" t="s">
        <v>253</v>
      </c>
    </row>
    <row r="6548" spans="1:11" x14ac:dyDescent="0.25">
      <c r="A6548" s="153">
        <v>6544</v>
      </c>
      <c r="B6548" s="154" t="s">
        <v>253</v>
      </c>
      <c r="C6548" s="154" t="s">
        <v>254</v>
      </c>
      <c r="D6548" s="154" t="s">
        <v>255</v>
      </c>
      <c r="E6548" s="155" t="s">
        <v>253</v>
      </c>
      <c r="F6548" s="156" t="s">
        <v>253</v>
      </c>
      <c r="G6548" s="155" t="s">
        <v>253</v>
      </c>
      <c r="H6548" s="155" t="s">
        <v>253</v>
      </c>
      <c r="I6548" s="157" t="s">
        <v>253</v>
      </c>
      <c r="J6548" s="156" t="s">
        <v>253</v>
      </c>
      <c r="K6548" s="167" t="s">
        <v>253</v>
      </c>
    </row>
    <row r="6549" spans="1:11" x14ac:dyDescent="0.25">
      <c r="A6549" s="153">
        <v>6545</v>
      </c>
      <c r="B6549" s="154" t="s">
        <v>253</v>
      </c>
      <c r="C6549" s="154" t="s">
        <v>254</v>
      </c>
      <c r="D6549" s="154" t="s">
        <v>255</v>
      </c>
      <c r="E6549" s="155" t="s">
        <v>253</v>
      </c>
      <c r="F6549" s="156" t="s">
        <v>253</v>
      </c>
      <c r="G6549" s="155" t="s">
        <v>253</v>
      </c>
      <c r="H6549" s="155" t="s">
        <v>253</v>
      </c>
      <c r="I6549" s="157" t="s">
        <v>253</v>
      </c>
      <c r="J6549" s="156" t="s">
        <v>253</v>
      </c>
      <c r="K6549" s="167" t="s">
        <v>253</v>
      </c>
    </row>
    <row r="6550" spans="1:11" x14ac:dyDescent="0.25">
      <c r="A6550" s="153">
        <v>6546</v>
      </c>
      <c r="B6550" s="154" t="s">
        <v>253</v>
      </c>
      <c r="C6550" s="154" t="s">
        <v>254</v>
      </c>
      <c r="D6550" s="154" t="s">
        <v>255</v>
      </c>
      <c r="E6550" s="155" t="s">
        <v>253</v>
      </c>
      <c r="F6550" s="156" t="s">
        <v>253</v>
      </c>
      <c r="G6550" s="155" t="s">
        <v>253</v>
      </c>
      <c r="H6550" s="155" t="s">
        <v>253</v>
      </c>
      <c r="I6550" s="157" t="s">
        <v>253</v>
      </c>
      <c r="J6550" s="156" t="s">
        <v>253</v>
      </c>
      <c r="K6550" s="167" t="s">
        <v>253</v>
      </c>
    </row>
    <row r="6551" spans="1:11" x14ac:dyDescent="0.25">
      <c r="A6551" s="153">
        <v>6547</v>
      </c>
      <c r="B6551" s="154" t="s">
        <v>253</v>
      </c>
      <c r="C6551" s="154" t="s">
        <v>254</v>
      </c>
      <c r="D6551" s="154" t="s">
        <v>255</v>
      </c>
      <c r="E6551" s="155" t="s">
        <v>253</v>
      </c>
      <c r="F6551" s="156" t="s">
        <v>253</v>
      </c>
      <c r="G6551" s="155" t="s">
        <v>253</v>
      </c>
      <c r="H6551" s="155" t="s">
        <v>253</v>
      </c>
      <c r="I6551" s="157" t="s">
        <v>253</v>
      </c>
      <c r="J6551" s="156" t="s">
        <v>253</v>
      </c>
      <c r="K6551" s="167" t="s">
        <v>253</v>
      </c>
    </row>
    <row r="6552" spans="1:11" x14ac:dyDescent="0.25">
      <c r="A6552" s="153">
        <v>6548</v>
      </c>
      <c r="B6552" s="154" t="s">
        <v>253</v>
      </c>
      <c r="C6552" s="154" t="s">
        <v>254</v>
      </c>
      <c r="D6552" s="154" t="s">
        <v>255</v>
      </c>
      <c r="E6552" s="155" t="s">
        <v>253</v>
      </c>
      <c r="F6552" s="156" t="s">
        <v>253</v>
      </c>
      <c r="G6552" s="155" t="s">
        <v>253</v>
      </c>
      <c r="H6552" s="155" t="s">
        <v>253</v>
      </c>
      <c r="I6552" s="157" t="s">
        <v>253</v>
      </c>
      <c r="J6552" s="156" t="s">
        <v>253</v>
      </c>
      <c r="K6552" s="167" t="s">
        <v>253</v>
      </c>
    </row>
    <row r="6553" spans="1:11" x14ac:dyDescent="0.25">
      <c r="A6553" s="153">
        <v>6549</v>
      </c>
      <c r="B6553" s="154" t="s">
        <v>253</v>
      </c>
      <c r="C6553" s="154" t="s">
        <v>254</v>
      </c>
      <c r="D6553" s="154" t="s">
        <v>255</v>
      </c>
      <c r="E6553" s="155" t="s">
        <v>253</v>
      </c>
      <c r="F6553" s="156" t="s">
        <v>253</v>
      </c>
      <c r="G6553" s="155" t="s">
        <v>253</v>
      </c>
      <c r="H6553" s="155" t="s">
        <v>253</v>
      </c>
      <c r="I6553" s="157" t="s">
        <v>253</v>
      </c>
      <c r="J6553" s="156" t="s">
        <v>253</v>
      </c>
      <c r="K6553" s="167" t="s">
        <v>253</v>
      </c>
    </row>
    <row r="6554" spans="1:11" x14ac:dyDescent="0.25">
      <c r="A6554" s="153">
        <v>6550</v>
      </c>
      <c r="B6554" s="154" t="s">
        <v>253</v>
      </c>
      <c r="C6554" s="154" t="s">
        <v>254</v>
      </c>
      <c r="D6554" s="154" t="s">
        <v>255</v>
      </c>
      <c r="E6554" s="155" t="s">
        <v>253</v>
      </c>
      <c r="F6554" s="156" t="s">
        <v>253</v>
      </c>
      <c r="G6554" s="155" t="s">
        <v>253</v>
      </c>
      <c r="H6554" s="155" t="s">
        <v>253</v>
      </c>
      <c r="I6554" s="157" t="s">
        <v>253</v>
      </c>
      <c r="J6554" s="156" t="s">
        <v>253</v>
      </c>
      <c r="K6554" s="167" t="s">
        <v>253</v>
      </c>
    </row>
    <row r="6555" spans="1:11" x14ac:dyDescent="0.25">
      <c r="A6555" s="153">
        <v>6551</v>
      </c>
      <c r="B6555" s="154" t="s">
        <v>253</v>
      </c>
      <c r="C6555" s="154" t="s">
        <v>254</v>
      </c>
      <c r="D6555" s="154" t="s">
        <v>255</v>
      </c>
      <c r="E6555" s="155" t="s">
        <v>253</v>
      </c>
      <c r="F6555" s="156" t="s">
        <v>253</v>
      </c>
      <c r="G6555" s="155" t="s">
        <v>253</v>
      </c>
      <c r="H6555" s="155" t="s">
        <v>253</v>
      </c>
      <c r="I6555" s="157" t="s">
        <v>253</v>
      </c>
      <c r="J6555" s="156" t="s">
        <v>253</v>
      </c>
      <c r="K6555" s="167" t="s">
        <v>253</v>
      </c>
    </row>
    <row r="6556" spans="1:11" x14ac:dyDescent="0.25">
      <c r="A6556" s="153">
        <v>6552</v>
      </c>
      <c r="B6556" s="154" t="s">
        <v>253</v>
      </c>
      <c r="C6556" s="154" t="s">
        <v>254</v>
      </c>
      <c r="D6556" s="154" t="s">
        <v>255</v>
      </c>
      <c r="E6556" s="155" t="s">
        <v>253</v>
      </c>
      <c r="F6556" s="156" t="s">
        <v>253</v>
      </c>
      <c r="G6556" s="155" t="s">
        <v>253</v>
      </c>
      <c r="H6556" s="155" t="s">
        <v>253</v>
      </c>
      <c r="I6556" s="157" t="s">
        <v>253</v>
      </c>
      <c r="J6556" s="156" t="s">
        <v>253</v>
      </c>
      <c r="K6556" s="167" t="s">
        <v>253</v>
      </c>
    </row>
    <row r="6557" spans="1:11" x14ac:dyDescent="0.25">
      <c r="A6557" s="153">
        <v>6553</v>
      </c>
      <c r="B6557" s="154" t="s">
        <v>253</v>
      </c>
      <c r="C6557" s="154" t="s">
        <v>254</v>
      </c>
      <c r="D6557" s="154" t="s">
        <v>255</v>
      </c>
      <c r="E6557" s="155" t="s">
        <v>253</v>
      </c>
      <c r="F6557" s="156" t="s">
        <v>253</v>
      </c>
      <c r="G6557" s="155" t="s">
        <v>253</v>
      </c>
      <c r="H6557" s="155" t="s">
        <v>253</v>
      </c>
      <c r="I6557" s="157" t="s">
        <v>253</v>
      </c>
      <c r="J6557" s="156" t="s">
        <v>253</v>
      </c>
      <c r="K6557" s="167" t="s">
        <v>253</v>
      </c>
    </row>
    <row r="6558" spans="1:11" x14ac:dyDescent="0.25">
      <c r="A6558" s="153">
        <v>6554</v>
      </c>
      <c r="B6558" s="154" t="s">
        <v>253</v>
      </c>
      <c r="C6558" s="154" t="s">
        <v>254</v>
      </c>
      <c r="D6558" s="154" t="s">
        <v>255</v>
      </c>
      <c r="E6558" s="155" t="s">
        <v>253</v>
      </c>
      <c r="F6558" s="156" t="s">
        <v>253</v>
      </c>
      <c r="G6558" s="155" t="s">
        <v>253</v>
      </c>
      <c r="H6558" s="155" t="s">
        <v>253</v>
      </c>
      <c r="I6558" s="157" t="s">
        <v>253</v>
      </c>
      <c r="J6558" s="156" t="s">
        <v>253</v>
      </c>
      <c r="K6558" s="167" t="s">
        <v>253</v>
      </c>
    </row>
    <row r="6559" spans="1:11" x14ac:dyDescent="0.25">
      <c r="A6559" s="153">
        <v>6555</v>
      </c>
      <c r="B6559" s="154" t="s">
        <v>253</v>
      </c>
      <c r="C6559" s="154" t="s">
        <v>254</v>
      </c>
      <c r="D6559" s="154" t="s">
        <v>255</v>
      </c>
      <c r="E6559" s="155" t="s">
        <v>253</v>
      </c>
      <c r="F6559" s="156" t="s">
        <v>253</v>
      </c>
      <c r="G6559" s="155" t="s">
        <v>253</v>
      </c>
      <c r="H6559" s="155" t="s">
        <v>253</v>
      </c>
      <c r="I6559" s="157" t="s">
        <v>253</v>
      </c>
      <c r="J6559" s="156" t="s">
        <v>253</v>
      </c>
      <c r="K6559" s="167" t="s">
        <v>253</v>
      </c>
    </row>
    <row r="6560" spans="1:11" x14ac:dyDescent="0.25">
      <c r="A6560" s="153">
        <v>6556</v>
      </c>
      <c r="B6560" s="154" t="s">
        <v>253</v>
      </c>
      <c r="C6560" s="154" t="s">
        <v>254</v>
      </c>
      <c r="D6560" s="154" t="s">
        <v>255</v>
      </c>
      <c r="E6560" s="155" t="s">
        <v>253</v>
      </c>
      <c r="F6560" s="156" t="s">
        <v>253</v>
      </c>
      <c r="G6560" s="155" t="s">
        <v>253</v>
      </c>
      <c r="H6560" s="155" t="s">
        <v>253</v>
      </c>
      <c r="I6560" s="157" t="s">
        <v>253</v>
      </c>
      <c r="J6560" s="156" t="s">
        <v>253</v>
      </c>
      <c r="K6560" s="167" t="s">
        <v>253</v>
      </c>
    </row>
    <row r="6561" spans="1:11" x14ac:dyDescent="0.25">
      <c r="A6561" s="153">
        <v>6557</v>
      </c>
      <c r="B6561" s="154" t="s">
        <v>253</v>
      </c>
      <c r="C6561" s="154" t="s">
        <v>254</v>
      </c>
      <c r="D6561" s="154" t="s">
        <v>255</v>
      </c>
      <c r="E6561" s="155" t="s">
        <v>253</v>
      </c>
      <c r="F6561" s="156" t="s">
        <v>253</v>
      </c>
      <c r="G6561" s="155" t="s">
        <v>253</v>
      </c>
      <c r="H6561" s="155" t="s">
        <v>253</v>
      </c>
      <c r="I6561" s="157" t="s">
        <v>253</v>
      </c>
      <c r="J6561" s="156" t="s">
        <v>253</v>
      </c>
      <c r="K6561" s="167" t="s">
        <v>253</v>
      </c>
    </row>
    <row r="6562" spans="1:11" x14ac:dyDescent="0.25">
      <c r="A6562" s="153">
        <v>6558</v>
      </c>
      <c r="B6562" s="154" t="s">
        <v>253</v>
      </c>
      <c r="C6562" s="154" t="s">
        <v>254</v>
      </c>
      <c r="D6562" s="154" t="s">
        <v>255</v>
      </c>
      <c r="E6562" s="155" t="s">
        <v>253</v>
      </c>
      <c r="F6562" s="156" t="s">
        <v>253</v>
      </c>
      <c r="G6562" s="155" t="s">
        <v>253</v>
      </c>
      <c r="H6562" s="155" t="s">
        <v>253</v>
      </c>
      <c r="I6562" s="157" t="s">
        <v>253</v>
      </c>
      <c r="J6562" s="156" t="s">
        <v>253</v>
      </c>
      <c r="K6562" s="167" t="s">
        <v>253</v>
      </c>
    </row>
    <row r="6563" spans="1:11" x14ac:dyDescent="0.25">
      <c r="A6563" s="153">
        <v>6559</v>
      </c>
      <c r="B6563" s="154" t="s">
        <v>253</v>
      </c>
      <c r="C6563" s="154" t="s">
        <v>254</v>
      </c>
      <c r="D6563" s="154" t="s">
        <v>255</v>
      </c>
      <c r="E6563" s="155" t="s">
        <v>253</v>
      </c>
      <c r="F6563" s="156" t="s">
        <v>253</v>
      </c>
      <c r="G6563" s="155" t="s">
        <v>253</v>
      </c>
      <c r="H6563" s="155" t="s">
        <v>253</v>
      </c>
      <c r="I6563" s="157" t="s">
        <v>253</v>
      </c>
      <c r="J6563" s="156" t="s">
        <v>253</v>
      </c>
      <c r="K6563" s="167" t="s">
        <v>253</v>
      </c>
    </row>
    <row r="6564" spans="1:11" x14ac:dyDescent="0.25">
      <c r="A6564" s="153">
        <v>6560</v>
      </c>
      <c r="B6564" s="154" t="s">
        <v>253</v>
      </c>
      <c r="C6564" s="154" t="s">
        <v>254</v>
      </c>
      <c r="D6564" s="154" t="s">
        <v>255</v>
      </c>
      <c r="E6564" s="155" t="s">
        <v>253</v>
      </c>
      <c r="F6564" s="156" t="s">
        <v>253</v>
      </c>
      <c r="G6564" s="155" t="s">
        <v>253</v>
      </c>
      <c r="H6564" s="155" t="s">
        <v>253</v>
      </c>
      <c r="I6564" s="157" t="s">
        <v>253</v>
      </c>
      <c r="J6564" s="156" t="s">
        <v>253</v>
      </c>
      <c r="K6564" s="167" t="s">
        <v>253</v>
      </c>
    </row>
    <row r="6565" spans="1:11" x14ac:dyDescent="0.25">
      <c r="A6565" s="153">
        <v>6561</v>
      </c>
      <c r="B6565" s="154" t="s">
        <v>253</v>
      </c>
      <c r="C6565" s="154" t="s">
        <v>254</v>
      </c>
      <c r="D6565" s="154" t="s">
        <v>255</v>
      </c>
      <c r="E6565" s="155" t="s">
        <v>253</v>
      </c>
      <c r="F6565" s="156" t="s">
        <v>253</v>
      </c>
      <c r="G6565" s="155" t="s">
        <v>253</v>
      </c>
      <c r="H6565" s="155" t="s">
        <v>253</v>
      </c>
      <c r="I6565" s="157" t="s">
        <v>253</v>
      </c>
      <c r="J6565" s="156" t="s">
        <v>253</v>
      </c>
      <c r="K6565" s="167" t="s">
        <v>253</v>
      </c>
    </row>
    <row r="6566" spans="1:11" x14ac:dyDescent="0.25">
      <c r="A6566" s="153">
        <v>6562</v>
      </c>
      <c r="B6566" s="154" t="s">
        <v>253</v>
      </c>
      <c r="C6566" s="154" t="s">
        <v>254</v>
      </c>
      <c r="D6566" s="154" t="s">
        <v>255</v>
      </c>
      <c r="E6566" s="155" t="s">
        <v>253</v>
      </c>
      <c r="F6566" s="156" t="s">
        <v>253</v>
      </c>
      <c r="G6566" s="155" t="s">
        <v>253</v>
      </c>
      <c r="H6566" s="155" t="s">
        <v>253</v>
      </c>
      <c r="I6566" s="157" t="s">
        <v>253</v>
      </c>
      <c r="J6566" s="156" t="s">
        <v>253</v>
      </c>
      <c r="K6566" s="167" t="s">
        <v>253</v>
      </c>
    </row>
    <row r="6567" spans="1:11" x14ac:dyDescent="0.25">
      <c r="A6567" s="153">
        <v>6563</v>
      </c>
      <c r="B6567" s="154" t="s">
        <v>253</v>
      </c>
      <c r="C6567" s="154" t="s">
        <v>254</v>
      </c>
      <c r="D6567" s="154" t="s">
        <v>255</v>
      </c>
      <c r="E6567" s="155" t="s">
        <v>253</v>
      </c>
      <c r="F6567" s="156" t="s">
        <v>253</v>
      </c>
      <c r="G6567" s="155" t="s">
        <v>253</v>
      </c>
      <c r="H6567" s="155" t="s">
        <v>253</v>
      </c>
      <c r="I6567" s="157" t="s">
        <v>253</v>
      </c>
      <c r="J6567" s="156" t="s">
        <v>253</v>
      </c>
      <c r="K6567" s="167" t="s">
        <v>253</v>
      </c>
    </row>
    <row r="6568" spans="1:11" x14ac:dyDescent="0.25">
      <c r="A6568" s="153">
        <v>6564</v>
      </c>
      <c r="B6568" s="154" t="s">
        <v>253</v>
      </c>
      <c r="C6568" s="154" t="s">
        <v>254</v>
      </c>
      <c r="D6568" s="154" t="s">
        <v>255</v>
      </c>
      <c r="E6568" s="155" t="s">
        <v>253</v>
      </c>
      <c r="F6568" s="156" t="s">
        <v>253</v>
      </c>
      <c r="G6568" s="155" t="s">
        <v>253</v>
      </c>
      <c r="H6568" s="155" t="s">
        <v>253</v>
      </c>
      <c r="I6568" s="157" t="s">
        <v>253</v>
      </c>
      <c r="J6568" s="156" t="s">
        <v>253</v>
      </c>
      <c r="K6568" s="167" t="s">
        <v>253</v>
      </c>
    </row>
    <row r="6569" spans="1:11" x14ac:dyDescent="0.25">
      <c r="A6569" s="153">
        <v>6565</v>
      </c>
      <c r="B6569" s="154" t="s">
        <v>253</v>
      </c>
      <c r="C6569" s="154" t="s">
        <v>254</v>
      </c>
      <c r="D6569" s="154" t="s">
        <v>255</v>
      </c>
      <c r="E6569" s="155" t="s">
        <v>253</v>
      </c>
      <c r="F6569" s="156" t="s">
        <v>253</v>
      </c>
      <c r="G6569" s="155" t="s">
        <v>253</v>
      </c>
      <c r="H6569" s="155" t="s">
        <v>253</v>
      </c>
      <c r="I6569" s="157" t="s">
        <v>253</v>
      </c>
      <c r="J6569" s="156" t="s">
        <v>253</v>
      </c>
      <c r="K6569" s="167" t="s">
        <v>253</v>
      </c>
    </row>
    <row r="6570" spans="1:11" x14ac:dyDescent="0.25">
      <c r="A6570" s="153">
        <v>6566</v>
      </c>
      <c r="B6570" s="154" t="s">
        <v>253</v>
      </c>
      <c r="C6570" s="154" t="s">
        <v>254</v>
      </c>
      <c r="D6570" s="154" t="s">
        <v>255</v>
      </c>
      <c r="E6570" s="155" t="s">
        <v>253</v>
      </c>
      <c r="F6570" s="156" t="s">
        <v>253</v>
      </c>
      <c r="G6570" s="155" t="s">
        <v>253</v>
      </c>
      <c r="H6570" s="155" t="s">
        <v>253</v>
      </c>
      <c r="I6570" s="157" t="s">
        <v>253</v>
      </c>
      <c r="J6570" s="156" t="s">
        <v>253</v>
      </c>
      <c r="K6570" s="167" t="s">
        <v>253</v>
      </c>
    </row>
    <row r="6571" spans="1:11" x14ac:dyDescent="0.25">
      <c r="A6571" s="153">
        <v>6567</v>
      </c>
      <c r="B6571" s="154" t="s">
        <v>253</v>
      </c>
      <c r="C6571" s="154" t="s">
        <v>254</v>
      </c>
      <c r="D6571" s="154" t="s">
        <v>255</v>
      </c>
      <c r="E6571" s="155" t="s">
        <v>253</v>
      </c>
      <c r="F6571" s="156" t="s">
        <v>253</v>
      </c>
      <c r="G6571" s="155" t="s">
        <v>253</v>
      </c>
      <c r="H6571" s="155" t="s">
        <v>253</v>
      </c>
      <c r="I6571" s="157" t="s">
        <v>253</v>
      </c>
      <c r="J6571" s="156" t="s">
        <v>253</v>
      </c>
      <c r="K6571" s="167" t="s">
        <v>253</v>
      </c>
    </row>
    <row r="6572" spans="1:11" x14ac:dyDescent="0.25">
      <c r="A6572" s="153">
        <v>6568</v>
      </c>
      <c r="B6572" s="154" t="s">
        <v>253</v>
      </c>
      <c r="C6572" s="154" t="s">
        <v>254</v>
      </c>
      <c r="D6572" s="154" t="s">
        <v>255</v>
      </c>
      <c r="E6572" s="155" t="s">
        <v>253</v>
      </c>
      <c r="F6572" s="156" t="s">
        <v>253</v>
      </c>
      <c r="G6572" s="155" t="s">
        <v>253</v>
      </c>
      <c r="H6572" s="155" t="s">
        <v>253</v>
      </c>
      <c r="I6572" s="157" t="s">
        <v>253</v>
      </c>
      <c r="J6572" s="156" t="s">
        <v>253</v>
      </c>
      <c r="K6572" s="167" t="s">
        <v>253</v>
      </c>
    </row>
    <row r="6573" spans="1:11" x14ac:dyDescent="0.25">
      <c r="A6573" s="153">
        <v>6569</v>
      </c>
      <c r="B6573" s="154" t="s">
        <v>253</v>
      </c>
      <c r="C6573" s="154" t="s">
        <v>254</v>
      </c>
      <c r="D6573" s="154" t="s">
        <v>255</v>
      </c>
      <c r="E6573" s="155" t="s">
        <v>253</v>
      </c>
      <c r="F6573" s="156" t="s">
        <v>253</v>
      </c>
      <c r="G6573" s="155" t="s">
        <v>253</v>
      </c>
      <c r="H6573" s="155" t="s">
        <v>253</v>
      </c>
      <c r="I6573" s="157" t="s">
        <v>253</v>
      </c>
      <c r="J6573" s="156" t="s">
        <v>253</v>
      </c>
      <c r="K6573" s="167" t="s">
        <v>253</v>
      </c>
    </row>
    <row r="6574" spans="1:11" x14ac:dyDescent="0.25">
      <c r="A6574" s="153">
        <v>6570</v>
      </c>
      <c r="B6574" s="154" t="s">
        <v>253</v>
      </c>
      <c r="C6574" s="154" t="s">
        <v>254</v>
      </c>
      <c r="D6574" s="154" t="s">
        <v>255</v>
      </c>
      <c r="E6574" s="155" t="s">
        <v>253</v>
      </c>
      <c r="F6574" s="156" t="s">
        <v>253</v>
      </c>
      <c r="G6574" s="155" t="s">
        <v>253</v>
      </c>
      <c r="H6574" s="155" t="s">
        <v>253</v>
      </c>
      <c r="I6574" s="157" t="s">
        <v>253</v>
      </c>
      <c r="J6574" s="156" t="s">
        <v>253</v>
      </c>
      <c r="K6574" s="167" t="s">
        <v>253</v>
      </c>
    </row>
    <row r="6575" spans="1:11" x14ac:dyDescent="0.25">
      <c r="A6575" s="153">
        <v>6571</v>
      </c>
      <c r="B6575" s="154" t="s">
        <v>253</v>
      </c>
      <c r="C6575" s="154" t="s">
        <v>254</v>
      </c>
      <c r="D6575" s="154" t="s">
        <v>255</v>
      </c>
      <c r="E6575" s="155" t="s">
        <v>253</v>
      </c>
      <c r="F6575" s="156" t="s">
        <v>253</v>
      </c>
      <c r="G6575" s="155" t="s">
        <v>253</v>
      </c>
      <c r="H6575" s="155" t="s">
        <v>253</v>
      </c>
      <c r="I6575" s="157" t="s">
        <v>253</v>
      </c>
      <c r="J6575" s="156" t="s">
        <v>253</v>
      </c>
      <c r="K6575" s="167" t="s">
        <v>253</v>
      </c>
    </row>
    <row r="6576" spans="1:11" x14ac:dyDescent="0.25">
      <c r="A6576" s="153">
        <v>6572</v>
      </c>
      <c r="B6576" s="154" t="s">
        <v>253</v>
      </c>
      <c r="C6576" s="154" t="s">
        <v>254</v>
      </c>
      <c r="D6576" s="154" t="s">
        <v>255</v>
      </c>
      <c r="E6576" s="155" t="s">
        <v>253</v>
      </c>
      <c r="F6576" s="156" t="s">
        <v>253</v>
      </c>
      <c r="G6576" s="155" t="s">
        <v>253</v>
      </c>
      <c r="H6576" s="155" t="s">
        <v>253</v>
      </c>
      <c r="I6576" s="157" t="s">
        <v>253</v>
      </c>
      <c r="J6576" s="156" t="s">
        <v>253</v>
      </c>
      <c r="K6576" s="167" t="s">
        <v>253</v>
      </c>
    </row>
    <row r="6577" spans="1:11" x14ac:dyDescent="0.25">
      <c r="A6577" s="153">
        <v>6573</v>
      </c>
      <c r="B6577" s="154" t="s">
        <v>253</v>
      </c>
      <c r="C6577" s="154" t="s">
        <v>254</v>
      </c>
      <c r="D6577" s="154" t="s">
        <v>255</v>
      </c>
      <c r="E6577" s="155" t="s">
        <v>253</v>
      </c>
      <c r="F6577" s="156" t="s">
        <v>253</v>
      </c>
      <c r="G6577" s="155" t="s">
        <v>253</v>
      </c>
      <c r="H6577" s="155" t="s">
        <v>253</v>
      </c>
      <c r="I6577" s="157" t="s">
        <v>253</v>
      </c>
      <c r="J6577" s="156" t="s">
        <v>253</v>
      </c>
      <c r="K6577" s="167" t="s">
        <v>253</v>
      </c>
    </row>
    <row r="6578" spans="1:11" x14ac:dyDescent="0.25">
      <c r="A6578" s="153">
        <v>6574</v>
      </c>
      <c r="B6578" s="154" t="s">
        <v>253</v>
      </c>
      <c r="C6578" s="154" t="s">
        <v>254</v>
      </c>
      <c r="D6578" s="154" t="s">
        <v>255</v>
      </c>
      <c r="E6578" s="155" t="s">
        <v>253</v>
      </c>
      <c r="F6578" s="156" t="s">
        <v>253</v>
      </c>
      <c r="G6578" s="155" t="s">
        <v>253</v>
      </c>
      <c r="H6578" s="155" t="s">
        <v>253</v>
      </c>
      <c r="I6578" s="157" t="s">
        <v>253</v>
      </c>
      <c r="J6578" s="156" t="s">
        <v>253</v>
      </c>
      <c r="K6578" s="167" t="s">
        <v>253</v>
      </c>
    </row>
    <row r="6579" spans="1:11" x14ac:dyDescent="0.25">
      <c r="A6579" s="153">
        <v>6575</v>
      </c>
      <c r="B6579" s="154" t="s">
        <v>253</v>
      </c>
      <c r="C6579" s="154" t="s">
        <v>254</v>
      </c>
      <c r="D6579" s="154" t="s">
        <v>255</v>
      </c>
      <c r="E6579" s="155" t="s">
        <v>253</v>
      </c>
      <c r="F6579" s="156" t="s">
        <v>253</v>
      </c>
      <c r="G6579" s="155" t="s">
        <v>253</v>
      </c>
      <c r="H6579" s="155" t="s">
        <v>253</v>
      </c>
      <c r="I6579" s="157" t="s">
        <v>253</v>
      </c>
      <c r="J6579" s="156" t="s">
        <v>253</v>
      </c>
      <c r="K6579" s="167" t="s">
        <v>253</v>
      </c>
    </row>
    <row r="6580" spans="1:11" x14ac:dyDescent="0.25">
      <c r="A6580" s="153">
        <v>6576</v>
      </c>
      <c r="B6580" s="154" t="s">
        <v>253</v>
      </c>
      <c r="C6580" s="154" t="s">
        <v>254</v>
      </c>
      <c r="D6580" s="154" t="s">
        <v>255</v>
      </c>
      <c r="E6580" s="155" t="s">
        <v>253</v>
      </c>
      <c r="F6580" s="156" t="s">
        <v>253</v>
      </c>
      <c r="G6580" s="155" t="s">
        <v>253</v>
      </c>
      <c r="H6580" s="155" t="s">
        <v>253</v>
      </c>
      <c r="I6580" s="157" t="s">
        <v>253</v>
      </c>
      <c r="J6580" s="156" t="s">
        <v>253</v>
      </c>
      <c r="K6580" s="167" t="s">
        <v>253</v>
      </c>
    </row>
    <row r="6581" spans="1:11" x14ac:dyDescent="0.25">
      <c r="A6581" s="153">
        <v>6577</v>
      </c>
      <c r="B6581" s="154" t="s">
        <v>253</v>
      </c>
      <c r="C6581" s="154" t="s">
        <v>254</v>
      </c>
      <c r="D6581" s="154" t="s">
        <v>255</v>
      </c>
      <c r="E6581" s="155" t="s">
        <v>253</v>
      </c>
      <c r="F6581" s="156" t="s">
        <v>253</v>
      </c>
      <c r="G6581" s="155" t="s">
        <v>253</v>
      </c>
      <c r="H6581" s="155" t="s">
        <v>253</v>
      </c>
      <c r="I6581" s="157" t="s">
        <v>253</v>
      </c>
      <c r="J6581" s="156" t="s">
        <v>253</v>
      </c>
      <c r="K6581" s="167" t="s">
        <v>253</v>
      </c>
    </row>
    <row r="6582" spans="1:11" x14ac:dyDescent="0.25">
      <c r="A6582" s="153">
        <v>6578</v>
      </c>
      <c r="B6582" s="154" t="s">
        <v>253</v>
      </c>
      <c r="C6582" s="154" t="s">
        <v>254</v>
      </c>
      <c r="D6582" s="154" t="s">
        <v>255</v>
      </c>
      <c r="E6582" s="155" t="s">
        <v>253</v>
      </c>
      <c r="F6582" s="156" t="s">
        <v>253</v>
      </c>
      <c r="G6582" s="155" t="s">
        <v>253</v>
      </c>
      <c r="H6582" s="155" t="s">
        <v>253</v>
      </c>
      <c r="I6582" s="157" t="s">
        <v>253</v>
      </c>
      <c r="J6582" s="156" t="s">
        <v>253</v>
      </c>
      <c r="K6582" s="167" t="s">
        <v>253</v>
      </c>
    </row>
    <row r="6583" spans="1:11" x14ac:dyDescent="0.25">
      <c r="A6583" s="153">
        <v>6579</v>
      </c>
      <c r="B6583" s="154" t="s">
        <v>253</v>
      </c>
      <c r="C6583" s="154" t="s">
        <v>254</v>
      </c>
      <c r="D6583" s="154" t="s">
        <v>255</v>
      </c>
      <c r="E6583" s="155" t="s">
        <v>253</v>
      </c>
      <c r="F6583" s="156" t="s">
        <v>253</v>
      </c>
      <c r="G6583" s="155" t="s">
        <v>253</v>
      </c>
      <c r="H6583" s="155" t="s">
        <v>253</v>
      </c>
      <c r="I6583" s="157" t="s">
        <v>253</v>
      </c>
      <c r="J6583" s="156" t="s">
        <v>253</v>
      </c>
      <c r="K6583" s="167" t="s">
        <v>253</v>
      </c>
    </row>
    <row r="6584" spans="1:11" x14ac:dyDescent="0.25">
      <c r="A6584" s="153">
        <v>6580</v>
      </c>
      <c r="B6584" s="154" t="s">
        <v>253</v>
      </c>
      <c r="C6584" s="154" t="s">
        <v>254</v>
      </c>
      <c r="D6584" s="154" t="s">
        <v>255</v>
      </c>
      <c r="E6584" s="155" t="s">
        <v>253</v>
      </c>
      <c r="F6584" s="156" t="s">
        <v>253</v>
      </c>
      <c r="G6584" s="155" t="s">
        <v>253</v>
      </c>
      <c r="H6584" s="155" t="s">
        <v>253</v>
      </c>
      <c r="I6584" s="157" t="s">
        <v>253</v>
      </c>
      <c r="J6584" s="156" t="s">
        <v>253</v>
      </c>
      <c r="K6584" s="167" t="s">
        <v>253</v>
      </c>
    </row>
    <row r="6585" spans="1:11" x14ac:dyDescent="0.25">
      <c r="A6585" s="153">
        <v>6581</v>
      </c>
      <c r="B6585" s="154" t="s">
        <v>253</v>
      </c>
      <c r="C6585" s="154" t="s">
        <v>254</v>
      </c>
      <c r="D6585" s="154" t="s">
        <v>255</v>
      </c>
      <c r="E6585" s="155" t="s">
        <v>253</v>
      </c>
      <c r="F6585" s="156" t="s">
        <v>253</v>
      </c>
      <c r="G6585" s="155" t="s">
        <v>253</v>
      </c>
      <c r="H6585" s="155" t="s">
        <v>253</v>
      </c>
      <c r="I6585" s="157" t="s">
        <v>253</v>
      </c>
      <c r="J6585" s="156" t="s">
        <v>253</v>
      </c>
      <c r="K6585" s="167" t="s">
        <v>253</v>
      </c>
    </row>
    <row r="6586" spans="1:11" x14ac:dyDescent="0.25">
      <c r="A6586" s="153">
        <v>6582</v>
      </c>
      <c r="B6586" s="154" t="s">
        <v>253</v>
      </c>
      <c r="C6586" s="154" t="s">
        <v>254</v>
      </c>
      <c r="D6586" s="154" t="s">
        <v>255</v>
      </c>
      <c r="E6586" s="155" t="s">
        <v>253</v>
      </c>
      <c r="F6586" s="156" t="s">
        <v>253</v>
      </c>
      <c r="G6586" s="155" t="s">
        <v>253</v>
      </c>
      <c r="H6586" s="155" t="s">
        <v>253</v>
      </c>
      <c r="I6586" s="157" t="s">
        <v>253</v>
      </c>
      <c r="J6586" s="156" t="s">
        <v>253</v>
      </c>
      <c r="K6586" s="167" t="s">
        <v>253</v>
      </c>
    </row>
    <row r="6587" spans="1:11" x14ac:dyDescent="0.25">
      <c r="A6587" s="153">
        <v>6583</v>
      </c>
      <c r="B6587" s="154" t="s">
        <v>253</v>
      </c>
      <c r="C6587" s="154" t="s">
        <v>254</v>
      </c>
      <c r="D6587" s="154" t="s">
        <v>255</v>
      </c>
      <c r="E6587" s="155" t="s">
        <v>253</v>
      </c>
      <c r="F6587" s="156" t="s">
        <v>253</v>
      </c>
      <c r="G6587" s="155" t="s">
        <v>253</v>
      </c>
      <c r="H6587" s="155" t="s">
        <v>253</v>
      </c>
      <c r="I6587" s="157" t="s">
        <v>253</v>
      </c>
      <c r="J6587" s="156" t="s">
        <v>253</v>
      </c>
      <c r="K6587" s="167" t="s">
        <v>253</v>
      </c>
    </row>
    <row r="6588" spans="1:11" x14ac:dyDescent="0.25">
      <c r="A6588" s="153">
        <v>6584</v>
      </c>
      <c r="B6588" s="154" t="s">
        <v>253</v>
      </c>
      <c r="C6588" s="154" t="s">
        <v>254</v>
      </c>
      <c r="D6588" s="154" t="s">
        <v>255</v>
      </c>
      <c r="E6588" s="155" t="s">
        <v>253</v>
      </c>
      <c r="F6588" s="156" t="s">
        <v>253</v>
      </c>
      <c r="G6588" s="155" t="s">
        <v>253</v>
      </c>
      <c r="H6588" s="155" t="s">
        <v>253</v>
      </c>
      <c r="I6588" s="157" t="s">
        <v>253</v>
      </c>
      <c r="J6588" s="156" t="s">
        <v>253</v>
      </c>
      <c r="K6588" s="167" t="s">
        <v>253</v>
      </c>
    </row>
    <row r="6589" spans="1:11" x14ac:dyDescent="0.25">
      <c r="A6589" s="153">
        <v>6585</v>
      </c>
      <c r="B6589" s="154" t="s">
        <v>253</v>
      </c>
      <c r="C6589" s="154" t="s">
        <v>254</v>
      </c>
      <c r="D6589" s="154" t="s">
        <v>255</v>
      </c>
      <c r="E6589" s="155" t="s">
        <v>253</v>
      </c>
      <c r="F6589" s="156" t="s">
        <v>253</v>
      </c>
      <c r="G6589" s="155" t="s">
        <v>253</v>
      </c>
      <c r="H6589" s="155" t="s">
        <v>253</v>
      </c>
      <c r="I6589" s="157" t="s">
        <v>253</v>
      </c>
      <c r="J6589" s="156" t="s">
        <v>253</v>
      </c>
      <c r="K6589" s="167" t="s">
        <v>253</v>
      </c>
    </row>
    <row r="6590" spans="1:11" x14ac:dyDescent="0.25">
      <c r="A6590" s="153">
        <v>6586</v>
      </c>
      <c r="B6590" s="154" t="s">
        <v>253</v>
      </c>
      <c r="C6590" s="154" t="s">
        <v>254</v>
      </c>
      <c r="D6590" s="154" t="s">
        <v>255</v>
      </c>
      <c r="E6590" s="155" t="s">
        <v>253</v>
      </c>
      <c r="F6590" s="156" t="s">
        <v>253</v>
      </c>
      <c r="G6590" s="155" t="s">
        <v>253</v>
      </c>
      <c r="H6590" s="155" t="s">
        <v>253</v>
      </c>
      <c r="I6590" s="157" t="s">
        <v>253</v>
      </c>
      <c r="J6590" s="156" t="s">
        <v>253</v>
      </c>
      <c r="K6590" s="167" t="s">
        <v>253</v>
      </c>
    </row>
    <row r="6591" spans="1:11" x14ac:dyDescent="0.25">
      <c r="A6591" s="153">
        <v>6587</v>
      </c>
      <c r="B6591" s="154" t="s">
        <v>253</v>
      </c>
      <c r="C6591" s="154" t="s">
        <v>254</v>
      </c>
      <c r="D6591" s="154" t="s">
        <v>255</v>
      </c>
      <c r="E6591" s="155" t="s">
        <v>253</v>
      </c>
      <c r="F6591" s="156" t="s">
        <v>253</v>
      </c>
      <c r="G6591" s="155" t="s">
        <v>253</v>
      </c>
      <c r="H6591" s="155" t="s">
        <v>253</v>
      </c>
      <c r="I6591" s="157" t="s">
        <v>253</v>
      </c>
      <c r="J6591" s="156" t="s">
        <v>253</v>
      </c>
      <c r="K6591" s="167" t="s">
        <v>253</v>
      </c>
    </row>
    <row r="6592" spans="1:11" x14ac:dyDescent="0.25">
      <c r="A6592" s="153">
        <v>6588</v>
      </c>
      <c r="B6592" s="154" t="s">
        <v>253</v>
      </c>
      <c r="C6592" s="154" t="s">
        <v>254</v>
      </c>
      <c r="D6592" s="154" t="s">
        <v>255</v>
      </c>
      <c r="E6592" s="155" t="s">
        <v>253</v>
      </c>
      <c r="F6592" s="156" t="s">
        <v>253</v>
      </c>
      <c r="G6592" s="155" t="s">
        <v>253</v>
      </c>
      <c r="H6592" s="155" t="s">
        <v>253</v>
      </c>
      <c r="I6592" s="157" t="s">
        <v>253</v>
      </c>
      <c r="J6592" s="156" t="s">
        <v>253</v>
      </c>
      <c r="K6592" s="167" t="s">
        <v>253</v>
      </c>
    </row>
    <row r="6593" spans="1:11" x14ac:dyDescent="0.25">
      <c r="A6593" s="153">
        <v>6589</v>
      </c>
      <c r="B6593" s="154" t="s">
        <v>253</v>
      </c>
      <c r="C6593" s="154" t="s">
        <v>254</v>
      </c>
      <c r="D6593" s="154" t="s">
        <v>255</v>
      </c>
      <c r="E6593" s="155" t="s">
        <v>253</v>
      </c>
      <c r="F6593" s="156" t="s">
        <v>253</v>
      </c>
      <c r="G6593" s="155" t="s">
        <v>253</v>
      </c>
      <c r="H6593" s="155" t="s">
        <v>253</v>
      </c>
      <c r="I6593" s="157" t="s">
        <v>253</v>
      </c>
      <c r="J6593" s="156" t="s">
        <v>253</v>
      </c>
      <c r="K6593" s="167" t="s">
        <v>253</v>
      </c>
    </row>
    <row r="6594" spans="1:11" x14ac:dyDescent="0.25">
      <c r="A6594" s="153">
        <v>6590</v>
      </c>
      <c r="B6594" s="154" t="s">
        <v>253</v>
      </c>
      <c r="C6594" s="154" t="s">
        <v>254</v>
      </c>
      <c r="D6594" s="154" t="s">
        <v>255</v>
      </c>
      <c r="E6594" s="155" t="s">
        <v>253</v>
      </c>
      <c r="F6594" s="156" t="s">
        <v>253</v>
      </c>
      <c r="G6594" s="155" t="s">
        <v>253</v>
      </c>
      <c r="H6594" s="155" t="s">
        <v>253</v>
      </c>
      <c r="I6594" s="157" t="s">
        <v>253</v>
      </c>
      <c r="J6594" s="156" t="s">
        <v>253</v>
      </c>
      <c r="K6594" s="167" t="s">
        <v>253</v>
      </c>
    </row>
    <row r="6595" spans="1:11" x14ac:dyDescent="0.25">
      <c r="A6595" s="153">
        <v>6591</v>
      </c>
      <c r="B6595" s="154" t="s">
        <v>253</v>
      </c>
      <c r="C6595" s="154" t="s">
        <v>254</v>
      </c>
      <c r="D6595" s="154" t="s">
        <v>255</v>
      </c>
      <c r="E6595" s="155" t="s">
        <v>253</v>
      </c>
      <c r="F6595" s="156" t="s">
        <v>253</v>
      </c>
      <c r="G6595" s="155" t="s">
        <v>253</v>
      </c>
      <c r="H6595" s="155" t="s">
        <v>253</v>
      </c>
      <c r="I6595" s="157" t="s">
        <v>253</v>
      </c>
      <c r="J6595" s="156" t="s">
        <v>253</v>
      </c>
      <c r="K6595" s="167" t="s">
        <v>253</v>
      </c>
    </row>
    <row r="6596" spans="1:11" x14ac:dyDescent="0.25">
      <c r="A6596" s="153">
        <v>6592</v>
      </c>
      <c r="B6596" s="154" t="s">
        <v>253</v>
      </c>
      <c r="C6596" s="154" t="s">
        <v>254</v>
      </c>
      <c r="D6596" s="154" t="s">
        <v>255</v>
      </c>
      <c r="E6596" s="155" t="s">
        <v>253</v>
      </c>
      <c r="F6596" s="156" t="s">
        <v>253</v>
      </c>
      <c r="G6596" s="155" t="s">
        <v>253</v>
      </c>
      <c r="H6596" s="155" t="s">
        <v>253</v>
      </c>
      <c r="I6596" s="157" t="s">
        <v>253</v>
      </c>
      <c r="J6596" s="156" t="s">
        <v>253</v>
      </c>
      <c r="K6596" s="167" t="s">
        <v>253</v>
      </c>
    </row>
    <row r="6597" spans="1:11" x14ac:dyDescent="0.25">
      <c r="A6597" s="153">
        <v>6593</v>
      </c>
      <c r="B6597" s="154" t="s">
        <v>253</v>
      </c>
      <c r="C6597" s="154" t="s">
        <v>254</v>
      </c>
      <c r="D6597" s="154" t="s">
        <v>255</v>
      </c>
      <c r="E6597" s="155" t="s">
        <v>253</v>
      </c>
      <c r="F6597" s="156" t="s">
        <v>253</v>
      </c>
      <c r="G6597" s="155" t="s">
        <v>253</v>
      </c>
      <c r="H6597" s="155" t="s">
        <v>253</v>
      </c>
      <c r="I6597" s="157" t="s">
        <v>253</v>
      </c>
      <c r="J6597" s="156" t="s">
        <v>253</v>
      </c>
      <c r="K6597" s="167" t="s">
        <v>253</v>
      </c>
    </row>
    <row r="6598" spans="1:11" x14ac:dyDescent="0.25">
      <c r="A6598" s="153">
        <v>6594</v>
      </c>
      <c r="B6598" s="154" t="s">
        <v>253</v>
      </c>
      <c r="C6598" s="154" t="s">
        <v>254</v>
      </c>
      <c r="D6598" s="154" t="s">
        <v>255</v>
      </c>
      <c r="E6598" s="155" t="s">
        <v>253</v>
      </c>
      <c r="F6598" s="156" t="s">
        <v>253</v>
      </c>
      <c r="G6598" s="155" t="s">
        <v>253</v>
      </c>
      <c r="H6598" s="155" t="s">
        <v>253</v>
      </c>
      <c r="I6598" s="157" t="s">
        <v>253</v>
      </c>
      <c r="J6598" s="156" t="s">
        <v>253</v>
      </c>
      <c r="K6598" s="167" t="s">
        <v>253</v>
      </c>
    </row>
    <row r="6599" spans="1:11" x14ac:dyDescent="0.25">
      <c r="A6599" s="153">
        <v>6595</v>
      </c>
      <c r="B6599" s="154" t="s">
        <v>253</v>
      </c>
      <c r="C6599" s="154" t="s">
        <v>254</v>
      </c>
      <c r="D6599" s="154" t="s">
        <v>255</v>
      </c>
      <c r="E6599" s="155" t="s">
        <v>253</v>
      </c>
      <c r="F6599" s="156" t="s">
        <v>253</v>
      </c>
      <c r="G6599" s="155" t="s">
        <v>253</v>
      </c>
      <c r="H6599" s="155" t="s">
        <v>253</v>
      </c>
      <c r="I6599" s="157" t="s">
        <v>253</v>
      </c>
      <c r="J6599" s="156" t="s">
        <v>253</v>
      </c>
      <c r="K6599" s="167" t="s">
        <v>253</v>
      </c>
    </row>
    <row r="6600" spans="1:11" x14ac:dyDescent="0.25">
      <c r="A6600" s="153">
        <v>6596</v>
      </c>
      <c r="B6600" s="154" t="s">
        <v>253</v>
      </c>
      <c r="C6600" s="154" t="s">
        <v>254</v>
      </c>
      <c r="D6600" s="154" t="s">
        <v>255</v>
      </c>
      <c r="E6600" s="155" t="s">
        <v>253</v>
      </c>
      <c r="F6600" s="156" t="s">
        <v>253</v>
      </c>
      <c r="G6600" s="155" t="s">
        <v>253</v>
      </c>
      <c r="H6600" s="155" t="s">
        <v>253</v>
      </c>
      <c r="I6600" s="157" t="s">
        <v>253</v>
      </c>
      <c r="J6600" s="156" t="s">
        <v>253</v>
      </c>
      <c r="K6600" s="167" t="s">
        <v>253</v>
      </c>
    </row>
    <row r="6601" spans="1:11" x14ac:dyDescent="0.25">
      <c r="A6601" s="153">
        <v>6597</v>
      </c>
      <c r="B6601" s="154" t="s">
        <v>253</v>
      </c>
      <c r="C6601" s="154" t="s">
        <v>254</v>
      </c>
      <c r="D6601" s="154" t="s">
        <v>255</v>
      </c>
      <c r="E6601" s="155" t="s">
        <v>253</v>
      </c>
      <c r="F6601" s="156" t="s">
        <v>253</v>
      </c>
      <c r="G6601" s="155" t="s">
        <v>253</v>
      </c>
      <c r="H6601" s="155" t="s">
        <v>253</v>
      </c>
      <c r="I6601" s="157" t="s">
        <v>253</v>
      </c>
      <c r="J6601" s="156" t="s">
        <v>253</v>
      </c>
      <c r="K6601" s="167" t="s">
        <v>253</v>
      </c>
    </row>
    <row r="6602" spans="1:11" x14ac:dyDescent="0.25">
      <c r="A6602" s="153">
        <v>6598</v>
      </c>
      <c r="B6602" s="154" t="s">
        <v>253</v>
      </c>
      <c r="C6602" s="154" t="s">
        <v>254</v>
      </c>
      <c r="D6602" s="154" t="s">
        <v>255</v>
      </c>
      <c r="E6602" s="155" t="s">
        <v>253</v>
      </c>
      <c r="F6602" s="156" t="s">
        <v>253</v>
      </c>
      <c r="G6602" s="155" t="s">
        <v>253</v>
      </c>
      <c r="H6602" s="155" t="s">
        <v>253</v>
      </c>
      <c r="I6602" s="157" t="s">
        <v>253</v>
      </c>
      <c r="J6602" s="156" t="s">
        <v>253</v>
      </c>
      <c r="K6602" s="167" t="s">
        <v>253</v>
      </c>
    </row>
    <row r="6603" spans="1:11" x14ac:dyDescent="0.25">
      <c r="A6603" s="153">
        <v>6599</v>
      </c>
      <c r="B6603" s="154" t="s">
        <v>253</v>
      </c>
      <c r="C6603" s="154" t="s">
        <v>254</v>
      </c>
      <c r="D6603" s="154" t="s">
        <v>255</v>
      </c>
      <c r="E6603" s="155" t="s">
        <v>253</v>
      </c>
      <c r="F6603" s="156" t="s">
        <v>253</v>
      </c>
      <c r="G6603" s="155" t="s">
        <v>253</v>
      </c>
      <c r="H6603" s="155" t="s">
        <v>253</v>
      </c>
      <c r="I6603" s="157" t="s">
        <v>253</v>
      </c>
      <c r="J6603" s="156" t="s">
        <v>253</v>
      </c>
      <c r="K6603" s="167" t="s">
        <v>253</v>
      </c>
    </row>
    <row r="6604" spans="1:11" x14ac:dyDescent="0.25">
      <c r="A6604" s="153">
        <v>6600</v>
      </c>
      <c r="B6604" s="154" t="s">
        <v>253</v>
      </c>
      <c r="C6604" s="154" t="s">
        <v>254</v>
      </c>
      <c r="D6604" s="154" t="s">
        <v>255</v>
      </c>
      <c r="E6604" s="155" t="s">
        <v>253</v>
      </c>
      <c r="F6604" s="156" t="s">
        <v>253</v>
      </c>
      <c r="G6604" s="155" t="s">
        <v>253</v>
      </c>
      <c r="H6604" s="155" t="s">
        <v>253</v>
      </c>
      <c r="I6604" s="157" t="s">
        <v>253</v>
      </c>
      <c r="J6604" s="156" t="s">
        <v>253</v>
      </c>
      <c r="K6604" s="167" t="s">
        <v>253</v>
      </c>
    </row>
    <row r="6605" spans="1:11" x14ac:dyDescent="0.25">
      <c r="A6605" s="153">
        <v>6601</v>
      </c>
      <c r="B6605" s="154" t="s">
        <v>253</v>
      </c>
      <c r="C6605" s="154" t="s">
        <v>254</v>
      </c>
      <c r="D6605" s="154" t="s">
        <v>255</v>
      </c>
      <c r="E6605" s="155" t="s">
        <v>253</v>
      </c>
      <c r="F6605" s="156" t="s">
        <v>253</v>
      </c>
      <c r="G6605" s="155" t="s">
        <v>253</v>
      </c>
      <c r="H6605" s="155" t="s">
        <v>253</v>
      </c>
      <c r="I6605" s="157" t="s">
        <v>253</v>
      </c>
      <c r="J6605" s="156" t="s">
        <v>253</v>
      </c>
      <c r="K6605" s="167" t="s">
        <v>253</v>
      </c>
    </row>
    <row r="6606" spans="1:11" x14ac:dyDescent="0.25">
      <c r="A6606" s="153">
        <v>6602</v>
      </c>
      <c r="B6606" s="154" t="s">
        <v>253</v>
      </c>
      <c r="C6606" s="154" t="s">
        <v>254</v>
      </c>
      <c r="D6606" s="154" t="s">
        <v>255</v>
      </c>
      <c r="E6606" s="155" t="s">
        <v>253</v>
      </c>
      <c r="F6606" s="156" t="s">
        <v>253</v>
      </c>
      <c r="G6606" s="155" t="s">
        <v>253</v>
      </c>
      <c r="H6606" s="155" t="s">
        <v>253</v>
      </c>
      <c r="I6606" s="157" t="s">
        <v>253</v>
      </c>
      <c r="J6606" s="156" t="s">
        <v>253</v>
      </c>
      <c r="K6606" s="167" t="s">
        <v>253</v>
      </c>
    </row>
    <row r="6607" spans="1:11" x14ac:dyDescent="0.25">
      <c r="A6607" s="153">
        <v>6603</v>
      </c>
      <c r="B6607" s="154" t="s">
        <v>253</v>
      </c>
      <c r="C6607" s="154" t="s">
        <v>254</v>
      </c>
      <c r="D6607" s="154" t="s">
        <v>255</v>
      </c>
      <c r="E6607" s="155" t="s">
        <v>253</v>
      </c>
      <c r="F6607" s="156" t="s">
        <v>253</v>
      </c>
      <c r="G6607" s="155" t="s">
        <v>253</v>
      </c>
      <c r="H6607" s="155" t="s">
        <v>253</v>
      </c>
      <c r="I6607" s="157" t="s">
        <v>253</v>
      </c>
      <c r="J6607" s="156" t="s">
        <v>253</v>
      </c>
      <c r="K6607" s="167" t="s">
        <v>253</v>
      </c>
    </row>
    <row r="6608" spans="1:11" x14ac:dyDescent="0.25">
      <c r="A6608" s="153">
        <v>6604</v>
      </c>
      <c r="B6608" s="154" t="s">
        <v>253</v>
      </c>
      <c r="C6608" s="154" t="s">
        <v>254</v>
      </c>
      <c r="D6608" s="154" t="s">
        <v>255</v>
      </c>
      <c r="E6608" s="155" t="s">
        <v>253</v>
      </c>
      <c r="F6608" s="156" t="s">
        <v>253</v>
      </c>
      <c r="G6608" s="155" t="s">
        <v>253</v>
      </c>
      <c r="H6608" s="155" t="s">
        <v>253</v>
      </c>
      <c r="I6608" s="157" t="s">
        <v>253</v>
      </c>
      <c r="J6608" s="156" t="s">
        <v>253</v>
      </c>
      <c r="K6608" s="167" t="s">
        <v>253</v>
      </c>
    </row>
    <row r="6609" spans="1:11" x14ac:dyDescent="0.25">
      <c r="A6609" s="153">
        <v>6605</v>
      </c>
      <c r="B6609" s="154" t="s">
        <v>253</v>
      </c>
      <c r="C6609" s="154" t="s">
        <v>254</v>
      </c>
      <c r="D6609" s="154" t="s">
        <v>255</v>
      </c>
      <c r="E6609" s="155" t="s">
        <v>253</v>
      </c>
      <c r="F6609" s="156" t="s">
        <v>253</v>
      </c>
      <c r="G6609" s="155" t="s">
        <v>253</v>
      </c>
      <c r="H6609" s="155" t="s">
        <v>253</v>
      </c>
      <c r="I6609" s="157" t="s">
        <v>253</v>
      </c>
      <c r="J6609" s="156" t="s">
        <v>253</v>
      </c>
      <c r="K6609" s="167" t="s">
        <v>253</v>
      </c>
    </row>
    <row r="6610" spans="1:11" x14ac:dyDescent="0.25">
      <c r="A6610" s="153">
        <v>6606</v>
      </c>
      <c r="B6610" s="154" t="s">
        <v>253</v>
      </c>
      <c r="C6610" s="154" t="s">
        <v>254</v>
      </c>
      <c r="D6610" s="154" t="s">
        <v>255</v>
      </c>
      <c r="E6610" s="155" t="s">
        <v>253</v>
      </c>
      <c r="F6610" s="156" t="s">
        <v>253</v>
      </c>
      <c r="G6610" s="155" t="s">
        <v>253</v>
      </c>
      <c r="H6610" s="155" t="s">
        <v>253</v>
      </c>
      <c r="I6610" s="157" t="s">
        <v>253</v>
      </c>
      <c r="J6610" s="156" t="s">
        <v>253</v>
      </c>
      <c r="K6610" s="167" t="s">
        <v>253</v>
      </c>
    </row>
    <row r="6611" spans="1:11" x14ac:dyDescent="0.25">
      <c r="A6611" s="153">
        <v>6607</v>
      </c>
      <c r="B6611" s="154" t="s">
        <v>253</v>
      </c>
      <c r="C6611" s="154" t="s">
        <v>254</v>
      </c>
      <c r="D6611" s="154" t="s">
        <v>255</v>
      </c>
      <c r="E6611" s="155" t="s">
        <v>253</v>
      </c>
      <c r="F6611" s="156" t="s">
        <v>253</v>
      </c>
      <c r="G6611" s="155" t="s">
        <v>253</v>
      </c>
      <c r="H6611" s="155" t="s">
        <v>253</v>
      </c>
      <c r="I6611" s="157" t="s">
        <v>253</v>
      </c>
      <c r="J6611" s="156" t="s">
        <v>253</v>
      </c>
      <c r="K6611" s="167" t="s">
        <v>253</v>
      </c>
    </row>
    <row r="6612" spans="1:11" x14ac:dyDescent="0.25">
      <c r="A6612" s="153">
        <v>6608</v>
      </c>
      <c r="B6612" s="154" t="s">
        <v>253</v>
      </c>
      <c r="C6612" s="154" t="s">
        <v>254</v>
      </c>
      <c r="D6612" s="154" t="s">
        <v>255</v>
      </c>
      <c r="E6612" s="155" t="s">
        <v>253</v>
      </c>
      <c r="F6612" s="156" t="s">
        <v>253</v>
      </c>
      <c r="G6612" s="155" t="s">
        <v>253</v>
      </c>
      <c r="H6612" s="155" t="s">
        <v>253</v>
      </c>
      <c r="I6612" s="157" t="s">
        <v>253</v>
      </c>
      <c r="J6612" s="156" t="s">
        <v>253</v>
      </c>
      <c r="K6612" s="167" t="s">
        <v>253</v>
      </c>
    </row>
    <row r="6613" spans="1:11" x14ac:dyDescent="0.25">
      <c r="A6613" s="153">
        <v>6609</v>
      </c>
      <c r="B6613" s="154" t="s">
        <v>253</v>
      </c>
      <c r="C6613" s="154" t="s">
        <v>254</v>
      </c>
      <c r="D6613" s="154" t="s">
        <v>255</v>
      </c>
      <c r="E6613" s="155" t="s">
        <v>253</v>
      </c>
      <c r="F6613" s="156" t="s">
        <v>253</v>
      </c>
      <c r="G6613" s="155" t="s">
        <v>253</v>
      </c>
      <c r="H6613" s="155" t="s">
        <v>253</v>
      </c>
      <c r="I6613" s="157" t="s">
        <v>253</v>
      </c>
      <c r="J6613" s="156" t="s">
        <v>253</v>
      </c>
      <c r="K6613" s="167" t="s">
        <v>253</v>
      </c>
    </row>
    <row r="6614" spans="1:11" x14ac:dyDescent="0.25">
      <c r="A6614" s="153">
        <v>6610</v>
      </c>
      <c r="B6614" s="154" t="s">
        <v>253</v>
      </c>
      <c r="C6614" s="154" t="s">
        <v>254</v>
      </c>
      <c r="D6614" s="154" t="s">
        <v>255</v>
      </c>
      <c r="E6614" s="155" t="s">
        <v>253</v>
      </c>
      <c r="F6614" s="156" t="s">
        <v>253</v>
      </c>
      <c r="G6614" s="155" t="s">
        <v>253</v>
      </c>
      <c r="H6614" s="155" t="s">
        <v>253</v>
      </c>
      <c r="I6614" s="157" t="s">
        <v>253</v>
      </c>
      <c r="J6614" s="156" t="s">
        <v>253</v>
      </c>
      <c r="K6614" s="167" t="s">
        <v>253</v>
      </c>
    </row>
    <row r="6615" spans="1:11" x14ac:dyDescent="0.25">
      <c r="A6615" s="153">
        <v>6611</v>
      </c>
      <c r="B6615" s="154" t="s">
        <v>253</v>
      </c>
      <c r="C6615" s="154" t="s">
        <v>254</v>
      </c>
      <c r="D6615" s="154" t="s">
        <v>255</v>
      </c>
      <c r="E6615" s="155" t="s">
        <v>253</v>
      </c>
      <c r="F6615" s="156" t="s">
        <v>253</v>
      </c>
      <c r="G6615" s="155" t="s">
        <v>253</v>
      </c>
      <c r="H6615" s="155" t="s">
        <v>253</v>
      </c>
      <c r="I6615" s="157" t="s">
        <v>253</v>
      </c>
      <c r="J6615" s="156" t="s">
        <v>253</v>
      </c>
      <c r="K6615" s="167" t="s">
        <v>253</v>
      </c>
    </row>
    <row r="6616" spans="1:11" x14ac:dyDescent="0.25">
      <c r="A6616" s="153">
        <v>6612</v>
      </c>
      <c r="B6616" s="154" t="s">
        <v>253</v>
      </c>
      <c r="C6616" s="154" t="s">
        <v>254</v>
      </c>
      <c r="D6616" s="154" t="s">
        <v>255</v>
      </c>
      <c r="E6616" s="155" t="s">
        <v>253</v>
      </c>
      <c r="F6616" s="156" t="s">
        <v>253</v>
      </c>
      <c r="G6616" s="155" t="s">
        <v>253</v>
      </c>
      <c r="H6616" s="155" t="s">
        <v>253</v>
      </c>
      <c r="I6616" s="157" t="s">
        <v>253</v>
      </c>
      <c r="J6616" s="156" t="s">
        <v>253</v>
      </c>
      <c r="K6616" s="167" t="s">
        <v>253</v>
      </c>
    </row>
    <row r="6617" spans="1:11" x14ac:dyDescent="0.25">
      <c r="A6617" s="153">
        <v>6613</v>
      </c>
      <c r="B6617" s="154" t="s">
        <v>253</v>
      </c>
      <c r="C6617" s="154" t="s">
        <v>254</v>
      </c>
      <c r="D6617" s="154" t="s">
        <v>255</v>
      </c>
      <c r="E6617" s="155" t="s">
        <v>253</v>
      </c>
      <c r="F6617" s="156" t="s">
        <v>253</v>
      </c>
      <c r="G6617" s="155" t="s">
        <v>253</v>
      </c>
      <c r="H6617" s="155" t="s">
        <v>253</v>
      </c>
      <c r="I6617" s="157" t="s">
        <v>253</v>
      </c>
      <c r="J6617" s="156" t="s">
        <v>253</v>
      </c>
      <c r="K6617" s="167" t="s">
        <v>253</v>
      </c>
    </row>
    <row r="6618" spans="1:11" x14ac:dyDescent="0.25">
      <c r="A6618" s="153">
        <v>6614</v>
      </c>
      <c r="B6618" s="154" t="s">
        <v>253</v>
      </c>
      <c r="C6618" s="154" t="s">
        <v>254</v>
      </c>
      <c r="D6618" s="154" t="s">
        <v>255</v>
      </c>
      <c r="E6618" s="155" t="s">
        <v>253</v>
      </c>
      <c r="F6618" s="156" t="s">
        <v>253</v>
      </c>
      <c r="G6618" s="155" t="s">
        <v>253</v>
      </c>
      <c r="H6618" s="155" t="s">
        <v>253</v>
      </c>
      <c r="I6618" s="157" t="s">
        <v>253</v>
      </c>
      <c r="J6618" s="156" t="s">
        <v>253</v>
      </c>
      <c r="K6618" s="167" t="s">
        <v>253</v>
      </c>
    </row>
    <row r="6619" spans="1:11" x14ac:dyDescent="0.25">
      <c r="A6619" s="153">
        <v>6615</v>
      </c>
      <c r="B6619" s="154" t="s">
        <v>253</v>
      </c>
      <c r="C6619" s="154" t="s">
        <v>254</v>
      </c>
      <c r="D6619" s="154" t="s">
        <v>255</v>
      </c>
      <c r="E6619" s="155" t="s">
        <v>253</v>
      </c>
      <c r="F6619" s="156" t="s">
        <v>253</v>
      </c>
      <c r="G6619" s="155" t="s">
        <v>253</v>
      </c>
      <c r="H6619" s="155" t="s">
        <v>253</v>
      </c>
      <c r="I6619" s="157" t="s">
        <v>253</v>
      </c>
      <c r="J6619" s="156" t="s">
        <v>253</v>
      </c>
      <c r="K6619" s="167" t="s">
        <v>253</v>
      </c>
    </row>
    <row r="6620" spans="1:11" x14ac:dyDescent="0.25">
      <c r="A6620" s="153">
        <v>6616</v>
      </c>
      <c r="B6620" s="154" t="s">
        <v>253</v>
      </c>
      <c r="C6620" s="154" t="s">
        <v>254</v>
      </c>
      <c r="D6620" s="154" t="s">
        <v>255</v>
      </c>
      <c r="E6620" s="155" t="s">
        <v>253</v>
      </c>
      <c r="F6620" s="156" t="s">
        <v>253</v>
      </c>
      <c r="G6620" s="155" t="s">
        <v>253</v>
      </c>
      <c r="H6620" s="155" t="s">
        <v>253</v>
      </c>
      <c r="I6620" s="157" t="s">
        <v>253</v>
      </c>
      <c r="J6620" s="156" t="s">
        <v>253</v>
      </c>
      <c r="K6620" s="167" t="s">
        <v>253</v>
      </c>
    </row>
    <row r="6621" spans="1:11" x14ac:dyDescent="0.25">
      <c r="A6621" s="153">
        <v>6617</v>
      </c>
      <c r="B6621" s="154" t="s">
        <v>253</v>
      </c>
      <c r="C6621" s="154" t="s">
        <v>254</v>
      </c>
      <c r="D6621" s="154" t="s">
        <v>255</v>
      </c>
      <c r="E6621" s="155" t="s">
        <v>253</v>
      </c>
      <c r="F6621" s="156" t="s">
        <v>253</v>
      </c>
      <c r="G6621" s="155" t="s">
        <v>253</v>
      </c>
      <c r="H6621" s="155" t="s">
        <v>253</v>
      </c>
      <c r="I6621" s="157" t="s">
        <v>253</v>
      </c>
      <c r="J6621" s="156" t="s">
        <v>253</v>
      </c>
      <c r="K6621" s="167" t="s">
        <v>253</v>
      </c>
    </row>
    <row r="6622" spans="1:11" x14ac:dyDescent="0.25">
      <c r="A6622" s="153">
        <v>6618</v>
      </c>
      <c r="B6622" s="154" t="s">
        <v>253</v>
      </c>
      <c r="C6622" s="154" t="s">
        <v>254</v>
      </c>
      <c r="D6622" s="154" t="s">
        <v>255</v>
      </c>
      <c r="E6622" s="155" t="s">
        <v>253</v>
      </c>
      <c r="F6622" s="156" t="s">
        <v>253</v>
      </c>
      <c r="G6622" s="155" t="s">
        <v>253</v>
      </c>
      <c r="H6622" s="155" t="s">
        <v>253</v>
      </c>
      <c r="I6622" s="157" t="s">
        <v>253</v>
      </c>
      <c r="J6622" s="156" t="s">
        <v>253</v>
      </c>
      <c r="K6622" s="167" t="s">
        <v>253</v>
      </c>
    </row>
    <row r="6623" spans="1:11" x14ac:dyDescent="0.25">
      <c r="A6623" s="153">
        <v>6619</v>
      </c>
      <c r="B6623" s="154" t="s">
        <v>253</v>
      </c>
      <c r="C6623" s="154" t="s">
        <v>254</v>
      </c>
      <c r="D6623" s="154" t="s">
        <v>255</v>
      </c>
      <c r="E6623" s="155" t="s">
        <v>253</v>
      </c>
      <c r="F6623" s="156" t="s">
        <v>253</v>
      </c>
      <c r="G6623" s="155" t="s">
        <v>253</v>
      </c>
      <c r="H6623" s="155" t="s">
        <v>253</v>
      </c>
      <c r="I6623" s="157" t="s">
        <v>253</v>
      </c>
      <c r="J6623" s="156" t="s">
        <v>253</v>
      </c>
      <c r="K6623" s="167" t="s">
        <v>253</v>
      </c>
    </row>
    <row r="6624" spans="1:11" x14ac:dyDescent="0.25">
      <c r="A6624" s="153">
        <v>6620</v>
      </c>
      <c r="B6624" s="154" t="s">
        <v>253</v>
      </c>
      <c r="C6624" s="154" t="s">
        <v>254</v>
      </c>
      <c r="D6624" s="154" t="s">
        <v>255</v>
      </c>
      <c r="E6624" s="155" t="s">
        <v>253</v>
      </c>
      <c r="F6624" s="156" t="s">
        <v>253</v>
      </c>
      <c r="G6624" s="155" t="s">
        <v>253</v>
      </c>
      <c r="H6624" s="155" t="s">
        <v>253</v>
      </c>
      <c r="I6624" s="157" t="s">
        <v>253</v>
      </c>
      <c r="J6624" s="156" t="s">
        <v>253</v>
      </c>
      <c r="K6624" s="167" t="s">
        <v>253</v>
      </c>
    </row>
    <row r="6625" spans="1:11" x14ac:dyDescent="0.25">
      <c r="A6625" s="153">
        <v>6621</v>
      </c>
      <c r="B6625" s="154" t="s">
        <v>253</v>
      </c>
      <c r="C6625" s="154" t="s">
        <v>254</v>
      </c>
      <c r="D6625" s="154" t="s">
        <v>255</v>
      </c>
      <c r="E6625" s="155" t="s">
        <v>253</v>
      </c>
      <c r="F6625" s="156" t="s">
        <v>253</v>
      </c>
      <c r="G6625" s="155" t="s">
        <v>253</v>
      </c>
      <c r="H6625" s="155" t="s">
        <v>253</v>
      </c>
      <c r="I6625" s="157" t="s">
        <v>253</v>
      </c>
      <c r="J6625" s="156" t="s">
        <v>253</v>
      </c>
      <c r="K6625" s="167" t="s">
        <v>253</v>
      </c>
    </row>
    <row r="6626" spans="1:11" x14ac:dyDescent="0.25">
      <c r="A6626" s="153">
        <v>6622</v>
      </c>
      <c r="B6626" s="154" t="s">
        <v>253</v>
      </c>
      <c r="C6626" s="154" t="s">
        <v>254</v>
      </c>
      <c r="D6626" s="154" t="s">
        <v>255</v>
      </c>
      <c r="E6626" s="155" t="s">
        <v>253</v>
      </c>
      <c r="F6626" s="156" t="s">
        <v>253</v>
      </c>
      <c r="G6626" s="155" t="s">
        <v>253</v>
      </c>
      <c r="H6626" s="155" t="s">
        <v>253</v>
      </c>
      <c r="I6626" s="157" t="s">
        <v>253</v>
      </c>
      <c r="J6626" s="156" t="s">
        <v>253</v>
      </c>
      <c r="K6626" s="167" t="s">
        <v>253</v>
      </c>
    </row>
    <row r="6627" spans="1:11" x14ac:dyDescent="0.25">
      <c r="A6627" s="153">
        <v>6623</v>
      </c>
      <c r="B6627" s="154" t="s">
        <v>253</v>
      </c>
      <c r="C6627" s="154" t="s">
        <v>254</v>
      </c>
      <c r="D6627" s="154" t="s">
        <v>255</v>
      </c>
      <c r="E6627" s="155" t="s">
        <v>253</v>
      </c>
      <c r="F6627" s="156" t="s">
        <v>253</v>
      </c>
      <c r="G6627" s="155" t="s">
        <v>253</v>
      </c>
      <c r="H6627" s="155" t="s">
        <v>253</v>
      </c>
      <c r="I6627" s="157" t="s">
        <v>253</v>
      </c>
      <c r="J6627" s="156" t="s">
        <v>253</v>
      </c>
      <c r="K6627" s="167" t="s">
        <v>253</v>
      </c>
    </row>
    <row r="6628" spans="1:11" x14ac:dyDescent="0.25">
      <c r="A6628" s="153">
        <v>6624</v>
      </c>
      <c r="B6628" s="154" t="s">
        <v>253</v>
      </c>
      <c r="C6628" s="154" t="s">
        <v>254</v>
      </c>
      <c r="D6628" s="154" t="s">
        <v>255</v>
      </c>
      <c r="E6628" s="155" t="s">
        <v>253</v>
      </c>
      <c r="F6628" s="156" t="s">
        <v>253</v>
      </c>
      <c r="G6628" s="155" t="s">
        <v>253</v>
      </c>
      <c r="H6628" s="155" t="s">
        <v>253</v>
      </c>
      <c r="I6628" s="157" t="s">
        <v>253</v>
      </c>
      <c r="J6628" s="156" t="s">
        <v>253</v>
      </c>
      <c r="K6628" s="167" t="s">
        <v>253</v>
      </c>
    </row>
    <row r="6629" spans="1:11" x14ac:dyDescent="0.25">
      <c r="A6629" s="153">
        <v>6625</v>
      </c>
      <c r="B6629" s="154" t="s">
        <v>253</v>
      </c>
      <c r="C6629" s="154" t="s">
        <v>254</v>
      </c>
      <c r="D6629" s="154" t="s">
        <v>255</v>
      </c>
      <c r="E6629" s="155" t="s">
        <v>253</v>
      </c>
      <c r="F6629" s="156" t="s">
        <v>253</v>
      </c>
      <c r="G6629" s="155" t="s">
        <v>253</v>
      </c>
      <c r="H6629" s="155" t="s">
        <v>253</v>
      </c>
      <c r="I6629" s="157" t="s">
        <v>253</v>
      </c>
      <c r="J6629" s="156" t="s">
        <v>253</v>
      </c>
      <c r="K6629" s="167" t="s">
        <v>253</v>
      </c>
    </row>
    <row r="6630" spans="1:11" x14ac:dyDescent="0.25">
      <c r="A6630" s="153">
        <v>6626</v>
      </c>
      <c r="B6630" s="154" t="s">
        <v>253</v>
      </c>
      <c r="C6630" s="154" t="s">
        <v>254</v>
      </c>
      <c r="D6630" s="154" t="s">
        <v>255</v>
      </c>
      <c r="E6630" s="155" t="s">
        <v>253</v>
      </c>
      <c r="F6630" s="156" t="s">
        <v>253</v>
      </c>
      <c r="G6630" s="155" t="s">
        <v>253</v>
      </c>
      <c r="H6630" s="155" t="s">
        <v>253</v>
      </c>
      <c r="I6630" s="157" t="s">
        <v>253</v>
      </c>
      <c r="J6630" s="156" t="s">
        <v>253</v>
      </c>
      <c r="K6630" s="167" t="s">
        <v>253</v>
      </c>
    </row>
    <row r="6631" spans="1:11" x14ac:dyDescent="0.25">
      <c r="A6631" s="153">
        <v>6627</v>
      </c>
      <c r="B6631" s="154" t="s">
        <v>253</v>
      </c>
      <c r="C6631" s="154" t="s">
        <v>254</v>
      </c>
      <c r="D6631" s="154" t="s">
        <v>255</v>
      </c>
      <c r="E6631" s="155" t="s">
        <v>253</v>
      </c>
      <c r="F6631" s="156" t="s">
        <v>253</v>
      </c>
      <c r="G6631" s="155" t="s">
        <v>253</v>
      </c>
      <c r="H6631" s="155" t="s">
        <v>253</v>
      </c>
      <c r="I6631" s="157" t="s">
        <v>253</v>
      </c>
      <c r="J6631" s="156" t="s">
        <v>253</v>
      </c>
      <c r="K6631" s="167" t="s">
        <v>253</v>
      </c>
    </row>
    <row r="6632" spans="1:11" x14ac:dyDescent="0.25">
      <c r="A6632" s="153">
        <v>6628</v>
      </c>
      <c r="B6632" s="154" t="s">
        <v>253</v>
      </c>
      <c r="C6632" s="154" t="s">
        <v>254</v>
      </c>
      <c r="D6632" s="154" t="s">
        <v>255</v>
      </c>
      <c r="E6632" s="155" t="s">
        <v>253</v>
      </c>
      <c r="F6632" s="156" t="s">
        <v>253</v>
      </c>
      <c r="G6632" s="155" t="s">
        <v>253</v>
      </c>
      <c r="H6632" s="155" t="s">
        <v>253</v>
      </c>
      <c r="I6632" s="157" t="s">
        <v>253</v>
      </c>
      <c r="J6632" s="156" t="s">
        <v>253</v>
      </c>
      <c r="K6632" s="167" t="s">
        <v>253</v>
      </c>
    </row>
    <row r="6633" spans="1:11" x14ac:dyDescent="0.25">
      <c r="A6633" s="153">
        <v>6629</v>
      </c>
      <c r="B6633" s="154" t="s">
        <v>253</v>
      </c>
      <c r="C6633" s="154" t="s">
        <v>254</v>
      </c>
      <c r="D6633" s="154" t="s">
        <v>255</v>
      </c>
      <c r="E6633" s="155" t="s">
        <v>253</v>
      </c>
      <c r="F6633" s="156" t="s">
        <v>253</v>
      </c>
      <c r="G6633" s="155" t="s">
        <v>253</v>
      </c>
      <c r="H6633" s="155" t="s">
        <v>253</v>
      </c>
      <c r="I6633" s="157" t="s">
        <v>253</v>
      </c>
      <c r="J6633" s="156" t="s">
        <v>253</v>
      </c>
      <c r="K6633" s="167" t="s">
        <v>253</v>
      </c>
    </row>
    <row r="6634" spans="1:11" x14ac:dyDescent="0.25">
      <c r="A6634" s="153">
        <v>6630</v>
      </c>
      <c r="B6634" s="154" t="s">
        <v>253</v>
      </c>
      <c r="C6634" s="154" t="s">
        <v>254</v>
      </c>
      <c r="D6634" s="154" t="s">
        <v>255</v>
      </c>
      <c r="E6634" s="155" t="s">
        <v>253</v>
      </c>
      <c r="F6634" s="156" t="s">
        <v>253</v>
      </c>
      <c r="G6634" s="155" t="s">
        <v>253</v>
      </c>
      <c r="H6634" s="155" t="s">
        <v>253</v>
      </c>
      <c r="I6634" s="157" t="s">
        <v>253</v>
      </c>
      <c r="J6634" s="156" t="s">
        <v>253</v>
      </c>
      <c r="K6634" s="167" t="s">
        <v>253</v>
      </c>
    </row>
    <row r="6635" spans="1:11" x14ac:dyDescent="0.25">
      <c r="A6635" s="153">
        <v>6631</v>
      </c>
      <c r="B6635" s="154" t="s">
        <v>253</v>
      </c>
      <c r="C6635" s="154" t="s">
        <v>254</v>
      </c>
      <c r="D6635" s="154" t="s">
        <v>255</v>
      </c>
      <c r="E6635" s="155" t="s">
        <v>253</v>
      </c>
      <c r="F6635" s="156" t="s">
        <v>253</v>
      </c>
      <c r="G6635" s="155" t="s">
        <v>253</v>
      </c>
      <c r="H6635" s="155" t="s">
        <v>253</v>
      </c>
      <c r="I6635" s="157" t="s">
        <v>253</v>
      </c>
      <c r="J6635" s="156" t="s">
        <v>253</v>
      </c>
      <c r="K6635" s="167" t="s">
        <v>253</v>
      </c>
    </row>
    <row r="6636" spans="1:11" x14ac:dyDescent="0.25">
      <c r="A6636" s="153">
        <v>6632</v>
      </c>
      <c r="B6636" s="154" t="s">
        <v>253</v>
      </c>
      <c r="C6636" s="154" t="s">
        <v>254</v>
      </c>
      <c r="D6636" s="154" t="s">
        <v>255</v>
      </c>
      <c r="E6636" s="155" t="s">
        <v>253</v>
      </c>
      <c r="F6636" s="156" t="s">
        <v>253</v>
      </c>
      <c r="G6636" s="155" t="s">
        <v>253</v>
      </c>
      <c r="H6636" s="155" t="s">
        <v>253</v>
      </c>
      <c r="I6636" s="157" t="s">
        <v>253</v>
      </c>
      <c r="J6636" s="156" t="s">
        <v>253</v>
      </c>
      <c r="K6636" s="167" t="s">
        <v>253</v>
      </c>
    </row>
    <row r="6637" spans="1:11" x14ac:dyDescent="0.25">
      <c r="A6637" s="153">
        <v>6633</v>
      </c>
      <c r="B6637" s="154" t="s">
        <v>253</v>
      </c>
      <c r="C6637" s="154" t="s">
        <v>254</v>
      </c>
      <c r="D6637" s="154" t="s">
        <v>255</v>
      </c>
      <c r="E6637" s="155" t="s">
        <v>253</v>
      </c>
      <c r="F6637" s="156" t="s">
        <v>253</v>
      </c>
      <c r="G6637" s="155" t="s">
        <v>253</v>
      </c>
      <c r="H6637" s="155" t="s">
        <v>253</v>
      </c>
      <c r="I6637" s="157" t="s">
        <v>253</v>
      </c>
      <c r="J6637" s="156" t="s">
        <v>253</v>
      </c>
      <c r="K6637" s="167" t="s">
        <v>253</v>
      </c>
    </row>
    <row r="6638" spans="1:11" x14ac:dyDescent="0.25">
      <c r="A6638" s="153">
        <v>6634</v>
      </c>
      <c r="B6638" s="154" t="s">
        <v>253</v>
      </c>
      <c r="C6638" s="154" t="s">
        <v>254</v>
      </c>
      <c r="D6638" s="154" t="s">
        <v>255</v>
      </c>
      <c r="E6638" s="155" t="s">
        <v>253</v>
      </c>
      <c r="F6638" s="156" t="s">
        <v>253</v>
      </c>
      <c r="G6638" s="155" t="s">
        <v>253</v>
      </c>
      <c r="H6638" s="155" t="s">
        <v>253</v>
      </c>
      <c r="I6638" s="157" t="s">
        <v>253</v>
      </c>
      <c r="J6638" s="156" t="s">
        <v>253</v>
      </c>
      <c r="K6638" s="167" t="s">
        <v>253</v>
      </c>
    </row>
    <row r="6639" spans="1:11" x14ac:dyDescent="0.25">
      <c r="A6639" s="153">
        <v>6635</v>
      </c>
      <c r="B6639" s="154" t="s">
        <v>253</v>
      </c>
      <c r="C6639" s="154" t="s">
        <v>254</v>
      </c>
      <c r="D6639" s="154" t="s">
        <v>255</v>
      </c>
      <c r="E6639" s="155" t="s">
        <v>253</v>
      </c>
      <c r="F6639" s="156" t="s">
        <v>253</v>
      </c>
      <c r="G6639" s="155" t="s">
        <v>253</v>
      </c>
      <c r="H6639" s="155" t="s">
        <v>253</v>
      </c>
      <c r="I6639" s="157" t="s">
        <v>253</v>
      </c>
      <c r="J6639" s="156" t="s">
        <v>253</v>
      </c>
      <c r="K6639" s="167" t="s">
        <v>253</v>
      </c>
    </row>
    <row r="6640" spans="1:11" x14ac:dyDescent="0.25">
      <c r="A6640" s="153">
        <v>6636</v>
      </c>
      <c r="B6640" s="154" t="s">
        <v>253</v>
      </c>
      <c r="C6640" s="154" t="s">
        <v>254</v>
      </c>
      <c r="D6640" s="154" t="s">
        <v>255</v>
      </c>
      <c r="E6640" s="155" t="s">
        <v>253</v>
      </c>
      <c r="F6640" s="156" t="s">
        <v>253</v>
      </c>
      <c r="G6640" s="155" t="s">
        <v>253</v>
      </c>
      <c r="H6640" s="155" t="s">
        <v>253</v>
      </c>
      <c r="I6640" s="157" t="s">
        <v>253</v>
      </c>
      <c r="J6640" s="156" t="s">
        <v>253</v>
      </c>
      <c r="K6640" s="167" t="s">
        <v>253</v>
      </c>
    </row>
    <row r="6641" spans="1:11" x14ac:dyDescent="0.25">
      <c r="A6641" s="153">
        <v>6637</v>
      </c>
      <c r="B6641" s="154" t="s">
        <v>253</v>
      </c>
      <c r="C6641" s="154" t="s">
        <v>254</v>
      </c>
      <c r="D6641" s="154" t="s">
        <v>255</v>
      </c>
      <c r="E6641" s="155" t="s">
        <v>253</v>
      </c>
      <c r="F6641" s="156" t="s">
        <v>253</v>
      </c>
      <c r="G6641" s="155" t="s">
        <v>253</v>
      </c>
      <c r="H6641" s="155" t="s">
        <v>253</v>
      </c>
      <c r="I6641" s="157" t="s">
        <v>253</v>
      </c>
      <c r="J6641" s="156" t="s">
        <v>253</v>
      </c>
      <c r="K6641" s="167" t="s">
        <v>253</v>
      </c>
    </row>
    <row r="6642" spans="1:11" x14ac:dyDescent="0.25">
      <c r="A6642" s="153">
        <v>6638</v>
      </c>
      <c r="B6642" s="154" t="s">
        <v>253</v>
      </c>
      <c r="C6642" s="154" t="s">
        <v>254</v>
      </c>
      <c r="D6642" s="154" t="s">
        <v>255</v>
      </c>
      <c r="E6642" s="155" t="s">
        <v>253</v>
      </c>
      <c r="F6642" s="156" t="s">
        <v>253</v>
      </c>
      <c r="G6642" s="155" t="s">
        <v>253</v>
      </c>
      <c r="H6642" s="155" t="s">
        <v>253</v>
      </c>
      <c r="I6642" s="157" t="s">
        <v>253</v>
      </c>
      <c r="J6642" s="156" t="s">
        <v>253</v>
      </c>
      <c r="K6642" s="167" t="s">
        <v>253</v>
      </c>
    </row>
    <row r="6643" spans="1:11" x14ac:dyDescent="0.25">
      <c r="A6643" s="153">
        <v>6639</v>
      </c>
      <c r="B6643" s="154" t="s">
        <v>253</v>
      </c>
      <c r="C6643" s="154" t="s">
        <v>254</v>
      </c>
      <c r="D6643" s="154" t="s">
        <v>255</v>
      </c>
      <c r="E6643" s="155" t="s">
        <v>253</v>
      </c>
      <c r="F6643" s="156" t="s">
        <v>253</v>
      </c>
      <c r="G6643" s="155" t="s">
        <v>253</v>
      </c>
      <c r="H6643" s="155" t="s">
        <v>253</v>
      </c>
      <c r="I6643" s="157" t="s">
        <v>253</v>
      </c>
      <c r="J6643" s="156" t="s">
        <v>253</v>
      </c>
      <c r="K6643" s="167" t="s">
        <v>253</v>
      </c>
    </row>
    <row r="6644" spans="1:11" x14ac:dyDescent="0.25">
      <c r="A6644" s="153">
        <v>6640</v>
      </c>
      <c r="B6644" s="154" t="s">
        <v>253</v>
      </c>
      <c r="C6644" s="154" t="s">
        <v>254</v>
      </c>
      <c r="D6644" s="154" t="s">
        <v>255</v>
      </c>
      <c r="E6644" s="155" t="s">
        <v>253</v>
      </c>
      <c r="F6644" s="156" t="s">
        <v>253</v>
      </c>
      <c r="G6644" s="155" t="s">
        <v>253</v>
      </c>
      <c r="H6644" s="155" t="s">
        <v>253</v>
      </c>
      <c r="I6644" s="157" t="s">
        <v>253</v>
      </c>
      <c r="J6644" s="156" t="s">
        <v>253</v>
      </c>
      <c r="K6644" s="167" t="s">
        <v>253</v>
      </c>
    </row>
    <row r="6645" spans="1:11" x14ac:dyDescent="0.25">
      <c r="A6645" s="153">
        <v>6641</v>
      </c>
      <c r="B6645" s="154" t="s">
        <v>253</v>
      </c>
      <c r="C6645" s="154" t="s">
        <v>254</v>
      </c>
      <c r="D6645" s="154" t="s">
        <v>255</v>
      </c>
      <c r="E6645" s="155" t="s">
        <v>253</v>
      </c>
      <c r="F6645" s="156" t="s">
        <v>253</v>
      </c>
      <c r="G6645" s="155" t="s">
        <v>253</v>
      </c>
      <c r="H6645" s="155" t="s">
        <v>253</v>
      </c>
      <c r="I6645" s="157" t="s">
        <v>253</v>
      </c>
      <c r="J6645" s="156" t="s">
        <v>253</v>
      </c>
      <c r="K6645" s="167" t="s">
        <v>253</v>
      </c>
    </row>
    <row r="6646" spans="1:11" x14ac:dyDescent="0.25">
      <c r="A6646" s="153">
        <v>6642</v>
      </c>
      <c r="B6646" s="154" t="s">
        <v>253</v>
      </c>
      <c r="C6646" s="154" t="s">
        <v>254</v>
      </c>
      <c r="D6646" s="154" t="s">
        <v>255</v>
      </c>
      <c r="E6646" s="155" t="s">
        <v>253</v>
      </c>
      <c r="F6646" s="156" t="s">
        <v>253</v>
      </c>
      <c r="G6646" s="155" t="s">
        <v>253</v>
      </c>
      <c r="H6646" s="155" t="s">
        <v>253</v>
      </c>
      <c r="I6646" s="157" t="s">
        <v>253</v>
      </c>
      <c r="J6646" s="156" t="s">
        <v>253</v>
      </c>
      <c r="K6646" s="167" t="s">
        <v>253</v>
      </c>
    </row>
    <row r="6647" spans="1:11" x14ac:dyDescent="0.25">
      <c r="A6647" s="153">
        <v>6643</v>
      </c>
      <c r="B6647" s="154" t="s">
        <v>253</v>
      </c>
      <c r="C6647" s="154" t="s">
        <v>254</v>
      </c>
      <c r="D6647" s="154" t="s">
        <v>255</v>
      </c>
      <c r="E6647" s="155" t="s">
        <v>253</v>
      </c>
      <c r="F6647" s="156" t="s">
        <v>253</v>
      </c>
      <c r="G6647" s="155" t="s">
        <v>253</v>
      </c>
      <c r="H6647" s="155" t="s">
        <v>253</v>
      </c>
      <c r="I6647" s="157" t="s">
        <v>253</v>
      </c>
      <c r="J6647" s="156" t="s">
        <v>253</v>
      </c>
      <c r="K6647" s="167" t="s">
        <v>253</v>
      </c>
    </row>
    <row r="6648" spans="1:11" x14ac:dyDescent="0.25">
      <c r="A6648" s="153">
        <v>6644</v>
      </c>
      <c r="B6648" s="154" t="s">
        <v>253</v>
      </c>
      <c r="C6648" s="154" t="s">
        <v>254</v>
      </c>
      <c r="D6648" s="154" t="s">
        <v>255</v>
      </c>
      <c r="E6648" s="155" t="s">
        <v>253</v>
      </c>
      <c r="F6648" s="156" t="s">
        <v>253</v>
      </c>
      <c r="G6648" s="155" t="s">
        <v>253</v>
      </c>
      <c r="H6648" s="155" t="s">
        <v>253</v>
      </c>
      <c r="I6648" s="157" t="s">
        <v>253</v>
      </c>
      <c r="J6648" s="156" t="s">
        <v>253</v>
      </c>
      <c r="K6648" s="167" t="s">
        <v>253</v>
      </c>
    </row>
    <row r="6649" spans="1:11" x14ac:dyDescent="0.25">
      <c r="A6649" s="153">
        <v>6645</v>
      </c>
      <c r="B6649" s="154" t="s">
        <v>253</v>
      </c>
      <c r="C6649" s="154" t="s">
        <v>254</v>
      </c>
      <c r="D6649" s="154" t="s">
        <v>255</v>
      </c>
      <c r="E6649" s="155" t="s">
        <v>253</v>
      </c>
      <c r="F6649" s="156" t="s">
        <v>253</v>
      </c>
      <c r="G6649" s="155" t="s">
        <v>253</v>
      </c>
      <c r="H6649" s="155" t="s">
        <v>253</v>
      </c>
      <c r="I6649" s="157" t="s">
        <v>253</v>
      </c>
      <c r="J6649" s="156" t="s">
        <v>253</v>
      </c>
      <c r="K6649" s="167" t="s">
        <v>253</v>
      </c>
    </row>
    <row r="6650" spans="1:11" x14ac:dyDescent="0.25">
      <c r="A6650" s="153">
        <v>6646</v>
      </c>
      <c r="B6650" s="154" t="s">
        <v>253</v>
      </c>
      <c r="C6650" s="154" t="s">
        <v>254</v>
      </c>
      <c r="D6650" s="154" t="s">
        <v>255</v>
      </c>
      <c r="E6650" s="155" t="s">
        <v>253</v>
      </c>
      <c r="F6650" s="156" t="s">
        <v>253</v>
      </c>
      <c r="G6650" s="155" t="s">
        <v>253</v>
      </c>
      <c r="H6650" s="155" t="s">
        <v>253</v>
      </c>
      <c r="I6650" s="157" t="s">
        <v>253</v>
      </c>
      <c r="J6650" s="156" t="s">
        <v>253</v>
      </c>
      <c r="K6650" s="167" t="s">
        <v>253</v>
      </c>
    </row>
    <row r="6651" spans="1:11" x14ac:dyDescent="0.25">
      <c r="A6651" s="153">
        <v>6647</v>
      </c>
      <c r="B6651" s="154" t="s">
        <v>253</v>
      </c>
      <c r="C6651" s="154" t="s">
        <v>254</v>
      </c>
      <c r="D6651" s="154" t="s">
        <v>255</v>
      </c>
      <c r="E6651" s="155" t="s">
        <v>253</v>
      </c>
      <c r="F6651" s="156" t="s">
        <v>253</v>
      </c>
      <c r="G6651" s="155" t="s">
        <v>253</v>
      </c>
      <c r="H6651" s="155" t="s">
        <v>253</v>
      </c>
      <c r="I6651" s="157" t="s">
        <v>253</v>
      </c>
      <c r="J6651" s="156" t="s">
        <v>253</v>
      </c>
      <c r="K6651" s="167" t="s">
        <v>253</v>
      </c>
    </row>
    <row r="6652" spans="1:11" x14ac:dyDescent="0.25">
      <c r="A6652" s="153">
        <v>6648</v>
      </c>
      <c r="B6652" s="154" t="s">
        <v>253</v>
      </c>
      <c r="C6652" s="154" t="s">
        <v>254</v>
      </c>
      <c r="D6652" s="154" t="s">
        <v>255</v>
      </c>
      <c r="E6652" s="155" t="s">
        <v>253</v>
      </c>
      <c r="F6652" s="156" t="s">
        <v>253</v>
      </c>
      <c r="G6652" s="155" t="s">
        <v>253</v>
      </c>
      <c r="H6652" s="155" t="s">
        <v>253</v>
      </c>
      <c r="I6652" s="157" t="s">
        <v>253</v>
      </c>
      <c r="J6652" s="156" t="s">
        <v>253</v>
      </c>
      <c r="K6652" s="167" t="s">
        <v>253</v>
      </c>
    </row>
    <row r="6653" spans="1:11" x14ac:dyDescent="0.25">
      <c r="A6653" s="153">
        <v>6649</v>
      </c>
      <c r="B6653" s="154" t="s">
        <v>253</v>
      </c>
      <c r="C6653" s="154" t="s">
        <v>254</v>
      </c>
      <c r="D6653" s="154" t="s">
        <v>255</v>
      </c>
      <c r="E6653" s="155" t="s">
        <v>253</v>
      </c>
      <c r="F6653" s="156" t="s">
        <v>253</v>
      </c>
      <c r="G6653" s="155" t="s">
        <v>253</v>
      </c>
      <c r="H6653" s="155" t="s">
        <v>253</v>
      </c>
      <c r="I6653" s="157" t="s">
        <v>253</v>
      </c>
      <c r="J6653" s="156" t="s">
        <v>253</v>
      </c>
      <c r="K6653" s="167" t="s">
        <v>253</v>
      </c>
    </row>
    <row r="6654" spans="1:11" x14ac:dyDescent="0.25">
      <c r="A6654" s="153">
        <v>6650</v>
      </c>
      <c r="B6654" s="154" t="s">
        <v>253</v>
      </c>
      <c r="C6654" s="154" t="s">
        <v>254</v>
      </c>
      <c r="D6654" s="154" t="s">
        <v>255</v>
      </c>
      <c r="E6654" s="155" t="s">
        <v>253</v>
      </c>
      <c r="F6654" s="156" t="s">
        <v>253</v>
      </c>
      <c r="G6654" s="155" t="s">
        <v>253</v>
      </c>
      <c r="H6654" s="155" t="s">
        <v>253</v>
      </c>
      <c r="I6654" s="157" t="s">
        <v>253</v>
      </c>
      <c r="J6654" s="156" t="s">
        <v>253</v>
      </c>
      <c r="K6654" s="167" t="s">
        <v>253</v>
      </c>
    </row>
    <row r="6655" spans="1:11" x14ac:dyDescent="0.25">
      <c r="A6655" s="153">
        <v>6651</v>
      </c>
      <c r="B6655" s="154" t="s">
        <v>253</v>
      </c>
      <c r="C6655" s="154" t="s">
        <v>254</v>
      </c>
      <c r="D6655" s="154" t="s">
        <v>255</v>
      </c>
      <c r="E6655" s="155" t="s">
        <v>253</v>
      </c>
      <c r="F6655" s="156" t="s">
        <v>253</v>
      </c>
      <c r="G6655" s="155" t="s">
        <v>253</v>
      </c>
      <c r="H6655" s="155" t="s">
        <v>253</v>
      </c>
      <c r="I6655" s="157" t="s">
        <v>253</v>
      </c>
      <c r="J6655" s="156" t="s">
        <v>253</v>
      </c>
      <c r="K6655" s="167" t="s">
        <v>253</v>
      </c>
    </row>
    <row r="6656" spans="1:11" x14ac:dyDescent="0.25">
      <c r="A6656" s="153">
        <v>6652</v>
      </c>
      <c r="B6656" s="154" t="s">
        <v>253</v>
      </c>
      <c r="C6656" s="154" t="s">
        <v>254</v>
      </c>
      <c r="D6656" s="154" t="s">
        <v>255</v>
      </c>
      <c r="E6656" s="155" t="s">
        <v>253</v>
      </c>
      <c r="F6656" s="156" t="s">
        <v>253</v>
      </c>
      <c r="G6656" s="155" t="s">
        <v>253</v>
      </c>
      <c r="H6656" s="155" t="s">
        <v>253</v>
      </c>
      <c r="I6656" s="157" t="s">
        <v>253</v>
      </c>
      <c r="J6656" s="156" t="s">
        <v>253</v>
      </c>
      <c r="K6656" s="167" t="s">
        <v>253</v>
      </c>
    </row>
    <row r="6657" spans="1:11" x14ac:dyDescent="0.25">
      <c r="A6657" s="153">
        <v>6653</v>
      </c>
      <c r="B6657" s="154" t="s">
        <v>253</v>
      </c>
      <c r="C6657" s="154" t="s">
        <v>254</v>
      </c>
      <c r="D6657" s="154" t="s">
        <v>255</v>
      </c>
      <c r="E6657" s="155" t="s">
        <v>253</v>
      </c>
      <c r="F6657" s="156" t="s">
        <v>253</v>
      </c>
      <c r="G6657" s="155" t="s">
        <v>253</v>
      </c>
      <c r="H6657" s="155" t="s">
        <v>253</v>
      </c>
      <c r="I6657" s="157" t="s">
        <v>253</v>
      </c>
      <c r="J6657" s="156" t="s">
        <v>253</v>
      </c>
      <c r="K6657" s="167" t="s">
        <v>253</v>
      </c>
    </row>
    <row r="6658" spans="1:11" x14ac:dyDescent="0.25">
      <c r="A6658" s="153">
        <v>6654</v>
      </c>
      <c r="B6658" s="154" t="s">
        <v>253</v>
      </c>
      <c r="C6658" s="154" t="s">
        <v>254</v>
      </c>
      <c r="D6658" s="154" t="s">
        <v>255</v>
      </c>
      <c r="E6658" s="155" t="s">
        <v>253</v>
      </c>
      <c r="F6658" s="156" t="s">
        <v>253</v>
      </c>
      <c r="G6658" s="155" t="s">
        <v>253</v>
      </c>
      <c r="H6658" s="155" t="s">
        <v>253</v>
      </c>
      <c r="I6658" s="157" t="s">
        <v>253</v>
      </c>
      <c r="J6658" s="156" t="s">
        <v>253</v>
      </c>
      <c r="K6658" s="167" t="s">
        <v>253</v>
      </c>
    </row>
    <row r="6659" spans="1:11" x14ac:dyDescent="0.25">
      <c r="A6659" s="153">
        <v>6655</v>
      </c>
      <c r="B6659" s="154" t="s">
        <v>253</v>
      </c>
      <c r="C6659" s="154" t="s">
        <v>254</v>
      </c>
      <c r="D6659" s="154" t="s">
        <v>255</v>
      </c>
      <c r="E6659" s="155" t="s">
        <v>253</v>
      </c>
      <c r="F6659" s="156" t="s">
        <v>253</v>
      </c>
      <c r="G6659" s="155" t="s">
        <v>253</v>
      </c>
      <c r="H6659" s="155" t="s">
        <v>253</v>
      </c>
      <c r="I6659" s="157" t="s">
        <v>253</v>
      </c>
      <c r="J6659" s="156" t="s">
        <v>253</v>
      </c>
      <c r="K6659" s="167" t="s">
        <v>253</v>
      </c>
    </row>
    <row r="6660" spans="1:11" x14ac:dyDescent="0.25">
      <c r="A6660" s="153">
        <v>6656</v>
      </c>
      <c r="B6660" s="154" t="s">
        <v>253</v>
      </c>
      <c r="C6660" s="154" t="s">
        <v>254</v>
      </c>
      <c r="D6660" s="154" t="s">
        <v>255</v>
      </c>
      <c r="E6660" s="155" t="s">
        <v>253</v>
      </c>
      <c r="F6660" s="156" t="s">
        <v>253</v>
      </c>
      <c r="G6660" s="155" t="s">
        <v>253</v>
      </c>
      <c r="H6660" s="155" t="s">
        <v>253</v>
      </c>
      <c r="I6660" s="157" t="s">
        <v>253</v>
      </c>
      <c r="J6660" s="156" t="s">
        <v>253</v>
      </c>
      <c r="K6660" s="167" t="s">
        <v>253</v>
      </c>
    </row>
    <row r="6661" spans="1:11" x14ac:dyDescent="0.25">
      <c r="A6661" s="153">
        <v>6657</v>
      </c>
      <c r="B6661" s="154" t="s">
        <v>253</v>
      </c>
      <c r="C6661" s="154" t="s">
        <v>254</v>
      </c>
      <c r="D6661" s="154" t="s">
        <v>255</v>
      </c>
      <c r="E6661" s="155" t="s">
        <v>253</v>
      </c>
      <c r="F6661" s="156" t="s">
        <v>253</v>
      </c>
      <c r="G6661" s="155" t="s">
        <v>253</v>
      </c>
      <c r="H6661" s="155" t="s">
        <v>253</v>
      </c>
      <c r="I6661" s="157" t="s">
        <v>253</v>
      </c>
      <c r="J6661" s="156" t="s">
        <v>253</v>
      </c>
      <c r="K6661" s="167" t="s">
        <v>253</v>
      </c>
    </row>
    <row r="6662" spans="1:11" x14ac:dyDescent="0.25">
      <c r="A6662" s="153">
        <v>6658</v>
      </c>
      <c r="B6662" s="154" t="s">
        <v>253</v>
      </c>
      <c r="C6662" s="154" t="s">
        <v>254</v>
      </c>
      <c r="D6662" s="154" t="s">
        <v>255</v>
      </c>
      <c r="E6662" s="155" t="s">
        <v>253</v>
      </c>
      <c r="F6662" s="156" t="s">
        <v>253</v>
      </c>
      <c r="G6662" s="155" t="s">
        <v>253</v>
      </c>
      <c r="H6662" s="155" t="s">
        <v>253</v>
      </c>
      <c r="I6662" s="157" t="s">
        <v>253</v>
      </c>
      <c r="J6662" s="156" t="s">
        <v>253</v>
      </c>
      <c r="K6662" s="167" t="s">
        <v>253</v>
      </c>
    </row>
    <row r="6663" spans="1:11" x14ac:dyDescent="0.25">
      <c r="A6663" s="153">
        <v>6659</v>
      </c>
      <c r="B6663" s="154" t="s">
        <v>253</v>
      </c>
      <c r="C6663" s="154" t="s">
        <v>254</v>
      </c>
      <c r="D6663" s="154" t="s">
        <v>255</v>
      </c>
      <c r="E6663" s="155" t="s">
        <v>253</v>
      </c>
      <c r="F6663" s="156" t="s">
        <v>253</v>
      </c>
      <c r="G6663" s="155" t="s">
        <v>253</v>
      </c>
      <c r="H6663" s="155" t="s">
        <v>253</v>
      </c>
      <c r="I6663" s="157" t="s">
        <v>253</v>
      </c>
      <c r="J6663" s="156" t="s">
        <v>253</v>
      </c>
      <c r="K6663" s="167" t="s">
        <v>253</v>
      </c>
    </row>
    <row r="6664" spans="1:11" x14ac:dyDescent="0.25">
      <c r="A6664" s="153">
        <v>6660</v>
      </c>
      <c r="B6664" s="154" t="s">
        <v>253</v>
      </c>
      <c r="C6664" s="154" t="s">
        <v>254</v>
      </c>
      <c r="D6664" s="154" t="s">
        <v>255</v>
      </c>
      <c r="E6664" s="155" t="s">
        <v>253</v>
      </c>
      <c r="F6664" s="156" t="s">
        <v>253</v>
      </c>
      <c r="G6664" s="155" t="s">
        <v>253</v>
      </c>
      <c r="H6664" s="155" t="s">
        <v>253</v>
      </c>
      <c r="I6664" s="157" t="s">
        <v>253</v>
      </c>
      <c r="J6664" s="156" t="s">
        <v>253</v>
      </c>
      <c r="K6664" s="167" t="s">
        <v>253</v>
      </c>
    </row>
    <row r="6665" spans="1:11" x14ac:dyDescent="0.25">
      <c r="A6665" s="153">
        <v>6661</v>
      </c>
      <c r="B6665" s="154" t="s">
        <v>253</v>
      </c>
      <c r="C6665" s="154" t="s">
        <v>254</v>
      </c>
      <c r="D6665" s="154" t="s">
        <v>255</v>
      </c>
      <c r="E6665" s="155" t="s">
        <v>253</v>
      </c>
      <c r="F6665" s="156" t="s">
        <v>253</v>
      </c>
      <c r="G6665" s="155" t="s">
        <v>253</v>
      </c>
      <c r="H6665" s="155" t="s">
        <v>253</v>
      </c>
      <c r="I6665" s="157" t="s">
        <v>253</v>
      </c>
      <c r="J6665" s="156" t="s">
        <v>253</v>
      </c>
      <c r="K6665" s="167" t="s">
        <v>253</v>
      </c>
    </row>
    <row r="6666" spans="1:11" x14ac:dyDescent="0.25">
      <c r="A6666" s="153">
        <v>6662</v>
      </c>
      <c r="B6666" s="154" t="s">
        <v>253</v>
      </c>
      <c r="C6666" s="154" t="s">
        <v>254</v>
      </c>
      <c r="D6666" s="154" t="s">
        <v>255</v>
      </c>
      <c r="E6666" s="155" t="s">
        <v>253</v>
      </c>
      <c r="F6666" s="156" t="s">
        <v>253</v>
      </c>
      <c r="G6666" s="155" t="s">
        <v>253</v>
      </c>
      <c r="H6666" s="155" t="s">
        <v>253</v>
      </c>
      <c r="I6666" s="157" t="s">
        <v>253</v>
      </c>
      <c r="J6666" s="156" t="s">
        <v>253</v>
      </c>
      <c r="K6666" s="167" t="s">
        <v>253</v>
      </c>
    </row>
    <row r="6667" spans="1:11" x14ac:dyDescent="0.25">
      <c r="A6667" s="153">
        <v>6663</v>
      </c>
      <c r="B6667" s="154" t="s">
        <v>253</v>
      </c>
      <c r="C6667" s="154" t="s">
        <v>254</v>
      </c>
      <c r="D6667" s="154" t="s">
        <v>255</v>
      </c>
      <c r="E6667" s="155" t="s">
        <v>253</v>
      </c>
      <c r="F6667" s="156" t="s">
        <v>253</v>
      </c>
      <c r="G6667" s="155" t="s">
        <v>253</v>
      </c>
      <c r="H6667" s="155" t="s">
        <v>253</v>
      </c>
      <c r="I6667" s="157" t="s">
        <v>253</v>
      </c>
      <c r="J6667" s="156" t="s">
        <v>253</v>
      </c>
      <c r="K6667" s="167" t="s">
        <v>253</v>
      </c>
    </row>
    <row r="6668" spans="1:11" x14ac:dyDescent="0.25">
      <c r="A6668" s="153">
        <v>6664</v>
      </c>
      <c r="B6668" s="154" t="s">
        <v>253</v>
      </c>
      <c r="C6668" s="154" t="s">
        <v>254</v>
      </c>
      <c r="D6668" s="154" t="s">
        <v>255</v>
      </c>
      <c r="E6668" s="155" t="s">
        <v>253</v>
      </c>
      <c r="F6668" s="156" t="s">
        <v>253</v>
      </c>
      <c r="G6668" s="155" t="s">
        <v>253</v>
      </c>
      <c r="H6668" s="155" t="s">
        <v>253</v>
      </c>
      <c r="I6668" s="157" t="s">
        <v>253</v>
      </c>
      <c r="J6668" s="156" t="s">
        <v>253</v>
      </c>
      <c r="K6668" s="167" t="s">
        <v>253</v>
      </c>
    </row>
    <row r="6669" spans="1:11" x14ac:dyDescent="0.25">
      <c r="A6669" s="153">
        <v>6665</v>
      </c>
      <c r="B6669" s="154" t="s">
        <v>253</v>
      </c>
      <c r="C6669" s="154" t="s">
        <v>254</v>
      </c>
      <c r="D6669" s="154" t="s">
        <v>255</v>
      </c>
      <c r="E6669" s="155" t="s">
        <v>253</v>
      </c>
      <c r="F6669" s="156" t="s">
        <v>253</v>
      </c>
      <c r="G6669" s="155" t="s">
        <v>253</v>
      </c>
      <c r="H6669" s="155" t="s">
        <v>253</v>
      </c>
      <c r="I6669" s="157" t="s">
        <v>253</v>
      </c>
      <c r="J6669" s="156" t="s">
        <v>253</v>
      </c>
      <c r="K6669" s="167" t="s">
        <v>253</v>
      </c>
    </row>
    <row r="6670" spans="1:11" x14ac:dyDescent="0.25">
      <c r="A6670" s="153">
        <v>6666</v>
      </c>
      <c r="B6670" s="154" t="s">
        <v>253</v>
      </c>
      <c r="C6670" s="154" t="s">
        <v>254</v>
      </c>
      <c r="D6670" s="154" t="s">
        <v>255</v>
      </c>
      <c r="E6670" s="155" t="s">
        <v>253</v>
      </c>
      <c r="F6670" s="156" t="s">
        <v>253</v>
      </c>
      <c r="G6670" s="155" t="s">
        <v>253</v>
      </c>
      <c r="H6670" s="155" t="s">
        <v>253</v>
      </c>
      <c r="I6670" s="157" t="s">
        <v>253</v>
      </c>
      <c r="J6670" s="156" t="s">
        <v>253</v>
      </c>
      <c r="K6670" s="167" t="s">
        <v>253</v>
      </c>
    </row>
    <row r="6671" spans="1:11" x14ac:dyDescent="0.25">
      <c r="A6671" s="153">
        <v>6667</v>
      </c>
      <c r="B6671" s="154" t="s">
        <v>253</v>
      </c>
      <c r="C6671" s="154" t="s">
        <v>254</v>
      </c>
      <c r="D6671" s="154" t="s">
        <v>255</v>
      </c>
      <c r="E6671" s="155" t="s">
        <v>253</v>
      </c>
      <c r="F6671" s="156" t="s">
        <v>253</v>
      </c>
      <c r="G6671" s="155" t="s">
        <v>253</v>
      </c>
      <c r="H6671" s="155" t="s">
        <v>253</v>
      </c>
      <c r="I6671" s="157" t="s">
        <v>253</v>
      </c>
      <c r="J6671" s="156" t="s">
        <v>253</v>
      </c>
      <c r="K6671" s="167" t="s">
        <v>253</v>
      </c>
    </row>
    <row r="6672" spans="1:11" x14ac:dyDescent="0.25">
      <c r="A6672" s="153">
        <v>6668</v>
      </c>
      <c r="B6672" s="154" t="s">
        <v>253</v>
      </c>
      <c r="C6672" s="154" t="s">
        <v>254</v>
      </c>
      <c r="D6672" s="154" t="s">
        <v>255</v>
      </c>
      <c r="E6672" s="155" t="s">
        <v>253</v>
      </c>
      <c r="F6672" s="156" t="s">
        <v>253</v>
      </c>
      <c r="G6672" s="155" t="s">
        <v>253</v>
      </c>
      <c r="H6672" s="155" t="s">
        <v>253</v>
      </c>
      <c r="I6672" s="157" t="s">
        <v>253</v>
      </c>
      <c r="J6672" s="156" t="s">
        <v>253</v>
      </c>
      <c r="K6672" s="167" t="s">
        <v>253</v>
      </c>
    </row>
    <row r="6673" spans="1:11" x14ac:dyDescent="0.25">
      <c r="A6673" s="153">
        <v>6669</v>
      </c>
      <c r="B6673" s="154" t="s">
        <v>253</v>
      </c>
      <c r="C6673" s="154" t="s">
        <v>254</v>
      </c>
      <c r="D6673" s="154" t="s">
        <v>255</v>
      </c>
      <c r="E6673" s="155" t="s">
        <v>253</v>
      </c>
      <c r="F6673" s="156" t="s">
        <v>253</v>
      </c>
      <c r="G6673" s="155" t="s">
        <v>253</v>
      </c>
      <c r="H6673" s="155" t="s">
        <v>253</v>
      </c>
      <c r="I6673" s="157" t="s">
        <v>253</v>
      </c>
      <c r="J6673" s="156" t="s">
        <v>253</v>
      </c>
      <c r="K6673" s="167" t="s">
        <v>253</v>
      </c>
    </row>
    <row r="6674" spans="1:11" x14ac:dyDescent="0.25">
      <c r="A6674" s="153">
        <v>6670</v>
      </c>
      <c r="B6674" s="154" t="s">
        <v>253</v>
      </c>
      <c r="C6674" s="154" t="s">
        <v>254</v>
      </c>
      <c r="D6674" s="154" t="s">
        <v>255</v>
      </c>
      <c r="E6674" s="155" t="s">
        <v>253</v>
      </c>
      <c r="F6674" s="156" t="s">
        <v>253</v>
      </c>
      <c r="G6674" s="155" t="s">
        <v>253</v>
      </c>
      <c r="H6674" s="155" t="s">
        <v>253</v>
      </c>
      <c r="I6674" s="157" t="s">
        <v>253</v>
      </c>
      <c r="J6674" s="156" t="s">
        <v>253</v>
      </c>
      <c r="K6674" s="167" t="s">
        <v>253</v>
      </c>
    </row>
    <row r="6675" spans="1:11" x14ac:dyDescent="0.25">
      <c r="A6675" s="153">
        <v>6671</v>
      </c>
      <c r="B6675" s="154" t="s">
        <v>253</v>
      </c>
      <c r="C6675" s="154" t="s">
        <v>254</v>
      </c>
      <c r="D6675" s="154" t="s">
        <v>255</v>
      </c>
      <c r="E6675" s="155" t="s">
        <v>253</v>
      </c>
      <c r="F6675" s="156" t="s">
        <v>253</v>
      </c>
      <c r="G6675" s="155" t="s">
        <v>253</v>
      </c>
      <c r="H6675" s="155" t="s">
        <v>253</v>
      </c>
      <c r="I6675" s="157" t="s">
        <v>253</v>
      </c>
      <c r="J6675" s="156" t="s">
        <v>253</v>
      </c>
      <c r="K6675" s="167" t="s">
        <v>253</v>
      </c>
    </row>
    <row r="6676" spans="1:11" x14ac:dyDescent="0.25">
      <c r="A6676" s="153">
        <v>6672</v>
      </c>
      <c r="B6676" s="154" t="s">
        <v>253</v>
      </c>
      <c r="C6676" s="154" t="s">
        <v>254</v>
      </c>
      <c r="D6676" s="154" t="s">
        <v>255</v>
      </c>
      <c r="E6676" s="155" t="s">
        <v>253</v>
      </c>
      <c r="F6676" s="156" t="s">
        <v>253</v>
      </c>
      <c r="G6676" s="155" t="s">
        <v>253</v>
      </c>
      <c r="H6676" s="155" t="s">
        <v>253</v>
      </c>
      <c r="I6676" s="157" t="s">
        <v>253</v>
      </c>
      <c r="J6676" s="156" t="s">
        <v>253</v>
      </c>
      <c r="K6676" s="167" t="s">
        <v>253</v>
      </c>
    </row>
    <row r="6677" spans="1:11" x14ac:dyDescent="0.25">
      <c r="A6677" s="153">
        <v>6673</v>
      </c>
      <c r="B6677" s="154" t="s">
        <v>253</v>
      </c>
      <c r="C6677" s="154" t="s">
        <v>254</v>
      </c>
      <c r="D6677" s="154" t="s">
        <v>255</v>
      </c>
      <c r="E6677" s="155" t="s">
        <v>253</v>
      </c>
      <c r="F6677" s="156" t="s">
        <v>253</v>
      </c>
      <c r="G6677" s="155" t="s">
        <v>253</v>
      </c>
      <c r="H6677" s="155" t="s">
        <v>253</v>
      </c>
      <c r="I6677" s="157" t="s">
        <v>253</v>
      </c>
      <c r="J6677" s="156" t="s">
        <v>253</v>
      </c>
      <c r="K6677" s="167" t="s">
        <v>253</v>
      </c>
    </row>
    <row r="6678" spans="1:11" x14ac:dyDescent="0.25">
      <c r="A6678" s="153">
        <v>6674</v>
      </c>
      <c r="B6678" s="154" t="s">
        <v>253</v>
      </c>
      <c r="C6678" s="154" t="s">
        <v>254</v>
      </c>
      <c r="D6678" s="154" t="s">
        <v>255</v>
      </c>
      <c r="E6678" s="155" t="s">
        <v>253</v>
      </c>
      <c r="F6678" s="156" t="s">
        <v>253</v>
      </c>
      <c r="G6678" s="155" t="s">
        <v>253</v>
      </c>
      <c r="H6678" s="155" t="s">
        <v>253</v>
      </c>
      <c r="I6678" s="157" t="s">
        <v>253</v>
      </c>
      <c r="J6678" s="156" t="s">
        <v>253</v>
      </c>
      <c r="K6678" s="167" t="s">
        <v>253</v>
      </c>
    </row>
    <row r="6679" spans="1:11" x14ac:dyDescent="0.25">
      <c r="A6679" s="153">
        <v>6675</v>
      </c>
      <c r="B6679" s="154" t="s">
        <v>253</v>
      </c>
      <c r="C6679" s="154" t="s">
        <v>254</v>
      </c>
      <c r="D6679" s="154" t="s">
        <v>255</v>
      </c>
      <c r="E6679" s="155" t="s">
        <v>253</v>
      </c>
      <c r="F6679" s="156" t="s">
        <v>253</v>
      </c>
      <c r="G6679" s="155" t="s">
        <v>253</v>
      </c>
      <c r="H6679" s="155" t="s">
        <v>253</v>
      </c>
      <c r="I6679" s="157" t="s">
        <v>253</v>
      </c>
      <c r="J6679" s="156" t="s">
        <v>253</v>
      </c>
      <c r="K6679" s="167" t="s">
        <v>253</v>
      </c>
    </row>
    <row r="6680" spans="1:11" x14ac:dyDescent="0.25">
      <c r="A6680" s="153">
        <v>6676</v>
      </c>
      <c r="B6680" s="154" t="s">
        <v>253</v>
      </c>
      <c r="C6680" s="154" t="s">
        <v>254</v>
      </c>
      <c r="D6680" s="154" t="s">
        <v>255</v>
      </c>
      <c r="E6680" s="155" t="s">
        <v>253</v>
      </c>
      <c r="F6680" s="156" t="s">
        <v>253</v>
      </c>
      <c r="G6680" s="155" t="s">
        <v>253</v>
      </c>
      <c r="H6680" s="155" t="s">
        <v>253</v>
      </c>
      <c r="I6680" s="157" t="s">
        <v>253</v>
      </c>
      <c r="J6680" s="156" t="s">
        <v>253</v>
      </c>
      <c r="K6680" s="167" t="s">
        <v>253</v>
      </c>
    </row>
    <row r="6681" spans="1:11" x14ac:dyDescent="0.25">
      <c r="A6681" s="153">
        <v>6677</v>
      </c>
      <c r="B6681" s="154" t="s">
        <v>253</v>
      </c>
      <c r="C6681" s="154" t="s">
        <v>254</v>
      </c>
      <c r="D6681" s="154" t="s">
        <v>255</v>
      </c>
      <c r="E6681" s="155" t="s">
        <v>253</v>
      </c>
      <c r="F6681" s="156" t="s">
        <v>253</v>
      </c>
      <c r="G6681" s="155" t="s">
        <v>253</v>
      </c>
      <c r="H6681" s="155" t="s">
        <v>253</v>
      </c>
      <c r="I6681" s="157" t="s">
        <v>253</v>
      </c>
      <c r="J6681" s="156" t="s">
        <v>253</v>
      </c>
      <c r="K6681" s="167" t="s">
        <v>253</v>
      </c>
    </row>
    <row r="6682" spans="1:11" x14ac:dyDescent="0.25">
      <c r="A6682" s="153">
        <v>6678</v>
      </c>
      <c r="B6682" s="154" t="s">
        <v>253</v>
      </c>
      <c r="C6682" s="154" t="s">
        <v>254</v>
      </c>
      <c r="D6682" s="154" t="s">
        <v>255</v>
      </c>
      <c r="E6682" s="155" t="s">
        <v>253</v>
      </c>
      <c r="F6682" s="156" t="s">
        <v>253</v>
      </c>
      <c r="G6682" s="155" t="s">
        <v>253</v>
      </c>
      <c r="H6682" s="155" t="s">
        <v>253</v>
      </c>
      <c r="I6682" s="157" t="s">
        <v>253</v>
      </c>
      <c r="J6682" s="156" t="s">
        <v>253</v>
      </c>
      <c r="K6682" s="167" t="s">
        <v>253</v>
      </c>
    </row>
    <row r="6683" spans="1:11" x14ac:dyDescent="0.25">
      <c r="A6683" s="153">
        <v>6679</v>
      </c>
      <c r="B6683" s="154" t="s">
        <v>253</v>
      </c>
      <c r="C6683" s="154" t="s">
        <v>254</v>
      </c>
      <c r="D6683" s="154" t="s">
        <v>255</v>
      </c>
      <c r="E6683" s="155" t="s">
        <v>253</v>
      </c>
      <c r="F6683" s="156" t="s">
        <v>253</v>
      </c>
      <c r="G6683" s="155" t="s">
        <v>253</v>
      </c>
      <c r="H6683" s="155" t="s">
        <v>253</v>
      </c>
      <c r="I6683" s="157" t="s">
        <v>253</v>
      </c>
      <c r="J6683" s="156" t="s">
        <v>253</v>
      </c>
      <c r="K6683" s="167" t="s">
        <v>253</v>
      </c>
    </row>
    <row r="6684" spans="1:11" x14ac:dyDescent="0.25">
      <c r="A6684" s="153">
        <v>6680</v>
      </c>
      <c r="B6684" s="154" t="s">
        <v>253</v>
      </c>
      <c r="C6684" s="154" t="s">
        <v>254</v>
      </c>
      <c r="D6684" s="154" t="s">
        <v>255</v>
      </c>
      <c r="E6684" s="155" t="s">
        <v>253</v>
      </c>
      <c r="F6684" s="156" t="s">
        <v>253</v>
      </c>
      <c r="G6684" s="155" t="s">
        <v>253</v>
      </c>
      <c r="H6684" s="155" t="s">
        <v>253</v>
      </c>
      <c r="I6684" s="157" t="s">
        <v>253</v>
      </c>
      <c r="J6684" s="156" t="s">
        <v>253</v>
      </c>
      <c r="K6684" s="167" t="s">
        <v>253</v>
      </c>
    </row>
    <row r="6685" spans="1:11" x14ac:dyDescent="0.25">
      <c r="A6685" s="153">
        <v>6681</v>
      </c>
      <c r="B6685" s="154" t="s">
        <v>253</v>
      </c>
      <c r="C6685" s="154" t="s">
        <v>254</v>
      </c>
      <c r="D6685" s="154" t="s">
        <v>255</v>
      </c>
      <c r="E6685" s="155" t="s">
        <v>253</v>
      </c>
      <c r="F6685" s="156" t="s">
        <v>253</v>
      </c>
      <c r="G6685" s="155" t="s">
        <v>253</v>
      </c>
      <c r="H6685" s="155" t="s">
        <v>253</v>
      </c>
      <c r="I6685" s="157" t="s">
        <v>253</v>
      </c>
      <c r="J6685" s="156" t="s">
        <v>253</v>
      </c>
      <c r="K6685" s="167" t="s">
        <v>253</v>
      </c>
    </row>
    <row r="6686" spans="1:11" x14ac:dyDescent="0.25">
      <c r="A6686" s="153">
        <v>6682</v>
      </c>
      <c r="B6686" s="154" t="s">
        <v>253</v>
      </c>
      <c r="C6686" s="154" t="s">
        <v>254</v>
      </c>
      <c r="D6686" s="154" t="s">
        <v>255</v>
      </c>
      <c r="E6686" s="155" t="s">
        <v>253</v>
      </c>
      <c r="F6686" s="156" t="s">
        <v>253</v>
      </c>
      <c r="G6686" s="155" t="s">
        <v>253</v>
      </c>
      <c r="H6686" s="155" t="s">
        <v>253</v>
      </c>
      <c r="I6686" s="157" t="s">
        <v>253</v>
      </c>
      <c r="J6686" s="156" t="s">
        <v>253</v>
      </c>
      <c r="K6686" s="167" t="s">
        <v>253</v>
      </c>
    </row>
    <row r="6687" spans="1:11" x14ac:dyDescent="0.25">
      <c r="A6687" s="153">
        <v>6683</v>
      </c>
      <c r="B6687" s="154" t="s">
        <v>253</v>
      </c>
      <c r="C6687" s="154" t="s">
        <v>254</v>
      </c>
      <c r="D6687" s="154" t="s">
        <v>255</v>
      </c>
      <c r="E6687" s="155" t="s">
        <v>253</v>
      </c>
      <c r="F6687" s="156" t="s">
        <v>253</v>
      </c>
      <c r="G6687" s="155" t="s">
        <v>253</v>
      </c>
      <c r="H6687" s="155" t="s">
        <v>253</v>
      </c>
      <c r="I6687" s="157" t="s">
        <v>253</v>
      </c>
      <c r="J6687" s="156" t="s">
        <v>253</v>
      </c>
      <c r="K6687" s="167" t="s">
        <v>253</v>
      </c>
    </row>
    <row r="6688" spans="1:11" x14ac:dyDescent="0.25">
      <c r="A6688" s="153">
        <v>6684</v>
      </c>
      <c r="B6688" s="154" t="s">
        <v>253</v>
      </c>
      <c r="C6688" s="154" t="s">
        <v>254</v>
      </c>
      <c r="D6688" s="154" t="s">
        <v>255</v>
      </c>
      <c r="E6688" s="155" t="s">
        <v>253</v>
      </c>
      <c r="F6688" s="156" t="s">
        <v>253</v>
      </c>
      <c r="G6688" s="155" t="s">
        <v>253</v>
      </c>
      <c r="H6688" s="155" t="s">
        <v>253</v>
      </c>
      <c r="I6688" s="157" t="s">
        <v>253</v>
      </c>
      <c r="J6688" s="156" t="s">
        <v>253</v>
      </c>
      <c r="K6688" s="167" t="s">
        <v>253</v>
      </c>
    </row>
    <row r="6689" spans="1:11" x14ac:dyDescent="0.25">
      <c r="A6689" s="153">
        <v>6685</v>
      </c>
      <c r="B6689" s="154" t="s">
        <v>253</v>
      </c>
      <c r="C6689" s="154" t="s">
        <v>254</v>
      </c>
      <c r="D6689" s="154" t="s">
        <v>255</v>
      </c>
      <c r="E6689" s="155" t="s">
        <v>253</v>
      </c>
      <c r="F6689" s="156" t="s">
        <v>253</v>
      </c>
      <c r="G6689" s="155" t="s">
        <v>253</v>
      </c>
      <c r="H6689" s="155" t="s">
        <v>253</v>
      </c>
      <c r="I6689" s="157" t="s">
        <v>253</v>
      </c>
      <c r="J6689" s="156" t="s">
        <v>253</v>
      </c>
      <c r="K6689" s="167" t="s">
        <v>253</v>
      </c>
    </row>
    <row r="6690" spans="1:11" x14ac:dyDescent="0.25">
      <c r="A6690" s="153">
        <v>6686</v>
      </c>
      <c r="B6690" s="154" t="s">
        <v>253</v>
      </c>
      <c r="C6690" s="154" t="s">
        <v>254</v>
      </c>
      <c r="D6690" s="154" t="s">
        <v>255</v>
      </c>
      <c r="E6690" s="155" t="s">
        <v>253</v>
      </c>
      <c r="F6690" s="156" t="s">
        <v>253</v>
      </c>
      <c r="G6690" s="155" t="s">
        <v>253</v>
      </c>
      <c r="H6690" s="155" t="s">
        <v>253</v>
      </c>
      <c r="I6690" s="157" t="s">
        <v>253</v>
      </c>
      <c r="J6690" s="156" t="s">
        <v>253</v>
      </c>
      <c r="K6690" s="167" t="s">
        <v>253</v>
      </c>
    </row>
    <row r="6691" spans="1:11" x14ac:dyDescent="0.25">
      <c r="A6691" s="153">
        <v>6687</v>
      </c>
      <c r="B6691" s="154" t="s">
        <v>253</v>
      </c>
      <c r="C6691" s="154" t="s">
        <v>254</v>
      </c>
      <c r="D6691" s="154" t="s">
        <v>255</v>
      </c>
      <c r="E6691" s="155" t="s">
        <v>253</v>
      </c>
      <c r="F6691" s="156" t="s">
        <v>253</v>
      </c>
      <c r="G6691" s="155" t="s">
        <v>253</v>
      </c>
      <c r="H6691" s="155" t="s">
        <v>253</v>
      </c>
      <c r="I6691" s="157" t="s">
        <v>253</v>
      </c>
      <c r="J6691" s="156" t="s">
        <v>253</v>
      </c>
      <c r="K6691" s="167" t="s">
        <v>253</v>
      </c>
    </row>
    <row r="6692" spans="1:11" x14ac:dyDescent="0.25">
      <c r="A6692" s="153">
        <v>6688</v>
      </c>
      <c r="B6692" s="154" t="s">
        <v>253</v>
      </c>
      <c r="C6692" s="154" t="s">
        <v>254</v>
      </c>
      <c r="D6692" s="154" t="s">
        <v>255</v>
      </c>
      <c r="E6692" s="155" t="s">
        <v>253</v>
      </c>
      <c r="F6692" s="156" t="s">
        <v>253</v>
      </c>
      <c r="G6692" s="155" t="s">
        <v>253</v>
      </c>
      <c r="H6692" s="155" t="s">
        <v>253</v>
      </c>
      <c r="I6692" s="157" t="s">
        <v>253</v>
      </c>
      <c r="J6692" s="156" t="s">
        <v>253</v>
      </c>
      <c r="K6692" s="167" t="s">
        <v>253</v>
      </c>
    </row>
    <row r="6693" spans="1:11" x14ac:dyDescent="0.25">
      <c r="A6693" s="153">
        <v>6689</v>
      </c>
      <c r="B6693" s="154" t="s">
        <v>253</v>
      </c>
      <c r="C6693" s="154" t="s">
        <v>254</v>
      </c>
      <c r="D6693" s="154" t="s">
        <v>255</v>
      </c>
      <c r="E6693" s="155" t="s">
        <v>253</v>
      </c>
      <c r="F6693" s="156" t="s">
        <v>253</v>
      </c>
      <c r="G6693" s="155" t="s">
        <v>253</v>
      </c>
      <c r="H6693" s="155" t="s">
        <v>253</v>
      </c>
      <c r="I6693" s="157" t="s">
        <v>253</v>
      </c>
      <c r="J6693" s="156" t="s">
        <v>253</v>
      </c>
      <c r="K6693" s="167" t="s">
        <v>253</v>
      </c>
    </row>
    <row r="6694" spans="1:11" x14ac:dyDescent="0.25">
      <c r="A6694" s="153">
        <v>6690</v>
      </c>
      <c r="B6694" s="154" t="s">
        <v>253</v>
      </c>
      <c r="C6694" s="154" t="s">
        <v>254</v>
      </c>
      <c r="D6694" s="154" t="s">
        <v>255</v>
      </c>
      <c r="E6694" s="155" t="s">
        <v>253</v>
      </c>
      <c r="F6694" s="156" t="s">
        <v>253</v>
      </c>
      <c r="G6694" s="155" t="s">
        <v>253</v>
      </c>
      <c r="H6694" s="155" t="s">
        <v>253</v>
      </c>
      <c r="I6694" s="157" t="s">
        <v>253</v>
      </c>
      <c r="J6694" s="156" t="s">
        <v>253</v>
      </c>
      <c r="K6694" s="167" t="s">
        <v>253</v>
      </c>
    </row>
    <row r="6695" spans="1:11" x14ac:dyDescent="0.25">
      <c r="A6695" s="153">
        <v>6691</v>
      </c>
      <c r="B6695" s="154" t="s">
        <v>253</v>
      </c>
      <c r="C6695" s="154" t="s">
        <v>254</v>
      </c>
      <c r="D6695" s="154" t="s">
        <v>255</v>
      </c>
      <c r="E6695" s="155" t="s">
        <v>253</v>
      </c>
      <c r="F6695" s="156" t="s">
        <v>253</v>
      </c>
      <c r="G6695" s="155" t="s">
        <v>253</v>
      </c>
      <c r="H6695" s="155" t="s">
        <v>253</v>
      </c>
      <c r="I6695" s="157" t="s">
        <v>253</v>
      </c>
      <c r="J6695" s="156" t="s">
        <v>253</v>
      </c>
      <c r="K6695" s="167" t="s">
        <v>253</v>
      </c>
    </row>
    <row r="6696" spans="1:11" x14ac:dyDescent="0.25">
      <c r="A6696" s="153">
        <v>6692</v>
      </c>
      <c r="B6696" s="154" t="s">
        <v>253</v>
      </c>
      <c r="C6696" s="154" t="s">
        <v>254</v>
      </c>
      <c r="D6696" s="154" t="s">
        <v>255</v>
      </c>
      <c r="E6696" s="155" t="s">
        <v>253</v>
      </c>
      <c r="F6696" s="156" t="s">
        <v>253</v>
      </c>
      <c r="G6696" s="155" t="s">
        <v>253</v>
      </c>
      <c r="H6696" s="155" t="s">
        <v>253</v>
      </c>
      <c r="I6696" s="157" t="s">
        <v>253</v>
      </c>
      <c r="J6696" s="156" t="s">
        <v>253</v>
      </c>
      <c r="K6696" s="167" t="s">
        <v>253</v>
      </c>
    </row>
    <row r="6697" spans="1:11" x14ac:dyDescent="0.25">
      <c r="A6697" s="153">
        <v>6693</v>
      </c>
      <c r="B6697" s="154" t="s">
        <v>253</v>
      </c>
      <c r="C6697" s="154" t="s">
        <v>254</v>
      </c>
      <c r="D6697" s="154" t="s">
        <v>255</v>
      </c>
      <c r="E6697" s="155" t="s">
        <v>253</v>
      </c>
      <c r="F6697" s="156" t="s">
        <v>253</v>
      </c>
      <c r="G6697" s="155" t="s">
        <v>253</v>
      </c>
      <c r="H6697" s="155" t="s">
        <v>253</v>
      </c>
      <c r="I6697" s="157" t="s">
        <v>253</v>
      </c>
      <c r="J6697" s="156" t="s">
        <v>253</v>
      </c>
      <c r="K6697" s="167" t="s">
        <v>253</v>
      </c>
    </row>
    <row r="6698" spans="1:11" x14ac:dyDescent="0.25">
      <c r="A6698" s="153">
        <v>6694</v>
      </c>
      <c r="B6698" s="154" t="s">
        <v>253</v>
      </c>
      <c r="C6698" s="154" t="s">
        <v>254</v>
      </c>
      <c r="D6698" s="154" t="s">
        <v>255</v>
      </c>
      <c r="E6698" s="155" t="s">
        <v>253</v>
      </c>
      <c r="F6698" s="156" t="s">
        <v>253</v>
      </c>
      <c r="G6698" s="155" t="s">
        <v>253</v>
      </c>
      <c r="H6698" s="155" t="s">
        <v>253</v>
      </c>
      <c r="I6698" s="157" t="s">
        <v>253</v>
      </c>
      <c r="J6698" s="156" t="s">
        <v>253</v>
      </c>
      <c r="K6698" s="167" t="s">
        <v>253</v>
      </c>
    </row>
    <row r="6699" spans="1:11" x14ac:dyDescent="0.25">
      <c r="A6699" s="153">
        <v>6695</v>
      </c>
      <c r="B6699" s="154" t="s">
        <v>253</v>
      </c>
      <c r="C6699" s="154" t="s">
        <v>254</v>
      </c>
      <c r="D6699" s="154" t="s">
        <v>255</v>
      </c>
      <c r="E6699" s="155" t="s">
        <v>253</v>
      </c>
      <c r="F6699" s="156" t="s">
        <v>253</v>
      </c>
      <c r="G6699" s="155" t="s">
        <v>253</v>
      </c>
      <c r="H6699" s="155" t="s">
        <v>253</v>
      </c>
      <c r="I6699" s="157" t="s">
        <v>253</v>
      </c>
      <c r="J6699" s="156" t="s">
        <v>253</v>
      </c>
      <c r="K6699" s="167" t="s">
        <v>253</v>
      </c>
    </row>
    <row r="6700" spans="1:11" x14ac:dyDescent="0.25">
      <c r="A6700" s="153">
        <v>6696</v>
      </c>
      <c r="B6700" s="154" t="s">
        <v>253</v>
      </c>
      <c r="C6700" s="154" t="s">
        <v>254</v>
      </c>
      <c r="D6700" s="154" t="s">
        <v>255</v>
      </c>
      <c r="E6700" s="155" t="s">
        <v>253</v>
      </c>
      <c r="F6700" s="156" t="s">
        <v>253</v>
      </c>
      <c r="G6700" s="155" t="s">
        <v>253</v>
      </c>
      <c r="H6700" s="155" t="s">
        <v>253</v>
      </c>
      <c r="I6700" s="157" t="s">
        <v>253</v>
      </c>
      <c r="J6700" s="156" t="s">
        <v>253</v>
      </c>
      <c r="K6700" s="167" t="s">
        <v>253</v>
      </c>
    </row>
    <row r="6701" spans="1:11" x14ac:dyDescent="0.25">
      <c r="A6701" s="153">
        <v>6697</v>
      </c>
      <c r="B6701" s="154" t="s">
        <v>253</v>
      </c>
      <c r="C6701" s="154" t="s">
        <v>254</v>
      </c>
      <c r="D6701" s="154" t="s">
        <v>255</v>
      </c>
      <c r="E6701" s="155" t="s">
        <v>253</v>
      </c>
      <c r="F6701" s="156" t="s">
        <v>253</v>
      </c>
      <c r="G6701" s="155" t="s">
        <v>253</v>
      </c>
      <c r="H6701" s="155" t="s">
        <v>253</v>
      </c>
      <c r="I6701" s="157" t="s">
        <v>253</v>
      </c>
      <c r="J6701" s="156" t="s">
        <v>253</v>
      </c>
      <c r="K6701" s="167" t="s">
        <v>253</v>
      </c>
    </row>
    <row r="6702" spans="1:11" x14ac:dyDescent="0.25">
      <c r="A6702" s="153">
        <v>6698</v>
      </c>
      <c r="B6702" s="154" t="s">
        <v>253</v>
      </c>
      <c r="C6702" s="154" t="s">
        <v>254</v>
      </c>
      <c r="D6702" s="154" t="s">
        <v>255</v>
      </c>
      <c r="E6702" s="155" t="s">
        <v>253</v>
      </c>
      <c r="F6702" s="156" t="s">
        <v>253</v>
      </c>
      <c r="G6702" s="155" t="s">
        <v>253</v>
      </c>
      <c r="H6702" s="155" t="s">
        <v>253</v>
      </c>
      <c r="I6702" s="157" t="s">
        <v>253</v>
      </c>
      <c r="J6702" s="156" t="s">
        <v>253</v>
      </c>
      <c r="K6702" s="167" t="s">
        <v>253</v>
      </c>
    </row>
    <row r="6703" spans="1:11" x14ac:dyDescent="0.25">
      <c r="A6703" s="153">
        <v>6699</v>
      </c>
      <c r="B6703" s="154" t="s">
        <v>253</v>
      </c>
      <c r="C6703" s="154" t="s">
        <v>254</v>
      </c>
      <c r="D6703" s="154" t="s">
        <v>255</v>
      </c>
      <c r="E6703" s="155" t="s">
        <v>253</v>
      </c>
      <c r="F6703" s="156" t="s">
        <v>253</v>
      </c>
      <c r="G6703" s="155" t="s">
        <v>253</v>
      </c>
      <c r="H6703" s="155" t="s">
        <v>253</v>
      </c>
      <c r="I6703" s="157" t="s">
        <v>253</v>
      </c>
      <c r="J6703" s="156" t="s">
        <v>253</v>
      </c>
      <c r="K6703" s="167" t="s">
        <v>253</v>
      </c>
    </row>
    <row r="6704" spans="1:11" x14ac:dyDescent="0.25">
      <c r="A6704" s="153">
        <v>6700</v>
      </c>
      <c r="B6704" s="154" t="s">
        <v>253</v>
      </c>
      <c r="C6704" s="154" t="s">
        <v>254</v>
      </c>
      <c r="D6704" s="154" t="s">
        <v>255</v>
      </c>
      <c r="E6704" s="155" t="s">
        <v>253</v>
      </c>
      <c r="F6704" s="156" t="s">
        <v>253</v>
      </c>
      <c r="G6704" s="155" t="s">
        <v>253</v>
      </c>
      <c r="H6704" s="155" t="s">
        <v>253</v>
      </c>
      <c r="I6704" s="157" t="s">
        <v>253</v>
      </c>
      <c r="J6704" s="156" t="s">
        <v>253</v>
      </c>
      <c r="K6704" s="167" t="s">
        <v>253</v>
      </c>
    </row>
    <row r="6705" spans="1:11" x14ac:dyDescent="0.25">
      <c r="A6705" s="153">
        <v>6701</v>
      </c>
      <c r="B6705" s="154" t="s">
        <v>253</v>
      </c>
      <c r="C6705" s="154" t="s">
        <v>254</v>
      </c>
      <c r="D6705" s="154" t="s">
        <v>255</v>
      </c>
      <c r="E6705" s="155" t="s">
        <v>253</v>
      </c>
      <c r="F6705" s="156" t="s">
        <v>253</v>
      </c>
      <c r="G6705" s="155" t="s">
        <v>253</v>
      </c>
      <c r="H6705" s="155" t="s">
        <v>253</v>
      </c>
      <c r="I6705" s="157" t="s">
        <v>253</v>
      </c>
      <c r="J6705" s="156" t="s">
        <v>253</v>
      </c>
      <c r="K6705" s="167" t="s">
        <v>253</v>
      </c>
    </row>
    <row r="6706" spans="1:11" x14ac:dyDescent="0.25">
      <c r="A6706" s="153">
        <v>6702</v>
      </c>
      <c r="B6706" s="154" t="s">
        <v>253</v>
      </c>
      <c r="C6706" s="154" t="s">
        <v>254</v>
      </c>
      <c r="D6706" s="154" t="s">
        <v>255</v>
      </c>
      <c r="E6706" s="155" t="s">
        <v>253</v>
      </c>
      <c r="F6706" s="156" t="s">
        <v>253</v>
      </c>
      <c r="G6706" s="155" t="s">
        <v>253</v>
      </c>
      <c r="H6706" s="155" t="s">
        <v>253</v>
      </c>
      <c r="I6706" s="157" t="s">
        <v>253</v>
      </c>
      <c r="J6706" s="156" t="s">
        <v>253</v>
      </c>
      <c r="K6706" s="167" t="s">
        <v>253</v>
      </c>
    </row>
    <row r="6707" spans="1:11" x14ac:dyDescent="0.25">
      <c r="A6707" s="153">
        <v>6703</v>
      </c>
      <c r="B6707" s="154" t="s">
        <v>253</v>
      </c>
      <c r="C6707" s="154" t="s">
        <v>254</v>
      </c>
      <c r="D6707" s="154" t="s">
        <v>255</v>
      </c>
      <c r="E6707" s="155" t="s">
        <v>253</v>
      </c>
      <c r="F6707" s="156" t="s">
        <v>253</v>
      </c>
      <c r="G6707" s="155" t="s">
        <v>253</v>
      </c>
      <c r="H6707" s="155" t="s">
        <v>253</v>
      </c>
      <c r="I6707" s="157" t="s">
        <v>253</v>
      </c>
      <c r="J6707" s="156" t="s">
        <v>253</v>
      </c>
      <c r="K6707" s="167" t="s">
        <v>253</v>
      </c>
    </row>
    <row r="6708" spans="1:11" x14ac:dyDescent="0.25">
      <c r="A6708" s="153">
        <v>6704</v>
      </c>
      <c r="B6708" s="154" t="s">
        <v>253</v>
      </c>
      <c r="C6708" s="154" t="s">
        <v>254</v>
      </c>
      <c r="D6708" s="154" t="s">
        <v>255</v>
      </c>
      <c r="E6708" s="155" t="s">
        <v>253</v>
      </c>
      <c r="F6708" s="156" t="s">
        <v>253</v>
      </c>
      <c r="G6708" s="155" t="s">
        <v>253</v>
      </c>
      <c r="H6708" s="155" t="s">
        <v>253</v>
      </c>
      <c r="I6708" s="157" t="s">
        <v>253</v>
      </c>
      <c r="J6708" s="156" t="s">
        <v>253</v>
      </c>
      <c r="K6708" s="167" t="s">
        <v>253</v>
      </c>
    </row>
    <row r="6709" spans="1:11" x14ac:dyDescent="0.25">
      <c r="A6709" s="153">
        <v>6705</v>
      </c>
      <c r="B6709" s="154" t="s">
        <v>253</v>
      </c>
      <c r="C6709" s="154" t="s">
        <v>254</v>
      </c>
      <c r="D6709" s="154" t="s">
        <v>255</v>
      </c>
      <c r="E6709" s="155" t="s">
        <v>253</v>
      </c>
      <c r="F6709" s="156" t="s">
        <v>253</v>
      </c>
      <c r="G6709" s="155" t="s">
        <v>253</v>
      </c>
      <c r="H6709" s="155" t="s">
        <v>253</v>
      </c>
      <c r="I6709" s="157" t="s">
        <v>253</v>
      </c>
      <c r="J6709" s="156" t="s">
        <v>253</v>
      </c>
      <c r="K6709" s="167" t="s">
        <v>253</v>
      </c>
    </row>
    <row r="6710" spans="1:11" x14ac:dyDescent="0.25">
      <c r="A6710" s="153">
        <v>6706</v>
      </c>
      <c r="B6710" s="154" t="s">
        <v>253</v>
      </c>
      <c r="C6710" s="154" t="s">
        <v>254</v>
      </c>
      <c r="D6710" s="154" t="s">
        <v>255</v>
      </c>
      <c r="E6710" s="155" t="s">
        <v>253</v>
      </c>
      <c r="F6710" s="156" t="s">
        <v>253</v>
      </c>
      <c r="G6710" s="155" t="s">
        <v>253</v>
      </c>
      <c r="H6710" s="155" t="s">
        <v>253</v>
      </c>
      <c r="I6710" s="157" t="s">
        <v>253</v>
      </c>
      <c r="J6710" s="156" t="s">
        <v>253</v>
      </c>
      <c r="K6710" s="167" t="s">
        <v>253</v>
      </c>
    </row>
    <row r="6711" spans="1:11" x14ac:dyDescent="0.25">
      <c r="A6711" s="153">
        <v>6707</v>
      </c>
      <c r="B6711" s="154" t="s">
        <v>253</v>
      </c>
      <c r="C6711" s="154" t="s">
        <v>254</v>
      </c>
      <c r="D6711" s="154" t="s">
        <v>255</v>
      </c>
      <c r="E6711" s="155" t="s">
        <v>253</v>
      </c>
      <c r="F6711" s="156" t="s">
        <v>253</v>
      </c>
      <c r="G6711" s="155" t="s">
        <v>253</v>
      </c>
      <c r="H6711" s="155" t="s">
        <v>253</v>
      </c>
      <c r="I6711" s="157" t="s">
        <v>253</v>
      </c>
      <c r="J6711" s="156" t="s">
        <v>253</v>
      </c>
      <c r="K6711" s="167" t="s">
        <v>253</v>
      </c>
    </row>
    <row r="6712" spans="1:11" x14ac:dyDescent="0.25">
      <c r="A6712" s="153">
        <v>6708</v>
      </c>
      <c r="B6712" s="154" t="s">
        <v>253</v>
      </c>
      <c r="C6712" s="154" t="s">
        <v>254</v>
      </c>
      <c r="D6712" s="154" t="s">
        <v>255</v>
      </c>
      <c r="E6712" s="155" t="s">
        <v>253</v>
      </c>
      <c r="F6712" s="156" t="s">
        <v>253</v>
      </c>
      <c r="G6712" s="155" t="s">
        <v>253</v>
      </c>
      <c r="H6712" s="155" t="s">
        <v>253</v>
      </c>
      <c r="I6712" s="157" t="s">
        <v>253</v>
      </c>
      <c r="J6712" s="156" t="s">
        <v>253</v>
      </c>
      <c r="K6712" s="167" t="s">
        <v>253</v>
      </c>
    </row>
    <row r="6713" spans="1:11" x14ac:dyDescent="0.25">
      <c r="A6713" s="153">
        <v>6709</v>
      </c>
      <c r="B6713" s="154" t="s">
        <v>253</v>
      </c>
      <c r="C6713" s="154" t="s">
        <v>254</v>
      </c>
      <c r="D6713" s="154" t="s">
        <v>255</v>
      </c>
      <c r="E6713" s="155" t="s">
        <v>253</v>
      </c>
      <c r="F6713" s="156" t="s">
        <v>253</v>
      </c>
      <c r="G6713" s="155" t="s">
        <v>253</v>
      </c>
      <c r="H6713" s="155" t="s">
        <v>253</v>
      </c>
      <c r="I6713" s="157" t="s">
        <v>253</v>
      </c>
      <c r="J6713" s="156" t="s">
        <v>253</v>
      </c>
      <c r="K6713" s="167" t="s">
        <v>253</v>
      </c>
    </row>
    <row r="6714" spans="1:11" x14ac:dyDescent="0.25">
      <c r="A6714" s="153">
        <v>6710</v>
      </c>
      <c r="B6714" s="154" t="s">
        <v>253</v>
      </c>
      <c r="C6714" s="154" t="s">
        <v>254</v>
      </c>
      <c r="D6714" s="154" t="s">
        <v>255</v>
      </c>
      <c r="E6714" s="155" t="s">
        <v>253</v>
      </c>
      <c r="F6714" s="156" t="s">
        <v>253</v>
      </c>
      <c r="G6714" s="155" t="s">
        <v>253</v>
      </c>
      <c r="H6714" s="155" t="s">
        <v>253</v>
      </c>
      <c r="I6714" s="157" t="s">
        <v>253</v>
      </c>
      <c r="J6714" s="156" t="s">
        <v>253</v>
      </c>
      <c r="K6714" s="167" t="s">
        <v>253</v>
      </c>
    </row>
    <row r="6715" spans="1:11" x14ac:dyDescent="0.25">
      <c r="A6715" s="153">
        <v>6711</v>
      </c>
      <c r="B6715" s="154" t="s">
        <v>253</v>
      </c>
      <c r="C6715" s="154" t="s">
        <v>254</v>
      </c>
      <c r="D6715" s="154" t="s">
        <v>255</v>
      </c>
      <c r="E6715" s="155" t="s">
        <v>253</v>
      </c>
      <c r="F6715" s="156" t="s">
        <v>253</v>
      </c>
      <c r="G6715" s="155" t="s">
        <v>253</v>
      </c>
      <c r="H6715" s="155" t="s">
        <v>253</v>
      </c>
      <c r="I6715" s="157" t="s">
        <v>253</v>
      </c>
      <c r="J6715" s="156" t="s">
        <v>253</v>
      </c>
      <c r="K6715" s="167" t="s">
        <v>253</v>
      </c>
    </row>
    <row r="6716" spans="1:11" x14ac:dyDescent="0.25">
      <c r="A6716" s="153">
        <v>6712</v>
      </c>
      <c r="B6716" s="154" t="s">
        <v>253</v>
      </c>
      <c r="C6716" s="154" t="s">
        <v>254</v>
      </c>
      <c r="D6716" s="154" t="s">
        <v>255</v>
      </c>
      <c r="E6716" s="155" t="s">
        <v>253</v>
      </c>
      <c r="F6716" s="156" t="s">
        <v>253</v>
      </c>
      <c r="G6716" s="155" t="s">
        <v>253</v>
      </c>
      <c r="H6716" s="155" t="s">
        <v>253</v>
      </c>
      <c r="I6716" s="157" t="s">
        <v>253</v>
      </c>
      <c r="J6716" s="156" t="s">
        <v>253</v>
      </c>
      <c r="K6716" s="167" t="s">
        <v>253</v>
      </c>
    </row>
    <row r="6717" spans="1:11" x14ac:dyDescent="0.25">
      <c r="A6717" s="153">
        <v>6713</v>
      </c>
      <c r="B6717" s="154" t="s">
        <v>253</v>
      </c>
      <c r="C6717" s="154" t="s">
        <v>254</v>
      </c>
      <c r="D6717" s="154" t="s">
        <v>255</v>
      </c>
      <c r="E6717" s="155" t="s">
        <v>253</v>
      </c>
      <c r="F6717" s="156" t="s">
        <v>253</v>
      </c>
      <c r="G6717" s="155" t="s">
        <v>253</v>
      </c>
      <c r="H6717" s="155" t="s">
        <v>253</v>
      </c>
      <c r="I6717" s="157" t="s">
        <v>253</v>
      </c>
      <c r="J6717" s="156" t="s">
        <v>253</v>
      </c>
      <c r="K6717" s="167" t="s">
        <v>253</v>
      </c>
    </row>
    <row r="6718" spans="1:11" x14ac:dyDescent="0.25">
      <c r="A6718" s="153">
        <v>6714</v>
      </c>
      <c r="B6718" s="154" t="s">
        <v>253</v>
      </c>
      <c r="C6718" s="154" t="s">
        <v>254</v>
      </c>
      <c r="D6718" s="154" t="s">
        <v>255</v>
      </c>
      <c r="E6718" s="155" t="s">
        <v>253</v>
      </c>
      <c r="F6718" s="156" t="s">
        <v>253</v>
      </c>
      <c r="G6718" s="155" t="s">
        <v>253</v>
      </c>
      <c r="H6718" s="155" t="s">
        <v>253</v>
      </c>
      <c r="I6718" s="157" t="s">
        <v>253</v>
      </c>
      <c r="J6718" s="156" t="s">
        <v>253</v>
      </c>
      <c r="K6718" s="167" t="s">
        <v>253</v>
      </c>
    </row>
    <row r="6719" spans="1:11" x14ac:dyDescent="0.25">
      <c r="A6719" s="153">
        <v>6715</v>
      </c>
      <c r="B6719" s="154" t="s">
        <v>253</v>
      </c>
      <c r="C6719" s="154" t="s">
        <v>254</v>
      </c>
      <c r="D6719" s="154" t="s">
        <v>255</v>
      </c>
      <c r="E6719" s="155" t="s">
        <v>253</v>
      </c>
      <c r="F6719" s="156" t="s">
        <v>253</v>
      </c>
      <c r="G6719" s="155" t="s">
        <v>253</v>
      </c>
      <c r="H6719" s="155" t="s">
        <v>253</v>
      </c>
      <c r="I6719" s="157" t="s">
        <v>253</v>
      </c>
      <c r="J6719" s="156" t="s">
        <v>253</v>
      </c>
      <c r="K6719" s="167" t="s">
        <v>253</v>
      </c>
    </row>
    <row r="6720" spans="1:11" x14ac:dyDescent="0.25">
      <c r="A6720" s="153">
        <v>6716</v>
      </c>
      <c r="B6720" s="154" t="s">
        <v>253</v>
      </c>
      <c r="C6720" s="154" t="s">
        <v>254</v>
      </c>
      <c r="D6720" s="154" t="s">
        <v>255</v>
      </c>
      <c r="E6720" s="155" t="s">
        <v>253</v>
      </c>
      <c r="F6720" s="156" t="s">
        <v>253</v>
      </c>
      <c r="G6720" s="155" t="s">
        <v>253</v>
      </c>
      <c r="H6720" s="155" t="s">
        <v>253</v>
      </c>
      <c r="I6720" s="157" t="s">
        <v>253</v>
      </c>
      <c r="J6720" s="156" t="s">
        <v>253</v>
      </c>
      <c r="K6720" s="167" t="s">
        <v>253</v>
      </c>
    </row>
    <row r="6721" spans="1:11" x14ac:dyDescent="0.25">
      <c r="A6721" s="153">
        <v>6717</v>
      </c>
      <c r="B6721" s="154" t="s">
        <v>253</v>
      </c>
      <c r="C6721" s="154" t="s">
        <v>254</v>
      </c>
      <c r="D6721" s="154" t="s">
        <v>255</v>
      </c>
      <c r="E6721" s="155" t="s">
        <v>253</v>
      </c>
      <c r="F6721" s="156" t="s">
        <v>253</v>
      </c>
      <c r="G6721" s="155" t="s">
        <v>253</v>
      </c>
      <c r="H6721" s="155" t="s">
        <v>253</v>
      </c>
      <c r="I6721" s="157" t="s">
        <v>253</v>
      </c>
      <c r="J6721" s="156" t="s">
        <v>253</v>
      </c>
      <c r="K6721" s="167" t="s">
        <v>253</v>
      </c>
    </row>
    <row r="6722" spans="1:11" x14ac:dyDescent="0.25">
      <c r="A6722" s="153">
        <v>6718</v>
      </c>
      <c r="B6722" s="154" t="s">
        <v>253</v>
      </c>
      <c r="C6722" s="154" t="s">
        <v>254</v>
      </c>
      <c r="D6722" s="154" t="s">
        <v>255</v>
      </c>
      <c r="E6722" s="155" t="s">
        <v>253</v>
      </c>
      <c r="F6722" s="156" t="s">
        <v>253</v>
      </c>
      <c r="G6722" s="155" t="s">
        <v>253</v>
      </c>
      <c r="H6722" s="155" t="s">
        <v>253</v>
      </c>
      <c r="I6722" s="157" t="s">
        <v>253</v>
      </c>
      <c r="J6722" s="156" t="s">
        <v>253</v>
      </c>
      <c r="K6722" s="167" t="s">
        <v>253</v>
      </c>
    </row>
    <row r="6723" spans="1:11" x14ac:dyDescent="0.25">
      <c r="A6723" s="153">
        <v>6719</v>
      </c>
      <c r="B6723" s="154" t="s">
        <v>253</v>
      </c>
      <c r="C6723" s="154" t="s">
        <v>254</v>
      </c>
      <c r="D6723" s="154" t="s">
        <v>255</v>
      </c>
      <c r="E6723" s="155" t="s">
        <v>253</v>
      </c>
      <c r="F6723" s="156" t="s">
        <v>253</v>
      </c>
      <c r="G6723" s="155" t="s">
        <v>253</v>
      </c>
      <c r="H6723" s="155" t="s">
        <v>253</v>
      </c>
      <c r="I6723" s="157" t="s">
        <v>253</v>
      </c>
      <c r="J6723" s="156" t="s">
        <v>253</v>
      </c>
      <c r="K6723" s="167" t="s">
        <v>253</v>
      </c>
    </row>
    <row r="6724" spans="1:11" x14ac:dyDescent="0.25">
      <c r="A6724" s="153">
        <v>6720</v>
      </c>
      <c r="B6724" s="154" t="s">
        <v>253</v>
      </c>
      <c r="C6724" s="154" t="s">
        <v>254</v>
      </c>
      <c r="D6724" s="154" t="s">
        <v>255</v>
      </c>
      <c r="E6724" s="155" t="s">
        <v>253</v>
      </c>
      <c r="F6724" s="156" t="s">
        <v>253</v>
      </c>
      <c r="G6724" s="155" t="s">
        <v>253</v>
      </c>
      <c r="H6724" s="155" t="s">
        <v>253</v>
      </c>
      <c r="I6724" s="157" t="s">
        <v>253</v>
      </c>
      <c r="J6724" s="156" t="s">
        <v>253</v>
      </c>
      <c r="K6724" s="167" t="s">
        <v>253</v>
      </c>
    </row>
    <row r="6725" spans="1:11" x14ac:dyDescent="0.25">
      <c r="A6725" s="153">
        <v>6721</v>
      </c>
      <c r="B6725" s="154" t="s">
        <v>253</v>
      </c>
      <c r="C6725" s="154" t="s">
        <v>254</v>
      </c>
      <c r="D6725" s="154" t="s">
        <v>255</v>
      </c>
      <c r="E6725" s="155" t="s">
        <v>253</v>
      </c>
      <c r="F6725" s="156" t="s">
        <v>253</v>
      </c>
      <c r="G6725" s="155" t="s">
        <v>253</v>
      </c>
      <c r="H6725" s="155" t="s">
        <v>253</v>
      </c>
      <c r="I6725" s="157" t="s">
        <v>253</v>
      </c>
      <c r="J6725" s="156" t="s">
        <v>253</v>
      </c>
      <c r="K6725" s="167" t="s">
        <v>253</v>
      </c>
    </row>
    <row r="6726" spans="1:11" x14ac:dyDescent="0.25">
      <c r="A6726" s="153">
        <v>6722</v>
      </c>
      <c r="B6726" s="154" t="s">
        <v>253</v>
      </c>
      <c r="C6726" s="154" t="s">
        <v>254</v>
      </c>
      <c r="D6726" s="154" t="s">
        <v>255</v>
      </c>
      <c r="E6726" s="155" t="s">
        <v>253</v>
      </c>
      <c r="F6726" s="156" t="s">
        <v>253</v>
      </c>
      <c r="G6726" s="155" t="s">
        <v>253</v>
      </c>
      <c r="H6726" s="155" t="s">
        <v>253</v>
      </c>
      <c r="I6726" s="157" t="s">
        <v>253</v>
      </c>
      <c r="J6726" s="156" t="s">
        <v>253</v>
      </c>
      <c r="K6726" s="167" t="s">
        <v>253</v>
      </c>
    </row>
    <row r="6727" spans="1:11" x14ac:dyDescent="0.25">
      <c r="A6727" s="153">
        <v>6723</v>
      </c>
      <c r="B6727" s="154" t="s">
        <v>253</v>
      </c>
      <c r="C6727" s="154" t="s">
        <v>254</v>
      </c>
      <c r="D6727" s="154" t="s">
        <v>255</v>
      </c>
      <c r="E6727" s="155" t="s">
        <v>253</v>
      </c>
      <c r="F6727" s="156" t="s">
        <v>253</v>
      </c>
      <c r="G6727" s="155" t="s">
        <v>253</v>
      </c>
      <c r="H6727" s="155" t="s">
        <v>253</v>
      </c>
      <c r="I6727" s="157" t="s">
        <v>253</v>
      </c>
      <c r="J6727" s="156" t="s">
        <v>253</v>
      </c>
      <c r="K6727" s="167" t="s">
        <v>253</v>
      </c>
    </row>
    <row r="6728" spans="1:11" x14ac:dyDescent="0.25">
      <c r="A6728" s="153">
        <v>6724</v>
      </c>
      <c r="B6728" s="154" t="s">
        <v>253</v>
      </c>
      <c r="C6728" s="154" t="s">
        <v>254</v>
      </c>
      <c r="D6728" s="154" t="s">
        <v>255</v>
      </c>
      <c r="E6728" s="155" t="s">
        <v>253</v>
      </c>
      <c r="F6728" s="156" t="s">
        <v>253</v>
      </c>
      <c r="G6728" s="155" t="s">
        <v>253</v>
      </c>
      <c r="H6728" s="155" t="s">
        <v>253</v>
      </c>
      <c r="I6728" s="157" t="s">
        <v>253</v>
      </c>
      <c r="J6728" s="156" t="s">
        <v>253</v>
      </c>
      <c r="K6728" s="167" t="s">
        <v>253</v>
      </c>
    </row>
    <row r="6729" spans="1:11" x14ac:dyDescent="0.25">
      <c r="A6729" s="153">
        <v>6725</v>
      </c>
      <c r="B6729" s="154" t="s">
        <v>253</v>
      </c>
      <c r="C6729" s="154" t="s">
        <v>254</v>
      </c>
      <c r="D6729" s="154" t="s">
        <v>255</v>
      </c>
      <c r="E6729" s="155" t="s">
        <v>253</v>
      </c>
      <c r="F6729" s="156" t="s">
        <v>253</v>
      </c>
      <c r="G6729" s="155" t="s">
        <v>253</v>
      </c>
      <c r="H6729" s="155" t="s">
        <v>253</v>
      </c>
      <c r="I6729" s="157" t="s">
        <v>253</v>
      </c>
      <c r="J6729" s="156" t="s">
        <v>253</v>
      </c>
      <c r="K6729" s="167" t="s">
        <v>253</v>
      </c>
    </row>
    <row r="6730" spans="1:11" x14ac:dyDescent="0.25">
      <c r="A6730" s="153">
        <v>6726</v>
      </c>
      <c r="B6730" s="154" t="s">
        <v>253</v>
      </c>
      <c r="C6730" s="154" t="s">
        <v>254</v>
      </c>
      <c r="D6730" s="154" t="s">
        <v>255</v>
      </c>
      <c r="E6730" s="155" t="s">
        <v>253</v>
      </c>
      <c r="F6730" s="156" t="s">
        <v>253</v>
      </c>
      <c r="G6730" s="155" t="s">
        <v>253</v>
      </c>
      <c r="H6730" s="155" t="s">
        <v>253</v>
      </c>
      <c r="I6730" s="157" t="s">
        <v>253</v>
      </c>
      <c r="J6730" s="156" t="s">
        <v>253</v>
      </c>
      <c r="K6730" s="167" t="s">
        <v>253</v>
      </c>
    </row>
    <row r="6731" spans="1:11" x14ac:dyDescent="0.25">
      <c r="A6731" s="153">
        <v>6727</v>
      </c>
      <c r="B6731" s="154" t="s">
        <v>253</v>
      </c>
      <c r="C6731" s="154" t="s">
        <v>254</v>
      </c>
      <c r="D6731" s="154" t="s">
        <v>255</v>
      </c>
      <c r="E6731" s="155" t="s">
        <v>253</v>
      </c>
      <c r="F6731" s="156" t="s">
        <v>253</v>
      </c>
      <c r="G6731" s="155" t="s">
        <v>253</v>
      </c>
      <c r="H6731" s="155" t="s">
        <v>253</v>
      </c>
      <c r="I6731" s="157" t="s">
        <v>253</v>
      </c>
      <c r="J6731" s="156" t="s">
        <v>253</v>
      </c>
      <c r="K6731" s="167" t="s">
        <v>253</v>
      </c>
    </row>
    <row r="6732" spans="1:11" x14ac:dyDescent="0.25">
      <c r="A6732" s="153">
        <v>6728</v>
      </c>
      <c r="B6732" s="154" t="s">
        <v>253</v>
      </c>
      <c r="C6732" s="154" t="s">
        <v>254</v>
      </c>
      <c r="D6732" s="154" t="s">
        <v>255</v>
      </c>
      <c r="E6732" s="155" t="s">
        <v>253</v>
      </c>
      <c r="F6732" s="156" t="s">
        <v>253</v>
      </c>
      <c r="G6732" s="155" t="s">
        <v>253</v>
      </c>
      <c r="H6732" s="155" t="s">
        <v>253</v>
      </c>
      <c r="I6732" s="157" t="s">
        <v>253</v>
      </c>
      <c r="J6732" s="156" t="s">
        <v>253</v>
      </c>
      <c r="K6732" s="167" t="s">
        <v>253</v>
      </c>
    </row>
    <row r="6733" spans="1:11" x14ac:dyDescent="0.25">
      <c r="A6733" s="153">
        <v>6729</v>
      </c>
      <c r="B6733" s="154" t="s">
        <v>253</v>
      </c>
      <c r="C6733" s="154" t="s">
        <v>254</v>
      </c>
      <c r="D6733" s="154" t="s">
        <v>255</v>
      </c>
      <c r="E6733" s="155" t="s">
        <v>253</v>
      </c>
      <c r="F6733" s="156" t="s">
        <v>253</v>
      </c>
      <c r="G6733" s="155" t="s">
        <v>253</v>
      </c>
      <c r="H6733" s="155" t="s">
        <v>253</v>
      </c>
      <c r="I6733" s="157" t="s">
        <v>253</v>
      </c>
      <c r="J6733" s="156" t="s">
        <v>253</v>
      </c>
      <c r="K6733" s="167" t="s">
        <v>253</v>
      </c>
    </row>
    <row r="6734" spans="1:11" x14ac:dyDescent="0.25">
      <c r="A6734" s="153">
        <v>6730</v>
      </c>
      <c r="B6734" s="154" t="s">
        <v>253</v>
      </c>
      <c r="C6734" s="154" t="s">
        <v>254</v>
      </c>
      <c r="D6734" s="154" t="s">
        <v>255</v>
      </c>
      <c r="E6734" s="155" t="s">
        <v>253</v>
      </c>
      <c r="F6734" s="156" t="s">
        <v>253</v>
      </c>
      <c r="G6734" s="155" t="s">
        <v>253</v>
      </c>
      <c r="H6734" s="155" t="s">
        <v>253</v>
      </c>
      <c r="I6734" s="157" t="s">
        <v>253</v>
      </c>
      <c r="J6734" s="156" t="s">
        <v>253</v>
      </c>
      <c r="K6734" s="167" t="s">
        <v>253</v>
      </c>
    </row>
    <row r="6735" spans="1:11" x14ac:dyDescent="0.25">
      <c r="A6735" s="153">
        <v>6731</v>
      </c>
      <c r="B6735" s="154" t="s">
        <v>253</v>
      </c>
      <c r="C6735" s="154" t="s">
        <v>254</v>
      </c>
      <c r="D6735" s="154" t="s">
        <v>255</v>
      </c>
      <c r="E6735" s="155" t="s">
        <v>253</v>
      </c>
      <c r="F6735" s="156" t="s">
        <v>253</v>
      </c>
      <c r="G6735" s="155" t="s">
        <v>253</v>
      </c>
      <c r="H6735" s="155" t="s">
        <v>253</v>
      </c>
      <c r="I6735" s="157" t="s">
        <v>253</v>
      </c>
      <c r="J6735" s="156" t="s">
        <v>253</v>
      </c>
      <c r="K6735" s="167" t="s">
        <v>253</v>
      </c>
    </row>
    <row r="6736" spans="1:11" x14ac:dyDescent="0.25">
      <c r="A6736" s="153">
        <v>6732</v>
      </c>
      <c r="B6736" s="154" t="s">
        <v>253</v>
      </c>
      <c r="C6736" s="154" t="s">
        <v>254</v>
      </c>
      <c r="D6736" s="154" t="s">
        <v>255</v>
      </c>
      <c r="E6736" s="155" t="s">
        <v>253</v>
      </c>
      <c r="F6736" s="156" t="s">
        <v>253</v>
      </c>
      <c r="G6736" s="155" t="s">
        <v>253</v>
      </c>
      <c r="H6736" s="155" t="s">
        <v>253</v>
      </c>
      <c r="I6736" s="157" t="s">
        <v>253</v>
      </c>
      <c r="J6736" s="156" t="s">
        <v>253</v>
      </c>
      <c r="K6736" s="167" t="s">
        <v>253</v>
      </c>
    </row>
    <row r="6737" spans="1:11" x14ac:dyDescent="0.25">
      <c r="A6737" s="153">
        <v>6733</v>
      </c>
      <c r="B6737" s="154" t="s">
        <v>253</v>
      </c>
      <c r="C6737" s="154" t="s">
        <v>254</v>
      </c>
      <c r="D6737" s="154" t="s">
        <v>255</v>
      </c>
      <c r="E6737" s="155" t="s">
        <v>253</v>
      </c>
      <c r="F6737" s="156" t="s">
        <v>253</v>
      </c>
      <c r="G6737" s="155" t="s">
        <v>253</v>
      </c>
      <c r="H6737" s="155" t="s">
        <v>253</v>
      </c>
      <c r="I6737" s="157" t="s">
        <v>253</v>
      </c>
      <c r="J6737" s="156" t="s">
        <v>253</v>
      </c>
      <c r="K6737" s="167" t="s">
        <v>253</v>
      </c>
    </row>
    <row r="6738" spans="1:11" x14ac:dyDescent="0.25">
      <c r="A6738" s="153">
        <v>6734</v>
      </c>
      <c r="B6738" s="154" t="s">
        <v>253</v>
      </c>
      <c r="C6738" s="154" t="s">
        <v>254</v>
      </c>
      <c r="D6738" s="154" t="s">
        <v>255</v>
      </c>
      <c r="E6738" s="155" t="s">
        <v>253</v>
      </c>
      <c r="F6738" s="156" t="s">
        <v>253</v>
      </c>
      <c r="G6738" s="155" t="s">
        <v>253</v>
      </c>
      <c r="H6738" s="155" t="s">
        <v>253</v>
      </c>
      <c r="I6738" s="157" t="s">
        <v>253</v>
      </c>
      <c r="J6738" s="156" t="s">
        <v>253</v>
      </c>
      <c r="K6738" s="167" t="s">
        <v>253</v>
      </c>
    </row>
    <row r="6739" spans="1:11" x14ac:dyDescent="0.25">
      <c r="A6739" s="153">
        <v>6735</v>
      </c>
      <c r="B6739" s="154" t="s">
        <v>253</v>
      </c>
      <c r="C6739" s="154" t="s">
        <v>254</v>
      </c>
      <c r="D6739" s="154" t="s">
        <v>255</v>
      </c>
      <c r="E6739" s="155" t="s">
        <v>253</v>
      </c>
      <c r="F6739" s="156" t="s">
        <v>253</v>
      </c>
      <c r="G6739" s="155" t="s">
        <v>253</v>
      </c>
      <c r="H6739" s="155" t="s">
        <v>253</v>
      </c>
      <c r="I6739" s="157" t="s">
        <v>253</v>
      </c>
      <c r="J6739" s="156" t="s">
        <v>253</v>
      </c>
      <c r="K6739" s="167" t="s">
        <v>253</v>
      </c>
    </row>
    <row r="6740" spans="1:11" x14ac:dyDescent="0.25">
      <c r="A6740" s="153">
        <v>6736</v>
      </c>
      <c r="B6740" s="154" t="s">
        <v>253</v>
      </c>
      <c r="C6740" s="154" t="s">
        <v>254</v>
      </c>
      <c r="D6740" s="154" t="s">
        <v>255</v>
      </c>
      <c r="E6740" s="155" t="s">
        <v>253</v>
      </c>
      <c r="F6740" s="156" t="s">
        <v>253</v>
      </c>
      <c r="G6740" s="155" t="s">
        <v>253</v>
      </c>
      <c r="H6740" s="155" t="s">
        <v>253</v>
      </c>
      <c r="I6740" s="157" t="s">
        <v>253</v>
      </c>
      <c r="J6740" s="156" t="s">
        <v>253</v>
      </c>
      <c r="K6740" s="167" t="s">
        <v>253</v>
      </c>
    </row>
    <row r="6741" spans="1:11" x14ac:dyDescent="0.25">
      <c r="A6741" s="153">
        <v>6737</v>
      </c>
      <c r="B6741" s="154" t="s">
        <v>253</v>
      </c>
      <c r="C6741" s="154" t="s">
        <v>254</v>
      </c>
      <c r="D6741" s="154" t="s">
        <v>255</v>
      </c>
      <c r="E6741" s="155" t="s">
        <v>253</v>
      </c>
      <c r="F6741" s="156" t="s">
        <v>253</v>
      </c>
      <c r="G6741" s="155" t="s">
        <v>253</v>
      </c>
      <c r="H6741" s="155" t="s">
        <v>253</v>
      </c>
      <c r="I6741" s="157" t="s">
        <v>253</v>
      </c>
      <c r="J6741" s="156" t="s">
        <v>253</v>
      </c>
      <c r="K6741" s="167" t="s">
        <v>253</v>
      </c>
    </row>
    <row r="6742" spans="1:11" x14ac:dyDescent="0.25">
      <c r="A6742" s="153">
        <v>6738</v>
      </c>
      <c r="B6742" s="154" t="s">
        <v>253</v>
      </c>
      <c r="C6742" s="154" t="s">
        <v>254</v>
      </c>
      <c r="D6742" s="154" t="s">
        <v>255</v>
      </c>
      <c r="E6742" s="155" t="s">
        <v>253</v>
      </c>
      <c r="F6742" s="156" t="s">
        <v>253</v>
      </c>
      <c r="G6742" s="155" t="s">
        <v>253</v>
      </c>
      <c r="H6742" s="155" t="s">
        <v>253</v>
      </c>
      <c r="I6742" s="157" t="s">
        <v>253</v>
      </c>
      <c r="J6742" s="156" t="s">
        <v>253</v>
      </c>
      <c r="K6742" s="167" t="s">
        <v>253</v>
      </c>
    </row>
    <row r="6743" spans="1:11" x14ac:dyDescent="0.25">
      <c r="A6743" s="153">
        <v>6739</v>
      </c>
      <c r="B6743" s="154" t="s">
        <v>253</v>
      </c>
      <c r="C6743" s="154" t="s">
        <v>254</v>
      </c>
      <c r="D6743" s="154" t="s">
        <v>255</v>
      </c>
      <c r="E6743" s="155" t="s">
        <v>253</v>
      </c>
      <c r="F6743" s="156" t="s">
        <v>253</v>
      </c>
      <c r="G6743" s="155" t="s">
        <v>253</v>
      </c>
      <c r="H6743" s="155" t="s">
        <v>253</v>
      </c>
      <c r="I6743" s="157" t="s">
        <v>253</v>
      </c>
      <c r="J6743" s="156" t="s">
        <v>253</v>
      </c>
      <c r="K6743" s="167" t="s">
        <v>253</v>
      </c>
    </row>
    <row r="6744" spans="1:11" x14ac:dyDescent="0.25">
      <c r="A6744" s="153">
        <v>6740</v>
      </c>
      <c r="B6744" s="154" t="s">
        <v>253</v>
      </c>
      <c r="C6744" s="154" t="s">
        <v>254</v>
      </c>
      <c r="D6744" s="154" t="s">
        <v>255</v>
      </c>
      <c r="E6744" s="155" t="s">
        <v>253</v>
      </c>
      <c r="F6744" s="156" t="s">
        <v>253</v>
      </c>
      <c r="G6744" s="155" t="s">
        <v>253</v>
      </c>
      <c r="H6744" s="155" t="s">
        <v>253</v>
      </c>
      <c r="I6744" s="157" t="s">
        <v>253</v>
      </c>
      <c r="J6744" s="156" t="s">
        <v>253</v>
      </c>
      <c r="K6744" s="167" t="s">
        <v>253</v>
      </c>
    </row>
    <row r="6745" spans="1:11" x14ac:dyDescent="0.25">
      <c r="A6745" s="153">
        <v>6741</v>
      </c>
      <c r="B6745" s="154" t="s">
        <v>253</v>
      </c>
      <c r="C6745" s="154" t="s">
        <v>254</v>
      </c>
      <c r="D6745" s="154" t="s">
        <v>255</v>
      </c>
      <c r="E6745" s="155" t="s">
        <v>253</v>
      </c>
      <c r="F6745" s="156" t="s">
        <v>253</v>
      </c>
      <c r="G6745" s="155" t="s">
        <v>253</v>
      </c>
      <c r="H6745" s="155" t="s">
        <v>253</v>
      </c>
      <c r="I6745" s="157" t="s">
        <v>253</v>
      </c>
      <c r="J6745" s="156" t="s">
        <v>253</v>
      </c>
      <c r="K6745" s="167" t="s">
        <v>253</v>
      </c>
    </row>
    <row r="6746" spans="1:11" x14ac:dyDescent="0.25">
      <c r="A6746" s="153">
        <v>6742</v>
      </c>
      <c r="B6746" s="154" t="s">
        <v>253</v>
      </c>
      <c r="C6746" s="154" t="s">
        <v>254</v>
      </c>
      <c r="D6746" s="154" t="s">
        <v>255</v>
      </c>
      <c r="E6746" s="155" t="s">
        <v>253</v>
      </c>
      <c r="F6746" s="156" t="s">
        <v>253</v>
      </c>
      <c r="G6746" s="155" t="s">
        <v>253</v>
      </c>
      <c r="H6746" s="155" t="s">
        <v>253</v>
      </c>
      <c r="I6746" s="157" t="s">
        <v>253</v>
      </c>
      <c r="J6746" s="156" t="s">
        <v>253</v>
      </c>
      <c r="K6746" s="167" t="s">
        <v>253</v>
      </c>
    </row>
    <row r="6747" spans="1:11" x14ac:dyDescent="0.25">
      <c r="A6747" s="153">
        <v>6743</v>
      </c>
      <c r="B6747" s="154" t="s">
        <v>253</v>
      </c>
      <c r="C6747" s="154" t="s">
        <v>254</v>
      </c>
      <c r="D6747" s="154" t="s">
        <v>255</v>
      </c>
      <c r="E6747" s="155" t="s">
        <v>253</v>
      </c>
      <c r="F6747" s="156" t="s">
        <v>253</v>
      </c>
      <c r="G6747" s="155" t="s">
        <v>253</v>
      </c>
      <c r="H6747" s="155" t="s">
        <v>253</v>
      </c>
      <c r="I6747" s="157" t="s">
        <v>253</v>
      </c>
      <c r="J6747" s="156" t="s">
        <v>253</v>
      </c>
      <c r="K6747" s="167" t="s">
        <v>253</v>
      </c>
    </row>
    <row r="6748" spans="1:11" x14ac:dyDescent="0.25">
      <c r="A6748" s="153">
        <v>6744</v>
      </c>
      <c r="B6748" s="154" t="s">
        <v>253</v>
      </c>
      <c r="C6748" s="154" t="s">
        <v>254</v>
      </c>
      <c r="D6748" s="154" t="s">
        <v>255</v>
      </c>
      <c r="E6748" s="155" t="s">
        <v>253</v>
      </c>
      <c r="F6748" s="156" t="s">
        <v>253</v>
      </c>
      <c r="G6748" s="155" t="s">
        <v>253</v>
      </c>
      <c r="H6748" s="155" t="s">
        <v>253</v>
      </c>
      <c r="I6748" s="157" t="s">
        <v>253</v>
      </c>
      <c r="J6748" s="156" t="s">
        <v>253</v>
      </c>
      <c r="K6748" s="167" t="s">
        <v>253</v>
      </c>
    </row>
    <row r="6749" spans="1:11" x14ac:dyDescent="0.25">
      <c r="A6749" s="153">
        <v>6745</v>
      </c>
      <c r="B6749" s="154" t="s">
        <v>253</v>
      </c>
      <c r="C6749" s="154" t="s">
        <v>254</v>
      </c>
      <c r="D6749" s="154" t="s">
        <v>255</v>
      </c>
      <c r="E6749" s="155" t="s">
        <v>253</v>
      </c>
      <c r="F6749" s="156" t="s">
        <v>253</v>
      </c>
      <c r="G6749" s="155" t="s">
        <v>253</v>
      </c>
      <c r="H6749" s="155" t="s">
        <v>253</v>
      </c>
      <c r="I6749" s="157" t="s">
        <v>253</v>
      </c>
      <c r="J6749" s="156" t="s">
        <v>253</v>
      </c>
      <c r="K6749" s="167" t="s">
        <v>253</v>
      </c>
    </row>
    <row r="6750" spans="1:11" x14ac:dyDescent="0.25">
      <c r="A6750" s="153">
        <v>6746</v>
      </c>
      <c r="B6750" s="154" t="s">
        <v>253</v>
      </c>
      <c r="C6750" s="154" t="s">
        <v>254</v>
      </c>
      <c r="D6750" s="154" t="s">
        <v>255</v>
      </c>
      <c r="E6750" s="155" t="s">
        <v>253</v>
      </c>
      <c r="F6750" s="156" t="s">
        <v>253</v>
      </c>
      <c r="G6750" s="155" t="s">
        <v>253</v>
      </c>
      <c r="H6750" s="155" t="s">
        <v>253</v>
      </c>
      <c r="I6750" s="157" t="s">
        <v>253</v>
      </c>
      <c r="J6750" s="156" t="s">
        <v>253</v>
      </c>
      <c r="K6750" s="167" t="s">
        <v>253</v>
      </c>
    </row>
    <row r="6751" spans="1:11" x14ac:dyDescent="0.25">
      <c r="A6751" s="153">
        <v>6747</v>
      </c>
      <c r="B6751" s="154" t="s">
        <v>253</v>
      </c>
      <c r="C6751" s="154" t="s">
        <v>254</v>
      </c>
      <c r="D6751" s="154" t="s">
        <v>255</v>
      </c>
      <c r="E6751" s="155" t="s">
        <v>253</v>
      </c>
      <c r="F6751" s="156" t="s">
        <v>253</v>
      </c>
      <c r="G6751" s="155" t="s">
        <v>253</v>
      </c>
      <c r="H6751" s="155" t="s">
        <v>253</v>
      </c>
      <c r="I6751" s="157" t="s">
        <v>253</v>
      </c>
      <c r="J6751" s="156" t="s">
        <v>253</v>
      </c>
      <c r="K6751" s="167" t="s">
        <v>253</v>
      </c>
    </row>
    <row r="6752" spans="1:11" x14ac:dyDescent="0.25">
      <c r="A6752" s="153">
        <v>6748</v>
      </c>
      <c r="B6752" s="154" t="s">
        <v>253</v>
      </c>
      <c r="C6752" s="154" t="s">
        <v>254</v>
      </c>
      <c r="D6752" s="154" t="s">
        <v>255</v>
      </c>
      <c r="E6752" s="155" t="s">
        <v>253</v>
      </c>
      <c r="F6752" s="156" t="s">
        <v>253</v>
      </c>
      <c r="G6752" s="155" t="s">
        <v>253</v>
      </c>
      <c r="H6752" s="155" t="s">
        <v>253</v>
      </c>
      <c r="I6752" s="157" t="s">
        <v>253</v>
      </c>
      <c r="J6752" s="156" t="s">
        <v>253</v>
      </c>
      <c r="K6752" s="167" t="s">
        <v>253</v>
      </c>
    </row>
    <row r="6753" spans="1:11" x14ac:dyDescent="0.25">
      <c r="A6753" s="153">
        <v>6749</v>
      </c>
      <c r="B6753" s="154" t="s">
        <v>253</v>
      </c>
      <c r="C6753" s="154" t="s">
        <v>254</v>
      </c>
      <c r="D6753" s="154" t="s">
        <v>255</v>
      </c>
      <c r="E6753" s="155" t="s">
        <v>253</v>
      </c>
      <c r="F6753" s="156" t="s">
        <v>253</v>
      </c>
      <c r="G6753" s="155" t="s">
        <v>253</v>
      </c>
      <c r="H6753" s="155" t="s">
        <v>253</v>
      </c>
      <c r="I6753" s="157" t="s">
        <v>253</v>
      </c>
      <c r="J6753" s="156" t="s">
        <v>253</v>
      </c>
      <c r="K6753" s="167" t="s">
        <v>253</v>
      </c>
    </row>
    <row r="6754" spans="1:11" x14ac:dyDescent="0.25">
      <c r="A6754" s="153">
        <v>6750</v>
      </c>
      <c r="B6754" s="154" t="s">
        <v>253</v>
      </c>
      <c r="C6754" s="154" t="s">
        <v>254</v>
      </c>
      <c r="D6754" s="154" t="s">
        <v>255</v>
      </c>
      <c r="E6754" s="155" t="s">
        <v>253</v>
      </c>
      <c r="F6754" s="156" t="s">
        <v>253</v>
      </c>
      <c r="G6754" s="155" t="s">
        <v>253</v>
      </c>
      <c r="H6754" s="155" t="s">
        <v>253</v>
      </c>
      <c r="I6754" s="157" t="s">
        <v>253</v>
      </c>
      <c r="J6754" s="156" t="s">
        <v>253</v>
      </c>
      <c r="K6754" s="167" t="s">
        <v>253</v>
      </c>
    </row>
    <row r="6755" spans="1:11" x14ac:dyDescent="0.25">
      <c r="A6755" s="153">
        <v>6751</v>
      </c>
      <c r="B6755" s="154" t="s">
        <v>253</v>
      </c>
      <c r="C6755" s="154" t="s">
        <v>254</v>
      </c>
      <c r="D6755" s="154" t="s">
        <v>255</v>
      </c>
      <c r="E6755" s="155" t="s">
        <v>253</v>
      </c>
      <c r="F6755" s="156" t="s">
        <v>253</v>
      </c>
      <c r="G6755" s="155" t="s">
        <v>253</v>
      </c>
      <c r="H6755" s="155" t="s">
        <v>253</v>
      </c>
      <c r="I6755" s="157" t="s">
        <v>253</v>
      </c>
      <c r="J6755" s="156" t="s">
        <v>253</v>
      </c>
      <c r="K6755" s="167" t="s">
        <v>253</v>
      </c>
    </row>
    <row r="6756" spans="1:11" x14ac:dyDescent="0.25">
      <c r="A6756" s="153">
        <v>6752</v>
      </c>
      <c r="B6756" s="154" t="s">
        <v>253</v>
      </c>
      <c r="C6756" s="154" t="s">
        <v>254</v>
      </c>
      <c r="D6756" s="154" t="s">
        <v>255</v>
      </c>
      <c r="E6756" s="155" t="s">
        <v>253</v>
      </c>
      <c r="F6756" s="156" t="s">
        <v>253</v>
      </c>
      <c r="G6756" s="155" t="s">
        <v>253</v>
      </c>
      <c r="H6756" s="155" t="s">
        <v>253</v>
      </c>
      <c r="I6756" s="157" t="s">
        <v>253</v>
      </c>
      <c r="J6756" s="156" t="s">
        <v>253</v>
      </c>
      <c r="K6756" s="167" t="s">
        <v>253</v>
      </c>
    </row>
    <row r="6757" spans="1:11" x14ac:dyDescent="0.25">
      <c r="A6757" s="153">
        <v>6753</v>
      </c>
      <c r="B6757" s="154" t="s">
        <v>253</v>
      </c>
      <c r="C6757" s="154" t="s">
        <v>254</v>
      </c>
      <c r="D6757" s="154" t="s">
        <v>255</v>
      </c>
      <c r="E6757" s="155" t="s">
        <v>253</v>
      </c>
      <c r="F6757" s="156" t="s">
        <v>253</v>
      </c>
      <c r="G6757" s="155" t="s">
        <v>253</v>
      </c>
      <c r="H6757" s="155" t="s">
        <v>253</v>
      </c>
      <c r="I6757" s="157" t="s">
        <v>253</v>
      </c>
      <c r="J6757" s="156" t="s">
        <v>253</v>
      </c>
      <c r="K6757" s="167" t="s">
        <v>253</v>
      </c>
    </row>
    <row r="6758" spans="1:11" x14ac:dyDescent="0.25">
      <c r="A6758" s="153">
        <v>6754</v>
      </c>
      <c r="B6758" s="154" t="s">
        <v>253</v>
      </c>
      <c r="C6758" s="154" t="s">
        <v>254</v>
      </c>
      <c r="D6758" s="154" t="s">
        <v>255</v>
      </c>
      <c r="E6758" s="155" t="s">
        <v>253</v>
      </c>
      <c r="F6758" s="156" t="s">
        <v>253</v>
      </c>
      <c r="G6758" s="155" t="s">
        <v>253</v>
      </c>
      <c r="H6758" s="155" t="s">
        <v>253</v>
      </c>
      <c r="I6758" s="157" t="s">
        <v>253</v>
      </c>
      <c r="J6758" s="156" t="s">
        <v>253</v>
      </c>
      <c r="K6758" s="167" t="s">
        <v>253</v>
      </c>
    </row>
    <row r="6759" spans="1:11" x14ac:dyDescent="0.25">
      <c r="A6759" s="153">
        <v>6755</v>
      </c>
      <c r="B6759" s="154" t="s">
        <v>253</v>
      </c>
      <c r="C6759" s="154" t="s">
        <v>254</v>
      </c>
      <c r="D6759" s="154" t="s">
        <v>255</v>
      </c>
      <c r="E6759" s="155" t="s">
        <v>253</v>
      </c>
      <c r="F6759" s="156" t="s">
        <v>253</v>
      </c>
      <c r="G6759" s="155" t="s">
        <v>253</v>
      </c>
      <c r="H6759" s="155" t="s">
        <v>253</v>
      </c>
      <c r="I6759" s="157" t="s">
        <v>253</v>
      </c>
      <c r="J6759" s="156" t="s">
        <v>253</v>
      </c>
      <c r="K6759" s="167" t="s">
        <v>253</v>
      </c>
    </row>
    <row r="6760" spans="1:11" x14ac:dyDescent="0.25">
      <c r="A6760" s="153">
        <v>6756</v>
      </c>
      <c r="B6760" s="154" t="s">
        <v>253</v>
      </c>
      <c r="C6760" s="154" t="s">
        <v>254</v>
      </c>
      <c r="D6760" s="154" t="s">
        <v>255</v>
      </c>
      <c r="E6760" s="155" t="s">
        <v>253</v>
      </c>
      <c r="F6760" s="156" t="s">
        <v>253</v>
      </c>
      <c r="G6760" s="155" t="s">
        <v>253</v>
      </c>
      <c r="H6760" s="155" t="s">
        <v>253</v>
      </c>
      <c r="I6760" s="157" t="s">
        <v>253</v>
      </c>
      <c r="J6760" s="156" t="s">
        <v>253</v>
      </c>
      <c r="K6760" s="167" t="s">
        <v>253</v>
      </c>
    </row>
    <row r="6761" spans="1:11" x14ac:dyDescent="0.25">
      <c r="A6761" s="153">
        <v>6757</v>
      </c>
      <c r="B6761" s="154" t="s">
        <v>253</v>
      </c>
      <c r="C6761" s="154" t="s">
        <v>254</v>
      </c>
      <c r="D6761" s="154" t="s">
        <v>255</v>
      </c>
      <c r="E6761" s="155" t="s">
        <v>253</v>
      </c>
      <c r="F6761" s="156" t="s">
        <v>253</v>
      </c>
      <c r="G6761" s="155" t="s">
        <v>253</v>
      </c>
      <c r="H6761" s="155" t="s">
        <v>253</v>
      </c>
      <c r="I6761" s="157" t="s">
        <v>253</v>
      </c>
      <c r="J6761" s="156" t="s">
        <v>253</v>
      </c>
      <c r="K6761" s="167" t="s">
        <v>253</v>
      </c>
    </row>
    <row r="6762" spans="1:11" x14ac:dyDescent="0.25">
      <c r="A6762" s="153">
        <v>6758</v>
      </c>
      <c r="B6762" s="154" t="s">
        <v>253</v>
      </c>
      <c r="C6762" s="154" t="s">
        <v>254</v>
      </c>
      <c r="D6762" s="154" t="s">
        <v>255</v>
      </c>
      <c r="E6762" s="155" t="s">
        <v>253</v>
      </c>
      <c r="F6762" s="156" t="s">
        <v>253</v>
      </c>
      <c r="G6762" s="155" t="s">
        <v>253</v>
      </c>
      <c r="H6762" s="155" t="s">
        <v>253</v>
      </c>
      <c r="I6762" s="157" t="s">
        <v>253</v>
      </c>
      <c r="J6762" s="156" t="s">
        <v>253</v>
      </c>
      <c r="K6762" s="167" t="s">
        <v>253</v>
      </c>
    </row>
    <row r="6763" spans="1:11" x14ac:dyDescent="0.25">
      <c r="A6763" s="153">
        <v>6759</v>
      </c>
      <c r="B6763" s="154" t="s">
        <v>253</v>
      </c>
      <c r="C6763" s="154" t="s">
        <v>254</v>
      </c>
      <c r="D6763" s="154" t="s">
        <v>255</v>
      </c>
      <c r="E6763" s="155" t="s">
        <v>253</v>
      </c>
      <c r="F6763" s="156" t="s">
        <v>253</v>
      </c>
      <c r="G6763" s="155" t="s">
        <v>253</v>
      </c>
      <c r="H6763" s="155" t="s">
        <v>253</v>
      </c>
      <c r="I6763" s="157" t="s">
        <v>253</v>
      </c>
      <c r="J6763" s="156" t="s">
        <v>253</v>
      </c>
      <c r="K6763" s="167" t="s">
        <v>253</v>
      </c>
    </row>
    <row r="6764" spans="1:11" x14ac:dyDescent="0.25">
      <c r="A6764" s="153">
        <v>6760</v>
      </c>
      <c r="B6764" s="154" t="s">
        <v>253</v>
      </c>
      <c r="C6764" s="154" t="s">
        <v>254</v>
      </c>
      <c r="D6764" s="154" t="s">
        <v>255</v>
      </c>
      <c r="E6764" s="155" t="s">
        <v>253</v>
      </c>
      <c r="F6764" s="156" t="s">
        <v>253</v>
      </c>
      <c r="G6764" s="155" t="s">
        <v>253</v>
      </c>
      <c r="H6764" s="155" t="s">
        <v>253</v>
      </c>
      <c r="I6764" s="157" t="s">
        <v>253</v>
      </c>
      <c r="J6764" s="156" t="s">
        <v>253</v>
      </c>
      <c r="K6764" s="167" t="s">
        <v>253</v>
      </c>
    </row>
    <row r="6765" spans="1:11" x14ac:dyDescent="0.25">
      <c r="A6765" s="153">
        <v>6761</v>
      </c>
      <c r="B6765" s="154" t="s">
        <v>253</v>
      </c>
      <c r="C6765" s="154" t="s">
        <v>254</v>
      </c>
      <c r="D6765" s="154" t="s">
        <v>255</v>
      </c>
      <c r="E6765" s="155" t="s">
        <v>253</v>
      </c>
      <c r="F6765" s="156" t="s">
        <v>253</v>
      </c>
      <c r="G6765" s="155" t="s">
        <v>253</v>
      </c>
      <c r="H6765" s="155" t="s">
        <v>253</v>
      </c>
      <c r="I6765" s="157" t="s">
        <v>253</v>
      </c>
      <c r="J6765" s="156" t="s">
        <v>253</v>
      </c>
      <c r="K6765" s="167" t="s">
        <v>253</v>
      </c>
    </row>
    <row r="6766" spans="1:11" x14ac:dyDescent="0.25">
      <c r="A6766" s="153">
        <v>6762</v>
      </c>
      <c r="B6766" s="154" t="s">
        <v>253</v>
      </c>
      <c r="C6766" s="154" t="s">
        <v>254</v>
      </c>
      <c r="D6766" s="154" t="s">
        <v>255</v>
      </c>
      <c r="E6766" s="155" t="s">
        <v>253</v>
      </c>
      <c r="F6766" s="156" t="s">
        <v>253</v>
      </c>
      <c r="G6766" s="155" t="s">
        <v>253</v>
      </c>
      <c r="H6766" s="155" t="s">
        <v>253</v>
      </c>
      <c r="I6766" s="157" t="s">
        <v>253</v>
      </c>
      <c r="J6766" s="156" t="s">
        <v>253</v>
      </c>
      <c r="K6766" s="167" t="s">
        <v>253</v>
      </c>
    </row>
    <row r="6767" spans="1:11" x14ac:dyDescent="0.25">
      <c r="A6767" s="153">
        <v>6763</v>
      </c>
      <c r="B6767" s="154" t="s">
        <v>253</v>
      </c>
      <c r="C6767" s="154" t="s">
        <v>254</v>
      </c>
      <c r="D6767" s="154" t="s">
        <v>255</v>
      </c>
      <c r="E6767" s="155" t="s">
        <v>253</v>
      </c>
      <c r="F6767" s="156" t="s">
        <v>253</v>
      </c>
      <c r="G6767" s="155" t="s">
        <v>253</v>
      </c>
      <c r="H6767" s="155" t="s">
        <v>253</v>
      </c>
      <c r="I6767" s="157" t="s">
        <v>253</v>
      </c>
      <c r="J6767" s="156" t="s">
        <v>253</v>
      </c>
      <c r="K6767" s="167" t="s">
        <v>253</v>
      </c>
    </row>
    <row r="6768" spans="1:11" x14ac:dyDescent="0.25">
      <c r="A6768" s="153">
        <v>6764</v>
      </c>
      <c r="B6768" s="154" t="s">
        <v>253</v>
      </c>
      <c r="C6768" s="154" t="s">
        <v>254</v>
      </c>
      <c r="D6768" s="154" t="s">
        <v>255</v>
      </c>
      <c r="E6768" s="155" t="s">
        <v>253</v>
      </c>
      <c r="F6768" s="156" t="s">
        <v>253</v>
      </c>
      <c r="G6768" s="155" t="s">
        <v>253</v>
      </c>
      <c r="H6768" s="155" t="s">
        <v>253</v>
      </c>
      <c r="I6768" s="157" t="s">
        <v>253</v>
      </c>
      <c r="J6768" s="156" t="s">
        <v>253</v>
      </c>
      <c r="K6768" s="167" t="s">
        <v>253</v>
      </c>
    </row>
    <row r="6769" spans="1:11" x14ac:dyDescent="0.25">
      <c r="A6769" s="153">
        <v>6765</v>
      </c>
      <c r="B6769" s="154" t="s">
        <v>253</v>
      </c>
      <c r="C6769" s="154" t="s">
        <v>254</v>
      </c>
      <c r="D6769" s="154" t="s">
        <v>255</v>
      </c>
      <c r="E6769" s="155" t="s">
        <v>253</v>
      </c>
      <c r="F6769" s="156" t="s">
        <v>253</v>
      </c>
      <c r="G6769" s="155" t="s">
        <v>253</v>
      </c>
      <c r="H6769" s="155" t="s">
        <v>253</v>
      </c>
      <c r="I6769" s="157" t="s">
        <v>253</v>
      </c>
      <c r="J6769" s="156" t="s">
        <v>253</v>
      </c>
      <c r="K6769" s="167" t="s">
        <v>253</v>
      </c>
    </row>
    <row r="6770" spans="1:11" x14ac:dyDescent="0.25">
      <c r="A6770" s="153">
        <v>6766</v>
      </c>
      <c r="B6770" s="154" t="s">
        <v>253</v>
      </c>
      <c r="C6770" s="154" t="s">
        <v>254</v>
      </c>
      <c r="D6770" s="154" t="s">
        <v>255</v>
      </c>
      <c r="E6770" s="155" t="s">
        <v>253</v>
      </c>
      <c r="F6770" s="156" t="s">
        <v>253</v>
      </c>
      <c r="G6770" s="155" t="s">
        <v>253</v>
      </c>
      <c r="H6770" s="155" t="s">
        <v>253</v>
      </c>
      <c r="I6770" s="157" t="s">
        <v>253</v>
      </c>
      <c r="J6770" s="156" t="s">
        <v>253</v>
      </c>
      <c r="K6770" s="167" t="s">
        <v>253</v>
      </c>
    </row>
    <row r="6771" spans="1:11" x14ac:dyDescent="0.25">
      <c r="A6771" s="153">
        <v>6767</v>
      </c>
      <c r="B6771" s="154" t="s">
        <v>253</v>
      </c>
      <c r="C6771" s="154" t="s">
        <v>254</v>
      </c>
      <c r="D6771" s="154" t="s">
        <v>255</v>
      </c>
      <c r="E6771" s="155" t="s">
        <v>253</v>
      </c>
      <c r="F6771" s="156" t="s">
        <v>253</v>
      </c>
      <c r="G6771" s="155" t="s">
        <v>253</v>
      </c>
      <c r="H6771" s="155" t="s">
        <v>253</v>
      </c>
      <c r="I6771" s="157" t="s">
        <v>253</v>
      </c>
      <c r="J6771" s="156" t="s">
        <v>253</v>
      </c>
      <c r="K6771" s="167" t="s">
        <v>253</v>
      </c>
    </row>
    <row r="6772" spans="1:11" x14ac:dyDescent="0.25">
      <c r="A6772" s="153">
        <v>6768</v>
      </c>
      <c r="B6772" s="154" t="s">
        <v>253</v>
      </c>
      <c r="C6772" s="154" t="s">
        <v>254</v>
      </c>
      <c r="D6772" s="154" t="s">
        <v>255</v>
      </c>
      <c r="E6772" s="155" t="s">
        <v>253</v>
      </c>
      <c r="F6772" s="156" t="s">
        <v>253</v>
      </c>
      <c r="G6772" s="155" t="s">
        <v>253</v>
      </c>
      <c r="H6772" s="155" t="s">
        <v>253</v>
      </c>
      <c r="I6772" s="157" t="s">
        <v>253</v>
      </c>
      <c r="J6772" s="156" t="s">
        <v>253</v>
      </c>
      <c r="K6772" s="167" t="s">
        <v>253</v>
      </c>
    </row>
    <row r="6773" spans="1:11" x14ac:dyDescent="0.25">
      <c r="A6773" s="153">
        <v>6769</v>
      </c>
      <c r="B6773" s="154" t="s">
        <v>253</v>
      </c>
      <c r="C6773" s="154" t="s">
        <v>254</v>
      </c>
      <c r="D6773" s="154" t="s">
        <v>255</v>
      </c>
      <c r="E6773" s="155" t="s">
        <v>253</v>
      </c>
      <c r="F6773" s="156" t="s">
        <v>253</v>
      </c>
      <c r="G6773" s="155" t="s">
        <v>253</v>
      </c>
      <c r="H6773" s="155" t="s">
        <v>253</v>
      </c>
      <c r="I6773" s="157" t="s">
        <v>253</v>
      </c>
      <c r="J6773" s="156" t="s">
        <v>253</v>
      </c>
      <c r="K6773" s="167" t="s">
        <v>253</v>
      </c>
    </row>
    <row r="6774" spans="1:11" x14ac:dyDescent="0.25">
      <c r="A6774" s="153">
        <v>6770</v>
      </c>
      <c r="B6774" s="154" t="s">
        <v>253</v>
      </c>
      <c r="C6774" s="154" t="s">
        <v>254</v>
      </c>
      <c r="D6774" s="154" t="s">
        <v>255</v>
      </c>
      <c r="E6774" s="155" t="s">
        <v>253</v>
      </c>
      <c r="F6774" s="156" t="s">
        <v>253</v>
      </c>
      <c r="G6774" s="155" t="s">
        <v>253</v>
      </c>
      <c r="H6774" s="155" t="s">
        <v>253</v>
      </c>
      <c r="I6774" s="157" t="s">
        <v>253</v>
      </c>
      <c r="J6774" s="156" t="s">
        <v>253</v>
      </c>
      <c r="K6774" s="167" t="s">
        <v>253</v>
      </c>
    </row>
    <row r="6775" spans="1:11" x14ac:dyDescent="0.25">
      <c r="A6775" s="153">
        <v>6771</v>
      </c>
      <c r="B6775" s="154" t="s">
        <v>253</v>
      </c>
      <c r="C6775" s="154" t="s">
        <v>254</v>
      </c>
      <c r="D6775" s="154" t="s">
        <v>255</v>
      </c>
      <c r="E6775" s="155" t="s">
        <v>253</v>
      </c>
      <c r="F6775" s="156" t="s">
        <v>253</v>
      </c>
      <c r="G6775" s="155" t="s">
        <v>253</v>
      </c>
      <c r="H6775" s="155" t="s">
        <v>253</v>
      </c>
      <c r="I6775" s="157" t="s">
        <v>253</v>
      </c>
      <c r="J6775" s="156" t="s">
        <v>253</v>
      </c>
      <c r="K6775" s="167" t="s">
        <v>253</v>
      </c>
    </row>
    <row r="6776" spans="1:11" x14ac:dyDescent="0.25">
      <c r="A6776" s="153">
        <v>6772</v>
      </c>
      <c r="B6776" s="154" t="s">
        <v>253</v>
      </c>
      <c r="C6776" s="154" t="s">
        <v>254</v>
      </c>
      <c r="D6776" s="154" t="s">
        <v>255</v>
      </c>
      <c r="E6776" s="155" t="s">
        <v>253</v>
      </c>
      <c r="F6776" s="156" t="s">
        <v>253</v>
      </c>
      <c r="G6776" s="155" t="s">
        <v>253</v>
      </c>
      <c r="H6776" s="155" t="s">
        <v>253</v>
      </c>
      <c r="I6776" s="157" t="s">
        <v>253</v>
      </c>
      <c r="J6776" s="156" t="s">
        <v>253</v>
      </c>
      <c r="K6776" s="167" t="s">
        <v>253</v>
      </c>
    </row>
    <row r="6777" spans="1:11" x14ac:dyDescent="0.25">
      <c r="A6777" s="153">
        <v>6773</v>
      </c>
      <c r="B6777" s="154" t="s">
        <v>253</v>
      </c>
      <c r="C6777" s="154" t="s">
        <v>254</v>
      </c>
      <c r="D6777" s="154" t="s">
        <v>255</v>
      </c>
      <c r="E6777" s="155" t="s">
        <v>253</v>
      </c>
      <c r="F6777" s="156" t="s">
        <v>253</v>
      </c>
      <c r="G6777" s="155" t="s">
        <v>253</v>
      </c>
      <c r="H6777" s="155" t="s">
        <v>253</v>
      </c>
      <c r="I6777" s="157" t="s">
        <v>253</v>
      </c>
      <c r="J6777" s="156" t="s">
        <v>253</v>
      </c>
      <c r="K6777" s="167" t="s">
        <v>253</v>
      </c>
    </row>
    <row r="6778" spans="1:11" x14ac:dyDescent="0.25">
      <c r="A6778" s="153">
        <v>6774</v>
      </c>
      <c r="B6778" s="154" t="s">
        <v>253</v>
      </c>
      <c r="C6778" s="154" t="s">
        <v>254</v>
      </c>
      <c r="D6778" s="154" t="s">
        <v>255</v>
      </c>
      <c r="E6778" s="155" t="s">
        <v>253</v>
      </c>
      <c r="F6778" s="156" t="s">
        <v>253</v>
      </c>
      <c r="G6778" s="155" t="s">
        <v>253</v>
      </c>
      <c r="H6778" s="155" t="s">
        <v>253</v>
      </c>
      <c r="I6778" s="157" t="s">
        <v>253</v>
      </c>
      <c r="J6778" s="156" t="s">
        <v>253</v>
      </c>
      <c r="K6778" s="167" t="s">
        <v>253</v>
      </c>
    </row>
    <row r="6779" spans="1:11" x14ac:dyDescent="0.25">
      <c r="A6779" s="153">
        <v>6775</v>
      </c>
      <c r="B6779" s="154" t="s">
        <v>253</v>
      </c>
      <c r="C6779" s="154" t="s">
        <v>254</v>
      </c>
      <c r="D6779" s="154" t="s">
        <v>255</v>
      </c>
      <c r="E6779" s="155" t="s">
        <v>253</v>
      </c>
      <c r="F6779" s="156" t="s">
        <v>253</v>
      </c>
      <c r="G6779" s="155" t="s">
        <v>253</v>
      </c>
      <c r="H6779" s="155" t="s">
        <v>253</v>
      </c>
      <c r="I6779" s="157" t="s">
        <v>253</v>
      </c>
      <c r="J6779" s="156" t="s">
        <v>253</v>
      </c>
      <c r="K6779" s="167" t="s">
        <v>253</v>
      </c>
    </row>
    <row r="6780" spans="1:11" x14ac:dyDescent="0.25">
      <c r="A6780" s="153">
        <v>6776</v>
      </c>
      <c r="B6780" s="154" t="s">
        <v>253</v>
      </c>
      <c r="C6780" s="154" t="s">
        <v>254</v>
      </c>
      <c r="D6780" s="154" t="s">
        <v>255</v>
      </c>
      <c r="E6780" s="155" t="s">
        <v>253</v>
      </c>
      <c r="F6780" s="156" t="s">
        <v>253</v>
      </c>
      <c r="G6780" s="155" t="s">
        <v>253</v>
      </c>
      <c r="H6780" s="155" t="s">
        <v>253</v>
      </c>
      <c r="I6780" s="157" t="s">
        <v>253</v>
      </c>
      <c r="J6780" s="156" t="s">
        <v>253</v>
      </c>
      <c r="K6780" s="167" t="s">
        <v>253</v>
      </c>
    </row>
    <row r="6781" spans="1:11" x14ac:dyDescent="0.25">
      <c r="A6781" s="153">
        <v>6777</v>
      </c>
      <c r="B6781" s="154" t="s">
        <v>253</v>
      </c>
      <c r="C6781" s="154" t="s">
        <v>254</v>
      </c>
      <c r="D6781" s="154" t="s">
        <v>255</v>
      </c>
      <c r="E6781" s="155" t="s">
        <v>253</v>
      </c>
      <c r="F6781" s="156" t="s">
        <v>253</v>
      </c>
      <c r="G6781" s="155" t="s">
        <v>253</v>
      </c>
      <c r="H6781" s="155" t="s">
        <v>253</v>
      </c>
      <c r="I6781" s="157" t="s">
        <v>253</v>
      </c>
      <c r="J6781" s="156" t="s">
        <v>253</v>
      </c>
      <c r="K6781" s="167" t="s">
        <v>253</v>
      </c>
    </row>
    <row r="6782" spans="1:11" x14ac:dyDescent="0.25">
      <c r="A6782" s="153">
        <v>6778</v>
      </c>
      <c r="B6782" s="154" t="s">
        <v>253</v>
      </c>
      <c r="C6782" s="154" t="s">
        <v>254</v>
      </c>
      <c r="D6782" s="154" t="s">
        <v>255</v>
      </c>
      <c r="E6782" s="155" t="s">
        <v>253</v>
      </c>
      <c r="F6782" s="156" t="s">
        <v>253</v>
      </c>
      <c r="G6782" s="155" t="s">
        <v>253</v>
      </c>
      <c r="H6782" s="155" t="s">
        <v>253</v>
      </c>
      <c r="I6782" s="157" t="s">
        <v>253</v>
      </c>
      <c r="J6782" s="156" t="s">
        <v>253</v>
      </c>
      <c r="K6782" s="167" t="s">
        <v>253</v>
      </c>
    </row>
    <row r="6783" spans="1:11" x14ac:dyDescent="0.25">
      <c r="A6783" s="153">
        <v>6779</v>
      </c>
      <c r="B6783" s="154" t="s">
        <v>253</v>
      </c>
      <c r="C6783" s="154" t="s">
        <v>254</v>
      </c>
      <c r="D6783" s="154" t="s">
        <v>255</v>
      </c>
      <c r="E6783" s="155" t="s">
        <v>253</v>
      </c>
      <c r="F6783" s="156" t="s">
        <v>253</v>
      </c>
      <c r="G6783" s="155" t="s">
        <v>253</v>
      </c>
      <c r="H6783" s="155" t="s">
        <v>253</v>
      </c>
      <c r="I6783" s="157" t="s">
        <v>253</v>
      </c>
      <c r="J6783" s="156" t="s">
        <v>253</v>
      </c>
      <c r="K6783" s="167" t="s">
        <v>253</v>
      </c>
    </row>
    <row r="6784" spans="1:11" x14ac:dyDescent="0.25">
      <c r="A6784" s="153">
        <v>6780</v>
      </c>
      <c r="B6784" s="154" t="s">
        <v>253</v>
      </c>
      <c r="C6784" s="154" t="s">
        <v>254</v>
      </c>
      <c r="D6784" s="154" t="s">
        <v>255</v>
      </c>
      <c r="E6784" s="155" t="s">
        <v>253</v>
      </c>
      <c r="F6784" s="156" t="s">
        <v>253</v>
      </c>
      <c r="G6784" s="155" t="s">
        <v>253</v>
      </c>
      <c r="H6784" s="155" t="s">
        <v>253</v>
      </c>
      <c r="I6784" s="157" t="s">
        <v>253</v>
      </c>
      <c r="J6784" s="156" t="s">
        <v>253</v>
      </c>
      <c r="K6784" s="167" t="s">
        <v>253</v>
      </c>
    </row>
    <row r="6785" spans="1:11" x14ac:dyDescent="0.25">
      <c r="A6785" s="153">
        <v>6781</v>
      </c>
      <c r="B6785" s="154" t="s">
        <v>253</v>
      </c>
      <c r="C6785" s="154" t="s">
        <v>254</v>
      </c>
      <c r="D6785" s="154" t="s">
        <v>255</v>
      </c>
      <c r="E6785" s="155" t="s">
        <v>253</v>
      </c>
      <c r="F6785" s="156" t="s">
        <v>253</v>
      </c>
      <c r="G6785" s="155" t="s">
        <v>253</v>
      </c>
      <c r="H6785" s="155" t="s">
        <v>253</v>
      </c>
      <c r="I6785" s="157" t="s">
        <v>253</v>
      </c>
      <c r="J6785" s="156" t="s">
        <v>253</v>
      </c>
      <c r="K6785" s="167" t="s">
        <v>253</v>
      </c>
    </row>
    <row r="6786" spans="1:11" x14ac:dyDescent="0.25">
      <c r="A6786" s="153">
        <v>6782</v>
      </c>
      <c r="B6786" s="154" t="s">
        <v>253</v>
      </c>
      <c r="C6786" s="154" t="s">
        <v>254</v>
      </c>
      <c r="D6786" s="154" t="s">
        <v>255</v>
      </c>
      <c r="E6786" s="155" t="s">
        <v>253</v>
      </c>
      <c r="F6786" s="156" t="s">
        <v>253</v>
      </c>
      <c r="G6786" s="155" t="s">
        <v>253</v>
      </c>
      <c r="H6786" s="155" t="s">
        <v>253</v>
      </c>
      <c r="I6786" s="157" t="s">
        <v>253</v>
      </c>
      <c r="J6786" s="156" t="s">
        <v>253</v>
      </c>
      <c r="K6786" s="167" t="s">
        <v>253</v>
      </c>
    </row>
    <row r="6787" spans="1:11" x14ac:dyDescent="0.25">
      <c r="A6787" s="153">
        <v>6783</v>
      </c>
      <c r="B6787" s="154" t="s">
        <v>253</v>
      </c>
      <c r="C6787" s="154" t="s">
        <v>254</v>
      </c>
      <c r="D6787" s="154" t="s">
        <v>255</v>
      </c>
      <c r="E6787" s="155" t="s">
        <v>253</v>
      </c>
      <c r="F6787" s="156" t="s">
        <v>253</v>
      </c>
      <c r="G6787" s="155" t="s">
        <v>253</v>
      </c>
      <c r="H6787" s="155" t="s">
        <v>253</v>
      </c>
      <c r="I6787" s="157" t="s">
        <v>253</v>
      </c>
      <c r="J6787" s="156" t="s">
        <v>253</v>
      </c>
      <c r="K6787" s="167" t="s">
        <v>253</v>
      </c>
    </row>
    <row r="6788" spans="1:11" x14ac:dyDescent="0.25">
      <c r="A6788" s="153">
        <v>6784</v>
      </c>
      <c r="B6788" s="154" t="s">
        <v>253</v>
      </c>
      <c r="C6788" s="154" t="s">
        <v>254</v>
      </c>
      <c r="D6788" s="154" t="s">
        <v>255</v>
      </c>
      <c r="E6788" s="155" t="s">
        <v>253</v>
      </c>
      <c r="F6788" s="156" t="s">
        <v>253</v>
      </c>
      <c r="G6788" s="155" t="s">
        <v>253</v>
      </c>
      <c r="H6788" s="155" t="s">
        <v>253</v>
      </c>
      <c r="I6788" s="157" t="s">
        <v>253</v>
      </c>
      <c r="J6788" s="156" t="s">
        <v>253</v>
      </c>
      <c r="K6788" s="167" t="s">
        <v>253</v>
      </c>
    </row>
    <row r="6789" spans="1:11" x14ac:dyDescent="0.25">
      <c r="A6789" s="153">
        <v>6785</v>
      </c>
      <c r="B6789" s="154" t="s">
        <v>253</v>
      </c>
      <c r="C6789" s="154" t="s">
        <v>254</v>
      </c>
      <c r="D6789" s="154" t="s">
        <v>255</v>
      </c>
      <c r="E6789" s="155" t="s">
        <v>253</v>
      </c>
      <c r="F6789" s="156" t="s">
        <v>253</v>
      </c>
      <c r="G6789" s="155" t="s">
        <v>253</v>
      </c>
      <c r="H6789" s="155" t="s">
        <v>253</v>
      </c>
      <c r="I6789" s="157" t="s">
        <v>253</v>
      </c>
      <c r="J6789" s="156" t="s">
        <v>253</v>
      </c>
      <c r="K6789" s="167" t="s">
        <v>253</v>
      </c>
    </row>
    <row r="6790" spans="1:11" x14ac:dyDescent="0.25">
      <c r="A6790" s="153">
        <v>6786</v>
      </c>
      <c r="B6790" s="154" t="s">
        <v>253</v>
      </c>
      <c r="C6790" s="154" t="s">
        <v>254</v>
      </c>
      <c r="D6790" s="154" t="s">
        <v>255</v>
      </c>
      <c r="E6790" s="155" t="s">
        <v>253</v>
      </c>
      <c r="F6790" s="156" t="s">
        <v>253</v>
      </c>
      <c r="G6790" s="155" t="s">
        <v>253</v>
      </c>
      <c r="H6790" s="155" t="s">
        <v>253</v>
      </c>
      <c r="I6790" s="157" t="s">
        <v>253</v>
      </c>
      <c r="J6790" s="156" t="s">
        <v>253</v>
      </c>
      <c r="K6790" s="167" t="s">
        <v>253</v>
      </c>
    </row>
    <row r="6791" spans="1:11" x14ac:dyDescent="0.25">
      <c r="A6791" s="153">
        <v>6787</v>
      </c>
      <c r="B6791" s="154" t="s">
        <v>253</v>
      </c>
      <c r="C6791" s="154" t="s">
        <v>254</v>
      </c>
      <c r="D6791" s="154" t="s">
        <v>255</v>
      </c>
      <c r="E6791" s="155" t="s">
        <v>253</v>
      </c>
      <c r="F6791" s="156" t="s">
        <v>253</v>
      </c>
      <c r="G6791" s="155" t="s">
        <v>253</v>
      </c>
      <c r="H6791" s="155" t="s">
        <v>253</v>
      </c>
      <c r="I6791" s="157" t="s">
        <v>253</v>
      </c>
      <c r="J6791" s="156" t="s">
        <v>253</v>
      </c>
      <c r="K6791" s="167" t="s">
        <v>253</v>
      </c>
    </row>
    <row r="6792" spans="1:11" x14ac:dyDescent="0.25">
      <c r="A6792" s="153">
        <v>6788</v>
      </c>
      <c r="B6792" s="154" t="s">
        <v>253</v>
      </c>
      <c r="C6792" s="154" t="s">
        <v>254</v>
      </c>
      <c r="D6792" s="154" t="s">
        <v>255</v>
      </c>
      <c r="E6792" s="155" t="s">
        <v>253</v>
      </c>
      <c r="F6792" s="156" t="s">
        <v>253</v>
      </c>
      <c r="G6792" s="155" t="s">
        <v>253</v>
      </c>
      <c r="H6792" s="155" t="s">
        <v>253</v>
      </c>
      <c r="I6792" s="157" t="s">
        <v>253</v>
      </c>
      <c r="J6792" s="156" t="s">
        <v>253</v>
      </c>
      <c r="K6792" s="167" t="s">
        <v>253</v>
      </c>
    </row>
    <row r="6793" spans="1:11" x14ac:dyDescent="0.25">
      <c r="A6793" s="153">
        <v>6789</v>
      </c>
      <c r="B6793" s="154" t="s">
        <v>253</v>
      </c>
      <c r="C6793" s="154" t="s">
        <v>254</v>
      </c>
      <c r="D6793" s="154" t="s">
        <v>255</v>
      </c>
      <c r="E6793" s="155" t="s">
        <v>253</v>
      </c>
      <c r="F6793" s="156" t="s">
        <v>253</v>
      </c>
      <c r="G6793" s="155" t="s">
        <v>253</v>
      </c>
      <c r="H6793" s="155" t="s">
        <v>253</v>
      </c>
      <c r="I6793" s="157" t="s">
        <v>253</v>
      </c>
      <c r="J6793" s="156" t="s">
        <v>253</v>
      </c>
      <c r="K6793" s="167" t="s">
        <v>253</v>
      </c>
    </row>
    <row r="6794" spans="1:11" x14ac:dyDescent="0.25">
      <c r="A6794" s="153">
        <v>6790</v>
      </c>
      <c r="B6794" s="154" t="s">
        <v>253</v>
      </c>
      <c r="C6794" s="154" t="s">
        <v>254</v>
      </c>
      <c r="D6794" s="154" t="s">
        <v>255</v>
      </c>
      <c r="E6794" s="155" t="s">
        <v>253</v>
      </c>
      <c r="F6794" s="156" t="s">
        <v>253</v>
      </c>
      <c r="G6794" s="155" t="s">
        <v>253</v>
      </c>
      <c r="H6794" s="155" t="s">
        <v>253</v>
      </c>
      <c r="I6794" s="157" t="s">
        <v>253</v>
      </c>
      <c r="J6794" s="156" t="s">
        <v>253</v>
      </c>
      <c r="K6794" s="167" t="s">
        <v>253</v>
      </c>
    </row>
    <row r="6795" spans="1:11" x14ac:dyDescent="0.25">
      <c r="A6795" s="153">
        <v>6791</v>
      </c>
      <c r="B6795" s="154" t="s">
        <v>253</v>
      </c>
      <c r="C6795" s="154" t="s">
        <v>254</v>
      </c>
      <c r="D6795" s="154" t="s">
        <v>255</v>
      </c>
      <c r="E6795" s="155" t="s">
        <v>253</v>
      </c>
      <c r="F6795" s="156" t="s">
        <v>253</v>
      </c>
      <c r="G6795" s="155" t="s">
        <v>253</v>
      </c>
      <c r="H6795" s="155" t="s">
        <v>253</v>
      </c>
      <c r="I6795" s="157" t="s">
        <v>253</v>
      </c>
      <c r="J6795" s="156" t="s">
        <v>253</v>
      </c>
      <c r="K6795" s="167" t="s">
        <v>253</v>
      </c>
    </row>
    <row r="6796" spans="1:11" x14ac:dyDescent="0.25">
      <c r="A6796" s="153">
        <v>6792</v>
      </c>
      <c r="B6796" s="154" t="s">
        <v>253</v>
      </c>
      <c r="C6796" s="154" t="s">
        <v>254</v>
      </c>
      <c r="D6796" s="154" t="s">
        <v>255</v>
      </c>
      <c r="E6796" s="155" t="s">
        <v>253</v>
      </c>
      <c r="F6796" s="156" t="s">
        <v>253</v>
      </c>
      <c r="G6796" s="155" t="s">
        <v>253</v>
      </c>
      <c r="H6796" s="155" t="s">
        <v>253</v>
      </c>
      <c r="I6796" s="157" t="s">
        <v>253</v>
      </c>
      <c r="J6796" s="156" t="s">
        <v>253</v>
      </c>
      <c r="K6796" s="167" t="s">
        <v>253</v>
      </c>
    </row>
    <row r="6797" spans="1:11" x14ac:dyDescent="0.25">
      <c r="A6797" s="153">
        <v>6793</v>
      </c>
      <c r="B6797" s="154" t="s">
        <v>253</v>
      </c>
      <c r="C6797" s="154" t="s">
        <v>254</v>
      </c>
      <c r="D6797" s="154" t="s">
        <v>255</v>
      </c>
      <c r="E6797" s="155" t="s">
        <v>253</v>
      </c>
      <c r="F6797" s="156" t="s">
        <v>253</v>
      </c>
      <c r="G6797" s="155" t="s">
        <v>253</v>
      </c>
      <c r="H6797" s="155" t="s">
        <v>253</v>
      </c>
      <c r="I6797" s="157" t="s">
        <v>253</v>
      </c>
      <c r="J6797" s="156" t="s">
        <v>253</v>
      </c>
      <c r="K6797" s="167" t="s">
        <v>253</v>
      </c>
    </row>
    <row r="6798" spans="1:11" x14ac:dyDescent="0.25">
      <c r="A6798" s="153">
        <v>6794</v>
      </c>
      <c r="B6798" s="154" t="s">
        <v>253</v>
      </c>
      <c r="C6798" s="154" t="s">
        <v>254</v>
      </c>
      <c r="D6798" s="154" t="s">
        <v>255</v>
      </c>
      <c r="E6798" s="155" t="s">
        <v>253</v>
      </c>
      <c r="F6798" s="156" t="s">
        <v>253</v>
      </c>
      <c r="G6798" s="155" t="s">
        <v>253</v>
      </c>
      <c r="H6798" s="155" t="s">
        <v>253</v>
      </c>
      <c r="I6798" s="157" t="s">
        <v>253</v>
      </c>
      <c r="J6798" s="156" t="s">
        <v>253</v>
      </c>
      <c r="K6798" s="167" t="s">
        <v>253</v>
      </c>
    </row>
    <row r="6799" spans="1:11" x14ac:dyDescent="0.25">
      <c r="A6799" s="153">
        <v>6795</v>
      </c>
      <c r="B6799" s="154" t="s">
        <v>253</v>
      </c>
      <c r="C6799" s="154" t="s">
        <v>254</v>
      </c>
      <c r="D6799" s="154" t="s">
        <v>255</v>
      </c>
      <c r="E6799" s="155" t="s">
        <v>253</v>
      </c>
      <c r="F6799" s="156" t="s">
        <v>253</v>
      </c>
      <c r="G6799" s="155" t="s">
        <v>253</v>
      </c>
      <c r="H6799" s="155" t="s">
        <v>253</v>
      </c>
      <c r="I6799" s="157" t="s">
        <v>253</v>
      </c>
      <c r="J6799" s="156" t="s">
        <v>253</v>
      </c>
      <c r="K6799" s="167" t="s">
        <v>253</v>
      </c>
    </row>
    <row r="6800" spans="1:11" x14ac:dyDescent="0.25">
      <c r="A6800" s="153">
        <v>6796</v>
      </c>
      <c r="B6800" s="154" t="s">
        <v>253</v>
      </c>
      <c r="C6800" s="154" t="s">
        <v>254</v>
      </c>
      <c r="D6800" s="154" t="s">
        <v>255</v>
      </c>
      <c r="E6800" s="155" t="s">
        <v>253</v>
      </c>
      <c r="F6800" s="156" t="s">
        <v>253</v>
      </c>
      <c r="G6800" s="155" t="s">
        <v>253</v>
      </c>
      <c r="H6800" s="155" t="s">
        <v>253</v>
      </c>
      <c r="I6800" s="157" t="s">
        <v>253</v>
      </c>
      <c r="J6800" s="156" t="s">
        <v>253</v>
      </c>
      <c r="K6800" s="167" t="s">
        <v>253</v>
      </c>
    </row>
    <row r="6801" spans="1:11" x14ac:dyDescent="0.25">
      <c r="A6801" s="153">
        <v>6797</v>
      </c>
      <c r="B6801" s="154" t="s">
        <v>253</v>
      </c>
      <c r="C6801" s="154" t="s">
        <v>254</v>
      </c>
      <c r="D6801" s="154" t="s">
        <v>255</v>
      </c>
      <c r="E6801" s="155" t="s">
        <v>253</v>
      </c>
      <c r="F6801" s="156" t="s">
        <v>253</v>
      </c>
      <c r="G6801" s="155" t="s">
        <v>253</v>
      </c>
      <c r="H6801" s="155" t="s">
        <v>253</v>
      </c>
      <c r="I6801" s="157" t="s">
        <v>253</v>
      </c>
      <c r="J6801" s="156" t="s">
        <v>253</v>
      </c>
      <c r="K6801" s="167" t="s">
        <v>253</v>
      </c>
    </row>
    <row r="6802" spans="1:11" x14ac:dyDescent="0.25">
      <c r="A6802" s="153">
        <v>6798</v>
      </c>
      <c r="B6802" s="154" t="s">
        <v>253</v>
      </c>
      <c r="C6802" s="154" t="s">
        <v>254</v>
      </c>
      <c r="D6802" s="154" t="s">
        <v>255</v>
      </c>
      <c r="E6802" s="155" t="s">
        <v>253</v>
      </c>
      <c r="F6802" s="156" t="s">
        <v>253</v>
      </c>
      <c r="G6802" s="155" t="s">
        <v>253</v>
      </c>
      <c r="H6802" s="155" t="s">
        <v>253</v>
      </c>
      <c r="I6802" s="157" t="s">
        <v>253</v>
      </c>
      <c r="J6802" s="156" t="s">
        <v>253</v>
      </c>
      <c r="K6802" s="167" t="s">
        <v>253</v>
      </c>
    </row>
    <row r="6803" spans="1:11" x14ac:dyDescent="0.25">
      <c r="A6803" s="153">
        <v>6799</v>
      </c>
      <c r="B6803" s="154" t="s">
        <v>253</v>
      </c>
      <c r="C6803" s="154" t="s">
        <v>254</v>
      </c>
      <c r="D6803" s="154" t="s">
        <v>255</v>
      </c>
      <c r="E6803" s="155" t="s">
        <v>253</v>
      </c>
      <c r="F6803" s="156" t="s">
        <v>253</v>
      </c>
      <c r="G6803" s="155" t="s">
        <v>253</v>
      </c>
      <c r="H6803" s="155" t="s">
        <v>253</v>
      </c>
      <c r="I6803" s="157" t="s">
        <v>253</v>
      </c>
      <c r="J6803" s="156" t="s">
        <v>253</v>
      </c>
      <c r="K6803" s="167" t="s">
        <v>253</v>
      </c>
    </row>
    <row r="6804" spans="1:11" x14ac:dyDescent="0.25">
      <c r="A6804" s="153">
        <v>6800</v>
      </c>
      <c r="B6804" s="154" t="s">
        <v>253</v>
      </c>
      <c r="C6804" s="154" t="s">
        <v>254</v>
      </c>
      <c r="D6804" s="154" t="s">
        <v>255</v>
      </c>
      <c r="E6804" s="155" t="s">
        <v>253</v>
      </c>
      <c r="F6804" s="156" t="s">
        <v>253</v>
      </c>
      <c r="G6804" s="155" t="s">
        <v>253</v>
      </c>
      <c r="H6804" s="155" t="s">
        <v>253</v>
      </c>
      <c r="I6804" s="157" t="s">
        <v>253</v>
      </c>
      <c r="J6804" s="156" t="s">
        <v>253</v>
      </c>
      <c r="K6804" s="167" t="s">
        <v>253</v>
      </c>
    </row>
    <row r="6805" spans="1:11" x14ac:dyDescent="0.25">
      <c r="A6805" s="153">
        <v>6801</v>
      </c>
      <c r="B6805" s="154" t="s">
        <v>253</v>
      </c>
      <c r="C6805" s="154" t="s">
        <v>254</v>
      </c>
      <c r="D6805" s="154" t="s">
        <v>255</v>
      </c>
      <c r="E6805" s="155" t="s">
        <v>253</v>
      </c>
      <c r="F6805" s="156" t="s">
        <v>253</v>
      </c>
      <c r="G6805" s="155" t="s">
        <v>253</v>
      </c>
      <c r="H6805" s="155" t="s">
        <v>253</v>
      </c>
      <c r="I6805" s="157" t="s">
        <v>253</v>
      </c>
      <c r="J6805" s="156" t="s">
        <v>253</v>
      </c>
      <c r="K6805" s="167" t="s">
        <v>253</v>
      </c>
    </row>
    <row r="6806" spans="1:11" x14ac:dyDescent="0.25">
      <c r="A6806" s="153">
        <v>6802</v>
      </c>
      <c r="B6806" s="154" t="s">
        <v>253</v>
      </c>
      <c r="C6806" s="154" t="s">
        <v>254</v>
      </c>
      <c r="D6806" s="154" t="s">
        <v>255</v>
      </c>
      <c r="E6806" s="155" t="s">
        <v>253</v>
      </c>
      <c r="F6806" s="156" t="s">
        <v>253</v>
      </c>
      <c r="G6806" s="155" t="s">
        <v>253</v>
      </c>
      <c r="H6806" s="155" t="s">
        <v>253</v>
      </c>
      <c r="I6806" s="157" t="s">
        <v>253</v>
      </c>
      <c r="J6806" s="156" t="s">
        <v>253</v>
      </c>
      <c r="K6806" s="167" t="s">
        <v>253</v>
      </c>
    </row>
    <row r="6807" spans="1:11" x14ac:dyDescent="0.25">
      <c r="A6807" s="153">
        <v>6803</v>
      </c>
      <c r="B6807" s="154" t="s">
        <v>253</v>
      </c>
      <c r="C6807" s="154" t="s">
        <v>254</v>
      </c>
      <c r="D6807" s="154" t="s">
        <v>255</v>
      </c>
      <c r="E6807" s="155" t="s">
        <v>253</v>
      </c>
      <c r="F6807" s="156" t="s">
        <v>253</v>
      </c>
      <c r="G6807" s="155" t="s">
        <v>253</v>
      </c>
      <c r="H6807" s="155" t="s">
        <v>253</v>
      </c>
      <c r="I6807" s="157" t="s">
        <v>253</v>
      </c>
      <c r="J6807" s="156" t="s">
        <v>253</v>
      </c>
      <c r="K6807" s="167" t="s">
        <v>253</v>
      </c>
    </row>
    <row r="6808" spans="1:11" x14ac:dyDescent="0.25">
      <c r="A6808" s="153">
        <v>6804</v>
      </c>
      <c r="B6808" s="154" t="s">
        <v>253</v>
      </c>
      <c r="C6808" s="154" t="s">
        <v>254</v>
      </c>
      <c r="D6808" s="154" t="s">
        <v>255</v>
      </c>
      <c r="E6808" s="155" t="s">
        <v>253</v>
      </c>
      <c r="F6808" s="156" t="s">
        <v>253</v>
      </c>
      <c r="G6808" s="155" t="s">
        <v>253</v>
      </c>
      <c r="H6808" s="155" t="s">
        <v>253</v>
      </c>
      <c r="I6808" s="157" t="s">
        <v>253</v>
      </c>
      <c r="J6808" s="156" t="s">
        <v>253</v>
      </c>
      <c r="K6808" s="167" t="s">
        <v>253</v>
      </c>
    </row>
    <row r="6809" spans="1:11" x14ac:dyDescent="0.25">
      <c r="A6809" s="153">
        <v>6805</v>
      </c>
      <c r="B6809" s="154" t="s">
        <v>253</v>
      </c>
      <c r="C6809" s="154" t="s">
        <v>254</v>
      </c>
      <c r="D6809" s="154" t="s">
        <v>255</v>
      </c>
      <c r="E6809" s="155" t="s">
        <v>253</v>
      </c>
      <c r="F6809" s="156" t="s">
        <v>253</v>
      </c>
      <c r="G6809" s="155" t="s">
        <v>253</v>
      </c>
      <c r="H6809" s="155" t="s">
        <v>253</v>
      </c>
      <c r="I6809" s="157" t="s">
        <v>253</v>
      </c>
      <c r="J6809" s="156" t="s">
        <v>253</v>
      </c>
      <c r="K6809" s="167" t="s">
        <v>253</v>
      </c>
    </row>
    <row r="6810" spans="1:11" x14ac:dyDescent="0.25">
      <c r="A6810" s="153">
        <v>6806</v>
      </c>
      <c r="B6810" s="154" t="s">
        <v>253</v>
      </c>
      <c r="C6810" s="154" t="s">
        <v>254</v>
      </c>
      <c r="D6810" s="154" t="s">
        <v>255</v>
      </c>
      <c r="E6810" s="155" t="s">
        <v>253</v>
      </c>
      <c r="F6810" s="156" t="s">
        <v>253</v>
      </c>
      <c r="G6810" s="155" t="s">
        <v>253</v>
      </c>
      <c r="H6810" s="155" t="s">
        <v>253</v>
      </c>
      <c r="I6810" s="157" t="s">
        <v>253</v>
      </c>
      <c r="J6810" s="156" t="s">
        <v>253</v>
      </c>
      <c r="K6810" s="167" t="s">
        <v>253</v>
      </c>
    </row>
    <row r="6811" spans="1:11" x14ac:dyDescent="0.25">
      <c r="A6811" s="153">
        <v>6807</v>
      </c>
      <c r="B6811" s="154" t="s">
        <v>253</v>
      </c>
      <c r="C6811" s="154" t="s">
        <v>254</v>
      </c>
      <c r="D6811" s="154" t="s">
        <v>255</v>
      </c>
      <c r="E6811" s="155" t="s">
        <v>253</v>
      </c>
      <c r="F6811" s="156" t="s">
        <v>253</v>
      </c>
      <c r="G6811" s="155" t="s">
        <v>253</v>
      </c>
      <c r="H6811" s="155" t="s">
        <v>253</v>
      </c>
      <c r="I6811" s="157" t="s">
        <v>253</v>
      </c>
      <c r="J6811" s="156" t="s">
        <v>253</v>
      </c>
      <c r="K6811" s="167" t="s">
        <v>253</v>
      </c>
    </row>
    <row r="6812" spans="1:11" x14ac:dyDescent="0.25">
      <c r="A6812" s="153">
        <v>6808</v>
      </c>
      <c r="B6812" s="154" t="s">
        <v>253</v>
      </c>
      <c r="C6812" s="154" t="s">
        <v>254</v>
      </c>
      <c r="D6812" s="154" t="s">
        <v>255</v>
      </c>
      <c r="E6812" s="155" t="s">
        <v>253</v>
      </c>
      <c r="F6812" s="156" t="s">
        <v>253</v>
      </c>
      <c r="G6812" s="155" t="s">
        <v>253</v>
      </c>
      <c r="H6812" s="155" t="s">
        <v>253</v>
      </c>
      <c r="I6812" s="157" t="s">
        <v>253</v>
      </c>
      <c r="J6812" s="156" t="s">
        <v>253</v>
      </c>
      <c r="K6812" s="167" t="s">
        <v>253</v>
      </c>
    </row>
    <row r="6813" spans="1:11" x14ac:dyDescent="0.25">
      <c r="A6813" s="153">
        <v>6809</v>
      </c>
      <c r="B6813" s="154" t="s">
        <v>253</v>
      </c>
      <c r="C6813" s="154" t="s">
        <v>254</v>
      </c>
      <c r="D6813" s="154" t="s">
        <v>255</v>
      </c>
      <c r="E6813" s="155" t="s">
        <v>253</v>
      </c>
      <c r="F6813" s="156" t="s">
        <v>253</v>
      </c>
      <c r="G6813" s="155" t="s">
        <v>253</v>
      </c>
      <c r="H6813" s="155" t="s">
        <v>253</v>
      </c>
      <c r="I6813" s="157" t="s">
        <v>253</v>
      </c>
      <c r="J6813" s="156" t="s">
        <v>253</v>
      </c>
      <c r="K6813" s="167" t="s">
        <v>253</v>
      </c>
    </row>
    <row r="6814" spans="1:11" x14ac:dyDescent="0.25">
      <c r="A6814" s="153">
        <v>6810</v>
      </c>
      <c r="B6814" s="154" t="s">
        <v>253</v>
      </c>
      <c r="C6814" s="154" t="s">
        <v>254</v>
      </c>
      <c r="D6814" s="154" t="s">
        <v>255</v>
      </c>
      <c r="E6814" s="155" t="s">
        <v>253</v>
      </c>
      <c r="F6814" s="156" t="s">
        <v>253</v>
      </c>
      <c r="G6814" s="155" t="s">
        <v>253</v>
      </c>
      <c r="H6814" s="155" t="s">
        <v>253</v>
      </c>
      <c r="I6814" s="157" t="s">
        <v>253</v>
      </c>
      <c r="J6814" s="156" t="s">
        <v>253</v>
      </c>
      <c r="K6814" s="167" t="s">
        <v>253</v>
      </c>
    </row>
    <row r="6815" spans="1:11" x14ac:dyDescent="0.25">
      <c r="A6815" s="153">
        <v>6811</v>
      </c>
      <c r="B6815" s="154" t="s">
        <v>253</v>
      </c>
      <c r="C6815" s="154" t="s">
        <v>254</v>
      </c>
      <c r="D6815" s="154" t="s">
        <v>255</v>
      </c>
      <c r="E6815" s="155" t="s">
        <v>253</v>
      </c>
      <c r="F6815" s="156" t="s">
        <v>253</v>
      </c>
      <c r="G6815" s="155" t="s">
        <v>253</v>
      </c>
      <c r="H6815" s="155" t="s">
        <v>253</v>
      </c>
      <c r="I6815" s="157" t="s">
        <v>253</v>
      </c>
      <c r="J6815" s="156" t="s">
        <v>253</v>
      </c>
      <c r="K6815" s="167" t="s">
        <v>253</v>
      </c>
    </row>
    <row r="6816" spans="1:11" x14ac:dyDescent="0.25">
      <c r="A6816" s="153">
        <v>6812</v>
      </c>
      <c r="B6816" s="154" t="s">
        <v>253</v>
      </c>
      <c r="C6816" s="154" t="s">
        <v>254</v>
      </c>
      <c r="D6816" s="154" t="s">
        <v>255</v>
      </c>
      <c r="E6816" s="155" t="s">
        <v>253</v>
      </c>
      <c r="F6816" s="156" t="s">
        <v>253</v>
      </c>
      <c r="G6816" s="155" t="s">
        <v>253</v>
      </c>
      <c r="H6816" s="155" t="s">
        <v>253</v>
      </c>
      <c r="I6816" s="157" t="s">
        <v>253</v>
      </c>
      <c r="J6816" s="156" t="s">
        <v>253</v>
      </c>
      <c r="K6816" s="167" t="s">
        <v>253</v>
      </c>
    </row>
    <row r="6817" spans="1:11" x14ac:dyDescent="0.25">
      <c r="A6817" s="153">
        <v>6813</v>
      </c>
      <c r="B6817" s="154" t="s">
        <v>253</v>
      </c>
      <c r="C6817" s="154" t="s">
        <v>254</v>
      </c>
      <c r="D6817" s="154" t="s">
        <v>255</v>
      </c>
      <c r="E6817" s="155" t="s">
        <v>253</v>
      </c>
      <c r="F6817" s="156" t="s">
        <v>253</v>
      </c>
      <c r="G6817" s="155" t="s">
        <v>253</v>
      </c>
      <c r="H6817" s="155" t="s">
        <v>253</v>
      </c>
      <c r="I6817" s="157" t="s">
        <v>253</v>
      </c>
      <c r="J6817" s="156" t="s">
        <v>253</v>
      </c>
      <c r="K6817" s="167" t="s">
        <v>253</v>
      </c>
    </row>
    <row r="6818" spans="1:11" x14ac:dyDescent="0.25">
      <c r="A6818" s="153">
        <v>6814</v>
      </c>
      <c r="B6818" s="154" t="s">
        <v>253</v>
      </c>
      <c r="C6818" s="154" t="s">
        <v>254</v>
      </c>
      <c r="D6818" s="154" t="s">
        <v>255</v>
      </c>
      <c r="E6818" s="155" t="s">
        <v>253</v>
      </c>
      <c r="F6818" s="156" t="s">
        <v>253</v>
      </c>
      <c r="G6818" s="155" t="s">
        <v>253</v>
      </c>
      <c r="H6818" s="155" t="s">
        <v>253</v>
      </c>
      <c r="I6818" s="157" t="s">
        <v>253</v>
      </c>
      <c r="J6818" s="156" t="s">
        <v>253</v>
      </c>
      <c r="K6818" s="167" t="s">
        <v>253</v>
      </c>
    </row>
    <row r="6819" spans="1:11" x14ac:dyDescent="0.25">
      <c r="A6819" s="153">
        <v>6815</v>
      </c>
      <c r="B6819" s="154" t="s">
        <v>253</v>
      </c>
      <c r="C6819" s="154" t="s">
        <v>254</v>
      </c>
      <c r="D6819" s="154" t="s">
        <v>255</v>
      </c>
      <c r="E6819" s="155" t="s">
        <v>253</v>
      </c>
      <c r="F6819" s="156" t="s">
        <v>253</v>
      </c>
      <c r="G6819" s="155" t="s">
        <v>253</v>
      </c>
      <c r="H6819" s="155" t="s">
        <v>253</v>
      </c>
      <c r="I6819" s="157" t="s">
        <v>253</v>
      </c>
      <c r="J6819" s="156" t="s">
        <v>253</v>
      </c>
      <c r="K6819" s="167" t="s">
        <v>253</v>
      </c>
    </row>
    <row r="6820" spans="1:11" x14ac:dyDescent="0.25">
      <c r="A6820" s="153">
        <v>6816</v>
      </c>
      <c r="B6820" s="154" t="s">
        <v>253</v>
      </c>
      <c r="C6820" s="154" t="s">
        <v>254</v>
      </c>
      <c r="D6820" s="154" t="s">
        <v>255</v>
      </c>
      <c r="E6820" s="155" t="s">
        <v>253</v>
      </c>
      <c r="F6820" s="156" t="s">
        <v>253</v>
      </c>
      <c r="G6820" s="155" t="s">
        <v>253</v>
      </c>
      <c r="H6820" s="155" t="s">
        <v>253</v>
      </c>
      <c r="I6820" s="157" t="s">
        <v>253</v>
      </c>
      <c r="J6820" s="156" t="s">
        <v>253</v>
      </c>
      <c r="K6820" s="167" t="s">
        <v>253</v>
      </c>
    </row>
    <row r="6821" spans="1:11" x14ac:dyDescent="0.25">
      <c r="A6821" s="153">
        <v>6817</v>
      </c>
      <c r="B6821" s="154" t="s">
        <v>253</v>
      </c>
      <c r="C6821" s="154" t="s">
        <v>254</v>
      </c>
      <c r="D6821" s="154" t="s">
        <v>255</v>
      </c>
      <c r="E6821" s="155" t="s">
        <v>253</v>
      </c>
      <c r="F6821" s="156" t="s">
        <v>253</v>
      </c>
      <c r="G6821" s="155" t="s">
        <v>253</v>
      </c>
      <c r="H6821" s="155" t="s">
        <v>253</v>
      </c>
      <c r="I6821" s="157" t="s">
        <v>253</v>
      </c>
      <c r="J6821" s="156" t="s">
        <v>253</v>
      </c>
      <c r="K6821" s="167" t="s">
        <v>253</v>
      </c>
    </row>
    <row r="6822" spans="1:11" x14ac:dyDescent="0.25">
      <c r="A6822" s="153">
        <v>6818</v>
      </c>
      <c r="B6822" s="154" t="s">
        <v>253</v>
      </c>
      <c r="C6822" s="154" t="s">
        <v>254</v>
      </c>
      <c r="D6822" s="154" t="s">
        <v>255</v>
      </c>
      <c r="E6822" s="155" t="s">
        <v>253</v>
      </c>
      <c r="F6822" s="156" t="s">
        <v>253</v>
      </c>
      <c r="G6822" s="155" t="s">
        <v>253</v>
      </c>
      <c r="H6822" s="155" t="s">
        <v>253</v>
      </c>
      <c r="I6822" s="157" t="s">
        <v>253</v>
      </c>
      <c r="J6822" s="156" t="s">
        <v>253</v>
      </c>
      <c r="K6822" s="167" t="s">
        <v>253</v>
      </c>
    </row>
    <row r="6823" spans="1:11" x14ac:dyDescent="0.25">
      <c r="A6823" s="153">
        <v>6819</v>
      </c>
      <c r="B6823" s="154" t="s">
        <v>253</v>
      </c>
      <c r="C6823" s="154" t="s">
        <v>254</v>
      </c>
      <c r="D6823" s="154" t="s">
        <v>255</v>
      </c>
      <c r="E6823" s="155" t="s">
        <v>253</v>
      </c>
      <c r="F6823" s="156" t="s">
        <v>253</v>
      </c>
      <c r="G6823" s="155" t="s">
        <v>253</v>
      </c>
      <c r="H6823" s="155" t="s">
        <v>253</v>
      </c>
      <c r="I6823" s="157" t="s">
        <v>253</v>
      </c>
      <c r="J6823" s="156" t="s">
        <v>253</v>
      </c>
      <c r="K6823" s="167" t="s">
        <v>253</v>
      </c>
    </row>
    <row r="6824" spans="1:11" x14ac:dyDescent="0.25">
      <c r="A6824" s="153">
        <v>6820</v>
      </c>
      <c r="B6824" s="154" t="s">
        <v>253</v>
      </c>
      <c r="C6824" s="154" t="s">
        <v>254</v>
      </c>
      <c r="D6824" s="154" t="s">
        <v>255</v>
      </c>
      <c r="E6824" s="155" t="s">
        <v>253</v>
      </c>
      <c r="F6824" s="156" t="s">
        <v>253</v>
      </c>
      <c r="G6824" s="155" t="s">
        <v>253</v>
      </c>
      <c r="H6824" s="155" t="s">
        <v>253</v>
      </c>
      <c r="I6824" s="157" t="s">
        <v>253</v>
      </c>
      <c r="J6824" s="156" t="s">
        <v>253</v>
      </c>
      <c r="K6824" s="167" t="s">
        <v>253</v>
      </c>
    </row>
    <row r="6825" spans="1:11" x14ac:dyDescent="0.25">
      <c r="A6825" s="153">
        <v>6821</v>
      </c>
      <c r="B6825" s="154" t="s">
        <v>253</v>
      </c>
      <c r="C6825" s="154" t="s">
        <v>254</v>
      </c>
      <c r="D6825" s="154" t="s">
        <v>255</v>
      </c>
      <c r="E6825" s="155" t="s">
        <v>253</v>
      </c>
      <c r="F6825" s="156" t="s">
        <v>253</v>
      </c>
      <c r="G6825" s="155" t="s">
        <v>253</v>
      </c>
      <c r="H6825" s="155" t="s">
        <v>253</v>
      </c>
      <c r="I6825" s="157" t="s">
        <v>253</v>
      </c>
      <c r="J6825" s="156" t="s">
        <v>253</v>
      </c>
      <c r="K6825" s="167" t="s">
        <v>253</v>
      </c>
    </row>
    <row r="6826" spans="1:11" x14ac:dyDescent="0.25">
      <c r="A6826" s="153">
        <v>6822</v>
      </c>
      <c r="B6826" s="154" t="s">
        <v>253</v>
      </c>
      <c r="C6826" s="154" t="s">
        <v>254</v>
      </c>
      <c r="D6826" s="154" t="s">
        <v>255</v>
      </c>
      <c r="E6826" s="155" t="s">
        <v>253</v>
      </c>
      <c r="F6826" s="156" t="s">
        <v>253</v>
      </c>
      <c r="G6826" s="155" t="s">
        <v>253</v>
      </c>
      <c r="H6826" s="155" t="s">
        <v>253</v>
      </c>
      <c r="I6826" s="157" t="s">
        <v>253</v>
      </c>
      <c r="J6826" s="156" t="s">
        <v>253</v>
      </c>
      <c r="K6826" s="167" t="s">
        <v>253</v>
      </c>
    </row>
    <row r="6827" spans="1:11" x14ac:dyDescent="0.25">
      <c r="A6827" s="153">
        <v>6823</v>
      </c>
      <c r="B6827" s="154" t="s">
        <v>253</v>
      </c>
      <c r="C6827" s="154" t="s">
        <v>254</v>
      </c>
      <c r="D6827" s="154" t="s">
        <v>255</v>
      </c>
      <c r="E6827" s="155" t="s">
        <v>253</v>
      </c>
      <c r="F6827" s="156" t="s">
        <v>253</v>
      </c>
      <c r="G6827" s="155" t="s">
        <v>253</v>
      </c>
      <c r="H6827" s="155" t="s">
        <v>253</v>
      </c>
      <c r="I6827" s="157" t="s">
        <v>253</v>
      </c>
      <c r="J6827" s="156" t="s">
        <v>253</v>
      </c>
      <c r="K6827" s="167" t="s">
        <v>253</v>
      </c>
    </row>
    <row r="6828" spans="1:11" x14ac:dyDescent="0.25">
      <c r="A6828" s="153">
        <v>6824</v>
      </c>
      <c r="B6828" s="154" t="s">
        <v>253</v>
      </c>
      <c r="C6828" s="154" t="s">
        <v>254</v>
      </c>
      <c r="D6828" s="154" t="s">
        <v>255</v>
      </c>
      <c r="E6828" s="155" t="s">
        <v>253</v>
      </c>
      <c r="F6828" s="156" t="s">
        <v>253</v>
      </c>
      <c r="G6828" s="155" t="s">
        <v>253</v>
      </c>
      <c r="H6828" s="155" t="s">
        <v>253</v>
      </c>
      <c r="I6828" s="157" t="s">
        <v>253</v>
      </c>
      <c r="J6828" s="156" t="s">
        <v>253</v>
      </c>
      <c r="K6828" s="167" t="s">
        <v>253</v>
      </c>
    </row>
    <row r="6829" spans="1:11" x14ac:dyDescent="0.25">
      <c r="A6829" s="153">
        <v>6825</v>
      </c>
      <c r="B6829" s="154" t="s">
        <v>253</v>
      </c>
      <c r="C6829" s="154" t="s">
        <v>254</v>
      </c>
      <c r="D6829" s="154" t="s">
        <v>255</v>
      </c>
      <c r="E6829" s="155" t="s">
        <v>253</v>
      </c>
      <c r="F6829" s="156" t="s">
        <v>253</v>
      </c>
      <c r="G6829" s="155" t="s">
        <v>253</v>
      </c>
      <c r="H6829" s="155" t="s">
        <v>253</v>
      </c>
      <c r="I6829" s="157" t="s">
        <v>253</v>
      </c>
      <c r="J6829" s="156" t="s">
        <v>253</v>
      </c>
      <c r="K6829" s="167" t="s">
        <v>253</v>
      </c>
    </row>
    <row r="6830" spans="1:11" x14ac:dyDescent="0.25">
      <c r="A6830" s="153">
        <v>6826</v>
      </c>
      <c r="B6830" s="154" t="s">
        <v>253</v>
      </c>
      <c r="C6830" s="154" t="s">
        <v>254</v>
      </c>
      <c r="D6830" s="154" t="s">
        <v>255</v>
      </c>
      <c r="E6830" s="155" t="s">
        <v>253</v>
      </c>
      <c r="F6830" s="156" t="s">
        <v>253</v>
      </c>
      <c r="G6830" s="155" t="s">
        <v>253</v>
      </c>
      <c r="H6830" s="155" t="s">
        <v>253</v>
      </c>
      <c r="I6830" s="157" t="s">
        <v>253</v>
      </c>
      <c r="J6830" s="156" t="s">
        <v>253</v>
      </c>
      <c r="K6830" s="167" t="s">
        <v>253</v>
      </c>
    </row>
    <row r="6831" spans="1:11" x14ac:dyDescent="0.25">
      <c r="A6831" s="153">
        <v>6827</v>
      </c>
      <c r="B6831" s="154" t="s">
        <v>253</v>
      </c>
      <c r="C6831" s="154" t="s">
        <v>254</v>
      </c>
      <c r="D6831" s="154" t="s">
        <v>255</v>
      </c>
      <c r="E6831" s="155" t="s">
        <v>253</v>
      </c>
      <c r="F6831" s="156" t="s">
        <v>253</v>
      </c>
      <c r="G6831" s="155" t="s">
        <v>253</v>
      </c>
      <c r="H6831" s="155" t="s">
        <v>253</v>
      </c>
      <c r="I6831" s="157" t="s">
        <v>253</v>
      </c>
      <c r="J6831" s="156" t="s">
        <v>253</v>
      </c>
      <c r="K6831" s="167" t="s">
        <v>253</v>
      </c>
    </row>
    <row r="6832" spans="1:11" x14ac:dyDescent="0.25">
      <c r="A6832" s="153">
        <v>6828</v>
      </c>
      <c r="B6832" s="154" t="s">
        <v>253</v>
      </c>
      <c r="C6832" s="154" t="s">
        <v>254</v>
      </c>
      <c r="D6832" s="154" t="s">
        <v>255</v>
      </c>
      <c r="E6832" s="155" t="s">
        <v>253</v>
      </c>
      <c r="F6832" s="156" t="s">
        <v>253</v>
      </c>
      <c r="G6832" s="155" t="s">
        <v>253</v>
      </c>
      <c r="H6832" s="155" t="s">
        <v>253</v>
      </c>
      <c r="I6832" s="157" t="s">
        <v>253</v>
      </c>
      <c r="J6832" s="156" t="s">
        <v>253</v>
      </c>
      <c r="K6832" s="167" t="s">
        <v>253</v>
      </c>
    </row>
    <row r="6833" spans="1:11" x14ac:dyDescent="0.25">
      <c r="A6833" s="153">
        <v>6829</v>
      </c>
      <c r="B6833" s="154" t="s">
        <v>253</v>
      </c>
      <c r="C6833" s="154" t="s">
        <v>254</v>
      </c>
      <c r="D6833" s="154" t="s">
        <v>255</v>
      </c>
      <c r="E6833" s="155" t="s">
        <v>253</v>
      </c>
      <c r="F6833" s="156" t="s">
        <v>253</v>
      </c>
      <c r="G6833" s="155" t="s">
        <v>253</v>
      </c>
      <c r="H6833" s="155" t="s">
        <v>253</v>
      </c>
      <c r="I6833" s="157" t="s">
        <v>253</v>
      </c>
      <c r="J6833" s="156" t="s">
        <v>253</v>
      </c>
      <c r="K6833" s="167" t="s">
        <v>253</v>
      </c>
    </row>
    <row r="6834" spans="1:11" x14ac:dyDescent="0.25">
      <c r="A6834" s="153">
        <v>6830</v>
      </c>
      <c r="B6834" s="154" t="s">
        <v>253</v>
      </c>
      <c r="C6834" s="154" t="s">
        <v>254</v>
      </c>
      <c r="D6834" s="154" t="s">
        <v>255</v>
      </c>
      <c r="E6834" s="155" t="s">
        <v>253</v>
      </c>
      <c r="F6834" s="156" t="s">
        <v>253</v>
      </c>
      <c r="G6834" s="155" t="s">
        <v>253</v>
      </c>
      <c r="H6834" s="155" t="s">
        <v>253</v>
      </c>
      <c r="I6834" s="157" t="s">
        <v>253</v>
      </c>
      <c r="J6834" s="156" t="s">
        <v>253</v>
      </c>
      <c r="K6834" s="167" t="s">
        <v>253</v>
      </c>
    </row>
    <row r="6835" spans="1:11" x14ac:dyDescent="0.25">
      <c r="A6835" s="153">
        <v>6831</v>
      </c>
      <c r="B6835" s="154" t="s">
        <v>253</v>
      </c>
      <c r="C6835" s="154" t="s">
        <v>254</v>
      </c>
      <c r="D6835" s="154" t="s">
        <v>255</v>
      </c>
      <c r="E6835" s="155" t="s">
        <v>253</v>
      </c>
      <c r="F6835" s="156" t="s">
        <v>253</v>
      </c>
      <c r="G6835" s="155" t="s">
        <v>253</v>
      </c>
      <c r="H6835" s="155" t="s">
        <v>253</v>
      </c>
      <c r="I6835" s="157" t="s">
        <v>253</v>
      </c>
      <c r="J6835" s="156" t="s">
        <v>253</v>
      </c>
      <c r="K6835" s="167" t="s">
        <v>253</v>
      </c>
    </row>
    <row r="6836" spans="1:11" x14ac:dyDescent="0.25">
      <c r="A6836" s="153">
        <v>6832</v>
      </c>
      <c r="B6836" s="154" t="s">
        <v>253</v>
      </c>
      <c r="C6836" s="154" t="s">
        <v>254</v>
      </c>
      <c r="D6836" s="154" t="s">
        <v>255</v>
      </c>
      <c r="E6836" s="155" t="s">
        <v>253</v>
      </c>
      <c r="F6836" s="156" t="s">
        <v>253</v>
      </c>
      <c r="G6836" s="155" t="s">
        <v>253</v>
      </c>
      <c r="H6836" s="155" t="s">
        <v>253</v>
      </c>
      <c r="I6836" s="157" t="s">
        <v>253</v>
      </c>
      <c r="J6836" s="156" t="s">
        <v>253</v>
      </c>
      <c r="K6836" s="167" t="s">
        <v>253</v>
      </c>
    </row>
    <row r="6837" spans="1:11" x14ac:dyDescent="0.25">
      <c r="A6837" s="153">
        <v>6833</v>
      </c>
      <c r="B6837" s="154" t="s">
        <v>253</v>
      </c>
      <c r="C6837" s="154" t="s">
        <v>254</v>
      </c>
      <c r="D6837" s="154" t="s">
        <v>255</v>
      </c>
      <c r="E6837" s="155" t="s">
        <v>253</v>
      </c>
      <c r="F6837" s="156" t="s">
        <v>253</v>
      </c>
      <c r="G6837" s="155" t="s">
        <v>253</v>
      </c>
      <c r="H6837" s="155" t="s">
        <v>253</v>
      </c>
      <c r="I6837" s="157" t="s">
        <v>253</v>
      </c>
      <c r="J6837" s="156" t="s">
        <v>253</v>
      </c>
      <c r="K6837" s="167" t="s">
        <v>253</v>
      </c>
    </row>
    <row r="6838" spans="1:11" x14ac:dyDescent="0.25">
      <c r="A6838" s="153">
        <v>6834</v>
      </c>
      <c r="B6838" s="154" t="s">
        <v>253</v>
      </c>
      <c r="C6838" s="154" t="s">
        <v>254</v>
      </c>
      <c r="D6838" s="154" t="s">
        <v>255</v>
      </c>
      <c r="E6838" s="155" t="s">
        <v>253</v>
      </c>
      <c r="F6838" s="156" t="s">
        <v>253</v>
      </c>
      <c r="G6838" s="155" t="s">
        <v>253</v>
      </c>
      <c r="H6838" s="155" t="s">
        <v>253</v>
      </c>
      <c r="I6838" s="157" t="s">
        <v>253</v>
      </c>
      <c r="J6838" s="156" t="s">
        <v>253</v>
      </c>
      <c r="K6838" s="167" t="s">
        <v>253</v>
      </c>
    </row>
    <row r="6839" spans="1:11" x14ac:dyDescent="0.25">
      <c r="A6839" s="153">
        <v>6835</v>
      </c>
      <c r="B6839" s="154" t="s">
        <v>253</v>
      </c>
      <c r="C6839" s="154" t="s">
        <v>254</v>
      </c>
      <c r="D6839" s="154" t="s">
        <v>255</v>
      </c>
      <c r="E6839" s="155" t="s">
        <v>253</v>
      </c>
      <c r="F6839" s="156" t="s">
        <v>253</v>
      </c>
      <c r="G6839" s="155" t="s">
        <v>253</v>
      </c>
      <c r="H6839" s="155" t="s">
        <v>253</v>
      </c>
      <c r="I6839" s="157" t="s">
        <v>253</v>
      </c>
      <c r="J6839" s="156" t="s">
        <v>253</v>
      </c>
      <c r="K6839" s="167" t="s">
        <v>253</v>
      </c>
    </row>
    <row r="6840" spans="1:11" x14ac:dyDescent="0.25">
      <c r="A6840" s="153">
        <v>6836</v>
      </c>
      <c r="B6840" s="154" t="s">
        <v>253</v>
      </c>
      <c r="C6840" s="154" t="s">
        <v>254</v>
      </c>
      <c r="D6840" s="154" t="s">
        <v>255</v>
      </c>
      <c r="E6840" s="155" t="s">
        <v>253</v>
      </c>
      <c r="F6840" s="156" t="s">
        <v>253</v>
      </c>
      <c r="G6840" s="155" t="s">
        <v>253</v>
      </c>
      <c r="H6840" s="155" t="s">
        <v>253</v>
      </c>
      <c r="I6840" s="157" t="s">
        <v>253</v>
      </c>
      <c r="J6840" s="156" t="s">
        <v>253</v>
      </c>
      <c r="K6840" s="167" t="s">
        <v>253</v>
      </c>
    </row>
    <row r="6841" spans="1:11" x14ac:dyDescent="0.25">
      <c r="A6841" s="153">
        <v>6837</v>
      </c>
      <c r="B6841" s="154" t="s">
        <v>253</v>
      </c>
      <c r="C6841" s="154" t="s">
        <v>254</v>
      </c>
      <c r="D6841" s="154" t="s">
        <v>255</v>
      </c>
      <c r="E6841" s="155" t="s">
        <v>253</v>
      </c>
      <c r="F6841" s="156" t="s">
        <v>253</v>
      </c>
      <c r="G6841" s="155" t="s">
        <v>253</v>
      </c>
      <c r="H6841" s="155" t="s">
        <v>253</v>
      </c>
      <c r="I6841" s="157" t="s">
        <v>253</v>
      </c>
      <c r="J6841" s="156" t="s">
        <v>253</v>
      </c>
      <c r="K6841" s="167" t="s">
        <v>253</v>
      </c>
    </row>
    <row r="6842" spans="1:11" x14ac:dyDescent="0.25">
      <c r="A6842" s="153">
        <v>6838</v>
      </c>
      <c r="B6842" s="154" t="s">
        <v>253</v>
      </c>
      <c r="C6842" s="154" t="s">
        <v>254</v>
      </c>
      <c r="D6842" s="154" t="s">
        <v>255</v>
      </c>
      <c r="E6842" s="155" t="s">
        <v>253</v>
      </c>
      <c r="F6842" s="156" t="s">
        <v>253</v>
      </c>
      <c r="G6842" s="155" t="s">
        <v>253</v>
      </c>
      <c r="H6842" s="155" t="s">
        <v>253</v>
      </c>
      <c r="I6842" s="157" t="s">
        <v>253</v>
      </c>
      <c r="J6842" s="156" t="s">
        <v>253</v>
      </c>
      <c r="K6842" s="167" t="s">
        <v>253</v>
      </c>
    </row>
    <row r="6843" spans="1:11" x14ac:dyDescent="0.25">
      <c r="A6843" s="153">
        <v>6839</v>
      </c>
      <c r="B6843" s="154" t="s">
        <v>253</v>
      </c>
      <c r="C6843" s="154" t="s">
        <v>254</v>
      </c>
      <c r="D6843" s="154" t="s">
        <v>255</v>
      </c>
      <c r="E6843" s="155" t="s">
        <v>253</v>
      </c>
      <c r="F6843" s="156" t="s">
        <v>253</v>
      </c>
      <c r="G6843" s="155" t="s">
        <v>253</v>
      </c>
      <c r="H6843" s="155" t="s">
        <v>253</v>
      </c>
      <c r="I6843" s="157" t="s">
        <v>253</v>
      </c>
      <c r="J6843" s="156" t="s">
        <v>253</v>
      </c>
      <c r="K6843" s="167" t="s">
        <v>253</v>
      </c>
    </row>
    <row r="6844" spans="1:11" x14ac:dyDescent="0.25">
      <c r="A6844" s="153">
        <v>6840</v>
      </c>
      <c r="B6844" s="154" t="s">
        <v>253</v>
      </c>
      <c r="C6844" s="154" t="s">
        <v>254</v>
      </c>
      <c r="D6844" s="154" t="s">
        <v>255</v>
      </c>
      <c r="E6844" s="155" t="s">
        <v>253</v>
      </c>
      <c r="F6844" s="156" t="s">
        <v>253</v>
      </c>
      <c r="G6844" s="155" t="s">
        <v>253</v>
      </c>
      <c r="H6844" s="155" t="s">
        <v>253</v>
      </c>
      <c r="I6844" s="157" t="s">
        <v>253</v>
      </c>
      <c r="J6844" s="156" t="s">
        <v>253</v>
      </c>
      <c r="K6844" s="167" t="s">
        <v>253</v>
      </c>
    </row>
    <row r="6845" spans="1:11" x14ac:dyDescent="0.25">
      <c r="A6845" s="153">
        <v>6841</v>
      </c>
      <c r="B6845" s="154" t="s">
        <v>253</v>
      </c>
      <c r="C6845" s="154" t="s">
        <v>254</v>
      </c>
      <c r="D6845" s="154" t="s">
        <v>255</v>
      </c>
      <c r="E6845" s="155" t="s">
        <v>253</v>
      </c>
      <c r="F6845" s="156" t="s">
        <v>253</v>
      </c>
      <c r="G6845" s="155" t="s">
        <v>253</v>
      </c>
      <c r="H6845" s="155" t="s">
        <v>253</v>
      </c>
      <c r="I6845" s="157" t="s">
        <v>253</v>
      </c>
      <c r="J6845" s="156" t="s">
        <v>253</v>
      </c>
      <c r="K6845" s="167" t="s">
        <v>253</v>
      </c>
    </row>
    <row r="6846" spans="1:11" x14ac:dyDescent="0.25">
      <c r="A6846" s="153">
        <v>6842</v>
      </c>
      <c r="B6846" s="154" t="s">
        <v>253</v>
      </c>
      <c r="C6846" s="154" t="s">
        <v>254</v>
      </c>
      <c r="D6846" s="154" t="s">
        <v>255</v>
      </c>
      <c r="E6846" s="155" t="s">
        <v>253</v>
      </c>
      <c r="F6846" s="156" t="s">
        <v>253</v>
      </c>
      <c r="G6846" s="155" t="s">
        <v>253</v>
      </c>
      <c r="H6846" s="155" t="s">
        <v>253</v>
      </c>
      <c r="I6846" s="157" t="s">
        <v>253</v>
      </c>
      <c r="J6846" s="156" t="s">
        <v>253</v>
      </c>
      <c r="K6846" s="167" t="s">
        <v>253</v>
      </c>
    </row>
    <row r="6847" spans="1:11" x14ac:dyDescent="0.25">
      <c r="A6847" s="153">
        <v>6843</v>
      </c>
      <c r="B6847" s="154" t="s">
        <v>253</v>
      </c>
      <c r="C6847" s="154" t="s">
        <v>254</v>
      </c>
      <c r="D6847" s="154" t="s">
        <v>255</v>
      </c>
      <c r="E6847" s="155" t="s">
        <v>253</v>
      </c>
      <c r="F6847" s="156" t="s">
        <v>253</v>
      </c>
      <c r="G6847" s="155" t="s">
        <v>253</v>
      </c>
      <c r="H6847" s="155" t="s">
        <v>253</v>
      </c>
      <c r="I6847" s="157" t="s">
        <v>253</v>
      </c>
      <c r="J6847" s="156" t="s">
        <v>253</v>
      </c>
      <c r="K6847" s="167" t="s">
        <v>253</v>
      </c>
    </row>
    <row r="6848" spans="1:11" x14ac:dyDescent="0.25">
      <c r="A6848" s="153">
        <v>6844</v>
      </c>
      <c r="B6848" s="154" t="s">
        <v>253</v>
      </c>
      <c r="C6848" s="154" t="s">
        <v>254</v>
      </c>
      <c r="D6848" s="154" t="s">
        <v>255</v>
      </c>
      <c r="E6848" s="155" t="s">
        <v>253</v>
      </c>
      <c r="F6848" s="156" t="s">
        <v>253</v>
      </c>
      <c r="G6848" s="155" t="s">
        <v>253</v>
      </c>
      <c r="H6848" s="155" t="s">
        <v>253</v>
      </c>
      <c r="I6848" s="157" t="s">
        <v>253</v>
      </c>
      <c r="J6848" s="156" t="s">
        <v>253</v>
      </c>
      <c r="K6848" s="167" t="s">
        <v>253</v>
      </c>
    </row>
    <row r="6849" spans="1:11" x14ac:dyDescent="0.25">
      <c r="A6849" s="153">
        <v>6845</v>
      </c>
      <c r="B6849" s="154" t="s">
        <v>253</v>
      </c>
      <c r="C6849" s="154" t="s">
        <v>254</v>
      </c>
      <c r="D6849" s="154" t="s">
        <v>255</v>
      </c>
      <c r="E6849" s="155" t="s">
        <v>253</v>
      </c>
      <c r="F6849" s="156" t="s">
        <v>253</v>
      </c>
      <c r="G6849" s="155" t="s">
        <v>253</v>
      </c>
      <c r="H6849" s="155" t="s">
        <v>253</v>
      </c>
      <c r="I6849" s="157" t="s">
        <v>253</v>
      </c>
      <c r="J6849" s="156" t="s">
        <v>253</v>
      </c>
      <c r="K6849" s="167" t="s">
        <v>253</v>
      </c>
    </row>
    <row r="6850" spans="1:11" x14ac:dyDescent="0.25">
      <c r="A6850" s="153">
        <v>6846</v>
      </c>
      <c r="B6850" s="154" t="s">
        <v>253</v>
      </c>
      <c r="C6850" s="154" t="s">
        <v>254</v>
      </c>
      <c r="D6850" s="154" t="s">
        <v>255</v>
      </c>
      <c r="E6850" s="155" t="s">
        <v>253</v>
      </c>
      <c r="F6850" s="156" t="s">
        <v>253</v>
      </c>
      <c r="G6850" s="155" t="s">
        <v>253</v>
      </c>
      <c r="H6850" s="155" t="s">
        <v>253</v>
      </c>
      <c r="I6850" s="157" t="s">
        <v>253</v>
      </c>
      <c r="J6850" s="156" t="s">
        <v>253</v>
      </c>
      <c r="K6850" s="167" t="s">
        <v>253</v>
      </c>
    </row>
    <row r="6851" spans="1:11" x14ac:dyDescent="0.25">
      <c r="A6851" s="153">
        <v>6847</v>
      </c>
      <c r="B6851" s="154" t="s">
        <v>253</v>
      </c>
      <c r="C6851" s="154" t="s">
        <v>254</v>
      </c>
      <c r="D6851" s="154" t="s">
        <v>255</v>
      </c>
      <c r="E6851" s="155" t="s">
        <v>253</v>
      </c>
      <c r="F6851" s="156" t="s">
        <v>253</v>
      </c>
      <c r="G6851" s="155" t="s">
        <v>253</v>
      </c>
      <c r="H6851" s="155" t="s">
        <v>253</v>
      </c>
      <c r="I6851" s="157" t="s">
        <v>253</v>
      </c>
      <c r="J6851" s="156" t="s">
        <v>253</v>
      </c>
      <c r="K6851" s="167" t="s">
        <v>253</v>
      </c>
    </row>
    <row r="6852" spans="1:11" x14ac:dyDescent="0.25">
      <c r="A6852" s="153">
        <v>6848</v>
      </c>
      <c r="B6852" s="154" t="s">
        <v>253</v>
      </c>
      <c r="C6852" s="154" t="s">
        <v>254</v>
      </c>
      <c r="D6852" s="154" t="s">
        <v>255</v>
      </c>
      <c r="E6852" s="155" t="s">
        <v>253</v>
      </c>
      <c r="F6852" s="156" t="s">
        <v>253</v>
      </c>
      <c r="G6852" s="155" t="s">
        <v>253</v>
      </c>
      <c r="H6852" s="155" t="s">
        <v>253</v>
      </c>
      <c r="I6852" s="157" t="s">
        <v>253</v>
      </c>
      <c r="J6852" s="156" t="s">
        <v>253</v>
      </c>
      <c r="K6852" s="167" t="s">
        <v>253</v>
      </c>
    </row>
    <row r="6853" spans="1:11" x14ac:dyDescent="0.25">
      <c r="A6853" s="153">
        <v>6849</v>
      </c>
      <c r="B6853" s="154" t="s">
        <v>253</v>
      </c>
      <c r="C6853" s="154" t="s">
        <v>254</v>
      </c>
      <c r="D6853" s="154" t="s">
        <v>255</v>
      </c>
      <c r="E6853" s="155" t="s">
        <v>253</v>
      </c>
      <c r="F6853" s="156" t="s">
        <v>253</v>
      </c>
      <c r="G6853" s="155" t="s">
        <v>253</v>
      </c>
      <c r="H6853" s="155" t="s">
        <v>253</v>
      </c>
      <c r="I6853" s="157" t="s">
        <v>253</v>
      </c>
      <c r="J6853" s="156" t="s">
        <v>253</v>
      </c>
      <c r="K6853" s="167" t="s">
        <v>253</v>
      </c>
    </row>
    <row r="6854" spans="1:11" x14ac:dyDescent="0.25">
      <c r="A6854" s="153">
        <v>6850</v>
      </c>
      <c r="B6854" s="154" t="s">
        <v>253</v>
      </c>
      <c r="C6854" s="154" t="s">
        <v>254</v>
      </c>
      <c r="D6854" s="154" t="s">
        <v>255</v>
      </c>
      <c r="E6854" s="155" t="s">
        <v>253</v>
      </c>
      <c r="F6854" s="156" t="s">
        <v>253</v>
      </c>
      <c r="G6854" s="155" t="s">
        <v>253</v>
      </c>
      <c r="H6854" s="155" t="s">
        <v>253</v>
      </c>
      <c r="I6854" s="157" t="s">
        <v>253</v>
      </c>
      <c r="J6854" s="156" t="s">
        <v>253</v>
      </c>
      <c r="K6854" s="167" t="s">
        <v>253</v>
      </c>
    </row>
    <row r="6855" spans="1:11" x14ac:dyDescent="0.25">
      <c r="A6855" s="153">
        <v>6851</v>
      </c>
      <c r="B6855" s="154" t="s">
        <v>253</v>
      </c>
      <c r="C6855" s="154" t="s">
        <v>254</v>
      </c>
      <c r="D6855" s="154" t="s">
        <v>255</v>
      </c>
      <c r="E6855" s="155" t="s">
        <v>253</v>
      </c>
      <c r="F6855" s="156" t="s">
        <v>253</v>
      </c>
      <c r="G6855" s="155" t="s">
        <v>253</v>
      </c>
      <c r="H6855" s="155" t="s">
        <v>253</v>
      </c>
      <c r="I6855" s="157" t="s">
        <v>253</v>
      </c>
      <c r="J6855" s="156" t="s">
        <v>253</v>
      </c>
      <c r="K6855" s="167" t="s">
        <v>253</v>
      </c>
    </row>
    <row r="6856" spans="1:11" x14ac:dyDescent="0.25">
      <c r="A6856" s="153">
        <v>6852</v>
      </c>
      <c r="B6856" s="154" t="s">
        <v>253</v>
      </c>
      <c r="C6856" s="154" t="s">
        <v>254</v>
      </c>
      <c r="D6856" s="154" t="s">
        <v>255</v>
      </c>
      <c r="E6856" s="155" t="s">
        <v>253</v>
      </c>
      <c r="F6856" s="156" t="s">
        <v>253</v>
      </c>
      <c r="G6856" s="155" t="s">
        <v>253</v>
      </c>
      <c r="H6856" s="155" t="s">
        <v>253</v>
      </c>
      <c r="I6856" s="157" t="s">
        <v>253</v>
      </c>
      <c r="J6856" s="156" t="s">
        <v>253</v>
      </c>
      <c r="K6856" s="167" t="s">
        <v>253</v>
      </c>
    </row>
    <row r="6857" spans="1:11" x14ac:dyDescent="0.25">
      <c r="A6857" s="153">
        <v>6853</v>
      </c>
      <c r="B6857" s="154" t="s">
        <v>253</v>
      </c>
      <c r="C6857" s="154" t="s">
        <v>254</v>
      </c>
      <c r="D6857" s="154" t="s">
        <v>255</v>
      </c>
      <c r="E6857" s="155" t="s">
        <v>253</v>
      </c>
      <c r="F6857" s="156" t="s">
        <v>253</v>
      </c>
      <c r="G6857" s="155" t="s">
        <v>253</v>
      </c>
      <c r="H6857" s="155" t="s">
        <v>253</v>
      </c>
      <c r="I6857" s="157" t="s">
        <v>253</v>
      </c>
      <c r="J6857" s="156" t="s">
        <v>253</v>
      </c>
      <c r="K6857" s="167" t="s">
        <v>253</v>
      </c>
    </row>
    <row r="6858" spans="1:11" x14ac:dyDescent="0.25">
      <c r="A6858" s="153">
        <v>6854</v>
      </c>
      <c r="B6858" s="154" t="s">
        <v>253</v>
      </c>
      <c r="C6858" s="154" t="s">
        <v>254</v>
      </c>
      <c r="D6858" s="154" t="s">
        <v>255</v>
      </c>
      <c r="E6858" s="155" t="s">
        <v>253</v>
      </c>
      <c r="F6858" s="156" t="s">
        <v>253</v>
      </c>
      <c r="G6858" s="155" t="s">
        <v>253</v>
      </c>
      <c r="H6858" s="155" t="s">
        <v>253</v>
      </c>
      <c r="I6858" s="157" t="s">
        <v>253</v>
      </c>
      <c r="J6858" s="156" t="s">
        <v>253</v>
      </c>
      <c r="K6858" s="167" t="s">
        <v>253</v>
      </c>
    </row>
    <row r="6859" spans="1:11" x14ac:dyDescent="0.25">
      <c r="A6859" s="153">
        <v>6855</v>
      </c>
      <c r="B6859" s="154" t="s">
        <v>253</v>
      </c>
      <c r="C6859" s="154" t="s">
        <v>254</v>
      </c>
      <c r="D6859" s="154" t="s">
        <v>255</v>
      </c>
      <c r="E6859" s="155" t="s">
        <v>253</v>
      </c>
      <c r="F6859" s="156" t="s">
        <v>253</v>
      </c>
      <c r="G6859" s="155" t="s">
        <v>253</v>
      </c>
      <c r="H6859" s="155" t="s">
        <v>253</v>
      </c>
      <c r="I6859" s="157" t="s">
        <v>253</v>
      </c>
      <c r="J6859" s="156" t="s">
        <v>253</v>
      </c>
      <c r="K6859" s="167" t="s">
        <v>253</v>
      </c>
    </row>
    <row r="6860" spans="1:11" x14ac:dyDescent="0.25">
      <c r="A6860" s="153">
        <v>6856</v>
      </c>
      <c r="B6860" s="154" t="s">
        <v>253</v>
      </c>
      <c r="C6860" s="154" t="s">
        <v>254</v>
      </c>
      <c r="D6860" s="154" t="s">
        <v>255</v>
      </c>
      <c r="E6860" s="155" t="s">
        <v>253</v>
      </c>
      <c r="F6860" s="156" t="s">
        <v>253</v>
      </c>
      <c r="G6860" s="155" t="s">
        <v>253</v>
      </c>
      <c r="H6860" s="155" t="s">
        <v>253</v>
      </c>
      <c r="I6860" s="157" t="s">
        <v>253</v>
      </c>
      <c r="J6860" s="156" t="s">
        <v>253</v>
      </c>
      <c r="K6860" s="167" t="s">
        <v>253</v>
      </c>
    </row>
    <row r="6861" spans="1:11" x14ac:dyDescent="0.25">
      <c r="A6861" s="153">
        <v>6857</v>
      </c>
      <c r="B6861" s="154" t="s">
        <v>253</v>
      </c>
      <c r="C6861" s="154" t="s">
        <v>254</v>
      </c>
      <c r="D6861" s="154" t="s">
        <v>255</v>
      </c>
      <c r="E6861" s="155" t="s">
        <v>253</v>
      </c>
      <c r="F6861" s="156" t="s">
        <v>253</v>
      </c>
      <c r="G6861" s="155" t="s">
        <v>253</v>
      </c>
      <c r="H6861" s="155" t="s">
        <v>253</v>
      </c>
      <c r="I6861" s="157" t="s">
        <v>253</v>
      </c>
      <c r="J6861" s="156" t="s">
        <v>253</v>
      </c>
      <c r="K6861" s="167" t="s">
        <v>253</v>
      </c>
    </row>
    <row r="6862" spans="1:11" x14ac:dyDescent="0.25">
      <c r="A6862" s="153">
        <v>6858</v>
      </c>
      <c r="B6862" s="154" t="s">
        <v>253</v>
      </c>
      <c r="C6862" s="154" t="s">
        <v>254</v>
      </c>
      <c r="D6862" s="154" t="s">
        <v>255</v>
      </c>
      <c r="E6862" s="155" t="s">
        <v>253</v>
      </c>
      <c r="F6862" s="156" t="s">
        <v>253</v>
      </c>
      <c r="G6862" s="155" t="s">
        <v>253</v>
      </c>
      <c r="H6862" s="155" t="s">
        <v>253</v>
      </c>
      <c r="I6862" s="157" t="s">
        <v>253</v>
      </c>
      <c r="J6862" s="156" t="s">
        <v>253</v>
      </c>
      <c r="K6862" s="167" t="s">
        <v>253</v>
      </c>
    </row>
    <row r="6863" spans="1:11" x14ac:dyDescent="0.25">
      <c r="A6863" s="153">
        <v>6859</v>
      </c>
      <c r="B6863" s="154" t="s">
        <v>253</v>
      </c>
      <c r="C6863" s="154" t="s">
        <v>254</v>
      </c>
      <c r="D6863" s="154" t="s">
        <v>255</v>
      </c>
      <c r="E6863" s="155" t="s">
        <v>253</v>
      </c>
      <c r="F6863" s="156" t="s">
        <v>253</v>
      </c>
      <c r="G6863" s="155" t="s">
        <v>253</v>
      </c>
      <c r="H6863" s="155" t="s">
        <v>253</v>
      </c>
      <c r="I6863" s="157" t="s">
        <v>253</v>
      </c>
      <c r="J6863" s="156" t="s">
        <v>253</v>
      </c>
      <c r="K6863" s="167" t="s">
        <v>253</v>
      </c>
    </row>
    <row r="6864" spans="1:11" x14ac:dyDescent="0.25">
      <c r="A6864" s="153">
        <v>6860</v>
      </c>
      <c r="B6864" s="154" t="s">
        <v>253</v>
      </c>
      <c r="C6864" s="154" t="s">
        <v>254</v>
      </c>
      <c r="D6864" s="154" t="s">
        <v>255</v>
      </c>
      <c r="E6864" s="155" t="s">
        <v>253</v>
      </c>
      <c r="F6864" s="156" t="s">
        <v>253</v>
      </c>
      <c r="G6864" s="155" t="s">
        <v>253</v>
      </c>
      <c r="H6864" s="155" t="s">
        <v>253</v>
      </c>
      <c r="I6864" s="157" t="s">
        <v>253</v>
      </c>
      <c r="J6864" s="156" t="s">
        <v>253</v>
      </c>
      <c r="K6864" s="167" t="s">
        <v>253</v>
      </c>
    </row>
    <row r="6865" spans="1:11" x14ac:dyDescent="0.25">
      <c r="A6865" s="153">
        <v>6861</v>
      </c>
      <c r="B6865" s="154" t="s">
        <v>253</v>
      </c>
      <c r="C6865" s="154" t="s">
        <v>254</v>
      </c>
      <c r="D6865" s="154" t="s">
        <v>255</v>
      </c>
      <c r="E6865" s="155" t="s">
        <v>253</v>
      </c>
      <c r="F6865" s="156" t="s">
        <v>253</v>
      </c>
      <c r="G6865" s="155" t="s">
        <v>253</v>
      </c>
      <c r="H6865" s="155" t="s">
        <v>253</v>
      </c>
      <c r="I6865" s="157" t="s">
        <v>253</v>
      </c>
      <c r="J6865" s="156" t="s">
        <v>253</v>
      </c>
      <c r="K6865" s="167" t="s">
        <v>253</v>
      </c>
    </row>
    <row r="6866" spans="1:11" x14ac:dyDescent="0.25">
      <c r="A6866" s="153">
        <v>6862</v>
      </c>
      <c r="B6866" s="154" t="s">
        <v>253</v>
      </c>
      <c r="C6866" s="154" t="s">
        <v>254</v>
      </c>
      <c r="D6866" s="154" t="s">
        <v>255</v>
      </c>
      <c r="E6866" s="155" t="s">
        <v>253</v>
      </c>
      <c r="F6866" s="156" t="s">
        <v>253</v>
      </c>
      <c r="G6866" s="155" t="s">
        <v>253</v>
      </c>
      <c r="H6866" s="155" t="s">
        <v>253</v>
      </c>
      <c r="I6866" s="157" t="s">
        <v>253</v>
      </c>
      <c r="J6866" s="156" t="s">
        <v>253</v>
      </c>
      <c r="K6866" s="167" t="s">
        <v>253</v>
      </c>
    </row>
    <row r="6867" spans="1:11" x14ac:dyDescent="0.25">
      <c r="A6867" s="153">
        <v>6863</v>
      </c>
      <c r="B6867" s="154" t="s">
        <v>253</v>
      </c>
      <c r="C6867" s="154" t="s">
        <v>254</v>
      </c>
      <c r="D6867" s="154" t="s">
        <v>255</v>
      </c>
      <c r="E6867" s="155" t="s">
        <v>253</v>
      </c>
      <c r="F6867" s="156" t="s">
        <v>253</v>
      </c>
      <c r="G6867" s="155" t="s">
        <v>253</v>
      </c>
      <c r="H6867" s="155" t="s">
        <v>253</v>
      </c>
      <c r="I6867" s="157" t="s">
        <v>253</v>
      </c>
      <c r="J6867" s="156" t="s">
        <v>253</v>
      </c>
      <c r="K6867" s="167" t="s">
        <v>253</v>
      </c>
    </row>
    <row r="6868" spans="1:11" x14ac:dyDescent="0.25">
      <c r="A6868" s="153">
        <v>6864</v>
      </c>
      <c r="B6868" s="154" t="s">
        <v>253</v>
      </c>
      <c r="C6868" s="154" t="s">
        <v>254</v>
      </c>
      <c r="D6868" s="154" t="s">
        <v>255</v>
      </c>
      <c r="E6868" s="155" t="s">
        <v>253</v>
      </c>
      <c r="F6868" s="156" t="s">
        <v>253</v>
      </c>
      <c r="G6868" s="155" t="s">
        <v>253</v>
      </c>
      <c r="H6868" s="155" t="s">
        <v>253</v>
      </c>
      <c r="I6868" s="157" t="s">
        <v>253</v>
      </c>
      <c r="J6868" s="156" t="s">
        <v>253</v>
      </c>
      <c r="K6868" s="167" t="s">
        <v>253</v>
      </c>
    </row>
    <row r="6869" spans="1:11" x14ac:dyDescent="0.25">
      <c r="A6869" s="153">
        <v>6865</v>
      </c>
      <c r="B6869" s="154" t="s">
        <v>253</v>
      </c>
      <c r="C6869" s="154" t="s">
        <v>254</v>
      </c>
      <c r="D6869" s="154" t="s">
        <v>255</v>
      </c>
      <c r="E6869" s="155" t="s">
        <v>253</v>
      </c>
      <c r="F6869" s="156" t="s">
        <v>253</v>
      </c>
      <c r="G6869" s="155" t="s">
        <v>253</v>
      </c>
      <c r="H6869" s="155" t="s">
        <v>253</v>
      </c>
      <c r="I6869" s="157" t="s">
        <v>253</v>
      </c>
      <c r="J6869" s="156" t="s">
        <v>253</v>
      </c>
      <c r="K6869" s="167" t="s">
        <v>253</v>
      </c>
    </row>
    <row r="6870" spans="1:11" x14ac:dyDescent="0.25">
      <c r="A6870" s="153">
        <v>6866</v>
      </c>
      <c r="B6870" s="154" t="s">
        <v>253</v>
      </c>
      <c r="C6870" s="154" t="s">
        <v>254</v>
      </c>
      <c r="D6870" s="154" t="s">
        <v>255</v>
      </c>
      <c r="E6870" s="155" t="s">
        <v>253</v>
      </c>
      <c r="F6870" s="156" t="s">
        <v>253</v>
      </c>
      <c r="G6870" s="155" t="s">
        <v>253</v>
      </c>
      <c r="H6870" s="155" t="s">
        <v>253</v>
      </c>
      <c r="I6870" s="157" t="s">
        <v>253</v>
      </c>
      <c r="J6870" s="156" t="s">
        <v>253</v>
      </c>
      <c r="K6870" s="167" t="s">
        <v>253</v>
      </c>
    </row>
    <row r="6871" spans="1:11" x14ac:dyDescent="0.25">
      <c r="A6871" s="153">
        <v>6867</v>
      </c>
      <c r="B6871" s="154" t="s">
        <v>253</v>
      </c>
      <c r="C6871" s="154" t="s">
        <v>254</v>
      </c>
      <c r="D6871" s="154" t="s">
        <v>255</v>
      </c>
      <c r="E6871" s="155" t="s">
        <v>253</v>
      </c>
      <c r="F6871" s="156" t="s">
        <v>253</v>
      </c>
      <c r="G6871" s="155" t="s">
        <v>253</v>
      </c>
      <c r="H6871" s="155" t="s">
        <v>253</v>
      </c>
      <c r="I6871" s="157" t="s">
        <v>253</v>
      </c>
      <c r="J6871" s="156" t="s">
        <v>253</v>
      </c>
      <c r="K6871" s="167" t="s">
        <v>253</v>
      </c>
    </row>
    <row r="6872" spans="1:11" x14ac:dyDescent="0.25">
      <c r="A6872" s="153">
        <v>6868</v>
      </c>
      <c r="B6872" s="154" t="s">
        <v>253</v>
      </c>
      <c r="C6872" s="154" t="s">
        <v>254</v>
      </c>
      <c r="D6872" s="154" t="s">
        <v>255</v>
      </c>
      <c r="E6872" s="155" t="s">
        <v>253</v>
      </c>
      <c r="F6872" s="156" t="s">
        <v>253</v>
      </c>
      <c r="G6872" s="155" t="s">
        <v>253</v>
      </c>
      <c r="H6872" s="155" t="s">
        <v>253</v>
      </c>
      <c r="I6872" s="157" t="s">
        <v>253</v>
      </c>
      <c r="J6872" s="156" t="s">
        <v>253</v>
      </c>
      <c r="K6872" s="167" t="s">
        <v>253</v>
      </c>
    </row>
    <row r="6873" spans="1:11" x14ac:dyDescent="0.25">
      <c r="A6873" s="153">
        <v>6869</v>
      </c>
      <c r="B6873" s="154" t="s">
        <v>253</v>
      </c>
      <c r="C6873" s="154" t="s">
        <v>254</v>
      </c>
      <c r="D6873" s="154" t="s">
        <v>255</v>
      </c>
      <c r="E6873" s="155" t="s">
        <v>253</v>
      </c>
      <c r="F6873" s="156" t="s">
        <v>253</v>
      </c>
      <c r="G6873" s="155" t="s">
        <v>253</v>
      </c>
      <c r="H6873" s="155" t="s">
        <v>253</v>
      </c>
      <c r="I6873" s="157" t="s">
        <v>253</v>
      </c>
      <c r="J6873" s="156" t="s">
        <v>253</v>
      </c>
      <c r="K6873" s="167" t="s">
        <v>253</v>
      </c>
    </row>
    <row r="6874" spans="1:11" x14ac:dyDescent="0.25">
      <c r="A6874" s="153">
        <v>6870</v>
      </c>
      <c r="B6874" s="154" t="s">
        <v>253</v>
      </c>
      <c r="C6874" s="154" t="s">
        <v>254</v>
      </c>
      <c r="D6874" s="154" t="s">
        <v>255</v>
      </c>
      <c r="E6874" s="155" t="s">
        <v>253</v>
      </c>
      <c r="F6874" s="156" t="s">
        <v>253</v>
      </c>
      <c r="G6874" s="155" t="s">
        <v>253</v>
      </c>
      <c r="H6874" s="155" t="s">
        <v>253</v>
      </c>
      <c r="I6874" s="157" t="s">
        <v>253</v>
      </c>
      <c r="J6874" s="156" t="s">
        <v>253</v>
      </c>
      <c r="K6874" s="167" t="s">
        <v>253</v>
      </c>
    </row>
    <row r="6875" spans="1:11" x14ac:dyDescent="0.25">
      <c r="A6875" s="153">
        <v>6871</v>
      </c>
      <c r="B6875" s="154" t="s">
        <v>253</v>
      </c>
      <c r="C6875" s="154" t="s">
        <v>254</v>
      </c>
      <c r="D6875" s="154" t="s">
        <v>255</v>
      </c>
      <c r="E6875" s="155" t="s">
        <v>253</v>
      </c>
      <c r="F6875" s="156" t="s">
        <v>253</v>
      </c>
      <c r="G6875" s="155" t="s">
        <v>253</v>
      </c>
      <c r="H6875" s="155" t="s">
        <v>253</v>
      </c>
      <c r="I6875" s="157" t="s">
        <v>253</v>
      </c>
      <c r="J6875" s="156" t="s">
        <v>253</v>
      </c>
      <c r="K6875" s="167" t="s">
        <v>253</v>
      </c>
    </row>
    <row r="6876" spans="1:11" x14ac:dyDescent="0.25">
      <c r="A6876" s="153">
        <v>6872</v>
      </c>
      <c r="B6876" s="154" t="s">
        <v>253</v>
      </c>
      <c r="C6876" s="154" t="s">
        <v>254</v>
      </c>
      <c r="D6876" s="154" t="s">
        <v>255</v>
      </c>
      <c r="E6876" s="155" t="s">
        <v>253</v>
      </c>
      <c r="F6876" s="156" t="s">
        <v>253</v>
      </c>
      <c r="G6876" s="155" t="s">
        <v>253</v>
      </c>
      <c r="H6876" s="155" t="s">
        <v>253</v>
      </c>
      <c r="I6876" s="157" t="s">
        <v>253</v>
      </c>
      <c r="J6876" s="156" t="s">
        <v>253</v>
      </c>
      <c r="K6876" s="167" t="s">
        <v>253</v>
      </c>
    </row>
    <row r="6877" spans="1:11" x14ac:dyDescent="0.25">
      <c r="A6877" s="153">
        <v>6873</v>
      </c>
      <c r="B6877" s="154" t="s">
        <v>253</v>
      </c>
      <c r="C6877" s="154" t="s">
        <v>254</v>
      </c>
      <c r="D6877" s="154" t="s">
        <v>255</v>
      </c>
      <c r="E6877" s="155" t="s">
        <v>253</v>
      </c>
      <c r="F6877" s="156" t="s">
        <v>253</v>
      </c>
      <c r="G6877" s="155" t="s">
        <v>253</v>
      </c>
      <c r="H6877" s="155" t="s">
        <v>253</v>
      </c>
      <c r="I6877" s="157" t="s">
        <v>253</v>
      </c>
      <c r="J6877" s="156" t="s">
        <v>253</v>
      </c>
      <c r="K6877" s="167" t="s">
        <v>253</v>
      </c>
    </row>
    <row r="6878" spans="1:11" x14ac:dyDescent="0.25">
      <c r="A6878" s="153">
        <v>6874</v>
      </c>
      <c r="B6878" s="154" t="s">
        <v>253</v>
      </c>
      <c r="C6878" s="154" t="s">
        <v>254</v>
      </c>
      <c r="D6878" s="154" t="s">
        <v>255</v>
      </c>
      <c r="E6878" s="155" t="s">
        <v>253</v>
      </c>
      <c r="F6878" s="156" t="s">
        <v>253</v>
      </c>
      <c r="G6878" s="155" t="s">
        <v>253</v>
      </c>
      <c r="H6878" s="155" t="s">
        <v>253</v>
      </c>
      <c r="I6878" s="157" t="s">
        <v>253</v>
      </c>
      <c r="J6878" s="156" t="s">
        <v>253</v>
      </c>
      <c r="K6878" s="167" t="s">
        <v>253</v>
      </c>
    </row>
    <row r="6879" spans="1:11" x14ac:dyDescent="0.25">
      <c r="A6879" s="153">
        <v>6875</v>
      </c>
      <c r="B6879" s="154" t="s">
        <v>253</v>
      </c>
      <c r="C6879" s="154" t="s">
        <v>254</v>
      </c>
      <c r="D6879" s="154" t="s">
        <v>255</v>
      </c>
      <c r="E6879" s="155" t="s">
        <v>253</v>
      </c>
      <c r="F6879" s="156" t="s">
        <v>253</v>
      </c>
      <c r="G6879" s="155" t="s">
        <v>253</v>
      </c>
      <c r="H6879" s="155" t="s">
        <v>253</v>
      </c>
      <c r="I6879" s="157" t="s">
        <v>253</v>
      </c>
      <c r="J6879" s="156" t="s">
        <v>253</v>
      </c>
      <c r="K6879" s="167" t="s">
        <v>253</v>
      </c>
    </row>
    <row r="6880" spans="1:11" x14ac:dyDescent="0.25">
      <c r="A6880" s="153">
        <v>6876</v>
      </c>
      <c r="B6880" s="154" t="s">
        <v>253</v>
      </c>
      <c r="C6880" s="154" t="s">
        <v>254</v>
      </c>
      <c r="D6880" s="154" t="s">
        <v>255</v>
      </c>
      <c r="E6880" s="155" t="s">
        <v>253</v>
      </c>
      <c r="F6880" s="156" t="s">
        <v>253</v>
      </c>
      <c r="G6880" s="155" t="s">
        <v>253</v>
      </c>
      <c r="H6880" s="155" t="s">
        <v>253</v>
      </c>
      <c r="I6880" s="157" t="s">
        <v>253</v>
      </c>
      <c r="J6880" s="156" t="s">
        <v>253</v>
      </c>
      <c r="K6880" s="167" t="s">
        <v>253</v>
      </c>
    </row>
    <row r="6881" spans="1:11" x14ac:dyDescent="0.25">
      <c r="A6881" s="153">
        <v>6877</v>
      </c>
      <c r="B6881" s="154" t="s">
        <v>253</v>
      </c>
      <c r="C6881" s="154" t="s">
        <v>254</v>
      </c>
      <c r="D6881" s="154" t="s">
        <v>255</v>
      </c>
      <c r="E6881" s="155" t="s">
        <v>253</v>
      </c>
      <c r="F6881" s="156" t="s">
        <v>253</v>
      </c>
      <c r="G6881" s="155" t="s">
        <v>253</v>
      </c>
      <c r="H6881" s="155" t="s">
        <v>253</v>
      </c>
      <c r="I6881" s="157" t="s">
        <v>253</v>
      </c>
      <c r="J6881" s="156" t="s">
        <v>253</v>
      </c>
      <c r="K6881" s="167" t="s">
        <v>253</v>
      </c>
    </row>
    <row r="6882" spans="1:11" x14ac:dyDescent="0.25">
      <c r="A6882" s="153">
        <v>6878</v>
      </c>
      <c r="B6882" s="154" t="s">
        <v>253</v>
      </c>
      <c r="C6882" s="154" t="s">
        <v>254</v>
      </c>
      <c r="D6882" s="154" t="s">
        <v>255</v>
      </c>
      <c r="E6882" s="155" t="s">
        <v>253</v>
      </c>
      <c r="F6882" s="156" t="s">
        <v>253</v>
      </c>
      <c r="G6882" s="155" t="s">
        <v>253</v>
      </c>
      <c r="H6882" s="155" t="s">
        <v>253</v>
      </c>
      <c r="I6882" s="157" t="s">
        <v>253</v>
      </c>
      <c r="J6882" s="156" t="s">
        <v>253</v>
      </c>
      <c r="K6882" s="167" t="s">
        <v>253</v>
      </c>
    </row>
    <row r="6883" spans="1:11" x14ac:dyDescent="0.25">
      <c r="A6883" s="153">
        <v>6879</v>
      </c>
      <c r="B6883" s="154" t="s">
        <v>253</v>
      </c>
      <c r="C6883" s="154" t="s">
        <v>254</v>
      </c>
      <c r="D6883" s="154" t="s">
        <v>255</v>
      </c>
      <c r="E6883" s="155" t="s">
        <v>253</v>
      </c>
      <c r="F6883" s="156" t="s">
        <v>253</v>
      </c>
      <c r="G6883" s="155" t="s">
        <v>253</v>
      </c>
      <c r="H6883" s="155" t="s">
        <v>253</v>
      </c>
      <c r="I6883" s="157" t="s">
        <v>253</v>
      </c>
      <c r="J6883" s="156" t="s">
        <v>253</v>
      </c>
      <c r="K6883" s="167" t="s">
        <v>253</v>
      </c>
    </row>
    <row r="6884" spans="1:11" x14ac:dyDescent="0.25">
      <c r="A6884" s="153">
        <v>6880</v>
      </c>
      <c r="B6884" s="154" t="s">
        <v>253</v>
      </c>
      <c r="C6884" s="154" t="s">
        <v>254</v>
      </c>
      <c r="D6884" s="154" t="s">
        <v>255</v>
      </c>
      <c r="E6884" s="155" t="s">
        <v>253</v>
      </c>
      <c r="F6884" s="156" t="s">
        <v>253</v>
      </c>
      <c r="G6884" s="155" t="s">
        <v>253</v>
      </c>
      <c r="H6884" s="155" t="s">
        <v>253</v>
      </c>
      <c r="I6884" s="157" t="s">
        <v>253</v>
      </c>
      <c r="J6884" s="156" t="s">
        <v>253</v>
      </c>
      <c r="K6884" s="167" t="s">
        <v>253</v>
      </c>
    </row>
    <row r="6885" spans="1:11" x14ac:dyDescent="0.25">
      <c r="A6885" s="153">
        <v>6881</v>
      </c>
      <c r="B6885" s="154" t="s">
        <v>253</v>
      </c>
      <c r="C6885" s="154" t="s">
        <v>254</v>
      </c>
      <c r="D6885" s="154" t="s">
        <v>255</v>
      </c>
      <c r="E6885" s="155" t="s">
        <v>253</v>
      </c>
      <c r="F6885" s="156" t="s">
        <v>253</v>
      </c>
      <c r="G6885" s="155" t="s">
        <v>253</v>
      </c>
      <c r="H6885" s="155" t="s">
        <v>253</v>
      </c>
      <c r="I6885" s="157" t="s">
        <v>253</v>
      </c>
      <c r="J6885" s="156" t="s">
        <v>253</v>
      </c>
      <c r="K6885" s="167" t="s">
        <v>253</v>
      </c>
    </row>
    <row r="6886" spans="1:11" x14ac:dyDescent="0.25">
      <c r="A6886" s="153">
        <v>6882</v>
      </c>
      <c r="B6886" s="154" t="s">
        <v>253</v>
      </c>
      <c r="C6886" s="154" t="s">
        <v>254</v>
      </c>
      <c r="D6886" s="154" t="s">
        <v>255</v>
      </c>
      <c r="E6886" s="155" t="s">
        <v>253</v>
      </c>
      <c r="F6886" s="156" t="s">
        <v>253</v>
      </c>
      <c r="G6886" s="155" t="s">
        <v>253</v>
      </c>
      <c r="H6886" s="155" t="s">
        <v>253</v>
      </c>
      <c r="I6886" s="157" t="s">
        <v>253</v>
      </c>
      <c r="J6886" s="156" t="s">
        <v>253</v>
      </c>
      <c r="K6886" s="167" t="s">
        <v>253</v>
      </c>
    </row>
    <row r="6887" spans="1:11" x14ac:dyDescent="0.25">
      <c r="A6887" s="153">
        <v>6883</v>
      </c>
      <c r="B6887" s="154" t="s">
        <v>253</v>
      </c>
      <c r="C6887" s="154" t="s">
        <v>254</v>
      </c>
      <c r="D6887" s="154" t="s">
        <v>255</v>
      </c>
      <c r="E6887" s="155" t="s">
        <v>253</v>
      </c>
      <c r="F6887" s="156" t="s">
        <v>253</v>
      </c>
      <c r="G6887" s="155" t="s">
        <v>253</v>
      </c>
      <c r="H6887" s="155" t="s">
        <v>253</v>
      </c>
      <c r="I6887" s="157" t="s">
        <v>253</v>
      </c>
      <c r="J6887" s="156" t="s">
        <v>253</v>
      </c>
      <c r="K6887" s="167" t="s">
        <v>253</v>
      </c>
    </row>
    <row r="6888" spans="1:11" x14ac:dyDescent="0.25">
      <c r="A6888" s="153">
        <v>6884</v>
      </c>
      <c r="B6888" s="154" t="s">
        <v>253</v>
      </c>
      <c r="C6888" s="154" t="s">
        <v>254</v>
      </c>
      <c r="D6888" s="154" t="s">
        <v>255</v>
      </c>
      <c r="E6888" s="155" t="s">
        <v>253</v>
      </c>
      <c r="F6888" s="156" t="s">
        <v>253</v>
      </c>
      <c r="G6888" s="155" t="s">
        <v>253</v>
      </c>
      <c r="H6888" s="155" t="s">
        <v>253</v>
      </c>
      <c r="I6888" s="157" t="s">
        <v>253</v>
      </c>
      <c r="J6888" s="156" t="s">
        <v>253</v>
      </c>
      <c r="K6888" s="167" t="s">
        <v>253</v>
      </c>
    </row>
    <row r="6889" spans="1:11" x14ac:dyDescent="0.25">
      <c r="A6889" s="153">
        <v>6885</v>
      </c>
      <c r="B6889" s="154" t="s">
        <v>253</v>
      </c>
      <c r="C6889" s="154" t="s">
        <v>254</v>
      </c>
      <c r="D6889" s="154" t="s">
        <v>255</v>
      </c>
      <c r="E6889" s="155" t="s">
        <v>253</v>
      </c>
      <c r="F6889" s="156" t="s">
        <v>253</v>
      </c>
      <c r="G6889" s="155" t="s">
        <v>253</v>
      </c>
      <c r="H6889" s="155" t="s">
        <v>253</v>
      </c>
      <c r="I6889" s="157" t="s">
        <v>253</v>
      </c>
      <c r="J6889" s="156" t="s">
        <v>253</v>
      </c>
      <c r="K6889" s="167" t="s">
        <v>253</v>
      </c>
    </row>
    <row r="6890" spans="1:11" x14ac:dyDescent="0.25">
      <c r="A6890" s="153">
        <v>6886</v>
      </c>
      <c r="B6890" s="154" t="s">
        <v>253</v>
      </c>
      <c r="C6890" s="154" t="s">
        <v>254</v>
      </c>
      <c r="D6890" s="154" t="s">
        <v>255</v>
      </c>
      <c r="E6890" s="155" t="s">
        <v>253</v>
      </c>
      <c r="F6890" s="156" t="s">
        <v>253</v>
      </c>
      <c r="G6890" s="155" t="s">
        <v>253</v>
      </c>
      <c r="H6890" s="155" t="s">
        <v>253</v>
      </c>
      <c r="I6890" s="157" t="s">
        <v>253</v>
      </c>
      <c r="J6890" s="156" t="s">
        <v>253</v>
      </c>
      <c r="K6890" s="167" t="s">
        <v>253</v>
      </c>
    </row>
    <row r="6891" spans="1:11" x14ac:dyDescent="0.25">
      <c r="A6891" s="153">
        <v>6887</v>
      </c>
      <c r="B6891" s="154" t="s">
        <v>253</v>
      </c>
      <c r="C6891" s="154" t="s">
        <v>254</v>
      </c>
      <c r="D6891" s="154" t="s">
        <v>255</v>
      </c>
      <c r="E6891" s="155" t="s">
        <v>253</v>
      </c>
      <c r="F6891" s="156" t="s">
        <v>253</v>
      </c>
      <c r="G6891" s="155" t="s">
        <v>253</v>
      </c>
      <c r="H6891" s="155" t="s">
        <v>253</v>
      </c>
      <c r="I6891" s="157" t="s">
        <v>253</v>
      </c>
      <c r="J6891" s="156" t="s">
        <v>253</v>
      </c>
      <c r="K6891" s="167" t="s">
        <v>253</v>
      </c>
    </row>
    <row r="6892" spans="1:11" x14ac:dyDescent="0.25">
      <c r="A6892" s="153">
        <v>6888</v>
      </c>
      <c r="B6892" s="154" t="s">
        <v>253</v>
      </c>
      <c r="C6892" s="154" t="s">
        <v>254</v>
      </c>
      <c r="D6892" s="154" t="s">
        <v>255</v>
      </c>
      <c r="E6892" s="155" t="s">
        <v>253</v>
      </c>
      <c r="F6892" s="156" t="s">
        <v>253</v>
      </c>
      <c r="G6892" s="155" t="s">
        <v>253</v>
      </c>
      <c r="H6892" s="155" t="s">
        <v>253</v>
      </c>
      <c r="I6892" s="157" t="s">
        <v>253</v>
      </c>
      <c r="J6892" s="156" t="s">
        <v>253</v>
      </c>
      <c r="K6892" s="167" t="s">
        <v>253</v>
      </c>
    </row>
    <row r="6893" spans="1:11" x14ac:dyDescent="0.25">
      <c r="A6893" s="153">
        <v>6889</v>
      </c>
      <c r="B6893" s="154" t="s">
        <v>253</v>
      </c>
      <c r="C6893" s="154" t="s">
        <v>254</v>
      </c>
      <c r="D6893" s="154" t="s">
        <v>255</v>
      </c>
      <c r="E6893" s="155" t="s">
        <v>253</v>
      </c>
      <c r="F6893" s="156" t="s">
        <v>253</v>
      </c>
      <c r="G6893" s="155" t="s">
        <v>253</v>
      </c>
      <c r="H6893" s="155" t="s">
        <v>253</v>
      </c>
      <c r="I6893" s="157" t="s">
        <v>253</v>
      </c>
      <c r="J6893" s="156" t="s">
        <v>253</v>
      </c>
      <c r="K6893" s="167" t="s">
        <v>253</v>
      </c>
    </row>
    <row r="6894" spans="1:11" x14ac:dyDescent="0.25">
      <c r="A6894" s="153">
        <v>6890</v>
      </c>
      <c r="B6894" s="154" t="s">
        <v>253</v>
      </c>
      <c r="C6894" s="154" t="s">
        <v>254</v>
      </c>
      <c r="D6894" s="154" t="s">
        <v>255</v>
      </c>
      <c r="E6894" s="155" t="s">
        <v>253</v>
      </c>
      <c r="F6894" s="156" t="s">
        <v>253</v>
      </c>
      <c r="G6894" s="155" t="s">
        <v>253</v>
      </c>
      <c r="H6894" s="155" t="s">
        <v>253</v>
      </c>
      <c r="I6894" s="157" t="s">
        <v>253</v>
      </c>
      <c r="J6894" s="156" t="s">
        <v>253</v>
      </c>
      <c r="K6894" s="167" t="s">
        <v>253</v>
      </c>
    </row>
    <row r="6895" spans="1:11" x14ac:dyDescent="0.25">
      <c r="A6895" s="153">
        <v>6891</v>
      </c>
      <c r="B6895" s="154" t="s">
        <v>253</v>
      </c>
      <c r="C6895" s="154" t="s">
        <v>254</v>
      </c>
      <c r="D6895" s="154" t="s">
        <v>255</v>
      </c>
      <c r="E6895" s="155" t="s">
        <v>253</v>
      </c>
      <c r="F6895" s="156" t="s">
        <v>253</v>
      </c>
      <c r="G6895" s="155" t="s">
        <v>253</v>
      </c>
      <c r="H6895" s="155" t="s">
        <v>253</v>
      </c>
      <c r="I6895" s="157" t="s">
        <v>253</v>
      </c>
      <c r="J6895" s="156" t="s">
        <v>253</v>
      </c>
      <c r="K6895" s="167" t="s">
        <v>253</v>
      </c>
    </row>
    <row r="6896" spans="1:11" x14ac:dyDescent="0.25">
      <c r="A6896" s="153">
        <v>6892</v>
      </c>
      <c r="B6896" s="154" t="s">
        <v>253</v>
      </c>
      <c r="C6896" s="154" t="s">
        <v>254</v>
      </c>
      <c r="D6896" s="154" t="s">
        <v>255</v>
      </c>
      <c r="E6896" s="155" t="s">
        <v>253</v>
      </c>
      <c r="F6896" s="156" t="s">
        <v>253</v>
      </c>
      <c r="G6896" s="155" t="s">
        <v>253</v>
      </c>
      <c r="H6896" s="155" t="s">
        <v>253</v>
      </c>
      <c r="I6896" s="157" t="s">
        <v>253</v>
      </c>
      <c r="J6896" s="156" t="s">
        <v>253</v>
      </c>
      <c r="K6896" s="167" t="s">
        <v>253</v>
      </c>
    </row>
    <row r="6897" spans="1:11" x14ac:dyDescent="0.25">
      <c r="A6897" s="153">
        <v>6893</v>
      </c>
      <c r="B6897" s="154" t="s">
        <v>253</v>
      </c>
      <c r="C6897" s="154" t="s">
        <v>254</v>
      </c>
      <c r="D6897" s="154" t="s">
        <v>255</v>
      </c>
      <c r="E6897" s="155" t="s">
        <v>253</v>
      </c>
      <c r="F6897" s="156" t="s">
        <v>253</v>
      </c>
      <c r="G6897" s="155" t="s">
        <v>253</v>
      </c>
      <c r="H6897" s="155" t="s">
        <v>253</v>
      </c>
      <c r="I6897" s="157" t="s">
        <v>253</v>
      </c>
      <c r="J6897" s="156" t="s">
        <v>253</v>
      </c>
      <c r="K6897" s="167" t="s">
        <v>253</v>
      </c>
    </row>
    <row r="6898" spans="1:11" x14ac:dyDescent="0.25">
      <c r="A6898" s="153">
        <v>6894</v>
      </c>
      <c r="B6898" s="154" t="s">
        <v>253</v>
      </c>
      <c r="C6898" s="154" t="s">
        <v>254</v>
      </c>
      <c r="D6898" s="154" t="s">
        <v>255</v>
      </c>
      <c r="E6898" s="155" t="s">
        <v>253</v>
      </c>
      <c r="F6898" s="156" t="s">
        <v>253</v>
      </c>
      <c r="G6898" s="155" t="s">
        <v>253</v>
      </c>
      <c r="H6898" s="155" t="s">
        <v>253</v>
      </c>
      <c r="I6898" s="157" t="s">
        <v>253</v>
      </c>
      <c r="J6898" s="156" t="s">
        <v>253</v>
      </c>
      <c r="K6898" s="167" t="s">
        <v>253</v>
      </c>
    </row>
    <row r="6899" spans="1:11" x14ac:dyDescent="0.25">
      <c r="A6899" s="153">
        <v>6895</v>
      </c>
      <c r="B6899" s="154" t="s">
        <v>253</v>
      </c>
      <c r="C6899" s="154" t="s">
        <v>254</v>
      </c>
      <c r="D6899" s="154" t="s">
        <v>255</v>
      </c>
      <c r="E6899" s="155" t="s">
        <v>253</v>
      </c>
      <c r="F6899" s="156" t="s">
        <v>253</v>
      </c>
      <c r="G6899" s="155" t="s">
        <v>253</v>
      </c>
      <c r="H6899" s="155" t="s">
        <v>253</v>
      </c>
      <c r="I6899" s="157" t="s">
        <v>253</v>
      </c>
      <c r="J6899" s="156" t="s">
        <v>253</v>
      </c>
      <c r="K6899" s="167" t="s">
        <v>253</v>
      </c>
    </row>
    <row r="6900" spans="1:11" x14ac:dyDescent="0.25">
      <c r="A6900" s="153">
        <v>6896</v>
      </c>
      <c r="B6900" s="154" t="s">
        <v>253</v>
      </c>
      <c r="C6900" s="154" t="s">
        <v>254</v>
      </c>
      <c r="D6900" s="154" t="s">
        <v>255</v>
      </c>
      <c r="E6900" s="155" t="s">
        <v>253</v>
      </c>
      <c r="F6900" s="156" t="s">
        <v>253</v>
      </c>
      <c r="G6900" s="155" t="s">
        <v>253</v>
      </c>
      <c r="H6900" s="155" t="s">
        <v>253</v>
      </c>
      <c r="I6900" s="157" t="s">
        <v>253</v>
      </c>
      <c r="J6900" s="156" t="s">
        <v>253</v>
      </c>
      <c r="K6900" s="167" t="s">
        <v>253</v>
      </c>
    </row>
    <row r="6901" spans="1:11" x14ac:dyDescent="0.25">
      <c r="A6901" s="153">
        <v>6897</v>
      </c>
      <c r="B6901" s="154" t="s">
        <v>253</v>
      </c>
      <c r="C6901" s="154" t="s">
        <v>254</v>
      </c>
      <c r="D6901" s="154" t="s">
        <v>255</v>
      </c>
      <c r="E6901" s="155" t="s">
        <v>253</v>
      </c>
      <c r="F6901" s="156" t="s">
        <v>253</v>
      </c>
      <c r="G6901" s="155" t="s">
        <v>253</v>
      </c>
      <c r="H6901" s="155" t="s">
        <v>253</v>
      </c>
      <c r="I6901" s="157" t="s">
        <v>253</v>
      </c>
      <c r="J6901" s="156" t="s">
        <v>253</v>
      </c>
      <c r="K6901" s="167" t="s">
        <v>253</v>
      </c>
    </row>
    <row r="6902" spans="1:11" x14ac:dyDescent="0.25">
      <c r="A6902" s="153">
        <v>6898</v>
      </c>
      <c r="B6902" s="154" t="s">
        <v>253</v>
      </c>
      <c r="C6902" s="154" t="s">
        <v>254</v>
      </c>
      <c r="D6902" s="154" t="s">
        <v>255</v>
      </c>
      <c r="E6902" s="155" t="s">
        <v>253</v>
      </c>
      <c r="F6902" s="156" t="s">
        <v>253</v>
      </c>
      <c r="G6902" s="155" t="s">
        <v>253</v>
      </c>
      <c r="H6902" s="155" t="s">
        <v>253</v>
      </c>
      <c r="I6902" s="157" t="s">
        <v>253</v>
      </c>
      <c r="J6902" s="156" t="s">
        <v>253</v>
      </c>
      <c r="K6902" s="167" t="s">
        <v>253</v>
      </c>
    </row>
    <row r="6903" spans="1:11" x14ac:dyDescent="0.25">
      <c r="A6903" s="153">
        <v>6899</v>
      </c>
      <c r="B6903" s="154" t="s">
        <v>253</v>
      </c>
      <c r="C6903" s="154" t="s">
        <v>254</v>
      </c>
      <c r="D6903" s="154" t="s">
        <v>255</v>
      </c>
      <c r="E6903" s="155" t="s">
        <v>253</v>
      </c>
      <c r="F6903" s="156" t="s">
        <v>253</v>
      </c>
      <c r="G6903" s="155" t="s">
        <v>253</v>
      </c>
      <c r="H6903" s="155" t="s">
        <v>253</v>
      </c>
      <c r="I6903" s="157" t="s">
        <v>253</v>
      </c>
      <c r="J6903" s="156" t="s">
        <v>253</v>
      </c>
      <c r="K6903" s="167" t="s">
        <v>253</v>
      </c>
    </row>
    <row r="6904" spans="1:11" x14ac:dyDescent="0.25">
      <c r="A6904" s="153">
        <v>6900</v>
      </c>
      <c r="B6904" s="154" t="s">
        <v>253</v>
      </c>
      <c r="C6904" s="154" t="s">
        <v>254</v>
      </c>
      <c r="D6904" s="154" t="s">
        <v>255</v>
      </c>
      <c r="E6904" s="155" t="s">
        <v>253</v>
      </c>
      <c r="F6904" s="156" t="s">
        <v>253</v>
      </c>
      <c r="G6904" s="155" t="s">
        <v>253</v>
      </c>
      <c r="H6904" s="155" t="s">
        <v>253</v>
      </c>
      <c r="I6904" s="157" t="s">
        <v>253</v>
      </c>
      <c r="J6904" s="156" t="s">
        <v>253</v>
      </c>
      <c r="K6904" s="167" t="s">
        <v>253</v>
      </c>
    </row>
    <row r="6905" spans="1:11" x14ac:dyDescent="0.25">
      <c r="A6905" s="153">
        <v>6901</v>
      </c>
      <c r="B6905" s="154" t="s">
        <v>253</v>
      </c>
      <c r="C6905" s="154" t="s">
        <v>254</v>
      </c>
      <c r="D6905" s="154" t="s">
        <v>255</v>
      </c>
      <c r="E6905" s="155" t="s">
        <v>253</v>
      </c>
      <c r="F6905" s="156" t="s">
        <v>253</v>
      </c>
      <c r="G6905" s="155" t="s">
        <v>253</v>
      </c>
      <c r="H6905" s="155" t="s">
        <v>253</v>
      </c>
      <c r="I6905" s="157" t="s">
        <v>253</v>
      </c>
      <c r="J6905" s="156" t="s">
        <v>253</v>
      </c>
      <c r="K6905" s="167" t="s">
        <v>253</v>
      </c>
    </row>
    <row r="6906" spans="1:11" x14ac:dyDescent="0.25">
      <c r="A6906" s="153">
        <v>6902</v>
      </c>
      <c r="B6906" s="154" t="s">
        <v>253</v>
      </c>
      <c r="C6906" s="154" t="s">
        <v>254</v>
      </c>
      <c r="D6906" s="154" t="s">
        <v>255</v>
      </c>
      <c r="E6906" s="155" t="s">
        <v>253</v>
      </c>
      <c r="F6906" s="156" t="s">
        <v>253</v>
      </c>
      <c r="G6906" s="155" t="s">
        <v>253</v>
      </c>
      <c r="H6906" s="155" t="s">
        <v>253</v>
      </c>
      <c r="I6906" s="157" t="s">
        <v>253</v>
      </c>
      <c r="J6906" s="156" t="s">
        <v>253</v>
      </c>
      <c r="K6906" s="167" t="s">
        <v>253</v>
      </c>
    </row>
    <row r="6907" spans="1:11" x14ac:dyDescent="0.25">
      <c r="A6907" s="153">
        <v>6903</v>
      </c>
      <c r="B6907" s="154" t="s">
        <v>253</v>
      </c>
      <c r="C6907" s="154" t="s">
        <v>254</v>
      </c>
      <c r="D6907" s="154" t="s">
        <v>255</v>
      </c>
      <c r="E6907" s="155" t="s">
        <v>253</v>
      </c>
      <c r="F6907" s="156" t="s">
        <v>253</v>
      </c>
      <c r="G6907" s="155" t="s">
        <v>253</v>
      </c>
      <c r="H6907" s="155" t="s">
        <v>253</v>
      </c>
      <c r="I6907" s="157" t="s">
        <v>253</v>
      </c>
      <c r="J6907" s="156" t="s">
        <v>253</v>
      </c>
      <c r="K6907" s="167" t="s">
        <v>253</v>
      </c>
    </row>
    <row r="6908" spans="1:11" x14ac:dyDescent="0.25">
      <c r="A6908" s="153">
        <v>6904</v>
      </c>
      <c r="B6908" s="154" t="s">
        <v>253</v>
      </c>
      <c r="C6908" s="154" t="s">
        <v>254</v>
      </c>
      <c r="D6908" s="154" t="s">
        <v>255</v>
      </c>
      <c r="E6908" s="155" t="s">
        <v>253</v>
      </c>
      <c r="F6908" s="156" t="s">
        <v>253</v>
      </c>
      <c r="G6908" s="155" t="s">
        <v>253</v>
      </c>
      <c r="H6908" s="155" t="s">
        <v>253</v>
      </c>
      <c r="I6908" s="157" t="s">
        <v>253</v>
      </c>
      <c r="J6908" s="156" t="s">
        <v>253</v>
      </c>
      <c r="K6908" s="167" t="s">
        <v>253</v>
      </c>
    </row>
    <row r="6909" spans="1:11" x14ac:dyDescent="0.25">
      <c r="A6909" s="153">
        <v>6905</v>
      </c>
      <c r="B6909" s="154" t="s">
        <v>253</v>
      </c>
      <c r="C6909" s="154" t="s">
        <v>254</v>
      </c>
      <c r="D6909" s="154" t="s">
        <v>255</v>
      </c>
      <c r="E6909" s="155" t="s">
        <v>253</v>
      </c>
      <c r="F6909" s="156" t="s">
        <v>253</v>
      </c>
      <c r="G6909" s="155" t="s">
        <v>253</v>
      </c>
      <c r="H6909" s="155" t="s">
        <v>253</v>
      </c>
      <c r="I6909" s="157" t="s">
        <v>253</v>
      </c>
      <c r="J6909" s="156" t="s">
        <v>253</v>
      </c>
      <c r="K6909" s="167" t="s">
        <v>253</v>
      </c>
    </row>
    <row r="6910" spans="1:11" x14ac:dyDescent="0.25">
      <c r="A6910" s="153">
        <v>6906</v>
      </c>
      <c r="B6910" s="154" t="s">
        <v>253</v>
      </c>
      <c r="C6910" s="154" t="s">
        <v>254</v>
      </c>
      <c r="D6910" s="154" t="s">
        <v>255</v>
      </c>
      <c r="E6910" s="155" t="s">
        <v>253</v>
      </c>
      <c r="F6910" s="156" t="s">
        <v>253</v>
      </c>
      <c r="G6910" s="155" t="s">
        <v>253</v>
      </c>
      <c r="H6910" s="155" t="s">
        <v>253</v>
      </c>
      <c r="I6910" s="157" t="s">
        <v>253</v>
      </c>
      <c r="J6910" s="156" t="s">
        <v>253</v>
      </c>
      <c r="K6910" s="167" t="s">
        <v>253</v>
      </c>
    </row>
    <row r="6911" spans="1:11" x14ac:dyDescent="0.25">
      <c r="A6911" s="153">
        <v>6907</v>
      </c>
      <c r="B6911" s="154" t="s">
        <v>253</v>
      </c>
      <c r="C6911" s="154" t="s">
        <v>254</v>
      </c>
      <c r="D6911" s="154" t="s">
        <v>255</v>
      </c>
      <c r="E6911" s="155" t="s">
        <v>253</v>
      </c>
      <c r="F6911" s="156" t="s">
        <v>253</v>
      </c>
      <c r="G6911" s="155" t="s">
        <v>253</v>
      </c>
      <c r="H6911" s="155" t="s">
        <v>253</v>
      </c>
      <c r="I6911" s="157" t="s">
        <v>253</v>
      </c>
      <c r="J6911" s="156" t="s">
        <v>253</v>
      </c>
      <c r="K6911" s="167" t="s">
        <v>253</v>
      </c>
    </row>
    <row r="6912" spans="1:11" x14ac:dyDescent="0.25">
      <c r="A6912" s="153">
        <v>6908</v>
      </c>
      <c r="B6912" s="154" t="s">
        <v>253</v>
      </c>
      <c r="C6912" s="154" t="s">
        <v>254</v>
      </c>
      <c r="D6912" s="154" t="s">
        <v>255</v>
      </c>
      <c r="E6912" s="155" t="s">
        <v>253</v>
      </c>
      <c r="F6912" s="156" t="s">
        <v>253</v>
      </c>
      <c r="G6912" s="155" t="s">
        <v>253</v>
      </c>
      <c r="H6912" s="155" t="s">
        <v>253</v>
      </c>
      <c r="I6912" s="157" t="s">
        <v>253</v>
      </c>
      <c r="J6912" s="156" t="s">
        <v>253</v>
      </c>
      <c r="K6912" s="167" t="s">
        <v>253</v>
      </c>
    </row>
    <row r="6913" spans="1:11" x14ac:dyDescent="0.25">
      <c r="A6913" s="153">
        <v>6909</v>
      </c>
      <c r="B6913" s="154" t="s">
        <v>253</v>
      </c>
      <c r="C6913" s="154" t="s">
        <v>254</v>
      </c>
      <c r="D6913" s="154" t="s">
        <v>255</v>
      </c>
      <c r="E6913" s="155" t="s">
        <v>253</v>
      </c>
      <c r="F6913" s="156" t="s">
        <v>253</v>
      </c>
      <c r="G6913" s="155" t="s">
        <v>253</v>
      </c>
      <c r="H6913" s="155" t="s">
        <v>253</v>
      </c>
      <c r="I6913" s="157" t="s">
        <v>253</v>
      </c>
      <c r="J6913" s="156" t="s">
        <v>253</v>
      </c>
      <c r="K6913" s="167" t="s">
        <v>253</v>
      </c>
    </row>
    <row r="6914" spans="1:11" x14ac:dyDescent="0.25">
      <c r="A6914" s="153">
        <v>6910</v>
      </c>
      <c r="B6914" s="154" t="s">
        <v>253</v>
      </c>
      <c r="C6914" s="154" t="s">
        <v>254</v>
      </c>
      <c r="D6914" s="154" t="s">
        <v>255</v>
      </c>
      <c r="E6914" s="155" t="s">
        <v>253</v>
      </c>
      <c r="F6914" s="156" t="s">
        <v>253</v>
      </c>
      <c r="G6914" s="155" t="s">
        <v>253</v>
      </c>
      <c r="H6914" s="155" t="s">
        <v>253</v>
      </c>
      <c r="I6914" s="157" t="s">
        <v>253</v>
      </c>
      <c r="J6914" s="156" t="s">
        <v>253</v>
      </c>
      <c r="K6914" s="167" t="s">
        <v>253</v>
      </c>
    </row>
    <row r="6915" spans="1:11" x14ac:dyDescent="0.25">
      <c r="A6915" s="153">
        <v>6911</v>
      </c>
      <c r="B6915" s="154" t="s">
        <v>253</v>
      </c>
      <c r="C6915" s="154" t="s">
        <v>254</v>
      </c>
      <c r="D6915" s="154" t="s">
        <v>255</v>
      </c>
      <c r="E6915" s="155" t="s">
        <v>253</v>
      </c>
      <c r="F6915" s="156" t="s">
        <v>253</v>
      </c>
      <c r="G6915" s="155" t="s">
        <v>253</v>
      </c>
      <c r="H6915" s="155" t="s">
        <v>253</v>
      </c>
      <c r="I6915" s="157" t="s">
        <v>253</v>
      </c>
      <c r="J6915" s="156" t="s">
        <v>253</v>
      </c>
      <c r="K6915" s="167" t="s">
        <v>253</v>
      </c>
    </row>
    <row r="6916" spans="1:11" x14ac:dyDescent="0.25">
      <c r="A6916" s="153">
        <v>6912</v>
      </c>
      <c r="B6916" s="154" t="s">
        <v>253</v>
      </c>
      <c r="C6916" s="154" t="s">
        <v>254</v>
      </c>
      <c r="D6916" s="154" t="s">
        <v>255</v>
      </c>
      <c r="E6916" s="155" t="s">
        <v>253</v>
      </c>
      <c r="F6916" s="156" t="s">
        <v>253</v>
      </c>
      <c r="G6916" s="155" t="s">
        <v>253</v>
      </c>
      <c r="H6916" s="155" t="s">
        <v>253</v>
      </c>
      <c r="I6916" s="157" t="s">
        <v>253</v>
      </c>
      <c r="J6916" s="156" t="s">
        <v>253</v>
      </c>
      <c r="K6916" s="167" t="s">
        <v>253</v>
      </c>
    </row>
    <row r="6917" spans="1:11" x14ac:dyDescent="0.25">
      <c r="A6917" s="153">
        <v>6913</v>
      </c>
      <c r="B6917" s="154" t="s">
        <v>253</v>
      </c>
      <c r="C6917" s="154" t="s">
        <v>254</v>
      </c>
      <c r="D6917" s="154" t="s">
        <v>255</v>
      </c>
      <c r="E6917" s="155" t="s">
        <v>253</v>
      </c>
      <c r="F6917" s="156" t="s">
        <v>253</v>
      </c>
      <c r="G6917" s="155" t="s">
        <v>253</v>
      </c>
      <c r="H6917" s="155" t="s">
        <v>253</v>
      </c>
      <c r="I6917" s="157" t="s">
        <v>253</v>
      </c>
      <c r="J6917" s="156" t="s">
        <v>253</v>
      </c>
      <c r="K6917" s="167" t="s">
        <v>253</v>
      </c>
    </row>
    <row r="6918" spans="1:11" x14ac:dyDescent="0.25">
      <c r="A6918" s="153">
        <v>6914</v>
      </c>
      <c r="B6918" s="154" t="s">
        <v>253</v>
      </c>
      <c r="C6918" s="154" t="s">
        <v>254</v>
      </c>
      <c r="D6918" s="154" t="s">
        <v>255</v>
      </c>
      <c r="E6918" s="155" t="s">
        <v>253</v>
      </c>
      <c r="F6918" s="156" t="s">
        <v>253</v>
      </c>
      <c r="G6918" s="155" t="s">
        <v>253</v>
      </c>
      <c r="H6918" s="155" t="s">
        <v>253</v>
      </c>
      <c r="I6918" s="157" t="s">
        <v>253</v>
      </c>
      <c r="J6918" s="156" t="s">
        <v>253</v>
      </c>
      <c r="K6918" s="167" t="s">
        <v>253</v>
      </c>
    </row>
    <row r="6919" spans="1:11" x14ac:dyDescent="0.25">
      <c r="A6919" s="153">
        <v>6915</v>
      </c>
      <c r="B6919" s="154" t="s">
        <v>253</v>
      </c>
      <c r="C6919" s="154" t="s">
        <v>254</v>
      </c>
      <c r="D6919" s="154" t="s">
        <v>255</v>
      </c>
      <c r="E6919" s="155" t="s">
        <v>253</v>
      </c>
      <c r="F6919" s="156" t="s">
        <v>253</v>
      </c>
      <c r="G6919" s="155" t="s">
        <v>253</v>
      </c>
      <c r="H6919" s="155" t="s">
        <v>253</v>
      </c>
      <c r="I6919" s="157" t="s">
        <v>253</v>
      </c>
      <c r="J6919" s="156" t="s">
        <v>253</v>
      </c>
      <c r="K6919" s="167" t="s">
        <v>253</v>
      </c>
    </row>
    <row r="6920" spans="1:11" x14ac:dyDescent="0.25">
      <c r="A6920" s="153">
        <v>6916</v>
      </c>
      <c r="B6920" s="154" t="s">
        <v>253</v>
      </c>
      <c r="C6920" s="154" t="s">
        <v>254</v>
      </c>
      <c r="D6920" s="154" t="s">
        <v>255</v>
      </c>
      <c r="E6920" s="155" t="s">
        <v>253</v>
      </c>
      <c r="F6920" s="156" t="s">
        <v>253</v>
      </c>
      <c r="G6920" s="155" t="s">
        <v>253</v>
      </c>
      <c r="H6920" s="155" t="s">
        <v>253</v>
      </c>
      <c r="I6920" s="157" t="s">
        <v>253</v>
      </c>
      <c r="J6920" s="156" t="s">
        <v>253</v>
      </c>
      <c r="K6920" s="167" t="s">
        <v>253</v>
      </c>
    </row>
    <row r="6921" spans="1:11" x14ac:dyDescent="0.25">
      <c r="A6921" s="153">
        <v>6917</v>
      </c>
      <c r="B6921" s="154" t="s">
        <v>253</v>
      </c>
      <c r="C6921" s="154" t="s">
        <v>254</v>
      </c>
      <c r="D6921" s="154" t="s">
        <v>255</v>
      </c>
      <c r="E6921" s="155" t="s">
        <v>253</v>
      </c>
      <c r="F6921" s="156" t="s">
        <v>253</v>
      </c>
      <c r="G6921" s="155" t="s">
        <v>253</v>
      </c>
      <c r="H6921" s="155" t="s">
        <v>253</v>
      </c>
      <c r="I6921" s="157" t="s">
        <v>253</v>
      </c>
      <c r="J6921" s="156" t="s">
        <v>253</v>
      </c>
      <c r="K6921" s="167" t="s">
        <v>253</v>
      </c>
    </row>
    <row r="6922" spans="1:11" x14ac:dyDescent="0.25">
      <c r="A6922" s="153">
        <v>6918</v>
      </c>
      <c r="B6922" s="154" t="s">
        <v>253</v>
      </c>
      <c r="C6922" s="154" t="s">
        <v>254</v>
      </c>
      <c r="D6922" s="154" t="s">
        <v>255</v>
      </c>
      <c r="E6922" s="155" t="s">
        <v>253</v>
      </c>
      <c r="F6922" s="156" t="s">
        <v>253</v>
      </c>
      <c r="G6922" s="155" t="s">
        <v>253</v>
      </c>
      <c r="H6922" s="155" t="s">
        <v>253</v>
      </c>
      <c r="I6922" s="157" t="s">
        <v>253</v>
      </c>
      <c r="J6922" s="156" t="s">
        <v>253</v>
      </c>
      <c r="K6922" s="167" t="s">
        <v>253</v>
      </c>
    </row>
    <row r="6923" spans="1:11" x14ac:dyDescent="0.25">
      <c r="A6923" s="153">
        <v>6919</v>
      </c>
      <c r="B6923" s="154" t="s">
        <v>253</v>
      </c>
      <c r="C6923" s="154" t="s">
        <v>254</v>
      </c>
      <c r="D6923" s="154" t="s">
        <v>255</v>
      </c>
      <c r="E6923" s="155" t="s">
        <v>253</v>
      </c>
      <c r="F6923" s="156" t="s">
        <v>253</v>
      </c>
      <c r="G6923" s="155" t="s">
        <v>253</v>
      </c>
      <c r="H6923" s="155" t="s">
        <v>253</v>
      </c>
      <c r="I6923" s="157" t="s">
        <v>253</v>
      </c>
      <c r="J6923" s="156" t="s">
        <v>253</v>
      </c>
      <c r="K6923" s="167" t="s">
        <v>253</v>
      </c>
    </row>
    <row r="6924" spans="1:11" x14ac:dyDescent="0.25">
      <c r="A6924" s="153">
        <v>6920</v>
      </c>
      <c r="B6924" s="154" t="s">
        <v>253</v>
      </c>
      <c r="C6924" s="154" t="s">
        <v>254</v>
      </c>
      <c r="D6924" s="154" t="s">
        <v>255</v>
      </c>
      <c r="E6924" s="155" t="s">
        <v>253</v>
      </c>
      <c r="F6924" s="156" t="s">
        <v>253</v>
      </c>
      <c r="G6924" s="155" t="s">
        <v>253</v>
      </c>
      <c r="H6924" s="155" t="s">
        <v>253</v>
      </c>
      <c r="I6924" s="157" t="s">
        <v>253</v>
      </c>
      <c r="J6924" s="156" t="s">
        <v>253</v>
      </c>
      <c r="K6924" s="167" t="s">
        <v>253</v>
      </c>
    </row>
    <row r="6925" spans="1:11" x14ac:dyDescent="0.25">
      <c r="A6925" s="153">
        <v>6921</v>
      </c>
      <c r="B6925" s="154" t="s">
        <v>253</v>
      </c>
      <c r="C6925" s="154" t="s">
        <v>254</v>
      </c>
      <c r="D6925" s="154" t="s">
        <v>255</v>
      </c>
      <c r="E6925" s="155" t="s">
        <v>253</v>
      </c>
      <c r="F6925" s="156" t="s">
        <v>253</v>
      </c>
      <c r="G6925" s="155" t="s">
        <v>253</v>
      </c>
      <c r="H6925" s="155" t="s">
        <v>253</v>
      </c>
      <c r="I6925" s="157" t="s">
        <v>253</v>
      </c>
      <c r="J6925" s="156" t="s">
        <v>253</v>
      </c>
      <c r="K6925" s="167" t="s">
        <v>253</v>
      </c>
    </row>
    <row r="6926" spans="1:11" x14ac:dyDescent="0.25">
      <c r="A6926" s="153">
        <v>6922</v>
      </c>
      <c r="B6926" s="154" t="s">
        <v>253</v>
      </c>
      <c r="C6926" s="154" t="s">
        <v>254</v>
      </c>
      <c r="D6926" s="154" t="s">
        <v>255</v>
      </c>
      <c r="E6926" s="155" t="s">
        <v>253</v>
      </c>
      <c r="F6926" s="156" t="s">
        <v>253</v>
      </c>
      <c r="G6926" s="155" t="s">
        <v>253</v>
      </c>
      <c r="H6926" s="155" t="s">
        <v>253</v>
      </c>
      <c r="I6926" s="157" t="s">
        <v>253</v>
      </c>
      <c r="J6926" s="156" t="s">
        <v>253</v>
      </c>
      <c r="K6926" s="167" t="s">
        <v>253</v>
      </c>
    </row>
  </sheetData>
  <autoFilter ref="A4:K6926"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F87"/>
  </sheetPr>
  <dimension ref="A1:H10960"/>
  <sheetViews>
    <sheetView showGridLines="0" workbookViewId="0">
      <selection activeCell="A2" sqref="A2"/>
    </sheetView>
  </sheetViews>
  <sheetFormatPr defaultRowHeight="12.75" x14ac:dyDescent="0.2"/>
  <cols>
    <col min="1" max="1" width="21.42578125" style="90" customWidth="1"/>
    <col min="2" max="2" width="20.140625" style="90" customWidth="1"/>
    <col min="3" max="3" width="21.42578125" style="90" customWidth="1"/>
    <col min="4" max="4" width="16" style="90" customWidth="1"/>
    <col min="5" max="5" width="16.28515625" style="90" customWidth="1"/>
    <col min="6" max="8" width="18.42578125" style="90" customWidth="1"/>
    <col min="9" max="16384" width="9.140625" style="90"/>
  </cols>
  <sheetData>
    <row r="1" spans="1:8" ht="32.1" customHeight="1" x14ac:dyDescent="0.2">
      <c r="A1" s="105" t="s">
        <v>244</v>
      </c>
      <c r="B1" s="89"/>
      <c r="C1" s="89"/>
      <c r="D1" s="89"/>
      <c r="E1" s="89"/>
      <c r="F1" s="89"/>
      <c r="G1" s="89"/>
      <c r="H1" s="89"/>
    </row>
    <row r="2" spans="1:8" x14ac:dyDescent="0.2">
      <c r="A2" s="91"/>
    </row>
    <row r="3" spans="1:8" x14ac:dyDescent="0.2">
      <c r="A3" s="127" t="s">
        <v>1</v>
      </c>
      <c r="B3" s="128" t="s">
        <v>210</v>
      </c>
      <c r="C3" s="129" t="s">
        <v>222</v>
      </c>
      <c r="D3" s="127" t="s">
        <v>236</v>
      </c>
      <c r="E3" s="127" t="s">
        <v>226</v>
      </c>
      <c r="F3" s="130" t="s">
        <v>227</v>
      </c>
      <c r="G3" s="130" t="s">
        <v>342</v>
      </c>
      <c r="H3" s="131" t="s">
        <v>343</v>
      </c>
    </row>
    <row r="4" spans="1:8" x14ac:dyDescent="0.2">
      <c r="A4" s="132">
        <v>2016</v>
      </c>
      <c r="B4" s="133">
        <v>57</v>
      </c>
      <c r="C4" s="92">
        <v>17100</v>
      </c>
      <c r="D4" s="134" t="s">
        <v>393</v>
      </c>
      <c r="E4" s="132" t="s">
        <v>36</v>
      </c>
      <c r="F4" s="135" t="s">
        <v>394</v>
      </c>
      <c r="G4" s="135" t="s">
        <v>395</v>
      </c>
      <c r="H4" s="136">
        <v>42736</v>
      </c>
    </row>
    <row r="5" spans="1:8" x14ac:dyDescent="0.2">
      <c r="A5" s="132">
        <v>2016</v>
      </c>
      <c r="B5" s="133">
        <v>64.5</v>
      </c>
      <c r="C5" s="92">
        <v>19350</v>
      </c>
      <c r="D5" s="134" t="s">
        <v>396</v>
      </c>
      <c r="E5" s="132" t="s">
        <v>397</v>
      </c>
      <c r="F5" s="135">
        <v>852883</v>
      </c>
      <c r="G5" s="135" t="s">
        <v>398</v>
      </c>
      <c r="H5" s="136">
        <v>42736</v>
      </c>
    </row>
    <row r="6" spans="1:8" x14ac:dyDescent="0.2">
      <c r="A6" s="132">
        <v>2016</v>
      </c>
      <c r="B6" s="133">
        <v>76.5</v>
      </c>
      <c r="C6" s="92">
        <v>22950</v>
      </c>
      <c r="D6" s="134" t="s">
        <v>399</v>
      </c>
      <c r="E6" s="132" t="s">
        <v>24</v>
      </c>
      <c r="F6" s="135" t="s">
        <v>400</v>
      </c>
      <c r="G6" s="135" t="s">
        <v>401</v>
      </c>
      <c r="H6" s="136">
        <v>42736</v>
      </c>
    </row>
    <row r="7" spans="1:8" x14ac:dyDescent="0.2">
      <c r="A7" s="132">
        <v>2016</v>
      </c>
      <c r="B7" s="133">
        <v>57.366666666666667</v>
      </c>
      <c r="C7" s="92">
        <v>17210</v>
      </c>
      <c r="D7" s="134" t="s">
        <v>402</v>
      </c>
      <c r="E7" s="132" t="s">
        <v>58</v>
      </c>
      <c r="F7" s="135" t="s">
        <v>403</v>
      </c>
      <c r="G7" s="135" t="s">
        <v>404</v>
      </c>
      <c r="H7" s="136">
        <v>42736</v>
      </c>
    </row>
    <row r="8" spans="1:8" x14ac:dyDescent="0.2">
      <c r="A8" s="132" t="s">
        <v>39</v>
      </c>
      <c r="B8" s="133">
        <v>6.333333333333333</v>
      </c>
      <c r="C8" s="92">
        <v>1900</v>
      </c>
      <c r="D8" s="134" t="s">
        <v>402</v>
      </c>
      <c r="E8" s="132" t="s">
        <v>58</v>
      </c>
      <c r="F8" s="135" t="s">
        <v>403</v>
      </c>
      <c r="G8" s="135" t="s">
        <v>404</v>
      </c>
      <c r="H8" s="136">
        <v>42736</v>
      </c>
    </row>
    <row r="9" spans="1:8" x14ac:dyDescent="0.2">
      <c r="A9" s="132" t="s">
        <v>68</v>
      </c>
      <c r="B9" s="133">
        <v>1.25</v>
      </c>
      <c r="C9" s="92">
        <v>375</v>
      </c>
      <c r="D9" s="134" t="s">
        <v>402</v>
      </c>
      <c r="E9" s="132" t="s">
        <v>58</v>
      </c>
      <c r="F9" s="135" t="s">
        <v>403</v>
      </c>
      <c r="G9" s="135" t="s">
        <v>404</v>
      </c>
      <c r="H9" s="136">
        <v>42736</v>
      </c>
    </row>
    <row r="10" spans="1:8" x14ac:dyDescent="0.2">
      <c r="A10" s="132">
        <v>2016</v>
      </c>
      <c r="B10" s="133">
        <v>4.2833333333333323</v>
      </c>
      <c r="C10" s="92">
        <v>1285</v>
      </c>
      <c r="D10" s="134" t="s">
        <v>405</v>
      </c>
      <c r="E10" s="132" t="s">
        <v>24</v>
      </c>
      <c r="F10" s="135" t="s">
        <v>406</v>
      </c>
      <c r="G10" s="135" t="s">
        <v>395</v>
      </c>
      <c r="H10" s="136">
        <v>42736</v>
      </c>
    </row>
    <row r="11" spans="1:8" x14ac:dyDescent="0.2">
      <c r="A11" s="132" t="s">
        <v>57</v>
      </c>
      <c r="B11" s="133">
        <v>2.8</v>
      </c>
      <c r="C11" s="92">
        <v>840</v>
      </c>
      <c r="D11" s="134" t="s">
        <v>405</v>
      </c>
      <c r="E11" s="132" t="s">
        <v>24</v>
      </c>
      <c r="F11" s="135" t="s">
        <v>406</v>
      </c>
      <c r="G11" s="135" t="s">
        <v>395</v>
      </c>
      <c r="H11" s="136">
        <v>42736</v>
      </c>
    </row>
    <row r="12" spans="1:8" x14ac:dyDescent="0.2">
      <c r="A12" s="132">
        <v>2016</v>
      </c>
      <c r="B12" s="133">
        <v>17.583333333333336</v>
      </c>
      <c r="C12" s="92">
        <v>5275</v>
      </c>
      <c r="D12" s="134" t="s">
        <v>407</v>
      </c>
      <c r="E12" s="132" t="s">
        <v>24</v>
      </c>
      <c r="F12" s="135" t="s">
        <v>408</v>
      </c>
      <c r="G12" s="135" t="s">
        <v>395</v>
      </c>
      <c r="H12" s="136">
        <v>42736</v>
      </c>
    </row>
    <row r="13" spans="1:8" x14ac:dyDescent="0.2">
      <c r="A13" s="132" t="s">
        <v>51</v>
      </c>
      <c r="B13" s="133">
        <v>2.25</v>
      </c>
      <c r="C13" s="92">
        <v>675</v>
      </c>
      <c r="D13" s="134" t="s">
        <v>407</v>
      </c>
      <c r="E13" s="132" t="s">
        <v>24</v>
      </c>
      <c r="F13" s="135" t="s">
        <v>408</v>
      </c>
      <c r="G13" s="135" t="s">
        <v>395</v>
      </c>
      <c r="H13" s="136">
        <v>42736</v>
      </c>
    </row>
    <row r="14" spans="1:8" x14ac:dyDescent="0.2">
      <c r="A14" s="132" t="s">
        <v>60</v>
      </c>
      <c r="B14" s="133">
        <v>9.2166666666666686</v>
      </c>
      <c r="C14" s="92">
        <v>2765</v>
      </c>
      <c r="D14" s="134" t="s">
        <v>407</v>
      </c>
      <c r="E14" s="132" t="s">
        <v>24</v>
      </c>
      <c r="F14" s="135" t="s">
        <v>408</v>
      </c>
      <c r="G14" s="135" t="s">
        <v>395</v>
      </c>
      <c r="H14" s="136">
        <v>42736</v>
      </c>
    </row>
    <row r="15" spans="1:8" x14ac:dyDescent="0.2">
      <c r="A15" s="132" t="s">
        <v>66</v>
      </c>
      <c r="B15" s="133">
        <v>1.1666666666666661</v>
      </c>
      <c r="C15" s="92">
        <v>350</v>
      </c>
      <c r="D15" s="134" t="s">
        <v>407</v>
      </c>
      <c r="E15" s="132" t="s">
        <v>24</v>
      </c>
      <c r="F15" s="135" t="s">
        <v>408</v>
      </c>
      <c r="G15" s="135" t="s">
        <v>395</v>
      </c>
      <c r="H15" s="136">
        <v>42736</v>
      </c>
    </row>
    <row r="16" spans="1:8" x14ac:dyDescent="0.2">
      <c r="A16" s="132">
        <v>2016</v>
      </c>
      <c r="B16" s="133">
        <v>10.766666666666667</v>
      </c>
      <c r="C16" s="92">
        <v>3230</v>
      </c>
      <c r="D16" s="134" t="s">
        <v>409</v>
      </c>
      <c r="E16" s="132" t="s">
        <v>24</v>
      </c>
      <c r="F16" s="135" t="s">
        <v>408</v>
      </c>
      <c r="G16" s="135" t="s">
        <v>395</v>
      </c>
      <c r="H16" s="136">
        <v>42736</v>
      </c>
    </row>
    <row r="17" spans="1:8" x14ac:dyDescent="0.2">
      <c r="A17" s="132" t="s">
        <v>66</v>
      </c>
      <c r="B17" s="133">
        <v>5.0999999999999996</v>
      </c>
      <c r="C17" s="92">
        <v>1530</v>
      </c>
      <c r="D17" s="134" t="s">
        <v>409</v>
      </c>
      <c r="E17" s="132" t="s">
        <v>24</v>
      </c>
      <c r="F17" s="135" t="s">
        <v>408</v>
      </c>
      <c r="G17" s="135" t="s">
        <v>395</v>
      </c>
      <c r="H17" s="136">
        <v>42736</v>
      </c>
    </row>
    <row r="18" spans="1:8" x14ac:dyDescent="0.2">
      <c r="A18" s="132">
        <v>2016</v>
      </c>
      <c r="B18" s="133">
        <v>6.75</v>
      </c>
      <c r="C18" s="92">
        <v>2025</v>
      </c>
      <c r="D18" s="134" t="s">
        <v>410</v>
      </c>
      <c r="E18" s="132" t="s">
        <v>24</v>
      </c>
      <c r="F18" s="135" t="s">
        <v>411</v>
      </c>
      <c r="G18" s="135" t="s">
        <v>404</v>
      </c>
      <c r="H18" s="136">
        <v>42736</v>
      </c>
    </row>
    <row r="19" spans="1:8" x14ac:dyDescent="0.2">
      <c r="A19" s="132" t="s">
        <v>19</v>
      </c>
      <c r="B19" s="133">
        <v>1</v>
      </c>
      <c r="C19" s="92">
        <v>300</v>
      </c>
      <c r="D19" s="134" t="s">
        <v>410</v>
      </c>
      <c r="E19" s="132" t="s">
        <v>24</v>
      </c>
      <c r="F19" s="135" t="s">
        <v>411</v>
      </c>
      <c r="G19" s="135" t="s">
        <v>404</v>
      </c>
      <c r="H19" s="136">
        <v>42736</v>
      </c>
    </row>
    <row r="20" spans="1:8" x14ac:dyDescent="0.2">
      <c r="A20" s="132" t="s">
        <v>70</v>
      </c>
      <c r="B20" s="133">
        <v>4.5</v>
      </c>
      <c r="C20" s="92">
        <v>1350</v>
      </c>
      <c r="D20" s="134" t="s">
        <v>410</v>
      </c>
      <c r="E20" s="132" t="s">
        <v>24</v>
      </c>
      <c r="F20" s="135" t="s">
        <v>411</v>
      </c>
      <c r="G20" s="135" t="s">
        <v>404</v>
      </c>
      <c r="H20" s="136">
        <v>42736</v>
      </c>
    </row>
    <row r="21" spans="1:8" x14ac:dyDescent="0.2">
      <c r="A21" s="132">
        <v>2016</v>
      </c>
      <c r="B21" s="133">
        <v>10.75</v>
      </c>
      <c r="C21" s="92">
        <v>3225</v>
      </c>
      <c r="D21" s="134" t="s">
        <v>412</v>
      </c>
      <c r="E21" s="132" t="s">
        <v>24</v>
      </c>
      <c r="F21" s="135" t="s">
        <v>413</v>
      </c>
      <c r="G21" s="135" t="s">
        <v>404</v>
      </c>
      <c r="H21" s="136">
        <v>42736</v>
      </c>
    </row>
    <row r="22" spans="1:8" x14ac:dyDescent="0.2">
      <c r="A22" s="132" t="s">
        <v>70</v>
      </c>
      <c r="B22" s="133">
        <v>3</v>
      </c>
      <c r="C22" s="92">
        <v>900</v>
      </c>
      <c r="D22" s="134" t="s">
        <v>412</v>
      </c>
      <c r="E22" s="132" t="s">
        <v>24</v>
      </c>
      <c r="F22" s="135" t="s">
        <v>413</v>
      </c>
      <c r="G22" s="135" t="s">
        <v>404</v>
      </c>
      <c r="H22" s="136">
        <v>42736</v>
      </c>
    </row>
    <row r="23" spans="1:8" x14ac:dyDescent="0.2">
      <c r="A23" s="132">
        <v>2016</v>
      </c>
      <c r="B23" s="133">
        <v>50.65</v>
      </c>
      <c r="C23" s="92">
        <v>15195</v>
      </c>
      <c r="D23" s="134" t="s">
        <v>414</v>
      </c>
      <c r="E23" s="132" t="s">
        <v>24</v>
      </c>
      <c r="F23" s="135" t="s">
        <v>415</v>
      </c>
      <c r="G23" s="135" t="s">
        <v>404</v>
      </c>
      <c r="H23" s="136">
        <v>42736</v>
      </c>
    </row>
    <row r="24" spans="1:8" x14ac:dyDescent="0.2">
      <c r="A24" s="132" t="s">
        <v>19</v>
      </c>
      <c r="B24" s="133">
        <v>0.5</v>
      </c>
      <c r="C24" s="92">
        <v>150</v>
      </c>
      <c r="D24" s="134" t="s">
        <v>414</v>
      </c>
      <c r="E24" s="132" t="s">
        <v>24</v>
      </c>
      <c r="F24" s="135" t="s">
        <v>415</v>
      </c>
      <c r="G24" s="135" t="s">
        <v>404</v>
      </c>
      <c r="H24" s="136">
        <v>42736</v>
      </c>
    </row>
    <row r="25" spans="1:8" x14ac:dyDescent="0.2">
      <c r="A25" s="132" t="s">
        <v>70</v>
      </c>
      <c r="B25" s="133">
        <v>9.75</v>
      </c>
      <c r="C25" s="92">
        <v>2925</v>
      </c>
      <c r="D25" s="134" t="s">
        <v>414</v>
      </c>
      <c r="E25" s="132" t="s">
        <v>24</v>
      </c>
      <c r="F25" s="135" t="s">
        <v>415</v>
      </c>
      <c r="G25" s="135" t="s">
        <v>404</v>
      </c>
      <c r="H25" s="136">
        <v>42736</v>
      </c>
    </row>
    <row r="26" spans="1:8" x14ac:dyDescent="0.2">
      <c r="A26" s="132">
        <v>2016</v>
      </c>
      <c r="B26" s="133">
        <v>38.433300000000003</v>
      </c>
      <c r="C26" s="92">
        <v>9608.33</v>
      </c>
      <c r="D26" s="134" t="s">
        <v>416</v>
      </c>
      <c r="E26" s="132" t="s">
        <v>69</v>
      </c>
      <c r="F26" s="135" t="s">
        <v>417</v>
      </c>
      <c r="G26" s="135" t="s">
        <v>404</v>
      </c>
      <c r="H26" s="136">
        <v>42736</v>
      </c>
    </row>
    <row r="27" spans="1:8" x14ac:dyDescent="0.2">
      <c r="A27" s="132" t="s">
        <v>35</v>
      </c>
      <c r="B27" s="133">
        <v>0.75</v>
      </c>
      <c r="C27" s="92">
        <v>187.5</v>
      </c>
      <c r="D27" s="134" t="s">
        <v>416</v>
      </c>
      <c r="E27" s="132" t="s">
        <v>69</v>
      </c>
      <c r="F27" s="135" t="s">
        <v>417</v>
      </c>
      <c r="G27" s="135" t="s">
        <v>404</v>
      </c>
      <c r="H27" s="136">
        <v>42736</v>
      </c>
    </row>
    <row r="28" spans="1:8" x14ac:dyDescent="0.2">
      <c r="A28" s="132" t="s">
        <v>60</v>
      </c>
      <c r="B28" s="133">
        <v>5.75</v>
      </c>
      <c r="C28" s="92">
        <v>1437.5</v>
      </c>
      <c r="D28" s="134" t="s">
        <v>416</v>
      </c>
      <c r="E28" s="132" t="s">
        <v>69</v>
      </c>
      <c r="F28" s="135" t="s">
        <v>417</v>
      </c>
      <c r="G28" s="135" t="s">
        <v>404</v>
      </c>
      <c r="H28" s="136">
        <v>42736</v>
      </c>
    </row>
    <row r="29" spans="1:8" x14ac:dyDescent="0.2">
      <c r="A29" s="132">
        <v>2016</v>
      </c>
      <c r="B29" s="133">
        <v>42.83</v>
      </c>
      <c r="C29" s="92">
        <v>12850</v>
      </c>
      <c r="D29" s="134" t="s">
        <v>418</v>
      </c>
      <c r="E29" s="132" t="s">
        <v>69</v>
      </c>
      <c r="F29" s="135" t="s">
        <v>419</v>
      </c>
      <c r="G29" s="135" t="s">
        <v>401</v>
      </c>
      <c r="H29" s="136">
        <v>42736</v>
      </c>
    </row>
    <row r="30" spans="1:8" x14ac:dyDescent="0.2">
      <c r="A30" s="132">
        <v>2016</v>
      </c>
      <c r="B30" s="133">
        <v>2.25</v>
      </c>
      <c r="C30" s="92">
        <v>675</v>
      </c>
      <c r="D30" s="134" t="s">
        <v>420</v>
      </c>
      <c r="E30" s="132" t="s">
        <v>24</v>
      </c>
      <c r="F30" s="135" t="s">
        <v>421</v>
      </c>
      <c r="G30" s="135" t="s">
        <v>404</v>
      </c>
      <c r="H30" s="136">
        <v>42736</v>
      </c>
    </row>
    <row r="31" spans="1:8" x14ac:dyDescent="0.2">
      <c r="A31" s="132" t="s">
        <v>39</v>
      </c>
      <c r="B31" s="133">
        <v>1</v>
      </c>
      <c r="C31" s="92">
        <v>300</v>
      </c>
      <c r="D31" s="134" t="s">
        <v>420</v>
      </c>
      <c r="E31" s="132" t="s">
        <v>24</v>
      </c>
      <c r="F31" s="135" t="s">
        <v>421</v>
      </c>
      <c r="G31" s="135" t="s">
        <v>404</v>
      </c>
      <c r="H31" s="136">
        <v>42736</v>
      </c>
    </row>
    <row r="32" spans="1:8" x14ac:dyDescent="0.2">
      <c r="A32" s="132">
        <v>2016</v>
      </c>
      <c r="B32" s="133">
        <v>44.68333333333333</v>
      </c>
      <c r="C32" s="92">
        <v>11170.83</v>
      </c>
      <c r="D32" s="134" t="s">
        <v>422</v>
      </c>
      <c r="E32" s="132" t="s">
        <v>69</v>
      </c>
      <c r="F32" s="135" t="s">
        <v>423</v>
      </c>
      <c r="G32" s="135" t="s">
        <v>404</v>
      </c>
      <c r="H32" s="136">
        <v>42736</v>
      </c>
    </row>
    <row r="33" spans="1:8" x14ac:dyDescent="0.2">
      <c r="A33" s="132" t="s">
        <v>35</v>
      </c>
      <c r="B33" s="133">
        <v>21.883333333333333</v>
      </c>
      <c r="C33" s="92">
        <v>5470.84</v>
      </c>
      <c r="D33" s="134" t="s">
        <v>422</v>
      </c>
      <c r="E33" s="132" t="s">
        <v>69</v>
      </c>
      <c r="F33" s="135" t="s">
        <v>423</v>
      </c>
      <c r="G33" s="135" t="s">
        <v>404</v>
      </c>
      <c r="H33" s="136">
        <v>42736</v>
      </c>
    </row>
    <row r="34" spans="1:8" x14ac:dyDescent="0.2">
      <c r="A34" s="132">
        <v>2016</v>
      </c>
      <c r="B34" s="133">
        <v>21.25</v>
      </c>
      <c r="C34" s="92">
        <v>6375</v>
      </c>
      <c r="D34" s="134" t="s">
        <v>424</v>
      </c>
      <c r="E34" s="132" t="s">
        <v>341</v>
      </c>
      <c r="F34" s="135" t="s">
        <v>425</v>
      </c>
      <c r="G34" s="135" t="s">
        <v>404</v>
      </c>
      <c r="H34" s="136">
        <v>42736</v>
      </c>
    </row>
    <row r="35" spans="1:8" x14ac:dyDescent="0.2">
      <c r="A35" s="132">
        <v>2016</v>
      </c>
      <c r="B35" s="133">
        <v>31.75</v>
      </c>
      <c r="C35" s="92">
        <v>9525</v>
      </c>
      <c r="D35" s="134" t="s">
        <v>426</v>
      </c>
      <c r="E35" s="132" t="s">
        <v>24</v>
      </c>
      <c r="F35" s="135" t="s">
        <v>427</v>
      </c>
      <c r="G35" s="135" t="s">
        <v>404</v>
      </c>
      <c r="H35" s="136">
        <v>42736</v>
      </c>
    </row>
    <row r="36" spans="1:8" x14ac:dyDescent="0.2">
      <c r="A36" s="132" t="s">
        <v>68</v>
      </c>
      <c r="B36" s="133">
        <v>8</v>
      </c>
      <c r="C36" s="92">
        <v>2400</v>
      </c>
      <c r="D36" s="134" t="s">
        <v>426</v>
      </c>
      <c r="E36" s="132" t="s">
        <v>24</v>
      </c>
      <c r="F36" s="135" t="s">
        <v>427</v>
      </c>
      <c r="G36" s="135" t="s">
        <v>404</v>
      </c>
      <c r="H36" s="136">
        <v>42736</v>
      </c>
    </row>
    <row r="37" spans="1:8" x14ac:dyDescent="0.2">
      <c r="A37" s="132">
        <v>2016</v>
      </c>
      <c r="B37" s="133">
        <v>22.583333333333336</v>
      </c>
      <c r="C37" s="92">
        <v>6775</v>
      </c>
      <c r="D37" s="134" t="s">
        <v>428</v>
      </c>
      <c r="E37" s="132" t="s">
        <v>24</v>
      </c>
      <c r="F37" s="135" t="s">
        <v>429</v>
      </c>
      <c r="G37" s="135" t="s">
        <v>404</v>
      </c>
      <c r="H37" s="136">
        <v>42736</v>
      </c>
    </row>
    <row r="38" spans="1:8" x14ac:dyDescent="0.2">
      <c r="A38" s="132" t="s">
        <v>35</v>
      </c>
      <c r="B38" s="133">
        <v>11.05</v>
      </c>
      <c r="C38" s="92">
        <v>3315</v>
      </c>
      <c r="D38" s="134" t="s">
        <v>428</v>
      </c>
      <c r="E38" s="132" t="s">
        <v>24</v>
      </c>
      <c r="F38" s="135" t="s">
        <v>429</v>
      </c>
      <c r="G38" s="135" t="s">
        <v>404</v>
      </c>
      <c r="H38" s="136">
        <v>42736</v>
      </c>
    </row>
    <row r="39" spans="1:8" x14ac:dyDescent="0.2">
      <c r="A39" s="132">
        <v>2016</v>
      </c>
      <c r="B39" s="133">
        <v>45.95</v>
      </c>
      <c r="C39" s="92">
        <v>13785</v>
      </c>
      <c r="D39" s="134" t="s">
        <v>430</v>
      </c>
      <c r="E39" s="132" t="s">
        <v>24</v>
      </c>
      <c r="F39" s="135">
        <v>210063217</v>
      </c>
      <c r="G39" s="135" t="s">
        <v>404</v>
      </c>
      <c r="H39" s="136">
        <v>42736</v>
      </c>
    </row>
    <row r="40" spans="1:8" x14ac:dyDescent="0.2">
      <c r="A40" s="132">
        <v>2016</v>
      </c>
      <c r="B40" s="133">
        <v>7.8166666666666664</v>
      </c>
      <c r="C40" s="92">
        <v>2345</v>
      </c>
      <c r="D40" s="134" t="s">
        <v>431</v>
      </c>
      <c r="E40" s="132" t="s">
        <v>36</v>
      </c>
      <c r="F40" s="135" t="s">
        <v>432</v>
      </c>
      <c r="G40" s="135" t="s">
        <v>404</v>
      </c>
      <c r="H40" s="136">
        <v>42736</v>
      </c>
    </row>
    <row r="41" spans="1:8" x14ac:dyDescent="0.2">
      <c r="A41" s="132" t="s">
        <v>13</v>
      </c>
      <c r="B41" s="133">
        <v>19.649999999999999</v>
      </c>
      <c r="C41" s="92">
        <v>5895</v>
      </c>
      <c r="D41" s="134" t="s">
        <v>431</v>
      </c>
      <c r="E41" s="132" t="s">
        <v>36</v>
      </c>
      <c r="F41" s="135" t="s">
        <v>432</v>
      </c>
      <c r="G41" s="135" t="s">
        <v>404</v>
      </c>
      <c r="H41" s="136">
        <v>42736</v>
      </c>
    </row>
    <row r="42" spans="1:8" x14ac:dyDescent="0.2">
      <c r="A42" s="132" t="s">
        <v>35</v>
      </c>
      <c r="B42" s="133">
        <v>1.0833333333333339</v>
      </c>
      <c r="C42" s="92">
        <v>325</v>
      </c>
      <c r="D42" s="134" t="s">
        <v>431</v>
      </c>
      <c r="E42" s="132" t="s">
        <v>36</v>
      </c>
      <c r="F42" s="135" t="s">
        <v>432</v>
      </c>
      <c r="G42" s="135" t="s">
        <v>404</v>
      </c>
      <c r="H42" s="136">
        <v>42736</v>
      </c>
    </row>
    <row r="43" spans="1:8" x14ac:dyDescent="0.2">
      <c r="A43" s="132" t="s">
        <v>51</v>
      </c>
      <c r="B43" s="133">
        <v>1.5</v>
      </c>
      <c r="C43" s="92">
        <v>450</v>
      </c>
      <c r="D43" s="134" t="s">
        <v>431</v>
      </c>
      <c r="E43" s="132" t="s">
        <v>36</v>
      </c>
      <c r="F43" s="135" t="s">
        <v>432</v>
      </c>
      <c r="G43" s="135" t="s">
        <v>404</v>
      </c>
      <c r="H43" s="136">
        <v>42736</v>
      </c>
    </row>
    <row r="44" spans="1:8" x14ac:dyDescent="0.2">
      <c r="A44" s="132">
        <v>2016</v>
      </c>
      <c r="B44" s="133">
        <v>25.966666666666669</v>
      </c>
      <c r="C44" s="92">
        <v>7790</v>
      </c>
      <c r="D44" s="134" t="s">
        <v>433</v>
      </c>
      <c r="E44" s="132" t="s">
        <v>36</v>
      </c>
      <c r="F44" s="135" t="s">
        <v>434</v>
      </c>
      <c r="G44" s="135" t="s">
        <v>404</v>
      </c>
      <c r="H44" s="136">
        <v>42736</v>
      </c>
    </row>
    <row r="45" spans="1:8" x14ac:dyDescent="0.2">
      <c r="A45" s="132" t="s">
        <v>7</v>
      </c>
      <c r="B45" s="133">
        <v>6.1666666666666661</v>
      </c>
      <c r="C45" s="92">
        <v>1850</v>
      </c>
      <c r="D45" s="134" t="s">
        <v>433</v>
      </c>
      <c r="E45" s="132" t="s">
        <v>36</v>
      </c>
      <c r="F45" s="135" t="s">
        <v>434</v>
      </c>
      <c r="G45" s="135" t="s">
        <v>404</v>
      </c>
      <c r="H45" s="136">
        <v>42736</v>
      </c>
    </row>
    <row r="46" spans="1:8" x14ac:dyDescent="0.2">
      <c r="A46" s="132" t="s">
        <v>68</v>
      </c>
      <c r="B46" s="133">
        <v>0.75</v>
      </c>
      <c r="C46" s="92">
        <v>225</v>
      </c>
      <c r="D46" s="134" t="s">
        <v>433</v>
      </c>
      <c r="E46" s="132" t="s">
        <v>36</v>
      </c>
      <c r="F46" s="135" t="s">
        <v>434</v>
      </c>
      <c r="G46" s="135" t="s">
        <v>404</v>
      </c>
      <c r="H46" s="136">
        <v>42736</v>
      </c>
    </row>
    <row r="47" spans="1:8" x14ac:dyDescent="0.2">
      <c r="A47" s="132">
        <v>2016</v>
      </c>
      <c r="B47" s="133">
        <v>10.6</v>
      </c>
      <c r="C47" s="92">
        <v>3180</v>
      </c>
      <c r="D47" s="134" t="s">
        <v>435</v>
      </c>
      <c r="E47" s="132" t="s">
        <v>36</v>
      </c>
      <c r="F47" s="135" t="s">
        <v>436</v>
      </c>
      <c r="G47" s="135" t="s">
        <v>404</v>
      </c>
      <c r="H47" s="136">
        <v>42736</v>
      </c>
    </row>
    <row r="48" spans="1:8" x14ac:dyDescent="0.2">
      <c r="A48" s="132" t="s">
        <v>39</v>
      </c>
      <c r="B48" s="133">
        <v>3.8333333333333339</v>
      </c>
      <c r="C48" s="92">
        <v>1150</v>
      </c>
      <c r="D48" s="134" t="s">
        <v>435</v>
      </c>
      <c r="E48" s="132" t="s">
        <v>36</v>
      </c>
      <c r="F48" s="135" t="s">
        <v>436</v>
      </c>
      <c r="G48" s="135" t="s">
        <v>404</v>
      </c>
      <c r="H48" s="136">
        <v>42736</v>
      </c>
    </row>
    <row r="49" spans="1:8" x14ac:dyDescent="0.2">
      <c r="A49" s="132" t="s">
        <v>66</v>
      </c>
      <c r="B49" s="133">
        <v>3.5</v>
      </c>
      <c r="C49" s="92">
        <v>1050</v>
      </c>
      <c r="D49" s="134" t="s">
        <v>435</v>
      </c>
      <c r="E49" s="132" t="s">
        <v>36</v>
      </c>
      <c r="F49" s="135" t="s">
        <v>436</v>
      </c>
      <c r="G49" s="135" t="s">
        <v>404</v>
      </c>
      <c r="H49" s="136">
        <v>42736</v>
      </c>
    </row>
    <row r="50" spans="1:8" x14ac:dyDescent="0.2">
      <c r="A50" s="132">
        <v>2016</v>
      </c>
      <c r="B50" s="133">
        <v>30.516666666666669</v>
      </c>
      <c r="C50" s="92">
        <v>9155</v>
      </c>
      <c r="D50" s="134" t="s">
        <v>437</v>
      </c>
      <c r="E50" s="132" t="s">
        <v>79</v>
      </c>
      <c r="F50" s="135">
        <v>1961600539</v>
      </c>
      <c r="G50" s="135" t="s">
        <v>401</v>
      </c>
      <c r="H50" s="136">
        <v>42736</v>
      </c>
    </row>
    <row r="51" spans="1:8" x14ac:dyDescent="0.2">
      <c r="A51" s="132" t="s">
        <v>13</v>
      </c>
      <c r="B51" s="133">
        <v>7.7</v>
      </c>
      <c r="C51" s="92">
        <v>2310</v>
      </c>
      <c r="D51" s="134" t="s">
        <v>437</v>
      </c>
      <c r="E51" s="132" t="s">
        <v>79</v>
      </c>
      <c r="F51" s="135">
        <v>1961600539</v>
      </c>
      <c r="G51" s="135" t="s">
        <v>401</v>
      </c>
      <c r="H51" s="136">
        <v>42736</v>
      </c>
    </row>
    <row r="52" spans="1:8" x14ac:dyDescent="0.2">
      <c r="A52" s="132" t="s">
        <v>60</v>
      </c>
      <c r="B52" s="133">
        <v>0.5</v>
      </c>
      <c r="C52" s="92">
        <v>150</v>
      </c>
      <c r="D52" s="134" t="s">
        <v>437</v>
      </c>
      <c r="E52" s="132" t="s">
        <v>79</v>
      </c>
      <c r="F52" s="135">
        <v>1961600539</v>
      </c>
      <c r="G52" s="135" t="s">
        <v>401</v>
      </c>
      <c r="H52" s="136">
        <v>42736</v>
      </c>
    </row>
    <row r="53" spans="1:8" x14ac:dyDescent="0.2">
      <c r="A53" s="132">
        <v>2016</v>
      </c>
      <c r="B53" s="133">
        <v>36.216333333333331</v>
      </c>
      <c r="C53" s="92">
        <v>6156.7800000000007</v>
      </c>
      <c r="D53" s="134" t="s">
        <v>438</v>
      </c>
      <c r="E53" s="132" t="s">
        <v>24</v>
      </c>
      <c r="F53" s="135" t="s">
        <v>439</v>
      </c>
      <c r="G53" s="135" t="s">
        <v>404</v>
      </c>
      <c r="H53" s="136">
        <v>42736</v>
      </c>
    </row>
    <row r="54" spans="1:8" x14ac:dyDescent="0.2">
      <c r="A54" s="132" t="s">
        <v>39</v>
      </c>
      <c r="B54" s="133">
        <v>10.066666666666674</v>
      </c>
      <c r="C54" s="92">
        <v>1711.3400000000001</v>
      </c>
      <c r="D54" s="134" t="s">
        <v>438</v>
      </c>
      <c r="E54" s="132" t="s">
        <v>24</v>
      </c>
      <c r="F54" s="135" t="s">
        <v>439</v>
      </c>
      <c r="G54" s="135" t="s">
        <v>404</v>
      </c>
      <c r="H54" s="136">
        <v>42736</v>
      </c>
    </row>
    <row r="55" spans="1:8" x14ac:dyDescent="0.2">
      <c r="A55" s="132" t="s">
        <v>66</v>
      </c>
      <c r="B55" s="133">
        <v>1</v>
      </c>
      <c r="C55" s="92">
        <v>170</v>
      </c>
      <c r="D55" s="134" t="s">
        <v>438</v>
      </c>
      <c r="E55" s="132" t="s">
        <v>24</v>
      </c>
      <c r="F55" s="135" t="s">
        <v>439</v>
      </c>
      <c r="G55" s="135" t="s">
        <v>404</v>
      </c>
      <c r="H55" s="136">
        <v>42736</v>
      </c>
    </row>
    <row r="56" spans="1:8" x14ac:dyDescent="0.2">
      <c r="A56" s="132">
        <v>2016</v>
      </c>
      <c r="B56" s="133">
        <v>23.35</v>
      </c>
      <c r="C56" s="92">
        <v>7005</v>
      </c>
      <c r="D56" s="134" t="s">
        <v>440</v>
      </c>
      <c r="E56" s="132" t="s">
        <v>24</v>
      </c>
      <c r="F56" s="135" t="s">
        <v>441</v>
      </c>
      <c r="G56" s="135" t="s">
        <v>404</v>
      </c>
      <c r="H56" s="136">
        <v>42736</v>
      </c>
    </row>
    <row r="57" spans="1:8" x14ac:dyDescent="0.2">
      <c r="A57" s="132" t="s">
        <v>13</v>
      </c>
      <c r="B57" s="133">
        <v>15.1</v>
      </c>
      <c r="C57" s="92">
        <v>4530</v>
      </c>
      <c r="D57" s="134" t="s">
        <v>440</v>
      </c>
      <c r="E57" s="132" t="s">
        <v>24</v>
      </c>
      <c r="F57" s="135" t="s">
        <v>441</v>
      </c>
      <c r="G57" s="135" t="s">
        <v>404</v>
      </c>
      <c r="H57" s="136">
        <v>42736</v>
      </c>
    </row>
    <row r="58" spans="1:8" x14ac:dyDescent="0.2">
      <c r="A58" s="132" t="s">
        <v>35</v>
      </c>
      <c r="B58" s="133">
        <v>1</v>
      </c>
      <c r="C58" s="92">
        <v>300</v>
      </c>
      <c r="D58" s="134" t="s">
        <v>440</v>
      </c>
      <c r="E58" s="132" t="s">
        <v>24</v>
      </c>
      <c r="F58" s="135" t="s">
        <v>441</v>
      </c>
      <c r="G58" s="135" t="s">
        <v>404</v>
      </c>
      <c r="H58" s="136">
        <v>42736</v>
      </c>
    </row>
    <row r="59" spans="1:8" x14ac:dyDescent="0.2">
      <c r="A59" s="132">
        <v>2016</v>
      </c>
      <c r="B59" s="133">
        <v>23.416650000000001</v>
      </c>
      <c r="C59" s="92">
        <v>8195.83</v>
      </c>
      <c r="D59" s="134" t="s">
        <v>442</v>
      </c>
      <c r="E59" s="132" t="s">
        <v>20</v>
      </c>
      <c r="F59" s="135" t="s">
        <v>443</v>
      </c>
      <c r="G59" s="135" t="s">
        <v>404</v>
      </c>
      <c r="H59" s="136">
        <v>42736</v>
      </c>
    </row>
    <row r="60" spans="1:8" x14ac:dyDescent="0.2">
      <c r="A60" s="132" t="s">
        <v>35</v>
      </c>
      <c r="B60" s="133">
        <v>0.75</v>
      </c>
      <c r="C60" s="92">
        <v>262.5</v>
      </c>
      <c r="D60" s="134" t="s">
        <v>442</v>
      </c>
      <c r="E60" s="132" t="s">
        <v>20</v>
      </c>
      <c r="F60" s="135" t="s">
        <v>443</v>
      </c>
      <c r="G60" s="135" t="s">
        <v>404</v>
      </c>
      <c r="H60" s="136">
        <v>42736</v>
      </c>
    </row>
    <row r="61" spans="1:8" x14ac:dyDescent="0.2">
      <c r="A61" s="132" t="s">
        <v>60</v>
      </c>
      <c r="B61" s="133">
        <v>3.25</v>
      </c>
      <c r="C61" s="92">
        <v>1137.5</v>
      </c>
      <c r="D61" s="134" t="s">
        <v>442</v>
      </c>
      <c r="E61" s="132" t="s">
        <v>20</v>
      </c>
      <c r="F61" s="135" t="s">
        <v>443</v>
      </c>
      <c r="G61" s="135" t="s">
        <v>404</v>
      </c>
      <c r="H61" s="136">
        <v>42736</v>
      </c>
    </row>
    <row r="62" spans="1:8" x14ac:dyDescent="0.2">
      <c r="A62" s="132">
        <v>2016</v>
      </c>
      <c r="B62" s="133">
        <v>17.416666666666664</v>
      </c>
      <c r="C62" s="92">
        <v>5225</v>
      </c>
      <c r="D62" s="134" t="s">
        <v>444</v>
      </c>
      <c r="E62" s="132" t="s">
        <v>36</v>
      </c>
      <c r="F62" s="135" t="s">
        <v>445</v>
      </c>
      <c r="G62" s="135" t="s">
        <v>404</v>
      </c>
      <c r="H62" s="136">
        <v>42736</v>
      </c>
    </row>
    <row r="63" spans="1:8" x14ac:dyDescent="0.2">
      <c r="A63" s="132" t="s">
        <v>39</v>
      </c>
      <c r="B63" s="133">
        <v>5</v>
      </c>
      <c r="C63" s="92">
        <v>1500</v>
      </c>
      <c r="D63" s="134" t="s">
        <v>444</v>
      </c>
      <c r="E63" s="132" t="s">
        <v>36</v>
      </c>
      <c r="F63" s="135" t="s">
        <v>445</v>
      </c>
      <c r="G63" s="135" t="s">
        <v>404</v>
      </c>
      <c r="H63" s="136">
        <v>42736</v>
      </c>
    </row>
    <row r="64" spans="1:8" x14ac:dyDescent="0.2">
      <c r="A64" s="132" t="s">
        <v>68</v>
      </c>
      <c r="B64" s="133">
        <v>0.58333333333333215</v>
      </c>
      <c r="C64" s="92">
        <v>175</v>
      </c>
      <c r="D64" s="134" t="s">
        <v>444</v>
      </c>
      <c r="E64" s="132" t="s">
        <v>36</v>
      </c>
      <c r="F64" s="135" t="s">
        <v>445</v>
      </c>
      <c r="G64" s="135" t="s">
        <v>404</v>
      </c>
      <c r="H64" s="136">
        <v>42736</v>
      </c>
    </row>
    <row r="65" spans="1:8" x14ac:dyDescent="0.2">
      <c r="A65" s="132">
        <v>2016</v>
      </c>
      <c r="B65" s="133">
        <v>26.75</v>
      </c>
      <c r="C65" s="92">
        <v>4547.5</v>
      </c>
      <c r="D65" s="134" t="s">
        <v>446</v>
      </c>
      <c r="E65" s="132" t="s">
        <v>24</v>
      </c>
      <c r="F65" s="135">
        <v>211207237</v>
      </c>
      <c r="G65" s="135" t="s">
        <v>404</v>
      </c>
      <c r="H65" s="136">
        <v>42736</v>
      </c>
    </row>
    <row r="66" spans="1:8" x14ac:dyDescent="0.2">
      <c r="A66" s="132">
        <v>2016</v>
      </c>
      <c r="B66" s="133">
        <v>8.0500000000000007</v>
      </c>
      <c r="C66" s="92">
        <v>2415</v>
      </c>
      <c r="D66" s="134" t="s">
        <v>447</v>
      </c>
      <c r="E66" s="132" t="s">
        <v>36</v>
      </c>
      <c r="F66" s="135" t="s">
        <v>448</v>
      </c>
      <c r="G66" s="135" t="s">
        <v>404</v>
      </c>
      <c r="H66" s="136">
        <v>42736</v>
      </c>
    </row>
    <row r="67" spans="1:8" x14ac:dyDescent="0.2">
      <c r="A67" s="132" t="s">
        <v>39</v>
      </c>
      <c r="B67" s="133">
        <v>4.5</v>
      </c>
      <c r="C67" s="92">
        <v>1350</v>
      </c>
      <c r="D67" s="134" t="s">
        <v>447</v>
      </c>
      <c r="E67" s="132" t="s">
        <v>36</v>
      </c>
      <c r="F67" s="135" t="s">
        <v>448</v>
      </c>
      <c r="G67" s="135" t="s">
        <v>404</v>
      </c>
      <c r="H67" s="136">
        <v>42736</v>
      </c>
    </row>
    <row r="68" spans="1:8" x14ac:dyDescent="0.2">
      <c r="A68" s="132" t="s">
        <v>66</v>
      </c>
      <c r="B68" s="133">
        <v>0.75</v>
      </c>
      <c r="C68" s="92">
        <v>225</v>
      </c>
      <c r="D68" s="134" t="s">
        <v>447</v>
      </c>
      <c r="E68" s="132" t="s">
        <v>36</v>
      </c>
      <c r="F68" s="135" t="s">
        <v>448</v>
      </c>
      <c r="G68" s="135" t="s">
        <v>404</v>
      </c>
      <c r="H68" s="136">
        <v>42736</v>
      </c>
    </row>
    <row r="69" spans="1:8" x14ac:dyDescent="0.2">
      <c r="A69" s="132">
        <v>2016</v>
      </c>
      <c r="B69" s="133">
        <v>19.5</v>
      </c>
      <c r="C69" s="92">
        <v>5850</v>
      </c>
      <c r="D69" s="134" t="s">
        <v>449</v>
      </c>
      <c r="E69" s="132" t="s">
        <v>24</v>
      </c>
      <c r="F69" s="135" t="s">
        <v>450</v>
      </c>
      <c r="G69" s="135" t="s">
        <v>404</v>
      </c>
      <c r="H69" s="136">
        <v>42767</v>
      </c>
    </row>
    <row r="70" spans="1:8" x14ac:dyDescent="0.2">
      <c r="A70" s="132" t="s">
        <v>19</v>
      </c>
      <c r="B70" s="133">
        <v>0.5</v>
      </c>
      <c r="C70" s="92">
        <v>150</v>
      </c>
      <c r="D70" s="134" t="s">
        <v>449</v>
      </c>
      <c r="E70" s="132" t="s">
        <v>24</v>
      </c>
      <c r="F70" s="135" t="s">
        <v>450</v>
      </c>
      <c r="G70" s="135" t="s">
        <v>404</v>
      </c>
      <c r="H70" s="136">
        <v>42767</v>
      </c>
    </row>
    <row r="71" spans="1:8" x14ac:dyDescent="0.2">
      <c r="A71" s="132" t="s">
        <v>35</v>
      </c>
      <c r="B71" s="133">
        <v>0.5</v>
      </c>
      <c r="C71" s="92">
        <v>150</v>
      </c>
      <c r="D71" s="134" t="s">
        <v>449</v>
      </c>
      <c r="E71" s="132" t="s">
        <v>24</v>
      </c>
      <c r="F71" s="135" t="s">
        <v>450</v>
      </c>
      <c r="G71" s="135" t="s">
        <v>404</v>
      </c>
      <c r="H71" s="136">
        <v>42767</v>
      </c>
    </row>
    <row r="72" spans="1:8" x14ac:dyDescent="0.2">
      <c r="A72" s="132" t="s">
        <v>70</v>
      </c>
      <c r="B72" s="133">
        <v>3.5</v>
      </c>
      <c r="C72" s="92">
        <v>1050</v>
      </c>
      <c r="D72" s="134" t="s">
        <v>449</v>
      </c>
      <c r="E72" s="132" t="s">
        <v>24</v>
      </c>
      <c r="F72" s="135" t="s">
        <v>450</v>
      </c>
      <c r="G72" s="135" t="s">
        <v>404</v>
      </c>
      <c r="H72" s="136">
        <v>42767</v>
      </c>
    </row>
    <row r="73" spans="1:8" x14ac:dyDescent="0.2">
      <c r="A73" s="132">
        <v>2016</v>
      </c>
      <c r="B73" s="133">
        <v>72.8</v>
      </c>
      <c r="C73" s="92">
        <v>21840</v>
      </c>
      <c r="D73" s="134" t="s">
        <v>451</v>
      </c>
      <c r="E73" s="132" t="s">
        <v>32</v>
      </c>
      <c r="F73" s="135" t="s">
        <v>452</v>
      </c>
      <c r="G73" s="135" t="s">
        <v>404</v>
      </c>
      <c r="H73" s="136">
        <v>42767</v>
      </c>
    </row>
    <row r="74" spans="1:8" x14ac:dyDescent="0.2">
      <c r="A74" s="132" t="s">
        <v>35</v>
      </c>
      <c r="B74" s="133">
        <v>0.5</v>
      </c>
      <c r="C74" s="92">
        <v>150</v>
      </c>
      <c r="D74" s="134" t="s">
        <v>451</v>
      </c>
      <c r="E74" s="132" t="s">
        <v>32</v>
      </c>
      <c r="F74" s="135" t="s">
        <v>452</v>
      </c>
      <c r="G74" s="135" t="s">
        <v>404</v>
      </c>
      <c r="H74" s="136">
        <v>42767</v>
      </c>
    </row>
    <row r="75" spans="1:8" x14ac:dyDescent="0.2">
      <c r="A75" s="132" t="s">
        <v>70</v>
      </c>
      <c r="B75" s="133">
        <v>19.916666666666664</v>
      </c>
      <c r="C75" s="92">
        <v>5975</v>
      </c>
      <c r="D75" s="134" t="s">
        <v>451</v>
      </c>
      <c r="E75" s="132" t="s">
        <v>32</v>
      </c>
      <c r="F75" s="135" t="s">
        <v>452</v>
      </c>
      <c r="G75" s="135" t="s">
        <v>404</v>
      </c>
      <c r="H75" s="136">
        <v>42767</v>
      </c>
    </row>
    <row r="76" spans="1:8" x14ac:dyDescent="0.2">
      <c r="A76" s="132">
        <v>2016</v>
      </c>
      <c r="B76" s="133">
        <v>11.85</v>
      </c>
      <c r="C76" s="92">
        <v>3555</v>
      </c>
      <c r="D76" s="134" t="s">
        <v>453</v>
      </c>
      <c r="E76" s="132" t="s">
        <v>24</v>
      </c>
      <c r="F76" s="135" t="s">
        <v>454</v>
      </c>
      <c r="G76" s="135" t="s">
        <v>404</v>
      </c>
      <c r="H76" s="136">
        <v>42767</v>
      </c>
    </row>
    <row r="77" spans="1:8" x14ac:dyDescent="0.2">
      <c r="A77" s="132" t="s">
        <v>35</v>
      </c>
      <c r="B77" s="133">
        <v>12.133333333333333</v>
      </c>
      <c r="C77" s="92">
        <v>3640</v>
      </c>
      <c r="D77" s="134" t="s">
        <v>453</v>
      </c>
      <c r="E77" s="132" t="s">
        <v>24</v>
      </c>
      <c r="F77" s="135" t="s">
        <v>454</v>
      </c>
      <c r="G77" s="135" t="s">
        <v>404</v>
      </c>
      <c r="H77" s="136">
        <v>42767</v>
      </c>
    </row>
    <row r="78" spans="1:8" x14ac:dyDescent="0.2">
      <c r="A78" s="132" t="s">
        <v>51</v>
      </c>
      <c r="B78" s="133">
        <v>1</v>
      </c>
      <c r="C78" s="92">
        <v>300</v>
      </c>
      <c r="D78" s="134" t="s">
        <v>453</v>
      </c>
      <c r="E78" s="132" t="s">
        <v>24</v>
      </c>
      <c r="F78" s="135" t="s">
        <v>454</v>
      </c>
      <c r="G78" s="135" t="s">
        <v>404</v>
      </c>
      <c r="H78" s="136">
        <v>42767</v>
      </c>
    </row>
    <row r="79" spans="1:8" x14ac:dyDescent="0.2">
      <c r="A79" s="132" t="s">
        <v>42</v>
      </c>
      <c r="B79" s="133">
        <v>7.049999999999998</v>
      </c>
      <c r="C79" s="92">
        <v>1198.49</v>
      </c>
      <c r="D79" s="134" t="s">
        <v>455</v>
      </c>
      <c r="E79" s="132" t="s">
        <v>24</v>
      </c>
      <c r="F79" s="135" t="s">
        <v>456</v>
      </c>
      <c r="G79" s="135" t="s">
        <v>404</v>
      </c>
      <c r="H79" s="136">
        <v>42767</v>
      </c>
    </row>
    <row r="80" spans="1:8" x14ac:dyDescent="0.2">
      <c r="A80" s="132" t="s">
        <v>66</v>
      </c>
      <c r="B80" s="133">
        <v>0.25</v>
      </c>
      <c r="C80" s="92">
        <v>42.5</v>
      </c>
      <c r="D80" s="134" t="s">
        <v>455</v>
      </c>
      <c r="E80" s="132" t="s">
        <v>24</v>
      </c>
      <c r="F80" s="135" t="s">
        <v>456</v>
      </c>
      <c r="G80" s="135" t="s">
        <v>404</v>
      </c>
      <c r="H80" s="136">
        <v>42767</v>
      </c>
    </row>
    <row r="81" spans="1:8" x14ac:dyDescent="0.2">
      <c r="A81" s="132">
        <v>2016</v>
      </c>
      <c r="B81" s="133">
        <v>22.183333333333337</v>
      </c>
      <c r="C81" s="92">
        <v>5545.83</v>
      </c>
      <c r="D81" s="134" t="s">
        <v>457</v>
      </c>
      <c r="E81" s="132" t="s">
        <v>20</v>
      </c>
      <c r="F81" s="135" t="s">
        <v>458</v>
      </c>
      <c r="G81" s="135" t="s">
        <v>404</v>
      </c>
      <c r="H81" s="136">
        <v>42767</v>
      </c>
    </row>
    <row r="82" spans="1:8" x14ac:dyDescent="0.2">
      <c r="A82" s="132" t="s">
        <v>13</v>
      </c>
      <c r="B82" s="133">
        <v>0.25</v>
      </c>
      <c r="C82" s="92">
        <v>62.5</v>
      </c>
      <c r="D82" s="134" t="s">
        <v>457</v>
      </c>
      <c r="E82" s="132" t="s">
        <v>20</v>
      </c>
      <c r="F82" s="135" t="s">
        <v>458</v>
      </c>
      <c r="G82" s="135" t="s">
        <v>404</v>
      </c>
      <c r="H82" s="136">
        <v>42767</v>
      </c>
    </row>
    <row r="83" spans="1:8" x14ac:dyDescent="0.2">
      <c r="A83" s="132" t="s">
        <v>35</v>
      </c>
      <c r="B83" s="133">
        <v>0.83333333333333393</v>
      </c>
      <c r="C83" s="92">
        <v>208.33</v>
      </c>
      <c r="D83" s="134" t="s">
        <v>457</v>
      </c>
      <c r="E83" s="132" t="s">
        <v>20</v>
      </c>
      <c r="F83" s="135" t="s">
        <v>458</v>
      </c>
      <c r="G83" s="135" t="s">
        <v>404</v>
      </c>
      <c r="H83" s="136">
        <v>42767</v>
      </c>
    </row>
    <row r="84" spans="1:8" x14ac:dyDescent="0.2">
      <c r="A84" s="132" t="s">
        <v>60</v>
      </c>
      <c r="B84" s="133">
        <v>20.916666666666668</v>
      </c>
      <c r="C84" s="92">
        <v>5229.16</v>
      </c>
      <c r="D84" s="134" t="s">
        <v>457</v>
      </c>
      <c r="E84" s="132" t="s">
        <v>20</v>
      </c>
      <c r="F84" s="135" t="s">
        <v>458</v>
      </c>
      <c r="G84" s="135" t="s">
        <v>404</v>
      </c>
      <c r="H84" s="136">
        <v>42767</v>
      </c>
    </row>
    <row r="85" spans="1:8" x14ac:dyDescent="0.2">
      <c r="A85" s="132">
        <v>2016</v>
      </c>
      <c r="B85" s="133">
        <v>28</v>
      </c>
      <c r="C85" s="92">
        <v>8400</v>
      </c>
      <c r="D85" s="134" t="s">
        <v>459</v>
      </c>
      <c r="E85" s="132" t="s">
        <v>24</v>
      </c>
      <c r="F85" s="135" t="s">
        <v>460</v>
      </c>
      <c r="G85" s="135" t="s">
        <v>404</v>
      </c>
      <c r="H85" s="136">
        <v>42767</v>
      </c>
    </row>
    <row r="86" spans="1:8" x14ac:dyDescent="0.2">
      <c r="A86" s="132" t="s">
        <v>70</v>
      </c>
      <c r="B86" s="133">
        <v>0.75</v>
      </c>
      <c r="C86" s="92">
        <v>225</v>
      </c>
      <c r="D86" s="134" t="s">
        <v>459</v>
      </c>
      <c r="E86" s="132" t="s">
        <v>24</v>
      </c>
      <c r="F86" s="135" t="s">
        <v>460</v>
      </c>
      <c r="G86" s="135" t="s">
        <v>404</v>
      </c>
      <c r="H86" s="136">
        <v>42767</v>
      </c>
    </row>
    <row r="87" spans="1:8" x14ac:dyDescent="0.2">
      <c r="A87" s="132">
        <v>2016</v>
      </c>
      <c r="B87" s="133">
        <v>35.133333333333333</v>
      </c>
      <c r="C87" s="92">
        <v>10540</v>
      </c>
      <c r="D87" s="134" t="s">
        <v>461</v>
      </c>
      <c r="E87" s="132" t="s">
        <v>24</v>
      </c>
      <c r="F87" s="135" t="s">
        <v>462</v>
      </c>
      <c r="G87" s="135" t="s">
        <v>404</v>
      </c>
      <c r="H87" s="136">
        <v>42767</v>
      </c>
    </row>
    <row r="88" spans="1:8" x14ac:dyDescent="0.2">
      <c r="A88" s="132" t="s">
        <v>35</v>
      </c>
      <c r="B88" s="133">
        <v>0.5</v>
      </c>
      <c r="C88" s="92">
        <v>150</v>
      </c>
      <c r="D88" s="134" t="s">
        <v>461</v>
      </c>
      <c r="E88" s="132" t="s">
        <v>24</v>
      </c>
      <c r="F88" s="135" t="s">
        <v>462</v>
      </c>
      <c r="G88" s="135" t="s">
        <v>404</v>
      </c>
      <c r="H88" s="136">
        <v>42767</v>
      </c>
    </row>
    <row r="89" spans="1:8" x14ac:dyDescent="0.2">
      <c r="A89" s="132" t="s">
        <v>70</v>
      </c>
      <c r="B89" s="133">
        <v>3.75</v>
      </c>
      <c r="C89" s="92">
        <v>1125</v>
      </c>
      <c r="D89" s="134" t="s">
        <v>461</v>
      </c>
      <c r="E89" s="132" t="s">
        <v>24</v>
      </c>
      <c r="F89" s="135" t="s">
        <v>462</v>
      </c>
      <c r="G89" s="135" t="s">
        <v>404</v>
      </c>
      <c r="H89" s="136">
        <v>42767</v>
      </c>
    </row>
    <row r="90" spans="1:8" x14ac:dyDescent="0.2">
      <c r="A90" s="132" t="s">
        <v>19</v>
      </c>
      <c r="B90" s="133">
        <v>2.1666666666666679</v>
      </c>
      <c r="C90" s="92">
        <v>650</v>
      </c>
      <c r="D90" s="134" t="s">
        <v>463</v>
      </c>
      <c r="E90" s="132" t="s">
        <v>40</v>
      </c>
      <c r="F90" s="135" t="s">
        <v>464</v>
      </c>
      <c r="G90" s="135" t="s">
        <v>404</v>
      </c>
      <c r="H90" s="136">
        <v>42767</v>
      </c>
    </row>
    <row r="91" spans="1:8" x14ac:dyDescent="0.2">
      <c r="A91" s="132" t="s">
        <v>35</v>
      </c>
      <c r="B91" s="133">
        <v>1.4999999999999982</v>
      </c>
      <c r="C91" s="92">
        <v>450</v>
      </c>
      <c r="D91" s="134" t="s">
        <v>463</v>
      </c>
      <c r="E91" s="132" t="s">
        <v>40</v>
      </c>
      <c r="F91" s="135" t="s">
        <v>464</v>
      </c>
      <c r="G91" s="135" t="s">
        <v>404</v>
      </c>
      <c r="H91" s="136">
        <v>42767</v>
      </c>
    </row>
    <row r="92" spans="1:8" x14ac:dyDescent="0.2">
      <c r="A92" s="132" t="s">
        <v>57</v>
      </c>
      <c r="B92" s="133">
        <v>8.25</v>
      </c>
      <c r="C92" s="92">
        <v>2475</v>
      </c>
      <c r="D92" s="134" t="s">
        <v>463</v>
      </c>
      <c r="E92" s="132" t="s">
        <v>40</v>
      </c>
      <c r="F92" s="135" t="s">
        <v>464</v>
      </c>
      <c r="G92" s="135" t="s">
        <v>404</v>
      </c>
      <c r="H92" s="136">
        <v>42767</v>
      </c>
    </row>
    <row r="93" spans="1:8" x14ac:dyDescent="0.2">
      <c r="A93" s="132" t="s">
        <v>60</v>
      </c>
      <c r="B93" s="133">
        <v>31.600000000000012</v>
      </c>
      <c r="C93" s="92">
        <v>9480</v>
      </c>
      <c r="D93" s="134" t="s">
        <v>463</v>
      </c>
      <c r="E93" s="132" t="s">
        <v>40</v>
      </c>
      <c r="F93" s="135" t="s">
        <v>464</v>
      </c>
      <c r="G93" s="135" t="s">
        <v>404</v>
      </c>
      <c r="H93" s="136">
        <v>42767</v>
      </c>
    </row>
    <row r="94" spans="1:8" x14ac:dyDescent="0.2">
      <c r="A94" s="132">
        <v>2016</v>
      </c>
      <c r="B94" s="133">
        <v>50.5</v>
      </c>
      <c r="C94" s="92">
        <v>15150</v>
      </c>
      <c r="D94" s="134" t="s">
        <v>465</v>
      </c>
      <c r="E94" s="132" t="s">
        <v>252</v>
      </c>
      <c r="F94" s="135" t="s">
        <v>466</v>
      </c>
      <c r="G94" s="135" t="s">
        <v>404</v>
      </c>
      <c r="H94" s="136">
        <v>42767</v>
      </c>
    </row>
    <row r="95" spans="1:8" x14ac:dyDescent="0.2">
      <c r="A95" s="132" t="s">
        <v>35</v>
      </c>
      <c r="B95" s="133">
        <v>0.5</v>
      </c>
      <c r="C95" s="92">
        <v>150</v>
      </c>
      <c r="D95" s="134" t="s">
        <v>465</v>
      </c>
      <c r="E95" s="132" t="s">
        <v>252</v>
      </c>
      <c r="F95" s="135" t="s">
        <v>466</v>
      </c>
      <c r="G95" s="135" t="s">
        <v>404</v>
      </c>
      <c r="H95" s="136">
        <v>42767</v>
      </c>
    </row>
    <row r="96" spans="1:8" x14ac:dyDescent="0.2">
      <c r="A96" s="132" t="s">
        <v>48</v>
      </c>
      <c r="B96" s="133">
        <v>19.149999999999999</v>
      </c>
      <c r="C96" s="92">
        <v>5745</v>
      </c>
      <c r="D96" s="134" t="s">
        <v>465</v>
      </c>
      <c r="E96" s="132" t="s">
        <v>252</v>
      </c>
      <c r="F96" s="135" t="s">
        <v>466</v>
      </c>
      <c r="G96" s="135" t="s">
        <v>404</v>
      </c>
      <c r="H96" s="136">
        <v>42767</v>
      </c>
    </row>
    <row r="97" spans="1:8" x14ac:dyDescent="0.2">
      <c r="A97" s="132" t="s">
        <v>35</v>
      </c>
      <c r="B97" s="133">
        <v>9.8000000000000007</v>
      </c>
      <c r="C97" s="92">
        <v>2940</v>
      </c>
      <c r="D97" s="134" t="s">
        <v>467</v>
      </c>
      <c r="E97" s="132" t="s">
        <v>79</v>
      </c>
      <c r="F97" s="135" t="s">
        <v>468</v>
      </c>
      <c r="G97" s="135" t="s">
        <v>395</v>
      </c>
      <c r="H97" s="136">
        <v>42767</v>
      </c>
    </row>
    <row r="98" spans="1:8" x14ac:dyDescent="0.2">
      <c r="A98" s="132">
        <v>2016</v>
      </c>
      <c r="B98" s="133">
        <v>100.56666666666666</v>
      </c>
      <c r="C98" s="92">
        <v>30170</v>
      </c>
      <c r="D98" s="134" t="s">
        <v>469</v>
      </c>
      <c r="E98" s="132" t="s">
        <v>24</v>
      </c>
      <c r="F98" s="135" t="s">
        <v>470</v>
      </c>
      <c r="G98" s="135" t="s">
        <v>404</v>
      </c>
      <c r="H98" s="136">
        <v>42767</v>
      </c>
    </row>
    <row r="99" spans="1:8" x14ac:dyDescent="0.2">
      <c r="A99" s="132" t="s">
        <v>13</v>
      </c>
      <c r="B99" s="133">
        <v>9.5500000000000007</v>
      </c>
      <c r="C99" s="92">
        <v>2865</v>
      </c>
      <c r="D99" s="134" t="s">
        <v>469</v>
      </c>
      <c r="E99" s="132" t="s">
        <v>24</v>
      </c>
      <c r="F99" s="135" t="s">
        <v>470</v>
      </c>
      <c r="G99" s="135" t="s">
        <v>404</v>
      </c>
      <c r="H99" s="136">
        <v>42767</v>
      </c>
    </row>
    <row r="100" spans="1:8" x14ac:dyDescent="0.2">
      <c r="A100" s="132" t="s">
        <v>19</v>
      </c>
      <c r="B100" s="133">
        <v>2</v>
      </c>
      <c r="C100" s="92">
        <v>600</v>
      </c>
      <c r="D100" s="134" t="s">
        <v>471</v>
      </c>
      <c r="E100" s="132" t="s">
        <v>40</v>
      </c>
      <c r="F100" s="135" t="s">
        <v>472</v>
      </c>
      <c r="G100" s="135" t="s">
        <v>404</v>
      </c>
      <c r="H100" s="136">
        <v>42767</v>
      </c>
    </row>
    <row r="101" spans="1:8" x14ac:dyDescent="0.2">
      <c r="A101" s="132" t="s">
        <v>35</v>
      </c>
      <c r="B101" s="133">
        <v>1</v>
      </c>
      <c r="C101" s="92">
        <v>300</v>
      </c>
      <c r="D101" s="134" t="s">
        <v>471</v>
      </c>
      <c r="E101" s="132" t="s">
        <v>40</v>
      </c>
      <c r="F101" s="135" t="s">
        <v>472</v>
      </c>
      <c r="G101" s="135" t="s">
        <v>404</v>
      </c>
      <c r="H101" s="136">
        <v>42767</v>
      </c>
    </row>
    <row r="102" spans="1:8" x14ac:dyDescent="0.2">
      <c r="A102" s="132" t="s">
        <v>51</v>
      </c>
      <c r="B102" s="133">
        <v>1.75</v>
      </c>
      <c r="C102" s="92">
        <v>525</v>
      </c>
      <c r="D102" s="134" t="s">
        <v>471</v>
      </c>
      <c r="E102" s="132" t="s">
        <v>40</v>
      </c>
      <c r="F102" s="135" t="s">
        <v>472</v>
      </c>
      <c r="G102" s="135" t="s">
        <v>404</v>
      </c>
      <c r="H102" s="136">
        <v>42767</v>
      </c>
    </row>
    <row r="103" spans="1:8" x14ac:dyDescent="0.2">
      <c r="A103" s="132" t="s">
        <v>70</v>
      </c>
      <c r="B103" s="133">
        <v>15</v>
      </c>
      <c r="C103" s="92">
        <v>4500</v>
      </c>
      <c r="D103" s="134" t="s">
        <v>471</v>
      </c>
      <c r="E103" s="132" t="s">
        <v>40</v>
      </c>
      <c r="F103" s="135" t="s">
        <v>472</v>
      </c>
      <c r="G103" s="135" t="s">
        <v>404</v>
      </c>
      <c r="H103" s="136">
        <v>42767</v>
      </c>
    </row>
    <row r="104" spans="1:8" x14ac:dyDescent="0.2">
      <c r="A104" s="132">
        <v>2016</v>
      </c>
      <c r="B104" s="133">
        <v>3.4166666666666679</v>
      </c>
      <c r="C104" s="92">
        <v>580.82999999999993</v>
      </c>
      <c r="D104" s="134" t="s">
        <v>473</v>
      </c>
      <c r="E104" s="132" t="s">
        <v>24</v>
      </c>
      <c r="F104" s="135" t="s">
        <v>474</v>
      </c>
      <c r="G104" s="135" t="s">
        <v>404</v>
      </c>
      <c r="H104" s="136">
        <v>42767</v>
      </c>
    </row>
    <row r="105" spans="1:8" x14ac:dyDescent="0.2">
      <c r="A105" s="132" t="s">
        <v>39</v>
      </c>
      <c r="B105" s="133">
        <v>39.216700000000003</v>
      </c>
      <c r="C105" s="92">
        <v>6666.85</v>
      </c>
      <c r="D105" s="134" t="s">
        <v>473</v>
      </c>
      <c r="E105" s="132" t="s">
        <v>24</v>
      </c>
      <c r="F105" s="135" t="s">
        <v>474</v>
      </c>
      <c r="G105" s="135" t="s">
        <v>404</v>
      </c>
      <c r="H105" s="136">
        <v>42767</v>
      </c>
    </row>
    <row r="106" spans="1:8" x14ac:dyDescent="0.2">
      <c r="A106" s="132" t="s">
        <v>42</v>
      </c>
      <c r="B106" s="133">
        <v>2.5</v>
      </c>
      <c r="C106" s="92">
        <v>425</v>
      </c>
      <c r="D106" s="134" t="s">
        <v>473</v>
      </c>
      <c r="E106" s="132" t="s">
        <v>24</v>
      </c>
      <c r="F106" s="135" t="s">
        <v>474</v>
      </c>
      <c r="G106" s="135" t="s">
        <v>404</v>
      </c>
      <c r="H106" s="136">
        <v>42767</v>
      </c>
    </row>
    <row r="107" spans="1:8" x14ac:dyDescent="0.2">
      <c r="A107" s="132" t="s">
        <v>66</v>
      </c>
      <c r="B107" s="133">
        <v>1</v>
      </c>
      <c r="C107" s="92">
        <v>170</v>
      </c>
      <c r="D107" s="134" t="s">
        <v>473</v>
      </c>
      <c r="E107" s="132" t="s">
        <v>24</v>
      </c>
      <c r="F107" s="135" t="s">
        <v>474</v>
      </c>
      <c r="G107" s="135" t="s">
        <v>404</v>
      </c>
      <c r="H107" s="136">
        <v>42767</v>
      </c>
    </row>
    <row r="108" spans="1:8" x14ac:dyDescent="0.2">
      <c r="A108" s="132">
        <v>2016</v>
      </c>
      <c r="B108" s="133">
        <v>1.8333333333333339</v>
      </c>
      <c r="C108" s="92">
        <v>550</v>
      </c>
      <c r="D108" s="134" t="s">
        <v>475</v>
      </c>
      <c r="E108" s="132" t="s">
        <v>24</v>
      </c>
      <c r="F108" s="135" t="s">
        <v>281</v>
      </c>
      <c r="G108" s="135" t="s">
        <v>395</v>
      </c>
      <c r="H108" s="136">
        <v>42767</v>
      </c>
    </row>
    <row r="109" spans="1:8" x14ac:dyDescent="0.2">
      <c r="A109" s="132" t="s">
        <v>45</v>
      </c>
      <c r="B109" s="133">
        <v>4.4666666666666668</v>
      </c>
      <c r="C109" s="92">
        <v>1340</v>
      </c>
      <c r="D109" s="134" t="s">
        <v>475</v>
      </c>
      <c r="E109" s="132" t="s">
        <v>24</v>
      </c>
      <c r="F109" s="135" t="s">
        <v>281</v>
      </c>
      <c r="G109" s="135" t="s">
        <v>395</v>
      </c>
      <c r="H109" s="136">
        <v>42767</v>
      </c>
    </row>
    <row r="110" spans="1:8" x14ac:dyDescent="0.2">
      <c r="A110" s="132" t="s">
        <v>66</v>
      </c>
      <c r="B110" s="133">
        <v>0.5</v>
      </c>
      <c r="C110" s="92">
        <v>150</v>
      </c>
      <c r="D110" s="134" t="s">
        <v>475</v>
      </c>
      <c r="E110" s="132" t="s">
        <v>24</v>
      </c>
      <c r="F110" s="135" t="s">
        <v>281</v>
      </c>
      <c r="G110" s="135" t="s">
        <v>395</v>
      </c>
      <c r="H110" s="136">
        <v>42767</v>
      </c>
    </row>
    <row r="111" spans="1:8" x14ac:dyDescent="0.2">
      <c r="A111" s="132">
        <v>2016</v>
      </c>
      <c r="B111" s="133">
        <v>60.7</v>
      </c>
      <c r="C111" s="92">
        <v>15174.99</v>
      </c>
      <c r="D111" s="134" t="s">
        <v>476</v>
      </c>
      <c r="E111" s="132" t="s">
        <v>69</v>
      </c>
      <c r="F111" s="135" t="s">
        <v>477</v>
      </c>
      <c r="G111" s="135" t="s">
        <v>404</v>
      </c>
      <c r="H111" s="136">
        <v>42767</v>
      </c>
    </row>
    <row r="112" spans="1:8" x14ac:dyDescent="0.2">
      <c r="A112" s="132" t="s">
        <v>35</v>
      </c>
      <c r="B112" s="133">
        <v>1</v>
      </c>
      <c r="C112" s="92">
        <v>250</v>
      </c>
      <c r="D112" s="134" t="s">
        <v>476</v>
      </c>
      <c r="E112" s="132" t="s">
        <v>69</v>
      </c>
      <c r="F112" s="135" t="s">
        <v>477</v>
      </c>
      <c r="G112" s="135" t="s">
        <v>404</v>
      </c>
      <c r="H112" s="136">
        <v>42767</v>
      </c>
    </row>
    <row r="113" spans="1:8" x14ac:dyDescent="0.2">
      <c r="A113" s="132" t="s">
        <v>51</v>
      </c>
      <c r="B113" s="133">
        <v>2.25</v>
      </c>
      <c r="C113" s="92">
        <v>562.5</v>
      </c>
      <c r="D113" s="134" t="s">
        <v>476</v>
      </c>
      <c r="E113" s="132" t="s">
        <v>69</v>
      </c>
      <c r="F113" s="135" t="s">
        <v>477</v>
      </c>
      <c r="G113" s="135" t="s">
        <v>404</v>
      </c>
      <c r="H113" s="136">
        <v>42767</v>
      </c>
    </row>
    <row r="114" spans="1:8" x14ac:dyDescent="0.2">
      <c r="A114" s="132" t="s">
        <v>60</v>
      </c>
      <c r="B114" s="133">
        <v>10.466666666666669</v>
      </c>
      <c r="C114" s="92">
        <v>2616.66</v>
      </c>
      <c r="D114" s="134" t="s">
        <v>476</v>
      </c>
      <c r="E114" s="132" t="s">
        <v>69</v>
      </c>
      <c r="F114" s="135" t="s">
        <v>477</v>
      </c>
      <c r="G114" s="135" t="s">
        <v>404</v>
      </c>
      <c r="H114" s="136">
        <v>42767</v>
      </c>
    </row>
    <row r="115" spans="1:8" x14ac:dyDescent="0.2">
      <c r="A115" s="132">
        <v>2016</v>
      </c>
      <c r="B115" s="133">
        <v>43.199999999999996</v>
      </c>
      <c r="C115" s="92">
        <v>12960</v>
      </c>
      <c r="D115" s="134" t="s">
        <v>478</v>
      </c>
      <c r="E115" s="132" t="s">
        <v>69</v>
      </c>
      <c r="F115" s="135" t="s">
        <v>479</v>
      </c>
      <c r="G115" s="135" t="s">
        <v>404</v>
      </c>
      <c r="H115" s="136">
        <v>42767</v>
      </c>
    </row>
    <row r="116" spans="1:8" x14ac:dyDescent="0.2">
      <c r="A116" s="132" t="s">
        <v>57</v>
      </c>
      <c r="B116" s="133">
        <v>19.5</v>
      </c>
      <c r="C116" s="92">
        <v>5850</v>
      </c>
      <c r="D116" s="134" t="s">
        <v>478</v>
      </c>
      <c r="E116" s="132" t="s">
        <v>69</v>
      </c>
      <c r="F116" s="135" t="s">
        <v>479</v>
      </c>
      <c r="G116" s="135" t="s">
        <v>404</v>
      </c>
      <c r="H116" s="136">
        <v>42767</v>
      </c>
    </row>
    <row r="117" spans="1:8" x14ac:dyDescent="0.2">
      <c r="A117" s="132" t="s">
        <v>66</v>
      </c>
      <c r="B117" s="133">
        <v>0.66666666666666785</v>
      </c>
      <c r="C117" s="92">
        <v>200</v>
      </c>
      <c r="D117" s="134" t="s">
        <v>478</v>
      </c>
      <c r="E117" s="132" t="s">
        <v>69</v>
      </c>
      <c r="F117" s="135" t="s">
        <v>479</v>
      </c>
      <c r="G117" s="135" t="s">
        <v>404</v>
      </c>
      <c r="H117" s="136">
        <v>42767</v>
      </c>
    </row>
    <row r="118" spans="1:8" x14ac:dyDescent="0.2">
      <c r="A118" s="132" t="s">
        <v>35</v>
      </c>
      <c r="B118" s="133">
        <v>1</v>
      </c>
      <c r="C118" s="92">
        <v>250</v>
      </c>
      <c r="D118" s="134" t="s">
        <v>480</v>
      </c>
      <c r="E118" s="132" t="s">
        <v>69</v>
      </c>
      <c r="F118" s="135" t="s">
        <v>481</v>
      </c>
      <c r="G118" s="135" t="s">
        <v>401</v>
      </c>
      <c r="H118" s="136">
        <v>42767</v>
      </c>
    </row>
    <row r="119" spans="1:8" x14ac:dyDescent="0.2">
      <c r="A119" s="132" t="s">
        <v>57</v>
      </c>
      <c r="B119" s="133">
        <v>7.8833333333333337</v>
      </c>
      <c r="C119" s="92">
        <v>1970.83</v>
      </c>
      <c r="D119" s="134" t="s">
        <v>480</v>
      </c>
      <c r="E119" s="132" t="s">
        <v>69</v>
      </c>
      <c r="F119" s="135" t="s">
        <v>481</v>
      </c>
      <c r="G119" s="135" t="s">
        <v>401</v>
      </c>
      <c r="H119" s="136">
        <v>42767</v>
      </c>
    </row>
    <row r="120" spans="1:8" x14ac:dyDescent="0.2">
      <c r="A120" s="132" t="s">
        <v>7</v>
      </c>
      <c r="B120" s="133">
        <v>19.533333333333331</v>
      </c>
      <c r="C120" s="92">
        <v>5860</v>
      </c>
      <c r="D120" s="134" t="s">
        <v>482</v>
      </c>
      <c r="E120" s="132" t="s">
        <v>24</v>
      </c>
      <c r="F120" s="135" t="s">
        <v>483</v>
      </c>
      <c r="G120" s="135" t="s">
        <v>404</v>
      </c>
      <c r="H120" s="136">
        <v>42767</v>
      </c>
    </row>
    <row r="121" spans="1:8" x14ac:dyDescent="0.2">
      <c r="A121" s="132" t="s">
        <v>66</v>
      </c>
      <c r="B121" s="133">
        <v>2.3333333333333339</v>
      </c>
      <c r="C121" s="92">
        <v>700</v>
      </c>
      <c r="D121" s="134" t="s">
        <v>482</v>
      </c>
      <c r="E121" s="132" t="s">
        <v>24</v>
      </c>
      <c r="F121" s="135" t="s">
        <v>483</v>
      </c>
      <c r="G121" s="135" t="s">
        <v>404</v>
      </c>
      <c r="H121" s="136">
        <v>42767</v>
      </c>
    </row>
    <row r="122" spans="1:8" x14ac:dyDescent="0.2">
      <c r="A122" s="132">
        <v>2016</v>
      </c>
      <c r="B122" s="133">
        <v>1.25</v>
      </c>
      <c r="C122" s="92">
        <v>375</v>
      </c>
      <c r="D122" s="134" t="s">
        <v>484</v>
      </c>
      <c r="E122" s="132" t="s">
        <v>20</v>
      </c>
      <c r="F122" s="135" t="s">
        <v>485</v>
      </c>
      <c r="G122" s="135" t="s">
        <v>398</v>
      </c>
      <c r="H122" s="136">
        <v>42767</v>
      </c>
    </row>
    <row r="123" spans="1:8" x14ac:dyDescent="0.2">
      <c r="A123" s="132" t="s">
        <v>48</v>
      </c>
      <c r="B123" s="133">
        <v>17.316666666666666</v>
      </c>
      <c r="C123" s="92">
        <v>5195</v>
      </c>
      <c r="D123" s="134" t="s">
        <v>484</v>
      </c>
      <c r="E123" s="132" t="s">
        <v>20</v>
      </c>
      <c r="F123" s="135" t="s">
        <v>485</v>
      </c>
      <c r="G123" s="135" t="s">
        <v>398</v>
      </c>
      <c r="H123" s="136">
        <v>42767</v>
      </c>
    </row>
    <row r="124" spans="1:8" x14ac:dyDescent="0.2">
      <c r="A124" s="132" t="s">
        <v>51</v>
      </c>
      <c r="B124" s="133">
        <v>26.25</v>
      </c>
      <c r="C124" s="92">
        <v>7875</v>
      </c>
      <c r="D124" s="134" t="s">
        <v>484</v>
      </c>
      <c r="E124" s="132" t="s">
        <v>20</v>
      </c>
      <c r="F124" s="135" t="s">
        <v>485</v>
      </c>
      <c r="G124" s="135" t="s">
        <v>398</v>
      </c>
      <c r="H124" s="136">
        <v>42767</v>
      </c>
    </row>
    <row r="125" spans="1:8" x14ac:dyDescent="0.2">
      <c r="A125" s="132">
        <v>2016</v>
      </c>
      <c r="B125" s="133">
        <v>30.666666666666668</v>
      </c>
      <c r="C125" s="92">
        <v>10733.33</v>
      </c>
      <c r="D125" s="134" t="s">
        <v>486</v>
      </c>
      <c r="E125" s="132" t="s">
        <v>20</v>
      </c>
      <c r="F125" s="135" t="s">
        <v>487</v>
      </c>
      <c r="G125" s="135" t="s">
        <v>404</v>
      </c>
      <c r="H125" s="136">
        <v>42767</v>
      </c>
    </row>
    <row r="126" spans="1:8" x14ac:dyDescent="0.2">
      <c r="A126" s="132" t="s">
        <v>31</v>
      </c>
      <c r="B126" s="133">
        <v>4.0999999999999996</v>
      </c>
      <c r="C126" s="92">
        <v>1435</v>
      </c>
      <c r="D126" s="134" t="s">
        <v>486</v>
      </c>
      <c r="E126" s="132" t="s">
        <v>20</v>
      </c>
      <c r="F126" s="135" t="s">
        <v>487</v>
      </c>
      <c r="G126" s="135" t="s">
        <v>404</v>
      </c>
      <c r="H126" s="136">
        <v>42767</v>
      </c>
    </row>
    <row r="127" spans="1:8" x14ac:dyDescent="0.2">
      <c r="A127" s="132" t="s">
        <v>35</v>
      </c>
      <c r="B127" s="133">
        <v>0.66666666666666607</v>
      </c>
      <c r="C127" s="92">
        <v>233.33</v>
      </c>
      <c r="D127" s="134" t="s">
        <v>486</v>
      </c>
      <c r="E127" s="132" t="s">
        <v>20</v>
      </c>
      <c r="F127" s="135" t="s">
        <v>487</v>
      </c>
      <c r="G127" s="135" t="s">
        <v>404</v>
      </c>
      <c r="H127" s="136">
        <v>42767</v>
      </c>
    </row>
    <row r="128" spans="1:8" x14ac:dyDescent="0.2">
      <c r="A128" s="132">
        <v>2016</v>
      </c>
      <c r="B128" s="133">
        <v>5.4</v>
      </c>
      <c r="C128" s="92">
        <v>1620</v>
      </c>
      <c r="D128" s="134" t="s">
        <v>488</v>
      </c>
      <c r="E128" s="132" t="s">
        <v>20</v>
      </c>
      <c r="F128" s="135" t="s">
        <v>485</v>
      </c>
      <c r="G128" s="135" t="s">
        <v>398</v>
      </c>
      <c r="H128" s="136">
        <v>42767</v>
      </c>
    </row>
    <row r="129" spans="1:8" x14ac:dyDescent="0.2">
      <c r="A129" s="132" t="s">
        <v>68</v>
      </c>
      <c r="B129" s="133">
        <v>21.3</v>
      </c>
      <c r="C129" s="92">
        <v>6390</v>
      </c>
      <c r="D129" s="134" t="s">
        <v>488</v>
      </c>
      <c r="E129" s="132" t="s">
        <v>20</v>
      </c>
      <c r="F129" s="135" t="s">
        <v>485</v>
      </c>
      <c r="G129" s="135" t="s">
        <v>398</v>
      </c>
      <c r="H129" s="136">
        <v>42767</v>
      </c>
    </row>
    <row r="130" spans="1:8" x14ac:dyDescent="0.2">
      <c r="A130" s="132" t="s">
        <v>13</v>
      </c>
      <c r="B130" s="133">
        <v>14.5</v>
      </c>
      <c r="C130" s="92">
        <v>1591.4699999999998</v>
      </c>
      <c r="D130" s="134" t="s">
        <v>577</v>
      </c>
      <c r="E130" s="132" t="s">
        <v>578</v>
      </c>
      <c r="F130" s="135" t="s">
        <v>253</v>
      </c>
      <c r="G130" s="135" t="s">
        <v>404</v>
      </c>
      <c r="H130" s="136">
        <v>42767</v>
      </c>
    </row>
    <row r="131" spans="1:8" x14ac:dyDescent="0.2">
      <c r="A131" s="132" t="s">
        <v>19</v>
      </c>
      <c r="B131" s="133">
        <v>2.5</v>
      </c>
      <c r="C131" s="92">
        <v>274.39</v>
      </c>
      <c r="D131" s="134" t="s">
        <v>577</v>
      </c>
      <c r="E131" s="132" t="s">
        <v>578</v>
      </c>
      <c r="F131" s="135" t="s">
        <v>253</v>
      </c>
      <c r="G131" s="135" t="s">
        <v>404</v>
      </c>
      <c r="H131" s="136">
        <v>42767</v>
      </c>
    </row>
    <row r="132" spans="1:8" x14ac:dyDescent="0.2">
      <c r="A132" s="132" t="s">
        <v>35</v>
      </c>
      <c r="B132" s="133">
        <v>24</v>
      </c>
      <c r="C132" s="92">
        <v>2634.15</v>
      </c>
      <c r="D132" s="134" t="s">
        <v>577</v>
      </c>
      <c r="E132" s="132" t="s">
        <v>578</v>
      </c>
      <c r="F132" s="135" t="s">
        <v>253</v>
      </c>
      <c r="G132" s="135" t="s">
        <v>404</v>
      </c>
      <c r="H132" s="136">
        <v>42767</v>
      </c>
    </row>
    <row r="133" spans="1:8" x14ac:dyDescent="0.2">
      <c r="A133" s="132">
        <v>2016</v>
      </c>
      <c r="B133" s="133">
        <v>24.533333333333339</v>
      </c>
      <c r="C133" s="92">
        <v>6133.33</v>
      </c>
      <c r="D133" s="134" t="s">
        <v>579</v>
      </c>
      <c r="E133" s="132" t="s">
        <v>20</v>
      </c>
      <c r="F133" s="135" t="s">
        <v>580</v>
      </c>
      <c r="G133" s="135" t="s">
        <v>404</v>
      </c>
      <c r="H133" s="136">
        <v>42767</v>
      </c>
    </row>
    <row r="134" spans="1:8" x14ac:dyDescent="0.2">
      <c r="A134" s="132" t="s">
        <v>7</v>
      </c>
      <c r="B134" s="133">
        <v>13.516666666666667</v>
      </c>
      <c r="C134" s="92">
        <v>3379.17</v>
      </c>
      <c r="D134" s="134" t="s">
        <v>579</v>
      </c>
      <c r="E134" s="132" t="s">
        <v>20</v>
      </c>
      <c r="F134" s="135" t="s">
        <v>580</v>
      </c>
      <c r="G134" s="135" t="s">
        <v>404</v>
      </c>
      <c r="H134" s="136">
        <v>42767</v>
      </c>
    </row>
    <row r="135" spans="1:8" x14ac:dyDescent="0.2">
      <c r="A135" s="132" t="s">
        <v>42</v>
      </c>
      <c r="B135" s="133">
        <v>0.33333333333333215</v>
      </c>
      <c r="C135" s="92">
        <v>83.33</v>
      </c>
      <c r="D135" s="134" t="s">
        <v>579</v>
      </c>
      <c r="E135" s="132" t="s">
        <v>20</v>
      </c>
      <c r="F135" s="135" t="s">
        <v>580</v>
      </c>
      <c r="G135" s="135" t="s">
        <v>404</v>
      </c>
      <c r="H135" s="136">
        <v>42767</v>
      </c>
    </row>
    <row r="136" spans="1:8" x14ac:dyDescent="0.2">
      <c r="A136" s="132" t="s">
        <v>66</v>
      </c>
      <c r="B136" s="133">
        <v>1.1666666666666679</v>
      </c>
      <c r="C136" s="92">
        <v>291.67</v>
      </c>
      <c r="D136" s="134" t="s">
        <v>579</v>
      </c>
      <c r="E136" s="132" t="s">
        <v>20</v>
      </c>
      <c r="F136" s="135" t="s">
        <v>580</v>
      </c>
      <c r="G136" s="135" t="s">
        <v>404</v>
      </c>
      <c r="H136" s="136">
        <v>42767</v>
      </c>
    </row>
    <row r="137" spans="1:8" x14ac:dyDescent="0.2">
      <c r="A137" s="132">
        <v>2016</v>
      </c>
      <c r="B137" s="133">
        <v>26.716666666666669</v>
      </c>
      <c r="C137" s="92">
        <v>8015</v>
      </c>
      <c r="D137" s="134" t="s">
        <v>581</v>
      </c>
      <c r="E137" s="132" t="s">
        <v>24</v>
      </c>
      <c r="F137" s="135" t="s">
        <v>582</v>
      </c>
      <c r="G137" s="135" t="s">
        <v>404</v>
      </c>
      <c r="H137" s="136">
        <v>42767</v>
      </c>
    </row>
    <row r="138" spans="1:8" x14ac:dyDescent="0.2">
      <c r="A138" s="132" t="s">
        <v>70</v>
      </c>
      <c r="B138" s="133">
        <v>1.25</v>
      </c>
      <c r="C138" s="92">
        <v>375</v>
      </c>
      <c r="D138" s="134" t="s">
        <v>581</v>
      </c>
      <c r="E138" s="132" t="s">
        <v>24</v>
      </c>
      <c r="F138" s="135" t="s">
        <v>582</v>
      </c>
      <c r="G138" s="135" t="s">
        <v>404</v>
      </c>
      <c r="H138" s="136">
        <v>42767</v>
      </c>
    </row>
    <row r="139" spans="1:8" x14ac:dyDescent="0.2">
      <c r="A139" s="132" t="s">
        <v>45</v>
      </c>
      <c r="B139" s="133">
        <v>2.9199999999999982</v>
      </c>
      <c r="C139" s="92">
        <v>876</v>
      </c>
      <c r="D139" s="134" t="s">
        <v>583</v>
      </c>
      <c r="E139" s="132" t="s">
        <v>24</v>
      </c>
      <c r="F139" s="135" t="s">
        <v>584</v>
      </c>
      <c r="G139" s="135" t="s">
        <v>404</v>
      </c>
      <c r="H139" s="136">
        <v>42767</v>
      </c>
    </row>
    <row r="140" spans="1:8" x14ac:dyDescent="0.2">
      <c r="A140" s="132" t="s">
        <v>51</v>
      </c>
      <c r="B140" s="133">
        <v>0.25</v>
      </c>
      <c r="C140" s="92">
        <v>75</v>
      </c>
      <c r="D140" s="134" t="s">
        <v>583</v>
      </c>
      <c r="E140" s="132" t="s">
        <v>24</v>
      </c>
      <c r="F140" s="135" t="s">
        <v>584</v>
      </c>
      <c r="G140" s="135" t="s">
        <v>404</v>
      </c>
      <c r="H140" s="136">
        <v>42767</v>
      </c>
    </row>
    <row r="141" spans="1:8" x14ac:dyDescent="0.2">
      <c r="A141" s="132" t="s">
        <v>66</v>
      </c>
      <c r="B141" s="133">
        <v>0.41666666666666785</v>
      </c>
      <c r="C141" s="92">
        <v>125</v>
      </c>
      <c r="D141" s="134" t="s">
        <v>583</v>
      </c>
      <c r="E141" s="132" t="s">
        <v>24</v>
      </c>
      <c r="F141" s="135" t="s">
        <v>584</v>
      </c>
      <c r="G141" s="135" t="s">
        <v>404</v>
      </c>
      <c r="H141" s="136">
        <v>42767</v>
      </c>
    </row>
    <row r="142" spans="1:8" x14ac:dyDescent="0.2">
      <c r="A142" s="132">
        <v>2016</v>
      </c>
      <c r="B142" s="133">
        <v>0.9499999999999994</v>
      </c>
      <c r="C142" s="92">
        <v>285</v>
      </c>
      <c r="D142" s="134" t="s">
        <v>585</v>
      </c>
      <c r="E142" s="132" t="s">
        <v>24</v>
      </c>
      <c r="F142" s="135" t="s">
        <v>586</v>
      </c>
      <c r="G142" s="135" t="s">
        <v>404</v>
      </c>
      <c r="H142" s="136">
        <v>42767</v>
      </c>
    </row>
    <row r="143" spans="1:8" x14ac:dyDescent="0.2">
      <c r="A143" s="132" t="s">
        <v>13</v>
      </c>
      <c r="B143" s="133">
        <v>0.5</v>
      </c>
      <c r="C143" s="92">
        <v>150</v>
      </c>
      <c r="D143" s="134" t="s">
        <v>585</v>
      </c>
      <c r="E143" s="132" t="s">
        <v>24</v>
      </c>
      <c r="F143" s="135" t="s">
        <v>586</v>
      </c>
      <c r="G143" s="135" t="s">
        <v>404</v>
      </c>
      <c r="H143" s="136">
        <v>42767</v>
      </c>
    </row>
    <row r="144" spans="1:8" x14ac:dyDescent="0.2">
      <c r="A144" s="132" t="s">
        <v>35</v>
      </c>
      <c r="B144" s="133">
        <v>0.66666666666666785</v>
      </c>
      <c r="C144" s="92">
        <v>200</v>
      </c>
      <c r="D144" s="134" t="s">
        <v>585</v>
      </c>
      <c r="E144" s="132" t="s">
        <v>24</v>
      </c>
      <c r="F144" s="135" t="s">
        <v>586</v>
      </c>
      <c r="G144" s="135" t="s">
        <v>404</v>
      </c>
      <c r="H144" s="136">
        <v>42767</v>
      </c>
    </row>
    <row r="145" spans="1:8" x14ac:dyDescent="0.2">
      <c r="A145" s="132" t="s">
        <v>51</v>
      </c>
      <c r="B145" s="133">
        <v>1.5</v>
      </c>
      <c r="C145" s="92">
        <v>450</v>
      </c>
      <c r="D145" s="134" t="s">
        <v>585</v>
      </c>
      <c r="E145" s="132" t="s">
        <v>24</v>
      </c>
      <c r="F145" s="135" t="s">
        <v>586</v>
      </c>
      <c r="G145" s="135" t="s">
        <v>404</v>
      </c>
      <c r="H145" s="136">
        <v>42767</v>
      </c>
    </row>
    <row r="146" spans="1:8" x14ac:dyDescent="0.2">
      <c r="A146" s="132" t="s">
        <v>60</v>
      </c>
      <c r="B146" s="133">
        <v>25.3</v>
      </c>
      <c r="C146" s="92">
        <v>7590</v>
      </c>
      <c r="D146" s="134" t="s">
        <v>585</v>
      </c>
      <c r="E146" s="132" t="s">
        <v>24</v>
      </c>
      <c r="F146" s="135" t="s">
        <v>586</v>
      </c>
      <c r="G146" s="135" t="s">
        <v>404</v>
      </c>
      <c r="H146" s="136">
        <v>42767</v>
      </c>
    </row>
    <row r="147" spans="1:8" x14ac:dyDescent="0.2">
      <c r="A147" s="132">
        <v>2016</v>
      </c>
      <c r="B147" s="133">
        <v>18.150000000000002</v>
      </c>
      <c r="C147" s="92">
        <v>4537.5</v>
      </c>
      <c r="D147" s="134" t="s">
        <v>587</v>
      </c>
      <c r="E147" s="132" t="s">
        <v>69</v>
      </c>
      <c r="F147" s="135" t="s">
        <v>588</v>
      </c>
      <c r="G147" s="135" t="s">
        <v>404</v>
      </c>
      <c r="H147" s="136">
        <v>42767</v>
      </c>
    </row>
    <row r="148" spans="1:8" x14ac:dyDescent="0.2">
      <c r="A148" s="132" t="s">
        <v>27</v>
      </c>
      <c r="B148" s="133">
        <v>11.333333333333332</v>
      </c>
      <c r="C148" s="92">
        <v>2833.33</v>
      </c>
      <c r="D148" s="134" t="s">
        <v>587</v>
      </c>
      <c r="E148" s="132" t="s">
        <v>69</v>
      </c>
      <c r="F148" s="135" t="s">
        <v>588</v>
      </c>
      <c r="G148" s="135" t="s">
        <v>404</v>
      </c>
      <c r="H148" s="136">
        <v>42767</v>
      </c>
    </row>
    <row r="149" spans="1:8" x14ac:dyDescent="0.2">
      <c r="A149" s="132" t="s">
        <v>42</v>
      </c>
      <c r="B149" s="133">
        <v>4</v>
      </c>
      <c r="C149" s="92">
        <v>1000</v>
      </c>
      <c r="D149" s="134" t="s">
        <v>587</v>
      </c>
      <c r="E149" s="132" t="s">
        <v>69</v>
      </c>
      <c r="F149" s="135" t="s">
        <v>588</v>
      </c>
      <c r="G149" s="135" t="s">
        <v>404</v>
      </c>
      <c r="H149" s="136">
        <v>42767</v>
      </c>
    </row>
    <row r="150" spans="1:8" x14ac:dyDescent="0.2">
      <c r="A150" s="132" t="s">
        <v>66</v>
      </c>
      <c r="B150" s="133">
        <v>6.05</v>
      </c>
      <c r="C150" s="92">
        <v>1512.5</v>
      </c>
      <c r="D150" s="134" t="s">
        <v>587</v>
      </c>
      <c r="E150" s="132" t="s">
        <v>69</v>
      </c>
      <c r="F150" s="135" t="s">
        <v>588</v>
      </c>
      <c r="G150" s="135" t="s">
        <v>404</v>
      </c>
      <c r="H150" s="136">
        <v>42767</v>
      </c>
    </row>
    <row r="151" spans="1:8" x14ac:dyDescent="0.2">
      <c r="A151" s="132" t="s">
        <v>31</v>
      </c>
      <c r="B151" s="133">
        <v>29.383333333333333</v>
      </c>
      <c r="C151" s="92">
        <v>8815</v>
      </c>
      <c r="D151" s="134" t="s">
        <v>589</v>
      </c>
      <c r="E151" s="132" t="s">
        <v>24</v>
      </c>
      <c r="F151" s="135" t="s">
        <v>483</v>
      </c>
      <c r="G151" s="135" t="s">
        <v>404</v>
      </c>
      <c r="H151" s="136">
        <v>42767</v>
      </c>
    </row>
    <row r="152" spans="1:8" x14ac:dyDescent="0.2">
      <c r="A152" s="132" t="s">
        <v>35</v>
      </c>
      <c r="B152" s="133">
        <v>2</v>
      </c>
      <c r="C152" s="92">
        <v>600</v>
      </c>
      <c r="D152" s="134" t="s">
        <v>589</v>
      </c>
      <c r="E152" s="132" t="s">
        <v>24</v>
      </c>
      <c r="F152" s="135" t="s">
        <v>483</v>
      </c>
      <c r="G152" s="135" t="s">
        <v>404</v>
      </c>
      <c r="H152" s="136">
        <v>42767</v>
      </c>
    </row>
    <row r="153" spans="1:8" x14ac:dyDescent="0.2">
      <c r="A153" s="132" t="s">
        <v>51</v>
      </c>
      <c r="B153" s="133">
        <v>1.5</v>
      </c>
      <c r="C153" s="92">
        <v>450</v>
      </c>
      <c r="D153" s="134" t="s">
        <v>589</v>
      </c>
      <c r="E153" s="132" t="s">
        <v>24</v>
      </c>
      <c r="F153" s="135" t="s">
        <v>483</v>
      </c>
      <c r="G153" s="135" t="s">
        <v>404</v>
      </c>
      <c r="H153" s="136">
        <v>42767</v>
      </c>
    </row>
    <row r="154" spans="1:8" x14ac:dyDescent="0.2">
      <c r="A154" s="132">
        <v>2016</v>
      </c>
      <c r="B154" s="133">
        <v>35.116666666666667</v>
      </c>
      <c r="C154" s="92">
        <v>10535</v>
      </c>
      <c r="D154" s="134" t="s">
        <v>590</v>
      </c>
      <c r="E154" s="132" t="s">
        <v>24</v>
      </c>
      <c r="F154" s="135" t="s">
        <v>591</v>
      </c>
      <c r="G154" s="135" t="s">
        <v>404</v>
      </c>
      <c r="H154" s="136">
        <v>42767</v>
      </c>
    </row>
    <row r="155" spans="1:8" x14ac:dyDescent="0.2">
      <c r="A155" s="132" t="s">
        <v>31</v>
      </c>
      <c r="B155" s="133">
        <v>5.8</v>
      </c>
      <c r="C155" s="92">
        <v>1740</v>
      </c>
      <c r="D155" s="134" t="s">
        <v>590</v>
      </c>
      <c r="E155" s="132" t="s">
        <v>24</v>
      </c>
      <c r="F155" s="135" t="s">
        <v>591</v>
      </c>
      <c r="G155" s="135" t="s">
        <v>404</v>
      </c>
      <c r="H155" s="136">
        <v>42767</v>
      </c>
    </row>
    <row r="156" spans="1:8" x14ac:dyDescent="0.2">
      <c r="A156" s="132" t="s">
        <v>35</v>
      </c>
      <c r="B156" s="133">
        <v>1</v>
      </c>
      <c r="C156" s="92">
        <v>300</v>
      </c>
      <c r="D156" s="134" t="s">
        <v>590</v>
      </c>
      <c r="E156" s="132" t="s">
        <v>24</v>
      </c>
      <c r="F156" s="135" t="s">
        <v>591</v>
      </c>
      <c r="G156" s="135" t="s">
        <v>404</v>
      </c>
      <c r="H156" s="136">
        <v>42767</v>
      </c>
    </row>
    <row r="157" spans="1:8" x14ac:dyDescent="0.2">
      <c r="A157" s="132">
        <v>2016</v>
      </c>
      <c r="B157" s="133">
        <v>16.899999999999999</v>
      </c>
      <c r="C157" s="92">
        <v>5070</v>
      </c>
      <c r="D157" s="134" t="s">
        <v>592</v>
      </c>
      <c r="E157" s="132" t="s">
        <v>24</v>
      </c>
      <c r="F157" s="135" t="s">
        <v>593</v>
      </c>
      <c r="G157" s="135" t="s">
        <v>404</v>
      </c>
      <c r="H157" s="136">
        <v>42767</v>
      </c>
    </row>
    <row r="158" spans="1:8" x14ac:dyDescent="0.2">
      <c r="A158" s="132" t="s">
        <v>31</v>
      </c>
      <c r="B158" s="133">
        <v>3.4666666666666659</v>
      </c>
      <c r="C158" s="92">
        <v>1040</v>
      </c>
      <c r="D158" s="134" t="s">
        <v>592</v>
      </c>
      <c r="E158" s="132" t="s">
        <v>24</v>
      </c>
      <c r="F158" s="135" t="s">
        <v>593</v>
      </c>
      <c r="G158" s="135" t="s">
        <v>404</v>
      </c>
      <c r="H158" s="136">
        <v>42767</v>
      </c>
    </row>
    <row r="159" spans="1:8" x14ac:dyDescent="0.2">
      <c r="A159" s="132" t="s">
        <v>35</v>
      </c>
      <c r="B159" s="133">
        <v>0.75</v>
      </c>
      <c r="C159" s="92">
        <v>225</v>
      </c>
      <c r="D159" s="134" t="s">
        <v>592</v>
      </c>
      <c r="E159" s="132" t="s">
        <v>24</v>
      </c>
      <c r="F159" s="135" t="s">
        <v>593</v>
      </c>
      <c r="G159" s="135" t="s">
        <v>404</v>
      </c>
      <c r="H159" s="136">
        <v>42767</v>
      </c>
    </row>
    <row r="160" spans="1:8" x14ac:dyDescent="0.2">
      <c r="A160" s="132">
        <v>2016</v>
      </c>
      <c r="B160" s="133">
        <v>26.75</v>
      </c>
      <c r="C160" s="92">
        <v>9362.5</v>
      </c>
      <c r="D160" s="134" t="s">
        <v>594</v>
      </c>
      <c r="E160" s="132" t="s">
        <v>20</v>
      </c>
      <c r="F160" s="135" t="s">
        <v>595</v>
      </c>
      <c r="G160" s="135" t="s">
        <v>596</v>
      </c>
      <c r="H160" s="136">
        <v>42767</v>
      </c>
    </row>
    <row r="161" spans="1:8" x14ac:dyDescent="0.2">
      <c r="A161" s="132" t="s">
        <v>27</v>
      </c>
      <c r="B161" s="133">
        <v>12</v>
      </c>
      <c r="C161" s="92">
        <v>4200</v>
      </c>
      <c r="D161" s="134" t="s">
        <v>594</v>
      </c>
      <c r="E161" s="132" t="s">
        <v>20</v>
      </c>
      <c r="F161" s="135" t="s">
        <v>595</v>
      </c>
      <c r="G161" s="135" t="s">
        <v>596</v>
      </c>
      <c r="H161" s="136">
        <v>42767</v>
      </c>
    </row>
    <row r="162" spans="1:8" x14ac:dyDescent="0.2">
      <c r="A162" s="132" t="s">
        <v>42</v>
      </c>
      <c r="B162" s="133">
        <v>1.5</v>
      </c>
      <c r="C162" s="92">
        <v>525</v>
      </c>
      <c r="D162" s="134" t="s">
        <v>594</v>
      </c>
      <c r="E162" s="132" t="s">
        <v>20</v>
      </c>
      <c r="F162" s="135" t="s">
        <v>595</v>
      </c>
      <c r="G162" s="135" t="s">
        <v>596</v>
      </c>
      <c r="H162" s="136">
        <v>42767</v>
      </c>
    </row>
    <row r="163" spans="1:8" x14ac:dyDescent="0.2">
      <c r="A163" s="132">
        <v>2016</v>
      </c>
      <c r="B163" s="133">
        <v>32.65</v>
      </c>
      <c r="C163" s="92">
        <v>5550.5</v>
      </c>
      <c r="D163" s="134" t="s">
        <v>597</v>
      </c>
      <c r="E163" s="132" t="s">
        <v>24</v>
      </c>
      <c r="F163" s="135" t="s">
        <v>598</v>
      </c>
      <c r="G163" s="135" t="s">
        <v>404</v>
      </c>
      <c r="H163" s="136">
        <v>42767</v>
      </c>
    </row>
    <row r="164" spans="1:8" x14ac:dyDescent="0.2">
      <c r="A164" s="132" t="s">
        <v>27</v>
      </c>
      <c r="B164" s="133">
        <v>12.9</v>
      </c>
      <c r="C164" s="92">
        <v>2193</v>
      </c>
      <c r="D164" s="134" t="s">
        <v>597</v>
      </c>
      <c r="E164" s="132" t="s">
        <v>24</v>
      </c>
      <c r="F164" s="135" t="s">
        <v>598</v>
      </c>
      <c r="G164" s="135" t="s">
        <v>404</v>
      </c>
      <c r="H164" s="136">
        <v>42767</v>
      </c>
    </row>
    <row r="165" spans="1:8" x14ac:dyDescent="0.2">
      <c r="A165" s="132">
        <v>2016</v>
      </c>
      <c r="B165" s="133">
        <v>21.3</v>
      </c>
      <c r="C165" s="92">
        <v>6390</v>
      </c>
      <c r="D165" s="134" t="s">
        <v>599</v>
      </c>
      <c r="E165" s="132" t="s">
        <v>10</v>
      </c>
      <c r="F165" s="135" t="s">
        <v>600</v>
      </c>
      <c r="G165" s="135" t="s">
        <v>401</v>
      </c>
      <c r="H165" s="136">
        <v>42795</v>
      </c>
    </row>
    <row r="166" spans="1:8" x14ac:dyDescent="0.2">
      <c r="A166" s="132" t="s">
        <v>51</v>
      </c>
      <c r="B166" s="133">
        <v>4.5</v>
      </c>
      <c r="C166" s="92">
        <v>1350</v>
      </c>
      <c r="D166" s="134" t="s">
        <v>599</v>
      </c>
      <c r="E166" s="132" t="s">
        <v>10</v>
      </c>
      <c r="F166" s="135" t="s">
        <v>600</v>
      </c>
      <c r="G166" s="135" t="s">
        <v>401</v>
      </c>
      <c r="H166" s="136">
        <v>42795</v>
      </c>
    </row>
    <row r="167" spans="1:8" x14ac:dyDescent="0.2">
      <c r="A167" s="132" t="s">
        <v>70</v>
      </c>
      <c r="B167" s="133">
        <v>17.7</v>
      </c>
      <c r="C167" s="92">
        <v>5310</v>
      </c>
      <c r="D167" s="134" t="s">
        <v>599</v>
      </c>
      <c r="E167" s="132" t="s">
        <v>10</v>
      </c>
      <c r="F167" s="135" t="s">
        <v>600</v>
      </c>
      <c r="G167" s="135" t="s">
        <v>401</v>
      </c>
      <c r="H167" s="136">
        <v>42795</v>
      </c>
    </row>
    <row r="168" spans="1:8" x14ac:dyDescent="0.2">
      <c r="A168" s="132" t="s">
        <v>57</v>
      </c>
      <c r="B168" s="133">
        <v>13.9</v>
      </c>
      <c r="C168" s="92">
        <v>3475</v>
      </c>
      <c r="D168" s="134" t="s">
        <v>601</v>
      </c>
      <c r="E168" s="132" t="s">
        <v>20</v>
      </c>
      <c r="F168" s="135" t="s">
        <v>602</v>
      </c>
      <c r="G168" s="135" t="s">
        <v>404</v>
      </c>
      <c r="H168" s="136">
        <v>42795</v>
      </c>
    </row>
    <row r="169" spans="1:8" x14ac:dyDescent="0.2">
      <c r="A169" s="132">
        <v>2016</v>
      </c>
      <c r="B169" s="133">
        <v>49.6</v>
      </c>
      <c r="C169" s="92">
        <v>14880</v>
      </c>
      <c r="D169" s="134" t="s">
        <v>603</v>
      </c>
      <c r="E169" s="132" t="s">
        <v>73</v>
      </c>
      <c r="F169" s="135" t="s">
        <v>604</v>
      </c>
      <c r="G169" s="135" t="s">
        <v>404</v>
      </c>
      <c r="H169" s="136">
        <v>42795</v>
      </c>
    </row>
    <row r="170" spans="1:8" x14ac:dyDescent="0.2">
      <c r="A170" s="132" t="s">
        <v>70</v>
      </c>
      <c r="B170" s="133">
        <v>17.25</v>
      </c>
      <c r="C170" s="92">
        <v>5175</v>
      </c>
      <c r="D170" s="134" t="s">
        <v>603</v>
      </c>
      <c r="E170" s="132" t="s">
        <v>73</v>
      </c>
      <c r="F170" s="135" t="s">
        <v>604</v>
      </c>
      <c r="G170" s="135" t="s">
        <v>404</v>
      </c>
      <c r="H170" s="136">
        <v>42795</v>
      </c>
    </row>
    <row r="171" spans="1:8" x14ac:dyDescent="0.2">
      <c r="A171" s="132" t="s">
        <v>19</v>
      </c>
      <c r="B171" s="133">
        <v>1.5</v>
      </c>
      <c r="C171" s="92">
        <v>375</v>
      </c>
      <c r="D171" s="134" t="s">
        <v>605</v>
      </c>
      <c r="E171" s="132" t="s">
        <v>20</v>
      </c>
      <c r="F171" s="135" t="s">
        <v>606</v>
      </c>
      <c r="G171" s="135" t="s">
        <v>404</v>
      </c>
      <c r="H171" s="136">
        <v>42795</v>
      </c>
    </row>
    <row r="172" spans="1:8" x14ac:dyDescent="0.2">
      <c r="A172" s="132" t="s">
        <v>35</v>
      </c>
      <c r="B172" s="133">
        <v>0.5</v>
      </c>
      <c r="C172" s="92">
        <v>125</v>
      </c>
      <c r="D172" s="134" t="s">
        <v>605</v>
      </c>
      <c r="E172" s="132" t="s">
        <v>20</v>
      </c>
      <c r="F172" s="135" t="s">
        <v>606</v>
      </c>
      <c r="G172" s="135" t="s">
        <v>404</v>
      </c>
      <c r="H172" s="136">
        <v>42795</v>
      </c>
    </row>
    <row r="173" spans="1:8" x14ac:dyDescent="0.2">
      <c r="A173" s="132" t="s">
        <v>70</v>
      </c>
      <c r="B173" s="133">
        <v>23</v>
      </c>
      <c r="C173" s="92">
        <v>5750</v>
      </c>
      <c r="D173" s="134" t="s">
        <v>605</v>
      </c>
      <c r="E173" s="132" t="s">
        <v>20</v>
      </c>
      <c r="F173" s="135" t="s">
        <v>606</v>
      </c>
      <c r="G173" s="135" t="s">
        <v>404</v>
      </c>
      <c r="H173" s="136">
        <v>42795</v>
      </c>
    </row>
    <row r="174" spans="1:8" x14ac:dyDescent="0.2">
      <c r="A174" s="132">
        <v>2016</v>
      </c>
      <c r="B174" s="133">
        <v>29.716666666666665</v>
      </c>
      <c r="C174" s="92">
        <v>8915</v>
      </c>
      <c r="D174" s="134" t="s">
        <v>607</v>
      </c>
      <c r="E174" s="132" t="s">
        <v>36</v>
      </c>
      <c r="F174" s="135" t="s">
        <v>608</v>
      </c>
      <c r="G174" s="135" t="s">
        <v>404</v>
      </c>
      <c r="H174" s="136">
        <v>42795</v>
      </c>
    </row>
    <row r="175" spans="1:8" x14ac:dyDescent="0.2">
      <c r="A175" s="132" t="s">
        <v>70</v>
      </c>
      <c r="B175" s="133">
        <v>3.25</v>
      </c>
      <c r="C175" s="92">
        <v>975</v>
      </c>
      <c r="D175" s="134" t="s">
        <v>607</v>
      </c>
      <c r="E175" s="132" t="s">
        <v>36</v>
      </c>
      <c r="F175" s="135" t="s">
        <v>608</v>
      </c>
      <c r="G175" s="135" t="s">
        <v>404</v>
      </c>
      <c r="H175" s="136">
        <v>42795</v>
      </c>
    </row>
    <row r="176" spans="1:8" x14ac:dyDescent="0.2">
      <c r="A176" s="132" t="s">
        <v>42</v>
      </c>
      <c r="B176" s="133">
        <v>1.1666666666666661</v>
      </c>
      <c r="C176" s="92">
        <v>350</v>
      </c>
      <c r="D176" s="134" t="s">
        <v>609</v>
      </c>
      <c r="E176" s="132" t="s">
        <v>24</v>
      </c>
      <c r="F176" s="135" t="s">
        <v>610</v>
      </c>
      <c r="G176" s="135" t="s">
        <v>404</v>
      </c>
      <c r="H176" s="136">
        <v>42795</v>
      </c>
    </row>
    <row r="177" spans="1:8" x14ac:dyDescent="0.2">
      <c r="A177" s="132" t="s">
        <v>45</v>
      </c>
      <c r="B177" s="133">
        <v>6.93</v>
      </c>
      <c r="C177" s="92">
        <v>2079</v>
      </c>
      <c r="D177" s="134" t="s">
        <v>609</v>
      </c>
      <c r="E177" s="132" t="s">
        <v>24</v>
      </c>
      <c r="F177" s="135" t="s">
        <v>610</v>
      </c>
      <c r="G177" s="135" t="s">
        <v>404</v>
      </c>
      <c r="H177" s="136">
        <v>42795</v>
      </c>
    </row>
    <row r="178" spans="1:8" x14ac:dyDescent="0.2">
      <c r="A178" s="132" t="s">
        <v>66</v>
      </c>
      <c r="B178" s="133">
        <v>0.66666666666666785</v>
      </c>
      <c r="C178" s="92">
        <v>200</v>
      </c>
      <c r="D178" s="134" t="s">
        <v>609</v>
      </c>
      <c r="E178" s="132" t="s">
        <v>24</v>
      </c>
      <c r="F178" s="135" t="s">
        <v>610</v>
      </c>
      <c r="G178" s="135" t="s">
        <v>404</v>
      </c>
      <c r="H178" s="136">
        <v>42795</v>
      </c>
    </row>
    <row r="179" spans="1:8" x14ac:dyDescent="0.2">
      <c r="A179" s="132">
        <v>2016</v>
      </c>
      <c r="B179" s="133">
        <v>23.583333333333332</v>
      </c>
      <c r="C179" s="92">
        <v>7075</v>
      </c>
      <c r="D179" s="134" t="s">
        <v>611</v>
      </c>
      <c r="E179" s="132" t="s">
        <v>24</v>
      </c>
      <c r="F179" s="135" t="s">
        <v>612</v>
      </c>
      <c r="G179" s="135" t="s">
        <v>404</v>
      </c>
      <c r="H179" s="136">
        <v>42795</v>
      </c>
    </row>
    <row r="180" spans="1:8" x14ac:dyDescent="0.2">
      <c r="A180" s="132" t="s">
        <v>31</v>
      </c>
      <c r="B180" s="133">
        <v>12.9</v>
      </c>
      <c r="C180" s="92">
        <v>3870</v>
      </c>
      <c r="D180" s="134" t="s">
        <v>611</v>
      </c>
      <c r="E180" s="132" t="s">
        <v>24</v>
      </c>
      <c r="F180" s="135" t="s">
        <v>612</v>
      </c>
      <c r="G180" s="135" t="s">
        <v>404</v>
      </c>
      <c r="H180" s="136">
        <v>42795</v>
      </c>
    </row>
    <row r="181" spans="1:8" x14ac:dyDescent="0.2">
      <c r="A181" s="132" t="s">
        <v>35</v>
      </c>
      <c r="B181" s="133">
        <v>1.25</v>
      </c>
      <c r="C181" s="92">
        <v>375</v>
      </c>
      <c r="D181" s="134" t="s">
        <v>611</v>
      </c>
      <c r="E181" s="132" t="s">
        <v>24</v>
      </c>
      <c r="F181" s="135" t="s">
        <v>612</v>
      </c>
      <c r="G181" s="135" t="s">
        <v>404</v>
      </c>
      <c r="H181" s="136">
        <v>42795</v>
      </c>
    </row>
    <row r="182" spans="1:8" x14ac:dyDescent="0.2">
      <c r="A182" s="132" t="s">
        <v>13</v>
      </c>
      <c r="B182" s="133">
        <v>62.766666666666666</v>
      </c>
      <c r="C182" s="92">
        <v>18830</v>
      </c>
      <c r="D182" s="134" t="s">
        <v>613</v>
      </c>
      <c r="E182" s="132" t="s">
        <v>24</v>
      </c>
      <c r="F182" s="135" t="s">
        <v>614</v>
      </c>
      <c r="G182" s="135" t="s">
        <v>404</v>
      </c>
      <c r="H182" s="136">
        <v>42795</v>
      </c>
    </row>
    <row r="183" spans="1:8" x14ac:dyDescent="0.2">
      <c r="A183" s="132" t="s">
        <v>19</v>
      </c>
      <c r="B183" s="133">
        <v>2.1666666666666661</v>
      </c>
      <c r="C183" s="92">
        <v>650</v>
      </c>
      <c r="D183" s="134" t="s">
        <v>613</v>
      </c>
      <c r="E183" s="132" t="s">
        <v>24</v>
      </c>
      <c r="F183" s="135" t="s">
        <v>614</v>
      </c>
      <c r="G183" s="135" t="s">
        <v>404</v>
      </c>
      <c r="H183" s="136">
        <v>42795</v>
      </c>
    </row>
    <row r="184" spans="1:8" x14ac:dyDescent="0.2">
      <c r="A184" s="132" t="s">
        <v>63</v>
      </c>
      <c r="B184" s="133">
        <v>12.25</v>
      </c>
      <c r="C184" s="92">
        <v>3675</v>
      </c>
      <c r="D184" s="134" t="s">
        <v>613</v>
      </c>
      <c r="E184" s="132" t="s">
        <v>24</v>
      </c>
      <c r="F184" s="135" t="s">
        <v>614</v>
      </c>
      <c r="G184" s="135" t="s">
        <v>404</v>
      </c>
      <c r="H184" s="136">
        <v>42795</v>
      </c>
    </row>
    <row r="185" spans="1:8" x14ac:dyDescent="0.2">
      <c r="A185" s="132" t="s">
        <v>70</v>
      </c>
      <c r="B185" s="133">
        <v>0.5</v>
      </c>
      <c r="C185" s="92">
        <v>150</v>
      </c>
      <c r="D185" s="134" t="s">
        <v>613</v>
      </c>
      <c r="E185" s="132" t="s">
        <v>24</v>
      </c>
      <c r="F185" s="135" t="s">
        <v>614</v>
      </c>
      <c r="G185" s="135" t="s">
        <v>404</v>
      </c>
      <c r="H185" s="136">
        <v>42795</v>
      </c>
    </row>
    <row r="186" spans="1:8" x14ac:dyDescent="0.2">
      <c r="A186" s="132">
        <v>2016</v>
      </c>
      <c r="B186" s="133">
        <v>23.05</v>
      </c>
      <c r="C186" s="92">
        <v>6915</v>
      </c>
      <c r="D186" s="134" t="s">
        <v>615</v>
      </c>
      <c r="E186" s="132" t="s">
        <v>616</v>
      </c>
      <c r="F186" s="135" t="s">
        <v>617</v>
      </c>
      <c r="G186" s="135" t="s">
        <v>404</v>
      </c>
      <c r="H186" s="136">
        <v>42795</v>
      </c>
    </row>
    <row r="187" spans="1:8" x14ac:dyDescent="0.2">
      <c r="A187" s="132" t="s">
        <v>13</v>
      </c>
      <c r="B187" s="133">
        <v>3.25</v>
      </c>
      <c r="C187" s="92">
        <v>975</v>
      </c>
      <c r="D187" s="134" t="s">
        <v>615</v>
      </c>
      <c r="E187" s="132" t="s">
        <v>616</v>
      </c>
      <c r="F187" s="135" t="s">
        <v>617</v>
      </c>
      <c r="G187" s="135" t="s">
        <v>404</v>
      </c>
      <c r="H187" s="136">
        <v>42795</v>
      </c>
    </row>
    <row r="188" spans="1:8" x14ac:dyDescent="0.2">
      <c r="A188" s="132" t="s">
        <v>35</v>
      </c>
      <c r="B188" s="133">
        <v>0.5</v>
      </c>
      <c r="C188" s="92">
        <v>150</v>
      </c>
      <c r="D188" s="134" t="s">
        <v>615</v>
      </c>
      <c r="E188" s="132" t="s">
        <v>616</v>
      </c>
      <c r="F188" s="135" t="s">
        <v>617</v>
      </c>
      <c r="G188" s="135" t="s">
        <v>404</v>
      </c>
      <c r="H188" s="136">
        <v>42795</v>
      </c>
    </row>
    <row r="189" spans="1:8" x14ac:dyDescent="0.2">
      <c r="A189" s="132">
        <v>2016</v>
      </c>
      <c r="B189" s="133">
        <v>8.75</v>
      </c>
      <c r="C189" s="92">
        <v>2625</v>
      </c>
      <c r="D189" s="134" t="s">
        <v>618</v>
      </c>
      <c r="E189" s="132" t="s">
        <v>616</v>
      </c>
      <c r="F189" s="135" t="s">
        <v>619</v>
      </c>
      <c r="G189" s="135" t="s">
        <v>404</v>
      </c>
      <c r="H189" s="136">
        <v>42795</v>
      </c>
    </row>
    <row r="190" spans="1:8" x14ac:dyDescent="0.2">
      <c r="A190" s="132" t="s">
        <v>13</v>
      </c>
      <c r="B190" s="133">
        <v>10.25</v>
      </c>
      <c r="C190" s="92">
        <v>3075</v>
      </c>
      <c r="D190" s="134" t="s">
        <v>618</v>
      </c>
      <c r="E190" s="132" t="s">
        <v>616</v>
      </c>
      <c r="F190" s="135" t="s">
        <v>619</v>
      </c>
      <c r="G190" s="135" t="s">
        <v>404</v>
      </c>
      <c r="H190" s="136">
        <v>42795</v>
      </c>
    </row>
    <row r="191" spans="1:8" x14ac:dyDescent="0.2">
      <c r="A191" s="132" t="s">
        <v>27</v>
      </c>
      <c r="B191" s="133">
        <v>80</v>
      </c>
      <c r="C191" s="92">
        <v>13600</v>
      </c>
      <c r="D191" s="134" t="s">
        <v>620</v>
      </c>
      <c r="E191" s="132" t="s">
        <v>24</v>
      </c>
      <c r="F191" s="135" t="s">
        <v>621</v>
      </c>
      <c r="G191" s="135" t="s">
        <v>596</v>
      </c>
      <c r="H191" s="136">
        <v>42795</v>
      </c>
    </row>
    <row r="192" spans="1:8" x14ac:dyDescent="0.2">
      <c r="A192" s="132" t="s">
        <v>66</v>
      </c>
      <c r="B192" s="133">
        <v>80</v>
      </c>
      <c r="C192" s="92">
        <v>13600</v>
      </c>
      <c r="D192" s="134" t="s">
        <v>620</v>
      </c>
      <c r="E192" s="132" t="s">
        <v>24</v>
      </c>
      <c r="F192" s="135" t="s">
        <v>621</v>
      </c>
      <c r="G192" s="135" t="s">
        <v>596</v>
      </c>
      <c r="H192" s="136">
        <v>42795</v>
      </c>
    </row>
    <row r="193" spans="1:8" x14ac:dyDescent="0.2">
      <c r="A193" s="132">
        <v>2016</v>
      </c>
      <c r="B193" s="133">
        <v>13.316666666666666</v>
      </c>
      <c r="C193" s="92">
        <v>3995</v>
      </c>
      <c r="D193" s="134" t="s">
        <v>622</v>
      </c>
      <c r="E193" s="132" t="s">
        <v>77</v>
      </c>
      <c r="F193" s="135" t="s">
        <v>623</v>
      </c>
      <c r="G193" s="135" t="s">
        <v>404</v>
      </c>
      <c r="H193" s="136">
        <v>42795</v>
      </c>
    </row>
    <row r="194" spans="1:8" x14ac:dyDescent="0.2">
      <c r="A194" s="132" t="s">
        <v>35</v>
      </c>
      <c r="B194" s="133">
        <v>1</v>
      </c>
      <c r="C194" s="92">
        <v>300</v>
      </c>
      <c r="D194" s="134" t="s">
        <v>622</v>
      </c>
      <c r="E194" s="132" t="s">
        <v>77</v>
      </c>
      <c r="F194" s="135" t="s">
        <v>623</v>
      </c>
      <c r="G194" s="135" t="s">
        <v>404</v>
      </c>
      <c r="H194" s="136">
        <v>42795</v>
      </c>
    </row>
    <row r="195" spans="1:8" x14ac:dyDescent="0.2">
      <c r="A195" s="132" t="s">
        <v>57</v>
      </c>
      <c r="B195" s="133">
        <v>3.75</v>
      </c>
      <c r="C195" s="92">
        <v>1125</v>
      </c>
      <c r="D195" s="134" t="s">
        <v>622</v>
      </c>
      <c r="E195" s="132" t="s">
        <v>77</v>
      </c>
      <c r="F195" s="135" t="s">
        <v>623</v>
      </c>
      <c r="G195" s="135" t="s">
        <v>404</v>
      </c>
      <c r="H195" s="136">
        <v>42795</v>
      </c>
    </row>
    <row r="196" spans="1:8" x14ac:dyDescent="0.2">
      <c r="A196" s="132">
        <v>2016</v>
      </c>
      <c r="B196" s="133">
        <v>21.266666666666666</v>
      </c>
      <c r="C196" s="92">
        <v>5316.67</v>
      </c>
      <c r="D196" s="134" t="s">
        <v>624</v>
      </c>
      <c r="E196" s="132" t="s">
        <v>20</v>
      </c>
      <c r="F196" s="135" t="s">
        <v>625</v>
      </c>
      <c r="G196" s="135" t="s">
        <v>596</v>
      </c>
      <c r="H196" s="136">
        <v>42795</v>
      </c>
    </row>
    <row r="197" spans="1:8" x14ac:dyDescent="0.2">
      <c r="A197" s="132" t="s">
        <v>42</v>
      </c>
      <c r="B197" s="133">
        <v>6.3333333333333339</v>
      </c>
      <c r="C197" s="92">
        <v>1583.33</v>
      </c>
      <c r="D197" s="134" t="s">
        <v>624</v>
      </c>
      <c r="E197" s="132" t="s">
        <v>20</v>
      </c>
      <c r="F197" s="135" t="s">
        <v>625</v>
      </c>
      <c r="G197" s="135" t="s">
        <v>596</v>
      </c>
      <c r="H197" s="136">
        <v>42795</v>
      </c>
    </row>
    <row r="198" spans="1:8" x14ac:dyDescent="0.2">
      <c r="A198" s="132" t="s">
        <v>66</v>
      </c>
      <c r="B198" s="133">
        <v>11.9</v>
      </c>
      <c r="C198" s="92">
        <v>2975.01</v>
      </c>
      <c r="D198" s="134" t="s">
        <v>624</v>
      </c>
      <c r="E198" s="132" t="s">
        <v>20</v>
      </c>
      <c r="F198" s="135" t="s">
        <v>625</v>
      </c>
      <c r="G198" s="135" t="s">
        <v>596</v>
      </c>
      <c r="H198" s="136">
        <v>42795</v>
      </c>
    </row>
    <row r="199" spans="1:8" x14ac:dyDescent="0.2">
      <c r="A199" s="132">
        <v>2016</v>
      </c>
      <c r="B199" s="133">
        <v>5.45</v>
      </c>
      <c r="C199" s="92">
        <v>1635</v>
      </c>
      <c r="D199" s="134" t="s">
        <v>626</v>
      </c>
      <c r="E199" s="132" t="s">
        <v>69</v>
      </c>
      <c r="F199" s="135" t="s">
        <v>627</v>
      </c>
      <c r="G199" s="135" t="s">
        <v>404</v>
      </c>
      <c r="H199" s="136">
        <v>42795</v>
      </c>
    </row>
    <row r="200" spans="1:8" x14ac:dyDescent="0.2">
      <c r="A200" s="132" t="s">
        <v>35</v>
      </c>
      <c r="B200" s="133">
        <v>0.75</v>
      </c>
      <c r="C200" s="92">
        <v>225</v>
      </c>
      <c r="D200" s="134" t="s">
        <v>626</v>
      </c>
      <c r="E200" s="132" t="s">
        <v>69</v>
      </c>
      <c r="F200" s="135" t="s">
        <v>627</v>
      </c>
      <c r="G200" s="135" t="s">
        <v>404</v>
      </c>
      <c r="H200" s="136">
        <v>42795</v>
      </c>
    </row>
    <row r="201" spans="1:8" x14ac:dyDescent="0.2">
      <c r="A201" s="132" t="s">
        <v>60</v>
      </c>
      <c r="B201" s="133">
        <v>10</v>
      </c>
      <c r="C201" s="92">
        <v>3000</v>
      </c>
      <c r="D201" s="134" t="s">
        <v>626</v>
      </c>
      <c r="E201" s="132" t="s">
        <v>69</v>
      </c>
      <c r="F201" s="135" t="s">
        <v>627</v>
      </c>
      <c r="G201" s="135" t="s">
        <v>404</v>
      </c>
      <c r="H201" s="136">
        <v>42795</v>
      </c>
    </row>
    <row r="202" spans="1:8" x14ac:dyDescent="0.2">
      <c r="A202" s="132">
        <v>2016</v>
      </c>
      <c r="B202" s="133">
        <v>10</v>
      </c>
      <c r="C202" s="92">
        <v>3000</v>
      </c>
      <c r="D202" s="134" t="s">
        <v>628</v>
      </c>
      <c r="E202" s="132" t="s">
        <v>252</v>
      </c>
      <c r="F202" s="135" t="s">
        <v>629</v>
      </c>
      <c r="G202" s="135" t="s">
        <v>395</v>
      </c>
      <c r="H202" s="136">
        <v>42795</v>
      </c>
    </row>
    <row r="203" spans="1:8" x14ac:dyDescent="0.2">
      <c r="A203" s="132" t="s">
        <v>48</v>
      </c>
      <c r="B203" s="133">
        <v>14.766666666666664</v>
      </c>
      <c r="C203" s="92">
        <v>4430</v>
      </c>
      <c r="D203" s="134" t="s">
        <v>628</v>
      </c>
      <c r="E203" s="132" t="s">
        <v>252</v>
      </c>
      <c r="F203" s="135" t="s">
        <v>629</v>
      </c>
      <c r="G203" s="135" t="s">
        <v>395</v>
      </c>
      <c r="H203" s="136">
        <v>42795</v>
      </c>
    </row>
    <row r="204" spans="1:8" x14ac:dyDescent="0.2">
      <c r="A204" s="132" t="s">
        <v>63</v>
      </c>
      <c r="B204" s="133">
        <v>23.216666666666669</v>
      </c>
      <c r="C204" s="92">
        <v>8358</v>
      </c>
      <c r="D204" s="134" t="s">
        <v>708</v>
      </c>
      <c r="E204" s="132" t="s">
        <v>341</v>
      </c>
      <c r="F204" s="135" t="s">
        <v>709</v>
      </c>
      <c r="G204" s="135" t="s">
        <v>404</v>
      </c>
      <c r="H204" s="136">
        <v>42795</v>
      </c>
    </row>
    <row r="205" spans="1:8" x14ac:dyDescent="0.2">
      <c r="A205" s="132" t="s">
        <v>35</v>
      </c>
      <c r="B205" s="133">
        <v>0.5</v>
      </c>
      <c r="C205" s="92">
        <v>150</v>
      </c>
      <c r="D205" s="134" t="s">
        <v>710</v>
      </c>
      <c r="E205" s="132" t="s">
        <v>40</v>
      </c>
      <c r="F205" s="135" t="s">
        <v>464</v>
      </c>
      <c r="G205" s="135" t="s">
        <v>395</v>
      </c>
      <c r="H205" s="136">
        <v>42795</v>
      </c>
    </row>
    <row r="206" spans="1:8" x14ac:dyDescent="0.2">
      <c r="A206" s="132" t="s">
        <v>57</v>
      </c>
      <c r="B206" s="133">
        <v>19.833333333333336</v>
      </c>
      <c r="C206" s="92">
        <v>5950</v>
      </c>
      <c r="D206" s="134" t="s">
        <v>710</v>
      </c>
      <c r="E206" s="132" t="s">
        <v>40</v>
      </c>
      <c r="F206" s="135" t="s">
        <v>464</v>
      </c>
      <c r="G206" s="135" t="s">
        <v>395</v>
      </c>
      <c r="H206" s="136">
        <v>42795</v>
      </c>
    </row>
    <row r="207" spans="1:8" x14ac:dyDescent="0.2">
      <c r="A207" s="132" t="s">
        <v>60</v>
      </c>
      <c r="B207" s="133">
        <v>21.294166666666669</v>
      </c>
      <c r="C207" s="92">
        <v>6388.25</v>
      </c>
      <c r="D207" s="134" t="s">
        <v>710</v>
      </c>
      <c r="E207" s="132" t="s">
        <v>40</v>
      </c>
      <c r="F207" s="135" t="s">
        <v>464</v>
      </c>
      <c r="G207" s="135" t="s">
        <v>395</v>
      </c>
      <c r="H207" s="136">
        <v>42795</v>
      </c>
    </row>
    <row r="208" spans="1:8" x14ac:dyDescent="0.2">
      <c r="A208" s="132" t="s">
        <v>31</v>
      </c>
      <c r="B208" s="133">
        <v>18.5</v>
      </c>
      <c r="C208" s="92">
        <v>5550</v>
      </c>
      <c r="D208" s="134" t="s">
        <v>711</v>
      </c>
      <c r="E208" s="132" t="s">
        <v>10</v>
      </c>
      <c r="F208" s="135" t="s">
        <v>712</v>
      </c>
      <c r="G208" s="135" t="s">
        <v>401</v>
      </c>
      <c r="H208" s="136">
        <v>42795</v>
      </c>
    </row>
    <row r="209" spans="1:8" x14ac:dyDescent="0.2">
      <c r="A209" s="132" t="s">
        <v>35</v>
      </c>
      <c r="B209" s="133">
        <v>25.93333333333333</v>
      </c>
      <c r="C209" s="92">
        <v>7780</v>
      </c>
      <c r="D209" s="134" t="s">
        <v>711</v>
      </c>
      <c r="E209" s="132" t="s">
        <v>10</v>
      </c>
      <c r="F209" s="135" t="s">
        <v>712</v>
      </c>
      <c r="G209" s="135" t="s">
        <v>401</v>
      </c>
      <c r="H209" s="136">
        <v>42795</v>
      </c>
    </row>
    <row r="210" spans="1:8" x14ac:dyDescent="0.2">
      <c r="A210" s="132" t="s">
        <v>51</v>
      </c>
      <c r="B210" s="133">
        <v>7.75</v>
      </c>
      <c r="C210" s="92">
        <v>2325</v>
      </c>
      <c r="D210" s="134" t="s">
        <v>711</v>
      </c>
      <c r="E210" s="132" t="s">
        <v>10</v>
      </c>
      <c r="F210" s="135" t="s">
        <v>712</v>
      </c>
      <c r="G210" s="135" t="s">
        <v>401</v>
      </c>
      <c r="H210" s="136">
        <v>42795</v>
      </c>
    </row>
    <row r="211" spans="1:8" x14ac:dyDescent="0.2">
      <c r="A211" s="132">
        <v>2016</v>
      </c>
      <c r="B211" s="133">
        <v>1.35</v>
      </c>
      <c r="C211" s="92">
        <v>405</v>
      </c>
      <c r="D211" s="134" t="s">
        <v>713</v>
      </c>
      <c r="E211" s="132" t="s">
        <v>616</v>
      </c>
      <c r="F211" s="135" t="s">
        <v>714</v>
      </c>
      <c r="G211" s="135" t="s">
        <v>395</v>
      </c>
      <c r="H211" s="136">
        <v>42795</v>
      </c>
    </row>
    <row r="212" spans="1:8" x14ac:dyDescent="0.2">
      <c r="A212" s="132" t="s">
        <v>31</v>
      </c>
      <c r="B212" s="133">
        <v>0.75</v>
      </c>
      <c r="C212" s="92">
        <v>225</v>
      </c>
      <c r="D212" s="134" t="s">
        <v>713</v>
      </c>
      <c r="E212" s="132" t="s">
        <v>616</v>
      </c>
      <c r="F212" s="135" t="s">
        <v>714</v>
      </c>
      <c r="G212" s="135" t="s">
        <v>395</v>
      </c>
      <c r="H212" s="136">
        <v>42795</v>
      </c>
    </row>
    <row r="213" spans="1:8" x14ac:dyDescent="0.2">
      <c r="A213" s="132" t="s">
        <v>35</v>
      </c>
      <c r="B213" s="133">
        <v>4.8333333333333339</v>
      </c>
      <c r="C213" s="92">
        <v>1450</v>
      </c>
      <c r="D213" s="134" t="s">
        <v>713</v>
      </c>
      <c r="E213" s="132" t="s">
        <v>616</v>
      </c>
      <c r="F213" s="135" t="s">
        <v>714</v>
      </c>
      <c r="G213" s="135" t="s">
        <v>395</v>
      </c>
      <c r="H213" s="136">
        <v>42795</v>
      </c>
    </row>
    <row r="214" spans="1:8" x14ac:dyDescent="0.2">
      <c r="A214" s="132" t="s">
        <v>51</v>
      </c>
      <c r="B214" s="133">
        <v>1.6666666666666679</v>
      </c>
      <c r="C214" s="92">
        <v>500</v>
      </c>
      <c r="D214" s="134" t="s">
        <v>713</v>
      </c>
      <c r="E214" s="132" t="s">
        <v>616</v>
      </c>
      <c r="F214" s="135" t="s">
        <v>714</v>
      </c>
      <c r="G214" s="135" t="s">
        <v>395</v>
      </c>
      <c r="H214" s="136">
        <v>42795</v>
      </c>
    </row>
    <row r="215" spans="1:8" x14ac:dyDescent="0.2">
      <c r="A215" s="132" t="s">
        <v>60</v>
      </c>
      <c r="B215" s="133">
        <v>25.550000000000004</v>
      </c>
      <c r="C215" s="92">
        <v>7665</v>
      </c>
      <c r="D215" s="134" t="s">
        <v>713</v>
      </c>
      <c r="E215" s="132" t="s">
        <v>616</v>
      </c>
      <c r="F215" s="135" t="s">
        <v>714</v>
      </c>
      <c r="G215" s="135" t="s">
        <v>395</v>
      </c>
      <c r="H215" s="136">
        <v>42795</v>
      </c>
    </row>
    <row r="216" spans="1:8" x14ac:dyDescent="0.2">
      <c r="A216" s="132" t="s">
        <v>42</v>
      </c>
      <c r="B216" s="133">
        <v>2</v>
      </c>
      <c r="C216" s="92">
        <v>500</v>
      </c>
      <c r="D216" s="134" t="s">
        <v>715</v>
      </c>
      <c r="E216" s="132" t="s">
        <v>69</v>
      </c>
      <c r="F216" s="135" t="s">
        <v>716</v>
      </c>
      <c r="G216" s="135" t="s">
        <v>404</v>
      </c>
      <c r="H216" s="136">
        <v>42795</v>
      </c>
    </row>
    <row r="217" spans="1:8" x14ac:dyDescent="0.2">
      <c r="A217" s="132" t="s">
        <v>68</v>
      </c>
      <c r="B217" s="133">
        <v>24.633333333333336</v>
      </c>
      <c r="C217" s="92">
        <v>6158.34</v>
      </c>
      <c r="D217" s="134" t="s">
        <v>715</v>
      </c>
      <c r="E217" s="132" t="s">
        <v>69</v>
      </c>
      <c r="F217" s="135" t="s">
        <v>716</v>
      </c>
      <c r="G217" s="135" t="s">
        <v>404</v>
      </c>
      <c r="H217" s="136">
        <v>42795</v>
      </c>
    </row>
    <row r="218" spans="1:8" x14ac:dyDescent="0.2">
      <c r="A218" s="132">
        <v>2016</v>
      </c>
      <c r="B218" s="133">
        <v>25.499999999999993</v>
      </c>
      <c r="C218" s="92">
        <v>8925</v>
      </c>
      <c r="D218" s="134" t="s">
        <v>717</v>
      </c>
      <c r="E218" s="132" t="s">
        <v>69</v>
      </c>
      <c r="F218" s="135" t="s">
        <v>718</v>
      </c>
      <c r="G218" s="135" t="s">
        <v>404</v>
      </c>
      <c r="H218" s="136">
        <v>42795</v>
      </c>
    </row>
    <row r="219" spans="1:8" x14ac:dyDescent="0.2">
      <c r="A219" s="132" t="s">
        <v>19</v>
      </c>
      <c r="B219" s="133">
        <v>1.6666666666666661</v>
      </c>
      <c r="C219" s="92">
        <v>583.33000000000004</v>
      </c>
      <c r="D219" s="134" t="s">
        <v>717</v>
      </c>
      <c r="E219" s="132" t="s">
        <v>69</v>
      </c>
      <c r="F219" s="135" t="s">
        <v>718</v>
      </c>
      <c r="G219" s="135" t="s">
        <v>404</v>
      </c>
      <c r="H219" s="136">
        <v>42795</v>
      </c>
    </row>
    <row r="220" spans="1:8" x14ac:dyDescent="0.2">
      <c r="A220" s="132" t="s">
        <v>35</v>
      </c>
      <c r="B220" s="133">
        <v>16.5</v>
      </c>
      <c r="C220" s="92">
        <v>5775</v>
      </c>
      <c r="D220" s="134" t="s">
        <v>717</v>
      </c>
      <c r="E220" s="132" t="s">
        <v>69</v>
      </c>
      <c r="F220" s="135" t="s">
        <v>718</v>
      </c>
      <c r="G220" s="135" t="s">
        <v>404</v>
      </c>
      <c r="H220" s="136">
        <v>42795</v>
      </c>
    </row>
    <row r="221" spans="1:8" x14ac:dyDescent="0.2">
      <c r="A221" s="132">
        <v>2016</v>
      </c>
      <c r="B221" s="133">
        <v>20.75</v>
      </c>
      <c r="C221" s="92">
        <v>7262.5</v>
      </c>
      <c r="D221" s="134" t="s">
        <v>719</v>
      </c>
      <c r="E221" s="132" t="s">
        <v>69</v>
      </c>
      <c r="F221" s="135" t="s">
        <v>720</v>
      </c>
      <c r="G221" s="135" t="s">
        <v>404</v>
      </c>
      <c r="H221" s="136">
        <v>42795</v>
      </c>
    </row>
    <row r="222" spans="1:8" x14ac:dyDescent="0.2">
      <c r="A222" s="132" t="s">
        <v>7</v>
      </c>
      <c r="B222" s="133">
        <v>9.533333333333335</v>
      </c>
      <c r="C222" s="92">
        <v>3336.67</v>
      </c>
      <c r="D222" s="134" t="s">
        <v>719</v>
      </c>
      <c r="E222" s="132" t="s">
        <v>69</v>
      </c>
      <c r="F222" s="135" t="s">
        <v>720</v>
      </c>
      <c r="G222" s="135" t="s">
        <v>404</v>
      </c>
      <c r="H222" s="136">
        <v>42795</v>
      </c>
    </row>
    <row r="223" spans="1:8" x14ac:dyDescent="0.2">
      <c r="A223" s="132" t="s">
        <v>66</v>
      </c>
      <c r="B223" s="133">
        <v>1</v>
      </c>
      <c r="C223" s="92">
        <v>350</v>
      </c>
      <c r="D223" s="134" t="s">
        <v>719</v>
      </c>
      <c r="E223" s="132" t="s">
        <v>69</v>
      </c>
      <c r="F223" s="135" t="s">
        <v>720</v>
      </c>
      <c r="G223" s="135" t="s">
        <v>404</v>
      </c>
      <c r="H223" s="136">
        <v>42795</v>
      </c>
    </row>
    <row r="224" spans="1:8" x14ac:dyDescent="0.2">
      <c r="A224" s="132">
        <v>2016</v>
      </c>
      <c r="B224" s="133">
        <v>17.95</v>
      </c>
      <c r="C224" s="92">
        <v>6282.5</v>
      </c>
      <c r="D224" s="134" t="s">
        <v>721</v>
      </c>
      <c r="E224" s="132" t="s">
        <v>69</v>
      </c>
      <c r="F224" s="135" t="s">
        <v>722</v>
      </c>
      <c r="G224" s="135" t="s">
        <v>404</v>
      </c>
      <c r="H224" s="136">
        <v>42795</v>
      </c>
    </row>
    <row r="225" spans="1:8" x14ac:dyDescent="0.2">
      <c r="A225" s="132" t="s">
        <v>27</v>
      </c>
      <c r="B225" s="133">
        <v>13.45</v>
      </c>
      <c r="C225" s="92">
        <v>4707.5</v>
      </c>
      <c r="D225" s="134" t="s">
        <v>721</v>
      </c>
      <c r="E225" s="132" t="s">
        <v>69</v>
      </c>
      <c r="F225" s="135" t="s">
        <v>722</v>
      </c>
      <c r="G225" s="135" t="s">
        <v>404</v>
      </c>
      <c r="H225" s="136">
        <v>42795</v>
      </c>
    </row>
    <row r="226" spans="1:8" x14ac:dyDescent="0.2">
      <c r="A226" s="132" t="s">
        <v>66</v>
      </c>
      <c r="B226" s="133">
        <v>1</v>
      </c>
      <c r="C226" s="92">
        <v>350</v>
      </c>
      <c r="D226" s="134" t="s">
        <v>721</v>
      </c>
      <c r="E226" s="132" t="s">
        <v>69</v>
      </c>
      <c r="F226" s="135" t="s">
        <v>722</v>
      </c>
      <c r="G226" s="135" t="s">
        <v>404</v>
      </c>
      <c r="H226" s="136">
        <v>42795</v>
      </c>
    </row>
    <row r="227" spans="1:8" x14ac:dyDescent="0.2">
      <c r="A227" s="132"/>
      <c r="B227" s="133"/>
      <c r="C227" s="92"/>
      <c r="D227" s="134"/>
      <c r="E227" s="132"/>
      <c r="F227" s="135"/>
      <c r="G227" s="135"/>
      <c r="H227" s="136"/>
    </row>
    <row r="228" spans="1:8" x14ac:dyDescent="0.2">
      <c r="A228" s="132"/>
      <c r="B228" s="133"/>
      <c r="C228" s="92"/>
      <c r="D228" s="134"/>
      <c r="E228" s="132"/>
      <c r="F228" s="135"/>
      <c r="G228" s="135"/>
      <c r="H228" s="136"/>
    </row>
    <row r="229" spans="1:8" x14ac:dyDescent="0.2">
      <c r="A229" s="132"/>
      <c r="B229" s="133"/>
      <c r="C229" s="92"/>
      <c r="D229" s="134"/>
      <c r="E229" s="132"/>
      <c r="F229" s="135"/>
      <c r="G229" s="135"/>
      <c r="H229" s="136"/>
    </row>
    <row r="230" spans="1:8" x14ac:dyDescent="0.2">
      <c r="A230" s="132"/>
      <c r="B230" s="133"/>
      <c r="C230" s="92"/>
      <c r="D230" s="134"/>
      <c r="E230" s="132"/>
      <c r="F230" s="135"/>
      <c r="G230" s="135"/>
      <c r="H230" s="136"/>
    </row>
    <row r="231" spans="1:8" x14ac:dyDescent="0.2">
      <c r="A231" s="132"/>
      <c r="B231" s="133"/>
      <c r="C231" s="92"/>
      <c r="D231" s="134"/>
      <c r="E231" s="132"/>
      <c r="F231" s="135"/>
      <c r="G231" s="135"/>
      <c r="H231" s="136"/>
    </row>
    <row r="232" spans="1:8" x14ac:dyDescent="0.2">
      <c r="A232" s="132"/>
      <c r="B232" s="133"/>
      <c r="C232" s="92"/>
      <c r="D232" s="134"/>
      <c r="E232" s="132"/>
      <c r="F232" s="135"/>
      <c r="G232" s="135"/>
      <c r="H232" s="136"/>
    </row>
    <row r="233" spans="1:8" x14ac:dyDescent="0.2">
      <c r="A233" s="132"/>
      <c r="B233" s="133"/>
      <c r="C233" s="92"/>
      <c r="D233" s="134"/>
      <c r="E233" s="132"/>
      <c r="F233" s="135"/>
      <c r="G233" s="135"/>
      <c r="H233" s="136"/>
    </row>
    <row r="234" spans="1:8" x14ac:dyDescent="0.2">
      <c r="A234" s="132"/>
      <c r="B234" s="133"/>
      <c r="C234" s="92"/>
      <c r="D234" s="134"/>
      <c r="E234" s="132"/>
      <c r="F234" s="135"/>
      <c r="G234" s="135"/>
      <c r="H234" s="136"/>
    </row>
    <row r="235" spans="1:8" x14ac:dyDescent="0.2">
      <c r="A235" s="132"/>
      <c r="B235" s="133"/>
      <c r="C235" s="92"/>
      <c r="D235" s="134"/>
      <c r="E235" s="132"/>
      <c r="F235" s="135"/>
      <c r="G235" s="135"/>
      <c r="H235" s="136"/>
    </row>
    <row r="236" spans="1:8" x14ac:dyDescent="0.2">
      <c r="A236" s="132"/>
      <c r="B236" s="133"/>
      <c r="C236" s="92"/>
      <c r="D236" s="134"/>
      <c r="E236" s="132"/>
      <c r="F236" s="135"/>
      <c r="G236" s="135"/>
      <c r="H236" s="136"/>
    </row>
    <row r="237" spans="1:8" x14ac:dyDescent="0.2">
      <c r="A237" s="132"/>
      <c r="B237" s="133"/>
      <c r="C237" s="92"/>
      <c r="D237" s="134"/>
      <c r="E237" s="132"/>
      <c r="F237" s="135"/>
      <c r="G237" s="135"/>
      <c r="H237" s="136"/>
    </row>
    <row r="238" spans="1:8" x14ac:dyDescent="0.2">
      <c r="A238" s="132"/>
      <c r="B238" s="133"/>
      <c r="C238" s="92"/>
      <c r="D238" s="134"/>
      <c r="E238" s="132"/>
      <c r="F238" s="135"/>
      <c r="G238" s="135"/>
      <c r="H238" s="136"/>
    </row>
    <row r="239" spans="1:8" x14ac:dyDescent="0.2">
      <c r="A239" s="132"/>
      <c r="B239" s="133"/>
      <c r="C239" s="92"/>
      <c r="D239" s="134"/>
      <c r="E239" s="132"/>
      <c r="F239" s="135"/>
      <c r="G239" s="135"/>
      <c r="H239" s="136"/>
    </row>
    <row r="240" spans="1:8" x14ac:dyDescent="0.2">
      <c r="A240" s="132"/>
      <c r="B240" s="133"/>
      <c r="C240" s="92"/>
      <c r="D240" s="134"/>
      <c r="E240" s="132"/>
      <c r="F240" s="135"/>
      <c r="G240" s="135"/>
      <c r="H240" s="136"/>
    </row>
    <row r="241" spans="1:8" x14ac:dyDescent="0.2">
      <c r="A241" s="132"/>
      <c r="B241" s="133"/>
      <c r="C241" s="92"/>
      <c r="D241" s="134"/>
      <c r="E241" s="132"/>
      <c r="F241" s="135"/>
      <c r="G241" s="135"/>
      <c r="H241" s="136"/>
    </row>
    <row r="242" spans="1:8" x14ac:dyDescent="0.2">
      <c r="A242" s="132"/>
      <c r="B242" s="133"/>
      <c r="C242" s="92"/>
      <c r="D242" s="134"/>
      <c r="E242" s="132"/>
      <c r="F242" s="135"/>
      <c r="G242" s="135"/>
      <c r="H242" s="136"/>
    </row>
    <row r="243" spans="1:8" x14ac:dyDescent="0.2">
      <c r="A243" s="132"/>
      <c r="B243" s="133"/>
      <c r="C243" s="92"/>
      <c r="D243" s="134"/>
      <c r="E243" s="132"/>
      <c r="F243" s="135"/>
      <c r="G243" s="135"/>
      <c r="H243" s="136"/>
    </row>
    <row r="244" spans="1:8" x14ac:dyDescent="0.2">
      <c r="A244" s="132"/>
      <c r="B244" s="133"/>
      <c r="C244" s="92"/>
      <c r="D244" s="134"/>
      <c r="E244" s="132"/>
      <c r="F244" s="135"/>
      <c r="G244" s="135"/>
      <c r="H244" s="136"/>
    </row>
    <row r="245" spans="1:8" x14ac:dyDescent="0.2">
      <c r="A245" s="132"/>
      <c r="B245" s="133"/>
      <c r="C245" s="92"/>
      <c r="D245" s="134"/>
      <c r="E245" s="132"/>
      <c r="F245" s="135"/>
      <c r="G245" s="135"/>
      <c r="H245" s="136"/>
    </row>
    <row r="246" spans="1:8" x14ac:dyDescent="0.2">
      <c r="A246" s="132"/>
      <c r="B246" s="133"/>
      <c r="C246" s="92"/>
      <c r="D246" s="134"/>
      <c r="E246" s="132"/>
      <c r="F246" s="135"/>
      <c r="G246" s="135"/>
      <c r="H246" s="136"/>
    </row>
    <row r="247" spans="1:8" x14ac:dyDescent="0.2">
      <c r="A247" s="132"/>
      <c r="B247" s="133"/>
      <c r="C247" s="92"/>
      <c r="D247" s="134"/>
      <c r="E247" s="132"/>
      <c r="F247" s="135"/>
      <c r="G247" s="135"/>
      <c r="H247" s="136"/>
    </row>
    <row r="248" spans="1:8" x14ac:dyDescent="0.2">
      <c r="A248" s="132"/>
      <c r="B248" s="133"/>
      <c r="C248" s="92"/>
      <c r="D248" s="134"/>
      <c r="E248" s="132"/>
      <c r="F248" s="135"/>
      <c r="G248" s="135"/>
      <c r="H248" s="136"/>
    </row>
    <row r="249" spans="1:8" x14ac:dyDescent="0.2">
      <c r="A249" s="132"/>
      <c r="B249" s="133"/>
      <c r="C249" s="92"/>
      <c r="D249" s="134"/>
      <c r="E249" s="132"/>
      <c r="F249" s="135"/>
      <c r="G249" s="135"/>
      <c r="H249" s="136"/>
    </row>
    <row r="250" spans="1:8" x14ac:dyDescent="0.2">
      <c r="A250" s="132"/>
      <c r="B250" s="133"/>
      <c r="C250" s="92"/>
      <c r="D250" s="134"/>
      <c r="E250" s="132"/>
      <c r="F250" s="135"/>
      <c r="G250" s="135"/>
      <c r="H250" s="136"/>
    </row>
    <row r="251" spans="1:8" x14ac:dyDescent="0.2">
      <c r="A251" s="132"/>
      <c r="B251" s="133"/>
      <c r="C251" s="92"/>
      <c r="D251" s="134"/>
      <c r="E251" s="132"/>
      <c r="F251" s="135"/>
      <c r="G251" s="135"/>
      <c r="H251" s="136"/>
    </row>
    <row r="252" spans="1:8" x14ac:dyDescent="0.2">
      <c r="A252" s="132"/>
      <c r="B252" s="133"/>
      <c r="C252" s="92"/>
      <c r="D252" s="134"/>
      <c r="E252" s="132"/>
      <c r="F252" s="135"/>
      <c r="G252" s="135"/>
      <c r="H252" s="136"/>
    </row>
    <row r="253" spans="1:8" x14ac:dyDescent="0.2">
      <c r="A253" s="132"/>
      <c r="B253" s="133"/>
      <c r="C253" s="92"/>
      <c r="D253" s="134"/>
      <c r="E253" s="132"/>
      <c r="F253" s="135"/>
      <c r="G253" s="135"/>
      <c r="H253" s="136"/>
    </row>
    <row r="254" spans="1:8" x14ac:dyDescent="0.2">
      <c r="A254" s="132"/>
      <c r="B254" s="133"/>
      <c r="C254" s="92"/>
      <c r="D254" s="134"/>
      <c r="E254" s="132"/>
      <c r="F254" s="135"/>
      <c r="G254" s="135"/>
      <c r="H254" s="136"/>
    </row>
    <row r="255" spans="1:8" x14ac:dyDescent="0.2">
      <c r="A255" s="132"/>
      <c r="B255" s="133"/>
      <c r="C255" s="92"/>
      <c r="D255" s="134"/>
      <c r="E255" s="132"/>
      <c r="F255" s="135"/>
      <c r="G255" s="135"/>
      <c r="H255" s="136"/>
    </row>
    <row r="256" spans="1:8" x14ac:dyDescent="0.2">
      <c r="A256" s="132"/>
      <c r="B256" s="133"/>
      <c r="C256" s="92"/>
      <c r="D256" s="134"/>
      <c r="E256" s="132"/>
      <c r="F256" s="135"/>
      <c r="G256" s="135"/>
      <c r="H256" s="136"/>
    </row>
    <row r="257" spans="1:8" x14ac:dyDescent="0.2">
      <c r="A257" s="132"/>
      <c r="B257" s="133"/>
      <c r="C257" s="92"/>
      <c r="D257" s="134"/>
      <c r="E257" s="132"/>
      <c r="F257" s="135"/>
      <c r="G257" s="135"/>
      <c r="H257" s="136"/>
    </row>
    <row r="258" spans="1:8" x14ac:dyDescent="0.2">
      <c r="A258" s="132"/>
      <c r="B258" s="133"/>
      <c r="C258" s="92"/>
      <c r="D258" s="134"/>
      <c r="E258" s="132"/>
      <c r="F258" s="135"/>
      <c r="G258" s="135"/>
      <c r="H258" s="136"/>
    </row>
    <row r="259" spans="1:8" x14ac:dyDescent="0.2">
      <c r="A259" s="132"/>
      <c r="B259" s="133"/>
      <c r="C259" s="92"/>
      <c r="D259" s="134"/>
      <c r="E259" s="132"/>
      <c r="F259" s="135"/>
      <c r="G259" s="135"/>
      <c r="H259" s="136"/>
    </row>
    <row r="260" spans="1:8" x14ac:dyDescent="0.2">
      <c r="A260" s="132"/>
      <c r="B260" s="133"/>
      <c r="C260" s="92"/>
      <c r="D260" s="134"/>
      <c r="E260" s="132"/>
      <c r="F260" s="135"/>
      <c r="G260" s="135"/>
      <c r="H260" s="136"/>
    </row>
    <row r="261" spans="1:8" x14ac:dyDescent="0.2">
      <c r="A261" s="132"/>
      <c r="B261" s="133"/>
      <c r="C261" s="92"/>
      <c r="D261" s="134"/>
      <c r="E261" s="132"/>
      <c r="F261" s="135"/>
      <c r="G261" s="135"/>
      <c r="H261" s="136"/>
    </row>
    <row r="262" spans="1:8" x14ac:dyDescent="0.2">
      <c r="A262" s="132"/>
      <c r="B262" s="133"/>
      <c r="C262" s="92"/>
      <c r="D262" s="134"/>
      <c r="E262" s="132"/>
      <c r="F262" s="135"/>
      <c r="G262" s="135"/>
      <c r="H262" s="136"/>
    </row>
    <row r="263" spans="1:8" x14ac:dyDescent="0.2">
      <c r="A263" s="132"/>
      <c r="B263" s="133"/>
      <c r="C263" s="92"/>
      <c r="D263" s="134"/>
      <c r="E263" s="132"/>
      <c r="F263" s="135"/>
      <c r="G263" s="135"/>
      <c r="H263" s="136"/>
    </row>
    <row r="264" spans="1:8" x14ac:dyDescent="0.2">
      <c r="A264" s="132"/>
      <c r="B264" s="133"/>
      <c r="C264" s="92"/>
      <c r="D264" s="134"/>
      <c r="E264" s="132"/>
      <c r="F264" s="135"/>
      <c r="G264" s="135"/>
      <c r="H264" s="136"/>
    </row>
    <row r="265" spans="1:8" x14ac:dyDescent="0.2">
      <c r="A265" s="132"/>
      <c r="B265" s="133"/>
      <c r="C265" s="92"/>
      <c r="D265" s="134"/>
      <c r="E265" s="132"/>
      <c r="F265" s="135"/>
      <c r="G265" s="135"/>
      <c r="H265" s="136"/>
    </row>
    <row r="266" spans="1:8" x14ac:dyDescent="0.2">
      <c r="A266" s="132"/>
      <c r="B266" s="133"/>
      <c r="C266" s="92"/>
      <c r="D266" s="134"/>
      <c r="E266" s="132"/>
      <c r="F266" s="135"/>
      <c r="G266" s="135"/>
      <c r="H266" s="136"/>
    </row>
    <row r="267" spans="1:8" x14ac:dyDescent="0.2">
      <c r="A267" s="132"/>
      <c r="B267" s="133"/>
      <c r="C267" s="92"/>
      <c r="D267" s="134"/>
      <c r="E267" s="132"/>
      <c r="F267" s="135"/>
      <c r="G267" s="135"/>
      <c r="H267" s="136"/>
    </row>
    <row r="268" spans="1:8" x14ac:dyDescent="0.2">
      <c r="A268" s="132"/>
      <c r="B268" s="133"/>
      <c r="C268" s="92"/>
      <c r="D268" s="134"/>
      <c r="E268" s="132"/>
      <c r="F268" s="135"/>
      <c r="G268" s="135"/>
      <c r="H268" s="136"/>
    </row>
    <row r="269" spans="1:8" x14ac:dyDescent="0.2">
      <c r="A269" s="132"/>
      <c r="B269" s="133"/>
      <c r="C269" s="92"/>
      <c r="D269" s="134"/>
      <c r="E269" s="132"/>
      <c r="F269" s="135"/>
      <c r="G269" s="135"/>
      <c r="H269" s="136"/>
    </row>
    <row r="270" spans="1:8" x14ac:dyDescent="0.2">
      <c r="A270" s="132"/>
      <c r="B270" s="133"/>
      <c r="C270" s="92"/>
      <c r="D270" s="134"/>
      <c r="E270" s="132"/>
      <c r="F270" s="135"/>
      <c r="G270" s="135"/>
      <c r="H270" s="136"/>
    </row>
    <row r="271" spans="1:8" x14ac:dyDescent="0.2">
      <c r="A271" s="132"/>
      <c r="B271" s="133"/>
      <c r="C271" s="92"/>
      <c r="D271" s="134"/>
      <c r="E271" s="132"/>
      <c r="F271" s="135"/>
      <c r="G271" s="135"/>
      <c r="H271" s="136"/>
    </row>
    <row r="272" spans="1:8" x14ac:dyDescent="0.2">
      <c r="A272" s="132"/>
      <c r="B272" s="133"/>
      <c r="C272" s="92"/>
      <c r="D272" s="134"/>
      <c r="E272" s="132"/>
      <c r="F272" s="135"/>
      <c r="G272" s="135"/>
      <c r="H272" s="136"/>
    </row>
    <row r="273" spans="1:8" x14ac:dyDescent="0.2">
      <c r="A273" s="132"/>
      <c r="B273" s="133"/>
      <c r="C273" s="92"/>
      <c r="D273" s="134"/>
      <c r="E273" s="132"/>
      <c r="F273" s="135"/>
      <c r="G273" s="135"/>
      <c r="H273" s="136"/>
    </row>
    <row r="274" spans="1:8" x14ac:dyDescent="0.2">
      <c r="A274" s="132"/>
      <c r="B274" s="133"/>
      <c r="C274" s="92"/>
      <c r="D274" s="134"/>
      <c r="E274" s="132"/>
      <c r="F274" s="135"/>
      <c r="G274" s="135"/>
      <c r="H274" s="136"/>
    </row>
    <row r="275" spans="1:8" x14ac:dyDescent="0.2">
      <c r="A275" s="132"/>
      <c r="B275" s="133"/>
      <c r="C275" s="92"/>
      <c r="D275" s="134"/>
      <c r="E275" s="132"/>
      <c r="F275" s="135"/>
      <c r="G275" s="135"/>
      <c r="H275" s="136"/>
    </row>
    <row r="276" spans="1:8" x14ac:dyDescent="0.2">
      <c r="A276" s="132"/>
      <c r="B276" s="133"/>
      <c r="C276" s="92"/>
      <c r="D276" s="134"/>
      <c r="E276" s="132"/>
      <c r="F276" s="135"/>
      <c r="G276" s="135"/>
      <c r="H276" s="136"/>
    </row>
    <row r="277" spans="1:8" x14ac:dyDescent="0.2">
      <c r="A277" s="132"/>
      <c r="B277" s="133"/>
      <c r="C277" s="92"/>
      <c r="D277" s="134"/>
      <c r="E277" s="132"/>
      <c r="F277" s="135"/>
      <c r="G277" s="135"/>
      <c r="H277" s="136"/>
    </row>
    <row r="278" spans="1:8" x14ac:dyDescent="0.2">
      <c r="A278" s="132"/>
      <c r="B278" s="133"/>
      <c r="C278" s="92"/>
      <c r="D278" s="134"/>
      <c r="E278" s="132"/>
      <c r="F278" s="135"/>
      <c r="G278" s="135"/>
      <c r="H278" s="136"/>
    </row>
    <row r="279" spans="1:8" x14ac:dyDescent="0.2">
      <c r="A279" s="132"/>
      <c r="B279" s="133"/>
      <c r="C279" s="92"/>
      <c r="D279" s="134"/>
      <c r="E279" s="132"/>
      <c r="F279" s="135"/>
      <c r="G279" s="135"/>
      <c r="H279" s="136"/>
    </row>
    <row r="280" spans="1:8" x14ac:dyDescent="0.2">
      <c r="A280" s="132"/>
      <c r="B280" s="133"/>
      <c r="C280" s="92"/>
      <c r="D280" s="134"/>
      <c r="E280" s="132"/>
      <c r="F280" s="135"/>
      <c r="G280" s="135"/>
      <c r="H280" s="136"/>
    </row>
    <row r="281" spans="1:8" x14ac:dyDescent="0.2">
      <c r="A281" s="132"/>
      <c r="B281" s="133"/>
      <c r="C281" s="92"/>
      <c r="D281" s="134"/>
      <c r="E281" s="132"/>
      <c r="F281" s="135"/>
      <c r="G281" s="135"/>
      <c r="H281" s="136"/>
    </row>
    <row r="282" spans="1:8" x14ac:dyDescent="0.2">
      <c r="A282" s="132"/>
      <c r="B282" s="133"/>
      <c r="C282" s="92"/>
      <c r="D282" s="134"/>
      <c r="E282" s="132"/>
      <c r="F282" s="135"/>
      <c r="G282" s="135"/>
      <c r="H282" s="136"/>
    </row>
    <row r="283" spans="1:8" x14ac:dyDescent="0.2">
      <c r="A283" s="132"/>
      <c r="B283" s="133"/>
      <c r="C283" s="92"/>
      <c r="D283" s="134"/>
      <c r="E283" s="132"/>
      <c r="F283" s="135"/>
      <c r="G283" s="135"/>
      <c r="H283" s="136"/>
    </row>
    <row r="284" spans="1:8" x14ac:dyDescent="0.2">
      <c r="A284" s="132"/>
      <c r="B284" s="133"/>
      <c r="C284" s="92"/>
      <c r="D284" s="134"/>
      <c r="E284" s="132"/>
      <c r="F284" s="135"/>
      <c r="G284" s="135"/>
      <c r="H284" s="136"/>
    </row>
    <row r="285" spans="1:8" x14ac:dyDescent="0.2">
      <c r="A285" s="132"/>
      <c r="B285" s="133"/>
      <c r="C285" s="92"/>
      <c r="D285" s="134"/>
      <c r="E285" s="132"/>
      <c r="F285" s="135"/>
      <c r="G285" s="135"/>
      <c r="H285" s="136"/>
    </row>
    <row r="286" spans="1:8" x14ac:dyDescent="0.2">
      <c r="A286" s="132"/>
      <c r="B286" s="133"/>
      <c r="C286" s="92"/>
      <c r="D286" s="134"/>
      <c r="E286" s="132"/>
      <c r="F286" s="135"/>
      <c r="G286" s="135"/>
      <c r="H286" s="136"/>
    </row>
    <row r="287" spans="1:8" x14ac:dyDescent="0.2">
      <c r="A287" s="132"/>
      <c r="B287" s="133"/>
      <c r="C287" s="92"/>
      <c r="D287" s="134"/>
      <c r="E287" s="132"/>
      <c r="F287" s="135"/>
      <c r="G287" s="135"/>
      <c r="H287" s="136"/>
    </row>
    <row r="288" spans="1:8" x14ac:dyDescent="0.2">
      <c r="A288" s="132"/>
      <c r="B288" s="133"/>
      <c r="C288" s="92"/>
      <c r="D288" s="134"/>
      <c r="E288" s="132"/>
      <c r="F288" s="135"/>
      <c r="G288" s="135"/>
      <c r="H288" s="136"/>
    </row>
    <row r="289" spans="1:8" x14ac:dyDescent="0.2">
      <c r="A289" s="132"/>
      <c r="B289" s="133"/>
      <c r="C289" s="92"/>
      <c r="D289" s="134"/>
      <c r="E289" s="132"/>
      <c r="F289" s="135"/>
      <c r="G289" s="135"/>
      <c r="H289" s="136"/>
    </row>
    <row r="290" spans="1:8" x14ac:dyDescent="0.2">
      <c r="A290" s="132"/>
      <c r="B290" s="133"/>
      <c r="C290" s="92"/>
      <c r="D290" s="134"/>
      <c r="E290" s="132"/>
      <c r="F290" s="135"/>
      <c r="G290" s="135"/>
      <c r="H290" s="136"/>
    </row>
    <row r="291" spans="1:8" x14ac:dyDescent="0.2">
      <c r="A291" s="132"/>
      <c r="B291" s="133"/>
      <c r="C291" s="92"/>
      <c r="D291" s="134"/>
      <c r="E291" s="132"/>
      <c r="F291" s="135"/>
      <c r="G291" s="135"/>
      <c r="H291" s="136"/>
    </row>
    <row r="292" spans="1:8" x14ac:dyDescent="0.2">
      <c r="A292" s="132"/>
      <c r="B292" s="133"/>
      <c r="C292" s="92"/>
      <c r="D292" s="134"/>
      <c r="E292" s="132"/>
      <c r="F292" s="135"/>
      <c r="G292" s="135"/>
      <c r="H292" s="136"/>
    </row>
    <row r="293" spans="1:8" x14ac:dyDescent="0.2">
      <c r="A293" s="132"/>
      <c r="B293" s="133"/>
      <c r="C293" s="92"/>
      <c r="D293" s="134"/>
      <c r="E293" s="132"/>
      <c r="F293" s="135"/>
      <c r="G293" s="135"/>
      <c r="H293" s="136"/>
    </row>
    <row r="294" spans="1:8" x14ac:dyDescent="0.2">
      <c r="A294" s="132"/>
      <c r="B294" s="133"/>
      <c r="C294" s="92"/>
      <c r="D294" s="134"/>
      <c r="E294" s="132"/>
      <c r="F294" s="135"/>
      <c r="G294" s="135"/>
      <c r="H294" s="136"/>
    </row>
    <row r="295" spans="1:8" x14ac:dyDescent="0.2">
      <c r="A295" s="132"/>
      <c r="B295" s="133"/>
      <c r="C295" s="92"/>
      <c r="D295" s="134"/>
      <c r="E295" s="132"/>
      <c r="F295" s="135"/>
      <c r="G295" s="135"/>
      <c r="H295" s="136"/>
    </row>
    <row r="296" spans="1:8" x14ac:dyDescent="0.2">
      <c r="A296" s="132"/>
      <c r="B296" s="133"/>
      <c r="C296" s="92"/>
      <c r="D296" s="134"/>
      <c r="E296" s="132"/>
      <c r="F296" s="135"/>
      <c r="G296" s="135"/>
      <c r="H296" s="136"/>
    </row>
    <row r="297" spans="1:8" x14ac:dyDescent="0.2">
      <c r="A297" s="132"/>
      <c r="B297" s="133"/>
      <c r="C297" s="92"/>
      <c r="D297" s="134"/>
      <c r="E297" s="132"/>
      <c r="F297" s="135"/>
      <c r="G297" s="135"/>
      <c r="H297" s="136"/>
    </row>
    <row r="298" spans="1:8" x14ac:dyDescent="0.2">
      <c r="A298" s="132"/>
      <c r="B298" s="133"/>
      <c r="C298" s="92"/>
      <c r="D298" s="134"/>
      <c r="E298" s="132"/>
      <c r="F298" s="135"/>
      <c r="G298" s="135"/>
      <c r="H298" s="136"/>
    </row>
    <row r="299" spans="1:8" x14ac:dyDescent="0.2">
      <c r="A299" s="132"/>
      <c r="B299" s="133"/>
      <c r="C299" s="92"/>
      <c r="D299" s="134"/>
      <c r="E299" s="132"/>
      <c r="F299" s="135"/>
      <c r="G299" s="135"/>
      <c r="H299" s="136"/>
    </row>
    <row r="300" spans="1:8" x14ac:dyDescent="0.2">
      <c r="A300" s="132"/>
      <c r="B300" s="133"/>
      <c r="C300" s="92"/>
      <c r="D300" s="134"/>
      <c r="E300" s="132"/>
      <c r="F300" s="135"/>
      <c r="G300" s="135"/>
      <c r="H300" s="136"/>
    </row>
    <row r="301" spans="1:8" x14ac:dyDescent="0.2">
      <c r="A301" s="132"/>
      <c r="B301" s="133"/>
      <c r="C301" s="92"/>
      <c r="D301" s="134"/>
      <c r="E301" s="132"/>
      <c r="F301" s="135"/>
      <c r="G301" s="135"/>
      <c r="H301" s="136"/>
    </row>
    <row r="302" spans="1:8" x14ac:dyDescent="0.2">
      <c r="A302" s="132"/>
      <c r="B302" s="133"/>
      <c r="C302" s="92"/>
      <c r="D302" s="134"/>
      <c r="E302" s="132"/>
      <c r="F302" s="135"/>
      <c r="G302" s="135"/>
      <c r="H302" s="136"/>
    </row>
    <row r="303" spans="1:8" x14ac:dyDescent="0.2">
      <c r="A303" s="132"/>
      <c r="B303" s="133"/>
      <c r="C303" s="92"/>
      <c r="D303" s="134"/>
      <c r="E303" s="132"/>
      <c r="F303" s="135"/>
      <c r="G303" s="135"/>
      <c r="H303" s="136"/>
    </row>
    <row r="304" spans="1:8" x14ac:dyDescent="0.2">
      <c r="A304" s="132"/>
      <c r="B304" s="133"/>
      <c r="C304" s="92"/>
      <c r="D304" s="134"/>
      <c r="E304" s="132"/>
      <c r="F304" s="135"/>
      <c r="G304" s="135"/>
      <c r="H304" s="136"/>
    </row>
    <row r="305" spans="1:8" x14ac:dyDescent="0.2">
      <c r="A305" s="132"/>
      <c r="B305" s="133"/>
      <c r="C305" s="92"/>
      <c r="D305" s="134"/>
      <c r="E305" s="132"/>
      <c r="F305" s="135"/>
      <c r="G305" s="135"/>
      <c r="H305" s="136"/>
    </row>
    <row r="306" spans="1:8" x14ac:dyDescent="0.2">
      <c r="A306" s="132"/>
      <c r="B306" s="133"/>
      <c r="C306" s="92"/>
      <c r="D306" s="134"/>
      <c r="E306" s="132"/>
      <c r="F306" s="135"/>
      <c r="G306" s="135"/>
      <c r="H306" s="136"/>
    </row>
    <row r="307" spans="1:8" x14ac:dyDescent="0.2">
      <c r="A307" s="132"/>
      <c r="B307" s="133"/>
      <c r="C307" s="92"/>
      <c r="D307" s="134"/>
      <c r="E307" s="132"/>
      <c r="F307" s="135"/>
      <c r="G307" s="135"/>
      <c r="H307" s="136"/>
    </row>
    <row r="308" spans="1:8" x14ac:dyDescent="0.2">
      <c r="A308" s="132"/>
      <c r="B308" s="133"/>
      <c r="C308" s="92"/>
      <c r="D308" s="134"/>
      <c r="E308" s="132"/>
      <c r="F308" s="135"/>
      <c r="G308" s="135"/>
      <c r="H308" s="136"/>
    </row>
    <row r="309" spans="1:8" x14ac:dyDescent="0.2">
      <c r="A309" s="132"/>
      <c r="B309" s="133"/>
      <c r="C309" s="92"/>
      <c r="D309" s="134"/>
      <c r="E309" s="132"/>
      <c r="F309" s="135"/>
      <c r="G309" s="135"/>
      <c r="H309" s="136"/>
    </row>
    <row r="310" spans="1:8" x14ac:dyDescent="0.2">
      <c r="A310" s="132"/>
      <c r="B310" s="133"/>
      <c r="C310" s="92"/>
      <c r="D310" s="134"/>
      <c r="E310" s="132"/>
      <c r="F310" s="135"/>
      <c r="G310" s="135"/>
      <c r="H310" s="136"/>
    </row>
    <row r="311" spans="1:8" x14ac:dyDescent="0.2">
      <c r="A311" s="132"/>
      <c r="B311" s="133"/>
      <c r="C311" s="92"/>
      <c r="D311" s="134"/>
      <c r="E311" s="132"/>
      <c r="F311" s="135"/>
      <c r="G311" s="135"/>
      <c r="H311" s="136"/>
    </row>
    <row r="312" spans="1:8" x14ac:dyDescent="0.2">
      <c r="A312" s="132"/>
      <c r="B312" s="133"/>
      <c r="C312" s="92"/>
      <c r="D312" s="134"/>
      <c r="E312" s="132"/>
      <c r="F312" s="135"/>
      <c r="G312" s="135"/>
      <c r="H312" s="136"/>
    </row>
    <row r="313" spans="1:8" x14ac:dyDescent="0.2">
      <c r="A313" s="132"/>
      <c r="B313" s="133"/>
      <c r="C313" s="92"/>
      <c r="D313" s="134"/>
      <c r="E313" s="132"/>
      <c r="F313" s="135"/>
      <c r="G313" s="135"/>
      <c r="H313" s="136"/>
    </row>
    <row r="314" spans="1:8" x14ac:dyDescent="0.2">
      <c r="A314" s="132"/>
      <c r="B314" s="133"/>
      <c r="C314" s="92"/>
      <c r="D314" s="134"/>
      <c r="E314" s="132"/>
      <c r="F314" s="135"/>
      <c r="G314" s="135"/>
      <c r="H314" s="136"/>
    </row>
    <row r="315" spans="1:8" x14ac:dyDescent="0.2">
      <c r="A315" s="132"/>
      <c r="B315" s="133"/>
      <c r="C315" s="92"/>
      <c r="D315" s="134"/>
      <c r="E315" s="132"/>
      <c r="F315" s="135"/>
      <c r="G315" s="135"/>
      <c r="H315" s="136"/>
    </row>
    <row r="316" spans="1:8" x14ac:dyDescent="0.2">
      <c r="A316" s="132"/>
      <c r="B316" s="133"/>
      <c r="C316" s="92"/>
      <c r="D316" s="134"/>
      <c r="E316" s="132"/>
      <c r="F316" s="135"/>
      <c r="G316" s="135"/>
      <c r="H316" s="136"/>
    </row>
    <row r="317" spans="1:8" x14ac:dyDescent="0.2">
      <c r="A317" s="132"/>
      <c r="B317" s="133"/>
      <c r="C317" s="92"/>
      <c r="D317" s="134"/>
      <c r="E317" s="132"/>
      <c r="F317" s="135"/>
      <c r="G317" s="135"/>
      <c r="H317" s="136"/>
    </row>
    <row r="318" spans="1:8" x14ac:dyDescent="0.2">
      <c r="A318" s="132"/>
      <c r="B318" s="133"/>
      <c r="C318" s="92"/>
      <c r="D318" s="134"/>
      <c r="E318" s="132"/>
      <c r="F318" s="135"/>
      <c r="G318" s="135"/>
      <c r="H318" s="136"/>
    </row>
    <row r="319" spans="1:8" x14ac:dyDescent="0.2">
      <c r="A319" s="132"/>
      <c r="B319" s="133"/>
      <c r="C319" s="92"/>
      <c r="D319" s="134"/>
      <c r="E319" s="132"/>
      <c r="F319" s="135"/>
      <c r="G319" s="135"/>
      <c r="H319" s="136"/>
    </row>
    <row r="320" spans="1:8" x14ac:dyDescent="0.2">
      <c r="A320" s="132"/>
      <c r="B320" s="133"/>
      <c r="C320" s="92"/>
      <c r="D320" s="134"/>
      <c r="E320" s="132"/>
      <c r="F320" s="135"/>
      <c r="G320" s="135"/>
      <c r="H320" s="136"/>
    </row>
    <row r="321" spans="1:8" x14ac:dyDescent="0.2">
      <c r="A321" s="132"/>
      <c r="B321" s="133"/>
      <c r="C321" s="92"/>
      <c r="D321" s="134"/>
      <c r="E321" s="132"/>
      <c r="F321" s="135"/>
      <c r="G321" s="135"/>
      <c r="H321" s="136"/>
    </row>
    <row r="322" spans="1:8" x14ac:dyDescent="0.2">
      <c r="A322" s="132"/>
      <c r="B322" s="133"/>
      <c r="C322" s="92"/>
      <c r="D322" s="134"/>
      <c r="E322" s="132"/>
      <c r="F322" s="135"/>
      <c r="G322" s="135"/>
      <c r="H322" s="136"/>
    </row>
    <row r="323" spans="1:8" x14ac:dyDescent="0.2">
      <c r="A323" s="132"/>
      <c r="B323" s="133"/>
      <c r="C323" s="92"/>
      <c r="D323" s="134"/>
      <c r="E323" s="132"/>
      <c r="F323" s="135"/>
      <c r="G323" s="135"/>
      <c r="H323" s="136"/>
    </row>
    <row r="324" spans="1:8" x14ac:dyDescent="0.2">
      <c r="A324" s="132"/>
      <c r="B324" s="133"/>
      <c r="C324" s="92"/>
      <c r="D324" s="134"/>
      <c r="E324" s="132"/>
      <c r="F324" s="135"/>
      <c r="G324" s="135"/>
      <c r="H324" s="136"/>
    </row>
    <row r="325" spans="1:8" x14ac:dyDescent="0.2">
      <c r="A325" s="132"/>
      <c r="B325" s="133"/>
      <c r="C325" s="92"/>
      <c r="D325" s="134"/>
      <c r="E325" s="132"/>
      <c r="F325" s="135"/>
      <c r="G325" s="135"/>
      <c r="H325" s="136"/>
    </row>
    <row r="326" spans="1:8" x14ac:dyDescent="0.2">
      <c r="A326" s="132"/>
      <c r="B326" s="133"/>
      <c r="C326" s="92"/>
      <c r="D326" s="134"/>
      <c r="E326" s="132"/>
      <c r="F326" s="135"/>
      <c r="G326" s="135"/>
      <c r="H326" s="136"/>
    </row>
    <row r="327" spans="1:8" x14ac:dyDescent="0.2">
      <c r="A327" s="132"/>
      <c r="B327" s="133"/>
      <c r="C327" s="92"/>
      <c r="D327" s="134"/>
      <c r="E327" s="132"/>
      <c r="F327" s="135"/>
      <c r="G327" s="135"/>
      <c r="H327" s="136"/>
    </row>
    <row r="328" spans="1:8" x14ac:dyDescent="0.2">
      <c r="A328" s="132"/>
      <c r="B328" s="133"/>
      <c r="C328" s="92"/>
      <c r="D328" s="134"/>
      <c r="E328" s="132"/>
      <c r="F328" s="135"/>
      <c r="G328" s="135"/>
      <c r="H328" s="136"/>
    </row>
    <row r="329" spans="1:8" x14ac:dyDescent="0.2">
      <c r="A329" s="132"/>
      <c r="B329" s="133"/>
      <c r="C329" s="92"/>
      <c r="D329" s="134"/>
      <c r="E329" s="132"/>
      <c r="F329" s="135"/>
      <c r="G329" s="135"/>
      <c r="H329" s="136"/>
    </row>
    <row r="330" spans="1:8" x14ac:dyDescent="0.2">
      <c r="A330" s="132"/>
      <c r="B330" s="133"/>
      <c r="C330" s="92"/>
      <c r="D330" s="134"/>
      <c r="E330" s="132"/>
      <c r="F330" s="135"/>
      <c r="G330" s="135"/>
      <c r="H330" s="136"/>
    </row>
    <row r="331" spans="1:8" x14ac:dyDescent="0.2">
      <c r="A331" s="132"/>
      <c r="B331" s="133"/>
      <c r="C331" s="92"/>
      <c r="D331" s="134"/>
      <c r="E331" s="132"/>
      <c r="F331" s="135"/>
      <c r="G331" s="135"/>
      <c r="H331" s="136"/>
    </row>
    <row r="332" spans="1:8" x14ac:dyDescent="0.2">
      <c r="A332" s="132"/>
      <c r="B332" s="133"/>
      <c r="C332" s="92"/>
      <c r="D332" s="134"/>
      <c r="E332" s="132"/>
      <c r="F332" s="135"/>
      <c r="G332" s="135"/>
      <c r="H332" s="136"/>
    </row>
    <row r="333" spans="1:8" x14ac:dyDescent="0.2">
      <c r="A333" s="132"/>
      <c r="B333" s="133"/>
      <c r="C333" s="92"/>
      <c r="D333" s="134"/>
      <c r="E333" s="132"/>
      <c r="F333" s="135"/>
      <c r="G333" s="135"/>
      <c r="H333" s="136"/>
    </row>
    <row r="334" spans="1:8" x14ac:dyDescent="0.2">
      <c r="A334" s="132"/>
      <c r="B334" s="133"/>
      <c r="C334" s="92"/>
      <c r="D334" s="134"/>
      <c r="E334" s="132"/>
      <c r="F334" s="135"/>
      <c r="G334" s="135"/>
      <c r="H334" s="136"/>
    </row>
    <row r="335" spans="1:8" x14ac:dyDescent="0.2">
      <c r="A335" s="132"/>
      <c r="B335" s="133"/>
      <c r="C335" s="92"/>
      <c r="D335" s="134"/>
      <c r="E335" s="132"/>
      <c r="F335" s="135"/>
      <c r="G335" s="135"/>
      <c r="H335" s="136"/>
    </row>
    <row r="336" spans="1:8" x14ac:dyDescent="0.2">
      <c r="A336" s="132"/>
      <c r="B336" s="133"/>
      <c r="C336" s="92"/>
      <c r="D336" s="134"/>
      <c r="E336" s="132"/>
      <c r="F336" s="135"/>
      <c r="G336" s="135"/>
      <c r="H336" s="136"/>
    </row>
    <row r="337" spans="1:8" x14ac:dyDescent="0.2">
      <c r="A337" s="132"/>
      <c r="B337" s="133"/>
      <c r="C337" s="92"/>
      <c r="D337" s="134"/>
      <c r="E337" s="132"/>
      <c r="F337" s="135"/>
      <c r="G337" s="135"/>
      <c r="H337" s="136"/>
    </row>
    <row r="338" spans="1:8" x14ac:dyDescent="0.2">
      <c r="A338" s="132"/>
      <c r="B338" s="133"/>
      <c r="C338" s="92"/>
      <c r="D338" s="134"/>
      <c r="E338" s="132"/>
      <c r="F338" s="135"/>
      <c r="G338" s="135"/>
      <c r="H338" s="136"/>
    </row>
    <row r="339" spans="1:8" x14ac:dyDescent="0.2">
      <c r="A339" s="132"/>
      <c r="B339" s="133"/>
      <c r="C339" s="92"/>
      <c r="D339" s="134"/>
      <c r="E339" s="132"/>
      <c r="F339" s="135"/>
      <c r="G339" s="135"/>
      <c r="H339" s="136"/>
    </row>
    <row r="340" spans="1:8" x14ac:dyDescent="0.2">
      <c r="A340" s="132"/>
      <c r="B340" s="133"/>
      <c r="C340" s="92"/>
      <c r="D340" s="134"/>
      <c r="E340" s="132"/>
      <c r="F340" s="135"/>
      <c r="G340" s="135"/>
      <c r="H340" s="136"/>
    </row>
    <row r="341" spans="1:8" x14ac:dyDescent="0.2">
      <c r="A341" s="132"/>
      <c r="B341" s="133"/>
      <c r="C341" s="92"/>
      <c r="D341" s="134"/>
      <c r="E341" s="132"/>
      <c r="F341" s="135"/>
      <c r="G341" s="135"/>
      <c r="H341" s="136"/>
    </row>
    <row r="342" spans="1:8" x14ac:dyDescent="0.2">
      <c r="A342" s="132"/>
      <c r="B342" s="133"/>
      <c r="C342" s="92"/>
      <c r="D342" s="134"/>
      <c r="E342" s="132"/>
      <c r="F342" s="135"/>
      <c r="G342" s="135"/>
      <c r="H342" s="136"/>
    </row>
    <row r="343" spans="1:8" x14ac:dyDescent="0.2">
      <c r="A343" s="132"/>
      <c r="B343" s="133"/>
      <c r="C343" s="92"/>
      <c r="D343" s="134"/>
      <c r="E343" s="132"/>
      <c r="F343" s="135"/>
      <c r="G343" s="135"/>
      <c r="H343" s="136"/>
    </row>
    <row r="344" spans="1:8" x14ac:dyDescent="0.2">
      <c r="A344" s="132"/>
      <c r="B344" s="133"/>
      <c r="C344" s="92"/>
      <c r="D344" s="134"/>
      <c r="E344" s="132"/>
      <c r="F344" s="135"/>
      <c r="G344" s="135"/>
      <c r="H344" s="136"/>
    </row>
    <row r="345" spans="1:8" x14ac:dyDescent="0.2">
      <c r="A345" s="132"/>
      <c r="B345" s="133"/>
      <c r="C345" s="92"/>
      <c r="D345" s="134"/>
      <c r="E345" s="132"/>
      <c r="F345" s="135"/>
      <c r="G345" s="135"/>
      <c r="H345" s="136"/>
    </row>
    <row r="346" spans="1:8" x14ac:dyDescent="0.2">
      <c r="A346" s="132"/>
      <c r="B346" s="133"/>
      <c r="C346" s="92"/>
      <c r="D346" s="134"/>
      <c r="E346" s="132"/>
      <c r="F346" s="135"/>
      <c r="G346" s="135"/>
      <c r="H346" s="136"/>
    </row>
    <row r="347" spans="1:8" x14ac:dyDescent="0.2">
      <c r="A347" s="132"/>
      <c r="B347" s="133"/>
      <c r="C347" s="92"/>
      <c r="D347" s="134"/>
      <c r="E347" s="132"/>
      <c r="F347" s="135"/>
      <c r="G347" s="135"/>
      <c r="H347" s="136"/>
    </row>
    <row r="348" spans="1:8" x14ac:dyDescent="0.2">
      <c r="A348" s="132"/>
      <c r="B348" s="133"/>
      <c r="C348" s="92"/>
      <c r="D348" s="134"/>
      <c r="E348" s="132"/>
      <c r="F348" s="135"/>
      <c r="G348" s="135"/>
      <c r="H348" s="136"/>
    </row>
    <row r="349" spans="1:8" x14ac:dyDescent="0.2">
      <c r="A349" s="132"/>
      <c r="B349" s="133"/>
      <c r="C349" s="92"/>
      <c r="D349" s="134"/>
      <c r="E349" s="132"/>
      <c r="F349" s="135"/>
      <c r="G349" s="135"/>
      <c r="H349" s="136"/>
    </row>
    <row r="350" spans="1:8" x14ac:dyDescent="0.2">
      <c r="A350" s="132"/>
      <c r="B350" s="133"/>
      <c r="C350" s="92"/>
      <c r="D350" s="134"/>
      <c r="E350" s="132"/>
      <c r="F350" s="135"/>
      <c r="G350" s="135"/>
      <c r="H350" s="136"/>
    </row>
    <row r="351" spans="1:8" x14ac:dyDescent="0.2">
      <c r="A351" s="132"/>
      <c r="B351" s="133"/>
      <c r="C351" s="92"/>
      <c r="D351" s="134"/>
      <c r="E351" s="132"/>
      <c r="F351" s="135"/>
      <c r="G351" s="135"/>
      <c r="H351" s="136"/>
    </row>
    <row r="352" spans="1:8" x14ac:dyDescent="0.2">
      <c r="A352" s="132"/>
      <c r="B352" s="133"/>
      <c r="C352" s="92"/>
      <c r="D352" s="134"/>
      <c r="E352" s="132"/>
      <c r="F352" s="135"/>
      <c r="G352" s="135"/>
      <c r="H352" s="136"/>
    </row>
    <row r="353" spans="1:8" x14ac:dyDescent="0.2">
      <c r="A353" s="132"/>
      <c r="B353" s="133"/>
      <c r="C353" s="92"/>
      <c r="D353" s="134"/>
      <c r="E353" s="132"/>
      <c r="F353" s="135"/>
      <c r="G353" s="135"/>
      <c r="H353" s="136"/>
    </row>
    <row r="354" spans="1:8" x14ac:dyDescent="0.2">
      <c r="A354" s="132"/>
      <c r="B354" s="133"/>
      <c r="C354" s="92"/>
      <c r="D354" s="134"/>
      <c r="E354" s="132"/>
      <c r="F354" s="135"/>
      <c r="G354" s="135"/>
      <c r="H354" s="136"/>
    </row>
    <row r="355" spans="1:8" x14ac:dyDescent="0.2">
      <c r="A355" s="132"/>
      <c r="B355" s="133"/>
      <c r="C355" s="92"/>
      <c r="D355" s="134"/>
      <c r="E355" s="132"/>
      <c r="F355" s="135"/>
      <c r="G355" s="135"/>
      <c r="H355" s="136"/>
    </row>
    <row r="356" spans="1:8" x14ac:dyDescent="0.2">
      <c r="A356" s="132"/>
      <c r="B356" s="133"/>
      <c r="C356" s="92"/>
      <c r="D356" s="134"/>
      <c r="E356" s="132"/>
      <c r="F356" s="135"/>
      <c r="G356" s="135"/>
      <c r="H356" s="136"/>
    </row>
    <row r="357" spans="1:8" x14ac:dyDescent="0.2">
      <c r="A357" s="132"/>
      <c r="B357" s="133"/>
      <c r="C357" s="92"/>
      <c r="D357" s="134"/>
      <c r="E357" s="132"/>
      <c r="F357" s="135"/>
      <c r="G357" s="135"/>
      <c r="H357" s="136"/>
    </row>
    <row r="358" spans="1:8" x14ac:dyDescent="0.2">
      <c r="A358" s="132"/>
      <c r="B358" s="133"/>
      <c r="C358" s="92"/>
      <c r="D358" s="134"/>
      <c r="E358" s="132"/>
      <c r="F358" s="135"/>
      <c r="G358" s="135"/>
      <c r="H358" s="136"/>
    </row>
    <row r="359" spans="1:8" x14ac:dyDescent="0.2">
      <c r="A359" s="132"/>
      <c r="B359" s="133"/>
      <c r="C359" s="92"/>
      <c r="D359" s="134"/>
      <c r="E359" s="132"/>
      <c r="F359" s="135"/>
      <c r="G359" s="135"/>
      <c r="H359" s="136"/>
    </row>
    <row r="360" spans="1:8" x14ac:dyDescent="0.2">
      <c r="A360" s="132"/>
      <c r="B360" s="133"/>
      <c r="C360" s="92"/>
      <c r="D360" s="134"/>
      <c r="E360" s="132"/>
      <c r="F360" s="135"/>
      <c r="G360" s="135"/>
      <c r="H360" s="136"/>
    </row>
    <row r="361" spans="1:8" x14ac:dyDescent="0.2">
      <c r="A361" s="132"/>
      <c r="B361" s="133"/>
      <c r="C361" s="92"/>
      <c r="D361" s="134"/>
      <c r="E361" s="132"/>
      <c r="F361" s="135"/>
      <c r="G361" s="135"/>
      <c r="H361" s="136"/>
    </row>
    <row r="362" spans="1:8" x14ac:dyDescent="0.2">
      <c r="A362" s="132"/>
      <c r="B362" s="133"/>
      <c r="C362" s="92"/>
      <c r="D362" s="134"/>
      <c r="E362" s="132"/>
      <c r="F362" s="135"/>
      <c r="G362" s="135"/>
      <c r="H362" s="136"/>
    </row>
    <row r="363" spans="1:8" x14ac:dyDescent="0.2">
      <c r="A363" s="132"/>
      <c r="B363" s="133"/>
      <c r="C363" s="92"/>
      <c r="D363" s="134"/>
      <c r="E363" s="132"/>
      <c r="F363" s="135"/>
      <c r="G363" s="135"/>
      <c r="H363" s="136"/>
    </row>
    <row r="364" spans="1:8" x14ac:dyDescent="0.2">
      <c r="A364" s="132"/>
      <c r="B364" s="133"/>
      <c r="C364" s="92"/>
      <c r="D364" s="134"/>
      <c r="E364" s="132"/>
      <c r="F364" s="135"/>
      <c r="G364" s="135"/>
      <c r="H364" s="136"/>
    </row>
    <row r="365" spans="1:8" x14ac:dyDescent="0.2">
      <c r="A365" s="132"/>
      <c r="B365" s="133"/>
      <c r="C365" s="92"/>
      <c r="D365" s="134"/>
      <c r="E365" s="132"/>
      <c r="F365" s="135"/>
      <c r="G365" s="135"/>
      <c r="H365" s="136"/>
    </row>
    <row r="366" spans="1:8" x14ac:dyDescent="0.2">
      <c r="A366" s="132"/>
      <c r="B366" s="133"/>
      <c r="C366" s="92"/>
      <c r="D366" s="134"/>
      <c r="E366" s="132"/>
      <c r="F366" s="135"/>
      <c r="G366" s="135"/>
      <c r="H366" s="136"/>
    </row>
    <row r="367" spans="1:8" x14ac:dyDescent="0.2">
      <c r="A367" s="132"/>
      <c r="B367" s="133"/>
      <c r="C367" s="92"/>
      <c r="D367" s="134"/>
      <c r="E367" s="132"/>
      <c r="F367" s="135"/>
      <c r="G367" s="135"/>
      <c r="H367" s="136"/>
    </row>
    <row r="368" spans="1:8" x14ac:dyDescent="0.2">
      <c r="A368" s="132"/>
      <c r="B368" s="133"/>
      <c r="C368" s="92"/>
      <c r="D368" s="134"/>
      <c r="E368" s="132"/>
      <c r="F368" s="135"/>
      <c r="G368" s="135"/>
      <c r="H368" s="136"/>
    </row>
    <row r="369" spans="1:8" x14ac:dyDescent="0.2">
      <c r="A369" s="132"/>
      <c r="B369" s="133"/>
      <c r="C369" s="92"/>
      <c r="D369" s="134"/>
      <c r="E369" s="132"/>
      <c r="F369" s="135"/>
      <c r="G369" s="135"/>
      <c r="H369" s="136"/>
    </row>
    <row r="370" spans="1:8" x14ac:dyDescent="0.2">
      <c r="A370" s="132"/>
      <c r="B370" s="133"/>
      <c r="C370" s="92"/>
      <c r="D370" s="134"/>
      <c r="E370" s="132"/>
      <c r="F370" s="135"/>
      <c r="G370" s="135"/>
      <c r="H370" s="136"/>
    </row>
    <row r="371" spans="1:8" x14ac:dyDescent="0.2">
      <c r="A371" s="132"/>
      <c r="B371" s="133"/>
      <c r="C371" s="92"/>
      <c r="D371" s="134"/>
      <c r="E371" s="132"/>
      <c r="F371" s="135"/>
      <c r="G371" s="135"/>
      <c r="H371" s="136"/>
    </row>
    <row r="372" spans="1:8" x14ac:dyDescent="0.2">
      <c r="A372" s="132"/>
      <c r="B372" s="133"/>
      <c r="C372" s="92"/>
      <c r="D372" s="134"/>
      <c r="E372" s="132"/>
      <c r="F372" s="135"/>
      <c r="G372" s="135"/>
      <c r="H372" s="136"/>
    </row>
    <row r="373" spans="1:8" x14ac:dyDescent="0.2">
      <c r="A373" s="132"/>
      <c r="B373" s="133"/>
      <c r="C373" s="92"/>
      <c r="D373" s="134"/>
      <c r="E373" s="132"/>
      <c r="F373" s="135"/>
      <c r="G373" s="135"/>
      <c r="H373" s="136"/>
    </row>
    <row r="374" spans="1:8" x14ac:dyDescent="0.2">
      <c r="A374" s="132"/>
      <c r="B374" s="133"/>
      <c r="C374" s="92"/>
      <c r="D374" s="134"/>
      <c r="E374" s="132"/>
      <c r="F374" s="135"/>
      <c r="G374" s="135"/>
      <c r="H374" s="136"/>
    </row>
    <row r="375" spans="1:8" x14ac:dyDescent="0.2">
      <c r="A375" s="132"/>
      <c r="B375" s="133"/>
      <c r="C375" s="92"/>
      <c r="D375" s="134"/>
      <c r="E375" s="132"/>
      <c r="F375" s="135"/>
      <c r="G375" s="135"/>
      <c r="H375" s="136"/>
    </row>
    <row r="376" spans="1:8" x14ac:dyDescent="0.2">
      <c r="A376" s="132"/>
      <c r="B376" s="133"/>
      <c r="C376" s="92"/>
      <c r="D376" s="134"/>
      <c r="E376" s="132"/>
      <c r="F376" s="135"/>
      <c r="G376" s="135"/>
      <c r="H376" s="136"/>
    </row>
    <row r="377" spans="1:8" x14ac:dyDescent="0.2">
      <c r="A377" s="132"/>
      <c r="B377" s="133"/>
      <c r="C377" s="92"/>
      <c r="D377" s="134"/>
      <c r="E377" s="132"/>
      <c r="F377" s="135"/>
      <c r="G377" s="135"/>
      <c r="H377" s="136"/>
    </row>
    <row r="378" spans="1:8" x14ac:dyDescent="0.2">
      <c r="A378" s="132"/>
      <c r="B378" s="133"/>
      <c r="C378" s="92"/>
      <c r="D378" s="134"/>
      <c r="E378" s="132"/>
      <c r="F378" s="135"/>
      <c r="G378" s="135"/>
      <c r="H378" s="136"/>
    </row>
    <row r="379" spans="1:8" x14ac:dyDescent="0.2">
      <c r="A379" s="132"/>
      <c r="B379" s="133"/>
      <c r="C379" s="92"/>
      <c r="D379" s="134"/>
      <c r="E379" s="132"/>
      <c r="F379" s="135"/>
      <c r="G379" s="135"/>
      <c r="H379" s="136"/>
    </row>
    <row r="380" spans="1:8" x14ac:dyDescent="0.2">
      <c r="A380" s="132"/>
      <c r="B380" s="133"/>
      <c r="C380" s="92"/>
      <c r="D380" s="134"/>
      <c r="E380" s="132"/>
      <c r="F380" s="135"/>
      <c r="G380" s="135"/>
      <c r="H380" s="136"/>
    </row>
    <row r="381" spans="1:8" x14ac:dyDescent="0.2">
      <c r="A381" s="132"/>
      <c r="B381" s="133"/>
      <c r="C381" s="92"/>
      <c r="D381" s="134"/>
      <c r="E381" s="132"/>
      <c r="F381" s="135"/>
      <c r="G381" s="135"/>
      <c r="H381" s="136"/>
    </row>
    <row r="382" spans="1:8" x14ac:dyDescent="0.2">
      <c r="A382" s="132"/>
      <c r="B382" s="133"/>
      <c r="C382" s="92"/>
      <c r="D382" s="134"/>
      <c r="E382" s="132"/>
      <c r="F382" s="135"/>
      <c r="G382" s="135"/>
      <c r="H382" s="136"/>
    </row>
    <row r="383" spans="1:8" x14ac:dyDescent="0.2">
      <c r="A383" s="132"/>
      <c r="B383" s="133"/>
      <c r="C383" s="92"/>
      <c r="D383" s="134"/>
      <c r="E383" s="132"/>
      <c r="F383" s="135"/>
      <c r="G383" s="135"/>
      <c r="H383" s="136"/>
    </row>
    <row r="384" spans="1:8" x14ac:dyDescent="0.2">
      <c r="A384" s="132"/>
      <c r="B384" s="133"/>
      <c r="C384" s="92"/>
      <c r="D384" s="134"/>
      <c r="E384" s="132"/>
      <c r="F384" s="135"/>
      <c r="G384" s="135"/>
      <c r="H384" s="136"/>
    </row>
    <row r="385" spans="1:8" x14ac:dyDescent="0.2">
      <c r="A385" s="132"/>
      <c r="B385" s="133"/>
      <c r="C385" s="92"/>
      <c r="D385" s="134"/>
      <c r="E385" s="132"/>
      <c r="F385" s="135"/>
      <c r="G385" s="135"/>
      <c r="H385" s="136"/>
    </row>
    <row r="386" spans="1:8" x14ac:dyDescent="0.2">
      <c r="A386" s="132"/>
      <c r="B386" s="133"/>
      <c r="C386" s="92"/>
      <c r="D386" s="134"/>
      <c r="E386" s="132"/>
      <c r="F386" s="135"/>
      <c r="G386" s="135"/>
      <c r="H386" s="136"/>
    </row>
    <row r="387" spans="1:8" x14ac:dyDescent="0.2">
      <c r="A387" s="132"/>
      <c r="B387" s="133"/>
      <c r="C387" s="92"/>
      <c r="D387" s="134"/>
      <c r="E387" s="132"/>
      <c r="F387" s="135"/>
      <c r="G387" s="135"/>
      <c r="H387" s="136"/>
    </row>
    <row r="388" spans="1:8" x14ac:dyDescent="0.2">
      <c r="A388" s="132"/>
      <c r="B388" s="133"/>
      <c r="C388" s="92"/>
      <c r="D388" s="134"/>
      <c r="E388" s="132"/>
      <c r="F388" s="135"/>
      <c r="G388" s="135"/>
      <c r="H388" s="136"/>
    </row>
    <row r="389" spans="1:8" x14ac:dyDescent="0.2">
      <c r="A389" s="132"/>
      <c r="B389" s="133"/>
      <c r="C389" s="92"/>
      <c r="D389" s="134"/>
      <c r="E389" s="132"/>
      <c r="F389" s="135"/>
      <c r="G389" s="135"/>
      <c r="H389" s="136"/>
    </row>
    <row r="390" spans="1:8" x14ac:dyDescent="0.2">
      <c r="A390" s="132"/>
      <c r="B390" s="133"/>
      <c r="C390" s="92"/>
      <c r="D390" s="134"/>
      <c r="E390" s="132"/>
      <c r="F390" s="135"/>
      <c r="G390" s="135"/>
      <c r="H390" s="136"/>
    </row>
    <row r="391" spans="1:8" x14ac:dyDescent="0.2">
      <c r="A391" s="132"/>
      <c r="B391" s="133"/>
      <c r="C391" s="92"/>
      <c r="D391" s="134"/>
      <c r="E391" s="132"/>
      <c r="F391" s="135"/>
      <c r="G391" s="135"/>
      <c r="H391" s="136"/>
    </row>
    <row r="392" spans="1:8" x14ac:dyDescent="0.2">
      <c r="A392" s="132"/>
      <c r="B392" s="133"/>
      <c r="C392" s="92"/>
      <c r="D392" s="134"/>
      <c r="E392" s="132"/>
      <c r="F392" s="135"/>
      <c r="G392" s="135"/>
      <c r="H392" s="136"/>
    </row>
    <row r="393" spans="1:8" x14ac:dyDescent="0.2">
      <c r="A393" s="132"/>
      <c r="B393" s="133"/>
      <c r="C393" s="92"/>
      <c r="D393" s="134"/>
      <c r="E393" s="132"/>
      <c r="F393" s="135"/>
      <c r="G393" s="135"/>
      <c r="H393" s="136"/>
    </row>
    <row r="394" spans="1:8" x14ac:dyDescent="0.2">
      <c r="A394" s="132"/>
      <c r="B394" s="133"/>
      <c r="C394" s="92"/>
      <c r="D394" s="134"/>
      <c r="E394" s="132"/>
      <c r="F394" s="135"/>
      <c r="G394" s="135"/>
      <c r="H394" s="136"/>
    </row>
    <row r="395" spans="1:8" x14ac:dyDescent="0.2">
      <c r="A395" s="132"/>
      <c r="B395" s="133"/>
      <c r="C395" s="92"/>
      <c r="D395" s="134"/>
      <c r="E395" s="132"/>
      <c r="F395" s="135"/>
      <c r="G395" s="135"/>
      <c r="H395" s="136"/>
    </row>
    <row r="396" spans="1:8" x14ac:dyDescent="0.2">
      <c r="A396" s="132"/>
      <c r="B396" s="133"/>
      <c r="C396" s="92"/>
      <c r="D396" s="134"/>
      <c r="E396" s="132"/>
      <c r="F396" s="135"/>
      <c r="G396" s="135"/>
      <c r="H396" s="136"/>
    </row>
    <row r="397" spans="1:8" x14ac:dyDescent="0.2">
      <c r="A397" s="132"/>
      <c r="B397" s="133"/>
      <c r="C397" s="92"/>
      <c r="D397" s="134"/>
      <c r="E397" s="132"/>
      <c r="F397" s="135"/>
      <c r="G397" s="135"/>
      <c r="H397" s="136"/>
    </row>
    <row r="398" spans="1:8" x14ac:dyDescent="0.2">
      <c r="A398" s="132"/>
      <c r="B398" s="133"/>
      <c r="C398" s="92"/>
      <c r="D398" s="134"/>
      <c r="E398" s="132"/>
      <c r="F398" s="135"/>
      <c r="G398" s="135"/>
      <c r="H398" s="136"/>
    </row>
    <row r="399" spans="1:8" x14ac:dyDescent="0.2">
      <c r="A399" s="132"/>
      <c r="B399" s="133"/>
      <c r="C399" s="92"/>
      <c r="D399" s="134"/>
      <c r="E399" s="132"/>
      <c r="F399" s="135"/>
      <c r="G399" s="135"/>
      <c r="H399" s="136"/>
    </row>
    <row r="400" spans="1:8" x14ac:dyDescent="0.2">
      <c r="A400" s="132"/>
      <c r="B400" s="133"/>
      <c r="C400" s="92"/>
      <c r="D400" s="134"/>
      <c r="E400" s="132"/>
      <c r="F400" s="135"/>
      <c r="G400" s="135"/>
      <c r="H400" s="136"/>
    </row>
    <row r="401" spans="1:8" x14ac:dyDescent="0.2">
      <c r="A401" s="132"/>
      <c r="B401" s="133"/>
      <c r="C401" s="92"/>
      <c r="D401" s="134"/>
      <c r="E401" s="132"/>
      <c r="F401" s="135"/>
      <c r="G401" s="135"/>
      <c r="H401" s="136"/>
    </row>
    <row r="402" spans="1:8" x14ac:dyDescent="0.2">
      <c r="A402" s="132"/>
      <c r="B402" s="133"/>
      <c r="C402" s="92"/>
      <c r="D402" s="134"/>
      <c r="E402" s="132"/>
      <c r="F402" s="135"/>
      <c r="G402" s="135"/>
      <c r="H402" s="136"/>
    </row>
    <row r="403" spans="1:8" x14ac:dyDescent="0.2">
      <c r="A403" s="132"/>
      <c r="B403" s="133"/>
      <c r="C403" s="92"/>
      <c r="D403" s="134"/>
      <c r="E403" s="132"/>
      <c r="F403" s="135"/>
      <c r="G403" s="135"/>
      <c r="H403" s="136"/>
    </row>
    <row r="404" spans="1:8" x14ac:dyDescent="0.2">
      <c r="A404" s="132"/>
      <c r="B404" s="133"/>
      <c r="C404" s="92"/>
      <c r="D404" s="134"/>
      <c r="E404" s="132"/>
      <c r="F404" s="135"/>
      <c r="G404" s="135"/>
      <c r="H404" s="136"/>
    </row>
    <row r="405" spans="1:8" x14ac:dyDescent="0.2">
      <c r="A405" s="132"/>
      <c r="B405" s="133"/>
      <c r="C405" s="92"/>
      <c r="D405" s="134"/>
      <c r="E405" s="132"/>
      <c r="F405" s="135"/>
      <c r="G405" s="135"/>
      <c r="H405" s="136"/>
    </row>
    <row r="406" spans="1:8" x14ac:dyDescent="0.2">
      <c r="A406" s="132"/>
      <c r="B406" s="133"/>
      <c r="C406" s="92"/>
      <c r="D406" s="134"/>
      <c r="E406" s="132"/>
      <c r="F406" s="135"/>
      <c r="G406" s="135"/>
      <c r="H406" s="136"/>
    </row>
    <row r="407" spans="1:8" x14ac:dyDescent="0.2">
      <c r="A407" s="132"/>
      <c r="B407" s="133"/>
      <c r="C407" s="92"/>
      <c r="D407" s="134"/>
      <c r="E407" s="132"/>
      <c r="F407" s="135"/>
      <c r="G407" s="135"/>
      <c r="H407" s="136"/>
    </row>
    <row r="408" spans="1:8" x14ac:dyDescent="0.2">
      <c r="A408" s="132"/>
      <c r="B408" s="133"/>
      <c r="C408" s="92"/>
      <c r="D408" s="134"/>
      <c r="E408" s="132"/>
      <c r="F408" s="135"/>
      <c r="G408" s="135"/>
      <c r="H408" s="136"/>
    </row>
    <row r="409" spans="1:8" x14ac:dyDescent="0.2">
      <c r="A409" s="132"/>
      <c r="B409" s="133"/>
      <c r="C409" s="92"/>
      <c r="D409" s="134"/>
      <c r="E409" s="132"/>
      <c r="F409" s="135"/>
      <c r="G409" s="135"/>
      <c r="H409" s="136"/>
    </row>
    <row r="410" spans="1:8" x14ac:dyDescent="0.2">
      <c r="A410" s="132"/>
      <c r="B410" s="133"/>
      <c r="C410" s="92"/>
      <c r="D410" s="134"/>
      <c r="E410" s="132"/>
      <c r="F410" s="135"/>
      <c r="G410" s="135"/>
      <c r="H410" s="136"/>
    </row>
    <row r="411" spans="1:8" x14ac:dyDescent="0.2">
      <c r="A411" s="132"/>
      <c r="B411" s="133"/>
      <c r="C411" s="92"/>
      <c r="D411" s="134"/>
      <c r="E411" s="132"/>
      <c r="F411" s="135"/>
      <c r="G411" s="135"/>
      <c r="H411" s="136"/>
    </row>
    <row r="412" spans="1:8" x14ac:dyDescent="0.2">
      <c r="A412" s="132"/>
      <c r="B412" s="133"/>
      <c r="C412" s="92"/>
      <c r="D412" s="134"/>
      <c r="E412" s="132"/>
      <c r="F412" s="135"/>
      <c r="G412" s="135"/>
      <c r="H412" s="136"/>
    </row>
    <row r="413" spans="1:8" x14ac:dyDescent="0.2">
      <c r="A413" s="132"/>
      <c r="B413" s="133"/>
      <c r="C413" s="92"/>
      <c r="D413" s="134"/>
      <c r="E413" s="132"/>
      <c r="F413" s="135"/>
      <c r="G413" s="135"/>
      <c r="H413" s="136"/>
    </row>
    <row r="414" spans="1:8" x14ac:dyDescent="0.2">
      <c r="A414" s="132"/>
      <c r="B414" s="133"/>
      <c r="C414" s="92"/>
      <c r="D414" s="134"/>
      <c r="E414" s="132"/>
      <c r="F414" s="135"/>
      <c r="G414" s="135"/>
      <c r="H414" s="136"/>
    </row>
    <row r="415" spans="1:8" x14ac:dyDescent="0.2">
      <c r="A415" s="132"/>
      <c r="B415" s="133"/>
      <c r="C415" s="92"/>
      <c r="D415" s="134"/>
      <c r="E415" s="132"/>
      <c r="F415" s="135"/>
      <c r="G415" s="135"/>
      <c r="H415" s="136"/>
    </row>
    <row r="416" spans="1:8" x14ac:dyDescent="0.2">
      <c r="A416" s="132"/>
      <c r="B416" s="133"/>
      <c r="C416" s="92"/>
      <c r="D416" s="134"/>
      <c r="E416" s="132"/>
      <c r="F416" s="135"/>
      <c r="G416" s="135"/>
      <c r="H416" s="136"/>
    </row>
    <row r="417" spans="1:8" x14ac:dyDescent="0.2">
      <c r="A417" s="132"/>
      <c r="B417" s="133"/>
      <c r="C417" s="92"/>
      <c r="D417" s="134"/>
      <c r="E417" s="132"/>
      <c r="F417" s="135"/>
      <c r="G417" s="135"/>
      <c r="H417" s="136"/>
    </row>
    <row r="418" spans="1:8" x14ac:dyDescent="0.2">
      <c r="A418" s="132"/>
      <c r="B418" s="133"/>
      <c r="C418" s="92"/>
      <c r="D418" s="134"/>
      <c r="E418" s="132"/>
      <c r="F418" s="135"/>
      <c r="G418" s="135"/>
      <c r="H418" s="136"/>
    </row>
    <row r="419" spans="1:8" x14ac:dyDescent="0.2">
      <c r="A419" s="132"/>
      <c r="B419" s="133"/>
      <c r="C419" s="92"/>
      <c r="D419" s="134"/>
      <c r="E419" s="132"/>
      <c r="F419" s="135"/>
      <c r="G419" s="135"/>
      <c r="H419" s="136"/>
    </row>
    <row r="420" spans="1:8" x14ac:dyDescent="0.2">
      <c r="A420" s="132"/>
      <c r="B420" s="133"/>
      <c r="C420" s="92"/>
      <c r="D420" s="134"/>
      <c r="E420" s="132"/>
      <c r="F420" s="135"/>
      <c r="G420" s="135"/>
      <c r="H420" s="136"/>
    </row>
    <row r="421" spans="1:8" x14ac:dyDescent="0.2">
      <c r="A421" s="132"/>
      <c r="B421" s="133"/>
      <c r="C421" s="92"/>
      <c r="D421" s="134"/>
      <c r="E421" s="132"/>
      <c r="F421" s="135"/>
      <c r="G421" s="135"/>
      <c r="H421" s="136"/>
    </row>
    <row r="422" spans="1:8" x14ac:dyDescent="0.2">
      <c r="A422" s="132"/>
      <c r="B422" s="133"/>
      <c r="C422" s="92"/>
      <c r="D422" s="134"/>
      <c r="E422" s="132"/>
      <c r="F422" s="135"/>
      <c r="G422" s="135"/>
      <c r="H422" s="136"/>
    </row>
    <row r="423" spans="1:8" x14ac:dyDescent="0.2">
      <c r="A423" s="132"/>
      <c r="B423" s="133"/>
      <c r="C423" s="92"/>
      <c r="D423" s="134"/>
      <c r="E423" s="132"/>
      <c r="F423" s="135"/>
      <c r="G423" s="135"/>
      <c r="H423" s="136"/>
    </row>
    <row r="424" spans="1:8" x14ac:dyDescent="0.2">
      <c r="A424" s="132"/>
      <c r="B424" s="133"/>
      <c r="C424" s="92"/>
      <c r="D424" s="134"/>
      <c r="E424" s="132"/>
      <c r="F424" s="135"/>
      <c r="G424" s="135"/>
      <c r="H424" s="136"/>
    </row>
    <row r="425" spans="1:8" x14ac:dyDescent="0.2">
      <c r="A425" s="132"/>
      <c r="B425" s="133"/>
      <c r="C425" s="92"/>
      <c r="D425" s="134"/>
      <c r="E425" s="132"/>
      <c r="F425" s="135"/>
      <c r="G425" s="135"/>
      <c r="H425" s="136"/>
    </row>
    <row r="426" spans="1:8" x14ac:dyDescent="0.2">
      <c r="A426" s="132"/>
      <c r="B426" s="133"/>
      <c r="C426" s="92"/>
      <c r="D426" s="134"/>
      <c r="E426" s="132"/>
      <c r="F426" s="135"/>
      <c r="G426" s="135"/>
      <c r="H426" s="136"/>
    </row>
    <row r="427" spans="1:8" x14ac:dyDescent="0.2">
      <c r="A427" s="132"/>
      <c r="B427" s="133"/>
      <c r="C427" s="92"/>
      <c r="D427" s="134"/>
      <c r="E427" s="132"/>
      <c r="F427" s="135"/>
      <c r="G427" s="135"/>
      <c r="H427" s="136"/>
    </row>
    <row r="428" spans="1:8" x14ac:dyDescent="0.2">
      <c r="A428" s="132"/>
      <c r="B428" s="133"/>
      <c r="C428" s="92"/>
      <c r="D428" s="134"/>
      <c r="E428" s="132"/>
      <c r="F428" s="135"/>
      <c r="G428" s="135"/>
      <c r="H428" s="136"/>
    </row>
    <row r="429" spans="1:8" x14ac:dyDescent="0.2">
      <c r="A429" s="132"/>
      <c r="B429" s="133"/>
      <c r="C429" s="92"/>
      <c r="D429" s="134"/>
      <c r="E429" s="132"/>
      <c r="F429" s="135"/>
      <c r="G429" s="135"/>
      <c r="H429" s="136"/>
    </row>
    <row r="430" spans="1:8" x14ac:dyDescent="0.2">
      <c r="A430" s="132"/>
      <c r="B430" s="133"/>
      <c r="C430" s="92"/>
      <c r="D430" s="134"/>
      <c r="E430" s="132"/>
      <c r="F430" s="135"/>
      <c r="G430" s="135"/>
      <c r="H430" s="136"/>
    </row>
    <row r="431" spans="1:8" x14ac:dyDescent="0.2">
      <c r="A431" s="132"/>
      <c r="B431" s="133"/>
      <c r="C431" s="92"/>
      <c r="D431" s="134"/>
      <c r="E431" s="132"/>
      <c r="F431" s="135"/>
      <c r="G431" s="135"/>
      <c r="H431" s="136"/>
    </row>
    <row r="432" spans="1:8" x14ac:dyDescent="0.2">
      <c r="A432" s="132"/>
      <c r="B432" s="133"/>
      <c r="C432" s="92"/>
      <c r="D432" s="134"/>
      <c r="E432" s="132"/>
      <c r="F432" s="135"/>
      <c r="G432" s="135"/>
      <c r="H432" s="136"/>
    </row>
    <row r="433" spans="1:8" x14ac:dyDescent="0.2">
      <c r="A433" s="132"/>
      <c r="B433" s="133"/>
      <c r="C433" s="92"/>
      <c r="D433" s="134"/>
      <c r="E433" s="132"/>
      <c r="F433" s="135"/>
      <c r="G433" s="135"/>
      <c r="H433" s="136"/>
    </row>
    <row r="434" spans="1:8" x14ac:dyDescent="0.2">
      <c r="A434" s="132"/>
      <c r="B434" s="133"/>
      <c r="C434" s="92"/>
      <c r="D434" s="134"/>
      <c r="E434" s="132"/>
      <c r="F434" s="135"/>
      <c r="G434" s="135"/>
      <c r="H434" s="136"/>
    </row>
    <row r="435" spans="1:8" x14ac:dyDescent="0.2">
      <c r="A435" s="132"/>
      <c r="B435" s="133"/>
      <c r="C435" s="92"/>
      <c r="D435" s="134"/>
      <c r="E435" s="132"/>
      <c r="F435" s="135"/>
      <c r="G435" s="135"/>
      <c r="H435" s="136"/>
    </row>
    <row r="436" spans="1:8" x14ac:dyDescent="0.2">
      <c r="A436" s="132"/>
      <c r="B436" s="133"/>
      <c r="C436" s="92"/>
      <c r="D436" s="134"/>
      <c r="E436" s="132"/>
      <c r="F436" s="135"/>
      <c r="G436" s="135"/>
      <c r="H436" s="136"/>
    </row>
    <row r="437" spans="1:8" x14ac:dyDescent="0.2">
      <c r="A437" s="132"/>
      <c r="B437" s="133"/>
      <c r="C437" s="92"/>
      <c r="D437" s="134"/>
      <c r="E437" s="132"/>
      <c r="F437" s="135"/>
      <c r="G437" s="135"/>
      <c r="H437" s="136"/>
    </row>
    <row r="438" spans="1:8" x14ac:dyDescent="0.2">
      <c r="A438" s="132"/>
      <c r="B438" s="133"/>
      <c r="C438" s="92"/>
      <c r="D438" s="134"/>
      <c r="E438" s="132"/>
      <c r="F438" s="135"/>
      <c r="G438" s="135"/>
      <c r="H438" s="136"/>
    </row>
    <row r="439" spans="1:8" x14ac:dyDescent="0.2">
      <c r="A439" s="132"/>
      <c r="B439" s="133"/>
      <c r="C439" s="92"/>
      <c r="D439" s="134"/>
      <c r="E439" s="132"/>
      <c r="F439" s="135"/>
      <c r="G439" s="135"/>
      <c r="H439" s="136"/>
    </row>
    <row r="440" spans="1:8" x14ac:dyDescent="0.2">
      <c r="A440" s="132"/>
      <c r="B440" s="133"/>
      <c r="C440" s="92"/>
      <c r="D440" s="134"/>
      <c r="E440" s="132"/>
      <c r="F440" s="135"/>
      <c r="G440" s="135"/>
      <c r="H440" s="136"/>
    </row>
    <row r="441" spans="1:8" x14ac:dyDescent="0.2">
      <c r="A441" s="132"/>
      <c r="B441" s="133"/>
      <c r="C441" s="92"/>
      <c r="D441" s="134"/>
      <c r="E441" s="132"/>
      <c r="F441" s="135"/>
      <c r="G441" s="135"/>
      <c r="H441" s="136"/>
    </row>
    <row r="442" spans="1:8" x14ac:dyDescent="0.2">
      <c r="A442" s="132"/>
      <c r="B442" s="133"/>
      <c r="C442" s="92"/>
      <c r="D442" s="134"/>
      <c r="E442" s="132"/>
      <c r="F442" s="135"/>
      <c r="G442" s="135"/>
      <c r="H442" s="136"/>
    </row>
    <row r="443" spans="1:8" x14ac:dyDescent="0.2">
      <c r="A443" s="132"/>
      <c r="B443" s="133"/>
      <c r="C443" s="92"/>
      <c r="D443" s="134"/>
      <c r="E443" s="132"/>
      <c r="F443" s="135"/>
      <c r="G443" s="135"/>
      <c r="H443" s="136"/>
    </row>
    <row r="444" spans="1:8" x14ac:dyDescent="0.2">
      <c r="A444" s="132"/>
      <c r="B444" s="133"/>
      <c r="C444" s="92"/>
      <c r="D444" s="134"/>
      <c r="E444" s="132"/>
      <c r="F444" s="135"/>
      <c r="G444" s="135"/>
      <c r="H444" s="136"/>
    </row>
    <row r="445" spans="1:8" x14ac:dyDescent="0.2">
      <c r="A445" s="132"/>
      <c r="B445" s="133"/>
      <c r="C445" s="92"/>
      <c r="D445" s="134"/>
      <c r="E445" s="132"/>
      <c r="F445" s="135"/>
      <c r="G445" s="135"/>
      <c r="H445" s="136"/>
    </row>
    <row r="446" spans="1:8" x14ac:dyDescent="0.2">
      <c r="A446" s="132"/>
      <c r="B446" s="133"/>
      <c r="C446" s="92"/>
      <c r="D446" s="134"/>
      <c r="E446" s="132"/>
      <c r="F446" s="135"/>
      <c r="G446" s="135"/>
      <c r="H446" s="136"/>
    </row>
    <row r="447" spans="1:8" x14ac:dyDescent="0.2">
      <c r="A447" s="132"/>
      <c r="B447" s="133"/>
      <c r="C447" s="92"/>
      <c r="D447" s="134"/>
      <c r="E447" s="132"/>
      <c r="F447" s="135"/>
      <c r="G447" s="135"/>
      <c r="H447" s="136"/>
    </row>
    <row r="448" spans="1:8" x14ac:dyDescent="0.2">
      <c r="A448" s="132"/>
      <c r="B448" s="133"/>
      <c r="C448" s="92"/>
      <c r="D448" s="134"/>
      <c r="E448" s="132"/>
      <c r="F448" s="135"/>
      <c r="G448" s="135"/>
      <c r="H448" s="136"/>
    </row>
    <row r="449" spans="1:8" x14ac:dyDescent="0.2">
      <c r="A449" s="132"/>
      <c r="B449" s="133"/>
      <c r="C449" s="92"/>
      <c r="D449" s="134"/>
      <c r="E449" s="132"/>
      <c r="F449" s="135"/>
      <c r="G449" s="135"/>
      <c r="H449" s="136"/>
    </row>
    <row r="450" spans="1:8" x14ac:dyDescent="0.2">
      <c r="A450" s="132"/>
      <c r="B450" s="133"/>
      <c r="C450" s="92"/>
      <c r="D450" s="134"/>
      <c r="E450" s="132"/>
      <c r="F450" s="135"/>
      <c r="G450" s="135"/>
      <c r="H450" s="136"/>
    </row>
    <row r="451" spans="1:8" x14ac:dyDescent="0.2">
      <c r="A451" s="132"/>
      <c r="B451" s="133"/>
      <c r="C451" s="92"/>
      <c r="D451" s="134"/>
      <c r="E451" s="132"/>
      <c r="F451" s="135"/>
      <c r="G451" s="135"/>
      <c r="H451" s="136"/>
    </row>
    <row r="452" spans="1:8" x14ac:dyDescent="0.2">
      <c r="A452" s="132"/>
      <c r="B452" s="133"/>
      <c r="C452" s="92"/>
      <c r="D452" s="134"/>
      <c r="E452" s="132"/>
      <c r="F452" s="135"/>
      <c r="G452" s="135"/>
      <c r="H452" s="136"/>
    </row>
    <row r="453" spans="1:8" x14ac:dyDescent="0.2">
      <c r="A453" s="132"/>
      <c r="B453" s="133"/>
      <c r="C453" s="92"/>
      <c r="D453" s="134"/>
      <c r="E453" s="132"/>
      <c r="F453" s="135"/>
      <c r="G453" s="135"/>
      <c r="H453" s="136"/>
    </row>
    <row r="454" spans="1:8" x14ac:dyDescent="0.2">
      <c r="A454" s="132"/>
      <c r="B454" s="133"/>
      <c r="C454" s="92"/>
      <c r="D454" s="134"/>
      <c r="E454" s="132"/>
      <c r="F454" s="135"/>
      <c r="G454" s="135"/>
      <c r="H454" s="136"/>
    </row>
    <row r="455" spans="1:8" x14ac:dyDescent="0.2">
      <c r="A455" s="132"/>
      <c r="B455" s="133"/>
      <c r="C455" s="92"/>
      <c r="D455" s="134"/>
      <c r="E455" s="132"/>
      <c r="F455" s="135"/>
      <c r="G455" s="135"/>
      <c r="H455" s="136"/>
    </row>
    <row r="456" spans="1:8" x14ac:dyDescent="0.2">
      <c r="A456" s="132"/>
      <c r="B456" s="133"/>
      <c r="C456" s="92"/>
      <c r="D456" s="134"/>
      <c r="E456" s="132"/>
      <c r="F456" s="135"/>
      <c r="G456" s="135"/>
      <c r="H456" s="136"/>
    </row>
    <row r="457" spans="1:8" x14ac:dyDescent="0.2">
      <c r="A457" s="132"/>
      <c r="B457" s="133"/>
      <c r="C457" s="92"/>
      <c r="D457" s="134"/>
      <c r="E457" s="132"/>
      <c r="F457" s="135"/>
      <c r="G457" s="135"/>
      <c r="H457" s="136"/>
    </row>
    <row r="458" spans="1:8" x14ac:dyDescent="0.2">
      <c r="A458" s="132"/>
      <c r="B458" s="133"/>
      <c r="C458" s="92"/>
      <c r="D458" s="134"/>
      <c r="E458" s="132"/>
      <c r="F458" s="135"/>
      <c r="G458" s="135"/>
      <c r="H458" s="136"/>
    </row>
    <row r="459" spans="1:8" x14ac:dyDescent="0.2">
      <c r="A459" s="132"/>
      <c r="B459" s="133"/>
      <c r="C459" s="92"/>
      <c r="D459" s="134"/>
      <c r="E459" s="132"/>
      <c r="F459" s="135"/>
      <c r="G459" s="135"/>
      <c r="H459" s="136"/>
    </row>
    <row r="460" spans="1:8" x14ac:dyDescent="0.2">
      <c r="A460" s="132"/>
      <c r="B460" s="133"/>
      <c r="C460" s="92"/>
      <c r="D460" s="134"/>
      <c r="E460" s="132"/>
      <c r="F460" s="135"/>
      <c r="G460" s="135"/>
      <c r="H460" s="136"/>
    </row>
    <row r="461" spans="1:8" x14ac:dyDescent="0.2">
      <c r="A461" s="132"/>
      <c r="B461" s="133"/>
      <c r="C461" s="92"/>
      <c r="D461" s="134"/>
      <c r="E461" s="132"/>
      <c r="F461" s="135"/>
      <c r="G461" s="135"/>
      <c r="H461" s="136"/>
    </row>
    <row r="462" spans="1:8" x14ac:dyDescent="0.2">
      <c r="A462" s="132"/>
      <c r="B462" s="133"/>
      <c r="C462" s="92"/>
      <c r="D462" s="134"/>
      <c r="E462" s="132"/>
      <c r="F462" s="135"/>
      <c r="G462" s="135"/>
      <c r="H462" s="136"/>
    </row>
    <row r="463" spans="1:8" x14ac:dyDescent="0.2">
      <c r="A463" s="132"/>
      <c r="B463" s="133"/>
      <c r="C463" s="92"/>
      <c r="D463" s="134"/>
      <c r="E463" s="132"/>
      <c r="F463" s="135"/>
      <c r="G463" s="135"/>
      <c r="H463" s="136"/>
    </row>
    <row r="464" spans="1:8" x14ac:dyDescent="0.2">
      <c r="A464" s="132"/>
      <c r="B464" s="133"/>
      <c r="C464" s="92"/>
      <c r="D464" s="134"/>
      <c r="E464" s="132"/>
      <c r="F464" s="135"/>
      <c r="G464" s="135"/>
      <c r="H464" s="136"/>
    </row>
    <row r="465" spans="1:8" x14ac:dyDescent="0.2">
      <c r="A465" s="132"/>
      <c r="B465" s="133"/>
      <c r="C465" s="92"/>
      <c r="D465" s="134"/>
      <c r="E465" s="132"/>
      <c r="F465" s="135"/>
      <c r="G465" s="135"/>
      <c r="H465" s="136"/>
    </row>
    <row r="466" spans="1:8" x14ac:dyDescent="0.2">
      <c r="A466" s="132"/>
      <c r="B466" s="133"/>
      <c r="C466" s="92"/>
      <c r="D466" s="134"/>
      <c r="E466" s="132"/>
      <c r="F466" s="135"/>
      <c r="G466" s="135"/>
      <c r="H466" s="136"/>
    </row>
    <row r="467" spans="1:8" x14ac:dyDescent="0.2">
      <c r="A467" s="132"/>
      <c r="B467" s="133"/>
      <c r="C467" s="92"/>
      <c r="D467" s="134"/>
      <c r="E467" s="132"/>
      <c r="F467" s="135"/>
      <c r="G467" s="135"/>
      <c r="H467" s="136"/>
    </row>
    <row r="468" spans="1:8" x14ac:dyDescent="0.2">
      <c r="A468" s="132"/>
      <c r="B468" s="133"/>
      <c r="C468" s="92"/>
      <c r="D468" s="134"/>
      <c r="E468" s="132"/>
      <c r="F468" s="135"/>
      <c r="G468" s="135"/>
      <c r="H468" s="136"/>
    </row>
    <row r="469" spans="1:8" x14ac:dyDescent="0.2">
      <c r="A469" s="132"/>
      <c r="B469" s="133"/>
      <c r="C469" s="92"/>
      <c r="D469" s="134"/>
      <c r="E469" s="132"/>
      <c r="F469" s="135"/>
      <c r="G469" s="135"/>
      <c r="H469" s="136"/>
    </row>
    <row r="470" spans="1:8" x14ac:dyDescent="0.2">
      <c r="A470" s="132"/>
      <c r="B470" s="133"/>
      <c r="C470" s="92"/>
      <c r="D470" s="134"/>
      <c r="E470" s="132"/>
      <c r="F470" s="135"/>
      <c r="G470" s="135"/>
      <c r="H470" s="136"/>
    </row>
    <row r="471" spans="1:8" x14ac:dyDescent="0.2">
      <c r="A471" s="132"/>
      <c r="B471" s="133"/>
      <c r="C471" s="92"/>
      <c r="D471" s="134"/>
      <c r="E471" s="132"/>
      <c r="F471" s="135"/>
      <c r="G471" s="135"/>
      <c r="H471" s="136"/>
    </row>
    <row r="472" spans="1:8" x14ac:dyDescent="0.2">
      <c r="A472" s="132"/>
      <c r="B472" s="133"/>
      <c r="C472" s="92"/>
      <c r="D472" s="134"/>
      <c r="E472" s="132"/>
      <c r="F472" s="135"/>
      <c r="G472" s="135"/>
      <c r="H472" s="136"/>
    </row>
    <row r="473" spans="1:8" x14ac:dyDescent="0.2">
      <c r="A473" s="132"/>
      <c r="B473" s="133"/>
      <c r="C473" s="92"/>
      <c r="D473" s="134"/>
      <c r="E473" s="132"/>
      <c r="F473" s="135"/>
      <c r="G473" s="135"/>
      <c r="H473" s="136"/>
    </row>
    <row r="474" spans="1:8" x14ac:dyDescent="0.2">
      <c r="A474" s="132"/>
      <c r="B474" s="133"/>
      <c r="C474" s="92"/>
      <c r="D474" s="134"/>
      <c r="E474" s="132"/>
      <c r="F474" s="135"/>
      <c r="G474" s="135"/>
      <c r="H474" s="136"/>
    </row>
    <row r="475" spans="1:8" x14ac:dyDescent="0.2">
      <c r="A475" s="132"/>
      <c r="B475" s="133"/>
      <c r="C475" s="92"/>
      <c r="D475" s="134"/>
      <c r="E475" s="132"/>
      <c r="F475" s="135"/>
      <c r="G475" s="135"/>
      <c r="H475" s="136"/>
    </row>
    <row r="476" spans="1:8" x14ac:dyDescent="0.2">
      <c r="A476" s="132"/>
      <c r="B476" s="133"/>
      <c r="C476" s="92"/>
      <c r="D476" s="134"/>
      <c r="E476" s="132"/>
      <c r="F476" s="135"/>
      <c r="G476" s="135"/>
      <c r="H476" s="136"/>
    </row>
    <row r="477" spans="1:8" x14ac:dyDescent="0.2">
      <c r="A477" s="132"/>
      <c r="B477" s="133"/>
      <c r="C477" s="92"/>
      <c r="D477" s="134"/>
      <c r="E477" s="132"/>
      <c r="F477" s="135"/>
      <c r="G477" s="135"/>
      <c r="H477" s="136"/>
    </row>
    <row r="478" spans="1:8" x14ac:dyDescent="0.2">
      <c r="A478" s="132"/>
      <c r="B478" s="133"/>
      <c r="C478" s="92"/>
      <c r="D478" s="134"/>
      <c r="E478" s="132"/>
      <c r="F478" s="135"/>
      <c r="G478" s="135"/>
      <c r="H478" s="136"/>
    </row>
    <row r="479" spans="1:8" x14ac:dyDescent="0.2">
      <c r="A479" s="132"/>
      <c r="B479" s="133"/>
      <c r="C479" s="92"/>
      <c r="D479" s="134"/>
      <c r="E479" s="132"/>
      <c r="F479" s="135"/>
      <c r="G479" s="135"/>
      <c r="H479" s="136"/>
    </row>
    <row r="480" spans="1:8" x14ac:dyDescent="0.2">
      <c r="A480" s="132"/>
      <c r="B480" s="133"/>
      <c r="C480" s="92"/>
      <c r="D480" s="134"/>
      <c r="E480" s="132"/>
      <c r="F480" s="135"/>
      <c r="G480" s="135"/>
      <c r="H480" s="136"/>
    </row>
    <row r="481" spans="1:8" x14ac:dyDescent="0.2">
      <c r="A481" s="132"/>
      <c r="B481" s="133"/>
      <c r="C481" s="92"/>
      <c r="D481" s="134"/>
      <c r="E481" s="132"/>
      <c r="F481" s="135"/>
      <c r="G481" s="135"/>
      <c r="H481" s="136"/>
    </row>
    <row r="482" spans="1:8" x14ac:dyDescent="0.2">
      <c r="A482" s="132"/>
      <c r="B482" s="133"/>
      <c r="C482" s="92"/>
      <c r="D482" s="134"/>
      <c r="E482" s="132"/>
      <c r="F482" s="135"/>
      <c r="G482" s="135"/>
      <c r="H482" s="136"/>
    </row>
    <row r="483" spans="1:8" x14ac:dyDescent="0.2">
      <c r="A483" s="132"/>
      <c r="B483" s="133"/>
      <c r="C483" s="92"/>
      <c r="D483" s="134"/>
      <c r="E483" s="132"/>
      <c r="F483" s="135"/>
      <c r="G483" s="135"/>
      <c r="H483" s="136"/>
    </row>
    <row r="484" spans="1:8" x14ac:dyDescent="0.2">
      <c r="A484" s="132"/>
      <c r="B484" s="133"/>
      <c r="C484" s="92"/>
      <c r="D484" s="134"/>
      <c r="E484" s="132"/>
      <c r="F484" s="135"/>
      <c r="G484" s="135"/>
      <c r="H484" s="136"/>
    </row>
    <row r="485" spans="1:8" x14ac:dyDescent="0.2">
      <c r="A485" s="132"/>
      <c r="B485" s="133"/>
      <c r="C485" s="92"/>
      <c r="D485" s="134"/>
      <c r="E485" s="132"/>
      <c r="F485" s="135"/>
      <c r="G485" s="135"/>
      <c r="H485" s="136"/>
    </row>
    <row r="486" spans="1:8" x14ac:dyDescent="0.2">
      <c r="A486" s="132"/>
      <c r="B486" s="133"/>
      <c r="C486" s="92"/>
      <c r="D486" s="134"/>
      <c r="E486" s="132"/>
      <c r="F486" s="135"/>
      <c r="G486" s="135"/>
      <c r="H486" s="136"/>
    </row>
    <row r="487" spans="1:8" x14ac:dyDescent="0.2">
      <c r="A487" s="132"/>
      <c r="B487" s="133"/>
      <c r="C487" s="92"/>
      <c r="D487" s="134"/>
      <c r="E487" s="132"/>
      <c r="F487" s="135"/>
      <c r="G487" s="135"/>
      <c r="H487" s="136"/>
    </row>
    <row r="488" spans="1:8" x14ac:dyDescent="0.2">
      <c r="A488" s="132"/>
      <c r="B488" s="133"/>
      <c r="C488" s="92"/>
      <c r="D488" s="134"/>
      <c r="E488" s="132"/>
      <c r="F488" s="135"/>
      <c r="G488" s="135"/>
      <c r="H488" s="136"/>
    </row>
    <row r="489" spans="1:8" x14ac:dyDescent="0.2">
      <c r="A489" s="132"/>
      <c r="B489" s="133"/>
      <c r="C489" s="92"/>
      <c r="D489" s="134"/>
      <c r="E489" s="132"/>
      <c r="F489" s="135"/>
      <c r="G489" s="135"/>
      <c r="H489" s="136"/>
    </row>
    <row r="490" spans="1:8" x14ac:dyDescent="0.2">
      <c r="A490" s="132"/>
      <c r="B490" s="133"/>
      <c r="C490" s="92"/>
      <c r="D490" s="134"/>
      <c r="E490" s="132"/>
      <c r="F490" s="135"/>
      <c r="G490" s="135"/>
      <c r="H490" s="136"/>
    </row>
    <row r="491" spans="1:8" x14ac:dyDescent="0.2">
      <c r="A491" s="132"/>
      <c r="B491" s="133"/>
      <c r="C491" s="92"/>
      <c r="D491" s="134"/>
      <c r="E491" s="132"/>
      <c r="F491" s="135"/>
      <c r="G491" s="135"/>
      <c r="H491" s="136"/>
    </row>
    <row r="492" spans="1:8" x14ac:dyDescent="0.2">
      <c r="A492" s="132"/>
      <c r="B492" s="133"/>
      <c r="C492" s="92"/>
      <c r="D492" s="134"/>
      <c r="E492" s="132"/>
      <c r="F492" s="135"/>
      <c r="G492" s="135"/>
      <c r="H492" s="136"/>
    </row>
    <row r="493" spans="1:8" x14ac:dyDescent="0.2">
      <c r="A493" s="132"/>
      <c r="B493" s="133"/>
      <c r="C493" s="92"/>
      <c r="D493" s="134"/>
      <c r="E493" s="132"/>
      <c r="F493" s="135"/>
      <c r="G493" s="135"/>
      <c r="H493" s="136"/>
    </row>
    <row r="494" spans="1:8" x14ac:dyDescent="0.2">
      <c r="A494" s="132"/>
      <c r="B494" s="133"/>
      <c r="C494" s="92"/>
      <c r="D494" s="134"/>
      <c r="E494" s="132"/>
      <c r="F494" s="135"/>
      <c r="G494" s="135"/>
      <c r="H494" s="136"/>
    </row>
    <row r="495" spans="1:8" x14ac:dyDescent="0.2">
      <c r="A495" s="132"/>
      <c r="B495" s="133"/>
      <c r="C495" s="92"/>
      <c r="D495" s="134"/>
      <c r="E495" s="132"/>
      <c r="F495" s="135"/>
      <c r="G495" s="135"/>
      <c r="H495" s="136"/>
    </row>
    <row r="496" spans="1:8" x14ac:dyDescent="0.2">
      <c r="A496" s="132"/>
      <c r="B496" s="133"/>
      <c r="C496" s="92"/>
      <c r="D496" s="134"/>
      <c r="E496" s="132"/>
      <c r="F496" s="135"/>
      <c r="G496" s="135"/>
      <c r="H496" s="136"/>
    </row>
    <row r="497" spans="1:8" x14ac:dyDescent="0.2">
      <c r="A497" s="132"/>
      <c r="B497" s="133"/>
      <c r="C497" s="92"/>
      <c r="D497" s="134"/>
      <c r="E497" s="132"/>
      <c r="F497" s="135"/>
      <c r="G497" s="135"/>
      <c r="H497" s="136"/>
    </row>
    <row r="498" spans="1:8" x14ac:dyDescent="0.2">
      <c r="A498" s="132"/>
      <c r="B498" s="133"/>
      <c r="C498" s="92"/>
      <c r="D498" s="134"/>
      <c r="E498" s="132"/>
      <c r="F498" s="135"/>
      <c r="G498" s="135"/>
      <c r="H498" s="136"/>
    </row>
    <row r="499" spans="1:8" x14ac:dyDescent="0.2">
      <c r="A499" s="132"/>
      <c r="B499" s="133"/>
      <c r="C499" s="92"/>
      <c r="D499" s="134"/>
      <c r="E499" s="132"/>
      <c r="F499" s="135"/>
      <c r="G499" s="135"/>
      <c r="H499" s="136"/>
    </row>
    <row r="500" spans="1:8" x14ac:dyDescent="0.2">
      <c r="A500" s="132"/>
      <c r="B500" s="133"/>
      <c r="C500" s="92"/>
      <c r="D500" s="134"/>
      <c r="E500" s="132"/>
      <c r="F500" s="135"/>
      <c r="G500" s="135"/>
      <c r="H500" s="136"/>
    </row>
    <row r="501" spans="1:8" x14ac:dyDescent="0.2">
      <c r="A501" s="132"/>
      <c r="B501" s="133"/>
      <c r="C501" s="92"/>
      <c r="D501" s="134"/>
      <c r="E501" s="132"/>
      <c r="F501" s="135"/>
      <c r="G501" s="135"/>
      <c r="H501" s="136"/>
    </row>
    <row r="502" spans="1:8" x14ac:dyDescent="0.2">
      <c r="A502" s="132"/>
      <c r="B502" s="133"/>
      <c r="C502" s="92"/>
      <c r="D502" s="134"/>
      <c r="E502" s="132"/>
      <c r="F502" s="135"/>
      <c r="G502" s="135"/>
      <c r="H502" s="136"/>
    </row>
    <row r="503" spans="1:8" x14ac:dyDescent="0.2">
      <c r="A503" s="132"/>
      <c r="B503" s="133"/>
      <c r="C503" s="92"/>
      <c r="D503" s="134"/>
      <c r="E503" s="132"/>
      <c r="F503" s="135"/>
      <c r="G503" s="135"/>
      <c r="H503" s="136"/>
    </row>
    <row r="504" spans="1:8" x14ac:dyDescent="0.2">
      <c r="A504" s="132"/>
      <c r="B504" s="133"/>
      <c r="C504" s="92"/>
      <c r="D504" s="134"/>
      <c r="E504" s="132"/>
      <c r="F504" s="135"/>
      <c r="G504" s="135"/>
      <c r="H504" s="136"/>
    </row>
    <row r="505" spans="1:8" x14ac:dyDescent="0.2">
      <c r="A505" s="132"/>
      <c r="B505" s="133"/>
      <c r="C505" s="92"/>
      <c r="D505" s="134"/>
      <c r="E505" s="132"/>
      <c r="F505" s="135"/>
      <c r="G505" s="135"/>
      <c r="H505" s="136"/>
    </row>
    <row r="506" spans="1:8" x14ac:dyDescent="0.2">
      <c r="A506" s="132"/>
      <c r="B506" s="133"/>
      <c r="C506" s="92"/>
      <c r="D506" s="134"/>
      <c r="E506" s="132"/>
      <c r="F506" s="135"/>
      <c r="G506" s="135"/>
      <c r="H506" s="136"/>
    </row>
    <row r="507" spans="1:8" x14ac:dyDescent="0.2">
      <c r="A507" s="132"/>
      <c r="B507" s="133"/>
      <c r="C507" s="92"/>
      <c r="D507" s="134"/>
      <c r="E507" s="132"/>
      <c r="F507" s="135"/>
      <c r="G507" s="135"/>
      <c r="H507" s="136"/>
    </row>
    <row r="508" spans="1:8" x14ac:dyDescent="0.2">
      <c r="A508" s="132"/>
      <c r="B508" s="133"/>
      <c r="C508" s="92"/>
      <c r="D508" s="134"/>
      <c r="E508" s="132"/>
      <c r="F508" s="135"/>
      <c r="G508" s="135"/>
      <c r="H508" s="136"/>
    </row>
    <row r="509" spans="1:8" x14ac:dyDescent="0.2">
      <c r="A509" s="132"/>
      <c r="B509" s="133"/>
      <c r="C509" s="92"/>
      <c r="D509" s="134"/>
      <c r="E509" s="132"/>
      <c r="F509" s="135"/>
      <c r="G509" s="135"/>
      <c r="H509" s="136"/>
    </row>
    <row r="510" spans="1:8" x14ac:dyDescent="0.2">
      <c r="A510" s="132"/>
      <c r="B510" s="133"/>
      <c r="C510" s="92"/>
      <c r="D510" s="134"/>
      <c r="E510" s="132"/>
      <c r="F510" s="135"/>
      <c r="G510" s="135"/>
      <c r="H510" s="136"/>
    </row>
    <row r="511" spans="1:8" x14ac:dyDescent="0.2">
      <c r="A511" s="132"/>
      <c r="B511" s="133"/>
      <c r="C511" s="92"/>
      <c r="D511" s="134"/>
      <c r="E511" s="132"/>
      <c r="F511" s="135"/>
      <c r="G511" s="135"/>
      <c r="H511" s="136"/>
    </row>
    <row r="512" spans="1:8" x14ac:dyDescent="0.2">
      <c r="A512" s="132"/>
      <c r="B512" s="133"/>
      <c r="C512" s="92"/>
      <c r="D512" s="134"/>
      <c r="E512" s="132"/>
      <c r="F512" s="135"/>
      <c r="G512" s="135"/>
      <c r="H512" s="136"/>
    </row>
    <row r="513" spans="1:8" x14ac:dyDescent="0.2">
      <c r="A513" s="132"/>
      <c r="B513" s="133"/>
      <c r="C513" s="92"/>
      <c r="D513" s="134"/>
      <c r="E513" s="132"/>
      <c r="F513" s="135"/>
      <c r="G513" s="135"/>
      <c r="H513" s="136"/>
    </row>
    <row r="514" spans="1:8" x14ac:dyDescent="0.2">
      <c r="A514" s="132"/>
      <c r="B514" s="133"/>
      <c r="C514" s="92"/>
      <c r="D514" s="134"/>
      <c r="E514" s="132"/>
      <c r="F514" s="135"/>
      <c r="G514" s="135"/>
      <c r="H514" s="136"/>
    </row>
    <row r="515" spans="1:8" x14ac:dyDescent="0.2">
      <c r="A515" s="132"/>
      <c r="B515" s="133"/>
      <c r="C515" s="92"/>
      <c r="D515" s="134"/>
      <c r="E515" s="132"/>
      <c r="F515" s="135"/>
      <c r="G515" s="135"/>
      <c r="H515" s="136"/>
    </row>
    <row r="516" spans="1:8" x14ac:dyDescent="0.2">
      <c r="A516" s="132"/>
      <c r="B516" s="133"/>
      <c r="C516" s="92"/>
      <c r="D516" s="134"/>
      <c r="E516" s="132"/>
      <c r="F516" s="135"/>
      <c r="G516" s="135"/>
      <c r="H516" s="136"/>
    </row>
    <row r="517" spans="1:8" x14ac:dyDescent="0.2">
      <c r="A517" s="132"/>
      <c r="B517" s="133"/>
      <c r="C517" s="92"/>
      <c r="D517" s="134"/>
      <c r="E517" s="132"/>
      <c r="F517" s="135"/>
      <c r="G517" s="135"/>
      <c r="H517" s="136"/>
    </row>
    <row r="518" spans="1:8" x14ac:dyDescent="0.2">
      <c r="A518" s="132"/>
      <c r="B518" s="133"/>
      <c r="C518" s="92"/>
      <c r="D518" s="134"/>
      <c r="E518" s="132"/>
      <c r="F518" s="135"/>
      <c r="G518" s="135"/>
      <c r="H518" s="136"/>
    </row>
    <row r="519" spans="1:8" x14ac:dyDescent="0.2">
      <c r="A519" s="132"/>
      <c r="B519" s="133"/>
      <c r="C519" s="92"/>
      <c r="D519" s="134"/>
      <c r="E519" s="132"/>
      <c r="F519" s="135"/>
      <c r="G519" s="135"/>
      <c r="H519" s="136"/>
    </row>
    <row r="520" spans="1:8" x14ac:dyDescent="0.2">
      <c r="A520" s="132"/>
      <c r="B520" s="133"/>
      <c r="C520" s="92"/>
      <c r="D520" s="134"/>
      <c r="E520" s="132"/>
      <c r="F520" s="135"/>
      <c r="G520" s="135"/>
      <c r="H520" s="136"/>
    </row>
    <row r="521" spans="1:8" x14ac:dyDescent="0.2">
      <c r="A521" s="132"/>
      <c r="B521" s="133"/>
      <c r="C521" s="92"/>
      <c r="D521" s="134"/>
      <c r="E521" s="132"/>
      <c r="F521" s="135"/>
      <c r="G521" s="135"/>
      <c r="H521" s="136"/>
    </row>
    <row r="522" spans="1:8" x14ac:dyDescent="0.2">
      <c r="A522" s="132"/>
      <c r="B522" s="133"/>
      <c r="C522" s="92"/>
      <c r="D522" s="134"/>
      <c r="E522" s="132"/>
      <c r="F522" s="135"/>
      <c r="G522" s="135"/>
      <c r="H522" s="136"/>
    </row>
    <row r="523" spans="1:8" x14ac:dyDescent="0.2">
      <c r="A523" s="132"/>
      <c r="B523" s="133"/>
      <c r="C523" s="92"/>
      <c r="D523" s="134"/>
      <c r="E523" s="132"/>
      <c r="F523" s="135"/>
      <c r="G523" s="135"/>
      <c r="H523" s="136"/>
    </row>
    <row r="524" spans="1:8" x14ac:dyDescent="0.2">
      <c r="A524" s="132"/>
      <c r="B524" s="133"/>
      <c r="C524" s="92"/>
      <c r="D524" s="134"/>
      <c r="E524" s="132"/>
      <c r="F524" s="135"/>
      <c r="G524" s="135"/>
      <c r="H524" s="136"/>
    </row>
    <row r="525" spans="1:8" x14ac:dyDescent="0.2">
      <c r="A525" s="132"/>
      <c r="B525" s="133"/>
      <c r="C525" s="92"/>
      <c r="D525" s="134"/>
      <c r="E525" s="132"/>
      <c r="F525" s="135"/>
      <c r="G525" s="135"/>
      <c r="H525" s="136"/>
    </row>
    <row r="526" spans="1:8" x14ac:dyDescent="0.2">
      <c r="A526" s="132"/>
      <c r="B526" s="133"/>
      <c r="C526" s="92"/>
      <c r="D526" s="134"/>
      <c r="E526" s="132"/>
      <c r="F526" s="135"/>
      <c r="G526" s="135"/>
      <c r="H526" s="136"/>
    </row>
    <row r="527" spans="1:8" x14ac:dyDescent="0.2">
      <c r="A527" s="132"/>
      <c r="B527" s="133"/>
      <c r="C527" s="92"/>
      <c r="D527" s="134"/>
      <c r="E527" s="132"/>
      <c r="F527" s="135"/>
      <c r="G527" s="135"/>
      <c r="H527" s="136"/>
    </row>
    <row r="528" spans="1:8" x14ac:dyDescent="0.2">
      <c r="A528" s="132"/>
      <c r="B528" s="133"/>
      <c r="C528" s="92"/>
      <c r="D528" s="134"/>
      <c r="E528" s="132"/>
      <c r="F528" s="135"/>
      <c r="G528" s="135"/>
      <c r="H528" s="136"/>
    </row>
    <row r="529" spans="1:8" x14ac:dyDescent="0.2">
      <c r="A529" s="132"/>
      <c r="B529" s="133"/>
      <c r="C529" s="92"/>
      <c r="D529" s="134"/>
      <c r="E529" s="132"/>
      <c r="F529" s="135"/>
      <c r="G529" s="135"/>
      <c r="H529" s="136"/>
    </row>
    <row r="530" spans="1:8" x14ac:dyDescent="0.2">
      <c r="A530" s="132"/>
      <c r="B530" s="133"/>
      <c r="C530" s="92"/>
      <c r="D530" s="134"/>
      <c r="E530" s="132"/>
      <c r="F530" s="135"/>
      <c r="G530" s="135"/>
      <c r="H530" s="136"/>
    </row>
    <row r="531" spans="1:8" x14ac:dyDescent="0.2">
      <c r="A531" s="132"/>
      <c r="B531" s="133"/>
      <c r="C531" s="92"/>
      <c r="D531" s="134"/>
      <c r="E531" s="132"/>
      <c r="F531" s="135"/>
      <c r="G531" s="135"/>
      <c r="H531" s="136"/>
    </row>
    <row r="532" spans="1:8" x14ac:dyDescent="0.2">
      <c r="A532" s="132"/>
      <c r="B532" s="133"/>
      <c r="C532" s="92"/>
      <c r="D532" s="134"/>
      <c r="E532" s="132"/>
      <c r="F532" s="135"/>
      <c r="G532" s="135"/>
      <c r="H532" s="136"/>
    </row>
    <row r="533" spans="1:8" x14ac:dyDescent="0.2">
      <c r="A533" s="132"/>
      <c r="B533" s="133"/>
      <c r="C533" s="92"/>
      <c r="D533" s="134"/>
      <c r="E533" s="132"/>
      <c r="F533" s="135"/>
      <c r="G533" s="135"/>
      <c r="H533" s="136"/>
    </row>
    <row r="534" spans="1:8" x14ac:dyDescent="0.2">
      <c r="A534" s="132"/>
      <c r="B534" s="133"/>
      <c r="C534" s="92"/>
      <c r="D534" s="134"/>
      <c r="E534" s="132"/>
      <c r="F534" s="135"/>
      <c r="G534" s="135"/>
      <c r="H534" s="136"/>
    </row>
    <row r="535" spans="1:8" x14ac:dyDescent="0.2">
      <c r="A535" s="132"/>
      <c r="B535" s="133"/>
      <c r="C535" s="92"/>
      <c r="D535" s="134"/>
      <c r="E535" s="132"/>
      <c r="F535" s="135"/>
      <c r="G535" s="135"/>
      <c r="H535" s="136"/>
    </row>
    <row r="536" spans="1:8" x14ac:dyDescent="0.2">
      <c r="A536" s="132"/>
      <c r="B536" s="133"/>
      <c r="C536" s="92"/>
      <c r="D536" s="134"/>
      <c r="E536" s="132"/>
      <c r="F536" s="135"/>
      <c r="G536" s="135"/>
      <c r="H536" s="136"/>
    </row>
    <row r="537" spans="1:8" x14ac:dyDescent="0.2">
      <c r="A537" s="132"/>
      <c r="B537" s="133"/>
      <c r="C537" s="92"/>
      <c r="D537" s="134"/>
      <c r="E537" s="132"/>
      <c r="F537" s="135"/>
      <c r="G537" s="135"/>
      <c r="H537" s="136"/>
    </row>
    <row r="538" spans="1:8" x14ac:dyDescent="0.2">
      <c r="A538" s="132"/>
      <c r="B538" s="133"/>
      <c r="C538" s="92"/>
      <c r="D538" s="134"/>
      <c r="E538" s="132"/>
      <c r="F538" s="135"/>
      <c r="G538" s="135"/>
      <c r="H538" s="136"/>
    </row>
    <row r="539" spans="1:8" x14ac:dyDescent="0.2">
      <c r="A539" s="132"/>
      <c r="B539" s="133"/>
      <c r="C539" s="92"/>
      <c r="D539" s="134"/>
      <c r="E539" s="132"/>
      <c r="F539" s="135"/>
      <c r="G539" s="135"/>
      <c r="H539" s="136"/>
    </row>
    <row r="540" spans="1:8" x14ac:dyDescent="0.2">
      <c r="A540" s="132"/>
      <c r="B540" s="133"/>
      <c r="C540" s="92"/>
      <c r="D540" s="134"/>
      <c r="E540" s="132"/>
      <c r="F540" s="135"/>
      <c r="G540" s="135"/>
      <c r="H540" s="136"/>
    </row>
    <row r="541" spans="1:8" x14ac:dyDescent="0.2">
      <c r="A541" s="132"/>
      <c r="B541" s="133"/>
      <c r="C541" s="92"/>
      <c r="D541" s="134"/>
      <c r="E541" s="132"/>
      <c r="F541" s="135"/>
      <c r="G541" s="135"/>
      <c r="H541" s="136"/>
    </row>
    <row r="542" spans="1:8" x14ac:dyDescent="0.2">
      <c r="A542" s="132"/>
      <c r="B542" s="133"/>
      <c r="C542" s="92"/>
      <c r="D542" s="134"/>
      <c r="E542" s="132"/>
      <c r="F542" s="135"/>
      <c r="G542" s="135"/>
      <c r="H542" s="136"/>
    </row>
    <row r="543" spans="1:8" x14ac:dyDescent="0.2">
      <c r="A543" s="132"/>
      <c r="B543" s="133"/>
      <c r="C543" s="92"/>
      <c r="D543" s="134"/>
      <c r="E543" s="132"/>
      <c r="F543" s="135"/>
      <c r="G543" s="135"/>
      <c r="H543" s="136"/>
    </row>
    <row r="544" spans="1:8" x14ac:dyDescent="0.2">
      <c r="A544" s="132"/>
      <c r="B544" s="133"/>
      <c r="C544" s="92"/>
      <c r="D544" s="134"/>
      <c r="E544" s="132"/>
      <c r="F544" s="135"/>
      <c r="G544" s="135"/>
      <c r="H544" s="136"/>
    </row>
    <row r="545" spans="1:8" x14ac:dyDescent="0.2">
      <c r="A545" s="132"/>
      <c r="B545" s="133"/>
      <c r="C545" s="92"/>
      <c r="D545" s="134"/>
      <c r="E545" s="132"/>
      <c r="F545" s="135"/>
      <c r="G545" s="135"/>
      <c r="H545" s="136"/>
    </row>
    <row r="546" spans="1:8" x14ac:dyDescent="0.2">
      <c r="A546" s="132"/>
      <c r="B546" s="133"/>
      <c r="C546" s="92"/>
      <c r="D546" s="134"/>
      <c r="E546" s="132"/>
      <c r="F546" s="135"/>
      <c r="G546" s="135"/>
      <c r="H546" s="136"/>
    </row>
    <row r="547" spans="1:8" x14ac:dyDescent="0.2">
      <c r="A547" s="132"/>
      <c r="B547" s="133"/>
      <c r="C547" s="92"/>
      <c r="D547" s="134"/>
      <c r="E547" s="132"/>
      <c r="F547" s="135"/>
      <c r="G547" s="135"/>
      <c r="H547" s="136"/>
    </row>
    <row r="548" spans="1:8" x14ac:dyDescent="0.2">
      <c r="A548" s="132"/>
      <c r="B548" s="133"/>
      <c r="C548" s="92"/>
      <c r="D548" s="134"/>
      <c r="E548" s="132"/>
      <c r="F548" s="135"/>
      <c r="G548" s="135"/>
      <c r="H548" s="136"/>
    </row>
    <row r="549" spans="1:8" x14ac:dyDescent="0.2">
      <c r="A549" s="132"/>
      <c r="B549" s="133"/>
      <c r="C549" s="92"/>
      <c r="D549" s="134"/>
      <c r="E549" s="132"/>
      <c r="F549" s="135"/>
      <c r="G549" s="135"/>
      <c r="H549" s="136"/>
    </row>
    <row r="550" spans="1:8" x14ac:dyDescent="0.2">
      <c r="A550" s="132"/>
      <c r="B550" s="133"/>
      <c r="C550" s="92"/>
      <c r="D550" s="134"/>
      <c r="E550" s="132"/>
      <c r="F550" s="135"/>
      <c r="G550" s="135"/>
      <c r="H550" s="136"/>
    </row>
    <row r="551" spans="1:8" x14ac:dyDescent="0.2">
      <c r="A551" s="132"/>
      <c r="B551" s="133"/>
      <c r="C551" s="92"/>
      <c r="D551" s="134"/>
      <c r="E551" s="132"/>
      <c r="F551" s="135"/>
      <c r="G551" s="135"/>
      <c r="H551" s="136"/>
    </row>
    <row r="552" spans="1:8" x14ac:dyDescent="0.2">
      <c r="A552" s="132"/>
      <c r="B552" s="133"/>
      <c r="C552" s="92"/>
      <c r="D552" s="134"/>
      <c r="E552" s="132"/>
      <c r="F552" s="135"/>
      <c r="G552" s="135"/>
      <c r="H552" s="136"/>
    </row>
    <row r="553" spans="1:8" x14ac:dyDescent="0.2">
      <c r="A553" s="132"/>
      <c r="B553" s="133"/>
      <c r="C553" s="92"/>
      <c r="D553" s="134"/>
      <c r="E553" s="132"/>
      <c r="F553" s="135"/>
      <c r="G553" s="135"/>
      <c r="H553" s="136"/>
    </row>
    <row r="554" spans="1:8" x14ac:dyDescent="0.2">
      <c r="A554" s="132"/>
      <c r="B554" s="133"/>
      <c r="C554" s="92"/>
      <c r="D554" s="134"/>
      <c r="E554" s="132"/>
      <c r="F554" s="135"/>
      <c r="G554" s="135"/>
      <c r="H554" s="136"/>
    </row>
    <row r="555" spans="1:8" x14ac:dyDescent="0.2">
      <c r="A555" s="132"/>
      <c r="B555" s="133"/>
      <c r="C555" s="92"/>
      <c r="D555" s="134"/>
      <c r="E555" s="132"/>
      <c r="F555" s="135"/>
      <c r="G555" s="135"/>
      <c r="H555" s="136"/>
    </row>
    <row r="556" spans="1:8" x14ac:dyDescent="0.2">
      <c r="A556" s="132"/>
      <c r="B556" s="133"/>
      <c r="C556" s="92"/>
      <c r="D556" s="134"/>
      <c r="E556" s="132"/>
      <c r="F556" s="135"/>
      <c r="G556" s="135"/>
      <c r="H556" s="136"/>
    </row>
    <row r="557" spans="1:8" x14ac:dyDescent="0.2">
      <c r="A557" s="132"/>
      <c r="B557" s="133"/>
      <c r="C557" s="92"/>
      <c r="D557" s="134"/>
      <c r="E557" s="132"/>
      <c r="F557" s="135"/>
      <c r="G557" s="135"/>
      <c r="H557" s="136"/>
    </row>
    <row r="558" spans="1:8" x14ac:dyDescent="0.2">
      <c r="A558" s="132"/>
      <c r="B558" s="133"/>
      <c r="C558" s="92"/>
      <c r="D558" s="134"/>
      <c r="E558" s="132"/>
      <c r="F558" s="135"/>
      <c r="G558" s="135"/>
      <c r="H558" s="136"/>
    </row>
    <row r="559" spans="1:8" x14ac:dyDescent="0.2">
      <c r="A559" s="132"/>
      <c r="B559" s="133"/>
      <c r="C559" s="92"/>
      <c r="D559" s="134"/>
      <c r="E559" s="132"/>
      <c r="F559" s="135"/>
      <c r="G559" s="135"/>
      <c r="H559" s="136"/>
    </row>
    <row r="560" spans="1:8" x14ac:dyDescent="0.2">
      <c r="A560" s="132"/>
      <c r="B560" s="133"/>
      <c r="C560" s="92"/>
      <c r="D560" s="134"/>
      <c r="E560" s="132"/>
      <c r="F560" s="135"/>
      <c r="G560" s="135"/>
      <c r="H560" s="136"/>
    </row>
    <row r="561" spans="1:8" x14ac:dyDescent="0.2">
      <c r="A561" s="132"/>
      <c r="B561" s="133"/>
      <c r="C561" s="92"/>
      <c r="D561" s="134"/>
      <c r="E561" s="132"/>
      <c r="F561" s="135"/>
      <c r="G561" s="135"/>
      <c r="H561" s="136"/>
    </row>
    <row r="562" spans="1:8" x14ac:dyDescent="0.2">
      <c r="A562" s="132"/>
      <c r="B562" s="133"/>
      <c r="C562" s="92"/>
      <c r="D562" s="134"/>
      <c r="E562" s="132"/>
      <c r="F562" s="135"/>
      <c r="G562" s="135"/>
      <c r="H562" s="136"/>
    </row>
    <row r="563" spans="1:8" x14ac:dyDescent="0.2">
      <c r="A563" s="132"/>
      <c r="B563" s="133"/>
      <c r="C563" s="92"/>
      <c r="D563" s="134"/>
      <c r="E563" s="132"/>
      <c r="F563" s="135"/>
      <c r="G563" s="135"/>
      <c r="H563" s="136"/>
    </row>
    <row r="564" spans="1:8" x14ac:dyDescent="0.2">
      <c r="A564" s="132"/>
      <c r="B564" s="133"/>
      <c r="C564" s="92"/>
      <c r="D564" s="134"/>
      <c r="E564" s="132"/>
      <c r="F564" s="135"/>
      <c r="G564" s="135"/>
      <c r="H564" s="136"/>
    </row>
    <row r="565" spans="1:8" x14ac:dyDescent="0.2">
      <c r="A565" s="132"/>
      <c r="B565" s="133"/>
      <c r="C565" s="92"/>
      <c r="D565" s="134"/>
      <c r="E565" s="132"/>
      <c r="F565" s="135"/>
      <c r="G565" s="135"/>
      <c r="H565" s="136"/>
    </row>
    <row r="566" spans="1:8" x14ac:dyDescent="0.2">
      <c r="A566" s="132"/>
      <c r="B566" s="133"/>
      <c r="C566" s="92"/>
      <c r="D566" s="134"/>
      <c r="E566" s="132"/>
      <c r="F566" s="135"/>
      <c r="G566" s="135"/>
      <c r="H566" s="136"/>
    </row>
    <row r="567" spans="1:8" x14ac:dyDescent="0.2">
      <c r="A567" s="132"/>
      <c r="B567" s="133"/>
      <c r="C567" s="92"/>
      <c r="D567" s="134"/>
      <c r="E567" s="132"/>
      <c r="F567" s="135"/>
      <c r="G567" s="135"/>
      <c r="H567" s="136"/>
    </row>
    <row r="568" spans="1:8" x14ac:dyDescent="0.2">
      <c r="A568" s="132"/>
      <c r="B568" s="133"/>
      <c r="C568" s="92"/>
      <c r="D568" s="134"/>
      <c r="E568" s="132"/>
      <c r="F568" s="135"/>
      <c r="G568" s="135"/>
      <c r="H568" s="136"/>
    </row>
    <row r="569" spans="1:8" x14ac:dyDescent="0.2">
      <c r="A569" s="132"/>
      <c r="B569" s="133"/>
      <c r="C569" s="92"/>
      <c r="D569" s="134"/>
      <c r="E569" s="132"/>
      <c r="F569" s="135"/>
      <c r="G569" s="135"/>
      <c r="H569" s="136"/>
    </row>
    <row r="570" spans="1:8" x14ac:dyDescent="0.2">
      <c r="A570" s="132"/>
      <c r="B570" s="133"/>
      <c r="C570" s="92"/>
      <c r="D570" s="134"/>
      <c r="E570" s="132"/>
      <c r="F570" s="135"/>
      <c r="G570" s="135"/>
      <c r="H570" s="136"/>
    </row>
    <row r="571" spans="1:8" x14ac:dyDescent="0.2">
      <c r="A571" s="132"/>
      <c r="B571" s="133"/>
      <c r="C571" s="92"/>
      <c r="D571" s="134"/>
      <c r="E571" s="132"/>
      <c r="F571" s="135"/>
      <c r="G571" s="135"/>
      <c r="H571" s="136"/>
    </row>
    <row r="572" spans="1:8" x14ac:dyDescent="0.2">
      <c r="A572" s="132"/>
      <c r="B572" s="133"/>
      <c r="C572" s="92"/>
      <c r="D572" s="134"/>
      <c r="E572" s="132"/>
      <c r="F572" s="135"/>
      <c r="G572" s="135"/>
      <c r="H572" s="136"/>
    </row>
    <row r="573" spans="1:8" x14ac:dyDescent="0.2">
      <c r="A573" s="132"/>
      <c r="B573" s="133"/>
      <c r="C573" s="92"/>
      <c r="D573" s="134"/>
      <c r="E573" s="132"/>
      <c r="F573" s="135"/>
      <c r="G573" s="135"/>
      <c r="H573" s="136"/>
    </row>
    <row r="574" spans="1:8" x14ac:dyDescent="0.2">
      <c r="A574" s="132"/>
      <c r="B574" s="133"/>
      <c r="C574" s="92"/>
      <c r="D574" s="134"/>
      <c r="E574" s="132"/>
      <c r="F574" s="135"/>
      <c r="G574" s="135"/>
      <c r="H574" s="136"/>
    </row>
    <row r="575" spans="1:8" x14ac:dyDescent="0.2">
      <c r="A575" s="132"/>
      <c r="B575" s="133"/>
      <c r="C575" s="92"/>
      <c r="D575" s="134"/>
      <c r="E575" s="132"/>
      <c r="F575" s="135"/>
      <c r="G575" s="135"/>
      <c r="H575" s="136"/>
    </row>
    <row r="576" spans="1:8" x14ac:dyDescent="0.2">
      <c r="A576" s="132"/>
      <c r="B576" s="133"/>
      <c r="C576" s="92"/>
      <c r="D576" s="134"/>
      <c r="E576" s="132"/>
      <c r="F576" s="135"/>
      <c r="G576" s="135"/>
      <c r="H576" s="136"/>
    </row>
    <row r="577" spans="1:8" x14ac:dyDescent="0.2">
      <c r="A577" s="132"/>
      <c r="B577" s="133"/>
      <c r="C577" s="92"/>
      <c r="D577" s="134"/>
      <c r="E577" s="132"/>
      <c r="F577" s="135"/>
      <c r="G577" s="135"/>
      <c r="H577" s="136"/>
    </row>
    <row r="578" spans="1:8" x14ac:dyDescent="0.2">
      <c r="A578" s="132"/>
      <c r="B578" s="133"/>
      <c r="C578" s="92"/>
      <c r="D578" s="134"/>
      <c r="E578" s="132"/>
      <c r="F578" s="135"/>
      <c r="G578" s="135"/>
      <c r="H578" s="136"/>
    </row>
    <row r="579" spans="1:8" x14ac:dyDescent="0.2">
      <c r="A579" s="132"/>
      <c r="B579" s="133"/>
      <c r="C579" s="92"/>
      <c r="D579" s="134"/>
      <c r="E579" s="132"/>
      <c r="F579" s="135"/>
      <c r="G579" s="135"/>
      <c r="H579" s="136"/>
    </row>
    <row r="580" spans="1:8" x14ac:dyDescent="0.2">
      <c r="A580" s="132"/>
      <c r="B580" s="133"/>
      <c r="C580" s="92"/>
      <c r="D580" s="134"/>
      <c r="E580" s="132"/>
      <c r="F580" s="135"/>
      <c r="G580" s="135"/>
      <c r="H580" s="136"/>
    </row>
    <row r="581" spans="1:8" x14ac:dyDescent="0.2">
      <c r="A581" s="132"/>
      <c r="B581" s="133"/>
      <c r="C581" s="92"/>
      <c r="D581" s="134"/>
      <c r="E581" s="132"/>
      <c r="F581" s="135"/>
      <c r="G581" s="135"/>
      <c r="H581" s="136"/>
    </row>
    <row r="582" spans="1:8" x14ac:dyDescent="0.2">
      <c r="A582" s="132"/>
      <c r="B582" s="133"/>
      <c r="C582" s="92"/>
      <c r="D582" s="134"/>
      <c r="E582" s="132"/>
      <c r="F582" s="135"/>
      <c r="G582" s="135"/>
      <c r="H582" s="136"/>
    </row>
    <row r="583" spans="1:8" x14ac:dyDescent="0.2">
      <c r="A583" s="132"/>
      <c r="B583" s="133"/>
      <c r="C583" s="92"/>
      <c r="D583" s="134"/>
      <c r="E583" s="132"/>
      <c r="F583" s="135"/>
      <c r="G583" s="135"/>
      <c r="H583" s="136"/>
    </row>
    <row r="584" spans="1:8" x14ac:dyDescent="0.2">
      <c r="A584" s="132"/>
      <c r="B584" s="133"/>
      <c r="C584" s="92"/>
      <c r="D584" s="134"/>
      <c r="E584" s="132"/>
      <c r="F584" s="135"/>
      <c r="G584" s="135"/>
      <c r="H584" s="136"/>
    </row>
    <row r="585" spans="1:8" x14ac:dyDescent="0.2">
      <c r="A585" s="132"/>
      <c r="B585" s="133"/>
      <c r="C585" s="92"/>
      <c r="D585" s="134"/>
      <c r="E585" s="132"/>
      <c r="F585" s="135"/>
      <c r="G585" s="135"/>
      <c r="H585" s="136"/>
    </row>
    <row r="586" spans="1:8" x14ac:dyDescent="0.2">
      <c r="A586" s="132"/>
      <c r="B586" s="133"/>
      <c r="C586" s="92"/>
      <c r="D586" s="134"/>
      <c r="E586" s="132"/>
      <c r="F586" s="135"/>
      <c r="G586" s="135"/>
      <c r="H586" s="136"/>
    </row>
    <row r="587" spans="1:8" x14ac:dyDescent="0.2">
      <c r="A587" s="132"/>
      <c r="B587" s="133"/>
      <c r="C587" s="92"/>
      <c r="D587" s="134"/>
      <c r="E587" s="132"/>
      <c r="F587" s="135"/>
      <c r="G587" s="135"/>
      <c r="H587" s="136"/>
    </row>
    <row r="588" spans="1:8" x14ac:dyDescent="0.2">
      <c r="A588" s="132"/>
      <c r="B588" s="133"/>
      <c r="C588" s="92"/>
      <c r="D588" s="134"/>
      <c r="E588" s="132"/>
      <c r="F588" s="135"/>
      <c r="G588" s="135"/>
      <c r="H588" s="136"/>
    </row>
    <row r="589" spans="1:8" x14ac:dyDescent="0.2">
      <c r="A589" s="132"/>
      <c r="B589" s="133"/>
      <c r="C589" s="92"/>
      <c r="D589" s="134"/>
      <c r="E589" s="132"/>
      <c r="F589" s="135"/>
      <c r="G589" s="135"/>
      <c r="H589" s="136"/>
    </row>
    <row r="590" spans="1:8" x14ac:dyDescent="0.2">
      <c r="A590" s="132"/>
      <c r="B590" s="133"/>
      <c r="C590" s="92"/>
      <c r="D590" s="134"/>
      <c r="E590" s="132"/>
      <c r="F590" s="135"/>
      <c r="G590" s="135"/>
      <c r="H590" s="136"/>
    </row>
    <row r="591" spans="1:8" x14ac:dyDescent="0.2">
      <c r="A591" s="132"/>
      <c r="B591" s="133"/>
      <c r="C591" s="92"/>
      <c r="D591" s="134"/>
      <c r="E591" s="132"/>
      <c r="F591" s="135"/>
      <c r="G591" s="135"/>
      <c r="H591" s="136"/>
    </row>
    <row r="592" spans="1:8" x14ac:dyDescent="0.2">
      <c r="A592" s="132"/>
      <c r="B592" s="133"/>
      <c r="C592" s="92"/>
      <c r="D592" s="134"/>
      <c r="E592" s="132"/>
      <c r="F592" s="135"/>
      <c r="G592" s="135"/>
      <c r="H592" s="136"/>
    </row>
    <row r="593" spans="1:8" x14ac:dyDescent="0.2">
      <c r="A593" s="132"/>
      <c r="B593" s="133"/>
      <c r="C593" s="92"/>
      <c r="D593" s="134"/>
      <c r="E593" s="132"/>
      <c r="F593" s="135"/>
      <c r="G593" s="135"/>
      <c r="H593" s="136"/>
    </row>
    <row r="594" spans="1:8" x14ac:dyDescent="0.2">
      <c r="A594" s="132"/>
      <c r="B594" s="133"/>
      <c r="C594" s="92"/>
      <c r="D594" s="134"/>
      <c r="E594" s="132"/>
      <c r="F594" s="135"/>
      <c r="G594" s="135"/>
      <c r="H594" s="136"/>
    </row>
    <row r="595" spans="1:8" x14ac:dyDescent="0.2">
      <c r="A595" s="132"/>
      <c r="B595" s="133"/>
      <c r="C595" s="92"/>
      <c r="D595" s="134"/>
      <c r="E595" s="132"/>
      <c r="F595" s="135"/>
      <c r="G595" s="135"/>
      <c r="H595" s="136"/>
    </row>
    <row r="596" spans="1:8" x14ac:dyDescent="0.2">
      <c r="A596" s="132"/>
      <c r="B596" s="133"/>
      <c r="C596" s="92"/>
      <c r="D596" s="134"/>
      <c r="E596" s="132"/>
      <c r="F596" s="135"/>
      <c r="G596" s="135"/>
      <c r="H596" s="136"/>
    </row>
    <row r="597" spans="1:8" x14ac:dyDescent="0.2">
      <c r="A597" s="132"/>
      <c r="B597" s="133"/>
      <c r="C597" s="92"/>
      <c r="D597" s="134"/>
      <c r="E597" s="132"/>
      <c r="F597" s="135"/>
      <c r="G597" s="135"/>
      <c r="H597" s="136"/>
    </row>
    <row r="598" spans="1:8" x14ac:dyDescent="0.2">
      <c r="A598" s="132"/>
      <c r="B598" s="133"/>
      <c r="C598" s="92"/>
      <c r="D598" s="134"/>
      <c r="E598" s="132"/>
      <c r="F598" s="135"/>
      <c r="G598" s="135"/>
      <c r="H598" s="136"/>
    </row>
    <row r="599" spans="1:8" x14ac:dyDescent="0.2">
      <c r="A599" s="132"/>
      <c r="B599" s="133"/>
      <c r="C599" s="92"/>
      <c r="D599" s="134"/>
      <c r="E599" s="132"/>
      <c r="F599" s="135"/>
      <c r="G599" s="135"/>
      <c r="H599" s="136"/>
    </row>
    <row r="600" spans="1:8" x14ac:dyDescent="0.2">
      <c r="A600" s="132"/>
      <c r="B600" s="133"/>
      <c r="C600" s="92"/>
      <c r="D600" s="134"/>
      <c r="E600" s="132"/>
      <c r="F600" s="135"/>
      <c r="G600" s="135"/>
      <c r="H600" s="136"/>
    </row>
    <row r="601" spans="1:8" x14ac:dyDescent="0.2">
      <c r="A601" s="132"/>
      <c r="B601" s="133"/>
      <c r="C601" s="92"/>
      <c r="D601" s="134"/>
      <c r="E601" s="132"/>
      <c r="F601" s="135"/>
      <c r="G601" s="135"/>
      <c r="H601" s="136"/>
    </row>
    <row r="602" spans="1:8" x14ac:dyDescent="0.2">
      <c r="A602" s="132"/>
      <c r="B602" s="133"/>
      <c r="C602" s="92"/>
      <c r="D602" s="134"/>
      <c r="E602" s="132"/>
      <c r="F602" s="135"/>
      <c r="G602" s="135"/>
      <c r="H602" s="136"/>
    </row>
    <row r="603" spans="1:8" x14ac:dyDescent="0.2">
      <c r="A603" s="132"/>
      <c r="B603" s="133"/>
      <c r="C603" s="92"/>
      <c r="D603" s="134"/>
      <c r="E603" s="132"/>
      <c r="F603" s="135"/>
      <c r="G603" s="135"/>
      <c r="H603" s="136"/>
    </row>
    <row r="604" spans="1:8" x14ac:dyDescent="0.2">
      <c r="A604" s="132"/>
      <c r="B604" s="133"/>
      <c r="C604" s="92"/>
      <c r="D604" s="134"/>
      <c r="E604" s="132"/>
      <c r="F604" s="135"/>
      <c r="G604" s="135"/>
      <c r="H604" s="136"/>
    </row>
    <row r="605" spans="1:8" x14ac:dyDescent="0.2">
      <c r="A605" s="132"/>
      <c r="B605" s="133"/>
      <c r="C605" s="92"/>
      <c r="D605" s="134"/>
      <c r="E605" s="132"/>
      <c r="F605" s="135"/>
      <c r="G605" s="135"/>
      <c r="H605" s="136"/>
    </row>
    <row r="606" spans="1:8" x14ac:dyDescent="0.2">
      <c r="A606" s="132"/>
      <c r="B606" s="133"/>
      <c r="C606" s="92"/>
      <c r="D606" s="134"/>
      <c r="E606" s="132"/>
      <c r="F606" s="135"/>
      <c r="G606" s="135"/>
      <c r="H606" s="136"/>
    </row>
    <row r="607" spans="1:8" x14ac:dyDescent="0.2">
      <c r="A607" s="132"/>
      <c r="B607" s="133"/>
      <c r="C607" s="92"/>
      <c r="D607" s="134"/>
      <c r="E607" s="132"/>
      <c r="F607" s="135"/>
      <c r="G607" s="135"/>
      <c r="H607" s="136"/>
    </row>
    <row r="608" spans="1:8" x14ac:dyDescent="0.2">
      <c r="A608" s="132"/>
      <c r="B608" s="133"/>
      <c r="C608" s="92"/>
      <c r="D608" s="134"/>
      <c r="E608" s="132"/>
      <c r="F608" s="135"/>
      <c r="G608" s="135"/>
      <c r="H608" s="136"/>
    </row>
    <row r="609" spans="1:8" x14ac:dyDescent="0.2">
      <c r="A609" s="132"/>
      <c r="B609" s="133"/>
      <c r="C609" s="92"/>
      <c r="D609" s="134"/>
      <c r="E609" s="132"/>
      <c r="F609" s="135"/>
      <c r="G609" s="135"/>
      <c r="H609" s="136"/>
    </row>
    <row r="610" spans="1:8" x14ac:dyDescent="0.2">
      <c r="A610" s="132"/>
      <c r="B610" s="133"/>
      <c r="C610" s="92"/>
      <c r="D610" s="134"/>
      <c r="E610" s="132"/>
      <c r="F610" s="135"/>
      <c r="G610" s="135"/>
      <c r="H610" s="136"/>
    </row>
    <row r="611" spans="1:8" x14ac:dyDescent="0.2">
      <c r="A611" s="132"/>
      <c r="B611" s="133"/>
      <c r="C611" s="92"/>
      <c r="D611" s="134"/>
      <c r="E611" s="132"/>
      <c r="F611" s="135"/>
      <c r="G611" s="135"/>
      <c r="H611" s="136"/>
    </row>
    <row r="612" spans="1:8" x14ac:dyDescent="0.2">
      <c r="A612" s="132"/>
      <c r="B612" s="133"/>
      <c r="C612" s="92"/>
      <c r="D612" s="134"/>
      <c r="E612" s="132"/>
      <c r="F612" s="135"/>
      <c r="G612" s="135"/>
      <c r="H612" s="136"/>
    </row>
    <row r="613" spans="1:8" x14ac:dyDescent="0.2">
      <c r="A613" s="132"/>
      <c r="B613" s="133"/>
      <c r="C613" s="92"/>
      <c r="D613" s="134"/>
      <c r="E613" s="132"/>
      <c r="F613" s="135"/>
      <c r="G613" s="135"/>
      <c r="H613" s="136"/>
    </row>
    <row r="614" spans="1:8" x14ac:dyDescent="0.2">
      <c r="A614" s="132"/>
      <c r="B614" s="133"/>
      <c r="C614" s="92"/>
      <c r="D614" s="134"/>
      <c r="E614" s="132"/>
      <c r="F614" s="135"/>
      <c r="G614" s="135"/>
      <c r="H614" s="136"/>
    </row>
    <row r="615" spans="1:8" x14ac:dyDescent="0.2">
      <c r="A615" s="132"/>
      <c r="B615" s="133"/>
      <c r="C615" s="92"/>
      <c r="D615" s="134"/>
      <c r="E615" s="132"/>
      <c r="F615" s="135"/>
      <c r="G615" s="135"/>
      <c r="H615" s="136"/>
    </row>
    <row r="616" spans="1:8" x14ac:dyDescent="0.2">
      <c r="A616" s="132"/>
      <c r="B616" s="133"/>
      <c r="C616" s="92"/>
      <c r="D616" s="134"/>
      <c r="E616" s="132"/>
      <c r="F616" s="135"/>
      <c r="G616" s="135"/>
      <c r="H616" s="136"/>
    </row>
    <row r="617" spans="1:8" x14ac:dyDescent="0.2">
      <c r="A617" s="132"/>
      <c r="B617" s="133"/>
      <c r="C617" s="92"/>
      <c r="D617" s="134"/>
      <c r="E617" s="132"/>
      <c r="F617" s="135"/>
      <c r="G617" s="135"/>
      <c r="H617" s="136"/>
    </row>
    <row r="618" spans="1:8" x14ac:dyDescent="0.2">
      <c r="A618" s="132"/>
      <c r="B618" s="133"/>
      <c r="C618" s="92"/>
      <c r="D618" s="134"/>
      <c r="E618" s="132"/>
      <c r="F618" s="135"/>
      <c r="G618" s="135"/>
      <c r="H618" s="136"/>
    </row>
    <row r="619" spans="1:8" x14ac:dyDescent="0.2">
      <c r="A619" s="132"/>
      <c r="B619" s="133"/>
      <c r="C619" s="92"/>
      <c r="D619" s="134"/>
      <c r="E619" s="132"/>
      <c r="F619" s="135"/>
      <c r="G619" s="135"/>
      <c r="H619" s="136"/>
    </row>
    <row r="620" spans="1:8" x14ac:dyDescent="0.2">
      <c r="A620" s="132"/>
      <c r="B620" s="133"/>
      <c r="C620" s="92"/>
      <c r="D620" s="134"/>
      <c r="E620" s="132"/>
      <c r="F620" s="135"/>
      <c r="G620" s="135"/>
      <c r="H620" s="136"/>
    </row>
    <row r="621" spans="1:8" x14ac:dyDescent="0.2">
      <c r="A621" s="132"/>
      <c r="B621" s="133"/>
      <c r="C621" s="92"/>
      <c r="D621" s="134"/>
      <c r="E621" s="132"/>
      <c r="F621" s="135"/>
      <c r="G621" s="135"/>
      <c r="H621" s="136"/>
    </row>
    <row r="622" spans="1:8" x14ac:dyDescent="0.2">
      <c r="A622" s="132"/>
      <c r="B622" s="133"/>
      <c r="C622" s="92"/>
      <c r="D622" s="134"/>
      <c r="E622" s="132"/>
      <c r="F622" s="135"/>
      <c r="G622" s="135"/>
      <c r="H622" s="136"/>
    </row>
    <row r="623" spans="1:8" x14ac:dyDescent="0.2">
      <c r="A623" s="132"/>
      <c r="B623" s="133"/>
      <c r="C623" s="92"/>
      <c r="D623" s="134"/>
      <c r="E623" s="132"/>
      <c r="F623" s="135"/>
      <c r="G623" s="135"/>
      <c r="H623" s="136"/>
    </row>
    <row r="624" spans="1:8" x14ac:dyDescent="0.2">
      <c r="A624" s="132"/>
      <c r="B624" s="133"/>
      <c r="C624" s="92"/>
      <c r="D624" s="134"/>
      <c r="E624" s="132"/>
      <c r="F624" s="135"/>
      <c r="G624" s="135"/>
      <c r="H624" s="136"/>
    </row>
    <row r="625" spans="1:8" x14ac:dyDescent="0.2">
      <c r="A625" s="132"/>
      <c r="B625" s="133"/>
      <c r="C625" s="92"/>
      <c r="D625" s="134"/>
      <c r="E625" s="132"/>
      <c r="F625" s="135"/>
      <c r="G625" s="135"/>
      <c r="H625" s="136"/>
    </row>
    <row r="626" spans="1:8" x14ac:dyDescent="0.2">
      <c r="A626" s="132"/>
      <c r="B626" s="133"/>
      <c r="C626" s="92"/>
      <c r="D626" s="134"/>
      <c r="E626" s="132"/>
      <c r="F626" s="135"/>
      <c r="G626" s="135"/>
      <c r="H626" s="136"/>
    </row>
    <row r="627" spans="1:8" x14ac:dyDescent="0.2">
      <c r="A627" s="132"/>
      <c r="B627" s="133"/>
      <c r="C627" s="92"/>
      <c r="D627" s="134"/>
      <c r="E627" s="132"/>
      <c r="F627" s="135"/>
      <c r="G627" s="135"/>
      <c r="H627" s="136"/>
    </row>
    <row r="628" spans="1:8" x14ac:dyDescent="0.2">
      <c r="A628" s="132"/>
      <c r="B628" s="133"/>
      <c r="C628" s="92"/>
      <c r="D628" s="134"/>
      <c r="E628" s="132"/>
      <c r="F628" s="135"/>
      <c r="G628" s="135"/>
      <c r="H628" s="136"/>
    </row>
    <row r="629" spans="1:8" x14ac:dyDescent="0.2">
      <c r="A629" s="132"/>
      <c r="B629" s="133"/>
      <c r="C629" s="92"/>
      <c r="D629" s="134"/>
      <c r="E629" s="132"/>
      <c r="F629" s="135"/>
      <c r="G629" s="135"/>
      <c r="H629" s="136"/>
    </row>
    <row r="630" spans="1:8" x14ac:dyDescent="0.2">
      <c r="A630" s="132"/>
      <c r="B630" s="133"/>
      <c r="C630" s="92"/>
      <c r="D630" s="134"/>
      <c r="E630" s="132"/>
      <c r="F630" s="135"/>
      <c r="G630" s="135"/>
      <c r="H630" s="136"/>
    </row>
    <row r="631" spans="1:8" x14ac:dyDescent="0.2">
      <c r="A631" s="132"/>
      <c r="B631" s="133"/>
      <c r="C631" s="92"/>
      <c r="D631" s="134"/>
      <c r="E631" s="132"/>
      <c r="F631" s="135"/>
      <c r="G631" s="135"/>
      <c r="H631" s="136"/>
    </row>
    <row r="632" spans="1:8" x14ac:dyDescent="0.2">
      <c r="A632" s="132"/>
      <c r="B632" s="133"/>
      <c r="C632" s="92"/>
      <c r="D632" s="134"/>
      <c r="E632" s="132"/>
      <c r="F632" s="135"/>
      <c r="G632" s="135"/>
      <c r="H632" s="136"/>
    </row>
    <row r="633" spans="1:8" x14ac:dyDescent="0.2">
      <c r="A633" s="132"/>
      <c r="B633" s="133"/>
      <c r="C633" s="92"/>
      <c r="D633" s="134"/>
      <c r="E633" s="132"/>
      <c r="F633" s="135"/>
      <c r="G633" s="135"/>
      <c r="H633" s="136"/>
    </row>
    <row r="634" spans="1:8" x14ac:dyDescent="0.2">
      <c r="A634" s="132"/>
      <c r="B634" s="133"/>
      <c r="C634" s="92"/>
      <c r="D634" s="134"/>
      <c r="E634" s="132"/>
      <c r="F634" s="135"/>
      <c r="G634" s="135"/>
      <c r="H634" s="136"/>
    </row>
    <row r="635" spans="1:8" x14ac:dyDescent="0.2">
      <c r="A635" s="132"/>
      <c r="B635" s="133"/>
      <c r="C635" s="92"/>
      <c r="D635" s="134"/>
      <c r="E635" s="132"/>
      <c r="F635" s="135"/>
      <c r="G635" s="135"/>
      <c r="H635" s="136"/>
    </row>
    <row r="636" spans="1:8" x14ac:dyDescent="0.2">
      <c r="A636" s="132"/>
      <c r="B636" s="133"/>
      <c r="C636" s="92"/>
      <c r="D636" s="134"/>
      <c r="E636" s="132"/>
      <c r="F636" s="135"/>
      <c r="G636" s="135"/>
      <c r="H636" s="136"/>
    </row>
    <row r="637" spans="1:8" x14ac:dyDescent="0.2">
      <c r="A637" s="132"/>
      <c r="B637" s="133"/>
      <c r="C637" s="92"/>
      <c r="D637" s="134"/>
      <c r="E637" s="132"/>
      <c r="F637" s="135"/>
      <c r="G637" s="135"/>
      <c r="H637" s="136"/>
    </row>
    <row r="638" spans="1:8" x14ac:dyDescent="0.2">
      <c r="A638" s="132"/>
      <c r="B638" s="133"/>
      <c r="C638" s="92"/>
      <c r="D638" s="134"/>
      <c r="E638" s="132"/>
      <c r="F638" s="135"/>
      <c r="G638" s="135"/>
      <c r="H638" s="136"/>
    </row>
    <row r="639" spans="1:8" x14ac:dyDescent="0.2">
      <c r="A639" s="132"/>
      <c r="B639" s="133"/>
      <c r="C639" s="92"/>
      <c r="D639" s="134"/>
      <c r="E639" s="132"/>
      <c r="F639" s="135"/>
      <c r="G639" s="135"/>
      <c r="H639" s="136"/>
    </row>
    <row r="640" spans="1:8" x14ac:dyDescent="0.2">
      <c r="A640" s="132"/>
      <c r="B640" s="133"/>
      <c r="C640" s="92"/>
      <c r="D640" s="134"/>
      <c r="E640" s="132"/>
      <c r="F640" s="135"/>
      <c r="G640" s="135"/>
      <c r="H640" s="136"/>
    </row>
    <row r="641" spans="1:8" x14ac:dyDescent="0.2">
      <c r="A641" s="132"/>
      <c r="B641" s="133"/>
      <c r="C641" s="92"/>
      <c r="D641" s="134"/>
      <c r="E641" s="132"/>
      <c r="F641" s="135"/>
      <c r="G641" s="135"/>
      <c r="H641" s="136"/>
    </row>
    <row r="642" spans="1:8" x14ac:dyDescent="0.2">
      <c r="A642" s="132"/>
      <c r="B642" s="133"/>
      <c r="C642" s="92"/>
      <c r="D642" s="134"/>
      <c r="E642" s="132"/>
      <c r="F642" s="135"/>
      <c r="G642" s="135"/>
      <c r="H642" s="136"/>
    </row>
    <row r="643" spans="1:8" x14ac:dyDescent="0.2">
      <c r="A643" s="132"/>
      <c r="B643" s="133"/>
      <c r="C643" s="92"/>
      <c r="D643" s="134"/>
      <c r="E643" s="132"/>
      <c r="F643" s="135"/>
      <c r="G643" s="135"/>
      <c r="H643" s="136"/>
    </row>
    <row r="644" spans="1:8" x14ac:dyDescent="0.2">
      <c r="A644" s="132"/>
      <c r="B644" s="133"/>
      <c r="C644" s="92"/>
      <c r="D644" s="134"/>
      <c r="E644" s="132"/>
      <c r="F644" s="135"/>
      <c r="G644" s="135"/>
      <c r="H644" s="136"/>
    </row>
    <row r="645" spans="1:8" x14ac:dyDescent="0.2">
      <c r="A645" s="132"/>
      <c r="B645" s="133"/>
      <c r="C645" s="92"/>
      <c r="D645" s="134"/>
      <c r="E645" s="132"/>
      <c r="F645" s="135"/>
      <c r="G645" s="135"/>
      <c r="H645" s="136"/>
    </row>
    <row r="646" spans="1:8" x14ac:dyDescent="0.2">
      <c r="A646" s="132"/>
      <c r="B646" s="133"/>
      <c r="C646" s="92"/>
      <c r="D646" s="134"/>
      <c r="E646" s="132"/>
      <c r="F646" s="135"/>
      <c r="G646" s="135"/>
      <c r="H646" s="136"/>
    </row>
    <row r="647" spans="1:8" x14ac:dyDescent="0.2">
      <c r="A647" s="132"/>
      <c r="B647" s="133"/>
      <c r="C647" s="92"/>
      <c r="D647" s="134"/>
      <c r="E647" s="132"/>
      <c r="F647" s="135"/>
      <c r="G647" s="135"/>
      <c r="H647" s="136"/>
    </row>
    <row r="648" spans="1:8" x14ac:dyDescent="0.2">
      <c r="A648" s="132"/>
      <c r="B648" s="133"/>
      <c r="C648" s="92"/>
      <c r="D648" s="134"/>
      <c r="E648" s="132"/>
      <c r="F648" s="135"/>
      <c r="G648" s="135"/>
      <c r="H648" s="136"/>
    </row>
    <row r="649" spans="1:8" x14ac:dyDescent="0.2">
      <c r="A649" s="132"/>
      <c r="B649" s="133"/>
      <c r="C649" s="92"/>
      <c r="D649" s="134"/>
      <c r="E649" s="132"/>
      <c r="F649" s="135"/>
      <c r="G649" s="135"/>
      <c r="H649" s="136"/>
    </row>
    <row r="650" spans="1:8" x14ac:dyDescent="0.2">
      <c r="A650" s="132"/>
      <c r="B650" s="133"/>
      <c r="C650" s="92"/>
      <c r="D650" s="134"/>
      <c r="E650" s="132"/>
      <c r="F650" s="135"/>
      <c r="G650" s="135"/>
      <c r="H650" s="136"/>
    </row>
    <row r="651" spans="1:8" x14ac:dyDescent="0.2">
      <c r="A651" s="132"/>
      <c r="B651" s="133"/>
      <c r="C651" s="92"/>
      <c r="D651" s="134"/>
      <c r="E651" s="132"/>
      <c r="F651" s="135"/>
      <c r="G651" s="135"/>
      <c r="H651" s="136"/>
    </row>
    <row r="652" spans="1:8" x14ac:dyDescent="0.2">
      <c r="A652" s="132"/>
      <c r="B652" s="133"/>
      <c r="C652" s="92"/>
      <c r="D652" s="134"/>
      <c r="E652" s="132"/>
      <c r="F652" s="135"/>
      <c r="G652" s="135"/>
      <c r="H652" s="136"/>
    </row>
    <row r="653" spans="1:8" x14ac:dyDescent="0.2">
      <c r="A653" s="132"/>
      <c r="B653" s="133"/>
      <c r="C653" s="92"/>
      <c r="D653" s="134"/>
      <c r="E653" s="132"/>
      <c r="F653" s="135"/>
      <c r="G653" s="135"/>
      <c r="H653" s="136"/>
    </row>
    <row r="654" spans="1:8" x14ac:dyDescent="0.2">
      <c r="A654" s="132"/>
      <c r="B654" s="133"/>
      <c r="C654" s="92"/>
      <c r="D654" s="134"/>
      <c r="E654" s="132"/>
      <c r="F654" s="135"/>
      <c r="G654" s="135"/>
      <c r="H654" s="136"/>
    </row>
    <row r="655" spans="1:8" x14ac:dyDescent="0.2">
      <c r="A655" s="132"/>
      <c r="B655" s="133"/>
      <c r="C655" s="92"/>
      <c r="D655" s="134"/>
      <c r="E655" s="132"/>
      <c r="F655" s="135"/>
      <c r="G655" s="135"/>
      <c r="H655" s="136"/>
    </row>
    <row r="656" spans="1:8" x14ac:dyDescent="0.2">
      <c r="A656" s="132"/>
      <c r="B656" s="133"/>
      <c r="C656" s="92"/>
      <c r="D656" s="134"/>
      <c r="E656" s="132"/>
      <c r="F656" s="135"/>
      <c r="G656" s="135"/>
      <c r="H656" s="136"/>
    </row>
    <row r="657" spans="1:8" x14ac:dyDescent="0.2">
      <c r="A657" s="132"/>
      <c r="B657" s="133"/>
      <c r="C657" s="92"/>
      <c r="D657" s="134"/>
      <c r="E657" s="132"/>
      <c r="F657" s="135"/>
      <c r="G657" s="135"/>
      <c r="H657" s="136"/>
    </row>
    <row r="658" spans="1:8" x14ac:dyDescent="0.2">
      <c r="A658" s="132"/>
      <c r="B658" s="133"/>
      <c r="C658" s="92"/>
      <c r="D658" s="134"/>
      <c r="E658" s="132"/>
      <c r="F658" s="135"/>
      <c r="G658" s="135"/>
      <c r="H658" s="136"/>
    </row>
    <row r="659" spans="1:8" x14ac:dyDescent="0.2">
      <c r="A659" s="132"/>
      <c r="B659" s="133"/>
      <c r="C659" s="92"/>
      <c r="D659" s="134"/>
      <c r="E659" s="132"/>
      <c r="F659" s="135"/>
      <c r="G659" s="135"/>
      <c r="H659" s="136"/>
    </row>
    <row r="660" spans="1:8" x14ac:dyDescent="0.2">
      <c r="A660" s="132"/>
      <c r="B660" s="133"/>
      <c r="C660" s="92"/>
      <c r="D660" s="134"/>
      <c r="E660" s="132"/>
      <c r="F660" s="135"/>
      <c r="G660" s="135"/>
      <c r="H660" s="136"/>
    </row>
    <row r="661" spans="1:8" x14ac:dyDescent="0.2">
      <c r="A661" s="132"/>
      <c r="B661" s="133"/>
      <c r="C661" s="92"/>
      <c r="D661" s="134"/>
      <c r="E661" s="132"/>
      <c r="F661" s="135"/>
      <c r="G661" s="135"/>
      <c r="H661" s="136"/>
    </row>
    <row r="662" spans="1:8" x14ac:dyDescent="0.2">
      <c r="A662" s="132"/>
      <c r="B662" s="133"/>
      <c r="C662" s="92"/>
      <c r="D662" s="134"/>
      <c r="E662" s="132"/>
      <c r="F662" s="135"/>
      <c r="G662" s="135"/>
      <c r="H662" s="136"/>
    </row>
    <row r="663" spans="1:8" x14ac:dyDescent="0.2">
      <c r="A663" s="132"/>
      <c r="B663" s="133"/>
      <c r="C663" s="92"/>
      <c r="D663" s="134"/>
      <c r="E663" s="132"/>
      <c r="F663" s="135"/>
      <c r="G663" s="135"/>
      <c r="H663" s="136"/>
    </row>
    <row r="664" spans="1:8" x14ac:dyDescent="0.2">
      <c r="A664" s="132"/>
      <c r="B664" s="133"/>
      <c r="C664" s="92"/>
      <c r="D664" s="134"/>
      <c r="E664" s="132"/>
      <c r="F664" s="135"/>
      <c r="G664" s="135"/>
      <c r="H664" s="136"/>
    </row>
    <row r="665" spans="1:8" x14ac:dyDescent="0.2">
      <c r="A665" s="132"/>
      <c r="B665" s="133"/>
      <c r="C665" s="92"/>
      <c r="D665" s="134"/>
      <c r="E665" s="132"/>
      <c r="F665" s="135"/>
      <c r="G665" s="135"/>
      <c r="H665" s="136"/>
    </row>
    <row r="666" spans="1:8" x14ac:dyDescent="0.2">
      <c r="A666" s="132"/>
      <c r="B666" s="133"/>
      <c r="C666" s="92"/>
      <c r="D666" s="134"/>
      <c r="E666" s="132"/>
      <c r="F666" s="135"/>
      <c r="G666" s="135"/>
      <c r="H666" s="136"/>
    </row>
    <row r="667" spans="1:8" x14ac:dyDescent="0.2">
      <c r="A667" s="132"/>
      <c r="B667" s="133"/>
      <c r="C667" s="92"/>
      <c r="D667" s="134"/>
      <c r="E667" s="132"/>
      <c r="F667" s="135"/>
      <c r="G667" s="135"/>
      <c r="H667" s="136"/>
    </row>
    <row r="668" spans="1:8" x14ac:dyDescent="0.2">
      <c r="A668" s="132"/>
      <c r="B668" s="133"/>
      <c r="C668" s="92"/>
      <c r="D668" s="134"/>
      <c r="E668" s="132"/>
      <c r="F668" s="135"/>
      <c r="G668" s="135"/>
      <c r="H668" s="136"/>
    </row>
    <row r="669" spans="1:8" x14ac:dyDescent="0.2">
      <c r="A669" s="132"/>
      <c r="B669" s="133"/>
      <c r="C669" s="92"/>
      <c r="D669" s="134"/>
      <c r="E669" s="132"/>
      <c r="F669" s="135"/>
      <c r="G669" s="135"/>
      <c r="H669" s="136"/>
    </row>
    <row r="670" spans="1:8" x14ac:dyDescent="0.2">
      <c r="A670" s="132"/>
      <c r="B670" s="133"/>
      <c r="C670" s="92"/>
      <c r="D670" s="134"/>
      <c r="E670" s="132"/>
      <c r="F670" s="135"/>
      <c r="G670" s="135"/>
      <c r="H670" s="136"/>
    </row>
    <row r="671" spans="1:8" x14ac:dyDescent="0.2">
      <c r="A671" s="132"/>
      <c r="B671" s="133"/>
      <c r="C671" s="92"/>
      <c r="D671" s="134"/>
      <c r="E671" s="132"/>
      <c r="F671" s="135"/>
      <c r="G671" s="135"/>
      <c r="H671" s="136"/>
    </row>
    <row r="672" spans="1:8" x14ac:dyDescent="0.2">
      <c r="A672" s="132"/>
      <c r="B672" s="133"/>
      <c r="C672" s="92"/>
      <c r="D672" s="134"/>
      <c r="E672" s="132"/>
      <c r="F672" s="135"/>
      <c r="G672" s="135"/>
      <c r="H672" s="136"/>
    </row>
    <row r="673" spans="1:8" x14ac:dyDescent="0.2">
      <c r="A673" s="132"/>
      <c r="B673" s="133"/>
      <c r="C673" s="92"/>
      <c r="D673" s="134"/>
      <c r="E673" s="132"/>
      <c r="F673" s="135"/>
      <c r="G673" s="135"/>
      <c r="H673" s="136"/>
    </row>
    <row r="674" spans="1:8" x14ac:dyDescent="0.2">
      <c r="A674" s="132"/>
      <c r="B674" s="133"/>
      <c r="C674" s="92"/>
      <c r="D674" s="134"/>
      <c r="E674" s="132"/>
      <c r="F674" s="135"/>
      <c r="G674" s="135"/>
      <c r="H674" s="136"/>
    </row>
    <row r="675" spans="1:8" x14ac:dyDescent="0.2">
      <c r="A675" s="132"/>
      <c r="B675" s="133"/>
      <c r="C675" s="92"/>
      <c r="D675" s="134"/>
      <c r="E675" s="132"/>
      <c r="F675" s="135"/>
      <c r="G675" s="135"/>
      <c r="H675" s="136"/>
    </row>
    <row r="676" spans="1:8" x14ac:dyDescent="0.2">
      <c r="A676" s="132"/>
      <c r="B676" s="133"/>
      <c r="C676" s="92"/>
      <c r="D676" s="134"/>
      <c r="E676" s="132"/>
      <c r="F676" s="135"/>
      <c r="G676" s="135"/>
      <c r="H676" s="136"/>
    </row>
    <row r="677" spans="1:8" x14ac:dyDescent="0.2">
      <c r="A677" s="132"/>
      <c r="B677" s="133"/>
      <c r="C677" s="92"/>
      <c r="D677" s="134"/>
      <c r="E677" s="132"/>
      <c r="F677" s="135"/>
      <c r="G677" s="135"/>
      <c r="H677" s="136"/>
    </row>
    <row r="678" spans="1:8" x14ac:dyDescent="0.2">
      <c r="A678" s="132"/>
      <c r="B678" s="133"/>
      <c r="C678" s="92"/>
      <c r="D678" s="134"/>
      <c r="E678" s="132"/>
      <c r="F678" s="135"/>
      <c r="G678" s="135"/>
      <c r="H678" s="136"/>
    </row>
    <row r="679" spans="1:8" x14ac:dyDescent="0.2">
      <c r="A679" s="132"/>
      <c r="B679" s="133"/>
      <c r="C679" s="92"/>
      <c r="D679" s="134"/>
      <c r="E679" s="132"/>
      <c r="F679" s="135"/>
      <c r="G679" s="135"/>
      <c r="H679" s="136"/>
    </row>
    <row r="680" spans="1:8" x14ac:dyDescent="0.2">
      <c r="A680" s="132"/>
      <c r="B680" s="133"/>
      <c r="C680" s="92"/>
      <c r="D680" s="134"/>
      <c r="E680" s="132"/>
      <c r="F680" s="135"/>
      <c r="G680" s="135"/>
      <c r="H680" s="136"/>
    </row>
    <row r="681" spans="1:8" x14ac:dyDescent="0.2">
      <c r="A681" s="132"/>
      <c r="B681" s="133"/>
      <c r="C681" s="92"/>
      <c r="D681" s="134"/>
      <c r="E681" s="132"/>
      <c r="F681" s="135"/>
      <c r="G681" s="135"/>
      <c r="H681" s="136"/>
    </row>
    <row r="682" spans="1:8" x14ac:dyDescent="0.2">
      <c r="A682" s="132"/>
      <c r="B682" s="133"/>
      <c r="C682" s="92"/>
      <c r="D682" s="134"/>
      <c r="E682" s="132"/>
      <c r="F682" s="135"/>
      <c r="G682" s="135"/>
      <c r="H682" s="136"/>
    </row>
    <row r="683" spans="1:8" x14ac:dyDescent="0.2">
      <c r="A683" s="132"/>
      <c r="B683" s="133"/>
      <c r="C683" s="92"/>
      <c r="D683" s="134"/>
      <c r="E683" s="132"/>
      <c r="F683" s="135"/>
      <c r="G683" s="135"/>
      <c r="H683" s="136"/>
    </row>
    <row r="684" spans="1:8" x14ac:dyDescent="0.2">
      <c r="A684" s="132"/>
      <c r="B684" s="133"/>
      <c r="C684" s="92"/>
      <c r="D684" s="134"/>
      <c r="E684" s="132"/>
      <c r="F684" s="135"/>
      <c r="G684" s="135"/>
      <c r="H684" s="136"/>
    </row>
    <row r="685" spans="1:8" x14ac:dyDescent="0.2">
      <c r="A685" s="132"/>
      <c r="B685" s="133"/>
      <c r="C685" s="92"/>
      <c r="D685" s="134"/>
      <c r="E685" s="132"/>
      <c r="F685" s="135"/>
      <c r="G685" s="135"/>
      <c r="H685" s="136"/>
    </row>
    <row r="686" spans="1:8" x14ac:dyDescent="0.2">
      <c r="A686" s="132"/>
      <c r="B686" s="133"/>
      <c r="C686" s="92"/>
      <c r="D686" s="134"/>
      <c r="E686" s="132"/>
      <c r="F686" s="135"/>
      <c r="G686" s="135"/>
      <c r="H686" s="136"/>
    </row>
    <row r="687" spans="1:8" x14ac:dyDescent="0.2">
      <c r="A687" s="132"/>
      <c r="B687" s="133"/>
      <c r="C687" s="92"/>
      <c r="D687" s="134"/>
      <c r="E687" s="132"/>
      <c r="F687" s="135"/>
      <c r="G687" s="135"/>
      <c r="H687" s="136"/>
    </row>
    <row r="688" spans="1:8" x14ac:dyDescent="0.2">
      <c r="A688" s="132"/>
      <c r="B688" s="133"/>
      <c r="C688" s="92"/>
      <c r="D688" s="134"/>
      <c r="E688" s="132"/>
      <c r="F688" s="135"/>
      <c r="G688" s="135"/>
      <c r="H688" s="136"/>
    </row>
    <row r="689" spans="1:8" x14ac:dyDescent="0.2">
      <c r="A689" s="132"/>
      <c r="B689" s="133"/>
      <c r="C689" s="92"/>
      <c r="D689" s="134"/>
      <c r="E689" s="132"/>
      <c r="F689" s="135"/>
      <c r="G689" s="135"/>
      <c r="H689" s="136"/>
    </row>
    <row r="690" spans="1:8" x14ac:dyDescent="0.2">
      <c r="A690" s="132"/>
      <c r="B690" s="133"/>
      <c r="C690" s="92"/>
      <c r="D690" s="134"/>
      <c r="E690" s="132"/>
      <c r="F690" s="135"/>
      <c r="G690" s="135"/>
      <c r="H690" s="136"/>
    </row>
    <row r="691" spans="1:8" x14ac:dyDescent="0.2">
      <c r="A691" s="132"/>
      <c r="B691" s="133"/>
      <c r="C691" s="92"/>
      <c r="D691" s="134"/>
      <c r="E691" s="132"/>
      <c r="F691" s="135"/>
      <c r="G691" s="135"/>
      <c r="H691" s="136"/>
    </row>
    <row r="692" spans="1:8" x14ac:dyDescent="0.2">
      <c r="A692" s="132"/>
      <c r="B692" s="133"/>
      <c r="C692" s="92"/>
      <c r="D692" s="134"/>
      <c r="E692" s="132"/>
      <c r="F692" s="135"/>
      <c r="G692" s="135"/>
      <c r="H692" s="136"/>
    </row>
    <row r="693" spans="1:8" x14ac:dyDescent="0.2">
      <c r="A693" s="132"/>
      <c r="B693" s="133"/>
      <c r="C693" s="92"/>
      <c r="D693" s="134"/>
      <c r="E693" s="132"/>
      <c r="F693" s="135"/>
      <c r="G693" s="135"/>
      <c r="H693" s="136"/>
    </row>
    <row r="694" spans="1:8" x14ac:dyDescent="0.2">
      <c r="A694" s="132"/>
      <c r="B694" s="133"/>
      <c r="C694" s="92"/>
      <c r="D694" s="134"/>
      <c r="E694" s="132"/>
      <c r="F694" s="135"/>
      <c r="G694" s="135"/>
      <c r="H694" s="136"/>
    </row>
    <row r="695" spans="1:8" x14ac:dyDescent="0.2">
      <c r="A695" s="132"/>
      <c r="B695" s="133"/>
      <c r="C695" s="92"/>
      <c r="D695" s="134"/>
      <c r="E695" s="132"/>
      <c r="F695" s="135"/>
      <c r="G695" s="135"/>
      <c r="H695" s="136"/>
    </row>
    <row r="696" spans="1:8" x14ac:dyDescent="0.2">
      <c r="A696" s="132"/>
      <c r="B696" s="133"/>
      <c r="C696" s="92"/>
      <c r="D696" s="134"/>
      <c r="E696" s="132"/>
      <c r="F696" s="135"/>
      <c r="G696" s="135"/>
      <c r="H696" s="136"/>
    </row>
    <row r="697" spans="1:8" x14ac:dyDescent="0.2">
      <c r="A697" s="132"/>
      <c r="B697" s="133"/>
      <c r="C697" s="92"/>
      <c r="D697" s="134"/>
      <c r="E697" s="132"/>
      <c r="F697" s="135"/>
      <c r="G697" s="135"/>
      <c r="H697" s="136"/>
    </row>
    <row r="698" spans="1:8" x14ac:dyDescent="0.2">
      <c r="A698" s="132"/>
      <c r="B698" s="133"/>
      <c r="C698" s="92"/>
      <c r="D698" s="134"/>
      <c r="E698" s="132"/>
      <c r="F698" s="135"/>
      <c r="G698" s="135"/>
      <c r="H698" s="136"/>
    </row>
    <row r="699" spans="1:8" x14ac:dyDescent="0.2">
      <c r="A699" s="132"/>
      <c r="B699" s="133"/>
      <c r="C699" s="92"/>
      <c r="D699" s="134"/>
      <c r="E699" s="132"/>
      <c r="F699" s="135"/>
      <c r="G699" s="135"/>
      <c r="H699" s="136"/>
    </row>
    <row r="700" spans="1:8" x14ac:dyDescent="0.2">
      <c r="A700" s="132"/>
      <c r="B700" s="133"/>
      <c r="C700" s="92"/>
      <c r="D700" s="134"/>
      <c r="E700" s="132"/>
      <c r="F700" s="135"/>
      <c r="G700" s="135"/>
      <c r="H700" s="136"/>
    </row>
    <row r="701" spans="1:8" x14ac:dyDescent="0.2">
      <c r="A701" s="132"/>
      <c r="B701" s="133"/>
      <c r="C701" s="92"/>
      <c r="D701" s="134"/>
      <c r="E701" s="132"/>
      <c r="F701" s="135"/>
      <c r="G701" s="135"/>
      <c r="H701" s="136"/>
    </row>
    <row r="702" spans="1:8" x14ac:dyDescent="0.2">
      <c r="A702" s="132"/>
      <c r="B702" s="133"/>
      <c r="C702" s="92"/>
      <c r="D702" s="134"/>
      <c r="E702" s="132"/>
      <c r="F702" s="135"/>
      <c r="G702" s="135"/>
      <c r="H702" s="136"/>
    </row>
    <row r="703" spans="1:8" x14ac:dyDescent="0.2">
      <c r="A703" s="132"/>
      <c r="B703" s="133"/>
      <c r="C703" s="92"/>
      <c r="D703" s="134"/>
      <c r="E703" s="132"/>
      <c r="F703" s="135"/>
      <c r="G703" s="135"/>
      <c r="H703" s="136"/>
    </row>
    <row r="704" spans="1:8" x14ac:dyDescent="0.2">
      <c r="A704" s="132"/>
      <c r="B704" s="133"/>
      <c r="C704" s="92"/>
      <c r="D704" s="134"/>
      <c r="E704" s="132"/>
      <c r="F704" s="135"/>
      <c r="G704" s="135"/>
      <c r="H704" s="136"/>
    </row>
    <row r="705" spans="1:8" x14ac:dyDescent="0.2">
      <c r="A705" s="132"/>
      <c r="B705" s="133"/>
      <c r="C705" s="92"/>
      <c r="D705" s="134"/>
      <c r="E705" s="132"/>
      <c r="F705" s="135"/>
      <c r="G705" s="135"/>
      <c r="H705" s="136"/>
    </row>
    <row r="706" spans="1:8" x14ac:dyDescent="0.2">
      <c r="A706" s="132"/>
      <c r="B706" s="133"/>
      <c r="C706" s="92"/>
      <c r="D706" s="134"/>
      <c r="E706" s="132"/>
      <c r="F706" s="135"/>
      <c r="G706" s="135"/>
      <c r="H706" s="136"/>
    </row>
    <row r="707" spans="1:8" x14ac:dyDescent="0.2">
      <c r="A707" s="132"/>
      <c r="B707" s="133"/>
      <c r="C707" s="92"/>
      <c r="D707" s="134"/>
      <c r="E707" s="132"/>
      <c r="F707" s="135"/>
      <c r="G707" s="135"/>
      <c r="H707" s="136"/>
    </row>
    <row r="708" spans="1:8" x14ac:dyDescent="0.2">
      <c r="A708" s="132"/>
      <c r="B708" s="133"/>
      <c r="C708" s="92"/>
      <c r="D708" s="134"/>
      <c r="E708" s="132"/>
      <c r="F708" s="135"/>
      <c r="G708" s="135"/>
      <c r="H708" s="136"/>
    </row>
    <row r="709" spans="1:8" x14ac:dyDescent="0.2">
      <c r="A709" s="132"/>
      <c r="B709" s="133"/>
      <c r="C709" s="92"/>
      <c r="D709" s="134"/>
      <c r="E709" s="132"/>
      <c r="F709" s="135"/>
      <c r="G709" s="135"/>
      <c r="H709" s="136"/>
    </row>
    <row r="710" spans="1:8" x14ac:dyDescent="0.2">
      <c r="A710" s="132"/>
      <c r="B710" s="133"/>
      <c r="C710" s="92"/>
      <c r="D710" s="134"/>
      <c r="E710" s="132"/>
      <c r="F710" s="135"/>
      <c r="G710" s="135"/>
      <c r="H710" s="136"/>
    </row>
    <row r="711" spans="1:8" x14ac:dyDescent="0.2">
      <c r="A711" s="132"/>
      <c r="B711" s="133"/>
      <c r="C711" s="92"/>
      <c r="D711" s="134"/>
      <c r="E711" s="132"/>
      <c r="F711" s="135"/>
      <c r="G711" s="135"/>
      <c r="H711" s="136"/>
    </row>
    <row r="712" spans="1:8" x14ac:dyDescent="0.2">
      <c r="A712" s="132"/>
      <c r="B712" s="133"/>
      <c r="C712" s="92"/>
      <c r="D712" s="134"/>
      <c r="E712" s="132"/>
      <c r="F712" s="135"/>
      <c r="G712" s="135"/>
      <c r="H712" s="136"/>
    </row>
    <row r="713" spans="1:8" x14ac:dyDescent="0.2">
      <c r="A713" s="132"/>
      <c r="B713" s="133"/>
      <c r="C713" s="92"/>
      <c r="D713" s="134"/>
      <c r="E713" s="132"/>
      <c r="F713" s="135"/>
      <c r="G713" s="135"/>
      <c r="H713" s="136"/>
    </row>
    <row r="714" spans="1:8" x14ac:dyDescent="0.2">
      <c r="A714" s="132"/>
      <c r="B714" s="133"/>
      <c r="C714" s="92"/>
      <c r="D714" s="134"/>
      <c r="E714" s="132"/>
      <c r="F714" s="135"/>
      <c r="G714" s="135"/>
      <c r="H714" s="136"/>
    </row>
    <row r="715" spans="1:8" x14ac:dyDescent="0.2">
      <c r="A715" s="132"/>
      <c r="B715" s="133"/>
      <c r="C715" s="92"/>
      <c r="D715" s="134"/>
      <c r="E715" s="132"/>
      <c r="F715" s="135"/>
      <c r="G715" s="135"/>
      <c r="H715" s="136"/>
    </row>
    <row r="716" spans="1:8" x14ac:dyDescent="0.2">
      <c r="A716" s="132"/>
      <c r="B716" s="133"/>
      <c r="C716" s="92"/>
      <c r="D716" s="134"/>
      <c r="E716" s="132"/>
      <c r="F716" s="135"/>
      <c r="G716" s="135"/>
      <c r="H716" s="136"/>
    </row>
    <row r="717" spans="1:8" x14ac:dyDescent="0.2">
      <c r="A717" s="132"/>
      <c r="B717" s="133"/>
      <c r="C717" s="92"/>
      <c r="D717" s="134"/>
      <c r="E717" s="132"/>
      <c r="F717" s="135"/>
      <c r="G717" s="135"/>
      <c r="H717" s="136"/>
    </row>
    <row r="718" spans="1:8" x14ac:dyDescent="0.2">
      <c r="A718" s="132"/>
      <c r="B718" s="133"/>
      <c r="C718" s="92"/>
      <c r="D718" s="134"/>
      <c r="E718" s="132"/>
      <c r="F718" s="135"/>
      <c r="G718" s="135"/>
      <c r="H718" s="136"/>
    </row>
    <row r="719" spans="1:8" x14ac:dyDescent="0.2">
      <c r="A719" s="132"/>
      <c r="B719" s="133"/>
      <c r="C719" s="92"/>
      <c r="D719" s="134"/>
      <c r="E719" s="132"/>
      <c r="F719" s="135"/>
      <c r="G719" s="135"/>
      <c r="H719" s="136"/>
    </row>
    <row r="720" spans="1:8" x14ac:dyDescent="0.2">
      <c r="A720" s="132"/>
      <c r="B720" s="133"/>
      <c r="C720" s="92"/>
      <c r="D720" s="134"/>
      <c r="E720" s="132"/>
      <c r="F720" s="135"/>
      <c r="G720" s="135"/>
      <c r="H720" s="136"/>
    </row>
    <row r="721" spans="1:8" x14ac:dyDescent="0.2">
      <c r="A721" s="132"/>
      <c r="B721" s="133"/>
      <c r="C721" s="92"/>
      <c r="D721" s="134"/>
      <c r="E721" s="132"/>
      <c r="F721" s="135"/>
      <c r="G721" s="135"/>
      <c r="H721" s="136"/>
    </row>
    <row r="722" spans="1:8" x14ac:dyDescent="0.2">
      <c r="A722" s="132"/>
      <c r="B722" s="133"/>
      <c r="C722" s="92"/>
      <c r="D722" s="134"/>
      <c r="E722" s="132"/>
      <c r="F722" s="135"/>
      <c r="G722" s="135"/>
      <c r="H722" s="136"/>
    </row>
    <row r="723" spans="1:8" x14ac:dyDescent="0.2">
      <c r="A723" s="132"/>
      <c r="B723" s="133"/>
      <c r="C723" s="92"/>
      <c r="D723" s="134"/>
      <c r="E723" s="132"/>
      <c r="F723" s="135"/>
      <c r="G723" s="135"/>
      <c r="H723" s="136"/>
    </row>
    <row r="724" spans="1:8" x14ac:dyDescent="0.2">
      <c r="A724" s="132"/>
      <c r="B724" s="133"/>
      <c r="C724" s="92"/>
      <c r="D724" s="134"/>
      <c r="E724" s="132"/>
      <c r="F724" s="135"/>
      <c r="G724" s="135"/>
      <c r="H724" s="136"/>
    </row>
    <row r="725" spans="1:8" x14ac:dyDescent="0.2">
      <c r="A725" s="132"/>
      <c r="B725" s="133"/>
      <c r="C725" s="92"/>
      <c r="D725" s="134"/>
      <c r="E725" s="132"/>
      <c r="F725" s="135"/>
      <c r="G725" s="135"/>
      <c r="H725" s="136"/>
    </row>
    <row r="726" spans="1:8" x14ac:dyDescent="0.2">
      <c r="A726" s="132"/>
      <c r="B726" s="133"/>
      <c r="C726" s="92"/>
      <c r="D726" s="134"/>
      <c r="E726" s="132"/>
      <c r="F726" s="135"/>
      <c r="G726" s="135"/>
      <c r="H726" s="136"/>
    </row>
    <row r="727" spans="1:8" x14ac:dyDescent="0.2">
      <c r="A727" s="132"/>
      <c r="B727" s="133"/>
      <c r="C727" s="92"/>
      <c r="D727" s="134"/>
      <c r="E727" s="132"/>
      <c r="F727" s="135"/>
      <c r="G727" s="135"/>
      <c r="H727" s="136"/>
    </row>
    <row r="728" spans="1:8" x14ac:dyDescent="0.2">
      <c r="A728" s="132"/>
      <c r="B728" s="133"/>
      <c r="C728" s="92"/>
      <c r="D728" s="134"/>
      <c r="E728" s="132"/>
      <c r="F728" s="135"/>
      <c r="G728" s="135"/>
      <c r="H728" s="136"/>
    </row>
    <row r="729" spans="1:8" x14ac:dyDescent="0.2">
      <c r="A729" s="132"/>
      <c r="B729" s="133"/>
      <c r="C729" s="92"/>
      <c r="D729" s="134"/>
      <c r="E729" s="132"/>
      <c r="F729" s="135"/>
      <c r="G729" s="135"/>
      <c r="H729" s="136"/>
    </row>
    <row r="730" spans="1:8" x14ac:dyDescent="0.2">
      <c r="A730" s="132"/>
      <c r="B730" s="133"/>
      <c r="C730" s="92"/>
      <c r="D730" s="134"/>
      <c r="E730" s="132"/>
      <c r="F730" s="135"/>
      <c r="G730" s="135"/>
      <c r="H730" s="136"/>
    </row>
    <row r="731" spans="1:8" x14ac:dyDescent="0.2">
      <c r="A731" s="132"/>
      <c r="B731" s="133"/>
      <c r="C731" s="92"/>
      <c r="D731" s="134"/>
      <c r="E731" s="132"/>
      <c r="F731" s="135"/>
      <c r="G731" s="135"/>
      <c r="H731" s="136"/>
    </row>
    <row r="732" spans="1:8" x14ac:dyDescent="0.2">
      <c r="A732" s="132"/>
      <c r="B732" s="133"/>
      <c r="C732" s="92"/>
      <c r="D732" s="134"/>
      <c r="E732" s="132"/>
      <c r="F732" s="135"/>
      <c r="G732" s="135"/>
      <c r="H732" s="136"/>
    </row>
    <row r="733" spans="1:8" x14ac:dyDescent="0.2">
      <c r="A733" s="132"/>
      <c r="B733" s="133"/>
      <c r="C733" s="92"/>
      <c r="D733" s="134"/>
      <c r="E733" s="132"/>
      <c r="F733" s="135"/>
      <c r="G733" s="135"/>
      <c r="H733" s="136"/>
    </row>
    <row r="734" spans="1:8" x14ac:dyDescent="0.2">
      <c r="A734" s="132"/>
      <c r="B734" s="133"/>
      <c r="C734" s="92"/>
      <c r="D734" s="134"/>
      <c r="E734" s="132"/>
      <c r="F734" s="135"/>
      <c r="G734" s="135"/>
      <c r="H734" s="136"/>
    </row>
    <row r="735" spans="1:8" x14ac:dyDescent="0.2">
      <c r="A735" s="132"/>
      <c r="B735" s="133"/>
      <c r="C735" s="92"/>
      <c r="D735" s="134"/>
      <c r="E735" s="132"/>
      <c r="F735" s="135"/>
      <c r="G735" s="135"/>
      <c r="H735" s="136"/>
    </row>
    <row r="736" spans="1:8" x14ac:dyDescent="0.2">
      <c r="A736" s="132"/>
      <c r="B736" s="133"/>
      <c r="C736" s="92"/>
      <c r="D736" s="134"/>
      <c r="E736" s="132"/>
      <c r="F736" s="135"/>
      <c r="G736" s="135"/>
      <c r="H736" s="136"/>
    </row>
    <row r="737" spans="1:8" x14ac:dyDescent="0.2">
      <c r="A737" s="132"/>
      <c r="B737" s="133"/>
      <c r="C737" s="92"/>
      <c r="D737" s="134"/>
      <c r="E737" s="132"/>
      <c r="F737" s="135"/>
      <c r="G737" s="135"/>
      <c r="H737" s="136"/>
    </row>
    <row r="738" spans="1:8" x14ac:dyDescent="0.2">
      <c r="A738" s="132"/>
      <c r="B738" s="133"/>
      <c r="C738" s="92"/>
      <c r="D738" s="134"/>
      <c r="E738" s="132"/>
      <c r="F738" s="135"/>
      <c r="G738" s="135"/>
      <c r="H738" s="136"/>
    </row>
    <row r="739" spans="1:8" x14ac:dyDescent="0.2">
      <c r="A739" s="132"/>
      <c r="B739" s="133"/>
      <c r="C739" s="92"/>
      <c r="D739" s="134"/>
      <c r="E739" s="132"/>
      <c r="F739" s="135"/>
      <c r="G739" s="135"/>
      <c r="H739" s="136"/>
    </row>
    <row r="740" spans="1:8" x14ac:dyDescent="0.2">
      <c r="A740" s="132"/>
      <c r="B740" s="133"/>
      <c r="C740" s="92"/>
      <c r="D740" s="134"/>
      <c r="E740" s="132"/>
      <c r="F740" s="135"/>
      <c r="G740" s="135"/>
      <c r="H740" s="136"/>
    </row>
    <row r="741" spans="1:8" x14ac:dyDescent="0.2">
      <c r="A741" s="132"/>
      <c r="B741" s="133"/>
      <c r="C741" s="92"/>
      <c r="D741" s="134"/>
      <c r="E741" s="132"/>
      <c r="F741" s="135"/>
      <c r="G741" s="135"/>
      <c r="H741" s="136"/>
    </row>
    <row r="742" spans="1:8" x14ac:dyDescent="0.2">
      <c r="A742" s="132"/>
      <c r="B742" s="133"/>
      <c r="C742" s="92"/>
      <c r="D742" s="134"/>
      <c r="E742" s="132"/>
      <c r="F742" s="135"/>
      <c r="G742" s="135"/>
      <c r="H742" s="136"/>
    </row>
    <row r="743" spans="1:8" x14ac:dyDescent="0.2">
      <c r="A743" s="132"/>
      <c r="B743" s="133"/>
      <c r="C743" s="92"/>
      <c r="D743" s="134"/>
      <c r="E743" s="132"/>
      <c r="F743" s="135"/>
      <c r="G743" s="135"/>
      <c r="H743" s="136"/>
    </row>
    <row r="744" spans="1:8" x14ac:dyDescent="0.2">
      <c r="A744" s="132"/>
      <c r="B744" s="133"/>
      <c r="C744" s="92"/>
      <c r="D744" s="134"/>
      <c r="E744" s="132"/>
      <c r="F744" s="135"/>
      <c r="G744" s="135"/>
      <c r="H744" s="136"/>
    </row>
    <row r="745" spans="1:8" x14ac:dyDescent="0.2">
      <c r="A745" s="132"/>
      <c r="B745" s="133"/>
      <c r="C745" s="92"/>
      <c r="D745" s="134"/>
      <c r="E745" s="132"/>
      <c r="F745" s="135"/>
      <c r="G745" s="135"/>
      <c r="H745" s="136"/>
    </row>
    <row r="746" spans="1:8" x14ac:dyDescent="0.2">
      <c r="A746" s="132"/>
      <c r="B746" s="133"/>
      <c r="C746" s="92"/>
      <c r="D746" s="134"/>
      <c r="E746" s="132"/>
      <c r="F746" s="135"/>
      <c r="G746" s="135"/>
      <c r="H746" s="136"/>
    </row>
    <row r="747" spans="1:8" x14ac:dyDescent="0.2">
      <c r="A747" s="132"/>
      <c r="B747" s="133"/>
      <c r="C747" s="92"/>
      <c r="D747" s="134"/>
      <c r="E747" s="132"/>
      <c r="F747" s="135"/>
      <c r="G747" s="135"/>
      <c r="H747" s="136"/>
    </row>
    <row r="748" spans="1:8" x14ac:dyDescent="0.2">
      <c r="A748" s="132"/>
      <c r="B748" s="133"/>
      <c r="C748" s="92"/>
      <c r="D748" s="134"/>
      <c r="E748" s="132"/>
      <c r="F748" s="135"/>
      <c r="G748" s="135"/>
      <c r="H748" s="136"/>
    </row>
    <row r="749" spans="1:8" x14ac:dyDescent="0.2">
      <c r="A749" s="132"/>
      <c r="B749" s="133"/>
      <c r="C749" s="92"/>
      <c r="D749" s="134"/>
      <c r="E749" s="132"/>
      <c r="F749" s="135"/>
      <c r="G749" s="135"/>
      <c r="H749" s="136"/>
    </row>
    <row r="750" spans="1:8" x14ac:dyDescent="0.2">
      <c r="A750" s="132"/>
      <c r="B750" s="133"/>
      <c r="C750" s="92"/>
      <c r="D750" s="134"/>
      <c r="E750" s="132"/>
      <c r="F750" s="135"/>
      <c r="G750" s="135"/>
      <c r="H750" s="136"/>
    </row>
    <row r="751" spans="1:8" x14ac:dyDescent="0.2">
      <c r="A751" s="132"/>
      <c r="B751" s="133"/>
      <c r="C751" s="92"/>
      <c r="D751" s="134"/>
      <c r="E751" s="132"/>
      <c r="F751" s="135"/>
      <c r="G751" s="135"/>
      <c r="H751" s="136"/>
    </row>
    <row r="752" spans="1:8" x14ac:dyDescent="0.2">
      <c r="A752" s="132"/>
      <c r="B752" s="133"/>
      <c r="C752" s="92"/>
      <c r="D752" s="134"/>
      <c r="E752" s="132"/>
      <c r="F752" s="135"/>
      <c r="G752" s="135"/>
      <c r="H752" s="136"/>
    </row>
    <row r="753" spans="1:8" x14ac:dyDescent="0.2">
      <c r="A753" s="132"/>
      <c r="B753" s="133"/>
      <c r="C753" s="92"/>
      <c r="D753" s="134"/>
      <c r="E753" s="132"/>
      <c r="F753" s="135"/>
      <c r="G753" s="135"/>
      <c r="H753" s="136"/>
    </row>
    <row r="754" spans="1:8" x14ac:dyDescent="0.2">
      <c r="A754" s="132"/>
      <c r="B754" s="133"/>
      <c r="C754" s="92"/>
      <c r="D754" s="134"/>
      <c r="E754" s="132"/>
      <c r="F754" s="135"/>
      <c r="G754" s="135"/>
      <c r="H754" s="136"/>
    </row>
    <row r="755" spans="1:8" x14ac:dyDescent="0.2">
      <c r="A755" s="132"/>
      <c r="B755" s="133"/>
      <c r="C755" s="92"/>
      <c r="D755" s="134"/>
      <c r="E755" s="132"/>
      <c r="F755" s="135"/>
      <c r="G755" s="135"/>
      <c r="H755" s="136"/>
    </row>
    <row r="756" spans="1:8" x14ac:dyDescent="0.2">
      <c r="A756" s="132"/>
      <c r="B756" s="133"/>
      <c r="C756" s="92"/>
      <c r="D756" s="134"/>
      <c r="E756" s="132"/>
      <c r="F756" s="135"/>
      <c r="G756" s="135"/>
      <c r="H756" s="136"/>
    </row>
    <row r="757" spans="1:8" x14ac:dyDescent="0.2">
      <c r="A757" s="132"/>
      <c r="B757" s="133"/>
      <c r="C757" s="92"/>
      <c r="D757" s="134"/>
      <c r="E757" s="132"/>
      <c r="F757" s="135"/>
      <c r="G757" s="135"/>
      <c r="H757" s="136"/>
    </row>
    <row r="758" spans="1:8" x14ac:dyDescent="0.2">
      <c r="A758" s="132"/>
      <c r="B758" s="133"/>
      <c r="C758" s="92"/>
      <c r="D758" s="134"/>
      <c r="E758" s="132"/>
      <c r="F758" s="135"/>
      <c r="G758" s="135"/>
      <c r="H758" s="136"/>
    </row>
    <row r="759" spans="1:8" x14ac:dyDescent="0.2">
      <c r="A759" s="132"/>
      <c r="B759" s="133"/>
      <c r="C759" s="92"/>
      <c r="D759" s="134"/>
      <c r="E759" s="132"/>
      <c r="F759" s="135"/>
      <c r="G759" s="135"/>
      <c r="H759" s="136"/>
    </row>
    <row r="760" spans="1:8" x14ac:dyDescent="0.2">
      <c r="A760" s="132"/>
      <c r="B760" s="133"/>
      <c r="C760" s="92"/>
      <c r="D760" s="134"/>
      <c r="E760" s="132"/>
      <c r="F760" s="135"/>
      <c r="G760" s="135"/>
      <c r="H760" s="136"/>
    </row>
    <row r="761" spans="1:8" x14ac:dyDescent="0.2">
      <c r="A761" s="132"/>
      <c r="B761" s="133"/>
      <c r="C761" s="92"/>
      <c r="D761" s="134"/>
      <c r="E761" s="132"/>
      <c r="F761" s="135"/>
      <c r="G761" s="135"/>
      <c r="H761" s="136"/>
    </row>
    <row r="762" spans="1:8" x14ac:dyDescent="0.2">
      <c r="A762" s="132"/>
      <c r="B762" s="133"/>
      <c r="C762" s="92"/>
      <c r="D762" s="134"/>
      <c r="E762" s="132"/>
      <c r="F762" s="135"/>
      <c r="G762" s="135"/>
      <c r="H762" s="136"/>
    </row>
    <row r="763" spans="1:8" x14ac:dyDescent="0.2">
      <c r="A763" s="132"/>
      <c r="B763" s="133"/>
      <c r="C763" s="92"/>
      <c r="D763" s="134"/>
      <c r="E763" s="132"/>
      <c r="F763" s="135"/>
      <c r="G763" s="135"/>
      <c r="H763" s="136"/>
    </row>
    <row r="764" spans="1:8" x14ac:dyDescent="0.2">
      <c r="A764" s="132"/>
      <c r="B764" s="133"/>
      <c r="C764" s="92"/>
      <c r="D764" s="134"/>
      <c r="E764" s="132"/>
      <c r="F764" s="135"/>
      <c r="G764" s="135"/>
      <c r="H764" s="136"/>
    </row>
    <row r="765" spans="1:8" x14ac:dyDescent="0.2">
      <c r="A765" s="132"/>
      <c r="B765" s="133"/>
      <c r="C765" s="92"/>
      <c r="D765" s="134"/>
      <c r="E765" s="132"/>
      <c r="F765" s="135"/>
      <c r="G765" s="135"/>
      <c r="H765" s="136"/>
    </row>
    <row r="766" spans="1:8" x14ac:dyDescent="0.2">
      <c r="A766" s="132"/>
      <c r="B766" s="133"/>
      <c r="C766" s="92"/>
      <c r="D766" s="134"/>
      <c r="E766" s="132"/>
      <c r="F766" s="135"/>
      <c r="G766" s="135"/>
      <c r="H766" s="136"/>
    </row>
    <row r="767" spans="1:8" x14ac:dyDescent="0.2">
      <c r="A767" s="132"/>
      <c r="B767" s="133"/>
      <c r="C767" s="92"/>
      <c r="D767" s="134"/>
      <c r="E767" s="132"/>
      <c r="F767" s="135"/>
      <c r="G767" s="135"/>
      <c r="H767" s="136"/>
    </row>
    <row r="768" spans="1:8" x14ac:dyDescent="0.2">
      <c r="A768" s="132"/>
      <c r="B768" s="133"/>
      <c r="C768" s="92"/>
      <c r="D768" s="134"/>
      <c r="E768" s="132"/>
      <c r="F768" s="135"/>
      <c r="G768" s="135"/>
      <c r="H768" s="136"/>
    </row>
    <row r="769" spans="1:8" x14ac:dyDescent="0.2">
      <c r="A769" s="132"/>
      <c r="B769" s="133"/>
      <c r="C769" s="92"/>
      <c r="D769" s="134"/>
      <c r="E769" s="132"/>
      <c r="F769" s="135"/>
      <c r="G769" s="135"/>
      <c r="H769" s="136"/>
    </row>
    <row r="770" spans="1:8" x14ac:dyDescent="0.2">
      <c r="A770" s="132"/>
      <c r="B770" s="133"/>
      <c r="C770" s="92"/>
      <c r="D770" s="134"/>
      <c r="E770" s="132"/>
      <c r="F770" s="135"/>
      <c r="G770" s="135"/>
      <c r="H770" s="136"/>
    </row>
    <row r="771" spans="1:8" x14ac:dyDescent="0.2">
      <c r="A771" s="132"/>
      <c r="B771" s="133"/>
      <c r="C771" s="92"/>
      <c r="D771" s="134"/>
      <c r="E771" s="132"/>
      <c r="F771" s="135"/>
      <c r="G771" s="135"/>
      <c r="H771" s="136"/>
    </row>
    <row r="772" spans="1:8" x14ac:dyDescent="0.2">
      <c r="A772" s="132"/>
      <c r="B772" s="133"/>
      <c r="C772" s="92"/>
      <c r="D772" s="134"/>
      <c r="E772" s="132"/>
      <c r="F772" s="135"/>
      <c r="G772" s="135"/>
      <c r="H772" s="136"/>
    </row>
    <row r="773" spans="1:8" x14ac:dyDescent="0.2">
      <c r="A773" s="132"/>
      <c r="B773" s="133"/>
      <c r="C773" s="92"/>
      <c r="D773" s="134"/>
      <c r="E773" s="132"/>
      <c r="F773" s="135"/>
      <c r="G773" s="135"/>
      <c r="H773" s="136"/>
    </row>
    <row r="774" spans="1:8" x14ac:dyDescent="0.2">
      <c r="A774" s="132"/>
      <c r="B774" s="133"/>
      <c r="C774" s="92"/>
      <c r="D774" s="134"/>
      <c r="E774" s="132"/>
      <c r="F774" s="135"/>
      <c r="G774" s="135"/>
      <c r="H774" s="136"/>
    </row>
    <row r="775" spans="1:8" x14ac:dyDescent="0.2">
      <c r="A775" s="132"/>
      <c r="B775" s="133"/>
      <c r="C775" s="92"/>
      <c r="D775" s="134"/>
      <c r="E775" s="132"/>
      <c r="F775" s="135"/>
      <c r="G775" s="135"/>
      <c r="H775" s="136"/>
    </row>
    <row r="776" spans="1:8" x14ac:dyDescent="0.2">
      <c r="A776" s="132"/>
      <c r="B776" s="133"/>
      <c r="C776" s="92"/>
      <c r="D776" s="134"/>
      <c r="E776" s="132"/>
      <c r="F776" s="135"/>
      <c r="G776" s="135"/>
      <c r="H776" s="136"/>
    </row>
    <row r="777" spans="1:8" x14ac:dyDescent="0.2">
      <c r="A777" s="132"/>
      <c r="B777" s="133"/>
      <c r="C777" s="92"/>
      <c r="D777" s="134"/>
      <c r="E777" s="132"/>
      <c r="F777" s="135"/>
      <c r="G777" s="135"/>
      <c r="H777" s="136"/>
    </row>
    <row r="778" spans="1:8" x14ac:dyDescent="0.2">
      <c r="A778" s="132"/>
      <c r="B778" s="133"/>
      <c r="C778" s="92"/>
      <c r="D778" s="134"/>
      <c r="E778" s="132"/>
      <c r="F778" s="135"/>
      <c r="G778" s="135"/>
      <c r="H778" s="136"/>
    </row>
    <row r="779" spans="1:8" x14ac:dyDescent="0.2">
      <c r="A779" s="132"/>
      <c r="B779" s="133"/>
      <c r="C779" s="92"/>
      <c r="D779" s="134"/>
      <c r="E779" s="132"/>
      <c r="F779" s="135"/>
      <c r="G779" s="135"/>
      <c r="H779" s="136"/>
    </row>
    <row r="780" spans="1:8" x14ac:dyDescent="0.2">
      <c r="A780" s="132"/>
      <c r="B780" s="133"/>
      <c r="C780" s="92"/>
      <c r="D780" s="134"/>
      <c r="E780" s="132"/>
      <c r="F780" s="135"/>
      <c r="G780" s="135"/>
      <c r="H780" s="136"/>
    </row>
    <row r="781" spans="1:8" x14ac:dyDescent="0.2">
      <c r="A781" s="132"/>
      <c r="B781" s="133"/>
      <c r="C781" s="92"/>
      <c r="D781" s="134"/>
      <c r="E781" s="132"/>
      <c r="F781" s="135"/>
      <c r="G781" s="135"/>
      <c r="H781" s="136"/>
    </row>
    <row r="782" spans="1:8" x14ac:dyDescent="0.2">
      <c r="A782" s="132"/>
      <c r="B782" s="133"/>
      <c r="C782" s="92"/>
      <c r="D782" s="134"/>
      <c r="E782" s="132"/>
      <c r="F782" s="135"/>
      <c r="G782" s="135"/>
      <c r="H782" s="136"/>
    </row>
    <row r="783" spans="1:8" x14ac:dyDescent="0.2">
      <c r="A783" s="132"/>
      <c r="B783" s="133"/>
      <c r="C783" s="92"/>
      <c r="D783" s="134"/>
      <c r="E783" s="132"/>
      <c r="F783" s="135"/>
      <c r="G783" s="135"/>
      <c r="H783" s="136"/>
    </row>
    <row r="784" spans="1:8" x14ac:dyDescent="0.2">
      <c r="A784" s="132"/>
      <c r="B784" s="133"/>
      <c r="C784" s="92"/>
      <c r="D784" s="134"/>
      <c r="E784" s="132"/>
      <c r="F784" s="135"/>
      <c r="G784" s="135"/>
      <c r="H784" s="136"/>
    </row>
    <row r="785" spans="1:8" x14ac:dyDescent="0.2">
      <c r="A785" s="132"/>
      <c r="B785" s="133"/>
      <c r="C785" s="92"/>
      <c r="D785" s="134"/>
      <c r="E785" s="132"/>
      <c r="F785" s="135"/>
      <c r="G785" s="135"/>
      <c r="H785" s="136"/>
    </row>
    <row r="786" spans="1:8" x14ac:dyDescent="0.2">
      <c r="A786" s="132"/>
      <c r="B786" s="133"/>
      <c r="C786" s="92"/>
      <c r="D786" s="134"/>
      <c r="E786" s="132"/>
      <c r="F786" s="135"/>
      <c r="G786" s="135"/>
      <c r="H786" s="136"/>
    </row>
    <row r="787" spans="1:8" x14ac:dyDescent="0.2">
      <c r="A787" s="132"/>
      <c r="B787" s="133"/>
      <c r="C787" s="92"/>
      <c r="D787" s="134"/>
      <c r="E787" s="132"/>
      <c r="F787" s="135"/>
      <c r="G787" s="135"/>
      <c r="H787" s="136"/>
    </row>
    <row r="788" spans="1:8" x14ac:dyDescent="0.2">
      <c r="A788" s="132"/>
      <c r="B788" s="133"/>
      <c r="C788" s="92"/>
      <c r="D788" s="134"/>
      <c r="E788" s="132"/>
      <c r="F788" s="135"/>
      <c r="G788" s="135"/>
      <c r="H788" s="136"/>
    </row>
    <row r="789" spans="1:8" x14ac:dyDescent="0.2">
      <c r="A789" s="132"/>
      <c r="B789" s="133"/>
      <c r="C789" s="92"/>
      <c r="D789" s="134"/>
      <c r="E789" s="132"/>
      <c r="F789" s="135"/>
      <c r="G789" s="135"/>
      <c r="H789" s="136"/>
    </row>
    <row r="790" spans="1:8" x14ac:dyDescent="0.2">
      <c r="A790" s="132"/>
      <c r="B790" s="133"/>
      <c r="C790" s="92"/>
      <c r="D790" s="134"/>
      <c r="E790" s="132"/>
      <c r="F790" s="135"/>
      <c r="G790" s="135"/>
      <c r="H790" s="136"/>
    </row>
    <row r="791" spans="1:8" x14ac:dyDescent="0.2">
      <c r="A791" s="132"/>
      <c r="B791" s="133"/>
      <c r="C791" s="92"/>
      <c r="D791" s="134"/>
      <c r="E791" s="132"/>
      <c r="F791" s="135"/>
      <c r="G791" s="135"/>
      <c r="H791" s="136"/>
    </row>
    <row r="792" spans="1:8" x14ac:dyDescent="0.2">
      <c r="A792" s="132"/>
      <c r="B792" s="133"/>
      <c r="C792" s="92"/>
      <c r="D792" s="134"/>
      <c r="E792" s="132"/>
      <c r="F792" s="135"/>
      <c r="G792" s="135"/>
      <c r="H792" s="136"/>
    </row>
    <row r="793" spans="1:8" x14ac:dyDescent="0.2">
      <c r="A793" s="132"/>
      <c r="B793" s="133"/>
      <c r="C793" s="92"/>
      <c r="D793" s="134"/>
      <c r="E793" s="132"/>
      <c r="F793" s="135"/>
      <c r="G793" s="135"/>
      <c r="H793" s="136"/>
    </row>
    <row r="794" spans="1:8" x14ac:dyDescent="0.2">
      <c r="A794" s="132"/>
      <c r="B794" s="133"/>
      <c r="C794" s="92"/>
      <c r="D794" s="134"/>
      <c r="E794" s="132"/>
      <c r="F794" s="135"/>
      <c r="G794" s="135"/>
      <c r="H794" s="136"/>
    </row>
    <row r="795" spans="1:8" x14ac:dyDescent="0.2">
      <c r="A795" s="132"/>
      <c r="B795" s="133"/>
      <c r="C795" s="92"/>
      <c r="D795" s="134"/>
      <c r="E795" s="132"/>
      <c r="F795" s="135"/>
      <c r="G795" s="135"/>
      <c r="H795" s="136"/>
    </row>
    <row r="796" spans="1:8" x14ac:dyDescent="0.2">
      <c r="A796" s="132"/>
      <c r="B796" s="133"/>
      <c r="C796" s="92"/>
      <c r="D796" s="134"/>
      <c r="E796" s="132"/>
      <c r="F796" s="135"/>
      <c r="G796" s="135"/>
      <c r="H796" s="136"/>
    </row>
    <row r="797" spans="1:8" x14ac:dyDescent="0.2">
      <c r="A797" s="132"/>
      <c r="B797" s="133"/>
      <c r="C797" s="92"/>
      <c r="D797" s="134"/>
      <c r="E797" s="132"/>
      <c r="F797" s="135"/>
      <c r="G797" s="135"/>
      <c r="H797" s="136"/>
    </row>
    <row r="798" spans="1:8" x14ac:dyDescent="0.2">
      <c r="A798" s="132"/>
      <c r="B798" s="133"/>
      <c r="C798" s="92"/>
      <c r="D798" s="134"/>
      <c r="E798" s="132"/>
      <c r="F798" s="135"/>
      <c r="G798" s="135"/>
      <c r="H798" s="136"/>
    </row>
    <row r="799" spans="1:8" x14ac:dyDescent="0.2">
      <c r="A799" s="132"/>
      <c r="B799" s="133"/>
      <c r="C799" s="92"/>
      <c r="D799" s="134"/>
      <c r="E799" s="132"/>
      <c r="F799" s="135"/>
      <c r="G799" s="135"/>
      <c r="H799" s="136"/>
    </row>
    <row r="800" spans="1:8" x14ac:dyDescent="0.2">
      <c r="A800" s="132"/>
      <c r="B800" s="133"/>
      <c r="C800" s="92"/>
      <c r="D800" s="134"/>
      <c r="E800" s="132"/>
      <c r="F800" s="135"/>
      <c r="G800" s="135"/>
      <c r="H800" s="136"/>
    </row>
    <row r="801" spans="1:8" x14ac:dyDescent="0.2">
      <c r="A801" s="132"/>
      <c r="B801" s="133"/>
      <c r="C801" s="92"/>
      <c r="D801" s="134"/>
      <c r="E801" s="132"/>
      <c r="F801" s="135"/>
      <c r="G801" s="135"/>
      <c r="H801" s="136"/>
    </row>
    <row r="802" spans="1:8" x14ac:dyDescent="0.2">
      <c r="A802" s="132"/>
      <c r="B802" s="133"/>
      <c r="C802" s="92"/>
      <c r="D802" s="134"/>
      <c r="E802" s="132"/>
      <c r="F802" s="135"/>
      <c r="G802" s="135"/>
      <c r="H802" s="136"/>
    </row>
    <row r="803" spans="1:8" x14ac:dyDescent="0.2">
      <c r="A803" s="132"/>
      <c r="B803" s="133"/>
      <c r="C803" s="92"/>
      <c r="D803" s="134"/>
      <c r="E803" s="132"/>
      <c r="F803" s="135"/>
      <c r="G803" s="135"/>
      <c r="H803" s="136"/>
    </row>
    <row r="804" spans="1:8" x14ac:dyDescent="0.2">
      <c r="A804" s="132"/>
      <c r="B804" s="133"/>
      <c r="C804" s="92"/>
      <c r="D804" s="134"/>
      <c r="E804" s="132"/>
      <c r="F804" s="135"/>
      <c r="G804" s="135"/>
      <c r="H804" s="136"/>
    </row>
    <row r="805" spans="1:8" x14ac:dyDescent="0.2">
      <c r="A805" s="132"/>
      <c r="B805" s="133"/>
      <c r="C805" s="92"/>
      <c r="D805" s="134"/>
      <c r="E805" s="132"/>
      <c r="F805" s="135"/>
      <c r="G805" s="135"/>
      <c r="H805" s="136"/>
    </row>
    <row r="806" spans="1:8" x14ac:dyDescent="0.2">
      <c r="A806" s="132"/>
      <c r="B806" s="133"/>
      <c r="C806" s="92"/>
      <c r="D806" s="134"/>
      <c r="E806" s="132"/>
      <c r="F806" s="135"/>
      <c r="G806" s="135"/>
      <c r="H806" s="136"/>
    </row>
    <row r="807" spans="1:8" x14ac:dyDescent="0.2">
      <c r="A807" s="132"/>
      <c r="B807" s="133"/>
      <c r="C807" s="92"/>
      <c r="D807" s="134"/>
      <c r="E807" s="132"/>
      <c r="F807" s="135"/>
      <c r="G807" s="135"/>
      <c r="H807" s="136"/>
    </row>
    <row r="808" spans="1:8" x14ac:dyDescent="0.2">
      <c r="A808" s="132"/>
      <c r="B808" s="133"/>
      <c r="C808" s="92"/>
      <c r="D808" s="134"/>
      <c r="E808" s="132"/>
      <c r="F808" s="135"/>
      <c r="G808" s="135"/>
      <c r="H808" s="136"/>
    </row>
    <row r="809" spans="1:8" x14ac:dyDescent="0.2">
      <c r="A809" s="132"/>
      <c r="B809" s="133"/>
      <c r="C809" s="92"/>
      <c r="D809" s="134"/>
      <c r="E809" s="132"/>
      <c r="F809" s="135"/>
      <c r="G809" s="135"/>
      <c r="H809" s="136"/>
    </row>
    <row r="810" spans="1:8" x14ac:dyDescent="0.2">
      <c r="A810" s="132"/>
      <c r="B810" s="133"/>
      <c r="C810" s="92"/>
      <c r="D810" s="134"/>
      <c r="E810" s="132"/>
      <c r="F810" s="135"/>
      <c r="G810" s="135"/>
      <c r="H810" s="136"/>
    </row>
    <row r="811" spans="1:8" x14ac:dyDescent="0.2">
      <c r="A811" s="132"/>
      <c r="B811" s="133"/>
      <c r="C811" s="92"/>
      <c r="D811" s="134"/>
      <c r="E811" s="132"/>
      <c r="F811" s="135"/>
      <c r="G811" s="135"/>
      <c r="H811" s="136"/>
    </row>
    <row r="812" spans="1:8" x14ac:dyDescent="0.2">
      <c r="A812" s="132"/>
      <c r="B812" s="133"/>
      <c r="C812" s="92"/>
      <c r="D812" s="134"/>
      <c r="E812" s="132"/>
      <c r="F812" s="135"/>
      <c r="G812" s="135"/>
      <c r="H812" s="136"/>
    </row>
    <row r="813" spans="1:8" x14ac:dyDescent="0.2">
      <c r="A813" s="132"/>
      <c r="B813" s="133"/>
      <c r="C813" s="92"/>
      <c r="D813" s="134"/>
      <c r="E813" s="132"/>
      <c r="F813" s="135"/>
      <c r="G813" s="135"/>
      <c r="H813" s="136"/>
    </row>
    <row r="814" spans="1:8" x14ac:dyDescent="0.2">
      <c r="A814" s="132"/>
      <c r="B814" s="133"/>
      <c r="C814" s="92"/>
      <c r="D814" s="134"/>
      <c r="E814" s="132"/>
      <c r="F814" s="135"/>
      <c r="G814" s="135"/>
      <c r="H814" s="136"/>
    </row>
    <row r="815" spans="1:8" x14ac:dyDescent="0.2">
      <c r="A815" s="132"/>
      <c r="B815" s="133"/>
      <c r="C815" s="92"/>
      <c r="D815" s="134"/>
      <c r="E815" s="132"/>
      <c r="F815" s="135"/>
      <c r="G815" s="135"/>
      <c r="H815" s="136"/>
    </row>
    <row r="816" spans="1:8" x14ac:dyDescent="0.2">
      <c r="A816" s="132"/>
      <c r="B816" s="133"/>
      <c r="C816" s="92"/>
      <c r="D816" s="134"/>
      <c r="E816" s="132"/>
      <c r="F816" s="135"/>
      <c r="G816" s="135"/>
      <c r="H816" s="136"/>
    </row>
    <row r="817" spans="1:8" x14ac:dyDescent="0.2">
      <c r="A817" s="132"/>
      <c r="B817" s="133"/>
      <c r="C817" s="92"/>
      <c r="D817" s="134"/>
      <c r="E817" s="132"/>
      <c r="F817" s="135"/>
      <c r="G817" s="135"/>
      <c r="H817" s="136"/>
    </row>
    <row r="818" spans="1:8" x14ac:dyDescent="0.2">
      <c r="A818" s="132"/>
      <c r="B818" s="133"/>
      <c r="C818" s="92"/>
      <c r="D818" s="134"/>
      <c r="E818" s="132"/>
      <c r="F818" s="135"/>
      <c r="G818" s="135"/>
      <c r="H818" s="136"/>
    </row>
    <row r="819" spans="1:8" x14ac:dyDescent="0.2">
      <c r="A819" s="132"/>
      <c r="B819" s="133"/>
      <c r="C819" s="92"/>
      <c r="D819" s="134"/>
      <c r="E819" s="132"/>
      <c r="F819" s="135"/>
      <c r="G819" s="135"/>
      <c r="H819" s="136"/>
    </row>
    <row r="820" spans="1:8" x14ac:dyDescent="0.2">
      <c r="A820" s="132"/>
      <c r="B820" s="133"/>
      <c r="C820" s="92"/>
      <c r="D820" s="134"/>
      <c r="E820" s="132"/>
      <c r="F820" s="135"/>
      <c r="G820" s="135"/>
      <c r="H820" s="136"/>
    </row>
    <row r="821" spans="1:8" x14ac:dyDescent="0.2">
      <c r="A821" s="132"/>
      <c r="B821" s="133"/>
      <c r="C821" s="92"/>
      <c r="D821" s="134"/>
      <c r="E821" s="132"/>
      <c r="F821" s="135"/>
      <c r="G821" s="135"/>
      <c r="H821" s="136"/>
    </row>
    <row r="822" spans="1:8" x14ac:dyDescent="0.2">
      <c r="A822" s="132"/>
      <c r="B822" s="133"/>
      <c r="C822" s="92"/>
      <c r="D822" s="134"/>
      <c r="E822" s="132"/>
      <c r="F822" s="135"/>
      <c r="G822" s="135"/>
      <c r="H822" s="136"/>
    </row>
    <row r="823" spans="1:8" x14ac:dyDescent="0.2">
      <c r="A823" s="132"/>
      <c r="B823" s="133"/>
      <c r="C823" s="92"/>
      <c r="D823" s="134"/>
      <c r="E823" s="132"/>
      <c r="F823" s="135"/>
      <c r="G823" s="135"/>
      <c r="H823" s="136"/>
    </row>
    <row r="824" spans="1:8" x14ac:dyDescent="0.2">
      <c r="A824" s="132"/>
      <c r="B824" s="133"/>
      <c r="C824" s="92"/>
      <c r="D824" s="134"/>
      <c r="E824" s="132"/>
      <c r="F824" s="135"/>
      <c r="G824" s="135"/>
      <c r="H824" s="136"/>
    </row>
    <row r="825" spans="1:8" x14ac:dyDescent="0.2">
      <c r="A825" s="132"/>
      <c r="B825" s="133"/>
      <c r="C825" s="92"/>
      <c r="D825" s="134"/>
      <c r="E825" s="132"/>
      <c r="F825" s="135"/>
      <c r="G825" s="135"/>
      <c r="H825" s="136"/>
    </row>
    <row r="826" spans="1:8" x14ac:dyDescent="0.2">
      <c r="A826" s="132"/>
      <c r="B826" s="133"/>
      <c r="C826" s="92"/>
      <c r="D826" s="134"/>
      <c r="E826" s="132"/>
      <c r="F826" s="135"/>
      <c r="G826" s="135"/>
      <c r="H826" s="136"/>
    </row>
    <row r="827" spans="1:8" x14ac:dyDescent="0.2">
      <c r="A827" s="132"/>
      <c r="B827" s="133"/>
      <c r="C827" s="92"/>
      <c r="D827" s="134"/>
      <c r="E827" s="132"/>
      <c r="F827" s="135"/>
      <c r="G827" s="135"/>
      <c r="H827" s="136"/>
    </row>
    <row r="828" spans="1:8" x14ac:dyDescent="0.2">
      <c r="A828" s="132"/>
      <c r="B828" s="133"/>
      <c r="C828" s="92"/>
      <c r="D828" s="134"/>
      <c r="E828" s="132"/>
      <c r="F828" s="135"/>
      <c r="G828" s="135"/>
      <c r="H828" s="136"/>
    </row>
    <row r="829" spans="1:8" x14ac:dyDescent="0.2">
      <c r="A829" s="132"/>
      <c r="B829" s="133"/>
      <c r="C829" s="92"/>
      <c r="D829" s="134"/>
      <c r="E829" s="132"/>
      <c r="F829" s="135"/>
      <c r="G829" s="135"/>
      <c r="H829" s="136"/>
    </row>
    <row r="830" spans="1:8" x14ac:dyDescent="0.2">
      <c r="A830" s="132"/>
      <c r="B830" s="133"/>
      <c r="C830" s="92"/>
      <c r="D830" s="134"/>
      <c r="E830" s="132"/>
      <c r="F830" s="135"/>
      <c r="G830" s="135"/>
      <c r="H830" s="136"/>
    </row>
    <row r="831" spans="1:8" x14ac:dyDescent="0.2">
      <c r="A831" s="132"/>
      <c r="B831" s="133"/>
      <c r="C831" s="92"/>
      <c r="D831" s="134"/>
      <c r="E831" s="132"/>
      <c r="F831" s="135"/>
      <c r="G831" s="135"/>
      <c r="H831" s="136"/>
    </row>
    <row r="832" spans="1:8" x14ac:dyDescent="0.2">
      <c r="A832" s="132"/>
      <c r="B832" s="133"/>
      <c r="C832" s="92"/>
      <c r="D832" s="134"/>
      <c r="E832" s="132"/>
      <c r="F832" s="135"/>
      <c r="G832" s="135"/>
      <c r="H832" s="136"/>
    </row>
    <row r="833" spans="1:8" x14ac:dyDescent="0.2">
      <c r="A833" s="132"/>
      <c r="B833" s="133"/>
      <c r="C833" s="92"/>
      <c r="D833" s="134"/>
      <c r="E833" s="132"/>
      <c r="F833" s="135"/>
      <c r="G833" s="135"/>
      <c r="H833" s="136"/>
    </row>
    <row r="834" spans="1:8" x14ac:dyDescent="0.2">
      <c r="A834" s="132"/>
      <c r="B834" s="133"/>
      <c r="C834" s="92"/>
      <c r="D834" s="134"/>
      <c r="E834" s="132"/>
      <c r="F834" s="135"/>
      <c r="G834" s="135"/>
      <c r="H834" s="136"/>
    </row>
    <row r="835" spans="1:8" x14ac:dyDescent="0.2">
      <c r="A835" s="132"/>
      <c r="B835" s="133"/>
      <c r="C835" s="92"/>
      <c r="D835" s="134"/>
      <c r="E835" s="132"/>
      <c r="F835" s="135"/>
      <c r="G835" s="135"/>
      <c r="H835" s="136"/>
    </row>
    <row r="836" spans="1:8" x14ac:dyDescent="0.2">
      <c r="A836" s="132"/>
      <c r="B836" s="133"/>
      <c r="C836" s="92"/>
      <c r="D836" s="134"/>
      <c r="E836" s="132"/>
      <c r="F836" s="135"/>
      <c r="G836" s="135"/>
      <c r="H836" s="136"/>
    </row>
    <row r="837" spans="1:8" x14ac:dyDescent="0.2">
      <c r="A837" s="132"/>
      <c r="B837" s="133"/>
      <c r="C837" s="92"/>
      <c r="D837" s="134"/>
      <c r="E837" s="132"/>
      <c r="F837" s="135"/>
      <c r="G837" s="135"/>
      <c r="H837" s="136"/>
    </row>
    <row r="838" spans="1:8" x14ac:dyDescent="0.2">
      <c r="A838" s="132"/>
      <c r="B838" s="133"/>
      <c r="C838" s="92"/>
      <c r="D838" s="134"/>
      <c r="E838" s="132"/>
      <c r="F838" s="135"/>
      <c r="G838" s="135"/>
      <c r="H838" s="136"/>
    </row>
    <row r="839" spans="1:8" x14ac:dyDescent="0.2">
      <c r="A839" s="132"/>
      <c r="B839" s="133"/>
      <c r="C839" s="92"/>
      <c r="D839" s="134"/>
      <c r="E839" s="132"/>
      <c r="F839" s="135"/>
      <c r="G839" s="135"/>
      <c r="H839" s="136"/>
    </row>
    <row r="840" spans="1:8" x14ac:dyDescent="0.2">
      <c r="A840" s="132"/>
      <c r="B840" s="133"/>
      <c r="C840" s="92"/>
      <c r="D840" s="134"/>
      <c r="E840" s="132"/>
      <c r="F840" s="135"/>
      <c r="G840" s="135"/>
      <c r="H840" s="136"/>
    </row>
    <row r="841" spans="1:8" x14ac:dyDescent="0.2">
      <c r="A841" s="132"/>
      <c r="B841" s="133"/>
      <c r="C841" s="92"/>
      <c r="D841" s="134"/>
      <c r="E841" s="132"/>
      <c r="F841" s="135"/>
      <c r="G841" s="135"/>
      <c r="H841" s="136"/>
    </row>
    <row r="842" spans="1:8" x14ac:dyDescent="0.2">
      <c r="A842" s="132"/>
      <c r="B842" s="133"/>
      <c r="C842" s="92"/>
      <c r="D842" s="134"/>
      <c r="E842" s="132"/>
      <c r="F842" s="135"/>
      <c r="G842" s="135"/>
      <c r="H842" s="136"/>
    </row>
    <row r="843" spans="1:8" x14ac:dyDescent="0.2">
      <c r="A843" s="132"/>
      <c r="B843" s="133"/>
      <c r="C843" s="92"/>
      <c r="D843" s="134"/>
      <c r="E843" s="132"/>
      <c r="F843" s="135"/>
      <c r="G843" s="135"/>
      <c r="H843" s="136"/>
    </row>
    <row r="844" spans="1:8" x14ac:dyDescent="0.2">
      <c r="A844" s="132"/>
      <c r="B844" s="133"/>
      <c r="C844" s="92"/>
      <c r="D844" s="134"/>
      <c r="E844" s="132"/>
      <c r="F844" s="135"/>
      <c r="G844" s="135"/>
      <c r="H844" s="136"/>
    </row>
    <row r="845" spans="1:8" x14ac:dyDescent="0.2">
      <c r="A845" s="132"/>
      <c r="B845" s="133"/>
      <c r="C845" s="92"/>
      <c r="D845" s="134"/>
      <c r="E845" s="132"/>
      <c r="F845" s="135"/>
      <c r="G845" s="135"/>
      <c r="H845" s="136"/>
    </row>
    <row r="846" spans="1:8" x14ac:dyDescent="0.2">
      <c r="A846" s="132"/>
      <c r="B846" s="133"/>
      <c r="C846" s="92"/>
      <c r="D846" s="134"/>
      <c r="E846" s="132"/>
      <c r="F846" s="135"/>
      <c r="G846" s="135"/>
      <c r="H846" s="136"/>
    </row>
    <row r="847" spans="1:8" x14ac:dyDescent="0.2">
      <c r="A847" s="132"/>
      <c r="B847" s="133"/>
      <c r="C847" s="92"/>
      <c r="D847" s="134"/>
      <c r="E847" s="132"/>
      <c r="F847" s="135"/>
      <c r="G847" s="135"/>
      <c r="H847" s="136"/>
    </row>
    <row r="848" spans="1:8" x14ac:dyDescent="0.2">
      <c r="A848" s="132"/>
      <c r="B848" s="133"/>
      <c r="C848" s="92"/>
      <c r="D848" s="134"/>
      <c r="E848" s="132"/>
      <c r="F848" s="135"/>
      <c r="G848" s="135"/>
      <c r="H848" s="136"/>
    </row>
    <row r="849" spans="1:8" x14ac:dyDescent="0.2">
      <c r="A849" s="132"/>
      <c r="B849" s="133"/>
      <c r="C849" s="92"/>
      <c r="D849" s="134"/>
      <c r="E849" s="132"/>
      <c r="F849" s="135"/>
      <c r="G849" s="135"/>
      <c r="H849" s="136"/>
    </row>
    <row r="850" spans="1:8" x14ac:dyDescent="0.2">
      <c r="A850" s="132"/>
      <c r="B850" s="133"/>
      <c r="C850" s="92"/>
      <c r="D850" s="134"/>
      <c r="E850" s="132"/>
      <c r="F850" s="135"/>
      <c r="G850" s="135"/>
      <c r="H850" s="136"/>
    </row>
    <row r="851" spans="1:8" x14ac:dyDescent="0.2">
      <c r="A851" s="132"/>
      <c r="B851" s="133"/>
      <c r="C851" s="92"/>
      <c r="D851" s="134"/>
      <c r="E851" s="132"/>
      <c r="F851" s="135"/>
      <c r="G851" s="135"/>
      <c r="H851" s="136"/>
    </row>
    <row r="852" spans="1:8" x14ac:dyDescent="0.2">
      <c r="A852" s="132"/>
      <c r="B852" s="133"/>
      <c r="C852" s="92"/>
      <c r="D852" s="134"/>
      <c r="E852" s="132"/>
      <c r="F852" s="135"/>
      <c r="G852" s="135"/>
      <c r="H852" s="136"/>
    </row>
    <row r="853" spans="1:8" x14ac:dyDescent="0.2">
      <c r="A853" s="132"/>
      <c r="B853" s="133"/>
      <c r="C853" s="92"/>
      <c r="D853" s="134"/>
      <c r="E853" s="132"/>
      <c r="F853" s="135"/>
      <c r="G853" s="135"/>
      <c r="H853" s="136"/>
    </row>
    <row r="854" spans="1:8" x14ac:dyDescent="0.2">
      <c r="A854" s="132"/>
      <c r="B854" s="133"/>
      <c r="C854" s="92"/>
      <c r="D854" s="134"/>
      <c r="E854" s="132"/>
      <c r="F854" s="135"/>
      <c r="G854" s="135"/>
      <c r="H854" s="136"/>
    </row>
    <row r="855" spans="1:8" x14ac:dyDescent="0.2">
      <c r="A855" s="132"/>
      <c r="B855" s="133"/>
      <c r="C855" s="92"/>
      <c r="D855" s="134"/>
      <c r="E855" s="132"/>
      <c r="F855" s="135"/>
      <c r="G855" s="135"/>
      <c r="H855" s="136"/>
    </row>
    <row r="856" spans="1:8" x14ac:dyDescent="0.2">
      <c r="A856" s="132"/>
      <c r="B856" s="133"/>
      <c r="C856" s="92"/>
      <c r="D856" s="134"/>
      <c r="E856" s="132"/>
      <c r="F856" s="135"/>
      <c r="G856" s="135"/>
      <c r="H856" s="136"/>
    </row>
    <row r="857" spans="1:8" x14ac:dyDescent="0.2">
      <c r="A857" s="132"/>
      <c r="B857" s="133"/>
      <c r="C857" s="92"/>
      <c r="D857" s="134"/>
      <c r="E857" s="132"/>
      <c r="F857" s="135"/>
      <c r="G857" s="135"/>
      <c r="H857" s="136"/>
    </row>
    <row r="858" spans="1:8" x14ac:dyDescent="0.2">
      <c r="A858" s="132"/>
      <c r="B858" s="133"/>
      <c r="C858" s="92"/>
      <c r="D858" s="134"/>
      <c r="E858" s="132"/>
      <c r="F858" s="135"/>
      <c r="G858" s="135"/>
      <c r="H858" s="136"/>
    </row>
    <row r="859" spans="1:8" x14ac:dyDescent="0.2">
      <c r="A859" s="132"/>
      <c r="B859" s="133"/>
      <c r="C859" s="92"/>
      <c r="D859" s="134"/>
      <c r="E859" s="132"/>
      <c r="F859" s="135"/>
      <c r="G859" s="135"/>
      <c r="H859" s="136"/>
    </row>
    <row r="860" spans="1:8" x14ac:dyDescent="0.2">
      <c r="A860" s="132"/>
      <c r="B860" s="133"/>
      <c r="C860" s="92"/>
      <c r="D860" s="134"/>
      <c r="E860" s="132"/>
      <c r="F860" s="135"/>
      <c r="G860" s="135"/>
      <c r="H860" s="136"/>
    </row>
    <row r="861" spans="1:8" x14ac:dyDescent="0.2">
      <c r="A861" s="132"/>
      <c r="B861" s="133"/>
      <c r="C861" s="92"/>
      <c r="D861" s="134"/>
      <c r="E861" s="132"/>
      <c r="F861" s="135"/>
      <c r="G861" s="135"/>
      <c r="H861" s="136"/>
    </row>
    <row r="862" spans="1:8" x14ac:dyDescent="0.2">
      <c r="A862" s="132"/>
      <c r="B862" s="133"/>
      <c r="C862" s="92"/>
      <c r="D862" s="134"/>
      <c r="E862" s="132"/>
      <c r="F862" s="135"/>
      <c r="G862" s="135"/>
      <c r="H862" s="136"/>
    </row>
    <row r="863" spans="1:8" x14ac:dyDescent="0.2">
      <c r="A863" s="132"/>
      <c r="B863" s="133"/>
      <c r="C863" s="92"/>
      <c r="D863" s="134"/>
      <c r="E863" s="132"/>
      <c r="F863" s="135"/>
      <c r="G863" s="135"/>
      <c r="H863" s="136"/>
    </row>
    <row r="864" spans="1:8" x14ac:dyDescent="0.2">
      <c r="A864" s="132"/>
      <c r="B864" s="133"/>
      <c r="C864" s="92"/>
      <c r="D864" s="134"/>
      <c r="E864" s="132"/>
      <c r="F864" s="135"/>
      <c r="G864" s="135"/>
      <c r="H864" s="136"/>
    </row>
    <row r="865" spans="1:8" x14ac:dyDescent="0.2">
      <c r="A865" s="132"/>
      <c r="B865" s="133"/>
      <c r="C865" s="92"/>
      <c r="D865" s="134"/>
      <c r="E865" s="132"/>
      <c r="F865" s="135"/>
      <c r="G865" s="135"/>
      <c r="H865" s="136"/>
    </row>
    <row r="866" spans="1:8" x14ac:dyDescent="0.2">
      <c r="A866" s="132"/>
      <c r="B866" s="133"/>
      <c r="C866" s="92"/>
      <c r="D866" s="134"/>
      <c r="E866" s="132"/>
      <c r="F866" s="135"/>
      <c r="G866" s="135"/>
      <c r="H866" s="136"/>
    </row>
    <row r="867" spans="1:8" x14ac:dyDescent="0.2">
      <c r="A867" s="132"/>
      <c r="B867" s="133"/>
      <c r="C867" s="92"/>
      <c r="D867" s="134"/>
      <c r="E867" s="132"/>
      <c r="F867" s="135"/>
      <c r="G867" s="135"/>
      <c r="H867" s="136"/>
    </row>
    <row r="868" spans="1:8" x14ac:dyDescent="0.2">
      <c r="A868" s="132"/>
      <c r="B868" s="133"/>
      <c r="C868" s="92"/>
      <c r="D868" s="134"/>
      <c r="E868" s="132"/>
      <c r="F868" s="135"/>
      <c r="G868" s="135"/>
      <c r="H868" s="136"/>
    </row>
    <row r="869" spans="1:8" x14ac:dyDescent="0.2">
      <c r="A869" s="132"/>
      <c r="B869" s="133"/>
      <c r="C869" s="92"/>
      <c r="D869" s="134"/>
      <c r="E869" s="132"/>
      <c r="F869" s="135"/>
      <c r="G869" s="135"/>
      <c r="H869" s="136"/>
    </row>
    <row r="870" spans="1:8" x14ac:dyDescent="0.2">
      <c r="A870" s="132"/>
      <c r="B870" s="133"/>
      <c r="C870" s="92"/>
      <c r="D870" s="134"/>
      <c r="E870" s="132"/>
      <c r="F870" s="135"/>
      <c r="G870" s="135"/>
      <c r="H870" s="136"/>
    </row>
    <row r="871" spans="1:8" x14ac:dyDescent="0.2">
      <c r="A871" s="132"/>
      <c r="B871" s="133"/>
      <c r="C871" s="92"/>
      <c r="D871" s="134"/>
      <c r="E871" s="132"/>
      <c r="F871" s="135"/>
      <c r="G871" s="135"/>
      <c r="H871" s="136"/>
    </row>
    <row r="872" spans="1:8" x14ac:dyDescent="0.2">
      <c r="A872" s="132"/>
      <c r="B872" s="133"/>
      <c r="C872" s="92"/>
      <c r="D872" s="134"/>
      <c r="E872" s="132"/>
      <c r="F872" s="135"/>
      <c r="G872" s="135"/>
      <c r="H872" s="136"/>
    </row>
    <row r="873" spans="1:8" x14ac:dyDescent="0.2">
      <c r="A873" s="132"/>
      <c r="B873" s="133"/>
      <c r="C873" s="92"/>
      <c r="D873" s="134"/>
      <c r="E873" s="132"/>
      <c r="F873" s="135"/>
      <c r="G873" s="135"/>
      <c r="H873" s="136"/>
    </row>
    <row r="874" spans="1:8" x14ac:dyDescent="0.2">
      <c r="A874" s="132"/>
      <c r="B874" s="133"/>
      <c r="C874" s="92"/>
      <c r="D874" s="134"/>
      <c r="E874" s="132"/>
      <c r="F874" s="135"/>
      <c r="G874" s="135"/>
      <c r="H874" s="136"/>
    </row>
    <row r="875" spans="1:8" x14ac:dyDescent="0.2">
      <c r="A875" s="132"/>
      <c r="B875" s="133"/>
      <c r="C875" s="92"/>
      <c r="D875" s="134"/>
      <c r="E875" s="132"/>
      <c r="F875" s="135"/>
      <c r="G875" s="135"/>
      <c r="H875" s="136"/>
    </row>
    <row r="876" spans="1:8" x14ac:dyDescent="0.2">
      <c r="A876" s="132"/>
      <c r="B876" s="133"/>
      <c r="C876" s="92"/>
      <c r="D876" s="134"/>
      <c r="E876" s="132"/>
      <c r="F876" s="135"/>
      <c r="G876" s="135"/>
      <c r="H876" s="136"/>
    </row>
    <row r="877" spans="1:8" x14ac:dyDescent="0.2">
      <c r="A877" s="132"/>
      <c r="B877" s="133"/>
      <c r="C877" s="92"/>
      <c r="D877" s="134"/>
      <c r="E877" s="132"/>
      <c r="F877" s="135"/>
      <c r="G877" s="135"/>
      <c r="H877" s="136"/>
    </row>
    <row r="878" spans="1:8" x14ac:dyDescent="0.2">
      <c r="A878" s="132"/>
      <c r="B878" s="133"/>
      <c r="C878" s="92"/>
      <c r="D878" s="134"/>
      <c r="E878" s="132"/>
      <c r="F878" s="135"/>
      <c r="G878" s="135"/>
      <c r="H878" s="136"/>
    </row>
    <row r="879" spans="1:8" x14ac:dyDescent="0.2">
      <c r="A879" s="132"/>
      <c r="B879" s="133"/>
      <c r="C879" s="92"/>
      <c r="D879" s="134"/>
      <c r="E879" s="132"/>
      <c r="F879" s="135"/>
      <c r="G879" s="135"/>
      <c r="H879" s="136"/>
    </row>
    <row r="880" spans="1:8" x14ac:dyDescent="0.2">
      <c r="A880" s="132"/>
      <c r="B880" s="133"/>
      <c r="C880" s="92"/>
      <c r="D880" s="134"/>
      <c r="E880" s="132"/>
      <c r="F880" s="135"/>
      <c r="G880" s="135"/>
      <c r="H880" s="136"/>
    </row>
    <row r="881" spans="1:8" x14ac:dyDescent="0.2">
      <c r="A881" s="132"/>
      <c r="B881" s="133"/>
      <c r="C881" s="92"/>
      <c r="D881" s="134"/>
      <c r="E881" s="132"/>
      <c r="F881" s="135"/>
      <c r="G881" s="135"/>
      <c r="H881" s="136"/>
    </row>
    <row r="882" spans="1:8" x14ac:dyDescent="0.2">
      <c r="A882" s="132"/>
      <c r="B882" s="133"/>
      <c r="C882" s="92"/>
      <c r="D882" s="134"/>
      <c r="E882" s="132"/>
      <c r="F882" s="135"/>
      <c r="G882" s="135"/>
      <c r="H882" s="136"/>
    </row>
    <row r="883" spans="1:8" x14ac:dyDescent="0.2">
      <c r="A883" s="132"/>
      <c r="B883" s="133"/>
      <c r="C883" s="92"/>
      <c r="D883" s="134"/>
      <c r="E883" s="132"/>
      <c r="F883" s="135"/>
      <c r="G883" s="135"/>
      <c r="H883" s="136"/>
    </row>
    <row r="884" spans="1:8" x14ac:dyDescent="0.2">
      <c r="A884" s="132"/>
      <c r="B884" s="133"/>
      <c r="C884" s="92"/>
      <c r="D884" s="134"/>
      <c r="E884" s="132"/>
      <c r="F884" s="135"/>
      <c r="G884" s="135"/>
      <c r="H884" s="136"/>
    </row>
    <row r="885" spans="1:8" x14ac:dyDescent="0.2">
      <c r="A885" s="132"/>
      <c r="B885" s="133"/>
      <c r="C885" s="92"/>
      <c r="D885" s="134"/>
      <c r="E885" s="132"/>
      <c r="F885" s="135"/>
      <c r="G885" s="135"/>
      <c r="H885" s="136"/>
    </row>
    <row r="886" spans="1:8" x14ac:dyDescent="0.2">
      <c r="A886" s="132"/>
      <c r="B886" s="133"/>
      <c r="C886" s="92"/>
      <c r="D886" s="134"/>
      <c r="E886" s="132"/>
      <c r="F886" s="135"/>
      <c r="G886" s="135"/>
      <c r="H886" s="136"/>
    </row>
    <row r="887" spans="1:8" x14ac:dyDescent="0.2">
      <c r="A887" s="132"/>
      <c r="B887" s="133"/>
      <c r="C887" s="92"/>
      <c r="D887" s="134"/>
      <c r="E887" s="132"/>
      <c r="F887" s="135"/>
      <c r="G887" s="135"/>
      <c r="H887" s="136"/>
    </row>
    <row r="888" spans="1:8" x14ac:dyDescent="0.2">
      <c r="A888" s="132"/>
      <c r="B888" s="133"/>
      <c r="C888" s="92"/>
      <c r="D888" s="134"/>
      <c r="E888" s="132"/>
      <c r="F888" s="135"/>
      <c r="G888" s="135"/>
      <c r="H888" s="136"/>
    </row>
    <row r="889" spans="1:8" x14ac:dyDescent="0.2">
      <c r="A889" s="132"/>
      <c r="B889" s="133"/>
      <c r="C889" s="92"/>
      <c r="D889" s="134"/>
      <c r="E889" s="132"/>
      <c r="F889" s="135"/>
      <c r="G889" s="135"/>
      <c r="H889" s="136"/>
    </row>
    <row r="890" spans="1:8" x14ac:dyDescent="0.2">
      <c r="A890" s="132"/>
      <c r="B890" s="133"/>
      <c r="C890" s="92"/>
      <c r="D890" s="134"/>
      <c r="E890" s="132"/>
      <c r="F890" s="135"/>
      <c r="G890" s="135"/>
      <c r="H890" s="136"/>
    </row>
    <row r="891" spans="1:8" x14ac:dyDescent="0.2">
      <c r="A891" s="132"/>
      <c r="B891" s="133"/>
      <c r="C891" s="92"/>
      <c r="D891" s="134"/>
      <c r="E891" s="132"/>
      <c r="F891" s="135"/>
      <c r="G891" s="135"/>
      <c r="H891" s="136"/>
    </row>
    <row r="892" spans="1:8" x14ac:dyDescent="0.2">
      <c r="A892" s="132"/>
      <c r="B892" s="133"/>
      <c r="C892" s="92"/>
      <c r="D892" s="134"/>
      <c r="E892" s="132"/>
      <c r="F892" s="135"/>
      <c r="G892" s="135"/>
      <c r="H892" s="136"/>
    </row>
    <row r="893" spans="1:8" x14ac:dyDescent="0.2">
      <c r="A893" s="132"/>
      <c r="B893" s="133"/>
      <c r="C893" s="92"/>
      <c r="D893" s="134"/>
      <c r="E893" s="132"/>
      <c r="F893" s="135"/>
      <c r="G893" s="135"/>
      <c r="H893" s="136"/>
    </row>
    <row r="894" spans="1:8" x14ac:dyDescent="0.2">
      <c r="A894" s="132"/>
      <c r="B894" s="133"/>
      <c r="C894" s="92"/>
      <c r="D894" s="134"/>
      <c r="E894" s="132"/>
      <c r="F894" s="135"/>
      <c r="G894" s="135"/>
      <c r="H894" s="136"/>
    </row>
    <row r="895" spans="1:8" x14ac:dyDescent="0.2">
      <c r="A895" s="132"/>
      <c r="B895" s="133"/>
      <c r="C895" s="92"/>
      <c r="D895" s="134"/>
      <c r="E895" s="132"/>
      <c r="F895" s="135"/>
      <c r="G895" s="135"/>
      <c r="H895" s="136"/>
    </row>
    <row r="896" spans="1:8" x14ac:dyDescent="0.2">
      <c r="A896" s="132"/>
      <c r="B896" s="133"/>
      <c r="C896" s="92"/>
      <c r="D896" s="134"/>
      <c r="E896" s="132"/>
      <c r="F896" s="135"/>
      <c r="G896" s="135"/>
      <c r="H896" s="136"/>
    </row>
    <row r="897" spans="1:8" x14ac:dyDescent="0.2">
      <c r="A897" s="132"/>
      <c r="B897" s="133"/>
      <c r="C897" s="92"/>
      <c r="D897" s="134"/>
      <c r="E897" s="132"/>
      <c r="F897" s="135"/>
      <c r="G897" s="135"/>
      <c r="H897" s="136"/>
    </row>
    <row r="898" spans="1:8" x14ac:dyDescent="0.2">
      <c r="A898" s="132"/>
      <c r="B898" s="133"/>
      <c r="C898" s="92"/>
      <c r="D898" s="134"/>
      <c r="E898" s="132"/>
      <c r="F898" s="135"/>
      <c r="G898" s="135"/>
      <c r="H898" s="136"/>
    </row>
    <row r="899" spans="1:8" x14ac:dyDescent="0.2">
      <c r="A899" s="132"/>
      <c r="B899" s="133"/>
      <c r="C899" s="92"/>
      <c r="D899" s="134"/>
      <c r="E899" s="132"/>
      <c r="F899" s="135"/>
      <c r="G899" s="135"/>
      <c r="H899" s="136"/>
    </row>
    <row r="900" spans="1:8" x14ac:dyDescent="0.2">
      <c r="A900" s="132"/>
      <c r="B900" s="133"/>
      <c r="C900" s="92"/>
      <c r="D900" s="134"/>
      <c r="E900" s="132"/>
      <c r="F900" s="135"/>
      <c r="G900" s="135"/>
      <c r="H900" s="136"/>
    </row>
    <row r="901" spans="1:8" x14ac:dyDescent="0.2">
      <c r="A901" s="132"/>
      <c r="B901" s="133"/>
      <c r="C901" s="92"/>
      <c r="D901" s="134"/>
      <c r="E901" s="132"/>
      <c r="F901" s="135"/>
      <c r="G901" s="135"/>
      <c r="H901" s="136"/>
    </row>
    <row r="902" spans="1:8" x14ac:dyDescent="0.2">
      <c r="A902" s="132"/>
      <c r="B902" s="133"/>
      <c r="C902" s="92"/>
      <c r="D902" s="134"/>
      <c r="E902" s="132"/>
      <c r="F902" s="135"/>
      <c r="G902" s="135"/>
      <c r="H902" s="136"/>
    </row>
    <row r="903" spans="1:8" x14ac:dyDescent="0.2">
      <c r="A903" s="132"/>
      <c r="B903" s="133"/>
      <c r="C903" s="92"/>
      <c r="D903" s="134"/>
      <c r="E903" s="132"/>
      <c r="F903" s="135"/>
      <c r="G903" s="135"/>
      <c r="H903" s="136"/>
    </row>
    <row r="904" spans="1:8" x14ac:dyDescent="0.2">
      <c r="A904" s="132"/>
      <c r="B904" s="133"/>
      <c r="C904" s="92"/>
      <c r="D904" s="134"/>
      <c r="E904" s="132"/>
      <c r="F904" s="135"/>
      <c r="G904" s="135"/>
      <c r="H904" s="136"/>
    </row>
    <row r="905" spans="1:8" x14ac:dyDescent="0.2">
      <c r="A905" s="132"/>
      <c r="B905" s="133"/>
      <c r="C905" s="92"/>
      <c r="D905" s="134"/>
      <c r="E905" s="132"/>
      <c r="F905" s="135"/>
      <c r="G905" s="135"/>
      <c r="H905" s="136"/>
    </row>
    <row r="906" spans="1:8" x14ac:dyDescent="0.2">
      <c r="A906" s="132"/>
      <c r="B906" s="133"/>
      <c r="C906" s="92"/>
      <c r="D906" s="134"/>
      <c r="E906" s="132"/>
      <c r="F906" s="135"/>
      <c r="G906" s="135"/>
      <c r="H906" s="136"/>
    </row>
    <row r="907" spans="1:8" x14ac:dyDescent="0.2">
      <c r="A907" s="132"/>
      <c r="B907" s="133"/>
      <c r="C907" s="92"/>
      <c r="D907" s="134"/>
      <c r="E907" s="132"/>
      <c r="F907" s="135"/>
      <c r="G907" s="135"/>
      <c r="H907" s="136"/>
    </row>
    <row r="908" spans="1:8" x14ac:dyDescent="0.2">
      <c r="A908" s="132"/>
      <c r="B908" s="133"/>
      <c r="C908" s="92"/>
      <c r="D908" s="134"/>
      <c r="E908" s="132"/>
      <c r="F908" s="135"/>
      <c r="G908" s="135"/>
      <c r="H908" s="136"/>
    </row>
    <row r="909" spans="1:8" x14ac:dyDescent="0.2">
      <c r="A909" s="132"/>
      <c r="B909" s="133"/>
      <c r="C909" s="92"/>
      <c r="D909" s="134"/>
      <c r="E909" s="132"/>
      <c r="F909" s="135"/>
      <c r="G909" s="135"/>
      <c r="H909" s="136"/>
    </row>
    <row r="910" spans="1:8" x14ac:dyDescent="0.2">
      <c r="A910" s="132"/>
      <c r="B910" s="133"/>
      <c r="C910" s="92"/>
      <c r="D910" s="134"/>
      <c r="E910" s="132"/>
      <c r="F910" s="135"/>
      <c r="G910" s="135"/>
      <c r="H910" s="136"/>
    </row>
    <row r="911" spans="1:8" x14ac:dyDescent="0.2">
      <c r="A911" s="132"/>
      <c r="B911" s="133"/>
      <c r="C911" s="92"/>
      <c r="D911" s="134"/>
      <c r="E911" s="132"/>
      <c r="F911" s="135"/>
      <c r="G911" s="135"/>
      <c r="H911" s="136"/>
    </row>
    <row r="912" spans="1:8" x14ac:dyDescent="0.2">
      <c r="A912" s="132"/>
      <c r="B912" s="133"/>
      <c r="C912" s="92"/>
      <c r="D912" s="134"/>
      <c r="E912" s="132"/>
      <c r="F912" s="135"/>
      <c r="G912" s="135"/>
      <c r="H912" s="136"/>
    </row>
    <row r="913" spans="1:8" x14ac:dyDescent="0.2">
      <c r="A913" s="132"/>
      <c r="B913" s="133"/>
      <c r="C913" s="92"/>
      <c r="D913" s="134"/>
      <c r="E913" s="132"/>
      <c r="F913" s="135"/>
      <c r="G913" s="135"/>
      <c r="H913" s="136"/>
    </row>
    <row r="914" spans="1:8" x14ac:dyDescent="0.2">
      <c r="A914" s="132"/>
      <c r="B914" s="133"/>
      <c r="C914" s="92"/>
      <c r="D914" s="134"/>
      <c r="E914" s="132"/>
      <c r="F914" s="135"/>
      <c r="G914" s="135"/>
      <c r="H914" s="136"/>
    </row>
    <row r="915" spans="1:8" x14ac:dyDescent="0.2">
      <c r="A915" s="132"/>
      <c r="B915" s="133"/>
      <c r="C915" s="92"/>
      <c r="D915" s="134"/>
      <c r="E915" s="132"/>
      <c r="F915" s="135"/>
      <c r="G915" s="135"/>
      <c r="H915" s="136"/>
    </row>
    <row r="916" spans="1:8" x14ac:dyDescent="0.2">
      <c r="A916" s="132"/>
      <c r="B916" s="133"/>
      <c r="C916" s="92"/>
      <c r="D916" s="134"/>
      <c r="E916" s="132"/>
      <c r="F916" s="135"/>
      <c r="G916" s="135"/>
      <c r="H916" s="136"/>
    </row>
    <row r="917" spans="1:8" x14ac:dyDescent="0.2">
      <c r="A917" s="132"/>
      <c r="B917" s="133"/>
      <c r="C917" s="92"/>
      <c r="D917" s="134"/>
      <c r="E917" s="132"/>
      <c r="F917" s="135"/>
      <c r="G917" s="135"/>
      <c r="H917" s="136"/>
    </row>
    <row r="918" spans="1:8" x14ac:dyDescent="0.2">
      <c r="A918" s="132"/>
      <c r="B918" s="133"/>
      <c r="C918" s="92"/>
      <c r="D918" s="134"/>
      <c r="E918" s="132"/>
      <c r="F918" s="135"/>
      <c r="G918" s="135"/>
      <c r="H918" s="136"/>
    </row>
    <row r="919" spans="1:8" x14ac:dyDescent="0.2">
      <c r="A919" s="132"/>
      <c r="B919" s="133"/>
      <c r="C919" s="92"/>
      <c r="D919" s="134"/>
      <c r="E919" s="132"/>
      <c r="F919" s="135"/>
      <c r="G919" s="135"/>
      <c r="H919" s="136"/>
    </row>
    <row r="920" spans="1:8" x14ac:dyDescent="0.2">
      <c r="A920" s="132"/>
      <c r="B920" s="133"/>
      <c r="C920" s="92"/>
      <c r="D920" s="134"/>
      <c r="E920" s="132"/>
      <c r="F920" s="135"/>
      <c r="G920" s="135"/>
      <c r="H920" s="136"/>
    </row>
    <row r="921" spans="1:8" x14ac:dyDescent="0.2">
      <c r="A921" s="132"/>
      <c r="B921" s="133"/>
      <c r="C921" s="92"/>
      <c r="D921" s="134"/>
      <c r="E921" s="132"/>
      <c r="F921" s="135"/>
      <c r="G921" s="135"/>
      <c r="H921" s="136"/>
    </row>
    <row r="922" spans="1:8" x14ac:dyDescent="0.2">
      <c r="A922" s="132"/>
      <c r="B922" s="133"/>
      <c r="C922" s="92"/>
      <c r="D922" s="134"/>
      <c r="E922" s="132"/>
      <c r="F922" s="135"/>
      <c r="G922" s="135"/>
      <c r="H922" s="136"/>
    </row>
    <row r="923" spans="1:8" x14ac:dyDescent="0.2">
      <c r="A923" s="132"/>
      <c r="B923" s="133"/>
      <c r="C923" s="92"/>
      <c r="D923" s="134"/>
      <c r="E923" s="132"/>
      <c r="F923" s="135"/>
      <c r="G923" s="135"/>
      <c r="H923" s="136"/>
    </row>
    <row r="924" spans="1:8" x14ac:dyDescent="0.2">
      <c r="A924" s="132"/>
      <c r="B924" s="133"/>
      <c r="C924" s="92"/>
      <c r="D924" s="134"/>
      <c r="E924" s="132"/>
      <c r="F924" s="135"/>
      <c r="G924" s="135"/>
      <c r="H924" s="136"/>
    </row>
    <row r="925" spans="1:8" x14ac:dyDescent="0.2">
      <c r="A925" s="132"/>
      <c r="B925" s="133"/>
      <c r="C925" s="92"/>
      <c r="D925" s="134"/>
      <c r="E925" s="132"/>
      <c r="F925" s="135"/>
      <c r="G925" s="135"/>
      <c r="H925" s="136"/>
    </row>
    <row r="926" spans="1:8" x14ac:dyDescent="0.2">
      <c r="A926" s="132"/>
      <c r="B926" s="133"/>
      <c r="C926" s="92"/>
      <c r="D926" s="134"/>
      <c r="E926" s="132"/>
      <c r="F926" s="135"/>
      <c r="G926" s="135"/>
      <c r="H926" s="136"/>
    </row>
    <row r="927" spans="1:8" x14ac:dyDescent="0.2">
      <c r="A927" s="132"/>
      <c r="B927" s="133"/>
      <c r="C927" s="92"/>
      <c r="D927" s="134"/>
      <c r="E927" s="132"/>
      <c r="F927" s="135"/>
      <c r="G927" s="135"/>
      <c r="H927" s="136"/>
    </row>
    <row r="928" spans="1:8" x14ac:dyDescent="0.2">
      <c r="A928" s="132"/>
      <c r="B928" s="133"/>
      <c r="C928" s="92"/>
      <c r="D928" s="134"/>
      <c r="E928" s="132"/>
      <c r="F928" s="135"/>
      <c r="G928" s="135"/>
      <c r="H928" s="136"/>
    </row>
    <row r="929" spans="1:8" x14ac:dyDescent="0.2">
      <c r="A929" s="132"/>
      <c r="B929" s="133"/>
      <c r="C929" s="92"/>
      <c r="D929" s="134"/>
      <c r="E929" s="132"/>
      <c r="F929" s="135"/>
      <c r="G929" s="135"/>
      <c r="H929" s="136"/>
    </row>
    <row r="930" spans="1:8" x14ac:dyDescent="0.2">
      <c r="A930" s="132"/>
      <c r="B930" s="133"/>
      <c r="C930" s="92"/>
      <c r="D930" s="134"/>
      <c r="E930" s="132"/>
      <c r="F930" s="135"/>
      <c r="G930" s="135"/>
      <c r="H930" s="136"/>
    </row>
    <row r="931" spans="1:8" x14ac:dyDescent="0.2">
      <c r="A931" s="132"/>
      <c r="B931" s="133"/>
      <c r="C931" s="92"/>
      <c r="D931" s="134"/>
      <c r="E931" s="132"/>
      <c r="F931" s="135"/>
      <c r="G931" s="135"/>
      <c r="H931" s="136"/>
    </row>
    <row r="932" spans="1:8" x14ac:dyDescent="0.2">
      <c r="A932" s="132"/>
      <c r="B932" s="133"/>
      <c r="C932" s="92"/>
      <c r="D932" s="134"/>
      <c r="E932" s="132"/>
      <c r="F932" s="135"/>
      <c r="G932" s="135"/>
      <c r="H932" s="136"/>
    </row>
    <row r="933" spans="1:8" x14ac:dyDescent="0.2">
      <c r="A933" s="132"/>
      <c r="B933" s="133"/>
      <c r="C933" s="92"/>
      <c r="D933" s="134"/>
      <c r="E933" s="132"/>
      <c r="F933" s="135"/>
      <c r="G933" s="135"/>
      <c r="H933" s="136"/>
    </row>
    <row r="934" spans="1:8" x14ac:dyDescent="0.2">
      <c r="A934" s="132"/>
      <c r="B934" s="133"/>
      <c r="C934" s="92"/>
      <c r="D934" s="134"/>
      <c r="E934" s="132"/>
      <c r="F934" s="135"/>
      <c r="G934" s="135"/>
      <c r="H934" s="136"/>
    </row>
    <row r="935" spans="1:8" x14ac:dyDescent="0.2">
      <c r="A935" s="132"/>
      <c r="B935" s="133"/>
      <c r="C935" s="92"/>
      <c r="D935" s="134"/>
      <c r="E935" s="132"/>
      <c r="F935" s="135"/>
      <c r="G935" s="135"/>
      <c r="H935" s="136"/>
    </row>
    <row r="936" spans="1:8" x14ac:dyDescent="0.2">
      <c r="A936" s="132"/>
      <c r="B936" s="133"/>
      <c r="C936" s="92"/>
      <c r="D936" s="134"/>
      <c r="E936" s="132"/>
      <c r="F936" s="135"/>
      <c r="G936" s="135"/>
      <c r="H936" s="136"/>
    </row>
    <row r="937" spans="1:8" x14ac:dyDescent="0.2">
      <c r="A937" s="132"/>
      <c r="B937" s="133"/>
      <c r="C937" s="92"/>
      <c r="D937" s="134"/>
      <c r="E937" s="132"/>
      <c r="F937" s="135"/>
      <c r="G937" s="135"/>
      <c r="H937" s="136"/>
    </row>
    <row r="938" spans="1:8" x14ac:dyDescent="0.2">
      <c r="A938" s="132"/>
      <c r="B938" s="133"/>
      <c r="C938" s="92"/>
      <c r="D938" s="134"/>
      <c r="E938" s="132"/>
      <c r="F938" s="135"/>
      <c r="G938" s="135"/>
      <c r="H938" s="136"/>
    </row>
    <row r="939" spans="1:8" x14ac:dyDescent="0.2">
      <c r="A939" s="132"/>
      <c r="B939" s="133"/>
      <c r="C939" s="92"/>
      <c r="D939" s="134"/>
      <c r="E939" s="132"/>
      <c r="F939" s="135"/>
      <c r="G939" s="135"/>
      <c r="H939" s="136"/>
    </row>
    <row r="940" spans="1:8" x14ac:dyDescent="0.2">
      <c r="A940" s="132"/>
      <c r="B940" s="133"/>
      <c r="C940" s="92"/>
      <c r="D940" s="134"/>
      <c r="E940" s="132"/>
      <c r="F940" s="135"/>
      <c r="G940" s="135"/>
      <c r="H940" s="136"/>
    </row>
    <row r="941" spans="1:8" x14ac:dyDescent="0.2">
      <c r="A941" s="132"/>
      <c r="B941" s="133"/>
      <c r="C941" s="92"/>
      <c r="D941" s="134"/>
      <c r="E941" s="132"/>
      <c r="F941" s="135"/>
      <c r="G941" s="135"/>
      <c r="H941" s="136"/>
    </row>
    <row r="942" spans="1:8" x14ac:dyDescent="0.2">
      <c r="A942" s="132"/>
      <c r="B942" s="133"/>
      <c r="C942" s="92"/>
      <c r="D942" s="134"/>
      <c r="E942" s="132"/>
      <c r="F942" s="135"/>
      <c r="G942" s="135"/>
      <c r="H942" s="136"/>
    </row>
    <row r="943" spans="1:8" x14ac:dyDescent="0.2">
      <c r="A943" s="132"/>
      <c r="B943" s="133"/>
      <c r="C943" s="92"/>
      <c r="D943" s="134"/>
      <c r="E943" s="132"/>
      <c r="F943" s="135"/>
      <c r="G943" s="135"/>
      <c r="H943" s="136"/>
    </row>
    <row r="944" spans="1:8" x14ac:dyDescent="0.2">
      <c r="A944" s="132"/>
      <c r="B944" s="133"/>
      <c r="C944" s="92"/>
      <c r="D944" s="134"/>
      <c r="E944" s="132"/>
      <c r="F944" s="135"/>
      <c r="G944" s="135"/>
      <c r="H944" s="136"/>
    </row>
    <row r="945" spans="1:8" x14ac:dyDescent="0.2">
      <c r="A945" s="132"/>
      <c r="B945" s="133"/>
      <c r="C945" s="92"/>
      <c r="D945" s="134"/>
      <c r="E945" s="132"/>
      <c r="F945" s="135"/>
      <c r="G945" s="135"/>
      <c r="H945" s="136"/>
    </row>
    <row r="946" spans="1:8" x14ac:dyDescent="0.2">
      <c r="A946" s="132"/>
      <c r="B946" s="133"/>
      <c r="C946" s="92"/>
      <c r="D946" s="134"/>
      <c r="E946" s="132"/>
      <c r="F946" s="135"/>
      <c r="G946" s="135"/>
      <c r="H946" s="136"/>
    </row>
    <row r="947" spans="1:8" x14ac:dyDescent="0.2">
      <c r="A947" s="132"/>
      <c r="B947" s="133"/>
      <c r="C947" s="92"/>
      <c r="D947" s="134"/>
      <c r="E947" s="132"/>
      <c r="F947" s="135"/>
      <c r="G947" s="135"/>
      <c r="H947" s="136"/>
    </row>
    <row r="948" spans="1:8" x14ac:dyDescent="0.2">
      <c r="A948" s="132"/>
      <c r="B948" s="133"/>
      <c r="C948" s="92"/>
      <c r="D948" s="134"/>
      <c r="E948" s="132"/>
      <c r="F948" s="135"/>
      <c r="G948" s="135"/>
      <c r="H948" s="136"/>
    </row>
    <row r="949" spans="1:8" x14ac:dyDescent="0.2">
      <c r="A949" s="132"/>
      <c r="B949" s="133"/>
      <c r="C949" s="92"/>
      <c r="D949" s="134"/>
      <c r="E949" s="132"/>
      <c r="F949" s="135"/>
      <c r="G949" s="135"/>
      <c r="H949" s="136"/>
    </row>
    <row r="950" spans="1:8" x14ac:dyDescent="0.2">
      <c r="A950" s="132"/>
      <c r="B950" s="133"/>
      <c r="C950" s="92"/>
      <c r="D950" s="134"/>
      <c r="E950" s="132"/>
      <c r="F950" s="135"/>
      <c r="G950" s="135"/>
      <c r="H950" s="136"/>
    </row>
    <row r="951" spans="1:8" x14ac:dyDescent="0.2">
      <c r="A951" s="132"/>
      <c r="B951" s="133"/>
      <c r="C951" s="92"/>
      <c r="D951" s="134"/>
      <c r="E951" s="132"/>
      <c r="F951" s="135"/>
      <c r="G951" s="135"/>
      <c r="H951" s="136"/>
    </row>
    <row r="952" spans="1:8" x14ac:dyDescent="0.2">
      <c r="A952" s="132"/>
      <c r="B952" s="133"/>
      <c r="C952" s="92"/>
      <c r="D952" s="134"/>
      <c r="E952" s="132"/>
      <c r="F952" s="135"/>
      <c r="G952" s="135"/>
      <c r="H952" s="136"/>
    </row>
    <row r="953" spans="1:8" x14ac:dyDescent="0.2">
      <c r="A953" s="132"/>
      <c r="B953" s="133"/>
      <c r="C953" s="92"/>
      <c r="D953" s="134"/>
      <c r="E953" s="132"/>
      <c r="F953" s="135"/>
      <c r="G953" s="135"/>
      <c r="H953" s="136"/>
    </row>
    <row r="954" spans="1:8" x14ac:dyDescent="0.2">
      <c r="A954" s="132"/>
      <c r="B954" s="133"/>
      <c r="C954" s="92"/>
      <c r="D954" s="134"/>
      <c r="E954" s="132"/>
      <c r="F954" s="135"/>
      <c r="G954" s="135"/>
      <c r="H954" s="136"/>
    </row>
    <row r="955" spans="1:8" x14ac:dyDescent="0.2">
      <c r="A955" s="132"/>
      <c r="B955" s="133"/>
      <c r="C955" s="92"/>
      <c r="D955" s="134"/>
      <c r="E955" s="132"/>
      <c r="F955" s="135"/>
      <c r="G955" s="135"/>
      <c r="H955" s="136"/>
    </row>
    <row r="956" spans="1:8" x14ac:dyDescent="0.2">
      <c r="A956" s="132"/>
      <c r="B956" s="133"/>
      <c r="C956" s="92"/>
      <c r="D956" s="134"/>
      <c r="E956" s="132"/>
      <c r="F956" s="135"/>
      <c r="G956" s="135"/>
      <c r="H956" s="136"/>
    </row>
    <row r="957" spans="1:8" x14ac:dyDescent="0.2">
      <c r="A957" s="132"/>
      <c r="B957" s="133"/>
      <c r="C957" s="92"/>
      <c r="D957" s="134"/>
      <c r="E957" s="132"/>
      <c r="F957" s="135"/>
      <c r="G957" s="135"/>
      <c r="H957" s="136"/>
    </row>
    <row r="958" spans="1:8" x14ac:dyDescent="0.2">
      <c r="A958" s="132"/>
      <c r="B958" s="133"/>
      <c r="C958" s="92"/>
      <c r="D958" s="134"/>
      <c r="E958" s="132"/>
      <c r="F958" s="135"/>
      <c r="G958" s="135"/>
      <c r="H958" s="136"/>
    </row>
    <row r="959" spans="1:8" x14ac:dyDescent="0.2">
      <c r="A959" s="132"/>
      <c r="B959" s="133"/>
      <c r="C959" s="92"/>
      <c r="D959" s="134"/>
      <c r="E959" s="132"/>
      <c r="F959" s="135"/>
      <c r="G959" s="135"/>
      <c r="H959" s="136"/>
    </row>
    <row r="960" spans="1:8" x14ac:dyDescent="0.2">
      <c r="A960" s="132"/>
      <c r="B960" s="133"/>
      <c r="C960" s="92"/>
      <c r="D960" s="134"/>
      <c r="E960" s="132"/>
      <c r="F960" s="135"/>
      <c r="G960" s="135"/>
      <c r="H960" s="136"/>
    </row>
    <row r="961" spans="1:8" x14ac:dyDescent="0.2">
      <c r="A961" s="132"/>
      <c r="B961" s="133"/>
      <c r="C961" s="92"/>
      <c r="D961" s="134"/>
      <c r="E961" s="132"/>
      <c r="F961" s="135"/>
      <c r="G961" s="135"/>
      <c r="H961" s="136"/>
    </row>
    <row r="962" spans="1:8" x14ac:dyDescent="0.2">
      <c r="A962" s="132"/>
      <c r="B962" s="133"/>
      <c r="C962" s="92"/>
      <c r="D962" s="134"/>
      <c r="E962" s="132"/>
      <c r="F962" s="135"/>
      <c r="G962" s="135"/>
      <c r="H962" s="136"/>
    </row>
    <row r="963" spans="1:8" x14ac:dyDescent="0.2">
      <c r="A963" s="132"/>
      <c r="B963" s="133"/>
      <c r="C963" s="92"/>
      <c r="D963" s="134"/>
      <c r="E963" s="132"/>
      <c r="F963" s="135"/>
      <c r="G963" s="135"/>
      <c r="H963" s="136"/>
    </row>
    <row r="964" spans="1:8" x14ac:dyDescent="0.2">
      <c r="A964" s="132"/>
      <c r="B964" s="133"/>
      <c r="C964" s="92"/>
      <c r="D964" s="134"/>
      <c r="E964" s="132"/>
      <c r="F964" s="135"/>
      <c r="G964" s="135"/>
      <c r="H964" s="136"/>
    </row>
    <row r="965" spans="1:8" x14ac:dyDescent="0.2">
      <c r="A965" s="132"/>
      <c r="B965" s="133"/>
      <c r="C965" s="92"/>
      <c r="D965" s="134"/>
      <c r="E965" s="132"/>
      <c r="F965" s="135"/>
      <c r="G965" s="135"/>
      <c r="H965" s="136"/>
    </row>
    <row r="966" spans="1:8" x14ac:dyDescent="0.2">
      <c r="A966" s="132"/>
      <c r="B966" s="133"/>
      <c r="C966" s="92"/>
      <c r="D966" s="134"/>
      <c r="E966" s="132"/>
      <c r="F966" s="135"/>
      <c r="G966" s="135"/>
      <c r="H966" s="136"/>
    </row>
    <row r="967" spans="1:8" x14ac:dyDescent="0.2">
      <c r="A967" s="132"/>
      <c r="B967" s="133"/>
      <c r="C967" s="92"/>
      <c r="D967" s="134"/>
      <c r="E967" s="132"/>
      <c r="F967" s="135"/>
      <c r="G967" s="135"/>
      <c r="H967" s="136"/>
    </row>
    <row r="968" spans="1:8" x14ac:dyDescent="0.2">
      <c r="A968" s="132"/>
      <c r="B968" s="133"/>
      <c r="C968" s="92"/>
      <c r="D968" s="134"/>
      <c r="E968" s="132"/>
      <c r="F968" s="135"/>
      <c r="G968" s="135"/>
      <c r="H968" s="136"/>
    </row>
    <row r="969" spans="1:8" x14ac:dyDescent="0.2">
      <c r="A969" s="132"/>
      <c r="B969" s="133"/>
      <c r="C969" s="92"/>
      <c r="D969" s="134"/>
      <c r="E969" s="132"/>
      <c r="F969" s="135"/>
      <c r="G969" s="135"/>
      <c r="H969" s="136"/>
    </row>
    <row r="970" spans="1:8" x14ac:dyDescent="0.2">
      <c r="A970" s="132"/>
      <c r="B970" s="133"/>
      <c r="C970" s="92"/>
      <c r="D970" s="134"/>
      <c r="E970" s="132"/>
      <c r="F970" s="135"/>
      <c r="G970" s="135"/>
      <c r="H970" s="136"/>
    </row>
    <row r="971" spans="1:8" x14ac:dyDescent="0.2">
      <c r="A971" s="132"/>
      <c r="B971" s="133"/>
      <c r="C971" s="92"/>
      <c r="D971" s="134"/>
      <c r="E971" s="132"/>
      <c r="F971" s="135"/>
      <c r="G971" s="135"/>
      <c r="H971" s="136"/>
    </row>
    <row r="972" spans="1:8" x14ac:dyDescent="0.2">
      <c r="A972" s="132"/>
      <c r="B972" s="133"/>
      <c r="C972" s="92"/>
      <c r="D972" s="134"/>
      <c r="E972" s="132"/>
      <c r="F972" s="135"/>
      <c r="G972" s="135"/>
      <c r="H972" s="136"/>
    </row>
    <row r="973" spans="1:8" x14ac:dyDescent="0.2">
      <c r="A973" s="132"/>
      <c r="B973" s="133"/>
      <c r="C973" s="92"/>
      <c r="D973" s="134"/>
      <c r="E973" s="132"/>
      <c r="F973" s="135"/>
      <c r="G973" s="135"/>
      <c r="H973" s="136"/>
    </row>
    <row r="974" spans="1:8" x14ac:dyDescent="0.2">
      <c r="A974" s="132"/>
      <c r="B974" s="133"/>
      <c r="C974" s="92"/>
      <c r="D974" s="134"/>
      <c r="E974" s="132"/>
      <c r="F974" s="135"/>
      <c r="G974" s="135"/>
      <c r="H974" s="136"/>
    </row>
    <row r="975" spans="1:8" x14ac:dyDescent="0.2">
      <c r="A975" s="132"/>
      <c r="B975" s="133"/>
      <c r="C975" s="92"/>
      <c r="D975" s="134"/>
      <c r="E975" s="132"/>
      <c r="F975" s="135"/>
      <c r="G975" s="135"/>
      <c r="H975" s="136"/>
    </row>
    <row r="976" spans="1:8" x14ac:dyDescent="0.2">
      <c r="A976" s="132"/>
      <c r="B976" s="133"/>
      <c r="C976" s="92"/>
      <c r="D976" s="134"/>
      <c r="E976" s="132"/>
      <c r="F976" s="135"/>
      <c r="G976" s="135"/>
      <c r="H976" s="136"/>
    </row>
    <row r="977" spans="1:8" x14ac:dyDescent="0.2">
      <c r="A977" s="132"/>
      <c r="B977" s="133"/>
      <c r="C977" s="92"/>
      <c r="D977" s="134"/>
      <c r="E977" s="132"/>
      <c r="F977" s="135"/>
      <c r="G977" s="135"/>
      <c r="H977" s="136"/>
    </row>
    <row r="978" spans="1:8" x14ac:dyDescent="0.2">
      <c r="A978" s="132"/>
      <c r="B978" s="133"/>
      <c r="C978" s="92"/>
      <c r="D978" s="134"/>
      <c r="E978" s="132"/>
      <c r="F978" s="135"/>
      <c r="G978" s="135"/>
      <c r="H978" s="136"/>
    </row>
    <row r="979" spans="1:8" x14ac:dyDescent="0.2">
      <c r="A979" s="132"/>
      <c r="B979" s="133"/>
      <c r="C979" s="92"/>
      <c r="D979" s="134"/>
      <c r="E979" s="132"/>
      <c r="F979" s="135"/>
      <c r="G979" s="135"/>
      <c r="H979" s="136"/>
    </row>
    <row r="980" spans="1:8" x14ac:dyDescent="0.2">
      <c r="A980" s="132"/>
      <c r="B980" s="133"/>
      <c r="C980" s="92"/>
      <c r="D980" s="134"/>
      <c r="E980" s="132"/>
      <c r="F980" s="135"/>
      <c r="G980" s="135"/>
      <c r="H980" s="136"/>
    </row>
    <row r="981" spans="1:8" x14ac:dyDescent="0.2">
      <c r="A981" s="132"/>
      <c r="B981" s="133"/>
      <c r="C981" s="92"/>
      <c r="D981" s="134"/>
      <c r="E981" s="132"/>
      <c r="F981" s="135"/>
      <c r="G981" s="135"/>
      <c r="H981" s="136"/>
    </row>
    <row r="982" spans="1:8" x14ac:dyDescent="0.2">
      <c r="A982" s="132"/>
      <c r="B982" s="133"/>
      <c r="C982" s="92"/>
      <c r="D982" s="134"/>
      <c r="E982" s="132"/>
      <c r="F982" s="135"/>
      <c r="G982" s="135"/>
      <c r="H982" s="136"/>
    </row>
    <row r="983" spans="1:8" x14ac:dyDescent="0.2">
      <c r="A983" s="132"/>
      <c r="B983" s="133"/>
      <c r="C983" s="92"/>
      <c r="D983" s="134"/>
      <c r="E983" s="132"/>
      <c r="F983" s="135"/>
      <c r="G983" s="135"/>
      <c r="H983" s="136"/>
    </row>
    <row r="984" spans="1:8" x14ac:dyDescent="0.2">
      <c r="A984" s="132"/>
      <c r="B984" s="133"/>
      <c r="C984" s="92"/>
      <c r="D984" s="134"/>
      <c r="E984" s="132"/>
      <c r="F984" s="135"/>
      <c r="G984" s="135"/>
      <c r="H984" s="136"/>
    </row>
    <row r="985" spans="1:8" x14ac:dyDescent="0.2">
      <c r="A985" s="132"/>
      <c r="B985" s="133"/>
      <c r="C985" s="92"/>
      <c r="D985" s="134"/>
      <c r="E985" s="132"/>
      <c r="F985" s="135"/>
      <c r="G985" s="135"/>
      <c r="H985" s="136"/>
    </row>
    <row r="986" spans="1:8" x14ac:dyDescent="0.2">
      <c r="A986" s="132"/>
      <c r="B986" s="133"/>
      <c r="C986" s="92"/>
      <c r="D986" s="134"/>
      <c r="E986" s="132"/>
      <c r="F986" s="135"/>
      <c r="G986" s="135"/>
      <c r="H986" s="136"/>
    </row>
    <row r="987" spans="1:8" x14ac:dyDescent="0.2">
      <c r="A987" s="132"/>
      <c r="B987" s="133"/>
      <c r="C987" s="92"/>
      <c r="D987" s="134"/>
      <c r="E987" s="132"/>
      <c r="F987" s="135"/>
      <c r="G987" s="135"/>
      <c r="H987" s="136"/>
    </row>
    <row r="988" spans="1:8" x14ac:dyDescent="0.2">
      <c r="A988" s="132"/>
      <c r="B988" s="133"/>
      <c r="C988" s="92"/>
      <c r="D988" s="134"/>
      <c r="E988" s="132"/>
      <c r="F988" s="135"/>
      <c r="G988" s="135"/>
      <c r="H988" s="136"/>
    </row>
    <row r="989" spans="1:8" x14ac:dyDescent="0.2">
      <c r="A989" s="132"/>
      <c r="B989" s="133"/>
      <c r="C989" s="92"/>
      <c r="D989" s="134"/>
      <c r="E989" s="132"/>
      <c r="F989" s="135"/>
      <c r="G989" s="135"/>
      <c r="H989" s="136"/>
    </row>
    <row r="990" spans="1:8" x14ac:dyDescent="0.2">
      <c r="A990" s="132"/>
      <c r="B990" s="133"/>
      <c r="C990" s="92"/>
      <c r="D990" s="134"/>
      <c r="E990" s="132"/>
      <c r="F990" s="135"/>
      <c r="G990" s="135"/>
      <c r="H990" s="136"/>
    </row>
    <row r="991" spans="1:8" x14ac:dyDescent="0.2">
      <c r="A991" s="132"/>
      <c r="B991" s="133"/>
      <c r="C991" s="92"/>
      <c r="D991" s="134"/>
      <c r="E991" s="132"/>
      <c r="F991" s="135"/>
      <c r="G991" s="135"/>
      <c r="H991" s="136"/>
    </row>
    <row r="992" spans="1:8" x14ac:dyDescent="0.2">
      <c r="A992" s="132"/>
      <c r="B992" s="133"/>
      <c r="C992" s="92"/>
      <c r="D992" s="134"/>
      <c r="E992" s="132"/>
      <c r="F992" s="135"/>
      <c r="G992" s="135"/>
      <c r="H992" s="136"/>
    </row>
    <row r="993" spans="1:8" x14ac:dyDescent="0.2">
      <c r="A993" s="132"/>
      <c r="B993" s="133"/>
      <c r="C993" s="92"/>
      <c r="D993" s="134"/>
      <c r="E993" s="132"/>
      <c r="F993" s="135"/>
      <c r="G993" s="135"/>
      <c r="H993" s="136"/>
    </row>
    <row r="994" spans="1:8" x14ac:dyDescent="0.2">
      <c r="A994" s="132"/>
      <c r="B994" s="133"/>
      <c r="C994" s="92"/>
      <c r="D994" s="134"/>
      <c r="E994" s="132"/>
      <c r="F994" s="135"/>
      <c r="G994" s="135"/>
      <c r="H994" s="136"/>
    </row>
    <row r="995" spans="1:8" x14ac:dyDescent="0.2">
      <c r="A995" s="132"/>
      <c r="B995" s="133"/>
      <c r="C995" s="92"/>
      <c r="D995" s="134"/>
      <c r="E995" s="132"/>
      <c r="F995" s="135"/>
      <c r="G995" s="135"/>
      <c r="H995" s="136"/>
    </row>
    <row r="996" spans="1:8" x14ac:dyDescent="0.2">
      <c r="A996" s="132"/>
      <c r="B996" s="133"/>
      <c r="C996" s="92"/>
      <c r="D996" s="134"/>
      <c r="E996" s="132"/>
      <c r="F996" s="135"/>
      <c r="G996" s="135"/>
      <c r="H996" s="136"/>
    </row>
    <row r="997" spans="1:8" x14ac:dyDescent="0.2">
      <c r="A997" s="132"/>
      <c r="B997" s="133"/>
      <c r="C997" s="92"/>
      <c r="D997" s="134"/>
      <c r="E997" s="132"/>
      <c r="F997" s="135"/>
      <c r="G997" s="135"/>
      <c r="H997" s="136"/>
    </row>
    <row r="998" spans="1:8" x14ac:dyDescent="0.2">
      <c r="A998" s="132"/>
      <c r="B998" s="133"/>
      <c r="C998" s="92"/>
      <c r="D998" s="134"/>
      <c r="E998" s="132"/>
      <c r="F998" s="135"/>
      <c r="G998" s="135"/>
      <c r="H998" s="136"/>
    </row>
    <row r="999" spans="1:8" x14ac:dyDescent="0.2">
      <c r="A999" s="132"/>
      <c r="B999" s="133"/>
      <c r="C999" s="92"/>
      <c r="D999" s="134"/>
      <c r="E999" s="132"/>
      <c r="F999" s="135"/>
      <c r="G999" s="135"/>
      <c r="H999" s="136"/>
    </row>
    <row r="1000" spans="1:8" x14ac:dyDescent="0.2">
      <c r="A1000" s="132"/>
      <c r="B1000" s="133"/>
      <c r="C1000" s="92"/>
      <c r="D1000" s="134"/>
      <c r="E1000" s="132"/>
      <c r="F1000" s="135"/>
      <c r="G1000" s="135"/>
      <c r="H1000" s="136"/>
    </row>
    <row r="1001" spans="1:8" x14ac:dyDescent="0.2">
      <c r="A1001" s="132"/>
      <c r="B1001" s="133"/>
      <c r="C1001" s="92"/>
      <c r="D1001" s="134"/>
      <c r="E1001" s="132"/>
      <c r="F1001" s="135"/>
      <c r="G1001" s="135"/>
      <c r="H1001" s="136"/>
    </row>
    <row r="1002" spans="1:8" x14ac:dyDescent="0.2">
      <c r="A1002" s="132"/>
      <c r="B1002" s="133"/>
      <c r="C1002" s="92"/>
      <c r="D1002" s="134"/>
      <c r="E1002" s="132"/>
      <c r="F1002" s="135"/>
      <c r="G1002" s="135"/>
      <c r="H1002" s="136"/>
    </row>
    <row r="1003" spans="1:8" x14ac:dyDescent="0.2">
      <c r="A1003" s="132"/>
      <c r="B1003" s="133"/>
      <c r="C1003" s="92"/>
      <c r="D1003" s="134"/>
      <c r="E1003" s="132"/>
      <c r="F1003" s="135"/>
      <c r="G1003" s="135"/>
      <c r="H1003" s="136"/>
    </row>
    <row r="1004" spans="1:8" x14ac:dyDescent="0.2">
      <c r="A1004" s="132"/>
      <c r="B1004" s="133"/>
      <c r="C1004" s="92"/>
      <c r="D1004" s="134"/>
      <c r="E1004" s="132"/>
      <c r="F1004" s="135"/>
      <c r="G1004" s="135"/>
      <c r="H1004" s="136"/>
    </row>
    <row r="1005" spans="1:8" x14ac:dyDescent="0.2">
      <c r="A1005" s="132"/>
      <c r="B1005" s="133"/>
      <c r="C1005" s="92"/>
      <c r="D1005" s="134"/>
      <c r="E1005" s="132"/>
      <c r="F1005" s="135"/>
      <c r="G1005" s="135"/>
      <c r="H1005" s="136"/>
    </row>
    <row r="1006" spans="1:8" x14ac:dyDescent="0.2">
      <c r="A1006" s="132"/>
      <c r="B1006" s="133"/>
      <c r="C1006" s="92"/>
      <c r="D1006" s="134"/>
      <c r="E1006" s="132"/>
      <c r="F1006" s="135"/>
      <c r="G1006" s="135"/>
      <c r="H1006" s="136"/>
    </row>
    <row r="1007" spans="1:8" x14ac:dyDescent="0.2">
      <c r="A1007" s="132"/>
      <c r="B1007" s="133"/>
      <c r="C1007" s="92"/>
      <c r="D1007" s="134"/>
      <c r="E1007" s="132"/>
      <c r="F1007" s="135"/>
      <c r="G1007" s="135"/>
      <c r="H1007" s="136"/>
    </row>
    <row r="1008" spans="1:8" x14ac:dyDescent="0.2">
      <c r="A1008" s="132"/>
      <c r="B1008" s="133"/>
      <c r="C1008" s="92"/>
      <c r="D1008" s="134"/>
      <c r="E1008" s="132"/>
      <c r="F1008" s="135"/>
      <c r="G1008" s="135"/>
      <c r="H1008" s="136"/>
    </row>
    <row r="1009" spans="1:8" x14ac:dyDescent="0.2">
      <c r="A1009" s="132"/>
      <c r="B1009" s="133"/>
      <c r="C1009" s="92"/>
      <c r="D1009" s="134"/>
      <c r="E1009" s="132"/>
      <c r="F1009" s="135"/>
      <c r="G1009" s="135"/>
      <c r="H1009" s="136"/>
    </row>
    <row r="1010" spans="1:8" x14ac:dyDescent="0.2">
      <c r="A1010" s="132"/>
      <c r="B1010" s="133"/>
      <c r="C1010" s="92"/>
      <c r="D1010" s="134"/>
      <c r="E1010" s="132"/>
      <c r="F1010" s="135"/>
      <c r="G1010" s="135"/>
      <c r="H1010" s="136"/>
    </row>
    <row r="1011" spans="1:8" x14ac:dyDescent="0.2">
      <c r="A1011" s="132"/>
      <c r="B1011" s="133"/>
      <c r="C1011" s="92"/>
      <c r="D1011" s="134"/>
      <c r="E1011" s="132"/>
      <c r="F1011" s="135"/>
      <c r="G1011" s="135"/>
      <c r="H1011" s="136"/>
    </row>
    <row r="1012" spans="1:8" x14ac:dyDescent="0.2">
      <c r="A1012" s="132"/>
      <c r="B1012" s="133"/>
      <c r="C1012" s="92"/>
      <c r="D1012" s="134"/>
      <c r="E1012" s="132"/>
      <c r="F1012" s="135"/>
      <c r="G1012" s="135"/>
      <c r="H1012" s="136"/>
    </row>
    <row r="1013" spans="1:8" x14ac:dyDescent="0.2">
      <c r="A1013" s="132"/>
      <c r="B1013" s="133"/>
      <c r="C1013" s="92"/>
      <c r="D1013" s="134"/>
      <c r="E1013" s="132"/>
      <c r="F1013" s="135"/>
      <c r="G1013" s="135"/>
      <c r="H1013" s="136"/>
    </row>
    <row r="1014" spans="1:8" x14ac:dyDescent="0.2">
      <c r="A1014" s="132"/>
      <c r="B1014" s="133"/>
      <c r="C1014" s="92"/>
      <c r="D1014" s="134"/>
      <c r="E1014" s="132"/>
      <c r="F1014" s="135"/>
      <c r="G1014" s="135"/>
      <c r="H1014" s="136"/>
    </row>
    <row r="1015" spans="1:8" x14ac:dyDescent="0.2">
      <c r="A1015" s="132"/>
      <c r="B1015" s="133"/>
      <c r="C1015" s="92"/>
      <c r="D1015" s="134"/>
      <c r="E1015" s="132"/>
      <c r="F1015" s="135"/>
      <c r="G1015" s="135"/>
      <c r="H1015" s="136"/>
    </row>
    <row r="1016" spans="1:8" x14ac:dyDescent="0.2">
      <c r="A1016" s="132"/>
      <c r="B1016" s="133"/>
      <c r="C1016" s="92"/>
      <c r="D1016" s="134"/>
      <c r="E1016" s="132"/>
      <c r="F1016" s="135"/>
      <c r="G1016" s="135"/>
      <c r="H1016" s="136"/>
    </row>
    <row r="1017" spans="1:8" x14ac:dyDescent="0.2">
      <c r="A1017" s="132"/>
      <c r="B1017" s="133"/>
      <c r="C1017" s="92"/>
      <c r="D1017" s="134"/>
      <c r="E1017" s="132"/>
      <c r="F1017" s="135"/>
      <c r="G1017" s="135"/>
      <c r="H1017" s="136"/>
    </row>
    <row r="1018" spans="1:8" x14ac:dyDescent="0.2">
      <c r="A1018" s="132"/>
      <c r="B1018" s="133"/>
      <c r="C1018" s="92"/>
      <c r="D1018" s="134"/>
      <c r="E1018" s="132"/>
      <c r="F1018" s="135"/>
      <c r="G1018" s="135"/>
      <c r="H1018" s="136"/>
    </row>
    <row r="1019" spans="1:8" x14ac:dyDescent="0.2">
      <c r="A1019" s="132"/>
      <c r="B1019" s="133"/>
      <c r="C1019" s="92"/>
      <c r="D1019" s="134"/>
      <c r="E1019" s="132"/>
      <c r="F1019" s="135"/>
      <c r="G1019" s="135"/>
      <c r="H1019" s="136"/>
    </row>
    <row r="1020" spans="1:8" x14ac:dyDescent="0.2">
      <c r="A1020" s="132"/>
      <c r="B1020" s="133"/>
      <c r="C1020" s="92"/>
      <c r="D1020" s="134"/>
      <c r="E1020" s="132"/>
      <c r="F1020" s="135"/>
      <c r="G1020" s="135"/>
      <c r="H1020" s="136"/>
    </row>
    <row r="1021" spans="1:8" x14ac:dyDescent="0.2">
      <c r="A1021" s="132"/>
      <c r="B1021" s="133"/>
      <c r="C1021" s="92"/>
      <c r="D1021" s="134"/>
      <c r="E1021" s="132"/>
      <c r="F1021" s="135"/>
      <c r="G1021" s="135"/>
      <c r="H1021" s="136"/>
    </row>
    <row r="1022" spans="1:8" x14ac:dyDescent="0.2">
      <c r="A1022" s="132"/>
      <c r="B1022" s="133"/>
      <c r="C1022" s="92"/>
      <c r="D1022" s="134"/>
      <c r="E1022" s="132"/>
      <c r="F1022" s="135"/>
      <c r="G1022" s="135"/>
      <c r="H1022" s="136"/>
    </row>
    <row r="1023" spans="1:8" x14ac:dyDescent="0.2">
      <c r="A1023" s="132"/>
      <c r="B1023" s="133"/>
      <c r="C1023" s="92"/>
      <c r="D1023" s="134"/>
      <c r="E1023" s="132"/>
      <c r="F1023" s="135"/>
      <c r="G1023" s="135"/>
      <c r="H1023" s="136"/>
    </row>
    <row r="1024" spans="1:8" x14ac:dyDescent="0.2">
      <c r="A1024" s="132"/>
      <c r="B1024" s="133"/>
      <c r="C1024" s="92"/>
      <c r="D1024" s="134"/>
      <c r="E1024" s="132"/>
      <c r="F1024" s="135"/>
      <c r="G1024" s="135"/>
      <c r="H1024" s="136"/>
    </row>
    <row r="1025" spans="1:8" x14ac:dyDescent="0.2">
      <c r="A1025" s="132"/>
      <c r="B1025" s="133"/>
      <c r="C1025" s="92"/>
      <c r="D1025" s="134"/>
      <c r="E1025" s="132"/>
      <c r="F1025" s="135"/>
      <c r="G1025" s="135"/>
      <c r="H1025" s="136"/>
    </row>
    <row r="1026" spans="1:8" x14ac:dyDescent="0.2">
      <c r="A1026" s="132"/>
      <c r="B1026" s="133"/>
      <c r="C1026" s="92"/>
      <c r="D1026" s="134"/>
      <c r="E1026" s="132"/>
      <c r="F1026" s="135"/>
      <c r="G1026" s="135"/>
      <c r="H1026" s="136"/>
    </row>
    <row r="1027" spans="1:8" x14ac:dyDescent="0.2">
      <c r="A1027" s="132"/>
      <c r="B1027" s="133"/>
      <c r="C1027" s="92"/>
      <c r="D1027" s="134"/>
      <c r="E1027" s="132"/>
      <c r="F1027" s="135"/>
      <c r="G1027" s="135"/>
      <c r="H1027" s="136"/>
    </row>
    <row r="1028" spans="1:8" x14ac:dyDescent="0.2">
      <c r="A1028" s="132"/>
      <c r="B1028" s="133"/>
      <c r="C1028" s="92"/>
      <c r="D1028" s="134"/>
      <c r="E1028" s="132"/>
      <c r="F1028" s="135"/>
      <c r="G1028" s="135"/>
      <c r="H1028" s="136"/>
    </row>
    <row r="1029" spans="1:8" x14ac:dyDescent="0.2">
      <c r="A1029" s="132"/>
      <c r="B1029" s="133"/>
      <c r="C1029" s="92"/>
      <c r="D1029" s="134"/>
      <c r="E1029" s="132"/>
      <c r="F1029" s="135"/>
      <c r="G1029" s="135"/>
      <c r="H1029" s="136"/>
    </row>
    <row r="1030" spans="1:8" x14ac:dyDescent="0.2">
      <c r="A1030" s="132"/>
      <c r="B1030" s="133"/>
      <c r="C1030" s="92"/>
      <c r="D1030" s="134"/>
      <c r="E1030" s="132"/>
      <c r="F1030" s="135"/>
      <c r="G1030" s="135"/>
      <c r="H1030" s="136"/>
    </row>
    <row r="1031" spans="1:8" x14ac:dyDescent="0.2">
      <c r="A1031" s="132"/>
      <c r="B1031" s="133"/>
      <c r="C1031" s="92"/>
      <c r="D1031" s="134"/>
      <c r="E1031" s="132"/>
      <c r="F1031" s="135"/>
      <c r="G1031" s="135"/>
      <c r="H1031" s="136"/>
    </row>
    <row r="1032" spans="1:8" x14ac:dyDescent="0.2">
      <c r="A1032" s="132"/>
      <c r="B1032" s="133"/>
      <c r="C1032" s="92"/>
      <c r="D1032" s="134"/>
      <c r="E1032" s="132"/>
      <c r="F1032" s="135"/>
      <c r="G1032" s="135"/>
      <c r="H1032" s="136"/>
    </row>
    <row r="1033" spans="1:8" x14ac:dyDescent="0.2">
      <c r="A1033" s="132"/>
      <c r="B1033" s="133"/>
      <c r="C1033" s="92"/>
      <c r="D1033" s="134"/>
      <c r="E1033" s="132"/>
      <c r="F1033" s="135"/>
      <c r="G1033" s="135"/>
      <c r="H1033" s="136"/>
    </row>
    <row r="1034" spans="1:8" x14ac:dyDescent="0.2">
      <c r="A1034" s="132"/>
      <c r="B1034" s="133"/>
      <c r="C1034" s="92"/>
      <c r="D1034" s="134"/>
      <c r="E1034" s="132"/>
      <c r="F1034" s="135"/>
      <c r="G1034" s="135"/>
      <c r="H1034" s="136"/>
    </row>
    <row r="1035" spans="1:8" x14ac:dyDescent="0.2">
      <c r="A1035" s="132"/>
      <c r="B1035" s="133"/>
      <c r="C1035" s="92"/>
      <c r="D1035" s="134"/>
      <c r="E1035" s="132"/>
      <c r="F1035" s="135"/>
      <c r="G1035" s="135"/>
      <c r="H1035" s="136"/>
    </row>
    <row r="1036" spans="1:8" x14ac:dyDescent="0.2">
      <c r="A1036" s="132"/>
      <c r="B1036" s="133"/>
      <c r="C1036" s="92"/>
      <c r="D1036" s="134"/>
      <c r="E1036" s="132"/>
      <c r="F1036" s="135"/>
      <c r="G1036" s="135"/>
      <c r="H1036" s="136"/>
    </row>
    <row r="1037" spans="1:8" x14ac:dyDescent="0.2">
      <c r="A1037" s="132"/>
      <c r="B1037" s="133"/>
      <c r="C1037" s="92"/>
      <c r="D1037" s="134"/>
      <c r="E1037" s="132"/>
      <c r="F1037" s="135"/>
      <c r="G1037" s="135"/>
      <c r="H1037" s="136"/>
    </row>
    <row r="1038" spans="1:8" x14ac:dyDescent="0.2">
      <c r="A1038" s="132"/>
      <c r="B1038" s="133"/>
      <c r="C1038" s="92"/>
      <c r="D1038" s="134"/>
      <c r="E1038" s="132"/>
      <c r="F1038" s="135"/>
      <c r="G1038" s="135"/>
      <c r="H1038" s="136"/>
    </row>
    <row r="1039" spans="1:8" x14ac:dyDescent="0.2">
      <c r="A1039" s="132"/>
      <c r="B1039" s="133"/>
      <c r="C1039" s="92"/>
      <c r="D1039" s="134"/>
      <c r="E1039" s="132"/>
      <c r="F1039" s="135"/>
      <c r="G1039" s="135"/>
      <c r="H1039" s="136"/>
    </row>
    <row r="1040" spans="1:8" x14ac:dyDescent="0.2">
      <c r="A1040" s="132"/>
      <c r="B1040" s="133"/>
      <c r="C1040" s="92"/>
      <c r="D1040" s="134"/>
      <c r="E1040" s="132"/>
      <c r="F1040" s="135"/>
      <c r="G1040" s="135"/>
      <c r="H1040" s="136"/>
    </row>
    <row r="1041" spans="1:8" x14ac:dyDescent="0.2">
      <c r="A1041" s="132"/>
      <c r="B1041" s="133"/>
      <c r="C1041" s="92"/>
      <c r="D1041" s="134"/>
      <c r="E1041" s="132"/>
      <c r="F1041" s="135"/>
      <c r="G1041" s="135"/>
      <c r="H1041" s="136"/>
    </row>
    <row r="1042" spans="1:8" x14ac:dyDescent="0.2">
      <c r="A1042" s="132"/>
      <c r="B1042" s="133"/>
      <c r="C1042" s="92"/>
      <c r="D1042" s="134"/>
      <c r="E1042" s="132"/>
      <c r="F1042" s="135"/>
      <c r="G1042" s="135"/>
      <c r="H1042" s="136"/>
    </row>
    <row r="1043" spans="1:8" x14ac:dyDescent="0.2">
      <c r="A1043" s="132"/>
      <c r="B1043" s="133"/>
      <c r="C1043" s="92"/>
      <c r="D1043" s="134"/>
      <c r="E1043" s="132"/>
      <c r="F1043" s="135"/>
      <c r="G1043" s="135"/>
      <c r="H1043" s="136"/>
    </row>
    <row r="1044" spans="1:8" x14ac:dyDescent="0.2">
      <c r="A1044" s="132"/>
      <c r="B1044" s="133"/>
      <c r="C1044" s="92"/>
      <c r="D1044" s="134"/>
      <c r="E1044" s="132"/>
      <c r="F1044" s="135"/>
      <c r="G1044" s="135"/>
      <c r="H1044" s="136"/>
    </row>
    <row r="1045" spans="1:8" x14ac:dyDescent="0.2">
      <c r="A1045" s="132"/>
      <c r="B1045" s="133"/>
      <c r="C1045" s="92"/>
      <c r="D1045" s="134"/>
      <c r="E1045" s="132"/>
      <c r="F1045" s="135"/>
      <c r="G1045" s="135"/>
      <c r="H1045" s="136"/>
    </row>
    <row r="1046" spans="1:8" x14ac:dyDescent="0.2">
      <c r="A1046" s="132"/>
      <c r="B1046" s="133"/>
      <c r="C1046" s="92"/>
      <c r="D1046" s="134"/>
      <c r="E1046" s="132"/>
      <c r="F1046" s="135"/>
      <c r="G1046" s="135"/>
      <c r="H1046" s="136"/>
    </row>
    <row r="1047" spans="1:8" x14ac:dyDescent="0.2">
      <c r="A1047" s="132"/>
      <c r="B1047" s="133"/>
      <c r="C1047" s="92"/>
      <c r="D1047" s="134"/>
      <c r="E1047" s="132"/>
      <c r="F1047" s="135"/>
      <c r="G1047" s="135"/>
      <c r="H1047" s="136"/>
    </row>
    <row r="1048" spans="1:8" x14ac:dyDescent="0.2">
      <c r="A1048" s="132"/>
      <c r="B1048" s="133"/>
      <c r="C1048" s="92"/>
      <c r="D1048" s="134"/>
      <c r="E1048" s="132"/>
      <c r="F1048" s="135"/>
      <c r="G1048" s="135"/>
      <c r="H1048" s="136"/>
    </row>
    <row r="1049" spans="1:8" x14ac:dyDescent="0.2">
      <c r="A1049" s="132"/>
      <c r="B1049" s="133"/>
      <c r="C1049" s="92"/>
      <c r="D1049" s="134"/>
      <c r="E1049" s="132"/>
      <c r="F1049" s="135"/>
      <c r="G1049" s="135"/>
      <c r="H1049" s="136"/>
    </row>
    <row r="1050" spans="1:8" x14ac:dyDescent="0.2">
      <c r="A1050" s="132"/>
      <c r="B1050" s="133"/>
      <c r="C1050" s="92"/>
      <c r="D1050" s="134"/>
      <c r="E1050" s="132"/>
      <c r="F1050" s="135"/>
      <c r="G1050" s="135"/>
      <c r="H1050" s="136"/>
    </row>
    <row r="1051" spans="1:8" x14ac:dyDescent="0.2">
      <c r="A1051" s="132"/>
      <c r="B1051" s="133"/>
      <c r="C1051" s="92"/>
      <c r="D1051" s="134"/>
      <c r="E1051" s="132"/>
      <c r="F1051" s="135"/>
      <c r="G1051" s="135"/>
      <c r="H1051" s="136"/>
    </row>
    <row r="1052" spans="1:8" x14ac:dyDescent="0.2">
      <c r="A1052" s="132"/>
      <c r="B1052" s="133"/>
      <c r="C1052" s="92"/>
      <c r="D1052" s="134"/>
      <c r="E1052" s="132"/>
      <c r="F1052" s="135"/>
      <c r="G1052" s="135"/>
      <c r="H1052" s="136"/>
    </row>
    <row r="1053" spans="1:8" x14ac:dyDescent="0.2">
      <c r="A1053" s="132"/>
      <c r="B1053" s="133"/>
      <c r="C1053" s="92"/>
      <c r="D1053" s="134"/>
      <c r="E1053" s="132"/>
      <c r="F1053" s="135"/>
      <c r="G1053" s="135"/>
      <c r="H1053" s="136"/>
    </row>
    <row r="1054" spans="1:8" x14ac:dyDescent="0.2">
      <c r="A1054" s="132"/>
      <c r="B1054" s="133"/>
      <c r="C1054" s="92"/>
      <c r="D1054" s="134"/>
      <c r="E1054" s="132"/>
      <c r="F1054" s="135"/>
      <c r="G1054" s="135"/>
      <c r="H1054" s="136"/>
    </row>
    <row r="1055" spans="1:8" x14ac:dyDescent="0.2">
      <c r="A1055" s="132"/>
      <c r="B1055" s="133"/>
      <c r="C1055" s="92"/>
      <c r="D1055" s="134"/>
      <c r="E1055" s="132"/>
      <c r="F1055" s="135"/>
      <c r="G1055" s="135"/>
      <c r="H1055" s="136"/>
    </row>
    <row r="1056" spans="1:8" x14ac:dyDescent="0.2">
      <c r="A1056" s="132"/>
      <c r="B1056" s="133"/>
      <c r="C1056" s="92"/>
      <c r="D1056" s="134"/>
      <c r="E1056" s="132"/>
      <c r="F1056" s="135"/>
      <c r="G1056" s="135"/>
      <c r="H1056" s="136"/>
    </row>
    <row r="1057" spans="1:8" x14ac:dyDescent="0.2">
      <c r="A1057" s="132"/>
      <c r="B1057" s="133"/>
      <c r="C1057" s="92"/>
      <c r="D1057" s="134"/>
      <c r="E1057" s="132"/>
      <c r="F1057" s="135"/>
      <c r="G1057" s="135"/>
      <c r="H1057" s="136"/>
    </row>
    <row r="1058" spans="1:8" x14ac:dyDescent="0.2">
      <c r="A1058" s="132"/>
      <c r="B1058" s="133"/>
      <c r="C1058" s="92"/>
      <c r="D1058" s="134"/>
      <c r="E1058" s="132"/>
      <c r="F1058" s="135"/>
      <c r="G1058" s="135"/>
      <c r="H1058" s="136"/>
    </row>
    <row r="1059" spans="1:8" x14ac:dyDescent="0.2">
      <c r="A1059" s="132"/>
      <c r="B1059" s="133"/>
      <c r="C1059" s="92"/>
      <c r="D1059" s="134"/>
      <c r="E1059" s="132"/>
      <c r="F1059" s="135"/>
      <c r="G1059" s="135"/>
      <c r="H1059" s="136"/>
    </row>
    <row r="1060" spans="1:8" x14ac:dyDescent="0.2">
      <c r="A1060" s="132"/>
      <c r="B1060" s="133"/>
      <c r="C1060" s="92"/>
      <c r="D1060" s="134"/>
      <c r="E1060" s="132"/>
      <c r="F1060" s="135"/>
      <c r="G1060" s="135"/>
      <c r="H1060" s="136"/>
    </row>
    <row r="1061" spans="1:8" x14ac:dyDescent="0.2">
      <c r="A1061" s="132"/>
      <c r="B1061" s="133"/>
      <c r="C1061" s="92"/>
      <c r="D1061" s="134"/>
      <c r="E1061" s="132"/>
      <c r="F1061" s="135"/>
      <c r="G1061" s="135"/>
      <c r="H1061" s="136"/>
    </row>
    <row r="1062" spans="1:8" x14ac:dyDescent="0.2">
      <c r="A1062" s="132"/>
      <c r="B1062" s="133"/>
      <c r="C1062" s="92"/>
      <c r="D1062" s="134"/>
      <c r="E1062" s="132"/>
      <c r="F1062" s="135"/>
      <c r="G1062" s="135"/>
      <c r="H1062" s="136"/>
    </row>
    <row r="1063" spans="1:8" x14ac:dyDescent="0.2">
      <c r="A1063" s="132"/>
      <c r="B1063" s="133"/>
      <c r="C1063" s="92"/>
      <c r="D1063" s="134"/>
      <c r="E1063" s="132"/>
      <c r="F1063" s="135"/>
      <c r="G1063" s="135"/>
      <c r="H1063" s="136"/>
    </row>
    <row r="1064" spans="1:8" x14ac:dyDescent="0.2">
      <c r="A1064" s="132"/>
      <c r="B1064" s="133"/>
      <c r="C1064" s="92"/>
      <c r="D1064" s="134"/>
      <c r="E1064" s="132"/>
      <c r="F1064" s="135"/>
      <c r="G1064" s="135"/>
      <c r="H1064" s="136"/>
    </row>
    <row r="1065" spans="1:8" x14ac:dyDescent="0.2">
      <c r="A1065" s="132"/>
      <c r="B1065" s="133"/>
      <c r="C1065" s="92"/>
      <c r="D1065" s="134"/>
      <c r="E1065" s="132"/>
      <c r="F1065" s="135"/>
      <c r="G1065" s="135"/>
      <c r="H1065" s="136"/>
    </row>
    <row r="1066" spans="1:8" x14ac:dyDescent="0.2">
      <c r="A1066" s="132"/>
      <c r="B1066" s="133"/>
      <c r="C1066" s="92"/>
      <c r="D1066" s="134"/>
      <c r="E1066" s="132"/>
      <c r="F1066" s="135"/>
      <c r="G1066" s="135"/>
      <c r="H1066" s="136"/>
    </row>
    <row r="1067" spans="1:8" x14ac:dyDescent="0.2">
      <c r="A1067" s="132"/>
      <c r="B1067" s="133"/>
      <c r="C1067" s="92"/>
      <c r="D1067" s="134"/>
      <c r="E1067" s="132"/>
      <c r="F1067" s="135"/>
      <c r="G1067" s="135"/>
      <c r="H1067" s="136"/>
    </row>
    <row r="1068" spans="1:8" x14ac:dyDescent="0.2">
      <c r="A1068" s="132"/>
      <c r="B1068" s="133"/>
      <c r="C1068" s="92"/>
      <c r="D1068" s="134"/>
      <c r="E1068" s="132"/>
      <c r="F1068" s="135"/>
      <c r="G1068" s="135"/>
      <c r="H1068" s="136"/>
    </row>
    <row r="1069" spans="1:8" x14ac:dyDescent="0.2">
      <c r="A1069" s="132"/>
      <c r="B1069" s="133"/>
      <c r="C1069" s="92"/>
      <c r="D1069" s="134"/>
      <c r="E1069" s="132"/>
      <c r="F1069" s="135"/>
      <c r="G1069" s="135"/>
      <c r="H1069" s="136"/>
    </row>
    <row r="1070" spans="1:8" x14ac:dyDescent="0.2">
      <c r="A1070" s="132"/>
      <c r="B1070" s="133"/>
      <c r="C1070" s="92"/>
      <c r="D1070" s="134"/>
      <c r="E1070" s="132"/>
      <c r="F1070" s="135"/>
      <c r="G1070" s="135"/>
      <c r="H1070" s="136"/>
    </row>
    <row r="1071" spans="1:8" x14ac:dyDescent="0.2">
      <c r="A1071" s="132"/>
      <c r="B1071" s="133"/>
      <c r="C1071" s="92"/>
      <c r="D1071" s="134"/>
      <c r="E1071" s="132"/>
      <c r="F1071" s="135"/>
      <c r="G1071" s="135"/>
      <c r="H1071" s="136"/>
    </row>
    <row r="1072" spans="1:8" x14ac:dyDescent="0.2">
      <c r="A1072" s="132"/>
      <c r="B1072" s="133"/>
      <c r="C1072" s="92"/>
      <c r="D1072" s="134"/>
      <c r="E1072" s="132"/>
      <c r="F1072" s="135"/>
      <c r="G1072" s="135"/>
      <c r="H1072" s="136"/>
    </row>
    <row r="1073" spans="1:8" x14ac:dyDescent="0.2">
      <c r="A1073" s="132"/>
      <c r="B1073" s="133"/>
      <c r="C1073" s="92"/>
      <c r="D1073" s="134"/>
      <c r="E1073" s="132"/>
      <c r="F1073" s="135"/>
      <c r="G1073" s="135"/>
      <c r="H1073" s="136"/>
    </row>
    <row r="1074" spans="1:8" x14ac:dyDescent="0.2">
      <c r="A1074" s="132"/>
      <c r="B1074" s="133"/>
      <c r="C1074" s="92"/>
      <c r="D1074" s="134"/>
      <c r="E1074" s="132"/>
      <c r="F1074" s="135"/>
      <c r="G1074" s="135"/>
      <c r="H1074" s="136"/>
    </row>
    <row r="1075" spans="1:8" x14ac:dyDescent="0.2">
      <c r="A1075" s="132"/>
      <c r="B1075" s="133"/>
      <c r="C1075" s="92"/>
      <c r="D1075" s="134"/>
      <c r="E1075" s="132"/>
      <c r="F1075" s="135"/>
      <c r="G1075" s="135"/>
      <c r="H1075" s="136"/>
    </row>
    <row r="1076" spans="1:8" x14ac:dyDescent="0.2">
      <c r="A1076" s="132"/>
      <c r="B1076" s="133"/>
      <c r="C1076" s="92"/>
      <c r="D1076" s="134"/>
      <c r="E1076" s="132"/>
      <c r="F1076" s="135"/>
      <c r="G1076" s="135"/>
      <c r="H1076" s="136"/>
    </row>
    <row r="1077" spans="1:8" x14ac:dyDescent="0.2">
      <c r="A1077" s="132"/>
      <c r="B1077" s="133"/>
      <c r="C1077" s="92"/>
      <c r="D1077" s="134"/>
      <c r="E1077" s="132"/>
      <c r="F1077" s="135"/>
      <c r="G1077" s="135"/>
      <c r="H1077" s="136"/>
    </row>
    <row r="1078" spans="1:8" x14ac:dyDescent="0.2">
      <c r="A1078" s="132"/>
      <c r="B1078" s="133"/>
      <c r="C1078" s="92"/>
      <c r="D1078" s="134"/>
      <c r="E1078" s="132"/>
      <c r="F1078" s="135"/>
      <c r="G1078" s="135"/>
      <c r="H1078" s="136"/>
    </row>
    <row r="1079" spans="1:8" x14ac:dyDescent="0.2">
      <c r="A1079" s="132"/>
      <c r="B1079" s="133"/>
      <c r="C1079" s="92"/>
      <c r="D1079" s="134"/>
      <c r="E1079" s="132"/>
      <c r="F1079" s="135"/>
      <c r="G1079" s="135"/>
      <c r="H1079" s="136"/>
    </row>
    <row r="1080" spans="1:8" x14ac:dyDescent="0.2">
      <c r="A1080" s="132"/>
      <c r="B1080" s="133"/>
      <c r="C1080" s="92"/>
      <c r="D1080" s="134"/>
      <c r="E1080" s="132"/>
      <c r="F1080" s="135"/>
      <c r="G1080" s="135"/>
      <c r="H1080" s="136"/>
    </row>
    <row r="1081" spans="1:8" x14ac:dyDescent="0.2">
      <c r="A1081" s="132"/>
      <c r="B1081" s="133"/>
      <c r="C1081" s="92"/>
      <c r="D1081" s="134"/>
      <c r="E1081" s="132"/>
      <c r="F1081" s="135"/>
      <c r="G1081" s="135"/>
      <c r="H1081" s="136"/>
    </row>
    <row r="1082" spans="1:8" x14ac:dyDescent="0.2">
      <c r="A1082" s="132"/>
      <c r="B1082" s="133"/>
      <c r="C1082" s="92"/>
      <c r="D1082" s="134"/>
      <c r="E1082" s="132"/>
      <c r="F1082" s="135"/>
      <c r="G1082" s="135"/>
      <c r="H1082" s="136"/>
    </row>
    <row r="1083" spans="1:8" x14ac:dyDescent="0.2">
      <c r="A1083" s="132"/>
      <c r="B1083" s="133"/>
      <c r="C1083" s="92"/>
      <c r="D1083" s="134"/>
      <c r="E1083" s="132"/>
      <c r="F1083" s="135"/>
      <c r="G1083" s="135"/>
      <c r="H1083" s="136"/>
    </row>
    <row r="1084" spans="1:8" x14ac:dyDescent="0.2">
      <c r="A1084" s="132"/>
      <c r="B1084" s="133"/>
      <c r="C1084" s="92"/>
      <c r="D1084" s="134"/>
      <c r="E1084" s="132"/>
      <c r="F1084" s="135"/>
      <c r="G1084" s="135"/>
      <c r="H1084" s="136"/>
    </row>
    <row r="1085" spans="1:8" x14ac:dyDescent="0.2">
      <c r="A1085" s="132"/>
      <c r="B1085" s="133"/>
      <c r="C1085" s="92"/>
      <c r="D1085" s="134"/>
      <c r="E1085" s="132"/>
      <c r="F1085" s="135"/>
      <c r="G1085" s="135"/>
      <c r="H1085" s="136"/>
    </row>
    <row r="1086" spans="1:8" x14ac:dyDescent="0.2">
      <c r="A1086" s="132"/>
      <c r="B1086" s="133"/>
      <c r="C1086" s="92"/>
      <c r="D1086" s="134"/>
      <c r="E1086" s="132"/>
      <c r="F1086" s="135"/>
      <c r="G1086" s="135"/>
      <c r="H1086" s="136"/>
    </row>
    <row r="1087" spans="1:8" x14ac:dyDescent="0.2">
      <c r="A1087" s="132"/>
      <c r="B1087" s="133"/>
      <c r="C1087" s="92"/>
      <c r="D1087" s="134"/>
      <c r="E1087" s="132"/>
      <c r="F1087" s="135"/>
      <c r="G1087" s="135"/>
      <c r="H1087" s="136"/>
    </row>
    <row r="1088" spans="1:8" x14ac:dyDescent="0.2">
      <c r="A1088" s="132"/>
      <c r="B1088" s="133"/>
      <c r="C1088" s="92"/>
      <c r="D1088" s="134"/>
      <c r="E1088" s="132"/>
      <c r="F1088" s="135"/>
      <c r="G1088" s="135"/>
      <c r="H1088" s="136"/>
    </row>
    <row r="1089" spans="1:8" x14ac:dyDescent="0.2">
      <c r="A1089" s="132"/>
      <c r="B1089" s="133"/>
      <c r="C1089" s="92"/>
      <c r="D1089" s="134"/>
      <c r="E1089" s="132"/>
      <c r="F1089" s="135"/>
      <c r="G1089" s="135"/>
      <c r="H1089" s="136"/>
    </row>
    <row r="1090" spans="1:8" x14ac:dyDescent="0.2">
      <c r="A1090" s="132"/>
      <c r="B1090" s="133"/>
      <c r="C1090" s="92"/>
      <c r="D1090" s="134"/>
      <c r="E1090" s="132"/>
      <c r="F1090" s="135"/>
      <c r="G1090" s="135"/>
      <c r="H1090" s="136"/>
    </row>
    <row r="1091" spans="1:8" x14ac:dyDescent="0.2">
      <c r="A1091" s="132"/>
      <c r="B1091" s="133"/>
      <c r="C1091" s="92"/>
      <c r="D1091" s="134"/>
      <c r="E1091" s="132"/>
      <c r="F1091" s="135"/>
      <c r="G1091" s="135"/>
      <c r="H1091" s="136"/>
    </row>
    <row r="1092" spans="1:8" x14ac:dyDescent="0.2">
      <c r="A1092" s="132"/>
      <c r="B1092" s="133"/>
      <c r="C1092" s="92"/>
      <c r="D1092" s="134"/>
      <c r="E1092" s="132"/>
      <c r="F1092" s="135"/>
      <c r="G1092" s="135"/>
      <c r="H1092" s="136"/>
    </row>
    <row r="1093" spans="1:8" x14ac:dyDescent="0.2">
      <c r="A1093" s="132"/>
      <c r="B1093" s="133"/>
      <c r="C1093" s="92"/>
      <c r="D1093" s="134"/>
      <c r="E1093" s="132"/>
      <c r="F1093" s="135"/>
      <c r="G1093" s="135"/>
      <c r="H1093" s="136"/>
    </row>
    <row r="1094" spans="1:8" x14ac:dyDescent="0.2">
      <c r="A1094" s="132"/>
      <c r="B1094" s="133"/>
      <c r="C1094" s="92"/>
      <c r="D1094" s="134"/>
      <c r="E1094" s="132"/>
      <c r="F1094" s="135"/>
      <c r="G1094" s="135"/>
      <c r="H1094" s="136"/>
    </row>
    <row r="1095" spans="1:8" x14ac:dyDescent="0.2">
      <c r="A1095" s="132"/>
      <c r="B1095" s="133"/>
      <c r="C1095" s="92"/>
      <c r="D1095" s="134"/>
      <c r="E1095" s="132"/>
      <c r="F1095" s="135"/>
      <c r="G1095" s="135"/>
      <c r="H1095" s="136"/>
    </row>
    <row r="1096" spans="1:8" x14ac:dyDescent="0.2">
      <c r="A1096" s="132"/>
      <c r="B1096" s="133"/>
      <c r="C1096" s="92"/>
      <c r="D1096" s="134"/>
      <c r="E1096" s="132"/>
      <c r="F1096" s="135"/>
      <c r="G1096" s="135"/>
      <c r="H1096" s="136"/>
    </row>
    <row r="1097" spans="1:8" x14ac:dyDescent="0.2">
      <c r="A1097" s="132"/>
      <c r="B1097" s="133"/>
      <c r="C1097" s="92"/>
      <c r="D1097" s="134"/>
      <c r="E1097" s="132"/>
      <c r="F1097" s="135"/>
      <c r="G1097" s="135"/>
      <c r="H1097" s="136"/>
    </row>
    <row r="1098" spans="1:8" x14ac:dyDescent="0.2">
      <c r="A1098" s="132"/>
      <c r="B1098" s="133"/>
      <c r="C1098" s="92"/>
      <c r="D1098" s="134"/>
      <c r="E1098" s="132"/>
      <c r="F1098" s="135"/>
      <c r="G1098" s="135"/>
      <c r="H1098" s="136"/>
    </row>
    <row r="1099" spans="1:8" x14ac:dyDescent="0.2">
      <c r="A1099" s="132"/>
      <c r="B1099" s="133"/>
      <c r="C1099" s="92"/>
      <c r="D1099" s="134"/>
      <c r="E1099" s="132"/>
      <c r="F1099" s="135"/>
      <c r="G1099" s="135"/>
      <c r="H1099" s="136"/>
    </row>
    <row r="1100" spans="1:8" x14ac:dyDescent="0.2">
      <c r="A1100" s="132"/>
      <c r="B1100" s="133"/>
      <c r="C1100" s="92"/>
      <c r="D1100" s="134"/>
      <c r="E1100" s="132"/>
      <c r="F1100" s="135"/>
      <c r="G1100" s="135"/>
      <c r="H1100" s="136"/>
    </row>
    <row r="1101" spans="1:8" x14ac:dyDescent="0.2">
      <c r="A1101" s="132"/>
      <c r="B1101" s="133"/>
      <c r="C1101" s="92"/>
      <c r="D1101" s="134"/>
      <c r="E1101" s="132"/>
      <c r="F1101" s="135"/>
      <c r="G1101" s="135"/>
      <c r="H1101" s="136"/>
    </row>
    <row r="1102" spans="1:8" x14ac:dyDescent="0.2">
      <c r="A1102" s="132"/>
      <c r="B1102" s="133"/>
      <c r="C1102" s="92"/>
      <c r="D1102" s="134"/>
      <c r="E1102" s="132"/>
      <c r="F1102" s="135"/>
      <c r="G1102" s="135"/>
      <c r="H1102" s="136"/>
    </row>
    <row r="1103" spans="1:8" x14ac:dyDescent="0.2">
      <c r="A1103" s="132"/>
      <c r="B1103" s="133"/>
      <c r="C1103" s="92"/>
      <c r="D1103" s="134"/>
      <c r="E1103" s="132"/>
      <c r="F1103" s="135"/>
      <c r="G1103" s="135"/>
      <c r="H1103" s="136"/>
    </row>
    <row r="1104" spans="1:8" x14ac:dyDescent="0.2">
      <c r="A1104" s="132"/>
      <c r="B1104" s="133"/>
      <c r="C1104" s="92"/>
      <c r="D1104" s="134"/>
      <c r="E1104" s="132"/>
      <c r="F1104" s="135"/>
      <c r="G1104" s="135"/>
      <c r="H1104" s="136"/>
    </row>
    <row r="1105" spans="1:8" x14ac:dyDescent="0.2">
      <c r="A1105" s="132"/>
      <c r="B1105" s="133"/>
      <c r="C1105" s="92"/>
      <c r="D1105" s="134"/>
      <c r="E1105" s="132"/>
      <c r="F1105" s="135"/>
      <c r="G1105" s="135"/>
      <c r="H1105" s="136"/>
    </row>
    <row r="1106" spans="1:8" x14ac:dyDescent="0.2">
      <c r="A1106" s="132"/>
      <c r="B1106" s="133"/>
      <c r="C1106" s="92"/>
      <c r="D1106" s="134"/>
      <c r="E1106" s="132"/>
      <c r="F1106" s="135"/>
      <c r="G1106" s="135"/>
      <c r="H1106" s="136"/>
    </row>
    <row r="1107" spans="1:8" x14ac:dyDescent="0.2">
      <c r="A1107" s="132"/>
      <c r="B1107" s="133"/>
      <c r="C1107" s="92"/>
      <c r="D1107" s="134"/>
      <c r="E1107" s="132"/>
      <c r="F1107" s="135"/>
      <c r="G1107" s="135"/>
      <c r="H1107" s="136"/>
    </row>
    <row r="1108" spans="1:8" x14ac:dyDescent="0.2">
      <c r="A1108" s="132"/>
      <c r="B1108" s="133"/>
      <c r="C1108" s="92"/>
      <c r="D1108" s="134"/>
      <c r="E1108" s="132"/>
      <c r="F1108" s="135"/>
      <c r="G1108" s="135"/>
      <c r="H1108" s="136"/>
    </row>
    <row r="1109" spans="1:8" x14ac:dyDescent="0.2">
      <c r="A1109" s="132"/>
      <c r="B1109" s="133"/>
      <c r="C1109" s="92"/>
      <c r="D1109" s="134"/>
      <c r="E1109" s="132"/>
      <c r="F1109" s="135"/>
      <c r="G1109" s="135"/>
      <c r="H1109" s="136"/>
    </row>
    <row r="1110" spans="1:8" x14ac:dyDescent="0.2">
      <c r="A1110" s="132"/>
      <c r="B1110" s="133"/>
      <c r="C1110" s="92"/>
      <c r="D1110" s="134"/>
      <c r="E1110" s="132"/>
      <c r="F1110" s="135"/>
      <c r="G1110" s="135"/>
      <c r="H1110" s="136"/>
    </row>
    <row r="1111" spans="1:8" x14ac:dyDescent="0.2">
      <c r="A1111" s="132"/>
      <c r="B1111" s="133"/>
      <c r="C1111" s="92"/>
      <c r="D1111" s="134"/>
      <c r="E1111" s="132"/>
      <c r="F1111" s="135"/>
      <c r="G1111" s="135"/>
      <c r="H1111" s="136"/>
    </row>
    <row r="1112" spans="1:8" x14ac:dyDescent="0.2">
      <c r="A1112" s="132"/>
      <c r="B1112" s="133"/>
      <c r="C1112" s="92"/>
      <c r="D1112" s="134"/>
      <c r="E1112" s="132"/>
      <c r="F1112" s="135"/>
      <c r="G1112" s="135"/>
      <c r="H1112" s="136"/>
    </row>
    <row r="1113" spans="1:8" x14ac:dyDescent="0.2">
      <c r="A1113" s="132"/>
      <c r="B1113" s="133"/>
      <c r="C1113" s="92"/>
      <c r="D1113" s="134"/>
      <c r="E1113" s="132"/>
      <c r="F1113" s="135"/>
      <c r="G1113" s="135"/>
      <c r="H1113" s="136"/>
    </row>
    <row r="1114" spans="1:8" x14ac:dyDescent="0.2">
      <c r="A1114" s="132"/>
      <c r="B1114" s="133"/>
      <c r="C1114" s="92"/>
      <c r="D1114" s="134"/>
      <c r="E1114" s="132"/>
      <c r="F1114" s="135"/>
      <c r="G1114" s="135"/>
      <c r="H1114" s="136"/>
    </row>
    <row r="1115" spans="1:8" x14ac:dyDescent="0.2">
      <c r="A1115" s="132"/>
      <c r="B1115" s="133"/>
      <c r="C1115" s="92"/>
      <c r="D1115" s="134"/>
      <c r="E1115" s="132"/>
      <c r="F1115" s="135"/>
      <c r="G1115" s="135"/>
      <c r="H1115" s="136"/>
    </row>
    <row r="1116" spans="1:8" x14ac:dyDescent="0.2">
      <c r="A1116" s="132"/>
      <c r="B1116" s="133"/>
      <c r="C1116" s="92"/>
      <c r="D1116" s="134"/>
      <c r="E1116" s="132"/>
      <c r="F1116" s="135"/>
      <c r="G1116" s="135"/>
      <c r="H1116" s="136"/>
    </row>
    <row r="1117" spans="1:8" x14ac:dyDescent="0.2">
      <c r="A1117" s="132"/>
      <c r="B1117" s="133"/>
      <c r="C1117" s="92"/>
      <c r="D1117" s="134"/>
      <c r="E1117" s="132"/>
      <c r="F1117" s="135"/>
      <c r="G1117" s="135"/>
      <c r="H1117" s="136"/>
    </row>
    <row r="1118" spans="1:8" x14ac:dyDescent="0.2">
      <c r="A1118" s="132"/>
      <c r="B1118" s="133"/>
      <c r="C1118" s="92"/>
      <c r="D1118" s="134"/>
      <c r="E1118" s="132"/>
      <c r="F1118" s="135"/>
      <c r="G1118" s="135"/>
      <c r="H1118" s="136"/>
    </row>
    <row r="1119" spans="1:8" x14ac:dyDescent="0.2">
      <c r="A1119" s="132"/>
      <c r="B1119" s="133"/>
      <c r="C1119" s="92"/>
      <c r="D1119" s="134"/>
      <c r="E1119" s="132"/>
      <c r="F1119" s="135"/>
      <c r="G1119" s="135"/>
      <c r="H1119" s="136"/>
    </row>
    <row r="1120" spans="1:8" x14ac:dyDescent="0.2">
      <c r="A1120" s="132"/>
      <c r="B1120" s="133"/>
      <c r="C1120" s="92"/>
      <c r="D1120" s="134"/>
      <c r="E1120" s="132"/>
      <c r="F1120" s="135"/>
      <c r="G1120" s="135"/>
      <c r="H1120" s="136"/>
    </row>
    <row r="1121" spans="1:8" x14ac:dyDescent="0.2">
      <c r="A1121" s="132"/>
      <c r="B1121" s="133"/>
      <c r="C1121" s="92"/>
      <c r="D1121" s="134"/>
      <c r="E1121" s="132"/>
      <c r="F1121" s="135"/>
      <c r="G1121" s="135"/>
      <c r="H1121" s="136"/>
    </row>
    <row r="1122" spans="1:8" x14ac:dyDescent="0.2">
      <c r="A1122" s="132"/>
      <c r="B1122" s="133"/>
      <c r="C1122" s="92"/>
      <c r="D1122" s="134"/>
      <c r="E1122" s="132"/>
      <c r="F1122" s="135"/>
      <c r="G1122" s="135"/>
      <c r="H1122" s="136"/>
    </row>
    <row r="1123" spans="1:8" x14ac:dyDescent="0.2">
      <c r="A1123" s="132"/>
      <c r="B1123" s="133"/>
      <c r="C1123" s="92"/>
      <c r="D1123" s="134"/>
      <c r="E1123" s="132"/>
      <c r="F1123" s="135"/>
      <c r="G1123" s="135"/>
      <c r="H1123" s="136"/>
    </row>
    <row r="1124" spans="1:8" x14ac:dyDescent="0.2">
      <c r="A1124" s="132"/>
      <c r="B1124" s="133"/>
      <c r="C1124" s="92"/>
      <c r="D1124" s="134"/>
      <c r="E1124" s="132"/>
      <c r="F1124" s="135"/>
      <c r="G1124" s="135"/>
      <c r="H1124" s="136"/>
    </row>
    <row r="1125" spans="1:8" x14ac:dyDescent="0.2">
      <c r="A1125" s="132"/>
      <c r="B1125" s="133"/>
      <c r="C1125" s="92"/>
      <c r="D1125" s="134"/>
      <c r="E1125" s="132"/>
      <c r="F1125" s="135"/>
      <c r="G1125" s="135"/>
      <c r="H1125" s="136"/>
    </row>
    <row r="1126" spans="1:8" x14ac:dyDescent="0.2">
      <c r="A1126" s="132"/>
      <c r="B1126" s="133"/>
      <c r="C1126" s="92"/>
      <c r="D1126" s="134"/>
      <c r="E1126" s="132"/>
      <c r="F1126" s="135"/>
      <c r="G1126" s="135"/>
      <c r="H1126" s="136"/>
    </row>
    <row r="1127" spans="1:8" x14ac:dyDescent="0.2">
      <c r="A1127" s="132"/>
      <c r="B1127" s="133"/>
      <c r="C1127" s="92"/>
      <c r="D1127" s="134"/>
      <c r="E1127" s="132"/>
      <c r="F1127" s="135"/>
      <c r="G1127" s="135"/>
      <c r="H1127" s="136"/>
    </row>
    <row r="1128" spans="1:8" x14ac:dyDescent="0.2">
      <c r="A1128" s="132"/>
      <c r="B1128" s="133"/>
      <c r="C1128" s="92"/>
      <c r="D1128" s="134"/>
      <c r="E1128" s="132"/>
      <c r="F1128" s="135"/>
      <c r="G1128" s="135"/>
      <c r="H1128" s="136"/>
    </row>
    <row r="1129" spans="1:8" x14ac:dyDescent="0.2">
      <c r="A1129" s="132"/>
      <c r="B1129" s="133"/>
      <c r="C1129" s="92"/>
      <c r="D1129" s="134"/>
      <c r="E1129" s="132"/>
      <c r="F1129" s="135"/>
      <c r="G1129" s="135"/>
      <c r="H1129" s="136"/>
    </row>
    <row r="1130" spans="1:8" x14ac:dyDescent="0.2">
      <c r="A1130" s="132"/>
      <c r="B1130" s="133"/>
      <c r="C1130" s="92"/>
      <c r="D1130" s="134"/>
      <c r="E1130" s="132"/>
      <c r="F1130" s="135"/>
      <c r="G1130" s="135"/>
      <c r="H1130" s="136"/>
    </row>
    <row r="1131" spans="1:8" x14ac:dyDescent="0.2">
      <c r="A1131" s="132"/>
      <c r="B1131" s="133"/>
      <c r="C1131" s="92"/>
      <c r="D1131" s="134"/>
      <c r="E1131" s="132"/>
      <c r="F1131" s="135"/>
      <c r="G1131" s="135"/>
      <c r="H1131" s="136"/>
    </row>
    <row r="1132" spans="1:8" x14ac:dyDescent="0.2">
      <c r="A1132" s="132"/>
      <c r="B1132" s="133"/>
      <c r="C1132" s="92"/>
      <c r="D1132" s="134"/>
      <c r="E1132" s="132"/>
      <c r="F1132" s="135"/>
      <c r="G1132" s="135"/>
      <c r="H1132" s="136"/>
    </row>
    <row r="1133" spans="1:8" x14ac:dyDescent="0.2">
      <c r="A1133" s="132"/>
      <c r="B1133" s="133"/>
      <c r="C1133" s="92"/>
      <c r="D1133" s="134"/>
      <c r="E1133" s="132"/>
      <c r="F1133" s="135"/>
      <c r="G1133" s="135"/>
      <c r="H1133" s="136"/>
    </row>
    <row r="1134" spans="1:8" x14ac:dyDescent="0.2">
      <c r="A1134" s="132"/>
      <c r="B1134" s="133"/>
      <c r="C1134" s="92"/>
      <c r="D1134" s="134"/>
      <c r="E1134" s="132"/>
      <c r="F1134" s="135"/>
      <c r="G1134" s="135"/>
      <c r="H1134" s="136"/>
    </row>
    <row r="1135" spans="1:8" x14ac:dyDescent="0.2">
      <c r="A1135" s="132"/>
      <c r="B1135" s="133"/>
      <c r="C1135" s="92"/>
      <c r="D1135" s="134"/>
      <c r="E1135" s="132"/>
      <c r="F1135" s="135"/>
      <c r="G1135" s="135"/>
      <c r="H1135" s="136"/>
    </row>
    <row r="1136" spans="1:8" x14ac:dyDescent="0.2">
      <c r="A1136" s="132"/>
      <c r="B1136" s="133"/>
      <c r="C1136" s="92"/>
      <c r="D1136" s="134"/>
      <c r="E1136" s="132"/>
      <c r="F1136" s="135"/>
      <c r="G1136" s="135"/>
      <c r="H1136" s="136"/>
    </row>
    <row r="1137" spans="1:8" x14ac:dyDescent="0.2">
      <c r="A1137" s="132"/>
      <c r="B1137" s="133"/>
      <c r="C1137" s="92"/>
      <c r="D1137" s="134"/>
      <c r="E1137" s="132"/>
      <c r="F1137" s="135"/>
      <c r="G1137" s="135"/>
      <c r="H1137" s="136"/>
    </row>
    <row r="1138" spans="1:8" x14ac:dyDescent="0.2">
      <c r="A1138" s="132"/>
      <c r="B1138" s="133"/>
      <c r="C1138" s="92"/>
      <c r="D1138" s="134"/>
      <c r="E1138" s="132"/>
      <c r="F1138" s="135"/>
      <c r="G1138" s="135"/>
      <c r="H1138" s="136"/>
    </row>
    <row r="1139" spans="1:8" x14ac:dyDescent="0.2">
      <c r="A1139" s="132"/>
      <c r="B1139" s="133"/>
      <c r="C1139" s="92"/>
      <c r="D1139" s="134"/>
      <c r="E1139" s="132"/>
      <c r="F1139" s="135"/>
      <c r="G1139" s="135"/>
      <c r="H1139" s="136"/>
    </row>
    <row r="1140" spans="1:8" x14ac:dyDescent="0.2">
      <c r="A1140" s="132"/>
      <c r="B1140" s="133"/>
      <c r="C1140" s="92"/>
      <c r="D1140" s="134"/>
      <c r="E1140" s="132"/>
      <c r="F1140" s="135"/>
      <c r="G1140" s="135"/>
      <c r="H1140" s="136"/>
    </row>
    <row r="1141" spans="1:8" x14ac:dyDescent="0.2">
      <c r="A1141" s="132"/>
      <c r="B1141" s="133"/>
      <c r="C1141" s="92"/>
      <c r="D1141" s="134"/>
      <c r="E1141" s="132"/>
      <c r="F1141" s="135"/>
      <c r="G1141" s="135"/>
      <c r="H1141" s="136"/>
    </row>
    <row r="1142" spans="1:8" x14ac:dyDescent="0.2">
      <c r="A1142" s="132"/>
      <c r="B1142" s="133"/>
      <c r="C1142" s="92"/>
      <c r="D1142" s="134"/>
      <c r="E1142" s="132"/>
      <c r="F1142" s="135"/>
      <c r="G1142" s="135"/>
      <c r="H1142" s="136"/>
    </row>
    <row r="1143" spans="1:8" x14ac:dyDescent="0.2">
      <c r="A1143" s="132"/>
      <c r="B1143" s="133"/>
      <c r="C1143" s="92"/>
      <c r="D1143" s="134"/>
      <c r="E1143" s="132"/>
      <c r="F1143" s="135"/>
      <c r="G1143" s="135"/>
      <c r="H1143" s="136"/>
    </row>
    <row r="1144" spans="1:8" x14ac:dyDescent="0.2">
      <c r="A1144" s="132"/>
      <c r="B1144" s="133"/>
      <c r="C1144" s="92"/>
      <c r="D1144" s="134"/>
      <c r="E1144" s="132"/>
      <c r="F1144" s="135"/>
      <c r="G1144" s="135"/>
      <c r="H1144" s="136"/>
    </row>
    <row r="1145" spans="1:8" x14ac:dyDescent="0.2">
      <c r="A1145" s="132"/>
      <c r="B1145" s="133"/>
      <c r="C1145" s="92"/>
      <c r="D1145" s="134"/>
      <c r="E1145" s="132"/>
      <c r="F1145" s="135"/>
      <c r="G1145" s="135"/>
      <c r="H1145" s="136"/>
    </row>
    <row r="1146" spans="1:8" x14ac:dyDescent="0.2">
      <c r="A1146" s="132"/>
      <c r="B1146" s="133"/>
      <c r="C1146" s="92"/>
      <c r="D1146" s="134"/>
      <c r="E1146" s="132"/>
      <c r="F1146" s="135"/>
      <c r="G1146" s="135"/>
      <c r="H1146" s="136"/>
    </row>
    <row r="1147" spans="1:8" x14ac:dyDescent="0.2">
      <c r="A1147" s="132"/>
      <c r="B1147" s="133"/>
      <c r="C1147" s="92"/>
      <c r="D1147" s="134"/>
      <c r="E1147" s="132"/>
      <c r="F1147" s="135"/>
      <c r="G1147" s="135"/>
      <c r="H1147" s="136"/>
    </row>
    <row r="1148" spans="1:8" x14ac:dyDescent="0.2">
      <c r="A1148" s="132"/>
      <c r="B1148" s="133"/>
      <c r="C1148" s="92"/>
      <c r="D1148" s="134"/>
      <c r="E1148" s="132"/>
      <c r="F1148" s="135"/>
      <c r="G1148" s="135"/>
      <c r="H1148" s="136"/>
    </row>
    <row r="1149" spans="1:8" x14ac:dyDescent="0.2">
      <c r="A1149" s="132"/>
      <c r="B1149" s="133"/>
      <c r="C1149" s="92"/>
      <c r="D1149" s="134"/>
      <c r="E1149" s="132"/>
      <c r="F1149" s="135"/>
      <c r="G1149" s="135"/>
      <c r="H1149" s="136"/>
    </row>
    <row r="1150" spans="1:8" x14ac:dyDescent="0.2">
      <c r="A1150" s="132"/>
      <c r="B1150" s="133"/>
      <c r="C1150" s="92"/>
      <c r="D1150" s="134"/>
      <c r="E1150" s="132"/>
      <c r="F1150" s="135"/>
      <c r="G1150" s="135"/>
      <c r="H1150" s="136"/>
    </row>
    <row r="1151" spans="1:8" x14ac:dyDescent="0.2">
      <c r="A1151" s="132"/>
      <c r="B1151" s="133"/>
      <c r="C1151" s="92"/>
      <c r="D1151" s="134"/>
      <c r="E1151" s="132"/>
      <c r="F1151" s="135"/>
      <c r="G1151" s="135"/>
      <c r="H1151" s="136"/>
    </row>
    <row r="1152" spans="1:8" x14ac:dyDescent="0.2">
      <c r="A1152" s="132"/>
      <c r="B1152" s="133"/>
      <c r="C1152" s="92"/>
      <c r="D1152" s="134"/>
      <c r="E1152" s="132"/>
      <c r="F1152" s="135"/>
      <c r="G1152" s="135"/>
      <c r="H1152" s="136"/>
    </row>
    <row r="1153" spans="1:8" x14ac:dyDescent="0.2">
      <c r="A1153" s="132"/>
      <c r="B1153" s="133"/>
      <c r="C1153" s="92"/>
      <c r="D1153" s="134"/>
      <c r="E1153" s="132"/>
      <c r="F1153" s="135"/>
      <c r="G1153" s="135"/>
      <c r="H1153" s="136"/>
    </row>
    <row r="1154" spans="1:8" x14ac:dyDescent="0.2">
      <c r="A1154" s="132"/>
      <c r="B1154" s="133"/>
      <c r="C1154" s="92"/>
      <c r="D1154" s="134"/>
      <c r="E1154" s="132"/>
      <c r="F1154" s="135"/>
      <c r="G1154" s="135"/>
      <c r="H1154" s="136"/>
    </row>
    <row r="1155" spans="1:8" x14ac:dyDescent="0.2">
      <c r="A1155" s="132"/>
      <c r="B1155" s="133"/>
      <c r="C1155" s="92"/>
      <c r="D1155" s="134"/>
      <c r="E1155" s="132"/>
      <c r="F1155" s="135"/>
      <c r="G1155" s="135"/>
      <c r="H1155" s="136"/>
    </row>
    <row r="1156" spans="1:8" x14ac:dyDescent="0.2">
      <c r="A1156" s="132"/>
      <c r="B1156" s="133"/>
      <c r="C1156" s="92"/>
      <c r="D1156" s="134"/>
      <c r="E1156" s="132"/>
      <c r="F1156" s="135"/>
      <c r="G1156" s="135"/>
      <c r="H1156" s="136"/>
    </row>
    <row r="1157" spans="1:8" x14ac:dyDescent="0.2">
      <c r="A1157" s="132"/>
      <c r="B1157" s="133"/>
      <c r="C1157" s="92"/>
      <c r="D1157" s="134"/>
      <c r="E1157" s="132"/>
      <c r="F1157" s="135"/>
      <c r="G1157" s="135"/>
      <c r="H1157" s="136"/>
    </row>
    <row r="1158" spans="1:8" x14ac:dyDescent="0.2">
      <c r="A1158" s="132"/>
      <c r="B1158" s="133"/>
      <c r="C1158" s="92"/>
      <c r="D1158" s="134"/>
      <c r="E1158" s="132"/>
      <c r="F1158" s="135"/>
      <c r="G1158" s="135"/>
      <c r="H1158" s="136"/>
    </row>
    <row r="1159" spans="1:8" x14ac:dyDescent="0.2">
      <c r="A1159" s="132"/>
      <c r="B1159" s="133"/>
      <c r="C1159" s="92"/>
      <c r="D1159" s="134"/>
      <c r="E1159" s="132"/>
      <c r="F1159" s="135"/>
      <c r="G1159" s="135"/>
      <c r="H1159" s="136"/>
    </row>
    <row r="1160" spans="1:8" x14ac:dyDescent="0.2">
      <c r="A1160" s="132"/>
      <c r="B1160" s="133"/>
      <c r="C1160" s="92"/>
      <c r="D1160" s="134"/>
      <c r="E1160" s="132"/>
      <c r="F1160" s="135"/>
      <c r="G1160" s="135"/>
      <c r="H1160" s="136"/>
    </row>
    <row r="1161" spans="1:8" x14ac:dyDescent="0.2">
      <c r="A1161" s="132"/>
      <c r="B1161" s="133"/>
      <c r="C1161" s="92"/>
      <c r="D1161" s="134"/>
      <c r="E1161" s="132"/>
      <c r="F1161" s="135"/>
      <c r="G1161" s="135"/>
      <c r="H1161" s="136"/>
    </row>
    <row r="1162" spans="1:8" x14ac:dyDescent="0.2">
      <c r="A1162" s="132"/>
      <c r="B1162" s="133"/>
      <c r="C1162" s="92"/>
      <c r="D1162" s="134"/>
      <c r="E1162" s="132"/>
      <c r="F1162" s="135"/>
      <c r="G1162" s="135"/>
      <c r="H1162" s="136"/>
    </row>
    <row r="1163" spans="1:8" x14ac:dyDescent="0.2">
      <c r="A1163" s="132"/>
      <c r="B1163" s="133"/>
      <c r="C1163" s="92"/>
      <c r="D1163" s="134"/>
      <c r="E1163" s="132"/>
      <c r="F1163" s="135"/>
      <c r="G1163" s="135"/>
      <c r="H1163" s="136"/>
    </row>
    <row r="1164" spans="1:8" x14ac:dyDescent="0.2">
      <c r="A1164" s="132"/>
      <c r="B1164" s="133"/>
      <c r="C1164" s="92"/>
      <c r="D1164" s="134"/>
      <c r="E1164" s="132"/>
      <c r="F1164" s="135"/>
      <c r="G1164" s="135"/>
      <c r="H1164" s="136"/>
    </row>
    <row r="1165" spans="1:8" x14ac:dyDescent="0.2">
      <c r="A1165" s="132"/>
      <c r="B1165" s="133"/>
      <c r="C1165" s="92"/>
      <c r="D1165" s="134"/>
      <c r="E1165" s="132"/>
      <c r="F1165" s="135"/>
      <c r="G1165" s="135"/>
      <c r="H1165" s="136"/>
    </row>
    <row r="1166" spans="1:8" x14ac:dyDescent="0.2">
      <c r="A1166" s="132"/>
      <c r="B1166" s="133"/>
      <c r="C1166" s="92"/>
      <c r="D1166" s="134"/>
      <c r="E1166" s="132"/>
      <c r="F1166" s="135"/>
      <c r="G1166" s="135"/>
      <c r="H1166" s="136"/>
    </row>
    <row r="1167" spans="1:8" x14ac:dyDescent="0.2">
      <c r="A1167" s="132"/>
      <c r="B1167" s="133"/>
      <c r="C1167" s="92"/>
      <c r="D1167" s="134"/>
      <c r="E1167" s="132"/>
      <c r="F1167" s="135"/>
      <c r="G1167" s="135"/>
      <c r="H1167" s="136"/>
    </row>
    <row r="1168" spans="1:8" x14ac:dyDescent="0.2">
      <c r="A1168" s="132"/>
      <c r="B1168" s="133"/>
      <c r="C1168" s="92"/>
      <c r="D1168" s="134"/>
      <c r="E1168" s="132"/>
      <c r="F1168" s="135"/>
      <c r="G1168" s="135"/>
      <c r="H1168" s="136"/>
    </row>
    <row r="1169" spans="1:8" x14ac:dyDescent="0.2">
      <c r="A1169" s="132"/>
      <c r="B1169" s="133"/>
      <c r="C1169" s="92"/>
      <c r="D1169" s="134"/>
      <c r="E1169" s="132"/>
      <c r="F1169" s="135"/>
      <c r="G1169" s="135"/>
      <c r="H1169" s="136"/>
    </row>
    <row r="1170" spans="1:8" x14ac:dyDescent="0.2">
      <c r="A1170" s="132"/>
      <c r="B1170" s="133"/>
      <c r="C1170" s="92"/>
      <c r="D1170" s="134"/>
      <c r="E1170" s="132"/>
      <c r="F1170" s="135"/>
      <c r="G1170" s="135"/>
      <c r="H1170" s="136"/>
    </row>
    <row r="1171" spans="1:8" x14ac:dyDescent="0.2">
      <c r="A1171" s="132"/>
      <c r="B1171" s="133"/>
      <c r="C1171" s="92"/>
      <c r="D1171" s="134"/>
      <c r="E1171" s="132"/>
      <c r="F1171" s="135"/>
      <c r="G1171" s="135"/>
      <c r="H1171" s="136"/>
    </row>
    <row r="1172" spans="1:8" x14ac:dyDescent="0.2">
      <c r="A1172" s="132"/>
      <c r="B1172" s="133"/>
      <c r="C1172" s="92"/>
      <c r="D1172" s="134"/>
      <c r="E1172" s="132"/>
      <c r="F1172" s="135"/>
      <c r="G1172" s="135"/>
      <c r="H1172" s="136"/>
    </row>
    <row r="1173" spans="1:8" x14ac:dyDescent="0.2">
      <c r="A1173" s="132"/>
      <c r="B1173" s="133"/>
      <c r="C1173" s="92"/>
      <c r="D1173" s="134"/>
      <c r="E1173" s="132"/>
      <c r="F1173" s="135"/>
      <c r="G1173" s="135"/>
      <c r="H1173" s="136"/>
    </row>
    <row r="1174" spans="1:8" x14ac:dyDescent="0.2">
      <c r="A1174" s="132"/>
      <c r="B1174" s="133"/>
      <c r="C1174" s="92"/>
      <c r="D1174" s="134"/>
      <c r="E1174" s="132"/>
      <c r="F1174" s="135"/>
      <c r="G1174" s="135"/>
      <c r="H1174" s="136"/>
    </row>
    <row r="1175" spans="1:8" x14ac:dyDescent="0.2">
      <c r="A1175" s="132"/>
      <c r="B1175" s="133"/>
      <c r="C1175" s="92"/>
      <c r="D1175" s="134"/>
      <c r="E1175" s="132"/>
      <c r="F1175" s="135"/>
      <c r="G1175" s="135"/>
      <c r="H1175" s="136"/>
    </row>
    <row r="1176" spans="1:8" x14ac:dyDescent="0.2">
      <c r="A1176" s="132"/>
      <c r="B1176" s="133"/>
      <c r="C1176" s="92"/>
      <c r="D1176" s="134"/>
      <c r="E1176" s="132"/>
      <c r="F1176" s="135"/>
      <c r="G1176" s="135"/>
      <c r="H1176" s="136"/>
    </row>
    <row r="1177" spans="1:8" x14ac:dyDescent="0.2">
      <c r="A1177" s="132"/>
      <c r="B1177" s="133"/>
      <c r="C1177" s="92"/>
      <c r="D1177" s="134"/>
      <c r="E1177" s="132"/>
      <c r="F1177" s="135"/>
      <c r="G1177" s="135"/>
      <c r="H1177" s="136"/>
    </row>
    <row r="1178" spans="1:8" x14ac:dyDescent="0.2">
      <c r="A1178" s="132"/>
      <c r="B1178" s="133"/>
      <c r="C1178" s="92"/>
      <c r="D1178" s="134"/>
      <c r="E1178" s="132"/>
      <c r="F1178" s="135"/>
      <c r="G1178" s="135"/>
      <c r="H1178" s="136"/>
    </row>
    <row r="1179" spans="1:8" x14ac:dyDescent="0.2">
      <c r="A1179" s="132"/>
      <c r="B1179" s="133"/>
      <c r="C1179" s="92"/>
      <c r="D1179" s="134"/>
      <c r="E1179" s="132"/>
      <c r="F1179" s="135"/>
      <c r="G1179" s="135"/>
      <c r="H1179" s="136"/>
    </row>
    <row r="1180" spans="1:8" x14ac:dyDescent="0.2">
      <c r="A1180" s="132"/>
      <c r="B1180" s="133"/>
      <c r="C1180" s="92"/>
      <c r="D1180" s="134"/>
      <c r="E1180" s="132"/>
      <c r="F1180" s="135"/>
      <c r="G1180" s="135"/>
      <c r="H1180" s="136"/>
    </row>
    <row r="1181" spans="1:8" x14ac:dyDescent="0.2">
      <c r="A1181" s="132"/>
      <c r="B1181" s="133"/>
      <c r="C1181" s="92"/>
      <c r="D1181" s="134"/>
      <c r="E1181" s="132"/>
      <c r="F1181" s="135"/>
      <c r="G1181" s="135"/>
      <c r="H1181" s="136"/>
    </row>
    <row r="1182" spans="1:8" x14ac:dyDescent="0.2">
      <c r="A1182" s="132"/>
      <c r="B1182" s="133"/>
      <c r="C1182" s="92"/>
      <c r="D1182" s="134"/>
      <c r="E1182" s="132"/>
      <c r="F1182" s="135"/>
      <c r="G1182" s="135"/>
      <c r="H1182" s="136"/>
    </row>
    <row r="1183" spans="1:8" x14ac:dyDescent="0.2">
      <c r="A1183" s="132"/>
      <c r="B1183" s="133"/>
      <c r="C1183" s="92"/>
      <c r="D1183" s="134"/>
      <c r="E1183" s="132"/>
      <c r="F1183" s="135"/>
      <c r="G1183" s="135"/>
      <c r="H1183" s="136"/>
    </row>
    <row r="1184" spans="1:8" x14ac:dyDescent="0.2">
      <c r="A1184" s="132"/>
      <c r="B1184" s="133"/>
      <c r="C1184" s="92"/>
      <c r="D1184" s="134"/>
      <c r="E1184" s="132"/>
      <c r="F1184" s="135"/>
      <c r="G1184" s="135"/>
      <c r="H1184" s="136"/>
    </row>
    <row r="1185" spans="1:8" x14ac:dyDescent="0.2">
      <c r="A1185" s="132"/>
      <c r="B1185" s="133"/>
      <c r="C1185" s="92"/>
      <c r="D1185" s="134"/>
      <c r="E1185" s="132"/>
      <c r="F1185" s="135"/>
      <c r="G1185" s="135"/>
      <c r="H1185" s="136"/>
    </row>
    <row r="1186" spans="1:8" x14ac:dyDescent="0.2">
      <c r="A1186" s="132"/>
      <c r="B1186" s="133"/>
      <c r="C1186" s="92"/>
      <c r="D1186" s="134"/>
      <c r="E1186" s="132"/>
      <c r="F1186" s="135"/>
      <c r="G1186" s="135"/>
      <c r="H1186" s="136"/>
    </row>
    <row r="1187" spans="1:8" x14ac:dyDescent="0.2">
      <c r="A1187" s="132"/>
      <c r="B1187" s="133"/>
      <c r="C1187" s="92"/>
      <c r="D1187" s="134"/>
      <c r="E1187" s="132"/>
      <c r="F1187" s="135"/>
      <c r="G1187" s="135"/>
      <c r="H1187" s="136"/>
    </row>
    <row r="1188" spans="1:8" x14ac:dyDescent="0.2">
      <c r="A1188" s="132"/>
      <c r="B1188" s="133"/>
      <c r="C1188" s="92"/>
      <c r="D1188" s="134"/>
      <c r="E1188" s="132"/>
      <c r="F1188" s="135"/>
      <c r="G1188" s="135"/>
      <c r="H1188" s="136"/>
    </row>
    <row r="1189" spans="1:8" x14ac:dyDescent="0.2">
      <c r="A1189" s="132"/>
      <c r="B1189" s="133"/>
      <c r="C1189" s="92"/>
      <c r="D1189" s="134"/>
      <c r="E1189" s="132"/>
      <c r="F1189" s="135"/>
      <c r="G1189" s="135"/>
      <c r="H1189" s="136"/>
    </row>
    <row r="1190" spans="1:8" x14ac:dyDescent="0.2">
      <c r="A1190" s="132"/>
      <c r="B1190" s="133"/>
      <c r="C1190" s="92"/>
      <c r="D1190" s="134"/>
      <c r="E1190" s="132"/>
      <c r="F1190" s="135"/>
      <c r="G1190" s="135"/>
      <c r="H1190" s="136"/>
    </row>
    <row r="1191" spans="1:8" x14ac:dyDescent="0.2">
      <c r="A1191" s="132"/>
      <c r="B1191" s="133"/>
      <c r="C1191" s="92"/>
      <c r="D1191" s="134"/>
      <c r="E1191" s="132"/>
      <c r="F1191" s="135"/>
      <c r="G1191" s="135"/>
      <c r="H1191" s="136"/>
    </row>
    <row r="1192" spans="1:8" x14ac:dyDescent="0.2">
      <c r="A1192" s="132"/>
      <c r="B1192" s="133"/>
      <c r="C1192" s="92"/>
      <c r="D1192" s="134"/>
      <c r="E1192" s="132"/>
      <c r="F1192" s="135"/>
      <c r="G1192" s="135"/>
      <c r="H1192" s="136"/>
    </row>
    <row r="1193" spans="1:8" x14ac:dyDescent="0.2">
      <c r="A1193" s="132"/>
      <c r="B1193" s="133"/>
      <c r="C1193" s="92"/>
      <c r="D1193" s="134"/>
      <c r="E1193" s="132"/>
      <c r="F1193" s="135"/>
      <c r="G1193" s="135"/>
      <c r="H1193" s="136"/>
    </row>
    <row r="1194" spans="1:8" x14ac:dyDescent="0.2">
      <c r="A1194" s="132"/>
      <c r="B1194" s="133"/>
      <c r="C1194" s="92"/>
      <c r="D1194" s="134"/>
      <c r="E1194" s="132"/>
      <c r="F1194" s="135"/>
      <c r="G1194" s="135"/>
      <c r="H1194" s="136"/>
    </row>
    <row r="1195" spans="1:8" x14ac:dyDescent="0.2">
      <c r="A1195" s="132"/>
      <c r="B1195" s="133"/>
      <c r="C1195" s="92"/>
      <c r="D1195" s="134"/>
      <c r="E1195" s="132"/>
      <c r="F1195" s="135"/>
      <c r="G1195" s="135"/>
      <c r="H1195" s="136"/>
    </row>
    <row r="1196" spans="1:8" x14ac:dyDescent="0.2">
      <c r="A1196" s="132"/>
      <c r="B1196" s="133"/>
      <c r="C1196" s="92"/>
      <c r="D1196" s="134"/>
      <c r="E1196" s="132"/>
      <c r="F1196" s="135"/>
      <c r="G1196" s="135"/>
      <c r="H1196" s="136"/>
    </row>
    <row r="1197" spans="1:8" x14ac:dyDescent="0.2">
      <c r="A1197" s="132"/>
      <c r="B1197" s="133"/>
      <c r="C1197" s="92"/>
      <c r="D1197" s="134"/>
      <c r="E1197" s="132"/>
      <c r="F1197" s="135"/>
      <c r="G1197" s="135"/>
      <c r="H1197" s="136"/>
    </row>
    <row r="1198" spans="1:8" x14ac:dyDescent="0.2">
      <c r="A1198" s="132"/>
      <c r="B1198" s="133"/>
      <c r="C1198" s="92"/>
      <c r="D1198" s="134"/>
      <c r="E1198" s="132"/>
      <c r="F1198" s="135"/>
      <c r="G1198" s="135"/>
      <c r="H1198" s="136"/>
    </row>
    <row r="1199" spans="1:8" x14ac:dyDescent="0.2">
      <c r="A1199" s="132"/>
      <c r="B1199" s="133"/>
      <c r="C1199" s="92"/>
      <c r="D1199" s="134"/>
      <c r="E1199" s="132"/>
      <c r="F1199" s="135"/>
      <c r="G1199" s="135"/>
      <c r="H1199" s="136"/>
    </row>
    <row r="1200" spans="1:8" x14ac:dyDescent="0.2">
      <c r="A1200" s="132"/>
      <c r="B1200" s="133"/>
      <c r="C1200" s="92"/>
      <c r="D1200" s="134"/>
      <c r="E1200" s="132"/>
      <c r="F1200" s="135"/>
      <c r="G1200" s="135"/>
      <c r="H1200" s="136"/>
    </row>
    <row r="1201" spans="1:8" x14ac:dyDescent="0.2">
      <c r="A1201" s="132"/>
      <c r="B1201" s="133"/>
      <c r="C1201" s="92"/>
      <c r="D1201" s="134"/>
      <c r="E1201" s="132"/>
      <c r="F1201" s="135"/>
      <c r="G1201" s="135"/>
      <c r="H1201" s="136"/>
    </row>
    <row r="1202" spans="1:8" x14ac:dyDescent="0.2">
      <c r="A1202" s="132"/>
      <c r="B1202" s="133"/>
      <c r="C1202" s="92"/>
      <c r="D1202" s="134"/>
      <c r="E1202" s="132"/>
      <c r="F1202" s="135"/>
      <c r="G1202" s="135"/>
      <c r="H1202" s="136"/>
    </row>
    <row r="1203" spans="1:8" x14ac:dyDescent="0.2">
      <c r="A1203" s="132"/>
      <c r="B1203" s="133"/>
      <c r="C1203" s="92"/>
      <c r="D1203" s="134"/>
      <c r="E1203" s="132"/>
      <c r="F1203" s="135"/>
      <c r="G1203" s="135"/>
      <c r="H1203" s="136"/>
    </row>
    <row r="1204" spans="1:8" x14ac:dyDescent="0.2">
      <c r="A1204" s="132"/>
      <c r="B1204" s="133"/>
      <c r="C1204" s="92"/>
      <c r="D1204" s="134"/>
      <c r="E1204" s="132"/>
      <c r="F1204" s="135"/>
      <c r="G1204" s="135"/>
      <c r="H1204" s="136"/>
    </row>
    <row r="1205" spans="1:8" x14ac:dyDescent="0.2">
      <c r="A1205" s="132"/>
      <c r="B1205" s="133"/>
      <c r="C1205" s="92"/>
      <c r="D1205" s="134"/>
      <c r="E1205" s="132"/>
      <c r="F1205" s="135"/>
      <c r="G1205" s="135"/>
      <c r="H1205" s="136"/>
    </row>
    <row r="1206" spans="1:8" x14ac:dyDescent="0.2">
      <c r="A1206" s="132"/>
      <c r="B1206" s="133"/>
      <c r="C1206" s="92"/>
      <c r="D1206" s="134"/>
      <c r="E1206" s="132"/>
      <c r="F1206" s="135"/>
      <c r="G1206" s="135"/>
      <c r="H1206" s="136"/>
    </row>
    <row r="1207" spans="1:8" x14ac:dyDescent="0.2">
      <c r="A1207" s="132"/>
      <c r="B1207" s="133"/>
      <c r="C1207" s="92"/>
      <c r="D1207" s="134"/>
      <c r="E1207" s="132"/>
      <c r="F1207" s="135"/>
      <c r="G1207" s="135"/>
      <c r="H1207" s="136"/>
    </row>
    <row r="1208" spans="1:8" x14ac:dyDescent="0.2">
      <c r="A1208" s="132"/>
      <c r="B1208" s="133"/>
      <c r="C1208" s="92"/>
      <c r="D1208" s="134"/>
      <c r="E1208" s="132"/>
      <c r="F1208" s="135"/>
      <c r="G1208" s="135"/>
      <c r="H1208" s="136"/>
    </row>
    <row r="1209" spans="1:8" x14ac:dyDescent="0.2">
      <c r="A1209" s="132"/>
      <c r="B1209" s="133"/>
      <c r="C1209" s="92"/>
      <c r="D1209" s="134"/>
      <c r="E1209" s="132"/>
      <c r="F1209" s="135"/>
      <c r="G1209" s="135"/>
      <c r="H1209" s="136"/>
    </row>
    <row r="1210" spans="1:8" x14ac:dyDescent="0.2">
      <c r="A1210" s="132"/>
      <c r="B1210" s="133"/>
      <c r="C1210" s="92"/>
      <c r="D1210" s="134"/>
      <c r="E1210" s="132"/>
      <c r="F1210" s="135"/>
      <c r="G1210" s="135"/>
      <c r="H1210" s="136"/>
    </row>
    <row r="1211" spans="1:8" x14ac:dyDescent="0.2">
      <c r="A1211" s="132"/>
      <c r="B1211" s="133"/>
      <c r="C1211" s="92"/>
      <c r="D1211" s="134"/>
      <c r="E1211" s="132"/>
      <c r="F1211" s="135"/>
      <c r="G1211" s="135"/>
      <c r="H1211" s="136"/>
    </row>
    <row r="1212" spans="1:8" x14ac:dyDescent="0.2">
      <c r="A1212" s="132"/>
      <c r="B1212" s="133"/>
      <c r="C1212" s="92"/>
      <c r="D1212" s="134"/>
      <c r="E1212" s="132"/>
      <c r="F1212" s="135"/>
      <c r="G1212" s="135"/>
      <c r="H1212" s="136"/>
    </row>
    <row r="1213" spans="1:8" x14ac:dyDescent="0.2">
      <c r="A1213" s="132"/>
      <c r="B1213" s="133"/>
      <c r="C1213" s="92"/>
      <c r="D1213" s="134"/>
      <c r="E1213" s="132"/>
      <c r="F1213" s="135"/>
      <c r="G1213" s="135"/>
      <c r="H1213" s="136"/>
    </row>
    <row r="1214" spans="1:8" x14ac:dyDescent="0.2">
      <c r="A1214" s="132"/>
      <c r="B1214" s="133"/>
      <c r="C1214" s="92"/>
      <c r="D1214" s="134"/>
      <c r="E1214" s="132"/>
      <c r="F1214" s="135"/>
      <c r="G1214" s="135"/>
      <c r="H1214" s="136"/>
    </row>
    <row r="1215" spans="1:8" x14ac:dyDescent="0.2">
      <c r="A1215" s="132"/>
      <c r="B1215" s="133"/>
      <c r="C1215" s="92"/>
      <c r="D1215" s="134"/>
      <c r="E1215" s="132"/>
      <c r="F1215" s="135"/>
      <c r="G1215" s="135"/>
      <c r="H1215" s="136"/>
    </row>
    <row r="1216" spans="1:8" x14ac:dyDescent="0.2">
      <c r="A1216" s="132"/>
      <c r="B1216" s="133"/>
      <c r="C1216" s="92"/>
      <c r="D1216" s="134"/>
      <c r="E1216" s="132"/>
      <c r="F1216" s="135"/>
      <c r="G1216" s="135"/>
      <c r="H1216" s="136"/>
    </row>
    <row r="1217" spans="1:8" x14ac:dyDescent="0.2">
      <c r="A1217" s="132"/>
      <c r="B1217" s="133"/>
      <c r="C1217" s="92"/>
      <c r="D1217" s="134"/>
      <c r="E1217" s="132"/>
      <c r="F1217" s="135"/>
      <c r="G1217" s="135"/>
      <c r="H1217" s="136"/>
    </row>
    <row r="1218" spans="1:8" x14ac:dyDescent="0.2">
      <c r="A1218" s="132"/>
      <c r="B1218" s="133"/>
      <c r="C1218" s="92"/>
      <c r="D1218" s="134"/>
      <c r="E1218" s="132"/>
      <c r="F1218" s="135"/>
      <c r="G1218" s="135"/>
      <c r="H1218" s="136"/>
    </row>
    <row r="1219" spans="1:8" x14ac:dyDescent="0.2">
      <c r="A1219" s="132"/>
      <c r="B1219" s="133"/>
      <c r="C1219" s="92"/>
      <c r="D1219" s="134"/>
      <c r="E1219" s="132"/>
      <c r="F1219" s="135"/>
      <c r="G1219" s="135"/>
      <c r="H1219" s="136"/>
    </row>
    <row r="1220" spans="1:8" x14ac:dyDescent="0.2">
      <c r="A1220" s="132"/>
      <c r="B1220" s="133"/>
      <c r="C1220" s="92"/>
      <c r="D1220" s="134"/>
      <c r="E1220" s="132"/>
      <c r="F1220" s="135"/>
      <c r="G1220" s="135"/>
      <c r="H1220" s="136"/>
    </row>
    <row r="1221" spans="1:8" x14ac:dyDescent="0.2">
      <c r="A1221" s="132"/>
      <c r="B1221" s="133"/>
      <c r="C1221" s="92"/>
      <c r="D1221" s="134"/>
      <c r="E1221" s="132"/>
      <c r="F1221" s="135"/>
      <c r="G1221" s="135"/>
      <c r="H1221" s="136"/>
    </row>
    <row r="1222" spans="1:8" x14ac:dyDescent="0.2">
      <c r="A1222" s="132"/>
      <c r="B1222" s="133"/>
      <c r="C1222" s="92"/>
      <c r="D1222" s="134"/>
      <c r="E1222" s="132"/>
      <c r="F1222" s="135"/>
      <c r="G1222" s="135"/>
      <c r="H1222" s="136"/>
    </row>
    <row r="1223" spans="1:8" x14ac:dyDescent="0.2">
      <c r="A1223" s="132"/>
      <c r="B1223" s="133"/>
      <c r="C1223" s="92"/>
      <c r="D1223" s="134"/>
      <c r="E1223" s="132"/>
      <c r="F1223" s="135"/>
      <c r="G1223" s="135"/>
      <c r="H1223" s="136"/>
    </row>
    <row r="1224" spans="1:8" x14ac:dyDescent="0.2">
      <c r="A1224" s="132"/>
      <c r="B1224" s="133"/>
      <c r="C1224" s="92"/>
      <c r="D1224" s="134"/>
      <c r="E1224" s="132"/>
      <c r="F1224" s="135"/>
      <c r="G1224" s="135"/>
      <c r="H1224" s="136"/>
    </row>
    <row r="1225" spans="1:8" x14ac:dyDescent="0.2">
      <c r="A1225" s="132"/>
      <c r="B1225" s="133"/>
      <c r="C1225" s="92"/>
      <c r="D1225" s="134"/>
      <c r="E1225" s="132"/>
      <c r="F1225" s="135"/>
      <c r="G1225" s="135"/>
      <c r="H1225" s="136"/>
    </row>
    <row r="1226" spans="1:8" x14ac:dyDescent="0.2">
      <c r="A1226" s="132"/>
      <c r="B1226" s="133"/>
      <c r="C1226" s="92"/>
      <c r="D1226" s="134"/>
      <c r="E1226" s="132"/>
      <c r="F1226" s="135"/>
      <c r="G1226" s="135"/>
      <c r="H1226" s="136"/>
    </row>
    <row r="1227" spans="1:8" x14ac:dyDescent="0.2">
      <c r="A1227" s="132"/>
      <c r="B1227" s="133"/>
      <c r="C1227" s="92"/>
      <c r="D1227" s="134"/>
      <c r="E1227" s="132"/>
      <c r="F1227" s="135"/>
      <c r="G1227" s="135"/>
      <c r="H1227" s="136"/>
    </row>
    <row r="1228" spans="1:8" x14ac:dyDescent="0.2">
      <c r="A1228" s="132"/>
      <c r="B1228" s="133"/>
      <c r="C1228" s="92"/>
      <c r="D1228" s="134"/>
      <c r="E1228" s="132"/>
      <c r="F1228" s="135"/>
      <c r="G1228" s="135"/>
      <c r="H1228" s="136"/>
    </row>
    <row r="1229" spans="1:8" x14ac:dyDescent="0.2">
      <c r="A1229" s="132"/>
      <c r="B1229" s="133"/>
      <c r="C1229" s="92"/>
      <c r="D1229" s="134"/>
      <c r="E1229" s="132"/>
      <c r="F1229" s="135"/>
      <c r="G1229" s="135"/>
      <c r="H1229" s="136"/>
    </row>
    <row r="1230" spans="1:8" x14ac:dyDescent="0.2">
      <c r="A1230" s="132"/>
      <c r="B1230" s="133"/>
      <c r="C1230" s="92"/>
      <c r="D1230" s="134"/>
      <c r="E1230" s="132"/>
      <c r="F1230" s="135"/>
      <c r="G1230" s="135"/>
      <c r="H1230" s="136"/>
    </row>
    <row r="1231" spans="1:8" x14ac:dyDescent="0.2">
      <c r="A1231" s="132"/>
      <c r="B1231" s="133"/>
      <c r="C1231" s="92"/>
      <c r="D1231" s="134"/>
      <c r="E1231" s="132"/>
      <c r="F1231" s="135"/>
      <c r="G1231" s="135"/>
      <c r="H1231" s="136"/>
    </row>
    <row r="1232" spans="1:8" x14ac:dyDescent="0.2">
      <c r="A1232" s="132"/>
      <c r="B1232" s="133"/>
      <c r="C1232" s="92"/>
      <c r="D1232" s="134"/>
      <c r="E1232" s="132"/>
      <c r="F1232" s="135"/>
      <c r="G1232" s="135"/>
      <c r="H1232" s="136"/>
    </row>
    <row r="1233" spans="1:8" x14ac:dyDescent="0.2">
      <c r="A1233" s="132"/>
      <c r="B1233" s="133"/>
      <c r="C1233" s="92"/>
      <c r="D1233" s="134"/>
      <c r="E1233" s="132"/>
      <c r="F1233" s="135"/>
      <c r="G1233" s="135"/>
      <c r="H1233" s="136"/>
    </row>
    <row r="1234" spans="1:8" x14ac:dyDescent="0.2">
      <c r="A1234" s="132"/>
      <c r="B1234" s="133"/>
      <c r="C1234" s="92"/>
      <c r="D1234" s="134"/>
      <c r="E1234" s="132"/>
      <c r="F1234" s="135"/>
      <c r="G1234" s="135"/>
      <c r="H1234" s="136"/>
    </row>
    <row r="1235" spans="1:8" x14ac:dyDescent="0.2">
      <c r="A1235" s="132"/>
      <c r="B1235" s="133"/>
      <c r="C1235" s="92"/>
      <c r="D1235" s="134"/>
      <c r="E1235" s="132"/>
      <c r="F1235" s="135"/>
      <c r="G1235" s="135"/>
      <c r="H1235" s="136"/>
    </row>
    <row r="1236" spans="1:8" x14ac:dyDescent="0.2">
      <c r="A1236" s="132"/>
      <c r="B1236" s="133"/>
      <c r="C1236" s="92"/>
      <c r="D1236" s="134"/>
      <c r="E1236" s="132"/>
      <c r="F1236" s="135"/>
      <c r="G1236" s="135"/>
      <c r="H1236" s="136"/>
    </row>
    <row r="1237" spans="1:8" x14ac:dyDescent="0.2">
      <c r="A1237" s="132"/>
      <c r="B1237" s="133"/>
      <c r="C1237" s="92"/>
      <c r="D1237" s="134"/>
      <c r="E1237" s="132"/>
      <c r="F1237" s="135"/>
      <c r="G1237" s="135"/>
      <c r="H1237" s="136"/>
    </row>
    <row r="1238" spans="1:8" x14ac:dyDescent="0.2">
      <c r="A1238" s="132"/>
      <c r="B1238" s="133"/>
      <c r="C1238" s="92"/>
      <c r="D1238" s="134"/>
      <c r="E1238" s="132"/>
      <c r="F1238" s="135"/>
      <c r="G1238" s="135"/>
      <c r="H1238" s="136"/>
    </row>
    <row r="1239" spans="1:8" x14ac:dyDescent="0.2">
      <c r="A1239" s="132"/>
      <c r="B1239" s="133"/>
      <c r="C1239" s="92"/>
      <c r="D1239" s="134"/>
      <c r="E1239" s="132"/>
      <c r="F1239" s="135"/>
      <c r="G1239" s="135"/>
      <c r="H1239" s="136"/>
    </row>
    <row r="1240" spans="1:8" x14ac:dyDescent="0.2">
      <c r="A1240" s="132"/>
      <c r="B1240" s="133"/>
      <c r="C1240" s="92"/>
      <c r="D1240" s="134"/>
      <c r="E1240" s="132"/>
      <c r="F1240" s="135"/>
      <c r="G1240" s="135"/>
      <c r="H1240" s="136"/>
    </row>
    <row r="1241" spans="1:8" x14ac:dyDescent="0.2">
      <c r="A1241" s="132"/>
      <c r="B1241" s="133"/>
      <c r="C1241" s="92"/>
      <c r="D1241" s="134"/>
      <c r="E1241" s="132"/>
      <c r="F1241" s="135"/>
      <c r="G1241" s="135"/>
      <c r="H1241" s="136"/>
    </row>
    <row r="1242" spans="1:8" x14ac:dyDescent="0.2">
      <c r="A1242" s="132"/>
      <c r="B1242" s="133"/>
      <c r="C1242" s="92"/>
      <c r="D1242" s="134"/>
      <c r="E1242" s="132"/>
      <c r="F1242" s="135"/>
      <c r="G1242" s="135"/>
      <c r="H1242" s="136"/>
    </row>
    <row r="1243" spans="1:8" x14ac:dyDescent="0.2">
      <c r="A1243" s="132"/>
      <c r="B1243" s="133"/>
      <c r="C1243" s="92"/>
      <c r="D1243" s="134"/>
      <c r="E1243" s="132"/>
      <c r="F1243" s="135"/>
      <c r="G1243" s="135"/>
      <c r="H1243" s="136"/>
    </row>
    <row r="1244" spans="1:8" x14ac:dyDescent="0.2">
      <c r="A1244" s="132"/>
      <c r="B1244" s="133"/>
      <c r="C1244" s="92"/>
      <c r="D1244" s="134"/>
      <c r="E1244" s="132"/>
      <c r="F1244" s="135"/>
      <c r="G1244" s="135"/>
      <c r="H1244" s="136"/>
    </row>
    <row r="1245" spans="1:8" x14ac:dyDescent="0.2">
      <c r="A1245" s="132"/>
      <c r="B1245" s="133"/>
      <c r="C1245" s="92"/>
      <c r="D1245" s="134"/>
      <c r="E1245" s="132"/>
      <c r="F1245" s="135"/>
      <c r="G1245" s="135"/>
      <c r="H1245" s="136"/>
    </row>
    <row r="1246" spans="1:8" x14ac:dyDescent="0.2">
      <c r="A1246" s="132"/>
      <c r="B1246" s="133"/>
      <c r="C1246" s="92"/>
      <c r="D1246" s="134"/>
      <c r="E1246" s="132"/>
      <c r="F1246" s="135"/>
      <c r="G1246" s="135"/>
      <c r="H1246" s="136"/>
    </row>
    <row r="1247" spans="1:8" x14ac:dyDescent="0.2">
      <c r="A1247" s="132"/>
      <c r="B1247" s="133"/>
      <c r="C1247" s="92"/>
      <c r="D1247" s="134"/>
      <c r="E1247" s="132"/>
      <c r="F1247" s="135"/>
      <c r="G1247" s="135"/>
      <c r="H1247" s="136"/>
    </row>
    <row r="1248" spans="1:8" x14ac:dyDescent="0.2">
      <c r="A1248" s="132"/>
      <c r="B1248" s="133"/>
      <c r="C1248" s="92"/>
      <c r="D1248" s="134"/>
      <c r="E1248" s="132"/>
      <c r="F1248" s="135"/>
      <c r="G1248" s="135"/>
      <c r="H1248" s="136"/>
    </row>
    <row r="1249" spans="1:8" x14ac:dyDescent="0.2">
      <c r="A1249" s="132"/>
      <c r="B1249" s="133"/>
      <c r="C1249" s="92"/>
      <c r="D1249" s="134"/>
      <c r="E1249" s="132"/>
      <c r="F1249" s="135"/>
      <c r="G1249" s="135"/>
      <c r="H1249" s="136"/>
    </row>
    <row r="1250" spans="1:8" x14ac:dyDescent="0.2">
      <c r="A1250" s="132"/>
      <c r="B1250" s="133"/>
      <c r="C1250" s="92"/>
      <c r="D1250" s="134"/>
      <c r="E1250" s="132"/>
      <c r="F1250" s="135"/>
      <c r="G1250" s="135"/>
      <c r="H1250" s="136"/>
    </row>
    <row r="1251" spans="1:8" x14ac:dyDescent="0.2">
      <c r="A1251" s="132"/>
      <c r="B1251" s="133"/>
      <c r="C1251" s="92"/>
      <c r="D1251" s="134"/>
      <c r="E1251" s="132"/>
      <c r="F1251" s="135"/>
      <c r="G1251" s="135"/>
      <c r="H1251" s="136"/>
    </row>
    <row r="1252" spans="1:8" x14ac:dyDescent="0.2">
      <c r="A1252" s="132"/>
      <c r="B1252" s="133"/>
      <c r="C1252" s="92"/>
      <c r="D1252" s="134"/>
      <c r="E1252" s="132"/>
      <c r="F1252" s="135"/>
      <c r="G1252" s="135"/>
      <c r="H1252" s="136"/>
    </row>
    <row r="1253" spans="1:8" x14ac:dyDescent="0.2">
      <c r="A1253" s="132"/>
      <c r="B1253" s="133"/>
      <c r="C1253" s="92"/>
      <c r="D1253" s="134"/>
      <c r="E1253" s="132"/>
      <c r="F1253" s="135"/>
      <c r="G1253" s="135"/>
      <c r="H1253" s="136"/>
    </row>
    <row r="1254" spans="1:8" x14ac:dyDescent="0.2">
      <c r="A1254" s="132"/>
      <c r="B1254" s="133"/>
      <c r="C1254" s="92"/>
      <c r="D1254" s="134"/>
      <c r="E1254" s="132"/>
      <c r="F1254" s="135"/>
      <c r="G1254" s="135"/>
      <c r="H1254" s="136"/>
    </row>
    <row r="1255" spans="1:8" x14ac:dyDescent="0.2">
      <c r="A1255" s="132"/>
      <c r="B1255" s="133"/>
      <c r="C1255" s="92"/>
      <c r="D1255" s="134"/>
      <c r="E1255" s="132"/>
      <c r="F1255" s="135"/>
      <c r="G1255" s="135"/>
      <c r="H1255" s="136"/>
    </row>
    <row r="1256" spans="1:8" x14ac:dyDescent="0.2">
      <c r="A1256" s="132"/>
      <c r="B1256" s="133"/>
      <c r="C1256" s="92"/>
      <c r="D1256" s="134"/>
      <c r="E1256" s="132"/>
      <c r="F1256" s="135"/>
      <c r="G1256" s="135"/>
      <c r="H1256" s="136"/>
    </row>
    <row r="1257" spans="1:8" x14ac:dyDescent="0.2">
      <c r="A1257" s="132"/>
      <c r="B1257" s="133"/>
      <c r="C1257" s="92"/>
      <c r="D1257" s="134"/>
      <c r="E1257" s="132"/>
      <c r="F1257" s="135"/>
      <c r="G1257" s="135"/>
      <c r="H1257" s="136"/>
    </row>
    <row r="1258" spans="1:8" x14ac:dyDescent="0.2">
      <c r="A1258" s="132"/>
      <c r="B1258" s="133"/>
      <c r="C1258" s="92"/>
      <c r="D1258" s="134"/>
      <c r="E1258" s="132"/>
      <c r="F1258" s="135"/>
      <c r="G1258" s="135"/>
      <c r="H1258" s="136"/>
    </row>
    <row r="1259" spans="1:8" x14ac:dyDescent="0.2">
      <c r="A1259" s="132"/>
      <c r="B1259" s="133"/>
      <c r="C1259" s="92"/>
      <c r="D1259" s="134"/>
      <c r="E1259" s="132"/>
      <c r="F1259" s="135"/>
      <c r="G1259" s="135"/>
      <c r="H1259" s="136"/>
    </row>
    <row r="1260" spans="1:8" x14ac:dyDescent="0.2">
      <c r="A1260" s="132"/>
      <c r="B1260" s="133"/>
      <c r="C1260" s="92"/>
      <c r="D1260" s="134"/>
      <c r="E1260" s="132"/>
      <c r="F1260" s="135"/>
      <c r="G1260" s="135"/>
      <c r="H1260" s="136"/>
    </row>
    <row r="1261" spans="1:8" x14ac:dyDescent="0.2">
      <c r="A1261" s="132"/>
      <c r="B1261" s="133"/>
      <c r="C1261" s="92"/>
      <c r="D1261" s="134"/>
      <c r="E1261" s="132"/>
      <c r="F1261" s="135"/>
      <c r="G1261" s="135"/>
      <c r="H1261" s="136"/>
    </row>
    <row r="1262" spans="1:8" x14ac:dyDescent="0.2">
      <c r="A1262" s="132"/>
      <c r="B1262" s="133"/>
      <c r="C1262" s="92"/>
      <c r="D1262" s="134"/>
      <c r="E1262" s="132"/>
      <c r="F1262" s="135"/>
      <c r="G1262" s="135"/>
      <c r="H1262" s="136"/>
    </row>
    <row r="1263" spans="1:8" x14ac:dyDescent="0.2">
      <c r="A1263" s="132"/>
      <c r="B1263" s="133"/>
      <c r="C1263" s="92"/>
      <c r="D1263" s="134"/>
      <c r="E1263" s="132"/>
      <c r="F1263" s="135"/>
      <c r="G1263" s="135"/>
      <c r="H1263" s="136"/>
    </row>
    <row r="1264" spans="1:8" x14ac:dyDescent="0.2">
      <c r="A1264" s="132"/>
      <c r="B1264" s="133"/>
      <c r="C1264" s="92"/>
      <c r="D1264" s="134"/>
      <c r="E1264" s="132"/>
      <c r="F1264" s="135"/>
      <c r="G1264" s="135"/>
      <c r="H1264" s="136"/>
    </row>
    <row r="1265" spans="1:8" x14ac:dyDescent="0.2">
      <c r="A1265" s="132"/>
      <c r="B1265" s="133"/>
      <c r="C1265" s="92"/>
      <c r="D1265" s="134"/>
      <c r="E1265" s="132"/>
      <c r="F1265" s="135"/>
      <c r="G1265" s="135"/>
      <c r="H1265" s="136"/>
    </row>
    <row r="1266" spans="1:8" x14ac:dyDescent="0.2">
      <c r="A1266" s="132"/>
      <c r="B1266" s="133"/>
      <c r="C1266" s="92"/>
      <c r="D1266" s="134"/>
      <c r="E1266" s="132"/>
      <c r="F1266" s="135"/>
      <c r="G1266" s="135"/>
      <c r="H1266" s="136"/>
    </row>
    <row r="1267" spans="1:8" x14ac:dyDescent="0.2">
      <c r="A1267" s="132"/>
      <c r="B1267" s="133"/>
      <c r="C1267" s="92"/>
      <c r="D1267" s="134"/>
      <c r="E1267" s="132"/>
      <c r="F1267" s="135"/>
      <c r="G1267" s="135"/>
      <c r="H1267" s="136"/>
    </row>
    <row r="1268" spans="1:8" x14ac:dyDescent="0.2">
      <c r="A1268" s="132"/>
      <c r="B1268" s="133"/>
      <c r="C1268" s="92"/>
      <c r="D1268" s="134"/>
      <c r="E1268" s="132"/>
      <c r="F1268" s="135"/>
      <c r="G1268" s="135"/>
      <c r="H1268" s="136"/>
    </row>
    <row r="1269" spans="1:8" x14ac:dyDescent="0.2">
      <c r="A1269" s="132"/>
      <c r="B1269" s="133"/>
      <c r="C1269" s="92"/>
      <c r="D1269" s="134"/>
      <c r="E1269" s="132"/>
      <c r="F1269" s="135"/>
      <c r="G1269" s="135"/>
      <c r="H1269" s="136"/>
    </row>
    <row r="1270" spans="1:8" x14ac:dyDescent="0.2">
      <c r="A1270" s="132"/>
      <c r="B1270" s="133"/>
      <c r="C1270" s="92"/>
      <c r="D1270" s="134"/>
      <c r="E1270" s="132"/>
      <c r="F1270" s="135"/>
      <c r="G1270" s="135"/>
      <c r="H1270" s="136"/>
    </row>
    <row r="1271" spans="1:8" x14ac:dyDescent="0.2">
      <c r="A1271" s="132"/>
      <c r="B1271" s="133"/>
      <c r="C1271" s="92"/>
      <c r="D1271" s="134"/>
      <c r="E1271" s="132"/>
      <c r="F1271" s="135"/>
      <c r="G1271" s="135"/>
      <c r="H1271" s="136"/>
    </row>
    <row r="1272" spans="1:8" x14ac:dyDescent="0.2">
      <c r="A1272" s="132"/>
      <c r="B1272" s="133"/>
      <c r="C1272" s="92"/>
      <c r="D1272" s="134"/>
      <c r="E1272" s="132"/>
      <c r="F1272" s="135"/>
      <c r="G1272" s="135"/>
      <c r="H1272" s="136"/>
    </row>
    <row r="1273" spans="1:8" x14ac:dyDescent="0.2">
      <c r="A1273" s="132"/>
      <c r="B1273" s="133"/>
      <c r="C1273" s="92"/>
      <c r="D1273" s="134"/>
      <c r="E1273" s="132"/>
      <c r="F1273" s="135"/>
      <c r="G1273" s="135"/>
      <c r="H1273" s="136"/>
    </row>
    <row r="1274" spans="1:8" x14ac:dyDescent="0.2">
      <c r="A1274" s="132"/>
      <c r="B1274" s="133"/>
      <c r="C1274" s="92"/>
      <c r="D1274" s="134"/>
      <c r="E1274" s="132"/>
      <c r="F1274" s="135"/>
      <c r="G1274" s="135"/>
      <c r="H1274" s="136"/>
    </row>
    <row r="1275" spans="1:8" x14ac:dyDescent="0.2">
      <c r="A1275" s="132"/>
      <c r="B1275" s="133"/>
      <c r="C1275" s="92"/>
      <c r="D1275" s="134"/>
      <c r="E1275" s="132"/>
      <c r="F1275" s="135"/>
      <c r="G1275" s="135"/>
      <c r="H1275" s="136"/>
    </row>
    <row r="1276" spans="1:8" x14ac:dyDescent="0.2">
      <c r="A1276" s="132"/>
      <c r="B1276" s="133"/>
      <c r="C1276" s="92"/>
      <c r="D1276" s="134"/>
      <c r="E1276" s="132"/>
      <c r="F1276" s="135"/>
      <c r="G1276" s="135"/>
      <c r="H1276" s="136"/>
    </row>
    <row r="1277" spans="1:8" x14ac:dyDescent="0.2">
      <c r="A1277" s="132"/>
      <c r="B1277" s="133"/>
      <c r="C1277" s="92"/>
      <c r="D1277" s="134"/>
      <c r="E1277" s="132"/>
      <c r="F1277" s="135"/>
      <c r="G1277" s="135"/>
      <c r="H1277" s="136"/>
    </row>
    <row r="1278" spans="1:8" x14ac:dyDescent="0.2">
      <c r="A1278" s="132"/>
      <c r="B1278" s="133"/>
      <c r="C1278" s="92"/>
      <c r="D1278" s="134"/>
      <c r="E1278" s="132"/>
      <c r="F1278" s="135"/>
      <c r="G1278" s="135"/>
      <c r="H1278" s="136"/>
    </row>
    <row r="1279" spans="1:8" x14ac:dyDescent="0.2">
      <c r="A1279" s="132"/>
      <c r="B1279" s="133"/>
      <c r="C1279" s="92"/>
      <c r="D1279" s="134"/>
      <c r="E1279" s="132"/>
      <c r="F1279" s="135"/>
      <c r="G1279" s="135"/>
      <c r="H1279" s="136"/>
    </row>
    <row r="1280" spans="1:8" x14ac:dyDescent="0.2">
      <c r="A1280" s="132"/>
      <c r="B1280" s="133"/>
      <c r="C1280" s="92"/>
      <c r="D1280" s="134"/>
      <c r="E1280" s="132"/>
      <c r="F1280" s="135"/>
      <c r="G1280" s="135"/>
      <c r="H1280" s="136"/>
    </row>
    <row r="1281" spans="1:8" x14ac:dyDescent="0.2">
      <c r="A1281" s="132"/>
      <c r="B1281" s="133"/>
      <c r="C1281" s="92"/>
      <c r="D1281" s="134"/>
      <c r="E1281" s="132"/>
      <c r="F1281" s="135"/>
      <c r="G1281" s="135"/>
      <c r="H1281" s="136"/>
    </row>
    <row r="1282" spans="1:8" x14ac:dyDescent="0.2">
      <c r="A1282" s="132"/>
      <c r="B1282" s="133"/>
      <c r="C1282" s="92"/>
      <c r="D1282" s="134"/>
      <c r="E1282" s="132"/>
      <c r="F1282" s="135"/>
      <c r="G1282" s="135"/>
      <c r="H1282" s="136"/>
    </row>
    <row r="1283" spans="1:8" x14ac:dyDescent="0.2">
      <c r="A1283" s="132"/>
      <c r="B1283" s="133"/>
      <c r="C1283" s="92"/>
      <c r="D1283" s="134"/>
      <c r="E1283" s="132"/>
      <c r="F1283" s="135"/>
      <c r="G1283" s="135"/>
      <c r="H1283" s="136"/>
    </row>
    <row r="1284" spans="1:8" x14ac:dyDescent="0.2">
      <c r="A1284" s="132"/>
      <c r="B1284" s="133"/>
      <c r="C1284" s="92"/>
      <c r="D1284" s="134"/>
      <c r="E1284" s="132"/>
      <c r="F1284" s="135"/>
      <c r="G1284" s="135"/>
      <c r="H1284" s="136"/>
    </row>
    <row r="1285" spans="1:8" x14ac:dyDescent="0.2">
      <c r="A1285" s="132"/>
      <c r="B1285" s="133"/>
      <c r="C1285" s="92"/>
      <c r="D1285" s="134"/>
      <c r="E1285" s="132"/>
      <c r="F1285" s="135"/>
      <c r="G1285" s="135"/>
      <c r="H1285" s="136"/>
    </row>
    <row r="1286" spans="1:8" x14ac:dyDescent="0.2">
      <c r="A1286" s="132"/>
      <c r="B1286" s="133"/>
      <c r="C1286" s="92"/>
      <c r="D1286" s="134"/>
      <c r="E1286" s="132"/>
      <c r="F1286" s="135"/>
      <c r="G1286" s="135"/>
      <c r="H1286" s="136"/>
    </row>
    <row r="1287" spans="1:8" x14ac:dyDescent="0.2">
      <c r="A1287" s="132"/>
      <c r="B1287" s="133"/>
      <c r="C1287" s="92"/>
      <c r="D1287" s="134"/>
      <c r="E1287" s="132"/>
      <c r="F1287" s="135"/>
      <c r="G1287" s="135"/>
      <c r="H1287" s="136"/>
    </row>
    <row r="1288" spans="1:8" x14ac:dyDescent="0.2">
      <c r="A1288" s="132"/>
      <c r="B1288" s="133"/>
      <c r="C1288" s="92"/>
      <c r="D1288" s="134"/>
      <c r="E1288" s="132"/>
      <c r="F1288" s="135"/>
      <c r="G1288" s="135"/>
      <c r="H1288" s="136"/>
    </row>
    <row r="1289" spans="1:8" x14ac:dyDescent="0.2">
      <c r="A1289" s="132"/>
      <c r="B1289" s="133"/>
      <c r="C1289" s="92"/>
      <c r="D1289" s="134"/>
      <c r="E1289" s="132"/>
      <c r="F1289" s="135"/>
      <c r="G1289" s="135"/>
      <c r="H1289" s="136"/>
    </row>
    <row r="1290" spans="1:8" x14ac:dyDescent="0.2">
      <c r="A1290" s="132"/>
      <c r="B1290" s="133"/>
      <c r="C1290" s="92"/>
      <c r="D1290" s="134"/>
      <c r="E1290" s="132"/>
      <c r="F1290" s="135"/>
      <c r="G1290" s="135"/>
      <c r="H1290" s="136"/>
    </row>
    <row r="1291" spans="1:8" x14ac:dyDescent="0.2">
      <c r="A1291" s="132"/>
      <c r="B1291" s="133"/>
      <c r="C1291" s="92"/>
      <c r="D1291" s="134"/>
      <c r="E1291" s="132"/>
      <c r="F1291" s="135"/>
      <c r="G1291" s="135"/>
      <c r="H1291" s="136"/>
    </row>
    <row r="1292" spans="1:8" x14ac:dyDescent="0.2">
      <c r="A1292" s="132"/>
      <c r="B1292" s="133"/>
      <c r="C1292" s="92"/>
      <c r="D1292" s="134"/>
      <c r="E1292" s="132"/>
      <c r="F1292" s="135"/>
      <c r="G1292" s="135"/>
      <c r="H1292" s="136"/>
    </row>
    <row r="1293" spans="1:8" x14ac:dyDescent="0.2">
      <c r="A1293" s="132"/>
      <c r="B1293" s="133"/>
      <c r="C1293" s="92"/>
      <c r="D1293" s="134"/>
      <c r="E1293" s="132"/>
      <c r="F1293" s="135"/>
      <c r="G1293" s="135"/>
      <c r="H1293" s="136"/>
    </row>
    <row r="1294" spans="1:8" x14ac:dyDescent="0.2">
      <c r="A1294" s="132"/>
      <c r="B1294" s="133"/>
      <c r="C1294" s="92"/>
      <c r="D1294" s="134"/>
      <c r="E1294" s="132"/>
      <c r="F1294" s="135"/>
      <c r="G1294" s="135"/>
      <c r="H1294" s="136"/>
    </row>
    <row r="1295" spans="1:8" x14ac:dyDescent="0.2">
      <c r="A1295" s="132"/>
      <c r="B1295" s="133"/>
      <c r="C1295" s="92"/>
      <c r="D1295" s="134"/>
      <c r="E1295" s="132"/>
      <c r="F1295" s="135"/>
      <c r="G1295" s="135"/>
      <c r="H1295" s="136"/>
    </row>
    <row r="1296" spans="1:8" x14ac:dyDescent="0.2">
      <c r="A1296" s="132"/>
      <c r="B1296" s="133"/>
      <c r="C1296" s="92"/>
      <c r="D1296" s="134"/>
      <c r="E1296" s="132"/>
      <c r="F1296" s="135"/>
      <c r="G1296" s="135"/>
      <c r="H1296" s="136"/>
    </row>
    <row r="1297" spans="1:8" x14ac:dyDescent="0.2">
      <c r="A1297" s="132"/>
      <c r="B1297" s="133"/>
      <c r="C1297" s="92"/>
      <c r="D1297" s="134"/>
      <c r="E1297" s="132"/>
      <c r="F1297" s="135"/>
      <c r="G1297" s="135"/>
      <c r="H1297" s="136"/>
    </row>
    <row r="1298" spans="1:8" x14ac:dyDescent="0.2">
      <c r="A1298" s="132"/>
      <c r="B1298" s="133"/>
      <c r="C1298" s="92"/>
      <c r="D1298" s="134"/>
      <c r="E1298" s="132"/>
      <c r="F1298" s="135"/>
      <c r="G1298" s="135"/>
      <c r="H1298" s="136"/>
    </row>
    <row r="1299" spans="1:8" x14ac:dyDescent="0.2">
      <c r="A1299" s="132"/>
      <c r="B1299" s="133"/>
      <c r="C1299" s="92"/>
      <c r="D1299" s="134"/>
      <c r="E1299" s="132"/>
      <c r="F1299" s="135"/>
      <c r="G1299" s="135"/>
      <c r="H1299" s="136"/>
    </row>
    <row r="1300" spans="1:8" x14ac:dyDescent="0.2">
      <c r="A1300" s="132"/>
      <c r="B1300" s="133"/>
      <c r="C1300" s="92"/>
      <c r="D1300" s="134"/>
      <c r="E1300" s="132"/>
      <c r="F1300" s="135"/>
      <c r="G1300" s="135"/>
      <c r="H1300" s="136"/>
    </row>
    <row r="1301" spans="1:8" x14ac:dyDescent="0.2">
      <c r="A1301" s="132"/>
      <c r="B1301" s="133"/>
      <c r="C1301" s="92"/>
      <c r="D1301" s="134"/>
      <c r="E1301" s="132"/>
      <c r="F1301" s="135"/>
      <c r="G1301" s="135"/>
      <c r="H1301" s="136"/>
    </row>
    <row r="1302" spans="1:8" x14ac:dyDescent="0.2">
      <c r="A1302" s="132"/>
      <c r="B1302" s="133"/>
      <c r="C1302" s="92"/>
      <c r="D1302" s="134"/>
      <c r="E1302" s="132"/>
      <c r="F1302" s="135"/>
      <c r="G1302" s="135"/>
      <c r="H1302" s="136"/>
    </row>
    <row r="1303" spans="1:8" x14ac:dyDescent="0.2">
      <c r="A1303" s="132"/>
      <c r="B1303" s="133"/>
      <c r="C1303" s="92"/>
      <c r="D1303" s="134"/>
      <c r="E1303" s="132"/>
      <c r="F1303" s="135"/>
      <c r="G1303" s="135"/>
      <c r="H1303" s="136"/>
    </row>
    <row r="1304" spans="1:8" x14ac:dyDescent="0.2">
      <c r="A1304" s="132"/>
      <c r="B1304" s="133"/>
      <c r="C1304" s="92"/>
      <c r="D1304" s="134"/>
      <c r="E1304" s="132"/>
      <c r="F1304" s="135"/>
      <c r="G1304" s="135"/>
      <c r="H1304" s="136"/>
    </row>
    <row r="1305" spans="1:8" x14ac:dyDescent="0.2">
      <c r="A1305" s="132"/>
      <c r="B1305" s="133"/>
      <c r="C1305" s="92"/>
      <c r="D1305" s="134"/>
      <c r="E1305" s="132"/>
      <c r="F1305" s="135"/>
      <c r="G1305" s="135"/>
      <c r="H1305" s="136"/>
    </row>
    <row r="1306" spans="1:8" x14ac:dyDescent="0.2">
      <c r="A1306" s="132"/>
      <c r="B1306" s="133"/>
      <c r="C1306" s="92"/>
      <c r="D1306" s="134"/>
      <c r="E1306" s="132"/>
      <c r="F1306" s="135"/>
      <c r="G1306" s="135"/>
      <c r="H1306" s="136"/>
    </row>
    <row r="1307" spans="1:8" x14ac:dyDescent="0.2">
      <c r="A1307" s="132"/>
      <c r="B1307" s="133"/>
      <c r="C1307" s="92"/>
      <c r="D1307" s="134"/>
      <c r="E1307" s="132"/>
      <c r="F1307" s="135"/>
      <c r="G1307" s="135"/>
      <c r="H1307" s="136"/>
    </row>
    <row r="1308" spans="1:8" x14ac:dyDescent="0.2">
      <c r="A1308" s="132"/>
      <c r="B1308" s="133"/>
      <c r="C1308" s="92"/>
      <c r="D1308" s="134"/>
      <c r="E1308" s="132"/>
      <c r="F1308" s="135"/>
      <c r="G1308" s="135"/>
      <c r="H1308" s="136"/>
    </row>
    <row r="1309" spans="1:8" x14ac:dyDescent="0.2">
      <c r="A1309" s="132"/>
      <c r="B1309" s="133"/>
      <c r="C1309" s="92"/>
      <c r="D1309" s="134"/>
      <c r="E1309" s="132"/>
      <c r="F1309" s="135"/>
      <c r="G1309" s="135"/>
      <c r="H1309" s="136"/>
    </row>
    <row r="1310" spans="1:8" x14ac:dyDescent="0.2">
      <c r="A1310" s="132"/>
      <c r="B1310" s="133"/>
      <c r="C1310" s="92"/>
      <c r="D1310" s="134"/>
      <c r="E1310" s="132"/>
      <c r="F1310" s="135"/>
      <c r="G1310" s="135"/>
      <c r="H1310" s="136"/>
    </row>
    <row r="1311" spans="1:8" x14ac:dyDescent="0.2">
      <c r="A1311" s="132"/>
      <c r="B1311" s="133"/>
      <c r="C1311" s="92"/>
      <c r="D1311" s="134"/>
      <c r="E1311" s="132"/>
      <c r="F1311" s="135"/>
      <c r="G1311" s="135"/>
      <c r="H1311" s="136"/>
    </row>
    <row r="1312" spans="1:8" x14ac:dyDescent="0.2">
      <c r="A1312" s="132"/>
      <c r="B1312" s="133"/>
      <c r="C1312" s="92"/>
      <c r="D1312" s="134"/>
      <c r="E1312" s="132"/>
      <c r="F1312" s="135"/>
      <c r="G1312" s="135"/>
      <c r="H1312" s="136"/>
    </row>
    <row r="1313" spans="1:8" x14ac:dyDescent="0.2">
      <c r="A1313" s="132"/>
      <c r="B1313" s="133"/>
      <c r="C1313" s="92"/>
      <c r="D1313" s="134"/>
      <c r="E1313" s="132"/>
      <c r="F1313" s="135"/>
      <c r="G1313" s="135"/>
      <c r="H1313" s="136"/>
    </row>
    <row r="1314" spans="1:8" x14ac:dyDescent="0.2">
      <c r="A1314" s="132"/>
      <c r="B1314" s="133"/>
      <c r="C1314" s="92"/>
      <c r="D1314" s="134"/>
      <c r="E1314" s="132"/>
      <c r="F1314" s="135"/>
      <c r="G1314" s="135"/>
      <c r="H1314" s="136"/>
    </row>
    <row r="1315" spans="1:8" x14ac:dyDescent="0.2">
      <c r="A1315" s="132"/>
      <c r="B1315" s="133"/>
      <c r="C1315" s="92"/>
      <c r="D1315" s="134"/>
      <c r="E1315" s="132"/>
      <c r="F1315" s="135"/>
      <c r="G1315" s="135"/>
      <c r="H1315" s="136"/>
    </row>
    <row r="1316" spans="1:8" x14ac:dyDescent="0.2">
      <c r="A1316" s="132"/>
      <c r="B1316" s="133"/>
      <c r="C1316" s="92"/>
      <c r="D1316" s="134"/>
      <c r="E1316" s="132"/>
      <c r="F1316" s="135"/>
      <c r="G1316" s="135"/>
      <c r="H1316" s="136"/>
    </row>
    <row r="1317" spans="1:8" x14ac:dyDescent="0.2">
      <c r="A1317" s="132"/>
      <c r="B1317" s="133"/>
      <c r="C1317" s="92"/>
      <c r="D1317" s="134"/>
      <c r="E1317" s="132"/>
      <c r="F1317" s="135"/>
      <c r="G1317" s="135"/>
      <c r="H1317" s="136"/>
    </row>
    <row r="1318" spans="1:8" x14ac:dyDescent="0.2">
      <c r="A1318" s="132"/>
      <c r="B1318" s="133"/>
      <c r="C1318" s="92"/>
      <c r="D1318" s="134"/>
      <c r="E1318" s="132"/>
      <c r="F1318" s="135"/>
      <c r="G1318" s="135"/>
      <c r="H1318" s="136"/>
    </row>
    <row r="1319" spans="1:8" x14ac:dyDescent="0.2">
      <c r="A1319" s="132"/>
      <c r="B1319" s="133"/>
      <c r="C1319" s="92"/>
      <c r="D1319" s="134"/>
      <c r="E1319" s="132"/>
      <c r="F1319" s="135"/>
      <c r="G1319" s="135"/>
      <c r="H1319" s="136"/>
    </row>
    <row r="1320" spans="1:8" x14ac:dyDescent="0.2">
      <c r="A1320" s="132"/>
      <c r="B1320" s="133"/>
      <c r="C1320" s="92"/>
      <c r="D1320" s="134"/>
      <c r="E1320" s="132"/>
      <c r="F1320" s="135"/>
      <c r="G1320" s="135"/>
      <c r="H1320" s="136"/>
    </row>
    <row r="1321" spans="1:8" x14ac:dyDescent="0.2">
      <c r="A1321" s="132"/>
      <c r="B1321" s="133"/>
      <c r="C1321" s="92"/>
      <c r="D1321" s="134"/>
      <c r="E1321" s="132"/>
      <c r="F1321" s="135"/>
      <c r="G1321" s="135"/>
      <c r="H1321" s="136"/>
    </row>
    <row r="1322" spans="1:8" x14ac:dyDescent="0.2">
      <c r="A1322" s="132"/>
      <c r="B1322" s="133"/>
      <c r="C1322" s="92"/>
      <c r="D1322" s="134"/>
      <c r="E1322" s="132"/>
      <c r="F1322" s="135"/>
      <c r="G1322" s="135"/>
      <c r="H1322" s="136"/>
    </row>
    <row r="1323" spans="1:8" x14ac:dyDescent="0.2">
      <c r="A1323" s="132"/>
      <c r="B1323" s="133"/>
      <c r="C1323" s="92"/>
      <c r="D1323" s="134"/>
      <c r="E1323" s="132"/>
      <c r="F1323" s="135"/>
      <c r="G1323" s="135"/>
      <c r="H1323" s="136"/>
    </row>
    <row r="1324" spans="1:8" x14ac:dyDescent="0.2">
      <c r="A1324" s="132"/>
      <c r="B1324" s="133"/>
      <c r="C1324" s="92"/>
      <c r="D1324" s="134"/>
      <c r="E1324" s="132"/>
      <c r="F1324" s="135"/>
      <c r="G1324" s="135"/>
      <c r="H1324" s="136"/>
    </row>
    <row r="1325" spans="1:8" x14ac:dyDescent="0.2">
      <c r="A1325" s="132"/>
      <c r="B1325" s="133"/>
      <c r="C1325" s="92"/>
      <c r="D1325" s="134"/>
      <c r="E1325" s="132"/>
      <c r="F1325" s="135"/>
      <c r="G1325" s="135"/>
      <c r="H1325" s="136"/>
    </row>
    <row r="1326" spans="1:8" x14ac:dyDescent="0.2">
      <c r="A1326" s="132"/>
      <c r="B1326" s="133"/>
      <c r="C1326" s="92"/>
      <c r="D1326" s="134"/>
      <c r="E1326" s="132"/>
      <c r="F1326" s="135"/>
      <c r="G1326" s="135"/>
      <c r="H1326" s="136"/>
    </row>
    <row r="1327" spans="1:8" x14ac:dyDescent="0.2">
      <c r="A1327" s="132"/>
      <c r="B1327" s="133"/>
      <c r="C1327" s="92"/>
      <c r="D1327" s="134"/>
      <c r="E1327" s="132"/>
      <c r="F1327" s="135"/>
      <c r="G1327" s="135"/>
      <c r="H1327" s="136"/>
    </row>
    <row r="1328" spans="1:8" x14ac:dyDescent="0.2">
      <c r="A1328" s="132"/>
      <c r="B1328" s="133"/>
      <c r="C1328" s="92"/>
      <c r="D1328" s="134"/>
      <c r="E1328" s="132"/>
      <c r="F1328" s="135"/>
      <c r="G1328" s="135"/>
      <c r="H1328" s="136"/>
    </row>
    <row r="1329" spans="1:8" x14ac:dyDescent="0.2">
      <c r="A1329" s="132"/>
      <c r="B1329" s="133"/>
      <c r="C1329" s="92"/>
      <c r="D1329" s="134"/>
      <c r="E1329" s="132"/>
      <c r="F1329" s="135"/>
      <c r="G1329" s="135"/>
      <c r="H1329" s="136"/>
    </row>
    <row r="1330" spans="1:8" x14ac:dyDescent="0.2">
      <c r="A1330" s="132"/>
      <c r="B1330" s="133"/>
      <c r="C1330" s="92"/>
      <c r="D1330" s="134"/>
      <c r="E1330" s="132"/>
      <c r="F1330" s="135"/>
      <c r="G1330" s="135"/>
      <c r="H1330" s="136"/>
    </row>
    <row r="1331" spans="1:8" x14ac:dyDescent="0.2">
      <c r="A1331" s="132"/>
      <c r="B1331" s="133"/>
      <c r="C1331" s="92"/>
      <c r="D1331" s="134"/>
      <c r="E1331" s="132"/>
      <c r="F1331" s="135"/>
      <c r="G1331" s="135"/>
      <c r="H1331" s="136"/>
    </row>
    <row r="1332" spans="1:8" x14ac:dyDescent="0.2">
      <c r="A1332" s="132"/>
      <c r="B1332" s="133"/>
      <c r="C1332" s="92"/>
      <c r="D1332" s="134"/>
      <c r="E1332" s="132"/>
      <c r="F1332" s="135"/>
      <c r="G1332" s="135"/>
      <c r="H1332" s="136"/>
    </row>
    <row r="1333" spans="1:8" x14ac:dyDescent="0.2">
      <c r="A1333" s="132"/>
      <c r="B1333" s="133"/>
      <c r="C1333" s="92"/>
      <c r="D1333" s="134"/>
      <c r="E1333" s="132"/>
      <c r="F1333" s="135"/>
      <c r="G1333" s="135"/>
      <c r="H1333" s="136"/>
    </row>
    <row r="1334" spans="1:8" x14ac:dyDescent="0.2">
      <c r="A1334" s="132"/>
      <c r="B1334" s="133"/>
      <c r="C1334" s="92"/>
      <c r="D1334" s="134"/>
      <c r="E1334" s="132"/>
      <c r="F1334" s="135"/>
      <c r="G1334" s="135"/>
      <c r="H1334" s="136"/>
    </row>
    <row r="1335" spans="1:8" x14ac:dyDescent="0.2">
      <c r="A1335" s="132"/>
      <c r="B1335" s="133"/>
      <c r="C1335" s="92"/>
      <c r="D1335" s="134"/>
      <c r="E1335" s="132"/>
      <c r="F1335" s="135"/>
      <c r="G1335" s="135"/>
      <c r="H1335" s="136"/>
    </row>
    <row r="1336" spans="1:8" x14ac:dyDescent="0.2">
      <c r="A1336" s="132"/>
      <c r="B1336" s="133"/>
      <c r="C1336" s="92"/>
      <c r="D1336" s="134"/>
      <c r="E1336" s="132"/>
      <c r="F1336" s="135"/>
      <c r="G1336" s="135"/>
      <c r="H1336" s="136"/>
    </row>
    <row r="1337" spans="1:8" x14ac:dyDescent="0.2">
      <c r="A1337" s="132"/>
      <c r="B1337" s="133"/>
      <c r="C1337" s="92"/>
      <c r="D1337" s="134"/>
      <c r="E1337" s="132"/>
      <c r="F1337" s="135"/>
      <c r="G1337" s="135"/>
      <c r="H1337" s="136"/>
    </row>
    <row r="1338" spans="1:8" x14ac:dyDescent="0.2">
      <c r="A1338" s="132"/>
      <c r="B1338" s="133"/>
      <c r="C1338" s="92"/>
      <c r="D1338" s="134"/>
      <c r="E1338" s="132"/>
      <c r="F1338" s="135"/>
      <c r="G1338" s="135"/>
      <c r="H1338" s="136"/>
    </row>
    <row r="1339" spans="1:8" x14ac:dyDescent="0.2">
      <c r="A1339" s="132"/>
      <c r="B1339" s="133"/>
      <c r="C1339" s="92"/>
      <c r="D1339" s="134"/>
      <c r="E1339" s="132"/>
      <c r="F1339" s="135"/>
      <c r="G1339" s="135"/>
      <c r="H1339" s="136"/>
    </row>
    <row r="1340" spans="1:8" x14ac:dyDescent="0.2">
      <c r="A1340" s="132"/>
      <c r="B1340" s="133"/>
      <c r="C1340" s="92"/>
      <c r="D1340" s="134"/>
      <c r="E1340" s="132"/>
      <c r="F1340" s="135"/>
      <c r="G1340" s="135"/>
      <c r="H1340" s="136"/>
    </row>
    <row r="1341" spans="1:8" x14ac:dyDescent="0.2">
      <c r="A1341" s="132"/>
      <c r="B1341" s="133"/>
      <c r="C1341" s="92"/>
      <c r="D1341" s="134"/>
      <c r="E1341" s="132"/>
      <c r="F1341" s="135"/>
      <c r="G1341" s="135"/>
      <c r="H1341" s="136"/>
    </row>
    <row r="1342" spans="1:8" x14ac:dyDescent="0.2">
      <c r="A1342" s="132"/>
      <c r="B1342" s="133"/>
      <c r="C1342" s="92"/>
      <c r="D1342" s="134"/>
      <c r="E1342" s="132"/>
      <c r="F1342" s="135"/>
      <c r="G1342" s="135"/>
      <c r="H1342" s="136"/>
    </row>
    <row r="1343" spans="1:8" x14ac:dyDescent="0.2">
      <c r="A1343" s="132"/>
      <c r="B1343" s="133"/>
      <c r="C1343" s="92"/>
      <c r="D1343" s="134"/>
      <c r="E1343" s="132"/>
      <c r="F1343" s="135"/>
      <c r="G1343" s="135"/>
      <c r="H1343" s="136"/>
    </row>
    <row r="1344" spans="1:8" x14ac:dyDescent="0.2">
      <c r="A1344" s="132"/>
      <c r="B1344" s="133"/>
      <c r="C1344" s="92"/>
      <c r="D1344" s="134"/>
      <c r="E1344" s="132"/>
      <c r="F1344" s="135"/>
      <c r="G1344" s="135"/>
      <c r="H1344" s="136"/>
    </row>
    <row r="1345" spans="1:8" x14ac:dyDescent="0.2">
      <c r="A1345" s="132"/>
      <c r="B1345" s="133"/>
      <c r="C1345" s="92"/>
      <c r="D1345" s="134"/>
      <c r="E1345" s="132"/>
      <c r="F1345" s="135"/>
      <c r="G1345" s="135"/>
      <c r="H1345" s="136"/>
    </row>
    <row r="1346" spans="1:8" x14ac:dyDescent="0.2">
      <c r="A1346" s="132"/>
      <c r="B1346" s="133"/>
      <c r="C1346" s="92"/>
      <c r="D1346" s="134"/>
      <c r="E1346" s="132"/>
      <c r="F1346" s="135"/>
      <c r="G1346" s="135"/>
      <c r="H1346" s="136"/>
    </row>
    <row r="1347" spans="1:8" x14ac:dyDescent="0.2">
      <c r="A1347" s="132"/>
      <c r="B1347" s="133"/>
      <c r="C1347" s="92"/>
      <c r="D1347" s="134"/>
      <c r="E1347" s="132"/>
      <c r="F1347" s="135"/>
      <c r="G1347" s="135"/>
      <c r="H1347" s="136"/>
    </row>
    <row r="1348" spans="1:8" x14ac:dyDescent="0.2">
      <c r="A1348" s="132"/>
      <c r="B1348" s="133"/>
      <c r="C1348" s="92"/>
      <c r="D1348" s="134"/>
      <c r="E1348" s="132"/>
      <c r="F1348" s="135"/>
      <c r="G1348" s="135"/>
      <c r="H1348" s="136"/>
    </row>
    <row r="1349" spans="1:8" x14ac:dyDescent="0.2">
      <c r="A1349" s="132"/>
      <c r="B1349" s="133"/>
      <c r="C1349" s="92"/>
      <c r="D1349" s="134"/>
      <c r="E1349" s="132"/>
      <c r="F1349" s="135"/>
      <c r="G1349" s="135"/>
      <c r="H1349" s="136"/>
    </row>
    <row r="1350" spans="1:8" x14ac:dyDescent="0.2">
      <c r="A1350" s="132"/>
      <c r="B1350" s="133"/>
      <c r="C1350" s="92"/>
      <c r="D1350" s="134"/>
      <c r="E1350" s="132"/>
      <c r="F1350" s="135"/>
      <c r="G1350" s="135"/>
      <c r="H1350" s="136"/>
    </row>
    <row r="1351" spans="1:8" x14ac:dyDescent="0.2">
      <c r="A1351" s="132"/>
      <c r="B1351" s="133"/>
      <c r="C1351" s="92"/>
      <c r="D1351" s="134"/>
      <c r="E1351" s="132"/>
      <c r="F1351" s="135"/>
      <c r="G1351" s="135"/>
      <c r="H1351" s="136"/>
    </row>
    <row r="1352" spans="1:8" x14ac:dyDescent="0.2">
      <c r="A1352" s="132"/>
      <c r="B1352" s="133"/>
      <c r="C1352" s="92"/>
      <c r="D1352" s="134"/>
      <c r="E1352" s="132"/>
      <c r="F1352" s="135"/>
      <c r="G1352" s="135"/>
      <c r="H1352" s="136"/>
    </row>
    <row r="1353" spans="1:8" x14ac:dyDescent="0.2">
      <c r="A1353" s="132"/>
      <c r="B1353" s="133"/>
      <c r="C1353" s="92"/>
      <c r="D1353" s="134"/>
      <c r="E1353" s="132"/>
      <c r="F1353" s="135"/>
      <c r="G1353" s="135"/>
      <c r="H1353" s="136"/>
    </row>
    <row r="1354" spans="1:8" x14ac:dyDescent="0.2">
      <c r="A1354" s="132"/>
      <c r="B1354" s="133"/>
      <c r="C1354" s="92"/>
      <c r="D1354" s="134"/>
      <c r="E1354" s="132"/>
      <c r="F1354" s="135"/>
      <c r="G1354" s="135"/>
      <c r="H1354" s="136"/>
    </row>
    <row r="1355" spans="1:8" x14ac:dyDescent="0.2">
      <c r="A1355" s="132"/>
      <c r="B1355" s="133"/>
      <c r="C1355" s="92"/>
      <c r="D1355" s="134"/>
      <c r="E1355" s="132"/>
      <c r="F1355" s="135"/>
      <c r="G1355" s="135"/>
      <c r="H1355" s="136"/>
    </row>
    <row r="1356" spans="1:8" x14ac:dyDescent="0.2">
      <c r="A1356" s="132"/>
      <c r="B1356" s="133"/>
      <c r="C1356" s="92"/>
      <c r="D1356" s="134"/>
      <c r="E1356" s="132"/>
      <c r="F1356" s="135"/>
      <c r="G1356" s="135"/>
      <c r="H1356" s="136"/>
    </row>
    <row r="1357" spans="1:8" x14ac:dyDescent="0.2">
      <c r="A1357" s="132"/>
      <c r="B1357" s="133"/>
      <c r="C1357" s="92"/>
      <c r="D1357" s="134"/>
      <c r="E1357" s="132"/>
      <c r="F1357" s="135"/>
      <c r="G1357" s="135"/>
      <c r="H1357" s="136"/>
    </row>
    <row r="1358" spans="1:8" x14ac:dyDescent="0.2">
      <c r="A1358" s="132"/>
      <c r="B1358" s="133"/>
      <c r="C1358" s="92"/>
      <c r="D1358" s="134"/>
      <c r="E1358" s="132"/>
      <c r="F1358" s="135"/>
      <c r="G1358" s="135"/>
      <c r="H1358" s="136"/>
    </row>
    <row r="1359" spans="1:8" x14ac:dyDescent="0.2">
      <c r="A1359" s="132"/>
      <c r="B1359" s="133"/>
      <c r="C1359" s="92"/>
      <c r="D1359" s="134"/>
      <c r="E1359" s="132"/>
      <c r="F1359" s="135"/>
      <c r="G1359" s="135"/>
      <c r="H1359" s="136"/>
    </row>
    <row r="1360" spans="1:8" x14ac:dyDescent="0.2">
      <c r="A1360" s="132"/>
      <c r="B1360" s="133"/>
      <c r="C1360" s="92"/>
      <c r="D1360" s="134"/>
      <c r="E1360" s="132"/>
      <c r="F1360" s="135"/>
      <c r="G1360" s="135"/>
      <c r="H1360" s="136"/>
    </row>
    <row r="1361" spans="1:8" x14ac:dyDescent="0.2">
      <c r="A1361" s="132"/>
      <c r="B1361" s="133"/>
      <c r="C1361" s="92"/>
      <c r="D1361" s="134"/>
      <c r="E1361" s="132"/>
      <c r="F1361" s="135"/>
      <c r="G1361" s="135"/>
      <c r="H1361" s="136"/>
    </row>
    <row r="1362" spans="1:8" x14ac:dyDescent="0.2">
      <c r="A1362" s="132"/>
      <c r="B1362" s="133"/>
      <c r="C1362" s="92"/>
      <c r="D1362" s="134"/>
      <c r="E1362" s="132"/>
      <c r="F1362" s="135"/>
      <c r="G1362" s="135"/>
      <c r="H1362" s="136"/>
    </row>
    <row r="1363" spans="1:8" x14ac:dyDescent="0.2">
      <c r="A1363" s="132"/>
      <c r="B1363" s="133"/>
      <c r="C1363" s="92"/>
      <c r="D1363" s="134"/>
      <c r="E1363" s="132"/>
      <c r="F1363" s="135"/>
      <c r="G1363" s="135"/>
      <c r="H1363" s="136"/>
    </row>
    <row r="1364" spans="1:8" x14ac:dyDescent="0.2">
      <c r="A1364" s="132"/>
      <c r="B1364" s="133"/>
      <c r="C1364" s="92"/>
      <c r="D1364" s="134"/>
      <c r="E1364" s="132"/>
      <c r="F1364" s="135"/>
      <c r="G1364" s="135"/>
      <c r="H1364" s="136"/>
    </row>
    <row r="1365" spans="1:8" x14ac:dyDescent="0.2">
      <c r="A1365" s="132"/>
      <c r="B1365" s="133"/>
      <c r="C1365" s="92"/>
      <c r="D1365" s="134"/>
      <c r="E1365" s="132"/>
      <c r="F1365" s="135"/>
      <c r="G1365" s="135"/>
      <c r="H1365" s="136"/>
    </row>
    <row r="1366" spans="1:8" x14ac:dyDescent="0.2">
      <c r="A1366" s="132"/>
      <c r="B1366" s="133"/>
      <c r="C1366" s="92"/>
      <c r="D1366" s="134"/>
      <c r="E1366" s="132"/>
      <c r="F1366" s="135"/>
      <c r="G1366" s="135"/>
      <c r="H1366" s="136"/>
    </row>
    <row r="1367" spans="1:8" x14ac:dyDescent="0.2">
      <c r="A1367" s="132"/>
      <c r="B1367" s="133"/>
      <c r="C1367" s="92"/>
      <c r="D1367" s="134"/>
      <c r="E1367" s="132"/>
      <c r="F1367" s="135"/>
      <c r="G1367" s="135"/>
      <c r="H1367" s="136"/>
    </row>
    <row r="1368" spans="1:8" x14ac:dyDescent="0.2">
      <c r="A1368" s="132"/>
      <c r="B1368" s="133"/>
      <c r="C1368" s="92"/>
      <c r="D1368" s="134"/>
      <c r="E1368" s="132"/>
      <c r="F1368" s="135"/>
      <c r="G1368" s="135"/>
      <c r="H1368" s="136"/>
    </row>
    <row r="1369" spans="1:8" x14ac:dyDescent="0.2">
      <c r="A1369" s="132"/>
      <c r="B1369" s="133"/>
      <c r="C1369" s="92"/>
      <c r="D1369" s="134"/>
      <c r="E1369" s="132"/>
      <c r="F1369" s="135"/>
      <c r="G1369" s="135"/>
      <c r="H1369" s="136"/>
    </row>
    <row r="1370" spans="1:8" x14ac:dyDescent="0.2">
      <c r="A1370" s="132"/>
      <c r="B1370" s="133"/>
      <c r="C1370" s="92"/>
      <c r="D1370" s="134"/>
      <c r="E1370" s="132"/>
      <c r="F1370" s="135"/>
      <c r="G1370" s="135"/>
      <c r="H1370" s="136"/>
    </row>
    <row r="1371" spans="1:8" x14ac:dyDescent="0.2">
      <c r="A1371" s="132"/>
      <c r="B1371" s="133"/>
      <c r="C1371" s="92"/>
      <c r="D1371" s="134"/>
      <c r="E1371" s="132"/>
      <c r="F1371" s="135"/>
      <c r="G1371" s="135"/>
      <c r="H1371" s="136"/>
    </row>
    <row r="1372" spans="1:8" x14ac:dyDescent="0.2">
      <c r="A1372" s="132"/>
      <c r="B1372" s="133"/>
      <c r="C1372" s="92"/>
      <c r="D1372" s="134"/>
      <c r="E1372" s="132"/>
      <c r="F1372" s="135"/>
      <c r="G1372" s="135"/>
      <c r="H1372" s="136"/>
    </row>
    <row r="1373" spans="1:8" x14ac:dyDescent="0.2">
      <c r="A1373" s="132"/>
      <c r="B1373" s="133"/>
      <c r="C1373" s="92"/>
      <c r="D1373" s="134"/>
      <c r="E1373" s="132"/>
      <c r="F1373" s="135"/>
      <c r="G1373" s="135"/>
      <c r="H1373" s="136"/>
    </row>
    <row r="1374" spans="1:8" x14ac:dyDescent="0.2">
      <c r="A1374" s="132"/>
      <c r="B1374" s="133"/>
      <c r="C1374" s="92"/>
      <c r="D1374" s="134"/>
      <c r="E1374" s="132"/>
      <c r="F1374" s="135"/>
      <c r="G1374" s="135"/>
      <c r="H1374" s="136"/>
    </row>
    <row r="1375" spans="1:8" x14ac:dyDescent="0.2">
      <c r="A1375" s="132"/>
      <c r="B1375" s="133"/>
      <c r="C1375" s="92"/>
      <c r="D1375" s="134"/>
      <c r="E1375" s="132"/>
      <c r="F1375" s="135"/>
      <c r="G1375" s="135"/>
      <c r="H1375" s="136"/>
    </row>
    <row r="1376" spans="1:8" x14ac:dyDescent="0.2">
      <c r="A1376" s="132"/>
      <c r="B1376" s="133"/>
      <c r="C1376" s="92"/>
      <c r="D1376" s="134"/>
      <c r="E1376" s="132"/>
      <c r="F1376" s="135"/>
      <c r="G1376" s="135"/>
      <c r="H1376" s="136"/>
    </row>
    <row r="1377" spans="1:8" x14ac:dyDescent="0.2">
      <c r="A1377" s="132"/>
      <c r="B1377" s="133"/>
      <c r="C1377" s="92"/>
      <c r="D1377" s="134"/>
      <c r="E1377" s="132"/>
      <c r="F1377" s="135"/>
      <c r="G1377" s="135"/>
      <c r="H1377" s="136"/>
    </row>
    <row r="1378" spans="1:8" x14ac:dyDescent="0.2">
      <c r="A1378" s="132"/>
      <c r="B1378" s="133"/>
      <c r="C1378" s="92"/>
      <c r="D1378" s="134"/>
      <c r="E1378" s="132"/>
      <c r="F1378" s="135"/>
      <c r="G1378" s="135"/>
      <c r="H1378" s="136"/>
    </row>
    <row r="1379" spans="1:8" x14ac:dyDescent="0.2">
      <c r="A1379" s="132"/>
      <c r="B1379" s="133"/>
      <c r="C1379" s="92"/>
      <c r="D1379" s="134"/>
      <c r="E1379" s="132"/>
      <c r="F1379" s="135"/>
      <c r="G1379" s="135"/>
      <c r="H1379" s="136"/>
    </row>
    <row r="1380" spans="1:8" x14ac:dyDescent="0.2">
      <c r="A1380" s="132"/>
      <c r="B1380" s="133"/>
      <c r="C1380" s="92"/>
      <c r="D1380" s="134"/>
      <c r="E1380" s="132"/>
      <c r="F1380" s="135"/>
      <c r="G1380" s="135"/>
      <c r="H1380" s="136"/>
    </row>
    <row r="1381" spans="1:8" x14ac:dyDescent="0.2">
      <c r="A1381" s="132"/>
      <c r="B1381" s="133"/>
      <c r="C1381" s="92"/>
      <c r="D1381" s="134"/>
      <c r="E1381" s="132"/>
      <c r="F1381" s="135"/>
      <c r="G1381" s="135"/>
      <c r="H1381" s="136"/>
    </row>
    <row r="1382" spans="1:8" x14ac:dyDescent="0.2">
      <c r="A1382" s="132"/>
      <c r="B1382" s="133"/>
      <c r="C1382" s="92"/>
      <c r="D1382" s="134"/>
      <c r="E1382" s="132"/>
      <c r="F1382" s="135"/>
      <c r="G1382" s="135"/>
      <c r="H1382" s="136"/>
    </row>
    <row r="1383" spans="1:8" x14ac:dyDescent="0.2">
      <c r="A1383" s="132"/>
      <c r="B1383" s="133"/>
      <c r="C1383" s="92"/>
      <c r="D1383" s="134"/>
      <c r="E1383" s="132"/>
      <c r="F1383" s="135"/>
      <c r="G1383" s="135"/>
      <c r="H1383" s="136"/>
    </row>
    <row r="1384" spans="1:8" x14ac:dyDescent="0.2">
      <c r="A1384" s="132"/>
      <c r="B1384" s="133"/>
      <c r="C1384" s="92"/>
      <c r="D1384" s="134"/>
      <c r="E1384" s="132"/>
      <c r="F1384" s="135"/>
      <c r="G1384" s="135"/>
      <c r="H1384" s="136"/>
    </row>
    <row r="1385" spans="1:8" x14ac:dyDescent="0.2">
      <c r="A1385" s="132"/>
      <c r="B1385" s="133"/>
      <c r="C1385" s="92"/>
      <c r="D1385" s="134"/>
      <c r="E1385" s="132"/>
      <c r="F1385" s="135"/>
      <c r="G1385" s="135"/>
      <c r="H1385" s="136"/>
    </row>
    <row r="1386" spans="1:8" x14ac:dyDescent="0.2">
      <c r="A1386" s="132"/>
      <c r="B1386" s="133"/>
      <c r="C1386" s="92"/>
      <c r="D1386" s="134"/>
      <c r="E1386" s="132"/>
      <c r="F1386" s="135"/>
      <c r="G1386" s="135"/>
      <c r="H1386" s="136"/>
    </row>
    <row r="1387" spans="1:8" x14ac:dyDescent="0.2">
      <c r="A1387" s="132"/>
      <c r="B1387" s="133"/>
      <c r="C1387" s="92"/>
      <c r="D1387" s="134"/>
      <c r="E1387" s="132"/>
      <c r="F1387" s="135"/>
      <c r="G1387" s="135"/>
      <c r="H1387" s="136"/>
    </row>
    <row r="1388" spans="1:8" x14ac:dyDescent="0.2">
      <c r="A1388" s="132"/>
      <c r="B1388" s="133"/>
      <c r="C1388" s="92"/>
      <c r="D1388" s="134"/>
      <c r="E1388" s="132"/>
      <c r="F1388" s="135"/>
      <c r="G1388" s="135"/>
      <c r="H1388" s="136"/>
    </row>
    <row r="1389" spans="1:8" x14ac:dyDescent="0.2">
      <c r="A1389" s="132"/>
      <c r="B1389" s="133"/>
      <c r="C1389" s="92"/>
      <c r="D1389" s="134"/>
      <c r="E1389" s="132"/>
      <c r="F1389" s="135"/>
      <c r="G1389" s="135"/>
      <c r="H1389" s="136"/>
    </row>
    <row r="1390" spans="1:8" x14ac:dyDescent="0.2">
      <c r="A1390" s="132"/>
      <c r="B1390" s="133"/>
      <c r="C1390" s="92"/>
      <c r="D1390" s="134"/>
      <c r="E1390" s="132"/>
      <c r="F1390" s="135"/>
      <c r="G1390" s="135"/>
      <c r="H1390" s="136"/>
    </row>
    <row r="1391" spans="1:8" x14ac:dyDescent="0.2">
      <c r="A1391" s="132"/>
      <c r="B1391" s="133"/>
      <c r="C1391" s="92"/>
      <c r="D1391" s="134"/>
      <c r="E1391" s="132"/>
      <c r="F1391" s="135"/>
      <c r="G1391" s="135"/>
      <c r="H1391" s="136"/>
    </row>
    <row r="1392" spans="1:8" x14ac:dyDescent="0.2">
      <c r="A1392" s="132"/>
      <c r="B1392" s="133"/>
      <c r="C1392" s="92"/>
      <c r="D1392" s="134"/>
      <c r="E1392" s="132"/>
      <c r="F1392" s="135"/>
      <c r="G1392" s="135"/>
      <c r="H1392" s="136"/>
    </row>
    <row r="1393" spans="1:8" x14ac:dyDescent="0.2">
      <c r="A1393" s="132"/>
      <c r="B1393" s="133"/>
      <c r="C1393" s="92"/>
      <c r="D1393" s="134"/>
      <c r="E1393" s="132"/>
      <c r="F1393" s="135"/>
      <c r="G1393" s="135"/>
      <c r="H1393" s="136"/>
    </row>
    <row r="1394" spans="1:8" x14ac:dyDescent="0.2">
      <c r="A1394" s="132"/>
      <c r="B1394" s="133"/>
      <c r="C1394" s="92"/>
      <c r="D1394" s="134"/>
      <c r="E1394" s="132"/>
      <c r="F1394" s="135"/>
      <c r="G1394" s="135"/>
      <c r="H1394" s="136"/>
    </row>
    <row r="1395" spans="1:8" x14ac:dyDescent="0.2">
      <c r="A1395" s="132"/>
      <c r="B1395" s="133"/>
      <c r="C1395" s="92"/>
      <c r="D1395" s="134"/>
      <c r="E1395" s="132"/>
      <c r="F1395" s="135"/>
      <c r="G1395" s="135"/>
      <c r="H1395" s="136"/>
    </row>
    <row r="1396" spans="1:8" x14ac:dyDescent="0.2">
      <c r="A1396" s="132"/>
      <c r="B1396" s="133"/>
      <c r="C1396" s="92"/>
      <c r="D1396" s="134"/>
      <c r="E1396" s="132"/>
      <c r="F1396" s="135"/>
      <c r="G1396" s="135"/>
      <c r="H1396" s="136"/>
    </row>
    <row r="1397" spans="1:8" x14ac:dyDescent="0.2">
      <c r="A1397" s="132"/>
      <c r="B1397" s="133"/>
      <c r="C1397" s="92"/>
      <c r="D1397" s="134"/>
      <c r="E1397" s="132"/>
      <c r="F1397" s="135"/>
      <c r="G1397" s="135"/>
      <c r="H1397" s="136"/>
    </row>
    <row r="1398" spans="1:8" x14ac:dyDescent="0.2">
      <c r="A1398" s="132"/>
      <c r="B1398" s="133"/>
      <c r="C1398" s="92"/>
      <c r="D1398" s="134"/>
      <c r="E1398" s="132"/>
      <c r="F1398" s="135"/>
      <c r="G1398" s="135"/>
      <c r="H1398" s="136"/>
    </row>
    <row r="1399" spans="1:8" x14ac:dyDescent="0.2">
      <c r="A1399" s="132"/>
      <c r="B1399" s="133"/>
      <c r="C1399" s="92"/>
      <c r="D1399" s="134"/>
      <c r="E1399" s="132"/>
      <c r="F1399" s="135"/>
      <c r="G1399" s="135"/>
      <c r="H1399" s="136"/>
    </row>
    <row r="1400" spans="1:8" x14ac:dyDescent="0.2">
      <c r="A1400" s="132"/>
      <c r="B1400" s="133"/>
      <c r="C1400" s="92"/>
      <c r="D1400" s="134"/>
      <c r="E1400" s="132"/>
      <c r="F1400" s="135"/>
      <c r="G1400" s="135"/>
      <c r="H1400" s="136"/>
    </row>
    <row r="1401" spans="1:8" x14ac:dyDescent="0.2">
      <c r="A1401" s="132"/>
      <c r="B1401" s="133"/>
      <c r="C1401" s="92"/>
      <c r="D1401" s="134"/>
      <c r="E1401" s="132"/>
      <c r="F1401" s="135"/>
      <c r="G1401" s="135"/>
      <c r="H1401" s="136"/>
    </row>
    <row r="1402" spans="1:8" x14ac:dyDescent="0.2">
      <c r="A1402" s="132"/>
      <c r="B1402" s="133"/>
      <c r="C1402" s="92"/>
      <c r="D1402" s="134"/>
      <c r="E1402" s="132"/>
      <c r="F1402" s="135"/>
      <c r="G1402" s="135"/>
      <c r="H1402" s="136"/>
    </row>
    <row r="1403" spans="1:8" x14ac:dyDescent="0.2">
      <c r="A1403" s="132"/>
      <c r="B1403" s="133"/>
      <c r="C1403" s="92"/>
      <c r="D1403" s="134"/>
      <c r="E1403" s="132"/>
      <c r="F1403" s="135"/>
      <c r="G1403" s="135"/>
      <c r="H1403" s="136"/>
    </row>
    <row r="1404" spans="1:8" x14ac:dyDescent="0.2">
      <c r="A1404" s="132"/>
      <c r="B1404" s="133"/>
      <c r="C1404" s="92"/>
      <c r="D1404" s="134"/>
      <c r="E1404" s="132"/>
      <c r="F1404" s="135"/>
      <c r="G1404" s="135"/>
      <c r="H1404" s="136"/>
    </row>
    <row r="1405" spans="1:8" x14ac:dyDescent="0.2">
      <c r="A1405" s="132"/>
      <c r="B1405" s="133"/>
      <c r="C1405" s="92"/>
      <c r="D1405" s="134"/>
      <c r="E1405" s="132"/>
      <c r="F1405" s="135"/>
      <c r="G1405" s="135"/>
      <c r="H1405" s="136"/>
    </row>
    <row r="1406" spans="1:8" x14ac:dyDescent="0.2">
      <c r="A1406" s="132"/>
      <c r="B1406" s="133"/>
      <c r="C1406" s="92"/>
      <c r="D1406" s="134"/>
      <c r="E1406" s="132"/>
      <c r="F1406" s="135"/>
      <c r="G1406" s="135"/>
      <c r="H1406" s="136"/>
    </row>
    <row r="1407" spans="1:8" x14ac:dyDescent="0.2">
      <c r="A1407" s="132"/>
      <c r="B1407" s="133"/>
      <c r="C1407" s="92"/>
      <c r="D1407" s="134"/>
      <c r="E1407" s="132"/>
      <c r="F1407" s="135"/>
      <c r="G1407" s="135"/>
      <c r="H1407" s="136"/>
    </row>
    <row r="1408" spans="1:8" x14ac:dyDescent="0.2">
      <c r="A1408" s="132"/>
      <c r="B1408" s="133"/>
      <c r="C1408" s="92"/>
      <c r="D1408" s="134"/>
      <c r="E1408" s="132"/>
      <c r="F1408" s="135"/>
      <c r="G1408" s="135"/>
      <c r="H1408" s="136"/>
    </row>
    <row r="1409" spans="1:8" x14ac:dyDescent="0.2">
      <c r="A1409" s="132"/>
      <c r="B1409" s="133"/>
      <c r="C1409" s="92"/>
      <c r="D1409" s="134"/>
      <c r="E1409" s="132"/>
      <c r="F1409" s="135"/>
      <c r="G1409" s="135"/>
      <c r="H1409" s="136"/>
    </row>
    <row r="1410" spans="1:8" x14ac:dyDescent="0.2">
      <c r="A1410" s="132"/>
      <c r="B1410" s="133"/>
      <c r="C1410" s="92"/>
      <c r="D1410" s="134"/>
      <c r="E1410" s="132"/>
      <c r="F1410" s="135"/>
      <c r="G1410" s="135"/>
      <c r="H1410" s="136"/>
    </row>
    <row r="1411" spans="1:8" x14ac:dyDescent="0.2">
      <c r="A1411" s="132"/>
      <c r="B1411" s="133"/>
      <c r="C1411" s="92"/>
      <c r="D1411" s="134"/>
      <c r="E1411" s="132"/>
      <c r="F1411" s="135"/>
      <c r="G1411" s="135"/>
      <c r="H1411" s="136"/>
    </row>
    <row r="1412" spans="1:8" x14ac:dyDescent="0.2">
      <c r="A1412" s="132"/>
      <c r="B1412" s="133"/>
      <c r="C1412" s="92"/>
      <c r="D1412" s="134"/>
      <c r="E1412" s="132"/>
      <c r="F1412" s="135"/>
      <c r="G1412" s="135"/>
      <c r="H1412" s="136"/>
    </row>
    <row r="1413" spans="1:8" x14ac:dyDescent="0.2">
      <c r="A1413" s="132"/>
      <c r="B1413" s="133"/>
      <c r="C1413" s="92"/>
      <c r="D1413" s="134"/>
      <c r="E1413" s="132"/>
      <c r="F1413" s="135"/>
      <c r="G1413" s="135"/>
      <c r="H1413" s="136"/>
    </row>
    <row r="1414" spans="1:8" x14ac:dyDescent="0.2">
      <c r="A1414" s="132"/>
      <c r="B1414" s="133"/>
      <c r="C1414" s="92"/>
      <c r="D1414" s="134"/>
      <c r="E1414" s="132"/>
      <c r="F1414" s="135"/>
      <c r="G1414" s="135"/>
      <c r="H1414" s="136"/>
    </row>
    <row r="1415" spans="1:8" x14ac:dyDescent="0.2">
      <c r="A1415" s="132"/>
      <c r="B1415" s="133"/>
      <c r="C1415" s="92"/>
      <c r="D1415" s="134"/>
      <c r="E1415" s="132"/>
      <c r="F1415" s="135"/>
      <c r="G1415" s="135"/>
      <c r="H1415" s="136"/>
    </row>
    <row r="1416" spans="1:8" x14ac:dyDescent="0.2">
      <c r="A1416" s="132"/>
      <c r="B1416" s="133"/>
      <c r="C1416" s="92"/>
      <c r="D1416" s="134"/>
      <c r="E1416" s="132"/>
      <c r="F1416" s="135"/>
      <c r="G1416" s="135"/>
      <c r="H1416" s="136"/>
    </row>
    <row r="1417" spans="1:8" x14ac:dyDescent="0.2">
      <c r="A1417" s="132"/>
      <c r="B1417" s="133"/>
      <c r="C1417" s="92"/>
      <c r="D1417" s="134"/>
      <c r="E1417" s="132"/>
      <c r="F1417" s="135"/>
      <c r="G1417" s="135"/>
      <c r="H1417" s="136"/>
    </row>
    <row r="1418" spans="1:8" x14ac:dyDescent="0.2">
      <c r="A1418" s="132"/>
      <c r="B1418" s="133"/>
      <c r="C1418" s="92"/>
      <c r="D1418" s="134"/>
      <c r="E1418" s="132"/>
      <c r="F1418" s="135"/>
      <c r="G1418" s="135"/>
      <c r="H1418" s="136"/>
    </row>
    <row r="1419" spans="1:8" x14ac:dyDescent="0.2">
      <c r="A1419" s="132"/>
      <c r="B1419" s="133"/>
      <c r="C1419" s="92"/>
      <c r="D1419" s="134"/>
      <c r="E1419" s="132"/>
      <c r="F1419" s="135"/>
      <c r="G1419" s="135"/>
      <c r="H1419" s="136"/>
    </row>
    <row r="1420" spans="1:8" x14ac:dyDescent="0.2">
      <c r="A1420" s="132"/>
      <c r="B1420" s="133"/>
      <c r="C1420" s="92"/>
      <c r="D1420" s="134"/>
      <c r="E1420" s="132"/>
      <c r="F1420" s="135"/>
      <c r="G1420" s="135"/>
      <c r="H1420" s="136"/>
    </row>
    <row r="1421" spans="1:8" x14ac:dyDescent="0.2">
      <c r="A1421" s="132"/>
      <c r="B1421" s="133"/>
      <c r="C1421" s="92"/>
      <c r="D1421" s="134"/>
      <c r="E1421" s="132"/>
      <c r="F1421" s="135"/>
      <c r="G1421" s="135"/>
      <c r="H1421" s="136"/>
    </row>
    <row r="1422" spans="1:8" x14ac:dyDescent="0.2">
      <c r="A1422" s="132"/>
      <c r="B1422" s="133"/>
      <c r="C1422" s="92"/>
      <c r="D1422" s="134"/>
      <c r="E1422" s="132"/>
      <c r="F1422" s="135"/>
      <c r="G1422" s="135"/>
      <c r="H1422" s="136"/>
    </row>
    <row r="1423" spans="1:8" x14ac:dyDescent="0.2">
      <c r="A1423" s="132"/>
      <c r="B1423" s="133"/>
      <c r="C1423" s="92"/>
      <c r="D1423" s="134"/>
      <c r="E1423" s="132"/>
      <c r="F1423" s="135"/>
      <c r="G1423" s="135"/>
      <c r="H1423" s="136"/>
    </row>
    <row r="1424" spans="1:8" x14ac:dyDescent="0.2">
      <c r="A1424" s="132"/>
      <c r="B1424" s="133"/>
      <c r="C1424" s="92"/>
      <c r="D1424" s="134"/>
      <c r="E1424" s="132"/>
      <c r="F1424" s="135"/>
      <c r="G1424" s="135"/>
      <c r="H1424" s="136"/>
    </row>
    <row r="1425" spans="1:8" x14ac:dyDescent="0.2">
      <c r="A1425" s="132"/>
      <c r="B1425" s="133"/>
      <c r="C1425" s="92"/>
      <c r="D1425" s="134"/>
      <c r="E1425" s="132"/>
      <c r="F1425" s="135"/>
      <c r="G1425" s="135"/>
      <c r="H1425" s="136"/>
    </row>
    <row r="1426" spans="1:8" x14ac:dyDescent="0.2">
      <c r="A1426" s="132"/>
      <c r="B1426" s="133"/>
      <c r="C1426" s="92"/>
      <c r="D1426" s="134"/>
      <c r="E1426" s="132"/>
      <c r="F1426" s="135"/>
      <c r="G1426" s="135"/>
      <c r="H1426" s="136"/>
    </row>
    <row r="1427" spans="1:8" x14ac:dyDescent="0.2">
      <c r="A1427" s="132"/>
      <c r="B1427" s="133"/>
      <c r="C1427" s="92"/>
      <c r="D1427" s="134"/>
      <c r="E1427" s="132"/>
      <c r="F1427" s="135"/>
      <c r="G1427" s="135"/>
      <c r="H1427" s="136"/>
    </row>
    <row r="1428" spans="1:8" x14ac:dyDescent="0.2">
      <c r="A1428" s="132"/>
      <c r="B1428" s="133"/>
      <c r="C1428" s="92"/>
      <c r="D1428" s="134"/>
      <c r="E1428" s="132"/>
      <c r="F1428" s="135"/>
      <c r="G1428" s="135"/>
      <c r="H1428" s="136"/>
    </row>
    <row r="1429" spans="1:8" x14ac:dyDescent="0.2">
      <c r="A1429" s="132"/>
      <c r="B1429" s="133"/>
      <c r="C1429" s="92"/>
      <c r="D1429" s="134"/>
      <c r="E1429" s="132"/>
      <c r="F1429" s="135"/>
      <c r="G1429" s="135"/>
      <c r="H1429" s="136"/>
    </row>
    <row r="1430" spans="1:8" x14ac:dyDescent="0.2">
      <c r="A1430" s="132"/>
      <c r="B1430" s="133"/>
      <c r="C1430" s="92"/>
      <c r="D1430" s="134"/>
      <c r="E1430" s="132"/>
      <c r="F1430" s="135"/>
      <c r="G1430" s="135"/>
      <c r="H1430" s="136"/>
    </row>
    <row r="1431" spans="1:8" x14ac:dyDescent="0.2">
      <c r="A1431" s="132"/>
      <c r="B1431" s="133"/>
      <c r="C1431" s="92"/>
      <c r="D1431" s="134"/>
      <c r="E1431" s="132"/>
      <c r="F1431" s="135"/>
      <c r="G1431" s="135"/>
      <c r="H1431" s="136"/>
    </row>
    <row r="1432" spans="1:8" x14ac:dyDescent="0.2">
      <c r="A1432" s="132"/>
      <c r="B1432" s="133"/>
      <c r="C1432" s="92"/>
      <c r="D1432" s="134"/>
      <c r="E1432" s="132"/>
      <c r="F1432" s="135"/>
      <c r="G1432" s="135"/>
      <c r="H1432" s="136"/>
    </row>
    <row r="1433" spans="1:8" x14ac:dyDescent="0.2">
      <c r="A1433" s="132"/>
      <c r="B1433" s="133"/>
      <c r="C1433" s="92"/>
      <c r="D1433" s="134"/>
      <c r="E1433" s="132"/>
      <c r="F1433" s="135"/>
      <c r="G1433" s="135"/>
      <c r="H1433" s="136"/>
    </row>
    <row r="1434" spans="1:8" x14ac:dyDescent="0.2">
      <c r="A1434" s="132"/>
      <c r="B1434" s="133"/>
      <c r="C1434" s="92"/>
      <c r="D1434" s="134"/>
      <c r="E1434" s="132"/>
      <c r="F1434" s="135"/>
      <c r="G1434" s="135"/>
      <c r="H1434" s="136"/>
    </row>
    <row r="1435" spans="1:8" x14ac:dyDescent="0.2">
      <c r="A1435" s="132"/>
      <c r="B1435" s="133"/>
      <c r="C1435" s="92"/>
      <c r="D1435" s="134"/>
      <c r="E1435" s="132"/>
      <c r="F1435" s="135"/>
      <c r="G1435" s="135"/>
      <c r="H1435" s="136"/>
    </row>
    <row r="1436" spans="1:8" x14ac:dyDescent="0.2">
      <c r="A1436" s="132"/>
      <c r="B1436" s="133"/>
      <c r="C1436" s="92"/>
      <c r="D1436" s="134"/>
      <c r="E1436" s="132"/>
      <c r="F1436" s="135"/>
      <c r="G1436" s="135"/>
      <c r="H1436" s="136"/>
    </row>
    <row r="1437" spans="1:8" x14ac:dyDescent="0.2">
      <c r="A1437" s="132"/>
      <c r="B1437" s="133"/>
      <c r="C1437" s="92"/>
      <c r="D1437" s="134"/>
      <c r="E1437" s="132"/>
      <c r="F1437" s="135"/>
      <c r="G1437" s="135"/>
      <c r="H1437" s="136"/>
    </row>
    <row r="1438" spans="1:8" x14ac:dyDescent="0.2">
      <c r="A1438" s="132"/>
      <c r="B1438" s="133"/>
      <c r="C1438" s="92"/>
      <c r="D1438" s="134"/>
      <c r="E1438" s="132"/>
      <c r="F1438" s="135"/>
      <c r="G1438" s="135"/>
      <c r="H1438" s="136"/>
    </row>
    <row r="1439" spans="1:8" x14ac:dyDescent="0.2">
      <c r="A1439" s="132"/>
      <c r="B1439" s="133"/>
      <c r="C1439" s="92"/>
      <c r="D1439" s="134"/>
      <c r="E1439" s="132"/>
      <c r="F1439" s="135"/>
      <c r="G1439" s="135"/>
      <c r="H1439" s="136"/>
    </row>
    <row r="1440" spans="1:8" x14ac:dyDescent="0.2">
      <c r="A1440" s="132"/>
      <c r="B1440" s="133"/>
      <c r="C1440" s="92"/>
      <c r="D1440" s="134"/>
      <c r="E1440" s="132"/>
      <c r="F1440" s="135"/>
      <c r="G1440" s="135"/>
      <c r="H1440" s="136"/>
    </row>
    <row r="1441" spans="1:8" x14ac:dyDescent="0.2">
      <c r="A1441" s="132"/>
      <c r="B1441" s="133"/>
      <c r="C1441" s="92"/>
      <c r="D1441" s="134"/>
      <c r="E1441" s="132"/>
      <c r="F1441" s="135"/>
      <c r="G1441" s="135"/>
      <c r="H1441" s="136"/>
    </row>
    <row r="1442" spans="1:8" x14ac:dyDescent="0.2">
      <c r="A1442" s="132"/>
      <c r="B1442" s="133"/>
      <c r="C1442" s="92"/>
      <c r="D1442" s="134"/>
      <c r="E1442" s="132"/>
      <c r="F1442" s="135"/>
      <c r="G1442" s="135"/>
      <c r="H1442" s="136"/>
    </row>
    <row r="1443" spans="1:8" x14ac:dyDescent="0.2">
      <c r="A1443" s="132"/>
      <c r="B1443" s="133"/>
      <c r="C1443" s="92"/>
      <c r="D1443" s="134"/>
      <c r="E1443" s="132"/>
      <c r="F1443" s="135"/>
      <c r="G1443" s="135"/>
      <c r="H1443" s="136"/>
    </row>
    <row r="1444" spans="1:8" x14ac:dyDescent="0.2">
      <c r="A1444" s="132"/>
      <c r="B1444" s="133"/>
      <c r="C1444" s="92"/>
      <c r="D1444" s="134"/>
      <c r="E1444" s="132"/>
      <c r="F1444" s="135"/>
      <c r="G1444" s="135"/>
      <c r="H1444" s="136"/>
    </row>
    <row r="1445" spans="1:8" x14ac:dyDescent="0.2">
      <c r="A1445" s="132"/>
      <c r="B1445" s="133"/>
      <c r="C1445" s="92"/>
      <c r="D1445" s="134"/>
      <c r="E1445" s="132"/>
      <c r="F1445" s="135"/>
      <c r="G1445" s="135"/>
      <c r="H1445" s="136"/>
    </row>
    <row r="1446" spans="1:8" x14ac:dyDescent="0.2">
      <c r="A1446" s="132"/>
      <c r="B1446" s="133"/>
      <c r="C1446" s="92"/>
      <c r="D1446" s="134"/>
      <c r="E1446" s="132"/>
      <c r="F1446" s="135"/>
      <c r="G1446" s="135"/>
      <c r="H1446" s="136"/>
    </row>
    <row r="1447" spans="1:8" x14ac:dyDescent="0.2">
      <c r="A1447" s="132"/>
      <c r="B1447" s="133"/>
      <c r="C1447" s="92"/>
      <c r="D1447" s="134"/>
      <c r="E1447" s="132"/>
      <c r="F1447" s="135"/>
      <c r="G1447" s="135"/>
      <c r="H1447" s="136"/>
    </row>
    <row r="1448" spans="1:8" x14ac:dyDescent="0.2">
      <c r="A1448" s="132"/>
      <c r="B1448" s="133"/>
      <c r="C1448" s="92"/>
      <c r="D1448" s="134"/>
      <c r="E1448" s="132"/>
      <c r="F1448" s="135"/>
      <c r="G1448" s="135"/>
      <c r="H1448" s="136"/>
    </row>
    <row r="1449" spans="1:8" x14ac:dyDescent="0.2">
      <c r="A1449" s="132"/>
      <c r="B1449" s="133"/>
      <c r="C1449" s="92"/>
      <c r="D1449" s="134"/>
      <c r="E1449" s="132"/>
      <c r="F1449" s="135"/>
      <c r="G1449" s="135"/>
      <c r="H1449" s="136"/>
    </row>
    <row r="1450" spans="1:8" x14ac:dyDescent="0.2">
      <c r="A1450" s="132"/>
      <c r="B1450" s="133"/>
      <c r="C1450" s="92"/>
      <c r="D1450" s="134"/>
      <c r="E1450" s="132"/>
      <c r="F1450" s="135"/>
      <c r="G1450" s="135"/>
      <c r="H1450" s="136"/>
    </row>
    <row r="1451" spans="1:8" x14ac:dyDescent="0.2">
      <c r="A1451" s="132"/>
      <c r="B1451" s="133"/>
      <c r="C1451" s="92"/>
      <c r="D1451" s="134"/>
      <c r="E1451" s="132"/>
      <c r="F1451" s="135"/>
      <c r="G1451" s="135"/>
      <c r="H1451" s="136"/>
    </row>
    <row r="1452" spans="1:8" x14ac:dyDescent="0.2">
      <c r="A1452" s="132"/>
      <c r="B1452" s="133"/>
      <c r="C1452" s="92"/>
      <c r="D1452" s="134"/>
      <c r="E1452" s="132"/>
      <c r="F1452" s="135"/>
      <c r="G1452" s="135"/>
      <c r="H1452" s="136"/>
    </row>
    <row r="1453" spans="1:8" x14ac:dyDescent="0.2">
      <c r="A1453" s="132"/>
      <c r="B1453" s="133"/>
      <c r="C1453" s="92"/>
      <c r="D1453" s="134"/>
      <c r="E1453" s="132"/>
      <c r="F1453" s="135"/>
      <c r="G1453" s="135"/>
      <c r="H1453" s="136"/>
    </row>
    <row r="1454" spans="1:8" x14ac:dyDescent="0.2">
      <c r="A1454" s="132"/>
      <c r="B1454" s="133"/>
      <c r="C1454" s="92"/>
      <c r="D1454" s="134"/>
      <c r="E1454" s="132"/>
      <c r="F1454" s="135"/>
      <c r="G1454" s="135"/>
      <c r="H1454" s="136"/>
    </row>
    <row r="1455" spans="1:8" x14ac:dyDescent="0.2">
      <c r="A1455" s="132"/>
      <c r="B1455" s="133"/>
      <c r="C1455" s="92"/>
      <c r="D1455" s="134"/>
      <c r="E1455" s="132"/>
      <c r="F1455" s="135"/>
      <c r="G1455" s="135"/>
      <c r="H1455" s="136"/>
    </row>
    <row r="1456" spans="1:8" x14ac:dyDescent="0.2">
      <c r="A1456" s="132"/>
      <c r="B1456" s="133"/>
      <c r="C1456" s="92"/>
      <c r="D1456" s="134"/>
      <c r="E1456" s="132"/>
      <c r="F1456" s="135"/>
      <c r="G1456" s="135"/>
      <c r="H1456" s="136"/>
    </row>
    <row r="1457" spans="1:8" x14ac:dyDescent="0.2">
      <c r="A1457" s="132"/>
      <c r="B1457" s="133"/>
      <c r="C1457" s="92"/>
      <c r="D1457" s="134"/>
      <c r="E1457" s="132"/>
      <c r="F1457" s="135"/>
      <c r="G1457" s="135"/>
      <c r="H1457" s="136"/>
    </row>
    <row r="1458" spans="1:8" x14ac:dyDescent="0.2">
      <c r="A1458" s="132"/>
      <c r="B1458" s="133"/>
      <c r="C1458" s="92"/>
      <c r="D1458" s="134"/>
      <c r="E1458" s="132"/>
      <c r="F1458" s="135"/>
      <c r="G1458" s="135"/>
      <c r="H1458" s="136"/>
    </row>
    <row r="1459" spans="1:8" x14ac:dyDescent="0.2">
      <c r="A1459" s="132"/>
      <c r="B1459" s="133"/>
      <c r="C1459" s="92"/>
      <c r="D1459" s="134"/>
      <c r="E1459" s="132"/>
      <c r="F1459" s="135"/>
      <c r="G1459" s="135"/>
      <c r="H1459" s="136"/>
    </row>
    <row r="1460" spans="1:8" x14ac:dyDescent="0.2">
      <c r="A1460" s="132"/>
      <c r="B1460" s="133"/>
      <c r="C1460" s="92"/>
      <c r="D1460" s="134"/>
      <c r="E1460" s="132"/>
      <c r="F1460" s="135"/>
      <c r="G1460" s="135"/>
      <c r="H1460" s="136"/>
    </row>
    <row r="1461" spans="1:8" x14ac:dyDescent="0.2">
      <c r="A1461" s="132"/>
      <c r="B1461" s="133"/>
      <c r="C1461" s="92"/>
      <c r="D1461" s="134"/>
      <c r="E1461" s="132"/>
      <c r="F1461" s="135"/>
      <c r="G1461" s="135"/>
      <c r="H1461" s="136"/>
    </row>
    <row r="1462" spans="1:8" x14ac:dyDescent="0.2">
      <c r="A1462" s="132"/>
      <c r="B1462" s="133"/>
      <c r="C1462" s="92"/>
      <c r="D1462" s="134"/>
      <c r="E1462" s="132"/>
      <c r="F1462" s="135"/>
      <c r="G1462" s="135"/>
      <c r="H1462" s="136"/>
    </row>
    <row r="1463" spans="1:8" x14ac:dyDescent="0.2">
      <c r="A1463" s="132"/>
      <c r="B1463" s="133"/>
      <c r="C1463" s="92"/>
      <c r="D1463" s="134"/>
      <c r="E1463" s="132"/>
      <c r="F1463" s="135"/>
      <c r="G1463" s="135"/>
      <c r="H1463" s="136"/>
    </row>
    <row r="1464" spans="1:8" x14ac:dyDescent="0.2">
      <c r="A1464" s="132"/>
      <c r="B1464" s="133"/>
      <c r="C1464" s="92"/>
      <c r="D1464" s="134"/>
      <c r="E1464" s="132"/>
      <c r="F1464" s="135"/>
      <c r="G1464" s="135"/>
      <c r="H1464" s="136"/>
    </row>
    <row r="1465" spans="1:8" x14ac:dyDescent="0.2">
      <c r="A1465" s="132"/>
      <c r="B1465" s="133"/>
      <c r="C1465" s="92"/>
      <c r="D1465" s="134"/>
      <c r="E1465" s="132"/>
      <c r="F1465" s="135"/>
      <c r="G1465" s="135"/>
      <c r="H1465" s="136"/>
    </row>
    <row r="1466" spans="1:8" x14ac:dyDescent="0.2">
      <c r="A1466" s="132"/>
      <c r="B1466" s="133"/>
      <c r="C1466" s="92"/>
      <c r="D1466" s="134"/>
      <c r="E1466" s="132"/>
      <c r="F1466" s="135"/>
      <c r="G1466" s="135"/>
      <c r="H1466" s="136"/>
    </row>
    <row r="1467" spans="1:8" x14ac:dyDescent="0.2">
      <c r="A1467" s="132"/>
      <c r="B1467" s="133"/>
      <c r="C1467" s="92"/>
      <c r="D1467" s="134"/>
      <c r="E1467" s="132"/>
      <c r="F1467" s="135"/>
      <c r="G1467" s="135"/>
      <c r="H1467" s="136"/>
    </row>
    <row r="1468" spans="1:8" x14ac:dyDescent="0.2">
      <c r="A1468" s="132"/>
      <c r="B1468" s="133"/>
      <c r="C1468" s="92"/>
      <c r="D1468" s="134"/>
      <c r="E1468" s="132"/>
      <c r="F1468" s="135"/>
      <c r="G1468" s="135"/>
      <c r="H1468" s="136"/>
    </row>
    <row r="1469" spans="1:8" x14ac:dyDescent="0.2">
      <c r="A1469" s="132"/>
      <c r="B1469" s="133"/>
      <c r="C1469" s="92"/>
      <c r="D1469" s="134"/>
      <c r="E1469" s="132"/>
      <c r="F1469" s="135"/>
      <c r="G1469" s="135"/>
      <c r="H1469" s="136"/>
    </row>
    <row r="1470" spans="1:8" x14ac:dyDescent="0.2">
      <c r="A1470" s="132"/>
      <c r="B1470" s="133"/>
      <c r="C1470" s="92"/>
      <c r="D1470" s="134"/>
      <c r="E1470" s="132"/>
      <c r="F1470" s="135"/>
      <c r="G1470" s="135"/>
      <c r="H1470" s="136"/>
    </row>
    <row r="1471" spans="1:8" x14ac:dyDescent="0.2">
      <c r="A1471" s="132"/>
      <c r="B1471" s="133"/>
      <c r="C1471" s="92"/>
      <c r="D1471" s="134"/>
      <c r="E1471" s="132"/>
      <c r="F1471" s="135"/>
      <c r="G1471" s="135"/>
      <c r="H1471" s="136"/>
    </row>
    <row r="1472" spans="1:8" x14ac:dyDescent="0.2">
      <c r="A1472" s="132"/>
      <c r="B1472" s="133"/>
      <c r="C1472" s="92"/>
      <c r="D1472" s="134"/>
      <c r="E1472" s="132"/>
      <c r="F1472" s="135"/>
      <c r="G1472" s="135"/>
      <c r="H1472" s="136"/>
    </row>
    <row r="1473" spans="1:8" x14ac:dyDescent="0.2">
      <c r="A1473" s="132"/>
      <c r="B1473" s="133"/>
      <c r="C1473" s="92"/>
      <c r="D1473" s="134"/>
      <c r="E1473" s="132"/>
      <c r="F1473" s="135"/>
      <c r="G1473" s="135"/>
      <c r="H1473" s="136"/>
    </row>
    <row r="1474" spans="1:8" x14ac:dyDescent="0.2">
      <c r="A1474" s="132"/>
      <c r="B1474" s="133"/>
      <c r="C1474" s="92"/>
      <c r="D1474" s="134"/>
      <c r="E1474" s="132"/>
      <c r="F1474" s="135"/>
      <c r="G1474" s="135"/>
      <c r="H1474" s="136"/>
    </row>
    <row r="1475" spans="1:8" x14ac:dyDescent="0.2">
      <c r="A1475" s="132"/>
      <c r="B1475" s="133"/>
      <c r="C1475" s="92"/>
      <c r="D1475" s="134"/>
      <c r="E1475" s="132"/>
      <c r="F1475" s="135"/>
      <c r="G1475" s="135"/>
      <c r="H1475" s="136"/>
    </row>
    <row r="1476" spans="1:8" x14ac:dyDescent="0.2">
      <c r="A1476" s="132"/>
      <c r="B1476" s="133"/>
      <c r="C1476" s="92"/>
      <c r="D1476" s="134"/>
      <c r="E1476" s="132"/>
      <c r="F1476" s="135"/>
      <c r="G1476" s="135"/>
      <c r="H1476" s="136"/>
    </row>
    <row r="1477" spans="1:8" x14ac:dyDescent="0.2">
      <c r="A1477" s="132"/>
      <c r="B1477" s="133"/>
      <c r="C1477" s="92"/>
      <c r="D1477" s="134"/>
      <c r="E1477" s="132"/>
      <c r="F1477" s="135"/>
      <c r="G1477" s="135"/>
      <c r="H1477" s="136"/>
    </row>
    <row r="1478" spans="1:8" x14ac:dyDescent="0.2">
      <c r="A1478" s="132"/>
      <c r="B1478" s="133"/>
      <c r="C1478" s="92"/>
      <c r="D1478" s="134"/>
      <c r="E1478" s="132"/>
      <c r="F1478" s="135"/>
      <c r="G1478" s="135"/>
      <c r="H1478" s="136"/>
    </row>
    <row r="1479" spans="1:8" x14ac:dyDescent="0.2">
      <c r="A1479" s="132"/>
      <c r="B1479" s="133"/>
      <c r="C1479" s="92"/>
      <c r="D1479" s="134"/>
      <c r="E1479" s="132"/>
      <c r="F1479" s="135"/>
      <c r="G1479" s="135"/>
      <c r="H1479" s="136"/>
    </row>
    <row r="1480" spans="1:8" x14ac:dyDescent="0.2">
      <c r="A1480" s="132"/>
      <c r="B1480" s="133"/>
      <c r="C1480" s="92"/>
      <c r="D1480" s="134"/>
      <c r="E1480" s="132"/>
      <c r="F1480" s="135"/>
      <c r="G1480" s="135"/>
      <c r="H1480" s="136"/>
    </row>
    <row r="1481" spans="1:8" x14ac:dyDescent="0.2">
      <c r="A1481" s="132"/>
      <c r="B1481" s="133"/>
      <c r="C1481" s="92"/>
      <c r="D1481" s="134"/>
      <c r="E1481" s="132"/>
      <c r="F1481" s="135"/>
      <c r="G1481" s="135"/>
      <c r="H1481" s="136"/>
    </row>
    <row r="1482" spans="1:8" x14ac:dyDescent="0.2">
      <c r="A1482" s="132"/>
      <c r="B1482" s="133"/>
      <c r="C1482" s="92"/>
      <c r="D1482" s="134"/>
      <c r="E1482" s="132"/>
      <c r="F1482" s="135"/>
      <c r="G1482" s="135"/>
      <c r="H1482" s="136"/>
    </row>
    <row r="1483" spans="1:8" x14ac:dyDescent="0.2">
      <c r="A1483" s="132"/>
      <c r="B1483" s="133"/>
      <c r="C1483" s="92"/>
      <c r="D1483" s="134"/>
      <c r="E1483" s="132"/>
      <c r="F1483" s="135"/>
      <c r="G1483" s="135"/>
      <c r="H1483" s="136"/>
    </row>
    <row r="1484" spans="1:8" x14ac:dyDescent="0.2">
      <c r="A1484" s="132"/>
      <c r="B1484" s="133"/>
      <c r="C1484" s="92"/>
      <c r="D1484" s="134"/>
      <c r="E1484" s="132"/>
      <c r="F1484" s="135"/>
      <c r="G1484" s="135"/>
      <c r="H1484" s="136"/>
    </row>
    <row r="1485" spans="1:8" x14ac:dyDescent="0.2">
      <c r="A1485" s="132"/>
      <c r="B1485" s="133"/>
      <c r="C1485" s="92"/>
      <c r="D1485" s="134"/>
      <c r="E1485" s="132"/>
      <c r="F1485" s="135"/>
      <c r="G1485" s="135"/>
      <c r="H1485" s="136"/>
    </row>
    <row r="1486" spans="1:8" x14ac:dyDescent="0.2">
      <c r="A1486" s="132"/>
      <c r="B1486" s="133"/>
      <c r="C1486" s="92"/>
      <c r="D1486" s="134"/>
      <c r="E1486" s="132"/>
      <c r="F1486" s="135"/>
      <c r="G1486" s="135"/>
      <c r="H1486" s="136"/>
    </row>
    <row r="1487" spans="1:8" x14ac:dyDescent="0.2">
      <c r="A1487" s="132"/>
      <c r="B1487" s="133"/>
      <c r="C1487" s="92"/>
      <c r="D1487" s="134"/>
      <c r="E1487" s="132"/>
      <c r="F1487" s="135"/>
      <c r="G1487" s="135"/>
      <c r="H1487" s="136"/>
    </row>
    <row r="1488" spans="1:8" x14ac:dyDescent="0.2">
      <c r="A1488" s="132"/>
      <c r="B1488" s="133"/>
      <c r="C1488" s="92"/>
      <c r="D1488" s="134"/>
      <c r="E1488" s="132"/>
      <c r="F1488" s="135"/>
      <c r="G1488" s="135"/>
      <c r="H1488" s="136"/>
    </row>
    <row r="1489" spans="1:8" x14ac:dyDescent="0.2">
      <c r="A1489" s="132"/>
      <c r="B1489" s="133"/>
      <c r="C1489" s="92"/>
      <c r="D1489" s="134"/>
      <c r="E1489" s="132"/>
      <c r="F1489" s="135"/>
      <c r="G1489" s="135"/>
      <c r="H1489" s="136"/>
    </row>
    <row r="1490" spans="1:8" x14ac:dyDescent="0.2">
      <c r="A1490" s="132"/>
      <c r="B1490" s="133"/>
      <c r="C1490" s="92"/>
      <c r="D1490" s="134"/>
      <c r="E1490" s="132"/>
      <c r="F1490" s="135"/>
      <c r="G1490" s="135"/>
      <c r="H1490" s="136"/>
    </row>
    <row r="1491" spans="1:8" x14ac:dyDescent="0.2">
      <c r="A1491" s="132"/>
      <c r="B1491" s="133"/>
      <c r="C1491" s="92"/>
      <c r="D1491" s="134"/>
      <c r="E1491" s="132"/>
      <c r="F1491" s="135"/>
      <c r="G1491" s="135"/>
      <c r="H1491" s="136"/>
    </row>
    <row r="1492" spans="1:8" x14ac:dyDescent="0.2">
      <c r="A1492" s="132"/>
      <c r="B1492" s="133"/>
      <c r="C1492" s="92"/>
      <c r="D1492" s="134"/>
      <c r="E1492" s="132"/>
      <c r="F1492" s="135"/>
      <c r="G1492" s="135"/>
      <c r="H1492" s="136"/>
    </row>
    <row r="1493" spans="1:8" x14ac:dyDescent="0.2">
      <c r="A1493" s="132"/>
      <c r="B1493" s="133"/>
      <c r="C1493" s="92"/>
      <c r="D1493" s="134"/>
      <c r="E1493" s="132"/>
      <c r="F1493" s="135"/>
      <c r="G1493" s="135"/>
      <c r="H1493" s="136"/>
    </row>
    <row r="1494" spans="1:8" x14ac:dyDescent="0.2">
      <c r="A1494" s="132"/>
      <c r="B1494" s="133"/>
      <c r="C1494" s="92"/>
      <c r="D1494" s="134"/>
      <c r="E1494" s="132"/>
      <c r="F1494" s="135"/>
      <c r="G1494" s="135"/>
      <c r="H1494" s="136"/>
    </row>
    <row r="1495" spans="1:8" x14ac:dyDescent="0.2">
      <c r="A1495" s="132"/>
      <c r="B1495" s="133"/>
      <c r="C1495" s="92"/>
      <c r="D1495" s="134"/>
      <c r="E1495" s="132"/>
      <c r="F1495" s="135"/>
      <c r="G1495" s="135"/>
      <c r="H1495" s="136"/>
    </row>
    <row r="1496" spans="1:8" x14ac:dyDescent="0.2">
      <c r="A1496" s="132"/>
      <c r="B1496" s="133"/>
      <c r="C1496" s="92"/>
      <c r="D1496" s="134"/>
      <c r="E1496" s="132"/>
      <c r="F1496" s="135"/>
      <c r="G1496" s="135"/>
      <c r="H1496" s="136"/>
    </row>
    <row r="1497" spans="1:8" x14ac:dyDescent="0.2">
      <c r="A1497" s="132"/>
      <c r="B1497" s="133"/>
      <c r="C1497" s="92"/>
      <c r="D1497" s="134"/>
      <c r="E1497" s="132"/>
      <c r="F1497" s="135"/>
      <c r="G1497" s="135"/>
      <c r="H1497" s="136"/>
    </row>
    <row r="1498" spans="1:8" x14ac:dyDescent="0.2">
      <c r="A1498" s="132"/>
      <c r="B1498" s="133"/>
      <c r="C1498" s="92"/>
      <c r="D1498" s="134"/>
      <c r="E1498" s="132"/>
      <c r="F1498" s="135"/>
      <c r="G1498" s="135"/>
      <c r="H1498" s="136"/>
    </row>
    <row r="1499" spans="1:8" x14ac:dyDescent="0.2">
      <c r="A1499" s="132"/>
      <c r="B1499" s="133"/>
      <c r="C1499" s="92"/>
      <c r="D1499" s="134"/>
      <c r="E1499" s="132"/>
      <c r="F1499" s="135"/>
      <c r="G1499" s="135"/>
      <c r="H1499" s="136"/>
    </row>
    <row r="1500" spans="1:8" x14ac:dyDescent="0.2">
      <c r="A1500" s="132"/>
      <c r="B1500" s="133"/>
      <c r="C1500" s="92"/>
      <c r="D1500" s="134"/>
      <c r="E1500" s="132"/>
      <c r="F1500" s="135"/>
      <c r="G1500" s="135"/>
      <c r="H1500" s="136"/>
    </row>
    <row r="1501" spans="1:8" x14ac:dyDescent="0.2">
      <c r="A1501" s="132"/>
      <c r="B1501" s="133"/>
      <c r="C1501" s="92"/>
      <c r="D1501" s="134"/>
      <c r="E1501" s="132"/>
      <c r="F1501" s="135"/>
      <c r="G1501" s="135"/>
      <c r="H1501" s="136"/>
    </row>
    <row r="1502" spans="1:8" x14ac:dyDescent="0.2">
      <c r="A1502" s="132"/>
      <c r="B1502" s="133"/>
      <c r="C1502" s="92"/>
      <c r="D1502" s="134"/>
      <c r="E1502" s="132"/>
      <c r="F1502" s="135"/>
      <c r="G1502" s="135"/>
      <c r="H1502" s="136"/>
    </row>
    <row r="1503" spans="1:8" x14ac:dyDescent="0.2">
      <c r="A1503" s="132"/>
      <c r="B1503" s="133"/>
      <c r="C1503" s="92"/>
      <c r="D1503" s="134"/>
      <c r="E1503" s="132"/>
      <c r="F1503" s="135"/>
      <c r="G1503" s="135"/>
      <c r="H1503" s="136"/>
    </row>
    <row r="1504" spans="1:8" x14ac:dyDescent="0.2">
      <c r="A1504" s="132"/>
      <c r="B1504" s="133"/>
      <c r="C1504" s="92"/>
      <c r="D1504" s="134"/>
      <c r="E1504" s="132"/>
      <c r="F1504" s="135"/>
      <c r="G1504" s="135"/>
      <c r="H1504" s="136"/>
    </row>
    <row r="1505" spans="1:8" x14ac:dyDescent="0.2">
      <c r="A1505" s="132"/>
      <c r="B1505" s="133"/>
      <c r="C1505" s="92"/>
      <c r="D1505" s="134"/>
      <c r="E1505" s="132"/>
      <c r="F1505" s="135"/>
      <c r="G1505" s="135"/>
      <c r="H1505" s="136"/>
    </row>
    <row r="1506" spans="1:8" x14ac:dyDescent="0.2">
      <c r="A1506" s="132"/>
      <c r="B1506" s="133"/>
      <c r="C1506" s="92"/>
      <c r="D1506" s="134"/>
      <c r="E1506" s="132"/>
      <c r="F1506" s="135"/>
      <c r="G1506" s="135"/>
      <c r="H1506" s="136"/>
    </row>
    <row r="1507" spans="1:8" x14ac:dyDescent="0.2">
      <c r="A1507" s="132"/>
      <c r="B1507" s="133"/>
      <c r="C1507" s="92"/>
      <c r="D1507" s="134"/>
      <c r="E1507" s="132"/>
      <c r="F1507" s="135"/>
      <c r="G1507" s="135"/>
      <c r="H1507" s="136"/>
    </row>
    <row r="1508" spans="1:8" x14ac:dyDescent="0.2">
      <c r="A1508" s="132"/>
      <c r="B1508" s="133"/>
      <c r="C1508" s="92"/>
      <c r="D1508" s="134"/>
      <c r="E1508" s="132"/>
      <c r="F1508" s="135"/>
      <c r="G1508" s="135"/>
      <c r="H1508" s="136"/>
    </row>
    <row r="1509" spans="1:8" x14ac:dyDescent="0.2">
      <c r="A1509" s="132"/>
      <c r="B1509" s="133"/>
      <c r="C1509" s="92"/>
      <c r="D1509" s="134"/>
      <c r="E1509" s="132"/>
      <c r="F1509" s="135"/>
      <c r="G1509" s="135"/>
      <c r="H1509" s="136"/>
    </row>
    <row r="1510" spans="1:8" x14ac:dyDescent="0.2">
      <c r="A1510" s="132"/>
      <c r="B1510" s="133"/>
      <c r="C1510" s="92"/>
      <c r="D1510" s="134"/>
      <c r="E1510" s="132"/>
      <c r="F1510" s="135"/>
      <c r="G1510" s="135"/>
      <c r="H1510" s="136"/>
    </row>
    <row r="1511" spans="1:8" x14ac:dyDescent="0.2">
      <c r="A1511" s="132"/>
      <c r="B1511" s="133"/>
      <c r="C1511" s="92"/>
      <c r="D1511" s="134"/>
      <c r="E1511" s="132"/>
      <c r="F1511" s="135"/>
      <c r="G1511" s="135"/>
      <c r="H1511" s="136"/>
    </row>
    <row r="1512" spans="1:8" x14ac:dyDescent="0.2">
      <c r="A1512" s="132"/>
      <c r="B1512" s="133"/>
      <c r="C1512" s="92"/>
      <c r="D1512" s="134"/>
      <c r="E1512" s="132"/>
      <c r="F1512" s="135"/>
      <c r="G1512" s="135"/>
      <c r="H1512" s="136"/>
    </row>
    <row r="1513" spans="1:8" x14ac:dyDescent="0.2">
      <c r="A1513" s="132"/>
      <c r="B1513" s="133"/>
      <c r="C1513" s="92"/>
      <c r="D1513" s="134"/>
      <c r="E1513" s="132"/>
      <c r="F1513" s="135"/>
      <c r="G1513" s="135"/>
      <c r="H1513" s="136"/>
    </row>
    <row r="1514" spans="1:8" x14ac:dyDescent="0.2">
      <c r="A1514" s="132"/>
      <c r="B1514" s="133"/>
      <c r="C1514" s="92"/>
      <c r="D1514" s="134"/>
      <c r="E1514" s="132"/>
      <c r="F1514" s="135"/>
      <c r="G1514" s="135"/>
      <c r="H1514" s="136"/>
    </row>
    <row r="1515" spans="1:8" x14ac:dyDescent="0.2">
      <c r="A1515" s="132"/>
      <c r="B1515" s="133"/>
      <c r="C1515" s="92"/>
      <c r="D1515" s="134"/>
      <c r="E1515" s="132"/>
      <c r="F1515" s="135"/>
      <c r="G1515" s="135"/>
      <c r="H1515" s="136"/>
    </row>
    <row r="1516" spans="1:8" x14ac:dyDescent="0.2">
      <c r="A1516" s="132"/>
      <c r="B1516" s="133"/>
      <c r="C1516" s="92"/>
      <c r="D1516" s="134"/>
      <c r="E1516" s="132"/>
      <c r="F1516" s="135"/>
      <c r="G1516" s="135"/>
      <c r="H1516" s="136"/>
    </row>
    <row r="1517" spans="1:8" x14ac:dyDescent="0.2">
      <c r="A1517" s="132"/>
      <c r="B1517" s="133"/>
      <c r="C1517" s="92"/>
      <c r="D1517" s="134"/>
      <c r="E1517" s="132"/>
      <c r="F1517" s="135"/>
      <c r="G1517" s="135"/>
      <c r="H1517" s="136"/>
    </row>
    <row r="1518" spans="1:8" x14ac:dyDescent="0.2">
      <c r="A1518" s="132"/>
      <c r="B1518" s="133"/>
      <c r="C1518" s="92"/>
      <c r="D1518" s="134"/>
      <c r="E1518" s="132"/>
      <c r="F1518" s="135"/>
      <c r="G1518" s="135"/>
      <c r="H1518" s="136"/>
    </row>
    <row r="1519" spans="1:8" x14ac:dyDescent="0.2">
      <c r="A1519" s="132"/>
      <c r="B1519" s="133"/>
      <c r="C1519" s="92"/>
      <c r="D1519" s="134"/>
      <c r="E1519" s="132"/>
      <c r="F1519" s="135"/>
      <c r="G1519" s="135"/>
      <c r="H1519" s="136"/>
    </row>
    <row r="1520" spans="1:8" x14ac:dyDescent="0.2">
      <c r="A1520" s="132"/>
      <c r="B1520" s="133"/>
      <c r="C1520" s="92"/>
      <c r="D1520" s="134"/>
      <c r="E1520" s="132"/>
      <c r="F1520" s="135"/>
      <c r="G1520" s="135"/>
      <c r="H1520" s="136"/>
    </row>
    <row r="1521" spans="1:8" x14ac:dyDescent="0.2">
      <c r="A1521" s="132"/>
      <c r="B1521" s="133"/>
      <c r="C1521" s="92"/>
      <c r="D1521" s="134"/>
      <c r="E1521" s="132"/>
      <c r="F1521" s="135"/>
      <c r="G1521" s="135"/>
      <c r="H1521" s="136"/>
    </row>
    <row r="1522" spans="1:8" x14ac:dyDescent="0.2">
      <c r="A1522" s="132"/>
      <c r="B1522" s="133"/>
      <c r="C1522" s="92"/>
      <c r="D1522" s="134"/>
      <c r="E1522" s="132"/>
      <c r="F1522" s="135"/>
      <c r="G1522" s="135"/>
      <c r="H1522" s="136"/>
    </row>
    <row r="1523" spans="1:8" x14ac:dyDescent="0.2">
      <c r="A1523" s="132"/>
      <c r="B1523" s="133"/>
      <c r="C1523" s="92"/>
      <c r="D1523" s="134"/>
      <c r="E1523" s="132"/>
      <c r="F1523" s="135"/>
      <c r="G1523" s="135"/>
      <c r="H1523" s="136"/>
    </row>
    <row r="1524" spans="1:8" x14ac:dyDescent="0.2">
      <c r="A1524" s="132"/>
      <c r="B1524" s="133"/>
      <c r="C1524" s="92"/>
      <c r="D1524" s="134"/>
      <c r="E1524" s="132"/>
      <c r="F1524" s="135"/>
      <c r="G1524" s="135"/>
      <c r="H1524" s="136"/>
    </row>
    <row r="1525" spans="1:8" x14ac:dyDescent="0.2">
      <c r="A1525" s="132"/>
      <c r="B1525" s="133"/>
      <c r="C1525" s="92"/>
      <c r="D1525" s="134"/>
      <c r="E1525" s="132"/>
      <c r="F1525" s="135"/>
      <c r="G1525" s="135"/>
      <c r="H1525" s="136"/>
    </row>
    <row r="1526" spans="1:8" x14ac:dyDescent="0.2">
      <c r="A1526" s="132"/>
      <c r="B1526" s="133"/>
      <c r="C1526" s="92"/>
      <c r="D1526" s="134"/>
      <c r="E1526" s="132"/>
      <c r="F1526" s="135"/>
      <c r="G1526" s="135"/>
      <c r="H1526" s="136"/>
    </row>
    <row r="1527" spans="1:8" x14ac:dyDescent="0.2">
      <c r="A1527" s="132"/>
      <c r="B1527" s="133"/>
      <c r="C1527" s="92"/>
      <c r="D1527" s="134"/>
      <c r="E1527" s="132"/>
      <c r="F1527" s="135"/>
      <c r="G1527" s="135"/>
      <c r="H1527" s="136"/>
    </row>
    <row r="1528" spans="1:8" x14ac:dyDescent="0.2">
      <c r="A1528" s="132"/>
      <c r="B1528" s="133"/>
      <c r="C1528" s="92"/>
      <c r="D1528" s="134"/>
      <c r="E1528" s="132"/>
      <c r="F1528" s="135"/>
      <c r="G1528" s="135"/>
      <c r="H1528" s="136"/>
    </row>
    <row r="1529" spans="1:8" x14ac:dyDescent="0.2">
      <c r="A1529" s="132"/>
      <c r="B1529" s="133"/>
      <c r="C1529" s="92"/>
      <c r="D1529" s="134"/>
      <c r="E1529" s="132"/>
      <c r="F1529" s="135"/>
      <c r="G1529" s="135"/>
      <c r="H1529" s="136"/>
    </row>
    <row r="1530" spans="1:8" x14ac:dyDescent="0.2">
      <c r="A1530" s="132"/>
      <c r="B1530" s="133"/>
      <c r="C1530" s="92"/>
      <c r="D1530" s="134"/>
      <c r="E1530" s="132"/>
      <c r="F1530" s="135"/>
      <c r="G1530" s="135"/>
      <c r="H1530" s="136"/>
    </row>
    <row r="1531" spans="1:8" x14ac:dyDescent="0.2">
      <c r="A1531" s="132"/>
      <c r="B1531" s="133"/>
      <c r="C1531" s="92"/>
      <c r="D1531" s="134"/>
      <c r="E1531" s="132"/>
      <c r="F1531" s="135"/>
      <c r="G1531" s="135"/>
      <c r="H1531" s="136"/>
    </row>
    <row r="1532" spans="1:8" x14ac:dyDescent="0.2">
      <c r="A1532" s="132"/>
      <c r="B1532" s="133"/>
      <c r="C1532" s="92"/>
      <c r="D1532" s="134"/>
      <c r="E1532" s="132"/>
      <c r="F1532" s="135"/>
      <c r="G1532" s="135"/>
      <c r="H1532" s="136"/>
    </row>
    <row r="1533" spans="1:8" x14ac:dyDescent="0.2">
      <c r="A1533" s="132"/>
      <c r="B1533" s="133"/>
      <c r="C1533" s="92"/>
      <c r="D1533" s="134"/>
      <c r="E1533" s="132"/>
      <c r="F1533" s="135"/>
      <c r="G1533" s="135"/>
      <c r="H1533" s="136"/>
    </row>
    <row r="1534" spans="1:8" x14ac:dyDescent="0.2">
      <c r="A1534" s="132"/>
      <c r="B1534" s="133"/>
      <c r="C1534" s="92"/>
      <c r="D1534" s="134"/>
      <c r="E1534" s="132"/>
      <c r="F1534" s="135"/>
      <c r="G1534" s="135"/>
      <c r="H1534" s="136"/>
    </row>
    <row r="1535" spans="1:8" x14ac:dyDescent="0.2">
      <c r="A1535" s="132"/>
      <c r="B1535" s="133"/>
      <c r="C1535" s="92"/>
      <c r="D1535" s="134"/>
      <c r="E1535" s="132"/>
      <c r="F1535" s="135"/>
      <c r="G1535" s="135"/>
      <c r="H1535" s="136"/>
    </row>
    <row r="1536" spans="1:8" x14ac:dyDescent="0.2">
      <c r="A1536" s="132"/>
      <c r="B1536" s="133"/>
      <c r="C1536" s="92"/>
      <c r="D1536" s="134"/>
      <c r="E1536" s="132"/>
      <c r="F1536" s="135"/>
      <c r="G1536" s="135"/>
      <c r="H1536" s="136"/>
    </row>
    <row r="1537" spans="1:8" x14ac:dyDescent="0.2">
      <c r="A1537" s="132"/>
      <c r="B1537" s="133"/>
      <c r="C1537" s="92"/>
      <c r="D1537" s="134"/>
      <c r="E1537" s="132"/>
      <c r="F1537" s="135"/>
      <c r="G1537" s="135"/>
      <c r="H1537" s="136"/>
    </row>
    <row r="1538" spans="1:8" x14ac:dyDescent="0.2">
      <c r="A1538" s="132"/>
      <c r="B1538" s="133"/>
      <c r="C1538" s="92"/>
      <c r="D1538" s="134"/>
      <c r="E1538" s="132"/>
      <c r="F1538" s="135"/>
      <c r="G1538" s="135"/>
      <c r="H1538" s="136"/>
    </row>
    <row r="1539" spans="1:8" x14ac:dyDescent="0.2">
      <c r="A1539" s="132"/>
      <c r="B1539" s="133"/>
      <c r="C1539" s="92"/>
      <c r="D1539" s="134"/>
      <c r="E1539" s="132"/>
      <c r="F1539" s="135"/>
      <c r="G1539" s="135"/>
      <c r="H1539" s="136"/>
    </row>
    <row r="1540" spans="1:8" x14ac:dyDescent="0.2">
      <c r="A1540" s="132"/>
      <c r="B1540" s="133"/>
      <c r="C1540" s="92"/>
      <c r="D1540" s="134"/>
      <c r="E1540" s="132"/>
      <c r="F1540" s="135"/>
      <c r="G1540" s="135"/>
      <c r="H1540" s="136"/>
    </row>
    <row r="1541" spans="1:8" x14ac:dyDescent="0.2">
      <c r="A1541" s="132"/>
      <c r="B1541" s="133"/>
      <c r="C1541" s="92"/>
      <c r="D1541" s="134"/>
      <c r="E1541" s="132"/>
      <c r="F1541" s="135"/>
      <c r="G1541" s="135"/>
      <c r="H1541" s="136"/>
    </row>
    <row r="1542" spans="1:8" x14ac:dyDescent="0.2">
      <c r="A1542" s="132"/>
      <c r="B1542" s="133"/>
      <c r="C1542" s="92"/>
      <c r="D1542" s="134"/>
      <c r="E1542" s="132"/>
      <c r="F1542" s="135"/>
      <c r="G1542" s="135"/>
      <c r="H1542" s="136"/>
    </row>
    <row r="1543" spans="1:8" x14ac:dyDescent="0.2">
      <c r="A1543" s="132"/>
      <c r="B1543" s="133"/>
      <c r="C1543" s="92"/>
      <c r="D1543" s="134"/>
      <c r="E1543" s="132"/>
      <c r="F1543" s="135"/>
      <c r="G1543" s="135"/>
      <c r="H1543" s="136"/>
    </row>
    <row r="1544" spans="1:8" x14ac:dyDescent="0.2">
      <c r="A1544" s="132"/>
      <c r="B1544" s="133"/>
      <c r="C1544" s="92"/>
      <c r="D1544" s="134"/>
      <c r="E1544" s="132"/>
      <c r="F1544" s="135"/>
      <c r="G1544" s="135"/>
      <c r="H1544" s="136"/>
    </row>
    <row r="1545" spans="1:8" x14ac:dyDescent="0.2">
      <c r="A1545" s="132"/>
      <c r="B1545" s="133"/>
      <c r="C1545" s="92"/>
      <c r="D1545" s="134"/>
      <c r="E1545" s="132"/>
      <c r="F1545" s="135"/>
      <c r="G1545" s="135"/>
      <c r="H1545" s="136"/>
    </row>
    <row r="1546" spans="1:8" x14ac:dyDescent="0.2">
      <c r="A1546" s="132"/>
      <c r="B1546" s="133"/>
      <c r="C1546" s="92"/>
      <c r="D1546" s="134"/>
      <c r="E1546" s="132"/>
      <c r="F1546" s="135"/>
      <c r="G1546" s="135"/>
      <c r="H1546" s="136"/>
    </row>
    <row r="1547" spans="1:8" x14ac:dyDescent="0.2">
      <c r="A1547" s="132"/>
      <c r="B1547" s="133"/>
      <c r="C1547" s="92"/>
      <c r="D1547" s="134"/>
      <c r="E1547" s="132"/>
      <c r="F1547" s="135"/>
      <c r="G1547" s="135"/>
      <c r="H1547" s="136"/>
    </row>
    <row r="1548" spans="1:8" x14ac:dyDescent="0.2">
      <c r="A1548" s="132"/>
      <c r="B1548" s="133"/>
      <c r="C1548" s="92"/>
      <c r="D1548" s="134"/>
      <c r="E1548" s="132"/>
      <c r="F1548" s="135"/>
      <c r="G1548" s="135"/>
      <c r="H1548" s="136"/>
    </row>
    <row r="1549" spans="1:8" x14ac:dyDescent="0.2">
      <c r="A1549" s="132"/>
      <c r="B1549" s="133"/>
      <c r="C1549" s="92"/>
      <c r="D1549" s="134"/>
      <c r="E1549" s="132"/>
      <c r="F1549" s="135"/>
      <c r="G1549" s="135"/>
      <c r="H1549" s="136"/>
    </row>
    <row r="1550" spans="1:8" x14ac:dyDescent="0.2">
      <c r="A1550" s="132"/>
      <c r="B1550" s="133"/>
      <c r="C1550" s="92"/>
      <c r="D1550" s="134"/>
      <c r="E1550" s="132"/>
      <c r="F1550" s="135"/>
      <c r="G1550" s="135"/>
      <c r="H1550" s="136"/>
    </row>
    <row r="1551" spans="1:8" x14ac:dyDescent="0.2">
      <c r="A1551" s="132"/>
      <c r="B1551" s="133"/>
      <c r="C1551" s="92"/>
      <c r="D1551" s="134"/>
      <c r="E1551" s="132"/>
      <c r="F1551" s="135"/>
      <c r="G1551" s="135"/>
      <c r="H1551" s="136"/>
    </row>
    <row r="1552" spans="1:8" x14ac:dyDescent="0.2">
      <c r="A1552" s="132"/>
      <c r="B1552" s="133"/>
      <c r="C1552" s="92"/>
      <c r="D1552" s="134"/>
      <c r="E1552" s="132"/>
      <c r="F1552" s="135"/>
      <c r="G1552" s="135"/>
      <c r="H1552" s="136"/>
    </row>
    <row r="1553" spans="1:8" x14ac:dyDescent="0.2">
      <c r="A1553" s="132"/>
      <c r="B1553" s="133"/>
      <c r="C1553" s="92"/>
      <c r="D1553" s="134"/>
      <c r="E1553" s="132"/>
      <c r="F1553" s="135"/>
      <c r="G1553" s="135"/>
      <c r="H1553" s="136"/>
    </row>
    <row r="1554" spans="1:8" x14ac:dyDescent="0.2">
      <c r="A1554" s="132"/>
      <c r="B1554" s="133"/>
      <c r="C1554" s="92"/>
      <c r="D1554" s="134"/>
      <c r="E1554" s="132"/>
      <c r="F1554" s="135"/>
      <c r="G1554" s="135"/>
      <c r="H1554" s="136"/>
    </row>
    <row r="1555" spans="1:8" x14ac:dyDescent="0.2">
      <c r="A1555" s="132"/>
      <c r="B1555" s="133"/>
      <c r="C1555" s="92"/>
      <c r="D1555" s="134"/>
      <c r="E1555" s="132"/>
      <c r="F1555" s="135"/>
      <c r="G1555" s="135"/>
      <c r="H1555" s="136"/>
    </row>
    <row r="1556" spans="1:8" x14ac:dyDescent="0.2">
      <c r="A1556" s="132"/>
      <c r="B1556" s="133"/>
      <c r="C1556" s="92"/>
      <c r="D1556" s="134"/>
      <c r="E1556" s="132"/>
      <c r="F1556" s="135"/>
      <c r="G1556" s="135"/>
      <c r="H1556" s="136"/>
    </row>
    <row r="1557" spans="1:8" x14ac:dyDescent="0.2">
      <c r="A1557" s="132"/>
      <c r="B1557" s="133"/>
      <c r="C1557" s="92"/>
      <c r="D1557" s="134"/>
      <c r="E1557" s="132"/>
      <c r="F1557" s="135"/>
      <c r="G1557" s="135"/>
      <c r="H1557" s="136"/>
    </row>
    <row r="1558" spans="1:8" x14ac:dyDescent="0.2">
      <c r="A1558" s="132"/>
      <c r="B1558" s="133"/>
      <c r="C1558" s="92"/>
      <c r="D1558" s="134"/>
      <c r="E1558" s="132"/>
      <c r="F1558" s="135"/>
      <c r="G1558" s="135"/>
      <c r="H1558" s="136"/>
    </row>
    <row r="1559" spans="1:8" x14ac:dyDescent="0.2">
      <c r="A1559" s="132"/>
      <c r="B1559" s="133"/>
      <c r="C1559" s="92"/>
      <c r="D1559" s="134"/>
      <c r="E1559" s="132"/>
      <c r="F1559" s="135"/>
      <c r="G1559" s="135"/>
      <c r="H1559" s="136"/>
    </row>
    <row r="1560" spans="1:8" x14ac:dyDescent="0.2">
      <c r="A1560" s="132"/>
      <c r="B1560" s="133"/>
      <c r="C1560" s="92"/>
      <c r="D1560" s="134"/>
      <c r="E1560" s="132"/>
      <c r="F1560" s="135"/>
      <c r="G1560" s="135"/>
      <c r="H1560" s="136"/>
    </row>
    <row r="1561" spans="1:8" x14ac:dyDescent="0.2">
      <c r="A1561" s="132"/>
      <c r="B1561" s="133"/>
      <c r="C1561" s="92"/>
      <c r="D1561" s="134"/>
      <c r="E1561" s="132"/>
      <c r="F1561" s="135"/>
      <c r="G1561" s="135"/>
      <c r="H1561" s="136"/>
    </row>
    <row r="1562" spans="1:8" x14ac:dyDescent="0.2">
      <c r="A1562" s="132"/>
      <c r="B1562" s="133"/>
      <c r="C1562" s="92"/>
      <c r="D1562" s="134"/>
      <c r="E1562" s="132"/>
      <c r="F1562" s="135"/>
      <c r="G1562" s="135"/>
      <c r="H1562" s="136"/>
    </row>
    <row r="1563" spans="1:8" x14ac:dyDescent="0.2">
      <c r="A1563" s="132"/>
      <c r="B1563" s="133"/>
      <c r="C1563" s="92"/>
      <c r="D1563" s="134"/>
      <c r="E1563" s="132"/>
      <c r="F1563" s="135"/>
      <c r="G1563" s="135"/>
      <c r="H1563" s="136"/>
    </row>
    <row r="1564" spans="1:8" x14ac:dyDescent="0.2">
      <c r="A1564" s="132"/>
      <c r="B1564" s="133"/>
      <c r="C1564" s="92"/>
      <c r="D1564" s="134"/>
      <c r="E1564" s="132"/>
      <c r="F1564" s="135"/>
      <c r="G1564" s="135"/>
      <c r="H1564" s="136"/>
    </row>
    <row r="1565" spans="1:8" x14ac:dyDescent="0.2">
      <c r="A1565" s="132"/>
      <c r="B1565" s="133"/>
      <c r="C1565" s="92"/>
      <c r="D1565" s="134"/>
      <c r="E1565" s="132"/>
      <c r="F1565" s="135"/>
      <c r="G1565" s="135"/>
      <c r="H1565" s="136"/>
    </row>
    <row r="1566" spans="1:8" x14ac:dyDescent="0.2">
      <c r="A1566" s="132"/>
      <c r="B1566" s="133"/>
      <c r="C1566" s="92"/>
      <c r="D1566" s="134"/>
      <c r="E1566" s="132"/>
      <c r="F1566" s="135"/>
      <c r="G1566" s="135"/>
      <c r="H1566" s="136"/>
    </row>
    <row r="1567" spans="1:8" x14ac:dyDescent="0.2">
      <c r="A1567" s="132"/>
      <c r="B1567" s="133"/>
      <c r="C1567" s="92"/>
      <c r="D1567" s="134"/>
      <c r="E1567" s="132"/>
      <c r="F1567" s="135"/>
      <c r="G1567" s="135"/>
      <c r="H1567" s="136"/>
    </row>
    <row r="1568" spans="1:8" x14ac:dyDescent="0.2">
      <c r="A1568" s="132"/>
      <c r="B1568" s="133"/>
      <c r="C1568" s="92"/>
      <c r="D1568" s="134"/>
      <c r="E1568" s="132"/>
      <c r="F1568" s="135"/>
      <c r="G1568" s="135"/>
      <c r="H1568" s="136"/>
    </row>
    <row r="1569" spans="1:8" x14ac:dyDescent="0.2">
      <c r="A1569" s="132"/>
      <c r="B1569" s="133"/>
      <c r="C1569" s="92"/>
      <c r="D1569" s="134"/>
      <c r="E1569" s="132"/>
      <c r="F1569" s="135"/>
      <c r="G1569" s="135"/>
      <c r="H1569" s="136"/>
    </row>
    <row r="1570" spans="1:8" x14ac:dyDescent="0.2">
      <c r="A1570" s="132"/>
      <c r="B1570" s="133"/>
      <c r="C1570" s="92"/>
      <c r="D1570" s="134"/>
      <c r="E1570" s="132"/>
      <c r="F1570" s="135"/>
      <c r="G1570" s="135"/>
      <c r="H1570" s="136"/>
    </row>
    <row r="1571" spans="1:8" x14ac:dyDescent="0.2">
      <c r="A1571" s="132"/>
      <c r="B1571" s="133"/>
      <c r="C1571" s="92"/>
      <c r="D1571" s="134"/>
      <c r="E1571" s="132"/>
      <c r="F1571" s="135"/>
      <c r="G1571" s="135"/>
      <c r="H1571" s="136"/>
    </row>
    <row r="1572" spans="1:8" x14ac:dyDescent="0.2">
      <c r="A1572" s="132"/>
      <c r="B1572" s="133"/>
      <c r="C1572" s="92"/>
      <c r="D1572" s="134"/>
      <c r="E1572" s="132"/>
      <c r="F1572" s="135"/>
      <c r="G1572" s="135"/>
      <c r="H1572" s="136"/>
    </row>
    <row r="1573" spans="1:8" x14ac:dyDescent="0.2">
      <c r="A1573" s="132"/>
      <c r="B1573" s="133"/>
      <c r="C1573" s="92"/>
      <c r="D1573" s="134"/>
      <c r="E1573" s="132"/>
      <c r="F1573" s="135"/>
      <c r="G1573" s="135"/>
      <c r="H1573" s="136"/>
    </row>
    <row r="1574" spans="1:8" x14ac:dyDescent="0.2">
      <c r="A1574" s="132"/>
      <c r="B1574" s="133"/>
      <c r="C1574" s="92"/>
      <c r="D1574" s="134"/>
      <c r="E1574" s="132"/>
      <c r="F1574" s="135"/>
      <c r="G1574" s="135"/>
      <c r="H1574" s="136"/>
    </row>
    <row r="1575" spans="1:8" x14ac:dyDescent="0.2">
      <c r="A1575" s="132"/>
      <c r="B1575" s="133"/>
      <c r="C1575" s="92"/>
      <c r="D1575" s="134"/>
      <c r="E1575" s="132"/>
      <c r="F1575" s="135"/>
      <c r="G1575" s="135"/>
      <c r="H1575" s="136"/>
    </row>
    <row r="1576" spans="1:8" x14ac:dyDescent="0.2">
      <c r="A1576" s="132"/>
      <c r="B1576" s="133"/>
      <c r="C1576" s="92"/>
      <c r="D1576" s="134"/>
      <c r="E1576" s="132"/>
      <c r="F1576" s="135"/>
      <c r="G1576" s="135"/>
      <c r="H1576" s="136"/>
    </row>
    <row r="1577" spans="1:8" x14ac:dyDescent="0.2">
      <c r="A1577" s="132"/>
      <c r="B1577" s="133"/>
      <c r="C1577" s="92"/>
      <c r="D1577" s="134"/>
      <c r="E1577" s="132"/>
      <c r="F1577" s="135"/>
      <c r="G1577" s="135"/>
      <c r="H1577" s="136"/>
    </row>
    <row r="1578" spans="1:8" x14ac:dyDescent="0.2">
      <c r="A1578" s="132"/>
      <c r="B1578" s="133"/>
      <c r="C1578" s="92"/>
      <c r="D1578" s="134"/>
      <c r="E1578" s="132"/>
      <c r="F1578" s="135"/>
      <c r="G1578" s="135"/>
      <c r="H1578" s="136"/>
    </row>
    <row r="1579" spans="1:8" x14ac:dyDescent="0.2">
      <c r="A1579" s="132"/>
      <c r="B1579" s="133"/>
      <c r="C1579" s="92"/>
      <c r="D1579" s="134"/>
      <c r="E1579" s="132"/>
      <c r="F1579" s="135"/>
      <c r="G1579" s="135"/>
      <c r="H1579" s="136"/>
    </row>
    <row r="1580" spans="1:8" x14ac:dyDescent="0.2">
      <c r="A1580" s="132"/>
      <c r="B1580" s="133"/>
      <c r="C1580" s="92"/>
      <c r="D1580" s="134"/>
      <c r="E1580" s="132"/>
      <c r="F1580" s="135"/>
      <c r="G1580" s="135"/>
      <c r="H1580" s="136"/>
    </row>
    <row r="1581" spans="1:8" x14ac:dyDescent="0.2">
      <c r="A1581" s="132"/>
      <c r="B1581" s="133"/>
      <c r="C1581" s="92"/>
      <c r="D1581" s="134"/>
      <c r="E1581" s="132"/>
      <c r="F1581" s="135"/>
      <c r="G1581" s="135"/>
      <c r="H1581" s="136"/>
    </row>
    <row r="1582" spans="1:8" x14ac:dyDescent="0.2">
      <c r="A1582" s="132"/>
      <c r="B1582" s="133"/>
      <c r="C1582" s="92"/>
      <c r="D1582" s="134"/>
      <c r="E1582" s="132"/>
      <c r="F1582" s="135"/>
      <c r="G1582" s="135"/>
      <c r="H1582" s="136"/>
    </row>
    <row r="1583" spans="1:8" x14ac:dyDescent="0.2">
      <c r="A1583" s="132"/>
      <c r="B1583" s="133"/>
      <c r="C1583" s="92"/>
      <c r="D1583" s="134"/>
      <c r="E1583" s="132"/>
      <c r="F1583" s="135"/>
      <c r="G1583" s="135"/>
      <c r="H1583" s="136"/>
    </row>
    <row r="1584" spans="1:8" x14ac:dyDescent="0.2">
      <c r="A1584" s="132"/>
      <c r="B1584" s="133"/>
      <c r="C1584" s="92"/>
      <c r="D1584" s="134"/>
      <c r="E1584" s="132"/>
      <c r="F1584" s="135"/>
      <c r="G1584" s="135"/>
      <c r="H1584" s="136"/>
    </row>
    <row r="1585" spans="1:8" x14ac:dyDescent="0.2">
      <c r="A1585" s="132"/>
      <c r="B1585" s="133"/>
      <c r="C1585" s="92"/>
      <c r="D1585" s="134"/>
      <c r="E1585" s="132"/>
      <c r="F1585" s="135"/>
      <c r="G1585" s="135"/>
      <c r="H1585" s="136"/>
    </row>
    <row r="1586" spans="1:8" x14ac:dyDescent="0.2">
      <c r="A1586" s="132"/>
      <c r="B1586" s="133"/>
      <c r="C1586" s="92"/>
      <c r="D1586" s="134"/>
      <c r="E1586" s="132"/>
      <c r="F1586" s="135"/>
      <c r="G1586" s="135"/>
      <c r="H1586" s="136"/>
    </row>
    <row r="1587" spans="1:8" x14ac:dyDescent="0.2">
      <c r="A1587" s="132"/>
      <c r="B1587" s="133"/>
      <c r="C1587" s="92"/>
      <c r="D1587" s="134"/>
      <c r="E1587" s="132"/>
      <c r="F1587" s="135"/>
      <c r="G1587" s="135"/>
      <c r="H1587" s="136"/>
    </row>
    <row r="1588" spans="1:8" x14ac:dyDescent="0.2">
      <c r="A1588" s="132"/>
      <c r="B1588" s="133"/>
      <c r="C1588" s="92"/>
      <c r="D1588" s="134"/>
      <c r="E1588" s="132"/>
      <c r="F1588" s="135"/>
      <c r="G1588" s="135"/>
      <c r="H1588" s="136"/>
    </row>
    <row r="1589" spans="1:8" x14ac:dyDescent="0.2">
      <c r="A1589" s="132"/>
      <c r="B1589" s="133"/>
      <c r="C1589" s="92"/>
      <c r="D1589" s="134"/>
      <c r="E1589" s="132"/>
      <c r="F1589" s="135"/>
      <c r="G1589" s="135"/>
      <c r="H1589" s="136"/>
    </row>
    <row r="1590" spans="1:8" x14ac:dyDescent="0.2">
      <c r="A1590" s="132"/>
      <c r="B1590" s="133"/>
      <c r="C1590" s="92"/>
      <c r="D1590" s="134"/>
      <c r="E1590" s="132"/>
      <c r="F1590" s="135"/>
      <c r="G1590" s="135"/>
      <c r="H1590" s="136"/>
    </row>
    <row r="1591" spans="1:8" x14ac:dyDescent="0.2">
      <c r="A1591" s="132"/>
      <c r="B1591" s="133"/>
      <c r="C1591" s="92"/>
      <c r="D1591" s="134"/>
      <c r="E1591" s="132"/>
      <c r="F1591" s="135"/>
      <c r="G1591" s="135"/>
      <c r="H1591" s="136"/>
    </row>
    <row r="1592" spans="1:8" x14ac:dyDescent="0.2">
      <c r="A1592" s="132"/>
      <c r="B1592" s="133"/>
      <c r="C1592" s="92"/>
      <c r="D1592" s="134"/>
      <c r="E1592" s="132"/>
      <c r="F1592" s="135"/>
      <c r="G1592" s="135"/>
      <c r="H1592" s="136"/>
    </row>
    <row r="1593" spans="1:8" x14ac:dyDescent="0.2">
      <c r="A1593" s="132"/>
      <c r="B1593" s="133"/>
      <c r="C1593" s="92"/>
      <c r="D1593" s="134"/>
      <c r="E1593" s="132"/>
      <c r="F1593" s="135"/>
      <c r="G1593" s="135"/>
      <c r="H1593" s="136"/>
    </row>
    <row r="1594" spans="1:8" x14ac:dyDescent="0.2">
      <c r="A1594" s="132"/>
      <c r="B1594" s="133"/>
      <c r="C1594" s="92"/>
      <c r="D1594" s="134"/>
      <c r="E1594" s="132"/>
      <c r="F1594" s="135"/>
      <c r="G1594" s="135"/>
      <c r="H1594" s="136"/>
    </row>
    <row r="1595" spans="1:8" x14ac:dyDescent="0.2">
      <c r="A1595" s="132"/>
      <c r="B1595" s="133"/>
      <c r="C1595" s="92"/>
      <c r="D1595" s="134"/>
      <c r="E1595" s="132"/>
      <c r="F1595" s="135"/>
      <c r="G1595" s="135"/>
      <c r="H1595" s="136"/>
    </row>
    <row r="1596" spans="1:8" x14ac:dyDescent="0.2">
      <c r="A1596" s="132"/>
      <c r="B1596" s="133"/>
      <c r="C1596" s="92"/>
      <c r="D1596" s="134"/>
      <c r="E1596" s="132"/>
      <c r="F1596" s="135"/>
      <c r="G1596" s="135"/>
      <c r="H1596" s="136"/>
    </row>
    <row r="1597" spans="1:8" x14ac:dyDescent="0.2">
      <c r="A1597" s="132"/>
      <c r="B1597" s="133"/>
      <c r="C1597" s="92"/>
      <c r="D1597" s="134"/>
      <c r="E1597" s="132"/>
      <c r="F1597" s="135"/>
      <c r="G1597" s="135"/>
      <c r="H1597" s="136"/>
    </row>
    <row r="1598" spans="1:8" x14ac:dyDescent="0.2">
      <c r="A1598" s="132"/>
      <c r="B1598" s="133"/>
      <c r="C1598" s="92"/>
      <c r="D1598" s="134"/>
      <c r="E1598" s="132"/>
      <c r="F1598" s="135"/>
      <c r="G1598" s="135"/>
      <c r="H1598" s="136"/>
    </row>
    <row r="1599" spans="1:8" x14ac:dyDescent="0.2">
      <c r="A1599" s="132"/>
      <c r="B1599" s="133"/>
      <c r="C1599" s="92"/>
      <c r="D1599" s="134"/>
      <c r="E1599" s="132"/>
      <c r="F1599" s="135"/>
      <c r="G1599" s="135"/>
      <c r="H1599" s="136"/>
    </row>
    <row r="1600" spans="1:8" x14ac:dyDescent="0.2">
      <c r="A1600" s="132"/>
      <c r="B1600" s="133"/>
      <c r="C1600" s="92"/>
      <c r="D1600" s="134"/>
      <c r="E1600" s="132"/>
      <c r="F1600" s="135"/>
      <c r="G1600" s="135"/>
      <c r="H1600" s="136"/>
    </row>
    <row r="1601" spans="1:8" x14ac:dyDescent="0.2">
      <c r="A1601" s="132"/>
      <c r="B1601" s="133"/>
      <c r="C1601" s="92"/>
      <c r="D1601" s="134"/>
      <c r="E1601" s="132"/>
      <c r="F1601" s="135"/>
      <c r="G1601" s="135"/>
      <c r="H1601" s="136"/>
    </row>
    <row r="1602" spans="1:8" x14ac:dyDescent="0.2">
      <c r="A1602" s="132"/>
      <c r="B1602" s="133"/>
      <c r="C1602" s="92"/>
      <c r="D1602" s="134"/>
      <c r="E1602" s="132"/>
      <c r="F1602" s="135"/>
      <c r="G1602" s="135"/>
      <c r="H1602" s="136"/>
    </row>
    <row r="1603" spans="1:8" x14ac:dyDescent="0.2">
      <c r="A1603" s="132"/>
      <c r="B1603" s="133"/>
      <c r="C1603" s="92"/>
      <c r="D1603" s="134"/>
      <c r="E1603" s="132"/>
      <c r="F1603" s="135"/>
      <c r="G1603" s="135"/>
      <c r="H1603" s="136"/>
    </row>
    <row r="1604" spans="1:8" x14ac:dyDescent="0.2">
      <c r="A1604" s="132"/>
      <c r="B1604" s="133"/>
      <c r="C1604" s="92"/>
      <c r="D1604" s="134"/>
      <c r="E1604" s="132"/>
      <c r="F1604" s="135"/>
      <c r="G1604" s="135"/>
      <c r="H1604" s="136"/>
    </row>
    <row r="1605" spans="1:8" x14ac:dyDescent="0.2">
      <c r="A1605" s="132"/>
      <c r="B1605" s="133"/>
      <c r="C1605" s="92"/>
      <c r="D1605" s="134"/>
      <c r="E1605" s="132"/>
      <c r="F1605" s="135"/>
      <c r="G1605" s="135"/>
      <c r="H1605" s="136"/>
    </row>
    <row r="1606" spans="1:8" x14ac:dyDescent="0.2">
      <c r="A1606" s="132"/>
      <c r="B1606" s="133"/>
      <c r="C1606" s="92"/>
      <c r="D1606" s="134"/>
      <c r="E1606" s="132"/>
      <c r="F1606" s="135"/>
      <c r="G1606" s="135"/>
      <c r="H1606" s="136"/>
    </row>
    <row r="1607" spans="1:8" x14ac:dyDescent="0.2">
      <c r="A1607" s="132"/>
      <c r="B1607" s="133"/>
      <c r="C1607" s="92"/>
      <c r="D1607" s="134"/>
      <c r="E1607" s="132"/>
      <c r="F1607" s="135"/>
      <c r="G1607" s="135"/>
      <c r="H1607" s="136"/>
    </row>
    <row r="1608" spans="1:8" x14ac:dyDescent="0.2">
      <c r="A1608" s="132"/>
      <c r="B1608" s="133"/>
      <c r="C1608" s="92"/>
      <c r="D1608" s="134"/>
      <c r="E1608" s="132"/>
      <c r="F1608" s="135"/>
      <c r="G1608" s="135"/>
      <c r="H1608" s="136"/>
    </row>
    <row r="1609" spans="1:8" x14ac:dyDescent="0.2">
      <c r="A1609" s="132"/>
      <c r="B1609" s="133"/>
      <c r="C1609" s="92"/>
      <c r="D1609" s="134"/>
      <c r="E1609" s="132"/>
      <c r="F1609" s="135"/>
      <c r="G1609" s="135"/>
      <c r="H1609" s="136"/>
    </row>
    <row r="1610" spans="1:8" x14ac:dyDescent="0.2">
      <c r="A1610" s="132"/>
      <c r="B1610" s="133"/>
      <c r="C1610" s="92"/>
      <c r="D1610" s="134"/>
      <c r="E1610" s="132"/>
      <c r="F1610" s="135"/>
      <c r="G1610" s="135"/>
      <c r="H1610" s="136"/>
    </row>
    <row r="1611" spans="1:8" x14ac:dyDescent="0.2">
      <c r="A1611" s="132"/>
      <c r="B1611" s="133"/>
      <c r="C1611" s="92"/>
      <c r="D1611" s="134"/>
      <c r="E1611" s="132"/>
      <c r="F1611" s="135"/>
      <c r="G1611" s="135"/>
      <c r="H1611" s="136"/>
    </row>
    <row r="1612" spans="1:8" x14ac:dyDescent="0.2">
      <c r="A1612" s="132"/>
      <c r="B1612" s="133"/>
      <c r="C1612" s="92"/>
      <c r="D1612" s="134"/>
      <c r="E1612" s="132"/>
      <c r="F1612" s="135"/>
      <c r="G1612" s="135"/>
      <c r="H1612" s="136"/>
    </row>
    <row r="1613" spans="1:8" x14ac:dyDescent="0.2">
      <c r="A1613" s="132"/>
      <c r="B1613" s="133"/>
      <c r="C1613" s="92"/>
      <c r="D1613" s="134"/>
      <c r="E1613" s="132"/>
      <c r="F1613" s="135"/>
      <c r="G1613" s="135"/>
      <c r="H1613" s="136"/>
    </row>
    <row r="1614" spans="1:8" x14ac:dyDescent="0.2">
      <c r="A1614" s="132"/>
      <c r="B1614" s="133"/>
      <c r="C1614" s="92"/>
      <c r="D1614" s="134"/>
      <c r="E1614" s="132"/>
      <c r="F1614" s="135"/>
      <c r="G1614" s="135"/>
      <c r="H1614" s="136"/>
    </row>
    <row r="1615" spans="1:8" x14ac:dyDescent="0.2">
      <c r="A1615" s="132"/>
      <c r="B1615" s="133"/>
      <c r="C1615" s="92"/>
      <c r="D1615" s="134"/>
      <c r="E1615" s="132"/>
      <c r="F1615" s="135"/>
      <c r="G1615" s="135"/>
      <c r="H1615" s="136"/>
    </row>
    <row r="1616" spans="1:8" x14ac:dyDescent="0.2">
      <c r="A1616" s="132"/>
      <c r="B1616" s="133"/>
      <c r="C1616" s="92"/>
      <c r="D1616" s="134"/>
      <c r="E1616" s="132"/>
      <c r="F1616" s="135"/>
      <c r="G1616" s="135"/>
      <c r="H1616" s="136"/>
    </row>
    <row r="1617" spans="1:8" x14ac:dyDescent="0.2">
      <c r="A1617" s="132"/>
      <c r="B1617" s="133"/>
      <c r="C1617" s="92"/>
      <c r="D1617" s="134"/>
      <c r="E1617" s="132"/>
      <c r="F1617" s="135"/>
      <c r="G1617" s="135"/>
      <c r="H1617" s="136"/>
    </row>
    <row r="1618" spans="1:8" x14ac:dyDescent="0.2">
      <c r="A1618" s="132"/>
      <c r="B1618" s="133"/>
      <c r="C1618" s="92"/>
      <c r="D1618" s="134"/>
      <c r="E1618" s="132"/>
      <c r="F1618" s="135"/>
      <c r="G1618" s="135"/>
      <c r="H1618" s="136"/>
    </row>
    <row r="1619" spans="1:8" x14ac:dyDescent="0.2">
      <c r="A1619" s="132"/>
      <c r="B1619" s="133"/>
      <c r="C1619" s="92"/>
      <c r="D1619" s="134"/>
      <c r="E1619" s="132"/>
      <c r="F1619" s="135"/>
      <c r="G1619" s="135"/>
      <c r="H1619" s="136"/>
    </row>
    <row r="1620" spans="1:8" x14ac:dyDescent="0.2">
      <c r="A1620" s="132"/>
      <c r="B1620" s="133"/>
      <c r="C1620" s="92"/>
      <c r="D1620" s="134"/>
      <c r="E1620" s="132"/>
      <c r="F1620" s="135"/>
      <c r="G1620" s="135"/>
      <c r="H1620" s="136"/>
    </row>
    <row r="1621" spans="1:8" x14ac:dyDescent="0.2">
      <c r="A1621" s="132"/>
      <c r="B1621" s="133"/>
      <c r="C1621" s="92"/>
      <c r="D1621" s="134"/>
      <c r="E1621" s="132"/>
      <c r="F1621" s="135"/>
      <c r="G1621" s="135"/>
      <c r="H1621" s="136"/>
    </row>
    <row r="1622" spans="1:8" x14ac:dyDescent="0.2">
      <c r="A1622" s="132"/>
      <c r="B1622" s="133"/>
      <c r="C1622" s="92"/>
      <c r="D1622" s="134"/>
      <c r="E1622" s="132"/>
      <c r="F1622" s="135"/>
      <c r="G1622" s="135"/>
      <c r="H1622" s="136"/>
    </row>
    <row r="1623" spans="1:8" x14ac:dyDescent="0.2">
      <c r="A1623" s="132"/>
      <c r="B1623" s="133"/>
      <c r="C1623" s="92"/>
      <c r="D1623" s="134"/>
      <c r="E1623" s="132"/>
      <c r="F1623" s="135"/>
      <c r="G1623" s="135"/>
      <c r="H1623" s="136"/>
    </row>
    <row r="1624" spans="1:8" x14ac:dyDescent="0.2">
      <c r="A1624" s="132"/>
      <c r="B1624" s="133"/>
      <c r="C1624" s="92"/>
      <c r="D1624" s="134"/>
      <c r="E1624" s="132"/>
      <c r="F1624" s="135"/>
      <c r="G1624" s="135"/>
      <c r="H1624" s="136"/>
    </row>
    <row r="1625" spans="1:8" x14ac:dyDescent="0.2">
      <c r="A1625" s="132"/>
      <c r="B1625" s="133"/>
      <c r="C1625" s="92"/>
      <c r="D1625" s="134"/>
      <c r="E1625" s="132"/>
      <c r="F1625" s="135"/>
      <c r="G1625" s="135"/>
      <c r="H1625" s="136"/>
    </row>
    <row r="1626" spans="1:8" x14ac:dyDescent="0.2">
      <c r="A1626" s="132"/>
      <c r="B1626" s="133"/>
      <c r="C1626" s="92"/>
      <c r="D1626" s="134"/>
      <c r="E1626" s="132"/>
      <c r="F1626" s="135"/>
      <c r="G1626" s="135"/>
      <c r="H1626" s="136"/>
    </row>
    <row r="1627" spans="1:8" x14ac:dyDescent="0.2">
      <c r="A1627" s="132"/>
      <c r="B1627" s="133"/>
      <c r="C1627" s="92"/>
      <c r="D1627" s="134"/>
      <c r="E1627" s="132"/>
      <c r="F1627" s="135"/>
      <c r="G1627" s="135"/>
      <c r="H1627" s="136"/>
    </row>
    <row r="1628" spans="1:8" x14ac:dyDescent="0.2">
      <c r="A1628" s="132"/>
      <c r="B1628" s="133"/>
      <c r="C1628" s="92"/>
      <c r="D1628" s="134"/>
      <c r="E1628" s="132"/>
      <c r="F1628" s="135"/>
      <c r="G1628" s="135"/>
      <c r="H1628" s="136"/>
    </row>
    <row r="1629" spans="1:8" x14ac:dyDescent="0.2">
      <c r="A1629" s="132"/>
      <c r="B1629" s="133"/>
      <c r="C1629" s="92"/>
      <c r="D1629" s="134"/>
      <c r="E1629" s="132"/>
      <c r="F1629" s="135"/>
      <c r="G1629" s="135"/>
      <c r="H1629" s="136"/>
    </row>
    <row r="1630" spans="1:8" x14ac:dyDescent="0.2">
      <c r="A1630" s="132"/>
      <c r="B1630" s="133"/>
      <c r="C1630" s="92"/>
      <c r="D1630" s="134"/>
      <c r="E1630" s="132"/>
      <c r="F1630" s="135"/>
      <c r="G1630" s="135"/>
      <c r="H1630" s="136"/>
    </row>
    <row r="1631" spans="1:8" x14ac:dyDescent="0.2">
      <c r="A1631" s="132"/>
      <c r="B1631" s="133"/>
      <c r="C1631" s="92"/>
      <c r="D1631" s="134"/>
      <c r="E1631" s="132"/>
      <c r="F1631" s="135"/>
      <c r="G1631" s="135"/>
      <c r="H1631" s="136"/>
    </row>
    <row r="1632" spans="1:8" x14ac:dyDescent="0.2">
      <c r="A1632" s="132"/>
      <c r="B1632" s="133"/>
      <c r="C1632" s="92"/>
      <c r="D1632" s="134"/>
      <c r="E1632" s="132"/>
      <c r="F1632" s="135"/>
      <c r="G1632" s="135"/>
      <c r="H1632" s="136"/>
    </row>
    <row r="1633" spans="1:8" x14ac:dyDescent="0.2">
      <c r="A1633" s="132"/>
      <c r="B1633" s="133"/>
      <c r="C1633" s="92"/>
      <c r="D1633" s="134"/>
      <c r="E1633" s="132"/>
      <c r="F1633" s="135"/>
      <c r="G1633" s="135"/>
      <c r="H1633" s="136"/>
    </row>
    <row r="1634" spans="1:8" x14ac:dyDescent="0.2">
      <c r="A1634" s="132"/>
      <c r="B1634" s="133"/>
      <c r="C1634" s="92"/>
      <c r="D1634" s="134"/>
      <c r="E1634" s="132"/>
      <c r="F1634" s="135"/>
      <c r="G1634" s="135"/>
      <c r="H1634" s="136"/>
    </row>
    <row r="1635" spans="1:8" x14ac:dyDescent="0.2">
      <c r="A1635" s="132"/>
      <c r="B1635" s="133"/>
      <c r="C1635" s="92"/>
      <c r="D1635" s="134"/>
      <c r="E1635" s="132"/>
      <c r="F1635" s="135"/>
      <c r="G1635" s="135"/>
      <c r="H1635" s="136"/>
    </row>
    <row r="1636" spans="1:8" x14ac:dyDescent="0.2">
      <c r="A1636" s="132"/>
      <c r="B1636" s="133"/>
      <c r="C1636" s="92"/>
      <c r="D1636" s="134"/>
      <c r="E1636" s="132"/>
      <c r="F1636" s="135"/>
      <c r="G1636" s="135"/>
      <c r="H1636" s="136"/>
    </row>
    <row r="1637" spans="1:8" x14ac:dyDescent="0.2">
      <c r="A1637" s="132"/>
      <c r="B1637" s="133"/>
      <c r="C1637" s="92"/>
      <c r="D1637" s="134"/>
      <c r="E1637" s="132"/>
      <c r="F1637" s="135"/>
      <c r="G1637" s="135"/>
      <c r="H1637" s="136"/>
    </row>
    <row r="1638" spans="1:8" x14ac:dyDescent="0.2">
      <c r="A1638" s="132"/>
      <c r="B1638" s="133"/>
      <c r="C1638" s="92"/>
      <c r="D1638" s="134"/>
      <c r="E1638" s="132"/>
      <c r="F1638" s="135"/>
      <c r="G1638" s="135"/>
      <c r="H1638" s="136"/>
    </row>
    <row r="1639" spans="1:8" x14ac:dyDescent="0.2">
      <c r="A1639" s="132"/>
      <c r="B1639" s="133"/>
      <c r="C1639" s="92"/>
      <c r="D1639" s="134"/>
      <c r="E1639" s="132"/>
      <c r="F1639" s="135"/>
      <c r="G1639" s="135"/>
      <c r="H1639" s="136"/>
    </row>
    <row r="1640" spans="1:8" x14ac:dyDescent="0.2">
      <c r="A1640" s="132"/>
      <c r="B1640" s="133"/>
      <c r="C1640" s="92"/>
      <c r="D1640" s="134"/>
      <c r="E1640" s="132"/>
      <c r="F1640" s="135"/>
      <c r="G1640" s="135"/>
      <c r="H1640" s="136"/>
    </row>
    <row r="1641" spans="1:8" x14ac:dyDescent="0.2">
      <c r="A1641" s="132"/>
      <c r="B1641" s="133"/>
      <c r="C1641" s="92"/>
      <c r="D1641" s="134"/>
      <c r="E1641" s="132"/>
      <c r="F1641" s="135"/>
      <c r="G1641" s="135"/>
      <c r="H1641" s="136"/>
    </row>
    <row r="1642" spans="1:8" x14ac:dyDescent="0.2">
      <c r="A1642" s="132"/>
      <c r="B1642" s="133"/>
      <c r="C1642" s="92"/>
      <c r="D1642" s="134"/>
      <c r="E1642" s="132"/>
      <c r="F1642" s="135"/>
      <c r="G1642" s="135"/>
      <c r="H1642" s="136"/>
    </row>
    <row r="1643" spans="1:8" x14ac:dyDescent="0.2">
      <c r="A1643" s="132"/>
      <c r="B1643" s="133"/>
      <c r="C1643" s="92"/>
      <c r="D1643" s="134"/>
      <c r="E1643" s="132"/>
      <c r="F1643" s="135"/>
      <c r="G1643" s="135"/>
      <c r="H1643" s="136"/>
    </row>
    <row r="1644" spans="1:8" x14ac:dyDescent="0.2">
      <c r="A1644" s="132"/>
      <c r="B1644" s="133"/>
      <c r="C1644" s="92"/>
      <c r="D1644" s="134"/>
      <c r="E1644" s="132"/>
      <c r="F1644" s="135"/>
      <c r="G1644" s="135"/>
      <c r="H1644" s="136"/>
    </row>
    <row r="1645" spans="1:8" x14ac:dyDescent="0.2">
      <c r="A1645" s="132"/>
      <c r="B1645" s="133"/>
      <c r="C1645" s="92"/>
      <c r="D1645" s="134"/>
      <c r="E1645" s="132"/>
      <c r="F1645" s="135"/>
      <c r="G1645" s="135"/>
      <c r="H1645" s="136"/>
    </row>
    <row r="1646" spans="1:8" x14ac:dyDescent="0.2">
      <c r="A1646" s="132"/>
      <c r="B1646" s="133"/>
      <c r="C1646" s="92"/>
      <c r="D1646" s="134"/>
      <c r="E1646" s="132"/>
      <c r="F1646" s="135"/>
      <c r="G1646" s="135"/>
      <c r="H1646" s="136"/>
    </row>
    <row r="1647" spans="1:8" x14ac:dyDescent="0.2">
      <c r="A1647" s="132"/>
      <c r="B1647" s="133"/>
      <c r="C1647" s="92"/>
      <c r="D1647" s="134"/>
      <c r="E1647" s="132"/>
      <c r="F1647" s="135"/>
      <c r="G1647" s="135"/>
      <c r="H1647" s="136"/>
    </row>
    <row r="1648" spans="1:8" x14ac:dyDescent="0.2">
      <c r="A1648" s="132"/>
      <c r="B1648" s="133"/>
      <c r="C1648" s="92"/>
      <c r="D1648" s="134"/>
      <c r="E1648" s="132"/>
      <c r="F1648" s="135"/>
      <c r="G1648" s="135"/>
      <c r="H1648" s="136"/>
    </row>
    <row r="1649" spans="1:8" x14ac:dyDescent="0.2">
      <c r="A1649" s="132"/>
      <c r="B1649" s="133"/>
      <c r="C1649" s="92"/>
      <c r="D1649" s="134"/>
      <c r="E1649" s="132"/>
      <c r="F1649" s="135"/>
      <c r="G1649" s="135"/>
      <c r="H1649" s="136"/>
    </row>
    <row r="1650" spans="1:8" x14ac:dyDescent="0.2">
      <c r="A1650" s="132"/>
      <c r="B1650" s="133"/>
      <c r="C1650" s="92"/>
      <c r="D1650" s="134"/>
      <c r="E1650" s="132"/>
      <c r="F1650" s="135"/>
      <c r="G1650" s="135"/>
      <c r="H1650" s="136"/>
    </row>
    <row r="1651" spans="1:8" x14ac:dyDescent="0.2">
      <c r="A1651" s="132"/>
      <c r="B1651" s="133"/>
      <c r="C1651" s="92"/>
      <c r="D1651" s="134"/>
      <c r="E1651" s="132"/>
      <c r="F1651" s="135"/>
      <c r="G1651" s="135"/>
      <c r="H1651" s="136"/>
    </row>
    <row r="1652" spans="1:8" x14ac:dyDescent="0.2">
      <c r="A1652" s="132"/>
      <c r="B1652" s="133"/>
      <c r="C1652" s="92"/>
      <c r="D1652" s="134"/>
      <c r="E1652" s="132"/>
      <c r="F1652" s="135"/>
      <c r="G1652" s="135"/>
      <c r="H1652" s="136"/>
    </row>
    <row r="1653" spans="1:8" x14ac:dyDescent="0.2">
      <c r="A1653" s="132"/>
      <c r="B1653" s="133"/>
      <c r="C1653" s="92"/>
      <c r="D1653" s="134"/>
      <c r="E1653" s="132"/>
      <c r="F1653" s="135"/>
      <c r="G1653" s="135"/>
      <c r="H1653" s="136"/>
    </row>
    <row r="1654" spans="1:8" x14ac:dyDescent="0.2">
      <c r="A1654" s="132"/>
      <c r="B1654" s="133"/>
      <c r="C1654" s="92"/>
      <c r="D1654" s="134"/>
      <c r="E1654" s="132"/>
      <c r="F1654" s="135"/>
      <c r="G1654" s="135"/>
      <c r="H1654" s="136"/>
    </row>
    <row r="1655" spans="1:8" x14ac:dyDescent="0.2">
      <c r="A1655" s="132"/>
      <c r="B1655" s="133"/>
      <c r="C1655" s="92"/>
      <c r="D1655" s="134"/>
      <c r="E1655" s="132"/>
      <c r="F1655" s="135"/>
      <c r="G1655" s="135"/>
      <c r="H1655" s="136"/>
    </row>
    <row r="1656" spans="1:8" x14ac:dyDescent="0.2">
      <c r="A1656" s="132"/>
      <c r="B1656" s="133"/>
      <c r="C1656" s="92"/>
      <c r="D1656" s="134"/>
      <c r="E1656" s="132"/>
      <c r="F1656" s="135"/>
      <c r="G1656" s="135"/>
      <c r="H1656" s="136"/>
    </row>
    <row r="1657" spans="1:8" x14ac:dyDescent="0.2">
      <c r="A1657" s="132"/>
      <c r="B1657" s="133"/>
      <c r="C1657" s="92"/>
      <c r="D1657" s="134"/>
      <c r="E1657" s="132"/>
      <c r="F1657" s="135"/>
      <c r="G1657" s="135"/>
      <c r="H1657" s="136"/>
    </row>
    <row r="1658" spans="1:8" x14ac:dyDescent="0.2">
      <c r="A1658" s="132"/>
      <c r="B1658" s="133"/>
      <c r="C1658" s="92"/>
      <c r="D1658" s="134"/>
      <c r="E1658" s="132"/>
      <c r="F1658" s="135"/>
      <c r="G1658" s="135"/>
      <c r="H1658" s="136"/>
    </row>
    <row r="1659" spans="1:8" x14ac:dyDescent="0.2">
      <c r="A1659" s="132"/>
      <c r="B1659" s="133"/>
      <c r="C1659" s="92"/>
      <c r="D1659" s="134"/>
      <c r="E1659" s="132"/>
      <c r="F1659" s="135"/>
      <c r="G1659" s="135"/>
      <c r="H1659" s="136"/>
    </row>
    <row r="1660" spans="1:8" x14ac:dyDescent="0.2">
      <c r="A1660" s="132"/>
      <c r="B1660" s="133"/>
      <c r="C1660" s="92"/>
      <c r="D1660" s="134"/>
      <c r="E1660" s="132"/>
      <c r="F1660" s="135"/>
      <c r="G1660" s="135"/>
      <c r="H1660" s="136"/>
    </row>
    <row r="1661" spans="1:8" x14ac:dyDescent="0.2">
      <c r="A1661" s="132"/>
      <c r="B1661" s="133"/>
      <c r="C1661" s="92"/>
      <c r="D1661" s="134"/>
      <c r="E1661" s="132"/>
      <c r="F1661" s="135"/>
      <c r="G1661" s="135"/>
      <c r="H1661" s="136"/>
    </row>
    <row r="1662" spans="1:8" x14ac:dyDescent="0.2">
      <c r="A1662" s="132"/>
      <c r="B1662" s="133"/>
      <c r="C1662" s="92"/>
      <c r="D1662" s="134"/>
      <c r="E1662" s="132"/>
      <c r="F1662" s="135"/>
      <c r="G1662" s="135"/>
      <c r="H1662" s="136"/>
    </row>
    <row r="1663" spans="1:8" x14ac:dyDescent="0.2">
      <c r="A1663" s="132"/>
      <c r="B1663" s="133"/>
      <c r="C1663" s="92"/>
      <c r="D1663" s="134"/>
      <c r="E1663" s="132"/>
      <c r="F1663" s="135"/>
      <c r="G1663" s="135"/>
      <c r="H1663" s="136"/>
    </row>
    <row r="1664" spans="1:8" x14ac:dyDescent="0.2">
      <c r="A1664" s="132"/>
      <c r="B1664" s="133"/>
      <c r="C1664" s="92"/>
      <c r="D1664" s="134"/>
      <c r="E1664" s="132"/>
      <c r="F1664" s="135"/>
      <c r="G1664" s="135"/>
      <c r="H1664" s="136"/>
    </row>
    <row r="1665" spans="1:8" x14ac:dyDescent="0.2">
      <c r="A1665" s="132"/>
      <c r="B1665" s="133"/>
      <c r="C1665" s="92"/>
      <c r="D1665" s="134"/>
      <c r="E1665" s="132"/>
      <c r="F1665" s="135"/>
      <c r="G1665" s="135"/>
      <c r="H1665" s="136"/>
    </row>
    <row r="1666" spans="1:8" x14ac:dyDescent="0.2">
      <c r="A1666" s="132"/>
      <c r="B1666" s="133"/>
      <c r="C1666" s="92"/>
      <c r="D1666" s="134"/>
      <c r="E1666" s="132"/>
      <c r="F1666" s="135"/>
      <c r="G1666" s="135"/>
      <c r="H1666" s="136"/>
    </row>
    <row r="1667" spans="1:8" x14ac:dyDescent="0.2">
      <c r="A1667" s="132"/>
      <c r="B1667" s="133"/>
      <c r="C1667" s="92"/>
      <c r="D1667" s="134"/>
      <c r="E1667" s="132"/>
      <c r="F1667" s="135"/>
      <c r="G1667" s="135"/>
      <c r="H1667" s="136"/>
    </row>
    <row r="1668" spans="1:8" x14ac:dyDescent="0.2">
      <c r="A1668" s="132"/>
      <c r="B1668" s="133"/>
      <c r="C1668" s="92"/>
      <c r="D1668" s="134"/>
      <c r="E1668" s="132"/>
      <c r="F1668" s="135"/>
      <c r="G1668" s="135"/>
      <c r="H1668" s="136"/>
    </row>
    <row r="1669" spans="1:8" x14ac:dyDescent="0.2">
      <c r="A1669" s="132"/>
      <c r="B1669" s="133"/>
      <c r="C1669" s="92"/>
      <c r="D1669" s="134"/>
      <c r="E1669" s="132"/>
      <c r="F1669" s="135"/>
      <c r="G1669" s="135"/>
      <c r="H1669" s="136"/>
    </row>
    <row r="1670" spans="1:8" x14ac:dyDescent="0.2">
      <c r="A1670" s="132"/>
      <c r="B1670" s="133"/>
      <c r="C1670" s="92"/>
      <c r="D1670" s="134"/>
      <c r="E1670" s="132"/>
      <c r="F1670" s="135"/>
      <c r="G1670" s="135"/>
      <c r="H1670" s="136"/>
    </row>
    <row r="1671" spans="1:8" x14ac:dyDescent="0.2">
      <c r="A1671" s="132"/>
      <c r="B1671" s="133"/>
      <c r="C1671" s="92"/>
      <c r="D1671" s="134"/>
      <c r="E1671" s="132"/>
      <c r="F1671" s="135"/>
      <c r="G1671" s="135"/>
      <c r="H1671" s="136"/>
    </row>
    <row r="1672" spans="1:8" x14ac:dyDescent="0.2">
      <c r="A1672" s="132"/>
      <c r="B1672" s="133"/>
      <c r="C1672" s="92"/>
      <c r="D1672" s="134"/>
      <c r="E1672" s="132"/>
      <c r="F1672" s="135"/>
      <c r="G1672" s="135"/>
      <c r="H1672" s="136"/>
    </row>
    <row r="1673" spans="1:8" x14ac:dyDescent="0.2">
      <c r="A1673" s="132"/>
      <c r="B1673" s="133"/>
      <c r="C1673" s="92"/>
      <c r="D1673" s="134"/>
      <c r="E1673" s="132"/>
      <c r="F1673" s="135"/>
      <c r="G1673" s="135"/>
      <c r="H1673" s="136"/>
    </row>
    <row r="1674" spans="1:8" x14ac:dyDescent="0.2">
      <c r="A1674" s="132"/>
      <c r="B1674" s="133"/>
      <c r="C1674" s="92"/>
      <c r="D1674" s="134"/>
      <c r="E1674" s="132"/>
      <c r="F1674" s="135"/>
      <c r="G1674" s="135"/>
      <c r="H1674" s="136"/>
    </row>
    <row r="1675" spans="1:8" x14ac:dyDescent="0.2">
      <c r="A1675" s="132"/>
      <c r="B1675" s="133"/>
      <c r="C1675" s="92"/>
      <c r="D1675" s="134"/>
      <c r="E1675" s="132"/>
      <c r="F1675" s="135"/>
      <c r="G1675" s="135"/>
      <c r="H1675" s="136"/>
    </row>
    <row r="1676" spans="1:8" x14ac:dyDescent="0.2">
      <c r="A1676" s="132"/>
      <c r="B1676" s="133"/>
      <c r="C1676" s="92"/>
      <c r="D1676" s="134"/>
      <c r="E1676" s="132"/>
      <c r="F1676" s="135"/>
      <c r="G1676" s="135"/>
      <c r="H1676" s="136"/>
    </row>
    <row r="1677" spans="1:8" x14ac:dyDescent="0.2">
      <c r="A1677" s="132"/>
      <c r="B1677" s="133"/>
      <c r="C1677" s="92"/>
      <c r="D1677" s="134"/>
      <c r="E1677" s="132"/>
      <c r="F1677" s="135"/>
      <c r="G1677" s="135"/>
      <c r="H1677" s="136"/>
    </row>
    <row r="1678" spans="1:8" x14ac:dyDescent="0.2">
      <c r="A1678" s="132"/>
      <c r="B1678" s="133"/>
      <c r="C1678" s="92"/>
      <c r="D1678" s="134"/>
      <c r="E1678" s="132"/>
      <c r="F1678" s="135"/>
      <c r="G1678" s="135"/>
      <c r="H1678" s="136"/>
    </row>
    <row r="1679" spans="1:8" x14ac:dyDescent="0.2">
      <c r="A1679" s="132"/>
      <c r="B1679" s="133"/>
      <c r="C1679" s="92"/>
      <c r="D1679" s="134"/>
      <c r="E1679" s="132"/>
      <c r="F1679" s="135"/>
      <c r="G1679" s="135"/>
      <c r="H1679" s="136"/>
    </row>
    <row r="1680" spans="1:8" x14ac:dyDescent="0.2">
      <c r="A1680" s="132"/>
      <c r="B1680" s="133"/>
      <c r="C1680" s="92"/>
      <c r="D1680" s="134"/>
      <c r="E1680" s="132"/>
      <c r="F1680" s="135"/>
      <c r="G1680" s="135"/>
      <c r="H1680" s="136"/>
    </row>
    <row r="1681" spans="1:8" x14ac:dyDescent="0.2">
      <c r="A1681" s="132"/>
      <c r="B1681" s="133"/>
      <c r="C1681" s="92"/>
      <c r="D1681" s="134"/>
      <c r="E1681" s="132"/>
      <c r="F1681" s="135"/>
      <c r="G1681" s="135"/>
      <c r="H1681" s="136"/>
    </row>
    <row r="1682" spans="1:8" x14ac:dyDescent="0.2">
      <c r="A1682" s="132"/>
      <c r="B1682" s="133"/>
      <c r="C1682" s="92"/>
      <c r="D1682" s="134"/>
      <c r="E1682" s="132"/>
      <c r="F1682" s="135"/>
      <c r="G1682" s="135"/>
      <c r="H1682" s="136"/>
    </row>
    <row r="1683" spans="1:8" x14ac:dyDescent="0.2">
      <c r="A1683" s="132"/>
      <c r="B1683" s="133"/>
      <c r="C1683" s="92"/>
      <c r="D1683" s="134"/>
      <c r="E1683" s="132"/>
      <c r="F1683" s="135"/>
      <c r="G1683" s="135"/>
      <c r="H1683" s="136"/>
    </row>
    <row r="1684" spans="1:8" x14ac:dyDescent="0.2">
      <c r="A1684" s="132"/>
      <c r="B1684" s="133"/>
      <c r="C1684" s="92"/>
      <c r="D1684" s="134"/>
      <c r="E1684" s="132"/>
      <c r="F1684" s="135"/>
      <c r="G1684" s="135"/>
      <c r="H1684" s="136"/>
    </row>
    <row r="1685" spans="1:8" x14ac:dyDescent="0.2">
      <c r="A1685" s="132"/>
      <c r="B1685" s="133"/>
      <c r="C1685" s="92"/>
      <c r="D1685" s="134"/>
      <c r="E1685" s="132"/>
      <c r="F1685" s="135"/>
      <c r="G1685" s="135"/>
      <c r="H1685" s="136"/>
    </row>
    <row r="1686" spans="1:8" x14ac:dyDescent="0.2">
      <c r="A1686" s="132"/>
      <c r="B1686" s="133"/>
      <c r="C1686" s="92"/>
      <c r="D1686" s="134"/>
      <c r="E1686" s="132"/>
      <c r="F1686" s="135"/>
      <c r="G1686" s="135"/>
      <c r="H1686" s="136"/>
    </row>
    <row r="1687" spans="1:8" x14ac:dyDescent="0.2">
      <c r="A1687" s="132"/>
      <c r="B1687" s="133"/>
      <c r="C1687" s="92"/>
      <c r="D1687" s="134"/>
      <c r="E1687" s="132"/>
      <c r="F1687" s="135"/>
      <c r="G1687" s="135"/>
      <c r="H1687" s="136"/>
    </row>
    <row r="1688" spans="1:8" x14ac:dyDescent="0.2">
      <c r="A1688" s="132"/>
      <c r="B1688" s="133"/>
      <c r="C1688" s="92"/>
      <c r="D1688" s="134"/>
      <c r="E1688" s="132"/>
      <c r="F1688" s="135"/>
      <c r="G1688" s="135"/>
      <c r="H1688" s="136"/>
    </row>
    <row r="1689" spans="1:8" x14ac:dyDescent="0.2">
      <c r="A1689" s="132"/>
      <c r="B1689" s="133"/>
      <c r="C1689" s="92"/>
      <c r="D1689" s="134"/>
      <c r="E1689" s="132"/>
      <c r="F1689" s="135"/>
      <c r="G1689" s="135"/>
      <c r="H1689" s="136"/>
    </row>
    <row r="1690" spans="1:8" x14ac:dyDescent="0.2">
      <c r="A1690" s="132"/>
      <c r="B1690" s="133"/>
      <c r="C1690" s="92"/>
      <c r="D1690" s="134"/>
      <c r="E1690" s="132"/>
      <c r="F1690" s="135"/>
      <c r="G1690" s="135"/>
      <c r="H1690" s="136"/>
    </row>
    <row r="1691" spans="1:8" x14ac:dyDescent="0.2">
      <c r="A1691" s="132"/>
      <c r="B1691" s="133"/>
      <c r="C1691" s="92"/>
      <c r="D1691" s="134"/>
      <c r="E1691" s="132"/>
      <c r="F1691" s="135"/>
      <c r="G1691" s="135"/>
      <c r="H1691" s="136"/>
    </row>
    <row r="1692" spans="1:8" x14ac:dyDescent="0.2">
      <c r="A1692" s="132"/>
      <c r="B1692" s="133"/>
      <c r="C1692" s="92"/>
      <c r="D1692" s="134"/>
      <c r="E1692" s="132"/>
      <c r="F1692" s="135"/>
      <c r="G1692" s="135"/>
      <c r="H1692" s="136"/>
    </row>
    <row r="1693" spans="1:8" x14ac:dyDescent="0.2">
      <c r="A1693" s="132"/>
      <c r="B1693" s="133"/>
      <c r="C1693" s="92"/>
      <c r="D1693" s="134"/>
      <c r="E1693" s="132"/>
      <c r="F1693" s="135"/>
      <c r="G1693" s="135"/>
      <c r="H1693" s="136"/>
    </row>
    <row r="1694" spans="1:8" x14ac:dyDescent="0.2">
      <c r="A1694" s="132"/>
      <c r="B1694" s="133"/>
      <c r="C1694" s="92"/>
      <c r="D1694" s="134"/>
      <c r="E1694" s="132"/>
      <c r="F1694" s="135"/>
      <c r="G1694" s="135"/>
      <c r="H1694" s="136"/>
    </row>
    <row r="1695" spans="1:8" x14ac:dyDescent="0.2">
      <c r="A1695" s="132"/>
      <c r="B1695" s="133"/>
      <c r="C1695" s="92"/>
      <c r="D1695" s="134"/>
      <c r="E1695" s="132"/>
      <c r="F1695" s="135"/>
      <c r="G1695" s="135"/>
      <c r="H1695" s="136"/>
    </row>
    <row r="1696" spans="1:8" x14ac:dyDescent="0.2">
      <c r="A1696" s="132"/>
      <c r="B1696" s="133"/>
      <c r="C1696" s="92"/>
      <c r="D1696" s="134"/>
      <c r="E1696" s="132"/>
      <c r="F1696" s="135"/>
      <c r="G1696" s="135"/>
      <c r="H1696" s="136"/>
    </row>
    <row r="1697" spans="1:8" x14ac:dyDescent="0.2">
      <c r="A1697" s="132"/>
      <c r="B1697" s="133"/>
      <c r="C1697" s="92"/>
      <c r="D1697" s="134"/>
      <c r="E1697" s="132"/>
      <c r="F1697" s="135"/>
      <c r="G1697" s="135"/>
      <c r="H1697" s="136"/>
    </row>
    <row r="1698" spans="1:8" x14ac:dyDescent="0.2">
      <c r="A1698" s="132"/>
      <c r="B1698" s="133"/>
      <c r="C1698" s="92"/>
      <c r="D1698" s="134"/>
      <c r="E1698" s="132"/>
      <c r="F1698" s="135"/>
      <c r="G1698" s="135"/>
      <c r="H1698" s="136"/>
    </row>
    <row r="1699" spans="1:8" x14ac:dyDescent="0.2">
      <c r="A1699" s="132"/>
      <c r="B1699" s="133"/>
      <c r="C1699" s="92"/>
      <c r="D1699" s="134"/>
      <c r="E1699" s="132"/>
      <c r="F1699" s="135"/>
      <c r="G1699" s="135"/>
      <c r="H1699" s="136"/>
    </row>
    <row r="1700" spans="1:8" x14ac:dyDescent="0.2">
      <c r="A1700" s="132"/>
      <c r="B1700" s="133"/>
      <c r="C1700" s="92"/>
      <c r="D1700" s="134"/>
      <c r="E1700" s="132"/>
      <c r="F1700" s="135"/>
      <c r="G1700" s="135"/>
      <c r="H1700" s="136"/>
    </row>
    <row r="1701" spans="1:8" x14ac:dyDescent="0.2">
      <c r="A1701" s="132"/>
      <c r="B1701" s="133"/>
      <c r="C1701" s="92"/>
      <c r="D1701" s="134"/>
      <c r="E1701" s="132"/>
      <c r="F1701" s="135"/>
      <c r="G1701" s="135"/>
      <c r="H1701" s="136"/>
    </row>
    <row r="1702" spans="1:8" x14ac:dyDescent="0.2">
      <c r="A1702" s="132"/>
      <c r="B1702" s="133"/>
      <c r="C1702" s="92"/>
      <c r="D1702" s="134"/>
      <c r="E1702" s="132"/>
      <c r="F1702" s="135"/>
      <c r="G1702" s="135"/>
      <c r="H1702" s="136"/>
    </row>
    <row r="1703" spans="1:8" x14ac:dyDescent="0.2">
      <c r="A1703" s="132"/>
      <c r="B1703" s="133"/>
      <c r="C1703" s="92"/>
      <c r="D1703" s="134"/>
      <c r="E1703" s="132"/>
      <c r="F1703" s="135"/>
      <c r="G1703" s="135"/>
      <c r="H1703" s="136"/>
    </row>
    <row r="1704" spans="1:8" x14ac:dyDescent="0.2">
      <c r="A1704" s="132"/>
      <c r="B1704" s="133"/>
      <c r="C1704" s="92"/>
      <c r="D1704" s="134"/>
      <c r="E1704" s="132"/>
      <c r="F1704" s="135"/>
      <c r="G1704" s="135"/>
      <c r="H1704" s="136"/>
    </row>
    <row r="1705" spans="1:8" x14ac:dyDescent="0.2">
      <c r="A1705" s="132"/>
      <c r="B1705" s="133"/>
      <c r="C1705" s="92"/>
      <c r="D1705" s="134"/>
      <c r="E1705" s="132"/>
      <c r="F1705" s="135"/>
      <c r="G1705" s="135"/>
      <c r="H1705" s="136"/>
    </row>
    <row r="1706" spans="1:8" x14ac:dyDescent="0.2">
      <c r="A1706" s="132"/>
      <c r="B1706" s="133"/>
      <c r="C1706" s="92"/>
      <c r="D1706" s="134"/>
      <c r="E1706" s="132"/>
      <c r="F1706" s="135"/>
      <c r="G1706" s="135"/>
      <c r="H1706" s="136"/>
    </row>
    <row r="1707" spans="1:8" x14ac:dyDescent="0.2">
      <c r="A1707" s="132"/>
      <c r="B1707" s="133"/>
      <c r="C1707" s="92"/>
      <c r="D1707" s="134"/>
      <c r="E1707" s="132"/>
      <c r="F1707" s="135"/>
      <c r="G1707" s="135"/>
      <c r="H1707" s="136"/>
    </row>
    <row r="1708" spans="1:8" x14ac:dyDescent="0.2">
      <c r="A1708" s="132"/>
      <c r="B1708" s="133"/>
      <c r="C1708" s="92"/>
      <c r="D1708" s="134"/>
      <c r="E1708" s="132"/>
      <c r="F1708" s="135"/>
      <c r="G1708" s="135"/>
      <c r="H1708" s="136"/>
    </row>
    <row r="1709" spans="1:8" x14ac:dyDescent="0.2">
      <c r="A1709" s="132"/>
      <c r="B1709" s="133"/>
      <c r="C1709" s="92"/>
      <c r="D1709" s="134"/>
      <c r="E1709" s="132"/>
      <c r="F1709" s="135"/>
      <c r="G1709" s="135"/>
      <c r="H1709" s="136"/>
    </row>
    <row r="1710" spans="1:8" x14ac:dyDescent="0.2">
      <c r="A1710" s="132"/>
      <c r="B1710" s="133"/>
      <c r="C1710" s="92"/>
      <c r="D1710" s="134"/>
      <c r="E1710" s="132"/>
      <c r="F1710" s="135"/>
      <c r="G1710" s="135"/>
      <c r="H1710" s="136"/>
    </row>
    <row r="1711" spans="1:8" x14ac:dyDescent="0.2">
      <c r="A1711" s="132"/>
      <c r="B1711" s="133"/>
      <c r="C1711" s="92"/>
      <c r="D1711" s="134"/>
      <c r="E1711" s="132"/>
      <c r="F1711" s="135"/>
      <c r="G1711" s="135"/>
      <c r="H1711" s="136"/>
    </row>
    <row r="1712" spans="1:8" x14ac:dyDescent="0.2">
      <c r="A1712" s="132"/>
      <c r="B1712" s="133"/>
      <c r="C1712" s="92"/>
      <c r="D1712" s="134"/>
      <c r="E1712" s="132"/>
      <c r="F1712" s="135"/>
      <c r="G1712" s="135"/>
      <c r="H1712" s="136"/>
    </row>
    <row r="1713" spans="1:8" x14ac:dyDescent="0.2">
      <c r="A1713" s="132"/>
      <c r="B1713" s="133"/>
      <c r="C1713" s="92"/>
      <c r="D1713" s="134"/>
      <c r="E1713" s="132"/>
      <c r="F1713" s="135"/>
      <c r="G1713" s="135"/>
      <c r="H1713" s="136"/>
    </row>
    <row r="1714" spans="1:8" x14ac:dyDescent="0.2">
      <c r="A1714" s="132"/>
      <c r="B1714" s="133"/>
      <c r="C1714" s="92"/>
      <c r="D1714" s="134"/>
      <c r="E1714" s="132"/>
      <c r="F1714" s="135"/>
      <c r="G1714" s="135"/>
      <c r="H1714" s="136"/>
    </row>
    <row r="1715" spans="1:8" x14ac:dyDescent="0.2">
      <c r="A1715" s="132"/>
      <c r="B1715" s="133"/>
      <c r="C1715" s="92"/>
      <c r="D1715" s="134"/>
      <c r="E1715" s="132"/>
      <c r="F1715" s="135"/>
      <c r="G1715" s="135"/>
      <c r="H1715" s="136"/>
    </row>
    <row r="1716" spans="1:8" x14ac:dyDescent="0.2">
      <c r="A1716" s="132"/>
      <c r="B1716" s="133"/>
      <c r="C1716" s="92"/>
      <c r="D1716" s="134"/>
      <c r="E1716" s="132"/>
      <c r="F1716" s="135"/>
      <c r="G1716" s="135"/>
      <c r="H1716" s="136"/>
    </row>
    <row r="1717" spans="1:8" x14ac:dyDescent="0.2">
      <c r="A1717" s="132"/>
      <c r="B1717" s="133"/>
      <c r="C1717" s="92"/>
      <c r="D1717" s="134"/>
      <c r="E1717" s="132"/>
      <c r="F1717" s="135"/>
      <c r="G1717" s="135"/>
      <c r="H1717" s="136"/>
    </row>
    <row r="1718" spans="1:8" x14ac:dyDescent="0.2">
      <c r="A1718" s="132"/>
      <c r="B1718" s="133"/>
      <c r="C1718" s="92"/>
      <c r="D1718" s="134"/>
      <c r="E1718" s="132"/>
      <c r="F1718" s="135"/>
      <c r="G1718" s="135"/>
      <c r="H1718" s="136"/>
    </row>
    <row r="1719" spans="1:8" x14ac:dyDescent="0.2">
      <c r="A1719" s="132"/>
      <c r="B1719" s="133"/>
      <c r="C1719" s="92"/>
      <c r="D1719" s="134"/>
      <c r="E1719" s="132"/>
      <c r="F1719" s="135"/>
      <c r="G1719" s="135"/>
      <c r="H1719" s="136"/>
    </row>
    <row r="1720" spans="1:8" x14ac:dyDescent="0.2">
      <c r="A1720" s="132"/>
      <c r="B1720" s="133"/>
      <c r="C1720" s="92"/>
      <c r="D1720" s="134"/>
      <c r="E1720" s="132"/>
      <c r="F1720" s="135"/>
      <c r="G1720" s="135"/>
      <c r="H1720" s="136"/>
    </row>
    <row r="1721" spans="1:8" x14ac:dyDescent="0.2">
      <c r="A1721" s="132"/>
      <c r="B1721" s="133"/>
      <c r="C1721" s="92"/>
      <c r="D1721" s="134"/>
      <c r="E1721" s="132"/>
      <c r="F1721" s="135"/>
      <c r="G1721" s="135"/>
      <c r="H1721" s="136"/>
    </row>
    <row r="1722" spans="1:8" x14ac:dyDescent="0.2">
      <c r="A1722" s="132"/>
      <c r="B1722" s="133"/>
      <c r="C1722" s="92"/>
      <c r="D1722" s="134"/>
      <c r="E1722" s="132"/>
      <c r="F1722" s="135"/>
      <c r="G1722" s="135"/>
      <c r="H1722" s="136"/>
    </row>
    <row r="1723" spans="1:8" x14ac:dyDescent="0.2">
      <c r="A1723" s="132"/>
      <c r="B1723" s="133"/>
      <c r="C1723" s="92"/>
      <c r="D1723" s="134"/>
      <c r="E1723" s="132"/>
      <c r="F1723" s="135"/>
      <c r="G1723" s="135"/>
      <c r="H1723" s="136"/>
    </row>
    <row r="1724" spans="1:8" x14ac:dyDescent="0.2">
      <c r="A1724" s="132"/>
      <c r="B1724" s="133"/>
      <c r="C1724" s="92"/>
      <c r="D1724" s="134"/>
      <c r="E1724" s="132"/>
      <c r="F1724" s="135"/>
      <c r="G1724" s="135"/>
      <c r="H1724" s="136"/>
    </row>
    <row r="1725" spans="1:8" x14ac:dyDescent="0.2">
      <c r="A1725" s="132"/>
      <c r="B1725" s="133"/>
      <c r="C1725" s="92"/>
      <c r="D1725" s="134"/>
      <c r="E1725" s="132"/>
      <c r="F1725" s="135"/>
      <c r="G1725" s="135"/>
      <c r="H1725" s="136"/>
    </row>
    <row r="1726" spans="1:8" x14ac:dyDescent="0.2">
      <c r="A1726" s="132"/>
      <c r="B1726" s="133"/>
      <c r="C1726" s="92"/>
      <c r="D1726" s="134"/>
      <c r="E1726" s="132"/>
      <c r="F1726" s="135"/>
      <c r="G1726" s="135"/>
      <c r="H1726" s="136"/>
    </row>
    <row r="1727" spans="1:8" x14ac:dyDescent="0.2">
      <c r="A1727" s="132"/>
      <c r="B1727" s="133"/>
      <c r="C1727" s="92"/>
      <c r="D1727" s="134"/>
      <c r="E1727" s="132"/>
      <c r="F1727" s="135"/>
      <c r="G1727" s="135"/>
      <c r="H1727" s="136"/>
    </row>
    <row r="1728" spans="1:8" x14ac:dyDescent="0.2">
      <c r="A1728" s="132"/>
      <c r="B1728" s="133"/>
      <c r="C1728" s="92"/>
      <c r="D1728" s="134"/>
      <c r="E1728" s="132"/>
      <c r="F1728" s="135"/>
      <c r="G1728" s="135"/>
      <c r="H1728" s="136"/>
    </row>
    <row r="1729" spans="1:8" x14ac:dyDescent="0.2">
      <c r="A1729" s="132"/>
      <c r="B1729" s="133"/>
      <c r="C1729" s="92"/>
      <c r="D1729" s="134"/>
      <c r="E1729" s="132"/>
      <c r="F1729" s="135"/>
      <c r="G1729" s="135"/>
      <c r="H1729" s="136"/>
    </row>
    <row r="1730" spans="1:8" x14ac:dyDescent="0.2">
      <c r="A1730" s="132"/>
      <c r="B1730" s="133"/>
      <c r="C1730" s="92"/>
      <c r="D1730" s="134"/>
      <c r="E1730" s="132"/>
      <c r="F1730" s="135"/>
      <c r="G1730" s="135"/>
      <c r="H1730" s="136"/>
    </row>
    <row r="1731" spans="1:8" x14ac:dyDescent="0.2">
      <c r="A1731" s="132"/>
      <c r="B1731" s="133"/>
      <c r="C1731" s="92"/>
      <c r="D1731" s="134"/>
      <c r="E1731" s="132"/>
      <c r="F1731" s="135"/>
      <c r="G1731" s="135"/>
      <c r="H1731" s="136"/>
    </row>
    <row r="1732" spans="1:8" x14ac:dyDescent="0.2">
      <c r="A1732" s="132"/>
      <c r="B1732" s="133"/>
      <c r="C1732" s="92"/>
      <c r="D1732" s="134"/>
      <c r="E1732" s="132"/>
      <c r="F1732" s="135"/>
      <c r="G1732" s="135"/>
      <c r="H1732" s="136"/>
    </row>
    <row r="1733" spans="1:8" x14ac:dyDescent="0.2">
      <c r="A1733" s="132"/>
      <c r="B1733" s="133"/>
      <c r="C1733" s="92"/>
      <c r="D1733" s="134"/>
      <c r="E1733" s="132"/>
      <c r="F1733" s="135"/>
      <c r="G1733" s="135"/>
      <c r="H1733" s="136"/>
    </row>
    <row r="1734" spans="1:8" x14ac:dyDescent="0.2">
      <c r="A1734" s="132"/>
      <c r="B1734" s="133"/>
      <c r="C1734" s="92"/>
      <c r="D1734" s="134"/>
      <c r="E1734" s="132"/>
      <c r="F1734" s="135"/>
      <c r="G1734" s="135"/>
      <c r="H1734" s="136"/>
    </row>
    <row r="1735" spans="1:8" x14ac:dyDescent="0.2">
      <c r="A1735" s="132"/>
      <c r="B1735" s="133"/>
      <c r="C1735" s="92"/>
      <c r="D1735" s="134"/>
      <c r="E1735" s="132"/>
      <c r="F1735" s="135"/>
      <c r="G1735" s="135"/>
      <c r="H1735" s="136"/>
    </row>
    <row r="1736" spans="1:8" x14ac:dyDescent="0.2">
      <c r="A1736" s="132"/>
      <c r="B1736" s="133"/>
      <c r="C1736" s="92"/>
      <c r="D1736" s="134"/>
      <c r="E1736" s="132"/>
      <c r="F1736" s="135"/>
      <c r="G1736" s="135"/>
      <c r="H1736" s="136"/>
    </row>
    <row r="1737" spans="1:8" x14ac:dyDescent="0.2">
      <c r="A1737" s="132"/>
      <c r="B1737" s="133"/>
      <c r="C1737" s="92"/>
      <c r="D1737" s="134"/>
      <c r="E1737" s="132"/>
      <c r="F1737" s="135"/>
      <c r="G1737" s="135"/>
      <c r="H1737" s="136"/>
    </row>
    <row r="1738" spans="1:8" x14ac:dyDescent="0.2">
      <c r="A1738" s="132"/>
      <c r="B1738" s="133"/>
      <c r="C1738" s="92"/>
      <c r="D1738" s="134"/>
      <c r="E1738" s="132"/>
      <c r="F1738" s="135"/>
      <c r="G1738" s="135"/>
      <c r="H1738" s="136"/>
    </row>
    <row r="1739" spans="1:8" x14ac:dyDescent="0.2">
      <c r="A1739" s="132"/>
      <c r="B1739" s="133"/>
      <c r="C1739" s="92"/>
      <c r="D1739" s="134"/>
      <c r="E1739" s="132"/>
      <c r="F1739" s="135"/>
      <c r="G1739" s="135"/>
      <c r="H1739" s="136"/>
    </row>
    <row r="1740" spans="1:8" x14ac:dyDescent="0.2">
      <c r="A1740" s="132"/>
      <c r="B1740" s="133"/>
      <c r="C1740" s="92"/>
      <c r="D1740" s="134"/>
      <c r="E1740" s="132"/>
      <c r="F1740" s="135"/>
      <c r="G1740" s="135"/>
      <c r="H1740" s="136"/>
    </row>
    <row r="1741" spans="1:8" x14ac:dyDescent="0.2">
      <c r="A1741" s="132"/>
      <c r="B1741" s="133"/>
      <c r="C1741" s="92"/>
      <c r="D1741" s="134"/>
      <c r="E1741" s="132"/>
      <c r="F1741" s="135"/>
      <c r="G1741" s="135"/>
      <c r="H1741" s="136"/>
    </row>
    <row r="1742" spans="1:8" x14ac:dyDescent="0.2">
      <c r="A1742" s="132"/>
      <c r="B1742" s="133"/>
      <c r="C1742" s="92"/>
      <c r="D1742" s="134"/>
      <c r="E1742" s="132"/>
      <c r="F1742" s="135"/>
      <c r="G1742" s="135"/>
      <c r="H1742" s="136"/>
    </row>
    <row r="1743" spans="1:8" x14ac:dyDescent="0.2">
      <c r="A1743" s="132"/>
      <c r="B1743" s="133"/>
      <c r="C1743" s="92"/>
      <c r="D1743" s="134"/>
      <c r="E1743" s="132"/>
      <c r="F1743" s="135"/>
      <c r="G1743" s="135"/>
      <c r="H1743" s="136"/>
    </row>
    <row r="1744" spans="1:8" x14ac:dyDescent="0.2">
      <c r="A1744" s="132"/>
      <c r="B1744" s="133"/>
      <c r="C1744" s="92"/>
      <c r="D1744" s="134"/>
      <c r="E1744" s="132"/>
      <c r="F1744" s="135"/>
      <c r="G1744" s="135"/>
      <c r="H1744" s="136"/>
    </row>
    <row r="1745" spans="1:8" x14ac:dyDescent="0.2">
      <c r="A1745" s="132"/>
      <c r="B1745" s="133"/>
      <c r="C1745" s="92"/>
      <c r="D1745" s="134"/>
      <c r="E1745" s="132"/>
      <c r="F1745" s="135"/>
      <c r="G1745" s="135"/>
      <c r="H1745" s="136"/>
    </row>
    <row r="1746" spans="1:8" x14ac:dyDescent="0.2">
      <c r="A1746" s="132"/>
      <c r="B1746" s="133"/>
      <c r="C1746" s="92"/>
      <c r="D1746" s="134"/>
      <c r="E1746" s="132"/>
      <c r="F1746" s="135"/>
      <c r="G1746" s="135"/>
      <c r="H1746" s="136"/>
    </row>
    <row r="1747" spans="1:8" x14ac:dyDescent="0.2">
      <c r="A1747" s="132"/>
      <c r="B1747" s="133"/>
      <c r="C1747" s="92"/>
      <c r="D1747" s="134"/>
      <c r="E1747" s="132"/>
      <c r="F1747" s="135"/>
      <c r="G1747" s="135"/>
      <c r="H1747" s="136"/>
    </row>
    <row r="1748" spans="1:8" x14ac:dyDescent="0.2">
      <c r="A1748" s="132"/>
      <c r="B1748" s="133"/>
      <c r="C1748" s="92"/>
      <c r="D1748" s="134"/>
      <c r="E1748" s="132"/>
      <c r="F1748" s="135"/>
      <c r="G1748" s="135"/>
      <c r="H1748" s="136"/>
    </row>
    <row r="1749" spans="1:8" x14ac:dyDescent="0.2">
      <c r="A1749" s="132"/>
      <c r="B1749" s="133"/>
      <c r="C1749" s="92"/>
      <c r="D1749" s="134"/>
      <c r="E1749" s="132"/>
      <c r="F1749" s="135"/>
      <c r="G1749" s="135"/>
      <c r="H1749" s="136"/>
    </row>
    <row r="1750" spans="1:8" x14ac:dyDescent="0.2">
      <c r="A1750" s="132"/>
      <c r="B1750" s="133"/>
      <c r="C1750" s="92"/>
      <c r="D1750" s="134"/>
      <c r="E1750" s="132"/>
      <c r="F1750" s="135"/>
      <c r="G1750" s="135"/>
      <c r="H1750" s="136"/>
    </row>
    <row r="1751" spans="1:8" x14ac:dyDescent="0.2">
      <c r="A1751" s="132"/>
      <c r="B1751" s="133"/>
      <c r="C1751" s="92"/>
      <c r="D1751" s="134"/>
      <c r="E1751" s="132"/>
      <c r="F1751" s="135"/>
      <c r="G1751" s="135"/>
      <c r="H1751" s="136"/>
    </row>
    <row r="1752" spans="1:8" x14ac:dyDescent="0.2">
      <c r="A1752" s="132"/>
      <c r="B1752" s="133"/>
      <c r="C1752" s="92"/>
      <c r="D1752" s="134"/>
      <c r="E1752" s="132"/>
      <c r="F1752" s="135"/>
      <c r="G1752" s="135"/>
      <c r="H1752" s="136"/>
    </row>
    <row r="1753" spans="1:8" x14ac:dyDescent="0.2">
      <c r="A1753" s="132"/>
      <c r="B1753" s="133"/>
      <c r="C1753" s="92"/>
      <c r="D1753" s="134"/>
      <c r="E1753" s="132"/>
      <c r="F1753" s="135"/>
      <c r="G1753" s="135"/>
      <c r="H1753" s="136"/>
    </row>
    <row r="1754" spans="1:8" x14ac:dyDescent="0.2">
      <c r="A1754" s="132"/>
      <c r="B1754" s="133"/>
      <c r="C1754" s="92"/>
      <c r="D1754" s="134"/>
      <c r="E1754" s="132"/>
      <c r="F1754" s="135"/>
      <c r="G1754" s="135"/>
      <c r="H1754" s="136"/>
    </row>
    <row r="1755" spans="1:8" x14ac:dyDescent="0.2">
      <c r="A1755" s="132"/>
      <c r="B1755" s="133"/>
      <c r="C1755" s="92"/>
      <c r="D1755" s="134"/>
      <c r="E1755" s="132"/>
      <c r="F1755" s="135"/>
      <c r="G1755" s="135"/>
      <c r="H1755" s="136"/>
    </row>
    <row r="1756" spans="1:8" x14ac:dyDescent="0.2">
      <c r="A1756" s="132"/>
      <c r="B1756" s="133"/>
      <c r="C1756" s="92"/>
      <c r="D1756" s="134"/>
      <c r="E1756" s="132"/>
      <c r="F1756" s="135"/>
      <c r="G1756" s="135"/>
      <c r="H1756" s="136"/>
    </row>
    <row r="1757" spans="1:8" x14ac:dyDescent="0.2">
      <c r="A1757" s="132"/>
      <c r="B1757" s="133"/>
      <c r="C1757" s="92"/>
      <c r="D1757" s="134"/>
      <c r="E1757" s="132"/>
      <c r="F1757" s="135"/>
      <c r="G1757" s="135"/>
      <c r="H1757" s="136"/>
    </row>
    <row r="1758" spans="1:8" x14ac:dyDescent="0.2">
      <c r="A1758" s="132"/>
      <c r="B1758" s="133"/>
      <c r="C1758" s="92"/>
      <c r="D1758" s="134"/>
      <c r="E1758" s="132"/>
      <c r="F1758" s="135"/>
      <c r="G1758" s="135"/>
      <c r="H1758" s="136"/>
    </row>
    <row r="1759" spans="1:8" x14ac:dyDescent="0.2">
      <c r="A1759" s="132"/>
      <c r="B1759" s="133"/>
      <c r="C1759" s="92"/>
      <c r="D1759" s="134"/>
      <c r="E1759" s="132"/>
      <c r="F1759" s="135"/>
      <c r="G1759" s="135"/>
      <c r="H1759" s="136"/>
    </row>
    <row r="1760" spans="1:8" x14ac:dyDescent="0.2">
      <c r="A1760" s="132"/>
      <c r="B1760" s="133"/>
      <c r="C1760" s="92"/>
      <c r="D1760" s="134"/>
      <c r="E1760" s="132"/>
      <c r="F1760" s="135"/>
      <c r="G1760" s="135"/>
      <c r="H1760" s="136"/>
    </row>
    <row r="1761" spans="1:8" x14ac:dyDescent="0.2">
      <c r="A1761" s="132"/>
      <c r="B1761" s="133"/>
      <c r="C1761" s="92"/>
      <c r="D1761" s="134"/>
      <c r="E1761" s="132"/>
      <c r="F1761" s="135"/>
      <c r="G1761" s="135"/>
      <c r="H1761" s="136"/>
    </row>
    <row r="1762" spans="1:8" x14ac:dyDescent="0.2">
      <c r="A1762" s="132"/>
      <c r="B1762" s="133"/>
      <c r="C1762" s="92"/>
      <c r="D1762" s="134"/>
      <c r="E1762" s="132"/>
      <c r="F1762" s="135"/>
      <c r="G1762" s="135"/>
      <c r="H1762" s="136"/>
    </row>
    <row r="1763" spans="1:8" x14ac:dyDescent="0.2">
      <c r="A1763" s="132"/>
      <c r="B1763" s="133"/>
      <c r="C1763" s="92"/>
      <c r="D1763" s="134"/>
      <c r="E1763" s="132"/>
      <c r="F1763" s="135"/>
      <c r="G1763" s="135"/>
      <c r="H1763" s="136"/>
    </row>
    <row r="1764" spans="1:8" x14ac:dyDescent="0.2">
      <c r="A1764" s="132"/>
      <c r="B1764" s="133"/>
      <c r="C1764" s="92"/>
      <c r="D1764" s="134"/>
      <c r="E1764" s="132"/>
      <c r="F1764" s="135"/>
      <c r="G1764" s="135"/>
      <c r="H1764" s="136"/>
    </row>
    <row r="1765" spans="1:8" x14ac:dyDescent="0.2">
      <c r="A1765" s="132"/>
      <c r="B1765" s="133"/>
      <c r="C1765" s="92"/>
      <c r="D1765" s="134"/>
      <c r="E1765" s="132"/>
      <c r="F1765" s="135"/>
      <c r="G1765" s="135"/>
      <c r="H1765" s="136"/>
    </row>
    <row r="1766" spans="1:8" x14ac:dyDescent="0.2">
      <c r="A1766" s="132"/>
      <c r="B1766" s="133"/>
      <c r="C1766" s="92"/>
      <c r="D1766" s="134"/>
      <c r="E1766" s="132"/>
      <c r="F1766" s="135"/>
      <c r="G1766" s="135"/>
      <c r="H1766" s="136"/>
    </row>
    <row r="1767" spans="1:8" x14ac:dyDescent="0.2">
      <c r="A1767" s="132"/>
      <c r="B1767" s="133"/>
      <c r="C1767" s="92"/>
      <c r="D1767" s="134"/>
      <c r="E1767" s="132"/>
      <c r="F1767" s="135"/>
      <c r="G1767" s="135"/>
      <c r="H1767" s="136"/>
    </row>
    <row r="1768" spans="1:8" x14ac:dyDescent="0.2">
      <c r="A1768" s="132"/>
      <c r="B1768" s="133"/>
      <c r="C1768" s="92"/>
      <c r="D1768" s="134"/>
      <c r="E1768" s="132"/>
      <c r="F1768" s="135"/>
      <c r="G1768" s="135"/>
      <c r="H1768" s="136"/>
    </row>
    <row r="1769" spans="1:8" x14ac:dyDescent="0.2">
      <c r="A1769" s="132"/>
      <c r="B1769" s="133"/>
      <c r="C1769" s="92"/>
      <c r="D1769" s="134"/>
      <c r="E1769" s="132"/>
      <c r="F1769" s="135"/>
      <c r="G1769" s="135"/>
      <c r="H1769" s="136"/>
    </row>
    <row r="1770" spans="1:8" x14ac:dyDescent="0.2">
      <c r="A1770" s="132"/>
      <c r="B1770" s="133"/>
      <c r="C1770" s="92"/>
      <c r="D1770" s="134"/>
      <c r="E1770" s="132"/>
      <c r="F1770" s="135"/>
      <c r="G1770" s="135"/>
      <c r="H1770" s="136"/>
    </row>
    <row r="1771" spans="1:8" x14ac:dyDescent="0.2">
      <c r="A1771" s="132"/>
      <c r="B1771" s="133"/>
      <c r="C1771" s="92"/>
      <c r="D1771" s="134"/>
      <c r="E1771" s="132"/>
      <c r="F1771" s="135"/>
      <c r="G1771" s="135"/>
      <c r="H1771" s="136"/>
    </row>
    <row r="1772" spans="1:8" x14ac:dyDescent="0.2">
      <c r="A1772" s="132"/>
      <c r="B1772" s="133"/>
      <c r="C1772" s="92"/>
      <c r="D1772" s="134"/>
      <c r="E1772" s="132"/>
      <c r="F1772" s="135"/>
      <c r="G1772" s="135"/>
      <c r="H1772" s="136"/>
    </row>
    <row r="1773" spans="1:8" x14ac:dyDescent="0.2">
      <c r="A1773" s="132"/>
      <c r="B1773" s="133"/>
      <c r="C1773" s="92"/>
      <c r="D1773" s="134"/>
      <c r="E1773" s="132"/>
      <c r="F1773" s="135"/>
      <c r="G1773" s="135"/>
      <c r="H1773" s="136"/>
    </row>
    <row r="1774" spans="1:8" x14ac:dyDescent="0.2">
      <c r="A1774" s="132"/>
      <c r="B1774" s="133"/>
      <c r="C1774" s="92"/>
      <c r="D1774" s="134"/>
      <c r="E1774" s="132"/>
      <c r="F1774" s="135"/>
      <c r="G1774" s="135"/>
      <c r="H1774" s="136"/>
    </row>
    <row r="1775" spans="1:8" x14ac:dyDescent="0.2">
      <c r="A1775" s="132"/>
      <c r="B1775" s="133"/>
      <c r="C1775" s="92"/>
      <c r="D1775" s="134"/>
      <c r="E1775" s="132"/>
      <c r="F1775" s="135"/>
      <c r="G1775" s="135"/>
      <c r="H1775" s="136"/>
    </row>
    <row r="1776" spans="1:8" x14ac:dyDescent="0.2">
      <c r="A1776" s="132"/>
      <c r="B1776" s="133"/>
      <c r="C1776" s="92"/>
      <c r="D1776" s="134"/>
      <c r="E1776" s="132"/>
      <c r="F1776" s="135"/>
      <c r="G1776" s="135"/>
      <c r="H1776" s="136"/>
    </row>
    <row r="1777" spans="1:8" x14ac:dyDescent="0.2">
      <c r="A1777" s="132"/>
      <c r="B1777" s="133"/>
      <c r="C1777" s="92"/>
      <c r="D1777" s="134"/>
      <c r="E1777" s="132"/>
      <c r="F1777" s="135"/>
      <c r="G1777" s="135"/>
      <c r="H1777" s="136"/>
    </row>
    <row r="1778" spans="1:8" x14ac:dyDescent="0.2">
      <c r="A1778" s="132"/>
      <c r="B1778" s="133"/>
      <c r="C1778" s="92"/>
      <c r="D1778" s="134"/>
      <c r="E1778" s="132"/>
      <c r="F1778" s="135"/>
      <c r="G1778" s="135"/>
      <c r="H1778" s="136"/>
    </row>
    <row r="1779" spans="1:8" x14ac:dyDescent="0.2">
      <c r="A1779" s="132"/>
      <c r="B1779" s="133"/>
      <c r="C1779" s="92"/>
      <c r="D1779" s="134"/>
      <c r="E1779" s="132"/>
      <c r="F1779" s="135"/>
      <c r="G1779" s="135"/>
      <c r="H1779" s="136"/>
    </row>
    <row r="1780" spans="1:8" x14ac:dyDescent="0.2">
      <c r="A1780" s="132"/>
      <c r="B1780" s="133"/>
      <c r="C1780" s="92"/>
      <c r="D1780" s="134"/>
      <c r="E1780" s="132"/>
      <c r="F1780" s="135"/>
      <c r="G1780" s="135"/>
      <c r="H1780" s="136"/>
    </row>
    <row r="1781" spans="1:8" x14ac:dyDescent="0.2">
      <c r="A1781" s="132"/>
      <c r="B1781" s="133"/>
      <c r="C1781" s="92"/>
      <c r="D1781" s="134"/>
      <c r="E1781" s="132"/>
      <c r="F1781" s="135"/>
      <c r="G1781" s="135"/>
      <c r="H1781" s="136"/>
    </row>
    <row r="1782" spans="1:8" x14ac:dyDescent="0.2">
      <c r="A1782" s="132"/>
      <c r="B1782" s="133"/>
      <c r="C1782" s="92"/>
      <c r="D1782" s="134"/>
      <c r="E1782" s="132"/>
      <c r="F1782" s="135"/>
      <c r="G1782" s="135"/>
      <c r="H1782" s="136"/>
    </row>
    <row r="1783" spans="1:8" x14ac:dyDescent="0.2">
      <c r="A1783" s="132"/>
      <c r="B1783" s="133"/>
      <c r="C1783" s="92"/>
      <c r="D1783" s="134"/>
      <c r="E1783" s="132"/>
      <c r="F1783" s="135"/>
      <c r="G1783" s="135"/>
      <c r="H1783" s="136"/>
    </row>
    <row r="1784" spans="1:8" x14ac:dyDescent="0.2">
      <c r="A1784" s="132"/>
      <c r="B1784" s="133"/>
      <c r="C1784" s="92"/>
      <c r="D1784" s="134"/>
      <c r="E1784" s="132"/>
      <c r="F1784" s="135"/>
      <c r="G1784" s="135"/>
      <c r="H1784" s="136"/>
    </row>
    <row r="1785" spans="1:8" x14ac:dyDescent="0.2">
      <c r="A1785" s="132"/>
      <c r="B1785" s="133"/>
      <c r="C1785" s="92"/>
      <c r="D1785" s="134"/>
      <c r="E1785" s="132"/>
      <c r="F1785" s="135"/>
      <c r="G1785" s="135"/>
      <c r="H1785" s="136"/>
    </row>
    <row r="1786" spans="1:8" x14ac:dyDescent="0.2">
      <c r="A1786" s="132"/>
      <c r="B1786" s="133"/>
      <c r="C1786" s="92"/>
      <c r="D1786" s="134"/>
      <c r="E1786" s="132"/>
      <c r="F1786" s="135"/>
      <c r="G1786" s="135"/>
      <c r="H1786" s="136"/>
    </row>
    <row r="1787" spans="1:8" x14ac:dyDescent="0.2">
      <c r="A1787" s="132"/>
      <c r="B1787" s="133"/>
      <c r="C1787" s="92"/>
      <c r="D1787" s="134"/>
      <c r="E1787" s="132"/>
      <c r="F1787" s="135"/>
      <c r="G1787" s="135"/>
      <c r="H1787" s="136"/>
    </row>
    <row r="1788" spans="1:8" x14ac:dyDescent="0.2">
      <c r="A1788" s="132"/>
      <c r="B1788" s="133"/>
      <c r="C1788" s="92"/>
      <c r="D1788" s="134"/>
      <c r="E1788" s="132"/>
      <c r="F1788" s="135"/>
      <c r="G1788" s="135"/>
      <c r="H1788" s="136"/>
    </row>
    <row r="1789" spans="1:8" x14ac:dyDescent="0.2">
      <c r="A1789" s="132"/>
      <c r="B1789" s="133"/>
      <c r="C1789" s="92"/>
      <c r="D1789" s="134"/>
      <c r="E1789" s="132"/>
      <c r="F1789" s="135"/>
      <c r="G1789" s="135"/>
      <c r="H1789" s="136"/>
    </row>
    <row r="1790" spans="1:8" x14ac:dyDescent="0.2">
      <c r="A1790" s="132"/>
      <c r="B1790" s="133"/>
      <c r="C1790" s="92"/>
      <c r="D1790" s="134"/>
      <c r="E1790" s="132"/>
      <c r="F1790" s="135"/>
      <c r="G1790" s="135"/>
      <c r="H1790" s="136"/>
    </row>
    <row r="1791" spans="1:8" x14ac:dyDescent="0.2">
      <c r="A1791" s="132"/>
      <c r="B1791" s="133"/>
      <c r="C1791" s="92"/>
      <c r="D1791" s="134"/>
      <c r="E1791" s="132"/>
      <c r="F1791" s="135"/>
      <c r="G1791" s="135"/>
      <c r="H1791" s="136"/>
    </row>
    <row r="1792" spans="1:8" x14ac:dyDescent="0.2">
      <c r="A1792" s="132"/>
      <c r="B1792" s="133"/>
      <c r="C1792" s="92"/>
      <c r="D1792" s="134"/>
      <c r="E1792" s="132"/>
      <c r="F1792" s="135"/>
      <c r="G1792" s="135"/>
      <c r="H1792" s="136"/>
    </row>
    <row r="1793" spans="1:8" x14ac:dyDescent="0.2">
      <c r="A1793" s="132"/>
      <c r="B1793" s="133"/>
      <c r="C1793" s="92"/>
      <c r="D1793" s="134"/>
      <c r="E1793" s="132"/>
      <c r="F1793" s="135"/>
      <c r="G1793" s="135"/>
      <c r="H1793" s="136"/>
    </row>
    <row r="1794" spans="1:8" x14ac:dyDescent="0.2">
      <c r="A1794" s="132"/>
      <c r="B1794" s="133"/>
      <c r="C1794" s="92"/>
      <c r="D1794" s="134"/>
      <c r="E1794" s="132"/>
      <c r="F1794" s="135"/>
      <c r="G1794" s="135"/>
      <c r="H1794" s="136"/>
    </row>
    <row r="1795" spans="1:8" x14ac:dyDescent="0.2">
      <c r="A1795" s="132"/>
      <c r="B1795" s="133"/>
      <c r="C1795" s="92"/>
      <c r="D1795" s="134"/>
      <c r="E1795" s="132"/>
      <c r="F1795" s="135"/>
      <c r="G1795" s="135"/>
      <c r="H1795" s="136"/>
    </row>
    <row r="1796" spans="1:8" x14ac:dyDescent="0.2">
      <c r="A1796" s="132"/>
      <c r="B1796" s="133"/>
      <c r="C1796" s="92"/>
      <c r="D1796" s="134"/>
      <c r="E1796" s="132"/>
      <c r="F1796" s="135"/>
      <c r="G1796" s="135"/>
      <c r="H1796" s="136"/>
    </row>
    <row r="1797" spans="1:8" x14ac:dyDescent="0.2">
      <c r="A1797" s="132"/>
      <c r="B1797" s="133"/>
      <c r="C1797" s="92"/>
      <c r="D1797" s="134"/>
      <c r="E1797" s="132"/>
      <c r="F1797" s="135"/>
      <c r="G1797" s="135"/>
      <c r="H1797" s="136"/>
    </row>
    <row r="1798" spans="1:8" x14ac:dyDescent="0.2">
      <c r="A1798" s="132"/>
      <c r="B1798" s="133"/>
      <c r="C1798" s="92"/>
      <c r="D1798" s="134"/>
      <c r="E1798" s="132"/>
      <c r="F1798" s="135"/>
      <c r="G1798" s="135"/>
      <c r="H1798" s="136"/>
    </row>
    <row r="1799" spans="1:8" x14ac:dyDescent="0.2">
      <c r="A1799" s="132"/>
      <c r="B1799" s="133"/>
      <c r="C1799" s="92"/>
      <c r="D1799" s="134"/>
      <c r="E1799" s="132"/>
      <c r="F1799" s="135"/>
      <c r="G1799" s="135"/>
      <c r="H1799" s="136"/>
    </row>
    <row r="1800" spans="1:8" x14ac:dyDescent="0.2">
      <c r="A1800" s="132"/>
      <c r="B1800" s="133"/>
      <c r="C1800" s="92"/>
      <c r="D1800" s="134"/>
      <c r="E1800" s="132"/>
      <c r="F1800" s="135"/>
      <c r="G1800" s="135"/>
      <c r="H1800" s="136"/>
    </row>
    <row r="1801" spans="1:8" x14ac:dyDescent="0.2">
      <c r="A1801" s="132"/>
      <c r="B1801" s="133"/>
      <c r="C1801" s="92"/>
      <c r="D1801" s="134"/>
      <c r="E1801" s="132"/>
      <c r="F1801" s="135"/>
      <c r="G1801" s="135"/>
      <c r="H1801" s="136"/>
    </row>
    <row r="1802" spans="1:8" x14ac:dyDescent="0.2">
      <c r="A1802" s="132"/>
      <c r="B1802" s="133"/>
      <c r="C1802" s="92"/>
      <c r="D1802" s="134"/>
      <c r="E1802" s="132"/>
      <c r="F1802" s="135"/>
      <c r="G1802" s="135"/>
      <c r="H1802" s="136"/>
    </row>
    <row r="1803" spans="1:8" x14ac:dyDescent="0.2">
      <c r="A1803" s="132"/>
      <c r="B1803" s="133"/>
      <c r="C1803" s="92"/>
      <c r="D1803" s="134"/>
      <c r="E1803" s="132"/>
      <c r="F1803" s="135"/>
      <c r="G1803" s="135"/>
      <c r="H1803" s="136"/>
    </row>
    <row r="1804" spans="1:8" x14ac:dyDescent="0.2">
      <c r="A1804" s="132"/>
      <c r="B1804" s="133"/>
      <c r="C1804" s="92"/>
      <c r="D1804" s="134"/>
      <c r="E1804" s="132"/>
      <c r="F1804" s="135"/>
      <c r="G1804" s="135"/>
      <c r="H1804" s="136"/>
    </row>
    <row r="1805" spans="1:8" x14ac:dyDescent="0.2">
      <c r="A1805" s="132"/>
      <c r="B1805" s="133"/>
      <c r="C1805" s="92"/>
      <c r="D1805" s="134"/>
      <c r="E1805" s="132"/>
      <c r="F1805" s="135"/>
      <c r="G1805" s="135"/>
      <c r="H1805" s="136"/>
    </row>
    <row r="1806" spans="1:8" x14ac:dyDescent="0.2">
      <c r="A1806" s="132"/>
      <c r="B1806" s="133"/>
      <c r="C1806" s="92"/>
      <c r="D1806" s="134"/>
      <c r="E1806" s="132"/>
      <c r="F1806" s="135"/>
      <c r="G1806" s="135"/>
      <c r="H1806" s="136"/>
    </row>
    <row r="1807" spans="1:8" x14ac:dyDescent="0.2">
      <c r="A1807" s="132"/>
      <c r="B1807" s="133"/>
      <c r="C1807" s="92"/>
      <c r="D1807" s="134"/>
      <c r="E1807" s="132"/>
      <c r="F1807" s="135"/>
      <c r="G1807" s="135"/>
      <c r="H1807" s="136"/>
    </row>
    <row r="1808" spans="1:8" x14ac:dyDescent="0.2">
      <c r="A1808" s="132"/>
      <c r="B1808" s="133"/>
      <c r="C1808" s="92"/>
      <c r="D1808" s="134"/>
      <c r="E1808" s="132"/>
      <c r="F1808" s="135"/>
      <c r="G1808" s="135"/>
      <c r="H1808" s="136"/>
    </row>
    <row r="1809" spans="1:8" x14ac:dyDescent="0.2">
      <c r="A1809" s="132"/>
      <c r="B1809" s="133"/>
      <c r="C1809" s="92"/>
      <c r="D1809" s="134"/>
      <c r="E1809" s="132"/>
      <c r="F1809" s="135"/>
      <c r="G1809" s="135"/>
      <c r="H1809" s="136"/>
    </row>
    <row r="1810" spans="1:8" x14ac:dyDescent="0.2">
      <c r="A1810" s="132"/>
      <c r="B1810" s="133"/>
      <c r="C1810" s="92"/>
      <c r="D1810" s="134"/>
      <c r="E1810" s="132"/>
      <c r="F1810" s="135"/>
      <c r="G1810" s="135"/>
      <c r="H1810" s="136"/>
    </row>
    <row r="1811" spans="1:8" x14ac:dyDescent="0.2">
      <c r="A1811" s="132"/>
      <c r="B1811" s="133"/>
      <c r="C1811" s="92"/>
      <c r="D1811" s="134"/>
      <c r="E1811" s="132"/>
      <c r="F1811" s="135"/>
      <c r="G1811" s="135"/>
      <c r="H1811" s="136"/>
    </row>
    <row r="1812" spans="1:8" x14ac:dyDescent="0.2">
      <c r="A1812" s="132"/>
      <c r="B1812" s="133"/>
      <c r="C1812" s="92"/>
      <c r="D1812" s="134"/>
      <c r="E1812" s="132"/>
      <c r="F1812" s="135"/>
      <c r="G1812" s="135"/>
      <c r="H1812" s="136"/>
    </row>
    <row r="1813" spans="1:8" x14ac:dyDescent="0.2">
      <c r="A1813" s="132"/>
      <c r="B1813" s="133"/>
      <c r="C1813" s="92"/>
      <c r="D1813" s="134"/>
      <c r="E1813" s="132"/>
      <c r="F1813" s="135"/>
      <c r="G1813" s="135"/>
      <c r="H1813" s="136"/>
    </row>
    <row r="1814" spans="1:8" x14ac:dyDescent="0.2">
      <c r="A1814" s="132"/>
      <c r="B1814" s="133"/>
      <c r="C1814" s="92"/>
      <c r="D1814" s="134"/>
      <c r="E1814" s="132"/>
      <c r="F1814" s="135"/>
      <c r="G1814" s="135"/>
      <c r="H1814" s="136"/>
    </row>
    <row r="1815" spans="1:8" x14ac:dyDescent="0.2">
      <c r="A1815" s="132"/>
      <c r="B1815" s="133"/>
      <c r="C1815" s="92"/>
      <c r="D1815" s="134"/>
      <c r="E1815" s="132"/>
      <c r="F1815" s="135"/>
      <c r="G1815" s="135"/>
      <c r="H1815" s="136"/>
    </row>
    <row r="1816" spans="1:8" x14ac:dyDescent="0.2">
      <c r="A1816" s="132"/>
      <c r="B1816" s="133"/>
      <c r="C1816" s="92"/>
      <c r="D1816" s="134"/>
      <c r="E1816" s="132"/>
      <c r="F1816" s="135"/>
      <c r="G1816" s="135"/>
      <c r="H1816" s="136"/>
    </row>
    <row r="1817" spans="1:8" x14ac:dyDescent="0.2">
      <c r="A1817" s="132"/>
      <c r="B1817" s="133"/>
      <c r="C1817" s="92"/>
      <c r="D1817" s="134"/>
      <c r="E1817" s="132"/>
      <c r="F1817" s="135"/>
      <c r="G1817" s="135"/>
      <c r="H1817" s="136"/>
    </row>
    <row r="1818" spans="1:8" x14ac:dyDescent="0.2">
      <c r="A1818" s="132"/>
      <c r="B1818" s="133"/>
      <c r="C1818" s="92"/>
      <c r="D1818" s="134"/>
      <c r="E1818" s="132"/>
      <c r="F1818" s="135"/>
      <c r="G1818" s="135"/>
      <c r="H1818" s="136"/>
    </row>
    <row r="1819" spans="1:8" x14ac:dyDescent="0.2">
      <c r="A1819" s="132"/>
      <c r="B1819" s="133"/>
      <c r="C1819" s="92"/>
      <c r="D1819" s="134"/>
      <c r="E1819" s="132"/>
      <c r="F1819" s="135"/>
      <c r="G1819" s="135"/>
      <c r="H1819" s="136"/>
    </row>
    <row r="1820" spans="1:8" x14ac:dyDescent="0.2">
      <c r="A1820" s="132"/>
      <c r="B1820" s="133"/>
      <c r="C1820" s="92"/>
      <c r="D1820" s="134"/>
      <c r="E1820" s="132"/>
      <c r="F1820" s="135"/>
      <c r="G1820" s="135"/>
      <c r="H1820" s="136"/>
    </row>
    <row r="1821" spans="1:8" x14ac:dyDescent="0.2">
      <c r="A1821" s="132"/>
      <c r="B1821" s="133"/>
      <c r="C1821" s="92"/>
      <c r="D1821" s="134"/>
      <c r="E1821" s="132"/>
      <c r="F1821" s="135"/>
      <c r="G1821" s="135"/>
      <c r="H1821" s="136"/>
    </row>
    <row r="1822" spans="1:8" x14ac:dyDescent="0.2">
      <c r="A1822" s="132"/>
      <c r="B1822" s="133"/>
      <c r="C1822" s="92"/>
      <c r="D1822" s="134"/>
      <c r="E1822" s="132"/>
      <c r="F1822" s="135"/>
      <c r="G1822" s="135"/>
      <c r="H1822" s="136"/>
    </row>
    <row r="1823" spans="1:8" x14ac:dyDescent="0.2">
      <c r="A1823" s="132"/>
      <c r="B1823" s="133"/>
      <c r="C1823" s="92"/>
      <c r="D1823" s="134"/>
      <c r="E1823" s="132"/>
      <c r="F1823" s="135"/>
      <c r="G1823" s="135"/>
      <c r="H1823" s="136"/>
    </row>
    <row r="1824" spans="1:8" x14ac:dyDescent="0.2">
      <c r="A1824" s="132"/>
      <c r="B1824" s="133"/>
      <c r="C1824" s="92"/>
      <c r="D1824" s="134"/>
      <c r="E1824" s="132"/>
      <c r="F1824" s="135"/>
      <c r="G1824" s="135"/>
      <c r="H1824" s="136"/>
    </row>
    <row r="1825" spans="1:8" x14ac:dyDescent="0.2">
      <c r="A1825" s="132"/>
      <c r="B1825" s="133"/>
      <c r="C1825" s="92"/>
      <c r="D1825" s="134"/>
      <c r="E1825" s="132"/>
      <c r="F1825" s="135"/>
      <c r="G1825" s="135"/>
      <c r="H1825" s="136"/>
    </row>
    <row r="1826" spans="1:8" x14ac:dyDescent="0.2">
      <c r="A1826" s="132"/>
      <c r="B1826" s="133"/>
      <c r="C1826" s="92"/>
      <c r="D1826" s="134"/>
      <c r="E1826" s="132"/>
      <c r="F1826" s="135"/>
      <c r="G1826" s="135"/>
      <c r="H1826" s="136"/>
    </row>
    <row r="1827" spans="1:8" x14ac:dyDescent="0.2">
      <c r="A1827" s="132"/>
      <c r="B1827" s="133"/>
      <c r="C1827" s="92"/>
      <c r="D1827" s="134"/>
      <c r="E1827" s="132"/>
      <c r="F1827" s="135"/>
      <c r="G1827" s="135"/>
      <c r="H1827" s="136"/>
    </row>
    <row r="1828" spans="1:8" x14ac:dyDescent="0.2">
      <c r="A1828" s="132"/>
      <c r="B1828" s="133"/>
      <c r="C1828" s="92"/>
      <c r="D1828" s="134"/>
      <c r="E1828" s="132"/>
      <c r="F1828" s="135"/>
      <c r="G1828" s="135"/>
      <c r="H1828" s="136"/>
    </row>
    <row r="1829" spans="1:8" x14ac:dyDescent="0.2">
      <c r="A1829" s="132"/>
      <c r="B1829" s="133"/>
      <c r="C1829" s="92"/>
      <c r="D1829" s="134"/>
      <c r="E1829" s="132"/>
      <c r="F1829" s="135"/>
      <c r="G1829" s="135"/>
      <c r="H1829" s="136"/>
    </row>
    <row r="1830" spans="1:8" x14ac:dyDescent="0.2">
      <c r="A1830" s="132"/>
      <c r="B1830" s="133"/>
      <c r="C1830" s="92"/>
      <c r="D1830" s="134"/>
      <c r="E1830" s="132"/>
      <c r="F1830" s="135"/>
      <c r="G1830" s="135"/>
      <c r="H1830" s="136"/>
    </row>
    <row r="1831" spans="1:8" x14ac:dyDescent="0.2">
      <c r="A1831" s="132"/>
      <c r="B1831" s="133"/>
      <c r="C1831" s="92"/>
      <c r="D1831" s="134"/>
      <c r="E1831" s="132"/>
      <c r="F1831" s="135"/>
      <c r="G1831" s="135"/>
      <c r="H1831" s="136"/>
    </row>
    <row r="1832" spans="1:8" x14ac:dyDescent="0.2">
      <c r="A1832" s="132"/>
      <c r="B1832" s="133"/>
      <c r="C1832" s="92"/>
      <c r="D1832" s="134"/>
      <c r="E1832" s="132"/>
      <c r="F1832" s="135"/>
      <c r="G1832" s="135"/>
      <c r="H1832" s="136"/>
    </row>
    <row r="1833" spans="1:8" x14ac:dyDescent="0.2">
      <c r="A1833" s="132"/>
      <c r="B1833" s="133"/>
      <c r="C1833" s="92"/>
      <c r="D1833" s="134"/>
      <c r="E1833" s="132"/>
      <c r="F1833" s="135"/>
      <c r="G1833" s="135"/>
      <c r="H1833" s="136"/>
    </row>
    <row r="1834" spans="1:8" x14ac:dyDescent="0.2">
      <c r="A1834" s="132"/>
      <c r="B1834" s="133"/>
      <c r="C1834" s="92"/>
      <c r="D1834" s="134"/>
      <c r="E1834" s="132"/>
      <c r="F1834" s="135"/>
      <c r="G1834" s="135"/>
      <c r="H1834" s="136"/>
    </row>
    <row r="1835" spans="1:8" x14ac:dyDescent="0.2">
      <c r="A1835" s="132"/>
      <c r="B1835" s="133"/>
      <c r="C1835" s="92"/>
      <c r="D1835" s="134"/>
      <c r="E1835" s="132"/>
      <c r="F1835" s="135"/>
      <c r="G1835" s="135"/>
      <c r="H1835" s="136"/>
    </row>
    <row r="1836" spans="1:8" x14ac:dyDescent="0.2">
      <c r="A1836" s="132"/>
      <c r="B1836" s="133"/>
      <c r="C1836" s="92"/>
      <c r="D1836" s="134"/>
      <c r="E1836" s="132"/>
      <c r="F1836" s="135"/>
      <c r="G1836" s="135"/>
      <c r="H1836" s="136"/>
    </row>
    <row r="1837" spans="1:8" x14ac:dyDescent="0.2">
      <c r="A1837" s="132"/>
      <c r="B1837" s="133"/>
      <c r="C1837" s="92"/>
      <c r="D1837" s="134"/>
      <c r="E1837" s="132"/>
      <c r="F1837" s="135"/>
      <c r="G1837" s="135"/>
      <c r="H1837" s="136"/>
    </row>
    <row r="1838" spans="1:8" x14ac:dyDescent="0.2">
      <c r="A1838" s="132"/>
      <c r="B1838" s="133"/>
      <c r="C1838" s="92"/>
      <c r="D1838" s="134"/>
      <c r="E1838" s="132"/>
      <c r="F1838" s="135"/>
      <c r="G1838" s="135"/>
      <c r="H1838" s="136"/>
    </row>
    <row r="1839" spans="1:8" x14ac:dyDescent="0.2">
      <c r="A1839" s="132"/>
      <c r="B1839" s="133"/>
      <c r="C1839" s="92"/>
      <c r="D1839" s="134"/>
      <c r="E1839" s="132"/>
      <c r="F1839" s="135"/>
      <c r="G1839" s="135"/>
      <c r="H1839" s="136"/>
    </row>
    <row r="1840" spans="1:8" x14ac:dyDescent="0.2">
      <c r="A1840" s="132"/>
      <c r="B1840" s="133"/>
      <c r="C1840" s="92"/>
      <c r="D1840" s="134"/>
      <c r="E1840" s="132"/>
      <c r="F1840" s="135"/>
      <c r="G1840" s="135"/>
      <c r="H1840" s="136"/>
    </row>
    <row r="1841" spans="1:8" x14ac:dyDescent="0.2">
      <c r="A1841" s="132"/>
      <c r="B1841" s="133"/>
      <c r="C1841" s="92"/>
      <c r="D1841" s="134"/>
      <c r="E1841" s="132"/>
      <c r="F1841" s="135"/>
      <c r="G1841" s="135"/>
      <c r="H1841" s="136"/>
    </row>
    <row r="1842" spans="1:8" x14ac:dyDescent="0.2">
      <c r="A1842" s="132"/>
      <c r="B1842" s="133"/>
      <c r="C1842" s="92"/>
      <c r="D1842" s="134"/>
      <c r="E1842" s="132"/>
      <c r="F1842" s="135"/>
      <c r="G1842" s="135"/>
      <c r="H1842" s="136"/>
    </row>
    <row r="1843" spans="1:8" x14ac:dyDescent="0.2">
      <c r="A1843" s="132"/>
      <c r="B1843" s="133"/>
      <c r="C1843" s="92"/>
      <c r="D1843" s="134"/>
      <c r="E1843" s="132"/>
      <c r="F1843" s="135"/>
      <c r="G1843" s="135"/>
      <c r="H1843" s="136"/>
    </row>
    <row r="1844" spans="1:8" x14ac:dyDescent="0.2">
      <c r="A1844" s="132"/>
      <c r="B1844" s="133"/>
      <c r="C1844" s="92"/>
      <c r="D1844" s="134"/>
      <c r="E1844" s="132"/>
      <c r="F1844" s="135"/>
      <c r="G1844" s="135"/>
      <c r="H1844" s="136"/>
    </row>
    <row r="1845" spans="1:8" x14ac:dyDescent="0.2">
      <c r="A1845" s="132"/>
      <c r="B1845" s="133"/>
      <c r="C1845" s="92"/>
      <c r="D1845" s="134"/>
      <c r="E1845" s="132"/>
      <c r="F1845" s="135"/>
      <c r="G1845" s="135"/>
      <c r="H1845" s="136"/>
    </row>
    <row r="1846" spans="1:8" x14ac:dyDescent="0.2">
      <c r="A1846" s="132"/>
      <c r="B1846" s="133"/>
      <c r="C1846" s="92"/>
      <c r="D1846" s="134"/>
      <c r="E1846" s="132"/>
      <c r="F1846" s="135"/>
      <c r="G1846" s="135"/>
      <c r="H1846" s="136"/>
    </row>
    <row r="1847" spans="1:8" x14ac:dyDescent="0.2">
      <c r="A1847" s="132"/>
      <c r="B1847" s="133"/>
      <c r="C1847" s="92"/>
      <c r="D1847" s="134"/>
      <c r="E1847" s="132"/>
      <c r="F1847" s="135"/>
      <c r="G1847" s="135"/>
      <c r="H1847" s="136"/>
    </row>
    <row r="1848" spans="1:8" x14ac:dyDescent="0.2">
      <c r="A1848" s="132"/>
      <c r="B1848" s="133"/>
      <c r="C1848" s="92"/>
      <c r="D1848" s="134"/>
      <c r="E1848" s="132"/>
      <c r="F1848" s="135"/>
      <c r="G1848" s="135"/>
      <c r="H1848" s="136"/>
    </row>
    <row r="1849" spans="1:8" x14ac:dyDescent="0.2">
      <c r="A1849" s="132"/>
      <c r="B1849" s="133"/>
      <c r="C1849" s="92"/>
      <c r="D1849" s="134"/>
      <c r="E1849" s="132"/>
      <c r="F1849" s="135"/>
      <c r="G1849" s="135"/>
      <c r="H1849" s="136"/>
    </row>
    <row r="1850" spans="1:8" x14ac:dyDescent="0.2">
      <c r="A1850" s="132"/>
      <c r="B1850" s="133"/>
      <c r="C1850" s="92"/>
      <c r="D1850" s="134"/>
      <c r="E1850" s="132"/>
      <c r="F1850" s="135"/>
      <c r="G1850" s="135"/>
      <c r="H1850" s="136"/>
    </row>
    <row r="1851" spans="1:8" x14ac:dyDescent="0.2">
      <c r="A1851" s="132"/>
      <c r="B1851" s="133"/>
      <c r="C1851" s="92"/>
      <c r="D1851" s="134"/>
      <c r="E1851" s="132"/>
      <c r="F1851" s="135"/>
      <c r="G1851" s="135"/>
      <c r="H1851" s="136"/>
    </row>
    <row r="1852" spans="1:8" x14ac:dyDescent="0.2">
      <c r="A1852" s="132"/>
      <c r="B1852" s="133"/>
      <c r="C1852" s="92"/>
      <c r="D1852" s="134"/>
      <c r="E1852" s="132"/>
      <c r="F1852" s="135"/>
      <c r="G1852" s="135"/>
      <c r="H1852" s="136"/>
    </row>
    <row r="1853" spans="1:8" x14ac:dyDescent="0.2">
      <c r="A1853" s="132"/>
      <c r="B1853" s="133"/>
      <c r="C1853" s="92"/>
      <c r="D1853" s="134"/>
      <c r="E1853" s="132"/>
      <c r="F1853" s="135"/>
      <c r="G1853" s="135"/>
      <c r="H1853" s="136"/>
    </row>
    <row r="1854" spans="1:8" x14ac:dyDescent="0.2">
      <c r="A1854" s="132"/>
      <c r="B1854" s="133"/>
      <c r="C1854" s="92"/>
      <c r="D1854" s="134"/>
      <c r="E1854" s="132"/>
      <c r="F1854" s="135"/>
      <c r="G1854" s="135"/>
      <c r="H1854" s="136"/>
    </row>
    <row r="1855" spans="1:8" x14ac:dyDescent="0.2">
      <c r="A1855" s="132"/>
      <c r="B1855" s="133"/>
      <c r="C1855" s="92"/>
      <c r="D1855" s="134"/>
      <c r="E1855" s="132"/>
      <c r="F1855" s="135"/>
      <c r="G1855" s="135"/>
      <c r="H1855" s="136"/>
    </row>
    <row r="1856" spans="1:8" x14ac:dyDescent="0.2">
      <c r="A1856" s="132"/>
      <c r="B1856" s="133"/>
      <c r="C1856" s="92"/>
      <c r="D1856" s="134"/>
      <c r="E1856" s="132"/>
      <c r="F1856" s="135"/>
      <c r="G1856" s="135"/>
      <c r="H1856" s="136"/>
    </row>
    <row r="1857" spans="1:8" x14ac:dyDescent="0.2">
      <c r="A1857" s="132"/>
      <c r="B1857" s="133"/>
      <c r="C1857" s="92"/>
      <c r="D1857" s="134"/>
      <c r="E1857" s="132"/>
      <c r="F1857" s="135"/>
      <c r="G1857" s="135"/>
      <c r="H1857" s="136"/>
    </row>
    <row r="1858" spans="1:8" x14ac:dyDescent="0.2">
      <c r="A1858" s="132"/>
      <c r="B1858" s="133"/>
      <c r="C1858" s="92"/>
      <c r="D1858" s="134"/>
      <c r="E1858" s="132"/>
      <c r="F1858" s="135"/>
      <c r="G1858" s="135"/>
      <c r="H1858" s="136"/>
    </row>
    <row r="1859" spans="1:8" x14ac:dyDescent="0.2">
      <c r="A1859" s="132"/>
      <c r="B1859" s="133"/>
      <c r="C1859" s="92"/>
      <c r="D1859" s="134"/>
      <c r="E1859" s="132"/>
      <c r="F1859" s="135"/>
      <c r="G1859" s="135"/>
      <c r="H1859" s="136"/>
    </row>
    <row r="1860" spans="1:8" x14ac:dyDescent="0.2">
      <c r="A1860" s="132"/>
      <c r="B1860" s="133"/>
      <c r="C1860" s="92"/>
      <c r="D1860" s="134"/>
      <c r="E1860" s="132"/>
      <c r="F1860" s="135"/>
      <c r="G1860" s="135"/>
      <c r="H1860" s="136"/>
    </row>
    <row r="1861" spans="1:8" x14ac:dyDescent="0.2">
      <c r="A1861" s="132"/>
      <c r="B1861" s="133"/>
      <c r="C1861" s="92"/>
      <c r="D1861" s="134"/>
      <c r="E1861" s="132"/>
      <c r="F1861" s="135"/>
      <c r="G1861" s="135"/>
      <c r="H1861" s="136"/>
    </row>
    <row r="1862" spans="1:8" x14ac:dyDescent="0.2">
      <c r="A1862" s="132"/>
      <c r="B1862" s="133"/>
      <c r="C1862" s="92"/>
      <c r="D1862" s="134"/>
      <c r="E1862" s="132"/>
      <c r="F1862" s="135"/>
      <c r="G1862" s="135"/>
      <c r="H1862" s="136"/>
    </row>
    <row r="1863" spans="1:8" x14ac:dyDescent="0.2">
      <c r="A1863" s="132"/>
      <c r="B1863" s="133"/>
      <c r="C1863" s="92"/>
      <c r="D1863" s="134"/>
      <c r="E1863" s="132"/>
      <c r="F1863" s="135"/>
      <c r="G1863" s="135"/>
      <c r="H1863" s="136"/>
    </row>
    <row r="1864" spans="1:8" x14ac:dyDescent="0.2">
      <c r="A1864" s="132"/>
      <c r="B1864" s="133"/>
      <c r="C1864" s="92"/>
      <c r="D1864" s="134"/>
      <c r="E1864" s="132"/>
      <c r="F1864" s="135"/>
      <c r="G1864" s="135"/>
      <c r="H1864" s="136"/>
    </row>
    <row r="1865" spans="1:8" x14ac:dyDescent="0.2">
      <c r="A1865" s="132"/>
      <c r="B1865" s="133"/>
      <c r="C1865" s="92"/>
      <c r="D1865" s="134"/>
      <c r="E1865" s="132"/>
      <c r="F1865" s="135"/>
      <c r="G1865" s="135"/>
      <c r="H1865" s="136"/>
    </row>
    <row r="1866" spans="1:8" x14ac:dyDescent="0.2">
      <c r="A1866" s="132"/>
      <c r="B1866" s="133"/>
      <c r="C1866" s="92"/>
      <c r="D1866" s="134"/>
      <c r="E1866" s="132"/>
      <c r="F1866" s="135"/>
      <c r="G1866" s="135"/>
      <c r="H1866" s="136"/>
    </row>
    <row r="1867" spans="1:8" x14ac:dyDescent="0.2">
      <c r="A1867" s="132"/>
      <c r="B1867" s="133"/>
      <c r="C1867" s="92"/>
      <c r="D1867" s="134"/>
      <c r="E1867" s="132"/>
      <c r="F1867" s="135"/>
      <c r="G1867" s="135"/>
      <c r="H1867" s="136"/>
    </row>
    <row r="1868" spans="1:8" x14ac:dyDescent="0.2">
      <c r="A1868" s="132"/>
      <c r="B1868" s="133"/>
      <c r="C1868" s="92"/>
      <c r="D1868" s="134"/>
      <c r="E1868" s="132"/>
      <c r="F1868" s="135"/>
      <c r="G1868" s="135"/>
      <c r="H1868" s="136"/>
    </row>
    <row r="1869" spans="1:8" x14ac:dyDescent="0.2">
      <c r="A1869" s="132"/>
      <c r="B1869" s="133"/>
      <c r="C1869" s="92"/>
      <c r="D1869" s="134"/>
      <c r="E1869" s="132"/>
      <c r="F1869" s="135"/>
      <c r="G1869" s="135"/>
      <c r="H1869" s="136"/>
    </row>
    <row r="1870" spans="1:8" x14ac:dyDescent="0.2">
      <c r="A1870" s="132"/>
      <c r="B1870" s="133"/>
      <c r="C1870" s="92"/>
      <c r="D1870" s="134"/>
      <c r="E1870" s="132"/>
      <c r="F1870" s="135"/>
      <c r="G1870" s="135"/>
      <c r="H1870" s="136"/>
    </row>
    <row r="1871" spans="1:8" x14ac:dyDescent="0.2">
      <c r="A1871" s="132"/>
      <c r="B1871" s="133"/>
      <c r="C1871" s="92"/>
      <c r="D1871" s="134"/>
      <c r="E1871" s="132"/>
      <c r="F1871" s="135"/>
      <c r="G1871" s="135"/>
      <c r="H1871" s="136"/>
    </row>
    <row r="1872" spans="1:8" x14ac:dyDescent="0.2">
      <c r="A1872" s="132"/>
      <c r="B1872" s="133"/>
      <c r="C1872" s="92"/>
      <c r="D1872" s="134"/>
      <c r="E1872" s="132"/>
      <c r="F1872" s="135"/>
      <c r="G1872" s="135"/>
      <c r="H1872" s="136"/>
    </row>
    <row r="1873" spans="1:8" x14ac:dyDescent="0.2">
      <c r="A1873" s="132"/>
      <c r="B1873" s="133"/>
      <c r="C1873" s="92"/>
      <c r="D1873" s="134"/>
      <c r="E1873" s="132"/>
      <c r="F1873" s="135"/>
      <c r="G1873" s="135"/>
      <c r="H1873" s="136"/>
    </row>
    <row r="1874" spans="1:8" x14ac:dyDescent="0.2">
      <c r="A1874" s="132"/>
      <c r="B1874" s="133"/>
      <c r="C1874" s="92"/>
      <c r="D1874" s="134"/>
      <c r="E1874" s="132"/>
      <c r="F1874" s="135"/>
      <c r="G1874" s="135"/>
      <c r="H1874" s="136"/>
    </row>
    <row r="1875" spans="1:8" x14ac:dyDescent="0.2">
      <c r="A1875" s="132"/>
      <c r="B1875" s="133"/>
      <c r="C1875" s="92"/>
      <c r="D1875" s="134"/>
      <c r="E1875" s="132"/>
      <c r="F1875" s="135"/>
      <c r="G1875" s="135"/>
      <c r="H1875" s="136"/>
    </row>
    <row r="1876" spans="1:8" x14ac:dyDescent="0.2">
      <c r="A1876" s="132"/>
      <c r="B1876" s="133"/>
      <c r="C1876" s="92"/>
      <c r="D1876" s="134"/>
      <c r="E1876" s="132"/>
      <c r="F1876" s="135"/>
      <c r="G1876" s="135"/>
      <c r="H1876" s="136"/>
    </row>
    <row r="1877" spans="1:8" x14ac:dyDescent="0.2">
      <c r="A1877" s="132"/>
      <c r="B1877" s="133"/>
      <c r="C1877" s="92"/>
      <c r="D1877" s="134"/>
      <c r="E1877" s="132"/>
      <c r="F1877" s="135"/>
      <c r="G1877" s="135"/>
      <c r="H1877" s="136"/>
    </row>
    <row r="1878" spans="1:8" x14ac:dyDescent="0.2">
      <c r="A1878" s="132"/>
      <c r="B1878" s="133"/>
      <c r="C1878" s="92"/>
      <c r="D1878" s="134"/>
      <c r="E1878" s="132"/>
      <c r="F1878" s="135"/>
      <c r="G1878" s="135"/>
      <c r="H1878" s="136"/>
    </row>
    <row r="1879" spans="1:8" x14ac:dyDescent="0.2">
      <c r="A1879" s="132"/>
      <c r="B1879" s="133"/>
      <c r="C1879" s="92"/>
      <c r="D1879" s="134"/>
      <c r="E1879" s="132"/>
      <c r="F1879" s="135"/>
      <c r="G1879" s="135"/>
      <c r="H1879" s="136"/>
    </row>
    <row r="1880" spans="1:8" x14ac:dyDescent="0.2">
      <c r="A1880" s="132"/>
      <c r="B1880" s="133"/>
      <c r="C1880" s="92"/>
      <c r="D1880" s="134"/>
      <c r="E1880" s="132"/>
      <c r="F1880" s="135"/>
      <c r="G1880" s="135"/>
      <c r="H1880" s="136"/>
    </row>
    <row r="1881" spans="1:8" x14ac:dyDescent="0.2">
      <c r="A1881" s="132"/>
      <c r="B1881" s="133"/>
      <c r="C1881" s="92"/>
      <c r="D1881" s="134"/>
      <c r="E1881" s="132"/>
      <c r="F1881" s="135"/>
      <c r="G1881" s="135"/>
      <c r="H1881" s="136"/>
    </row>
    <row r="1882" spans="1:8" x14ac:dyDescent="0.2">
      <c r="A1882" s="132"/>
      <c r="B1882" s="133"/>
      <c r="C1882" s="92"/>
      <c r="D1882" s="134"/>
      <c r="E1882" s="132"/>
      <c r="F1882" s="135"/>
      <c r="G1882" s="135"/>
      <c r="H1882" s="136"/>
    </row>
    <row r="1883" spans="1:8" x14ac:dyDescent="0.2">
      <c r="A1883" s="132"/>
      <c r="B1883" s="133"/>
      <c r="C1883" s="92"/>
      <c r="D1883" s="134"/>
      <c r="E1883" s="132"/>
      <c r="F1883" s="135"/>
      <c r="G1883" s="135"/>
      <c r="H1883" s="136"/>
    </row>
    <row r="1884" spans="1:8" x14ac:dyDescent="0.2">
      <c r="A1884" s="132"/>
      <c r="B1884" s="133"/>
      <c r="C1884" s="92"/>
      <c r="D1884" s="134"/>
      <c r="E1884" s="132"/>
      <c r="F1884" s="135"/>
      <c r="G1884" s="135"/>
      <c r="H1884" s="136"/>
    </row>
    <row r="1885" spans="1:8" x14ac:dyDescent="0.2">
      <c r="A1885" s="132"/>
      <c r="B1885" s="133"/>
      <c r="C1885" s="92"/>
      <c r="D1885" s="134"/>
      <c r="E1885" s="132"/>
      <c r="F1885" s="135"/>
      <c r="G1885" s="135"/>
      <c r="H1885" s="136"/>
    </row>
    <row r="1886" spans="1:8" x14ac:dyDescent="0.2">
      <c r="A1886" s="132"/>
      <c r="B1886" s="133"/>
      <c r="C1886" s="92"/>
      <c r="D1886" s="134"/>
      <c r="E1886" s="132"/>
      <c r="F1886" s="135"/>
      <c r="G1886" s="135"/>
      <c r="H1886" s="136"/>
    </row>
    <row r="1887" spans="1:8" x14ac:dyDescent="0.2">
      <c r="A1887" s="132"/>
      <c r="B1887" s="133"/>
      <c r="C1887" s="92"/>
      <c r="D1887" s="134"/>
      <c r="E1887" s="132"/>
      <c r="F1887" s="135"/>
      <c r="G1887" s="135"/>
      <c r="H1887" s="136"/>
    </row>
    <row r="1888" spans="1:8" x14ac:dyDescent="0.2">
      <c r="A1888" s="132"/>
      <c r="B1888" s="133"/>
      <c r="C1888" s="92"/>
      <c r="D1888" s="134"/>
      <c r="E1888" s="132"/>
      <c r="F1888" s="135"/>
      <c r="G1888" s="135"/>
      <c r="H1888" s="136"/>
    </row>
    <row r="1889" spans="1:8" x14ac:dyDescent="0.2">
      <c r="A1889" s="132"/>
      <c r="B1889" s="133"/>
      <c r="C1889" s="92"/>
      <c r="D1889" s="134"/>
      <c r="E1889" s="132"/>
      <c r="F1889" s="135"/>
      <c r="G1889" s="135"/>
      <c r="H1889" s="136"/>
    </row>
    <row r="1890" spans="1:8" x14ac:dyDescent="0.2">
      <c r="A1890" s="132"/>
      <c r="B1890" s="133"/>
      <c r="C1890" s="92"/>
      <c r="D1890" s="134"/>
      <c r="E1890" s="132"/>
      <c r="F1890" s="135"/>
      <c r="G1890" s="135"/>
      <c r="H1890" s="136"/>
    </row>
    <row r="1891" spans="1:8" x14ac:dyDescent="0.2">
      <c r="A1891" s="132"/>
      <c r="B1891" s="133"/>
      <c r="C1891" s="92"/>
      <c r="D1891" s="134"/>
      <c r="E1891" s="132"/>
      <c r="F1891" s="135"/>
      <c r="G1891" s="135"/>
      <c r="H1891" s="136"/>
    </row>
    <row r="1892" spans="1:8" x14ac:dyDescent="0.2">
      <c r="A1892" s="132"/>
      <c r="B1892" s="133"/>
      <c r="C1892" s="92"/>
      <c r="D1892" s="134"/>
      <c r="E1892" s="132"/>
      <c r="F1892" s="135"/>
      <c r="G1892" s="135"/>
      <c r="H1892" s="136"/>
    </row>
    <row r="1893" spans="1:8" x14ac:dyDescent="0.2">
      <c r="A1893" s="132"/>
      <c r="B1893" s="133"/>
      <c r="C1893" s="92"/>
      <c r="D1893" s="134"/>
      <c r="E1893" s="132"/>
      <c r="F1893" s="135"/>
      <c r="G1893" s="135"/>
      <c r="H1893" s="136"/>
    </row>
    <row r="1894" spans="1:8" x14ac:dyDescent="0.2">
      <c r="A1894" s="132"/>
      <c r="B1894" s="133"/>
      <c r="C1894" s="92"/>
      <c r="D1894" s="134"/>
      <c r="E1894" s="132"/>
      <c r="F1894" s="135"/>
      <c r="G1894" s="135"/>
      <c r="H1894" s="136"/>
    </row>
    <row r="1895" spans="1:8" x14ac:dyDescent="0.2">
      <c r="A1895" s="132"/>
      <c r="B1895" s="133"/>
      <c r="C1895" s="92"/>
      <c r="D1895" s="134"/>
      <c r="E1895" s="132"/>
      <c r="F1895" s="135"/>
      <c r="G1895" s="135"/>
      <c r="H1895" s="136"/>
    </row>
    <row r="1896" spans="1:8" x14ac:dyDescent="0.2">
      <c r="A1896" s="132"/>
      <c r="B1896" s="133"/>
      <c r="C1896" s="92"/>
      <c r="D1896" s="134"/>
      <c r="E1896" s="132"/>
      <c r="F1896" s="135"/>
      <c r="G1896" s="135"/>
      <c r="H1896" s="136"/>
    </row>
    <row r="1897" spans="1:8" x14ac:dyDescent="0.2">
      <c r="A1897" s="132"/>
      <c r="B1897" s="133"/>
      <c r="C1897" s="92"/>
      <c r="D1897" s="134"/>
      <c r="E1897" s="132"/>
      <c r="F1897" s="135"/>
      <c r="G1897" s="135"/>
      <c r="H1897" s="136"/>
    </row>
    <row r="1898" spans="1:8" x14ac:dyDescent="0.2">
      <c r="A1898" s="132"/>
      <c r="B1898" s="133"/>
      <c r="C1898" s="92"/>
      <c r="D1898" s="134"/>
      <c r="E1898" s="132"/>
      <c r="F1898" s="135"/>
      <c r="G1898" s="135"/>
      <c r="H1898" s="136"/>
    </row>
    <row r="1899" spans="1:8" x14ac:dyDescent="0.2">
      <c r="A1899" s="132"/>
      <c r="B1899" s="133"/>
      <c r="C1899" s="92"/>
      <c r="D1899" s="134"/>
      <c r="E1899" s="132"/>
      <c r="F1899" s="135"/>
      <c r="G1899" s="135"/>
      <c r="H1899" s="136"/>
    </row>
    <row r="1900" spans="1:8" x14ac:dyDescent="0.2">
      <c r="A1900" s="132"/>
      <c r="B1900" s="133"/>
      <c r="C1900" s="92"/>
      <c r="D1900" s="134"/>
      <c r="E1900" s="132"/>
      <c r="F1900" s="135"/>
      <c r="G1900" s="135"/>
      <c r="H1900" s="136"/>
    </row>
    <row r="1901" spans="1:8" x14ac:dyDescent="0.2">
      <c r="A1901" s="132"/>
      <c r="B1901" s="133"/>
      <c r="C1901" s="92"/>
      <c r="D1901" s="134"/>
      <c r="E1901" s="132"/>
      <c r="F1901" s="135"/>
      <c r="G1901" s="135"/>
      <c r="H1901" s="136"/>
    </row>
    <row r="1902" spans="1:8" x14ac:dyDescent="0.2">
      <c r="A1902" s="132"/>
      <c r="B1902" s="133"/>
      <c r="C1902" s="92"/>
      <c r="D1902" s="134"/>
      <c r="E1902" s="132"/>
      <c r="F1902" s="135"/>
      <c r="G1902" s="135"/>
      <c r="H1902" s="136"/>
    </row>
    <row r="1903" spans="1:8" x14ac:dyDescent="0.2">
      <c r="A1903" s="132"/>
      <c r="B1903" s="133"/>
      <c r="C1903" s="92"/>
      <c r="D1903" s="134"/>
      <c r="E1903" s="132"/>
      <c r="F1903" s="135"/>
      <c r="G1903" s="135"/>
      <c r="H1903" s="136"/>
    </row>
    <row r="1904" spans="1:8" x14ac:dyDescent="0.2">
      <c r="A1904" s="132"/>
      <c r="B1904" s="133"/>
      <c r="C1904" s="92"/>
      <c r="D1904" s="134"/>
      <c r="E1904" s="132"/>
      <c r="F1904" s="135"/>
      <c r="G1904" s="135"/>
      <c r="H1904" s="136"/>
    </row>
    <row r="1905" spans="1:8" x14ac:dyDescent="0.2">
      <c r="A1905" s="132"/>
      <c r="B1905" s="133"/>
      <c r="C1905" s="92"/>
      <c r="D1905" s="134"/>
      <c r="E1905" s="132"/>
      <c r="F1905" s="135"/>
      <c r="G1905" s="135"/>
      <c r="H1905" s="136"/>
    </row>
    <row r="1906" spans="1:8" x14ac:dyDescent="0.2">
      <c r="A1906" s="132"/>
      <c r="B1906" s="133"/>
      <c r="C1906" s="92"/>
      <c r="D1906" s="134"/>
      <c r="E1906" s="132"/>
      <c r="F1906" s="135"/>
      <c r="G1906" s="135"/>
      <c r="H1906" s="136"/>
    </row>
    <row r="1907" spans="1:8" x14ac:dyDescent="0.2">
      <c r="A1907" s="132"/>
      <c r="B1907" s="133"/>
      <c r="C1907" s="92"/>
      <c r="D1907" s="134"/>
      <c r="E1907" s="132"/>
      <c r="F1907" s="135"/>
      <c r="G1907" s="135"/>
      <c r="H1907" s="136"/>
    </row>
    <row r="1908" spans="1:8" x14ac:dyDescent="0.2">
      <c r="A1908" s="132"/>
      <c r="B1908" s="133"/>
      <c r="C1908" s="92"/>
      <c r="D1908" s="134"/>
      <c r="E1908" s="132"/>
      <c r="F1908" s="135"/>
      <c r="G1908" s="135"/>
      <c r="H1908" s="136"/>
    </row>
    <row r="1909" spans="1:8" x14ac:dyDescent="0.2">
      <c r="A1909" s="132"/>
      <c r="B1909" s="133"/>
      <c r="C1909" s="92"/>
      <c r="D1909" s="134"/>
      <c r="E1909" s="132"/>
      <c r="F1909" s="135"/>
      <c r="G1909" s="135"/>
      <c r="H1909" s="136"/>
    </row>
    <row r="1910" spans="1:8" x14ac:dyDescent="0.2">
      <c r="A1910" s="132"/>
      <c r="B1910" s="133"/>
      <c r="C1910" s="92"/>
      <c r="D1910" s="134"/>
      <c r="E1910" s="132"/>
      <c r="F1910" s="135"/>
      <c r="G1910" s="135"/>
      <c r="H1910" s="136"/>
    </row>
    <row r="1911" spans="1:8" x14ac:dyDescent="0.2">
      <c r="A1911" s="132"/>
      <c r="B1911" s="133"/>
      <c r="C1911" s="92"/>
      <c r="D1911" s="134"/>
      <c r="E1911" s="132"/>
      <c r="F1911" s="135"/>
      <c r="G1911" s="135"/>
      <c r="H1911" s="136"/>
    </row>
    <row r="1912" spans="1:8" x14ac:dyDescent="0.2">
      <c r="A1912" s="132"/>
      <c r="B1912" s="133"/>
      <c r="C1912" s="92"/>
      <c r="D1912" s="134"/>
      <c r="E1912" s="132"/>
      <c r="F1912" s="135"/>
      <c r="G1912" s="135"/>
      <c r="H1912" s="136"/>
    </row>
    <row r="1913" spans="1:8" x14ac:dyDescent="0.2">
      <c r="A1913" s="132"/>
      <c r="B1913" s="133"/>
      <c r="C1913" s="92"/>
      <c r="D1913" s="134"/>
      <c r="E1913" s="132"/>
      <c r="F1913" s="135"/>
      <c r="G1913" s="135"/>
      <c r="H1913" s="136"/>
    </row>
    <row r="1914" spans="1:8" x14ac:dyDescent="0.2">
      <c r="A1914" s="132"/>
      <c r="B1914" s="133"/>
      <c r="C1914" s="92"/>
      <c r="D1914" s="134"/>
      <c r="E1914" s="132"/>
      <c r="F1914" s="135"/>
      <c r="G1914" s="135"/>
      <c r="H1914" s="136"/>
    </row>
    <row r="1915" spans="1:8" x14ac:dyDescent="0.2">
      <c r="A1915" s="132"/>
      <c r="B1915" s="133"/>
      <c r="C1915" s="92"/>
      <c r="D1915" s="134"/>
      <c r="E1915" s="132"/>
      <c r="F1915" s="135"/>
      <c r="G1915" s="135"/>
      <c r="H1915" s="136"/>
    </row>
    <row r="1916" spans="1:8" x14ac:dyDescent="0.2">
      <c r="A1916" s="132"/>
      <c r="B1916" s="133"/>
      <c r="C1916" s="92"/>
      <c r="D1916" s="134"/>
      <c r="E1916" s="132"/>
      <c r="F1916" s="135"/>
      <c r="G1916" s="135"/>
      <c r="H1916" s="136"/>
    </row>
    <row r="1917" spans="1:8" x14ac:dyDescent="0.2">
      <c r="A1917" s="132"/>
      <c r="B1917" s="133"/>
      <c r="C1917" s="92"/>
      <c r="D1917" s="134"/>
      <c r="E1917" s="132"/>
      <c r="F1917" s="135"/>
      <c r="G1917" s="135"/>
      <c r="H1917" s="136"/>
    </row>
    <row r="1918" spans="1:8" x14ac:dyDescent="0.2">
      <c r="A1918" s="132"/>
      <c r="B1918" s="133"/>
      <c r="C1918" s="92"/>
      <c r="D1918" s="134"/>
      <c r="E1918" s="132"/>
      <c r="F1918" s="135"/>
      <c r="G1918" s="135"/>
      <c r="H1918" s="136"/>
    </row>
    <row r="1919" spans="1:8" x14ac:dyDescent="0.2">
      <c r="A1919" s="132"/>
      <c r="B1919" s="133"/>
      <c r="C1919" s="92"/>
      <c r="D1919" s="134"/>
      <c r="E1919" s="132"/>
      <c r="F1919" s="135"/>
      <c r="G1919" s="135"/>
      <c r="H1919" s="136"/>
    </row>
    <row r="1920" spans="1:8" x14ac:dyDescent="0.2">
      <c r="A1920" s="132"/>
      <c r="B1920" s="133"/>
      <c r="C1920" s="92"/>
      <c r="D1920" s="134"/>
      <c r="E1920" s="132"/>
      <c r="F1920" s="135"/>
      <c r="G1920" s="135"/>
      <c r="H1920" s="136"/>
    </row>
    <row r="1921" spans="1:8" x14ac:dyDescent="0.2">
      <c r="A1921" s="132"/>
      <c r="B1921" s="133"/>
      <c r="C1921" s="92"/>
      <c r="D1921" s="134"/>
      <c r="E1921" s="132"/>
      <c r="F1921" s="135"/>
      <c r="G1921" s="135"/>
      <c r="H1921" s="136"/>
    </row>
    <row r="1922" spans="1:8" x14ac:dyDescent="0.2">
      <c r="A1922" s="132"/>
      <c r="B1922" s="133"/>
      <c r="C1922" s="92"/>
      <c r="D1922" s="134"/>
      <c r="E1922" s="132"/>
      <c r="F1922" s="135"/>
      <c r="G1922" s="135"/>
      <c r="H1922" s="136"/>
    </row>
    <row r="1923" spans="1:8" x14ac:dyDescent="0.2">
      <c r="A1923" s="132"/>
      <c r="B1923" s="133"/>
      <c r="C1923" s="92"/>
      <c r="D1923" s="134"/>
      <c r="E1923" s="132"/>
      <c r="F1923" s="135"/>
      <c r="G1923" s="135"/>
      <c r="H1923" s="136"/>
    </row>
    <row r="1924" spans="1:8" x14ac:dyDescent="0.2">
      <c r="A1924" s="132"/>
      <c r="B1924" s="133"/>
      <c r="C1924" s="92"/>
      <c r="D1924" s="134"/>
      <c r="E1924" s="132"/>
      <c r="F1924" s="135"/>
      <c r="G1924" s="135"/>
      <c r="H1924" s="136"/>
    </row>
    <row r="1925" spans="1:8" x14ac:dyDescent="0.2">
      <c r="A1925" s="132"/>
      <c r="B1925" s="133"/>
      <c r="C1925" s="92"/>
      <c r="D1925" s="134"/>
      <c r="E1925" s="132"/>
      <c r="F1925" s="135"/>
      <c r="G1925" s="135"/>
      <c r="H1925" s="136"/>
    </row>
    <row r="1926" spans="1:8" x14ac:dyDescent="0.2">
      <c r="A1926" s="132"/>
      <c r="B1926" s="133"/>
      <c r="C1926" s="92"/>
      <c r="D1926" s="134"/>
      <c r="E1926" s="132"/>
      <c r="F1926" s="135"/>
      <c r="G1926" s="135"/>
      <c r="H1926" s="136"/>
    </row>
    <row r="1927" spans="1:8" x14ac:dyDescent="0.2">
      <c r="A1927" s="132"/>
      <c r="B1927" s="133"/>
      <c r="C1927" s="92"/>
      <c r="D1927" s="134"/>
      <c r="E1927" s="132"/>
      <c r="F1927" s="135"/>
      <c r="G1927" s="135"/>
      <c r="H1927" s="136"/>
    </row>
    <row r="1928" spans="1:8" x14ac:dyDescent="0.2">
      <c r="A1928" s="132"/>
      <c r="B1928" s="133"/>
      <c r="C1928" s="92"/>
      <c r="D1928" s="134"/>
      <c r="E1928" s="132"/>
      <c r="F1928" s="135"/>
      <c r="G1928" s="135"/>
      <c r="H1928" s="136"/>
    </row>
    <row r="1929" spans="1:8" x14ac:dyDescent="0.2">
      <c r="A1929" s="132"/>
      <c r="B1929" s="133"/>
      <c r="C1929" s="92"/>
      <c r="D1929" s="134"/>
      <c r="E1929" s="132"/>
      <c r="F1929" s="135"/>
      <c r="G1929" s="135"/>
      <c r="H1929" s="136"/>
    </row>
    <row r="1930" spans="1:8" x14ac:dyDescent="0.2">
      <c r="A1930" s="132"/>
      <c r="B1930" s="133"/>
      <c r="C1930" s="92"/>
      <c r="D1930" s="134"/>
      <c r="E1930" s="132"/>
      <c r="F1930" s="135"/>
      <c r="G1930" s="135"/>
      <c r="H1930" s="136"/>
    </row>
    <row r="1931" spans="1:8" x14ac:dyDescent="0.2">
      <c r="A1931" s="132"/>
      <c r="B1931" s="133"/>
      <c r="C1931" s="92"/>
      <c r="D1931" s="134"/>
      <c r="E1931" s="132"/>
      <c r="F1931" s="135"/>
      <c r="G1931" s="135"/>
      <c r="H1931" s="136"/>
    </row>
    <row r="1932" spans="1:8" x14ac:dyDescent="0.2">
      <c r="A1932" s="132"/>
      <c r="B1932" s="133"/>
      <c r="C1932" s="92"/>
      <c r="D1932" s="134"/>
      <c r="E1932" s="132"/>
      <c r="F1932" s="135"/>
      <c r="G1932" s="135"/>
      <c r="H1932" s="136"/>
    </row>
    <row r="1933" spans="1:8" x14ac:dyDescent="0.2">
      <c r="A1933" s="132"/>
      <c r="B1933" s="133"/>
      <c r="C1933" s="92"/>
      <c r="D1933" s="134"/>
      <c r="E1933" s="132"/>
      <c r="F1933" s="135"/>
      <c r="G1933" s="135"/>
      <c r="H1933" s="136"/>
    </row>
    <row r="1934" spans="1:8" x14ac:dyDescent="0.2">
      <c r="A1934" s="132"/>
      <c r="B1934" s="133"/>
      <c r="C1934" s="92"/>
      <c r="D1934" s="134"/>
      <c r="E1934" s="132"/>
      <c r="F1934" s="135"/>
      <c r="G1934" s="135"/>
      <c r="H1934" s="136"/>
    </row>
    <row r="1935" spans="1:8" x14ac:dyDescent="0.2">
      <c r="A1935" s="132"/>
      <c r="B1935" s="133"/>
      <c r="C1935" s="92"/>
      <c r="D1935" s="134"/>
      <c r="E1935" s="132"/>
      <c r="F1935" s="135"/>
      <c r="G1935" s="135"/>
      <c r="H1935" s="136"/>
    </row>
    <row r="1936" spans="1:8" x14ac:dyDescent="0.2">
      <c r="A1936" s="132"/>
      <c r="B1936" s="133"/>
      <c r="C1936" s="92"/>
      <c r="D1936" s="134"/>
      <c r="E1936" s="132"/>
      <c r="F1936" s="135"/>
      <c r="G1936" s="135"/>
      <c r="H1936" s="136"/>
    </row>
    <row r="1937" spans="1:8" x14ac:dyDescent="0.2">
      <c r="A1937" s="132"/>
      <c r="B1937" s="133"/>
      <c r="C1937" s="92"/>
      <c r="D1937" s="134"/>
      <c r="E1937" s="132"/>
      <c r="F1937" s="135"/>
      <c r="G1937" s="135"/>
      <c r="H1937" s="136"/>
    </row>
    <row r="1938" spans="1:8" x14ac:dyDescent="0.2">
      <c r="A1938" s="132"/>
      <c r="B1938" s="133"/>
      <c r="C1938" s="92"/>
      <c r="D1938" s="134"/>
      <c r="E1938" s="132"/>
      <c r="F1938" s="135"/>
      <c r="G1938" s="135"/>
      <c r="H1938" s="136"/>
    </row>
    <row r="1939" spans="1:8" x14ac:dyDescent="0.2">
      <c r="A1939" s="132"/>
      <c r="B1939" s="133"/>
      <c r="C1939" s="92"/>
      <c r="D1939" s="134"/>
      <c r="E1939" s="132"/>
      <c r="F1939" s="135"/>
      <c r="G1939" s="135"/>
      <c r="H1939" s="136"/>
    </row>
    <row r="1940" spans="1:8" x14ac:dyDescent="0.2">
      <c r="A1940" s="132"/>
      <c r="B1940" s="133"/>
      <c r="C1940" s="92"/>
      <c r="D1940" s="134"/>
      <c r="E1940" s="132"/>
      <c r="F1940" s="135"/>
      <c r="G1940" s="135"/>
      <c r="H1940" s="136"/>
    </row>
    <row r="1941" spans="1:8" x14ac:dyDescent="0.2">
      <c r="A1941" s="132"/>
      <c r="B1941" s="133"/>
      <c r="C1941" s="92"/>
      <c r="D1941" s="134"/>
      <c r="E1941" s="132"/>
      <c r="F1941" s="135"/>
      <c r="G1941" s="135"/>
      <c r="H1941" s="136"/>
    </row>
    <row r="1942" spans="1:8" x14ac:dyDescent="0.2">
      <c r="A1942" s="132"/>
      <c r="B1942" s="133"/>
      <c r="C1942" s="92"/>
      <c r="D1942" s="134"/>
      <c r="E1942" s="132"/>
      <c r="F1942" s="135"/>
      <c r="G1942" s="135"/>
      <c r="H1942" s="136"/>
    </row>
    <row r="1943" spans="1:8" x14ac:dyDescent="0.2">
      <c r="A1943" s="132"/>
      <c r="B1943" s="133"/>
      <c r="C1943" s="92"/>
      <c r="D1943" s="134"/>
      <c r="E1943" s="132"/>
      <c r="F1943" s="135"/>
      <c r="G1943" s="135"/>
      <c r="H1943" s="136"/>
    </row>
    <row r="1944" spans="1:8" x14ac:dyDescent="0.2">
      <c r="A1944" s="132"/>
      <c r="B1944" s="133"/>
      <c r="C1944" s="92"/>
      <c r="D1944" s="134"/>
      <c r="E1944" s="132"/>
      <c r="F1944" s="135"/>
      <c r="G1944" s="135"/>
      <c r="H1944" s="136"/>
    </row>
    <row r="1945" spans="1:8" x14ac:dyDescent="0.2">
      <c r="A1945" s="132"/>
      <c r="B1945" s="133"/>
      <c r="C1945" s="92"/>
      <c r="D1945" s="134"/>
      <c r="E1945" s="132"/>
      <c r="F1945" s="135"/>
      <c r="G1945" s="135"/>
      <c r="H1945" s="136"/>
    </row>
    <row r="1946" spans="1:8" x14ac:dyDescent="0.2">
      <c r="A1946" s="132"/>
      <c r="B1946" s="133"/>
      <c r="C1946" s="92"/>
      <c r="D1946" s="134"/>
      <c r="E1946" s="132"/>
      <c r="F1946" s="135"/>
      <c r="G1946" s="135"/>
      <c r="H1946" s="136"/>
    </row>
    <row r="1947" spans="1:8" x14ac:dyDescent="0.2">
      <c r="A1947" s="132"/>
      <c r="B1947" s="133"/>
      <c r="C1947" s="92"/>
      <c r="D1947" s="134"/>
      <c r="E1947" s="132"/>
      <c r="F1947" s="135"/>
      <c r="G1947" s="135"/>
      <c r="H1947" s="136"/>
    </row>
    <row r="1948" spans="1:8" x14ac:dyDescent="0.2">
      <c r="A1948" s="132"/>
      <c r="B1948" s="133"/>
      <c r="C1948" s="92"/>
      <c r="D1948" s="134"/>
      <c r="E1948" s="132"/>
      <c r="F1948" s="135"/>
      <c r="G1948" s="135"/>
      <c r="H1948" s="136"/>
    </row>
    <row r="1949" spans="1:8" x14ac:dyDescent="0.2">
      <c r="A1949" s="132"/>
      <c r="B1949" s="133"/>
      <c r="C1949" s="92"/>
      <c r="D1949" s="134"/>
      <c r="E1949" s="132"/>
      <c r="F1949" s="135"/>
      <c r="G1949" s="135"/>
      <c r="H1949" s="136"/>
    </row>
    <row r="1950" spans="1:8" x14ac:dyDescent="0.2">
      <c r="A1950" s="132"/>
      <c r="B1950" s="133"/>
      <c r="C1950" s="92"/>
      <c r="D1950" s="134"/>
      <c r="E1950" s="132"/>
      <c r="F1950" s="135"/>
      <c r="G1950" s="135"/>
      <c r="H1950" s="136"/>
    </row>
    <row r="1951" spans="1:8" x14ac:dyDescent="0.2">
      <c r="A1951" s="132"/>
      <c r="B1951" s="133"/>
      <c r="C1951" s="92"/>
      <c r="D1951" s="134"/>
      <c r="E1951" s="132"/>
      <c r="F1951" s="135"/>
      <c r="G1951" s="135"/>
      <c r="H1951" s="136"/>
    </row>
    <row r="1952" spans="1:8" x14ac:dyDescent="0.2">
      <c r="A1952" s="132"/>
      <c r="B1952" s="133"/>
      <c r="C1952" s="92"/>
      <c r="D1952" s="134"/>
      <c r="E1952" s="132"/>
      <c r="F1952" s="135"/>
      <c r="G1952" s="135"/>
      <c r="H1952" s="136"/>
    </row>
    <row r="1953" spans="1:8" x14ac:dyDescent="0.2">
      <c r="A1953" s="132"/>
      <c r="B1953" s="133"/>
      <c r="C1953" s="92"/>
      <c r="D1953" s="134"/>
      <c r="E1953" s="132"/>
      <c r="F1953" s="135"/>
      <c r="G1953" s="135"/>
      <c r="H1953" s="136"/>
    </row>
    <row r="1954" spans="1:8" x14ac:dyDescent="0.2">
      <c r="A1954" s="132"/>
      <c r="B1954" s="133"/>
      <c r="C1954" s="92"/>
      <c r="D1954" s="134"/>
      <c r="E1954" s="132"/>
      <c r="F1954" s="135"/>
      <c r="G1954" s="135"/>
      <c r="H1954" s="136"/>
    </row>
    <row r="1955" spans="1:8" x14ac:dyDescent="0.2">
      <c r="A1955" s="132"/>
      <c r="B1955" s="133"/>
      <c r="C1955" s="92"/>
      <c r="D1955" s="134"/>
      <c r="E1955" s="132"/>
      <c r="F1955" s="135"/>
      <c r="G1955" s="135"/>
      <c r="H1955" s="136"/>
    </row>
    <row r="1956" spans="1:8" x14ac:dyDescent="0.2">
      <c r="A1956" s="132"/>
      <c r="B1956" s="133"/>
      <c r="C1956" s="92"/>
      <c r="D1956" s="134"/>
      <c r="E1956" s="132"/>
      <c r="F1956" s="135"/>
      <c r="G1956" s="135"/>
      <c r="H1956" s="136"/>
    </row>
    <row r="1957" spans="1:8" x14ac:dyDescent="0.2">
      <c r="A1957" s="132"/>
      <c r="B1957" s="133"/>
      <c r="C1957" s="92"/>
      <c r="D1957" s="134"/>
      <c r="E1957" s="132"/>
      <c r="F1957" s="135"/>
      <c r="G1957" s="135"/>
      <c r="H1957" s="136"/>
    </row>
    <row r="1958" spans="1:8" x14ac:dyDescent="0.2">
      <c r="A1958" s="132"/>
      <c r="B1958" s="133"/>
      <c r="C1958" s="92"/>
      <c r="D1958" s="134"/>
      <c r="E1958" s="132"/>
      <c r="F1958" s="135"/>
      <c r="G1958" s="135"/>
      <c r="H1958" s="136"/>
    </row>
    <row r="1959" spans="1:8" x14ac:dyDescent="0.2">
      <c r="A1959" s="132"/>
      <c r="B1959" s="133"/>
      <c r="C1959" s="92"/>
      <c r="D1959" s="134"/>
      <c r="E1959" s="132"/>
      <c r="F1959" s="135"/>
      <c r="G1959" s="135"/>
      <c r="H1959" s="136"/>
    </row>
    <row r="1960" spans="1:8" x14ac:dyDescent="0.2">
      <c r="A1960" s="132"/>
      <c r="B1960" s="133"/>
      <c r="C1960" s="92"/>
      <c r="D1960" s="134"/>
      <c r="E1960" s="132"/>
      <c r="F1960" s="135"/>
      <c r="G1960" s="135"/>
      <c r="H1960" s="136"/>
    </row>
    <row r="1961" spans="1:8" x14ac:dyDescent="0.2">
      <c r="A1961" s="132"/>
      <c r="B1961" s="133"/>
      <c r="C1961" s="92"/>
      <c r="D1961" s="134"/>
      <c r="E1961" s="132"/>
      <c r="F1961" s="135"/>
      <c r="G1961" s="135"/>
      <c r="H1961" s="136"/>
    </row>
    <row r="1962" spans="1:8" x14ac:dyDescent="0.2">
      <c r="A1962" s="132"/>
      <c r="B1962" s="133"/>
      <c r="C1962" s="92"/>
      <c r="D1962" s="134"/>
      <c r="E1962" s="132"/>
      <c r="F1962" s="135"/>
      <c r="G1962" s="135"/>
      <c r="H1962" s="136"/>
    </row>
    <row r="1963" spans="1:8" x14ac:dyDescent="0.2">
      <c r="A1963" s="132"/>
      <c r="B1963" s="133"/>
      <c r="C1963" s="92"/>
      <c r="D1963" s="134"/>
      <c r="E1963" s="132"/>
      <c r="F1963" s="135"/>
      <c r="G1963" s="135"/>
      <c r="H1963" s="136"/>
    </row>
    <row r="1964" spans="1:8" x14ac:dyDescent="0.2">
      <c r="A1964" s="132"/>
      <c r="B1964" s="133"/>
      <c r="C1964" s="92"/>
      <c r="D1964" s="134"/>
      <c r="E1964" s="132"/>
      <c r="F1964" s="135"/>
      <c r="G1964" s="135"/>
      <c r="H1964" s="136"/>
    </row>
    <row r="1965" spans="1:8" x14ac:dyDescent="0.2">
      <c r="A1965" s="132"/>
      <c r="B1965" s="133"/>
      <c r="C1965" s="92"/>
      <c r="D1965" s="134"/>
      <c r="E1965" s="132"/>
      <c r="F1965" s="135"/>
      <c r="G1965" s="135"/>
      <c r="H1965" s="136"/>
    </row>
    <row r="1966" spans="1:8" x14ac:dyDescent="0.2">
      <c r="A1966" s="132"/>
      <c r="B1966" s="133"/>
      <c r="C1966" s="92"/>
      <c r="D1966" s="134"/>
      <c r="E1966" s="132"/>
      <c r="F1966" s="135"/>
      <c r="G1966" s="135"/>
      <c r="H1966" s="136"/>
    </row>
    <row r="1967" spans="1:8" x14ac:dyDescent="0.2">
      <c r="A1967" s="132"/>
      <c r="B1967" s="133"/>
      <c r="C1967" s="92"/>
      <c r="D1967" s="134"/>
      <c r="E1967" s="132"/>
      <c r="F1967" s="135"/>
      <c r="G1967" s="135"/>
      <c r="H1967" s="136"/>
    </row>
    <row r="1968" spans="1:8" x14ac:dyDescent="0.2">
      <c r="A1968" s="132"/>
      <c r="B1968" s="133"/>
      <c r="C1968" s="92"/>
      <c r="D1968" s="134"/>
      <c r="E1968" s="132"/>
      <c r="F1968" s="135"/>
      <c r="G1968" s="135"/>
      <c r="H1968" s="136"/>
    </row>
    <row r="1969" spans="1:8" x14ac:dyDescent="0.2">
      <c r="A1969" s="132"/>
      <c r="B1969" s="133"/>
      <c r="C1969" s="92"/>
      <c r="D1969" s="134"/>
      <c r="E1969" s="132"/>
      <c r="F1969" s="135"/>
      <c r="G1969" s="135"/>
      <c r="H1969" s="136"/>
    </row>
    <row r="1970" spans="1:8" x14ac:dyDescent="0.2">
      <c r="A1970" s="132"/>
      <c r="B1970" s="133"/>
      <c r="C1970" s="92"/>
      <c r="D1970" s="134"/>
      <c r="E1970" s="132"/>
      <c r="F1970" s="135"/>
      <c r="G1970" s="135"/>
      <c r="H1970" s="136"/>
    </row>
    <row r="1971" spans="1:8" x14ac:dyDescent="0.2">
      <c r="A1971" s="132"/>
      <c r="B1971" s="133"/>
      <c r="C1971" s="92"/>
      <c r="D1971" s="134"/>
      <c r="E1971" s="132"/>
      <c r="F1971" s="135"/>
      <c r="G1971" s="135"/>
      <c r="H1971" s="136"/>
    </row>
    <row r="1972" spans="1:8" x14ac:dyDescent="0.2">
      <c r="A1972" s="132"/>
      <c r="B1972" s="133"/>
      <c r="C1972" s="92"/>
      <c r="D1972" s="134"/>
      <c r="E1972" s="132"/>
      <c r="F1972" s="135"/>
      <c r="G1972" s="135"/>
      <c r="H1972" s="136"/>
    </row>
    <row r="1973" spans="1:8" x14ac:dyDescent="0.2">
      <c r="A1973" s="132"/>
      <c r="B1973" s="133"/>
      <c r="C1973" s="92"/>
      <c r="D1973" s="134"/>
      <c r="E1973" s="132"/>
      <c r="F1973" s="135"/>
      <c r="G1973" s="135"/>
      <c r="H1973" s="136"/>
    </row>
    <row r="1974" spans="1:8" x14ac:dyDescent="0.2">
      <c r="A1974" s="132"/>
      <c r="B1974" s="133"/>
      <c r="C1974" s="92"/>
      <c r="D1974" s="134"/>
      <c r="E1974" s="132"/>
      <c r="F1974" s="135"/>
      <c r="G1974" s="135"/>
      <c r="H1974" s="136"/>
    </row>
    <row r="1975" spans="1:8" x14ac:dyDescent="0.2">
      <c r="A1975" s="132"/>
      <c r="B1975" s="133"/>
      <c r="C1975" s="92"/>
      <c r="D1975" s="134"/>
      <c r="E1975" s="132"/>
      <c r="F1975" s="135"/>
      <c r="G1975" s="135"/>
      <c r="H1975" s="136"/>
    </row>
    <row r="1976" spans="1:8" x14ac:dyDescent="0.2">
      <c r="A1976" s="132"/>
      <c r="B1976" s="133"/>
      <c r="C1976" s="92"/>
      <c r="D1976" s="134"/>
      <c r="E1976" s="132"/>
      <c r="F1976" s="135"/>
      <c r="G1976" s="135"/>
      <c r="H1976" s="136"/>
    </row>
    <row r="1977" spans="1:8" x14ac:dyDescent="0.2">
      <c r="A1977" s="132"/>
      <c r="B1977" s="133"/>
      <c r="C1977" s="92"/>
      <c r="D1977" s="134"/>
      <c r="E1977" s="132"/>
      <c r="F1977" s="135"/>
      <c r="G1977" s="135"/>
      <c r="H1977" s="136"/>
    </row>
    <row r="1978" spans="1:8" x14ac:dyDescent="0.2">
      <c r="A1978" s="132"/>
      <c r="B1978" s="133"/>
      <c r="C1978" s="92"/>
      <c r="D1978" s="134"/>
      <c r="E1978" s="132"/>
      <c r="F1978" s="135"/>
      <c r="G1978" s="135"/>
      <c r="H1978" s="136"/>
    </row>
    <row r="1979" spans="1:8" x14ac:dyDescent="0.2">
      <c r="A1979" s="132"/>
      <c r="B1979" s="133"/>
      <c r="C1979" s="92"/>
      <c r="D1979" s="134"/>
      <c r="E1979" s="132"/>
      <c r="F1979" s="135"/>
      <c r="G1979" s="135"/>
      <c r="H1979" s="136"/>
    </row>
    <row r="1980" spans="1:8" x14ac:dyDescent="0.2">
      <c r="A1980" s="132"/>
      <c r="B1980" s="133"/>
      <c r="C1980" s="92"/>
      <c r="D1980" s="134"/>
      <c r="E1980" s="132"/>
      <c r="F1980" s="135"/>
      <c r="G1980" s="135"/>
      <c r="H1980" s="136"/>
    </row>
    <row r="1981" spans="1:8" x14ac:dyDescent="0.2">
      <c r="A1981" s="132"/>
      <c r="B1981" s="133"/>
      <c r="C1981" s="92"/>
      <c r="D1981" s="134"/>
      <c r="E1981" s="132"/>
      <c r="F1981" s="135"/>
      <c r="G1981" s="135"/>
      <c r="H1981" s="136"/>
    </row>
    <row r="1982" spans="1:8" x14ac:dyDescent="0.2">
      <c r="A1982" s="132"/>
      <c r="B1982" s="133"/>
      <c r="C1982" s="92"/>
      <c r="D1982" s="134"/>
      <c r="E1982" s="132"/>
      <c r="F1982" s="135"/>
      <c r="G1982" s="135"/>
      <c r="H1982" s="136"/>
    </row>
    <row r="1983" spans="1:8" x14ac:dyDescent="0.2">
      <c r="A1983" s="132"/>
      <c r="B1983" s="133"/>
      <c r="C1983" s="92"/>
      <c r="D1983" s="134"/>
      <c r="E1983" s="132"/>
      <c r="F1983" s="135"/>
      <c r="G1983" s="135"/>
      <c r="H1983" s="136"/>
    </row>
    <row r="1984" spans="1:8" x14ac:dyDescent="0.2">
      <c r="A1984" s="132"/>
      <c r="B1984" s="133"/>
      <c r="C1984" s="92"/>
      <c r="D1984" s="134"/>
      <c r="E1984" s="132"/>
      <c r="F1984" s="135"/>
      <c r="G1984" s="135"/>
      <c r="H1984" s="136"/>
    </row>
    <row r="1985" spans="1:8" x14ac:dyDescent="0.2">
      <c r="A1985" s="132"/>
      <c r="B1985" s="133"/>
      <c r="C1985" s="92"/>
      <c r="D1985" s="134"/>
      <c r="E1985" s="132"/>
      <c r="F1985" s="135"/>
      <c r="G1985" s="135"/>
      <c r="H1985" s="136"/>
    </row>
    <row r="1986" spans="1:8" x14ac:dyDescent="0.2">
      <c r="A1986" s="132"/>
      <c r="B1986" s="133"/>
      <c r="C1986" s="92"/>
      <c r="D1986" s="134"/>
      <c r="E1986" s="132"/>
      <c r="F1986" s="135"/>
      <c r="G1986" s="135"/>
      <c r="H1986" s="136"/>
    </row>
    <row r="1987" spans="1:8" x14ac:dyDescent="0.2">
      <c r="A1987" s="132"/>
      <c r="B1987" s="133"/>
      <c r="C1987" s="92"/>
      <c r="D1987" s="134"/>
      <c r="E1987" s="132"/>
      <c r="F1987" s="135"/>
      <c r="G1987" s="135"/>
      <c r="H1987" s="136"/>
    </row>
    <row r="1988" spans="1:8" x14ac:dyDescent="0.2">
      <c r="A1988" s="132"/>
      <c r="B1988" s="133"/>
      <c r="C1988" s="92"/>
      <c r="D1988" s="134"/>
      <c r="E1988" s="132"/>
      <c r="F1988" s="135"/>
      <c r="G1988" s="135"/>
      <c r="H1988" s="136"/>
    </row>
    <row r="1989" spans="1:8" x14ac:dyDescent="0.2">
      <c r="A1989" s="132"/>
      <c r="B1989" s="133"/>
      <c r="C1989" s="92"/>
      <c r="D1989" s="134"/>
      <c r="E1989" s="132"/>
      <c r="F1989" s="135"/>
      <c r="G1989" s="135"/>
      <c r="H1989" s="136"/>
    </row>
    <row r="1990" spans="1:8" x14ac:dyDescent="0.2">
      <c r="A1990" s="132"/>
      <c r="B1990" s="133"/>
      <c r="C1990" s="92"/>
      <c r="D1990" s="134"/>
      <c r="E1990" s="132"/>
      <c r="F1990" s="135"/>
      <c r="G1990" s="135"/>
      <c r="H1990" s="136"/>
    </row>
    <row r="1991" spans="1:8" x14ac:dyDescent="0.2">
      <c r="A1991" s="132"/>
      <c r="B1991" s="133"/>
      <c r="C1991" s="92"/>
      <c r="D1991" s="134"/>
      <c r="E1991" s="132"/>
      <c r="F1991" s="135"/>
      <c r="G1991" s="135"/>
      <c r="H1991" s="136"/>
    </row>
    <row r="1992" spans="1:8" x14ac:dyDescent="0.2">
      <c r="A1992" s="132"/>
      <c r="B1992" s="133"/>
      <c r="C1992" s="92"/>
      <c r="D1992" s="134"/>
      <c r="E1992" s="132"/>
      <c r="F1992" s="135"/>
      <c r="G1992" s="135"/>
      <c r="H1992" s="136"/>
    </row>
    <row r="1993" spans="1:8" x14ac:dyDescent="0.2">
      <c r="A1993" s="132"/>
      <c r="B1993" s="133"/>
      <c r="C1993" s="92"/>
      <c r="D1993" s="134"/>
      <c r="E1993" s="132"/>
      <c r="F1993" s="135"/>
      <c r="G1993" s="135"/>
      <c r="H1993" s="136"/>
    </row>
    <row r="1994" spans="1:8" x14ac:dyDescent="0.2">
      <c r="A1994" s="132"/>
      <c r="B1994" s="133"/>
      <c r="C1994" s="92"/>
      <c r="D1994" s="134"/>
      <c r="E1994" s="132"/>
      <c r="F1994" s="135"/>
      <c r="G1994" s="135"/>
      <c r="H1994" s="136"/>
    </row>
    <row r="1995" spans="1:8" x14ac:dyDescent="0.2">
      <c r="A1995" s="132"/>
      <c r="B1995" s="133"/>
      <c r="C1995" s="92"/>
      <c r="D1995" s="134"/>
      <c r="E1995" s="132"/>
      <c r="F1995" s="135"/>
      <c r="G1995" s="135"/>
      <c r="H1995" s="136"/>
    </row>
    <row r="1996" spans="1:8" x14ac:dyDescent="0.2">
      <c r="A1996" s="132"/>
      <c r="B1996" s="133"/>
      <c r="C1996" s="92"/>
      <c r="D1996" s="134"/>
      <c r="E1996" s="132"/>
      <c r="F1996" s="135"/>
      <c r="G1996" s="135"/>
      <c r="H1996" s="136"/>
    </row>
    <row r="1997" spans="1:8" x14ac:dyDescent="0.2">
      <c r="A1997" s="132"/>
      <c r="B1997" s="133"/>
      <c r="C1997" s="92"/>
      <c r="D1997" s="134"/>
      <c r="E1997" s="132"/>
      <c r="F1997" s="135"/>
      <c r="G1997" s="135"/>
      <c r="H1997" s="136"/>
    </row>
    <row r="1998" spans="1:8" x14ac:dyDescent="0.2">
      <c r="A1998" s="132"/>
      <c r="B1998" s="133"/>
      <c r="C1998" s="92"/>
      <c r="D1998" s="134"/>
      <c r="E1998" s="132"/>
      <c r="F1998" s="135"/>
      <c r="G1998" s="135"/>
      <c r="H1998" s="136"/>
    </row>
    <row r="1999" spans="1:8" x14ac:dyDescent="0.2">
      <c r="A1999" s="132"/>
      <c r="B1999" s="133"/>
      <c r="C1999" s="92"/>
      <c r="D1999" s="134"/>
      <c r="E1999" s="132"/>
      <c r="F1999" s="135"/>
      <c r="G1999" s="135"/>
      <c r="H1999" s="136"/>
    </row>
    <row r="2000" spans="1:8" x14ac:dyDescent="0.2">
      <c r="A2000" s="132"/>
      <c r="B2000" s="133"/>
      <c r="C2000" s="92"/>
      <c r="D2000" s="134"/>
      <c r="E2000" s="132"/>
      <c r="F2000" s="135"/>
      <c r="G2000" s="135"/>
      <c r="H2000" s="136"/>
    </row>
    <row r="2001" spans="1:8" x14ac:dyDescent="0.2">
      <c r="A2001" s="132"/>
      <c r="B2001" s="133"/>
      <c r="C2001" s="92"/>
      <c r="D2001" s="134"/>
      <c r="E2001" s="132"/>
      <c r="F2001" s="135"/>
      <c r="G2001" s="135"/>
      <c r="H2001" s="136"/>
    </row>
    <row r="2002" spans="1:8" x14ac:dyDescent="0.2">
      <c r="A2002" s="132"/>
      <c r="B2002" s="133"/>
      <c r="C2002" s="92"/>
      <c r="D2002" s="134"/>
      <c r="E2002" s="132"/>
      <c r="F2002" s="135"/>
      <c r="G2002" s="135"/>
      <c r="H2002" s="136"/>
    </row>
    <row r="2003" spans="1:8" x14ac:dyDescent="0.2">
      <c r="A2003" s="132"/>
      <c r="B2003" s="133"/>
      <c r="C2003" s="92"/>
      <c r="D2003" s="134"/>
      <c r="E2003" s="132"/>
      <c r="F2003" s="135"/>
      <c r="G2003" s="135"/>
      <c r="H2003" s="136"/>
    </row>
    <row r="2004" spans="1:8" x14ac:dyDescent="0.2">
      <c r="A2004" s="132"/>
      <c r="B2004" s="133"/>
      <c r="C2004" s="92"/>
      <c r="D2004" s="134"/>
      <c r="E2004" s="132"/>
      <c r="F2004" s="135"/>
      <c r="G2004" s="135"/>
      <c r="H2004" s="136"/>
    </row>
    <row r="2005" spans="1:8" x14ac:dyDescent="0.2">
      <c r="A2005" s="132"/>
      <c r="B2005" s="133"/>
      <c r="C2005" s="92"/>
      <c r="D2005" s="134"/>
      <c r="E2005" s="132"/>
      <c r="F2005" s="135"/>
      <c r="G2005" s="135"/>
      <c r="H2005" s="136"/>
    </row>
    <row r="2006" spans="1:8" x14ac:dyDescent="0.2">
      <c r="A2006" s="132"/>
      <c r="B2006" s="133"/>
      <c r="C2006" s="92"/>
      <c r="D2006" s="134"/>
      <c r="E2006" s="132"/>
      <c r="F2006" s="135"/>
      <c r="G2006" s="135"/>
      <c r="H2006" s="136"/>
    </row>
    <row r="2007" spans="1:8" x14ac:dyDescent="0.2">
      <c r="A2007" s="132"/>
      <c r="B2007" s="133"/>
      <c r="C2007" s="92"/>
      <c r="D2007" s="134"/>
      <c r="E2007" s="132"/>
      <c r="F2007" s="135"/>
      <c r="G2007" s="135"/>
      <c r="H2007" s="136"/>
    </row>
    <row r="2008" spans="1:8" x14ac:dyDescent="0.2">
      <c r="A2008" s="132"/>
      <c r="B2008" s="133"/>
      <c r="C2008" s="92"/>
      <c r="D2008" s="134"/>
      <c r="E2008" s="132"/>
      <c r="F2008" s="135"/>
      <c r="G2008" s="135"/>
      <c r="H2008" s="136"/>
    </row>
    <row r="2009" spans="1:8" x14ac:dyDescent="0.2">
      <c r="A2009" s="132"/>
      <c r="B2009" s="133"/>
      <c r="C2009" s="92"/>
      <c r="D2009" s="134"/>
      <c r="E2009" s="132"/>
      <c r="F2009" s="135"/>
      <c r="G2009" s="135"/>
      <c r="H2009" s="136"/>
    </row>
    <row r="2010" spans="1:8" x14ac:dyDescent="0.2">
      <c r="A2010" s="132"/>
      <c r="B2010" s="133"/>
      <c r="C2010" s="92"/>
      <c r="D2010" s="134"/>
      <c r="E2010" s="132"/>
      <c r="F2010" s="135"/>
      <c r="G2010" s="135"/>
      <c r="H2010" s="136"/>
    </row>
    <row r="2011" spans="1:8" x14ac:dyDescent="0.2">
      <c r="A2011" s="132"/>
      <c r="B2011" s="133"/>
      <c r="C2011" s="92"/>
      <c r="D2011" s="134"/>
      <c r="E2011" s="132"/>
      <c r="F2011" s="135"/>
      <c r="G2011" s="135"/>
      <c r="H2011" s="136"/>
    </row>
    <row r="2012" spans="1:8" x14ac:dyDescent="0.2">
      <c r="A2012" s="132"/>
      <c r="B2012" s="133"/>
      <c r="C2012" s="92"/>
      <c r="D2012" s="134"/>
      <c r="E2012" s="132"/>
      <c r="F2012" s="135"/>
      <c r="G2012" s="135"/>
      <c r="H2012" s="136"/>
    </row>
    <row r="2013" spans="1:8" x14ac:dyDescent="0.2">
      <c r="A2013" s="132"/>
      <c r="B2013" s="133"/>
      <c r="C2013" s="92"/>
      <c r="D2013" s="134"/>
      <c r="E2013" s="132"/>
      <c r="F2013" s="135"/>
      <c r="G2013" s="135"/>
      <c r="H2013" s="136"/>
    </row>
    <row r="2014" spans="1:8" x14ac:dyDescent="0.2">
      <c r="A2014" s="132"/>
      <c r="B2014" s="133"/>
      <c r="C2014" s="92"/>
      <c r="D2014" s="134"/>
      <c r="E2014" s="132"/>
      <c r="F2014" s="135"/>
      <c r="G2014" s="135"/>
      <c r="H2014" s="136"/>
    </row>
    <row r="2015" spans="1:8" x14ac:dyDescent="0.2">
      <c r="A2015" s="132"/>
      <c r="B2015" s="133"/>
      <c r="C2015" s="92"/>
      <c r="D2015" s="134"/>
      <c r="E2015" s="132"/>
      <c r="F2015" s="135"/>
      <c r="G2015" s="135"/>
      <c r="H2015" s="136"/>
    </row>
    <row r="2016" spans="1:8" x14ac:dyDescent="0.2">
      <c r="A2016" s="132"/>
      <c r="B2016" s="133"/>
      <c r="C2016" s="92"/>
      <c r="D2016" s="134"/>
      <c r="E2016" s="132"/>
      <c r="F2016" s="135"/>
      <c r="G2016" s="135"/>
      <c r="H2016" s="136"/>
    </row>
    <row r="2017" spans="1:8" x14ac:dyDescent="0.2">
      <c r="A2017" s="132"/>
      <c r="B2017" s="133"/>
      <c r="C2017" s="92"/>
      <c r="D2017" s="134"/>
      <c r="E2017" s="132"/>
      <c r="F2017" s="135"/>
      <c r="G2017" s="135"/>
      <c r="H2017" s="136"/>
    </row>
    <row r="2018" spans="1:8" x14ac:dyDescent="0.2">
      <c r="A2018" s="132"/>
      <c r="B2018" s="133"/>
      <c r="C2018" s="92"/>
      <c r="D2018" s="134"/>
      <c r="E2018" s="132"/>
      <c r="F2018" s="135"/>
      <c r="G2018" s="135"/>
      <c r="H2018" s="136"/>
    </row>
    <row r="2019" spans="1:8" x14ac:dyDescent="0.2">
      <c r="A2019" s="132"/>
      <c r="B2019" s="133"/>
      <c r="C2019" s="92"/>
      <c r="D2019" s="134"/>
      <c r="E2019" s="132"/>
      <c r="F2019" s="135"/>
      <c r="G2019" s="135"/>
      <c r="H2019" s="136"/>
    </row>
    <row r="2020" spans="1:8" x14ac:dyDescent="0.2">
      <c r="A2020" s="132"/>
      <c r="B2020" s="133"/>
      <c r="C2020" s="92"/>
      <c r="D2020" s="134"/>
      <c r="E2020" s="132"/>
      <c r="F2020" s="135"/>
      <c r="G2020" s="135"/>
      <c r="H2020" s="136"/>
    </row>
    <row r="2021" spans="1:8" x14ac:dyDescent="0.2">
      <c r="A2021" s="132"/>
      <c r="B2021" s="133"/>
      <c r="C2021" s="92"/>
      <c r="D2021" s="134"/>
      <c r="E2021" s="132"/>
      <c r="F2021" s="135"/>
      <c r="G2021" s="135"/>
      <c r="H2021" s="136"/>
    </row>
    <row r="2022" spans="1:8" x14ac:dyDescent="0.2">
      <c r="A2022" s="132"/>
      <c r="B2022" s="133"/>
      <c r="C2022" s="92"/>
      <c r="D2022" s="134"/>
      <c r="E2022" s="132"/>
      <c r="F2022" s="135"/>
      <c r="G2022" s="135"/>
      <c r="H2022" s="136"/>
    </row>
    <row r="2023" spans="1:8" x14ac:dyDescent="0.2">
      <c r="A2023" s="132"/>
      <c r="B2023" s="133"/>
      <c r="C2023" s="92"/>
      <c r="D2023" s="134"/>
      <c r="E2023" s="132"/>
      <c r="F2023" s="135"/>
      <c r="G2023" s="135"/>
      <c r="H2023" s="136"/>
    </row>
    <row r="2024" spans="1:8" x14ac:dyDescent="0.2">
      <c r="A2024" s="132"/>
      <c r="B2024" s="133"/>
      <c r="C2024" s="92"/>
      <c r="D2024" s="134"/>
      <c r="E2024" s="132"/>
      <c r="F2024" s="135"/>
      <c r="G2024" s="135"/>
      <c r="H2024" s="136"/>
    </row>
    <row r="2025" spans="1:8" x14ac:dyDescent="0.2">
      <c r="A2025" s="132"/>
      <c r="B2025" s="133"/>
      <c r="C2025" s="92"/>
      <c r="D2025" s="134"/>
      <c r="E2025" s="132"/>
      <c r="F2025" s="135"/>
      <c r="G2025" s="135"/>
      <c r="H2025" s="136"/>
    </row>
    <row r="2026" spans="1:8" x14ac:dyDescent="0.2">
      <c r="A2026" s="132"/>
      <c r="B2026" s="133"/>
      <c r="C2026" s="92"/>
      <c r="D2026" s="134"/>
      <c r="E2026" s="132"/>
      <c r="F2026" s="135"/>
      <c r="G2026" s="135"/>
      <c r="H2026" s="136"/>
    </row>
    <row r="2027" spans="1:8" x14ac:dyDescent="0.2">
      <c r="A2027" s="132"/>
      <c r="B2027" s="133"/>
      <c r="C2027" s="92"/>
      <c r="D2027" s="134"/>
      <c r="E2027" s="132"/>
      <c r="F2027" s="135"/>
      <c r="G2027" s="135"/>
      <c r="H2027" s="136"/>
    </row>
    <row r="2028" spans="1:8" x14ac:dyDescent="0.2">
      <c r="A2028" s="132"/>
      <c r="B2028" s="133"/>
      <c r="C2028" s="92"/>
      <c r="D2028" s="134"/>
      <c r="E2028" s="132"/>
      <c r="F2028" s="135"/>
      <c r="G2028" s="135"/>
      <c r="H2028" s="136"/>
    </row>
    <row r="2029" spans="1:8" x14ac:dyDescent="0.2">
      <c r="A2029" s="132"/>
      <c r="B2029" s="133"/>
      <c r="C2029" s="92"/>
      <c r="D2029" s="134"/>
      <c r="E2029" s="132"/>
      <c r="F2029" s="135"/>
      <c r="G2029" s="135"/>
      <c r="H2029" s="136"/>
    </row>
    <row r="2030" spans="1:8" x14ac:dyDescent="0.2">
      <c r="A2030" s="132"/>
      <c r="B2030" s="133"/>
      <c r="C2030" s="92"/>
      <c r="D2030" s="134"/>
      <c r="E2030" s="132"/>
      <c r="F2030" s="135"/>
      <c r="G2030" s="135"/>
      <c r="H2030" s="136"/>
    </row>
    <row r="2031" spans="1:8" x14ac:dyDescent="0.2">
      <c r="A2031" s="132"/>
      <c r="B2031" s="133"/>
      <c r="C2031" s="92"/>
      <c r="D2031" s="134"/>
      <c r="E2031" s="132"/>
      <c r="F2031" s="135"/>
      <c r="G2031" s="135"/>
      <c r="H2031" s="136"/>
    </row>
    <row r="2032" spans="1:8" x14ac:dyDescent="0.2">
      <c r="A2032" s="132"/>
      <c r="B2032" s="133"/>
      <c r="C2032" s="92"/>
      <c r="D2032" s="134"/>
      <c r="E2032" s="132"/>
      <c r="F2032" s="135"/>
      <c r="G2032" s="135"/>
      <c r="H2032" s="136"/>
    </row>
    <row r="2033" spans="1:8" x14ac:dyDescent="0.2">
      <c r="A2033" s="132"/>
      <c r="B2033" s="133"/>
      <c r="C2033" s="92"/>
      <c r="D2033" s="134"/>
      <c r="E2033" s="132"/>
      <c r="F2033" s="135"/>
      <c r="G2033" s="135"/>
      <c r="H2033" s="136"/>
    </row>
    <row r="2034" spans="1:8" x14ac:dyDescent="0.2">
      <c r="A2034" s="132"/>
      <c r="B2034" s="133"/>
      <c r="C2034" s="92"/>
      <c r="D2034" s="134"/>
      <c r="E2034" s="132"/>
      <c r="F2034" s="135"/>
      <c r="G2034" s="135"/>
      <c r="H2034" s="136"/>
    </row>
    <row r="2035" spans="1:8" x14ac:dyDescent="0.2">
      <c r="A2035" s="132"/>
      <c r="B2035" s="133"/>
      <c r="C2035" s="92"/>
      <c r="D2035" s="134"/>
      <c r="E2035" s="132"/>
      <c r="F2035" s="135"/>
      <c r="G2035" s="135"/>
      <c r="H2035" s="136"/>
    </row>
    <row r="2036" spans="1:8" x14ac:dyDescent="0.2">
      <c r="A2036" s="132"/>
      <c r="B2036" s="133"/>
      <c r="C2036" s="92"/>
      <c r="D2036" s="134"/>
      <c r="E2036" s="132"/>
      <c r="F2036" s="135"/>
      <c r="G2036" s="135"/>
      <c r="H2036" s="136"/>
    </row>
    <row r="2037" spans="1:8" x14ac:dyDescent="0.2">
      <c r="A2037" s="132"/>
      <c r="B2037" s="133"/>
      <c r="C2037" s="92"/>
      <c r="D2037" s="134"/>
      <c r="E2037" s="132"/>
      <c r="F2037" s="135"/>
      <c r="G2037" s="135"/>
      <c r="H2037" s="136"/>
    </row>
    <row r="2038" spans="1:8" x14ac:dyDescent="0.2">
      <c r="A2038" s="132"/>
      <c r="B2038" s="133"/>
      <c r="C2038" s="92"/>
      <c r="D2038" s="134"/>
      <c r="E2038" s="132"/>
      <c r="F2038" s="135"/>
      <c r="G2038" s="135"/>
      <c r="H2038" s="136"/>
    </row>
    <row r="2039" spans="1:8" x14ac:dyDescent="0.2">
      <c r="A2039" s="132"/>
      <c r="B2039" s="133"/>
      <c r="C2039" s="92"/>
      <c r="D2039" s="134"/>
      <c r="E2039" s="132"/>
      <c r="F2039" s="135"/>
      <c r="G2039" s="135"/>
      <c r="H2039" s="136"/>
    </row>
    <row r="2040" spans="1:8" x14ac:dyDescent="0.2">
      <c r="A2040" s="132"/>
      <c r="B2040" s="133"/>
      <c r="C2040" s="92"/>
      <c r="D2040" s="134"/>
      <c r="E2040" s="132"/>
      <c r="F2040" s="135"/>
      <c r="G2040" s="135"/>
      <c r="H2040" s="136"/>
    </row>
    <row r="2041" spans="1:8" x14ac:dyDescent="0.2">
      <c r="A2041" s="132"/>
      <c r="B2041" s="133"/>
      <c r="C2041" s="92"/>
      <c r="D2041" s="134"/>
      <c r="E2041" s="132"/>
      <c r="F2041" s="135"/>
      <c r="G2041" s="135"/>
      <c r="H2041" s="136"/>
    </row>
    <row r="2042" spans="1:8" x14ac:dyDescent="0.2">
      <c r="A2042" s="132"/>
      <c r="B2042" s="133"/>
      <c r="C2042" s="92"/>
      <c r="D2042" s="134"/>
      <c r="E2042" s="132"/>
      <c r="F2042" s="135"/>
      <c r="G2042" s="135"/>
      <c r="H2042" s="136"/>
    </row>
    <row r="2043" spans="1:8" x14ac:dyDescent="0.2">
      <c r="A2043" s="132"/>
      <c r="B2043" s="133"/>
      <c r="C2043" s="92"/>
      <c r="D2043" s="134"/>
      <c r="E2043" s="132"/>
      <c r="F2043" s="135"/>
      <c r="G2043" s="135"/>
      <c r="H2043" s="136"/>
    </row>
    <row r="2044" spans="1:8" x14ac:dyDescent="0.2">
      <c r="A2044" s="132"/>
      <c r="B2044" s="133"/>
      <c r="C2044" s="92"/>
      <c r="D2044" s="134"/>
      <c r="E2044" s="132"/>
      <c r="F2044" s="135"/>
      <c r="G2044" s="135"/>
      <c r="H2044" s="136"/>
    </row>
    <row r="2045" spans="1:8" x14ac:dyDescent="0.2">
      <c r="A2045" s="132"/>
      <c r="B2045" s="133"/>
      <c r="C2045" s="92"/>
      <c r="D2045" s="134"/>
      <c r="E2045" s="132"/>
      <c r="F2045" s="135"/>
      <c r="G2045" s="135"/>
      <c r="H2045" s="136"/>
    </row>
    <row r="2046" spans="1:8" x14ac:dyDescent="0.2">
      <c r="A2046" s="132"/>
      <c r="B2046" s="133"/>
      <c r="C2046" s="92"/>
      <c r="D2046" s="134"/>
      <c r="E2046" s="132"/>
      <c r="F2046" s="135"/>
      <c r="G2046" s="135"/>
      <c r="H2046" s="136"/>
    </row>
    <row r="2047" spans="1:8" x14ac:dyDescent="0.2">
      <c r="A2047" s="132"/>
      <c r="B2047" s="133"/>
      <c r="C2047" s="92"/>
      <c r="D2047" s="134"/>
      <c r="E2047" s="132"/>
      <c r="F2047" s="135"/>
      <c r="G2047" s="135"/>
      <c r="H2047" s="136"/>
    </row>
    <row r="2048" spans="1:8" x14ac:dyDescent="0.2">
      <c r="A2048" s="132"/>
      <c r="B2048" s="133"/>
      <c r="C2048" s="92"/>
      <c r="D2048" s="134"/>
      <c r="E2048" s="132"/>
      <c r="F2048" s="135"/>
      <c r="G2048" s="135"/>
      <c r="H2048" s="136"/>
    </row>
    <row r="2049" spans="1:8" x14ac:dyDescent="0.2">
      <c r="A2049" s="132"/>
      <c r="B2049" s="133"/>
      <c r="C2049" s="92"/>
      <c r="D2049" s="134"/>
      <c r="E2049" s="132"/>
      <c r="F2049" s="135"/>
      <c r="G2049" s="135"/>
      <c r="H2049" s="136"/>
    </row>
    <row r="2050" spans="1:8" x14ac:dyDescent="0.2">
      <c r="A2050" s="132"/>
      <c r="B2050" s="133"/>
      <c r="C2050" s="92"/>
      <c r="D2050" s="134"/>
      <c r="E2050" s="132"/>
      <c r="F2050" s="135"/>
      <c r="G2050" s="135"/>
      <c r="H2050" s="136"/>
    </row>
    <row r="2051" spans="1:8" x14ac:dyDescent="0.2">
      <c r="A2051" s="132"/>
      <c r="B2051" s="133"/>
      <c r="C2051" s="92"/>
      <c r="D2051" s="134"/>
      <c r="E2051" s="132"/>
      <c r="F2051" s="135"/>
      <c r="G2051" s="135"/>
      <c r="H2051" s="136"/>
    </row>
    <row r="2052" spans="1:8" x14ac:dyDescent="0.2">
      <c r="A2052" s="132"/>
      <c r="B2052" s="133"/>
      <c r="C2052" s="92"/>
      <c r="D2052" s="134"/>
      <c r="E2052" s="132"/>
      <c r="F2052" s="135"/>
      <c r="G2052" s="135"/>
      <c r="H2052" s="136"/>
    </row>
    <row r="2053" spans="1:8" x14ac:dyDescent="0.2">
      <c r="A2053" s="132"/>
      <c r="B2053" s="133"/>
      <c r="C2053" s="92"/>
      <c r="D2053" s="134"/>
      <c r="E2053" s="132"/>
      <c r="F2053" s="135"/>
      <c r="G2053" s="135"/>
      <c r="H2053" s="136"/>
    </row>
    <row r="2054" spans="1:8" x14ac:dyDescent="0.2">
      <c r="A2054" s="132"/>
      <c r="B2054" s="133"/>
      <c r="C2054" s="92"/>
      <c r="D2054" s="134"/>
      <c r="E2054" s="132"/>
      <c r="F2054" s="135"/>
      <c r="G2054" s="135"/>
      <c r="H2054" s="136"/>
    </row>
    <row r="2055" spans="1:8" x14ac:dyDescent="0.2">
      <c r="A2055" s="132"/>
      <c r="B2055" s="133"/>
      <c r="C2055" s="92"/>
      <c r="D2055" s="134"/>
      <c r="E2055" s="132"/>
      <c r="F2055" s="135"/>
      <c r="G2055" s="135"/>
      <c r="H2055" s="136"/>
    </row>
    <row r="2056" spans="1:8" x14ac:dyDescent="0.2">
      <c r="A2056" s="132"/>
      <c r="B2056" s="133"/>
      <c r="C2056" s="92"/>
      <c r="D2056" s="134"/>
      <c r="E2056" s="132"/>
      <c r="F2056" s="135"/>
      <c r="G2056" s="135"/>
      <c r="H2056" s="136"/>
    </row>
    <row r="2057" spans="1:8" x14ac:dyDescent="0.2">
      <c r="A2057" s="132"/>
      <c r="B2057" s="133"/>
      <c r="C2057" s="92"/>
      <c r="D2057" s="134"/>
      <c r="E2057" s="132"/>
      <c r="F2057" s="135"/>
      <c r="G2057" s="135"/>
      <c r="H2057" s="136"/>
    </row>
    <row r="2058" spans="1:8" x14ac:dyDescent="0.2">
      <c r="A2058" s="132"/>
      <c r="B2058" s="133"/>
      <c r="C2058" s="92"/>
      <c r="D2058" s="134"/>
      <c r="E2058" s="132"/>
      <c r="F2058" s="135"/>
      <c r="G2058" s="135"/>
      <c r="H2058" s="136"/>
    </row>
    <row r="2059" spans="1:8" x14ac:dyDescent="0.2">
      <c r="A2059" s="132"/>
      <c r="B2059" s="133"/>
      <c r="C2059" s="92"/>
      <c r="D2059" s="134"/>
      <c r="E2059" s="132"/>
      <c r="F2059" s="135"/>
      <c r="G2059" s="135"/>
      <c r="H2059" s="136"/>
    </row>
    <row r="2060" spans="1:8" x14ac:dyDescent="0.2">
      <c r="A2060" s="132"/>
      <c r="B2060" s="133"/>
      <c r="C2060" s="92"/>
      <c r="D2060" s="134"/>
      <c r="E2060" s="132"/>
      <c r="F2060" s="135"/>
      <c r="G2060" s="135"/>
      <c r="H2060" s="136"/>
    </row>
    <row r="2061" spans="1:8" x14ac:dyDescent="0.2">
      <c r="A2061" s="132"/>
      <c r="B2061" s="133"/>
      <c r="C2061" s="92"/>
      <c r="D2061" s="134"/>
      <c r="E2061" s="132"/>
      <c r="F2061" s="135"/>
      <c r="G2061" s="135"/>
      <c r="H2061" s="136"/>
    </row>
    <row r="2062" spans="1:8" x14ac:dyDescent="0.2">
      <c r="A2062" s="132"/>
      <c r="B2062" s="133"/>
      <c r="C2062" s="92"/>
      <c r="D2062" s="134"/>
      <c r="E2062" s="132"/>
      <c r="F2062" s="135"/>
      <c r="G2062" s="135"/>
      <c r="H2062" s="136"/>
    </row>
    <row r="2063" spans="1:8" x14ac:dyDescent="0.2">
      <c r="A2063" s="132"/>
      <c r="B2063" s="133"/>
      <c r="C2063" s="92"/>
      <c r="D2063" s="134"/>
      <c r="E2063" s="132"/>
      <c r="F2063" s="135"/>
      <c r="G2063" s="135"/>
      <c r="H2063" s="136"/>
    </row>
    <row r="2064" spans="1:8" x14ac:dyDescent="0.2">
      <c r="A2064" s="132"/>
      <c r="B2064" s="133"/>
      <c r="C2064" s="92"/>
      <c r="D2064" s="134"/>
      <c r="E2064" s="132"/>
      <c r="F2064" s="135"/>
      <c r="G2064" s="135"/>
      <c r="H2064" s="136"/>
    </row>
    <row r="2065" spans="1:8" x14ac:dyDescent="0.2">
      <c r="A2065" s="132"/>
      <c r="B2065" s="133"/>
      <c r="C2065" s="92"/>
      <c r="D2065" s="134"/>
      <c r="E2065" s="132"/>
      <c r="F2065" s="135"/>
      <c r="G2065" s="135"/>
      <c r="H2065" s="136"/>
    </row>
    <row r="2066" spans="1:8" x14ac:dyDescent="0.2">
      <c r="A2066" s="132"/>
      <c r="B2066" s="133"/>
      <c r="C2066" s="92"/>
      <c r="D2066" s="134"/>
      <c r="E2066" s="132"/>
      <c r="F2066" s="135"/>
      <c r="G2066" s="135"/>
      <c r="H2066" s="136"/>
    </row>
    <row r="2067" spans="1:8" x14ac:dyDescent="0.2">
      <c r="A2067" s="132"/>
      <c r="B2067" s="133"/>
      <c r="C2067" s="92"/>
      <c r="D2067" s="134"/>
      <c r="E2067" s="132"/>
      <c r="F2067" s="135"/>
      <c r="G2067" s="135"/>
      <c r="H2067" s="136"/>
    </row>
    <row r="2068" spans="1:8" x14ac:dyDescent="0.2">
      <c r="A2068" s="132"/>
      <c r="B2068" s="133"/>
      <c r="C2068" s="92"/>
      <c r="D2068" s="134"/>
      <c r="E2068" s="132"/>
      <c r="F2068" s="135"/>
      <c r="G2068" s="135"/>
      <c r="H2068" s="136"/>
    </row>
    <row r="2069" spans="1:8" x14ac:dyDescent="0.2">
      <c r="A2069" s="132"/>
      <c r="B2069" s="133"/>
      <c r="C2069" s="92"/>
      <c r="D2069" s="134"/>
      <c r="E2069" s="132"/>
      <c r="F2069" s="135"/>
      <c r="G2069" s="135"/>
      <c r="H2069" s="136"/>
    </row>
    <row r="2070" spans="1:8" x14ac:dyDescent="0.2">
      <c r="A2070" s="132"/>
      <c r="B2070" s="133"/>
      <c r="C2070" s="92"/>
      <c r="D2070" s="134"/>
      <c r="E2070" s="132"/>
      <c r="F2070" s="135"/>
      <c r="G2070" s="135"/>
      <c r="H2070" s="136"/>
    </row>
    <row r="2071" spans="1:8" x14ac:dyDescent="0.2">
      <c r="A2071" s="132"/>
      <c r="B2071" s="133"/>
      <c r="C2071" s="92"/>
      <c r="D2071" s="134"/>
      <c r="E2071" s="132"/>
      <c r="F2071" s="135"/>
      <c r="G2071" s="135"/>
      <c r="H2071" s="136"/>
    </row>
    <row r="2072" spans="1:8" x14ac:dyDescent="0.2">
      <c r="A2072" s="132"/>
      <c r="B2072" s="133"/>
      <c r="C2072" s="92"/>
      <c r="D2072" s="134"/>
      <c r="E2072" s="132"/>
      <c r="F2072" s="135"/>
      <c r="G2072" s="135"/>
      <c r="H2072" s="136"/>
    </row>
    <row r="2073" spans="1:8" x14ac:dyDescent="0.2">
      <c r="A2073" s="132"/>
      <c r="B2073" s="133"/>
      <c r="C2073" s="92"/>
      <c r="D2073" s="134"/>
      <c r="E2073" s="132"/>
      <c r="F2073" s="135"/>
      <c r="G2073" s="135"/>
      <c r="H2073" s="136"/>
    </row>
    <row r="2074" spans="1:8" x14ac:dyDescent="0.2">
      <c r="A2074" s="132"/>
      <c r="B2074" s="133"/>
      <c r="C2074" s="92"/>
      <c r="D2074" s="134"/>
      <c r="E2074" s="132"/>
      <c r="F2074" s="135"/>
      <c r="G2074" s="135"/>
      <c r="H2074" s="136"/>
    </row>
    <row r="2075" spans="1:8" x14ac:dyDescent="0.2">
      <c r="A2075" s="132"/>
      <c r="B2075" s="133"/>
      <c r="C2075" s="92"/>
      <c r="D2075" s="134"/>
      <c r="E2075" s="132"/>
      <c r="F2075" s="135"/>
      <c r="G2075" s="135"/>
      <c r="H2075" s="136"/>
    </row>
    <row r="2076" spans="1:8" x14ac:dyDescent="0.2">
      <c r="A2076" s="132"/>
      <c r="B2076" s="133"/>
      <c r="C2076" s="92"/>
      <c r="D2076" s="134"/>
      <c r="E2076" s="132"/>
      <c r="F2076" s="135"/>
      <c r="G2076" s="135"/>
      <c r="H2076" s="136"/>
    </row>
    <row r="2077" spans="1:8" x14ac:dyDescent="0.2">
      <c r="A2077" s="132"/>
      <c r="B2077" s="133"/>
      <c r="C2077" s="92"/>
      <c r="D2077" s="134"/>
      <c r="E2077" s="132"/>
      <c r="F2077" s="135"/>
      <c r="G2077" s="135"/>
      <c r="H2077" s="136"/>
    </row>
    <row r="2078" spans="1:8" x14ac:dyDescent="0.2">
      <c r="A2078" s="132"/>
      <c r="B2078" s="133"/>
      <c r="C2078" s="92"/>
      <c r="D2078" s="134"/>
      <c r="E2078" s="132"/>
      <c r="F2078" s="135"/>
      <c r="G2078" s="135"/>
      <c r="H2078" s="136"/>
    </row>
    <row r="2079" spans="1:8" x14ac:dyDescent="0.2">
      <c r="A2079" s="132"/>
      <c r="B2079" s="133"/>
      <c r="C2079" s="92"/>
      <c r="D2079" s="134"/>
      <c r="E2079" s="132"/>
      <c r="F2079" s="135"/>
      <c r="G2079" s="135"/>
      <c r="H2079" s="136"/>
    </row>
    <row r="2080" spans="1:8" x14ac:dyDescent="0.2">
      <c r="A2080" s="132"/>
      <c r="B2080" s="133"/>
      <c r="C2080" s="92"/>
      <c r="D2080" s="134"/>
      <c r="E2080" s="132"/>
      <c r="F2080" s="135"/>
      <c r="G2080" s="135"/>
      <c r="H2080" s="136"/>
    </row>
    <row r="2081" spans="1:8" x14ac:dyDescent="0.2">
      <c r="A2081" s="132"/>
      <c r="B2081" s="133"/>
      <c r="C2081" s="92"/>
      <c r="D2081" s="134"/>
      <c r="E2081" s="132"/>
      <c r="F2081" s="135"/>
      <c r="G2081" s="135"/>
      <c r="H2081" s="136"/>
    </row>
    <row r="2082" spans="1:8" x14ac:dyDescent="0.2">
      <c r="A2082" s="132"/>
      <c r="B2082" s="133"/>
      <c r="C2082" s="92"/>
      <c r="D2082" s="134"/>
      <c r="E2082" s="132"/>
      <c r="F2082" s="135"/>
      <c r="G2082" s="135"/>
      <c r="H2082" s="136"/>
    </row>
    <row r="2083" spans="1:8" x14ac:dyDescent="0.2">
      <c r="A2083" s="132"/>
      <c r="B2083" s="133"/>
      <c r="C2083" s="92"/>
      <c r="D2083" s="134"/>
      <c r="E2083" s="132"/>
      <c r="F2083" s="135"/>
      <c r="G2083" s="135"/>
      <c r="H2083" s="136"/>
    </row>
    <row r="2084" spans="1:8" x14ac:dyDescent="0.2">
      <c r="A2084" s="132"/>
      <c r="B2084" s="133"/>
      <c r="C2084" s="92"/>
      <c r="D2084" s="134"/>
      <c r="E2084" s="132"/>
      <c r="F2084" s="135"/>
      <c r="G2084" s="135"/>
      <c r="H2084" s="136"/>
    </row>
    <row r="2085" spans="1:8" x14ac:dyDescent="0.2">
      <c r="A2085" s="132"/>
      <c r="B2085" s="133"/>
      <c r="C2085" s="92"/>
      <c r="D2085" s="134"/>
      <c r="E2085" s="132"/>
      <c r="F2085" s="135"/>
      <c r="G2085" s="135"/>
      <c r="H2085" s="136"/>
    </row>
    <row r="2086" spans="1:8" x14ac:dyDescent="0.2">
      <c r="A2086" s="132"/>
      <c r="B2086" s="133"/>
      <c r="C2086" s="92"/>
      <c r="D2086" s="134"/>
      <c r="E2086" s="132"/>
      <c r="F2086" s="135"/>
      <c r="G2086" s="135"/>
      <c r="H2086" s="136"/>
    </row>
    <row r="2087" spans="1:8" x14ac:dyDescent="0.2">
      <c r="A2087" s="132"/>
      <c r="B2087" s="133"/>
      <c r="C2087" s="92"/>
      <c r="D2087" s="134"/>
      <c r="E2087" s="132"/>
      <c r="F2087" s="135"/>
      <c r="G2087" s="135"/>
      <c r="H2087" s="136"/>
    </row>
    <row r="2088" spans="1:8" x14ac:dyDescent="0.2">
      <c r="A2088" s="132"/>
      <c r="B2088" s="133"/>
      <c r="C2088" s="92"/>
      <c r="D2088" s="134"/>
      <c r="E2088" s="132"/>
      <c r="F2088" s="135"/>
      <c r="G2088" s="135"/>
      <c r="H2088" s="136"/>
    </row>
    <row r="2089" spans="1:8" x14ac:dyDescent="0.2">
      <c r="A2089" s="132"/>
      <c r="B2089" s="133"/>
      <c r="C2089" s="92"/>
      <c r="D2089" s="134"/>
      <c r="E2089" s="132"/>
      <c r="F2089" s="135"/>
      <c r="G2089" s="135"/>
      <c r="H2089" s="136"/>
    </row>
    <row r="2090" spans="1:8" x14ac:dyDescent="0.2">
      <c r="A2090" s="132"/>
      <c r="B2090" s="133"/>
      <c r="C2090" s="92"/>
      <c r="D2090" s="134"/>
      <c r="E2090" s="132"/>
      <c r="F2090" s="135"/>
      <c r="G2090" s="135"/>
      <c r="H2090" s="136"/>
    </row>
    <row r="2091" spans="1:8" x14ac:dyDescent="0.2">
      <c r="A2091" s="132"/>
      <c r="B2091" s="133"/>
      <c r="C2091" s="92"/>
      <c r="D2091" s="134"/>
      <c r="E2091" s="132"/>
      <c r="F2091" s="135"/>
      <c r="G2091" s="135"/>
      <c r="H2091" s="136"/>
    </row>
    <row r="2092" spans="1:8" x14ac:dyDescent="0.2">
      <c r="A2092" s="132"/>
      <c r="B2092" s="133"/>
      <c r="C2092" s="92"/>
      <c r="D2092" s="134"/>
      <c r="E2092" s="132"/>
      <c r="F2092" s="135"/>
      <c r="G2092" s="135"/>
      <c r="H2092" s="136"/>
    </row>
    <row r="2093" spans="1:8" x14ac:dyDescent="0.2">
      <c r="A2093" s="132"/>
      <c r="B2093" s="133"/>
      <c r="C2093" s="92"/>
      <c r="D2093" s="134"/>
      <c r="E2093" s="132"/>
      <c r="F2093" s="135"/>
      <c r="G2093" s="135"/>
      <c r="H2093" s="136"/>
    </row>
    <row r="2094" spans="1:8" x14ac:dyDescent="0.2">
      <c r="A2094" s="132"/>
      <c r="B2094" s="133"/>
      <c r="C2094" s="92"/>
      <c r="D2094" s="134"/>
      <c r="E2094" s="132"/>
      <c r="F2094" s="135"/>
      <c r="G2094" s="135"/>
      <c r="H2094" s="136"/>
    </row>
    <row r="2095" spans="1:8" x14ac:dyDescent="0.2">
      <c r="A2095" s="132"/>
      <c r="B2095" s="133"/>
      <c r="C2095" s="92"/>
      <c r="D2095" s="134"/>
      <c r="E2095" s="132"/>
      <c r="F2095" s="135"/>
      <c r="G2095" s="135"/>
      <c r="H2095" s="136"/>
    </row>
    <row r="2096" spans="1:8" x14ac:dyDescent="0.2">
      <c r="A2096" s="132"/>
      <c r="B2096" s="133"/>
      <c r="C2096" s="92"/>
      <c r="D2096" s="134"/>
      <c r="E2096" s="132"/>
      <c r="F2096" s="135"/>
      <c r="G2096" s="135"/>
      <c r="H2096" s="136"/>
    </row>
    <row r="2097" spans="1:8" x14ac:dyDescent="0.2">
      <c r="A2097" s="132"/>
      <c r="B2097" s="133"/>
      <c r="C2097" s="92"/>
      <c r="D2097" s="134"/>
      <c r="E2097" s="132"/>
      <c r="F2097" s="135"/>
      <c r="G2097" s="135"/>
      <c r="H2097" s="136"/>
    </row>
    <row r="2098" spans="1:8" x14ac:dyDescent="0.2">
      <c r="A2098" s="132"/>
      <c r="B2098" s="133"/>
      <c r="C2098" s="92"/>
      <c r="D2098" s="134"/>
      <c r="E2098" s="132"/>
      <c r="F2098" s="135"/>
      <c r="G2098" s="135"/>
      <c r="H2098" s="136"/>
    </row>
    <row r="2099" spans="1:8" x14ac:dyDescent="0.2">
      <c r="A2099" s="132"/>
      <c r="B2099" s="133"/>
      <c r="C2099" s="92"/>
      <c r="D2099" s="134"/>
      <c r="E2099" s="132"/>
      <c r="F2099" s="135"/>
      <c r="G2099" s="135"/>
      <c r="H2099" s="136"/>
    </row>
    <row r="2100" spans="1:8" x14ac:dyDescent="0.2">
      <c r="A2100" s="132"/>
      <c r="B2100" s="133"/>
      <c r="C2100" s="92"/>
      <c r="D2100" s="134"/>
      <c r="E2100" s="132"/>
      <c r="F2100" s="135"/>
      <c r="G2100" s="135"/>
      <c r="H2100" s="136"/>
    </row>
    <row r="2101" spans="1:8" x14ac:dyDescent="0.2">
      <c r="A2101" s="132"/>
      <c r="B2101" s="133"/>
      <c r="C2101" s="92"/>
      <c r="D2101" s="134"/>
      <c r="E2101" s="132"/>
      <c r="F2101" s="135"/>
      <c r="G2101" s="135"/>
      <c r="H2101" s="136"/>
    </row>
    <row r="2102" spans="1:8" x14ac:dyDescent="0.2">
      <c r="A2102" s="132"/>
      <c r="B2102" s="133"/>
      <c r="C2102" s="92"/>
      <c r="D2102" s="134"/>
      <c r="E2102" s="132"/>
      <c r="F2102" s="135"/>
      <c r="G2102" s="135"/>
      <c r="H2102" s="136"/>
    </row>
    <row r="2103" spans="1:8" x14ac:dyDescent="0.2">
      <c r="A2103" s="132"/>
      <c r="B2103" s="133"/>
      <c r="C2103" s="92"/>
      <c r="D2103" s="134"/>
      <c r="E2103" s="132"/>
      <c r="F2103" s="135"/>
      <c r="G2103" s="135"/>
      <c r="H2103" s="136"/>
    </row>
    <row r="2104" spans="1:8" x14ac:dyDescent="0.2">
      <c r="A2104" s="132"/>
      <c r="B2104" s="133"/>
      <c r="C2104" s="92"/>
      <c r="D2104" s="134"/>
      <c r="E2104" s="132"/>
      <c r="F2104" s="135"/>
      <c r="G2104" s="135"/>
      <c r="H2104" s="136"/>
    </row>
    <row r="2105" spans="1:8" x14ac:dyDescent="0.2">
      <c r="A2105" s="132"/>
      <c r="B2105" s="133"/>
      <c r="C2105" s="92"/>
      <c r="D2105" s="134"/>
      <c r="E2105" s="132"/>
      <c r="F2105" s="135"/>
      <c r="G2105" s="135"/>
      <c r="H2105" s="136"/>
    </row>
    <row r="2106" spans="1:8" x14ac:dyDescent="0.2">
      <c r="A2106" s="132"/>
      <c r="B2106" s="133"/>
      <c r="C2106" s="92"/>
      <c r="D2106" s="134"/>
      <c r="E2106" s="132"/>
      <c r="F2106" s="135"/>
      <c r="G2106" s="135"/>
      <c r="H2106" s="136"/>
    </row>
    <row r="2107" spans="1:8" x14ac:dyDescent="0.2">
      <c r="A2107" s="132"/>
      <c r="B2107" s="133"/>
      <c r="C2107" s="92"/>
      <c r="D2107" s="134"/>
      <c r="E2107" s="132"/>
      <c r="F2107" s="135"/>
      <c r="G2107" s="135"/>
      <c r="H2107" s="136"/>
    </row>
    <row r="2108" spans="1:8" x14ac:dyDescent="0.2">
      <c r="A2108" s="132"/>
      <c r="B2108" s="133"/>
      <c r="C2108" s="92"/>
      <c r="D2108" s="134"/>
      <c r="E2108" s="132"/>
      <c r="F2108" s="135"/>
      <c r="G2108" s="135"/>
      <c r="H2108" s="136"/>
    </row>
    <row r="2109" spans="1:8" x14ac:dyDescent="0.2">
      <c r="A2109" s="132"/>
      <c r="B2109" s="133"/>
      <c r="C2109" s="92"/>
      <c r="D2109" s="134"/>
      <c r="E2109" s="132"/>
      <c r="F2109" s="135"/>
      <c r="G2109" s="135"/>
      <c r="H2109" s="136"/>
    </row>
    <row r="2110" spans="1:8" x14ac:dyDescent="0.2">
      <c r="A2110" s="132"/>
      <c r="B2110" s="133"/>
      <c r="C2110" s="92"/>
      <c r="D2110" s="134"/>
      <c r="E2110" s="132"/>
      <c r="F2110" s="135"/>
      <c r="G2110" s="135"/>
      <c r="H2110" s="136"/>
    </row>
    <row r="2111" spans="1:8" x14ac:dyDescent="0.2">
      <c r="A2111" s="132"/>
      <c r="B2111" s="133"/>
      <c r="C2111" s="92"/>
      <c r="D2111" s="134"/>
      <c r="E2111" s="132"/>
      <c r="F2111" s="135"/>
      <c r="G2111" s="135"/>
      <c r="H2111" s="136"/>
    </row>
    <row r="2112" spans="1:8" x14ac:dyDescent="0.2">
      <c r="A2112" s="132"/>
      <c r="B2112" s="133"/>
      <c r="C2112" s="92"/>
      <c r="D2112" s="134"/>
      <c r="E2112" s="132"/>
      <c r="F2112" s="135"/>
      <c r="G2112" s="135"/>
      <c r="H2112" s="136"/>
    </row>
    <row r="2113" spans="1:8" x14ac:dyDescent="0.2">
      <c r="A2113" s="132"/>
      <c r="B2113" s="133"/>
      <c r="C2113" s="92"/>
      <c r="D2113" s="134"/>
      <c r="E2113" s="132"/>
      <c r="F2113" s="135"/>
      <c r="G2113" s="135"/>
      <c r="H2113" s="136"/>
    </row>
    <row r="2114" spans="1:8" x14ac:dyDescent="0.2">
      <c r="A2114" s="132"/>
      <c r="B2114" s="133"/>
      <c r="C2114" s="92"/>
      <c r="D2114" s="134"/>
      <c r="E2114" s="132"/>
      <c r="F2114" s="135"/>
      <c r="G2114" s="135"/>
      <c r="H2114" s="136"/>
    </row>
    <row r="2115" spans="1:8" x14ac:dyDescent="0.2">
      <c r="A2115" s="132"/>
      <c r="B2115" s="133"/>
      <c r="C2115" s="92"/>
      <c r="D2115" s="134"/>
      <c r="E2115" s="132"/>
      <c r="F2115" s="135"/>
      <c r="G2115" s="135"/>
      <c r="H2115" s="136"/>
    </row>
    <row r="2116" spans="1:8" x14ac:dyDescent="0.2">
      <c r="A2116" s="132"/>
      <c r="B2116" s="133"/>
      <c r="C2116" s="92"/>
      <c r="D2116" s="134"/>
      <c r="E2116" s="132"/>
      <c r="F2116" s="135"/>
      <c r="G2116" s="135"/>
      <c r="H2116" s="136"/>
    </row>
    <row r="2117" spans="1:8" x14ac:dyDescent="0.2">
      <c r="A2117" s="132"/>
      <c r="B2117" s="133"/>
      <c r="C2117" s="92"/>
      <c r="D2117" s="134"/>
      <c r="E2117" s="132"/>
      <c r="F2117" s="135"/>
      <c r="G2117" s="135"/>
      <c r="H2117" s="136"/>
    </row>
    <row r="2118" spans="1:8" x14ac:dyDescent="0.2">
      <c r="A2118" s="132"/>
      <c r="B2118" s="133"/>
      <c r="C2118" s="92"/>
      <c r="D2118" s="134"/>
      <c r="E2118" s="132"/>
      <c r="F2118" s="135"/>
      <c r="G2118" s="135"/>
      <c r="H2118" s="136"/>
    </row>
    <row r="2119" spans="1:8" x14ac:dyDescent="0.2">
      <c r="A2119" s="132"/>
      <c r="B2119" s="133"/>
      <c r="C2119" s="92"/>
      <c r="D2119" s="134"/>
      <c r="E2119" s="132"/>
      <c r="F2119" s="135"/>
      <c r="G2119" s="135"/>
      <c r="H2119" s="136"/>
    </row>
    <row r="2120" spans="1:8" x14ac:dyDescent="0.2">
      <c r="A2120" s="132"/>
      <c r="B2120" s="133"/>
      <c r="C2120" s="92"/>
      <c r="D2120" s="134"/>
      <c r="E2120" s="132"/>
      <c r="F2120" s="135"/>
      <c r="G2120" s="135"/>
      <c r="H2120" s="136"/>
    </row>
    <row r="2121" spans="1:8" x14ac:dyDescent="0.2">
      <c r="A2121" s="132"/>
      <c r="B2121" s="133"/>
      <c r="C2121" s="92"/>
      <c r="D2121" s="134"/>
      <c r="E2121" s="132"/>
      <c r="F2121" s="135"/>
      <c r="G2121" s="135"/>
      <c r="H2121" s="136"/>
    </row>
    <row r="2122" spans="1:8" x14ac:dyDescent="0.2">
      <c r="A2122" s="132"/>
      <c r="B2122" s="133"/>
      <c r="C2122" s="92"/>
      <c r="D2122" s="134"/>
      <c r="E2122" s="132"/>
      <c r="F2122" s="135"/>
      <c r="G2122" s="135"/>
      <c r="H2122" s="136"/>
    </row>
    <row r="2123" spans="1:8" x14ac:dyDescent="0.2">
      <c r="A2123" s="132"/>
      <c r="B2123" s="133"/>
      <c r="C2123" s="92"/>
      <c r="D2123" s="134"/>
      <c r="E2123" s="132"/>
      <c r="F2123" s="135"/>
      <c r="G2123" s="135"/>
      <c r="H2123" s="136"/>
    </row>
    <row r="2124" spans="1:8" x14ac:dyDescent="0.2">
      <c r="A2124" s="132"/>
      <c r="B2124" s="133"/>
      <c r="C2124" s="92"/>
      <c r="D2124" s="134"/>
      <c r="E2124" s="132"/>
      <c r="F2124" s="135"/>
      <c r="G2124" s="135"/>
      <c r="H2124" s="136"/>
    </row>
    <row r="2125" spans="1:8" x14ac:dyDescent="0.2">
      <c r="A2125" s="132"/>
      <c r="B2125" s="133"/>
      <c r="C2125" s="92"/>
      <c r="D2125" s="134"/>
      <c r="E2125" s="132"/>
      <c r="F2125" s="135"/>
      <c r="G2125" s="135"/>
      <c r="H2125" s="136"/>
    </row>
    <row r="2126" spans="1:8" x14ac:dyDescent="0.2">
      <c r="A2126" s="132"/>
      <c r="B2126" s="133"/>
      <c r="C2126" s="92"/>
      <c r="D2126" s="134"/>
      <c r="E2126" s="132"/>
      <c r="F2126" s="135"/>
      <c r="G2126" s="135"/>
      <c r="H2126" s="136"/>
    </row>
    <row r="2127" spans="1:8" x14ac:dyDescent="0.2">
      <c r="A2127" s="132"/>
      <c r="B2127" s="133"/>
      <c r="C2127" s="92"/>
      <c r="D2127" s="134"/>
      <c r="E2127" s="132"/>
      <c r="F2127" s="135"/>
      <c r="G2127" s="135"/>
      <c r="H2127" s="136"/>
    </row>
    <row r="2128" spans="1:8" x14ac:dyDescent="0.2">
      <c r="A2128" s="132"/>
      <c r="B2128" s="133"/>
      <c r="C2128" s="92"/>
      <c r="D2128" s="134"/>
      <c r="E2128" s="132"/>
      <c r="F2128" s="135"/>
      <c r="G2128" s="135"/>
      <c r="H2128" s="136"/>
    </row>
    <row r="2129" spans="1:8" x14ac:dyDescent="0.2">
      <c r="A2129" s="132"/>
      <c r="B2129" s="133"/>
      <c r="C2129" s="92"/>
      <c r="D2129" s="134"/>
      <c r="E2129" s="132"/>
      <c r="F2129" s="135"/>
      <c r="G2129" s="135"/>
      <c r="H2129" s="136"/>
    </row>
    <row r="2130" spans="1:8" x14ac:dyDescent="0.2">
      <c r="A2130" s="132"/>
      <c r="B2130" s="133"/>
      <c r="C2130" s="92"/>
      <c r="D2130" s="134"/>
      <c r="E2130" s="132"/>
      <c r="F2130" s="135"/>
      <c r="G2130" s="135"/>
      <c r="H2130" s="136"/>
    </row>
    <row r="2131" spans="1:8" x14ac:dyDescent="0.2">
      <c r="A2131" s="132"/>
      <c r="B2131" s="133"/>
      <c r="C2131" s="92"/>
      <c r="D2131" s="134"/>
      <c r="E2131" s="132"/>
      <c r="F2131" s="135"/>
      <c r="G2131" s="135"/>
      <c r="H2131" s="136"/>
    </row>
    <row r="2132" spans="1:8" x14ac:dyDescent="0.2">
      <c r="A2132" s="132"/>
      <c r="B2132" s="133"/>
      <c r="C2132" s="92"/>
      <c r="D2132" s="134"/>
      <c r="E2132" s="132"/>
      <c r="F2132" s="135"/>
      <c r="G2132" s="135"/>
      <c r="H2132" s="136"/>
    </row>
    <row r="2133" spans="1:8" x14ac:dyDescent="0.2">
      <c r="A2133" s="132"/>
      <c r="B2133" s="133"/>
      <c r="C2133" s="92"/>
      <c r="D2133" s="134"/>
      <c r="E2133" s="132"/>
      <c r="F2133" s="135"/>
      <c r="G2133" s="135"/>
      <c r="H2133" s="136"/>
    </row>
    <row r="2134" spans="1:8" x14ac:dyDescent="0.2">
      <c r="A2134" s="132"/>
      <c r="B2134" s="133"/>
      <c r="C2134" s="92"/>
      <c r="D2134" s="134"/>
      <c r="E2134" s="132"/>
      <c r="F2134" s="135"/>
      <c r="G2134" s="135"/>
      <c r="H2134" s="136"/>
    </row>
    <row r="2135" spans="1:8" x14ac:dyDescent="0.2">
      <c r="A2135" s="132"/>
      <c r="B2135" s="133"/>
      <c r="C2135" s="92"/>
      <c r="D2135" s="134"/>
      <c r="E2135" s="132"/>
      <c r="F2135" s="135"/>
      <c r="G2135" s="135"/>
      <c r="H2135" s="136"/>
    </row>
    <row r="2136" spans="1:8" x14ac:dyDescent="0.2">
      <c r="A2136" s="132"/>
      <c r="B2136" s="133"/>
      <c r="C2136" s="92"/>
      <c r="D2136" s="134"/>
      <c r="E2136" s="132"/>
      <c r="F2136" s="135"/>
      <c r="G2136" s="135"/>
      <c r="H2136" s="136"/>
    </row>
    <row r="2137" spans="1:8" x14ac:dyDescent="0.2">
      <c r="A2137" s="132"/>
      <c r="B2137" s="133"/>
      <c r="C2137" s="92"/>
      <c r="D2137" s="134"/>
      <c r="E2137" s="132"/>
      <c r="F2137" s="135"/>
      <c r="G2137" s="135"/>
      <c r="H2137" s="136"/>
    </row>
    <row r="2138" spans="1:8" x14ac:dyDescent="0.2">
      <c r="A2138" s="132"/>
      <c r="B2138" s="133"/>
      <c r="C2138" s="92"/>
      <c r="D2138" s="134"/>
      <c r="E2138" s="132"/>
      <c r="F2138" s="135"/>
      <c r="G2138" s="135"/>
      <c r="H2138" s="136"/>
    </row>
    <row r="2139" spans="1:8" x14ac:dyDescent="0.2">
      <c r="A2139" s="132"/>
      <c r="B2139" s="133"/>
      <c r="C2139" s="92"/>
      <c r="D2139" s="134"/>
      <c r="E2139" s="132"/>
      <c r="F2139" s="135"/>
      <c r="G2139" s="135"/>
      <c r="H2139" s="136"/>
    </row>
    <row r="2140" spans="1:8" x14ac:dyDescent="0.2">
      <c r="A2140" s="132"/>
      <c r="B2140" s="133"/>
      <c r="C2140" s="92"/>
      <c r="D2140" s="134"/>
      <c r="E2140" s="132"/>
      <c r="F2140" s="135"/>
      <c r="G2140" s="135"/>
      <c r="H2140" s="136"/>
    </row>
    <row r="2141" spans="1:8" x14ac:dyDescent="0.2">
      <c r="A2141" s="132"/>
      <c r="B2141" s="133"/>
      <c r="C2141" s="92"/>
      <c r="D2141" s="134"/>
      <c r="E2141" s="132"/>
      <c r="F2141" s="135"/>
      <c r="G2141" s="135"/>
      <c r="H2141" s="136"/>
    </row>
    <row r="2142" spans="1:8" x14ac:dyDescent="0.2">
      <c r="A2142" s="132"/>
      <c r="B2142" s="133"/>
      <c r="C2142" s="92"/>
      <c r="D2142" s="134"/>
      <c r="E2142" s="132"/>
      <c r="F2142" s="135"/>
      <c r="G2142" s="135"/>
      <c r="H2142" s="136"/>
    </row>
    <row r="2143" spans="1:8" x14ac:dyDescent="0.2">
      <c r="A2143" s="132"/>
      <c r="B2143" s="133"/>
      <c r="C2143" s="92"/>
      <c r="D2143" s="134"/>
      <c r="E2143" s="132"/>
      <c r="F2143" s="135"/>
      <c r="G2143" s="135"/>
      <c r="H2143" s="136"/>
    </row>
    <row r="2144" spans="1:8" x14ac:dyDescent="0.2">
      <c r="A2144" s="132"/>
      <c r="B2144" s="133"/>
      <c r="C2144" s="92"/>
      <c r="D2144" s="134"/>
      <c r="E2144" s="132"/>
      <c r="F2144" s="135"/>
      <c r="G2144" s="135"/>
      <c r="H2144" s="136"/>
    </row>
    <row r="2145" spans="1:8" x14ac:dyDescent="0.2">
      <c r="A2145" s="132"/>
      <c r="B2145" s="133"/>
      <c r="C2145" s="92"/>
      <c r="D2145" s="134"/>
      <c r="E2145" s="132"/>
      <c r="F2145" s="135"/>
      <c r="G2145" s="135"/>
      <c r="H2145" s="136"/>
    </row>
    <row r="2146" spans="1:8" x14ac:dyDescent="0.2">
      <c r="A2146" s="132"/>
      <c r="B2146" s="133"/>
      <c r="C2146" s="92"/>
      <c r="D2146" s="134"/>
      <c r="E2146" s="132"/>
      <c r="F2146" s="135"/>
      <c r="G2146" s="135"/>
      <c r="H2146" s="136"/>
    </row>
    <row r="2147" spans="1:8" x14ac:dyDescent="0.2">
      <c r="A2147" s="132"/>
      <c r="B2147" s="133"/>
      <c r="C2147" s="92"/>
      <c r="D2147" s="134"/>
      <c r="E2147" s="132"/>
      <c r="F2147" s="135"/>
      <c r="G2147" s="135"/>
      <c r="H2147" s="136"/>
    </row>
    <row r="2148" spans="1:8" x14ac:dyDescent="0.2">
      <c r="A2148" s="132"/>
      <c r="B2148" s="133"/>
      <c r="C2148" s="92"/>
      <c r="D2148" s="134"/>
      <c r="E2148" s="132"/>
      <c r="F2148" s="135"/>
      <c r="G2148" s="135"/>
      <c r="H2148" s="136"/>
    </row>
    <row r="2149" spans="1:8" x14ac:dyDescent="0.2">
      <c r="A2149" s="132"/>
      <c r="B2149" s="133"/>
      <c r="C2149" s="92"/>
      <c r="D2149" s="134"/>
      <c r="E2149" s="132"/>
      <c r="F2149" s="135"/>
      <c r="G2149" s="135"/>
      <c r="H2149" s="136"/>
    </row>
    <row r="2150" spans="1:8" x14ac:dyDescent="0.2">
      <c r="A2150" s="132"/>
      <c r="B2150" s="133"/>
      <c r="C2150" s="92"/>
      <c r="D2150" s="134"/>
      <c r="E2150" s="132"/>
      <c r="F2150" s="135"/>
      <c r="G2150" s="135"/>
      <c r="H2150" s="136"/>
    </row>
    <row r="2151" spans="1:8" x14ac:dyDescent="0.2">
      <c r="A2151" s="132"/>
      <c r="B2151" s="133"/>
      <c r="C2151" s="92"/>
      <c r="D2151" s="134"/>
      <c r="E2151" s="132"/>
      <c r="F2151" s="135"/>
      <c r="G2151" s="135"/>
      <c r="H2151" s="136"/>
    </row>
    <row r="2152" spans="1:8" x14ac:dyDescent="0.2">
      <c r="A2152" s="132"/>
      <c r="B2152" s="133"/>
      <c r="C2152" s="92"/>
      <c r="D2152" s="134"/>
      <c r="E2152" s="132"/>
      <c r="F2152" s="135"/>
      <c r="G2152" s="135"/>
      <c r="H2152" s="136"/>
    </row>
    <row r="2153" spans="1:8" x14ac:dyDescent="0.2">
      <c r="A2153" s="132"/>
      <c r="B2153" s="133"/>
      <c r="C2153" s="92"/>
      <c r="D2153" s="134"/>
      <c r="E2153" s="132"/>
      <c r="F2153" s="135"/>
      <c r="G2153" s="135"/>
      <c r="H2153" s="136"/>
    </row>
    <row r="2154" spans="1:8" x14ac:dyDescent="0.2">
      <c r="A2154" s="132"/>
      <c r="B2154" s="133"/>
      <c r="C2154" s="92"/>
      <c r="D2154" s="134"/>
      <c r="E2154" s="132"/>
      <c r="F2154" s="135"/>
      <c r="G2154" s="135"/>
      <c r="H2154" s="136"/>
    </row>
    <row r="2155" spans="1:8" x14ac:dyDescent="0.2">
      <c r="A2155" s="132"/>
      <c r="B2155" s="133"/>
      <c r="C2155" s="92"/>
      <c r="D2155" s="134"/>
      <c r="E2155" s="132"/>
      <c r="F2155" s="135"/>
      <c r="G2155" s="135"/>
      <c r="H2155" s="136"/>
    </row>
    <row r="2156" spans="1:8" x14ac:dyDescent="0.2">
      <c r="A2156" s="132"/>
      <c r="B2156" s="133"/>
      <c r="C2156" s="92"/>
      <c r="D2156" s="134"/>
      <c r="E2156" s="132"/>
      <c r="F2156" s="135"/>
      <c r="G2156" s="135"/>
      <c r="H2156" s="136"/>
    </row>
    <row r="2157" spans="1:8" x14ac:dyDescent="0.2">
      <c r="A2157" s="132"/>
      <c r="B2157" s="133"/>
      <c r="C2157" s="92"/>
      <c r="D2157" s="134"/>
      <c r="E2157" s="132"/>
      <c r="F2157" s="135"/>
      <c r="G2157" s="135"/>
      <c r="H2157" s="136"/>
    </row>
    <row r="2158" spans="1:8" x14ac:dyDescent="0.2">
      <c r="A2158" s="132"/>
      <c r="B2158" s="133"/>
      <c r="C2158" s="92"/>
      <c r="D2158" s="134"/>
      <c r="E2158" s="132"/>
      <c r="F2158" s="135"/>
      <c r="G2158" s="135"/>
      <c r="H2158" s="136"/>
    </row>
    <row r="2159" spans="1:8" x14ac:dyDescent="0.2">
      <c r="A2159" s="132"/>
      <c r="B2159" s="133"/>
      <c r="C2159" s="92"/>
      <c r="D2159" s="134"/>
      <c r="E2159" s="132"/>
      <c r="F2159" s="135"/>
      <c r="G2159" s="135"/>
      <c r="H2159" s="136"/>
    </row>
    <row r="2160" spans="1:8" x14ac:dyDescent="0.2">
      <c r="A2160" s="132"/>
      <c r="B2160" s="133"/>
      <c r="C2160" s="92"/>
      <c r="D2160" s="134"/>
      <c r="E2160" s="132"/>
      <c r="F2160" s="135"/>
      <c r="G2160" s="135"/>
      <c r="H2160" s="136"/>
    </row>
    <row r="2161" spans="1:8" x14ac:dyDescent="0.2">
      <c r="A2161" s="132"/>
      <c r="B2161" s="133"/>
      <c r="C2161" s="92"/>
      <c r="D2161" s="134"/>
      <c r="E2161" s="132"/>
      <c r="F2161" s="135"/>
      <c r="G2161" s="135"/>
      <c r="H2161" s="136"/>
    </row>
    <row r="2162" spans="1:8" x14ac:dyDescent="0.2">
      <c r="A2162" s="132"/>
      <c r="B2162" s="133"/>
      <c r="C2162" s="92"/>
      <c r="D2162" s="134"/>
      <c r="E2162" s="132"/>
      <c r="F2162" s="135"/>
      <c r="G2162" s="135"/>
      <c r="H2162" s="136"/>
    </row>
    <row r="2163" spans="1:8" x14ac:dyDescent="0.2">
      <c r="A2163" s="132"/>
      <c r="B2163" s="133"/>
      <c r="C2163" s="92"/>
      <c r="D2163" s="134"/>
      <c r="E2163" s="132"/>
      <c r="F2163" s="135"/>
      <c r="G2163" s="135"/>
      <c r="H2163" s="136"/>
    </row>
    <row r="2164" spans="1:8" x14ac:dyDescent="0.2">
      <c r="A2164" s="132"/>
      <c r="B2164" s="133"/>
      <c r="C2164" s="92"/>
      <c r="D2164" s="134"/>
      <c r="E2164" s="132"/>
      <c r="F2164" s="135"/>
      <c r="G2164" s="135"/>
      <c r="H2164" s="136"/>
    </row>
    <row r="2165" spans="1:8" x14ac:dyDescent="0.2">
      <c r="A2165" s="132"/>
      <c r="B2165" s="133"/>
      <c r="C2165" s="92"/>
      <c r="D2165" s="134"/>
      <c r="E2165" s="132"/>
      <c r="F2165" s="135"/>
      <c r="G2165" s="135"/>
      <c r="H2165" s="136"/>
    </row>
    <row r="2166" spans="1:8" x14ac:dyDescent="0.2">
      <c r="A2166" s="132"/>
      <c r="B2166" s="133"/>
      <c r="C2166" s="92"/>
      <c r="D2166" s="134"/>
      <c r="E2166" s="132"/>
      <c r="F2166" s="135"/>
      <c r="G2166" s="135"/>
      <c r="H2166" s="136"/>
    </row>
    <row r="2167" spans="1:8" x14ac:dyDescent="0.2">
      <c r="A2167" s="132"/>
      <c r="B2167" s="133"/>
      <c r="C2167" s="92"/>
      <c r="D2167" s="134"/>
      <c r="E2167" s="132"/>
      <c r="F2167" s="135"/>
      <c r="G2167" s="135"/>
      <c r="H2167" s="136"/>
    </row>
    <row r="2168" spans="1:8" x14ac:dyDescent="0.2">
      <c r="A2168" s="132"/>
      <c r="B2168" s="133"/>
      <c r="C2168" s="92"/>
      <c r="D2168" s="134"/>
      <c r="E2168" s="132"/>
      <c r="F2168" s="135"/>
      <c r="G2168" s="135"/>
      <c r="H2168" s="136"/>
    </row>
    <row r="2169" spans="1:8" x14ac:dyDescent="0.2">
      <c r="A2169" s="132"/>
      <c r="B2169" s="133"/>
      <c r="C2169" s="92"/>
      <c r="D2169" s="134"/>
      <c r="E2169" s="132"/>
      <c r="F2169" s="135"/>
      <c r="G2169" s="135"/>
      <c r="H2169" s="136"/>
    </row>
    <row r="2170" spans="1:8" x14ac:dyDescent="0.2">
      <c r="A2170" s="132"/>
      <c r="B2170" s="133"/>
      <c r="C2170" s="92"/>
      <c r="D2170" s="134"/>
      <c r="E2170" s="132"/>
      <c r="F2170" s="135"/>
      <c r="G2170" s="135"/>
      <c r="H2170" s="136"/>
    </row>
    <row r="2171" spans="1:8" x14ac:dyDescent="0.2">
      <c r="A2171" s="132"/>
      <c r="B2171" s="133"/>
      <c r="C2171" s="92"/>
      <c r="D2171" s="134"/>
      <c r="E2171" s="132"/>
      <c r="F2171" s="135"/>
      <c r="G2171" s="135"/>
      <c r="H2171" s="136"/>
    </row>
    <row r="2172" spans="1:8" x14ac:dyDescent="0.2">
      <c r="A2172" s="132"/>
      <c r="B2172" s="133"/>
      <c r="C2172" s="92"/>
      <c r="D2172" s="134"/>
      <c r="E2172" s="132"/>
      <c r="F2172" s="135"/>
      <c r="G2172" s="135"/>
      <c r="H2172" s="136"/>
    </row>
    <row r="2173" spans="1:8" x14ac:dyDescent="0.2">
      <c r="A2173" s="132"/>
      <c r="B2173" s="133"/>
      <c r="C2173" s="92"/>
      <c r="D2173" s="134"/>
      <c r="E2173" s="132"/>
      <c r="F2173" s="135"/>
      <c r="G2173" s="135"/>
      <c r="H2173" s="136"/>
    </row>
    <row r="2174" spans="1:8" x14ac:dyDescent="0.2">
      <c r="A2174" s="132"/>
      <c r="B2174" s="133"/>
      <c r="C2174" s="92"/>
      <c r="D2174" s="134"/>
      <c r="E2174" s="132"/>
      <c r="F2174" s="135"/>
      <c r="G2174" s="135"/>
      <c r="H2174" s="136"/>
    </row>
    <row r="2175" spans="1:8" x14ac:dyDescent="0.2">
      <c r="A2175" s="132"/>
      <c r="B2175" s="133"/>
      <c r="C2175" s="92"/>
      <c r="D2175" s="134"/>
      <c r="E2175" s="132"/>
      <c r="F2175" s="135"/>
      <c r="G2175" s="135"/>
      <c r="H2175" s="136"/>
    </row>
    <row r="2176" spans="1:8" x14ac:dyDescent="0.2">
      <c r="A2176" s="132"/>
      <c r="B2176" s="133"/>
      <c r="C2176" s="92"/>
      <c r="D2176" s="134"/>
      <c r="E2176" s="132"/>
      <c r="F2176" s="135"/>
      <c r="G2176" s="135"/>
      <c r="H2176" s="136"/>
    </row>
    <row r="2177" spans="1:8" x14ac:dyDescent="0.2">
      <c r="A2177" s="132"/>
      <c r="B2177" s="133"/>
      <c r="C2177" s="92"/>
      <c r="D2177" s="134"/>
      <c r="E2177" s="132"/>
      <c r="F2177" s="135"/>
      <c r="G2177" s="135"/>
      <c r="H2177" s="136"/>
    </row>
    <row r="2178" spans="1:8" x14ac:dyDescent="0.2">
      <c r="A2178" s="132"/>
      <c r="B2178" s="133"/>
      <c r="C2178" s="92"/>
      <c r="D2178" s="134"/>
      <c r="E2178" s="132"/>
      <c r="F2178" s="135"/>
      <c r="G2178" s="135"/>
      <c r="H2178" s="136"/>
    </row>
    <row r="2179" spans="1:8" x14ac:dyDescent="0.2">
      <c r="A2179" s="132"/>
      <c r="B2179" s="133"/>
      <c r="C2179" s="92"/>
      <c r="D2179" s="134"/>
      <c r="E2179" s="132"/>
      <c r="F2179" s="135"/>
      <c r="G2179" s="135"/>
      <c r="H2179" s="136"/>
    </row>
    <row r="2180" spans="1:8" x14ac:dyDescent="0.2">
      <c r="A2180" s="132"/>
      <c r="B2180" s="133"/>
      <c r="C2180" s="92"/>
      <c r="D2180" s="134"/>
      <c r="E2180" s="132"/>
      <c r="F2180" s="135"/>
      <c r="G2180" s="135"/>
      <c r="H2180" s="136"/>
    </row>
    <row r="2181" spans="1:8" x14ac:dyDescent="0.2">
      <c r="A2181" s="132"/>
      <c r="B2181" s="133"/>
      <c r="C2181" s="92"/>
      <c r="D2181" s="134"/>
      <c r="E2181" s="132"/>
      <c r="F2181" s="135"/>
      <c r="G2181" s="135"/>
      <c r="H2181" s="136"/>
    </row>
    <row r="2182" spans="1:8" x14ac:dyDescent="0.2">
      <c r="A2182" s="132"/>
      <c r="B2182" s="133"/>
      <c r="C2182" s="92"/>
      <c r="D2182" s="134"/>
      <c r="E2182" s="132"/>
      <c r="F2182" s="135"/>
      <c r="G2182" s="135"/>
      <c r="H2182" s="136"/>
    </row>
    <row r="2183" spans="1:8" x14ac:dyDescent="0.2">
      <c r="A2183" s="132"/>
      <c r="B2183" s="133"/>
      <c r="C2183" s="92"/>
      <c r="D2183" s="134"/>
      <c r="E2183" s="132"/>
      <c r="F2183" s="135"/>
      <c r="G2183" s="135"/>
      <c r="H2183" s="136"/>
    </row>
    <row r="2184" spans="1:8" x14ac:dyDescent="0.2">
      <c r="A2184" s="132"/>
      <c r="B2184" s="133"/>
      <c r="C2184" s="92"/>
      <c r="D2184" s="134"/>
      <c r="E2184" s="132"/>
      <c r="F2184" s="135"/>
      <c r="G2184" s="135"/>
      <c r="H2184" s="136"/>
    </row>
    <row r="2185" spans="1:8" x14ac:dyDescent="0.2">
      <c r="A2185" s="132"/>
      <c r="B2185" s="133"/>
      <c r="C2185" s="92"/>
      <c r="D2185" s="134"/>
      <c r="E2185" s="132"/>
      <c r="F2185" s="135"/>
      <c r="G2185" s="135"/>
      <c r="H2185" s="136"/>
    </row>
    <row r="2186" spans="1:8" x14ac:dyDescent="0.2">
      <c r="A2186" s="132"/>
      <c r="B2186" s="133"/>
      <c r="C2186" s="92"/>
      <c r="D2186" s="134"/>
      <c r="E2186" s="132"/>
      <c r="F2186" s="135"/>
      <c r="G2186" s="135"/>
      <c r="H2186" s="136"/>
    </row>
    <row r="2187" spans="1:8" x14ac:dyDescent="0.2">
      <c r="A2187" s="132"/>
      <c r="B2187" s="133"/>
      <c r="C2187" s="92"/>
      <c r="D2187" s="134"/>
      <c r="E2187" s="132"/>
      <c r="F2187" s="135"/>
      <c r="G2187" s="135"/>
      <c r="H2187" s="136"/>
    </row>
    <row r="2188" spans="1:8" x14ac:dyDescent="0.2">
      <c r="A2188" s="132"/>
      <c r="B2188" s="133"/>
      <c r="C2188" s="92"/>
      <c r="D2188" s="134"/>
      <c r="E2188" s="132"/>
      <c r="F2188" s="135"/>
      <c r="G2188" s="135"/>
      <c r="H2188" s="136"/>
    </row>
    <row r="2189" spans="1:8" x14ac:dyDescent="0.2">
      <c r="A2189" s="132"/>
      <c r="B2189" s="133"/>
      <c r="C2189" s="92"/>
      <c r="D2189" s="134"/>
      <c r="E2189" s="132"/>
      <c r="F2189" s="135"/>
      <c r="G2189" s="135"/>
      <c r="H2189" s="136"/>
    </row>
    <row r="2190" spans="1:8" x14ac:dyDescent="0.2">
      <c r="A2190" s="132"/>
      <c r="B2190" s="133"/>
      <c r="C2190" s="92"/>
      <c r="D2190" s="134"/>
      <c r="E2190" s="132"/>
      <c r="F2190" s="135"/>
      <c r="G2190" s="135"/>
      <c r="H2190" s="136"/>
    </row>
    <row r="2191" spans="1:8" x14ac:dyDescent="0.2">
      <c r="A2191" s="132"/>
      <c r="B2191" s="133"/>
      <c r="C2191" s="92"/>
      <c r="D2191" s="134"/>
      <c r="E2191" s="132"/>
      <c r="F2191" s="135"/>
      <c r="G2191" s="135"/>
      <c r="H2191" s="136"/>
    </row>
    <row r="2192" spans="1:8" x14ac:dyDescent="0.2">
      <c r="A2192" s="132"/>
      <c r="B2192" s="133"/>
      <c r="C2192" s="92"/>
      <c r="D2192" s="134"/>
      <c r="E2192" s="132"/>
      <c r="F2192" s="135"/>
      <c r="G2192" s="135"/>
      <c r="H2192" s="136"/>
    </row>
    <row r="2193" spans="1:8" x14ac:dyDescent="0.2">
      <c r="A2193" s="132"/>
      <c r="B2193" s="133"/>
      <c r="C2193" s="92"/>
      <c r="D2193" s="134"/>
      <c r="E2193" s="132"/>
      <c r="F2193" s="135"/>
      <c r="G2193" s="135"/>
      <c r="H2193" s="136"/>
    </row>
    <row r="2194" spans="1:8" x14ac:dyDescent="0.2">
      <c r="A2194" s="132"/>
      <c r="B2194" s="133"/>
      <c r="C2194" s="92"/>
      <c r="D2194" s="134"/>
      <c r="E2194" s="132"/>
      <c r="F2194" s="135"/>
      <c r="G2194" s="135"/>
      <c r="H2194" s="136"/>
    </row>
    <row r="2195" spans="1:8" x14ac:dyDescent="0.2">
      <c r="A2195" s="132"/>
      <c r="B2195" s="133"/>
      <c r="C2195" s="92"/>
      <c r="D2195" s="134"/>
      <c r="E2195" s="132"/>
      <c r="F2195" s="135"/>
      <c r="G2195" s="135"/>
      <c r="H2195" s="136"/>
    </row>
    <row r="2196" spans="1:8" x14ac:dyDescent="0.2">
      <c r="A2196" s="132"/>
      <c r="B2196" s="133"/>
      <c r="C2196" s="92"/>
      <c r="D2196" s="134"/>
      <c r="E2196" s="132"/>
      <c r="F2196" s="135"/>
      <c r="G2196" s="135"/>
      <c r="H2196" s="136"/>
    </row>
    <row r="2197" spans="1:8" x14ac:dyDescent="0.2">
      <c r="A2197" s="132"/>
      <c r="B2197" s="133"/>
      <c r="C2197" s="92"/>
      <c r="D2197" s="134"/>
      <c r="E2197" s="132"/>
      <c r="F2197" s="135"/>
      <c r="G2197" s="135"/>
      <c r="H2197" s="136"/>
    </row>
    <row r="2198" spans="1:8" x14ac:dyDescent="0.2">
      <c r="A2198" s="132"/>
      <c r="B2198" s="133"/>
      <c r="C2198" s="92"/>
      <c r="D2198" s="134"/>
      <c r="E2198" s="132"/>
      <c r="F2198" s="135"/>
      <c r="G2198" s="135"/>
      <c r="H2198" s="136"/>
    </row>
    <row r="2199" spans="1:8" x14ac:dyDescent="0.2">
      <c r="A2199" s="132"/>
      <c r="B2199" s="133"/>
      <c r="C2199" s="92"/>
      <c r="D2199" s="134"/>
      <c r="E2199" s="132"/>
      <c r="F2199" s="135"/>
      <c r="G2199" s="135"/>
      <c r="H2199" s="136"/>
    </row>
    <row r="2200" spans="1:8" x14ac:dyDescent="0.2">
      <c r="A2200" s="132"/>
      <c r="B2200" s="133"/>
      <c r="C2200" s="92"/>
      <c r="D2200" s="134"/>
      <c r="E2200" s="132"/>
      <c r="F2200" s="135"/>
      <c r="G2200" s="135"/>
      <c r="H2200" s="136"/>
    </row>
    <row r="2201" spans="1:8" x14ac:dyDescent="0.2">
      <c r="A2201" s="132"/>
      <c r="B2201" s="133"/>
      <c r="C2201" s="92"/>
      <c r="D2201" s="134"/>
      <c r="E2201" s="132"/>
      <c r="F2201" s="135"/>
      <c r="G2201" s="135"/>
      <c r="H2201" s="136"/>
    </row>
    <row r="2202" spans="1:8" x14ac:dyDescent="0.2">
      <c r="A2202" s="132"/>
      <c r="B2202" s="133"/>
      <c r="C2202" s="92"/>
      <c r="D2202" s="134"/>
      <c r="E2202" s="132"/>
      <c r="F2202" s="135"/>
      <c r="G2202" s="135"/>
      <c r="H2202" s="136"/>
    </row>
    <row r="2203" spans="1:8" x14ac:dyDescent="0.2">
      <c r="A2203" s="132"/>
      <c r="B2203" s="133"/>
      <c r="C2203" s="92"/>
      <c r="D2203" s="134"/>
      <c r="E2203" s="132"/>
      <c r="F2203" s="135"/>
      <c r="G2203" s="135"/>
      <c r="H2203" s="136"/>
    </row>
    <row r="2204" spans="1:8" x14ac:dyDescent="0.2">
      <c r="A2204" s="132"/>
      <c r="B2204" s="133"/>
      <c r="C2204" s="92"/>
      <c r="D2204" s="134"/>
      <c r="E2204" s="132"/>
      <c r="F2204" s="135"/>
      <c r="G2204" s="135"/>
      <c r="H2204" s="136"/>
    </row>
    <row r="2205" spans="1:8" x14ac:dyDescent="0.2">
      <c r="A2205" s="132"/>
      <c r="B2205" s="133"/>
      <c r="C2205" s="92"/>
      <c r="D2205" s="134"/>
      <c r="E2205" s="132"/>
      <c r="F2205" s="135"/>
      <c r="G2205" s="135"/>
      <c r="H2205" s="136"/>
    </row>
    <row r="2206" spans="1:8" x14ac:dyDescent="0.2">
      <c r="A2206" s="132"/>
      <c r="B2206" s="133"/>
      <c r="C2206" s="92"/>
      <c r="D2206" s="134"/>
      <c r="E2206" s="132"/>
      <c r="F2206" s="135"/>
      <c r="G2206" s="135"/>
      <c r="H2206" s="136"/>
    </row>
    <row r="2207" spans="1:8" x14ac:dyDescent="0.2">
      <c r="A2207" s="132"/>
      <c r="B2207" s="133"/>
      <c r="C2207" s="92"/>
      <c r="D2207" s="134"/>
      <c r="E2207" s="132"/>
      <c r="F2207" s="135"/>
      <c r="G2207" s="135"/>
      <c r="H2207" s="136"/>
    </row>
    <row r="2208" spans="1:8" x14ac:dyDescent="0.2">
      <c r="A2208" s="132"/>
      <c r="B2208" s="133"/>
      <c r="C2208" s="92"/>
      <c r="D2208" s="134"/>
      <c r="E2208" s="132"/>
      <c r="F2208" s="135"/>
      <c r="G2208" s="135"/>
      <c r="H2208" s="136"/>
    </row>
    <row r="2209" spans="1:8" x14ac:dyDescent="0.2">
      <c r="A2209" s="132"/>
      <c r="B2209" s="133"/>
      <c r="C2209" s="92"/>
      <c r="D2209" s="134"/>
      <c r="E2209" s="132"/>
      <c r="F2209" s="135"/>
      <c r="G2209" s="135"/>
      <c r="H2209" s="136"/>
    </row>
    <row r="2210" spans="1:8" x14ac:dyDescent="0.2">
      <c r="A2210" s="132"/>
      <c r="B2210" s="133"/>
      <c r="C2210" s="92"/>
      <c r="D2210" s="134"/>
      <c r="E2210" s="132"/>
      <c r="F2210" s="135"/>
      <c r="G2210" s="135"/>
      <c r="H2210" s="136"/>
    </row>
    <row r="2211" spans="1:8" x14ac:dyDescent="0.2">
      <c r="A2211" s="132"/>
      <c r="B2211" s="133"/>
      <c r="C2211" s="92"/>
      <c r="D2211" s="134"/>
      <c r="E2211" s="132"/>
      <c r="F2211" s="135"/>
      <c r="G2211" s="135"/>
      <c r="H2211" s="136"/>
    </row>
    <row r="2212" spans="1:8" x14ac:dyDescent="0.2">
      <c r="A2212" s="132"/>
      <c r="B2212" s="133"/>
      <c r="C2212" s="92"/>
      <c r="D2212" s="134"/>
      <c r="E2212" s="132"/>
      <c r="F2212" s="135"/>
      <c r="G2212" s="135"/>
      <c r="H2212" s="136"/>
    </row>
    <row r="2213" spans="1:8" x14ac:dyDescent="0.2">
      <c r="A2213" s="132"/>
      <c r="B2213" s="133"/>
      <c r="C2213" s="92"/>
      <c r="D2213" s="134"/>
      <c r="E2213" s="132"/>
      <c r="F2213" s="135"/>
      <c r="G2213" s="135"/>
      <c r="H2213" s="136"/>
    </row>
    <row r="2214" spans="1:8" x14ac:dyDescent="0.2">
      <c r="A2214" s="132"/>
      <c r="B2214" s="133"/>
      <c r="C2214" s="92"/>
      <c r="D2214" s="134"/>
      <c r="E2214" s="132"/>
      <c r="F2214" s="135"/>
      <c r="G2214" s="135"/>
      <c r="H2214" s="136"/>
    </row>
    <row r="2215" spans="1:8" x14ac:dyDescent="0.2">
      <c r="A2215" s="132"/>
      <c r="B2215" s="133"/>
      <c r="C2215" s="92"/>
      <c r="D2215" s="134"/>
      <c r="E2215" s="132"/>
      <c r="F2215" s="135"/>
      <c r="G2215" s="135"/>
      <c r="H2215" s="136"/>
    </row>
    <row r="2216" spans="1:8" x14ac:dyDescent="0.2">
      <c r="A2216" s="132"/>
      <c r="B2216" s="133"/>
      <c r="C2216" s="92"/>
      <c r="D2216" s="134"/>
      <c r="E2216" s="132"/>
      <c r="F2216" s="135"/>
      <c r="G2216" s="135"/>
      <c r="H2216" s="136"/>
    </row>
    <row r="2217" spans="1:8" x14ac:dyDescent="0.2">
      <c r="A2217" s="132"/>
      <c r="B2217" s="133"/>
      <c r="C2217" s="92"/>
      <c r="D2217" s="134"/>
      <c r="E2217" s="132"/>
      <c r="F2217" s="135"/>
      <c r="G2217" s="135"/>
      <c r="H2217" s="136"/>
    </row>
    <row r="2218" spans="1:8" x14ac:dyDescent="0.2">
      <c r="A2218" s="132"/>
      <c r="B2218" s="133"/>
      <c r="C2218" s="92"/>
      <c r="D2218" s="134"/>
      <c r="E2218" s="132"/>
      <c r="F2218" s="135"/>
      <c r="G2218" s="135"/>
      <c r="H2218" s="136"/>
    </row>
    <row r="2219" spans="1:8" x14ac:dyDescent="0.2">
      <c r="A2219" s="132"/>
      <c r="B2219" s="133"/>
      <c r="C2219" s="92"/>
      <c r="D2219" s="134"/>
      <c r="E2219" s="132"/>
      <c r="F2219" s="135"/>
      <c r="G2219" s="135"/>
      <c r="H2219" s="136"/>
    </row>
    <row r="2220" spans="1:8" x14ac:dyDescent="0.2">
      <c r="A2220" s="132"/>
      <c r="B2220" s="133"/>
      <c r="C2220" s="92"/>
      <c r="D2220" s="134"/>
      <c r="E2220" s="132"/>
      <c r="F2220" s="135"/>
      <c r="G2220" s="135"/>
      <c r="H2220" s="136"/>
    </row>
    <row r="2221" spans="1:8" x14ac:dyDescent="0.2">
      <c r="A2221" s="132"/>
      <c r="B2221" s="133"/>
      <c r="C2221" s="92"/>
      <c r="D2221" s="134"/>
      <c r="E2221" s="132"/>
      <c r="F2221" s="135"/>
      <c r="G2221" s="135"/>
      <c r="H2221" s="136"/>
    </row>
    <row r="2222" spans="1:8" x14ac:dyDescent="0.2">
      <c r="A2222" s="132"/>
      <c r="B2222" s="133"/>
      <c r="C2222" s="92"/>
      <c r="D2222" s="134"/>
      <c r="E2222" s="132"/>
      <c r="F2222" s="135"/>
      <c r="G2222" s="135"/>
      <c r="H2222" s="136"/>
    </row>
    <row r="2223" spans="1:8" x14ac:dyDescent="0.2">
      <c r="A2223" s="132"/>
      <c r="B2223" s="133"/>
      <c r="C2223" s="92"/>
      <c r="D2223" s="134"/>
      <c r="E2223" s="132"/>
      <c r="F2223" s="135"/>
      <c r="G2223" s="135"/>
      <c r="H2223" s="136"/>
    </row>
    <row r="2224" spans="1:8" x14ac:dyDescent="0.2">
      <c r="A2224" s="132"/>
      <c r="B2224" s="133"/>
      <c r="C2224" s="92"/>
      <c r="D2224" s="134"/>
      <c r="E2224" s="132"/>
      <c r="F2224" s="135"/>
      <c r="G2224" s="135"/>
      <c r="H2224" s="136"/>
    </row>
    <row r="2225" spans="1:8" x14ac:dyDescent="0.2">
      <c r="A2225" s="132"/>
      <c r="B2225" s="133"/>
      <c r="C2225" s="92"/>
      <c r="D2225" s="134"/>
      <c r="E2225" s="132"/>
      <c r="F2225" s="135"/>
      <c r="G2225" s="135"/>
      <c r="H2225" s="136"/>
    </row>
    <row r="2226" spans="1:8" x14ac:dyDescent="0.2">
      <c r="A2226" s="132"/>
      <c r="B2226" s="133"/>
      <c r="C2226" s="92"/>
      <c r="D2226" s="134"/>
      <c r="E2226" s="132"/>
      <c r="F2226" s="135"/>
      <c r="G2226" s="135"/>
      <c r="H2226" s="136"/>
    </row>
    <row r="2227" spans="1:8" x14ac:dyDescent="0.2">
      <c r="A2227" s="132"/>
      <c r="B2227" s="133"/>
      <c r="C2227" s="92"/>
      <c r="D2227" s="134"/>
      <c r="E2227" s="132"/>
      <c r="F2227" s="135"/>
      <c r="G2227" s="135"/>
      <c r="H2227" s="136"/>
    </row>
    <row r="2228" spans="1:8" x14ac:dyDescent="0.2">
      <c r="A2228" s="132"/>
      <c r="B2228" s="133"/>
      <c r="C2228" s="92"/>
      <c r="D2228" s="134"/>
      <c r="E2228" s="132"/>
      <c r="F2228" s="135"/>
      <c r="G2228" s="135"/>
      <c r="H2228" s="136"/>
    </row>
    <row r="2229" spans="1:8" x14ac:dyDescent="0.2">
      <c r="A2229" s="132"/>
      <c r="B2229" s="133"/>
      <c r="C2229" s="92"/>
      <c r="D2229" s="134"/>
      <c r="E2229" s="132"/>
      <c r="F2229" s="135"/>
      <c r="G2229" s="135"/>
      <c r="H2229" s="136"/>
    </row>
    <row r="2230" spans="1:8" x14ac:dyDescent="0.2">
      <c r="A2230" s="132"/>
      <c r="B2230" s="133"/>
      <c r="C2230" s="92"/>
      <c r="D2230" s="134"/>
      <c r="E2230" s="132"/>
      <c r="F2230" s="135"/>
      <c r="G2230" s="135"/>
      <c r="H2230" s="136"/>
    </row>
    <row r="2231" spans="1:8" x14ac:dyDescent="0.2">
      <c r="A2231" s="132"/>
      <c r="B2231" s="133"/>
      <c r="C2231" s="92"/>
      <c r="D2231" s="134"/>
      <c r="E2231" s="132"/>
      <c r="F2231" s="135"/>
      <c r="G2231" s="135"/>
      <c r="H2231" s="136"/>
    </row>
    <row r="2232" spans="1:8" x14ac:dyDescent="0.2">
      <c r="A2232" s="132"/>
      <c r="B2232" s="133"/>
      <c r="C2232" s="92"/>
      <c r="D2232" s="134"/>
      <c r="E2232" s="132"/>
      <c r="F2232" s="135"/>
      <c r="G2232" s="135"/>
      <c r="H2232" s="136"/>
    </row>
    <row r="2233" spans="1:8" x14ac:dyDescent="0.2">
      <c r="A2233" s="132"/>
      <c r="B2233" s="133"/>
      <c r="C2233" s="92"/>
      <c r="D2233" s="134"/>
      <c r="E2233" s="132"/>
      <c r="F2233" s="135"/>
      <c r="G2233" s="135"/>
      <c r="H2233" s="136"/>
    </row>
    <row r="2234" spans="1:8" x14ac:dyDescent="0.2">
      <c r="A2234" s="132"/>
      <c r="B2234" s="133"/>
      <c r="C2234" s="92"/>
      <c r="D2234" s="134"/>
      <c r="E2234" s="132"/>
      <c r="F2234" s="135"/>
      <c r="G2234" s="135"/>
      <c r="H2234" s="136"/>
    </row>
    <row r="2235" spans="1:8" x14ac:dyDescent="0.2">
      <c r="A2235" s="132"/>
      <c r="B2235" s="133"/>
      <c r="C2235" s="92"/>
      <c r="D2235" s="134"/>
      <c r="E2235" s="132"/>
      <c r="F2235" s="135"/>
      <c r="G2235" s="135"/>
      <c r="H2235" s="136"/>
    </row>
    <row r="2236" spans="1:8" x14ac:dyDescent="0.2">
      <c r="A2236" s="132"/>
      <c r="B2236" s="133"/>
      <c r="C2236" s="92"/>
      <c r="D2236" s="134"/>
      <c r="E2236" s="132"/>
      <c r="F2236" s="135"/>
      <c r="G2236" s="135"/>
      <c r="H2236" s="136"/>
    </row>
    <row r="2237" spans="1:8" x14ac:dyDescent="0.2">
      <c r="A2237" s="132"/>
      <c r="B2237" s="133"/>
      <c r="C2237" s="92"/>
      <c r="D2237" s="134"/>
      <c r="E2237" s="132"/>
      <c r="F2237" s="135"/>
      <c r="G2237" s="135"/>
      <c r="H2237" s="136"/>
    </row>
    <row r="2238" spans="1:8" x14ac:dyDescent="0.2">
      <c r="A2238" s="132"/>
      <c r="B2238" s="133"/>
      <c r="C2238" s="92"/>
      <c r="D2238" s="134"/>
      <c r="E2238" s="132"/>
      <c r="F2238" s="135"/>
      <c r="G2238" s="135"/>
      <c r="H2238" s="136"/>
    </row>
    <row r="2239" spans="1:8" x14ac:dyDescent="0.2">
      <c r="A2239" s="132"/>
      <c r="B2239" s="133"/>
      <c r="C2239" s="92"/>
      <c r="D2239" s="134"/>
      <c r="E2239" s="132"/>
      <c r="F2239" s="135"/>
      <c r="G2239" s="135"/>
      <c r="H2239" s="136"/>
    </row>
    <row r="2240" spans="1:8" x14ac:dyDescent="0.2">
      <c r="A2240" s="132"/>
      <c r="B2240" s="133"/>
      <c r="C2240" s="92"/>
      <c r="D2240" s="134"/>
      <c r="E2240" s="132"/>
      <c r="F2240" s="135"/>
      <c r="G2240" s="135"/>
      <c r="H2240" s="136"/>
    </row>
    <row r="2241" spans="1:8" x14ac:dyDescent="0.2">
      <c r="A2241" s="132"/>
      <c r="B2241" s="133"/>
      <c r="C2241" s="92"/>
      <c r="D2241" s="134"/>
      <c r="E2241" s="132"/>
      <c r="F2241" s="135"/>
      <c r="G2241" s="135"/>
      <c r="H2241" s="136"/>
    </row>
    <row r="2242" spans="1:8" x14ac:dyDescent="0.2">
      <c r="A2242" s="132"/>
      <c r="B2242" s="133"/>
      <c r="C2242" s="92"/>
      <c r="D2242" s="134"/>
      <c r="E2242" s="132"/>
      <c r="F2242" s="135"/>
      <c r="G2242" s="135"/>
      <c r="H2242" s="136"/>
    </row>
    <row r="2243" spans="1:8" x14ac:dyDescent="0.2">
      <c r="A2243" s="132"/>
      <c r="B2243" s="133"/>
      <c r="C2243" s="92"/>
      <c r="D2243" s="134"/>
      <c r="E2243" s="132"/>
      <c r="F2243" s="135"/>
      <c r="G2243" s="135"/>
      <c r="H2243" s="136"/>
    </row>
    <row r="2244" spans="1:8" x14ac:dyDescent="0.2">
      <c r="A2244" s="132"/>
      <c r="B2244" s="133"/>
      <c r="C2244" s="92"/>
      <c r="D2244" s="134"/>
      <c r="E2244" s="132"/>
      <c r="F2244" s="135"/>
      <c r="G2244" s="135"/>
      <c r="H2244" s="136"/>
    </row>
    <row r="2245" spans="1:8" x14ac:dyDescent="0.2">
      <c r="A2245" s="132"/>
      <c r="B2245" s="133"/>
      <c r="C2245" s="92"/>
      <c r="D2245" s="134"/>
      <c r="E2245" s="132"/>
      <c r="F2245" s="135"/>
      <c r="G2245" s="135"/>
      <c r="H2245" s="136"/>
    </row>
    <row r="2246" spans="1:8" x14ac:dyDescent="0.2">
      <c r="A2246" s="132"/>
      <c r="B2246" s="133"/>
      <c r="C2246" s="92"/>
      <c r="D2246" s="134"/>
      <c r="E2246" s="132"/>
      <c r="F2246" s="135"/>
      <c r="G2246" s="135"/>
      <c r="H2246" s="136"/>
    </row>
    <row r="2247" spans="1:8" x14ac:dyDescent="0.2">
      <c r="A2247" s="132"/>
      <c r="B2247" s="133"/>
      <c r="C2247" s="92"/>
      <c r="D2247" s="134"/>
      <c r="E2247" s="132"/>
      <c r="F2247" s="135"/>
      <c r="G2247" s="135"/>
      <c r="H2247" s="136"/>
    </row>
    <row r="2248" spans="1:8" x14ac:dyDescent="0.2">
      <c r="A2248" s="132"/>
      <c r="B2248" s="133"/>
      <c r="C2248" s="92"/>
      <c r="D2248" s="134"/>
      <c r="E2248" s="132"/>
      <c r="F2248" s="135"/>
      <c r="G2248" s="135"/>
      <c r="H2248" s="136"/>
    </row>
    <row r="2249" spans="1:8" x14ac:dyDescent="0.2">
      <c r="A2249" s="132"/>
      <c r="B2249" s="133"/>
      <c r="C2249" s="92"/>
      <c r="D2249" s="134"/>
      <c r="E2249" s="132"/>
      <c r="F2249" s="135"/>
      <c r="G2249" s="135"/>
      <c r="H2249" s="136"/>
    </row>
    <row r="2250" spans="1:8" x14ac:dyDescent="0.2">
      <c r="A2250" s="132"/>
      <c r="B2250" s="133"/>
      <c r="C2250" s="92"/>
      <c r="D2250" s="134"/>
      <c r="E2250" s="132"/>
      <c r="F2250" s="135"/>
      <c r="G2250" s="135"/>
      <c r="H2250" s="136"/>
    </row>
    <row r="2251" spans="1:8" x14ac:dyDescent="0.2">
      <c r="A2251" s="132"/>
      <c r="B2251" s="133"/>
      <c r="C2251" s="92"/>
      <c r="D2251" s="134"/>
      <c r="E2251" s="132"/>
      <c r="F2251" s="135"/>
      <c r="G2251" s="135"/>
      <c r="H2251" s="136"/>
    </row>
    <row r="2252" spans="1:8" x14ac:dyDescent="0.2">
      <c r="A2252" s="132"/>
      <c r="B2252" s="133"/>
      <c r="C2252" s="92"/>
      <c r="D2252" s="134"/>
      <c r="E2252" s="132"/>
      <c r="F2252" s="135"/>
      <c r="G2252" s="135"/>
      <c r="H2252" s="136"/>
    </row>
    <row r="2253" spans="1:8" x14ac:dyDescent="0.2">
      <c r="A2253" s="132"/>
      <c r="B2253" s="133"/>
      <c r="C2253" s="92"/>
      <c r="D2253" s="134"/>
      <c r="E2253" s="132"/>
      <c r="F2253" s="135"/>
      <c r="G2253" s="135"/>
      <c r="H2253" s="136"/>
    </row>
    <row r="2254" spans="1:8" x14ac:dyDescent="0.2">
      <c r="A2254" s="132"/>
      <c r="B2254" s="133"/>
      <c r="C2254" s="92"/>
      <c r="D2254" s="134"/>
      <c r="E2254" s="132"/>
      <c r="F2254" s="135"/>
      <c r="G2254" s="135"/>
      <c r="H2254" s="136"/>
    </row>
    <row r="2255" spans="1:8" x14ac:dyDescent="0.2">
      <c r="A2255" s="132"/>
      <c r="B2255" s="133"/>
      <c r="C2255" s="92"/>
      <c r="D2255" s="134"/>
      <c r="E2255" s="132"/>
      <c r="F2255" s="135"/>
      <c r="G2255" s="135"/>
      <c r="H2255" s="136"/>
    </row>
    <row r="2256" spans="1:8" x14ac:dyDescent="0.2">
      <c r="A2256" s="132"/>
      <c r="B2256" s="133"/>
      <c r="C2256" s="92"/>
      <c r="D2256" s="134"/>
      <c r="E2256" s="132"/>
      <c r="F2256" s="135"/>
      <c r="G2256" s="135"/>
      <c r="H2256" s="136"/>
    </row>
    <row r="2257" spans="1:8" x14ac:dyDescent="0.2">
      <c r="A2257" s="132"/>
      <c r="B2257" s="133"/>
      <c r="C2257" s="92"/>
      <c r="D2257" s="134"/>
      <c r="E2257" s="132"/>
      <c r="F2257" s="135"/>
      <c r="G2257" s="135"/>
      <c r="H2257" s="136"/>
    </row>
    <row r="2258" spans="1:8" x14ac:dyDescent="0.2">
      <c r="A2258" s="132"/>
      <c r="B2258" s="133"/>
      <c r="C2258" s="92"/>
      <c r="D2258" s="134"/>
      <c r="E2258" s="132"/>
      <c r="F2258" s="135"/>
      <c r="G2258" s="135"/>
      <c r="H2258" s="136"/>
    </row>
    <row r="2259" spans="1:8" x14ac:dyDescent="0.2">
      <c r="A2259" s="132"/>
      <c r="B2259" s="133"/>
      <c r="C2259" s="92"/>
      <c r="D2259" s="134"/>
      <c r="E2259" s="132"/>
      <c r="F2259" s="135"/>
      <c r="G2259" s="135"/>
      <c r="H2259" s="136"/>
    </row>
    <row r="2260" spans="1:8" x14ac:dyDescent="0.2">
      <c r="A2260" s="132"/>
      <c r="B2260" s="133"/>
      <c r="C2260" s="92"/>
      <c r="D2260" s="134"/>
      <c r="E2260" s="132"/>
      <c r="F2260" s="135"/>
      <c r="G2260" s="135"/>
      <c r="H2260" s="136"/>
    </row>
    <row r="2261" spans="1:8" x14ac:dyDescent="0.2">
      <c r="A2261" s="132"/>
      <c r="B2261" s="133"/>
      <c r="C2261" s="92"/>
      <c r="D2261" s="134"/>
      <c r="E2261" s="132"/>
      <c r="F2261" s="135"/>
      <c r="G2261" s="135"/>
      <c r="H2261" s="136"/>
    </row>
    <row r="2262" spans="1:8" x14ac:dyDescent="0.2">
      <c r="A2262" s="132"/>
      <c r="B2262" s="133"/>
      <c r="C2262" s="92"/>
      <c r="D2262" s="134"/>
      <c r="E2262" s="132"/>
      <c r="F2262" s="135"/>
      <c r="G2262" s="135"/>
      <c r="H2262" s="136"/>
    </row>
    <row r="2263" spans="1:8" x14ac:dyDescent="0.2">
      <c r="A2263" s="132"/>
      <c r="B2263" s="133"/>
      <c r="C2263" s="92"/>
      <c r="D2263" s="134"/>
      <c r="E2263" s="132"/>
      <c r="F2263" s="135"/>
      <c r="G2263" s="135"/>
      <c r="H2263" s="136"/>
    </row>
    <row r="2264" spans="1:8" x14ac:dyDescent="0.2">
      <c r="A2264" s="132"/>
      <c r="B2264" s="133"/>
      <c r="C2264" s="92"/>
      <c r="D2264" s="134"/>
      <c r="E2264" s="132"/>
      <c r="F2264" s="135"/>
      <c r="G2264" s="135"/>
      <c r="H2264" s="136"/>
    </row>
    <row r="2265" spans="1:8" x14ac:dyDescent="0.2">
      <c r="A2265" s="132"/>
      <c r="B2265" s="133"/>
      <c r="C2265" s="92"/>
      <c r="D2265" s="134"/>
      <c r="E2265" s="132"/>
      <c r="F2265" s="135"/>
      <c r="G2265" s="135"/>
      <c r="H2265" s="136"/>
    </row>
    <row r="2266" spans="1:8" x14ac:dyDescent="0.2">
      <c r="A2266" s="132"/>
      <c r="B2266" s="133"/>
      <c r="C2266" s="92"/>
      <c r="D2266" s="134"/>
      <c r="E2266" s="132"/>
      <c r="F2266" s="135"/>
      <c r="G2266" s="135"/>
      <c r="H2266" s="136"/>
    </row>
    <row r="2267" spans="1:8" x14ac:dyDescent="0.2">
      <c r="A2267" s="132"/>
      <c r="B2267" s="133"/>
      <c r="C2267" s="92"/>
      <c r="D2267" s="134"/>
      <c r="E2267" s="132"/>
      <c r="F2267" s="135"/>
      <c r="G2267" s="135"/>
      <c r="H2267" s="136"/>
    </row>
    <row r="2268" spans="1:8" x14ac:dyDescent="0.2">
      <c r="A2268" s="132"/>
      <c r="B2268" s="133"/>
      <c r="C2268" s="92"/>
      <c r="D2268" s="134"/>
      <c r="E2268" s="132"/>
      <c r="F2268" s="135"/>
      <c r="G2268" s="135"/>
      <c r="H2268" s="136"/>
    </row>
    <row r="2269" spans="1:8" x14ac:dyDescent="0.2">
      <c r="A2269" s="132"/>
      <c r="B2269" s="133"/>
      <c r="C2269" s="92"/>
      <c r="D2269" s="134"/>
      <c r="E2269" s="132"/>
      <c r="F2269" s="135"/>
      <c r="G2269" s="135"/>
      <c r="H2269" s="136"/>
    </row>
    <row r="2270" spans="1:8" x14ac:dyDescent="0.2">
      <c r="A2270" s="132"/>
      <c r="B2270" s="133"/>
      <c r="C2270" s="92"/>
      <c r="D2270" s="134"/>
      <c r="E2270" s="132"/>
      <c r="F2270" s="135"/>
      <c r="G2270" s="135"/>
      <c r="H2270" s="136"/>
    </row>
    <row r="2271" spans="1:8" x14ac:dyDescent="0.2">
      <c r="A2271" s="132"/>
      <c r="B2271" s="133"/>
      <c r="C2271" s="92"/>
      <c r="D2271" s="134"/>
      <c r="E2271" s="132"/>
      <c r="F2271" s="135"/>
      <c r="G2271" s="135"/>
      <c r="H2271" s="136"/>
    </row>
    <row r="2272" spans="1:8" x14ac:dyDescent="0.2">
      <c r="A2272" s="132"/>
      <c r="B2272" s="133"/>
      <c r="C2272" s="92"/>
      <c r="D2272" s="134"/>
      <c r="E2272" s="132"/>
      <c r="F2272" s="135"/>
      <c r="G2272" s="135"/>
      <c r="H2272" s="136"/>
    </row>
    <row r="2273" spans="1:8" x14ac:dyDescent="0.2">
      <c r="A2273" s="132"/>
      <c r="B2273" s="133"/>
      <c r="C2273" s="92"/>
      <c r="D2273" s="134"/>
      <c r="E2273" s="132"/>
      <c r="F2273" s="135"/>
      <c r="G2273" s="135"/>
      <c r="H2273" s="136"/>
    </row>
    <row r="2274" spans="1:8" x14ac:dyDescent="0.2">
      <c r="A2274" s="132"/>
      <c r="B2274" s="133"/>
      <c r="C2274" s="92"/>
      <c r="D2274" s="134"/>
      <c r="E2274" s="132"/>
      <c r="F2274" s="135"/>
      <c r="G2274" s="135"/>
      <c r="H2274" s="136"/>
    </row>
    <row r="2275" spans="1:8" x14ac:dyDescent="0.2">
      <c r="A2275" s="132"/>
      <c r="B2275" s="133"/>
      <c r="C2275" s="92"/>
      <c r="D2275" s="134"/>
      <c r="E2275" s="132"/>
      <c r="F2275" s="135"/>
      <c r="G2275" s="135"/>
      <c r="H2275" s="136"/>
    </row>
    <row r="2276" spans="1:8" x14ac:dyDescent="0.2">
      <c r="A2276" s="132"/>
      <c r="B2276" s="133"/>
      <c r="C2276" s="92"/>
      <c r="D2276" s="134"/>
      <c r="E2276" s="132"/>
      <c r="F2276" s="135"/>
      <c r="G2276" s="135"/>
      <c r="H2276" s="136"/>
    </row>
    <row r="2277" spans="1:8" x14ac:dyDescent="0.2">
      <c r="A2277" s="132"/>
      <c r="B2277" s="133"/>
      <c r="C2277" s="92"/>
      <c r="D2277" s="134"/>
      <c r="E2277" s="132"/>
      <c r="F2277" s="135"/>
      <c r="G2277" s="135"/>
      <c r="H2277" s="136"/>
    </row>
    <row r="2278" spans="1:8" x14ac:dyDescent="0.2">
      <c r="A2278" s="132"/>
      <c r="B2278" s="133"/>
      <c r="C2278" s="92"/>
      <c r="D2278" s="134"/>
      <c r="E2278" s="132"/>
      <c r="F2278" s="135"/>
      <c r="G2278" s="135"/>
      <c r="H2278" s="136"/>
    </row>
    <row r="2279" spans="1:8" x14ac:dyDescent="0.2">
      <c r="A2279" s="132"/>
      <c r="B2279" s="133"/>
      <c r="C2279" s="92"/>
      <c r="D2279" s="134"/>
      <c r="E2279" s="132"/>
      <c r="F2279" s="135"/>
      <c r="G2279" s="135"/>
      <c r="H2279" s="136"/>
    </row>
    <row r="2280" spans="1:8" x14ac:dyDescent="0.2">
      <c r="A2280" s="132"/>
      <c r="B2280" s="133"/>
      <c r="C2280" s="92"/>
      <c r="D2280" s="134"/>
      <c r="E2280" s="132"/>
      <c r="F2280" s="135"/>
      <c r="G2280" s="135"/>
      <c r="H2280" s="136"/>
    </row>
    <row r="2281" spans="1:8" x14ac:dyDescent="0.2">
      <c r="A2281" s="132"/>
      <c r="B2281" s="133"/>
      <c r="C2281" s="92"/>
      <c r="D2281" s="134"/>
      <c r="E2281" s="132"/>
      <c r="F2281" s="135"/>
      <c r="G2281" s="135"/>
      <c r="H2281" s="136"/>
    </row>
    <row r="2282" spans="1:8" x14ac:dyDescent="0.2">
      <c r="A2282" s="132"/>
      <c r="B2282" s="133"/>
      <c r="C2282" s="92"/>
      <c r="D2282" s="134"/>
      <c r="E2282" s="132"/>
      <c r="F2282" s="135"/>
      <c r="G2282" s="135"/>
      <c r="H2282" s="136"/>
    </row>
    <row r="2283" spans="1:8" x14ac:dyDescent="0.2">
      <c r="A2283" s="132"/>
      <c r="B2283" s="133"/>
      <c r="C2283" s="92"/>
      <c r="D2283" s="134"/>
      <c r="E2283" s="132"/>
      <c r="F2283" s="135"/>
      <c r="G2283" s="135"/>
      <c r="H2283" s="136"/>
    </row>
    <row r="2284" spans="1:8" x14ac:dyDescent="0.2">
      <c r="A2284" s="132"/>
      <c r="B2284" s="133"/>
      <c r="C2284" s="92"/>
      <c r="D2284" s="134"/>
      <c r="E2284" s="132"/>
      <c r="F2284" s="135"/>
      <c r="G2284" s="135"/>
      <c r="H2284" s="136"/>
    </row>
    <row r="2285" spans="1:8" x14ac:dyDescent="0.2">
      <c r="A2285" s="132"/>
      <c r="B2285" s="133"/>
      <c r="C2285" s="92"/>
      <c r="D2285" s="134"/>
      <c r="E2285" s="132"/>
      <c r="F2285" s="135"/>
      <c r="G2285" s="135"/>
      <c r="H2285" s="136"/>
    </row>
    <row r="2286" spans="1:8" x14ac:dyDescent="0.2">
      <c r="A2286" s="132"/>
      <c r="B2286" s="133"/>
      <c r="C2286" s="92"/>
      <c r="D2286" s="134"/>
      <c r="E2286" s="132"/>
      <c r="F2286" s="135"/>
      <c r="G2286" s="135"/>
      <c r="H2286" s="136"/>
    </row>
    <row r="2287" spans="1:8" x14ac:dyDescent="0.2">
      <c r="A2287" s="132"/>
      <c r="B2287" s="133"/>
      <c r="C2287" s="92"/>
      <c r="D2287" s="134"/>
      <c r="E2287" s="132"/>
      <c r="F2287" s="135"/>
      <c r="G2287" s="135"/>
      <c r="H2287" s="136"/>
    </row>
    <row r="2288" spans="1:8" x14ac:dyDescent="0.2">
      <c r="A2288" s="132"/>
      <c r="B2288" s="133"/>
      <c r="C2288" s="92"/>
      <c r="D2288" s="134"/>
      <c r="E2288" s="132"/>
      <c r="F2288" s="135"/>
      <c r="G2288" s="135"/>
      <c r="H2288" s="136"/>
    </row>
    <row r="2289" spans="1:8" x14ac:dyDescent="0.2">
      <c r="A2289" s="132"/>
      <c r="B2289" s="133"/>
      <c r="C2289" s="92"/>
      <c r="D2289" s="134"/>
      <c r="E2289" s="132"/>
      <c r="F2289" s="135"/>
      <c r="G2289" s="135"/>
      <c r="H2289" s="136"/>
    </row>
    <row r="2290" spans="1:8" x14ac:dyDescent="0.2">
      <c r="A2290" s="132"/>
      <c r="B2290" s="133"/>
      <c r="C2290" s="92"/>
      <c r="D2290" s="134"/>
      <c r="E2290" s="132"/>
      <c r="F2290" s="135"/>
      <c r="G2290" s="135"/>
      <c r="H2290" s="136"/>
    </row>
    <row r="2291" spans="1:8" x14ac:dyDescent="0.2">
      <c r="A2291" s="132"/>
      <c r="B2291" s="133"/>
      <c r="C2291" s="92"/>
      <c r="D2291" s="134"/>
      <c r="E2291" s="132"/>
      <c r="F2291" s="135"/>
      <c r="G2291" s="135"/>
      <c r="H2291" s="136"/>
    </row>
    <row r="2292" spans="1:8" x14ac:dyDescent="0.2">
      <c r="A2292" s="132"/>
      <c r="B2292" s="133"/>
      <c r="C2292" s="92"/>
      <c r="D2292" s="134"/>
      <c r="E2292" s="132"/>
      <c r="F2292" s="135"/>
      <c r="G2292" s="135"/>
      <c r="H2292" s="136"/>
    </row>
    <row r="2293" spans="1:8" x14ac:dyDescent="0.2">
      <c r="A2293" s="132"/>
      <c r="B2293" s="133"/>
      <c r="C2293" s="92"/>
      <c r="D2293" s="134"/>
      <c r="E2293" s="132"/>
      <c r="F2293" s="135"/>
      <c r="G2293" s="135"/>
      <c r="H2293" s="136"/>
    </row>
    <row r="2294" spans="1:8" x14ac:dyDescent="0.2">
      <c r="A2294" s="132"/>
      <c r="B2294" s="133"/>
      <c r="C2294" s="92"/>
      <c r="D2294" s="134"/>
      <c r="E2294" s="132"/>
      <c r="F2294" s="135"/>
      <c r="G2294" s="135"/>
      <c r="H2294" s="136"/>
    </row>
    <row r="2295" spans="1:8" x14ac:dyDescent="0.2">
      <c r="A2295" s="132"/>
      <c r="B2295" s="133"/>
      <c r="C2295" s="92"/>
      <c r="D2295" s="134"/>
      <c r="E2295" s="132"/>
      <c r="F2295" s="135"/>
      <c r="G2295" s="135"/>
      <c r="H2295" s="136"/>
    </row>
    <row r="2296" spans="1:8" x14ac:dyDescent="0.2">
      <c r="A2296" s="132"/>
      <c r="B2296" s="133"/>
      <c r="C2296" s="92"/>
      <c r="D2296" s="134"/>
      <c r="E2296" s="132"/>
      <c r="F2296" s="135"/>
      <c r="G2296" s="135"/>
      <c r="H2296" s="136"/>
    </row>
    <row r="2297" spans="1:8" x14ac:dyDescent="0.2">
      <c r="A2297" s="132"/>
      <c r="B2297" s="133"/>
      <c r="C2297" s="92"/>
      <c r="D2297" s="134"/>
      <c r="E2297" s="132"/>
      <c r="F2297" s="135"/>
      <c r="G2297" s="135"/>
      <c r="H2297" s="136"/>
    </row>
    <row r="2298" spans="1:8" x14ac:dyDescent="0.2">
      <c r="A2298" s="132"/>
      <c r="B2298" s="133"/>
      <c r="C2298" s="92"/>
      <c r="D2298" s="134"/>
      <c r="E2298" s="132"/>
      <c r="F2298" s="135"/>
      <c r="G2298" s="135"/>
      <c r="H2298" s="136"/>
    </row>
    <row r="2299" spans="1:8" x14ac:dyDescent="0.2">
      <c r="A2299" s="132"/>
      <c r="B2299" s="133"/>
      <c r="C2299" s="92"/>
      <c r="D2299" s="134"/>
      <c r="E2299" s="132"/>
      <c r="F2299" s="135"/>
      <c r="G2299" s="135"/>
      <c r="H2299" s="136"/>
    </row>
    <row r="2300" spans="1:8" x14ac:dyDescent="0.2">
      <c r="A2300" s="132"/>
      <c r="B2300" s="133"/>
      <c r="C2300" s="92"/>
      <c r="D2300" s="134"/>
      <c r="E2300" s="132"/>
      <c r="F2300" s="135"/>
      <c r="G2300" s="135"/>
      <c r="H2300" s="136"/>
    </row>
    <row r="2301" spans="1:8" x14ac:dyDescent="0.2">
      <c r="A2301" s="132"/>
      <c r="B2301" s="133"/>
      <c r="C2301" s="92"/>
      <c r="D2301" s="134"/>
      <c r="E2301" s="132"/>
      <c r="F2301" s="135"/>
      <c r="G2301" s="135"/>
      <c r="H2301" s="136"/>
    </row>
    <row r="2302" spans="1:8" x14ac:dyDescent="0.2">
      <c r="A2302" s="132"/>
      <c r="B2302" s="133"/>
      <c r="C2302" s="92"/>
      <c r="D2302" s="134"/>
      <c r="E2302" s="132"/>
      <c r="F2302" s="135"/>
      <c r="G2302" s="135"/>
      <c r="H2302" s="136"/>
    </row>
    <row r="2303" spans="1:8" x14ac:dyDescent="0.2">
      <c r="A2303" s="132"/>
      <c r="B2303" s="133"/>
      <c r="C2303" s="92"/>
      <c r="D2303" s="134"/>
      <c r="E2303" s="132"/>
      <c r="F2303" s="135"/>
      <c r="G2303" s="135"/>
      <c r="H2303" s="136"/>
    </row>
    <row r="2304" spans="1:8" x14ac:dyDescent="0.2">
      <c r="A2304" s="132"/>
      <c r="B2304" s="133"/>
      <c r="C2304" s="92"/>
      <c r="D2304" s="134"/>
      <c r="E2304" s="132"/>
      <c r="F2304" s="135"/>
      <c r="G2304" s="135"/>
      <c r="H2304" s="136"/>
    </row>
    <row r="2305" spans="1:8" x14ac:dyDescent="0.2">
      <c r="A2305" s="132"/>
      <c r="B2305" s="133"/>
      <c r="C2305" s="92"/>
      <c r="D2305" s="134"/>
      <c r="E2305" s="132"/>
      <c r="F2305" s="135"/>
      <c r="G2305" s="135"/>
      <c r="H2305" s="136"/>
    </row>
    <row r="2306" spans="1:8" x14ac:dyDescent="0.2">
      <c r="A2306" s="132"/>
      <c r="B2306" s="133"/>
      <c r="C2306" s="92"/>
      <c r="D2306" s="134"/>
      <c r="E2306" s="132"/>
      <c r="F2306" s="135"/>
      <c r="G2306" s="135"/>
      <c r="H2306" s="136"/>
    </row>
    <row r="2307" spans="1:8" x14ac:dyDescent="0.2">
      <c r="A2307" s="132"/>
      <c r="B2307" s="133"/>
      <c r="C2307" s="92"/>
      <c r="D2307" s="134"/>
      <c r="E2307" s="132"/>
      <c r="F2307" s="135"/>
      <c r="G2307" s="135"/>
      <c r="H2307" s="136"/>
    </row>
    <row r="2308" spans="1:8" x14ac:dyDescent="0.2">
      <c r="A2308" s="132"/>
      <c r="B2308" s="133"/>
      <c r="C2308" s="92"/>
      <c r="D2308" s="134"/>
      <c r="E2308" s="132"/>
      <c r="F2308" s="135"/>
      <c r="G2308" s="135"/>
      <c r="H2308" s="136"/>
    </row>
    <row r="2309" spans="1:8" x14ac:dyDescent="0.2">
      <c r="A2309" s="132"/>
      <c r="B2309" s="133"/>
      <c r="C2309" s="92"/>
      <c r="D2309" s="134"/>
      <c r="E2309" s="132"/>
      <c r="F2309" s="135"/>
      <c r="G2309" s="135"/>
      <c r="H2309" s="136"/>
    </row>
    <row r="2310" spans="1:8" x14ac:dyDescent="0.2">
      <c r="A2310" s="132"/>
      <c r="B2310" s="133"/>
      <c r="C2310" s="92"/>
      <c r="D2310" s="134"/>
      <c r="E2310" s="132"/>
      <c r="F2310" s="135"/>
      <c r="G2310" s="135"/>
      <c r="H2310" s="136"/>
    </row>
    <row r="2311" spans="1:8" x14ac:dyDescent="0.2">
      <c r="A2311" s="132"/>
      <c r="B2311" s="133"/>
      <c r="C2311" s="92"/>
      <c r="D2311" s="134"/>
      <c r="E2311" s="132"/>
      <c r="F2311" s="135"/>
      <c r="G2311" s="135"/>
      <c r="H2311" s="136"/>
    </row>
    <row r="2312" spans="1:8" x14ac:dyDescent="0.2">
      <c r="A2312" s="132"/>
      <c r="B2312" s="133"/>
      <c r="C2312" s="92"/>
      <c r="D2312" s="134"/>
      <c r="E2312" s="132"/>
      <c r="F2312" s="135"/>
      <c r="G2312" s="135"/>
      <c r="H2312" s="136"/>
    </row>
    <row r="2313" spans="1:8" x14ac:dyDescent="0.2">
      <c r="A2313" s="132"/>
      <c r="B2313" s="133"/>
      <c r="C2313" s="92"/>
      <c r="D2313" s="134"/>
      <c r="E2313" s="132"/>
      <c r="F2313" s="135"/>
      <c r="G2313" s="135"/>
      <c r="H2313" s="136"/>
    </row>
    <row r="2314" spans="1:8" x14ac:dyDescent="0.2">
      <c r="A2314" s="132"/>
      <c r="B2314" s="133"/>
      <c r="C2314" s="92"/>
      <c r="D2314" s="134"/>
      <c r="E2314" s="132"/>
      <c r="F2314" s="135"/>
      <c r="G2314" s="135"/>
      <c r="H2314" s="136"/>
    </row>
    <row r="2315" spans="1:8" x14ac:dyDescent="0.2">
      <c r="A2315" s="132"/>
      <c r="B2315" s="133"/>
      <c r="C2315" s="92"/>
      <c r="D2315" s="134"/>
      <c r="E2315" s="132"/>
      <c r="F2315" s="135"/>
      <c r="G2315" s="135"/>
      <c r="H2315" s="136"/>
    </row>
    <row r="2316" spans="1:8" x14ac:dyDescent="0.2">
      <c r="A2316" s="132"/>
      <c r="B2316" s="133"/>
      <c r="C2316" s="92"/>
      <c r="D2316" s="134"/>
      <c r="E2316" s="132"/>
      <c r="F2316" s="135"/>
      <c r="G2316" s="135"/>
      <c r="H2316" s="136"/>
    </row>
    <row r="2317" spans="1:8" x14ac:dyDescent="0.2">
      <c r="A2317" s="132"/>
      <c r="B2317" s="133"/>
      <c r="C2317" s="92"/>
      <c r="D2317" s="134"/>
      <c r="E2317" s="132"/>
      <c r="F2317" s="135"/>
      <c r="G2317" s="135"/>
      <c r="H2317" s="136"/>
    </row>
    <row r="2318" spans="1:8" x14ac:dyDescent="0.2">
      <c r="A2318" s="132"/>
      <c r="B2318" s="133"/>
      <c r="C2318" s="92"/>
      <c r="D2318" s="134"/>
      <c r="E2318" s="132"/>
      <c r="F2318" s="135"/>
      <c r="G2318" s="135"/>
      <c r="H2318" s="136"/>
    </row>
    <row r="2319" spans="1:8" x14ac:dyDescent="0.2">
      <c r="A2319" s="132"/>
      <c r="B2319" s="133"/>
      <c r="C2319" s="92"/>
      <c r="D2319" s="134"/>
      <c r="E2319" s="132"/>
      <c r="F2319" s="135"/>
      <c r="G2319" s="135"/>
      <c r="H2319" s="136"/>
    </row>
    <row r="2320" spans="1:8" x14ac:dyDescent="0.2">
      <c r="A2320" s="132"/>
      <c r="B2320" s="133"/>
      <c r="C2320" s="92"/>
      <c r="D2320" s="134"/>
      <c r="E2320" s="132"/>
      <c r="F2320" s="135"/>
      <c r="G2320" s="135"/>
      <c r="H2320" s="136"/>
    </row>
    <row r="2321" spans="1:8" x14ac:dyDescent="0.2">
      <c r="A2321" s="132"/>
      <c r="B2321" s="133"/>
      <c r="C2321" s="92"/>
      <c r="D2321" s="134"/>
      <c r="E2321" s="132"/>
      <c r="F2321" s="135"/>
      <c r="G2321" s="135"/>
      <c r="H2321" s="136"/>
    </row>
    <row r="2322" spans="1:8" x14ac:dyDescent="0.2">
      <c r="A2322" s="132"/>
      <c r="B2322" s="133"/>
      <c r="C2322" s="92"/>
      <c r="D2322" s="134"/>
      <c r="E2322" s="132"/>
      <c r="F2322" s="135"/>
      <c r="G2322" s="135"/>
      <c r="H2322" s="136"/>
    </row>
    <row r="2323" spans="1:8" x14ac:dyDescent="0.2">
      <c r="A2323" s="132"/>
      <c r="B2323" s="133"/>
      <c r="C2323" s="92"/>
      <c r="D2323" s="134"/>
      <c r="E2323" s="132"/>
      <c r="F2323" s="135"/>
      <c r="G2323" s="135"/>
      <c r="H2323" s="136"/>
    </row>
    <row r="2324" spans="1:8" x14ac:dyDescent="0.2">
      <c r="A2324" s="132"/>
      <c r="B2324" s="133"/>
      <c r="C2324" s="92"/>
      <c r="D2324" s="134"/>
      <c r="E2324" s="132"/>
      <c r="F2324" s="135"/>
      <c r="G2324" s="135"/>
      <c r="H2324" s="136"/>
    </row>
    <row r="2325" spans="1:8" x14ac:dyDescent="0.2">
      <c r="A2325" s="132"/>
      <c r="B2325" s="133"/>
      <c r="C2325" s="92"/>
      <c r="D2325" s="134"/>
      <c r="E2325" s="132"/>
      <c r="F2325" s="135"/>
      <c r="G2325" s="135"/>
      <c r="H2325" s="136"/>
    </row>
    <row r="2326" spans="1:8" x14ac:dyDescent="0.2">
      <c r="A2326" s="132"/>
      <c r="B2326" s="133"/>
      <c r="C2326" s="92"/>
      <c r="D2326" s="134"/>
      <c r="E2326" s="132"/>
      <c r="F2326" s="135"/>
      <c r="G2326" s="135"/>
      <c r="H2326" s="136"/>
    </row>
    <row r="2327" spans="1:8" x14ac:dyDescent="0.2">
      <c r="A2327" s="132"/>
      <c r="B2327" s="133"/>
      <c r="C2327" s="92"/>
      <c r="D2327" s="134"/>
      <c r="E2327" s="132"/>
      <c r="F2327" s="135"/>
      <c r="G2327" s="135"/>
      <c r="H2327" s="136"/>
    </row>
    <row r="2328" spans="1:8" x14ac:dyDescent="0.2">
      <c r="A2328" s="132"/>
      <c r="B2328" s="133"/>
      <c r="C2328" s="92"/>
      <c r="D2328" s="134"/>
      <c r="E2328" s="132"/>
      <c r="F2328" s="135"/>
      <c r="G2328" s="135"/>
      <c r="H2328" s="136"/>
    </row>
    <row r="2329" spans="1:8" x14ac:dyDescent="0.2">
      <c r="A2329" s="132"/>
      <c r="B2329" s="133"/>
      <c r="C2329" s="92"/>
      <c r="D2329" s="134"/>
      <c r="E2329" s="132"/>
      <c r="F2329" s="135"/>
      <c r="G2329" s="135"/>
      <c r="H2329" s="136"/>
    </row>
    <row r="2330" spans="1:8" x14ac:dyDescent="0.2">
      <c r="A2330" s="132"/>
      <c r="B2330" s="133"/>
      <c r="C2330" s="92"/>
      <c r="D2330" s="134"/>
      <c r="E2330" s="132"/>
      <c r="F2330" s="135"/>
      <c r="G2330" s="135"/>
      <c r="H2330" s="136"/>
    </row>
    <row r="2331" spans="1:8" x14ac:dyDescent="0.2">
      <c r="A2331" s="132"/>
      <c r="B2331" s="133"/>
      <c r="C2331" s="92"/>
      <c r="D2331" s="134"/>
      <c r="E2331" s="132"/>
      <c r="F2331" s="135"/>
      <c r="G2331" s="135"/>
      <c r="H2331" s="136"/>
    </row>
    <row r="2332" spans="1:8" x14ac:dyDescent="0.2">
      <c r="A2332" s="132"/>
      <c r="B2332" s="133"/>
      <c r="C2332" s="92"/>
      <c r="D2332" s="134"/>
      <c r="E2332" s="132"/>
      <c r="F2332" s="135"/>
      <c r="G2332" s="135"/>
      <c r="H2332" s="136"/>
    </row>
    <row r="2333" spans="1:8" x14ac:dyDescent="0.2">
      <c r="A2333" s="132"/>
      <c r="B2333" s="133"/>
      <c r="C2333" s="92"/>
      <c r="D2333" s="134"/>
      <c r="E2333" s="132"/>
      <c r="F2333" s="135"/>
      <c r="G2333" s="135"/>
      <c r="H2333" s="136"/>
    </row>
    <row r="2334" spans="1:8" x14ac:dyDescent="0.2">
      <c r="A2334" s="132"/>
      <c r="B2334" s="133"/>
      <c r="C2334" s="92"/>
      <c r="D2334" s="134"/>
      <c r="E2334" s="132"/>
      <c r="F2334" s="135"/>
      <c r="G2334" s="135"/>
      <c r="H2334" s="136"/>
    </row>
    <row r="2335" spans="1:8" x14ac:dyDescent="0.2">
      <c r="A2335" s="132"/>
      <c r="B2335" s="133"/>
      <c r="C2335" s="92"/>
      <c r="D2335" s="134"/>
      <c r="E2335" s="132"/>
      <c r="F2335" s="135"/>
      <c r="G2335" s="135"/>
      <c r="H2335" s="136"/>
    </row>
    <row r="2336" spans="1:8" x14ac:dyDescent="0.2">
      <c r="A2336" s="132"/>
      <c r="B2336" s="133"/>
      <c r="C2336" s="92"/>
      <c r="D2336" s="134"/>
      <c r="E2336" s="132"/>
      <c r="F2336" s="135"/>
      <c r="G2336" s="135"/>
      <c r="H2336" s="136"/>
    </row>
    <row r="2337" spans="1:8" x14ac:dyDescent="0.2">
      <c r="A2337" s="132"/>
      <c r="B2337" s="133"/>
      <c r="C2337" s="92"/>
      <c r="D2337" s="134"/>
      <c r="E2337" s="132"/>
      <c r="F2337" s="135"/>
      <c r="G2337" s="135"/>
      <c r="H2337" s="136"/>
    </row>
    <row r="2338" spans="1:8" x14ac:dyDescent="0.2">
      <c r="A2338" s="132"/>
      <c r="B2338" s="133"/>
      <c r="C2338" s="92"/>
      <c r="D2338" s="134"/>
      <c r="E2338" s="132"/>
      <c r="F2338" s="135"/>
      <c r="G2338" s="135"/>
      <c r="H2338" s="136"/>
    </row>
    <row r="2339" spans="1:8" x14ac:dyDescent="0.2">
      <c r="A2339" s="132"/>
      <c r="B2339" s="133"/>
      <c r="C2339" s="92"/>
      <c r="D2339" s="134"/>
      <c r="E2339" s="132"/>
      <c r="F2339" s="135"/>
      <c r="G2339" s="135"/>
      <c r="H2339" s="136"/>
    </row>
    <row r="2340" spans="1:8" x14ac:dyDescent="0.2">
      <c r="A2340" s="132"/>
      <c r="B2340" s="133"/>
      <c r="C2340" s="92"/>
      <c r="D2340" s="134"/>
      <c r="E2340" s="132"/>
      <c r="F2340" s="135"/>
      <c r="G2340" s="135"/>
      <c r="H2340" s="136"/>
    </row>
    <row r="2341" spans="1:8" x14ac:dyDescent="0.2">
      <c r="A2341" s="132"/>
      <c r="B2341" s="133"/>
      <c r="C2341" s="92"/>
      <c r="D2341" s="134"/>
      <c r="E2341" s="132"/>
      <c r="F2341" s="135"/>
      <c r="G2341" s="135"/>
      <c r="H2341" s="136"/>
    </row>
    <row r="2342" spans="1:8" x14ac:dyDescent="0.2">
      <c r="A2342" s="132"/>
      <c r="B2342" s="133"/>
      <c r="C2342" s="92"/>
      <c r="D2342" s="134"/>
      <c r="E2342" s="132"/>
      <c r="F2342" s="135"/>
      <c r="G2342" s="135"/>
      <c r="H2342" s="136"/>
    </row>
    <row r="2343" spans="1:8" x14ac:dyDescent="0.2">
      <c r="A2343" s="132"/>
      <c r="B2343" s="133"/>
      <c r="C2343" s="92"/>
      <c r="D2343" s="134"/>
      <c r="E2343" s="132"/>
      <c r="F2343" s="135"/>
      <c r="G2343" s="135"/>
      <c r="H2343" s="136"/>
    </row>
    <row r="2344" spans="1:8" x14ac:dyDescent="0.2">
      <c r="A2344" s="132"/>
      <c r="B2344" s="133"/>
      <c r="C2344" s="92"/>
      <c r="D2344" s="134"/>
      <c r="E2344" s="132"/>
      <c r="F2344" s="135"/>
      <c r="G2344" s="135"/>
      <c r="H2344" s="136"/>
    </row>
    <row r="2345" spans="1:8" x14ac:dyDescent="0.2">
      <c r="A2345" s="132"/>
      <c r="B2345" s="133"/>
      <c r="C2345" s="92"/>
      <c r="D2345" s="134"/>
      <c r="E2345" s="132"/>
      <c r="F2345" s="135"/>
      <c r="G2345" s="135"/>
      <c r="H2345" s="136"/>
    </row>
    <row r="2346" spans="1:8" x14ac:dyDescent="0.2">
      <c r="A2346" s="132"/>
      <c r="B2346" s="133"/>
      <c r="C2346" s="92"/>
      <c r="D2346" s="134"/>
      <c r="E2346" s="132"/>
      <c r="F2346" s="135"/>
      <c r="G2346" s="135"/>
      <c r="H2346" s="136"/>
    </row>
    <row r="2347" spans="1:8" x14ac:dyDescent="0.2">
      <c r="A2347" s="132"/>
      <c r="B2347" s="133"/>
      <c r="C2347" s="92"/>
      <c r="D2347" s="134"/>
      <c r="E2347" s="132"/>
      <c r="F2347" s="135"/>
      <c r="G2347" s="135"/>
      <c r="H2347" s="136"/>
    </row>
    <row r="2348" spans="1:8" x14ac:dyDescent="0.2">
      <c r="A2348" s="132"/>
      <c r="B2348" s="133"/>
      <c r="C2348" s="92"/>
      <c r="D2348" s="134"/>
      <c r="E2348" s="132"/>
      <c r="F2348" s="135"/>
      <c r="G2348" s="135"/>
      <c r="H2348" s="136"/>
    </row>
    <row r="2349" spans="1:8" x14ac:dyDescent="0.2">
      <c r="A2349" s="132"/>
      <c r="B2349" s="133"/>
      <c r="C2349" s="92"/>
      <c r="D2349" s="134"/>
      <c r="E2349" s="132"/>
      <c r="F2349" s="135"/>
      <c r="G2349" s="135"/>
      <c r="H2349" s="136"/>
    </row>
    <row r="2350" spans="1:8" x14ac:dyDescent="0.2">
      <c r="A2350" s="132"/>
      <c r="B2350" s="133"/>
      <c r="C2350" s="92"/>
      <c r="D2350" s="134"/>
      <c r="E2350" s="132"/>
      <c r="F2350" s="135"/>
      <c r="G2350" s="135"/>
      <c r="H2350" s="136"/>
    </row>
    <row r="2351" spans="1:8" x14ac:dyDescent="0.2">
      <c r="A2351" s="132"/>
      <c r="B2351" s="133"/>
      <c r="C2351" s="92"/>
      <c r="D2351" s="134"/>
      <c r="E2351" s="132"/>
      <c r="F2351" s="135"/>
      <c r="G2351" s="135"/>
      <c r="H2351" s="136"/>
    </row>
    <row r="2352" spans="1:8" x14ac:dyDescent="0.2">
      <c r="A2352" s="132"/>
      <c r="B2352" s="133"/>
      <c r="C2352" s="92"/>
      <c r="D2352" s="134"/>
      <c r="E2352" s="132"/>
      <c r="F2352" s="135"/>
      <c r="G2352" s="135"/>
      <c r="H2352" s="136"/>
    </row>
    <row r="2353" spans="1:8" x14ac:dyDescent="0.2">
      <c r="A2353" s="132"/>
      <c r="B2353" s="133"/>
      <c r="C2353" s="92"/>
      <c r="D2353" s="134"/>
      <c r="E2353" s="132"/>
      <c r="F2353" s="135"/>
      <c r="G2353" s="135"/>
      <c r="H2353" s="136"/>
    </row>
    <row r="2354" spans="1:8" x14ac:dyDescent="0.2">
      <c r="A2354" s="132"/>
      <c r="B2354" s="133"/>
      <c r="C2354" s="92"/>
      <c r="D2354" s="134"/>
      <c r="E2354" s="132"/>
      <c r="F2354" s="135"/>
      <c r="G2354" s="135"/>
      <c r="H2354" s="136"/>
    </row>
    <row r="2355" spans="1:8" x14ac:dyDescent="0.2">
      <c r="A2355" s="132"/>
      <c r="B2355" s="133"/>
      <c r="C2355" s="92"/>
      <c r="D2355" s="134"/>
      <c r="E2355" s="132"/>
      <c r="F2355" s="135"/>
      <c r="G2355" s="135"/>
      <c r="H2355" s="136"/>
    </row>
    <row r="2356" spans="1:8" x14ac:dyDescent="0.2">
      <c r="A2356" s="132"/>
      <c r="B2356" s="133"/>
      <c r="C2356" s="92"/>
      <c r="D2356" s="134"/>
      <c r="E2356" s="132"/>
      <c r="F2356" s="135"/>
      <c r="G2356" s="135"/>
      <c r="H2356" s="136"/>
    </row>
    <row r="2357" spans="1:8" x14ac:dyDescent="0.2">
      <c r="A2357" s="132"/>
      <c r="B2357" s="133"/>
      <c r="C2357" s="92"/>
      <c r="D2357" s="134"/>
      <c r="E2357" s="132"/>
      <c r="F2357" s="135"/>
      <c r="G2357" s="135"/>
      <c r="H2357" s="136"/>
    </row>
    <row r="2358" spans="1:8" x14ac:dyDescent="0.2">
      <c r="A2358" s="132"/>
      <c r="B2358" s="133"/>
      <c r="C2358" s="92"/>
      <c r="D2358" s="134"/>
      <c r="E2358" s="132"/>
      <c r="F2358" s="135"/>
      <c r="G2358" s="135"/>
      <c r="H2358" s="136"/>
    </row>
    <row r="2359" spans="1:8" x14ac:dyDescent="0.2">
      <c r="A2359" s="132"/>
      <c r="B2359" s="133"/>
      <c r="C2359" s="92"/>
      <c r="D2359" s="134"/>
      <c r="E2359" s="132"/>
      <c r="F2359" s="135"/>
      <c r="G2359" s="135"/>
      <c r="H2359" s="136"/>
    </row>
    <row r="2360" spans="1:8" x14ac:dyDescent="0.2">
      <c r="A2360" s="132"/>
      <c r="B2360" s="133"/>
      <c r="C2360" s="92"/>
      <c r="D2360" s="134"/>
      <c r="E2360" s="132"/>
      <c r="F2360" s="135"/>
      <c r="G2360" s="135"/>
      <c r="H2360" s="136"/>
    </row>
    <row r="2361" spans="1:8" x14ac:dyDescent="0.2">
      <c r="A2361" s="132"/>
      <c r="B2361" s="133"/>
      <c r="C2361" s="92"/>
      <c r="D2361" s="134"/>
      <c r="E2361" s="132"/>
      <c r="F2361" s="135"/>
      <c r="G2361" s="135"/>
      <c r="H2361" s="136"/>
    </row>
    <row r="2362" spans="1:8" x14ac:dyDescent="0.2">
      <c r="A2362" s="132"/>
      <c r="B2362" s="133"/>
      <c r="C2362" s="92"/>
      <c r="D2362" s="134"/>
      <c r="E2362" s="132"/>
      <c r="F2362" s="135"/>
      <c r="G2362" s="135"/>
      <c r="H2362" s="136"/>
    </row>
    <row r="2363" spans="1:8" x14ac:dyDescent="0.2">
      <c r="A2363" s="132"/>
      <c r="B2363" s="133"/>
      <c r="C2363" s="92"/>
      <c r="D2363" s="134"/>
      <c r="E2363" s="132"/>
      <c r="F2363" s="135"/>
      <c r="G2363" s="135"/>
      <c r="H2363" s="136"/>
    </row>
    <row r="2364" spans="1:8" x14ac:dyDescent="0.2">
      <c r="A2364" s="132"/>
      <c r="B2364" s="133"/>
      <c r="C2364" s="92"/>
      <c r="D2364" s="134"/>
      <c r="E2364" s="132"/>
      <c r="F2364" s="135"/>
      <c r="G2364" s="135"/>
      <c r="H2364" s="136"/>
    </row>
    <row r="2365" spans="1:8" x14ac:dyDescent="0.2">
      <c r="A2365" s="132"/>
      <c r="B2365" s="133"/>
      <c r="C2365" s="92"/>
      <c r="D2365" s="134"/>
      <c r="E2365" s="132"/>
      <c r="F2365" s="135"/>
      <c r="G2365" s="135"/>
      <c r="H2365" s="136"/>
    </row>
    <row r="2366" spans="1:8" x14ac:dyDescent="0.2">
      <c r="A2366" s="132"/>
      <c r="B2366" s="133"/>
      <c r="C2366" s="92"/>
      <c r="D2366" s="134"/>
      <c r="E2366" s="132"/>
      <c r="F2366" s="135"/>
      <c r="G2366" s="135"/>
      <c r="H2366" s="136"/>
    </row>
    <row r="2367" spans="1:8" x14ac:dyDescent="0.2">
      <c r="A2367" s="132"/>
      <c r="B2367" s="133"/>
      <c r="C2367" s="92"/>
      <c r="D2367" s="134"/>
      <c r="E2367" s="132"/>
      <c r="F2367" s="135"/>
      <c r="G2367" s="135"/>
      <c r="H2367" s="136"/>
    </row>
    <row r="2368" spans="1:8" x14ac:dyDescent="0.2">
      <c r="A2368" s="132"/>
      <c r="B2368" s="133"/>
      <c r="C2368" s="92"/>
      <c r="D2368" s="134"/>
      <c r="E2368" s="132"/>
      <c r="F2368" s="135"/>
      <c r="G2368" s="135"/>
      <c r="H2368" s="136"/>
    </row>
    <row r="2369" spans="1:8" x14ac:dyDescent="0.2">
      <c r="A2369" s="132"/>
      <c r="B2369" s="133"/>
      <c r="C2369" s="92"/>
      <c r="D2369" s="134"/>
      <c r="E2369" s="132"/>
      <c r="F2369" s="135"/>
      <c r="G2369" s="135"/>
      <c r="H2369" s="136"/>
    </row>
    <row r="2370" spans="1:8" x14ac:dyDescent="0.2">
      <c r="A2370" s="132"/>
      <c r="B2370" s="133"/>
      <c r="C2370" s="92"/>
      <c r="D2370" s="134"/>
      <c r="E2370" s="132"/>
      <c r="F2370" s="135"/>
      <c r="G2370" s="135"/>
      <c r="H2370" s="136"/>
    </row>
    <row r="2371" spans="1:8" x14ac:dyDescent="0.2">
      <c r="A2371" s="132"/>
      <c r="B2371" s="133"/>
      <c r="C2371" s="92"/>
      <c r="D2371" s="134"/>
      <c r="E2371" s="132"/>
      <c r="F2371" s="135"/>
      <c r="G2371" s="135"/>
      <c r="H2371" s="136"/>
    </row>
    <row r="2372" spans="1:8" x14ac:dyDescent="0.2">
      <c r="A2372" s="132"/>
      <c r="B2372" s="133"/>
      <c r="C2372" s="92"/>
      <c r="D2372" s="134"/>
      <c r="E2372" s="132"/>
      <c r="F2372" s="135"/>
      <c r="G2372" s="135"/>
      <c r="H2372" s="136"/>
    </row>
    <row r="2373" spans="1:8" x14ac:dyDescent="0.2">
      <c r="A2373" s="132"/>
      <c r="B2373" s="133"/>
      <c r="C2373" s="92"/>
      <c r="D2373" s="134"/>
      <c r="E2373" s="132"/>
      <c r="F2373" s="135"/>
      <c r="G2373" s="135"/>
      <c r="H2373" s="136"/>
    </row>
    <row r="2374" spans="1:8" x14ac:dyDescent="0.2">
      <c r="A2374" s="132"/>
      <c r="B2374" s="133"/>
      <c r="C2374" s="92"/>
      <c r="D2374" s="134"/>
      <c r="E2374" s="132"/>
      <c r="F2374" s="135"/>
      <c r="G2374" s="135"/>
      <c r="H2374" s="136"/>
    </row>
    <row r="2375" spans="1:8" x14ac:dyDescent="0.2">
      <c r="A2375" s="132"/>
      <c r="B2375" s="133"/>
      <c r="C2375" s="92"/>
      <c r="D2375" s="134"/>
      <c r="E2375" s="132"/>
      <c r="F2375" s="135"/>
      <c r="G2375" s="135"/>
      <c r="H2375" s="136"/>
    </row>
    <row r="2376" spans="1:8" x14ac:dyDescent="0.2">
      <c r="A2376" s="132"/>
      <c r="B2376" s="133"/>
      <c r="C2376" s="92"/>
      <c r="D2376" s="134"/>
      <c r="E2376" s="132"/>
      <c r="F2376" s="135"/>
      <c r="G2376" s="135"/>
      <c r="H2376" s="136"/>
    </row>
    <row r="2377" spans="1:8" x14ac:dyDescent="0.2">
      <c r="A2377" s="132"/>
      <c r="B2377" s="133"/>
      <c r="C2377" s="92"/>
      <c r="D2377" s="134"/>
      <c r="E2377" s="132"/>
      <c r="F2377" s="135"/>
      <c r="G2377" s="135"/>
      <c r="H2377" s="136"/>
    </row>
    <row r="2378" spans="1:8" x14ac:dyDescent="0.2">
      <c r="A2378" s="132"/>
      <c r="B2378" s="133"/>
      <c r="C2378" s="92"/>
      <c r="D2378" s="134"/>
      <c r="E2378" s="132"/>
      <c r="F2378" s="135"/>
      <c r="G2378" s="135"/>
      <c r="H2378" s="136"/>
    </row>
    <row r="2379" spans="1:8" x14ac:dyDescent="0.2">
      <c r="A2379" s="132"/>
      <c r="B2379" s="133"/>
      <c r="C2379" s="92"/>
      <c r="D2379" s="134"/>
      <c r="E2379" s="132"/>
      <c r="F2379" s="135"/>
      <c r="G2379" s="135"/>
      <c r="H2379" s="136"/>
    </row>
    <row r="2380" spans="1:8" x14ac:dyDescent="0.2">
      <c r="A2380" s="132"/>
      <c r="B2380" s="133"/>
      <c r="C2380" s="92"/>
      <c r="D2380" s="134"/>
      <c r="E2380" s="132"/>
      <c r="F2380" s="135"/>
      <c r="G2380" s="135"/>
      <c r="H2380" s="136"/>
    </row>
    <row r="2381" spans="1:8" x14ac:dyDescent="0.2">
      <c r="A2381" s="132"/>
      <c r="B2381" s="133"/>
      <c r="C2381" s="92"/>
      <c r="D2381" s="134"/>
      <c r="E2381" s="132"/>
      <c r="F2381" s="135"/>
      <c r="G2381" s="135"/>
      <c r="H2381" s="136"/>
    </row>
    <row r="2382" spans="1:8" x14ac:dyDescent="0.2">
      <c r="A2382" s="132"/>
      <c r="B2382" s="133"/>
      <c r="C2382" s="92"/>
      <c r="D2382" s="134"/>
      <c r="E2382" s="132"/>
      <c r="F2382" s="135"/>
      <c r="G2382" s="135"/>
      <c r="H2382" s="136"/>
    </row>
    <row r="2383" spans="1:8" x14ac:dyDescent="0.2">
      <c r="A2383" s="132"/>
      <c r="B2383" s="133"/>
      <c r="C2383" s="92"/>
      <c r="D2383" s="134"/>
      <c r="E2383" s="132"/>
      <c r="F2383" s="135"/>
      <c r="G2383" s="135"/>
      <c r="H2383" s="136"/>
    </row>
    <row r="2384" spans="1:8" x14ac:dyDescent="0.2">
      <c r="A2384" s="132"/>
      <c r="B2384" s="133"/>
      <c r="C2384" s="92"/>
      <c r="D2384" s="134"/>
      <c r="E2384" s="132"/>
      <c r="F2384" s="135"/>
      <c r="G2384" s="135"/>
      <c r="H2384" s="136"/>
    </row>
    <row r="2385" spans="1:8" x14ac:dyDescent="0.2">
      <c r="A2385" s="132"/>
      <c r="B2385" s="133"/>
      <c r="C2385" s="92"/>
      <c r="D2385" s="134"/>
      <c r="E2385" s="132"/>
      <c r="F2385" s="135"/>
      <c r="G2385" s="135"/>
      <c r="H2385" s="136"/>
    </row>
    <row r="2386" spans="1:8" x14ac:dyDescent="0.2">
      <c r="A2386" s="132"/>
      <c r="B2386" s="133"/>
      <c r="C2386" s="92"/>
      <c r="D2386" s="134"/>
      <c r="E2386" s="132"/>
      <c r="F2386" s="135"/>
      <c r="G2386" s="135"/>
      <c r="H2386" s="136"/>
    </row>
    <row r="2387" spans="1:8" x14ac:dyDescent="0.2">
      <c r="A2387" s="132"/>
      <c r="B2387" s="133"/>
      <c r="C2387" s="92"/>
      <c r="D2387" s="134"/>
      <c r="E2387" s="132"/>
      <c r="F2387" s="135"/>
      <c r="G2387" s="135"/>
      <c r="H2387" s="136"/>
    </row>
    <row r="2388" spans="1:8" x14ac:dyDescent="0.2">
      <c r="A2388" s="132"/>
      <c r="B2388" s="133"/>
      <c r="C2388" s="92"/>
      <c r="D2388" s="134"/>
      <c r="E2388" s="132"/>
      <c r="F2388" s="135"/>
      <c r="G2388" s="135"/>
      <c r="H2388" s="136"/>
    </row>
    <row r="2389" spans="1:8" x14ac:dyDescent="0.2">
      <c r="A2389" s="132"/>
      <c r="B2389" s="133"/>
      <c r="C2389" s="92"/>
      <c r="D2389" s="134"/>
      <c r="E2389" s="132"/>
      <c r="F2389" s="135"/>
      <c r="G2389" s="135"/>
      <c r="H2389" s="136"/>
    </row>
    <row r="2390" spans="1:8" x14ac:dyDescent="0.2">
      <c r="A2390" s="132"/>
      <c r="B2390" s="133"/>
      <c r="C2390" s="92"/>
      <c r="D2390" s="134"/>
      <c r="E2390" s="132"/>
      <c r="F2390" s="135"/>
      <c r="G2390" s="135"/>
      <c r="H2390" s="136"/>
    </row>
    <row r="2391" spans="1:8" x14ac:dyDescent="0.2">
      <c r="A2391" s="132"/>
      <c r="B2391" s="133"/>
      <c r="C2391" s="92"/>
      <c r="D2391" s="134"/>
      <c r="E2391" s="132"/>
      <c r="F2391" s="135"/>
      <c r="G2391" s="135"/>
      <c r="H2391" s="136"/>
    </row>
    <row r="2392" spans="1:8" x14ac:dyDescent="0.2">
      <c r="A2392" s="132"/>
      <c r="B2392" s="133"/>
      <c r="C2392" s="92"/>
      <c r="D2392" s="134"/>
      <c r="E2392" s="132"/>
      <c r="F2392" s="135"/>
      <c r="G2392" s="135"/>
      <c r="H2392" s="136"/>
    </row>
    <row r="2393" spans="1:8" x14ac:dyDescent="0.2">
      <c r="A2393" s="132"/>
      <c r="B2393" s="133"/>
      <c r="C2393" s="92"/>
      <c r="D2393" s="134"/>
      <c r="E2393" s="132"/>
      <c r="F2393" s="135"/>
      <c r="G2393" s="135"/>
      <c r="H2393" s="136"/>
    </row>
    <row r="2394" spans="1:8" x14ac:dyDescent="0.2">
      <c r="A2394" s="132"/>
      <c r="B2394" s="133"/>
      <c r="C2394" s="92"/>
      <c r="D2394" s="134"/>
      <c r="E2394" s="132"/>
      <c r="F2394" s="135"/>
      <c r="G2394" s="135"/>
      <c r="H2394" s="136"/>
    </row>
    <row r="2395" spans="1:8" x14ac:dyDescent="0.2">
      <c r="A2395" s="132"/>
      <c r="B2395" s="133"/>
      <c r="C2395" s="92"/>
      <c r="D2395" s="134"/>
      <c r="E2395" s="132"/>
      <c r="F2395" s="135"/>
      <c r="G2395" s="135"/>
      <c r="H2395" s="136"/>
    </row>
    <row r="2396" spans="1:8" x14ac:dyDescent="0.2">
      <c r="A2396" s="132"/>
      <c r="B2396" s="133"/>
      <c r="C2396" s="92"/>
      <c r="D2396" s="134"/>
      <c r="E2396" s="132"/>
      <c r="F2396" s="135"/>
      <c r="G2396" s="135"/>
      <c r="H2396" s="136"/>
    </row>
    <row r="2397" spans="1:8" x14ac:dyDescent="0.2">
      <c r="A2397" s="132"/>
      <c r="B2397" s="133"/>
      <c r="C2397" s="92"/>
      <c r="D2397" s="134"/>
      <c r="E2397" s="132"/>
      <c r="F2397" s="135"/>
      <c r="G2397" s="135"/>
      <c r="H2397" s="136"/>
    </row>
    <row r="2398" spans="1:8" x14ac:dyDescent="0.2">
      <c r="A2398" s="132"/>
      <c r="B2398" s="133"/>
      <c r="C2398" s="92"/>
      <c r="D2398" s="134"/>
      <c r="E2398" s="132"/>
      <c r="F2398" s="135"/>
      <c r="G2398" s="135"/>
      <c r="H2398" s="136"/>
    </row>
    <row r="2399" spans="1:8" x14ac:dyDescent="0.2">
      <c r="A2399" s="132"/>
      <c r="B2399" s="133"/>
      <c r="C2399" s="92"/>
      <c r="D2399" s="134"/>
      <c r="E2399" s="132"/>
      <c r="F2399" s="135"/>
      <c r="G2399" s="135"/>
      <c r="H2399" s="136"/>
    </row>
    <row r="2400" spans="1:8" x14ac:dyDescent="0.2">
      <c r="A2400" s="132"/>
      <c r="B2400" s="133"/>
      <c r="C2400" s="92"/>
      <c r="D2400" s="134"/>
      <c r="E2400" s="132"/>
      <c r="F2400" s="135"/>
      <c r="G2400" s="135"/>
      <c r="H2400" s="136"/>
    </row>
    <row r="2401" spans="1:8" x14ac:dyDescent="0.2">
      <c r="A2401" s="132"/>
      <c r="B2401" s="133"/>
      <c r="C2401" s="92"/>
      <c r="D2401" s="134"/>
      <c r="E2401" s="132"/>
      <c r="F2401" s="135"/>
      <c r="G2401" s="135"/>
      <c r="H2401" s="136"/>
    </row>
    <row r="2402" spans="1:8" x14ac:dyDescent="0.2">
      <c r="A2402" s="132"/>
      <c r="B2402" s="133"/>
      <c r="C2402" s="92"/>
      <c r="D2402" s="134"/>
      <c r="E2402" s="132"/>
      <c r="F2402" s="135"/>
      <c r="G2402" s="135"/>
      <c r="H2402" s="136"/>
    </row>
    <row r="2403" spans="1:8" x14ac:dyDescent="0.2">
      <c r="A2403" s="132"/>
      <c r="B2403" s="133"/>
      <c r="C2403" s="92"/>
      <c r="D2403" s="134"/>
      <c r="E2403" s="132"/>
      <c r="F2403" s="135"/>
      <c r="G2403" s="135"/>
      <c r="H2403" s="136"/>
    </row>
    <row r="2404" spans="1:8" x14ac:dyDescent="0.2">
      <c r="A2404" s="132"/>
      <c r="B2404" s="133"/>
      <c r="C2404" s="92"/>
      <c r="D2404" s="134"/>
      <c r="E2404" s="132"/>
      <c r="F2404" s="135"/>
      <c r="G2404" s="135"/>
      <c r="H2404" s="136"/>
    </row>
    <row r="2405" spans="1:8" x14ac:dyDescent="0.2">
      <c r="A2405" s="132"/>
      <c r="B2405" s="133"/>
      <c r="C2405" s="92"/>
      <c r="D2405" s="134"/>
      <c r="E2405" s="132"/>
      <c r="F2405" s="135"/>
      <c r="G2405" s="135"/>
      <c r="H2405" s="136"/>
    </row>
    <row r="2406" spans="1:8" x14ac:dyDescent="0.2">
      <c r="A2406" s="132"/>
      <c r="B2406" s="133"/>
      <c r="C2406" s="92"/>
      <c r="D2406" s="134"/>
      <c r="E2406" s="132"/>
      <c r="F2406" s="135"/>
      <c r="G2406" s="135"/>
      <c r="H2406" s="136"/>
    </row>
    <row r="2407" spans="1:8" x14ac:dyDescent="0.2">
      <c r="A2407" s="132"/>
      <c r="B2407" s="133"/>
      <c r="C2407" s="92"/>
      <c r="D2407" s="134"/>
      <c r="E2407" s="132"/>
      <c r="F2407" s="135"/>
      <c r="G2407" s="135"/>
      <c r="H2407" s="136"/>
    </row>
    <row r="2408" spans="1:8" x14ac:dyDescent="0.2">
      <c r="A2408" s="132"/>
      <c r="B2408" s="133"/>
      <c r="C2408" s="92"/>
      <c r="D2408" s="134"/>
      <c r="E2408" s="132"/>
      <c r="F2408" s="135"/>
      <c r="G2408" s="135"/>
      <c r="H2408" s="136"/>
    </row>
    <row r="2409" spans="1:8" x14ac:dyDescent="0.2">
      <c r="A2409" s="132"/>
      <c r="B2409" s="133"/>
      <c r="C2409" s="92"/>
      <c r="D2409" s="134"/>
      <c r="E2409" s="132"/>
      <c r="F2409" s="135"/>
      <c r="G2409" s="135"/>
      <c r="H2409" s="136"/>
    </row>
    <row r="2410" spans="1:8" x14ac:dyDescent="0.2">
      <c r="A2410" s="132"/>
      <c r="B2410" s="133"/>
      <c r="C2410" s="92"/>
      <c r="D2410" s="134"/>
      <c r="E2410" s="132"/>
      <c r="F2410" s="135"/>
      <c r="G2410" s="135"/>
      <c r="H2410" s="136"/>
    </row>
    <row r="2411" spans="1:8" x14ac:dyDescent="0.2">
      <c r="A2411" s="132"/>
      <c r="B2411" s="133"/>
      <c r="C2411" s="92"/>
      <c r="D2411" s="134"/>
      <c r="E2411" s="132"/>
      <c r="F2411" s="135"/>
      <c r="G2411" s="135"/>
      <c r="H2411" s="136"/>
    </row>
    <row r="2412" spans="1:8" x14ac:dyDescent="0.2">
      <c r="A2412" s="132"/>
      <c r="B2412" s="133"/>
      <c r="C2412" s="92"/>
      <c r="D2412" s="134"/>
      <c r="E2412" s="132"/>
      <c r="F2412" s="135"/>
      <c r="G2412" s="135"/>
      <c r="H2412" s="136"/>
    </row>
    <row r="2413" spans="1:8" x14ac:dyDescent="0.2">
      <c r="A2413" s="132"/>
      <c r="B2413" s="133"/>
      <c r="C2413" s="92"/>
      <c r="D2413" s="134"/>
      <c r="E2413" s="132"/>
      <c r="F2413" s="135"/>
      <c r="G2413" s="135"/>
      <c r="H2413" s="136"/>
    </row>
    <row r="2414" spans="1:8" x14ac:dyDescent="0.2">
      <c r="A2414" s="132"/>
      <c r="B2414" s="133"/>
      <c r="C2414" s="92"/>
      <c r="D2414" s="134"/>
      <c r="E2414" s="132"/>
      <c r="F2414" s="135"/>
      <c r="G2414" s="135"/>
      <c r="H2414" s="136"/>
    </row>
    <row r="2415" spans="1:8" x14ac:dyDescent="0.2">
      <c r="A2415" s="132"/>
      <c r="B2415" s="133"/>
      <c r="C2415" s="92"/>
      <c r="D2415" s="134"/>
      <c r="E2415" s="132"/>
      <c r="F2415" s="135"/>
      <c r="G2415" s="135"/>
      <c r="H2415" s="136"/>
    </row>
    <row r="2416" spans="1:8" x14ac:dyDescent="0.2">
      <c r="A2416" s="132"/>
      <c r="B2416" s="133"/>
      <c r="C2416" s="92"/>
      <c r="D2416" s="134"/>
      <c r="E2416" s="132"/>
      <c r="F2416" s="135"/>
      <c r="G2416" s="135"/>
      <c r="H2416" s="136"/>
    </row>
    <row r="2417" spans="1:8" x14ac:dyDescent="0.2">
      <c r="A2417" s="132"/>
      <c r="B2417" s="133"/>
      <c r="C2417" s="92"/>
      <c r="D2417" s="134"/>
      <c r="E2417" s="132"/>
      <c r="F2417" s="135"/>
      <c r="G2417" s="135"/>
      <c r="H2417" s="136"/>
    </row>
    <row r="2418" spans="1:8" x14ac:dyDescent="0.2">
      <c r="A2418" s="132"/>
      <c r="B2418" s="133"/>
      <c r="C2418" s="92"/>
      <c r="D2418" s="134"/>
      <c r="E2418" s="132"/>
      <c r="F2418" s="135"/>
      <c r="G2418" s="135"/>
      <c r="H2418" s="136"/>
    </row>
    <row r="2419" spans="1:8" x14ac:dyDescent="0.2">
      <c r="A2419" s="132"/>
      <c r="B2419" s="133"/>
      <c r="C2419" s="92"/>
      <c r="D2419" s="134"/>
      <c r="E2419" s="132"/>
      <c r="F2419" s="135"/>
      <c r="G2419" s="135"/>
      <c r="H2419" s="136"/>
    </row>
    <row r="2420" spans="1:8" x14ac:dyDescent="0.2">
      <c r="A2420" s="132"/>
      <c r="B2420" s="133"/>
      <c r="C2420" s="92"/>
      <c r="D2420" s="134"/>
      <c r="E2420" s="132"/>
      <c r="F2420" s="135"/>
      <c r="G2420" s="135"/>
      <c r="H2420" s="136"/>
    </row>
    <row r="2421" spans="1:8" x14ac:dyDescent="0.2">
      <c r="A2421" s="132"/>
      <c r="B2421" s="133"/>
      <c r="C2421" s="92"/>
      <c r="D2421" s="134"/>
      <c r="E2421" s="132"/>
      <c r="F2421" s="135"/>
      <c r="G2421" s="135"/>
      <c r="H2421" s="136"/>
    </row>
    <row r="2422" spans="1:8" x14ac:dyDescent="0.2">
      <c r="A2422" s="132"/>
      <c r="B2422" s="133"/>
      <c r="C2422" s="92"/>
      <c r="D2422" s="134"/>
      <c r="E2422" s="132"/>
      <c r="F2422" s="135"/>
      <c r="G2422" s="135"/>
      <c r="H2422" s="136"/>
    </row>
    <row r="2423" spans="1:8" x14ac:dyDescent="0.2">
      <c r="A2423" s="132"/>
      <c r="B2423" s="133"/>
      <c r="C2423" s="92"/>
      <c r="D2423" s="134"/>
      <c r="E2423" s="132"/>
      <c r="F2423" s="135"/>
      <c r="G2423" s="135"/>
      <c r="H2423" s="136"/>
    </row>
    <row r="2424" spans="1:8" x14ac:dyDescent="0.2">
      <c r="A2424" s="132"/>
      <c r="B2424" s="133"/>
      <c r="C2424" s="92"/>
      <c r="D2424" s="134"/>
      <c r="E2424" s="132"/>
      <c r="F2424" s="135"/>
      <c r="G2424" s="135"/>
      <c r="H2424" s="136"/>
    </row>
    <row r="2425" spans="1:8" x14ac:dyDescent="0.2">
      <c r="A2425" s="132"/>
      <c r="B2425" s="133"/>
      <c r="C2425" s="92"/>
      <c r="D2425" s="134"/>
      <c r="E2425" s="132"/>
      <c r="F2425" s="135"/>
      <c r="G2425" s="135"/>
      <c r="H2425" s="136"/>
    </row>
    <row r="2426" spans="1:8" x14ac:dyDescent="0.2">
      <c r="A2426" s="132"/>
      <c r="B2426" s="133"/>
      <c r="C2426" s="92"/>
      <c r="D2426" s="134"/>
      <c r="E2426" s="132"/>
      <c r="F2426" s="135"/>
      <c r="G2426" s="135"/>
      <c r="H2426" s="136"/>
    </row>
    <row r="2427" spans="1:8" x14ac:dyDescent="0.2">
      <c r="A2427" s="132"/>
      <c r="B2427" s="133"/>
      <c r="C2427" s="92"/>
      <c r="D2427" s="134"/>
      <c r="E2427" s="132"/>
      <c r="F2427" s="135"/>
      <c r="G2427" s="135"/>
      <c r="H2427" s="136"/>
    </row>
    <row r="2428" spans="1:8" x14ac:dyDescent="0.2">
      <c r="A2428" s="132"/>
      <c r="B2428" s="133"/>
      <c r="C2428" s="92"/>
      <c r="D2428" s="134"/>
      <c r="E2428" s="132"/>
      <c r="F2428" s="135"/>
      <c r="G2428" s="135"/>
      <c r="H2428" s="136"/>
    </row>
    <row r="2429" spans="1:8" x14ac:dyDescent="0.2">
      <c r="A2429" s="132"/>
      <c r="B2429" s="133"/>
      <c r="C2429" s="92"/>
      <c r="D2429" s="134"/>
      <c r="E2429" s="132"/>
      <c r="F2429" s="135"/>
      <c r="G2429" s="135"/>
      <c r="H2429" s="136"/>
    </row>
    <row r="2430" spans="1:8" x14ac:dyDescent="0.2">
      <c r="A2430" s="132"/>
      <c r="B2430" s="133"/>
      <c r="C2430" s="92"/>
      <c r="D2430" s="134"/>
      <c r="E2430" s="132"/>
      <c r="F2430" s="135"/>
      <c r="G2430" s="135"/>
      <c r="H2430" s="136"/>
    </row>
    <row r="2431" spans="1:8" x14ac:dyDescent="0.2">
      <c r="A2431" s="132"/>
      <c r="B2431" s="133"/>
      <c r="C2431" s="92"/>
      <c r="D2431" s="134"/>
      <c r="E2431" s="132"/>
      <c r="F2431" s="135"/>
      <c r="G2431" s="135"/>
      <c r="H2431" s="136"/>
    </row>
    <row r="2432" spans="1:8" x14ac:dyDescent="0.2">
      <c r="A2432" s="132"/>
      <c r="B2432" s="133"/>
      <c r="C2432" s="92"/>
      <c r="D2432" s="134"/>
      <c r="E2432" s="132"/>
      <c r="F2432" s="135"/>
      <c r="G2432" s="135"/>
      <c r="H2432" s="136"/>
    </row>
    <row r="2433" spans="1:8" x14ac:dyDescent="0.2">
      <c r="A2433" s="132"/>
      <c r="B2433" s="133"/>
      <c r="C2433" s="92"/>
      <c r="D2433" s="134"/>
      <c r="E2433" s="132"/>
      <c r="F2433" s="135"/>
      <c r="G2433" s="135"/>
      <c r="H2433" s="136"/>
    </row>
    <row r="2434" spans="1:8" x14ac:dyDescent="0.2">
      <c r="A2434" s="132"/>
      <c r="B2434" s="133"/>
      <c r="C2434" s="92"/>
      <c r="D2434" s="134"/>
      <c r="E2434" s="132"/>
      <c r="F2434" s="135"/>
      <c r="G2434" s="135"/>
      <c r="H2434" s="136"/>
    </row>
    <row r="2435" spans="1:8" x14ac:dyDescent="0.2">
      <c r="A2435" s="132"/>
      <c r="B2435" s="133"/>
      <c r="C2435" s="92"/>
      <c r="D2435" s="134"/>
      <c r="E2435" s="132"/>
      <c r="F2435" s="135"/>
      <c r="G2435" s="135"/>
      <c r="H2435" s="136"/>
    </row>
    <row r="2436" spans="1:8" x14ac:dyDescent="0.2">
      <c r="A2436" s="132"/>
      <c r="B2436" s="133"/>
      <c r="C2436" s="92"/>
      <c r="D2436" s="134"/>
      <c r="E2436" s="132"/>
      <c r="F2436" s="135"/>
      <c r="G2436" s="135"/>
      <c r="H2436" s="136"/>
    </row>
    <row r="2437" spans="1:8" x14ac:dyDescent="0.2">
      <c r="A2437" s="132"/>
      <c r="B2437" s="133"/>
      <c r="C2437" s="92"/>
      <c r="D2437" s="134"/>
      <c r="E2437" s="132"/>
      <c r="F2437" s="135"/>
      <c r="G2437" s="135"/>
      <c r="H2437" s="136"/>
    </row>
    <row r="2438" spans="1:8" x14ac:dyDescent="0.2">
      <c r="A2438" s="132"/>
      <c r="B2438" s="133"/>
      <c r="C2438" s="92"/>
      <c r="D2438" s="134"/>
      <c r="E2438" s="132"/>
      <c r="F2438" s="135"/>
      <c r="G2438" s="135"/>
      <c r="H2438" s="136"/>
    </row>
    <row r="2439" spans="1:8" x14ac:dyDescent="0.2">
      <c r="A2439" s="132"/>
      <c r="B2439" s="133"/>
      <c r="C2439" s="92"/>
      <c r="D2439" s="134"/>
      <c r="E2439" s="132"/>
      <c r="F2439" s="135"/>
      <c r="G2439" s="135"/>
      <c r="H2439" s="136"/>
    </row>
    <row r="2440" spans="1:8" x14ac:dyDescent="0.2">
      <c r="A2440" s="132"/>
      <c r="B2440" s="133"/>
      <c r="C2440" s="92"/>
      <c r="D2440" s="134"/>
      <c r="E2440" s="132"/>
      <c r="F2440" s="135"/>
      <c r="G2440" s="135"/>
      <c r="H2440" s="136"/>
    </row>
    <row r="2441" spans="1:8" x14ac:dyDescent="0.2">
      <c r="A2441" s="132"/>
      <c r="B2441" s="133"/>
      <c r="C2441" s="92"/>
      <c r="D2441" s="134"/>
      <c r="E2441" s="132"/>
      <c r="F2441" s="135"/>
      <c r="G2441" s="135"/>
      <c r="H2441" s="136"/>
    </row>
    <row r="2442" spans="1:8" x14ac:dyDescent="0.2">
      <c r="A2442" s="132"/>
      <c r="B2442" s="133"/>
      <c r="C2442" s="92"/>
      <c r="D2442" s="134"/>
      <c r="E2442" s="132"/>
      <c r="F2442" s="135"/>
      <c r="G2442" s="135"/>
      <c r="H2442" s="136"/>
    </row>
    <row r="2443" spans="1:8" x14ac:dyDescent="0.2">
      <c r="A2443" s="132"/>
      <c r="B2443" s="133"/>
      <c r="C2443" s="92"/>
      <c r="D2443" s="134"/>
      <c r="E2443" s="132"/>
      <c r="F2443" s="135"/>
      <c r="G2443" s="135"/>
      <c r="H2443" s="136"/>
    </row>
    <row r="2444" spans="1:8" x14ac:dyDescent="0.2">
      <c r="A2444" s="132"/>
      <c r="B2444" s="133"/>
      <c r="C2444" s="92"/>
      <c r="D2444" s="134"/>
      <c r="E2444" s="132"/>
      <c r="F2444" s="135"/>
      <c r="G2444" s="135"/>
      <c r="H2444" s="136"/>
    </row>
    <row r="2445" spans="1:8" x14ac:dyDescent="0.2">
      <c r="A2445" s="132"/>
      <c r="B2445" s="133"/>
      <c r="C2445" s="92"/>
      <c r="D2445" s="134"/>
      <c r="E2445" s="132"/>
      <c r="F2445" s="135"/>
      <c r="G2445" s="135"/>
      <c r="H2445" s="136"/>
    </row>
    <row r="2446" spans="1:8" x14ac:dyDescent="0.2">
      <c r="A2446" s="132"/>
      <c r="B2446" s="133"/>
      <c r="C2446" s="92"/>
      <c r="D2446" s="134"/>
      <c r="E2446" s="132"/>
      <c r="F2446" s="135"/>
      <c r="G2446" s="135"/>
      <c r="H2446" s="136"/>
    </row>
    <row r="2447" spans="1:8" x14ac:dyDescent="0.2">
      <c r="A2447" s="132"/>
      <c r="B2447" s="133"/>
      <c r="C2447" s="92"/>
      <c r="D2447" s="134"/>
      <c r="E2447" s="132"/>
      <c r="F2447" s="135"/>
      <c r="G2447" s="135"/>
      <c r="H2447" s="136"/>
    </row>
    <row r="2448" spans="1:8" x14ac:dyDescent="0.2">
      <c r="A2448" s="132"/>
      <c r="B2448" s="133"/>
      <c r="C2448" s="92"/>
      <c r="D2448" s="134"/>
      <c r="E2448" s="132"/>
      <c r="F2448" s="135"/>
      <c r="G2448" s="135"/>
      <c r="H2448" s="136"/>
    </row>
    <row r="2449" spans="1:8" x14ac:dyDescent="0.2">
      <c r="A2449" s="132"/>
      <c r="B2449" s="133"/>
      <c r="C2449" s="92"/>
      <c r="D2449" s="134"/>
      <c r="E2449" s="132"/>
      <c r="F2449" s="135"/>
      <c r="G2449" s="135"/>
      <c r="H2449" s="136"/>
    </row>
    <row r="2450" spans="1:8" x14ac:dyDescent="0.2">
      <c r="A2450" s="132"/>
      <c r="B2450" s="133"/>
      <c r="C2450" s="92"/>
      <c r="D2450" s="134"/>
      <c r="E2450" s="132"/>
      <c r="F2450" s="135"/>
      <c r="G2450" s="135"/>
      <c r="H2450" s="136"/>
    </row>
    <row r="2451" spans="1:8" x14ac:dyDescent="0.2">
      <c r="A2451" s="132"/>
      <c r="B2451" s="133"/>
      <c r="C2451" s="92"/>
      <c r="D2451" s="134"/>
      <c r="E2451" s="132"/>
      <c r="F2451" s="135"/>
      <c r="G2451" s="135"/>
      <c r="H2451" s="136"/>
    </row>
    <row r="2452" spans="1:8" x14ac:dyDescent="0.2">
      <c r="A2452" s="132"/>
      <c r="B2452" s="133"/>
      <c r="C2452" s="92"/>
      <c r="D2452" s="134"/>
      <c r="E2452" s="132"/>
      <c r="F2452" s="135"/>
      <c r="G2452" s="135"/>
      <c r="H2452" s="136"/>
    </row>
    <row r="2453" spans="1:8" x14ac:dyDescent="0.2">
      <c r="A2453" s="132"/>
      <c r="B2453" s="133"/>
      <c r="C2453" s="92"/>
      <c r="D2453" s="134"/>
      <c r="E2453" s="132"/>
      <c r="F2453" s="135"/>
      <c r="G2453" s="135"/>
      <c r="H2453" s="136"/>
    </row>
    <row r="2454" spans="1:8" x14ac:dyDescent="0.2">
      <c r="A2454" s="132"/>
      <c r="B2454" s="133"/>
      <c r="C2454" s="92"/>
      <c r="D2454" s="134"/>
      <c r="E2454" s="132"/>
      <c r="F2454" s="135"/>
      <c r="G2454" s="135"/>
      <c r="H2454" s="136"/>
    </row>
    <row r="2455" spans="1:8" x14ac:dyDescent="0.2">
      <c r="A2455" s="132"/>
      <c r="B2455" s="133"/>
      <c r="C2455" s="92"/>
      <c r="D2455" s="134"/>
      <c r="E2455" s="132"/>
      <c r="F2455" s="135"/>
      <c r="G2455" s="135"/>
      <c r="H2455" s="136"/>
    </row>
    <row r="2456" spans="1:8" x14ac:dyDescent="0.2">
      <c r="A2456" s="132"/>
      <c r="B2456" s="133"/>
      <c r="C2456" s="92"/>
      <c r="D2456" s="134"/>
      <c r="E2456" s="132"/>
      <c r="F2456" s="135"/>
      <c r="G2456" s="135"/>
      <c r="H2456" s="136"/>
    </row>
    <row r="2457" spans="1:8" x14ac:dyDescent="0.2">
      <c r="A2457" s="132"/>
      <c r="B2457" s="133"/>
      <c r="C2457" s="92"/>
      <c r="D2457" s="134"/>
      <c r="E2457" s="132"/>
      <c r="F2457" s="135"/>
      <c r="G2457" s="135"/>
      <c r="H2457" s="136"/>
    </row>
    <row r="2458" spans="1:8" x14ac:dyDescent="0.2">
      <c r="A2458" s="132"/>
      <c r="B2458" s="133"/>
      <c r="C2458" s="92"/>
      <c r="D2458" s="134"/>
      <c r="E2458" s="132"/>
      <c r="F2458" s="135"/>
      <c r="G2458" s="135"/>
      <c r="H2458" s="136"/>
    </row>
    <row r="2459" spans="1:8" x14ac:dyDescent="0.2">
      <c r="A2459" s="132"/>
      <c r="B2459" s="133"/>
      <c r="C2459" s="92"/>
      <c r="D2459" s="134"/>
      <c r="E2459" s="132"/>
      <c r="F2459" s="135"/>
      <c r="G2459" s="135"/>
      <c r="H2459" s="136"/>
    </row>
    <row r="2460" spans="1:8" x14ac:dyDescent="0.2">
      <c r="A2460" s="132"/>
      <c r="B2460" s="133"/>
      <c r="C2460" s="92"/>
      <c r="D2460" s="134"/>
      <c r="E2460" s="132"/>
      <c r="F2460" s="135"/>
      <c r="G2460" s="135"/>
      <c r="H2460" s="136"/>
    </row>
    <row r="2461" spans="1:8" x14ac:dyDescent="0.2">
      <c r="A2461" s="132"/>
      <c r="B2461" s="133"/>
      <c r="C2461" s="92"/>
      <c r="D2461" s="134"/>
      <c r="E2461" s="132"/>
      <c r="F2461" s="135"/>
      <c r="G2461" s="135"/>
      <c r="H2461" s="136"/>
    </row>
    <row r="2462" spans="1:8" x14ac:dyDescent="0.2">
      <c r="A2462" s="132"/>
      <c r="B2462" s="133"/>
      <c r="C2462" s="92"/>
      <c r="D2462" s="134"/>
      <c r="E2462" s="132"/>
      <c r="F2462" s="135"/>
      <c r="G2462" s="135"/>
      <c r="H2462" s="136"/>
    </row>
    <row r="2463" spans="1:8" x14ac:dyDescent="0.2">
      <c r="A2463" s="132"/>
      <c r="B2463" s="133"/>
      <c r="C2463" s="92"/>
      <c r="D2463" s="134"/>
      <c r="E2463" s="132"/>
      <c r="F2463" s="135"/>
      <c r="G2463" s="135"/>
      <c r="H2463" s="136"/>
    </row>
    <row r="2464" spans="1:8" x14ac:dyDescent="0.2">
      <c r="A2464" s="132"/>
      <c r="B2464" s="133"/>
      <c r="C2464" s="92"/>
      <c r="D2464" s="134"/>
      <c r="E2464" s="132"/>
      <c r="F2464" s="135"/>
      <c r="G2464" s="135"/>
      <c r="H2464" s="136"/>
    </row>
    <row r="2465" spans="1:8" x14ac:dyDescent="0.2">
      <c r="A2465" s="132"/>
      <c r="B2465" s="133"/>
      <c r="C2465" s="92"/>
      <c r="D2465" s="134"/>
      <c r="E2465" s="132"/>
      <c r="F2465" s="135"/>
      <c r="G2465" s="135"/>
      <c r="H2465" s="136"/>
    </row>
    <row r="2466" spans="1:8" x14ac:dyDescent="0.2">
      <c r="A2466" s="132"/>
      <c r="B2466" s="133"/>
      <c r="C2466" s="92"/>
      <c r="D2466" s="134"/>
      <c r="E2466" s="132"/>
      <c r="F2466" s="135"/>
      <c r="G2466" s="135"/>
      <c r="H2466" s="136"/>
    </row>
    <row r="2467" spans="1:8" x14ac:dyDescent="0.2">
      <c r="A2467" s="132"/>
      <c r="B2467" s="133"/>
      <c r="C2467" s="92"/>
      <c r="D2467" s="134"/>
      <c r="E2467" s="132"/>
      <c r="F2467" s="135"/>
      <c r="G2467" s="135"/>
      <c r="H2467" s="136"/>
    </row>
    <row r="2468" spans="1:8" x14ac:dyDescent="0.2">
      <c r="A2468" s="132"/>
      <c r="B2468" s="133"/>
      <c r="C2468" s="92"/>
      <c r="D2468" s="134"/>
      <c r="E2468" s="132"/>
      <c r="F2468" s="135"/>
      <c r="G2468" s="135"/>
      <c r="H2468" s="136"/>
    </row>
    <row r="2469" spans="1:8" x14ac:dyDescent="0.2">
      <c r="A2469" s="132"/>
      <c r="B2469" s="133"/>
      <c r="C2469" s="92"/>
      <c r="D2469" s="134"/>
      <c r="E2469" s="132"/>
      <c r="F2469" s="135"/>
      <c r="G2469" s="135"/>
      <c r="H2469" s="136"/>
    </row>
    <row r="2470" spans="1:8" x14ac:dyDescent="0.2">
      <c r="A2470" s="132"/>
      <c r="B2470" s="133"/>
      <c r="C2470" s="92"/>
      <c r="D2470" s="134"/>
      <c r="E2470" s="132"/>
      <c r="F2470" s="135"/>
      <c r="G2470" s="135"/>
      <c r="H2470" s="136"/>
    </row>
    <row r="2471" spans="1:8" x14ac:dyDescent="0.2">
      <c r="A2471" s="132"/>
      <c r="B2471" s="133"/>
      <c r="C2471" s="92"/>
      <c r="D2471" s="134"/>
      <c r="E2471" s="132"/>
      <c r="F2471" s="135"/>
      <c r="G2471" s="135"/>
      <c r="H2471" s="136"/>
    </row>
    <row r="2472" spans="1:8" x14ac:dyDescent="0.2">
      <c r="A2472" s="132"/>
      <c r="B2472" s="133"/>
      <c r="C2472" s="92"/>
      <c r="D2472" s="134"/>
      <c r="E2472" s="132"/>
      <c r="F2472" s="135"/>
      <c r="G2472" s="135"/>
      <c r="H2472" s="136"/>
    </row>
    <row r="2473" spans="1:8" x14ac:dyDescent="0.2">
      <c r="A2473" s="132"/>
      <c r="B2473" s="133"/>
      <c r="C2473" s="92"/>
      <c r="D2473" s="134"/>
      <c r="E2473" s="132"/>
      <c r="F2473" s="135"/>
      <c r="G2473" s="135"/>
      <c r="H2473" s="136"/>
    </row>
    <row r="2474" spans="1:8" x14ac:dyDescent="0.2">
      <c r="A2474" s="132"/>
      <c r="B2474" s="133"/>
      <c r="C2474" s="92"/>
      <c r="D2474" s="134"/>
      <c r="E2474" s="132"/>
      <c r="F2474" s="135"/>
      <c r="G2474" s="135"/>
      <c r="H2474" s="136"/>
    </row>
    <row r="2475" spans="1:8" x14ac:dyDescent="0.2">
      <c r="A2475" s="132"/>
      <c r="B2475" s="133"/>
      <c r="C2475" s="92"/>
      <c r="D2475" s="134"/>
      <c r="E2475" s="132"/>
      <c r="F2475" s="135"/>
      <c r="G2475" s="135"/>
      <c r="H2475" s="136"/>
    </row>
    <row r="2476" spans="1:8" x14ac:dyDescent="0.2">
      <c r="A2476" s="132"/>
      <c r="B2476" s="133"/>
      <c r="C2476" s="92"/>
      <c r="D2476" s="134"/>
      <c r="E2476" s="132"/>
      <c r="F2476" s="135"/>
      <c r="G2476" s="135"/>
      <c r="H2476" s="136"/>
    </row>
    <row r="2477" spans="1:8" x14ac:dyDescent="0.2">
      <c r="A2477" s="132"/>
      <c r="B2477" s="133"/>
      <c r="C2477" s="92"/>
      <c r="D2477" s="134"/>
      <c r="E2477" s="132"/>
      <c r="F2477" s="135"/>
      <c r="G2477" s="135"/>
      <c r="H2477" s="136"/>
    </row>
    <row r="2478" spans="1:8" x14ac:dyDescent="0.2">
      <c r="A2478" s="132"/>
      <c r="B2478" s="133"/>
      <c r="C2478" s="92"/>
      <c r="D2478" s="134"/>
      <c r="E2478" s="132"/>
      <c r="F2478" s="135"/>
      <c r="G2478" s="135"/>
      <c r="H2478" s="136"/>
    </row>
    <row r="2479" spans="1:8" x14ac:dyDescent="0.2">
      <c r="A2479" s="132"/>
      <c r="B2479" s="133"/>
      <c r="C2479" s="92"/>
      <c r="D2479" s="134"/>
      <c r="E2479" s="132"/>
      <c r="F2479" s="135"/>
      <c r="G2479" s="135"/>
      <c r="H2479" s="136"/>
    </row>
    <row r="2480" spans="1:8" x14ac:dyDescent="0.2">
      <c r="A2480" s="132"/>
      <c r="B2480" s="133"/>
      <c r="C2480" s="92"/>
      <c r="D2480" s="134"/>
      <c r="E2480" s="132"/>
      <c r="F2480" s="135"/>
      <c r="G2480" s="135"/>
      <c r="H2480" s="136"/>
    </row>
    <row r="2481" spans="1:8" x14ac:dyDescent="0.2">
      <c r="A2481" s="132"/>
      <c r="B2481" s="133"/>
      <c r="C2481" s="92"/>
      <c r="D2481" s="134"/>
      <c r="E2481" s="132"/>
      <c r="F2481" s="135"/>
      <c r="G2481" s="135"/>
      <c r="H2481" s="136"/>
    </row>
    <row r="2482" spans="1:8" x14ac:dyDescent="0.2">
      <c r="A2482" s="132"/>
      <c r="B2482" s="133"/>
      <c r="C2482" s="92"/>
      <c r="D2482" s="134"/>
      <c r="E2482" s="132"/>
      <c r="F2482" s="135"/>
      <c r="G2482" s="135"/>
      <c r="H2482" s="136"/>
    </row>
    <row r="2483" spans="1:8" x14ac:dyDescent="0.2">
      <c r="A2483" s="132"/>
      <c r="B2483" s="133"/>
      <c r="C2483" s="92"/>
      <c r="D2483" s="134"/>
      <c r="E2483" s="132"/>
      <c r="F2483" s="135"/>
      <c r="G2483" s="135"/>
      <c r="H2483" s="136"/>
    </row>
    <row r="2484" spans="1:8" x14ac:dyDescent="0.2">
      <c r="A2484" s="132"/>
      <c r="B2484" s="133"/>
      <c r="C2484" s="92"/>
      <c r="D2484" s="134"/>
      <c r="E2484" s="132"/>
      <c r="F2484" s="135"/>
      <c r="G2484" s="135"/>
      <c r="H2484" s="136"/>
    </row>
    <row r="2485" spans="1:8" x14ac:dyDescent="0.2">
      <c r="A2485" s="132"/>
      <c r="B2485" s="133"/>
      <c r="C2485" s="92"/>
      <c r="D2485" s="134"/>
      <c r="E2485" s="132"/>
      <c r="F2485" s="135"/>
      <c r="G2485" s="135"/>
      <c r="H2485" s="136"/>
    </row>
    <row r="2486" spans="1:8" x14ac:dyDescent="0.2">
      <c r="A2486" s="132"/>
      <c r="B2486" s="133"/>
      <c r="C2486" s="92"/>
      <c r="D2486" s="134"/>
      <c r="E2486" s="132"/>
      <c r="F2486" s="135"/>
      <c r="G2486" s="135"/>
      <c r="H2486" s="136"/>
    </row>
    <row r="2487" spans="1:8" x14ac:dyDescent="0.2">
      <c r="A2487" s="132"/>
      <c r="B2487" s="133"/>
      <c r="C2487" s="92"/>
      <c r="D2487" s="134"/>
      <c r="E2487" s="132"/>
      <c r="F2487" s="135"/>
      <c r="G2487" s="135"/>
      <c r="H2487" s="136"/>
    </row>
    <row r="2488" spans="1:8" x14ac:dyDescent="0.2">
      <c r="A2488" s="132"/>
      <c r="B2488" s="133"/>
      <c r="C2488" s="92"/>
      <c r="D2488" s="134"/>
      <c r="E2488" s="132"/>
      <c r="F2488" s="135"/>
      <c r="G2488" s="135"/>
      <c r="H2488" s="136"/>
    </row>
    <row r="2489" spans="1:8" x14ac:dyDescent="0.2">
      <c r="A2489" s="132"/>
      <c r="B2489" s="133"/>
      <c r="C2489" s="92"/>
      <c r="D2489" s="134"/>
      <c r="E2489" s="132"/>
      <c r="F2489" s="135"/>
      <c r="G2489" s="135"/>
      <c r="H2489" s="136"/>
    </row>
    <row r="2490" spans="1:8" x14ac:dyDescent="0.2">
      <c r="A2490" s="132"/>
      <c r="B2490" s="133"/>
      <c r="C2490" s="92"/>
      <c r="D2490" s="134"/>
      <c r="E2490" s="132"/>
      <c r="F2490" s="135"/>
      <c r="G2490" s="135"/>
      <c r="H2490" s="136"/>
    </row>
    <row r="2491" spans="1:8" x14ac:dyDescent="0.2">
      <c r="A2491" s="132"/>
      <c r="B2491" s="133"/>
      <c r="C2491" s="92"/>
      <c r="D2491" s="134"/>
      <c r="E2491" s="132"/>
      <c r="F2491" s="135"/>
      <c r="G2491" s="135"/>
      <c r="H2491" s="136"/>
    </row>
    <row r="2492" spans="1:8" x14ac:dyDescent="0.2">
      <c r="A2492" s="132"/>
      <c r="B2492" s="133"/>
      <c r="C2492" s="92"/>
      <c r="D2492" s="134"/>
      <c r="E2492" s="132"/>
      <c r="F2492" s="135"/>
      <c r="G2492" s="135"/>
      <c r="H2492" s="136"/>
    </row>
    <row r="2493" spans="1:8" x14ac:dyDescent="0.2">
      <c r="A2493" s="132"/>
      <c r="B2493" s="133"/>
      <c r="C2493" s="92"/>
      <c r="D2493" s="134"/>
      <c r="E2493" s="132"/>
      <c r="F2493" s="135"/>
      <c r="G2493" s="135"/>
      <c r="H2493" s="136"/>
    </row>
    <row r="2494" spans="1:8" x14ac:dyDescent="0.2">
      <c r="A2494" s="132"/>
      <c r="B2494" s="133"/>
      <c r="C2494" s="92"/>
      <c r="D2494" s="134"/>
      <c r="E2494" s="132"/>
      <c r="F2494" s="135"/>
      <c r="G2494" s="135"/>
      <c r="H2494" s="136"/>
    </row>
    <row r="2495" spans="1:8" x14ac:dyDescent="0.2">
      <c r="A2495" s="132"/>
      <c r="B2495" s="133"/>
      <c r="C2495" s="92"/>
      <c r="D2495" s="134"/>
      <c r="E2495" s="132"/>
      <c r="F2495" s="135"/>
      <c r="G2495" s="135"/>
      <c r="H2495" s="136"/>
    </row>
    <row r="2496" spans="1:8" x14ac:dyDescent="0.2">
      <c r="A2496" s="132"/>
      <c r="B2496" s="133"/>
      <c r="C2496" s="92"/>
      <c r="D2496" s="134"/>
      <c r="E2496" s="132"/>
      <c r="F2496" s="135"/>
      <c r="G2496" s="135"/>
      <c r="H2496" s="136"/>
    </row>
    <row r="2497" spans="1:8" x14ac:dyDescent="0.2">
      <c r="A2497" s="132"/>
      <c r="B2497" s="133"/>
      <c r="C2497" s="92"/>
      <c r="D2497" s="134"/>
      <c r="E2497" s="132"/>
      <c r="F2497" s="135"/>
      <c r="G2497" s="135"/>
      <c r="H2497" s="136"/>
    </row>
    <row r="2498" spans="1:8" x14ac:dyDescent="0.2">
      <c r="A2498" s="132"/>
      <c r="B2498" s="133"/>
      <c r="C2498" s="92"/>
      <c r="D2498" s="134"/>
      <c r="E2498" s="132"/>
      <c r="F2498" s="135"/>
      <c r="G2498" s="135"/>
      <c r="H2498" s="136"/>
    </row>
    <row r="2499" spans="1:8" x14ac:dyDescent="0.2">
      <c r="A2499" s="132"/>
      <c r="B2499" s="133"/>
      <c r="C2499" s="92"/>
      <c r="D2499" s="134"/>
      <c r="E2499" s="132"/>
      <c r="F2499" s="135"/>
      <c r="G2499" s="135"/>
      <c r="H2499" s="136"/>
    </row>
    <row r="2500" spans="1:8" x14ac:dyDescent="0.2">
      <c r="A2500" s="132"/>
      <c r="B2500" s="133"/>
      <c r="C2500" s="92"/>
      <c r="D2500" s="134"/>
      <c r="E2500" s="132"/>
      <c r="F2500" s="135"/>
      <c r="G2500" s="135"/>
      <c r="H2500" s="136"/>
    </row>
    <row r="2501" spans="1:8" x14ac:dyDescent="0.2">
      <c r="A2501" s="132"/>
      <c r="B2501" s="133"/>
      <c r="C2501" s="92"/>
      <c r="D2501" s="134"/>
      <c r="E2501" s="132"/>
      <c r="F2501" s="135"/>
      <c r="G2501" s="135"/>
      <c r="H2501" s="136"/>
    </row>
    <row r="2502" spans="1:8" x14ac:dyDescent="0.2">
      <c r="A2502" s="132"/>
      <c r="B2502" s="133"/>
      <c r="C2502" s="92"/>
      <c r="D2502" s="134"/>
      <c r="E2502" s="132"/>
      <c r="F2502" s="135"/>
      <c r="G2502" s="135"/>
      <c r="H2502" s="136"/>
    </row>
    <row r="2503" spans="1:8" x14ac:dyDescent="0.2">
      <c r="A2503" s="132"/>
      <c r="B2503" s="133"/>
      <c r="C2503" s="92"/>
      <c r="D2503" s="134"/>
      <c r="E2503" s="132"/>
      <c r="F2503" s="135"/>
      <c r="G2503" s="135"/>
      <c r="H2503" s="136"/>
    </row>
    <row r="2504" spans="1:8" x14ac:dyDescent="0.2">
      <c r="A2504" s="132"/>
      <c r="B2504" s="133"/>
      <c r="C2504" s="92"/>
      <c r="D2504" s="134"/>
      <c r="E2504" s="132"/>
      <c r="F2504" s="135"/>
      <c r="G2504" s="135"/>
      <c r="H2504" s="136"/>
    </row>
    <row r="2505" spans="1:8" x14ac:dyDescent="0.2">
      <c r="A2505" s="132"/>
      <c r="B2505" s="133"/>
      <c r="C2505" s="92"/>
      <c r="D2505" s="134"/>
      <c r="E2505" s="132"/>
      <c r="F2505" s="135"/>
      <c r="G2505" s="135"/>
      <c r="H2505" s="136"/>
    </row>
    <row r="2506" spans="1:8" x14ac:dyDescent="0.2">
      <c r="A2506" s="132"/>
      <c r="B2506" s="133"/>
      <c r="C2506" s="92"/>
      <c r="D2506" s="134"/>
      <c r="E2506" s="132"/>
      <c r="F2506" s="135"/>
      <c r="G2506" s="135"/>
      <c r="H2506" s="136"/>
    </row>
    <row r="2507" spans="1:8" x14ac:dyDescent="0.2">
      <c r="A2507" s="132"/>
      <c r="B2507" s="133"/>
      <c r="C2507" s="92"/>
      <c r="D2507" s="134"/>
      <c r="E2507" s="132"/>
      <c r="F2507" s="135"/>
      <c r="G2507" s="135"/>
      <c r="H2507" s="136"/>
    </row>
    <row r="2508" spans="1:8" x14ac:dyDescent="0.2">
      <c r="A2508" s="132"/>
      <c r="B2508" s="133"/>
      <c r="C2508" s="92"/>
      <c r="D2508" s="134"/>
      <c r="E2508" s="132"/>
      <c r="F2508" s="135"/>
      <c r="G2508" s="135"/>
      <c r="H2508" s="136"/>
    </row>
    <row r="2509" spans="1:8" x14ac:dyDescent="0.2">
      <c r="A2509" s="132"/>
      <c r="B2509" s="133"/>
      <c r="C2509" s="92"/>
      <c r="D2509" s="134"/>
      <c r="E2509" s="132"/>
      <c r="F2509" s="135"/>
      <c r="G2509" s="135"/>
      <c r="H2509" s="136"/>
    </row>
    <row r="2510" spans="1:8" x14ac:dyDescent="0.2">
      <c r="A2510" s="132"/>
      <c r="B2510" s="133"/>
      <c r="C2510" s="92"/>
      <c r="D2510" s="134"/>
      <c r="E2510" s="132"/>
      <c r="F2510" s="135"/>
      <c r="G2510" s="135"/>
      <c r="H2510" s="136"/>
    </row>
    <row r="2511" spans="1:8" x14ac:dyDescent="0.2">
      <c r="A2511" s="132"/>
      <c r="B2511" s="133"/>
      <c r="C2511" s="92"/>
      <c r="D2511" s="134"/>
      <c r="E2511" s="132"/>
      <c r="F2511" s="135"/>
      <c r="G2511" s="135"/>
      <c r="H2511" s="136"/>
    </row>
    <row r="2512" spans="1:8" x14ac:dyDescent="0.2">
      <c r="A2512" s="132"/>
      <c r="B2512" s="133"/>
      <c r="C2512" s="92"/>
      <c r="D2512" s="134"/>
      <c r="E2512" s="132"/>
      <c r="F2512" s="135"/>
      <c r="G2512" s="135"/>
      <c r="H2512" s="136"/>
    </row>
    <row r="2513" spans="1:8" x14ac:dyDescent="0.2">
      <c r="A2513" s="132"/>
      <c r="B2513" s="133"/>
      <c r="C2513" s="92"/>
      <c r="D2513" s="134"/>
      <c r="E2513" s="132"/>
      <c r="F2513" s="135"/>
      <c r="G2513" s="135"/>
      <c r="H2513" s="136"/>
    </row>
    <row r="2514" spans="1:8" x14ac:dyDescent="0.2">
      <c r="A2514" s="132"/>
      <c r="B2514" s="133"/>
      <c r="C2514" s="92"/>
      <c r="D2514" s="134"/>
      <c r="E2514" s="132"/>
      <c r="F2514" s="135"/>
      <c r="G2514" s="135"/>
      <c r="H2514" s="136"/>
    </row>
    <row r="2515" spans="1:8" x14ac:dyDescent="0.2">
      <c r="A2515" s="132"/>
      <c r="B2515" s="133"/>
      <c r="C2515" s="92"/>
      <c r="D2515" s="134"/>
      <c r="E2515" s="132"/>
      <c r="F2515" s="135"/>
      <c r="G2515" s="135"/>
      <c r="H2515" s="136"/>
    </row>
    <row r="2516" spans="1:8" x14ac:dyDescent="0.2">
      <c r="A2516" s="132"/>
      <c r="B2516" s="133"/>
      <c r="C2516" s="92"/>
      <c r="D2516" s="134"/>
      <c r="E2516" s="132"/>
      <c r="F2516" s="135"/>
      <c r="G2516" s="135"/>
      <c r="H2516" s="136"/>
    </row>
    <row r="2517" spans="1:8" x14ac:dyDescent="0.2">
      <c r="A2517" s="132"/>
      <c r="B2517" s="133"/>
      <c r="C2517" s="92"/>
      <c r="D2517" s="134"/>
      <c r="E2517" s="132"/>
      <c r="F2517" s="135"/>
      <c r="G2517" s="135"/>
      <c r="H2517" s="136"/>
    </row>
    <row r="2518" spans="1:8" x14ac:dyDescent="0.2">
      <c r="A2518" s="132"/>
      <c r="B2518" s="133"/>
      <c r="C2518" s="92"/>
      <c r="D2518" s="134"/>
      <c r="E2518" s="132"/>
      <c r="F2518" s="135"/>
      <c r="G2518" s="135"/>
      <c r="H2518" s="136"/>
    </row>
    <row r="2519" spans="1:8" x14ac:dyDescent="0.2">
      <c r="A2519" s="132"/>
      <c r="B2519" s="133"/>
      <c r="C2519" s="92"/>
      <c r="D2519" s="134"/>
      <c r="E2519" s="132"/>
      <c r="F2519" s="135"/>
      <c r="G2519" s="135"/>
      <c r="H2519" s="136"/>
    </row>
    <row r="2520" spans="1:8" x14ac:dyDescent="0.2">
      <c r="A2520" s="132"/>
      <c r="B2520" s="133"/>
      <c r="C2520" s="92"/>
      <c r="D2520" s="134"/>
      <c r="E2520" s="132"/>
      <c r="F2520" s="135"/>
      <c r="G2520" s="135"/>
      <c r="H2520" s="136"/>
    </row>
    <row r="2521" spans="1:8" x14ac:dyDescent="0.2">
      <c r="A2521" s="132"/>
      <c r="B2521" s="133"/>
      <c r="C2521" s="92"/>
      <c r="D2521" s="134"/>
      <c r="E2521" s="132"/>
      <c r="F2521" s="135"/>
      <c r="G2521" s="135"/>
      <c r="H2521" s="136"/>
    </row>
    <row r="2522" spans="1:8" x14ac:dyDescent="0.2">
      <c r="A2522" s="132"/>
      <c r="B2522" s="133"/>
      <c r="C2522" s="92"/>
      <c r="D2522" s="134"/>
      <c r="E2522" s="132"/>
      <c r="F2522" s="135"/>
      <c r="G2522" s="135"/>
      <c r="H2522" s="136"/>
    </row>
    <row r="2523" spans="1:8" x14ac:dyDescent="0.2">
      <c r="A2523" s="132"/>
      <c r="B2523" s="133"/>
      <c r="C2523" s="92"/>
      <c r="D2523" s="134"/>
      <c r="E2523" s="132"/>
      <c r="F2523" s="135"/>
      <c r="G2523" s="135"/>
      <c r="H2523" s="136"/>
    </row>
    <row r="2524" spans="1:8" x14ac:dyDescent="0.2">
      <c r="A2524" s="132"/>
      <c r="B2524" s="133"/>
      <c r="C2524" s="92"/>
      <c r="D2524" s="134"/>
      <c r="E2524" s="132"/>
      <c r="F2524" s="135"/>
      <c r="G2524" s="135"/>
      <c r="H2524" s="136"/>
    </row>
    <row r="2525" spans="1:8" x14ac:dyDescent="0.2">
      <c r="A2525" s="132"/>
      <c r="B2525" s="133"/>
      <c r="C2525" s="92"/>
      <c r="D2525" s="134"/>
      <c r="E2525" s="132"/>
      <c r="F2525" s="135"/>
      <c r="G2525" s="135"/>
      <c r="H2525" s="136"/>
    </row>
    <row r="2526" spans="1:8" x14ac:dyDescent="0.2">
      <c r="A2526" s="132"/>
      <c r="B2526" s="133"/>
      <c r="C2526" s="92"/>
      <c r="D2526" s="134"/>
      <c r="E2526" s="132"/>
      <c r="F2526" s="135"/>
      <c r="G2526" s="135"/>
      <c r="H2526" s="136"/>
    </row>
    <row r="2527" spans="1:8" x14ac:dyDescent="0.2">
      <c r="A2527" s="132"/>
      <c r="B2527" s="133"/>
      <c r="C2527" s="92"/>
      <c r="D2527" s="134"/>
      <c r="E2527" s="132"/>
      <c r="F2527" s="135"/>
      <c r="G2527" s="135"/>
      <c r="H2527" s="136"/>
    </row>
    <row r="2528" spans="1:8" x14ac:dyDescent="0.2">
      <c r="A2528" s="132"/>
      <c r="B2528" s="133"/>
      <c r="C2528" s="92"/>
      <c r="D2528" s="134"/>
      <c r="E2528" s="132"/>
      <c r="F2528" s="135"/>
      <c r="G2528" s="135"/>
      <c r="H2528" s="136"/>
    </row>
    <row r="2529" spans="1:8" x14ac:dyDescent="0.2">
      <c r="A2529" s="132"/>
      <c r="B2529" s="133"/>
      <c r="C2529" s="92"/>
      <c r="D2529" s="134"/>
      <c r="E2529" s="132"/>
      <c r="F2529" s="135"/>
      <c r="G2529" s="135"/>
      <c r="H2529" s="136"/>
    </row>
    <row r="2530" spans="1:8" x14ac:dyDescent="0.2">
      <c r="A2530" s="132"/>
      <c r="B2530" s="133"/>
      <c r="C2530" s="92"/>
      <c r="D2530" s="134"/>
      <c r="E2530" s="132"/>
      <c r="F2530" s="135"/>
      <c r="G2530" s="135"/>
      <c r="H2530" s="136"/>
    </row>
    <row r="2531" spans="1:8" x14ac:dyDescent="0.2">
      <c r="A2531" s="132"/>
      <c r="B2531" s="133"/>
      <c r="C2531" s="92"/>
      <c r="D2531" s="134"/>
      <c r="E2531" s="132"/>
      <c r="F2531" s="135"/>
      <c r="G2531" s="135"/>
      <c r="H2531" s="136"/>
    </row>
    <row r="2532" spans="1:8" x14ac:dyDescent="0.2">
      <c r="A2532" s="132"/>
      <c r="B2532" s="133"/>
      <c r="C2532" s="92"/>
      <c r="D2532" s="134"/>
      <c r="E2532" s="132"/>
      <c r="F2532" s="135"/>
      <c r="G2532" s="135"/>
      <c r="H2532" s="136"/>
    </row>
    <row r="2533" spans="1:8" x14ac:dyDescent="0.2">
      <c r="A2533" s="132"/>
      <c r="B2533" s="133"/>
      <c r="C2533" s="92"/>
      <c r="D2533" s="134"/>
      <c r="E2533" s="132"/>
      <c r="F2533" s="135"/>
      <c r="G2533" s="135"/>
      <c r="H2533" s="136"/>
    </row>
    <row r="2534" spans="1:8" x14ac:dyDescent="0.2">
      <c r="A2534" s="132"/>
      <c r="B2534" s="133"/>
      <c r="C2534" s="92"/>
      <c r="D2534" s="134"/>
      <c r="E2534" s="132"/>
      <c r="F2534" s="135"/>
      <c r="G2534" s="135"/>
      <c r="H2534" s="136"/>
    </row>
    <row r="2535" spans="1:8" x14ac:dyDescent="0.2">
      <c r="A2535" s="132"/>
      <c r="B2535" s="133"/>
      <c r="C2535" s="92"/>
      <c r="D2535" s="134"/>
      <c r="E2535" s="132"/>
      <c r="F2535" s="135"/>
      <c r="G2535" s="135"/>
      <c r="H2535" s="136"/>
    </row>
    <row r="2536" spans="1:8" x14ac:dyDescent="0.2">
      <c r="A2536" s="132"/>
      <c r="B2536" s="133"/>
      <c r="C2536" s="92"/>
      <c r="D2536" s="134"/>
      <c r="E2536" s="132"/>
      <c r="F2536" s="135"/>
      <c r="G2536" s="135"/>
      <c r="H2536" s="136"/>
    </row>
    <row r="2537" spans="1:8" x14ac:dyDescent="0.2">
      <c r="A2537" s="132"/>
      <c r="B2537" s="133"/>
      <c r="C2537" s="92"/>
      <c r="D2537" s="134"/>
      <c r="E2537" s="132"/>
      <c r="F2537" s="135"/>
      <c r="G2537" s="135"/>
      <c r="H2537" s="136"/>
    </row>
    <row r="2538" spans="1:8" x14ac:dyDescent="0.2">
      <c r="A2538" s="132"/>
      <c r="B2538" s="133"/>
      <c r="C2538" s="92"/>
      <c r="D2538" s="134"/>
      <c r="E2538" s="132"/>
      <c r="F2538" s="135"/>
      <c r="G2538" s="135"/>
      <c r="H2538" s="136"/>
    </row>
    <row r="2539" spans="1:8" x14ac:dyDescent="0.2">
      <c r="A2539" s="132"/>
      <c r="B2539" s="133"/>
      <c r="C2539" s="92"/>
      <c r="D2539" s="134"/>
      <c r="E2539" s="132"/>
      <c r="F2539" s="135"/>
      <c r="G2539" s="135"/>
      <c r="H2539" s="136"/>
    </row>
    <row r="2540" spans="1:8" x14ac:dyDescent="0.2">
      <c r="A2540" s="132"/>
      <c r="B2540" s="133"/>
      <c r="C2540" s="92"/>
      <c r="D2540" s="134"/>
      <c r="E2540" s="132"/>
      <c r="F2540" s="135"/>
      <c r="G2540" s="135"/>
      <c r="H2540" s="136"/>
    </row>
    <row r="2541" spans="1:8" x14ac:dyDescent="0.2">
      <c r="A2541" s="132"/>
      <c r="B2541" s="133"/>
      <c r="C2541" s="92"/>
      <c r="D2541" s="134"/>
      <c r="E2541" s="132"/>
      <c r="F2541" s="135"/>
      <c r="G2541" s="135"/>
      <c r="H2541" s="136"/>
    </row>
    <row r="2542" spans="1:8" x14ac:dyDescent="0.2">
      <c r="A2542" s="132"/>
      <c r="B2542" s="133"/>
      <c r="C2542" s="92"/>
      <c r="D2542" s="134"/>
      <c r="E2542" s="132"/>
      <c r="F2542" s="135"/>
      <c r="G2542" s="135"/>
      <c r="H2542" s="136"/>
    </row>
    <row r="2543" spans="1:8" x14ac:dyDescent="0.2">
      <c r="A2543" s="132"/>
      <c r="B2543" s="133"/>
      <c r="C2543" s="92"/>
      <c r="D2543" s="134"/>
      <c r="E2543" s="132"/>
      <c r="F2543" s="135"/>
      <c r="G2543" s="135"/>
      <c r="H2543" s="136"/>
    </row>
    <row r="2544" spans="1:8" x14ac:dyDescent="0.2">
      <c r="A2544" s="132"/>
      <c r="B2544" s="133"/>
      <c r="C2544" s="92"/>
      <c r="D2544" s="134"/>
      <c r="E2544" s="132"/>
      <c r="F2544" s="135"/>
      <c r="G2544" s="135"/>
      <c r="H2544" s="136"/>
    </row>
    <row r="2545" spans="1:8" x14ac:dyDescent="0.2">
      <c r="A2545" s="132"/>
      <c r="B2545" s="133"/>
      <c r="C2545" s="92"/>
      <c r="D2545" s="134"/>
      <c r="E2545" s="132"/>
      <c r="F2545" s="135"/>
      <c r="G2545" s="135"/>
      <c r="H2545" s="136"/>
    </row>
    <row r="2546" spans="1:8" x14ac:dyDescent="0.2">
      <c r="A2546" s="132"/>
      <c r="B2546" s="133"/>
      <c r="C2546" s="92"/>
      <c r="D2546" s="134"/>
      <c r="E2546" s="132"/>
      <c r="F2546" s="135"/>
      <c r="G2546" s="135"/>
      <c r="H2546" s="136"/>
    </row>
    <row r="2547" spans="1:8" x14ac:dyDescent="0.2">
      <c r="A2547" s="132"/>
      <c r="B2547" s="133"/>
      <c r="C2547" s="92"/>
      <c r="D2547" s="134"/>
      <c r="E2547" s="132"/>
      <c r="F2547" s="135"/>
      <c r="G2547" s="135"/>
      <c r="H2547" s="136"/>
    </row>
    <row r="2548" spans="1:8" x14ac:dyDescent="0.2">
      <c r="A2548" s="132"/>
      <c r="B2548" s="133"/>
      <c r="C2548" s="92"/>
      <c r="D2548" s="134"/>
      <c r="E2548" s="132"/>
      <c r="F2548" s="135"/>
      <c r="G2548" s="135"/>
      <c r="H2548" s="136"/>
    </row>
    <row r="2549" spans="1:8" x14ac:dyDescent="0.2">
      <c r="A2549" s="132"/>
      <c r="B2549" s="133"/>
      <c r="C2549" s="92"/>
      <c r="D2549" s="134"/>
      <c r="E2549" s="132"/>
      <c r="F2549" s="135"/>
      <c r="G2549" s="135"/>
      <c r="H2549" s="136"/>
    </row>
    <row r="2550" spans="1:8" x14ac:dyDescent="0.2">
      <c r="A2550" s="132"/>
      <c r="B2550" s="133"/>
      <c r="C2550" s="92"/>
      <c r="D2550" s="134"/>
      <c r="E2550" s="132"/>
      <c r="F2550" s="135"/>
      <c r="G2550" s="135"/>
      <c r="H2550" s="136"/>
    </row>
    <row r="2551" spans="1:8" x14ac:dyDescent="0.2">
      <c r="A2551" s="132"/>
      <c r="B2551" s="133"/>
      <c r="C2551" s="92"/>
      <c r="D2551" s="134"/>
      <c r="E2551" s="132"/>
      <c r="F2551" s="135"/>
      <c r="G2551" s="135"/>
      <c r="H2551" s="136"/>
    </row>
    <row r="2552" spans="1:8" x14ac:dyDescent="0.2">
      <c r="A2552" s="132"/>
      <c r="B2552" s="133"/>
      <c r="C2552" s="92"/>
      <c r="D2552" s="134"/>
      <c r="E2552" s="132"/>
      <c r="F2552" s="135"/>
      <c r="G2552" s="135"/>
      <c r="H2552" s="136"/>
    </row>
    <row r="2553" spans="1:8" x14ac:dyDescent="0.2">
      <c r="A2553" s="132"/>
      <c r="B2553" s="133"/>
      <c r="C2553" s="92"/>
      <c r="D2553" s="134"/>
      <c r="E2553" s="132"/>
      <c r="F2553" s="135"/>
      <c r="G2553" s="135"/>
      <c r="H2553" s="136"/>
    </row>
    <row r="2554" spans="1:8" x14ac:dyDescent="0.2">
      <c r="A2554" s="132"/>
      <c r="B2554" s="133"/>
      <c r="C2554" s="92"/>
      <c r="D2554" s="134"/>
      <c r="E2554" s="132"/>
      <c r="F2554" s="135"/>
      <c r="G2554" s="135"/>
      <c r="H2554" s="136"/>
    </row>
    <row r="2555" spans="1:8" x14ac:dyDescent="0.2">
      <c r="A2555" s="132"/>
      <c r="B2555" s="133"/>
      <c r="C2555" s="92"/>
      <c r="D2555" s="134"/>
      <c r="E2555" s="132"/>
      <c r="F2555" s="135"/>
      <c r="G2555" s="135"/>
      <c r="H2555" s="136"/>
    </row>
    <row r="2556" spans="1:8" x14ac:dyDescent="0.2">
      <c r="A2556" s="132"/>
      <c r="B2556" s="133"/>
      <c r="C2556" s="92"/>
      <c r="D2556" s="134"/>
      <c r="E2556" s="132"/>
      <c r="F2556" s="135"/>
      <c r="G2556" s="135"/>
      <c r="H2556" s="136"/>
    </row>
    <row r="2557" spans="1:8" x14ac:dyDescent="0.2">
      <c r="A2557" s="132"/>
      <c r="B2557" s="133"/>
      <c r="C2557" s="92"/>
      <c r="D2557" s="134"/>
      <c r="E2557" s="132"/>
      <c r="F2557" s="135"/>
      <c r="G2557" s="135"/>
      <c r="H2557" s="136"/>
    </row>
    <row r="2558" spans="1:8" x14ac:dyDescent="0.2">
      <c r="A2558" s="132"/>
      <c r="B2558" s="133"/>
      <c r="C2558" s="92"/>
      <c r="D2558" s="134"/>
      <c r="E2558" s="132"/>
      <c r="F2558" s="135"/>
      <c r="G2558" s="135"/>
      <c r="H2558" s="136"/>
    </row>
    <row r="2559" spans="1:8" x14ac:dyDescent="0.2">
      <c r="A2559" s="132"/>
      <c r="B2559" s="133"/>
      <c r="C2559" s="92"/>
      <c r="D2559" s="134"/>
      <c r="E2559" s="132"/>
      <c r="F2559" s="135"/>
      <c r="G2559" s="135"/>
      <c r="H2559" s="136"/>
    </row>
    <row r="2560" spans="1:8" x14ac:dyDescent="0.2">
      <c r="A2560" s="132"/>
      <c r="B2560" s="133"/>
      <c r="C2560" s="92"/>
      <c r="D2560" s="134"/>
      <c r="E2560" s="132"/>
      <c r="F2560" s="135"/>
      <c r="G2560" s="135"/>
      <c r="H2560" s="136"/>
    </row>
    <row r="2561" spans="1:8" x14ac:dyDescent="0.2">
      <c r="A2561" s="132"/>
      <c r="B2561" s="133"/>
      <c r="C2561" s="92"/>
      <c r="D2561" s="134"/>
      <c r="E2561" s="132"/>
      <c r="F2561" s="135"/>
      <c r="G2561" s="135"/>
      <c r="H2561" s="136"/>
    </row>
    <row r="2562" spans="1:8" x14ac:dyDescent="0.2">
      <c r="A2562" s="132"/>
      <c r="B2562" s="133"/>
      <c r="C2562" s="92"/>
      <c r="D2562" s="134"/>
      <c r="E2562" s="132"/>
      <c r="F2562" s="135"/>
      <c r="G2562" s="135"/>
      <c r="H2562" s="136"/>
    </row>
    <row r="2563" spans="1:8" x14ac:dyDescent="0.2">
      <c r="A2563" s="132"/>
      <c r="B2563" s="133"/>
      <c r="C2563" s="92"/>
      <c r="D2563" s="134"/>
      <c r="E2563" s="132"/>
      <c r="F2563" s="135"/>
      <c r="G2563" s="135"/>
      <c r="H2563" s="136"/>
    </row>
    <row r="2564" spans="1:8" x14ac:dyDescent="0.2">
      <c r="A2564" s="132"/>
      <c r="B2564" s="133"/>
      <c r="C2564" s="92"/>
      <c r="D2564" s="134"/>
      <c r="E2564" s="132"/>
      <c r="F2564" s="135"/>
      <c r="G2564" s="135"/>
      <c r="H2564" s="136"/>
    </row>
    <row r="2565" spans="1:8" x14ac:dyDescent="0.2">
      <c r="A2565" s="132"/>
      <c r="B2565" s="133"/>
      <c r="C2565" s="92"/>
      <c r="D2565" s="134"/>
      <c r="E2565" s="132"/>
      <c r="F2565" s="135"/>
      <c r="G2565" s="135"/>
      <c r="H2565" s="136"/>
    </row>
    <row r="2566" spans="1:8" x14ac:dyDescent="0.2">
      <c r="A2566" s="132"/>
      <c r="B2566" s="133"/>
      <c r="C2566" s="92"/>
      <c r="D2566" s="134"/>
      <c r="E2566" s="132"/>
      <c r="F2566" s="135"/>
      <c r="G2566" s="135"/>
      <c r="H2566" s="136"/>
    </row>
    <row r="2567" spans="1:8" x14ac:dyDescent="0.2">
      <c r="A2567" s="132"/>
      <c r="B2567" s="133"/>
      <c r="C2567" s="92"/>
      <c r="D2567" s="134"/>
      <c r="E2567" s="132"/>
      <c r="F2567" s="135"/>
      <c r="G2567" s="135"/>
      <c r="H2567" s="136"/>
    </row>
    <row r="2568" spans="1:8" x14ac:dyDescent="0.2">
      <c r="A2568" s="132"/>
      <c r="B2568" s="133"/>
      <c r="C2568" s="92"/>
      <c r="D2568" s="134"/>
      <c r="E2568" s="132"/>
      <c r="F2568" s="135"/>
      <c r="G2568" s="135"/>
      <c r="H2568" s="136"/>
    </row>
    <row r="2569" spans="1:8" x14ac:dyDescent="0.2">
      <c r="A2569" s="132"/>
      <c r="B2569" s="133"/>
      <c r="C2569" s="92"/>
      <c r="D2569" s="134"/>
      <c r="E2569" s="132"/>
      <c r="F2569" s="135"/>
      <c r="G2569" s="135"/>
      <c r="H2569" s="136"/>
    </row>
    <row r="2570" spans="1:8" x14ac:dyDescent="0.2">
      <c r="A2570" s="132"/>
      <c r="B2570" s="133"/>
      <c r="C2570" s="92"/>
      <c r="D2570" s="134"/>
      <c r="E2570" s="132"/>
      <c r="F2570" s="135"/>
      <c r="G2570" s="135"/>
      <c r="H2570" s="136"/>
    </row>
    <row r="2571" spans="1:8" x14ac:dyDescent="0.2">
      <c r="A2571" s="132"/>
      <c r="B2571" s="133"/>
      <c r="C2571" s="92"/>
      <c r="D2571" s="134"/>
      <c r="E2571" s="132"/>
      <c r="F2571" s="135"/>
      <c r="G2571" s="135"/>
      <c r="H2571" s="136"/>
    </row>
    <row r="2572" spans="1:8" x14ac:dyDescent="0.2">
      <c r="A2572" s="132"/>
      <c r="B2572" s="133"/>
      <c r="C2572" s="92"/>
      <c r="D2572" s="134"/>
      <c r="E2572" s="132"/>
      <c r="F2572" s="135"/>
      <c r="G2572" s="135"/>
      <c r="H2572" s="136"/>
    </row>
    <row r="2573" spans="1:8" x14ac:dyDescent="0.2">
      <c r="A2573" s="132"/>
      <c r="B2573" s="133"/>
      <c r="C2573" s="92"/>
      <c r="D2573" s="134"/>
      <c r="E2573" s="132"/>
      <c r="F2573" s="135"/>
      <c r="G2573" s="135"/>
      <c r="H2573" s="136"/>
    </row>
    <row r="2574" spans="1:8" x14ac:dyDescent="0.2">
      <c r="A2574" s="132"/>
      <c r="B2574" s="133"/>
      <c r="C2574" s="92"/>
      <c r="D2574" s="134"/>
      <c r="E2574" s="132"/>
      <c r="F2574" s="135"/>
      <c r="G2574" s="135"/>
      <c r="H2574" s="136"/>
    </row>
    <row r="2575" spans="1:8" x14ac:dyDescent="0.2">
      <c r="A2575" s="132"/>
      <c r="B2575" s="133"/>
      <c r="C2575" s="92"/>
      <c r="D2575" s="134"/>
      <c r="E2575" s="132"/>
      <c r="F2575" s="135"/>
      <c r="G2575" s="135"/>
      <c r="H2575" s="136"/>
    </row>
    <row r="2576" spans="1:8" x14ac:dyDescent="0.2">
      <c r="A2576" s="132"/>
      <c r="B2576" s="133"/>
      <c r="C2576" s="92"/>
      <c r="D2576" s="134"/>
      <c r="E2576" s="132"/>
      <c r="F2576" s="135"/>
      <c r="G2576" s="135"/>
      <c r="H2576" s="136"/>
    </row>
    <row r="2577" spans="1:8" x14ac:dyDescent="0.2">
      <c r="A2577" s="132"/>
      <c r="B2577" s="133"/>
      <c r="C2577" s="92"/>
      <c r="D2577" s="134"/>
      <c r="E2577" s="132"/>
      <c r="F2577" s="135"/>
      <c r="G2577" s="135"/>
      <c r="H2577" s="136"/>
    </row>
    <row r="2578" spans="1:8" x14ac:dyDescent="0.2">
      <c r="A2578" s="132"/>
      <c r="B2578" s="133"/>
      <c r="C2578" s="92"/>
      <c r="D2578" s="134"/>
      <c r="E2578" s="132"/>
      <c r="F2578" s="135"/>
      <c r="G2578" s="135"/>
      <c r="H2578" s="136"/>
    </row>
    <row r="2579" spans="1:8" x14ac:dyDescent="0.2">
      <c r="A2579" s="132"/>
      <c r="B2579" s="133"/>
      <c r="C2579" s="92"/>
      <c r="D2579" s="134"/>
      <c r="E2579" s="132"/>
      <c r="F2579" s="135"/>
      <c r="G2579" s="135"/>
      <c r="H2579" s="136"/>
    </row>
    <row r="2580" spans="1:8" x14ac:dyDescent="0.2">
      <c r="A2580" s="132"/>
      <c r="B2580" s="133"/>
      <c r="C2580" s="92"/>
      <c r="D2580" s="134"/>
      <c r="E2580" s="132"/>
      <c r="F2580" s="135"/>
      <c r="G2580" s="135"/>
      <c r="H2580" s="136"/>
    </row>
    <row r="2581" spans="1:8" x14ac:dyDescent="0.2">
      <c r="A2581" s="132"/>
      <c r="B2581" s="133"/>
      <c r="C2581" s="92"/>
      <c r="D2581" s="134"/>
      <c r="E2581" s="132"/>
      <c r="F2581" s="135"/>
      <c r="G2581" s="135"/>
      <c r="H2581" s="136"/>
    </row>
    <row r="2582" spans="1:8" x14ac:dyDescent="0.2">
      <c r="A2582" s="132"/>
      <c r="B2582" s="133"/>
      <c r="C2582" s="92"/>
      <c r="D2582" s="134"/>
      <c r="E2582" s="132"/>
      <c r="F2582" s="135"/>
      <c r="G2582" s="135"/>
      <c r="H2582" s="136"/>
    </row>
    <row r="2583" spans="1:8" x14ac:dyDescent="0.2">
      <c r="A2583" s="132"/>
      <c r="B2583" s="133"/>
      <c r="C2583" s="92"/>
      <c r="D2583" s="134"/>
      <c r="E2583" s="132"/>
      <c r="F2583" s="135"/>
      <c r="G2583" s="135"/>
      <c r="H2583" s="136"/>
    </row>
    <row r="2584" spans="1:8" x14ac:dyDescent="0.2">
      <c r="A2584" s="132"/>
      <c r="B2584" s="133"/>
      <c r="C2584" s="92"/>
      <c r="D2584" s="134"/>
      <c r="E2584" s="132"/>
      <c r="F2584" s="135"/>
      <c r="G2584" s="135"/>
      <c r="H2584" s="136"/>
    </row>
    <row r="2585" spans="1:8" x14ac:dyDescent="0.2">
      <c r="A2585" s="132"/>
      <c r="B2585" s="133"/>
      <c r="C2585" s="92"/>
      <c r="D2585" s="134"/>
      <c r="E2585" s="132"/>
      <c r="F2585" s="135"/>
      <c r="G2585" s="135"/>
      <c r="H2585" s="136"/>
    </row>
    <row r="2586" spans="1:8" x14ac:dyDescent="0.2">
      <c r="A2586" s="132"/>
      <c r="B2586" s="133"/>
      <c r="C2586" s="92"/>
      <c r="D2586" s="134"/>
      <c r="E2586" s="132"/>
      <c r="F2586" s="135"/>
      <c r="G2586" s="135"/>
      <c r="H2586" s="136"/>
    </row>
    <row r="2587" spans="1:8" x14ac:dyDescent="0.2">
      <c r="A2587" s="132"/>
      <c r="B2587" s="133"/>
      <c r="C2587" s="92"/>
      <c r="D2587" s="134"/>
      <c r="E2587" s="132"/>
      <c r="F2587" s="135"/>
      <c r="G2587" s="135"/>
      <c r="H2587" s="136"/>
    </row>
    <row r="2588" spans="1:8" x14ac:dyDescent="0.2">
      <c r="A2588" s="132"/>
      <c r="B2588" s="133"/>
      <c r="C2588" s="92"/>
      <c r="D2588" s="134"/>
      <c r="E2588" s="132"/>
      <c r="F2588" s="135"/>
      <c r="G2588" s="135"/>
      <c r="H2588" s="136"/>
    </row>
    <row r="2589" spans="1:8" x14ac:dyDescent="0.2">
      <c r="A2589" s="132"/>
      <c r="B2589" s="133"/>
      <c r="C2589" s="92"/>
      <c r="D2589" s="134"/>
      <c r="E2589" s="132"/>
      <c r="F2589" s="135"/>
      <c r="G2589" s="135"/>
      <c r="H2589" s="136"/>
    </row>
    <row r="2590" spans="1:8" x14ac:dyDescent="0.2">
      <c r="A2590" s="132"/>
      <c r="B2590" s="133"/>
      <c r="C2590" s="92"/>
      <c r="D2590" s="134"/>
      <c r="E2590" s="132"/>
      <c r="F2590" s="135"/>
      <c r="G2590" s="135"/>
      <c r="H2590" s="136"/>
    </row>
    <row r="2591" spans="1:8" x14ac:dyDescent="0.2">
      <c r="A2591" s="132"/>
      <c r="B2591" s="133"/>
      <c r="C2591" s="92"/>
      <c r="D2591" s="134"/>
      <c r="E2591" s="132"/>
      <c r="F2591" s="135"/>
      <c r="G2591" s="135"/>
      <c r="H2591" s="136"/>
    </row>
    <row r="2592" spans="1:8" x14ac:dyDescent="0.2">
      <c r="A2592" s="132"/>
      <c r="B2592" s="133"/>
      <c r="C2592" s="92"/>
      <c r="D2592" s="134"/>
      <c r="E2592" s="132"/>
      <c r="F2592" s="135"/>
      <c r="G2592" s="135"/>
      <c r="H2592" s="136"/>
    </row>
    <row r="2593" spans="1:8" x14ac:dyDescent="0.2">
      <c r="A2593" s="132"/>
      <c r="B2593" s="133"/>
      <c r="C2593" s="92"/>
      <c r="D2593" s="134"/>
      <c r="E2593" s="132"/>
      <c r="F2593" s="135"/>
      <c r="G2593" s="135"/>
      <c r="H2593" s="136"/>
    </row>
    <row r="2594" spans="1:8" x14ac:dyDescent="0.2">
      <c r="A2594" s="132"/>
      <c r="B2594" s="133"/>
      <c r="C2594" s="92"/>
      <c r="D2594" s="134"/>
      <c r="E2594" s="132"/>
      <c r="F2594" s="135"/>
      <c r="G2594" s="135"/>
      <c r="H2594" s="136"/>
    </row>
    <row r="2595" spans="1:8" x14ac:dyDescent="0.2">
      <c r="A2595" s="132"/>
      <c r="B2595" s="133"/>
      <c r="C2595" s="92"/>
      <c r="D2595" s="134"/>
      <c r="E2595" s="132"/>
      <c r="F2595" s="135"/>
      <c r="G2595" s="135"/>
      <c r="H2595" s="136"/>
    </row>
    <row r="2596" spans="1:8" x14ac:dyDescent="0.2">
      <c r="A2596" s="132"/>
      <c r="B2596" s="133"/>
      <c r="C2596" s="92"/>
      <c r="D2596" s="134"/>
      <c r="E2596" s="132"/>
      <c r="F2596" s="135"/>
      <c r="G2596" s="135"/>
      <c r="H2596" s="136"/>
    </row>
    <row r="2597" spans="1:8" x14ac:dyDescent="0.2">
      <c r="A2597" s="132"/>
      <c r="B2597" s="133"/>
      <c r="C2597" s="92"/>
      <c r="D2597" s="134"/>
      <c r="E2597" s="132"/>
      <c r="F2597" s="135"/>
      <c r="G2597" s="135"/>
      <c r="H2597" s="136"/>
    </row>
    <row r="2598" spans="1:8" x14ac:dyDescent="0.2">
      <c r="A2598" s="132"/>
      <c r="B2598" s="133"/>
      <c r="C2598" s="92"/>
      <c r="D2598" s="134"/>
      <c r="E2598" s="132"/>
      <c r="F2598" s="135"/>
      <c r="G2598" s="135"/>
      <c r="H2598" s="136"/>
    </row>
    <row r="2599" spans="1:8" x14ac:dyDescent="0.2">
      <c r="A2599" s="132"/>
      <c r="B2599" s="133"/>
      <c r="C2599" s="92"/>
      <c r="D2599" s="134"/>
      <c r="E2599" s="132"/>
      <c r="F2599" s="135"/>
      <c r="G2599" s="135"/>
      <c r="H2599" s="136"/>
    </row>
    <row r="2600" spans="1:8" x14ac:dyDescent="0.2">
      <c r="A2600" s="132"/>
      <c r="B2600" s="133"/>
      <c r="C2600" s="92"/>
      <c r="D2600" s="134"/>
      <c r="E2600" s="132"/>
      <c r="F2600" s="135"/>
      <c r="G2600" s="135"/>
      <c r="H2600" s="136"/>
    </row>
    <row r="2601" spans="1:8" x14ac:dyDescent="0.2">
      <c r="A2601" s="132"/>
      <c r="B2601" s="133"/>
      <c r="C2601" s="92"/>
      <c r="D2601" s="134"/>
      <c r="E2601" s="132"/>
      <c r="F2601" s="135"/>
      <c r="G2601" s="135"/>
      <c r="H2601" s="136"/>
    </row>
    <row r="2602" spans="1:8" x14ac:dyDescent="0.2">
      <c r="A2602" s="132"/>
      <c r="B2602" s="133"/>
      <c r="C2602" s="92"/>
      <c r="D2602" s="134"/>
      <c r="E2602" s="132"/>
      <c r="F2602" s="135"/>
      <c r="G2602" s="135"/>
      <c r="H2602" s="136"/>
    </row>
    <row r="2603" spans="1:8" x14ac:dyDescent="0.2">
      <c r="A2603" s="132"/>
      <c r="B2603" s="133"/>
      <c r="C2603" s="92"/>
      <c r="D2603" s="134"/>
      <c r="E2603" s="132"/>
      <c r="F2603" s="135"/>
      <c r="G2603" s="135"/>
      <c r="H2603" s="136"/>
    </row>
    <row r="2604" spans="1:8" x14ac:dyDescent="0.2">
      <c r="A2604" s="132"/>
      <c r="B2604" s="133"/>
      <c r="C2604" s="92"/>
      <c r="D2604" s="134"/>
      <c r="E2604" s="132"/>
      <c r="F2604" s="135"/>
      <c r="G2604" s="135"/>
      <c r="H2604" s="136"/>
    </row>
    <row r="2605" spans="1:8" x14ac:dyDescent="0.2">
      <c r="A2605" s="132"/>
      <c r="B2605" s="133"/>
      <c r="C2605" s="92"/>
      <c r="D2605" s="134"/>
      <c r="E2605" s="132"/>
      <c r="F2605" s="135"/>
      <c r="G2605" s="135"/>
      <c r="H2605" s="136"/>
    </row>
    <row r="2606" spans="1:8" x14ac:dyDescent="0.2">
      <c r="A2606" s="132"/>
      <c r="B2606" s="133"/>
      <c r="C2606" s="92"/>
      <c r="D2606" s="134"/>
      <c r="E2606" s="132"/>
      <c r="F2606" s="135"/>
      <c r="G2606" s="135"/>
      <c r="H2606" s="136"/>
    </row>
    <row r="2607" spans="1:8" x14ac:dyDescent="0.2">
      <c r="A2607" s="132"/>
      <c r="B2607" s="133"/>
      <c r="C2607" s="92"/>
      <c r="D2607" s="134"/>
      <c r="E2607" s="132"/>
      <c r="F2607" s="135"/>
      <c r="G2607" s="135"/>
      <c r="H2607" s="136"/>
    </row>
    <row r="2608" spans="1:8" x14ac:dyDescent="0.2">
      <c r="A2608" s="132"/>
      <c r="B2608" s="133"/>
      <c r="C2608" s="92"/>
      <c r="D2608" s="134"/>
      <c r="E2608" s="132"/>
      <c r="F2608" s="135"/>
      <c r="G2608" s="135"/>
      <c r="H2608" s="136"/>
    </row>
    <row r="2609" spans="1:8" x14ac:dyDescent="0.2">
      <c r="A2609" s="132"/>
      <c r="B2609" s="133"/>
      <c r="C2609" s="92"/>
      <c r="D2609" s="134"/>
      <c r="E2609" s="132"/>
      <c r="F2609" s="135"/>
      <c r="G2609" s="135"/>
      <c r="H2609" s="136"/>
    </row>
    <row r="2610" spans="1:8" x14ac:dyDescent="0.2">
      <c r="A2610" s="132"/>
      <c r="B2610" s="133"/>
      <c r="C2610" s="92"/>
      <c r="D2610" s="134"/>
      <c r="E2610" s="132"/>
      <c r="F2610" s="135"/>
      <c r="G2610" s="135"/>
      <c r="H2610" s="136"/>
    </row>
    <row r="2611" spans="1:8" x14ac:dyDescent="0.2">
      <c r="A2611" s="132"/>
      <c r="B2611" s="133"/>
      <c r="C2611" s="92"/>
      <c r="D2611" s="134"/>
      <c r="E2611" s="132"/>
      <c r="F2611" s="135"/>
      <c r="G2611" s="135"/>
      <c r="H2611" s="136"/>
    </row>
    <row r="2612" spans="1:8" x14ac:dyDescent="0.2">
      <c r="A2612" s="132"/>
      <c r="B2612" s="133"/>
      <c r="C2612" s="92"/>
      <c r="D2612" s="134"/>
      <c r="E2612" s="132"/>
      <c r="F2612" s="135"/>
      <c r="G2612" s="135"/>
      <c r="H2612" s="136"/>
    </row>
    <row r="2613" spans="1:8" x14ac:dyDescent="0.2">
      <c r="A2613" s="132"/>
      <c r="B2613" s="133"/>
      <c r="C2613" s="92"/>
      <c r="D2613" s="134"/>
      <c r="E2613" s="132"/>
      <c r="F2613" s="135"/>
      <c r="G2613" s="135"/>
      <c r="H2613" s="136"/>
    </row>
    <row r="2614" spans="1:8" x14ac:dyDescent="0.2">
      <c r="A2614" s="132"/>
      <c r="B2614" s="133"/>
      <c r="C2614" s="92"/>
      <c r="D2614" s="134"/>
      <c r="E2614" s="132"/>
      <c r="F2614" s="135"/>
      <c r="G2614" s="135"/>
      <c r="H2614" s="136"/>
    </row>
    <row r="2615" spans="1:8" x14ac:dyDescent="0.2">
      <c r="A2615" s="132"/>
      <c r="B2615" s="133"/>
      <c r="C2615" s="92"/>
      <c r="D2615" s="134"/>
      <c r="E2615" s="132"/>
      <c r="F2615" s="135"/>
      <c r="G2615" s="135"/>
      <c r="H2615" s="136"/>
    </row>
    <row r="2616" spans="1:8" x14ac:dyDescent="0.2">
      <c r="A2616" s="132"/>
      <c r="B2616" s="133"/>
      <c r="C2616" s="92"/>
      <c r="D2616" s="134"/>
      <c r="E2616" s="132"/>
      <c r="F2616" s="135"/>
      <c r="G2616" s="135"/>
      <c r="H2616" s="136"/>
    </row>
    <row r="2617" spans="1:8" x14ac:dyDescent="0.2">
      <c r="A2617" s="132"/>
      <c r="B2617" s="133"/>
      <c r="C2617" s="92"/>
      <c r="D2617" s="134"/>
      <c r="E2617" s="132"/>
      <c r="F2617" s="135"/>
      <c r="G2617" s="135"/>
      <c r="H2617" s="136"/>
    </row>
    <row r="2618" spans="1:8" x14ac:dyDescent="0.2">
      <c r="A2618" s="132"/>
      <c r="B2618" s="133"/>
      <c r="C2618" s="92"/>
      <c r="D2618" s="134"/>
      <c r="E2618" s="132"/>
      <c r="F2618" s="135"/>
      <c r="G2618" s="135"/>
      <c r="H2618" s="136"/>
    </row>
    <row r="2619" spans="1:8" x14ac:dyDescent="0.2">
      <c r="A2619" s="132"/>
      <c r="B2619" s="133"/>
      <c r="C2619" s="92"/>
      <c r="D2619" s="134"/>
      <c r="E2619" s="132"/>
      <c r="F2619" s="135"/>
      <c r="G2619" s="135"/>
      <c r="H2619" s="136"/>
    </row>
    <row r="2620" spans="1:8" x14ac:dyDescent="0.2">
      <c r="A2620" s="132"/>
      <c r="B2620" s="133"/>
      <c r="C2620" s="92"/>
      <c r="D2620" s="134"/>
      <c r="E2620" s="132"/>
      <c r="F2620" s="135"/>
      <c r="G2620" s="135"/>
      <c r="H2620" s="136"/>
    </row>
    <row r="2621" spans="1:8" x14ac:dyDescent="0.2">
      <c r="A2621" s="132"/>
      <c r="B2621" s="133"/>
      <c r="C2621" s="92"/>
      <c r="D2621" s="134"/>
      <c r="E2621" s="132"/>
      <c r="F2621" s="135"/>
      <c r="G2621" s="135"/>
      <c r="H2621" s="136"/>
    </row>
    <row r="2622" spans="1:8" x14ac:dyDescent="0.2">
      <c r="A2622" s="132"/>
      <c r="B2622" s="133"/>
      <c r="C2622" s="92"/>
      <c r="D2622" s="134"/>
      <c r="E2622" s="132"/>
      <c r="F2622" s="135"/>
      <c r="G2622" s="135"/>
      <c r="H2622" s="136"/>
    </row>
    <row r="2623" spans="1:8" x14ac:dyDescent="0.2">
      <c r="A2623" s="132"/>
      <c r="B2623" s="133"/>
      <c r="C2623" s="92"/>
      <c r="D2623" s="134"/>
      <c r="E2623" s="132"/>
      <c r="F2623" s="135"/>
      <c r="G2623" s="135"/>
      <c r="H2623" s="136"/>
    </row>
    <row r="2624" spans="1:8" x14ac:dyDescent="0.2">
      <c r="A2624" s="132"/>
      <c r="B2624" s="133"/>
      <c r="C2624" s="92"/>
      <c r="D2624" s="134"/>
      <c r="E2624" s="132"/>
      <c r="F2624" s="135"/>
      <c r="G2624" s="135"/>
      <c r="H2624" s="136"/>
    </row>
    <row r="2625" spans="1:8" x14ac:dyDescent="0.2">
      <c r="A2625" s="132"/>
      <c r="B2625" s="133"/>
      <c r="C2625" s="92"/>
      <c r="D2625" s="134"/>
      <c r="E2625" s="132"/>
      <c r="F2625" s="135"/>
      <c r="G2625" s="135"/>
      <c r="H2625" s="136"/>
    </row>
    <row r="2626" spans="1:8" x14ac:dyDescent="0.2">
      <c r="A2626" s="132"/>
      <c r="B2626" s="133"/>
      <c r="C2626" s="92"/>
      <c r="D2626" s="134"/>
      <c r="E2626" s="132"/>
      <c r="F2626" s="135"/>
      <c r="G2626" s="135"/>
      <c r="H2626" s="136"/>
    </row>
    <row r="2627" spans="1:8" x14ac:dyDescent="0.2">
      <c r="A2627" s="132"/>
      <c r="B2627" s="133"/>
      <c r="C2627" s="92"/>
      <c r="D2627" s="134"/>
      <c r="E2627" s="132"/>
      <c r="F2627" s="135"/>
      <c r="G2627" s="135"/>
      <c r="H2627" s="136"/>
    </row>
    <row r="2628" spans="1:8" x14ac:dyDescent="0.2">
      <c r="A2628" s="132"/>
      <c r="B2628" s="133"/>
      <c r="C2628" s="92"/>
      <c r="D2628" s="134"/>
      <c r="E2628" s="132"/>
      <c r="F2628" s="135"/>
      <c r="G2628" s="135"/>
      <c r="H2628" s="136"/>
    </row>
    <row r="2629" spans="1:8" x14ac:dyDescent="0.2">
      <c r="A2629" s="132"/>
      <c r="B2629" s="133"/>
      <c r="C2629" s="92"/>
      <c r="D2629" s="134"/>
      <c r="E2629" s="132"/>
      <c r="F2629" s="135"/>
      <c r="G2629" s="135"/>
      <c r="H2629" s="136"/>
    </row>
    <row r="2630" spans="1:8" x14ac:dyDescent="0.2">
      <c r="A2630" s="132"/>
      <c r="B2630" s="133"/>
      <c r="C2630" s="92"/>
      <c r="D2630" s="134"/>
      <c r="E2630" s="132"/>
      <c r="F2630" s="135"/>
      <c r="G2630" s="135"/>
      <c r="H2630" s="136"/>
    </row>
    <row r="2631" spans="1:8" x14ac:dyDescent="0.2">
      <c r="A2631" s="132"/>
      <c r="B2631" s="133"/>
      <c r="C2631" s="92"/>
      <c r="D2631" s="134"/>
      <c r="E2631" s="132"/>
      <c r="F2631" s="135"/>
      <c r="G2631" s="135"/>
      <c r="H2631" s="136"/>
    </row>
    <row r="2632" spans="1:8" x14ac:dyDescent="0.2">
      <c r="A2632" s="132"/>
      <c r="B2632" s="133"/>
      <c r="C2632" s="92"/>
      <c r="D2632" s="134"/>
      <c r="E2632" s="132"/>
      <c r="F2632" s="135"/>
      <c r="G2632" s="135"/>
      <c r="H2632" s="136"/>
    </row>
    <row r="2633" spans="1:8" x14ac:dyDescent="0.2">
      <c r="A2633" s="132"/>
      <c r="B2633" s="133"/>
      <c r="C2633" s="92"/>
      <c r="D2633" s="134"/>
      <c r="E2633" s="132"/>
      <c r="F2633" s="135"/>
      <c r="G2633" s="135"/>
      <c r="H2633" s="136"/>
    </row>
    <row r="2634" spans="1:8" x14ac:dyDescent="0.2">
      <c r="A2634" s="132"/>
      <c r="B2634" s="133"/>
      <c r="C2634" s="92"/>
      <c r="D2634" s="134"/>
      <c r="E2634" s="132"/>
      <c r="F2634" s="135"/>
      <c r="G2634" s="135"/>
      <c r="H2634" s="136"/>
    </row>
    <row r="2635" spans="1:8" x14ac:dyDescent="0.2">
      <c r="A2635" s="132"/>
      <c r="B2635" s="133"/>
      <c r="C2635" s="92"/>
      <c r="D2635" s="134"/>
      <c r="E2635" s="132"/>
      <c r="F2635" s="135"/>
      <c r="G2635" s="135"/>
      <c r="H2635" s="136"/>
    </row>
    <row r="2636" spans="1:8" x14ac:dyDescent="0.2">
      <c r="A2636" s="132"/>
      <c r="B2636" s="133"/>
      <c r="C2636" s="92"/>
      <c r="D2636" s="134"/>
      <c r="E2636" s="132"/>
      <c r="F2636" s="135"/>
      <c r="G2636" s="135"/>
      <c r="H2636" s="136"/>
    </row>
    <row r="2637" spans="1:8" x14ac:dyDescent="0.2">
      <c r="A2637" s="132"/>
      <c r="B2637" s="133"/>
      <c r="C2637" s="92"/>
      <c r="D2637" s="134"/>
      <c r="E2637" s="132"/>
      <c r="F2637" s="135"/>
      <c r="G2637" s="135"/>
      <c r="H2637" s="136"/>
    </row>
    <row r="2638" spans="1:8" x14ac:dyDescent="0.2">
      <c r="A2638" s="132"/>
      <c r="B2638" s="133"/>
      <c r="C2638" s="92"/>
      <c r="D2638" s="134"/>
      <c r="E2638" s="132"/>
      <c r="F2638" s="135"/>
      <c r="G2638" s="135"/>
      <c r="H2638" s="136"/>
    </row>
    <row r="2639" spans="1:8" x14ac:dyDescent="0.2">
      <c r="A2639" s="132"/>
      <c r="B2639" s="133"/>
      <c r="C2639" s="92"/>
      <c r="D2639" s="134"/>
      <c r="E2639" s="132"/>
      <c r="F2639" s="135"/>
      <c r="G2639" s="135"/>
      <c r="H2639" s="136"/>
    </row>
    <row r="2640" spans="1:8" x14ac:dyDescent="0.2">
      <c r="A2640" s="132"/>
      <c r="B2640" s="133"/>
      <c r="C2640" s="92"/>
      <c r="D2640" s="134"/>
      <c r="E2640" s="132"/>
      <c r="F2640" s="135"/>
      <c r="G2640" s="135"/>
      <c r="H2640" s="136"/>
    </row>
    <row r="2641" spans="1:8" x14ac:dyDescent="0.2">
      <c r="A2641" s="132"/>
      <c r="B2641" s="133"/>
      <c r="C2641" s="92"/>
      <c r="D2641" s="134"/>
      <c r="E2641" s="132"/>
      <c r="F2641" s="135"/>
      <c r="G2641" s="135"/>
      <c r="H2641" s="136"/>
    </row>
    <row r="2642" spans="1:8" x14ac:dyDescent="0.2">
      <c r="A2642" s="132"/>
      <c r="B2642" s="133"/>
      <c r="C2642" s="92"/>
      <c r="D2642" s="134"/>
      <c r="E2642" s="132"/>
      <c r="F2642" s="135"/>
      <c r="G2642" s="135"/>
      <c r="H2642" s="136"/>
    </row>
    <row r="2643" spans="1:8" x14ac:dyDescent="0.2">
      <c r="A2643" s="132"/>
      <c r="B2643" s="133"/>
      <c r="C2643" s="92"/>
      <c r="D2643" s="134"/>
      <c r="E2643" s="132"/>
      <c r="F2643" s="135"/>
      <c r="G2643" s="135"/>
      <c r="H2643" s="136"/>
    </row>
    <row r="2644" spans="1:8" x14ac:dyDescent="0.2">
      <c r="A2644" s="132"/>
      <c r="B2644" s="133"/>
      <c r="C2644" s="92"/>
      <c r="D2644" s="134"/>
      <c r="E2644" s="132"/>
      <c r="F2644" s="135"/>
      <c r="G2644" s="135"/>
      <c r="H2644" s="136"/>
    </row>
    <row r="2645" spans="1:8" x14ac:dyDescent="0.2">
      <c r="A2645" s="132"/>
      <c r="B2645" s="133"/>
      <c r="C2645" s="92"/>
      <c r="D2645" s="134"/>
      <c r="E2645" s="132"/>
      <c r="F2645" s="135"/>
      <c r="G2645" s="135"/>
      <c r="H2645" s="136"/>
    </row>
    <row r="2646" spans="1:8" x14ac:dyDescent="0.2">
      <c r="A2646" s="132"/>
      <c r="B2646" s="133"/>
      <c r="C2646" s="92"/>
      <c r="D2646" s="134"/>
      <c r="E2646" s="132"/>
      <c r="F2646" s="135"/>
      <c r="G2646" s="135"/>
      <c r="H2646" s="136"/>
    </row>
    <row r="2647" spans="1:8" x14ac:dyDescent="0.2">
      <c r="A2647" s="132"/>
      <c r="B2647" s="133"/>
      <c r="C2647" s="92"/>
      <c r="D2647" s="134"/>
      <c r="E2647" s="132"/>
      <c r="F2647" s="135"/>
      <c r="G2647" s="135"/>
      <c r="H2647" s="136"/>
    </row>
    <row r="2648" spans="1:8" x14ac:dyDescent="0.2">
      <c r="A2648" s="132"/>
      <c r="B2648" s="133"/>
      <c r="C2648" s="92"/>
      <c r="D2648" s="134"/>
      <c r="E2648" s="132"/>
      <c r="F2648" s="135"/>
      <c r="G2648" s="135"/>
      <c r="H2648" s="136"/>
    </row>
    <row r="2649" spans="1:8" x14ac:dyDescent="0.2">
      <c r="A2649" s="132"/>
      <c r="B2649" s="133"/>
      <c r="C2649" s="92"/>
      <c r="D2649" s="134"/>
      <c r="E2649" s="132"/>
      <c r="F2649" s="135"/>
      <c r="G2649" s="135"/>
      <c r="H2649" s="136"/>
    </row>
    <row r="2650" spans="1:8" x14ac:dyDescent="0.2">
      <c r="A2650" s="132"/>
      <c r="B2650" s="133"/>
      <c r="C2650" s="92"/>
      <c r="D2650" s="134"/>
      <c r="E2650" s="132"/>
      <c r="F2650" s="135"/>
      <c r="G2650" s="135"/>
      <c r="H2650" s="136"/>
    </row>
    <row r="2651" spans="1:8" x14ac:dyDescent="0.2">
      <c r="A2651" s="132"/>
      <c r="B2651" s="133"/>
      <c r="C2651" s="92"/>
      <c r="D2651" s="134"/>
      <c r="E2651" s="132"/>
      <c r="F2651" s="135"/>
      <c r="G2651" s="135"/>
      <c r="H2651" s="136"/>
    </row>
    <row r="2652" spans="1:8" x14ac:dyDescent="0.2">
      <c r="A2652" s="132"/>
      <c r="B2652" s="133"/>
      <c r="C2652" s="92"/>
      <c r="D2652" s="134"/>
      <c r="E2652" s="132"/>
      <c r="F2652" s="135"/>
      <c r="G2652" s="135"/>
      <c r="H2652" s="136"/>
    </row>
    <row r="2653" spans="1:8" x14ac:dyDescent="0.2">
      <c r="A2653" s="132"/>
      <c r="B2653" s="133"/>
      <c r="C2653" s="92"/>
      <c r="D2653" s="134"/>
      <c r="E2653" s="132"/>
      <c r="F2653" s="135"/>
      <c r="G2653" s="135"/>
      <c r="H2653" s="136"/>
    </row>
    <row r="2654" spans="1:8" x14ac:dyDescent="0.2">
      <c r="A2654" s="132"/>
      <c r="B2654" s="133"/>
      <c r="C2654" s="92"/>
      <c r="D2654" s="134"/>
      <c r="E2654" s="132"/>
      <c r="F2654" s="135"/>
      <c r="G2654" s="135"/>
      <c r="H2654" s="136"/>
    </row>
    <row r="2655" spans="1:8" x14ac:dyDescent="0.2">
      <c r="A2655" s="132"/>
      <c r="B2655" s="133"/>
      <c r="C2655" s="92"/>
      <c r="D2655" s="134"/>
      <c r="E2655" s="132"/>
      <c r="F2655" s="135"/>
      <c r="G2655" s="135"/>
      <c r="H2655" s="136"/>
    </row>
    <row r="2656" spans="1:8" x14ac:dyDescent="0.2">
      <c r="A2656" s="132"/>
      <c r="B2656" s="133"/>
      <c r="C2656" s="92"/>
      <c r="D2656" s="134"/>
      <c r="E2656" s="132"/>
      <c r="F2656" s="135"/>
      <c r="G2656" s="135"/>
      <c r="H2656" s="136"/>
    </row>
    <row r="2657" spans="1:8" x14ac:dyDescent="0.2">
      <c r="A2657" s="132"/>
      <c r="B2657" s="133"/>
      <c r="C2657" s="92"/>
      <c r="D2657" s="134"/>
      <c r="E2657" s="132"/>
      <c r="F2657" s="135"/>
      <c r="G2657" s="135"/>
      <c r="H2657" s="136"/>
    </row>
    <row r="2658" spans="1:8" x14ac:dyDescent="0.2">
      <c r="A2658" s="132"/>
      <c r="B2658" s="133"/>
      <c r="C2658" s="92"/>
      <c r="D2658" s="134"/>
      <c r="E2658" s="132"/>
      <c r="F2658" s="135"/>
      <c r="G2658" s="135"/>
      <c r="H2658" s="136"/>
    </row>
    <row r="2659" spans="1:8" x14ac:dyDescent="0.2">
      <c r="A2659" s="132"/>
      <c r="B2659" s="133"/>
      <c r="C2659" s="92"/>
      <c r="D2659" s="134"/>
      <c r="E2659" s="132"/>
      <c r="F2659" s="135"/>
      <c r="G2659" s="135"/>
      <c r="H2659" s="136"/>
    </row>
    <row r="2660" spans="1:8" x14ac:dyDescent="0.2">
      <c r="A2660" s="132"/>
      <c r="B2660" s="133"/>
      <c r="C2660" s="92"/>
      <c r="D2660" s="134"/>
      <c r="E2660" s="132"/>
      <c r="F2660" s="135"/>
      <c r="G2660" s="135"/>
      <c r="H2660" s="136"/>
    </row>
    <row r="2661" spans="1:8" x14ac:dyDescent="0.2">
      <c r="A2661" s="132"/>
      <c r="B2661" s="133"/>
      <c r="C2661" s="92"/>
      <c r="D2661" s="134"/>
      <c r="E2661" s="132"/>
      <c r="F2661" s="135"/>
      <c r="G2661" s="135"/>
      <c r="H2661" s="136"/>
    </row>
    <row r="2662" spans="1:8" x14ac:dyDescent="0.2">
      <c r="A2662" s="132"/>
      <c r="B2662" s="133"/>
      <c r="C2662" s="92"/>
      <c r="D2662" s="134"/>
      <c r="E2662" s="132"/>
      <c r="F2662" s="135"/>
      <c r="G2662" s="135"/>
      <c r="H2662" s="136"/>
    </row>
    <row r="2663" spans="1:8" x14ac:dyDescent="0.2">
      <c r="A2663" s="132"/>
      <c r="B2663" s="133"/>
      <c r="C2663" s="92"/>
      <c r="D2663" s="134"/>
      <c r="E2663" s="132"/>
      <c r="F2663" s="135"/>
      <c r="G2663" s="135"/>
      <c r="H2663" s="136"/>
    </row>
    <row r="2664" spans="1:8" x14ac:dyDescent="0.2">
      <c r="A2664" s="132"/>
      <c r="B2664" s="133"/>
      <c r="C2664" s="92"/>
      <c r="D2664" s="134"/>
      <c r="E2664" s="132"/>
      <c r="F2664" s="135"/>
      <c r="G2664" s="135"/>
      <c r="H2664" s="136"/>
    </row>
    <row r="2665" spans="1:8" x14ac:dyDescent="0.2">
      <c r="A2665" s="132"/>
      <c r="B2665" s="133"/>
      <c r="C2665" s="92"/>
      <c r="D2665" s="134"/>
      <c r="E2665" s="132"/>
      <c r="F2665" s="135"/>
      <c r="G2665" s="135"/>
      <c r="H2665" s="136"/>
    </row>
    <row r="2666" spans="1:8" x14ac:dyDescent="0.2">
      <c r="A2666" s="132"/>
      <c r="B2666" s="133"/>
      <c r="C2666" s="92"/>
      <c r="D2666" s="134"/>
      <c r="E2666" s="132"/>
      <c r="F2666" s="135"/>
      <c r="G2666" s="135"/>
      <c r="H2666" s="136"/>
    </row>
    <row r="2667" spans="1:8" x14ac:dyDescent="0.2">
      <c r="A2667" s="132"/>
      <c r="B2667" s="133"/>
      <c r="C2667" s="92"/>
      <c r="D2667" s="134"/>
      <c r="E2667" s="132"/>
      <c r="F2667" s="135"/>
      <c r="G2667" s="135"/>
      <c r="H2667" s="136"/>
    </row>
    <row r="2668" spans="1:8" x14ac:dyDescent="0.2">
      <c r="A2668" s="132"/>
      <c r="B2668" s="133"/>
      <c r="C2668" s="92"/>
      <c r="D2668" s="134"/>
      <c r="E2668" s="132"/>
      <c r="F2668" s="135"/>
      <c r="G2668" s="135"/>
      <c r="H2668" s="136"/>
    </row>
    <row r="2669" spans="1:8" x14ac:dyDescent="0.2">
      <c r="A2669" s="132"/>
      <c r="B2669" s="133"/>
      <c r="C2669" s="92"/>
      <c r="D2669" s="134"/>
      <c r="E2669" s="132"/>
      <c r="F2669" s="135"/>
      <c r="G2669" s="135"/>
      <c r="H2669" s="136"/>
    </row>
    <row r="2670" spans="1:8" x14ac:dyDescent="0.2">
      <c r="A2670" s="132"/>
      <c r="B2670" s="133"/>
      <c r="C2670" s="92"/>
      <c r="D2670" s="134"/>
      <c r="E2670" s="132"/>
      <c r="F2670" s="135"/>
      <c r="G2670" s="135"/>
      <c r="H2670" s="136"/>
    </row>
    <row r="2671" spans="1:8" x14ac:dyDescent="0.2">
      <c r="A2671" s="132"/>
      <c r="B2671" s="133"/>
      <c r="C2671" s="92"/>
      <c r="D2671" s="134"/>
      <c r="E2671" s="132"/>
      <c r="F2671" s="135"/>
      <c r="G2671" s="135"/>
      <c r="H2671" s="136"/>
    </row>
    <row r="2672" spans="1:8" x14ac:dyDescent="0.2">
      <c r="A2672" s="132"/>
      <c r="B2672" s="133"/>
      <c r="C2672" s="92"/>
      <c r="D2672" s="134"/>
      <c r="E2672" s="132"/>
      <c r="F2672" s="135"/>
      <c r="G2672" s="135"/>
      <c r="H2672" s="136"/>
    </row>
    <row r="2673" spans="1:8" x14ac:dyDescent="0.2">
      <c r="A2673" s="132"/>
      <c r="B2673" s="133"/>
      <c r="C2673" s="92"/>
      <c r="D2673" s="134"/>
      <c r="E2673" s="132"/>
      <c r="F2673" s="135"/>
      <c r="G2673" s="135"/>
      <c r="H2673" s="136"/>
    </row>
    <row r="2674" spans="1:8" x14ac:dyDescent="0.2">
      <c r="A2674" s="132"/>
      <c r="B2674" s="133"/>
      <c r="C2674" s="92"/>
      <c r="D2674" s="134"/>
      <c r="E2674" s="132"/>
      <c r="F2674" s="135"/>
      <c r="G2674" s="135"/>
      <c r="H2674" s="136"/>
    </row>
    <row r="2675" spans="1:8" x14ac:dyDescent="0.2">
      <c r="A2675" s="132"/>
      <c r="B2675" s="133"/>
      <c r="C2675" s="92"/>
      <c r="D2675" s="134"/>
      <c r="E2675" s="132"/>
      <c r="F2675" s="135"/>
      <c r="G2675" s="135"/>
      <c r="H2675" s="136"/>
    </row>
    <row r="2676" spans="1:8" x14ac:dyDescent="0.2">
      <c r="A2676" s="132"/>
      <c r="B2676" s="133"/>
      <c r="C2676" s="92"/>
      <c r="D2676" s="134"/>
      <c r="E2676" s="132"/>
      <c r="F2676" s="135"/>
      <c r="G2676" s="135"/>
      <c r="H2676" s="136"/>
    </row>
    <row r="2677" spans="1:8" x14ac:dyDescent="0.2">
      <c r="A2677" s="132"/>
      <c r="B2677" s="133"/>
      <c r="C2677" s="92"/>
      <c r="D2677" s="134"/>
      <c r="E2677" s="132"/>
      <c r="F2677" s="135"/>
      <c r="G2677" s="135"/>
      <c r="H2677" s="136"/>
    </row>
    <row r="2678" spans="1:8" x14ac:dyDescent="0.2">
      <c r="A2678" s="132"/>
      <c r="B2678" s="133"/>
      <c r="C2678" s="92"/>
      <c r="D2678" s="134"/>
      <c r="E2678" s="132"/>
      <c r="F2678" s="135"/>
      <c r="G2678" s="135"/>
      <c r="H2678" s="136"/>
    </row>
    <row r="2679" spans="1:8" x14ac:dyDescent="0.2">
      <c r="A2679" s="132"/>
      <c r="B2679" s="133"/>
      <c r="C2679" s="92"/>
      <c r="D2679" s="134"/>
      <c r="E2679" s="132"/>
      <c r="F2679" s="135"/>
      <c r="G2679" s="135"/>
      <c r="H2679" s="136"/>
    </row>
    <row r="2680" spans="1:8" x14ac:dyDescent="0.2">
      <c r="A2680" s="132"/>
      <c r="B2680" s="133"/>
      <c r="C2680" s="92"/>
      <c r="D2680" s="134"/>
      <c r="E2680" s="132"/>
      <c r="F2680" s="135"/>
      <c r="G2680" s="135"/>
      <c r="H2680" s="136"/>
    </row>
    <row r="2681" spans="1:8" x14ac:dyDescent="0.2">
      <c r="A2681" s="132"/>
      <c r="B2681" s="133"/>
      <c r="C2681" s="92"/>
      <c r="D2681" s="134"/>
      <c r="E2681" s="132"/>
      <c r="F2681" s="135"/>
      <c r="G2681" s="135"/>
      <c r="H2681" s="136"/>
    </row>
    <row r="2682" spans="1:8" x14ac:dyDescent="0.2">
      <c r="A2682" s="132"/>
      <c r="B2682" s="133"/>
      <c r="C2682" s="92"/>
      <c r="D2682" s="134"/>
      <c r="E2682" s="132"/>
      <c r="F2682" s="135"/>
      <c r="G2682" s="135"/>
      <c r="H2682" s="136"/>
    </row>
    <row r="2683" spans="1:8" x14ac:dyDescent="0.2">
      <c r="A2683" s="132"/>
      <c r="B2683" s="133"/>
      <c r="C2683" s="92"/>
      <c r="D2683" s="134"/>
      <c r="E2683" s="132"/>
      <c r="F2683" s="135"/>
      <c r="G2683" s="135"/>
      <c r="H2683" s="136"/>
    </row>
    <row r="2684" spans="1:8" x14ac:dyDescent="0.2">
      <c r="A2684" s="132"/>
      <c r="B2684" s="133"/>
      <c r="C2684" s="92"/>
      <c r="D2684" s="134"/>
      <c r="E2684" s="132"/>
      <c r="F2684" s="135"/>
      <c r="G2684" s="135"/>
      <c r="H2684" s="136"/>
    </row>
    <row r="2685" spans="1:8" x14ac:dyDescent="0.2">
      <c r="A2685" s="132"/>
      <c r="B2685" s="133"/>
      <c r="C2685" s="92"/>
      <c r="D2685" s="134"/>
      <c r="E2685" s="132"/>
      <c r="F2685" s="135"/>
      <c r="G2685" s="135"/>
      <c r="H2685" s="136"/>
    </row>
    <row r="2686" spans="1:8" x14ac:dyDescent="0.2">
      <c r="A2686" s="132"/>
      <c r="B2686" s="133"/>
      <c r="C2686" s="92"/>
      <c r="D2686" s="134"/>
      <c r="E2686" s="132"/>
      <c r="F2686" s="135"/>
      <c r="G2686" s="135"/>
      <c r="H2686" s="136"/>
    </row>
    <row r="2687" spans="1:8" x14ac:dyDescent="0.2">
      <c r="A2687" s="132"/>
      <c r="B2687" s="133"/>
      <c r="C2687" s="92"/>
      <c r="D2687" s="134"/>
      <c r="E2687" s="132"/>
      <c r="F2687" s="135"/>
      <c r="G2687" s="135"/>
      <c r="H2687" s="136"/>
    </row>
    <row r="2688" spans="1:8" x14ac:dyDescent="0.2">
      <c r="A2688" s="132"/>
      <c r="B2688" s="133"/>
      <c r="C2688" s="92"/>
      <c r="D2688" s="134"/>
      <c r="E2688" s="132"/>
      <c r="F2688" s="135"/>
      <c r="G2688" s="135"/>
      <c r="H2688" s="136"/>
    </row>
    <row r="2689" spans="1:8" x14ac:dyDescent="0.2">
      <c r="A2689" s="132"/>
      <c r="B2689" s="133"/>
      <c r="C2689" s="92"/>
      <c r="D2689" s="134"/>
      <c r="E2689" s="132"/>
      <c r="F2689" s="135"/>
      <c r="G2689" s="135"/>
      <c r="H2689" s="136"/>
    </row>
    <row r="2690" spans="1:8" x14ac:dyDescent="0.2">
      <c r="A2690" s="132"/>
      <c r="B2690" s="133"/>
      <c r="C2690" s="92"/>
      <c r="D2690" s="134"/>
      <c r="E2690" s="132"/>
      <c r="F2690" s="135"/>
      <c r="G2690" s="135"/>
      <c r="H2690" s="136"/>
    </row>
    <row r="2691" spans="1:8" x14ac:dyDescent="0.2">
      <c r="A2691" s="132"/>
      <c r="B2691" s="133"/>
      <c r="C2691" s="92"/>
      <c r="D2691" s="134"/>
      <c r="E2691" s="132"/>
      <c r="F2691" s="135"/>
      <c r="G2691" s="135"/>
      <c r="H2691" s="136"/>
    </row>
    <row r="2692" spans="1:8" x14ac:dyDescent="0.2">
      <c r="A2692" s="132"/>
      <c r="B2692" s="133"/>
      <c r="C2692" s="92"/>
      <c r="D2692" s="134"/>
      <c r="E2692" s="132"/>
      <c r="F2692" s="135"/>
      <c r="G2692" s="135"/>
      <c r="H2692" s="136"/>
    </row>
    <row r="2693" spans="1:8" x14ac:dyDescent="0.2">
      <c r="A2693" s="132"/>
      <c r="B2693" s="133"/>
      <c r="C2693" s="92"/>
      <c r="D2693" s="134"/>
      <c r="E2693" s="132"/>
      <c r="F2693" s="135"/>
      <c r="G2693" s="135"/>
      <c r="H2693" s="136"/>
    </row>
    <row r="2694" spans="1:8" x14ac:dyDescent="0.2">
      <c r="A2694" s="132"/>
      <c r="B2694" s="133"/>
      <c r="C2694" s="92"/>
      <c r="D2694" s="134"/>
      <c r="E2694" s="132"/>
      <c r="F2694" s="135"/>
      <c r="G2694" s="135"/>
      <c r="H2694" s="136"/>
    </row>
    <row r="2695" spans="1:8" x14ac:dyDescent="0.2">
      <c r="A2695" s="132"/>
      <c r="B2695" s="133"/>
      <c r="C2695" s="92"/>
      <c r="D2695" s="134"/>
      <c r="E2695" s="132"/>
      <c r="F2695" s="135"/>
      <c r="G2695" s="135"/>
      <c r="H2695" s="136"/>
    </row>
    <row r="2696" spans="1:8" x14ac:dyDescent="0.2">
      <c r="A2696" s="132"/>
      <c r="B2696" s="133"/>
      <c r="C2696" s="92"/>
      <c r="D2696" s="134"/>
      <c r="E2696" s="132"/>
      <c r="F2696" s="135"/>
      <c r="G2696" s="135"/>
      <c r="H2696" s="136"/>
    </row>
    <row r="2697" spans="1:8" x14ac:dyDescent="0.2">
      <c r="A2697" s="132"/>
      <c r="B2697" s="133"/>
      <c r="C2697" s="92"/>
      <c r="D2697" s="134"/>
      <c r="E2697" s="132"/>
      <c r="F2697" s="135"/>
      <c r="G2697" s="135"/>
      <c r="H2697" s="136"/>
    </row>
    <row r="2698" spans="1:8" x14ac:dyDescent="0.2">
      <c r="A2698" s="132"/>
      <c r="B2698" s="133"/>
      <c r="C2698" s="92"/>
      <c r="D2698" s="134"/>
      <c r="E2698" s="132"/>
      <c r="F2698" s="135"/>
      <c r="G2698" s="135"/>
      <c r="H2698" s="136"/>
    </row>
    <row r="2699" spans="1:8" x14ac:dyDescent="0.2">
      <c r="A2699" s="132"/>
      <c r="B2699" s="133"/>
      <c r="C2699" s="92"/>
      <c r="D2699" s="134"/>
      <c r="E2699" s="132"/>
      <c r="F2699" s="135"/>
      <c r="G2699" s="135"/>
      <c r="H2699" s="136"/>
    </row>
    <row r="2700" spans="1:8" x14ac:dyDescent="0.2">
      <c r="A2700" s="132"/>
      <c r="B2700" s="133"/>
      <c r="C2700" s="92"/>
      <c r="D2700" s="134"/>
      <c r="E2700" s="132"/>
      <c r="F2700" s="135"/>
      <c r="G2700" s="135"/>
      <c r="H2700" s="136"/>
    </row>
    <row r="2701" spans="1:8" x14ac:dyDescent="0.2">
      <c r="A2701" s="132"/>
      <c r="B2701" s="133"/>
      <c r="C2701" s="92"/>
      <c r="D2701" s="134"/>
      <c r="E2701" s="132"/>
      <c r="F2701" s="135"/>
      <c r="G2701" s="135"/>
      <c r="H2701" s="136"/>
    </row>
    <row r="2702" spans="1:8" x14ac:dyDescent="0.2">
      <c r="A2702" s="132"/>
      <c r="B2702" s="133"/>
      <c r="C2702" s="92"/>
      <c r="D2702" s="134"/>
      <c r="E2702" s="132"/>
      <c r="F2702" s="135"/>
      <c r="G2702" s="135"/>
      <c r="H2702" s="136"/>
    </row>
    <row r="2703" spans="1:8" x14ac:dyDescent="0.2">
      <c r="A2703" s="132"/>
      <c r="B2703" s="133"/>
      <c r="C2703" s="92"/>
      <c r="D2703" s="134"/>
      <c r="E2703" s="132"/>
      <c r="F2703" s="135"/>
      <c r="G2703" s="135"/>
      <c r="H2703" s="136"/>
    </row>
    <row r="2704" spans="1:8" x14ac:dyDescent="0.2">
      <c r="A2704" s="132"/>
      <c r="B2704" s="133"/>
      <c r="C2704" s="92"/>
      <c r="D2704" s="134"/>
      <c r="E2704" s="132"/>
      <c r="F2704" s="135"/>
      <c r="G2704" s="135"/>
      <c r="H2704" s="136"/>
    </row>
    <row r="2705" spans="1:8" x14ac:dyDescent="0.2">
      <c r="A2705" s="132"/>
      <c r="B2705" s="133"/>
      <c r="C2705" s="92"/>
      <c r="D2705" s="134"/>
      <c r="E2705" s="132"/>
      <c r="F2705" s="135"/>
      <c r="G2705" s="135"/>
      <c r="H2705" s="136"/>
    </row>
    <row r="2706" spans="1:8" x14ac:dyDescent="0.2">
      <c r="A2706" s="132"/>
      <c r="B2706" s="133"/>
      <c r="C2706" s="92"/>
      <c r="D2706" s="134"/>
      <c r="E2706" s="132"/>
      <c r="F2706" s="135"/>
      <c r="G2706" s="135"/>
      <c r="H2706" s="136"/>
    </row>
    <row r="2707" spans="1:8" x14ac:dyDescent="0.2">
      <c r="A2707" s="132"/>
      <c r="B2707" s="133"/>
      <c r="C2707" s="92"/>
      <c r="D2707" s="134"/>
      <c r="E2707" s="132"/>
      <c r="F2707" s="135"/>
      <c r="G2707" s="135"/>
      <c r="H2707" s="136"/>
    </row>
    <row r="2708" spans="1:8" x14ac:dyDescent="0.2">
      <c r="A2708" s="132"/>
      <c r="B2708" s="133"/>
      <c r="C2708" s="92"/>
      <c r="D2708" s="134"/>
      <c r="E2708" s="132"/>
      <c r="F2708" s="135"/>
      <c r="G2708" s="135"/>
      <c r="H2708" s="136"/>
    </row>
    <row r="2709" spans="1:8" x14ac:dyDescent="0.2">
      <c r="A2709" s="132"/>
      <c r="B2709" s="133"/>
      <c r="C2709" s="92"/>
      <c r="D2709" s="134"/>
      <c r="E2709" s="132"/>
      <c r="F2709" s="135"/>
      <c r="G2709" s="135"/>
      <c r="H2709" s="136"/>
    </row>
    <row r="2710" spans="1:8" x14ac:dyDescent="0.2">
      <c r="A2710" s="132"/>
      <c r="B2710" s="133"/>
      <c r="C2710" s="92"/>
      <c r="D2710" s="134"/>
      <c r="E2710" s="132"/>
      <c r="F2710" s="135"/>
      <c r="G2710" s="135"/>
      <c r="H2710" s="136"/>
    </row>
    <row r="2711" spans="1:8" x14ac:dyDescent="0.2">
      <c r="A2711" s="132"/>
      <c r="B2711" s="133"/>
      <c r="C2711" s="92"/>
      <c r="D2711" s="134"/>
      <c r="E2711" s="132"/>
      <c r="F2711" s="135"/>
      <c r="G2711" s="135"/>
      <c r="H2711" s="136"/>
    </row>
    <row r="2712" spans="1:8" x14ac:dyDescent="0.2">
      <c r="A2712" s="132"/>
      <c r="B2712" s="133"/>
      <c r="C2712" s="92"/>
      <c r="D2712" s="134"/>
      <c r="E2712" s="132"/>
      <c r="F2712" s="135"/>
      <c r="G2712" s="135"/>
      <c r="H2712" s="136"/>
    </row>
    <row r="2713" spans="1:8" x14ac:dyDescent="0.2">
      <c r="A2713" s="132"/>
      <c r="B2713" s="133"/>
      <c r="C2713" s="92"/>
      <c r="D2713" s="134"/>
      <c r="E2713" s="132"/>
      <c r="F2713" s="135"/>
      <c r="G2713" s="135"/>
      <c r="H2713" s="136"/>
    </row>
    <row r="2714" spans="1:8" x14ac:dyDescent="0.2">
      <c r="A2714" s="132"/>
      <c r="B2714" s="133"/>
      <c r="C2714" s="92"/>
      <c r="D2714" s="134"/>
      <c r="E2714" s="132"/>
      <c r="F2714" s="135"/>
      <c r="G2714" s="135"/>
      <c r="H2714" s="136"/>
    </row>
    <row r="2715" spans="1:8" x14ac:dyDescent="0.2">
      <c r="A2715" s="132"/>
      <c r="B2715" s="133"/>
      <c r="C2715" s="92"/>
      <c r="D2715" s="134"/>
      <c r="E2715" s="132"/>
      <c r="F2715" s="135"/>
      <c r="G2715" s="135"/>
      <c r="H2715" s="136"/>
    </row>
    <row r="2716" spans="1:8" x14ac:dyDescent="0.2">
      <c r="A2716" s="132"/>
      <c r="B2716" s="133"/>
      <c r="C2716" s="92"/>
      <c r="D2716" s="134"/>
      <c r="E2716" s="132"/>
      <c r="F2716" s="135"/>
      <c r="G2716" s="135"/>
      <c r="H2716" s="136"/>
    </row>
    <row r="2717" spans="1:8" x14ac:dyDescent="0.2">
      <c r="A2717" s="132"/>
      <c r="B2717" s="133"/>
      <c r="C2717" s="92"/>
      <c r="D2717" s="134"/>
      <c r="E2717" s="132"/>
      <c r="F2717" s="135"/>
      <c r="G2717" s="135"/>
      <c r="H2717" s="136"/>
    </row>
    <row r="2718" spans="1:8" x14ac:dyDescent="0.2">
      <c r="A2718" s="132"/>
      <c r="B2718" s="133"/>
      <c r="C2718" s="92"/>
      <c r="D2718" s="134"/>
      <c r="E2718" s="132"/>
      <c r="F2718" s="135"/>
      <c r="G2718" s="135"/>
      <c r="H2718" s="136"/>
    </row>
    <row r="2719" spans="1:8" x14ac:dyDescent="0.2">
      <c r="A2719" s="132"/>
      <c r="B2719" s="133"/>
      <c r="C2719" s="92"/>
      <c r="D2719" s="134"/>
      <c r="E2719" s="132"/>
      <c r="F2719" s="135"/>
      <c r="G2719" s="135"/>
      <c r="H2719" s="136"/>
    </row>
    <row r="2720" spans="1:8" x14ac:dyDescent="0.2">
      <c r="A2720" s="132"/>
      <c r="B2720" s="133"/>
      <c r="C2720" s="92"/>
      <c r="D2720" s="134"/>
      <c r="E2720" s="132"/>
      <c r="F2720" s="135"/>
      <c r="G2720" s="135"/>
      <c r="H2720" s="136"/>
    </row>
    <row r="2721" spans="1:8" x14ac:dyDescent="0.2">
      <c r="A2721" s="132"/>
      <c r="B2721" s="133"/>
      <c r="C2721" s="92"/>
      <c r="D2721" s="134"/>
      <c r="E2721" s="132"/>
      <c r="F2721" s="135"/>
      <c r="G2721" s="135"/>
      <c r="H2721" s="136"/>
    </row>
    <row r="2722" spans="1:8" x14ac:dyDescent="0.2">
      <c r="A2722" s="132"/>
      <c r="B2722" s="133"/>
      <c r="C2722" s="92"/>
      <c r="D2722" s="134"/>
      <c r="E2722" s="132"/>
      <c r="F2722" s="135"/>
      <c r="G2722" s="135"/>
      <c r="H2722" s="136"/>
    </row>
    <row r="2723" spans="1:8" x14ac:dyDescent="0.2">
      <c r="A2723" s="132"/>
      <c r="B2723" s="133"/>
      <c r="C2723" s="92"/>
      <c r="D2723" s="134"/>
      <c r="E2723" s="132"/>
      <c r="F2723" s="135"/>
      <c r="G2723" s="135"/>
      <c r="H2723" s="136"/>
    </row>
    <row r="2724" spans="1:8" x14ac:dyDescent="0.2">
      <c r="A2724" s="132"/>
      <c r="B2724" s="133"/>
      <c r="C2724" s="92"/>
      <c r="D2724" s="134"/>
      <c r="E2724" s="132"/>
      <c r="F2724" s="135"/>
      <c r="G2724" s="135"/>
      <c r="H2724" s="136"/>
    </row>
    <row r="2725" spans="1:8" x14ac:dyDescent="0.2">
      <c r="A2725" s="132"/>
      <c r="B2725" s="133"/>
      <c r="C2725" s="92"/>
      <c r="D2725" s="134"/>
      <c r="E2725" s="132"/>
      <c r="F2725" s="135"/>
      <c r="G2725" s="135"/>
      <c r="H2725" s="136"/>
    </row>
    <row r="2726" spans="1:8" x14ac:dyDescent="0.2">
      <c r="A2726" s="132"/>
      <c r="B2726" s="133"/>
      <c r="C2726" s="92"/>
      <c r="D2726" s="134"/>
      <c r="E2726" s="132"/>
      <c r="F2726" s="135"/>
      <c r="G2726" s="135"/>
      <c r="H2726" s="136"/>
    </row>
    <row r="2727" spans="1:8" x14ac:dyDescent="0.2">
      <c r="A2727" s="132"/>
      <c r="B2727" s="133"/>
      <c r="C2727" s="92"/>
      <c r="D2727" s="134"/>
      <c r="E2727" s="132"/>
      <c r="F2727" s="135"/>
      <c r="G2727" s="135"/>
      <c r="H2727" s="136"/>
    </row>
    <row r="2728" spans="1:8" x14ac:dyDescent="0.2">
      <c r="A2728" s="132"/>
      <c r="B2728" s="133"/>
      <c r="C2728" s="92"/>
      <c r="D2728" s="134"/>
      <c r="E2728" s="132"/>
      <c r="F2728" s="135"/>
      <c r="G2728" s="135"/>
      <c r="H2728" s="136"/>
    </row>
    <row r="2729" spans="1:8" x14ac:dyDescent="0.2">
      <c r="A2729" s="132"/>
      <c r="B2729" s="133"/>
      <c r="C2729" s="92"/>
      <c r="D2729" s="134"/>
      <c r="E2729" s="132"/>
      <c r="F2729" s="135"/>
      <c r="G2729" s="135"/>
      <c r="H2729" s="136"/>
    </row>
    <row r="2730" spans="1:8" x14ac:dyDescent="0.2">
      <c r="A2730" s="132"/>
      <c r="B2730" s="133"/>
      <c r="C2730" s="92"/>
      <c r="D2730" s="134"/>
      <c r="E2730" s="132"/>
      <c r="F2730" s="135"/>
      <c r="G2730" s="135"/>
      <c r="H2730" s="136"/>
    </row>
    <row r="2731" spans="1:8" x14ac:dyDescent="0.2">
      <c r="A2731" s="132"/>
      <c r="B2731" s="133"/>
      <c r="C2731" s="92"/>
      <c r="D2731" s="134"/>
      <c r="E2731" s="132"/>
      <c r="F2731" s="135"/>
      <c r="G2731" s="135"/>
      <c r="H2731" s="136"/>
    </row>
    <row r="2732" spans="1:8" x14ac:dyDescent="0.2">
      <c r="A2732" s="132"/>
      <c r="B2732" s="133"/>
      <c r="C2732" s="92"/>
      <c r="D2732" s="134"/>
      <c r="E2732" s="132"/>
      <c r="F2732" s="135"/>
      <c r="G2732" s="135"/>
      <c r="H2732" s="136"/>
    </row>
    <row r="2733" spans="1:8" x14ac:dyDescent="0.2">
      <c r="A2733" s="132"/>
      <c r="B2733" s="133"/>
      <c r="C2733" s="92"/>
      <c r="D2733" s="134"/>
      <c r="E2733" s="132"/>
      <c r="F2733" s="135"/>
      <c r="G2733" s="135"/>
      <c r="H2733" s="136"/>
    </row>
    <row r="2734" spans="1:8" x14ac:dyDescent="0.2">
      <c r="A2734" s="132"/>
      <c r="B2734" s="133"/>
      <c r="C2734" s="92"/>
      <c r="D2734" s="134"/>
      <c r="E2734" s="132"/>
      <c r="F2734" s="135"/>
      <c r="G2734" s="135"/>
      <c r="H2734" s="136"/>
    </row>
    <row r="2735" spans="1:8" x14ac:dyDescent="0.2">
      <c r="A2735" s="132"/>
      <c r="B2735" s="133"/>
      <c r="C2735" s="92"/>
      <c r="D2735" s="134"/>
      <c r="E2735" s="132"/>
      <c r="F2735" s="135"/>
      <c r="G2735" s="135"/>
      <c r="H2735" s="136"/>
    </row>
    <row r="2736" spans="1:8" x14ac:dyDescent="0.2">
      <c r="A2736" s="132"/>
      <c r="B2736" s="133"/>
      <c r="C2736" s="92"/>
      <c r="D2736" s="134"/>
      <c r="E2736" s="132"/>
      <c r="F2736" s="135"/>
      <c r="G2736" s="135"/>
      <c r="H2736" s="136"/>
    </row>
    <row r="2737" spans="1:8" x14ac:dyDescent="0.2">
      <c r="A2737" s="132"/>
      <c r="B2737" s="133"/>
      <c r="C2737" s="92"/>
      <c r="D2737" s="134"/>
      <c r="E2737" s="132"/>
      <c r="F2737" s="135"/>
      <c r="G2737" s="135"/>
      <c r="H2737" s="136"/>
    </row>
    <row r="2738" spans="1:8" x14ac:dyDescent="0.2">
      <c r="A2738" s="132"/>
      <c r="B2738" s="133"/>
      <c r="C2738" s="92"/>
      <c r="D2738" s="134"/>
      <c r="E2738" s="132"/>
      <c r="F2738" s="135"/>
      <c r="G2738" s="135"/>
      <c r="H2738" s="136"/>
    </row>
    <row r="2739" spans="1:8" x14ac:dyDescent="0.2">
      <c r="A2739" s="132"/>
      <c r="B2739" s="133"/>
      <c r="C2739" s="92"/>
      <c r="D2739" s="134"/>
      <c r="E2739" s="132"/>
      <c r="F2739" s="135"/>
      <c r="G2739" s="135"/>
      <c r="H2739" s="136"/>
    </row>
    <row r="2740" spans="1:8" x14ac:dyDescent="0.2">
      <c r="A2740" s="132"/>
      <c r="B2740" s="133"/>
      <c r="C2740" s="92"/>
      <c r="D2740" s="134"/>
      <c r="E2740" s="132"/>
      <c r="F2740" s="135"/>
      <c r="G2740" s="135"/>
      <c r="H2740" s="136"/>
    </row>
    <row r="2741" spans="1:8" x14ac:dyDescent="0.2">
      <c r="A2741" s="132"/>
      <c r="B2741" s="133"/>
      <c r="C2741" s="92"/>
      <c r="D2741" s="134"/>
      <c r="E2741" s="132"/>
      <c r="F2741" s="135"/>
      <c r="G2741" s="135"/>
      <c r="H2741" s="136"/>
    </row>
    <row r="2742" spans="1:8" x14ac:dyDescent="0.2">
      <c r="A2742" s="132"/>
      <c r="B2742" s="133"/>
      <c r="C2742" s="92"/>
      <c r="D2742" s="134"/>
      <c r="E2742" s="132"/>
      <c r="F2742" s="135"/>
      <c r="G2742" s="135"/>
      <c r="H2742" s="136"/>
    </row>
    <row r="2743" spans="1:8" x14ac:dyDescent="0.2">
      <c r="A2743" s="132"/>
      <c r="B2743" s="133"/>
      <c r="C2743" s="92"/>
      <c r="D2743" s="134"/>
      <c r="E2743" s="132"/>
      <c r="F2743" s="135"/>
      <c r="G2743" s="135"/>
      <c r="H2743" s="136"/>
    </row>
    <row r="2744" spans="1:8" x14ac:dyDescent="0.2">
      <c r="A2744" s="132"/>
      <c r="B2744" s="133"/>
      <c r="C2744" s="92"/>
      <c r="D2744" s="134"/>
      <c r="E2744" s="132"/>
      <c r="F2744" s="135"/>
      <c r="G2744" s="135"/>
      <c r="H2744" s="136"/>
    </row>
    <row r="2745" spans="1:8" x14ac:dyDescent="0.2">
      <c r="A2745" s="132"/>
      <c r="B2745" s="133"/>
      <c r="C2745" s="92"/>
      <c r="D2745" s="134"/>
      <c r="E2745" s="132"/>
      <c r="F2745" s="135"/>
      <c r="G2745" s="135"/>
      <c r="H2745" s="136"/>
    </row>
    <row r="2746" spans="1:8" x14ac:dyDescent="0.2">
      <c r="A2746" s="132"/>
      <c r="B2746" s="133"/>
      <c r="C2746" s="92"/>
      <c r="D2746" s="134"/>
      <c r="E2746" s="132"/>
      <c r="F2746" s="135"/>
      <c r="G2746" s="135"/>
      <c r="H2746" s="136"/>
    </row>
    <row r="2747" spans="1:8" x14ac:dyDescent="0.2">
      <c r="A2747" s="132"/>
      <c r="B2747" s="133"/>
      <c r="C2747" s="92"/>
      <c r="D2747" s="134"/>
      <c r="E2747" s="132"/>
      <c r="F2747" s="135"/>
      <c r="G2747" s="135"/>
      <c r="H2747" s="136"/>
    </row>
    <row r="2748" spans="1:8" x14ac:dyDescent="0.2">
      <c r="A2748" s="132"/>
      <c r="B2748" s="133"/>
      <c r="C2748" s="92"/>
      <c r="D2748" s="134"/>
      <c r="E2748" s="132"/>
      <c r="F2748" s="135"/>
      <c r="G2748" s="135"/>
      <c r="H2748" s="136"/>
    </row>
    <row r="2749" spans="1:8" x14ac:dyDescent="0.2">
      <c r="A2749" s="132"/>
      <c r="B2749" s="133"/>
      <c r="C2749" s="92"/>
      <c r="D2749" s="134"/>
      <c r="E2749" s="132"/>
      <c r="F2749" s="135"/>
      <c r="G2749" s="135"/>
      <c r="H2749" s="136"/>
    </row>
    <row r="2750" spans="1:8" x14ac:dyDescent="0.2">
      <c r="A2750" s="132"/>
      <c r="B2750" s="133"/>
      <c r="C2750" s="92"/>
      <c r="D2750" s="134"/>
      <c r="E2750" s="132"/>
      <c r="F2750" s="135"/>
      <c r="G2750" s="135"/>
      <c r="H2750" s="136"/>
    </row>
    <row r="2751" spans="1:8" x14ac:dyDescent="0.2">
      <c r="A2751" s="132"/>
      <c r="B2751" s="133"/>
      <c r="C2751" s="92"/>
      <c r="D2751" s="134"/>
      <c r="E2751" s="132"/>
      <c r="F2751" s="135"/>
      <c r="G2751" s="135"/>
      <c r="H2751" s="136"/>
    </row>
    <row r="2752" spans="1:8" x14ac:dyDescent="0.2">
      <c r="A2752" s="132"/>
      <c r="B2752" s="133"/>
      <c r="C2752" s="92"/>
      <c r="D2752" s="134"/>
      <c r="E2752" s="132"/>
      <c r="F2752" s="135"/>
      <c r="G2752" s="135"/>
      <c r="H2752" s="136"/>
    </row>
    <row r="2753" spans="1:8" x14ac:dyDescent="0.2">
      <c r="A2753" s="132"/>
      <c r="B2753" s="133"/>
      <c r="C2753" s="92"/>
      <c r="D2753" s="134"/>
      <c r="E2753" s="132"/>
      <c r="F2753" s="135"/>
      <c r="G2753" s="135"/>
      <c r="H2753" s="136"/>
    </row>
    <row r="2754" spans="1:8" x14ac:dyDescent="0.2">
      <c r="A2754" s="132"/>
      <c r="B2754" s="133"/>
      <c r="C2754" s="92"/>
      <c r="D2754" s="134"/>
      <c r="E2754" s="132"/>
      <c r="F2754" s="135"/>
      <c r="G2754" s="135"/>
      <c r="H2754" s="136"/>
    </row>
    <row r="2755" spans="1:8" x14ac:dyDescent="0.2">
      <c r="A2755" s="132"/>
      <c r="B2755" s="133"/>
      <c r="C2755" s="92"/>
      <c r="D2755" s="134"/>
      <c r="E2755" s="132"/>
      <c r="F2755" s="135"/>
      <c r="G2755" s="135"/>
      <c r="H2755" s="136"/>
    </row>
    <row r="2756" spans="1:8" x14ac:dyDescent="0.2">
      <c r="A2756" s="132"/>
      <c r="B2756" s="133"/>
      <c r="C2756" s="92"/>
      <c r="D2756" s="134"/>
      <c r="E2756" s="132"/>
      <c r="F2756" s="135"/>
      <c r="G2756" s="135"/>
      <c r="H2756" s="136"/>
    </row>
    <row r="2757" spans="1:8" x14ac:dyDescent="0.2">
      <c r="A2757" s="132"/>
      <c r="B2757" s="133"/>
      <c r="C2757" s="92"/>
      <c r="D2757" s="134"/>
      <c r="E2757" s="132"/>
      <c r="F2757" s="135"/>
      <c r="G2757" s="135"/>
      <c r="H2757" s="136"/>
    </row>
    <row r="2758" spans="1:8" x14ac:dyDescent="0.2">
      <c r="A2758" s="132"/>
      <c r="B2758" s="133"/>
      <c r="C2758" s="92"/>
      <c r="D2758" s="134"/>
      <c r="E2758" s="132"/>
      <c r="F2758" s="135"/>
      <c r="G2758" s="135"/>
      <c r="H2758" s="136"/>
    </row>
    <row r="2759" spans="1:8" x14ac:dyDescent="0.2">
      <c r="A2759" s="132"/>
      <c r="B2759" s="133"/>
      <c r="C2759" s="92"/>
      <c r="D2759" s="134"/>
      <c r="E2759" s="132"/>
      <c r="F2759" s="135"/>
      <c r="G2759" s="135"/>
      <c r="H2759" s="136"/>
    </row>
    <row r="2760" spans="1:8" x14ac:dyDescent="0.2">
      <c r="A2760" s="132"/>
      <c r="B2760" s="133"/>
      <c r="C2760" s="92"/>
      <c r="D2760" s="134"/>
      <c r="E2760" s="132"/>
      <c r="F2760" s="135"/>
      <c r="G2760" s="135"/>
      <c r="H2760" s="136"/>
    </row>
    <row r="2761" spans="1:8" x14ac:dyDescent="0.2">
      <c r="A2761" s="132"/>
      <c r="B2761" s="133"/>
      <c r="C2761" s="92"/>
      <c r="D2761" s="134"/>
      <c r="E2761" s="132"/>
      <c r="F2761" s="135"/>
      <c r="G2761" s="135"/>
      <c r="H2761" s="136"/>
    </row>
    <row r="2762" spans="1:8" x14ac:dyDescent="0.2">
      <c r="A2762" s="132"/>
      <c r="B2762" s="133"/>
      <c r="C2762" s="92"/>
      <c r="D2762" s="134"/>
      <c r="E2762" s="132"/>
      <c r="F2762" s="135"/>
      <c r="G2762" s="135"/>
      <c r="H2762" s="136"/>
    </row>
    <row r="2763" spans="1:8" x14ac:dyDescent="0.2">
      <c r="A2763" s="132"/>
      <c r="B2763" s="133"/>
      <c r="C2763" s="92"/>
      <c r="D2763" s="134"/>
      <c r="E2763" s="132"/>
      <c r="F2763" s="135"/>
      <c r="G2763" s="135"/>
      <c r="H2763" s="136"/>
    </row>
    <row r="2764" spans="1:8" x14ac:dyDescent="0.2">
      <c r="A2764" s="132"/>
      <c r="B2764" s="133"/>
      <c r="C2764" s="92"/>
      <c r="D2764" s="134"/>
      <c r="E2764" s="132"/>
      <c r="F2764" s="135"/>
      <c r="G2764" s="135"/>
      <c r="H2764" s="136"/>
    </row>
    <row r="2765" spans="1:8" x14ac:dyDescent="0.2">
      <c r="A2765" s="132"/>
      <c r="B2765" s="133"/>
      <c r="C2765" s="92"/>
      <c r="D2765" s="134"/>
      <c r="E2765" s="132"/>
      <c r="F2765" s="135"/>
      <c r="G2765" s="135"/>
      <c r="H2765" s="136"/>
    </row>
    <row r="2766" spans="1:8" x14ac:dyDescent="0.2">
      <c r="A2766" s="132"/>
      <c r="B2766" s="133"/>
      <c r="C2766" s="92"/>
      <c r="D2766" s="134"/>
      <c r="E2766" s="132"/>
      <c r="F2766" s="135"/>
      <c r="G2766" s="135"/>
      <c r="H2766" s="136"/>
    </row>
    <row r="2767" spans="1:8" x14ac:dyDescent="0.2">
      <c r="A2767" s="132"/>
      <c r="B2767" s="133"/>
      <c r="C2767" s="92"/>
      <c r="D2767" s="134"/>
      <c r="E2767" s="132"/>
      <c r="F2767" s="135"/>
      <c r="G2767" s="135"/>
      <c r="H2767" s="136"/>
    </row>
    <row r="2768" spans="1:8" x14ac:dyDescent="0.2">
      <c r="A2768" s="132"/>
      <c r="B2768" s="133"/>
      <c r="C2768" s="92"/>
      <c r="D2768" s="134"/>
      <c r="E2768" s="132"/>
      <c r="F2768" s="135"/>
      <c r="G2768" s="135"/>
      <c r="H2768" s="136"/>
    </row>
    <row r="2769" spans="1:8" x14ac:dyDescent="0.2">
      <c r="A2769" s="132"/>
      <c r="B2769" s="133"/>
      <c r="C2769" s="92"/>
      <c r="D2769" s="134"/>
      <c r="E2769" s="132"/>
      <c r="F2769" s="135"/>
      <c r="G2769" s="135"/>
      <c r="H2769" s="136"/>
    </row>
    <row r="2770" spans="1:8" x14ac:dyDescent="0.2">
      <c r="A2770" s="132"/>
      <c r="B2770" s="133"/>
      <c r="C2770" s="92"/>
      <c r="D2770" s="134"/>
      <c r="E2770" s="132"/>
      <c r="F2770" s="135"/>
      <c r="G2770" s="135"/>
      <c r="H2770" s="136"/>
    </row>
    <row r="2771" spans="1:8" x14ac:dyDescent="0.2">
      <c r="A2771" s="132"/>
      <c r="B2771" s="133"/>
      <c r="C2771" s="92"/>
      <c r="D2771" s="134"/>
      <c r="E2771" s="132"/>
      <c r="F2771" s="135"/>
      <c r="G2771" s="135"/>
      <c r="H2771" s="136"/>
    </row>
    <row r="2772" spans="1:8" x14ac:dyDescent="0.2">
      <c r="A2772" s="132"/>
      <c r="B2772" s="133"/>
      <c r="C2772" s="92"/>
      <c r="D2772" s="134"/>
      <c r="E2772" s="132"/>
      <c r="F2772" s="135"/>
      <c r="G2772" s="135"/>
      <c r="H2772" s="136"/>
    </row>
    <row r="2773" spans="1:8" x14ac:dyDescent="0.2">
      <c r="A2773" s="132"/>
      <c r="B2773" s="133"/>
      <c r="C2773" s="92"/>
      <c r="D2773" s="134"/>
      <c r="E2773" s="132"/>
      <c r="F2773" s="135"/>
      <c r="G2773" s="135"/>
      <c r="H2773" s="136"/>
    </row>
    <row r="2774" spans="1:8" x14ac:dyDescent="0.2">
      <c r="A2774" s="132"/>
      <c r="B2774" s="133"/>
      <c r="C2774" s="92"/>
      <c r="D2774" s="134"/>
      <c r="E2774" s="132"/>
      <c r="F2774" s="135"/>
      <c r="G2774" s="135"/>
      <c r="H2774" s="136"/>
    </row>
    <row r="2775" spans="1:8" x14ac:dyDescent="0.2">
      <c r="A2775" s="132"/>
      <c r="B2775" s="133"/>
      <c r="C2775" s="92"/>
      <c r="D2775" s="134"/>
      <c r="E2775" s="132"/>
      <c r="F2775" s="135"/>
      <c r="G2775" s="135"/>
      <c r="H2775" s="136"/>
    </row>
    <row r="2776" spans="1:8" x14ac:dyDescent="0.2">
      <c r="A2776" s="132"/>
      <c r="B2776" s="133"/>
      <c r="C2776" s="92"/>
      <c r="D2776" s="134"/>
      <c r="E2776" s="132"/>
      <c r="F2776" s="135"/>
      <c r="G2776" s="135"/>
      <c r="H2776" s="136"/>
    </row>
    <row r="2777" spans="1:8" x14ac:dyDescent="0.2">
      <c r="A2777" s="132"/>
      <c r="B2777" s="133"/>
      <c r="C2777" s="92"/>
      <c r="D2777" s="134"/>
      <c r="E2777" s="132"/>
      <c r="F2777" s="135"/>
      <c r="G2777" s="135"/>
      <c r="H2777" s="136"/>
    </row>
    <row r="2778" spans="1:8" x14ac:dyDescent="0.2">
      <c r="A2778" s="132"/>
      <c r="B2778" s="133"/>
      <c r="C2778" s="92"/>
      <c r="D2778" s="134"/>
      <c r="E2778" s="132"/>
      <c r="F2778" s="135"/>
      <c r="G2778" s="135"/>
      <c r="H2778" s="136"/>
    </row>
    <row r="2779" spans="1:8" x14ac:dyDescent="0.2">
      <c r="A2779" s="132"/>
      <c r="B2779" s="133"/>
      <c r="C2779" s="92"/>
      <c r="D2779" s="134"/>
      <c r="E2779" s="132"/>
      <c r="F2779" s="135"/>
      <c r="G2779" s="135"/>
      <c r="H2779" s="136"/>
    </row>
    <row r="2780" spans="1:8" x14ac:dyDescent="0.2">
      <c r="A2780" s="132"/>
      <c r="B2780" s="133"/>
      <c r="C2780" s="92"/>
      <c r="D2780" s="134"/>
      <c r="E2780" s="132"/>
      <c r="F2780" s="135"/>
      <c r="G2780" s="135"/>
      <c r="H2780" s="136"/>
    </row>
    <row r="2781" spans="1:8" x14ac:dyDescent="0.2">
      <c r="A2781" s="132"/>
      <c r="B2781" s="133"/>
      <c r="C2781" s="92"/>
      <c r="D2781" s="134"/>
      <c r="E2781" s="132"/>
      <c r="F2781" s="135"/>
      <c r="G2781" s="135"/>
      <c r="H2781" s="136"/>
    </row>
    <row r="2782" spans="1:8" x14ac:dyDescent="0.2">
      <c r="A2782" s="132"/>
      <c r="B2782" s="133"/>
      <c r="C2782" s="92"/>
      <c r="D2782" s="134"/>
      <c r="E2782" s="132"/>
      <c r="F2782" s="135"/>
      <c r="G2782" s="135"/>
      <c r="H2782" s="136"/>
    </row>
    <row r="2783" spans="1:8" x14ac:dyDescent="0.2">
      <c r="A2783" s="132"/>
      <c r="B2783" s="133"/>
      <c r="C2783" s="92"/>
      <c r="D2783" s="134"/>
      <c r="E2783" s="132"/>
      <c r="F2783" s="135"/>
      <c r="G2783" s="135"/>
      <c r="H2783" s="136"/>
    </row>
    <row r="2784" spans="1:8" x14ac:dyDescent="0.2">
      <c r="A2784" s="132"/>
      <c r="B2784" s="133"/>
      <c r="C2784" s="92"/>
      <c r="D2784" s="134"/>
      <c r="E2784" s="132"/>
      <c r="F2784" s="135"/>
      <c r="G2784" s="135"/>
      <c r="H2784" s="136"/>
    </row>
    <row r="2785" spans="1:8" x14ac:dyDescent="0.2">
      <c r="A2785" s="132"/>
      <c r="B2785" s="133"/>
      <c r="C2785" s="92"/>
      <c r="D2785" s="134"/>
      <c r="E2785" s="132"/>
      <c r="F2785" s="135"/>
      <c r="G2785" s="135"/>
      <c r="H2785" s="136"/>
    </row>
    <row r="2786" spans="1:8" x14ac:dyDescent="0.2">
      <c r="A2786" s="132"/>
      <c r="B2786" s="133"/>
      <c r="C2786" s="92"/>
      <c r="D2786" s="134"/>
      <c r="E2786" s="132"/>
      <c r="F2786" s="135"/>
      <c r="G2786" s="135"/>
      <c r="H2786" s="136"/>
    </row>
    <row r="2787" spans="1:8" x14ac:dyDescent="0.2">
      <c r="A2787" s="132"/>
      <c r="B2787" s="133"/>
      <c r="C2787" s="92"/>
      <c r="D2787" s="134"/>
      <c r="E2787" s="132"/>
      <c r="F2787" s="135"/>
      <c r="G2787" s="135"/>
      <c r="H2787" s="136"/>
    </row>
    <row r="2788" spans="1:8" x14ac:dyDescent="0.2">
      <c r="A2788" s="132"/>
      <c r="B2788" s="133"/>
      <c r="C2788" s="92"/>
      <c r="D2788" s="134"/>
      <c r="E2788" s="132"/>
      <c r="F2788" s="135"/>
      <c r="G2788" s="135"/>
      <c r="H2788" s="136"/>
    </row>
    <row r="2789" spans="1:8" x14ac:dyDescent="0.2">
      <c r="A2789" s="132"/>
      <c r="B2789" s="133"/>
      <c r="C2789" s="92"/>
      <c r="D2789" s="134"/>
      <c r="E2789" s="132"/>
      <c r="F2789" s="135"/>
      <c r="G2789" s="135"/>
      <c r="H2789" s="136"/>
    </row>
    <row r="2790" spans="1:8" x14ac:dyDescent="0.2">
      <c r="A2790" s="132"/>
      <c r="B2790" s="133"/>
      <c r="C2790" s="92"/>
      <c r="D2790" s="134"/>
      <c r="E2790" s="132"/>
      <c r="F2790" s="135"/>
      <c r="G2790" s="135"/>
      <c r="H2790" s="136"/>
    </row>
    <row r="2791" spans="1:8" x14ac:dyDescent="0.2">
      <c r="A2791" s="132"/>
      <c r="B2791" s="133"/>
      <c r="C2791" s="92"/>
      <c r="D2791" s="134"/>
      <c r="E2791" s="132"/>
      <c r="F2791" s="135"/>
      <c r="G2791" s="135"/>
      <c r="H2791" s="136"/>
    </row>
    <row r="2792" spans="1:8" x14ac:dyDescent="0.2">
      <c r="A2792" s="132"/>
      <c r="B2792" s="133"/>
      <c r="C2792" s="92"/>
      <c r="D2792" s="134"/>
      <c r="E2792" s="132"/>
      <c r="F2792" s="135"/>
      <c r="G2792" s="135"/>
      <c r="H2792" s="136"/>
    </row>
    <row r="2793" spans="1:8" x14ac:dyDescent="0.2">
      <c r="A2793" s="132"/>
      <c r="B2793" s="133"/>
      <c r="C2793" s="92"/>
      <c r="D2793" s="134"/>
      <c r="E2793" s="132"/>
      <c r="F2793" s="135"/>
      <c r="G2793" s="135"/>
      <c r="H2793" s="136"/>
    </row>
    <row r="2794" spans="1:8" x14ac:dyDescent="0.2">
      <c r="A2794" s="132"/>
      <c r="B2794" s="133"/>
      <c r="C2794" s="92"/>
      <c r="D2794" s="134"/>
      <c r="E2794" s="132"/>
      <c r="F2794" s="135"/>
      <c r="G2794" s="135"/>
      <c r="H2794" s="136"/>
    </row>
    <row r="2795" spans="1:8" x14ac:dyDescent="0.2">
      <c r="A2795" s="132"/>
      <c r="B2795" s="133"/>
      <c r="C2795" s="92"/>
      <c r="D2795" s="134"/>
      <c r="E2795" s="132"/>
      <c r="F2795" s="135"/>
      <c r="G2795" s="135"/>
      <c r="H2795" s="136"/>
    </row>
    <row r="2796" spans="1:8" x14ac:dyDescent="0.2">
      <c r="A2796" s="132"/>
      <c r="B2796" s="133"/>
      <c r="C2796" s="92"/>
      <c r="D2796" s="134"/>
      <c r="E2796" s="132"/>
      <c r="F2796" s="135"/>
      <c r="G2796" s="135"/>
      <c r="H2796" s="136"/>
    </row>
    <row r="2797" spans="1:8" x14ac:dyDescent="0.2">
      <c r="A2797" s="132"/>
      <c r="B2797" s="133"/>
      <c r="C2797" s="92"/>
      <c r="D2797" s="134"/>
      <c r="E2797" s="132"/>
      <c r="F2797" s="135"/>
      <c r="G2797" s="135"/>
      <c r="H2797" s="136"/>
    </row>
    <row r="2798" spans="1:8" x14ac:dyDescent="0.2">
      <c r="A2798" s="132"/>
      <c r="B2798" s="133"/>
      <c r="C2798" s="92"/>
      <c r="D2798" s="134"/>
      <c r="E2798" s="132"/>
      <c r="F2798" s="135"/>
      <c r="G2798" s="135"/>
      <c r="H2798" s="136"/>
    </row>
    <row r="2799" spans="1:8" x14ac:dyDescent="0.2">
      <c r="A2799" s="132"/>
      <c r="B2799" s="133"/>
      <c r="C2799" s="92"/>
      <c r="D2799" s="134"/>
      <c r="E2799" s="132"/>
      <c r="F2799" s="135"/>
      <c r="G2799" s="135"/>
      <c r="H2799" s="136"/>
    </row>
    <row r="2800" spans="1:8" x14ac:dyDescent="0.2">
      <c r="A2800" s="132"/>
      <c r="B2800" s="133"/>
      <c r="C2800" s="92"/>
      <c r="D2800" s="134"/>
      <c r="E2800" s="132"/>
      <c r="F2800" s="135"/>
      <c r="G2800" s="135"/>
      <c r="H2800" s="136"/>
    </row>
    <row r="2801" spans="1:8" x14ac:dyDescent="0.2">
      <c r="A2801" s="132"/>
      <c r="B2801" s="133"/>
      <c r="C2801" s="92"/>
      <c r="D2801" s="134"/>
      <c r="E2801" s="132"/>
      <c r="F2801" s="135"/>
      <c r="G2801" s="135"/>
      <c r="H2801" s="136"/>
    </row>
    <row r="2802" spans="1:8" x14ac:dyDescent="0.2">
      <c r="A2802" s="132"/>
      <c r="B2802" s="133"/>
      <c r="C2802" s="92"/>
      <c r="D2802" s="134"/>
      <c r="E2802" s="132"/>
      <c r="F2802" s="135"/>
      <c r="G2802" s="135"/>
      <c r="H2802" s="136"/>
    </row>
    <row r="2803" spans="1:8" x14ac:dyDescent="0.2">
      <c r="A2803" s="132"/>
      <c r="B2803" s="133"/>
      <c r="C2803" s="92"/>
      <c r="D2803" s="134"/>
      <c r="E2803" s="132"/>
      <c r="F2803" s="135"/>
      <c r="G2803" s="135"/>
      <c r="H2803" s="136"/>
    </row>
    <row r="2804" spans="1:8" x14ac:dyDescent="0.2">
      <c r="A2804" s="132"/>
      <c r="B2804" s="133"/>
      <c r="C2804" s="92"/>
      <c r="D2804" s="134"/>
      <c r="E2804" s="132"/>
      <c r="F2804" s="135"/>
      <c r="G2804" s="135"/>
      <c r="H2804" s="136"/>
    </row>
    <row r="2805" spans="1:8" x14ac:dyDescent="0.2">
      <c r="A2805" s="132"/>
      <c r="B2805" s="133"/>
      <c r="C2805" s="92"/>
      <c r="D2805" s="134"/>
      <c r="E2805" s="132"/>
      <c r="F2805" s="135"/>
      <c r="G2805" s="135"/>
      <c r="H2805" s="136"/>
    </row>
    <row r="2806" spans="1:8" x14ac:dyDescent="0.2">
      <c r="A2806" s="132"/>
      <c r="B2806" s="133"/>
      <c r="C2806" s="92"/>
      <c r="D2806" s="134"/>
      <c r="E2806" s="132"/>
      <c r="F2806" s="135"/>
      <c r="G2806" s="135"/>
      <c r="H2806" s="136"/>
    </row>
    <row r="2807" spans="1:8" x14ac:dyDescent="0.2">
      <c r="A2807" s="132"/>
      <c r="B2807" s="133"/>
      <c r="C2807" s="92"/>
      <c r="D2807" s="134"/>
      <c r="E2807" s="132"/>
      <c r="F2807" s="135"/>
      <c r="G2807" s="135"/>
      <c r="H2807" s="136"/>
    </row>
    <row r="2808" spans="1:8" x14ac:dyDescent="0.2">
      <c r="A2808" s="132"/>
      <c r="B2808" s="133"/>
      <c r="C2808" s="92"/>
      <c r="D2808" s="134"/>
      <c r="E2808" s="132"/>
      <c r="F2808" s="135"/>
      <c r="G2808" s="135"/>
      <c r="H2808" s="136"/>
    </row>
    <row r="2809" spans="1:8" x14ac:dyDescent="0.2">
      <c r="A2809" s="132"/>
      <c r="B2809" s="133"/>
      <c r="C2809" s="92"/>
      <c r="D2809" s="134"/>
      <c r="E2809" s="132"/>
      <c r="F2809" s="135"/>
      <c r="G2809" s="135"/>
      <c r="H2809" s="136"/>
    </row>
    <row r="2810" spans="1:8" x14ac:dyDescent="0.2">
      <c r="A2810" s="132"/>
      <c r="B2810" s="133"/>
      <c r="C2810" s="92"/>
      <c r="D2810" s="134"/>
      <c r="E2810" s="132"/>
      <c r="F2810" s="135"/>
      <c r="G2810" s="135"/>
      <c r="H2810" s="136"/>
    </row>
    <row r="2811" spans="1:8" x14ac:dyDescent="0.2">
      <c r="A2811" s="132"/>
      <c r="B2811" s="133"/>
      <c r="C2811" s="92"/>
      <c r="D2811" s="134"/>
      <c r="E2811" s="132"/>
      <c r="F2811" s="135"/>
      <c r="G2811" s="135"/>
      <c r="H2811" s="136"/>
    </row>
    <row r="2812" spans="1:8" x14ac:dyDescent="0.2">
      <c r="A2812" s="132"/>
      <c r="B2812" s="133"/>
      <c r="C2812" s="92"/>
      <c r="D2812" s="134"/>
      <c r="E2812" s="132"/>
      <c r="F2812" s="135"/>
      <c r="G2812" s="135"/>
      <c r="H2812" s="136"/>
    </row>
    <row r="2813" spans="1:8" x14ac:dyDescent="0.2">
      <c r="A2813" s="132"/>
      <c r="B2813" s="133"/>
      <c r="C2813" s="92"/>
      <c r="D2813" s="134"/>
      <c r="E2813" s="132"/>
      <c r="F2813" s="135"/>
      <c r="G2813" s="135"/>
      <c r="H2813" s="136"/>
    </row>
    <row r="2814" spans="1:8" x14ac:dyDescent="0.2">
      <c r="A2814" s="132"/>
      <c r="B2814" s="133"/>
      <c r="C2814" s="92"/>
      <c r="D2814" s="134"/>
      <c r="E2814" s="132"/>
      <c r="F2814" s="135"/>
      <c r="G2814" s="135"/>
      <c r="H2814" s="136"/>
    </row>
    <row r="2815" spans="1:8" x14ac:dyDescent="0.2">
      <c r="A2815" s="132"/>
      <c r="B2815" s="133"/>
      <c r="C2815" s="92"/>
      <c r="D2815" s="134"/>
      <c r="E2815" s="132"/>
      <c r="F2815" s="135"/>
      <c r="G2815" s="135"/>
      <c r="H2815" s="136"/>
    </row>
    <row r="2816" spans="1:8" x14ac:dyDescent="0.2">
      <c r="A2816" s="132"/>
      <c r="B2816" s="133"/>
      <c r="C2816" s="92"/>
      <c r="D2816" s="134"/>
      <c r="E2816" s="132"/>
      <c r="F2816" s="135"/>
      <c r="G2816" s="135"/>
      <c r="H2816" s="136"/>
    </row>
    <row r="2817" spans="1:8" x14ac:dyDescent="0.2">
      <c r="A2817" s="132"/>
      <c r="B2817" s="133"/>
      <c r="C2817" s="92"/>
      <c r="D2817" s="134"/>
      <c r="E2817" s="132"/>
      <c r="F2817" s="135"/>
      <c r="G2817" s="135"/>
      <c r="H2817" s="136"/>
    </row>
    <row r="2818" spans="1:8" x14ac:dyDescent="0.2">
      <c r="A2818" s="132"/>
      <c r="B2818" s="133"/>
      <c r="C2818" s="92"/>
      <c r="D2818" s="134"/>
      <c r="E2818" s="132"/>
      <c r="F2818" s="135"/>
      <c r="G2818" s="135"/>
      <c r="H2818" s="136"/>
    </row>
    <row r="2819" spans="1:8" x14ac:dyDescent="0.2">
      <c r="A2819" s="132"/>
      <c r="B2819" s="133"/>
      <c r="C2819" s="92"/>
      <c r="D2819" s="134"/>
      <c r="E2819" s="132"/>
      <c r="F2819" s="135"/>
      <c r="G2819" s="135"/>
      <c r="H2819" s="136"/>
    </row>
    <row r="2820" spans="1:8" x14ac:dyDescent="0.2">
      <c r="A2820" s="132"/>
      <c r="B2820" s="133"/>
      <c r="C2820" s="92"/>
      <c r="D2820" s="134"/>
      <c r="E2820" s="132"/>
      <c r="F2820" s="135"/>
      <c r="G2820" s="135"/>
      <c r="H2820" s="136"/>
    </row>
    <row r="2821" spans="1:8" x14ac:dyDescent="0.2">
      <c r="A2821" s="132"/>
      <c r="B2821" s="133"/>
      <c r="C2821" s="92"/>
      <c r="D2821" s="134"/>
      <c r="E2821" s="132"/>
      <c r="F2821" s="135"/>
      <c r="G2821" s="135"/>
      <c r="H2821" s="136"/>
    </row>
    <row r="2822" spans="1:8" x14ac:dyDescent="0.2">
      <c r="A2822" s="132"/>
      <c r="B2822" s="133"/>
      <c r="C2822" s="92"/>
      <c r="D2822" s="134"/>
      <c r="E2822" s="132"/>
      <c r="F2822" s="135"/>
      <c r="G2822" s="135"/>
      <c r="H2822" s="136"/>
    </row>
    <row r="2823" spans="1:8" x14ac:dyDescent="0.2">
      <c r="A2823" s="132"/>
      <c r="B2823" s="133"/>
      <c r="C2823" s="92"/>
      <c r="D2823" s="134"/>
      <c r="E2823" s="132"/>
      <c r="F2823" s="135"/>
      <c r="G2823" s="135"/>
      <c r="H2823" s="136"/>
    </row>
    <row r="2824" spans="1:8" x14ac:dyDescent="0.2">
      <c r="A2824" s="132"/>
      <c r="B2824" s="133"/>
      <c r="C2824" s="92"/>
      <c r="D2824" s="134"/>
      <c r="E2824" s="132"/>
      <c r="F2824" s="135"/>
      <c r="G2824" s="135"/>
      <c r="H2824" s="136"/>
    </row>
    <row r="2825" spans="1:8" x14ac:dyDescent="0.2">
      <c r="A2825" s="132"/>
      <c r="B2825" s="133"/>
      <c r="C2825" s="92"/>
      <c r="D2825" s="134"/>
      <c r="E2825" s="132"/>
      <c r="F2825" s="135"/>
      <c r="G2825" s="135"/>
      <c r="H2825" s="136"/>
    </row>
    <row r="2826" spans="1:8" x14ac:dyDescent="0.2">
      <c r="A2826" s="132"/>
      <c r="B2826" s="133"/>
      <c r="C2826" s="92"/>
      <c r="D2826" s="134"/>
      <c r="E2826" s="132"/>
      <c r="F2826" s="135"/>
      <c r="G2826" s="135"/>
      <c r="H2826" s="136"/>
    </row>
    <row r="2827" spans="1:8" x14ac:dyDescent="0.2">
      <c r="A2827" s="132"/>
      <c r="B2827" s="133"/>
      <c r="C2827" s="92"/>
      <c r="D2827" s="134"/>
      <c r="E2827" s="132"/>
      <c r="F2827" s="135"/>
      <c r="G2827" s="135"/>
      <c r="H2827" s="136"/>
    </row>
    <row r="2828" spans="1:8" x14ac:dyDescent="0.2">
      <c r="A2828" s="132"/>
      <c r="B2828" s="133"/>
      <c r="C2828" s="92"/>
      <c r="D2828" s="134"/>
      <c r="E2828" s="132"/>
      <c r="F2828" s="135"/>
      <c r="G2828" s="135"/>
      <c r="H2828" s="136"/>
    </row>
    <row r="2829" spans="1:8" x14ac:dyDescent="0.2">
      <c r="A2829" s="132"/>
      <c r="B2829" s="133"/>
      <c r="C2829" s="92"/>
      <c r="D2829" s="134"/>
      <c r="E2829" s="132"/>
      <c r="F2829" s="135"/>
      <c r="G2829" s="135"/>
      <c r="H2829" s="136"/>
    </row>
    <row r="2830" spans="1:8" x14ac:dyDescent="0.2">
      <c r="A2830" s="132"/>
      <c r="B2830" s="133"/>
      <c r="C2830" s="92"/>
      <c r="D2830" s="134"/>
      <c r="E2830" s="132"/>
      <c r="F2830" s="135"/>
      <c r="G2830" s="135"/>
      <c r="H2830" s="136"/>
    </row>
    <row r="2831" spans="1:8" x14ac:dyDescent="0.2">
      <c r="A2831" s="132"/>
      <c r="B2831" s="133"/>
      <c r="C2831" s="92"/>
      <c r="D2831" s="134"/>
      <c r="E2831" s="132"/>
      <c r="F2831" s="135"/>
      <c r="G2831" s="135"/>
      <c r="H2831" s="136"/>
    </row>
    <row r="2832" spans="1:8" x14ac:dyDescent="0.2">
      <c r="A2832" s="132"/>
      <c r="B2832" s="133"/>
      <c r="C2832" s="92"/>
      <c r="D2832" s="134"/>
      <c r="E2832" s="132"/>
      <c r="F2832" s="135"/>
      <c r="G2832" s="135"/>
      <c r="H2832" s="136"/>
    </row>
    <row r="2833" spans="1:8" x14ac:dyDescent="0.2">
      <c r="A2833" s="132"/>
      <c r="B2833" s="133"/>
      <c r="C2833" s="92"/>
      <c r="D2833" s="134"/>
      <c r="E2833" s="132"/>
      <c r="F2833" s="135"/>
      <c r="G2833" s="135"/>
      <c r="H2833" s="136"/>
    </row>
    <row r="2834" spans="1:8" x14ac:dyDescent="0.2">
      <c r="A2834" s="132"/>
      <c r="B2834" s="133"/>
      <c r="C2834" s="92"/>
      <c r="D2834" s="134"/>
      <c r="E2834" s="132"/>
      <c r="F2834" s="135"/>
      <c r="G2834" s="135"/>
      <c r="H2834" s="136"/>
    </row>
    <row r="2835" spans="1:8" x14ac:dyDescent="0.2">
      <c r="A2835" s="132"/>
      <c r="B2835" s="133"/>
      <c r="C2835" s="92"/>
      <c r="D2835" s="134"/>
      <c r="E2835" s="132"/>
      <c r="F2835" s="135"/>
      <c r="G2835" s="135"/>
      <c r="H2835" s="136"/>
    </row>
    <row r="2836" spans="1:8" x14ac:dyDescent="0.2">
      <c r="A2836" s="132"/>
      <c r="B2836" s="133"/>
      <c r="C2836" s="92"/>
      <c r="D2836" s="134"/>
      <c r="E2836" s="132"/>
      <c r="F2836" s="135"/>
      <c r="G2836" s="135"/>
      <c r="H2836" s="136"/>
    </row>
    <row r="2837" spans="1:8" x14ac:dyDescent="0.2">
      <c r="A2837" s="132"/>
      <c r="B2837" s="133"/>
      <c r="C2837" s="92"/>
      <c r="D2837" s="134"/>
      <c r="E2837" s="132"/>
      <c r="F2837" s="135"/>
      <c r="G2837" s="135"/>
      <c r="H2837" s="136"/>
    </row>
    <row r="2838" spans="1:8" x14ac:dyDescent="0.2">
      <c r="A2838" s="132"/>
      <c r="B2838" s="133"/>
      <c r="C2838" s="92"/>
      <c r="D2838" s="134"/>
      <c r="E2838" s="132"/>
      <c r="F2838" s="135"/>
      <c r="G2838" s="135"/>
      <c r="H2838" s="136"/>
    </row>
    <row r="2839" spans="1:8" x14ac:dyDescent="0.2">
      <c r="A2839" s="132"/>
      <c r="B2839" s="133"/>
      <c r="C2839" s="92"/>
      <c r="D2839" s="134"/>
      <c r="E2839" s="132"/>
      <c r="F2839" s="135"/>
      <c r="G2839" s="135"/>
      <c r="H2839" s="136"/>
    </row>
    <row r="2840" spans="1:8" x14ac:dyDescent="0.2">
      <c r="A2840" s="132"/>
      <c r="B2840" s="133"/>
      <c r="C2840" s="92"/>
      <c r="D2840" s="134"/>
      <c r="E2840" s="132"/>
      <c r="F2840" s="135"/>
      <c r="G2840" s="135"/>
      <c r="H2840" s="136"/>
    </row>
    <row r="2841" spans="1:8" x14ac:dyDescent="0.2">
      <c r="A2841" s="132"/>
      <c r="B2841" s="133"/>
      <c r="C2841" s="92"/>
      <c r="D2841" s="134"/>
      <c r="E2841" s="132"/>
      <c r="F2841" s="135"/>
      <c r="G2841" s="135"/>
      <c r="H2841" s="136"/>
    </row>
    <row r="2842" spans="1:8" x14ac:dyDescent="0.2">
      <c r="A2842" s="132"/>
      <c r="B2842" s="133"/>
      <c r="C2842" s="92"/>
      <c r="D2842" s="134"/>
      <c r="E2842" s="132"/>
      <c r="F2842" s="135"/>
      <c r="G2842" s="135"/>
      <c r="H2842" s="136"/>
    </row>
    <row r="2843" spans="1:8" x14ac:dyDescent="0.2">
      <c r="A2843" s="132"/>
      <c r="B2843" s="133"/>
      <c r="C2843" s="92"/>
      <c r="D2843" s="134"/>
      <c r="E2843" s="132"/>
      <c r="F2843" s="135"/>
      <c r="G2843" s="135"/>
      <c r="H2843" s="136"/>
    </row>
    <row r="2844" spans="1:8" x14ac:dyDescent="0.2">
      <c r="A2844" s="132"/>
      <c r="B2844" s="133"/>
      <c r="C2844" s="92"/>
      <c r="D2844" s="134"/>
      <c r="E2844" s="132"/>
      <c r="F2844" s="135"/>
      <c r="G2844" s="135"/>
      <c r="H2844" s="136"/>
    </row>
    <row r="2845" spans="1:8" x14ac:dyDescent="0.2">
      <c r="A2845" s="132"/>
      <c r="B2845" s="133"/>
      <c r="C2845" s="92"/>
      <c r="D2845" s="134"/>
      <c r="E2845" s="132"/>
      <c r="F2845" s="135"/>
      <c r="G2845" s="135"/>
      <c r="H2845" s="136"/>
    </row>
    <row r="2846" spans="1:8" x14ac:dyDescent="0.2">
      <c r="A2846" s="132"/>
      <c r="B2846" s="133"/>
      <c r="C2846" s="92"/>
      <c r="D2846" s="134"/>
      <c r="E2846" s="132"/>
      <c r="F2846" s="135"/>
      <c r="G2846" s="135"/>
      <c r="H2846" s="136"/>
    </row>
    <row r="2847" spans="1:8" x14ac:dyDescent="0.2">
      <c r="A2847" s="132"/>
      <c r="B2847" s="133"/>
      <c r="C2847" s="92"/>
      <c r="D2847" s="134"/>
      <c r="E2847" s="132"/>
      <c r="F2847" s="135"/>
      <c r="G2847" s="135"/>
      <c r="H2847" s="136"/>
    </row>
    <row r="2848" spans="1:8" x14ac:dyDescent="0.2">
      <c r="A2848" s="132"/>
      <c r="B2848" s="133"/>
      <c r="C2848" s="92"/>
      <c r="D2848" s="134"/>
      <c r="E2848" s="132"/>
      <c r="F2848" s="135"/>
      <c r="G2848" s="135"/>
      <c r="H2848" s="136"/>
    </row>
    <row r="2849" spans="1:8" x14ac:dyDescent="0.2">
      <c r="A2849" s="132"/>
      <c r="B2849" s="133"/>
      <c r="C2849" s="92"/>
      <c r="D2849" s="134"/>
      <c r="E2849" s="132"/>
      <c r="F2849" s="135"/>
      <c r="G2849" s="135"/>
      <c r="H2849" s="136"/>
    </row>
    <row r="2850" spans="1:8" x14ac:dyDescent="0.2">
      <c r="A2850" s="132"/>
      <c r="B2850" s="133"/>
      <c r="C2850" s="92"/>
      <c r="D2850" s="134"/>
      <c r="E2850" s="132"/>
      <c r="F2850" s="135"/>
      <c r="G2850" s="135"/>
      <c r="H2850" s="136"/>
    </row>
    <row r="2851" spans="1:8" x14ac:dyDescent="0.2">
      <c r="A2851" s="132"/>
      <c r="B2851" s="133"/>
      <c r="C2851" s="92"/>
      <c r="D2851" s="134"/>
      <c r="E2851" s="132"/>
      <c r="F2851" s="135"/>
      <c r="G2851" s="135"/>
      <c r="H2851" s="136"/>
    </row>
    <row r="2852" spans="1:8" x14ac:dyDescent="0.2">
      <c r="A2852" s="132"/>
      <c r="B2852" s="133"/>
      <c r="C2852" s="92"/>
      <c r="D2852" s="134"/>
      <c r="E2852" s="132"/>
      <c r="F2852" s="135"/>
      <c r="G2852" s="135"/>
      <c r="H2852" s="136"/>
    </row>
    <row r="2853" spans="1:8" x14ac:dyDescent="0.2">
      <c r="A2853" s="132"/>
      <c r="B2853" s="133"/>
      <c r="C2853" s="92"/>
      <c r="D2853" s="134"/>
      <c r="E2853" s="132"/>
      <c r="F2853" s="135"/>
      <c r="G2853" s="135"/>
      <c r="H2853" s="136"/>
    </row>
    <row r="2854" spans="1:8" x14ac:dyDescent="0.2">
      <c r="A2854" s="132"/>
      <c r="B2854" s="133"/>
      <c r="C2854" s="92"/>
      <c r="D2854" s="134"/>
      <c r="E2854" s="132"/>
      <c r="F2854" s="135"/>
      <c r="G2854" s="135"/>
      <c r="H2854" s="136"/>
    </row>
    <row r="2855" spans="1:8" x14ac:dyDescent="0.2">
      <c r="A2855" s="132"/>
      <c r="B2855" s="133"/>
      <c r="C2855" s="92"/>
      <c r="D2855" s="134"/>
      <c r="E2855" s="132"/>
      <c r="F2855" s="135"/>
      <c r="G2855" s="135"/>
      <c r="H2855" s="136"/>
    </row>
    <row r="2856" spans="1:8" x14ac:dyDescent="0.2">
      <c r="A2856" s="132"/>
      <c r="B2856" s="133"/>
      <c r="C2856" s="92"/>
      <c r="D2856" s="134"/>
      <c r="E2856" s="132"/>
      <c r="F2856" s="135"/>
      <c r="G2856" s="135"/>
      <c r="H2856" s="136"/>
    </row>
    <row r="2857" spans="1:8" x14ac:dyDescent="0.2">
      <c r="A2857" s="132"/>
      <c r="B2857" s="133"/>
      <c r="C2857" s="92"/>
      <c r="D2857" s="134"/>
      <c r="E2857" s="132"/>
      <c r="F2857" s="135"/>
      <c r="G2857" s="135"/>
      <c r="H2857" s="136"/>
    </row>
    <row r="2858" spans="1:8" x14ac:dyDescent="0.2">
      <c r="A2858" s="132"/>
      <c r="B2858" s="133"/>
      <c r="C2858" s="92"/>
      <c r="D2858" s="134"/>
      <c r="E2858" s="132"/>
      <c r="F2858" s="135"/>
      <c r="G2858" s="135"/>
      <c r="H2858" s="136"/>
    </row>
    <row r="2859" spans="1:8" x14ac:dyDescent="0.2">
      <c r="A2859" s="132"/>
      <c r="B2859" s="133"/>
      <c r="C2859" s="92"/>
      <c r="D2859" s="134"/>
      <c r="E2859" s="132"/>
      <c r="F2859" s="135"/>
      <c r="G2859" s="135"/>
      <c r="H2859" s="136"/>
    </row>
    <row r="2860" spans="1:8" x14ac:dyDescent="0.2">
      <c r="A2860" s="132"/>
      <c r="B2860" s="133"/>
      <c r="C2860" s="92"/>
      <c r="D2860" s="134"/>
      <c r="E2860" s="132"/>
      <c r="F2860" s="135"/>
      <c r="G2860" s="135"/>
      <c r="H2860" s="136"/>
    </row>
    <row r="2861" spans="1:8" x14ac:dyDescent="0.2">
      <c r="A2861" s="132"/>
      <c r="B2861" s="133"/>
      <c r="C2861" s="92"/>
      <c r="D2861" s="134"/>
      <c r="E2861" s="132"/>
      <c r="F2861" s="135"/>
      <c r="G2861" s="135"/>
      <c r="H2861" s="136"/>
    </row>
    <row r="2862" spans="1:8" x14ac:dyDescent="0.2">
      <c r="A2862" s="132"/>
      <c r="B2862" s="133"/>
      <c r="C2862" s="92"/>
      <c r="D2862" s="134"/>
      <c r="E2862" s="132"/>
      <c r="F2862" s="135"/>
      <c r="G2862" s="135"/>
      <c r="H2862" s="136"/>
    </row>
    <row r="2863" spans="1:8" x14ac:dyDescent="0.2">
      <c r="A2863" s="132"/>
      <c r="B2863" s="133"/>
      <c r="C2863" s="92"/>
      <c r="D2863" s="134"/>
      <c r="E2863" s="132"/>
      <c r="F2863" s="135"/>
      <c r="G2863" s="135"/>
      <c r="H2863" s="136"/>
    </row>
    <row r="2864" spans="1:8" x14ac:dyDescent="0.2">
      <c r="A2864" s="132"/>
      <c r="B2864" s="133"/>
      <c r="C2864" s="92"/>
      <c r="D2864" s="134"/>
      <c r="E2864" s="132"/>
      <c r="F2864" s="135"/>
      <c r="G2864" s="135"/>
      <c r="H2864" s="136"/>
    </row>
    <row r="2865" spans="1:8" x14ac:dyDescent="0.2">
      <c r="A2865" s="132"/>
      <c r="B2865" s="133"/>
      <c r="C2865" s="92"/>
      <c r="D2865" s="134"/>
      <c r="E2865" s="132"/>
      <c r="F2865" s="135"/>
      <c r="G2865" s="135"/>
      <c r="H2865" s="136"/>
    </row>
    <row r="2866" spans="1:8" x14ac:dyDescent="0.2">
      <c r="A2866" s="132"/>
      <c r="B2866" s="133"/>
      <c r="C2866" s="92"/>
      <c r="D2866" s="134"/>
      <c r="E2866" s="132"/>
      <c r="F2866" s="135"/>
      <c r="G2866" s="135"/>
      <c r="H2866" s="136"/>
    </row>
    <row r="2867" spans="1:8" x14ac:dyDescent="0.2">
      <c r="A2867" s="132"/>
      <c r="B2867" s="133"/>
      <c r="C2867" s="92"/>
      <c r="D2867" s="134"/>
      <c r="E2867" s="132"/>
      <c r="F2867" s="135"/>
      <c r="G2867" s="135"/>
      <c r="H2867" s="136"/>
    </row>
    <row r="2868" spans="1:8" x14ac:dyDescent="0.2">
      <c r="A2868" s="132"/>
      <c r="B2868" s="133"/>
      <c r="C2868" s="92"/>
      <c r="D2868" s="134"/>
      <c r="E2868" s="132"/>
      <c r="F2868" s="135"/>
      <c r="G2868" s="135"/>
      <c r="H2868" s="136"/>
    </row>
    <row r="2869" spans="1:8" x14ac:dyDescent="0.2">
      <c r="A2869" s="132"/>
      <c r="B2869" s="133"/>
      <c r="C2869" s="92"/>
      <c r="D2869" s="134"/>
      <c r="E2869" s="132"/>
      <c r="F2869" s="135"/>
      <c r="G2869" s="135"/>
      <c r="H2869" s="136"/>
    </row>
    <row r="2870" spans="1:8" x14ac:dyDescent="0.2">
      <c r="A2870" s="132"/>
      <c r="B2870" s="133"/>
      <c r="C2870" s="92"/>
      <c r="D2870" s="134"/>
      <c r="E2870" s="132"/>
      <c r="F2870" s="135"/>
      <c r="G2870" s="135"/>
      <c r="H2870" s="136"/>
    </row>
    <row r="2871" spans="1:8" x14ac:dyDescent="0.2">
      <c r="A2871" s="132"/>
      <c r="B2871" s="133"/>
      <c r="C2871" s="92"/>
      <c r="D2871" s="134"/>
      <c r="E2871" s="132"/>
      <c r="F2871" s="135"/>
      <c r="G2871" s="135"/>
      <c r="H2871" s="136"/>
    </row>
    <row r="2872" spans="1:8" x14ac:dyDescent="0.2">
      <c r="A2872" s="132"/>
      <c r="B2872" s="133"/>
      <c r="C2872" s="92"/>
      <c r="D2872" s="134"/>
      <c r="E2872" s="132"/>
      <c r="F2872" s="135"/>
      <c r="G2872" s="135"/>
      <c r="H2872" s="136"/>
    </row>
    <row r="2873" spans="1:8" x14ac:dyDescent="0.2">
      <c r="A2873" s="132"/>
      <c r="B2873" s="133"/>
      <c r="C2873" s="92"/>
      <c r="D2873" s="134"/>
      <c r="E2873" s="132"/>
      <c r="F2873" s="135"/>
      <c r="G2873" s="135"/>
      <c r="H2873" s="136"/>
    </row>
    <row r="2874" spans="1:8" x14ac:dyDescent="0.2">
      <c r="A2874" s="132"/>
      <c r="B2874" s="133"/>
      <c r="C2874" s="92"/>
      <c r="D2874" s="134"/>
      <c r="E2874" s="132"/>
      <c r="F2874" s="135"/>
      <c r="G2874" s="135"/>
      <c r="H2874" s="136"/>
    </row>
    <row r="2875" spans="1:8" x14ac:dyDescent="0.2">
      <c r="A2875" s="132"/>
      <c r="B2875" s="133"/>
      <c r="C2875" s="92"/>
      <c r="D2875" s="134"/>
      <c r="E2875" s="132"/>
      <c r="F2875" s="135"/>
      <c r="G2875" s="135"/>
      <c r="H2875" s="136"/>
    </row>
    <row r="2876" spans="1:8" x14ac:dyDescent="0.2">
      <c r="A2876" s="132"/>
      <c r="B2876" s="133"/>
      <c r="C2876" s="92"/>
      <c r="D2876" s="134"/>
      <c r="E2876" s="132"/>
      <c r="F2876" s="135"/>
      <c r="G2876" s="135"/>
      <c r="H2876" s="136"/>
    </row>
    <row r="2877" spans="1:8" x14ac:dyDescent="0.2">
      <c r="A2877" s="132"/>
      <c r="B2877" s="133"/>
      <c r="C2877" s="92"/>
      <c r="D2877" s="134"/>
      <c r="E2877" s="132"/>
      <c r="F2877" s="135"/>
      <c r="G2877" s="135"/>
      <c r="H2877" s="136"/>
    </row>
    <row r="2878" spans="1:8" x14ac:dyDescent="0.2">
      <c r="A2878" s="132"/>
      <c r="B2878" s="133"/>
      <c r="C2878" s="92"/>
      <c r="D2878" s="134"/>
      <c r="E2878" s="132"/>
      <c r="F2878" s="135"/>
      <c r="G2878" s="135"/>
      <c r="H2878" s="136"/>
    </row>
    <row r="2879" spans="1:8" x14ac:dyDescent="0.2">
      <c r="A2879" s="132"/>
      <c r="B2879" s="133"/>
      <c r="C2879" s="92"/>
      <c r="D2879" s="134"/>
      <c r="E2879" s="132"/>
      <c r="F2879" s="135"/>
      <c r="G2879" s="135"/>
      <c r="H2879" s="136"/>
    </row>
    <row r="2880" spans="1:8" x14ac:dyDescent="0.2">
      <c r="A2880" s="132"/>
      <c r="B2880" s="133"/>
      <c r="C2880" s="92"/>
      <c r="D2880" s="134"/>
      <c r="E2880" s="132"/>
      <c r="F2880" s="135"/>
      <c r="G2880" s="135"/>
      <c r="H2880" s="136"/>
    </row>
    <row r="2881" spans="1:8" x14ac:dyDescent="0.2">
      <c r="A2881" s="132"/>
      <c r="B2881" s="133"/>
      <c r="C2881" s="92"/>
      <c r="D2881" s="134"/>
      <c r="E2881" s="132"/>
      <c r="F2881" s="135"/>
      <c r="G2881" s="135"/>
      <c r="H2881" s="136"/>
    </row>
    <row r="2882" spans="1:8" x14ac:dyDescent="0.2">
      <c r="A2882" s="132"/>
      <c r="B2882" s="133"/>
      <c r="C2882" s="92"/>
      <c r="D2882" s="134"/>
      <c r="E2882" s="132"/>
      <c r="F2882" s="135"/>
      <c r="G2882" s="135"/>
      <c r="H2882" s="136"/>
    </row>
    <row r="2883" spans="1:8" x14ac:dyDescent="0.2">
      <c r="A2883" s="132"/>
      <c r="B2883" s="133"/>
      <c r="C2883" s="92"/>
      <c r="D2883" s="134"/>
      <c r="E2883" s="132"/>
      <c r="F2883" s="135"/>
      <c r="G2883" s="135"/>
      <c r="H2883" s="136"/>
    </row>
    <row r="2884" spans="1:8" x14ac:dyDescent="0.2">
      <c r="A2884" s="132"/>
      <c r="B2884" s="133"/>
      <c r="C2884" s="92"/>
      <c r="D2884" s="134"/>
      <c r="E2884" s="132"/>
      <c r="F2884" s="135"/>
      <c r="G2884" s="135"/>
      <c r="H2884" s="136"/>
    </row>
    <row r="2885" spans="1:8" x14ac:dyDescent="0.2">
      <c r="A2885" s="132"/>
      <c r="B2885" s="133"/>
      <c r="C2885" s="92"/>
      <c r="D2885" s="134"/>
      <c r="E2885" s="132"/>
      <c r="F2885" s="135"/>
      <c r="G2885" s="135"/>
      <c r="H2885" s="136"/>
    </row>
    <row r="2886" spans="1:8" x14ac:dyDescent="0.2">
      <c r="A2886" s="132"/>
      <c r="B2886" s="133"/>
      <c r="C2886" s="92"/>
      <c r="D2886" s="134"/>
      <c r="E2886" s="132"/>
      <c r="F2886" s="135"/>
      <c r="G2886" s="135"/>
      <c r="H2886" s="136"/>
    </row>
    <row r="2887" spans="1:8" x14ac:dyDescent="0.2">
      <c r="A2887" s="132"/>
      <c r="B2887" s="133"/>
      <c r="C2887" s="92"/>
      <c r="D2887" s="134"/>
      <c r="E2887" s="132"/>
      <c r="F2887" s="135"/>
      <c r="G2887" s="135"/>
      <c r="H2887" s="136"/>
    </row>
    <row r="2888" spans="1:8" x14ac:dyDescent="0.2">
      <c r="A2888" s="132"/>
      <c r="B2888" s="133"/>
      <c r="C2888" s="92"/>
      <c r="D2888" s="134"/>
      <c r="E2888" s="132"/>
      <c r="F2888" s="135"/>
      <c r="G2888" s="135"/>
      <c r="H2888" s="136"/>
    </row>
    <row r="2889" spans="1:8" x14ac:dyDescent="0.2">
      <c r="A2889" s="132"/>
      <c r="B2889" s="133"/>
      <c r="C2889" s="92"/>
      <c r="D2889" s="134"/>
      <c r="E2889" s="132"/>
      <c r="F2889" s="135"/>
      <c r="G2889" s="135"/>
      <c r="H2889" s="136"/>
    </row>
    <row r="2890" spans="1:8" x14ac:dyDescent="0.2">
      <c r="A2890" s="132"/>
      <c r="B2890" s="133"/>
      <c r="C2890" s="92"/>
      <c r="D2890" s="134"/>
      <c r="E2890" s="132"/>
      <c r="F2890" s="135"/>
      <c r="G2890" s="135"/>
      <c r="H2890" s="136"/>
    </row>
    <row r="2891" spans="1:8" x14ac:dyDescent="0.2">
      <c r="A2891" s="132"/>
      <c r="B2891" s="133"/>
      <c r="C2891" s="92"/>
      <c r="D2891" s="134"/>
      <c r="E2891" s="132"/>
      <c r="F2891" s="135"/>
      <c r="G2891" s="135"/>
      <c r="H2891" s="136"/>
    </row>
    <row r="2892" spans="1:8" x14ac:dyDescent="0.2">
      <c r="A2892" s="132"/>
      <c r="B2892" s="133"/>
      <c r="C2892" s="92"/>
      <c r="D2892" s="134"/>
      <c r="E2892" s="132"/>
      <c r="F2892" s="135"/>
      <c r="G2892" s="135"/>
      <c r="H2892" s="136"/>
    </row>
    <row r="2893" spans="1:8" x14ac:dyDescent="0.2">
      <c r="A2893" s="132"/>
      <c r="B2893" s="133"/>
      <c r="C2893" s="92"/>
      <c r="D2893" s="134"/>
      <c r="E2893" s="132"/>
      <c r="F2893" s="135"/>
      <c r="G2893" s="135"/>
      <c r="H2893" s="136"/>
    </row>
    <row r="2894" spans="1:8" x14ac:dyDescent="0.2">
      <c r="A2894" s="132"/>
      <c r="B2894" s="133"/>
      <c r="C2894" s="92"/>
      <c r="D2894" s="134"/>
      <c r="E2894" s="132"/>
      <c r="F2894" s="135"/>
      <c r="G2894" s="135"/>
      <c r="H2894" s="136"/>
    </row>
    <row r="2895" spans="1:8" x14ac:dyDescent="0.2">
      <c r="A2895" s="132"/>
      <c r="B2895" s="133"/>
      <c r="C2895" s="92"/>
      <c r="D2895" s="134"/>
      <c r="E2895" s="132"/>
      <c r="F2895" s="135"/>
      <c r="G2895" s="135"/>
      <c r="H2895" s="136"/>
    </row>
    <row r="2896" spans="1:8" x14ac:dyDescent="0.2">
      <c r="A2896" s="132"/>
      <c r="B2896" s="133"/>
      <c r="C2896" s="92"/>
      <c r="D2896" s="134"/>
      <c r="E2896" s="132"/>
      <c r="F2896" s="135"/>
      <c r="G2896" s="135"/>
      <c r="H2896" s="136"/>
    </row>
    <row r="2897" spans="1:8" x14ac:dyDescent="0.2">
      <c r="A2897" s="132"/>
      <c r="B2897" s="133"/>
      <c r="C2897" s="92"/>
      <c r="D2897" s="134"/>
      <c r="E2897" s="132"/>
      <c r="F2897" s="135"/>
      <c r="G2897" s="135"/>
      <c r="H2897" s="136"/>
    </row>
    <row r="2898" spans="1:8" x14ac:dyDescent="0.2">
      <c r="A2898" s="132"/>
      <c r="B2898" s="133"/>
      <c r="C2898" s="92"/>
      <c r="D2898" s="134"/>
      <c r="E2898" s="132"/>
      <c r="F2898" s="135"/>
      <c r="G2898" s="135"/>
      <c r="H2898" s="136"/>
    </row>
    <row r="2899" spans="1:8" x14ac:dyDescent="0.2">
      <c r="A2899" s="132"/>
      <c r="B2899" s="133"/>
      <c r="C2899" s="92"/>
      <c r="D2899" s="134"/>
      <c r="E2899" s="132"/>
      <c r="F2899" s="135"/>
      <c r="G2899" s="135"/>
      <c r="H2899" s="136"/>
    </row>
    <row r="2900" spans="1:8" x14ac:dyDescent="0.2">
      <c r="A2900" s="132"/>
      <c r="B2900" s="133"/>
      <c r="C2900" s="92"/>
      <c r="D2900" s="134"/>
      <c r="E2900" s="132"/>
      <c r="F2900" s="135"/>
      <c r="G2900" s="135"/>
      <c r="H2900" s="136"/>
    </row>
    <row r="2901" spans="1:8" x14ac:dyDescent="0.2">
      <c r="A2901" s="132"/>
      <c r="B2901" s="133"/>
      <c r="C2901" s="92"/>
      <c r="D2901" s="134"/>
      <c r="E2901" s="132"/>
      <c r="F2901" s="135"/>
      <c r="G2901" s="135"/>
      <c r="H2901" s="136"/>
    </row>
    <row r="2902" spans="1:8" x14ac:dyDescent="0.2">
      <c r="A2902" s="132"/>
      <c r="B2902" s="133"/>
      <c r="C2902" s="92"/>
      <c r="D2902" s="134"/>
      <c r="E2902" s="132"/>
      <c r="F2902" s="135"/>
      <c r="G2902" s="135"/>
      <c r="H2902" s="136"/>
    </row>
    <row r="2903" spans="1:8" x14ac:dyDescent="0.2">
      <c r="A2903" s="132"/>
      <c r="B2903" s="133"/>
      <c r="C2903" s="92"/>
      <c r="D2903" s="134"/>
      <c r="E2903" s="132"/>
      <c r="F2903" s="135"/>
      <c r="G2903" s="135"/>
      <c r="H2903" s="136"/>
    </row>
    <row r="2904" spans="1:8" x14ac:dyDescent="0.2">
      <c r="A2904" s="132"/>
      <c r="B2904" s="133"/>
      <c r="C2904" s="92"/>
      <c r="D2904" s="134"/>
      <c r="E2904" s="132"/>
      <c r="F2904" s="135"/>
      <c r="G2904" s="135"/>
      <c r="H2904" s="136"/>
    </row>
    <row r="2905" spans="1:8" x14ac:dyDescent="0.2">
      <c r="A2905" s="132"/>
      <c r="B2905" s="133"/>
      <c r="C2905" s="92"/>
      <c r="D2905" s="134"/>
      <c r="E2905" s="132"/>
      <c r="F2905" s="135"/>
      <c r="G2905" s="135"/>
      <c r="H2905" s="136"/>
    </row>
    <row r="2906" spans="1:8" x14ac:dyDescent="0.2">
      <c r="A2906" s="132"/>
      <c r="B2906" s="133"/>
      <c r="C2906" s="92"/>
      <c r="D2906" s="134"/>
      <c r="E2906" s="132"/>
      <c r="F2906" s="135"/>
      <c r="G2906" s="135"/>
      <c r="H2906" s="136"/>
    </row>
    <row r="2907" spans="1:8" x14ac:dyDescent="0.2">
      <c r="A2907" s="132"/>
      <c r="B2907" s="133"/>
      <c r="C2907" s="92"/>
      <c r="D2907" s="134"/>
      <c r="E2907" s="132"/>
      <c r="F2907" s="135"/>
      <c r="G2907" s="135"/>
      <c r="H2907" s="136"/>
    </row>
    <row r="2908" spans="1:8" x14ac:dyDescent="0.2">
      <c r="A2908" s="132"/>
      <c r="B2908" s="133"/>
      <c r="C2908" s="92"/>
      <c r="D2908" s="134"/>
      <c r="E2908" s="132"/>
      <c r="F2908" s="135"/>
      <c r="G2908" s="135"/>
      <c r="H2908" s="136"/>
    </row>
    <row r="2909" spans="1:8" x14ac:dyDescent="0.2">
      <c r="A2909" s="132"/>
      <c r="B2909" s="133"/>
      <c r="C2909" s="92"/>
      <c r="D2909" s="134"/>
      <c r="E2909" s="132"/>
      <c r="F2909" s="135"/>
      <c r="G2909" s="135"/>
      <c r="H2909" s="136"/>
    </row>
    <row r="2910" spans="1:8" x14ac:dyDescent="0.2">
      <c r="A2910" s="132"/>
      <c r="B2910" s="133"/>
      <c r="C2910" s="92"/>
      <c r="D2910" s="134"/>
      <c r="E2910" s="132"/>
      <c r="F2910" s="135"/>
      <c r="G2910" s="135"/>
      <c r="H2910" s="136"/>
    </row>
    <row r="2911" spans="1:8" x14ac:dyDescent="0.2">
      <c r="A2911" s="132"/>
      <c r="B2911" s="133"/>
      <c r="C2911" s="92"/>
      <c r="D2911" s="134"/>
      <c r="E2911" s="132"/>
      <c r="F2911" s="135"/>
      <c r="G2911" s="135"/>
      <c r="H2911" s="136"/>
    </row>
    <row r="2912" spans="1:8" x14ac:dyDescent="0.2">
      <c r="A2912" s="132"/>
      <c r="B2912" s="133"/>
      <c r="C2912" s="92"/>
      <c r="D2912" s="134"/>
      <c r="E2912" s="132"/>
      <c r="F2912" s="135"/>
      <c r="G2912" s="135"/>
      <c r="H2912" s="136"/>
    </row>
    <row r="2913" spans="1:8" x14ac:dyDescent="0.2">
      <c r="A2913" s="132"/>
      <c r="B2913" s="133"/>
      <c r="C2913" s="92"/>
      <c r="D2913" s="134"/>
      <c r="E2913" s="132"/>
      <c r="F2913" s="135"/>
      <c r="G2913" s="135"/>
      <c r="H2913" s="136"/>
    </row>
    <row r="2914" spans="1:8" x14ac:dyDescent="0.2">
      <c r="A2914" s="132"/>
      <c r="B2914" s="133"/>
      <c r="C2914" s="92"/>
      <c r="D2914" s="134"/>
      <c r="E2914" s="132"/>
      <c r="F2914" s="135"/>
      <c r="G2914" s="135"/>
      <c r="H2914" s="136"/>
    </row>
    <row r="2915" spans="1:8" x14ac:dyDescent="0.2">
      <c r="A2915" s="132"/>
      <c r="B2915" s="133"/>
      <c r="C2915" s="92"/>
      <c r="D2915" s="134"/>
      <c r="E2915" s="132"/>
      <c r="F2915" s="135"/>
      <c r="G2915" s="135"/>
      <c r="H2915" s="136"/>
    </row>
    <row r="2916" spans="1:8" x14ac:dyDescent="0.2">
      <c r="A2916" s="132"/>
      <c r="B2916" s="133"/>
      <c r="C2916" s="92"/>
      <c r="D2916" s="134"/>
      <c r="E2916" s="132"/>
      <c r="F2916" s="135"/>
      <c r="G2916" s="135"/>
      <c r="H2916" s="136"/>
    </row>
    <row r="2917" spans="1:8" x14ac:dyDescent="0.2">
      <c r="A2917" s="132"/>
      <c r="B2917" s="133"/>
      <c r="C2917" s="92"/>
      <c r="D2917" s="134"/>
      <c r="E2917" s="132"/>
      <c r="F2917" s="135"/>
      <c r="G2917" s="135"/>
      <c r="H2917" s="136"/>
    </row>
    <row r="2918" spans="1:8" x14ac:dyDescent="0.2">
      <c r="A2918" s="132"/>
      <c r="B2918" s="133"/>
      <c r="C2918" s="92"/>
      <c r="D2918" s="134"/>
      <c r="E2918" s="132"/>
      <c r="F2918" s="135"/>
      <c r="G2918" s="135"/>
      <c r="H2918" s="136"/>
    </row>
    <row r="2919" spans="1:8" x14ac:dyDescent="0.2">
      <c r="A2919" s="132"/>
      <c r="B2919" s="133"/>
      <c r="C2919" s="92"/>
      <c r="D2919" s="134"/>
      <c r="E2919" s="132"/>
      <c r="F2919" s="135"/>
      <c r="G2919" s="135"/>
      <c r="H2919" s="136"/>
    </row>
    <row r="2920" spans="1:8" x14ac:dyDescent="0.2">
      <c r="A2920" s="132"/>
      <c r="B2920" s="133"/>
      <c r="C2920" s="92"/>
      <c r="D2920" s="134"/>
      <c r="E2920" s="132"/>
      <c r="F2920" s="135"/>
      <c r="G2920" s="135"/>
      <c r="H2920" s="136"/>
    </row>
    <row r="2921" spans="1:8" x14ac:dyDescent="0.2">
      <c r="A2921" s="132"/>
      <c r="B2921" s="133"/>
      <c r="C2921" s="92"/>
      <c r="D2921" s="134"/>
      <c r="E2921" s="132"/>
      <c r="F2921" s="135"/>
      <c r="G2921" s="135"/>
      <c r="H2921" s="136"/>
    </row>
    <row r="2922" spans="1:8" x14ac:dyDescent="0.2">
      <c r="A2922" s="132"/>
      <c r="B2922" s="133"/>
      <c r="C2922" s="92"/>
      <c r="D2922" s="134"/>
      <c r="E2922" s="132"/>
      <c r="F2922" s="135"/>
      <c r="G2922" s="135"/>
      <c r="H2922" s="136"/>
    </row>
    <row r="2923" spans="1:8" x14ac:dyDescent="0.2">
      <c r="A2923" s="132"/>
      <c r="B2923" s="133"/>
      <c r="C2923" s="92"/>
      <c r="D2923" s="134"/>
      <c r="E2923" s="132"/>
      <c r="F2923" s="135"/>
      <c r="G2923" s="135"/>
      <c r="H2923" s="136"/>
    </row>
    <row r="2924" spans="1:8" x14ac:dyDescent="0.2">
      <c r="A2924" s="132"/>
      <c r="B2924" s="133"/>
      <c r="C2924" s="92"/>
      <c r="D2924" s="134"/>
      <c r="E2924" s="132"/>
      <c r="F2924" s="135"/>
      <c r="G2924" s="135"/>
      <c r="H2924" s="136"/>
    </row>
    <row r="2925" spans="1:8" x14ac:dyDescent="0.2">
      <c r="A2925" s="132"/>
      <c r="B2925" s="133"/>
      <c r="C2925" s="92"/>
      <c r="D2925" s="134"/>
      <c r="E2925" s="132"/>
      <c r="F2925" s="135"/>
      <c r="G2925" s="135"/>
      <c r="H2925" s="136"/>
    </row>
    <row r="2926" spans="1:8" x14ac:dyDescent="0.2">
      <c r="A2926" s="132"/>
      <c r="B2926" s="133"/>
      <c r="C2926" s="92"/>
      <c r="D2926" s="134"/>
      <c r="E2926" s="132"/>
      <c r="F2926" s="135"/>
      <c r="G2926" s="135"/>
      <c r="H2926" s="136"/>
    </row>
    <row r="2927" spans="1:8" x14ac:dyDescent="0.2">
      <c r="A2927" s="132"/>
      <c r="B2927" s="133"/>
      <c r="C2927" s="92"/>
      <c r="D2927" s="134"/>
      <c r="E2927" s="132"/>
      <c r="F2927" s="135"/>
      <c r="G2927" s="135"/>
      <c r="H2927" s="136"/>
    </row>
    <row r="2928" spans="1:8" x14ac:dyDescent="0.2">
      <c r="A2928" s="132"/>
      <c r="B2928" s="133"/>
      <c r="C2928" s="92"/>
      <c r="D2928" s="134"/>
      <c r="E2928" s="132"/>
      <c r="F2928" s="135"/>
      <c r="G2928" s="135"/>
      <c r="H2928" s="136"/>
    </row>
    <row r="2929" spans="1:8" x14ac:dyDescent="0.2">
      <c r="A2929" s="132"/>
      <c r="B2929" s="133"/>
      <c r="C2929" s="92"/>
      <c r="D2929" s="134"/>
      <c r="E2929" s="132"/>
      <c r="F2929" s="135"/>
      <c r="G2929" s="135"/>
      <c r="H2929" s="136"/>
    </row>
    <row r="2930" spans="1:8" x14ac:dyDescent="0.2">
      <c r="A2930" s="132"/>
      <c r="B2930" s="133"/>
      <c r="C2930" s="92"/>
      <c r="D2930" s="134"/>
      <c r="E2930" s="132"/>
      <c r="F2930" s="135"/>
      <c r="G2930" s="135"/>
      <c r="H2930" s="136"/>
    </row>
    <row r="2931" spans="1:8" x14ac:dyDescent="0.2">
      <c r="A2931" s="132"/>
      <c r="B2931" s="133"/>
      <c r="C2931" s="92"/>
      <c r="D2931" s="134"/>
      <c r="E2931" s="132"/>
      <c r="F2931" s="135"/>
      <c r="G2931" s="135"/>
      <c r="H2931" s="136"/>
    </row>
    <row r="2932" spans="1:8" x14ac:dyDescent="0.2">
      <c r="A2932" s="132"/>
      <c r="B2932" s="133"/>
      <c r="C2932" s="92"/>
      <c r="D2932" s="134"/>
      <c r="E2932" s="132"/>
      <c r="F2932" s="135"/>
      <c r="G2932" s="135"/>
      <c r="H2932" s="136"/>
    </row>
    <row r="2933" spans="1:8" x14ac:dyDescent="0.2">
      <c r="A2933" s="132"/>
      <c r="B2933" s="133"/>
      <c r="C2933" s="92"/>
      <c r="D2933" s="134"/>
      <c r="E2933" s="132"/>
      <c r="F2933" s="135"/>
      <c r="G2933" s="135"/>
      <c r="H2933" s="136"/>
    </row>
    <row r="2934" spans="1:8" x14ac:dyDescent="0.2">
      <c r="A2934" s="132"/>
      <c r="B2934" s="133"/>
      <c r="C2934" s="92"/>
      <c r="D2934" s="134"/>
      <c r="E2934" s="132"/>
      <c r="F2934" s="135"/>
      <c r="G2934" s="135"/>
      <c r="H2934" s="136"/>
    </row>
    <row r="2935" spans="1:8" x14ac:dyDescent="0.2">
      <c r="A2935" s="132"/>
      <c r="B2935" s="133"/>
      <c r="C2935" s="92"/>
      <c r="D2935" s="134"/>
      <c r="E2935" s="132"/>
      <c r="F2935" s="135"/>
      <c r="G2935" s="135"/>
      <c r="H2935" s="136"/>
    </row>
    <row r="2936" spans="1:8" x14ac:dyDescent="0.2">
      <c r="A2936" s="132"/>
      <c r="B2936" s="133"/>
      <c r="C2936" s="92"/>
      <c r="D2936" s="134"/>
      <c r="E2936" s="132"/>
      <c r="F2936" s="135"/>
      <c r="G2936" s="135"/>
      <c r="H2936" s="136"/>
    </row>
    <row r="2937" spans="1:8" x14ac:dyDescent="0.2">
      <c r="A2937" s="132"/>
      <c r="B2937" s="133"/>
      <c r="C2937" s="92"/>
      <c r="D2937" s="134"/>
      <c r="E2937" s="132"/>
      <c r="F2937" s="135"/>
      <c r="G2937" s="135"/>
      <c r="H2937" s="136"/>
    </row>
    <row r="2938" spans="1:8" x14ac:dyDescent="0.2">
      <c r="A2938" s="132"/>
      <c r="B2938" s="133"/>
      <c r="C2938" s="92"/>
      <c r="D2938" s="134"/>
      <c r="E2938" s="132"/>
      <c r="F2938" s="135"/>
      <c r="G2938" s="135"/>
      <c r="H2938" s="136"/>
    </row>
    <row r="2939" spans="1:8" x14ac:dyDescent="0.2">
      <c r="A2939" s="132"/>
      <c r="B2939" s="133"/>
      <c r="C2939" s="92"/>
      <c r="D2939" s="134"/>
      <c r="E2939" s="132"/>
      <c r="F2939" s="135"/>
      <c r="G2939" s="135"/>
      <c r="H2939" s="136"/>
    </row>
    <row r="2940" spans="1:8" x14ac:dyDescent="0.2">
      <c r="A2940" s="132"/>
      <c r="B2940" s="133"/>
      <c r="C2940" s="92"/>
      <c r="D2940" s="134"/>
      <c r="E2940" s="132"/>
      <c r="F2940" s="135"/>
      <c r="G2940" s="135"/>
      <c r="H2940" s="136"/>
    </row>
    <row r="2941" spans="1:8" x14ac:dyDescent="0.2">
      <c r="A2941" s="132"/>
      <c r="B2941" s="133"/>
      <c r="C2941" s="92"/>
      <c r="D2941" s="134"/>
      <c r="E2941" s="132"/>
      <c r="F2941" s="135"/>
      <c r="G2941" s="135"/>
      <c r="H2941" s="136"/>
    </row>
    <row r="2942" spans="1:8" x14ac:dyDescent="0.2">
      <c r="A2942" s="132"/>
      <c r="B2942" s="133"/>
      <c r="C2942" s="92"/>
      <c r="D2942" s="134"/>
      <c r="E2942" s="132"/>
      <c r="F2942" s="135"/>
      <c r="G2942" s="135"/>
      <c r="H2942" s="136"/>
    </row>
    <row r="2943" spans="1:8" x14ac:dyDescent="0.2">
      <c r="A2943" s="132"/>
      <c r="B2943" s="133"/>
      <c r="C2943" s="92"/>
      <c r="D2943" s="134"/>
      <c r="E2943" s="132"/>
      <c r="F2943" s="135"/>
      <c r="G2943" s="135"/>
      <c r="H2943" s="136"/>
    </row>
    <row r="2944" spans="1:8" x14ac:dyDescent="0.2">
      <c r="A2944" s="132"/>
      <c r="B2944" s="133"/>
      <c r="C2944" s="92"/>
      <c r="D2944" s="134"/>
      <c r="E2944" s="132"/>
      <c r="F2944" s="135"/>
      <c r="G2944" s="135"/>
      <c r="H2944" s="136"/>
    </row>
    <row r="2945" spans="1:8" x14ac:dyDescent="0.2">
      <c r="A2945" s="132"/>
      <c r="B2945" s="133"/>
      <c r="C2945" s="92"/>
      <c r="D2945" s="134"/>
      <c r="E2945" s="132"/>
      <c r="F2945" s="135"/>
      <c r="G2945" s="135"/>
      <c r="H2945" s="136"/>
    </row>
    <row r="2946" spans="1:8" x14ac:dyDescent="0.2">
      <c r="A2946" s="132"/>
      <c r="B2946" s="133"/>
      <c r="C2946" s="92"/>
      <c r="D2946" s="134"/>
      <c r="E2946" s="132"/>
      <c r="F2946" s="135"/>
      <c r="G2946" s="135"/>
      <c r="H2946" s="136"/>
    </row>
    <row r="2947" spans="1:8" x14ac:dyDescent="0.2">
      <c r="A2947" s="132"/>
      <c r="B2947" s="133"/>
      <c r="C2947" s="92"/>
      <c r="D2947" s="134"/>
      <c r="E2947" s="132"/>
      <c r="F2947" s="135"/>
      <c r="G2947" s="135"/>
      <c r="H2947" s="136"/>
    </row>
    <row r="2948" spans="1:8" x14ac:dyDescent="0.2">
      <c r="A2948" s="132"/>
      <c r="B2948" s="133"/>
      <c r="C2948" s="92"/>
      <c r="D2948" s="134"/>
      <c r="E2948" s="132"/>
      <c r="F2948" s="135"/>
      <c r="G2948" s="135"/>
      <c r="H2948" s="136"/>
    </row>
    <row r="2949" spans="1:8" x14ac:dyDescent="0.2">
      <c r="A2949" s="132"/>
      <c r="B2949" s="133"/>
      <c r="C2949" s="92"/>
      <c r="D2949" s="134"/>
      <c r="E2949" s="132"/>
      <c r="F2949" s="135"/>
      <c r="G2949" s="135"/>
      <c r="H2949" s="136"/>
    </row>
    <row r="2950" spans="1:8" x14ac:dyDescent="0.2">
      <c r="A2950" s="132"/>
      <c r="B2950" s="133"/>
      <c r="C2950" s="92"/>
      <c r="D2950" s="134"/>
      <c r="E2950" s="132"/>
      <c r="F2950" s="135"/>
      <c r="G2950" s="135"/>
      <c r="H2950" s="136"/>
    </row>
    <row r="2951" spans="1:8" x14ac:dyDescent="0.2">
      <c r="A2951" s="132"/>
      <c r="B2951" s="133"/>
      <c r="C2951" s="92"/>
      <c r="D2951" s="134"/>
      <c r="E2951" s="132"/>
      <c r="F2951" s="135"/>
      <c r="G2951" s="135"/>
      <c r="H2951" s="136"/>
    </row>
    <row r="2952" spans="1:8" x14ac:dyDescent="0.2">
      <c r="A2952" s="132"/>
      <c r="B2952" s="133"/>
      <c r="C2952" s="92"/>
      <c r="D2952" s="134"/>
      <c r="E2952" s="132"/>
      <c r="F2952" s="135"/>
      <c r="G2952" s="135"/>
      <c r="H2952" s="136"/>
    </row>
    <row r="2953" spans="1:8" x14ac:dyDescent="0.2">
      <c r="A2953" s="132"/>
      <c r="B2953" s="133"/>
      <c r="C2953" s="92"/>
      <c r="D2953" s="134"/>
      <c r="E2953" s="132"/>
      <c r="F2953" s="135"/>
      <c r="G2953" s="135"/>
      <c r="H2953" s="136"/>
    </row>
    <row r="2954" spans="1:8" x14ac:dyDescent="0.2">
      <c r="A2954" s="132"/>
      <c r="B2954" s="133"/>
      <c r="C2954" s="92"/>
      <c r="D2954" s="134"/>
      <c r="E2954" s="132"/>
      <c r="F2954" s="135"/>
      <c r="G2954" s="135"/>
      <c r="H2954" s="136"/>
    </row>
    <row r="2955" spans="1:8" x14ac:dyDescent="0.2">
      <c r="A2955" s="132"/>
      <c r="B2955" s="133"/>
      <c r="C2955" s="92"/>
      <c r="D2955" s="134"/>
      <c r="E2955" s="132"/>
      <c r="F2955" s="135"/>
      <c r="G2955" s="135"/>
      <c r="H2955" s="136"/>
    </row>
    <row r="2956" spans="1:8" x14ac:dyDescent="0.2">
      <c r="A2956" s="132"/>
      <c r="B2956" s="133"/>
      <c r="C2956" s="92"/>
      <c r="D2956" s="134"/>
      <c r="E2956" s="132"/>
      <c r="F2956" s="135"/>
      <c r="G2956" s="135"/>
      <c r="H2956" s="136"/>
    </row>
    <row r="2957" spans="1:8" x14ac:dyDescent="0.2">
      <c r="A2957" s="132"/>
      <c r="B2957" s="133"/>
      <c r="C2957" s="92"/>
      <c r="D2957" s="134"/>
      <c r="E2957" s="132"/>
      <c r="F2957" s="135"/>
      <c r="G2957" s="135"/>
      <c r="H2957" s="136"/>
    </row>
    <row r="2958" spans="1:8" x14ac:dyDescent="0.2">
      <c r="A2958" s="132"/>
      <c r="B2958" s="133"/>
      <c r="C2958" s="92"/>
      <c r="D2958" s="134"/>
      <c r="E2958" s="132"/>
      <c r="F2958" s="135"/>
      <c r="G2958" s="135"/>
      <c r="H2958" s="136"/>
    </row>
    <row r="2959" spans="1:8" x14ac:dyDescent="0.2">
      <c r="A2959" s="132"/>
      <c r="B2959" s="133"/>
      <c r="C2959" s="92"/>
      <c r="D2959" s="134"/>
      <c r="E2959" s="132"/>
      <c r="F2959" s="135"/>
      <c r="G2959" s="135"/>
      <c r="H2959" s="136"/>
    </row>
    <row r="2960" spans="1:8" x14ac:dyDescent="0.2">
      <c r="A2960" s="132"/>
      <c r="B2960" s="133"/>
      <c r="C2960" s="92"/>
      <c r="D2960" s="134"/>
      <c r="E2960" s="132"/>
      <c r="F2960" s="135"/>
      <c r="G2960" s="135"/>
      <c r="H2960" s="136"/>
    </row>
    <row r="2961" spans="1:8" x14ac:dyDescent="0.2">
      <c r="A2961" s="132"/>
      <c r="B2961" s="133"/>
      <c r="C2961" s="92"/>
      <c r="D2961" s="134"/>
      <c r="E2961" s="132"/>
      <c r="F2961" s="135"/>
      <c r="G2961" s="135"/>
      <c r="H2961" s="136"/>
    </row>
    <row r="2962" spans="1:8" x14ac:dyDescent="0.2">
      <c r="A2962" s="132"/>
      <c r="B2962" s="133"/>
      <c r="C2962" s="92"/>
      <c r="D2962" s="134"/>
      <c r="E2962" s="132"/>
      <c r="F2962" s="135"/>
      <c r="G2962" s="135"/>
      <c r="H2962" s="136"/>
    </row>
    <row r="2963" spans="1:8" x14ac:dyDescent="0.2">
      <c r="A2963" s="132"/>
      <c r="B2963" s="133"/>
      <c r="C2963" s="92"/>
      <c r="D2963" s="134"/>
      <c r="E2963" s="132"/>
      <c r="F2963" s="135"/>
      <c r="G2963" s="135"/>
      <c r="H2963" s="136"/>
    </row>
    <row r="2964" spans="1:8" x14ac:dyDescent="0.2">
      <c r="A2964" s="132"/>
      <c r="B2964" s="133"/>
      <c r="C2964" s="92"/>
      <c r="D2964" s="134"/>
      <c r="E2964" s="132"/>
      <c r="F2964" s="135"/>
      <c r="G2964" s="135"/>
      <c r="H2964" s="136"/>
    </row>
    <row r="2965" spans="1:8" x14ac:dyDescent="0.2">
      <c r="A2965" s="132"/>
      <c r="B2965" s="133"/>
      <c r="C2965" s="92"/>
      <c r="D2965" s="134"/>
      <c r="E2965" s="132"/>
      <c r="F2965" s="135"/>
      <c r="G2965" s="135"/>
      <c r="H2965" s="136"/>
    </row>
    <row r="2966" spans="1:8" x14ac:dyDescent="0.2">
      <c r="A2966" s="132"/>
      <c r="B2966" s="133"/>
      <c r="C2966" s="92"/>
      <c r="D2966" s="134"/>
      <c r="E2966" s="132"/>
      <c r="F2966" s="135"/>
      <c r="G2966" s="135"/>
      <c r="H2966" s="136"/>
    </row>
    <row r="2967" spans="1:8" x14ac:dyDescent="0.2">
      <c r="A2967" s="132"/>
      <c r="B2967" s="133"/>
      <c r="C2967" s="92"/>
      <c r="D2967" s="134"/>
      <c r="E2967" s="132"/>
      <c r="F2967" s="135"/>
      <c r="G2967" s="135"/>
      <c r="H2967" s="136"/>
    </row>
    <row r="2968" spans="1:8" x14ac:dyDescent="0.2">
      <c r="A2968" s="132"/>
      <c r="B2968" s="133"/>
      <c r="C2968" s="92"/>
      <c r="D2968" s="134"/>
      <c r="E2968" s="132"/>
      <c r="F2968" s="135"/>
      <c r="G2968" s="135"/>
      <c r="H2968" s="136"/>
    </row>
    <row r="2969" spans="1:8" x14ac:dyDescent="0.2">
      <c r="A2969" s="132"/>
      <c r="B2969" s="133"/>
      <c r="C2969" s="92"/>
      <c r="D2969" s="134"/>
      <c r="E2969" s="132"/>
      <c r="F2969" s="135"/>
      <c r="G2969" s="135"/>
      <c r="H2969" s="136"/>
    </row>
    <row r="2970" spans="1:8" x14ac:dyDescent="0.2">
      <c r="A2970" s="132"/>
      <c r="B2970" s="133"/>
      <c r="C2970" s="92"/>
      <c r="D2970" s="134"/>
      <c r="E2970" s="132"/>
      <c r="F2970" s="135"/>
      <c r="G2970" s="135"/>
      <c r="H2970" s="136"/>
    </row>
    <row r="2971" spans="1:8" x14ac:dyDescent="0.2">
      <c r="A2971" s="132"/>
      <c r="B2971" s="133"/>
      <c r="C2971" s="92"/>
      <c r="D2971" s="134"/>
      <c r="E2971" s="132"/>
      <c r="F2971" s="135"/>
      <c r="G2971" s="135"/>
      <c r="H2971" s="136"/>
    </row>
    <row r="2972" spans="1:8" x14ac:dyDescent="0.2">
      <c r="A2972" s="132"/>
      <c r="B2972" s="133"/>
      <c r="C2972" s="92"/>
      <c r="D2972" s="134"/>
      <c r="E2972" s="132"/>
      <c r="F2972" s="135"/>
      <c r="G2972" s="135"/>
      <c r="H2972" s="136"/>
    </row>
    <row r="2973" spans="1:8" x14ac:dyDescent="0.2">
      <c r="A2973" s="132"/>
      <c r="B2973" s="133"/>
      <c r="C2973" s="92"/>
      <c r="D2973" s="134"/>
      <c r="E2973" s="132"/>
      <c r="F2973" s="135"/>
      <c r="G2973" s="135"/>
      <c r="H2973" s="136"/>
    </row>
    <row r="2974" spans="1:8" x14ac:dyDescent="0.2">
      <c r="A2974" s="132"/>
      <c r="B2974" s="133"/>
      <c r="C2974" s="92"/>
      <c r="D2974" s="134"/>
      <c r="E2974" s="132"/>
      <c r="F2974" s="135"/>
      <c r="G2974" s="135"/>
      <c r="H2974" s="136"/>
    </row>
    <row r="2975" spans="1:8" x14ac:dyDescent="0.2">
      <c r="A2975" s="132"/>
      <c r="B2975" s="133"/>
      <c r="C2975" s="92"/>
      <c r="D2975" s="134"/>
      <c r="E2975" s="132"/>
      <c r="F2975" s="135"/>
      <c r="G2975" s="135"/>
      <c r="H2975" s="136"/>
    </row>
    <row r="2976" spans="1:8" x14ac:dyDescent="0.2">
      <c r="A2976" s="132"/>
      <c r="B2976" s="133"/>
      <c r="C2976" s="92"/>
      <c r="D2976" s="134"/>
      <c r="E2976" s="132"/>
      <c r="F2976" s="135"/>
      <c r="G2976" s="135"/>
      <c r="H2976" s="136"/>
    </row>
    <row r="2977" spans="1:8" x14ac:dyDescent="0.2">
      <c r="A2977" s="132"/>
      <c r="B2977" s="133"/>
      <c r="C2977" s="92"/>
      <c r="D2977" s="134"/>
      <c r="E2977" s="132"/>
      <c r="F2977" s="135"/>
      <c r="G2977" s="135"/>
      <c r="H2977" s="136"/>
    </row>
    <row r="2978" spans="1:8" x14ac:dyDescent="0.2">
      <c r="A2978" s="132"/>
      <c r="B2978" s="133"/>
      <c r="C2978" s="92"/>
      <c r="D2978" s="134"/>
      <c r="E2978" s="132"/>
      <c r="F2978" s="135"/>
      <c r="G2978" s="135"/>
      <c r="H2978" s="136"/>
    </row>
    <row r="2979" spans="1:8" x14ac:dyDescent="0.2">
      <c r="A2979" s="132"/>
      <c r="B2979" s="133"/>
      <c r="C2979" s="92"/>
      <c r="D2979" s="134"/>
      <c r="E2979" s="132"/>
      <c r="F2979" s="135"/>
      <c r="G2979" s="135"/>
      <c r="H2979" s="136"/>
    </row>
    <row r="2980" spans="1:8" x14ac:dyDescent="0.2">
      <c r="A2980" s="132"/>
      <c r="B2980" s="133"/>
      <c r="C2980" s="92"/>
      <c r="D2980" s="134"/>
      <c r="E2980" s="132"/>
      <c r="F2980" s="135"/>
      <c r="G2980" s="135"/>
      <c r="H2980" s="136"/>
    </row>
    <row r="2981" spans="1:8" x14ac:dyDescent="0.2">
      <c r="A2981" s="132"/>
      <c r="B2981" s="133"/>
      <c r="C2981" s="92"/>
      <c r="D2981" s="134"/>
      <c r="E2981" s="132"/>
      <c r="F2981" s="135"/>
      <c r="G2981" s="135"/>
      <c r="H2981" s="136"/>
    </row>
    <row r="2982" spans="1:8" x14ac:dyDescent="0.2">
      <c r="A2982" s="132"/>
      <c r="B2982" s="133"/>
      <c r="C2982" s="92"/>
      <c r="D2982" s="134"/>
      <c r="E2982" s="132"/>
      <c r="F2982" s="135"/>
      <c r="G2982" s="135"/>
      <c r="H2982" s="136"/>
    </row>
    <row r="2983" spans="1:8" x14ac:dyDescent="0.2">
      <c r="A2983" s="132"/>
      <c r="B2983" s="133"/>
      <c r="C2983" s="92"/>
      <c r="D2983" s="134"/>
      <c r="E2983" s="132"/>
      <c r="F2983" s="135"/>
      <c r="G2983" s="135"/>
      <c r="H2983" s="136"/>
    </row>
    <row r="2984" spans="1:8" x14ac:dyDescent="0.2">
      <c r="A2984" s="132"/>
      <c r="B2984" s="133"/>
      <c r="C2984" s="92"/>
      <c r="D2984" s="134"/>
      <c r="E2984" s="132"/>
      <c r="F2984" s="135"/>
      <c r="G2984" s="135"/>
      <c r="H2984" s="136"/>
    </row>
    <row r="2985" spans="1:8" x14ac:dyDescent="0.2">
      <c r="A2985" s="132"/>
      <c r="B2985" s="133"/>
      <c r="C2985" s="92"/>
      <c r="D2985" s="134"/>
      <c r="E2985" s="132"/>
      <c r="F2985" s="135"/>
      <c r="G2985" s="135"/>
      <c r="H2985" s="136"/>
    </row>
    <row r="2986" spans="1:8" x14ac:dyDescent="0.2">
      <c r="A2986" s="132"/>
      <c r="B2986" s="133"/>
      <c r="C2986" s="92"/>
      <c r="D2986" s="134"/>
      <c r="E2986" s="132"/>
      <c r="F2986" s="135"/>
      <c r="G2986" s="135"/>
      <c r="H2986" s="136"/>
    </row>
    <row r="2987" spans="1:8" x14ac:dyDescent="0.2">
      <c r="A2987" s="132"/>
      <c r="B2987" s="133"/>
      <c r="C2987" s="92"/>
      <c r="D2987" s="134"/>
      <c r="E2987" s="132"/>
      <c r="F2987" s="135"/>
      <c r="G2987" s="135"/>
      <c r="H2987" s="136"/>
    </row>
    <row r="2988" spans="1:8" x14ac:dyDescent="0.2">
      <c r="A2988" s="132"/>
      <c r="B2988" s="133"/>
      <c r="C2988" s="92"/>
      <c r="D2988" s="134"/>
      <c r="E2988" s="132"/>
      <c r="F2988" s="135"/>
      <c r="G2988" s="135"/>
      <c r="H2988" s="136"/>
    </row>
    <row r="2989" spans="1:8" x14ac:dyDescent="0.2">
      <c r="A2989" s="132"/>
      <c r="B2989" s="133"/>
      <c r="C2989" s="92"/>
      <c r="D2989" s="134"/>
      <c r="E2989" s="132"/>
      <c r="F2989" s="135"/>
      <c r="G2989" s="135"/>
      <c r="H2989" s="136"/>
    </row>
    <row r="2990" spans="1:8" x14ac:dyDescent="0.2">
      <c r="A2990" s="132"/>
      <c r="B2990" s="133"/>
      <c r="C2990" s="92"/>
      <c r="D2990" s="134"/>
      <c r="E2990" s="132"/>
      <c r="F2990" s="135"/>
      <c r="G2990" s="135"/>
      <c r="H2990" s="136"/>
    </row>
    <row r="2991" spans="1:8" x14ac:dyDescent="0.2">
      <c r="A2991" s="132"/>
      <c r="B2991" s="133"/>
      <c r="C2991" s="92"/>
      <c r="D2991" s="134"/>
      <c r="E2991" s="132"/>
      <c r="F2991" s="135"/>
      <c r="G2991" s="135"/>
      <c r="H2991" s="136"/>
    </row>
    <row r="2992" spans="1:8" x14ac:dyDescent="0.2">
      <c r="A2992" s="132"/>
      <c r="B2992" s="133"/>
      <c r="C2992" s="92"/>
      <c r="D2992" s="134"/>
      <c r="E2992" s="132"/>
      <c r="F2992" s="135"/>
      <c r="G2992" s="135"/>
      <c r="H2992" s="136"/>
    </row>
    <row r="2993" spans="1:8" x14ac:dyDescent="0.2">
      <c r="A2993" s="132"/>
      <c r="B2993" s="133"/>
      <c r="C2993" s="92"/>
      <c r="D2993" s="134"/>
      <c r="E2993" s="132"/>
      <c r="F2993" s="135"/>
      <c r="G2993" s="135"/>
      <c r="H2993" s="136"/>
    </row>
    <row r="2994" spans="1:8" x14ac:dyDescent="0.2">
      <c r="A2994" s="132"/>
      <c r="B2994" s="133"/>
      <c r="C2994" s="92"/>
      <c r="D2994" s="134"/>
      <c r="E2994" s="132"/>
      <c r="F2994" s="135"/>
      <c r="G2994" s="135"/>
      <c r="H2994" s="136"/>
    </row>
    <row r="2995" spans="1:8" x14ac:dyDescent="0.2">
      <c r="A2995" s="132"/>
      <c r="B2995" s="133"/>
      <c r="C2995" s="92"/>
      <c r="D2995" s="134"/>
      <c r="E2995" s="132"/>
      <c r="F2995" s="135"/>
      <c r="G2995" s="135"/>
      <c r="H2995" s="136"/>
    </row>
    <row r="2996" spans="1:8" x14ac:dyDescent="0.2">
      <c r="A2996" s="132"/>
      <c r="B2996" s="133"/>
      <c r="C2996" s="92"/>
      <c r="D2996" s="134"/>
      <c r="E2996" s="132"/>
      <c r="F2996" s="135"/>
      <c r="G2996" s="135"/>
      <c r="H2996" s="136"/>
    </row>
    <row r="2997" spans="1:8" x14ac:dyDescent="0.2">
      <c r="A2997" s="132"/>
      <c r="B2997" s="133"/>
      <c r="C2997" s="92"/>
      <c r="D2997" s="134"/>
      <c r="E2997" s="132"/>
      <c r="F2997" s="135"/>
      <c r="G2997" s="135"/>
      <c r="H2997" s="136"/>
    </row>
    <row r="2998" spans="1:8" x14ac:dyDescent="0.2">
      <c r="A2998" s="132"/>
      <c r="B2998" s="133"/>
      <c r="C2998" s="92"/>
      <c r="D2998" s="134"/>
      <c r="E2998" s="132"/>
      <c r="F2998" s="135"/>
      <c r="G2998" s="135"/>
      <c r="H2998" s="136"/>
    </row>
    <row r="2999" spans="1:8" x14ac:dyDescent="0.2">
      <c r="A2999" s="132"/>
      <c r="B2999" s="133"/>
      <c r="C2999" s="92"/>
      <c r="D2999" s="134"/>
      <c r="E2999" s="132"/>
      <c r="F2999" s="135"/>
      <c r="G2999" s="135"/>
      <c r="H2999" s="136"/>
    </row>
    <row r="3000" spans="1:8" x14ac:dyDescent="0.2">
      <c r="A3000" s="132"/>
      <c r="B3000" s="133"/>
      <c r="C3000" s="92"/>
      <c r="D3000" s="134"/>
      <c r="E3000" s="132"/>
      <c r="F3000" s="135"/>
      <c r="G3000" s="135"/>
      <c r="H3000" s="136"/>
    </row>
    <row r="3001" spans="1:8" x14ac:dyDescent="0.2">
      <c r="A3001" s="132"/>
      <c r="B3001" s="133"/>
      <c r="C3001" s="92"/>
      <c r="D3001" s="134"/>
      <c r="E3001" s="132"/>
      <c r="F3001" s="135"/>
      <c r="G3001" s="135"/>
      <c r="H3001" s="136"/>
    </row>
    <row r="3002" spans="1:8" x14ac:dyDescent="0.2">
      <c r="A3002" s="132"/>
      <c r="B3002" s="133"/>
      <c r="C3002" s="92"/>
      <c r="D3002" s="134"/>
      <c r="E3002" s="132"/>
      <c r="F3002" s="135"/>
      <c r="G3002" s="135"/>
      <c r="H3002" s="136"/>
    </row>
    <row r="3003" spans="1:8" x14ac:dyDescent="0.2">
      <c r="A3003" s="132"/>
      <c r="B3003" s="133"/>
      <c r="C3003" s="92"/>
      <c r="D3003" s="134"/>
      <c r="E3003" s="132"/>
      <c r="F3003" s="135"/>
      <c r="G3003" s="135"/>
      <c r="H3003" s="136"/>
    </row>
    <row r="3004" spans="1:8" x14ac:dyDescent="0.2">
      <c r="A3004" s="132"/>
      <c r="B3004" s="133"/>
      <c r="C3004" s="92"/>
      <c r="D3004" s="134"/>
      <c r="E3004" s="132"/>
      <c r="F3004" s="135"/>
      <c r="G3004" s="135"/>
      <c r="H3004" s="136"/>
    </row>
    <row r="3005" spans="1:8" x14ac:dyDescent="0.2">
      <c r="A3005" s="132"/>
      <c r="B3005" s="133"/>
      <c r="C3005" s="92"/>
      <c r="D3005" s="134"/>
      <c r="E3005" s="132"/>
      <c r="F3005" s="135"/>
      <c r="G3005" s="135"/>
      <c r="H3005" s="136"/>
    </row>
    <row r="3006" spans="1:8" x14ac:dyDescent="0.2">
      <c r="A3006" s="132"/>
      <c r="B3006" s="133"/>
      <c r="C3006" s="92"/>
      <c r="D3006" s="134"/>
      <c r="E3006" s="132"/>
      <c r="F3006" s="135"/>
      <c r="G3006" s="135"/>
      <c r="H3006" s="136"/>
    </row>
    <row r="3007" spans="1:8" x14ac:dyDescent="0.2">
      <c r="A3007" s="132"/>
      <c r="B3007" s="133"/>
      <c r="C3007" s="92"/>
      <c r="D3007" s="134"/>
      <c r="E3007" s="132"/>
      <c r="F3007" s="135"/>
      <c r="G3007" s="135"/>
      <c r="H3007" s="136"/>
    </row>
    <row r="3008" spans="1:8" x14ac:dyDescent="0.2">
      <c r="A3008" s="132"/>
      <c r="B3008" s="133"/>
      <c r="C3008" s="92"/>
      <c r="D3008" s="134"/>
      <c r="E3008" s="132"/>
      <c r="F3008" s="135"/>
      <c r="G3008" s="135"/>
      <c r="H3008" s="136"/>
    </row>
    <row r="3009" spans="1:8" x14ac:dyDescent="0.2">
      <c r="A3009" s="132"/>
      <c r="B3009" s="133"/>
      <c r="C3009" s="92"/>
      <c r="D3009" s="134"/>
      <c r="E3009" s="132"/>
      <c r="F3009" s="135"/>
      <c r="G3009" s="135"/>
      <c r="H3009" s="136"/>
    </row>
    <row r="3010" spans="1:8" x14ac:dyDescent="0.2">
      <c r="A3010" s="132"/>
      <c r="B3010" s="133"/>
      <c r="C3010" s="92"/>
      <c r="D3010" s="134"/>
      <c r="E3010" s="132"/>
      <c r="F3010" s="135"/>
      <c r="G3010" s="135"/>
      <c r="H3010" s="136"/>
    </row>
    <row r="3011" spans="1:8" x14ac:dyDescent="0.2">
      <c r="A3011" s="132"/>
      <c r="B3011" s="133"/>
      <c r="C3011" s="92"/>
      <c r="D3011" s="134"/>
      <c r="E3011" s="132"/>
      <c r="F3011" s="135"/>
      <c r="G3011" s="135"/>
      <c r="H3011" s="136"/>
    </row>
    <row r="3012" spans="1:8" x14ac:dyDescent="0.2">
      <c r="A3012" s="132"/>
      <c r="B3012" s="133"/>
      <c r="C3012" s="92"/>
      <c r="D3012" s="134"/>
      <c r="E3012" s="132"/>
      <c r="F3012" s="135"/>
      <c r="G3012" s="135"/>
      <c r="H3012" s="136"/>
    </row>
    <row r="3013" spans="1:8" x14ac:dyDescent="0.2">
      <c r="A3013" s="132"/>
      <c r="B3013" s="133"/>
      <c r="C3013" s="92"/>
      <c r="D3013" s="134"/>
      <c r="E3013" s="132"/>
      <c r="F3013" s="135"/>
      <c r="G3013" s="135"/>
      <c r="H3013" s="136"/>
    </row>
    <row r="3014" spans="1:8" x14ac:dyDescent="0.2">
      <c r="A3014" s="132"/>
      <c r="B3014" s="133"/>
      <c r="C3014" s="92"/>
      <c r="D3014" s="134"/>
      <c r="E3014" s="132"/>
      <c r="F3014" s="135"/>
      <c r="G3014" s="135"/>
      <c r="H3014" s="136"/>
    </row>
    <row r="3015" spans="1:8" x14ac:dyDescent="0.2">
      <c r="A3015" s="132"/>
      <c r="B3015" s="133"/>
      <c r="C3015" s="92"/>
      <c r="D3015" s="134"/>
      <c r="E3015" s="132"/>
      <c r="F3015" s="135"/>
      <c r="G3015" s="135"/>
      <c r="H3015" s="136"/>
    </row>
    <row r="3016" spans="1:8" x14ac:dyDescent="0.2">
      <c r="A3016" s="132"/>
      <c r="B3016" s="133"/>
      <c r="C3016" s="92"/>
      <c r="D3016" s="134"/>
      <c r="E3016" s="132"/>
      <c r="F3016" s="135"/>
      <c r="G3016" s="135"/>
      <c r="H3016" s="136"/>
    </row>
    <row r="3017" spans="1:8" x14ac:dyDescent="0.2">
      <c r="A3017" s="132"/>
      <c r="B3017" s="133"/>
      <c r="C3017" s="92"/>
      <c r="D3017" s="134"/>
      <c r="E3017" s="132"/>
      <c r="F3017" s="135"/>
      <c r="G3017" s="135"/>
      <c r="H3017" s="136"/>
    </row>
    <row r="3018" spans="1:8" x14ac:dyDescent="0.2">
      <c r="A3018" s="132"/>
      <c r="B3018" s="133"/>
      <c r="C3018" s="92"/>
      <c r="D3018" s="134"/>
      <c r="E3018" s="132"/>
      <c r="F3018" s="135"/>
      <c r="G3018" s="135"/>
      <c r="H3018" s="136"/>
    </row>
    <row r="3019" spans="1:8" x14ac:dyDescent="0.2">
      <c r="A3019" s="132"/>
      <c r="B3019" s="133"/>
      <c r="C3019" s="92"/>
      <c r="D3019" s="134"/>
      <c r="E3019" s="132"/>
      <c r="F3019" s="135"/>
      <c r="G3019" s="135"/>
      <c r="H3019" s="136"/>
    </row>
    <row r="3020" spans="1:8" x14ac:dyDescent="0.2">
      <c r="A3020" s="132"/>
      <c r="B3020" s="133"/>
      <c r="C3020" s="92"/>
      <c r="D3020" s="134"/>
      <c r="E3020" s="132"/>
      <c r="F3020" s="135"/>
      <c r="G3020" s="135"/>
      <c r="H3020" s="136"/>
    </row>
    <row r="3021" spans="1:8" x14ac:dyDescent="0.2">
      <c r="A3021" s="132"/>
      <c r="B3021" s="133"/>
      <c r="C3021" s="92"/>
      <c r="D3021" s="134"/>
      <c r="E3021" s="132"/>
      <c r="F3021" s="135"/>
      <c r="G3021" s="135"/>
      <c r="H3021" s="136"/>
    </row>
    <row r="3022" spans="1:8" x14ac:dyDescent="0.2">
      <c r="A3022" s="132"/>
      <c r="B3022" s="133"/>
      <c r="C3022" s="92"/>
      <c r="D3022" s="134"/>
      <c r="E3022" s="132"/>
      <c r="F3022" s="135"/>
      <c r="G3022" s="135"/>
      <c r="H3022" s="136"/>
    </row>
    <row r="3023" spans="1:8" x14ac:dyDescent="0.2">
      <c r="A3023" s="132"/>
      <c r="B3023" s="133"/>
      <c r="C3023" s="92"/>
      <c r="D3023" s="134"/>
      <c r="E3023" s="132"/>
      <c r="F3023" s="135"/>
      <c r="G3023" s="135"/>
      <c r="H3023" s="136"/>
    </row>
    <row r="3024" spans="1:8" x14ac:dyDescent="0.2">
      <c r="A3024" s="132"/>
      <c r="B3024" s="133"/>
      <c r="C3024" s="92"/>
      <c r="D3024" s="134"/>
      <c r="E3024" s="132"/>
      <c r="F3024" s="135"/>
      <c r="G3024" s="135"/>
      <c r="H3024" s="136"/>
    </row>
    <row r="3025" spans="1:8" x14ac:dyDescent="0.2">
      <c r="A3025" s="132"/>
      <c r="B3025" s="133"/>
      <c r="C3025" s="92"/>
      <c r="D3025" s="134"/>
      <c r="E3025" s="132"/>
      <c r="F3025" s="135"/>
      <c r="G3025" s="135"/>
      <c r="H3025" s="136"/>
    </row>
    <row r="3026" spans="1:8" x14ac:dyDescent="0.2">
      <c r="A3026" s="132"/>
      <c r="B3026" s="133"/>
      <c r="C3026" s="92"/>
      <c r="D3026" s="134"/>
      <c r="E3026" s="132"/>
      <c r="F3026" s="135"/>
      <c r="G3026" s="135"/>
      <c r="H3026" s="136"/>
    </row>
    <row r="3027" spans="1:8" x14ac:dyDescent="0.2">
      <c r="A3027" s="132"/>
      <c r="B3027" s="133"/>
      <c r="C3027" s="92"/>
      <c r="D3027" s="134"/>
      <c r="E3027" s="132"/>
      <c r="F3027" s="135"/>
      <c r="G3027" s="135"/>
      <c r="H3027" s="136"/>
    </row>
    <row r="3028" spans="1:8" x14ac:dyDescent="0.2">
      <c r="A3028" s="132"/>
      <c r="B3028" s="133"/>
      <c r="C3028" s="92"/>
      <c r="D3028" s="134"/>
      <c r="E3028" s="132"/>
      <c r="F3028" s="135"/>
      <c r="G3028" s="135"/>
      <c r="H3028" s="136"/>
    </row>
    <row r="3029" spans="1:8" x14ac:dyDescent="0.2">
      <c r="A3029" s="132"/>
      <c r="B3029" s="133"/>
      <c r="C3029" s="92"/>
      <c r="D3029" s="134"/>
      <c r="E3029" s="132"/>
      <c r="F3029" s="135"/>
      <c r="G3029" s="135"/>
      <c r="H3029" s="136"/>
    </row>
    <row r="3030" spans="1:8" x14ac:dyDescent="0.2">
      <c r="A3030" s="132"/>
      <c r="B3030" s="133"/>
      <c r="C3030" s="92"/>
      <c r="D3030" s="134"/>
      <c r="E3030" s="132"/>
      <c r="F3030" s="135"/>
      <c r="G3030" s="135"/>
      <c r="H3030" s="136"/>
    </row>
    <row r="3031" spans="1:8" x14ac:dyDescent="0.2">
      <c r="A3031" s="132"/>
      <c r="B3031" s="133"/>
      <c r="C3031" s="92"/>
      <c r="D3031" s="134"/>
      <c r="E3031" s="132"/>
      <c r="F3031" s="135"/>
      <c r="G3031" s="135"/>
      <c r="H3031" s="136"/>
    </row>
    <row r="3032" spans="1:8" x14ac:dyDescent="0.2">
      <c r="A3032" s="132"/>
      <c r="B3032" s="133"/>
      <c r="C3032" s="92"/>
      <c r="D3032" s="134"/>
      <c r="E3032" s="132"/>
      <c r="F3032" s="135"/>
      <c r="G3032" s="135"/>
      <c r="H3032" s="136"/>
    </row>
    <row r="3033" spans="1:8" x14ac:dyDescent="0.2">
      <c r="A3033" s="132"/>
      <c r="B3033" s="133"/>
      <c r="C3033" s="92"/>
      <c r="D3033" s="134"/>
      <c r="E3033" s="132"/>
      <c r="F3033" s="135"/>
      <c r="G3033" s="135"/>
      <c r="H3033" s="136"/>
    </row>
    <row r="3034" spans="1:8" x14ac:dyDescent="0.2">
      <c r="A3034" s="132"/>
      <c r="B3034" s="133"/>
      <c r="C3034" s="92"/>
      <c r="D3034" s="134"/>
      <c r="E3034" s="132"/>
      <c r="F3034" s="135"/>
      <c r="G3034" s="135"/>
      <c r="H3034" s="136"/>
    </row>
    <row r="3035" spans="1:8" x14ac:dyDescent="0.2">
      <c r="A3035" s="132"/>
      <c r="B3035" s="133"/>
      <c r="C3035" s="92"/>
      <c r="D3035" s="134"/>
      <c r="E3035" s="132"/>
      <c r="F3035" s="135"/>
      <c r="G3035" s="135"/>
      <c r="H3035" s="136"/>
    </row>
    <row r="3036" spans="1:8" x14ac:dyDescent="0.2">
      <c r="A3036" s="132"/>
      <c r="B3036" s="133"/>
      <c r="C3036" s="92"/>
      <c r="D3036" s="134"/>
      <c r="E3036" s="132"/>
      <c r="F3036" s="135"/>
      <c r="G3036" s="135"/>
      <c r="H3036" s="136"/>
    </row>
    <row r="3037" spans="1:8" x14ac:dyDescent="0.2">
      <c r="A3037" s="132"/>
      <c r="B3037" s="133"/>
      <c r="C3037" s="92"/>
      <c r="D3037" s="134"/>
      <c r="E3037" s="132"/>
      <c r="F3037" s="135"/>
      <c r="G3037" s="135"/>
      <c r="H3037" s="136"/>
    </row>
    <row r="3038" spans="1:8" x14ac:dyDescent="0.2">
      <c r="A3038" s="132"/>
      <c r="B3038" s="133"/>
      <c r="C3038" s="92"/>
      <c r="D3038" s="134"/>
      <c r="E3038" s="132"/>
      <c r="F3038" s="135"/>
      <c r="G3038" s="135"/>
      <c r="H3038" s="136"/>
    </row>
    <row r="3039" spans="1:8" x14ac:dyDescent="0.2">
      <c r="A3039" s="132"/>
      <c r="B3039" s="133"/>
      <c r="C3039" s="92"/>
      <c r="D3039" s="134"/>
      <c r="E3039" s="132"/>
      <c r="F3039" s="135"/>
      <c r="G3039" s="135"/>
      <c r="H3039" s="136"/>
    </row>
    <row r="3040" spans="1:8" x14ac:dyDescent="0.2">
      <c r="A3040" s="132"/>
      <c r="B3040" s="133"/>
      <c r="C3040" s="92"/>
      <c r="D3040" s="134"/>
      <c r="E3040" s="132"/>
      <c r="F3040" s="135"/>
      <c r="G3040" s="135"/>
      <c r="H3040" s="136"/>
    </row>
    <row r="3041" spans="1:8" x14ac:dyDescent="0.2">
      <c r="A3041" s="132"/>
      <c r="B3041" s="133"/>
      <c r="C3041" s="92"/>
      <c r="D3041" s="134"/>
      <c r="E3041" s="132"/>
      <c r="F3041" s="135"/>
      <c r="G3041" s="135"/>
      <c r="H3041" s="136"/>
    </row>
    <row r="3042" spans="1:8" x14ac:dyDescent="0.2">
      <c r="A3042" s="132"/>
      <c r="B3042" s="133"/>
      <c r="C3042" s="92"/>
      <c r="D3042" s="134"/>
      <c r="E3042" s="132"/>
      <c r="F3042" s="135"/>
      <c r="G3042" s="135"/>
      <c r="H3042" s="136"/>
    </row>
    <row r="3043" spans="1:8" x14ac:dyDescent="0.2">
      <c r="A3043" s="132"/>
      <c r="B3043" s="133"/>
      <c r="C3043" s="92"/>
      <c r="D3043" s="134"/>
      <c r="E3043" s="132"/>
      <c r="F3043" s="135"/>
      <c r="G3043" s="135"/>
      <c r="H3043" s="136"/>
    </row>
    <row r="3044" spans="1:8" x14ac:dyDescent="0.2">
      <c r="A3044" s="132"/>
      <c r="B3044" s="133"/>
      <c r="C3044" s="92"/>
      <c r="D3044" s="134"/>
      <c r="E3044" s="132"/>
      <c r="F3044" s="135"/>
      <c r="G3044" s="135"/>
      <c r="H3044" s="136"/>
    </row>
    <row r="3045" spans="1:8" x14ac:dyDescent="0.2">
      <c r="A3045" s="132"/>
      <c r="B3045" s="133"/>
      <c r="C3045" s="92"/>
      <c r="D3045" s="134"/>
      <c r="E3045" s="132"/>
      <c r="F3045" s="135"/>
      <c r="G3045" s="135"/>
      <c r="H3045" s="136"/>
    </row>
    <row r="3046" spans="1:8" x14ac:dyDescent="0.2">
      <c r="A3046" s="132"/>
      <c r="B3046" s="133"/>
      <c r="C3046" s="92"/>
      <c r="D3046" s="134"/>
      <c r="E3046" s="132"/>
      <c r="F3046" s="135"/>
      <c r="G3046" s="135"/>
      <c r="H3046" s="136"/>
    </row>
    <row r="3047" spans="1:8" x14ac:dyDescent="0.2">
      <c r="A3047" s="132"/>
      <c r="B3047" s="133"/>
      <c r="C3047" s="92"/>
      <c r="D3047" s="134"/>
      <c r="E3047" s="132"/>
      <c r="F3047" s="135"/>
      <c r="G3047" s="135"/>
      <c r="H3047" s="136"/>
    </row>
    <row r="3048" spans="1:8" x14ac:dyDescent="0.2">
      <c r="A3048" s="132"/>
      <c r="B3048" s="133"/>
      <c r="C3048" s="92"/>
      <c r="D3048" s="134"/>
      <c r="E3048" s="132"/>
      <c r="F3048" s="135"/>
      <c r="G3048" s="135"/>
      <c r="H3048" s="136"/>
    </row>
    <row r="3049" spans="1:8" x14ac:dyDescent="0.2">
      <c r="A3049" s="132"/>
      <c r="B3049" s="133"/>
      <c r="C3049" s="92"/>
      <c r="D3049" s="134"/>
      <c r="E3049" s="132"/>
      <c r="F3049" s="135"/>
      <c r="G3049" s="135"/>
      <c r="H3049" s="136"/>
    </row>
    <row r="3050" spans="1:8" x14ac:dyDescent="0.2">
      <c r="A3050" s="132"/>
      <c r="B3050" s="133"/>
      <c r="C3050" s="92"/>
      <c r="D3050" s="134"/>
      <c r="E3050" s="132"/>
      <c r="F3050" s="135"/>
      <c r="G3050" s="135"/>
      <c r="H3050" s="136"/>
    </row>
    <row r="3051" spans="1:8" x14ac:dyDescent="0.2">
      <c r="A3051" s="132"/>
      <c r="B3051" s="133"/>
      <c r="C3051" s="92"/>
      <c r="D3051" s="134"/>
      <c r="E3051" s="132"/>
      <c r="F3051" s="135"/>
      <c r="G3051" s="135"/>
      <c r="H3051" s="136"/>
    </row>
    <row r="3052" spans="1:8" x14ac:dyDescent="0.2">
      <c r="A3052" s="132"/>
      <c r="B3052" s="133"/>
      <c r="C3052" s="92"/>
      <c r="D3052" s="134"/>
      <c r="E3052" s="132"/>
      <c r="F3052" s="135"/>
      <c r="G3052" s="135"/>
      <c r="H3052" s="136"/>
    </row>
    <row r="3053" spans="1:8" x14ac:dyDescent="0.2">
      <c r="A3053" s="132"/>
      <c r="B3053" s="133"/>
      <c r="C3053" s="92"/>
      <c r="D3053" s="134"/>
      <c r="E3053" s="132"/>
      <c r="F3053" s="135"/>
      <c r="G3053" s="135"/>
      <c r="H3053" s="136"/>
    </row>
    <row r="3054" spans="1:8" x14ac:dyDescent="0.2">
      <c r="A3054" s="132"/>
      <c r="B3054" s="133"/>
      <c r="C3054" s="92"/>
      <c r="D3054" s="134"/>
      <c r="E3054" s="132"/>
      <c r="F3054" s="135"/>
      <c r="G3054" s="135"/>
      <c r="H3054" s="136"/>
    </row>
    <row r="3055" spans="1:8" x14ac:dyDescent="0.2">
      <c r="A3055" s="132"/>
      <c r="B3055" s="133"/>
      <c r="C3055" s="92"/>
      <c r="D3055" s="134"/>
      <c r="E3055" s="132"/>
      <c r="F3055" s="135"/>
      <c r="G3055" s="135"/>
      <c r="H3055" s="136"/>
    </row>
    <row r="3056" spans="1:8" x14ac:dyDescent="0.2">
      <c r="A3056" s="132"/>
      <c r="B3056" s="133"/>
      <c r="C3056" s="92"/>
      <c r="D3056" s="134"/>
      <c r="E3056" s="132"/>
      <c r="F3056" s="135"/>
      <c r="G3056" s="135"/>
      <c r="H3056" s="136"/>
    </row>
    <row r="3057" spans="1:8" x14ac:dyDescent="0.2">
      <c r="A3057" s="132"/>
      <c r="B3057" s="133"/>
      <c r="C3057" s="92"/>
      <c r="D3057" s="134"/>
      <c r="E3057" s="132"/>
      <c r="F3057" s="135"/>
      <c r="G3057" s="135"/>
      <c r="H3057" s="136"/>
    </row>
    <row r="3058" spans="1:8" x14ac:dyDescent="0.2">
      <c r="A3058" s="132"/>
      <c r="B3058" s="133"/>
      <c r="C3058" s="92"/>
      <c r="D3058" s="134"/>
      <c r="E3058" s="132"/>
      <c r="F3058" s="135"/>
      <c r="G3058" s="135"/>
      <c r="H3058" s="136"/>
    </row>
    <row r="3059" spans="1:8" x14ac:dyDescent="0.2">
      <c r="A3059" s="132"/>
      <c r="B3059" s="133"/>
      <c r="C3059" s="92"/>
      <c r="D3059" s="134"/>
      <c r="E3059" s="132"/>
      <c r="F3059" s="135"/>
      <c r="G3059" s="135"/>
      <c r="H3059" s="136"/>
    </row>
    <row r="3060" spans="1:8" x14ac:dyDescent="0.2">
      <c r="A3060" s="132"/>
      <c r="B3060" s="133"/>
      <c r="C3060" s="92"/>
      <c r="D3060" s="134"/>
      <c r="E3060" s="132"/>
      <c r="F3060" s="135"/>
      <c r="G3060" s="135"/>
      <c r="H3060" s="136"/>
    </row>
    <row r="3061" spans="1:8" x14ac:dyDescent="0.2">
      <c r="A3061" s="132"/>
      <c r="B3061" s="133"/>
      <c r="C3061" s="92"/>
      <c r="D3061" s="134"/>
      <c r="E3061" s="132"/>
      <c r="F3061" s="135"/>
      <c r="G3061" s="135"/>
      <c r="H3061" s="136"/>
    </row>
    <row r="3062" spans="1:8" x14ac:dyDescent="0.2">
      <c r="A3062" s="132"/>
      <c r="B3062" s="133"/>
      <c r="C3062" s="92"/>
      <c r="D3062" s="134"/>
      <c r="E3062" s="132"/>
      <c r="F3062" s="135"/>
      <c r="G3062" s="135"/>
      <c r="H3062" s="136"/>
    </row>
    <row r="3063" spans="1:8" x14ac:dyDescent="0.2">
      <c r="A3063" s="132"/>
      <c r="B3063" s="133"/>
      <c r="C3063" s="92"/>
      <c r="D3063" s="134"/>
      <c r="E3063" s="132"/>
      <c r="F3063" s="135"/>
      <c r="G3063" s="135"/>
      <c r="H3063" s="136"/>
    </row>
    <row r="3064" spans="1:8" x14ac:dyDescent="0.2">
      <c r="A3064" s="132"/>
      <c r="B3064" s="133"/>
      <c r="C3064" s="92"/>
      <c r="D3064" s="134"/>
      <c r="E3064" s="132"/>
      <c r="F3064" s="135"/>
      <c r="G3064" s="135"/>
      <c r="H3064" s="136"/>
    </row>
    <row r="3065" spans="1:8" x14ac:dyDescent="0.2">
      <c r="A3065" s="132"/>
      <c r="B3065" s="133"/>
      <c r="C3065" s="92"/>
      <c r="D3065" s="134"/>
      <c r="E3065" s="132"/>
      <c r="F3065" s="135"/>
      <c r="G3065" s="135"/>
      <c r="H3065" s="136"/>
    </row>
    <row r="3066" spans="1:8" x14ac:dyDescent="0.2">
      <c r="A3066" s="132"/>
      <c r="B3066" s="133"/>
      <c r="C3066" s="92"/>
      <c r="D3066" s="134"/>
      <c r="E3066" s="132"/>
      <c r="F3066" s="135"/>
      <c r="G3066" s="135"/>
      <c r="H3066" s="136"/>
    </row>
    <row r="3067" spans="1:8" x14ac:dyDescent="0.2">
      <c r="A3067" s="132"/>
      <c r="B3067" s="133"/>
      <c r="C3067" s="92"/>
      <c r="D3067" s="134"/>
      <c r="E3067" s="132"/>
      <c r="F3067" s="135"/>
      <c r="G3067" s="135"/>
      <c r="H3067" s="136"/>
    </row>
    <row r="3068" spans="1:8" x14ac:dyDescent="0.2">
      <c r="A3068" s="132"/>
      <c r="B3068" s="133"/>
      <c r="C3068" s="92"/>
      <c r="D3068" s="134"/>
      <c r="E3068" s="132"/>
      <c r="F3068" s="135"/>
      <c r="G3068" s="135"/>
      <c r="H3068" s="136"/>
    </row>
    <row r="3069" spans="1:8" x14ac:dyDescent="0.2">
      <c r="A3069" s="132"/>
      <c r="B3069" s="133"/>
      <c r="C3069" s="92"/>
      <c r="D3069" s="134"/>
      <c r="E3069" s="132"/>
      <c r="F3069" s="135"/>
      <c r="G3069" s="135"/>
      <c r="H3069" s="136"/>
    </row>
    <row r="3070" spans="1:8" x14ac:dyDescent="0.2">
      <c r="A3070" s="132"/>
      <c r="B3070" s="133"/>
      <c r="C3070" s="92"/>
      <c r="D3070" s="134"/>
      <c r="E3070" s="132"/>
      <c r="F3070" s="135"/>
      <c r="G3070" s="135"/>
      <c r="H3070" s="136"/>
    </row>
    <row r="3071" spans="1:8" x14ac:dyDescent="0.2">
      <c r="A3071" s="132"/>
      <c r="B3071" s="133"/>
      <c r="C3071" s="92"/>
      <c r="D3071" s="134"/>
      <c r="E3071" s="132"/>
      <c r="F3071" s="135"/>
      <c r="G3071" s="135"/>
      <c r="H3071" s="136"/>
    </row>
    <row r="3072" spans="1:8" x14ac:dyDescent="0.2">
      <c r="A3072" s="132"/>
      <c r="B3072" s="133"/>
      <c r="C3072" s="92"/>
      <c r="D3072" s="134"/>
      <c r="E3072" s="132"/>
      <c r="F3072" s="135"/>
      <c r="G3072" s="135"/>
      <c r="H3072" s="136"/>
    </row>
    <row r="3073" spans="1:8" x14ac:dyDescent="0.2">
      <c r="A3073" s="132"/>
      <c r="B3073" s="133"/>
      <c r="C3073" s="92"/>
      <c r="D3073" s="134"/>
      <c r="E3073" s="132"/>
      <c r="F3073" s="135"/>
      <c r="G3073" s="135"/>
      <c r="H3073" s="136"/>
    </row>
    <row r="3074" spans="1:8" x14ac:dyDescent="0.2">
      <c r="A3074" s="132"/>
      <c r="B3074" s="133"/>
      <c r="C3074" s="92"/>
      <c r="D3074" s="134"/>
      <c r="E3074" s="132"/>
      <c r="F3074" s="135"/>
      <c r="G3074" s="135"/>
      <c r="H3074" s="136"/>
    </row>
    <row r="3075" spans="1:8" x14ac:dyDescent="0.2">
      <c r="A3075" s="132"/>
      <c r="B3075" s="133"/>
      <c r="C3075" s="92"/>
      <c r="D3075" s="134"/>
      <c r="E3075" s="132"/>
      <c r="F3075" s="135"/>
      <c r="G3075" s="135"/>
      <c r="H3075" s="136"/>
    </row>
    <row r="3076" spans="1:8" x14ac:dyDescent="0.2">
      <c r="A3076" s="132"/>
      <c r="B3076" s="133"/>
      <c r="C3076" s="92"/>
      <c r="D3076" s="134"/>
      <c r="E3076" s="132"/>
      <c r="F3076" s="135"/>
      <c r="G3076" s="135"/>
      <c r="H3076" s="136"/>
    </row>
    <row r="3077" spans="1:8" x14ac:dyDescent="0.2">
      <c r="A3077" s="132"/>
      <c r="B3077" s="133"/>
      <c r="C3077" s="92"/>
      <c r="D3077" s="134"/>
      <c r="E3077" s="132"/>
      <c r="F3077" s="135"/>
      <c r="G3077" s="135"/>
      <c r="H3077" s="136"/>
    </row>
    <row r="3078" spans="1:8" x14ac:dyDescent="0.2">
      <c r="A3078" s="132"/>
      <c r="B3078" s="133"/>
      <c r="C3078" s="92"/>
      <c r="D3078" s="134"/>
      <c r="E3078" s="132"/>
      <c r="F3078" s="135"/>
      <c r="G3078" s="135"/>
      <c r="H3078" s="136"/>
    </row>
    <row r="3079" spans="1:8" x14ac:dyDescent="0.2">
      <c r="A3079" s="132"/>
      <c r="B3079" s="133"/>
      <c r="C3079" s="92"/>
      <c r="D3079" s="134"/>
      <c r="E3079" s="132"/>
      <c r="F3079" s="135"/>
      <c r="G3079" s="135"/>
      <c r="H3079" s="136"/>
    </row>
    <row r="3080" spans="1:8" x14ac:dyDescent="0.2">
      <c r="A3080" s="132"/>
      <c r="B3080" s="133"/>
      <c r="C3080" s="92"/>
      <c r="D3080" s="134"/>
      <c r="E3080" s="132"/>
      <c r="F3080" s="135"/>
      <c r="G3080" s="135"/>
      <c r="H3080" s="136"/>
    </row>
    <row r="3081" spans="1:8" x14ac:dyDescent="0.2">
      <c r="A3081" s="132"/>
      <c r="B3081" s="133"/>
      <c r="C3081" s="92"/>
      <c r="D3081" s="134"/>
      <c r="E3081" s="132"/>
      <c r="F3081" s="135"/>
      <c r="G3081" s="135"/>
      <c r="H3081" s="136"/>
    </row>
    <row r="3082" spans="1:8" x14ac:dyDescent="0.2">
      <c r="A3082" s="132"/>
      <c r="B3082" s="133"/>
      <c r="C3082" s="92"/>
      <c r="D3082" s="134"/>
      <c r="E3082" s="132"/>
      <c r="F3082" s="135"/>
      <c r="G3082" s="135"/>
      <c r="H3082" s="136"/>
    </row>
    <row r="3083" spans="1:8" x14ac:dyDescent="0.2">
      <c r="A3083" s="132"/>
      <c r="B3083" s="133"/>
      <c r="C3083" s="92"/>
      <c r="D3083" s="134"/>
      <c r="E3083" s="132"/>
      <c r="F3083" s="135"/>
      <c r="G3083" s="135"/>
      <c r="H3083" s="136"/>
    </row>
    <row r="3084" spans="1:8" x14ac:dyDescent="0.2">
      <c r="A3084" s="132"/>
      <c r="B3084" s="133"/>
      <c r="C3084" s="92"/>
      <c r="D3084" s="134"/>
      <c r="E3084" s="132"/>
      <c r="F3084" s="135"/>
      <c r="G3084" s="135"/>
      <c r="H3084" s="136"/>
    </row>
    <row r="3085" spans="1:8" x14ac:dyDescent="0.2">
      <c r="A3085" s="132"/>
      <c r="B3085" s="133"/>
      <c r="C3085" s="92"/>
      <c r="D3085" s="134"/>
      <c r="E3085" s="132"/>
      <c r="F3085" s="135"/>
      <c r="G3085" s="135"/>
      <c r="H3085" s="136"/>
    </row>
    <row r="3086" spans="1:8" x14ac:dyDescent="0.2">
      <c r="A3086" s="132"/>
      <c r="B3086" s="133"/>
      <c r="C3086" s="92"/>
      <c r="D3086" s="134"/>
      <c r="E3086" s="132"/>
      <c r="F3086" s="135"/>
      <c r="G3086" s="135"/>
      <c r="H3086" s="136"/>
    </row>
    <row r="3087" spans="1:8" x14ac:dyDescent="0.2">
      <c r="A3087" s="132"/>
      <c r="B3087" s="133"/>
      <c r="C3087" s="92"/>
      <c r="D3087" s="134"/>
      <c r="E3087" s="132"/>
      <c r="F3087" s="135"/>
      <c r="G3087" s="135"/>
      <c r="H3087" s="136"/>
    </row>
    <row r="3088" spans="1:8" x14ac:dyDescent="0.2">
      <c r="A3088" s="132"/>
      <c r="B3088" s="133"/>
      <c r="C3088" s="92"/>
      <c r="D3088" s="134"/>
      <c r="E3088" s="132"/>
      <c r="F3088" s="135"/>
      <c r="G3088" s="135"/>
      <c r="H3088" s="136"/>
    </row>
    <row r="3089" spans="1:8" x14ac:dyDescent="0.2">
      <c r="A3089" s="132"/>
      <c r="B3089" s="133"/>
      <c r="C3089" s="92"/>
      <c r="D3089" s="134"/>
      <c r="E3089" s="132"/>
      <c r="F3089" s="135"/>
      <c r="G3089" s="135"/>
      <c r="H3089" s="136"/>
    </row>
    <row r="3090" spans="1:8" x14ac:dyDescent="0.2">
      <c r="A3090" s="132"/>
      <c r="B3090" s="133"/>
      <c r="C3090" s="92"/>
      <c r="D3090" s="134"/>
      <c r="E3090" s="132"/>
      <c r="F3090" s="135"/>
      <c r="G3090" s="135"/>
      <c r="H3090" s="136"/>
    </row>
    <row r="3091" spans="1:8" x14ac:dyDescent="0.2">
      <c r="A3091" s="132"/>
      <c r="B3091" s="133"/>
      <c r="C3091" s="92"/>
      <c r="D3091" s="134"/>
      <c r="E3091" s="132"/>
      <c r="F3091" s="135"/>
      <c r="G3091" s="135"/>
      <c r="H3091" s="136"/>
    </row>
    <row r="3092" spans="1:8" x14ac:dyDescent="0.2">
      <c r="A3092" s="132"/>
      <c r="B3092" s="133"/>
      <c r="C3092" s="92"/>
      <c r="D3092" s="134"/>
      <c r="E3092" s="132"/>
      <c r="F3092" s="135"/>
      <c r="G3092" s="135"/>
      <c r="H3092" s="136"/>
    </row>
    <row r="3093" spans="1:8" x14ac:dyDescent="0.2">
      <c r="A3093" s="132"/>
      <c r="B3093" s="133"/>
      <c r="C3093" s="92"/>
      <c r="D3093" s="134"/>
      <c r="E3093" s="132"/>
      <c r="F3093" s="135"/>
      <c r="G3093" s="135"/>
      <c r="H3093" s="136"/>
    </row>
    <row r="3094" spans="1:8" x14ac:dyDescent="0.2">
      <c r="A3094" s="132"/>
      <c r="B3094" s="133"/>
      <c r="C3094" s="92"/>
      <c r="D3094" s="134"/>
      <c r="E3094" s="132"/>
      <c r="F3094" s="135"/>
      <c r="G3094" s="135"/>
      <c r="H3094" s="136"/>
    </row>
    <row r="3095" spans="1:8" x14ac:dyDescent="0.2">
      <c r="A3095" s="132"/>
      <c r="B3095" s="133"/>
      <c r="C3095" s="92"/>
      <c r="D3095" s="134"/>
      <c r="E3095" s="132"/>
      <c r="F3095" s="135"/>
      <c r="G3095" s="135"/>
      <c r="H3095" s="136"/>
    </row>
    <row r="3096" spans="1:8" x14ac:dyDescent="0.2">
      <c r="A3096" s="132"/>
      <c r="B3096" s="133"/>
      <c r="C3096" s="92"/>
      <c r="D3096" s="134"/>
      <c r="E3096" s="132"/>
      <c r="F3096" s="135"/>
      <c r="G3096" s="135"/>
      <c r="H3096" s="136"/>
    </row>
    <row r="3097" spans="1:8" x14ac:dyDescent="0.2">
      <c r="A3097" s="132"/>
      <c r="B3097" s="133"/>
      <c r="C3097" s="92"/>
      <c r="D3097" s="134"/>
      <c r="E3097" s="132"/>
      <c r="F3097" s="135"/>
      <c r="G3097" s="135"/>
      <c r="H3097" s="136"/>
    </row>
    <row r="3098" spans="1:8" x14ac:dyDescent="0.2">
      <c r="A3098" s="132"/>
      <c r="B3098" s="133"/>
      <c r="C3098" s="92"/>
      <c r="D3098" s="134"/>
      <c r="E3098" s="132"/>
      <c r="F3098" s="135"/>
      <c r="G3098" s="135"/>
      <c r="H3098" s="136"/>
    </row>
    <row r="3099" spans="1:8" x14ac:dyDescent="0.2">
      <c r="A3099" s="132"/>
      <c r="B3099" s="133"/>
      <c r="C3099" s="92"/>
      <c r="D3099" s="134"/>
      <c r="E3099" s="132"/>
      <c r="F3099" s="135"/>
      <c r="G3099" s="135"/>
      <c r="H3099" s="136"/>
    </row>
    <row r="3100" spans="1:8" x14ac:dyDescent="0.2">
      <c r="A3100" s="132"/>
      <c r="B3100" s="133"/>
      <c r="C3100" s="92"/>
      <c r="D3100" s="134"/>
      <c r="E3100" s="132"/>
      <c r="F3100" s="135"/>
      <c r="G3100" s="135"/>
      <c r="H3100" s="136"/>
    </row>
    <row r="3101" spans="1:8" x14ac:dyDescent="0.2">
      <c r="A3101" s="132"/>
      <c r="B3101" s="133"/>
      <c r="C3101" s="92"/>
      <c r="D3101" s="134"/>
      <c r="E3101" s="132"/>
      <c r="F3101" s="135"/>
      <c r="G3101" s="135"/>
      <c r="H3101" s="136"/>
    </row>
    <row r="3102" spans="1:8" x14ac:dyDescent="0.2">
      <c r="A3102" s="132"/>
      <c r="B3102" s="133"/>
      <c r="C3102" s="92"/>
      <c r="D3102" s="134"/>
      <c r="E3102" s="132"/>
      <c r="F3102" s="135"/>
      <c r="G3102" s="135"/>
      <c r="H3102" s="136"/>
    </row>
    <row r="3103" spans="1:8" x14ac:dyDescent="0.2">
      <c r="A3103" s="132"/>
      <c r="B3103" s="133"/>
      <c r="C3103" s="92"/>
      <c r="D3103" s="134"/>
      <c r="E3103" s="132"/>
      <c r="F3103" s="135"/>
      <c r="G3103" s="135"/>
      <c r="H3103" s="136"/>
    </row>
    <row r="3104" spans="1:8" x14ac:dyDescent="0.2">
      <c r="A3104" s="132"/>
      <c r="B3104" s="133"/>
      <c r="C3104" s="92"/>
      <c r="D3104" s="134"/>
      <c r="E3104" s="132"/>
      <c r="F3104" s="135"/>
      <c r="G3104" s="135"/>
      <c r="H3104" s="136"/>
    </row>
    <row r="3105" spans="1:8" x14ac:dyDescent="0.2">
      <c r="A3105" s="132"/>
      <c r="B3105" s="133"/>
      <c r="C3105" s="92"/>
      <c r="D3105" s="134"/>
      <c r="E3105" s="132"/>
      <c r="F3105" s="135"/>
      <c r="G3105" s="135"/>
      <c r="H3105" s="136"/>
    </row>
    <row r="3106" spans="1:8" x14ac:dyDescent="0.2">
      <c r="A3106" s="132"/>
      <c r="B3106" s="133"/>
      <c r="C3106" s="92"/>
      <c r="D3106" s="134"/>
      <c r="E3106" s="132"/>
      <c r="F3106" s="135"/>
      <c r="G3106" s="135"/>
      <c r="H3106" s="136"/>
    </row>
    <row r="3107" spans="1:8" x14ac:dyDescent="0.2">
      <c r="A3107" s="132"/>
      <c r="B3107" s="133"/>
      <c r="C3107" s="92"/>
      <c r="D3107" s="134"/>
      <c r="E3107" s="132"/>
      <c r="F3107" s="135"/>
      <c r="G3107" s="135"/>
      <c r="H3107" s="136"/>
    </row>
    <row r="3108" spans="1:8" x14ac:dyDescent="0.2">
      <c r="A3108" s="132"/>
      <c r="B3108" s="133"/>
      <c r="C3108" s="92"/>
      <c r="D3108" s="134"/>
      <c r="E3108" s="132"/>
      <c r="F3108" s="135"/>
      <c r="G3108" s="135"/>
      <c r="H3108" s="136"/>
    </row>
    <row r="3109" spans="1:8" x14ac:dyDescent="0.2">
      <c r="A3109" s="132"/>
      <c r="B3109" s="133"/>
      <c r="C3109" s="92"/>
      <c r="D3109" s="134"/>
      <c r="E3109" s="132"/>
      <c r="F3109" s="135"/>
      <c r="G3109" s="135"/>
      <c r="H3109" s="136"/>
    </row>
    <row r="3110" spans="1:8" x14ac:dyDescent="0.2">
      <c r="A3110" s="132"/>
      <c r="B3110" s="133"/>
      <c r="C3110" s="92"/>
      <c r="D3110" s="134"/>
      <c r="E3110" s="132"/>
      <c r="F3110" s="135"/>
      <c r="G3110" s="135"/>
      <c r="H3110" s="136"/>
    </row>
    <row r="3111" spans="1:8" x14ac:dyDescent="0.2">
      <c r="A3111" s="132"/>
      <c r="B3111" s="133"/>
      <c r="C3111" s="92"/>
      <c r="D3111" s="134"/>
      <c r="E3111" s="132"/>
      <c r="F3111" s="135"/>
      <c r="G3111" s="135"/>
      <c r="H3111" s="136"/>
    </row>
    <row r="3112" spans="1:8" x14ac:dyDescent="0.2">
      <c r="A3112" s="132"/>
      <c r="B3112" s="133"/>
      <c r="C3112" s="92"/>
      <c r="D3112" s="134"/>
      <c r="E3112" s="132"/>
      <c r="F3112" s="135"/>
      <c r="G3112" s="135"/>
      <c r="H3112" s="136"/>
    </row>
    <row r="3113" spans="1:8" x14ac:dyDescent="0.2">
      <c r="A3113" s="132"/>
      <c r="B3113" s="133"/>
      <c r="C3113" s="92"/>
      <c r="D3113" s="134"/>
      <c r="E3113" s="132"/>
      <c r="F3113" s="135"/>
      <c r="G3113" s="135"/>
      <c r="H3113" s="136"/>
    </row>
    <row r="3114" spans="1:8" x14ac:dyDescent="0.2">
      <c r="A3114" s="132"/>
      <c r="B3114" s="133"/>
      <c r="C3114" s="92"/>
      <c r="D3114" s="134"/>
      <c r="E3114" s="132"/>
      <c r="F3114" s="135"/>
      <c r="G3114" s="135"/>
      <c r="H3114" s="136"/>
    </row>
    <row r="3115" spans="1:8" x14ac:dyDescent="0.2">
      <c r="A3115" s="132"/>
      <c r="B3115" s="133"/>
      <c r="C3115" s="92"/>
      <c r="D3115" s="134"/>
      <c r="E3115" s="132"/>
      <c r="F3115" s="135"/>
      <c r="G3115" s="135"/>
      <c r="H3115" s="136"/>
    </row>
    <row r="3116" spans="1:8" x14ac:dyDescent="0.2">
      <c r="A3116" s="132"/>
      <c r="B3116" s="133"/>
      <c r="C3116" s="92"/>
      <c r="D3116" s="134"/>
      <c r="E3116" s="132"/>
      <c r="F3116" s="135"/>
      <c r="G3116" s="135"/>
      <c r="H3116" s="136"/>
    </row>
    <row r="3117" spans="1:8" x14ac:dyDescent="0.2">
      <c r="A3117" s="132"/>
      <c r="B3117" s="133"/>
      <c r="C3117" s="92"/>
      <c r="D3117" s="134"/>
      <c r="E3117" s="132"/>
      <c r="F3117" s="135"/>
      <c r="G3117" s="135"/>
      <c r="H3117" s="136"/>
    </row>
    <row r="3118" spans="1:8" x14ac:dyDescent="0.2">
      <c r="A3118" s="132"/>
      <c r="B3118" s="133"/>
      <c r="C3118" s="92"/>
      <c r="D3118" s="134"/>
      <c r="E3118" s="132"/>
      <c r="F3118" s="135"/>
      <c r="G3118" s="135"/>
      <c r="H3118" s="136"/>
    </row>
    <row r="3119" spans="1:8" x14ac:dyDescent="0.2">
      <c r="A3119" s="132"/>
      <c r="B3119" s="133"/>
      <c r="C3119" s="92"/>
      <c r="D3119" s="134"/>
      <c r="E3119" s="132"/>
      <c r="F3119" s="135"/>
      <c r="G3119" s="135"/>
      <c r="H3119" s="136"/>
    </row>
    <row r="3120" spans="1:8" x14ac:dyDescent="0.2">
      <c r="A3120" s="132"/>
      <c r="B3120" s="133"/>
      <c r="C3120" s="92"/>
      <c r="D3120" s="134"/>
      <c r="E3120" s="132"/>
      <c r="F3120" s="135"/>
      <c r="G3120" s="135"/>
      <c r="H3120" s="136"/>
    </row>
    <row r="3121" spans="1:8" x14ac:dyDescent="0.2">
      <c r="A3121" s="132"/>
      <c r="B3121" s="133"/>
      <c r="C3121" s="92"/>
      <c r="D3121" s="134"/>
      <c r="E3121" s="132"/>
      <c r="F3121" s="135"/>
      <c r="G3121" s="135"/>
      <c r="H3121" s="136"/>
    </row>
    <row r="3122" spans="1:8" x14ac:dyDescent="0.2">
      <c r="A3122" s="132"/>
      <c r="B3122" s="133"/>
      <c r="C3122" s="92"/>
      <c r="D3122" s="134"/>
      <c r="E3122" s="132"/>
      <c r="F3122" s="135"/>
      <c r="G3122" s="135"/>
      <c r="H3122" s="136"/>
    </row>
    <row r="3123" spans="1:8" x14ac:dyDescent="0.2">
      <c r="A3123" s="132"/>
      <c r="B3123" s="133"/>
      <c r="C3123" s="92"/>
      <c r="D3123" s="134"/>
      <c r="E3123" s="132"/>
      <c r="F3123" s="135"/>
      <c r="G3123" s="135"/>
      <c r="H3123" s="136"/>
    </row>
    <row r="3124" spans="1:8" x14ac:dyDescent="0.2">
      <c r="A3124" s="132"/>
      <c r="B3124" s="133"/>
      <c r="C3124" s="92"/>
      <c r="D3124" s="134"/>
      <c r="E3124" s="132"/>
      <c r="F3124" s="135"/>
      <c r="G3124" s="135"/>
      <c r="H3124" s="136"/>
    </row>
    <row r="3125" spans="1:8" x14ac:dyDescent="0.2">
      <c r="A3125" s="132"/>
      <c r="B3125" s="133"/>
      <c r="C3125" s="92"/>
      <c r="D3125" s="134"/>
      <c r="E3125" s="132"/>
      <c r="F3125" s="135"/>
      <c r="G3125" s="135"/>
      <c r="H3125" s="136"/>
    </row>
    <row r="3126" spans="1:8" x14ac:dyDescent="0.2">
      <c r="A3126" s="132"/>
      <c r="B3126" s="133"/>
      <c r="C3126" s="92"/>
      <c r="D3126" s="134"/>
      <c r="E3126" s="132"/>
      <c r="F3126" s="135"/>
      <c r="G3126" s="135"/>
      <c r="H3126" s="136"/>
    </row>
    <row r="3127" spans="1:8" x14ac:dyDescent="0.2">
      <c r="A3127" s="132"/>
      <c r="B3127" s="133"/>
      <c r="C3127" s="92"/>
      <c r="D3127" s="134"/>
      <c r="E3127" s="132"/>
      <c r="F3127" s="135"/>
      <c r="G3127" s="135"/>
      <c r="H3127" s="136"/>
    </row>
    <row r="3128" spans="1:8" x14ac:dyDescent="0.2">
      <c r="A3128" s="132"/>
      <c r="B3128" s="133"/>
      <c r="C3128" s="92"/>
      <c r="D3128" s="134"/>
      <c r="E3128" s="132"/>
      <c r="F3128" s="135"/>
      <c r="G3128" s="135"/>
      <c r="H3128" s="136"/>
    </row>
    <row r="3129" spans="1:8" x14ac:dyDescent="0.2">
      <c r="A3129" s="132"/>
      <c r="B3129" s="133"/>
      <c r="C3129" s="92"/>
      <c r="D3129" s="134"/>
      <c r="E3129" s="132"/>
      <c r="F3129" s="135"/>
      <c r="G3129" s="135"/>
      <c r="H3129" s="136"/>
    </row>
    <row r="3130" spans="1:8" x14ac:dyDescent="0.2">
      <c r="A3130" s="132"/>
      <c r="B3130" s="133"/>
      <c r="C3130" s="92"/>
      <c r="D3130" s="134"/>
      <c r="E3130" s="132"/>
      <c r="F3130" s="135"/>
      <c r="G3130" s="135"/>
      <c r="H3130" s="136"/>
    </row>
    <row r="3131" spans="1:8" x14ac:dyDescent="0.2">
      <c r="A3131" s="132"/>
      <c r="B3131" s="133"/>
      <c r="C3131" s="92"/>
      <c r="D3131" s="134"/>
      <c r="E3131" s="132"/>
      <c r="F3131" s="135"/>
      <c r="G3131" s="135"/>
      <c r="H3131" s="136"/>
    </row>
    <row r="3132" spans="1:8" x14ac:dyDescent="0.2">
      <c r="A3132" s="132"/>
      <c r="B3132" s="133"/>
      <c r="C3132" s="92"/>
      <c r="D3132" s="134"/>
      <c r="E3132" s="132"/>
      <c r="F3132" s="135"/>
      <c r="G3132" s="135"/>
      <c r="H3132" s="136"/>
    </row>
    <row r="3133" spans="1:8" x14ac:dyDescent="0.2">
      <c r="A3133" s="132"/>
      <c r="B3133" s="133"/>
      <c r="C3133" s="92"/>
      <c r="D3133" s="134"/>
      <c r="E3133" s="132"/>
      <c r="F3133" s="135"/>
      <c r="G3133" s="135"/>
      <c r="H3133" s="136"/>
    </row>
    <row r="3134" spans="1:8" x14ac:dyDescent="0.2">
      <c r="A3134" s="132"/>
      <c r="B3134" s="133"/>
      <c r="C3134" s="92"/>
      <c r="D3134" s="134"/>
      <c r="E3134" s="132"/>
      <c r="F3134" s="135"/>
      <c r="G3134" s="135"/>
      <c r="H3134" s="136"/>
    </row>
    <row r="3135" spans="1:8" x14ac:dyDescent="0.2">
      <c r="A3135" s="132"/>
      <c r="B3135" s="133"/>
      <c r="C3135" s="92"/>
      <c r="D3135" s="134"/>
      <c r="E3135" s="132"/>
      <c r="F3135" s="135"/>
      <c r="G3135" s="135"/>
      <c r="H3135" s="136"/>
    </row>
    <row r="3136" spans="1:8" x14ac:dyDescent="0.2">
      <c r="A3136" s="132"/>
      <c r="B3136" s="133"/>
      <c r="C3136" s="92"/>
      <c r="D3136" s="134"/>
      <c r="E3136" s="132"/>
      <c r="F3136" s="135"/>
      <c r="G3136" s="135"/>
      <c r="H3136" s="136"/>
    </row>
    <row r="3137" spans="1:8" x14ac:dyDescent="0.2">
      <c r="A3137" s="132"/>
      <c r="B3137" s="133"/>
      <c r="C3137" s="92"/>
      <c r="D3137" s="134"/>
      <c r="E3137" s="132"/>
      <c r="F3137" s="135"/>
      <c r="G3137" s="135"/>
      <c r="H3137" s="136"/>
    </row>
    <row r="3138" spans="1:8" x14ac:dyDescent="0.2">
      <c r="A3138" s="132"/>
      <c r="B3138" s="133"/>
      <c r="C3138" s="92"/>
      <c r="D3138" s="134"/>
      <c r="E3138" s="132"/>
      <c r="F3138" s="135"/>
      <c r="G3138" s="135"/>
      <c r="H3138" s="136"/>
    </row>
    <row r="3139" spans="1:8" x14ac:dyDescent="0.2">
      <c r="A3139" s="132"/>
      <c r="B3139" s="133"/>
      <c r="C3139" s="92"/>
      <c r="D3139" s="134"/>
      <c r="E3139" s="132"/>
      <c r="F3139" s="135"/>
      <c r="G3139" s="135"/>
      <c r="H3139" s="136"/>
    </row>
    <row r="3140" spans="1:8" x14ac:dyDescent="0.2">
      <c r="A3140" s="132"/>
      <c r="B3140" s="133"/>
      <c r="C3140" s="92"/>
      <c r="D3140" s="134"/>
      <c r="E3140" s="132"/>
      <c r="F3140" s="135"/>
      <c r="G3140" s="135"/>
      <c r="H3140" s="136"/>
    </row>
    <row r="3141" spans="1:8" x14ac:dyDescent="0.2">
      <c r="A3141" s="132"/>
      <c r="B3141" s="133"/>
      <c r="C3141" s="92"/>
      <c r="D3141" s="134"/>
      <c r="E3141" s="132"/>
      <c r="F3141" s="135"/>
      <c r="G3141" s="135"/>
      <c r="H3141" s="136"/>
    </row>
    <row r="3142" spans="1:8" x14ac:dyDescent="0.2">
      <c r="A3142" s="132"/>
      <c r="B3142" s="133"/>
      <c r="C3142" s="92"/>
      <c r="D3142" s="134"/>
      <c r="E3142" s="132"/>
      <c r="F3142" s="135"/>
      <c r="G3142" s="135"/>
      <c r="H3142" s="136"/>
    </row>
    <row r="3143" spans="1:8" x14ac:dyDescent="0.2">
      <c r="A3143" s="132"/>
      <c r="B3143" s="133"/>
      <c r="C3143" s="92"/>
      <c r="D3143" s="134"/>
      <c r="E3143" s="132"/>
      <c r="F3143" s="135"/>
      <c r="G3143" s="135"/>
      <c r="H3143" s="136"/>
    </row>
    <row r="3144" spans="1:8" x14ac:dyDescent="0.2">
      <c r="A3144" s="132"/>
      <c r="B3144" s="133"/>
      <c r="C3144" s="92"/>
      <c r="D3144" s="134"/>
      <c r="E3144" s="132"/>
      <c r="F3144" s="135"/>
      <c r="G3144" s="135"/>
      <c r="H3144" s="136"/>
    </row>
    <row r="3145" spans="1:8" x14ac:dyDescent="0.2">
      <c r="A3145" s="132"/>
      <c r="B3145" s="133"/>
      <c r="C3145" s="92"/>
      <c r="D3145" s="134"/>
      <c r="E3145" s="132"/>
      <c r="F3145" s="135"/>
      <c r="G3145" s="135"/>
      <c r="H3145" s="136"/>
    </row>
    <row r="3146" spans="1:8" x14ac:dyDescent="0.2">
      <c r="A3146" s="132"/>
      <c r="B3146" s="133"/>
      <c r="C3146" s="92"/>
      <c r="D3146" s="134"/>
      <c r="E3146" s="132"/>
      <c r="F3146" s="135"/>
      <c r="G3146" s="135"/>
      <c r="H3146" s="136"/>
    </row>
    <row r="3147" spans="1:8" x14ac:dyDescent="0.2">
      <c r="A3147" s="132"/>
      <c r="B3147" s="133"/>
      <c r="C3147" s="92"/>
      <c r="D3147" s="134"/>
      <c r="E3147" s="132"/>
      <c r="F3147" s="135"/>
      <c r="G3147" s="135"/>
      <c r="H3147" s="136"/>
    </row>
    <row r="3148" spans="1:8" x14ac:dyDescent="0.2">
      <c r="A3148" s="132"/>
      <c r="B3148" s="133"/>
      <c r="C3148" s="92"/>
      <c r="D3148" s="134"/>
      <c r="E3148" s="132"/>
      <c r="F3148" s="135"/>
      <c r="G3148" s="135"/>
      <c r="H3148" s="136"/>
    </row>
    <row r="3149" spans="1:8" x14ac:dyDescent="0.2">
      <c r="A3149" s="132"/>
      <c r="B3149" s="133"/>
      <c r="C3149" s="92"/>
      <c r="D3149" s="134"/>
      <c r="E3149" s="132"/>
      <c r="F3149" s="135"/>
      <c r="G3149" s="135"/>
      <c r="H3149" s="136"/>
    </row>
    <row r="3150" spans="1:8" x14ac:dyDescent="0.2">
      <c r="A3150" s="132"/>
      <c r="B3150" s="133"/>
      <c r="C3150" s="92"/>
      <c r="D3150" s="134"/>
      <c r="E3150" s="132"/>
      <c r="F3150" s="135"/>
      <c r="G3150" s="135"/>
      <c r="H3150" s="136"/>
    </row>
    <row r="3151" spans="1:8" x14ac:dyDescent="0.2">
      <c r="A3151" s="132"/>
      <c r="B3151" s="133"/>
      <c r="C3151" s="92"/>
      <c r="D3151" s="134"/>
      <c r="E3151" s="132"/>
      <c r="F3151" s="135"/>
      <c r="G3151" s="135"/>
      <c r="H3151" s="136"/>
    </row>
    <row r="3152" spans="1:8" x14ac:dyDescent="0.2">
      <c r="A3152" s="132"/>
      <c r="B3152" s="133"/>
      <c r="C3152" s="92"/>
      <c r="D3152" s="134"/>
      <c r="E3152" s="132"/>
      <c r="F3152" s="135"/>
      <c r="G3152" s="135"/>
      <c r="H3152" s="136"/>
    </row>
    <row r="3153" spans="1:8" x14ac:dyDescent="0.2">
      <c r="A3153" s="132"/>
      <c r="B3153" s="133"/>
      <c r="C3153" s="92"/>
      <c r="D3153" s="134"/>
      <c r="E3153" s="132"/>
      <c r="F3153" s="135"/>
      <c r="G3153" s="135"/>
      <c r="H3153" s="136"/>
    </row>
    <row r="3154" spans="1:8" x14ac:dyDescent="0.2">
      <c r="A3154" s="132"/>
      <c r="B3154" s="133"/>
      <c r="C3154" s="92"/>
      <c r="D3154" s="134"/>
      <c r="E3154" s="132"/>
      <c r="F3154" s="135"/>
      <c r="G3154" s="135"/>
      <c r="H3154" s="136"/>
    </row>
    <row r="3155" spans="1:8" x14ac:dyDescent="0.2">
      <c r="A3155" s="132"/>
      <c r="B3155" s="133"/>
      <c r="C3155" s="92"/>
      <c r="D3155" s="134"/>
      <c r="E3155" s="132"/>
      <c r="F3155" s="135"/>
      <c r="G3155" s="135"/>
      <c r="H3155" s="136"/>
    </row>
    <row r="3156" spans="1:8" x14ac:dyDescent="0.2">
      <c r="A3156" s="132"/>
      <c r="B3156" s="133"/>
      <c r="C3156" s="92"/>
      <c r="D3156" s="134"/>
      <c r="E3156" s="132"/>
      <c r="F3156" s="135"/>
      <c r="G3156" s="135"/>
      <c r="H3156" s="136"/>
    </row>
    <row r="3157" spans="1:8" x14ac:dyDescent="0.2">
      <c r="A3157" s="132"/>
      <c r="B3157" s="133"/>
      <c r="C3157" s="92"/>
      <c r="D3157" s="134"/>
      <c r="E3157" s="132"/>
      <c r="F3157" s="135"/>
      <c r="G3157" s="135"/>
      <c r="H3157" s="136"/>
    </row>
    <row r="3158" spans="1:8" x14ac:dyDescent="0.2">
      <c r="A3158" s="132"/>
      <c r="B3158" s="133"/>
      <c r="C3158" s="92"/>
      <c r="D3158" s="134"/>
      <c r="E3158" s="132"/>
      <c r="F3158" s="135"/>
      <c r="G3158" s="135"/>
      <c r="H3158" s="136"/>
    </row>
    <row r="3159" spans="1:8" x14ac:dyDescent="0.2">
      <c r="A3159" s="132"/>
      <c r="B3159" s="133"/>
      <c r="C3159" s="92"/>
      <c r="D3159" s="134"/>
      <c r="E3159" s="132"/>
      <c r="F3159" s="135"/>
      <c r="G3159" s="135"/>
      <c r="H3159" s="136"/>
    </row>
    <row r="3160" spans="1:8" x14ac:dyDescent="0.2">
      <c r="A3160" s="132"/>
      <c r="B3160" s="133"/>
      <c r="C3160" s="92"/>
      <c r="D3160" s="134"/>
      <c r="E3160" s="132"/>
      <c r="F3160" s="135"/>
      <c r="G3160" s="135"/>
      <c r="H3160" s="136"/>
    </row>
    <row r="3161" spans="1:8" x14ac:dyDescent="0.2">
      <c r="A3161" s="132"/>
      <c r="B3161" s="133"/>
      <c r="C3161" s="92"/>
      <c r="D3161" s="134"/>
      <c r="E3161" s="132"/>
      <c r="F3161" s="135"/>
      <c r="G3161" s="135"/>
      <c r="H3161" s="136"/>
    </row>
    <row r="3162" spans="1:8" x14ac:dyDescent="0.2">
      <c r="A3162" s="132"/>
      <c r="B3162" s="133"/>
      <c r="C3162" s="92"/>
      <c r="D3162" s="134"/>
      <c r="E3162" s="132"/>
      <c r="F3162" s="135"/>
      <c r="G3162" s="135"/>
      <c r="H3162" s="136"/>
    </row>
    <row r="3163" spans="1:8" x14ac:dyDescent="0.2">
      <c r="A3163" s="132"/>
      <c r="B3163" s="133"/>
      <c r="C3163" s="92"/>
      <c r="D3163" s="134"/>
      <c r="E3163" s="132"/>
      <c r="F3163" s="135"/>
      <c r="G3163" s="135"/>
      <c r="H3163" s="136"/>
    </row>
    <row r="3164" spans="1:8" x14ac:dyDescent="0.2">
      <c r="A3164" s="132"/>
      <c r="B3164" s="133"/>
      <c r="C3164" s="92"/>
      <c r="D3164" s="134"/>
      <c r="E3164" s="132"/>
      <c r="F3164" s="135"/>
      <c r="G3164" s="135"/>
      <c r="H3164" s="136"/>
    </row>
    <row r="3165" spans="1:8" x14ac:dyDescent="0.2">
      <c r="A3165" s="132"/>
      <c r="B3165" s="133"/>
      <c r="C3165" s="92"/>
      <c r="D3165" s="134"/>
      <c r="E3165" s="132"/>
      <c r="F3165" s="135"/>
      <c r="G3165" s="135"/>
      <c r="H3165" s="136"/>
    </row>
    <row r="3166" spans="1:8" x14ac:dyDescent="0.2">
      <c r="A3166" s="132"/>
      <c r="B3166" s="133"/>
      <c r="C3166" s="92"/>
      <c r="D3166" s="134"/>
      <c r="E3166" s="132"/>
      <c r="F3166" s="135"/>
      <c r="G3166" s="135"/>
      <c r="H3166" s="136"/>
    </row>
    <row r="3167" spans="1:8" x14ac:dyDescent="0.2">
      <c r="A3167" s="132"/>
      <c r="B3167" s="133"/>
      <c r="C3167" s="92"/>
      <c r="D3167" s="134"/>
      <c r="E3167" s="132"/>
      <c r="F3167" s="135"/>
      <c r="G3167" s="135"/>
      <c r="H3167" s="136"/>
    </row>
    <row r="3168" spans="1:8" x14ac:dyDescent="0.2">
      <c r="A3168" s="132"/>
      <c r="B3168" s="133"/>
      <c r="C3168" s="92"/>
      <c r="D3168" s="134"/>
      <c r="E3168" s="132"/>
      <c r="F3168" s="135"/>
      <c r="G3168" s="135"/>
      <c r="H3168" s="136"/>
    </row>
    <row r="3169" spans="1:8" x14ac:dyDescent="0.2">
      <c r="A3169" s="132"/>
      <c r="B3169" s="133"/>
      <c r="C3169" s="92"/>
      <c r="D3169" s="134"/>
      <c r="E3169" s="132"/>
      <c r="F3169" s="135"/>
      <c r="G3169" s="135"/>
      <c r="H3169" s="136"/>
    </row>
    <row r="3170" spans="1:8" x14ac:dyDescent="0.2">
      <c r="A3170" s="132"/>
      <c r="B3170" s="133"/>
      <c r="C3170" s="92"/>
      <c r="D3170" s="134"/>
      <c r="E3170" s="132"/>
      <c r="F3170" s="135"/>
      <c r="G3170" s="135"/>
      <c r="H3170" s="136"/>
    </row>
    <row r="3171" spans="1:8" x14ac:dyDescent="0.2">
      <c r="A3171" s="132"/>
      <c r="B3171" s="133"/>
      <c r="C3171" s="92"/>
      <c r="D3171" s="134"/>
      <c r="E3171" s="132"/>
      <c r="F3171" s="135"/>
      <c r="G3171" s="135"/>
      <c r="H3171" s="136"/>
    </row>
    <row r="3172" spans="1:8" x14ac:dyDescent="0.2">
      <c r="A3172" s="132"/>
      <c r="B3172" s="133"/>
      <c r="C3172" s="92"/>
      <c r="D3172" s="134"/>
      <c r="E3172" s="132"/>
      <c r="F3172" s="135"/>
      <c r="G3172" s="135"/>
      <c r="H3172" s="136"/>
    </row>
    <row r="3173" spans="1:8" x14ac:dyDescent="0.2">
      <c r="A3173" s="132"/>
      <c r="B3173" s="133"/>
      <c r="C3173" s="92"/>
      <c r="D3173" s="134"/>
      <c r="E3173" s="132"/>
      <c r="F3173" s="135"/>
      <c r="G3173" s="135"/>
      <c r="H3173" s="136"/>
    </row>
    <row r="3174" spans="1:8" x14ac:dyDescent="0.2">
      <c r="A3174" s="132"/>
      <c r="B3174" s="133"/>
      <c r="C3174" s="92"/>
      <c r="D3174" s="134"/>
      <c r="E3174" s="132"/>
      <c r="F3174" s="135"/>
      <c r="G3174" s="135"/>
      <c r="H3174" s="136"/>
    </row>
    <row r="3175" spans="1:8" x14ac:dyDescent="0.2">
      <c r="A3175" s="132"/>
      <c r="B3175" s="133"/>
      <c r="C3175" s="92"/>
      <c r="D3175" s="134"/>
      <c r="E3175" s="132"/>
      <c r="F3175" s="135"/>
      <c r="G3175" s="135"/>
      <c r="H3175" s="136"/>
    </row>
    <row r="3176" spans="1:8" x14ac:dyDescent="0.2">
      <c r="A3176" s="132"/>
      <c r="B3176" s="133"/>
      <c r="C3176" s="92"/>
      <c r="D3176" s="134"/>
      <c r="E3176" s="132"/>
      <c r="F3176" s="135"/>
      <c r="G3176" s="135"/>
      <c r="H3176" s="136"/>
    </row>
    <row r="3177" spans="1:8" x14ac:dyDescent="0.2">
      <c r="A3177" s="132"/>
      <c r="B3177" s="133"/>
      <c r="C3177" s="92"/>
      <c r="D3177" s="134"/>
      <c r="E3177" s="132"/>
      <c r="F3177" s="135"/>
      <c r="G3177" s="135"/>
      <c r="H3177" s="136"/>
    </row>
    <row r="3178" spans="1:8" x14ac:dyDescent="0.2">
      <c r="A3178" s="132"/>
      <c r="B3178" s="133"/>
      <c r="C3178" s="92"/>
      <c r="D3178" s="134"/>
      <c r="E3178" s="132"/>
      <c r="F3178" s="135"/>
      <c r="G3178" s="135"/>
      <c r="H3178" s="136"/>
    </row>
    <row r="3179" spans="1:8" x14ac:dyDescent="0.2">
      <c r="A3179" s="132"/>
      <c r="B3179" s="133"/>
      <c r="C3179" s="92"/>
      <c r="D3179" s="134"/>
      <c r="E3179" s="132"/>
      <c r="F3179" s="135"/>
      <c r="G3179" s="135"/>
      <c r="H3179" s="136"/>
    </row>
    <row r="3180" spans="1:8" x14ac:dyDescent="0.2">
      <c r="A3180" s="132"/>
      <c r="B3180" s="133"/>
      <c r="C3180" s="92"/>
      <c r="D3180" s="134"/>
      <c r="E3180" s="132"/>
      <c r="F3180" s="135"/>
      <c r="G3180" s="135"/>
      <c r="H3180" s="136"/>
    </row>
    <row r="3181" spans="1:8" x14ac:dyDescent="0.2">
      <c r="A3181" s="132"/>
      <c r="B3181" s="133"/>
      <c r="C3181" s="92"/>
      <c r="D3181" s="134"/>
      <c r="E3181" s="132"/>
      <c r="F3181" s="135"/>
      <c r="G3181" s="135"/>
      <c r="H3181" s="136"/>
    </row>
    <row r="3182" spans="1:8" x14ac:dyDescent="0.2">
      <c r="A3182" s="132"/>
      <c r="B3182" s="133"/>
      <c r="C3182" s="92"/>
      <c r="D3182" s="134"/>
      <c r="E3182" s="132"/>
      <c r="F3182" s="135"/>
      <c r="G3182" s="135"/>
      <c r="H3182" s="136"/>
    </row>
    <row r="3183" spans="1:8" x14ac:dyDescent="0.2">
      <c r="A3183" s="132"/>
      <c r="B3183" s="133"/>
      <c r="C3183" s="92"/>
      <c r="D3183" s="134"/>
      <c r="E3183" s="132"/>
      <c r="F3183" s="135"/>
      <c r="G3183" s="135"/>
      <c r="H3183" s="136"/>
    </row>
    <row r="3184" spans="1:8" x14ac:dyDescent="0.2">
      <c r="A3184" s="132"/>
      <c r="B3184" s="133"/>
      <c r="C3184" s="92"/>
      <c r="D3184" s="134"/>
      <c r="E3184" s="132"/>
      <c r="F3184" s="135"/>
      <c r="G3184" s="135"/>
      <c r="H3184" s="136"/>
    </row>
    <row r="3185" spans="1:8" x14ac:dyDescent="0.2">
      <c r="A3185" s="132"/>
      <c r="B3185" s="133"/>
      <c r="C3185" s="92"/>
      <c r="D3185" s="134"/>
      <c r="E3185" s="132"/>
      <c r="F3185" s="135"/>
      <c r="G3185" s="135"/>
      <c r="H3185" s="136"/>
    </row>
    <row r="3186" spans="1:8" x14ac:dyDescent="0.2">
      <c r="A3186" s="132"/>
      <c r="B3186" s="133"/>
      <c r="C3186" s="92"/>
      <c r="D3186" s="134"/>
      <c r="E3186" s="132"/>
      <c r="F3186" s="135"/>
      <c r="G3186" s="135"/>
      <c r="H3186" s="136"/>
    </row>
    <row r="3187" spans="1:8" x14ac:dyDescent="0.2">
      <c r="A3187" s="132"/>
      <c r="B3187" s="133"/>
      <c r="C3187" s="92"/>
      <c r="D3187" s="134"/>
      <c r="E3187" s="132"/>
      <c r="F3187" s="135"/>
      <c r="G3187" s="135"/>
      <c r="H3187" s="136"/>
    </row>
    <row r="3188" spans="1:8" x14ac:dyDescent="0.2">
      <c r="A3188" s="132"/>
      <c r="B3188" s="133"/>
      <c r="C3188" s="92"/>
      <c r="D3188" s="134"/>
      <c r="E3188" s="132"/>
      <c r="F3188" s="135"/>
      <c r="G3188" s="135"/>
      <c r="H3188" s="136"/>
    </row>
    <row r="3189" spans="1:8" x14ac:dyDescent="0.2">
      <c r="A3189" s="132"/>
      <c r="B3189" s="133"/>
      <c r="C3189" s="92"/>
      <c r="D3189" s="134"/>
      <c r="E3189" s="132"/>
      <c r="F3189" s="135"/>
      <c r="G3189" s="135"/>
      <c r="H3189" s="136"/>
    </row>
    <row r="3190" spans="1:8" x14ac:dyDescent="0.2">
      <c r="A3190" s="132"/>
      <c r="B3190" s="133"/>
      <c r="C3190" s="92"/>
      <c r="D3190" s="134"/>
      <c r="E3190" s="132"/>
      <c r="F3190" s="135"/>
      <c r="G3190" s="135"/>
      <c r="H3190" s="136"/>
    </row>
    <row r="3191" spans="1:8" x14ac:dyDescent="0.2">
      <c r="A3191" s="132"/>
      <c r="B3191" s="133"/>
      <c r="C3191" s="92"/>
      <c r="D3191" s="134"/>
      <c r="E3191" s="132"/>
      <c r="F3191" s="135"/>
      <c r="G3191" s="135"/>
      <c r="H3191" s="136"/>
    </row>
    <row r="3192" spans="1:8" x14ac:dyDescent="0.2">
      <c r="A3192" s="132"/>
      <c r="B3192" s="133"/>
      <c r="C3192" s="92"/>
      <c r="D3192" s="134"/>
      <c r="E3192" s="132"/>
      <c r="F3192" s="135"/>
      <c r="G3192" s="135"/>
      <c r="H3192" s="136"/>
    </row>
    <row r="3193" spans="1:8" x14ac:dyDescent="0.2">
      <c r="A3193" s="132"/>
      <c r="B3193" s="133"/>
      <c r="C3193" s="92"/>
      <c r="D3193" s="134"/>
      <c r="E3193" s="132"/>
      <c r="F3193" s="135"/>
      <c r="G3193" s="135"/>
      <c r="H3193" s="136"/>
    </row>
    <row r="3194" spans="1:8" x14ac:dyDescent="0.2">
      <c r="A3194" s="132"/>
      <c r="B3194" s="133"/>
      <c r="C3194" s="92"/>
      <c r="D3194" s="134"/>
      <c r="E3194" s="132"/>
      <c r="F3194" s="135"/>
      <c r="G3194" s="135"/>
      <c r="H3194" s="136"/>
    </row>
    <row r="3195" spans="1:8" x14ac:dyDescent="0.2">
      <c r="A3195" s="132"/>
      <c r="B3195" s="133"/>
      <c r="C3195" s="92"/>
      <c r="D3195" s="134"/>
      <c r="E3195" s="132"/>
      <c r="F3195" s="135"/>
      <c r="G3195" s="135"/>
      <c r="H3195" s="136"/>
    </row>
    <row r="3196" spans="1:8" x14ac:dyDescent="0.2">
      <c r="A3196" s="132"/>
      <c r="B3196" s="133"/>
      <c r="C3196" s="92"/>
      <c r="D3196" s="134"/>
      <c r="E3196" s="132"/>
      <c r="F3196" s="135"/>
      <c r="G3196" s="135"/>
      <c r="H3196" s="136"/>
    </row>
    <row r="3197" spans="1:8" x14ac:dyDescent="0.2">
      <c r="A3197" s="132"/>
      <c r="B3197" s="133"/>
      <c r="C3197" s="92"/>
      <c r="D3197" s="134"/>
      <c r="E3197" s="132"/>
      <c r="F3197" s="135"/>
      <c r="G3197" s="135"/>
      <c r="H3197" s="136"/>
    </row>
    <row r="3198" spans="1:8" x14ac:dyDescent="0.2">
      <c r="A3198" s="132"/>
      <c r="B3198" s="133"/>
      <c r="C3198" s="92"/>
      <c r="D3198" s="134"/>
      <c r="E3198" s="132"/>
      <c r="F3198" s="135"/>
      <c r="G3198" s="135"/>
      <c r="H3198" s="136"/>
    </row>
    <row r="3199" spans="1:8" x14ac:dyDescent="0.2">
      <c r="A3199" s="132"/>
      <c r="B3199" s="133"/>
      <c r="C3199" s="92"/>
      <c r="D3199" s="134"/>
      <c r="E3199" s="132"/>
      <c r="F3199" s="135"/>
      <c r="G3199" s="135"/>
      <c r="H3199" s="136"/>
    </row>
    <row r="3200" spans="1:8" x14ac:dyDescent="0.2">
      <c r="A3200" s="132"/>
      <c r="B3200" s="133"/>
      <c r="C3200" s="92"/>
      <c r="D3200" s="134"/>
      <c r="E3200" s="132"/>
      <c r="F3200" s="135"/>
      <c r="G3200" s="135"/>
      <c r="H3200" s="136"/>
    </row>
    <row r="3201" spans="1:8" x14ac:dyDescent="0.2">
      <c r="A3201" s="132"/>
      <c r="B3201" s="133"/>
      <c r="C3201" s="92"/>
      <c r="D3201" s="134"/>
      <c r="E3201" s="132"/>
      <c r="F3201" s="135"/>
      <c r="G3201" s="135"/>
      <c r="H3201" s="136"/>
    </row>
    <row r="3202" spans="1:8" x14ac:dyDescent="0.2">
      <c r="A3202" s="132"/>
      <c r="B3202" s="133"/>
      <c r="C3202" s="92"/>
      <c r="D3202" s="134"/>
      <c r="E3202" s="132"/>
      <c r="F3202" s="135"/>
      <c r="G3202" s="135"/>
      <c r="H3202" s="136"/>
    </row>
    <row r="3203" spans="1:8" x14ac:dyDescent="0.2">
      <c r="A3203" s="132"/>
      <c r="B3203" s="133"/>
      <c r="C3203" s="92"/>
      <c r="D3203" s="134"/>
      <c r="E3203" s="132"/>
      <c r="F3203" s="135"/>
      <c r="G3203" s="135"/>
      <c r="H3203" s="136"/>
    </row>
    <row r="3204" spans="1:8" x14ac:dyDescent="0.2">
      <c r="A3204" s="132"/>
      <c r="B3204" s="133"/>
      <c r="C3204" s="92"/>
      <c r="D3204" s="134"/>
      <c r="E3204" s="132"/>
      <c r="F3204" s="135"/>
      <c r="G3204" s="135"/>
      <c r="H3204" s="136"/>
    </row>
    <row r="3205" spans="1:8" x14ac:dyDescent="0.2">
      <c r="A3205" s="132"/>
      <c r="B3205" s="133"/>
      <c r="C3205" s="92"/>
      <c r="D3205" s="134"/>
      <c r="E3205" s="132"/>
      <c r="F3205" s="135"/>
      <c r="G3205" s="135"/>
      <c r="H3205" s="136"/>
    </row>
    <row r="3206" spans="1:8" x14ac:dyDescent="0.2">
      <c r="A3206" s="132"/>
      <c r="B3206" s="133"/>
      <c r="C3206" s="92"/>
      <c r="D3206" s="134"/>
      <c r="E3206" s="132"/>
      <c r="F3206" s="135"/>
      <c r="G3206" s="135"/>
      <c r="H3206" s="136"/>
    </row>
    <row r="3207" spans="1:8" x14ac:dyDescent="0.2">
      <c r="A3207" s="132"/>
      <c r="B3207" s="133"/>
      <c r="C3207" s="92"/>
      <c r="D3207" s="134"/>
      <c r="E3207" s="132"/>
      <c r="F3207" s="135"/>
      <c r="G3207" s="135"/>
      <c r="H3207" s="136"/>
    </row>
    <row r="3208" spans="1:8" x14ac:dyDescent="0.2">
      <c r="A3208" s="132"/>
      <c r="B3208" s="133"/>
      <c r="C3208" s="92"/>
      <c r="D3208" s="134"/>
      <c r="E3208" s="132"/>
      <c r="F3208" s="135"/>
      <c r="G3208" s="135"/>
      <c r="H3208" s="136"/>
    </row>
    <row r="3209" spans="1:8" x14ac:dyDescent="0.2">
      <c r="A3209" s="132"/>
      <c r="B3209" s="133"/>
      <c r="C3209" s="92"/>
      <c r="D3209" s="134"/>
      <c r="E3209" s="132"/>
      <c r="F3209" s="135"/>
      <c r="G3209" s="135"/>
      <c r="H3209" s="136"/>
    </row>
    <row r="3210" spans="1:8" x14ac:dyDescent="0.2">
      <c r="A3210" s="132"/>
      <c r="B3210" s="133"/>
      <c r="C3210" s="92"/>
      <c r="D3210" s="134"/>
      <c r="E3210" s="132"/>
      <c r="F3210" s="135"/>
      <c r="G3210" s="135"/>
      <c r="H3210" s="136"/>
    </row>
    <row r="3211" spans="1:8" x14ac:dyDescent="0.2">
      <c r="A3211" s="132"/>
      <c r="B3211" s="133"/>
      <c r="C3211" s="92"/>
      <c r="D3211" s="134"/>
      <c r="E3211" s="132"/>
      <c r="F3211" s="135"/>
      <c r="G3211" s="135"/>
      <c r="H3211" s="136"/>
    </row>
    <row r="3212" spans="1:8" x14ac:dyDescent="0.2">
      <c r="A3212" s="132"/>
      <c r="B3212" s="133"/>
      <c r="C3212" s="92"/>
      <c r="D3212" s="134"/>
      <c r="E3212" s="132"/>
      <c r="F3212" s="135"/>
      <c r="G3212" s="135"/>
      <c r="H3212" s="136"/>
    </row>
    <row r="3213" spans="1:8" x14ac:dyDescent="0.2">
      <c r="A3213" s="132"/>
      <c r="B3213" s="133"/>
      <c r="C3213" s="92"/>
      <c r="D3213" s="134"/>
      <c r="E3213" s="132"/>
      <c r="F3213" s="135"/>
      <c r="G3213" s="135"/>
      <c r="H3213" s="136"/>
    </row>
    <row r="3214" spans="1:8" x14ac:dyDescent="0.2">
      <c r="A3214" s="132"/>
      <c r="B3214" s="133"/>
      <c r="C3214" s="92"/>
      <c r="D3214" s="134"/>
      <c r="E3214" s="132"/>
      <c r="F3214" s="135"/>
      <c r="G3214" s="135"/>
      <c r="H3214" s="136"/>
    </row>
    <row r="3215" spans="1:8" x14ac:dyDescent="0.2">
      <c r="A3215" s="132"/>
      <c r="B3215" s="133"/>
      <c r="C3215" s="92"/>
      <c r="D3215" s="134"/>
      <c r="E3215" s="132"/>
      <c r="F3215" s="135"/>
      <c r="G3215" s="135"/>
      <c r="H3215" s="136"/>
    </row>
    <row r="3216" spans="1:8" x14ac:dyDescent="0.2">
      <c r="A3216" s="132"/>
      <c r="B3216" s="133"/>
      <c r="C3216" s="92"/>
      <c r="D3216" s="134"/>
      <c r="E3216" s="132"/>
      <c r="F3216" s="135"/>
      <c r="G3216" s="135"/>
      <c r="H3216" s="136"/>
    </row>
    <row r="3217" spans="1:8" x14ac:dyDescent="0.2">
      <c r="A3217" s="132"/>
      <c r="B3217" s="133"/>
      <c r="C3217" s="92"/>
      <c r="D3217" s="134"/>
      <c r="E3217" s="132"/>
      <c r="F3217" s="135"/>
      <c r="G3217" s="135"/>
      <c r="H3217" s="136"/>
    </row>
    <row r="3218" spans="1:8" x14ac:dyDescent="0.2">
      <c r="A3218" s="132"/>
      <c r="B3218" s="133"/>
      <c r="C3218" s="92"/>
      <c r="D3218" s="134"/>
      <c r="E3218" s="132"/>
      <c r="F3218" s="135"/>
      <c r="G3218" s="135"/>
      <c r="H3218" s="136"/>
    </row>
    <row r="3219" spans="1:8" x14ac:dyDescent="0.2">
      <c r="A3219" s="132"/>
      <c r="B3219" s="133"/>
      <c r="C3219" s="92"/>
      <c r="D3219" s="134"/>
      <c r="E3219" s="132"/>
      <c r="F3219" s="135"/>
      <c r="G3219" s="135"/>
      <c r="H3219" s="136"/>
    </row>
    <row r="3220" spans="1:8" x14ac:dyDescent="0.2">
      <c r="A3220" s="132"/>
      <c r="B3220" s="133"/>
      <c r="C3220" s="92"/>
      <c r="D3220" s="134"/>
      <c r="E3220" s="132"/>
      <c r="F3220" s="135"/>
      <c r="G3220" s="135"/>
      <c r="H3220" s="136"/>
    </row>
    <row r="3221" spans="1:8" x14ac:dyDescent="0.2">
      <c r="A3221" s="132"/>
      <c r="B3221" s="133"/>
      <c r="C3221" s="92"/>
      <c r="D3221" s="134"/>
      <c r="E3221" s="132"/>
      <c r="F3221" s="135"/>
      <c r="G3221" s="135"/>
      <c r="H3221" s="136"/>
    </row>
    <row r="3222" spans="1:8" x14ac:dyDescent="0.2">
      <c r="A3222" s="132"/>
      <c r="B3222" s="133"/>
      <c r="C3222" s="92"/>
      <c r="D3222" s="134"/>
      <c r="E3222" s="132"/>
      <c r="F3222" s="135"/>
      <c r="G3222" s="135"/>
      <c r="H3222" s="136"/>
    </row>
    <row r="3223" spans="1:8" x14ac:dyDescent="0.2">
      <c r="A3223" s="132"/>
      <c r="B3223" s="133"/>
      <c r="C3223" s="92"/>
      <c r="D3223" s="134"/>
      <c r="E3223" s="132"/>
      <c r="F3223" s="135"/>
      <c r="G3223" s="135"/>
      <c r="H3223" s="136"/>
    </row>
    <row r="3224" spans="1:8" x14ac:dyDescent="0.2">
      <c r="A3224" s="132"/>
      <c r="B3224" s="133"/>
      <c r="C3224" s="92"/>
      <c r="D3224" s="134"/>
      <c r="E3224" s="132"/>
      <c r="F3224" s="135"/>
      <c r="G3224" s="135"/>
      <c r="H3224" s="136"/>
    </row>
    <row r="3225" spans="1:8" x14ac:dyDescent="0.2">
      <c r="A3225" s="132"/>
      <c r="B3225" s="133"/>
      <c r="C3225" s="92"/>
      <c r="D3225" s="134"/>
      <c r="E3225" s="132"/>
      <c r="F3225" s="135"/>
      <c r="G3225" s="135"/>
      <c r="H3225" s="136"/>
    </row>
    <row r="3226" spans="1:8" x14ac:dyDescent="0.2">
      <c r="A3226" s="132"/>
      <c r="B3226" s="133"/>
      <c r="C3226" s="92"/>
      <c r="D3226" s="134"/>
      <c r="E3226" s="132"/>
      <c r="F3226" s="135"/>
      <c r="G3226" s="135"/>
      <c r="H3226" s="136"/>
    </row>
    <row r="3227" spans="1:8" x14ac:dyDescent="0.2">
      <c r="A3227" s="132"/>
      <c r="B3227" s="133"/>
      <c r="C3227" s="92"/>
      <c r="D3227" s="134"/>
      <c r="E3227" s="132"/>
      <c r="F3227" s="135"/>
      <c r="G3227" s="135"/>
      <c r="H3227" s="136"/>
    </row>
    <row r="3228" spans="1:8" x14ac:dyDescent="0.2">
      <c r="A3228" s="132"/>
      <c r="B3228" s="133"/>
      <c r="C3228" s="92"/>
      <c r="D3228" s="134"/>
      <c r="E3228" s="132"/>
      <c r="F3228" s="135"/>
      <c r="G3228" s="135"/>
      <c r="H3228" s="136"/>
    </row>
    <row r="3229" spans="1:8" x14ac:dyDescent="0.2">
      <c r="A3229" s="132"/>
      <c r="B3229" s="133"/>
      <c r="C3229" s="92"/>
      <c r="D3229" s="134"/>
      <c r="E3229" s="132"/>
      <c r="F3229" s="135"/>
      <c r="G3229" s="135"/>
      <c r="H3229" s="136"/>
    </row>
    <row r="3230" spans="1:8" x14ac:dyDescent="0.2">
      <c r="A3230" s="132"/>
      <c r="B3230" s="133"/>
      <c r="C3230" s="92"/>
      <c r="D3230" s="134"/>
      <c r="E3230" s="132"/>
      <c r="F3230" s="135"/>
      <c r="G3230" s="135"/>
      <c r="H3230" s="136"/>
    </row>
    <row r="3231" spans="1:8" x14ac:dyDescent="0.2">
      <c r="A3231" s="132"/>
      <c r="B3231" s="133"/>
      <c r="C3231" s="92"/>
      <c r="D3231" s="134"/>
      <c r="E3231" s="132"/>
      <c r="F3231" s="135"/>
      <c r="G3231" s="135"/>
      <c r="H3231" s="136"/>
    </row>
    <row r="3232" spans="1:8" x14ac:dyDescent="0.2">
      <c r="A3232" s="132"/>
      <c r="B3232" s="133"/>
      <c r="C3232" s="92"/>
      <c r="D3232" s="134"/>
      <c r="E3232" s="132"/>
      <c r="F3232" s="135"/>
      <c r="G3232" s="135"/>
      <c r="H3232" s="136"/>
    </row>
    <row r="3233" spans="1:8" x14ac:dyDescent="0.2">
      <c r="A3233" s="132"/>
      <c r="B3233" s="133"/>
      <c r="C3233" s="92"/>
      <c r="D3233" s="134"/>
      <c r="E3233" s="132"/>
      <c r="F3233" s="135"/>
      <c r="G3233" s="135"/>
      <c r="H3233" s="136"/>
    </row>
    <row r="3234" spans="1:8" x14ac:dyDescent="0.2">
      <c r="A3234" s="132"/>
      <c r="B3234" s="133"/>
      <c r="C3234" s="92"/>
      <c r="D3234" s="134"/>
      <c r="E3234" s="132"/>
      <c r="F3234" s="135"/>
      <c r="G3234" s="135"/>
      <c r="H3234" s="136"/>
    </row>
    <row r="3235" spans="1:8" x14ac:dyDescent="0.2">
      <c r="A3235" s="132"/>
      <c r="B3235" s="133"/>
      <c r="C3235" s="92"/>
      <c r="D3235" s="134"/>
      <c r="E3235" s="132"/>
      <c r="F3235" s="135"/>
      <c r="G3235" s="135"/>
      <c r="H3235" s="136"/>
    </row>
    <row r="3236" spans="1:8" x14ac:dyDescent="0.2">
      <c r="A3236" s="132"/>
      <c r="B3236" s="133"/>
      <c r="C3236" s="92"/>
      <c r="D3236" s="134"/>
      <c r="E3236" s="132"/>
      <c r="F3236" s="135"/>
      <c r="G3236" s="135"/>
      <c r="H3236" s="136"/>
    </row>
    <row r="3237" spans="1:8" x14ac:dyDescent="0.2">
      <c r="A3237" s="132"/>
      <c r="B3237" s="133"/>
      <c r="C3237" s="92"/>
      <c r="D3237" s="134"/>
      <c r="E3237" s="132"/>
      <c r="F3237" s="135"/>
      <c r="G3237" s="135"/>
      <c r="H3237" s="136"/>
    </row>
    <row r="3238" spans="1:8" x14ac:dyDescent="0.2">
      <c r="A3238" s="132"/>
      <c r="B3238" s="133"/>
      <c r="C3238" s="92"/>
      <c r="D3238" s="134"/>
      <c r="E3238" s="132"/>
      <c r="F3238" s="135"/>
      <c r="G3238" s="135"/>
      <c r="H3238" s="136"/>
    </row>
    <row r="3239" spans="1:8" x14ac:dyDescent="0.2">
      <c r="A3239" s="132"/>
      <c r="B3239" s="133"/>
      <c r="C3239" s="92"/>
      <c r="D3239" s="134"/>
      <c r="E3239" s="132"/>
      <c r="F3239" s="135"/>
      <c r="G3239" s="135"/>
      <c r="H3239" s="136"/>
    </row>
    <row r="3240" spans="1:8" x14ac:dyDescent="0.2">
      <c r="A3240" s="132"/>
      <c r="B3240" s="133"/>
      <c r="C3240" s="92"/>
      <c r="D3240" s="134"/>
      <c r="E3240" s="132"/>
      <c r="F3240" s="135"/>
      <c r="G3240" s="135"/>
      <c r="H3240" s="136"/>
    </row>
    <row r="3241" spans="1:8" x14ac:dyDescent="0.2">
      <c r="A3241" s="132"/>
      <c r="B3241" s="133"/>
      <c r="C3241" s="92"/>
      <c r="D3241" s="134"/>
      <c r="E3241" s="132"/>
      <c r="F3241" s="135"/>
      <c r="G3241" s="135"/>
      <c r="H3241" s="136"/>
    </row>
    <row r="3242" spans="1:8" x14ac:dyDescent="0.2">
      <c r="A3242" s="132"/>
      <c r="B3242" s="133"/>
      <c r="C3242" s="92"/>
      <c r="D3242" s="134"/>
      <c r="E3242" s="132"/>
      <c r="F3242" s="135"/>
      <c r="G3242" s="135"/>
      <c r="H3242" s="136"/>
    </row>
    <row r="3243" spans="1:8" x14ac:dyDescent="0.2">
      <c r="A3243" s="132"/>
      <c r="B3243" s="133"/>
      <c r="C3243" s="92"/>
      <c r="D3243" s="134"/>
      <c r="E3243" s="132"/>
      <c r="F3243" s="135"/>
      <c r="G3243" s="135"/>
      <c r="H3243" s="136"/>
    </row>
    <row r="3244" spans="1:8" x14ac:dyDescent="0.2">
      <c r="A3244" s="132"/>
      <c r="B3244" s="133"/>
      <c r="C3244" s="92"/>
      <c r="D3244" s="134"/>
      <c r="E3244" s="132"/>
      <c r="F3244" s="135"/>
      <c r="G3244" s="135"/>
      <c r="H3244" s="136"/>
    </row>
    <row r="3245" spans="1:8" x14ac:dyDescent="0.2">
      <c r="A3245" s="132"/>
      <c r="B3245" s="133"/>
      <c r="C3245" s="92"/>
      <c r="D3245" s="134"/>
      <c r="E3245" s="132"/>
      <c r="F3245" s="135"/>
      <c r="G3245" s="135"/>
      <c r="H3245" s="136"/>
    </row>
    <row r="3246" spans="1:8" x14ac:dyDescent="0.2">
      <c r="A3246" s="132"/>
      <c r="B3246" s="133"/>
      <c r="C3246" s="92"/>
      <c r="D3246" s="134"/>
      <c r="E3246" s="132"/>
      <c r="F3246" s="135"/>
      <c r="G3246" s="135"/>
      <c r="H3246" s="136"/>
    </row>
    <row r="3247" spans="1:8" x14ac:dyDescent="0.2">
      <c r="A3247" s="132"/>
      <c r="B3247" s="133"/>
      <c r="C3247" s="92"/>
      <c r="D3247" s="134"/>
      <c r="E3247" s="132"/>
      <c r="F3247" s="135"/>
      <c r="G3247" s="135"/>
      <c r="H3247" s="136"/>
    </row>
    <row r="3248" spans="1:8" x14ac:dyDescent="0.2">
      <c r="A3248" s="132"/>
      <c r="B3248" s="133"/>
      <c r="C3248" s="92"/>
      <c r="D3248" s="134"/>
      <c r="E3248" s="132"/>
      <c r="F3248" s="135"/>
      <c r="G3248" s="135"/>
      <c r="H3248" s="136"/>
    </row>
    <row r="3249" spans="1:8" x14ac:dyDescent="0.2">
      <c r="A3249" s="132"/>
      <c r="B3249" s="133"/>
      <c r="C3249" s="92"/>
      <c r="D3249" s="134"/>
      <c r="E3249" s="132"/>
      <c r="F3249" s="135"/>
      <c r="G3249" s="135"/>
      <c r="H3249" s="136"/>
    </row>
    <row r="3250" spans="1:8" x14ac:dyDescent="0.2">
      <c r="A3250" s="132"/>
      <c r="B3250" s="133"/>
      <c r="C3250" s="92"/>
      <c r="D3250" s="134"/>
      <c r="E3250" s="132"/>
      <c r="F3250" s="135"/>
      <c r="G3250" s="135"/>
      <c r="H3250" s="136"/>
    </row>
    <row r="3251" spans="1:8" x14ac:dyDescent="0.2">
      <c r="A3251" s="132"/>
      <c r="B3251" s="133"/>
      <c r="C3251" s="92"/>
      <c r="D3251" s="134"/>
      <c r="E3251" s="132"/>
      <c r="F3251" s="135"/>
      <c r="G3251" s="135"/>
      <c r="H3251" s="136"/>
    </row>
    <row r="3252" spans="1:8" x14ac:dyDescent="0.2">
      <c r="A3252" s="132"/>
      <c r="B3252" s="133"/>
      <c r="C3252" s="92"/>
      <c r="D3252" s="134"/>
      <c r="E3252" s="132"/>
      <c r="F3252" s="135"/>
      <c r="G3252" s="135"/>
      <c r="H3252" s="136"/>
    </row>
    <row r="3253" spans="1:8" x14ac:dyDescent="0.2">
      <c r="A3253" s="132"/>
      <c r="B3253" s="133"/>
      <c r="C3253" s="92"/>
      <c r="D3253" s="134"/>
      <c r="E3253" s="132"/>
      <c r="F3253" s="135"/>
      <c r="G3253" s="135"/>
      <c r="H3253" s="136"/>
    </row>
    <row r="3254" spans="1:8" x14ac:dyDescent="0.2">
      <c r="A3254" s="132"/>
      <c r="B3254" s="133"/>
      <c r="C3254" s="92"/>
      <c r="D3254" s="134"/>
      <c r="E3254" s="132"/>
      <c r="F3254" s="135"/>
      <c r="G3254" s="135"/>
      <c r="H3254" s="136"/>
    </row>
    <row r="3255" spans="1:8" x14ac:dyDescent="0.2">
      <c r="A3255" s="132"/>
      <c r="B3255" s="133"/>
      <c r="C3255" s="92"/>
      <c r="D3255" s="134"/>
      <c r="E3255" s="132"/>
      <c r="F3255" s="135"/>
      <c r="G3255" s="135"/>
      <c r="H3255" s="136"/>
    </row>
    <row r="3256" spans="1:8" x14ac:dyDescent="0.2">
      <c r="A3256" s="132"/>
      <c r="B3256" s="133"/>
      <c r="C3256" s="92"/>
      <c r="D3256" s="134"/>
      <c r="E3256" s="132"/>
      <c r="F3256" s="135"/>
      <c r="G3256" s="135"/>
      <c r="H3256" s="136"/>
    </row>
    <row r="3257" spans="1:8" x14ac:dyDescent="0.2">
      <c r="A3257" s="132"/>
      <c r="B3257" s="133"/>
      <c r="C3257" s="92"/>
      <c r="D3257" s="134"/>
      <c r="E3257" s="132"/>
      <c r="F3257" s="135"/>
      <c r="G3257" s="135"/>
      <c r="H3257" s="136"/>
    </row>
    <row r="3258" spans="1:8" x14ac:dyDescent="0.2">
      <c r="A3258" s="132"/>
      <c r="B3258" s="133"/>
      <c r="C3258" s="92"/>
      <c r="D3258" s="134"/>
      <c r="E3258" s="132"/>
      <c r="F3258" s="135"/>
      <c r="G3258" s="135"/>
      <c r="H3258" s="136"/>
    </row>
    <row r="3259" spans="1:8" x14ac:dyDescent="0.2">
      <c r="A3259" s="132"/>
      <c r="B3259" s="133"/>
      <c r="C3259" s="92"/>
      <c r="D3259" s="134"/>
      <c r="E3259" s="132"/>
      <c r="F3259" s="135"/>
      <c r="G3259" s="135"/>
      <c r="H3259" s="136"/>
    </row>
    <row r="3260" spans="1:8" x14ac:dyDescent="0.2">
      <c r="A3260" s="132"/>
      <c r="B3260" s="133"/>
      <c r="C3260" s="92"/>
      <c r="D3260" s="134"/>
      <c r="E3260" s="132"/>
      <c r="F3260" s="135"/>
      <c r="G3260" s="135"/>
      <c r="H3260" s="136"/>
    </row>
    <row r="3261" spans="1:8" x14ac:dyDescent="0.2">
      <c r="A3261" s="132"/>
      <c r="B3261" s="133"/>
      <c r="C3261" s="92"/>
      <c r="D3261" s="134"/>
      <c r="E3261" s="132"/>
      <c r="F3261" s="135"/>
      <c r="G3261" s="135"/>
      <c r="H3261" s="136"/>
    </row>
    <row r="3262" spans="1:8" x14ac:dyDescent="0.2">
      <c r="A3262" s="132"/>
      <c r="B3262" s="133"/>
      <c r="C3262" s="92"/>
      <c r="D3262" s="134"/>
      <c r="E3262" s="132"/>
      <c r="F3262" s="135"/>
      <c r="G3262" s="135"/>
      <c r="H3262" s="136"/>
    </row>
    <row r="3263" spans="1:8" x14ac:dyDescent="0.2">
      <c r="A3263" s="132"/>
      <c r="B3263" s="133"/>
      <c r="C3263" s="92"/>
      <c r="D3263" s="134"/>
      <c r="E3263" s="132"/>
      <c r="F3263" s="135"/>
      <c r="G3263" s="135"/>
      <c r="H3263" s="136"/>
    </row>
    <row r="3264" spans="1:8" x14ac:dyDescent="0.2">
      <c r="A3264" s="132"/>
      <c r="B3264" s="133"/>
      <c r="C3264" s="92"/>
      <c r="D3264" s="134"/>
      <c r="E3264" s="132"/>
      <c r="F3264" s="135"/>
      <c r="G3264" s="135"/>
      <c r="H3264" s="136"/>
    </row>
    <row r="3265" spans="1:8" x14ac:dyDescent="0.2">
      <c r="A3265" s="132"/>
      <c r="B3265" s="133"/>
      <c r="C3265" s="92"/>
      <c r="D3265" s="134"/>
      <c r="E3265" s="132"/>
      <c r="F3265" s="135"/>
      <c r="G3265" s="135"/>
      <c r="H3265" s="136"/>
    </row>
    <row r="3266" spans="1:8" x14ac:dyDescent="0.2">
      <c r="A3266" s="132"/>
      <c r="B3266" s="133"/>
      <c r="C3266" s="92"/>
      <c r="D3266" s="134"/>
      <c r="E3266" s="132"/>
      <c r="F3266" s="135"/>
      <c r="G3266" s="135"/>
      <c r="H3266" s="136"/>
    </row>
    <row r="3267" spans="1:8" x14ac:dyDescent="0.2">
      <c r="A3267" s="132"/>
      <c r="B3267" s="133"/>
      <c r="C3267" s="92"/>
      <c r="D3267" s="134"/>
      <c r="E3267" s="132"/>
      <c r="F3267" s="135"/>
      <c r="G3267" s="135"/>
      <c r="H3267" s="136"/>
    </row>
    <row r="3268" spans="1:8" x14ac:dyDescent="0.2">
      <c r="A3268" s="132"/>
      <c r="B3268" s="133"/>
      <c r="C3268" s="92"/>
      <c r="D3268" s="134"/>
      <c r="E3268" s="132"/>
      <c r="F3268" s="135"/>
      <c r="G3268" s="135"/>
      <c r="H3268" s="136"/>
    </row>
    <row r="3269" spans="1:8" x14ac:dyDescent="0.2">
      <c r="A3269" s="132"/>
      <c r="B3269" s="133"/>
      <c r="C3269" s="92"/>
      <c r="D3269" s="134"/>
      <c r="E3269" s="132"/>
      <c r="F3269" s="135"/>
      <c r="G3269" s="135"/>
      <c r="H3269" s="136"/>
    </row>
    <row r="3270" spans="1:8" x14ac:dyDescent="0.2">
      <c r="A3270" s="132"/>
      <c r="B3270" s="133"/>
      <c r="C3270" s="92"/>
      <c r="D3270" s="134"/>
      <c r="E3270" s="132"/>
      <c r="F3270" s="135"/>
      <c r="G3270" s="135"/>
      <c r="H3270" s="136"/>
    </row>
    <row r="3271" spans="1:8" x14ac:dyDescent="0.2">
      <c r="A3271" s="132"/>
      <c r="B3271" s="133"/>
      <c r="C3271" s="92"/>
      <c r="D3271" s="134"/>
      <c r="E3271" s="132"/>
      <c r="F3271" s="135"/>
      <c r="G3271" s="135"/>
      <c r="H3271" s="136"/>
    </row>
    <row r="3272" spans="1:8" x14ac:dyDescent="0.2">
      <c r="A3272" s="132"/>
      <c r="B3272" s="133"/>
      <c r="C3272" s="92"/>
      <c r="D3272" s="134"/>
      <c r="E3272" s="132"/>
      <c r="F3272" s="135"/>
      <c r="G3272" s="135"/>
      <c r="H3272" s="136"/>
    </row>
    <row r="3273" spans="1:8" x14ac:dyDescent="0.2">
      <c r="A3273" s="132"/>
      <c r="B3273" s="133"/>
      <c r="C3273" s="92"/>
      <c r="D3273" s="134"/>
      <c r="E3273" s="132"/>
      <c r="F3273" s="135"/>
      <c r="G3273" s="135"/>
      <c r="H3273" s="136"/>
    </row>
    <row r="3274" spans="1:8" x14ac:dyDescent="0.2">
      <c r="A3274" s="132"/>
      <c r="B3274" s="133"/>
      <c r="C3274" s="92"/>
      <c r="D3274" s="134"/>
      <c r="E3274" s="132"/>
      <c r="F3274" s="135"/>
      <c r="G3274" s="135"/>
      <c r="H3274" s="136"/>
    </row>
    <row r="3275" spans="1:8" x14ac:dyDescent="0.2">
      <c r="A3275" s="132"/>
      <c r="B3275" s="133"/>
      <c r="C3275" s="92"/>
      <c r="D3275" s="134"/>
      <c r="E3275" s="132"/>
      <c r="F3275" s="135"/>
      <c r="G3275" s="135"/>
      <c r="H3275" s="136"/>
    </row>
    <row r="3276" spans="1:8" x14ac:dyDescent="0.2">
      <c r="A3276" s="132"/>
      <c r="B3276" s="133"/>
      <c r="C3276" s="92"/>
      <c r="D3276" s="134"/>
      <c r="E3276" s="132"/>
      <c r="F3276" s="135"/>
      <c r="G3276" s="135"/>
      <c r="H3276" s="136"/>
    </row>
    <row r="3277" spans="1:8" x14ac:dyDescent="0.2">
      <c r="A3277" s="132"/>
      <c r="B3277" s="133"/>
      <c r="C3277" s="92"/>
      <c r="D3277" s="134"/>
      <c r="E3277" s="132"/>
      <c r="F3277" s="135"/>
      <c r="G3277" s="135"/>
      <c r="H3277" s="136"/>
    </row>
    <row r="3278" spans="1:8" x14ac:dyDescent="0.2">
      <c r="A3278" s="132"/>
      <c r="B3278" s="133"/>
      <c r="C3278" s="92"/>
      <c r="D3278" s="134"/>
      <c r="E3278" s="132"/>
      <c r="F3278" s="135"/>
      <c r="G3278" s="135"/>
      <c r="H3278" s="136"/>
    </row>
    <row r="3279" spans="1:8" x14ac:dyDescent="0.2">
      <c r="A3279" s="132"/>
      <c r="B3279" s="133"/>
      <c r="C3279" s="92"/>
      <c r="D3279" s="134"/>
      <c r="E3279" s="132"/>
      <c r="F3279" s="135"/>
      <c r="G3279" s="135"/>
      <c r="H3279" s="136"/>
    </row>
    <row r="3280" spans="1:8" x14ac:dyDescent="0.2">
      <c r="A3280" s="132"/>
      <c r="B3280" s="133"/>
      <c r="C3280" s="92"/>
      <c r="D3280" s="134"/>
      <c r="E3280" s="132"/>
      <c r="F3280" s="135"/>
      <c r="G3280" s="135"/>
      <c r="H3280" s="136"/>
    </row>
    <row r="3281" spans="1:8" x14ac:dyDescent="0.2">
      <c r="A3281" s="132"/>
      <c r="B3281" s="133"/>
      <c r="C3281" s="92"/>
      <c r="D3281" s="134"/>
      <c r="E3281" s="132"/>
      <c r="F3281" s="135"/>
      <c r="G3281" s="135"/>
      <c r="H3281" s="136"/>
    </row>
    <row r="3282" spans="1:8" x14ac:dyDescent="0.2">
      <c r="A3282" s="132"/>
      <c r="B3282" s="133"/>
      <c r="C3282" s="92"/>
      <c r="D3282" s="134"/>
      <c r="E3282" s="132"/>
      <c r="F3282" s="135"/>
      <c r="G3282" s="135"/>
      <c r="H3282" s="136"/>
    </row>
    <row r="3283" spans="1:8" x14ac:dyDescent="0.2">
      <c r="A3283" s="132"/>
      <c r="B3283" s="133"/>
      <c r="C3283" s="92"/>
      <c r="D3283" s="134"/>
      <c r="E3283" s="132"/>
      <c r="F3283" s="135"/>
      <c r="G3283" s="135"/>
      <c r="H3283" s="136"/>
    </row>
    <row r="3284" spans="1:8" x14ac:dyDescent="0.2">
      <c r="A3284" s="132"/>
      <c r="B3284" s="133"/>
      <c r="C3284" s="92"/>
      <c r="D3284" s="134"/>
      <c r="E3284" s="132"/>
      <c r="F3284" s="135"/>
      <c r="G3284" s="135"/>
      <c r="H3284" s="136"/>
    </row>
    <row r="3285" spans="1:8" x14ac:dyDescent="0.2">
      <c r="A3285" s="132"/>
      <c r="B3285" s="133"/>
      <c r="C3285" s="92"/>
      <c r="D3285" s="134"/>
      <c r="E3285" s="132"/>
      <c r="F3285" s="135"/>
      <c r="G3285" s="135"/>
      <c r="H3285" s="136"/>
    </row>
    <row r="3286" spans="1:8" x14ac:dyDescent="0.2">
      <c r="A3286" s="132"/>
      <c r="B3286" s="133"/>
      <c r="C3286" s="92"/>
      <c r="D3286" s="134"/>
      <c r="E3286" s="132"/>
      <c r="F3286" s="135"/>
      <c r="G3286" s="135"/>
      <c r="H3286" s="136"/>
    </row>
    <row r="3287" spans="1:8" x14ac:dyDescent="0.2">
      <c r="A3287" s="132"/>
      <c r="B3287" s="133"/>
      <c r="C3287" s="92"/>
      <c r="D3287" s="134"/>
      <c r="E3287" s="132"/>
      <c r="F3287" s="135"/>
      <c r="G3287" s="135"/>
      <c r="H3287" s="136"/>
    </row>
    <row r="3288" spans="1:8" x14ac:dyDescent="0.2">
      <c r="A3288" s="132"/>
      <c r="B3288" s="133"/>
      <c r="C3288" s="92"/>
      <c r="D3288" s="134"/>
      <c r="E3288" s="132"/>
      <c r="F3288" s="135"/>
      <c r="G3288" s="135"/>
      <c r="H3288" s="136"/>
    </row>
    <row r="3289" spans="1:8" x14ac:dyDescent="0.2">
      <c r="A3289" s="132"/>
      <c r="B3289" s="133"/>
      <c r="C3289" s="92"/>
      <c r="D3289" s="134"/>
      <c r="E3289" s="132"/>
      <c r="F3289" s="135"/>
      <c r="G3289" s="135"/>
      <c r="H3289" s="136"/>
    </row>
    <row r="3290" spans="1:8" x14ac:dyDescent="0.2">
      <c r="A3290" s="132"/>
      <c r="B3290" s="133"/>
      <c r="C3290" s="92"/>
      <c r="D3290" s="134"/>
      <c r="E3290" s="132"/>
      <c r="F3290" s="135"/>
      <c r="G3290" s="135"/>
      <c r="H3290" s="136"/>
    </row>
    <row r="3291" spans="1:8" x14ac:dyDescent="0.2">
      <c r="A3291" s="132"/>
      <c r="B3291" s="133"/>
      <c r="C3291" s="92"/>
      <c r="D3291" s="134"/>
      <c r="E3291" s="132"/>
      <c r="F3291" s="135"/>
      <c r="G3291" s="135"/>
      <c r="H3291" s="136"/>
    </row>
    <row r="3292" spans="1:8" x14ac:dyDescent="0.2">
      <c r="A3292" s="132"/>
      <c r="B3292" s="133"/>
      <c r="C3292" s="92"/>
      <c r="D3292" s="134"/>
      <c r="E3292" s="132"/>
      <c r="F3292" s="135"/>
      <c r="G3292" s="135"/>
      <c r="H3292" s="136"/>
    </row>
    <row r="3293" spans="1:8" x14ac:dyDescent="0.2">
      <c r="A3293" s="132"/>
      <c r="B3293" s="133"/>
      <c r="C3293" s="92"/>
      <c r="D3293" s="134"/>
      <c r="E3293" s="132"/>
      <c r="F3293" s="135"/>
      <c r="G3293" s="135"/>
      <c r="H3293" s="136"/>
    </row>
    <row r="3294" spans="1:8" x14ac:dyDescent="0.2">
      <c r="A3294" s="132"/>
      <c r="B3294" s="133"/>
      <c r="C3294" s="92"/>
      <c r="D3294" s="134"/>
      <c r="E3294" s="132"/>
      <c r="F3294" s="135"/>
      <c r="G3294" s="135"/>
      <c r="H3294" s="136"/>
    </row>
    <row r="3295" spans="1:8" x14ac:dyDescent="0.2">
      <c r="A3295" s="132"/>
      <c r="B3295" s="133"/>
      <c r="C3295" s="92"/>
      <c r="D3295" s="134"/>
      <c r="E3295" s="132"/>
      <c r="F3295" s="135"/>
      <c r="G3295" s="135"/>
      <c r="H3295" s="136"/>
    </row>
    <row r="3296" spans="1:8" x14ac:dyDescent="0.2">
      <c r="A3296" s="132"/>
      <c r="B3296" s="133"/>
      <c r="C3296" s="92"/>
      <c r="D3296" s="134"/>
      <c r="E3296" s="132"/>
      <c r="F3296" s="135"/>
      <c r="G3296" s="135"/>
      <c r="H3296" s="136"/>
    </row>
    <row r="3297" spans="1:8" x14ac:dyDescent="0.2">
      <c r="A3297" s="132"/>
      <c r="B3297" s="133"/>
      <c r="C3297" s="92"/>
      <c r="D3297" s="134"/>
      <c r="E3297" s="132"/>
      <c r="F3297" s="135"/>
      <c r="G3297" s="135"/>
      <c r="H3297" s="136"/>
    </row>
    <row r="3298" spans="1:8" x14ac:dyDescent="0.2">
      <c r="A3298" s="132"/>
      <c r="B3298" s="133"/>
      <c r="C3298" s="92"/>
      <c r="D3298" s="134"/>
      <c r="E3298" s="132"/>
      <c r="F3298" s="135"/>
      <c r="G3298" s="135"/>
      <c r="H3298" s="136"/>
    </row>
    <row r="3299" spans="1:8" x14ac:dyDescent="0.2">
      <c r="A3299" s="132"/>
      <c r="B3299" s="133"/>
      <c r="C3299" s="92"/>
      <c r="D3299" s="134"/>
      <c r="E3299" s="132"/>
      <c r="F3299" s="135"/>
      <c r="G3299" s="135"/>
      <c r="H3299" s="136"/>
    </row>
    <row r="3300" spans="1:8" x14ac:dyDescent="0.2">
      <c r="A3300" s="132"/>
      <c r="B3300" s="133"/>
      <c r="C3300" s="92"/>
      <c r="D3300" s="134"/>
      <c r="E3300" s="132"/>
      <c r="F3300" s="135"/>
      <c r="G3300" s="135"/>
      <c r="H3300" s="136"/>
    </row>
    <row r="3301" spans="1:8" x14ac:dyDescent="0.2">
      <c r="A3301" s="132"/>
      <c r="B3301" s="133"/>
      <c r="C3301" s="92"/>
      <c r="D3301" s="134"/>
      <c r="E3301" s="132"/>
      <c r="F3301" s="135"/>
      <c r="G3301" s="135"/>
      <c r="H3301" s="136"/>
    </row>
    <row r="3302" spans="1:8" x14ac:dyDescent="0.2">
      <c r="A3302" s="132"/>
      <c r="B3302" s="133"/>
      <c r="C3302" s="92"/>
      <c r="D3302" s="134"/>
      <c r="E3302" s="132"/>
      <c r="F3302" s="135"/>
      <c r="G3302" s="135"/>
      <c r="H3302" s="136"/>
    </row>
    <row r="3303" spans="1:8" x14ac:dyDescent="0.2">
      <c r="A3303" s="132"/>
      <c r="B3303" s="133"/>
      <c r="C3303" s="92"/>
      <c r="D3303" s="134"/>
      <c r="E3303" s="132"/>
      <c r="F3303" s="135"/>
      <c r="G3303" s="135"/>
      <c r="H3303" s="136"/>
    </row>
    <row r="3304" spans="1:8" x14ac:dyDescent="0.2">
      <c r="A3304" s="132"/>
      <c r="B3304" s="133"/>
      <c r="C3304" s="92"/>
      <c r="D3304" s="134"/>
      <c r="E3304" s="132"/>
      <c r="F3304" s="135"/>
      <c r="G3304" s="135"/>
      <c r="H3304" s="136"/>
    </row>
    <row r="3305" spans="1:8" x14ac:dyDescent="0.2">
      <c r="A3305" s="132"/>
      <c r="B3305" s="133"/>
      <c r="C3305" s="92"/>
      <c r="D3305" s="134"/>
      <c r="E3305" s="132"/>
      <c r="F3305" s="135"/>
      <c r="G3305" s="135"/>
      <c r="H3305" s="136"/>
    </row>
    <row r="3306" spans="1:8" x14ac:dyDescent="0.2">
      <c r="A3306" s="132"/>
      <c r="B3306" s="133"/>
      <c r="C3306" s="92"/>
      <c r="D3306" s="134"/>
      <c r="E3306" s="132"/>
      <c r="F3306" s="135"/>
      <c r="G3306" s="135"/>
      <c r="H3306" s="136"/>
    </row>
    <row r="3307" spans="1:8" x14ac:dyDescent="0.2">
      <c r="A3307" s="132"/>
      <c r="B3307" s="133"/>
      <c r="C3307" s="92"/>
      <c r="D3307" s="134"/>
      <c r="E3307" s="132"/>
      <c r="F3307" s="135"/>
      <c r="G3307" s="135"/>
      <c r="H3307" s="136"/>
    </row>
    <row r="3308" spans="1:8" x14ac:dyDescent="0.2">
      <c r="A3308" s="132"/>
      <c r="B3308" s="133"/>
      <c r="C3308" s="92"/>
      <c r="D3308" s="134"/>
      <c r="E3308" s="132"/>
      <c r="F3308" s="135"/>
      <c r="G3308" s="135"/>
      <c r="H3308" s="136"/>
    </row>
    <row r="3309" spans="1:8" x14ac:dyDescent="0.2">
      <c r="A3309" s="132"/>
      <c r="B3309" s="133"/>
      <c r="C3309" s="92"/>
      <c r="D3309" s="134"/>
      <c r="E3309" s="132"/>
      <c r="F3309" s="135"/>
      <c r="G3309" s="135"/>
      <c r="H3309" s="136"/>
    </row>
    <row r="3310" spans="1:8" x14ac:dyDescent="0.2">
      <c r="A3310" s="132"/>
      <c r="B3310" s="133"/>
      <c r="C3310" s="92"/>
      <c r="D3310" s="134"/>
      <c r="E3310" s="132"/>
      <c r="F3310" s="135"/>
      <c r="G3310" s="135"/>
      <c r="H3310" s="136"/>
    </row>
    <row r="3311" spans="1:8" x14ac:dyDescent="0.2">
      <c r="A3311" s="132"/>
      <c r="B3311" s="133"/>
      <c r="C3311" s="92"/>
      <c r="D3311" s="134"/>
      <c r="E3311" s="132"/>
      <c r="F3311" s="135"/>
      <c r="G3311" s="135"/>
      <c r="H3311" s="136"/>
    </row>
    <row r="3312" spans="1:8" x14ac:dyDescent="0.2">
      <c r="A3312" s="132"/>
      <c r="B3312" s="133"/>
      <c r="C3312" s="92"/>
      <c r="D3312" s="134"/>
      <c r="E3312" s="132"/>
      <c r="F3312" s="135"/>
      <c r="G3312" s="135"/>
      <c r="H3312" s="136"/>
    </row>
    <row r="3313" spans="1:8" x14ac:dyDescent="0.2">
      <c r="A3313" s="132"/>
      <c r="B3313" s="133"/>
      <c r="C3313" s="92"/>
      <c r="D3313" s="134"/>
      <c r="E3313" s="132"/>
      <c r="F3313" s="135"/>
      <c r="G3313" s="135"/>
      <c r="H3313" s="136"/>
    </row>
    <row r="3314" spans="1:8" x14ac:dyDescent="0.2">
      <c r="A3314" s="132"/>
      <c r="B3314" s="133"/>
      <c r="C3314" s="92"/>
      <c r="D3314" s="134"/>
      <c r="E3314" s="132"/>
      <c r="F3314" s="135"/>
      <c r="G3314" s="135"/>
      <c r="H3314" s="136"/>
    </row>
    <row r="3315" spans="1:8" x14ac:dyDescent="0.2">
      <c r="A3315" s="132"/>
      <c r="B3315" s="133"/>
      <c r="C3315" s="92"/>
      <c r="D3315" s="134"/>
      <c r="E3315" s="132"/>
      <c r="F3315" s="135"/>
      <c r="G3315" s="135"/>
      <c r="H3315" s="136"/>
    </row>
    <row r="3316" spans="1:8" x14ac:dyDescent="0.2">
      <c r="A3316" s="132"/>
      <c r="B3316" s="133"/>
      <c r="C3316" s="92"/>
      <c r="D3316" s="134"/>
      <c r="E3316" s="132"/>
      <c r="F3316" s="135"/>
      <c r="G3316" s="135"/>
      <c r="H3316" s="136"/>
    </row>
    <row r="3317" spans="1:8" x14ac:dyDescent="0.2">
      <c r="A3317" s="132"/>
      <c r="B3317" s="133"/>
      <c r="C3317" s="92"/>
      <c r="D3317" s="134"/>
      <c r="E3317" s="132"/>
      <c r="F3317" s="135"/>
      <c r="G3317" s="135"/>
      <c r="H3317" s="136"/>
    </row>
    <row r="3318" spans="1:8" x14ac:dyDescent="0.2">
      <c r="A3318" s="132"/>
      <c r="B3318" s="133"/>
      <c r="C3318" s="92"/>
      <c r="D3318" s="134"/>
      <c r="E3318" s="132"/>
      <c r="F3318" s="135"/>
      <c r="G3318" s="135"/>
      <c r="H3318" s="136"/>
    </row>
    <row r="3319" spans="1:8" x14ac:dyDescent="0.2">
      <c r="A3319" s="132"/>
      <c r="B3319" s="133"/>
      <c r="C3319" s="92"/>
      <c r="D3319" s="134"/>
      <c r="E3319" s="132"/>
      <c r="F3319" s="135"/>
      <c r="G3319" s="135"/>
      <c r="H3319" s="136"/>
    </row>
    <row r="3320" spans="1:8" x14ac:dyDescent="0.2">
      <c r="A3320" s="132"/>
      <c r="B3320" s="133"/>
      <c r="C3320" s="92"/>
      <c r="D3320" s="134"/>
      <c r="E3320" s="132"/>
      <c r="F3320" s="135"/>
      <c r="G3320" s="135"/>
      <c r="H3320" s="136"/>
    </row>
    <row r="3321" spans="1:8" x14ac:dyDescent="0.2">
      <c r="A3321" s="132"/>
      <c r="B3321" s="133"/>
      <c r="C3321" s="92"/>
      <c r="D3321" s="134"/>
      <c r="E3321" s="132"/>
      <c r="F3321" s="135"/>
      <c r="G3321" s="135"/>
      <c r="H3321" s="136"/>
    </row>
    <row r="3322" spans="1:8" x14ac:dyDescent="0.2">
      <c r="A3322" s="132"/>
      <c r="B3322" s="133"/>
      <c r="C3322" s="92"/>
      <c r="D3322" s="134"/>
      <c r="E3322" s="132"/>
      <c r="F3322" s="135"/>
      <c r="G3322" s="135"/>
      <c r="H3322" s="136"/>
    </row>
    <row r="3323" spans="1:8" x14ac:dyDescent="0.2">
      <c r="A3323" s="132"/>
      <c r="B3323" s="133"/>
      <c r="C3323" s="92"/>
      <c r="D3323" s="134"/>
      <c r="E3323" s="132"/>
      <c r="F3323" s="135"/>
      <c r="G3323" s="135"/>
      <c r="H3323" s="136"/>
    </row>
    <row r="3324" spans="1:8" x14ac:dyDescent="0.2">
      <c r="A3324" s="132"/>
      <c r="B3324" s="133"/>
      <c r="C3324" s="92"/>
      <c r="D3324" s="134"/>
      <c r="E3324" s="132"/>
      <c r="F3324" s="135"/>
      <c r="G3324" s="135"/>
      <c r="H3324" s="136"/>
    </row>
    <row r="3325" spans="1:8" x14ac:dyDescent="0.2">
      <c r="A3325" s="132"/>
      <c r="B3325" s="133"/>
      <c r="C3325" s="92"/>
      <c r="D3325" s="134"/>
      <c r="E3325" s="132"/>
      <c r="F3325" s="135"/>
      <c r="G3325" s="135"/>
      <c r="H3325" s="136"/>
    </row>
    <row r="3326" spans="1:8" x14ac:dyDescent="0.2">
      <c r="A3326" s="132"/>
      <c r="B3326" s="133"/>
      <c r="C3326" s="92"/>
      <c r="D3326" s="134"/>
      <c r="E3326" s="132"/>
      <c r="F3326" s="135"/>
      <c r="G3326" s="135"/>
      <c r="H3326" s="136"/>
    </row>
    <row r="3327" spans="1:8" x14ac:dyDescent="0.2">
      <c r="A3327" s="132"/>
      <c r="B3327" s="133"/>
      <c r="C3327" s="92"/>
      <c r="D3327" s="134"/>
      <c r="E3327" s="132"/>
      <c r="F3327" s="135"/>
      <c r="G3327" s="135"/>
      <c r="H3327" s="136"/>
    </row>
    <row r="3328" spans="1:8" x14ac:dyDescent="0.2">
      <c r="A3328" s="132"/>
      <c r="B3328" s="133"/>
      <c r="C3328" s="92"/>
      <c r="D3328" s="134"/>
      <c r="E3328" s="132"/>
      <c r="F3328" s="135"/>
      <c r="G3328" s="135"/>
      <c r="H3328" s="136"/>
    </row>
    <row r="3329" spans="1:8" x14ac:dyDescent="0.2">
      <c r="A3329" s="132"/>
      <c r="B3329" s="133"/>
      <c r="C3329" s="92"/>
      <c r="D3329" s="134"/>
      <c r="E3329" s="132"/>
      <c r="F3329" s="135"/>
      <c r="G3329" s="135"/>
      <c r="H3329" s="136"/>
    </row>
    <row r="3330" spans="1:8" x14ac:dyDescent="0.2">
      <c r="A3330" s="132"/>
      <c r="B3330" s="133"/>
      <c r="C3330" s="92"/>
      <c r="D3330" s="134"/>
      <c r="E3330" s="132"/>
      <c r="F3330" s="135"/>
      <c r="G3330" s="135"/>
      <c r="H3330" s="136"/>
    </row>
    <row r="3331" spans="1:8" x14ac:dyDescent="0.2">
      <c r="A3331" s="132"/>
      <c r="B3331" s="133"/>
      <c r="C3331" s="92"/>
      <c r="D3331" s="134"/>
      <c r="E3331" s="132"/>
      <c r="F3331" s="135"/>
      <c r="G3331" s="135"/>
      <c r="H3331" s="136"/>
    </row>
    <row r="3332" spans="1:8" x14ac:dyDescent="0.2">
      <c r="A3332" s="132"/>
      <c r="B3332" s="133"/>
      <c r="C3332" s="92"/>
      <c r="D3332" s="134"/>
      <c r="E3332" s="132"/>
      <c r="F3332" s="135"/>
      <c r="G3332" s="135"/>
      <c r="H3332" s="136"/>
    </row>
    <row r="3333" spans="1:8" x14ac:dyDescent="0.2">
      <c r="A3333" s="132"/>
      <c r="B3333" s="133"/>
      <c r="C3333" s="92"/>
      <c r="D3333" s="134"/>
      <c r="E3333" s="132"/>
      <c r="F3333" s="135"/>
      <c r="G3333" s="135"/>
      <c r="H3333" s="136"/>
    </row>
    <row r="3334" spans="1:8" x14ac:dyDescent="0.2">
      <c r="A3334" s="132"/>
      <c r="B3334" s="133"/>
      <c r="C3334" s="92"/>
      <c r="D3334" s="134"/>
      <c r="E3334" s="132"/>
      <c r="F3334" s="135"/>
      <c r="G3334" s="135"/>
      <c r="H3334" s="136"/>
    </row>
    <row r="3335" spans="1:8" x14ac:dyDescent="0.2">
      <c r="A3335" s="132"/>
      <c r="B3335" s="133"/>
      <c r="C3335" s="92"/>
      <c r="D3335" s="134"/>
      <c r="E3335" s="132"/>
      <c r="F3335" s="135"/>
      <c r="G3335" s="135"/>
      <c r="H3335" s="136"/>
    </row>
    <row r="3336" spans="1:8" x14ac:dyDescent="0.2">
      <c r="A3336" s="132"/>
      <c r="B3336" s="133"/>
      <c r="C3336" s="92"/>
      <c r="D3336" s="134"/>
      <c r="E3336" s="132"/>
      <c r="F3336" s="135"/>
      <c r="G3336" s="135"/>
      <c r="H3336" s="136"/>
    </row>
    <row r="3337" spans="1:8" x14ac:dyDescent="0.2">
      <c r="A3337" s="132"/>
      <c r="B3337" s="133"/>
      <c r="C3337" s="92"/>
      <c r="D3337" s="134"/>
      <c r="E3337" s="132"/>
      <c r="F3337" s="135"/>
      <c r="G3337" s="135"/>
      <c r="H3337" s="136"/>
    </row>
    <row r="3338" spans="1:8" x14ac:dyDescent="0.2">
      <c r="A3338" s="132"/>
      <c r="B3338" s="133"/>
      <c r="C3338" s="92"/>
      <c r="D3338" s="134"/>
      <c r="E3338" s="132"/>
      <c r="F3338" s="135"/>
      <c r="G3338" s="135"/>
      <c r="H3338" s="136"/>
    </row>
    <row r="3339" spans="1:8" x14ac:dyDescent="0.2">
      <c r="A3339" s="132"/>
      <c r="B3339" s="133"/>
      <c r="C3339" s="92"/>
      <c r="D3339" s="134"/>
      <c r="E3339" s="132"/>
      <c r="F3339" s="135"/>
      <c r="G3339" s="135"/>
      <c r="H3339" s="136"/>
    </row>
    <row r="3340" spans="1:8" x14ac:dyDescent="0.2">
      <c r="A3340" s="132"/>
      <c r="B3340" s="133"/>
      <c r="C3340" s="92"/>
      <c r="D3340" s="134"/>
      <c r="E3340" s="132"/>
      <c r="F3340" s="135"/>
      <c r="G3340" s="135"/>
      <c r="H3340" s="136"/>
    </row>
    <row r="3341" spans="1:8" x14ac:dyDescent="0.2">
      <c r="A3341" s="132"/>
      <c r="B3341" s="133"/>
      <c r="C3341" s="92"/>
      <c r="D3341" s="134"/>
      <c r="E3341" s="132"/>
      <c r="F3341" s="135"/>
      <c r="G3341" s="135"/>
      <c r="H3341" s="136"/>
    </row>
    <row r="3342" spans="1:8" x14ac:dyDescent="0.2">
      <c r="A3342" s="132"/>
      <c r="B3342" s="133"/>
      <c r="C3342" s="92"/>
      <c r="D3342" s="134"/>
      <c r="E3342" s="132"/>
      <c r="F3342" s="135"/>
      <c r="G3342" s="135"/>
      <c r="H3342" s="136"/>
    </row>
    <row r="3343" spans="1:8" x14ac:dyDescent="0.2">
      <c r="A3343" s="132"/>
      <c r="B3343" s="133"/>
      <c r="C3343" s="92"/>
      <c r="D3343" s="134"/>
      <c r="E3343" s="132"/>
      <c r="F3343" s="135"/>
      <c r="G3343" s="135"/>
      <c r="H3343" s="136"/>
    </row>
    <row r="3344" spans="1:8" x14ac:dyDescent="0.2">
      <c r="A3344" s="132"/>
      <c r="B3344" s="133"/>
      <c r="C3344" s="92"/>
      <c r="D3344" s="134"/>
      <c r="E3344" s="132"/>
      <c r="F3344" s="135"/>
      <c r="G3344" s="135"/>
      <c r="H3344" s="136"/>
    </row>
    <row r="3345" spans="1:8" x14ac:dyDescent="0.2">
      <c r="A3345" s="132"/>
      <c r="B3345" s="133"/>
      <c r="C3345" s="92"/>
      <c r="D3345" s="134"/>
      <c r="E3345" s="132"/>
      <c r="F3345" s="135"/>
      <c r="G3345" s="135"/>
      <c r="H3345" s="136"/>
    </row>
    <row r="3346" spans="1:8" x14ac:dyDescent="0.2">
      <c r="A3346" s="132"/>
      <c r="B3346" s="133"/>
      <c r="C3346" s="92"/>
      <c r="D3346" s="134"/>
      <c r="E3346" s="132"/>
      <c r="F3346" s="135"/>
      <c r="G3346" s="135"/>
      <c r="H3346" s="136"/>
    </row>
    <row r="3347" spans="1:8" x14ac:dyDescent="0.2">
      <c r="A3347" s="132"/>
      <c r="B3347" s="133"/>
      <c r="C3347" s="92"/>
      <c r="D3347" s="134"/>
      <c r="E3347" s="132"/>
      <c r="F3347" s="135"/>
      <c r="G3347" s="135"/>
      <c r="H3347" s="136"/>
    </row>
    <row r="3348" spans="1:8" x14ac:dyDescent="0.2">
      <c r="A3348" s="132"/>
      <c r="B3348" s="133"/>
      <c r="C3348" s="92"/>
      <c r="D3348" s="134"/>
      <c r="E3348" s="132"/>
      <c r="F3348" s="135"/>
      <c r="G3348" s="135"/>
      <c r="H3348" s="136"/>
    </row>
    <row r="3349" spans="1:8" x14ac:dyDescent="0.2">
      <c r="A3349" s="132"/>
      <c r="B3349" s="133"/>
      <c r="C3349" s="92"/>
      <c r="D3349" s="134"/>
      <c r="E3349" s="132"/>
      <c r="F3349" s="135"/>
      <c r="G3349" s="135"/>
      <c r="H3349" s="136"/>
    </row>
    <row r="3350" spans="1:8" x14ac:dyDescent="0.2">
      <c r="A3350" s="132"/>
      <c r="B3350" s="133"/>
      <c r="C3350" s="92"/>
      <c r="D3350" s="134"/>
      <c r="E3350" s="132"/>
      <c r="F3350" s="135"/>
      <c r="G3350" s="135"/>
      <c r="H3350" s="136"/>
    </row>
    <row r="3351" spans="1:8" x14ac:dyDescent="0.2">
      <c r="A3351" s="132"/>
      <c r="B3351" s="133"/>
      <c r="C3351" s="92"/>
      <c r="D3351" s="134"/>
      <c r="E3351" s="132"/>
      <c r="F3351" s="135"/>
      <c r="G3351" s="135"/>
      <c r="H3351" s="136"/>
    </row>
    <row r="3352" spans="1:8" x14ac:dyDescent="0.2">
      <c r="A3352" s="132"/>
      <c r="B3352" s="133"/>
      <c r="C3352" s="92"/>
      <c r="D3352" s="134"/>
      <c r="E3352" s="132"/>
      <c r="F3352" s="135"/>
      <c r="G3352" s="135"/>
      <c r="H3352" s="136"/>
    </row>
    <row r="3353" spans="1:8" x14ac:dyDescent="0.2">
      <c r="A3353" s="132"/>
      <c r="B3353" s="133"/>
      <c r="C3353" s="92"/>
      <c r="D3353" s="134"/>
      <c r="E3353" s="132"/>
      <c r="F3353" s="135"/>
      <c r="G3353" s="135"/>
      <c r="H3353" s="136"/>
    </row>
    <row r="3354" spans="1:8" x14ac:dyDescent="0.2">
      <c r="A3354" s="132"/>
      <c r="B3354" s="133"/>
      <c r="C3354" s="92"/>
      <c r="D3354" s="134"/>
      <c r="E3354" s="132"/>
      <c r="F3354" s="135"/>
      <c r="G3354" s="135"/>
      <c r="H3354" s="136"/>
    </row>
    <row r="3355" spans="1:8" x14ac:dyDescent="0.2">
      <c r="A3355" s="132"/>
      <c r="B3355" s="133"/>
      <c r="C3355" s="92"/>
      <c r="D3355" s="134"/>
      <c r="E3355" s="132"/>
      <c r="F3355" s="135"/>
      <c r="G3355" s="135"/>
      <c r="H3355" s="136"/>
    </row>
    <row r="3356" spans="1:8" x14ac:dyDescent="0.2">
      <c r="A3356" s="132"/>
      <c r="B3356" s="133"/>
      <c r="C3356" s="92"/>
      <c r="D3356" s="134"/>
      <c r="E3356" s="132"/>
      <c r="F3356" s="135"/>
      <c r="G3356" s="135"/>
      <c r="H3356" s="136"/>
    </row>
    <row r="3357" spans="1:8" x14ac:dyDescent="0.2">
      <c r="A3357" s="132"/>
      <c r="B3357" s="133"/>
      <c r="C3357" s="92"/>
      <c r="D3357" s="134"/>
      <c r="E3357" s="132"/>
      <c r="F3357" s="135"/>
      <c r="G3357" s="135"/>
      <c r="H3357" s="136"/>
    </row>
    <row r="3358" spans="1:8" x14ac:dyDescent="0.2">
      <c r="A3358" s="132"/>
      <c r="B3358" s="133"/>
      <c r="C3358" s="92"/>
      <c r="D3358" s="134"/>
      <c r="E3358" s="132"/>
      <c r="F3358" s="135"/>
      <c r="G3358" s="135"/>
      <c r="H3358" s="136"/>
    </row>
    <row r="3359" spans="1:8" x14ac:dyDescent="0.2">
      <c r="A3359" s="132"/>
      <c r="B3359" s="133"/>
      <c r="C3359" s="92"/>
      <c r="D3359" s="134"/>
      <c r="E3359" s="132"/>
      <c r="F3359" s="135"/>
      <c r="G3359" s="135"/>
      <c r="H3359" s="136"/>
    </row>
    <row r="3360" spans="1:8" x14ac:dyDescent="0.2">
      <c r="A3360" s="132"/>
      <c r="B3360" s="133"/>
      <c r="C3360" s="92"/>
      <c r="D3360" s="134"/>
      <c r="E3360" s="132"/>
      <c r="F3360" s="135"/>
      <c r="G3360" s="135"/>
      <c r="H3360" s="136"/>
    </row>
    <row r="3361" spans="1:8" x14ac:dyDescent="0.2">
      <c r="A3361" s="132"/>
      <c r="B3361" s="133"/>
      <c r="C3361" s="92"/>
      <c r="D3361" s="134"/>
      <c r="E3361" s="132"/>
      <c r="F3361" s="135"/>
      <c r="G3361" s="135"/>
      <c r="H3361" s="136"/>
    </row>
    <row r="3362" spans="1:8" x14ac:dyDescent="0.2">
      <c r="A3362" s="132"/>
      <c r="B3362" s="133"/>
      <c r="C3362" s="92"/>
      <c r="D3362" s="134"/>
      <c r="E3362" s="132"/>
      <c r="F3362" s="135"/>
      <c r="G3362" s="135"/>
      <c r="H3362" s="136"/>
    </row>
    <row r="3363" spans="1:8" x14ac:dyDescent="0.2">
      <c r="A3363" s="132"/>
      <c r="B3363" s="133"/>
      <c r="C3363" s="92"/>
      <c r="D3363" s="134"/>
      <c r="E3363" s="132"/>
      <c r="F3363" s="135"/>
      <c r="G3363" s="135"/>
      <c r="H3363" s="136"/>
    </row>
    <row r="3364" spans="1:8" x14ac:dyDescent="0.2">
      <c r="A3364" s="132"/>
      <c r="B3364" s="133"/>
      <c r="C3364" s="92"/>
      <c r="D3364" s="134"/>
      <c r="E3364" s="132"/>
      <c r="F3364" s="135"/>
      <c r="G3364" s="135"/>
      <c r="H3364" s="136"/>
    </row>
    <row r="3365" spans="1:8" x14ac:dyDescent="0.2">
      <c r="A3365" s="132"/>
      <c r="B3365" s="133"/>
      <c r="C3365" s="92"/>
      <c r="D3365" s="134"/>
      <c r="E3365" s="132"/>
      <c r="F3365" s="135"/>
      <c r="G3365" s="135"/>
      <c r="H3365" s="136"/>
    </row>
    <row r="3366" spans="1:8" x14ac:dyDescent="0.2">
      <c r="A3366" s="132"/>
      <c r="B3366" s="133"/>
      <c r="C3366" s="92"/>
      <c r="D3366" s="134"/>
      <c r="E3366" s="132"/>
      <c r="F3366" s="135"/>
      <c r="G3366" s="135"/>
      <c r="H3366" s="136"/>
    </row>
    <row r="3367" spans="1:8" x14ac:dyDescent="0.2">
      <c r="A3367" s="132"/>
      <c r="B3367" s="133"/>
      <c r="C3367" s="92"/>
      <c r="D3367" s="134"/>
      <c r="E3367" s="132"/>
      <c r="F3367" s="135"/>
      <c r="G3367" s="135"/>
      <c r="H3367" s="136"/>
    </row>
    <row r="3368" spans="1:8" x14ac:dyDescent="0.2">
      <c r="A3368" s="132"/>
      <c r="B3368" s="133"/>
      <c r="C3368" s="92"/>
      <c r="D3368" s="134"/>
      <c r="E3368" s="132"/>
      <c r="F3368" s="135"/>
      <c r="G3368" s="135"/>
      <c r="H3368" s="136"/>
    </row>
    <row r="3369" spans="1:8" x14ac:dyDescent="0.2">
      <c r="A3369" s="132"/>
      <c r="B3369" s="133"/>
      <c r="C3369" s="92"/>
      <c r="D3369" s="134"/>
      <c r="E3369" s="132"/>
      <c r="F3369" s="135"/>
      <c r="G3369" s="135"/>
      <c r="H3369" s="136"/>
    </row>
    <row r="3370" spans="1:8" x14ac:dyDescent="0.2">
      <c r="A3370" s="132"/>
      <c r="B3370" s="133"/>
      <c r="C3370" s="92"/>
      <c r="D3370" s="134"/>
      <c r="E3370" s="132"/>
      <c r="F3370" s="135"/>
      <c r="G3370" s="135"/>
      <c r="H3370" s="136"/>
    </row>
    <row r="3371" spans="1:8" x14ac:dyDescent="0.2">
      <c r="A3371" s="132"/>
      <c r="B3371" s="133"/>
      <c r="C3371" s="92"/>
      <c r="D3371" s="134"/>
      <c r="E3371" s="132"/>
      <c r="F3371" s="135"/>
      <c r="G3371" s="135"/>
      <c r="H3371" s="136"/>
    </row>
    <row r="3372" spans="1:8" x14ac:dyDescent="0.2">
      <c r="A3372" s="132"/>
      <c r="B3372" s="133"/>
      <c r="C3372" s="92"/>
      <c r="D3372" s="134"/>
      <c r="E3372" s="132"/>
      <c r="F3372" s="135"/>
      <c r="G3372" s="135"/>
      <c r="H3372" s="136"/>
    </row>
    <row r="3373" spans="1:8" x14ac:dyDescent="0.2">
      <c r="A3373" s="132"/>
      <c r="B3373" s="133"/>
      <c r="C3373" s="92"/>
      <c r="D3373" s="134"/>
      <c r="E3373" s="132"/>
      <c r="F3373" s="135"/>
      <c r="G3373" s="135"/>
      <c r="H3373" s="136"/>
    </row>
    <row r="3374" spans="1:8" x14ac:dyDescent="0.2">
      <c r="A3374" s="132"/>
      <c r="B3374" s="133"/>
      <c r="C3374" s="92"/>
      <c r="D3374" s="134"/>
      <c r="E3374" s="132"/>
      <c r="F3374" s="135"/>
      <c r="G3374" s="135"/>
      <c r="H3374" s="136"/>
    </row>
    <row r="3375" spans="1:8" x14ac:dyDescent="0.2">
      <c r="A3375" s="132"/>
      <c r="B3375" s="133"/>
      <c r="C3375" s="92"/>
      <c r="D3375" s="134"/>
      <c r="E3375" s="132"/>
      <c r="F3375" s="135"/>
      <c r="G3375" s="135"/>
      <c r="H3375" s="136"/>
    </row>
    <row r="3376" spans="1:8" x14ac:dyDescent="0.2">
      <c r="A3376" s="132"/>
      <c r="B3376" s="133"/>
      <c r="C3376" s="92"/>
      <c r="D3376" s="134"/>
      <c r="E3376" s="132"/>
      <c r="F3376" s="135"/>
      <c r="G3376" s="135"/>
      <c r="H3376" s="136"/>
    </row>
    <row r="3377" spans="1:8" x14ac:dyDescent="0.2">
      <c r="A3377" s="132"/>
      <c r="B3377" s="133"/>
      <c r="C3377" s="92"/>
      <c r="D3377" s="134"/>
      <c r="E3377" s="132"/>
      <c r="F3377" s="135"/>
      <c r="G3377" s="135"/>
      <c r="H3377" s="136"/>
    </row>
    <row r="3378" spans="1:8" x14ac:dyDescent="0.2">
      <c r="A3378" s="132"/>
      <c r="B3378" s="133"/>
      <c r="C3378" s="92"/>
      <c r="D3378" s="134"/>
      <c r="E3378" s="132"/>
      <c r="F3378" s="135"/>
      <c r="G3378" s="135"/>
      <c r="H3378" s="136"/>
    </row>
    <row r="3379" spans="1:8" x14ac:dyDescent="0.2">
      <c r="A3379" s="132"/>
      <c r="B3379" s="133"/>
      <c r="C3379" s="92"/>
      <c r="D3379" s="134"/>
      <c r="E3379" s="132"/>
      <c r="F3379" s="135"/>
      <c r="G3379" s="135"/>
      <c r="H3379" s="136"/>
    </row>
    <row r="3380" spans="1:8" x14ac:dyDescent="0.2">
      <c r="A3380" s="132"/>
      <c r="B3380" s="133"/>
      <c r="C3380" s="92"/>
      <c r="D3380" s="134"/>
      <c r="E3380" s="132"/>
      <c r="F3380" s="135"/>
      <c r="G3380" s="135"/>
      <c r="H3380" s="136"/>
    </row>
    <row r="3381" spans="1:8" x14ac:dyDescent="0.2">
      <c r="A3381" s="132"/>
      <c r="B3381" s="133"/>
      <c r="C3381" s="92"/>
      <c r="D3381" s="134"/>
      <c r="E3381" s="132"/>
      <c r="F3381" s="135"/>
      <c r="G3381" s="135"/>
      <c r="H3381" s="136"/>
    </row>
    <row r="3382" spans="1:8" x14ac:dyDescent="0.2">
      <c r="A3382" s="132"/>
      <c r="B3382" s="133"/>
      <c r="C3382" s="92"/>
      <c r="D3382" s="134"/>
      <c r="E3382" s="132"/>
      <c r="F3382" s="135"/>
      <c r="G3382" s="135"/>
      <c r="H3382" s="136"/>
    </row>
    <row r="3383" spans="1:8" x14ac:dyDescent="0.2">
      <c r="A3383" s="132"/>
      <c r="B3383" s="133"/>
      <c r="C3383" s="92"/>
      <c r="D3383" s="134"/>
      <c r="E3383" s="132"/>
      <c r="F3383" s="135"/>
      <c r="G3383" s="135"/>
      <c r="H3383" s="136"/>
    </row>
    <row r="3384" spans="1:8" x14ac:dyDescent="0.2">
      <c r="A3384" s="132"/>
      <c r="B3384" s="133"/>
      <c r="C3384" s="92"/>
      <c r="D3384" s="134"/>
      <c r="E3384" s="132"/>
      <c r="F3384" s="135"/>
      <c r="G3384" s="135"/>
      <c r="H3384" s="136"/>
    </row>
    <row r="3385" spans="1:8" x14ac:dyDescent="0.2">
      <c r="A3385" s="132"/>
      <c r="B3385" s="133"/>
      <c r="C3385" s="92"/>
      <c r="D3385" s="134"/>
      <c r="E3385" s="132"/>
      <c r="F3385" s="135"/>
      <c r="G3385" s="135"/>
      <c r="H3385" s="136"/>
    </row>
    <row r="3386" spans="1:8" x14ac:dyDescent="0.2">
      <c r="A3386" s="132"/>
      <c r="B3386" s="133"/>
      <c r="C3386" s="92"/>
      <c r="D3386" s="134"/>
      <c r="E3386" s="132"/>
      <c r="F3386" s="135"/>
      <c r="G3386" s="135"/>
      <c r="H3386" s="136"/>
    </row>
    <row r="3387" spans="1:8" x14ac:dyDescent="0.2">
      <c r="A3387" s="132"/>
      <c r="B3387" s="133"/>
      <c r="C3387" s="92"/>
      <c r="D3387" s="134"/>
      <c r="E3387" s="132"/>
      <c r="F3387" s="135"/>
      <c r="G3387" s="135"/>
      <c r="H3387" s="136"/>
    </row>
    <row r="3388" spans="1:8" x14ac:dyDescent="0.2">
      <c r="A3388" s="132"/>
      <c r="B3388" s="133"/>
      <c r="C3388" s="92"/>
      <c r="D3388" s="134"/>
      <c r="E3388" s="132"/>
      <c r="F3388" s="135"/>
      <c r="G3388" s="135"/>
      <c r="H3388" s="136"/>
    </row>
    <row r="3389" spans="1:8" x14ac:dyDescent="0.2">
      <c r="A3389" s="132"/>
      <c r="B3389" s="133"/>
      <c r="C3389" s="92"/>
      <c r="D3389" s="134"/>
      <c r="E3389" s="132"/>
      <c r="F3389" s="135"/>
      <c r="G3389" s="135"/>
      <c r="H3389" s="136"/>
    </row>
    <row r="3390" spans="1:8" x14ac:dyDescent="0.2">
      <c r="A3390" s="132"/>
      <c r="B3390" s="133"/>
      <c r="C3390" s="92"/>
      <c r="D3390" s="134"/>
      <c r="E3390" s="132"/>
      <c r="F3390" s="135"/>
      <c r="G3390" s="135"/>
      <c r="H3390" s="136"/>
    </row>
    <row r="3391" spans="1:8" x14ac:dyDescent="0.2">
      <c r="A3391" s="132"/>
      <c r="B3391" s="133"/>
      <c r="C3391" s="92"/>
      <c r="D3391" s="134"/>
      <c r="E3391" s="132"/>
      <c r="F3391" s="135"/>
      <c r="G3391" s="135"/>
      <c r="H3391" s="136"/>
    </row>
    <row r="3392" spans="1:8" x14ac:dyDescent="0.2">
      <c r="A3392" s="132"/>
      <c r="B3392" s="133"/>
      <c r="C3392" s="92"/>
      <c r="D3392" s="134"/>
      <c r="E3392" s="132"/>
      <c r="F3392" s="135"/>
      <c r="G3392" s="135"/>
      <c r="H3392" s="136"/>
    </row>
    <row r="3393" spans="1:8" x14ac:dyDescent="0.2">
      <c r="A3393" s="132"/>
      <c r="B3393" s="133"/>
      <c r="C3393" s="92"/>
      <c r="D3393" s="134"/>
      <c r="E3393" s="132"/>
      <c r="F3393" s="135"/>
      <c r="G3393" s="135"/>
      <c r="H3393" s="136"/>
    </row>
    <row r="3394" spans="1:8" x14ac:dyDescent="0.2">
      <c r="A3394" s="132"/>
      <c r="B3394" s="133"/>
      <c r="C3394" s="92"/>
      <c r="D3394" s="134"/>
      <c r="E3394" s="132"/>
      <c r="F3394" s="135"/>
      <c r="G3394" s="135"/>
      <c r="H3394" s="136"/>
    </row>
    <row r="3395" spans="1:8" x14ac:dyDescent="0.2">
      <c r="A3395" s="132"/>
      <c r="B3395" s="133"/>
      <c r="C3395" s="92"/>
      <c r="D3395" s="134"/>
      <c r="E3395" s="132"/>
      <c r="F3395" s="135"/>
      <c r="G3395" s="135"/>
      <c r="H3395" s="136"/>
    </row>
    <row r="3396" spans="1:8" x14ac:dyDescent="0.2">
      <c r="A3396" s="132"/>
      <c r="B3396" s="133"/>
      <c r="C3396" s="92"/>
      <c r="D3396" s="134"/>
      <c r="E3396" s="132"/>
      <c r="F3396" s="135"/>
      <c r="G3396" s="135"/>
      <c r="H3396" s="136"/>
    </row>
    <row r="3397" spans="1:8" x14ac:dyDescent="0.2">
      <c r="A3397" s="132"/>
      <c r="B3397" s="133"/>
      <c r="C3397" s="92"/>
      <c r="D3397" s="134"/>
      <c r="E3397" s="132"/>
      <c r="F3397" s="135"/>
      <c r="G3397" s="135"/>
      <c r="H3397" s="136"/>
    </row>
    <row r="3398" spans="1:8" x14ac:dyDescent="0.2">
      <c r="A3398" s="132"/>
      <c r="B3398" s="133"/>
      <c r="C3398" s="92"/>
      <c r="D3398" s="134"/>
      <c r="E3398" s="132"/>
      <c r="F3398" s="135"/>
      <c r="G3398" s="135"/>
      <c r="H3398" s="136"/>
    </row>
    <row r="3399" spans="1:8" x14ac:dyDescent="0.2">
      <c r="A3399" s="132"/>
      <c r="B3399" s="133"/>
      <c r="C3399" s="92"/>
      <c r="D3399" s="134"/>
      <c r="E3399" s="132"/>
      <c r="F3399" s="135"/>
      <c r="G3399" s="135"/>
      <c r="H3399" s="136"/>
    </row>
    <row r="3400" spans="1:8" x14ac:dyDescent="0.2">
      <c r="A3400" s="132"/>
      <c r="B3400" s="133"/>
      <c r="C3400" s="92"/>
      <c r="D3400" s="134"/>
      <c r="E3400" s="132"/>
      <c r="F3400" s="135"/>
      <c r="G3400" s="135"/>
      <c r="H3400" s="136"/>
    </row>
    <row r="3401" spans="1:8" x14ac:dyDescent="0.2">
      <c r="A3401" s="132"/>
      <c r="B3401" s="133"/>
      <c r="C3401" s="92"/>
      <c r="D3401" s="134"/>
      <c r="E3401" s="132"/>
      <c r="F3401" s="135"/>
      <c r="G3401" s="135"/>
      <c r="H3401" s="136"/>
    </row>
    <row r="3402" spans="1:8" x14ac:dyDescent="0.2">
      <c r="A3402" s="132"/>
      <c r="B3402" s="133"/>
      <c r="C3402" s="92"/>
      <c r="D3402" s="134"/>
      <c r="E3402" s="132"/>
      <c r="F3402" s="135"/>
      <c r="G3402" s="135"/>
      <c r="H3402" s="136"/>
    </row>
    <row r="3403" spans="1:8" x14ac:dyDescent="0.2">
      <c r="A3403" s="132"/>
      <c r="B3403" s="133"/>
      <c r="C3403" s="92"/>
      <c r="D3403" s="134"/>
      <c r="E3403" s="132"/>
      <c r="F3403" s="135"/>
      <c r="G3403" s="135"/>
      <c r="H3403" s="136"/>
    </row>
    <row r="3404" spans="1:8" x14ac:dyDescent="0.2">
      <c r="A3404" s="132"/>
      <c r="B3404" s="133"/>
      <c r="C3404" s="92"/>
      <c r="D3404" s="134"/>
      <c r="E3404" s="132"/>
      <c r="F3404" s="135"/>
      <c r="G3404" s="135"/>
      <c r="H3404" s="136"/>
    </row>
    <row r="3405" spans="1:8" x14ac:dyDescent="0.2">
      <c r="A3405" s="132"/>
      <c r="B3405" s="133"/>
      <c r="C3405" s="92"/>
      <c r="D3405" s="134"/>
      <c r="E3405" s="132"/>
      <c r="F3405" s="135"/>
      <c r="G3405" s="135"/>
      <c r="H3405" s="136"/>
    </row>
    <row r="3406" spans="1:8" x14ac:dyDescent="0.2">
      <c r="A3406" s="132"/>
      <c r="B3406" s="133"/>
      <c r="C3406" s="92"/>
      <c r="D3406" s="134"/>
      <c r="E3406" s="132"/>
      <c r="F3406" s="135"/>
      <c r="G3406" s="135"/>
      <c r="H3406" s="136"/>
    </row>
    <row r="3407" spans="1:8" x14ac:dyDescent="0.2">
      <c r="A3407" s="132"/>
      <c r="B3407" s="133"/>
      <c r="C3407" s="92"/>
      <c r="D3407" s="134"/>
      <c r="E3407" s="132"/>
      <c r="F3407" s="135"/>
      <c r="G3407" s="135"/>
      <c r="H3407" s="136"/>
    </row>
    <row r="3408" spans="1:8" x14ac:dyDescent="0.2">
      <c r="A3408" s="132"/>
      <c r="B3408" s="133"/>
      <c r="C3408" s="92"/>
      <c r="D3408" s="134"/>
      <c r="E3408" s="132"/>
      <c r="F3408" s="135"/>
      <c r="G3408" s="135"/>
      <c r="H3408" s="136"/>
    </row>
    <row r="3409" spans="1:8" x14ac:dyDescent="0.2">
      <c r="A3409" s="132"/>
      <c r="B3409" s="133"/>
      <c r="C3409" s="92"/>
      <c r="D3409" s="134"/>
      <c r="E3409" s="132"/>
      <c r="F3409" s="135"/>
      <c r="G3409" s="135"/>
      <c r="H3409" s="136"/>
    </row>
    <row r="3410" spans="1:8" x14ac:dyDescent="0.2">
      <c r="A3410" s="132"/>
      <c r="B3410" s="133"/>
      <c r="C3410" s="92"/>
      <c r="D3410" s="134"/>
      <c r="E3410" s="132"/>
      <c r="F3410" s="135"/>
      <c r="G3410" s="135"/>
      <c r="H3410" s="136"/>
    </row>
    <row r="3411" spans="1:8" x14ac:dyDescent="0.2">
      <c r="A3411" s="132"/>
      <c r="B3411" s="133"/>
      <c r="C3411" s="92"/>
      <c r="D3411" s="134"/>
      <c r="E3411" s="132"/>
      <c r="F3411" s="135"/>
      <c r="G3411" s="135"/>
      <c r="H3411" s="136"/>
    </row>
    <row r="3412" spans="1:8" x14ac:dyDescent="0.2">
      <c r="A3412" s="132"/>
      <c r="B3412" s="133"/>
      <c r="C3412" s="92"/>
      <c r="D3412" s="134"/>
      <c r="E3412" s="132"/>
      <c r="F3412" s="135"/>
      <c r="G3412" s="135"/>
      <c r="H3412" s="136"/>
    </row>
    <row r="3413" spans="1:8" x14ac:dyDescent="0.2">
      <c r="A3413" s="132"/>
      <c r="B3413" s="133"/>
      <c r="C3413" s="92"/>
      <c r="D3413" s="134"/>
      <c r="E3413" s="132"/>
      <c r="F3413" s="135"/>
      <c r="G3413" s="135"/>
      <c r="H3413" s="136"/>
    </row>
    <row r="3414" spans="1:8" x14ac:dyDescent="0.2">
      <c r="A3414" s="132"/>
      <c r="B3414" s="133"/>
      <c r="C3414" s="92"/>
      <c r="D3414" s="134"/>
      <c r="E3414" s="132"/>
      <c r="F3414" s="135"/>
      <c r="G3414" s="135"/>
      <c r="H3414" s="136"/>
    </row>
    <row r="3415" spans="1:8" x14ac:dyDescent="0.2">
      <c r="A3415" s="132"/>
      <c r="B3415" s="133"/>
      <c r="C3415" s="92"/>
      <c r="D3415" s="134"/>
      <c r="E3415" s="132"/>
      <c r="F3415" s="135"/>
      <c r="G3415" s="135"/>
      <c r="H3415" s="136"/>
    </row>
    <row r="3416" spans="1:8" x14ac:dyDescent="0.2">
      <c r="A3416" s="132"/>
      <c r="B3416" s="133"/>
      <c r="C3416" s="92"/>
      <c r="D3416" s="134"/>
      <c r="E3416" s="132"/>
      <c r="F3416" s="135"/>
      <c r="G3416" s="135"/>
      <c r="H3416" s="136"/>
    </row>
    <row r="3417" spans="1:8" x14ac:dyDescent="0.2">
      <c r="A3417" s="132"/>
      <c r="B3417" s="133"/>
      <c r="C3417" s="92"/>
      <c r="D3417" s="134"/>
      <c r="E3417" s="132"/>
      <c r="F3417" s="135"/>
      <c r="G3417" s="135"/>
      <c r="H3417" s="136"/>
    </row>
    <row r="3418" spans="1:8" x14ac:dyDescent="0.2">
      <c r="A3418" s="132"/>
      <c r="B3418" s="133"/>
      <c r="C3418" s="92"/>
      <c r="D3418" s="134"/>
      <c r="E3418" s="132"/>
      <c r="F3418" s="135"/>
      <c r="G3418" s="135"/>
      <c r="H3418" s="136"/>
    </row>
    <row r="3419" spans="1:8" x14ac:dyDescent="0.2">
      <c r="A3419" s="132"/>
      <c r="B3419" s="133"/>
      <c r="C3419" s="92"/>
      <c r="D3419" s="134"/>
      <c r="E3419" s="132"/>
      <c r="F3419" s="135"/>
      <c r="G3419" s="135"/>
      <c r="H3419" s="136"/>
    </row>
    <row r="3420" spans="1:8" x14ac:dyDescent="0.2">
      <c r="A3420" s="132"/>
      <c r="B3420" s="133"/>
      <c r="C3420" s="92"/>
      <c r="D3420" s="134"/>
      <c r="E3420" s="132"/>
      <c r="F3420" s="135"/>
      <c r="G3420" s="135"/>
      <c r="H3420" s="136"/>
    </row>
    <row r="3421" spans="1:8" x14ac:dyDescent="0.2">
      <c r="A3421" s="132"/>
      <c r="B3421" s="133"/>
      <c r="C3421" s="92"/>
      <c r="D3421" s="134"/>
      <c r="E3421" s="132"/>
      <c r="F3421" s="135"/>
      <c r="G3421" s="135"/>
      <c r="H3421" s="136"/>
    </row>
    <row r="3422" spans="1:8" x14ac:dyDescent="0.2">
      <c r="A3422" s="132"/>
      <c r="B3422" s="133"/>
      <c r="C3422" s="92"/>
      <c r="D3422" s="134"/>
      <c r="E3422" s="132"/>
      <c r="F3422" s="135"/>
      <c r="G3422" s="135"/>
      <c r="H3422" s="136"/>
    </row>
    <row r="3423" spans="1:8" x14ac:dyDescent="0.2">
      <c r="A3423" s="132"/>
      <c r="B3423" s="133"/>
      <c r="C3423" s="92"/>
      <c r="D3423" s="134"/>
      <c r="E3423" s="132"/>
      <c r="F3423" s="135"/>
      <c r="G3423" s="135"/>
      <c r="H3423" s="136"/>
    </row>
    <row r="3424" spans="1:8" x14ac:dyDescent="0.2">
      <c r="A3424" s="132"/>
      <c r="B3424" s="133"/>
      <c r="C3424" s="92"/>
      <c r="D3424" s="134"/>
      <c r="E3424" s="132"/>
      <c r="F3424" s="135"/>
      <c r="G3424" s="135"/>
      <c r="H3424" s="136"/>
    </row>
    <row r="3425" spans="1:8" x14ac:dyDescent="0.2">
      <c r="A3425" s="132"/>
      <c r="B3425" s="133"/>
      <c r="C3425" s="92"/>
      <c r="D3425" s="134"/>
      <c r="E3425" s="132"/>
      <c r="F3425" s="135"/>
      <c r="G3425" s="135"/>
      <c r="H3425" s="136"/>
    </row>
    <row r="3426" spans="1:8" x14ac:dyDescent="0.2">
      <c r="A3426" s="132"/>
      <c r="B3426" s="133"/>
      <c r="C3426" s="92"/>
      <c r="D3426" s="134"/>
      <c r="E3426" s="132"/>
      <c r="F3426" s="135"/>
      <c r="G3426" s="135"/>
      <c r="H3426" s="136"/>
    </row>
    <row r="3427" spans="1:8" x14ac:dyDescent="0.2">
      <c r="A3427" s="132"/>
      <c r="B3427" s="133"/>
      <c r="C3427" s="92"/>
      <c r="D3427" s="134"/>
      <c r="E3427" s="132"/>
      <c r="F3427" s="135"/>
      <c r="G3427" s="135"/>
      <c r="H3427" s="136"/>
    </row>
    <row r="3428" spans="1:8" x14ac:dyDescent="0.2">
      <c r="A3428" s="132"/>
      <c r="B3428" s="133"/>
      <c r="C3428" s="92"/>
      <c r="D3428" s="134"/>
      <c r="E3428" s="132"/>
      <c r="F3428" s="135"/>
      <c r="G3428" s="135"/>
      <c r="H3428" s="136"/>
    </row>
    <row r="3429" spans="1:8" x14ac:dyDescent="0.2">
      <c r="A3429" s="132"/>
      <c r="B3429" s="133"/>
      <c r="C3429" s="92"/>
      <c r="D3429" s="134"/>
      <c r="E3429" s="132"/>
      <c r="F3429" s="135"/>
      <c r="G3429" s="135"/>
      <c r="H3429" s="136"/>
    </row>
    <row r="3430" spans="1:8" x14ac:dyDescent="0.2">
      <c r="A3430" s="132"/>
      <c r="B3430" s="133"/>
      <c r="C3430" s="92"/>
      <c r="D3430" s="134"/>
      <c r="E3430" s="132"/>
      <c r="F3430" s="135"/>
      <c r="G3430" s="135"/>
      <c r="H3430" s="136"/>
    </row>
    <row r="3431" spans="1:8" x14ac:dyDescent="0.2">
      <c r="A3431" s="132"/>
      <c r="B3431" s="133"/>
      <c r="C3431" s="92"/>
      <c r="D3431" s="134"/>
      <c r="E3431" s="132"/>
      <c r="F3431" s="135"/>
      <c r="G3431" s="135"/>
      <c r="H3431" s="136"/>
    </row>
    <row r="3432" spans="1:8" x14ac:dyDescent="0.2">
      <c r="A3432" s="132"/>
      <c r="B3432" s="133"/>
      <c r="C3432" s="92"/>
      <c r="D3432" s="134"/>
      <c r="E3432" s="132"/>
      <c r="F3432" s="135"/>
      <c r="G3432" s="135"/>
      <c r="H3432" s="136"/>
    </row>
    <row r="3433" spans="1:8" x14ac:dyDescent="0.2">
      <c r="A3433" s="132"/>
      <c r="B3433" s="133"/>
      <c r="C3433" s="92"/>
      <c r="D3433" s="134"/>
      <c r="E3433" s="132"/>
      <c r="F3433" s="135"/>
      <c r="G3433" s="135"/>
      <c r="H3433" s="136"/>
    </row>
    <row r="3434" spans="1:8" x14ac:dyDescent="0.2">
      <c r="A3434" s="132"/>
      <c r="B3434" s="133"/>
      <c r="C3434" s="92"/>
      <c r="D3434" s="134"/>
      <c r="E3434" s="132"/>
      <c r="F3434" s="135"/>
      <c r="G3434" s="135"/>
      <c r="H3434" s="136"/>
    </row>
    <row r="3435" spans="1:8" x14ac:dyDescent="0.2">
      <c r="A3435" s="132"/>
      <c r="B3435" s="133"/>
      <c r="C3435" s="92"/>
      <c r="D3435" s="134"/>
      <c r="E3435" s="132"/>
      <c r="F3435" s="135"/>
      <c r="G3435" s="135"/>
      <c r="H3435" s="136"/>
    </row>
    <row r="3436" spans="1:8" x14ac:dyDescent="0.2">
      <c r="A3436" s="132"/>
      <c r="B3436" s="133"/>
      <c r="C3436" s="92"/>
      <c r="D3436" s="134"/>
      <c r="E3436" s="132"/>
      <c r="F3436" s="135"/>
      <c r="G3436" s="135"/>
      <c r="H3436" s="136"/>
    </row>
    <row r="3437" spans="1:8" x14ac:dyDescent="0.2">
      <c r="A3437" s="132"/>
      <c r="B3437" s="133"/>
      <c r="C3437" s="92"/>
      <c r="D3437" s="134"/>
      <c r="E3437" s="132"/>
      <c r="F3437" s="135"/>
      <c r="G3437" s="135"/>
      <c r="H3437" s="136"/>
    </row>
    <row r="3438" spans="1:8" x14ac:dyDescent="0.2">
      <c r="A3438" s="132"/>
      <c r="B3438" s="133"/>
      <c r="C3438" s="92"/>
      <c r="D3438" s="134"/>
      <c r="E3438" s="132"/>
      <c r="F3438" s="135"/>
      <c r="G3438" s="135"/>
      <c r="H3438" s="136"/>
    </row>
    <row r="3439" spans="1:8" x14ac:dyDescent="0.2">
      <c r="A3439" s="132"/>
      <c r="B3439" s="133"/>
      <c r="C3439" s="92"/>
      <c r="D3439" s="134"/>
      <c r="E3439" s="132"/>
      <c r="F3439" s="135"/>
      <c r="G3439" s="135"/>
      <c r="H3439" s="136"/>
    </row>
    <row r="3440" spans="1:8" x14ac:dyDescent="0.2">
      <c r="A3440" s="132"/>
      <c r="B3440" s="133"/>
      <c r="C3440" s="92"/>
      <c r="D3440" s="134"/>
      <c r="E3440" s="132"/>
      <c r="F3440" s="135"/>
      <c r="G3440" s="135"/>
      <c r="H3440" s="136"/>
    </row>
    <row r="3441" spans="1:8" x14ac:dyDescent="0.2">
      <c r="A3441" s="132"/>
      <c r="B3441" s="133"/>
      <c r="C3441" s="92"/>
      <c r="D3441" s="134"/>
      <c r="E3441" s="132"/>
      <c r="F3441" s="135"/>
      <c r="G3441" s="135"/>
      <c r="H3441" s="136"/>
    </row>
    <row r="3442" spans="1:8" x14ac:dyDescent="0.2">
      <c r="A3442" s="132"/>
      <c r="B3442" s="133"/>
      <c r="C3442" s="92"/>
      <c r="D3442" s="134"/>
      <c r="E3442" s="132"/>
      <c r="F3442" s="135"/>
      <c r="G3442" s="135"/>
      <c r="H3442" s="136"/>
    </row>
    <row r="3443" spans="1:8" x14ac:dyDescent="0.2">
      <c r="A3443" s="132"/>
      <c r="B3443" s="133"/>
      <c r="C3443" s="92"/>
      <c r="D3443" s="134"/>
      <c r="E3443" s="132"/>
      <c r="F3443" s="135"/>
      <c r="G3443" s="135"/>
      <c r="H3443" s="136"/>
    </row>
    <row r="3444" spans="1:8" x14ac:dyDescent="0.2">
      <c r="A3444" s="132"/>
      <c r="B3444" s="133"/>
      <c r="C3444" s="92"/>
      <c r="D3444" s="134"/>
      <c r="E3444" s="132"/>
      <c r="F3444" s="135"/>
      <c r="G3444" s="135"/>
      <c r="H3444" s="136"/>
    </row>
    <row r="3445" spans="1:8" x14ac:dyDescent="0.2">
      <c r="A3445" s="132"/>
      <c r="B3445" s="133"/>
      <c r="C3445" s="92"/>
      <c r="D3445" s="134"/>
      <c r="E3445" s="132"/>
      <c r="F3445" s="135"/>
      <c r="G3445" s="135"/>
      <c r="H3445" s="136"/>
    </row>
    <row r="3446" spans="1:8" x14ac:dyDescent="0.2">
      <c r="A3446" s="132"/>
      <c r="B3446" s="133"/>
      <c r="C3446" s="92"/>
      <c r="D3446" s="134"/>
      <c r="E3446" s="132"/>
      <c r="F3446" s="135"/>
      <c r="G3446" s="135"/>
      <c r="H3446" s="136"/>
    </row>
    <row r="3447" spans="1:8" x14ac:dyDescent="0.2">
      <c r="A3447" s="132"/>
      <c r="B3447" s="133"/>
      <c r="C3447" s="92"/>
      <c r="D3447" s="134"/>
      <c r="E3447" s="132"/>
      <c r="F3447" s="135"/>
      <c r="G3447" s="135"/>
      <c r="H3447" s="136"/>
    </row>
    <row r="3448" spans="1:8" x14ac:dyDescent="0.2">
      <c r="A3448" s="132"/>
      <c r="B3448" s="133"/>
      <c r="C3448" s="92"/>
      <c r="D3448" s="134"/>
      <c r="E3448" s="132"/>
      <c r="F3448" s="135"/>
      <c r="G3448" s="135"/>
      <c r="H3448" s="136"/>
    </row>
    <row r="3449" spans="1:8" x14ac:dyDescent="0.2">
      <c r="A3449" s="132"/>
      <c r="B3449" s="133"/>
      <c r="C3449" s="92"/>
      <c r="D3449" s="134"/>
      <c r="E3449" s="132"/>
      <c r="F3449" s="135"/>
      <c r="G3449" s="135"/>
      <c r="H3449" s="136"/>
    </row>
    <row r="3450" spans="1:8" x14ac:dyDescent="0.2">
      <c r="A3450" s="132"/>
      <c r="B3450" s="133"/>
      <c r="C3450" s="92"/>
      <c r="D3450" s="134"/>
      <c r="E3450" s="132"/>
      <c r="F3450" s="135"/>
      <c r="G3450" s="135"/>
      <c r="H3450" s="136"/>
    </row>
    <row r="3451" spans="1:8" x14ac:dyDescent="0.2">
      <c r="A3451" s="132"/>
      <c r="B3451" s="133"/>
      <c r="C3451" s="92"/>
      <c r="D3451" s="134"/>
      <c r="E3451" s="132"/>
      <c r="F3451" s="135"/>
      <c r="G3451" s="135"/>
      <c r="H3451" s="136"/>
    </row>
    <row r="3452" spans="1:8" x14ac:dyDescent="0.2">
      <c r="A3452" s="132"/>
      <c r="B3452" s="133"/>
      <c r="C3452" s="92"/>
      <c r="D3452" s="134"/>
      <c r="E3452" s="132"/>
      <c r="F3452" s="135"/>
      <c r="G3452" s="135"/>
      <c r="H3452" s="136"/>
    </row>
    <row r="3453" spans="1:8" x14ac:dyDescent="0.2">
      <c r="A3453" s="132"/>
      <c r="B3453" s="133"/>
      <c r="C3453" s="92"/>
      <c r="D3453" s="134"/>
      <c r="E3453" s="132"/>
      <c r="F3453" s="135"/>
      <c r="G3453" s="135"/>
      <c r="H3453" s="136"/>
    </row>
    <row r="3454" spans="1:8" x14ac:dyDescent="0.2">
      <c r="A3454" s="132"/>
      <c r="B3454" s="133"/>
      <c r="C3454" s="92"/>
      <c r="D3454" s="134"/>
      <c r="E3454" s="132"/>
      <c r="F3454" s="135"/>
      <c r="G3454" s="135"/>
      <c r="H3454" s="136"/>
    </row>
    <row r="3455" spans="1:8" x14ac:dyDescent="0.2">
      <c r="A3455" s="132"/>
      <c r="B3455" s="133"/>
      <c r="C3455" s="92"/>
      <c r="D3455" s="134"/>
      <c r="E3455" s="132"/>
      <c r="F3455" s="135"/>
      <c r="G3455" s="135"/>
      <c r="H3455" s="136"/>
    </row>
    <row r="3456" spans="1:8" x14ac:dyDescent="0.2">
      <c r="A3456" s="132"/>
      <c r="B3456" s="133"/>
      <c r="C3456" s="92"/>
      <c r="D3456" s="134"/>
      <c r="E3456" s="132"/>
      <c r="F3456" s="135"/>
      <c r="G3456" s="135"/>
      <c r="H3456" s="136"/>
    </row>
    <row r="3457" spans="1:8" x14ac:dyDescent="0.2">
      <c r="A3457" s="132"/>
      <c r="B3457" s="133"/>
      <c r="C3457" s="92"/>
      <c r="D3457" s="134"/>
      <c r="E3457" s="132"/>
      <c r="F3457" s="135"/>
      <c r="G3457" s="135"/>
      <c r="H3457" s="136"/>
    </row>
    <row r="3458" spans="1:8" x14ac:dyDescent="0.2">
      <c r="A3458" s="132"/>
      <c r="B3458" s="133"/>
      <c r="C3458" s="92"/>
      <c r="D3458" s="134"/>
      <c r="E3458" s="132"/>
      <c r="F3458" s="135"/>
      <c r="G3458" s="135"/>
      <c r="H3458" s="136"/>
    </row>
    <row r="3459" spans="1:8" x14ac:dyDescent="0.2">
      <c r="A3459" s="132"/>
      <c r="B3459" s="133"/>
      <c r="C3459" s="92"/>
      <c r="D3459" s="134"/>
      <c r="E3459" s="132"/>
      <c r="F3459" s="135"/>
      <c r="G3459" s="135"/>
      <c r="H3459" s="136"/>
    </row>
    <row r="3460" spans="1:8" x14ac:dyDescent="0.2">
      <c r="A3460" s="132"/>
      <c r="B3460" s="133"/>
      <c r="C3460" s="92"/>
      <c r="D3460" s="134"/>
      <c r="E3460" s="132"/>
      <c r="F3460" s="135"/>
      <c r="G3460" s="135"/>
      <c r="H3460" s="136"/>
    </row>
    <row r="3461" spans="1:8" x14ac:dyDescent="0.2">
      <c r="A3461" s="132"/>
      <c r="B3461" s="133"/>
      <c r="C3461" s="92"/>
      <c r="D3461" s="134"/>
      <c r="E3461" s="132"/>
      <c r="F3461" s="135"/>
      <c r="G3461" s="135"/>
      <c r="H3461" s="136"/>
    </row>
    <row r="3462" spans="1:8" x14ac:dyDescent="0.2">
      <c r="A3462" s="132"/>
      <c r="B3462" s="133"/>
      <c r="C3462" s="92"/>
      <c r="D3462" s="134"/>
      <c r="E3462" s="132"/>
      <c r="F3462" s="135"/>
      <c r="G3462" s="135"/>
      <c r="H3462" s="136"/>
    </row>
    <row r="3463" spans="1:8" x14ac:dyDescent="0.2">
      <c r="A3463" s="132"/>
      <c r="B3463" s="133"/>
      <c r="C3463" s="92"/>
      <c r="D3463" s="134"/>
      <c r="E3463" s="132"/>
      <c r="F3463" s="135"/>
      <c r="G3463" s="135"/>
      <c r="H3463" s="136"/>
    </row>
    <row r="3464" spans="1:8" x14ac:dyDescent="0.2">
      <c r="A3464" s="132"/>
      <c r="B3464" s="133"/>
      <c r="C3464" s="92"/>
      <c r="D3464" s="134"/>
      <c r="E3464" s="132"/>
      <c r="F3464" s="135"/>
      <c r="G3464" s="135"/>
      <c r="H3464" s="136"/>
    </row>
    <row r="3465" spans="1:8" x14ac:dyDescent="0.2">
      <c r="A3465" s="132"/>
      <c r="B3465" s="133"/>
      <c r="C3465" s="92"/>
      <c r="D3465" s="134"/>
      <c r="E3465" s="132"/>
      <c r="F3465" s="135"/>
      <c r="G3465" s="135"/>
      <c r="H3465" s="136"/>
    </row>
    <row r="3466" spans="1:8" x14ac:dyDescent="0.2">
      <c r="A3466" s="132"/>
      <c r="B3466" s="133"/>
      <c r="C3466" s="92"/>
      <c r="D3466" s="134"/>
      <c r="E3466" s="132"/>
      <c r="F3466" s="135"/>
      <c r="G3466" s="135"/>
      <c r="H3466" s="136"/>
    </row>
    <row r="3467" spans="1:8" x14ac:dyDescent="0.2">
      <c r="A3467" s="132"/>
      <c r="B3467" s="133"/>
      <c r="C3467" s="92"/>
      <c r="D3467" s="134"/>
      <c r="E3467" s="132"/>
      <c r="F3467" s="135"/>
      <c r="G3467" s="135"/>
      <c r="H3467" s="136"/>
    </row>
    <row r="3468" spans="1:8" x14ac:dyDescent="0.2">
      <c r="A3468" s="132"/>
      <c r="B3468" s="133"/>
      <c r="C3468" s="92"/>
      <c r="D3468" s="134"/>
      <c r="E3468" s="132"/>
      <c r="F3468" s="135"/>
      <c r="G3468" s="135"/>
      <c r="H3468" s="136"/>
    </row>
    <row r="3469" spans="1:8" x14ac:dyDescent="0.2">
      <c r="A3469" s="132"/>
      <c r="B3469" s="133"/>
      <c r="C3469" s="92"/>
      <c r="D3469" s="134"/>
      <c r="E3469" s="132"/>
      <c r="F3469" s="135"/>
      <c r="G3469" s="135"/>
      <c r="H3469" s="136"/>
    </row>
    <row r="3470" spans="1:8" x14ac:dyDescent="0.2">
      <c r="A3470" s="132"/>
      <c r="B3470" s="133"/>
      <c r="C3470" s="92"/>
      <c r="D3470" s="134"/>
      <c r="E3470" s="132"/>
      <c r="F3470" s="135"/>
      <c r="G3470" s="135"/>
      <c r="H3470" s="136"/>
    </row>
    <row r="3471" spans="1:8" x14ac:dyDescent="0.2">
      <c r="A3471" s="132"/>
      <c r="B3471" s="133"/>
      <c r="C3471" s="92"/>
      <c r="D3471" s="134"/>
      <c r="E3471" s="132"/>
      <c r="F3471" s="135"/>
      <c r="G3471" s="135"/>
      <c r="H3471" s="136"/>
    </row>
    <row r="3472" spans="1:8" x14ac:dyDescent="0.2">
      <c r="A3472" s="132"/>
      <c r="B3472" s="133"/>
      <c r="C3472" s="92"/>
      <c r="D3472" s="134"/>
      <c r="E3472" s="132"/>
      <c r="F3472" s="135"/>
      <c r="G3472" s="135"/>
      <c r="H3472" s="136"/>
    </row>
    <row r="3473" spans="1:8" x14ac:dyDescent="0.2">
      <c r="A3473" s="132"/>
      <c r="B3473" s="133"/>
      <c r="C3473" s="92"/>
      <c r="D3473" s="134"/>
      <c r="E3473" s="132"/>
      <c r="F3473" s="135"/>
      <c r="G3473" s="135"/>
      <c r="H3473" s="136"/>
    </row>
    <row r="3474" spans="1:8" x14ac:dyDescent="0.2">
      <c r="A3474" s="132"/>
      <c r="B3474" s="133"/>
      <c r="C3474" s="92"/>
      <c r="D3474" s="134"/>
      <c r="E3474" s="132"/>
      <c r="F3474" s="135"/>
      <c r="G3474" s="135"/>
      <c r="H3474" s="136"/>
    </row>
    <row r="3475" spans="1:8" x14ac:dyDescent="0.2">
      <c r="A3475" s="132"/>
      <c r="B3475" s="133"/>
      <c r="C3475" s="92"/>
      <c r="D3475" s="134"/>
      <c r="E3475" s="132"/>
      <c r="F3475" s="135"/>
      <c r="G3475" s="135"/>
      <c r="H3475" s="136"/>
    </row>
    <row r="3476" spans="1:8" x14ac:dyDescent="0.2">
      <c r="A3476" s="132"/>
      <c r="B3476" s="133"/>
      <c r="C3476" s="92"/>
      <c r="D3476" s="134"/>
      <c r="E3476" s="132"/>
      <c r="F3476" s="135"/>
      <c r="G3476" s="135"/>
      <c r="H3476" s="136"/>
    </row>
    <row r="3477" spans="1:8" x14ac:dyDescent="0.2">
      <c r="A3477" s="132"/>
      <c r="B3477" s="133"/>
      <c r="C3477" s="92"/>
      <c r="D3477" s="134"/>
      <c r="E3477" s="132"/>
      <c r="F3477" s="135"/>
      <c r="G3477" s="135"/>
      <c r="H3477" s="136"/>
    </row>
    <row r="3478" spans="1:8" x14ac:dyDescent="0.2">
      <c r="A3478" s="132"/>
      <c r="B3478" s="133"/>
      <c r="C3478" s="92"/>
      <c r="D3478" s="134"/>
      <c r="E3478" s="132"/>
      <c r="F3478" s="135"/>
      <c r="G3478" s="135"/>
      <c r="H3478" s="136"/>
    </row>
    <row r="3479" spans="1:8" x14ac:dyDescent="0.2">
      <c r="A3479" s="132"/>
      <c r="B3479" s="133"/>
      <c r="C3479" s="92"/>
      <c r="D3479" s="134"/>
      <c r="E3479" s="132"/>
      <c r="F3479" s="135"/>
      <c r="G3479" s="135"/>
      <c r="H3479" s="136"/>
    </row>
    <row r="3480" spans="1:8" x14ac:dyDescent="0.2">
      <c r="A3480" s="132"/>
      <c r="B3480" s="133"/>
      <c r="C3480" s="92"/>
      <c r="D3480" s="134"/>
      <c r="E3480" s="132"/>
      <c r="F3480" s="135"/>
      <c r="G3480" s="135"/>
      <c r="H3480" s="136"/>
    </row>
    <row r="3481" spans="1:8" x14ac:dyDescent="0.2">
      <c r="A3481" s="132"/>
      <c r="B3481" s="133"/>
      <c r="C3481" s="92"/>
      <c r="D3481" s="134"/>
      <c r="E3481" s="132"/>
      <c r="F3481" s="135"/>
      <c r="G3481" s="135"/>
      <c r="H3481" s="136"/>
    </row>
    <row r="3482" spans="1:8" x14ac:dyDescent="0.2">
      <c r="A3482" s="132"/>
      <c r="B3482" s="133"/>
      <c r="C3482" s="92"/>
      <c r="D3482" s="134"/>
      <c r="E3482" s="132"/>
      <c r="F3482" s="135"/>
      <c r="G3482" s="135"/>
      <c r="H3482" s="136"/>
    </row>
    <row r="3483" spans="1:8" x14ac:dyDescent="0.2">
      <c r="A3483" s="132"/>
      <c r="B3483" s="133"/>
      <c r="C3483" s="92"/>
      <c r="D3483" s="134"/>
      <c r="E3483" s="132"/>
      <c r="F3483" s="135"/>
      <c r="G3483" s="135"/>
      <c r="H3483" s="136"/>
    </row>
    <row r="3484" spans="1:8" x14ac:dyDescent="0.2">
      <c r="A3484" s="132"/>
      <c r="B3484" s="133"/>
      <c r="C3484" s="92"/>
      <c r="D3484" s="134"/>
      <c r="E3484" s="132"/>
      <c r="F3484" s="135"/>
      <c r="G3484" s="135"/>
      <c r="H3484" s="136"/>
    </row>
    <row r="3485" spans="1:8" x14ac:dyDescent="0.2">
      <c r="A3485" s="132"/>
      <c r="B3485" s="133"/>
      <c r="C3485" s="92"/>
      <c r="D3485" s="134"/>
      <c r="E3485" s="132"/>
      <c r="F3485" s="135"/>
      <c r="G3485" s="135"/>
      <c r="H3485" s="136"/>
    </row>
    <row r="3486" spans="1:8" x14ac:dyDescent="0.2">
      <c r="A3486" s="132"/>
      <c r="B3486" s="133"/>
      <c r="C3486" s="92"/>
      <c r="D3486" s="134"/>
      <c r="E3486" s="132"/>
      <c r="F3486" s="135"/>
      <c r="G3486" s="135"/>
      <c r="H3486" s="136"/>
    </row>
    <row r="3487" spans="1:8" x14ac:dyDescent="0.2">
      <c r="A3487" s="132"/>
      <c r="B3487" s="133"/>
      <c r="C3487" s="92"/>
      <c r="D3487" s="134"/>
      <c r="E3487" s="132"/>
      <c r="F3487" s="135"/>
      <c r="G3487" s="135"/>
      <c r="H3487" s="136"/>
    </row>
    <row r="3488" spans="1:8" x14ac:dyDescent="0.2">
      <c r="A3488" s="132"/>
      <c r="B3488" s="133"/>
      <c r="C3488" s="92"/>
      <c r="D3488" s="134"/>
      <c r="E3488" s="132"/>
      <c r="F3488" s="135"/>
      <c r="G3488" s="135"/>
      <c r="H3488" s="136"/>
    </row>
    <row r="3489" spans="1:8" x14ac:dyDescent="0.2">
      <c r="A3489" s="132"/>
      <c r="B3489" s="133"/>
      <c r="C3489" s="92"/>
      <c r="D3489" s="134"/>
      <c r="E3489" s="132"/>
      <c r="F3489" s="135"/>
      <c r="G3489" s="135"/>
      <c r="H3489" s="136"/>
    </row>
    <row r="3490" spans="1:8" x14ac:dyDescent="0.2">
      <c r="A3490" s="132"/>
      <c r="B3490" s="133"/>
      <c r="C3490" s="92"/>
      <c r="D3490" s="134"/>
      <c r="E3490" s="132"/>
      <c r="F3490" s="135"/>
      <c r="G3490" s="135"/>
      <c r="H3490" s="136"/>
    </row>
    <row r="3491" spans="1:8" x14ac:dyDescent="0.2">
      <c r="A3491" s="132"/>
      <c r="B3491" s="133"/>
      <c r="C3491" s="92"/>
      <c r="D3491" s="134"/>
      <c r="E3491" s="132"/>
      <c r="F3491" s="135"/>
      <c r="G3491" s="135"/>
      <c r="H3491" s="136"/>
    </row>
    <row r="3492" spans="1:8" x14ac:dyDescent="0.2">
      <c r="A3492" s="132"/>
      <c r="B3492" s="133"/>
      <c r="C3492" s="92"/>
      <c r="D3492" s="134"/>
      <c r="E3492" s="132"/>
      <c r="F3492" s="135"/>
      <c r="G3492" s="135"/>
      <c r="H3492" s="136"/>
    </row>
    <row r="3493" spans="1:8" x14ac:dyDescent="0.2">
      <c r="A3493" s="132"/>
      <c r="B3493" s="133"/>
      <c r="C3493" s="92"/>
      <c r="D3493" s="134"/>
      <c r="E3493" s="132"/>
      <c r="F3493" s="135"/>
      <c r="G3493" s="135"/>
      <c r="H3493" s="136"/>
    </row>
    <row r="3494" spans="1:8" x14ac:dyDescent="0.2">
      <c r="A3494" s="132"/>
      <c r="B3494" s="133"/>
      <c r="C3494" s="92"/>
      <c r="D3494" s="134"/>
      <c r="E3494" s="132"/>
      <c r="F3494" s="135"/>
      <c r="G3494" s="135"/>
      <c r="H3494" s="136"/>
    </row>
    <row r="3495" spans="1:8" x14ac:dyDescent="0.2">
      <c r="A3495" s="132"/>
      <c r="B3495" s="133"/>
      <c r="C3495" s="92"/>
      <c r="D3495" s="134"/>
      <c r="E3495" s="132"/>
      <c r="F3495" s="135"/>
      <c r="G3495" s="135"/>
      <c r="H3495" s="136"/>
    </row>
    <row r="3496" spans="1:8" x14ac:dyDescent="0.2">
      <c r="A3496" s="132"/>
      <c r="B3496" s="133"/>
      <c r="C3496" s="92"/>
      <c r="D3496" s="134"/>
      <c r="E3496" s="132"/>
      <c r="F3496" s="135"/>
      <c r="G3496" s="135"/>
      <c r="H3496" s="136"/>
    </row>
    <row r="3497" spans="1:8" x14ac:dyDescent="0.2">
      <c r="A3497" s="132"/>
      <c r="B3497" s="133"/>
      <c r="C3497" s="92"/>
      <c r="D3497" s="134"/>
      <c r="E3497" s="132"/>
      <c r="F3497" s="135"/>
      <c r="G3497" s="135"/>
      <c r="H3497" s="136"/>
    </row>
    <row r="3498" spans="1:8" x14ac:dyDescent="0.2">
      <c r="A3498" s="132"/>
      <c r="B3498" s="133"/>
      <c r="C3498" s="92"/>
      <c r="D3498" s="134"/>
      <c r="E3498" s="132"/>
      <c r="F3498" s="135"/>
      <c r="G3498" s="135"/>
      <c r="H3498" s="136"/>
    </row>
    <row r="3499" spans="1:8" x14ac:dyDescent="0.2">
      <c r="A3499" s="132"/>
      <c r="B3499" s="133"/>
      <c r="C3499" s="92"/>
      <c r="D3499" s="134"/>
      <c r="E3499" s="132"/>
      <c r="F3499" s="135"/>
      <c r="G3499" s="135"/>
      <c r="H3499" s="136"/>
    </row>
    <row r="3500" spans="1:8" x14ac:dyDescent="0.2">
      <c r="A3500" s="132"/>
      <c r="B3500" s="133"/>
      <c r="C3500" s="92"/>
      <c r="D3500" s="134"/>
      <c r="E3500" s="132"/>
      <c r="F3500" s="135"/>
      <c r="G3500" s="135"/>
      <c r="H3500" s="136"/>
    </row>
    <row r="3501" spans="1:8" x14ac:dyDescent="0.2">
      <c r="A3501" s="132"/>
      <c r="B3501" s="133"/>
      <c r="C3501" s="92"/>
      <c r="D3501" s="134"/>
      <c r="E3501" s="132"/>
      <c r="F3501" s="135"/>
      <c r="G3501" s="135"/>
      <c r="H3501" s="136"/>
    </row>
    <row r="3502" spans="1:8" x14ac:dyDescent="0.2">
      <c r="A3502" s="132"/>
      <c r="B3502" s="133"/>
      <c r="C3502" s="92"/>
      <c r="D3502" s="134"/>
      <c r="E3502" s="132"/>
      <c r="F3502" s="135"/>
      <c r="G3502" s="135"/>
      <c r="H3502" s="136"/>
    </row>
    <row r="3503" spans="1:8" x14ac:dyDescent="0.2">
      <c r="A3503" s="132"/>
      <c r="B3503" s="133"/>
      <c r="C3503" s="92"/>
      <c r="D3503" s="134"/>
      <c r="E3503" s="132"/>
      <c r="F3503" s="135"/>
      <c r="G3503" s="135"/>
      <c r="H3503" s="136"/>
    </row>
    <row r="3504" spans="1:8" x14ac:dyDescent="0.2">
      <c r="A3504" s="132"/>
      <c r="B3504" s="133"/>
      <c r="C3504" s="92"/>
      <c r="D3504" s="134"/>
      <c r="E3504" s="132"/>
      <c r="F3504" s="135"/>
      <c r="G3504" s="135"/>
      <c r="H3504" s="136"/>
    </row>
    <row r="3505" spans="1:8" x14ac:dyDescent="0.2">
      <c r="A3505" s="132"/>
      <c r="B3505" s="133"/>
      <c r="C3505" s="92"/>
      <c r="D3505" s="134"/>
      <c r="E3505" s="132"/>
      <c r="F3505" s="135"/>
      <c r="G3505" s="135"/>
      <c r="H3505" s="136"/>
    </row>
    <row r="3506" spans="1:8" x14ac:dyDescent="0.2">
      <c r="A3506" s="132"/>
      <c r="B3506" s="133"/>
      <c r="C3506" s="92"/>
      <c r="D3506" s="134"/>
      <c r="E3506" s="132"/>
      <c r="F3506" s="135"/>
      <c r="G3506" s="135"/>
      <c r="H3506" s="136"/>
    </row>
    <row r="3507" spans="1:8" x14ac:dyDescent="0.2">
      <c r="A3507" s="132"/>
      <c r="B3507" s="133"/>
      <c r="C3507" s="92"/>
      <c r="D3507" s="134"/>
      <c r="E3507" s="132"/>
      <c r="F3507" s="135"/>
      <c r="G3507" s="135"/>
      <c r="H3507" s="136"/>
    </row>
    <row r="3508" spans="1:8" x14ac:dyDescent="0.2">
      <c r="A3508" s="132"/>
      <c r="B3508" s="133"/>
      <c r="C3508" s="92"/>
      <c r="D3508" s="134"/>
      <c r="E3508" s="132"/>
      <c r="F3508" s="135"/>
      <c r="G3508" s="135"/>
      <c r="H3508" s="136"/>
    </row>
    <row r="3509" spans="1:8" x14ac:dyDescent="0.2">
      <c r="A3509" s="132"/>
      <c r="B3509" s="133"/>
      <c r="C3509" s="92"/>
      <c r="D3509" s="134"/>
      <c r="E3509" s="132"/>
      <c r="F3509" s="135"/>
      <c r="G3509" s="135"/>
      <c r="H3509" s="136"/>
    </row>
    <row r="3510" spans="1:8" x14ac:dyDescent="0.2">
      <c r="A3510" s="132"/>
      <c r="B3510" s="133"/>
      <c r="C3510" s="92"/>
      <c r="D3510" s="134"/>
      <c r="E3510" s="132"/>
      <c r="F3510" s="135"/>
      <c r="G3510" s="135"/>
      <c r="H3510" s="136"/>
    </row>
    <row r="3511" spans="1:8" x14ac:dyDescent="0.2">
      <c r="A3511" s="132"/>
      <c r="B3511" s="133"/>
      <c r="C3511" s="92"/>
      <c r="D3511" s="134"/>
      <c r="E3511" s="132"/>
      <c r="F3511" s="135"/>
      <c r="G3511" s="135"/>
      <c r="H3511" s="136"/>
    </row>
    <row r="3512" spans="1:8" x14ac:dyDescent="0.2">
      <c r="A3512" s="132"/>
      <c r="B3512" s="133"/>
      <c r="C3512" s="92"/>
      <c r="D3512" s="134"/>
      <c r="E3512" s="132"/>
      <c r="F3512" s="135"/>
      <c r="G3512" s="135"/>
      <c r="H3512" s="136"/>
    </row>
    <row r="3513" spans="1:8" x14ac:dyDescent="0.2">
      <c r="A3513" s="132"/>
      <c r="B3513" s="133"/>
      <c r="C3513" s="92"/>
      <c r="D3513" s="134"/>
      <c r="E3513" s="132"/>
      <c r="F3513" s="135"/>
      <c r="G3513" s="135"/>
      <c r="H3513" s="136"/>
    </row>
    <row r="3514" spans="1:8" x14ac:dyDescent="0.2">
      <c r="A3514" s="132"/>
      <c r="B3514" s="133"/>
      <c r="C3514" s="92"/>
      <c r="D3514" s="134"/>
      <c r="E3514" s="132"/>
      <c r="F3514" s="135"/>
      <c r="G3514" s="135"/>
      <c r="H3514" s="136"/>
    </row>
    <row r="3515" spans="1:8" x14ac:dyDescent="0.2">
      <c r="A3515" s="132"/>
      <c r="B3515" s="133"/>
      <c r="C3515" s="92"/>
      <c r="D3515" s="134"/>
      <c r="E3515" s="132"/>
      <c r="F3515" s="135"/>
      <c r="G3515" s="135"/>
      <c r="H3515" s="136"/>
    </row>
    <row r="3516" spans="1:8" x14ac:dyDescent="0.2">
      <c r="A3516" s="132"/>
      <c r="B3516" s="133"/>
      <c r="C3516" s="92"/>
      <c r="D3516" s="134"/>
      <c r="E3516" s="132"/>
      <c r="F3516" s="135"/>
      <c r="G3516" s="135"/>
      <c r="H3516" s="136"/>
    </row>
    <row r="3517" spans="1:8" x14ac:dyDescent="0.2">
      <c r="A3517" s="132"/>
      <c r="B3517" s="133"/>
      <c r="C3517" s="92"/>
      <c r="D3517" s="134"/>
      <c r="E3517" s="132"/>
      <c r="F3517" s="135"/>
      <c r="G3517" s="135"/>
      <c r="H3517" s="136"/>
    </row>
    <row r="3518" spans="1:8" x14ac:dyDescent="0.2">
      <c r="A3518" s="132"/>
      <c r="B3518" s="133"/>
      <c r="C3518" s="92"/>
      <c r="D3518" s="134"/>
      <c r="E3518" s="132"/>
      <c r="F3518" s="135"/>
      <c r="G3518" s="135"/>
      <c r="H3518" s="136"/>
    </row>
    <row r="3519" spans="1:8" x14ac:dyDescent="0.2">
      <c r="A3519" s="132"/>
      <c r="B3519" s="133"/>
      <c r="C3519" s="92"/>
      <c r="D3519" s="134"/>
      <c r="E3519" s="132"/>
      <c r="F3519" s="135"/>
      <c r="G3519" s="135"/>
      <c r="H3519" s="136"/>
    </row>
    <row r="3520" spans="1:8" x14ac:dyDescent="0.2">
      <c r="A3520" s="132"/>
      <c r="B3520" s="133"/>
      <c r="C3520" s="92"/>
      <c r="D3520" s="134"/>
      <c r="E3520" s="132"/>
      <c r="F3520" s="135"/>
      <c r="G3520" s="135"/>
      <c r="H3520" s="136"/>
    </row>
    <row r="3521" spans="1:8" x14ac:dyDescent="0.2">
      <c r="A3521" s="132"/>
      <c r="B3521" s="133"/>
      <c r="C3521" s="92"/>
      <c r="D3521" s="134"/>
      <c r="E3521" s="132"/>
      <c r="F3521" s="135"/>
      <c r="G3521" s="135"/>
      <c r="H3521" s="136"/>
    </row>
    <row r="3522" spans="1:8" x14ac:dyDescent="0.2">
      <c r="A3522" s="132"/>
      <c r="B3522" s="133"/>
      <c r="C3522" s="92"/>
      <c r="D3522" s="134"/>
      <c r="E3522" s="132"/>
      <c r="F3522" s="135"/>
      <c r="G3522" s="135"/>
      <c r="H3522" s="136"/>
    </row>
    <row r="3523" spans="1:8" x14ac:dyDescent="0.2">
      <c r="A3523" s="132"/>
      <c r="B3523" s="133"/>
      <c r="C3523" s="92"/>
      <c r="D3523" s="134"/>
      <c r="E3523" s="132"/>
      <c r="F3523" s="135"/>
      <c r="G3523" s="135"/>
      <c r="H3523" s="136"/>
    </row>
    <row r="3524" spans="1:8" x14ac:dyDescent="0.2">
      <c r="A3524" s="132"/>
      <c r="B3524" s="133"/>
      <c r="C3524" s="92"/>
      <c r="D3524" s="134"/>
      <c r="E3524" s="132"/>
      <c r="F3524" s="135"/>
      <c r="G3524" s="135"/>
      <c r="H3524" s="136"/>
    </row>
    <row r="3525" spans="1:8" x14ac:dyDescent="0.2">
      <c r="A3525" s="132"/>
      <c r="B3525" s="133"/>
      <c r="C3525" s="92"/>
      <c r="D3525" s="134"/>
      <c r="E3525" s="132"/>
      <c r="F3525" s="135"/>
      <c r="G3525" s="135"/>
      <c r="H3525" s="136"/>
    </row>
    <row r="3526" spans="1:8" x14ac:dyDescent="0.2">
      <c r="A3526" s="132"/>
      <c r="B3526" s="133"/>
      <c r="C3526" s="92"/>
      <c r="D3526" s="134"/>
      <c r="E3526" s="132"/>
      <c r="F3526" s="135"/>
      <c r="G3526" s="135"/>
      <c r="H3526" s="136"/>
    </row>
    <row r="3527" spans="1:8" x14ac:dyDescent="0.2">
      <c r="A3527" s="132"/>
      <c r="B3527" s="133"/>
      <c r="C3527" s="92"/>
      <c r="D3527" s="134"/>
      <c r="E3527" s="132"/>
      <c r="F3527" s="135"/>
      <c r="G3527" s="135"/>
      <c r="H3527" s="136"/>
    </row>
    <row r="3528" spans="1:8" x14ac:dyDescent="0.2">
      <c r="A3528" s="132"/>
      <c r="B3528" s="133"/>
      <c r="C3528" s="92"/>
      <c r="D3528" s="134"/>
      <c r="E3528" s="132"/>
      <c r="F3528" s="135"/>
      <c r="G3528" s="135"/>
      <c r="H3528" s="136"/>
    </row>
    <row r="3529" spans="1:8" x14ac:dyDescent="0.2">
      <c r="A3529" s="132"/>
      <c r="B3529" s="133"/>
      <c r="C3529" s="92"/>
      <c r="D3529" s="134"/>
      <c r="E3529" s="132"/>
      <c r="F3529" s="135"/>
      <c r="G3529" s="135"/>
      <c r="H3529" s="136"/>
    </row>
    <row r="3530" spans="1:8" x14ac:dyDescent="0.2">
      <c r="A3530" s="132"/>
      <c r="B3530" s="133"/>
      <c r="C3530" s="92"/>
      <c r="D3530" s="134"/>
      <c r="E3530" s="132"/>
      <c r="F3530" s="135"/>
      <c r="G3530" s="135"/>
      <c r="H3530" s="136"/>
    </row>
    <row r="3531" spans="1:8" x14ac:dyDescent="0.2">
      <c r="A3531" s="132"/>
      <c r="B3531" s="133"/>
      <c r="C3531" s="92"/>
      <c r="D3531" s="134"/>
      <c r="E3531" s="132"/>
      <c r="F3531" s="135"/>
      <c r="G3531" s="135"/>
      <c r="H3531" s="136"/>
    </row>
    <row r="3532" spans="1:8" x14ac:dyDescent="0.2">
      <c r="A3532" s="132"/>
      <c r="B3532" s="133"/>
      <c r="C3532" s="92"/>
      <c r="D3532" s="134"/>
      <c r="E3532" s="132"/>
      <c r="F3532" s="135"/>
      <c r="G3532" s="135"/>
      <c r="H3532" s="136"/>
    </row>
    <row r="3533" spans="1:8" x14ac:dyDescent="0.2">
      <c r="A3533" s="132"/>
      <c r="B3533" s="133"/>
      <c r="C3533" s="92"/>
      <c r="D3533" s="134"/>
      <c r="E3533" s="132"/>
      <c r="F3533" s="135"/>
      <c r="G3533" s="135"/>
      <c r="H3533" s="136"/>
    </row>
    <row r="3534" spans="1:8" x14ac:dyDescent="0.2">
      <c r="A3534" s="132"/>
      <c r="B3534" s="133"/>
      <c r="C3534" s="92"/>
      <c r="D3534" s="134"/>
      <c r="E3534" s="132"/>
      <c r="F3534" s="135"/>
      <c r="G3534" s="135"/>
      <c r="H3534" s="136"/>
    </row>
    <row r="3535" spans="1:8" x14ac:dyDescent="0.2">
      <c r="A3535" s="132"/>
      <c r="B3535" s="133"/>
      <c r="C3535" s="92"/>
      <c r="D3535" s="134"/>
      <c r="E3535" s="132"/>
      <c r="F3535" s="135"/>
      <c r="G3535" s="135"/>
      <c r="H3535" s="136"/>
    </row>
    <row r="3536" spans="1:8" x14ac:dyDescent="0.2">
      <c r="A3536" s="132"/>
      <c r="B3536" s="133"/>
      <c r="C3536" s="92"/>
      <c r="D3536" s="134"/>
      <c r="E3536" s="132"/>
      <c r="F3536" s="135"/>
      <c r="G3536" s="135"/>
      <c r="H3536" s="136"/>
    </row>
    <row r="3537" spans="1:8" x14ac:dyDescent="0.2">
      <c r="A3537" s="132"/>
      <c r="B3537" s="133"/>
      <c r="C3537" s="92"/>
      <c r="D3537" s="134"/>
      <c r="E3537" s="132"/>
      <c r="F3537" s="135"/>
      <c r="G3537" s="135"/>
      <c r="H3537" s="136"/>
    </row>
    <row r="3538" spans="1:8" x14ac:dyDescent="0.2">
      <c r="A3538" s="132"/>
      <c r="B3538" s="133"/>
      <c r="C3538" s="92"/>
      <c r="D3538" s="134"/>
      <c r="E3538" s="132"/>
      <c r="F3538" s="135"/>
      <c r="G3538" s="135"/>
      <c r="H3538" s="136"/>
    </row>
    <row r="3539" spans="1:8" x14ac:dyDescent="0.2">
      <c r="A3539" s="132"/>
      <c r="B3539" s="133"/>
      <c r="C3539" s="92"/>
      <c r="D3539" s="134"/>
      <c r="E3539" s="132"/>
      <c r="F3539" s="135"/>
      <c r="G3539" s="135"/>
      <c r="H3539" s="136"/>
    </row>
    <row r="3540" spans="1:8" x14ac:dyDescent="0.2">
      <c r="A3540" s="132"/>
      <c r="B3540" s="133"/>
      <c r="C3540" s="92"/>
      <c r="D3540" s="134"/>
      <c r="E3540" s="132"/>
      <c r="F3540" s="135"/>
      <c r="G3540" s="135"/>
      <c r="H3540" s="136"/>
    </row>
    <row r="3541" spans="1:8" x14ac:dyDescent="0.2">
      <c r="A3541" s="132"/>
      <c r="B3541" s="133"/>
      <c r="C3541" s="92"/>
      <c r="D3541" s="134"/>
      <c r="E3541" s="132"/>
      <c r="F3541" s="135"/>
      <c r="G3541" s="135"/>
      <c r="H3541" s="136"/>
    </row>
    <row r="3542" spans="1:8" x14ac:dyDescent="0.2">
      <c r="A3542" s="132"/>
      <c r="B3542" s="133"/>
      <c r="C3542" s="92"/>
      <c r="D3542" s="134"/>
      <c r="E3542" s="132"/>
      <c r="F3542" s="135"/>
      <c r="G3542" s="135"/>
      <c r="H3542" s="136"/>
    </row>
    <row r="3543" spans="1:8" x14ac:dyDescent="0.2">
      <c r="A3543" s="132"/>
      <c r="B3543" s="133"/>
      <c r="C3543" s="92"/>
      <c r="D3543" s="134"/>
      <c r="E3543" s="132"/>
      <c r="F3543" s="135"/>
      <c r="G3543" s="135"/>
      <c r="H3543" s="136"/>
    </row>
    <row r="3544" spans="1:8" x14ac:dyDescent="0.2">
      <c r="A3544" s="132"/>
      <c r="B3544" s="133"/>
      <c r="C3544" s="92"/>
      <c r="D3544" s="134"/>
      <c r="E3544" s="132"/>
      <c r="F3544" s="135"/>
      <c r="G3544" s="135"/>
      <c r="H3544" s="136"/>
    </row>
    <row r="3545" spans="1:8" x14ac:dyDescent="0.2">
      <c r="A3545" s="132"/>
      <c r="B3545" s="133"/>
      <c r="C3545" s="92"/>
      <c r="D3545" s="134"/>
      <c r="E3545" s="132"/>
      <c r="F3545" s="135"/>
      <c r="G3545" s="135"/>
      <c r="H3545" s="136"/>
    </row>
    <row r="3546" spans="1:8" x14ac:dyDescent="0.2">
      <c r="A3546" s="132"/>
      <c r="B3546" s="133"/>
      <c r="C3546" s="92"/>
      <c r="D3546" s="134"/>
      <c r="E3546" s="132"/>
      <c r="F3546" s="135"/>
      <c r="G3546" s="135"/>
      <c r="H3546" s="136"/>
    </row>
    <row r="3547" spans="1:8" x14ac:dyDescent="0.2">
      <c r="A3547" s="132"/>
      <c r="B3547" s="133"/>
      <c r="C3547" s="92"/>
      <c r="D3547" s="134"/>
      <c r="E3547" s="132"/>
      <c r="F3547" s="135"/>
      <c r="G3547" s="135"/>
      <c r="H3547" s="136"/>
    </row>
    <row r="3548" spans="1:8" x14ac:dyDescent="0.2">
      <c r="A3548" s="132"/>
      <c r="B3548" s="133"/>
      <c r="C3548" s="92"/>
      <c r="D3548" s="134"/>
      <c r="E3548" s="132"/>
      <c r="F3548" s="135"/>
      <c r="G3548" s="135"/>
      <c r="H3548" s="136"/>
    </row>
    <row r="3549" spans="1:8" x14ac:dyDescent="0.2">
      <c r="A3549" s="132"/>
      <c r="B3549" s="133"/>
      <c r="C3549" s="92"/>
      <c r="D3549" s="134"/>
      <c r="E3549" s="132"/>
      <c r="F3549" s="135"/>
      <c r="G3549" s="135"/>
      <c r="H3549" s="136"/>
    </row>
    <row r="3550" spans="1:8" x14ac:dyDescent="0.2">
      <c r="A3550" s="132"/>
      <c r="B3550" s="133"/>
      <c r="C3550" s="92"/>
      <c r="D3550" s="134"/>
      <c r="E3550" s="132"/>
      <c r="F3550" s="135"/>
      <c r="G3550" s="135"/>
      <c r="H3550" s="136"/>
    </row>
    <row r="3551" spans="1:8" x14ac:dyDescent="0.2">
      <c r="A3551" s="132"/>
      <c r="B3551" s="133"/>
      <c r="C3551" s="92"/>
      <c r="D3551" s="134"/>
      <c r="E3551" s="132"/>
      <c r="F3551" s="135"/>
      <c r="G3551" s="135"/>
      <c r="H3551" s="136"/>
    </row>
    <row r="3552" spans="1:8" x14ac:dyDescent="0.2">
      <c r="A3552" s="132"/>
      <c r="B3552" s="133"/>
      <c r="C3552" s="92"/>
      <c r="D3552" s="134"/>
      <c r="E3552" s="132"/>
      <c r="F3552" s="135"/>
      <c r="G3552" s="135"/>
      <c r="H3552" s="136"/>
    </row>
    <row r="3553" spans="1:8" x14ac:dyDescent="0.2">
      <c r="A3553" s="132"/>
      <c r="B3553" s="133"/>
      <c r="C3553" s="92"/>
      <c r="D3553" s="134"/>
      <c r="E3553" s="132"/>
      <c r="F3553" s="135"/>
      <c r="G3553" s="135"/>
      <c r="H3553" s="136"/>
    </row>
    <row r="3554" spans="1:8" x14ac:dyDescent="0.2">
      <c r="A3554" s="132"/>
      <c r="B3554" s="133"/>
      <c r="C3554" s="92"/>
      <c r="D3554" s="134"/>
      <c r="E3554" s="132"/>
      <c r="F3554" s="135"/>
      <c r="G3554" s="135"/>
      <c r="H3554" s="136"/>
    </row>
    <row r="3555" spans="1:8" x14ac:dyDescent="0.2">
      <c r="A3555" s="132"/>
      <c r="B3555" s="133"/>
      <c r="C3555" s="92"/>
      <c r="D3555" s="134"/>
      <c r="E3555" s="132"/>
      <c r="F3555" s="135"/>
      <c r="G3555" s="135"/>
      <c r="H3555" s="136"/>
    </row>
    <row r="3556" spans="1:8" x14ac:dyDescent="0.2">
      <c r="A3556" s="132"/>
      <c r="B3556" s="133"/>
      <c r="C3556" s="92"/>
      <c r="D3556" s="134"/>
      <c r="E3556" s="132"/>
      <c r="F3556" s="135"/>
      <c r="G3556" s="135"/>
      <c r="H3556" s="136"/>
    </row>
    <row r="3557" spans="1:8" x14ac:dyDescent="0.2">
      <c r="A3557" s="132"/>
      <c r="B3557" s="133"/>
      <c r="C3557" s="92"/>
      <c r="D3557" s="134"/>
      <c r="E3557" s="132"/>
      <c r="F3557" s="135"/>
      <c r="G3557" s="135"/>
      <c r="H3557" s="136"/>
    </row>
    <row r="3558" spans="1:8" x14ac:dyDescent="0.2">
      <c r="A3558" s="132"/>
      <c r="B3558" s="133"/>
      <c r="C3558" s="92"/>
      <c r="D3558" s="134"/>
      <c r="E3558" s="132"/>
      <c r="F3558" s="135"/>
      <c r="G3558" s="135"/>
      <c r="H3558" s="136"/>
    </row>
    <row r="3559" spans="1:8" x14ac:dyDescent="0.2">
      <c r="A3559" s="132"/>
      <c r="B3559" s="133"/>
      <c r="C3559" s="92"/>
      <c r="D3559" s="134"/>
      <c r="E3559" s="132"/>
      <c r="F3559" s="135"/>
      <c r="G3559" s="135"/>
      <c r="H3559" s="136"/>
    </row>
    <row r="3560" spans="1:8" x14ac:dyDescent="0.2">
      <c r="A3560" s="132"/>
      <c r="B3560" s="133"/>
      <c r="C3560" s="92"/>
      <c r="D3560" s="134"/>
      <c r="E3560" s="132"/>
      <c r="F3560" s="135"/>
      <c r="G3560" s="135"/>
      <c r="H3560" s="136"/>
    </row>
    <row r="3561" spans="1:8" x14ac:dyDescent="0.2">
      <c r="A3561" s="132"/>
      <c r="B3561" s="133"/>
      <c r="C3561" s="92"/>
      <c r="D3561" s="134"/>
      <c r="E3561" s="132"/>
      <c r="F3561" s="135"/>
      <c r="G3561" s="135"/>
      <c r="H3561" s="136"/>
    </row>
    <row r="3562" spans="1:8" x14ac:dyDescent="0.2">
      <c r="A3562" s="132"/>
      <c r="B3562" s="133"/>
      <c r="C3562" s="92"/>
      <c r="D3562" s="134"/>
      <c r="E3562" s="132"/>
      <c r="F3562" s="135"/>
      <c r="G3562" s="135"/>
      <c r="H3562" s="136"/>
    </row>
    <row r="3563" spans="1:8" x14ac:dyDescent="0.2">
      <c r="A3563" s="132"/>
      <c r="B3563" s="133"/>
      <c r="C3563" s="92"/>
      <c r="D3563" s="134"/>
      <c r="E3563" s="132"/>
      <c r="F3563" s="135"/>
      <c r="G3563" s="135"/>
      <c r="H3563" s="136"/>
    </row>
    <row r="3564" spans="1:8" x14ac:dyDescent="0.2">
      <c r="A3564" s="132"/>
      <c r="B3564" s="133"/>
      <c r="C3564" s="92"/>
      <c r="D3564" s="134"/>
      <c r="E3564" s="132"/>
      <c r="F3564" s="135"/>
      <c r="G3564" s="135"/>
      <c r="H3564" s="136"/>
    </row>
    <row r="3565" spans="1:8" x14ac:dyDescent="0.2">
      <c r="A3565" s="132"/>
      <c r="B3565" s="133"/>
      <c r="C3565" s="92"/>
      <c r="D3565" s="134"/>
      <c r="E3565" s="132"/>
      <c r="F3565" s="135"/>
      <c r="G3565" s="135"/>
      <c r="H3565" s="136"/>
    </row>
    <row r="3566" spans="1:8" x14ac:dyDescent="0.2">
      <c r="A3566" s="132"/>
      <c r="B3566" s="133"/>
      <c r="C3566" s="92"/>
      <c r="D3566" s="134"/>
      <c r="E3566" s="132"/>
      <c r="F3566" s="135"/>
      <c r="G3566" s="135"/>
      <c r="H3566" s="136"/>
    </row>
    <row r="3567" spans="1:8" x14ac:dyDescent="0.2">
      <c r="A3567" s="132"/>
      <c r="B3567" s="133"/>
      <c r="C3567" s="92"/>
      <c r="D3567" s="134"/>
      <c r="E3567" s="132"/>
      <c r="F3567" s="135"/>
      <c r="G3567" s="135"/>
      <c r="H3567" s="136"/>
    </row>
    <row r="3568" spans="1:8" x14ac:dyDescent="0.2">
      <c r="A3568" s="132"/>
      <c r="B3568" s="133"/>
      <c r="C3568" s="92"/>
      <c r="D3568" s="134"/>
      <c r="E3568" s="132"/>
      <c r="F3568" s="135"/>
      <c r="G3568" s="135"/>
      <c r="H3568" s="136"/>
    </row>
    <row r="3569" spans="1:8" x14ac:dyDescent="0.2">
      <c r="A3569" s="132"/>
      <c r="B3569" s="133"/>
      <c r="C3569" s="92"/>
      <c r="D3569" s="134"/>
      <c r="E3569" s="132"/>
      <c r="F3569" s="135"/>
      <c r="G3569" s="135"/>
      <c r="H3569" s="136"/>
    </row>
    <row r="3570" spans="1:8" x14ac:dyDescent="0.2">
      <c r="A3570" s="132"/>
      <c r="B3570" s="133"/>
      <c r="C3570" s="92"/>
      <c r="D3570" s="134"/>
      <c r="E3570" s="132"/>
      <c r="F3570" s="135"/>
      <c r="G3570" s="135"/>
      <c r="H3570" s="136"/>
    </row>
    <row r="3571" spans="1:8" x14ac:dyDescent="0.2">
      <c r="A3571" s="132"/>
      <c r="B3571" s="133"/>
      <c r="C3571" s="92"/>
      <c r="D3571" s="134"/>
      <c r="E3571" s="132"/>
      <c r="F3571" s="135"/>
      <c r="G3571" s="135"/>
      <c r="H3571" s="136"/>
    </row>
    <row r="3572" spans="1:8" x14ac:dyDescent="0.2">
      <c r="A3572" s="132"/>
      <c r="B3572" s="133"/>
      <c r="C3572" s="92"/>
      <c r="D3572" s="134"/>
      <c r="E3572" s="132"/>
      <c r="F3572" s="135"/>
      <c r="G3572" s="135"/>
      <c r="H3572" s="136"/>
    </row>
    <row r="3573" spans="1:8" x14ac:dyDescent="0.2">
      <c r="A3573" s="132"/>
      <c r="B3573" s="133"/>
      <c r="C3573" s="92"/>
      <c r="D3573" s="134"/>
      <c r="E3573" s="132"/>
      <c r="F3573" s="135"/>
      <c r="G3573" s="135"/>
      <c r="H3573" s="136"/>
    </row>
    <row r="3574" spans="1:8" x14ac:dyDescent="0.2">
      <c r="A3574" s="132"/>
      <c r="B3574" s="133"/>
      <c r="C3574" s="92"/>
      <c r="D3574" s="134"/>
      <c r="E3574" s="132"/>
      <c r="F3574" s="135"/>
      <c r="G3574" s="135"/>
      <c r="H3574" s="136"/>
    </row>
    <row r="3575" spans="1:8" x14ac:dyDescent="0.2">
      <c r="A3575" s="132"/>
      <c r="B3575" s="133"/>
      <c r="C3575" s="92"/>
      <c r="D3575" s="134"/>
      <c r="E3575" s="132"/>
      <c r="F3575" s="135"/>
      <c r="G3575" s="135"/>
      <c r="H3575" s="136"/>
    </row>
    <row r="3576" spans="1:8" x14ac:dyDescent="0.2">
      <c r="A3576" s="132"/>
      <c r="B3576" s="133"/>
      <c r="C3576" s="92"/>
      <c r="D3576" s="134"/>
      <c r="E3576" s="132"/>
      <c r="F3576" s="135"/>
      <c r="G3576" s="135"/>
      <c r="H3576" s="136"/>
    </row>
    <row r="3577" spans="1:8" x14ac:dyDescent="0.2">
      <c r="A3577" s="132"/>
      <c r="B3577" s="133"/>
      <c r="C3577" s="92"/>
      <c r="D3577" s="134"/>
      <c r="E3577" s="132"/>
      <c r="F3577" s="135"/>
      <c r="G3577" s="135"/>
      <c r="H3577" s="136"/>
    </row>
    <row r="3578" spans="1:8" x14ac:dyDescent="0.2">
      <c r="A3578" s="132"/>
      <c r="B3578" s="133"/>
      <c r="C3578" s="92"/>
      <c r="D3578" s="134"/>
      <c r="E3578" s="132"/>
      <c r="F3578" s="135"/>
      <c r="G3578" s="135"/>
      <c r="H3578" s="136"/>
    </row>
    <row r="3579" spans="1:8" x14ac:dyDescent="0.2">
      <c r="A3579" s="132"/>
      <c r="B3579" s="133"/>
      <c r="C3579" s="92"/>
      <c r="D3579" s="134"/>
      <c r="E3579" s="132"/>
      <c r="F3579" s="135"/>
      <c r="G3579" s="135"/>
      <c r="H3579" s="136"/>
    </row>
    <row r="3580" spans="1:8" x14ac:dyDescent="0.2">
      <c r="A3580" s="132"/>
      <c r="B3580" s="133"/>
      <c r="C3580" s="92"/>
      <c r="D3580" s="134"/>
      <c r="E3580" s="132"/>
      <c r="F3580" s="135"/>
      <c r="G3580" s="135"/>
      <c r="H3580" s="136"/>
    </row>
    <row r="3581" spans="1:8" x14ac:dyDescent="0.2">
      <c r="A3581" s="132"/>
      <c r="B3581" s="133"/>
      <c r="C3581" s="92"/>
      <c r="D3581" s="134"/>
      <c r="E3581" s="132"/>
      <c r="F3581" s="135"/>
      <c r="G3581" s="135"/>
      <c r="H3581" s="136"/>
    </row>
    <row r="3582" spans="1:8" x14ac:dyDescent="0.2">
      <c r="A3582" s="132"/>
      <c r="B3582" s="133"/>
      <c r="C3582" s="92"/>
      <c r="D3582" s="134"/>
      <c r="E3582" s="132"/>
      <c r="F3582" s="135"/>
      <c r="G3582" s="135"/>
      <c r="H3582" s="136"/>
    </row>
    <row r="3583" spans="1:8" x14ac:dyDescent="0.2">
      <c r="A3583" s="132"/>
      <c r="B3583" s="133"/>
      <c r="C3583" s="92"/>
      <c r="D3583" s="134"/>
      <c r="E3583" s="132"/>
      <c r="F3583" s="135"/>
      <c r="G3583" s="135"/>
      <c r="H3583" s="136"/>
    </row>
    <row r="3584" spans="1:8" x14ac:dyDescent="0.2">
      <c r="A3584" s="132"/>
      <c r="B3584" s="133"/>
      <c r="C3584" s="92"/>
      <c r="D3584" s="134"/>
      <c r="E3584" s="132"/>
      <c r="F3584" s="135"/>
      <c r="G3584" s="135"/>
      <c r="H3584" s="136"/>
    </row>
    <row r="3585" spans="1:8" x14ac:dyDescent="0.2">
      <c r="A3585" s="132"/>
      <c r="B3585" s="133"/>
      <c r="C3585" s="92"/>
      <c r="D3585" s="134"/>
      <c r="E3585" s="132"/>
      <c r="F3585" s="135"/>
      <c r="G3585" s="135"/>
      <c r="H3585" s="136"/>
    </row>
    <row r="3586" spans="1:8" x14ac:dyDescent="0.2">
      <c r="A3586" s="132"/>
      <c r="B3586" s="133"/>
      <c r="C3586" s="92"/>
      <c r="D3586" s="134"/>
      <c r="E3586" s="132"/>
      <c r="F3586" s="135"/>
      <c r="G3586" s="135"/>
      <c r="H3586" s="136"/>
    </row>
    <row r="3587" spans="1:8" x14ac:dyDescent="0.2">
      <c r="A3587" s="132"/>
      <c r="B3587" s="133"/>
      <c r="C3587" s="92"/>
      <c r="D3587" s="134"/>
      <c r="E3587" s="132"/>
      <c r="F3587" s="135"/>
      <c r="G3587" s="135"/>
      <c r="H3587" s="136"/>
    </row>
    <row r="3588" spans="1:8" x14ac:dyDescent="0.2">
      <c r="A3588" s="132"/>
      <c r="B3588" s="133"/>
      <c r="C3588" s="92"/>
      <c r="D3588" s="134"/>
      <c r="E3588" s="132"/>
      <c r="F3588" s="135"/>
      <c r="G3588" s="135"/>
      <c r="H3588" s="136"/>
    </row>
    <row r="3589" spans="1:8" x14ac:dyDescent="0.2">
      <c r="A3589" s="132"/>
      <c r="B3589" s="133"/>
      <c r="C3589" s="92"/>
      <c r="D3589" s="134"/>
      <c r="E3589" s="132"/>
      <c r="F3589" s="135"/>
      <c r="G3589" s="135"/>
      <c r="H3589" s="136"/>
    </row>
    <row r="3590" spans="1:8" x14ac:dyDescent="0.2">
      <c r="A3590" s="132"/>
      <c r="B3590" s="133"/>
      <c r="C3590" s="92"/>
      <c r="D3590" s="134"/>
      <c r="E3590" s="132"/>
      <c r="F3590" s="135"/>
      <c r="G3590" s="135"/>
      <c r="H3590" s="136"/>
    </row>
    <row r="3591" spans="1:8" x14ac:dyDescent="0.2">
      <c r="A3591" s="132"/>
      <c r="B3591" s="133"/>
      <c r="C3591" s="92"/>
      <c r="D3591" s="134"/>
      <c r="E3591" s="132"/>
      <c r="F3591" s="135"/>
      <c r="G3591" s="135"/>
      <c r="H3591" s="136"/>
    </row>
    <row r="3592" spans="1:8" x14ac:dyDescent="0.2">
      <c r="A3592" s="132"/>
      <c r="B3592" s="133"/>
      <c r="C3592" s="92"/>
      <c r="D3592" s="134"/>
      <c r="E3592" s="132"/>
      <c r="F3592" s="135"/>
      <c r="G3592" s="135"/>
      <c r="H3592" s="136"/>
    </row>
    <row r="3593" spans="1:8" x14ac:dyDescent="0.2">
      <c r="A3593" s="132"/>
      <c r="B3593" s="133"/>
      <c r="C3593" s="92"/>
      <c r="D3593" s="134"/>
      <c r="E3593" s="132"/>
      <c r="F3593" s="135"/>
      <c r="G3593" s="135"/>
      <c r="H3593" s="136"/>
    </row>
    <row r="3594" spans="1:8" x14ac:dyDescent="0.2">
      <c r="A3594" s="132"/>
      <c r="B3594" s="133"/>
      <c r="C3594" s="92"/>
      <c r="D3594" s="134"/>
      <c r="E3594" s="132"/>
      <c r="F3594" s="135"/>
      <c r="G3594" s="135"/>
      <c r="H3594" s="136"/>
    </row>
    <row r="3595" spans="1:8" x14ac:dyDescent="0.2">
      <c r="A3595" s="132"/>
      <c r="B3595" s="133"/>
      <c r="C3595" s="92"/>
      <c r="D3595" s="134"/>
      <c r="E3595" s="132"/>
      <c r="F3595" s="135"/>
      <c r="G3595" s="135"/>
      <c r="H3595" s="136"/>
    </row>
    <row r="3596" spans="1:8" x14ac:dyDescent="0.2">
      <c r="A3596" s="132"/>
      <c r="B3596" s="133"/>
      <c r="C3596" s="92"/>
      <c r="D3596" s="134"/>
      <c r="E3596" s="132"/>
      <c r="F3596" s="135"/>
      <c r="G3596" s="135"/>
      <c r="H3596" s="136"/>
    </row>
    <row r="3597" spans="1:8" x14ac:dyDescent="0.2">
      <c r="A3597" s="132"/>
      <c r="B3597" s="133"/>
      <c r="C3597" s="92"/>
      <c r="D3597" s="134"/>
      <c r="E3597" s="132"/>
      <c r="F3597" s="135"/>
      <c r="G3597" s="135"/>
      <c r="H3597" s="136"/>
    </row>
    <row r="3598" spans="1:8" x14ac:dyDescent="0.2">
      <c r="A3598" s="132"/>
      <c r="B3598" s="133"/>
      <c r="C3598" s="92"/>
      <c r="D3598" s="134"/>
      <c r="E3598" s="132"/>
      <c r="F3598" s="135"/>
      <c r="G3598" s="135"/>
      <c r="H3598" s="136"/>
    </row>
    <row r="3599" spans="1:8" x14ac:dyDescent="0.2">
      <c r="A3599" s="132"/>
      <c r="B3599" s="133"/>
      <c r="C3599" s="92"/>
      <c r="D3599" s="134"/>
      <c r="E3599" s="132"/>
      <c r="F3599" s="135"/>
      <c r="G3599" s="135"/>
      <c r="H3599" s="136"/>
    </row>
    <row r="3600" spans="1:8" x14ac:dyDescent="0.2">
      <c r="A3600" s="132"/>
      <c r="B3600" s="133"/>
      <c r="C3600" s="92"/>
      <c r="D3600" s="134"/>
      <c r="E3600" s="132"/>
      <c r="F3600" s="135"/>
      <c r="G3600" s="135"/>
      <c r="H3600" s="136"/>
    </row>
    <row r="3601" spans="1:8" x14ac:dyDescent="0.2">
      <c r="A3601" s="132"/>
      <c r="B3601" s="133"/>
      <c r="C3601" s="92"/>
      <c r="D3601" s="134"/>
      <c r="E3601" s="132"/>
      <c r="F3601" s="135"/>
      <c r="G3601" s="135"/>
      <c r="H3601" s="136"/>
    </row>
    <row r="3602" spans="1:8" x14ac:dyDescent="0.2">
      <c r="A3602" s="132"/>
      <c r="B3602" s="133"/>
      <c r="C3602" s="92"/>
      <c r="D3602" s="134"/>
      <c r="E3602" s="132"/>
      <c r="F3602" s="135"/>
      <c r="G3602" s="135"/>
      <c r="H3602" s="136"/>
    </row>
    <row r="3603" spans="1:8" x14ac:dyDescent="0.2">
      <c r="A3603" s="132"/>
      <c r="B3603" s="133"/>
      <c r="C3603" s="92"/>
      <c r="D3603" s="134"/>
      <c r="E3603" s="132"/>
      <c r="F3603" s="135"/>
      <c r="G3603" s="135"/>
      <c r="H3603" s="136"/>
    </row>
    <row r="3604" spans="1:8" x14ac:dyDescent="0.2">
      <c r="A3604" s="132"/>
      <c r="B3604" s="133"/>
      <c r="C3604" s="92"/>
      <c r="D3604" s="134"/>
      <c r="E3604" s="132"/>
      <c r="F3604" s="135"/>
      <c r="G3604" s="135"/>
      <c r="H3604" s="136"/>
    </row>
    <row r="3605" spans="1:8" x14ac:dyDescent="0.2">
      <c r="A3605" s="132"/>
      <c r="B3605" s="133"/>
      <c r="C3605" s="92"/>
      <c r="D3605" s="134"/>
      <c r="E3605" s="132"/>
      <c r="F3605" s="135"/>
      <c r="G3605" s="135"/>
      <c r="H3605" s="136"/>
    </row>
    <row r="3606" spans="1:8" x14ac:dyDescent="0.2">
      <c r="A3606" s="132"/>
      <c r="B3606" s="133"/>
      <c r="C3606" s="92"/>
      <c r="D3606" s="134"/>
      <c r="E3606" s="132"/>
      <c r="F3606" s="135"/>
      <c r="G3606" s="135"/>
      <c r="H3606" s="136"/>
    </row>
    <row r="3607" spans="1:8" x14ac:dyDescent="0.2">
      <c r="A3607" s="132"/>
      <c r="B3607" s="133"/>
      <c r="C3607" s="92"/>
      <c r="D3607" s="134"/>
      <c r="E3607" s="132"/>
      <c r="F3607" s="135"/>
      <c r="G3607" s="135"/>
      <c r="H3607" s="136"/>
    </row>
    <row r="3608" spans="1:8" x14ac:dyDescent="0.2">
      <c r="A3608" s="132"/>
      <c r="B3608" s="133"/>
      <c r="C3608" s="92"/>
      <c r="D3608" s="134"/>
      <c r="E3608" s="132"/>
      <c r="F3608" s="135"/>
      <c r="G3608" s="135"/>
      <c r="H3608" s="136"/>
    </row>
    <row r="3609" spans="1:8" x14ac:dyDescent="0.2">
      <c r="A3609" s="132"/>
      <c r="B3609" s="133"/>
      <c r="C3609" s="92"/>
      <c r="D3609" s="134"/>
      <c r="E3609" s="132"/>
      <c r="F3609" s="135"/>
      <c r="G3609" s="135"/>
      <c r="H3609" s="136"/>
    </row>
    <row r="3610" spans="1:8" x14ac:dyDescent="0.2">
      <c r="A3610" s="132"/>
      <c r="B3610" s="133"/>
      <c r="C3610" s="92"/>
      <c r="D3610" s="134"/>
      <c r="E3610" s="132"/>
      <c r="F3610" s="135"/>
      <c r="G3610" s="135"/>
      <c r="H3610" s="136"/>
    </row>
    <row r="3611" spans="1:8" x14ac:dyDescent="0.2">
      <c r="A3611" s="132"/>
      <c r="B3611" s="133"/>
      <c r="C3611" s="92"/>
      <c r="D3611" s="134"/>
      <c r="E3611" s="132"/>
      <c r="F3611" s="135"/>
      <c r="G3611" s="135"/>
      <c r="H3611" s="136"/>
    </row>
    <row r="3612" spans="1:8" x14ac:dyDescent="0.2">
      <c r="A3612" s="132"/>
      <c r="B3612" s="133"/>
      <c r="C3612" s="92"/>
      <c r="D3612" s="134"/>
      <c r="E3612" s="132"/>
      <c r="F3612" s="135"/>
      <c r="G3612" s="135"/>
      <c r="H3612" s="136"/>
    </row>
    <row r="3613" spans="1:8" x14ac:dyDescent="0.2">
      <c r="A3613" s="132"/>
      <c r="B3613" s="133"/>
      <c r="C3613" s="92"/>
      <c r="D3613" s="134"/>
      <c r="E3613" s="132"/>
      <c r="F3613" s="135"/>
      <c r="G3613" s="135"/>
      <c r="H3613" s="136"/>
    </row>
    <row r="3614" spans="1:8" x14ac:dyDescent="0.2">
      <c r="A3614" s="132"/>
      <c r="B3614" s="133"/>
      <c r="C3614" s="92"/>
      <c r="D3614" s="134"/>
      <c r="E3614" s="132"/>
      <c r="F3614" s="135"/>
      <c r="G3614" s="135"/>
      <c r="H3614" s="136"/>
    </row>
    <row r="3615" spans="1:8" x14ac:dyDescent="0.2">
      <c r="A3615" s="132"/>
      <c r="B3615" s="133"/>
      <c r="C3615" s="92"/>
      <c r="D3615" s="134"/>
      <c r="E3615" s="132"/>
      <c r="F3615" s="135"/>
      <c r="G3615" s="135"/>
      <c r="H3615" s="136"/>
    </row>
    <row r="3616" spans="1:8" x14ac:dyDescent="0.2">
      <c r="A3616" s="132"/>
      <c r="B3616" s="133"/>
      <c r="C3616" s="92"/>
      <c r="D3616" s="134"/>
      <c r="E3616" s="132"/>
      <c r="F3616" s="135"/>
      <c r="G3616" s="135"/>
      <c r="H3616" s="136"/>
    </row>
    <row r="3617" spans="1:8" x14ac:dyDescent="0.2">
      <c r="A3617" s="132"/>
      <c r="B3617" s="133"/>
      <c r="C3617" s="92"/>
      <c r="D3617" s="134"/>
      <c r="E3617" s="132"/>
      <c r="F3617" s="135"/>
      <c r="G3617" s="135"/>
      <c r="H3617" s="136"/>
    </row>
    <row r="3618" spans="1:8" x14ac:dyDescent="0.2">
      <c r="A3618" s="132"/>
      <c r="B3618" s="133"/>
      <c r="C3618" s="92"/>
      <c r="D3618" s="134"/>
      <c r="E3618" s="132"/>
      <c r="F3618" s="135"/>
      <c r="G3618" s="135"/>
      <c r="H3618" s="136"/>
    </row>
    <row r="3619" spans="1:8" x14ac:dyDescent="0.2">
      <c r="A3619" s="132"/>
      <c r="B3619" s="133"/>
      <c r="C3619" s="92"/>
      <c r="D3619" s="134"/>
      <c r="E3619" s="132"/>
      <c r="F3619" s="135"/>
      <c r="G3619" s="135"/>
      <c r="H3619" s="136"/>
    </row>
    <row r="3620" spans="1:8" x14ac:dyDescent="0.2">
      <c r="A3620" s="132"/>
      <c r="B3620" s="133"/>
      <c r="C3620" s="92"/>
      <c r="D3620" s="134"/>
      <c r="E3620" s="132"/>
      <c r="F3620" s="135"/>
      <c r="G3620" s="135"/>
      <c r="H3620" s="136"/>
    </row>
    <row r="3621" spans="1:8" x14ac:dyDescent="0.2">
      <c r="A3621" s="132"/>
      <c r="B3621" s="133"/>
      <c r="C3621" s="92"/>
      <c r="D3621" s="134"/>
      <c r="E3621" s="132"/>
      <c r="F3621" s="135"/>
      <c r="G3621" s="135"/>
      <c r="H3621" s="136"/>
    </row>
    <row r="3622" spans="1:8" x14ac:dyDescent="0.2">
      <c r="A3622" s="132"/>
      <c r="B3622" s="133"/>
      <c r="C3622" s="92"/>
      <c r="D3622" s="134"/>
      <c r="E3622" s="132"/>
      <c r="F3622" s="135"/>
      <c r="G3622" s="135"/>
      <c r="H3622" s="136"/>
    </row>
    <row r="3623" spans="1:8" x14ac:dyDescent="0.2">
      <c r="A3623" s="132"/>
      <c r="B3623" s="133"/>
      <c r="C3623" s="92"/>
      <c r="D3623" s="134"/>
      <c r="E3623" s="132"/>
      <c r="F3623" s="135"/>
      <c r="G3623" s="135"/>
      <c r="H3623" s="136"/>
    </row>
    <row r="3624" spans="1:8" x14ac:dyDescent="0.2">
      <c r="A3624" s="132"/>
      <c r="B3624" s="133"/>
      <c r="C3624" s="92"/>
      <c r="D3624" s="134"/>
      <c r="E3624" s="132"/>
      <c r="F3624" s="135"/>
      <c r="G3624" s="135"/>
      <c r="H3624" s="136"/>
    </row>
    <row r="3625" spans="1:8" x14ac:dyDescent="0.2">
      <c r="A3625" s="132"/>
      <c r="B3625" s="133"/>
      <c r="C3625" s="92"/>
      <c r="D3625" s="134"/>
      <c r="E3625" s="132"/>
      <c r="F3625" s="135"/>
      <c r="G3625" s="135"/>
      <c r="H3625" s="136"/>
    </row>
    <row r="3626" spans="1:8" x14ac:dyDescent="0.2">
      <c r="A3626" s="132"/>
      <c r="B3626" s="133"/>
      <c r="C3626" s="92"/>
      <c r="D3626" s="134"/>
      <c r="E3626" s="132"/>
      <c r="F3626" s="135"/>
      <c r="G3626" s="135"/>
      <c r="H3626" s="136"/>
    </row>
    <row r="3627" spans="1:8" x14ac:dyDescent="0.2">
      <c r="A3627" s="132"/>
      <c r="B3627" s="133"/>
      <c r="C3627" s="92"/>
      <c r="D3627" s="134"/>
      <c r="E3627" s="132"/>
      <c r="F3627" s="135"/>
      <c r="G3627" s="135"/>
      <c r="H3627" s="136"/>
    </row>
    <row r="3628" spans="1:8" x14ac:dyDescent="0.2">
      <c r="A3628" s="132"/>
      <c r="B3628" s="133"/>
      <c r="C3628" s="92"/>
      <c r="D3628" s="134"/>
      <c r="E3628" s="132"/>
      <c r="F3628" s="135"/>
      <c r="G3628" s="135"/>
      <c r="H3628" s="136"/>
    </row>
    <row r="3629" spans="1:8" x14ac:dyDescent="0.2">
      <c r="A3629" s="132"/>
      <c r="B3629" s="133"/>
      <c r="C3629" s="92"/>
      <c r="D3629" s="134"/>
      <c r="E3629" s="132"/>
      <c r="F3629" s="135"/>
      <c r="G3629" s="135"/>
      <c r="H3629" s="136"/>
    </row>
    <row r="3630" spans="1:8" x14ac:dyDescent="0.2">
      <c r="A3630" s="132"/>
      <c r="B3630" s="133"/>
      <c r="C3630" s="92"/>
      <c r="D3630" s="134"/>
      <c r="E3630" s="132"/>
      <c r="F3630" s="135"/>
      <c r="G3630" s="135"/>
      <c r="H3630" s="136"/>
    </row>
    <row r="3631" spans="1:8" x14ac:dyDescent="0.2">
      <c r="A3631" s="132"/>
      <c r="B3631" s="133"/>
      <c r="C3631" s="92"/>
      <c r="D3631" s="134"/>
      <c r="E3631" s="132"/>
      <c r="F3631" s="135"/>
      <c r="G3631" s="135"/>
      <c r="H3631" s="136"/>
    </row>
    <row r="3632" spans="1:8" x14ac:dyDescent="0.2">
      <c r="A3632" s="132"/>
      <c r="B3632" s="133"/>
      <c r="C3632" s="92"/>
      <c r="D3632" s="134"/>
      <c r="E3632" s="132"/>
      <c r="F3632" s="135"/>
      <c r="G3632" s="135"/>
      <c r="H3632" s="136"/>
    </row>
    <row r="3633" spans="1:8" x14ac:dyDescent="0.2">
      <c r="A3633" s="132"/>
      <c r="B3633" s="133"/>
      <c r="C3633" s="92"/>
      <c r="D3633" s="134"/>
      <c r="E3633" s="132"/>
      <c r="F3633" s="135"/>
      <c r="G3633" s="135"/>
      <c r="H3633" s="136"/>
    </row>
    <row r="3634" spans="1:8" x14ac:dyDescent="0.2">
      <c r="A3634" s="132"/>
      <c r="B3634" s="133"/>
      <c r="C3634" s="92"/>
      <c r="D3634" s="134"/>
      <c r="E3634" s="132"/>
      <c r="F3634" s="135"/>
      <c r="G3634" s="135"/>
      <c r="H3634" s="136"/>
    </row>
    <row r="3635" spans="1:8" x14ac:dyDescent="0.2">
      <c r="A3635" s="132"/>
      <c r="B3635" s="133"/>
      <c r="C3635" s="92"/>
      <c r="D3635" s="134"/>
      <c r="E3635" s="132"/>
      <c r="F3635" s="135"/>
      <c r="G3635" s="135"/>
      <c r="H3635" s="136"/>
    </row>
    <row r="3636" spans="1:8" x14ac:dyDescent="0.2">
      <c r="A3636" s="132"/>
      <c r="B3636" s="133"/>
      <c r="C3636" s="92"/>
      <c r="D3636" s="134"/>
      <c r="E3636" s="132"/>
      <c r="F3636" s="135"/>
      <c r="G3636" s="135"/>
      <c r="H3636" s="136"/>
    </row>
    <row r="3637" spans="1:8" x14ac:dyDescent="0.2">
      <c r="A3637" s="132"/>
      <c r="B3637" s="133"/>
      <c r="C3637" s="92"/>
      <c r="D3637" s="134"/>
      <c r="E3637" s="132"/>
      <c r="F3637" s="135"/>
      <c r="G3637" s="135"/>
      <c r="H3637" s="136"/>
    </row>
    <row r="3638" spans="1:8" x14ac:dyDescent="0.2">
      <c r="A3638" s="132"/>
      <c r="B3638" s="133"/>
      <c r="C3638" s="92"/>
      <c r="D3638" s="134"/>
      <c r="E3638" s="132"/>
      <c r="F3638" s="135"/>
      <c r="G3638" s="135"/>
      <c r="H3638" s="136"/>
    </row>
    <row r="3639" spans="1:8" x14ac:dyDescent="0.2">
      <c r="A3639" s="132"/>
      <c r="B3639" s="133"/>
      <c r="C3639" s="92"/>
      <c r="D3639" s="134"/>
      <c r="E3639" s="132"/>
      <c r="F3639" s="135"/>
      <c r="G3639" s="135"/>
      <c r="H3639" s="136"/>
    </row>
    <row r="3640" spans="1:8" x14ac:dyDescent="0.2">
      <c r="A3640" s="132"/>
      <c r="B3640" s="133"/>
      <c r="C3640" s="92"/>
      <c r="D3640" s="134"/>
      <c r="E3640" s="132"/>
      <c r="F3640" s="135"/>
      <c r="G3640" s="135"/>
      <c r="H3640" s="136"/>
    </row>
    <row r="3641" spans="1:8" x14ac:dyDescent="0.2">
      <c r="A3641" s="132"/>
      <c r="B3641" s="133"/>
      <c r="C3641" s="92"/>
      <c r="D3641" s="134"/>
      <c r="E3641" s="132"/>
      <c r="F3641" s="135"/>
      <c r="G3641" s="135"/>
      <c r="H3641" s="136"/>
    </row>
    <row r="3642" spans="1:8" x14ac:dyDescent="0.2">
      <c r="A3642" s="132"/>
      <c r="B3642" s="133"/>
      <c r="C3642" s="92"/>
      <c r="D3642" s="134"/>
      <c r="E3642" s="132"/>
      <c r="F3642" s="135"/>
      <c r="G3642" s="135"/>
      <c r="H3642" s="136"/>
    </row>
    <row r="3643" spans="1:8" x14ac:dyDescent="0.2">
      <c r="A3643" s="132"/>
      <c r="B3643" s="133"/>
      <c r="C3643" s="92"/>
      <c r="D3643" s="134"/>
      <c r="E3643" s="132"/>
      <c r="F3643" s="135"/>
      <c r="G3643" s="135"/>
      <c r="H3643" s="136"/>
    </row>
    <row r="3644" spans="1:8" x14ac:dyDescent="0.2">
      <c r="A3644" s="132"/>
      <c r="B3644" s="133"/>
      <c r="C3644" s="92"/>
      <c r="D3644" s="134"/>
      <c r="E3644" s="132"/>
      <c r="F3644" s="135"/>
      <c r="G3644" s="135"/>
      <c r="H3644" s="136"/>
    </row>
    <row r="3645" spans="1:8" x14ac:dyDescent="0.2">
      <c r="A3645" s="132"/>
      <c r="B3645" s="133"/>
      <c r="C3645" s="92"/>
      <c r="D3645" s="134"/>
      <c r="E3645" s="132"/>
      <c r="F3645" s="135"/>
      <c r="G3645" s="135"/>
      <c r="H3645" s="136"/>
    </row>
    <row r="3646" spans="1:8" x14ac:dyDescent="0.2">
      <c r="A3646" s="132"/>
      <c r="B3646" s="133"/>
      <c r="C3646" s="92"/>
      <c r="D3646" s="134"/>
      <c r="E3646" s="132"/>
      <c r="F3646" s="135"/>
      <c r="G3646" s="135"/>
      <c r="H3646" s="136"/>
    </row>
    <row r="3647" spans="1:8" x14ac:dyDescent="0.2">
      <c r="A3647" s="132"/>
      <c r="B3647" s="133"/>
      <c r="C3647" s="92"/>
      <c r="D3647" s="134"/>
      <c r="E3647" s="132"/>
      <c r="F3647" s="135"/>
      <c r="G3647" s="135"/>
      <c r="H3647" s="136"/>
    </row>
    <row r="3648" spans="1:8" x14ac:dyDescent="0.2">
      <c r="A3648" s="132"/>
      <c r="B3648" s="133"/>
      <c r="C3648" s="92"/>
      <c r="D3648" s="134"/>
      <c r="E3648" s="132"/>
      <c r="F3648" s="135"/>
      <c r="G3648" s="135"/>
      <c r="H3648" s="136"/>
    </row>
    <row r="3649" spans="1:8" x14ac:dyDescent="0.2">
      <c r="A3649" s="132"/>
      <c r="B3649" s="133"/>
      <c r="C3649" s="92"/>
      <c r="D3649" s="134"/>
      <c r="E3649" s="132"/>
      <c r="F3649" s="135"/>
      <c r="G3649" s="135"/>
      <c r="H3649" s="136"/>
    </row>
    <row r="3650" spans="1:8" x14ac:dyDescent="0.2">
      <c r="A3650" s="132"/>
      <c r="B3650" s="133"/>
      <c r="C3650" s="92"/>
      <c r="D3650" s="134"/>
      <c r="E3650" s="132"/>
      <c r="F3650" s="135"/>
      <c r="G3650" s="135"/>
      <c r="H3650" s="136"/>
    </row>
    <row r="3651" spans="1:8" x14ac:dyDescent="0.2">
      <c r="A3651" s="132"/>
      <c r="B3651" s="133"/>
      <c r="C3651" s="92"/>
      <c r="D3651" s="134"/>
      <c r="E3651" s="132"/>
      <c r="F3651" s="135"/>
      <c r="G3651" s="135"/>
      <c r="H3651" s="136"/>
    </row>
    <row r="3652" spans="1:8" x14ac:dyDescent="0.2">
      <c r="A3652" s="132"/>
      <c r="B3652" s="133"/>
      <c r="C3652" s="92"/>
      <c r="D3652" s="134"/>
      <c r="E3652" s="132"/>
      <c r="F3652" s="135"/>
      <c r="G3652" s="135"/>
      <c r="H3652" s="136"/>
    </row>
    <row r="3653" spans="1:8" x14ac:dyDescent="0.2">
      <c r="A3653" s="132"/>
      <c r="B3653" s="133"/>
      <c r="C3653" s="92"/>
      <c r="D3653" s="134"/>
      <c r="E3653" s="132"/>
      <c r="F3653" s="135"/>
      <c r="G3653" s="135"/>
      <c r="H3653" s="136"/>
    </row>
    <row r="3654" spans="1:8" x14ac:dyDescent="0.2">
      <c r="A3654" s="132"/>
      <c r="B3654" s="133"/>
      <c r="C3654" s="92"/>
      <c r="D3654" s="134"/>
      <c r="E3654" s="132"/>
      <c r="F3654" s="135"/>
      <c r="G3654" s="135"/>
      <c r="H3654" s="136"/>
    </row>
    <row r="3655" spans="1:8" x14ac:dyDescent="0.2">
      <c r="A3655" s="132"/>
      <c r="B3655" s="133"/>
      <c r="C3655" s="92"/>
      <c r="D3655" s="134"/>
      <c r="E3655" s="132"/>
      <c r="F3655" s="135"/>
      <c r="G3655" s="135"/>
      <c r="H3655" s="136"/>
    </row>
    <row r="3656" spans="1:8" x14ac:dyDescent="0.2">
      <c r="A3656" s="132"/>
      <c r="B3656" s="133"/>
      <c r="C3656" s="92"/>
      <c r="D3656" s="134"/>
      <c r="E3656" s="132"/>
      <c r="F3656" s="135"/>
      <c r="G3656" s="135"/>
      <c r="H3656" s="136"/>
    </row>
    <row r="3657" spans="1:8" x14ac:dyDescent="0.2">
      <c r="A3657" s="132"/>
      <c r="B3657" s="133"/>
      <c r="C3657" s="92"/>
      <c r="D3657" s="134"/>
      <c r="E3657" s="132"/>
      <c r="F3657" s="135"/>
      <c r="G3657" s="135"/>
      <c r="H3657" s="136"/>
    </row>
    <row r="3658" spans="1:8" x14ac:dyDescent="0.2">
      <c r="A3658" s="132"/>
      <c r="B3658" s="133"/>
      <c r="C3658" s="92"/>
      <c r="D3658" s="134"/>
      <c r="E3658" s="132"/>
      <c r="F3658" s="135"/>
      <c r="G3658" s="135"/>
      <c r="H3658" s="136"/>
    </row>
    <row r="3659" spans="1:8" x14ac:dyDescent="0.2">
      <c r="A3659" s="132"/>
      <c r="B3659" s="133"/>
      <c r="C3659" s="92"/>
      <c r="D3659" s="134"/>
      <c r="E3659" s="132"/>
      <c r="F3659" s="135"/>
      <c r="G3659" s="135"/>
      <c r="H3659" s="136"/>
    </row>
    <row r="3660" spans="1:8" x14ac:dyDescent="0.2">
      <c r="A3660" s="132"/>
      <c r="B3660" s="133"/>
      <c r="C3660" s="92"/>
      <c r="D3660" s="134"/>
      <c r="E3660" s="132"/>
      <c r="F3660" s="135"/>
      <c r="G3660" s="135"/>
      <c r="H3660" s="136"/>
    </row>
    <row r="3661" spans="1:8" x14ac:dyDescent="0.2">
      <c r="A3661" s="132"/>
      <c r="B3661" s="133"/>
      <c r="C3661" s="92"/>
      <c r="D3661" s="134"/>
      <c r="E3661" s="132"/>
      <c r="F3661" s="135"/>
      <c r="G3661" s="135"/>
      <c r="H3661" s="136"/>
    </row>
    <row r="3662" spans="1:8" x14ac:dyDescent="0.2">
      <c r="A3662" s="132"/>
      <c r="B3662" s="133"/>
      <c r="C3662" s="92"/>
      <c r="D3662" s="134"/>
      <c r="E3662" s="132"/>
      <c r="F3662" s="135"/>
      <c r="G3662" s="135"/>
      <c r="H3662" s="136"/>
    </row>
    <row r="3663" spans="1:8" x14ac:dyDescent="0.2">
      <c r="A3663" s="132"/>
      <c r="B3663" s="133"/>
      <c r="C3663" s="92"/>
      <c r="D3663" s="134"/>
      <c r="E3663" s="132"/>
      <c r="F3663" s="135"/>
      <c r="G3663" s="135"/>
      <c r="H3663" s="136"/>
    </row>
    <row r="3664" spans="1:8" x14ac:dyDescent="0.2">
      <c r="A3664" s="132"/>
      <c r="B3664" s="133"/>
      <c r="C3664" s="92"/>
      <c r="D3664" s="134"/>
      <c r="E3664" s="132"/>
      <c r="F3664" s="135"/>
      <c r="G3664" s="135"/>
      <c r="H3664" s="136"/>
    </row>
    <row r="3665" spans="1:8" x14ac:dyDescent="0.2">
      <c r="A3665" s="132"/>
      <c r="B3665" s="133"/>
      <c r="C3665" s="92"/>
      <c r="D3665" s="134"/>
      <c r="E3665" s="132"/>
      <c r="F3665" s="135"/>
      <c r="G3665" s="135"/>
      <c r="H3665" s="136"/>
    </row>
    <row r="3666" spans="1:8" x14ac:dyDescent="0.2">
      <c r="A3666" s="132"/>
      <c r="B3666" s="133"/>
      <c r="C3666" s="92"/>
      <c r="D3666" s="134"/>
      <c r="E3666" s="132"/>
      <c r="F3666" s="135"/>
      <c r="G3666" s="135"/>
      <c r="H3666" s="136"/>
    </row>
    <row r="3667" spans="1:8" x14ac:dyDescent="0.2">
      <c r="A3667" s="132"/>
      <c r="B3667" s="133"/>
      <c r="C3667" s="92"/>
      <c r="D3667" s="134"/>
      <c r="E3667" s="132"/>
      <c r="F3667" s="135"/>
      <c r="G3667" s="135"/>
      <c r="H3667" s="136"/>
    </row>
    <row r="3668" spans="1:8" x14ac:dyDescent="0.2">
      <c r="A3668" s="132"/>
      <c r="B3668" s="133"/>
      <c r="C3668" s="92"/>
      <c r="D3668" s="134"/>
      <c r="E3668" s="132"/>
      <c r="F3668" s="135"/>
      <c r="G3668" s="135"/>
      <c r="H3668" s="136"/>
    </row>
    <row r="3669" spans="1:8" x14ac:dyDescent="0.2">
      <c r="A3669" s="132"/>
      <c r="B3669" s="133"/>
      <c r="C3669" s="92"/>
      <c r="D3669" s="134"/>
      <c r="E3669" s="132"/>
      <c r="F3669" s="135"/>
      <c r="G3669" s="135"/>
      <c r="H3669" s="136"/>
    </row>
    <row r="3670" spans="1:8" x14ac:dyDescent="0.2">
      <c r="A3670" s="132"/>
      <c r="B3670" s="133"/>
      <c r="C3670" s="92"/>
      <c r="D3670" s="134"/>
      <c r="E3670" s="132"/>
      <c r="F3670" s="135"/>
      <c r="G3670" s="135"/>
      <c r="H3670" s="136"/>
    </row>
    <row r="3671" spans="1:8" x14ac:dyDescent="0.2">
      <c r="A3671" s="132"/>
      <c r="B3671" s="133"/>
      <c r="C3671" s="92"/>
      <c r="D3671" s="134"/>
      <c r="E3671" s="132"/>
      <c r="F3671" s="135"/>
      <c r="G3671" s="135"/>
      <c r="H3671" s="136"/>
    </row>
    <row r="3672" spans="1:8" x14ac:dyDescent="0.2">
      <c r="A3672" s="132"/>
      <c r="B3672" s="133"/>
      <c r="C3672" s="92"/>
      <c r="D3672" s="134"/>
      <c r="E3672" s="132"/>
      <c r="F3672" s="135"/>
      <c r="G3672" s="135"/>
      <c r="H3672" s="136"/>
    </row>
    <row r="3673" spans="1:8" x14ac:dyDescent="0.2">
      <c r="A3673" s="132"/>
      <c r="B3673" s="133"/>
      <c r="C3673" s="92"/>
      <c r="D3673" s="134"/>
      <c r="E3673" s="132"/>
      <c r="F3673" s="135"/>
      <c r="G3673" s="135"/>
      <c r="H3673" s="136"/>
    </row>
    <row r="3674" spans="1:8" x14ac:dyDescent="0.2">
      <c r="A3674" s="132"/>
      <c r="B3674" s="133"/>
      <c r="C3674" s="92"/>
      <c r="D3674" s="134"/>
      <c r="E3674" s="132"/>
      <c r="F3674" s="135"/>
      <c r="G3674" s="135"/>
      <c r="H3674" s="136"/>
    </row>
    <row r="3675" spans="1:8" x14ac:dyDescent="0.2">
      <c r="A3675" s="132"/>
      <c r="B3675" s="133"/>
      <c r="C3675" s="92"/>
      <c r="D3675" s="134"/>
      <c r="E3675" s="132"/>
      <c r="F3675" s="135"/>
      <c r="G3675" s="135"/>
      <c r="H3675" s="136"/>
    </row>
    <row r="3676" spans="1:8" x14ac:dyDescent="0.2">
      <c r="A3676" s="132"/>
      <c r="B3676" s="133"/>
      <c r="C3676" s="92"/>
      <c r="D3676" s="134"/>
      <c r="E3676" s="132"/>
      <c r="F3676" s="135"/>
      <c r="G3676" s="135"/>
      <c r="H3676" s="136"/>
    </row>
    <row r="3677" spans="1:8" x14ac:dyDescent="0.2">
      <c r="A3677" s="132"/>
      <c r="B3677" s="133"/>
      <c r="C3677" s="92"/>
      <c r="D3677" s="134"/>
      <c r="E3677" s="132"/>
      <c r="F3677" s="135"/>
      <c r="G3677" s="135"/>
      <c r="H3677" s="136"/>
    </row>
    <row r="3678" spans="1:8" x14ac:dyDescent="0.2">
      <c r="A3678" s="132"/>
      <c r="B3678" s="133"/>
      <c r="C3678" s="92"/>
      <c r="D3678" s="134"/>
      <c r="E3678" s="132"/>
      <c r="F3678" s="135"/>
      <c r="G3678" s="135"/>
      <c r="H3678" s="136"/>
    </row>
    <row r="3679" spans="1:8" x14ac:dyDescent="0.2">
      <c r="A3679" s="132"/>
      <c r="B3679" s="133"/>
      <c r="C3679" s="92"/>
      <c r="D3679" s="134"/>
      <c r="E3679" s="132"/>
      <c r="F3679" s="135"/>
      <c r="G3679" s="135"/>
      <c r="H3679" s="136"/>
    </row>
    <row r="3680" spans="1:8" x14ac:dyDescent="0.2">
      <c r="A3680" s="132"/>
      <c r="B3680" s="133"/>
      <c r="C3680" s="92"/>
      <c r="D3680" s="134"/>
      <c r="E3680" s="132"/>
      <c r="F3680" s="135"/>
      <c r="G3680" s="135"/>
      <c r="H3680" s="136"/>
    </row>
    <row r="3681" spans="1:8" x14ac:dyDescent="0.2">
      <c r="A3681" s="132"/>
      <c r="B3681" s="133"/>
      <c r="C3681" s="92"/>
      <c r="D3681" s="134"/>
      <c r="E3681" s="132"/>
      <c r="F3681" s="135"/>
      <c r="G3681" s="135"/>
      <c r="H3681" s="136"/>
    </row>
    <row r="3682" spans="1:8" x14ac:dyDescent="0.2">
      <c r="A3682" s="132"/>
      <c r="B3682" s="133"/>
      <c r="C3682" s="92"/>
      <c r="D3682" s="134"/>
      <c r="E3682" s="132"/>
      <c r="F3682" s="135"/>
      <c r="G3682" s="135"/>
      <c r="H3682" s="136"/>
    </row>
    <row r="3683" spans="1:8" x14ac:dyDescent="0.2">
      <c r="A3683" s="132"/>
      <c r="B3683" s="133"/>
      <c r="C3683" s="92"/>
      <c r="D3683" s="134"/>
      <c r="E3683" s="132"/>
      <c r="F3683" s="135"/>
      <c r="G3683" s="135"/>
      <c r="H3683" s="136"/>
    </row>
    <row r="3684" spans="1:8" x14ac:dyDescent="0.2">
      <c r="A3684" s="132"/>
      <c r="B3684" s="133"/>
      <c r="C3684" s="92"/>
      <c r="D3684" s="134"/>
      <c r="E3684" s="132"/>
      <c r="F3684" s="135"/>
      <c r="G3684" s="135"/>
      <c r="H3684" s="136"/>
    </row>
    <row r="3685" spans="1:8" x14ac:dyDescent="0.2">
      <c r="A3685" s="132"/>
      <c r="B3685" s="133"/>
      <c r="C3685" s="92"/>
      <c r="D3685" s="134"/>
      <c r="E3685" s="132"/>
      <c r="F3685" s="135"/>
      <c r="G3685" s="135"/>
      <c r="H3685" s="136"/>
    </row>
    <row r="3686" spans="1:8" x14ac:dyDescent="0.2">
      <c r="A3686" s="132"/>
      <c r="B3686" s="133"/>
      <c r="C3686" s="92"/>
      <c r="D3686" s="134"/>
      <c r="E3686" s="132"/>
      <c r="F3686" s="135"/>
      <c r="G3686" s="135"/>
      <c r="H3686" s="136"/>
    </row>
    <row r="3687" spans="1:8" x14ac:dyDescent="0.2">
      <c r="A3687" s="132"/>
      <c r="B3687" s="133"/>
      <c r="C3687" s="92"/>
      <c r="D3687" s="134"/>
      <c r="E3687" s="132"/>
      <c r="F3687" s="135"/>
      <c r="G3687" s="135"/>
      <c r="H3687" s="136"/>
    </row>
    <row r="3688" spans="1:8" x14ac:dyDescent="0.2">
      <c r="A3688" s="132"/>
      <c r="B3688" s="133"/>
      <c r="C3688" s="92"/>
      <c r="D3688" s="134"/>
      <c r="E3688" s="132"/>
      <c r="F3688" s="135"/>
      <c r="G3688" s="135"/>
      <c r="H3688" s="136"/>
    </row>
    <row r="3689" spans="1:8" x14ac:dyDescent="0.2">
      <c r="A3689" s="132"/>
      <c r="B3689" s="133"/>
      <c r="C3689" s="92"/>
      <c r="D3689" s="134"/>
      <c r="E3689" s="132"/>
      <c r="F3689" s="135"/>
      <c r="G3689" s="135"/>
      <c r="H3689" s="136"/>
    </row>
    <row r="3690" spans="1:8" x14ac:dyDescent="0.2">
      <c r="A3690" s="132"/>
      <c r="B3690" s="133"/>
      <c r="C3690" s="92"/>
      <c r="D3690" s="134"/>
      <c r="E3690" s="132"/>
      <c r="F3690" s="135"/>
      <c r="G3690" s="135"/>
      <c r="H3690" s="136"/>
    </row>
    <row r="3691" spans="1:8" x14ac:dyDescent="0.2">
      <c r="A3691" s="132"/>
      <c r="B3691" s="133"/>
      <c r="C3691" s="92"/>
      <c r="D3691" s="134"/>
      <c r="E3691" s="132"/>
      <c r="F3691" s="135"/>
      <c r="G3691" s="135"/>
      <c r="H3691" s="136"/>
    </row>
    <row r="3692" spans="1:8" x14ac:dyDescent="0.2">
      <c r="A3692" s="132"/>
      <c r="B3692" s="133"/>
      <c r="C3692" s="92"/>
      <c r="D3692" s="134"/>
      <c r="E3692" s="132"/>
      <c r="F3692" s="135"/>
      <c r="G3692" s="135"/>
      <c r="H3692" s="136"/>
    </row>
    <row r="3693" spans="1:8" x14ac:dyDescent="0.2">
      <c r="A3693" s="132"/>
      <c r="B3693" s="133"/>
      <c r="C3693" s="92"/>
      <c r="D3693" s="134"/>
      <c r="E3693" s="132"/>
      <c r="F3693" s="135"/>
      <c r="G3693" s="135"/>
      <c r="H3693" s="136"/>
    </row>
    <row r="3694" spans="1:8" x14ac:dyDescent="0.2">
      <c r="A3694" s="132"/>
      <c r="B3694" s="133"/>
      <c r="C3694" s="92"/>
      <c r="D3694" s="134"/>
      <c r="E3694" s="132"/>
      <c r="F3694" s="135"/>
      <c r="G3694" s="135"/>
      <c r="H3694" s="136"/>
    </row>
    <row r="3695" spans="1:8" x14ac:dyDescent="0.2">
      <c r="A3695" s="132"/>
      <c r="B3695" s="133"/>
      <c r="C3695" s="92"/>
      <c r="D3695" s="134"/>
      <c r="E3695" s="132"/>
      <c r="F3695" s="135"/>
      <c r="G3695" s="135"/>
      <c r="H3695" s="136"/>
    </row>
    <row r="3696" spans="1:8" x14ac:dyDescent="0.2">
      <c r="A3696" s="132"/>
      <c r="B3696" s="133"/>
      <c r="C3696" s="92"/>
      <c r="D3696" s="134"/>
      <c r="E3696" s="132"/>
      <c r="F3696" s="135"/>
      <c r="G3696" s="135"/>
      <c r="H3696" s="136"/>
    </row>
    <row r="3697" spans="1:8" x14ac:dyDescent="0.2">
      <c r="A3697" s="132"/>
      <c r="B3697" s="133"/>
      <c r="C3697" s="92"/>
      <c r="D3697" s="134"/>
      <c r="E3697" s="132"/>
      <c r="F3697" s="135"/>
      <c r="G3697" s="135"/>
      <c r="H3697" s="136"/>
    </row>
    <row r="3698" spans="1:8" x14ac:dyDescent="0.2">
      <c r="A3698" s="132"/>
      <c r="B3698" s="133"/>
      <c r="C3698" s="92"/>
      <c r="D3698" s="134"/>
      <c r="E3698" s="132"/>
      <c r="F3698" s="135"/>
      <c r="G3698" s="135"/>
      <c r="H3698" s="136"/>
    </row>
    <row r="3699" spans="1:8" x14ac:dyDescent="0.2">
      <c r="A3699" s="132"/>
      <c r="B3699" s="133"/>
      <c r="C3699" s="92"/>
      <c r="D3699" s="134"/>
      <c r="E3699" s="132"/>
      <c r="F3699" s="135"/>
      <c r="G3699" s="135"/>
      <c r="H3699" s="136"/>
    </row>
    <row r="3700" spans="1:8" x14ac:dyDescent="0.2">
      <c r="A3700" s="132"/>
      <c r="B3700" s="133"/>
      <c r="C3700" s="92"/>
      <c r="D3700" s="134"/>
      <c r="E3700" s="132"/>
      <c r="F3700" s="135"/>
      <c r="G3700" s="135"/>
      <c r="H3700" s="136"/>
    </row>
    <row r="3701" spans="1:8" x14ac:dyDescent="0.2">
      <c r="A3701" s="132"/>
      <c r="B3701" s="133"/>
      <c r="C3701" s="92"/>
      <c r="D3701" s="134"/>
      <c r="E3701" s="132"/>
      <c r="F3701" s="135"/>
      <c r="G3701" s="135"/>
      <c r="H3701" s="136"/>
    </row>
    <row r="3702" spans="1:8" x14ac:dyDescent="0.2">
      <c r="A3702" s="132"/>
      <c r="B3702" s="133"/>
      <c r="C3702" s="92"/>
      <c r="D3702" s="134"/>
      <c r="E3702" s="132"/>
      <c r="F3702" s="135"/>
      <c r="G3702" s="135"/>
      <c r="H3702" s="136"/>
    </row>
    <row r="3703" spans="1:8" x14ac:dyDescent="0.2">
      <c r="A3703" s="132"/>
      <c r="B3703" s="133"/>
      <c r="C3703" s="92"/>
      <c r="D3703" s="134"/>
      <c r="E3703" s="132"/>
      <c r="F3703" s="135"/>
      <c r="G3703" s="135"/>
      <c r="H3703" s="136"/>
    </row>
    <row r="3704" spans="1:8" x14ac:dyDescent="0.2">
      <c r="A3704" s="132"/>
      <c r="B3704" s="133"/>
      <c r="C3704" s="92"/>
      <c r="D3704" s="134"/>
      <c r="E3704" s="132"/>
      <c r="F3704" s="135"/>
      <c r="G3704" s="135"/>
      <c r="H3704" s="136"/>
    </row>
    <row r="3705" spans="1:8" x14ac:dyDescent="0.2">
      <c r="A3705" s="132"/>
      <c r="B3705" s="133"/>
      <c r="C3705" s="92"/>
      <c r="D3705" s="134"/>
      <c r="E3705" s="132"/>
      <c r="F3705" s="135"/>
      <c r="G3705" s="135"/>
      <c r="H3705" s="136"/>
    </row>
    <row r="3706" spans="1:8" x14ac:dyDescent="0.2">
      <c r="A3706" s="132"/>
      <c r="B3706" s="133"/>
      <c r="C3706" s="92"/>
      <c r="D3706" s="134"/>
      <c r="E3706" s="132"/>
      <c r="F3706" s="135"/>
      <c r="G3706" s="135"/>
      <c r="H3706" s="136"/>
    </row>
    <row r="3707" spans="1:8" x14ac:dyDescent="0.2">
      <c r="A3707" s="132"/>
      <c r="B3707" s="133"/>
      <c r="C3707" s="92"/>
      <c r="D3707" s="134"/>
      <c r="E3707" s="132"/>
      <c r="F3707" s="135"/>
      <c r="G3707" s="135"/>
      <c r="H3707" s="136"/>
    </row>
    <row r="3708" spans="1:8" x14ac:dyDescent="0.2">
      <c r="A3708" s="132"/>
      <c r="B3708" s="133"/>
      <c r="C3708" s="92"/>
      <c r="D3708" s="134"/>
      <c r="E3708" s="132"/>
      <c r="F3708" s="135"/>
      <c r="G3708" s="135"/>
      <c r="H3708" s="136"/>
    </row>
    <row r="3709" spans="1:8" x14ac:dyDescent="0.2">
      <c r="A3709" s="132"/>
      <c r="B3709" s="133"/>
      <c r="C3709" s="92"/>
      <c r="D3709" s="134"/>
      <c r="E3709" s="132"/>
      <c r="F3709" s="135"/>
      <c r="G3709" s="135"/>
      <c r="H3709" s="136"/>
    </row>
    <row r="3710" spans="1:8" x14ac:dyDescent="0.2">
      <c r="A3710" s="132"/>
      <c r="B3710" s="133"/>
      <c r="C3710" s="92"/>
      <c r="D3710" s="134"/>
      <c r="E3710" s="132"/>
      <c r="F3710" s="135"/>
      <c r="G3710" s="135"/>
      <c r="H3710" s="136"/>
    </row>
    <row r="3711" spans="1:8" x14ac:dyDescent="0.2">
      <c r="A3711" s="132"/>
      <c r="B3711" s="133"/>
      <c r="C3711" s="92"/>
      <c r="D3711" s="134"/>
      <c r="E3711" s="132"/>
      <c r="F3711" s="135"/>
      <c r="G3711" s="135"/>
      <c r="H3711" s="136"/>
    </row>
    <row r="3712" spans="1:8" x14ac:dyDescent="0.2">
      <c r="A3712" s="132"/>
      <c r="B3712" s="133"/>
      <c r="C3712" s="92"/>
      <c r="D3712" s="134"/>
      <c r="E3712" s="132"/>
      <c r="F3712" s="135"/>
      <c r="G3712" s="135"/>
      <c r="H3712" s="136"/>
    </row>
    <row r="3713" spans="1:8" x14ac:dyDescent="0.2">
      <c r="A3713" s="132"/>
      <c r="B3713" s="133"/>
      <c r="C3713" s="92"/>
      <c r="D3713" s="134"/>
      <c r="E3713" s="132"/>
      <c r="F3713" s="135"/>
      <c r="G3713" s="135"/>
      <c r="H3713" s="136"/>
    </row>
    <row r="3714" spans="1:8" x14ac:dyDescent="0.2">
      <c r="A3714" s="132"/>
      <c r="B3714" s="133"/>
      <c r="C3714" s="92"/>
      <c r="D3714" s="134"/>
      <c r="E3714" s="132"/>
      <c r="F3714" s="135"/>
      <c r="G3714" s="135"/>
      <c r="H3714" s="136"/>
    </row>
    <row r="3715" spans="1:8" x14ac:dyDescent="0.2">
      <c r="A3715" s="132"/>
      <c r="B3715" s="133"/>
      <c r="C3715" s="92"/>
      <c r="D3715" s="134"/>
      <c r="E3715" s="132"/>
      <c r="F3715" s="135"/>
      <c r="G3715" s="135"/>
      <c r="H3715" s="136"/>
    </row>
    <row r="3716" spans="1:8" x14ac:dyDescent="0.2">
      <c r="A3716" s="132"/>
      <c r="B3716" s="133"/>
      <c r="C3716" s="92"/>
      <c r="D3716" s="134"/>
      <c r="E3716" s="132"/>
      <c r="F3716" s="135"/>
      <c r="G3716" s="135"/>
      <c r="H3716" s="136"/>
    </row>
    <row r="3717" spans="1:8" x14ac:dyDescent="0.2">
      <c r="A3717" s="132"/>
      <c r="B3717" s="133"/>
      <c r="C3717" s="92"/>
      <c r="D3717" s="134"/>
      <c r="E3717" s="132"/>
      <c r="F3717" s="135"/>
      <c r="G3717" s="135"/>
      <c r="H3717" s="136"/>
    </row>
    <row r="3718" spans="1:8" x14ac:dyDescent="0.2">
      <c r="A3718" s="132"/>
      <c r="B3718" s="133"/>
      <c r="C3718" s="92"/>
      <c r="D3718" s="134"/>
      <c r="E3718" s="132"/>
      <c r="F3718" s="135"/>
      <c r="G3718" s="135"/>
      <c r="H3718" s="136"/>
    </row>
    <row r="3719" spans="1:8" x14ac:dyDescent="0.2">
      <c r="A3719" s="132"/>
      <c r="B3719" s="133"/>
      <c r="C3719" s="92"/>
      <c r="D3719" s="134"/>
      <c r="E3719" s="132"/>
      <c r="F3719" s="135"/>
      <c r="G3719" s="135"/>
      <c r="H3719" s="136"/>
    </row>
    <row r="3720" spans="1:8" x14ac:dyDescent="0.2">
      <c r="A3720" s="132"/>
      <c r="B3720" s="133"/>
      <c r="C3720" s="92"/>
      <c r="D3720" s="134"/>
      <c r="E3720" s="132"/>
      <c r="F3720" s="135"/>
      <c r="G3720" s="135"/>
      <c r="H3720" s="136"/>
    </row>
    <row r="3721" spans="1:8" x14ac:dyDescent="0.2">
      <c r="A3721" s="132"/>
      <c r="B3721" s="133"/>
      <c r="C3721" s="92"/>
      <c r="D3721" s="134"/>
      <c r="E3721" s="132"/>
      <c r="F3721" s="135"/>
      <c r="G3721" s="135"/>
      <c r="H3721" s="136"/>
    </row>
    <row r="3722" spans="1:8" x14ac:dyDescent="0.2">
      <c r="A3722" s="132"/>
      <c r="B3722" s="133"/>
      <c r="C3722" s="92"/>
      <c r="D3722" s="134"/>
      <c r="E3722" s="132"/>
      <c r="F3722" s="135"/>
      <c r="G3722" s="135"/>
      <c r="H3722" s="136"/>
    </row>
    <row r="3723" spans="1:8" x14ac:dyDescent="0.2">
      <c r="A3723" s="132"/>
      <c r="B3723" s="133"/>
      <c r="C3723" s="92"/>
      <c r="D3723" s="134"/>
      <c r="E3723" s="132"/>
      <c r="F3723" s="135"/>
      <c r="G3723" s="135"/>
      <c r="H3723" s="136"/>
    </row>
    <row r="3724" spans="1:8" x14ac:dyDescent="0.2">
      <c r="A3724" s="132"/>
      <c r="B3724" s="133"/>
      <c r="C3724" s="92"/>
      <c r="D3724" s="134"/>
      <c r="E3724" s="132"/>
      <c r="F3724" s="135"/>
      <c r="G3724" s="135"/>
      <c r="H3724" s="136"/>
    </row>
    <row r="3725" spans="1:8" x14ac:dyDescent="0.2">
      <c r="A3725" s="132"/>
      <c r="B3725" s="133"/>
      <c r="C3725" s="92"/>
      <c r="D3725" s="134"/>
      <c r="E3725" s="132"/>
      <c r="F3725" s="135"/>
      <c r="G3725" s="135"/>
      <c r="H3725" s="136"/>
    </row>
    <row r="3726" spans="1:8" x14ac:dyDescent="0.2">
      <c r="A3726" s="132"/>
      <c r="B3726" s="133"/>
      <c r="C3726" s="92"/>
      <c r="D3726" s="134"/>
      <c r="E3726" s="132"/>
      <c r="F3726" s="135"/>
      <c r="G3726" s="135"/>
      <c r="H3726" s="136"/>
    </row>
    <row r="3727" spans="1:8" x14ac:dyDescent="0.2">
      <c r="A3727" s="132"/>
      <c r="B3727" s="133"/>
      <c r="C3727" s="92"/>
      <c r="D3727" s="134"/>
      <c r="E3727" s="132"/>
      <c r="F3727" s="135"/>
      <c r="G3727" s="135"/>
      <c r="H3727" s="136"/>
    </row>
    <row r="3728" spans="1:8" x14ac:dyDescent="0.2">
      <c r="A3728" s="132"/>
      <c r="B3728" s="133"/>
      <c r="C3728" s="92"/>
      <c r="D3728" s="134"/>
      <c r="E3728" s="132"/>
      <c r="F3728" s="135"/>
      <c r="G3728" s="135"/>
      <c r="H3728" s="136"/>
    </row>
    <row r="3729" spans="1:8" x14ac:dyDescent="0.2">
      <c r="A3729" s="132"/>
      <c r="B3729" s="133"/>
      <c r="C3729" s="92"/>
      <c r="D3729" s="134"/>
      <c r="E3729" s="132"/>
      <c r="F3729" s="135"/>
      <c r="G3729" s="135"/>
      <c r="H3729" s="136"/>
    </row>
    <row r="3730" spans="1:8" x14ac:dyDescent="0.2">
      <c r="A3730" s="132"/>
      <c r="B3730" s="133"/>
      <c r="C3730" s="92"/>
      <c r="D3730" s="134"/>
      <c r="E3730" s="132"/>
      <c r="F3730" s="135"/>
      <c r="G3730" s="135"/>
      <c r="H3730" s="136"/>
    </row>
    <row r="3731" spans="1:8" x14ac:dyDescent="0.2">
      <c r="A3731" s="132"/>
      <c r="B3731" s="133"/>
      <c r="C3731" s="92"/>
      <c r="D3731" s="134"/>
      <c r="E3731" s="132"/>
      <c r="F3731" s="135"/>
      <c r="G3731" s="135"/>
      <c r="H3731" s="136"/>
    </row>
    <row r="3732" spans="1:8" x14ac:dyDescent="0.2">
      <c r="A3732" s="132"/>
      <c r="B3732" s="133"/>
      <c r="C3732" s="92"/>
      <c r="D3732" s="134"/>
      <c r="E3732" s="132"/>
      <c r="F3732" s="135"/>
      <c r="G3732" s="135"/>
      <c r="H3732" s="136"/>
    </row>
    <row r="3733" spans="1:8" x14ac:dyDescent="0.2">
      <c r="A3733" s="132"/>
      <c r="B3733" s="133"/>
      <c r="C3733" s="92"/>
      <c r="D3733" s="134"/>
      <c r="E3733" s="132"/>
      <c r="F3733" s="135"/>
      <c r="G3733" s="135"/>
      <c r="H3733" s="136"/>
    </row>
    <row r="3734" spans="1:8" x14ac:dyDescent="0.2">
      <c r="A3734" s="132"/>
      <c r="B3734" s="133"/>
      <c r="C3734" s="92"/>
      <c r="D3734" s="134"/>
      <c r="E3734" s="132"/>
      <c r="F3734" s="135"/>
      <c r="G3734" s="135"/>
      <c r="H3734" s="136"/>
    </row>
    <row r="3735" spans="1:8" x14ac:dyDescent="0.2">
      <c r="A3735" s="132"/>
      <c r="B3735" s="133"/>
      <c r="C3735" s="92"/>
      <c r="D3735" s="134"/>
      <c r="E3735" s="132"/>
      <c r="F3735" s="135"/>
      <c r="G3735" s="135"/>
      <c r="H3735" s="136"/>
    </row>
    <row r="3736" spans="1:8" x14ac:dyDescent="0.2">
      <c r="A3736" s="132"/>
      <c r="B3736" s="133"/>
      <c r="C3736" s="92"/>
      <c r="D3736" s="134"/>
      <c r="E3736" s="132"/>
      <c r="F3736" s="135"/>
      <c r="G3736" s="135"/>
      <c r="H3736" s="136"/>
    </row>
    <row r="3737" spans="1:8" x14ac:dyDescent="0.2">
      <c r="A3737" s="132"/>
      <c r="B3737" s="133"/>
      <c r="C3737" s="92"/>
      <c r="D3737" s="134"/>
      <c r="E3737" s="132"/>
      <c r="F3737" s="135"/>
      <c r="G3737" s="135"/>
      <c r="H3737" s="136"/>
    </row>
    <row r="3738" spans="1:8" x14ac:dyDescent="0.2">
      <c r="A3738" s="132"/>
      <c r="B3738" s="133"/>
      <c r="C3738" s="92"/>
      <c r="D3738" s="134"/>
      <c r="E3738" s="132"/>
      <c r="F3738" s="135"/>
      <c r="G3738" s="135"/>
      <c r="H3738" s="136"/>
    </row>
    <row r="3739" spans="1:8" x14ac:dyDescent="0.2">
      <c r="A3739" s="132"/>
      <c r="B3739" s="133"/>
      <c r="C3739" s="92"/>
      <c r="D3739" s="134"/>
      <c r="E3739" s="132"/>
      <c r="F3739" s="135"/>
      <c r="G3739" s="135"/>
      <c r="H3739" s="136"/>
    </row>
    <row r="3740" spans="1:8" x14ac:dyDescent="0.2">
      <c r="A3740" s="132"/>
      <c r="B3740" s="133"/>
      <c r="C3740" s="92"/>
      <c r="D3740" s="134"/>
      <c r="E3740" s="132"/>
      <c r="F3740" s="135"/>
      <c r="G3740" s="135"/>
      <c r="H3740" s="136"/>
    </row>
    <row r="3741" spans="1:8" x14ac:dyDescent="0.2">
      <c r="A3741" s="132"/>
      <c r="B3741" s="133"/>
      <c r="C3741" s="92"/>
      <c r="D3741" s="134"/>
      <c r="E3741" s="132"/>
      <c r="F3741" s="135"/>
      <c r="G3741" s="135"/>
      <c r="H3741" s="136"/>
    </row>
    <row r="3742" spans="1:8" x14ac:dyDescent="0.2">
      <c r="A3742" s="132"/>
      <c r="B3742" s="133"/>
      <c r="C3742" s="92"/>
      <c r="D3742" s="134"/>
      <c r="E3742" s="132"/>
      <c r="F3742" s="135"/>
      <c r="G3742" s="135"/>
      <c r="H3742" s="136"/>
    </row>
    <row r="3743" spans="1:8" x14ac:dyDescent="0.2">
      <c r="A3743" s="132"/>
      <c r="B3743" s="133"/>
      <c r="C3743" s="92"/>
      <c r="D3743" s="134"/>
      <c r="E3743" s="132"/>
      <c r="F3743" s="135"/>
      <c r="G3743" s="135"/>
      <c r="H3743" s="136"/>
    </row>
    <row r="3744" spans="1:8" x14ac:dyDescent="0.2">
      <c r="A3744" s="132"/>
      <c r="B3744" s="133"/>
      <c r="C3744" s="92"/>
      <c r="D3744" s="134"/>
      <c r="E3744" s="132"/>
      <c r="F3744" s="135"/>
      <c r="G3744" s="135"/>
      <c r="H3744" s="136"/>
    </row>
    <row r="3745" spans="1:8" x14ac:dyDescent="0.2">
      <c r="A3745" s="132"/>
      <c r="B3745" s="133"/>
      <c r="C3745" s="92"/>
      <c r="D3745" s="134"/>
      <c r="E3745" s="132"/>
      <c r="F3745" s="135"/>
      <c r="G3745" s="135"/>
      <c r="H3745" s="136"/>
    </row>
    <row r="3746" spans="1:8" x14ac:dyDescent="0.2">
      <c r="A3746" s="132"/>
      <c r="B3746" s="133"/>
      <c r="C3746" s="92"/>
      <c r="D3746" s="134"/>
      <c r="E3746" s="132"/>
      <c r="F3746" s="135"/>
      <c r="G3746" s="135"/>
      <c r="H3746" s="136"/>
    </row>
    <row r="3747" spans="1:8" x14ac:dyDescent="0.2">
      <c r="A3747" s="132"/>
      <c r="B3747" s="133"/>
      <c r="C3747" s="92"/>
      <c r="D3747" s="134"/>
      <c r="E3747" s="132"/>
      <c r="F3747" s="135"/>
      <c r="G3747" s="135"/>
      <c r="H3747" s="136"/>
    </row>
    <row r="3748" spans="1:8" x14ac:dyDescent="0.2">
      <c r="A3748" s="132"/>
      <c r="B3748" s="133"/>
      <c r="C3748" s="92"/>
      <c r="D3748" s="134"/>
      <c r="E3748" s="132"/>
      <c r="F3748" s="135"/>
      <c r="G3748" s="135"/>
      <c r="H3748" s="136"/>
    </row>
    <row r="3749" spans="1:8" x14ac:dyDescent="0.2">
      <c r="A3749" s="132"/>
      <c r="B3749" s="133"/>
      <c r="C3749" s="92"/>
      <c r="D3749" s="134"/>
      <c r="E3749" s="132"/>
      <c r="F3749" s="135"/>
      <c r="G3749" s="135"/>
      <c r="H3749" s="136"/>
    </row>
    <row r="3750" spans="1:8" x14ac:dyDescent="0.2">
      <c r="A3750" s="132"/>
      <c r="B3750" s="133"/>
      <c r="C3750" s="92"/>
      <c r="D3750" s="134"/>
      <c r="E3750" s="132"/>
      <c r="F3750" s="135"/>
      <c r="G3750" s="135"/>
      <c r="H3750" s="136"/>
    </row>
    <row r="3751" spans="1:8" x14ac:dyDescent="0.2">
      <c r="A3751" s="132"/>
      <c r="B3751" s="133"/>
      <c r="C3751" s="92"/>
      <c r="D3751" s="134"/>
      <c r="E3751" s="132"/>
      <c r="F3751" s="135"/>
      <c r="G3751" s="135"/>
      <c r="H3751" s="136"/>
    </row>
    <row r="3752" spans="1:8" x14ac:dyDescent="0.2">
      <c r="A3752" s="132"/>
      <c r="B3752" s="133"/>
      <c r="C3752" s="92"/>
      <c r="D3752" s="134"/>
      <c r="E3752" s="132"/>
      <c r="F3752" s="135"/>
      <c r="G3752" s="135"/>
      <c r="H3752" s="136"/>
    </row>
    <row r="3753" spans="1:8" x14ac:dyDescent="0.2">
      <c r="A3753" s="132"/>
      <c r="B3753" s="133"/>
      <c r="C3753" s="92"/>
      <c r="D3753" s="134"/>
      <c r="E3753" s="132"/>
      <c r="F3753" s="135"/>
      <c r="G3753" s="135"/>
      <c r="H3753" s="136"/>
    </row>
    <row r="3754" spans="1:8" x14ac:dyDescent="0.2">
      <c r="A3754" s="132"/>
      <c r="B3754" s="133"/>
      <c r="C3754" s="92"/>
      <c r="D3754" s="134"/>
      <c r="E3754" s="132"/>
      <c r="F3754" s="135"/>
      <c r="G3754" s="135"/>
      <c r="H3754" s="136"/>
    </row>
    <row r="3755" spans="1:8" x14ac:dyDescent="0.2">
      <c r="A3755" s="132"/>
      <c r="B3755" s="133"/>
      <c r="C3755" s="92"/>
      <c r="D3755" s="134"/>
      <c r="E3755" s="132"/>
      <c r="F3755" s="135"/>
      <c r="G3755" s="135"/>
      <c r="H3755" s="136"/>
    </row>
    <row r="3756" spans="1:8" x14ac:dyDescent="0.2">
      <c r="A3756" s="132"/>
      <c r="B3756" s="133"/>
      <c r="C3756" s="92"/>
      <c r="D3756" s="134"/>
      <c r="E3756" s="132"/>
      <c r="F3756" s="135"/>
      <c r="G3756" s="135"/>
      <c r="H3756" s="136"/>
    </row>
    <row r="3757" spans="1:8" x14ac:dyDescent="0.2">
      <c r="A3757" s="132"/>
      <c r="B3757" s="133"/>
      <c r="C3757" s="92"/>
      <c r="D3757" s="134"/>
      <c r="E3757" s="132"/>
      <c r="F3757" s="135"/>
      <c r="G3757" s="135"/>
      <c r="H3757" s="136"/>
    </row>
    <row r="3758" spans="1:8" x14ac:dyDescent="0.2">
      <c r="A3758" s="132"/>
      <c r="B3758" s="133"/>
      <c r="C3758" s="92"/>
      <c r="D3758" s="134"/>
      <c r="E3758" s="132"/>
      <c r="F3758" s="135"/>
      <c r="G3758" s="135"/>
      <c r="H3758" s="136"/>
    </row>
    <row r="3759" spans="1:8" x14ac:dyDescent="0.2">
      <c r="A3759" s="132"/>
      <c r="B3759" s="133"/>
      <c r="C3759" s="92"/>
      <c r="D3759" s="134"/>
      <c r="E3759" s="132"/>
      <c r="F3759" s="135"/>
      <c r="G3759" s="135"/>
      <c r="H3759" s="136"/>
    </row>
    <row r="3760" spans="1:8" x14ac:dyDescent="0.2">
      <c r="A3760" s="132"/>
      <c r="B3760" s="133"/>
      <c r="C3760" s="92"/>
      <c r="D3760" s="134"/>
      <c r="E3760" s="132"/>
      <c r="F3760" s="135"/>
      <c r="G3760" s="135"/>
      <c r="H3760" s="136"/>
    </row>
    <row r="3761" spans="1:8" x14ac:dyDescent="0.2">
      <c r="A3761" s="132"/>
      <c r="B3761" s="133"/>
      <c r="C3761" s="92"/>
      <c r="D3761" s="134"/>
      <c r="E3761" s="132"/>
      <c r="F3761" s="135"/>
      <c r="G3761" s="135"/>
      <c r="H3761" s="136"/>
    </row>
    <row r="3762" spans="1:8" x14ac:dyDescent="0.2">
      <c r="A3762" s="132"/>
      <c r="B3762" s="133"/>
      <c r="C3762" s="92"/>
      <c r="D3762" s="134"/>
      <c r="E3762" s="132"/>
      <c r="F3762" s="135"/>
      <c r="G3762" s="135"/>
      <c r="H3762" s="136"/>
    </row>
    <row r="3763" spans="1:8" x14ac:dyDescent="0.2">
      <c r="A3763" s="132"/>
      <c r="B3763" s="133"/>
      <c r="C3763" s="92"/>
      <c r="D3763" s="134"/>
      <c r="E3763" s="132"/>
      <c r="F3763" s="135"/>
      <c r="G3763" s="135"/>
      <c r="H3763" s="136"/>
    </row>
    <row r="3764" spans="1:8" x14ac:dyDescent="0.2">
      <c r="A3764" s="132"/>
      <c r="B3764" s="133"/>
      <c r="C3764" s="92"/>
      <c r="D3764" s="134"/>
      <c r="E3764" s="132"/>
      <c r="F3764" s="135"/>
      <c r="G3764" s="135"/>
      <c r="H3764" s="136"/>
    </row>
    <row r="3765" spans="1:8" x14ac:dyDescent="0.2">
      <c r="A3765" s="132"/>
      <c r="B3765" s="133"/>
      <c r="C3765" s="92"/>
      <c r="D3765" s="134"/>
      <c r="E3765" s="132"/>
      <c r="F3765" s="135"/>
      <c r="G3765" s="135"/>
      <c r="H3765" s="136"/>
    </row>
    <row r="3766" spans="1:8" x14ac:dyDescent="0.2">
      <c r="A3766" s="132"/>
      <c r="B3766" s="133"/>
      <c r="C3766" s="92"/>
      <c r="D3766" s="134"/>
      <c r="E3766" s="132"/>
      <c r="F3766" s="135"/>
      <c r="G3766" s="135"/>
      <c r="H3766" s="136"/>
    </row>
    <row r="3767" spans="1:8" x14ac:dyDescent="0.2">
      <c r="A3767" s="132"/>
      <c r="B3767" s="133"/>
      <c r="C3767" s="92"/>
      <c r="D3767" s="134"/>
      <c r="E3767" s="132"/>
      <c r="F3767" s="135"/>
      <c r="G3767" s="135"/>
      <c r="H3767" s="136"/>
    </row>
    <row r="3768" spans="1:8" x14ac:dyDescent="0.2">
      <c r="A3768" s="132"/>
      <c r="B3768" s="133"/>
      <c r="C3768" s="92"/>
      <c r="D3768" s="134"/>
      <c r="E3768" s="132"/>
      <c r="F3768" s="135"/>
      <c r="G3768" s="135"/>
      <c r="H3768" s="136"/>
    </row>
    <row r="3769" spans="1:8" x14ac:dyDescent="0.2">
      <c r="A3769" s="132"/>
      <c r="B3769" s="133"/>
      <c r="C3769" s="92"/>
      <c r="D3769" s="134"/>
      <c r="E3769" s="132"/>
      <c r="F3769" s="135"/>
      <c r="G3769" s="135"/>
      <c r="H3769" s="136"/>
    </row>
    <row r="3770" spans="1:8" x14ac:dyDescent="0.2">
      <c r="A3770" s="132"/>
      <c r="B3770" s="133"/>
      <c r="C3770" s="92"/>
      <c r="D3770" s="134"/>
      <c r="E3770" s="132"/>
      <c r="F3770" s="135"/>
      <c r="G3770" s="135"/>
      <c r="H3770" s="136"/>
    </row>
    <row r="3771" spans="1:8" x14ac:dyDescent="0.2">
      <c r="A3771" s="132"/>
      <c r="B3771" s="133"/>
      <c r="C3771" s="92"/>
      <c r="D3771" s="134"/>
      <c r="E3771" s="132"/>
      <c r="F3771" s="135"/>
      <c r="G3771" s="135"/>
      <c r="H3771" s="136"/>
    </row>
    <row r="3772" spans="1:8" x14ac:dyDescent="0.2">
      <c r="A3772" s="132"/>
      <c r="B3772" s="133"/>
      <c r="C3772" s="92"/>
      <c r="D3772" s="134"/>
      <c r="E3772" s="132"/>
      <c r="F3772" s="135"/>
      <c r="G3772" s="135"/>
      <c r="H3772" s="136"/>
    </row>
    <row r="3773" spans="1:8" x14ac:dyDescent="0.2">
      <c r="A3773" s="132"/>
      <c r="B3773" s="133"/>
      <c r="C3773" s="92"/>
      <c r="D3773" s="134"/>
      <c r="E3773" s="132"/>
      <c r="F3773" s="135"/>
      <c r="G3773" s="135"/>
      <c r="H3773" s="136"/>
    </row>
    <row r="3774" spans="1:8" x14ac:dyDescent="0.2">
      <c r="A3774" s="132"/>
      <c r="B3774" s="133"/>
      <c r="C3774" s="92"/>
      <c r="D3774" s="134"/>
      <c r="E3774" s="132"/>
      <c r="F3774" s="135"/>
      <c r="G3774" s="135"/>
      <c r="H3774" s="136"/>
    </row>
    <row r="3775" spans="1:8" x14ac:dyDescent="0.2">
      <c r="A3775" s="132"/>
      <c r="B3775" s="133"/>
      <c r="C3775" s="92"/>
      <c r="D3775" s="134"/>
      <c r="E3775" s="132"/>
      <c r="F3775" s="135"/>
      <c r="G3775" s="135"/>
      <c r="H3775" s="136"/>
    </row>
    <row r="3776" spans="1:8" x14ac:dyDescent="0.2">
      <c r="A3776" s="132"/>
      <c r="B3776" s="133"/>
      <c r="C3776" s="92"/>
      <c r="D3776" s="134"/>
      <c r="E3776" s="132"/>
      <c r="F3776" s="135"/>
      <c r="G3776" s="135"/>
      <c r="H3776" s="136"/>
    </row>
    <row r="3777" spans="1:8" x14ac:dyDescent="0.2">
      <c r="A3777" s="132"/>
      <c r="B3777" s="133"/>
      <c r="C3777" s="92"/>
      <c r="D3777" s="134"/>
      <c r="E3777" s="132"/>
      <c r="F3777" s="135"/>
      <c r="G3777" s="135"/>
      <c r="H3777" s="136"/>
    </row>
    <row r="3778" spans="1:8" x14ac:dyDescent="0.2">
      <c r="A3778" s="132"/>
      <c r="B3778" s="133"/>
      <c r="C3778" s="92"/>
      <c r="D3778" s="134"/>
      <c r="E3778" s="132"/>
      <c r="F3778" s="135"/>
      <c r="G3778" s="135"/>
      <c r="H3778" s="136"/>
    </row>
    <row r="3779" spans="1:8" x14ac:dyDescent="0.2">
      <c r="A3779" s="132"/>
      <c r="B3779" s="133"/>
      <c r="C3779" s="92"/>
      <c r="D3779" s="134"/>
      <c r="E3779" s="132"/>
      <c r="F3779" s="135"/>
      <c r="G3779" s="135"/>
      <c r="H3779" s="136"/>
    </row>
    <row r="3780" spans="1:8" x14ac:dyDescent="0.2">
      <c r="A3780" s="132"/>
      <c r="B3780" s="133"/>
      <c r="C3780" s="92"/>
      <c r="D3780" s="134"/>
      <c r="E3780" s="132"/>
      <c r="F3780" s="135"/>
      <c r="G3780" s="135"/>
      <c r="H3780" s="136"/>
    </row>
    <row r="3781" spans="1:8" x14ac:dyDescent="0.2">
      <c r="A3781" s="132"/>
      <c r="B3781" s="133"/>
      <c r="C3781" s="92"/>
      <c r="D3781" s="134"/>
      <c r="E3781" s="132"/>
      <c r="F3781" s="135"/>
      <c r="G3781" s="135"/>
      <c r="H3781" s="136"/>
    </row>
    <row r="3782" spans="1:8" x14ac:dyDescent="0.2">
      <c r="A3782" s="132"/>
      <c r="B3782" s="133"/>
      <c r="C3782" s="92"/>
      <c r="D3782" s="134"/>
      <c r="E3782" s="132"/>
      <c r="F3782" s="135"/>
      <c r="G3782" s="135"/>
      <c r="H3782" s="136"/>
    </row>
    <row r="3783" spans="1:8" x14ac:dyDescent="0.2">
      <c r="A3783" s="132"/>
      <c r="B3783" s="133"/>
      <c r="C3783" s="92"/>
      <c r="D3783" s="134"/>
      <c r="E3783" s="132"/>
      <c r="F3783" s="135"/>
      <c r="G3783" s="135"/>
      <c r="H3783" s="136"/>
    </row>
    <row r="3784" spans="1:8" x14ac:dyDescent="0.2">
      <c r="A3784" s="132"/>
      <c r="B3784" s="133"/>
      <c r="C3784" s="92"/>
      <c r="D3784" s="134"/>
      <c r="E3784" s="132"/>
      <c r="F3784" s="135"/>
      <c r="G3784" s="135"/>
      <c r="H3784" s="136"/>
    </row>
    <row r="3785" spans="1:8" x14ac:dyDescent="0.2">
      <c r="A3785" s="132"/>
      <c r="B3785" s="133"/>
      <c r="C3785" s="92"/>
      <c r="D3785" s="134"/>
      <c r="E3785" s="132"/>
      <c r="F3785" s="135"/>
      <c r="G3785" s="135"/>
      <c r="H3785" s="136"/>
    </row>
    <row r="3786" spans="1:8" x14ac:dyDescent="0.2">
      <c r="A3786" s="132"/>
      <c r="B3786" s="133"/>
      <c r="C3786" s="92"/>
      <c r="D3786" s="134"/>
      <c r="E3786" s="132"/>
      <c r="F3786" s="135"/>
      <c r="G3786" s="135"/>
      <c r="H3786" s="136"/>
    </row>
    <row r="3787" spans="1:8" x14ac:dyDescent="0.2">
      <c r="A3787" s="132"/>
      <c r="B3787" s="133"/>
      <c r="C3787" s="92"/>
      <c r="D3787" s="134"/>
      <c r="E3787" s="132"/>
      <c r="F3787" s="135"/>
      <c r="G3787" s="135"/>
      <c r="H3787" s="136"/>
    </row>
    <row r="3788" spans="1:8" x14ac:dyDescent="0.2">
      <c r="A3788" s="132"/>
      <c r="B3788" s="133"/>
      <c r="C3788" s="92"/>
      <c r="D3788" s="134"/>
      <c r="E3788" s="132"/>
      <c r="F3788" s="135"/>
      <c r="G3788" s="135"/>
      <c r="H3788" s="136"/>
    </row>
    <row r="3789" spans="1:8" x14ac:dyDescent="0.2">
      <c r="A3789" s="132"/>
      <c r="B3789" s="133"/>
      <c r="C3789" s="92"/>
      <c r="D3789" s="134"/>
      <c r="E3789" s="132"/>
      <c r="F3789" s="135"/>
      <c r="G3789" s="135"/>
      <c r="H3789" s="136"/>
    </row>
    <row r="3790" spans="1:8" x14ac:dyDescent="0.2">
      <c r="A3790" s="132"/>
      <c r="B3790" s="133"/>
      <c r="C3790" s="92"/>
      <c r="D3790" s="134"/>
      <c r="E3790" s="132"/>
      <c r="F3790" s="135"/>
      <c r="G3790" s="135"/>
      <c r="H3790" s="136"/>
    </row>
    <row r="3791" spans="1:8" x14ac:dyDescent="0.2">
      <c r="A3791" s="132"/>
      <c r="B3791" s="133"/>
      <c r="C3791" s="92"/>
      <c r="D3791" s="134"/>
      <c r="E3791" s="132"/>
      <c r="F3791" s="135"/>
      <c r="G3791" s="135"/>
      <c r="H3791" s="136"/>
    </row>
    <row r="3792" spans="1:8" x14ac:dyDescent="0.2">
      <c r="A3792" s="132"/>
      <c r="B3792" s="133"/>
      <c r="C3792" s="92"/>
      <c r="D3792" s="134"/>
      <c r="E3792" s="132"/>
      <c r="F3792" s="135"/>
      <c r="G3792" s="135"/>
      <c r="H3792" s="136"/>
    </row>
    <row r="3793" spans="1:8" x14ac:dyDescent="0.2">
      <c r="A3793" s="132"/>
      <c r="B3793" s="133"/>
      <c r="C3793" s="92"/>
      <c r="D3793" s="134"/>
      <c r="E3793" s="132"/>
      <c r="F3793" s="135"/>
      <c r="G3793" s="135"/>
      <c r="H3793" s="136"/>
    </row>
    <row r="3794" spans="1:8" x14ac:dyDescent="0.2">
      <c r="A3794" s="132"/>
      <c r="B3794" s="133"/>
      <c r="C3794" s="92"/>
      <c r="D3794" s="134"/>
      <c r="E3794" s="132"/>
      <c r="F3794" s="135"/>
      <c r="G3794" s="135"/>
      <c r="H3794" s="136"/>
    </row>
    <row r="3795" spans="1:8" x14ac:dyDescent="0.2">
      <c r="A3795" s="132"/>
      <c r="B3795" s="133"/>
      <c r="C3795" s="92"/>
      <c r="D3795" s="134"/>
      <c r="E3795" s="132"/>
      <c r="F3795" s="135"/>
      <c r="G3795" s="135"/>
      <c r="H3795" s="136"/>
    </row>
    <row r="3796" spans="1:8" x14ac:dyDescent="0.2">
      <c r="A3796" s="132"/>
      <c r="B3796" s="133"/>
      <c r="C3796" s="92"/>
      <c r="D3796" s="134"/>
      <c r="E3796" s="132"/>
      <c r="F3796" s="135"/>
      <c r="G3796" s="135"/>
      <c r="H3796" s="136"/>
    </row>
    <row r="3797" spans="1:8" x14ac:dyDescent="0.2">
      <c r="A3797" s="132"/>
      <c r="B3797" s="133"/>
      <c r="C3797" s="92"/>
      <c r="D3797" s="134"/>
      <c r="E3797" s="132"/>
      <c r="F3797" s="135"/>
      <c r="G3797" s="135"/>
      <c r="H3797" s="136"/>
    </row>
    <row r="3798" spans="1:8" x14ac:dyDescent="0.2">
      <c r="A3798" s="132"/>
      <c r="B3798" s="133"/>
      <c r="C3798" s="92"/>
      <c r="D3798" s="134"/>
      <c r="E3798" s="132"/>
      <c r="F3798" s="135"/>
      <c r="G3798" s="135"/>
      <c r="H3798" s="136"/>
    </row>
    <row r="3799" spans="1:8" x14ac:dyDescent="0.2">
      <c r="A3799" s="132"/>
      <c r="B3799" s="133"/>
      <c r="C3799" s="92"/>
      <c r="D3799" s="134"/>
      <c r="E3799" s="132"/>
      <c r="F3799" s="135"/>
      <c r="G3799" s="135"/>
      <c r="H3799" s="136"/>
    </row>
    <row r="3800" spans="1:8" x14ac:dyDescent="0.2">
      <c r="A3800" s="132"/>
      <c r="B3800" s="133"/>
      <c r="C3800" s="92"/>
      <c r="D3800" s="134"/>
      <c r="E3800" s="132"/>
      <c r="F3800" s="135"/>
      <c r="G3800" s="135"/>
      <c r="H3800" s="136"/>
    </row>
    <row r="3801" spans="1:8" x14ac:dyDescent="0.2">
      <c r="A3801" s="132"/>
      <c r="B3801" s="133"/>
      <c r="C3801" s="92"/>
      <c r="D3801" s="134"/>
      <c r="E3801" s="132"/>
      <c r="F3801" s="135"/>
      <c r="G3801" s="135"/>
      <c r="H3801" s="136"/>
    </row>
    <row r="3802" spans="1:8" x14ac:dyDescent="0.2">
      <c r="A3802" s="132"/>
      <c r="B3802" s="133"/>
      <c r="C3802" s="92"/>
      <c r="D3802" s="134"/>
      <c r="E3802" s="132"/>
      <c r="F3802" s="135"/>
      <c r="G3802" s="135"/>
      <c r="H3802" s="136"/>
    </row>
    <row r="3803" spans="1:8" x14ac:dyDescent="0.2">
      <c r="A3803" s="132"/>
      <c r="B3803" s="133"/>
      <c r="C3803" s="92"/>
      <c r="D3803" s="134"/>
      <c r="E3803" s="132"/>
      <c r="F3803" s="135"/>
      <c r="G3803" s="135"/>
      <c r="H3803" s="136"/>
    </row>
    <row r="3804" spans="1:8" x14ac:dyDescent="0.2">
      <c r="A3804" s="132"/>
      <c r="B3804" s="133"/>
      <c r="C3804" s="92"/>
      <c r="D3804" s="134"/>
      <c r="E3804" s="132"/>
      <c r="F3804" s="135"/>
      <c r="G3804" s="135"/>
      <c r="H3804" s="136"/>
    </row>
    <row r="3805" spans="1:8" x14ac:dyDescent="0.2">
      <c r="A3805" s="132"/>
      <c r="B3805" s="133"/>
      <c r="C3805" s="92"/>
      <c r="D3805" s="134"/>
      <c r="E3805" s="132"/>
      <c r="F3805" s="135"/>
      <c r="G3805" s="135"/>
      <c r="H3805" s="136"/>
    </row>
    <row r="3806" spans="1:8" x14ac:dyDescent="0.2">
      <c r="A3806" s="132"/>
      <c r="B3806" s="133"/>
      <c r="C3806" s="92"/>
      <c r="D3806" s="134"/>
      <c r="E3806" s="132"/>
      <c r="F3806" s="135"/>
      <c r="G3806" s="135"/>
      <c r="H3806" s="136"/>
    </row>
    <row r="3807" spans="1:8" x14ac:dyDescent="0.2">
      <c r="A3807" s="132"/>
      <c r="B3807" s="133"/>
      <c r="C3807" s="92"/>
      <c r="D3807" s="134"/>
      <c r="E3807" s="132"/>
      <c r="F3807" s="135"/>
      <c r="G3807" s="135"/>
      <c r="H3807" s="136"/>
    </row>
    <row r="3808" spans="1:8" x14ac:dyDescent="0.2">
      <c r="A3808" s="132"/>
      <c r="B3808" s="133"/>
      <c r="C3808" s="92"/>
      <c r="D3808" s="134"/>
      <c r="E3808" s="132"/>
      <c r="F3808" s="135"/>
      <c r="G3808" s="135"/>
      <c r="H3808" s="136"/>
    </row>
    <row r="3809" spans="1:8" x14ac:dyDescent="0.2">
      <c r="A3809" s="132"/>
      <c r="B3809" s="133"/>
      <c r="C3809" s="92"/>
      <c r="D3809" s="134"/>
      <c r="E3809" s="132"/>
      <c r="F3809" s="135"/>
      <c r="G3809" s="135"/>
      <c r="H3809" s="136"/>
    </row>
    <row r="3810" spans="1:8" x14ac:dyDescent="0.2">
      <c r="A3810" s="132"/>
      <c r="B3810" s="133"/>
      <c r="C3810" s="92"/>
      <c r="D3810" s="134"/>
      <c r="E3810" s="132"/>
      <c r="F3810" s="135"/>
      <c r="G3810" s="135"/>
      <c r="H3810" s="136"/>
    </row>
    <row r="3811" spans="1:8" x14ac:dyDescent="0.2">
      <c r="A3811" s="132"/>
      <c r="B3811" s="133"/>
      <c r="C3811" s="92"/>
      <c r="D3811" s="134"/>
      <c r="E3811" s="132"/>
      <c r="F3811" s="135"/>
      <c r="G3811" s="135"/>
      <c r="H3811" s="136"/>
    </row>
    <row r="3812" spans="1:8" x14ac:dyDescent="0.2">
      <c r="A3812" s="132"/>
      <c r="B3812" s="133"/>
      <c r="C3812" s="92"/>
      <c r="D3812" s="134"/>
      <c r="E3812" s="132"/>
      <c r="F3812" s="135"/>
      <c r="G3812" s="135"/>
      <c r="H3812" s="136"/>
    </row>
    <row r="3813" spans="1:8" x14ac:dyDescent="0.2">
      <c r="A3813" s="132"/>
      <c r="B3813" s="133"/>
      <c r="C3813" s="92"/>
      <c r="D3813" s="134"/>
      <c r="E3813" s="132"/>
      <c r="F3813" s="135"/>
      <c r="G3813" s="135"/>
      <c r="H3813" s="136"/>
    </row>
    <row r="3814" spans="1:8" x14ac:dyDescent="0.2">
      <c r="A3814" s="132"/>
      <c r="B3814" s="133"/>
      <c r="C3814" s="92"/>
      <c r="D3814" s="134"/>
      <c r="E3814" s="132"/>
      <c r="F3814" s="135"/>
      <c r="G3814" s="135"/>
      <c r="H3814" s="136"/>
    </row>
    <row r="3815" spans="1:8" x14ac:dyDescent="0.2">
      <c r="A3815" s="132"/>
      <c r="B3815" s="133"/>
      <c r="C3815" s="92"/>
      <c r="D3815" s="134"/>
      <c r="E3815" s="132"/>
      <c r="F3815" s="135"/>
      <c r="G3815" s="135"/>
      <c r="H3815" s="136"/>
    </row>
    <row r="3816" spans="1:8" x14ac:dyDescent="0.2">
      <c r="A3816" s="132"/>
      <c r="B3816" s="133"/>
      <c r="C3816" s="92"/>
      <c r="D3816" s="134"/>
      <c r="E3816" s="132"/>
      <c r="F3816" s="135"/>
      <c r="G3816" s="135"/>
      <c r="H3816" s="136"/>
    </row>
    <row r="3817" spans="1:8" x14ac:dyDescent="0.2">
      <c r="A3817" s="132"/>
      <c r="B3817" s="133"/>
      <c r="C3817" s="92"/>
      <c r="D3817" s="134"/>
      <c r="E3817" s="132"/>
      <c r="F3817" s="135"/>
      <c r="G3817" s="135"/>
      <c r="H3817" s="136"/>
    </row>
    <row r="3818" spans="1:8" x14ac:dyDescent="0.2">
      <c r="A3818" s="132"/>
      <c r="B3818" s="133"/>
      <c r="C3818" s="92"/>
      <c r="D3818" s="134"/>
      <c r="E3818" s="132"/>
      <c r="F3818" s="135"/>
      <c r="G3818" s="135"/>
      <c r="H3818" s="136"/>
    </row>
    <row r="3819" spans="1:8" x14ac:dyDescent="0.2">
      <c r="A3819" s="132"/>
      <c r="B3819" s="133"/>
      <c r="C3819" s="92"/>
      <c r="D3819" s="134"/>
      <c r="E3819" s="132"/>
      <c r="F3819" s="135"/>
      <c r="G3819" s="135"/>
      <c r="H3819" s="136"/>
    </row>
    <row r="3820" spans="1:8" x14ac:dyDescent="0.2">
      <c r="A3820" s="132"/>
      <c r="B3820" s="133"/>
      <c r="C3820" s="92"/>
      <c r="D3820" s="134"/>
      <c r="E3820" s="132"/>
      <c r="F3820" s="135"/>
      <c r="G3820" s="135"/>
      <c r="H3820" s="136"/>
    </row>
    <row r="3821" spans="1:8" x14ac:dyDescent="0.2">
      <c r="A3821" s="132"/>
      <c r="B3821" s="133"/>
      <c r="C3821" s="92"/>
      <c r="D3821" s="134"/>
      <c r="E3821" s="132"/>
      <c r="F3821" s="135"/>
      <c r="G3821" s="135"/>
      <c r="H3821" s="136"/>
    </row>
    <row r="3822" spans="1:8" x14ac:dyDescent="0.2">
      <c r="A3822" s="132"/>
      <c r="B3822" s="133"/>
      <c r="C3822" s="92"/>
      <c r="D3822" s="134"/>
      <c r="E3822" s="132"/>
      <c r="F3822" s="135"/>
      <c r="G3822" s="135"/>
      <c r="H3822" s="136"/>
    </row>
    <row r="3823" spans="1:8" x14ac:dyDescent="0.2">
      <c r="A3823" s="132"/>
      <c r="B3823" s="133"/>
      <c r="C3823" s="92"/>
      <c r="D3823" s="134"/>
      <c r="E3823" s="132"/>
      <c r="F3823" s="135"/>
      <c r="G3823" s="135"/>
      <c r="H3823" s="136"/>
    </row>
    <row r="3824" spans="1:8" x14ac:dyDescent="0.2">
      <c r="A3824" s="132"/>
      <c r="B3824" s="133"/>
      <c r="C3824" s="92"/>
      <c r="D3824" s="134"/>
      <c r="E3824" s="132"/>
      <c r="F3824" s="135"/>
      <c r="G3824" s="135"/>
      <c r="H3824" s="136"/>
    </row>
    <row r="3825" spans="1:8" x14ac:dyDescent="0.2">
      <c r="A3825" s="132"/>
      <c r="B3825" s="133"/>
      <c r="C3825" s="92"/>
      <c r="D3825" s="134"/>
      <c r="E3825" s="132"/>
      <c r="F3825" s="135"/>
      <c r="G3825" s="135"/>
      <c r="H3825" s="136"/>
    </row>
    <row r="3826" spans="1:8" x14ac:dyDescent="0.2">
      <c r="A3826" s="132"/>
      <c r="B3826" s="133"/>
      <c r="C3826" s="92"/>
      <c r="D3826" s="134"/>
      <c r="E3826" s="132"/>
      <c r="F3826" s="135"/>
      <c r="G3826" s="135"/>
      <c r="H3826" s="136"/>
    </row>
    <row r="3827" spans="1:8" x14ac:dyDescent="0.2">
      <c r="A3827" s="132"/>
      <c r="B3827" s="133"/>
      <c r="C3827" s="92"/>
      <c r="D3827" s="134"/>
      <c r="E3827" s="132"/>
      <c r="F3827" s="135"/>
      <c r="G3827" s="135"/>
      <c r="H3827" s="136"/>
    </row>
    <row r="3828" spans="1:8" x14ac:dyDescent="0.2">
      <c r="A3828" s="132"/>
      <c r="B3828" s="133"/>
      <c r="C3828" s="92"/>
      <c r="D3828" s="134"/>
      <c r="E3828" s="132"/>
      <c r="F3828" s="135"/>
      <c r="G3828" s="135"/>
      <c r="H3828" s="136"/>
    </row>
    <row r="3829" spans="1:8" x14ac:dyDescent="0.2">
      <c r="A3829" s="132"/>
      <c r="B3829" s="133"/>
      <c r="C3829" s="92"/>
      <c r="D3829" s="134"/>
      <c r="E3829" s="132"/>
      <c r="F3829" s="135"/>
      <c r="G3829" s="135"/>
      <c r="H3829" s="136"/>
    </row>
    <row r="3830" spans="1:8" x14ac:dyDescent="0.2">
      <c r="A3830" s="132"/>
      <c r="B3830" s="133"/>
      <c r="C3830" s="92"/>
      <c r="D3830" s="134"/>
      <c r="E3830" s="132"/>
      <c r="F3830" s="135"/>
      <c r="G3830" s="135"/>
      <c r="H3830" s="136"/>
    </row>
    <row r="3831" spans="1:8" x14ac:dyDescent="0.2">
      <c r="A3831" s="132"/>
      <c r="B3831" s="133"/>
      <c r="C3831" s="92"/>
      <c r="D3831" s="134"/>
      <c r="E3831" s="132"/>
      <c r="F3831" s="135"/>
      <c r="G3831" s="135"/>
      <c r="H3831" s="136"/>
    </row>
    <row r="3832" spans="1:8" x14ac:dyDescent="0.2">
      <c r="A3832" s="132"/>
      <c r="B3832" s="133"/>
      <c r="C3832" s="92"/>
      <c r="D3832" s="134"/>
      <c r="E3832" s="132"/>
      <c r="F3832" s="135"/>
      <c r="G3832" s="135"/>
      <c r="H3832" s="136"/>
    </row>
    <row r="3833" spans="1:8" x14ac:dyDescent="0.2">
      <c r="A3833" s="132"/>
      <c r="B3833" s="133"/>
      <c r="C3833" s="92"/>
      <c r="D3833" s="134"/>
      <c r="E3833" s="132"/>
      <c r="F3833" s="135"/>
      <c r="G3833" s="135"/>
      <c r="H3833" s="136"/>
    </row>
    <row r="3834" spans="1:8" x14ac:dyDescent="0.2">
      <c r="A3834" s="132"/>
      <c r="B3834" s="133"/>
      <c r="C3834" s="92"/>
      <c r="D3834" s="134"/>
      <c r="E3834" s="132"/>
      <c r="F3834" s="135"/>
      <c r="G3834" s="135"/>
      <c r="H3834" s="136"/>
    </row>
    <row r="3835" spans="1:8" x14ac:dyDescent="0.2">
      <c r="A3835" s="132"/>
      <c r="B3835" s="133"/>
      <c r="C3835" s="92"/>
      <c r="D3835" s="134"/>
      <c r="E3835" s="132"/>
      <c r="F3835" s="135"/>
      <c r="G3835" s="135"/>
      <c r="H3835" s="136"/>
    </row>
    <row r="3836" spans="1:8" x14ac:dyDescent="0.2">
      <c r="A3836" s="132"/>
      <c r="B3836" s="133"/>
      <c r="C3836" s="92"/>
      <c r="D3836" s="134"/>
      <c r="E3836" s="132"/>
      <c r="F3836" s="135"/>
      <c r="G3836" s="135"/>
      <c r="H3836" s="136"/>
    </row>
    <row r="3837" spans="1:8" x14ac:dyDescent="0.2">
      <c r="A3837" s="132"/>
      <c r="B3837" s="133"/>
      <c r="C3837" s="92"/>
      <c r="D3837" s="134"/>
      <c r="E3837" s="132"/>
      <c r="F3837" s="135"/>
      <c r="G3837" s="135"/>
      <c r="H3837" s="136"/>
    </row>
    <row r="3838" spans="1:8" x14ac:dyDescent="0.2">
      <c r="A3838" s="132"/>
      <c r="B3838" s="133"/>
      <c r="C3838" s="92"/>
      <c r="D3838" s="134"/>
      <c r="E3838" s="132"/>
      <c r="F3838" s="135"/>
      <c r="G3838" s="135"/>
      <c r="H3838" s="136"/>
    </row>
    <row r="3839" spans="1:8" x14ac:dyDescent="0.2">
      <c r="A3839" s="132"/>
      <c r="B3839" s="133"/>
      <c r="C3839" s="92"/>
      <c r="D3839" s="134"/>
      <c r="E3839" s="132"/>
      <c r="F3839" s="135"/>
      <c r="G3839" s="135"/>
      <c r="H3839" s="136"/>
    </row>
    <row r="3840" spans="1:8" x14ac:dyDescent="0.2">
      <c r="A3840" s="132"/>
      <c r="B3840" s="133"/>
      <c r="C3840" s="92"/>
      <c r="D3840" s="134"/>
      <c r="E3840" s="132"/>
      <c r="F3840" s="135"/>
      <c r="G3840" s="135"/>
      <c r="H3840" s="136"/>
    </row>
    <row r="3841" spans="1:8" x14ac:dyDescent="0.2">
      <c r="A3841" s="132"/>
      <c r="B3841" s="133"/>
      <c r="C3841" s="92"/>
      <c r="D3841" s="134"/>
      <c r="E3841" s="132"/>
      <c r="F3841" s="135"/>
      <c r="G3841" s="135"/>
      <c r="H3841" s="136"/>
    </row>
    <row r="3842" spans="1:8" x14ac:dyDescent="0.2">
      <c r="A3842" s="132"/>
      <c r="B3842" s="133"/>
      <c r="C3842" s="92"/>
      <c r="D3842" s="134"/>
      <c r="E3842" s="132"/>
      <c r="F3842" s="135"/>
      <c r="G3842" s="135"/>
      <c r="H3842" s="136"/>
    </row>
    <row r="3843" spans="1:8" x14ac:dyDescent="0.2">
      <c r="A3843" s="132"/>
      <c r="B3843" s="133"/>
      <c r="C3843" s="92"/>
      <c r="D3843" s="134"/>
      <c r="E3843" s="132"/>
      <c r="F3843" s="135"/>
      <c r="G3843" s="135"/>
      <c r="H3843" s="136"/>
    </row>
    <row r="3844" spans="1:8" x14ac:dyDescent="0.2">
      <c r="A3844" s="132"/>
      <c r="B3844" s="133"/>
      <c r="C3844" s="92"/>
      <c r="D3844" s="134"/>
      <c r="E3844" s="132"/>
      <c r="F3844" s="135"/>
      <c r="G3844" s="135"/>
      <c r="H3844" s="136"/>
    </row>
    <row r="3845" spans="1:8" x14ac:dyDescent="0.2">
      <c r="A3845" s="132"/>
      <c r="B3845" s="133"/>
      <c r="C3845" s="92"/>
      <c r="D3845" s="134"/>
      <c r="E3845" s="132"/>
      <c r="F3845" s="135"/>
      <c r="G3845" s="135"/>
      <c r="H3845" s="136"/>
    </row>
    <row r="3846" spans="1:8" x14ac:dyDescent="0.2">
      <c r="A3846" s="132"/>
      <c r="B3846" s="133"/>
      <c r="C3846" s="92"/>
      <c r="D3846" s="134"/>
      <c r="E3846" s="132"/>
      <c r="F3846" s="135"/>
      <c r="G3846" s="135"/>
      <c r="H3846" s="136"/>
    </row>
    <row r="3847" spans="1:8" x14ac:dyDescent="0.2">
      <c r="A3847" s="132"/>
      <c r="B3847" s="133"/>
      <c r="C3847" s="92"/>
      <c r="D3847" s="134"/>
      <c r="E3847" s="132"/>
      <c r="F3847" s="135"/>
      <c r="G3847" s="135"/>
      <c r="H3847" s="136"/>
    </row>
    <row r="3848" spans="1:8" x14ac:dyDescent="0.2">
      <c r="A3848" s="132"/>
      <c r="B3848" s="133"/>
      <c r="C3848" s="92"/>
      <c r="D3848" s="134"/>
      <c r="E3848" s="132"/>
      <c r="F3848" s="135"/>
      <c r="G3848" s="135"/>
      <c r="H3848" s="136"/>
    </row>
    <row r="3849" spans="1:8" x14ac:dyDescent="0.2">
      <c r="A3849" s="132"/>
      <c r="B3849" s="133"/>
      <c r="C3849" s="92"/>
      <c r="D3849" s="134"/>
      <c r="E3849" s="132"/>
      <c r="F3849" s="135"/>
      <c r="G3849" s="135"/>
      <c r="H3849" s="136"/>
    </row>
    <row r="3850" spans="1:8" x14ac:dyDescent="0.2">
      <c r="A3850" s="132"/>
      <c r="B3850" s="133"/>
      <c r="C3850" s="92"/>
      <c r="D3850" s="134"/>
      <c r="E3850" s="132"/>
      <c r="F3850" s="135"/>
      <c r="G3850" s="135"/>
      <c r="H3850" s="136"/>
    </row>
    <row r="3851" spans="1:8" x14ac:dyDescent="0.2">
      <c r="A3851" s="132"/>
      <c r="B3851" s="133"/>
      <c r="C3851" s="92"/>
      <c r="D3851" s="134"/>
      <c r="E3851" s="132"/>
      <c r="F3851" s="135"/>
      <c r="G3851" s="135"/>
      <c r="H3851" s="136"/>
    </row>
    <row r="3852" spans="1:8" x14ac:dyDescent="0.2">
      <c r="A3852" s="132"/>
      <c r="B3852" s="133"/>
      <c r="C3852" s="92"/>
      <c r="D3852" s="134"/>
      <c r="E3852" s="132"/>
      <c r="F3852" s="135"/>
      <c r="G3852" s="135"/>
      <c r="H3852" s="136"/>
    </row>
    <row r="3853" spans="1:8" x14ac:dyDescent="0.2">
      <c r="A3853" s="132"/>
      <c r="B3853" s="133"/>
      <c r="C3853" s="92"/>
      <c r="D3853" s="134"/>
      <c r="E3853" s="132"/>
      <c r="F3853" s="135"/>
      <c r="G3853" s="135"/>
      <c r="H3853" s="136"/>
    </row>
    <row r="3854" spans="1:8" x14ac:dyDescent="0.2">
      <c r="A3854" s="132"/>
      <c r="B3854" s="133"/>
      <c r="C3854" s="92"/>
      <c r="D3854" s="134"/>
      <c r="E3854" s="132"/>
      <c r="F3854" s="135"/>
      <c r="G3854" s="135"/>
      <c r="H3854" s="136"/>
    </row>
    <row r="3855" spans="1:8" x14ac:dyDescent="0.2">
      <c r="A3855" s="132"/>
      <c r="B3855" s="133"/>
      <c r="C3855" s="92"/>
      <c r="D3855" s="134"/>
      <c r="E3855" s="132"/>
      <c r="F3855" s="135"/>
      <c r="G3855" s="135"/>
      <c r="H3855" s="136"/>
    </row>
    <row r="3856" spans="1:8" x14ac:dyDescent="0.2">
      <c r="A3856" s="132"/>
      <c r="B3856" s="133"/>
      <c r="C3856" s="92"/>
      <c r="D3856" s="134"/>
      <c r="E3856" s="132"/>
      <c r="F3856" s="135"/>
      <c r="G3856" s="135"/>
      <c r="H3856" s="136"/>
    </row>
    <row r="3857" spans="1:8" x14ac:dyDescent="0.2">
      <c r="A3857" s="132"/>
      <c r="B3857" s="133"/>
      <c r="C3857" s="92"/>
      <c r="D3857" s="134"/>
      <c r="E3857" s="132"/>
      <c r="F3857" s="135"/>
      <c r="G3857" s="135"/>
      <c r="H3857" s="136"/>
    </row>
    <row r="3858" spans="1:8" x14ac:dyDescent="0.2">
      <c r="A3858" s="132"/>
      <c r="B3858" s="133"/>
      <c r="C3858" s="92"/>
      <c r="D3858" s="134"/>
      <c r="E3858" s="132"/>
      <c r="F3858" s="135"/>
      <c r="G3858" s="135"/>
      <c r="H3858" s="136"/>
    </row>
    <row r="3859" spans="1:8" x14ac:dyDescent="0.2">
      <c r="A3859" s="132"/>
      <c r="B3859" s="133"/>
      <c r="C3859" s="92"/>
      <c r="D3859" s="134"/>
      <c r="E3859" s="132"/>
      <c r="F3859" s="135"/>
      <c r="G3859" s="135"/>
      <c r="H3859" s="136"/>
    </row>
    <row r="3860" spans="1:8" x14ac:dyDescent="0.2">
      <c r="A3860" s="132"/>
      <c r="B3860" s="133"/>
      <c r="C3860" s="92"/>
      <c r="D3860" s="134"/>
      <c r="E3860" s="132"/>
      <c r="F3860" s="135"/>
      <c r="G3860" s="135"/>
      <c r="H3860" s="136"/>
    </row>
    <row r="3861" spans="1:8" x14ac:dyDescent="0.2">
      <c r="A3861" s="132"/>
      <c r="B3861" s="133"/>
      <c r="C3861" s="92"/>
      <c r="D3861" s="134"/>
      <c r="E3861" s="132"/>
      <c r="F3861" s="135"/>
      <c r="G3861" s="135"/>
      <c r="H3861" s="136"/>
    </row>
    <row r="3862" spans="1:8" x14ac:dyDescent="0.2">
      <c r="A3862" s="132"/>
      <c r="B3862" s="133"/>
      <c r="C3862" s="92"/>
      <c r="D3862" s="134"/>
      <c r="E3862" s="132"/>
      <c r="F3862" s="135"/>
      <c r="G3862" s="135"/>
      <c r="H3862" s="136"/>
    </row>
    <row r="3863" spans="1:8" x14ac:dyDescent="0.2">
      <c r="A3863" s="132"/>
      <c r="B3863" s="133"/>
      <c r="C3863" s="92"/>
      <c r="D3863" s="134"/>
      <c r="E3863" s="132"/>
      <c r="F3863" s="135"/>
      <c r="G3863" s="135"/>
      <c r="H3863" s="136"/>
    </row>
    <row r="3864" spans="1:8" x14ac:dyDescent="0.2">
      <c r="A3864" s="132"/>
      <c r="B3864" s="133"/>
      <c r="C3864" s="92"/>
      <c r="D3864" s="134"/>
      <c r="E3864" s="132"/>
      <c r="F3864" s="135"/>
      <c r="G3864" s="135"/>
      <c r="H3864" s="136"/>
    </row>
    <row r="3865" spans="1:8" x14ac:dyDescent="0.2">
      <c r="A3865" s="132"/>
      <c r="B3865" s="133"/>
      <c r="C3865" s="92"/>
      <c r="D3865" s="134"/>
      <c r="E3865" s="132"/>
      <c r="F3865" s="135"/>
      <c r="G3865" s="135"/>
      <c r="H3865" s="136"/>
    </row>
    <row r="3866" spans="1:8" x14ac:dyDescent="0.2">
      <c r="A3866" s="132"/>
      <c r="B3866" s="133"/>
      <c r="C3866" s="92"/>
      <c r="D3866" s="134"/>
      <c r="E3866" s="132"/>
      <c r="F3866" s="135"/>
      <c r="G3866" s="135"/>
      <c r="H3866" s="136"/>
    </row>
    <row r="3867" spans="1:8" x14ac:dyDescent="0.2">
      <c r="A3867" s="132"/>
      <c r="B3867" s="133"/>
      <c r="C3867" s="92"/>
      <c r="D3867" s="134"/>
      <c r="E3867" s="132"/>
      <c r="F3867" s="135"/>
      <c r="G3867" s="135"/>
      <c r="H3867" s="136"/>
    </row>
    <row r="3868" spans="1:8" x14ac:dyDescent="0.2">
      <c r="A3868" s="132"/>
      <c r="B3868" s="133"/>
      <c r="C3868" s="92"/>
      <c r="D3868" s="134"/>
      <c r="E3868" s="132"/>
      <c r="F3868" s="135"/>
      <c r="G3868" s="135"/>
      <c r="H3868" s="136"/>
    </row>
    <row r="3869" spans="1:8" x14ac:dyDescent="0.2">
      <c r="A3869" s="132"/>
      <c r="B3869" s="133"/>
      <c r="C3869" s="92"/>
      <c r="D3869" s="134"/>
      <c r="E3869" s="132"/>
      <c r="F3869" s="135"/>
      <c r="G3869" s="135"/>
      <c r="H3869" s="136"/>
    </row>
    <row r="3870" spans="1:8" x14ac:dyDescent="0.2">
      <c r="A3870" s="132"/>
      <c r="B3870" s="133"/>
      <c r="C3870" s="92"/>
      <c r="D3870" s="134"/>
      <c r="E3870" s="132"/>
      <c r="F3870" s="135"/>
      <c r="G3870" s="135"/>
      <c r="H3870" s="136"/>
    </row>
    <row r="3871" spans="1:8" x14ac:dyDescent="0.2">
      <c r="A3871" s="132"/>
      <c r="B3871" s="133"/>
      <c r="C3871" s="92"/>
      <c r="D3871" s="134"/>
      <c r="E3871" s="132"/>
      <c r="F3871" s="135"/>
      <c r="G3871" s="135"/>
      <c r="H3871" s="136"/>
    </row>
    <row r="3872" spans="1:8" x14ac:dyDescent="0.2">
      <c r="A3872" s="132"/>
      <c r="B3872" s="133"/>
      <c r="C3872" s="92"/>
      <c r="D3872" s="134"/>
      <c r="E3872" s="132"/>
      <c r="F3872" s="135"/>
      <c r="G3872" s="135"/>
      <c r="H3872" s="136"/>
    </row>
    <row r="3873" spans="1:8" x14ac:dyDescent="0.2">
      <c r="A3873" s="132"/>
      <c r="B3873" s="133"/>
      <c r="C3873" s="92"/>
      <c r="D3873" s="134"/>
      <c r="E3873" s="132"/>
      <c r="F3873" s="135"/>
      <c r="G3873" s="135"/>
      <c r="H3873" s="136"/>
    </row>
    <row r="3874" spans="1:8" x14ac:dyDescent="0.2">
      <c r="A3874" s="132"/>
      <c r="B3874" s="133"/>
      <c r="C3874" s="92"/>
      <c r="D3874" s="134"/>
      <c r="E3874" s="132"/>
      <c r="F3874" s="135"/>
      <c r="G3874" s="135"/>
      <c r="H3874" s="136"/>
    </row>
    <row r="3875" spans="1:8" x14ac:dyDescent="0.2">
      <c r="A3875" s="132"/>
      <c r="B3875" s="133"/>
      <c r="C3875" s="92"/>
      <c r="D3875" s="134"/>
      <c r="E3875" s="132"/>
      <c r="F3875" s="135"/>
      <c r="G3875" s="135"/>
      <c r="H3875" s="136"/>
    </row>
    <row r="3876" spans="1:8" x14ac:dyDescent="0.2">
      <c r="A3876" s="132"/>
      <c r="B3876" s="133"/>
      <c r="C3876" s="92"/>
      <c r="D3876" s="134"/>
      <c r="E3876" s="132"/>
      <c r="F3876" s="135"/>
      <c r="G3876" s="135"/>
      <c r="H3876" s="136"/>
    </row>
    <row r="3877" spans="1:8" x14ac:dyDescent="0.2">
      <c r="A3877" s="132"/>
      <c r="B3877" s="133"/>
      <c r="C3877" s="92"/>
      <c r="D3877" s="134"/>
      <c r="E3877" s="132"/>
      <c r="F3877" s="135"/>
      <c r="G3877" s="135"/>
      <c r="H3877" s="136"/>
    </row>
    <row r="3878" spans="1:8" x14ac:dyDescent="0.2">
      <c r="A3878" s="132"/>
      <c r="B3878" s="133"/>
      <c r="C3878" s="92"/>
      <c r="D3878" s="134"/>
      <c r="E3878" s="132"/>
      <c r="F3878" s="135"/>
      <c r="G3878" s="135"/>
      <c r="H3878" s="136"/>
    </row>
    <row r="3879" spans="1:8" x14ac:dyDescent="0.2">
      <c r="A3879" s="132"/>
      <c r="B3879" s="133"/>
      <c r="C3879" s="92"/>
      <c r="D3879" s="134"/>
      <c r="E3879" s="132"/>
      <c r="F3879" s="135"/>
      <c r="G3879" s="135"/>
      <c r="H3879" s="136"/>
    </row>
    <row r="3880" spans="1:8" x14ac:dyDescent="0.2">
      <c r="A3880" s="132"/>
      <c r="B3880" s="133"/>
      <c r="C3880" s="92"/>
      <c r="D3880" s="134"/>
      <c r="E3880" s="132"/>
      <c r="F3880" s="135"/>
      <c r="G3880" s="135"/>
      <c r="H3880" s="136"/>
    </row>
    <row r="3881" spans="1:8" x14ac:dyDescent="0.2">
      <c r="A3881" s="132"/>
      <c r="B3881" s="133"/>
      <c r="C3881" s="92"/>
      <c r="D3881" s="134"/>
      <c r="E3881" s="132"/>
      <c r="F3881" s="135"/>
      <c r="G3881" s="135"/>
      <c r="H3881" s="136"/>
    </row>
    <row r="3882" spans="1:8" x14ac:dyDescent="0.2">
      <c r="A3882" s="132"/>
      <c r="B3882" s="133"/>
      <c r="C3882" s="92"/>
      <c r="D3882" s="134"/>
      <c r="E3882" s="132"/>
      <c r="F3882" s="135"/>
      <c r="G3882" s="135"/>
      <c r="H3882" s="136"/>
    </row>
    <row r="3883" spans="1:8" x14ac:dyDescent="0.2">
      <c r="A3883" s="132"/>
      <c r="B3883" s="133"/>
      <c r="C3883" s="92"/>
      <c r="D3883" s="134"/>
      <c r="E3883" s="132"/>
      <c r="F3883" s="135"/>
      <c r="G3883" s="135"/>
      <c r="H3883" s="136"/>
    </row>
    <row r="3884" spans="1:8" x14ac:dyDescent="0.2">
      <c r="A3884" s="132"/>
      <c r="B3884" s="133"/>
      <c r="C3884" s="92"/>
      <c r="D3884" s="134"/>
      <c r="E3884" s="132"/>
      <c r="F3884" s="135"/>
      <c r="G3884" s="135"/>
      <c r="H3884" s="136"/>
    </row>
    <row r="3885" spans="1:8" x14ac:dyDescent="0.2">
      <c r="A3885" s="132"/>
      <c r="B3885" s="133"/>
      <c r="C3885" s="92"/>
      <c r="D3885" s="134"/>
      <c r="E3885" s="132"/>
      <c r="F3885" s="135"/>
      <c r="G3885" s="135"/>
      <c r="H3885" s="136"/>
    </row>
    <row r="3886" spans="1:8" x14ac:dyDescent="0.2">
      <c r="A3886" s="132"/>
      <c r="B3886" s="133"/>
      <c r="C3886" s="92"/>
      <c r="D3886" s="134"/>
      <c r="E3886" s="132"/>
      <c r="F3886" s="135"/>
      <c r="G3886" s="135"/>
      <c r="H3886" s="136"/>
    </row>
    <row r="3887" spans="1:8" x14ac:dyDescent="0.2">
      <c r="A3887" s="132"/>
      <c r="B3887" s="133"/>
      <c r="C3887" s="92"/>
      <c r="D3887" s="134"/>
      <c r="E3887" s="132"/>
      <c r="F3887" s="135"/>
      <c r="G3887" s="135"/>
      <c r="H3887" s="136"/>
    </row>
    <row r="3888" spans="1:8" x14ac:dyDescent="0.2">
      <c r="A3888" s="132"/>
      <c r="B3888" s="133"/>
      <c r="C3888" s="92"/>
      <c r="D3888" s="134"/>
      <c r="E3888" s="132"/>
      <c r="F3888" s="135"/>
      <c r="G3888" s="135"/>
      <c r="H3888" s="136"/>
    </row>
    <row r="3889" spans="1:8" x14ac:dyDescent="0.2">
      <c r="A3889" s="132"/>
      <c r="B3889" s="133"/>
      <c r="C3889" s="92"/>
      <c r="D3889" s="134"/>
      <c r="E3889" s="132"/>
      <c r="F3889" s="135"/>
      <c r="G3889" s="135"/>
      <c r="H3889" s="136"/>
    </row>
    <row r="3890" spans="1:8" x14ac:dyDescent="0.2">
      <c r="A3890" s="132"/>
      <c r="B3890" s="133"/>
      <c r="C3890" s="92"/>
      <c r="D3890" s="134"/>
      <c r="E3890" s="132"/>
      <c r="F3890" s="135"/>
      <c r="G3890" s="135"/>
      <c r="H3890" s="136"/>
    </row>
    <row r="3891" spans="1:8" x14ac:dyDescent="0.2">
      <c r="A3891" s="132"/>
      <c r="B3891" s="133"/>
      <c r="C3891" s="92"/>
      <c r="D3891" s="134"/>
      <c r="E3891" s="132"/>
      <c r="F3891" s="135"/>
      <c r="G3891" s="135"/>
      <c r="H3891" s="136"/>
    </row>
    <row r="3892" spans="1:8" x14ac:dyDescent="0.2">
      <c r="A3892" s="132"/>
      <c r="B3892" s="133"/>
      <c r="C3892" s="92"/>
      <c r="D3892" s="134"/>
      <c r="E3892" s="132"/>
      <c r="F3892" s="135"/>
      <c r="G3892" s="135"/>
      <c r="H3892" s="136"/>
    </row>
    <row r="3893" spans="1:8" x14ac:dyDescent="0.2">
      <c r="A3893" s="132"/>
      <c r="B3893" s="133"/>
      <c r="C3893" s="92"/>
      <c r="D3893" s="134"/>
      <c r="E3893" s="132"/>
      <c r="F3893" s="135"/>
      <c r="G3893" s="135"/>
      <c r="H3893" s="136"/>
    </row>
    <row r="3894" spans="1:8" x14ac:dyDescent="0.2">
      <c r="A3894" s="132"/>
      <c r="B3894" s="133"/>
      <c r="C3894" s="92"/>
      <c r="D3894" s="134"/>
      <c r="E3894" s="132"/>
      <c r="F3894" s="135"/>
      <c r="G3894" s="135"/>
      <c r="H3894" s="136"/>
    </row>
    <row r="3895" spans="1:8" x14ac:dyDescent="0.2">
      <c r="A3895" s="132"/>
      <c r="B3895" s="133"/>
      <c r="C3895" s="92"/>
      <c r="D3895" s="134"/>
      <c r="E3895" s="132"/>
      <c r="F3895" s="135"/>
      <c r="G3895" s="135"/>
      <c r="H3895" s="136"/>
    </row>
    <row r="3896" spans="1:8" x14ac:dyDescent="0.2">
      <c r="A3896" s="132"/>
      <c r="B3896" s="133"/>
      <c r="C3896" s="92"/>
      <c r="D3896" s="134"/>
      <c r="E3896" s="132"/>
      <c r="F3896" s="135"/>
      <c r="G3896" s="135"/>
      <c r="H3896" s="136"/>
    </row>
    <row r="3897" spans="1:8" x14ac:dyDescent="0.2">
      <c r="A3897" s="132"/>
      <c r="B3897" s="133"/>
      <c r="C3897" s="92"/>
      <c r="D3897" s="134"/>
      <c r="E3897" s="132"/>
      <c r="F3897" s="135"/>
      <c r="G3897" s="135"/>
      <c r="H3897" s="136"/>
    </row>
    <row r="3898" spans="1:8" x14ac:dyDescent="0.2">
      <c r="A3898" s="132"/>
      <c r="B3898" s="133"/>
      <c r="C3898" s="92"/>
      <c r="D3898" s="134"/>
      <c r="E3898" s="132"/>
      <c r="F3898" s="135"/>
      <c r="G3898" s="135"/>
      <c r="H3898" s="136"/>
    </row>
    <row r="3899" spans="1:8" x14ac:dyDescent="0.2">
      <c r="A3899" s="132"/>
      <c r="B3899" s="133"/>
      <c r="C3899" s="92"/>
      <c r="D3899" s="134"/>
      <c r="E3899" s="132"/>
      <c r="F3899" s="135"/>
      <c r="G3899" s="135"/>
      <c r="H3899" s="136"/>
    </row>
    <row r="3900" spans="1:8" x14ac:dyDescent="0.2">
      <c r="A3900" s="132"/>
      <c r="B3900" s="133"/>
      <c r="C3900" s="92"/>
      <c r="D3900" s="134"/>
      <c r="E3900" s="132"/>
      <c r="F3900" s="135"/>
      <c r="G3900" s="135"/>
      <c r="H3900" s="136"/>
    </row>
    <row r="3901" spans="1:8" x14ac:dyDescent="0.2">
      <c r="A3901" s="132"/>
      <c r="B3901" s="133"/>
      <c r="C3901" s="92"/>
      <c r="D3901" s="134"/>
      <c r="E3901" s="132"/>
      <c r="F3901" s="135"/>
      <c r="G3901" s="135"/>
      <c r="H3901" s="136"/>
    </row>
    <row r="3902" spans="1:8" x14ac:dyDescent="0.2">
      <c r="A3902" s="132"/>
      <c r="B3902" s="133"/>
      <c r="C3902" s="92"/>
      <c r="D3902" s="134"/>
      <c r="E3902" s="132"/>
      <c r="F3902" s="135"/>
      <c r="G3902" s="135"/>
      <c r="H3902" s="136"/>
    </row>
    <row r="3903" spans="1:8" x14ac:dyDescent="0.2">
      <c r="A3903" s="132"/>
      <c r="B3903" s="133"/>
      <c r="C3903" s="92"/>
      <c r="D3903" s="134"/>
      <c r="E3903" s="132"/>
      <c r="F3903" s="135"/>
      <c r="G3903" s="135"/>
      <c r="H3903" s="136"/>
    </row>
    <row r="3904" spans="1:8" x14ac:dyDescent="0.2">
      <c r="A3904" s="132"/>
      <c r="B3904" s="133"/>
      <c r="C3904" s="92"/>
      <c r="D3904" s="134"/>
      <c r="E3904" s="132"/>
      <c r="F3904" s="135"/>
      <c r="G3904" s="135"/>
      <c r="H3904" s="136"/>
    </row>
    <row r="3905" spans="1:8" x14ac:dyDescent="0.2">
      <c r="A3905" s="132"/>
      <c r="B3905" s="133"/>
      <c r="C3905" s="92"/>
      <c r="D3905" s="134"/>
      <c r="E3905" s="132"/>
      <c r="F3905" s="135"/>
      <c r="G3905" s="135"/>
      <c r="H3905" s="136"/>
    </row>
    <row r="3906" spans="1:8" x14ac:dyDescent="0.2">
      <c r="A3906" s="132"/>
      <c r="B3906" s="133"/>
      <c r="C3906" s="92"/>
      <c r="D3906" s="134"/>
      <c r="E3906" s="132"/>
      <c r="F3906" s="135"/>
      <c r="G3906" s="135"/>
      <c r="H3906" s="136"/>
    </row>
    <row r="3907" spans="1:8" x14ac:dyDescent="0.2">
      <c r="A3907" s="132"/>
      <c r="B3907" s="133"/>
      <c r="C3907" s="92"/>
      <c r="D3907" s="134"/>
      <c r="E3907" s="132"/>
      <c r="F3907" s="135"/>
      <c r="G3907" s="135"/>
      <c r="H3907" s="136"/>
    </row>
    <row r="3908" spans="1:8" x14ac:dyDescent="0.2">
      <c r="A3908" s="132"/>
      <c r="B3908" s="133"/>
      <c r="C3908" s="92"/>
      <c r="D3908" s="134"/>
      <c r="E3908" s="132"/>
      <c r="F3908" s="135"/>
      <c r="G3908" s="135"/>
      <c r="H3908" s="136"/>
    </row>
    <row r="3909" spans="1:8" x14ac:dyDescent="0.2">
      <c r="A3909" s="132"/>
      <c r="B3909" s="133"/>
      <c r="C3909" s="92"/>
      <c r="D3909" s="134"/>
      <c r="E3909" s="132"/>
      <c r="F3909" s="135"/>
      <c r="G3909" s="135"/>
      <c r="H3909" s="136"/>
    </row>
    <row r="3910" spans="1:8" x14ac:dyDescent="0.2">
      <c r="A3910" s="132"/>
      <c r="B3910" s="133"/>
      <c r="C3910" s="92"/>
      <c r="D3910" s="134"/>
      <c r="E3910" s="132"/>
      <c r="F3910" s="135"/>
      <c r="G3910" s="135"/>
      <c r="H3910" s="136"/>
    </row>
    <row r="3911" spans="1:8" x14ac:dyDescent="0.2">
      <c r="A3911" s="132"/>
      <c r="B3911" s="133"/>
      <c r="C3911" s="92"/>
      <c r="D3911" s="134"/>
      <c r="E3911" s="132"/>
      <c r="F3911" s="135"/>
      <c r="G3911" s="135"/>
      <c r="H3911" s="136"/>
    </row>
    <row r="3912" spans="1:8" x14ac:dyDescent="0.2">
      <c r="A3912" s="132"/>
      <c r="B3912" s="133"/>
      <c r="C3912" s="92"/>
      <c r="D3912" s="134"/>
      <c r="E3912" s="132"/>
      <c r="F3912" s="135"/>
      <c r="G3912" s="135"/>
      <c r="H3912" s="136"/>
    </row>
    <row r="3913" spans="1:8" x14ac:dyDescent="0.2">
      <c r="A3913" s="132"/>
      <c r="B3913" s="133"/>
      <c r="C3913" s="92"/>
      <c r="D3913" s="134"/>
      <c r="E3913" s="132"/>
      <c r="F3913" s="135"/>
      <c r="G3913" s="135"/>
      <c r="H3913" s="136"/>
    </row>
    <row r="3914" spans="1:8" x14ac:dyDescent="0.2">
      <c r="A3914" s="132"/>
      <c r="B3914" s="133"/>
      <c r="C3914" s="92"/>
      <c r="D3914" s="134"/>
      <c r="E3914" s="132"/>
      <c r="F3914" s="135"/>
      <c r="G3914" s="135"/>
      <c r="H3914" s="136"/>
    </row>
    <row r="3915" spans="1:8" x14ac:dyDescent="0.2">
      <c r="A3915" s="132"/>
      <c r="B3915" s="133"/>
      <c r="C3915" s="92"/>
      <c r="D3915" s="134"/>
      <c r="E3915" s="132"/>
      <c r="F3915" s="135"/>
      <c r="G3915" s="135"/>
      <c r="H3915" s="136"/>
    </row>
    <row r="3916" spans="1:8" x14ac:dyDescent="0.2">
      <c r="A3916" s="132"/>
      <c r="B3916" s="133"/>
      <c r="C3916" s="92"/>
      <c r="D3916" s="134"/>
      <c r="E3916" s="132"/>
      <c r="F3916" s="135"/>
      <c r="G3916" s="135"/>
      <c r="H3916" s="136"/>
    </row>
    <row r="3917" spans="1:8" x14ac:dyDescent="0.2">
      <c r="A3917" s="132"/>
      <c r="B3917" s="133"/>
      <c r="C3917" s="92"/>
      <c r="D3917" s="134"/>
      <c r="E3917" s="132"/>
      <c r="F3917" s="135"/>
      <c r="G3917" s="135"/>
      <c r="H3917" s="136"/>
    </row>
    <row r="3918" spans="1:8" x14ac:dyDescent="0.2">
      <c r="A3918" s="132"/>
      <c r="B3918" s="133"/>
      <c r="C3918" s="92"/>
      <c r="D3918" s="134"/>
      <c r="E3918" s="132"/>
      <c r="F3918" s="135"/>
      <c r="G3918" s="135"/>
      <c r="H3918" s="136"/>
    </row>
    <row r="3919" spans="1:8" x14ac:dyDescent="0.2">
      <c r="A3919" s="132"/>
      <c r="B3919" s="133"/>
      <c r="C3919" s="92"/>
      <c r="D3919" s="134"/>
      <c r="E3919" s="132"/>
      <c r="F3919" s="135"/>
      <c r="G3919" s="135"/>
      <c r="H3919" s="136"/>
    </row>
    <row r="3920" spans="1:8" x14ac:dyDescent="0.2">
      <c r="A3920" s="132"/>
      <c r="B3920" s="133"/>
      <c r="C3920" s="92"/>
      <c r="D3920" s="134"/>
      <c r="E3920" s="132"/>
      <c r="F3920" s="135"/>
      <c r="G3920" s="135"/>
      <c r="H3920" s="136"/>
    </row>
    <row r="3921" spans="1:8" x14ac:dyDescent="0.2">
      <c r="A3921" s="132"/>
      <c r="B3921" s="133"/>
      <c r="C3921" s="92"/>
      <c r="D3921" s="134"/>
      <c r="E3921" s="132"/>
      <c r="F3921" s="135"/>
      <c r="G3921" s="135"/>
      <c r="H3921" s="136"/>
    </row>
    <row r="3922" spans="1:8" x14ac:dyDescent="0.2">
      <c r="A3922" s="132"/>
      <c r="B3922" s="133"/>
      <c r="C3922" s="92"/>
      <c r="D3922" s="134"/>
      <c r="E3922" s="132"/>
      <c r="F3922" s="135"/>
      <c r="G3922" s="135"/>
      <c r="H3922" s="136"/>
    </row>
    <row r="3923" spans="1:8" x14ac:dyDescent="0.2">
      <c r="A3923" s="132"/>
      <c r="B3923" s="133"/>
      <c r="C3923" s="92"/>
      <c r="D3923" s="134"/>
      <c r="E3923" s="132"/>
      <c r="F3923" s="135"/>
      <c r="G3923" s="135"/>
      <c r="H3923" s="136"/>
    </row>
    <row r="3924" spans="1:8" x14ac:dyDescent="0.2">
      <c r="A3924" s="132"/>
      <c r="B3924" s="133"/>
      <c r="C3924" s="92"/>
      <c r="D3924" s="134"/>
      <c r="E3924" s="132"/>
      <c r="F3924" s="135"/>
      <c r="G3924" s="135"/>
      <c r="H3924" s="136"/>
    </row>
    <row r="3925" spans="1:8" x14ac:dyDescent="0.2">
      <c r="A3925" s="132"/>
      <c r="B3925" s="133"/>
      <c r="C3925" s="92"/>
      <c r="D3925" s="134"/>
      <c r="E3925" s="132"/>
      <c r="F3925" s="135"/>
      <c r="G3925" s="135"/>
      <c r="H3925" s="136"/>
    </row>
    <row r="3926" spans="1:8" x14ac:dyDescent="0.2">
      <c r="A3926" s="132"/>
      <c r="B3926" s="133"/>
      <c r="C3926" s="92"/>
      <c r="D3926" s="134"/>
      <c r="E3926" s="132"/>
      <c r="F3926" s="135"/>
      <c r="G3926" s="135"/>
      <c r="H3926" s="136"/>
    </row>
    <row r="3927" spans="1:8" x14ac:dyDescent="0.2">
      <c r="A3927" s="132"/>
      <c r="B3927" s="133"/>
      <c r="C3927" s="92"/>
      <c r="D3927" s="134"/>
      <c r="E3927" s="132"/>
      <c r="F3927" s="135"/>
      <c r="G3927" s="135"/>
      <c r="H3927" s="136"/>
    </row>
    <row r="3928" spans="1:8" x14ac:dyDescent="0.2">
      <c r="A3928" s="132"/>
      <c r="B3928" s="133"/>
      <c r="C3928" s="92"/>
      <c r="D3928" s="134"/>
      <c r="E3928" s="132"/>
      <c r="F3928" s="135"/>
      <c r="G3928" s="135"/>
      <c r="H3928" s="136"/>
    </row>
    <row r="3929" spans="1:8" x14ac:dyDescent="0.2">
      <c r="A3929" s="132"/>
      <c r="B3929" s="133"/>
      <c r="C3929" s="92"/>
      <c r="D3929" s="134"/>
      <c r="E3929" s="132"/>
      <c r="F3929" s="135"/>
      <c r="G3929" s="135"/>
      <c r="H3929" s="136"/>
    </row>
    <row r="3930" spans="1:8" x14ac:dyDescent="0.2">
      <c r="A3930" s="132"/>
      <c r="B3930" s="133"/>
      <c r="C3930" s="92"/>
      <c r="D3930" s="134"/>
      <c r="E3930" s="132"/>
      <c r="F3930" s="135"/>
      <c r="G3930" s="135"/>
      <c r="H3930" s="136"/>
    </row>
    <row r="3931" spans="1:8" x14ac:dyDescent="0.2">
      <c r="A3931" s="132"/>
      <c r="B3931" s="133"/>
      <c r="C3931" s="92"/>
      <c r="D3931" s="134"/>
      <c r="E3931" s="132"/>
      <c r="F3931" s="135"/>
      <c r="G3931" s="135"/>
      <c r="H3931" s="136"/>
    </row>
    <row r="3932" spans="1:8" x14ac:dyDescent="0.2">
      <c r="A3932" s="132"/>
      <c r="B3932" s="133"/>
      <c r="C3932" s="92"/>
      <c r="D3932" s="134"/>
      <c r="E3932" s="132"/>
      <c r="F3932" s="135"/>
      <c r="G3932" s="135"/>
      <c r="H3932" s="136"/>
    </row>
    <row r="3933" spans="1:8" x14ac:dyDescent="0.2">
      <c r="A3933" s="132"/>
      <c r="B3933" s="133"/>
      <c r="C3933" s="92"/>
      <c r="D3933" s="134"/>
      <c r="E3933" s="132"/>
      <c r="F3933" s="135"/>
      <c r="G3933" s="135"/>
      <c r="H3933" s="136"/>
    </row>
    <row r="3934" spans="1:8" x14ac:dyDescent="0.2">
      <c r="A3934" s="132"/>
      <c r="B3934" s="133"/>
      <c r="C3934" s="92"/>
      <c r="D3934" s="134"/>
      <c r="E3934" s="132"/>
      <c r="F3934" s="135"/>
      <c r="G3934" s="135"/>
      <c r="H3934" s="136"/>
    </row>
    <row r="3935" spans="1:8" x14ac:dyDescent="0.2">
      <c r="A3935" s="132"/>
      <c r="B3935" s="133"/>
      <c r="C3935" s="92"/>
      <c r="D3935" s="134"/>
      <c r="E3935" s="132"/>
      <c r="F3935" s="135"/>
      <c r="G3935" s="135"/>
      <c r="H3935" s="136"/>
    </row>
    <row r="3936" spans="1:8" x14ac:dyDescent="0.2">
      <c r="A3936" s="132"/>
      <c r="B3936" s="133"/>
      <c r="C3936" s="92"/>
      <c r="D3936" s="134"/>
      <c r="E3936" s="132"/>
      <c r="F3936" s="135"/>
      <c r="G3936" s="135"/>
      <c r="H3936" s="136"/>
    </row>
    <row r="3937" spans="1:8" x14ac:dyDescent="0.2">
      <c r="A3937" s="132"/>
      <c r="B3937" s="133"/>
      <c r="C3937" s="92"/>
      <c r="D3937" s="134"/>
      <c r="E3937" s="132"/>
      <c r="F3937" s="135"/>
      <c r="G3937" s="135"/>
      <c r="H3937" s="136"/>
    </row>
    <row r="3938" spans="1:8" x14ac:dyDescent="0.2">
      <c r="A3938" s="132"/>
      <c r="B3938" s="133"/>
      <c r="C3938" s="92"/>
      <c r="D3938" s="134"/>
      <c r="E3938" s="132"/>
      <c r="F3938" s="135"/>
      <c r="G3938" s="135"/>
      <c r="H3938" s="136"/>
    </row>
    <row r="3939" spans="1:8" x14ac:dyDescent="0.2">
      <c r="A3939" s="132"/>
      <c r="B3939" s="133"/>
      <c r="C3939" s="92"/>
      <c r="D3939" s="134"/>
      <c r="E3939" s="132"/>
      <c r="F3939" s="135"/>
      <c r="G3939" s="135"/>
      <c r="H3939" s="136"/>
    </row>
    <row r="3940" spans="1:8" x14ac:dyDescent="0.2">
      <c r="A3940" s="132"/>
      <c r="B3940" s="133"/>
      <c r="C3940" s="92"/>
      <c r="D3940" s="134"/>
      <c r="E3940" s="132"/>
      <c r="F3940" s="135"/>
      <c r="G3940" s="135"/>
      <c r="H3940" s="136"/>
    </row>
    <row r="3941" spans="1:8" x14ac:dyDescent="0.2">
      <c r="A3941" s="132"/>
      <c r="B3941" s="133"/>
      <c r="C3941" s="92"/>
      <c r="D3941" s="134"/>
      <c r="E3941" s="132"/>
      <c r="F3941" s="135"/>
      <c r="G3941" s="135"/>
      <c r="H3941" s="136"/>
    </row>
    <row r="3942" spans="1:8" x14ac:dyDescent="0.2">
      <c r="A3942" s="132"/>
      <c r="B3942" s="133"/>
      <c r="C3942" s="92"/>
      <c r="D3942" s="134"/>
      <c r="E3942" s="132"/>
      <c r="F3942" s="135"/>
      <c r="G3942" s="135"/>
      <c r="H3942" s="136"/>
    </row>
    <row r="3943" spans="1:8" x14ac:dyDescent="0.2">
      <c r="A3943" s="132"/>
      <c r="B3943" s="133"/>
      <c r="C3943" s="92"/>
      <c r="D3943" s="134"/>
      <c r="E3943" s="132"/>
      <c r="F3943" s="135"/>
      <c r="G3943" s="135"/>
      <c r="H3943" s="136"/>
    </row>
    <row r="3944" spans="1:8" x14ac:dyDescent="0.2">
      <c r="A3944" s="132"/>
      <c r="B3944" s="133"/>
      <c r="C3944" s="92"/>
      <c r="D3944" s="134"/>
      <c r="E3944" s="132"/>
      <c r="F3944" s="135"/>
      <c r="G3944" s="135"/>
      <c r="H3944" s="136"/>
    </row>
    <row r="3945" spans="1:8" x14ac:dyDescent="0.2">
      <c r="A3945" s="132"/>
      <c r="B3945" s="133"/>
      <c r="C3945" s="92"/>
      <c r="D3945" s="134"/>
      <c r="E3945" s="132"/>
      <c r="F3945" s="135"/>
      <c r="G3945" s="135"/>
      <c r="H3945" s="136"/>
    </row>
    <row r="3946" spans="1:8" x14ac:dyDescent="0.2">
      <c r="A3946" s="132"/>
      <c r="B3946" s="133"/>
      <c r="C3946" s="92"/>
      <c r="D3946" s="134"/>
      <c r="E3946" s="132"/>
      <c r="F3946" s="135"/>
      <c r="G3946" s="135"/>
      <c r="H3946" s="136"/>
    </row>
    <row r="3947" spans="1:8" x14ac:dyDescent="0.2">
      <c r="A3947" s="132"/>
      <c r="B3947" s="133"/>
      <c r="C3947" s="92"/>
      <c r="D3947" s="134"/>
      <c r="E3947" s="132"/>
      <c r="F3947" s="135"/>
      <c r="G3947" s="135"/>
      <c r="H3947" s="136"/>
    </row>
    <row r="3948" spans="1:8" x14ac:dyDescent="0.2">
      <c r="A3948" s="132"/>
      <c r="B3948" s="133"/>
      <c r="C3948" s="92"/>
      <c r="D3948" s="134"/>
      <c r="E3948" s="132"/>
      <c r="F3948" s="135"/>
      <c r="G3948" s="135"/>
      <c r="H3948" s="136"/>
    </row>
    <row r="3949" spans="1:8" x14ac:dyDescent="0.2">
      <c r="A3949" s="132"/>
      <c r="B3949" s="133"/>
      <c r="C3949" s="92"/>
      <c r="D3949" s="134"/>
      <c r="E3949" s="132"/>
      <c r="F3949" s="135"/>
      <c r="G3949" s="135"/>
      <c r="H3949" s="136"/>
    </row>
    <row r="3950" spans="1:8" x14ac:dyDescent="0.2">
      <c r="A3950" s="132"/>
      <c r="B3950" s="133"/>
      <c r="C3950" s="92"/>
      <c r="D3950" s="134"/>
      <c r="E3950" s="132"/>
      <c r="F3950" s="135"/>
      <c r="G3950" s="135"/>
      <c r="H3950" s="136"/>
    </row>
    <row r="3951" spans="1:8" x14ac:dyDescent="0.2">
      <c r="A3951" s="132"/>
      <c r="B3951" s="133"/>
      <c r="C3951" s="92"/>
      <c r="D3951" s="134"/>
      <c r="E3951" s="132"/>
      <c r="F3951" s="135"/>
      <c r="G3951" s="135"/>
      <c r="H3951" s="136"/>
    </row>
    <row r="3952" spans="1:8" x14ac:dyDescent="0.2">
      <c r="A3952" s="132"/>
      <c r="B3952" s="133"/>
      <c r="C3952" s="92"/>
      <c r="D3952" s="134"/>
      <c r="E3952" s="132"/>
      <c r="F3952" s="135"/>
      <c r="G3952" s="135"/>
      <c r="H3952" s="136"/>
    </row>
    <row r="3953" spans="1:8" x14ac:dyDescent="0.2">
      <c r="A3953" s="132"/>
      <c r="B3953" s="133"/>
      <c r="C3953" s="92"/>
      <c r="D3953" s="134"/>
      <c r="E3953" s="132"/>
      <c r="F3953" s="135"/>
      <c r="G3953" s="135"/>
      <c r="H3953" s="136"/>
    </row>
    <row r="3954" spans="1:8" x14ac:dyDescent="0.2">
      <c r="A3954" s="132"/>
      <c r="B3954" s="133"/>
      <c r="C3954" s="92"/>
      <c r="D3954" s="134"/>
      <c r="E3954" s="132"/>
      <c r="F3954" s="135"/>
      <c r="G3954" s="135"/>
      <c r="H3954" s="136"/>
    </row>
    <row r="3955" spans="1:8" x14ac:dyDescent="0.2">
      <c r="A3955" s="132"/>
      <c r="B3955" s="133"/>
      <c r="C3955" s="92"/>
      <c r="D3955" s="134"/>
      <c r="E3955" s="132"/>
      <c r="F3955" s="135"/>
      <c r="G3955" s="135"/>
      <c r="H3955" s="136"/>
    </row>
    <row r="3956" spans="1:8" x14ac:dyDescent="0.2">
      <c r="A3956" s="132"/>
      <c r="B3956" s="133"/>
      <c r="C3956" s="92"/>
      <c r="D3956" s="134"/>
      <c r="E3956" s="132"/>
      <c r="F3956" s="135"/>
      <c r="G3956" s="135"/>
      <c r="H3956" s="136"/>
    </row>
    <row r="3957" spans="1:8" x14ac:dyDescent="0.2">
      <c r="A3957" s="132"/>
      <c r="B3957" s="133"/>
      <c r="C3957" s="92"/>
      <c r="D3957" s="134"/>
      <c r="E3957" s="132"/>
      <c r="F3957" s="135"/>
      <c r="G3957" s="135"/>
      <c r="H3957" s="136"/>
    </row>
    <row r="3958" spans="1:8" x14ac:dyDescent="0.2">
      <c r="A3958" s="132"/>
      <c r="B3958" s="133"/>
      <c r="C3958" s="92"/>
      <c r="D3958" s="134"/>
      <c r="E3958" s="132"/>
      <c r="F3958" s="135"/>
      <c r="G3958" s="135"/>
      <c r="H3958" s="136"/>
    </row>
    <row r="3959" spans="1:8" x14ac:dyDescent="0.2">
      <c r="A3959" s="132"/>
      <c r="B3959" s="133"/>
      <c r="C3959" s="92"/>
      <c r="D3959" s="134"/>
      <c r="E3959" s="132"/>
      <c r="F3959" s="135"/>
      <c r="G3959" s="135"/>
      <c r="H3959" s="136"/>
    </row>
    <row r="3960" spans="1:8" x14ac:dyDescent="0.2">
      <c r="A3960" s="132"/>
      <c r="B3960" s="133"/>
      <c r="C3960" s="92"/>
      <c r="D3960" s="134"/>
      <c r="E3960" s="132"/>
      <c r="F3960" s="135"/>
      <c r="G3960" s="135"/>
      <c r="H3960" s="136"/>
    </row>
    <row r="3961" spans="1:8" x14ac:dyDescent="0.2">
      <c r="A3961" s="132"/>
      <c r="B3961" s="133"/>
      <c r="C3961" s="92"/>
      <c r="D3961" s="134"/>
      <c r="E3961" s="132"/>
      <c r="F3961" s="135"/>
      <c r="G3961" s="135"/>
      <c r="H3961" s="136"/>
    </row>
    <row r="3962" spans="1:8" x14ac:dyDescent="0.2">
      <c r="A3962" s="132"/>
      <c r="B3962" s="133"/>
      <c r="C3962" s="92"/>
      <c r="D3962" s="134"/>
      <c r="E3962" s="132"/>
      <c r="F3962" s="135"/>
      <c r="G3962" s="135"/>
      <c r="H3962" s="136"/>
    </row>
    <row r="3963" spans="1:8" x14ac:dyDescent="0.2">
      <c r="A3963" s="132"/>
      <c r="B3963" s="133"/>
      <c r="C3963" s="92"/>
      <c r="D3963" s="134"/>
      <c r="E3963" s="132"/>
      <c r="F3963" s="135"/>
      <c r="G3963" s="135"/>
      <c r="H3963" s="136"/>
    </row>
    <row r="3964" spans="1:8" x14ac:dyDescent="0.2">
      <c r="A3964" s="132"/>
      <c r="B3964" s="133"/>
      <c r="C3964" s="92"/>
      <c r="D3964" s="134"/>
      <c r="E3964" s="132"/>
      <c r="F3964" s="135"/>
      <c r="G3964" s="135"/>
      <c r="H3964" s="136"/>
    </row>
    <row r="3965" spans="1:8" x14ac:dyDescent="0.2">
      <c r="A3965" s="132"/>
      <c r="B3965" s="133"/>
      <c r="C3965" s="92"/>
      <c r="D3965" s="134"/>
      <c r="E3965" s="132"/>
      <c r="F3965" s="135"/>
      <c r="G3965" s="135"/>
      <c r="H3965" s="136"/>
    </row>
    <row r="3966" spans="1:8" x14ac:dyDescent="0.2">
      <c r="A3966" s="132"/>
      <c r="B3966" s="133"/>
      <c r="C3966" s="92"/>
      <c r="D3966" s="134"/>
      <c r="E3966" s="132"/>
      <c r="F3966" s="135"/>
      <c r="G3966" s="135"/>
      <c r="H3966" s="136"/>
    </row>
    <row r="3967" spans="1:8" x14ac:dyDescent="0.2">
      <c r="A3967" s="132"/>
      <c r="B3967" s="133"/>
      <c r="C3967" s="92"/>
      <c r="D3967" s="134"/>
      <c r="E3967" s="132"/>
      <c r="F3967" s="135"/>
      <c r="G3967" s="135"/>
      <c r="H3967" s="136"/>
    </row>
    <row r="3968" spans="1:8" x14ac:dyDescent="0.2">
      <c r="A3968" s="132"/>
      <c r="B3968" s="133"/>
      <c r="C3968" s="92"/>
      <c r="D3968" s="134"/>
      <c r="E3968" s="132"/>
      <c r="F3968" s="135"/>
      <c r="G3968" s="135"/>
      <c r="H3968" s="136"/>
    </row>
    <row r="3969" spans="1:8" x14ac:dyDescent="0.2">
      <c r="A3969" s="132"/>
      <c r="B3969" s="133"/>
      <c r="C3969" s="92"/>
      <c r="D3969" s="134"/>
      <c r="E3969" s="132"/>
      <c r="F3969" s="135"/>
      <c r="G3969" s="135"/>
      <c r="H3969" s="136"/>
    </row>
    <row r="3970" spans="1:8" x14ac:dyDescent="0.2">
      <c r="A3970" s="132"/>
      <c r="B3970" s="133"/>
      <c r="C3970" s="92"/>
      <c r="D3970" s="134"/>
      <c r="E3970" s="132"/>
      <c r="F3970" s="135"/>
      <c r="G3970" s="135"/>
      <c r="H3970" s="136"/>
    </row>
    <row r="3971" spans="1:8" x14ac:dyDescent="0.2">
      <c r="A3971" s="132"/>
      <c r="B3971" s="133"/>
      <c r="C3971" s="92"/>
      <c r="D3971" s="134"/>
      <c r="E3971" s="132"/>
      <c r="F3971" s="135"/>
      <c r="G3971" s="135"/>
      <c r="H3971" s="136"/>
    </row>
    <row r="3972" spans="1:8" x14ac:dyDescent="0.2">
      <c r="A3972" s="132"/>
      <c r="B3972" s="133"/>
      <c r="C3972" s="92"/>
      <c r="D3972" s="134"/>
      <c r="E3972" s="132"/>
      <c r="F3972" s="135"/>
      <c r="G3972" s="135"/>
      <c r="H3972" s="136"/>
    </row>
    <row r="3973" spans="1:8" x14ac:dyDescent="0.2">
      <c r="A3973" s="132"/>
      <c r="B3973" s="133"/>
      <c r="C3973" s="92"/>
      <c r="D3973" s="134"/>
      <c r="E3973" s="132"/>
      <c r="F3973" s="135"/>
      <c r="G3973" s="135"/>
      <c r="H3973" s="136"/>
    </row>
    <row r="3974" spans="1:8" x14ac:dyDescent="0.2">
      <c r="A3974" s="132"/>
      <c r="B3974" s="133"/>
      <c r="C3974" s="92"/>
      <c r="D3974" s="134"/>
      <c r="E3974" s="132"/>
      <c r="F3974" s="135"/>
      <c r="G3974" s="135"/>
      <c r="H3974" s="136"/>
    </row>
    <row r="3975" spans="1:8" x14ac:dyDescent="0.2">
      <c r="A3975" s="132"/>
      <c r="B3975" s="133"/>
      <c r="C3975" s="92"/>
      <c r="D3975" s="134"/>
      <c r="E3975" s="132"/>
      <c r="F3975" s="135"/>
      <c r="G3975" s="135"/>
      <c r="H3975" s="136"/>
    </row>
    <row r="3976" spans="1:8" x14ac:dyDescent="0.2">
      <c r="A3976" s="132"/>
      <c r="B3976" s="133"/>
      <c r="C3976" s="92"/>
      <c r="D3976" s="134"/>
      <c r="E3976" s="132"/>
      <c r="F3976" s="135"/>
      <c r="G3976" s="135"/>
      <c r="H3976" s="136"/>
    </row>
    <row r="3977" spans="1:8" x14ac:dyDescent="0.2">
      <c r="A3977" s="132"/>
      <c r="B3977" s="133"/>
      <c r="C3977" s="92"/>
      <c r="D3977" s="134"/>
      <c r="E3977" s="132"/>
      <c r="F3977" s="135"/>
      <c r="G3977" s="135"/>
      <c r="H3977" s="136"/>
    </row>
    <row r="3978" spans="1:8" x14ac:dyDescent="0.2">
      <c r="A3978" s="132"/>
      <c r="B3978" s="133"/>
      <c r="C3978" s="92"/>
      <c r="D3978" s="134"/>
      <c r="E3978" s="132"/>
      <c r="F3978" s="135"/>
      <c r="G3978" s="135"/>
      <c r="H3978" s="136"/>
    </row>
    <row r="3979" spans="1:8" x14ac:dyDescent="0.2">
      <c r="A3979" s="132"/>
      <c r="B3979" s="133"/>
      <c r="C3979" s="92"/>
      <c r="D3979" s="134"/>
      <c r="E3979" s="132"/>
      <c r="F3979" s="135"/>
      <c r="G3979" s="135"/>
      <c r="H3979" s="136"/>
    </row>
    <row r="3980" spans="1:8" x14ac:dyDescent="0.2">
      <c r="A3980" s="132"/>
      <c r="B3980" s="133"/>
      <c r="C3980" s="92"/>
      <c r="D3980" s="134"/>
      <c r="E3980" s="132"/>
      <c r="F3980" s="135"/>
      <c r="G3980" s="135"/>
      <c r="H3980" s="136"/>
    </row>
    <row r="3981" spans="1:8" x14ac:dyDescent="0.2">
      <c r="A3981" s="132"/>
      <c r="B3981" s="133"/>
      <c r="C3981" s="92"/>
      <c r="D3981" s="134"/>
      <c r="E3981" s="132"/>
      <c r="F3981" s="135"/>
      <c r="G3981" s="135"/>
      <c r="H3981" s="136"/>
    </row>
    <row r="3982" spans="1:8" x14ac:dyDescent="0.2">
      <c r="A3982" s="132"/>
      <c r="B3982" s="133"/>
      <c r="C3982" s="92"/>
      <c r="D3982" s="134"/>
      <c r="E3982" s="132"/>
      <c r="F3982" s="135"/>
      <c r="G3982" s="135"/>
      <c r="H3982" s="136"/>
    </row>
    <row r="3983" spans="1:8" x14ac:dyDescent="0.2">
      <c r="A3983" s="132"/>
      <c r="B3983" s="133"/>
      <c r="C3983" s="92"/>
      <c r="D3983" s="134"/>
      <c r="E3983" s="132"/>
      <c r="F3983" s="135"/>
      <c r="G3983" s="135"/>
      <c r="H3983" s="136"/>
    </row>
    <row r="3984" spans="1:8" x14ac:dyDescent="0.2">
      <c r="A3984" s="132"/>
      <c r="B3984" s="133"/>
      <c r="C3984" s="92"/>
      <c r="D3984" s="134"/>
      <c r="E3984" s="132"/>
      <c r="F3984" s="135"/>
      <c r="G3984" s="135"/>
      <c r="H3984" s="136"/>
    </row>
    <row r="3985" spans="1:8" x14ac:dyDescent="0.2">
      <c r="A3985" s="132"/>
      <c r="B3985" s="133"/>
      <c r="C3985" s="92"/>
      <c r="D3985" s="134"/>
      <c r="E3985" s="132"/>
      <c r="F3985" s="135"/>
      <c r="G3985" s="135"/>
      <c r="H3985" s="136"/>
    </row>
    <row r="3986" spans="1:8" x14ac:dyDescent="0.2">
      <c r="A3986" s="132"/>
      <c r="B3986" s="133"/>
      <c r="C3986" s="92"/>
      <c r="D3986" s="134"/>
      <c r="E3986" s="132"/>
      <c r="F3986" s="135"/>
      <c r="G3986" s="135"/>
      <c r="H3986" s="136"/>
    </row>
    <row r="3987" spans="1:8" x14ac:dyDescent="0.2">
      <c r="A3987" s="132"/>
      <c r="B3987" s="133"/>
      <c r="C3987" s="92"/>
      <c r="D3987" s="134"/>
      <c r="E3987" s="132"/>
      <c r="F3987" s="135"/>
      <c r="G3987" s="135"/>
      <c r="H3987" s="136"/>
    </row>
    <row r="3988" spans="1:8" x14ac:dyDescent="0.2">
      <c r="A3988" s="132"/>
      <c r="B3988" s="133"/>
      <c r="C3988" s="92"/>
      <c r="D3988" s="134"/>
      <c r="E3988" s="132"/>
      <c r="F3988" s="135"/>
      <c r="G3988" s="135"/>
      <c r="H3988" s="136"/>
    </row>
    <row r="3989" spans="1:8" x14ac:dyDescent="0.2">
      <c r="A3989" s="132"/>
      <c r="B3989" s="133"/>
      <c r="C3989" s="92"/>
      <c r="D3989" s="134"/>
      <c r="E3989" s="132"/>
      <c r="F3989" s="135"/>
      <c r="G3989" s="135"/>
      <c r="H3989" s="136"/>
    </row>
    <row r="3990" spans="1:8" x14ac:dyDescent="0.2">
      <c r="A3990" s="132"/>
      <c r="B3990" s="133"/>
      <c r="C3990" s="92"/>
      <c r="D3990" s="134"/>
      <c r="E3990" s="132"/>
      <c r="F3990" s="135"/>
      <c r="G3990" s="135"/>
      <c r="H3990" s="136"/>
    </row>
    <row r="3991" spans="1:8" x14ac:dyDescent="0.2">
      <c r="A3991" s="132"/>
      <c r="B3991" s="133"/>
      <c r="C3991" s="92"/>
      <c r="D3991" s="134"/>
      <c r="E3991" s="132"/>
      <c r="F3991" s="135"/>
      <c r="G3991" s="135"/>
      <c r="H3991" s="136"/>
    </row>
    <row r="3992" spans="1:8" x14ac:dyDescent="0.2">
      <c r="A3992" s="132"/>
      <c r="B3992" s="133"/>
      <c r="C3992" s="92"/>
      <c r="D3992" s="134"/>
      <c r="E3992" s="132"/>
      <c r="F3992" s="135"/>
      <c r="G3992" s="135"/>
      <c r="H3992" s="136"/>
    </row>
    <row r="3993" spans="1:8" x14ac:dyDescent="0.2">
      <c r="A3993" s="132"/>
      <c r="B3993" s="133"/>
      <c r="C3993" s="92"/>
      <c r="D3993" s="134"/>
      <c r="E3993" s="132"/>
      <c r="F3993" s="135"/>
      <c r="G3993" s="135"/>
      <c r="H3993" s="136"/>
    </row>
    <row r="3994" spans="1:8" x14ac:dyDescent="0.2">
      <c r="A3994" s="132"/>
      <c r="B3994" s="133"/>
      <c r="C3994" s="92"/>
      <c r="D3994" s="134"/>
      <c r="E3994" s="132"/>
      <c r="F3994" s="135"/>
      <c r="G3994" s="135"/>
      <c r="H3994" s="136"/>
    </row>
    <row r="3995" spans="1:8" x14ac:dyDescent="0.2">
      <c r="A3995" s="132"/>
      <c r="B3995" s="133"/>
      <c r="C3995" s="92"/>
      <c r="D3995" s="134"/>
      <c r="E3995" s="132"/>
      <c r="F3995" s="135"/>
      <c r="G3995" s="135"/>
      <c r="H3995" s="136"/>
    </row>
    <row r="3996" spans="1:8" x14ac:dyDescent="0.2">
      <c r="A3996" s="132"/>
      <c r="B3996" s="133"/>
      <c r="C3996" s="92"/>
      <c r="D3996" s="134"/>
      <c r="E3996" s="132"/>
      <c r="F3996" s="135"/>
      <c r="G3996" s="135"/>
      <c r="H3996" s="136"/>
    </row>
    <row r="3997" spans="1:8" x14ac:dyDescent="0.2">
      <c r="A3997" s="132"/>
      <c r="B3997" s="133"/>
      <c r="C3997" s="92"/>
      <c r="D3997" s="134"/>
      <c r="E3997" s="132"/>
      <c r="F3997" s="135"/>
      <c r="G3997" s="135"/>
      <c r="H3997" s="136"/>
    </row>
    <row r="3998" spans="1:8" x14ac:dyDescent="0.2">
      <c r="A3998" s="132"/>
      <c r="B3998" s="133"/>
      <c r="C3998" s="92"/>
      <c r="D3998" s="134"/>
      <c r="E3998" s="132"/>
      <c r="F3998" s="135"/>
      <c r="G3998" s="135"/>
      <c r="H3998" s="136"/>
    </row>
    <row r="3999" spans="1:8" x14ac:dyDescent="0.2">
      <c r="A3999" s="132"/>
      <c r="B3999" s="133"/>
      <c r="C3999" s="92"/>
      <c r="D3999" s="134"/>
      <c r="E3999" s="132"/>
      <c r="F3999" s="135"/>
      <c r="G3999" s="135"/>
      <c r="H3999" s="136"/>
    </row>
    <row r="4000" spans="1:8" x14ac:dyDescent="0.2">
      <c r="A4000" s="132"/>
      <c r="B4000" s="133"/>
      <c r="C4000" s="92"/>
      <c r="D4000" s="134"/>
      <c r="E4000" s="132"/>
      <c r="F4000" s="135"/>
      <c r="G4000" s="135"/>
      <c r="H4000" s="136"/>
    </row>
    <row r="4001" spans="1:8" x14ac:dyDescent="0.2">
      <c r="A4001" s="132"/>
      <c r="B4001" s="133"/>
      <c r="C4001" s="92"/>
      <c r="D4001" s="134"/>
      <c r="E4001" s="132"/>
      <c r="F4001" s="135"/>
      <c r="G4001" s="135"/>
      <c r="H4001" s="136"/>
    </row>
    <row r="4002" spans="1:8" x14ac:dyDescent="0.2">
      <c r="A4002" s="132"/>
      <c r="B4002" s="133"/>
      <c r="C4002" s="92"/>
      <c r="D4002" s="134"/>
      <c r="E4002" s="132"/>
      <c r="F4002" s="135"/>
      <c r="G4002" s="135"/>
      <c r="H4002" s="136"/>
    </row>
    <row r="4003" spans="1:8" x14ac:dyDescent="0.2">
      <c r="A4003" s="132"/>
      <c r="B4003" s="133"/>
      <c r="C4003" s="92"/>
      <c r="D4003" s="134"/>
      <c r="E4003" s="132"/>
      <c r="F4003" s="135"/>
      <c r="G4003" s="135"/>
      <c r="H4003" s="136"/>
    </row>
    <row r="4004" spans="1:8" x14ac:dyDescent="0.2">
      <c r="A4004" s="132"/>
      <c r="B4004" s="133"/>
      <c r="C4004" s="92"/>
      <c r="D4004" s="134"/>
      <c r="E4004" s="132"/>
      <c r="F4004" s="135"/>
      <c r="G4004" s="135"/>
      <c r="H4004" s="136"/>
    </row>
    <row r="4005" spans="1:8" x14ac:dyDescent="0.2">
      <c r="A4005" s="132"/>
      <c r="B4005" s="133"/>
      <c r="C4005" s="92"/>
      <c r="D4005" s="134"/>
      <c r="E4005" s="132"/>
      <c r="F4005" s="135"/>
      <c r="G4005" s="135"/>
      <c r="H4005" s="136"/>
    </row>
    <row r="4006" spans="1:8" x14ac:dyDescent="0.2">
      <c r="A4006" s="132"/>
      <c r="B4006" s="133"/>
      <c r="C4006" s="92"/>
      <c r="D4006" s="134"/>
      <c r="E4006" s="132"/>
      <c r="F4006" s="135"/>
      <c r="G4006" s="135"/>
      <c r="H4006" s="136"/>
    </row>
    <row r="4007" spans="1:8" x14ac:dyDescent="0.2">
      <c r="A4007" s="132"/>
      <c r="B4007" s="133"/>
      <c r="C4007" s="92"/>
      <c r="D4007" s="134"/>
      <c r="E4007" s="132"/>
      <c r="F4007" s="135"/>
      <c r="G4007" s="135"/>
      <c r="H4007" s="136"/>
    </row>
    <row r="4008" spans="1:8" x14ac:dyDescent="0.2">
      <c r="A4008" s="132"/>
      <c r="B4008" s="133"/>
      <c r="C4008" s="92"/>
      <c r="D4008" s="134"/>
      <c r="E4008" s="132"/>
      <c r="F4008" s="135"/>
      <c r="G4008" s="135"/>
      <c r="H4008" s="136"/>
    </row>
    <row r="4009" spans="1:8" x14ac:dyDescent="0.2">
      <c r="A4009" s="132"/>
      <c r="B4009" s="133"/>
      <c r="C4009" s="92"/>
      <c r="D4009" s="134"/>
      <c r="E4009" s="132"/>
      <c r="F4009" s="135"/>
      <c r="G4009" s="135"/>
      <c r="H4009" s="136"/>
    </row>
    <row r="4010" spans="1:8" x14ac:dyDescent="0.2">
      <c r="A4010" s="132"/>
      <c r="B4010" s="133"/>
      <c r="C4010" s="92"/>
      <c r="D4010" s="134"/>
      <c r="E4010" s="132"/>
      <c r="F4010" s="135"/>
      <c r="G4010" s="135"/>
      <c r="H4010" s="136"/>
    </row>
    <row r="4011" spans="1:8" x14ac:dyDescent="0.2">
      <c r="A4011" s="132"/>
      <c r="B4011" s="133"/>
      <c r="C4011" s="92"/>
      <c r="D4011" s="134"/>
      <c r="E4011" s="132"/>
      <c r="F4011" s="135"/>
      <c r="G4011" s="135"/>
      <c r="H4011" s="136"/>
    </row>
    <row r="4012" spans="1:8" x14ac:dyDescent="0.2">
      <c r="A4012" s="132"/>
      <c r="B4012" s="133"/>
      <c r="C4012" s="92"/>
      <c r="D4012" s="134"/>
      <c r="E4012" s="132"/>
      <c r="F4012" s="135"/>
      <c r="G4012" s="135"/>
      <c r="H4012" s="136"/>
    </row>
    <row r="4013" spans="1:8" x14ac:dyDescent="0.2">
      <c r="A4013" s="132"/>
      <c r="B4013" s="133"/>
      <c r="C4013" s="92"/>
      <c r="D4013" s="134"/>
      <c r="E4013" s="132"/>
      <c r="F4013" s="135"/>
      <c r="G4013" s="135"/>
      <c r="H4013" s="136"/>
    </row>
    <row r="4014" spans="1:8" x14ac:dyDescent="0.2">
      <c r="A4014" s="132"/>
      <c r="B4014" s="133"/>
      <c r="C4014" s="92"/>
      <c r="D4014" s="134"/>
      <c r="E4014" s="132"/>
      <c r="F4014" s="135"/>
      <c r="G4014" s="135"/>
      <c r="H4014" s="136"/>
    </row>
    <row r="4015" spans="1:8" x14ac:dyDescent="0.2">
      <c r="A4015" s="132"/>
      <c r="B4015" s="133"/>
      <c r="C4015" s="92"/>
      <c r="D4015" s="134"/>
      <c r="E4015" s="132"/>
      <c r="F4015" s="135"/>
      <c r="G4015" s="135"/>
      <c r="H4015" s="136"/>
    </row>
    <row r="4016" spans="1:8" x14ac:dyDescent="0.2">
      <c r="A4016" s="132"/>
      <c r="B4016" s="133"/>
      <c r="C4016" s="92"/>
      <c r="D4016" s="134"/>
      <c r="E4016" s="132"/>
      <c r="F4016" s="135"/>
      <c r="G4016" s="135"/>
      <c r="H4016" s="136"/>
    </row>
    <row r="4017" spans="1:8" x14ac:dyDescent="0.2">
      <c r="A4017" s="132"/>
      <c r="B4017" s="133"/>
      <c r="C4017" s="92"/>
      <c r="D4017" s="134"/>
      <c r="E4017" s="132"/>
      <c r="F4017" s="135"/>
      <c r="G4017" s="135"/>
      <c r="H4017" s="136"/>
    </row>
    <row r="4018" spans="1:8" x14ac:dyDescent="0.2">
      <c r="A4018" s="132"/>
      <c r="B4018" s="133"/>
      <c r="C4018" s="92"/>
      <c r="D4018" s="134"/>
      <c r="E4018" s="132"/>
      <c r="F4018" s="135"/>
      <c r="G4018" s="135"/>
      <c r="H4018" s="136"/>
    </row>
    <row r="4019" spans="1:8" x14ac:dyDescent="0.2">
      <c r="A4019" s="132"/>
      <c r="B4019" s="133"/>
      <c r="C4019" s="92"/>
      <c r="D4019" s="134"/>
      <c r="E4019" s="132"/>
      <c r="F4019" s="135"/>
      <c r="G4019" s="135"/>
      <c r="H4019" s="136"/>
    </row>
    <row r="4020" spans="1:8" x14ac:dyDescent="0.2">
      <c r="A4020" s="132"/>
      <c r="B4020" s="133"/>
      <c r="C4020" s="92"/>
      <c r="D4020" s="134"/>
      <c r="E4020" s="132"/>
      <c r="F4020" s="135"/>
      <c r="G4020" s="135"/>
      <c r="H4020" s="136"/>
    </row>
    <row r="4021" spans="1:8" x14ac:dyDescent="0.2">
      <c r="A4021" s="132"/>
      <c r="B4021" s="133"/>
      <c r="C4021" s="92"/>
      <c r="D4021" s="134"/>
      <c r="E4021" s="132"/>
      <c r="F4021" s="135"/>
      <c r="G4021" s="135"/>
      <c r="H4021" s="136"/>
    </row>
    <row r="4022" spans="1:8" x14ac:dyDescent="0.2">
      <c r="A4022" s="132"/>
      <c r="B4022" s="133"/>
      <c r="C4022" s="92"/>
      <c r="D4022" s="134"/>
      <c r="E4022" s="132"/>
      <c r="F4022" s="135"/>
      <c r="G4022" s="135"/>
      <c r="H4022" s="136"/>
    </row>
    <row r="4023" spans="1:8" x14ac:dyDescent="0.2">
      <c r="A4023" s="132"/>
      <c r="B4023" s="133"/>
      <c r="C4023" s="92"/>
      <c r="D4023" s="134"/>
      <c r="E4023" s="132"/>
      <c r="F4023" s="135"/>
      <c r="G4023" s="135"/>
      <c r="H4023" s="136"/>
    </row>
    <row r="4024" spans="1:8" x14ac:dyDescent="0.2">
      <c r="A4024" s="132"/>
      <c r="B4024" s="133"/>
      <c r="C4024" s="92"/>
      <c r="D4024" s="134"/>
      <c r="E4024" s="132"/>
      <c r="F4024" s="135"/>
      <c r="G4024" s="135"/>
      <c r="H4024" s="136"/>
    </row>
    <row r="4025" spans="1:8" x14ac:dyDescent="0.2">
      <c r="A4025" s="132"/>
      <c r="B4025" s="133"/>
      <c r="C4025" s="92"/>
      <c r="D4025" s="134"/>
      <c r="E4025" s="132"/>
      <c r="F4025" s="135"/>
      <c r="G4025" s="135"/>
      <c r="H4025" s="136"/>
    </row>
    <row r="4026" spans="1:8" x14ac:dyDescent="0.2">
      <c r="A4026" s="132"/>
      <c r="B4026" s="133"/>
      <c r="C4026" s="92"/>
      <c r="D4026" s="134"/>
      <c r="E4026" s="132"/>
      <c r="F4026" s="135"/>
      <c r="G4026" s="135"/>
      <c r="H4026" s="136"/>
    </row>
    <row r="4027" spans="1:8" x14ac:dyDescent="0.2">
      <c r="A4027" s="132"/>
      <c r="B4027" s="133"/>
      <c r="C4027" s="92"/>
      <c r="D4027" s="134"/>
      <c r="E4027" s="132"/>
      <c r="F4027" s="135"/>
      <c r="G4027" s="135"/>
      <c r="H4027" s="136"/>
    </row>
    <row r="4028" spans="1:8" x14ac:dyDescent="0.2">
      <c r="A4028" s="132"/>
      <c r="B4028" s="133"/>
      <c r="C4028" s="92"/>
      <c r="D4028" s="134"/>
      <c r="E4028" s="132"/>
      <c r="F4028" s="135"/>
      <c r="G4028" s="135"/>
      <c r="H4028" s="136"/>
    </row>
    <row r="4029" spans="1:8" x14ac:dyDescent="0.2">
      <c r="A4029" s="132"/>
      <c r="B4029" s="133"/>
      <c r="C4029" s="92"/>
      <c r="D4029" s="134"/>
      <c r="E4029" s="132"/>
      <c r="F4029" s="135"/>
      <c r="G4029" s="135"/>
      <c r="H4029" s="136"/>
    </row>
    <row r="4030" spans="1:8" x14ac:dyDescent="0.2">
      <c r="A4030" s="132"/>
      <c r="B4030" s="133"/>
      <c r="C4030" s="92"/>
      <c r="D4030" s="134"/>
      <c r="E4030" s="132"/>
      <c r="F4030" s="135"/>
      <c r="G4030" s="135"/>
      <c r="H4030" s="136"/>
    </row>
    <row r="4031" spans="1:8" x14ac:dyDescent="0.2">
      <c r="A4031" s="132"/>
      <c r="B4031" s="133"/>
      <c r="C4031" s="92"/>
      <c r="D4031" s="134"/>
      <c r="E4031" s="132"/>
      <c r="F4031" s="135"/>
      <c r="G4031" s="135"/>
      <c r="H4031" s="136"/>
    </row>
    <row r="4032" spans="1:8" x14ac:dyDescent="0.2">
      <c r="A4032" s="132"/>
      <c r="B4032" s="133"/>
      <c r="C4032" s="92"/>
      <c r="D4032" s="134"/>
      <c r="E4032" s="132"/>
      <c r="F4032" s="135"/>
      <c r="G4032" s="135"/>
      <c r="H4032" s="136"/>
    </row>
    <row r="4033" spans="1:8" x14ac:dyDescent="0.2">
      <c r="A4033" s="132"/>
      <c r="B4033" s="133"/>
      <c r="C4033" s="92"/>
      <c r="D4033" s="134"/>
      <c r="E4033" s="132"/>
      <c r="F4033" s="135"/>
      <c r="G4033" s="135"/>
      <c r="H4033" s="136"/>
    </row>
    <row r="4034" spans="1:8" x14ac:dyDescent="0.2">
      <c r="A4034" s="132"/>
      <c r="B4034" s="133"/>
      <c r="C4034" s="92"/>
      <c r="D4034" s="134"/>
      <c r="E4034" s="132"/>
      <c r="F4034" s="135"/>
      <c r="G4034" s="135"/>
      <c r="H4034" s="136"/>
    </row>
    <row r="4035" spans="1:8" x14ac:dyDescent="0.2">
      <c r="A4035" s="132"/>
      <c r="B4035" s="133"/>
      <c r="C4035" s="92"/>
      <c r="D4035" s="134"/>
      <c r="E4035" s="132"/>
      <c r="F4035" s="135"/>
      <c r="G4035" s="135"/>
      <c r="H4035" s="136"/>
    </row>
    <row r="4036" spans="1:8" x14ac:dyDescent="0.2">
      <c r="A4036" s="132"/>
      <c r="B4036" s="133"/>
      <c r="C4036" s="92"/>
      <c r="D4036" s="134"/>
      <c r="E4036" s="132"/>
      <c r="F4036" s="135"/>
      <c r="G4036" s="135"/>
      <c r="H4036" s="136"/>
    </row>
    <row r="4037" spans="1:8" x14ac:dyDescent="0.2">
      <c r="A4037" s="132"/>
      <c r="B4037" s="133"/>
      <c r="C4037" s="92"/>
      <c r="D4037" s="134"/>
      <c r="E4037" s="132"/>
      <c r="F4037" s="135"/>
      <c r="G4037" s="135"/>
      <c r="H4037" s="136"/>
    </row>
    <row r="4038" spans="1:8" x14ac:dyDescent="0.2">
      <c r="A4038" s="132"/>
      <c r="B4038" s="133"/>
      <c r="C4038" s="92"/>
      <c r="D4038" s="134"/>
      <c r="E4038" s="132"/>
      <c r="F4038" s="135"/>
      <c r="G4038" s="135"/>
      <c r="H4038" s="136"/>
    </row>
    <row r="4039" spans="1:8" x14ac:dyDescent="0.2">
      <c r="A4039" s="132"/>
      <c r="B4039" s="133"/>
      <c r="C4039" s="92"/>
      <c r="D4039" s="134"/>
      <c r="E4039" s="132"/>
      <c r="F4039" s="135"/>
      <c r="G4039" s="135"/>
      <c r="H4039" s="136"/>
    </row>
    <row r="4040" spans="1:8" x14ac:dyDescent="0.2">
      <c r="A4040" s="132"/>
      <c r="B4040" s="133"/>
      <c r="C4040" s="92"/>
      <c r="D4040" s="134"/>
      <c r="E4040" s="132"/>
      <c r="F4040" s="135"/>
      <c r="G4040" s="135"/>
      <c r="H4040" s="136"/>
    </row>
    <row r="4041" spans="1:8" x14ac:dyDescent="0.2">
      <c r="A4041" s="132"/>
      <c r="B4041" s="133"/>
      <c r="C4041" s="92"/>
      <c r="D4041" s="134"/>
      <c r="E4041" s="132"/>
      <c r="F4041" s="135"/>
      <c r="G4041" s="135"/>
      <c r="H4041" s="136"/>
    </row>
    <row r="4042" spans="1:8" x14ac:dyDescent="0.2">
      <c r="A4042" s="132"/>
      <c r="B4042" s="133"/>
      <c r="C4042" s="92"/>
      <c r="D4042" s="134"/>
      <c r="E4042" s="132"/>
      <c r="F4042" s="135"/>
      <c r="G4042" s="135"/>
      <c r="H4042" s="136"/>
    </row>
    <row r="4043" spans="1:8" x14ac:dyDescent="0.2">
      <c r="A4043" s="132"/>
      <c r="B4043" s="133"/>
      <c r="C4043" s="92"/>
      <c r="D4043" s="134"/>
      <c r="E4043" s="132"/>
      <c r="F4043" s="135"/>
      <c r="G4043" s="135"/>
      <c r="H4043" s="136"/>
    </row>
    <row r="4044" spans="1:8" x14ac:dyDescent="0.2">
      <c r="A4044" s="132"/>
      <c r="B4044" s="133"/>
      <c r="C4044" s="92"/>
      <c r="D4044" s="134"/>
      <c r="E4044" s="132"/>
      <c r="F4044" s="135"/>
      <c r="G4044" s="135"/>
      <c r="H4044" s="136"/>
    </row>
    <row r="4045" spans="1:8" x14ac:dyDescent="0.2">
      <c r="A4045" s="132"/>
      <c r="B4045" s="133"/>
      <c r="C4045" s="92"/>
      <c r="D4045" s="134"/>
      <c r="E4045" s="132"/>
      <c r="F4045" s="135"/>
      <c r="G4045" s="135"/>
      <c r="H4045" s="136"/>
    </row>
    <row r="4046" spans="1:8" x14ac:dyDescent="0.2">
      <c r="A4046" s="132"/>
      <c r="B4046" s="133"/>
      <c r="C4046" s="92"/>
      <c r="D4046" s="134"/>
      <c r="E4046" s="132"/>
      <c r="F4046" s="135"/>
      <c r="G4046" s="135"/>
      <c r="H4046" s="136"/>
    </row>
    <row r="4047" spans="1:8" x14ac:dyDescent="0.2">
      <c r="A4047" s="132"/>
      <c r="B4047" s="133"/>
      <c r="C4047" s="92"/>
      <c r="D4047" s="134"/>
      <c r="E4047" s="132"/>
      <c r="F4047" s="135"/>
      <c r="G4047" s="135"/>
      <c r="H4047" s="136"/>
    </row>
    <row r="4048" spans="1:8" x14ac:dyDescent="0.2">
      <c r="A4048" s="132"/>
      <c r="B4048" s="133"/>
      <c r="C4048" s="92"/>
      <c r="D4048" s="134"/>
      <c r="E4048" s="132"/>
      <c r="F4048" s="135"/>
      <c r="G4048" s="135"/>
      <c r="H4048" s="136"/>
    </row>
    <row r="4049" spans="1:8" x14ac:dyDescent="0.2">
      <c r="A4049" s="132"/>
      <c r="B4049" s="133"/>
      <c r="C4049" s="92"/>
      <c r="D4049" s="134"/>
      <c r="E4049" s="132"/>
      <c r="F4049" s="135"/>
      <c r="G4049" s="135"/>
      <c r="H4049" s="136"/>
    </row>
    <row r="4050" spans="1:8" x14ac:dyDescent="0.2">
      <c r="A4050" s="132"/>
      <c r="B4050" s="133"/>
      <c r="C4050" s="92"/>
      <c r="D4050" s="134"/>
      <c r="E4050" s="132"/>
      <c r="F4050" s="135"/>
      <c r="G4050" s="135"/>
      <c r="H4050" s="136"/>
    </row>
    <row r="4051" spans="1:8" x14ac:dyDescent="0.2">
      <c r="A4051" s="132"/>
      <c r="B4051" s="133"/>
      <c r="C4051" s="92"/>
      <c r="D4051" s="134"/>
      <c r="E4051" s="132"/>
      <c r="F4051" s="135"/>
      <c r="G4051" s="135"/>
      <c r="H4051" s="136"/>
    </row>
    <row r="4052" spans="1:8" x14ac:dyDescent="0.2">
      <c r="A4052" s="132"/>
      <c r="B4052" s="133"/>
      <c r="C4052" s="92"/>
      <c r="D4052" s="134"/>
      <c r="E4052" s="132"/>
      <c r="F4052" s="135"/>
      <c r="G4052" s="135"/>
      <c r="H4052" s="136"/>
    </row>
    <row r="4053" spans="1:8" x14ac:dyDescent="0.2">
      <c r="A4053" s="132"/>
      <c r="B4053" s="133"/>
      <c r="C4053" s="92"/>
      <c r="D4053" s="134"/>
      <c r="E4053" s="132"/>
      <c r="F4053" s="135"/>
      <c r="G4053" s="135"/>
      <c r="H4053" s="136"/>
    </row>
    <row r="4054" spans="1:8" x14ac:dyDescent="0.2">
      <c r="A4054" s="132"/>
      <c r="B4054" s="133"/>
      <c r="C4054" s="92"/>
      <c r="D4054" s="134"/>
      <c r="E4054" s="132"/>
      <c r="F4054" s="135"/>
      <c r="G4054" s="135"/>
      <c r="H4054" s="136"/>
    </row>
    <row r="4055" spans="1:8" x14ac:dyDescent="0.2">
      <c r="A4055" s="132"/>
      <c r="B4055" s="133"/>
      <c r="C4055" s="92"/>
      <c r="D4055" s="134"/>
      <c r="E4055" s="132"/>
      <c r="F4055" s="135"/>
      <c r="G4055" s="135"/>
      <c r="H4055" s="136"/>
    </row>
    <row r="4056" spans="1:8" x14ac:dyDescent="0.2">
      <c r="A4056" s="132"/>
      <c r="B4056" s="133"/>
      <c r="C4056" s="92"/>
      <c r="D4056" s="134"/>
      <c r="E4056" s="132"/>
      <c r="F4056" s="135"/>
      <c r="G4056" s="135"/>
      <c r="H4056" s="136"/>
    </row>
    <row r="4057" spans="1:8" x14ac:dyDescent="0.2">
      <c r="A4057" s="132"/>
      <c r="B4057" s="133"/>
      <c r="C4057" s="92"/>
      <c r="D4057" s="134"/>
      <c r="E4057" s="132"/>
      <c r="F4057" s="135"/>
      <c r="G4057" s="135"/>
      <c r="H4057" s="136"/>
    </row>
    <row r="4058" spans="1:8" x14ac:dyDescent="0.2">
      <c r="A4058" s="132"/>
      <c r="B4058" s="133"/>
      <c r="C4058" s="92"/>
      <c r="D4058" s="134"/>
      <c r="E4058" s="132"/>
      <c r="F4058" s="135"/>
      <c r="G4058" s="135"/>
      <c r="H4058" s="136"/>
    </row>
    <row r="4059" spans="1:8" x14ac:dyDescent="0.2">
      <c r="A4059" s="132"/>
      <c r="B4059" s="133"/>
      <c r="C4059" s="92"/>
      <c r="D4059" s="134"/>
      <c r="E4059" s="132"/>
      <c r="F4059" s="135"/>
      <c r="G4059" s="135"/>
      <c r="H4059" s="136"/>
    </row>
    <row r="4060" spans="1:8" x14ac:dyDescent="0.2">
      <c r="A4060" s="132"/>
      <c r="B4060" s="133"/>
      <c r="C4060" s="92"/>
      <c r="D4060" s="134"/>
      <c r="E4060" s="132"/>
      <c r="F4060" s="135"/>
      <c r="G4060" s="135"/>
      <c r="H4060" s="136"/>
    </row>
    <row r="4061" spans="1:8" x14ac:dyDescent="0.2">
      <c r="A4061" s="132"/>
      <c r="B4061" s="133"/>
      <c r="C4061" s="92"/>
      <c r="D4061" s="134"/>
      <c r="E4061" s="132"/>
      <c r="F4061" s="135"/>
      <c r="G4061" s="135"/>
      <c r="H4061" s="136"/>
    </row>
    <row r="4062" spans="1:8" x14ac:dyDescent="0.2">
      <c r="A4062" s="132"/>
      <c r="B4062" s="133"/>
      <c r="C4062" s="92"/>
      <c r="D4062" s="134"/>
      <c r="E4062" s="132"/>
      <c r="F4062" s="135"/>
      <c r="G4062" s="135"/>
      <c r="H4062" s="136"/>
    </row>
    <row r="4063" spans="1:8" x14ac:dyDescent="0.2">
      <c r="A4063" s="132"/>
      <c r="B4063" s="133"/>
      <c r="C4063" s="92"/>
      <c r="D4063" s="134"/>
      <c r="E4063" s="132"/>
      <c r="F4063" s="135"/>
      <c r="G4063" s="135"/>
      <c r="H4063" s="136"/>
    </row>
    <row r="4064" spans="1:8" x14ac:dyDescent="0.2">
      <c r="A4064" s="132"/>
      <c r="B4064" s="133"/>
      <c r="C4064" s="92"/>
      <c r="D4064" s="134"/>
      <c r="E4064" s="132"/>
      <c r="F4064" s="135"/>
      <c r="G4064" s="135"/>
      <c r="H4064" s="136"/>
    </row>
    <row r="4065" spans="1:8" x14ac:dyDescent="0.2">
      <c r="A4065" s="132"/>
      <c r="B4065" s="133"/>
      <c r="C4065" s="92"/>
      <c r="D4065" s="134"/>
      <c r="E4065" s="132"/>
      <c r="F4065" s="135"/>
      <c r="G4065" s="135"/>
      <c r="H4065" s="136"/>
    </row>
    <row r="4066" spans="1:8" x14ac:dyDescent="0.2">
      <c r="A4066" s="132"/>
      <c r="B4066" s="133"/>
      <c r="C4066" s="92"/>
      <c r="D4066" s="134"/>
      <c r="E4066" s="132"/>
      <c r="F4066" s="135"/>
      <c r="G4066" s="135"/>
      <c r="H4066" s="136"/>
    </row>
    <row r="4067" spans="1:8" x14ac:dyDescent="0.2">
      <c r="A4067" s="132"/>
      <c r="B4067" s="133"/>
      <c r="C4067" s="92"/>
      <c r="D4067" s="134"/>
      <c r="E4067" s="132"/>
      <c r="F4067" s="135"/>
      <c r="G4067" s="135"/>
      <c r="H4067" s="136"/>
    </row>
    <row r="4068" spans="1:8" x14ac:dyDescent="0.2">
      <c r="A4068" s="132"/>
      <c r="B4068" s="133"/>
      <c r="C4068" s="92"/>
      <c r="D4068" s="134"/>
      <c r="E4068" s="132"/>
      <c r="F4068" s="135"/>
      <c r="G4068" s="135"/>
      <c r="H4068" s="136"/>
    </row>
    <row r="4069" spans="1:8" x14ac:dyDescent="0.2">
      <c r="A4069" s="132"/>
      <c r="B4069" s="133"/>
      <c r="C4069" s="92"/>
      <c r="D4069" s="134"/>
      <c r="E4069" s="132"/>
      <c r="F4069" s="135"/>
      <c r="G4069" s="135"/>
      <c r="H4069" s="136"/>
    </row>
    <row r="4070" spans="1:8" x14ac:dyDescent="0.2">
      <c r="A4070" s="132"/>
      <c r="B4070" s="133"/>
      <c r="C4070" s="92"/>
      <c r="D4070" s="134"/>
      <c r="E4070" s="132"/>
      <c r="F4070" s="135"/>
      <c r="G4070" s="135"/>
      <c r="H4070" s="136"/>
    </row>
    <row r="4071" spans="1:8" x14ac:dyDescent="0.2">
      <c r="A4071" s="132"/>
      <c r="B4071" s="133"/>
      <c r="C4071" s="92"/>
      <c r="D4071" s="134"/>
      <c r="E4071" s="132"/>
      <c r="F4071" s="135"/>
      <c r="G4071" s="135"/>
      <c r="H4071" s="136"/>
    </row>
    <row r="4072" spans="1:8" x14ac:dyDescent="0.2">
      <c r="A4072" s="132"/>
      <c r="B4072" s="133"/>
      <c r="C4072" s="92"/>
      <c r="D4072" s="134"/>
      <c r="E4072" s="132"/>
      <c r="F4072" s="135"/>
      <c r="G4072" s="135"/>
      <c r="H4072" s="136"/>
    </row>
    <row r="4073" spans="1:8" x14ac:dyDescent="0.2">
      <c r="A4073" s="132"/>
      <c r="B4073" s="133"/>
      <c r="C4073" s="92"/>
      <c r="D4073" s="134"/>
      <c r="E4073" s="132"/>
      <c r="F4073" s="135"/>
      <c r="G4073" s="135"/>
      <c r="H4073" s="136"/>
    </row>
    <row r="4074" spans="1:8" x14ac:dyDescent="0.2">
      <c r="A4074" s="132"/>
      <c r="B4074" s="133"/>
      <c r="C4074" s="92"/>
      <c r="D4074" s="134"/>
      <c r="E4074" s="132"/>
      <c r="F4074" s="135"/>
      <c r="G4074" s="135"/>
      <c r="H4074" s="136"/>
    </row>
    <row r="4075" spans="1:8" x14ac:dyDescent="0.2">
      <c r="A4075" s="132"/>
      <c r="B4075" s="133"/>
      <c r="C4075" s="92"/>
      <c r="D4075" s="134"/>
      <c r="E4075" s="132"/>
      <c r="F4075" s="135"/>
      <c r="G4075" s="135"/>
      <c r="H4075" s="136"/>
    </row>
    <row r="4076" spans="1:8" x14ac:dyDescent="0.2">
      <c r="A4076" s="132"/>
      <c r="B4076" s="133"/>
      <c r="C4076" s="92"/>
      <c r="D4076" s="134"/>
      <c r="E4076" s="132"/>
      <c r="F4076" s="135"/>
      <c r="G4076" s="135"/>
      <c r="H4076" s="136"/>
    </row>
    <row r="4077" spans="1:8" x14ac:dyDescent="0.2">
      <c r="A4077" s="132"/>
      <c r="B4077" s="133"/>
      <c r="C4077" s="92"/>
      <c r="D4077" s="134"/>
      <c r="E4077" s="132"/>
      <c r="F4077" s="135"/>
      <c r="G4077" s="135"/>
      <c r="H4077" s="136"/>
    </row>
    <row r="4078" spans="1:8" x14ac:dyDescent="0.2">
      <c r="A4078" s="132"/>
      <c r="B4078" s="133"/>
      <c r="C4078" s="92"/>
      <c r="D4078" s="134"/>
      <c r="E4078" s="132"/>
      <c r="F4078" s="135"/>
      <c r="G4078" s="135"/>
      <c r="H4078" s="136"/>
    </row>
    <row r="4079" spans="1:8" x14ac:dyDescent="0.2">
      <c r="A4079" s="132"/>
      <c r="B4079" s="133"/>
      <c r="C4079" s="92"/>
      <c r="D4079" s="134"/>
      <c r="E4079" s="132"/>
      <c r="F4079" s="135"/>
      <c r="G4079" s="135"/>
      <c r="H4079" s="136"/>
    </row>
    <row r="4080" spans="1:8" x14ac:dyDescent="0.2">
      <c r="A4080" s="132"/>
      <c r="B4080" s="133"/>
      <c r="C4080" s="92"/>
      <c r="D4080" s="134"/>
      <c r="E4080" s="132"/>
      <c r="F4080" s="135"/>
      <c r="G4080" s="135"/>
      <c r="H4080" s="136"/>
    </row>
    <row r="4081" spans="1:8" x14ac:dyDescent="0.2">
      <c r="A4081" s="132"/>
      <c r="B4081" s="133"/>
      <c r="C4081" s="92"/>
      <c r="D4081" s="134"/>
      <c r="E4081" s="132"/>
      <c r="F4081" s="135"/>
      <c r="G4081" s="135"/>
      <c r="H4081" s="136"/>
    </row>
    <row r="4082" spans="1:8" x14ac:dyDescent="0.2">
      <c r="A4082" s="132"/>
      <c r="B4082" s="133"/>
      <c r="C4082" s="92"/>
      <c r="D4082" s="134"/>
      <c r="E4082" s="132"/>
      <c r="F4082" s="135"/>
      <c r="G4082" s="135"/>
      <c r="H4082" s="136"/>
    </row>
    <row r="4083" spans="1:8" x14ac:dyDescent="0.2">
      <c r="A4083" s="132"/>
      <c r="B4083" s="133"/>
      <c r="C4083" s="92"/>
      <c r="D4083" s="134"/>
      <c r="E4083" s="132"/>
      <c r="F4083" s="135"/>
      <c r="G4083" s="135"/>
      <c r="H4083" s="136"/>
    </row>
    <row r="4084" spans="1:8" x14ac:dyDescent="0.2">
      <c r="A4084" s="132"/>
      <c r="B4084" s="133"/>
      <c r="C4084" s="92"/>
      <c r="D4084" s="134"/>
      <c r="E4084" s="132"/>
      <c r="F4084" s="135"/>
      <c r="G4084" s="135"/>
      <c r="H4084" s="136"/>
    </row>
    <row r="4085" spans="1:8" x14ac:dyDescent="0.2">
      <c r="A4085" s="132"/>
      <c r="B4085" s="133"/>
      <c r="C4085" s="92"/>
      <c r="D4085" s="134"/>
      <c r="E4085" s="132"/>
      <c r="F4085" s="135"/>
      <c r="G4085" s="135"/>
      <c r="H4085" s="136"/>
    </row>
    <row r="4086" spans="1:8" x14ac:dyDescent="0.2">
      <c r="A4086" s="132"/>
      <c r="B4086" s="133"/>
      <c r="C4086" s="92"/>
      <c r="D4086" s="134"/>
      <c r="E4086" s="132"/>
      <c r="F4086" s="135"/>
      <c r="G4086" s="135"/>
      <c r="H4086" s="136"/>
    </row>
    <row r="4087" spans="1:8" x14ac:dyDescent="0.2">
      <c r="A4087" s="132"/>
      <c r="B4087" s="133"/>
      <c r="C4087" s="92"/>
      <c r="D4087" s="134"/>
      <c r="E4087" s="132"/>
      <c r="F4087" s="135"/>
      <c r="G4087" s="135"/>
      <c r="H4087" s="136"/>
    </row>
    <row r="4088" spans="1:8" x14ac:dyDescent="0.2">
      <c r="A4088" s="132"/>
      <c r="B4088" s="133"/>
      <c r="C4088" s="92"/>
      <c r="D4088" s="134"/>
      <c r="E4088" s="132"/>
      <c r="F4088" s="135"/>
      <c r="G4088" s="135"/>
      <c r="H4088" s="136"/>
    </row>
    <row r="4089" spans="1:8" x14ac:dyDescent="0.2">
      <c r="A4089" s="132"/>
      <c r="B4089" s="133"/>
      <c r="C4089" s="92"/>
      <c r="D4089" s="134"/>
      <c r="E4089" s="132"/>
      <c r="F4089" s="135"/>
      <c r="G4089" s="135"/>
      <c r="H4089" s="136"/>
    </row>
    <row r="4090" spans="1:8" x14ac:dyDescent="0.2">
      <c r="A4090" s="132"/>
      <c r="B4090" s="133"/>
      <c r="C4090" s="92"/>
      <c r="D4090" s="134"/>
      <c r="E4090" s="132"/>
      <c r="F4090" s="135"/>
      <c r="G4090" s="135"/>
      <c r="H4090" s="136"/>
    </row>
    <row r="4091" spans="1:8" x14ac:dyDescent="0.2">
      <c r="A4091" s="132"/>
      <c r="B4091" s="133"/>
      <c r="C4091" s="92"/>
      <c r="D4091" s="134"/>
      <c r="E4091" s="132"/>
      <c r="F4091" s="135"/>
      <c r="G4091" s="135"/>
      <c r="H4091" s="136"/>
    </row>
    <row r="4092" spans="1:8" x14ac:dyDescent="0.2">
      <c r="A4092" s="132"/>
      <c r="B4092" s="133"/>
      <c r="C4092" s="92"/>
      <c r="D4092" s="134"/>
      <c r="E4092" s="132"/>
      <c r="F4092" s="135"/>
      <c r="G4092" s="135"/>
      <c r="H4092" s="136"/>
    </row>
    <row r="4093" spans="1:8" x14ac:dyDescent="0.2">
      <c r="A4093" s="132"/>
      <c r="B4093" s="133"/>
      <c r="C4093" s="92"/>
      <c r="D4093" s="134"/>
      <c r="E4093" s="132"/>
      <c r="F4093" s="135"/>
      <c r="G4093" s="135"/>
      <c r="H4093" s="136"/>
    </row>
    <row r="4094" spans="1:8" x14ac:dyDescent="0.2">
      <c r="A4094" s="132"/>
      <c r="B4094" s="133"/>
      <c r="C4094" s="92"/>
      <c r="D4094" s="134"/>
      <c r="E4094" s="132"/>
      <c r="F4094" s="135"/>
      <c r="G4094" s="135"/>
      <c r="H4094" s="136"/>
    </row>
    <row r="4095" spans="1:8" x14ac:dyDescent="0.2">
      <c r="A4095" s="132"/>
      <c r="B4095" s="133"/>
      <c r="C4095" s="92"/>
      <c r="D4095" s="134"/>
      <c r="E4095" s="132"/>
      <c r="F4095" s="135"/>
      <c r="G4095" s="135"/>
      <c r="H4095" s="136"/>
    </row>
    <row r="4096" spans="1:8" x14ac:dyDescent="0.2">
      <c r="A4096" s="132"/>
      <c r="B4096" s="133"/>
      <c r="C4096" s="92"/>
      <c r="D4096" s="134"/>
      <c r="E4096" s="132"/>
      <c r="F4096" s="135"/>
      <c r="G4096" s="135"/>
      <c r="H4096" s="136"/>
    </row>
    <row r="4097" spans="1:8" x14ac:dyDescent="0.2">
      <c r="A4097" s="132"/>
      <c r="B4097" s="133"/>
      <c r="C4097" s="92"/>
      <c r="D4097" s="134"/>
      <c r="E4097" s="132"/>
      <c r="F4097" s="135"/>
      <c r="G4097" s="135"/>
      <c r="H4097" s="136"/>
    </row>
    <row r="4098" spans="1:8" x14ac:dyDescent="0.2">
      <c r="A4098" s="132"/>
      <c r="B4098" s="133"/>
      <c r="C4098" s="92"/>
      <c r="D4098" s="134"/>
      <c r="E4098" s="132"/>
      <c r="F4098" s="135"/>
      <c r="G4098" s="135"/>
      <c r="H4098" s="136"/>
    </row>
    <row r="4099" spans="1:8" x14ac:dyDescent="0.2">
      <c r="A4099" s="132"/>
      <c r="B4099" s="133"/>
      <c r="C4099" s="92"/>
      <c r="D4099" s="134"/>
      <c r="E4099" s="132"/>
      <c r="F4099" s="135"/>
      <c r="G4099" s="135"/>
      <c r="H4099" s="136"/>
    </row>
    <row r="4100" spans="1:8" x14ac:dyDescent="0.2">
      <c r="A4100" s="132"/>
      <c r="B4100" s="133"/>
      <c r="C4100" s="92"/>
      <c r="D4100" s="134"/>
      <c r="E4100" s="132"/>
      <c r="F4100" s="135"/>
      <c r="G4100" s="135"/>
      <c r="H4100" s="136"/>
    </row>
    <row r="4101" spans="1:8" x14ac:dyDescent="0.2">
      <c r="A4101" s="132"/>
      <c r="B4101" s="133"/>
      <c r="C4101" s="92"/>
      <c r="D4101" s="134"/>
      <c r="E4101" s="132"/>
      <c r="F4101" s="135"/>
      <c r="G4101" s="135"/>
      <c r="H4101" s="136"/>
    </row>
    <row r="4102" spans="1:8" x14ac:dyDescent="0.2">
      <c r="A4102" s="132"/>
      <c r="B4102" s="133"/>
      <c r="C4102" s="92"/>
      <c r="D4102" s="134"/>
      <c r="E4102" s="132"/>
      <c r="F4102" s="135"/>
      <c r="G4102" s="135"/>
      <c r="H4102" s="136"/>
    </row>
    <row r="4103" spans="1:8" x14ac:dyDescent="0.2">
      <c r="A4103" s="132"/>
      <c r="B4103" s="133"/>
      <c r="C4103" s="92"/>
      <c r="D4103" s="134"/>
      <c r="E4103" s="132"/>
      <c r="F4103" s="135"/>
      <c r="G4103" s="135"/>
      <c r="H4103" s="136"/>
    </row>
    <row r="4104" spans="1:8" x14ac:dyDescent="0.2">
      <c r="A4104" s="132"/>
      <c r="B4104" s="133"/>
      <c r="C4104" s="92"/>
      <c r="D4104" s="134"/>
      <c r="E4104" s="132"/>
      <c r="F4104" s="135"/>
      <c r="G4104" s="135"/>
      <c r="H4104" s="136"/>
    </row>
    <row r="4105" spans="1:8" x14ac:dyDescent="0.2">
      <c r="A4105" s="132"/>
      <c r="B4105" s="133"/>
      <c r="C4105" s="92"/>
      <c r="D4105" s="134"/>
      <c r="E4105" s="132"/>
      <c r="F4105" s="135"/>
      <c r="G4105" s="135"/>
      <c r="H4105" s="136"/>
    </row>
    <row r="4106" spans="1:8" x14ac:dyDescent="0.2">
      <c r="A4106" s="132"/>
      <c r="B4106" s="133"/>
      <c r="C4106" s="92"/>
      <c r="D4106" s="134"/>
      <c r="E4106" s="132"/>
      <c r="F4106" s="135"/>
      <c r="G4106" s="135"/>
      <c r="H4106" s="136"/>
    </row>
    <row r="4107" spans="1:8" x14ac:dyDescent="0.2">
      <c r="A4107" s="132"/>
      <c r="B4107" s="133"/>
      <c r="C4107" s="92"/>
      <c r="D4107" s="134"/>
      <c r="E4107" s="132"/>
      <c r="F4107" s="135"/>
      <c r="G4107" s="135"/>
      <c r="H4107" s="136"/>
    </row>
    <row r="4108" spans="1:8" x14ac:dyDescent="0.2">
      <c r="A4108" s="132"/>
      <c r="B4108" s="133"/>
      <c r="C4108" s="92"/>
      <c r="D4108" s="134"/>
      <c r="E4108" s="132"/>
      <c r="F4108" s="135"/>
      <c r="G4108" s="135"/>
      <c r="H4108" s="136"/>
    </row>
    <row r="4109" spans="1:8" x14ac:dyDescent="0.2">
      <c r="A4109" s="132"/>
      <c r="B4109" s="133"/>
      <c r="C4109" s="92"/>
      <c r="D4109" s="134"/>
      <c r="E4109" s="132"/>
      <c r="F4109" s="135"/>
      <c r="G4109" s="135"/>
      <c r="H4109" s="136"/>
    </row>
    <row r="4110" spans="1:8" x14ac:dyDescent="0.2">
      <c r="A4110" s="132"/>
      <c r="B4110" s="133"/>
      <c r="C4110" s="92"/>
      <c r="D4110" s="134"/>
      <c r="E4110" s="132"/>
      <c r="F4110" s="135"/>
      <c r="G4110" s="135"/>
      <c r="H4110" s="136"/>
    </row>
    <row r="4111" spans="1:8" x14ac:dyDescent="0.2">
      <c r="A4111" s="132"/>
      <c r="B4111" s="133"/>
      <c r="C4111" s="92"/>
      <c r="D4111" s="134"/>
      <c r="E4111" s="132"/>
      <c r="F4111" s="135"/>
      <c r="G4111" s="135"/>
      <c r="H4111" s="136"/>
    </row>
    <row r="4112" spans="1:8" x14ac:dyDescent="0.2">
      <c r="A4112" s="132"/>
      <c r="B4112" s="133"/>
      <c r="C4112" s="92"/>
      <c r="D4112" s="134"/>
      <c r="E4112" s="132"/>
      <c r="F4112" s="135"/>
      <c r="G4112" s="135"/>
      <c r="H4112" s="136"/>
    </row>
    <row r="4113" spans="1:8" x14ac:dyDescent="0.2">
      <c r="A4113" s="132"/>
      <c r="B4113" s="133"/>
      <c r="C4113" s="92"/>
      <c r="D4113" s="134"/>
      <c r="E4113" s="132"/>
      <c r="F4113" s="135"/>
      <c r="G4113" s="135"/>
      <c r="H4113" s="136"/>
    </row>
    <row r="4114" spans="1:8" x14ac:dyDescent="0.2">
      <c r="A4114" s="132"/>
      <c r="B4114" s="133"/>
      <c r="C4114" s="92"/>
      <c r="D4114" s="134"/>
      <c r="E4114" s="132"/>
      <c r="F4114" s="135"/>
      <c r="G4114" s="135"/>
      <c r="H4114" s="136"/>
    </row>
    <row r="4115" spans="1:8" x14ac:dyDescent="0.2">
      <c r="A4115" s="132"/>
      <c r="B4115" s="133"/>
      <c r="C4115" s="92"/>
      <c r="D4115" s="134"/>
      <c r="E4115" s="132"/>
      <c r="F4115" s="135"/>
      <c r="G4115" s="135"/>
      <c r="H4115" s="136"/>
    </row>
    <row r="4116" spans="1:8" x14ac:dyDescent="0.2">
      <c r="A4116" s="132"/>
      <c r="B4116" s="133"/>
      <c r="C4116" s="92"/>
      <c r="D4116" s="134"/>
      <c r="E4116" s="132"/>
      <c r="F4116" s="135"/>
      <c r="G4116" s="135"/>
      <c r="H4116" s="136"/>
    </row>
    <row r="4117" spans="1:8" x14ac:dyDescent="0.2">
      <c r="A4117" s="132"/>
      <c r="B4117" s="133"/>
      <c r="C4117" s="92"/>
      <c r="D4117" s="134"/>
      <c r="E4117" s="132"/>
      <c r="F4117" s="135"/>
      <c r="G4117" s="135"/>
      <c r="H4117" s="136"/>
    </row>
    <row r="4118" spans="1:8" x14ac:dyDescent="0.2">
      <c r="A4118" s="132"/>
      <c r="B4118" s="133"/>
      <c r="C4118" s="92"/>
      <c r="D4118" s="134"/>
      <c r="E4118" s="132"/>
      <c r="F4118" s="135"/>
      <c r="G4118" s="135"/>
      <c r="H4118" s="136"/>
    </row>
    <row r="4119" spans="1:8" x14ac:dyDescent="0.2">
      <c r="A4119" s="132"/>
      <c r="B4119" s="133"/>
      <c r="C4119" s="92"/>
      <c r="D4119" s="134"/>
      <c r="E4119" s="132"/>
      <c r="F4119" s="135"/>
      <c r="G4119" s="135"/>
      <c r="H4119" s="136"/>
    </row>
    <row r="4120" spans="1:8" x14ac:dyDescent="0.2">
      <c r="A4120" s="132"/>
      <c r="B4120" s="133"/>
      <c r="C4120" s="92"/>
      <c r="D4120" s="134"/>
      <c r="E4120" s="132"/>
      <c r="F4120" s="135"/>
      <c r="G4120" s="135"/>
      <c r="H4120" s="136"/>
    </row>
    <row r="4121" spans="1:8" x14ac:dyDescent="0.2">
      <c r="A4121" s="132"/>
      <c r="B4121" s="133"/>
      <c r="C4121" s="92"/>
      <c r="D4121" s="134"/>
      <c r="E4121" s="132"/>
      <c r="F4121" s="135"/>
      <c r="G4121" s="135"/>
      <c r="H4121" s="136"/>
    </row>
    <row r="4122" spans="1:8" x14ac:dyDescent="0.2">
      <c r="A4122" s="132"/>
      <c r="B4122" s="133"/>
      <c r="C4122" s="92"/>
      <c r="D4122" s="134"/>
      <c r="E4122" s="132"/>
      <c r="F4122" s="135"/>
      <c r="G4122" s="135"/>
      <c r="H4122" s="136"/>
    </row>
    <row r="4123" spans="1:8" x14ac:dyDescent="0.2">
      <c r="A4123" s="132"/>
      <c r="B4123" s="133"/>
      <c r="C4123" s="92"/>
      <c r="D4123" s="134"/>
      <c r="E4123" s="132"/>
      <c r="F4123" s="135"/>
      <c r="G4123" s="135"/>
      <c r="H4123" s="136"/>
    </row>
    <row r="4124" spans="1:8" x14ac:dyDescent="0.2">
      <c r="A4124" s="132"/>
      <c r="B4124" s="133"/>
      <c r="C4124" s="92"/>
      <c r="D4124" s="134"/>
      <c r="E4124" s="132"/>
      <c r="F4124" s="135"/>
      <c r="G4124" s="135"/>
      <c r="H4124" s="136"/>
    </row>
    <row r="4125" spans="1:8" x14ac:dyDescent="0.2">
      <c r="A4125" s="132"/>
      <c r="B4125" s="133"/>
      <c r="C4125" s="92"/>
      <c r="D4125" s="134"/>
      <c r="E4125" s="132"/>
      <c r="F4125" s="135"/>
      <c r="G4125" s="135"/>
      <c r="H4125" s="136"/>
    </row>
    <row r="4126" spans="1:8" x14ac:dyDescent="0.2">
      <c r="A4126" s="132"/>
      <c r="B4126" s="133"/>
      <c r="C4126" s="92"/>
      <c r="D4126" s="134"/>
      <c r="E4126" s="132"/>
      <c r="F4126" s="135"/>
      <c r="G4126" s="135"/>
      <c r="H4126" s="136"/>
    </row>
    <row r="4127" spans="1:8" x14ac:dyDescent="0.2">
      <c r="A4127" s="132"/>
      <c r="B4127" s="133"/>
      <c r="C4127" s="92"/>
      <c r="D4127" s="134"/>
      <c r="E4127" s="132"/>
      <c r="F4127" s="135"/>
      <c r="G4127" s="135"/>
      <c r="H4127" s="136"/>
    </row>
    <row r="4128" spans="1:8" x14ac:dyDescent="0.2">
      <c r="A4128" s="132"/>
      <c r="B4128" s="133"/>
      <c r="C4128" s="92"/>
      <c r="D4128" s="134"/>
      <c r="E4128" s="132"/>
      <c r="F4128" s="135"/>
      <c r="G4128" s="135"/>
      <c r="H4128" s="136"/>
    </row>
    <row r="4129" spans="1:8" x14ac:dyDescent="0.2">
      <c r="A4129" s="132"/>
      <c r="B4129" s="133"/>
      <c r="C4129" s="92"/>
      <c r="D4129" s="134"/>
      <c r="E4129" s="132"/>
      <c r="F4129" s="135"/>
      <c r="G4129" s="135"/>
      <c r="H4129" s="136"/>
    </row>
    <row r="4130" spans="1:8" x14ac:dyDescent="0.2">
      <c r="A4130" s="132"/>
      <c r="B4130" s="133"/>
      <c r="C4130" s="92"/>
      <c r="D4130" s="134"/>
      <c r="E4130" s="132"/>
      <c r="F4130" s="135"/>
      <c r="G4130" s="135"/>
      <c r="H4130" s="136"/>
    </row>
    <row r="4131" spans="1:8" x14ac:dyDescent="0.2">
      <c r="A4131" s="132"/>
      <c r="B4131" s="133"/>
      <c r="C4131" s="92"/>
      <c r="D4131" s="134"/>
      <c r="E4131" s="132"/>
      <c r="F4131" s="135"/>
      <c r="G4131" s="135"/>
      <c r="H4131" s="136"/>
    </row>
    <row r="4132" spans="1:8" x14ac:dyDescent="0.2">
      <c r="A4132" s="132"/>
      <c r="B4132" s="133"/>
      <c r="C4132" s="92"/>
      <c r="D4132" s="134"/>
      <c r="E4132" s="132"/>
      <c r="F4132" s="135"/>
      <c r="G4132" s="135"/>
      <c r="H4132" s="136"/>
    </row>
    <row r="4133" spans="1:8" x14ac:dyDescent="0.2">
      <c r="A4133" s="132"/>
      <c r="B4133" s="133"/>
      <c r="C4133" s="92"/>
      <c r="D4133" s="134"/>
      <c r="E4133" s="132"/>
      <c r="F4133" s="135"/>
      <c r="G4133" s="135"/>
      <c r="H4133" s="136"/>
    </row>
    <row r="4134" spans="1:8" x14ac:dyDescent="0.2">
      <c r="A4134" s="132"/>
      <c r="B4134" s="133"/>
      <c r="C4134" s="92"/>
      <c r="D4134" s="134"/>
      <c r="E4134" s="132"/>
      <c r="F4134" s="135"/>
      <c r="G4134" s="135"/>
      <c r="H4134" s="136"/>
    </row>
    <row r="4135" spans="1:8" x14ac:dyDescent="0.2">
      <c r="A4135" s="132"/>
      <c r="B4135" s="133"/>
      <c r="C4135" s="92"/>
      <c r="D4135" s="134"/>
      <c r="E4135" s="132"/>
      <c r="F4135" s="135"/>
      <c r="G4135" s="135"/>
      <c r="H4135" s="136"/>
    </row>
    <row r="4136" spans="1:8" x14ac:dyDescent="0.2">
      <c r="A4136" s="132"/>
      <c r="B4136" s="133"/>
      <c r="C4136" s="92"/>
      <c r="D4136" s="134"/>
      <c r="E4136" s="132"/>
      <c r="F4136" s="135"/>
      <c r="G4136" s="135"/>
      <c r="H4136" s="136"/>
    </row>
    <row r="4137" spans="1:8" x14ac:dyDescent="0.2">
      <c r="A4137" s="132"/>
      <c r="B4137" s="133"/>
      <c r="C4137" s="92"/>
      <c r="D4137" s="134"/>
      <c r="E4137" s="132"/>
      <c r="F4137" s="135"/>
      <c r="G4137" s="135"/>
      <c r="H4137" s="136"/>
    </row>
    <row r="4138" spans="1:8" x14ac:dyDescent="0.2">
      <c r="A4138" s="132"/>
      <c r="B4138" s="133"/>
      <c r="C4138" s="92"/>
      <c r="D4138" s="134"/>
      <c r="E4138" s="132"/>
      <c r="F4138" s="135"/>
      <c r="G4138" s="135"/>
      <c r="H4138" s="136"/>
    </row>
    <row r="4139" spans="1:8" x14ac:dyDescent="0.2">
      <c r="A4139" s="132"/>
      <c r="B4139" s="133"/>
      <c r="C4139" s="92"/>
      <c r="D4139" s="134"/>
      <c r="E4139" s="132"/>
      <c r="F4139" s="135"/>
      <c r="G4139" s="135"/>
      <c r="H4139" s="136"/>
    </row>
    <row r="4140" spans="1:8" x14ac:dyDescent="0.2">
      <c r="A4140" s="132"/>
      <c r="B4140" s="133"/>
      <c r="C4140" s="92"/>
      <c r="D4140" s="134"/>
      <c r="E4140" s="132"/>
      <c r="F4140" s="135"/>
      <c r="G4140" s="135"/>
      <c r="H4140" s="136"/>
    </row>
    <row r="4141" spans="1:8" x14ac:dyDescent="0.2">
      <c r="A4141" s="132"/>
      <c r="B4141" s="133"/>
      <c r="C4141" s="92"/>
      <c r="D4141" s="134"/>
      <c r="E4141" s="132"/>
      <c r="F4141" s="135"/>
      <c r="G4141" s="135"/>
      <c r="H4141" s="136"/>
    </row>
    <row r="4142" spans="1:8" x14ac:dyDescent="0.2">
      <c r="A4142" s="132"/>
      <c r="B4142" s="133"/>
      <c r="C4142" s="92"/>
      <c r="D4142" s="134"/>
      <c r="E4142" s="132"/>
      <c r="F4142" s="135"/>
      <c r="G4142" s="135"/>
      <c r="H4142" s="136"/>
    </row>
    <row r="4143" spans="1:8" x14ac:dyDescent="0.2">
      <c r="A4143" s="132"/>
      <c r="B4143" s="133"/>
      <c r="C4143" s="92"/>
      <c r="D4143" s="134"/>
      <c r="E4143" s="132"/>
      <c r="F4143" s="135"/>
      <c r="G4143" s="135"/>
      <c r="H4143" s="136"/>
    </row>
    <row r="4144" spans="1:8" x14ac:dyDescent="0.2">
      <c r="A4144" s="132"/>
      <c r="B4144" s="133"/>
      <c r="C4144" s="92"/>
      <c r="D4144" s="134"/>
      <c r="E4144" s="132"/>
      <c r="F4144" s="135"/>
      <c r="G4144" s="135"/>
      <c r="H4144" s="136"/>
    </row>
    <row r="4145" spans="1:8" x14ac:dyDescent="0.2">
      <c r="A4145" s="132"/>
      <c r="B4145" s="133"/>
      <c r="C4145" s="92"/>
      <c r="D4145" s="134"/>
      <c r="E4145" s="132"/>
      <c r="F4145" s="135"/>
      <c r="G4145" s="135"/>
      <c r="H4145" s="136"/>
    </row>
    <row r="4146" spans="1:8" x14ac:dyDescent="0.2">
      <c r="A4146" s="132"/>
      <c r="B4146" s="133"/>
      <c r="C4146" s="92"/>
      <c r="D4146" s="134"/>
      <c r="E4146" s="132"/>
      <c r="F4146" s="135"/>
      <c r="G4146" s="135"/>
      <c r="H4146" s="136"/>
    </row>
    <row r="4147" spans="1:8" x14ac:dyDescent="0.2">
      <c r="A4147" s="132"/>
      <c r="B4147" s="133"/>
      <c r="C4147" s="92"/>
      <c r="D4147" s="134"/>
      <c r="E4147" s="132"/>
      <c r="F4147" s="135"/>
      <c r="G4147" s="135"/>
      <c r="H4147" s="136"/>
    </row>
    <row r="4148" spans="1:8" x14ac:dyDescent="0.2">
      <c r="A4148" s="132"/>
      <c r="B4148" s="133"/>
      <c r="C4148" s="92"/>
      <c r="D4148" s="134"/>
      <c r="E4148" s="132"/>
      <c r="F4148" s="135"/>
      <c r="G4148" s="135"/>
      <c r="H4148" s="136"/>
    </row>
    <row r="4149" spans="1:8" x14ac:dyDescent="0.2">
      <c r="A4149" s="132"/>
      <c r="B4149" s="133"/>
      <c r="C4149" s="92"/>
      <c r="D4149" s="134"/>
      <c r="E4149" s="132"/>
      <c r="F4149" s="135"/>
      <c r="G4149" s="135"/>
      <c r="H4149" s="136"/>
    </row>
    <row r="4150" spans="1:8" x14ac:dyDescent="0.2">
      <c r="A4150" s="132"/>
      <c r="B4150" s="133"/>
      <c r="C4150" s="92"/>
      <c r="D4150" s="134"/>
      <c r="E4150" s="132"/>
      <c r="F4150" s="135"/>
      <c r="G4150" s="135"/>
      <c r="H4150" s="136"/>
    </row>
    <row r="4151" spans="1:8" x14ac:dyDescent="0.2">
      <c r="A4151" s="132"/>
      <c r="B4151" s="133"/>
      <c r="C4151" s="92"/>
      <c r="D4151" s="134"/>
      <c r="E4151" s="132"/>
      <c r="F4151" s="135"/>
      <c r="G4151" s="135"/>
      <c r="H4151" s="136"/>
    </row>
    <row r="4152" spans="1:8" x14ac:dyDescent="0.2">
      <c r="A4152" s="132"/>
      <c r="B4152" s="133"/>
      <c r="C4152" s="92"/>
      <c r="D4152" s="134"/>
      <c r="E4152" s="132"/>
      <c r="F4152" s="135"/>
      <c r="G4152" s="135"/>
      <c r="H4152" s="136"/>
    </row>
    <row r="4153" spans="1:8" x14ac:dyDescent="0.2">
      <c r="A4153" s="132"/>
      <c r="B4153" s="133"/>
      <c r="C4153" s="92"/>
      <c r="D4153" s="134"/>
      <c r="E4153" s="132"/>
      <c r="F4153" s="135"/>
      <c r="G4153" s="135"/>
      <c r="H4153" s="136"/>
    </row>
    <row r="4154" spans="1:8" x14ac:dyDescent="0.2">
      <c r="A4154" s="132"/>
      <c r="B4154" s="133"/>
      <c r="C4154" s="92"/>
      <c r="D4154" s="134"/>
      <c r="E4154" s="132"/>
      <c r="F4154" s="135"/>
      <c r="G4154" s="135"/>
      <c r="H4154" s="136"/>
    </row>
    <row r="4155" spans="1:8" x14ac:dyDescent="0.2">
      <c r="A4155" s="132"/>
      <c r="B4155" s="133"/>
      <c r="C4155" s="92"/>
      <c r="D4155" s="134"/>
      <c r="E4155" s="132"/>
      <c r="F4155" s="135"/>
      <c r="G4155" s="135"/>
      <c r="H4155" s="136"/>
    </row>
    <row r="4156" spans="1:8" x14ac:dyDescent="0.2">
      <c r="A4156" s="132"/>
      <c r="B4156" s="133"/>
      <c r="C4156" s="92"/>
      <c r="D4156" s="134"/>
      <c r="E4156" s="132"/>
      <c r="F4156" s="135"/>
      <c r="G4156" s="135"/>
      <c r="H4156" s="136"/>
    </row>
    <row r="4157" spans="1:8" x14ac:dyDescent="0.2">
      <c r="A4157" s="132"/>
      <c r="B4157" s="133"/>
      <c r="C4157" s="92"/>
      <c r="D4157" s="134"/>
      <c r="E4157" s="132"/>
      <c r="F4157" s="135"/>
      <c r="G4157" s="135"/>
      <c r="H4157" s="136"/>
    </row>
    <row r="4158" spans="1:8" x14ac:dyDescent="0.2">
      <c r="A4158" s="132"/>
      <c r="B4158" s="133"/>
      <c r="C4158" s="92"/>
      <c r="D4158" s="134"/>
      <c r="E4158" s="132"/>
      <c r="F4158" s="135"/>
      <c r="G4158" s="135"/>
      <c r="H4158" s="136"/>
    </row>
    <row r="4159" spans="1:8" x14ac:dyDescent="0.2">
      <c r="A4159" s="132"/>
      <c r="B4159" s="133"/>
      <c r="C4159" s="92"/>
      <c r="D4159" s="134"/>
      <c r="E4159" s="132"/>
      <c r="F4159" s="135"/>
      <c r="G4159" s="135"/>
      <c r="H4159" s="136"/>
    </row>
    <row r="4160" spans="1:8" x14ac:dyDescent="0.2">
      <c r="A4160" s="132"/>
      <c r="B4160" s="133"/>
      <c r="C4160" s="92"/>
      <c r="D4160" s="134"/>
      <c r="E4160" s="132"/>
      <c r="F4160" s="135"/>
      <c r="G4160" s="135"/>
      <c r="H4160" s="136"/>
    </row>
    <row r="4161" spans="1:8" x14ac:dyDescent="0.2">
      <c r="A4161" s="132"/>
      <c r="B4161" s="133"/>
      <c r="C4161" s="92"/>
      <c r="D4161" s="134"/>
      <c r="E4161" s="132"/>
      <c r="F4161" s="135"/>
      <c r="G4161" s="135"/>
      <c r="H4161" s="136"/>
    </row>
    <row r="4162" spans="1:8" x14ac:dyDescent="0.2">
      <c r="A4162" s="132"/>
      <c r="B4162" s="133"/>
      <c r="C4162" s="92"/>
      <c r="D4162" s="134"/>
      <c r="E4162" s="132"/>
      <c r="F4162" s="135"/>
      <c r="G4162" s="135"/>
      <c r="H4162" s="136"/>
    </row>
    <row r="4163" spans="1:8" x14ac:dyDescent="0.2">
      <c r="A4163" s="132"/>
      <c r="B4163" s="133"/>
      <c r="C4163" s="92"/>
      <c r="D4163" s="134"/>
      <c r="E4163" s="132"/>
      <c r="F4163" s="135"/>
      <c r="G4163" s="135"/>
      <c r="H4163" s="136"/>
    </row>
    <row r="4164" spans="1:8" x14ac:dyDescent="0.2">
      <c r="A4164" s="132"/>
      <c r="B4164" s="133"/>
      <c r="C4164" s="92"/>
      <c r="D4164" s="134"/>
      <c r="E4164" s="132"/>
      <c r="F4164" s="135"/>
      <c r="G4164" s="135"/>
      <c r="H4164" s="136"/>
    </row>
    <row r="4165" spans="1:8" x14ac:dyDescent="0.2">
      <c r="A4165" s="132"/>
      <c r="B4165" s="133"/>
      <c r="C4165" s="92"/>
      <c r="D4165" s="134"/>
      <c r="E4165" s="132"/>
      <c r="F4165" s="135"/>
      <c r="G4165" s="135"/>
      <c r="H4165" s="136"/>
    </row>
    <row r="4166" spans="1:8" x14ac:dyDescent="0.2">
      <c r="A4166" s="132"/>
      <c r="B4166" s="133"/>
      <c r="C4166" s="92"/>
      <c r="D4166" s="134"/>
      <c r="E4166" s="132"/>
      <c r="F4166" s="135"/>
      <c r="G4166" s="135"/>
      <c r="H4166" s="136"/>
    </row>
    <row r="4167" spans="1:8" x14ac:dyDescent="0.2">
      <c r="A4167" s="132"/>
      <c r="B4167" s="133"/>
      <c r="C4167" s="92"/>
      <c r="D4167" s="134"/>
      <c r="E4167" s="132"/>
      <c r="F4167" s="135"/>
      <c r="G4167" s="135"/>
      <c r="H4167" s="136"/>
    </row>
    <row r="4168" spans="1:8" x14ac:dyDescent="0.2">
      <c r="A4168" s="132"/>
      <c r="B4168" s="133"/>
      <c r="C4168" s="92"/>
      <c r="D4168" s="134"/>
      <c r="E4168" s="132"/>
      <c r="F4168" s="135"/>
      <c r="G4168" s="135"/>
      <c r="H4168" s="136"/>
    </row>
    <row r="4169" spans="1:8" x14ac:dyDescent="0.2">
      <c r="A4169" s="132"/>
      <c r="B4169" s="133"/>
      <c r="C4169" s="92"/>
      <c r="D4169" s="134"/>
      <c r="E4169" s="132"/>
      <c r="F4169" s="135"/>
      <c r="G4169" s="135"/>
      <c r="H4169" s="136"/>
    </row>
    <row r="4170" spans="1:8" x14ac:dyDescent="0.2">
      <c r="A4170" s="132"/>
      <c r="B4170" s="133"/>
      <c r="C4170" s="92"/>
      <c r="D4170" s="134"/>
      <c r="E4170" s="132"/>
      <c r="F4170" s="135"/>
      <c r="G4170" s="135"/>
      <c r="H4170" s="136"/>
    </row>
    <row r="4171" spans="1:8" x14ac:dyDescent="0.2">
      <c r="A4171" s="132"/>
      <c r="B4171" s="133"/>
      <c r="C4171" s="92"/>
      <c r="D4171" s="134"/>
      <c r="E4171" s="132"/>
      <c r="F4171" s="135"/>
      <c r="G4171" s="135"/>
      <c r="H4171" s="136"/>
    </row>
    <row r="4172" spans="1:8" x14ac:dyDescent="0.2">
      <c r="A4172" s="132"/>
      <c r="B4172" s="133"/>
      <c r="C4172" s="92"/>
      <c r="D4172" s="134"/>
      <c r="E4172" s="132"/>
      <c r="F4172" s="135"/>
      <c r="G4172" s="135"/>
      <c r="H4172" s="136"/>
    </row>
    <row r="4173" spans="1:8" x14ac:dyDescent="0.2">
      <c r="A4173" s="132"/>
      <c r="B4173" s="133"/>
      <c r="C4173" s="92"/>
      <c r="D4173" s="134"/>
      <c r="E4173" s="132"/>
      <c r="F4173" s="135"/>
      <c r="G4173" s="135"/>
      <c r="H4173" s="136"/>
    </row>
    <row r="4174" spans="1:8" x14ac:dyDescent="0.2">
      <c r="A4174" s="132"/>
      <c r="B4174" s="133"/>
      <c r="C4174" s="92"/>
      <c r="D4174" s="134"/>
      <c r="E4174" s="132"/>
      <c r="F4174" s="135"/>
      <c r="G4174" s="135"/>
      <c r="H4174" s="136"/>
    </row>
    <row r="4175" spans="1:8" x14ac:dyDescent="0.2">
      <c r="A4175" s="132"/>
      <c r="B4175" s="133"/>
      <c r="C4175" s="92"/>
      <c r="D4175" s="134"/>
      <c r="E4175" s="132"/>
      <c r="F4175" s="135"/>
      <c r="G4175" s="135"/>
      <c r="H4175" s="136"/>
    </row>
    <row r="4176" spans="1:8" x14ac:dyDescent="0.2">
      <c r="A4176" s="132"/>
      <c r="B4176" s="133"/>
      <c r="C4176" s="92"/>
      <c r="D4176" s="134"/>
      <c r="E4176" s="132"/>
      <c r="F4176" s="135"/>
      <c r="G4176" s="135"/>
      <c r="H4176" s="136"/>
    </row>
    <row r="4177" spans="1:8" x14ac:dyDescent="0.2">
      <c r="A4177" s="132"/>
      <c r="B4177" s="133"/>
      <c r="C4177" s="92"/>
      <c r="D4177" s="134"/>
      <c r="E4177" s="132"/>
      <c r="F4177" s="135"/>
      <c r="G4177" s="135"/>
      <c r="H4177" s="136"/>
    </row>
    <row r="4178" spans="1:8" x14ac:dyDescent="0.2">
      <c r="A4178" s="132"/>
      <c r="B4178" s="133"/>
      <c r="C4178" s="92"/>
      <c r="D4178" s="134"/>
      <c r="E4178" s="132"/>
      <c r="F4178" s="135"/>
      <c r="G4178" s="135"/>
      <c r="H4178" s="136"/>
    </row>
    <row r="4179" spans="1:8" x14ac:dyDescent="0.2">
      <c r="A4179" s="132"/>
      <c r="B4179" s="133"/>
      <c r="C4179" s="92"/>
      <c r="D4179" s="134"/>
      <c r="E4179" s="132"/>
      <c r="F4179" s="135"/>
      <c r="G4179" s="135"/>
      <c r="H4179" s="136"/>
    </row>
    <row r="4180" spans="1:8" x14ac:dyDescent="0.2">
      <c r="A4180" s="132"/>
      <c r="B4180" s="133"/>
      <c r="C4180" s="92"/>
      <c r="D4180" s="134"/>
      <c r="E4180" s="132"/>
      <c r="F4180" s="135"/>
      <c r="G4180" s="135"/>
      <c r="H4180" s="136"/>
    </row>
    <row r="4181" spans="1:8" x14ac:dyDescent="0.2">
      <c r="A4181" s="132"/>
      <c r="B4181" s="133"/>
      <c r="C4181" s="92"/>
      <c r="D4181" s="134"/>
      <c r="E4181" s="132"/>
      <c r="F4181" s="135"/>
      <c r="G4181" s="135"/>
      <c r="H4181" s="136"/>
    </row>
    <row r="4182" spans="1:8" x14ac:dyDescent="0.2">
      <c r="A4182" s="132"/>
      <c r="B4182" s="133"/>
      <c r="C4182" s="92"/>
      <c r="D4182" s="134"/>
      <c r="E4182" s="132"/>
      <c r="F4182" s="135"/>
      <c r="G4182" s="135"/>
      <c r="H4182" s="136"/>
    </row>
    <row r="4183" spans="1:8" x14ac:dyDescent="0.2">
      <c r="A4183" s="132"/>
      <c r="B4183" s="133"/>
      <c r="C4183" s="92"/>
      <c r="D4183" s="134"/>
      <c r="E4183" s="132"/>
      <c r="F4183" s="135"/>
      <c r="G4183" s="135"/>
      <c r="H4183" s="136"/>
    </row>
    <row r="4184" spans="1:8" x14ac:dyDescent="0.2">
      <c r="A4184" s="132"/>
      <c r="B4184" s="133"/>
      <c r="C4184" s="92"/>
      <c r="D4184" s="134"/>
      <c r="E4184" s="132"/>
      <c r="F4184" s="135"/>
      <c r="G4184" s="135"/>
      <c r="H4184" s="136"/>
    </row>
    <row r="4185" spans="1:8" x14ac:dyDescent="0.2">
      <c r="A4185" s="132"/>
      <c r="B4185" s="133"/>
      <c r="C4185" s="92"/>
      <c r="D4185" s="134"/>
      <c r="E4185" s="132"/>
      <c r="F4185" s="135"/>
      <c r="G4185" s="135"/>
      <c r="H4185" s="136"/>
    </row>
    <row r="4186" spans="1:8" x14ac:dyDescent="0.2">
      <c r="A4186" s="132"/>
      <c r="B4186" s="133"/>
      <c r="C4186" s="92"/>
      <c r="D4186" s="134"/>
      <c r="E4186" s="132"/>
      <c r="F4186" s="135"/>
      <c r="G4186" s="135"/>
      <c r="H4186" s="136"/>
    </row>
    <row r="4187" spans="1:8" x14ac:dyDescent="0.2">
      <c r="A4187" s="132"/>
      <c r="B4187" s="133"/>
      <c r="C4187" s="92"/>
      <c r="D4187" s="134"/>
      <c r="E4187" s="132"/>
      <c r="F4187" s="135"/>
      <c r="G4187" s="135"/>
      <c r="H4187" s="136"/>
    </row>
    <row r="4188" spans="1:8" x14ac:dyDescent="0.2">
      <c r="A4188" s="132"/>
      <c r="B4188" s="133"/>
      <c r="C4188" s="92"/>
      <c r="D4188" s="134"/>
      <c r="E4188" s="132"/>
      <c r="F4188" s="135"/>
      <c r="G4188" s="135"/>
      <c r="H4188" s="136"/>
    </row>
    <row r="4189" spans="1:8" x14ac:dyDescent="0.2">
      <c r="A4189" s="132"/>
      <c r="B4189" s="133"/>
      <c r="C4189" s="92"/>
      <c r="D4189" s="134"/>
      <c r="E4189" s="132"/>
      <c r="F4189" s="135"/>
      <c r="G4189" s="135"/>
      <c r="H4189" s="136"/>
    </row>
    <row r="4190" spans="1:8" x14ac:dyDescent="0.2">
      <c r="A4190" s="132"/>
      <c r="B4190" s="133"/>
      <c r="C4190" s="92"/>
      <c r="D4190" s="134"/>
      <c r="E4190" s="132"/>
      <c r="F4190" s="135"/>
      <c r="G4190" s="135"/>
      <c r="H4190" s="136"/>
    </row>
    <row r="4191" spans="1:8" x14ac:dyDescent="0.2">
      <c r="A4191" s="132"/>
      <c r="B4191" s="133"/>
      <c r="C4191" s="92"/>
      <c r="D4191" s="134"/>
      <c r="E4191" s="132"/>
      <c r="F4191" s="135"/>
      <c r="G4191" s="135"/>
      <c r="H4191" s="136"/>
    </row>
    <row r="4192" spans="1:8" x14ac:dyDescent="0.2">
      <c r="A4192" s="132"/>
      <c r="B4192" s="133"/>
      <c r="C4192" s="92"/>
      <c r="D4192" s="134"/>
      <c r="E4192" s="132"/>
      <c r="F4192" s="135"/>
      <c r="G4192" s="135"/>
      <c r="H4192" s="136"/>
    </row>
    <row r="4193" spans="1:8" x14ac:dyDescent="0.2">
      <c r="A4193" s="132"/>
      <c r="B4193" s="133"/>
      <c r="C4193" s="92"/>
      <c r="D4193" s="134"/>
      <c r="E4193" s="132"/>
      <c r="F4193" s="135"/>
      <c r="G4193" s="135"/>
      <c r="H4193" s="136"/>
    </row>
    <row r="4194" spans="1:8" x14ac:dyDescent="0.2">
      <c r="A4194" s="132"/>
      <c r="B4194" s="133"/>
      <c r="C4194" s="92"/>
      <c r="D4194" s="134"/>
      <c r="E4194" s="132"/>
      <c r="F4194" s="135"/>
      <c r="G4194" s="135"/>
      <c r="H4194" s="136"/>
    </row>
    <row r="4195" spans="1:8" x14ac:dyDescent="0.2">
      <c r="A4195" s="132"/>
      <c r="B4195" s="133"/>
      <c r="C4195" s="92"/>
      <c r="D4195" s="134"/>
      <c r="E4195" s="132"/>
      <c r="F4195" s="135"/>
      <c r="G4195" s="135"/>
      <c r="H4195" s="136"/>
    </row>
    <row r="4196" spans="1:8" x14ac:dyDescent="0.2">
      <c r="A4196" s="132"/>
      <c r="B4196" s="133"/>
      <c r="C4196" s="92"/>
      <c r="D4196" s="134"/>
      <c r="E4196" s="132"/>
      <c r="F4196" s="135"/>
      <c r="G4196" s="135"/>
      <c r="H4196" s="136"/>
    </row>
    <row r="4197" spans="1:8" x14ac:dyDescent="0.2">
      <c r="A4197" s="132"/>
      <c r="B4197" s="133"/>
      <c r="C4197" s="92"/>
      <c r="D4197" s="134"/>
      <c r="E4197" s="132"/>
      <c r="F4197" s="135"/>
      <c r="G4197" s="135"/>
      <c r="H4197" s="136"/>
    </row>
    <row r="4198" spans="1:8" x14ac:dyDescent="0.2">
      <c r="A4198" s="132"/>
      <c r="B4198" s="133"/>
      <c r="C4198" s="92"/>
      <c r="D4198" s="134"/>
      <c r="E4198" s="132"/>
      <c r="F4198" s="135"/>
      <c r="G4198" s="135"/>
      <c r="H4198" s="136"/>
    </row>
    <row r="4199" spans="1:8" x14ac:dyDescent="0.2">
      <c r="A4199" s="132"/>
      <c r="B4199" s="133"/>
      <c r="C4199" s="92"/>
      <c r="D4199" s="134"/>
      <c r="E4199" s="132"/>
      <c r="F4199" s="135"/>
      <c r="G4199" s="135"/>
      <c r="H4199" s="136"/>
    </row>
    <row r="4200" spans="1:8" x14ac:dyDescent="0.2">
      <c r="A4200" s="132"/>
      <c r="B4200" s="133"/>
      <c r="C4200" s="92"/>
      <c r="D4200" s="134"/>
      <c r="E4200" s="132"/>
      <c r="F4200" s="135"/>
      <c r="G4200" s="135"/>
      <c r="H4200" s="136"/>
    </row>
    <row r="4201" spans="1:8" x14ac:dyDescent="0.2">
      <c r="A4201" s="132"/>
      <c r="B4201" s="133"/>
      <c r="C4201" s="92"/>
      <c r="D4201" s="134"/>
      <c r="E4201" s="132"/>
      <c r="F4201" s="135"/>
      <c r="G4201" s="135"/>
      <c r="H4201" s="136"/>
    </row>
    <row r="4202" spans="1:8" x14ac:dyDescent="0.2">
      <c r="A4202" s="132"/>
      <c r="B4202" s="133"/>
      <c r="C4202" s="92"/>
      <c r="D4202" s="134"/>
      <c r="E4202" s="132"/>
      <c r="F4202" s="135"/>
      <c r="G4202" s="135"/>
      <c r="H4202" s="136"/>
    </row>
    <row r="4203" spans="1:8" x14ac:dyDescent="0.2">
      <c r="A4203" s="132"/>
      <c r="B4203" s="133"/>
      <c r="C4203" s="92"/>
      <c r="D4203" s="134"/>
      <c r="E4203" s="132"/>
      <c r="F4203" s="135"/>
      <c r="G4203" s="135"/>
      <c r="H4203" s="136"/>
    </row>
    <row r="4204" spans="1:8" x14ac:dyDescent="0.2">
      <c r="A4204" s="132"/>
      <c r="B4204" s="133"/>
      <c r="C4204" s="92"/>
      <c r="D4204" s="134"/>
      <c r="E4204" s="132"/>
      <c r="F4204" s="135"/>
      <c r="G4204" s="135"/>
      <c r="H4204" s="136"/>
    </row>
    <row r="4205" spans="1:8" x14ac:dyDescent="0.2">
      <c r="A4205" s="132"/>
      <c r="B4205" s="133"/>
      <c r="C4205" s="92"/>
      <c r="D4205" s="134"/>
      <c r="E4205" s="132"/>
      <c r="F4205" s="135"/>
      <c r="G4205" s="135"/>
      <c r="H4205" s="136"/>
    </row>
    <row r="4206" spans="1:8" x14ac:dyDescent="0.2">
      <c r="A4206" s="132"/>
      <c r="B4206" s="133"/>
      <c r="C4206" s="92"/>
      <c r="D4206" s="134"/>
      <c r="E4206" s="132"/>
      <c r="F4206" s="135"/>
      <c r="G4206" s="135"/>
      <c r="H4206" s="136"/>
    </row>
    <row r="4207" spans="1:8" x14ac:dyDescent="0.2">
      <c r="A4207" s="132"/>
      <c r="B4207" s="133"/>
      <c r="C4207" s="92"/>
      <c r="D4207" s="134"/>
      <c r="E4207" s="132"/>
      <c r="F4207" s="135"/>
      <c r="G4207" s="135"/>
      <c r="H4207" s="136"/>
    </row>
    <row r="4208" spans="1:8" x14ac:dyDescent="0.2">
      <c r="A4208" s="132"/>
      <c r="B4208" s="133"/>
      <c r="C4208" s="92"/>
      <c r="D4208" s="134"/>
      <c r="E4208" s="132"/>
      <c r="F4208" s="135"/>
      <c r="G4208" s="135"/>
      <c r="H4208" s="136"/>
    </row>
    <row r="4209" spans="1:8" x14ac:dyDescent="0.2">
      <c r="A4209" s="132"/>
      <c r="B4209" s="133"/>
      <c r="C4209" s="92"/>
      <c r="D4209" s="134"/>
      <c r="E4209" s="132"/>
      <c r="F4209" s="135"/>
      <c r="G4209" s="135"/>
      <c r="H4209" s="136"/>
    </row>
    <row r="4210" spans="1:8" x14ac:dyDescent="0.2">
      <c r="A4210" s="132"/>
      <c r="B4210" s="133"/>
      <c r="C4210" s="92"/>
      <c r="D4210" s="134"/>
      <c r="E4210" s="132"/>
      <c r="F4210" s="135"/>
      <c r="G4210" s="135"/>
      <c r="H4210" s="136"/>
    </row>
    <row r="4211" spans="1:8" x14ac:dyDescent="0.2">
      <c r="A4211" s="132"/>
      <c r="B4211" s="133"/>
      <c r="C4211" s="92"/>
      <c r="D4211" s="134"/>
      <c r="E4211" s="132"/>
      <c r="F4211" s="135"/>
      <c r="G4211" s="135"/>
      <c r="H4211" s="136"/>
    </row>
    <row r="4212" spans="1:8" x14ac:dyDescent="0.2">
      <c r="A4212" s="132"/>
      <c r="B4212" s="133"/>
      <c r="C4212" s="92"/>
      <c r="D4212" s="134"/>
      <c r="E4212" s="132"/>
      <c r="F4212" s="135"/>
      <c r="G4212" s="135"/>
      <c r="H4212" s="136"/>
    </row>
    <row r="4213" spans="1:8" x14ac:dyDescent="0.2">
      <c r="A4213" s="132"/>
      <c r="B4213" s="133"/>
      <c r="C4213" s="92"/>
      <c r="D4213" s="134"/>
      <c r="E4213" s="132"/>
      <c r="F4213" s="135"/>
      <c r="G4213" s="135"/>
      <c r="H4213" s="136"/>
    </row>
    <row r="4214" spans="1:8" x14ac:dyDescent="0.2">
      <c r="A4214" s="132"/>
      <c r="B4214" s="133"/>
      <c r="C4214" s="92"/>
      <c r="D4214" s="134"/>
      <c r="E4214" s="132"/>
      <c r="F4214" s="135"/>
      <c r="G4214" s="135"/>
      <c r="H4214" s="136"/>
    </row>
    <row r="4215" spans="1:8" x14ac:dyDescent="0.2">
      <c r="A4215" s="132"/>
      <c r="B4215" s="133"/>
      <c r="C4215" s="92"/>
      <c r="D4215" s="134"/>
      <c r="E4215" s="132"/>
      <c r="F4215" s="135"/>
      <c r="G4215" s="135"/>
      <c r="H4215" s="136"/>
    </row>
    <row r="4216" spans="1:8" x14ac:dyDescent="0.2">
      <c r="A4216" s="132"/>
      <c r="B4216" s="133"/>
      <c r="C4216" s="92"/>
      <c r="D4216" s="134"/>
      <c r="E4216" s="132"/>
      <c r="F4216" s="135"/>
      <c r="G4216" s="135"/>
      <c r="H4216" s="136"/>
    </row>
    <row r="4217" spans="1:8" x14ac:dyDescent="0.2">
      <c r="A4217" s="132"/>
      <c r="B4217" s="133"/>
      <c r="C4217" s="92"/>
      <c r="D4217" s="134"/>
      <c r="E4217" s="132"/>
      <c r="F4217" s="135"/>
      <c r="G4217" s="135"/>
      <c r="H4217" s="136"/>
    </row>
    <row r="4218" spans="1:8" x14ac:dyDescent="0.2">
      <c r="A4218" s="132"/>
      <c r="B4218" s="133"/>
      <c r="C4218" s="92"/>
      <c r="D4218" s="134"/>
      <c r="E4218" s="132"/>
      <c r="F4218" s="135"/>
      <c r="G4218" s="135"/>
      <c r="H4218" s="136"/>
    </row>
    <row r="4219" spans="1:8" x14ac:dyDescent="0.2">
      <c r="A4219" s="132"/>
      <c r="B4219" s="133"/>
      <c r="C4219" s="92"/>
      <c r="D4219" s="134"/>
      <c r="E4219" s="132"/>
      <c r="F4219" s="135"/>
      <c r="G4219" s="135"/>
      <c r="H4219" s="136"/>
    </row>
    <row r="4220" spans="1:8" x14ac:dyDescent="0.2">
      <c r="A4220" s="132"/>
      <c r="B4220" s="133"/>
      <c r="C4220" s="92"/>
      <c r="D4220" s="134"/>
      <c r="E4220" s="132"/>
      <c r="F4220" s="135"/>
      <c r="G4220" s="135"/>
      <c r="H4220" s="136"/>
    </row>
    <row r="4221" spans="1:8" x14ac:dyDescent="0.2">
      <c r="A4221" s="132"/>
      <c r="B4221" s="133"/>
      <c r="C4221" s="92"/>
      <c r="D4221" s="134"/>
      <c r="E4221" s="132"/>
      <c r="F4221" s="135"/>
      <c r="G4221" s="135"/>
      <c r="H4221" s="136"/>
    </row>
    <row r="4222" spans="1:8" x14ac:dyDescent="0.2">
      <c r="A4222" s="132"/>
      <c r="B4222" s="133"/>
      <c r="C4222" s="92"/>
      <c r="D4222" s="134"/>
      <c r="E4222" s="132"/>
      <c r="F4222" s="135"/>
      <c r="G4222" s="135"/>
      <c r="H4222" s="136"/>
    </row>
    <row r="4223" spans="1:8" x14ac:dyDescent="0.2">
      <c r="A4223" s="132"/>
      <c r="B4223" s="133"/>
      <c r="C4223" s="92"/>
      <c r="D4223" s="134"/>
      <c r="E4223" s="132"/>
      <c r="F4223" s="135"/>
      <c r="G4223" s="135"/>
      <c r="H4223" s="136"/>
    </row>
    <row r="4224" spans="1:8" x14ac:dyDescent="0.2">
      <c r="A4224" s="132"/>
      <c r="B4224" s="133"/>
      <c r="C4224" s="92"/>
      <c r="D4224" s="134"/>
      <c r="E4224" s="132"/>
      <c r="F4224" s="135"/>
      <c r="G4224" s="135"/>
      <c r="H4224" s="136"/>
    </row>
    <row r="4225" spans="1:8" x14ac:dyDescent="0.2">
      <c r="A4225" s="132"/>
      <c r="B4225" s="133"/>
      <c r="C4225" s="92"/>
      <c r="D4225" s="134"/>
      <c r="E4225" s="132"/>
      <c r="F4225" s="135"/>
      <c r="G4225" s="135"/>
      <c r="H4225" s="136"/>
    </row>
    <row r="4226" spans="1:8" x14ac:dyDescent="0.2">
      <c r="A4226" s="132"/>
      <c r="B4226" s="133"/>
      <c r="C4226" s="92"/>
      <c r="D4226" s="134"/>
      <c r="E4226" s="132"/>
      <c r="F4226" s="135"/>
      <c r="G4226" s="135"/>
      <c r="H4226" s="136"/>
    </row>
    <row r="4227" spans="1:8" x14ac:dyDescent="0.2">
      <c r="A4227" s="132"/>
      <c r="B4227" s="133"/>
      <c r="C4227" s="92"/>
      <c r="D4227" s="134"/>
      <c r="E4227" s="132"/>
      <c r="F4227" s="135"/>
      <c r="G4227" s="135"/>
      <c r="H4227" s="136"/>
    </row>
    <row r="4228" spans="1:8" x14ac:dyDescent="0.2">
      <c r="A4228" s="132"/>
      <c r="B4228" s="133"/>
      <c r="C4228" s="92"/>
      <c r="D4228" s="134"/>
      <c r="E4228" s="132"/>
      <c r="F4228" s="135"/>
      <c r="G4228" s="135"/>
      <c r="H4228" s="136"/>
    </row>
    <row r="4229" spans="1:8" x14ac:dyDescent="0.2">
      <c r="A4229" s="132"/>
      <c r="B4229" s="133"/>
      <c r="C4229" s="92"/>
      <c r="D4229" s="134"/>
      <c r="E4229" s="132"/>
      <c r="F4229" s="135"/>
      <c r="G4229" s="135"/>
      <c r="H4229" s="136"/>
    </row>
    <row r="4230" spans="1:8" x14ac:dyDescent="0.2">
      <c r="A4230" s="132"/>
      <c r="B4230" s="133"/>
      <c r="C4230" s="92"/>
      <c r="D4230" s="134"/>
      <c r="E4230" s="132"/>
      <c r="F4230" s="135"/>
      <c r="G4230" s="135"/>
      <c r="H4230" s="136"/>
    </row>
    <row r="4231" spans="1:8" x14ac:dyDescent="0.2">
      <c r="A4231" s="132"/>
      <c r="B4231" s="133"/>
      <c r="C4231" s="92"/>
      <c r="D4231" s="134"/>
      <c r="E4231" s="132"/>
      <c r="F4231" s="135"/>
      <c r="G4231" s="135"/>
      <c r="H4231" s="136"/>
    </row>
    <row r="4232" spans="1:8" x14ac:dyDescent="0.2">
      <c r="A4232" s="132"/>
      <c r="B4232" s="133"/>
      <c r="C4232" s="92"/>
      <c r="D4232" s="134"/>
      <c r="E4232" s="132"/>
      <c r="F4232" s="135"/>
      <c r="G4232" s="135"/>
      <c r="H4232" s="136"/>
    </row>
    <row r="4233" spans="1:8" x14ac:dyDescent="0.2">
      <c r="A4233" s="132"/>
      <c r="B4233" s="133"/>
      <c r="C4233" s="92"/>
      <c r="D4233" s="134"/>
      <c r="E4233" s="132"/>
      <c r="F4233" s="135"/>
      <c r="G4233" s="135"/>
      <c r="H4233" s="136"/>
    </row>
    <row r="4234" spans="1:8" x14ac:dyDescent="0.2">
      <c r="A4234" s="132"/>
      <c r="B4234" s="133"/>
      <c r="C4234" s="92"/>
      <c r="D4234" s="134"/>
      <c r="E4234" s="132"/>
      <c r="F4234" s="135"/>
      <c r="G4234" s="135"/>
      <c r="H4234" s="136"/>
    </row>
    <row r="4235" spans="1:8" x14ac:dyDescent="0.2">
      <c r="A4235" s="132"/>
      <c r="B4235" s="133"/>
      <c r="C4235" s="92"/>
      <c r="D4235" s="134"/>
      <c r="E4235" s="132"/>
      <c r="F4235" s="135"/>
      <c r="G4235" s="135"/>
      <c r="H4235" s="136"/>
    </row>
    <row r="4236" spans="1:8" x14ac:dyDescent="0.2">
      <c r="A4236" s="132"/>
      <c r="B4236" s="133"/>
      <c r="C4236" s="92"/>
      <c r="D4236" s="134"/>
      <c r="E4236" s="132"/>
      <c r="F4236" s="135"/>
      <c r="G4236" s="135"/>
      <c r="H4236" s="136"/>
    </row>
    <row r="4237" spans="1:8" x14ac:dyDescent="0.2">
      <c r="A4237" s="132"/>
      <c r="B4237" s="133"/>
      <c r="C4237" s="92"/>
      <c r="D4237" s="134"/>
      <c r="E4237" s="132"/>
      <c r="F4237" s="135"/>
      <c r="G4237" s="135"/>
      <c r="H4237" s="136"/>
    </row>
    <row r="4238" spans="1:8" x14ac:dyDescent="0.2">
      <c r="A4238" s="132"/>
      <c r="B4238" s="133"/>
      <c r="C4238" s="92"/>
      <c r="D4238" s="134"/>
      <c r="E4238" s="132"/>
      <c r="F4238" s="135"/>
      <c r="G4238" s="135"/>
      <c r="H4238" s="136"/>
    </row>
    <row r="4239" spans="1:8" x14ac:dyDescent="0.2">
      <c r="A4239" s="132"/>
      <c r="B4239" s="133"/>
      <c r="C4239" s="92"/>
      <c r="D4239" s="134"/>
      <c r="E4239" s="132"/>
      <c r="F4239" s="135"/>
      <c r="G4239" s="135"/>
      <c r="H4239" s="136"/>
    </row>
    <row r="4240" spans="1:8" x14ac:dyDescent="0.2">
      <c r="A4240" s="132"/>
      <c r="B4240" s="133"/>
      <c r="C4240" s="92"/>
      <c r="D4240" s="134"/>
      <c r="E4240" s="132"/>
      <c r="F4240" s="135"/>
      <c r="G4240" s="135"/>
      <c r="H4240" s="136"/>
    </row>
    <row r="4241" spans="1:8" x14ac:dyDescent="0.2">
      <c r="A4241" s="132"/>
      <c r="B4241" s="133"/>
      <c r="C4241" s="92"/>
      <c r="D4241" s="134"/>
      <c r="E4241" s="132"/>
      <c r="F4241" s="135"/>
      <c r="G4241" s="135"/>
      <c r="H4241" s="136"/>
    </row>
    <row r="4242" spans="1:8" x14ac:dyDescent="0.2">
      <c r="A4242" s="132"/>
      <c r="B4242" s="133"/>
      <c r="C4242" s="92"/>
      <c r="D4242" s="134"/>
      <c r="E4242" s="132"/>
      <c r="F4242" s="135"/>
      <c r="G4242" s="135"/>
      <c r="H4242" s="136"/>
    </row>
    <row r="4243" spans="1:8" x14ac:dyDescent="0.2">
      <c r="A4243" s="132"/>
      <c r="B4243" s="133"/>
      <c r="C4243" s="92"/>
      <c r="D4243" s="134"/>
      <c r="E4243" s="132"/>
      <c r="F4243" s="135"/>
      <c r="G4243" s="135"/>
      <c r="H4243" s="136"/>
    </row>
    <row r="4244" spans="1:8" x14ac:dyDescent="0.2">
      <c r="A4244" s="132"/>
      <c r="B4244" s="133"/>
      <c r="C4244" s="92"/>
      <c r="D4244" s="134"/>
      <c r="E4244" s="132"/>
      <c r="F4244" s="135"/>
      <c r="G4244" s="135"/>
      <c r="H4244" s="136"/>
    </row>
    <row r="4245" spans="1:8" x14ac:dyDescent="0.2">
      <c r="A4245" s="132"/>
      <c r="B4245" s="133"/>
      <c r="C4245" s="92"/>
      <c r="D4245" s="134"/>
      <c r="E4245" s="132"/>
      <c r="F4245" s="135"/>
      <c r="G4245" s="135"/>
      <c r="H4245" s="136"/>
    </row>
    <row r="4246" spans="1:8" x14ac:dyDescent="0.2">
      <c r="A4246" s="132"/>
      <c r="B4246" s="133"/>
      <c r="C4246" s="92"/>
      <c r="D4246" s="134"/>
      <c r="E4246" s="132"/>
      <c r="F4246" s="135"/>
      <c r="G4246" s="135"/>
      <c r="H4246" s="136"/>
    </row>
    <row r="4247" spans="1:8" x14ac:dyDescent="0.2">
      <c r="A4247" s="132"/>
      <c r="B4247" s="133"/>
      <c r="C4247" s="92"/>
      <c r="D4247" s="134"/>
      <c r="E4247" s="132"/>
      <c r="F4247" s="135"/>
      <c r="G4247" s="135"/>
      <c r="H4247" s="136"/>
    </row>
    <row r="4248" spans="1:8" x14ac:dyDescent="0.2">
      <c r="A4248" s="132"/>
      <c r="B4248" s="133"/>
      <c r="C4248" s="92"/>
      <c r="D4248" s="134"/>
      <c r="E4248" s="132"/>
      <c r="F4248" s="135"/>
      <c r="G4248" s="135"/>
      <c r="H4248" s="136"/>
    </row>
    <row r="4249" spans="1:8" x14ac:dyDescent="0.2">
      <c r="A4249" s="132"/>
      <c r="B4249" s="133"/>
      <c r="C4249" s="92"/>
      <c r="D4249" s="134"/>
      <c r="E4249" s="132"/>
      <c r="F4249" s="135"/>
      <c r="G4249" s="135"/>
      <c r="H4249" s="136"/>
    </row>
    <row r="4250" spans="1:8" x14ac:dyDescent="0.2">
      <c r="A4250" s="132"/>
      <c r="B4250" s="133"/>
      <c r="C4250" s="92"/>
      <c r="D4250" s="134"/>
      <c r="E4250" s="132"/>
      <c r="F4250" s="135"/>
      <c r="G4250" s="135"/>
      <c r="H4250" s="136"/>
    </row>
    <row r="4251" spans="1:8" x14ac:dyDescent="0.2">
      <c r="A4251" s="132"/>
      <c r="B4251" s="133"/>
      <c r="C4251" s="92"/>
      <c r="D4251" s="134"/>
      <c r="E4251" s="132"/>
      <c r="F4251" s="135"/>
      <c r="G4251" s="135"/>
      <c r="H4251" s="136"/>
    </row>
    <row r="4252" spans="1:8" x14ac:dyDescent="0.2">
      <c r="A4252" s="132"/>
      <c r="B4252" s="133"/>
      <c r="C4252" s="92"/>
      <c r="D4252" s="134"/>
      <c r="E4252" s="132"/>
      <c r="F4252" s="135"/>
      <c r="G4252" s="135"/>
      <c r="H4252" s="136"/>
    </row>
    <row r="4253" spans="1:8" x14ac:dyDescent="0.2">
      <c r="A4253" s="132"/>
      <c r="B4253" s="133"/>
      <c r="C4253" s="92"/>
      <c r="D4253" s="134"/>
      <c r="E4253" s="132"/>
      <c r="F4253" s="135"/>
      <c r="G4253" s="135"/>
      <c r="H4253" s="136"/>
    </row>
    <row r="4254" spans="1:8" x14ac:dyDescent="0.2">
      <c r="A4254" s="132"/>
      <c r="B4254" s="133"/>
      <c r="C4254" s="92"/>
      <c r="D4254" s="134"/>
      <c r="E4254" s="132"/>
      <c r="F4254" s="135"/>
      <c r="G4254" s="135"/>
      <c r="H4254" s="136"/>
    </row>
    <row r="4255" spans="1:8" x14ac:dyDescent="0.2">
      <c r="A4255" s="132"/>
      <c r="B4255" s="133"/>
      <c r="C4255" s="92"/>
      <c r="D4255" s="134"/>
      <c r="E4255" s="132"/>
      <c r="F4255" s="135"/>
      <c r="G4255" s="135"/>
      <c r="H4255" s="136"/>
    </row>
    <row r="4256" spans="1:8" x14ac:dyDescent="0.2">
      <c r="A4256" s="132"/>
      <c r="B4256" s="133"/>
      <c r="C4256" s="92"/>
      <c r="D4256" s="134"/>
      <c r="E4256" s="132"/>
      <c r="F4256" s="135"/>
      <c r="G4256" s="135"/>
      <c r="H4256" s="136"/>
    </row>
    <row r="4257" spans="1:8" x14ac:dyDescent="0.2">
      <c r="A4257" s="132"/>
      <c r="B4257" s="133"/>
      <c r="C4257" s="92"/>
      <c r="D4257" s="134"/>
      <c r="E4257" s="132"/>
      <c r="F4257" s="135"/>
      <c r="G4257" s="135"/>
      <c r="H4257" s="136"/>
    </row>
    <row r="4258" spans="1:8" x14ac:dyDescent="0.2">
      <c r="A4258" s="132"/>
      <c r="B4258" s="133"/>
      <c r="C4258" s="92"/>
      <c r="D4258" s="134"/>
      <c r="E4258" s="132"/>
      <c r="F4258" s="135"/>
      <c r="G4258" s="135"/>
      <c r="H4258" s="136"/>
    </row>
    <row r="4259" spans="1:8" x14ac:dyDescent="0.2">
      <c r="A4259" s="132"/>
      <c r="B4259" s="133"/>
      <c r="C4259" s="92"/>
      <c r="D4259" s="134"/>
      <c r="E4259" s="132"/>
      <c r="F4259" s="135"/>
      <c r="G4259" s="135"/>
      <c r="H4259" s="136"/>
    </row>
    <row r="4260" spans="1:8" x14ac:dyDescent="0.2">
      <c r="A4260" s="132"/>
      <c r="B4260" s="133"/>
      <c r="C4260" s="92"/>
      <c r="D4260" s="134"/>
      <c r="E4260" s="132"/>
      <c r="F4260" s="135"/>
      <c r="G4260" s="135"/>
      <c r="H4260" s="136"/>
    </row>
    <row r="4261" spans="1:8" x14ac:dyDescent="0.2">
      <c r="A4261" s="132"/>
      <c r="B4261" s="133"/>
      <c r="C4261" s="92"/>
      <c r="D4261" s="134"/>
      <c r="E4261" s="132"/>
      <c r="F4261" s="135"/>
      <c r="G4261" s="135"/>
      <c r="H4261" s="136"/>
    </row>
    <row r="4262" spans="1:8" x14ac:dyDescent="0.2">
      <c r="A4262" s="132"/>
      <c r="B4262" s="133"/>
      <c r="C4262" s="92"/>
      <c r="D4262" s="134"/>
      <c r="E4262" s="132"/>
      <c r="F4262" s="135"/>
      <c r="G4262" s="135"/>
      <c r="H4262" s="136"/>
    </row>
    <row r="4263" spans="1:8" x14ac:dyDescent="0.2">
      <c r="A4263" s="132"/>
      <c r="B4263" s="133"/>
      <c r="C4263" s="92"/>
      <c r="D4263" s="134"/>
      <c r="E4263" s="132"/>
      <c r="F4263" s="135"/>
      <c r="G4263" s="135"/>
      <c r="H4263" s="136"/>
    </row>
    <row r="4264" spans="1:8" x14ac:dyDescent="0.2">
      <c r="A4264" s="132"/>
      <c r="B4264" s="133"/>
      <c r="C4264" s="92"/>
      <c r="D4264" s="134"/>
      <c r="E4264" s="132"/>
      <c r="F4264" s="135"/>
      <c r="G4264" s="135"/>
      <c r="H4264" s="136"/>
    </row>
    <row r="4265" spans="1:8" x14ac:dyDescent="0.2">
      <c r="A4265" s="132"/>
      <c r="B4265" s="133"/>
      <c r="C4265" s="92"/>
      <c r="D4265" s="134"/>
      <c r="E4265" s="132"/>
      <c r="F4265" s="135"/>
      <c r="G4265" s="135"/>
      <c r="H4265" s="136"/>
    </row>
    <row r="4266" spans="1:8" x14ac:dyDescent="0.2">
      <c r="A4266" s="132"/>
      <c r="B4266" s="133"/>
      <c r="C4266" s="92"/>
      <c r="D4266" s="134"/>
      <c r="E4266" s="132"/>
      <c r="F4266" s="135"/>
      <c r="G4266" s="135"/>
      <c r="H4266" s="136"/>
    </row>
    <row r="4267" spans="1:8" x14ac:dyDescent="0.2">
      <c r="A4267" s="132"/>
      <c r="B4267" s="133"/>
      <c r="C4267" s="92"/>
      <c r="D4267" s="134"/>
      <c r="E4267" s="132"/>
      <c r="F4267" s="135"/>
      <c r="G4267" s="135"/>
      <c r="H4267" s="136"/>
    </row>
    <row r="4268" spans="1:8" x14ac:dyDescent="0.2">
      <c r="A4268" s="132"/>
      <c r="B4268" s="133"/>
      <c r="C4268" s="92"/>
      <c r="D4268" s="134"/>
      <c r="E4268" s="132"/>
      <c r="F4268" s="135"/>
      <c r="G4268" s="135"/>
      <c r="H4268" s="136"/>
    </row>
    <row r="4269" spans="1:8" x14ac:dyDescent="0.2">
      <c r="A4269" s="132"/>
      <c r="B4269" s="133"/>
      <c r="C4269" s="92"/>
      <c r="D4269" s="134"/>
      <c r="E4269" s="132"/>
      <c r="F4269" s="135"/>
      <c r="G4269" s="135"/>
      <c r="H4269" s="136"/>
    </row>
    <row r="4270" spans="1:8" x14ac:dyDescent="0.2">
      <c r="A4270" s="132"/>
      <c r="B4270" s="133"/>
      <c r="C4270" s="92"/>
      <c r="D4270" s="134"/>
      <c r="E4270" s="132"/>
      <c r="F4270" s="135"/>
      <c r="G4270" s="135"/>
      <c r="H4270" s="136"/>
    </row>
    <row r="4271" spans="1:8" x14ac:dyDescent="0.2">
      <c r="A4271" s="132"/>
      <c r="B4271" s="133"/>
      <c r="C4271" s="92"/>
      <c r="D4271" s="134"/>
      <c r="E4271" s="132"/>
      <c r="F4271" s="135"/>
      <c r="G4271" s="135"/>
      <c r="H4271" s="136"/>
    </row>
    <row r="4272" spans="1:8" x14ac:dyDescent="0.2">
      <c r="A4272" s="132"/>
      <c r="B4272" s="133"/>
      <c r="C4272" s="92"/>
      <c r="D4272" s="134"/>
      <c r="E4272" s="132"/>
      <c r="F4272" s="135"/>
      <c r="G4272" s="135"/>
      <c r="H4272" s="136"/>
    </row>
    <row r="4273" spans="1:8" x14ac:dyDescent="0.2">
      <c r="A4273" s="132"/>
      <c r="B4273" s="133"/>
      <c r="C4273" s="92"/>
      <c r="D4273" s="134"/>
      <c r="E4273" s="132"/>
      <c r="F4273" s="135"/>
      <c r="G4273" s="135"/>
      <c r="H4273" s="136"/>
    </row>
    <row r="4274" spans="1:8" x14ac:dyDescent="0.2">
      <c r="A4274" s="132"/>
      <c r="B4274" s="133"/>
      <c r="C4274" s="92"/>
      <c r="D4274" s="134"/>
      <c r="E4274" s="132"/>
      <c r="F4274" s="135"/>
      <c r="G4274" s="135"/>
      <c r="H4274" s="136"/>
    </row>
    <row r="4275" spans="1:8" x14ac:dyDescent="0.2">
      <c r="A4275" s="132"/>
      <c r="B4275" s="133"/>
      <c r="C4275" s="92"/>
      <c r="D4275" s="134"/>
      <c r="E4275" s="132"/>
      <c r="F4275" s="135"/>
      <c r="G4275" s="135"/>
      <c r="H4275" s="136"/>
    </row>
    <row r="4276" spans="1:8" x14ac:dyDescent="0.2">
      <c r="A4276" s="132"/>
      <c r="B4276" s="133"/>
      <c r="C4276" s="92"/>
      <c r="D4276" s="134"/>
      <c r="E4276" s="132"/>
      <c r="F4276" s="135"/>
      <c r="G4276" s="135"/>
      <c r="H4276" s="136"/>
    </row>
    <row r="4277" spans="1:8" x14ac:dyDescent="0.2">
      <c r="A4277" s="132"/>
      <c r="B4277" s="133"/>
      <c r="C4277" s="92"/>
      <c r="D4277" s="134"/>
      <c r="E4277" s="132"/>
      <c r="F4277" s="135"/>
      <c r="G4277" s="135"/>
      <c r="H4277" s="136"/>
    </row>
    <row r="4278" spans="1:8" x14ac:dyDescent="0.2">
      <c r="A4278" s="132"/>
      <c r="B4278" s="133"/>
      <c r="C4278" s="92"/>
      <c r="D4278" s="134"/>
      <c r="E4278" s="132"/>
      <c r="F4278" s="135"/>
      <c r="G4278" s="135"/>
      <c r="H4278" s="136"/>
    </row>
    <row r="4279" spans="1:8" x14ac:dyDescent="0.2">
      <c r="A4279" s="132"/>
      <c r="B4279" s="133"/>
      <c r="C4279" s="92"/>
      <c r="D4279" s="134"/>
      <c r="E4279" s="132"/>
      <c r="F4279" s="135"/>
      <c r="G4279" s="135"/>
      <c r="H4279" s="136"/>
    </row>
    <row r="4280" spans="1:8" x14ac:dyDescent="0.2">
      <c r="A4280" s="132"/>
      <c r="B4280" s="133"/>
      <c r="C4280" s="92"/>
      <c r="D4280" s="134"/>
      <c r="E4280" s="132"/>
      <c r="F4280" s="135"/>
      <c r="G4280" s="135"/>
      <c r="H4280" s="136"/>
    </row>
    <row r="4281" spans="1:8" x14ac:dyDescent="0.2">
      <c r="A4281" s="132"/>
      <c r="B4281" s="133"/>
      <c r="C4281" s="92"/>
      <c r="D4281" s="134"/>
      <c r="E4281" s="132"/>
      <c r="F4281" s="135"/>
      <c r="G4281" s="135"/>
      <c r="H4281" s="136"/>
    </row>
    <row r="4282" spans="1:8" x14ac:dyDescent="0.2">
      <c r="A4282" s="132"/>
      <c r="B4282" s="133"/>
      <c r="C4282" s="92"/>
      <c r="D4282" s="134"/>
      <c r="E4282" s="132"/>
      <c r="F4282" s="135"/>
      <c r="G4282" s="135"/>
      <c r="H4282" s="136"/>
    </row>
    <row r="4283" spans="1:8" x14ac:dyDescent="0.2">
      <c r="A4283" s="132"/>
      <c r="B4283" s="133"/>
      <c r="C4283" s="92"/>
      <c r="D4283" s="134"/>
      <c r="E4283" s="132"/>
      <c r="F4283" s="135"/>
      <c r="G4283" s="135"/>
      <c r="H4283" s="136"/>
    </row>
    <row r="4284" spans="1:8" x14ac:dyDescent="0.2">
      <c r="A4284" s="132"/>
      <c r="B4284" s="133"/>
      <c r="C4284" s="92"/>
      <c r="D4284" s="134"/>
      <c r="E4284" s="132"/>
      <c r="F4284" s="135"/>
      <c r="G4284" s="135"/>
      <c r="H4284" s="136"/>
    </row>
    <row r="4285" spans="1:8" x14ac:dyDescent="0.2">
      <c r="A4285" s="132"/>
      <c r="B4285" s="133"/>
      <c r="C4285" s="92"/>
      <c r="D4285" s="134"/>
      <c r="E4285" s="132"/>
      <c r="F4285" s="135"/>
      <c r="G4285" s="135"/>
      <c r="H4285" s="136"/>
    </row>
    <row r="4286" spans="1:8" x14ac:dyDescent="0.2">
      <c r="A4286" s="132"/>
      <c r="B4286" s="133"/>
      <c r="C4286" s="92"/>
      <c r="D4286" s="134"/>
      <c r="E4286" s="132"/>
      <c r="F4286" s="135"/>
      <c r="G4286" s="135"/>
      <c r="H4286" s="136"/>
    </row>
    <row r="4287" spans="1:8" x14ac:dyDescent="0.2">
      <c r="A4287" s="132"/>
      <c r="B4287" s="133"/>
      <c r="C4287" s="92"/>
      <c r="D4287" s="134"/>
      <c r="E4287" s="132"/>
      <c r="F4287" s="135"/>
      <c r="G4287" s="135"/>
      <c r="H4287" s="136"/>
    </row>
    <row r="4288" spans="1:8" x14ac:dyDescent="0.2">
      <c r="A4288" s="132"/>
      <c r="B4288" s="133"/>
      <c r="C4288" s="92"/>
      <c r="D4288" s="134"/>
      <c r="E4288" s="132"/>
      <c r="F4288" s="135"/>
      <c r="G4288" s="135"/>
      <c r="H4288" s="136"/>
    </row>
    <row r="4289" spans="1:8" x14ac:dyDescent="0.2">
      <c r="A4289" s="132"/>
      <c r="B4289" s="133"/>
      <c r="C4289" s="92"/>
      <c r="D4289" s="134"/>
      <c r="E4289" s="132"/>
      <c r="F4289" s="135"/>
      <c r="G4289" s="135"/>
      <c r="H4289" s="136"/>
    </row>
    <row r="4290" spans="1:8" x14ac:dyDescent="0.2">
      <c r="A4290" s="132"/>
      <c r="B4290" s="133"/>
      <c r="C4290" s="92"/>
      <c r="D4290" s="134"/>
      <c r="E4290" s="132"/>
      <c r="F4290" s="135"/>
      <c r="G4290" s="135"/>
      <c r="H4290" s="136"/>
    </row>
    <row r="4291" spans="1:8" x14ac:dyDescent="0.2">
      <c r="A4291" s="132"/>
      <c r="B4291" s="133"/>
      <c r="C4291" s="92"/>
      <c r="D4291" s="134"/>
      <c r="E4291" s="132"/>
      <c r="F4291" s="135"/>
      <c r="G4291" s="135"/>
      <c r="H4291" s="136"/>
    </row>
    <row r="4292" spans="1:8" x14ac:dyDescent="0.2">
      <c r="A4292" s="132"/>
      <c r="B4292" s="133"/>
      <c r="C4292" s="92"/>
      <c r="D4292" s="134"/>
      <c r="E4292" s="132"/>
      <c r="F4292" s="135"/>
      <c r="G4292" s="135"/>
      <c r="H4292" s="136"/>
    </row>
    <row r="4293" spans="1:8" x14ac:dyDescent="0.2">
      <c r="A4293" s="132"/>
      <c r="B4293" s="133"/>
      <c r="C4293" s="92"/>
      <c r="D4293" s="134"/>
      <c r="E4293" s="132"/>
      <c r="F4293" s="135"/>
      <c r="G4293" s="135"/>
      <c r="H4293" s="136"/>
    </row>
    <row r="4294" spans="1:8" x14ac:dyDescent="0.2">
      <c r="A4294" s="132"/>
      <c r="B4294" s="133"/>
      <c r="C4294" s="92"/>
      <c r="D4294" s="134"/>
      <c r="E4294" s="132"/>
      <c r="F4294" s="135"/>
      <c r="G4294" s="135"/>
      <c r="H4294" s="136"/>
    </row>
    <row r="4295" spans="1:8" x14ac:dyDescent="0.2">
      <c r="A4295" s="132"/>
      <c r="B4295" s="133"/>
      <c r="C4295" s="92"/>
      <c r="D4295" s="134"/>
      <c r="E4295" s="132"/>
      <c r="F4295" s="135"/>
      <c r="G4295" s="135"/>
      <c r="H4295" s="136"/>
    </row>
    <row r="4296" spans="1:8" x14ac:dyDescent="0.2">
      <c r="A4296" s="132"/>
      <c r="B4296" s="133"/>
      <c r="C4296" s="92"/>
      <c r="D4296" s="134"/>
      <c r="E4296" s="132"/>
      <c r="F4296" s="135"/>
      <c r="G4296" s="135"/>
      <c r="H4296" s="136"/>
    </row>
    <row r="4297" spans="1:8" x14ac:dyDescent="0.2">
      <c r="A4297" s="132"/>
      <c r="B4297" s="133"/>
      <c r="C4297" s="92"/>
      <c r="D4297" s="134"/>
      <c r="E4297" s="132"/>
      <c r="F4297" s="135"/>
      <c r="G4297" s="135"/>
      <c r="H4297" s="136"/>
    </row>
    <row r="4298" spans="1:8" x14ac:dyDescent="0.2">
      <c r="A4298" s="132"/>
      <c r="B4298" s="133"/>
      <c r="C4298" s="92"/>
      <c r="D4298" s="134"/>
      <c r="E4298" s="132"/>
      <c r="F4298" s="135"/>
      <c r="G4298" s="135"/>
      <c r="H4298" s="136"/>
    </row>
    <row r="4299" spans="1:8" x14ac:dyDescent="0.2">
      <c r="A4299" s="132"/>
      <c r="B4299" s="133"/>
      <c r="C4299" s="92"/>
      <c r="D4299" s="134"/>
      <c r="E4299" s="132"/>
      <c r="F4299" s="135"/>
      <c r="G4299" s="135"/>
      <c r="H4299" s="136"/>
    </row>
    <row r="4300" spans="1:8" x14ac:dyDescent="0.2">
      <c r="A4300" s="132"/>
      <c r="B4300" s="133"/>
      <c r="C4300" s="92"/>
      <c r="D4300" s="134"/>
      <c r="E4300" s="132"/>
      <c r="F4300" s="135"/>
      <c r="G4300" s="135"/>
      <c r="H4300" s="136"/>
    </row>
    <row r="4301" spans="1:8" x14ac:dyDescent="0.2">
      <c r="A4301" s="132"/>
      <c r="B4301" s="133"/>
      <c r="C4301" s="92"/>
      <c r="D4301" s="134"/>
      <c r="E4301" s="132"/>
      <c r="F4301" s="135"/>
      <c r="G4301" s="135"/>
      <c r="H4301" s="136"/>
    </row>
    <row r="4302" spans="1:8" x14ac:dyDescent="0.2">
      <c r="A4302" s="132"/>
      <c r="B4302" s="133"/>
      <c r="C4302" s="92"/>
      <c r="D4302" s="134"/>
      <c r="E4302" s="132"/>
      <c r="F4302" s="135"/>
      <c r="G4302" s="135"/>
      <c r="H4302" s="136"/>
    </row>
    <row r="4303" spans="1:8" x14ac:dyDescent="0.2">
      <c r="A4303" s="132"/>
      <c r="B4303" s="133"/>
      <c r="C4303" s="92"/>
      <c r="D4303" s="134"/>
      <c r="E4303" s="132"/>
      <c r="F4303" s="135"/>
      <c r="G4303" s="135"/>
      <c r="H4303" s="136"/>
    </row>
    <row r="4304" spans="1:8" x14ac:dyDescent="0.2">
      <c r="A4304" s="132"/>
      <c r="B4304" s="133"/>
      <c r="C4304" s="92"/>
      <c r="D4304" s="134"/>
      <c r="E4304" s="132"/>
      <c r="F4304" s="135"/>
      <c r="G4304" s="135"/>
      <c r="H4304" s="136"/>
    </row>
    <row r="4305" spans="1:8" x14ac:dyDescent="0.2">
      <c r="A4305" s="132"/>
      <c r="B4305" s="133"/>
      <c r="C4305" s="92"/>
      <c r="D4305" s="134"/>
      <c r="E4305" s="132"/>
      <c r="F4305" s="135"/>
      <c r="G4305" s="135"/>
      <c r="H4305" s="136"/>
    </row>
    <row r="4306" spans="1:8" x14ac:dyDescent="0.2">
      <c r="A4306" s="132"/>
      <c r="B4306" s="133"/>
      <c r="C4306" s="92"/>
      <c r="D4306" s="134"/>
      <c r="E4306" s="132"/>
      <c r="F4306" s="135"/>
      <c r="G4306" s="135"/>
      <c r="H4306" s="136"/>
    </row>
    <row r="4307" spans="1:8" x14ac:dyDescent="0.2">
      <c r="A4307" s="132"/>
      <c r="B4307" s="133"/>
      <c r="C4307" s="92"/>
      <c r="D4307" s="134"/>
      <c r="E4307" s="132"/>
      <c r="F4307" s="135"/>
      <c r="G4307" s="135"/>
      <c r="H4307" s="136"/>
    </row>
    <row r="4308" spans="1:8" x14ac:dyDescent="0.2">
      <c r="A4308" s="132"/>
      <c r="B4308" s="133"/>
      <c r="C4308" s="92"/>
      <c r="D4308" s="134"/>
      <c r="E4308" s="132"/>
      <c r="F4308" s="135"/>
      <c r="G4308" s="135"/>
      <c r="H4308" s="136"/>
    </row>
    <row r="4309" spans="1:8" x14ac:dyDescent="0.2">
      <c r="A4309" s="132"/>
      <c r="B4309" s="133"/>
      <c r="C4309" s="92"/>
      <c r="D4309" s="134"/>
      <c r="E4309" s="132"/>
      <c r="F4309" s="135"/>
      <c r="G4309" s="135"/>
      <c r="H4309" s="136"/>
    </row>
    <row r="4310" spans="1:8" x14ac:dyDescent="0.2">
      <c r="A4310" s="132"/>
      <c r="B4310" s="133"/>
      <c r="C4310" s="92"/>
      <c r="D4310" s="134"/>
      <c r="E4310" s="132"/>
      <c r="F4310" s="135"/>
      <c r="G4310" s="135"/>
      <c r="H4310" s="136"/>
    </row>
    <row r="4311" spans="1:8" x14ac:dyDescent="0.2">
      <c r="A4311" s="132"/>
      <c r="B4311" s="133"/>
      <c r="C4311" s="92"/>
      <c r="D4311" s="134"/>
      <c r="E4311" s="132"/>
      <c r="F4311" s="135"/>
      <c r="G4311" s="135"/>
      <c r="H4311" s="136"/>
    </row>
    <row r="4312" spans="1:8" x14ac:dyDescent="0.2">
      <c r="A4312" s="132"/>
      <c r="B4312" s="133"/>
      <c r="C4312" s="92"/>
      <c r="D4312" s="134"/>
      <c r="E4312" s="132"/>
      <c r="F4312" s="135"/>
      <c r="G4312" s="135"/>
      <c r="H4312" s="136"/>
    </row>
    <row r="4313" spans="1:8" x14ac:dyDescent="0.2">
      <c r="A4313" s="132"/>
      <c r="B4313" s="133"/>
      <c r="C4313" s="92"/>
      <c r="D4313" s="134"/>
      <c r="E4313" s="132"/>
      <c r="F4313" s="135"/>
      <c r="G4313" s="135"/>
      <c r="H4313" s="136"/>
    </row>
    <row r="4314" spans="1:8" x14ac:dyDescent="0.2">
      <c r="A4314" s="132"/>
      <c r="B4314" s="133"/>
      <c r="C4314" s="92"/>
      <c r="D4314" s="134"/>
      <c r="E4314" s="132"/>
      <c r="F4314" s="135"/>
      <c r="G4314" s="135"/>
      <c r="H4314" s="136"/>
    </row>
    <row r="4315" spans="1:8" x14ac:dyDescent="0.2">
      <c r="A4315" s="132"/>
      <c r="B4315" s="133"/>
      <c r="C4315" s="92"/>
      <c r="D4315" s="134"/>
      <c r="E4315" s="132"/>
      <c r="F4315" s="135"/>
      <c r="G4315" s="135"/>
      <c r="H4315" s="136"/>
    </row>
    <row r="4316" spans="1:8" x14ac:dyDescent="0.2">
      <c r="A4316" s="132"/>
      <c r="B4316" s="133"/>
      <c r="C4316" s="92"/>
      <c r="D4316" s="134"/>
      <c r="E4316" s="132"/>
      <c r="F4316" s="135"/>
      <c r="G4316" s="135"/>
      <c r="H4316" s="136"/>
    </row>
    <row r="4317" spans="1:8" x14ac:dyDescent="0.2">
      <c r="A4317" s="132"/>
      <c r="B4317" s="133"/>
      <c r="C4317" s="92"/>
      <c r="D4317" s="134"/>
      <c r="E4317" s="132"/>
      <c r="F4317" s="135"/>
      <c r="G4317" s="135"/>
      <c r="H4317" s="136"/>
    </row>
    <row r="4318" spans="1:8" x14ac:dyDescent="0.2">
      <c r="A4318" s="132"/>
      <c r="B4318" s="133"/>
      <c r="C4318" s="92"/>
      <c r="D4318" s="134"/>
      <c r="E4318" s="132"/>
      <c r="F4318" s="135"/>
      <c r="G4318" s="135"/>
      <c r="H4318" s="136"/>
    </row>
    <row r="4319" spans="1:8" x14ac:dyDescent="0.2">
      <c r="A4319" s="132"/>
      <c r="B4319" s="133"/>
      <c r="C4319" s="92"/>
      <c r="D4319" s="134"/>
      <c r="E4319" s="132"/>
      <c r="F4319" s="135"/>
      <c r="G4319" s="135"/>
      <c r="H4319" s="136"/>
    </row>
    <row r="4320" spans="1:8" x14ac:dyDescent="0.2">
      <c r="A4320" s="132"/>
      <c r="B4320" s="133"/>
      <c r="C4320" s="92"/>
      <c r="D4320" s="134"/>
      <c r="E4320" s="132"/>
      <c r="F4320" s="135"/>
      <c r="G4320" s="135"/>
      <c r="H4320" s="136"/>
    </row>
    <row r="4321" spans="1:8" x14ac:dyDescent="0.2">
      <c r="A4321" s="132"/>
      <c r="B4321" s="133"/>
      <c r="C4321" s="92"/>
      <c r="D4321" s="134"/>
      <c r="E4321" s="132"/>
      <c r="F4321" s="135"/>
      <c r="G4321" s="135"/>
      <c r="H4321" s="136"/>
    </row>
    <row r="4322" spans="1:8" x14ac:dyDescent="0.2">
      <c r="A4322" s="132"/>
      <c r="B4322" s="133"/>
      <c r="C4322" s="92"/>
      <c r="D4322" s="134"/>
      <c r="E4322" s="132"/>
      <c r="F4322" s="135"/>
      <c r="G4322" s="135"/>
      <c r="H4322" s="136"/>
    </row>
    <row r="4323" spans="1:8" x14ac:dyDescent="0.2">
      <c r="A4323" s="132"/>
      <c r="B4323" s="133"/>
      <c r="C4323" s="92"/>
      <c r="D4323" s="134"/>
      <c r="E4323" s="132"/>
      <c r="F4323" s="135"/>
      <c r="G4323" s="135"/>
      <c r="H4323" s="136"/>
    </row>
    <row r="4324" spans="1:8" x14ac:dyDescent="0.2">
      <c r="A4324" s="132"/>
      <c r="B4324" s="133"/>
      <c r="C4324" s="92"/>
      <c r="D4324" s="134"/>
      <c r="E4324" s="132"/>
      <c r="F4324" s="135"/>
      <c r="G4324" s="135"/>
      <c r="H4324" s="136"/>
    </row>
    <row r="4325" spans="1:8" x14ac:dyDescent="0.2">
      <c r="A4325" s="132"/>
      <c r="B4325" s="133"/>
      <c r="C4325" s="92"/>
      <c r="D4325" s="134"/>
      <c r="E4325" s="132"/>
      <c r="F4325" s="135"/>
      <c r="G4325" s="135"/>
      <c r="H4325" s="136"/>
    </row>
    <row r="4326" spans="1:8" x14ac:dyDescent="0.2">
      <c r="A4326" s="132"/>
      <c r="B4326" s="133"/>
      <c r="C4326" s="92"/>
      <c r="D4326" s="134"/>
      <c r="E4326" s="132"/>
      <c r="F4326" s="135"/>
      <c r="G4326" s="135"/>
      <c r="H4326" s="136"/>
    </row>
    <row r="4327" spans="1:8" x14ac:dyDescent="0.2">
      <c r="A4327" s="132"/>
      <c r="B4327" s="133"/>
      <c r="C4327" s="92"/>
      <c r="D4327" s="134"/>
      <c r="E4327" s="132"/>
      <c r="F4327" s="135"/>
      <c r="G4327" s="135"/>
      <c r="H4327" s="136"/>
    </row>
    <row r="4328" spans="1:8" x14ac:dyDescent="0.2">
      <c r="A4328" s="132"/>
      <c r="B4328" s="133"/>
      <c r="C4328" s="92"/>
      <c r="D4328" s="134"/>
      <c r="E4328" s="132"/>
      <c r="F4328" s="135"/>
      <c r="G4328" s="135"/>
      <c r="H4328" s="136"/>
    </row>
    <row r="4329" spans="1:8" x14ac:dyDescent="0.2">
      <c r="A4329" s="132"/>
      <c r="B4329" s="133"/>
      <c r="C4329" s="92"/>
      <c r="D4329" s="134"/>
      <c r="E4329" s="132"/>
      <c r="F4329" s="135"/>
      <c r="G4329" s="135"/>
      <c r="H4329" s="136"/>
    </row>
    <row r="4330" spans="1:8" x14ac:dyDescent="0.2">
      <c r="A4330" s="132"/>
      <c r="B4330" s="133"/>
      <c r="C4330" s="92"/>
      <c r="D4330" s="134"/>
      <c r="E4330" s="132"/>
      <c r="F4330" s="135"/>
      <c r="G4330" s="135"/>
      <c r="H4330" s="136"/>
    </row>
    <row r="4331" spans="1:8" x14ac:dyDescent="0.2">
      <c r="A4331" s="132"/>
      <c r="B4331" s="133"/>
      <c r="C4331" s="92"/>
      <c r="D4331" s="134"/>
      <c r="E4331" s="132"/>
      <c r="F4331" s="135"/>
      <c r="G4331" s="135"/>
      <c r="H4331" s="136"/>
    </row>
    <row r="4332" spans="1:8" x14ac:dyDescent="0.2">
      <c r="A4332" s="132"/>
      <c r="B4332" s="133"/>
      <c r="C4332" s="92"/>
      <c r="D4332" s="134"/>
      <c r="E4332" s="132"/>
      <c r="F4332" s="135"/>
      <c r="G4332" s="135"/>
      <c r="H4332" s="136"/>
    </row>
    <row r="4333" spans="1:8" x14ac:dyDescent="0.2">
      <c r="A4333" s="132"/>
      <c r="B4333" s="133"/>
      <c r="C4333" s="92"/>
      <c r="D4333" s="134"/>
      <c r="E4333" s="132"/>
      <c r="F4333" s="135"/>
      <c r="G4333" s="135"/>
      <c r="H4333" s="136"/>
    </row>
    <row r="4334" spans="1:8" x14ac:dyDescent="0.2">
      <c r="A4334" s="132"/>
      <c r="B4334" s="133"/>
      <c r="C4334" s="92"/>
      <c r="D4334" s="134"/>
      <c r="E4334" s="132"/>
      <c r="F4334" s="135"/>
      <c r="G4334" s="135"/>
      <c r="H4334" s="136"/>
    </row>
    <row r="4335" spans="1:8" x14ac:dyDescent="0.2">
      <c r="A4335" s="132"/>
      <c r="B4335" s="133"/>
      <c r="C4335" s="92"/>
      <c r="D4335" s="134"/>
      <c r="E4335" s="132"/>
      <c r="F4335" s="135"/>
      <c r="G4335" s="135"/>
      <c r="H4335" s="136"/>
    </row>
    <row r="4336" spans="1:8" x14ac:dyDescent="0.2">
      <c r="A4336" s="132"/>
      <c r="B4336" s="133"/>
      <c r="C4336" s="92"/>
      <c r="D4336" s="134"/>
      <c r="E4336" s="132"/>
      <c r="F4336" s="135"/>
      <c r="G4336" s="135"/>
      <c r="H4336" s="136"/>
    </row>
    <row r="4337" spans="1:8" x14ac:dyDescent="0.2">
      <c r="A4337" s="132"/>
      <c r="B4337" s="133"/>
      <c r="C4337" s="92"/>
      <c r="D4337" s="134"/>
      <c r="E4337" s="132"/>
      <c r="F4337" s="135"/>
      <c r="G4337" s="135"/>
      <c r="H4337" s="136"/>
    </row>
    <row r="4338" spans="1:8" x14ac:dyDescent="0.2">
      <c r="A4338" s="132"/>
      <c r="B4338" s="133"/>
      <c r="C4338" s="92"/>
      <c r="D4338" s="134"/>
      <c r="E4338" s="132"/>
      <c r="F4338" s="135"/>
      <c r="G4338" s="135"/>
      <c r="H4338" s="136"/>
    </row>
    <row r="4339" spans="1:8" x14ac:dyDescent="0.2">
      <c r="A4339" s="132"/>
      <c r="B4339" s="133"/>
      <c r="C4339" s="92"/>
      <c r="D4339" s="134"/>
      <c r="E4339" s="132"/>
      <c r="F4339" s="135"/>
      <c r="G4339" s="135"/>
      <c r="H4339" s="136"/>
    </row>
    <row r="4340" spans="1:8" x14ac:dyDescent="0.2">
      <c r="A4340" s="132"/>
      <c r="B4340" s="133"/>
      <c r="C4340" s="92"/>
      <c r="D4340" s="134"/>
      <c r="E4340" s="132"/>
      <c r="F4340" s="135"/>
      <c r="G4340" s="135"/>
      <c r="H4340" s="136"/>
    </row>
    <row r="4341" spans="1:8" x14ac:dyDescent="0.2">
      <c r="A4341" s="132"/>
      <c r="B4341" s="133"/>
      <c r="C4341" s="92"/>
      <c r="D4341" s="134"/>
      <c r="E4341" s="132"/>
      <c r="F4341" s="135"/>
      <c r="G4341" s="135"/>
      <c r="H4341" s="136"/>
    </row>
    <row r="4342" spans="1:8" x14ac:dyDescent="0.2">
      <c r="A4342" s="132"/>
      <c r="B4342" s="133"/>
      <c r="C4342" s="92"/>
      <c r="D4342" s="134"/>
      <c r="E4342" s="132"/>
      <c r="F4342" s="135"/>
      <c r="G4342" s="135"/>
      <c r="H4342" s="136"/>
    </row>
    <row r="4343" spans="1:8" x14ac:dyDescent="0.2">
      <c r="A4343" s="132"/>
      <c r="B4343" s="133"/>
      <c r="C4343" s="92"/>
      <c r="D4343" s="134"/>
      <c r="E4343" s="132"/>
      <c r="F4343" s="135"/>
      <c r="G4343" s="135"/>
      <c r="H4343" s="136"/>
    </row>
    <row r="4344" spans="1:8" x14ac:dyDescent="0.2">
      <c r="A4344" s="132"/>
      <c r="B4344" s="133"/>
      <c r="C4344" s="92"/>
      <c r="D4344" s="134"/>
      <c r="E4344" s="132"/>
      <c r="F4344" s="135"/>
      <c r="G4344" s="135"/>
      <c r="H4344" s="136"/>
    </row>
    <row r="4345" spans="1:8" x14ac:dyDescent="0.2">
      <c r="A4345" s="132"/>
      <c r="B4345" s="133"/>
      <c r="C4345" s="92"/>
      <c r="D4345" s="134"/>
      <c r="E4345" s="132"/>
      <c r="F4345" s="135"/>
      <c r="G4345" s="135"/>
      <c r="H4345" s="136"/>
    </row>
    <row r="4346" spans="1:8" x14ac:dyDescent="0.2">
      <c r="A4346" s="132"/>
      <c r="B4346" s="133"/>
      <c r="C4346" s="92"/>
      <c r="D4346" s="134"/>
      <c r="E4346" s="132"/>
      <c r="F4346" s="135"/>
      <c r="G4346" s="135"/>
      <c r="H4346" s="136"/>
    </row>
    <row r="4347" spans="1:8" x14ac:dyDescent="0.2">
      <c r="A4347" s="132"/>
      <c r="B4347" s="133"/>
      <c r="C4347" s="92"/>
      <c r="D4347" s="134"/>
      <c r="E4347" s="132"/>
      <c r="F4347" s="135"/>
      <c r="G4347" s="135"/>
      <c r="H4347" s="136"/>
    </row>
    <row r="4348" spans="1:8" x14ac:dyDescent="0.2">
      <c r="A4348" s="132"/>
      <c r="B4348" s="133"/>
      <c r="C4348" s="92"/>
      <c r="D4348" s="134"/>
      <c r="E4348" s="132"/>
      <c r="F4348" s="135"/>
      <c r="G4348" s="135"/>
      <c r="H4348" s="136"/>
    </row>
    <row r="4349" spans="1:8" x14ac:dyDescent="0.2">
      <c r="A4349" s="132"/>
      <c r="B4349" s="133"/>
      <c r="C4349" s="92"/>
      <c r="D4349" s="134"/>
      <c r="E4349" s="132"/>
      <c r="F4349" s="135"/>
      <c r="G4349" s="135"/>
      <c r="H4349" s="136"/>
    </row>
    <row r="4350" spans="1:8" x14ac:dyDescent="0.2">
      <c r="A4350" s="132"/>
      <c r="B4350" s="133"/>
      <c r="C4350" s="92"/>
      <c r="D4350" s="134"/>
      <c r="E4350" s="132"/>
      <c r="F4350" s="135"/>
      <c r="G4350" s="135"/>
      <c r="H4350" s="136"/>
    </row>
    <row r="4351" spans="1:8" x14ac:dyDescent="0.2">
      <c r="A4351" s="132"/>
      <c r="B4351" s="133"/>
      <c r="C4351" s="92"/>
      <c r="D4351" s="134"/>
      <c r="E4351" s="132"/>
      <c r="F4351" s="135"/>
      <c r="G4351" s="135"/>
      <c r="H4351" s="136"/>
    </row>
    <row r="4352" spans="1:8" x14ac:dyDescent="0.2">
      <c r="A4352" s="132"/>
      <c r="B4352" s="133"/>
      <c r="C4352" s="92"/>
      <c r="D4352" s="134"/>
      <c r="E4352" s="132"/>
      <c r="F4352" s="135"/>
      <c r="G4352" s="135"/>
      <c r="H4352" s="136"/>
    </row>
    <row r="4353" spans="1:8" x14ac:dyDescent="0.2">
      <c r="A4353" s="132"/>
      <c r="B4353" s="133"/>
      <c r="C4353" s="92"/>
      <c r="D4353" s="134"/>
      <c r="E4353" s="132"/>
      <c r="F4353" s="135"/>
      <c r="G4353" s="135"/>
      <c r="H4353" s="136"/>
    </row>
    <row r="4354" spans="1:8" x14ac:dyDescent="0.2">
      <c r="A4354" s="132"/>
      <c r="B4354" s="133"/>
      <c r="C4354" s="92"/>
      <c r="D4354" s="134"/>
      <c r="E4354" s="132"/>
      <c r="F4354" s="135"/>
      <c r="G4354" s="135"/>
      <c r="H4354" s="136"/>
    </row>
    <row r="4355" spans="1:8" x14ac:dyDescent="0.2">
      <c r="A4355" s="132"/>
      <c r="B4355" s="133"/>
      <c r="C4355" s="92"/>
      <c r="D4355" s="134"/>
      <c r="E4355" s="132"/>
      <c r="F4355" s="135"/>
      <c r="G4355" s="135"/>
      <c r="H4355" s="136"/>
    </row>
    <row r="4356" spans="1:8" x14ac:dyDescent="0.2">
      <c r="A4356" s="132"/>
      <c r="B4356" s="133"/>
      <c r="C4356" s="92"/>
      <c r="D4356" s="134"/>
      <c r="E4356" s="132"/>
      <c r="F4356" s="135"/>
      <c r="G4356" s="135"/>
      <c r="H4356" s="136"/>
    </row>
    <row r="4357" spans="1:8" x14ac:dyDescent="0.2">
      <c r="A4357" s="132"/>
      <c r="B4357" s="133"/>
      <c r="C4357" s="92"/>
      <c r="D4357" s="134"/>
      <c r="E4357" s="132"/>
      <c r="F4357" s="135"/>
      <c r="G4357" s="135"/>
      <c r="H4357" s="136"/>
    </row>
    <row r="4358" spans="1:8" x14ac:dyDescent="0.2">
      <c r="A4358" s="132"/>
      <c r="B4358" s="133"/>
      <c r="C4358" s="92"/>
      <c r="D4358" s="134"/>
      <c r="E4358" s="132"/>
      <c r="F4358" s="135"/>
      <c r="G4358" s="135"/>
      <c r="H4358" s="136"/>
    </row>
    <row r="4359" spans="1:8" x14ac:dyDescent="0.2">
      <c r="A4359" s="132"/>
      <c r="B4359" s="133"/>
      <c r="C4359" s="92"/>
      <c r="D4359" s="134"/>
      <c r="E4359" s="132"/>
      <c r="F4359" s="135"/>
      <c r="G4359" s="135"/>
      <c r="H4359" s="136"/>
    </row>
    <row r="4360" spans="1:8" x14ac:dyDescent="0.2">
      <c r="A4360" s="132"/>
      <c r="B4360" s="133"/>
      <c r="C4360" s="92"/>
      <c r="D4360" s="134"/>
      <c r="E4360" s="132"/>
      <c r="F4360" s="135"/>
      <c r="G4360" s="135"/>
      <c r="H4360" s="136"/>
    </row>
    <row r="4361" spans="1:8" x14ac:dyDescent="0.2">
      <c r="A4361" s="132"/>
      <c r="B4361" s="133"/>
      <c r="C4361" s="92"/>
      <c r="D4361" s="134"/>
      <c r="E4361" s="132"/>
      <c r="F4361" s="135"/>
      <c r="G4361" s="135"/>
      <c r="H4361" s="136"/>
    </row>
    <row r="4362" spans="1:8" x14ac:dyDescent="0.2">
      <c r="A4362" s="132"/>
      <c r="B4362" s="133"/>
      <c r="C4362" s="92"/>
      <c r="D4362" s="134"/>
      <c r="E4362" s="132"/>
      <c r="F4362" s="135"/>
      <c r="G4362" s="135"/>
      <c r="H4362" s="136"/>
    </row>
    <row r="4363" spans="1:8" x14ac:dyDescent="0.2">
      <c r="A4363" s="132"/>
      <c r="B4363" s="133"/>
      <c r="C4363" s="92"/>
      <c r="D4363" s="134"/>
      <c r="E4363" s="132"/>
      <c r="F4363" s="135"/>
      <c r="G4363" s="135"/>
      <c r="H4363" s="136"/>
    </row>
    <row r="4364" spans="1:8" x14ac:dyDescent="0.2">
      <c r="A4364" s="132"/>
      <c r="B4364" s="133"/>
      <c r="C4364" s="92"/>
      <c r="D4364" s="134"/>
      <c r="E4364" s="132"/>
      <c r="F4364" s="135"/>
      <c r="G4364" s="135"/>
      <c r="H4364" s="136"/>
    </row>
    <row r="4365" spans="1:8" x14ac:dyDescent="0.2">
      <c r="A4365" s="132"/>
      <c r="B4365" s="133"/>
      <c r="C4365" s="92"/>
      <c r="D4365" s="134"/>
      <c r="E4365" s="132"/>
      <c r="F4365" s="135"/>
      <c r="G4365" s="135"/>
      <c r="H4365" s="136"/>
    </row>
    <row r="4366" spans="1:8" x14ac:dyDescent="0.2">
      <c r="A4366" s="132"/>
      <c r="B4366" s="133"/>
      <c r="C4366" s="92"/>
      <c r="D4366" s="134"/>
      <c r="E4366" s="132"/>
      <c r="F4366" s="135"/>
      <c r="G4366" s="135"/>
      <c r="H4366" s="136"/>
    </row>
    <row r="4367" spans="1:8" x14ac:dyDescent="0.2">
      <c r="A4367" s="132"/>
      <c r="B4367" s="133"/>
      <c r="C4367" s="92"/>
      <c r="D4367" s="134"/>
      <c r="E4367" s="132"/>
      <c r="F4367" s="135"/>
      <c r="G4367" s="135"/>
      <c r="H4367" s="136"/>
    </row>
    <row r="4368" spans="1:8" x14ac:dyDescent="0.2">
      <c r="A4368" s="132"/>
      <c r="B4368" s="133"/>
      <c r="C4368" s="92"/>
      <c r="D4368" s="134"/>
      <c r="E4368" s="132"/>
      <c r="F4368" s="135"/>
      <c r="G4368" s="135"/>
      <c r="H4368" s="136"/>
    </row>
    <row r="4369" spans="1:8" x14ac:dyDescent="0.2">
      <c r="A4369" s="132"/>
      <c r="B4369" s="133"/>
      <c r="C4369" s="92"/>
      <c r="D4369" s="134"/>
      <c r="E4369" s="132"/>
      <c r="F4369" s="135"/>
      <c r="G4369" s="135"/>
      <c r="H4369" s="136"/>
    </row>
    <row r="4370" spans="1:8" x14ac:dyDescent="0.2">
      <c r="A4370" s="132"/>
      <c r="B4370" s="133"/>
      <c r="C4370" s="92"/>
      <c r="D4370" s="134"/>
      <c r="E4370" s="132"/>
      <c r="F4370" s="135"/>
      <c r="G4370" s="135"/>
      <c r="H4370" s="136"/>
    </row>
    <row r="4371" spans="1:8" x14ac:dyDescent="0.2">
      <c r="A4371" s="132"/>
      <c r="B4371" s="133"/>
      <c r="C4371" s="92"/>
      <c r="D4371" s="134"/>
      <c r="E4371" s="132"/>
      <c r="F4371" s="135"/>
      <c r="G4371" s="135"/>
      <c r="H4371" s="136"/>
    </row>
    <row r="4372" spans="1:8" x14ac:dyDescent="0.2">
      <c r="A4372" s="132"/>
      <c r="B4372" s="133"/>
      <c r="C4372" s="92"/>
      <c r="D4372" s="134"/>
      <c r="E4372" s="132"/>
      <c r="F4372" s="135"/>
      <c r="G4372" s="135"/>
      <c r="H4372" s="136"/>
    </row>
    <row r="4373" spans="1:8" x14ac:dyDescent="0.2">
      <c r="A4373" s="132"/>
      <c r="B4373" s="133"/>
      <c r="C4373" s="92"/>
      <c r="D4373" s="134"/>
      <c r="E4373" s="132"/>
      <c r="F4373" s="135"/>
      <c r="G4373" s="135"/>
      <c r="H4373" s="136"/>
    </row>
    <row r="4374" spans="1:8" x14ac:dyDescent="0.2">
      <c r="A4374" s="132"/>
      <c r="B4374" s="133"/>
      <c r="C4374" s="92"/>
      <c r="D4374" s="134"/>
      <c r="E4374" s="132"/>
      <c r="F4374" s="135"/>
      <c r="G4374" s="135"/>
      <c r="H4374" s="136"/>
    </row>
    <row r="4375" spans="1:8" x14ac:dyDescent="0.2">
      <c r="A4375" s="132"/>
      <c r="B4375" s="133"/>
      <c r="C4375" s="92"/>
      <c r="D4375" s="134"/>
      <c r="E4375" s="132"/>
      <c r="F4375" s="135"/>
      <c r="G4375" s="135"/>
      <c r="H4375" s="136"/>
    </row>
    <row r="4376" spans="1:8" x14ac:dyDescent="0.2">
      <c r="A4376" s="132"/>
      <c r="B4376" s="133"/>
      <c r="C4376" s="92"/>
      <c r="D4376" s="134"/>
      <c r="E4376" s="132"/>
      <c r="F4376" s="135"/>
      <c r="G4376" s="135"/>
      <c r="H4376" s="136"/>
    </row>
    <row r="4377" spans="1:8" x14ac:dyDescent="0.2">
      <c r="A4377" s="132"/>
      <c r="B4377" s="133"/>
      <c r="C4377" s="92"/>
      <c r="D4377" s="134"/>
      <c r="E4377" s="132"/>
      <c r="F4377" s="135"/>
      <c r="G4377" s="135"/>
      <c r="H4377" s="136"/>
    </row>
    <row r="4378" spans="1:8" x14ac:dyDescent="0.2">
      <c r="A4378" s="132"/>
      <c r="B4378" s="133"/>
      <c r="C4378" s="92"/>
      <c r="D4378" s="134"/>
      <c r="E4378" s="132"/>
      <c r="F4378" s="135"/>
      <c r="G4378" s="135"/>
      <c r="H4378" s="136"/>
    </row>
    <row r="4379" spans="1:8" x14ac:dyDescent="0.2">
      <c r="A4379" s="132"/>
      <c r="B4379" s="133"/>
      <c r="C4379" s="92"/>
      <c r="D4379" s="134"/>
      <c r="E4379" s="132"/>
      <c r="F4379" s="135"/>
      <c r="G4379" s="135"/>
      <c r="H4379" s="136"/>
    </row>
    <row r="4380" spans="1:8" x14ac:dyDescent="0.2">
      <c r="A4380" s="132"/>
      <c r="B4380" s="133"/>
      <c r="C4380" s="92"/>
      <c r="D4380" s="134"/>
      <c r="E4380" s="132"/>
      <c r="F4380" s="135"/>
      <c r="G4380" s="135"/>
      <c r="H4380" s="136"/>
    </row>
    <row r="4381" spans="1:8" x14ac:dyDescent="0.2">
      <c r="A4381" s="132"/>
      <c r="B4381" s="133"/>
      <c r="C4381" s="92"/>
      <c r="D4381" s="134"/>
      <c r="E4381" s="132"/>
      <c r="F4381" s="135"/>
      <c r="G4381" s="135"/>
      <c r="H4381" s="136"/>
    </row>
    <row r="4382" spans="1:8" x14ac:dyDescent="0.2">
      <c r="A4382" s="132"/>
      <c r="B4382" s="133"/>
      <c r="C4382" s="92"/>
      <c r="D4382" s="134"/>
      <c r="E4382" s="132"/>
      <c r="F4382" s="135"/>
      <c r="G4382" s="135"/>
      <c r="H4382" s="136"/>
    </row>
    <row r="4383" spans="1:8" x14ac:dyDescent="0.2">
      <c r="A4383" s="132"/>
      <c r="B4383" s="133"/>
      <c r="C4383" s="92"/>
      <c r="D4383" s="134"/>
      <c r="E4383" s="132"/>
      <c r="F4383" s="135"/>
      <c r="G4383" s="135"/>
      <c r="H4383" s="136"/>
    </row>
    <row r="4384" spans="1:8" x14ac:dyDescent="0.2">
      <c r="A4384" s="132"/>
      <c r="B4384" s="133"/>
      <c r="C4384" s="92"/>
      <c r="D4384" s="134"/>
      <c r="E4384" s="132"/>
      <c r="F4384" s="135"/>
      <c r="G4384" s="135"/>
      <c r="H4384" s="136"/>
    </row>
    <row r="4385" spans="1:8" x14ac:dyDescent="0.2">
      <c r="A4385" s="132"/>
      <c r="B4385" s="133"/>
      <c r="C4385" s="92"/>
      <c r="D4385" s="134"/>
      <c r="E4385" s="132"/>
      <c r="F4385" s="135"/>
      <c r="G4385" s="135"/>
      <c r="H4385" s="136"/>
    </row>
    <row r="4386" spans="1:8" x14ac:dyDescent="0.2">
      <c r="A4386" s="132"/>
      <c r="B4386" s="133"/>
      <c r="C4386" s="92"/>
      <c r="D4386" s="134"/>
      <c r="E4386" s="132"/>
      <c r="F4386" s="135"/>
      <c r="G4386" s="135"/>
      <c r="H4386" s="136"/>
    </row>
    <row r="4387" spans="1:8" x14ac:dyDescent="0.2">
      <c r="A4387" s="132"/>
      <c r="B4387" s="133"/>
      <c r="C4387" s="92"/>
      <c r="D4387" s="134"/>
      <c r="E4387" s="132"/>
      <c r="F4387" s="135"/>
      <c r="G4387" s="135"/>
      <c r="H4387" s="136"/>
    </row>
    <row r="4388" spans="1:8" x14ac:dyDescent="0.2">
      <c r="A4388" s="132"/>
      <c r="B4388" s="133"/>
      <c r="C4388" s="92"/>
      <c r="D4388" s="134"/>
      <c r="E4388" s="132"/>
      <c r="F4388" s="135"/>
      <c r="G4388" s="135"/>
      <c r="H4388" s="136"/>
    </row>
    <row r="4389" spans="1:8" x14ac:dyDescent="0.2">
      <c r="A4389" s="132"/>
      <c r="B4389" s="133"/>
      <c r="C4389" s="92"/>
      <c r="D4389" s="134"/>
      <c r="E4389" s="132"/>
      <c r="F4389" s="135"/>
      <c r="G4389" s="135"/>
      <c r="H4389" s="136"/>
    </row>
    <row r="4390" spans="1:8" x14ac:dyDescent="0.2">
      <c r="A4390" s="132"/>
      <c r="B4390" s="133"/>
      <c r="C4390" s="92"/>
      <c r="D4390" s="134"/>
      <c r="E4390" s="132"/>
      <c r="F4390" s="135"/>
      <c r="G4390" s="135"/>
      <c r="H4390" s="136"/>
    </row>
    <row r="4391" spans="1:8" x14ac:dyDescent="0.2">
      <c r="A4391" s="132"/>
      <c r="B4391" s="133"/>
      <c r="C4391" s="92"/>
      <c r="D4391" s="134"/>
      <c r="E4391" s="132"/>
      <c r="F4391" s="135"/>
      <c r="G4391" s="135"/>
      <c r="H4391" s="136"/>
    </row>
    <row r="4392" spans="1:8" x14ac:dyDescent="0.2">
      <c r="A4392" s="132"/>
      <c r="B4392" s="133"/>
      <c r="C4392" s="92"/>
      <c r="D4392" s="134"/>
      <c r="E4392" s="132"/>
      <c r="F4392" s="135"/>
      <c r="G4392" s="135"/>
      <c r="H4392" s="136"/>
    </row>
    <row r="4393" spans="1:8" x14ac:dyDescent="0.2">
      <c r="A4393" s="132"/>
      <c r="B4393" s="133"/>
      <c r="C4393" s="92"/>
      <c r="D4393" s="134"/>
      <c r="E4393" s="132"/>
      <c r="F4393" s="135"/>
      <c r="G4393" s="135"/>
      <c r="H4393" s="136"/>
    </row>
    <row r="4394" spans="1:8" x14ac:dyDescent="0.2">
      <c r="A4394" s="132"/>
      <c r="B4394" s="133"/>
      <c r="C4394" s="92"/>
      <c r="D4394" s="134"/>
      <c r="E4394" s="132"/>
      <c r="F4394" s="135"/>
      <c r="G4394" s="135"/>
      <c r="H4394" s="136"/>
    </row>
    <row r="4395" spans="1:8" x14ac:dyDescent="0.2">
      <c r="A4395" s="132"/>
      <c r="B4395" s="133"/>
      <c r="C4395" s="92"/>
      <c r="D4395" s="134"/>
      <c r="E4395" s="132"/>
      <c r="F4395" s="135"/>
      <c r="G4395" s="135"/>
      <c r="H4395" s="136"/>
    </row>
    <row r="4396" spans="1:8" x14ac:dyDescent="0.2">
      <c r="A4396" s="132"/>
      <c r="B4396" s="133"/>
      <c r="C4396" s="92"/>
      <c r="D4396" s="134"/>
      <c r="E4396" s="132"/>
      <c r="F4396" s="135"/>
      <c r="G4396" s="135"/>
      <c r="H4396" s="136"/>
    </row>
    <row r="4397" spans="1:8" x14ac:dyDescent="0.2">
      <c r="A4397" s="132"/>
      <c r="B4397" s="133"/>
      <c r="C4397" s="92"/>
      <c r="D4397" s="134"/>
      <c r="E4397" s="132"/>
      <c r="F4397" s="135"/>
      <c r="G4397" s="135"/>
      <c r="H4397" s="136"/>
    </row>
    <row r="4398" spans="1:8" x14ac:dyDescent="0.2">
      <c r="A4398" s="132"/>
      <c r="B4398" s="133"/>
      <c r="C4398" s="92"/>
      <c r="D4398" s="134"/>
      <c r="E4398" s="132"/>
      <c r="F4398" s="135"/>
      <c r="G4398" s="135"/>
      <c r="H4398" s="136"/>
    </row>
    <row r="4399" spans="1:8" x14ac:dyDescent="0.2">
      <c r="A4399" s="132"/>
      <c r="B4399" s="133"/>
      <c r="C4399" s="92"/>
      <c r="D4399" s="134"/>
      <c r="E4399" s="132"/>
      <c r="F4399" s="135"/>
      <c r="G4399" s="135"/>
      <c r="H4399" s="136"/>
    </row>
    <row r="4400" spans="1:8" x14ac:dyDescent="0.2">
      <c r="A4400" s="132"/>
      <c r="B4400" s="133"/>
      <c r="C4400" s="92"/>
      <c r="D4400" s="134"/>
      <c r="E4400" s="132"/>
      <c r="F4400" s="135"/>
      <c r="G4400" s="135"/>
      <c r="H4400" s="136"/>
    </row>
    <row r="4401" spans="1:8" x14ac:dyDescent="0.2">
      <c r="A4401" s="132"/>
      <c r="B4401" s="133"/>
      <c r="C4401" s="92"/>
      <c r="D4401" s="134"/>
      <c r="E4401" s="132"/>
      <c r="F4401" s="135"/>
      <c r="G4401" s="135"/>
      <c r="H4401" s="136"/>
    </row>
    <row r="4402" spans="1:8" x14ac:dyDescent="0.2">
      <c r="A4402" s="132"/>
      <c r="B4402" s="133"/>
      <c r="C4402" s="92"/>
      <c r="D4402" s="134"/>
      <c r="E4402" s="132"/>
      <c r="F4402" s="135"/>
      <c r="G4402" s="135"/>
      <c r="H4402" s="136"/>
    </row>
    <row r="4403" spans="1:8" x14ac:dyDescent="0.2">
      <c r="A4403" s="132"/>
      <c r="B4403" s="133"/>
      <c r="C4403" s="92"/>
      <c r="D4403" s="134"/>
      <c r="E4403" s="132"/>
      <c r="F4403" s="135"/>
      <c r="G4403" s="135"/>
      <c r="H4403" s="136"/>
    </row>
    <row r="4404" spans="1:8" x14ac:dyDescent="0.2">
      <c r="A4404" s="132"/>
      <c r="B4404" s="133"/>
      <c r="C4404" s="92"/>
      <c r="D4404" s="134"/>
      <c r="E4404" s="132"/>
      <c r="F4404" s="135"/>
      <c r="G4404" s="135"/>
      <c r="H4404" s="136"/>
    </row>
    <row r="4405" spans="1:8" x14ac:dyDescent="0.2">
      <c r="A4405" s="132"/>
      <c r="B4405" s="133"/>
      <c r="C4405" s="92"/>
      <c r="D4405" s="134"/>
      <c r="E4405" s="132"/>
      <c r="F4405" s="135"/>
      <c r="G4405" s="135"/>
      <c r="H4405" s="136"/>
    </row>
    <row r="4406" spans="1:8" x14ac:dyDescent="0.2">
      <c r="A4406" s="132"/>
      <c r="B4406" s="133"/>
      <c r="C4406" s="92"/>
      <c r="D4406" s="134"/>
      <c r="E4406" s="132"/>
      <c r="F4406" s="135"/>
      <c r="G4406" s="135"/>
      <c r="H4406" s="136"/>
    </row>
    <row r="4407" spans="1:8" x14ac:dyDescent="0.2">
      <c r="A4407" s="132"/>
      <c r="B4407" s="133"/>
      <c r="C4407" s="92"/>
      <c r="D4407" s="134"/>
      <c r="E4407" s="132"/>
      <c r="F4407" s="135"/>
      <c r="G4407" s="135"/>
      <c r="H4407" s="136"/>
    </row>
    <row r="4408" spans="1:8" x14ac:dyDescent="0.2">
      <c r="A4408" s="132"/>
      <c r="B4408" s="133"/>
      <c r="C4408" s="92"/>
      <c r="D4408" s="134"/>
      <c r="E4408" s="132"/>
      <c r="F4408" s="135"/>
      <c r="G4408" s="135"/>
      <c r="H4408" s="136"/>
    </row>
    <row r="4409" spans="1:8" x14ac:dyDescent="0.2">
      <c r="A4409" s="132"/>
      <c r="B4409" s="133"/>
      <c r="C4409" s="92"/>
      <c r="D4409" s="134"/>
      <c r="E4409" s="132"/>
      <c r="F4409" s="135"/>
      <c r="G4409" s="135"/>
      <c r="H4409" s="136"/>
    </row>
    <row r="4410" spans="1:8" x14ac:dyDescent="0.2">
      <c r="A4410" s="132"/>
      <c r="B4410" s="133"/>
      <c r="C4410" s="92"/>
      <c r="D4410" s="134"/>
      <c r="E4410" s="132"/>
      <c r="F4410" s="135"/>
      <c r="G4410" s="135"/>
      <c r="H4410" s="136"/>
    </row>
    <row r="4411" spans="1:8" x14ac:dyDescent="0.2">
      <c r="A4411" s="132"/>
      <c r="B4411" s="133"/>
      <c r="C4411" s="92"/>
      <c r="D4411" s="134"/>
      <c r="E4411" s="132"/>
      <c r="F4411" s="135"/>
      <c r="G4411" s="135"/>
      <c r="H4411" s="136"/>
    </row>
    <row r="4412" spans="1:8" x14ac:dyDescent="0.2">
      <c r="A4412" s="132"/>
      <c r="B4412" s="133"/>
      <c r="C4412" s="92"/>
      <c r="D4412" s="134"/>
      <c r="E4412" s="132"/>
      <c r="F4412" s="135"/>
      <c r="G4412" s="135"/>
      <c r="H4412" s="136"/>
    </row>
    <row r="4413" spans="1:8" x14ac:dyDescent="0.2">
      <c r="A4413" s="132"/>
      <c r="B4413" s="133"/>
      <c r="C4413" s="92"/>
      <c r="D4413" s="134"/>
      <c r="E4413" s="132"/>
      <c r="F4413" s="135"/>
      <c r="G4413" s="135"/>
      <c r="H4413" s="136"/>
    </row>
    <row r="4414" spans="1:8" x14ac:dyDescent="0.2">
      <c r="A4414" s="132"/>
      <c r="B4414" s="133"/>
      <c r="C4414" s="92"/>
      <c r="D4414" s="134"/>
      <c r="E4414" s="132"/>
      <c r="F4414" s="135"/>
      <c r="G4414" s="135"/>
      <c r="H4414" s="136"/>
    </row>
    <row r="4415" spans="1:8" x14ac:dyDescent="0.2">
      <c r="A4415" s="132"/>
      <c r="B4415" s="133"/>
      <c r="C4415" s="92"/>
      <c r="D4415" s="134"/>
      <c r="E4415" s="132"/>
      <c r="F4415" s="135"/>
      <c r="G4415" s="135"/>
      <c r="H4415" s="136"/>
    </row>
    <row r="4416" spans="1:8" x14ac:dyDescent="0.2">
      <c r="A4416" s="132"/>
      <c r="B4416" s="133"/>
      <c r="C4416" s="92"/>
      <c r="D4416" s="134"/>
      <c r="E4416" s="132"/>
      <c r="F4416" s="135"/>
      <c r="G4416" s="135"/>
      <c r="H4416" s="136"/>
    </row>
    <row r="4417" spans="1:8" x14ac:dyDescent="0.2">
      <c r="A4417" s="132"/>
      <c r="B4417" s="133"/>
      <c r="C4417" s="92"/>
      <c r="D4417" s="134"/>
      <c r="E4417" s="132"/>
      <c r="F4417" s="135"/>
      <c r="G4417" s="135"/>
      <c r="H4417" s="136"/>
    </row>
    <row r="4418" spans="1:8" x14ac:dyDescent="0.2">
      <c r="A4418" s="132"/>
      <c r="B4418" s="133"/>
      <c r="C4418" s="92"/>
      <c r="D4418" s="134"/>
      <c r="E4418" s="132"/>
      <c r="F4418" s="135"/>
      <c r="G4418" s="135"/>
      <c r="H4418" s="136"/>
    </row>
    <row r="4419" spans="1:8" x14ac:dyDescent="0.2">
      <c r="A4419" s="132"/>
      <c r="B4419" s="133"/>
      <c r="C4419" s="92"/>
      <c r="D4419" s="134"/>
      <c r="E4419" s="132"/>
      <c r="F4419" s="135"/>
      <c r="G4419" s="135"/>
      <c r="H4419" s="136"/>
    </row>
    <row r="4420" spans="1:8" x14ac:dyDescent="0.2">
      <c r="A4420" s="132"/>
      <c r="B4420" s="133"/>
      <c r="C4420" s="92"/>
      <c r="D4420" s="134"/>
      <c r="E4420" s="132"/>
      <c r="F4420" s="135"/>
      <c r="G4420" s="135"/>
      <c r="H4420" s="136"/>
    </row>
    <row r="4421" spans="1:8" x14ac:dyDescent="0.2">
      <c r="A4421" s="132"/>
      <c r="B4421" s="133"/>
      <c r="C4421" s="92"/>
      <c r="D4421" s="134"/>
      <c r="E4421" s="132"/>
      <c r="F4421" s="135"/>
      <c r="G4421" s="135"/>
      <c r="H4421" s="136"/>
    </row>
    <row r="4422" spans="1:8" x14ac:dyDescent="0.2">
      <c r="A4422" s="132"/>
      <c r="B4422" s="133"/>
      <c r="C4422" s="92"/>
      <c r="D4422" s="134"/>
      <c r="E4422" s="132"/>
      <c r="F4422" s="135"/>
      <c r="G4422" s="135"/>
      <c r="H4422" s="136"/>
    </row>
    <row r="4423" spans="1:8" x14ac:dyDescent="0.2">
      <c r="A4423" s="132"/>
      <c r="B4423" s="133"/>
      <c r="C4423" s="92"/>
      <c r="D4423" s="134"/>
      <c r="E4423" s="132"/>
      <c r="F4423" s="135"/>
      <c r="G4423" s="135"/>
      <c r="H4423" s="136"/>
    </row>
    <row r="4424" spans="1:8" x14ac:dyDescent="0.2">
      <c r="A4424" s="132"/>
      <c r="B4424" s="133"/>
      <c r="C4424" s="92"/>
      <c r="D4424" s="134"/>
      <c r="E4424" s="132"/>
      <c r="F4424" s="135"/>
      <c r="G4424" s="135"/>
      <c r="H4424" s="136"/>
    </row>
    <row r="4425" spans="1:8" x14ac:dyDescent="0.2">
      <c r="A4425" s="132"/>
      <c r="B4425" s="133"/>
      <c r="C4425" s="92"/>
      <c r="D4425" s="134"/>
      <c r="E4425" s="132"/>
      <c r="F4425" s="135"/>
      <c r="G4425" s="135"/>
      <c r="H4425" s="136"/>
    </row>
    <row r="4426" spans="1:8" x14ac:dyDescent="0.2">
      <c r="A4426" s="132"/>
      <c r="B4426" s="133"/>
      <c r="C4426" s="92"/>
      <c r="D4426" s="134"/>
      <c r="E4426" s="132"/>
      <c r="F4426" s="135"/>
      <c r="G4426" s="135"/>
      <c r="H4426" s="136"/>
    </row>
    <row r="4427" spans="1:8" x14ac:dyDescent="0.2">
      <c r="A4427" s="132"/>
      <c r="B4427" s="133"/>
      <c r="C4427" s="92"/>
      <c r="D4427" s="134"/>
      <c r="E4427" s="132"/>
      <c r="F4427" s="135"/>
      <c r="G4427" s="135"/>
      <c r="H4427" s="136"/>
    </row>
    <row r="4428" spans="1:8" x14ac:dyDescent="0.2">
      <c r="A4428" s="132"/>
      <c r="B4428" s="133"/>
      <c r="C4428" s="92"/>
      <c r="D4428" s="134"/>
      <c r="E4428" s="132"/>
      <c r="F4428" s="135"/>
      <c r="G4428" s="135"/>
      <c r="H4428" s="136"/>
    </row>
    <row r="4429" spans="1:8" x14ac:dyDescent="0.2">
      <c r="A4429" s="132"/>
      <c r="B4429" s="133"/>
      <c r="C4429" s="92"/>
      <c r="D4429" s="134"/>
      <c r="E4429" s="132"/>
      <c r="F4429" s="135"/>
      <c r="G4429" s="135"/>
      <c r="H4429" s="136"/>
    </row>
    <row r="4430" spans="1:8" x14ac:dyDescent="0.2">
      <c r="A4430" s="132"/>
      <c r="B4430" s="133"/>
      <c r="C4430" s="92"/>
      <c r="D4430" s="134"/>
      <c r="E4430" s="132"/>
      <c r="F4430" s="135"/>
      <c r="G4430" s="135"/>
      <c r="H4430" s="136"/>
    </row>
    <row r="4431" spans="1:8" x14ac:dyDescent="0.2">
      <c r="A4431" s="132"/>
      <c r="B4431" s="133"/>
      <c r="C4431" s="92"/>
      <c r="D4431" s="134"/>
      <c r="E4431" s="132"/>
      <c r="F4431" s="135"/>
      <c r="G4431" s="135"/>
      <c r="H4431" s="136"/>
    </row>
    <row r="4432" spans="1:8" x14ac:dyDescent="0.2">
      <c r="A4432" s="132"/>
      <c r="B4432" s="133"/>
      <c r="C4432" s="92"/>
      <c r="D4432" s="134"/>
      <c r="E4432" s="132"/>
      <c r="F4432" s="135"/>
      <c r="G4432" s="135"/>
      <c r="H4432" s="136"/>
    </row>
    <row r="4433" spans="1:8" x14ac:dyDescent="0.2">
      <c r="A4433" s="132"/>
      <c r="B4433" s="133"/>
      <c r="C4433" s="92"/>
      <c r="D4433" s="134"/>
      <c r="E4433" s="132"/>
      <c r="F4433" s="135"/>
      <c r="G4433" s="135"/>
      <c r="H4433" s="136"/>
    </row>
    <row r="4434" spans="1:8" x14ac:dyDescent="0.2">
      <c r="A4434" s="132"/>
      <c r="B4434" s="133"/>
      <c r="C4434" s="92"/>
      <c r="D4434" s="134"/>
      <c r="E4434" s="132"/>
      <c r="F4434" s="135"/>
      <c r="G4434" s="135"/>
      <c r="H4434" s="136"/>
    </row>
    <row r="4435" spans="1:8" x14ac:dyDescent="0.2">
      <c r="A4435" s="132"/>
      <c r="B4435" s="133"/>
      <c r="C4435" s="92"/>
      <c r="D4435" s="134"/>
      <c r="E4435" s="132"/>
      <c r="F4435" s="135"/>
      <c r="G4435" s="135"/>
      <c r="H4435" s="136"/>
    </row>
    <row r="4436" spans="1:8" x14ac:dyDescent="0.2">
      <c r="A4436" s="132"/>
      <c r="B4436" s="133"/>
      <c r="C4436" s="92"/>
      <c r="D4436" s="134"/>
      <c r="E4436" s="132"/>
      <c r="F4436" s="135"/>
      <c r="G4436" s="135"/>
      <c r="H4436" s="136"/>
    </row>
    <row r="4437" spans="1:8" x14ac:dyDescent="0.2">
      <c r="A4437" s="132"/>
      <c r="B4437" s="133"/>
      <c r="C4437" s="92"/>
      <c r="D4437" s="134"/>
      <c r="E4437" s="132"/>
      <c r="F4437" s="135"/>
      <c r="G4437" s="135"/>
      <c r="H4437" s="136"/>
    </row>
    <row r="4438" spans="1:8" x14ac:dyDescent="0.2">
      <c r="A4438" s="132"/>
      <c r="B4438" s="133"/>
      <c r="C4438" s="92"/>
      <c r="D4438" s="134"/>
      <c r="E4438" s="132"/>
      <c r="F4438" s="135"/>
      <c r="G4438" s="135"/>
      <c r="H4438" s="136"/>
    </row>
    <row r="4439" spans="1:8" x14ac:dyDescent="0.2">
      <c r="A4439" s="132"/>
      <c r="B4439" s="133"/>
      <c r="C4439" s="92"/>
      <c r="D4439" s="134"/>
      <c r="E4439" s="132"/>
      <c r="F4439" s="135"/>
      <c r="G4439" s="135"/>
      <c r="H4439" s="136"/>
    </row>
    <row r="4440" spans="1:8" x14ac:dyDescent="0.2">
      <c r="A4440" s="132"/>
      <c r="B4440" s="133"/>
      <c r="C4440" s="92"/>
      <c r="D4440" s="134"/>
      <c r="E4440" s="132"/>
      <c r="F4440" s="135"/>
      <c r="G4440" s="135"/>
      <c r="H4440" s="136"/>
    </row>
    <row r="4441" spans="1:8" x14ac:dyDescent="0.2">
      <c r="A4441" s="132"/>
      <c r="B4441" s="133"/>
      <c r="C4441" s="92"/>
      <c r="D4441" s="134"/>
      <c r="E4441" s="132"/>
      <c r="F4441" s="135"/>
      <c r="G4441" s="135"/>
      <c r="H4441" s="136"/>
    </row>
    <row r="4442" spans="1:8" x14ac:dyDescent="0.2">
      <c r="A4442" s="132"/>
      <c r="B4442" s="133"/>
      <c r="C4442" s="92"/>
      <c r="D4442" s="134"/>
      <c r="E4442" s="132"/>
      <c r="F4442" s="135"/>
      <c r="G4442" s="135"/>
      <c r="H4442" s="136"/>
    </row>
    <row r="4443" spans="1:8" x14ac:dyDescent="0.2">
      <c r="A4443" s="132"/>
      <c r="B4443" s="133"/>
      <c r="C4443" s="92"/>
      <c r="D4443" s="134"/>
      <c r="E4443" s="132"/>
      <c r="F4443" s="135"/>
      <c r="G4443" s="135"/>
      <c r="H4443" s="136"/>
    </row>
    <row r="4444" spans="1:8" x14ac:dyDescent="0.2">
      <c r="A4444" s="132"/>
      <c r="B4444" s="133"/>
      <c r="C4444" s="92"/>
      <c r="D4444" s="134"/>
      <c r="E4444" s="132"/>
      <c r="F4444" s="135"/>
      <c r="G4444" s="135"/>
      <c r="H4444" s="136"/>
    </row>
    <row r="4445" spans="1:8" x14ac:dyDescent="0.2">
      <c r="A4445" s="132"/>
      <c r="B4445" s="133"/>
      <c r="C4445" s="92"/>
      <c r="D4445" s="134"/>
      <c r="E4445" s="132"/>
      <c r="F4445" s="135"/>
      <c r="G4445" s="135"/>
      <c r="H4445" s="136"/>
    </row>
    <row r="4446" spans="1:8" x14ac:dyDescent="0.2">
      <c r="A4446" s="132"/>
      <c r="B4446" s="133"/>
      <c r="C4446" s="92"/>
      <c r="D4446" s="134"/>
      <c r="E4446" s="132"/>
      <c r="F4446" s="135"/>
      <c r="G4446" s="135"/>
      <c r="H4446" s="136"/>
    </row>
    <row r="4447" spans="1:8" x14ac:dyDescent="0.2">
      <c r="A4447" s="132"/>
      <c r="B4447" s="133"/>
      <c r="C4447" s="92"/>
      <c r="D4447" s="134"/>
      <c r="E4447" s="132"/>
      <c r="F4447" s="135"/>
      <c r="G4447" s="135"/>
      <c r="H4447" s="136"/>
    </row>
    <row r="4448" spans="1:8" x14ac:dyDescent="0.2">
      <c r="A4448" s="132"/>
      <c r="B4448" s="133"/>
      <c r="C4448" s="92"/>
      <c r="D4448" s="134"/>
      <c r="E4448" s="132"/>
      <c r="F4448" s="135"/>
      <c r="G4448" s="135"/>
      <c r="H4448" s="136"/>
    </row>
    <row r="4449" spans="1:8" x14ac:dyDescent="0.2">
      <c r="A4449" s="132"/>
      <c r="B4449" s="133"/>
      <c r="C4449" s="92"/>
      <c r="D4449" s="134"/>
      <c r="E4449" s="132"/>
      <c r="F4449" s="135"/>
      <c r="G4449" s="135"/>
      <c r="H4449" s="136"/>
    </row>
    <row r="4450" spans="1:8" x14ac:dyDescent="0.2">
      <c r="A4450" s="132"/>
      <c r="B4450" s="133"/>
      <c r="C4450" s="92"/>
      <c r="D4450" s="134"/>
      <c r="E4450" s="132"/>
      <c r="F4450" s="135"/>
      <c r="G4450" s="135"/>
      <c r="H4450" s="136"/>
    </row>
    <row r="4451" spans="1:8" x14ac:dyDescent="0.2">
      <c r="A4451" s="132"/>
      <c r="B4451" s="133"/>
      <c r="C4451" s="92"/>
      <c r="D4451" s="134"/>
      <c r="E4451" s="132"/>
      <c r="F4451" s="135"/>
      <c r="G4451" s="135"/>
      <c r="H4451" s="136"/>
    </row>
    <row r="4452" spans="1:8" x14ac:dyDescent="0.2">
      <c r="A4452" s="132"/>
      <c r="B4452" s="133"/>
      <c r="C4452" s="92"/>
      <c r="D4452" s="134"/>
      <c r="E4452" s="132"/>
      <c r="F4452" s="135"/>
      <c r="G4452" s="135"/>
      <c r="H4452" s="136"/>
    </row>
    <row r="4453" spans="1:8" x14ac:dyDescent="0.2">
      <c r="A4453" s="132"/>
      <c r="B4453" s="133"/>
      <c r="C4453" s="92"/>
      <c r="D4453" s="134"/>
      <c r="E4453" s="132"/>
      <c r="F4453" s="135"/>
      <c r="G4453" s="135"/>
      <c r="H4453" s="136"/>
    </row>
    <row r="4454" spans="1:8" x14ac:dyDescent="0.2">
      <c r="A4454" s="132"/>
      <c r="B4454" s="133"/>
      <c r="C4454" s="92"/>
      <c r="D4454" s="134"/>
      <c r="E4454" s="132"/>
      <c r="F4454" s="135"/>
      <c r="G4454" s="135"/>
      <c r="H4454" s="136"/>
    </row>
    <row r="4455" spans="1:8" x14ac:dyDescent="0.2">
      <c r="A4455" s="132"/>
      <c r="B4455" s="133"/>
      <c r="C4455" s="92"/>
      <c r="D4455" s="134"/>
      <c r="E4455" s="132"/>
      <c r="F4455" s="135"/>
      <c r="G4455" s="135"/>
      <c r="H4455" s="136"/>
    </row>
    <row r="4456" spans="1:8" x14ac:dyDescent="0.2">
      <c r="A4456" s="132"/>
      <c r="B4456" s="133"/>
      <c r="C4456" s="92"/>
      <c r="D4456" s="134"/>
      <c r="E4456" s="132"/>
      <c r="F4456" s="135"/>
      <c r="G4456" s="135"/>
      <c r="H4456" s="136"/>
    </row>
    <row r="4457" spans="1:8" x14ac:dyDescent="0.2">
      <c r="A4457" s="132"/>
      <c r="B4457" s="133"/>
      <c r="C4457" s="92"/>
      <c r="D4457" s="134"/>
      <c r="E4457" s="132"/>
      <c r="F4457" s="135"/>
      <c r="G4457" s="135"/>
      <c r="H4457" s="136"/>
    </row>
    <row r="4458" spans="1:8" x14ac:dyDescent="0.2">
      <c r="A4458" s="132"/>
      <c r="B4458" s="133"/>
      <c r="C4458" s="92"/>
      <c r="D4458" s="134"/>
      <c r="E4458" s="132"/>
      <c r="F4458" s="135"/>
      <c r="G4458" s="135"/>
      <c r="H4458" s="136"/>
    </row>
    <row r="4459" spans="1:8" x14ac:dyDescent="0.2">
      <c r="A4459" s="132"/>
      <c r="B4459" s="133"/>
      <c r="C4459" s="92"/>
      <c r="D4459" s="134"/>
      <c r="E4459" s="132"/>
      <c r="F4459" s="135"/>
      <c r="G4459" s="135"/>
      <c r="H4459" s="136"/>
    </row>
    <row r="4460" spans="1:8" x14ac:dyDescent="0.2">
      <c r="A4460" s="132"/>
      <c r="B4460" s="133"/>
      <c r="C4460" s="92"/>
      <c r="D4460" s="134"/>
      <c r="E4460" s="132"/>
      <c r="F4460" s="135"/>
      <c r="G4460" s="135"/>
      <c r="H4460" s="136"/>
    </row>
    <row r="4461" spans="1:8" x14ac:dyDescent="0.2">
      <c r="A4461" s="132"/>
      <c r="B4461" s="133"/>
      <c r="C4461" s="92"/>
      <c r="D4461" s="134"/>
      <c r="E4461" s="132"/>
      <c r="F4461" s="135"/>
      <c r="G4461" s="135"/>
      <c r="H4461" s="136"/>
    </row>
    <row r="4462" spans="1:8" x14ac:dyDescent="0.2">
      <c r="A4462" s="132"/>
      <c r="B4462" s="133"/>
      <c r="C4462" s="92"/>
      <c r="D4462" s="134"/>
      <c r="E4462" s="132"/>
      <c r="F4462" s="135"/>
      <c r="G4462" s="135"/>
      <c r="H4462" s="136"/>
    </row>
    <row r="4463" spans="1:8" x14ac:dyDescent="0.2">
      <c r="A4463" s="132"/>
      <c r="B4463" s="133"/>
      <c r="C4463" s="92"/>
      <c r="D4463" s="134"/>
      <c r="E4463" s="132"/>
      <c r="F4463" s="135"/>
      <c r="G4463" s="135"/>
      <c r="H4463" s="136"/>
    </row>
    <row r="4464" spans="1:8" x14ac:dyDescent="0.2">
      <c r="A4464" s="132"/>
      <c r="B4464" s="133"/>
      <c r="C4464" s="92"/>
      <c r="D4464" s="134"/>
      <c r="E4464" s="132"/>
      <c r="F4464" s="135"/>
      <c r="G4464" s="135"/>
      <c r="H4464" s="136"/>
    </row>
    <row r="4465" spans="1:8" x14ac:dyDescent="0.2">
      <c r="A4465" s="132"/>
      <c r="B4465" s="133"/>
      <c r="C4465" s="92"/>
      <c r="D4465" s="134"/>
      <c r="E4465" s="132"/>
      <c r="F4465" s="135"/>
      <c r="G4465" s="135"/>
      <c r="H4465" s="136"/>
    </row>
    <row r="4466" spans="1:8" x14ac:dyDescent="0.2">
      <c r="A4466" s="132"/>
      <c r="B4466" s="133"/>
      <c r="C4466" s="92"/>
      <c r="D4466" s="134"/>
      <c r="E4466" s="132"/>
      <c r="F4466" s="135"/>
      <c r="G4466" s="135"/>
      <c r="H4466" s="136"/>
    </row>
    <row r="4467" spans="1:8" x14ac:dyDescent="0.2">
      <c r="A4467" s="132"/>
      <c r="B4467" s="133"/>
      <c r="C4467" s="92"/>
      <c r="D4467" s="134"/>
      <c r="E4467" s="132"/>
      <c r="F4467" s="135"/>
      <c r="G4467" s="135"/>
      <c r="H4467" s="136"/>
    </row>
    <row r="4468" spans="1:8" x14ac:dyDescent="0.2">
      <c r="A4468" s="132"/>
      <c r="B4468" s="133"/>
      <c r="C4468" s="92"/>
      <c r="D4468" s="134"/>
      <c r="E4468" s="132"/>
      <c r="F4468" s="135"/>
      <c r="G4468" s="135"/>
      <c r="H4468" s="136"/>
    </row>
    <row r="4469" spans="1:8" x14ac:dyDescent="0.2">
      <c r="A4469" s="132"/>
      <c r="B4469" s="133"/>
      <c r="C4469" s="92"/>
      <c r="D4469" s="134"/>
      <c r="E4469" s="132"/>
      <c r="F4469" s="135"/>
      <c r="G4469" s="135"/>
      <c r="H4469" s="136"/>
    </row>
    <row r="4470" spans="1:8" x14ac:dyDescent="0.2">
      <c r="A4470" s="132"/>
      <c r="B4470" s="133"/>
      <c r="C4470" s="92"/>
      <c r="D4470" s="134"/>
      <c r="E4470" s="132"/>
      <c r="F4470" s="135"/>
      <c r="G4470" s="135"/>
      <c r="H4470" s="136"/>
    </row>
    <row r="4471" spans="1:8" x14ac:dyDescent="0.2">
      <c r="A4471" s="132"/>
      <c r="B4471" s="133"/>
      <c r="C4471" s="92"/>
      <c r="D4471" s="134"/>
      <c r="E4471" s="132"/>
      <c r="F4471" s="135"/>
      <c r="G4471" s="135"/>
      <c r="H4471" s="136"/>
    </row>
    <row r="4472" spans="1:8" x14ac:dyDescent="0.2">
      <c r="A4472" s="132"/>
      <c r="B4472" s="133"/>
      <c r="C4472" s="92"/>
      <c r="D4472" s="134"/>
      <c r="E4472" s="132"/>
      <c r="F4472" s="135"/>
      <c r="G4472" s="135"/>
      <c r="H4472" s="136"/>
    </row>
    <row r="4473" spans="1:8" x14ac:dyDescent="0.2">
      <c r="A4473" s="132"/>
      <c r="B4473" s="133"/>
      <c r="C4473" s="92"/>
      <c r="D4473" s="134"/>
      <c r="E4473" s="132"/>
      <c r="F4473" s="135"/>
      <c r="G4473" s="135"/>
      <c r="H4473" s="136"/>
    </row>
    <row r="4474" spans="1:8" x14ac:dyDescent="0.2">
      <c r="A4474" s="132"/>
      <c r="B4474" s="133"/>
      <c r="C4474" s="92"/>
      <c r="D4474" s="134"/>
      <c r="E4474" s="132"/>
      <c r="F4474" s="135"/>
      <c r="G4474" s="135"/>
      <c r="H4474" s="136"/>
    </row>
    <row r="4475" spans="1:8" x14ac:dyDescent="0.2">
      <c r="A4475" s="132"/>
      <c r="B4475" s="133"/>
      <c r="C4475" s="92"/>
      <c r="D4475" s="134"/>
      <c r="E4475" s="132"/>
      <c r="F4475" s="135"/>
      <c r="G4475" s="135"/>
      <c r="H4475" s="136"/>
    </row>
    <row r="4476" spans="1:8" x14ac:dyDescent="0.2">
      <c r="A4476" s="132"/>
      <c r="B4476" s="133"/>
      <c r="C4476" s="92"/>
      <c r="D4476" s="134"/>
      <c r="E4476" s="132"/>
      <c r="F4476" s="135"/>
      <c r="G4476" s="135"/>
      <c r="H4476" s="136"/>
    </row>
    <row r="4477" spans="1:8" x14ac:dyDescent="0.2">
      <c r="A4477" s="132"/>
      <c r="B4477" s="133"/>
      <c r="C4477" s="92"/>
      <c r="D4477" s="134"/>
      <c r="E4477" s="132"/>
      <c r="F4477" s="135"/>
      <c r="G4477" s="135"/>
      <c r="H4477" s="136"/>
    </row>
    <row r="4478" spans="1:8" x14ac:dyDescent="0.2">
      <c r="A4478" s="132"/>
      <c r="B4478" s="133"/>
      <c r="C4478" s="92"/>
      <c r="D4478" s="134"/>
      <c r="E4478" s="132"/>
      <c r="F4478" s="135"/>
      <c r="G4478" s="135"/>
      <c r="H4478" s="136"/>
    </row>
    <row r="4479" spans="1:8" x14ac:dyDescent="0.2">
      <c r="A4479" s="132"/>
      <c r="B4479" s="133"/>
      <c r="C4479" s="92"/>
      <c r="D4479" s="134"/>
      <c r="E4479" s="132"/>
      <c r="F4479" s="135"/>
      <c r="G4479" s="135"/>
      <c r="H4479" s="136"/>
    </row>
    <row r="4480" spans="1:8" x14ac:dyDescent="0.2">
      <c r="A4480" s="132"/>
      <c r="B4480" s="133"/>
      <c r="C4480" s="92"/>
      <c r="D4480" s="134"/>
      <c r="E4480" s="132"/>
      <c r="F4480" s="135"/>
      <c r="G4480" s="135"/>
      <c r="H4480" s="136"/>
    </row>
    <row r="4481" spans="1:8" x14ac:dyDescent="0.2">
      <c r="A4481" s="132"/>
      <c r="B4481" s="133"/>
      <c r="C4481" s="92"/>
      <c r="D4481" s="134"/>
      <c r="E4481" s="132"/>
      <c r="F4481" s="135"/>
      <c r="G4481" s="135"/>
      <c r="H4481" s="136"/>
    </row>
    <row r="4482" spans="1:8" x14ac:dyDescent="0.2">
      <c r="A4482" s="132"/>
      <c r="B4482" s="133"/>
      <c r="C4482" s="92"/>
      <c r="D4482" s="134"/>
      <c r="E4482" s="132"/>
      <c r="F4482" s="135"/>
      <c r="G4482" s="135"/>
      <c r="H4482" s="136"/>
    </row>
    <row r="4483" spans="1:8" x14ac:dyDescent="0.2">
      <c r="A4483" s="132"/>
      <c r="B4483" s="133"/>
      <c r="C4483" s="92"/>
      <c r="D4483" s="134"/>
      <c r="E4483" s="132"/>
      <c r="F4483" s="135"/>
      <c r="G4483" s="135"/>
      <c r="H4483" s="136"/>
    </row>
    <row r="4484" spans="1:8" x14ac:dyDescent="0.2">
      <c r="A4484" s="132"/>
      <c r="B4484" s="133"/>
      <c r="C4484" s="92"/>
      <c r="D4484" s="134"/>
      <c r="E4484" s="132"/>
      <c r="F4484" s="135"/>
      <c r="G4484" s="135"/>
      <c r="H4484" s="136"/>
    </row>
    <row r="4485" spans="1:8" x14ac:dyDescent="0.2">
      <c r="A4485" s="132"/>
      <c r="B4485" s="133"/>
      <c r="C4485" s="92"/>
      <c r="D4485" s="134"/>
      <c r="E4485" s="132"/>
      <c r="F4485" s="135"/>
      <c r="G4485" s="135"/>
      <c r="H4485" s="136"/>
    </row>
    <row r="4486" spans="1:8" x14ac:dyDescent="0.2">
      <c r="A4486" s="132"/>
      <c r="B4486" s="133"/>
      <c r="C4486" s="92"/>
      <c r="D4486" s="134"/>
      <c r="E4486" s="132"/>
      <c r="F4486" s="135"/>
      <c r="G4486" s="135"/>
      <c r="H4486" s="136"/>
    </row>
    <row r="4487" spans="1:8" x14ac:dyDescent="0.2">
      <c r="A4487" s="132"/>
      <c r="B4487" s="133"/>
      <c r="C4487" s="92"/>
      <c r="D4487" s="134"/>
      <c r="E4487" s="132"/>
      <c r="F4487" s="135"/>
      <c r="G4487" s="135"/>
      <c r="H4487" s="136"/>
    </row>
    <row r="4488" spans="1:8" x14ac:dyDescent="0.2">
      <c r="A4488" s="132"/>
      <c r="B4488" s="133"/>
      <c r="C4488" s="92"/>
      <c r="D4488" s="134"/>
      <c r="E4488" s="132"/>
      <c r="F4488" s="135"/>
      <c r="G4488" s="135"/>
      <c r="H4488" s="136"/>
    </row>
    <row r="4489" spans="1:8" x14ac:dyDescent="0.2">
      <c r="A4489" s="132"/>
      <c r="B4489" s="133"/>
      <c r="C4489" s="92"/>
      <c r="D4489" s="134"/>
      <c r="E4489" s="132"/>
      <c r="F4489" s="135"/>
      <c r="G4489" s="135"/>
      <c r="H4489" s="136"/>
    </row>
    <row r="4490" spans="1:8" x14ac:dyDescent="0.2">
      <c r="A4490" s="132"/>
      <c r="B4490" s="133"/>
      <c r="C4490" s="92"/>
      <c r="D4490" s="134"/>
      <c r="E4490" s="132"/>
      <c r="F4490" s="135"/>
      <c r="G4490" s="135"/>
      <c r="H4490" s="136"/>
    </row>
    <row r="4491" spans="1:8" x14ac:dyDescent="0.2">
      <c r="A4491" s="132"/>
      <c r="B4491" s="133"/>
      <c r="C4491" s="92"/>
      <c r="D4491" s="134"/>
      <c r="E4491" s="132"/>
      <c r="F4491" s="135"/>
      <c r="G4491" s="135"/>
      <c r="H4491" s="136"/>
    </row>
    <row r="4492" spans="1:8" x14ac:dyDescent="0.2">
      <c r="A4492" s="132"/>
      <c r="B4492" s="133"/>
      <c r="C4492" s="92"/>
      <c r="D4492" s="134"/>
      <c r="E4492" s="132"/>
      <c r="F4492" s="135"/>
      <c r="G4492" s="135"/>
      <c r="H4492" s="136"/>
    </row>
    <row r="4493" spans="1:8" x14ac:dyDescent="0.2">
      <c r="A4493" s="132"/>
      <c r="B4493" s="133"/>
      <c r="C4493" s="92"/>
      <c r="D4493" s="134"/>
      <c r="E4493" s="132"/>
      <c r="F4493" s="135"/>
      <c r="G4493" s="135"/>
      <c r="H4493" s="136"/>
    </row>
    <row r="4494" spans="1:8" x14ac:dyDescent="0.2">
      <c r="A4494" s="132"/>
      <c r="B4494" s="133"/>
      <c r="C4494" s="92"/>
      <c r="D4494" s="134"/>
      <c r="E4494" s="132"/>
      <c r="F4494" s="135"/>
      <c r="G4494" s="135"/>
      <c r="H4494" s="136"/>
    </row>
    <row r="4495" spans="1:8" x14ac:dyDescent="0.2">
      <c r="A4495" s="132"/>
      <c r="B4495" s="133"/>
      <c r="C4495" s="92"/>
      <c r="D4495" s="134"/>
      <c r="E4495" s="132"/>
      <c r="F4495" s="135"/>
      <c r="G4495" s="135"/>
      <c r="H4495" s="136"/>
    </row>
    <row r="4496" spans="1:8" x14ac:dyDescent="0.2">
      <c r="A4496" s="132"/>
      <c r="B4496" s="133"/>
      <c r="C4496" s="92"/>
      <c r="D4496" s="134"/>
      <c r="E4496" s="132"/>
      <c r="F4496" s="135"/>
      <c r="G4496" s="135"/>
      <c r="H4496" s="136"/>
    </row>
    <row r="4497" spans="1:8" x14ac:dyDescent="0.2">
      <c r="A4497" s="132"/>
      <c r="B4497" s="133"/>
      <c r="C4497" s="92"/>
      <c r="D4497" s="134"/>
      <c r="E4497" s="132"/>
      <c r="F4497" s="135"/>
      <c r="G4497" s="135"/>
      <c r="H4497" s="136"/>
    </row>
    <row r="4498" spans="1:8" x14ac:dyDescent="0.2">
      <c r="A4498" s="132"/>
      <c r="B4498" s="133"/>
      <c r="C4498" s="92"/>
      <c r="D4498" s="134"/>
      <c r="E4498" s="132"/>
      <c r="F4498" s="135"/>
      <c r="G4498" s="135"/>
      <c r="H4498" s="136"/>
    </row>
    <row r="4499" spans="1:8" x14ac:dyDescent="0.2">
      <c r="A4499" s="132"/>
      <c r="B4499" s="133"/>
      <c r="C4499" s="92"/>
      <c r="D4499" s="134"/>
      <c r="E4499" s="132"/>
      <c r="F4499" s="135"/>
      <c r="G4499" s="135"/>
      <c r="H4499" s="136"/>
    </row>
    <row r="4500" spans="1:8" x14ac:dyDescent="0.2">
      <c r="A4500" s="132"/>
      <c r="B4500" s="133"/>
      <c r="C4500" s="92"/>
      <c r="D4500" s="134"/>
      <c r="E4500" s="132"/>
      <c r="F4500" s="135"/>
      <c r="G4500" s="135"/>
      <c r="H4500" s="136"/>
    </row>
    <row r="4501" spans="1:8" x14ac:dyDescent="0.2">
      <c r="A4501" s="132"/>
      <c r="B4501" s="133"/>
      <c r="C4501" s="92"/>
      <c r="D4501" s="134"/>
      <c r="E4501" s="132"/>
      <c r="F4501" s="135"/>
      <c r="G4501" s="135"/>
      <c r="H4501" s="136"/>
    </row>
    <row r="4502" spans="1:8" x14ac:dyDescent="0.2">
      <c r="A4502" s="132"/>
      <c r="B4502" s="133"/>
      <c r="C4502" s="92"/>
      <c r="D4502" s="134"/>
      <c r="E4502" s="132"/>
      <c r="F4502" s="135"/>
      <c r="G4502" s="135"/>
      <c r="H4502" s="136"/>
    </row>
    <row r="4503" spans="1:8" x14ac:dyDescent="0.2">
      <c r="A4503" s="132"/>
      <c r="B4503" s="133"/>
      <c r="C4503" s="92"/>
      <c r="D4503" s="134"/>
      <c r="E4503" s="132"/>
      <c r="F4503" s="135"/>
      <c r="G4503" s="135"/>
      <c r="H4503" s="136"/>
    </row>
    <row r="4504" spans="1:8" x14ac:dyDescent="0.2">
      <c r="A4504" s="132"/>
      <c r="B4504" s="133"/>
      <c r="C4504" s="92"/>
      <c r="D4504" s="134"/>
      <c r="E4504" s="132"/>
      <c r="F4504" s="135"/>
      <c r="G4504" s="135"/>
      <c r="H4504" s="136"/>
    </row>
    <row r="4505" spans="1:8" x14ac:dyDescent="0.2">
      <c r="A4505" s="132"/>
      <c r="B4505" s="133"/>
      <c r="C4505" s="92"/>
      <c r="D4505" s="134"/>
      <c r="E4505" s="132"/>
      <c r="F4505" s="135"/>
      <c r="G4505" s="135"/>
      <c r="H4505" s="136"/>
    </row>
    <row r="4506" spans="1:8" x14ac:dyDescent="0.2">
      <c r="A4506" s="132"/>
      <c r="B4506" s="133"/>
      <c r="C4506" s="92"/>
      <c r="D4506" s="134"/>
      <c r="E4506" s="132"/>
      <c r="F4506" s="135"/>
      <c r="G4506" s="135"/>
      <c r="H4506" s="136"/>
    </row>
    <row r="4507" spans="1:8" x14ac:dyDescent="0.2">
      <c r="A4507" s="132"/>
      <c r="B4507" s="133"/>
      <c r="C4507" s="92"/>
      <c r="D4507" s="134"/>
      <c r="E4507" s="132"/>
      <c r="F4507" s="135"/>
      <c r="G4507" s="135"/>
      <c r="H4507" s="136"/>
    </row>
    <row r="4508" spans="1:8" x14ac:dyDescent="0.2">
      <c r="A4508" s="132"/>
      <c r="B4508" s="133"/>
      <c r="C4508" s="92"/>
      <c r="D4508" s="134"/>
      <c r="E4508" s="132"/>
      <c r="F4508" s="135"/>
      <c r="G4508" s="135"/>
      <c r="H4508" s="136"/>
    </row>
    <row r="4509" spans="1:8" x14ac:dyDescent="0.2">
      <c r="A4509" s="132"/>
      <c r="B4509" s="133"/>
      <c r="C4509" s="92"/>
      <c r="D4509" s="134"/>
      <c r="E4509" s="132"/>
      <c r="F4509" s="135"/>
      <c r="G4509" s="135"/>
      <c r="H4509" s="136"/>
    </row>
    <row r="4510" spans="1:8" x14ac:dyDescent="0.2">
      <c r="A4510" s="132"/>
      <c r="B4510" s="133"/>
      <c r="C4510" s="92"/>
      <c r="D4510" s="134"/>
      <c r="E4510" s="132"/>
      <c r="F4510" s="135"/>
      <c r="G4510" s="135"/>
      <c r="H4510" s="136"/>
    </row>
    <row r="4511" spans="1:8" x14ac:dyDescent="0.2">
      <c r="A4511" s="132"/>
      <c r="B4511" s="133"/>
      <c r="C4511" s="92"/>
      <c r="D4511" s="134"/>
      <c r="E4511" s="132"/>
      <c r="F4511" s="135"/>
      <c r="G4511" s="135"/>
      <c r="H4511" s="136"/>
    </row>
    <row r="4512" spans="1:8" x14ac:dyDescent="0.2">
      <c r="A4512" s="132"/>
      <c r="B4512" s="133"/>
      <c r="C4512" s="92"/>
      <c r="D4512" s="134"/>
      <c r="E4512" s="132"/>
      <c r="F4512" s="135"/>
      <c r="G4512" s="135"/>
      <c r="H4512" s="136"/>
    </row>
    <row r="4513" spans="1:8" x14ac:dyDescent="0.2">
      <c r="A4513" s="132"/>
      <c r="B4513" s="133"/>
      <c r="C4513" s="92"/>
      <c r="D4513" s="134"/>
      <c r="E4513" s="132"/>
      <c r="F4513" s="135"/>
      <c r="G4513" s="135"/>
      <c r="H4513" s="136"/>
    </row>
    <row r="4514" spans="1:8" x14ac:dyDescent="0.2">
      <c r="A4514" s="132"/>
      <c r="B4514" s="133"/>
      <c r="C4514" s="92"/>
      <c r="D4514" s="134"/>
      <c r="E4514" s="132"/>
      <c r="F4514" s="135"/>
      <c r="G4514" s="135"/>
      <c r="H4514" s="136"/>
    </row>
    <row r="4515" spans="1:8" x14ac:dyDescent="0.2">
      <c r="A4515" s="132"/>
      <c r="B4515" s="133"/>
      <c r="C4515" s="92"/>
      <c r="D4515" s="134"/>
      <c r="E4515" s="132"/>
      <c r="F4515" s="135"/>
      <c r="G4515" s="135"/>
      <c r="H4515" s="136"/>
    </row>
    <row r="4516" spans="1:8" x14ac:dyDescent="0.2">
      <c r="A4516" s="132"/>
      <c r="B4516" s="133"/>
      <c r="C4516" s="92"/>
      <c r="D4516" s="134"/>
      <c r="E4516" s="132"/>
      <c r="F4516" s="135"/>
      <c r="G4516" s="135"/>
      <c r="H4516" s="136"/>
    </row>
    <row r="4517" spans="1:8" x14ac:dyDescent="0.2">
      <c r="A4517" s="132"/>
      <c r="B4517" s="133"/>
      <c r="C4517" s="92"/>
      <c r="D4517" s="134"/>
      <c r="E4517" s="132"/>
      <c r="F4517" s="135"/>
      <c r="G4517" s="135"/>
      <c r="H4517" s="136"/>
    </row>
    <row r="4518" spans="1:8" x14ac:dyDescent="0.2">
      <c r="A4518" s="132"/>
      <c r="B4518" s="133"/>
      <c r="C4518" s="92"/>
      <c r="D4518" s="134"/>
      <c r="E4518" s="132"/>
      <c r="F4518" s="135"/>
      <c r="G4518" s="135"/>
      <c r="H4518" s="136"/>
    </row>
    <row r="4519" spans="1:8" x14ac:dyDescent="0.2">
      <c r="A4519" s="132"/>
      <c r="B4519" s="133"/>
      <c r="C4519" s="92"/>
      <c r="D4519" s="134"/>
      <c r="E4519" s="132"/>
      <c r="F4519" s="135"/>
      <c r="G4519" s="135"/>
      <c r="H4519" s="136"/>
    </row>
    <row r="4520" spans="1:8" x14ac:dyDescent="0.2">
      <c r="A4520" s="132"/>
      <c r="B4520" s="133"/>
      <c r="C4520" s="92"/>
      <c r="D4520" s="134"/>
      <c r="E4520" s="132"/>
      <c r="F4520" s="135"/>
      <c r="G4520" s="135"/>
      <c r="H4520" s="136"/>
    </row>
    <row r="4521" spans="1:8" x14ac:dyDescent="0.2">
      <c r="A4521" s="132"/>
      <c r="B4521" s="133"/>
      <c r="C4521" s="92"/>
      <c r="D4521" s="134"/>
      <c r="E4521" s="132"/>
      <c r="F4521" s="135"/>
      <c r="G4521" s="135"/>
      <c r="H4521" s="136"/>
    </row>
    <row r="4522" spans="1:8" x14ac:dyDescent="0.2">
      <c r="A4522" s="132"/>
      <c r="B4522" s="133"/>
      <c r="C4522" s="92"/>
      <c r="D4522" s="134"/>
      <c r="E4522" s="132"/>
      <c r="F4522" s="135"/>
      <c r="G4522" s="135"/>
      <c r="H4522" s="136"/>
    </row>
    <row r="4523" spans="1:8" x14ac:dyDescent="0.2">
      <c r="A4523" s="132"/>
      <c r="B4523" s="133"/>
      <c r="C4523" s="92"/>
      <c r="D4523" s="134"/>
      <c r="E4523" s="132"/>
      <c r="F4523" s="135"/>
      <c r="G4523" s="135"/>
      <c r="H4523" s="136"/>
    </row>
    <row r="4524" spans="1:8" x14ac:dyDescent="0.2">
      <c r="A4524" s="132"/>
      <c r="B4524" s="133"/>
      <c r="C4524" s="92"/>
      <c r="D4524" s="134"/>
      <c r="E4524" s="132"/>
      <c r="F4524" s="135"/>
      <c r="G4524" s="135"/>
      <c r="H4524" s="136"/>
    </row>
    <row r="4525" spans="1:8" x14ac:dyDescent="0.2">
      <c r="A4525" s="132"/>
      <c r="B4525" s="133"/>
      <c r="C4525" s="92"/>
      <c r="D4525" s="134"/>
      <c r="E4525" s="132"/>
      <c r="F4525" s="135"/>
      <c r="G4525" s="135"/>
      <c r="H4525" s="136"/>
    </row>
    <row r="4526" spans="1:8" x14ac:dyDescent="0.2">
      <c r="A4526" s="132"/>
      <c r="B4526" s="133"/>
      <c r="C4526" s="92"/>
      <c r="D4526" s="134"/>
      <c r="E4526" s="132"/>
      <c r="F4526" s="135"/>
      <c r="G4526" s="135"/>
      <c r="H4526" s="136"/>
    </row>
    <row r="4527" spans="1:8" x14ac:dyDescent="0.2">
      <c r="A4527" s="132"/>
      <c r="B4527" s="133"/>
      <c r="C4527" s="92"/>
      <c r="D4527" s="134"/>
      <c r="E4527" s="132"/>
      <c r="F4527" s="135"/>
      <c r="G4527" s="135"/>
      <c r="H4527" s="136"/>
    </row>
    <row r="4528" spans="1:8" x14ac:dyDescent="0.2">
      <c r="A4528" s="132"/>
      <c r="B4528" s="133"/>
      <c r="C4528" s="92"/>
      <c r="D4528" s="134"/>
      <c r="E4528" s="132"/>
      <c r="F4528" s="135"/>
      <c r="G4528" s="135"/>
      <c r="H4528" s="136"/>
    </row>
    <row r="4529" spans="1:8" x14ac:dyDescent="0.2">
      <c r="A4529" s="132"/>
      <c r="B4529" s="133"/>
      <c r="C4529" s="92"/>
      <c r="D4529" s="134"/>
      <c r="E4529" s="132"/>
      <c r="F4529" s="135"/>
      <c r="G4529" s="135"/>
      <c r="H4529" s="136"/>
    </row>
    <row r="4530" spans="1:8" x14ac:dyDescent="0.2">
      <c r="A4530" s="132"/>
      <c r="B4530" s="133"/>
      <c r="C4530" s="92"/>
      <c r="D4530" s="134"/>
      <c r="E4530" s="132"/>
      <c r="F4530" s="135"/>
      <c r="G4530" s="135"/>
      <c r="H4530" s="136"/>
    </row>
    <row r="4531" spans="1:8" x14ac:dyDescent="0.2">
      <c r="A4531" s="132"/>
      <c r="B4531" s="133"/>
      <c r="C4531" s="92"/>
      <c r="D4531" s="134"/>
      <c r="E4531" s="132"/>
      <c r="F4531" s="135"/>
      <c r="G4531" s="135"/>
      <c r="H4531" s="136"/>
    </row>
    <row r="4532" spans="1:8" x14ac:dyDescent="0.2">
      <c r="A4532" s="132"/>
      <c r="B4532" s="133"/>
      <c r="C4532" s="92"/>
      <c r="D4532" s="134"/>
      <c r="E4532" s="132"/>
      <c r="F4532" s="135"/>
      <c r="G4532" s="135"/>
      <c r="H4532" s="136"/>
    </row>
    <row r="4533" spans="1:8" x14ac:dyDescent="0.2">
      <c r="A4533" s="132"/>
      <c r="B4533" s="133"/>
      <c r="C4533" s="92"/>
      <c r="D4533" s="134"/>
      <c r="E4533" s="132"/>
      <c r="F4533" s="135"/>
      <c r="G4533" s="135"/>
      <c r="H4533" s="136"/>
    </row>
    <row r="4534" spans="1:8" x14ac:dyDescent="0.2">
      <c r="A4534" s="132"/>
      <c r="B4534" s="133"/>
      <c r="C4534" s="92"/>
      <c r="D4534" s="134"/>
      <c r="E4534" s="132"/>
      <c r="F4534" s="135"/>
      <c r="G4534" s="135"/>
      <c r="H4534" s="136"/>
    </row>
    <row r="4535" spans="1:8" x14ac:dyDescent="0.2">
      <c r="A4535" s="132"/>
      <c r="B4535" s="133"/>
      <c r="C4535" s="92"/>
      <c r="D4535" s="134"/>
      <c r="E4535" s="132"/>
      <c r="F4535" s="135"/>
      <c r="G4535" s="135"/>
      <c r="H4535" s="136"/>
    </row>
    <row r="4536" spans="1:8" x14ac:dyDescent="0.2">
      <c r="A4536" s="132"/>
      <c r="B4536" s="133"/>
      <c r="C4536" s="92"/>
      <c r="D4536" s="134"/>
      <c r="E4536" s="132"/>
      <c r="F4536" s="135"/>
      <c r="G4536" s="135"/>
      <c r="H4536" s="136"/>
    </row>
    <row r="4537" spans="1:8" x14ac:dyDescent="0.2">
      <c r="A4537" s="132"/>
      <c r="B4537" s="133"/>
      <c r="C4537" s="92"/>
      <c r="D4537" s="134"/>
      <c r="E4537" s="132"/>
      <c r="F4537" s="135"/>
      <c r="G4537" s="135"/>
      <c r="H4537" s="136"/>
    </row>
    <row r="4538" spans="1:8" x14ac:dyDescent="0.2">
      <c r="A4538" s="132"/>
      <c r="B4538" s="133"/>
      <c r="C4538" s="92"/>
      <c r="D4538" s="134"/>
      <c r="E4538" s="132"/>
      <c r="F4538" s="135"/>
      <c r="G4538" s="135"/>
      <c r="H4538" s="136"/>
    </row>
    <row r="4539" spans="1:8" x14ac:dyDescent="0.2">
      <c r="A4539" s="132"/>
      <c r="B4539" s="133"/>
      <c r="C4539" s="92"/>
      <c r="D4539" s="134"/>
      <c r="E4539" s="132"/>
      <c r="F4539" s="135"/>
      <c r="G4539" s="135"/>
      <c r="H4539" s="136"/>
    </row>
    <row r="4540" spans="1:8" x14ac:dyDescent="0.2">
      <c r="A4540" s="132"/>
      <c r="B4540" s="133"/>
      <c r="C4540" s="92"/>
      <c r="D4540" s="134"/>
      <c r="E4540" s="132"/>
      <c r="F4540" s="135"/>
      <c r="G4540" s="135"/>
      <c r="H4540" s="136"/>
    </row>
    <row r="4541" spans="1:8" x14ac:dyDescent="0.2">
      <c r="A4541" s="132"/>
      <c r="B4541" s="133"/>
      <c r="C4541" s="92"/>
      <c r="D4541" s="134"/>
      <c r="E4541" s="132"/>
      <c r="F4541" s="135"/>
      <c r="G4541" s="135"/>
      <c r="H4541" s="136"/>
    </row>
    <row r="4542" spans="1:8" x14ac:dyDescent="0.2">
      <c r="A4542" s="132"/>
      <c r="B4542" s="133"/>
      <c r="C4542" s="92"/>
      <c r="D4542" s="134"/>
      <c r="E4542" s="132"/>
      <c r="F4542" s="135"/>
      <c r="G4542" s="135"/>
      <c r="H4542" s="136"/>
    </row>
    <row r="4543" spans="1:8" x14ac:dyDescent="0.2">
      <c r="A4543" s="132"/>
      <c r="B4543" s="133"/>
      <c r="C4543" s="92"/>
      <c r="D4543" s="134"/>
      <c r="E4543" s="132"/>
      <c r="F4543" s="135"/>
      <c r="G4543" s="135"/>
      <c r="H4543" s="136"/>
    </row>
    <row r="4544" spans="1:8" x14ac:dyDescent="0.2">
      <c r="A4544" s="132"/>
      <c r="B4544" s="133"/>
      <c r="C4544" s="92"/>
      <c r="D4544" s="134"/>
      <c r="E4544" s="132"/>
      <c r="F4544" s="135"/>
      <c r="G4544" s="135"/>
      <c r="H4544" s="136"/>
    </row>
    <row r="4545" spans="1:8" x14ac:dyDescent="0.2">
      <c r="A4545" s="132"/>
      <c r="B4545" s="133"/>
      <c r="C4545" s="92"/>
      <c r="D4545" s="134"/>
      <c r="E4545" s="132"/>
      <c r="F4545" s="135"/>
      <c r="G4545" s="135"/>
      <c r="H4545" s="136"/>
    </row>
    <row r="4546" spans="1:8" x14ac:dyDescent="0.2">
      <c r="A4546" s="132"/>
      <c r="B4546" s="133"/>
      <c r="C4546" s="92"/>
      <c r="D4546" s="134"/>
      <c r="E4546" s="132"/>
      <c r="F4546" s="135"/>
      <c r="G4546" s="135"/>
      <c r="H4546" s="136"/>
    </row>
    <row r="4547" spans="1:8" x14ac:dyDescent="0.2">
      <c r="A4547" s="132"/>
      <c r="B4547" s="133"/>
      <c r="C4547" s="92"/>
      <c r="D4547" s="134"/>
      <c r="E4547" s="132"/>
      <c r="F4547" s="135"/>
      <c r="G4547" s="135"/>
      <c r="H4547" s="136"/>
    </row>
    <row r="4548" spans="1:8" x14ac:dyDescent="0.2">
      <c r="A4548" s="132"/>
      <c r="B4548" s="133"/>
      <c r="C4548" s="92"/>
      <c r="D4548" s="134"/>
      <c r="E4548" s="132"/>
      <c r="F4548" s="135"/>
      <c r="G4548" s="135"/>
      <c r="H4548" s="136"/>
    </row>
    <row r="4549" spans="1:8" x14ac:dyDescent="0.2">
      <c r="A4549" s="132"/>
      <c r="B4549" s="133"/>
      <c r="C4549" s="92"/>
      <c r="D4549" s="134"/>
      <c r="E4549" s="132"/>
      <c r="F4549" s="135"/>
      <c r="G4549" s="135"/>
      <c r="H4549" s="136"/>
    </row>
    <row r="4550" spans="1:8" x14ac:dyDescent="0.2">
      <c r="A4550" s="132"/>
      <c r="B4550" s="133"/>
      <c r="C4550" s="92"/>
      <c r="D4550" s="134"/>
      <c r="E4550" s="132"/>
      <c r="F4550" s="135"/>
      <c r="G4550" s="135"/>
      <c r="H4550" s="136"/>
    </row>
    <row r="4551" spans="1:8" x14ac:dyDescent="0.2">
      <c r="A4551" s="132"/>
      <c r="B4551" s="133"/>
      <c r="C4551" s="92"/>
      <c r="D4551" s="134"/>
      <c r="E4551" s="132"/>
      <c r="F4551" s="135"/>
      <c r="G4551" s="135"/>
      <c r="H4551" s="136"/>
    </row>
    <row r="4552" spans="1:8" x14ac:dyDescent="0.2">
      <c r="A4552" s="132"/>
      <c r="B4552" s="133"/>
      <c r="C4552" s="92"/>
      <c r="D4552" s="134"/>
      <c r="E4552" s="132"/>
      <c r="F4552" s="135"/>
      <c r="G4552" s="135"/>
      <c r="H4552" s="136"/>
    </row>
    <row r="4553" spans="1:8" x14ac:dyDescent="0.2">
      <c r="A4553" s="132"/>
      <c r="B4553" s="133"/>
      <c r="C4553" s="92"/>
      <c r="D4553" s="134"/>
      <c r="E4553" s="132"/>
      <c r="F4553" s="135"/>
      <c r="G4553" s="135"/>
      <c r="H4553" s="136"/>
    </row>
    <row r="4554" spans="1:8" x14ac:dyDescent="0.2">
      <c r="A4554" s="132"/>
      <c r="B4554" s="133"/>
      <c r="C4554" s="92"/>
      <c r="D4554" s="134"/>
      <c r="E4554" s="132"/>
      <c r="F4554" s="135"/>
      <c r="G4554" s="135"/>
      <c r="H4554" s="136"/>
    </row>
    <row r="4555" spans="1:8" x14ac:dyDescent="0.2">
      <c r="A4555" s="132"/>
      <c r="B4555" s="133"/>
      <c r="C4555" s="92"/>
      <c r="D4555" s="134"/>
      <c r="E4555" s="132"/>
      <c r="F4555" s="135"/>
      <c r="G4555" s="135"/>
      <c r="H4555" s="136"/>
    </row>
    <row r="4556" spans="1:8" x14ac:dyDescent="0.2">
      <c r="A4556" s="132"/>
      <c r="B4556" s="133"/>
      <c r="C4556" s="92"/>
      <c r="D4556" s="134"/>
      <c r="E4556" s="132"/>
      <c r="F4556" s="135"/>
      <c r="G4556" s="135"/>
      <c r="H4556" s="136"/>
    </row>
    <row r="4557" spans="1:8" x14ac:dyDescent="0.2">
      <c r="A4557" s="132"/>
      <c r="B4557" s="133"/>
      <c r="C4557" s="92"/>
      <c r="D4557" s="134"/>
      <c r="E4557" s="132"/>
      <c r="F4557" s="135"/>
      <c r="G4557" s="135"/>
      <c r="H4557" s="136"/>
    </row>
    <row r="4558" spans="1:8" x14ac:dyDescent="0.2">
      <c r="A4558" s="132"/>
      <c r="B4558" s="133"/>
      <c r="C4558" s="92"/>
      <c r="D4558" s="134"/>
      <c r="E4558" s="132"/>
      <c r="F4558" s="135"/>
      <c r="G4558" s="135"/>
      <c r="H4558" s="136"/>
    </row>
    <row r="4559" spans="1:8" x14ac:dyDescent="0.2">
      <c r="A4559" s="132"/>
      <c r="B4559" s="133"/>
      <c r="C4559" s="92"/>
      <c r="D4559" s="134"/>
      <c r="E4559" s="132"/>
      <c r="F4559" s="135"/>
      <c r="G4559" s="135"/>
      <c r="H4559" s="136"/>
    </row>
    <row r="4560" spans="1:8" x14ac:dyDescent="0.2">
      <c r="A4560" s="132"/>
      <c r="B4560" s="133"/>
      <c r="C4560" s="92"/>
      <c r="D4560" s="134"/>
      <c r="E4560" s="132"/>
      <c r="F4560" s="135"/>
      <c r="G4560" s="135"/>
      <c r="H4560" s="136"/>
    </row>
    <row r="4561" spans="1:8" x14ac:dyDescent="0.2">
      <c r="A4561" s="132"/>
      <c r="B4561" s="133"/>
      <c r="C4561" s="92"/>
      <c r="D4561" s="134"/>
      <c r="E4561" s="132"/>
      <c r="F4561" s="135"/>
      <c r="G4561" s="135"/>
      <c r="H4561" s="136"/>
    </row>
    <row r="4562" spans="1:8" x14ac:dyDescent="0.2">
      <c r="A4562" s="132"/>
      <c r="B4562" s="133"/>
      <c r="C4562" s="92"/>
      <c r="D4562" s="134"/>
      <c r="E4562" s="132"/>
      <c r="F4562" s="135"/>
      <c r="G4562" s="135"/>
      <c r="H4562" s="136"/>
    </row>
    <row r="4563" spans="1:8" x14ac:dyDescent="0.2">
      <c r="A4563" s="132"/>
      <c r="B4563" s="133"/>
      <c r="C4563" s="92"/>
      <c r="D4563" s="134"/>
      <c r="E4563" s="132"/>
      <c r="F4563" s="135"/>
      <c r="G4563" s="135"/>
      <c r="H4563" s="136"/>
    </row>
    <row r="4564" spans="1:8" x14ac:dyDescent="0.2">
      <c r="A4564" s="132"/>
      <c r="B4564" s="133"/>
      <c r="C4564" s="92"/>
      <c r="D4564" s="134"/>
      <c r="E4564" s="132"/>
      <c r="F4564" s="135"/>
      <c r="G4564" s="135"/>
      <c r="H4564" s="136"/>
    </row>
    <row r="4565" spans="1:8" x14ac:dyDescent="0.2">
      <c r="A4565" s="132"/>
      <c r="B4565" s="133"/>
      <c r="C4565" s="92"/>
      <c r="D4565" s="134"/>
      <c r="E4565" s="132"/>
      <c r="F4565" s="135"/>
      <c r="G4565" s="135"/>
      <c r="H4565" s="136"/>
    </row>
    <row r="4566" spans="1:8" x14ac:dyDescent="0.2">
      <c r="A4566" s="132"/>
      <c r="B4566" s="133"/>
      <c r="C4566" s="92"/>
      <c r="D4566" s="134"/>
      <c r="E4566" s="132"/>
      <c r="F4566" s="135"/>
      <c r="G4566" s="135"/>
      <c r="H4566" s="136"/>
    </row>
    <row r="4567" spans="1:8" x14ac:dyDescent="0.2">
      <c r="A4567" s="132"/>
      <c r="B4567" s="133"/>
      <c r="C4567" s="92"/>
      <c r="D4567" s="134"/>
      <c r="E4567" s="132"/>
      <c r="F4567" s="135"/>
      <c r="G4567" s="135"/>
      <c r="H4567" s="136"/>
    </row>
    <row r="4568" spans="1:8" x14ac:dyDescent="0.2">
      <c r="A4568" s="132"/>
      <c r="B4568" s="133"/>
      <c r="C4568" s="92"/>
      <c r="D4568" s="134"/>
      <c r="E4568" s="132"/>
      <c r="F4568" s="135"/>
      <c r="G4568" s="135"/>
      <c r="H4568" s="136"/>
    </row>
    <row r="4569" spans="1:8" x14ac:dyDescent="0.2">
      <c r="A4569" s="132"/>
      <c r="B4569" s="133"/>
      <c r="C4569" s="92"/>
      <c r="D4569" s="134"/>
      <c r="E4569" s="132"/>
      <c r="F4569" s="135"/>
      <c r="G4569" s="135"/>
      <c r="H4569" s="136"/>
    </row>
    <row r="4570" spans="1:8" x14ac:dyDescent="0.2">
      <c r="A4570" s="132"/>
      <c r="B4570" s="133"/>
      <c r="C4570" s="92"/>
      <c r="D4570" s="134"/>
      <c r="E4570" s="132"/>
      <c r="F4570" s="135"/>
      <c r="G4570" s="135"/>
      <c r="H4570" s="136"/>
    </row>
    <row r="4571" spans="1:8" x14ac:dyDescent="0.2">
      <c r="A4571" s="132"/>
      <c r="B4571" s="133"/>
      <c r="C4571" s="92"/>
      <c r="D4571" s="134"/>
      <c r="E4571" s="132"/>
      <c r="F4571" s="135"/>
      <c r="G4571" s="135"/>
      <c r="H4571" s="136"/>
    </row>
    <row r="4572" spans="1:8" x14ac:dyDescent="0.2">
      <c r="A4572" s="132"/>
      <c r="B4572" s="133"/>
      <c r="C4572" s="92"/>
      <c r="D4572" s="134"/>
      <c r="E4572" s="132"/>
      <c r="F4572" s="135"/>
      <c r="G4572" s="135"/>
      <c r="H4572" s="136"/>
    </row>
    <row r="4573" spans="1:8" x14ac:dyDescent="0.2">
      <c r="A4573" s="132"/>
      <c r="B4573" s="133"/>
      <c r="C4573" s="92"/>
      <c r="D4573" s="134"/>
      <c r="E4573" s="132"/>
      <c r="F4573" s="135"/>
      <c r="G4573" s="135"/>
      <c r="H4573" s="136"/>
    </row>
    <row r="4574" spans="1:8" x14ac:dyDescent="0.2">
      <c r="A4574" s="132"/>
      <c r="B4574" s="133"/>
      <c r="C4574" s="92"/>
      <c r="D4574" s="134"/>
      <c r="E4574" s="132"/>
      <c r="F4574" s="135"/>
      <c r="G4574" s="135"/>
      <c r="H4574" s="136"/>
    </row>
    <row r="4575" spans="1:8" x14ac:dyDescent="0.2">
      <c r="A4575" s="132"/>
      <c r="B4575" s="133"/>
      <c r="C4575" s="92"/>
      <c r="D4575" s="134"/>
      <c r="E4575" s="132"/>
      <c r="F4575" s="135"/>
      <c r="G4575" s="135"/>
      <c r="H4575" s="136"/>
    </row>
    <row r="4576" spans="1:8" x14ac:dyDescent="0.2">
      <c r="A4576" s="132"/>
      <c r="B4576" s="133"/>
      <c r="C4576" s="92"/>
      <c r="D4576" s="134"/>
      <c r="E4576" s="132"/>
      <c r="F4576" s="135"/>
      <c r="G4576" s="135"/>
      <c r="H4576" s="136"/>
    </row>
    <row r="4577" spans="1:8" x14ac:dyDescent="0.2">
      <c r="A4577" s="132"/>
      <c r="B4577" s="133"/>
      <c r="C4577" s="92"/>
      <c r="D4577" s="134"/>
      <c r="E4577" s="132"/>
      <c r="F4577" s="135"/>
      <c r="G4577" s="135"/>
      <c r="H4577" s="136"/>
    </row>
    <row r="4578" spans="1:8" x14ac:dyDescent="0.2">
      <c r="A4578" s="132"/>
      <c r="B4578" s="133"/>
      <c r="C4578" s="92"/>
      <c r="D4578" s="134"/>
      <c r="E4578" s="132"/>
      <c r="F4578" s="135"/>
      <c r="G4578" s="135"/>
      <c r="H4578" s="136"/>
    </row>
    <row r="4579" spans="1:8" x14ac:dyDescent="0.2">
      <c r="A4579" s="132"/>
      <c r="B4579" s="133"/>
      <c r="C4579" s="92"/>
      <c r="D4579" s="134"/>
      <c r="E4579" s="132"/>
      <c r="F4579" s="135"/>
      <c r="G4579" s="135"/>
      <c r="H4579" s="136"/>
    </row>
    <row r="4580" spans="1:8" x14ac:dyDescent="0.2">
      <c r="A4580" s="132"/>
      <c r="B4580" s="133"/>
      <c r="C4580" s="92"/>
      <c r="D4580" s="134"/>
      <c r="E4580" s="132"/>
      <c r="F4580" s="135"/>
      <c r="G4580" s="135"/>
      <c r="H4580" s="136"/>
    </row>
    <row r="4581" spans="1:8" x14ac:dyDescent="0.2">
      <c r="A4581" s="132"/>
      <c r="B4581" s="133"/>
      <c r="C4581" s="92"/>
      <c r="D4581" s="134"/>
      <c r="E4581" s="132"/>
      <c r="F4581" s="135"/>
      <c r="G4581" s="135"/>
      <c r="H4581" s="136"/>
    </row>
    <row r="4582" spans="1:8" x14ac:dyDescent="0.2">
      <c r="A4582" s="132"/>
      <c r="B4582" s="133"/>
      <c r="C4582" s="92"/>
      <c r="D4582" s="134"/>
      <c r="E4582" s="132"/>
      <c r="F4582" s="135"/>
      <c r="G4582" s="135"/>
      <c r="H4582" s="136"/>
    </row>
    <row r="4583" spans="1:8" x14ac:dyDescent="0.2">
      <c r="A4583" s="132"/>
      <c r="B4583" s="133"/>
      <c r="C4583" s="92"/>
      <c r="D4583" s="134"/>
      <c r="E4583" s="132"/>
      <c r="F4583" s="135"/>
      <c r="G4583" s="135"/>
      <c r="H4583" s="136"/>
    </row>
    <row r="4584" spans="1:8" x14ac:dyDescent="0.2">
      <c r="A4584" s="132"/>
      <c r="B4584" s="133"/>
      <c r="C4584" s="92"/>
      <c r="D4584" s="134"/>
      <c r="E4584" s="132"/>
      <c r="F4584" s="135"/>
      <c r="G4584" s="135"/>
      <c r="H4584" s="136"/>
    </row>
    <row r="4585" spans="1:8" x14ac:dyDescent="0.2">
      <c r="A4585" s="132"/>
      <c r="B4585" s="133"/>
      <c r="C4585" s="92"/>
      <c r="D4585" s="134"/>
      <c r="E4585" s="132"/>
      <c r="F4585" s="135"/>
      <c r="G4585" s="135"/>
      <c r="H4585" s="136"/>
    </row>
    <row r="4586" spans="1:8" x14ac:dyDescent="0.2">
      <c r="A4586" s="132"/>
      <c r="B4586" s="133"/>
      <c r="C4586" s="92"/>
      <c r="D4586" s="134"/>
      <c r="E4586" s="132"/>
      <c r="F4586" s="135"/>
      <c r="G4586" s="135"/>
      <c r="H4586" s="136"/>
    </row>
    <row r="4587" spans="1:8" x14ac:dyDescent="0.2">
      <c r="A4587" s="132"/>
      <c r="B4587" s="133"/>
      <c r="C4587" s="92"/>
      <c r="D4587" s="134"/>
      <c r="E4587" s="132"/>
      <c r="F4587" s="135"/>
      <c r="G4587" s="135"/>
      <c r="H4587" s="136"/>
    </row>
    <row r="4588" spans="1:8" x14ac:dyDescent="0.2">
      <c r="A4588" s="132"/>
      <c r="B4588" s="133"/>
      <c r="C4588" s="92"/>
      <c r="D4588" s="134"/>
      <c r="E4588" s="132"/>
      <c r="F4588" s="135"/>
      <c r="G4588" s="135"/>
      <c r="H4588" s="136"/>
    </row>
    <row r="4589" spans="1:8" x14ac:dyDescent="0.2">
      <c r="A4589" s="132"/>
      <c r="B4589" s="133"/>
      <c r="C4589" s="92"/>
      <c r="D4589" s="134"/>
      <c r="E4589" s="132"/>
      <c r="F4589" s="135"/>
      <c r="G4589" s="135"/>
      <c r="H4589" s="136"/>
    </row>
    <row r="4590" spans="1:8" x14ac:dyDescent="0.2">
      <c r="A4590" s="132"/>
      <c r="B4590" s="133"/>
      <c r="C4590" s="92"/>
      <c r="D4590" s="134"/>
      <c r="E4590" s="132"/>
      <c r="F4590" s="135"/>
      <c r="G4590" s="135"/>
      <c r="H4590" s="136"/>
    </row>
    <row r="4591" spans="1:8" x14ac:dyDescent="0.2">
      <c r="A4591" s="132"/>
      <c r="B4591" s="133"/>
      <c r="C4591" s="92"/>
      <c r="D4591" s="134"/>
      <c r="E4591" s="132"/>
      <c r="F4591" s="135"/>
      <c r="G4591" s="135"/>
      <c r="H4591" s="136"/>
    </row>
    <row r="4592" spans="1:8" x14ac:dyDescent="0.2">
      <c r="A4592" s="132"/>
      <c r="B4592" s="133"/>
      <c r="C4592" s="92"/>
      <c r="D4592" s="134"/>
      <c r="E4592" s="132"/>
      <c r="F4592" s="135"/>
      <c r="G4592" s="135"/>
      <c r="H4592" s="136"/>
    </row>
    <row r="4593" spans="1:8" x14ac:dyDescent="0.2">
      <c r="A4593" s="132"/>
      <c r="B4593" s="133"/>
      <c r="C4593" s="92"/>
      <c r="D4593" s="134"/>
      <c r="E4593" s="132"/>
      <c r="F4593" s="135"/>
      <c r="G4593" s="135"/>
      <c r="H4593" s="136"/>
    </row>
    <row r="4594" spans="1:8" x14ac:dyDescent="0.2">
      <c r="A4594" s="132"/>
      <c r="B4594" s="133"/>
      <c r="C4594" s="92"/>
      <c r="D4594" s="134"/>
      <c r="E4594" s="132"/>
      <c r="F4594" s="135"/>
      <c r="G4594" s="135"/>
      <c r="H4594" s="136"/>
    </row>
    <row r="4595" spans="1:8" x14ac:dyDescent="0.2">
      <c r="A4595" s="132"/>
      <c r="B4595" s="133"/>
      <c r="C4595" s="92"/>
      <c r="D4595" s="134"/>
      <c r="E4595" s="132"/>
      <c r="F4595" s="135"/>
      <c r="G4595" s="135"/>
      <c r="H4595" s="136"/>
    </row>
    <row r="4596" spans="1:8" x14ac:dyDescent="0.2">
      <c r="A4596" s="132"/>
      <c r="B4596" s="133"/>
      <c r="C4596" s="92"/>
      <c r="D4596" s="134"/>
      <c r="E4596" s="132"/>
      <c r="F4596" s="135"/>
      <c r="G4596" s="135"/>
      <c r="H4596" s="136"/>
    </row>
    <row r="4597" spans="1:8" x14ac:dyDescent="0.2">
      <c r="A4597" s="132"/>
      <c r="B4597" s="133"/>
      <c r="C4597" s="92"/>
      <c r="D4597" s="134"/>
      <c r="E4597" s="132"/>
      <c r="F4597" s="135"/>
      <c r="G4597" s="135"/>
      <c r="H4597" s="136"/>
    </row>
    <row r="4598" spans="1:8" x14ac:dyDescent="0.2">
      <c r="A4598" s="132"/>
      <c r="B4598" s="133"/>
      <c r="C4598" s="92"/>
      <c r="D4598" s="134"/>
      <c r="E4598" s="132"/>
      <c r="F4598" s="135"/>
      <c r="G4598" s="135"/>
      <c r="H4598" s="136"/>
    </row>
    <row r="4599" spans="1:8" x14ac:dyDescent="0.2">
      <c r="A4599" s="132"/>
      <c r="B4599" s="133"/>
      <c r="C4599" s="92"/>
      <c r="D4599" s="134"/>
      <c r="E4599" s="132"/>
      <c r="F4599" s="135"/>
      <c r="G4599" s="135"/>
      <c r="H4599" s="136"/>
    </row>
    <row r="4600" spans="1:8" x14ac:dyDescent="0.2">
      <c r="A4600" s="132"/>
      <c r="B4600" s="133"/>
      <c r="C4600" s="92"/>
      <c r="D4600" s="134"/>
      <c r="E4600" s="132"/>
      <c r="F4600" s="135"/>
      <c r="G4600" s="135"/>
      <c r="H4600" s="136"/>
    </row>
    <row r="4601" spans="1:8" x14ac:dyDescent="0.2">
      <c r="A4601" s="132"/>
      <c r="B4601" s="133"/>
      <c r="C4601" s="92"/>
      <c r="D4601" s="134"/>
      <c r="E4601" s="132"/>
      <c r="F4601" s="135"/>
      <c r="G4601" s="135"/>
      <c r="H4601" s="136"/>
    </row>
    <row r="4602" spans="1:8" x14ac:dyDescent="0.2">
      <c r="A4602" s="132"/>
      <c r="B4602" s="133"/>
      <c r="C4602" s="92"/>
      <c r="D4602" s="134"/>
      <c r="E4602" s="132"/>
      <c r="F4602" s="135"/>
      <c r="G4602" s="135"/>
      <c r="H4602" s="136"/>
    </row>
    <row r="4603" spans="1:8" x14ac:dyDescent="0.2">
      <c r="A4603" s="132"/>
      <c r="B4603" s="133"/>
      <c r="C4603" s="92"/>
      <c r="D4603" s="134"/>
      <c r="E4603" s="132"/>
      <c r="F4603" s="135"/>
      <c r="G4603" s="135"/>
      <c r="H4603" s="136"/>
    </row>
    <row r="4604" spans="1:8" x14ac:dyDescent="0.2">
      <c r="A4604" s="132"/>
      <c r="B4604" s="133"/>
      <c r="C4604" s="92"/>
      <c r="D4604" s="134"/>
      <c r="E4604" s="132"/>
      <c r="F4604" s="135"/>
      <c r="G4604" s="135"/>
      <c r="H4604" s="136"/>
    </row>
    <row r="4605" spans="1:8" x14ac:dyDescent="0.2">
      <c r="A4605" s="132"/>
      <c r="B4605" s="133"/>
      <c r="C4605" s="92"/>
      <c r="D4605" s="134"/>
      <c r="E4605" s="132"/>
      <c r="F4605" s="135"/>
      <c r="G4605" s="135"/>
      <c r="H4605" s="136"/>
    </row>
    <row r="4606" spans="1:8" x14ac:dyDescent="0.2">
      <c r="A4606" s="132"/>
      <c r="B4606" s="133"/>
      <c r="C4606" s="92"/>
      <c r="D4606" s="134"/>
      <c r="E4606" s="132"/>
      <c r="F4606" s="135"/>
      <c r="G4606" s="135"/>
      <c r="H4606" s="136"/>
    </row>
    <row r="4607" spans="1:8" x14ac:dyDescent="0.2">
      <c r="A4607" s="132"/>
      <c r="B4607" s="133"/>
      <c r="C4607" s="92"/>
      <c r="D4607" s="134"/>
      <c r="E4607" s="132"/>
      <c r="F4607" s="135"/>
      <c r="G4607" s="135"/>
      <c r="H4607" s="136"/>
    </row>
    <row r="4608" spans="1:8" x14ac:dyDescent="0.2">
      <c r="A4608" s="132"/>
      <c r="B4608" s="133"/>
      <c r="C4608" s="92"/>
      <c r="D4608" s="134"/>
      <c r="E4608" s="132"/>
      <c r="F4608" s="135"/>
      <c r="G4608" s="135"/>
      <c r="H4608" s="136"/>
    </row>
    <row r="4609" spans="1:8" x14ac:dyDescent="0.2">
      <c r="A4609" s="132"/>
      <c r="B4609" s="133"/>
      <c r="C4609" s="92"/>
      <c r="D4609" s="134"/>
      <c r="E4609" s="132"/>
      <c r="F4609" s="135"/>
      <c r="G4609" s="135"/>
      <c r="H4609" s="136"/>
    </row>
    <row r="4610" spans="1:8" x14ac:dyDescent="0.2">
      <c r="A4610" s="132"/>
      <c r="B4610" s="133"/>
      <c r="C4610" s="92"/>
      <c r="D4610" s="134"/>
      <c r="E4610" s="132"/>
      <c r="F4610" s="135"/>
      <c r="G4610" s="135"/>
      <c r="H4610" s="136"/>
    </row>
    <row r="4611" spans="1:8" x14ac:dyDescent="0.2">
      <c r="A4611" s="132"/>
      <c r="B4611" s="133"/>
      <c r="C4611" s="92"/>
      <c r="D4611" s="134"/>
      <c r="E4611" s="132"/>
      <c r="F4611" s="135"/>
      <c r="G4611" s="135"/>
      <c r="H4611" s="136"/>
    </row>
    <row r="4612" spans="1:8" x14ac:dyDescent="0.2">
      <c r="A4612" s="132"/>
      <c r="B4612" s="133"/>
      <c r="C4612" s="92"/>
      <c r="D4612" s="134"/>
      <c r="E4612" s="132"/>
      <c r="F4612" s="135"/>
      <c r="G4612" s="135"/>
      <c r="H4612" s="136"/>
    </row>
    <row r="4613" spans="1:8" x14ac:dyDescent="0.2">
      <c r="A4613" s="132"/>
      <c r="B4613" s="133"/>
      <c r="C4613" s="92"/>
      <c r="D4613" s="134"/>
      <c r="E4613" s="132"/>
      <c r="F4613" s="135"/>
      <c r="G4613" s="135"/>
      <c r="H4613" s="136"/>
    </row>
    <row r="4614" spans="1:8" x14ac:dyDescent="0.2">
      <c r="A4614" s="132"/>
      <c r="B4614" s="133"/>
      <c r="C4614" s="92"/>
      <c r="D4614" s="134"/>
      <c r="E4614" s="132"/>
      <c r="F4614" s="135"/>
      <c r="G4614" s="135"/>
      <c r="H4614" s="136"/>
    </row>
    <row r="4615" spans="1:8" x14ac:dyDescent="0.2">
      <c r="A4615" s="132"/>
      <c r="B4615" s="133"/>
      <c r="C4615" s="92"/>
      <c r="D4615" s="134"/>
      <c r="E4615" s="132"/>
      <c r="F4615" s="135"/>
      <c r="G4615" s="135"/>
      <c r="H4615" s="136"/>
    </row>
    <row r="4616" spans="1:8" x14ac:dyDescent="0.2">
      <c r="A4616" s="132"/>
      <c r="B4616" s="133"/>
      <c r="C4616" s="92"/>
      <c r="D4616" s="134"/>
      <c r="E4616" s="132"/>
      <c r="F4616" s="135"/>
      <c r="G4616" s="135"/>
      <c r="H4616" s="136"/>
    </row>
    <row r="4617" spans="1:8" x14ac:dyDescent="0.2">
      <c r="A4617" s="132"/>
      <c r="B4617" s="133"/>
      <c r="C4617" s="92"/>
      <c r="D4617" s="134"/>
      <c r="E4617" s="132"/>
      <c r="F4617" s="135"/>
      <c r="G4617" s="135"/>
      <c r="H4617" s="136"/>
    </row>
    <row r="4618" spans="1:8" x14ac:dyDescent="0.2">
      <c r="A4618" s="132"/>
      <c r="B4618" s="133"/>
      <c r="C4618" s="92"/>
      <c r="D4618" s="134"/>
      <c r="E4618" s="132"/>
      <c r="F4618" s="135"/>
      <c r="G4618" s="135"/>
      <c r="H4618" s="136"/>
    </row>
    <row r="4619" spans="1:8" x14ac:dyDescent="0.2">
      <c r="A4619" s="132"/>
      <c r="B4619" s="133"/>
      <c r="C4619" s="92"/>
      <c r="D4619" s="134"/>
      <c r="E4619" s="132"/>
      <c r="F4619" s="135"/>
      <c r="G4619" s="135"/>
      <c r="H4619" s="136"/>
    </row>
    <row r="4620" spans="1:8" x14ac:dyDescent="0.2">
      <c r="A4620" s="132"/>
      <c r="B4620" s="133"/>
      <c r="C4620" s="92"/>
      <c r="D4620" s="134"/>
      <c r="E4620" s="132"/>
      <c r="F4620" s="135"/>
      <c r="G4620" s="135"/>
      <c r="H4620" s="136"/>
    </row>
    <row r="4621" spans="1:8" x14ac:dyDescent="0.2">
      <c r="A4621" s="132"/>
      <c r="B4621" s="133"/>
      <c r="C4621" s="92"/>
      <c r="D4621" s="134"/>
      <c r="E4621" s="132"/>
      <c r="F4621" s="135"/>
      <c r="G4621" s="135"/>
      <c r="H4621" s="136"/>
    </row>
    <row r="4622" spans="1:8" x14ac:dyDescent="0.2">
      <c r="A4622" s="132"/>
      <c r="B4622" s="133"/>
      <c r="C4622" s="92"/>
      <c r="D4622" s="134"/>
      <c r="E4622" s="132"/>
      <c r="F4622" s="135"/>
      <c r="G4622" s="135"/>
      <c r="H4622" s="136"/>
    </row>
    <row r="4623" spans="1:8" x14ac:dyDescent="0.2">
      <c r="A4623" s="132"/>
      <c r="B4623" s="133"/>
      <c r="C4623" s="92"/>
      <c r="D4623" s="134"/>
      <c r="E4623" s="132"/>
      <c r="F4623" s="135"/>
      <c r="G4623" s="135"/>
      <c r="H4623" s="136"/>
    </row>
    <row r="4624" spans="1:8" x14ac:dyDescent="0.2">
      <c r="A4624" s="132"/>
      <c r="B4624" s="133"/>
      <c r="C4624" s="92"/>
      <c r="D4624" s="134"/>
      <c r="E4624" s="132"/>
      <c r="F4624" s="135"/>
      <c r="G4624" s="135"/>
      <c r="H4624" s="136"/>
    </row>
    <row r="4625" spans="1:8" x14ac:dyDescent="0.2">
      <c r="A4625" s="132"/>
      <c r="B4625" s="133"/>
      <c r="C4625" s="92"/>
      <c r="D4625" s="134"/>
      <c r="E4625" s="132"/>
      <c r="F4625" s="135"/>
      <c r="G4625" s="135"/>
      <c r="H4625" s="136"/>
    </row>
    <row r="4626" spans="1:8" x14ac:dyDescent="0.2">
      <c r="A4626" s="132"/>
      <c r="B4626" s="133"/>
      <c r="C4626" s="92"/>
      <c r="D4626" s="134"/>
      <c r="E4626" s="132"/>
      <c r="F4626" s="135"/>
      <c r="G4626" s="135"/>
      <c r="H4626" s="136"/>
    </row>
    <row r="4627" spans="1:8" x14ac:dyDescent="0.2">
      <c r="A4627" s="132"/>
      <c r="B4627" s="133"/>
      <c r="C4627" s="92"/>
      <c r="D4627" s="134"/>
      <c r="E4627" s="132"/>
      <c r="F4627" s="135"/>
      <c r="G4627" s="135"/>
      <c r="H4627" s="136"/>
    </row>
    <row r="4628" spans="1:8" x14ac:dyDescent="0.2">
      <c r="A4628" s="132"/>
      <c r="B4628" s="133"/>
      <c r="C4628" s="92"/>
      <c r="D4628" s="134"/>
      <c r="E4628" s="132"/>
      <c r="F4628" s="135"/>
      <c r="G4628" s="135"/>
      <c r="H4628" s="136"/>
    </row>
    <row r="4629" spans="1:8" x14ac:dyDescent="0.2">
      <c r="A4629" s="132"/>
      <c r="B4629" s="133"/>
      <c r="C4629" s="92"/>
      <c r="D4629" s="134"/>
      <c r="E4629" s="132"/>
      <c r="F4629" s="135"/>
      <c r="G4629" s="135"/>
      <c r="H4629" s="136"/>
    </row>
    <row r="4630" spans="1:8" x14ac:dyDescent="0.2">
      <c r="A4630" s="132"/>
      <c r="B4630" s="133"/>
      <c r="C4630" s="92"/>
      <c r="D4630" s="134"/>
      <c r="E4630" s="132"/>
      <c r="F4630" s="135"/>
      <c r="G4630" s="135"/>
      <c r="H4630" s="136"/>
    </row>
    <row r="4631" spans="1:8" x14ac:dyDescent="0.2">
      <c r="A4631" s="132"/>
      <c r="B4631" s="133"/>
      <c r="C4631" s="92"/>
      <c r="D4631" s="134"/>
      <c r="E4631" s="132"/>
      <c r="F4631" s="135"/>
      <c r="G4631" s="135"/>
      <c r="H4631" s="136"/>
    </row>
    <row r="4632" spans="1:8" x14ac:dyDescent="0.2">
      <c r="A4632" s="132"/>
      <c r="B4632" s="133"/>
      <c r="C4632" s="92"/>
      <c r="D4632" s="134"/>
      <c r="E4632" s="132"/>
      <c r="F4632" s="135"/>
      <c r="G4632" s="135"/>
      <c r="H4632" s="136"/>
    </row>
    <row r="4633" spans="1:8" x14ac:dyDescent="0.2">
      <c r="A4633" s="132"/>
      <c r="B4633" s="133"/>
      <c r="C4633" s="92"/>
      <c r="D4633" s="134"/>
      <c r="E4633" s="132"/>
      <c r="F4633" s="135"/>
      <c r="G4633" s="135"/>
      <c r="H4633" s="136"/>
    </row>
    <row r="4634" spans="1:8" x14ac:dyDescent="0.2">
      <c r="A4634" s="132"/>
      <c r="B4634" s="133"/>
      <c r="C4634" s="92"/>
      <c r="D4634" s="134"/>
      <c r="E4634" s="132"/>
      <c r="F4634" s="135"/>
      <c r="G4634" s="135"/>
      <c r="H4634" s="136"/>
    </row>
    <row r="4635" spans="1:8" x14ac:dyDescent="0.2">
      <c r="A4635" s="132"/>
      <c r="B4635" s="133"/>
      <c r="C4635" s="92"/>
      <c r="D4635" s="134"/>
      <c r="E4635" s="132"/>
      <c r="F4635" s="135"/>
      <c r="G4635" s="135"/>
      <c r="H4635" s="136"/>
    </row>
    <row r="4636" spans="1:8" x14ac:dyDescent="0.2">
      <c r="A4636" s="132"/>
      <c r="B4636" s="133"/>
      <c r="C4636" s="92"/>
      <c r="D4636" s="134"/>
      <c r="E4636" s="132"/>
      <c r="F4636" s="135"/>
      <c r="G4636" s="135"/>
      <c r="H4636" s="136"/>
    </row>
    <row r="4637" spans="1:8" x14ac:dyDescent="0.2">
      <c r="A4637" s="132"/>
      <c r="B4637" s="133"/>
      <c r="C4637" s="92"/>
      <c r="D4637" s="134"/>
      <c r="E4637" s="132"/>
      <c r="F4637" s="135"/>
      <c r="G4637" s="135"/>
      <c r="H4637" s="136"/>
    </row>
    <row r="4638" spans="1:8" x14ac:dyDescent="0.2">
      <c r="A4638" s="132"/>
      <c r="B4638" s="133"/>
      <c r="C4638" s="92"/>
      <c r="D4638" s="134"/>
      <c r="E4638" s="132"/>
      <c r="F4638" s="135"/>
      <c r="G4638" s="135"/>
      <c r="H4638" s="136"/>
    </row>
    <row r="4639" spans="1:8" x14ac:dyDescent="0.2">
      <c r="A4639" s="132"/>
      <c r="B4639" s="133"/>
      <c r="C4639" s="92"/>
      <c r="D4639" s="134"/>
      <c r="E4639" s="132"/>
      <c r="F4639" s="135"/>
      <c r="G4639" s="135"/>
      <c r="H4639" s="136"/>
    </row>
    <row r="4640" spans="1:8" x14ac:dyDescent="0.2">
      <c r="A4640" s="132"/>
      <c r="B4640" s="133"/>
      <c r="C4640" s="92"/>
      <c r="D4640" s="134"/>
      <c r="E4640" s="132"/>
      <c r="F4640" s="135"/>
      <c r="G4640" s="135"/>
      <c r="H4640" s="136"/>
    </row>
    <row r="4641" spans="1:8" x14ac:dyDescent="0.2">
      <c r="A4641" s="132"/>
      <c r="B4641" s="133"/>
      <c r="C4641" s="92"/>
      <c r="D4641" s="134"/>
      <c r="E4641" s="132"/>
      <c r="F4641" s="135"/>
      <c r="G4641" s="135"/>
      <c r="H4641" s="136"/>
    </row>
    <row r="4642" spans="1:8" x14ac:dyDescent="0.2">
      <c r="A4642" s="132"/>
      <c r="B4642" s="133"/>
      <c r="C4642" s="92"/>
      <c r="D4642" s="134"/>
      <c r="E4642" s="132"/>
      <c r="F4642" s="135"/>
      <c r="G4642" s="135"/>
      <c r="H4642" s="136"/>
    </row>
    <row r="4643" spans="1:8" x14ac:dyDescent="0.2">
      <c r="A4643" s="132"/>
      <c r="B4643" s="133"/>
      <c r="C4643" s="92"/>
      <c r="D4643" s="134"/>
      <c r="E4643" s="132"/>
      <c r="F4643" s="135"/>
      <c r="G4643" s="135"/>
      <c r="H4643" s="136"/>
    </row>
    <row r="4644" spans="1:8" x14ac:dyDescent="0.2">
      <c r="A4644" s="132"/>
      <c r="B4644" s="133"/>
      <c r="C4644" s="92"/>
      <c r="D4644" s="134"/>
      <c r="E4644" s="132"/>
      <c r="F4644" s="135"/>
      <c r="G4644" s="135"/>
      <c r="H4644" s="136"/>
    </row>
    <row r="4645" spans="1:8" x14ac:dyDescent="0.2">
      <c r="A4645" s="132"/>
      <c r="B4645" s="133"/>
      <c r="C4645" s="92"/>
      <c r="D4645" s="134"/>
      <c r="E4645" s="132"/>
      <c r="F4645" s="135"/>
      <c r="G4645" s="135"/>
      <c r="H4645" s="136"/>
    </row>
    <row r="4646" spans="1:8" x14ac:dyDescent="0.2">
      <c r="A4646" s="132"/>
      <c r="B4646" s="133"/>
      <c r="C4646" s="92"/>
      <c r="D4646" s="134"/>
      <c r="E4646" s="132"/>
      <c r="F4646" s="135"/>
      <c r="G4646" s="135"/>
      <c r="H4646" s="136"/>
    </row>
    <row r="4647" spans="1:8" x14ac:dyDescent="0.2">
      <c r="A4647" s="132"/>
      <c r="B4647" s="133"/>
      <c r="C4647" s="92"/>
      <c r="D4647" s="134"/>
      <c r="E4647" s="132"/>
      <c r="F4647" s="135"/>
      <c r="G4647" s="135"/>
      <c r="H4647" s="136"/>
    </row>
    <row r="4648" spans="1:8" x14ac:dyDescent="0.2">
      <c r="A4648" s="132"/>
      <c r="B4648" s="133"/>
      <c r="C4648" s="92"/>
      <c r="D4648" s="134"/>
      <c r="E4648" s="132"/>
      <c r="F4648" s="135"/>
      <c r="G4648" s="135"/>
      <c r="H4648" s="136"/>
    </row>
    <row r="4649" spans="1:8" x14ac:dyDescent="0.2">
      <c r="A4649" s="132"/>
      <c r="B4649" s="133"/>
      <c r="C4649" s="92"/>
      <c r="D4649" s="134"/>
      <c r="E4649" s="132"/>
      <c r="F4649" s="135"/>
      <c r="G4649" s="135"/>
      <c r="H4649" s="136"/>
    </row>
    <row r="4650" spans="1:8" x14ac:dyDescent="0.2">
      <c r="A4650" s="132"/>
      <c r="B4650" s="133"/>
      <c r="C4650" s="92"/>
      <c r="D4650" s="134"/>
      <c r="E4650" s="132"/>
      <c r="F4650" s="135"/>
      <c r="G4650" s="135"/>
      <c r="H4650" s="136"/>
    </row>
    <row r="4651" spans="1:8" x14ac:dyDescent="0.2">
      <c r="A4651" s="132"/>
      <c r="B4651" s="133"/>
      <c r="C4651" s="92"/>
      <c r="D4651" s="134"/>
      <c r="E4651" s="132"/>
      <c r="F4651" s="135"/>
      <c r="G4651" s="135"/>
      <c r="H4651" s="136"/>
    </row>
    <row r="4652" spans="1:8" x14ac:dyDescent="0.2">
      <c r="A4652" s="132"/>
      <c r="B4652" s="133"/>
      <c r="C4652" s="92"/>
      <c r="D4652" s="134"/>
      <c r="E4652" s="132"/>
      <c r="F4652" s="135"/>
      <c r="G4652" s="135"/>
      <c r="H4652" s="136"/>
    </row>
    <row r="4653" spans="1:8" x14ac:dyDescent="0.2">
      <c r="A4653" s="132"/>
      <c r="B4653" s="133"/>
      <c r="C4653" s="92"/>
      <c r="D4653" s="134"/>
      <c r="E4653" s="132"/>
      <c r="F4653" s="135"/>
      <c r="G4653" s="135"/>
      <c r="H4653" s="136"/>
    </row>
    <row r="4654" spans="1:8" x14ac:dyDescent="0.2">
      <c r="A4654" s="132"/>
      <c r="B4654" s="133"/>
      <c r="C4654" s="92"/>
      <c r="D4654" s="134"/>
      <c r="E4654" s="132"/>
      <c r="F4654" s="135"/>
      <c r="G4654" s="135"/>
      <c r="H4654" s="136"/>
    </row>
    <row r="4655" spans="1:8" x14ac:dyDescent="0.2">
      <c r="A4655" s="132"/>
      <c r="B4655" s="133"/>
      <c r="C4655" s="92"/>
      <c r="D4655" s="134"/>
      <c r="E4655" s="132"/>
      <c r="F4655" s="135"/>
      <c r="G4655" s="135"/>
      <c r="H4655" s="136"/>
    </row>
    <row r="4656" spans="1:8" x14ac:dyDescent="0.2">
      <c r="A4656" s="132"/>
      <c r="B4656" s="133"/>
      <c r="C4656" s="92"/>
      <c r="D4656" s="134"/>
      <c r="E4656" s="132"/>
      <c r="F4656" s="135"/>
      <c r="G4656" s="135"/>
      <c r="H4656" s="136"/>
    </row>
    <row r="4657" spans="1:8" x14ac:dyDescent="0.2">
      <c r="A4657" s="132"/>
      <c r="B4657" s="133"/>
      <c r="C4657" s="92"/>
      <c r="D4657" s="134"/>
      <c r="E4657" s="132"/>
      <c r="F4657" s="135"/>
      <c r="G4657" s="135"/>
      <c r="H4657" s="136"/>
    </row>
    <row r="4658" spans="1:8" x14ac:dyDescent="0.2">
      <c r="A4658" s="132"/>
      <c r="B4658" s="133"/>
      <c r="C4658" s="92"/>
      <c r="D4658" s="134"/>
      <c r="E4658" s="132"/>
      <c r="F4658" s="135"/>
      <c r="G4658" s="135"/>
      <c r="H4658" s="136"/>
    </row>
    <row r="4659" spans="1:8" x14ac:dyDescent="0.2">
      <c r="A4659" s="132"/>
      <c r="B4659" s="133"/>
      <c r="C4659" s="92"/>
      <c r="D4659" s="134"/>
      <c r="E4659" s="132"/>
      <c r="F4659" s="135"/>
      <c r="G4659" s="135"/>
      <c r="H4659" s="136"/>
    </row>
    <row r="4660" spans="1:8" x14ac:dyDescent="0.2">
      <c r="A4660" s="132"/>
      <c r="B4660" s="133"/>
      <c r="C4660" s="92"/>
      <c r="D4660" s="134"/>
      <c r="E4660" s="132"/>
      <c r="F4660" s="135"/>
      <c r="G4660" s="135"/>
      <c r="H4660" s="136"/>
    </row>
    <row r="4661" spans="1:8" x14ac:dyDescent="0.2">
      <c r="A4661" s="132"/>
      <c r="B4661" s="133"/>
      <c r="C4661" s="92"/>
      <c r="D4661" s="134"/>
      <c r="E4661" s="132"/>
      <c r="F4661" s="135"/>
      <c r="G4661" s="135"/>
      <c r="H4661" s="136"/>
    </row>
    <row r="4662" spans="1:8" x14ac:dyDescent="0.2">
      <c r="A4662" s="132"/>
      <c r="B4662" s="133"/>
      <c r="C4662" s="92"/>
      <c r="D4662" s="134"/>
      <c r="E4662" s="132"/>
      <c r="F4662" s="135"/>
      <c r="G4662" s="135"/>
      <c r="H4662" s="136"/>
    </row>
    <row r="4663" spans="1:8" x14ac:dyDescent="0.2">
      <c r="A4663" s="132"/>
      <c r="B4663" s="133"/>
      <c r="C4663" s="92"/>
      <c r="D4663" s="134"/>
      <c r="E4663" s="132"/>
      <c r="F4663" s="135"/>
      <c r="G4663" s="135"/>
      <c r="H4663" s="136"/>
    </row>
    <row r="4664" spans="1:8" x14ac:dyDescent="0.2">
      <c r="A4664" s="132"/>
      <c r="B4664" s="133"/>
      <c r="C4664" s="92"/>
      <c r="D4664" s="134"/>
      <c r="E4664" s="132"/>
      <c r="F4664" s="135"/>
      <c r="G4664" s="135"/>
      <c r="H4664" s="136"/>
    </row>
    <row r="4665" spans="1:8" x14ac:dyDescent="0.2">
      <c r="A4665" s="132"/>
      <c r="B4665" s="133"/>
      <c r="C4665" s="92"/>
      <c r="D4665" s="134"/>
      <c r="E4665" s="132"/>
      <c r="F4665" s="135"/>
      <c r="G4665" s="135"/>
      <c r="H4665" s="136"/>
    </row>
    <row r="4666" spans="1:8" x14ac:dyDescent="0.2">
      <c r="A4666" s="132"/>
      <c r="B4666" s="133"/>
      <c r="C4666" s="92"/>
      <c r="D4666" s="134"/>
      <c r="E4666" s="132"/>
      <c r="F4666" s="135"/>
      <c r="G4666" s="135"/>
      <c r="H4666" s="136"/>
    </row>
    <row r="4667" spans="1:8" x14ac:dyDescent="0.2">
      <c r="A4667" s="132"/>
      <c r="B4667" s="133"/>
      <c r="C4667" s="92"/>
      <c r="D4667" s="134"/>
      <c r="E4667" s="132"/>
      <c r="F4667" s="135"/>
      <c r="G4667" s="135"/>
      <c r="H4667" s="136"/>
    </row>
    <row r="4668" spans="1:8" x14ac:dyDescent="0.2">
      <c r="A4668" s="132"/>
      <c r="B4668" s="133"/>
      <c r="C4668" s="92"/>
      <c r="D4668" s="134"/>
      <c r="E4668" s="132"/>
      <c r="F4668" s="135"/>
      <c r="G4668" s="135"/>
      <c r="H4668" s="136"/>
    </row>
    <row r="4669" spans="1:8" x14ac:dyDescent="0.2">
      <c r="A4669" s="132"/>
      <c r="B4669" s="133"/>
      <c r="C4669" s="92"/>
      <c r="D4669" s="134"/>
      <c r="E4669" s="132"/>
      <c r="F4669" s="135"/>
      <c r="G4669" s="135"/>
      <c r="H4669" s="136"/>
    </row>
    <row r="4670" spans="1:8" x14ac:dyDescent="0.2">
      <c r="A4670" s="132"/>
      <c r="B4670" s="133"/>
      <c r="C4670" s="92"/>
      <c r="D4670" s="134"/>
      <c r="E4670" s="132"/>
      <c r="F4670" s="135"/>
      <c r="G4670" s="135"/>
      <c r="H4670" s="136"/>
    </row>
    <row r="4671" spans="1:8" x14ac:dyDescent="0.2">
      <c r="A4671" s="132"/>
      <c r="B4671" s="133"/>
      <c r="C4671" s="92"/>
      <c r="D4671" s="134"/>
      <c r="E4671" s="132"/>
      <c r="F4671" s="135"/>
      <c r="G4671" s="135"/>
      <c r="H4671" s="136"/>
    </row>
    <row r="4672" spans="1:8" x14ac:dyDescent="0.2">
      <c r="A4672" s="132"/>
      <c r="B4672" s="133"/>
      <c r="C4672" s="92"/>
      <c r="D4672" s="134"/>
      <c r="E4672" s="132"/>
      <c r="F4672" s="135"/>
      <c r="G4672" s="135"/>
      <c r="H4672" s="136"/>
    </row>
    <row r="4673" spans="1:8" x14ac:dyDescent="0.2">
      <c r="A4673" s="132"/>
      <c r="B4673" s="133"/>
      <c r="C4673" s="92"/>
      <c r="D4673" s="134"/>
      <c r="E4673" s="132"/>
      <c r="F4673" s="135"/>
      <c r="G4673" s="135"/>
      <c r="H4673" s="136"/>
    </row>
    <row r="4674" spans="1:8" x14ac:dyDescent="0.2">
      <c r="A4674" s="132"/>
      <c r="B4674" s="133"/>
      <c r="C4674" s="92"/>
      <c r="D4674" s="134"/>
      <c r="E4674" s="132"/>
      <c r="F4674" s="135"/>
      <c r="G4674" s="135"/>
      <c r="H4674" s="136"/>
    </row>
    <row r="4675" spans="1:8" x14ac:dyDescent="0.2">
      <c r="A4675" s="132"/>
      <c r="B4675" s="133"/>
      <c r="C4675" s="92"/>
      <c r="D4675" s="134"/>
      <c r="E4675" s="132"/>
      <c r="F4675" s="135"/>
      <c r="G4675" s="135"/>
      <c r="H4675" s="136"/>
    </row>
    <row r="4676" spans="1:8" x14ac:dyDescent="0.2">
      <c r="A4676" s="132"/>
      <c r="B4676" s="133"/>
      <c r="C4676" s="92"/>
      <c r="D4676" s="134"/>
      <c r="E4676" s="132"/>
      <c r="F4676" s="135"/>
      <c r="G4676" s="135"/>
      <c r="H4676" s="136"/>
    </row>
    <row r="4677" spans="1:8" x14ac:dyDescent="0.2">
      <c r="A4677" s="132"/>
      <c r="B4677" s="133"/>
      <c r="C4677" s="92"/>
      <c r="D4677" s="134"/>
      <c r="E4677" s="132"/>
      <c r="F4677" s="135"/>
      <c r="G4677" s="135"/>
      <c r="H4677" s="136"/>
    </row>
    <row r="4678" spans="1:8" x14ac:dyDescent="0.2">
      <c r="A4678" s="132"/>
      <c r="B4678" s="133"/>
      <c r="C4678" s="92"/>
      <c r="D4678" s="134"/>
      <c r="E4678" s="132"/>
      <c r="F4678" s="135"/>
      <c r="G4678" s="135"/>
      <c r="H4678" s="136"/>
    </row>
    <row r="4679" spans="1:8" x14ac:dyDescent="0.2">
      <c r="A4679" s="132"/>
      <c r="B4679" s="133"/>
      <c r="C4679" s="92"/>
      <c r="D4679" s="134"/>
      <c r="E4679" s="132"/>
      <c r="F4679" s="135"/>
      <c r="G4679" s="135"/>
      <c r="H4679" s="136"/>
    </row>
    <row r="4680" spans="1:8" x14ac:dyDescent="0.2">
      <c r="A4680" s="132"/>
      <c r="B4680" s="133"/>
      <c r="C4680" s="92"/>
      <c r="D4680" s="134"/>
      <c r="E4680" s="132"/>
      <c r="F4680" s="135"/>
      <c r="G4680" s="135"/>
      <c r="H4680" s="136"/>
    </row>
    <row r="4681" spans="1:8" x14ac:dyDescent="0.2">
      <c r="A4681" s="132"/>
      <c r="B4681" s="133"/>
      <c r="C4681" s="92"/>
      <c r="D4681" s="134"/>
      <c r="E4681" s="132"/>
      <c r="F4681" s="135"/>
      <c r="G4681" s="135"/>
      <c r="H4681" s="136"/>
    </row>
    <row r="4682" spans="1:8" x14ac:dyDescent="0.2">
      <c r="A4682" s="132"/>
      <c r="B4682" s="133"/>
      <c r="C4682" s="92"/>
      <c r="D4682" s="134"/>
      <c r="E4682" s="132"/>
      <c r="F4682" s="135"/>
      <c r="G4682" s="135"/>
      <c r="H4682" s="136"/>
    </row>
    <row r="4683" spans="1:8" x14ac:dyDescent="0.2">
      <c r="A4683" s="132"/>
      <c r="B4683" s="133"/>
      <c r="C4683" s="92"/>
      <c r="D4683" s="134"/>
      <c r="E4683" s="132"/>
      <c r="F4683" s="135"/>
      <c r="G4683" s="135"/>
      <c r="H4683" s="136"/>
    </row>
    <row r="4684" spans="1:8" x14ac:dyDescent="0.2">
      <c r="A4684" s="132"/>
      <c r="B4684" s="133"/>
      <c r="C4684" s="92"/>
      <c r="D4684" s="134"/>
      <c r="E4684" s="132"/>
      <c r="F4684" s="135"/>
      <c r="G4684" s="135"/>
      <c r="H4684" s="136"/>
    </row>
    <row r="4685" spans="1:8" x14ac:dyDescent="0.2">
      <c r="A4685" s="132"/>
      <c r="B4685" s="133"/>
      <c r="C4685" s="92"/>
      <c r="D4685" s="134"/>
      <c r="E4685" s="132"/>
      <c r="F4685" s="135"/>
      <c r="G4685" s="135"/>
      <c r="H4685" s="136"/>
    </row>
    <row r="4686" spans="1:8" x14ac:dyDescent="0.2">
      <c r="A4686" s="132"/>
      <c r="B4686" s="133"/>
      <c r="C4686" s="92"/>
      <c r="D4686" s="134"/>
      <c r="E4686" s="132"/>
      <c r="F4686" s="135"/>
      <c r="G4686" s="135"/>
      <c r="H4686" s="136"/>
    </row>
    <row r="4687" spans="1:8" x14ac:dyDescent="0.2">
      <c r="A4687" s="132"/>
      <c r="B4687" s="133"/>
      <c r="C4687" s="92"/>
      <c r="D4687" s="134"/>
      <c r="E4687" s="132"/>
      <c r="F4687" s="135"/>
      <c r="G4687" s="135"/>
      <c r="H4687" s="136"/>
    </row>
    <row r="4688" spans="1:8" x14ac:dyDescent="0.2">
      <c r="A4688" s="132"/>
      <c r="B4688" s="133"/>
      <c r="C4688" s="92"/>
      <c r="D4688" s="134"/>
      <c r="E4688" s="132"/>
      <c r="F4688" s="135"/>
      <c r="G4688" s="135"/>
      <c r="H4688" s="136"/>
    </row>
    <row r="4689" spans="1:8" x14ac:dyDescent="0.2">
      <c r="A4689" s="132"/>
      <c r="B4689" s="133"/>
      <c r="C4689" s="92"/>
      <c r="D4689" s="134"/>
      <c r="E4689" s="132"/>
      <c r="F4689" s="135"/>
      <c r="G4689" s="135"/>
      <c r="H4689" s="136"/>
    </row>
    <row r="4690" spans="1:8" x14ac:dyDescent="0.2">
      <c r="A4690" s="132"/>
      <c r="B4690" s="133"/>
      <c r="C4690" s="92"/>
      <c r="D4690" s="134"/>
      <c r="E4690" s="132"/>
      <c r="F4690" s="135"/>
      <c r="G4690" s="135"/>
      <c r="H4690" s="136"/>
    </row>
    <row r="4691" spans="1:8" x14ac:dyDescent="0.2">
      <c r="A4691" s="132"/>
      <c r="B4691" s="133"/>
      <c r="C4691" s="92"/>
      <c r="D4691" s="134"/>
      <c r="E4691" s="132"/>
      <c r="F4691" s="135"/>
      <c r="G4691" s="135"/>
      <c r="H4691" s="136"/>
    </row>
    <row r="4692" spans="1:8" x14ac:dyDescent="0.2">
      <c r="A4692" s="132"/>
      <c r="B4692" s="133"/>
      <c r="C4692" s="92"/>
      <c r="D4692" s="134"/>
      <c r="E4692" s="132"/>
      <c r="F4692" s="135"/>
      <c r="G4692" s="135"/>
      <c r="H4692" s="136"/>
    </row>
    <row r="4693" spans="1:8" x14ac:dyDescent="0.2">
      <c r="A4693" s="132"/>
      <c r="B4693" s="133"/>
      <c r="C4693" s="92"/>
      <c r="D4693" s="134"/>
      <c r="E4693" s="132"/>
      <c r="F4693" s="135"/>
      <c r="G4693" s="135"/>
      <c r="H4693" s="136"/>
    </row>
    <row r="4694" spans="1:8" x14ac:dyDescent="0.2">
      <c r="A4694" s="132"/>
      <c r="B4694" s="133"/>
      <c r="C4694" s="92"/>
      <c r="D4694" s="134"/>
      <c r="E4694" s="132"/>
      <c r="F4694" s="135"/>
      <c r="G4694" s="135"/>
      <c r="H4694" s="136"/>
    </row>
    <row r="4695" spans="1:8" x14ac:dyDescent="0.2">
      <c r="A4695" s="132"/>
      <c r="B4695" s="133"/>
      <c r="C4695" s="92"/>
      <c r="D4695" s="134"/>
      <c r="E4695" s="132"/>
      <c r="F4695" s="135"/>
      <c r="G4695" s="135"/>
      <c r="H4695" s="136"/>
    </row>
    <row r="4696" spans="1:8" x14ac:dyDescent="0.2">
      <c r="A4696" s="132"/>
      <c r="B4696" s="133"/>
      <c r="C4696" s="92"/>
      <c r="D4696" s="134"/>
      <c r="E4696" s="132"/>
      <c r="F4696" s="135"/>
      <c r="G4696" s="135"/>
      <c r="H4696" s="136"/>
    </row>
    <row r="4697" spans="1:8" x14ac:dyDescent="0.2">
      <c r="A4697" s="132"/>
      <c r="B4697" s="133"/>
      <c r="C4697" s="92"/>
      <c r="D4697" s="134"/>
      <c r="E4697" s="132"/>
      <c r="F4697" s="135"/>
      <c r="G4697" s="135"/>
      <c r="H4697" s="136"/>
    </row>
    <row r="4698" spans="1:8" x14ac:dyDescent="0.2">
      <c r="A4698" s="132"/>
      <c r="B4698" s="133"/>
      <c r="C4698" s="92"/>
      <c r="D4698" s="134"/>
      <c r="E4698" s="132"/>
      <c r="F4698" s="135"/>
      <c r="G4698" s="135"/>
      <c r="H4698" s="136"/>
    </row>
    <row r="4699" spans="1:8" x14ac:dyDescent="0.2">
      <c r="A4699" s="132"/>
      <c r="B4699" s="133"/>
      <c r="C4699" s="92"/>
      <c r="D4699" s="134"/>
      <c r="E4699" s="132"/>
      <c r="F4699" s="135"/>
      <c r="G4699" s="135"/>
      <c r="H4699" s="136"/>
    </row>
    <row r="4700" spans="1:8" x14ac:dyDescent="0.2">
      <c r="A4700" s="132"/>
      <c r="B4700" s="133"/>
      <c r="C4700" s="92"/>
      <c r="D4700" s="134"/>
      <c r="E4700" s="132"/>
      <c r="F4700" s="135"/>
      <c r="G4700" s="135"/>
      <c r="H4700" s="136"/>
    </row>
    <row r="4701" spans="1:8" x14ac:dyDescent="0.2">
      <c r="A4701" s="132"/>
      <c r="B4701" s="133"/>
      <c r="C4701" s="92"/>
      <c r="D4701" s="134"/>
      <c r="E4701" s="132"/>
      <c r="F4701" s="135"/>
      <c r="G4701" s="135"/>
      <c r="H4701" s="136"/>
    </row>
    <row r="4702" spans="1:8" x14ac:dyDescent="0.2">
      <c r="A4702" s="132"/>
      <c r="B4702" s="133"/>
      <c r="C4702" s="92"/>
      <c r="D4702" s="134"/>
      <c r="E4702" s="132"/>
      <c r="F4702" s="135"/>
      <c r="G4702" s="135"/>
      <c r="H4702" s="136"/>
    </row>
    <row r="4703" spans="1:8" x14ac:dyDescent="0.2">
      <c r="A4703" s="132"/>
      <c r="B4703" s="133"/>
      <c r="C4703" s="92"/>
      <c r="D4703" s="134"/>
      <c r="E4703" s="132"/>
      <c r="F4703" s="135"/>
      <c r="G4703" s="135"/>
      <c r="H4703" s="136"/>
    </row>
    <row r="4704" spans="1:8" x14ac:dyDescent="0.2">
      <c r="A4704" s="132"/>
      <c r="B4704" s="133"/>
      <c r="C4704" s="92"/>
      <c r="D4704" s="134"/>
      <c r="E4704" s="132"/>
      <c r="F4704" s="135"/>
      <c r="G4704" s="135"/>
      <c r="H4704" s="136"/>
    </row>
    <row r="4705" spans="1:8" x14ac:dyDescent="0.2">
      <c r="A4705" s="132"/>
      <c r="B4705" s="133"/>
      <c r="C4705" s="92"/>
      <c r="D4705" s="134"/>
      <c r="E4705" s="132"/>
      <c r="F4705" s="135"/>
      <c r="G4705" s="135"/>
      <c r="H4705" s="136"/>
    </row>
    <row r="4706" spans="1:8" x14ac:dyDescent="0.2">
      <c r="A4706" s="132"/>
      <c r="B4706" s="133"/>
      <c r="C4706" s="92"/>
      <c r="D4706" s="134"/>
      <c r="E4706" s="132"/>
      <c r="F4706" s="135"/>
      <c r="G4706" s="135"/>
      <c r="H4706" s="136"/>
    </row>
    <row r="4707" spans="1:8" x14ac:dyDescent="0.2">
      <c r="A4707" s="132"/>
      <c r="B4707" s="133"/>
      <c r="C4707" s="92"/>
      <c r="D4707" s="134"/>
      <c r="E4707" s="132"/>
      <c r="F4707" s="135"/>
      <c r="G4707" s="135"/>
      <c r="H4707" s="136"/>
    </row>
    <row r="4708" spans="1:8" x14ac:dyDescent="0.2">
      <c r="A4708" s="132"/>
      <c r="B4708" s="133"/>
      <c r="C4708" s="92"/>
      <c r="D4708" s="134"/>
      <c r="E4708" s="132"/>
      <c r="F4708" s="135"/>
      <c r="G4708" s="135"/>
      <c r="H4708" s="136"/>
    </row>
    <row r="4709" spans="1:8" x14ac:dyDescent="0.2">
      <c r="A4709" s="132"/>
      <c r="B4709" s="133"/>
      <c r="C4709" s="92"/>
      <c r="D4709" s="134"/>
      <c r="E4709" s="132"/>
      <c r="F4709" s="135"/>
      <c r="G4709" s="135"/>
      <c r="H4709" s="136"/>
    </row>
    <row r="4710" spans="1:8" x14ac:dyDescent="0.2">
      <c r="A4710" s="132"/>
      <c r="B4710" s="133"/>
      <c r="C4710" s="92"/>
      <c r="D4710" s="134"/>
      <c r="E4710" s="132"/>
      <c r="F4710" s="135"/>
      <c r="G4710" s="135"/>
      <c r="H4710" s="136"/>
    </row>
    <row r="4711" spans="1:8" x14ac:dyDescent="0.2">
      <c r="A4711" s="132"/>
      <c r="B4711" s="133"/>
      <c r="C4711" s="92"/>
      <c r="D4711" s="134"/>
      <c r="E4711" s="132"/>
      <c r="F4711" s="135"/>
      <c r="G4711" s="135"/>
      <c r="H4711" s="136"/>
    </row>
    <row r="4712" spans="1:8" x14ac:dyDescent="0.2">
      <c r="A4712" s="132"/>
      <c r="B4712" s="133"/>
      <c r="C4712" s="92"/>
      <c r="D4712" s="134"/>
      <c r="E4712" s="132"/>
      <c r="F4712" s="135"/>
      <c r="G4712" s="135"/>
      <c r="H4712" s="136"/>
    </row>
    <row r="4713" spans="1:8" x14ac:dyDescent="0.2">
      <c r="A4713" s="132"/>
      <c r="B4713" s="133"/>
      <c r="C4713" s="92"/>
      <c r="D4713" s="134"/>
      <c r="E4713" s="132"/>
      <c r="F4713" s="135"/>
      <c r="G4713" s="135"/>
      <c r="H4713" s="136"/>
    </row>
    <row r="4714" spans="1:8" x14ac:dyDescent="0.2">
      <c r="A4714" s="132"/>
      <c r="B4714" s="133"/>
      <c r="C4714" s="92"/>
      <c r="D4714" s="134"/>
      <c r="E4714" s="132"/>
      <c r="F4714" s="135"/>
      <c r="G4714" s="135"/>
      <c r="H4714" s="136"/>
    </row>
    <row r="4715" spans="1:8" x14ac:dyDescent="0.2">
      <c r="A4715" s="132"/>
      <c r="B4715" s="133"/>
      <c r="C4715" s="92"/>
      <c r="D4715" s="134"/>
      <c r="E4715" s="132"/>
      <c r="F4715" s="135"/>
      <c r="G4715" s="135"/>
      <c r="H4715" s="136"/>
    </row>
    <row r="4716" spans="1:8" x14ac:dyDescent="0.2">
      <c r="A4716" s="132"/>
      <c r="B4716" s="133"/>
      <c r="C4716" s="92"/>
      <c r="D4716" s="134"/>
      <c r="E4716" s="132"/>
      <c r="F4716" s="135"/>
      <c r="G4716" s="135"/>
      <c r="H4716" s="136"/>
    </row>
    <row r="4717" spans="1:8" x14ac:dyDescent="0.2">
      <c r="A4717" s="132"/>
      <c r="B4717" s="133"/>
      <c r="C4717" s="92"/>
      <c r="D4717" s="134"/>
      <c r="E4717" s="132"/>
      <c r="F4717" s="135"/>
      <c r="G4717" s="135"/>
      <c r="H4717" s="136"/>
    </row>
    <row r="4718" spans="1:8" x14ac:dyDescent="0.2">
      <c r="A4718" s="132"/>
      <c r="B4718" s="133"/>
      <c r="C4718" s="92"/>
      <c r="D4718" s="134"/>
      <c r="E4718" s="132"/>
      <c r="F4718" s="135"/>
      <c r="G4718" s="135"/>
      <c r="H4718" s="136"/>
    </row>
    <row r="4719" spans="1:8" x14ac:dyDescent="0.2">
      <c r="A4719" s="132"/>
      <c r="B4719" s="133"/>
      <c r="C4719" s="92"/>
      <c r="D4719" s="134"/>
      <c r="E4719" s="132"/>
      <c r="F4719" s="135"/>
      <c r="G4719" s="135"/>
      <c r="H4719" s="136"/>
    </row>
    <row r="4720" spans="1:8" x14ac:dyDescent="0.2">
      <c r="A4720" s="132"/>
      <c r="B4720" s="133"/>
      <c r="C4720" s="92"/>
      <c r="D4720" s="134"/>
      <c r="E4720" s="132"/>
      <c r="F4720" s="135"/>
      <c r="G4720" s="135"/>
      <c r="H4720" s="136"/>
    </row>
    <row r="4721" spans="1:8" x14ac:dyDescent="0.2">
      <c r="A4721" s="132"/>
      <c r="B4721" s="133"/>
      <c r="C4721" s="92"/>
      <c r="D4721" s="134"/>
      <c r="E4721" s="132"/>
      <c r="F4721" s="135"/>
      <c r="G4721" s="135"/>
      <c r="H4721" s="136"/>
    </row>
    <row r="4722" spans="1:8" x14ac:dyDescent="0.2">
      <c r="A4722" s="132"/>
      <c r="B4722" s="133"/>
      <c r="C4722" s="92"/>
      <c r="D4722" s="134"/>
      <c r="E4722" s="132"/>
      <c r="F4722" s="135"/>
      <c r="G4722" s="135"/>
      <c r="H4722" s="136"/>
    </row>
    <row r="4723" spans="1:8" x14ac:dyDescent="0.2">
      <c r="A4723" s="132"/>
      <c r="B4723" s="133"/>
      <c r="C4723" s="92"/>
      <c r="D4723" s="134"/>
      <c r="E4723" s="132"/>
      <c r="F4723" s="135"/>
      <c r="G4723" s="135"/>
      <c r="H4723" s="136"/>
    </row>
    <row r="4724" spans="1:8" x14ac:dyDescent="0.2">
      <c r="A4724" s="132"/>
      <c r="B4724" s="133"/>
      <c r="C4724" s="92"/>
      <c r="D4724" s="134"/>
      <c r="E4724" s="132"/>
      <c r="F4724" s="135"/>
      <c r="G4724" s="135"/>
      <c r="H4724" s="136"/>
    </row>
    <row r="4725" spans="1:8" x14ac:dyDescent="0.2">
      <c r="A4725" s="132"/>
      <c r="B4725" s="133"/>
      <c r="C4725" s="92"/>
      <c r="D4725" s="134"/>
      <c r="E4725" s="132"/>
      <c r="F4725" s="135"/>
      <c r="G4725" s="135"/>
      <c r="H4725" s="136"/>
    </row>
    <row r="4726" spans="1:8" x14ac:dyDescent="0.2">
      <c r="A4726" s="132"/>
      <c r="B4726" s="133"/>
      <c r="C4726" s="92"/>
      <c r="D4726" s="134"/>
      <c r="E4726" s="132"/>
      <c r="F4726" s="135"/>
      <c r="G4726" s="135"/>
      <c r="H4726" s="136"/>
    </row>
    <row r="4727" spans="1:8" x14ac:dyDescent="0.2">
      <c r="A4727" s="132"/>
      <c r="B4727" s="133"/>
      <c r="C4727" s="92"/>
      <c r="D4727" s="134"/>
      <c r="E4727" s="132"/>
      <c r="F4727" s="135"/>
      <c r="G4727" s="135"/>
      <c r="H4727" s="136"/>
    </row>
    <row r="4728" spans="1:8" x14ac:dyDescent="0.2">
      <c r="A4728" s="132"/>
      <c r="B4728" s="133"/>
      <c r="C4728" s="92"/>
      <c r="D4728" s="134"/>
      <c r="E4728" s="132"/>
      <c r="F4728" s="135"/>
      <c r="G4728" s="135"/>
      <c r="H4728" s="136"/>
    </row>
    <row r="4729" spans="1:8" x14ac:dyDescent="0.2">
      <c r="A4729" s="132"/>
      <c r="B4729" s="133"/>
      <c r="C4729" s="92"/>
      <c r="D4729" s="134"/>
      <c r="E4729" s="132"/>
      <c r="F4729" s="135"/>
      <c r="G4729" s="135"/>
      <c r="H4729" s="136"/>
    </row>
    <row r="4730" spans="1:8" x14ac:dyDescent="0.2">
      <c r="A4730" s="132"/>
      <c r="B4730" s="133"/>
      <c r="C4730" s="92"/>
      <c r="D4730" s="134"/>
      <c r="E4730" s="132"/>
      <c r="F4730" s="135"/>
      <c r="G4730" s="135"/>
      <c r="H4730" s="136"/>
    </row>
    <row r="4731" spans="1:8" x14ac:dyDescent="0.2">
      <c r="A4731" s="132"/>
      <c r="B4731" s="133"/>
      <c r="C4731" s="92"/>
      <c r="D4731" s="134"/>
      <c r="E4731" s="132"/>
      <c r="F4731" s="135"/>
      <c r="G4731" s="135"/>
      <c r="H4731" s="136"/>
    </row>
    <row r="4732" spans="1:8" x14ac:dyDescent="0.2">
      <c r="A4732" s="132"/>
      <c r="B4732" s="133"/>
      <c r="C4732" s="92"/>
      <c r="D4732" s="134"/>
      <c r="E4732" s="132"/>
      <c r="F4732" s="135"/>
      <c r="G4732" s="135"/>
      <c r="H4732" s="136"/>
    </row>
    <row r="4733" spans="1:8" x14ac:dyDescent="0.2">
      <c r="A4733" s="132"/>
      <c r="B4733" s="133"/>
      <c r="C4733" s="92"/>
      <c r="D4733" s="134"/>
      <c r="E4733" s="132"/>
      <c r="F4733" s="135"/>
      <c r="G4733" s="135"/>
      <c r="H4733" s="136"/>
    </row>
    <row r="4734" spans="1:8" x14ac:dyDescent="0.2">
      <c r="A4734" s="132"/>
      <c r="B4734" s="133"/>
      <c r="C4734" s="92"/>
      <c r="D4734" s="134"/>
      <c r="E4734" s="132"/>
      <c r="F4734" s="135"/>
      <c r="G4734" s="135"/>
      <c r="H4734" s="136"/>
    </row>
    <row r="4735" spans="1:8" x14ac:dyDescent="0.2">
      <c r="A4735" s="132"/>
      <c r="B4735" s="133"/>
      <c r="C4735" s="92"/>
      <c r="D4735" s="134"/>
      <c r="E4735" s="132"/>
      <c r="F4735" s="135"/>
      <c r="G4735" s="135"/>
      <c r="H4735" s="136"/>
    </row>
    <row r="4736" spans="1:8" x14ac:dyDescent="0.2">
      <c r="A4736" s="132"/>
      <c r="B4736" s="133"/>
      <c r="C4736" s="92"/>
      <c r="D4736" s="134"/>
      <c r="E4736" s="132"/>
      <c r="F4736" s="135"/>
      <c r="G4736" s="135"/>
      <c r="H4736" s="136"/>
    </row>
    <row r="4737" spans="1:8" x14ac:dyDescent="0.2">
      <c r="A4737" s="132"/>
      <c r="B4737" s="133"/>
      <c r="C4737" s="92"/>
      <c r="D4737" s="134"/>
      <c r="E4737" s="132"/>
      <c r="F4737" s="135"/>
      <c r="G4737" s="135"/>
      <c r="H4737" s="136"/>
    </row>
    <row r="4738" spans="1:8" x14ac:dyDescent="0.2">
      <c r="A4738" s="132"/>
      <c r="B4738" s="133"/>
      <c r="C4738" s="92"/>
      <c r="D4738" s="134"/>
      <c r="E4738" s="132"/>
      <c r="F4738" s="135"/>
      <c r="G4738" s="135"/>
      <c r="H4738" s="136"/>
    </row>
    <row r="4739" spans="1:8" x14ac:dyDescent="0.2">
      <c r="A4739" s="132"/>
      <c r="B4739" s="133"/>
      <c r="C4739" s="92"/>
      <c r="D4739" s="134"/>
      <c r="E4739" s="132"/>
      <c r="F4739" s="135"/>
      <c r="G4739" s="135"/>
      <c r="H4739" s="136"/>
    </row>
    <row r="4740" spans="1:8" x14ac:dyDescent="0.2">
      <c r="A4740" s="132"/>
      <c r="B4740" s="133"/>
      <c r="C4740" s="92"/>
      <c r="D4740" s="134"/>
      <c r="E4740" s="132"/>
      <c r="F4740" s="135"/>
      <c r="G4740" s="135"/>
      <c r="H4740" s="136"/>
    </row>
    <row r="4741" spans="1:8" x14ac:dyDescent="0.2">
      <c r="A4741" s="132"/>
      <c r="B4741" s="133"/>
      <c r="C4741" s="92"/>
      <c r="D4741" s="134"/>
      <c r="E4741" s="132"/>
      <c r="F4741" s="135"/>
      <c r="G4741" s="135"/>
      <c r="H4741" s="136"/>
    </row>
    <row r="4742" spans="1:8" x14ac:dyDescent="0.2">
      <c r="A4742" s="132"/>
      <c r="B4742" s="133"/>
      <c r="C4742" s="92"/>
      <c r="D4742" s="134"/>
      <c r="E4742" s="132"/>
      <c r="F4742" s="135"/>
      <c r="G4742" s="135"/>
      <c r="H4742" s="136"/>
    </row>
    <row r="4743" spans="1:8" x14ac:dyDescent="0.2">
      <c r="A4743" s="132"/>
      <c r="B4743" s="133"/>
      <c r="C4743" s="92"/>
      <c r="D4743" s="134"/>
      <c r="E4743" s="132"/>
      <c r="F4743" s="135"/>
      <c r="G4743" s="135"/>
      <c r="H4743" s="136"/>
    </row>
    <row r="4744" spans="1:8" x14ac:dyDescent="0.2">
      <c r="A4744" s="132"/>
      <c r="B4744" s="133"/>
      <c r="C4744" s="92"/>
      <c r="D4744" s="134"/>
      <c r="E4744" s="132"/>
      <c r="F4744" s="135"/>
      <c r="G4744" s="135"/>
      <c r="H4744" s="136"/>
    </row>
    <row r="4745" spans="1:8" x14ac:dyDescent="0.2">
      <c r="A4745" s="132"/>
      <c r="B4745" s="133"/>
      <c r="C4745" s="92"/>
      <c r="D4745" s="134"/>
      <c r="E4745" s="132"/>
      <c r="F4745" s="135"/>
      <c r="G4745" s="135"/>
      <c r="H4745" s="136"/>
    </row>
    <row r="4746" spans="1:8" x14ac:dyDescent="0.2">
      <c r="A4746" s="132"/>
      <c r="B4746" s="133"/>
      <c r="C4746" s="92"/>
      <c r="D4746" s="134"/>
      <c r="E4746" s="132"/>
      <c r="F4746" s="135"/>
      <c r="G4746" s="135"/>
      <c r="H4746" s="136"/>
    </row>
    <row r="4747" spans="1:8" x14ac:dyDescent="0.2">
      <c r="A4747" s="132"/>
      <c r="B4747" s="133"/>
      <c r="C4747" s="92"/>
      <c r="D4747" s="134"/>
      <c r="E4747" s="132"/>
      <c r="F4747" s="135"/>
      <c r="G4747" s="135"/>
      <c r="H4747" s="136"/>
    </row>
    <row r="4748" spans="1:8" x14ac:dyDescent="0.2">
      <c r="A4748" s="132"/>
      <c r="B4748" s="133"/>
      <c r="C4748" s="92"/>
      <c r="D4748" s="134"/>
      <c r="E4748" s="132"/>
      <c r="F4748" s="135"/>
      <c r="G4748" s="135"/>
      <c r="H4748" s="136"/>
    </row>
    <row r="4749" spans="1:8" x14ac:dyDescent="0.2">
      <c r="A4749" s="132"/>
      <c r="B4749" s="133"/>
      <c r="C4749" s="92"/>
      <c r="D4749" s="134"/>
      <c r="E4749" s="132"/>
      <c r="F4749" s="135"/>
      <c r="G4749" s="135"/>
      <c r="H4749" s="136"/>
    </row>
    <row r="4750" spans="1:8" x14ac:dyDescent="0.2">
      <c r="A4750" s="132"/>
      <c r="B4750" s="133"/>
      <c r="C4750" s="92"/>
      <c r="D4750" s="134"/>
      <c r="E4750" s="132"/>
      <c r="F4750" s="135"/>
      <c r="G4750" s="135"/>
      <c r="H4750" s="136"/>
    </row>
    <row r="4751" spans="1:8" x14ac:dyDescent="0.2">
      <c r="A4751" s="132"/>
      <c r="B4751" s="133"/>
      <c r="C4751" s="92"/>
      <c r="D4751" s="134"/>
      <c r="E4751" s="132"/>
      <c r="F4751" s="135"/>
      <c r="G4751" s="135"/>
      <c r="H4751" s="136"/>
    </row>
    <row r="4752" spans="1:8" x14ac:dyDescent="0.2">
      <c r="A4752" s="132"/>
      <c r="B4752" s="133"/>
      <c r="C4752" s="92"/>
      <c r="D4752" s="134"/>
      <c r="E4752" s="132"/>
      <c r="F4752" s="135"/>
      <c r="G4752" s="135"/>
      <c r="H4752" s="136"/>
    </row>
    <row r="4753" spans="1:8" x14ac:dyDescent="0.2">
      <c r="A4753" s="132"/>
      <c r="B4753" s="133"/>
      <c r="C4753" s="92"/>
      <c r="D4753" s="134"/>
      <c r="E4753" s="132"/>
      <c r="F4753" s="135"/>
      <c r="G4753" s="135"/>
      <c r="H4753" s="136"/>
    </row>
    <row r="4754" spans="1:8" x14ac:dyDescent="0.2">
      <c r="A4754" s="132"/>
      <c r="B4754" s="133"/>
      <c r="C4754" s="92"/>
      <c r="D4754" s="134"/>
      <c r="E4754" s="132"/>
      <c r="F4754" s="135"/>
      <c r="G4754" s="135"/>
      <c r="H4754" s="136"/>
    </row>
    <row r="4755" spans="1:8" x14ac:dyDescent="0.2">
      <c r="A4755" s="132"/>
      <c r="B4755" s="133"/>
      <c r="C4755" s="92"/>
      <c r="D4755" s="134"/>
      <c r="E4755" s="132"/>
      <c r="F4755" s="135"/>
      <c r="G4755" s="135"/>
      <c r="H4755" s="136"/>
    </row>
    <row r="4756" spans="1:8" x14ac:dyDescent="0.2">
      <c r="A4756" s="132"/>
      <c r="B4756" s="133"/>
      <c r="C4756" s="92"/>
      <c r="D4756" s="134"/>
      <c r="E4756" s="132"/>
      <c r="F4756" s="135"/>
      <c r="G4756" s="135"/>
      <c r="H4756" s="136"/>
    </row>
    <row r="4757" spans="1:8" x14ac:dyDescent="0.2">
      <c r="A4757" s="132"/>
      <c r="B4757" s="133"/>
      <c r="C4757" s="92"/>
      <c r="D4757" s="134"/>
      <c r="E4757" s="132"/>
      <c r="F4757" s="135"/>
      <c r="G4757" s="135"/>
      <c r="H4757" s="136"/>
    </row>
    <row r="4758" spans="1:8" x14ac:dyDescent="0.2">
      <c r="A4758" s="132"/>
      <c r="B4758" s="133"/>
      <c r="C4758" s="92"/>
      <c r="D4758" s="134"/>
      <c r="E4758" s="132"/>
      <c r="F4758" s="135"/>
      <c r="G4758" s="135"/>
      <c r="H4758" s="136"/>
    </row>
    <row r="4759" spans="1:8" x14ac:dyDescent="0.2">
      <c r="A4759" s="132"/>
      <c r="B4759" s="133"/>
      <c r="C4759" s="92"/>
      <c r="D4759" s="134"/>
      <c r="E4759" s="132"/>
      <c r="F4759" s="135"/>
      <c r="G4759" s="135"/>
      <c r="H4759" s="136"/>
    </row>
    <row r="4760" spans="1:8" x14ac:dyDescent="0.2">
      <c r="A4760" s="132"/>
      <c r="B4760" s="133"/>
      <c r="C4760" s="92"/>
      <c r="D4760" s="134"/>
      <c r="E4760" s="132"/>
      <c r="F4760" s="135"/>
      <c r="G4760" s="135"/>
      <c r="H4760" s="136"/>
    </row>
    <row r="4761" spans="1:8" x14ac:dyDescent="0.2">
      <c r="A4761" s="132"/>
      <c r="B4761" s="133"/>
      <c r="C4761" s="92"/>
      <c r="D4761" s="134"/>
      <c r="E4761" s="132"/>
      <c r="F4761" s="135"/>
      <c r="G4761" s="135"/>
      <c r="H4761" s="136"/>
    </row>
    <row r="4762" spans="1:8" x14ac:dyDescent="0.2">
      <c r="A4762" s="132"/>
      <c r="B4762" s="133"/>
      <c r="C4762" s="92"/>
      <c r="D4762" s="134"/>
      <c r="E4762" s="132"/>
      <c r="F4762" s="135"/>
      <c r="G4762" s="135"/>
      <c r="H4762" s="136"/>
    </row>
    <row r="4763" spans="1:8" x14ac:dyDescent="0.2">
      <c r="A4763" s="132"/>
      <c r="B4763" s="133"/>
      <c r="C4763" s="92"/>
      <c r="D4763" s="134"/>
      <c r="E4763" s="132"/>
      <c r="F4763" s="135"/>
      <c r="G4763" s="135"/>
      <c r="H4763" s="136"/>
    </row>
    <row r="4764" spans="1:8" x14ac:dyDescent="0.2">
      <c r="A4764" s="132"/>
      <c r="B4764" s="133"/>
      <c r="C4764" s="92"/>
      <c r="D4764" s="134"/>
      <c r="E4764" s="132"/>
      <c r="F4764" s="135"/>
      <c r="G4764" s="135"/>
      <c r="H4764" s="136"/>
    </row>
    <row r="4765" spans="1:8" x14ac:dyDescent="0.2">
      <c r="A4765" s="132"/>
      <c r="B4765" s="133"/>
      <c r="C4765" s="92"/>
      <c r="D4765" s="134"/>
      <c r="E4765" s="132"/>
      <c r="F4765" s="135"/>
      <c r="G4765" s="135"/>
      <c r="H4765" s="136"/>
    </row>
    <row r="4766" spans="1:8" x14ac:dyDescent="0.2">
      <c r="A4766" s="132"/>
      <c r="B4766" s="133"/>
      <c r="C4766" s="92"/>
      <c r="D4766" s="134"/>
      <c r="E4766" s="132"/>
      <c r="F4766" s="135"/>
      <c r="G4766" s="135"/>
      <c r="H4766" s="136"/>
    </row>
    <row r="4767" spans="1:8" x14ac:dyDescent="0.2">
      <c r="A4767" s="132"/>
      <c r="B4767" s="133"/>
      <c r="C4767" s="92"/>
      <c r="D4767" s="134"/>
      <c r="E4767" s="132"/>
      <c r="F4767" s="135"/>
      <c r="G4767" s="135"/>
      <c r="H4767" s="136"/>
    </row>
    <row r="4768" spans="1:8" x14ac:dyDescent="0.2">
      <c r="A4768" s="132"/>
      <c r="B4768" s="133"/>
      <c r="C4768" s="92"/>
      <c r="D4768" s="134"/>
      <c r="E4768" s="132"/>
      <c r="F4768" s="135"/>
      <c r="G4768" s="135"/>
      <c r="H4768" s="136"/>
    </row>
    <row r="4769" spans="1:8" x14ac:dyDescent="0.2">
      <c r="A4769" s="132"/>
      <c r="B4769" s="133"/>
      <c r="C4769" s="92"/>
      <c r="D4769" s="134"/>
      <c r="E4769" s="132"/>
      <c r="F4769" s="135"/>
      <c r="G4769" s="135"/>
      <c r="H4769" s="136"/>
    </row>
    <row r="4770" spans="1:8" x14ac:dyDescent="0.2">
      <c r="A4770" s="132"/>
      <c r="B4770" s="133"/>
      <c r="C4770" s="92"/>
      <c r="D4770" s="134"/>
      <c r="E4770" s="132"/>
      <c r="F4770" s="135"/>
      <c r="G4770" s="135"/>
      <c r="H4770" s="136"/>
    </row>
    <row r="4771" spans="1:8" x14ac:dyDescent="0.2">
      <c r="A4771" s="132"/>
      <c r="B4771" s="133"/>
      <c r="C4771" s="92"/>
      <c r="D4771" s="134"/>
      <c r="E4771" s="132"/>
      <c r="F4771" s="135"/>
      <c r="G4771" s="135"/>
      <c r="H4771" s="136"/>
    </row>
    <row r="4772" spans="1:8" x14ac:dyDescent="0.2">
      <c r="A4772" s="132"/>
      <c r="B4772" s="133"/>
      <c r="C4772" s="92"/>
      <c r="D4772" s="134"/>
      <c r="E4772" s="132"/>
      <c r="F4772" s="135"/>
      <c r="G4772" s="135"/>
      <c r="H4772" s="136"/>
    </row>
    <row r="4773" spans="1:8" x14ac:dyDescent="0.2">
      <c r="A4773" s="132"/>
      <c r="B4773" s="133"/>
      <c r="C4773" s="92"/>
      <c r="D4773" s="134"/>
      <c r="E4773" s="132"/>
      <c r="F4773" s="135"/>
      <c r="G4773" s="135"/>
      <c r="H4773" s="136"/>
    </row>
    <row r="4774" spans="1:8" x14ac:dyDescent="0.2">
      <c r="A4774" s="132"/>
      <c r="B4774" s="133"/>
      <c r="C4774" s="92"/>
      <c r="D4774" s="134"/>
      <c r="E4774" s="132"/>
      <c r="F4774" s="135"/>
      <c r="G4774" s="135"/>
      <c r="H4774" s="136"/>
    </row>
    <row r="4775" spans="1:8" x14ac:dyDescent="0.2">
      <c r="A4775" s="132"/>
      <c r="B4775" s="133"/>
      <c r="C4775" s="92"/>
      <c r="D4775" s="134"/>
      <c r="E4775" s="132"/>
      <c r="F4775" s="135"/>
      <c r="G4775" s="135"/>
      <c r="H4775" s="136"/>
    </row>
    <row r="4776" spans="1:8" x14ac:dyDescent="0.2">
      <c r="A4776" s="132"/>
      <c r="B4776" s="133"/>
      <c r="C4776" s="92"/>
      <c r="D4776" s="134"/>
      <c r="E4776" s="132"/>
      <c r="F4776" s="135"/>
      <c r="G4776" s="135"/>
      <c r="H4776" s="136"/>
    </row>
    <row r="4777" spans="1:8" x14ac:dyDescent="0.2">
      <c r="A4777" s="132"/>
      <c r="B4777" s="133"/>
      <c r="C4777" s="92"/>
      <c r="D4777" s="134"/>
      <c r="E4777" s="132"/>
      <c r="F4777" s="135"/>
      <c r="G4777" s="135"/>
      <c r="H4777" s="136"/>
    </row>
    <row r="4778" spans="1:8" x14ac:dyDescent="0.2">
      <c r="A4778" s="132"/>
      <c r="B4778" s="133"/>
      <c r="C4778" s="92"/>
      <c r="D4778" s="134"/>
      <c r="E4778" s="132"/>
      <c r="F4778" s="135"/>
      <c r="G4778" s="135"/>
      <c r="H4778" s="136"/>
    </row>
    <row r="4779" spans="1:8" x14ac:dyDescent="0.2">
      <c r="A4779" s="132"/>
      <c r="B4779" s="133"/>
      <c r="C4779" s="92"/>
      <c r="D4779" s="134"/>
      <c r="E4779" s="132"/>
      <c r="F4779" s="135"/>
      <c r="G4779" s="135"/>
      <c r="H4779" s="136"/>
    </row>
    <row r="4780" spans="1:8" x14ac:dyDescent="0.2">
      <c r="A4780" s="132"/>
      <c r="B4780" s="133"/>
      <c r="C4780" s="92"/>
      <c r="D4780" s="134"/>
      <c r="E4780" s="132"/>
      <c r="F4780" s="135"/>
      <c r="G4780" s="135"/>
      <c r="H4780" s="136"/>
    </row>
    <row r="4781" spans="1:8" x14ac:dyDescent="0.2">
      <c r="A4781" s="132"/>
      <c r="B4781" s="133"/>
      <c r="C4781" s="92"/>
      <c r="D4781" s="134"/>
      <c r="E4781" s="132"/>
      <c r="F4781" s="135"/>
      <c r="G4781" s="135"/>
      <c r="H4781" s="136"/>
    </row>
    <row r="4782" spans="1:8" x14ac:dyDescent="0.2">
      <c r="A4782" s="132"/>
      <c r="B4782" s="133"/>
      <c r="C4782" s="92"/>
      <c r="D4782" s="134"/>
      <c r="E4782" s="132"/>
      <c r="F4782" s="135"/>
      <c r="G4782" s="135"/>
      <c r="H4782" s="136"/>
    </row>
    <row r="4783" spans="1:8" x14ac:dyDescent="0.2">
      <c r="A4783" s="132"/>
      <c r="B4783" s="133"/>
      <c r="C4783" s="92"/>
      <c r="D4783" s="134"/>
      <c r="E4783" s="132"/>
      <c r="F4783" s="135"/>
      <c r="G4783" s="135"/>
      <c r="H4783" s="136"/>
    </row>
    <row r="4784" spans="1:8" x14ac:dyDescent="0.2">
      <c r="A4784" s="132"/>
      <c r="B4784" s="133"/>
      <c r="C4784" s="92"/>
      <c r="D4784" s="134"/>
      <c r="E4784" s="132"/>
      <c r="F4784" s="135"/>
      <c r="G4784" s="135"/>
      <c r="H4784" s="136"/>
    </row>
    <row r="4785" spans="1:8" x14ac:dyDescent="0.2">
      <c r="A4785" s="132"/>
      <c r="B4785" s="133"/>
      <c r="C4785" s="92"/>
      <c r="D4785" s="134"/>
      <c r="E4785" s="132"/>
      <c r="F4785" s="135"/>
      <c r="G4785" s="135"/>
      <c r="H4785" s="136"/>
    </row>
    <row r="4786" spans="1:8" x14ac:dyDescent="0.2">
      <c r="A4786" s="132"/>
      <c r="B4786" s="133"/>
      <c r="C4786" s="92"/>
      <c r="D4786" s="134"/>
      <c r="E4786" s="132"/>
      <c r="F4786" s="135"/>
      <c r="G4786" s="135"/>
      <c r="H4786" s="136"/>
    </row>
    <row r="4787" spans="1:8" x14ac:dyDescent="0.2">
      <c r="A4787" s="132"/>
      <c r="B4787" s="133"/>
      <c r="C4787" s="92"/>
      <c r="D4787" s="134"/>
      <c r="E4787" s="132"/>
      <c r="F4787" s="135"/>
      <c r="G4787" s="135"/>
      <c r="H4787" s="136"/>
    </row>
    <row r="4788" spans="1:8" x14ac:dyDescent="0.2">
      <c r="A4788" s="132"/>
      <c r="B4788" s="133"/>
      <c r="C4788" s="92"/>
      <c r="D4788" s="134"/>
      <c r="E4788" s="132"/>
      <c r="F4788" s="135"/>
      <c r="G4788" s="135"/>
      <c r="H4788" s="136"/>
    </row>
    <row r="4789" spans="1:8" x14ac:dyDescent="0.2">
      <c r="A4789" s="132"/>
      <c r="B4789" s="133"/>
      <c r="C4789" s="92"/>
      <c r="D4789" s="134"/>
      <c r="E4789" s="132"/>
      <c r="F4789" s="135"/>
      <c r="G4789" s="135"/>
      <c r="H4789" s="136"/>
    </row>
    <row r="4790" spans="1:8" x14ac:dyDescent="0.2">
      <c r="A4790" s="132"/>
      <c r="B4790" s="133"/>
      <c r="C4790" s="92"/>
      <c r="D4790" s="134"/>
      <c r="E4790" s="132"/>
      <c r="F4790" s="135"/>
      <c r="G4790" s="135"/>
      <c r="H4790" s="136"/>
    </row>
    <row r="4791" spans="1:8" x14ac:dyDescent="0.2">
      <c r="A4791" s="132"/>
      <c r="B4791" s="133"/>
      <c r="C4791" s="92"/>
      <c r="D4791" s="134"/>
      <c r="E4791" s="132"/>
      <c r="F4791" s="135"/>
      <c r="G4791" s="135"/>
      <c r="H4791" s="136"/>
    </row>
    <row r="4792" spans="1:8" x14ac:dyDescent="0.2">
      <c r="A4792" s="132"/>
      <c r="B4792" s="133"/>
      <c r="C4792" s="92"/>
      <c r="D4792" s="134"/>
      <c r="E4792" s="132"/>
      <c r="F4792" s="135"/>
      <c r="G4792" s="135"/>
      <c r="H4792" s="136"/>
    </row>
    <row r="4793" spans="1:8" x14ac:dyDescent="0.2">
      <c r="A4793" s="132"/>
      <c r="B4793" s="133"/>
      <c r="C4793" s="92"/>
      <c r="D4793" s="134"/>
      <c r="E4793" s="132"/>
      <c r="F4793" s="135"/>
      <c r="G4793" s="135"/>
      <c r="H4793" s="136"/>
    </row>
    <row r="4794" spans="1:8" x14ac:dyDescent="0.2">
      <c r="A4794" s="132"/>
      <c r="B4794" s="133"/>
      <c r="C4794" s="92"/>
      <c r="D4794" s="134"/>
      <c r="E4794" s="132"/>
      <c r="F4794" s="135"/>
      <c r="G4794" s="135"/>
      <c r="H4794" s="136"/>
    </row>
    <row r="4795" spans="1:8" x14ac:dyDescent="0.2">
      <c r="A4795" s="132"/>
      <c r="B4795" s="133"/>
      <c r="C4795" s="92"/>
      <c r="D4795" s="134"/>
      <c r="E4795" s="132"/>
      <c r="F4795" s="135"/>
      <c r="G4795" s="135"/>
      <c r="H4795" s="136"/>
    </row>
    <row r="4796" spans="1:8" x14ac:dyDescent="0.2">
      <c r="A4796" s="132"/>
      <c r="B4796" s="133"/>
      <c r="C4796" s="92"/>
      <c r="D4796" s="134"/>
      <c r="E4796" s="132"/>
      <c r="F4796" s="135"/>
      <c r="G4796" s="135"/>
      <c r="H4796" s="136"/>
    </row>
    <row r="4797" spans="1:8" x14ac:dyDescent="0.2">
      <c r="A4797" s="132"/>
      <c r="B4797" s="133"/>
      <c r="C4797" s="92"/>
      <c r="D4797" s="134"/>
      <c r="E4797" s="132"/>
      <c r="F4797" s="135"/>
      <c r="G4797" s="135"/>
      <c r="H4797" s="136"/>
    </row>
    <row r="4798" spans="1:8" x14ac:dyDescent="0.2">
      <c r="A4798" s="132"/>
      <c r="B4798" s="133"/>
      <c r="C4798" s="92"/>
      <c r="D4798" s="134"/>
      <c r="E4798" s="132"/>
      <c r="F4798" s="135"/>
      <c r="G4798" s="135"/>
      <c r="H4798" s="136"/>
    </row>
    <row r="4799" spans="1:8" x14ac:dyDescent="0.2">
      <c r="A4799" s="132"/>
      <c r="B4799" s="133"/>
      <c r="C4799" s="92"/>
      <c r="D4799" s="134"/>
      <c r="E4799" s="132"/>
      <c r="F4799" s="135"/>
      <c r="G4799" s="135"/>
      <c r="H4799" s="136"/>
    </row>
    <row r="4800" spans="1:8" x14ac:dyDescent="0.2">
      <c r="A4800" s="132"/>
      <c r="B4800" s="133"/>
      <c r="C4800" s="92"/>
      <c r="D4800" s="134"/>
      <c r="E4800" s="132"/>
      <c r="F4800" s="135"/>
      <c r="G4800" s="135"/>
      <c r="H4800" s="136"/>
    </row>
    <row r="4801" spans="1:8" x14ac:dyDescent="0.2">
      <c r="A4801" s="132"/>
      <c r="B4801" s="133"/>
      <c r="C4801" s="92"/>
      <c r="D4801" s="134"/>
      <c r="E4801" s="132"/>
      <c r="F4801" s="135"/>
      <c r="G4801" s="135"/>
      <c r="H4801" s="136"/>
    </row>
    <row r="4802" spans="1:8" x14ac:dyDescent="0.2">
      <c r="A4802" s="132"/>
      <c r="B4802" s="133"/>
      <c r="C4802" s="92"/>
      <c r="D4802" s="134"/>
      <c r="E4802" s="132"/>
      <c r="F4802" s="135"/>
      <c r="G4802" s="135"/>
      <c r="H4802" s="136"/>
    </row>
    <row r="4803" spans="1:8" x14ac:dyDescent="0.2">
      <c r="A4803" s="132"/>
      <c r="B4803" s="133"/>
      <c r="C4803" s="92"/>
      <c r="D4803" s="134"/>
      <c r="E4803" s="132"/>
      <c r="F4803" s="135"/>
      <c r="G4803" s="135"/>
      <c r="H4803" s="136"/>
    </row>
    <row r="4804" spans="1:8" x14ac:dyDescent="0.2">
      <c r="A4804" s="132"/>
      <c r="B4804" s="133"/>
      <c r="C4804" s="92"/>
      <c r="D4804" s="134"/>
      <c r="E4804" s="132"/>
      <c r="F4804" s="135"/>
      <c r="G4804" s="135"/>
      <c r="H4804" s="136"/>
    </row>
    <row r="4805" spans="1:8" x14ac:dyDescent="0.2">
      <c r="A4805" s="132"/>
      <c r="B4805" s="133"/>
      <c r="C4805" s="92"/>
      <c r="D4805" s="134"/>
      <c r="E4805" s="132"/>
      <c r="F4805" s="135"/>
      <c r="G4805" s="135"/>
      <c r="H4805" s="136"/>
    </row>
    <row r="4806" spans="1:8" x14ac:dyDescent="0.2">
      <c r="A4806" s="132"/>
      <c r="B4806" s="133"/>
      <c r="C4806" s="92"/>
      <c r="D4806" s="134"/>
      <c r="E4806" s="132"/>
      <c r="F4806" s="135"/>
      <c r="G4806" s="135"/>
      <c r="H4806" s="136"/>
    </row>
    <row r="4807" spans="1:8" x14ac:dyDescent="0.2">
      <c r="A4807" s="132"/>
      <c r="B4807" s="133"/>
      <c r="C4807" s="92"/>
      <c r="D4807" s="134"/>
      <c r="E4807" s="132"/>
      <c r="F4807" s="135"/>
      <c r="G4807" s="135"/>
      <c r="H4807" s="136"/>
    </row>
    <row r="4808" spans="1:8" x14ac:dyDescent="0.2">
      <c r="A4808" s="132"/>
      <c r="B4808" s="133"/>
      <c r="C4808" s="92"/>
      <c r="D4808" s="134"/>
      <c r="E4808" s="132"/>
      <c r="F4808" s="135"/>
      <c r="G4808" s="135"/>
      <c r="H4808" s="136"/>
    </row>
    <row r="4809" spans="1:8" x14ac:dyDescent="0.2">
      <c r="A4809" s="132"/>
      <c r="B4809" s="133"/>
      <c r="C4809" s="92"/>
      <c r="D4809" s="134"/>
      <c r="E4809" s="132"/>
      <c r="F4809" s="135"/>
      <c r="G4809" s="135"/>
      <c r="H4809" s="136"/>
    </row>
    <row r="4810" spans="1:8" x14ac:dyDescent="0.2">
      <c r="A4810" s="132"/>
      <c r="B4810" s="133"/>
      <c r="C4810" s="92"/>
      <c r="D4810" s="134"/>
      <c r="E4810" s="132"/>
      <c r="F4810" s="135"/>
      <c r="G4810" s="135"/>
      <c r="H4810" s="136"/>
    </row>
    <row r="4811" spans="1:8" x14ac:dyDescent="0.2">
      <c r="A4811" s="132"/>
      <c r="B4811" s="133"/>
      <c r="C4811" s="92"/>
      <c r="D4811" s="134"/>
      <c r="E4811" s="132"/>
      <c r="F4811" s="135"/>
      <c r="G4811" s="135"/>
      <c r="H4811" s="136"/>
    </row>
    <row r="4812" spans="1:8" x14ac:dyDescent="0.2">
      <c r="A4812" s="132"/>
      <c r="B4812" s="133"/>
      <c r="C4812" s="92"/>
      <c r="D4812" s="134"/>
      <c r="E4812" s="132"/>
      <c r="F4812" s="135"/>
      <c r="G4812" s="135"/>
      <c r="H4812" s="136"/>
    </row>
    <row r="4813" spans="1:8" x14ac:dyDescent="0.2">
      <c r="A4813" s="132"/>
      <c r="B4813" s="133"/>
      <c r="C4813" s="92"/>
      <c r="D4813" s="134"/>
      <c r="E4813" s="132"/>
      <c r="F4813" s="135"/>
      <c r="G4813" s="135"/>
      <c r="H4813" s="136"/>
    </row>
    <row r="4814" spans="1:8" x14ac:dyDescent="0.2">
      <c r="A4814" s="132"/>
      <c r="B4814" s="133"/>
      <c r="C4814" s="92"/>
      <c r="D4814" s="134"/>
      <c r="E4814" s="132"/>
      <c r="F4814" s="135"/>
      <c r="G4814" s="135"/>
      <c r="H4814" s="136"/>
    </row>
    <row r="4815" spans="1:8" x14ac:dyDescent="0.2">
      <c r="A4815" s="132"/>
      <c r="B4815" s="133"/>
      <c r="C4815" s="92"/>
      <c r="D4815" s="134"/>
      <c r="E4815" s="132"/>
      <c r="F4815" s="135"/>
      <c r="G4815" s="135"/>
      <c r="H4815" s="136"/>
    </row>
    <row r="4816" spans="1:8" x14ac:dyDescent="0.2">
      <c r="A4816" s="132"/>
      <c r="B4816" s="133"/>
      <c r="C4816" s="92"/>
      <c r="D4816" s="134"/>
      <c r="E4816" s="132"/>
      <c r="F4816" s="135"/>
      <c r="G4816" s="135"/>
      <c r="H4816" s="136"/>
    </row>
    <row r="4817" spans="1:8" x14ac:dyDescent="0.2">
      <c r="A4817" s="132"/>
      <c r="B4817" s="133"/>
      <c r="C4817" s="92"/>
      <c r="D4817" s="134"/>
      <c r="E4817" s="132"/>
      <c r="F4817" s="135"/>
      <c r="G4817" s="135"/>
      <c r="H4817" s="136"/>
    </row>
    <row r="4818" spans="1:8" x14ac:dyDescent="0.2">
      <c r="A4818" s="132"/>
      <c r="B4818" s="133"/>
      <c r="C4818" s="92"/>
      <c r="D4818" s="134"/>
      <c r="E4818" s="132"/>
      <c r="F4818" s="135"/>
      <c r="G4818" s="135"/>
      <c r="H4818" s="136"/>
    </row>
    <row r="4819" spans="1:8" x14ac:dyDescent="0.2">
      <c r="A4819" s="132"/>
      <c r="B4819" s="133"/>
      <c r="C4819" s="92"/>
      <c r="D4819" s="134"/>
      <c r="E4819" s="132"/>
      <c r="F4819" s="135"/>
      <c r="G4819" s="135"/>
      <c r="H4819" s="136"/>
    </row>
    <row r="4820" spans="1:8" x14ac:dyDescent="0.2">
      <c r="A4820" s="132"/>
      <c r="B4820" s="133"/>
      <c r="C4820" s="92"/>
      <c r="D4820" s="134"/>
      <c r="E4820" s="132"/>
      <c r="F4820" s="135"/>
      <c r="G4820" s="135"/>
      <c r="H4820" s="136"/>
    </row>
    <row r="4821" spans="1:8" x14ac:dyDescent="0.2">
      <c r="A4821" s="132"/>
      <c r="B4821" s="133"/>
      <c r="C4821" s="92"/>
      <c r="D4821" s="134"/>
      <c r="E4821" s="132"/>
      <c r="F4821" s="135"/>
      <c r="G4821" s="135"/>
      <c r="H4821" s="136"/>
    </row>
    <row r="4822" spans="1:8" x14ac:dyDescent="0.2">
      <c r="A4822" s="132"/>
      <c r="B4822" s="133"/>
      <c r="C4822" s="92"/>
      <c r="D4822" s="134"/>
      <c r="E4822" s="132"/>
      <c r="F4822" s="135"/>
      <c r="G4822" s="135"/>
      <c r="H4822" s="136"/>
    </row>
    <row r="4823" spans="1:8" x14ac:dyDescent="0.2">
      <c r="A4823" s="132"/>
      <c r="B4823" s="133"/>
      <c r="C4823" s="92"/>
      <c r="D4823" s="134"/>
      <c r="E4823" s="132"/>
      <c r="F4823" s="135"/>
      <c r="G4823" s="135"/>
      <c r="H4823" s="136"/>
    </row>
    <row r="4824" spans="1:8" x14ac:dyDescent="0.2">
      <c r="A4824" s="132"/>
      <c r="B4824" s="133"/>
      <c r="C4824" s="92"/>
      <c r="D4824" s="134"/>
      <c r="E4824" s="132"/>
      <c r="F4824" s="135"/>
      <c r="G4824" s="135"/>
      <c r="H4824" s="136"/>
    </row>
    <row r="4825" spans="1:8" x14ac:dyDescent="0.2">
      <c r="A4825" s="132"/>
      <c r="B4825" s="133"/>
      <c r="C4825" s="92"/>
      <c r="D4825" s="134"/>
      <c r="E4825" s="132"/>
      <c r="F4825" s="135"/>
      <c r="G4825" s="135"/>
      <c r="H4825" s="136"/>
    </row>
    <row r="4826" spans="1:8" x14ac:dyDescent="0.2">
      <c r="A4826" s="132"/>
      <c r="B4826" s="133"/>
      <c r="C4826" s="92"/>
      <c r="D4826" s="134"/>
      <c r="E4826" s="132"/>
      <c r="F4826" s="135"/>
      <c r="G4826" s="135"/>
      <c r="H4826" s="136"/>
    </row>
    <row r="4827" spans="1:8" x14ac:dyDescent="0.2">
      <c r="A4827" s="132"/>
      <c r="B4827" s="133"/>
      <c r="C4827" s="92"/>
      <c r="D4827" s="134"/>
      <c r="E4827" s="132"/>
      <c r="F4827" s="135"/>
      <c r="G4827" s="135"/>
      <c r="H4827" s="136"/>
    </row>
    <row r="4828" spans="1:8" x14ac:dyDescent="0.2">
      <c r="A4828" s="132"/>
      <c r="B4828" s="133"/>
      <c r="C4828" s="92"/>
      <c r="D4828" s="134"/>
      <c r="E4828" s="132"/>
      <c r="F4828" s="135"/>
      <c r="G4828" s="135"/>
      <c r="H4828" s="136"/>
    </row>
    <row r="4829" spans="1:8" x14ac:dyDescent="0.2">
      <c r="A4829" s="132"/>
      <c r="B4829" s="133"/>
      <c r="C4829" s="92"/>
      <c r="D4829" s="134"/>
      <c r="E4829" s="132"/>
      <c r="F4829" s="135"/>
      <c r="G4829" s="135"/>
      <c r="H4829" s="136"/>
    </row>
    <row r="4830" spans="1:8" x14ac:dyDescent="0.2">
      <c r="A4830" s="132"/>
      <c r="B4830" s="133"/>
      <c r="C4830" s="92"/>
      <c r="D4830" s="134"/>
      <c r="E4830" s="132"/>
      <c r="F4830" s="135"/>
      <c r="G4830" s="135"/>
      <c r="H4830" s="136"/>
    </row>
    <row r="4831" spans="1:8" x14ac:dyDescent="0.2">
      <c r="A4831" s="132"/>
      <c r="B4831" s="133"/>
      <c r="C4831" s="92"/>
      <c r="D4831" s="134"/>
      <c r="E4831" s="132"/>
      <c r="F4831" s="135"/>
      <c r="G4831" s="135"/>
      <c r="H4831" s="136"/>
    </row>
    <row r="4832" spans="1:8" x14ac:dyDescent="0.2">
      <c r="A4832" s="132"/>
      <c r="B4832" s="133"/>
      <c r="C4832" s="92"/>
      <c r="D4832" s="134"/>
      <c r="E4832" s="132"/>
      <c r="F4832" s="135"/>
      <c r="G4832" s="135"/>
      <c r="H4832" s="136"/>
    </row>
    <row r="4833" spans="1:8" x14ac:dyDescent="0.2">
      <c r="A4833" s="132"/>
      <c r="B4833" s="133"/>
      <c r="C4833" s="92"/>
      <c r="D4833" s="134"/>
      <c r="E4833" s="132"/>
      <c r="F4833" s="135"/>
      <c r="G4833" s="135"/>
      <c r="H4833" s="136"/>
    </row>
    <row r="4834" spans="1:8" x14ac:dyDescent="0.2">
      <c r="A4834" s="132"/>
      <c r="B4834" s="133"/>
      <c r="C4834" s="92"/>
      <c r="D4834" s="134"/>
      <c r="E4834" s="132"/>
      <c r="F4834" s="135"/>
      <c r="G4834" s="135"/>
      <c r="H4834" s="136"/>
    </row>
    <row r="4835" spans="1:8" x14ac:dyDescent="0.2">
      <c r="A4835" s="132"/>
      <c r="B4835" s="133"/>
      <c r="C4835" s="92"/>
      <c r="D4835" s="134"/>
      <c r="E4835" s="132"/>
      <c r="F4835" s="135"/>
      <c r="G4835" s="135"/>
      <c r="H4835" s="136"/>
    </row>
    <row r="4836" spans="1:8" x14ac:dyDescent="0.2">
      <c r="A4836" s="132"/>
      <c r="B4836" s="133"/>
      <c r="C4836" s="92"/>
      <c r="D4836" s="134"/>
      <c r="E4836" s="132"/>
      <c r="F4836" s="135"/>
      <c r="G4836" s="135"/>
      <c r="H4836" s="136"/>
    </row>
    <row r="4837" spans="1:8" x14ac:dyDescent="0.2">
      <c r="A4837" s="132"/>
      <c r="B4837" s="133"/>
      <c r="C4837" s="92"/>
      <c r="D4837" s="134"/>
      <c r="E4837" s="132"/>
      <c r="F4837" s="135"/>
      <c r="G4837" s="135"/>
      <c r="H4837" s="136"/>
    </row>
    <row r="4838" spans="1:8" x14ac:dyDescent="0.2">
      <c r="A4838" s="132"/>
      <c r="B4838" s="133"/>
      <c r="C4838" s="92"/>
      <c r="D4838" s="134"/>
      <c r="E4838" s="132"/>
      <c r="F4838" s="135"/>
      <c r="G4838" s="135"/>
      <c r="H4838" s="136"/>
    </row>
    <row r="4839" spans="1:8" x14ac:dyDescent="0.2">
      <c r="A4839" s="132"/>
      <c r="B4839" s="133"/>
      <c r="C4839" s="92"/>
      <c r="D4839" s="134"/>
      <c r="E4839" s="132"/>
      <c r="F4839" s="135"/>
      <c r="G4839" s="135"/>
      <c r="H4839" s="136"/>
    </row>
    <row r="4840" spans="1:8" x14ac:dyDescent="0.2">
      <c r="A4840" s="132"/>
      <c r="B4840" s="133"/>
      <c r="C4840" s="92"/>
      <c r="D4840" s="134"/>
      <c r="E4840" s="132"/>
      <c r="F4840" s="135"/>
      <c r="G4840" s="135"/>
      <c r="H4840" s="136"/>
    </row>
    <row r="4841" spans="1:8" x14ac:dyDescent="0.2">
      <c r="A4841" s="132"/>
      <c r="B4841" s="133"/>
      <c r="C4841" s="92"/>
      <c r="D4841" s="134"/>
      <c r="E4841" s="132"/>
      <c r="F4841" s="135"/>
      <c r="G4841" s="135"/>
      <c r="H4841" s="136"/>
    </row>
    <row r="4842" spans="1:8" x14ac:dyDescent="0.2">
      <c r="A4842" s="132"/>
      <c r="B4842" s="133"/>
      <c r="C4842" s="92"/>
      <c r="D4842" s="134"/>
      <c r="E4842" s="132"/>
      <c r="F4842" s="135"/>
      <c r="G4842" s="135"/>
      <c r="H4842" s="136"/>
    </row>
    <row r="4843" spans="1:8" x14ac:dyDescent="0.2">
      <c r="A4843" s="132"/>
      <c r="B4843" s="133"/>
      <c r="C4843" s="92"/>
      <c r="D4843" s="134"/>
      <c r="E4843" s="132"/>
      <c r="F4843" s="135"/>
      <c r="G4843" s="135"/>
      <c r="H4843" s="136"/>
    </row>
    <row r="4844" spans="1:8" x14ac:dyDescent="0.2">
      <c r="A4844" s="132"/>
      <c r="B4844" s="133"/>
      <c r="C4844" s="92"/>
      <c r="D4844" s="134"/>
      <c r="E4844" s="132"/>
      <c r="F4844" s="135"/>
      <c r="G4844" s="135"/>
      <c r="H4844" s="136"/>
    </row>
    <row r="4845" spans="1:8" x14ac:dyDescent="0.2">
      <c r="A4845" s="132"/>
      <c r="B4845" s="133"/>
      <c r="C4845" s="92"/>
      <c r="D4845" s="134"/>
      <c r="E4845" s="132"/>
      <c r="F4845" s="135"/>
      <c r="G4845" s="135"/>
      <c r="H4845" s="136"/>
    </row>
    <row r="4846" spans="1:8" x14ac:dyDescent="0.2">
      <c r="A4846" s="132"/>
      <c r="B4846" s="133"/>
      <c r="C4846" s="92"/>
      <c r="D4846" s="134"/>
      <c r="E4846" s="132"/>
      <c r="F4846" s="135"/>
      <c r="G4846" s="135"/>
      <c r="H4846" s="136"/>
    </row>
    <row r="4847" spans="1:8" x14ac:dyDescent="0.2">
      <c r="A4847" s="132"/>
      <c r="B4847" s="133"/>
      <c r="C4847" s="92"/>
      <c r="D4847" s="134"/>
      <c r="E4847" s="132"/>
      <c r="F4847" s="135"/>
      <c r="G4847" s="135"/>
      <c r="H4847" s="136"/>
    </row>
    <row r="4848" spans="1:8" x14ac:dyDescent="0.2">
      <c r="A4848" s="132"/>
      <c r="B4848" s="133"/>
      <c r="C4848" s="92"/>
      <c r="D4848" s="134"/>
      <c r="E4848" s="132"/>
      <c r="F4848" s="135"/>
      <c r="G4848" s="135"/>
      <c r="H4848" s="136"/>
    </row>
    <row r="4849" spans="1:8" x14ac:dyDescent="0.2">
      <c r="A4849" s="132"/>
      <c r="B4849" s="133"/>
      <c r="C4849" s="92"/>
      <c r="D4849" s="134"/>
      <c r="E4849" s="132"/>
      <c r="F4849" s="135"/>
      <c r="G4849" s="135"/>
      <c r="H4849" s="136"/>
    </row>
    <row r="4850" spans="1:8" x14ac:dyDescent="0.2">
      <c r="A4850" s="132"/>
      <c r="B4850" s="133"/>
      <c r="C4850" s="92"/>
      <c r="D4850" s="134"/>
      <c r="E4850" s="132"/>
      <c r="F4850" s="135"/>
      <c r="G4850" s="135"/>
      <c r="H4850" s="136"/>
    </row>
    <row r="4851" spans="1:8" x14ac:dyDescent="0.2">
      <c r="A4851" s="132"/>
      <c r="B4851" s="133"/>
      <c r="C4851" s="92"/>
      <c r="D4851" s="134"/>
      <c r="E4851" s="132"/>
      <c r="F4851" s="135"/>
      <c r="G4851" s="135"/>
      <c r="H4851" s="136"/>
    </row>
    <row r="4852" spans="1:8" x14ac:dyDescent="0.2">
      <c r="A4852" s="132"/>
      <c r="B4852" s="133"/>
      <c r="C4852" s="92"/>
      <c r="D4852" s="134"/>
      <c r="E4852" s="132"/>
      <c r="F4852" s="135"/>
      <c r="G4852" s="135"/>
      <c r="H4852" s="136"/>
    </row>
    <row r="4853" spans="1:8" x14ac:dyDescent="0.2">
      <c r="A4853" s="132"/>
      <c r="B4853" s="133"/>
      <c r="C4853" s="92"/>
      <c r="D4853" s="134"/>
      <c r="E4853" s="132"/>
      <c r="F4853" s="135"/>
      <c r="G4853" s="135"/>
      <c r="H4853" s="136"/>
    </row>
    <row r="4854" spans="1:8" x14ac:dyDescent="0.2">
      <c r="A4854" s="132"/>
      <c r="B4854" s="133"/>
      <c r="C4854" s="92"/>
      <c r="D4854" s="134"/>
      <c r="E4854" s="132"/>
      <c r="F4854" s="135"/>
      <c r="G4854" s="135"/>
      <c r="H4854" s="136"/>
    </row>
    <row r="4855" spans="1:8" x14ac:dyDescent="0.2">
      <c r="A4855" s="132"/>
      <c r="B4855" s="133"/>
      <c r="C4855" s="92"/>
      <c r="D4855" s="134"/>
      <c r="E4855" s="132"/>
      <c r="F4855" s="135"/>
      <c r="G4855" s="135"/>
      <c r="H4855" s="136"/>
    </row>
    <row r="4856" spans="1:8" x14ac:dyDescent="0.2">
      <c r="A4856" s="132"/>
      <c r="B4856" s="133"/>
      <c r="C4856" s="92"/>
      <c r="D4856" s="134"/>
      <c r="E4856" s="132"/>
      <c r="F4856" s="135"/>
      <c r="G4856" s="135"/>
      <c r="H4856" s="136"/>
    </row>
    <row r="4857" spans="1:8" x14ac:dyDescent="0.2">
      <c r="A4857" s="132"/>
      <c r="B4857" s="133"/>
      <c r="C4857" s="92"/>
      <c r="D4857" s="134"/>
      <c r="E4857" s="132"/>
      <c r="F4857" s="135"/>
      <c r="G4857" s="135"/>
      <c r="H4857" s="136"/>
    </row>
    <row r="4858" spans="1:8" x14ac:dyDescent="0.2">
      <c r="A4858" s="132"/>
      <c r="B4858" s="133"/>
      <c r="C4858" s="92"/>
      <c r="D4858" s="134"/>
      <c r="E4858" s="132"/>
      <c r="F4858" s="135"/>
      <c r="G4858" s="135"/>
      <c r="H4858" s="136"/>
    </row>
    <row r="4859" spans="1:8" x14ac:dyDescent="0.2">
      <c r="A4859" s="132"/>
      <c r="B4859" s="133"/>
      <c r="C4859" s="92"/>
      <c r="D4859" s="134"/>
      <c r="E4859" s="132"/>
      <c r="F4859" s="135"/>
      <c r="G4859" s="135"/>
      <c r="H4859" s="136"/>
    </row>
    <row r="4860" spans="1:8" x14ac:dyDescent="0.2">
      <c r="A4860" s="132"/>
      <c r="B4860" s="133"/>
      <c r="C4860" s="92"/>
      <c r="D4860" s="134"/>
      <c r="E4860" s="132"/>
      <c r="F4860" s="135"/>
      <c r="G4860" s="135"/>
      <c r="H4860" s="136"/>
    </row>
    <row r="4861" spans="1:8" x14ac:dyDescent="0.2">
      <c r="A4861" s="132"/>
      <c r="B4861" s="133"/>
      <c r="C4861" s="92"/>
      <c r="D4861" s="134"/>
      <c r="E4861" s="132"/>
      <c r="F4861" s="135"/>
      <c r="G4861" s="135"/>
      <c r="H4861" s="136"/>
    </row>
    <row r="4862" spans="1:8" x14ac:dyDescent="0.2">
      <c r="A4862" s="132"/>
      <c r="B4862" s="133"/>
      <c r="C4862" s="92"/>
      <c r="D4862" s="134"/>
      <c r="E4862" s="132"/>
      <c r="F4862" s="135"/>
      <c r="G4862" s="135"/>
      <c r="H4862" s="136"/>
    </row>
    <row r="4863" spans="1:8" x14ac:dyDescent="0.2">
      <c r="A4863" s="132"/>
      <c r="B4863" s="133"/>
      <c r="C4863" s="92"/>
      <c r="D4863" s="134"/>
      <c r="E4863" s="132"/>
      <c r="F4863" s="135"/>
      <c r="G4863" s="135"/>
      <c r="H4863" s="136"/>
    </row>
    <row r="4864" spans="1:8" x14ac:dyDescent="0.2">
      <c r="A4864" s="132"/>
      <c r="B4864" s="133"/>
      <c r="C4864" s="92"/>
      <c r="D4864" s="134"/>
      <c r="E4864" s="132"/>
      <c r="F4864" s="135"/>
      <c r="G4864" s="135"/>
      <c r="H4864" s="136"/>
    </row>
    <row r="4865" spans="1:8" x14ac:dyDescent="0.2">
      <c r="A4865" s="132"/>
      <c r="B4865" s="133"/>
      <c r="C4865" s="92"/>
      <c r="D4865" s="134"/>
      <c r="E4865" s="132"/>
      <c r="F4865" s="135"/>
      <c r="G4865" s="135"/>
      <c r="H4865" s="136"/>
    </row>
    <row r="4866" spans="1:8" x14ac:dyDescent="0.2">
      <c r="A4866" s="132"/>
      <c r="B4866" s="133"/>
      <c r="C4866" s="92"/>
      <c r="D4866" s="134"/>
      <c r="E4866" s="132"/>
      <c r="F4866" s="135"/>
      <c r="G4866" s="135"/>
      <c r="H4866" s="136"/>
    </row>
    <row r="4867" spans="1:8" x14ac:dyDescent="0.2">
      <c r="A4867" s="132"/>
      <c r="B4867" s="133"/>
      <c r="C4867" s="92"/>
      <c r="D4867" s="134"/>
      <c r="E4867" s="132"/>
      <c r="F4867" s="135"/>
      <c r="G4867" s="135"/>
      <c r="H4867" s="136"/>
    </row>
    <row r="4868" spans="1:8" x14ac:dyDescent="0.2">
      <c r="A4868" s="132"/>
      <c r="B4868" s="133"/>
      <c r="C4868" s="92"/>
      <c r="D4868" s="134"/>
      <c r="E4868" s="132"/>
      <c r="F4868" s="135"/>
      <c r="G4868" s="135"/>
      <c r="H4868" s="136"/>
    </row>
    <row r="4869" spans="1:8" x14ac:dyDescent="0.2">
      <c r="A4869" s="132"/>
      <c r="B4869" s="133"/>
      <c r="C4869" s="92"/>
      <c r="D4869" s="134"/>
      <c r="E4869" s="132"/>
      <c r="F4869" s="135"/>
      <c r="G4869" s="135"/>
      <c r="H4869" s="136"/>
    </row>
    <row r="4870" spans="1:8" x14ac:dyDescent="0.2">
      <c r="A4870" s="132"/>
      <c r="B4870" s="133"/>
      <c r="C4870" s="92"/>
      <c r="D4870" s="134"/>
      <c r="E4870" s="132"/>
      <c r="F4870" s="135"/>
      <c r="G4870" s="135"/>
      <c r="H4870" s="136"/>
    </row>
    <row r="4871" spans="1:8" x14ac:dyDescent="0.2">
      <c r="A4871" s="132"/>
      <c r="B4871" s="133"/>
      <c r="C4871" s="92"/>
      <c r="D4871" s="134"/>
      <c r="E4871" s="132"/>
      <c r="F4871" s="135"/>
      <c r="G4871" s="135"/>
      <c r="H4871" s="136"/>
    </row>
    <row r="4872" spans="1:8" x14ac:dyDescent="0.2">
      <c r="A4872" s="132"/>
      <c r="B4872" s="133"/>
      <c r="C4872" s="92"/>
      <c r="D4872" s="134"/>
      <c r="E4872" s="132"/>
      <c r="F4872" s="135"/>
      <c r="G4872" s="135"/>
      <c r="H4872" s="136"/>
    </row>
    <row r="4873" spans="1:8" x14ac:dyDescent="0.2">
      <c r="A4873" s="132"/>
      <c r="B4873" s="133"/>
      <c r="C4873" s="92"/>
      <c r="D4873" s="134"/>
      <c r="E4873" s="132"/>
      <c r="F4873" s="135"/>
      <c r="G4873" s="135"/>
      <c r="H4873" s="136"/>
    </row>
    <row r="4874" spans="1:8" x14ac:dyDescent="0.2">
      <c r="A4874" s="132"/>
      <c r="B4874" s="133"/>
      <c r="C4874" s="92"/>
      <c r="D4874" s="134"/>
      <c r="E4874" s="132"/>
      <c r="F4874" s="135"/>
      <c r="G4874" s="135"/>
      <c r="H4874" s="136"/>
    </row>
    <row r="4875" spans="1:8" x14ac:dyDescent="0.2">
      <c r="A4875" s="132"/>
      <c r="B4875" s="133"/>
      <c r="C4875" s="92"/>
      <c r="D4875" s="134"/>
      <c r="E4875" s="132"/>
      <c r="F4875" s="135"/>
      <c r="G4875" s="135"/>
      <c r="H4875" s="136"/>
    </row>
    <row r="4876" spans="1:8" x14ac:dyDescent="0.2">
      <c r="A4876" s="132"/>
      <c r="B4876" s="133"/>
      <c r="C4876" s="92"/>
      <c r="D4876" s="134"/>
      <c r="E4876" s="132"/>
      <c r="F4876" s="135"/>
      <c r="G4876" s="135"/>
      <c r="H4876" s="136"/>
    </row>
    <row r="4877" spans="1:8" x14ac:dyDescent="0.2">
      <c r="A4877" s="132"/>
      <c r="B4877" s="133"/>
      <c r="C4877" s="92"/>
      <c r="D4877" s="134"/>
      <c r="E4877" s="132"/>
      <c r="F4877" s="135"/>
      <c r="G4877" s="135"/>
      <c r="H4877" s="136"/>
    </row>
    <row r="4878" spans="1:8" x14ac:dyDescent="0.2">
      <c r="A4878" s="132"/>
      <c r="B4878" s="133"/>
      <c r="C4878" s="92"/>
      <c r="D4878" s="134"/>
      <c r="E4878" s="132"/>
      <c r="F4878" s="135"/>
      <c r="G4878" s="135"/>
      <c r="H4878" s="136"/>
    </row>
    <row r="4879" spans="1:8" x14ac:dyDescent="0.2">
      <c r="A4879" s="132"/>
      <c r="B4879" s="133"/>
      <c r="C4879" s="92"/>
      <c r="D4879" s="134"/>
      <c r="E4879" s="132"/>
      <c r="F4879" s="135"/>
      <c r="G4879" s="135"/>
      <c r="H4879" s="136"/>
    </row>
    <row r="4880" spans="1:8" x14ac:dyDescent="0.2">
      <c r="A4880" s="132"/>
      <c r="B4880" s="133"/>
      <c r="C4880" s="92"/>
      <c r="D4880" s="134"/>
      <c r="E4880" s="132"/>
      <c r="F4880" s="135"/>
      <c r="G4880" s="135"/>
      <c r="H4880" s="136"/>
    </row>
    <row r="4881" spans="1:8" x14ac:dyDescent="0.2">
      <c r="A4881" s="132"/>
      <c r="B4881" s="133"/>
      <c r="C4881" s="92"/>
      <c r="D4881" s="134"/>
      <c r="E4881" s="132"/>
      <c r="F4881" s="135"/>
      <c r="G4881" s="135"/>
      <c r="H4881" s="136"/>
    </row>
    <row r="4882" spans="1:8" x14ac:dyDescent="0.2">
      <c r="A4882" s="132"/>
      <c r="B4882" s="133"/>
      <c r="C4882" s="92"/>
      <c r="D4882" s="134"/>
      <c r="E4882" s="132"/>
      <c r="F4882" s="135"/>
      <c r="G4882" s="135"/>
      <c r="H4882" s="136"/>
    </row>
    <row r="4883" spans="1:8" x14ac:dyDescent="0.2">
      <c r="A4883" s="132"/>
      <c r="B4883" s="133"/>
      <c r="C4883" s="92"/>
      <c r="D4883" s="134"/>
      <c r="E4883" s="132"/>
      <c r="F4883" s="135"/>
      <c r="G4883" s="135"/>
      <c r="H4883" s="136"/>
    </row>
    <row r="4884" spans="1:8" x14ac:dyDescent="0.2">
      <c r="A4884" s="132"/>
      <c r="B4884" s="133"/>
      <c r="C4884" s="92"/>
      <c r="D4884" s="134"/>
      <c r="E4884" s="132"/>
      <c r="F4884" s="135"/>
      <c r="G4884" s="135"/>
      <c r="H4884" s="136"/>
    </row>
    <row r="4885" spans="1:8" x14ac:dyDescent="0.2">
      <c r="A4885" s="132"/>
      <c r="B4885" s="133"/>
      <c r="C4885" s="92"/>
      <c r="D4885" s="134"/>
      <c r="E4885" s="132"/>
      <c r="F4885" s="135"/>
      <c r="G4885" s="135"/>
      <c r="H4885" s="136"/>
    </row>
    <row r="4886" spans="1:8" x14ac:dyDescent="0.2">
      <c r="A4886" s="132"/>
      <c r="B4886" s="133"/>
      <c r="C4886" s="92"/>
      <c r="D4886" s="134"/>
      <c r="E4886" s="132"/>
      <c r="F4886" s="135"/>
      <c r="G4886" s="135"/>
      <c r="H4886" s="136"/>
    </row>
    <row r="4887" spans="1:8" x14ac:dyDescent="0.2">
      <c r="A4887" s="132"/>
      <c r="B4887" s="133"/>
      <c r="C4887" s="92"/>
      <c r="D4887" s="134"/>
      <c r="E4887" s="132"/>
      <c r="F4887" s="135"/>
      <c r="G4887" s="135"/>
      <c r="H4887" s="136"/>
    </row>
    <row r="4888" spans="1:8" x14ac:dyDescent="0.2">
      <c r="A4888" s="132"/>
      <c r="B4888" s="133"/>
      <c r="C4888" s="92"/>
      <c r="D4888" s="134"/>
      <c r="E4888" s="132"/>
      <c r="F4888" s="135"/>
      <c r="G4888" s="135"/>
      <c r="H4888" s="136"/>
    </row>
    <row r="4889" spans="1:8" x14ac:dyDescent="0.2">
      <c r="A4889" s="132"/>
      <c r="B4889" s="133"/>
      <c r="C4889" s="92"/>
      <c r="D4889" s="134"/>
      <c r="E4889" s="132"/>
      <c r="F4889" s="135"/>
      <c r="G4889" s="135"/>
      <c r="H4889" s="136"/>
    </row>
    <row r="4890" spans="1:8" x14ac:dyDescent="0.2">
      <c r="A4890" s="132"/>
      <c r="B4890" s="133"/>
      <c r="C4890" s="92"/>
      <c r="D4890" s="134"/>
      <c r="E4890" s="132"/>
      <c r="F4890" s="135"/>
      <c r="G4890" s="135"/>
      <c r="H4890" s="136"/>
    </row>
    <row r="4891" spans="1:8" x14ac:dyDescent="0.2">
      <c r="A4891" s="132"/>
      <c r="B4891" s="133"/>
      <c r="C4891" s="92"/>
      <c r="D4891" s="134"/>
      <c r="E4891" s="132"/>
      <c r="F4891" s="135"/>
      <c r="G4891" s="135"/>
      <c r="H4891" s="136"/>
    </row>
    <row r="4892" spans="1:8" x14ac:dyDescent="0.2">
      <c r="A4892" s="132"/>
      <c r="B4892" s="133"/>
      <c r="C4892" s="92"/>
      <c r="D4892" s="134"/>
      <c r="E4892" s="132"/>
      <c r="F4892" s="135"/>
      <c r="G4892" s="135"/>
      <c r="H4892" s="136"/>
    </row>
    <row r="4893" spans="1:8" x14ac:dyDescent="0.2">
      <c r="A4893" s="132"/>
      <c r="B4893" s="133"/>
      <c r="C4893" s="92"/>
      <c r="D4893" s="134"/>
      <c r="E4893" s="132"/>
      <c r="F4893" s="135"/>
      <c r="G4893" s="135"/>
      <c r="H4893" s="136"/>
    </row>
    <row r="4894" spans="1:8" x14ac:dyDescent="0.2">
      <c r="A4894" s="132"/>
      <c r="B4894" s="133"/>
      <c r="C4894" s="92"/>
      <c r="D4894" s="134"/>
      <c r="E4894" s="132"/>
      <c r="F4894" s="135"/>
      <c r="G4894" s="135"/>
      <c r="H4894" s="136"/>
    </row>
    <row r="4895" spans="1:8" x14ac:dyDescent="0.2">
      <c r="A4895" s="132"/>
      <c r="B4895" s="133"/>
      <c r="C4895" s="92"/>
      <c r="D4895" s="134"/>
      <c r="E4895" s="132"/>
      <c r="F4895" s="135"/>
      <c r="G4895" s="135"/>
      <c r="H4895" s="136"/>
    </row>
    <row r="4896" spans="1:8" x14ac:dyDescent="0.2">
      <c r="A4896" s="132"/>
      <c r="B4896" s="133"/>
      <c r="C4896" s="92"/>
      <c r="D4896" s="134"/>
      <c r="E4896" s="132"/>
      <c r="F4896" s="135"/>
      <c r="G4896" s="135"/>
      <c r="H4896" s="136"/>
    </row>
    <row r="4897" spans="1:8" x14ac:dyDescent="0.2">
      <c r="A4897" s="132"/>
      <c r="B4897" s="133"/>
      <c r="C4897" s="92"/>
      <c r="D4897" s="134"/>
      <c r="E4897" s="132"/>
      <c r="F4897" s="135"/>
      <c r="G4897" s="135"/>
      <c r="H4897" s="136"/>
    </row>
    <row r="4898" spans="1:8" x14ac:dyDescent="0.2">
      <c r="A4898" s="132"/>
      <c r="B4898" s="133"/>
      <c r="C4898" s="92"/>
      <c r="D4898" s="134"/>
      <c r="E4898" s="132"/>
      <c r="F4898" s="135"/>
      <c r="G4898" s="135"/>
      <c r="H4898" s="136"/>
    </row>
    <row r="4899" spans="1:8" x14ac:dyDescent="0.2">
      <c r="A4899" s="132"/>
      <c r="B4899" s="133"/>
      <c r="C4899" s="92"/>
      <c r="D4899" s="134"/>
      <c r="E4899" s="132"/>
      <c r="F4899" s="135"/>
      <c r="G4899" s="135"/>
      <c r="H4899" s="136"/>
    </row>
    <row r="4900" spans="1:8" x14ac:dyDescent="0.2">
      <c r="A4900" s="132"/>
      <c r="B4900" s="133"/>
      <c r="C4900" s="92"/>
      <c r="D4900" s="134"/>
      <c r="E4900" s="132"/>
      <c r="F4900" s="135"/>
      <c r="G4900" s="135"/>
      <c r="H4900" s="136"/>
    </row>
    <row r="4901" spans="1:8" x14ac:dyDescent="0.2">
      <c r="A4901" s="132"/>
      <c r="B4901" s="133"/>
      <c r="C4901" s="92"/>
      <c r="D4901" s="134"/>
      <c r="E4901" s="132"/>
      <c r="F4901" s="135"/>
      <c r="G4901" s="135"/>
      <c r="H4901" s="136"/>
    </row>
    <row r="4902" spans="1:8" x14ac:dyDescent="0.2">
      <c r="A4902" s="132"/>
      <c r="B4902" s="133"/>
      <c r="C4902" s="92"/>
      <c r="D4902" s="134"/>
      <c r="E4902" s="132"/>
      <c r="F4902" s="135"/>
      <c r="G4902" s="135"/>
      <c r="H4902" s="136"/>
    </row>
    <row r="4903" spans="1:8" x14ac:dyDescent="0.2">
      <c r="A4903" s="132"/>
      <c r="B4903" s="133"/>
      <c r="C4903" s="92"/>
      <c r="D4903" s="134"/>
      <c r="E4903" s="132"/>
      <c r="F4903" s="135"/>
      <c r="G4903" s="135"/>
      <c r="H4903" s="136"/>
    </row>
    <row r="4904" spans="1:8" x14ac:dyDescent="0.2">
      <c r="A4904" s="132"/>
      <c r="B4904" s="133"/>
      <c r="C4904" s="92"/>
      <c r="D4904" s="134"/>
      <c r="E4904" s="132"/>
      <c r="F4904" s="135"/>
      <c r="G4904" s="135"/>
      <c r="H4904" s="136"/>
    </row>
    <row r="4905" spans="1:8" x14ac:dyDescent="0.2">
      <c r="A4905" s="132"/>
      <c r="B4905" s="133"/>
      <c r="C4905" s="92"/>
      <c r="D4905" s="134"/>
      <c r="E4905" s="132"/>
      <c r="F4905" s="135"/>
      <c r="G4905" s="135"/>
      <c r="H4905" s="136"/>
    </row>
    <row r="4906" spans="1:8" x14ac:dyDescent="0.2">
      <c r="A4906" s="132"/>
      <c r="B4906" s="133"/>
      <c r="C4906" s="92"/>
      <c r="D4906" s="134"/>
      <c r="E4906" s="132"/>
      <c r="F4906" s="135"/>
      <c r="G4906" s="135"/>
      <c r="H4906" s="136"/>
    </row>
    <row r="4907" spans="1:8" x14ac:dyDescent="0.2">
      <c r="A4907" s="132"/>
      <c r="B4907" s="133"/>
      <c r="C4907" s="92"/>
      <c r="D4907" s="134"/>
      <c r="E4907" s="132"/>
      <c r="F4907" s="135"/>
      <c r="G4907" s="135"/>
      <c r="H4907" s="136"/>
    </row>
    <row r="4908" spans="1:8" x14ac:dyDescent="0.2">
      <c r="A4908" s="132"/>
      <c r="B4908" s="133"/>
      <c r="C4908" s="92"/>
      <c r="D4908" s="134"/>
      <c r="E4908" s="132"/>
      <c r="F4908" s="135"/>
      <c r="G4908" s="135"/>
      <c r="H4908" s="136"/>
    </row>
    <row r="4909" spans="1:8" x14ac:dyDescent="0.2">
      <c r="A4909" s="132"/>
      <c r="B4909" s="133"/>
      <c r="C4909" s="92"/>
      <c r="D4909" s="134"/>
      <c r="E4909" s="132"/>
      <c r="F4909" s="135"/>
      <c r="G4909" s="135"/>
      <c r="H4909" s="136"/>
    </row>
    <row r="4910" spans="1:8" x14ac:dyDescent="0.2">
      <c r="A4910" s="132"/>
      <c r="B4910" s="133"/>
      <c r="C4910" s="92"/>
      <c r="D4910" s="134"/>
      <c r="E4910" s="132"/>
      <c r="F4910" s="135"/>
      <c r="G4910" s="135"/>
      <c r="H4910" s="136"/>
    </row>
    <row r="4911" spans="1:8" x14ac:dyDescent="0.2">
      <c r="A4911" s="132"/>
      <c r="B4911" s="133"/>
      <c r="C4911" s="92"/>
      <c r="D4911" s="134"/>
      <c r="E4911" s="132"/>
      <c r="F4911" s="135"/>
      <c r="G4911" s="135"/>
      <c r="H4911" s="136"/>
    </row>
    <row r="4912" spans="1:8" x14ac:dyDescent="0.2">
      <c r="A4912" s="132"/>
      <c r="B4912" s="133"/>
      <c r="C4912" s="92"/>
      <c r="D4912" s="134"/>
      <c r="E4912" s="132"/>
      <c r="F4912" s="135"/>
      <c r="G4912" s="135"/>
      <c r="H4912" s="136"/>
    </row>
    <row r="4913" spans="1:8" x14ac:dyDescent="0.2">
      <c r="A4913" s="132"/>
      <c r="B4913" s="133"/>
      <c r="C4913" s="92"/>
      <c r="D4913" s="134"/>
      <c r="E4913" s="132"/>
      <c r="F4913" s="135"/>
      <c r="G4913" s="135"/>
      <c r="H4913" s="136"/>
    </row>
    <row r="4914" spans="1:8" x14ac:dyDescent="0.2">
      <c r="A4914" s="132"/>
      <c r="B4914" s="133"/>
      <c r="C4914" s="92"/>
      <c r="D4914" s="134"/>
      <c r="E4914" s="132"/>
      <c r="F4914" s="135"/>
      <c r="G4914" s="135"/>
      <c r="H4914" s="136"/>
    </row>
    <row r="4915" spans="1:8" x14ac:dyDescent="0.2">
      <c r="A4915" s="132"/>
      <c r="B4915" s="133"/>
      <c r="C4915" s="92"/>
      <c r="D4915" s="134"/>
      <c r="E4915" s="132"/>
      <c r="F4915" s="135"/>
      <c r="G4915" s="135"/>
      <c r="H4915" s="136"/>
    </row>
    <row r="4916" spans="1:8" x14ac:dyDescent="0.2">
      <c r="A4916" s="132"/>
      <c r="B4916" s="133"/>
      <c r="C4916" s="92"/>
      <c r="D4916" s="134"/>
      <c r="E4916" s="132"/>
      <c r="F4916" s="135"/>
      <c r="G4916" s="135"/>
      <c r="H4916" s="136"/>
    </row>
    <row r="4917" spans="1:8" x14ac:dyDescent="0.2">
      <c r="A4917" s="132"/>
      <c r="B4917" s="133"/>
      <c r="C4917" s="92"/>
      <c r="D4917" s="134"/>
      <c r="E4917" s="132"/>
      <c r="F4917" s="135"/>
      <c r="G4917" s="135"/>
      <c r="H4917" s="136"/>
    </row>
    <row r="4918" spans="1:8" x14ac:dyDescent="0.2">
      <c r="A4918" s="132"/>
      <c r="B4918" s="133"/>
      <c r="C4918" s="92"/>
      <c r="D4918" s="134"/>
      <c r="E4918" s="132"/>
      <c r="F4918" s="135"/>
      <c r="G4918" s="135"/>
      <c r="H4918" s="136"/>
    </row>
    <row r="4919" spans="1:8" x14ac:dyDescent="0.2">
      <c r="A4919" s="132"/>
      <c r="B4919" s="133"/>
      <c r="C4919" s="92"/>
      <c r="D4919" s="134"/>
      <c r="E4919" s="132"/>
      <c r="F4919" s="135"/>
      <c r="G4919" s="135"/>
      <c r="H4919" s="136"/>
    </row>
    <row r="4920" spans="1:8" x14ac:dyDescent="0.2">
      <c r="A4920" s="132"/>
      <c r="B4920" s="133"/>
      <c r="C4920" s="92"/>
      <c r="D4920" s="134"/>
      <c r="E4920" s="132"/>
      <c r="F4920" s="135"/>
      <c r="G4920" s="135"/>
      <c r="H4920" s="136"/>
    </row>
    <row r="4921" spans="1:8" x14ac:dyDescent="0.2">
      <c r="A4921" s="132"/>
      <c r="B4921" s="133"/>
      <c r="C4921" s="92"/>
      <c r="D4921" s="134"/>
      <c r="E4921" s="132"/>
      <c r="F4921" s="135"/>
      <c r="G4921" s="135"/>
      <c r="H4921" s="136"/>
    </row>
    <row r="4922" spans="1:8" x14ac:dyDescent="0.2">
      <c r="A4922" s="132"/>
      <c r="B4922" s="133"/>
      <c r="C4922" s="92"/>
      <c r="D4922" s="134"/>
      <c r="E4922" s="132"/>
      <c r="F4922" s="135"/>
      <c r="G4922" s="135"/>
      <c r="H4922" s="136"/>
    </row>
    <row r="4923" spans="1:8" x14ac:dyDescent="0.2">
      <c r="A4923" s="132"/>
      <c r="B4923" s="133"/>
      <c r="C4923" s="92"/>
      <c r="D4923" s="134"/>
      <c r="E4923" s="132"/>
      <c r="F4923" s="135"/>
      <c r="G4923" s="135"/>
      <c r="H4923" s="136"/>
    </row>
    <row r="4924" spans="1:8" x14ac:dyDescent="0.2">
      <c r="A4924" s="132"/>
      <c r="B4924" s="133"/>
      <c r="C4924" s="92"/>
      <c r="D4924" s="134"/>
      <c r="E4924" s="132"/>
      <c r="F4924" s="135"/>
      <c r="G4924" s="135"/>
      <c r="H4924" s="136"/>
    </row>
    <row r="4925" spans="1:8" x14ac:dyDescent="0.2">
      <c r="A4925" s="132"/>
      <c r="B4925" s="133"/>
      <c r="C4925" s="92"/>
      <c r="D4925" s="134"/>
      <c r="E4925" s="132"/>
      <c r="F4925" s="135"/>
      <c r="G4925" s="135"/>
      <c r="H4925" s="136"/>
    </row>
    <row r="4926" spans="1:8" x14ac:dyDescent="0.2">
      <c r="A4926" s="132"/>
      <c r="B4926" s="133"/>
      <c r="C4926" s="92"/>
      <c r="D4926" s="134"/>
      <c r="E4926" s="132"/>
      <c r="F4926" s="135"/>
      <c r="G4926" s="135"/>
      <c r="H4926" s="136"/>
    </row>
    <row r="4927" spans="1:8" x14ac:dyDescent="0.2">
      <c r="A4927" s="132"/>
      <c r="B4927" s="133"/>
      <c r="C4927" s="92"/>
      <c r="D4927" s="134"/>
      <c r="E4927" s="132"/>
      <c r="F4927" s="135"/>
      <c r="G4927" s="135"/>
      <c r="H4927" s="136"/>
    </row>
    <row r="4928" spans="1:8" x14ac:dyDescent="0.2">
      <c r="A4928" s="132"/>
      <c r="B4928" s="133"/>
      <c r="C4928" s="92"/>
      <c r="D4928" s="134"/>
      <c r="E4928" s="132"/>
      <c r="F4928" s="135"/>
      <c r="G4928" s="135"/>
      <c r="H4928" s="136"/>
    </row>
    <row r="4929" spans="1:8" x14ac:dyDescent="0.2">
      <c r="A4929" s="132"/>
      <c r="B4929" s="133"/>
      <c r="C4929" s="92"/>
      <c r="D4929" s="134"/>
      <c r="E4929" s="132"/>
      <c r="F4929" s="135"/>
      <c r="G4929" s="135"/>
      <c r="H4929" s="136"/>
    </row>
    <row r="4930" spans="1:8" x14ac:dyDescent="0.2">
      <c r="A4930" s="132"/>
      <c r="B4930" s="133"/>
      <c r="C4930" s="92"/>
      <c r="D4930" s="134"/>
      <c r="E4930" s="132"/>
      <c r="F4930" s="135"/>
      <c r="G4930" s="135"/>
      <c r="H4930" s="136"/>
    </row>
    <row r="4931" spans="1:8" x14ac:dyDescent="0.2">
      <c r="A4931" s="132"/>
      <c r="B4931" s="133"/>
      <c r="C4931" s="92"/>
      <c r="D4931" s="134"/>
      <c r="E4931" s="132"/>
      <c r="F4931" s="135"/>
      <c r="G4931" s="135"/>
      <c r="H4931" s="136"/>
    </row>
    <row r="4932" spans="1:8" x14ac:dyDescent="0.2">
      <c r="A4932" s="132"/>
      <c r="B4932" s="133"/>
      <c r="C4932" s="92"/>
      <c r="D4932" s="134"/>
      <c r="E4932" s="132"/>
      <c r="F4932" s="135"/>
      <c r="G4932" s="135"/>
      <c r="H4932" s="136"/>
    </row>
    <row r="4933" spans="1:8" x14ac:dyDescent="0.2">
      <c r="A4933" s="132"/>
      <c r="B4933" s="133"/>
      <c r="C4933" s="92"/>
      <c r="D4933" s="134"/>
      <c r="E4933" s="132"/>
      <c r="F4933" s="135"/>
      <c r="G4933" s="135"/>
      <c r="H4933" s="136"/>
    </row>
    <row r="4934" spans="1:8" x14ac:dyDescent="0.2">
      <c r="A4934" s="132"/>
      <c r="B4934" s="133"/>
      <c r="C4934" s="92"/>
      <c r="D4934" s="134"/>
      <c r="E4934" s="132"/>
      <c r="F4934" s="135"/>
      <c r="G4934" s="135"/>
      <c r="H4934" s="136"/>
    </row>
    <row r="4935" spans="1:8" x14ac:dyDescent="0.2">
      <c r="A4935" s="132"/>
      <c r="B4935" s="133"/>
      <c r="C4935" s="92"/>
      <c r="D4935" s="134"/>
      <c r="E4935" s="132"/>
      <c r="F4935" s="135"/>
      <c r="G4935" s="135"/>
      <c r="H4935" s="136"/>
    </row>
    <row r="4936" spans="1:8" x14ac:dyDescent="0.2">
      <c r="A4936" s="132"/>
      <c r="B4936" s="133"/>
      <c r="C4936" s="92"/>
      <c r="D4936" s="134"/>
      <c r="E4936" s="132"/>
      <c r="F4936" s="135"/>
      <c r="G4936" s="135"/>
      <c r="H4936" s="136"/>
    </row>
    <row r="4937" spans="1:8" x14ac:dyDescent="0.2">
      <c r="A4937" s="132"/>
      <c r="B4937" s="133"/>
      <c r="C4937" s="92"/>
      <c r="D4937" s="134"/>
      <c r="E4937" s="132"/>
      <c r="F4937" s="135"/>
      <c r="G4937" s="135"/>
      <c r="H4937" s="136"/>
    </row>
    <row r="4938" spans="1:8" x14ac:dyDescent="0.2">
      <c r="A4938" s="132"/>
      <c r="B4938" s="133"/>
      <c r="C4938" s="92"/>
      <c r="D4938" s="134"/>
      <c r="E4938" s="132"/>
      <c r="F4938" s="135"/>
      <c r="G4938" s="135"/>
      <c r="H4938" s="136"/>
    </row>
    <row r="4939" spans="1:8" x14ac:dyDescent="0.2">
      <c r="A4939" s="132"/>
      <c r="B4939" s="133"/>
      <c r="C4939" s="92"/>
      <c r="D4939" s="134"/>
      <c r="E4939" s="132"/>
      <c r="F4939" s="135"/>
      <c r="G4939" s="135"/>
      <c r="H4939" s="136"/>
    </row>
    <row r="4940" spans="1:8" x14ac:dyDescent="0.2">
      <c r="A4940" s="132"/>
      <c r="B4940" s="133"/>
      <c r="C4940" s="92"/>
      <c r="D4940" s="134"/>
      <c r="E4940" s="132"/>
      <c r="F4940" s="135"/>
      <c r="G4940" s="135"/>
      <c r="H4940" s="136"/>
    </row>
    <row r="4941" spans="1:8" x14ac:dyDescent="0.2">
      <c r="A4941" s="132"/>
      <c r="B4941" s="133"/>
      <c r="C4941" s="92"/>
      <c r="D4941" s="134"/>
      <c r="E4941" s="132"/>
      <c r="F4941" s="135"/>
      <c r="G4941" s="135"/>
      <c r="H4941" s="136"/>
    </row>
    <row r="4942" spans="1:8" x14ac:dyDescent="0.2">
      <c r="A4942" s="132"/>
      <c r="B4942" s="133"/>
      <c r="C4942" s="92"/>
      <c r="D4942" s="134"/>
      <c r="E4942" s="132"/>
      <c r="F4942" s="135"/>
      <c r="G4942" s="135"/>
      <c r="H4942" s="136"/>
    </row>
    <row r="4943" spans="1:8" x14ac:dyDescent="0.2">
      <c r="A4943" s="132"/>
      <c r="B4943" s="133"/>
      <c r="C4943" s="92"/>
      <c r="D4943" s="134"/>
      <c r="E4943" s="132"/>
      <c r="F4943" s="135"/>
      <c r="G4943" s="135"/>
      <c r="H4943" s="136"/>
    </row>
    <row r="4944" spans="1:8" x14ac:dyDescent="0.2">
      <c r="A4944" s="132"/>
      <c r="B4944" s="133"/>
      <c r="C4944" s="92"/>
      <c r="D4944" s="134"/>
      <c r="E4944" s="132"/>
      <c r="F4944" s="135"/>
      <c r="G4944" s="135"/>
      <c r="H4944" s="136"/>
    </row>
    <row r="4945" spans="1:8" x14ac:dyDescent="0.2">
      <c r="A4945" s="132"/>
      <c r="B4945" s="133"/>
      <c r="C4945" s="92"/>
      <c r="D4945" s="134"/>
      <c r="E4945" s="132"/>
      <c r="F4945" s="135"/>
      <c r="G4945" s="135"/>
      <c r="H4945" s="136"/>
    </row>
    <row r="4946" spans="1:8" x14ac:dyDescent="0.2">
      <c r="A4946" s="132"/>
      <c r="B4946" s="133"/>
      <c r="C4946" s="92"/>
      <c r="D4946" s="134"/>
      <c r="E4946" s="132"/>
      <c r="F4946" s="135"/>
      <c r="G4946" s="135"/>
      <c r="H4946" s="136"/>
    </row>
    <row r="4947" spans="1:8" x14ac:dyDescent="0.2">
      <c r="A4947" s="132"/>
      <c r="B4947" s="133"/>
      <c r="C4947" s="92"/>
      <c r="D4947" s="134"/>
      <c r="E4947" s="132"/>
      <c r="F4947" s="135"/>
      <c r="G4947" s="135"/>
      <c r="H4947" s="136"/>
    </row>
    <row r="4948" spans="1:8" x14ac:dyDescent="0.2">
      <c r="A4948" s="132"/>
      <c r="B4948" s="133"/>
      <c r="C4948" s="92"/>
      <c r="D4948" s="134"/>
      <c r="E4948" s="132"/>
      <c r="F4948" s="135"/>
      <c r="G4948" s="135"/>
      <c r="H4948" s="136"/>
    </row>
    <row r="4949" spans="1:8" x14ac:dyDescent="0.2">
      <c r="A4949" s="132"/>
      <c r="B4949" s="133"/>
      <c r="C4949" s="92"/>
      <c r="D4949" s="134"/>
      <c r="E4949" s="132"/>
      <c r="F4949" s="135"/>
      <c r="G4949" s="135"/>
      <c r="H4949" s="136"/>
    </row>
    <row r="4950" spans="1:8" x14ac:dyDescent="0.2">
      <c r="A4950" s="132"/>
      <c r="B4950" s="133"/>
      <c r="C4950" s="92"/>
      <c r="D4950" s="134"/>
      <c r="E4950" s="132"/>
      <c r="F4950" s="135"/>
      <c r="G4950" s="135"/>
      <c r="H4950" s="136"/>
    </row>
    <row r="4951" spans="1:8" x14ac:dyDescent="0.2">
      <c r="A4951" s="132"/>
      <c r="B4951" s="133"/>
      <c r="C4951" s="92"/>
      <c r="D4951" s="134"/>
      <c r="E4951" s="132"/>
      <c r="F4951" s="135"/>
      <c r="G4951" s="135"/>
      <c r="H4951" s="136"/>
    </row>
    <row r="4952" spans="1:8" x14ac:dyDescent="0.2">
      <c r="A4952" s="132"/>
      <c r="B4952" s="133"/>
      <c r="C4952" s="92"/>
      <c r="D4952" s="134"/>
      <c r="E4952" s="132"/>
      <c r="F4952" s="135"/>
      <c r="G4952" s="135"/>
      <c r="H4952" s="136"/>
    </row>
    <row r="4953" spans="1:8" x14ac:dyDescent="0.2">
      <c r="A4953" s="132"/>
      <c r="B4953" s="133"/>
      <c r="C4953" s="92"/>
      <c r="D4953" s="134"/>
      <c r="E4953" s="132"/>
      <c r="F4953" s="135"/>
      <c r="G4953" s="135"/>
      <c r="H4953" s="136"/>
    </row>
    <row r="4954" spans="1:8" x14ac:dyDescent="0.2">
      <c r="A4954" s="132"/>
      <c r="B4954" s="133"/>
      <c r="C4954" s="92"/>
      <c r="D4954" s="134"/>
      <c r="E4954" s="132"/>
      <c r="F4954" s="135"/>
      <c r="G4954" s="135"/>
      <c r="H4954" s="136"/>
    </row>
    <row r="4955" spans="1:8" x14ac:dyDescent="0.2">
      <c r="A4955" s="132"/>
      <c r="B4955" s="133"/>
      <c r="C4955" s="92"/>
      <c r="D4955" s="134"/>
      <c r="E4955" s="132"/>
      <c r="F4955" s="135"/>
      <c r="G4955" s="135"/>
      <c r="H4955" s="136"/>
    </row>
    <row r="4956" spans="1:8" x14ac:dyDescent="0.2">
      <c r="A4956" s="132"/>
      <c r="B4956" s="133"/>
      <c r="C4956" s="92"/>
      <c r="D4956" s="134"/>
      <c r="E4956" s="132"/>
      <c r="F4956" s="135"/>
      <c r="G4956" s="135"/>
      <c r="H4956" s="136"/>
    </row>
    <row r="4957" spans="1:8" x14ac:dyDescent="0.2">
      <c r="A4957" s="132"/>
      <c r="B4957" s="133"/>
      <c r="C4957" s="92"/>
      <c r="D4957" s="134"/>
      <c r="E4957" s="132"/>
      <c r="F4957" s="135"/>
      <c r="G4957" s="135"/>
      <c r="H4957" s="136"/>
    </row>
    <row r="4958" spans="1:8" x14ac:dyDescent="0.2">
      <c r="A4958" s="132"/>
      <c r="B4958" s="133"/>
      <c r="C4958" s="92"/>
      <c r="D4958" s="134"/>
      <c r="E4958" s="132"/>
      <c r="F4958" s="135"/>
      <c r="G4958" s="135"/>
      <c r="H4958" s="136"/>
    </row>
    <row r="4959" spans="1:8" x14ac:dyDescent="0.2">
      <c r="A4959" s="132"/>
      <c r="B4959" s="133"/>
      <c r="C4959" s="92"/>
      <c r="D4959" s="134"/>
      <c r="E4959" s="132"/>
      <c r="F4959" s="135"/>
      <c r="G4959" s="135"/>
      <c r="H4959" s="136"/>
    </row>
    <row r="4960" spans="1:8" x14ac:dyDescent="0.2">
      <c r="A4960" s="132"/>
      <c r="B4960" s="133"/>
      <c r="C4960" s="92"/>
      <c r="D4960" s="134"/>
      <c r="E4960" s="132"/>
      <c r="F4960" s="135"/>
      <c r="G4960" s="135"/>
      <c r="H4960" s="136"/>
    </row>
    <row r="4961" spans="1:8" x14ac:dyDescent="0.2">
      <c r="A4961" s="132"/>
      <c r="B4961" s="133"/>
      <c r="C4961" s="92"/>
      <c r="D4961" s="134"/>
      <c r="E4961" s="132"/>
      <c r="F4961" s="135"/>
      <c r="G4961" s="135"/>
      <c r="H4961" s="136"/>
    </row>
    <row r="4962" spans="1:8" x14ac:dyDescent="0.2">
      <c r="A4962" s="132"/>
      <c r="B4962" s="133"/>
      <c r="C4962" s="92"/>
      <c r="D4962" s="134"/>
      <c r="E4962" s="132"/>
      <c r="F4962" s="135"/>
      <c r="G4962" s="135"/>
      <c r="H4962" s="136"/>
    </row>
    <row r="4963" spans="1:8" x14ac:dyDescent="0.2">
      <c r="A4963" s="132"/>
      <c r="B4963" s="133"/>
      <c r="C4963" s="92"/>
      <c r="D4963" s="134"/>
      <c r="E4963" s="132"/>
      <c r="F4963" s="135"/>
      <c r="G4963" s="135"/>
      <c r="H4963" s="136"/>
    </row>
    <row r="4964" spans="1:8" x14ac:dyDescent="0.2">
      <c r="A4964" s="132"/>
      <c r="B4964" s="133"/>
      <c r="C4964" s="92"/>
      <c r="D4964" s="134"/>
      <c r="E4964" s="132"/>
      <c r="F4964" s="135"/>
      <c r="G4964" s="135"/>
      <c r="H4964" s="136"/>
    </row>
    <row r="4965" spans="1:8" x14ac:dyDescent="0.2">
      <c r="A4965" s="132"/>
      <c r="B4965" s="133"/>
      <c r="C4965" s="92"/>
      <c r="D4965" s="134"/>
      <c r="E4965" s="132"/>
      <c r="F4965" s="135"/>
      <c r="G4965" s="135"/>
      <c r="H4965" s="136"/>
    </row>
    <row r="4966" spans="1:8" x14ac:dyDescent="0.2">
      <c r="A4966" s="132"/>
      <c r="B4966" s="133"/>
      <c r="C4966" s="92"/>
      <c r="D4966" s="134"/>
      <c r="E4966" s="132"/>
      <c r="F4966" s="135"/>
      <c r="G4966" s="135"/>
      <c r="H4966" s="136"/>
    </row>
    <row r="4967" spans="1:8" x14ac:dyDescent="0.2">
      <c r="A4967" s="132"/>
      <c r="B4967" s="133"/>
      <c r="C4967" s="92"/>
      <c r="D4967" s="134"/>
      <c r="E4967" s="132"/>
      <c r="F4967" s="135"/>
      <c r="G4967" s="135"/>
      <c r="H4967" s="136"/>
    </row>
    <row r="4968" spans="1:8" x14ac:dyDescent="0.2">
      <c r="A4968" s="132"/>
      <c r="B4968" s="133"/>
      <c r="C4968" s="92"/>
      <c r="D4968" s="134"/>
      <c r="E4968" s="132"/>
      <c r="F4968" s="135"/>
      <c r="G4968" s="135"/>
      <c r="H4968" s="136"/>
    </row>
    <row r="4969" spans="1:8" x14ac:dyDescent="0.2">
      <c r="A4969" s="132"/>
      <c r="B4969" s="133"/>
      <c r="C4969" s="92"/>
      <c r="D4969" s="134"/>
      <c r="E4969" s="132"/>
      <c r="F4969" s="135"/>
      <c r="G4969" s="135"/>
      <c r="H4969" s="136"/>
    </row>
    <row r="4970" spans="1:8" x14ac:dyDescent="0.2">
      <c r="A4970" s="132"/>
      <c r="B4970" s="133"/>
      <c r="C4970" s="92"/>
      <c r="D4970" s="134"/>
      <c r="E4970" s="132"/>
      <c r="F4970" s="135"/>
      <c r="G4970" s="135"/>
      <c r="H4970" s="136"/>
    </row>
    <row r="4971" spans="1:8" x14ac:dyDescent="0.2">
      <c r="A4971" s="132"/>
      <c r="B4971" s="133"/>
      <c r="C4971" s="92"/>
      <c r="D4971" s="134"/>
      <c r="E4971" s="132"/>
      <c r="F4971" s="135"/>
      <c r="G4971" s="135"/>
      <c r="H4971" s="136"/>
    </row>
    <row r="4972" spans="1:8" x14ac:dyDescent="0.2">
      <c r="A4972" s="132"/>
      <c r="B4972" s="133"/>
      <c r="C4972" s="92"/>
      <c r="D4972" s="134"/>
      <c r="E4972" s="132"/>
      <c r="F4972" s="135"/>
      <c r="G4972" s="135"/>
      <c r="H4972" s="136"/>
    </row>
    <row r="4973" spans="1:8" x14ac:dyDescent="0.2">
      <c r="A4973" s="132"/>
      <c r="B4973" s="133"/>
      <c r="C4973" s="92"/>
      <c r="D4973" s="134"/>
      <c r="E4973" s="132"/>
      <c r="F4973" s="135"/>
      <c r="G4973" s="135"/>
      <c r="H4973" s="136"/>
    </row>
    <row r="4974" spans="1:8" x14ac:dyDescent="0.2">
      <c r="A4974" s="132"/>
      <c r="B4974" s="133"/>
      <c r="C4974" s="92"/>
      <c r="D4974" s="134"/>
      <c r="E4974" s="132"/>
      <c r="F4974" s="135"/>
      <c r="G4974" s="135"/>
      <c r="H4974" s="136"/>
    </row>
    <row r="4975" spans="1:8" x14ac:dyDescent="0.2">
      <c r="A4975" s="132"/>
      <c r="B4975" s="133"/>
      <c r="C4975" s="92"/>
      <c r="D4975" s="134"/>
      <c r="E4975" s="132"/>
      <c r="F4975" s="135"/>
      <c r="G4975" s="135"/>
      <c r="H4975" s="136"/>
    </row>
    <row r="4976" spans="1:8" x14ac:dyDescent="0.2">
      <c r="A4976" s="132"/>
      <c r="B4976" s="133"/>
      <c r="C4976" s="92"/>
      <c r="D4976" s="134"/>
      <c r="E4976" s="132"/>
      <c r="F4976" s="135"/>
      <c r="G4976" s="135"/>
      <c r="H4976" s="136"/>
    </row>
    <row r="4977" spans="1:8" x14ac:dyDescent="0.2">
      <c r="A4977" s="132"/>
      <c r="B4977" s="133"/>
      <c r="C4977" s="92"/>
      <c r="D4977" s="134"/>
      <c r="E4977" s="132"/>
      <c r="F4977" s="135"/>
      <c r="G4977" s="135"/>
      <c r="H4977" s="136"/>
    </row>
    <row r="4978" spans="1:8" x14ac:dyDescent="0.2">
      <c r="A4978" s="132"/>
      <c r="B4978" s="133"/>
      <c r="C4978" s="92"/>
      <c r="D4978" s="134"/>
      <c r="E4978" s="132"/>
      <c r="F4978" s="135"/>
      <c r="G4978" s="135"/>
      <c r="H4978" s="136"/>
    </row>
    <row r="4979" spans="1:8" x14ac:dyDescent="0.2">
      <c r="A4979" s="132"/>
      <c r="B4979" s="133"/>
      <c r="C4979" s="92"/>
      <c r="D4979" s="134"/>
      <c r="E4979" s="132"/>
      <c r="F4979" s="135"/>
      <c r="G4979" s="135"/>
      <c r="H4979" s="136"/>
    </row>
    <row r="4980" spans="1:8" x14ac:dyDescent="0.2">
      <c r="A4980" s="132"/>
      <c r="B4980" s="133"/>
      <c r="C4980" s="92"/>
      <c r="D4980" s="134"/>
      <c r="E4980" s="132"/>
      <c r="F4980" s="135"/>
      <c r="G4980" s="135"/>
      <c r="H4980" s="136"/>
    </row>
    <row r="4981" spans="1:8" x14ac:dyDescent="0.2">
      <c r="A4981" s="132"/>
      <c r="B4981" s="133"/>
      <c r="C4981" s="92"/>
      <c r="D4981" s="134"/>
      <c r="E4981" s="132"/>
      <c r="F4981" s="135"/>
      <c r="G4981" s="135"/>
      <c r="H4981" s="136"/>
    </row>
    <row r="4982" spans="1:8" x14ac:dyDescent="0.2">
      <c r="A4982" s="132"/>
      <c r="B4982" s="133"/>
      <c r="C4982" s="92"/>
      <c r="D4982" s="134"/>
      <c r="E4982" s="132"/>
      <c r="F4982" s="135"/>
      <c r="G4982" s="135"/>
      <c r="H4982" s="136"/>
    </row>
    <row r="4983" spans="1:8" x14ac:dyDescent="0.2">
      <c r="A4983" s="132"/>
      <c r="B4983" s="133"/>
      <c r="C4983" s="92"/>
      <c r="D4983" s="134"/>
      <c r="E4983" s="132"/>
      <c r="F4983" s="135"/>
      <c r="G4983" s="135"/>
      <c r="H4983" s="136"/>
    </row>
    <row r="4984" spans="1:8" x14ac:dyDescent="0.2">
      <c r="A4984" s="132"/>
      <c r="B4984" s="133"/>
      <c r="C4984" s="92"/>
      <c r="D4984" s="134"/>
      <c r="E4984" s="132"/>
      <c r="F4984" s="135"/>
      <c r="G4984" s="135"/>
      <c r="H4984" s="136"/>
    </row>
    <row r="4985" spans="1:8" x14ac:dyDescent="0.2">
      <c r="A4985" s="132"/>
      <c r="B4985" s="133"/>
      <c r="C4985" s="92"/>
      <c r="D4985" s="134"/>
      <c r="E4985" s="132"/>
      <c r="F4985" s="135"/>
      <c r="G4985" s="135"/>
      <c r="H4985" s="136"/>
    </row>
    <row r="4986" spans="1:8" x14ac:dyDescent="0.2">
      <c r="A4986" s="132"/>
      <c r="B4986" s="133"/>
      <c r="C4986" s="92"/>
      <c r="D4986" s="134"/>
      <c r="E4986" s="132"/>
      <c r="F4986" s="135"/>
      <c r="G4986" s="135"/>
      <c r="H4986" s="136"/>
    </row>
    <row r="4987" spans="1:8" x14ac:dyDescent="0.2">
      <c r="A4987" s="132"/>
      <c r="B4987" s="133"/>
      <c r="C4987" s="92"/>
      <c r="D4987" s="134"/>
      <c r="E4987" s="132"/>
      <c r="F4987" s="135"/>
      <c r="G4987" s="135"/>
      <c r="H4987" s="136"/>
    </row>
    <row r="4988" spans="1:8" x14ac:dyDescent="0.2">
      <c r="A4988" s="132"/>
      <c r="B4988" s="133"/>
      <c r="C4988" s="92"/>
      <c r="D4988" s="134"/>
      <c r="E4988" s="132"/>
      <c r="F4988" s="135"/>
      <c r="G4988" s="135"/>
      <c r="H4988" s="136"/>
    </row>
    <row r="4989" spans="1:8" x14ac:dyDescent="0.2">
      <c r="A4989" s="132"/>
      <c r="B4989" s="133"/>
      <c r="C4989" s="92"/>
      <c r="D4989" s="134"/>
      <c r="E4989" s="132"/>
      <c r="F4989" s="135"/>
      <c r="G4989" s="135"/>
      <c r="H4989" s="136"/>
    </row>
    <row r="4990" spans="1:8" x14ac:dyDescent="0.2">
      <c r="A4990" s="132"/>
      <c r="B4990" s="133"/>
      <c r="C4990" s="92"/>
      <c r="D4990" s="134"/>
      <c r="E4990" s="132"/>
      <c r="F4990" s="135"/>
      <c r="G4990" s="135"/>
      <c r="H4990" s="136"/>
    </row>
    <row r="4991" spans="1:8" x14ac:dyDescent="0.2">
      <c r="A4991" s="132"/>
      <c r="B4991" s="133"/>
      <c r="C4991" s="92"/>
      <c r="D4991" s="134"/>
      <c r="E4991" s="132"/>
      <c r="F4991" s="135"/>
      <c r="G4991" s="135"/>
      <c r="H4991" s="136"/>
    </row>
    <row r="4992" spans="1:8" x14ac:dyDescent="0.2">
      <c r="A4992" s="132"/>
      <c r="B4992" s="133"/>
      <c r="C4992" s="92"/>
      <c r="D4992" s="134"/>
      <c r="E4992" s="132"/>
      <c r="F4992" s="135"/>
      <c r="G4992" s="135"/>
      <c r="H4992" s="136"/>
    </row>
    <row r="4993" spans="1:8" x14ac:dyDescent="0.2">
      <c r="A4993" s="132"/>
      <c r="B4993" s="133"/>
      <c r="C4993" s="92"/>
      <c r="D4993" s="134"/>
      <c r="E4993" s="132"/>
      <c r="F4993" s="135"/>
      <c r="G4993" s="135"/>
      <c r="H4993" s="136"/>
    </row>
    <row r="4994" spans="1:8" x14ac:dyDescent="0.2">
      <c r="A4994" s="132"/>
      <c r="B4994" s="133"/>
      <c r="C4994" s="92"/>
      <c r="D4994" s="134"/>
      <c r="E4994" s="132"/>
      <c r="F4994" s="135"/>
      <c r="G4994" s="135"/>
      <c r="H4994" s="136"/>
    </row>
    <row r="4995" spans="1:8" x14ac:dyDescent="0.2">
      <c r="A4995" s="132"/>
      <c r="B4995" s="133"/>
      <c r="C4995" s="92"/>
      <c r="D4995" s="134"/>
      <c r="E4995" s="132"/>
      <c r="F4995" s="135"/>
      <c r="G4995" s="135"/>
      <c r="H4995" s="136"/>
    </row>
    <row r="4996" spans="1:8" x14ac:dyDescent="0.2">
      <c r="A4996" s="132"/>
      <c r="B4996" s="133"/>
      <c r="C4996" s="92"/>
      <c r="D4996" s="134"/>
      <c r="E4996" s="132"/>
      <c r="F4996" s="135"/>
      <c r="G4996" s="135"/>
      <c r="H4996" s="136"/>
    </row>
    <row r="4997" spans="1:8" x14ac:dyDescent="0.2">
      <c r="A4997" s="132"/>
      <c r="B4997" s="133"/>
      <c r="C4997" s="92"/>
      <c r="D4997" s="134"/>
      <c r="E4997" s="132"/>
      <c r="F4997" s="135"/>
      <c r="G4997" s="135"/>
      <c r="H4997" s="136"/>
    </row>
    <row r="4998" spans="1:8" x14ac:dyDescent="0.2">
      <c r="A4998" s="132"/>
      <c r="B4998" s="133"/>
      <c r="C4998" s="92"/>
      <c r="D4998" s="134"/>
      <c r="E4998" s="132"/>
      <c r="F4998" s="135"/>
      <c r="G4998" s="135"/>
      <c r="H4998" s="136"/>
    </row>
    <row r="4999" spans="1:8" x14ac:dyDescent="0.2">
      <c r="A4999" s="132"/>
      <c r="B4999" s="133"/>
      <c r="C4999" s="92"/>
      <c r="D4999" s="134"/>
      <c r="E4999" s="132"/>
      <c r="F4999" s="135"/>
      <c r="G4999" s="135"/>
      <c r="H4999" s="136"/>
    </row>
    <row r="5000" spans="1:8" x14ac:dyDescent="0.2">
      <c r="A5000" s="132"/>
      <c r="B5000" s="133"/>
      <c r="C5000" s="92"/>
      <c r="D5000" s="134"/>
      <c r="E5000" s="132"/>
      <c r="F5000" s="135"/>
      <c r="G5000" s="135"/>
      <c r="H5000" s="136"/>
    </row>
    <row r="5001" spans="1:8" x14ac:dyDescent="0.2">
      <c r="A5001" s="132"/>
      <c r="B5001" s="133"/>
      <c r="C5001" s="92"/>
      <c r="D5001" s="134"/>
      <c r="E5001" s="132"/>
      <c r="F5001" s="135"/>
      <c r="G5001" s="135"/>
      <c r="H5001" s="136"/>
    </row>
    <row r="5002" spans="1:8" x14ac:dyDescent="0.2">
      <c r="A5002" s="132"/>
      <c r="B5002" s="133"/>
      <c r="C5002" s="92"/>
      <c r="D5002" s="134"/>
      <c r="E5002" s="132"/>
      <c r="F5002" s="135"/>
      <c r="G5002" s="135"/>
      <c r="H5002" s="136"/>
    </row>
    <row r="5003" spans="1:8" x14ac:dyDescent="0.2">
      <c r="A5003" s="132"/>
      <c r="B5003" s="133"/>
      <c r="C5003" s="92"/>
      <c r="D5003" s="134"/>
      <c r="E5003" s="132"/>
      <c r="F5003" s="135"/>
      <c r="G5003" s="135"/>
      <c r="H5003" s="136"/>
    </row>
    <row r="5004" spans="1:8" x14ac:dyDescent="0.2">
      <c r="A5004" s="132"/>
      <c r="B5004" s="133"/>
      <c r="C5004" s="92"/>
      <c r="D5004" s="134"/>
      <c r="E5004" s="132"/>
      <c r="F5004" s="135"/>
      <c r="G5004" s="135"/>
      <c r="H5004" s="136"/>
    </row>
    <row r="5005" spans="1:8" x14ac:dyDescent="0.2">
      <c r="A5005" s="132"/>
      <c r="B5005" s="133"/>
      <c r="C5005" s="92"/>
      <c r="D5005" s="134"/>
      <c r="E5005" s="132"/>
      <c r="F5005" s="135"/>
      <c r="G5005" s="135"/>
      <c r="H5005" s="136"/>
    </row>
    <row r="5006" spans="1:8" x14ac:dyDescent="0.2">
      <c r="A5006" s="132"/>
      <c r="B5006" s="133"/>
      <c r="C5006" s="92"/>
      <c r="D5006" s="134"/>
      <c r="E5006" s="132"/>
      <c r="F5006" s="135"/>
      <c r="G5006" s="135"/>
      <c r="H5006" s="136"/>
    </row>
    <row r="5007" spans="1:8" x14ac:dyDescent="0.2">
      <c r="A5007" s="132"/>
      <c r="B5007" s="133"/>
      <c r="C5007" s="92"/>
      <c r="D5007" s="134"/>
      <c r="E5007" s="132"/>
      <c r="F5007" s="135"/>
      <c r="G5007" s="135"/>
      <c r="H5007" s="136"/>
    </row>
    <row r="5008" spans="1:8" x14ac:dyDescent="0.2">
      <c r="A5008" s="132"/>
      <c r="B5008" s="133"/>
      <c r="C5008" s="92"/>
      <c r="D5008" s="134"/>
      <c r="E5008" s="132"/>
      <c r="F5008" s="135"/>
      <c r="G5008" s="135"/>
      <c r="H5008" s="136"/>
    </row>
    <row r="5009" spans="1:8" x14ac:dyDescent="0.2">
      <c r="A5009" s="132"/>
      <c r="B5009" s="133"/>
      <c r="C5009" s="92"/>
      <c r="D5009" s="134"/>
      <c r="E5009" s="132"/>
      <c r="F5009" s="135"/>
      <c r="G5009" s="135"/>
      <c r="H5009" s="136"/>
    </row>
    <row r="5010" spans="1:8" x14ac:dyDescent="0.2">
      <c r="A5010" s="132"/>
      <c r="B5010" s="133"/>
      <c r="C5010" s="92"/>
      <c r="D5010" s="134"/>
      <c r="E5010" s="132"/>
      <c r="F5010" s="135"/>
      <c r="G5010" s="135"/>
      <c r="H5010" s="136"/>
    </row>
    <row r="5011" spans="1:8" x14ac:dyDescent="0.2">
      <c r="A5011" s="132"/>
      <c r="B5011" s="133"/>
      <c r="C5011" s="92"/>
      <c r="D5011" s="134"/>
      <c r="E5011" s="132"/>
      <c r="F5011" s="135"/>
      <c r="G5011" s="135"/>
      <c r="H5011" s="136"/>
    </row>
    <row r="5012" spans="1:8" x14ac:dyDescent="0.2">
      <c r="A5012" s="132"/>
      <c r="B5012" s="133"/>
      <c r="C5012" s="92"/>
      <c r="D5012" s="134"/>
      <c r="E5012" s="132"/>
      <c r="F5012" s="135"/>
      <c r="G5012" s="135"/>
      <c r="H5012" s="136"/>
    </row>
    <row r="5013" spans="1:8" x14ac:dyDescent="0.2">
      <c r="A5013" s="132"/>
      <c r="B5013" s="133"/>
      <c r="C5013" s="92"/>
      <c r="D5013" s="134"/>
      <c r="E5013" s="132"/>
      <c r="F5013" s="135"/>
      <c r="G5013" s="135"/>
      <c r="H5013" s="136"/>
    </row>
    <row r="5014" spans="1:8" x14ac:dyDescent="0.2">
      <c r="A5014" s="132"/>
      <c r="B5014" s="133"/>
      <c r="C5014" s="92"/>
      <c r="D5014" s="134"/>
      <c r="E5014" s="132"/>
      <c r="F5014" s="135"/>
      <c r="G5014" s="135"/>
      <c r="H5014" s="136"/>
    </row>
    <row r="5015" spans="1:8" x14ac:dyDescent="0.2">
      <c r="A5015" s="132"/>
      <c r="B5015" s="133"/>
      <c r="C5015" s="92"/>
      <c r="D5015" s="134"/>
      <c r="E5015" s="132"/>
      <c r="F5015" s="135"/>
      <c r="G5015" s="135"/>
      <c r="H5015" s="136"/>
    </row>
    <row r="5016" spans="1:8" x14ac:dyDescent="0.2">
      <c r="A5016" s="132"/>
      <c r="B5016" s="133"/>
      <c r="C5016" s="92"/>
      <c r="D5016" s="134"/>
      <c r="E5016" s="132"/>
      <c r="F5016" s="135"/>
      <c r="G5016" s="135"/>
      <c r="H5016" s="136"/>
    </row>
    <row r="5017" spans="1:8" x14ac:dyDescent="0.2">
      <c r="A5017" s="132"/>
      <c r="B5017" s="133"/>
      <c r="C5017" s="92"/>
      <c r="D5017" s="134"/>
      <c r="E5017" s="132"/>
      <c r="F5017" s="135"/>
      <c r="G5017" s="135"/>
      <c r="H5017" s="136"/>
    </row>
    <row r="5018" spans="1:8" x14ac:dyDescent="0.2">
      <c r="A5018" s="132"/>
      <c r="B5018" s="133"/>
      <c r="C5018" s="92"/>
      <c r="D5018" s="134"/>
      <c r="E5018" s="132"/>
      <c r="F5018" s="135"/>
      <c r="G5018" s="135"/>
      <c r="H5018" s="136"/>
    </row>
    <row r="5019" spans="1:8" x14ac:dyDescent="0.2">
      <c r="A5019" s="132"/>
      <c r="B5019" s="133"/>
      <c r="C5019" s="92"/>
      <c r="D5019" s="134"/>
      <c r="E5019" s="132"/>
      <c r="F5019" s="135"/>
      <c r="G5019" s="135"/>
      <c r="H5019" s="136"/>
    </row>
    <row r="5020" spans="1:8" x14ac:dyDescent="0.2">
      <c r="A5020" s="132"/>
      <c r="B5020" s="133"/>
      <c r="C5020" s="92"/>
      <c r="D5020" s="134"/>
      <c r="E5020" s="132"/>
      <c r="F5020" s="135"/>
      <c r="G5020" s="135"/>
      <c r="H5020" s="136"/>
    </row>
    <row r="5021" spans="1:8" x14ac:dyDescent="0.2">
      <c r="A5021" s="132"/>
      <c r="B5021" s="133"/>
      <c r="C5021" s="92"/>
      <c r="D5021" s="134"/>
      <c r="E5021" s="132"/>
      <c r="F5021" s="135"/>
      <c r="G5021" s="135"/>
      <c r="H5021" s="136"/>
    </row>
    <row r="5022" spans="1:8" x14ac:dyDescent="0.2">
      <c r="A5022" s="132"/>
      <c r="B5022" s="133"/>
      <c r="C5022" s="92"/>
      <c r="D5022" s="134"/>
      <c r="E5022" s="132"/>
      <c r="F5022" s="135"/>
      <c r="G5022" s="135"/>
      <c r="H5022" s="136"/>
    </row>
    <row r="5023" spans="1:8" x14ac:dyDescent="0.2">
      <c r="A5023" s="132"/>
      <c r="B5023" s="133"/>
      <c r="C5023" s="92"/>
      <c r="D5023" s="134"/>
      <c r="E5023" s="132"/>
      <c r="F5023" s="135"/>
      <c r="G5023" s="135"/>
      <c r="H5023" s="136"/>
    </row>
    <row r="5024" spans="1:8" x14ac:dyDescent="0.2">
      <c r="A5024" s="132"/>
      <c r="B5024" s="133"/>
      <c r="C5024" s="92"/>
      <c r="D5024" s="134"/>
      <c r="E5024" s="132"/>
      <c r="F5024" s="135"/>
      <c r="G5024" s="135"/>
      <c r="H5024" s="136"/>
    </row>
    <row r="5025" spans="1:8" x14ac:dyDescent="0.2">
      <c r="A5025" s="132"/>
      <c r="B5025" s="133"/>
      <c r="C5025" s="92"/>
      <c r="D5025" s="134"/>
      <c r="E5025" s="132"/>
      <c r="F5025" s="135"/>
      <c r="G5025" s="135"/>
      <c r="H5025" s="136"/>
    </row>
    <row r="5026" spans="1:8" x14ac:dyDescent="0.2">
      <c r="A5026" s="132"/>
      <c r="B5026" s="133"/>
      <c r="C5026" s="92"/>
      <c r="D5026" s="134"/>
      <c r="E5026" s="132"/>
      <c r="F5026" s="135"/>
      <c r="G5026" s="135"/>
      <c r="H5026" s="136"/>
    </row>
    <row r="5027" spans="1:8" x14ac:dyDescent="0.2">
      <c r="A5027" s="132"/>
      <c r="B5027" s="133"/>
      <c r="C5027" s="92"/>
      <c r="D5027" s="134"/>
      <c r="E5027" s="132"/>
      <c r="F5027" s="135"/>
      <c r="G5027" s="135"/>
      <c r="H5027" s="136"/>
    </row>
    <row r="5028" spans="1:8" x14ac:dyDescent="0.2">
      <c r="A5028" s="132"/>
      <c r="B5028" s="133"/>
      <c r="C5028" s="92"/>
      <c r="D5028" s="134"/>
      <c r="E5028" s="132"/>
      <c r="F5028" s="135"/>
      <c r="G5028" s="135"/>
      <c r="H5028" s="136"/>
    </row>
    <row r="5029" spans="1:8" x14ac:dyDescent="0.2">
      <c r="A5029" s="132"/>
      <c r="B5029" s="133"/>
      <c r="C5029" s="92"/>
      <c r="D5029" s="134"/>
      <c r="E5029" s="132"/>
      <c r="F5029" s="135"/>
      <c r="G5029" s="135"/>
      <c r="H5029" s="136"/>
    </row>
    <row r="5030" spans="1:8" x14ac:dyDescent="0.2">
      <c r="A5030" s="132"/>
      <c r="B5030" s="133"/>
      <c r="C5030" s="92"/>
      <c r="D5030" s="134"/>
      <c r="E5030" s="132"/>
      <c r="F5030" s="135"/>
      <c r="G5030" s="135"/>
      <c r="H5030" s="136"/>
    </row>
    <row r="5031" spans="1:8" x14ac:dyDescent="0.2">
      <c r="A5031" s="132"/>
      <c r="B5031" s="133"/>
      <c r="C5031" s="92"/>
      <c r="D5031" s="134"/>
      <c r="E5031" s="132"/>
      <c r="F5031" s="135"/>
      <c r="G5031" s="135"/>
      <c r="H5031" s="136"/>
    </row>
    <row r="5032" spans="1:8" x14ac:dyDescent="0.2">
      <c r="A5032" s="132"/>
      <c r="B5032" s="133"/>
      <c r="C5032" s="92"/>
      <c r="D5032" s="134"/>
      <c r="E5032" s="132"/>
      <c r="F5032" s="135"/>
      <c r="G5032" s="135"/>
      <c r="H5032" s="136"/>
    </row>
    <row r="5033" spans="1:8" x14ac:dyDescent="0.2">
      <c r="A5033" s="132"/>
      <c r="B5033" s="133"/>
      <c r="C5033" s="92"/>
      <c r="D5033" s="134"/>
      <c r="E5033" s="132"/>
      <c r="F5033" s="135"/>
      <c r="G5033" s="135"/>
      <c r="H5033" s="136"/>
    </row>
    <row r="5034" spans="1:8" x14ac:dyDescent="0.2">
      <c r="A5034" s="132"/>
      <c r="B5034" s="133"/>
      <c r="C5034" s="92"/>
      <c r="D5034" s="134"/>
      <c r="E5034" s="132"/>
      <c r="F5034" s="135"/>
      <c r="G5034" s="135"/>
      <c r="H5034" s="136"/>
    </row>
    <row r="5035" spans="1:8" x14ac:dyDescent="0.2">
      <c r="A5035" s="132"/>
      <c r="B5035" s="133"/>
      <c r="C5035" s="92"/>
      <c r="D5035" s="134"/>
      <c r="E5035" s="132"/>
      <c r="F5035" s="135"/>
      <c r="G5035" s="135"/>
      <c r="H5035" s="136"/>
    </row>
    <row r="5036" spans="1:8" x14ac:dyDescent="0.2">
      <c r="A5036" s="132"/>
      <c r="B5036" s="133"/>
      <c r="C5036" s="92"/>
      <c r="D5036" s="134"/>
      <c r="E5036" s="132"/>
      <c r="F5036" s="135"/>
      <c r="G5036" s="135"/>
      <c r="H5036" s="136"/>
    </row>
    <row r="5037" spans="1:8" x14ac:dyDescent="0.2">
      <c r="A5037" s="132"/>
      <c r="B5037" s="133"/>
      <c r="C5037" s="92"/>
      <c r="D5037" s="134"/>
      <c r="E5037" s="132"/>
      <c r="F5037" s="135"/>
      <c r="G5037" s="135"/>
      <c r="H5037" s="136"/>
    </row>
    <row r="5038" spans="1:8" x14ac:dyDescent="0.2">
      <c r="A5038" s="132"/>
      <c r="B5038" s="133"/>
      <c r="C5038" s="92"/>
      <c r="D5038" s="134"/>
      <c r="E5038" s="132"/>
      <c r="F5038" s="135"/>
      <c r="G5038" s="135"/>
      <c r="H5038" s="136"/>
    </row>
    <row r="5039" spans="1:8" x14ac:dyDescent="0.2">
      <c r="A5039" s="132"/>
      <c r="B5039" s="133"/>
      <c r="C5039" s="92"/>
      <c r="D5039" s="134"/>
      <c r="E5039" s="132"/>
      <c r="F5039" s="135"/>
      <c r="G5039" s="135"/>
      <c r="H5039" s="136"/>
    </row>
    <row r="5040" spans="1:8" x14ac:dyDescent="0.2">
      <c r="A5040" s="132"/>
      <c r="B5040" s="133"/>
      <c r="C5040" s="92"/>
      <c r="D5040" s="134"/>
      <c r="E5040" s="132"/>
      <c r="F5040" s="135"/>
      <c r="G5040" s="135"/>
      <c r="H5040" s="136"/>
    </row>
    <row r="5041" spans="1:8" x14ac:dyDescent="0.2">
      <c r="A5041" s="132"/>
      <c r="B5041" s="133"/>
      <c r="C5041" s="92"/>
      <c r="D5041" s="134"/>
      <c r="E5041" s="132"/>
      <c r="F5041" s="135"/>
      <c r="G5041" s="135"/>
      <c r="H5041" s="136"/>
    </row>
    <row r="5042" spans="1:8" x14ac:dyDescent="0.2">
      <c r="A5042" s="132"/>
      <c r="B5042" s="133"/>
      <c r="C5042" s="92"/>
      <c r="D5042" s="134"/>
      <c r="E5042" s="132"/>
      <c r="F5042" s="135"/>
      <c r="G5042" s="135"/>
      <c r="H5042" s="136"/>
    </row>
    <row r="5043" spans="1:8" x14ac:dyDescent="0.2">
      <c r="A5043" s="132"/>
      <c r="B5043" s="133"/>
      <c r="C5043" s="92"/>
      <c r="D5043" s="134"/>
      <c r="E5043" s="132"/>
      <c r="F5043" s="135"/>
      <c r="G5043" s="135"/>
      <c r="H5043" s="136"/>
    </row>
    <row r="5044" spans="1:8" x14ac:dyDescent="0.2">
      <c r="A5044" s="132"/>
      <c r="B5044" s="133"/>
      <c r="C5044" s="92"/>
      <c r="D5044" s="134"/>
      <c r="E5044" s="132"/>
      <c r="F5044" s="135"/>
      <c r="G5044" s="135"/>
      <c r="H5044" s="136"/>
    </row>
    <row r="5045" spans="1:8" x14ac:dyDescent="0.2">
      <c r="A5045" s="132"/>
      <c r="B5045" s="133"/>
      <c r="C5045" s="92"/>
      <c r="D5045" s="134"/>
      <c r="E5045" s="132"/>
      <c r="F5045" s="135"/>
      <c r="G5045" s="135"/>
      <c r="H5045" s="136"/>
    </row>
    <row r="5046" spans="1:8" x14ac:dyDescent="0.2">
      <c r="A5046" s="132"/>
      <c r="B5046" s="133"/>
      <c r="C5046" s="92"/>
      <c r="D5046" s="134"/>
      <c r="E5046" s="132"/>
      <c r="F5046" s="135"/>
      <c r="G5046" s="135"/>
      <c r="H5046" s="136"/>
    </row>
    <row r="5047" spans="1:8" x14ac:dyDescent="0.2">
      <c r="A5047" s="132"/>
      <c r="B5047" s="133"/>
      <c r="C5047" s="92"/>
      <c r="D5047" s="134"/>
      <c r="E5047" s="132"/>
      <c r="F5047" s="135"/>
      <c r="G5047" s="135"/>
      <c r="H5047" s="136"/>
    </row>
    <row r="5048" spans="1:8" x14ac:dyDescent="0.2">
      <c r="A5048" s="132"/>
      <c r="B5048" s="133"/>
      <c r="C5048" s="92"/>
      <c r="D5048" s="134"/>
      <c r="E5048" s="132"/>
      <c r="F5048" s="135"/>
      <c r="G5048" s="135"/>
      <c r="H5048" s="136"/>
    </row>
    <row r="5049" spans="1:8" x14ac:dyDescent="0.2">
      <c r="A5049" s="132"/>
      <c r="B5049" s="133"/>
      <c r="C5049" s="92"/>
      <c r="D5049" s="134"/>
      <c r="E5049" s="132"/>
      <c r="F5049" s="135"/>
      <c r="G5049" s="135"/>
      <c r="H5049" s="136"/>
    </row>
    <row r="5050" spans="1:8" x14ac:dyDescent="0.2">
      <c r="A5050" s="132"/>
      <c r="B5050" s="133"/>
      <c r="C5050" s="92"/>
      <c r="D5050" s="134"/>
      <c r="E5050" s="132"/>
      <c r="F5050" s="135"/>
      <c r="G5050" s="135"/>
      <c r="H5050" s="136"/>
    </row>
    <row r="5051" spans="1:8" x14ac:dyDescent="0.2">
      <c r="A5051" s="132"/>
      <c r="B5051" s="133"/>
      <c r="C5051" s="92"/>
      <c r="D5051" s="134"/>
      <c r="E5051" s="132"/>
      <c r="F5051" s="135"/>
      <c r="G5051" s="135"/>
      <c r="H5051" s="136"/>
    </row>
    <row r="5052" spans="1:8" x14ac:dyDescent="0.2">
      <c r="A5052" s="132"/>
      <c r="B5052" s="133"/>
      <c r="C5052" s="92"/>
      <c r="D5052" s="134"/>
      <c r="E5052" s="132"/>
      <c r="F5052" s="135"/>
      <c r="G5052" s="135"/>
      <c r="H5052" s="136"/>
    </row>
    <row r="5053" spans="1:8" x14ac:dyDescent="0.2">
      <c r="A5053" s="132"/>
      <c r="B5053" s="133"/>
      <c r="C5053" s="92"/>
      <c r="D5053" s="134"/>
      <c r="E5053" s="132"/>
      <c r="F5053" s="135"/>
      <c r="G5053" s="135"/>
      <c r="H5053" s="136"/>
    </row>
    <row r="5054" spans="1:8" x14ac:dyDescent="0.2">
      <c r="A5054" s="132"/>
      <c r="B5054" s="133"/>
      <c r="C5054" s="92"/>
      <c r="D5054" s="134"/>
      <c r="E5054" s="132"/>
      <c r="F5054" s="135"/>
      <c r="G5054" s="135"/>
      <c r="H5054" s="136"/>
    </row>
    <row r="5055" spans="1:8" x14ac:dyDescent="0.2">
      <c r="A5055" s="132"/>
      <c r="B5055" s="133"/>
      <c r="C5055" s="92"/>
      <c r="D5055" s="134"/>
      <c r="E5055" s="132"/>
      <c r="F5055" s="135"/>
      <c r="G5055" s="135"/>
      <c r="H5055" s="136"/>
    </row>
    <row r="5056" spans="1:8" x14ac:dyDescent="0.2">
      <c r="A5056" s="132"/>
      <c r="B5056" s="133"/>
      <c r="C5056" s="92"/>
      <c r="D5056" s="134"/>
      <c r="E5056" s="132"/>
      <c r="F5056" s="135"/>
      <c r="G5056" s="135"/>
      <c r="H5056" s="136"/>
    </row>
    <row r="5057" spans="1:8" x14ac:dyDescent="0.2">
      <c r="A5057" s="132"/>
      <c r="B5057" s="133"/>
      <c r="C5057" s="92"/>
      <c r="D5057" s="134"/>
      <c r="E5057" s="132"/>
      <c r="F5057" s="135"/>
      <c r="G5057" s="135"/>
      <c r="H5057" s="136"/>
    </row>
    <row r="5058" spans="1:8" x14ac:dyDescent="0.2">
      <c r="A5058" s="132"/>
      <c r="B5058" s="133"/>
      <c r="C5058" s="92"/>
      <c r="D5058" s="134"/>
      <c r="E5058" s="132"/>
      <c r="F5058" s="135"/>
      <c r="G5058" s="135"/>
      <c r="H5058" s="136"/>
    </row>
    <row r="5059" spans="1:8" x14ac:dyDescent="0.2">
      <c r="A5059" s="132"/>
      <c r="B5059" s="133"/>
      <c r="C5059" s="92"/>
      <c r="D5059" s="134"/>
      <c r="E5059" s="132"/>
      <c r="F5059" s="135"/>
      <c r="G5059" s="135"/>
      <c r="H5059" s="136"/>
    </row>
    <row r="5060" spans="1:8" x14ac:dyDescent="0.2">
      <c r="A5060" s="132"/>
      <c r="B5060" s="133"/>
      <c r="C5060" s="92"/>
      <c r="D5060" s="134"/>
      <c r="E5060" s="132"/>
      <c r="F5060" s="135"/>
      <c r="G5060" s="135"/>
      <c r="H5060" s="136"/>
    </row>
    <row r="5061" spans="1:8" x14ac:dyDescent="0.2">
      <c r="A5061" s="132"/>
      <c r="B5061" s="133"/>
      <c r="C5061" s="92"/>
      <c r="D5061" s="134"/>
      <c r="E5061" s="132"/>
      <c r="F5061" s="135"/>
      <c r="G5061" s="135"/>
      <c r="H5061" s="136"/>
    </row>
    <row r="5062" spans="1:8" x14ac:dyDescent="0.2">
      <c r="A5062" s="132"/>
      <c r="B5062" s="133"/>
      <c r="C5062" s="92"/>
      <c r="D5062" s="134"/>
      <c r="E5062" s="132"/>
      <c r="F5062" s="135"/>
      <c r="G5062" s="135"/>
      <c r="H5062" s="136"/>
    </row>
    <row r="5063" spans="1:8" x14ac:dyDescent="0.2">
      <c r="A5063" s="132"/>
      <c r="B5063" s="133"/>
      <c r="C5063" s="92"/>
      <c r="D5063" s="134"/>
      <c r="E5063" s="132"/>
      <c r="F5063" s="135"/>
      <c r="G5063" s="135"/>
      <c r="H5063" s="136"/>
    </row>
    <row r="5064" spans="1:8" x14ac:dyDescent="0.2">
      <c r="A5064" s="132"/>
      <c r="B5064" s="133"/>
      <c r="C5064" s="92"/>
      <c r="D5064" s="134"/>
      <c r="E5064" s="132"/>
      <c r="F5064" s="135"/>
      <c r="G5064" s="135"/>
      <c r="H5064" s="136"/>
    </row>
    <row r="5065" spans="1:8" x14ac:dyDescent="0.2">
      <c r="A5065" s="132"/>
      <c r="B5065" s="133"/>
      <c r="C5065" s="92"/>
      <c r="D5065" s="134"/>
      <c r="E5065" s="132"/>
      <c r="F5065" s="135"/>
      <c r="G5065" s="135"/>
      <c r="H5065" s="136"/>
    </row>
    <row r="5066" spans="1:8" x14ac:dyDescent="0.2">
      <c r="A5066" s="132"/>
      <c r="B5066" s="133"/>
      <c r="C5066" s="92"/>
      <c r="D5066" s="134"/>
      <c r="E5066" s="132"/>
      <c r="F5066" s="135"/>
      <c r="G5066" s="135"/>
      <c r="H5066" s="136"/>
    </row>
    <row r="5067" spans="1:8" x14ac:dyDescent="0.2">
      <c r="A5067" s="132"/>
      <c r="B5067" s="133"/>
      <c r="C5067" s="92"/>
      <c r="D5067" s="134"/>
      <c r="E5067" s="132"/>
      <c r="F5067" s="135"/>
      <c r="G5067" s="135"/>
      <c r="H5067" s="136"/>
    </row>
    <row r="5068" spans="1:8" x14ac:dyDescent="0.2">
      <c r="A5068" s="132"/>
      <c r="B5068" s="133"/>
      <c r="C5068" s="92"/>
      <c r="D5068" s="134"/>
      <c r="E5068" s="132"/>
      <c r="F5068" s="135"/>
      <c r="G5068" s="135"/>
      <c r="H5068" s="136"/>
    </row>
    <row r="5069" spans="1:8" x14ac:dyDescent="0.2">
      <c r="A5069" s="132"/>
      <c r="B5069" s="133"/>
      <c r="C5069" s="92"/>
      <c r="D5069" s="134"/>
      <c r="E5069" s="132"/>
      <c r="F5069" s="135"/>
      <c r="G5069" s="135"/>
      <c r="H5069" s="136"/>
    </row>
    <row r="5070" spans="1:8" x14ac:dyDescent="0.2">
      <c r="A5070" s="132"/>
      <c r="B5070" s="133"/>
      <c r="C5070" s="92"/>
      <c r="D5070" s="134"/>
      <c r="E5070" s="132"/>
      <c r="F5070" s="135"/>
      <c r="G5070" s="135"/>
      <c r="H5070" s="136"/>
    </row>
    <row r="5071" spans="1:8" x14ac:dyDescent="0.2">
      <c r="A5071" s="132"/>
      <c r="B5071" s="133"/>
      <c r="C5071" s="92"/>
      <c r="D5071" s="134"/>
      <c r="E5071" s="132"/>
      <c r="F5071" s="135"/>
      <c r="G5071" s="135"/>
      <c r="H5071" s="136"/>
    </row>
    <row r="5072" spans="1:8" x14ac:dyDescent="0.2">
      <c r="A5072" s="132"/>
      <c r="B5072" s="133"/>
      <c r="C5072" s="92"/>
      <c r="D5072" s="134"/>
      <c r="E5072" s="132"/>
      <c r="F5072" s="135"/>
      <c r="G5072" s="135"/>
      <c r="H5072" s="136"/>
    </row>
    <row r="5073" spans="1:8" x14ac:dyDescent="0.2">
      <c r="A5073" s="132"/>
      <c r="B5073" s="133"/>
      <c r="C5073" s="92"/>
      <c r="D5073" s="134"/>
      <c r="E5073" s="132"/>
      <c r="F5073" s="135"/>
      <c r="G5073" s="135"/>
      <c r="H5073" s="136"/>
    </row>
    <row r="5074" spans="1:8" x14ac:dyDescent="0.2">
      <c r="A5074" s="132"/>
      <c r="B5074" s="133"/>
      <c r="C5074" s="92"/>
      <c r="D5074" s="134"/>
      <c r="E5074" s="132"/>
      <c r="F5074" s="135"/>
      <c r="G5074" s="135"/>
      <c r="H5074" s="136"/>
    </row>
    <row r="5075" spans="1:8" x14ac:dyDescent="0.2">
      <c r="A5075" s="132"/>
      <c r="B5075" s="133"/>
      <c r="C5075" s="92"/>
      <c r="D5075" s="134"/>
      <c r="E5075" s="132"/>
      <c r="F5075" s="135"/>
      <c r="G5075" s="135"/>
      <c r="H5075" s="136"/>
    </row>
    <row r="5076" spans="1:8" x14ac:dyDescent="0.2">
      <c r="A5076" s="132"/>
      <c r="B5076" s="133"/>
      <c r="C5076" s="92"/>
      <c r="D5076" s="134"/>
      <c r="E5076" s="132"/>
      <c r="F5076" s="135"/>
      <c r="G5076" s="135"/>
      <c r="H5076" s="136"/>
    </row>
    <row r="5077" spans="1:8" x14ac:dyDescent="0.2">
      <c r="A5077" s="132"/>
      <c r="B5077" s="133"/>
      <c r="C5077" s="92"/>
      <c r="D5077" s="134"/>
      <c r="E5077" s="132"/>
      <c r="F5077" s="135"/>
      <c r="G5077" s="135"/>
      <c r="H5077" s="136"/>
    </row>
    <row r="5078" spans="1:8" x14ac:dyDescent="0.2">
      <c r="A5078" s="132"/>
      <c r="B5078" s="133"/>
      <c r="C5078" s="92"/>
      <c r="D5078" s="134"/>
      <c r="E5078" s="132"/>
      <c r="F5078" s="135"/>
      <c r="G5078" s="135"/>
      <c r="H5078" s="136"/>
    </row>
    <row r="5079" spans="1:8" x14ac:dyDescent="0.2">
      <c r="A5079" s="132"/>
      <c r="B5079" s="133"/>
      <c r="C5079" s="92"/>
      <c r="D5079" s="134"/>
      <c r="E5079" s="132"/>
      <c r="F5079" s="135"/>
      <c r="G5079" s="135"/>
      <c r="H5079" s="136"/>
    </row>
    <row r="5080" spans="1:8" x14ac:dyDescent="0.2">
      <c r="A5080" s="132"/>
      <c r="B5080" s="133"/>
      <c r="C5080" s="92"/>
      <c r="D5080" s="134"/>
      <c r="E5080" s="132"/>
      <c r="F5080" s="135"/>
      <c r="G5080" s="135"/>
      <c r="H5080" s="136"/>
    </row>
    <row r="5081" spans="1:8" x14ac:dyDescent="0.2">
      <c r="A5081" s="132"/>
      <c r="B5081" s="133"/>
      <c r="C5081" s="92"/>
      <c r="D5081" s="134"/>
      <c r="E5081" s="132"/>
      <c r="F5081" s="135"/>
      <c r="G5081" s="135"/>
      <c r="H5081" s="136"/>
    </row>
    <row r="5082" spans="1:8" x14ac:dyDescent="0.2">
      <c r="A5082" s="132"/>
      <c r="B5082" s="133"/>
      <c r="C5082" s="92"/>
      <c r="D5082" s="134"/>
      <c r="E5082" s="132"/>
      <c r="F5082" s="135"/>
      <c r="G5082" s="135"/>
      <c r="H5082" s="136"/>
    </row>
    <row r="5083" spans="1:8" x14ac:dyDescent="0.2">
      <c r="A5083" s="132"/>
      <c r="B5083" s="133"/>
      <c r="C5083" s="92"/>
      <c r="D5083" s="134"/>
      <c r="E5083" s="132"/>
      <c r="F5083" s="135"/>
      <c r="G5083" s="135"/>
      <c r="H5083" s="136"/>
    </row>
    <row r="5084" spans="1:8" x14ac:dyDescent="0.2">
      <c r="A5084" s="132"/>
      <c r="B5084" s="133"/>
      <c r="C5084" s="92"/>
      <c r="D5084" s="134"/>
      <c r="E5084" s="132"/>
      <c r="F5084" s="135"/>
      <c r="G5084" s="135"/>
      <c r="H5084" s="136"/>
    </row>
    <row r="5085" spans="1:8" x14ac:dyDescent="0.2">
      <c r="A5085" s="132"/>
      <c r="B5085" s="133"/>
      <c r="C5085" s="92"/>
      <c r="D5085" s="134"/>
      <c r="E5085" s="132"/>
      <c r="F5085" s="135"/>
      <c r="G5085" s="135"/>
      <c r="H5085" s="136"/>
    </row>
    <row r="5086" spans="1:8" x14ac:dyDescent="0.2">
      <c r="A5086" s="132"/>
      <c r="B5086" s="133"/>
      <c r="C5086" s="92"/>
      <c r="D5086" s="134"/>
      <c r="E5086" s="132"/>
      <c r="F5086" s="135"/>
      <c r="G5086" s="135"/>
      <c r="H5086" s="136"/>
    </row>
    <row r="5087" spans="1:8" x14ac:dyDescent="0.2">
      <c r="A5087" s="132"/>
      <c r="B5087" s="133"/>
      <c r="C5087" s="92"/>
      <c r="D5087" s="134"/>
      <c r="E5087" s="132"/>
      <c r="F5087" s="135"/>
      <c r="G5087" s="135"/>
      <c r="H5087" s="136"/>
    </row>
    <row r="5088" spans="1:8" x14ac:dyDescent="0.2">
      <c r="A5088" s="132"/>
      <c r="B5088" s="133"/>
      <c r="C5088" s="92"/>
      <c r="D5088" s="134"/>
      <c r="E5088" s="132"/>
      <c r="F5088" s="135"/>
      <c r="G5088" s="135"/>
      <c r="H5088" s="136"/>
    </row>
    <row r="5089" spans="1:8" x14ac:dyDescent="0.2">
      <c r="A5089" s="132"/>
      <c r="B5089" s="133"/>
      <c r="C5089" s="92"/>
      <c r="D5089" s="134"/>
      <c r="E5089" s="132"/>
      <c r="F5089" s="135"/>
      <c r="G5089" s="135"/>
      <c r="H5089" s="136"/>
    </row>
    <row r="5090" spans="1:8" x14ac:dyDescent="0.2">
      <c r="A5090" s="132"/>
      <c r="B5090" s="133"/>
      <c r="C5090" s="92"/>
      <c r="D5090" s="134"/>
      <c r="E5090" s="132"/>
      <c r="F5090" s="135"/>
      <c r="G5090" s="135"/>
      <c r="H5090" s="136"/>
    </row>
    <row r="5091" spans="1:8" x14ac:dyDescent="0.2">
      <c r="A5091" s="132"/>
      <c r="B5091" s="133"/>
      <c r="C5091" s="92"/>
      <c r="D5091" s="134"/>
      <c r="E5091" s="132"/>
      <c r="F5091" s="135"/>
      <c r="G5091" s="135"/>
      <c r="H5091" s="136"/>
    </row>
    <row r="5092" spans="1:8" x14ac:dyDescent="0.2">
      <c r="A5092" s="132"/>
      <c r="B5092" s="133"/>
      <c r="C5092" s="92"/>
      <c r="D5092" s="134"/>
      <c r="E5092" s="132"/>
      <c r="F5092" s="135"/>
      <c r="G5092" s="135"/>
      <c r="H5092" s="136"/>
    </row>
    <row r="5093" spans="1:8" x14ac:dyDescent="0.2">
      <c r="A5093" s="132"/>
      <c r="B5093" s="133"/>
      <c r="C5093" s="92"/>
      <c r="D5093" s="134"/>
      <c r="E5093" s="132"/>
      <c r="F5093" s="135"/>
      <c r="G5093" s="135"/>
      <c r="H5093" s="136"/>
    </row>
    <row r="5094" spans="1:8" x14ac:dyDescent="0.2">
      <c r="A5094" s="132"/>
      <c r="B5094" s="133"/>
      <c r="C5094" s="92"/>
      <c r="D5094" s="134"/>
      <c r="E5094" s="132"/>
      <c r="F5094" s="135"/>
      <c r="G5094" s="135"/>
      <c r="H5094" s="136"/>
    </row>
    <row r="5095" spans="1:8" x14ac:dyDescent="0.2">
      <c r="A5095" s="132"/>
      <c r="B5095" s="133"/>
      <c r="C5095" s="92"/>
      <c r="D5095" s="134"/>
      <c r="E5095" s="132"/>
      <c r="F5095" s="135"/>
      <c r="G5095" s="135"/>
      <c r="H5095" s="136"/>
    </row>
    <row r="5096" spans="1:8" x14ac:dyDescent="0.2">
      <c r="A5096" s="132"/>
      <c r="B5096" s="133"/>
      <c r="C5096" s="92"/>
      <c r="D5096" s="134"/>
      <c r="E5096" s="132"/>
      <c r="F5096" s="135"/>
      <c r="G5096" s="135"/>
      <c r="H5096" s="136"/>
    </row>
    <row r="5097" spans="1:8" x14ac:dyDescent="0.2">
      <c r="A5097" s="132"/>
      <c r="B5097" s="133"/>
      <c r="C5097" s="92"/>
      <c r="D5097" s="134"/>
      <c r="E5097" s="132"/>
      <c r="F5097" s="135"/>
      <c r="G5097" s="135"/>
      <c r="H5097" s="136"/>
    </row>
    <row r="5098" spans="1:8" x14ac:dyDescent="0.2">
      <c r="A5098" s="132"/>
      <c r="B5098" s="133"/>
      <c r="C5098" s="92"/>
      <c r="D5098" s="134"/>
      <c r="E5098" s="132"/>
      <c r="F5098" s="135"/>
      <c r="G5098" s="135"/>
      <c r="H5098" s="136"/>
    </row>
    <row r="5099" spans="1:8" x14ac:dyDescent="0.2">
      <c r="A5099" s="132"/>
      <c r="B5099" s="133"/>
      <c r="C5099" s="92"/>
      <c r="D5099" s="134"/>
      <c r="E5099" s="132"/>
      <c r="F5099" s="135"/>
      <c r="G5099" s="135"/>
      <c r="H5099" s="136"/>
    </row>
    <row r="5100" spans="1:8" x14ac:dyDescent="0.2">
      <c r="A5100" s="132"/>
      <c r="B5100" s="133"/>
      <c r="C5100" s="92"/>
      <c r="D5100" s="134"/>
      <c r="E5100" s="132"/>
      <c r="F5100" s="135"/>
      <c r="G5100" s="135"/>
      <c r="H5100" s="136"/>
    </row>
    <row r="5101" spans="1:8" x14ac:dyDescent="0.2">
      <c r="A5101" s="132"/>
      <c r="B5101" s="133"/>
      <c r="C5101" s="92"/>
      <c r="D5101" s="134"/>
      <c r="E5101" s="132"/>
      <c r="F5101" s="135"/>
      <c r="G5101" s="135"/>
      <c r="H5101" s="136"/>
    </row>
    <row r="5102" spans="1:8" x14ac:dyDescent="0.2">
      <c r="A5102" s="132"/>
      <c r="B5102" s="133"/>
      <c r="C5102" s="92"/>
      <c r="D5102" s="134"/>
      <c r="E5102" s="132"/>
      <c r="F5102" s="135"/>
      <c r="G5102" s="135"/>
      <c r="H5102" s="136"/>
    </row>
    <row r="5103" spans="1:8" x14ac:dyDescent="0.2">
      <c r="A5103" s="132"/>
      <c r="B5103" s="133"/>
      <c r="C5103" s="92"/>
      <c r="D5103" s="134"/>
      <c r="E5103" s="132"/>
      <c r="F5103" s="135"/>
      <c r="G5103" s="135"/>
      <c r="H5103" s="136"/>
    </row>
    <row r="5104" spans="1:8" x14ac:dyDescent="0.2">
      <c r="A5104" s="132"/>
      <c r="B5104" s="133"/>
      <c r="C5104" s="92"/>
      <c r="D5104" s="134"/>
      <c r="E5104" s="132"/>
      <c r="F5104" s="135"/>
      <c r="G5104" s="135"/>
      <c r="H5104" s="136"/>
    </row>
    <row r="5105" spans="1:8" x14ac:dyDescent="0.2">
      <c r="A5105" s="132"/>
      <c r="B5105" s="133"/>
      <c r="C5105" s="92"/>
      <c r="D5105" s="134"/>
      <c r="E5105" s="132"/>
      <c r="F5105" s="135"/>
      <c r="G5105" s="135"/>
      <c r="H5105" s="136"/>
    </row>
    <row r="5106" spans="1:8" x14ac:dyDescent="0.2">
      <c r="A5106" s="132"/>
      <c r="B5106" s="133"/>
      <c r="C5106" s="92"/>
      <c r="D5106" s="134"/>
      <c r="E5106" s="132"/>
      <c r="F5106" s="135"/>
      <c r="G5106" s="135"/>
      <c r="H5106" s="136"/>
    </row>
    <row r="5107" spans="1:8" x14ac:dyDescent="0.2">
      <c r="A5107" s="132"/>
      <c r="B5107" s="133"/>
      <c r="C5107" s="92"/>
      <c r="D5107" s="134"/>
      <c r="E5107" s="132"/>
      <c r="F5107" s="135"/>
      <c r="G5107" s="135"/>
      <c r="H5107" s="136"/>
    </row>
    <row r="5108" spans="1:8" x14ac:dyDescent="0.2">
      <c r="A5108" s="132"/>
      <c r="B5108" s="133"/>
      <c r="C5108" s="92"/>
      <c r="D5108" s="134"/>
      <c r="E5108" s="132"/>
      <c r="F5108" s="135"/>
      <c r="G5108" s="135"/>
      <c r="H5108" s="136"/>
    </row>
    <row r="5109" spans="1:8" x14ac:dyDescent="0.2">
      <c r="A5109" s="132"/>
      <c r="B5109" s="133"/>
      <c r="C5109" s="92"/>
      <c r="D5109" s="134"/>
      <c r="E5109" s="132"/>
      <c r="F5109" s="135"/>
      <c r="G5109" s="135"/>
      <c r="H5109" s="136"/>
    </row>
    <row r="5110" spans="1:8" x14ac:dyDescent="0.2">
      <c r="A5110" s="132"/>
      <c r="B5110" s="133"/>
      <c r="C5110" s="92"/>
      <c r="D5110" s="134"/>
      <c r="E5110" s="132"/>
      <c r="F5110" s="135"/>
      <c r="G5110" s="135"/>
      <c r="H5110" s="136"/>
    </row>
    <row r="5111" spans="1:8" x14ac:dyDescent="0.2">
      <c r="A5111" s="132"/>
      <c r="B5111" s="133"/>
      <c r="C5111" s="92"/>
      <c r="D5111" s="134"/>
      <c r="E5111" s="132"/>
      <c r="F5111" s="135"/>
      <c r="G5111" s="135"/>
      <c r="H5111" s="136"/>
    </row>
    <row r="5112" spans="1:8" x14ac:dyDescent="0.2">
      <c r="A5112" s="132"/>
      <c r="B5112" s="133"/>
      <c r="C5112" s="92"/>
      <c r="D5112" s="134"/>
      <c r="E5112" s="132"/>
      <c r="F5112" s="135"/>
      <c r="G5112" s="135"/>
      <c r="H5112" s="136"/>
    </row>
    <row r="5113" spans="1:8" x14ac:dyDescent="0.2">
      <c r="A5113" s="132"/>
      <c r="B5113" s="133"/>
      <c r="C5113" s="92"/>
      <c r="D5113" s="134"/>
      <c r="E5113" s="132"/>
      <c r="F5113" s="135"/>
      <c r="G5113" s="135"/>
      <c r="H5113" s="136"/>
    </row>
    <row r="5114" spans="1:8" x14ac:dyDescent="0.2">
      <c r="A5114" s="132"/>
      <c r="B5114" s="133"/>
      <c r="C5114" s="92"/>
      <c r="D5114" s="134"/>
      <c r="E5114" s="132"/>
      <c r="F5114" s="135"/>
      <c r="G5114" s="135"/>
      <c r="H5114" s="136"/>
    </row>
    <row r="5115" spans="1:8" x14ac:dyDescent="0.2">
      <c r="A5115" s="132"/>
      <c r="B5115" s="133"/>
      <c r="C5115" s="92"/>
      <c r="D5115" s="134"/>
      <c r="E5115" s="132"/>
      <c r="F5115" s="135"/>
      <c r="G5115" s="135"/>
      <c r="H5115" s="136"/>
    </row>
    <row r="5116" spans="1:8" x14ac:dyDescent="0.2">
      <c r="A5116" s="132"/>
      <c r="B5116" s="133"/>
      <c r="C5116" s="92"/>
      <c r="D5116" s="134"/>
      <c r="E5116" s="132"/>
      <c r="F5116" s="135"/>
      <c r="G5116" s="135"/>
      <c r="H5116" s="136"/>
    </row>
    <row r="5117" spans="1:8" x14ac:dyDescent="0.2">
      <c r="A5117" s="132"/>
      <c r="B5117" s="133"/>
      <c r="C5117" s="92"/>
      <c r="D5117" s="134"/>
      <c r="E5117" s="132"/>
      <c r="F5117" s="135"/>
      <c r="G5117" s="135"/>
      <c r="H5117" s="136"/>
    </row>
    <row r="5118" spans="1:8" x14ac:dyDescent="0.2">
      <c r="A5118" s="132"/>
      <c r="B5118" s="133"/>
      <c r="C5118" s="92"/>
      <c r="D5118" s="134"/>
      <c r="E5118" s="132"/>
      <c r="F5118" s="135"/>
      <c r="G5118" s="135"/>
      <c r="H5118" s="136"/>
    </row>
    <row r="5119" spans="1:8" x14ac:dyDescent="0.2">
      <c r="A5119" s="132"/>
      <c r="B5119" s="133"/>
      <c r="C5119" s="92"/>
      <c r="D5119" s="134"/>
      <c r="E5119" s="132"/>
      <c r="F5119" s="135"/>
      <c r="G5119" s="135"/>
      <c r="H5119" s="136"/>
    </row>
    <row r="5120" spans="1:8" x14ac:dyDescent="0.2">
      <c r="A5120" s="132"/>
      <c r="B5120" s="133"/>
      <c r="C5120" s="92"/>
      <c r="D5120" s="134"/>
      <c r="E5120" s="132"/>
      <c r="F5120" s="135"/>
      <c r="G5120" s="135"/>
      <c r="H5120" s="136"/>
    </row>
    <row r="5121" spans="1:8" x14ac:dyDescent="0.2">
      <c r="A5121" s="132"/>
      <c r="B5121" s="133"/>
      <c r="C5121" s="92"/>
      <c r="D5121" s="134"/>
      <c r="E5121" s="132"/>
      <c r="F5121" s="135"/>
      <c r="G5121" s="135"/>
      <c r="H5121" s="136"/>
    </row>
    <row r="5122" spans="1:8" x14ac:dyDescent="0.2">
      <c r="A5122" s="132"/>
      <c r="B5122" s="133"/>
      <c r="C5122" s="92"/>
      <c r="D5122" s="134"/>
      <c r="E5122" s="132"/>
      <c r="F5122" s="135"/>
      <c r="G5122" s="135"/>
      <c r="H5122" s="136"/>
    </row>
    <row r="5123" spans="1:8" x14ac:dyDescent="0.2">
      <c r="A5123" s="132"/>
      <c r="B5123" s="133"/>
      <c r="C5123" s="92"/>
      <c r="D5123" s="134"/>
      <c r="E5123" s="132"/>
      <c r="F5123" s="135"/>
      <c r="G5123" s="135"/>
      <c r="H5123" s="136"/>
    </row>
    <row r="5124" spans="1:8" x14ac:dyDescent="0.2">
      <c r="A5124" s="132"/>
      <c r="B5124" s="133"/>
      <c r="C5124" s="92"/>
      <c r="D5124" s="134"/>
      <c r="E5124" s="132"/>
      <c r="F5124" s="135"/>
      <c r="G5124" s="135"/>
      <c r="H5124" s="136"/>
    </row>
    <row r="5125" spans="1:8" x14ac:dyDescent="0.2">
      <c r="A5125" s="132"/>
      <c r="B5125" s="133"/>
      <c r="C5125" s="92"/>
      <c r="D5125" s="134"/>
      <c r="E5125" s="132"/>
      <c r="F5125" s="135"/>
      <c r="G5125" s="135"/>
      <c r="H5125" s="136"/>
    </row>
    <row r="5126" spans="1:8" x14ac:dyDescent="0.2">
      <c r="A5126" s="132"/>
      <c r="B5126" s="133"/>
      <c r="C5126" s="92"/>
      <c r="D5126" s="134"/>
      <c r="E5126" s="132"/>
      <c r="F5126" s="135"/>
      <c r="G5126" s="135"/>
      <c r="H5126" s="136"/>
    </row>
    <row r="5127" spans="1:8" x14ac:dyDescent="0.2">
      <c r="A5127" s="132"/>
      <c r="B5127" s="133"/>
      <c r="C5127" s="92"/>
      <c r="D5127" s="134"/>
      <c r="E5127" s="132"/>
      <c r="F5127" s="135"/>
      <c r="G5127" s="135"/>
      <c r="H5127" s="136"/>
    </row>
    <row r="5128" spans="1:8" x14ac:dyDescent="0.2">
      <c r="A5128" s="132"/>
      <c r="B5128" s="133"/>
      <c r="C5128" s="92"/>
      <c r="D5128" s="134"/>
      <c r="E5128" s="132"/>
      <c r="F5128" s="135"/>
      <c r="G5128" s="135"/>
      <c r="H5128" s="136"/>
    </row>
    <row r="5129" spans="1:8" x14ac:dyDescent="0.2">
      <c r="A5129" s="132"/>
      <c r="B5129" s="133"/>
      <c r="C5129" s="92"/>
      <c r="D5129" s="134"/>
      <c r="E5129" s="132"/>
      <c r="F5129" s="135"/>
      <c r="G5129" s="135"/>
      <c r="H5129" s="136"/>
    </row>
    <row r="5130" spans="1:8" x14ac:dyDescent="0.2">
      <c r="A5130" s="132"/>
      <c r="B5130" s="133"/>
      <c r="C5130" s="92"/>
      <c r="D5130" s="134"/>
      <c r="E5130" s="132"/>
      <c r="F5130" s="135"/>
      <c r="G5130" s="135"/>
      <c r="H5130" s="136"/>
    </row>
    <row r="5131" spans="1:8" x14ac:dyDescent="0.2">
      <c r="A5131" s="132"/>
      <c r="B5131" s="133"/>
      <c r="C5131" s="92"/>
      <c r="D5131" s="134"/>
      <c r="E5131" s="132"/>
      <c r="F5131" s="135"/>
      <c r="G5131" s="135"/>
      <c r="H5131" s="136"/>
    </row>
    <row r="5132" spans="1:8" x14ac:dyDescent="0.2">
      <c r="A5132" s="132"/>
      <c r="B5132" s="133"/>
      <c r="C5132" s="92"/>
      <c r="D5132" s="134"/>
      <c r="E5132" s="132"/>
      <c r="F5132" s="135"/>
      <c r="G5132" s="135"/>
      <c r="H5132" s="136"/>
    </row>
    <row r="5133" spans="1:8" x14ac:dyDescent="0.2">
      <c r="A5133" s="132"/>
      <c r="B5133" s="133"/>
      <c r="C5133" s="92"/>
      <c r="D5133" s="134"/>
      <c r="E5133" s="132"/>
      <c r="F5133" s="135"/>
      <c r="G5133" s="135"/>
      <c r="H5133" s="136"/>
    </row>
    <row r="5134" spans="1:8" x14ac:dyDescent="0.2">
      <c r="A5134" s="132"/>
      <c r="B5134" s="133"/>
      <c r="C5134" s="92"/>
      <c r="D5134" s="134"/>
      <c r="E5134" s="132"/>
      <c r="F5134" s="135"/>
      <c r="G5134" s="135"/>
      <c r="H5134" s="136"/>
    </row>
    <row r="5135" spans="1:8" x14ac:dyDescent="0.2">
      <c r="A5135" s="132"/>
      <c r="B5135" s="133"/>
      <c r="C5135" s="92"/>
      <c r="D5135" s="134"/>
      <c r="E5135" s="132"/>
      <c r="F5135" s="135"/>
      <c r="G5135" s="135"/>
      <c r="H5135" s="136"/>
    </row>
    <row r="5136" spans="1:8" x14ac:dyDescent="0.2">
      <c r="A5136" s="132"/>
      <c r="B5136" s="133"/>
      <c r="C5136" s="92"/>
      <c r="D5136" s="134"/>
      <c r="E5136" s="132"/>
      <c r="F5136" s="135"/>
      <c r="G5136" s="135"/>
      <c r="H5136" s="136"/>
    </row>
    <row r="5137" spans="1:8" x14ac:dyDescent="0.2">
      <c r="A5137" s="132"/>
      <c r="B5137" s="133"/>
      <c r="C5137" s="92"/>
      <c r="D5137" s="134"/>
      <c r="E5137" s="132"/>
      <c r="F5137" s="135"/>
      <c r="G5137" s="135"/>
      <c r="H5137" s="136"/>
    </row>
    <row r="5138" spans="1:8" x14ac:dyDescent="0.2">
      <c r="A5138" s="132"/>
      <c r="B5138" s="133"/>
      <c r="C5138" s="92"/>
      <c r="D5138" s="134"/>
      <c r="E5138" s="132"/>
      <c r="F5138" s="135"/>
      <c r="G5138" s="135"/>
      <c r="H5138" s="136"/>
    </row>
    <row r="5139" spans="1:8" x14ac:dyDescent="0.2">
      <c r="A5139" s="132"/>
      <c r="B5139" s="133"/>
      <c r="C5139" s="92"/>
      <c r="D5139" s="134"/>
      <c r="E5139" s="132"/>
      <c r="F5139" s="135"/>
      <c r="G5139" s="135"/>
      <c r="H5139" s="136"/>
    </row>
    <row r="5140" spans="1:8" x14ac:dyDescent="0.2">
      <c r="A5140" s="132"/>
      <c r="B5140" s="133"/>
      <c r="C5140" s="92"/>
      <c r="D5140" s="134"/>
      <c r="E5140" s="132"/>
      <c r="F5140" s="135"/>
      <c r="G5140" s="135"/>
      <c r="H5140" s="136"/>
    </row>
    <row r="5141" spans="1:8" x14ac:dyDescent="0.2">
      <c r="A5141" s="132"/>
      <c r="B5141" s="133"/>
      <c r="C5141" s="92"/>
      <c r="D5141" s="134"/>
      <c r="E5141" s="132"/>
      <c r="F5141" s="135"/>
      <c r="G5141" s="135"/>
      <c r="H5141" s="136"/>
    </row>
    <row r="5142" spans="1:8" x14ac:dyDescent="0.2">
      <c r="A5142" s="132"/>
      <c r="B5142" s="133"/>
      <c r="C5142" s="92"/>
      <c r="D5142" s="134"/>
      <c r="E5142" s="132"/>
      <c r="F5142" s="135"/>
      <c r="G5142" s="135"/>
      <c r="H5142" s="136"/>
    </row>
    <row r="5143" spans="1:8" x14ac:dyDescent="0.2">
      <c r="A5143" s="132"/>
      <c r="B5143" s="133"/>
      <c r="C5143" s="92"/>
      <c r="D5143" s="134"/>
      <c r="E5143" s="132"/>
      <c r="F5143" s="135"/>
      <c r="G5143" s="135"/>
      <c r="H5143" s="136"/>
    </row>
    <row r="5144" spans="1:8" x14ac:dyDescent="0.2">
      <c r="A5144" s="132"/>
      <c r="B5144" s="133"/>
      <c r="C5144" s="92"/>
      <c r="D5144" s="134"/>
      <c r="E5144" s="132"/>
      <c r="F5144" s="135"/>
      <c r="G5144" s="135"/>
      <c r="H5144" s="136"/>
    </row>
    <row r="5145" spans="1:8" x14ac:dyDescent="0.2">
      <c r="A5145" s="132"/>
      <c r="B5145" s="133"/>
      <c r="C5145" s="92"/>
      <c r="D5145" s="134"/>
      <c r="E5145" s="132"/>
      <c r="F5145" s="135"/>
      <c r="G5145" s="135"/>
      <c r="H5145" s="136"/>
    </row>
    <row r="5146" spans="1:8" x14ac:dyDescent="0.2">
      <c r="A5146" s="132"/>
      <c r="B5146" s="133"/>
      <c r="C5146" s="92"/>
      <c r="D5146" s="134"/>
      <c r="E5146" s="132"/>
      <c r="F5146" s="135"/>
      <c r="G5146" s="135"/>
      <c r="H5146" s="136"/>
    </row>
    <row r="5147" spans="1:8" x14ac:dyDescent="0.2">
      <c r="A5147" s="132"/>
      <c r="B5147" s="133"/>
      <c r="C5147" s="92"/>
      <c r="D5147" s="134"/>
      <c r="E5147" s="132"/>
      <c r="F5147" s="135"/>
      <c r="G5147" s="135"/>
      <c r="H5147" s="136"/>
    </row>
    <row r="5148" spans="1:8" x14ac:dyDescent="0.2">
      <c r="A5148" s="132"/>
      <c r="B5148" s="133"/>
      <c r="C5148" s="92"/>
      <c r="D5148" s="134"/>
      <c r="E5148" s="132"/>
      <c r="F5148" s="135"/>
      <c r="G5148" s="135"/>
      <c r="H5148" s="136"/>
    </row>
    <row r="5149" spans="1:8" x14ac:dyDescent="0.2">
      <c r="A5149" s="132"/>
      <c r="B5149" s="133"/>
      <c r="C5149" s="92"/>
      <c r="D5149" s="134"/>
      <c r="E5149" s="132"/>
      <c r="F5149" s="135"/>
      <c r="G5149" s="135"/>
      <c r="H5149" s="136"/>
    </row>
    <row r="5150" spans="1:8" x14ac:dyDescent="0.2">
      <c r="A5150" s="132"/>
      <c r="B5150" s="133"/>
      <c r="C5150" s="92"/>
      <c r="D5150" s="134"/>
      <c r="E5150" s="132"/>
      <c r="F5150" s="135"/>
      <c r="G5150" s="135"/>
      <c r="H5150" s="136"/>
    </row>
    <row r="5151" spans="1:8" x14ac:dyDescent="0.2">
      <c r="A5151" s="132"/>
      <c r="B5151" s="133"/>
      <c r="C5151" s="92"/>
      <c r="D5151" s="134"/>
      <c r="E5151" s="132"/>
      <c r="F5151" s="135"/>
      <c r="G5151" s="135"/>
      <c r="H5151" s="136"/>
    </row>
    <row r="5152" spans="1:8" x14ac:dyDescent="0.2">
      <c r="A5152" s="132"/>
      <c r="B5152" s="133"/>
      <c r="C5152" s="92"/>
      <c r="D5152" s="134"/>
      <c r="E5152" s="132"/>
      <c r="F5152" s="135"/>
      <c r="G5152" s="135"/>
      <c r="H5152" s="136"/>
    </row>
    <row r="5153" spans="1:8" x14ac:dyDescent="0.2">
      <c r="A5153" s="132"/>
      <c r="B5153" s="133"/>
      <c r="C5153" s="92"/>
      <c r="D5153" s="134"/>
      <c r="E5153" s="132"/>
      <c r="F5153" s="135"/>
      <c r="G5153" s="135"/>
      <c r="H5153" s="136"/>
    </row>
    <row r="5154" spans="1:8" x14ac:dyDescent="0.2">
      <c r="A5154" s="132"/>
      <c r="B5154" s="133"/>
      <c r="C5154" s="92"/>
      <c r="D5154" s="134"/>
      <c r="E5154" s="132"/>
      <c r="F5154" s="135"/>
      <c r="G5154" s="135"/>
      <c r="H5154" s="136"/>
    </row>
    <row r="5155" spans="1:8" x14ac:dyDescent="0.2">
      <c r="A5155" s="132"/>
      <c r="B5155" s="133"/>
      <c r="C5155" s="92"/>
      <c r="D5155" s="134"/>
      <c r="E5155" s="132"/>
      <c r="F5155" s="135"/>
      <c r="G5155" s="135"/>
      <c r="H5155" s="136"/>
    </row>
    <row r="5156" spans="1:8" x14ac:dyDescent="0.2">
      <c r="A5156" s="132"/>
      <c r="B5156" s="133"/>
      <c r="C5156" s="92"/>
      <c r="D5156" s="134"/>
      <c r="E5156" s="132"/>
      <c r="F5156" s="135"/>
      <c r="G5156" s="135"/>
      <c r="H5156" s="136"/>
    </row>
    <row r="5157" spans="1:8" x14ac:dyDescent="0.2">
      <c r="A5157" s="132"/>
      <c r="B5157" s="133"/>
      <c r="C5157" s="92"/>
      <c r="D5157" s="134"/>
      <c r="E5157" s="132"/>
      <c r="F5157" s="135"/>
      <c r="G5157" s="135"/>
      <c r="H5157" s="136"/>
    </row>
    <row r="5158" spans="1:8" x14ac:dyDescent="0.2">
      <c r="A5158" s="132"/>
      <c r="B5158" s="133"/>
      <c r="C5158" s="92"/>
      <c r="D5158" s="134"/>
      <c r="E5158" s="132"/>
      <c r="F5158" s="135"/>
      <c r="G5158" s="135"/>
      <c r="H5158" s="136"/>
    </row>
    <row r="5159" spans="1:8" x14ac:dyDescent="0.2">
      <c r="A5159" s="132"/>
      <c r="B5159" s="133"/>
      <c r="C5159" s="92"/>
      <c r="D5159" s="134"/>
      <c r="E5159" s="132"/>
      <c r="F5159" s="135"/>
      <c r="G5159" s="135"/>
      <c r="H5159" s="136"/>
    </row>
    <row r="5160" spans="1:8" x14ac:dyDescent="0.2">
      <c r="A5160" s="132"/>
      <c r="B5160" s="133"/>
      <c r="C5160" s="92"/>
      <c r="D5160" s="134"/>
      <c r="E5160" s="132"/>
      <c r="F5160" s="135"/>
      <c r="G5160" s="135"/>
      <c r="H5160" s="136"/>
    </row>
    <row r="5161" spans="1:8" x14ac:dyDescent="0.2">
      <c r="A5161" s="132"/>
      <c r="B5161" s="133"/>
      <c r="C5161" s="92"/>
      <c r="D5161" s="134"/>
      <c r="E5161" s="132"/>
      <c r="F5161" s="135"/>
      <c r="G5161" s="135"/>
      <c r="H5161" s="136"/>
    </row>
    <row r="5162" spans="1:8" x14ac:dyDescent="0.2">
      <c r="A5162" s="132"/>
      <c r="B5162" s="133"/>
      <c r="C5162" s="92"/>
      <c r="D5162" s="134"/>
      <c r="E5162" s="132"/>
      <c r="F5162" s="135"/>
      <c r="G5162" s="135"/>
      <c r="H5162" s="136"/>
    </row>
    <row r="5163" spans="1:8" x14ac:dyDescent="0.2">
      <c r="A5163" s="132"/>
      <c r="B5163" s="133"/>
      <c r="C5163" s="92"/>
      <c r="D5163" s="134"/>
      <c r="E5163" s="132"/>
      <c r="F5163" s="135"/>
      <c r="G5163" s="135"/>
      <c r="H5163" s="136"/>
    </row>
    <row r="5164" spans="1:8" x14ac:dyDescent="0.2">
      <c r="A5164" s="132"/>
      <c r="B5164" s="133"/>
      <c r="C5164" s="92"/>
      <c r="D5164" s="134"/>
      <c r="E5164" s="132"/>
      <c r="F5164" s="135"/>
      <c r="G5164" s="135"/>
      <c r="H5164" s="136"/>
    </row>
    <row r="5165" spans="1:8" x14ac:dyDescent="0.2">
      <c r="A5165" s="132"/>
      <c r="B5165" s="133"/>
      <c r="C5165" s="92"/>
      <c r="D5165" s="134"/>
      <c r="E5165" s="132"/>
      <c r="F5165" s="135"/>
      <c r="G5165" s="135"/>
      <c r="H5165" s="136"/>
    </row>
    <row r="5166" spans="1:8" x14ac:dyDescent="0.2">
      <c r="A5166" s="132"/>
      <c r="B5166" s="133"/>
      <c r="C5166" s="92"/>
      <c r="D5166" s="134"/>
      <c r="E5166" s="132"/>
      <c r="F5166" s="135"/>
      <c r="G5166" s="135"/>
      <c r="H5166" s="136"/>
    </row>
    <row r="5167" spans="1:8" x14ac:dyDescent="0.2">
      <c r="A5167" s="132"/>
      <c r="B5167" s="133"/>
      <c r="C5167" s="92"/>
      <c r="D5167" s="134"/>
      <c r="E5167" s="132"/>
      <c r="F5167" s="135"/>
      <c r="G5167" s="135"/>
      <c r="H5167" s="136"/>
    </row>
    <row r="5168" spans="1:8" x14ac:dyDescent="0.2">
      <c r="A5168" s="132"/>
      <c r="B5168" s="133"/>
      <c r="C5168" s="92"/>
      <c r="D5168" s="134"/>
      <c r="E5168" s="132"/>
      <c r="F5168" s="135"/>
      <c r="G5168" s="135"/>
      <c r="H5168" s="136"/>
    </row>
    <row r="5169" spans="1:8" x14ac:dyDescent="0.2">
      <c r="A5169" s="132"/>
      <c r="B5169" s="133"/>
      <c r="C5169" s="92"/>
      <c r="D5169" s="134"/>
      <c r="E5169" s="132"/>
      <c r="F5169" s="135"/>
      <c r="G5169" s="135"/>
      <c r="H5169" s="136"/>
    </row>
    <row r="5170" spans="1:8" x14ac:dyDescent="0.2">
      <c r="A5170" s="132"/>
      <c r="B5170" s="133"/>
      <c r="C5170" s="92"/>
      <c r="D5170" s="134"/>
      <c r="E5170" s="132"/>
      <c r="F5170" s="135"/>
      <c r="G5170" s="135"/>
      <c r="H5170" s="136"/>
    </row>
    <row r="5171" spans="1:8" x14ac:dyDescent="0.2">
      <c r="A5171" s="132"/>
      <c r="B5171" s="133"/>
      <c r="C5171" s="92"/>
      <c r="D5171" s="134"/>
      <c r="E5171" s="132"/>
      <c r="F5171" s="135"/>
      <c r="G5171" s="135"/>
      <c r="H5171" s="136"/>
    </row>
    <row r="5172" spans="1:8" x14ac:dyDescent="0.2">
      <c r="A5172" s="132"/>
      <c r="B5172" s="133"/>
      <c r="C5172" s="92"/>
      <c r="D5172" s="134"/>
      <c r="E5172" s="132"/>
      <c r="F5172" s="135"/>
      <c r="G5172" s="135"/>
      <c r="H5172" s="136"/>
    </row>
    <row r="5173" spans="1:8" x14ac:dyDescent="0.2">
      <c r="A5173" s="132"/>
      <c r="B5173" s="133"/>
      <c r="C5173" s="92"/>
      <c r="D5173" s="134"/>
      <c r="E5173" s="132"/>
      <c r="F5173" s="135"/>
      <c r="G5173" s="135"/>
      <c r="H5173" s="136"/>
    </row>
    <row r="5174" spans="1:8" x14ac:dyDescent="0.2">
      <c r="A5174" s="132"/>
      <c r="B5174" s="133"/>
      <c r="C5174" s="92"/>
      <c r="D5174" s="134"/>
      <c r="E5174" s="132"/>
      <c r="F5174" s="135"/>
      <c r="G5174" s="135"/>
      <c r="H5174" s="136"/>
    </row>
    <row r="5175" spans="1:8" x14ac:dyDescent="0.2">
      <c r="A5175" s="132"/>
      <c r="B5175" s="133"/>
      <c r="C5175" s="92"/>
      <c r="D5175" s="134"/>
      <c r="E5175" s="132"/>
      <c r="F5175" s="135"/>
      <c r="G5175" s="135"/>
      <c r="H5175" s="136"/>
    </row>
    <row r="5176" spans="1:8" x14ac:dyDescent="0.2">
      <c r="A5176" s="132"/>
      <c r="B5176" s="133"/>
      <c r="C5176" s="92"/>
      <c r="D5176" s="134"/>
      <c r="E5176" s="132"/>
      <c r="F5176" s="135"/>
      <c r="G5176" s="135"/>
      <c r="H5176" s="136"/>
    </row>
    <row r="5177" spans="1:8" x14ac:dyDescent="0.2">
      <c r="A5177" s="132"/>
      <c r="B5177" s="133"/>
      <c r="C5177" s="92"/>
      <c r="D5177" s="134"/>
      <c r="E5177" s="132"/>
      <c r="F5177" s="135"/>
      <c r="G5177" s="135"/>
      <c r="H5177" s="136"/>
    </row>
    <row r="5178" spans="1:8" x14ac:dyDescent="0.2">
      <c r="A5178" s="132"/>
      <c r="B5178" s="133"/>
      <c r="C5178" s="92"/>
      <c r="D5178" s="134"/>
      <c r="E5178" s="132"/>
      <c r="F5178" s="135"/>
      <c r="G5178" s="135"/>
      <c r="H5178" s="136"/>
    </row>
    <row r="5179" spans="1:8" x14ac:dyDescent="0.2">
      <c r="A5179" s="132"/>
      <c r="B5179" s="133"/>
      <c r="C5179" s="92"/>
      <c r="D5179" s="134"/>
      <c r="E5179" s="132"/>
      <c r="F5179" s="135"/>
      <c r="G5179" s="135"/>
      <c r="H5179" s="136"/>
    </row>
    <row r="5180" spans="1:8" x14ac:dyDescent="0.2">
      <c r="A5180" s="132"/>
      <c r="B5180" s="133"/>
      <c r="C5180" s="92"/>
      <c r="D5180" s="134"/>
      <c r="E5180" s="132"/>
      <c r="F5180" s="135"/>
      <c r="G5180" s="135"/>
      <c r="H5180" s="136"/>
    </row>
    <row r="5181" spans="1:8" x14ac:dyDescent="0.2">
      <c r="A5181" s="132"/>
      <c r="B5181" s="133"/>
      <c r="C5181" s="92"/>
      <c r="D5181" s="134"/>
      <c r="E5181" s="132"/>
      <c r="F5181" s="135"/>
      <c r="G5181" s="135"/>
      <c r="H5181" s="136"/>
    </row>
    <row r="5182" spans="1:8" x14ac:dyDescent="0.2">
      <c r="A5182" s="132"/>
      <c r="B5182" s="133"/>
      <c r="C5182" s="92"/>
      <c r="D5182" s="134"/>
      <c r="E5182" s="132"/>
      <c r="F5182" s="135"/>
      <c r="G5182" s="135"/>
      <c r="H5182" s="136"/>
    </row>
    <row r="5183" spans="1:8" x14ac:dyDescent="0.2">
      <c r="A5183" s="132"/>
      <c r="B5183" s="133"/>
      <c r="C5183" s="92"/>
      <c r="D5183" s="134"/>
      <c r="E5183" s="132"/>
      <c r="F5183" s="135"/>
      <c r="G5183" s="135"/>
      <c r="H5183" s="136"/>
    </row>
    <row r="5184" spans="1:8" x14ac:dyDescent="0.2">
      <c r="A5184" s="132"/>
      <c r="B5184" s="133"/>
      <c r="C5184" s="92"/>
      <c r="D5184" s="134"/>
      <c r="E5184" s="132"/>
      <c r="F5184" s="135"/>
      <c r="G5184" s="135"/>
      <c r="H5184" s="136"/>
    </row>
    <row r="5185" spans="1:8" x14ac:dyDescent="0.2">
      <c r="A5185" s="132"/>
      <c r="B5185" s="133"/>
      <c r="C5185" s="92"/>
      <c r="D5185" s="134"/>
      <c r="E5185" s="132"/>
      <c r="F5185" s="135"/>
      <c r="G5185" s="135"/>
      <c r="H5185" s="136"/>
    </row>
    <row r="5186" spans="1:8" x14ac:dyDescent="0.2">
      <c r="A5186" s="132"/>
      <c r="B5186" s="133"/>
      <c r="C5186" s="92"/>
      <c r="D5186" s="134"/>
      <c r="E5186" s="132"/>
      <c r="F5186" s="135"/>
      <c r="G5186" s="135"/>
      <c r="H5186" s="136"/>
    </row>
    <row r="5187" spans="1:8" x14ac:dyDescent="0.2">
      <c r="A5187" s="132"/>
      <c r="B5187" s="133"/>
      <c r="C5187" s="92"/>
      <c r="D5187" s="134"/>
      <c r="E5187" s="132"/>
      <c r="F5187" s="135"/>
      <c r="G5187" s="135"/>
      <c r="H5187" s="136"/>
    </row>
    <row r="5188" spans="1:8" x14ac:dyDescent="0.2">
      <c r="A5188" s="132"/>
      <c r="B5188" s="133"/>
      <c r="C5188" s="92"/>
      <c r="D5188" s="134"/>
      <c r="E5188" s="132"/>
      <c r="F5188" s="135"/>
      <c r="G5188" s="135"/>
      <c r="H5188" s="136"/>
    </row>
    <row r="5189" spans="1:8" x14ac:dyDescent="0.2">
      <c r="A5189" s="132"/>
      <c r="B5189" s="133"/>
      <c r="C5189" s="92"/>
      <c r="D5189" s="134"/>
      <c r="E5189" s="132"/>
      <c r="F5189" s="135"/>
      <c r="G5189" s="135"/>
      <c r="H5189" s="136"/>
    </row>
    <row r="5190" spans="1:8" x14ac:dyDescent="0.2">
      <c r="A5190" s="132"/>
      <c r="B5190" s="133"/>
      <c r="C5190" s="92"/>
      <c r="D5190" s="134"/>
      <c r="E5190" s="132"/>
      <c r="F5190" s="135"/>
      <c r="G5190" s="135"/>
      <c r="H5190" s="136"/>
    </row>
    <row r="5191" spans="1:8" x14ac:dyDescent="0.2">
      <c r="A5191" s="132"/>
      <c r="B5191" s="133"/>
      <c r="C5191" s="92"/>
      <c r="D5191" s="134"/>
      <c r="E5191" s="132"/>
      <c r="F5191" s="135"/>
      <c r="G5191" s="135"/>
      <c r="H5191" s="136"/>
    </row>
    <row r="5192" spans="1:8" x14ac:dyDescent="0.2">
      <c r="A5192" s="132"/>
      <c r="B5192" s="133"/>
      <c r="C5192" s="92"/>
      <c r="D5192" s="134"/>
      <c r="E5192" s="132"/>
      <c r="F5192" s="135"/>
      <c r="G5192" s="135"/>
      <c r="H5192" s="136"/>
    </row>
    <row r="5193" spans="1:8" x14ac:dyDescent="0.2">
      <c r="A5193" s="132"/>
      <c r="B5193" s="133"/>
      <c r="C5193" s="92"/>
      <c r="D5193" s="134"/>
      <c r="E5193" s="132"/>
      <c r="F5193" s="135"/>
      <c r="G5193" s="135"/>
      <c r="H5193" s="136"/>
    </row>
    <row r="5194" spans="1:8" x14ac:dyDescent="0.2">
      <c r="A5194" s="132"/>
      <c r="B5194" s="133"/>
      <c r="C5194" s="92"/>
      <c r="D5194" s="134"/>
      <c r="E5194" s="132"/>
      <c r="F5194" s="135"/>
      <c r="G5194" s="135"/>
      <c r="H5194" s="136"/>
    </row>
    <row r="5195" spans="1:8" x14ac:dyDescent="0.2">
      <c r="A5195" s="132"/>
      <c r="B5195" s="133"/>
      <c r="C5195" s="92"/>
      <c r="D5195" s="134"/>
      <c r="E5195" s="132"/>
      <c r="F5195" s="135"/>
      <c r="G5195" s="135"/>
      <c r="H5195" s="136"/>
    </row>
    <row r="5196" spans="1:8" x14ac:dyDescent="0.2">
      <c r="A5196" s="132"/>
      <c r="B5196" s="133"/>
      <c r="C5196" s="92"/>
      <c r="D5196" s="134"/>
      <c r="E5196" s="132"/>
      <c r="F5196" s="135"/>
      <c r="G5196" s="135"/>
      <c r="H5196" s="136"/>
    </row>
    <row r="5197" spans="1:8" x14ac:dyDescent="0.2">
      <c r="A5197" s="132"/>
      <c r="B5197" s="133"/>
      <c r="C5197" s="92"/>
      <c r="D5197" s="134"/>
      <c r="E5197" s="132"/>
      <c r="F5197" s="135"/>
      <c r="G5197" s="135"/>
      <c r="H5197" s="136"/>
    </row>
    <row r="5198" spans="1:8" x14ac:dyDescent="0.2">
      <c r="A5198" s="132"/>
      <c r="B5198" s="133"/>
      <c r="C5198" s="92"/>
      <c r="D5198" s="134"/>
      <c r="E5198" s="132"/>
      <c r="F5198" s="135"/>
      <c r="G5198" s="135"/>
      <c r="H5198" s="136"/>
    </row>
    <row r="5199" spans="1:8" x14ac:dyDescent="0.2">
      <c r="A5199" s="132"/>
      <c r="B5199" s="133"/>
      <c r="C5199" s="92"/>
      <c r="D5199" s="134"/>
      <c r="E5199" s="132"/>
      <c r="F5199" s="135"/>
      <c r="G5199" s="135"/>
      <c r="H5199" s="136"/>
    </row>
    <row r="5200" spans="1:8" x14ac:dyDescent="0.2">
      <c r="A5200" s="132"/>
      <c r="B5200" s="133"/>
      <c r="C5200" s="92"/>
      <c r="D5200" s="134"/>
      <c r="E5200" s="132"/>
      <c r="F5200" s="135"/>
      <c r="G5200" s="135"/>
      <c r="H5200" s="136"/>
    </row>
    <row r="5201" spans="1:8" x14ac:dyDescent="0.2">
      <c r="A5201" s="132"/>
      <c r="B5201" s="133"/>
      <c r="C5201" s="92"/>
      <c r="D5201" s="134"/>
      <c r="E5201" s="132"/>
      <c r="F5201" s="135"/>
      <c r="G5201" s="135"/>
      <c r="H5201" s="136"/>
    </row>
    <row r="5202" spans="1:8" x14ac:dyDescent="0.2">
      <c r="A5202" s="132"/>
      <c r="B5202" s="133"/>
      <c r="C5202" s="92"/>
      <c r="D5202" s="134"/>
      <c r="E5202" s="132"/>
      <c r="F5202" s="135"/>
      <c r="G5202" s="135"/>
      <c r="H5202" s="136"/>
    </row>
    <row r="5203" spans="1:8" x14ac:dyDescent="0.2">
      <c r="A5203" s="132"/>
      <c r="B5203" s="133"/>
      <c r="C5203" s="92"/>
      <c r="D5203" s="134"/>
      <c r="E5203" s="132"/>
      <c r="F5203" s="135"/>
      <c r="G5203" s="135"/>
      <c r="H5203" s="136"/>
    </row>
    <row r="5204" spans="1:8" x14ac:dyDescent="0.2">
      <c r="A5204" s="132"/>
      <c r="B5204" s="133"/>
      <c r="C5204" s="92"/>
      <c r="D5204" s="134"/>
      <c r="E5204" s="132"/>
      <c r="F5204" s="135"/>
      <c r="G5204" s="135"/>
      <c r="H5204" s="136"/>
    </row>
    <row r="5205" spans="1:8" x14ac:dyDescent="0.2">
      <c r="A5205" s="132"/>
      <c r="B5205" s="133"/>
      <c r="C5205" s="92"/>
      <c r="D5205" s="134"/>
      <c r="E5205" s="132"/>
      <c r="F5205" s="135"/>
      <c r="G5205" s="135"/>
      <c r="H5205" s="136"/>
    </row>
    <row r="5206" spans="1:8" x14ac:dyDescent="0.2">
      <c r="A5206" s="132"/>
      <c r="B5206" s="133"/>
      <c r="C5206" s="92"/>
      <c r="D5206" s="134"/>
      <c r="E5206" s="132"/>
      <c r="F5206" s="135"/>
      <c r="G5206" s="135"/>
      <c r="H5206" s="136"/>
    </row>
    <row r="5207" spans="1:8" x14ac:dyDescent="0.2">
      <c r="A5207" s="132"/>
      <c r="B5207" s="133"/>
      <c r="C5207" s="92"/>
      <c r="D5207" s="134"/>
      <c r="E5207" s="132"/>
      <c r="F5207" s="135"/>
      <c r="G5207" s="135"/>
      <c r="H5207" s="136"/>
    </row>
    <row r="5208" spans="1:8" x14ac:dyDescent="0.2">
      <c r="A5208" s="132"/>
      <c r="B5208" s="133"/>
      <c r="C5208" s="92"/>
      <c r="D5208" s="134"/>
      <c r="E5208" s="132"/>
      <c r="F5208" s="135"/>
      <c r="G5208" s="135"/>
      <c r="H5208" s="136"/>
    </row>
    <row r="5209" spans="1:8" x14ac:dyDescent="0.2">
      <c r="A5209" s="132"/>
      <c r="B5209" s="133"/>
      <c r="C5209" s="92"/>
      <c r="D5209" s="134"/>
      <c r="E5209" s="132"/>
      <c r="F5209" s="135"/>
      <c r="G5209" s="135"/>
      <c r="H5209" s="136"/>
    </row>
    <row r="5210" spans="1:8" x14ac:dyDescent="0.2">
      <c r="A5210" s="132"/>
      <c r="B5210" s="133"/>
      <c r="C5210" s="92"/>
      <c r="D5210" s="134"/>
      <c r="E5210" s="132"/>
      <c r="F5210" s="135"/>
      <c r="G5210" s="135"/>
      <c r="H5210" s="136"/>
    </row>
    <row r="5211" spans="1:8" x14ac:dyDescent="0.2">
      <c r="A5211" s="132"/>
      <c r="B5211" s="133"/>
      <c r="C5211" s="92"/>
      <c r="D5211" s="134"/>
      <c r="E5211" s="132"/>
      <c r="F5211" s="135"/>
      <c r="G5211" s="135"/>
      <c r="H5211" s="136"/>
    </row>
    <row r="5212" spans="1:8" x14ac:dyDescent="0.2">
      <c r="A5212" s="132"/>
      <c r="B5212" s="133"/>
      <c r="C5212" s="92"/>
      <c r="D5212" s="134"/>
      <c r="E5212" s="132"/>
      <c r="F5212" s="135"/>
      <c r="G5212" s="135"/>
      <c r="H5212" s="136"/>
    </row>
    <row r="5213" spans="1:8" x14ac:dyDescent="0.2">
      <c r="A5213" s="132"/>
      <c r="B5213" s="133"/>
      <c r="C5213" s="92"/>
      <c r="D5213" s="134"/>
      <c r="E5213" s="132"/>
      <c r="F5213" s="135"/>
      <c r="G5213" s="135"/>
      <c r="H5213" s="136"/>
    </row>
    <row r="5214" spans="1:8" x14ac:dyDescent="0.2">
      <c r="A5214" s="132"/>
      <c r="B5214" s="133"/>
      <c r="C5214" s="92"/>
      <c r="D5214" s="134"/>
      <c r="E5214" s="132"/>
      <c r="F5214" s="135"/>
      <c r="G5214" s="135"/>
      <c r="H5214" s="136"/>
    </row>
    <row r="5215" spans="1:8" x14ac:dyDescent="0.2">
      <c r="A5215" s="132"/>
      <c r="B5215" s="133"/>
      <c r="C5215" s="92"/>
      <c r="D5215" s="134"/>
      <c r="E5215" s="132"/>
      <c r="F5215" s="135"/>
      <c r="G5215" s="135"/>
      <c r="H5215" s="136"/>
    </row>
    <row r="5216" spans="1:8" x14ac:dyDescent="0.2">
      <c r="A5216" s="132"/>
      <c r="B5216" s="133"/>
      <c r="C5216" s="92"/>
      <c r="D5216" s="134"/>
      <c r="E5216" s="132"/>
      <c r="F5216" s="135"/>
      <c r="G5216" s="135"/>
      <c r="H5216" s="136"/>
    </row>
    <row r="5217" spans="1:8" x14ac:dyDescent="0.2">
      <c r="A5217" s="132"/>
      <c r="B5217" s="133"/>
      <c r="C5217" s="92"/>
      <c r="D5217" s="134"/>
      <c r="E5217" s="132"/>
      <c r="F5217" s="135"/>
      <c r="G5217" s="135"/>
      <c r="H5217" s="136"/>
    </row>
    <row r="5218" spans="1:8" x14ac:dyDescent="0.2">
      <c r="A5218" s="132"/>
      <c r="B5218" s="133"/>
      <c r="C5218" s="92"/>
      <c r="D5218" s="134"/>
      <c r="E5218" s="132"/>
      <c r="F5218" s="135"/>
      <c r="G5218" s="135"/>
      <c r="H5218" s="136"/>
    </row>
    <row r="5219" spans="1:8" x14ac:dyDescent="0.2">
      <c r="A5219" s="132"/>
      <c r="B5219" s="133"/>
      <c r="C5219" s="92"/>
      <c r="D5219" s="134"/>
      <c r="E5219" s="132"/>
      <c r="F5219" s="135"/>
      <c r="G5219" s="135"/>
      <c r="H5219" s="136"/>
    </row>
    <row r="5220" spans="1:8" x14ac:dyDescent="0.2">
      <c r="A5220" s="132"/>
      <c r="B5220" s="133"/>
      <c r="C5220" s="92"/>
      <c r="D5220" s="134"/>
      <c r="E5220" s="132"/>
      <c r="F5220" s="135"/>
      <c r="G5220" s="135"/>
      <c r="H5220" s="136"/>
    </row>
    <row r="5221" spans="1:8" x14ac:dyDescent="0.2">
      <c r="A5221" s="132"/>
      <c r="B5221" s="133"/>
      <c r="C5221" s="92"/>
      <c r="D5221" s="134"/>
      <c r="E5221" s="132"/>
      <c r="F5221" s="135"/>
      <c r="G5221" s="135"/>
      <c r="H5221" s="136"/>
    </row>
    <row r="5222" spans="1:8" x14ac:dyDescent="0.2">
      <c r="A5222" s="132"/>
      <c r="B5222" s="133"/>
      <c r="C5222" s="92"/>
      <c r="D5222" s="134"/>
      <c r="E5222" s="132"/>
      <c r="F5222" s="135"/>
      <c r="G5222" s="135"/>
      <c r="H5222" s="136"/>
    </row>
    <row r="5223" spans="1:8" x14ac:dyDescent="0.2">
      <c r="A5223" s="132"/>
      <c r="B5223" s="133"/>
      <c r="C5223" s="92"/>
      <c r="D5223" s="134"/>
      <c r="E5223" s="132"/>
      <c r="F5223" s="135"/>
      <c r="G5223" s="135"/>
      <c r="H5223" s="136"/>
    </row>
    <row r="5224" spans="1:8" x14ac:dyDescent="0.2">
      <c r="A5224" s="132"/>
      <c r="B5224" s="133"/>
      <c r="C5224" s="92"/>
      <c r="D5224" s="134"/>
      <c r="E5224" s="132"/>
      <c r="F5224" s="135"/>
      <c r="G5224" s="135"/>
      <c r="H5224" s="136"/>
    </row>
    <row r="5225" spans="1:8" x14ac:dyDescent="0.2">
      <c r="A5225" s="132"/>
      <c r="B5225" s="133"/>
      <c r="C5225" s="92"/>
      <c r="D5225" s="134"/>
      <c r="E5225" s="132"/>
      <c r="F5225" s="135"/>
      <c r="G5225" s="135"/>
      <c r="H5225" s="136"/>
    </row>
    <row r="5226" spans="1:8" x14ac:dyDescent="0.2">
      <c r="A5226" s="132"/>
      <c r="B5226" s="133"/>
      <c r="C5226" s="92"/>
      <c r="D5226" s="134"/>
      <c r="E5226" s="132"/>
      <c r="F5226" s="135"/>
      <c r="G5226" s="135"/>
      <c r="H5226" s="136"/>
    </row>
    <row r="5227" spans="1:8" x14ac:dyDescent="0.2">
      <c r="A5227" s="132"/>
      <c r="B5227" s="133"/>
      <c r="C5227" s="92"/>
      <c r="D5227" s="134"/>
      <c r="E5227" s="132"/>
      <c r="F5227" s="135"/>
      <c r="G5227" s="135"/>
      <c r="H5227" s="136"/>
    </row>
    <row r="5228" spans="1:8" x14ac:dyDescent="0.2">
      <c r="A5228" s="132"/>
      <c r="B5228" s="133"/>
      <c r="C5228" s="92"/>
      <c r="D5228" s="134"/>
      <c r="E5228" s="132"/>
      <c r="F5228" s="135"/>
      <c r="G5228" s="135"/>
      <c r="H5228" s="136"/>
    </row>
    <row r="5229" spans="1:8" x14ac:dyDescent="0.2">
      <c r="A5229" s="132"/>
      <c r="B5229" s="133"/>
      <c r="C5229" s="92"/>
      <c r="D5229" s="134"/>
      <c r="E5229" s="132"/>
      <c r="F5229" s="135"/>
      <c r="G5229" s="135"/>
      <c r="H5229" s="136"/>
    </row>
    <row r="5230" spans="1:8" x14ac:dyDescent="0.2">
      <c r="A5230" s="132"/>
      <c r="B5230" s="133"/>
      <c r="C5230" s="92"/>
      <c r="D5230" s="134"/>
      <c r="E5230" s="132"/>
      <c r="F5230" s="135"/>
      <c r="G5230" s="135"/>
      <c r="H5230" s="136"/>
    </row>
    <row r="5231" spans="1:8" x14ac:dyDescent="0.2">
      <c r="A5231" s="132"/>
      <c r="B5231" s="133"/>
      <c r="C5231" s="92"/>
      <c r="D5231" s="134"/>
      <c r="E5231" s="132"/>
      <c r="F5231" s="135"/>
      <c r="G5231" s="135"/>
      <c r="H5231" s="136"/>
    </row>
    <row r="5232" spans="1:8" x14ac:dyDescent="0.2">
      <c r="A5232" s="132"/>
      <c r="B5232" s="133"/>
      <c r="C5232" s="92"/>
      <c r="D5232" s="134"/>
      <c r="E5232" s="132"/>
      <c r="F5232" s="135"/>
      <c r="G5232" s="135"/>
      <c r="H5232" s="136"/>
    </row>
    <row r="5233" spans="1:8" x14ac:dyDescent="0.2">
      <c r="A5233" s="132"/>
      <c r="B5233" s="133"/>
      <c r="C5233" s="92"/>
      <c r="D5233" s="134"/>
      <c r="E5233" s="132"/>
      <c r="F5233" s="135"/>
      <c r="G5233" s="135"/>
      <c r="H5233" s="136"/>
    </row>
    <row r="5234" spans="1:8" x14ac:dyDescent="0.2">
      <c r="A5234" s="132"/>
      <c r="B5234" s="133"/>
      <c r="C5234" s="92"/>
      <c r="D5234" s="134"/>
      <c r="E5234" s="132"/>
      <c r="F5234" s="135"/>
      <c r="G5234" s="135"/>
      <c r="H5234" s="136"/>
    </row>
    <row r="5235" spans="1:8" x14ac:dyDescent="0.2">
      <c r="A5235" s="132"/>
      <c r="B5235" s="133"/>
      <c r="C5235" s="92"/>
      <c r="D5235" s="134"/>
      <c r="E5235" s="132"/>
      <c r="F5235" s="135"/>
      <c r="G5235" s="135"/>
      <c r="H5235" s="136"/>
    </row>
    <row r="5236" spans="1:8" x14ac:dyDescent="0.2">
      <c r="A5236" s="132"/>
      <c r="B5236" s="133"/>
      <c r="C5236" s="92"/>
      <c r="D5236" s="134"/>
      <c r="E5236" s="132"/>
      <c r="F5236" s="135"/>
      <c r="G5236" s="135"/>
      <c r="H5236" s="136"/>
    </row>
    <row r="5237" spans="1:8" x14ac:dyDescent="0.2">
      <c r="A5237" s="132"/>
      <c r="B5237" s="133"/>
      <c r="C5237" s="92"/>
      <c r="D5237" s="134"/>
      <c r="E5237" s="132"/>
      <c r="F5237" s="135"/>
      <c r="G5237" s="135"/>
      <c r="H5237" s="136"/>
    </row>
    <row r="5238" spans="1:8" x14ac:dyDescent="0.2">
      <c r="A5238" s="132"/>
      <c r="B5238" s="133"/>
      <c r="C5238" s="92"/>
      <c r="D5238" s="134"/>
      <c r="E5238" s="132"/>
      <c r="F5238" s="135"/>
      <c r="G5238" s="135"/>
      <c r="H5238" s="136"/>
    </row>
    <row r="5239" spans="1:8" x14ac:dyDescent="0.2">
      <c r="A5239" s="132"/>
      <c r="B5239" s="133"/>
      <c r="C5239" s="92"/>
      <c r="D5239" s="134"/>
      <c r="E5239" s="132"/>
      <c r="F5239" s="135"/>
      <c r="G5239" s="135"/>
      <c r="H5239" s="136"/>
    </row>
    <row r="5240" spans="1:8" x14ac:dyDescent="0.2">
      <c r="A5240" s="132"/>
      <c r="B5240" s="133"/>
      <c r="C5240" s="92"/>
      <c r="D5240" s="134"/>
      <c r="E5240" s="132"/>
      <c r="F5240" s="135"/>
      <c r="G5240" s="135"/>
      <c r="H5240" s="136"/>
    </row>
    <row r="5241" spans="1:8" x14ac:dyDescent="0.2">
      <c r="A5241" s="132"/>
      <c r="B5241" s="133"/>
      <c r="C5241" s="92"/>
      <c r="D5241" s="134"/>
      <c r="E5241" s="132"/>
      <c r="F5241" s="135"/>
      <c r="G5241" s="135"/>
      <c r="H5241" s="136"/>
    </row>
    <row r="5242" spans="1:8" x14ac:dyDescent="0.2">
      <c r="A5242" s="132"/>
      <c r="B5242" s="133"/>
      <c r="C5242" s="92"/>
      <c r="D5242" s="134"/>
      <c r="E5242" s="132"/>
      <c r="F5242" s="135"/>
      <c r="G5242" s="135"/>
      <c r="H5242" s="136"/>
    </row>
    <row r="5243" spans="1:8" x14ac:dyDescent="0.2">
      <c r="A5243" s="132"/>
      <c r="B5243" s="133"/>
      <c r="C5243" s="92"/>
      <c r="D5243" s="134"/>
      <c r="E5243" s="132"/>
      <c r="F5243" s="135"/>
      <c r="G5243" s="135"/>
      <c r="H5243" s="136"/>
    </row>
    <row r="5244" spans="1:8" x14ac:dyDescent="0.2">
      <c r="A5244" s="132"/>
      <c r="B5244" s="133"/>
      <c r="C5244" s="92"/>
      <c r="D5244" s="134"/>
      <c r="E5244" s="132"/>
      <c r="F5244" s="135"/>
      <c r="G5244" s="135"/>
      <c r="H5244" s="136"/>
    </row>
    <row r="5245" spans="1:8" x14ac:dyDescent="0.2">
      <c r="A5245" s="132"/>
      <c r="B5245" s="133"/>
      <c r="C5245" s="92"/>
      <c r="D5245" s="134"/>
      <c r="E5245" s="132"/>
      <c r="F5245" s="135"/>
      <c r="G5245" s="135"/>
      <c r="H5245" s="136"/>
    </row>
    <row r="5246" spans="1:8" x14ac:dyDescent="0.2">
      <c r="A5246" s="132"/>
      <c r="B5246" s="133"/>
      <c r="C5246" s="92"/>
      <c r="D5246" s="134"/>
      <c r="E5246" s="132"/>
      <c r="F5246" s="135"/>
      <c r="G5246" s="135"/>
      <c r="H5246" s="136"/>
    </row>
    <row r="5247" spans="1:8" x14ac:dyDescent="0.2">
      <c r="A5247" s="132"/>
      <c r="B5247" s="133"/>
      <c r="C5247" s="92"/>
      <c r="D5247" s="134"/>
      <c r="E5247" s="132"/>
      <c r="F5247" s="135"/>
      <c r="G5247" s="135"/>
      <c r="H5247" s="136"/>
    </row>
    <row r="5248" spans="1:8" x14ac:dyDescent="0.2">
      <c r="A5248" s="132"/>
      <c r="B5248" s="133"/>
      <c r="C5248" s="92"/>
      <c r="D5248" s="134"/>
      <c r="E5248" s="132"/>
      <c r="F5248" s="135"/>
      <c r="G5248" s="135"/>
      <c r="H5248" s="136"/>
    </row>
    <row r="5249" spans="1:8" x14ac:dyDescent="0.2">
      <c r="A5249" s="132"/>
      <c r="B5249" s="133"/>
      <c r="C5249" s="92"/>
      <c r="D5249" s="134"/>
      <c r="E5249" s="132"/>
      <c r="F5249" s="135"/>
      <c r="G5249" s="135"/>
      <c r="H5249" s="136"/>
    </row>
    <row r="5250" spans="1:8" x14ac:dyDescent="0.2">
      <c r="A5250" s="132"/>
      <c r="B5250" s="133"/>
      <c r="C5250" s="92"/>
      <c r="D5250" s="134"/>
      <c r="E5250" s="132"/>
      <c r="F5250" s="135"/>
      <c r="G5250" s="135"/>
      <c r="H5250" s="136"/>
    </row>
    <row r="5251" spans="1:8" x14ac:dyDescent="0.2">
      <c r="A5251" s="132"/>
      <c r="B5251" s="133"/>
      <c r="C5251" s="92"/>
      <c r="D5251" s="134"/>
      <c r="E5251" s="132"/>
      <c r="F5251" s="135"/>
      <c r="G5251" s="135"/>
      <c r="H5251" s="136"/>
    </row>
    <row r="5252" spans="1:8" x14ac:dyDescent="0.2">
      <c r="A5252" s="132"/>
      <c r="B5252" s="133"/>
      <c r="C5252" s="92"/>
      <c r="D5252" s="134"/>
      <c r="E5252" s="132"/>
      <c r="F5252" s="135"/>
      <c r="G5252" s="135"/>
      <c r="H5252" s="136"/>
    </row>
    <row r="5253" spans="1:8" x14ac:dyDescent="0.2">
      <c r="A5253" s="132"/>
      <c r="B5253" s="133"/>
      <c r="C5253" s="92"/>
      <c r="D5253" s="134"/>
      <c r="E5253" s="132"/>
      <c r="F5253" s="135"/>
      <c r="G5253" s="135"/>
      <c r="H5253" s="136"/>
    </row>
    <row r="5254" spans="1:8" x14ac:dyDescent="0.2">
      <c r="A5254" s="132"/>
      <c r="B5254" s="133"/>
      <c r="C5254" s="92"/>
      <c r="D5254" s="134"/>
      <c r="E5254" s="132"/>
      <c r="F5254" s="135"/>
      <c r="G5254" s="135"/>
      <c r="H5254" s="136"/>
    </row>
    <row r="5255" spans="1:8" x14ac:dyDescent="0.2">
      <c r="A5255" s="132"/>
      <c r="B5255" s="133"/>
      <c r="C5255" s="92"/>
      <c r="D5255" s="134"/>
      <c r="E5255" s="132"/>
      <c r="F5255" s="135"/>
      <c r="G5255" s="135"/>
      <c r="H5255" s="136"/>
    </row>
    <row r="5256" spans="1:8" x14ac:dyDescent="0.2">
      <c r="A5256" s="132"/>
      <c r="B5256" s="133"/>
      <c r="C5256" s="92"/>
      <c r="D5256" s="134"/>
      <c r="E5256" s="132"/>
      <c r="F5256" s="135"/>
      <c r="G5256" s="135"/>
      <c r="H5256" s="136"/>
    </row>
    <row r="5257" spans="1:8" x14ac:dyDescent="0.2">
      <c r="A5257" s="132"/>
      <c r="B5257" s="133"/>
      <c r="C5257" s="92"/>
      <c r="D5257" s="134"/>
      <c r="E5257" s="132"/>
      <c r="F5257" s="135"/>
      <c r="G5257" s="135"/>
      <c r="H5257" s="136"/>
    </row>
    <row r="5258" spans="1:8" x14ac:dyDescent="0.2">
      <c r="A5258" s="132"/>
      <c r="B5258" s="133"/>
      <c r="C5258" s="92"/>
      <c r="D5258" s="134"/>
      <c r="E5258" s="132"/>
      <c r="F5258" s="135"/>
      <c r="G5258" s="135"/>
      <c r="H5258" s="136"/>
    </row>
    <row r="5259" spans="1:8" x14ac:dyDescent="0.2">
      <c r="A5259" s="132"/>
      <c r="B5259" s="133"/>
      <c r="C5259" s="92"/>
      <c r="D5259" s="134"/>
      <c r="E5259" s="132"/>
      <c r="F5259" s="135"/>
      <c r="G5259" s="135"/>
      <c r="H5259" s="136"/>
    </row>
    <row r="5260" spans="1:8" x14ac:dyDescent="0.2">
      <c r="A5260" s="132"/>
      <c r="B5260" s="133"/>
      <c r="C5260" s="92"/>
      <c r="D5260" s="134"/>
      <c r="E5260" s="132"/>
      <c r="F5260" s="135"/>
      <c r="G5260" s="135"/>
      <c r="H5260" s="136"/>
    </row>
    <row r="5261" spans="1:8" x14ac:dyDescent="0.2">
      <c r="A5261" s="132"/>
      <c r="B5261" s="133"/>
      <c r="C5261" s="92"/>
      <c r="D5261" s="134"/>
      <c r="E5261" s="132"/>
      <c r="F5261" s="135"/>
      <c r="G5261" s="135"/>
      <c r="H5261" s="136"/>
    </row>
    <row r="5262" spans="1:8" x14ac:dyDescent="0.2">
      <c r="A5262" s="132"/>
      <c r="B5262" s="133"/>
      <c r="C5262" s="92"/>
      <c r="D5262" s="134"/>
      <c r="E5262" s="132"/>
      <c r="F5262" s="135"/>
      <c r="G5262" s="135"/>
      <c r="H5262" s="136"/>
    </row>
    <row r="5263" spans="1:8" x14ac:dyDescent="0.2">
      <c r="A5263" s="132"/>
      <c r="B5263" s="133"/>
      <c r="C5263" s="92"/>
      <c r="D5263" s="134"/>
      <c r="E5263" s="132"/>
      <c r="F5263" s="135"/>
      <c r="G5263" s="135"/>
      <c r="H5263" s="136"/>
    </row>
    <row r="5264" spans="1:8" x14ac:dyDescent="0.2">
      <c r="A5264" s="132"/>
      <c r="B5264" s="133"/>
      <c r="C5264" s="92"/>
      <c r="D5264" s="134"/>
      <c r="E5264" s="132"/>
      <c r="F5264" s="135"/>
      <c r="G5264" s="135"/>
      <c r="H5264" s="136"/>
    </row>
    <row r="5265" spans="1:8" x14ac:dyDescent="0.2">
      <c r="A5265" s="132"/>
      <c r="B5265" s="133"/>
      <c r="C5265" s="92"/>
      <c r="D5265" s="134"/>
      <c r="E5265" s="132"/>
      <c r="F5265" s="135"/>
      <c r="G5265" s="135"/>
      <c r="H5265" s="136"/>
    </row>
    <row r="5266" spans="1:8" x14ac:dyDescent="0.2">
      <c r="A5266" s="132"/>
      <c r="B5266" s="133"/>
      <c r="C5266" s="92"/>
      <c r="D5266" s="134"/>
      <c r="E5266" s="132"/>
      <c r="F5266" s="135"/>
      <c r="G5266" s="135"/>
      <c r="H5266" s="136"/>
    </row>
    <row r="5267" spans="1:8" x14ac:dyDescent="0.2">
      <c r="A5267" s="132"/>
      <c r="B5267" s="133"/>
      <c r="C5267" s="92"/>
      <c r="D5267" s="134"/>
      <c r="E5267" s="132"/>
      <c r="F5267" s="135"/>
      <c r="G5267" s="135"/>
      <c r="H5267" s="136"/>
    </row>
    <row r="5268" spans="1:8" x14ac:dyDescent="0.2">
      <c r="A5268" s="132"/>
      <c r="B5268" s="133"/>
      <c r="C5268" s="92"/>
      <c r="D5268" s="134"/>
      <c r="E5268" s="132"/>
      <c r="F5268" s="135"/>
      <c r="G5268" s="135"/>
      <c r="H5268" s="136"/>
    </row>
    <row r="5269" spans="1:8" x14ac:dyDescent="0.2">
      <c r="A5269" s="132"/>
      <c r="B5269" s="133"/>
      <c r="C5269" s="92"/>
      <c r="D5269" s="134"/>
      <c r="E5269" s="132"/>
      <c r="F5269" s="135"/>
      <c r="G5269" s="135"/>
      <c r="H5269" s="136"/>
    </row>
    <row r="5270" spans="1:8" x14ac:dyDescent="0.2">
      <c r="A5270" s="132"/>
      <c r="B5270" s="133"/>
      <c r="C5270" s="92"/>
      <c r="D5270" s="134"/>
      <c r="E5270" s="132"/>
      <c r="F5270" s="135"/>
      <c r="G5270" s="135"/>
      <c r="H5270" s="136"/>
    </row>
    <row r="5271" spans="1:8" x14ac:dyDescent="0.2">
      <c r="A5271" s="132"/>
      <c r="B5271" s="133"/>
      <c r="C5271" s="92"/>
      <c r="D5271" s="134"/>
      <c r="E5271" s="132"/>
      <c r="F5271" s="135"/>
      <c r="G5271" s="135"/>
      <c r="H5271" s="136"/>
    </row>
    <row r="5272" spans="1:8" x14ac:dyDescent="0.2">
      <c r="A5272" s="132"/>
      <c r="B5272" s="133"/>
      <c r="C5272" s="92"/>
      <c r="D5272" s="134"/>
      <c r="E5272" s="132"/>
      <c r="F5272" s="135"/>
      <c r="G5272" s="135"/>
      <c r="H5272" s="136"/>
    </row>
    <row r="5273" spans="1:8" x14ac:dyDescent="0.2">
      <c r="A5273" s="132"/>
      <c r="B5273" s="133"/>
      <c r="C5273" s="92"/>
      <c r="D5273" s="134"/>
      <c r="E5273" s="132"/>
      <c r="F5273" s="135"/>
      <c r="G5273" s="135"/>
      <c r="H5273" s="136"/>
    </row>
    <row r="5274" spans="1:8" x14ac:dyDescent="0.2">
      <c r="A5274" s="132"/>
      <c r="B5274" s="133"/>
      <c r="C5274" s="92"/>
      <c r="D5274" s="134"/>
      <c r="E5274" s="132"/>
      <c r="F5274" s="135"/>
      <c r="G5274" s="135"/>
      <c r="H5274" s="136"/>
    </row>
    <row r="5275" spans="1:8" x14ac:dyDescent="0.2">
      <c r="A5275" s="132"/>
      <c r="B5275" s="133"/>
      <c r="C5275" s="92"/>
      <c r="D5275" s="134"/>
      <c r="E5275" s="132"/>
      <c r="F5275" s="135"/>
      <c r="G5275" s="135"/>
      <c r="H5275" s="136"/>
    </row>
    <row r="5276" spans="1:8" x14ac:dyDescent="0.2">
      <c r="A5276" s="132"/>
      <c r="B5276" s="133"/>
      <c r="C5276" s="92"/>
      <c r="D5276" s="134"/>
      <c r="E5276" s="132"/>
      <c r="F5276" s="135"/>
      <c r="G5276" s="135"/>
      <c r="H5276" s="136"/>
    </row>
    <row r="5277" spans="1:8" x14ac:dyDescent="0.2">
      <c r="A5277" s="132"/>
      <c r="B5277" s="133"/>
      <c r="C5277" s="92"/>
      <c r="D5277" s="134"/>
      <c r="E5277" s="132"/>
      <c r="F5277" s="135"/>
      <c r="G5277" s="135"/>
      <c r="H5277" s="136"/>
    </row>
    <row r="5278" spans="1:8" x14ac:dyDescent="0.2">
      <c r="A5278" s="132"/>
      <c r="B5278" s="133"/>
      <c r="C5278" s="92"/>
      <c r="D5278" s="134"/>
      <c r="E5278" s="132"/>
      <c r="F5278" s="135"/>
      <c r="G5278" s="135"/>
      <c r="H5278" s="136"/>
    </row>
    <row r="5279" spans="1:8" x14ac:dyDescent="0.2">
      <c r="A5279" s="132"/>
      <c r="B5279" s="133"/>
      <c r="C5279" s="92"/>
      <c r="D5279" s="134"/>
      <c r="E5279" s="132"/>
      <c r="F5279" s="135"/>
      <c r="G5279" s="135"/>
      <c r="H5279" s="136"/>
    </row>
    <row r="5280" spans="1:8" x14ac:dyDescent="0.2">
      <c r="A5280" s="132"/>
      <c r="B5280" s="133"/>
      <c r="C5280" s="92"/>
      <c r="D5280" s="134"/>
      <c r="E5280" s="132"/>
      <c r="F5280" s="135"/>
      <c r="G5280" s="135"/>
      <c r="H5280" s="136"/>
    </row>
    <row r="5281" spans="1:8" x14ac:dyDescent="0.2">
      <c r="A5281" s="132"/>
      <c r="B5281" s="133"/>
      <c r="C5281" s="92"/>
      <c r="D5281" s="134"/>
      <c r="E5281" s="132"/>
      <c r="F5281" s="135"/>
      <c r="G5281" s="135"/>
      <c r="H5281" s="136"/>
    </row>
    <row r="5282" spans="1:8" x14ac:dyDescent="0.2">
      <c r="A5282" s="132"/>
      <c r="B5282" s="133"/>
      <c r="C5282" s="92"/>
      <c r="D5282" s="134"/>
      <c r="E5282" s="132"/>
      <c r="F5282" s="135"/>
      <c r="G5282" s="135"/>
      <c r="H5282" s="136"/>
    </row>
    <row r="5283" spans="1:8" x14ac:dyDescent="0.2">
      <c r="A5283" s="132"/>
      <c r="B5283" s="133"/>
      <c r="C5283" s="92"/>
      <c r="D5283" s="134"/>
      <c r="E5283" s="132"/>
      <c r="F5283" s="135"/>
      <c r="G5283" s="135"/>
      <c r="H5283" s="136"/>
    </row>
    <row r="5284" spans="1:8" x14ac:dyDescent="0.2">
      <c r="A5284" s="132"/>
      <c r="B5284" s="133"/>
      <c r="C5284" s="92"/>
      <c r="D5284" s="134"/>
      <c r="E5284" s="132"/>
      <c r="F5284" s="135"/>
      <c r="G5284" s="135"/>
      <c r="H5284" s="136"/>
    </row>
    <row r="5285" spans="1:8" x14ac:dyDescent="0.2">
      <c r="A5285" s="132"/>
      <c r="B5285" s="133"/>
      <c r="C5285" s="92"/>
      <c r="D5285" s="134"/>
      <c r="E5285" s="132"/>
      <c r="F5285" s="135"/>
      <c r="G5285" s="135"/>
      <c r="H5285" s="136"/>
    </row>
    <row r="5286" spans="1:8" x14ac:dyDescent="0.2">
      <c r="A5286" s="132"/>
      <c r="B5286" s="133"/>
      <c r="C5286" s="92"/>
      <c r="D5286" s="134"/>
      <c r="E5286" s="132"/>
      <c r="F5286" s="135"/>
      <c r="G5286" s="135"/>
      <c r="H5286" s="136"/>
    </row>
    <row r="5287" spans="1:8" x14ac:dyDescent="0.2">
      <c r="A5287" s="132"/>
      <c r="B5287" s="133"/>
      <c r="C5287" s="92"/>
      <c r="D5287" s="134"/>
      <c r="E5287" s="132"/>
      <c r="F5287" s="135"/>
      <c r="G5287" s="135"/>
      <c r="H5287" s="136"/>
    </row>
    <row r="5288" spans="1:8" x14ac:dyDescent="0.2">
      <c r="A5288" s="132"/>
      <c r="B5288" s="133"/>
      <c r="C5288" s="92"/>
      <c r="D5288" s="134"/>
      <c r="E5288" s="132"/>
      <c r="F5288" s="135"/>
      <c r="G5288" s="135"/>
      <c r="H5288" s="136"/>
    </row>
    <row r="5289" spans="1:8" x14ac:dyDescent="0.2">
      <c r="A5289" s="132"/>
      <c r="B5289" s="133"/>
      <c r="C5289" s="92"/>
      <c r="D5289" s="134"/>
      <c r="E5289" s="132"/>
      <c r="F5289" s="135"/>
      <c r="G5289" s="135"/>
      <c r="H5289" s="136"/>
    </row>
    <row r="5290" spans="1:8" x14ac:dyDescent="0.2">
      <c r="A5290" s="132"/>
      <c r="B5290" s="133"/>
      <c r="C5290" s="92"/>
      <c r="D5290" s="134"/>
      <c r="E5290" s="132"/>
      <c r="F5290" s="135"/>
      <c r="G5290" s="135"/>
      <c r="H5290" s="136"/>
    </row>
    <row r="5291" spans="1:8" x14ac:dyDescent="0.2">
      <c r="A5291" s="132"/>
      <c r="B5291" s="133"/>
      <c r="C5291" s="92"/>
      <c r="D5291" s="134"/>
      <c r="E5291" s="132"/>
      <c r="F5291" s="135"/>
      <c r="G5291" s="135"/>
      <c r="H5291" s="136"/>
    </row>
    <row r="5292" spans="1:8" x14ac:dyDescent="0.2">
      <c r="A5292" s="132"/>
      <c r="B5292" s="133"/>
      <c r="C5292" s="92"/>
      <c r="D5292" s="134"/>
      <c r="E5292" s="132"/>
      <c r="F5292" s="135"/>
      <c r="G5292" s="135"/>
      <c r="H5292" s="136"/>
    </row>
    <row r="5293" spans="1:8" x14ac:dyDescent="0.2">
      <c r="A5293" s="132"/>
      <c r="B5293" s="133"/>
      <c r="C5293" s="92"/>
      <c r="D5293" s="134"/>
      <c r="E5293" s="132"/>
      <c r="F5293" s="135"/>
      <c r="G5293" s="135"/>
      <c r="H5293" s="136"/>
    </row>
    <row r="5294" spans="1:8" x14ac:dyDescent="0.2">
      <c r="A5294" s="132"/>
      <c r="B5294" s="133"/>
      <c r="C5294" s="92"/>
      <c r="D5294" s="134"/>
      <c r="E5294" s="132"/>
      <c r="F5294" s="135"/>
      <c r="G5294" s="135"/>
      <c r="H5294" s="136"/>
    </row>
    <row r="5295" spans="1:8" x14ac:dyDescent="0.2">
      <c r="A5295" s="132"/>
      <c r="B5295" s="133"/>
      <c r="C5295" s="92"/>
      <c r="D5295" s="134"/>
      <c r="E5295" s="132"/>
      <c r="F5295" s="135"/>
      <c r="G5295" s="135"/>
      <c r="H5295" s="136"/>
    </row>
    <row r="5296" spans="1:8" x14ac:dyDescent="0.2">
      <c r="A5296" s="132"/>
      <c r="B5296" s="133"/>
      <c r="C5296" s="92"/>
      <c r="D5296" s="134"/>
      <c r="E5296" s="132"/>
      <c r="F5296" s="135"/>
      <c r="G5296" s="135"/>
      <c r="H5296" s="136"/>
    </row>
    <row r="5297" spans="1:8" x14ac:dyDescent="0.2">
      <c r="A5297" s="132"/>
      <c r="B5297" s="133"/>
      <c r="C5297" s="92"/>
      <c r="D5297" s="134"/>
      <c r="E5297" s="132"/>
      <c r="F5297" s="135"/>
      <c r="G5297" s="135"/>
      <c r="H5297" s="136"/>
    </row>
    <row r="5298" spans="1:8" x14ac:dyDescent="0.2">
      <c r="A5298" s="132"/>
      <c r="B5298" s="133"/>
      <c r="C5298" s="92"/>
      <c r="D5298" s="134"/>
      <c r="E5298" s="132"/>
      <c r="F5298" s="135"/>
      <c r="G5298" s="135"/>
      <c r="H5298" s="136"/>
    </row>
    <row r="5299" spans="1:8" x14ac:dyDescent="0.2">
      <c r="A5299" s="132"/>
      <c r="B5299" s="133"/>
      <c r="C5299" s="92"/>
      <c r="D5299" s="134"/>
      <c r="E5299" s="132"/>
      <c r="F5299" s="135"/>
      <c r="G5299" s="135"/>
      <c r="H5299" s="136"/>
    </row>
    <row r="5300" spans="1:8" x14ac:dyDescent="0.2">
      <c r="A5300" s="132"/>
      <c r="B5300" s="133"/>
      <c r="C5300" s="92"/>
      <c r="D5300" s="134"/>
      <c r="E5300" s="132"/>
      <c r="F5300" s="135"/>
      <c r="G5300" s="135"/>
      <c r="H5300" s="136"/>
    </row>
    <row r="5301" spans="1:8" x14ac:dyDescent="0.2">
      <c r="A5301" s="132"/>
      <c r="B5301" s="133"/>
      <c r="C5301" s="92"/>
      <c r="D5301" s="134"/>
      <c r="E5301" s="132"/>
      <c r="F5301" s="135"/>
      <c r="G5301" s="135"/>
      <c r="H5301" s="136"/>
    </row>
    <row r="5302" spans="1:8" x14ac:dyDescent="0.2">
      <c r="A5302" s="132"/>
      <c r="B5302" s="133"/>
      <c r="C5302" s="92"/>
      <c r="D5302" s="134"/>
      <c r="E5302" s="132"/>
      <c r="F5302" s="135"/>
      <c r="G5302" s="135"/>
      <c r="H5302" s="136"/>
    </row>
    <row r="5303" spans="1:8" x14ac:dyDescent="0.2">
      <c r="A5303" s="132"/>
      <c r="B5303" s="133"/>
      <c r="C5303" s="92"/>
      <c r="D5303" s="134"/>
      <c r="E5303" s="132"/>
      <c r="F5303" s="135"/>
      <c r="G5303" s="135"/>
      <c r="H5303" s="136"/>
    </row>
    <row r="5304" spans="1:8" x14ac:dyDescent="0.2">
      <c r="A5304" s="132"/>
      <c r="B5304" s="133"/>
      <c r="C5304" s="92"/>
      <c r="D5304" s="134"/>
      <c r="E5304" s="132"/>
      <c r="F5304" s="135"/>
      <c r="G5304" s="135"/>
      <c r="H5304" s="136"/>
    </row>
    <row r="5305" spans="1:8" x14ac:dyDescent="0.2">
      <c r="A5305" s="132"/>
      <c r="B5305" s="133"/>
      <c r="C5305" s="92"/>
      <c r="D5305" s="134"/>
      <c r="E5305" s="132"/>
      <c r="F5305" s="135"/>
      <c r="G5305" s="135"/>
      <c r="H5305" s="136"/>
    </row>
    <row r="5306" spans="1:8" x14ac:dyDescent="0.2">
      <c r="A5306" s="132"/>
      <c r="B5306" s="133"/>
      <c r="C5306" s="92"/>
      <c r="D5306" s="134"/>
      <c r="E5306" s="132"/>
      <c r="F5306" s="135"/>
      <c r="G5306" s="135"/>
      <c r="H5306" s="136"/>
    </row>
    <row r="5307" spans="1:8" x14ac:dyDescent="0.2">
      <c r="A5307" s="132"/>
      <c r="B5307" s="133"/>
      <c r="C5307" s="92"/>
      <c r="D5307" s="134"/>
      <c r="E5307" s="132"/>
      <c r="F5307" s="135"/>
      <c r="G5307" s="135"/>
      <c r="H5307" s="136"/>
    </row>
    <row r="5308" spans="1:8" x14ac:dyDescent="0.2">
      <c r="A5308" s="132"/>
      <c r="B5308" s="133"/>
      <c r="C5308" s="92"/>
      <c r="D5308" s="134"/>
      <c r="E5308" s="132"/>
      <c r="F5308" s="135"/>
      <c r="G5308" s="135"/>
      <c r="H5308" s="136"/>
    </row>
    <row r="5309" spans="1:8" x14ac:dyDescent="0.2">
      <c r="A5309" s="132"/>
      <c r="B5309" s="133"/>
      <c r="C5309" s="92"/>
      <c r="D5309" s="134"/>
      <c r="E5309" s="132"/>
      <c r="F5309" s="135"/>
      <c r="G5309" s="135"/>
      <c r="H5309" s="136"/>
    </row>
    <row r="5310" spans="1:8" x14ac:dyDescent="0.2">
      <c r="A5310" s="132"/>
      <c r="B5310" s="133"/>
      <c r="C5310" s="92"/>
      <c r="D5310" s="134"/>
      <c r="E5310" s="132"/>
      <c r="F5310" s="135"/>
      <c r="G5310" s="135"/>
      <c r="H5310" s="136"/>
    </row>
    <row r="5311" spans="1:8" x14ac:dyDescent="0.2">
      <c r="A5311" s="132"/>
      <c r="B5311" s="133"/>
      <c r="C5311" s="92"/>
      <c r="D5311" s="134"/>
      <c r="E5311" s="132"/>
      <c r="F5311" s="135"/>
      <c r="G5311" s="135"/>
      <c r="H5311" s="136"/>
    </row>
    <row r="5312" spans="1:8" x14ac:dyDescent="0.2">
      <c r="A5312" s="132"/>
      <c r="B5312" s="133"/>
      <c r="C5312" s="92"/>
      <c r="D5312" s="134"/>
      <c r="E5312" s="132"/>
      <c r="F5312" s="135"/>
      <c r="G5312" s="135"/>
      <c r="H5312" s="136"/>
    </row>
    <row r="5313" spans="1:8" x14ac:dyDescent="0.2">
      <c r="A5313" s="132"/>
      <c r="B5313" s="133"/>
      <c r="C5313" s="92"/>
      <c r="D5313" s="134"/>
      <c r="E5313" s="132"/>
      <c r="F5313" s="135"/>
      <c r="G5313" s="135"/>
      <c r="H5313" s="136"/>
    </row>
    <row r="5314" spans="1:8" x14ac:dyDescent="0.2">
      <c r="A5314" s="132"/>
      <c r="B5314" s="133"/>
      <c r="C5314" s="92"/>
      <c r="D5314" s="134"/>
      <c r="E5314" s="132"/>
      <c r="F5314" s="135"/>
      <c r="G5314" s="135"/>
      <c r="H5314" s="136"/>
    </row>
    <row r="5315" spans="1:8" x14ac:dyDescent="0.2">
      <c r="A5315" s="132"/>
      <c r="B5315" s="133"/>
      <c r="C5315" s="92"/>
      <c r="D5315" s="134"/>
      <c r="E5315" s="132"/>
      <c r="F5315" s="135"/>
      <c r="G5315" s="135"/>
      <c r="H5315" s="136"/>
    </row>
    <row r="5316" spans="1:8" x14ac:dyDescent="0.2">
      <c r="A5316" s="132"/>
      <c r="B5316" s="133"/>
      <c r="C5316" s="92"/>
      <c r="D5316" s="134"/>
      <c r="E5316" s="132"/>
      <c r="F5316" s="135"/>
      <c r="G5316" s="135"/>
      <c r="H5316" s="136"/>
    </row>
    <row r="5317" spans="1:8" x14ac:dyDescent="0.2">
      <c r="A5317" s="132"/>
      <c r="B5317" s="133"/>
      <c r="C5317" s="92"/>
      <c r="D5317" s="134"/>
      <c r="E5317" s="132"/>
      <c r="F5317" s="135"/>
      <c r="G5317" s="135"/>
      <c r="H5317" s="136"/>
    </row>
    <row r="5318" spans="1:8" x14ac:dyDescent="0.2">
      <c r="A5318" s="132"/>
      <c r="B5318" s="133"/>
      <c r="C5318" s="92"/>
      <c r="D5318" s="134"/>
      <c r="E5318" s="132"/>
      <c r="F5318" s="135"/>
      <c r="G5318" s="135"/>
      <c r="H5318" s="136"/>
    </row>
    <row r="5319" spans="1:8" x14ac:dyDescent="0.2">
      <c r="A5319" s="132"/>
      <c r="B5319" s="133"/>
      <c r="C5319" s="92"/>
      <c r="D5319" s="134"/>
      <c r="E5319" s="132"/>
      <c r="F5319" s="135"/>
      <c r="G5319" s="135"/>
      <c r="H5319" s="136"/>
    </row>
    <row r="5320" spans="1:8" x14ac:dyDescent="0.2">
      <c r="A5320" s="132"/>
      <c r="B5320" s="133"/>
      <c r="C5320" s="92"/>
      <c r="D5320" s="134"/>
      <c r="E5320" s="132"/>
      <c r="F5320" s="135"/>
      <c r="G5320" s="135"/>
      <c r="H5320" s="136"/>
    </row>
    <row r="5321" spans="1:8" x14ac:dyDescent="0.2">
      <c r="A5321" s="132"/>
      <c r="B5321" s="133"/>
      <c r="C5321" s="92"/>
      <c r="D5321" s="134"/>
      <c r="E5321" s="132"/>
      <c r="F5321" s="135"/>
      <c r="G5321" s="135"/>
      <c r="H5321" s="136"/>
    </row>
    <row r="5322" spans="1:8" x14ac:dyDescent="0.2">
      <c r="A5322" s="132"/>
      <c r="B5322" s="133"/>
      <c r="C5322" s="92"/>
      <c r="D5322" s="134"/>
      <c r="E5322" s="132"/>
      <c r="F5322" s="135"/>
      <c r="G5322" s="135"/>
      <c r="H5322" s="136"/>
    </row>
    <row r="5323" spans="1:8" x14ac:dyDescent="0.2">
      <c r="A5323" s="132"/>
      <c r="B5323" s="133"/>
      <c r="C5323" s="92"/>
      <c r="D5323" s="134"/>
      <c r="E5323" s="132"/>
      <c r="F5323" s="135"/>
      <c r="G5323" s="135"/>
      <c r="H5323" s="136"/>
    </row>
    <row r="5324" spans="1:8" x14ac:dyDescent="0.2">
      <c r="A5324" s="132"/>
      <c r="B5324" s="133"/>
      <c r="C5324" s="92"/>
      <c r="D5324" s="134"/>
      <c r="E5324" s="132"/>
      <c r="F5324" s="135"/>
      <c r="G5324" s="135"/>
      <c r="H5324" s="136"/>
    </row>
    <row r="5325" spans="1:8" x14ac:dyDescent="0.2">
      <c r="A5325" s="132"/>
      <c r="B5325" s="133"/>
      <c r="C5325" s="92"/>
      <c r="D5325" s="134"/>
      <c r="E5325" s="132"/>
      <c r="F5325" s="135"/>
      <c r="G5325" s="135"/>
      <c r="H5325" s="136"/>
    </row>
    <row r="5326" spans="1:8" x14ac:dyDescent="0.2">
      <c r="A5326" s="132"/>
      <c r="B5326" s="133"/>
      <c r="C5326" s="92"/>
      <c r="D5326" s="134"/>
      <c r="E5326" s="132"/>
      <c r="F5326" s="135"/>
      <c r="G5326" s="135"/>
      <c r="H5326" s="136"/>
    </row>
    <row r="5327" spans="1:8" x14ac:dyDescent="0.2">
      <c r="A5327" s="132"/>
      <c r="B5327" s="133"/>
      <c r="C5327" s="92"/>
      <c r="D5327" s="134"/>
      <c r="E5327" s="132"/>
      <c r="F5327" s="135"/>
      <c r="G5327" s="135"/>
      <c r="H5327" s="136"/>
    </row>
    <row r="5328" spans="1:8" x14ac:dyDescent="0.2">
      <c r="A5328" s="132"/>
      <c r="B5328" s="133"/>
      <c r="C5328" s="92"/>
      <c r="D5328" s="134"/>
      <c r="E5328" s="132"/>
      <c r="F5328" s="135"/>
      <c r="G5328" s="135"/>
      <c r="H5328" s="136"/>
    </row>
    <row r="5329" spans="1:8" x14ac:dyDescent="0.2">
      <c r="A5329" s="132"/>
      <c r="B5329" s="133"/>
      <c r="C5329" s="92"/>
      <c r="D5329" s="134"/>
      <c r="E5329" s="132"/>
      <c r="F5329" s="135"/>
      <c r="G5329" s="135"/>
      <c r="H5329" s="136"/>
    </row>
    <row r="5330" spans="1:8" x14ac:dyDescent="0.2">
      <c r="A5330" s="132"/>
      <c r="B5330" s="133"/>
      <c r="C5330" s="92"/>
      <c r="D5330" s="134"/>
      <c r="E5330" s="132"/>
      <c r="F5330" s="135"/>
      <c r="G5330" s="135"/>
      <c r="H5330" s="136"/>
    </row>
    <row r="5331" spans="1:8" x14ac:dyDescent="0.2">
      <c r="A5331" s="132"/>
      <c r="B5331" s="133"/>
      <c r="C5331" s="92"/>
      <c r="D5331" s="134"/>
      <c r="E5331" s="132"/>
      <c r="F5331" s="135"/>
      <c r="G5331" s="135"/>
      <c r="H5331" s="136"/>
    </row>
    <row r="5332" spans="1:8" x14ac:dyDescent="0.2">
      <c r="A5332" s="132"/>
      <c r="B5332" s="133"/>
      <c r="C5332" s="92"/>
      <c r="D5332" s="134"/>
      <c r="E5332" s="132"/>
      <c r="F5332" s="135"/>
      <c r="G5332" s="135"/>
      <c r="H5332" s="136"/>
    </row>
    <row r="5333" spans="1:8" x14ac:dyDescent="0.2">
      <c r="A5333" s="132"/>
      <c r="B5333" s="133"/>
      <c r="C5333" s="92"/>
      <c r="D5333" s="134"/>
      <c r="E5333" s="132"/>
      <c r="F5333" s="135"/>
      <c r="G5333" s="135"/>
      <c r="H5333" s="136"/>
    </row>
    <row r="5334" spans="1:8" x14ac:dyDescent="0.2">
      <c r="A5334" s="132"/>
      <c r="B5334" s="133"/>
      <c r="C5334" s="92"/>
      <c r="D5334" s="134"/>
      <c r="E5334" s="132"/>
      <c r="F5334" s="135"/>
      <c r="G5334" s="135"/>
      <c r="H5334" s="136"/>
    </row>
    <row r="5335" spans="1:8" x14ac:dyDescent="0.2">
      <c r="A5335" s="132"/>
      <c r="B5335" s="133"/>
      <c r="C5335" s="92"/>
      <c r="D5335" s="134"/>
      <c r="E5335" s="132"/>
      <c r="F5335" s="135"/>
      <c r="G5335" s="135"/>
      <c r="H5335" s="136"/>
    </row>
    <row r="5336" spans="1:8" x14ac:dyDescent="0.2">
      <c r="A5336" s="132"/>
      <c r="B5336" s="133"/>
      <c r="C5336" s="92"/>
      <c r="D5336" s="134"/>
      <c r="E5336" s="132"/>
      <c r="F5336" s="135"/>
      <c r="G5336" s="135"/>
      <c r="H5336" s="136"/>
    </row>
    <row r="5337" spans="1:8" x14ac:dyDescent="0.2">
      <c r="A5337" s="132"/>
      <c r="B5337" s="133"/>
      <c r="C5337" s="92"/>
      <c r="D5337" s="134"/>
      <c r="E5337" s="132"/>
      <c r="F5337" s="135"/>
      <c r="G5337" s="135"/>
      <c r="H5337" s="136"/>
    </row>
    <row r="5338" spans="1:8" x14ac:dyDescent="0.2">
      <c r="A5338" s="132"/>
      <c r="B5338" s="133"/>
      <c r="C5338" s="92"/>
      <c r="D5338" s="134"/>
      <c r="E5338" s="132"/>
      <c r="F5338" s="135"/>
      <c r="G5338" s="135"/>
      <c r="H5338" s="136"/>
    </row>
    <row r="5339" spans="1:8" x14ac:dyDescent="0.2">
      <c r="A5339" s="132"/>
      <c r="B5339" s="133"/>
      <c r="C5339" s="92"/>
      <c r="D5339" s="134"/>
      <c r="E5339" s="132"/>
      <c r="F5339" s="135"/>
      <c r="G5339" s="135"/>
      <c r="H5339" s="136"/>
    </row>
    <row r="5340" spans="1:8" x14ac:dyDescent="0.2">
      <c r="A5340" s="132"/>
      <c r="B5340" s="133"/>
      <c r="C5340" s="92"/>
      <c r="D5340" s="134"/>
      <c r="E5340" s="132"/>
      <c r="F5340" s="135"/>
      <c r="G5340" s="135"/>
      <c r="H5340" s="136"/>
    </row>
    <row r="5341" spans="1:8" x14ac:dyDescent="0.2">
      <c r="A5341" s="132"/>
      <c r="B5341" s="133"/>
      <c r="C5341" s="92"/>
      <c r="D5341" s="134"/>
      <c r="E5341" s="132"/>
      <c r="F5341" s="135"/>
      <c r="G5341" s="135"/>
      <c r="H5341" s="136"/>
    </row>
    <row r="5342" spans="1:8" x14ac:dyDescent="0.2">
      <c r="A5342" s="132"/>
      <c r="B5342" s="133"/>
      <c r="C5342" s="92"/>
      <c r="D5342" s="134"/>
      <c r="E5342" s="132"/>
      <c r="F5342" s="135"/>
      <c r="G5342" s="135"/>
      <c r="H5342" s="136"/>
    </row>
    <row r="5343" spans="1:8" x14ac:dyDescent="0.2">
      <c r="A5343" s="132"/>
      <c r="B5343" s="133"/>
      <c r="C5343" s="92"/>
      <c r="D5343" s="134"/>
      <c r="E5343" s="132"/>
      <c r="F5343" s="135"/>
      <c r="G5343" s="135"/>
      <c r="H5343" s="136"/>
    </row>
    <row r="5344" spans="1:8" x14ac:dyDescent="0.2">
      <c r="A5344" s="132"/>
      <c r="B5344" s="133"/>
      <c r="C5344" s="92"/>
      <c r="D5344" s="134"/>
      <c r="E5344" s="132"/>
      <c r="F5344" s="135"/>
      <c r="G5344" s="135"/>
      <c r="H5344" s="136"/>
    </row>
    <row r="5345" spans="1:8" x14ac:dyDescent="0.2">
      <c r="A5345" s="132"/>
      <c r="B5345" s="133"/>
      <c r="C5345" s="92"/>
      <c r="D5345" s="134"/>
      <c r="E5345" s="132"/>
      <c r="F5345" s="135"/>
      <c r="G5345" s="135"/>
      <c r="H5345" s="136"/>
    </row>
    <row r="5346" spans="1:8" x14ac:dyDescent="0.2">
      <c r="A5346" s="132"/>
      <c r="B5346" s="133"/>
      <c r="C5346" s="92"/>
      <c r="D5346" s="134"/>
      <c r="E5346" s="132"/>
      <c r="F5346" s="135"/>
      <c r="G5346" s="135"/>
      <c r="H5346" s="136"/>
    </row>
    <row r="5347" spans="1:8" x14ac:dyDescent="0.2">
      <c r="A5347" s="132"/>
      <c r="B5347" s="133"/>
      <c r="C5347" s="92"/>
      <c r="D5347" s="134"/>
      <c r="E5347" s="132"/>
      <c r="F5347" s="135"/>
      <c r="G5347" s="135"/>
      <c r="H5347" s="136"/>
    </row>
    <row r="5348" spans="1:8" x14ac:dyDescent="0.2">
      <c r="A5348" s="132"/>
      <c r="B5348" s="133"/>
      <c r="C5348" s="92"/>
      <c r="D5348" s="134"/>
      <c r="E5348" s="132"/>
      <c r="F5348" s="135"/>
      <c r="G5348" s="135"/>
      <c r="H5348" s="136"/>
    </row>
    <row r="5349" spans="1:8" x14ac:dyDescent="0.2">
      <c r="A5349" s="132"/>
      <c r="B5349" s="133"/>
      <c r="C5349" s="92"/>
      <c r="D5349" s="134"/>
      <c r="E5349" s="132"/>
      <c r="F5349" s="135"/>
      <c r="G5349" s="135"/>
      <c r="H5349" s="136"/>
    </row>
    <row r="5350" spans="1:8" x14ac:dyDescent="0.2">
      <c r="A5350" s="132"/>
      <c r="B5350" s="133"/>
      <c r="C5350" s="92"/>
      <c r="D5350" s="134"/>
      <c r="E5350" s="132"/>
      <c r="F5350" s="135"/>
      <c r="G5350" s="135"/>
      <c r="H5350" s="136"/>
    </row>
    <row r="5351" spans="1:8" x14ac:dyDescent="0.2">
      <c r="A5351" s="132"/>
      <c r="B5351" s="133"/>
      <c r="C5351" s="92"/>
      <c r="D5351" s="134"/>
      <c r="E5351" s="132"/>
      <c r="F5351" s="135"/>
      <c r="G5351" s="135"/>
      <c r="H5351" s="136"/>
    </row>
    <row r="5352" spans="1:8" x14ac:dyDescent="0.2">
      <c r="A5352" s="132"/>
      <c r="B5352" s="133"/>
      <c r="C5352" s="92"/>
      <c r="D5352" s="134"/>
      <c r="E5352" s="132"/>
      <c r="F5352" s="135"/>
      <c r="G5352" s="135"/>
      <c r="H5352" s="136"/>
    </row>
    <row r="5353" spans="1:8" x14ac:dyDescent="0.2">
      <c r="A5353" s="132"/>
      <c r="B5353" s="133"/>
      <c r="C5353" s="92"/>
      <c r="D5353" s="134"/>
      <c r="E5353" s="132"/>
      <c r="F5353" s="135"/>
      <c r="G5353" s="135"/>
      <c r="H5353" s="136"/>
    </row>
    <row r="5354" spans="1:8" x14ac:dyDescent="0.2">
      <c r="A5354" s="132"/>
      <c r="B5354" s="133"/>
      <c r="C5354" s="92"/>
      <c r="D5354" s="134"/>
      <c r="E5354" s="132"/>
      <c r="F5354" s="135"/>
      <c r="G5354" s="135"/>
      <c r="H5354" s="136"/>
    </row>
    <row r="5355" spans="1:8" x14ac:dyDescent="0.2">
      <c r="A5355" s="132"/>
      <c r="B5355" s="133"/>
      <c r="C5355" s="92"/>
      <c r="D5355" s="134"/>
      <c r="E5355" s="132"/>
      <c r="F5355" s="135"/>
      <c r="G5355" s="135"/>
      <c r="H5355" s="136"/>
    </row>
    <row r="5356" spans="1:8" x14ac:dyDescent="0.2">
      <c r="A5356" s="132"/>
      <c r="B5356" s="133"/>
      <c r="C5356" s="92"/>
      <c r="D5356" s="134"/>
      <c r="E5356" s="132"/>
      <c r="F5356" s="135"/>
      <c r="G5356" s="135"/>
      <c r="H5356" s="136"/>
    </row>
    <row r="5357" spans="1:8" x14ac:dyDescent="0.2">
      <c r="A5357" s="132"/>
      <c r="B5357" s="133"/>
      <c r="C5357" s="92"/>
      <c r="D5357" s="134"/>
      <c r="E5357" s="132"/>
      <c r="F5357" s="135"/>
      <c r="G5357" s="135"/>
      <c r="H5357" s="136"/>
    </row>
    <row r="5358" spans="1:8" x14ac:dyDescent="0.2">
      <c r="A5358" s="132"/>
      <c r="B5358" s="133"/>
      <c r="C5358" s="92"/>
      <c r="D5358" s="134"/>
      <c r="E5358" s="132"/>
      <c r="F5358" s="135"/>
      <c r="G5358" s="135"/>
      <c r="H5358" s="136"/>
    </row>
    <row r="5359" spans="1:8" x14ac:dyDescent="0.2">
      <c r="A5359" s="132"/>
      <c r="B5359" s="133"/>
      <c r="C5359" s="92"/>
      <c r="D5359" s="134"/>
      <c r="E5359" s="132"/>
      <c r="F5359" s="135"/>
      <c r="G5359" s="135"/>
      <c r="H5359" s="136"/>
    </row>
    <row r="5360" spans="1:8" x14ac:dyDescent="0.2">
      <c r="A5360" s="132"/>
      <c r="B5360" s="133"/>
      <c r="C5360" s="92"/>
      <c r="D5360" s="134"/>
      <c r="E5360" s="132"/>
      <c r="F5360" s="135"/>
      <c r="G5360" s="135"/>
      <c r="H5360" s="136"/>
    </row>
    <row r="5361" spans="1:8" x14ac:dyDescent="0.2">
      <c r="A5361" s="132"/>
      <c r="B5361" s="133"/>
      <c r="C5361" s="92"/>
      <c r="D5361" s="134"/>
      <c r="E5361" s="132"/>
      <c r="F5361" s="135"/>
      <c r="G5361" s="135"/>
      <c r="H5361" s="136"/>
    </row>
    <row r="5362" spans="1:8" x14ac:dyDescent="0.2">
      <c r="A5362" s="132"/>
      <c r="B5362" s="133"/>
      <c r="C5362" s="92"/>
      <c r="D5362" s="134"/>
      <c r="E5362" s="132"/>
      <c r="F5362" s="135"/>
      <c r="G5362" s="135"/>
      <c r="H5362" s="136"/>
    </row>
    <row r="5363" spans="1:8" x14ac:dyDescent="0.2">
      <c r="A5363" s="132"/>
      <c r="B5363" s="133"/>
      <c r="C5363" s="92"/>
      <c r="D5363" s="134"/>
      <c r="E5363" s="132"/>
      <c r="F5363" s="135"/>
      <c r="G5363" s="135"/>
      <c r="H5363" s="136"/>
    </row>
    <row r="5364" spans="1:8" x14ac:dyDescent="0.2">
      <c r="A5364" s="132"/>
      <c r="B5364" s="133"/>
      <c r="C5364" s="92"/>
      <c r="D5364" s="134"/>
      <c r="E5364" s="132"/>
      <c r="F5364" s="135"/>
      <c r="G5364" s="135"/>
      <c r="H5364" s="136"/>
    </row>
    <row r="5365" spans="1:8" x14ac:dyDescent="0.2">
      <c r="A5365" s="132"/>
      <c r="B5365" s="133"/>
      <c r="C5365" s="92"/>
      <c r="D5365" s="134"/>
      <c r="E5365" s="132"/>
      <c r="F5365" s="135"/>
      <c r="G5365" s="135"/>
      <c r="H5365" s="136"/>
    </row>
    <row r="5366" spans="1:8" x14ac:dyDescent="0.2">
      <c r="A5366" s="132"/>
      <c r="B5366" s="133"/>
      <c r="C5366" s="92"/>
      <c r="D5366" s="134"/>
      <c r="E5366" s="132"/>
      <c r="F5366" s="135"/>
      <c r="G5366" s="135"/>
      <c r="H5366" s="136"/>
    </row>
    <row r="5367" spans="1:8" x14ac:dyDescent="0.2">
      <c r="A5367" s="132"/>
      <c r="B5367" s="133"/>
      <c r="C5367" s="92"/>
      <c r="D5367" s="134"/>
      <c r="E5367" s="132"/>
      <c r="F5367" s="135"/>
      <c r="G5367" s="135"/>
      <c r="H5367" s="136"/>
    </row>
    <row r="5368" spans="1:8" x14ac:dyDescent="0.2">
      <c r="A5368" s="132"/>
      <c r="B5368" s="133"/>
      <c r="C5368" s="92"/>
      <c r="D5368" s="134"/>
      <c r="E5368" s="132"/>
      <c r="F5368" s="135"/>
      <c r="G5368" s="135"/>
      <c r="H5368" s="136"/>
    </row>
    <row r="5369" spans="1:8" x14ac:dyDescent="0.2">
      <c r="A5369" s="132"/>
      <c r="B5369" s="133"/>
      <c r="C5369" s="92"/>
      <c r="D5369" s="134"/>
      <c r="E5369" s="132"/>
      <c r="F5369" s="135"/>
      <c r="G5369" s="135"/>
      <c r="H5369" s="136"/>
    </row>
    <row r="5370" spans="1:8" x14ac:dyDescent="0.2">
      <c r="A5370" s="132"/>
      <c r="B5370" s="133"/>
      <c r="C5370" s="92"/>
      <c r="D5370" s="134"/>
      <c r="E5370" s="132"/>
      <c r="F5370" s="135"/>
      <c r="G5370" s="135"/>
      <c r="H5370" s="136"/>
    </row>
    <row r="5371" spans="1:8" x14ac:dyDescent="0.2">
      <c r="A5371" s="132"/>
      <c r="B5371" s="133"/>
      <c r="C5371" s="92"/>
      <c r="D5371" s="134"/>
      <c r="E5371" s="132"/>
      <c r="F5371" s="135"/>
      <c r="G5371" s="135"/>
      <c r="H5371" s="136"/>
    </row>
    <row r="5372" spans="1:8" x14ac:dyDescent="0.2">
      <c r="A5372" s="132"/>
      <c r="B5372" s="133"/>
      <c r="C5372" s="92"/>
      <c r="D5372" s="134"/>
      <c r="E5372" s="132"/>
      <c r="F5372" s="135"/>
      <c r="G5372" s="135"/>
      <c r="H5372" s="136"/>
    </row>
    <row r="5373" spans="1:8" x14ac:dyDescent="0.2">
      <c r="A5373" s="132"/>
      <c r="B5373" s="133"/>
      <c r="C5373" s="92"/>
      <c r="D5373" s="134"/>
      <c r="E5373" s="132"/>
      <c r="F5373" s="135"/>
      <c r="G5373" s="135"/>
      <c r="H5373" s="136"/>
    </row>
    <row r="5374" spans="1:8" x14ac:dyDescent="0.2">
      <c r="A5374" s="132"/>
      <c r="B5374" s="133"/>
      <c r="C5374" s="92"/>
      <c r="D5374" s="134"/>
      <c r="E5374" s="132"/>
      <c r="F5374" s="135"/>
      <c r="G5374" s="135"/>
      <c r="H5374" s="136"/>
    </row>
    <row r="5375" spans="1:8" x14ac:dyDescent="0.2">
      <c r="A5375" s="132"/>
      <c r="B5375" s="133"/>
      <c r="C5375" s="92"/>
      <c r="D5375" s="134"/>
      <c r="E5375" s="132"/>
      <c r="F5375" s="135"/>
      <c r="G5375" s="135"/>
      <c r="H5375" s="136"/>
    </row>
    <row r="5376" spans="1:8" x14ac:dyDescent="0.2">
      <c r="A5376" s="132"/>
      <c r="B5376" s="133"/>
      <c r="C5376" s="92"/>
      <c r="D5376" s="134"/>
      <c r="E5376" s="132"/>
      <c r="F5376" s="135"/>
      <c r="G5376" s="135"/>
      <c r="H5376" s="136"/>
    </row>
    <row r="5377" spans="1:8" x14ac:dyDescent="0.2">
      <c r="A5377" s="132"/>
      <c r="B5377" s="133"/>
      <c r="C5377" s="92"/>
      <c r="D5377" s="134"/>
      <c r="E5377" s="132"/>
      <c r="F5377" s="135"/>
      <c r="G5377" s="135"/>
      <c r="H5377" s="136"/>
    </row>
    <row r="5378" spans="1:8" x14ac:dyDescent="0.2">
      <c r="A5378" s="132"/>
      <c r="B5378" s="133"/>
      <c r="C5378" s="92"/>
      <c r="D5378" s="134"/>
      <c r="E5378" s="132"/>
      <c r="F5378" s="135"/>
      <c r="G5378" s="135"/>
      <c r="H5378" s="136"/>
    </row>
    <row r="5379" spans="1:8" x14ac:dyDescent="0.2">
      <c r="A5379" s="132"/>
      <c r="B5379" s="133"/>
      <c r="C5379" s="92"/>
      <c r="D5379" s="134"/>
      <c r="E5379" s="132"/>
      <c r="F5379" s="135"/>
      <c r="G5379" s="135"/>
      <c r="H5379" s="136"/>
    </row>
    <row r="5380" spans="1:8" x14ac:dyDescent="0.2">
      <c r="A5380" s="132"/>
      <c r="B5380" s="133"/>
      <c r="C5380" s="92"/>
      <c r="D5380" s="134"/>
      <c r="E5380" s="132"/>
      <c r="F5380" s="135"/>
      <c r="G5380" s="135"/>
      <c r="H5380" s="136"/>
    </row>
    <row r="5381" spans="1:8" x14ac:dyDescent="0.2">
      <c r="A5381" s="132"/>
      <c r="B5381" s="133"/>
      <c r="C5381" s="92"/>
      <c r="D5381" s="134"/>
      <c r="E5381" s="132"/>
      <c r="F5381" s="135"/>
      <c r="G5381" s="135"/>
      <c r="H5381" s="136"/>
    </row>
    <row r="5382" spans="1:8" x14ac:dyDescent="0.2">
      <c r="A5382" s="132"/>
      <c r="B5382" s="133"/>
      <c r="C5382" s="92"/>
      <c r="D5382" s="134"/>
      <c r="E5382" s="132"/>
      <c r="F5382" s="135"/>
      <c r="G5382" s="135"/>
      <c r="H5382" s="136"/>
    </row>
    <row r="5383" spans="1:8" x14ac:dyDescent="0.2">
      <c r="A5383" s="132"/>
      <c r="B5383" s="133"/>
      <c r="C5383" s="92"/>
      <c r="D5383" s="134"/>
      <c r="E5383" s="132"/>
      <c r="F5383" s="135"/>
      <c r="G5383" s="135"/>
      <c r="H5383" s="136"/>
    </row>
    <row r="5384" spans="1:8" x14ac:dyDescent="0.2">
      <c r="A5384" s="132"/>
      <c r="B5384" s="133"/>
      <c r="C5384" s="92"/>
      <c r="D5384" s="134"/>
      <c r="E5384" s="132"/>
      <c r="F5384" s="135"/>
      <c r="G5384" s="135"/>
      <c r="H5384" s="136"/>
    </row>
    <row r="5385" spans="1:8" x14ac:dyDescent="0.2">
      <c r="A5385" s="132"/>
      <c r="B5385" s="133"/>
      <c r="C5385" s="92"/>
      <c r="D5385" s="134"/>
      <c r="E5385" s="132"/>
      <c r="F5385" s="135"/>
      <c r="G5385" s="135"/>
      <c r="H5385" s="136"/>
    </row>
    <row r="5386" spans="1:8" x14ac:dyDescent="0.2">
      <c r="A5386" s="132"/>
      <c r="B5386" s="133"/>
      <c r="C5386" s="92"/>
      <c r="D5386" s="134"/>
      <c r="E5386" s="132"/>
      <c r="F5386" s="135"/>
      <c r="G5386" s="135"/>
      <c r="H5386" s="136"/>
    </row>
    <row r="5387" spans="1:8" x14ac:dyDescent="0.2">
      <c r="A5387" s="132"/>
      <c r="B5387" s="133"/>
      <c r="C5387" s="92"/>
      <c r="D5387" s="134"/>
      <c r="E5387" s="132"/>
      <c r="F5387" s="135"/>
      <c r="G5387" s="135"/>
      <c r="H5387" s="136"/>
    </row>
    <row r="5388" spans="1:8" x14ac:dyDescent="0.2">
      <c r="A5388" s="132"/>
      <c r="B5388" s="133"/>
      <c r="C5388" s="92"/>
      <c r="D5388" s="134"/>
      <c r="E5388" s="132"/>
      <c r="F5388" s="135"/>
      <c r="G5388" s="135"/>
      <c r="H5388" s="136"/>
    </row>
    <row r="5389" spans="1:8" x14ac:dyDescent="0.2">
      <c r="A5389" s="132"/>
      <c r="B5389" s="133"/>
      <c r="C5389" s="92"/>
      <c r="D5389" s="134"/>
      <c r="E5389" s="132"/>
      <c r="F5389" s="135"/>
      <c r="G5389" s="135"/>
      <c r="H5389" s="136"/>
    </row>
    <row r="5390" spans="1:8" x14ac:dyDescent="0.2">
      <c r="A5390" s="132"/>
      <c r="B5390" s="133"/>
      <c r="C5390" s="92"/>
      <c r="D5390" s="134"/>
      <c r="E5390" s="132"/>
      <c r="F5390" s="135"/>
      <c r="G5390" s="135"/>
      <c r="H5390" s="136"/>
    </row>
    <row r="5391" spans="1:8" x14ac:dyDescent="0.2">
      <c r="A5391" s="132"/>
      <c r="B5391" s="133"/>
      <c r="C5391" s="92"/>
      <c r="D5391" s="134"/>
      <c r="E5391" s="132"/>
      <c r="F5391" s="135"/>
      <c r="G5391" s="135"/>
      <c r="H5391" s="136"/>
    </row>
    <row r="5392" spans="1:8" x14ac:dyDescent="0.2">
      <c r="A5392" s="132"/>
      <c r="B5392" s="133"/>
      <c r="C5392" s="92"/>
      <c r="D5392" s="134"/>
      <c r="E5392" s="132"/>
      <c r="F5392" s="135"/>
      <c r="G5392" s="135"/>
      <c r="H5392" s="136"/>
    </row>
    <row r="5393" spans="1:8" x14ac:dyDescent="0.2">
      <c r="A5393" s="132"/>
      <c r="B5393" s="133"/>
      <c r="C5393" s="92"/>
      <c r="D5393" s="134"/>
      <c r="E5393" s="132"/>
      <c r="F5393" s="135"/>
      <c r="G5393" s="135"/>
      <c r="H5393" s="136"/>
    </row>
    <row r="5394" spans="1:8" x14ac:dyDescent="0.2">
      <c r="A5394" s="132"/>
      <c r="B5394" s="133"/>
      <c r="C5394" s="92"/>
      <c r="D5394" s="134"/>
      <c r="E5394" s="132"/>
      <c r="F5394" s="135"/>
      <c r="G5394" s="135"/>
      <c r="H5394" s="136"/>
    </row>
    <row r="5395" spans="1:8" x14ac:dyDescent="0.2">
      <c r="A5395" s="132"/>
      <c r="B5395" s="133"/>
      <c r="C5395" s="92"/>
      <c r="D5395" s="134"/>
      <c r="E5395" s="132"/>
      <c r="F5395" s="135"/>
      <c r="G5395" s="135"/>
      <c r="H5395" s="136"/>
    </row>
    <row r="5396" spans="1:8" x14ac:dyDescent="0.2">
      <c r="A5396" s="132"/>
      <c r="B5396" s="133"/>
      <c r="C5396" s="92"/>
      <c r="D5396" s="134"/>
      <c r="E5396" s="132"/>
      <c r="F5396" s="135"/>
      <c r="G5396" s="135"/>
      <c r="H5396" s="136"/>
    </row>
    <row r="5397" spans="1:8" x14ac:dyDescent="0.2">
      <c r="A5397" s="132"/>
      <c r="B5397" s="133"/>
      <c r="C5397" s="92"/>
      <c r="D5397" s="134"/>
      <c r="E5397" s="132"/>
      <c r="F5397" s="135"/>
      <c r="G5397" s="135"/>
      <c r="H5397" s="136"/>
    </row>
    <row r="5398" spans="1:8" x14ac:dyDescent="0.2">
      <c r="A5398" s="132"/>
      <c r="B5398" s="133"/>
      <c r="C5398" s="92"/>
      <c r="D5398" s="134"/>
      <c r="E5398" s="132"/>
      <c r="F5398" s="135"/>
      <c r="G5398" s="135"/>
      <c r="H5398" s="136"/>
    </row>
    <row r="5399" spans="1:8" x14ac:dyDescent="0.2">
      <c r="A5399" s="132"/>
      <c r="B5399" s="133"/>
      <c r="C5399" s="92"/>
      <c r="D5399" s="134"/>
      <c r="E5399" s="132"/>
      <c r="F5399" s="135"/>
      <c r="G5399" s="135"/>
      <c r="H5399" s="136"/>
    </row>
    <row r="5400" spans="1:8" x14ac:dyDescent="0.2">
      <c r="A5400" s="132"/>
      <c r="B5400" s="133"/>
      <c r="C5400" s="92"/>
      <c r="D5400" s="134"/>
      <c r="E5400" s="132"/>
      <c r="F5400" s="135"/>
      <c r="G5400" s="135"/>
      <c r="H5400" s="136"/>
    </row>
    <row r="5401" spans="1:8" x14ac:dyDescent="0.2">
      <c r="A5401" s="132"/>
      <c r="B5401" s="133"/>
      <c r="C5401" s="92"/>
      <c r="D5401" s="134"/>
      <c r="E5401" s="132"/>
      <c r="F5401" s="135"/>
      <c r="G5401" s="135"/>
      <c r="H5401" s="136"/>
    </row>
    <row r="5402" spans="1:8" x14ac:dyDescent="0.2">
      <c r="A5402" s="132"/>
      <c r="B5402" s="133"/>
      <c r="C5402" s="92"/>
      <c r="D5402" s="134"/>
      <c r="E5402" s="132"/>
      <c r="F5402" s="135"/>
      <c r="G5402" s="135"/>
      <c r="H5402" s="136"/>
    </row>
    <row r="5403" spans="1:8" x14ac:dyDescent="0.2">
      <c r="A5403" s="132"/>
      <c r="B5403" s="133"/>
      <c r="C5403" s="92"/>
      <c r="D5403" s="134"/>
      <c r="E5403" s="132"/>
      <c r="F5403" s="135"/>
      <c r="G5403" s="135"/>
      <c r="H5403" s="136"/>
    </row>
    <row r="5404" spans="1:8" x14ac:dyDescent="0.2">
      <c r="A5404" s="132"/>
      <c r="B5404" s="133"/>
      <c r="C5404" s="92"/>
      <c r="D5404" s="134"/>
      <c r="E5404" s="132"/>
      <c r="F5404" s="135"/>
      <c r="G5404" s="135"/>
      <c r="H5404" s="136"/>
    </row>
    <row r="5405" spans="1:8" x14ac:dyDescent="0.2">
      <c r="A5405" s="132"/>
      <c r="B5405" s="133"/>
      <c r="C5405" s="92"/>
      <c r="D5405" s="134"/>
      <c r="E5405" s="132"/>
      <c r="F5405" s="135"/>
      <c r="G5405" s="135"/>
      <c r="H5405" s="136"/>
    </row>
    <row r="5406" spans="1:8" x14ac:dyDescent="0.2">
      <c r="A5406" s="132"/>
      <c r="B5406" s="133"/>
      <c r="C5406" s="92"/>
      <c r="D5406" s="134"/>
      <c r="E5406" s="132"/>
      <c r="F5406" s="135"/>
      <c r="G5406" s="135"/>
      <c r="H5406" s="136"/>
    </row>
    <row r="5407" spans="1:8" x14ac:dyDescent="0.2">
      <c r="A5407" s="132"/>
      <c r="B5407" s="133"/>
      <c r="C5407" s="92"/>
      <c r="D5407" s="134"/>
      <c r="E5407" s="132"/>
      <c r="F5407" s="135"/>
      <c r="G5407" s="135"/>
      <c r="H5407" s="136"/>
    </row>
    <row r="5408" spans="1:8" x14ac:dyDescent="0.2">
      <c r="A5408" s="132"/>
      <c r="B5408" s="133"/>
      <c r="C5408" s="92"/>
      <c r="D5408" s="134"/>
      <c r="E5408" s="132"/>
      <c r="F5408" s="135"/>
      <c r="G5408" s="135"/>
      <c r="H5408" s="136"/>
    </row>
    <row r="5409" spans="1:8" x14ac:dyDescent="0.2">
      <c r="A5409" s="132"/>
      <c r="B5409" s="133"/>
      <c r="C5409" s="92"/>
      <c r="D5409" s="134"/>
      <c r="E5409" s="132"/>
      <c r="F5409" s="135"/>
      <c r="G5409" s="135"/>
      <c r="H5409" s="136"/>
    </row>
    <row r="5410" spans="1:8" x14ac:dyDescent="0.2">
      <c r="A5410" s="132"/>
      <c r="B5410" s="133"/>
      <c r="C5410" s="92"/>
      <c r="D5410" s="134"/>
      <c r="E5410" s="132"/>
      <c r="F5410" s="135"/>
      <c r="G5410" s="135"/>
      <c r="H5410" s="136"/>
    </row>
    <row r="5411" spans="1:8" x14ac:dyDescent="0.2">
      <c r="A5411" s="132"/>
      <c r="B5411" s="133"/>
      <c r="C5411" s="92"/>
      <c r="D5411" s="134"/>
      <c r="E5411" s="132"/>
      <c r="F5411" s="135"/>
      <c r="G5411" s="135"/>
      <c r="H5411" s="136"/>
    </row>
    <row r="5412" spans="1:8" x14ac:dyDescent="0.2">
      <c r="A5412" s="132"/>
      <c r="B5412" s="133"/>
      <c r="C5412" s="92"/>
      <c r="D5412" s="134"/>
      <c r="E5412" s="132"/>
      <c r="F5412" s="135"/>
      <c r="G5412" s="135"/>
      <c r="H5412" s="136"/>
    </row>
    <row r="5413" spans="1:8" x14ac:dyDescent="0.2">
      <c r="A5413" s="132"/>
      <c r="B5413" s="133"/>
      <c r="C5413" s="92"/>
      <c r="D5413" s="134"/>
      <c r="E5413" s="132"/>
      <c r="F5413" s="135"/>
      <c r="G5413" s="135"/>
      <c r="H5413" s="136"/>
    </row>
    <row r="5414" spans="1:8" x14ac:dyDescent="0.2">
      <c r="A5414" s="132"/>
      <c r="B5414" s="133"/>
      <c r="C5414" s="92"/>
      <c r="D5414" s="134"/>
      <c r="E5414" s="132"/>
      <c r="F5414" s="135"/>
      <c r="G5414" s="135"/>
      <c r="H5414" s="136"/>
    </row>
    <row r="5415" spans="1:8" x14ac:dyDescent="0.2">
      <c r="A5415" s="132"/>
      <c r="B5415" s="133"/>
      <c r="C5415" s="92"/>
      <c r="D5415" s="134"/>
      <c r="E5415" s="132"/>
      <c r="F5415" s="135"/>
      <c r="G5415" s="135"/>
      <c r="H5415" s="136"/>
    </row>
    <row r="5416" spans="1:8" x14ac:dyDescent="0.2">
      <c r="A5416" s="132"/>
      <c r="B5416" s="133"/>
      <c r="C5416" s="92"/>
      <c r="D5416" s="134"/>
      <c r="E5416" s="132"/>
      <c r="F5416" s="135"/>
      <c r="G5416" s="135"/>
      <c r="H5416" s="136"/>
    </row>
    <row r="5417" spans="1:8" x14ac:dyDescent="0.2">
      <c r="A5417" s="132"/>
      <c r="B5417" s="133"/>
      <c r="C5417" s="92"/>
      <c r="D5417" s="134"/>
      <c r="E5417" s="132"/>
      <c r="F5417" s="135"/>
      <c r="G5417" s="135"/>
      <c r="H5417" s="136"/>
    </row>
    <row r="5418" spans="1:8" x14ac:dyDescent="0.2">
      <c r="A5418" s="132"/>
      <c r="B5418" s="133"/>
      <c r="C5418" s="92"/>
      <c r="D5418" s="134"/>
      <c r="E5418" s="132"/>
      <c r="F5418" s="135"/>
      <c r="G5418" s="135"/>
      <c r="H5418" s="136"/>
    </row>
    <row r="5419" spans="1:8" x14ac:dyDescent="0.2">
      <c r="A5419" s="132"/>
      <c r="B5419" s="133"/>
      <c r="C5419" s="92"/>
      <c r="D5419" s="134"/>
      <c r="E5419" s="132"/>
      <c r="F5419" s="135"/>
      <c r="G5419" s="135"/>
      <c r="H5419" s="136"/>
    </row>
    <row r="5420" spans="1:8" x14ac:dyDescent="0.2">
      <c r="A5420" s="132"/>
      <c r="B5420" s="133"/>
      <c r="C5420" s="92"/>
      <c r="D5420" s="134"/>
      <c r="E5420" s="132"/>
      <c r="F5420" s="135"/>
      <c r="G5420" s="135"/>
      <c r="H5420" s="136"/>
    </row>
    <row r="5421" spans="1:8" x14ac:dyDescent="0.2">
      <c r="A5421" s="132"/>
      <c r="B5421" s="133"/>
      <c r="C5421" s="92"/>
      <c r="D5421" s="134"/>
      <c r="E5421" s="132"/>
      <c r="F5421" s="135"/>
      <c r="G5421" s="135"/>
      <c r="H5421" s="136"/>
    </row>
    <row r="5422" spans="1:8" x14ac:dyDescent="0.2">
      <c r="A5422" s="132"/>
      <c r="B5422" s="133"/>
      <c r="C5422" s="92"/>
      <c r="D5422" s="134"/>
      <c r="E5422" s="132"/>
      <c r="F5422" s="135"/>
      <c r="G5422" s="135"/>
      <c r="H5422" s="136"/>
    </row>
    <row r="5423" spans="1:8" x14ac:dyDescent="0.2">
      <c r="A5423" s="132"/>
      <c r="B5423" s="133"/>
      <c r="C5423" s="92"/>
      <c r="D5423" s="134"/>
      <c r="E5423" s="132"/>
      <c r="F5423" s="135"/>
      <c r="G5423" s="135"/>
      <c r="H5423" s="136"/>
    </row>
    <row r="5424" spans="1:8" x14ac:dyDescent="0.2">
      <c r="A5424" s="132"/>
      <c r="B5424" s="133"/>
      <c r="C5424" s="92"/>
      <c r="D5424" s="134"/>
      <c r="E5424" s="132"/>
      <c r="F5424" s="135"/>
      <c r="G5424" s="135"/>
      <c r="H5424" s="136"/>
    </row>
    <row r="5425" spans="1:8" x14ac:dyDescent="0.2">
      <c r="A5425" s="132"/>
      <c r="B5425" s="133"/>
      <c r="C5425" s="92"/>
      <c r="D5425" s="134"/>
      <c r="E5425" s="132"/>
      <c r="F5425" s="135"/>
      <c r="G5425" s="135"/>
      <c r="H5425" s="136"/>
    </row>
    <row r="5426" spans="1:8" x14ac:dyDescent="0.2">
      <c r="A5426" s="132"/>
      <c r="B5426" s="133"/>
      <c r="C5426" s="92"/>
      <c r="D5426" s="134"/>
      <c r="E5426" s="132"/>
      <c r="F5426" s="135"/>
      <c r="G5426" s="135"/>
      <c r="H5426" s="136"/>
    </row>
    <row r="5427" spans="1:8" x14ac:dyDescent="0.2">
      <c r="A5427" s="132"/>
      <c r="B5427" s="133"/>
      <c r="C5427" s="92"/>
      <c r="D5427" s="134"/>
      <c r="E5427" s="132"/>
      <c r="F5427" s="135"/>
      <c r="G5427" s="135"/>
      <c r="H5427" s="136"/>
    </row>
    <row r="5428" spans="1:8" x14ac:dyDescent="0.2">
      <c r="A5428" s="132"/>
      <c r="B5428" s="133"/>
      <c r="C5428" s="92"/>
      <c r="D5428" s="134"/>
      <c r="E5428" s="132"/>
      <c r="F5428" s="135"/>
      <c r="G5428" s="135"/>
      <c r="H5428" s="136"/>
    </row>
    <row r="5429" spans="1:8" x14ac:dyDescent="0.2">
      <c r="A5429" s="132"/>
      <c r="B5429" s="133"/>
      <c r="C5429" s="92"/>
      <c r="D5429" s="134"/>
      <c r="E5429" s="132"/>
      <c r="F5429" s="135"/>
      <c r="G5429" s="135"/>
      <c r="H5429" s="136"/>
    </row>
    <row r="5430" spans="1:8" x14ac:dyDescent="0.2">
      <c r="A5430" s="132"/>
      <c r="B5430" s="133"/>
      <c r="C5430" s="92"/>
      <c r="D5430" s="134"/>
      <c r="E5430" s="132"/>
      <c r="F5430" s="135"/>
      <c r="G5430" s="135"/>
      <c r="H5430" s="136"/>
    </row>
    <row r="5431" spans="1:8" x14ac:dyDescent="0.2">
      <c r="A5431" s="132"/>
      <c r="B5431" s="133"/>
      <c r="C5431" s="92"/>
      <c r="D5431" s="134"/>
      <c r="E5431" s="132"/>
      <c r="F5431" s="135"/>
      <c r="G5431" s="135"/>
      <c r="H5431" s="136"/>
    </row>
    <row r="5432" spans="1:8" x14ac:dyDescent="0.2">
      <c r="A5432" s="132"/>
      <c r="B5432" s="133"/>
      <c r="C5432" s="92"/>
      <c r="D5432" s="134"/>
      <c r="E5432" s="132"/>
      <c r="F5432" s="135"/>
      <c r="G5432" s="135"/>
      <c r="H5432" s="136"/>
    </row>
    <row r="5433" spans="1:8" x14ac:dyDescent="0.2">
      <c r="A5433" s="132"/>
      <c r="B5433" s="133"/>
      <c r="C5433" s="92"/>
      <c r="D5433" s="134"/>
      <c r="E5433" s="132"/>
      <c r="F5433" s="135"/>
      <c r="G5433" s="135"/>
      <c r="H5433" s="136"/>
    </row>
    <row r="5434" spans="1:8" x14ac:dyDescent="0.2">
      <c r="A5434" s="132"/>
      <c r="B5434" s="133"/>
      <c r="C5434" s="92"/>
      <c r="D5434" s="134"/>
      <c r="E5434" s="132"/>
      <c r="F5434" s="135"/>
      <c r="G5434" s="135"/>
      <c r="H5434" s="136"/>
    </row>
    <row r="5435" spans="1:8" x14ac:dyDescent="0.2">
      <c r="A5435" s="132"/>
      <c r="B5435" s="133"/>
      <c r="C5435" s="92"/>
      <c r="D5435" s="134"/>
      <c r="E5435" s="132"/>
      <c r="F5435" s="135"/>
      <c r="G5435" s="135"/>
      <c r="H5435" s="136"/>
    </row>
    <row r="5436" spans="1:8" x14ac:dyDescent="0.2">
      <c r="A5436" s="132"/>
      <c r="B5436" s="133"/>
      <c r="C5436" s="92"/>
      <c r="D5436" s="134"/>
      <c r="E5436" s="132"/>
      <c r="F5436" s="135"/>
      <c r="G5436" s="135"/>
      <c r="H5436" s="136"/>
    </row>
    <row r="5437" spans="1:8" x14ac:dyDescent="0.2">
      <c r="A5437" s="132"/>
      <c r="B5437" s="133"/>
      <c r="C5437" s="92"/>
      <c r="D5437" s="134"/>
      <c r="E5437" s="132"/>
      <c r="F5437" s="135"/>
      <c r="G5437" s="135"/>
      <c r="H5437" s="136"/>
    </row>
    <row r="5438" spans="1:8" x14ac:dyDescent="0.2">
      <c r="A5438" s="132"/>
      <c r="B5438" s="133"/>
      <c r="C5438" s="92"/>
      <c r="D5438" s="134"/>
      <c r="E5438" s="132"/>
      <c r="F5438" s="135"/>
      <c r="G5438" s="135"/>
      <c r="H5438" s="136"/>
    </row>
    <row r="5439" spans="1:8" x14ac:dyDescent="0.2">
      <c r="A5439" s="132"/>
      <c r="B5439" s="133"/>
      <c r="C5439" s="92"/>
      <c r="D5439" s="134"/>
      <c r="E5439" s="132"/>
      <c r="F5439" s="135"/>
      <c r="G5439" s="135"/>
      <c r="H5439" s="136"/>
    </row>
    <row r="5440" spans="1:8" x14ac:dyDescent="0.2">
      <c r="A5440" s="132"/>
      <c r="B5440" s="133"/>
      <c r="C5440" s="92"/>
      <c r="D5440" s="134"/>
      <c r="E5440" s="132"/>
      <c r="F5440" s="135"/>
      <c r="G5440" s="135"/>
      <c r="H5440" s="136"/>
    </row>
    <row r="5441" spans="1:8" x14ac:dyDescent="0.2">
      <c r="A5441" s="132"/>
      <c r="B5441" s="133"/>
      <c r="C5441" s="92"/>
      <c r="D5441" s="134"/>
      <c r="E5441" s="132"/>
      <c r="F5441" s="135"/>
      <c r="G5441" s="135"/>
      <c r="H5441" s="136"/>
    </row>
    <row r="5442" spans="1:8" x14ac:dyDescent="0.2">
      <c r="A5442" s="132"/>
      <c r="B5442" s="133"/>
      <c r="C5442" s="92"/>
      <c r="D5442" s="134"/>
      <c r="E5442" s="132"/>
      <c r="F5442" s="135"/>
      <c r="G5442" s="135"/>
      <c r="H5442" s="136"/>
    </row>
    <row r="5443" spans="1:8" x14ac:dyDescent="0.2">
      <c r="A5443" s="132"/>
      <c r="B5443" s="133"/>
      <c r="C5443" s="92"/>
      <c r="D5443" s="134"/>
      <c r="E5443" s="132"/>
      <c r="F5443" s="135"/>
      <c r="G5443" s="135"/>
      <c r="H5443" s="136"/>
    </row>
    <row r="5444" spans="1:8" x14ac:dyDescent="0.2">
      <c r="A5444" s="132"/>
      <c r="B5444" s="133"/>
      <c r="C5444" s="92"/>
      <c r="D5444" s="134"/>
      <c r="E5444" s="132"/>
      <c r="F5444" s="135"/>
      <c r="G5444" s="135"/>
      <c r="H5444" s="136"/>
    </row>
    <row r="5445" spans="1:8" x14ac:dyDescent="0.2">
      <c r="A5445" s="132"/>
      <c r="B5445" s="133"/>
      <c r="C5445" s="92"/>
      <c r="D5445" s="134"/>
      <c r="E5445" s="132"/>
      <c r="F5445" s="135"/>
      <c r="G5445" s="135"/>
      <c r="H5445" s="136"/>
    </row>
    <row r="5446" spans="1:8" x14ac:dyDescent="0.2">
      <c r="A5446" s="132"/>
      <c r="B5446" s="133"/>
      <c r="C5446" s="92"/>
      <c r="D5446" s="134"/>
      <c r="E5446" s="132"/>
      <c r="F5446" s="135"/>
      <c r="G5446" s="135"/>
      <c r="H5446" s="136"/>
    </row>
    <row r="5447" spans="1:8" x14ac:dyDescent="0.2">
      <c r="A5447" s="132"/>
      <c r="B5447" s="133"/>
      <c r="C5447" s="92"/>
      <c r="D5447" s="134"/>
      <c r="E5447" s="132"/>
      <c r="F5447" s="135"/>
      <c r="G5447" s="135"/>
      <c r="H5447" s="136"/>
    </row>
    <row r="5448" spans="1:8" x14ac:dyDescent="0.2">
      <c r="A5448" s="132"/>
      <c r="B5448" s="133"/>
      <c r="C5448" s="92"/>
      <c r="D5448" s="134"/>
      <c r="E5448" s="132"/>
      <c r="F5448" s="135"/>
      <c r="G5448" s="135"/>
      <c r="H5448" s="136"/>
    </row>
    <row r="5449" spans="1:8" x14ac:dyDescent="0.2">
      <c r="A5449" s="132"/>
      <c r="B5449" s="133"/>
      <c r="C5449" s="92"/>
      <c r="D5449" s="134"/>
      <c r="E5449" s="132"/>
      <c r="F5449" s="135"/>
      <c r="G5449" s="135"/>
      <c r="H5449" s="136"/>
    </row>
    <row r="5450" spans="1:8" x14ac:dyDescent="0.2">
      <c r="A5450" s="132"/>
      <c r="B5450" s="133"/>
      <c r="C5450" s="92"/>
      <c r="D5450" s="134"/>
      <c r="E5450" s="132"/>
      <c r="F5450" s="135"/>
      <c r="G5450" s="135"/>
      <c r="H5450" s="136"/>
    </row>
    <row r="5451" spans="1:8" x14ac:dyDescent="0.2">
      <c r="A5451" s="132"/>
      <c r="B5451" s="133"/>
      <c r="C5451" s="92"/>
      <c r="D5451" s="134"/>
      <c r="E5451" s="132"/>
      <c r="F5451" s="135"/>
      <c r="G5451" s="135"/>
      <c r="H5451" s="136"/>
    </row>
    <row r="5452" spans="1:8" x14ac:dyDescent="0.2">
      <c r="A5452" s="132"/>
      <c r="B5452" s="133"/>
      <c r="C5452" s="92"/>
      <c r="D5452" s="134"/>
      <c r="E5452" s="132"/>
      <c r="F5452" s="135"/>
      <c r="G5452" s="135"/>
      <c r="H5452" s="136"/>
    </row>
    <row r="5453" spans="1:8" x14ac:dyDescent="0.2">
      <c r="A5453" s="132"/>
      <c r="B5453" s="133"/>
      <c r="C5453" s="92"/>
      <c r="D5453" s="134"/>
      <c r="E5453" s="132"/>
      <c r="F5453" s="135"/>
      <c r="G5453" s="135"/>
      <c r="H5453" s="136"/>
    </row>
    <row r="5454" spans="1:8" x14ac:dyDescent="0.2">
      <c r="A5454" s="132"/>
      <c r="B5454" s="133"/>
      <c r="C5454" s="92"/>
      <c r="D5454" s="134"/>
      <c r="E5454" s="132"/>
      <c r="F5454" s="135"/>
      <c r="G5454" s="135"/>
      <c r="H5454" s="136"/>
    </row>
    <row r="5455" spans="1:8" x14ac:dyDescent="0.2">
      <c r="A5455" s="132"/>
      <c r="B5455" s="133"/>
      <c r="C5455" s="92"/>
      <c r="D5455" s="134"/>
      <c r="E5455" s="132"/>
      <c r="F5455" s="135"/>
      <c r="G5455" s="135"/>
      <c r="H5455" s="136"/>
    </row>
    <row r="5456" spans="1:8" x14ac:dyDescent="0.2">
      <c r="A5456" s="132"/>
      <c r="B5456" s="133"/>
      <c r="C5456" s="92"/>
      <c r="D5456" s="134"/>
      <c r="E5456" s="132"/>
      <c r="F5456" s="135"/>
      <c r="G5456" s="135"/>
      <c r="H5456" s="136"/>
    </row>
    <row r="5457" spans="1:8" x14ac:dyDescent="0.2">
      <c r="A5457" s="132"/>
      <c r="B5457" s="133"/>
      <c r="C5457" s="92"/>
      <c r="D5457" s="134"/>
      <c r="E5457" s="132"/>
      <c r="F5457" s="135"/>
      <c r="G5457" s="135"/>
      <c r="H5457" s="136"/>
    </row>
    <row r="5458" spans="1:8" x14ac:dyDescent="0.2">
      <c r="A5458" s="132"/>
      <c r="B5458" s="133"/>
      <c r="C5458" s="92"/>
      <c r="D5458" s="134"/>
      <c r="E5458" s="132"/>
      <c r="F5458" s="135"/>
      <c r="G5458" s="135"/>
      <c r="H5458" s="136"/>
    </row>
    <row r="5459" spans="1:8" x14ac:dyDescent="0.2">
      <c r="A5459" s="132"/>
      <c r="B5459" s="133"/>
      <c r="C5459" s="92"/>
      <c r="D5459" s="134"/>
      <c r="E5459" s="132"/>
      <c r="F5459" s="135"/>
      <c r="G5459" s="135"/>
      <c r="H5459" s="136"/>
    </row>
    <row r="5460" spans="1:8" x14ac:dyDescent="0.2">
      <c r="A5460" s="132"/>
      <c r="B5460" s="133"/>
      <c r="C5460" s="92"/>
      <c r="D5460" s="134"/>
      <c r="E5460" s="132"/>
      <c r="F5460" s="135"/>
      <c r="G5460" s="135"/>
      <c r="H5460" s="136"/>
    </row>
    <row r="5461" spans="1:8" x14ac:dyDescent="0.2">
      <c r="A5461" s="132"/>
      <c r="B5461" s="133"/>
      <c r="C5461" s="92"/>
      <c r="D5461" s="134"/>
      <c r="E5461" s="132"/>
      <c r="F5461" s="135"/>
      <c r="G5461" s="135"/>
      <c r="H5461" s="136"/>
    </row>
    <row r="5462" spans="1:8" x14ac:dyDescent="0.2">
      <c r="A5462" s="132"/>
      <c r="B5462" s="133"/>
      <c r="C5462" s="92"/>
      <c r="D5462" s="134"/>
      <c r="E5462" s="132"/>
      <c r="F5462" s="135"/>
      <c r="G5462" s="135"/>
      <c r="H5462" s="136"/>
    </row>
    <row r="5463" spans="1:8" x14ac:dyDescent="0.2">
      <c r="A5463" s="132"/>
      <c r="B5463" s="133"/>
      <c r="C5463" s="92"/>
      <c r="D5463" s="134"/>
      <c r="E5463" s="132"/>
      <c r="F5463" s="135"/>
      <c r="G5463" s="135"/>
      <c r="H5463" s="136"/>
    </row>
    <row r="5464" spans="1:8" x14ac:dyDescent="0.2">
      <c r="A5464" s="132"/>
      <c r="B5464" s="133"/>
      <c r="C5464" s="92"/>
      <c r="D5464" s="134"/>
      <c r="E5464" s="132"/>
      <c r="F5464" s="135"/>
      <c r="G5464" s="135"/>
      <c r="H5464" s="136"/>
    </row>
    <row r="5465" spans="1:8" x14ac:dyDescent="0.2">
      <c r="A5465" s="132"/>
      <c r="B5465" s="133"/>
      <c r="C5465" s="92"/>
      <c r="D5465" s="134"/>
      <c r="E5465" s="132"/>
      <c r="F5465" s="135"/>
      <c r="G5465" s="135"/>
      <c r="H5465" s="136"/>
    </row>
    <row r="5466" spans="1:8" x14ac:dyDescent="0.2">
      <c r="A5466" s="132"/>
      <c r="B5466" s="133"/>
      <c r="C5466" s="92"/>
      <c r="D5466" s="134"/>
      <c r="E5466" s="132"/>
      <c r="F5466" s="135"/>
      <c r="G5466" s="135"/>
      <c r="H5466" s="136"/>
    </row>
    <row r="5467" spans="1:8" x14ac:dyDescent="0.2">
      <c r="A5467" s="132"/>
      <c r="B5467" s="133"/>
      <c r="C5467" s="92"/>
      <c r="D5467" s="134"/>
      <c r="E5467" s="132"/>
      <c r="F5467" s="135"/>
      <c r="G5467" s="135"/>
      <c r="H5467" s="136"/>
    </row>
    <row r="5468" spans="1:8" x14ac:dyDescent="0.2">
      <c r="A5468" s="132"/>
      <c r="B5468" s="133"/>
      <c r="C5468" s="92"/>
      <c r="D5468" s="134"/>
      <c r="E5468" s="132"/>
      <c r="F5468" s="135"/>
      <c r="G5468" s="135"/>
      <c r="H5468" s="136"/>
    </row>
    <row r="5469" spans="1:8" x14ac:dyDescent="0.2">
      <c r="A5469" s="132"/>
      <c r="B5469" s="133"/>
      <c r="C5469" s="92"/>
      <c r="D5469" s="134"/>
      <c r="E5469" s="132"/>
      <c r="F5469" s="135"/>
      <c r="G5469" s="135"/>
      <c r="H5469" s="136"/>
    </row>
    <row r="5470" spans="1:8" x14ac:dyDescent="0.2">
      <c r="A5470" s="132"/>
      <c r="B5470" s="133"/>
      <c r="C5470" s="92"/>
      <c r="D5470" s="134"/>
      <c r="E5470" s="132"/>
      <c r="F5470" s="135"/>
      <c r="G5470" s="135"/>
      <c r="H5470" s="136"/>
    </row>
    <row r="5471" spans="1:8" x14ac:dyDescent="0.2">
      <c r="A5471" s="132"/>
      <c r="B5471" s="133"/>
      <c r="C5471" s="92"/>
      <c r="D5471" s="134"/>
      <c r="E5471" s="132"/>
      <c r="F5471" s="135"/>
      <c r="G5471" s="135"/>
      <c r="H5471" s="136"/>
    </row>
    <row r="5472" spans="1:8" x14ac:dyDescent="0.2">
      <c r="A5472" s="132"/>
      <c r="B5472" s="133"/>
      <c r="C5472" s="92"/>
      <c r="D5472" s="134"/>
      <c r="E5472" s="132"/>
      <c r="F5472" s="135"/>
      <c r="G5472" s="135"/>
      <c r="H5472" s="136"/>
    </row>
    <row r="5473" spans="1:8" x14ac:dyDescent="0.2">
      <c r="A5473" s="132"/>
      <c r="B5473" s="133"/>
      <c r="C5473" s="92"/>
      <c r="D5473" s="134"/>
      <c r="E5473" s="132"/>
      <c r="F5473" s="135"/>
      <c r="G5473" s="135"/>
      <c r="H5473" s="136"/>
    </row>
    <row r="5474" spans="1:8" x14ac:dyDescent="0.2">
      <c r="A5474" s="132"/>
      <c r="B5474" s="133"/>
      <c r="C5474" s="92"/>
      <c r="D5474" s="134"/>
      <c r="E5474" s="132"/>
      <c r="F5474" s="135"/>
      <c r="G5474" s="135"/>
      <c r="H5474" s="136"/>
    </row>
    <row r="5475" spans="1:8" x14ac:dyDescent="0.2">
      <c r="A5475" s="132"/>
      <c r="B5475" s="133"/>
      <c r="C5475" s="92"/>
      <c r="D5475" s="134"/>
      <c r="E5475" s="132"/>
      <c r="F5475" s="135"/>
      <c r="G5475" s="135"/>
      <c r="H5475" s="136"/>
    </row>
    <row r="5476" spans="1:8" x14ac:dyDescent="0.2">
      <c r="A5476" s="132"/>
      <c r="B5476" s="133"/>
      <c r="C5476" s="92"/>
      <c r="D5476" s="134"/>
      <c r="E5476" s="132"/>
      <c r="F5476" s="135"/>
      <c r="G5476" s="135"/>
      <c r="H5476" s="136"/>
    </row>
    <row r="5477" spans="1:8" x14ac:dyDescent="0.2">
      <c r="A5477" s="132"/>
      <c r="B5477" s="133"/>
      <c r="C5477" s="92"/>
      <c r="D5477" s="134"/>
      <c r="E5477" s="132"/>
      <c r="F5477" s="135"/>
      <c r="G5477" s="135"/>
      <c r="H5477" s="136"/>
    </row>
    <row r="5478" spans="1:8" x14ac:dyDescent="0.2">
      <c r="A5478" s="132"/>
      <c r="B5478" s="133"/>
      <c r="C5478" s="92"/>
      <c r="D5478" s="134"/>
      <c r="E5478" s="132"/>
      <c r="F5478" s="135"/>
      <c r="G5478" s="135"/>
      <c r="H5478" s="136"/>
    </row>
    <row r="5479" spans="1:8" x14ac:dyDescent="0.2">
      <c r="A5479" s="132"/>
      <c r="B5479" s="133"/>
      <c r="C5479" s="92"/>
      <c r="D5479" s="134"/>
      <c r="E5479" s="132"/>
      <c r="F5479" s="135"/>
      <c r="G5479" s="135"/>
      <c r="H5479" s="136"/>
    </row>
    <row r="5480" spans="1:8" x14ac:dyDescent="0.2">
      <c r="A5480" s="132"/>
      <c r="B5480" s="133"/>
      <c r="C5480" s="92"/>
      <c r="D5480" s="134"/>
      <c r="E5480" s="132"/>
      <c r="F5480" s="135"/>
      <c r="G5480" s="135"/>
      <c r="H5480" s="136"/>
    </row>
    <row r="5481" spans="1:8" x14ac:dyDescent="0.2">
      <c r="A5481" s="132"/>
      <c r="B5481" s="133"/>
      <c r="C5481" s="92"/>
      <c r="D5481" s="134"/>
      <c r="E5481" s="132"/>
      <c r="F5481" s="135"/>
      <c r="G5481" s="135"/>
      <c r="H5481" s="136"/>
    </row>
    <row r="5482" spans="1:8" x14ac:dyDescent="0.2">
      <c r="A5482" s="132"/>
      <c r="B5482" s="133"/>
      <c r="C5482" s="92"/>
      <c r="D5482" s="134"/>
      <c r="E5482" s="132"/>
      <c r="F5482" s="135"/>
      <c r="G5482" s="135"/>
      <c r="H5482" s="136"/>
    </row>
    <row r="5483" spans="1:8" x14ac:dyDescent="0.2">
      <c r="A5483" s="132"/>
      <c r="B5483" s="133"/>
      <c r="C5483" s="92"/>
      <c r="D5483" s="134"/>
      <c r="E5483" s="132"/>
      <c r="F5483" s="135"/>
      <c r="G5483" s="135"/>
      <c r="H5483" s="136"/>
    </row>
    <row r="5484" spans="1:8" x14ac:dyDescent="0.2">
      <c r="A5484" s="132"/>
      <c r="B5484" s="133"/>
      <c r="C5484" s="92"/>
      <c r="D5484" s="134"/>
      <c r="E5484" s="132"/>
      <c r="F5484" s="135"/>
      <c r="G5484" s="135"/>
      <c r="H5484" s="136"/>
    </row>
    <row r="5485" spans="1:8" x14ac:dyDescent="0.2">
      <c r="A5485" s="132"/>
      <c r="B5485" s="133"/>
      <c r="C5485" s="92"/>
      <c r="D5485" s="134"/>
      <c r="E5485" s="132"/>
      <c r="F5485" s="135"/>
      <c r="G5485" s="135"/>
      <c r="H5485" s="136"/>
    </row>
    <row r="5486" spans="1:8" x14ac:dyDescent="0.2">
      <c r="A5486" s="132"/>
      <c r="B5486" s="133"/>
      <c r="C5486" s="92"/>
      <c r="D5486" s="134"/>
      <c r="E5486" s="132"/>
      <c r="F5486" s="135"/>
      <c r="G5486" s="135"/>
      <c r="H5486" s="136"/>
    </row>
    <row r="5487" spans="1:8" x14ac:dyDescent="0.2">
      <c r="A5487" s="132"/>
      <c r="B5487" s="133"/>
      <c r="C5487" s="92"/>
      <c r="D5487" s="134"/>
      <c r="E5487" s="132"/>
      <c r="F5487" s="135"/>
      <c r="G5487" s="135"/>
      <c r="H5487" s="136"/>
    </row>
    <row r="5488" spans="1:8" x14ac:dyDescent="0.2">
      <c r="A5488" s="132"/>
      <c r="B5488" s="133"/>
      <c r="C5488" s="92"/>
      <c r="D5488" s="134"/>
      <c r="E5488" s="132"/>
      <c r="F5488" s="135"/>
      <c r="G5488" s="135"/>
      <c r="H5488" s="136"/>
    </row>
    <row r="5489" spans="1:8" x14ac:dyDescent="0.2">
      <c r="A5489" s="132"/>
      <c r="B5489" s="133"/>
      <c r="C5489" s="92"/>
      <c r="D5489" s="134"/>
      <c r="E5489" s="132"/>
      <c r="F5489" s="135"/>
      <c r="G5489" s="135"/>
      <c r="H5489" s="136"/>
    </row>
    <row r="5490" spans="1:8" x14ac:dyDescent="0.2">
      <c r="A5490" s="132"/>
      <c r="B5490" s="133"/>
      <c r="C5490" s="92"/>
      <c r="D5490" s="134"/>
      <c r="E5490" s="132"/>
      <c r="F5490" s="135"/>
      <c r="G5490" s="135"/>
      <c r="H5490" s="136"/>
    </row>
    <row r="5491" spans="1:8" x14ac:dyDescent="0.2">
      <c r="A5491" s="132"/>
      <c r="B5491" s="133"/>
      <c r="C5491" s="92"/>
      <c r="D5491" s="134"/>
      <c r="E5491" s="132"/>
      <c r="F5491" s="135"/>
      <c r="G5491" s="135"/>
      <c r="H5491" s="136"/>
    </row>
    <row r="5492" spans="1:8" x14ac:dyDescent="0.2">
      <c r="A5492" s="132"/>
      <c r="B5492" s="133"/>
      <c r="C5492" s="92"/>
      <c r="D5492" s="134"/>
      <c r="E5492" s="132"/>
      <c r="F5492" s="135"/>
      <c r="G5492" s="135"/>
      <c r="H5492" s="136"/>
    </row>
    <row r="5493" spans="1:8" x14ac:dyDescent="0.2">
      <c r="A5493" s="132"/>
      <c r="B5493" s="133"/>
      <c r="C5493" s="92"/>
      <c r="D5493" s="134"/>
      <c r="E5493" s="132"/>
      <c r="F5493" s="135"/>
      <c r="G5493" s="135"/>
      <c r="H5493" s="136"/>
    </row>
    <row r="5494" spans="1:8" x14ac:dyDescent="0.2">
      <c r="A5494" s="132"/>
      <c r="B5494" s="133"/>
      <c r="C5494" s="92"/>
      <c r="D5494" s="134"/>
      <c r="E5494" s="132"/>
      <c r="F5494" s="135"/>
      <c r="G5494" s="135"/>
      <c r="H5494" s="136"/>
    </row>
    <row r="5495" spans="1:8" x14ac:dyDescent="0.2">
      <c r="A5495" s="132"/>
      <c r="B5495" s="133"/>
      <c r="C5495" s="92"/>
      <c r="D5495" s="134"/>
      <c r="E5495" s="132"/>
      <c r="F5495" s="135"/>
      <c r="G5495" s="135"/>
      <c r="H5495" s="136"/>
    </row>
    <row r="5496" spans="1:8" x14ac:dyDescent="0.2">
      <c r="A5496" s="132"/>
      <c r="B5496" s="133"/>
      <c r="C5496" s="92"/>
      <c r="D5496" s="134"/>
      <c r="E5496" s="132"/>
      <c r="F5496" s="135"/>
      <c r="G5496" s="135"/>
      <c r="H5496" s="136"/>
    </row>
    <row r="5497" spans="1:8" x14ac:dyDescent="0.2">
      <c r="A5497" s="132"/>
      <c r="B5497" s="133"/>
      <c r="C5497" s="92"/>
      <c r="D5497" s="134"/>
      <c r="E5497" s="132"/>
      <c r="F5497" s="135"/>
      <c r="G5497" s="135"/>
      <c r="H5497" s="136"/>
    </row>
    <row r="5498" spans="1:8" x14ac:dyDescent="0.2">
      <c r="A5498" s="132"/>
      <c r="B5498" s="133"/>
      <c r="C5498" s="92"/>
      <c r="D5498" s="134"/>
      <c r="E5498" s="132"/>
      <c r="F5498" s="135"/>
      <c r="G5498" s="135"/>
      <c r="H5498" s="136"/>
    </row>
    <row r="5499" spans="1:8" x14ac:dyDescent="0.2">
      <c r="A5499" s="132"/>
      <c r="B5499" s="133"/>
      <c r="C5499" s="92"/>
      <c r="D5499" s="134"/>
      <c r="E5499" s="132"/>
      <c r="F5499" s="135"/>
      <c r="G5499" s="135"/>
      <c r="H5499" s="136"/>
    </row>
    <row r="5500" spans="1:8" x14ac:dyDescent="0.2">
      <c r="A5500" s="132"/>
      <c r="B5500" s="133"/>
      <c r="C5500" s="92"/>
      <c r="D5500" s="134"/>
      <c r="E5500" s="132"/>
      <c r="F5500" s="135"/>
      <c r="G5500" s="135"/>
      <c r="H5500" s="136"/>
    </row>
    <row r="5501" spans="1:8" x14ac:dyDescent="0.2">
      <c r="A5501" s="132"/>
      <c r="B5501" s="133"/>
      <c r="C5501" s="92"/>
      <c r="D5501" s="134"/>
      <c r="E5501" s="132"/>
      <c r="F5501" s="135"/>
      <c r="G5501" s="135"/>
      <c r="H5501" s="136"/>
    </row>
    <row r="5502" spans="1:8" x14ac:dyDescent="0.2">
      <c r="A5502" s="132"/>
      <c r="B5502" s="133"/>
      <c r="C5502" s="92"/>
      <c r="D5502" s="134"/>
      <c r="E5502" s="132"/>
      <c r="F5502" s="135"/>
      <c r="G5502" s="135"/>
      <c r="H5502" s="136"/>
    </row>
    <row r="5503" spans="1:8" x14ac:dyDescent="0.2">
      <c r="A5503" s="132"/>
      <c r="B5503" s="133"/>
      <c r="C5503" s="92"/>
      <c r="D5503" s="134"/>
      <c r="E5503" s="132"/>
      <c r="F5503" s="135"/>
      <c r="G5503" s="135"/>
      <c r="H5503" s="136"/>
    </row>
    <row r="5504" spans="1:8" x14ac:dyDescent="0.2">
      <c r="A5504" s="132"/>
      <c r="B5504" s="133"/>
      <c r="C5504" s="92"/>
      <c r="D5504" s="134"/>
      <c r="E5504" s="132"/>
      <c r="F5504" s="135"/>
      <c r="G5504" s="135"/>
      <c r="H5504" s="136"/>
    </row>
    <row r="5505" spans="1:8" x14ac:dyDescent="0.2">
      <c r="A5505" s="132"/>
      <c r="B5505" s="133"/>
      <c r="C5505" s="92"/>
      <c r="D5505" s="134"/>
      <c r="E5505" s="132"/>
      <c r="F5505" s="135"/>
      <c r="G5505" s="135"/>
      <c r="H5505" s="136"/>
    </row>
    <row r="5506" spans="1:8" x14ac:dyDescent="0.2">
      <c r="A5506" s="132"/>
      <c r="B5506" s="133"/>
      <c r="C5506" s="92"/>
      <c r="D5506" s="134"/>
      <c r="E5506" s="132"/>
      <c r="F5506" s="135"/>
      <c r="G5506" s="135"/>
      <c r="H5506" s="136"/>
    </row>
    <row r="5507" spans="1:8" x14ac:dyDescent="0.2">
      <c r="A5507" s="132"/>
      <c r="B5507" s="133"/>
      <c r="C5507" s="92"/>
      <c r="D5507" s="134"/>
      <c r="E5507" s="132"/>
      <c r="F5507" s="135"/>
      <c r="G5507" s="135"/>
      <c r="H5507" s="136"/>
    </row>
    <row r="5508" spans="1:8" x14ac:dyDescent="0.2">
      <c r="A5508" s="132"/>
      <c r="B5508" s="133"/>
      <c r="C5508" s="92"/>
      <c r="D5508" s="134"/>
      <c r="E5508" s="132"/>
      <c r="F5508" s="135"/>
      <c r="G5508" s="135"/>
      <c r="H5508" s="136"/>
    </row>
    <row r="5509" spans="1:8" x14ac:dyDescent="0.2">
      <c r="A5509" s="132"/>
      <c r="B5509" s="133"/>
      <c r="C5509" s="92"/>
      <c r="D5509" s="134"/>
      <c r="E5509" s="132"/>
      <c r="F5509" s="135"/>
      <c r="G5509" s="135"/>
      <c r="H5509" s="136"/>
    </row>
    <row r="5510" spans="1:8" x14ac:dyDescent="0.2">
      <c r="A5510" s="132"/>
      <c r="B5510" s="133"/>
      <c r="C5510" s="92"/>
      <c r="D5510" s="134"/>
      <c r="E5510" s="132"/>
      <c r="F5510" s="135"/>
      <c r="G5510" s="135"/>
      <c r="H5510" s="136"/>
    </row>
    <row r="5511" spans="1:8" x14ac:dyDescent="0.2">
      <c r="A5511" s="132"/>
      <c r="B5511" s="133"/>
      <c r="C5511" s="92"/>
      <c r="D5511" s="134"/>
      <c r="E5511" s="132"/>
      <c r="F5511" s="135"/>
      <c r="G5511" s="135"/>
      <c r="H5511" s="136"/>
    </row>
    <row r="5512" spans="1:8" x14ac:dyDescent="0.2">
      <c r="A5512" s="132"/>
      <c r="B5512" s="133"/>
      <c r="C5512" s="92"/>
      <c r="D5512" s="134"/>
      <c r="E5512" s="132"/>
      <c r="F5512" s="135"/>
      <c r="G5512" s="135"/>
      <c r="H5512" s="136"/>
    </row>
    <row r="5513" spans="1:8" x14ac:dyDescent="0.2">
      <c r="A5513" s="132"/>
      <c r="B5513" s="133"/>
      <c r="C5513" s="92"/>
      <c r="D5513" s="134"/>
      <c r="E5513" s="132"/>
      <c r="F5513" s="135"/>
      <c r="G5513" s="135"/>
      <c r="H5513" s="136"/>
    </row>
    <row r="5514" spans="1:8" x14ac:dyDescent="0.2">
      <c r="A5514" s="132"/>
      <c r="B5514" s="133"/>
      <c r="C5514" s="92"/>
      <c r="D5514" s="134"/>
      <c r="E5514" s="132"/>
      <c r="F5514" s="135"/>
      <c r="G5514" s="135"/>
      <c r="H5514" s="136"/>
    </row>
    <row r="5515" spans="1:8" x14ac:dyDescent="0.2">
      <c r="A5515" s="132"/>
      <c r="B5515" s="133"/>
      <c r="C5515" s="92"/>
      <c r="D5515" s="134"/>
      <c r="E5515" s="132"/>
      <c r="F5515" s="135"/>
      <c r="G5515" s="135"/>
      <c r="H5515" s="136"/>
    </row>
    <row r="5516" spans="1:8" x14ac:dyDescent="0.2">
      <c r="A5516" s="132"/>
      <c r="B5516" s="133"/>
      <c r="C5516" s="92"/>
      <c r="D5516" s="134"/>
      <c r="E5516" s="132"/>
      <c r="F5516" s="135"/>
      <c r="G5516" s="135"/>
      <c r="H5516" s="136"/>
    </row>
    <row r="5517" spans="1:8" x14ac:dyDescent="0.2">
      <c r="A5517" s="132"/>
      <c r="B5517" s="133"/>
      <c r="C5517" s="92"/>
      <c r="D5517" s="134"/>
      <c r="E5517" s="132"/>
      <c r="F5517" s="135"/>
      <c r="G5517" s="135"/>
      <c r="H5517" s="136"/>
    </row>
    <row r="5518" spans="1:8" x14ac:dyDescent="0.2">
      <c r="A5518" s="132"/>
      <c r="B5518" s="133"/>
      <c r="C5518" s="92"/>
      <c r="D5518" s="134"/>
      <c r="E5518" s="132"/>
      <c r="F5518" s="135"/>
      <c r="G5518" s="135"/>
      <c r="H5518" s="136"/>
    </row>
    <row r="5519" spans="1:8" x14ac:dyDescent="0.2">
      <c r="A5519" s="132"/>
      <c r="B5519" s="133"/>
      <c r="C5519" s="92"/>
      <c r="D5519" s="134"/>
      <c r="E5519" s="132"/>
      <c r="F5519" s="135"/>
      <c r="G5519" s="135"/>
      <c r="H5519" s="136"/>
    </row>
    <row r="5520" spans="1:8" x14ac:dyDescent="0.2">
      <c r="A5520" s="132"/>
      <c r="B5520" s="133"/>
      <c r="C5520" s="92"/>
      <c r="D5520" s="134"/>
      <c r="E5520" s="132"/>
      <c r="F5520" s="135"/>
      <c r="G5520" s="135"/>
      <c r="H5520" s="136"/>
    </row>
    <row r="5521" spans="1:8" x14ac:dyDescent="0.2">
      <c r="A5521" s="132"/>
      <c r="B5521" s="133"/>
      <c r="C5521" s="92"/>
      <c r="D5521" s="134"/>
      <c r="E5521" s="132"/>
      <c r="F5521" s="135"/>
      <c r="G5521" s="135"/>
      <c r="H5521" s="136"/>
    </row>
    <row r="5522" spans="1:8" x14ac:dyDescent="0.2">
      <c r="A5522" s="132"/>
      <c r="B5522" s="133"/>
      <c r="C5522" s="92"/>
      <c r="D5522" s="134"/>
      <c r="E5522" s="132"/>
      <c r="F5522" s="135"/>
      <c r="G5522" s="135"/>
      <c r="H5522" s="136"/>
    </row>
    <row r="5523" spans="1:8" x14ac:dyDescent="0.2">
      <c r="A5523" s="132"/>
      <c r="B5523" s="133"/>
      <c r="C5523" s="92"/>
      <c r="D5523" s="134"/>
      <c r="E5523" s="132"/>
      <c r="F5523" s="135"/>
      <c r="G5523" s="135"/>
      <c r="H5523" s="136"/>
    </row>
    <row r="5524" spans="1:8" x14ac:dyDescent="0.2">
      <c r="A5524" s="132"/>
      <c r="B5524" s="133"/>
      <c r="C5524" s="92"/>
      <c r="D5524" s="134"/>
      <c r="E5524" s="132"/>
      <c r="F5524" s="135"/>
      <c r="G5524" s="135"/>
      <c r="H5524" s="136"/>
    </row>
    <row r="5525" spans="1:8" x14ac:dyDescent="0.2">
      <c r="A5525" s="132"/>
      <c r="B5525" s="133"/>
      <c r="C5525" s="92"/>
      <c r="D5525" s="134"/>
      <c r="E5525" s="132"/>
      <c r="F5525" s="135"/>
      <c r="G5525" s="135"/>
      <c r="H5525" s="136"/>
    </row>
    <row r="5526" spans="1:8" x14ac:dyDescent="0.2">
      <c r="A5526" s="132"/>
      <c r="B5526" s="133"/>
      <c r="C5526" s="92"/>
      <c r="D5526" s="134"/>
      <c r="E5526" s="132"/>
      <c r="F5526" s="135"/>
      <c r="G5526" s="135"/>
      <c r="H5526" s="136"/>
    </row>
    <row r="5527" spans="1:8" x14ac:dyDescent="0.2">
      <c r="A5527" s="132"/>
      <c r="B5527" s="133"/>
      <c r="C5527" s="92"/>
      <c r="D5527" s="134"/>
      <c r="E5527" s="132"/>
      <c r="F5527" s="135"/>
      <c r="G5527" s="135"/>
      <c r="H5527" s="136"/>
    </row>
    <row r="5528" spans="1:8" x14ac:dyDescent="0.2">
      <c r="A5528" s="132"/>
      <c r="B5528" s="133"/>
      <c r="C5528" s="92"/>
      <c r="D5528" s="134"/>
      <c r="E5528" s="132"/>
      <c r="F5528" s="135"/>
      <c r="G5528" s="135"/>
      <c r="H5528" s="136"/>
    </row>
    <row r="5529" spans="1:8" x14ac:dyDescent="0.2">
      <c r="A5529" s="132"/>
      <c r="B5529" s="133"/>
      <c r="C5529" s="92"/>
      <c r="D5529" s="134"/>
      <c r="E5529" s="132"/>
      <c r="F5529" s="135"/>
      <c r="G5529" s="135"/>
      <c r="H5529" s="136"/>
    </row>
    <row r="5530" spans="1:8" x14ac:dyDescent="0.2">
      <c r="A5530" s="132"/>
      <c r="B5530" s="133"/>
      <c r="C5530" s="92"/>
      <c r="D5530" s="134"/>
      <c r="E5530" s="132"/>
      <c r="F5530" s="135"/>
      <c r="G5530" s="135"/>
      <c r="H5530" s="136"/>
    </row>
    <row r="5531" spans="1:8" x14ac:dyDescent="0.2">
      <c r="A5531" s="132"/>
      <c r="B5531" s="133"/>
      <c r="C5531" s="92"/>
      <c r="D5531" s="134"/>
      <c r="E5531" s="132"/>
      <c r="F5531" s="135"/>
      <c r="G5531" s="135"/>
      <c r="H5531" s="136"/>
    </row>
    <row r="5532" spans="1:8" x14ac:dyDescent="0.2">
      <c r="A5532" s="132"/>
      <c r="B5532" s="133"/>
      <c r="C5532" s="92"/>
      <c r="D5532" s="134"/>
      <c r="E5532" s="132"/>
      <c r="F5532" s="135"/>
      <c r="G5532" s="135"/>
      <c r="H5532" s="136"/>
    </row>
    <row r="5533" spans="1:8" x14ac:dyDescent="0.2">
      <c r="A5533" s="132"/>
      <c r="B5533" s="133"/>
      <c r="C5533" s="92"/>
      <c r="D5533" s="134"/>
      <c r="E5533" s="132"/>
      <c r="F5533" s="135"/>
      <c r="G5533" s="135"/>
      <c r="H5533" s="136"/>
    </row>
    <row r="5534" spans="1:8" x14ac:dyDescent="0.2">
      <c r="A5534" s="132"/>
      <c r="B5534" s="133"/>
      <c r="C5534" s="92"/>
      <c r="D5534" s="134"/>
      <c r="E5534" s="132"/>
      <c r="F5534" s="135"/>
      <c r="G5534" s="135"/>
      <c r="H5534" s="136"/>
    </row>
    <row r="5535" spans="1:8" x14ac:dyDescent="0.2">
      <c r="A5535" s="132"/>
      <c r="B5535" s="133"/>
      <c r="C5535" s="92"/>
      <c r="D5535" s="134"/>
      <c r="E5535" s="132"/>
      <c r="F5535" s="135"/>
      <c r="G5535" s="135"/>
      <c r="H5535" s="136"/>
    </row>
    <row r="5536" spans="1:8" x14ac:dyDescent="0.2">
      <c r="A5536" s="132"/>
      <c r="B5536" s="133"/>
      <c r="C5536" s="92"/>
      <c r="D5536" s="134"/>
      <c r="E5536" s="132"/>
      <c r="F5536" s="135"/>
      <c r="G5536" s="135"/>
      <c r="H5536" s="136"/>
    </row>
    <row r="5537" spans="1:8" x14ac:dyDescent="0.2">
      <c r="A5537" s="132"/>
      <c r="B5537" s="133"/>
      <c r="C5537" s="92"/>
      <c r="D5537" s="134"/>
      <c r="E5537" s="132"/>
      <c r="F5537" s="135"/>
      <c r="G5537" s="135"/>
      <c r="H5537" s="136"/>
    </row>
    <row r="5538" spans="1:8" x14ac:dyDescent="0.2">
      <c r="A5538" s="132"/>
      <c r="B5538" s="133"/>
      <c r="C5538" s="92"/>
      <c r="D5538" s="134"/>
      <c r="E5538" s="132"/>
      <c r="F5538" s="135"/>
      <c r="G5538" s="135"/>
      <c r="H5538" s="136"/>
    </row>
    <row r="5539" spans="1:8" x14ac:dyDescent="0.2">
      <c r="A5539" s="132"/>
      <c r="B5539" s="133"/>
      <c r="C5539" s="92"/>
      <c r="D5539" s="134"/>
      <c r="E5539" s="132"/>
      <c r="F5539" s="135"/>
      <c r="G5539" s="135"/>
      <c r="H5539" s="136"/>
    </row>
    <row r="5540" spans="1:8" x14ac:dyDescent="0.2">
      <c r="A5540" s="132"/>
      <c r="B5540" s="133"/>
      <c r="C5540" s="92"/>
      <c r="D5540" s="134"/>
      <c r="E5540" s="132"/>
      <c r="F5540" s="135"/>
      <c r="G5540" s="135"/>
      <c r="H5540" s="136"/>
    </row>
    <row r="5541" spans="1:8" x14ac:dyDescent="0.2">
      <c r="A5541" s="132"/>
      <c r="B5541" s="133"/>
      <c r="C5541" s="92"/>
      <c r="D5541" s="134"/>
      <c r="E5541" s="132"/>
      <c r="F5541" s="135"/>
      <c r="G5541" s="135"/>
      <c r="H5541" s="136"/>
    </row>
    <row r="5542" spans="1:8" x14ac:dyDescent="0.2">
      <c r="A5542" s="132"/>
      <c r="B5542" s="133"/>
      <c r="C5542" s="92"/>
      <c r="D5542" s="134"/>
      <c r="E5542" s="132"/>
      <c r="F5542" s="135"/>
      <c r="G5542" s="135"/>
      <c r="H5542" s="136"/>
    </row>
    <row r="5543" spans="1:8" x14ac:dyDescent="0.2">
      <c r="A5543" s="132"/>
      <c r="B5543" s="133"/>
      <c r="C5543" s="92"/>
      <c r="D5543" s="134"/>
      <c r="E5543" s="132"/>
      <c r="F5543" s="135"/>
      <c r="G5543" s="135"/>
      <c r="H5543" s="136"/>
    </row>
    <row r="5544" spans="1:8" x14ac:dyDescent="0.2">
      <c r="A5544" s="132"/>
      <c r="B5544" s="133"/>
      <c r="C5544" s="92"/>
      <c r="D5544" s="134"/>
      <c r="E5544" s="132"/>
      <c r="F5544" s="135"/>
      <c r="G5544" s="135"/>
      <c r="H5544" s="136"/>
    </row>
    <row r="5545" spans="1:8" x14ac:dyDescent="0.2">
      <c r="A5545" s="132"/>
      <c r="B5545" s="133"/>
      <c r="C5545" s="92"/>
      <c r="D5545" s="134"/>
      <c r="E5545" s="132"/>
      <c r="F5545" s="135"/>
      <c r="G5545" s="135"/>
      <c r="H5545" s="136"/>
    </row>
    <row r="5546" spans="1:8" x14ac:dyDescent="0.2">
      <c r="A5546" s="132"/>
      <c r="B5546" s="133"/>
      <c r="C5546" s="92"/>
      <c r="D5546" s="134"/>
      <c r="E5546" s="132"/>
      <c r="F5546" s="135"/>
      <c r="G5546" s="135"/>
      <c r="H5546" s="136"/>
    </row>
    <row r="5547" spans="1:8" x14ac:dyDescent="0.2">
      <c r="A5547" s="132"/>
      <c r="B5547" s="133"/>
      <c r="C5547" s="92"/>
      <c r="D5547" s="134"/>
      <c r="E5547" s="132"/>
      <c r="F5547" s="135"/>
      <c r="G5547" s="135"/>
      <c r="H5547" s="136"/>
    </row>
    <row r="5548" spans="1:8" x14ac:dyDescent="0.2">
      <c r="A5548" s="132"/>
      <c r="B5548" s="133"/>
      <c r="C5548" s="92"/>
      <c r="D5548" s="134"/>
      <c r="E5548" s="132"/>
      <c r="F5548" s="135"/>
      <c r="G5548" s="135"/>
      <c r="H5548" s="136"/>
    </row>
    <row r="5549" spans="1:8" x14ac:dyDescent="0.2">
      <c r="A5549" s="132"/>
      <c r="B5549" s="133"/>
      <c r="C5549" s="92"/>
      <c r="D5549" s="134"/>
      <c r="E5549" s="132"/>
      <c r="F5549" s="135"/>
      <c r="G5549" s="135"/>
      <c r="H5549" s="136"/>
    </row>
    <row r="5550" spans="1:8" x14ac:dyDescent="0.2">
      <c r="A5550" s="132"/>
      <c r="B5550" s="133"/>
      <c r="C5550" s="92"/>
      <c r="D5550" s="134"/>
      <c r="E5550" s="132"/>
      <c r="F5550" s="135"/>
      <c r="G5550" s="135"/>
      <c r="H5550" s="136"/>
    </row>
    <row r="5551" spans="1:8" x14ac:dyDescent="0.2">
      <c r="A5551" s="132"/>
      <c r="B5551" s="133"/>
      <c r="C5551" s="92"/>
      <c r="D5551" s="134"/>
      <c r="E5551" s="132"/>
      <c r="F5551" s="135"/>
      <c r="G5551" s="135"/>
      <c r="H5551" s="136"/>
    </row>
    <row r="5552" spans="1:8" x14ac:dyDescent="0.2">
      <c r="A5552" s="132"/>
      <c r="B5552" s="133"/>
      <c r="C5552" s="92"/>
      <c r="D5552" s="134"/>
      <c r="E5552" s="132"/>
      <c r="F5552" s="135"/>
      <c r="G5552" s="135"/>
      <c r="H5552" s="136"/>
    </row>
    <row r="5553" spans="1:8" x14ac:dyDescent="0.2">
      <c r="A5553" s="132"/>
      <c r="B5553" s="133"/>
      <c r="C5553" s="92"/>
      <c r="D5553" s="134"/>
      <c r="E5553" s="132"/>
      <c r="F5553" s="135"/>
      <c r="G5553" s="135"/>
      <c r="H5553" s="136"/>
    </row>
    <row r="5554" spans="1:8" x14ac:dyDescent="0.2">
      <c r="A5554" s="132"/>
      <c r="B5554" s="133"/>
      <c r="C5554" s="92"/>
      <c r="D5554" s="134"/>
      <c r="E5554" s="132"/>
      <c r="F5554" s="135"/>
      <c r="G5554" s="135"/>
      <c r="H5554" s="136"/>
    </row>
    <row r="5555" spans="1:8" x14ac:dyDescent="0.2">
      <c r="A5555" s="132"/>
      <c r="B5555" s="133"/>
      <c r="C5555" s="92"/>
      <c r="D5555" s="134"/>
      <c r="E5555" s="132"/>
      <c r="F5555" s="135"/>
      <c r="G5555" s="135"/>
      <c r="H5555" s="136"/>
    </row>
    <row r="5556" spans="1:8" x14ac:dyDescent="0.2">
      <c r="A5556" s="132"/>
      <c r="B5556" s="133"/>
      <c r="C5556" s="92"/>
      <c r="D5556" s="134"/>
      <c r="E5556" s="132"/>
      <c r="F5556" s="135"/>
      <c r="G5556" s="135"/>
      <c r="H5556" s="136"/>
    </row>
    <row r="5557" spans="1:8" x14ac:dyDescent="0.2">
      <c r="A5557" s="132"/>
      <c r="B5557" s="133"/>
      <c r="C5557" s="92"/>
      <c r="D5557" s="134"/>
      <c r="E5557" s="132"/>
      <c r="F5557" s="135"/>
      <c r="G5557" s="135"/>
      <c r="H5557" s="136"/>
    </row>
    <row r="5558" spans="1:8" x14ac:dyDescent="0.2">
      <c r="A5558" s="132"/>
      <c r="B5558" s="133"/>
      <c r="C5558" s="92"/>
      <c r="D5558" s="134"/>
      <c r="E5558" s="132"/>
      <c r="F5558" s="135"/>
      <c r="G5558" s="135"/>
      <c r="H5558" s="136"/>
    </row>
    <row r="5559" spans="1:8" x14ac:dyDescent="0.2">
      <c r="A5559" s="132"/>
      <c r="B5559" s="133"/>
      <c r="C5559" s="92"/>
      <c r="D5559" s="134"/>
      <c r="E5559" s="132"/>
      <c r="F5559" s="135"/>
      <c r="G5559" s="135"/>
      <c r="H5559" s="136"/>
    </row>
    <row r="5560" spans="1:8" x14ac:dyDescent="0.2">
      <c r="A5560" s="132"/>
      <c r="B5560" s="133"/>
      <c r="C5560" s="92"/>
      <c r="D5560" s="134"/>
      <c r="E5560" s="132"/>
      <c r="F5560" s="135"/>
      <c r="G5560" s="135"/>
      <c r="H5560" s="136"/>
    </row>
    <row r="5561" spans="1:8" x14ac:dyDescent="0.2">
      <c r="A5561" s="132"/>
      <c r="B5561" s="133"/>
      <c r="C5561" s="92"/>
      <c r="D5561" s="134"/>
      <c r="E5561" s="132"/>
      <c r="F5561" s="135"/>
      <c r="G5561" s="135"/>
      <c r="H5561" s="136"/>
    </row>
    <row r="5562" spans="1:8" x14ac:dyDescent="0.2">
      <c r="A5562" s="132"/>
      <c r="B5562" s="133"/>
      <c r="C5562" s="92"/>
      <c r="D5562" s="134"/>
      <c r="E5562" s="132"/>
      <c r="F5562" s="135"/>
      <c r="G5562" s="135"/>
      <c r="H5562" s="136"/>
    </row>
    <row r="5563" spans="1:8" x14ac:dyDescent="0.2">
      <c r="A5563" s="132"/>
      <c r="B5563" s="133"/>
      <c r="C5563" s="92"/>
      <c r="D5563" s="134"/>
      <c r="E5563" s="132"/>
      <c r="F5563" s="135"/>
      <c r="G5563" s="135"/>
      <c r="H5563" s="136"/>
    </row>
    <row r="5564" spans="1:8" x14ac:dyDescent="0.2">
      <c r="A5564" s="132"/>
      <c r="B5564" s="133"/>
      <c r="C5564" s="92"/>
      <c r="D5564" s="134"/>
      <c r="E5564" s="132"/>
      <c r="F5564" s="135"/>
      <c r="G5564" s="135"/>
      <c r="H5564" s="136"/>
    </row>
    <row r="5565" spans="1:8" x14ac:dyDescent="0.2">
      <c r="A5565" s="132"/>
      <c r="B5565" s="133"/>
      <c r="C5565" s="92"/>
      <c r="D5565" s="134"/>
      <c r="E5565" s="132"/>
      <c r="F5565" s="135"/>
      <c r="G5565" s="135"/>
      <c r="H5565" s="136"/>
    </row>
    <row r="5566" spans="1:8" x14ac:dyDescent="0.2">
      <c r="A5566" s="132"/>
      <c r="B5566" s="133"/>
      <c r="C5566" s="92"/>
      <c r="D5566" s="134"/>
      <c r="E5566" s="132"/>
      <c r="F5566" s="135"/>
      <c r="G5566" s="135"/>
      <c r="H5566" s="136"/>
    </row>
    <row r="5567" spans="1:8" x14ac:dyDescent="0.2">
      <c r="A5567" s="132"/>
      <c r="B5567" s="133"/>
      <c r="C5567" s="92"/>
      <c r="D5567" s="134"/>
      <c r="E5567" s="132"/>
      <c r="F5567" s="135"/>
      <c r="G5567" s="135"/>
      <c r="H5567" s="136"/>
    </row>
    <row r="5568" spans="1:8" x14ac:dyDescent="0.2">
      <c r="A5568" s="132"/>
      <c r="B5568" s="133"/>
      <c r="C5568" s="92"/>
      <c r="D5568" s="134"/>
      <c r="E5568" s="132"/>
      <c r="F5568" s="135"/>
      <c r="G5568" s="135"/>
      <c r="H5568" s="136"/>
    </row>
    <row r="5569" spans="1:8" x14ac:dyDescent="0.2">
      <c r="A5569" s="132"/>
      <c r="B5569" s="133"/>
      <c r="C5569" s="92"/>
      <c r="D5569" s="134"/>
      <c r="E5569" s="132"/>
      <c r="F5569" s="135"/>
      <c r="G5569" s="135"/>
      <c r="H5569" s="136"/>
    </row>
    <row r="5570" spans="1:8" x14ac:dyDescent="0.2">
      <c r="A5570" s="132"/>
      <c r="B5570" s="133"/>
      <c r="C5570" s="92"/>
      <c r="D5570" s="134"/>
      <c r="E5570" s="132"/>
      <c r="F5570" s="135"/>
      <c r="G5570" s="135"/>
      <c r="H5570" s="136"/>
    </row>
    <row r="5571" spans="1:8" x14ac:dyDescent="0.2">
      <c r="A5571" s="132"/>
      <c r="B5571" s="133"/>
      <c r="C5571" s="92"/>
      <c r="D5571" s="134"/>
      <c r="E5571" s="132"/>
      <c r="F5571" s="135"/>
      <c r="G5571" s="135"/>
      <c r="H5571" s="136"/>
    </row>
    <row r="5572" spans="1:8" x14ac:dyDescent="0.2">
      <c r="A5572" s="132"/>
      <c r="B5572" s="133"/>
      <c r="C5572" s="92"/>
      <c r="D5572" s="134"/>
      <c r="E5572" s="132"/>
      <c r="F5572" s="135"/>
      <c r="G5572" s="135"/>
      <c r="H5572" s="136"/>
    </row>
    <row r="5573" spans="1:8" x14ac:dyDescent="0.2">
      <c r="A5573" s="132"/>
      <c r="B5573" s="133"/>
      <c r="C5573" s="92"/>
      <c r="D5573" s="134"/>
      <c r="E5573" s="132"/>
      <c r="F5573" s="135"/>
      <c r="G5573" s="135"/>
      <c r="H5573" s="136"/>
    </row>
    <row r="5574" spans="1:8" x14ac:dyDescent="0.2">
      <c r="A5574" s="132"/>
      <c r="B5574" s="133"/>
      <c r="C5574" s="92"/>
      <c r="D5574" s="134"/>
      <c r="E5574" s="132"/>
      <c r="F5574" s="135"/>
      <c r="G5574" s="135"/>
      <c r="H5574" s="136"/>
    </row>
    <row r="5575" spans="1:8" x14ac:dyDescent="0.2">
      <c r="A5575" s="132"/>
      <c r="B5575" s="133"/>
      <c r="C5575" s="92"/>
      <c r="D5575" s="134"/>
      <c r="E5575" s="132"/>
      <c r="F5575" s="135"/>
      <c r="G5575" s="135"/>
      <c r="H5575" s="136"/>
    </row>
    <row r="5576" spans="1:8" x14ac:dyDescent="0.2">
      <c r="A5576" s="132"/>
      <c r="B5576" s="133"/>
      <c r="C5576" s="92"/>
      <c r="D5576" s="134"/>
      <c r="E5576" s="132"/>
      <c r="F5576" s="135"/>
      <c r="G5576" s="135"/>
      <c r="H5576" s="136"/>
    </row>
    <row r="5577" spans="1:8" x14ac:dyDescent="0.2">
      <c r="A5577" s="132"/>
      <c r="B5577" s="133"/>
      <c r="C5577" s="92"/>
      <c r="D5577" s="134"/>
      <c r="E5577" s="132"/>
      <c r="F5577" s="135"/>
      <c r="G5577" s="135"/>
      <c r="H5577" s="136"/>
    </row>
    <row r="5578" spans="1:8" x14ac:dyDescent="0.2">
      <c r="A5578" s="132"/>
      <c r="B5578" s="133"/>
      <c r="C5578" s="92"/>
      <c r="D5578" s="134"/>
      <c r="E5578" s="132"/>
      <c r="F5578" s="135"/>
      <c r="G5578" s="135"/>
      <c r="H5578" s="136"/>
    </row>
    <row r="5579" spans="1:8" x14ac:dyDescent="0.2">
      <c r="A5579" s="132"/>
      <c r="B5579" s="133"/>
      <c r="C5579" s="92"/>
      <c r="D5579" s="134"/>
      <c r="E5579" s="132"/>
      <c r="F5579" s="135"/>
      <c r="G5579" s="135"/>
      <c r="H5579" s="136"/>
    </row>
    <row r="5580" spans="1:8" x14ac:dyDescent="0.2">
      <c r="A5580" s="132"/>
      <c r="B5580" s="133"/>
      <c r="C5580" s="92"/>
      <c r="D5580" s="134"/>
      <c r="E5580" s="132"/>
      <c r="F5580" s="135"/>
      <c r="G5580" s="135"/>
      <c r="H5580" s="136"/>
    </row>
    <row r="5581" spans="1:8" x14ac:dyDescent="0.2">
      <c r="A5581" s="132"/>
      <c r="B5581" s="133"/>
      <c r="C5581" s="92"/>
      <c r="D5581" s="134"/>
      <c r="E5581" s="132"/>
      <c r="F5581" s="135"/>
      <c r="G5581" s="135"/>
      <c r="H5581" s="136"/>
    </row>
    <row r="5582" spans="1:8" x14ac:dyDescent="0.2">
      <c r="A5582" s="132"/>
      <c r="B5582" s="133"/>
      <c r="C5582" s="92"/>
      <c r="D5582" s="134"/>
      <c r="E5582" s="132"/>
      <c r="F5582" s="135"/>
      <c r="G5582" s="135"/>
      <c r="H5582" s="136"/>
    </row>
    <row r="5583" spans="1:8" x14ac:dyDescent="0.2">
      <c r="A5583" s="132"/>
      <c r="B5583" s="133"/>
      <c r="C5583" s="92"/>
      <c r="D5583" s="134"/>
      <c r="E5583" s="132"/>
      <c r="F5583" s="135"/>
      <c r="G5583" s="135"/>
      <c r="H5583" s="136"/>
    </row>
    <row r="5584" spans="1:8" x14ac:dyDescent="0.2">
      <c r="A5584" s="132"/>
      <c r="B5584" s="133"/>
      <c r="C5584" s="92"/>
      <c r="D5584" s="134"/>
      <c r="E5584" s="132"/>
      <c r="F5584" s="135"/>
      <c r="G5584" s="135"/>
      <c r="H5584" s="136"/>
    </row>
    <row r="5585" spans="1:8" x14ac:dyDescent="0.2">
      <c r="A5585" s="132"/>
      <c r="B5585" s="133"/>
      <c r="C5585" s="92"/>
      <c r="D5585" s="134"/>
      <c r="E5585" s="132"/>
      <c r="F5585" s="135"/>
      <c r="G5585" s="135"/>
      <c r="H5585" s="136"/>
    </row>
    <row r="5586" spans="1:8" x14ac:dyDescent="0.2">
      <c r="A5586" s="132"/>
      <c r="B5586" s="133"/>
      <c r="C5586" s="92"/>
      <c r="D5586" s="134"/>
      <c r="E5586" s="132"/>
      <c r="F5586" s="135"/>
      <c r="G5586" s="135"/>
      <c r="H5586" s="136"/>
    </row>
    <row r="5587" spans="1:8" x14ac:dyDescent="0.2">
      <c r="A5587" s="132"/>
      <c r="B5587" s="133"/>
      <c r="C5587" s="92"/>
      <c r="D5587" s="134"/>
      <c r="E5587" s="132"/>
      <c r="F5587" s="135"/>
      <c r="G5587" s="135"/>
      <c r="H5587" s="136"/>
    </row>
    <row r="5588" spans="1:8" x14ac:dyDescent="0.2">
      <c r="A5588" s="132"/>
      <c r="B5588" s="133"/>
      <c r="C5588" s="92"/>
      <c r="D5588" s="134"/>
      <c r="E5588" s="132"/>
      <c r="F5588" s="135"/>
      <c r="G5588" s="135"/>
      <c r="H5588" s="136"/>
    </row>
    <row r="5589" spans="1:8" x14ac:dyDescent="0.2">
      <c r="A5589" s="132"/>
      <c r="B5589" s="133"/>
      <c r="C5589" s="92"/>
      <c r="D5589" s="134"/>
      <c r="E5589" s="132"/>
      <c r="F5589" s="135"/>
      <c r="G5589" s="135"/>
      <c r="H5589" s="136"/>
    </row>
    <row r="5590" spans="1:8" x14ac:dyDescent="0.2">
      <c r="A5590" s="132"/>
      <c r="B5590" s="133"/>
      <c r="C5590" s="92"/>
      <c r="D5590" s="134"/>
      <c r="E5590" s="132"/>
      <c r="F5590" s="135"/>
      <c r="G5590" s="135"/>
      <c r="H5590" s="136"/>
    </row>
    <row r="5591" spans="1:8" x14ac:dyDescent="0.2">
      <c r="A5591" s="132"/>
      <c r="B5591" s="133"/>
      <c r="C5591" s="92"/>
      <c r="D5591" s="134"/>
      <c r="E5591" s="132"/>
      <c r="F5591" s="135"/>
      <c r="G5591" s="135"/>
      <c r="H5591" s="136"/>
    </row>
    <row r="5592" spans="1:8" x14ac:dyDescent="0.2">
      <c r="A5592" s="132"/>
      <c r="B5592" s="133"/>
      <c r="C5592" s="92"/>
      <c r="D5592" s="134"/>
      <c r="E5592" s="132"/>
      <c r="F5592" s="135"/>
      <c r="G5592" s="135"/>
      <c r="H5592" s="136"/>
    </row>
    <row r="5593" spans="1:8" x14ac:dyDescent="0.2">
      <c r="A5593" s="132"/>
      <c r="B5593" s="133"/>
      <c r="C5593" s="92"/>
      <c r="D5593" s="134"/>
      <c r="E5593" s="132"/>
      <c r="F5593" s="135"/>
      <c r="G5593" s="135"/>
      <c r="H5593" s="136"/>
    </row>
    <row r="5594" spans="1:8" x14ac:dyDescent="0.2">
      <c r="A5594" s="132"/>
      <c r="B5594" s="133"/>
      <c r="C5594" s="92"/>
      <c r="D5594" s="134"/>
      <c r="E5594" s="132"/>
      <c r="F5594" s="135"/>
      <c r="G5594" s="135"/>
      <c r="H5594" s="136"/>
    </row>
    <row r="5595" spans="1:8" x14ac:dyDescent="0.2">
      <c r="A5595" s="132"/>
      <c r="B5595" s="133"/>
      <c r="C5595" s="92"/>
      <c r="D5595" s="134"/>
      <c r="E5595" s="132"/>
      <c r="F5595" s="135"/>
      <c r="G5595" s="135"/>
      <c r="H5595" s="136"/>
    </row>
    <row r="5596" spans="1:8" x14ac:dyDescent="0.2">
      <c r="A5596" s="132"/>
      <c r="B5596" s="133"/>
      <c r="C5596" s="92"/>
      <c r="D5596" s="134"/>
      <c r="E5596" s="132"/>
      <c r="F5596" s="135"/>
      <c r="G5596" s="135"/>
      <c r="H5596" s="136"/>
    </row>
    <row r="5597" spans="1:8" x14ac:dyDescent="0.2">
      <c r="A5597" s="132"/>
      <c r="B5597" s="133"/>
      <c r="C5597" s="92"/>
      <c r="D5597" s="134"/>
      <c r="E5597" s="132"/>
      <c r="F5597" s="135"/>
      <c r="G5597" s="135"/>
      <c r="H5597" s="136"/>
    </row>
    <row r="5598" spans="1:8" x14ac:dyDescent="0.2">
      <c r="A5598" s="132"/>
      <c r="B5598" s="133"/>
      <c r="C5598" s="92"/>
      <c r="D5598" s="134"/>
      <c r="E5598" s="132"/>
      <c r="F5598" s="135"/>
      <c r="G5598" s="135"/>
      <c r="H5598" s="136"/>
    </row>
    <row r="5599" spans="1:8" x14ac:dyDescent="0.2">
      <c r="A5599" s="132"/>
      <c r="B5599" s="133"/>
      <c r="C5599" s="92"/>
      <c r="D5599" s="134"/>
      <c r="E5599" s="132"/>
      <c r="F5599" s="135"/>
      <c r="G5599" s="135"/>
      <c r="H5599" s="136"/>
    </row>
    <row r="5600" spans="1:8" x14ac:dyDescent="0.2">
      <c r="A5600" s="132"/>
      <c r="B5600" s="133"/>
      <c r="C5600" s="92"/>
      <c r="D5600" s="134"/>
      <c r="E5600" s="132"/>
      <c r="F5600" s="135"/>
      <c r="G5600" s="135"/>
      <c r="H5600" s="136"/>
    </row>
    <row r="5601" spans="1:8" x14ac:dyDescent="0.2">
      <c r="A5601" s="132"/>
      <c r="B5601" s="133"/>
      <c r="C5601" s="92"/>
      <c r="D5601" s="134"/>
      <c r="E5601" s="132"/>
      <c r="F5601" s="135"/>
      <c r="G5601" s="135"/>
      <c r="H5601" s="136"/>
    </row>
    <row r="5602" spans="1:8" x14ac:dyDescent="0.2">
      <c r="A5602" s="132"/>
      <c r="B5602" s="133"/>
      <c r="C5602" s="92"/>
      <c r="D5602" s="134"/>
      <c r="E5602" s="132"/>
      <c r="F5602" s="135"/>
      <c r="G5602" s="135"/>
      <c r="H5602" s="136"/>
    </row>
    <row r="5603" spans="1:8" x14ac:dyDescent="0.2">
      <c r="A5603" s="132"/>
      <c r="B5603" s="133"/>
      <c r="C5603" s="92"/>
      <c r="D5603" s="134"/>
      <c r="E5603" s="132"/>
      <c r="F5603" s="135"/>
      <c r="G5603" s="135"/>
      <c r="H5603" s="136"/>
    </row>
    <row r="5604" spans="1:8" x14ac:dyDescent="0.2">
      <c r="A5604" s="132"/>
      <c r="B5604" s="133"/>
      <c r="C5604" s="92"/>
      <c r="D5604" s="134"/>
      <c r="E5604" s="132"/>
      <c r="F5604" s="135"/>
      <c r="G5604" s="135"/>
      <c r="H5604" s="136"/>
    </row>
    <row r="5605" spans="1:8" x14ac:dyDescent="0.2">
      <c r="A5605" s="132"/>
      <c r="B5605" s="133"/>
      <c r="C5605" s="92"/>
      <c r="D5605" s="134"/>
      <c r="E5605" s="132"/>
      <c r="F5605" s="135"/>
      <c r="G5605" s="135"/>
      <c r="H5605" s="136"/>
    </row>
    <row r="5606" spans="1:8" x14ac:dyDescent="0.2">
      <c r="A5606" s="132"/>
      <c r="B5606" s="133"/>
      <c r="C5606" s="92"/>
      <c r="D5606" s="134"/>
      <c r="E5606" s="132"/>
      <c r="F5606" s="135"/>
      <c r="G5606" s="135"/>
      <c r="H5606" s="136"/>
    </row>
    <row r="5607" spans="1:8" x14ac:dyDescent="0.2">
      <c r="A5607" s="132"/>
      <c r="B5607" s="133"/>
      <c r="C5607" s="92"/>
      <c r="D5607" s="134"/>
      <c r="E5607" s="132"/>
      <c r="F5607" s="135"/>
      <c r="G5607" s="135"/>
      <c r="H5607" s="136"/>
    </row>
    <row r="5608" spans="1:8" x14ac:dyDescent="0.2">
      <c r="A5608" s="132"/>
      <c r="B5608" s="133"/>
      <c r="C5608" s="92"/>
      <c r="D5608" s="134"/>
      <c r="E5608" s="132"/>
      <c r="F5608" s="135"/>
      <c r="G5608" s="135"/>
      <c r="H5608" s="136"/>
    </row>
    <row r="5609" spans="1:8" x14ac:dyDescent="0.2">
      <c r="A5609" s="132"/>
      <c r="B5609" s="133"/>
      <c r="C5609" s="92"/>
      <c r="D5609" s="134"/>
      <c r="E5609" s="132"/>
      <c r="F5609" s="135"/>
      <c r="G5609" s="135"/>
      <c r="H5609" s="136"/>
    </row>
    <row r="5610" spans="1:8" x14ac:dyDescent="0.2">
      <c r="A5610" s="132"/>
      <c r="B5610" s="133"/>
      <c r="C5610" s="92"/>
      <c r="D5610" s="134"/>
      <c r="E5610" s="132"/>
      <c r="F5610" s="135"/>
      <c r="G5610" s="135"/>
      <c r="H5610" s="136"/>
    </row>
    <row r="5611" spans="1:8" x14ac:dyDescent="0.2">
      <c r="A5611" s="132"/>
      <c r="B5611" s="133"/>
      <c r="C5611" s="92"/>
      <c r="D5611" s="134"/>
      <c r="E5611" s="132"/>
      <c r="F5611" s="135"/>
      <c r="G5611" s="135"/>
      <c r="H5611" s="136"/>
    </row>
    <row r="5612" spans="1:8" x14ac:dyDescent="0.2">
      <c r="A5612" s="132"/>
      <c r="B5612" s="133"/>
      <c r="C5612" s="92"/>
      <c r="D5612" s="134"/>
      <c r="E5612" s="132"/>
      <c r="F5612" s="135"/>
      <c r="G5612" s="135"/>
      <c r="H5612" s="136"/>
    </row>
    <row r="5613" spans="1:8" x14ac:dyDescent="0.2">
      <c r="A5613" s="132"/>
      <c r="B5613" s="133"/>
      <c r="C5613" s="92"/>
      <c r="D5613" s="134"/>
      <c r="E5613" s="132"/>
      <c r="F5613" s="135"/>
      <c r="G5613" s="135"/>
      <c r="H5613" s="136"/>
    </row>
    <row r="5614" spans="1:8" x14ac:dyDescent="0.2">
      <c r="A5614" s="132"/>
      <c r="B5614" s="133"/>
      <c r="C5614" s="92"/>
      <c r="D5614" s="134"/>
      <c r="E5614" s="132"/>
      <c r="F5614" s="135"/>
      <c r="G5614" s="135"/>
      <c r="H5614" s="136"/>
    </row>
    <row r="5615" spans="1:8" x14ac:dyDescent="0.2">
      <c r="A5615" s="132"/>
      <c r="B5615" s="133"/>
      <c r="C5615" s="92"/>
      <c r="D5615" s="134"/>
      <c r="E5615" s="132"/>
      <c r="F5615" s="135"/>
      <c r="G5615" s="135"/>
      <c r="H5615" s="136"/>
    </row>
    <row r="5616" spans="1:8" x14ac:dyDescent="0.2">
      <c r="A5616" s="132"/>
      <c r="B5616" s="133"/>
      <c r="C5616" s="92"/>
      <c r="D5616" s="134"/>
      <c r="E5616" s="132"/>
      <c r="F5616" s="135"/>
      <c r="G5616" s="135"/>
      <c r="H5616" s="136"/>
    </row>
    <row r="5617" spans="1:8" x14ac:dyDescent="0.2">
      <c r="A5617" s="132"/>
      <c r="B5617" s="133"/>
      <c r="C5617" s="92"/>
      <c r="D5617" s="134"/>
      <c r="E5617" s="132"/>
      <c r="F5617" s="135"/>
      <c r="G5617" s="135"/>
      <c r="H5617" s="136"/>
    </row>
    <row r="5618" spans="1:8" x14ac:dyDescent="0.2">
      <c r="A5618" s="132"/>
      <c r="B5618" s="133"/>
      <c r="C5618" s="92"/>
      <c r="D5618" s="134"/>
      <c r="E5618" s="132"/>
      <c r="F5618" s="135"/>
      <c r="G5618" s="135"/>
      <c r="H5618" s="136"/>
    </row>
    <row r="5619" spans="1:8" x14ac:dyDescent="0.2">
      <c r="A5619" s="132"/>
      <c r="B5619" s="133"/>
      <c r="C5619" s="92"/>
      <c r="D5619" s="134"/>
      <c r="E5619" s="132"/>
      <c r="F5619" s="135"/>
      <c r="G5619" s="135"/>
      <c r="H5619" s="136"/>
    </row>
    <row r="5620" spans="1:8" x14ac:dyDescent="0.2">
      <c r="A5620" s="132"/>
      <c r="B5620" s="133"/>
      <c r="C5620" s="92"/>
      <c r="D5620" s="134"/>
      <c r="E5620" s="132"/>
      <c r="F5620" s="135"/>
      <c r="G5620" s="135"/>
      <c r="H5620" s="136"/>
    </row>
    <row r="5621" spans="1:8" x14ac:dyDescent="0.2">
      <c r="A5621" s="132"/>
      <c r="B5621" s="133"/>
      <c r="C5621" s="92"/>
      <c r="D5621" s="134"/>
      <c r="E5621" s="132"/>
      <c r="F5621" s="135"/>
      <c r="G5621" s="135"/>
      <c r="H5621" s="136"/>
    </row>
    <row r="5622" spans="1:8" x14ac:dyDescent="0.2">
      <c r="A5622" s="132"/>
      <c r="B5622" s="133"/>
      <c r="C5622" s="92"/>
      <c r="D5622" s="134"/>
      <c r="E5622" s="132"/>
      <c r="F5622" s="135"/>
      <c r="G5622" s="135"/>
      <c r="H5622" s="136"/>
    </row>
    <row r="5623" spans="1:8" x14ac:dyDescent="0.2">
      <c r="A5623" s="132"/>
      <c r="B5623" s="133"/>
      <c r="C5623" s="92"/>
      <c r="D5623" s="134"/>
      <c r="E5623" s="132"/>
      <c r="F5623" s="135"/>
      <c r="G5623" s="135"/>
      <c r="H5623" s="136"/>
    </row>
    <row r="5624" spans="1:8" x14ac:dyDescent="0.2">
      <c r="A5624" s="132"/>
      <c r="B5624" s="133"/>
      <c r="C5624" s="92"/>
      <c r="D5624" s="134"/>
      <c r="E5624" s="132"/>
      <c r="F5624" s="135"/>
      <c r="G5624" s="135"/>
      <c r="H5624" s="136"/>
    </row>
    <row r="5625" spans="1:8" x14ac:dyDescent="0.2">
      <c r="A5625" s="132"/>
      <c r="B5625" s="133"/>
      <c r="C5625" s="92"/>
      <c r="D5625" s="134"/>
      <c r="E5625" s="132"/>
      <c r="F5625" s="135"/>
      <c r="G5625" s="135"/>
      <c r="H5625" s="136"/>
    </row>
    <row r="5626" spans="1:8" x14ac:dyDescent="0.2">
      <c r="A5626" s="132"/>
      <c r="B5626" s="133"/>
      <c r="C5626" s="92"/>
      <c r="D5626" s="134"/>
      <c r="E5626" s="132"/>
      <c r="F5626" s="135"/>
      <c r="G5626" s="135"/>
      <c r="H5626" s="136"/>
    </row>
    <row r="5627" spans="1:8" x14ac:dyDescent="0.2">
      <c r="A5627" s="132"/>
      <c r="B5627" s="133"/>
      <c r="C5627" s="92"/>
      <c r="D5627" s="134"/>
      <c r="E5627" s="132"/>
      <c r="F5627" s="135"/>
      <c r="G5627" s="135"/>
      <c r="H5627" s="136"/>
    </row>
    <row r="5628" spans="1:8" x14ac:dyDescent="0.2">
      <c r="A5628" s="132"/>
      <c r="B5628" s="133"/>
      <c r="C5628" s="92"/>
      <c r="D5628" s="134"/>
      <c r="E5628" s="132"/>
      <c r="F5628" s="135"/>
      <c r="G5628" s="135"/>
      <c r="H5628" s="136"/>
    </row>
    <row r="5629" spans="1:8" x14ac:dyDescent="0.2">
      <c r="A5629" s="132"/>
      <c r="B5629" s="133"/>
      <c r="C5629" s="92"/>
      <c r="D5629" s="134"/>
      <c r="E5629" s="132"/>
      <c r="F5629" s="135"/>
      <c r="G5629" s="135"/>
      <c r="H5629" s="136"/>
    </row>
    <row r="5630" spans="1:8" x14ac:dyDescent="0.2">
      <c r="A5630" s="132"/>
      <c r="B5630" s="133"/>
      <c r="C5630" s="92"/>
      <c r="D5630" s="134"/>
      <c r="E5630" s="132"/>
      <c r="F5630" s="135"/>
      <c r="G5630" s="135"/>
      <c r="H5630" s="136"/>
    </row>
    <row r="5631" spans="1:8" x14ac:dyDescent="0.2">
      <c r="A5631" s="132"/>
      <c r="B5631" s="133"/>
      <c r="C5631" s="92"/>
      <c r="D5631" s="134"/>
      <c r="E5631" s="132"/>
      <c r="F5631" s="135"/>
      <c r="G5631" s="135"/>
      <c r="H5631" s="136"/>
    </row>
    <row r="5632" spans="1:8" x14ac:dyDescent="0.2">
      <c r="A5632" s="132"/>
      <c r="B5632" s="133"/>
      <c r="C5632" s="92"/>
      <c r="D5632" s="134"/>
      <c r="E5632" s="132"/>
      <c r="F5632" s="135"/>
      <c r="G5632" s="135"/>
      <c r="H5632" s="136"/>
    </row>
    <row r="5633" spans="1:8" x14ac:dyDescent="0.2">
      <c r="A5633" s="132"/>
      <c r="B5633" s="133"/>
      <c r="C5633" s="92"/>
      <c r="D5633" s="134"/>
      <c r="E5633" s="132"/>
      <c r="F5633" s="135"/>
      <c r="G5633" s="135"/>
      <c r="H5633" s="136"/>
    </row>
    <row r="5634" spans="1:8" x14ac:dyDescent="0.2">
      <c r="A5634" s="132"/>
      <c r="B5634" s="133"/>
      <c r="C5634" s="92"/>
      <c r="D5634" s="134"/>
      <c r="E5634" s="132"/>
      <c r="F5634" s="135"/>
      <c r="G5634" s="135"/>
      <c r="H5634" s="136"/>
    </row>
    <row r="5635" spans="1:8" x14ac:dyDescent="0.2">
      <c r="A5635" s="132"/>
      <c r="B5635" s="133"/>
      <c r="C5635" s="92"/>
      <c r="D5635" s="134"/>
      <c r="E5635" s="132"/>
      <c r="F5635" s="135"/>
      <c r="G5635" s="135"/>
      <c r="H5635" s="136"/>
    </row>
    <row r="5636" spans="1:8" x14ac:dyDescent="0.2">
      <c r="A5636" s="132"/>
      <c r="B5636" s="133"/>
      <c r="C5636" s="92"/>
      <c r="D5636" s="134"/>
      <c r="E5636" s="132"/>
      <c r="F5636" s="135"/>
      <c r="G5636" s="135"/>
      <c r="H5636" s="136"/>
    </row>
    <row r="5637" spans="1:8" x14ac:dyDescent="0.2">
      <c r="A5637" s="132"/>
      <c r="B5637" s="133"/>
      <c r="C5637" s="92"/>
      <c r="D5637" s="134"/>
      <c r="E5637" s="132"/>
      <c r="F5637" s="135"/>
      <c r="G5637" s="135"/>
      <c r="H5637" s="136"/>
    </row>
    <row r="5638" spans="1:8" x14ac:dyDescent="0.2">
      <c r="A5638" s="132"/>
      <c r="B5638" s="133"/>
      <c r="C5638" s="92"/>
      <c r="D5638" s="134"/>
      <c r="E5638" s="132"/>
      <c r="F5638" s="135"/>
      <c r="G5638" s="135"/>
      <c r="H5638" s="136"/>
    </row>
    <row r="5639" spans="1:8" x14ac:dyDescent="0.2">
      <c r="A5639" s="132"/>
      <c r="B5639" s="133"/>
      <c r="C5639" s="92"/>
      <c r="D5639" s="134"/>
      <c r="E5639" s="132"/>
      <c r="F5639" s="135"/>
      <c r="G5639" s="135"/>
      <c r="H5639" s="136"/>
    </row>
    <row r="5640" spans="1:8" x14ac:dyDescent="0.2">
      <c r="A5640" s="132"/>
      <c r="B5640" s="133"/>
      <c r="C5640" s="92"/>
      <c r="D5640" s="134"/>
      <c r="E5640" s="132"/>
      <c r="F5640" s="135"/>
      <c r="G5640" s="135"/>
      <c r="H5640" s="136"/>
    </row>
    <row r="5641" spans="1:8" x14ac:dyDescent="0.2">
      <c r="A5641" s="132"/>
      <c r="B5641" s="133"/>
      <c r="C5641" s="92"/>
      <c r="D5641" s="134"/>
      <c r="E5641" s="132"/>
      <c r="F5641" s="135"/>
      <c r="G5641" s="135"/>
      <c r="H5641" s="136"/>
    </row>
    <row r="5642" spans="1:8" x14ac:dyDescent="0.2">
      <c r="A5642" s="132"/>
      <c r="B5642" s="133"/>
      <c r="C5642" s="92"/>
      <c r="D5642" s="134"/>
      <c r="E5642" s="132"/>
      <c r="F5642" s="135"/>
      <c r="G5642" s="135"/>
      <c r="H5642" s="136"/>
    </row>
    <row r="5643" spans="1:8" x14ac:dyDescent="0.2">
      <c r="A5643" s="132"/>
      <c r="B5643" s="133"/>
      <c r="C5643" s="92"/>
      <c r="D5643" s="134"/>
      <c r="E5643" s="132"/>
      <c r="F5643" s="135"/>
      <c r="G5643" s="135"/>
      <c r="H5643" s="136"/>
    </row>
    <row r="5644" spans="1:8" x14ac:dyDescent="0.2">
      <c r="A5644" s="132"/>
      <c r="B5644" s="133"/>
      <c r="C5644" s="92"/>
      <c r="D5644" s="134"/>
      <c r="E5644" s="132"/>
      <c r="F5644" s="135"/>
      <c r="G5644" s="135"/>
      <c r="H5644" s="136"/>
    </row>
    <row r="5645" spans="1:8" x14ac:dyDescent="0.2">
      <c r="A5645" s="132"/>
      <c r="B5645" s="133"/>
      <c r="C5645" s="92"/>
      <c r="D5645" s="134"/>
      <c r="E5645" s="132"/>
      <c r="F5645" s="135"/>
      <c r="G5645" s="135"/>
      <c r="H5645" s="136"/>
    </row>
    <row r="5646" spans="1:8" x14ac:dyDescent="0.2">
      <c r="A5646" s="132"/>
      <c r="B5646" s="133"/>
      <c r="C5646" s="92"/>
      <c r="D5646" s="134"/>
      <c r="E5646" s="132"/>
      <c r="F5646" s="135"/>
      <c r="G5646" s="135"/>
      <c r="H5646" s="136"/>
    </row>
    <row r="5647" spans="1:8" x14ac:dyDescent="0.2">
      <c r="A5647" s="132"/>
      <c r="B5647" s="133"/>
      <c r="C5647" s="92"/>
      <c r="D5647" s="134"/>
      <c r="E5647" s="132"/>
      <c r="F5647" s="135"/>
      <c r="G5647" s="135"/>
      <c r="H5647" s="136"/>
    </row>
    <row r="5648" spans="1:8" x14ac:dyDescent="0.2">
      <c r="A5648" s="132"/>
      <c r="B5648" s="133"/>
      <c r="C5648" s="92"/>
      <c r="D5648" s="134"/>
      <c r="E5648" s="132"/>
      <c r="F5648" s="135"/>
      <c r="G5648" s="135"/>
      <c r="H5648" s="136"/>
    </row>
    <row r="5649" spans="1:8" x14ac:dyDescent="0.2">
      <c r="A5649" s="132"/>
      <c r="B5649" s="133"/>
      <c r="C5649" s="92"/>
      <c r="D5649" s="134"/>
      <c r="E5649" s="132"/>
      <c r="F5649" s="135"/>
      <c r="G5649" s="135"/>
      <c r="H5649" s="136"/>
    </row>
    <row r="5650" spans="1:8" x14ac:dyDescent="0.2">
      <c r="A5650" s="132"/>
      <c r="B5650" s="133"/>
      <c r="C5650" s="92"/>
      <c r="D5650" s="134"/>
      <c r="E5650" s="132"/>
      <c r="F5650" s="135"/>
      <c r="G5650" s="135"/>
      <c r="H5650" s="136"/>
    </row>
    <row r="5651" spans="1:8" x14ac:dyDescent="0.2">
      <c r="A5651" s="132"/>
      <c r="B5651" s="133"/>
      <c r="C5651" s="92"/>
      <c r="D5651" s="134"/>
      <c r="E5651" s="132"/>
      <c r="F5651" s="135"/>
      <c r="G5651" s="135"/>
      <c r="H5651" s="136"/>
    </row>
    <row r="5652" spans="1:8" x14ac:dyDescent="0.2">
      <c r="A5652" s="132"/>
      <c r="B5652" s="133"/>
      <c r="C5652" s="92"/>
      <c r="D5652" s="134"/>
      <c r="E5652" s="132"/>
      <c r="F5652" s="135"/>
      <c r="G5652" s="135"/>
      <c r="H5652" s="136"/>
    </row>
    <row r="5653" spans="1:8" x14ac:dyDescent="0.2">
      <c r="A5653" s="132"/>
      <c r="B5653" s="133"/>
      <c r="C5653" s="92"/>
      <c r="D5653" s="134"/>
      <c r="E5653" s="132"/>
      <c r="F5653" s="135"/>
      <c r="G5653" s="135"/>
      <c r="H5653" s="136"/>
    </row>
    <row r="5654" spans="1:8" x14ac:dyDescent="0.2">
      <c r="A5654" s="132"/>
      <c r="B5654" s="133"/>
      <c r="C5654" s="92"/>
      <c r="D5654" s="134"/>
      <c r="E5654" s="132"/>
      <c r="F5654" s="135"/>
      <c r="G5654" s="135"/>
      <c r="H5654" s="136"/>
    </row>
    <row r="5655" spans="1:8" x14ac:dyDescent="0.2">
      <c r="A5655" s="132"/>
      <c r="B5655" s="133"/>
      <c r="C5655" s="92"/>
      <c r="D5655" s="134"/>
      <c r="E5655" s="132"/>
      <c r="F5655" s="135"/>
      <c r="G5655" s="135"/>
      <c r="H5655" s="136"/>
    </row>
    <row r="5656" spans="1:8" x14ac:dyDescent="0.2">
      <c r="A5656" s="132"/>
      <c r="B5656" s="133"/>
      <c r="C5656" s="92"/>
      <c r="D5656" s="134"/>
      <c r="E5656" s="132"/>
      <c r="F5656" s="135"/>
      <c r="G5656" s="135"/>
      <c r="H5656" s="136"/>
    </row>
    <row r="5657" spans="1:8" x14ac:dyDescent="0.2">
      <c r="A5657" s="132"/>
      <c r="B5657" s="133"/>
      <c r="C5657" s="92"/>
      <c r="D5657" s="134"/>
      <c r="E5657" s="132"/>
      <c r="F5657" s="135"/>
      <c r="G5657" s="135"/>
      <c r="H5657" s="136"/>
    </row>
    <row r="5658" spans="1:8" x14ac:dyDescent="0.2">
      <c r="A5658" s="132"/>
      <c r="B5658" s="133"/>
      <c r="C5658" s="92"/>
      <c r="D5658" s="134"/>
      <c r="E5658" s="132"/>
      <c r="F5658" s="135"/>
      <c r="G5658" s="135"/>
      <c r="H5658" s="136"/>
    </row>
    <row r="5659" spans="1:8" x14ac:dyDescent="0.2">
      <c r="A5659" s="132"/>
      <c r="B5659" s="133"/>
      <c r="C5659" s="92"/>
      <c r="D5659" s="134"/>
      <c r="E5659" s="132"/>
      <c r="F5659" s="135"/>
      <c r="G5659" s="135"/>
      <c r="H5659" s="136"/>
    </row>
    <row r="5660" spans="1:8" x14ac:dyDescent="0.2">
      <c r="A5660" s="132"/>
      <c r="B5660" s="133"/>
      <c r="C5660" s="92"/>
      <c r="D5660" s="134"/>
      <c r="E5660" s="132"/>
      <c r="F5660" s="135"/>
      <c r="G5660" s="135"/>
      <c r="H5660" s="136"/>
    </row>
    <row r="5661" spans="1:8" x14ac:dyDescent="0.2">
      <c r="A5661" s="132"/>
      <c r="B5661" s="133"/>
      <c r="C5661" s="92"/>
      <c r="D5661" s="134"/>
      <c r="E5661" s="132"/>
      <c r="F5661" s="135"/>
      <c r="G5661" s="135"/>
      <c r="H5661" s="136"/>
    </row>
    <row r="5662" spans="1:8" x14ac:dyDescent="0.2">
      <c r="A5662" s="132"/>
      <c r="B5662" s="133"/>
      <c r="C5662" s="92"/>
      <c r="D5662" s="134"/>
      <c r="E5662" s="132"/>
      <c r="F5662" s="135"/>
      <c r="G5662" s="135"/>
      <c r="H5662" s="136"/>
    </row>
    <row r="5663" spans="1:8" x14ac:dyDescent="0.2">
      <c r="A5663" s="132"/>
      <c r="B5663" s="133"/>
      <c r="C5663" s="92"/>
      <c r="D5663" s="134"/>
      <c r="E5663" s="132"/>
      <c r="F5663" s="135"/>
      <c r="G5663" s="135"/>
      <c r="H5663" s="136"/>
    </row>
    <row r="5664" spans="1:8" x14ac:dyDescent="0.2">
      <c r="A5664" s="132"/>
      <c r="B5664" s="133"/>
      <c r="C5664" s="92"/>
      <c r="D5664" s="134"/>
      <c r="E5664" s="132"/>
      <c r="F5664" s="135"/>
      <c r="G5664" s="135"/>
      <c r="H5664" s="136"/>
    </row>
    <row r="5665" spans="1:8" x14ac:dyDescent="0.2">
      <c r="A5665" s="132"/>
      <c r="B5665" s="133"/>
      <c r="C5665" s="92"/>
      <c r="D5665" s="134"/>
      <c r="E5665" s="132"/>
      <c r="F5665" s="135"/>
      <c r="G5665" s="135"/>
      <c r="H5665" s="136"/>
    </row>
    <row r="5666" spans="1:8" x14ac:dyDescent="0.2">
      <c r="A5666" s="132"/>
      <c r="B5666" s="133"/>
      <c r="C5666" s="92"/>
      <c r="D5666" s="134"/>
      <c r="E5666" s="132"/>
      <c r="F5666" s="135"/>
      <c r="G5666" s="135"/>
      <c r="H5666" s="136"/>
    </row>
    <row r="5667" spans="1:8" x14ac:dyDescent="0.2">
      <c r="A5667" s="132"/>
      <c r="B5667" s="133"/>
      <c r="C5667" s="92"/>
      <c r="D5667" s="134"/>
      <c r="E5667" s="132"/>
      <c r="F5667" s="135"/>
      <c r="G5667" s="135"/>
      <c r="H5667" s="136"/>
    </row>
    <row r="5668" spans="1:8" x14ac:dyDescent="0.2">
      <c r="A5668" s="132"/>
      <c r="B5668" s="133"/>
      <c r="C5668" s="92"/>
      <c r="D5668" s="134"/>
      <c r="E5668" s="132"/>
      <c r="F5668" s="135"/>
      <c r="G5668" s="135"/>
      <c r="H5668" s="136"/>
    </row>
    <row r="5669" spans="1:8" x14ac:dyDescent="0.2">
      <c r="A5669" s="132"/>
      <c r="B5669" s="133"/>
      <c r="C5669" s="92"/>
      <c r="D5669" s="134"/>
      <c r="E5669" s="132"/>
      <c r="F5669" s="135"/>
      <c r="G5669" s="135"/>
      <c r="H5669" s="136"/>
    </row>
    <row r="5670" spans="1:8" x14ac:dyDescent="0.2">
      <c r="A5670" s="132"/>
      <c r="B5670" s="133"/>
      <c r="C5670" s="92"/>
      <c r="D5670" s="134"/>
      <c r="E5670" s="132"/>
      <c r="F5670" s="135"/>
      <c r="G5670" s="135"/>
      <c r="H5670" s="136"/>
    </row>
    <row r="5671" spans="1:8" x14ac:dyDescent="0.2">
      <c r="A5671" s="132"/>
      <c r="B5671" s="133"/>
      <c r="C5671" s="92"/>
      <c r="D5671" s="134"/>
      <c r="E5671" s="132"/>
      <c r="F5671" s="135"/>
      <c r="G5671" s="135"/>
      <c r="H5671" s="136"/>
    </row>
    <row r="5672" spans="1:8" x14ac:dyDescent="0.2">
      <c r="A5672" s="132"/>
      <c r="B5672" s="133"/>
      <c r="C5672" s="92"/>
      <c r="D5672" s="134"/>
      <c r="E5672" s="132"/>
      <c r="F5672" s="135"/>
      <c r="G5672" s="135"/>
      <c r="H5672" s="136"/>
    </row>
    <row r="5673" spans="1:8" x14ac:dyDescent="0.2">
      <c r="A5673" s="132"/>
      <c r="B5673" s="133"/>
      <c r="C5673" s="92"/>
      <c r="D5673" s="134"/>
      <c r="E5673" s="132"/>
      <c r="F5673" s="135"/>
      <c r="G5673" s="135"/>
      <c r="H5673" s="136"/>
    </row>
    <row r="5674" spans="1:8" x14ac:dyDescent="0.2">
      <c r="A5674" s="132"/>
      <c r="B5674" s="133"/>
      <c r="C5674" s="92"/>
      <c r="D5674" s="134"/>
      <c r="E5674" s="132"/>
      <c r="F5674" s="135"/>
      <c r="G5674" s="135"/>
      <c r="H5674" s="136"/>
    </row>
    <row r="5675" spans="1:8" x14ac:dyDescent="0.2">
      <c r="A5675" s="132"/>
      <c r="B5675" s="133"/>
      <c r="C5675" s="92"/>
      <c r="D5675" s="134"/>
      <c r="E5675" s="132"/>
      <c r="F5675" s="135"/>
      <c r="G5675" s="135"/>
      <c r="H5675" s="136"/>
    </row>
    <row r="5676" spans="1:8" x14ac:dyDescent="0.2">
      <c r="A5676" s="132"/>
      <c r="B5676" s="133"/>
      <c r="C5676" s="92"/>
      <c r="D5676" s="134"/>
      <c r="E5676" s="132"/>
      <c r="F5676" s="135"/>
      <c r="G5676" s="135"/>
      <c r="H5676" s="136"/>
    </row>
    <row r="5677" spans="1:8" x14ac:dyDescent="0.2">
      <c r="A5677" s="132"/>
      <c r="B5677" s="133"/>
      <c r="C5677" s="92"/>
      <c r="D5677" s="134"/>
      <c r="E5677" s="132"/>
      <c r="F5677" s="135"/>
      <c r="G5677" s="135"/>
      <c r="H5677" s="136"/>
    </row>
    <row r="5678" spans="1:8" x14ac:dyDescent="0.2">
      <c r="A5678" s="132"/>
      <c r="B5678" s="133"/>
      <c r="C5678" s="92"/>
      <c r="D5678" s="134"/>
      <c r="E5678" s="132"/>
      <c r="F5678" s="135"/>
      <c r="G5678" s="135"/>
      <c r="H5678" s="136"/>
    </row>
    <row r="5679" spans="1:8" x14ac:dyDescent="0.2">
      <c r="A5679" s="132"/>
      <c r="B5679" s="133"/>
      <c r="C5679" s="92"/>
      <c r="D5679" s="134"/>
      <c r="E5679" s="132"/>
      <c r="F5679" s="135"/>
      <c r="G5679" s="135"/>
      <c r="H5679" s="136"/>
    </row>
    <row r="5680" spans="1:8" x14ac:dyDescent="0.2">
      <c r="A5680" s="132"/>
      <c r="B5680" s="133"/>
      <c r="C5680" s="92"/>
      <c r="D5680" s="134"/>
      <c r="E5680" s="132"/>
      <c r="F5680" s="135"/>
      <c r="G5680" s="135"/>
      <c r="H5680" s="136"/>
    </row>
    <row r="5681" spans="1:8" x14ac:dyDescent="0.2">
      <c r="A5681" s="132"/>
      <c r="B5681" s="133"/>
      <c r="C5681" s="92"/>
      <c r="D5681" s="134"/>
      <c r="E5681" s="132"/>
      <c r="F5681" s="135"/>
      <c r="G5681" s="135"/>
      <c r="H5681" s="136"/>
    </row>
    <row r="5682" spans="1:8" x14ac:dyDescent="0.2">
      <c r="A5682" s="132"/>
      <c r="B5682" s="133"/>
      <c r="C5682" s="92"/>
      <c r="D5682" s="134"/>
      <c r="E5682" s="132"/>
      <c r="F5682" s="135"/>
      <c r="G5682" s="135"/>
      <c r="H5682" s="136"/>
    </row>
    <row r="5683" spans="1:8" x14ac:dyDescent="0.2">
      <c r="A5683" s="132"/>
      <c r="B5683" s="133"/>
      <c r="C5683" s="92"/>
      <c r="D5683" s="134"/>
      <c r="E5683" s="132"/>
      <c r="F5683" s="135"/>
      <c r="G5683" s="135"/>
      <c r="H5683" s="136"/>
    </row>
    <row r="5684" spans="1:8" x14ac:dyDescent="0.2">
      <c r="A5684" s="132"/>
      <c r="B5684" s="133"/>
      <c r="C5684" s="92"/>
      <c r="D5684" s="134"/>
      <c r="E5684" s="132"/>
      <c r="F5684" s="135"/>
      <c r="G5684" s="135"/>
      <c r="H5684" s="136"/>
    </row>
    <row r="5685" spans="1:8" x14ac:dyDescent="0.2">
      <c r="A5685" s="132"/>
      <c r="B5685" s="133"/>
      <c r="C5685" s="92"/>
      <c r="D5685" s="134"/>
      <c r="E5685" s="132"/>
      <c r="F5685" s="135"/>
      <c r="G5685" s="135"/>
      <c r="H5685" s="136"/>
    </row>
    <row r="5686" spans="1:8" x14ac:dyDescent="0.2">
      <c r="A5686" s="132"/>
      <c r="B5686" s="133"/>
      <c r="C5686" s="92"/>
      <c r="D5686" s="134"/>
      <c r="E5686" s="132"/>
      <c r="F5686" s="135"/>
      <c r="G5686" s="135"/>
      <c r="H5686" s="136"/>
    </row>
    <row r="5687" spans="1:8" x14ac:dyDescent="0.2">
      <c r="A5687" s="132"/>
      <c r="B5687" s="133"/>
      <c r="C5687" s="92"/>
      <c r="D5687" s="134"/>
      <c r="E5687" s="132"/>
      <c r="F5687" s="135"/>
      <c r="G5687" s="135"/>
      <c r="H5687" s="136"/>
    </row>
    <row r="5688" spans="1:8" x14ac:dyDescent="0.2">
      <c r="A5688" s="132"/>
      <c r="B5688" s="133"/>
      <c r="C5688" s="92"/>
      <c r="D5688" s="134"/>
      <c r="E5688" s="132"/>
      <c r="F5688" s="135"/>
      <c r="G5688" s="135"/>
      <c r="H5688" s="136"/>
    </row>
    <row r="5689" spans="1:8" x14ac:dyDescent="0.2">
      <c r="A5689" s="132"/>
      <c r="B5689" s="133"/>
      <c r="C5689" s="92"/>
      <c r="D5689" s="134"/>
      <c r="E5689" s="132"/>
      <c r="F5689" s="135"/>
      <c r="G5689" s="135"/>
      <c r="H5689" s="136"/>
    </row>
    <row r="5690" spans="1:8" x14ac:dyDescent="0.2">
      <c r="A5690" s="132"/>
      <c r="B5690" s="133"/>
      <c r="C5690" s="92"/>
      <c r="D5690" s="134"/>
      <c r="E5690" s="132"/>
      <c r="F5690" s="135"/>
      <c r="G5690" s="135"/>
      <c r="H5690" s="136"/>
    </row>
    <row r="5691" spans="1:8" x14ac:dyDescent="0.2">
      <c r="A5691" s="132"/>
      <c r="B5691" s="133"/>
      <c r="C5691" s="92"/>
      <c r="D5691" s="134"/>
      <c r="E5691" s="132"/>
      <c r="F5691" s="135"/>
      <c r="G5691" s="135"/>
      <c r="H5691" s="136"/>
    </row>
    <row r="5692" spans="1:8" x14ac:dyDescent="0.2">
      <c r="A5692" s="132"/>
      <c r="B5692" s="133"/>
      <c r="C5692" s="92"/>
      <c r="D5692" s="134"/>
      <c r="E5692" s="132"/>
      <c r="F5692" s="135"/>
      <c r="G5692" s="135"/>
      <c r="H5692" s="136"/>
    </row>
    <row r="5693" spans="1:8" x14ac:dyDescent="0.2">
      <c r="A5693" s="132"/>
      <c r="B5693" s="133"/>
      <c r="C5693" s="92"/>
      <c r="D5693" s="134"/>
      <c r="E5693" s="132"/>
      <c r="F5693" s="135"/>
      <c r="G5693" s="135"/>
      <c r="H5693" s="136"/>
    </row>
    <row r="5694" spans="1:8" x14ac:dyDescent="0.2">
      <c r="A5694" s="132"/>
      <c r="B5694" s="133"/>
      <c r="C5694" s="92"/>
      <c r="D5694" s="134"/>
      <c r="E5694" s="132"/>
      <c r="F5694" s="135"/>
      <c r="G5694" s="135"/>
      <c r="H5694" s="136"/>
    </row>
    <row r="5695" spans="1:8" x14ac:dyDescent="0.2">
      <c r="A5695" s="132"/>
      <c r="B5695" s="133"/>
      <c r="C5695" s="92"/>
      <c r="D5695" s="134"/>
      <c r="E5695" s="132"/>
      <c r="F5695" s="135"/>
      <c r="G5695" s="135"/>
      <c r="H5695" s="136"/>
    </row>
    <row r="5696" spans="1:8" x14ac:dyDescent="0.2">
      <c r="A5696" s="132"/>
      <c r="B5696" s="133"/>
      <c r="C5696" s="92"/>
      <c r="D5696" s="134"/>
      <c r="E5696" s="132"/>
      <c r="F5696" s="135"/>
      <c r="G5696" s="135"/>
      <c r="H5696" s="136"/>
    </row>
    <row r="5697" spans="1:8" x14ac:dyDescent="0.2">
      <c r="A5697" s="132"/>
      <c r="B5697" s="133"/>
      <c r="C5697" s="92"/>
      <c r="D5697" s="134"/>
      <c r="E5697" s="132"/>
      <c r="F5697" s="135"/>
      <c r="G5697" s="135"/>
      <c r="H5697" s="136"/>
    </row>
    <row r="5698" spans="1:8" x14ac:dyDescent="0.2">
      <c r="A5698" s="132"/>
      <c r="B5698" s="133"/>
      <c r="C5698" s="92"/>
      <c r="D5698" s="134"/>
      <c r="E5698" s="132"/>
      <c r="F5698" s="135"/>
      <c r="G5698" s="135"/>
      <c r="H5698" s="136"/>
    </row>
    <row r="5699" spans="1:8" x14ac:dyDescent="0.2">
      <c r="A5699" s="132"/>
      <c r="B5699" s="133"/>
      <c r="C5699" s="92"/>
      <c r="D5699" s="134"/>
      <c r="E5699" s="132"/>
      <c r="F5699" s="135"/>
      <c r="G5699" s="135"/>
      <c r="H5699" s="136"/>
    </row>
    <row r="5700" spans="1:8" x14ac:dyDescent="0.2">
      <c r="A5700" s="132"/>
      <c r="B5700" s="133"/>
      <c r="C5700" s="92"/>
      <c r="D5700" s="134"/>
      <c r="E5700" s="132"/>
      <c r="F5700" s="135"/>
      <c r="G5700" s="135"/>
      <c r="H5700" s="136"/>
    </row>
    <row r="5701" spans="1:8" x14ac:dyDescent="0.2">
      <c r="A5701" s="132"/>
      <c r="B5701" s="133"/>
      <c r="C5701" s="92"/>
      <c r="D5701" s="134"/>
      <c r="E5701" s="132"/>
      <c r="F5701" s="135"/>
      <c r="G5701" s="135"/>
      <c r="H5701" s="136"/>
    </row>
    <row r="5702" spans="1:8" x14ac:dyDescent="0.2">
      <c r="A5702" s="132"/>
      <c r="B5702" s="133"/>
      <c r="C5702" s="92"/>
      <c r="D5702" s="134"/>
      <c r="E5702" s="132"/>
      <c r="F5702" s="135"/>
      <c r="G5702" s="135"/>
      <c r="H5702" s="136"/>
    </row>
    <row r="5703" spans="1:8" x14ac:dyDescent="0.2">
      <c r="A5703" s="132"/>
      <c r="B5703" s="133"/>
      <c r="C5703" s="92"/>
      <c r="D5703" s="134"/>
      <c r="E5703" s="132"/>
      <c r="F5703" s="135"/>
      <c r="G5703" s="135"/>
      <c r="H5703" s="136"/>
    </row>
    <row r="5704" spans="1:8" x14ac:dyDescent="0.2">
      <c r="A5704" s="132"/>
      <c r="B5704" s="133"/>
      <c r="C5704" s="92"/>
      <c r="D5704" s="134"/>
      <c r="E5704" s="132"/>
      <c r="F5704" s="135"/>
      <c r="G5704" s="135"/>
      <c r="H5704" s="136"/>
    </row>
    <row r="5705" spans="1:8" x14ac:dyDescent="0.2">
      <c r="A5705" s="132"/>
      <c r="B5705" s="133"/>
      <c r="C5705" s="92"/>
      <c r="D5705" s="134"/>
      <c r="E5705" s="132"/>
      <c r="F5705" s="135"/>
      <c r="G5705" s="135"/>
      <c r="H5705" s="136"/>
    </row>
    <row r="5706" spans="1:8" x14ac:dyDescent="0.2">
      <c r="A5706" s="132"/>
      <c r="B5706" s="133"/>
      <c r="C5706" s="92"/>
      <c r="D5706" s="134"/>
      <c r="E5706" s="132"/>
      <c r="F5706" s="135"/>
      <c r="G5706" s="135"/>
      <c r="H5706" s="136"/>
    </row>
    <row r="5707" spans="1:8" x14ac:dyDescent="0.2">
      <c r="A5707" s="132"/>
      <c r="B5707" s="133"/>
      <c r="C5707" s="92"/>
      <c r="D5707" s="134"/>
      <c r="E5707" s="132"/>
      <c r="F5707" s="135"/>
      <c r="G5707" s="135"/>
      <c r="H5707" s="136"/>
    </row>
    <row r="5708" spans="1:8" x14ac:dyDescent="0.2">
      <c r="A5708" s="132"/>
      <c r="B5708" s="133"/>
      <c r="C5708" s="92"/>
      <c r="D5708" s="134"/>
      <c r="E5708" s="132"/>
      <c r="F5708" s="135"/>
      <c r="G5708" s="135"/>
      <c r="H5708" s="136"/>
    </row>
    <row r="5709" spans="1:8" x14ac:dyDescent="0.2">
      <c r="A5709" s="132"/>
      <c r="B5709" s="133"/>
      <c r="C5709" s="92"/>
      <c r="D5709" s="134"/>
      <c r="E5709" s="132"/>
      <c r="F5709" s="135"/>
      <c r="G5709" s="135"/>
      <c r="H5709" s="136"/>
    </row>
    <row r="5710" spans="1:8" x14ac:dyDescent="0.2">
      <c r="A5710" s="132"/>
      <c r="B5710" s="133"/>
      <c r="C5710" s="92"/>
      <c r="D5710" s="134"/>
      <c r="E5710" s="132"/>
      <c r="F5710" s="135"/>
      <c r="G5710" s="135"/>
      <c r="H5710" s="136"/>
    </row>
    <row r="5711" spans="1:8" x14ac:dyDescent="0.2">
      <c r="A5711" s="132"/>
      <c r="B5711" s="133"/>
      <c r="C5711" s="92"/>
      <c r="D5711" s="134"/>
      <c r="E5711" s="132"/>
      <c r="F5711" s="135"/>
      <c r="G5711" s="135"/>
      <c r="H5711" s="136"/>
    </row>
    <row r="5712" spans="1:8" x14ac:dyDescent="0.2">
      <c r="A5712" s="132"/>
      <c r="B5712" s="133"/>
      <c r="C5712" s="92"/>
      <c r="D5712" s="134"/>
      <c r="E5712" s="132"/>
      <c r="F5712" s="135"/>
      <c r="G5712" s="135"/>
      <c r="H5712" s="136"/>
    </row>
    <row r="5713" spans="1:8" x14ac:dyDescent="0.2">
      <c r="A5713" s="132"/>
      <c r="B5713" s="133"/>
      <c r="C5713" s="92"/>
      <c r="D5713" s="134"/>
      <c r="E5713" s="132"/>
      <c r="F5713" s="135"/>
      <c r="G5713" s="135"/>
      <c r="H5713" s="136"/>
    </row>
    <row r="5714" spans="1:8" x14ac:dyDescent="0.2">
      <c r="A5714" s="132"/>
      <c r="B5714" s="133"/>
      <c r="C5714" s="92"/>
      <c r="D5714" s="134"/>
      <c r="E5714" s="132"/>
      <c r="F5714" s="135"/>
      <c r="G5714" s="135"/>
      <c r="H5714" s="136"/>
    </row>
    <row r="5715" spans="1:8" x14ac:dyDescent="0.2">
      <c r="A5715" s="132"/>
      <c r="B5715" s="133"/>
      <c r="C5715" s="92"/>
      <c r="D5715" s="134"/>
      <c r="E5715" s="132"/>
      <c r="F5715" s="135"/>
      <c r="G5715" s="135"/>
      <c r="H5715" s="136"/>
    </row>
    <row r="5716" spans="1:8" x14ac:dyDescent="0.2">
      <c r="A5716" s="132"/>
      <c r="B5716" s="133"/>
      <c r="C5716" s="92"/>
      <c r="D5716" s="134"/>
      <c r="E5716" s="132"/>
      <c r="F5716" s="135"/>
      <c r="G5716" s="135"/>
      <c r="H5716" s="136"/>
    </row>
    <row r="5717" spans="1:8" x14ac:dyDescent="0.2">
      <c r="A5717" s="132"/>
      <c r="B5717" s="133"/>
      <c r="C5717" s="92"/>
      <c r="D5717" s="134"/>
      <c r="E5717" s="132"/>
      <c r="F5717" s="135"/>
      <c r="G5717" s="135"/>
      <c r="H5717" s="136"/>
    </row>
    <row r="5718" spans="1:8" x14ac:dyDescent="0.2">
      <c r="A5718" s="132"/>
      <c r="B5718" s="133"/>
      <c r="C5718" s="92"/>
      <c r="D5718" s="134"/>
      <c r="E5718" s="132"/>
      <c r="F5718" s="135"/>
      <c r="G5718" s="135"/>
      <c r="H5718" s="136"/>
    </row>
    <row r="5719" spans="1:8" x14ac:dyDescent="0.2">
      <c r="A5719" s="132"/>
      <c r="B5719" s="133"/>
      <c r="C5719" s="92"/>
      <c r="D5719" s="134"/>
      <c r="E5719" s="132"/>
      <c r="F5719" s="135"/>
      <c r="G5719" s="135"/>
      <c r="H5719" s="136"/>
    </row>
    <row r="5720" spans="1:8" x14ac:dyDescent="0.2">
      <c r="A5720" s="132"/>
      <c r="B5720" s="133"/>
      <c r="C5720" s="92"/>
      <c r="D5720" s="134"/>
      <c r="E5720" s="132"/>
      <c r="F5720" s="135"/>
      <c r="G5720" s="135"/>
      <c r="H5720" s="136"/>
    </row>
    <row r="5721" spans="1:8" x14ac:dyDescent="0.2">
      <c r="A5721" s="132"/>
      <c r="B5721" s="133"/>
      <c r="C5721" s="92"/>
      <c r="D5721" s="134"/>
      <c r="E5721" s="132"/>
      <c r="F5721" s="135"/>
      <c r="G5721" s="135"/>
      <c r="H5721" s="136"/>
    </row>
    <row r="5722" spans="1:8" x14ac:dyDescent="0.2">
      <c r="A5722" s="132"/>
      <c r="B5722" s="133"/>
      <c r="C5722" s="92"/>
      <c r="D5722" s="134"/>
      <c r="E5722" s="132"/>
      <c r="F5722" s="135"/>
      <c r="G5722" s="135"/>
      <c r="H5722" s="136"/>
    </row>
    <row r="5723" spans="1:8" x14ac:dyDescent="0.2">
      <c r="A5723" s="132"/>
      <c r="B5723" s="133"/>
      <c r="C5723" s="92"/>
      <c r="D5723" s="134"/>
      <c r="E5723" s="132"/>
      <c r="F5723" s="135"/>
      <c r="G5723" s="135"/>
      <c r="H5723" s="136"/>
    </row>
    <row r="5724" spans="1:8" x14ac:dyDescent="0.2">
      <c r="A5724" s="132"/>
      <c r="B5724" s="133"/>
      <c r="C5724" s="92"/>
      <c r="D5724" s="134"/>
      <c r="E5724" s="132"/>
      <c r="F5724" s="135"/>
      <c r="G5724" s="135"/>
      <c r="H5724" s="136"/>
    </row>
    <row r="5725" spans="1:8" x14ac:dyDescent="0.2">
      <c r="A5725" s="132"/>
      <c r="B5725" s="133"/>
      <c r="C5725" s="92"/>
      <c r="D5725" s="134"/>
      <c r="E5725" s="132"/>
      <c r="F5725" s="135"/>
      <c r="G5725" s="135"/>
      <c r="H5725" s="136"/>
    </row>
    <row r="5726" spans="1:8" x14ac:dyDescent="0.2">
      <c r="A5726" s="132"/>
      <c r="B5726" s="133"/>
      <c r="C5726" s="92"/>
      <c r="D5726" s="134"/>
      <c r="E5726" s="132"/>
      <c r="F5726" s="135"/>
      <c r="G5726" s="135"/>
      <c r="H5726" s="136"/>
    </row>
    <row r="5727" spans="1:8" x14ac:dyDescent="0.2">
      <c r="A5727" s="132"/>
      <c r="B5727" s="133"/>
      <c r="C5727" s="92"/>
      <c r="D5727" s="134"/>
      <c r="E5727" s="132"/>
      <c r="F5727" s="135"/>
      <c r="G5727" s="135"/>
      <c r="H5727" s="136"/>
    </row>
    <row r="5728" spans="1:8" x14ac:dyDescent="0.2">
      <c r="A5728" s="132"/>
      <c r="B5728" s="133"/>
      <c r="C5728" s="92"/>
      <c r="D5728" s="134"/>
      <c r="E5728" s="132"/>
      <c r="F5728" s="135"/>
      <c r="G5728" s="135"/>
      <c r="H5728" s="136"/>
    </row>
    <row r="5729" spans="1:8" x14ac:dyDescent="0.2">
      <c r="A5729" s="132"/>
      <c r="B5729" s="133"/>
      <c r="C5729" s="92"/>
      <c r="D5729" s="134"/>
      <c r="E5729" s="132"/>
      <c r="F5729" s="135"/>
      <c r="G5729" s="135"/>
      <c r="H5729" s="136"/>
    </row>
    <row r="5730" spans="1:8" x14ac:dyDescent="0.2">
      <c r="A5730" s="132"/>
      <c r="B5730" s="133"/>
      <c r="C5730" s="92"/>
      <c r="D5730" s="134"/>
      <c r="E5730" s="132"/>
      <c r="F5730" s="135"/>
      <c r="G5730" s="135"/>
      <c r="H5730" s="136"/>
    </row>
    <row r="5731" spans="1:8" x14ac:dyDescent="0.2">
      <c r="A5731" s="132"/>
      <c r="B5731" s="133"/>
      <c r="C5731" s="92"/>
      <c r="D5731" s="134"/>
      <c r="E5731" s="132"/>
      <c r="F5731" s="135"/>
      <c r="G5731" s="135"/>
      <c r="H5731" s="136"/>
    </row>
    <row r="5732" spans="1:8" x14ac:dyDescent="0.2">
      <c r="A5732" s="132"/>
      <c r="B5732" s="133"/>
      <c r="C5732" s="92"/>
      <c r="D5732" s="134"/>
      <c r="E5732" s="132"/>
      <c r="F5732" s="135"/>
      <c r="G5732" s="135"/>
      <c r="H5732" s="136"/>
    </row>
    <row r="5733" spans="1:8" x14ac:dyDescent="0.2">
      <c r="A5733" s="132"/>
      <c r="B5733" s="133"/>
      <c r="C5733" s="92"/>
      <c r="D5733" s="134"/>
      <c r="E5733" s="132"/>
      <c r="F5733" s="135"/>
      <c r="G5733" s="135"/>
      <c r="H5733" s="136"/>
    </row>
    <row r="5734" spans="1:8" x14ac:dyDescent="0.2">
      <c r="A5734" s="132"/>
      <c r="B5734" s="133"/>
      <c r="C5734" s="92"/>
      <c r="D5734" s="134"/>
      <c r="E5734" s="132"/>
      <c r="F5734" s="135"/>
      <c r="G5734" s="135"/>
      <c r="H5734" s="136"/>
    </row>
    <row r="5735" spans="1:8" x14ac:dyDescent="0.2">
      <c r="A5735" s="132"/>
      <c r="B5735" s="133"/>
      <c r="C5735" s="92"/>
      <c r="D5735" s="134"/>
      <c r="E5735" s="132"/>
      <c r="F5735" s="135"/>
      <c r="G5735" s="135"/>
      <c r="H5735" s="136"/>
    </row>
    <row r="5736" spans="1:8" x14ac:dyDescent="0.2">
      <c r="A5736" s="132"/>
      <c r="B5736" s="133"/>
      <c r="C5736" s="92"/>
      <c r="D5736" s="134"/>
      <c r="E5736" s="132"/>
      <c r="F5736" s="135"/>
      <c r="G5736" s="135"/>
      <c r="H5736" s="136"/>
    </row>
    <row r="5737" spans="1:8" x14ac:dyDescent="0.2">
      <c r="A5737" s="132"/>
      <c r="B5737" s="133"/>
      <c r="C5737" s="92"/>
      <c r="D5737" s="134"/>
      <c r="E5737" s="132"/>
      <c r="F5737" s="135"/>
      <c r="G5737" s="135"/>
      <c r="H5737" s="136"/>
    </row>
    <row r="5738" spans="1:8" x14ac:dyDescent="0.2">
      <c r="A5738" s="132"/>
      <c r="B5738" s="133"/>
      <c r="C5738" s="92"/>
      <c r="D5738" s="134"/>
      <c r="E5738" s="132"/>
      <c r="F5738" s="135"/>
      <c r="G5738" s="135"/>
      <c r="H5738" s="136"/>
    </row>
    <row r="5739" spans="1:8" x14ac:dyDescent="0.2">
      <c r="A5739" s="132"/>
      <c r="B5739" s="133"/>
      <c r="C5739" s="92"/>
      <c r="D5739" s="134"/>
      <c r="E5739" s="132"/>
      <c r="F5739" s="135"/>
      <c r="G5739" s="135"/>
      <c r="H5739" s="136"/>
    </row>
    <row r="5740" spans="1:8" x14ac:dyDescent="0.2">
      <c r="A5740" s="132"/>
      <c r="B5740" s="133"/>
      <c r="C5740" s="92"/>
      <c r="D5740" s="134"/>
      <c r="E5740" s="132"/>
      <c r="F5740" s="135"/>
      <c r="G5740" s="135"/>
      <c r="H5740" s="136"/>
    </row>
    <row r="5741" spans="1:8" x14ac:dyDescent="0.2">
      <c r="A5741" s="132"/>
      <c r="B5741" s="133"/>
      <c r="C5741" s="92"/>
      <c r="D5741" s="134"/>
      <c r="E5741" s="132"/>
      <c r="F5741" s="135"/>
      <c r="G5741" s="135"/>
      <c r="H5741" s="136"/>
    </row>
    <row r="5742" spans="1:8" x14ac:dyDescent="0.2">
      <c r="A5742" s="132"/>
      <c r="B5742" s="133"/>
      <c r="C5742" s="92"/>
      <c r="D5742" s="134"/>
      <c r="E5742" s="132"/>
      <c r="F5742" s="135"/>
      <c r="G5742" s="135"/>
      <c r="H5742" s="136"/>
    </row>
    <row r="5743" spans="1:8" x14ac:dyDescent="0.2">
      <c r="A5743" s="132"/>
      <c r="B5743" s="133"/>
      <c r="C5743" s="92"/>
      <c r="D5743" s="134"/>
      <c r="E5743" s="132"/>
      <c r="F5743" s="135"/>
      <c r="G5743" s="135"/>
      <c r="H5743" s="136"/>
    </row>
    <row r="5744" spans="1:8" x14ac:dyDescent="0.2">
      <c r="A5744" s="132"/>
      <c r="B5744" s="133"/>
      <c r="C5744" s="92"/>
      <c r="D5744" s="134"/>
      <c r="E5744" s="132"/>
      <c r="F5744" s="135"/>
      <c r="G5744" s="135"/>
      <c r="H5744" s="136"/>
    </row>
    <row r="5745" spans="1:8" x14ac:dyDescent="0.2">
      <c r="A5745" s="132"/>
      <c r="B5745" s="133"/>
      <c r="C5745" s="92"/>
      <c r="D5745" s="134"/>
      <c r="E5745" s="132"/>
      <c r="F5745" s="135"/>
      <c r="G5745" s="135"/>
      <c r="H5745" s="136"/>
    </row>
    <row r="5746" spans="1:8" x14ac:dyDescent="0.2">
      <c r="A5746" s="132"/>
      <c r="B5746" s="133"/>
      <c r="C5746" s="92"/>
      <c r="D5746" s="134"/>
      <c r="E5746" s="132"/>
      <c r="F5746" s="135"/>
      <c r="G5746" s="135"/>
      <c r="H5746" s="136"/>
    </row>
    <row r="5747" spans="1:8" x14ac:dyDescent="0.2">
      <c r="A5747" s="132"/>
      <c r="B5747" s="133"/>
      <c r="C5747" s="92"/>
      <c r="D5747" s="134"/>
      <c r="E5747" s="132"/>
      <c r="F5747" s="135"/>
      <c r="G5747" s="135"/>
      <c r="H5747" s="136"/>
    </row>
    <row r="5748" spans="1:8" x14ac:dyDescent="0.2">
      <c r="A5748" s="132"/>
      <c r="B5748" s="133"/>
      <c r="C5748" s="92"/>
      <c r="D5748" s="134"/>
      <c r="E5748" s="132"/>
      <c r="F5748" s="135"/>
      <c r="G5748" s="135"/>
      <c r="H5748" s="136"/>
    </row>
    <row r="5749" spans="1:8" x14ac:dyDescent="0.2">
      <c r="A5749" s="132"/>
      <c r="B5749" s="133"/>
      <c r="C5749" s="92"/>
      <c r="D5749" s="134"/>
      <c r="E5749" s="132"/>
      <c r="F5749" s="135"/>
      <c r="G5749" s="135"/>
      <c r="H5749" s="136"/>
    </row>
    <row r="5750" spans="1:8" x14ac:dyDescent="0.2">
      <c r="A5750" s="132"/>
      <c r="B5750" s="133"/>
      <c r="C5750" s="92"/>
      <c r="D5750" s="134"/>
      <c r="E5750" s="132"/>
      <c r="F5750" s="135"/>
      <c r="G5750" s="135"/>
      <c r="H5750" s="136"/>
    </row>
    <row r="5751" spans="1:8" x14ac:dyDescent="0.2">
      <c r="A5751" s="132"/>
      <c r="B5751" s="133"/>
      <c r="C5751" s="92"/>
      <c r="D5751" s="134"/>
      <c r="E5751" s="132"/>
      <c r="F5751" s="135"/>
      <c r="G5751" s="135"/>
      <c r="H5751" s="136"/>
    </row>
    <row r="5752" spans="1:8" x14ac:dyDescent="0.2">
      <c r="A5752" s="132"/>
      <c r="B5752" s="133"/>
      <c r="C5752" s="92"/>
      <c r="D5752" s="134"/>
      <c r="E5752" s="132"/>
      <c r="F5752" s="135"/>
      <c r="G5752" s="135"/>
      <c r="H5752" s="136"/>
    </row>
    <row r="5753" spans="1:8" x14ac:dyDescent="0.2">
      <c r="A5753" s="132"/>
      <c r="B5753" s="133"/>
      <c r="C5753" s="92"/>
      <c r="D5753" s="134"/>
      <c r="E5753" s="132"/>
      <c r="F5753" s="135"/>
      <c r="G5753" s="135"/>
      <c r="H5753" s="136"/>
    </row>
    <row r="5754" spans="1:8" x14ac:dyDescent="0.2">
      <c r="A5754" s="132"/>
      <c r="B5754" s="133"/>
      <c r="C5754" s="92"/>
      <c r="D5754" s="134"/>
      <c r="E5754" s="132"/>
      <c r="F5754" s="135"/>
      <c r="G5754" s="135"/>
      <c r="H5754" s="136"/>
    </row>
    <row r="5755" spans="1:8" x14ac:dyDescent="0.2">
      <c r="A5755" s="132"/>
      <c r="B5755" s="133"/>
      <c r="C5755" s="92"/>
      <c r="D5755" s="134"/>
      <c r="E5755" s="132"/>
      <c r="F5755" s="135"/>
      <c r="G5755" s="135"/>
      <c r="H5755" s="136"/>
    </row>
    <row r="5756" spans="1:8" x14ac:dyDescent="0.2">
      <c r="A5756" s="132"/>
      <c r="B5756" s="133"/>
      <c r="C5756" s="92"/>
      <c r="D5756" s="134"/>
      <c r="E5756" s="132"/>
      <c r="F5756" s="135"/>
      <c r="G5756" s="135"/>
      <c r="H5756" s="136"/>
    </row>
    <row r="5757" spans="1:8" x14ac:dyDescent="0.2">
      <c r="A5757" s="132"/>
      <c r="B5757" s="133"/>
      <c r="C5757" s="92"/>
      <c r="D5757" s="134"/>
      <c r="E5757" s="132"/>
      <c r="F5757" s="135"/>
      <c r="G5757" s="135"/>
      <c r="H5757" s="136"/>
    </row>
    <row r="5758" spans="1:8" x14ac:dyDescent="0.2">
      <c r="A5758" s="132"/>
      <c r="B5758" s="133"/>
      <c r="C5758" s="92"/>
      <c r="D5758" s="134"/>
      <c r="E5758" s="132"/>
      <c r="F5758" s="135"/>
      <c r="G5758" s="135"/>
      <c r="H5758" s="136"/>
    </row>
    <row r="5759" spans="1:8" x14ac:dyDescent="0.2">
      <c r="A5759" s="132"/>
      <c r="B5759" s="133"/>
      <c r="C5759" s="92"/>
      <c r="D5759" s="134"/>
      <c r="E5759" s="132"/>
      <c r="F5759" s="135"/>
      <c r="G5759" s="135"/>
      <c r="H5759" s="136"/>
    </row>
    <row r="5760" spans="1:8" x14ac:dyDescent="0.2">
      <c r="A5760" s="132"/>
      <c r="B5760" s="133"/>
      <c r="C5760" s="92"/>
      <c r="D5760" s="134"/>
      <c r="E5760" s="132"/>
      <c r="F5760" s="135"/>
      <c r="G5760" s="135"/>
      <c r="H5760" s="136"/>
    </row>
    <row r="5761" spans="1:8" x14ac:dyDescent="0.2">
      <c r="A5761" s="132"/>
      <c r="B5761" s="133"/>
      <c r="C5761" s="92"/>
      <c r="D5761" s="134"/>
      <c r="E5761" s="132"/>
      <c r="F5761" s="135"/>
      <c r="G5761" s="135"/>
      <c r="H5761" s="136"/>
    </row>
    <row r="5762" spans="1:8" x14ac:dyDescent="0.2">
      <c r="A5762" s="132"/>
      <c r="B5762" s="133"/>
      <c r="C5762" s="92"/>
      <c r="D5762" s="134"/>
      <c r="E5762" s="132"/>
      <c r="F5762" s="135"/>
      <c r="G5762" s="135"/>
      <c r="H5762" s="136"/>
    </row>
    <row r="5763" spans="1:8" x14ac:dyDescent="0.2">
      <c r="A5763" s="132"/>
      <c r="B5763" s="133"/>
      <c r="C5763" s="92"/>
      <c r="D5763" s="134"/>
      <c r="E5763" s="132"/>
      <c r="F5763" s="135"/>
      <c r="G5763" s="135"/>
      <c r="H5763" s="136"/>
    </row>
    <row r="5764" spans="1:8" x14ac:dyDescent="0.2">
      <c r="A5764" s="132"/>
      <c r="B5764" s="133"/>
      <c r="C5764" s="92"/>
      <c r="D5764" s="134"/>
      <c r="E5764" s="132"/>
      <c r="F5764" s="135"/>
      <c r="G5764" s="135"/>
      <c r="H5764" s="136"/>
    </row>
    <row r="5765" spans="1:8" x14ac:dyDescent="0.2">
      <c r="A5765" s="132"/>
      <c r="B5765" s="133"/>
      <c r="C5765" s="92"/>
      <c r="D5765" s="134"/>
      <c r="E5765" s="132"/>
      <c r="F5765" s="135"/>
      <c r="G5765" s="135"/>
      <c r="H5765" s="136"/>
    </row>
    <row r="5766" spans="1:8" x14ac:dyDescent="0.2">
      <c r="A5766" s="132"/>
      <c r="B5766" s="133"/>
      <c r="C5766" s="92"/>
      <c r="D5766" s="134"/>
      <c r="E5766" s="132"/>
      <c r="F5766" s="135"/>
      <c r="G5766" s="135"/>
      <c r="H5766" s="136"/>
    </row>
    <row r="5767" spans="1:8" x14ac:dyDescent="0.2">
      <c r="A5767" s="132"/>
      <c r="B5767" s="133"/>
      <c r="C5767" s="92"/>
      <c r="D5767" s="134"/>
      <c r="E5767" s="132"/>
      <c r="F5767" s="135"/>
      <c r="G5767" s="135"/>
      <c r="H5767" s="136"/>
    </row>
    <row r="5768" spans="1:8" x14ac:dyDescent="0.2">
      <c r="A5768" s="132"/>
      <c r="B5768" s="133"/>
      <c r="C5768" s="92"/>
      <c r="D5768" s="134"/>
      <c r="E5768" s="132"/>
      <c r="F5768" s="135"/>
      <c r="G5768" s="135"/>
      <c r="H5768" s="136"/>
    </row>
    <row r="5769" spans="1:8" x14ac:dyDescent="0.2">
      <c r="A5769" s="132"/>
      <c r="B5769" s="133"/>
      <c r="C5769" s="92"/>
      <c r="D5769" s="134"/>
      <c r="E5769" s="132"/>
      <c r="F5769" s="135"/>
      <c r="G5769" s="135"/>
      <c r="H5769" s="136"/>
    </row>
    <row r="5770" spans="1:8" x14ac:dyDescent="0.2">
      <c r="A5770" s="132"/>
      <c r="B5770" s="133"/>
      <c r="C5770" s="92"/>
      <c r="D5770" s="134"/>
      <c r="E5770" s="132"/>
      <c r="F5770" s="135"/>
      <c r="G5770" s="135"/>
      <c r="H5770" s="136"/>
    </row>
    <row r="5771" spans="1:8" x14ac:dyDescent="0.2">
      <c r="A5771" s="132"/>
      <c r="B5771" s="133"/>
      <c r="C5771" s="92"/>
      <c r="D5771" s="134"/>
      <c r="E5771" s="132"/>
      <c r="F5771" s="135"/>
      <c r="G5771" s="135"/>
      <c r="H5771" s="136"/>
    </row>
    <row r="5772" spans="1:8" x14ac:dyDescent="0.2">
      <c r="A5772" s="132"/>
      <c r="B5772" s="133"/>
      <c r="C5772" s="92"/>
      <c r="D5772" s="134"/>
      <c r="E5772" s="132"/>
      <c r="F5772" s="135"/>
      <c r="G5772" s="135"/>
      <c r="H5772" s="136"/>
    </row>
    <row r="5773" spans="1:8" x14ac:dyDescent="0.2">
      <c r="A5773" s="132"/>
      <c r="B5773" s="133"/>
      <c r="C5773" s="92"/>
      <c r="D5773" s="134"/>
      <c r="E5773" s="132"/>
      <c r="F5773" s="135"/>
      <c r="G5773" s="135"/>
      <c r="H5773" s="136"/>
    </row>
    <row r="5774" spans="1:8" x14ac:dyDescent="0.2">
      <c r="A5774" s="132"/>
      <c r="B5774" s="133"/>
      <c r="C5774" s="92"/>
      <c r="D5774" s="134"/>
      <c r="E5774" s="132"/>
      <c r="F5774" s="135"/>
      <c r="G5774" s="135"/>
      <c r="H5774" s="136"/>
    </row>
    <row r="5775" spans="1:8" x14ac:dyDescent="0.2">
      <c r="A5775" s="132"/>
      <c r="B5775" s="133"/>
      <c r="C5775" s="92"/>
      <c r="D5775" s="134"/>
      <c r="E5775" s="132"/>
      <c r="F5775" s="135"/>
      <c r="G5775" s="135"/>
      <c r="H5775" s="136"/>
    </row>
    <row r="5776" spans="1:8" x14ac:dyDescent="0.2">
      <c r="A5776" s="132"/>
      <c r="B5776" s="133"/>
      <c r="C5776" s="92"/>
      <c r="D5776" s="134"/>
      <c r="E5776" s="132"/>
      <c r="F5776" s="135"/>
      <c r="G5776" s="135"/>
      <c r="H5776" s="136"/>
    </row>
    <row r="5777" spans="1:8" x14ac:dyDescent="0.2">
      <c r="A5777" s="132"/>
      <c r="B5777" s="133"/>
      <c r="C5777" s="92"/>
      <c r="D5777" s="134"/>
      <c r="E5777" s="132"/>
      <c r="F5777" s="135"/>
      <c r="G5777" s="135"/>
      <c r="H5777" s="136"/>
    </row>
    <row r="5778" spans="1:8" x14ac:dyDescent="0.2">
      <c r="A5778" s="132"/>
      <c r="B5778" s="133"/>
      <c r="C5778" s="92"/>
      <c r="D5778" s="134"/>
      <c r="E5778" s="132"/>
      <c r="F5778" s="135"/>
      <c r="G5778" s="135"/>
      <c r="H5778" s="136"/>
    </row>
    <row r="5779" spans="1:8" x14ac:dyDescent="0.2">
      <c r="A5779" s="132"/>
      <c r="B5779" s="133"/>
      <c r="C5779" s="92"/>
      <c r="D5779" s="134"/>
      <c r="E5779" s="132"/>
      <c r="F5779" s="135"/>
      <c r="G5779" s="135"/>
      <c r="H5779" s="136"/>
    </row>
    <row r="5780" spans="1:8" x14ac:dyDescent="0.2">
      <c r="A5780" s="132"/>
      <c r="B5780" s="133"/>
      <c r="C5780" s="92"/>
      <c r="D5780" s="134"/>
      <c r="E5780" s="132"/>
      <c r="F5780" s="135"/>
      <c r="G5780" s="135"/>
      <c r="H5780" s="136"/>
    </row>
    <row r="5781" spans="1:8" x14ac:dyDescent="0.2">
      <c r="A5781" s="132"/>
      <c r="B5781" s="133"/>
      <c r="C5781" s="92"/>
      <c r="D5781" s="134"/>
      <c r="E5781" s="132"/>
      <c r="F5781" s="135"/>
      <c r="G5781" s="135"/>
      <c r="H5781" s="136"/>
    </row>
    <row r="5782" spans="1:8" x14ac:dyDescent="0.2">
      <c r="A5782" s="132"/>
      <c r="B5782" s="133"/>
      <c r="C5782" s="92"/>
      <c r="D5782" s="134"/>
      <c r="E5782" s="132"/>
      <c r="F5782" s="135"/>
      <c r="G5782" s="135"/>
      <c r="H5782" s="136"/>
    </row>
    <row r="5783" spans="1:8" x14ac:dyDescent="0.2">
      <c r="A5783" s="132"/>
      <c r="B5783" s="133"/>
      <c r="C5783" s="92"/>
      <c r="D5783" s="134"/>
      <c r="E5783" s="132"/>
      <c r="F5783" s="135"/>
      <c r="G5783" s="135"/>
      <c r="H5783" s="136"/>
    </row>
    <row r="5784" spans="1:8" x14ac:dyDescent="0.2">
      <c r="A5784" s="132"/>
      <c r="B5784" s="133"/>
      <c r="C5784" s="92"/>
      <c r="D5784" s="134"/>
      <c r="E5784" s="132"/>
      <c r="F5784" s="135"/>
      <c r="G5784" s="135"/>
      <c r="H5784" s="136"/>
    </row>
    <row r="5785" spans="1:8" x14ac:dyDescent="0.2">
      <c r="A5785" s="132"/>
      <c r="B5785" s="133"/>
      <c r="C5785" s="92"/>
      <c r="D5785" s="134"/>
      <c r="E5785" s="132"/>
      <c r="F5785" s="135"/>
      <c r="G5785" s="135"/>
      <c r="H5785" s="136"/>
    </row>
    <row r="5786" spans="1:8" x14ac:dyDescent="0.2">
      <c r="A5786" s="132"/>
      <c r="B5786" s="133"/>
      <c r="C5786" s="92"/>
      <c r="D5786" s="134"/>
      <c r="E5786" s="132"/>
      <c r="F5786" s="135"/>
      <c r="G5786" s="135"/>
      <c r="H5786" s="136"/>
    </row>
    <row r="5787" spans="1:8" x14ac:dyDescent="0.2">
      <c r="A5787" s="132"/>
      <c r="B5787" s="133"/>
      <c r="C5787" s="92"/>
      <c r="D5787" s="134"/>
      <c r="E5787" s="132"/>
      <c r="F5787" s="135"/>
      <c r="G5787" s="135"/>
      <c r="H5787" s="136"/>
    </row>
    <row r="5788" spans="1:8" x14ac:dyDescent="0.2">
      <c r="A5788" s="132"/>
      <c r="B5788" s="133"/>
      <c r="C5788" s="92"/>
      <c r="D5788" s="134"/>
      <c r="E5788" s="132"/>
      <c r="F5788" s="135"/>
      <c r="G5788" s="135"/>
      <c r="H5788" s="136"/>
    </row>
    <row r="5789" spans="1:8" x14ac:dyDescent="0.2">
      <c r="A5789" s="132"/>
      <c r="B5789" s="133"/>
      <c r="C5789" s="92"/>
      <c r="D5789" s="134"/>
      <c r="E5789" s="132"/>
      <c r="F5789" s="135"/>
      <c r="G5789" s="135"/>
      <c r="H5789" s="136"/>
    </row>
    <row r="5790" spans="1:8" x14ac:dyDescent="0.2">
      <c r="A5790" s="132"/>
      <c r="B5790" s="133"/>
      <c r="C5790" s="92"/>
      <c r="D5790" s="134"/>
      <c r="E5790" s="132"/>
      <c r="F5790" s="135"/>
      <c r="G5790" s="135"/>
      <c r="H5790" s="136"/>
    </row>
    <row r="5791" spans="1:8" x14ac:dyDescent="0.2">
      <c r="A5791" s="132"/>
      <c r="B5791" s="133"/>
      <c r="C5791" s="92"/>
      <c r="D5791" s="134"/>
      <c r="E5791" s="132"/>
      <c r="F5791" s="135"/>
      <c r="G5791" s="135"/>
      <c r="H5791" s="136"/>
    </row>
    <row r="5792" spans="1:8" x14ac:dyDescent="0.2">
      <c r="A5792" s="132"/>
      <c r="B5792" s="133"/>
      <c r="C5792" s="92"/>
      <c r="D5792" s="134"/>
      <c r="E5792" s="132"/>
      <c r="F5792" s="135"/>
      <c r="G5792" s="135"/>
      <c r="H5792" s="136"/>
    </row>
    <row r="5793" spans="1:8" x14ac:dyDescent="0.2">
      <c r="A5793" s="132"/>
      <c r="B5793" s="133"/>
      <c r="C5793" s="92"/>
      <c r="D5793" s="134"/>
      <c r="E5793" s="132"/>
      <c r="F5793" s="135"/>
      <c r="G5793" s="135"/>
      <c r="H5793" s="136"/>
    </row>
    <row r="5794" spans="1:8" x14ac:dyDescent="0.2">
      <c r="A5794" s="132"/>
      <c r="B5794" s="133"/>
      <c r="C5794" s="92"/>
      <c r="D5794" s="134"/>
      <c r="E5794" s="132"/>
      <c r="F5794" s="135"/>
      <c r="G5794" s="135"/>
      <c r="H5794" s="136"/>
    </row>
    <row r="5795" spans="1:8" x14ac:dyDescent="0.2">
      <c r="A5795" s="132"/>
      <c r="B5795" s="133"/>
      <c r="C5795" s="92"/>
      <c r="D5795" s="134"/>
      <c r="E5795" s="132"/>
      <c r="F5795" s="135"/>
      <c r="G5795" s="135"/>
      <c r="H5795" s="136"/>
    </row>
    <row r="5796" spans="1:8" x14ac:dyDescent="0.2">
      <c r="A5796" s="132"/>
      <c r="B5796" s="133"/>
      <c r="C5796" s="92"/>
      <c r="D5796" s="134"/>
      <c r="E5796" s="132"/>
      <c r="F5796" s="135"/>
      <c r="G5796" s="135"/>
      <c r="H5796" s="136"/>
    </row>
    <row r="5797" spans="1:8" x14ac:dyDescent="0.2">
      <c r="A5797" s="132"/>
      <c r="B5797" s="133"/>
      <c r="C5797" s="92"/>
      <c r="D5797" s="134"/>
      <c r="E5797" s="132"/>
      <c r="F5797" s="135"/>
      <c r="G5797" s="135"/>
      <c r="H5797" s="136"/>
    </row>
    <row r="5798" spans="1:8" x14ac:dyDescent="0.2">
      <c r="A5798" s="132"/>
      <c r="B5798" s="133"/>
      <c r="C5798" s="92"/>
      <c r="D5798" s="134"/>
      <c r="E5798" s="132"/>
      <c r="F5798" s="135"/>
      <c r="G5798" s="135"/>
      <c r="H5798" s="136"/>
    </row>
    <row r="5799" spans="1:8" x14ac:dyDescent="0.2">
      <c r="A5799" s="132"/>
      <c r="B5799" s="133"/>
      <c r="C5799" s="92"/>
      <c r="D5799" s="134"/>
      <c r="E5799" s="132"/>
      <c r="F5799" s="135"/>
      <c r="G5799" s="135"/>
      <c r="H5799" s="136"/>
    </row>
    <row r="5800" spans="1:8" x14ac:dyDescent="0.2">
      <c r="A5800" s="132"/>
      <c r="B5800" s="133"/>
      <c r="C5800" s="92"/>
      <c r="D5800" s="134"/>
      <c r="E5800" s="132"/>
      <c r="F5800" s="135"/>
      <c r="G5800" s="135"/>
      <c r="H5800" s="136"/>
    </row>
    <row r="5801" spans="1:8" x14ac:dyDescent="0.2">
      <c r="A5801" s="132"/>
      <c r="B5801" s="133"/>
      <c r="C5801" s="92"/>
      <c r="D5801" s="134"/>
      <c r="E5801" s="132"/>
      <c r="F5801" s="135"/>
      <c r="G5801" s="135"/>
      <c r="H5801" s="136"/>
    </row>
    <row r="5802" spans="1:8" x14ac:dyDescent="0.2">
      <c r="A5802" s="132"/>
      <c r="B5802" s="133"/>
      <c r="C5802" s="92"/>
      <c r="D5802" s="134"/>
      <c r="E5802" s="132"/>
      <c r="F5802" s="135"/>
      <c r="G5802" s="135"/>
      <c r="H5802" s="136"/>
    </row>
    <row r="5803" spans="1:8" x14ac:dyDescent="0.2">
      <c r="A5803" s="132"/>
      <c r="B5803" s="133"/>
      <c r="C5803" s="92"/>
      <c r="D5803" s="134"/>
      <c r="E5803" s="132"/>
      <c r="F5803" s="135"/>
      <c r="G5803" s="135"/>
      <c r="H5803" s="136"/>
    </row>
    <row r="5804" spans="1:8" x14ac:dyDescent="0.2">
      <c r="A5804" s="132"/>
      <c r="B5804" s="133"/>
      <c r="C5804" s="92"/>
      <c r="D5804" s="134"/>
      <c r="E5804" s="132"/>
      <c r="F5804" s="135"/>
      <c r="G5804" s="135"/>
      <c r="H5804" s="136"/>
    </row>
    <row r="5805" spans="1:8" x14ac:dyDescent="0.2">
      <c r="A5805" s="132"/>
      <c r="B5805" s="133"/>
      <c r="C5805" s="92"/>
      <c r="D5805" s="134"/>
      <c r="E5805" s="132"/>
      <c r="F5805" s="135"/>
      <c r="G5805" s="135"/>
      <c r="H5805" s="136"/>
    </row>
    <row r="5806" spans="1:8" x14ac:dyDescent="0.2">
      <c r="A5806" s="132"/>
      <c r="B5806" s="133"/>
      <c r="C5806" s="92"/>
      <c r="D5806" s="134"/>
      <c r="E5806" s="132"/>
      <c r="F5806" s="135"/>
      <c r="G5806" s="135"/>
      <c r="H5806" s="136"/>
    </row>
    <row r="5807" spans="1:8" x14ac:dyDescent="0.2">
      <c r="A5807" s="132"/>
      <c r="B5807" s="133"/>
      <c r="C5807" s="92"/>
      <c r="D5807" s="134"/>
      <c r="E5807" s="132"/>
      <c r="F5807" s="135"/>
      <c r="G5807" s="135"/>
      <c r="H5807" s="136"/>
    </row>
    <row r="5808" spans="1:8" x14ac:dyDescent="0.2">
      <c r="A5808" s="132"/>
      <c r="B5808" s="133"/>
      <c r="C5808" s="92"/>
      <c r="D5808" s="134"/>
      <c r="E5808" s="132"/>
      <c r="F5808" s="135"/>
      <c r="G5808" s="135"/>
      <c r="H5808" s="136"/>
    </row>
    <row r="5809" spans="1:8" x14ac:dyDescent="0.2">
      <c r="A5809" s="132"/>
      <c r="B5809" s="133"/>
      <c r="C5809" s="92"/>
      <c r="D5809" s="134"/>
      <c r="E5809" s="132"/>
      <c r="F5809" s="135"/>
      <c r="G5809" s="135"/>
      <c r="H5809" s="136"/>
    </row>
    <row r="5810" spans="1:8" x14ac:dyDescent="0.2">
      <c r="A5810" s="132"/>
      <c r="B5810" s="133"/>
      <c r="C5810" s="92"/>
      <c r="D5810" s="134"/>
      <c r="E5810" s="132"/>
      <c r="F5810" s="135"/>
      <c r="G5810" s="135"/>
      <c r="H5810" s="136"/>
    </row>
    <row r="5811" spans="1:8" x14ac:dyDescent="0.2">
      <c r="A5811" s="132"/>
      <c r="B5811" s="133"/>
      <c r="C5811" s="92"/>
      <c r="D5811" s="134"/>
      <c r="E5811" s="132"/>
      <c r="F5811" s="135"/>
      <c r="G5811" s="135"/>
      <c r="H5811" s="136"/>
    </row>
    <row r="5812" spans="1:8" x14ac:dyDescent="0.2">
      <c r="A5812" s="132"/>
      <c r="B5812" s="133"/>
      <c r="C5812" s="92"/>
      <c r="D5812" s="134"/>
      <c r="E5812" s="132"/>
      <c r="F5812" s="135"/>
      <c r="G5812" s="135"/>
      <c r="H5812" s="136"/>
    </row>
    <row r="5813" spans="1:8" x14ac:dyDescent="0.2">
      <c r="A5813" s="132"/>
      <c r="B5813" s="133"/>
      <c r="C5813" s="92"/>
      <c r="D5813" s="134"/>
      <c r="E5813" s="132"/>
      <c r="F5813" s="135"/>
      <c r="G5813" s="135"/>
      <c r="H5813" s="136"/>
    </row>
    <row r="5814" spans="1:8" x14ac:dyDescent="0.2">
      <c r="A5814" s="132"/>
      <c r="B5814" s="133"/>
      <c r="C5814" s="92"/>
      <c r="D5814" s="134"/>
      <c r="E5814" s="132"/>
      <c r="F5814" s="135"/>
      <c r="G5814" s="135"/>
      <c r="H5814" s="136"/>
    </row>
    <row r="5815" spans="1:8" x14ac:dyDescent="0.2">
      <c r="A5815" s="132"/>
      <c r="B5815" s="133"/>
      <c r="C5815" s="92"/>
      <c r="D5815" s="134"/>
      <c r="E5815" s="132"/>
      <c r="F5815" s="135"/>
      <c r="G5815" s="135"/>
      <c r="H5815" s="136"/>
    </row>
    <row r="5816" spans="1:8" x14ac:dyDescent="0.2">
      <c r="A5816" s="132"/>
      <c r="B5816" s="133"/>
      <c r="C5816" s="92"/>
      <c r="D5816" s="134"/>
      <c r="E5816" s="132"/>
      <c r="F5816" s="135"/>
      <c r="G5816" s="135"/>
      <c r="H5816" s="136"/>
    </row>
    <row r="5817" spans="1:8" x14ac:dyDescent="0.2">
      <c r="A5817" s="132"/>
      <c r="B5817" s="133"/>
      <c r="C5817" s="92"/>
      <c r="D5817" s="134"/>
      <c r="E5817" s="132"/>
      <c r="F5817" s="135"/>
      <c r="G5817" s="135"/>
      <c r="H5817" s="136"/>
    </row>
    <row r="5818" spans="1:8" x14ac:dyDescent="0.2">
      <c r="A5818" s="132"/>
      <c r="B5818" s="133"/>
      <c r="C5818" s="92"/>
      <c r="D5818" s="134"/>
      <c r="E5818" s="132"/>
      <c r="F5818" s="135"/>
      <c r="G5818" s="135"/>
      <c r="H5818" s="136"/>
    </row>
    <row r="5819" spans="1:8" x14ac:dyDescent="0.2">
      <c r="A5819" s="132"/>
      <c r="B5819" s="133"/>
      <c r="C5819" s="92"/>
      <c r="D5819" s="134"/>
      <c r="E5819" s="132"/>
      <c r="F5819" s="135"/>
      <c r="G5819" s="135"/>
      <c r="H5819" s="136"/>
    </row>
    <row r="5820" spans="1:8" x14ac:dyDescent="0.2">
      <c r="A5820" s="132"/>
      <c r="B5820" s="133"/>
      <c r="C5820" s="92"/>
      <c r="D5820" s="134"/>
      <c r="E5820" s="132"/>
      <c r="F5820" s="135"/>
      <c r="G5820" s="135"/>
      <c r="H5820" s="136"/>
    </row>
    <row r="5821" spans="1:8" x14ac:dyDescent="0.2">
      <c r="A5821" s="132"/>
      <c r="B5821" s="133"/>
      <c r="C5821" s="92"/>
      <c r="D5821" s="134"/>
      <c r="E5821" s="132"/>
      <c r="F5821" s="135"/>
      <c r="G5821" s="135"/>
      <c r="H5821" s="136"/>
    </row>
    <row r="5822" spans="1:8" x14ac:dyDescent="0.2">
      <c r="A5822" s="132"/>
      <c r="B5822" s="133"/>
      <c r="C5822" s="92"/>
      <c r="D5822" s="134"/>
      <c r="E5822" s="132"/>
      <c r="F5822" s="135"/>
      <c r="G5822" s="135"/>
      <c r="H5822" s="136"/>
    </row>
    <row r="5823" spans="1:8" x14ac:dyDescent="0.2">
      <c r="A5823" s="132"/>
      <c r="B5823" s="133"/>
      <c r="C5823" s="92"/>
      <c r="D5823" s="134"/>
      <c r="E5823" s="132"/>
      <c r="F5823" s="135"/>
      <c r="G5823" s="135"/>
      <c r="H5823" s="136"/>
    </row>
    <row r="5824" spans="1:8" x14ac:dyDescent="0.2">
      <c r="A5824" s="132"/>
      <c r="B5824" s="133"/>
      <c r="C5824" s="92"/>
      <c r="D5824" s="134"/>
      <c r="E5824" s="132"/>
      <c r="F5824" s="135"/>
      <c r="G5824" s="135"/>
      <c r="H5824" s="136"/>
    </row>
    <row r="5825" spans="1:8" x14ac:dyDescent="0.2">
      <c r="A5825" s="132"/>
      <c r="B5825" s="133"/>
      <c r="C5825" s="92"/>
      <c r="D5825" s="134"/>
      <c r="E5825" s="132"/>
      <c r="F5825" s="135"/>
      <c r="G5825" s="135"/>
      <c r="H5825" s="136"/>
    </row>
    <row r="5826" spans="1:8" x14ac:dyDescent="0.2">
      <c r="A5826" s="132"/>
      <c r="B5826" s="133"/>
      <c r="C5826" s="92"/>
      <c r="D5826" s="134"/>
      <c r="E5826" s="132"/>
      <c r="F5826" s="135"/>
      <c r="G5826" s="135"/>
      <c r="H5826" s="136"/>
    </row>
    <row r="5827" spans="1:8" x14ac:dyDescent="0.2">
      <c r="A5827" s="132"/>
      <c r="B5827" s="133"/>
      <c r="C5827" s="92"/>
      <c r="D5827" s="134"/>
      <c r="E5827" s="132"/>
      <c r="F5827" s="135"/>
      <c r="G5827" s="135"/>
      <c r="H5827" s="136"/>
    </row>
    <row r="5828" spans="1:8" x14ac:dyDescent="0.2">
      <c r="A5828" s="132"/>
      <c r="B5828" s="133"/>
      <c r="C5828" s="92"/>
      <c r="D5828" s="134"/>
      <c r="E5828" s="132"/>
      <c r="F5828" s="135"/>
      <c r="G5828" s="135"/>
      <c r="H5828" s="136"/>
    </row>
    <row r="5829" spans="1:8" x14ac:dyDescent="0.2">
      <c r="A5829" s="132"/>
      <c r="B5829" s="133"/>
      <c r="C5829" s="92"/>
      <c r="D5829" s="134"/>
      <c r="E5829" s="132"/>
      <c r="F5829" s="135"/>
      <c r="G5829" s="135"/>
      <c r="H5829" s="136"/>
    </row>
    <row r="5830" spans="1:8" x14ac:dyDescent="0.2">
      <c r="A5830" s="132"/>
      <c r="B5830" s="133"/>
      <c r="C5830" s="92"/>
      <c r="D5830" s="134"/>
      <c r="E5830" s="132"/>
      <c r="F5830" s="135"/>
      <c r="G5830" s="135"/>
      <c r="H5830" s="136"/>
    </row>
    <row r="5831" spans="1:8" x14ac:dyDescent="0.2">
      <c r="A5831" s="132"/>
      <c r="B5831" s="133"/>
      <c r="C5831" s="92"/>
      <c r="D5831" s="134"/>
      <c r="E5831" s="132"/>
      <c r="F5831" s="135"/>
      <c r="G5831" s="135"/>
      <c r="H5831" s="136"/>
    </row>
    <row r="5832" spans="1:8" x14ac:dyDescent="0.2">
      <c r="A5832" s="132"/>
      <c r="B5832" s="133"/>
      <c r="C5832" s="92"/>
      <c r="D5832" s="134"/>
      <c r="E5832" s="132"/>
      <c r="F5832" s="135"/>
      <c r="G5832" s="135"/>
      <c r="H5832" s="136"/>
    </row>
    <row r="5833" spans="1:8" x14ac:dyDescent="0.2">
      <c r="A5833" s="132"/>
      <c r="B5833" s="133"/>
      <c r="C5833" s="92"/>
      <c r="D5833" s="134"/>
      <c r="E5833" s="132"/>
      <c r="F5833" s="135"/>
      <c r="G5833" s="135"/>
      <c r="H5833" s="136"/>
    </row>
    <row r="5834" spans="1:8" x14ac:dyDescent="0.2">
      <c r="A5834" s="132"/>
      <c r="B5834" s="133"/>
      <c r="C5834" s="92"/>
      <c r="D5834" s="134"/>
      <c r="E5834" s="132"/>
      <c r="F5834" s="135"/>
      <c r="G5834" s="135"/>
      <c r="H5834" s="136"/>
    </row>
    <row r="5835" spans="1:8" x14ac:dyDescent="0.2">
      <c r="A5835" s="132"/>
      <c r="B5835" s="133"/>
      <c r="C5835" s="92"/>
      <c r="D5835" s="134"/>
      <c r="E5835" s="132"/>
      <c r="F5835" s="135"/>
      <c r="G5835" s="135"/>
      <c r="H5835" s="136"/>
    </row>
    <row r="5836" spans="1:8" x14ac:dyDescent="0.2">
      <c r="A5836" s="132"/>
      <c r="B5836" s="133"/>
      <c r="C5836" s="92"/>
      <c r="D5836" s="134"/>
      <c r="E5836" s="132"/>
      <c r="F5836" s="135"/>
      <c r="G5836" s="135"/>
      <c r="H5836" s="136"/>
    </row>
    <row r="5837" spans="1:8" x14ac:dyDescent="0.2">
      <c r="A5837" s="132"/>
      <c r="B5837" s="133"/>
      <c r="C5837" s="92"/>
      <c r="D5837" s="134"/>
      <c r="E5837" s="132"/>
      <c r="F5837" s="135"/>
      <c r="G5837" s="135"/>
      <c r="H5837" s="136"/>
    </row>
    <row r="5838" spans="1:8" x14ac:dyDescent="0.2">
      <c r="A5838" s="132"/>
      <c r="B5838" s="133"/>
      <c r="C5838" s="92"/>
      <c r="D5838" s="134"/>
      <c r="E5838" s="132"/>
      <c r="F5838" s="135"/>
      <c r="G5838" s="135"/>
      <c r="H5838" s="136"/>
    </row>
    <row r="5839" spans="1:8" x14ac:dyDescent="0.2">
      <c r="A5839" s="132"/>
      <c r="B5839" s="133"/>
      <c r="C5839" s="92"/>
      <c r="D5839" s="134"/>
      <c r="E5839" s="132"/>
      <c r="F5839" s="135"/>
      <c r="G5839" s="135"/>
      <c r="H5839" s="136"/>
    </row>
    <row r="5840" spans="1:8" x14ac:dyDescent="0.2">
      <c r="A5840" s="132"/>
      <c r="B5840" s="133"/>
      <c r="C5840" s="92"/>
      <c r="D5840" s="134"/>
      <c r="E5840" s="132"/>
      <c r="F5840" s="135"/>
      <c r="G5840" s="135"/>
      <c r="H5840" s="136"/>
    </row>
    <row r="5841" spans="1:8" x14ac:dyDescent="0.2">
      <c r="A5841" s="132"/>
      <c r="B5841" s="133"/>
      <c r="C5841" s="92"/>
      <c r="D5841" s="134"/>
      <c r="E5841" s="132"/>
      <c r="F5841" s="135"/>
      <c r="G5841" s="135"/>
      <c r="H5841" s="136"/>
    </row>
    <row r="5842" spans="1:8" x14ac:dyDescent="0.2">
      <c r="A5842" s="132"/>
      <c r="B5842" s="133"/>
      <c r="C5842" s="92"/>
      <c r="D5842" s="134"/>
      <c r="E5842" s="132"/>
      <c r="F5842" s="135"/>
      <c r="G5842" s="135"/>
      <c r="H5842" s="136"/>
    </row>
    <row r="5843" spans="1:8" x14ac:dyDescent="0.2">
      <c r="A5843" s="132"/>
      <c r="B5843" s="133"/>
      <c r="C5843" s="92"/>
      <c r="D5843" s="134"/>
      <c r="E5843" s="132"/>
      <c r="F5843" s="135"/>
      <c r="G5843" s="135"/>
      <c r="H5843" s="136"/>
    </row>
    <row r="5844" spans="1:8" x14ac:dyDescent="0.2">
      <c r="A5844" s="132"/>
      <c r="B5844" s="133"/>
      <c r="C5844" s="92"/>
      <c r="D5844" s="134"/>
      <c r="E5844" s="132"/>
      <c r="F5844" s="135"/>
      <c r="G5844" s="135"/>
      <c r="H5844" s="136"/>
    </row>
    <row r="5845" spans="1:8" x14ac:dyDescent="0.2">
      <c r="A5845" s="132"/>
      <c r="B5845" s="133"/>
      <c r="C5845" s="92"/>
      <c r="D5845" s="134"/>
      <c r="E5845" s="132"/>
      <c r="F5845" s="135"/>
      <c r="G5845" s="135"/>
      <c r="H5845" s="136"/>
    </row>
    <row r="5846" spans="1:8" x14ac:dyDescent="0.2">
      <c r="A5846" s="132"/>
      <c r="B5846" s="133"/>
      <c r="C5846" s="92"/>
      <c r="D5846" s="134"/>
      <c r="E5846" s="132"/>
      <c r="F5846" s="135"/>
      <c r="G5846" s="135"/>
      <c r="H5846" s="136"/>
    </row>
    <row r="5847" spans="1:8" x14ac:dyDescent="0.2">
      <c r="A5847" s="132"/>
      <c r="B5847" s="133"/>
      <c r="C5847" s="92"/>
      <c r="D5847" s="134"/>
      <c r="E5847" s="132"/>
      <c r="F5847" s="135"/>
      <c r="G5847" s="135"/>
      <c r="H5847" s="136"/>
    </row>
    <row r="5848" spans="1:8" x14ac:dyDescent="0.2">
      <c r="A5848" s="132"/>
      <c r="B5848" s="133"/>
      <c r="C5848" s="92"/>
      <c r="D5848" s="134"/>
      <c r="E5848" s="132"/>
      <c r="F5848" s="135"/>
      <c r="G5848" s="135"/>
      <c r="H5848" s="136"/>
    </row>
    <row r="5849" spans="1:8" x14ac:dyDescent="0.2">
      <c r="A5849" s="132"/>
      <c r="B5849" s="133"/>
      <c r="C5849" s="92"/>
      <c r="D5849" s="134"/>
      <c r="E5849" s="132"/>
      <c r="F5849" s="135"/>
      <c r="G5849" s="135"/>
      <c r="H5849" s="136"/>
    </row>
    <row r="5850" spans="1:8" x14ac:dyDescent="0.2">
      <c r="A5850" s="132"/>
      <c r="B5850" s="133"/>
      <c r="C5850" s="92"/>
      <c r="D5850" s="134"/>
      <c r="E5850" s="132"/>
      <c r="F5850" s="135"/>
      <c r="G5850" s="135"/>
      <c r="H5850" s="136"/>
    </row>
    <row r="5851" spans="1:8" x14ac:dyDescent="0.2">
      <c r="A5851" s="132"/>
      <c r="B5851" s="133"/>
      <c r="C5851" s="92"/>
      <c r="D5851" s="134"/>
      <c r="E5851" s="132"/>
      <c r="F5851" s="135"/>
      <c r="G5851" s="135"/>
      <c r="H5851" s="136"/>
    </row>
    <row r="5852" spans="1:8" x14ac:dyDescent="0.2">
      <c r="A5852" s="132"/>
      <c r="B5852" s="133"/>
      <c r="C5852" s="92"/>
      <c r="D5852" s="134"/>
      <c r="E5852" s="132"/>
      <c r="F5852" s="135"/>
      <c r="G5852" s="135"/>
      <c r="H5852" s="136"/>
    </row>
    <row r="5853" spans="1:8" x14ac:dyDescent="0.2">
      <c r="A5853" s="132"/>
      <c r="B5853" s="133"/>
      <c r="C5853" s="92"/>
      <c r="D5853" s="134"/>
      <c r="E5853" s="132"/>
      <c r="F5853" s="135"/>
      <c r="G5853" s="135"/>
      <c r="H5853" s="136"/>
    </row>
    <row r="5854" spans="1:8" x14ac:dyDescent="0.2">
      <c r="A5854" s="132"/>
      <c r="B5854" s="133"/>
      <c r="C5854" s="92"/>
      <c r="D5854" s="134"/>
      <c r="E5854" s="132"/>
      <c r="F5854" s="135"/>
      <c r="G5854" s="135"/>
      <c r="H5854" s="136"/>
    </row>
    <row r="5855" spans="1:8" x14ac:dyDescent="0.2">
      <c r="A5855" s="132"/>
      <c r="B5855" s="133"/>
      <c r="C5855" s="92"/>
      <c r="D5855" s="134"/>
      <c r="E5855" s="132"/>
      <c r="F5855" s="135"/>
      <c r="G5855" s="135"/>
      <c r="H5855" s="136"/>
    </row>
    <row r="5856" spans="1:8" x14ac:dyDescent="0.2">
      <c r="A5856" s="132"/>
      <c r="B5856" s="133"/>
      <c r="C5856" s="92"/>
      <c r="D5856" s="134"/>
      <c r="E5856" s="132"/>
      <c r="F5856" s="135"/>
      <c r="G5856" s="135"/>
      <c r="H5856" s="136"/>
    </row>
    <row r="5857" spans="1:8" x14ac:dyDescent="0.2">
      <c r="A5857" s="132"/>
      <c r="B5857" s="133"/>
      <c r="C5857" s="92"/>
      <c r="D5857" s="134"/>
      <c r="E5857" s="132"/>
      <c r="F5857" s="135"/>
      <c r="G5857" s="135"/>
      <c r="H5857" s="136"/>
    </row>
    <row r="5858" spans="1:8" x14ac:dyDescent="0.2">
      <c r="A5858" s="132"/>
      <c r="B5858" s="133"/>
      <c r="C5858" s="92"/>
      <c r="D5858" s="134"/>
      <c r="E5858" s="132"/>
      <c r="F5858" s="135"/>
      <c r="G5858" s="135"/>
      <c r="H5858" s="136"/>
    </row>
    <row r="5859" spans="1:8" x14ac:dyDescent="0.2">
      <c r="A5859" s="132"/>
      <c r="B5859" s="133"/>
      <c r="C5859" s="92"/>
      <c r="D5859" s="134"/>
      <c r="E5859" s="132"/>
      <c r="F5859" s="135"/>
      <c r="G5859" s="135"/>
      <c r="H5859" s="136"/>
    </row>
    <row r="5860" spans="1:8" x14ac:dyDescent="0.2">
      <c r="A5860" s="132"/>
      <c r="B5860" s="133"/>
      <c r="C5860" s="92"/>
      <c r="D5860" s="134"/>
      <c r="E5860" s="132"/>
      <c r="F5860" s="135"/>
      <c r="G5860" s="135"/>
      <c r="H5860" s="136"/>
    </row>
    <row r="5861" spans="1:8" x14ac:dyDescent="0.2">
      <c r="A5861" s="132"/>
      <c r="B5861" s="133"/>
      <c r="C5861" s="92"/>
      <c r="D5861" s="134"/>
      <c r="E5861" s="132"/>
      <c r="F5861" s="135"/>
      <c r="G5861" s="135"/>
      <c r="H5861" s="136"/>
    </row>
    <row r="5862" spans="1:8" x14ac:dyDescent="0.2">
      <c r="A5862" s="132"/>
      <c r="B5862" s="133"/>
      <c r="C5862" s="92"/>
      <c r="D5862" s="134"/>
      <c r="E5862" s="132"/>
      <c r="F5862" s="135"/>
      <c r="G5862" s="135"/>
      <c r="H5862" s="136"/>
    </row>
    <row r="5863" spans="1:8" x14ac:dyDescent="0.2">
      <c r="A5863" s="132"/>
      <c r="B5863" s="133"/>
      <c r="C5863" s="92"/>
      <c r="D5863" s="134"/>
      <c r="E5863" s="132"/>
      <c r="F5863" s="135"/>
      <c r="G5863" s="135"/>
      <c r="H5863" s="136"/>
    </row>
    <row r="5864" spans="1:8" x14ac:dyDescent="0.2">
      <c r="A5864" s="132"/>
      <c r="B5864" s="133"/>
      <c r="C5864" s="92"/>
      <c r="D5864" s="134"/>
      <c r="E5864" s="132"/>
      <c r="F5864" s="135"/>
      <c r="G5864" s="135"/>
      <c r="H5864" s="136"/>
    </row>
    <row r="5865" spans="1:8" x14ac:dyDescent="0.2">
      <c r="A5865" s="132"/>
      <c r="B5865" s="133"/>
      <c r="C5865" s="92"/>
      <c r="D5865" s="134"/>
      <c r="E5865" s="132"/>
      <c r="F5865" s="135"/>
      <c r="G5865" s="135"/>
      <c r="H5865" s="136"/>
    </row>
    <row r="5866" spans="1:8" x14ac:dyDescent="0.2">
      <c r="A5866" s="132"/>
      <c r="B5866" s="133"/>
      <c r="C5866" s="92"/>
      <c r="D5866" s="134"/>
      <c r="E5866" s="132"/>
      <c r="F5866" s="135"/>
      <c r="G5866" s="135"/>
      <c r="H5866" s="136"/>
    </row>
    <row r="5867" spans="1:8" x14ac:dyDescent="0.2">
      <c r="A5867" s="132"/>
      <c r="B5867" s="133"/>
      <c r="C5867" s="92"/>
      <c r="D5867" s="134"/>
      <c r="E5867" s="132"/>
      <c r="F5867" s="135"/>
      <c r="G5867" s="135"/>
      <c r="H5867" s="136"/>
    </row>
    <row r="5868" spans="1:8" x14ac:dyDescent="0.2">
      <c r="A5868" s="132"/>
      <c r="B5868" s="133"/>
      <c r="C5868" s="92"/>
      <c r="D5868" s="134"/>
      <c r="E5868" s="132"/>
      <c r="F5868" s="135"/>
      <c r="G5868" s="135"/>
      <c r="H5868" s="136"/>
    </row>
    <row r="5869" spans="1:8" x14ac:dyDescent="0.2">
      <c r="A5869" s="132"/>
      <c r="B5869" s="133"/>
      <c r="C5869" s="92"/>
      <c r="D5869" s="134"/>
      <c r="E5869" s="132"/>
      <c r="F5869" s="135"/>
      <c r="G5869" s="135"/>
      <c r="H5869" s="136"/>
    </row>
    <row r="5870" spans="1:8" x14ac:dyDescent="0.2">
      <c r="A5870" s="132"/>
      <c r="B5870" s="133"/>
      <c r="C5870" s="92"/>
      <c r="D5870" s="134"/>
      <c r="E5870" s="132"/>
      <c r="F5870" s="135"/>
      <c r="G5870" s="135"/>
      <c r="H5870" s="136"/>
    </row>
    <row r="5871" spans="1:8" x14ac:dyDescent="0.2">
      <c r="A5871" s="132"/>
      <c r="B5871" s="133"/>
      <c r="C5871" s="92"/>
      <c r="D5871" s="134"/>
      <c r="E5871" s="132"/>
      <c r="F5871" s="135"/>
      <c r="G5871" s="135"/>
      <c r="H5871" s="136"/>
    </row>
    <row r="5872" spans="1:8" x14ac:dyDescent="0.2">
      <c r="A5872" s="132"/>
      <c r="B5872" s="133"/>
      <c r="C5872" s="92"/>
      <c r="D5872" s="134"/>
      <c r="E5872" s="132"/>
      <c r="F5872" s="135"/>
      <c r="G5872" s="135"/>
      <c r="H5872" s="136"/>
    </row>
    <row r="5873" spans="1:8" x14ac:dyDescent="0.2">
      <c r="A5873" s="132"/>
      <c r="B5873" s="133"/>
      <c r="C5873" s="92"/>
      <c r="D5873" s="134"/>
      <c r="E5873" s="132"/>
      <c r="F5873" s="135"/>
      <c r="G5873" s="135"/>
      <c r="H5873" s="136"/>
    </row>
    <row r="5874" spans="1:8" x14ac:dyDescent="0.2">
      <c r="A5874" s="132"/>
      <c r="B5874" s="133"/>
      <c r="C5874" s="92"/>
      <c r="D5874" s="134"/>
      <c r="E5874" s="132"/>
      <c r="F5874" s="135"/>
      <c r="G5874" s="135"/>
      <c r="H5874" s="136"/>
    </row>
    <row r="5875" spans="1:8" x14ac:dyDescent="0.2">
      <c r="A5875" s="132"/>
      <c r="B5875" s="133"/>
      <c r="C5875" s="92"/>
      <c r="D5875" s="134"/>
      <c r="E5875" s="132"/>
      <c r="F5875" s="135"/>
      <c r="G5875" s="135"/>
      <c r="H5875" s="136"/>
    </row>
    <row r="5876" spans="1:8" x14ac:dyDescent="0.2">
      <c r="A5876" s="132"/>
      <c r="B5876" s="133"/>
      <c r="C5876" s="92"/>
      <c r="D5876" s="134"/>
      <c r="E5876" s="132"/>
      <c r="F5876" s="135"/>
      <c r="G5876" s="135"/>
      <c r="H5876" s="136"/>
    </row>
    <row r="5877" spans="1:8" x14ac:dyDescent="0.2">
      <c r="A5877" s="132"/>
      <c r="B5877" s="133"/>
      <c r="C5877" s="92"/>
      <c r="D5877" s="134"/>
      <c r="E5877" s="132"/>
      <c r="F5877" s="135"/>
      <c r="G5877" s="135"/>
      <c r="H5877" s="136"/>
    </row>
    <row r="5878" spans="1:8" x14ac:dyDescent="0.2">
      <c r="A5878" s="132"/>
      <c r="B5878" s="133"/>
      <c r="C5878" s="92"/>
      <c r="D5878" s="134"/>
      <c r="E5878" s="132"/>
      <c r="F5878" s="135"/>
      <c r="G5878" s="135"/>
      <c r="H5878" s="136"/>
    </row>
    <row r="5879" spans="1:8" x14ac:dyDescent="0.2">
      <c r="A5879" s="132"/>
      <c r="B5879" s="133"/>
      <c r="C5879" s="92"/>
      <c r="D5879" s="134"/>
      <c r="E5879" s="132"/>
      <c r="F5879" s="135"/>
      <c r="G5879" s="135"/>
      <c r="H5879" s="136"/>
    </row>
    <row r="5880" spans="1:8" x14ac:dyDescent="0.2">
      <c r="A5880" s="132"/>
      <c r="B5880" s="133"/>
      <c r="C5880" s="92"/>
      <c r="D5880" s="134"/>
      <c r="E5880" s="132"/>
      <c r="F5880" s="135"/>
      <c r="G5880" s="135"/>
      <c r="H5880" s="136"/>
    </row>
    <row r="5881" spans="1:8" x14ac:dyDescent="0.2">
      <c r="A5881" s="132"/>
      <c r="B5881" s="133"/>
      <c r="C5881" s="92"/>
      <c r="D5881" s="134"/>
      <c r="E5881" s="132"/>
      <c r="F5881" s="135"/>
      <c r="G5881" s="135"/>
      <c r="H5881" s="136"/>
    </row>
    <row r="5882" spans="1:8" x14ac:dyDescent="0.2">
      <c r="A5882" s="132"/>
      <c r="B5882" s="133"/>
      <c r="C5882" s="92"/>
      <c r="D5882" s="134"/>
      <c r="E5882" s="132"/>
      <c r="F5882" s="135"/>
      <c r="G5882" s="135"/>
      <c r="H5882" s="136"/>
    </row>
    <row r="5883" spans="1:8" x14ac:dyDescent="0.2">
      <c r="A5883" s="132"/>
      <c r="B5883" s="133"/>
      <c r="C5883" s="92"/>
      <c r="D5883" s="134"/>
      <c r="E5883" s="132"/>
      <c r="F5883" s="135"/>
      <c r="G5883" s="135"/>
      <c r="H5883" s="136"/>
    </row>
    <row r="5884" spans="1:8" x14ac:dyDescent="0.2">
      <c r="A5884" s="132"/>
      <c r="B5884" s="133"/>
      <c r="C5884" s="92"/>
      <c r="D5884" s="134"/>
      <c r="E5884" s="132"/>
      <c r="F5884" s="135"/>
      <c r="G5884" s="135"/>
      <c r="H5884" s="136"/>
    </row>
    <row r="5885" spans="1:8" x14ac:dyDescent="0.2">
      <c r="A5885" s="132"/>
      <c r="B5885" s="133"/>
      <c r="C5885" s="92"/>
      <c r="D5885" s="134"/>
      <c r="E5885" s="132"/>
      <c r="F5885" s="135"/>
      <c r="G5885" s="135"/>
      <c r="H5885" s="136"/>
    </row>
    <row r="5886" spans="1:8" x14ac:dyDescent="0.2">
      <c r="A5886" s="132"/>
      <c r="B5886" s="133"/>
      <c r="C5886" s="92"/>
      <c r="D5886" s="134"/>
      <c r="E5886" s="132"/>
      <c r="F5886" s="135"/>
      <c r="G5886" s="135"/>
      <c r="H5886" s="136"/>
    </row>
    <row r="5887" spans="1:8" x14ac:dyDescent="0.2">
      <c r="A5887" s="132"/>
      <c r="B5887" s="133"/>
      <c r="C5887" s="92"/>
      <c r="D5887" s="134"/>
      <c r="E5887" s="132"/>
      <c r="F5887" s="135"/>
      <c r="G5887" s="135"/>
      <c r="H5887" s="136"/>
    </row>
    <row r="5888" spans="1:8" x14ac:dyDescent="0.2">
      <c r="A5888" s="132"/>
      <c r="B5888" s="133"/>
      <c r="C5888" s="92"/>
      <c r="D5888" s="134"/>
      <c r="E5888" s="132"/>
      <c r="F5888" s="135"/>
      <c r="G5888" s="135"/>
      <c r="H5888" s="136"/>
    </row>
    <row r="5889" spans="1:8" x14ac:dyDescent="0.2">
      <c r="A5889" s="132"/>
      <c r="B5889" s="133"/>
      <c r="C5889" s="92"/>
      <c r="D5889" s="134"/>
      <c r="E5889" s="132"/>
      <c r="F5889" s="135"/>
      <c r="G5889" s="135"/>
      <c r="H5889" s="136"/>
    </row>
    <row r="5890" spans="1:8" x14ac:dyDescent="0.2">
      <c r="A5890" s="132"/>
      <c r="B5890" s="133"/>
      <c r="C5890" s="92"/>
      <c r="D5890" s="134"/>
      <c r="E5890" s="132"/>
      <c r="F5890" s="135"/>
      <c r="G5890" s="135"/>
      <c r="H5890" s="136"/>
    </row>
    <row r="5891" spans="1:8" x14ac:dyDescent="0.2">
      <c r="A5891" s="132"/>
      <c r="B5891" s="133"/>
      <c r="C5891" s="92"/>
      <c r="D5891" s="134"/>
      <c r="E5891" s="132"/>
      <c r="F5891" s="135"/>
      <c r="G5891" s="135"/>
      <c r="H5891" s="136"/>
    </row>
    <row r="5892" spans="1:8" x14ac:dyDescent="0.2">
      <c r="A5892" s="132"/>
      <c r="B5892" s="133"/>
      <c r="C5892" s="92"/>
      <c r="D5892" s="134"/>
      <c r="E5892" s="132"/>
      <c r="F5892" s="135"/>
      <c r="G5892" s="135"/>
      <c r="H5892" s="136"/>
    </row>
    <row r="5893" spans="1:8" x14ac:dyDescent="0.2">
      <c r="A5893" s="132"/>
      <c r="B5893" s="133"/>
      <c r="C5893" s="92"/>
      <c r="D5893" s="134"/>
      <c r="E5893" s="132"/>
      <c r="F5893" s="135"/>
      <c r="G5893" s="135"/>
      <c r="H5893" s="136"/>
    </row>
    <row r="5894" spans="1:8" x14ac:dyDescent="0.2">
      <c r="A5894" s="132"/>
      <c r="B5894" s="133"/>
      <c r="C5894" s="92"/>
      <c r="D5894" s="134"/>
      <c r="E5894" s="132"/>
      <c r="F5894" s="135"/>
      <c r="G5894" s="135"/>
      <c r="H5894" s="136"/>
    </row>
    <row r="5895" spans="1:8" x14ac:dyDescent="0.2">
      <c r="A5895" s="132"/>
      <c r="B5895" s="133"/>
      <c r="C5895" s="92"/>
      <c r="D5895" s="134"/>
      <c r="E5895" s="132"/>
      <c r="F5895" s="135"/>
      <c r="G5895" s="135"/>
      <c r="H5895" s="136"/>
    </row>
    <row r="5896" spans="1:8" x14ac:dyDescent="0.2">
      <c r="A5896" s="132"/>
      <c r="B5896" s="133"/>
      <c r="C5896" s="92"/>
      <c r="D5896" s="134"/>
      <c r="E5896" s="132"/>
      <c r="F5896" s="135"/>
      <c r="G5896" s="135"/>
      <c r="H5896" s="136"/>
    </row>
    <row r="5897" spans="1:8" x14ac:dyDescent="0.2">
      <c r="A5897" s="132"/>
      <c r="B5897" s="133"/>
      <c r="C5897" s="92"/>
      <c r="D5897" s="134"/>
      <c r="E5897" s="132"/>
      <c r="F5897" s="135"/>
      <c r="G5897" s="135"/>
      <c r="H5897" s="136"/>
    </row>
    <row r="5898" spans="1:8" x14ac:dyDescent="0.2">
      <c r="A5898" s="132"/>
      <c r="B5898" s="133"/>
      <c r="C5898" s="92"/>
      <c r="D5898" s="134"/>
      <c r="E5898" s="132"/>
      <c r="F5898" s="135"/>
      <c r="G5898" s="135"/>
      <c r="H5898" s="136"/>
    </row>
    <row r="5899" spans="1:8" x14ac:dyDescent="0.2">
      <c r="A5899" s="132"/>
      <c r="B5899" s="133"/>
      <c r="C5899" s="92"/>
      <c r="D5899" s="134"/>
      <c r="E5899" s="132"/>
      <c r="F5899" s="135"/>
      <c r="G5899" s="135"/>
      <c r="H5899" s="136"/>
    </row>
    <row r="5900" spans="1:8" x14ac:dyDescent="0.2">
      <c r="A5900" s="132"/>
      <c r="B5900" s="133"/>
      <c r="C5900" s="92"/>
      <c r="D5900" s="134"/>
      <c r="E5900" s="132"/>
      <c r="F5900" s="135"/>
      <c r="G5900" s="135"/>
      <c r="H5900" s="136"/>
    </row>
    <row r="5901" spans="1:8" x14ac:dyDescent="0.2">
      <c r="A5901" s="132"/>
      <c r="B5901" s="133"/>
      <c r="C5901" s="92"/>
      <c r="D5901" s="134"/>
      <c r="E5901" s="132"/>
      <c r="F5901" s="135"/>
      <c r="G5901" s="135"/>
      <c r="H5901" s="136"/>
    </row>
    <row r="5902" spans="1:8" x14ac:dyDescent="0.2">
      <c r="A5902" s="132"/>
      <c r="B5902" s="133"/>
      <c r="C5902" s="92"/>
      <c r="D5902" s="134"/>
      <c r="E5902" s="132"/>
      <c r="F5902" s="135"/>
      <c r="G5902" s="135"/>
      <c r="H5902" s="136"/>
    </row>
    <row r="5903" spans="1:8" x14ac:dyDescent="0.2">
      <c r="A5903" s="132"/>
      <c r="B5903" s="133"/>
      <c r="C5903" s="92"/>
      <c r="D5903" s="134"/>
      <c r="E5903" s="132"/>
      <c r="F5903" s="135"/>
      <c r="G5903" s="135"/>
      <c r="H5903" s="136"/>
    </row>
    <row r="5904" spans="1:8" x14ac:dyDescent="0.2">
      <c r="A5904" s="132"/>
      <c r="B5904" s="133"/>
      <c r="C5904" s="92"/>
      <c r="D5904" s="134"/>
      <c r="E5904" s="132"/>
      <c r="F5904" s="135"/>
      <c r="G5904" s="135"/>
      <c r="H5904" s="136"/>
    </row>
    <row r="5905" spans="1:8" x14ac:dyDescent="0.2">
      <c r="A5905" s="132"/>
      <c r="B5905" s="133"/>
      <c r="C5905" s="92"/>
      <c r="D5905" s="134"/>
      <c r="E5905" s="132"/>
      <c r="F5905" s="135"/>
      <c r="G5905" s="135"/>
      <c r="H5905" s="136"/>
    </row>
    <row r="5906" spans="1:8" x14ac:dyDescent="0.2">
      <c r="A5906" s="132"/>
      <c r="B5906" s="133"/>
      <c r="C5906" s="92"/>
      <c r="D5906" s="134"/>
      <c r="E5906" s="132"/>
      <c r="F5906" s="135"/>
      <c r="G5906" s="135"/>
      <c r="H5906" s="136"/>
    </row>
    <row r="5907" spans="1:8" x14ac:dyDescent="0.2">
      <c r="A5907" s="132"/>
      <c r="B5907" s="133"/>
      <c r="C5907" s="92"/>
      <c r="D5907" s="134"/>
      <c r="E5907" s="132"/>
      <c r="F5907" s="135"/>
      <c r="G5907" s="135"/>
      <c r="H5907" s="136"/>
    </row>
    <row r="5908" spans="1:8" x14ac:dyDescent="0.2">
      <c r="A5908" s="132"/>
      <c r="B5908" s="133"/>
      <c r="C5908" s="92"/>
      <c r="D5908" s="134"/>
      <c r="E5908" s="132"/>
      <c r="F5908" s="135"/>
      <c r="G5908" s="135"/>
      <c r="H5908" s="136"/>
    </row>
    <row r="5909" spans="1:8" x14ac:dyDescent="0.2">
      <c r="A5909" s="132"/>
      <c r="B5909" s="133"/>
      <c r="C5909" s="92"/>
      <c r="D5909" s="134"/>
      <c r="E5909" s="132"/>
      <c r="F5909" s="135"/>
      <c r="G5909" s="135"/>
      <c r="H5909" s="136"/>
    </row>
    <row r="5910" spans="1:8" x14ac:dyDescent="0.2">
      <c r="A5910" s="132"/>
      <c r="B5910" s="133"/>
      <c r="C5910" s="92"/>
      <c r="D5910" s="134"/>
      <c r="E5910" s="132"/>
      <c r="F5910" s="135"/>
      <c r="G5910" s="135"/>
      <c r="H5910" s="136"/>
    </row>
    <row r="5911" spans="1:8" x14ac:dyDescent="0.2">
      <c r="A5911" s="132"/>
      <c r="B5911" s="133"/>
      <c r="C5911" s="92"/>
      <c r="D5911" s="134"/>
      <c r="E5911" s="132"/>
      <c r="F5911" s="135"/>
      <c r="G5911" s="135"/>
      <c r="H5911" s="136"/>
    </row>
    <row r="5912" spans="1:8" x14ac:dyDescent="0.2">
      <c r="A5912" s="132"/>
      <c r="B5912" s="133"/>
      <c r="C5912" s="92"/>
      <c r="D5912" s="134"/>
      <c r="E5912" s="132"/>
      <c r="F5912" s="135"/>
      <c r="G5912" s="135"/>
      <c r="H5912" s="136"/>
    </row>
    <row r="5913" spans="1:8" x14ac:dyDescent="0.2">
      <c r="A5913" s="132"/>
      <c r="B5913" s="133"/>
      <c r="C5913" s="92"/>
      <c r="D5913" s="134"/>
      <c r="E5913" s="132"/>
      <c r="F5913" s="135"/>
      <c r="G5913" s="135"/>
      <c r="H5913" s="136"/>
    </row>
    <row r="5914" spans="1:8" x14ac:dyDescent="0.2">
      <c r="A5914" s="132"/>
      <c r="B5914" s="133"/>
      <c r="C5914" s="92"/>
      <c r="D5914" s="134"/>
      <c r="E5914" s="132"/>
      <c r="F5914" s="135"/>
      <c r="G5914" s="135"/>
      <c r="H5914" s="136"/>
    </row>
    <row r="5915" spans="1:8" x14ac:dyDescent="0.2">
      <c r="A5915" s="132"/>
      <c r="B5915" s="133"/>
      <c r="C5915" s="92"/>
      <c r="D5915" s="134"/>
      <c r="E5915" s="132"/>
      <c r="F5915" s="135"/>
      <c r="G5915" s="135"/>
      <c r="H5915" s="136"/>
    </row>
    <row r="5916" spans="1:8" x14ac:dyDescent="0.2">
      <c r="A5916" s="132"/>
      <c r="B5916" s="133"/>
      <c r="C5916" s="92"/>
      <c r="D5916" s="134"/>
      <c r="E5916" s="132"/>
      <c r="F5916" s="135"/>
      <c r="G5916" s="135"/>
      <c r="H5916" s="136"/>
    </row>
    <row r="5917" spans="1:8" x14ac:dyDescent="0.2">
      <c r="A5917" s="132"/>
      <c r="B5917" s="133"/>
      <c r="C5917" s="92"/>
      <c r="D5917" s="134"/>
      <c r="E5917" s="132"/>
      <c r="F5917" s="135"/>
      <c r="G5917" s="135"/>
      <c r="H5917" s="136"/>
    </row>
    <row r="5918" spans="1:8" x14ac:dyDescent="0.2">
      <c r="A5918" s="132"/>
      <c r="B5918" s="133"/>
      <c r="C5918" s="92"/>
      <c r="D5918" s="134"/>
      <c r="E5918" s="132"/>
      <c r="F5918" s="135"/>
      <c r="G5918" s="135"/>
      <c r="H5918" s="136"/>
    </row>
    <row r="5919" spans="1:8" x14ac:dyDescent="0.2">
      <c r="A5919" s="132"/>
      <c r="B5919" s="133"/>
      <c r="C5919" s="92"/>
      <c r="D5919" s="134"/>
      <c r="E5919" s="132"/>
      <c r="F5919" s="135"/>
      <c r="G5919" s="135"/>
      <c r="H5919" s="136"/>
    </row>
    <row r="5920" spans="1:8" x14ac:dyDescent="0.2">
      <c r="A5920" s="132"/>
      <c r="B5920" s="133"/>
      <c r="C5920" s="92"/>
      <c r="D5920" s="134"/>
      <c r="E5920" s="132"/>
      <c r="F5920" s="135"/>
      <c r="G5920" s="135"/>
      <c r="H5920" s="136"/>
    </row>
    <row r="5921" spans="1:8" x14ac:dyDescent="0.2">
      <c r="A5921" s="132"/>
      <c r="B5921" s="133"/>
      <c r="C5921" s="92"/>
      <c r="D5921" s="134"/>
      <c r="E5921" s="132"/>
      <c r="F5921" s="135"/>
      <c r="G5921" s="135"/>
      <c r="H5921" s="136"/>
    </row>
    <row r="5922" spans="1:8" x14ac:dyDescent="0.2">
      <c r="A5922" s="132"/>
      <c r="B5922" s="133"/>
      <c r="C5922" s="92"/>
      <c r="D5922" s="134"/>
      <c r="E5922" s="132"/>
      <c r="F5922" s="135"/>
      <c r="G5922" s="135"/>
      <c r="H5922" s="136"/>
    </row>
    <row r="5923" spans="1:8" x14ac:dyDescent="0.2">
      <c r="A5923" s="132"/>
      <c r="B5923" s="133"/>
      <c r="C5923" s="92"/>
      <c r="D5923" s="134"/>
      <c r="E5923" s="132"/>
      <c r="F5923" s="135"/>
      <c r="G5923" s="135"/>
      <c r="H5923" s="136"/>
    </row>
    <row r="5924" spans="1:8" x14ac:dyDescent="0.2">
      <c r="A5924" s="132"/>
      <c r="B5924" s="133"/>
      <c r="C5924" s="92"/>
      <c r="D5924" s="134"/>
      <c r="E5924" s="132"/>
      <c r="F5924" s="135"/>
      <c r="G5924" s="135"/>
      <c r="H5924" s="136"/>
    </row>
    <row r="5925" spans="1:8" x14ac:dyDescent="0.2">
      <c r="A5925" s="132"/>
      <c r="B5925" s="133"/>
      <c r="C5925" s="92"/>
      <c r="D5925" s="134"/>
      <c r="E5925" s="132"/>
      <c r="F5925" s="135"/>
      <c r="G5925" s="135"/>
      <c r="H5925" s="136"/>
    </row>
    <row r="5926" spans="1:8" x14ac:dyDescent="0.2">
      <c r="A5926" s="132"/>
      <c r="B5926" s="133"/>
      <c r="C5926" s="92"/>
      <c r="D5926" s="134"/>
      <c r="E5926" s="132"/>
      <c r="F5926" s="135"/>
      <c r="G5926" s="135"/>
      <c r="H5926" s="136"/>
    </row>
    <row r="5927" spans="1:8" x14ac:dyDescent="0.2">
      <c r="A5927" s="132"/>
      <c r="B5927" s="133"/>
      <c r="C5927" s="92"/>
      <c r="D5927" s="134"/>
      <c r="E5927" s="132"/>
      <c r="F5927" s="135"/>
      <c r="G5927" s="135"/>
      <c r="H5927" s="136"/>
    </row>
    <row r="5928" spans="1:8" x14ac:dyDescent="0.2">
      <c r="A5928" s="132"/>
      <c r="B5928" s="133"/>
      <c r="C5928" s="92"/>
      <c r="D5928" s="134"/>
      <c r="E5928" s="132"/>
      <c r="F5928" s="135"/>
      <c r="G5928" s="135"/>
      <c r="H5928" s="136"/>
    </row>
    <row r="5929" spans="1:8" x14ac:dyDescent="0.2">
      <c r="A5929" s="132"/>
      <c r="B5929" s="133"/>
      <c r="C5929" s="92"/>
      <c r="D5929" s="134"/>
      <c r="E5929" s="132"/>
      <c r="F5929" s="135"/>
      <c r="G5929" s="135"/>
      <c r="H5929" s="136"/>
    </row>
    <row r="5930" spans="1:8" x14ac:dyDescent="0.2">
      <c r="A5930" s="132"/>
      <c r="B5930" s="133"/>
      <c r="C5930" s="92"/>
      <c r="D5930" s="134"/>
      <c r="E5930" s="132"/>
      <c r="F5930" s="135"/>
      <c r="G5930" s="135"/>
      <c r="H5930" s="136"/>
    </row>
    <row r="5931" spans="1:8" x14ac:dyDescent="0.2">
      <c r="A5931" s="132"/>
      <c r="B5931" s="133"/>
      <c r="C5931" s="92"/>
      <c r="D5931" s="134"/>
      <c r="E5931" s="132"/>
      <c r="F5931" s="135"/>
      <c r="G5931" s="135"/>
      <c r="H5931" s="136"/>
    </row>
    <row r="5932" spans="1:8" x14ac:dyDescent="0.2">
      <c r="A5932" s="132"/>
      <c r="B5932" s="133"/>
      <c r="C5932" s="92"/>
      <c r="D5932" s="134"/>
      <c r="E5932" s="132"/>
      <c r="F5932" s="135"/>
      <c r="G5932" s="135"/>
      <c r="H5932" s="136"/>
    </row>
    <row r="5933" spans="1:8" x14ac:dyDescent="0.2">
      <c r="A5933" s="132"/>
      <c r="B5933" s="133"/>
      <c r="C5933" s="92"/>
      <c r="D5933" s="134"/>
      <c r="E5933" s="132"/>
      <c r="F5933" s="135"/>
      <c r="G5933" s="135"/>
      <c r="H5933" s="136"/>
    </row>
    <row r="5934" spans="1:8" x14ac:dyDescent="0.2">
      <c r="A5934" s="132"/>
      <c r="B5934" s="133"/>
      <c r="C5934" s="92"/>
      <c r="D5934" s="134"/>
      <c r="E5934" s="132"/>
      <c r="F5934" s="135"/>
      <c r="G5934" s="135"/>
      <c r="H5934" s="136"/>
    </row>
    <row r="5935" spans="1:8" x14ac:dyDescent="0.2">
      <c r="A5935" s="132"/>
      <c r="B5935" s="133"/>
      <c r="C5935" s="92"/>
      <c r="D5935" s="134"/>
      <c r="E5935" s="132"/>
      <c r="F5935" s="135"/>
      <c r="G5935" s="135"/>
      <c r="H5935" s="136"/>
    </row>
    <row r="5936" spans="1:8" x14ac:dyDescent="0.2">
      <c r="A5936" s="132"/>
      <c r="B5936" s="133"/>
      <c r="C5936" s="92"/>
      <c r="D5936" s="134"/>
      <c r="E5936" s="132"/>
      <c r="F5936" s="135"/>
      <c r="G5936" s="135"/>
      <c r="H5936" s="136"/>
    </row>
    <row r="5937" spans="1:8" x14ac:dyDescent="0.2">
      <c r="A5937" s="132"/>
      <c r="B5937" s="133"/>
      <c r="C5937" s="92"/>
      <c r="D5937" s="134"/>
      <c r="E5937" s="132"/>
      <c r="F5937" s="135"/>
      <c r="G5937" s="135"/>
      <c r="H5937" s="136"/>
    </row>
    <row r="5938" spans="1:8" x14ac:dyDescent="0.2">
      <c r="A5938" s="132"/>
      <c r="B5938" s="133"/>
      <c r="C5938" s="92"/>
      <c r="D5938" s="134"/>
      <c r="E5938" s="132"/>
      <c r="F5938" s="135"/>
      <c r="G5938" s="135"/>
      <c r="H5938" s="136"/>
    </row>
    <row r="5939" spans="1:8" x14ac:dyDescent="0.2">
      <c r="A5939" s="132"/>
      <c r="B5939" s="133"/>
      <c r="C5939" s="92"/>
      <c r="D5939" s="134"/>
      <c r="E5939" s="132"/>
      <c r="F5939" s="135"/>
      <c r="G5939" s="135"/>
      <c r="H5939" s="136"/>
    </row>
    <row r="5940" spans="1:8" x14ac:dyDescent="0.2">
      <c r="A5940" s="132"/>
      <c r="B5940" s="133"/>
      <c r="C5940" s="92"/>
      <c r="D5940" s="134"/>
      <c r="E5940" s="132"/>
      <c r="F5940" s="135"/>
      <c r="G5940" s="135"/>
      <c r="H5940" s="136"/>
    </row>
    <row r="5941" spans="1:8" x14ac:dyDescent="0.2">
      <c r="A5941" s="132"/>
      <c r="B5941" s="133"/>
      <c r="C5941" s="92"/>
      <c r="D5941" s="134"/>
      <c r="E5941" s="132"/>
      <c r="F5941" s="135"/>
      <c r="G5941" s="135"/>
      <c r="H5941" s="136"/>
    </row>
    <row r="5942" spans="1:8" x14ac:dyDescent="0.2">
      <c r="A5942" s="132"/>
      <c r="B5942" s="133"/>
      <c r="C5942" s="92"/>
      <c r="D5942" s="134"/>
      <c r="E5942" s="132"/>
      <c r="F5942" s="135"/>
      <c r="G5942" s="135"/>
      <c r="H5942" s="136"/>
    </row>
    <row r="5943" spans="1:8" x14ac:dyDescent="0.2">
      <c r="A5943" s="132"/>
      <c r="B5943" s="133"/>
      <c r="C5943" s="92"/>
      <c r="D5943" s="134"/>
      <c r="E5943" s="132"/>
      <c r="F5943" s="135"/>
      <c r="G5943" s="135"/>
      <c r="H5943" s="136"/>
    </row>
    <row r="5944" spans="1:8" x14ac:dyDescent="0.2">
      <c r="A5944" s="132"/>
      <c r="B5944" s="133"/>
      <c r="C5944" s="92"/>
      <c r="D5944" s="134"/>
      <c r="E5944" s="132"/>
      <c r="F5944" s="135"/>
      <c r="G5944" s="135"/>
      <c r="H5944" s="136"/>
    </row>
    <row r="5945" spans="1:8" x14ac:dyDescent="0.2">
      <c r="A5945" s="132"/>
      <c r="B5945" s="133"/>
      <c r="C5945" s="92"/>
      <c r="D5945" s="134"/>
      <c r="E5945" s="132"/>
      <c r="F5945" s="135"/>
      <c r="G5945" s="135"/>
      <c r="H5945" s="136"/>
    </row>
    <row r="5946" spans="1:8" x14ac:dyDescent="0.2">
      <c r="A5946" s="132"/>
      <c r="B5946" s="133"/>
      <c r="C5946" s="92"/>
      <c r="D5946" s="134"/>
      <c r="E5946" s="132"/>
      <c r="F5946" s="135"/>
      <c r="G5946" s="135"/>
      <c r="H5946" s="136"/>
    </row>
    <row r="5947" spans="1:8" x14ac:dyDescent="0.2">
      <c r="A5947" s="132"/>
      <c r="B5947" s="133"/>
      <c r="C5947" s="92"/>
      <c r="D5947" s="134"/>
      <c r="E5947" s="132"/>
      <c r="F5947" s="135"/>
      <c r="G5947" s="135"/>
      <c r="H5947" s="136"/>
    </row>
    <row r="5948" spans="1:8" x14ac:dyDescent="0.2">
      <c r="A5948" s="132"/>
      <c r="B5948" s="133"/>
      <c r="C5948" s="92"/>
      <c r="D5948" s="134"/>
      <c r="E5948" s="132"/>
      <c r="F5948" s="135"/>
      <c r="G5948" s="135"/>
      <c r="H5948" s="136"/>
    </row>
    <row r="5949" spans="1:8" x14ac:dyDescent="0.2">
      <c r="A5949" s="132"/>
      <c r="B5949" s="133"/>
      <c r="C5949" s="92"/>
      <c r="D5949" s="134"/>
      <c r="E5949" s="132"/>
      <c r="F5949" s="135"/>
      <c r="G5949" s="135"/>
      <c r="H5949" s="136"/>
    </row>
    <row r="5950" spans="1:8" x14ac:dyDescent="0.2">
      <c r="A5950" s="132"/>
      <c r="B5950" s="133"/>
      <c r="C5950" s="92"/>
      <c r="D5950" s="134"/>
      <c r="E5950" s="132"/>
      <c r="F5950" s="135"/>
      <c r="G5950" s="135"/>
      <c r="H5950" s="136"/>
    </row>
    <row r="5951" spans="1:8" x14ac:dyDescent="0.2">
      <c r="A5951" s="132"/>
      <c r="B5951" s="133"/>
      <c r="C5951" s="92"/>
      <c r="D5951" s="134"/>
      <c r="E5951" s="132"/>
      <c r="F5951" s="135"/>
      <c r="G5951" s="135"/>
      <c r="H5951" s="136"/>
    </row>
    <row r="5952" spans="1:8" x14ac:dyDescent="0.2">
      <c r="A5952" s="132"/>
      <c r="B5952" s="133"/>
      <c r="C5952" s="92"/>
      <c r="D5952" s="134"/>
      <c r="E5952" s="132"/>
      <c r="F5952" s="135"/>
      <c r="G5952" s="135"/>
      <c r="H5952" s="136"/>
    </row>
    <row r="5953" spans="1:8" x14ac:dyDescent="0.2">
      <c r="A5953" s="132"/>
      <c r="B5953" s="133"/>
      <c r="C5953" s="92"/>
      <c r="D5953" s="134"/>
      <c r="E5953" s="132"/>
      <c r="F5953" s="135"/>
      <c r="G5953" s="135"/>
      <c r="H5953" s="136"/>
    </row>
    <row r="5954" spans="1:8" x14ac:dyDescent="0.2">
      <c r="A5954" s="132"/>
      <c r="B5954" s="133"/>
      <c r="C5954" s="92"/>
      <c r="D5954" s="134"/>
      <c r="E5954" s="132"/>
      <c r="F5954" s="135"/>
      <c r="G5954" s="135"/>
      <c r="H5954" s="136"/>
    </row>
    <row r="5955" spans="1:8" x14ac:dyDescent="0.2">
      <c r="A5955" s="132"/>
      <c r="B5955" s="133"/>
      <c r="C5955" s="92"/>
      <c r="D5955" s="134"/>
      <c r="E5955" s="132"/>
      <c r="F5955" s="135"/>
      <c r="G5955" s="135"/>
      <c r="H5955" s="136"/>
    </row>
    <row r="5956" spans="1:8" x14ac:dyDescent="0.2">
      <c r="A5956" s="132"/>
      <c r="B5956" s="133"/>
      <c r="C5956" s="92"/>
      <c r="D5956" s="134"/>
      <c r="E5956" s="132"/>
      <c r="F5956" s="135"/>
      <c r="G5956" s="135"/>
      <c r="H5956" s="136"/>
    </row>
    <row r="5957" spans="1:8" x14ac:dyDescent="0.2">
      <c r="A5957" s="132"/>
      <c r="B5957" s="133"/>
      <c r="C5957" s="92"/>
      <c r="D5957" s="134"/>
      <c r="E5957" s="132"/>
      <c r="F5957" s="135"/>
      <c r="G5957" s="135"/>
      <c r="H5957" s="136"/>
    </row>
    <row r="5958" spans="1:8" x14ac:dyDescent="0.2">
      <c r="A5958" s="132"/>
      <c r="B5958" s="133"/>
      <c r="C5958" s="92"/>
      <c r="D5958" s="134"/>
      <c r="E5958" s="132"/>
      <c r="F5958" s="135"/>
      <c r="G5958" s="135"/>
      <c r="H5958" s="136"/>
    </row>
    <row r="5959" spans="1:8" x14ac:dyDescent="0.2">
      <c r="A5959" s="132"/>
      <c r="B5959" s="133"/>
      <c r="C5959" s="92"/>
      <c r="D5959" s="134"/>
      <c r="E5959" s="132"/>
      <c r="F5959" s="135"/>
      <c r="G5959" s="135"/>
      <c r="H5959" s="136"/>
    </row>
    <row r="5960" spans="1:8" x14ac:dyDescent="0.2">
      <c r="A5960" s="132"/>
      <c r="B5960" s="133"/>
      <c r="C5960" s="92"/>
      <c r="D5960" s="134"/>
      <c r="E5960" s="132"/>
      <c r="F5960" s="135"/>
      <c r="G5960" s="135"/>
      <c r="H5960" s="136"/>
    </row>
    <row r="5961" spans="1:8" x14ac:dyDescent="0.2">
      <c r="A5961" s="132"/>
      <c r="B5961" s="133"/>
      <c r="C5961" s="92"/>
      <c r="D5961" s="134"/>
      <c r="E5961" s="132"/>
      <c r="F5961" s="135"/>
      <c r="G5961" s="135"/>
      <c r="H5961" s="136"/>
    </row>
    <row r="5962" spans="1:8" x14ac:dyDescent="0.2">
      <c r="A5962" s="132"/>
      <c r="B5962" s="133"/>
      <c r="C5962" s="92"/>
      <c r="D5962" s="134"/>
      <c r="E5962" s="132"/>
      <c r="F5962" s="135"/>
      <c r="G5962" s="135"/>
      <c r="H5962" s="136"/>
    </row>
    <row r="5963" spans="1:8" x14ac:dyDescent="0.2">
      <c r="A5963" s="132"/>
      <c r="B5963" s="133"/>
      <c r="C5963" s="92"/>
      <c r="D5963" s="134"/>
      <c r="E5963" s="132"/>
      <c r="F5963" s="135"/>
      <c r="G5963" s="135"/>
      <c r="H5963" s="136"/>
    </row>
    <row r="5964" spans="1:8" x14ac:dyDescent="0.2">
      <c r="A5964" s="132"/>
      <c r="B5964" s="133"/>
      <c r="C5964" s="92"/>
      <c r="D5964" s="134"/>
      <c r="E5964" s="132"/>
      <c r="F5964" s="135"/>
      <c r="G5964" s="135"/>
      <c r="H5964" s="136"/>
    </row>
    <row r="5965" spans="1:8" x14ac:dyDescent="0.2">
      <c r="A5965" s="132"/>
      <c r="B5965" s="133"/>
      <c r="C5965" s="92"/>
      <c r="D5965" s="134"/>
      <c r="E5965" s="132"/>
      <c r="F5965" s="135"/>
      <c r="G5965" s="135"/>
      <c r="H5965" s="136"/>
    </row>
    <row r="5966" spans="1:8" x14ac:dyDescent="0.2">
      <c r="A5966" s="132"/>
      <c r="B5966" s="133"/>
      <c r="C5966" s="92"/>
      <c r="D5966" s="134"/>
      <c r="E5966" s="132"/>
      <c r="F5966" s="135"/>
      <c r="G5966" s="135"/>
      <c r="H5966" s="136"/>
    </row>
    <row r="5967" spans="1:8" x14ac:dyDescent="0.2">
      <c r="A5967" s="132"/>
      <c r="B5967" s="133"/>
      <c r="C5967" s="92"/>
      <c r="D5967" s="134"/>
      <c r="E5967" s="132"/>
      <c r="F5967" s="135"/>
      <c r="G5967" s="135"/>
      <c r="H5967" s="136"/>
    </row>
    <row r="5968" spans="1:8" x14ac:dyDescent="0.2">
      <c r="A5968" s="132"/>
      <c r="B5968" s="133"/>
      <c r="C5968" s="92"/>
      <c r="D5968" s="134"/>
      <c r="E5968" s="132"/>
      <c r="F5968" s="135"/>
      <c r="G5968" s="135"/>
      <c r="H5968" s="136"/>
    </row>
    <row r="5969" spans="1:8" x14ac:dyDescent="0.2">
      <c r="A5969" s="132"/>
      <c r="B5969" s="133"/>
      <c r="C5969" s="92"/>
      <c r="D5969" s="134"/>
      <c r="E5969" s="132"/>
      <c r="F5969" s="135"/>
      <c r="G5969" s="135"/>
      <c r="H5969" s="136"/>
    </row>
    <row r="5970" spans="1:8" x14ac:dyDescent="0.2">
      <c r="A5970" s="132"/>
      <c r="B5970" s="133"/>
      <c r="C5970" s="92"/>
      <c r="D5970" s="134"/>
      <c r="E5970" s="132"/>
      <c r="F5970" s="135"/>
      <c r="G5970" s="135"/>
      <c r="H5970" s="136"/>
    </row>
    <row r="5971" spans="1:8" x14ac:dyDescent="0.2">
      <c r="A5971" s="132"/>
      <c r="B5971" s="133"/>
      <c r="C5971" s="92"/>
      <c r="D5971" s="134"/>
      <c r="E5971" s="132"/>
      <c r="F5971" s="135"/>
      <c r="G5971" s="135"/>
      <c r="H5971" s="136"/>
    </row>
    <row r="5972" spans="1:8" x14ac:dyDescent="0.2">
      <c r="A5972" s="132"/>
      <c r="B5972" s="133"/>
      <c r="C5972" s="92"/>
      <c r="D5972" s="134"/>
      <c r="E5972" s="132"/>
      <c r="F5972" s="135"/>
      <c r="G5972" s="135"/>
      <c r="H5972" s="136"/>
    </row>
    <row r="5973" spans="1:8" x14ac:dyDescent="0.2">
      <c r="A5973" s="132"/>
      <c r="B5973" s="133"/>
      <c r="C5973" s="92"/>
      <c r="D5973" s="134"/>
      <c r="E5973" s="132"/>
      <c r="F5973" s="135"/>
      <c r="G5973" s="135"/>
      <c r="H5973" s="136"/>
    </row>
    <row r="5974" spans="1:8" x14ac:dyDescent="0.2">
      <c r="A5974" s="132"/>
      <c r="B5974" s="133"/>
      <c r="C5974" s="92"/>
      <c r="D5974" s="134"/>
      <c r="E5974" s="132"/>
      <c r="F5974" s="135"/>
      <c r="G5974" s="135"/>
      <c r="H5974" s="136"/>
    </row>
    <row r="5975" spans="1:8" x14ac:dyDescent="0.2">
      <c r="A5975" s="132"/>
      <c r="B5975" s="133"/>
      <c r="C5975" s="92"/>
      <c r="D5975" s="134"/>
      <c r="E5975" s="132"/>
      <c r="F5975" s="135"/>
      <c r="G5975" s="135"/>
      <c r="H5975" s="136"/>
    </row>
    <row r="5976" spans="1:8" x14ac:dyDescent="0.2">
      <c r="A5976" s="132"/>
      <c r="B5976" s="133"/>
      <c r="C5976" s="92"/>
      <c r="D5976" s="134"/>
      <c r="E5976" s="132"/>
      <c r="F5976" s="135"/>
      <c r="G5976" s="135"/>
      <c r="H5976" s="136"/>
    </row>
    <row r="5977" spans="1:8" x14ac:dyDescent="0.2">
      <c r="A5977" s="132"/>
      <c r="B5977" s="133"/>
      <c r="C5977" s="92"/>
      <c r="D5977" s="134"/>
      <c r="E5977" s="132"/>
      <c r="F5977" s="135"/>
      <c r="G5977" s="135"/>
      <c r="H5977" s="136"/>
    </row>
    <row r="5978" spans="1:8" x14ac:dyDescent="0.2">
      <c r="A5978" s="132"/>
      <c r="B5978" s="133"/>
      <c r="C5978" s="92"/>
      <c r="D5978" s="134"/>
      <c r="E5978" s="132"/>
      <c r="F5978" s="135"/>
      <c r="G5978" s="135"/>
      <c r="H5978" s="136"/>
    </row>
    <row r="5979" spans="1:8" x14ac:dyDescent="0.2">
      <c r="A5979" s="132"/>
      <c r="B5979" s="133"/>
      <c r="C5979" s="92"/>
      <c r="D5979" s="134"/>
      <c r="E5979" s="132"/>
      <c r="F5979" s="135"/>
      <c r="G5979" s="135"/>
      <c r="H5979" s="136"/>
    </row>
    <row r="5980" spans="1:8" x14ac:dyDescent="0.2">
      <c r="A5980" s="132"/>
      <c r="B5980" s="133"/>
      <c r="C5980" s="92"/>
      <c r="D5980" s="134"/>
      <c r="E5980" s="132"/>
      <c r="F5980" s="135"/>
      <c r="G5980" s="135"/>
      <c r="H5980" s="136"/>
    </row>
    <row r="5981" spans="1:8" x14ac:dyDescent="0.2">
      <c r="A5981" s="132"/>
      <c r="B5981" s="133"/>
      <c r="C5981" s="92"/>
      <c r="D5981" s="134"/>
      <c r="E5981" s="132"/>
      <c r="F5981" s="135"/>
      <c r="G5981" s="135"/>
      <c r="H5981" s="136"/>
    </row>
    <row r="5982" spans="1:8" x14ac:dyDescent="0.2">
      <c r="A5982" s="132"/>
      <c r="B5982" s="133"/>
      <c r="C5982" s="92"/>
      <c r="D5982" s="134"/>
      <c r="E5982" s="132"/>
      <c r="F5982" s="135"/>
      <c r="G5982" s="135"/>
      <c r="H5982" s="136"/>
    </row>
    <row r="5983" spans="1:8" x14ac:dyDescent="0.2">
      <c r="A5983" s="132"/>
      <c r="B5983" s="133"/>
      <c r="C5983" s="92"/>
      <c r="D5983" s="134"/>
      <c r="E5983" s="132"/>
      <c r="F5983" s="135"/>
      <c r="G5983" s="135"/>
      <c r="H5983" s="136"/>
    </row>
    <row r="5984" spans="1:8" x14ac:dyDescent="0.2">
      <c r="A5984" s="132"/>
      <c r="B5984" s="133"/>
      <c r="C5984" s="92"/>
      <c r="D5984" s="134"/>
      <c r="E5984" s="132"/>
      <c r="F5984" s="135"/>
      <c r="G5984" s="135"/>
      <c r="H5984" s="136"/>
    </row>
    <row r="5985" spans="1:8" x14ac:dyDescent="0.2">
      <c r="A5985" s="132"/>
      <c r="B5985" s="133"/>
      <c r="C5985" s="92"/>
      <c r="D5985" s="134"/>
      <c r="E5985" s="132"/>
      <c r="F5985" s="135"/>
      <c r="G5985" s="135"/>
      <c r="H5985" s="136"/>
    </row>
    <row r="5986" spans="1:8" x14ac:dyDescent="0.2">
      <c r="A5986" s="132"/>
      <c r="B5986" s="133"/>
      <c r="C5986" s="92"/>
      <c r="D5986" s="134"/>
      <c r="E5986" s="132"/>
      <c r="F5986" s="135"/>
      <c r="G5986" s="135"/>
      <c r="H5986" s="136"/>
    </row>
    <row r="5987" spans="1:8" x14ac:dyDescent="0.2">
      <c r="A5987" s="132"/>
      <c r="B5987" s="133"/>
      <c r="C5987" s="92"/>
      <c r="D5987" s="134"/>
      <c r="E5987" s="132"/>
      <c r="F5987" s="135"/>
      <c r="G5987" s="135"/>
      <c r="H5987" s="136"/>
    </row>
    <row r="5988" spans="1:8" x14ac:dyDescent="0.2">
      <c r="A5988" s="132"/>
      <c r="B5988" s="133"/>
      <c r="C5988" s="92"/>
      <c r="D5988" s="134"/>
      <c r="E5988" s="132"/>
      <c r="F5988" s="135"/>
      <c r="G5988" s="135"/>
      <c r="H5988" s="136"/>
    </row>
    <row r="5989" spans="1:8" x14ac:dyDescent="0.2">
      <c r="A5989" s="132"/>
      <c r="B5989" s="133"/>
      <c r="C5989" s="92"/>
      <c r="D5989" s="134"/>
      <c r="E5989" s="132"/>
      <c r="F5989" s="135"/>
      <c r="G5989" s="135"/>
      <c r="H5989" s="136"/>
    </row>
    <row r="5990" spans="1:8" x14ac:dyDescent="0.2">
      <c r="A5990" s="132"/>
      <c r="B5990" s="133"/>
      <c r="C5990" s="92"/>
      <c r="D5990" s="134"/>
      <c r="E5990" s="132"/>
      <c r="F5990" s="135"/>
      <c r="G5990" s="135"/>
      <c r="H5990" s="136"/>
    </row>
    <row r="5991" spans="1:8" x14ac:dyDescent="0.2">
      <c r="A5991" s="132"/>
      <c r="B5991" s="133"/>
      <c r="C5991" s="92"/>
      <c r="D5991" s="134"/>
      <c r="E5991" s="132"/>
      <c r="F5991" s="135"/>
      <c r="G5991" s="135"/>
      <c r="H5991" s="136"/>
    </row>
    <row r="5992" spans="1:8" x14ac:dyDescent="0.2">
      <c r="A5992" s="132"/>
      <c r="B5992" s="133"/>
      <c r="C5992" s="92"/>
      <c r="D5992" s="134"/>
      <c r="E5992" s="132"/>
      <c r="F5992" s="135"/>
      <c r="G5992" s="135"/>
      <c r="H5992" s="136"/>
    </row>
    <row r="5993" spans="1:8" x14ac:dyDescent="0.2">
      <c r="A5993" s="132"/>
      <c r="B5993" s="133"/>
      <c r="C5993" s="92"/>
      <c r="D5993" s="134"/>
      <c r="E5993" s="132"/>
      <c r="F5993" s="135"/>
      <c r="G5993" s="135"/>
      <c r="H5993" s="136"/>
    </row>
    <row r="5994" spans="1:8" x14ac:dyDescent="0.2">
      <c r="A5994" s="132"/>
      <c r="B5994" s="133"/>
      <c r="C5994" s="92"/>
      <c r="D5994" s="134"/>
      <c r="E5994" s="132"/>
      <c r="F5994" s="135"/>
      <c r="G5994" s="135"/>
      <c r="H5994" s="136"/>
    </row>
    <row r="5995" spans="1:8" x14ac:dyDescent="0.2">
      <c r="A5995" s="132"/>
      <c r="B5995" s="133"/>
      <c r="C5995" s="92"/>
      <c r="D5995" s="134"/>
      <c r="E5995" s="132"/>
      <c r="F5995" s="135"/>
      <c r="G5995" s="135"/>
      <c r="H5995" s="136"/>
    </row>
    <row r="5996" spans="1:8" x14ac:dyDescent="0.2">
      <c r="A5996" s="132"/>
      <c r="B5996" s="133"/>
      <c r="C5996" s="92"/>
      <c r="D5996" s="134"/>
      <c r="E5996" s="132"/>
      <c r="F5996" s="135"/>
      <c r="G5996" s="135"/>
      <c r="H5996" s="136"/>
    </row>
    <row r="5997" spans="1:8" x14ac:dyDescent="0.2">
      <c r="A5997" s="132"/>
      <c r="B5997" s="133"/>
      <c r="C5997" s="92"/>
      <c r="D5997" s="134"/>
      <c r="E5997" s="132"/>
      <c r="F5997" s="135"/>
      <c r="G5997" s="135"/>
      <c r="H5997" s="136"/>
    </row>
    <row r="5998" spans="1:8" x14ac:dyDescent="0.2">
      <c r="A5998" s="132"/>
      <c r="B5998" s="133"/>
      <c r="C5998" s="92"/>
      <c r="D5998" s="134"/>
      <c r="E5998" s="132"/>
      <c r="F5998" s="135"/>
      <c r="G5998" s="135"/>
      <c r="H5998" s="136"/>
    </row>
    <row r="5999" spans="1:8" x14ac:dyDescent="0.2">
      <c r="A5999" s="132"/>
      <c r="B5999" s="133"/>
      <c r="C5999" s="92"/>
      <c r="D5999" s="134"/>
      <c r="E5999" s="132"/>
      <c r="F5999" s="135"/>
      <c r="G5999" s="135"/>
      <c r="H5999" s="136"/>
    </row>
    <row r="6000" spans="1:8" x14ac:dyDescent="0.2">
      <c r="A6000" s="132"/>
      <c r="B6000" s="133"/>
      <c r="C6000" s="92"/>
      <c r="D6000" s="134"/>
      <c r="E6000" s="132"/>
      <c r="F6000" s="135"/>
      <c r="G6000" s="135"/>
      <c r="H6000" s="136"/>
    </row>
    <row r="6001" spans="1:8" x14ac:dyDescent="0.2">
      <c r="A6001" s="132"/>
      <c r="B6001" s="133"/>
      <c r="C6001" s="92"/>
      <c r="D6001" s="134"/>
      <c r="E6001" s="132"/>
      <c r="F6001" s="135"/>
      <c r="G6001" s="135"/>
      <c r="H6001" s="136"/>
    </row>
    <row r="6002" spans="1:8" x14ac:dyDescent="0.2">
      <c r="A6002" s="132"/>
      <c r="B6002" s="133"/>
      <c r="C6002" s="92"/>
      <c r="D6002" s="134"/>
      <c r="E6002" s="132"/>
      <c r="F6002" s="135"/>
      <c r="G6002" s="135"/>
      <c r="H6002" s="136"/>
    </row>
    <row r="6003" spans="1:8" x14ac:dyDescent="0.2">
      <c r="A6003" s="132"/>
      <c r="B6003" s="133"/>
      <c r="C6003" s="92"/>
      <c r="D6003" s="134"/>
      <c r="E6003" s="132"/>
      <c r="F6003" s="135"/>
      <c r="G6003" s="135"/>
      <c r="H6003" s="136"/>
    </row>
    <row r="6004" spans="1:8" x14ac:dyDescent="0.2">
      <c r="A6004" s="132"/>
      <c r="B6004" s="133"/>
      <c r="C6004" s="92"/>
      <c r="D6004" s="134"/>
      <c r="E6004" s="132"/>
      <c r="F6004" s="135"/>
      <c r="G6004" s="135"/>
      <c r="H6004" s="136"/>
    </row>
    <row r="6005" spans="1:8" x14ac:dyDescent="0.2">
      <c r="A6005" s="132"/>
      <c r="B6005" s="133"/>
      <c r="C6005" s="92"/>
      <c r="D6005" s="134"/>
      <c r="E6005" s="132"/>
      <c r="F6005" s="135"/>
      <c r="G6005" s="135"/>
      <c r="H6005" s="136"/>
    </row>
    <row r="6006" spans="1:8" x14ac:dyDescent="0.2">
      <c r="A6006" s="132"/>
      <c r="B6006" s="133"/>
      <c r="C6006" s="92"/>
      <c r="D6006" s="134"/>
      <c r="E6006" s="132"/>
      <c r="F6006" s="135"/>
      <c r="G6006" s="135"/>
      <c r="H6006" s="136"/>
    </row>
    <row r="6007" spans="1:8" x14ac:dyDescent="0.2">
      <c r="A6007" s="132"/>
      <c r="B6007" s="133"/>
      <c r="C6007" s="92"/>
      <c r="D6007" s="134"/>
      <c r="E6007" s="132"/>
      <c r="F6007" s="135"/>
      <c r="G6007" s="135"/>
      <c r="H6007" s="136"/>
    </row>
    <row r="6008" spans="1:8" x14ac:dyDescent="0.2">
      <c r="A6008" s="132"/>
      <c r="B6008" s="133"/>
      <c r="C6008" s="92"/>
      <c r="D6008" s="134"/>
      <c r="E6008" s="132"/>
      <c r="F6008" s="135"/>
      <c r="G6008" s="135"/>
      <c r="H6008" s="136"/>
    </row>
    <row r="6009" spans="1:8" x14ac:dyDescent="0.2">
      <c r="A6009" s="132"/>
      <c r="B6009" s="133"/>
      <c r="C6009" s="92"/>
      <c r="D6009" s="134"/>
      <c r="E6009" s="132"/>
      <c r="F6009" s="135"/>
      <c r="G6009" s="135"/>
      <c r="H6009" s="136"/>
    </row>
    <row r="6010" spans="1:8" x14ac:dyDescent="0.2">
      <c r="A6010" s="132"/>
      <c r="B6010" s="133"/>
      <c r="C6010" s="92"/>
      <c r="D6010" s="134"/>
      <c r="E6010" s="132"/>
      <c r="F6010" s="135"/>
      <c r="G6010" s="135"/>
      <c r="H6010" s="136"/>
    </row>
    <row r="6011" spans="1:8" x14ac:dyDescent="0.2">
      <c r="A6011" s="132"/>
      <c r="B6011" s="133"/>
      <c r="C6011" s="92"/>
      <c r="D6011" s="134"/>
      <c r="E6011" s="132"/>
      <c r="F6011" s="135"/>
      <c r="G6011" s="135"/>
      <c r="H6011" s="136"/>
    </row>
    <row r="6012" spans="1:8" x14ac:dyDescent="0.2">
      <c r="A6012" s="132"/>
      <c r="B6012" s="133"/>
      <c r="C6012" s="92"/>
      <c r="D6012" s="134"/>
      <c r="E6012" s="132"/>
      <c r="F6012" s="135"/>
      <c r="G6012" s="135"/>
      <c r="H6012" s="136"/>
    </row>
    <row r="6013" spans="1:8" x14ac:dyDescent="0.2">
      <c r="A6013" s="132"/>
      <c r="B6013" s="133"/>
      <c r="C6013" s="92"/>
      <c r="D6013" s="134"/>
      <c r="E6013" s="132"/>
      <c r="F6013" s="135"/>
      <c r="G6013" s="135"/>
      <c r="H6013" s="136"/>
    </row>
    <row r="6014" spans="1:8" x14ac:dyDescent="0.2">
      <c r="A6014" s="132"/>
      <c r="B6014" s="133"/>
      <c r="C6014" s="92"/>
      <c r="D6014" s="134"/>
      <c r="E6014" s="132"/>
      <c r="F6014" s="135"/>
      <c r="G6014" s="135"/>
      <c r="H6014" s="136"/>
    </row>
    <row r="6015" spans="1:8" x14ac:dyDescent="0.2">
      <c r="A6015" s="132"/>
      <c r="B6015" s="133"/>
      <c r="C6015" s="92"/>
      <c r="D6015" s="134"/>
      <c r="E6015" s="132"/>
      <c r="F6015" s="135"/>
      <c r="G6015" s="135"/>
      <c r="H6015" s="136"/>
    </row>
    <row r="6016" spans="1:8" x14ac:dyDescent="0.2">
      <c r="A6016" s="132"/>
      <c r="B6016" s="133"/>
      <c r="C6016" s="92"/>
      <c r="D6016" s="134"/>
      <c r="E6016" s="132"/>
      <c r="F6016" s="135"/>
      <c r="G6016" s="135"/>
      <c r="H6016" s="136"/>
    </row>
    <row r="6017" spans="1:8" x14ac:dyDescent="0.2">
      <c r="A6017" s="132"/>
      <c r="B6017" s="133"/>
      <c r="C6017" s="92"/>
      <c r="D6017" s="134"/>
      <c r="E6017" s="132"/>
      <c r="F6017" s="135"/>
      <c r="G6017" s="135"/>
      <c r="H6017" s="136"/>
    </row>
    <row r="6018" spans="1:8" x14ac:dyDescent="0.2">
      <c r="A6018" s="132"/>
      <c r="B6018" s="133"/>
      <c r="C6018" s="92"/>
      <c r="D6018" s="134"/>
      <c r="E6018" s="132"/>
      <c r="F6018" s="135"/>
      <c r="G6018" s="135"/>
      <c r="H6018" s="136"/>
    </row>
    <row r="6019" spans="1:8" x14ac:dyDescent="0.2">
      <c r="A6019" s="132"/>
      <c r="B6019" s="133"/>
      <c r="C6019" s="92"/>
      <c r="D6019" s="134"/>
      <c r="E6019" s="132"/>
      <c r="F6019" s="135"/>
      <c r="G6019" s="135"/>
      <c r="H6019" s="136"/>
    </row>
    <row r="6020" spans="1:8" x14ac:dyDescent="0.2">
      <c r="A6020" s="132"/>
      <c r="B6020" s="133"/>
      <c r="C6020" s="92"/>
      <c r="D6020" s="134"/>
      <c r="E6020" s="132"/>
      <c r="F6020" s="135"/>
      <c r="G6020" s="135"/>
      <c r="H6020" s="136"/>
    </row>
    <row r="6021" spans="1:8" x14ac:dyDescent="0.2">
      <c r="A6021" s="132"/>
      <c r="B6021" s="133"/>
      <c r="C6021" s="92"/>
      <c r="D6021" s="134"/>
      <c r="E6021" s="132"/>
      <c r="F6021" s="135"/>
      <c r="G6021" s="135"/>
      <c r="H6021" s="136"/>
    </row>
    <row r="6022" spans="1:8" x14ac:dyDescent="0.2">
      <c r="A6022" s="132"/>
      <c r="B6022" s="133"/>
      <c r="C6022" s="92"/>
      <c r="D6022" s="134"/>
      <c r="E6022" s="132"/>
      <c r="F6022" s="135"/>
      <c r="G6022" s="135"/>
      <c r="H6022" s="136"/>
    </row>
    <row r="6023" spans="1:8" x14ac:dyDescent="0.2">
      <c r="A6023" s="132"/>
      <c r="B6023" s="133"/>
      <c r="C6023" s="92"/>
      <c r="D6023" s="134"/>
      <c r="E6023" s="132"/>
      <c r="F6023" s="135"/>
      <c r="G6023" s="135"/>
      <c r="H6023" s="136"/>
    </row>
    <row r="6024" spans="1:8" x14ac:dyDescent="0.2">
      <c r="A6024" s="132"/>
      <c r="B6024" s="133"/>
      <c r="C6024" s="92"/>
      <c r="D6024" s="134"/>
      <c r="E6024" s="132"/>
      <c r="F6024" s="135"/>
      <c r="G6024" s="135"/>
      <c r="H6024" s="136"/>
    </row>
    <row r="6025" spans="1:8" x14ac:dyDescent="0.2">
      <c r="A6025" s="132"/>
      <c r="B6025" s="133"/>
      <c r="C6025" s="92"/>
      <c r="D6025" s="134"/>
      <c r="E6025" s="132"/>
      <c r="F6025" s="135"/>
      <c r="G6025" s="135"/>
      <c r="H6025" s="136"/>
    </row>
    <row r="6026" spans="1:8" x14ac:dyDescent="0.2">
      <c r="A6026" s="132"/>
      <c r="B6026" s="133"/>
      <c r="C6026" s="92"/>
      <c r="D6026" s="134"/>
      <c r="E6026" s="132"/>
      <c r="F6026" s="135"/>
      <c r="G6026" s="135"/>
      <c r="H6026" s="136"/>
    </row>
    <row r="6027" spans="1:8" x14ac:dyDescent="0.2">
      <c r="A6027" s="132"/>
      <c r="B6027" s="133"/>
      <c r="C6027" s="92"/>
      <c r="D6027" s="134"/>
      <c r="E6027" s="132"/>
      <c r="F6027" s="135"/>
      <c r="G6027" s="135"/>
      <c r="H6027" s="136"/>
    </row>
    <row r="6028" spans="1:8" x14ac:dyDescent="0.2">
      <c r="A6028" s="132"/>
      <c r="B6028" s="133"/>
      <c r="C6028" s="92"/>
      <c r="D6028" s="134"/>
      <c r="E6028" s="132"/>
      <c r="F6028" s="135"/>
      <c r="G6028" s="135"/>
      <c r="H6028" s="136"/>
    </row>
    <row r="6029" spans="1:8" x14ac:dyDescent="0.2">
      <c r="A6029" s="132"/>
      <c r="B6029" s="133"/>
      <c r="C6029" s="92"/>
      <c r="D6029" s="134"/>
      <c r="E6029" s="132"/>
      <c r="F6029" s="135"/>
      <c r="G6029" s="135"/>
      <c r="H6029" s="136"/>
    </row>
    <row r="6030" spans="1:8" x14ac:dyDescent="0.2">
      <c r="A6030" s="132"/>
      <c r="B6030" s="133"/>
      <c r="C6030" s="92"/>
      <c r="D6030" s="134"/>
      <c r="E6030" s="132"/>
      <c r="F6030" s="135"/>
      <c r="G6030" s="135"/>
      <c r="H6030" s="136"/>
    </row>
    <row r="6031" spans="1:8" x14ac:dyDescent="0.2">
      <c r="A6031" s="132"/>
      <c r="B6031" s="133"/>
      <c r="C6031" s="92"/>
      <c r="D6031" s="134"/>
      <c r="E6031" s="132"/>
      <c r="F6031" s="135"/>
      <c r="G6031" s="135"/>
      <c r="H6031" s="136"/>
    </row>
    <row r="6032" spans="1:8" x14ac:dyDescent="0.2">
      <c r="A6032" s="132"/>
      <c r="B6032" s="133"/>
      <c r="C6032" s="92"/>
      <c r="D6032" s="134"/>
      <c r="E6032" s="132"/>
      <c r="F6032" s="135"/>
      <c r="G6032" s="135"/>
      <c r="H6032" s="136"/>
    </row>
    <row r="6033" spans="1:8" x14ac:dyDescent="0.2">
      <c r="A6033" s="132"/>
      <c r="B6033" s="133"/>
      <c r="C6033" s="92"/>
      <c r="D6033" s="134"/>
      <c r="E6033" s="132"/>
      <c r="F6033" s="135"/>
      <c r="G6033" s="135"/>
      <c r="H6033" s="136"/>
    </row>
    <row r="6034" spans="1:8" x14ac:dyDescent="0.2">
      <c r="A6034" s="132"/>
      <c r="B6034" s="133"/>
      <c r="C6034" s="92"/>
      <c r="D6034" s="134"/>
      <c r="E6034" s="132"/>
      <c r="F6034" s="135"/>
      <c r="G6034" s="135"/>
      <c r="H6034" s="136"/>
    </row>
    <row r="6035" spans="1:8" x14ac:dyDescent="0.2">
      <c r="A6035" s="132"/>
      <c r="B6035" s="133"/>
      <c r="C6035" s="92"/>
      <c r="D6035" s="134"/>
      <c r="E6035" s="132"/>
      <c r="F6035" s="135"/>
      <c r="G6035" s="135"/>
      <c r="H6035" s="136"/>
    </row>
    <row r="6036" spans="1:8" x14ac:dyDescent="0.2">
      <c r="A6036" s="132"/>
      <c r="B6036" s="133"/>
      <c r="C6036" s="92"/>
      <c r="D6036" s="134"/>
      <c r="E6036" s="132"/>
      <c r="F6036" s="135"/>
      <c r="G6036" s="135"/>
      <c r="H6036" s="136"/>
    </row>
    <row r="6037" spans="1:8" x14ac:dyDescent="0.2">
      <c r="A6037" s="132"/>
      <c r="B6037" s="133"/>
      <c r="C6037" s="92"/>
      <c r="D6037" s="134"/>
      <c r="E6037" s="132"/>
      <c r="F6037" s="135"/>
      <c r="G6037" s="135"/>
      <c r="H6037" s="136"/>
    </row>
    <row r="6038" spans="1:8" x14ac:dyDescent="0.2">
      <c r="A6038" s="132"/>
      <c r="B6038" s="133"/>
      <c r="C6038" s="92"/>
      <c r="D6038" s="134"/>
      <c r="E6038" s="132"/>
      <c r="F6038" s="135"/>
      <c r="G6038" s="135"/>
      <c r="H6038" s="136"/>
    </row>
    <row r="6039" spans="1:8" x14ac:dyDescent="0.2">
      <c r="A6039" s="132"/>
      <c r="B6039" s="133"/>
      <c r="C6039" s="92"/>
      <c r="D6039" s="134"/>
      <c r="E6039" s="132"/>
      <c r="F6039" s="135"/>
      <c r="G6039" s="135"/>
      <c r="H6039" s="136"/>
    </row>
    <row r="6040" spans="1:8" x14ac:dyDescent="0.2">
      <c r="A6040" s="132"/>
      <c r="B6040" s="133"/>
      <c r="C6040" s="92"/>
      <c r="D6040" s="134"/>
      <c r="E6040" s="132"/>
      <c r="F6040" s="135"/>
      <c r="G6040" s="135"/>
      <c r="H6040" s="136"/>
    </row>
    <row r="6041" spans="1:8" x14ac:dyDescent="0.2">
      <c r="A6041" s="132"/>
      <c r="B6041" s="133"/>
      <c r="C6041" s="92"/>
      <c r="D6041" s="134"/>
      <c r="E6041" s="132"/>
      <c r="F6041" s="135"/>
      <c r="G6041" s="135"/>
      <c r="H6041" s="136"/>
    </row>
    <row r="6042" spans="1:8" x14ac:dyDescent="0.2">
      <c r="A6042" s="132"/>
      <c r="B6042" s="133"/>
      <c r="C6042" s="92"/>
      <c r="D6042" s="134"/>
      <c r="E6042" s="132"/>
      <c r="F6042" s="135"/>
      <c r="G6042" s="135"/>
      <c r="H6042" s="136"/>
    </row>
    <row r="6043" spans="1:8" x14ac:dyDescent="0.2">
      <c r="A6043" s="132"/>
      <c r="B6043" s="133"/>
      <c r="C6043" s="92"/>
      <c r="D6043" s="134"/>
      <c r="E6043" s="132"/>
      <c r="F6043" s="135"/>
      <c r="G6043" s="135"/>
      <c r="H6043" s="136"/>
    </row>
    <row r="6044" spans="1:8" x14ac:dyDescent="0.2">
      <c r="A6044" s="132"/>
      <c r="B6044" s="133"/>
      <c r="C6044" s="92"/>
      <c r="D6044" s="134"/>
      <c r="E6044" s="132"/>
      <c r="F6044" s="135"/>
      <c r="G6044" s="135"/>
      <c r="H6044" s="136"/>
    </row>
    <row r="6045" spans="1:8" x14ac:dyDescent="0.2">
      <c r="A6045" s="132"/>
      <c r="B6045" s="133"/>
      <c r="C6045" s="92"/>
      <c r="D6045" s="134"/>
      <c r="E6045" s="132"/>
      <c r="F6045" s="135"/>
      <c r="G6045" s="135"/>
      <c r="H6045" s="136"/>
    </row>
    <row r="6046" spans="1:8" x14ac:dyDescent="0.2">
      <c r="A6046" s="132"/>
      <c r="B6046" s="133"/>
      <c r="C6046" s="92"/>
      <c r="D6046" s="134"/>
      <c r="E6046" s="132"/>
      <c r="F6046" s="135"/>
      <c r="G6046" s="135"/>
      <c r="H6046" s="136"/>
    </row>
    <row r="6047" spans="1:8" x14ac:dyDescent="0.2">
      <c r="A6047" s="132"/>
      <c r="B6047" s="133"/>
      <c r="C6047" s="92"/>
      <c r="D6047" s="134"/>
      <c r="E6047" s="132"/>
      <c r="F6047" s="135"/>
      <c r="G6047" s="135"/>
      <c r="H6047" s="136"/>
    </row>
    <row r="6048" spans="1:8" x14ac:dyDescent="0.2">
      <c r="A6048" s="132"/>
      <c r="B6048" s="133"/>
      <c r="C6048" s="92"/>
      <c r="D6048" s="134"/>
      <c r="E6048" s="132"/>
      <c r="F6048" s="135"/>
      <c r="G6048" s="135"/>
      <c r="H6048" s="136"/>
    </row>
    <row r="6049" spans="1:8" x14ac:dyDescent="0.2">
      <c r="A6049" s="132"/>
      <c r="B6049" s="133"/>
      <c r="C6049" s="92"/>
      <c r="D6049" s="134"/>
      <c r="E6049" s="132"/>
      <c r="F6049" s="135"/>
      <c r="G6049" s="135"/>
      <c r="H6049" s="136"/>
    </row>
    <row r="6050" spans="1:8" x14ac:dyDescent="0.2">
      <c r="A6050" s="132"/>
      <c r="B6050" s="133"/>
      <c r="C6050" s="92"/>
      <c r="D6050" s="134"/>
      <c r="E6050" s="132"/>
      <c r="F6050" s="135"/>
      <c r="G6050" s="135"/>
      <c r="H6050" s="136"/>
    </row>
    <row r="6051" spans="1:8" x14ac:dyDescent="0.2">
      <c r="A6051" s="132"/>
      <c r="B6051" s="133"/>
      <c r="C6051" s="92"/>
      <c r="D6051" s="134"/>
      <c r="E6051" s="132"/>
      <c r="F6051" s="135"/>
      <c r="G6051" s="135"/>
      <c r="H6051" s="136"/>
    </row>
    <row r="6052" spans="1:8" x14ac:dyDescent="0.2">
      <c r="A6052" s="132"/>
      <c r="B6052" s="133"/>
      <c r="C6052" s="92"/>
      <c r="D6052" s="134"/>
      <c r="E6052" s="132"/>
      <c r="F6052" s="135"/>
      <c r="G6052" s="135"/>
      <c r="H6052" s="136"/>
    </row>
    <row r="6053" spans="1:8" x14ac:dyDescent="0.2">
      <c r="A6053" s="132"/>
      <c r="B6053" s="133"/>
      <c r="C6053" s="92"/>
      <c r="D6053" s="134"/>
      <c r="E6053" s="132"/>
      <c r="F6053" s="135"/>
      <c r="G6053" s="135"/>
      <c r="H6053" s="136"/>
    </row>
    <row r="6054" spans="1:8" x14ac:dyDescent="0.2">
      <c r="A6054" s="132"/>
      <c r="B6054" s="133"/>
      <c r="C6054" s="92"/>
      <c r="D6054" s="134"/>
      <c r="E6054" s="132"/>
      <c r="F6054" s="135"/>
      <c r="G6054" s="135"/>
      <c r="H6054" s="136"/>
    </row>
    <row r="6055" spans="1:8" x14ac:dyDescent="0.2">
      <c r="A6055" s="132"/>
      <c r="B6055" s="133"/>
      <c r="C6055" s="92"/>
      <c r="D6055" s="134"/>
      <c r="E6055" s="132"/>
      <c r="F6055" s="135"/>
      <c r="G6055" s="135"/>
      <c r="H6055" s="136"/>
    </row>
    <row r="6056" spans="1:8" x14ac:dyDescent="0.2">
      <c r="A6056" s="132"/>
      <c r="B6056" s="133"/>
      <c r="C6056" s="92"/>
      <c r="D6056" s="134"/>
      <c r="E6056" s="132"/>
      <c r="F6056" s="135"/>
      <c r="G6056" s="135"/>
      <c r="H6056" s="136"/>
    </row>
    <row r="6057" spans="1:8" x14ac:dyDescent="0.2">
      <c r="A6057" s="132"/>
      <c r="B6057" s="133"/>
      <c r="C6057" s="92"/>
      <c r="D6057" s="134"/>
      <c r="E6057" s="132"/>
      <c r="F6057" s="135"/>
      <c r="G6057" s="135"/>
      <c r="H6057" s="136"/>
    </row>
    <row r="6058" spans="1:8" x14ac:dyDescent="0.2">
      <c r="A6058" s="132"/>
      <c r="B6058" s="133"/>
      <c r="C6058" s="92"/>
      <c r="D6058" s="134"/>
      <c r="E6058" s="132"/>
      <c r="F6058" s="135"/>
      <c r="G6058" s="135"/>
      <c r="H6058" s="136"/>
    </row>
    <row r="6059" spans="1:8" x14ac:dyDescent="0.2">
      <c r="A6059" s="132"/>
      <c r="B6059" s="133"/>
      <c r="C6059" s="92"/>
      <c r="D6059" s="134"/>
      <c r="E6059" s="132"/>
      <c r="F6059" s="135"/>
      <c r="G6059" s="135"/>
      <c r="H6059" s="136"/>
    </row>
    <row r="6060" spans="1:8" x14ac:dyDescent="0.2">
      <c r="A6060" s="132"/>
      <c r="B6060" s="133"/>
      <c r="C6060" s="92"/>
      <c r="D6060" s="134"/>
      <c r="E6060" s="132"/>
      <c r="F6060" s="135"/>
      <c r="G6060" s="135"/>
      <c r="H6060" s="136"/>
    </row>
    <row r="6061" spans="1:8" x14ac:dyDescent="0.2">
      <c r="A6061" s="132"/>
      <c r="B6061" s="133"/>
      <c r="C6061" s="92"/>
      <c r="D6061" s="134"/>
      <c r="E6061" s="132"/>
      <c r="F6061" s="135"/>
      <c r="G6061" s="135"/>
      <c r="H6061" s="136"/>
    </row>
    <row r="6062" spans="1:8" x14ac:dyDescent="0.2">
      <c r="A6062" s="132"/>
      <c r="B6062" s="133"/>
      <c r="C6062" s="92"/>
      <c r="D6062" s="134"/>
      <c r="E6062" s="132"/>
      <c r="F6062" s="135"/>
      <c r="G6062" s="135"/>
      <c r="H6062" s="136"/>
    </row>
    <row r="6063" spans="1:8" x14ac:dyDescent="0.2">
      <c r="A6063" s="132"/>
      <c r="B6063" s="133"/>
      <c r="C6063" s="92"/>
      <c r="D6063" s="134"/>
      <c r="E6063" s="132"/>
      <c r="F6063" s="135"/>
      <c r="G6063" s="135"/>
      <c r="H6063" s="136"/>
    </row>
    <row r="6064" spans="1:8" x14ac:dyDescent="0.2">
      <c r="A6064" s="132"/>
      <c r="B6064" s="133"/>
      <c r="C6064" s="92"/>
      <c r="D6064" s="134"/>
      <c r="E6064" s="132"/>
      <c r="F6064" s="135"/>
      <c r="G6064" s="135"/>
      <c r="H6064" s="136"/>
    </row>
    <row r="6065" spans="1:8" x14ac:dyDescent="0.2">
      <c r="A6065" s="132"/>
      <c r="B6065" s="133"/>
      <c r="C6065" s="92"/>
      <c r="D6065" s="134"/>
      <c r="E6065" s="132"/>
      <c r="F6065" s="135"/>
      <c r="G6065" s="135"/>
      <c r="H6065" s="136"/>
    </row>
    <row r="6066" spans="1:8" x14ac:dyDescent="0.2">
      <c r="A6066" s="132"/>
      <c r="B6066" s="133"/>
      <c r="C6066" s="92"/>
      <c r="D6066" s="134"/>
      <c r="E6066" s="132"/>
      <c r="F6066" s="135"/>
      <c r="G6066" s="135"/>
      <c r="H6066" s="136"/>
    </row>
    <row r="6067" spans="1:8" x14ac:dyDescent="0.2">
      <c r="A6067" s="132"/>
      <c r="B6067" s="133"/>
      <c r="C6067" s="92"/>
      <c r="D6067" s="134"/>
      <c r="E6067" s="132"/>
      <c r="F6067" s="135"/>
      <c r="G6067" s="135"/>
      <c r="H6067" s="136"/>
    </row>
    <row r="6068" spans="1:8" x14ac:dyDescent="0.2">
      <c r="A6068" s="132"/>
      <c r="B6068" s="133"/>
      <c r="C6068" s="92"/>
      <c r="D6068" s="134"/>
      <c r="E6068" s="132"/>
      <c r="F6068" s="135"/>
      <c r="G6068" s="135"/>
      <c r="H6068" s="136"/>
    </row>
    <row r="6069" spans="1:8" x14ac:dyDescent="0.2">
      <c r="A6069" s="132"/>
      <c r="B6069" s="133"/>
      <c r="C6069" s="92"/>
      <c r="D6069" s="134"/>
      <c r="E6069" s="132"/>
      <c r="F6069" s="135"/>
      <c r="G6069" s="135"/>
      <c r="H6069" s="136"/>
    </row>
    <row r="6070" spans="1:8" x14ac:dyDescent="0.2">
      <c r="A6070" s="132"/>
      <c r="B6070" s="133"/>
      <c r="C6070" s="92"/>
      <c r="D6070" s="134"/>
      <c r="E6070" s="132"/>
      <c r="F6070" s="135"/>
      <c r="G6070" s="135"/>
      <c r="H6070" s="136"/>
    </row>
    <row r="6071" spans="1:8" x14ac:dyDescent="0.2">
      <c r="A6071" s="132"/>
      <c r="B6071" s="133"/>
      <c r="C6071" s="92"/>
      <c r="D6071" s="134"/>
      <c r="E6071" s="132"/>
      <c r="F6071" s="135"/>
      <c r="G6071" s="135"/>
      <c r="H6071" s="136"/>
    </row>
    <row r="6072" spans="1:8" x14ac:dyDescent="0.2">
      <c r="A6072" s="132"/>
      <c r="B6072" s="133"/>
      <c r="C6072" s="92"/>
      <c r="D6072" s="134"/>
      <c r="E6072" s="132"/>
      <c r="F6072" s="135"/>
      <c r="G6072" s="135"/>
      <c r="H6072" s="136"/>
    </row>
    <row r="6073" spans="1:8" x14ac:dyDescent="0.2">
      <c r="A6073" s="132"/>
      <c r="B6073" s="133"/>
      <c r="C6073" s="92"/>
      <c r="D6073" s="134"/>
      <c r="E6073" s="132"/>
      <c r="F6073" s="135"/>
      <c r="G6073" s="135"/>
      <c r="H6073" s="136"/>
    </row>
    <row r="6074" spans="1:8" x14ac:dyDescent="0.2">
      <c r="A6074" s="132"/>
      <c r="B6074" s="133"/>
      <c r="C6074" s="92"/>
      <c r="D6074" s="134"/>
      <c r="E6074" s="132"/>
      <c r="F6074" s="135"/>
      <c r="G6074" s="135"/>
      <c r="H6074" s="136"/>
    </row>
    <row r="6075" spans="1:8" x14ac:dyDescent="0.2">
      <c r="A6075" s="132"/>
      <c r="B6075" s="133"/>
      <c r="C6075" s="92"/>
      <c r="D6075" s="134"/>
      <c r="E6075" s="132"/>
      <c r="F6075" s="135"/>
      <c r="G6075" s="135"/>
      <c r="H6075" s="136"/>
    </row>
    <row r="6076" spans="1:8" x14ac:dyDescent="0.2">
      <c r="A6076" s="132"/>
      <c r="B6076" s="133"/>
      <c r="C6076" s="92"/>
      <c r="D6076" s="134"/>
      <c r="E6076" s="132"/>
      <c r="F6076" s="135"/>
      <c r="G6076" s="135"/>
      <c r="H6076" s="136"/>
    </row>
    <row r="6077" spans="1:8" x14ac:dyDescent="0.2">
      <c r="A6077" s="132"/>
      <c r="B6077" s="133"/>
      <c r="C6077" s="92"/>
      <c r="D6077" s="134"/>
      <c r="E6077" s="132"/>
      <c r="F6077" s="135"/>
      <c r="G6077" s="135"/>
      <c r="H6077" s="136"/>
    </row>
    <row r="6078" spans="1:8" x14ac:dyDescent="0.2">
      <c r="A6078" s="132"/>
      <c r="B6078" s="133"/>
      <c r="C6078" s="92"/>
      <c r="D6078" s="134"/>
      <c r="E6078" s="132"/>
      <c r="F6078" s="135"/>
      <c r="G6078" s="135"/>
      <c r="H6078" s="136"/>
    </row>
    <row r="6079" spans="1:8" x14ac:dyDescent="0.2">
      <c r="A6079" s="132"/>
      <c r="B6079" s="133"/>
      <c r="C6079" s="92"/>
      <c r="D6079" s="134"/>
      <c r="E6079" s="132"/>
      <c r="F6079" s="135"/>
      <c r="G6079" s="135"/>
      <c r="H6079" s="136"/>
    </row>
    <row r="6080" spans="1:8" x14ac:dyDescent="0.2">
      <c r="A6080" s="132"/>
      <c r="B6080" s="133"/>
      <c r="C6080" s="92"/>
      <c r="D6080" s="134"/>
      <c r="E6080" s="132"/>
      <c r="F6080" s="135"/>
      <c r="G6080" s="135"/>
      <c r="H6080" s="136"/>
    </row>
    <row r="6081" spans="1:8" x14ac:dyDescent="0.2">
      <c r="A6081" s="132"/>
      <c r="B6081" s="133"/>
      <c r="C6081" s="92"/>
      <c r="D6081" s="134"/>
      <c r="E6081" s="132"/>
      <c r="F6081" s="135"/>
      <c r="G6081" s="135"/>
      <c r="H6081" s="136"/>
    </row>
    <row r="6082" spans="1:8" x14ac:dyDescent="0.2">
      <c r="A6082" s="132"/>
      <c r="B6082" s="133"/>
      <c r="C6082" s="92"/>
      <c r="D6082" s="134"/>
      <c r="E6082" s="132"/>
      <c r="F6082" s="135"/>
      <c r="G6082" s="135"/>
      <c r="H6082" s="136"/>
    </row>
    <row r="6083" spans="1:8" x14ac:dyDescent="0.2">
      <c r="A6083" s="132"/>
      <c r="B6083" s="133"/>
      <c r="C6083" s="92"/>
      <c r="D6083" s="134"/>
      <c r="E6083" s="132"/>
      <c r="F6083" s="135"/>
      <c r="G6083" s="135"/>
      <c r="H6083" s="136"/>
    </row>
    <row r="6084" spans="1:8" x14ac:dyDescent="0.2">
      <c r="A6084" s="132"/>
      <c r="B6084" s="133"/>
      <c r="C6084" s="92"/>
      <c r="D6084" s="134"/>
      <c r="E6084" s="132"/>
      <c r="F6084" s="135"/>
      <c r="G6084" s="135"/>
      <c r="H6084" s="136"/>
    </row>
    <row r="6085" spans="1:8" x14ac:dyDescent="0.2">
      <c r="A6085" s="132"/>
      <c r="B6085" s="133"/>
      <c r="C6085" s="92"/>
      <c r="D6085" s="134"/>
      <c r="E6085" s="132"/>
      <c r="F6085" s="135"/>
      <c r="G6085" s="135"/>
      <c r="H6085" s="136"/>
    </row>
    <row r="6086" spans="1:8" x14ac:dyDescent="0.2">
      <c r="A6086" s="132"/>
      <c r="B6086" s="133"/>
      <c r="C6086" s="92"/>
      <c r="D6086" s="134"/>
      <c r="E6086" s="132"/>
      <c r="F6086" s="135"/>
      <c r="G6086" s="135"/>
      <c r="H6086" s="136"/>
    </row>
    <row r="6087" spans="1:8" x14ac:dyDescent="0.2">
      <c r="A6087" s="132"/>
      <c r="B6087" s="133"/>
      <c r="C6087" s="92"/>
      <c r="D6087" s="134"/>
      <c r="E6087" s="132"/>
      <c r="F6087" s="135"/>
      <c r="G6087" s="135"/>
      <c r="H6087" s="136"/>
    </row>
    <row r="6088" spans="1:8" x14ac:dyDescent="0.2">
      <c r="A6088" s="132"/>
      <c r="B6088" s="133"/>
      <c r="C6088" s="92"/>
      <c r="D6088" s="134"/>
      <c r="E6088" s="132"/>
      <c r="F6088" s="135"/>
      <c r="G6088" s="135"/>
      <c r="H6088" s="136"/>
    </row>
    <row r="6089" spans="1:8" x14ac:dyDescent="0.2">
      <c r="A6089" s="132"/>
      <c r="B6089" s="133"/>
      <c r="C6089" s="92"/>
      <c r="D6089" s="134"/>
      <c r="E6089" s="132"/>
      <c r="F6089" s="135"/>
      <c r="G6089" s="135"/>
      <c r="H6089" s="136"/>
    </row>
    <row r="6090" spans="1:8" x14ac:dyDescent="0.2">
      <c r="A6090" s="132"/>
      <c r="B6090" s="133"/>
      <c r="C6090" s="92"/>
      <c r="D6090" s="134"/>
      <c r="E6090" s="132"/>
      <c r="F6090" s="135"/>
      <c r="G6090" s="135"/>
      <c r="H6090" s="136"/>
    </row>
    <row r="6091" spans="1:8" x14ac:dyDescent="0.2">
      <c r="A6091" s="132"/>
      <c r="B6091" s="133"/>
      <c r="C6091" s="92"/>
      <c r="D6091" s="134"/>
      <c r="E6091" s="132"/>
      <c r="F6091" s="135"/>
      <c r="G6091" s="135"/>
      <c r="H6091" s="136"/>
    </row>
    <row r="6092" spans="1:8" x14ac:dyDescent="0.2">
      <c r="A6092" s="132"/>
      <c r="B6092" s="133"/>
      <c r="C6092" s="92"/>
      <c r="D6092" s="134"/>
      <c r="E6092" s="132"/>
      <c r="F6092" s="135"/>
      <c r="G6092" s="135"/>
      <c r="H6092" s="136"/>
    </row>
    <row r="6093" spans="1:8" x14ac:dyDescent="0.2">
      <c r="A6093" s="132"/>
      <c r="B6093" s="133"/>
      <c r="C6093" s="92"/>
      <c r="D6093" s="134"/>
      <c r="E6093" s="132"/>
      <c r="F6093" s="135"/>
      <c r="G6093" s="135"/>
      <c r="H6093" s="136"/>
    </row>
    <row r="6094" spans="1:8" x14ac:dyDescent="0.2">
      <c r="A6094" s="132"/>
      <c r="B6094" s="133"/>
      <c r="C6094" s="92"/>
      <c r="D6094" s="134"/>
      <c r="E6094" s="132"/>
      <c r="F6094" s="135"/>
      <c r="G6094" s="135"/>
      <c r="H6094" s="136"/>
    </row>
    <row r="6095" spans="1:8" x14ac:dyDescent="0.2">
      <c r="A6095" s="132"/>
      <c r="B6095" s="133"/>
      <c r="C6095" s="92"/>
      <c r="D6095" s="134"/>
      <c r="E6095" s="132"/>
      <c r="F6095" s="135"/>
      <c r="G6095" s="135"/>
      <c r="H6095" s="136"/>
    </row>
    <row r="6096" spans="1:8" x14ac:dyDescent="0.2">
      <c r="A6096" s="132"/>
      <c r="B6096" s="133"/>
      <c r="C6096" s="92"/>
      <c r="D6096" s="134"/>
      <c r="E6096" s="132"/>
      <c r="F6096" s="135"/>
      <c r="G6096" s="135"/>
      <c r="H6096" s="136"/>
    </row>
    <row r="6097" spans="1:8" x14ac:dyDescent="0.2">
      <c r="A6097" s="132"/>
      <c r="B6097" s="133"/>
      <c r="C6097" s="92"/>
      <c r="D6097" s="134"/>
      <c r="E6097" s="132"/>
      <c r="F6097" s="135"/>
      <c r="G6097" s="135"/>
      <c r="H6097" s="136"/>
    </row>
    <row r="6098" spans="1:8" x14ac:dyDescent="0.2">
      <c r="A6098" s="132"/>
      <c r="B6098" s="133"/>
      <c r="C6098" s="92"/>
      <c r="D6098" s="134"/>
      <c r="E6098" s="132"/>
      <c r="F6098" s="135"/>
      <c r="G6098" s="135"/>
      <c r="H6098" s="136"/>
    </row>
    <row r="6099" spans="1:8" x14ac:dyDescent="0.2">
      <c r="A6099" s="132"/>
      <c r="B6099" s="133"/>
      <c r="C6099" s="92"/>
      <c r="D6099" s="134"/>
      <c r="E6099" s="132"/>
      <c r="F6099" s="135"/>
      <c r="G6099" s="135"/>
      <c r="H6099" s="136"/>
    </row>
    <row r="6100" spans="1:8" x14ac:dyDescent="0.2">
      <c r="A6100" s="132"/>
      <c r="B6100" s="133"/>
      <c r="C6100" s="92"/>
      <c r="D6100" s="134"/>
      <c r="E6100" s="132"/>
      <c r="F6100" s="135"/>
      <c r="G6100" s="135"/>
      <c r="H6100" s="136"/>
    </row>
    <row r="6101" spans="1:8" x14ac:dyDescent="0.2">
      <c r="A6101" s="132"/>
      <c r="B6101" s="133"/>
      <c r="C6101" s="92"/>
      <c r="D6101" s="134"/>
      <c r="E6101" s="132"/>
      <c r="F6101" s="135"/>
      <c r="G6101" s="135"/>
      <c r="H6101" s="136"/>
    </row>
    <row r="6102" spans="1:8" x14ac:dyDescent="0.2">
      <c r="A6102" s="132"/>
      <c r="B6102" s="133"/>
      <c r="C6102" s="92"/>
      <c r="D6102" s="134"/>
      <c r="E6102" s="132"/>
      <c r="F6102" s="135"/>
      <c r="G6102" s="135"/>
      <c r="H6102" s="136"/>
    </row>
    <row r="6103" spans="1:8" x14ac:dyDescent="0.2">
      <c r="A6103" s="132"/>
      <c r="B6103" s="133"/>
      <c r="C6103" s="92"/>
      <c r="D6103" s="134"/>
      <c r="E6103" s="132"/>
      <c r="F6103" s="135"/>
      <c r="G6103" s="135"/>
      <c r="H6103" s="136"/>
    </row>
    <row r="6104" spans="1:8" x14ac:dyDescent="0.2">
      <c r="A6104" s="132"/>
      <c r="B6104" s="133"/>
      <c r="C6104" s="92"/>
      <c r="D6104" s="134"/>
      <c r="E6104" s="132"/>
      <c r="F6104" s="135"/>
      <c r="G6104" s="135"/>
      <c r="H6104" s="136"/>
    </row>
    <row r="6105" spans="1:8" x14ac:dyDescent="0.2">
      <c r="A6105" s="132"/>
      <c r="B6105" s="133"/>
      <c r="C6105" s="92"/>
      <c r="D6105" s="134"/>
      <c r="E6105" s="132"/>
      <c r="F6105" s="135"/>
      <c r="G6105" s="135"/>
      <c r="H6105" s="136"/>
    </row>
    <row r="6106" spans="1:8" x14ac:dyDescent="0.2">
      <c r="A6106" s="132"/>
      <c r="B6106" s="133"/>
      <c r="C6106" s="92"/>
      <c r="D6106" s="134"/>
      <c r="E6106" s="132"/>
      <c r="F6106" s="135"/>
      <c r="G6106" s="135"/>
      <c r="H6106" s="136"/>
    </row>
    <row r="6107" spans="1:8" x14ac:dyDescent="0.2">
      <c r="A6107" s="132"/>
      <c r="B6107" s="133"/>
      <c r="C6107" s="92"/>
      <c r="D6107" s="134"/>
      <c r="E6107" s="132"/>
      <c r="F6107" s="135"/>
      <c r="G6107" s="135"/>
      <c r="H6107" s="136"/>
    </row>
    <row r="6108" spans="1:8" x14ac:dyDescent="0.2">
      <c r="A6108" s="132"/>
      <c r="B6108" s="133"/>
      <c r="C6108" s="92"/>
      <c r="D6108" s="134"/>
      <c r="E6108" s="132"/>
      <c r="F6108" s="135"/>
      <c r="G6108" s="135"/>
      <c r="H6108" s="136"/>
    </row>
    <row r="6109" spans="1:8" x14ac:dyDescent="0.2">
      <c r="A6109" s="132"/>
      <c r="B6109" s="133"/>
      <c r="C6109" s="92"/>
      <c r="D6109" s="134"/>
      <c r="E6109" s="132"/>
      <c r="F6109" s="135"/>
      <c r="G6109" s="135"/>
      <c r="H6109" s="136"/>
    </row>
    <row r="6110" spans="1:8" x14ac:dyDescent="0.2">
      <c r="A6110" s="132"/>
      <c r="B6110" s="133"/>
      <c r="C6110" s="92"/>
      <c r="D6110" s="134"/>
      <c r="E6110" s="132"/>
      <c r="F6110" s="135"/>
      <c r="G6110" s="135"/>
      <c r="H6110" s="136"/>
    </row>
    <row r="6111" spans="1:8" x14ac:dyDescent="0.2">
      <c r="A6111" s="132"/>
      <c r="B6111" s="133"/>
      <c r="C6111" s="92"/>
      <c r="D6111" s="134"/>
      <c r="E6111" s="132"/>
      <c r="F6111" s="135"/>
      <c r="G6111" s="135"/>
      <c r="H6111" s="136"/>
    </row>
    <row r="6112" spans="1:8" x14ac:dyDescent="0.2">
      <c r="A6112" s="132"/>
      <c r="B6112" s="133"/>
      <c r="C6112" s="92"/>
      <c r="D6112" s="134"/>
      <c r="E6112" s="132"/>
      <c r="F6112" s="135"/>
      <c r="G6112" s="135"/>
      <c r="H6112" s="136"/>
    </row>
    <row r="6113" spans="1:8" x14ac:dyDescent="0.2">
      <c r="A6113" s="132"/>
      <c r="B6113" s="133"/>
      <c r="C6113" s="92"/>
      <c r="D6113" s="134"/>
      <c r="E6113" s="132"/>
      <c r="F6113" s="135"/>
      <c r="G6113" s="135"/>
      <c r="H6113" s="136"/>
    </row>
    <row r="6114" spans="1:8" x14ac:dyDescent="0.2">
      <c r="A6114" s="132"/>
      <c r="B6114" s="133"/>
      <c r="C6114" s="92"/>
      <c r="D6114" s="134"/>
      <c r="E6114" s="132"/>
      <c r="F6114" s="135"/>
      <c r="G6114" s="135"/>
      <c r="H6114" s="136"/>
    </row>
    <row r="6115" spans="1:8" x14ac:dyDescent="0.2">
      <c r="A6115" s="132"/>
      <c r="B6115" s="133"/>
      <c r="C6115" s="92"/>
      <c r="D6115" s="134"/>
      <c r="E6115" s="132"/>
      <c r="F6115" s="135"/>
      <c r="G6115" s="135"/>
      <c r="H6115" s="136"/>
    </row>
    <row r="6116" spans="1:8" x14ac:dyDescent="0.2">
      <c r="A6116" s="132"/>
      <c r="B6116" s="133"/>
      <c r="C6116" s="92"/>
      <c r="D6116" s="134"/>
      <c r="E6116" s="132"/>
      <c r="F6116" s="135"/>
      <c r="G6116" s="135"/>
      <c r="H6116" s="136"/>
    </row>
    <row r="6117" spans="1:8" x14ac:dyDescent="0.2">
      <c r="A6117" s="132"/>
      <c r="B6117" s="133"/>
      <c r="C6117" s="92"/>
      <c r="D6117" s="134"/>
      <c r="E6117" s="132"/>
      <c r="F6117" s="135"/>
      <c r="G6117" s="135"/>
      <c r="H6117" s="136"/>
    </row>
    <row r="6118" spans="1:8" x14ac:dyDescent="0.2">
      <c r="A6118" s="132"/>
      <c r="B6118" s="133"/>
      <c r="C6118" s="92"/>
      <c r="D6118" s="134"/>
      <c r="E6118" s="132"/>
      <c r="F6118" s="135"/>
      <c r="G6118" s="135"/>
      <c r="H6118" s="136"/>
    </row>
    <row r="6119" spans="1:8" x14ac:dyDescent="0.2">
      <c r="A6119" s="132"/>
      <c r="B6119" s="133"/>
      <c r="C6119" s="92"/>
      <c r="D6119" s="134"/>
      <c r="E6119" s="132"/>
      <c r="F6119" s="135"/>
      <c r="G6119" s="135"/>
      <c r="H6119" s="136"/>
    </row>
    <row r="6120" spans="1:8" x14ac:dyDescent="0.2">
      <c r="A6120" s="132"/>
      <c r="B6120" s="133"/>
      <c r="C6120" s="92"/>
      <c r="D6120" s="134"/>
      <c r="E6120" s="132"/>
      <c r="F6120" s="135"/>
      <c r="G6120" s="135"/>
      <c r="H6120" s="136"/>
    </row>
    <row r="6121" spans="1:8" x14ac:dyDescent="0.2">
      <c r="A6121" s="132"/>
      <c r="B6121" s="133"/>
      <c r="C6121" s="92"/>
      <c r="D6121" s="134"/>
      <c r="E6121" s="132"/>
      <c r="F6121" s="135"/>
      <c r="G6121" s="135"/>
      <c r="H6121" s="136"/>
    </row>
    <row r="6122" spans="1:8" x14ac:dyDescent="0.2">
      <c r="A6122" s="132"/>
      <c r="B6122" s="133"/>
      <c r="C6122" s="92"/>
      <c r="D6122" s="134"/>
      <c r="E6122" s="132"/>
      <c r="F6122" s="135"/>
      <c r="G6122" s="135"/>
      <c r="H6122" s="136"/>
    </row>
    <row r="6123" spans="1:8" x14ac:dyDescent="0.2">
      <c r="A6123" s="132"/>
      <c r="B6123" s="133"/>
      <c r="C6123" s="92"/>
      <c r="D6123" s="134"/>
      <c r="E6123" s="132"/>
      <c r="F6123" s="135"/>
      <c r="G6123" s="135"/>
      <c r="H6123" s="136"/>
    </row>
    <row r="6124" spans="1:8" x14ac:dyDescent="0.2">
      <c r="A6124" s="132"/>
      <c r="B6124" s="133"/>
      <c r="C6124" s="92"/>
      <c r="D6124" s="134"/>
      <c r="E6124" s="132"/>
      <c r="F6124" s="135"/>
      <c r="G6124" s="135"/>
      <c r="H6124" s="136"/>
    </row>
    <row r="6125" spans="1:8" x14ac:dyDescent="0.2">
      <c r="A6125" s="132"/>
      <c r="B6125" s="133"/>
      <c r="C6125" s="92"/>
      <c r="D6125" s="134"/>
      <c r="E6125" s="132"/>
      <c r="F6125" s="135"/>
      <c r="G6125" s="135"/>
      <c r="H6125" s="136"/>
    </row>
    <row r="6126" spans="1:8" x14ac:dyDescent="0.2">
      <c r="A6126" s="132"/>
      <c r="B6126" s="133"/>
      <c r="C6126" s="92"/>
      <c r="D6126" s="134"/>
      <c r="E6126" s="132"/>
      <c r="F6126" s="135"/>
      <c r="G6126" s="135"/>
      <c r="H6126" s="136"/>
    </row>
    <row r="6127" spans="1:8" x14ac:dyDescent="0.2">
      <c r="A6127" s="132"/>
      <c r="B6127" s="133"/>
      <c r="C6127" s="92"/>
      <c r="D6127" s="134"/>
      <c r="E6127" s="132"/>
      <c r="F6127" s="135"/>
      <c r="G6127" s="135"/>
      <c r="H6127" s="136"/>
    </row>
    <row r="6128" spans="1:8" x14ac:dyDescent="0.2">
      <c r="A6128" s="132"/>
      <c r="B6128" s="133"/>
      <c r="C6128" s="92"/>
      <c r="D6128" s="134"/>
      <c r="E6128" s="132"/>
      <c r="F6128" s="135"/>
      <c r="G6128" s="135"/>
      <c r="H6128" s="136"/>
    </row>
    <row r="6129" spans="1:8" x14ac:dyDescent="0.2">
      <c r="A6129" s="132"/>
      <c r="B6129" s="133"/>
      <c r="C6129" s="92"/>
      <c r="D6129" s="134"/>
      <c r="E6129" s="132"/>
      <c r="F6129" s="135"/>
      <c r="G6129" s="135"/>
      <c r="H6129" s="136"/>
    </row>
    <row r="6130" spans="1:8" x14ac:dyDescent="0.2">
      <c r="A6130" s="132"/>
      <c r="B6130" s="133"/>
      <c r="C6130" s="92"/>
      <c r="D6130" s="134"/>
      <c r="E6130" s="132"/>
      <c r="F6130" s="135"/>
      <c r="G6130" s="135"/>
      <c r="H6130" s="136"/>
    </row>
    <row r="6131" spans="1:8" x14ac:dyDescent="0.2">
      <c r="A6131" s="132"/>
      <c r="B6131" s="133"/>
      <c r="C6131" s="92"/>
      <c r="D6131" s="134"/>
      <c r="E6131" s="132"/>
      <c r="F6131" s="135"/>
      <c r="G6131" s="135"/>
      <c r="H6131" s="136"/>
    </row>
    <row r="6132" spans="1:8" x14ac:dyDescent="0.2">
      <c r="A6132" s="132"/>
      <c r="B6132" s="133"/>
      <c r="C6132" s="92"/>
      <c r="D6132" s="134"/>
      <c r="E6132" s="132"/>
      <c r="F6132" s="135"/>
      <c r="G6132" s="135"/>
      <c r="H6132" s="136"/>
    </row>
    <row r="6133" spans="1:8" x14ac:dyDescent="0.2">
      <c r="A6133" s="132"/>
      <c r="B6133" s="133"/>
      <c r="C6133" s="92"/>
      <c r="D6133" s="134"/>
      <c r="E6133" s="132"/>
      <c r="F6133" s="135"/>
      <c r="G6133" s="135"/>
      <c r="H6133" s="136"/>
    </row>
    <row r="6134" spans="1:8" x14ac:dyDescent="0.2">
      <c r="A6134" s="132"/>
      <c r="B6134" s="133"/>
      <c r="C6134" s="92"/>
      <c r="D6134" s="134"/>
      <c r="E6134" s="132"/>
      <c r="F6134" s="135"/>
      <c r="G6134" s="135"/>
      <c r="H6134" s="136"/>
    </row>
    <row r="6135" spans="1:8" x14ac:dyDescent="0.2">
      <c r="A6135" s="132"/>
      <c r="B6135" s="133"/>
      <c r="C6135" s="92"/>
      <c r="D6135" s="134"/>
      <c r="E6135" s="132"/>
      <c r="F6135" s="135"/>
      <c r="G6135" s="135"/>
      <c r="H6135" s="136"/>
    </row>
    <row r="6136" spans="1:8" x14ac:dyDescent="0.2">
      <c r="A6136" s="132"/>
      <c r="B6136" s="133"/>
      <c r="C6136" s="92"/>
      <c r="D6136" s="134"/>
      <c r="E6136" s="132"/>
      <c r="F6136" s="135"/>
      <c r="G6136" s="135"/>
      <c r="H6136" s="136"/>
    </row>
    <row r="6137" spans="1:8" x14ac:dyDescent="0.2">
      <c r="A6137" s="132"/>
      <c r="B6137" s="133"/>
      <c r="C6137" s="92"/>
      <c r="D6137" s="134"/>
      <c r="E6137" s="132"/>
      <c r="F6137" s="135"/>
      <c r="G6137" s="135"/>
      <c r="H6137" s="136"/>
    </row>
    <row r="6138" spans="1:8" x14ac:dyDescent="0.2">
      <c r="A6138" s="132"/>
      <c r="B6138" s="133"/>
      <c r="C6138" s="92"/>
      <c r="D6138" s="134"/>
      <c r="E6138" s="132"/>
      <c r="F6138" s="135"/>
      <c r="G6138" s="135"/>
      <c r="H6138" s="136"/>
    </row>
    <row r="6139" spans="1:8" x14ac:dyDescent="0.2">
      <c r="A6139" s="132"/>
      <c r="B6139" s="133"/>
      <c r="C6139" s="92"/>
      <c r="D6139" s="134"/>
      <c r="E6139" s="132"/>
      <c r="F6139" s="135"/>
      <c r="G6139" s="135"/>
      <c r="H6139" s="136"/>
    </row>
    <row r="6140" spans="1:8" x14ac:dyDescent="0.2">
      <c r="A6140" s="132"/>
      <c r="B6140" s="133"/>
      <c r="C6140" s="92"/>
      <c r="D6140" s="134"/>
      <c r="E6140" s="132"/>
      <c r="F6140" s="135"/>
      <c r="G6140" s="135"/>
      <c r="H6140" s="136"/>
    </row>
    <row r="6141" spans="1:8" x14ac:dyDescent="0.2">
      <c r="A6141" s="132"/>
      <c r="B6141" s="133"/>
      <c r="C6141" s="92"/>
      <c r="D6141" s="134"/>
      <c r="E6141" s="132"/>
      <c r="F6141" s="135"/>
      <c r="G6141" s="135"/>
      <c r="H6141" s="136"/>
    </row>
    <row r="6142" spans="1:8" x14ac:dyDescent="0.2">
      <c r="A6142" s="132"/>
      <c r="B6142" s="133"/>
      <c r="C6142" s="92"/>
      <c r="D6142" s="134"/>
      <c r="E6142" s="132"/>
      <c r="F6142" s="135"/>
      <c r="G6142" s="135"/>
      <c r="H6142" s="136"/>
    </row>
    <row r="6143" spans="1:8" x14ac:dyDescent="0.2">
      <c r="A6143" s="132"/>
      <c r="B6143" s="133"/>
      <c r="C6143" s="92"/>
      <c r="D6143" s="134"/>
      <c r="E6143" s="132"/>
      <c r="F6143" s="135"/>
      <c r="G6143" s="135"/>
      <c r="H6143" s="136"/>
    </row>
    <row r="6144" spans="1:8" x14ac:dyDescent="0.2">
      <c r="A6144" s="132"/>
      <c r="B6144" s="133"/>
      <c r="C6144" s="92"/>
      <c r="D6144" s="134"/>
      <c r="E6144" s="132"/>
      <c r="F6144" s="135"/>
      <c r="G6144" s="135"/>
      <c r="H6144" s="136"/>
    </row>
    <row r="6145" spans="1:8" x14ac:dyDescent="0.2">
      <c r="A6145" s="132"/>
      <c r="B6145" s="133"/>
      <c r="C6145" s="92"/>
      <c r="D6145" s="134"/>
      <c r="E6145" s="132"/>
      <c r="F6145" s="135"/>
      <c r="G6145" s="135"/>
      <c r="H6145" s="136"/>
    </row>
    <row r="6146" spans="1:8" x14ac:dyDescent="0.2">
      <c r="A6146" s="132"/>
      <c r="B6146" s="133"/>
      <c r="C6146" s="92"/>
      <c r="D6146" s="134"/>
      <c r="E6146" s="132"/>
      <c r="F6146" s="135"/>
      <c r="G6146" s="135"/>
      <c r="H6146" s="136"/>
    </row>
    <row r="6147" spans="1:8" x14ac:dyDescent="0.2">
      <c r="A6147" s="132"/>
      <c r="B6147" s="133"/>
      <c r="C6147" s="92"/>
      <c r="D6147" s="134"/>
      <c r="E6147" s="132"/>
      <c r="F6147" s="135"/>
      <c r="G6147" s="135"/>
      <c r="H6147" s="136"/>
    </row>
    <row r="6148" spans="1:8" x14ac:dyDescent="0.2">
      <c r="A6148" s="132"/>
      <c r="B6148" s="133"/>
      <c r="C6148" s="92"/>
      <c r="D6148" s="134"/>
      <c r="E6148" s="132"/>
      <c r="F6148" s="135"/>
      <c r="G6148" s="135"/>
      <c r="H6148" s="136"/>
    </row>
    <row r="6149" spans="1:8" x14ac:dyDescent="0.2">
      <c r="A6149" s="132"/>
      <c r="B6149" s="133"/>
      <c r="C6149" s="92"/>
      <c r="D6149" s="134"/>
      <c r="E6149" s="132"/>
      <c r="F6149" s="135"/>
      <c r="G6149" s="135"/>
      <c r="H6149" s="136"/>
    </row>
    <row r="6150" spans="1:8" x14ac:dyDescent="0.2">
      <c r="A6150" s="132"/>
      <c r="B6150" s="133"/>
      <c r="C6150" s="92"/>
      <c r="D6150" s="134"/>
      <c r="E6150" s="132"/>
      <c r="F6150" s="135"/>
      <c r="G6150" s="135"/>
      <c r="H6150" s="136"/>
    </row>
    <row r="6151" spans="1:8" x14ac:dyDescent="0.2">
      <c r="A6151" s="132"/>
      <c r="B6151" s="133"/>
      <c r="C6151" s="92"/>
      <c r="D6151" s="134"/>
      <c r="E6151" s="132"/>
      <c r="F6151" s="135"/>
      <c r="G6151" s="135"/>
      <c r="H6151" s="136"/>
    </row>
    <row r="6152" spans="1:8" x14ac:dyDescent="0.2">
      <c r="A6152" s="132"/>
      <c r="B6152" s="133"/>
      <c r="C6152" s="92"/>
      <c r="D6152" s="134"/>
      <c r="E6152" s="132"/>
      <c r="F6152" s="135"/>
      <c r="G6152" s="135"/>
      <c r="H6152" s="136"/>
    </row>
    <row r="6153" spans="1:8" x14ac:dyDescent="0.2">
      <c r="A6153" s="132"/>
      <c r="B6153" s="133"/>
      <c r="C6153" s="92"/>
      <c r="D6153" s="134"/>
      <c r="E6153" s="132"/>
      <c r="F6153" s="135"/>
      <c r="G6153" s="135"/>
      <c r="H6153" s="136"/>
    </row>
    <row r="6154" spans="1:8" x14ac:dyDescent="0.2">
      <c r="A6154" s="132"/>
      <c r="B6154" s="133"/>
      <c r="C6154" s="92"/>
      <c r="D6154" s="134"/>
      <c r="E6154" s="132"/>
      <c r="F6154" s="135"/>
      <c r="G6154" s="135"/>
      <c r="H6154" s="136"/>
    </row>
    <row r="6155" spans="1:8" x14ac:dyDescent="0.2">
      <c r="A6155" s="132"/>
      <c r="B6155" s="133"/>
      <c r="C6155" s="92"/>
      <c r="D6155" s="134"/>
      <c r="E6155" s="132"/>
      <c r="F6155" s="135"/>
      <c r="G6155" s="135"/>
      <c r="H6155" s="136"/>
    </row>
    <row r="6156" spans="1:8" x14ac:dyDescent="0.2">
      <c r="A6156" s="132"/>
      <c r="B6156" s="133"/>
      <c r="C6156" s="92"/>
      <c r="D6156" s="134"/>
      <c r="E6156" s="132"/>
      <c r="F6156" s="135"/>
      <c r="G6156" s="135"/>
      <c r="H6156" s="136"/>
    </row>
    <row r="6157" spans="1:8" x14ac:dyDescent="0.2">
      <c r="A6157" s="132"/>
      <c r="B6157" s="133"/>
      <c r="C6157" s="92"/>
      <c r="D6157" s="134"/>
      <c r="E6157" s="132"/>
      <c r="F6157" s="135"/>
      <c r="G6157" s="135"/>
      <c r="H6157" s="136"/>
    </row>
    <row r="6158" spans="1:8" x14ac:dyDescent="0.2">
      <c r="A6158" s="132"/>
      <c r="B6158" s="133"/>
      <c r="C6158" s="92"/>
      <c r="D6158" s="134"/>
      <c r="E6158" s="132"/>
      <c r="F6158" s="135"/>
      <c r="G6158" s="135"/>
      <c r="H6158" s="136"/>
    </row>
    <row r="6159" spans="1:8" x14ac:dyDescent="0.2">
      <c r="A6159" s="132"/>
      <c r="B6159" s="133"/>
      <c r="C6159" s="92"/>
      <c r="D6159" s="134"/>
      <c r="E6159" s="132"/>
      <c r="F6159" s="135"/>
      <c r="G6159" s="135"/>
      <c r="H6159" s="136"/>
    </row>
    <row r="6160" spans="1:8" x14ac:dyDescent="0.2">
      <c r="A6160" s="132"/>
      <c r="B6160" s="133"/>
      <c r="C6160" s="92"/>
      <c r="D6160" s="134"/>
      <c r="E6160" s="132"/>
      <c r="F6160" s="135"/>
      <c r="G6160" s="135"/>
      <c r="H6160" s="136"/>
    </row>
    <row r="6161" spans="1:8" x14ac:dyDescent="0.2">
      <c r="A6161" s="132"/>
      <c r="B6161" s="133"/>
      <c r="C6161" s="92"/>
      <c r="D6161" s="134"/>
      <c r="E6161" s="132"/>
      <c r="F6161" s="135"/>
      <c r="G6161" s="135"/>
      <c r="H6161" s="136"/>
    </row>
    <row r="6162" spans="1:8" x14ac:dyDescent="0.2">
      <c r="A6162" s="132"/>
      <c r="B6162" s="133"/>
      <c r="C6162" s="92"/>
      <c r="D6162" s="134"/>
      <c r="E6162" s="132"/>
      <c r="F6162" s="135"/>
      <c r="G6162" s="135"/>
      <c r="H6162" s="136"/>
    </row>
    <row r="6163" spans="1:8" x14ac:dyDescent="0.2">
      <c r="A6163" s="132"/>
      <c r="B6163" s="133"/>
      <c r="C6163" s="92"/>
      <c r="D6163" s="134"/>
      <c r="E6163" s="132"/>
      <c r="F6163" s="135"/>
      <c r="G6163" s="135"/>
      <c r="H6163" s="136"/>
    </row>
    <row r="6164" spans="1:8" x14ac:dyDescent="0.2">
      <c r="A6164" s="132"/>
      <c r="B6164" s="133"/>
      <c r="C6164" s="92"/>
      <c r="D6164" s="134"/>
      <c r="E6164" s="132"/>
      <c r="F6164" s="135"/>
      <c r="G6164" s="135"/>
      <c r="H6164" s="136"/>
    </row>
    <row r="6165" spans="1:8" x14ac:dyDescent="0.2">
      <c r="A6165" s="132"/>
      <c r="B6165" s="133"/>
      <c r="C6165" s="92"/>
      <c r="D6165" s="134"/>
      <c r="E6165" s="132"/>
      <c r="F6165" s="135"/>
      <c r="G6165" s="135"/>
      <c r="H6165" s="136"/>
    </row>
    <row r="6166" spans="1:8" x14ac:dyDescent="0.2">
      <c r="A6166" s="132"/>
      <c r="B6166" s="133"/>
      <c r="C6166" s="92"/>
      <c r="D6166" s="134"/>
      <c r="E6166" s="132"/>
      <c r="F6166" s="135"/>
      <c r="G6166" s="135"/>
      <c r="H6166" s="136"/>
    </row>
    <row r="6167" spans="1:8" x14ac:dyDescent="0.2">
      <c r="A6167" s="132"/>
      <c r="B6167" s="133"/>
      <c r="C6167" s="92"/>
      <c r="D6167" s="134"/>
      <c r="E6167" s="132"/>
      <c r="F6167" s="135"/>
      <c r="G6167" s="135"/>
      <c r="H6167" s="136"/>
    </row>
    <row r="6168" spans="1:8" x14ac:dyDescent="0.2">
      <c r="A6168" s="132"/>
      <c r="B6168" s="133"/>
      <c r="C6168" s="92"/>
      <c r="D6168" s="134"/>
      <c r="E6168" s="132"/>
      <c r="F6168" s="135"/>
      <c r="G6168" s="135"/>
      <c r="H6168" s="136"/>
    </row>
    <row r="6169" spans="1:8" x14ac:dyDescent="0.2">
      <c r="A6169" s="132"/>
      <c r="B6169" s="133"/>
      <c r="C6169" s="92"/>
      <c r="D6169" s="134"/>
      <c r="E6169" s="132"/>
      <c r="F6169" s="135"/>
      <c r="G6169" s="135"/>
      <c r="H6169" s="136"/>
    </row>
    <row r="6170" spans="1:8" x14ac:dyDescent="0.2">
      <c r="A6170" s="132"/>
      <c r="B6170" s="133"/>
      <c r="C6170" s="92"/>
      <c r="D6170" s="134"/>
      <c r="E6170" s="132"/>
      <c r="F6170" s="135"/>
      <c r="G6170" s="135"/>
      <c r="H6170" s="136"/>
    </row>
    <row r="6171" spans="1:8" x14ac:dyDescent="0.2">
      <c r="A6171" s="132"/>
      <c r="B6171" s="133"/>
      <c r="C6171" s="92"/>
      <c r="D6171" s="134"/>
      <c r="E6171" s="132"/>
      <c r="F6171" s="135"/>
      <c r="G6171" s="135"/>
      <c r="H6171" s="136"/>
    </row>
    <row r="6172" spans="1:8" x14ac:dyDescent="0.2">
      <c r="A6172" s="132"/>
      <c r="B6172" s="133"/>
      <c r="C6172" s="92"/>
      <c r="D6172" s="134"/>
      <c r="E6172" s="132"/>
      <c r="F6172" s="135"/>
      <c r="G6172" s="135"/>
      <c r="H6172" s="136"/>
    </row>
    <row r="6173" spans="1:8" x14ac:dyDescent="0.2">
      <c r="A6173" s="132"/>
      <c r="B6173" s="133"/>
      <c r="C6173" s="92"/>
      <c r="D6173" s="134"/>
      <c r="E6173" s="132"/>
      <c r="F6173" s="135"/>
      <c r="G6173" s="135"/>
      <c r="H6173" s="136"/>
    </row>
    <row r="6174" spans="1:8" x14ac:dyDescent="0.2">
      <c r="A6174" s="132"/>
      <c r="B6174" s="133"/>
      <c r="C6174" s="92"/>
      <c r="D6174" s="134"/>
      <c r="E6174" s="132"/>
      <c r="F6174" s="135"/>
      <c r="G6174" s="135"/>
      <c r="H6174" s="136"/>
    </row>
    <row r="6175" spans="1:8" x14ac:dyDescent="0.2">
      <c r="A6175" s="132"/>
      <c r="B6175" s="133"/>
      <c r="C6175" s="92"/>
      <c r="D6175" s="134"/>
      <c r="E6175" s="132"/>
      <c r="F6175" s="135"/>
      <c r="G6175" s="135"/>
      <c r="H6175" s="136"/>
    </row>
    <row r="6176" spans="1:8" x14ac:dyDescent="0.2">
      <c r="A6176" s="132"/>
      <c r="B6176" s="133"/>
      <c r="C6176" s="92"/>
      <c r="D6176" s="134"/>
      <c r="E6176" s="132"/>
      <c r="F6176" s="135"/>
      <c r="G6176" s="135"/>
      <c r="H6176" s="136"/>
    </row>
    <row r="6177" spans="1:8" x14ac:dyDescent="0.2">
      <c r="A6177" s="132"/>
      <c r="B6177" s="133"/>
      <c r="C6177" s="92"/>
      <c r="D6177" s="134"/>
      <c r="E6177" s="132"/>
      <c r="F6177" s="135"/>
      <c r="G6177" s="135"/>
      <c r="H6177" s="136"/>
    </row>
    <row r="6178" spans="1:8" x14ac:dyDescent="0.2">
      <c r="A6178" s="132"/>
      <c r="B6178" s="133"/>
      <c r="C6178" s="92"/>
      <c r="D6178" s="134"/>
      <c r="E6178" s="132"/>
      <c r="F6178" s="135"/>
      <c r="G6178" s="135"/>
      <c r="H6178" s="136"/>
    </row>
    <row r="6179" spans="1:8" x14ac:dyDescent="0.2">
      <c r="A6179" s="132"/>
      <c r="B6179" s="133"/>
      <c r="C6179" s="92"/>
      <c r="D6179" s="134"/>
      <c r="E6179" s="132"/>
      <c r="F6179" s="135"/>
      <c r="G6179" s="135"/>
      <c r="H6179" s="136"/>
    </row>
    <row r="6180" spans="1:8" x14ac:dyDescent="0.2">
      <c r="A6180" s="132"/>
      <c r="B6180" s="133"/>
      <c r="C6180" s="92"/>
      <c r="D6180" s="134"/>
      <c r="E6180" s="132"/>
      <c r="F6180" s="135"/>
      <c r="G6180" s="135"/>
      <c r="H6180" s="136"/>
    </row>
    <row r="6181" spans="1:8" x14ac:dyDescent="0.2">
      <c r="A6181" s="132"/>
      <c r="B6181" s="133"/>
      <c r="C6181" s="92"/>
      <c r="D6181" s="134"/>
      <c r="E6181" s="132"/>
      <c r="F6181" s="135"/>
      <c r="G6181" s="135"/>
      <c r="H6181" s="136"/>
    </row>
    <row r="6182" spans="1:8" x14ac:dyDescent="0.2">
      <c r="A6182" s="132"/>
      <c r="B6182" s="133"/>
      <c r="C6182" s="92"/>
      <c r="D6182" s="134"/>
      <c r="E6182" s="132"/>
      <c r="F6182" s="135"/>
      <c r="G6182" s="135"/>
      <c r="H6182" s="136"/>
    </row>
    <row r="6183" spans="1:8" x14ac:dyDescent="0.2">
      <c r="A6183" s="132"/>
      <c r="B6183" s="133"/>
      <c r="C6183" s="92"/>
      <c r="D6183" s="134"/>
      <c r="E6183" s="132"/>
      <c r="F6183" s="135"/>
      <c r="G6183" s="135"/>
      <c r="H6183" s="136"/>
    </row>
    <row r="6184" spans="1:8" x14ac:dyDescent="0.2">
      <c r="A6184" s="132"/>
      <c r="B6184" s="133"/>
      <c r="C6184" s="92"/>
      <c r="D6184" s="134"/>
      <c r="E6184" s="132"/>
      <c r="F6184" s="135"/>
      <c r="G6184" s="135"/>
      <c r="H6184" s="136"/>
    </row>
    <row r="6185" spans="1:8" x14ac:dyDescent="0.2">
      <c r="A6185" s="132"/>
      <c r="B6185" s="133"/>
      <c r="C6185" s="92"/>
      <c r="D6185" s="134"/>
      <c r="E6185" s="132"/>
      <c r="F6185" s="135"/>
      <c r="G6185" s="135"/>
      <c r="H6185" s="136"/>
    </row>
    <row r="6186" spans="1:8" x14ac:dyDescent="0.2">
      <c r="A6186" s="132"/>
      <c r="B6186" s="133"/>
      <c r="C6186" s="92"/>
      <c r="D6186" s="134"/>
      <c r="E6186" s="132"/>
      <c r="F6186" s="135"/>
      <c r="G6186" s="135"/>
      <c r="H6186" s="136"/>
    </row>
    <row r="6187" spans="1:8" x14ac:dyDescent="0.2">
      <c r="A6187" s="132"/>
      <c r="B6187" s="133"/>
      <c r="C6187" s="92"/>
      <c r="D6187" s="134"/>
      <c r="E6187" s="132"/>
      <c r="F6187" s="135"/>
      <c r="G6187" s="135"/>
      <c r="H6187" s="136"/>
    </row>
    <row r="6188" spans="1:8" x14ac:dyDescent="0.2">
      <c r="A6188" s="132"/>
      <c r="B6188" s="133"/>
      <c r="C6188" s="92"/>
      <c r="D6188" s="134"/>
      <c r="E6188" s="132"/>
      <c r="F6188" s="135"/>
      <c r="G6188" s="135"/>
      <c r="H6188" s="136"/>
    </row>
    <row r="6189" spans="1:8" x14ac:dyDescent="0.2">
      <c r="A6189" s="132"/>
      <c r="B6189" s="133"/>
      <c r="C6189" s="92"/>
      <c r="D6189" s="134"/>
      <c r="E6189" s="132"/>
      <c r="F6189" s="135"/>
      <c r="G6189" s="135"/>
      <c r="H6189" s="136"/>
    </row>
    <row r="6190" spans="1:8" x14ac:dyDescent="0.2">
      <c r="A6190" s="132"/>
      <c r="B6190" s="133"/>
      <c r="C6190" s="92"/>
      <c r="D6190" s="134"/>
      <c r="E6190" s="132"/>
      <c r="F6190" s="135"/>
      <c r="G6190" s="135"/>
      <c r="H6190" s="136"/>
    </row>
    <row r="6191" spans="1:8" x14ac:dyDescent="0.2">
      <c r="A6191" s="132"/>
      <c r="B6191" s="133"/>
      <c r="C6191" s="92"/>
      <c r="D6191" s="134"/>
      <c r="E6191" s="132"/>
      <c r="F6191" s="135"/>
      <c r="G6191" s="135"/>
      <c r="H6191" s="136"/>
    </row>
    <row r="6192" spans="1:8" x14ac:dyDescent="0.2">
      <c r="A6192" s="132"/>
      <c r="B6192" s="133"/>
      <c r="C6192" s="92"/>
      <c r="D6192" s="134"/>
      <c r="E6192" s="132"/>
      <c r="F6192" s="135"/>
      <c r="G6192" s="135"/>
      <c r="H6192" s="136"/>
    </row>
    <row r="6193" spans="1:8" x14ac:dyDescent="0.2">
      <c r="A6193" s="132"/>
      <c r="B6193" s="133"/>
      <c r="C6193" s="92"/>
      <c r="D6193" s="134"/>
      <c r="E6193" s="132"/>
      <c r="F6193" s="135"/>
      <c r="G6193" s="135"/>
      <c r="H6193" s="136"/>
    </row>
    <row r="6194" spans="1:8" x14ac:dyDescent="0.2">
      <c r="A6194" s="132"/>
      <c r="B6194" s="133"/>
      <c r="C6194" s="92"/>
      <c r="D6194" s="134"/>
      <c r="E6194" s="132"/>
      <c r="F6194" s="135"/>
      <c r="G6194" s="135"/>
      <c r="H6194" s="136"/>
    </row>
    <row r="6195" spans="1:8" x14ac:dyDescent="0.2">
      <c r="A6195" s="132"/>
      <c r="B6195" s="133"/>
      <c r="C6195" s="92"/>
      <c r="D6195" s="134"/>
      <c r="E6195" s="132"/>
      <c r="F6195" s="135"/>
      <c r="G6195" s="135"/>
      <c r="H6195" s="136"/>
    </row>
    <row r="6196" spans="1:8" x14ac:dyDescent="0.2">
      <c r="A6196" s="132"/>
      <c r="B6196" s="133"/>
      <c r="C6196" s="92"/>
      <c r="D6196" s="134"/>
      <c r="E6196" s="132"/>
      <c r="F6196" s="135"/>
      <c r="G6196" s="135"/>
      <c r="H6196" s="136"/>
    </row>
    <row r="6197" spans="1:8" x14ac:dyDescent="0.2">
      <c r="A6197" s="132"/>
      <c r="B6197" s="133"/>
      <c r="C6197" s="92"/>
      <c r="D6197" s="134"/>
      <c r="E6197" s="132"/>
      <c r="F6197" s="135"/>
      <c r="G6197" s="135"/>
      <c r="H6197" s="136"/>
    </row>
    <row r="6198" spans="1:8" x14ac:dyDescent="0.2">
      <c r="A6198" s="132"/>
      <c r="B6198" s="133"/>
      <c r="C6198" s="92"/>
      <c r="D6198" s="134"/>
      <c r="E6198" s="132"/>
      <c r="F6198" s="135"/>
      <c r="G6198" s="135"/>
      <c r="H6198" s="136"/>
    </row>
    <row r="6199" spans="1:8" x14ac:dyDescent="0.2">
      <c r="A6199" s="132"/>
      <c r="B6199" s="133"/>
      <c r="C6199" s="92"/>
      <c r="D6199" s="134"/>
      <c r="E6199" s="132"/>
      <c r="F6199" s="135"/>
      <c r="G6199" s="135"/>
      <c r="H6199" s="136"/>
    </row>
    <row r="6200" spans="1:8" x14ac:dyDescent="0.2">
      <c r="A6200" s="132"/>
      <c r="B6200" s="133"/>
      <c r="C6200" s="92"/>
      <c r="D6200" s="134"/>
      <c r="E6200" s="132"/>
      <c r="F6200" s="135"/>
      <c r="G6200" s="135"/>
      <c r="H6200" s="136"/>
    </row>
    <row r="6201" spans="1:8" x14ac:dyDescent="0.2">
      <c r="A6201" s="132"/>
      <c r="B6201" s="133"/>
      <c r="C6201" s="92"/>
      <c r="D6201" s="134"/>
      <c r="E6201" s="132"/>
      <c r="F6201" s="135"/>
      <c r="G6201" s="135"/>
      <c r="H6201" s="136"/>
    </row>
    <row r="6202" spans="1:8" x14ac:dyDescent="0.2">
      <c r="A6202" s="132"/>
      <c r="B6202" s="133"/>
      <c r="C6202" s="92"/>
      <c r="D6202" s="134"/>
      <c r="E6202" s="132"/>
      <c r="F6202" s="135"/>
      <c r="G6202" s="135"/>
      <c r="H6202" s="136"/>
    </row>
    <row r="6203" spans="1:8" x14ac:dyDescent="0.2">
      <c r="A6203" s="132"/>
      <c r="B6203" s="133"/>
      <c r="C6203" s="92"/>
      <c r="D6203" s="134"/>
      <c r="E6203" s="132"/>
      <c r="F6203" s="135"/>
      <c r="G6203" s="135"/>
      <c r="H6203" s="136"/>
    </row>
    <row r="6204" spans="1:8" x14ac:dyDescent="0.2">
      <c r="A6204" s="132"/>
      <c r="B6204" s="133"/>
      <c r="C6204" s="92"/>
      <c r="D6204" s="134"/>
      <c r="E6204" s="132"/>
      <c r="F6204" s="135"/>
      <c r="G6204" s="135"/>
      <c r="H6204" s="136"/>
    </row>
    <row r="6205" spans="1:8" x14ac:dyDescent="0.2">
      <c r="A6205" s="132"/>
      <c r="B6205" s="133"/>
      <c r="C6205" s="92"/>
      <c r="D6205" s="134"/>
      <c r="E6205" s="132"/>
      <c r="F6205" s="135"/>
      <c r="G6205" s="135"/>
      <c r="H6205" s="136"/>
    </row>
    <row r="6206" spans="1:8" x14ac:dyDescent="0.2">
      <c r="A6206" s="132"/>
      <c r="B6206" s="133"/>
      <c r="C6206" s="92"/>
      <c r="D6206" s="134"/>
      <c r="E6206" s="132"/>
      <c r="F6206" s="135"/>
      <c r="G6206" s="135"/>
      <c r="H6206" s="136"/>
    </row>
    <row r="6207" spans="1:8" x14ac:dyDescent="0.2">
      <c r="A6207" s="132"/>
      <c r="B6207" s="133"/>
      <c r="C6207" s="92"/>
      <c r="D6207" s="134"/>
      <c r="E6207" s="132"/>
      <c r="F6207" s="135"/>
      <c r="G6207" s="135"/>
      <c r="H6207" s="136"/>
    </row>
    <row r="6208" spans="1:8" x14ac:dyDescent="0.2">
      <c r="A6208" s="132"/>
      <c r="B6208" s="133"/>
      <c r="C6208" s="92"/>
      <c r="D6208" s="134"/>
      <c r="E6208" s="132"/>
      <c r="F6208" s="135"/>
      <c r="G6208" s="135"/>
      <c r="H6208" s="136"/>
    </row>
    <row r="6209" spans="1:8" x14ac:dyDescent="0.2">
      <c r="A6209" s="132"/>
      <c r="B6209" s="133"/>
      <c r="C6209" s="92"/>
      <c r="D6209" s="134"/>
      <c r="E6209" s="132"/>
      <c r="F6209" s="135"/>
      <c r="G6209" s="135"/>
      <c r="H6209" s="136"/>
    </row>
    <row r="6210" spans="1:8" x14ac:dyDescent="0.2">
      <c r="A6210" s="132"/>
      <c r="B6210" s="133"/>
      <c r="C6210" s="92"/>
      <c r="D6210" s="134"/>
      <c r="E6210" s="132"/>
      <c r="F6210" s="135"/>
      <c r="G6210" s="135"/>
      <c r="H6210" s="136"/>
    </row>
    <row r="6211" spans="1:8" x14ac:dyDescent="0.2">
      <c r="A6211" s="132"/>
      <c r="B6211" s="133"/>
      <c r="C6211" s="92"/>
      <c r="D6211" s="134"/>
      <c r="E6211" s="132"/>
      <c r="F6211" s="135"/>
      <c r="G6211" s="135"/>
      <c r="H6211" s="136"/>
    </row>
    <row r="6212" spans="1:8" x14ac:dyDescent="0.2">
      <c r="A6212" s="132"/>
      <c r="B6212" s="133"/>
      <c r="C6212" s="92"/>
      <c r="D6212" s="134"/>
      <c r="E6212" s="132"/>
      <c r="F6212" s="135"/>
      <c r="G6212" s="135"/>
      <c r="H6212" s="136"/>
    </row>
    <row r="6213" spans="1:8" x14ac:dyDescent="0.2">
      <c r="A6213" s="132"/>
      <c r="B6213" s="133"/>
      <c r="C6213" s="92"/>
      <c r="D6213" s="134"/>
      <c r="E6213" s="132"/>
      <c r="F6213" s="135"/>
      <c r="G6213" s="135"/>
      <c r="H6213" s="136"/>
    </row>
    <row r="6214" spans="1:8" x14ac:dyDescent="0.2">
      <c r="A6214" s="132"/>
      <c r="B6214" s="133"/>
      <c r="C6214" s="92"/>
      <c r="D6214" s="134"/>
      <c r="E6214" s="132"/>
      <c r="F6214" s="135"/>
      <c r="G6214" s="135"/>
      <c r="H6214" s="136"/>
    </row>
    <row r="6215" spans="1:8" x14ac:dyDescent="0.2">
      <c r="A6215" s="132"/>
      <c r="B6215" s="133"/>
      <c r="C6215" s="92"/>
      <c r="D6215" s="134"/>
      <c r="E6215" s="132"/>
      <c r="F6215" s="135"/>
      <c r="G6215" s="135"/>
      <c r="H6215" s="136"/>
    </row>
    <row r="6216" spans="1:8" x14ac:dyDescent="0.2">
      <c r="A6216" s="132"/>
      <c r="B6216" s="133"/>
      <c r="C6216" s="92"/>
      <c r="D6216" s="134"/>
      <c r="E6216" s="132"/>
      <c r="F6216" s="135"/>
      <c r="G6216" s="135"/>
      <c r="H6216" s="136"/>
    </row>
    <row r="6217" spans="1:8" x14ac:dyDescent="0.2">
      <c r="A6217" s="132"/>
      <c r="B6217" s="133"/>
      <c r="C6217" s="92"/>
      <c r="D6217" s="134"/>
      <c r="E6217" s="132"/>
      <c r="F6217" s="135"/>
      <c r="G6217" s="135"/>
      <c r="H6217" s="136"/>
    </row>
    <row r="6218" spans="1:8" x14ac:dyDescent="0.2">
      <c r="A6218" s="132"/>
      <c r="B6218" s="133"/>
      <c r="C6218" s="92"/>
      <c r="D6218" s="134"/>
      <c r="E6218" s="132"/>
      <c r="F6218" s="135"/>
      <c r="G6218" s="135"/>
      <c r="H6218" s="136"/>
    </row>
    <row r="6219" spans="1:8" x14ac:dyDescent="0.2">
      <c r="A6219" s="132"/>
      <c r="B6219" s="133"/>
      <c r="C6219" s="92"/>
      <c r="D6219" s="134"/>
      <c r="E6219" s="132"/>
      <c r="F6219" s="135"/>
      <c r="G6219" s="135"/>
      <c r="H6219" s="136"/>
    </row>
    <row r="6220" spans="1:8" x14ac:dyDescent="0.2">
      <c r="A6220" s="132"/>
      <c r="B6220" s="133"/>
      <c r="C6220" s="92"/>
      <c r="D6220" s="134"/>
      <c r="E6220" s="132"/>
      <c r="F6220" s="135"/>
      <c r="G6220" s="135"/>
      <c r="H6220" s="136"/>
    </row>
    <row r="6221" spans="1:8" x14ac:dyDescent="0.2">
      <c r="A6221" s="132"/>
      <c r="B6221" s="133"/>
      <c r="C6221" s="92"/>
      <c r="D6221" s="134"/>
      <c r="E6221" s="132"/>
      <c r="F6221" s="135"/>
      <c r="G6221" s="135"/>
      <c r="H6221" s="136"/>
    </row>
    <row r="6222" spans="1:8" x14ac:dyDescent="0.2">
      <c r="A6222" s="132"/>
      <c r="B6222" s="133"/>
      <c r="C6222" s="92"/>
      <c r="D6222" s="134"/>
      <c r="E6222" s="132"/>
      <c r="F6222" s="135"/>
      <c r="G6222" s="135"/>
      <c r="H6222" s="136"/>
    </row>
    <row r="6223" spans="1:8" x14ac:dyDescent="0.2">
      <c r="A6223" s="132"/>
      <c r="B6223" s="133"/>
      <c r="C6223" s="92"/>
      <c r="D6223" s="134"/>
      <c r="E6223" s="132"/>
      <c r="F6223" s="135"/>
      <c r="G6223" s="135"/>
      <c r="H6223" s="136"/>
    </row>
    <row r="6224" spans="1:8" x14ac:dyDescent="0.2">
      <c r="A6224" s="132"/>
      <c r="B6224" s="133"/>
      <c r="C6224" s="92"/>
      <c r="D6224" s="134"/>
      <c r="E6224" s="132"/>
      <c r="F6224" s="135"/>
      <c r="G6224" s="135"/>
      <c r="H6224" s="136"/>
    </row>
    <row r="6225" spans="1:8" x14ac:dyDescent="0.2">
      <c r="A6225" s="132"/>
      <c r="B6225" s="133"/>
      <c r="C6225" s="92"/>
      <c r="D6225" s="134"/>
      <c r="E6225" s="132"/>
      <c r="F6225" s="135"/>
      <c r="G6225" s="135"/>
      <c r="H6225" s="136"/>
    </row>
    <row r="6226" spans="1:8" x14ac:dyDescent="0.2">
      <c r="A6226" s="132"/>
      <c r="B6226" s="133"/>
      <c r="C6226" s="92"/>
      <c r="D6226" s="134"/>
      <c r="E6226" s="132"/>
      <c r="F6226" s="135"/>
      <c r="G6226" s="135"/>
      <c r="H6226" s="136"/>
    </row>
    <row r="6227" spans="1:8" x14ac:dyDescent="0.2">
      <c r="A6227" s="132"/>
      <c r="B6227" s="133"/>
      <c r="C6227" s="92"/>
      <c r="D6227" s="134"/>
      <c r="E6227" s="132"/>
      <c r="F6227" s="135"/>
      <c r="G6227" s="135"/>
      <c r="H6227" s="136"/>
    </row>
    <row r="6228" spans="1:8" x14ac:dyDescent="0.2">
      <c r="A6228" s="132"/>
      <c r="B6228" s="133"/>
      <c r="C6228" s="92"/>
      <c r="D6228" s="134"/>
      <c r="E6228" s="132"/>
      <c r="F6228" s="135"/>
      <c r="G6228" s="135"/>
      <c r="H6228" s="136"/>
    </row>
    <row r="6229" spans="1:8" x14ac:dyDescent="0.2">
      <c r="A6229" s="132"/>
      <c r="B6229" s="133"/>
      <c r="C6229" s="92"/>
      <c r="D6229" s="134"/>
      <c r="E6229" s="132"/>
      <c r="F6229" s="135"/>
      <c r="G6229" s="135"/>
      <c r="H6229" s="136"/>
    </row>
    <row r="6230" spans="1:8" x14ac:dyDescent="0.2">
      <c r="A6230" s="132"/>
      <c r="B6230" s="133"/>
      <c r="C6230" s="92"/>
      <c r="D6230" s="134"/>
      <c r="E6230" s="132"/>
      <c r="F6230" s="135"/>
      <c r="G6230" s="135"/>
      <c r="H6230" s="136"/>
    </row>
    <row r="6231" spans="1:8" x14ac:dyDescent="0.2">
      <c r="A6231" s="132"/>
      <c r="B6231" s="133"/>
      <c r="C6231" s="92"/>
      <c r="D6231" s="134"/>
      <c r="E6231" s="132"/>
      <c r="F6231" s="135"/>
      <c r="G6231" s="135"/>
      <c r="H6231" s="136"/>
    </row>
    <row r="6232" spans="1:8" x14ac:dyDescent="0.2">
      <c r="A6232" s="132"/>
      <c r="B6232" s="133"/>
      <c r="C6232" s="92"/>
      <c r="D6232" s="134"/>
      <c r="E6232" s="132"/>
      <c r="F6232" s="135"/>
      <c r="G6232" s="135"/>
      <c r="H6232" s="136"/>
    </row>
    <row r="6233" spans="1:8" x14ac:dyDescent="0.2">
      <c r="A6233" s="132"/>
      <c r="B6233" s="133"/>
      <c r="C6233" s="92"/>
      <c r="D6233" s="134"/>
      <c r="E6233" s="132"/>
      <c r="F6233" s="135"/>
      <c r="G6233" s="135"/>
      <c r="H6233" s="136"/>
    </row>
    <row r="6234" spans="1:8" x14ac:dyDescent="0.2">
      <c r="A6234" s="132"/>
      <c r="B6234" s="133"/>
      <c r="C6234" s="92"/>
      <c r="D6234" s="134"/>
      <c r="E6234" s="132"/>
      <c r="F6234" s="135"/>
      <c r="G6234" s="135"/>
      <c r="H6234" s="136"/>
    </row>
    <row r="6235" spans="1:8" x14ac:dyDescent="0.2">
      <c r="A6235" s="132"/>
      <c r="B6235" s="133"/>
      <c r="C6235" s="92"/>
      <c r="D6235" s="134"/>
      <c r="E6235" s="132"/>
      <c r="F6235" s="135"/>
      <c r="G6235" s="135"/>
      <c r="H6235" s="136"/>
    </row>
    <row r="6236" spans="1:8" x14ac:dyDescent="0.2">
      <c r="A6236" s="132"/>
      <c r="B6236" s="133"/>
      <c r="C6236" s="92"/>
      <c r="D6236" s="134"/>
      <c r="E6236" s="132"/>
      <c r="F6236" s="135"/>
      <c r="G6236" s="135"/>
      <c r="H6236" s="136"/>
    </row>
    <row r="6237" spans="1:8" x14ac:dyDescent="0.2">
      <c r="A6237" s="132"/>
      <c r="B6237" s="133"/>
      <c r="C6237" s="92"/>
      <c r="D6237" s="134"/>
      <c r="E6237" s="132"/>
      <c r="F6237" s="135"/>
      <c r="G6237" s="135"/>
      <c r="H6237" s="136"/>
    </row>
    <row r="6238" spans="1:8" x14ac:dyDescent="0.2">
      <c r="A6238" s="132"/>
      <c r="B6238" s="133"/>
      <c r="C6238" s="92"/>
      <c r="D6238" s="134"/>
      <c r="E6238" s="132"/>
      <c r="F6238" s="135"/>
      <c r="G6238" s="135"/>
      <c r="H6238" s="136"/>
    </row>
    <row r="6239" spans="1:8" x14ac:dyDescent="0.2">
      <c r="A6239" s="132"/>
      <c r="B6239" s="133"/>
      <c r="C6239" s="92"/>
      <c r="D6239" s="134"/>
      <c r="E6239" s="132"/>
      <c r="F6239" s="135"/>
      <c r="G6239" s="135"/>
      <c r="H6239" s="136"/>
    </row>
    <row r="6240" spans="1:8" x14ac:dyDescent="0.2">
      <c r="A6240" s="132"/>
      <c r="B6240" s="133"/>
      <c r="C6240" s="92"/>
      <c r="D6240" s="134"/>
      <c r="E6240" s="132"/>
      <c r="F6240" s="135"/>
      <c r="G6240" s="135"/>
      <c r="H6240" s="136"/>
    </row>
    <row r="6241" spans="1:8" x14ac:dyDescent="0.2">
      <c r="A6241" s="132"/>
      <c r="B6241" s="133"/>
      <c r="C6241" s="92"/>
      <c r="D6241" s="134"/>
      <c r="E6241" s="132"/>
      <c r="F6241" s="135"/>
      <c r="G6241" s="135"/>
      <c r="H6241" s="136"/>
    </row>
    <row r="6242" spans="1:8" x14ac:dyDescent="0.2">
      <c r="A6242" s="132"/>
      <c r="B6242" s="133"/>
      <c r="C6242" s="92"/>
      <c r="D6242" s="134"/>
      <c r="E6242" s="132"/>
      <c r="F6242" s="135"/>
      <c r="G6242" s="135"/>
      <c r="H6242" s="136"/>
    </row>
    <row r="6243" spans="1:8" x14ac:dyDescent="0.2">
      <c r="A6243" s="132"/>
      <c r="B6243" s="133"/>
      <c r="C6243" s="92"/>
      <c r="D6243" s="134"/>
      <c r="E6243" s="132"/>
      <c r="F6243" s="135"/>
      <c r="G6243" s="135"/>
      <c r="H6243" s="136"/>
    </row>
    <row r="6244" spans="1:8" x14ac:dyDescent="0.2">
      <c r="A6244" s="132"/>
      <c r="B6244" s="133"/>
      <c r="C6244" s="92"/>
      <c r="D6244" s="134"/>
      <c r="E6244" s="132"/>
      <c r="F6244" s="135"/>
      <c r="G6244" s="135"/>
      <c r="H6244" s="136"/>
    </row>
    <row r="6245" spans="1:8" x14ac:dyDescent="0.2">
      <c r="A6245" s="132"/>
      <c r="B6245" s="133"/>
      <c r="C6245" s="92"/>
      <c r="D6245" s="134"/>
      <c r="E6245" s="132"/>
      <c r="F6245" s="135"/>
      <c r="G6245" s="135"/>
      <c r="H6245" s="136"/>
    </row>
    <row r="6246" spans="1:8" x14ac:dyDescent="0.2">
      <c r="A6246" s="132"/>
      <c r="B6246" s="133"/>
      <c r="C6246" s="92"/>
      <c r="D6246" s="134"/>
      <c r="E6246" s="132"/>
      <c r="F6246" s="135"/>
      <c r="G6246" s="135"/>
      <c r="H6246" s="136"/>
    </row>
    <row r="6247" spans="1:8" x14ac:dyDescent="0.2">
      <c r="A6247" s="132"/>
      <c r="B6247" s="133"/>
      <c r="C6247" s="92"/>
      <c r="D6247" s="134"/>
      <c r="E6247" s="132"/>
      <c r="F6247" s="135"/>
      <c r="G6247" s="135"/>
      <c r="H6247" s="136"/>
    </row>
    <row r="6248" spans="1:8" x14ac:dyDescent="0.2">
      <c r="A6248" s="132"/>
      <c r="B6248" s="133"/>
      <c r="C6248" s="92"/>
      <c r="D6248" s="134"/>
      <c r="E6248" s="132"/>
      <c r="F6248" s="135"/>
      <c r="G6248" s="135"/>
      <c r="H6248" s="136"/>
    </row>
    <row r="6249" spans="1:8" x14ac:dyDescent="0.2">
      <c r="A6249" s="132"/>
      <c r="B6249" s="133"/>
      <c r="C6249" s="92"/>
      <c r="D6249" s="134"/>
      <c r="E6249" s="132"/>
      <c r="F6249" s="135"/>
      <c r="G6249" s="135"/>
      <c r="H6249" s="136"/>
    </row>
    <row r="6250" spans="1:8" x14ac:dyDescent="0.2">
      <c r="A6250" s="132"/>
      <c r="B6250" s="133"/>
      <c r="C6250" s="92"/>
      <c r="D6250" s="134"/>
      <c r="E6250" s="132"/>
      <c r="F6250" s="135"/>
      <c r="G6250" s="135"/>
      <c r="H6250" s="136"/>
    </row>
    <row r="6251" spans="1:8" x14ac:dyDescent="0.2">
      <c r="A6251" s="132"/>
      <c r="B6251" s="133"/>
      <c r="C6251" s="92"/>
      <c r="D6251" s="134"/>
      <c r="E6251" s="132"/>
      <c r="F6251" s="135"/>
      <c r="G6251" s="135"/>
      <c r="H6251" s="136"/>
    </row>
    <row r="6252" spans="1:8" x14ac:dyDescent="0.2">
      <c r="A6252" s="132"/>
      <c r="B6252" s="133"/>
      <c r="C6252" s="92"/>
      <c r="D6252" s="134"/>
      <c r="E6252" s="132"/>
      <c r="F6252" s="135"/>
      <c r="G6252" s="135"/>
      <c r="H6252" s="136"/>
    </row>
    <row r="6253" spans="1:8" x14ac:dyDescent="0.2">
      <c r="A6253" s="132"/>
      <c r="B6253" s="133"/>
      <c r="C6253" s="92"/>
      <c r="D6253" s="134"/>
      <c r="E6253" s="132"/>
      <c r="F6253" s="135"/>
      <c r="G6253" s="135"/>
      <c r="H6253" s="136"/>
    </row>
    <row r="6254" spans="1:8" x14ac:dyDescent="0.2">
      <c r="A6254" s="132"/>
      <c r="B6254" s="133"/>
      <c r="C6254" s="92"/>
      <c r="D6254" s="134"/>
      <c r="E6254" s="132"/>
      <c r="F6254" s="135"/>
      <c r="G6254" s="135"/>
      <c r="H6254" s="136"/>
    </row>
    <row r="6255" spans="1:8" x14ac:dyDescent="0.2">
      <c r="A6255" s="132"/>
      <c r="B6255" s="133"/>
      <c r="C6255" s="92"/>
      <c r="D6255" s="134"/>
      <c r="E6255" s="132"/>
      <c r="F6255" s="135"/>
      <c r="G6255" s="135"/>
      <c r="H6255" s="136"/>
    </row>
    <row r="6256" spans="1:8" x14ac:dyDescent="0.2">
      <c r="A6256" s="132"/>
      <c r="B6256" s="133"/>
      <c r="C6256" s="92"/>
      <c r="D6256" s="134"/>
      <c r="E6256" s="132"/>
      <c r="F6256" s="135"/>
      <c r="G6256" s="135"/>
      <c r="H6256" s="136"/>
    </row>
    <row r="6257" spans="1:8" x14ac:dyDescent="0.2">
      <c r="A6257" s="132"/>
      <c r="B6257" s="133"/>
      <c r="C6257" s="92"/>
      <c r="D6257" s="134"/>
      <c r="E6257" s="132"/>
      <c r="F6257" s="135"/>
      <c r="G6257" s="135"/>
      <c r="H6257" s="136"/>
    </row>
    <row r="6258" spans="1:8" x14ac:dyDescent="0.2">
      <c r="A6258" s="132"/>
      <c r="B6258" s="133"/>
      <c r="C6258" s="92"/>
      <c r="D6258" s="134"/>
      <c r="E6258" s="132"/>
      <c r="F6258" s="135"/>
      <c r="G6258" s="135"/>
      <c r="H6258" s="136"/>
    </row>
    <row r="6259" spans="1:8" x14ac:dyDescent="0.2">
      <c r="A6259" s="132"/>
      <c r="B6259" s="133"/>
      <c r="C6259" s="92"/>
      <c r="D6259" s="134"/>
      <c r="E6259" s="132"/>
      <c r="F6259" s="135"/>
      <c r="G6259" s="135"/>
      <c r="H6259" s="136"/>
    </row>
    <row r="6260" spans="1:8" x14ac:dyDescent="0.2">
      <c r="A6260" s="132"/>
      <c r="B6260" s="133"/>
      <c r="C6260" s="92"/>
      <c r="D6260" s="134"/>
      <c r="E6260" s="132"/>
      <c r="F6260" s="135"/>
      <c r="G6260" s="135"/>
      <c r="H6260" s="136"/>
    </row>
    <row r="6261" spans="1:8" x14ac:dyDescent="0.2">
      <c r="A6261" s="132"/>
      <c r="B6261" s="133"/>
      <c r="C6261" s="92"/>
      <c r="D6261" s="134"/>
      <c r="E6261" s="132"/>
      <c r="F6261" s="135"/>
      <c r="G6261" s="135"/>
      <c r="H6261" s="136"/>
    </row>
    <row r="6262" spans="1:8" x14ac:dyDescent="0.2">
      <c r="A6262" s="132"/>
      <c r="B6262" s="133"/>
      <c r="C6262" s="92"/>
      <c r="D6262" s="134"/>
      <c r="E6262" s="132"/>
      <c r="F6262" s="135"/>
      <c r="G6262" s="135"/>
      <c r="H6262" s="136"/>
    </row>
    <row r="6263" spans="1:8" x14ac:dyDescent="0.2">
      <c r="A6263" s="132"/>
      <c r="B6263" s="133"/>
      <c r="C6263" s="92"/>
      <c r="D6263" s="134"/>
      <c r="E6263" s="132"/>
      <c r="F6263" s="135"/>
      <c r="G6263" s="135"/>
      <c r="H6263" s="136"/>
    </row>
    <row r="6264" spans="1:8" x14ac:dyDescent="0.2">
      <c r="A6264" s="132"/>
      <c r="B6264" s="133"/>
      <c r="C6264" s="92"/>
      <c r="D6264" s="134"/>
      <c r="E6264" s="132"/>
      <c r="F6264" s="135"/>
      <c r="G6264" s="135"/>
      <c r="H6264" s="136"/>
    </row>
    <row r="6265" spans="1:8" x14ac:dyDescent="0.2">
      <c r="A6265" s="132"/>
      <c r="B6265" s="133"/>
      <c r="C6265" s="92"/>
      <c r="D6265" s="134"/>
      <c r="E6265" s="132"/>
      <c r="F6265" s="135"/>
      <c r="G6265" s="135"/>
      <c r="H6265" s="136"/>
    </row>
    <row r="6266" spans="1:8" x14ac:dyDescent="0.2">
      <c r="A6266" s="132"/>
      <c r="B6266" s="133"/>
      <c r="C6266" s="92"/>
      <c r="D6266" s="134"/>
      <c r="E6266" s="132"/>
      <c r="F6266" s="135"/>
      <c r="G6266" s="135"/>
      <c r="H6266" s="136"/>
    </row>
    <row r="6267" spans="1:8" x14ac:dyDescent="0.2">
      <c r="A6267" s="132"/>
      <c r="B6267" s="133"/>
      <c r="C6267" s="92"/>
      <c r="D6267" s="134"/>
      <c r="E6267" s="132"/>
      <c r="F6267" s="135"/>
      <c r="G6267" s="135"/>
      <c r="H6267" s="136"/>
    </row>
    <row r="6268" spans="1:8" x14ac:dyDescent="0.2">
      <c r="A6268" s="132"/>
      <c r="B6268" s="133"/>
      <c r="C6268" s="92"/>
      <c r="D6268" s="134"/>
      <c r="E6268" s="132"/>
      <c r="F6268" s="135"/>
      <c r="G6268" s="135"/>
      <c r="H6268" s="136"/>
    </row>
    <row r="6269" spans="1:8" x14ac:dyDescent="0.2">
      <c r="A6269" s="132"/>
      <c r="B6269" s="133"/>
      <c r="C6269" s="92"/>
      <c r="D6269" s="134"/>
      <c r="E6269" s="132"/>
      <c r="F6269" s="135"/>
      <c r="G6269" s="135"/>
      <c r="H6269" s="136"/>
    </row>
    <row r="6270" spans="1:8" x14ac:dyDescent="0.2">
      <c r="A6270" s="132"/>
      <c r="B6270" s="133"/>
      <c r="C6270" s="92"/>
      <c r="D6270" s="134"/>
      <c r="E6270" s="132"/>
      <c r="F6270" s="135"/>
      <c r="G6270" s="135"/>
      <c r="H6270" s="136"/>
    </row>
    <row r="6271" spans="1:8" x14ac:dyDescent="0.2">
      <c r="A6271" s="132"/>
      <c r="B6271" s="133"/>
      <c r="C6271" s="92"/>
      <c r="D6271" s="134"/>
      <c r="E6271" s="132"/>
      <c r="F6271" s="135"/>
      <c r="G6271" s="135"/>
      <c r="H6271" s="136"/>
    </row>
    <row r="6272" spans="1:8" x14ac:dyDescent="0.2">
      <c r="A6272" s="132"/>
      <c r="B6272" s="133"/>
      <c r="C6272" s="92"/>
      <c r="D6272" s="134"/>
      <c r="E6272" s="132"/>
      <c r="F6272" s="135"/>
      <c r="G6272" s="135"/>
      <c r="H6272" s="136"/>
    </row>
    <row r="6273" spans="1:8" x14ac:dyDescent="0.2">
      <c r="A6273" s="132"/>
      <c r="B6273" s="133"/>
      <c r="C6273" s="92"/>
      <c r="D6273" s="134"/>
      <c r="E6273" s="132"/>
      <c r="F6273" s="135"/>
      <c r="G6273" s="135"/>
      <c r="H6273" s="136"/>
    </row>
    <row r="6274" spans="1:8" x14ac:dyDescent="0.2">
      <c r="A6274" s="132"/>
      <c r="B6274" s="133"/>
      <c r="C6274" s="92"/>
      <c r="D6274" s="134"/>
      <c r="E6274" s="132"/>
      <c r="F6274" s="135"/>
      <c r="G6274" s="135"/>
      <c r="H6274" s="136"/>
    </row>
    <row r="6275" spans="1:8" x14ac:dyDescent="0.2">
      <c r="A6275" s="132"/>
      <c r="B6275" s="133"/>
      <c r="C6275" s="92"/>
      <c r="D6275" s="134"/>
      <c r="E6275" s="132"/>
      <c r="F6275" s="135"/>
      <c r="G6275" s="135"/>
      <c r="H6275" s="136"/>
    </row>
    <row r="6276" spans="1:8" x14ac:dyDescent="0.2">
      <c r="A6276" s="132"/>
      <c r="B6276" s="133"/>
      <c r="C6276" s="92"/>
      <c r="D6276" s="134"/>
      <c r="E6276" s="132"/>
      <c r="F6276" s="135"/>
      <c r="G6276" s="135"/>
      <c r="H6276" s="136"/>
    </row>
    <row r="6277" spans="1:8" x14ac:dyDescent="0.2">
      <c r="A6277" s="132"/>
      <c r="B6277" s="133"/>
      <c r="C6277" s="92"/>
      <c r="D6277" s="134"/>
      <c r="E6277" s="132"/>
      <c r="F6277" s="135"/>
      <c r="G6277" s="135"/>
      <c r="H6277" s="136"/>
    </row>
    <row r="6278" spans="1:8" x14ac:dyDescent="0.2">
      <c r="A6278" s="132"/>
      <c r="B6278" s="133"/>
      <c r="C6278" s="92"/>
      <c r="D6278" s="134"/>
      <c r="E6278" s="132"/>
      <c r="F6278" s="135"/>
      <c r="G6278" s="135"/>
      <c r="H6278" s="136"/>
    </row>
    <row r="6279" spans="1:8" x14ac:dyDescent="0.2">
      <c r="A6279" s="132"/>
      <c r="B6279" s="133"/>
      <c r="C6279" s="92"/>
      <c r="D6279" s="134"/>
      <c r="E6279" s="132"/>
      <c r="F6279" s="135"/>
      <c r="G6279" s="135"/>
      <c r="H6279" s="136"/>
    </row>
    <row r="6280" spans="1:8" x14ac:dyDescent="0.2">
      <c r="A6280" s="132"/>
      <c r="B6280" s="133"/>
      <c r="C6280" s="92"/>
      <c r="D6280" s="134"/>
      <c r="E6280" s="132"/>
      <c r="F6280" s="135"/>
      <c r="G6280" s="135"/>
      <c r="H6280" s="136"/>
    </row>
    <row r="6281" spans="1:8" x14ac:dyDescent="0.2">
      <c r="A6281" s="132"/>
      <c r="B6281" s="133"/>
      <c r="C6281" s="92"/>
      <c r="D6281" s="134"/>
      <c r="E6281" s="132"/>
      <c r="F6281" s="135"/>
      <c r="G6281" s="135"/>
      <c r="H6281" s="136"/>
    </row>
    <row r="6282" spans="1:8" x14ac:dyDescent="0.2">
      <c r="A6282" s="132"/>
      <c r="B6282" s="133"/>
      <c r="C6282" s="92"/>
      <c r="D6282" s="134"/>
      <c r="E6282" s="132"/>
      <c r="F6282" s="135"/>
      <c r="G6282" s="135"/>
      <c r="H6282" s="136"/>
    </row>
    <row r="6283" spans="1:8" x14ac:dyDescent="0.2">
      <c r="A6283" s="132"/>
      <c r="B6283" s="133"/>
      <c r="C6283" s="92"/>
      <c r="D6283" s="134"/>
      <c r="E6283" s="132"/>
      <c r="F6283" s="135"/>
      <c r="G6283" s="135"/>
      <c r="H6283" s="136"/>
    </row>
    <row r="6284" spans="1:8" x14ac:dyDescent="0.2">
      <c r="A6284" s="132"/>
      <c r="B6284" s="133"/>
      <c r="C6284" s="92"/>
      <c r="D6284" s="134"/>
      <c r="E6284" s="132"/>
      <c r="F6284" s="135"/>
      <c r="G6284" s="135"/>
      <c r="H6284" s="136"/>
    </row>
    <row r="6285" spans="1:8" x14ac:dyDescent="0.2">
      <c r="A6285" s="132"/>
      <c r="B6285" s="133"/>
      <c r="C6285" s="92"/>
      <c r="D6285" s="134"/>
      <c r="E6285" s="132"/>
      <c r="F6285" s="135"/>
      <c r="G6285" s="135"/>
      <c r="H6285" s="136"/>
    </row>
    <row r="6286" spans="1:8" x14ac:dyDescent="0.2">
      <c r="A6286" s="132"/>
      <c r="B6286" s="133"/>
      <c r="C6286" s="92"/>
      <c r="D6286" s="134"/>
      <c r="E6286" s="132"/>
      <c r="F6286" s="135"/>
      <c r="G6286" s="135"/>
      <c r="H6286" s="136"/>
    </row>
    <row r="6287" spans="1:8" x14ac:dyDescent="0.2">
      <c r="A6287" s="132"/>
      <c r="B6287" s="133"/>
      <c r="C6287" s="92"/>
      <c r="D6287" s="134"/>
      <c r="E6287" s="132"/>
      <c r="F6287" s="135"/>
      <c r="G6287" s="135"/>
      <c r="H6287" s="136"/>
    </row>
    <row r="6288" spans="1:8" x14ac:dyDescent="0.2">
      <c r="A6288" s="132"/>
      <c r="B6288" s="133"/>
      <c r="C6288" s="92"/>
      <c r="D6288" s="134"/>
      <c r="E6288" s="132"/>
      <c r="F6288" s="135"/>
      <c r="G6288" s="135"/>
      <c r="H6288" s="136"/>
    </row>
    <row r="6289" spans="1:8" x14ac:dyDescent="0.2">
      <c r="A6289" s="132"/>
      <c r="B6289" s="133"/>
      <c r="C6289" s="92"/>
      <c r="D6289" s="134"/>
      <c r="E6289" s="132"/>
      <c r="F6289" s="135"/>
      <c r="G6289" s="135"/>
      <c r="H6289" s="136"/>
    </row>
    <row r="6290" spans="1:8" x14ac:dyDescent="0.2">
      <c r="A6290" s="132"/>
      <c r="B6290" s="133"/>
      <c r="C6290" s="92"/>
      <c r="D6290" s="134"/>
      <c r="E6290" s="132"/>
      <c r="F6290" s="135"/>
      <c r="G6290" s="135"/>
      <c r="H6290" s="136"/>
    </row>
    <row r="6291" spans="1:8" x14ac:dyDescent="0.2">
      <c r="A6291" s="132"/>
      <c r="B6291" s="133"/>
      <c r="C6291" s="92"/>
      <c r="D6291" s="134"/>
      <c r="E6291" s="132"/>
      <c r="F6291" s="135"/>
      <c r="G6291" s="135"/>
      <c r="H6291" s="136"/>
    </row>
    <row r="6292" spans="1:8" x14ac:dyDescent="0.2">
      <c r="A6292" s="132"/>
      <c r="B6292" s="133"/>
      <c r="C6292" s="92"/>
      <c r="D6292" s="134"/>
      <c r="E6292" s="132"/>
      <c r="F6292" s="135"/>
      <c r="G6292" s="135"/>
      <c r="H6292" s="136"/>
    </row>
    <row r="6293" spans="1:8" x14ac:dyDescent="0.2">
      <c r="A6293" s="132"/>
      <c r="B6293" s="133"/>
      <c r="C6293" s="92"/>
      <c r="D6293" s="134"/>
      <c r="E6293" s="132"/>
      <c r="F6293" s="135"/>
      <c r="G6293" s="135"/>
      <c r="H6293" s="136"/>
    </row>
    <row r="6294" spans="1:8" x14ac:dyDescent="0.2">
      <c r="A6294" s="132"/>
      <c r="B6294" s="133"/>
      <c r="C6294" s="92"/>
      <c r="D6294" s="134"/>
      <c r="E6294" s="132"/>
      <c r="F6294" s="135"/>
      <c r="G6294" s="135"/>
      <c r="H6294" s="136"/>
    </row>
    <row r="6295" spans="1:8" x14ac:dyDescent="0.2">
      <c r="A6295" s="132"/>
      <c r="B6295" s="133"/>
      <c r="C6295" s="92"/>
      <c r="D6295" s="134"/>
      <c r="E6295" s="132"/>
      <c r="F6295" s="135"/>
      <c r="G6295" s="135"/>
      <c r="H6295" s="136"/>
    </row>
    <row r="6296" spans="1:8" x14ac:dyDescent="0.2">
      <c r="A6296" s="132"/>
      <c r="B6296" s="133"/>
      <c r="C6296" s="92"/>
      <c r="D6296" s="134"/>
      <c r="E6296" s="132"/>
      <c r="F6296" s="135"/>
      <c r="G6296" s="135"/>
      <c r="H6296" s="136"/>
    </row>
    <row r="6297" spans="1:8" x14ac:dyDescent="0.2">
      <c r="A6297" s="132"/>
      <c r="B6297" s="133"/>
      <c r="C6297" s="92"/>
      <c r="D6297" s="134"/>
      <c r="E6297" s="132"/>
      <c r="F6297" s="135"/>
      <c r="G6297" s="135"/>
      <c r="H6297" s="136"/>
    </row>
    <row r="6298" spans="1:8" x14ac:dyDescent="0.2">
      <c r="A6298" s="132"/>
      <c r="B6298" s="133"/>
      <c r="C6298" s="92"/>
      <c r="D6298" s="134"/>
      <c r="E6298" s="132"/>
      <c r="F6298" s="135"/>
      <c r="G6298" s="135"/>
      <c r="H6298" s="136"/>
    </row>
    <row r="6299" spans="1:8" x14ac:dyDescent="0.2">
      <c r="A6299" s="132"/>
      <c r="B6299" s="133"/>
      <c r="C6299" s="92"/>
      <c r="D6299" s="134"/>
      <c r="E6299" s="132"/>
      <c r="F6299" s="135"/>
      <c r="G6299" s="135"/>
      <c r="H6299" s="136"/>
    </row>
    <row r="6300" spans="1:8" x14ac:dyDescent="0.2">
      <c r="A6300" s="132"/>
      <c r="B6300" s="133"/>
      <c r="C6300" s="92"/>
      <c r="D6300" s="134"/>
      <c r="E6300" s="132"/>
      <c r="F6300" s="135"/>
      <c r="G6300" s="135"/>
      <c r="H6300" s="136"/>
    </row>
    <row r="6301" spans="1:8" x14ac:dyDescent="0.2">
      <c r="A6301" s="132"/>
      <c r="B6301" s="133"/>
      <c r="C6301" s="92"/>
      <c r="D6301" s="134"/>
      <c r="E6301" s="132"/>
      <c r="F6301" s="135"/>
      <c r="G6301" s="135"/>
      <c r="H6301" s="136"/>
    </row>
    <row r="6302" spans="1:8" x14ac:dyDescent="0.2">
      <c r="A6302" s="132"/>
      <c r="B6302" s="133"/>
      <c r="C6302" s="92"/>
      <c r="D6302" s="134"/>
      <c r="E6302" s="132"/>
      <c r="F6302" s="135"/>
      <c r="G6302" s="135"/>
      <c r="H6302" s="136"/>
    </row>
    <row r="6303" spans="1:8" x14ac:dyDescent="0.2">
      <c r="A6303" s="132"/>
      <c r="B6303" s="133"/>
      <c r="C6303" s="92"/>
      <c r="D6303" s="134"/>
      <c r="E6303" s="132"/>
      <c r="F6303" s="135"/>
      <c r="G6303" s="135"/>
      <c r="H6303" s="136"/>
    </row>
    <row r="6304" spans="1:8" x14ac:dyDescent="0.2">
      <c r="A6304" s="132"/>
      <c r="B6304" s="133"/>
      <c r="C6304" s="92"/>
      <c r="D6304" s="134"/>
      <c r="E6304" s="132"/>
      <c r="F6304" s="135"/>
      <c r="G6304" s="135"/>
      <c r="H6304" s="136"/>
    </row>
    <row r="6305" spans="1:8" x14ac:dyDescent="0.2">
      <c r="A6305" s="132"/>
      <c r="B6305" s="133"/>
      <c r="C6305" s="92"/>
      <c r="D6305" s="134"/>
      <c r="E6305" s="132"/>
      <c r="F6305" s="135"/>
      <c r="G6305" s="135"/>
      <c r="H6305" s="136"/>
    </row>
    <row r="6306" spans="1:8" x14ac:dyDescent="0.2">
      <c r="A6306" s="132"/>
      <c r="B6306" s="133"/>
      <c r="C6306" s="92"/>
      <c r="D6306" s="134"/>
      <c r="E6306" s="132"/>
      <c r="F6306" s="135"/>
      <c r="G6306" s="135"/>
      <c r="H6306" s="136"/>
    </row>
    <row r="6307" spans="1:8" x14ac:dyDescent="0.2">
      <c r="A6307" s="132"/>
      <c r="B6307" s="133"/>
      <c r="C6307" s="92"/>
      <c r="D6307" s="134"/>
      <c r="E6307" s="132"/>
      <c r="F6307" s="135"/>
      <c r="G6307" s="135"/>
      <c r="H6307" s="136"/>
    </row>
    <row r="6308" spans="1:8" x14ac:dyDescent="0.2">
      <c r="A6308" s="132"/>
      <c r="B6308" s="133"/>
      <c r="C6308" s="92"/>
      <c r="D6308" s="134"/>
      <c r="E6308" s="132"/>
      <c r="F6308" s="135"/>
      <c r="G6308" s="135"/>
      <c r="H6308" s="136"/>
    </row>
    <row r="6309" spans="1:8" x14ac:dyDescent="0.2">
      <c r="A6309" s="132"/>
      <c r="B6309" s="133"/>
      <c r="C6309" s="92"/>
      <c r="D6309" s="134"/>
      <c r="E6309" s="132"/>
      <c r="F6309" s="135"/>
      <c r="G6309" s="135"/>
      <c r="H6309" s="136"/>
    </row>
    <row r="6310" spans="1:8" x14ac:dyDescent="0.2">
      <c r="A6310" s="132"/>
      <c r="B6310" s="133"/>
      <c r="C6310" s="92"/>
      <c r="D6310" s="134"/>
      <c r="E6310" s="132"/>
      <c r="F6310" s="135"/>
      <c r="G6310" s="135"/>
      <c r="H6310" s="136"/>
    </row>
    <row r="6311" spans="1:8" x14ac:dyDescent="0.2">
      <c r="A6311" s="132"/>
      <c r="B6311" s="133"/>
      <c r="C6311" s="92"/>
      <c r="D6311" s="134"/>
      <c r="E6311" s="132"/>
      <c r="F6311" s="135"/>
      <c r="G6311" s="135"/>
      <c r="H6311" s="136"/>
    </row>
    <row r="6312" spans="1:8" x14ac:dyDescent="0.2">
      <c r="A6312" s="132"/>
      <c r="B6312" s="133"/>
      <c r="C6312" s="92"/>
      <c r="D6312" s="134"/>
      <c r="E6312" s="132"/>
      <c r="F6312" s="135"/>
      <c r="G6312" s="135"/>
      <c r="H6312" s="136"/>
    </row>
    <row r="6313" spans="1:8" x14ac:dyDescent="0.2">
      <c r="A6313" s="132"/>
      <c r="B6313" s="133"/>
      <c r="C6313" s="92"/>
      <c r="D6313" s="134"/>
      <c r="E6313" s="132"/>
      <c r="F6313" s="135"/>
      <c r="G6313" s="135"/>
      <c r="H6313" s="136"/>
    </row>
    <row r="6314" spans="1:8" x14ac:dyDescent="0.2">
      <c r="A6314" s="132"/>
      <c r="B6314" s="133"/>
      <c r="C6314" s="92"/>
      <c r="D6314" s="134"/>
      <c r="E6314" s="132"/>
      <c r="F6314" s="135"/>
      <c r="G6314" s="135"/>
      <c r="H6314" s="136"/>
    </row>
    <row r="6315" spans="1:8" x14ac:dyDescent="0.2">
      <c r="A6315" s="132"/>
      <c r="B6315" s="133"/>
      <c r="C6315" s="92"/>
      <c r="D6315" s="134"/>
      <c r="E6315" s="132"/>
      <c r="F6315" s="135"/>
      <c r="G6315" s="135"/>
      <c r="H6315" s="136"/>
    </row>
    <row r="6316" spans="1:8" x14ac:dyDescent="0.2">
      <c r="A6316" s="132"/>
      <c r="B6316" s="133"/>
      <c r="C6316" s="92"/>
      <c r="D6316" s="134"/>
      <c r="E6316" s="132"/>
      <c r="F6316" s="135"/>
      <c r="G6316" s="135"/>
      <c r="H6316" s="136"/>
    </row>
    <row r="6317" spans="1:8" x14ac:dyDescent="0.2">
      <c r="A6317" s="132"/>
      <c r="B6317" s="133"/>
      <c r="C6317" s="92"/>
      <c r="D6317" s="134"/>
      <c r="E6317" s="132"/>
      <c r="F6317" s="135"/>
      <c r="G6317" s="135"/>
      <c r="H6317" s="136"/>
    </row>
    <row r="6318" spans="1:8" x14ac:dyDescent="0.2">
      <c r="A6318" s="132"/>
      <c r="B6318" s="133"/>
      <c r="C6318" s="92"/>
      <c r="D6318" s="134"/>
      <c r="E6318" s="132"/>
      <c r="F6318" s="135"/>
      <c r="G6318" s="135"/>
      <c r="H6318" s="136"/>
    </row>
    <row r="6319" spans="1:8" x14ac:dyDescent="0.2">
      <c r="A6319" s="132"/>
      <c r="B6319" s="133"/>
      <c r="C6319" s="92"/>
      <c r="D6319" s="134"/>
      <c r="E6319" s="132"/>
      <c r="F6319" s="135"/>
      <c r="G6319" s="135"/>
      <c r="H6319" s="136"/>
    </row>
    <row r="6320" spans="1:8" x14ac:dyDescent="0.2">
      <c r="A6320" s="132"/>
      <c r="B6320" s="133"/>
      <c r="C6320" s="92"/>
      <c r="D6320" s="134"/>
      <c r="E6320" s="132"/>
      <c r="F6320" s="135"/>
      <c r="G6320" s="135"/>
      <c r="H6320" s="136"/>
    </row>
    <row r="6321" spans="1:8" x14ac:dyDescent="0.2">
      <c r="A6321" s="132"/>
      <c r="B6321" s="133"/>
      <c r="C6321" s="92"/>
      <c r="D6321" s="134"/>
      <c r="E6321" s="132"/>
      <c r="F6321" s="135"/>
      <c r="G6321" s="135"/>
      <c r="H6321" s="136"/>
    </row>
    <row r="6322" spans="1:8" x14ac:dyDescent="0.2">
      <c r="A6322" s="132"/>
      <c r="B6322" s="133"/>
      <c r="C6322" s="92"/>
      <c r="D6322" s="134"/>
      <c r="E6322" s="132"/>
      <c r="F6322" s="135"/>
      <c r="G6322" s="135"/>
      <c r="H6322" s="136"/>
    </row>
    <row r="6323" spans="1:8" x14ac:dyDescent="0.2">
      <c r="A6323" s="132"/>
      <c r="B6323" s="133"/>
      <c r="C6323" s="92"/>
      <c r="D6323" s="134"/>
      <c r="E6323" s="132"/>
      <c r="F6323" s="135"/>
      <c r="G6323" s="135"/>
      <c r="H6323" s="136"/>
    </row>
    <row r="6324" spans="1:8" x14ac:dyDescent="0.2">
      <c r="A6324" s="132"/>
      <c r="B6324" s="133"/>
      <c r="C6324" s="92"/>
      <c r="D6324" s="134"/>
      <c r="E6324" s="132"/>
      <c r="F6324" s="135"/>
      <c r="G6324" s="135"/>
      <c r="H6324" s="136"/>
    </row>
    <row r="6325" spans="1:8" x14ac:dyDescent="0.2">
      <c r="A6325" s="132"/>
      <c r="B6325" s="133"/>
      <c r="C6325" s="92"/>
      <c r="D6325" s="134"/>
      <c r="E6325" s="132"/>
      <c r="F6325" s="135"/>
      <c r="G6325" s="135"/>
      <c r="H6325" s="136"/>
    </row>
    <row r="6326" spans="1:8" x14ac:dyDescent="0.2">
      <c r="A6326" s="132"/>
      <c r="B6326" s="133"/>
      <c r="C6326" s="92"/>
      <c r="D6326" s="134"/>
      <c r="E6326" s="132"/>
      <c r="F6326" s="135"/>
      <c r="G6326" s="135"/>
      <c r="H6326" s="136"/>
    </row>
    <row r="6327" spans="1:8" x14ac:dyDescent="0.2">
      <c r="A6327" s="132"/>
      <c r="B6327" s="133"/>
      <c r="C6327" s="92"/>
      <c r="D6327" s="134"/>
      <c r="E6327" s="132"/>
      <c r="F6327" s="135"/>
      <c r="G6327" s="135"/>
      <c r="H6327" s="136"/>
    </row>
    <row r="6328" spans="1:8" x14ac:dyDescent="0.2">
      <c r="A6328" s="132"/>
      <c r="B6328" s="133"/>
      <c r="C6328" s="92"/>
      <c r="D6328" s="134"/>
      <c r="E6328" s="132"/>
      <c r="F6328" s="135"/>
      <c r="G6328" s="135"/>
      <c r="H6328" s="136"/>
    </row>
    <row r="6329" spans="1:8" x14ac:dyDescent="0.2">
      <c r="A6329" s="132"/>
      <c r="B6329" s="133"/>
      <c r="C6329" s="92"/>
      <c r="D6329" s="134"/>
      <c r="E6329" s="132"/>
      <c r="F6329" s="135"/>
      <c r="G6329" s="135"/>
      <c r="H6329" s="136"/>
    </row>
    <row r="6330" spans="1:8" x14ac:dyDescent="0.2">
      <c r="A6330" s="132"/>
      <c r="B6330" s="133"/>
      <c r="C6330" s="92"/>
      <c r="D6330" s="134"/>
      <c r="E6330" s="132"/>
      <c r="F6330" s="135"/>
      <c r="G6330" s="135"/>
      <c r="H6330" s="136"/>
    </row>
    <row r="6331" spans="1:8" x14ac:dyDescent="0.2">
      <c r="A6331" s="132"/>
      <c r="B6331" s="133"/>
      <c r="C6331" s="92"/>
      <c r="D6331" s="134"/>
      <c r="E6331" s="132"/>
      <c r="F6331" s="135"/>
      <c r="G6331" s="135"/>
      <c r="H6331" s="136"/>
    </row>
    <row r="6332" spans="1:8" x14ac:dyDescent="0.2">
      <c r="A6332" s="132"/>
      <c r="B6332" s="133"/>
      <c r="C6332" s="92"/>
      <c r="D6332" s="134"/>
      <c r="E6332" s="132"/>
      <c r="F6332" s="135"/>
      <c r="G6332" s="135"/>
      <c r="H6332" s="136"/>
    </row>
    <row r="6333" spans="1:8" x14ac:dyDescent="0.2">
      <c r="A6333" s="132"/>
      <c r="B6333" s="133"/>
      <c r="C6333" s="92"/>
      <c r="D6333" s="134"/>
      <c r="E6333" s="132"/>
      <c r="F6333" s="135"/>
      <c r="G6333" s="135"/>
      <c r="H6333" s="136"/>
    </row>
    <row r="6334" spans="1:8" x14ac:dyDescent="0.2">
      <c r="A6334" s="132"/>
      <c r="B6334" s="133"/>
      <c r="C6334" s="92"/>
      <c r="D6334" s="134"/>
      <c r="E6334" s="132"/>
      <c r="F6334" s="135"/>
      <c r="G6334" s="135"/>
      <c r="H6334" s="136"/>
    </row>
    <row r="6335" spans="1:8" x14ac:dyDescent="0.2">
      <c r="A6335" s="132"/>
      <c r="B6335" s="133"/>
      <c r="C6335" s="92"/>
      <c r="D6335" s="134"/>
      <c r="E6335" s="132"/>
      <c r="F6335" s="135"/>
      <c r="G6335" s="135"/>
      <c r="H6335" s="136"/>
    </row>
    <row r="6336" spans="1:8" x14ac:dyDescent="0.2">
      <c r="A6336" s="132"/>
      <c r="B6336" s="133"/>
      <c r="C6336" s="92"/>
      <c r="D6336" s="134"/>
      <c r="E6336" s="132"/>
      <c r="F6336" s="135"/>
      <c r="G6336" s="135"/>
      <c r="H6336" s="136"/>
    </row>
    <row r="6337" spans="1:8" x14ac:dyDescent="0.2">
      <c r="A6337" s="132"/>
      <c r="B6337" s="133"/>
      <c r="C6337" s="92"/>
      <c r="D6337" s="134"/>
      <c r="E6337" s="132"/>
      <c r="F6337" s="135"/>
      <c r="G6337" s="135"/>
      <c r="H6337" s="136"/>
    </row>
    <row r="6338" spans="1:8" x14ac:dyDescent="0.2">
      <c r="A6338" s="132"/>
      <c r="B6338" s="133"/>
      <c r="C6338" s="92"/>
      <c r="D6338" s="134"/>
      <c r="E6338" s="132"/>
      <c r="F6338" s="135"/>
      <c r="G6338" s="135"/>
      <c r="H6338" s="136"/>
    </row>
    <row r="6339" spans="1:8" x14ac:dyDescent="0.2">
      <c r="A6339" s="132"/>
      <c r="B6339" s="133"/>
      <c r="C6339" s="92"/>
      <c r="D6339" s="134"/>
      <c r="E6339" s="132"/>
      <c r="F6339" s="135"/>
      <c r="G6339" s="135"/>
      <c r="H6339" s="136"/>
    </row>
    <row r="6340" spans="1:8" x14ac:dyDescent="0.2">
      <c r="A6340" s="132"/>
      <c r="B6340" s="133"/>
      <c r="C6340" s="92"/>
      <c r="D6340" s="134"/>
      <c r="E6340" s="132"/>
      <c r="F6340" s="135"/>
      <c r="G6340" s="135"/>
      <c r="H6340" s="136"/>
    </row>
    <row r="6341" spans="1:8" x14ac:dyDescent="0.2">
      <c r="A6341" s="132"/>
      <c r="B6341" s="133"/>
      <c r="C6341" s="92"/>
      <c r="D6341" s="134"/>
      <c r="E6341" s="132"/>
      <c r="F6341" s="135"/>
      <c r="G6341" s="135"/>
      <c r="H6341" s="136"/>
    </row>
    <row r="6342" spans="1:8" x14ac:dyDescent="0.2">
      <c r="A6342" s="132"/>
      <c r="B6342" s="133"/>
      <c r="C6342" s="92"/>
      <c r="D6342" s="134"/>
      <c r="E6342" s="132"/>
      <c r="F6342" s="135"/>
      <c r="G6342" s="135"/>
      <c r="H6342" s="136"/>
    </row>
    <row r="6343" spans="1:8" x14ac:dyDescent="0.2">
      <c r="A6343" s="132"/>
      <c r="B6343" s="133"/>
      <c r="C6343" s="92"/>
      <c r="D6343" s="134"/>
      <c r="E6343" s="132"/>
      <c r="F6343" s="135"/>
      <c r="G6343" s="135"/>
      <c r="H6343" s="136"/>
    </row>
    <row r="6344" spans="1:8" x14ac:dyDescent="0.2">
      <c r="A6344" s="132"/>
      <c r="B6344" s="133"/>
      <c r="C6344" s="92"/>
      <c r="D6344" s="134"/>
      <c r="E6344" s="132"/>
      <c r="F6344" s="135"/>
      <c r="G6344" s="135"/>
      <c r="H6344" s="136"/>
    </row>
    <row r="6345" spans="1:8" x14ac:dyDescent="0.2">
      <c r="A6345" s="132"/>
      <c r="B6345" s="133"/>
      <c r="C6345" s="92"/>
      <c r="D6345" s="134"/>
      <c r="E6345" s="132"/>
      <c r="F6345" s="135"/>
      <c r="G6345" s="135"/>
      <c r="H6345" s="136"/>
    </row>
    <row r="6346" spans="1:8" x14ac:dyDescent="0.2">
      <c r="A6346" s="132"/>
      <c r="B6346" s="133"/>
      <c r="C6346" s="92"/>
      <c r="D6346" s="134"/>
      <c r="E6346" s="132"/>
      <c r="F6346" s="135"/>
      <c r="G6346" s="135"/>
      <c r="H6346" s="136"/>
    </row>
    <row r="6347" spans="1:8" x14ac:dyDescent="0.2">
      <c r="A6347" s="132"/>
      <c r="B6347" s="133"/>
      <c r="C6347" s="92"/>
      <c r="D6347" s="134"/>
      <c r="E6347" s="132"/>
      <c r="F6347" s="135"/>
      <c r="G6347" s="135"/>
      <c r="H6347" s="136"/>
    </row>
    <row r="6348" spans="1:8" x14ac:dyDescent="0.2">
      <c r="A6348" s="132"/>
      <c r="B6348" s="133"/>
      <c r="C6348" s="92"/>
      <c r="D6348" s="134"/>
      <c r="E6348" s="132"/>
      <c r="F6348" s="135"/>
      <c r="G6348" s="135"/>
      <c r="H6348" s="136"/>
    </row>
    <row r="6349" spans="1:8" x14ac:dyDescent="0.2">
      <c r="A6349" s="132"/>
      <c r="B6349" s="133"/>
      <c r="C6349" s="92"/>
      <c r="D6349" s="134"/>
      <c r="E6349" s="132"/>
      <c r="F6349" s="135"/>
      <c r="G6349" s="135"/>
      <c r="H6349" s="136"/>
    </row>
    <row r="6350" spans="1:8" x14ac:dyDescent="0.2">
      <c r="A6350" s="132"/>
      <c r="B6350" s="133"/>
      <c r="C6350" s="92"/>
      <c r="D6350" s="134"/>
      <c r="E6350" s="132"/>
      <c r="F6350" s="135"/>
      <c r="G6350" s="135"/>
      <c r="H6350" s="136"/>
    </row>
    <row r="6351" spans="1:8" x14ac:dyDescent="0.2">
      <c r="A6351" s="132"/>
      <c r="B6351" s="133"/>
      <c r="C6351" s="92"/>
      <c r="D6351" s="134"/>
      <c r="E6351" s="132"/>
      <c r="F6351" s="135"/>
      <c r="G6351" s="135"/>
      <c r="H6351" s="136"/>
    </row>
    <row r="6352" spans="1:8" x14ac:dyDescent="0.2">
      <c r="A6352" s="132"/>
      <c r="B6352" s="133"/>
      <c r="C6352" s="92"/>
      <c r="D6352" s="134"/>
      <c r="E6352" s="132"/>
      <c r="F6352" s="135"/>
      <c r="G6352" s="135"/>
      <c r="H6352" s="136"/>
    </row>
    <row r="6353" spans="1:8" x14ac:dyDescent="0.2">
      <c r="A6353" s="132"/>
      <c r="B6353" s="133"/>
      <c r="C6353" s="92"/>
      <c r="D6353" s="134"/>
      <c r="E6353" s="132"/>
      <c r="F6353" s="135"/>
      <c r="G6353" s="135"/>
      <c r="H6353" s="136"/>
    </row>
    <row r="6354" spans="1:8" x14ac:dyDescent="0.2">
      <c r="A6354" s="132"/>
      <c r="B6354" s="133"/>
      <c r="C6354" s="92"/>
      <c r="D6354" s="134"/>
      <c r="E6354" s="132"/>
      <c r="F6354" s="135"/>
      <c r="G6354" s="135"/>
      <c r="H6354" s="136"/>
    </row>
    <row r="6355" spans="1:8" x14ac:dyDescent="0.2">
      <c r="A6355" s="132"/>
      <c r="B6355" s="133"/>
      <c r="C6355" s="92"/>
      <c r="D6355" s="134"/>
      <c r="E6355" s="132"/>
      <c r="F6355" s="135"/>
      <c r="G6355" s="135"/>
      <c r="H6355" s="136"/>
    </row>
    <row r="6356" spans="1:8" x14ac:dyDescent="0.2">
      <c r="A6356" s="132"/>
      <c r="B6356" s="133"/>
      <c r="C6356" s="92"/>
      <c r="D6356" s="134"/>
      <c r="E6356" s="132"/>
      <c r="F6356" s="135"/>
      <c r="G6356" s="135"/>
      <c r="H6356" s="136"/>
    </row>
    <row r="6357" spans="1:8" x14ac:dyDescent="0.2">
      <c r="A6357" s="132"/>
      <c r="B6357" s="133"/>
      <c r="C6357" s="92"/>
      <c r="D6357" s="134"/>
      <c r="E6357" s="132"/>
      <c r="F6357" s="135"/>
      <c r="G6357" s="135"/>
      <c r="H6357" s="136"/>
    </row>
    <row r="6358" spans="1:8" x14ac:dyDescent="0.2">
      <c r="A6358" s="132"/>
      <c r="B6358" s="133"/>
      <c r="C6358" s="92"/>
      <c r="D6358" s="134"/>
      <c r="E6358" s="132"/>
      <c r="F6358" s="135"/>
      <c r="G6358" s="135"/>
      <c r="H6358" s="136"/>
    </row>
    <row r="6359" spans="1:8" x14ac:dyDescent="0.2">
      <c r="A6359" s="132"/>
      <c r="B6359" s="133"/>
      <c r="C6359" s="92"/>
      <c r="D6359" s="134"/>
      <c r="E6359" s="132"/>
      <c r="F6359" s="135"/>
      <c r="G6359" s="135"/>
      <c r="H6359" s="136"/>
    </row>
    <row r="6360" spans="1:8" x14ac:dyDescent="0.2">
      <c r="A6360" s="132"/>
      <c r="B6360" s="133"/>
      <c r="C6360" s="92"/>
      <c r="D6360" s="134"/>
      <c r="E6360" s="132"/>
      <c r="F6360" s="135"/>
      <c r="G6360" s="135"/>
      <c r="H6360" s="136"/>
    </row>
    <row r="6361" spans="1:8" x14ac:dyDescent="0.2">
      <c r="A6361" s="132"/>
      <c r="B6361" s="133"/>
      <c r="C6361" s="92"/>
      <c r="D6361" s="134"/>
      <c r="E6361" s="132"/>
      <c r="F6361" s="135"/>
      <c r="G6361" s="135"/>
      <c r="H6361" s="136"/>
    </row>
    <row r="6362" spans="1:8" x14ac:dyDescent="0.2">
      <c r="A6362" s="132"/>
      <c r="B6362" s="133"/>
      <c r="C6362" s="92"/>
      <c r="D6362" s="134"/>
      <c r="E6362" s="132"/>
      <c r="F6362" s="135"/>
      <c r="G6362" s="135"/>
      <c r="H6362" s="136"/>
    </row>
    <row r="6363" spans="1:8" x14ac:dyDescent="0.2">
      <c r="A6363" s="132"/>
      <c r="B6363" s="133"/>
      <c r="C6363" s="92"/>
      <c r="D6363" s="134"/>
      <c r="E6363" s="132"/>
      <c r="F6363" s="135"/>
      <c r="G6363" s="135"/>
      <c r="H6363" s="136"/>
    </row>
    <row r="6364" spans="1:8" x14ac:dyDescent="0.2">
      <c r="A6364" s="132"/>
      <c r="B6364" s="133"/>
      <c r="C6364" s="92"/>
      <c r="D6364" s="134"/>
      <c r="E6364" s="132"/>
      <c r="F6364" s="135"/>
      <c r="G6364" s="135"/>
      <c r="H6364" s="136"/>
    </row>
    <row r="6365" spans="1:8" x14ac:dyDescent="0.2">
      <c r="A6365" s="132"/>
      <c r="B6365" s="133"/>
      <c r="C6365" s="92"/>
      <c r="D6365" s="134"/>
      <c r="E6365" s="132"/>
      <c r="F6365" s="135"/>
      <c r="G6365" s="135"/>
      <c r="H6365" s="136"/>
    </row>
    <row r="6366" spans="1:8" x14ac:dyDescent="0.2">
      <c r="A6366" s="132"/>
      <c r="B6366" s="133"/>
      <c r="C6366" s="92"/>
      <c r="D6366" s="134"/>
      <c r="E6366" s="132"/>
      <c r="F6366" s="135"/>
      <c r="G6366" s="135"/>
      <c r="H6366" s="136"/>
    </row>
    <row r="6367" spans="1:8" x14ac:dyDescent="0.2">
      <c r="A6367" s="132"/>
      <c r="B6367" s="133"/>
      <c r="C6367" s="92"/>
      <c r="D6367" s="134"/>
      <c r="E6367" s="132"/>
      <c r="F6367" s="135"/>
      <c r="G6367" s="135"/>
      <c r="H6367" s="136"/>
    </row>
    <row r="6368" spans="1:8" x14ac:dyDescent="0.2">
      <c r="A6368" s="132"/>
      <c r="B6368" s="133"/>
      <c r="C6368" s="92"/>
      <c r="D6368" s="134"/>
      <c r="E6368" s="132"/>
      <c r="F6368" s="135"/>
      <c r="G6368" s="135"/>
      <c r="H6368" s="136"/>
    </row>
    <row r="6369" spans="1:8" x14ac:dyDescent="0.2">
      <c r="A6369" s="132"/>
      <c r="B6369" s="133"/>
      <c r="C6369" s="92"/>
      <c r="D6369" s="134"/>
      <c r="E6369" s="132"/>
      <c r="F6369" s="135"/>
      <c r="G6369" s="135"/>
      <c r="H6369" s="136"/>
    </row>
    <row r="6370" spans="1:8" x14ac:dyDescent="0.2">
      <c r="A6370" s="132"/>
      <c r="B6370" s="133"/>
      <c r="C6370" s="92"/>
      <c r="D6370" s="134"/>
      <c r="E6370" s="132"/>
      <c r="F6370" s="135"/>
      <c r="G6370" s="135"/>
      <c r="H6370" s="136"/>
    </row>
    <row r="6371" spans="1:8" x14ac:dyDescent="0.2">
      <c r="A6371" s="132"/>
      <c r="B6371" s="133"/>
      <c r="C6371" s="92"/>
      <c r="D6371" s="134"/>
      <c r="E6371" s="132"/>
      <c r="F6371" s="135"/>
      <c r="G6371" s="135"/>
      <c r="H6371" s="136"/>
    </row>
    <row r="6372" spans="1:8" x14ac:dyDescent="0.2">
      <c r="A6372" s="132"/>
      <c r="B6372" s="133"/>
      <c r="C6372" s="92"/>
      <c r="D6372" s="134"/>
      <c r="E6372" s="132"/>
      <c r="F6372" s="135"/>
      <c r="G6372" s="135"/>
      <c r="H6372" s="136"/>
    </row>
    <row r="6373" spans="1:8" x14ac:dyDescent="0.2">
      <c r="A6373" s="132"/>
      <c r="B6373" s="133"/>
      <c r="C6373" s="92"/>
      <c r="D6373" s="134"/>
      <c r="E6373" s="132"/>
      <c r="F6373" s="135"/>
      <c r="G6373" s="135"/>
      <c r="H6373" s="136"/>
    </row>
    <row r="6374" spans="1:8" x14ac:dyDescent="0.2">
      <c r="A6374" s="132"/>
      <c r="B6374" s="133"/>
      <c r="C6374" s="92"/>
      <c r="D6374" s="134"/>
      <c r="E6374" s="132"/>
      <c r="F6374" s="135"/>
      <c r="G6374" s="135"/>
      <c r="H6374" s="136"/>
    </row>
    <row r="6375" spans="1:8" x14ac:dyDescent="0.2">
      <c r="A6375" s="132"/>
      <c r="B6375" s="133"/>
      <c r="C6375" s="92"/>
      <c r="D6375" s="134"/>
      <c r="E6375" s="132"/>
      <c r="F6375" s="135"/>
      <c r="G6375" s="135"/>
      <c r="H6375" s="136"/>
    </row>
    <row r="6376" spans="1:8" x14ac:dyDescent="0.2">
      <c r="A6376" s="132"/>
      <c r="B6376" s="133"/>
      <c r="C6376" s="92"/>
      <c r="D6376" s="134"/>
      <c r="E6376" s="132"/>
      <c r="F6376" s="135"/>
      <c r="G6376" s="135"/>
      <c r="H6376" s="136"/>
    </row>
    <row r="6377" spans="1:8" x14ac:dyDescent="0.2">
      <c r="A6377" s="132"/>
      <c r="B6377" s="133"/>
      <c r="C6377" s="92"/>
      <c r="D6377" s="134"/>
      <c r="E6377" s="132"/>
      <c r="F6377" s="135"/>
      <c r="G6377" s="135"/>
      <c r="H6377" s="136"/>
    </row>
    <row r="6378" spans="1:8" x14ac:dyDescent="0.2">
      <c r="A6378" s="132"/>
      <c r="B6378" s="133"/>
      <c r="C6378" s="92"/>
      <c r="D6378" s="134"/>
      <c r="E6378" s="132"/>
      <c r="F6378" s="135"/>
      <c r="G6378" s="135"/>
      <c r="H6378" s="136"/>
    </row>
    <row r="6379" spans="1:8" x14ac:dyDescent="0.2">
      <c r="A6379" s="132"/>
      <c r="B6379" s="133"/>
      <c r="C6379" s="92"/>
      <c r="D6379" s="134"/>
      <c r="E6379" s="132"/>
      <c r="F6379" s="135"/>
      <c r="G6379" s="135"/>
      <c r="H6379" s="136"/>
    </row>
    <row r="6380" spans="1:8" x14ac:dyDescent="0.2">
      <c r="A6380" s="132"/>
      <c r="B6380" s="133"/>
      <c r="C6380" s="92"/>
      <c r="D6380" s="134"/>
      <c r="E6380" s="132"/>
      <c r="F6380" s="135"/>
      <c r="G6380" s="135"/>
      <c r="H6380" s="136"/>
    </row>
    <row r="6381" spans="1:8" x14ac:dyDescent="0.2">
      <c r="A6381" s="132"/>
      <c r="B6381" s="133"/>
      <c r="C6381" s="92"/>
      <c r="D6381" s="134"/>
      <c r="E6381" s="132"/>
      <c r="F6381" s="135"/>
      <c r="G6381" s="135"/>
      <c r="H6381" s="136"/>
    </row>
    <row r="6382" spans="1:8" x14ac:dyDescent="0.2">
      <c r="A6382" s="132"/>
      <c r="B6382" s="133"/>
      <c r="C6382" s="92"/>
      <c r="D6382" s="134"/>
      <c r="E6382" s="132"/>
      <c r="F6382" s="135"/>
      <c r="G6382" s="135"/>
      <c r="H6382" s="136"/>
    </row>
    <row r="6383" spans="1:8" x14ac:dyDescent="0.2">
      <c r="A6383" s="132"/>
      <c r="B6383" s="133"/>
      <c r="C6383" s="92"/>
      <c r="D6383" s="134"/>
      <c r="E6383" s="132"/>
      <c r="F6383" s="135"/>
      <c r="G6383" s="135"/>
      <c r="H6383" s="136"/>
    </row>
    <row r="6384" spans="1:8" x14ac:dyDescent="0.2">
      <c r="A6384" s="132"/>
      <c r="B6384" s="133"/>
      <c r="C6384" s="92"/>
      <c r="D6384" s="134"/>
      <c r="E6384" s="132"/>
      <c r="F6384" s="135"/>
      <c r="G6384" s="135"/>
      <c r="H6384" s="136"/>
    </row>
    <row r="6385" spans="1:8" x14ac:dyDescent="0.2">
      <c r="A6385" s="132"/>
      <c r="B6385" s="133"/>
      <c r="C6385" s="92"/>
      <c r="D6385" s="134"/>
      <c r="E6385" s="132"/>
      <c r="F6385" s="135"/>
      <c r="G6385" s="135"/>
      <c r="H6385" s="136"/>
    </row>
    <row r="6386" spans="1:8" x14ac:dyDescent="0.2">
      <c r="A6386" s="132"/>
      <c r="B6386" s="133"/>
      <c r="C6386" s="92"/>
      <c r="D6386" s="134"/>
      <c r="E6386" s="132"/>
      <c r="F6386" s="135"/>
      <c r="G6386" s="135"/>
      <c r="H6386" s="136"/>
    </row>
    <row r="6387" spans="1:8" x14ac:dyDescent="0.2">
      <c r="A6387" s="132"/>
      <c r="B6387" s="133"/>
      <c r="C6387" s="92"/>
      <c r="D6387" s="134"/>
      <c r="E6387" s="132"/>
      <c r="F6387" s="135"/>
      <c r="G6387" s="135"/>
      <c r="H6387" s="136"/>
    </row>
    <row r="6388" spans="1:8" x14ac:dyDescent="0.2">
      <c r="A6388" s="132"/>
      <c r="B6388" s="133"/>
      <c r="C6388" s="92"/>
      <c r="D6388" s="134"/>
      <c r="E6388" s="132"/>
      <c r="F6388" s="135"/>
      <c r="G6388" s="135"/>
      <c r="H6388" s="136"/>
    </row>
    <row r="6389" spans="1:8" x14ac:dyDescent="0.2">
      <c r="A6389" s="132"/>
      <c r="B6389" s="133"/>
      <c r="C6389" s="92"/>
      <c r="D6389" s="134"/>
      <c r="E6389" s="132"/>
      <c r="F6389" s="135"/>
      <c r="G6389" s="135"/>
      <c r="H6389" s="136"/>
    </row>
    <row r="6390" spans="1:8" x14ac:dyDescent="0.2">
      <c r="A6390" s="132"/>
      <c r="B6390" s="133"/>
      <c r="C6390" s="92"/>
      <c r="D6390" s="134"/>
      <c r="E6390" s="132"/>
      <c r="F6390" s="135"/>
      <c r="G6390" s="135"/>
      <c r="H6390" s="136"/>
    </row>
    <row r="6391" spans="1:8" x14ac:dyDescent="0.2">
      <c r="A6391" s="132"/>
      <c r="B6391" s="133"/>
      <c r="C6391" s="92"/>
      <c r="D6391" s="134"/>
      <c r="E6391" s="132"/>
      <c r="F6391" s="135"/>
      <c r="G6391" s="135"/>
      <c r="H6391" s="136"/>
    </row>
    <row r="6392" spans="1:8" x14ac:dyDescent="0.2">
      <c r="A6392" s="132"/>
      <c r="B6392" s="133"/>
      <c r="C6392" s="92"/>
      <c r="D6392" s="134"/>
      <c r="E6392" s="132"/>
      <c r="F6392" s="135"/>
      <c r="G6392" s="135"/>
      <c r="H6392" s="136"/>
    </row>
    <row r="6393" spans="1:8" x14ac:dyDescent="0.2">
      <c r="A6393" s="132"/>
      <c r="B6393" s="133"/>
      <c r="C6393" s="92"/>
      <c r="D6393" s="134"/>
      <c r="E6393" s="132"/>
      <c r="F6393" s="135"/>
      <c r="G6393" s="135"/>
      <c r="H6393" s="136"/>
    </row>
    <row r="6394" spans="1:8" x14ac:dyDescent="0.2">
      <c r="A6394" s="132"/>
      <c r="B6394" s="133"/>
      <c r="C6394" s="92"/>
      <c r="D6394" s="134"/>
      <c r="E6394" s="132"/>
      <c r="F6394" s="135"/>
      <c r="G6394" s="135"/>
      <c r="H6394" s="136"/>
    </row>
    <row r="6395" spans="1:8" x14ac:dyDescent="0.2">
      <c r="A6395" s="132"/>
      <c r="B6395" s="133"/>
      <c r="C6395" s="92"/>
      <c r="D6395" s="134"/>
      <c r="E6395" s="132"/>
      <c r="F6395" s="135"/>
      <c r="G6395" s="135"/>
      <c r="H6395" s="136"/>
    </row>
    <row r="6396" spans="1:8" x14ac:dyDescent="0.2">
      <c r="A6396" s="132"/>
      <c r="B6396" s="133"/>
      <c r="C6396" s="92"/>
      <c r="D6396" s="134"/>
      <c r="E6396" s="132"/>
      <c r="F6396" s="135"/>
      <c r="G6396" s="135"/>
      <c r="H6396" s="136"/>
    </row>
    <row r="6397" spans="1:8" x14ac:dyDescent="0.2">
      <c r="A6397" s="132"/>
      <c r="B6397" s="133"/>
      <c r="C6397" s="92"/>
      <c r="D6397" s="134"/>
      <c r="E6397" s="132"/>
      <c r="F6397" s="135"/>
      <c r="G6397" s="135"/>
      <c r="H6397" s="136"/>
    </row>
    <row r="6398" spans="1:8" x14ac:dyDescent="0.2">
      <c r="A6398" s="132"/>
      <c r="B6398" s="133"/>
      <c r="C6398" s="92"/>
      <c r="D6398" s="134"/>
      <c r="E6398" s="132"/>
      <c r="F6398" s="135"/>
      <c r="G6398" s="135"/>
      <c r="H6398" s="136"/>
    </row>
    <row r="6399" spans="1:8" x14ac:dyDescent="0.2">
      <c r="A6399" s="132"/>
      <c r="B6399" s="133"/>
      <c r="C6399" s="92"/>
      <c r="D6399" s="134"/>
      <c r="E6399" s="132"/>
      <c r="F6399" s="135"/>
      <c r="G6399" s="135"/>
      <c r="H6399" s="136"/>
    </row>
    <row r="6400" spans="1:8" x14ac:dyDescent="0.2">
      <c r="A6400" s="132"/>
      <c r="B6400" s="133"/>
      <c r="C6400" s="92"/>
      <c r="D6400" s="134"/>
      <c r="E6400" s="132"/>
      <c r="F6400" s="135"/>
      <c r="G6400" s="135"/>
      <c r="H6400" s="136"/>
    </row>
    <row r="6401" spans="1:8" x14ac:dyDescent="0.2">
      <c r="A6401" s="132"/>
      <c r="B6401" s="133"/>
      <c r="C6401" s="92"/>
      <c r="D6401" s="134"/>
      <c r="E6401" s="132"/>
      <c r="F6401" s="135"/>
      <c r="G6401" s="135"/>
      <c r="H6401" s="136"/>
    </row>
    <row r="6402" spans="1:8" x14ac:dyDescent="0.2">
      <c r="A6402" s="132"/>
      <c r="B6402" s="133"/>
      <c r="C6402" s="92"/>
      <c r="D6402" s="134"/>
      <c r="E6402" s="132"/>
      <c r="F6402" s="135"/>
      <c r="G6402" s="135"/>
      <c r="H6402" s="136"/>
    </row>
    <row r="6403" spans="1:8" x14ac:dyDescent="0.2">
      <c r="A6403" s="132"/>
      <c r="B6403" s="133"/>
      <c r="C6403" s="92"/>
      <c r="D6403" s="134"/>
      <c r="E6403" s="132"/>
      <c r="F6403" s="135"/>
      <c r="G6403" s="135"/>
      <c r="H6403" s="136"/>
    </row>
    <row r="6404" spans="1:8" x14ac:dyDescent="0.2">
      <c r="A6404" s="132"/>
      <c r="B6404" s="133"/>
      <c r="C6404" s="92"/>
      <c r="D6404" s="134"/>
      <c r="E6404" s="132"/>
      <c r="F6404" s="135"/>
      <c r="G6404" s="135"/>
      <c r="H6404" s="136"/>
    </row>
    <row r="6405" spans="1:8" x14ac:dyDescent="0.2">
      <c r="A6405" s="132"/>
      <c r="B6405" s="133"/>
      <c r="C6405" s="92"/>
      <c r="D6405" s="134"/>
      <c r="E6405" s="132"/>
      <c r="F6405" s="135"/>
      <c r="G6405" s="135"/>
      <c r="H6405" s="136"/>
    </row>
    <row r="6406" spans="1:8" x14ac:dyDescent="0.2">
      <c r="A6406" s="132"/>
      <c r="B6406" s="133"/>
      <c r="C6406" s="92"/>
      <c r="D6406" s="134"/>
      <c r="E6406" s="132"/>
      <c r="F6406" s="135"/>
      <c r="G6406" s="135"/>
      <c r="H6406" s="136"/>
    </row>
    <row r="6407" spans="1:8" x14ac:dyDescent="0.2">
      <c r="A6407" s="132"/>
      <c r="B6407" s="133"/>
      <c r="C6407" s="92"/>
      <c r="D6407" s="134"/>
      <c r="E6407" s="132"/>
      <c r="F6407" s="135"/>
      <c r="G6407" s="135"/>
      <c r="H6407" s="136"/>
    </row>
    <row r="6408" spans="1:8" x14ac:dyDescent="0.2">
      <c r="A6408" s="132"/>
      <c r="B6408" s="133"/>
      <c r="C6408" s="92"/>
      <c r="D6408" s="134"/>
      <c r="E6408" s="132"/>
      <c r="F6408" s="135"/>
      <c r="G6408" s="135"/>
      <c r="H6408" s="136"/>
    </row>
    <row r="6409" spans="1:8" x14ac:dyDescent="0.2">
      <c r="A6409" s="132"/>
      <c r="B6409" s="133"/>
      <c r="C6409" s="92"/>
      <c r="D6409" s="134"/>
      <c r="E6409" s="132"/>
      <c r="F6409" s="135"/>
      <c r="G6409" s="135"/>
      <c r="H6409" s="136"/>
    </row>
    <row r="6410" spans="1:8" x14ac:dyDescent="0.2">
      <c r="A6410" s="132"/>
      <c r="B6410" s="133"/>
      <c r="C6410" s="92"/>
      <c r="D6410" s="134"/>
      <c r="E6410" s="132"/>
      <c r="F6410" s="135"/>
      <c r="G6410" s="135"/>
      <c r="H6410" s="136"/>
    </row>
    <row r="6411" spans="1:8" x14ac:dyDescent="0.2">
      <c r="A6411" s="132"/>
      <c r="B6411" s="133"/>
      <c r="C6411" s="92"/>
      <c r="D6411" s="134"/>
      <c r="E6411" s="132"/>
      <c r="F6411" s="135"/>
      <c r="G6411" s="135"/>
      <c r="H6411" s="136"/>
    </row>
    <row r="6412" spans="1:8" x14ac:dyDescent="0.2">
      <c r="A6412" s="132"/>
      <c r="B6412" s="133"/>
      <c r="C6412" s="92"/>
      <c r="D6412" s="134"/>
      <c r="E6412" s="132"/>
      <c r="F6412" s="135"/>
      <c r="G6412" s="135"/>
      <c r="H6412" s="136"/>
    </row>
    <row r="6413" spans="1:8" x14ac:dyDescent="0.2">
      <c r="A6413" s="132"/>
      <c r="B6413" s="133"/>
      <c r="C6413" s="92"/>
      <c r="D6413" s="134"/>
      <c r="E6413" s="132"/>
      <c r="F6413" s="135"/>
      <c r="G6413" s="135"/>
      <c r="H6413" s="136"/>
    </row>
    <row r="6414" spans="1:8" x14ac:dyDescent="0.2">
      <c r="A6414" s="132"/>
      <c r="B6414" s="133"/>
      <c r="C6414" s="92"/>
      <c r="D6414" s="134"/>
      <c r="E6414" s="132"/>
      <c r="F6414" s="135"/>
      <c r="G6414" s="135"/>
      <c r="H6414" s="136"/>
    </row>
    <row r="6415" spans="1:8" x14ac:dyDescent="0.2">
      <c r="A6415" s="132"/>
      <c r="B6415" s="133"/>
      <c r="C6415" s="92"/>
      <c r="D6415" s="134"/>
      <c r="E6415" s="132"/>
      <c r="F6415" s="135"/>
      <c r="G6415" s="135"/>
      <c r="H6415" s="136"/>
    </row>
    <row r="6416" spans="1:8" x14ac:dyDescent="0.2">
      <c r="A6416" s="132"/>
      <c r="B6416" s="133"/>
      <c r="C6416" s="92"/>
      <c r="D6416" s="134"/>
      <c r="E6416" s="132"/>
      <c r="F6416" s="135"/>
      <c r="G6416" s="135"/>
      <c r="H6416" s="136"/>
    </row>
    <row r="6417" spans="1:8" x14ac:dyDescent="0.2">
      <c r="A6417" s="132"/>
      <c r="B6417" s="133"/>
      <c r="C6417" s="92"/>
      <c r="D6417" s="134"/>
      <c r="E6417" s="132"/>
      <c r="F6417" s="135"/>
      <c r="G6417" s="135"/>
      <c r="H6417" s="136"/>
    </row>
    <row r="6418" spans="1:8" x14ac:dyDescent="0.2">
      <c r="A6418" s="132"/>
      <c r="B6418" s="133"/>
      <c r="C6418" s="92"/>
      <c r="D6418" s="134"/>
      <c r="E6418" s="132"/>
      <c r="F6418" s="135"/>
      <c r="G6418" s="135"/>
      <c r="H6418" s="136"/>
    </row>
    <row r="6419" spans="1:8" x14ac:dyDescent="0.2">
      <c r="A6419" s="132"/>
      <c r="B6419" s="133"/>
      <c r="C6419" s="92"/>
      <c r="D6419" s="134"/>
      <c r="E6419" s="132"/>
      <c r="F6419" s="135"/>
      <c r="G6419" s="135"/>
      <c r="H6419" s="136"/>
    </row>
    <row r="6420" spans="1:8" x14ac:dyDescent="0.2">
      <c r="A6420" s="132"/>
      <c r="B6420" s="133"/>
      <c r="C6420" s="92"/>
      <c r="D6420" s="134"/>
      <c r="E6420" s="132"/>
      <c r="F6420" s="135"/>
      <c r="G6420" s="135"/>
      <c r="H6420" s="136"/>
    </row>
    <row r="6421" spans="1:8" x14ac:dyDescent="0.2">
      <c r="A6421" s="132"/>
      <c r="B6421" s="133"/>
      <c r="C6421" s="92"/>
      <c r="D6421" s="134"/>
      <c r="E6421" s="132"/>
      <c r="F6421" s="135"/>
      <c r="G6421" s="135"/>
      <c r="H6421" s="136"/>
    </row>
    <row r="6422" spans="1:8" x14ac:dyDescent="0.2">
      <c r="A6422" s="132"/>
      <c r="B6422" s="133"/>
      <c r="C6422" s="92"/>
      <c r="D6422" s="134"/>
      <c r="E6422" s="132"/>
      <c r="F6422" s="135"/>
      <c r="G6422" s="135"/>
      <c r="H6422" s="136"/>
    </row>
    <row r="6423" spans="1:8" x14ac:dyDescent="0.2">
      <c r="A6423" s="132"/>
      <c r="B6423" s="133"/>
      <c r="C6423" s="92"/>
      <c r="D6423" s="134"/>
      <c r="E6423" s="132"/>
      <c r="F6423" s="135"/>
      <c r="G6423" s="135"/>
      <c r="H6423" s="136"/>
    </row>
    <row r="6424" spans="1:8" x14ac:dyDescent="0.2">
      <c r="A6424" s="132"/>
      <c r="B6424" s="133"/>
      <c r="C6424" s="92"/>
      <c r="D6424" s="134"/>
      <c r="E6424" s="132"/>
      <c r="F6424" s="135"/>
      <c r="G6424" s="135"/>
      <c r="H6424" s="136"/>
    </row>
    <row r="6425" spans="1:8" x14ac:dyDescent="0.2">
      <c r="A6425" s="132"/>
      <c r="B6425" s="133"/>
      <c r="C6425" s="92"/>
      <c r="D6425" s="134"/>
      <c r="E6425" s="132"/>
      <c r="F6425" s="135"/>
      <c r="G6425" s="135"/>
      <c r="H6425" s="136"/>
    </row>
    <row r="6426" spans="1:8" x14ac:dyDescent="0.2">
      <c r="A6426" s="132"/>
      <c r="B6426" s="133"/>
      <c r="C6426" s="92"/>
      <c r="D6426" s="134"/>
      <c r="E6426" s="132"/>
      <c r="F6426" s="135"/>
      <c r="G6426" s="135"/>
      <c r="H6426" s="136"/>
    </row>
    <row r="6427" spans="1:8" x14ac:dyDescent="0.2">
      <c r="A6427" s="132"/>
      <c r="B6427" s="133"/>
      <c r="C6427" s="92"/>
      <c r="D6427" s="134"/>
      <c r="E6427" s="132"/>
      <c r="F6427" s="135"/>
      <c r="G6427" s="135"/>
      <c r="H6427" s="136"/>
    </row>
    <row r="6428" spans="1:8" x14ac:dyDescent="0.2">
      <c r="A6428" s="132"/>
      <c r="B6428" s="133"/>
      <c r="C6428" s="92"/>
      <c r="D6428" s="134"/>
      <c r="E6428" s="132"/>
      <c r="F6428" s="135"/>
      <c r="G6428" s="135"/>
      <c r="H6428" s="136"/>
    </row>
    <row r="6429" spans="1:8" x14ac:dyDescent="0.2">
      <c r="A6429" s="132"/>
      <c r="B6429" s="133"/>
      <c r="C6429" s="92"/>
      <c r="D6429" s="134"/>
      <c r="E6429" s="132"/>
      <c r="F6429" s="135"/>
      <c r="G6429" s="135"/>
      <c r="H6429" s="136"/>
    </row>
    <row r="6430" spans="1:8" x14ac:dyDescent="0.2">
      <c r="A6430" s="132"/>
      <c r="B6430" s="133"/>
      <c r="C6430" s="92"/>
      <c r="D6430" s="134"/>
      <c r="E6430" s="132"/>
      <c r="F6430" s="135"/>
      <c r="G6430" s="135"/>
      <c r="H6430" s="136"/>
    </row>
    <row r="6431" spans="1:8" x14ac:dyDescent="0.2">
      <c r="A6431" s="132"/>
      <c r="B6431" s="133"/>
      <c r="C6431" s="92"/>
      <c r="D6431" s="134"/>
      <c r="E6431" s="132"/>
      <c r="F6431" s="135"/>
      <c r="G6431" s="135"/>
      <c r="H6431" s="136"/>
    </row>
    <row r="6432" spans="1:8" x14ac:dyDescent="0.2">
      <c r="A6432" s="132"/>
      <c r="B6432" s="133"/>
      <c r="C6432" s="92"/>
      <c r="D6432" s="134"/>
      <c r="E6432" s="132"/>
      <c r="F6432" s="135"/>
      <c r="G6432" s="135"/>
      <c r="H6432" s="136"/>
    </row>
    <row r="6433" spans="1:8" x14ac:dyDescent="0.2">
      <c r="A6433" s="132"/>
      <c r="B6433" s="133"/>
      <c r="C6433" s="92"/>
      <c r="D6433" s="134"/>
      <c r="E6433" s="132"/>
      <c r="F6433" s="135"/>
      <c r="G6433" s="135"/>
      <c r="H6433" s="136"/>
    </row>
    <row r="6434" spans="1:8" x14ac:dyDescent="0.2">
      <c r="A6434" s="132"/>
      <c r="B6434" s="133"/>
      <c r="C6434" s="92"/>
      <c r="D6434" s="134"/>
      <c r="E6434" s="132"/>
      <c r="F6434" s="135"/>
      <c r="G6434" s="135"/>
      <c r="H6434" s="136"/>
    </row>
    <row r="6435" spans="1:8" x14ac:dyDescent="0.2">
      <c r="A6435" s="132"/>
      <c r="B6435" s="133"/>
      <c r="C6435" s="92"/>
      <c r="D6435" s="134"/>
      <c r="E6435" s="132"/>
      <c r="F6435" s="135"/>
      <c r="G6435" s="135"/>
      <c r="H6435" s="136"/>
    </row>
    <row r="6436" spans="1:8" x14ac:dyDescent="0.2">
      <c r="A6436" s="132"/>
      <c r="B6436" s="133"/>
      <c r="C6436" s="92"/>
      <c r="D6436" s="134"/>
      <c r="E6436" s="132"/>
      <c r="F6436" s="135"/>
      <c r="G6436" s="135"/>
      <c r="H6436" s="136"/>
    </row>
    <row r="6437" spans="1:8" x14ac:dyDescent="0.2">
      <c r="A6437" s="132"/>
      <c r="B6437" s="133"/>
      <c r="C6437" s="92"/>
      <c r="D6437" s="134"/>
      <c r="E6437" s="132"/>
      <c r="F6437" s="135"/>
      <c r="G6437" s="135"/>
      <c r="H6437" s="136"/>
    </row>
    <row r="6438" spans="1:8" x14ac:dyDescent="0.2">
      <c r="A6438" s="132"/>
      <c r="B6438" s="133"/>
      <c r="C6438" s="92"/>
      <c r="D6438" s="134"/>
      <c r="E6438" s="132"/>
      <c r="F6438" s="135"/>
      <c r="G6438" s="135"/>
      <c r="H6438" s="136"/>
    </row>
    <row r="6439" spans="1:8" x14ac:dyDescent="0.2">
      <c r="A6439" s="132"/>
      <c r="B6439" s="133"/>
      <c r="C6439" s="92"/>
      <c r="D6439" s="134"/>
      <c r="E6439" s="132"/>
      <c r="F6439" s="135"/>
      <c r="G6439" s="135"/>
      <c r="H6439" s="136"/>
    </row>
    <row r="6440" spans="1:8" x14ac:dyDescent="0.2">
      <c r="A6440" s="132"/>
      <c r="B6440" s="133"/>
      <c r="C6440" s="92"/>
      <c r="D6440" s="134"/>
      <c r="E6440" s="132"/>
      <c r="F6440" s="135"/>
      <c r="G6440" s="135"/>
      <c r="H6440" s="136"/>
    </row>
    <row r="6441" spans="1:8" x14ac:dyDescent="0.2">
      <c r="A6441" s="132"/>
      <c r="B6441" s="133"/>
      <c r="C6441" s="92"/>
      <c r="D6441" s="134"/>
      <c r="E6441" s="132"/>
      <c r="F6441" s="135"/>
      <c r="G6441" s="135"/>
      <c r="H6441" s="136"/>
    </row>
    <row r="6442" spans="1:8" x14ac:dyDescent="0.2">
      <c r="A6442" s="132"/>
      <c r="B6442" s="133"/>
      <c r="C6442" s="92"/>
      <c r="D6442" s="134"/>
      <c r="E6442" s="132"/>
      <c r="F6442" s="135"/>
      <c r="G6442" s="135"/>
      <c r="H6442" s="136"/>
    </row>
    <row r="6443" spans="1:8" x14ac:dyDescent="0.2">
      <c r="A6443" s="132"/>
      <c r="B6443" s="133"/>
      <c r="C6443" s="92"/>
      <c r="D6443" s="134"/>
      <c r="E6443" s="132"/>
      <c r="F6443" s="135"/>
      <c r="G6443" s="135"/>
      <c r="H6443" s="136"/>
    </row>
    <row r="6444" spans="1:8" x14ac:dyDescent="0.2">
      <c r="A6444" s="132"/>
      <c r="B6444" s="133"/>
      <c r="C6444" s="92"/>
      <c r="D6444" s="134"/>
      <c r="E6444" s="132"/>
      <c r="F6444" s="135"/>
      <c r="G6444" s="135"/>
      <c r="H6444" s="136"/>
    </row>
    <row r="6445" spans="1:8" x14ac:dyDescent="0.2">
      <c r="A6445" s="132"/>
      <c r="B6445" s="133"/>
      <c r="C6445" s="92"/>
      <c r="D6445" s="134"/>
      <c r="E6445" s="132"/>
      <c r="F6445" s="135"/>
      <c r="G6445" s="135"/>
      <c r="H6445" s="136"/>
    </row>
    <row r="6446" spans="1:8" x14ac:dyDescent="0.2">
      <c r="A6446" s="132"/>
      <c r="B6446" s="133"/>
      <c r="C6446" s="92"/>
      <c r="D6446" s="134"/>
      <c r="E6446" s="132"/>
      <c r="F6446" s="135"/>
      <c r="G6446" s="135"/>
      <c r="H6446" s="136"/>
    </row>
    <row r="6447" spans="1:8" x14ac:dyDescent="0.2">
      <c r="A6447" s="132"/>
      <c r="B6447" s="133"/>
      <c r="C6447" s="92"/>
      <c r="D6447" s="134"/>
      <c r="E6447" s="132"/>
      <c r="F6447" s="135"/>
      <c r="G6447" s="135"/>
      <c r="H6447" s="136"/>
    </row>
    <row r="6448" spans="1:8" x14ac:dyDescent="0.2">
      <c r="A6448" s="132"/>
      <c r="B6448" s="133"/>
      <c r="C6448" s="92"/>
      <c r="D6448" s="134"/>
      <c r="E6448" s="132"/>
      <c r="F6448" s="135"/>
      <c r="G6448" s="135"/>
      <c r="H6448" s="136"/>
    </row>
    <row r="6449" spans="1:8" x14ac:dyDescent="0.2">
      <c r="A6449" s="132"/>
      <c r="B6449" s="133"/>
      <c r="C6449" s="92"/>
      <c r="D6449" s="134"/>
      <c r="E6449" s="132"/>
      <c r="F6449" s="135"/>
      <c r="G6449" s="135"/>
      <c r="H6449" s="136"/>
    </row>
    <row r="6450" spans="1:8" x14ac:dyDescent="0.2">
      <c r="A6450" s="132"/>
      <c r="B6450" s="133"/>
      <c r="C6450" s="92"/>
      <c r="D6450" s="134"/>
      <c r="E6450" s="132"/>
      <c r="F6450" s="135"/>
      <c r="G6450" s="135"/>
      <c r="H6450" s="136"/>
    </row>
    <row r="6451" spans="1:8" x14ac:dyDescent="0.2">
      <c r="A6451" s="132"/>
      <c r="B6451" s="133"/>
      <c r="C6451" s="92"/>
      <c r="D6451" s="134"/>
      <c r="E6451" s="132"/>
      <c r="F6451" s="135"/>
      <c r="G6451" s="135"/>
      <c r="H6451" s="136"/>
    </row>
    <row r="6452" spans="1:8" x14ac:dyDescent="0.2">
      <c r="A6452" s="132"/>
      <c r="B6452" s="133"/>
      <c r="C6452" s="92"/>
      <c r="D6452" s="134"/>
      <c r="E6452" s="132"/>
      <c r="F6452" s="135"/>
      <c r="G6452" s="135"/>
      <c r="H6452" s="136"/>
    </row>
    <row r="6453" spans="1:8" x14ac:dyDescent="0.2">
      <c r="A6453" s="132"/>
      <c r="B6453" s="133"/>
      <c r="C6453" s="92"/>
      <c r="D6453" s="134"/>
      <c r="E6453" s="132"/>
      <c r="F6453" s="135"/>
      <c r="G6453" s="135"/>
      <c r="H6453" s="136"/>
    </row>
    <row r="6454" spans="1:8" x14ac:dyDescent="0.2">
      <c r="A6454" s="132"/>
      <c r="B6454" s="133"/>
      <c r="C6454" s="92"/>
      <c r="D6454" s="134"/>
      <c r="E6454" s="132"/>
      <c r="F6454" s="135"/>
      <c r="G6454" s="135"/>
      <c r="H6454" s="136"/>
    </row>
    <row r="6455" spans="1:8" x14ac:dyDescent="0.2">
      <c r="A6455" s="132"/>
      <c r="B6455" s="133"/>
      <c r="C6455" s="92"/>
      <c r="D6455" s="134"/>
      <c r="E6455" s="132"/>
      <c r="F6455" s="135"/>
      <c r="G6455" s="135"/>
      <c r="H6455" s="136"/>
    </row>
    <row r="6456" spans="1:8" x14ac:dyDescent="0.2">
      <c r="A6456" s="132"/>
      <c r="B6456" s="133"/>
      <c r="C6456" s="92"/>
      <c r="D6456" s="134"/>
      <c r="E6456" s="132"/>
      <c r="F6456" s="135"/>
      <c r="G6456" s="135"/>
      <c r="H6456" s="136"/>
    </row>
    <row r="6457" spans="1:8" x14ac:dyDescent="0.2">
      <c r="A6457" s="132"/>
      <c r="B6457" s="133"/>
      <c r="C6457" s="92"/>
      <c r="D6457" s="134"/>
      <c r="E6457" s="132"/>
      <c r="F6457" s="135"/>
      <c r="G6457" s="135"/>
      <c r="H6457" s="136"/>
    </row>
    <row r="6458" spans="1:8" x14ac:dyDescent="0.2">
      <c r="A6458" s="132"/>
      <c r="B6458" s="133"/>
      <c r="C6458" s="92"/>
      <c r="D6458" s="134"/>
      <c r="E6458" s="132"/>
      <c r="F6458" s="135"/>
      <c r="G6458" s="135"/>
      <c r="H6458" s="136"/>
    </row>
    <row r="6459" spans="1:8" x14ac:dyDescent="0.2">
      <c r="A6459" s="132"/>
      <c r="B6459" s="133"/>
      <c r="C6459" s="92"/>
      <c r="D6459" s="134"/>
      <c r="E6459" s="132"/>
      <c r="F6459" s="135"/>
      <c r="G6459" s="135"/>
      <c r="H6459" s="136"/>
    </row>
    <row r="6460" spans="1:8" x14ac:dyDescent="0.2">
      <c r="A6460" s="132"/>
      <c r="B6460" s="133"/>
      <c r="C6460" s="92"/>
      <c r="D6460" s="134"/>
      <c r="E6460" s="132"/>
      <c r="F6460" s="135"/>
      <c r="G6460" s="135"/>
      <c r="H6460" s="136"/>
    </row>
    <row r="6461" spans="1:8" x14ac:dyDescent="0.2">
      <c r="A6461" s="132"/>
      <c r="B6461" s="133"/>
      <c r="C6461" s="92"/>
      <c r="D6461" s="134"/>
      <c r="E6461" s="132"/>
      <c r="F6461" s="135"/>
      <c r="G6461" s="135"/>
      <c r="H6461" s="136"/>
    </row>
    <row r="6462" spans="1:8" x14ac:dyDescent="0.2">
      <c r="A6462" s="132"/>
      <c r="B6462" s="133"/>
      <c r="C6462" s="92"/>
      <c r="D6462" s="134"/>
      <c r="E6462" s="132"/>
      <c r="F6462" s="135"/>
      <c r="G6462" s="135"/>
      <c r="H6462" s="136"/>
    </row>
    <row r="6463" spans="1:8" x14ac:dyDescent="0.2">
      <c r="A6463" s="132"/>
      <c r="B6463" s="133"/>
      <c r="C6463" s="92"/>
      <c r="D6463" s="134"/>
      <c r="E6463" s="132"/>
      <c r="F6463" s="135"/>
      <c r="G6463" s="135"/>
      <c r="H6463" s="136"/>
    </row>
    <row r="6464" spans="1:8" x14ac:dyDescent="0.2">
      <c r="A6464" s="132"/>
      <c r="B6464" s="133"/>
      <c r="C6464" s="92"/>
      <c r="D6464" s="134"/>
      <c r="E6464" s="132"/>
      <c r="F6464" s="135"/>
      <c r="G6464" s="135"/>
      <c r="H6464" s="136"/>
    </row>
    <row r="6465" spans="1:8" x14ac:dyDescent="0.2">
      <c r="A6465" s="132"/>
      <c r="B6465" s="133"/>
      <c r="C6465" s="92"/>
      <c r="D6465" s="134"/>
      <c r="E6465" s="132"/>
      <c r="F6465" s="135"/>
      <c r="G6465" s="135"/>
      <c r="H6465" s="136"/>
    </row>
    <row r="6466" spans="1:8" x14ac:dyDescent="0.2">
      <c r="A6466" s="132"/>
      <c r="B6466" s="133"/>
      <c r="C6466" s="92"/>
      <c r="D6466" s="134"/>
      <c r="E6466" s="132"/>
      <c r="F6466" s="135"/>
      <c r="G6466" s="135"/>
      <c r="H6466" s="136"/>
    </row>
    <row r="6467" spans="1:8" x14ac:dyDescent="0.2">
      <c r="A6467" s="132"/>
      <c r="B6467" s="133"/>
      <c r="C6467" s="92"/>
      <c r="D6467" s="134"/>
      <c r="E6467" s="132"/>
      <c r="F6467" s="135"/>
      <c r="G6467" s="135"/>
      <c r="H6467" s="136"/>
    </row>
    <row r="6468" spans="1:8" x14ac:dyDescent="0.2">
      <c r="A6468" s="132"/>
      <c r="B6468" s="133"/>
      <c r="C6468" s="92"/>
      <c r="D6468" s="134"/>
      <c r="E6468" s="132"/>
      <c r="F6468" s="135"/>
      <c r="G6468" s="135"/>
      <c r="H6468" s="136"/>
    </row>
    <row r="6469" spans="1:8" x14ac:dyDescent="0.2">
      <c r="A6469" s="132"/>
      <c r="B6469" s="133"/>
      <c r="C6469" s="92"/>
      <c r="D6469" s="134"/>
      <c r="E6469" s="132"/>
      <c r="F6469" s="135"/>
      <c r="G6469" s="135"/>
      <c r="H6469" s="136"/>
    </row>
    <row r="6470" spans="1:8" x14ac:dyDescent="0.2">
      <c r="A6470" s="132"/>
      <c r="B6470" s="133"/>
      <c r="C6470" s="92"/>
      <c r="D6470" s="134"/>
      <c r="E6470" s="132"/>
      <c r="F6470" s="135"/>
      <c r="G6470" s="135"/>
      <c r="H6470" s="136"/>
    </row>
    <row r="6471" spans="1:8" x14ac:dyDescent="0.2">
      <c r="A6471" s="132"/>
      <c r="B6471" s="133"/>
      <c r="C6471" s="92"/>
      <c r="D6471" s="134"/>
      <c r="E6471" s="132"/>
      <c r="F6471" s="135"/>
      <c r="G6471" s="135"/>
      <c r="H6471" s="136"/>
    </row>
    <row r="6472" spans="1:8" x14ac:dyDescent="0.2">
      <c r="A6472" s="132"/>
      <c r="B6472" s="133"/>
      <c r="C6472" s="92"/>
      <c r="D6472" s="134"/>
      <c r="E6472" s="132"/>
      <c r="F6472" s="135"/>
      <c r="G6472" s="135"/>
      <c r="H6472" s="136"/>
    </row>
    <row r="6473" spans="1:8" x14ac:dyDescent="0.2">
      <c r="A6473" s="132"/>
      <c r="B6473" s="133"/>
      <c r="C6473" s="92"/>
      <c r="D6473" s="134"/>
      <c r="E6473" s="132"/>
      <c r="F6473" s="135"/>
      <c r="G6473" s="135"/>
      <c r="H6473" s="136"/>
    </row>
    <row r="6474" spans="1:8" x14ac:dyDescent="0.2">
      <c r="A6474" s="132"/>
      <c r="B6474" s="133"/>
      <c r="C6474" s="92"/>
      <c r="D6474" s="134"/>
      <c r="E6474" s="132"/>
      <c r="F6474" s="135"/>
      <c r="G6474" s="135"/>
      <c r="H6474" s="136"/>
    </row>
    <row r="6475" spans="1:8" x14ac:dyDescent="0.2">
      <c r="A6475" s="132"/>
      <c r="B6475" s="133"/>
      <c r="C6475" s="92"/>
      <c r="D6475" s="134"/>
      <c r="E6475" s="132"/>
      <c r="F6475" s="135"/>
      <c r="G6475" s="135"/>
      <c r="H6475" s="136"/>
    </row>
    <row r="6476" spans="1:8" x14ac:dyDescent="0.2">
      <c r="A6476" s="132"/>
      <c r="B6476" s="133"/>
      <c r="C6476" s="92"/>
      <c r="D6476" s="134"/>
      <c r="E6476" s="132"/>
      <c r="F6476" s="135"/>
      <c r="G6476" s="135"/>
      <c r="H6476" s="136"/>
    </row>
    <row r="6477" spans="1:8" x14ac:dyDescent="0.2">
      <c r="A6477" s="132"/>
      <c r="B6477" s="133"/>
      <c r="C6477" s="92"/>
      <c r="D6477" s="134"/>
      <c r="E6477" s="132"/>
      <c r="F6477" s="135"/>
      <c r="G6477" s="135"/>
      <c r="H6477" s="136"/>
    </row>
    <row r="6478" spans="1:8" x14ac:dyDescent="0.2">
      <c r="A6478" s="132"/>
      <c r="B6478" s="133"/>
      <c r="C6478" s="92"/>
      <c r="D6478" s="134"/>
      <c r="E6478" s="132"/>
      <c r="F6478" s="135"/>
      <c r="G6478" s="135"/>
      <c r="H6478" s="136"/>
    </row>
    <row r="6479" spans="1:8" x14ac:dyDescent="0.2">
      <c r="A6479" s="132"/>
      <c r="B6479" s="133"/>
      <c r="C6479" s="92"/>
      <c r="D6479" s="134"/>
      <c r="E6479" s="132"/>
      <c r="F6479" s="135"/>
      <c r="G6479" s="135"/>
      <c r="H6479" s="136"/>
    </row>
    <row r="6480" spans="1:8" x14ac:dyDescent="0.2">
      <c r="A6480" s="132"/>
      <c r="B6480" s="133"/>
      <c r="C6480" s="92"/>
      <c r="D6480" s="134"/>
      <c r="E6480" s="132"/>
      <c r="F6480" s="135"/>
      <c r="G6480" s="135"/>
      <c r="H6480" s="136"/>
    </row>
    <row r="6481" spans="1:8" x14ac:dyDescent="0.2">
      <c r="A6481" s="132"/>
      <c r="B6481" s="133"/>
      <c r="C6481" s="92"/>
      <c r="D6481" s="134"/>
      <c r="E6481" s="132"/>
      <c r="F6481" s="135"/>
      <c r="G6481" s="135"/>
      <c r="H6481" s="136"/>
    </row>
    <row r="6482" spans="1:8" x14ac:dyDescent="0.2">
      <c r="A6482" s="132"/>
      <c r="B6482" s="133"/>
      <c r="C6482" s="92"/>
      <c r="D6482" s="134"/>
      <c r="E6482" s="132"/>
      <c r="F6482" s="135"/>
      <c r="G6482" s="135"/>
      <c r="H6482" s="136"/>
    </row>
    <row r="6483" spans="1:8" x14ac:dyDescent="0.2">
      <c r="A6483" s="132"/>
      <c r="B6483" s="133"/>
      <c r="C6483" s="92"/>
      <c r="D6483" s="134"/>
      <c r="E6483" s="132"/>
      <c r="F6483" s="135"/>
      <c r="G6483" s="135"/>
      <c r="H6483" s="136"/>
    </row>
    <row r="6484" spans="1:8" x14ac:dyDescent="0.2">
      <c r="A6484" s="132"/>
      <c r="B6484" s="133"/>
      <c r="C6484" s="92"/>
      <c r="D6484" s="134"/>
      <c r="E6484" s="132"/>
      <c r="F6484" s="135"/>
      <c r="G6484" s="135"/>
      <c r="H6484" s="136"/>
    </row>
    <row r="6485" spans="1:8" x14ac:dyDescent="0.2">
      <c r="A6485" s="132"/>
      <c r="B6485" s="133"/>
      <c r="C6485" s="92"/>
      <c r="D6485" s="134"/>
      <c r="E6485" s="132"/>
      <c r="F6485" s="135"/>
      <c r="G6485" s="135"/>
      <c r="H6485" s="136"/>
    </row>
    <row r="6486" spans="1:8" x14ac:dyDescent="0.2">
      <c r="A6486" s="132"/>
      <c r="B6486" s="133"/>
      <c r="C6486" s="92"/>
      <c r="D6486" s="134"/>
      <c r="E6486" s="132"/>
      <c r="F6486" s="135"/>
      <c r="G6486" s="135"/>
      <c r="H6486" s="136"/>
    </row>
    <row r="6487" spans="1:8" x14ac:dyDescent="0.2">
      <c r="A6487" s="132"/>
      <c r="B6487" s="133"/>
      <c r="C6487" s="92"/>
      <c r="D6487" s="134"/>
      <c r="E6487" s="132"/>
      <c r="F6487" s="135"/>
      <c r="G6487" s="135"/>
      <c r="H6487" s="136"/>
    </row>
    <row r="6488" spans="1:8" x14ac:dyDescent="0.2">
      <c r="A6488" s="132"/>
      <c r="B6488" s="133"/>
      <c r="C6488" s="92"/>
      <c r="D6488" s="134"/>
      <c r="E6488" s="132"/>
      <c r="F6488" s="135"/>
      <c r="G6488" s="135"/>
      <c r="H6488" s="136"/>
    </row>
    <row r="6489" spans="1:8" x14ac:dyDescent="0.2">
      <c r="A6489" s="132"/>
      <c r="B6489" s="133"/>
      <c r="C6489" s="92"/>
      <c r="D6489" s="134"/>
      <c r="E6489" s="132"/>
      <c r="F6489" s="135"/>
      <c r="G6489" s="135"/>
      <c r="H6489" s="136"/>
    </row>
    <row r="6490" spans="1:8" x14ac:dyDescent="0.2">
      <c r="A6490" s="132"/>
      <c r="B6490" s="133"/>
      <c r="C6490" s="92"/>
      <c r="D6490" s="134"/>
      <c r="E6490" s="132"/>
      <c r="F6490" s="135"/>
      <c r="G6490" s="135"/>
      <c r="H6490" s="136"/>
    </row>
    <row r="6491" spans="1:8" x14ac:dyDescent="0.2">
      <c r="A6491" s="132"/>
      <c r="B6491" s="133"/>
      <c r="C6491" s="92"/>
      <c r="D6491" s="134"/>
      <c r="E6491" s="132"/>
      <c r="F6491" s="135"/>
      <c r="G6491" s="135"/>
      <c r="H6491" s="136"/>
    </row>
    <row r="6492" spans="1:8" x14ac:dyDescent="0.2">
      <c r="A6492" s="132"/>
      <c r="B6492" s="133"/>
      <c r="C6492" s="92"/>
      <c r="D6492" s="134"/>
      <c r="E6492" s="132"/>
      <c r="F6492" s="135"/>
      <c r="G6492" s="135"/>
      <c r="H6492" s="136"/>
    </row>
    <row r="6493" spans="1:8" x14ac:dyDescent="0.2">
      <c r="A6493" s="132"/>
      <c r="B6493" s="133"/>
      <c r="C6493" s="92"/>
      <c r="D6493" s="134"/>
      <c r="E6493" s="132"/>
      <c r="F6493" s="135"/>
      <c r="G6493" s="135"/>
      <c r="H6493" s="136"/>
    </row>
    <row r="6494" spans="1:8" x14ac:dyDescent="0.2">
      <c r="A6494" s="132"/>
      <c r="B6494" s="133"/>
      <c r="C6494" s="92"/>
      <c r="D6494" s="134"/>
      <c r="E6494" s="132"/>
      <c r="F6494" s="135"/>
      <c r="G6494" s="135"/>
      <c r="H6494" s="136"/>
    </row>
    <row r="6495" spans="1:8" x14ac:dyDescent="0.2">
      <c r="A6495" s="132"/>
      <c r="B6495" s="133"/>
      <c r="C6495" s="92"/>
      <c r="D6495" s="134"/>
      <c r="E6495" s="132"/>
      <c r="F6495" s="135"/>
      <c r="G6495" s="135"/>
      <c r="H6495" s="136"/>
    </row>
    <row r="6496" spans="1:8" x14ac:dyDescent="0.2">
      <c r="A6496" s="132"/>
      <c r="B6496" s="133"/>
      <c r="C6496" s="92"/>
      <c r="D6496" s="134"/>
      <c r="E6496" s="132"/>
      <c r="F6496" s="135"/>
      <c r="G6496" s="135"/>
      <c r="H6496" s="136"/>
    </row>
    <row r="6497" spans="1:8" x14ac:dyDescent="0.2">
      <c r="A6497" s="132"/>
      <c r="B6497" s="133"/>
      <c r="C6497" s="92"/>
      <c r="D6497" s="134"/>
      <c r="E6497" s="132"/>
      <c r="F6497" s="135"/>
      <c r="G6497" s="135"/>
      <c r="H6497" s="136"/>
    </row>
    <row r="6498" spans="1:8" x14ac:dyDescent="0.2">
      <c r="A6498" s="132"/>
      <c r="B6498" s="133"/>
      <c r="C6498" s="92"/>
      <c r="D6498" s="134"/>
      <c r="E6498" s="132"/>
      <c r="F6498" s="135"/>
      <c r="G6498" s="135"/>
      <c r="H6498" s="136"/>
    </row>
    <row r="6499" spans="1:8" x14ac:dyDescent="0.2">
      <c r="A6499" s="132"/>
      <c r="B6499" s="133"/>
      <c r="C6499" s="92"/>
      <c r="D6499" s="134"/>
      <c r="E6499" s="132"/>
      <c r="F6499" s="135"/>
      <c r="G6499" s="135"/>
      <c r="H6499" s="136"/>
    </row>
    <row r="6500" spans="1:8" x14ac:dyDescent="0.2">
      <c r="A6500" s="132"/>
      <c r="B6500" s="133"/>
      <c r="C6500" s="92"/>
      <c r="D6500" s="134"/>
      <c r="E6500" s="132"/>
      <c r="F6500" s="135"/>
      <c r="G6500" s="135"/>
      <c r="H6500" s="136"/>
    </row>
    <row r="6501" spans="1:8" x14ac:dyDescent="0.2">
      <c r="A6501" s="132"/>
      <c r="B6501" s="133"/>
      <c r="C6501" s="92"/>
      <c r="D6501" s="134"/>
      <c r="E6501" s="132"/>
      <c r="F6501" s="135"/>
      <c r="G6501" s="135"/>
      <c r="H6501" s="136"/>
    </row>
    <row r="6502" spans="1:8" x14ac:dyDescent="0.2">
      <c r="A6502" s="132"/>
      <c r="B6502" s="133"/>
      <c r="C6502" s="92"/>
      <c r="D6502" s="134"/>
      <c r="E6502" s="132"/>
      <c r="F6502" s="135"/>
      <c r="G6502" s="135"/>
      <c r="H6502" s="136"/>
    </row>
    <row r="6503" spans="1:8" x14ac:dyDescent="0.2">
      <c r="A6503" s="132"/>
      <c r="B6503" s="133"/>
      <c r="C6503" s="92"/>
      <c r="D6503" s="134"/>
      <c r="E6503" s="132"/>
      <c r="F6503" s="135"/>
      <c r="G6503" s="135"/>
      <c r="H6503" s="136"/>
    </row>
    <row r="6504" spans="1:8" x14ac:dyDescent="0.2">
      <c r="A6504" s="132"/>
      <c r="B6504" s="133"/>
      <c r="C6504" s="92"/>
      <c r="D6504" s="134"/>
      <c r="E6504" s="132"/>
      <c r="F6504" s="135"/>
      <c r="G6504" s="135"/>
      <c r="H6504" s="136"/>
    </row>
    <row r="6505" spans="1:8" x14ac:dyDescent="0.2">
      <c r="A6505" s="132"/>
      <c r="B6505" s="133"/>
      <c r="C6505" s="92"/>
      <c r="D6505" s="134"/>
      <c r="E6505" s="132"/>
      <c r="F6505" s="135"/>
      <c r="G6505" s="135"/>
      <c r="H6505" s="136"/>
    </row>
    <row r="6506" spans="1:8" x14ac:dyDescent="0.2">
      <c r="A6506" s="132"/>
      <c r="B6506" s="133"/>
      <c r="C6506" s="92"/>
      <c r="D6506" s="134"/>
      <c r="E6506" s="132"/>
      <c r="F6506" s="135"/>
      <c r="G6506" s="135"/>
      <c r="H6506" s="136"/>
    </row>
    <row r="6507" spans="1:8" x14ac:dyDescent="0.2">
      <c r="A6507" s="132"/>
      <c r="B6507" s="133"/>
      <c r="C6507" s="92"/>
      <c r="D6507" s="134"/>
      <c r="E6507" s="132"/>
      <c r="F6507" s="135"/>
      <c r="G6507" s="135"/>
      <c r="H6507" s="136"/>
    </row>
    <row r="6508" spans="1:8" x14ac:dyDescent="0.2">
      <c r="A6508" s="132"/>
      <c r="B6508" s="133"/>
      <c r="C6508" s="92"/>
      <c r="D6508" s="134"/>
      <c r="E6508" s="132"/>
      <c r="F6508" s="135"/>
      <c r="G6508" s="135"/>
      <c r="H6508" s="136"/>
    </row>
    <row r="6509" spans="1:8" x14ac:dyDescent="0.2">
      <c r="A6509" s="132"/>
      <c r="B6509" s="133"/>
      <c r="C6509" s="92"/>
      <c r="D6509" s="134"/>
      <c r="E6509" s="132"/>
      <c r="F6509" s="135"/>
      <c r="G6509" s="135"/>
      <c r="H6509" s="136"/>
    </row>
    <row r="6510" spans="1:8" x14ac:dyDescent="0.2">
      <c r="A6510" s="132"/>
      <c r="B6510" s="133"/>
      <c r="C6510" s="92"/>
      <c r="D6510" s="134"/>
      <c r="E6510" s="132"/>
      <c r="F6510" s="135"/>
      <c r="G6510" s="135"/>
      <c r="H6510" s="136"/>
    </row>
    <row r="6511" spans="1:8" x14ac:dyDescent="0.2">
      <c r="A6511" s="132"/>
      <c r="B6511" s="133"/>
      <c r="C6511" s="92"/>
      <c r="D6511" s="134"/>
      <c r="E6511" s="132"/>
      <c r="F6511" s="135"/>
      <c r="G6511" s="135"/>
      <c r="H6511" s="136"/>
    </row>
    <row r="6512" spans="1:8" x14ac:dyDescent="0.2">
      <c r="A6512" s="132"/>
      <c r="B6512" s="133"/>
      <c r="C6512" s="92"/>
      <c r="D6512" s="134"/>
      <c r="E6512" s="132"/>
      <c r="F6512" s="135"/>
      <c r="G6512" s="135"/>
      <c r="H6512" s="136"/>
    </row>
    <row r="6513" spans="1:8" x14ac:dyDescent="0.2">
      <c r="A6513" s="132"/>
      <c r="B6513" s="133"/>
      <c r="C6513" s="92"/>
      <c r="D6513" s="134"/>
      <c r="E6513" s="132"/>
      <c r="F6513" s="135"/>
      <c r="G6513" s="135"/>
      <c r="H6513" s="136"/>
    </row>
    <row r="6514" spans="1:8" x14ac:dyDescent="0.2">
      <c r="A6514" s="132"/>
      <c r="B6514" s="133"/>
      <c r="C6514" s="92"/>
      <c r="D6514" s="134"/>
      <c r="E6514" s="132"/>
      <c r="F6514" s="135"/>
      <c r="G6514" s="135"/>
      <c r="H6514" s="136"/>
    </row>
    <row r="6515" spans="1:8" x14ac:dyDescent="0.2">
      <c r="A6515" s="132"/>
      <c r="B6515" s="133"/>
      <c r="C6515" s="92"/>
      <c r="D6515" s="134"/>
      <c r="E6515" s="132"/>
      <c r="F6515" s="135"/>
      <c r="G6515" s="135"/>
      <c r="H6515" s="136"/>
    </row>
    <row r="6516" spans="1:8" x14ac:dyDescent="0.2">
      <c r="A6516" s="132"/>
      <c r="B6516" s="133"/>
      <c r="C6516" s="92"/>
      <c r="D6516" s="134"/>
      <c r="E6516" s="132"/>
      <c r="F6516" s="135"/>
      <c r="G6516" s="135"/>
      <c r="H6516" s="136"/>
    </row>
    <row r="6517" spans="1:8" x14ac:dyDescent="0.2">
      <c r="A6517" s="132"/>
      <c r="B6517" s="133"/>
      <c r="C6517" s="92"/>
      <c r="D6517" s="134"/>
      <c r="E6517" s="132"/>
      <c r="F6517" s="135"/>
      <c r="G6517" s="135"/>
      <c r="H6517" s="136"/>
    </row>
    <row r="6518" spans="1:8" x14ac:dyDescent="0.2">
      <c r="A6518" s="132"/>
      <c r="B6518" s="133"/>
      <c r="C6518" s="92"/>
      <c r="D6518" s="134"/>
      <c r="E6518" s="132"/>
      <c r="F6518" s="135"/>
      <c r="G6518" s="135"/>
      <c r="H6518" s="136"/>
    </row>
    <row r="6519" spans="1:8" x14ac:dyDescent="0.2">
      <c r="A6519" s="132"/>
      <c r="B6519" s="133"/>
      <c r="C6519" s="92"/>
      <c r="D6519" s="134"/>
      <c r="E6519" s="132"/>
      <c r="F6519" s="135"/>
      <c r="G6519" s="135"/>
      <c r="H6519" s="136"/>
    </row>
    <row r="6520" spans="1:8" x14ac:dyDescent="0.2">
      <c r="A6520" s="132"/>
      <c r="B6520" s="133"/>
      <c r="C6520" s="92"/>
      <c r="D6520" s="134"/>
      <c r="E6520" s="132"/>
      <c r="F6520" s="135"/>
      <c r="G6520" s="135"/>
      <c r="H6520" s="136"/>
    </row>
    <row r="6521" spans="1:8" x14ac:dyDescent="0.2">
      <c r="A6521" s="132"/>
      <c r="B6521" s="133"/>
      <c r="C6521" s="92"/>
      <c r="D6521" s="134"/>
      <c r="E6521" s="132"/>
      <c r="F6521" s="135"/>
      <c r="G6521" s="135"/>
      <c r="H6521" s="136"/>
    </row>
    <row r="6522" spans="1:8" x14ac:dyDescent="0.2">
      <c r="A6522" s="132"/>
      <c r="B6522" s="133"/>
      <c r="C6522" s="92"/>
      <c r="D6522" s="134"/>
      <c r="E6522" s="132"/>
      <c r="F6522" s="135"/>
      <c r="G6522" s="135"/>
      <c r="H6522" s="136"/>
    </row>
    <row r="6523" spans="1:8" x14ac:dyDescent="0.2">
      <c r="A6523" s="132"/>
      <c r="B6523" s="133"/>
      <c r="C6523" s="92"/>
      <c r="D6523" s="134"/>
      <c r="E6523" s="132"/>
      <c r="F6523" s="135"/>
      <c r="G6523" s="135"/>
      <c r="H6523" s="136"/>
    </row>
    <row r="6524" spans="1:8" x14ac:dyDescent="0.2">
      <c r="A6524" s="132"/>
      <c r="B6524" s="133"/>
      <c r="C6524" s="92"/>
      <c r="D6524" s="134"/>
      <c r="E6524" s="132"/>
      <c r="F6524" s="135"/>
      <c r="G6524" s="135"/>
      <c r="H6524" s="136"/>
    </row>
    <row r="6525" spans="1:8" x14ac:dyDescent="0.2">
      <c r="A6525" s="132"/>
      <c r="B6525" s="133"/>
      <c r="C6525" s="92"/>
      <c r="D6525" s="134"/>
      <c r="E6525" s="132"/>
      <c r="F6525" s="135"/>
      <c r="G6525" s="135"/>
      <c r="H6525" s="136"/>
    </row>
    <row r="6526" spans="1:8" x14ac:dyDescent="0.2">
      <c r="A6526" s="132"/>
      <c r="B6526" s="133"/>
      <c r="C6526" s="92"/>
      <c r="D6526" s="134"/>
      <c r="E6526" s="132"/>
      <c r="F6526" s="135"/>
      <c r="G6526" s="135"/>
      <c r="H6526" s="136"/>
    </row>
    <row r="6527" spans="1:8" x14ac:dyDescent="0.2">
      <c r="A6527" s="132"/>
      <c r="B6527" s="133"/>
      <c r="C6527" s="92"/>
      <c r="D6527" s="134"/>
      <c r="E6527" s="132"/>
      <c r="F6527" s="135"/>
      <c r="G6527" s="135"/>
      <c r="H6527" s="136"/>
    </row>
    <row r="6528" spans="1:8" x14ac:dyDescent="0.2">
      <c r="A6528" s="132"/>
      <c r="B6528" s="133"/>
      <c r="C6528" s="92"/>
      <c r="D6528" s="134"/>
      <c r="E6528" s="132"/>
      <c r="F6528" s="135"/>
      <c r="G6528" s="135"/>
      <c r="H6528" s="136"/>
    </row>
    <row r="6529" spans="1:8" x14ac:dyDescent="0.2">
      <c r="A6529" s="132"/>
      <c r="B6529" s="133"/>
      <c r="C6529" s="92"/>
      <c r="D6529" s="134"/>
      <c r="E6529" s="132"/>
      <c r="F6529" s="135"/>
      <c r="G6529" s="135"/>
      <c r="H6529" s="136"/>
    </row>
    <row r="6530" spans="1:8" x14ac:dyDescent="0.2">
      <c r="A6530" s="132"/>
      <c r="B6530" s="133"/>
      <c r="C6530" s="92"/>
      <c r="D6530" s="134"/>
      <c r="E6530" s="132"/>
      <c r="F6530" s="135"/>
      <c r="G6530" s="135"/>
      <c r="H6530" s="136"/>
    </row>
    <row r="6531" spans="1:8" x14ac:dyDescent="0.2">
      <c r="A6531" s="132"/>
      <c r="B6531" s="133"/>
      <c r="C6531" s="92"/>
      <c r="D6531" s="134"/>
      <c r="E6531" s="132"/>
      <c r="F6531" s="135"/>
      <c r="G6531" s="135"/>
      <c r="H6531" s="136"/>
    </row>
    <row r="6532" spans="1:8" x14ac:dyDescent="0.2">
      <c r="A6532" s="132"/>
      <c r="B6532" s="133"/>
      <c r="C6532" s="92"/>
      <c r="D6532" s="134"/>
      <c r="E6532" s="132"/>
      <c r="F6532" s="135"/>
      <c r="G6532" s="135"/>
      <c r="H6532" s="136"/>
    </row>
    <row r="6533" spans="1:8" x14ac:dyDescent="0.2">
      <c r="A6533" s="132"/>
      <c r="B6533" s="133"/>
      <c r="C6533" s="92"/>
      <c r="D6533" s="134"/>
      <c r="E6533" s="132"/>
      <c r="F6533" s="135"/>
      <c r="G6533" s="135"/>
      <c r="H6533" s="136"/>
    </row>
    <row r="6534" spans="1:8" x14ac:dyDescent="0.2">
      <c r="A6534" s="132"/>
      <c r="B6534" s="133"/>
      <c r="C6534" s="92"/>
      <c r="D6534" s="134"/>
      <c r="E6534" s="132"/>
      <c r="F6534" s="135"/>
      <c r="G6534" s="135"/>
      <c r="H6534" s="136"/>
    </row>
    <row r="6535" spans="1:8" x14ac:dyDescent="0.2">
      <c r="A6535" s="132"/>
      <c r="B6535" s="133"/>
      <c r="C6535" s="92"/>
      <c r="D6535" s="134"/>
      <c r="E6535" s="132"/>
      <c r="F6535" s="135"/>
      <c r="G6535" s="135"/>
      <c r="H6535" s="136"/>
    </row>
    <row r="6536" spans="1:8" x14ac:dyDescent="0.2">
      <c r="A6536" s="132"/>
      <c r="B6536" s="133"/>
      <c r="C6536" s="92"/>
      <c r="D6536" s="134"/>
      <c r="E6536" s="132"/>
      <c r="F6536" s="135"/>
      <c r="G6536" s="135"/>
      <c r="H6536" s="136"/>
    </row>
    <row r="6537" spans="1:8" x14ac:dyDescent="0.2">
      <c r="A6537" s="132"/>
      <c r="B6537" s="133"/>
      <c r="C6537" s="92"/>
      <c r="D6537" s="134"/>
      <c r="E6537" s="132"/>
      <c r="F6537" s="135"/>
      <c r="G6537" s="135"/>
      <c r="H6537" s="136"/>
    </row>
    <row r="6538" spans="1:8" x14ac:dyDescent="0.2">
      <c r="A6538" s="132"/>
      <c r="B6538" s="133"/>
      <c r="C6538" s="92"/>
      <c r="D6538" s="134"/>
      <c r="E6538" s="132"/>
      <c r="F6538" s="135"/>
      <c r="G6538" s="135"/>
      <c r="H6538" s="136"/>
    </row>
    <row r="6539" spans="1:8" x14ac:dyDescent="0.2">
      <c r="A6539" s="132"/>
      <c r="B6539" s="133"/>
      <c r="C6539" s="92"/>
      <c r="D6539" s="134"/>
      <c r="E6539" s="132"/>
      <c r="F6539" s="135"/>
      <c r="G6539" s="135"/>
      <c r="H6539" s="136"/>
    </row>
    <row r="6540" spans="1:8" x14ac:dyDescent="0.2">
      <c r="A6540" s="132"/>
      <c r="B6540" s="133"/>
      <c r="C6540" s="92"/>
      <c r="D6540" s="134"/>
      <c r="E6540" s="132"/>
      <c r="F6540" s="135"/>
      <c r="G6540" s="135"/>
      <c r="H6540" s="136"/>
    </row>
    <row r="6541" spans="1:8" x14ac:dyDescent="0.2">
      <c r="A6541" s="132"/>
      <c r="B6541" s="133"/>
      <c r="C6541" s="92"/>
      <c r="D6541" s="134"/>
      <c r="E6541" s="132"/>
      <c r="F6541" s="135"/>
      <c r="G6541" s="135"/>
      <c r="H6541" s="136"/>
    </row>
    <row r="6542" spans="1:8" x14ac:dyDescent="0.2">
      <c r="A6542" s="132"/>
      <c r="B6542" s="133"/>
      <c r="C6542" s="92"/>
      <c r="D6542" s="134"/>
      <c r="E6542" s="132"/>
      <c r="F6542" s="135"/>
      <c r="G6542" s="135"/>
      <c r="H6542" s="136"/>
    </row>
    <row r="6543" spans="1:8" x14ac:dyDescent="0.2">
      <c r="A6543" s="132"/>
      <c r="B6543" s="133"/>
      <c r="C6543" s="92"/>
      <c r="D6543" s="134"/>
      <c r="E6543" s="132"/>
      <c r="F6543" s="135"/>
      <c r="G6543" s="135"/>
      <c r="H6543" s="136"/>
    </row>
    <row r="6544" spans="1:8" x14ac:dyDescent="0.2">
      <c r="A6544" s="132"/>
      <c r="B6544" s="133"/>
      <c r="C6544" s="92"/>
      <c r="D6544" s="134"/>
      <c r="E6544" s="132"/>
      <c r="F6544" s="135"/>
      <c r="G6544" s="135"/>
      <c r="H6544" s="136"/>
    </row>
    <row r="6545" spans="1:8" x14ac:dyDescent="0.2">
      <c r="A6545" s="132"/>
      <c r="B6545" s="133"/>
      <c r="C6545" s="92"/>
      <c r="D6545" s="134"/>
      <c r="E6545" s="132"/>
      <c r="F6545" s="135"/>
      <c r="G6545" s="135"/>
      <c r="H6545" s="136"/>
    </row>
    <row r="6546" spans="1:8" x14ac:dyDescent="0.2">
      <c r="A6546" s="132"/>
      <c r="B6546" s="133"/>
      <c r="C6546" s="92"/>
      <c r="D6546" s="134"/>
      <c r="E6546" s="132"/>
      <c r="F6546" s="135"/>
      <c r="G6546" s="135"/>
      <c r="H6546" s="136"/>
    </row>
    <row r="6547" spans="1:8" x14ac:dyDescent="0.2">
      <c r="A6547" s="132"/>
      <c r="B6547" s="133"/>
      <c r="C6547" s="92"/>
      <c r="D6547" s="134"/>
      <c r="E6547" s="132"/>
      <c r="F6547" s="135"/>
      <c r="G6547" s="135"/>
      <c r="H6547" s="136"/>
    </row>
    <row r="6548" spans="1:8" x14ac:dyDescent="0.2">
      <c r="A6548" s="132"/>
      <c r="B6548" s="133"/>
      <c r="C6548" s="92"/>
      <c r="D6548" s="134"/>
      <c r="E6548" s="132"/>
      <c r="F6548" s="135"/>
      <c r="G6548" s="135"/>
      <c r="H6548" s="136"/>
    </row>
    <row r="6549" spans="1:8" x14ac:dyDescent="0.2">
      <c r="A6549" s="132"/>
      <c r="B6549" s="133"/>
      <c r="C6549" s="92"/>
      <c r="D6549" s="134"/>
      <c r="E6549" s="132"/>
      <c r="F6549" s="135"/>
      <c r="G6549" s="135"/>
      <c r="H6549" s="136"/>
    </row>
    <row r="6550" spans="1:8" x14ac:dyDescent="0.2">
      <c r="A6550" s="132"/>
      <c r="B6550" s="133"/>
      <c r="C6550" s="92"/>
      <c r="D6550" s="134"/>
      <c r="E6550" s="132"/>
      <c r="F6550" s="135"/>
      <c r="G6550" s="135"/>
      <c r="H6550" s="136"/>
    </row>
    <row r="6551" spans="1:8" x14ac:dyDescent="0.2">
      <c r="A6551" s="132"/>
      <c r="B6551" s="133"/>
      <c r="C6551" s="92"/>
      <c r="D6551" s="134"/>
      <c r="E6551" s="132"/>
      <c r="F6551" s="135"/>
      <c r="G6551" s="135"/>
      <c r="H6551" s="136"/>
    </row>
    <row r="6552" spans="1:8" x14ac:dyDescent="0.2">
      <c r="A6552" s="132"/>
      <c r="B6552" s="133"/>
      <c r="C6552" s="92"/>
      <c r="D6552" s="134"/>
      <c r="E6552" s="132"/>
      <c r="F6552" s="135"/>
      <c r="G6552" s="135"/>
      <c r="H6552" s="136"/>
    </row>
    <row r="6553" spans="1:8" x14ac:dyDescent="0.2">
      <c r="A6553" s="132"/>
      <c r="B6553" s="133"/>
      <c r="C6553" s="92"/>
      <c r="D6553" s="134"/>
      <c r="E6553" s="132"/>
      <c r="F6553" s="135"/>
      <c r="G6553" s="135"/>
      <c r="H6553" s="136"/>
    </row>
    <row r="6554" spans="1:8" x14ac:dyDescent="0.2">
      <c r="A6554" s="132"/>
      <c r="B6554" s="133"/>
      <c r="C6554" s="92"/>
      <c r="D6554" s="134"/>
      <c r="E6554" s="132"/>
      <c r="F6554" s="135"/>
      <c r="G6554" s="135"/>
      <c r="H6554" s="136"/>
    </row>
    <row r="6555" spans="1:8" x14ac:dyDescent="0.2">
      <c r="A6555" s="132"/>
      <c r="B6555" s="133"/>
      <c r="C6555" s="92"/>
      <c r="D6555" s="134"/>
      <c r="E6555" s="132"/>
      <c r="F6555" s="135"/>
      <c r="G6555" s="135"/>
      <c r="H6555" s="136"/>
    </row>
    <row r="6556" spans="1:8" x14ac:dyDescent="0.2">
      <c r="A6556" s="132"/>
      <c r="B6556" s="133"/>
      <c r="C6556" s="92"/>
      <c r="D6556" s="134"/>
      <c r="E6556" s="132"/>
      <c r="F6556" s="135"/>
      <c r="G6556" s="135"/>
      <c r="H6556" s="136"/>
    </row>
    <row r="6557" spans="1:8" x14ac:dyDescent="0.2">
      <c r="A6557" s="132"/>
      <c r="B6557" s="133"/>
      <c r="C6557" s="92"/>
      <c r="D6557" s="134"/>
      <c r="E6557" s="132"/>
      <c r="F6557" s="135"/>
      <c r="G6557" s="135"/>
      <c r="H6557" s="136"/>
    </row>
    <row r="6558" spans="1:8" x14ac:dyDescent="0.2">
      <c r="A6558" s="132"/>
      <c r="B6558" s="133"/>
      <c r="C6558" s="92"/>
      <c r="D6558" s="134"/>
      <c r="E6558" s="132"/>
      <c r="F6558" s="135"/>
      <c r="G6558" s="135"/>
      <c r="H6558" s="136"/>
    </row>
    <row r="6559" spans="1:8" x14ac:dyDescent="0.2">
      <c r="A6559" s="132"/>
      <c r="B6559" s="133"/>
      <c r="C6559" s="92"/>
      <c r="D6559" s="134"/>
      <c r="E6559" s="132"/>
      <c r="F6559" s="135"/>
      <c r="G6559" s="135"/>
      <c r="H6559" s="136"/>
    </row>
    <row r="6560" spans="1:8" x14ac:dyDescent="0.2">
      <c r="A6560" s="132"/>
      <c r="B6560" s="133"/>
      <c r="C6560" s="92"/>
      <c r="D6560" s="134"/>
      <c r="E6560" s="132"/>
      <c r="F6560" s="135"/>
      <c r="G6560" s="135"/>
      <c r="H6560" s="136"/>
    </row>
    <row r="6561" spans="1:8" x14ac:dyDescent="0.2">
      <c r="A6561" s="132"/>
      <c r="B6561" s="133"/>
      <c r="C6561" s="92"/>
      <c r="D6561" s="134"/>
      <c r="E6561" s="132"/>
      <c r="F6561" s="135"/>
      <c r="G6561" s="135"/>
      <c r="H6561" s="136"/>
    </row>
    <row r="6562" spans="1:8" x14ac:dyDescent="0.2">
      <c r="A6562" s="132"/>
      <c r="B6562" s="133"/>
      <c r="C6562" s="92"/>
      <c r="D6562" s="134"/>
      <c r="E6562" s="132"/>
      <c r="F6562" s="135"/>
      <c r="G6562" s="135"/>
      <c r="H6562" s="136"/>
    </row>
    <row r="6563" spans="1:8" x14ac:dyDescent="0.2">
      <c r="A6563" s="132"/>
      <c r="B6563" s="133"/>
      <c r="C6563" s="92"/>
      <c r="D6563" s="134"/>
      <c r="E6563" s="132"/>
      <c r="F6563" s="135"/>
      <c r="G6563" s="135"/>
      <c r="H6563" s="136"/>
    </row>
    <row r="6564" spans="1:8" x14ac:dyDescent="0.2">
      <c r="A6564" s="132"/>
      <c r="B6564" s="133"/>
      <c r="C6564" s="92"/>
      <c r="D6564" s="134"/>
      <c r="E6564" s="132"/>
      <c r="F6564" s="135"/>
      <c r="G6564" s="135"/>
      <c r="H6564" s="136"/>
    </row>
    <row r="6565" spans="1:8" x14ac:dyDescent="0.2">
      <c r="A6565" s="132"/>
      <c r="B6565" s="133"/>
      <c r="C6565" s="92"/>
      <c r="D6565" s="134"/>
      <c r="E6565" s="132"/>
      <c r="F6565" s="135"/>
      <c r="G6565" s="135"/>
      <c r="H6565" s="136"/>
    </row>
    <row r="6566" spans="1:8" x14ac:dyDescent="0.2">
      <c r="A6566" s="132"/>
      <c r="B6566" s="133"/>
      <c r="C6566" s="92"/>
      <c r="D6566" s="134"/>
      <c r="E6566" s="132"/>
      <c r="F6566" s="135"/>
      <c r="G6566" s="135"/>
      <c r="H6566" s="136"/>
    </row>
    <row r="6567" spans="1:8" x14ac:dyDescent="0.2">
      <c r="A6567" s="132"/>
      <c r="B6567" s="133"/>
      <c r="C6567" s="92"/>
      <c r="D6567" s="134"/>
      <c r="E6567" s="132"/>
      <c r="F6567" s="135"/>
      <c r="G6567" s="135"/>
      <c r="H6567" s="136"/>
    </row>
    <row r="6568" spans="1:8" x14ac:dyDescent="0.2">
      <c r="A6568" s="132"/>
      <c r="B6568" s="133"/>
      <c r="C6568" s="92"/>
      <c r="D6568" s="134"/>
      <c r="E6568" s="132"/>
      <c r="F6568" s="135"/>
      <c r="G6568" s="135"/>
      <c r="H6568" s="136"/>
    </row>
    <row r="6569" spans="1:8" x14ac:dyDescent="0.2">
      <c r="A6569" s="132"/>
      <c r="B6569" s="133"/>
      <c r="C6569" s="92"/>
      <c r="D6569" s="134"/>
      <c r="E6569" s="132"/>
      <c r="F6569" s="135"/>
      <c r="G6569" s="135"/>
      <c r="H6569" s="136"/>
    </row>
    <row r="6570" spans="1:8" x14ac:dyDescent="0.2">
      <c r="A6570" s="132"/>
      <c r="B6570" s="133"/>
      <c r="C6570" s="92"/>
      <c r="D6570" s="134"/>
      <c r="E6570" s="132"/>
      <c r="F6570" s="135"/>
      <c r="G6570" s="135"/>
      <c r="H6570" s="136"/>
    </row>
    <row r="6571" spans="1:8" x14ac:dyDescent="0.2">
      <c r="A6571" s="132"/>
      <c r="B6571" s="133"/>
      <c r="C6571" s="92"/>
      <c r="D6571" s="134"/>
      <c r="E6571" s="132"/>
      <c r="F6571" s="135"/>
      <c r="G6571" s="135"/>
      <c r="H6571" s="136"/>
    </row>
    <row r="6572" spans="1:8" x14ac:dyDescent="0.2">
      <c r="A6572" s="132"/>
      <c r="B6572" s="133"/>
      <c r="C6572" s="92"/>
      <c r="D6572" s="134"/>
      <c r="E6572" s="132"/>
      <c r="F6572" s="135"/>
      <c r="G6572" s="135"/>
      <c r="H6572" s="136"/>
    </row>
    <row r="6573" spans="1:8" x14ac:dyDescent="0.2">
      <c r="A6573" s="132"/>
      <c r="B6573" s="133"/>
      <c r="C6573" s="92"/>
      <c r="D6573" s="134"/>
      <c r="E6573" s="132"/>
      <c r="F6573" s="135"/>
      <c r="G6573" s="135"/>
      <c r="H6573" s="136"/>
    </row>
    <row r="6574" spans="1:8" x14ac:dyDescent="0.2">
      <c r="A6574" s="132"/>
      <c r="B6574" s="133"/>
      <c r="C6574" s="92"/>
      <c r="D6574" s="134"/>
      <c r="E6574" s="132"/>
      <c r="F6574" s="135"/>
      <c r="G6574" s="135"/>
      <c r="H6574" s="136"/>
    </row>
    <row r="6575" spans="1:8" x14ac:dyDescent="0.2">
      <c r="A6575" s="132"/>
      <c r="B6575" s="133"/>
      <c r="C6575" s="92"/>
      <c r="D6575" s="134"/>
      <c r="E6575" s="132"/>
      <c r="F6575" s="135"/>
      <c r="G6575" s="135"/>
      <c r="H6575" s="136"/>
    </row>
    <row r="6576" spans="1:8" x14ac:dyDescent="0.2">
      <c r="A6576" s="132"/>
      <c r="B6576" s="133"/>
      <c r="C6576" s="92"/>
      <c r="D6576" s="134"/>
      <c r="E6576" s="132"/>
      <c r="F6576" s="135"/>
      <c r="G6576" s="135"/>
      <c r="H6576" s="136"/>
    </row>
    <row r="6577" spans="1:8" x14ac:dyDescent="0.2">
      <c r="A6577" s="132"/>
      <c r="B6577" s="133"/>
      <c r="C6577" s="92"/>
      <c r="D6577" s="134"/>
      <c r="E6577" s="132"/>
      <c r="F6577" s="135"/>
      <c r="G6577" s="135"/>
      <c r="H6577" s="136"/>
    </row>
    <row r="6578" spans="1:8" x14ac:dyDescent="0.2">
      <c r="A6578" s="132"/>
      <c r="B6578" s="133"/>
      <c r="C6578" s="92"/>
      <c r="D6578" s="134"/>
      <c r="E6578" s="132"/>
      <c r="F6578" s="135"/>
      <c r="G6578" s="135"/>
      <c r="H6578" s="136"/>
    </row>
    <row r="6579" spans="1:8" x14ac:dyDescent="0.2">
      <c r="A6579" s="132"/>
      <c r="B6579" s="133"/>
      <c r="C6579" s="92"/>
      <c r="D6579" s="134"/>
      <c r="E6579" s="132"/>
      <c r="F6579" s="135"/>
      <c r="G6579" s="135"/>
      <c r="H6579" s="136"/>
    </row>
    <row r="6580" spans="1:8" x14ac:dyDescent="0.2">
      <c r="A6580" s="132"/>
      <c r="B6580" s="133"/>
      <c r="C6580" s="92"/>
      <c r="D6580" s="134"/>
      <c r="E6580" s="132"/>
      <c r="F6580" s="135"/>
      <c r="G6580" s="135"/>
      <c r="H6580" s="136"/>
    </row>
    <row r="6581" spans="1:8" x14ac:dyDescent="0.2">
      <c r="A6581" s="132"/>
      <c r="B6581" s="133"/>
      <c r="C6581" s="92"/>
      <c r="D6581" s="134"/>
      <c r="E6581" s="132"/>
      <c r="F6581" s="135"/>
      <c r="G6581" s="135"/>
      <c r="H6581" s="136"/>
    </row>
    <row r="6582" spans="1:8" x14ac:dyDescent="0.2">
      <c r="A6582" s="132"/>
      <c r="B6582" s="133"/>
      <c r="C6582" s="92"/>
      <c r="D6582" s="134"/>
      <c r="E6582" s="132"/>
      <c r="F6582" s="135"/>
      <c r="G6582" s="135"/>
      <c r="H6582" s="136"/>
    </row>
    <row r="6583" spans="1:8" x14ac:dyDescent="0.2">
      <c r="A6583" s="132"/>
      <c r="B6583" s="133"/>
      <c r="C6583" s="92"/>
      <c r="D6583" s="134"/>
      <c r="E6583" s="132"/>
      <c r="F6583" s="135"/>
      <c r="G6583" s="135"/>
      <c r="H6583" s="136"/>
    </row>
    <row r="6584" spans="1:8" x14ac:dyDescent="0.2">
      <c r="A6584" s="132"/>
      <c r="B6584" s="133"/>
      <c r="C6584" s="92"/>
      <c r="D6584" s="134"/>
      <c r="E6584" s="132"/>
      <c r="F6584" s="135"/>
      <c r="G6584" s="135"/>
      <c r="H6584" s="136"/>
    </row>
    <row r="6585" spans="1:8" x14ac:dyDescent="0.2">
      <c r="A6585" s="132"/>
      <c r="B6585" s="133"/>
      <c r="C6585" s="92"/>
      <c r="D6585" s="134"/>
      <c r="E6585" s="132"/>
      <c r="F6585" s="135"/>
      <c r="G6585" s="135"/>
      <c r="H6585" s="136"/>
    </row>
    <row r="6586" spans="1:8" x14ac:dyDescent="0.2">
      <c r="A6586" s="132"/>
      <c r="B6586" s="133"/>
      <c r="C6586" s="92"/>
      <c r="D6586" s="134"/>
      <c r="E6586" s="132"/>
      <c r="F6586" s="135"/>
      <c r="G6586" s="135"/>
      <c r="H6586" s="136"/>
    </row>
    <row r="6587" spans="1:8" x14ac:dyDescent="0.2">
      <c r="A6587" s="132"/>
      <c r="B6587" s="133"/>
      <c r="C6587" s="92"/>
      <c r="D6587" s="134"/>
      <c r="E6587" s="132"/>
      <c r="F6587" s="135"/>
      <c r="G6587" s="135"/>
      <c r="H6587" s="136"/>
    </row>
    <row r="6588" spans="1:8" x14ac:dyDescent="0.2">
      <c r="A6588" s="132"/>
      <c r="B6588" s="133"/>
      <c r="C6588" s="92"/>
      <c r="D6588" s="134"/>
      <c r="E6588" s="132"/>
      <c r="F6588" s="135"/>
      <c r="G6588" s="135"/>
      <c r="H6588" s="136"/>
    </row>
    <row r="6589" spans="1:8" x14ac:dyDescent="0.2">
      <c r="A6589" s="132"/>
      <c r="B6589" s="133"/>
      <c r="C6589" s="92"/>
      <c r="D6589" s="134"/>
      <c r="E6589" s="132"/>
      <c r="F6589" s="135"/>
      <c r="G6589" s="135"/>
      <c r="H6589" s="136"/>
    </row>
    <row r="6590" spans="1:8" x14ac:dyDescent="0.2">
      <c r="A6590" s="132"/>
      <c r="B6590" s="133"/>
      <c r="C6590" s="92"/>
      <c r="D6590" s="134"/>
      <c r="E6590" s="132"/>
      <c r="F6590" s="135"/>
      <c r="G6590" s="135"/>
      <c r="H6590" s="136"/>
    </row>
    <row r="6591" spans="1:8" x14ac:dyDescent="0.2">
      <c r="A6591" s="132"/>
      <c r="B6591" s="133"/>
      <c r="C6591" s="92"/>
      <c r="D6591" s="134"/>
      <c r="E6591" s="132"/>
      <c r="F6591" s="135"/>
      <c r="G6591" s="135"/>
      <c r="H6591" s="136"/>
    </row>
    <row r="6592" spans="1:8" x14ac:dyDescent="0.2">
      <c r="A6592" s="132"/>
      <c r="B6592" s="133"/>
      <c r="C6592" s="92"/>
      <c r="D6592" s="134"/>
      <c r="E6592" s="132"/>
      <c r="F6592" s="135"/>
      <c r="G6592" s="135"/>
      <c r="H6592" s="136"/>
    </row>
    <row r="6593" spans="1:8" x14ac:dyDescent="0.2">
      <c r="A6593" s="132"/>
      <c r="B6593" s="133"/>
      <c r="C6593" s="92"/>
      <c r="D6593" s="134"/>
      <c r="E6593" s="132"/>
      <c r="F6593" s="135"/>
      <c r="G6593" s="135"/>
      <c r="H6593" s="136"/>
    </row>
    <row r="6594" spans="1:8" x14ac:dyDescent="0.2">
      <c r="A6594" s="132"/>
      <c r="B6594" s="133"/>
      <c r="C6594" s="92"/>
      <c r="D6594" s="134"/>
      <c r="E6594" s="132"/>
      <c r="F6594" s="135"/>
      <c r="G6594" s="135"/>
      <c r="H6594" s="136"/>
    </row>
    <row r="6595" spans="1:8" x14ac:dyDescent="0.2">
      <c r="A6595" s="132"/>
      <c r="B6595" s="133"/>
      <c r="C6595" s="92"/>
      <c r="D6595" s="134"/>
      <c r="E6595" s="132"/>
      <c r="F6595" s="135"/>
      <c r="G6595" s="135"/>
      <c r="H6595" s="136"/>
    </row>
    <row r="6596" spans="1:8" x14ac:dyDescent="0.2">
      <c r="A6596" s="132"/>
      <c r="B6596" s="133"/>
      <c r="C6596" s="92"/>
      <c r="D6596" s="134"/>
      <c r="E6596" s="132"/>
      <c r="F6596" s="135"/>
      <c r="G6596" s="135"/>
      <c r="H6596" s="136"/>
    </row>
    <row r="6597" spans="1:8" x14ac:dyDescent="0.2">
      <c r="A6597" s="132"/>
      <c r="B6597" s="133"/>
      <c r="C6597" s="92"/>
      <c r="D6597" s="134"/>
      <c r="E6597" s="132"/>
      <c r="F6597" s="135"/>
      <c r="G6597" s="135"/>
      <c r="H6597" s="136"/>
    </row>
    <row r="6598" spans="1:8" x14ac:dyDescent="0.2">
      <c r="A6598" s="132"/>
      <c r="B6598" s="133"/>
      <c r="C6598" s="92"/>
      <c r="D6598" s="134"/>
      <c r="E6598" s="132"/>
      <c r="F6598" s="135"/>
      <c r="G6598" s="135"/>
      <c r="H6598" s="136"/>
    </row>
    <row r="6599" spans="1:8" x14ac:dyDescent="0.2">
      <c r="A6599" s="132"/>
      <c r="B6599" s="133"/>
      <c r="C6599" s="92"/>
      <c r="D6599" s="134"/>
      <c r="E6599" s="132"/>
      <c r="F6599" s="135"/>
      <c r="G6599" s="135"/>
      <c r="H6599" s="136"/>
    </row>
    <row r="6600" spans="1:8" x14ac:dyDescent="0.2">
      <c r="A6600" s="132"/>
      <c r="B6600" s="133"/>
      <c r="C6600" s="92"/>
      <c r="D6600" s="134"/>
      <c r="E6600" s="132"/>
      <c r="F6600" s="135"/>
      <c r="G6600" s="135"/>
      <c r="H6600" s="136"/>
    </row>
    <row r="6601" spans="1:8" x14ac:dyDescent="0.2">
      <c r="A6601" s="132"/>
      <c r="B6601" s="133"/>
      <c r="C6601" s="92"/>
      <c r="D6601" s="134"/>
      <c r="E6601" s="132"/>
      <c r="F6601" s="135"/>
      <c r="G6601" s="135"/>
      <c r="H6601" s="136"/>
    </row>
    <row r="6602" spans="1:8" x14ac:dyDescent="0.2">
      <c r="A6602" s="132"/>
      <c r="B6602" s="133"/>
      <c r="C6602" s="92"/>
      <c r="D6602" s="134"/>
      <c r="E6602" s="132"/>
      <c r="F6602" s="135"/>
      <c r="G6602" s="135"/>
      <c r="H6602" s="136"/>
    </row>
    <row r="6603" spans="1:8" x14ac:dyDescent="0.2">
      <c r="A6603" s="132"/>
      <c r="B6603" s="133"/>
      <c r="C6603" s="92"/>
      <c r="D6603" s="134"/>
      <c r="E6603" s="132"/>
      <c r="F6603" s="135"/>
      <c r="G6603" s="135"/>
      <c r="H6603" s="136"/>
    </row>
    <row r="6604" spans="1:8" x14ac:dyDescent="0.2">
      <c r="A6604" s="132"/>
      <c r="B6604" s="133"/>
      <c r="C6604" s="92"/>
      <c r="D6604" s="134"/>
      <c r="E6604" s="132"/>
      <c r="F6604" s="135"/>
      <c r="G6604" s="135"/>
      <c r="H6604" s="136"/>
    </row>
    <row r="6605" spans="1:8" x14ac:dyDescent="0.2">
      <c r="A6605" s="132"/>
      <c r="B6605" s="133"/>
      <c r="C6605" s="92"/>
      <c r="D6605" s="134"/>
      <c r="E6605" s="132"/>
      <c r="F6605" s="135"/>
      <c r="G6605" s="135"/>
      <c r="H6605" s="136"/>
    </row>
    <row r="6606" spans="1:8" x14ac:dyDescent="0.2">
      <c r="A6606" s="132"/>
      <c r="B6606" s="133"/>
      <c r="C6606" s="92"/>
      <c r="D6606" s="134"/>
      <c r="E6606" s="132"/>
      <c r="F6606" s="135"/>
      <c r="G6606" s="135"/>
      <c r="H6606" s="136"/>
    </row>
    <row r="6607" spans="1:8" x14ac:dyDescent="0.2">
      <c r="A6607" s="132"/>
      <c r="B6607" s="133"/>
      <c r="C6607" s="92"/>
      <c r="D6607" s="134"/>
      <c r="E6607" s="132"/>
      <c r="F6607" s="135"/>
      <c r="G6607" s="135"/>
      <c r="H6607" s="136"/>
    </row>
    <row r="6608" spans="1:8" x14ac:dyDescent="0.2">
      <c r="A6608" s="132"/>
      <c r="B6608" s="133"/>
      <c r="C6608" s="92"/>
      <c r="D6608" s="134"/>
      <c r="E6608" s="132"/>
      <c r="F6608" s="135"/>
      <c r="G6608" s="135"/>
      <c r="H6608" s="136"/>
    </row>
    <row r="6609" spans="1:8" x14ac:dyDescent="0.2">
      <c r="A6609" s="132"/>
      <c r="B6609" s="133"/>
      <c r="C6609" s="92"/>
      <c r="D6609" s="134"/>
      <c r="E6609" s="132"/>
      <c r="F6609" s="135"/>
      <c r="G6609" s="135"/>
      <c r="H6609" s="136"/>
    </row>
    <row r="6610" spans="1:8" x14ac:dyDescent="0.2">
      <c r="A6610" s="132"/>
      <c r="B6610" s="133"/>
      <c r="C6610" s="92"/>
      <c r="D6610" s="134"/>
      <c r="E6610" s="132"/>
      <c r="F6610" s="135"/>
      <c r="G6610" s="135"/>
      <c r="H6610" s="136"/>
    </row>
    <row r="6611" spans="1:8" x14ac:dyDescent="0.2">
      <c r="A6611" s="132"/>
      <c r="B6611" s="133"/>
      <c r="C6611" s="92"/>
      <c r="D6611" s="134"/>
      <c r="E6611" s="132"/>
      <c r="F6611" s="135"/>
      <c r="G6611" s="135"/>
      <c r="H6611" s="136"/>
    </row>
    <row r="6612" spans="1:8" x14ac:dyDescent="0.2">
      <c r="A6612" s="132"/>
      <c r="B6612" s="133"/>
      <c r="C6612" s="92"/>
      <c r="D6612" s="134"/>
      <c r="E6612" s="132"/>
      <c r="F6612" s="135"/>
      <c r="G6612" s="135"/>
      <c r="H6612" s="136"/>
    </row>
    <row r="6613" spans="1:8" x14ac:dyDescent="0.2">
      <c r="A6613" s="132"/>
      <c r="B6613" s="133"/>
      <c r="C6613" s="92"/>
      <c r="D6613" s="134"/>
      <c r="E6613" s="132"/>
      <c r="F6613" s="135"/>
      <c r="G6613" s="135"/>
      <c r="H6613" s="136"/>
    </row>
    <row r="6614" spans="1:8" x14ac:dyDescent="0.2">
      <c r="A6614" s="132"/>
      <c r="B6614" s="133"/>
      <c r="C6614" s="92"/>
      <c r="D6614" s="134"/>
      <c r="E6614" s="132"/>
      <c r="F6614" s="135"/>
      <c r="G6614" s="135"/>
      <c r="H6614" s="136"/>
    </row>
    <row r="6615" spans="1:8" x14ac:dyDescent="0.2">
      <c r="A6615" s="132"/>
      <c r="B6615" s="133"/>
      <c r="C6615" s="92"/>
      <c r="D6615" s="134"/>
      <c r="E6615" s="132"/>
      <c r="F6615" s="135"/>
      <c r="G6615" s="135"/>
      <c r="H6615" s="136"/>
    </row>
    <row r="6616" spans="1:8" x14ac:dyDescent="0.2">
      <c r="A6616" s="132"/>
      <c r="B6616" s="133"/>
      <c r="C6616" s="92"/>
      <c r="D6616" s="134"/>
      <c r="E6616" s="132"/>
      <c r="F6616" s="135"/>
      <c r="G6616" s="135"/>
      <c r="H6616" s="136"/>
    </row>
    <row r="6617" spans="1:8" x14ac:dyDescent="0.2">
      <c r="A6617" s="132"/>
      <c r="B6617" s="133"/>
      <c r="C6617" s="92"/>
      <c r="D6617" s="134"/>
      <c r="E6617" s="132"/>
      <c r="F6617" s="135"/>
      <c r="G6617" s="135"/>
      <c r="H6617" s="136"/>
    </row>
    <row r="6618" spans="1:8" x14ac:dyDescent="0.2">
      <c r="A6618" s="132"/>
      <c r="B6618" s="133"/>
      <c r="C6618" s="92"/>
      <c r="D6618" s="134"/>
      <c r="E6618" s="132"/>
      <c r="F6618" s="135"/>
      <c r="G6618" s="135"/>
      <c r="H6618" s="136"/>
    </row>
    <row r="6619" spans="1:8" x14ac:dyDescent="0.2">
      <c r="A6619" s="132"/>
      <c r="B6619" s="133"/>
      <c r="C6619" s="92"/>
      <c r="D6619" s="134"/>
      <c r="E6619" s="132"/>
      <c r="F6619" s="135"/>
      <c r="G6619" s="135"/>
      <c r="H6619" s="136"/>
    </row>
    <row r="6620" spans="1:8" x14ac:dyDescent="0.2">
      <c r="A6620" s="132"/>
      <c r="B6620" s="133"/>
      <c r="C6620" s="92"/>
      <c r="D6620" s="134"/>
      <c r="E6620" s="132"/>
      <c r="F6620" s="135"/>
      <c r="G6620" s="135"/>
      <c r="H6620" s="136"/>
    </row>
    <row r="6621" spans="1:8" x14ac:dyDescent="0.2">
      <c r="A6621" s="132"/>
      <c r="B6621" s="133"/>
      <c r="C6621" s="92"/>
      <c r="D6621" s="134"/>
      <c r="E6621" s="132"/>
      <c r="F6621" s="135"/>
      <c r="G6621" s="135"/>
      <c r="H6621" s="136"/>
    </row>
    <row r="6622" spans="1:8" x14ac:dyDescent="0.2">
      <c r="A6622" s="132"/>
      <c r="B6622" s="133"/>
      <c r="C6622" s="92"/>
      <c r="D6622" s="134"/>
      <c r="E6622" s="132"/>
      <c r="F6622" s="135"/>
      <c r="G6622" s="135"/>
      <c r="H6622" s="136"/>
    </row>
    <row r="6623" spans="1:8" x14ac:dyDescent="0.2">
      <c r="A6623" s="132"/>
      <c r="B6623" s="133"/>
      <c r="C6623" s="92"/>
      <c r="D6623" s="134"/>
      <c r="E6623" s="132"/>
      <c r="F6623" s="135"/>
      <c r="G6623" s="135"/>
      <c r="H6623" s="136"/>
    </row>
    <row r="6624" spans="1:8" x14ac:dyDescent="0.2">
      <c r="A6624" s="132"/>
      <c r="B6624" s="133"/>
      <c r="C6624" s="92"/>
      <c r="D6624" s="134"/>
      <c r="E6624" s="132"/>
      <c r="F6624" s="135"/>
      <c r="G6624" s="135"/>
      <c r="H6624" s="136"/>
    </row>
    <row r="6625" spans="1:8" x14ac:dyDescent="0.2">
      <c r="A6625" s="132"/>
      <c r="B6625" s="133"/>
      <c r="C6625" s="92"/>
      <c r="D6625" s="134"/>
      <c r="E6625" s="132"/>
      <c r="F6625" s="135"/>
      <c r="G6625" s="135"/>
      <c r="H6625" s="136"/>
    </row>
    <row r="6626" spans="1:8" x14ac:dyDescent="0.2">
      <c r="A6626" s="132"/>
      <c r="B6626" s="133"/>
      <c r="C6626" s="92"/>
      <c r="D6626" s="134"/>
      <c r="E6626" s="132"/>
      <c r="F6626" s="135"/>
      <c r="G6626" s="135"/>
      <c r="H6626" s="136"/>
    </row>
    <row r="6627" spans="1:8" x14ac:dyDescent="0.2">
      <c r="A6627" s="132"/>
      <c r="B6627" s="133"/>
      <c r="C6627" s="92"/>
      <c r="D6627" s="134"/>
      <c r="E6627" s="132"/>
      <c r="F6627" s="135"/>
      <c r="G6627" s="135"/>
      <c r="H6627" s="136"/>
    </row>
    <row r="6628" spans="1:8" x14ac:dyDescent="0.2">
      <c r="A6628" s="132"/>
      <c r="B6628" s="133"/>
      <c r="C6628" s="92"/>
      <c r="D6628" s="134"/>
      <c r="E6628" s="132"/>
      <c r="F6628" s="135"/>
      <c r="G6628" s="135"/>
      <c r="H6628" s="136"/>
    </row>
    <row r="6629" spans="1:8" x14ac:dyDescent="0.2">
      <c r="A6629" s="132"/>
      <c r="B6629" s="133"/>
      <c r="C6629" s="92"/>
      <c r="D6629" s="134"/>
      <c r="E6629" s="132"/>
      <c r="F6629" s="135"/>
      <c r="G6629" s="135"/>
      <c r="H6629" s="136"/>
    </row>
    <row r="6630" spans="1:8" x14ac:dyDescent="0.2">
      <c r="A6630" s="132"/>
      <c r="B6630" s="133"/>
      <c r="C6630" s="92"/>
      <c r="D6630" s="134"/>
      <c r="E6630" s="132"/>
      <c r="F6630" s="135"/>
      <c r="G6630" s="135"/>
      <c r="H6630" s="136"/>
    </row>
    <row r="6631" spans="1:8" x14ac:dyDescent="0.2">
      <c r="A6631" s="132"/>
      <c r="B6631" s="133"/>
      <c r="C6631" s="92"/>
      <c r="D6631" s="134"/>
      <c r="E6631" s="132"/>
      <c r="F6631" s="135"/>
      <c r="G6631" s="135"/>
      <c r="H6631" s="136"/>
    </row>
    <row r="6632" spans="1:8" x14ac:dyDescent="0.2">
      <c r="A6632" s="132"/>
      <c r="B6632" s="133"/>
      <c r="C6632" s="92"/>
      <c r="D6632" s="134"/>
      <c r="E6632" s="132"/>
      <c r="F6632" s="135"/>
      <c r="G6632" s="135"/>
      <c r="H6632" s="136"/>
    </row>
    <row r="6633" spans="1:8" x14ac:dyDescent="0.2">
      <c r="A6633" s="132"/>
      <c r="B6633" s="133"/>
      <c r="C6633" s="92"/>
      <c r="D6633" s="134"/>
      <c r="E6633" s="132"/>
      <c r="F6633" s="135"/>
      <c r="G6633" s="135"/>
      <c r="H6633" s="136"/>
    </row>
    <row r="6634" spans="1:8" x14ac:dyDescent="0.2">
      <c r="A6634" s="132"/>
      <c r="B6634" s="133"/>
      <c r="C6634" s="92"/>
      <c r="D6634" s="134"/>
      <c r="E6634" s="132"/>
      <c r="F6634" s="135"/>
      <c r="G6634" s="135"/>
      <c r="H6634" s="136"/>
    </row>
    <row r="6635" spans="1:8" x14ac:dyDescent="0.2">
      <c r="A6635" s="132"/>
      <c r="B6635" s="133"/>
      <c r="C6635" s="92"/>
      <c r="D6635" s="134"/>
      <c r="E6635" s="132"/>
      <c r="F6635" s="135"/>
      <c r="G6635" s="135"/>
      <c r="H6635" s="136"/>
    </row>
    <row r="6636" spans="1:8" x14ac:dyDescent="0.2">
      <c r="A6636" s="132"/>
      <c r="B6636" s="133"/>
      <c r="C6636" s="92"/>
      <c r="D6636" s="134"/>
      <c r="E6636" s="132"/>
      <c r="F6636" s="135"/>
      <c r="G6636" s="135"/>
      <c r="H6636" s="136"/>
    </row>
    <row r="6637" spans="1:8" x14ac:dyDescent="0.2">
      <c r="A6637" s="132"/>
      <c r="B6637" s="133"/>
      <c r="C6637" s="92"/>
      <c r="D6637" s="134"/>
      <c r="E6637" s="132"/>
      <c r="F6637" s="135"/>
      <c r="G6637" s="135"/>
      <c r="H6637" s="136"/>
    </row>
    <row r="6638" spans="1:8" x14ac:dyDescent="0.2">
      <c r="A6638" s="132"/>
      <c r="B6638" s="133"/>
      <c r="C6638" s="92"/>
      <c r="D6638" s="134"/>
      <c r="E6638" s="132"/>
      <c r="F6638" s="135"/>
      <c r="G6638" s="135"/>
      <c r="H6638" s="136"/>
    </row>
    <row r="6639" spans="1:8" x14ac:dyDescent="0.2">
      <c r="A6639" s="132"/>
      <c r="B6639" s="133"/>
      <c r="C6639" s="92"/>
      <c r="D6639" s="134"/>
      <c r="E6639" s="132"/>
      <c r="F6639" s="135"/>
      <c r="G6639" s="135"/>
      <c r="H6639" s="136"/>
    </row>
    <row r="6640" spans="1:8" x14ac:dyDescent="0.2">
      <c r="A6640" s="132"/>
      <c r="B6640" s="133"/>
      <c r="C6640" s="92"/>
      <c r="D6640" s="134"/>
      <c r="E6640" s="132"/>
      <c r="F6640" s="135"/>
      <c r="G6640" s="135"/>
      <c r="H6640" s="136"/>
    </row>
    <row r="6641" spans="1:8" x14ac:dyDescent="0.2">
      <c r="A6641" s="132"/>
      <c r="B6641" s="133"/>
      <c r="C6641" s="92"/>
      <c r="D6641" s="134"/>
      <c r="E6641" s="132"/>
      <c r="F6641" s="135"/>
      <c r="G6641" s="135"/>
      <c r="H6641" s="136"/>
    </row>
    <row r="6642" spans="1:8" x14ac:dyDescent="0.2">
      <c r="A6642" s="132"/>
      <c r="B6642" s="133"/>
      <c r="C6642" s="92"/>
      <c r="D6642" s="134"/>
      <c r="E6642" s="132"/>
      <c r="F6642" s="135"/>
      <c r="G6642" s="135"/>
      <c r="H6642" s="136"/>
    </row>
    <row r="6643" spans="1:8" x14ac:dyDescent="0.2">
      <c r="A6643" s="132"/>
      <c r="B6643" s="133"/>
      <c r="C6643" s="92"/>
      <c r="D6643" s="134"/>
      <c r="E6643" s="132"/>
      <c r="F6643" s="135"/>
      <c r="G6643" s="135"/>
      <c r="H6643" s="136"/>
    </row>
    <row r="6644" spans="1:8" x14ac:dyDescent="0.2">
      <c r="A6644" s="132"/>
      <c r="B6644" s="133"/>
      <c r="C6644" s="92"/>
      <c r="D6644" s="134"/>
      <c r="E6644" s="132"/>
      <c r="F6644" s="135"/>
      <c r="G6644" s="135"/>
      <c r="H6644" s="136"/>
    </row>
    <row r="6645" spans="1:8" x14ac:dyDescent="0.2">
      <c r="A6645" s="132"/>
      <c r="B6645" s="133"/>
      <c r="C6645" s="92"/>
      <c r="D6645" s="134"/>
      <c r="E6645" s="132"/>
      <c r="F6645" s="135"/>
      <c r="G6645" s="135"/>
      <c r="H6645" s="136"/>
    </row>
    <row r="6646" spans="1:8" x14ac:dyDescent="0.2">
      <c r="A6646" s="132"/>
      <c r="B6646" s="133"/>
      <c r="C6646" s="92"/>
      <c r="D6646" s="134"/>
      <c r="E6646" s="132"/>
      <c r="F6646" s="135"/>
      <c r="G6646" s="135"/>
      <c r="H6646" s="136"/>
    </row>
    <row r="6647" spans="1:8" x14ac:dyDescent="0.2">
      <c r="A6647" s="132"/>
      <c r="B6647" s="133"/>
      <c r="C6647" s="92"/>
      <c r="D6647" s="134"/>
      <c r="E6647" s="132"/>
      <c r="F6647" s="135"/>
      <c r="G6647" s="135"/>
      <c r="H6647" s="136"/>
    </row>
    <row r="6648" spans="1:8" x14ac:dyDescent="0.2">
      <c r="A6648" s="132"/>
      <c r="B6648" s="133"/>
      <c r="C6648" s="92"/>
      <c r="D6648" s="134"/>
      <c r="E6648" s="132"/>
      <c r="F6648" s="135"/>
      <c r="G6648" s="135"/>
      <c r="H6648" s="136"/>
    </row>
    <row r="6649" spans="1:8" x14ac:dyDescent="0.2">
      <c r="A6649" s="132"/>
      <c r="B6649" s="133"/>
      <c r="C6649" s="92"/>
      <c r="D6649" s="134"/>
      <c r="E6649" s="132"/>
      <c r="F6649" s="135"/>
      <c r="G6649" s="135"/>
      <c r="H6649" s="136"/>
    </row>
    <row r="6650" spans="1:8" x14ac:dyDescent="0.2">
      <c r="A6650" s="132"/>
      <c r="B6650" s="133"/>
      <c r="C6650" s="92"/>
      <c r="D6650" s="134"/>
      <c r="E6650" s="132"/>
      <c r="F6650" s="135"/>
      <c r="G6650" s="135"/>
      <c r="H6650" s="136"/>
    </row>
    <row r="6651" spans="1:8" x14ac:dyDescent="0.2">
      <c r="A6651" s="132"/>
      <c r="B6651" s="133"/>
      <c r="C6651" s="92"/>
      <c r="D6651" s="134"/>
      <c r="E6651" s="132"/>
      <c r="F6651" s="135"/>
      <c r="G6651" s="135"/>
      <c r="H6651" s="136"/>
    </row>
    <row r="6652" spans="1:8" x14ac:dyDescent="0.2">
      <c r="A6652" s="132"/>
      <c r="B6652" s="133"/>
      <c r="C6652" s="92"/>
      <c r="D6652" s="134"/>
      <c r="E6652" s="132"/>
      <c r="F6652" s="135"/>
      <c r="G6652" s="135"/>
      <c r="H6652" s="136"/>
    </row>
    <row r="6653" spans="1:8" x14ac:dyDescent="0.2">
      <c r="A6653" s="132"/>
      <c r="B6653" s="133"/>
      <c r="C6653" s="92"/>
      <c r="D6653" s="134"/>
      <c r="E6653" s="132"/>
      <c r="F6653" s="135"/>
      <c r="G6653" s="135"/>
      <c r="H6653" s="136"/>
    </row>
    <row r="6654" spans="1:8" x14ac:dyDescent="0.2">
      <c r="A6654" s="132"/>
      <c r="B6654" s="133"/>
      <c r="C6654" s="92"/>
      <c r="D6654" s="134"/>
      <c r="E6654" s="132"/>
      <c r="F6654" s="135"/>
      <c r="G6654" s="135"/>
      <c r="H6654" s="136"/>
    </row>
    <row r="6655" spans="1:8" x14ac:dyDescent="0.2">
      <c r="A6655" s="132"/>
      <c r="B6655" s="133"/>
      <c r="C6655" s="92"/>
      <c r="D6655" s="134"/>
      <c r="E6655" s="132"/>
      <c r="F6655" s="135"/>
      <c r="G6655" s="135"/>
      <c r="H6655" s="136"/>
    </row>
    <row r="6656" spans="1:8" x14ac:dyDescent="0.2">
      <c r="A6656" s="132"/>
      <c r="B6656" s="133"/>
      <c r="C6656" s="92"/>
      <c r="D6656" s="134"/>
      <c r="E6656" s="132"/>
      <c r="F6656" s="135"/>
      <c r="G6656" s="135"/>
      <c r="H6656" s="136"/>
    </row>
    <row r="6657" spans="1:8" x14ac:dyDescent="0.2">
      <c r="A6657" s="132"/>
      <c r="B6657" s="133"/>
      <c r="C6657" s="92"/>
      <c r="D6657" s="134"/>
      <c r="E6657" s="132"/>
      <c r="F6657" s="135"/>
      <c r="G6657" s="135"/>
      <c r="H6657" s="136"/>
    </row>
    <row r="6658" spans="1:8" x14ac:dyDescent="0.2">
      <c r="A6658" s="132"/>
      <c r="B6658" s="133"/>
      <c r="C6658" s="92"/>
      <c r="D6658" s="134"/>
      <c r="E6658" s="132"/>
      <c r="F6658" s="135"/>
      <c r="G6658" s="135"/>
      <c r="H6658" s="136"/>
    </row>
    <row r="6659" spans="1:8" x14ac:dyDescent="0.2">
      <c r="A6659" s="132"/>
      <c r="B6659" s="133"/>
      <c r="C6659" s="92"/>
      <c r="D6659" s="134"/>
      <c r="E6659" s="132"/>
      <c r="F6659" s="135"/>
      <c r="G6659" s="135"/>
      <c r="H6659" s="136"/>
    </row>
    <row r="6660" spans="1:8" x14ac:dyDescent="0.2">
      <c r="A6660" s="132"/>
      <c r="B6660" s="133"/>
      <c r="C6660" s="92"/>
      <c r="D6660" s="134"/>
      <c r="E6660" s="132"/>
      <c r="F6660" s="135"/>
      <c r="G6660" s="135"/>
      <c r="H6660" s="136"/>
    </row>
    <row r="6661" spans="1:8" x14ac:dyDescent="0.2">
      <c r="A6661" s="132"/>
      <c r="B6661" s="133"/>
      <c r="C6661" s="92"/>
      <c r="D6661" s="134"/>
      <c r="E6661" s="132"/>
      <c r="F6661" s="135"/>
      <c r="G6661" s="135"/>
      <c r="H6661" s="136"/>
    </row>
    <row r="6662" spans="1:8" x14ac:dyDescent="0.2">
      <c r="A6662" s="132"/>
      <c r="B6662" s="133"/>
      <c r="C6662" s="92"/>
      <c r="D6662" s="134"/>
      <c r="E6662" s="132"/>
      <c r="F6662" s="135"/>
      <c r="G6662" s="135"/>
      <c r="H6662" s="136"/>
    </row>
    <row r="6663" spans="1:8" x14ac:dyDescent="0.2">
      <c r="A6663" s="132"/>
      <c r="B6663" s="133"/>
      <c r="C6663" s="92"/>
      <c r="D6663" s="134"/>
      <c r="E6663" s="132"/>
      <c r="F6663" s="135"/>
      <c r="G6663" s="135"/>
      <c r="H6663" s="136"/>
    </row>
    <row r="6664" spans="1:8" x14ac:dyDescent="0.2">
      <c r="A6664" s="132"/>
      <c r="B6664" s="133"/>
      <c r="C6664" s="92"/>
      <c r="D6664" s="134"/>
      <c r="E6664" s="132"/>
      <c r="F6664" s="135"/>
      <c r="G6664" s="135"/>
      <c r="H6664" s="136"/>
    </row>
    <row r="6665" spans="1:8" x14ac:dyDescent="0.2">
      <c r="A6665" s="132"/>
      <c r="B6665" s="133"/>
      <c r="C6665" s="92"/>
      <c r="D6665" s="134"/>
      <c r="E6665" s="132"/>
      <c r="F6665" s="135"/>
      <c r="G6665" s="135"/>
      <c r="H6665" s="136"/>
    </row>
    <row r="6666" spans="1:8" x14ac:dyDescent="0.2">
      <c r="A6666" s="132"/>
      <c r="B6666" s="133"/>
      <c r="C6666" s="92"/>
      <c r="D6666" s="134"/>
      <c r="E6666" s="132"/>
      <c r="F6666" s="135"/>
      <c r="G6666" s="135"/>
      <c r="H6666" s="136"/>
    </row>
    <row r="6667" spans="1:8" x14ac:dyDescent="0.2">
      <c r="A6667" s="132"/>
      <c r="B6667" s="133"/>
      <c r="C6667" s="92"/>
      <c r="D6667" s="134"/>
      <c r="E6667" s="132"/>
      <c r="F6667" s="135"/>
      <c r="G6667" s="135"/>
      <c r="H6667" s="136"/>
    </row>
    <row r="6668" spans="1:8" x14ac:dyDescent="0.2">
      <c r="A6668" s="132"/>
      <c r="B6668" s="133"/>
      <c r="C6668" s="92"/>
      <c r="D6668" s="134"/>
      <c r="E6668" s="132"/>
      <c r="F6668" s="135"/>
      <c r="G6668" s="135"/>
      <c r="H6668" s="136"/>
    </row>
    <row r="6669" spans="1:8" x14ac:dyDescent="0.2">
      <c r="A6669" s="132"/>
      <c r="B6669" s="133"/>
      <c r="C6669" s="92"/>
      <c r="D6669" s="134"/>
      <c r="E6669" s="132"/>
      <c r="F6669" s="135"/>
      <c r="G6669" s="135"/>
      <c r="H6669" s="136"/>
    </row>
    <row r="6670" spans="1:8" x14ac:dyDescent="0.2">
      <c r="A6670" s="132"/>
      <c r="B6670" s="133"/>
      <c r="C6670" s="92"/>
      <c r="D6670" s="134"/>
      <c r="E6670" s="132"/>
      <c r="F6670" s="135"/>
      <c r="G6670" s="135"/>
      <c r="H6670" s="136"/>
    </row>
    <row r="6671" spans="1:8" x14ac:dyDescent="0.2">
      <c r="A6671" s="132"/>
      <c r="B6671" s="133"/>
      <c r="C6671" s="92"/>
      <c r="D6671" s="134"/>
      <c r="E6671" s="132"/>
      <c r="F6671" s="135"/>
      <c r="G6671" s="135"/>
      <c r="H6671" s="136"/>
    </row>
    <row r="6672" spans="1:8" x14ac:dyDescent="0.2">
      <c r="A6672" s="132"/>
      <c r="B6672" s="133"/>
      <c r="C6672" s="92"/>
      <c r="D6672" s="134"/>
      <c r="E6672" s="132"/>
      <c r="F6672" s="135"/>
      <c r="G6672" s="135"/>
      <c r="H6672" s="136"/>
    </row>
    <row r="6673" spans="1:8" x14ac:dyDescent="0.2">
      <c r="A6673" s="132"/>
      <c r="B6673" s="133"/>
      <c r="C6673" s="92"/>
      <c r="D6673" s="134"/>
      <c r="E6673" s="132"/>
      <c r="F6673" s="135"/>
      <c r="G6673" s="135"/>
      <c r="H6673" s="136"/>
    </row>
    <row r="6674" spans="1:8" x14ac:dyDescent="0.2">
      <c r="A6674" s="132"/>
      <c r="B6674" s="133"/>
      <c r="C6674" s="92"/>
      <c r="D6674" s="134"/>
      <c r="E6674" s="132"/>
      <c r="F6674" s="135"/>
      <c r="G6674" s="135"/>
      <c r="H6674" s="136"/>
    </row>
    <row r="6675" spans="1:8" x14ac:dyDescent="0.2">
      <c r="A6675" s="132"/>
      <c r="B6675" s="133"/>
      <c r="C6675" s="92"/>
      <c r="D6675" s="134"/>
      <c r="E6675" s="132"/>
      <c r="F6675" s="135"/>
      <c r="G6675" s="135"/>
      <c r="H6675" s="136"/>
    </row>
    <row r="6676" spans="1:8" x14ac:dyDescent="0.2">
      <c r="A6676" s="132"/>
      <c r="B6676" s="133"/>
      <c r="C6676" s="92"/>
      <c r="D6676" s="134"/>
      <c r="E6676" s="132"/>
      <c r="F6676" s="135"/>
      <c r="G6676" s="135"/>
      <c r="H6676" s="136"/>
    </row>
    <row r="6677" spans="1:8" x14ac:dyDescent="0.2">
      <c r="A6677" s="132"/>
      <c r="B6677" s="133"/>
      <c r="C6677" s="92"/>
      <c r="D6677" s="134"/>
      <c r="E6677" s="132"/>
      <c r="F6677" s="135"/>
      <c r="G6677" s="135"/>
      <c r="H6677" s="136"/>
    </row>
    <row r="6678" spans="1:8" x14ac:dyDescent="0.2">
      <c r="A6678" s="132"/>
      <c r="B6678" s="133"/>
      <c r="C6678" s="92"/>
      <c r="D6678" s="134"/>
      <c r="E6678" s="132"/>
      <c r="F6678" s="135"/>
      <c r="G6678" s="135"/>
      <c r="H6678" s="136"/>
    </row>
    <row r="6679" spans="1:8" x14ac:dyDescent="0.2">
      <c r="A6679" s="132"/>
      <c r="B6679" s="133"/>
      <c r="C6679" s="92"/>
      <c r="D6679" s="134"/>
      <c r="E6679" s="132"/>
      <c r="F6679" s="135"/>
      <c r="G6679" s="135"/>
      <c r="H6679" s="136"/>
    </row>
    <row r="6680" spans="1:8" x14ac:dyDescent="0.2">
      <c r="A6680" s="132"/>
      <c r="B6680" s="133"/>
      <c r="C6680" s="92"/>
      <c r="D6680" s="134"/>
      <c r="E6680" s="132"/>
      <c r="F6680" s="135"/>
      <c r="G6680" s="135"/>
      <c r="H6680" s="136"/>
    </row>
    <row r="6681" spans="1:8" x14ac:dyDescent="0.2">
      <c r="A6681" s="132"/>
      <c r="B6681" s="133"/>
      <c r="C6681" s="92"/>
      <c r="D6681" s="134"/>
      <c r="E6681" s="132"/>
      <c r="F6681" s="135"/>
      <c r="G6681" s="135"/>
      <c r="H6681" s="136"/>
    </row>
    <row r="6682" spans="1:8" x14ac:dyDescent="0.2">
      <c r="A6682" s="132"/>
      <c r="B6682" s="133"/>
      <c r="C6682" s="92"/>
      <c r="D6682" s="134"/>
      <c r="E6682" s="132"/>
      <c r="F6682" s="135"/>
      <c r="G6682" s="135"/>
      <c r="H6682" s="136"/>
    </row>
    <row r="6683" spans="1:8" x14ac:dyDescent="0.2">
      <c r="A6683" s="132"/>
      <c r="B6683" s="133"/>
      <c r="C6683" s="92"/>
      <c r="D6683" s="134"/>
      <c r="E6683" s="132"/>
      <c r="F6683" s="135"/>
      <c r="G6683" s="135"/>
      <c r="H6683" s="136"/>
    </row>
    <row r="6684" spans="1:8" x14ac:dyDescent="0.2">
      <c r="A6684" s="132"/>
      <c r="B6684" s="133"/>
      <c r="C6684" s="92"/>
      <c r="D6684" s="134"/>
      <c r="E6684" s="132"/>
      <c r="F6684" s="135"/>
      <c r="G6684" s="135"/>
      <c r="H6684" s="136"/>
    </row>
    <row r="6685" spans="1:8" x14ac:dyDescent="0.2">
      <c r="A6685" s="132"/>
      <c r="B6685" s="133"/>
      <c r="C6685" s="92"/>
      <c r="D6685" s="134"/>
      <c r="E6685" s="132"/>
      <c r="F6685" s="135"/>
      <c r="G6685" s="135"/>
      <c r="H6685" s="136"/>
    </row>
    <row r="6686" spans="1:8" x14ac:dyDescent="0.2">
      <c r="A6686" s="132"/>
      <c r="B6686" s="133"/>
      <c r="C6686" s="92"/>
      <c r="D6686" s="134"/>
      <c r="E6686" s="132"/>
      <c r="F6686" s="135"/>
      <c r="G6686" s="135"/>
      <c r="H6686" s="136"/>
    </row>
    <row r="6687" spans="1:8" x14ac:dyDescent="0.2">
      <c r="A6687" s="132"/>
      <c r="B6687" s="133"/>
      <c r="C6687" s="92"/>
      <c r="D6687" s="134"/>
      <c r="E6687" s="132"/>
      <c r="F6687" s="135"/>
      <c r="G6687" s="135"/>
      <c r="H6687" s="136"/>
    </row>
    <row r="6688" spans="1:8" x14ac:dyDescent="0.2">
      <c r="A6688" s="132"/>
      <c r="B6688" s="133"/>
      <c r="C6688" s="92"/>
      <c r="D6688" s="134"/>
      <c r="E6688" s="132"/>
      <c r="F6688" s="135"/>
      <c r="G6688" s="135"/>
      <c r="H6688" s="136"/>
    </row>
    <row r="6689" spans="1:8" x14ac:dyDescent="0.2">
      <c r="A6689" s="132"/>
      <c r="B6689" s="133"/>
      <c r="C6689" s="92"/>
      <c r="D6689" s="134"/>
      <c r="E6689" s="132"/>
      <c r="F6689" s="135"/>
      <c r="G6689" s="135"/>
      <c r="H6689" s="136"/>
    </row>
    <row r="6690" spans="1:8" x14ac:dyDescent="0.2">
      <c r="A6690" s="132"/>
      <c r="B6690" s="133"/>
      <c r="C6690" s="92"/>
      <c r="D6690" s="134"/>
      <c r="E6690" s="132"/>
      <c r="F6690" s="135"/>
      <c r="G6690" s="135"/>
      <c r="H6690" s="136"/>
    </row>
    <row r="6691" spans="1:8" x14ac:dyDescent="0.2">
      <c r="A6691" s="132"/>
      <c r="B6691" s="133"/>
      <c r="C6691" s="92"/>
      <c r="D6691" s="134"/>
      <c r="E6691" s="132"/>
      <c r="F6691" s="135"/>
      <c r="G6691" s="135"/>
      <c r="H6691" s="136"/>
    </row>
    <row r="6692" spans="1:8" x14ac:dyDescent="0.2">
      <c r="A6692" s="132"/>
      <c r="B6692" s="133"/>
      <c r="C6692" s="92"/>
      <c r="D6692" s="134"/>
      <c r="E6692" s="132"/>
      <c r="F6692" s="135"/>
      <c r="G6692" s="135"/>
      <c r="H6692" s="136"/>
    </row>
    <row r="6693" spans="1:8" x14ac:dyDescent="0.2">
      <c r="A6693" s="132"/>
      <c r="B6693" s="133"/>
      <c r="C6693" s="92"/>
      <c r="D6693" s="134"/>
      <c r="E6693" s="132"/>
      <c r="F6693" s="135"/>
      <c r="G6693" s="135"/>
      <c r="H6693" s="136"/>
    </row>
    <row r="6694" spans="1:8" x14ac:dyDescent="0.2">
      <c r="A6694" s="132"/>
      <c r="B6694" s="133"/>
      <c r="C6694" s="92"/>
      <c r="D6694" s="134"/>
      <c r="E6694" s="132"/>
      <c r="F6694" s="135"/>
      <c r="G6694" s="135"/>
      <c r="H6694" s="136"/>
    </row>
    <row r="6695" spans="1:8" x14ac:dyDescent="0.2">
      <c r="A6695" s="132"/>
      <c r="B6695" s="133"/>
      <c r="C6695" s="92"/>
      <c r="D6695" s="134"/>
      <c r="E6695" s="132"/>
      <c r="F6695" s="135"/>
      <c r="G6695" s="135"/>
      <c r="H6695" s="136"/>
    </row>
    <row r="6696" spans="1:8" x14ac:dyDescent="0.2">
      <c r="A6696" s="132"/>
      <c r="B6696" s="133"/>
      <c r="C6696" s="92"/>
      <c r="D6696" s="134"/>
      <c r="E6696" s="132"/>
      <c r="F6696" s="135"/>
      <c r="G6696" s="135"/>
      <c r="H6696" s="136"/>
    </row>
    <row r="6697" spans="1:8" x14ac:dyDescent="0.2">
      <c r="A6697" s="132"/>
      <c r="B6697" s="133"/>
      <c r="C6697" s="92"/>
      <c r="D6697" s="134"/>
      <c r="E6697" s="132"/>
      <c r="F6697" s="135"/>
      <c r="G6697" s="135"/>
      <c r="H6697" s="136"/>
    </row>
    <row r="6698" spans="1:8" x14ac:dyDescent="0.2">
      <c r="A6698" s="132"/>
      <c r="B6698" s="133"/>
      <c r="C6698" s="92"/>
      <c r="D6698" s="134"/>
      <c r="E6698" s="132"/>
      <c r="F6698" s="135"/>
      <c r="G6698" s="135"/>
      <c r="H6698" s="136"/>
    </row>
    <row r="6699" spans="1:8" x14ac:dyDescent="0.2">
      <c r="A6699" s="132"/>
      <c r="B6699" s="133"/>
      <c r="C6699" s="92"/>
      <c r="D6699" s="134"/>
      <c r="E6699" s="132"/>
      <c r="F6699" s="135"/>
      <c r="G6699" s="135"/>
      <c r="H6699" s="136"/>
    </row>
    <row r="6700" spans="1:8" x14ac:dyDescent="0.2">
      <c r="A6700" s="132"/>
      <c r="B6700" s="133"/>
      <c r="C6700" s="92"/>
      <c r="D6700" s="134"/>
      <c r="E6700" s="132"/>
      <c r="F6700" s="135"/>
      <c r="G6700" s="135"/>
      <c r="H6700" s="136"/>
    </row>
    <row r="6701" spans="1:8" x14ac:dyDescent="0.2">
      <c r="A6701" s="132"/>
      <c r="B6701" s="133"/>
      <c r="C6701" s="92"/>
      <c r="D6701" s="134"/>
      <c r="E6701" s="132"/>
      <c r="F6701" s="135"/>
      <c r="G6701" s="135"/>
      <c r="H6701" s="136"/>
    </row>
    <row r="6702" spans="1:8" x14ac:dyDescent="0.2">
      <c r="A6702" s="132"/>
      <c r="B6702" s="133"/>
      <c r="C6702" s="92"/>
      <c r="D6702" s="134"/>
      <c r="E6702" s="132"/>
      <c r="F6702" s="135"/>
      <c r="G6702" s="135"/>
      <c r="H6702" s="136"/>
    </row>
    <row r="6703" spans="1:8" x14ac:dyDescent="0.2">
      <c r="A6703" s="132"/>
      <c r="B6703" s="133"/>
      <c r="C6703" s="92"/>
      <c r="D6703" s="134"/>
      <c r="E6703" s="132"/>
      <c r="F6703" s="135"/>
      <c r="G6703" s="135"/>
      <c r="H6703" s="136"/>
    </row>
    <row r="6704" spans="1:8" x14ac:dyDescent="0.2">
      <c r="A6704" s="132"/>
      <c r="B6704" s="133"/>
      <c r="C6704" s="92"/>
      <c r="D6704" s="134"/>
      <c r="E6704" s="132"/>
      <c r="F6704" s="135"/>
      <c r="G6704" s="135"/>
      <c r="H6704" s="136"/>
    </row>
    <row r="6705" spans="1:8" x14ac:dyDescent="0.2">
      <c r="A6705" s="132"/>
      <c r="B6705" s="133"/>
      <c r="C6705" s="92"/>
      <c r="D6705" s="134"/>
      <c r="E6705" s="132"/>
      <c r="F6705" s="135"/>
      <c r="G6705" s="135"/>
      <c r="H6705" s="136"/>
    </row>
    <row r="6706" spans="1:8" x14ac:dyDescent="0.2">
      <c r="A6706" s="132"/>
      <c r="B6706" s="133"/>
      <c r="C6706" s="92"/>
      <c r="D6706" s="134"/>
      <c r="E6706" s="132"/>
      <c r="F6706" s="135"/>
      <c r="G6706" s="135"/>
      <c r="H6706" s="136"/>
    </row>
    <row r="6707" spans="1:8" x14ac:dyDescent="0.2">
      <c r="A6707" s="132"/>
      <c r="B6707" s="133"/>
      <c r="C6707" s="92"/>
      <c r="D6707" s="134"/>
      <c r="E6707" s="132"/>
      <c r="F6707" s="135"/>
      <c r="G6707" s="135"/>
      <c r="H6707" s="136"/>
    </row>
    <row r="6708" spans="1:8" x14ac:dyDescent="0.2">
      <c r="A6708" s="132"/>
      <c r="B6708" s="133"/>
      <c r="C6708" s="92"/>
      <c r="D6708" s="134"/>
      <c r="E6708" s="132"/>
      <c r="F6708" s="135"/>
      <c r="G6708" s="135"/>
      <c r="H6708" s="136"/>
    </row>
    <row r="6709" spans="1:8" x14ac:dyDescent="0.2">
      <c r="A6709" s="132"/>
      <c r="B6709" s="133"/>
      <c r="C6709" s="92"/>
      <c r="D6709" s="134"/>
      <c r="E6709" s="132"/>
      <c r="F6709" s="135"/>
      <c r="G6709" s="135"/>
      <c r="H6709" s="136"/>
    </row>
    <row r="6710" spans="1:8" x14ac:dyDescent="0.2">
      <c r="A6710" s="132"/>
      <c r="B6710" s="133"/>
      <c r="C6710" s="92"/>
      <c r="D6710" s="134"/>
      <c r="E6710" s="132"/>
      <c r="F6710" s="135"/>
      <c r="G6710" s="135"/>
      <c r="H6710" s="136"/>
    </row>
    <row r="6711" spans="1:8" x14ac:dyDescent="0.2">
      <c r="A6711" s="132"/>
      <c r="B6711" s="133"/>
      <c r="C6711" s="92"/>
      <c r="D6711" s="134"/>
      <c r="E6711" s="132"/>
      <c r="F6711" s="135"/>
      <c r="G6711" s="135"/>
      <c r="H6711" s="136"/>
    </row>
    <row r="6712" spans="1:8" x14ac:dyDescent="0.2">
      <c r="A6712" s="132"/>
      <c r="B6712" s="133"/>
      <c r="C6712" s="92"/>
      <c r="D6712" s="134"/>
      <c r="E6712" s="132"/>
      <c r="F6712" s="135"/>
      <c r="G6712" s="135"/>
      <c r="H6712" s="136"/>
    </row>
    <row r="6713" spans="1:8" x14ac:dyDescent="0.2">
      <c r="A6713" s="132"/>
      <c r="B6713" s="133"/>
      <c r="C6713" s="92"/>
      <c r="D6713" s="134"/>
      <c r="E6713" s="132"/>
      <c r="F6713" s="135"/>
      <c r="G6713" s="135"/>
      <c r="H6713" s="136"/>
    </row>
    <row r="6714" spans="1:8" x14ac:dyDescent="0.2">
      <c r="A6714" s="132"/>
      <c r="B6714" s="133"/>
      <c r="C6714" s="92"/>
      <c r="D6714" s="134"/>
      <c r="E6714" s="132"/>
      <c r="F6714" s="135"/>
      <c r="G6714" s="135"/>
      <c r="H6714" s="136"/>
    </row>
    <row r="6715" spans="1:8" x14ac:dyDescent="0.2">
      <c r="A6715" s="132"/>
      <c r="B6715" s="133"/>
      <c r="C6715" s="92"/>
      <c r="D6715" s="134"/>
      <c r="E6715" s="132"/>
      <c r="F6715" s="135"/>
      <c r="G6715" s="135"/>
      <c r="H6715" s="136"/>
    </row>
    <row r="6716" spans="1:8" x14ac:dyDescent="0.2">
      <c r="A6716" s="132"/>
      <c r="B6716" s="133"/>
      <c r="C6716" s="92"/>
      <c r="D6716" s="134"/>
      <c r="E6716" s="132"/>
      <c r="F6716" s="135"/>
      <c r="G6716" s="135"/>
      <c r="H6716" s="136"/>
    </row>
    <row r="6717" spans="1:8" x14ac:dyDescent="0.2">
      <c r="A6717" s="132"/>
      <c r="B6717" s="133"/>
      <c r="C6717" s="92"/>
      <c r="D6717" s="134"/>
      <c r="E6717" s="132"/>
      <c r="F6717" s="135"/>
      <c r="G6717" s="135"/>
      <c r="H6717" s="136"/>
    </row>
    <row r="6718" spans="1:8" x14ac:dyDescent="0.2">
      <c r="A6718" s="132"/>
      <c r="B6718" s="133"/>
      <c r="C6718" s="92"/>
      <c r="D6718" s="134"/>
      <c r="E6718" s="132"/>
      <c r="F6718" s="135"/>
      <c r="G6718" s="135"/>
      <c r="H6718" s="136"/>
    </row>
    <row r="6719" spans="1:8" x14ac:dyDescent="0.2">
      <c r="A6719" s="132"/>
      <c r="B6719" s="133"/>
      <c r="C6719" s="92"/>
      <c r="D6719" s="134"/>
      <c r="E6719" s="132"/>
      <c r="F6719" s="135"/>
      <c r="G6719" s="135"/>
      <c r="H6719" s="136"/>
    </row>
    <row r="6720" spans="1:8" x14ac:dyDescent="0.2">
      <c r="A6720" s="132"/>
      <c r="B6720" s="133"/>
      <c r="C6720" s="92"/>
      <c r="D6720" s="134"/>
      <c r="E6720" s="132"/>
      <c r="F6720" s="135"/>
      <c r="G6720" s="135"/>
      <c r="H6720" s="136"/>
    </row>
    <row r="6721" spans="1:8" x14ac:dyDescent="0.2">
      <c r="A6721" s="132"/>
      <c r="B6721" s="133"/>
      <c r="C6721" s="92"/>
      <c r="D6721" s="134"/>
      <c r="E6721" s="132"/>
      <c r="F6721" s="135"/>
      <c r="G6721" s="135"/>
      <c r="H6721" s="136"/>
    </row>
    <row r="6722" spans="1:8" x14ac:dyDescent="0.2">
      <c r="A6722" s="132"/>
      <c r="B6722" s="133"/>
      <c r="C6722" s="92"/>
      <c r="D6722" s="134"/>
      <c r="E6722" s="132"/>
      <c r="F6722" s="135"/>
      <c r="G6722" s="135"/>
      <c r="H6722" s="136"/>
    </row>
    <row r="6723" spans="1:8" x14ac:dyDescent="0.2">
      <c r="A6723" s="132"/>
      <c r="B6723" s="133"/>
      <c r="C6723" s="92"/>
      <c r="D6723" s="134"/>
      <c r="E6723" s="132"/>
      <c r="F6723" s="135"/>
      <c r="G6723" s="135"/>
      <c r="H6723" s="136"/>
    </row>
    <row r="6724" spans="1:8" x14ac:dyDescent="0.2">
      <c r="A6724" s="132"/>
      <c r="B6724" s="133"/>
      <c r="C6724" s="92"/>
      <c r="D6724" s="134"/>
      <c r="E6724" s="132"/>
      <c r="F6724" s="135"/>
      <c r="G6724" s="135"/>
      <c r="H6724" s="136"/>
    </row>
    <row r="6725" spans="1:8" x14ac:dyDescent="0.2">
      <c r="A6725" s="132"/>
      <c r="B6725" s="133"/>
      <c r="C6725" s="92"/>
      <c r="D6725" s="134"/>
      <c r="E6725" s="132"/>
      <c r="F6725" s="135"/>
      <c r="G6725" s="135"/>
      <c r="H6725" s="136"/>
    </row>
    <row r="6726" spans="1:8" x14ac:dyDescent="0.2">
      <c r="A6726" s="132"/>
      <c r="B6726" s="133"/>
      <c r="C6726" s="92"/>
      <c r="D6726" s="134"/>
      <c r="E6726" s="132"/>
      <c r="F6726" s="135"/>
      <c r="G6726" s="135"/>
      <c r="H6726" s="136"/>
    </row>
    <row r="6727" spans="1:8" x14ac:dyDescent="0.2">
      <c r="A6727" s="132"/>
      <c r="B6727" s="133"/>
      <c r="C6727" s="92"/>
      <c r="D6727" s="134"/>
      <c r="E6727" s="132"/>
      <c r="F6727" s="135"/>
      <c r="G6727" s="135"/>
      <c r="H6727" s="136"/>
    </row>
    <row r="6728" spans="1:8" x14ac:dyDescent="0.2">
      <c r="A6728" s="132"/>
      <c r="B6728" s="133"/>
      <c r="C6728" s="92"/>
      <c r="D6728" s="134"/>
      <c r="E6728" s="132"/>
      <c r="F6728" s="135"/>
      <c r="G6728" s="135"/>
      <c r="H6728" s="136"/>
    </row>
    <row r="6729" spans="1:8" x14ac:dyDescent="0.2">
      <c r="A6729" s="132"/>
      <c r="B6729" s="133"/>
      <c r="C6729" s="92"/>
      <c r="D6729" s="134"/>
      <c r="E6729" s="132"/>
      <c r="F6729" s="135"/>
      <c r="G6729" s="135"/>
      <c r="H6729" s="136"/>
    </row>
    <row r="6730" spans="1:8" x14ac:dyDescent="0.2">
      <c r="A6730" s="132"/>
      <c r="B6730" s="133"/>
      <c r="C6730" s="92"/>
      <c r="D6730" s="134"/>
      <c r="E6730" s="132"/>
      <c r="F6730" s="135"/>
      <c r="G6730" s="135"/>
      <c r="H6730" s="136"/>
    </row>
    <row r="6731" spans="1:8" x14ac:dyDescent="0.2">
      <c r="A6731" s="132"/>
      <c r="B6731" s="133"/>
      <c r="C6731" s="92"/>
      <c r="D6731" s="134"/>
      <c r="E6731" s="132"/>
      <c r="F6731" s="135"/>
      <c r="G6731" s="135"/>
      <c r="H6731" s="136"/>
    </row>
    <row r="6732" spans="1:8" x14ac:dyDescent="0.2">
      <c r="A6732" s="132"/>
      <c r="B6732" s="133"/>
      <c r="C6732" s="92"/>
      <c r="D6732" s="134"/>
      <c r="E6732" s="132"/>
      <c r="F6732" s="135"/>
      <c r="G6732" s="135"/>
      <c r="H6732" s="136"/>
    </row>
    <row r="6733" spans="1:8" x14ac:dyDescent="0.2">
      <c r="A6733" s="132"/>
      <c r="B6733" s="133"/>
      <c r="C6733" s="92"/>
      <c r="D6733" s="134"/>
      <c r="E6733" s="132"/>
      <c r="F6733" s="135"/>
      <c r="G6733" s="135"/>
      <c r="H6733" s="136"/>
    </row>
    <row r="6734" spans="1:8" x14ac:dyDescent="0.2">
      <c r="A6734" s="132"/>
      <c r="B6734" s="133"/>
      <c r="C6734" s="92"/>
      <c r="D6734" s="134"/>
      <c r="E6734" s="132"/>
      <c r="F6734" s="135"/>
      <c r="G6734" s="135"/>
      <c r="H6734" s="136"/>
    </row>
    <row r="6735" spans="1:8" x14ac:dyDescent="0.2">
      <c r="A6735" s="132"/>
      <c r="B6735" s="133"/>
      <c r="C6735" s="92"/>
      <c r="D6735" s="134"/>
      <c r="E6735" s="132"/>
      <c r="F6735" s="135"/>
      <c r="G6735" s="135"/>
      <c r="H6735" s="136"/>
    </row>
    <row r="6736" spans="1:8" x14ac:dyDescent="0.2">
      <c r="A6736" s="132"/>
      <c r="B6736" s="133"/>
      <c r="C6736" s="92"/>
      <c r="D6736" s="134"/>
      <c r="E6736" s="132"/>
      <c r="F6736" s="135"/>
      <c r="G6736" s="135"/>
      <c r="H6736" s="136"/>
    </row>
    <row r="6737" spans="1:8" x14ac:dyDescent="0.2">
      <c r="A6737" s="132"/>
      <c r="B6737" s="133"/>
      <c r="C6737" s="92"/>
      <c r="D6737" s="134"/>
      <c r="E6737" s="132"/>
      <c r="F6737" s="135"/>
      <c r="G6737" s="135"/>
      <c r="H6737" s="136"/>
    </row>
    <row r="6738" spans="1:8" x14ac:dyDescent="0.2">
      <c r="A6738" s="132"/>
      <c r="B6738" s="133"/>
      <c r="C6738" s="92"/>
      <c r="D6738" s="134"/>
      <c r="E6738" s="132"/>
      <c r="F6738" s="135"/>
      <c r="G6738" s="135"/>
      <c r="H6738" s="136"/>
    </row>
    <row r="6739" spans="1:8" x14ac:dyDescent="0.2">
      <c r="A6739" s="132"/>
      <c r="B6739" s="133"/>
      <c r="C6739" s="92"/>
      <c r="D6739" s="134"/>
      <c r="E6739" s="132"/>
      <c r="F6739" s="135"/>
      <c r="G6739" s="135"/>
      <c r="H6739" s="136"/>
    </row>
    <row r="6740" spans="1:8" x14ac:dyDescent="0.2">
      <c r="A6740" s="132"/>
      <c r="B6740" s="133"/>
      <c r="C6740" s="92"/>
      <c r="D6740" s="134"/>
      <c r="E6740" s="132"/>
      <c r="F6740" s="135"/>
      <c r="G6740" s="135"/>
      <c r="H6740" s="136"/>
    </row>
    <row r="6741" spans="1:8" x14ac:dyDescent="0.2">
      <c r="A6741" s="132"/>
      <c r="B6741" s="133"/>
      <c r="C6741" s="92"/>
      <c r="D6741" s="134"/>
      <c r="E6741" s="132"/>
      <c r="F6741" s="135"/>
      <c r="G6741" s="135"/>
      <c r="H6741" s="136"/>
    </row>
    <row r="6742" spans="1:8" x14ac:dyDescent="0.2">
      <c r="A6742" s="132"/>
      <c r="B6742" s="133"/>
      <c r="C6742" s="92"/>
      <c r="D6742" s="134"/>
      <c r="E6742" s="132"/>
      <c r="F6742" s="135"/>
      <c r="G6742" s="135"/>
      <c r="H6742" s="136"/>
    </row>
    <row r="6743" spans="1:8" x14ac:dyDescent="0.2">
      <c r="A6743" s="132"/>
      <c r="B6743" s="133"/>
      <c r="C6743" s="92"/>
      <c r="D6743" s="134"/>
      <c r="E6743" s="132"/>
      <c r="F6743" s="135"/>
      <c r="G6743" s="135"/>
      <c r="H6743" s="136"/>
    </row>
    <row r="6744" spans="1:8" x14ac:dyDescent="0.2">
      <c r="A6744" s="132"/>
      <c r="B6744" s="133"/>
      <c r="C6744" s="92"/>
      <c r="D6744" s="134"/>
      <c r="E6744" s="132"/>
      <c r="F6744" s="135"/>
      <c r="G6744" s="135"/>
      <c r="H6744" s="136"/>
    </row>
    <row r="6745" spans="1:8" x14ac:dyDescent="0.2">
      <c r="A6745" s="132"/>
      <c r="B6745" s="133"/>
      <c r="C6745" s="92"/>
      <c r="D6745" s="134"/>
      <c r="E6745" s="132"/>
      <c r="F6745" s="135"/>
      <c r="G6745" s="135"/>
      <c r="H6745" s="136"/>
    </row>
    <row r="6746" spans="1:8" x14ac:dyDescent="0.2">
      <c r="A6746" s="132"/>
      <c r="B6746" s="133"/>
      <c r="C6746" s="92"/>
      <c r="D6746" s="134"/>
      <c r="E6746" s="132"/>
      <c r="F6746" s="135"/>
      <c r="G6746" s="135"/>
      <c r="H6746" s="136"/>
    </row>
    <row r="6747" spans="1:8" x14ac:dyDescent="0.2">
      <c r="A6747" s="132"/>
      <c r="B6747" s="133"/>
      <c r="C6747" s="92"/>
      <c r="D6747" s="134"/>
      <c r="E6747" s="132"/>
      <c r="F6747" s="135"/>
      <c r="G6747" s="135"/>
      <c r="H6747" s="136"/>
    </row>
    <row r="6748" spans="1:8" x14ac:dyDescent="0.2">
      <c r="A6748" s="132"/>
      <c r="B6748" s="133"/>
      <c r="C6748" s="92"/>
      <c r="D6748" s="134"/>
      <c r="E6748" s="132"/>
      <c r="F6748" s="135"/>
      <c r="G6748" s="135"/>
      <c r="H6748" s="136"/>
    </row>
    <row r="6749" spans="1:8" x14ac:dyDescent="0.2">
      <c r="A6749" s="132"/>
      <c r="B6749" s="133"/>
      <c r="C6749" s="92"/>
      <c r="D6749" s="134"/>
      <c r="E6749" s="132"/>
      <c r="F6749" s="135"/>
      <c r="G6749" s="135"/>
      <c r="H6749" s="136"/>
    </row>
    <row r="6750" spans="1:8" x14ac:dyDescent="0.2">
      <c r="A6750" s="132"/>
      <c r="B6750" s="133"/>
      <c r="C6750" s="92"/>
      <c r="D6750" s="134"/>
      <c r="E6750" s="132"/>
      <c r="F6750" s="135"/>
      <c r="G6750" s="135"/>
      <c r="H6750" s="136"/>
    </row>
    <row r="6751" spans="1:8" x14ac:dyDescent="0.2">
      <c r="A6751" s="132"/>
      <c r="B6751" s="133"/>
      <c r="C6751" s="92"/>
      <c r="D6751" s="134"/>
      <c r="E6751" s="132"/>
      <c r="F6751" s="135"/>
      <c r="G6751" s="135"/>
      <c r="H6751" s="136"/>
    </row>
    <row r="6752" spans="1:8" x14ac:dyDescent="0.2">
      <c r="A6752" s="132"/>
      <c r="B6752" s="133"/>
      <c r="C6752" s="92"/>
      <c r="D6752" s="134"/>
      <c r="E6752" s="132"/>
      <c r="F6752" s="135"/>
      <c r="G6752" s="135"/>
      <c r="H6752" s="136"/>
    </row>
    <row r="6753" spans="1:8" x14ac:dyDescent="0.2">
      <c r="A6753" s="132"/>
      <c r="B6753" s="133"/>
      <c r="C6753" s="92"/>
      <c r="D6753" s="134"/>
      <c r="E6753" s="132"/>
      <c r="F6753" s="135"/>
      <c r="G6753" s="135"/>
      <c r="H6753" s="136"/>
    </row>
    <row r="6754" spans="1:8" x14ac:dyDescent="0.2">
      <c r="A6754" s="132"/>
      <c r="B6754" s="133"/>
      <c r="C6754" s="92"/>
      <c r="D6754" s="134"/>
      <c r="E6754" s="132"/>
      <c r="F6754" s="135"/>
      <c r="G6754" s="135"/>
      <c r="H6754" s="136"/>
    </row>
    <row r="6755" spans="1:8" x14ac:dyDescent="0.2">
      <c r="A6755" s="132"/>
      <c r="B6755" s="133"/>
      <c r="C6755" s="92"/>
      <c r="D6755" s="134"/>
      <c r="E6755" s="132"/>
      <c r="F6755" s="135"/>
      <c r="G6755" s="135"/>
      <c r="H6755" s="136"/>
    </row>
    <row r="6756" spans="1:8" x14ac:dyDescent="0.2">
      <c r="A6756" s="132"/>
      <c r="B6756" s="133"/>
      <c r="C6756" s="92"/>
      <c r="D6756" s="134"/>
      <c r="E6756" s="132"/>
      <c r="F6756" s="135"/>
      <c r="G6756" s="135"/>
      <c r="H6756" s="136"/>
    </row>
    <row r="6757" spans="1:8" x14ac:dyDescent="0.2">
      <c r="A6757" s="132"/>
      <c r="B6757" s="133"/>
      <c r="C6757" s="92"/>
      <c r="D6757" s="134"/>
      <c r="E6757" s="132"/>
      <c r="F6757" s="135"/>
      <c r="G6757" s="135"/>
      <c r="H6757" s="136"/>
    </row>
    <row r="6758" spans="1:8" x14ac:dyDescent="0.2">
      <c r="A6758" s="132"/>
      <c r="B6758" s="133"/>
      <c r="C6758" s="92"/>
      <c r="D6758" s="134"/>
      <c r="E6758" s="132"/>
      <c r="F6758" s="135"/>
      <c r="G6758" s="135"/>
      <c r="H6758" s="136"/>
    </row>
    <row r="6759" spans="1:8" x14ac:dyDescent="0.2">
      <c r="A6759" s="132"/>
      <c r="B6759" s="133"/>
      <c r="C6759" s="92"/>
      <c r="D6759" s="134"/>
      <c r="E6759" s="132"/>
      <c r="F6759" s="135"/>
      <c r="G6759" s="135"/>
      <c r="H6759" s="136"/>
    </row>
    <row r="6760" spans="1:8" x14ac:dyDescent="0.2">
      <c r="A6760" s="132"/>
      <c r="B6760" s="133"/>
      <c r="C6760" s="92"/>
      <c r="D6760" s="134"/>
      <c r="E6760" s="132"/>
      <c r="F6760" s="135"/>
      <c r="G6760" s="135"/>
      <c r="H6760" s="136"/>
    </row>
    <row r="6761" spans="1:8" x14ac:dyDescent="0.2">
      <c r="A6761" s="132"/>
      <c r="B6761" s="133"/>
      <c r="C6761" s="92"/>
      <c r="D6761" s="134"/>
      <c r="E6761" s="132"/>
      <c r="F6761" s="135"/>
      <c r="G6761" s="135"/>
      <c r="H6761" s="136"/>
    </row>
    <row r="6762" spans="1:8" x14ac:dyDescent="0.2">
      <c r="A6762" s="132"/>
      <c r="B6762" s="133"/>
      <c r="C6762" s="92"/>
      <c r="D6762" s="134"/>
      <c r="E6762" s="132"/>
      <c r="F6762" s="135"/>
      <c r="G6762" s="135"/>
      <c r="H6762" s="136"/>
    </row>
    <row r="6763" spans="1:8" x14ac:dyDescent="0.2">
      <c r="A6763" s="132"/>
      <c r="B6763" s="133"/>
      <c r="C6763" s="92"/>
      <c r="D6763" s="134"/>
      <c r="E6763" s="132"/>
      <c r="F6763" s="135"/>
      <c r="G6763" s="135"/>
      <c r="H6763" s="136"/>
    </row>
    <row r="6764" spans="1:8" x14ac:dyDescent="0.2">
      <c r="A6764" s="132"/>
      <c r="B6764" s="133"/>
      <c r="C6764" s="92"/>
      <c r="D6764" s="134"/>
      <c r="E6764" s="132"/>
      <c r="F6764" s="135"/>
      <c r="G6764" s="135"/>
      <c r="H6764" s="136"/>
    </row>
    <row r="6765" spans="1:8" x14ac:dyDescent="0.2">
      <c r="A6765" s="132"/>
      <c r="B6765" s="133"/>
      <c r="C6765" s="92"/>
      <c r="D6765" s="134"/>
      <c r="E6765" s="132"/>
      <c r="F6765" s="135"/>
      <c r="G6765" s="135"/>
      <c r="H6765" s="136"/>
    </row>
    <row r="6766" spans="1:8" x14ac:dyDescent="0.2">
      <c r="A6766" s="132"/>
      <c r="B6766" s="133"/>
      <c r="C6766" s="92"/>
      <c r="D6766" s="134"/>
      <c r="E6766" s="132"/>
      <c r="F6766" s="135"/>
      <c r="G6766" s="135"/>
      <c r="H6766" s="136"/>
    </row>
    <row r="6767" spans="1:8" x14ac:dyDescent="0.2">
      <c r="A6767" s="132"/>
      <c r="B6767" s="133"/>
      <c r="C6767" s="92"/>
      <c r="D6767" s="134"/>
      <c r="E6767" s="132"/>
      <c r="F6767" s="135"/>
      <c r="G6767" s="135"/>
      <c r="H6767" s="136"/>
    </row>
    <row r="6768" spans="1:8" x14ac:dyDescent="0.2">
      <c r="A6768" s="132"/>
      <c r="B6768" s="133"/>
      <c r="C6768" s="92"/>
      <c r="D6768" s="134"/>
      <c r="E6768" s="132"/>
      <c r="F6768" s="135"/>
      <c r="G6768" s="135"/>
      <c r="H6768" s="136"/>
    </row>
    <row r="6769" spans="1:8" x14ac:dyDescent="0.2">
      <c r="A6769" s="132"/>
      <c r="B6769" s="133"/>
      <c r="C6769" s="92"/>
      <c r="D6769" s="134"/>
      <c r="E6769" s="132"/>
      <c r="F6769" s="135"/>
      <c r="G6769" s="135"/>
      <c r="H6769" s="136"/>
    </row>
    <row r="6770" spans="1:8" x14ac:dyDescent="0.2">
      <c r="A6770" s="132"/>
      <c r="B6770" s="133"/>
      <c r="C6770" s="92"/>
      <c r="D6770" s="134"/>
      <c r="E6770" s="132"/>
      <c r="F6770" s="135"/>
      <c r="G6770" s="135"/>
      <c r="H6770" s="136"/>
    </row>
    <row r="6771" spans="1:8" x14ac:dyDescent="0.2">
      <c r="A6771" s="132"/>
      <c r="B6771" s="133"/>
      <c r="C6771" s="92"/>
      <c r="D6771" s="134"/>
      <c r="E6771" s="132"/>
      <c r="F6771" s="135"/>
      <c r="G6771" s="135"/>
      <c r="H6771" s="136"/>
    </row>
    <row r="6772" spans="1:8" x14ac:dyDescent="0.2">
      <c r="A6772" s="132"/>
      <c r="B6772" s="133"/>
      <c r="C6772" s="92"/>
      <c r="D6772" s="134"/>
      <c r="E6772" s="132"/>
      <c r="F6772" s="135"/>
      <c r="G6772" s="135"/>
      <c r="H6772" s="136"/>
    </row>
    <row r="6773" spans="1:8" x14ac:dyDescent="0.2">
      <c r="A6773" s="132"/>
      <c r="B6773" s="133"/>
      <c r="C6773" s="92"/>
      <c r="D6773" s="134"/>
      <c r="E6773" s="132"/>
      <c r="F6773" s="135"/>
      <c r="G6773" s="135"/>
      <c r="H6773" s="136"/>
    </row>
    <row r="6774" spans="1:8" x14ac:dyDescent="0.2">
      <c r="A6774" s="132"/>
      <c r="B6774" s="133"/>
      <c r="C6774" s="92"/>
      <c r="D6774" s="134"/>
      <c r="E6774" s="132"/>
      <c r="F6774" s="135"/>
      <c r="G6774" s="135"/>
      <c r="H6774" s="136"/>
    </row>
    <row r="6775" spans="1:8" x14ac:dyDescent="0.2">
      <c r="A6775" s="132"/>
      <c r="B6775" s="133"/>
      <c r="C6775" s="92"/>
      <c r="D6775" s="134"/>
      <c r="E6775" s="132"/>
      <c r="F6775" s="135"/>
      <c r="G6775" s="135"/>
      <c r="H6775" s="136"/>
    </row>
    <row r="6776" spans="1:8" x14ac:dyDescent="0.2">
      <c r="A6776" s="132"/>
      <c r="B6776" s="133"/>
      <c r="C6776" s="92"/>
      <c r="D6776" s="134"/>
      <c r="E6776" s="132"/>
      <c r="F6776" s="135"/>
      <c r="G6776" s="135"/>
      <c r="H6776" s="136"/>
    </row>
    <row r="6777" spans="1:8" x14ac:dyDescent="0.2">
      <c r="A6777" s="132"/>
      <c r="B6777" s="133"/>
      <c r="C6777" s="92"/>
      <c r="D6777" s="134"/>
      <c r="E6777" s="132"/>
      <c r="F6777" s="135"/>
      <c r="G6777" s="135"/>
      <c r="H6777" s="136"/>
    </row>
    <row r="6778" spans="1:8" x14ac:dyDescent="0.2">
      <c r="A6778" s="132"/>
      <c r="B6778" s="133"/>
      <c r="C6778" s="92"/>
      <c r="D6778" s="134"/>
      <c r="E6778" s="132"/>
      <c r="F6778" s="135"/>
      <c r="G6778" s="135"/>
      <c r="H6778" s="136"/>
    </row>
    <row r="6779" spans="1:8" x14ac:dyDescent="0.2">
      <c r="A6779" s="132"/>
      <c r="B6779" s="133"/>
      <c r="C6779" s="92"/>
      <c r="D6779" s="134"/>
      <c r="E6779" s="132"/>
      <c r="F6779" s="135"/>
      <c r="G6779" s="135"/>
      <c r="H6779" s="136"/>
    </row>
    <row r="6780" spans="1:8" x14ac:dyDescent="0.2">
      <c r="A6780" s="132"/>
      <c r="B6780" s="133"/>
      <c r="C6780" s="92"/>
      <c r="D6780" s="134"/>
      <c r="E6780" s="132"/>
      <c r="F6780" s="135"/>
      <c r="G6780" s="135"/>
      <c r="H6780" s="136"/>
    </row>
    <row r="6781" spans="1:8" x14ac:dyDescent="0.2">
      <c r="A6781" s="132"/>
      <c r="B6781" s="133"/>
      <c r="C6781" s="92"/>
      <c r="D6781" s="134"/>
      <c r="E6781" s="132"/>
      <c r="F6781" s="135"/>
      <c r="G6781" s="135"/>
      <c r="H6781" s="136"/>
    </row>
    <row r="6782" spans="1:8" x14ac:dyDescent="0.2">
      <c r="A6782" s="132"/>
      <c r="B6782" s="133"/>
      <c r="C6782" s="92"/>
      <c r="D6782" s="134"/>
      <c r="E6782" s="132"/>
      <c r="F6782" s="135"/>
      <c r="G6782" s="135"/>
      <c r="H6782" s="136"/>
    </row>
    <row r="6783" spans="1:8" x14ac:dyDescent="0.2">
      <c r="A6783" s="132"/>
      <c r="B6783" s="133"/>
      <c r="C6783" s="92"/>
      <c r="D6783" s="134"/>
      <c r="E6783" s="132"/>
      <c r="F6783" s="135"/>
      <c r="G6783" s="135"/>
      <c r="H6783" s="136"/>
    </row>
    <row r="6784" spans="1:8" x14ac:dyDescent="0.2">
      <c r="A6784" s="132"/>
      <c r="B6784" s="133"/>
      <c r="C6784" s="92"/>
      <c r="D6784" s="134"/>
      <c r="E6784" s="132"/>
      <c r="F6784" s="135"/>
      <c r="G6784" s="135"/>
      <c r="H6784" s="136"/>
    </row>
    <row r="6785" spans="1:8" x14ac:dyDescent="0.2">
      <c r="A6785" s="132"/>
      <c r="B6785" s="133"/>
      <c r="C6785" s="92"/>
      <c r="D6785" s="134"/>
      <c r="E6785" s="132"/>
      <c r="F6785" s="135"/>
      <c r="G6785" s="135"/>
      <c r="H6785" s="136"/>
    </row>
    <row r="6786" spans="1:8" x14ac:dyDescent="0.2">
      <c r="A6786" s="132"/>
      <c r="B6786" s="133"/>
      <c r="C6786" s="92"/>
      <c r="D6786" s="134"/>
      <c r="E6786" s="132"/>
      <c r="F6786" s="135"/>
      <c r="G6786" s="135"/>
      <c r="H6786" s="136"/>
    </row>
    <row r="6787" spans="1:8" x14ac:dyDescent="0.2">
      <c r="A6787" s="132"/>
      <c r="B6787" s="133"/>
      <c r="C6787" s="92"/>
      <c r="D6787" s="134"/>
      <c r="E6787" s="132"/>
      <c r="F6787" s="135"/>
      <c r="G6787" s="135"/>
      <c r="H6787" s="136"/>
    </row>
    <row r="6788" spans="1:8" x14ac:dyDescent="0.2">
      <c r="A6788" s="132"/>
      <c r="B6788" s="133"/>
      <c r="C6788" s="92"/>
      <c r="D6788" s="134"/>
      <c r="E6788" s="132"/>
      <c r="F6788" s="135"/>
      <c r="G6788" s="135"/>
      <c r="H6788" s="136"/>
    </row>
    <row r="6789" spans="1:8" x14ac:dyDescent="0.2">
      <c r="A6789" s="132"/>
      <c r="B6789" s="133"/>
      <c r="C6789" s="92"/>
      <c r="D6789" s="134"/>
      <c r="E6789" s="132"/>
      <c r="F6789" s="135"/>
      <c r="G6789" s="135"/>
      <c r="H6789" s="136"/>
    </row>
    <row r="6790" spans="1:8" x14ac:dyDescent="0.2">
      <c r="A6790" s="132"/>
      <c r="B6790" s="133"/>
      <c r="C6790" s="92"/>
      <c r="D6790" s="134"/>
      <c r="E6790" s="132"/>
      <c r="F6790" s="135"/>
      <c r="G6790" s="135"/>
      <c r="H6790" s="136"/>
    </row>
    <row r="6791" spans="1:8" x14ac:dyDescent="0.2">
      <c r="A6791" s="132"/>
      <c r="B6791" s="133"/>
      <c r="C6791" s="92"/>
      <c r="D6791" s="134"/>
      <c r="E6791" s="132"/>
      <c r="F6791" s="135"/>
      <c r="G6791" s="135"/>
      <c r="H6791" s="136"/>
    </row>
    <row r="6792" spans="1:8" x14ac:dyDescent="0.2">
      <c r="A6792" s="132"/>
      <c r="B6792" s="133"/>
      <c r="C6792" s="92"/>
      <c r="D6792" s="134"/>
      <c r="E6792" s="132"/>
      <c r="F6792" s="135"/>
      <c r="G6792" s="135"/>
      <c r="H6792" s="136"/>
    </row>
    <row r="6793" spans="1:8" x14ac:dyDescent="0.2">
      <c r="A6793" s="132"/>
      <c r="B6793" s="133"/>
      <c r="C6793" s="92"/>
      <c r="D6793" s="134"/>
      <c r="E6793" s="132"/>
      <c r="F6793" s="135"/>
      <c r="G6793" s="135"/>
      <c r="H6793" s="136"/>
    </row>
    <row r="6794" spans="1:8" x14ac:dyDescent="0.2">
      <c r="A6794" s="132"/>
      <c r="B6794" s="133"/>
      <c r="C6794" s="92"/>
      <c r="D6794" s="134"/>
      <c r="E6794" s="132"/>
      <c r="F6794" s="135"/>
      <c r="G6794" s="135"/>
      <c r="H6794" s="136"/>
    </row>
    <row r="6795" spans="1:8" x14ac:dyDescent="0.2">
      <c r="A6795" s="132"/>
      <c r="B6795" s="133"/>
      <c r="C6795" s="92"/>
      <c r="D6795" s="134"/>
      <c r="E6795" s="132"/>
      <c r="F6795" s="135"/>
      <c r="G6795" s="135"/>
      <c r="H6795" s="136"/>
    </row>
    <row r="6796" spans="1:8" x14ac:dyDescent="0.2">
      <c r="A6796" s="132"/>
      <c r="B6796" s="133"/>
      <c r="C6796" s="92"/>
      <c r="D6796" s="134"/>
      <c r="E6796" s="132"/>
      <c r="F6796" s="135"/>
      <c r="G6796" s="135"/>
      <c r="H6796" s="136"/>
    </row>
    <row r="6797" spans="1:8" x14ac:dyDescent="0.2">
      <c r="A6797" s="132"/>
      <c r="B6797" s="133"/>
      <c r="C6797" s="92"/>
      <c r="D6797" s="134"/>
      <c r="E6797" s="132"/>
      <c r="F6797" s="135"/>
      <c r="G6797" s="135"/>
      <c r="H6797" s="136"/>
    </row>
    <row r="6798" spans="1:8" x14ac:dyDescent="0.2">
      <c r="A6798" s="132"/>
      <c r="B6798" s="133"/>
      <c r="C6798" s="92"/>
      <c r="D6798" s="134"/>
      <c r="E6798" s="132"/>
      <c r="F6798" s="135"/>
      <c r="G6798" s="135"/>
      <c r="H6798" s="136"/>
    </row>
    <row r="6799" spans="1:8" x14ac:dyDescent="0.2">
      <c r="A6799" s="132"/>
      <c r="B6799" s="133"/>
      <c r="C6799" s="92"/>
      <c r="D6799" s="134"/>
      <c r="E6799" s="132"/>
      <c r="F6799" s="135"/>
      <c r="G6799" s="135"/>
      <c r="H6799" s="136"/>
    </row>
    <row r="6800" spans="1:8" x14ac:dyDescent="0.2">
      <c r="A6800" s="132"/>
      <c r="B6800" s="133"/>
      <c r="C6800" s="92"/>
      <c r="D6800" s="134"/>
      <c r="E6800" s="132"/>
      <c r="F6800" s="135"/>
      <c r="G6800" s="135"/>
      <c r="H6800" s="136"/>
    </row>
    <row r="6801" spans="1:8" x14ac:dyDescent="0.2">
      <c r="A6801" s="132"/>
      <c r="B6801" s="133"/>
      <c r="C6801" s="92"/>
      <c r="D6801" s="134"/>
      <c r="E6801" s="132"/>
      <c r="F6801" s="135"/>
      <c r="G6801" s="135"/>
      <c r="H6801" s="136"/>
    </row>
    <row r="6802" spans="1:8" x14ac:dyDescent="0.2">
      <c r="A6802" s="132"/>
      <c r="B6802" s="133"/>
      <c r="C6802" s="92"/>
      <c r="D6802" s="134"/>
      <c r="E6802" s="132"/>
      <c r="F6802" s="135"/>
      <c r="G6802" s="135"/>
      <c r="H6802" s="136"/>
    </row>
    <row r="6803" spans="1:8" x14ac:dyDescent="0.2">
      <c r="A6803" s="132"/>
      <c r="B6803" s="133"/>
      <c r="C6803" s="92"/>
      <c r="D6803" s="134"/>
      <c r="E6803" s="132"/>
      <c r="F6803" s="135"/>
      <c r="G6803" s="135"/>
      <c r="H6803" s="136"/>
    </row>
    <row r="6804" spans="1:8" x14ac:dyDescent="0.2">
      <c r="A6804" s="132"/>
      <c r="B6804" s="133"/>
      <c r="C6804" s="92"/>
      <c r="D6804" s="134"/>
      <c r="E6804" s="132"/>
      <c r="F6804" s="135"/>
      <c r="G6804" s="135"/>
      <c r="H6804" s="136"/>
    </row>
    <row r="6805" spans="1:8" x14ac:dyDescent="0.2">
      <c r="A6805" s="132"/>
      <c r="B6805" s="133"/>
      <c r="C6805" s="92"/>
      <c r="D6805" s="134"/>
      <c r="E6805" s="132"/>
      <c r="F6805" s="135"/>
      <c r="G6805" s="135"/>
      <c r="H6805" s="136"/>
    </row>
    <row r="6806" spans="1:8" x14ac:dyDescent="0.2">
      <c r="A6806" s="132"/>
      <c r="B6806" s="133"/>
      <c r="C6806" s="92"/>
      <c r="D6806" s="134"/>
      <c r="E6806" s="132"/>
      <c r="F6806" s="135"/>
      <c r="G6806" s="135"/>
      <c r="H6806" s="136"/>
    </row>
    <row r="6807" spans="1:8" x14ac:dyDescent="0.2">
      <c r="A6807" s="132"/>
      <c r="B6807" s="133"/>
      <c r="C6807" s="92"/>
      <c r="D6807" s="134"/>
      <c r="E6807" s="132"/>
      <c r="F6807" s="135"/>
      <c r="G6807" s="135"/>
      <c r="H6807" s="136"/>
    </row>
    <row r="6808" spans="1:8" x14ac:dyDescent="0.2">
      <c r="A6808" s="132"/>
      <c r="B6808" s="133"/>
      <c r="C6808" s="92"/>
      <c r="D6808" s="134"/>
      <c r="E6808" s="132"/>
      <c r="F6808" s="135"/>
      <c r="G6808" s="135"/>
      <c r="H6808" s="136"/>
    </row>
    <row r="6809" spans="1:8" x14ac:dyDescent="0.2">
      <c r="A6809" s="132"/>
      <c r="B6809" s="133"/>
      <c r="C6809" s="92"/>
      <c r="D6809" s="134"/>
      <c r="E6809" s="132"/>
      <c r="F6809" s="135"/>
      <c r="G6809" s="135"/>
      <c r="H6809" s="136"/>
    </row>
    <row r="6810" spans="1:8" x14ac:dyDescent="0.2">
      <c r="A6810" s="132"/>
      <c r="B6810" s="133"/>
      <c r="C6810" s="92"/>
      <c r="D6810" s="134"/>
      <c r="E6810" s="132"/>
      <c r="F6810" s="135"/>
      <c r="G6810" s="135"/>
      <c r="H6810" s="136"/>
    </row>
    <row r="6811" spans="1:8" x14ac:dyDescent="0.2">
      <c r="A6811" s="132"/>
      <c r="B6811" s="133"/>
      <c r="C6811" s="92"/>
      <c r="D6811" s="134"/>
      <c r="E6811" s="132"/>
      <c r="F6811" s="135"/>
      <c r="G6811" s="135"/>
      <c r="H6811" s="136"/>
    </row>
    <row r="6812" spans="1:8" x14ac:dyDescent="0.2">
      <c r="A6812" s="132"/>
      <c r="B6812" s="133"/>
      <c r="C6812" s="92"/>
      <c r="D6812" s="134"/>
      <c r="E6812" s="132"/>
      <c r="F6812" s="135"/>
      <c r="G6812" s="135"/>
      <c r="H6812" s="136"/>
    </row>
    <row r="6813" spans="1:8" x14ac:dyDescent="0.2">
      <c r="A6813" s="132"/>
      <c r="B6813" s="133"/>
      <c r="C6813" s="92"/>
      <c r="D6813" s="134"/>
      <c r="E6813" s="132"/>
      <c r="F6813" s="135"/>
      <c r="G6813" s="135"/>
      <c r="H6813" s="136"/>
    </row>
    <row r="6814" spans="1:8" x14ac:dyDescent="0.2">
      <c r="A6814" s="132"/>
      <c r="B6814" s="133"/>
      <c r="C6814" s="92"/>
      <c r="D6814" s="134"/>
      <c r="E6814" s="132"/>
      <c r="F6814" s="135"/>
      <c r="G6814" s="135"/>
      <c r="H6814" s="136"/>
    </row>
    <row r="6815" spans="1:8" x14ac:dyDescent="0.2">
      <c r="A6815" s="132"/>
      <c r="B6815" s="133"/>
      <c r="C6815" s="92"/>
      <c r="D6815" s="134"/>
      <c r="E6815" s="132"/>
      <c r="F6815" s="135"/>
      <c r="G6815" s="135"/>
      <c r="H6815" s="136"/>
    </row>
    <row r="6816" spans="1:8" x14ac:dyDescent="0.2">
      <c r="A6816" s="132"/>
      <c r="B6816" s="133"/>
      <c r="C6816" s="92"/>
      <c r="D6816" s="134"/>
      <c r="E6816" s="132"/>
      <c r="F6816" s="135"/>
      <c r="G6816" s="135"/>
      <c r="H6816" s="136"/>
    </row>
    <row r="6817" spans="1:8" x14ac:dyDescent="0.2">
      <c r="A6817" s="132"/>
      <c r="B6817" s="133"/>
      <c r="C6817" s="92"/>
      <c r="D6817" s="134"/>
      <c r="E6817" s="132"/>
      <c r="F6817" s="135"/>
      <c r="G6817" s="135"/>
      <c r="H6817" s="136"/>
    </row>
    <row r="6818" spans="1:8" x14ac:dyDescent="0.2">
      <c r="A6818" s="132"/>
      <c r="B6818" s="133"/>
      <c r="C6818" s="92"/>
      <c r="D6818" s="134"/>
      <c r="E6818" s="132"/>
      <c r="F6818" s="135"/>
      <c r="G6818" s="135"/>
      <c r="H6818" s="136"/>
    </row>
    <row r="6819" spans="1:8" x14ac:dyDescent="0.2">
      <c r="A6819" s="132"/>
      <c r="B6819" s="133"/>
      <c r="C6819" s="92"/>
      <c r="D6819" s="134"/>
      <c r="E6819" s="132"/>
      <c r="F6819" s="135"/>
      <c r="G6819" s="135"/>
      <c r="H6819" s="136"/>
    </row>
    <row r="6820" spans="1:8" x14ac:dyDescent="0.2">
      <c r="A6820" s="132"/>
      <c r="B6820" s="133"/>
      <c r="C6820" s="92"/>
      <c r="D6820" s="134"/>
      <c r="E6820" s="132"/>
      <c r="F6820" s="135"/>
      <c r="G6820" s="135"/>
      <c r="H6820" s="136"/>
    </row>
    <row r="6821" spans="1:8" x14ac:dyDescent="0.2">
      <c r="A6821" s="132"/>
      <c r="B6821" s="133"/>
      <c r="C6821" s="92"/>
      <c r="D6821" s="134"/>
      <c r="E6821" s="132"/>
      <c r="F6821" s="135"/>
      <c r="G6821" s="135"/>
      <c r="H6821" s="136"/>
    </row>
    <row r="6822" spans="1:8" x14ac:dyDescent="0.2">
      <c r="A6822" s="132"/>
      <c r="B6822" s="133"/>
      <c r="C6822" s="92"/>
      <c r="D6822" s="134"/>
      <c r="E6822" s="132"/>
      <c r="F6822" s="135"/>
      <c r="G6822" s="135"/>
      <c r="H6822" s="136"/>
    </row>
    <row r="6823" spans="1:8" x14ac:dyDescent="0.2">
      <c r="A6823" s="132"/>
      <c r="B6823" s="133"/>
      <c r="C6823" s="92"/>
      <c r="D6823" s="134"/>
      <c r="E6823" s="132"/>
      <c r="F6823" s="135"/>
      <c r="G6823" s="135"/>
      <c r="H6823" s="136"/>
    </row>
    <row r="6824" spans="1:8" x14ac:dyDescent="0.2">
      <c r="A6824" s="132"/>
      <c r="B6824" s="133"/>
      <c r="C6824" s="92"/>
      <c r="D6824" s="134"/>
      <c r="E6824" s="132"/>
      <c r="F6824" s="135"/>
      <c r="G6824" s="135"/>
      <c r="H6824" s="136"/>
    </row>
    <row r="6825" spans="1:8" x14ac:dyDescent="0.2">
      <c r="A6825" s="132"/>
      <c r="B6825" s="133"/>
      <c r="C6825" s="92"/>
      <c r="D6825" s="134"/>
      <c r="E6825" s="132"/>
      <c r="F6825" s="135"/>
      <c r="G6825" s="135"/>
      <c r="H6825" s="136"/>
    </row>
    <row r="6826" spans="1:8" x14ac:dyDescent="0.2">
      <c r="A6826" s="132"/>
      <c r="B6826" s="133"/>
      <c r="C6826" s="92"/>
      <c r="D6826" s="134"/>
      <c r="E6826" s="132"/>
      <c r="F6826" s="135"/>
      <c r="G6826" s="135"/>
      <c r="H6826" s="136"/>
    </row>
    <row r="6827" spans="1:8" x14ac:dyDescent="0.2">
      <c r="A6827" s="132"/>
      <c r="B6827" s="133"/>
      <c r="C6827" s="92"/>
      <c r="D6827" s="134"/>
      <c r="E6827" s="132"/>
      <c r="F6827" s="135"/>
      <c r="G6827" s="135"/>
      <c r="H6827" s="136"/>
    </row>
    <row r="6828" spans="1:8" x14ac:dyDescent="0.2">
      <c r="A6828" s="132"/>
      <c r="B6828" s="133"/>
      <c r="C6828" s="92"/>
      <c r="D6828" s="134"/>
      <c r="E6828" s="132"/>
      <c r="F6828" s="135"/>
      <c r="G6828" s="135"/>
      <c r="H6828" s="136"/>
    </row>
    <row r="6829" spans="1:8" x14ac:dyDescent="0.2">
      <c r="A6829" s="132"/>
      <c r="B6829" s="133"/>
      <c r="C6829" s="92"/>
      <c r="D6829" s="134"/>
      <c r="E6829" s="132"/>
      <c r="F6829" s="135"/>
      <c r="G6829" s="135"/>
      <c r="H6829" s="136"/>
    </row>
    <row r="6830" spans="1:8" x14ac:dyDescent="0.2">
      <c r="A6830" s="132"/>
      <c r="B6830" s="133"/>
      <c r="C6830" s="92"/>
      <c r="D6830" s="134"/>
      <c r="E6830" s="132"/>
      <c r="F6830" s="135"/>
      <c r="G6830" s="135"/>
      <c r="H6830" s="136"/>
    </row>
    <row r="6831" spans="1:8" x14ac:dyDescent="0.2">
      <c r="A6831" s="132"/>
      <c r="B6831" s="133"/>
      <c r="C6831" s="92"/>
      <c r="D6831" s="134"/>
      <c r="E6831" s="132"/>
      <c r="F6831" s="135"/>
      <c r="G6831" s="135"/>
      <c r="H6831" s="136"/>
    </row>
    <row r="6832" spans="1:8" x14ac:dyDescent="0.2">
      <c r="A6832" s="132"/>
      <c r="B6832" s="133"/>
      <c r="C6832" s="92"/>
      <c r="D6832" s="134"/>
      <c r="E6832" s="132"/>
      <c r="F6832" s="135"/>
      <c r="G6832" s="135"/>
      <c r="H6832" s="136"/>
    </row>
    <row r="6833" spans="1:8" x14ac:dyDescent="0.2">
      <c r="A6833" s="132"/>
      <c r="B6833" s="133"/>
      <c r="C6833" s="92"/>
      <c r="D6833" s="134"/>
      <c r="E6833" s="132"/>
      <c r="F6833" s="135"/>
      <c r="G6833" s="135"/>
      <c r="H6833" s="136"/>
    </row>
    <row r="6834" spans="1:8" x14ac:dyDescent="0.2">
      <c r="A6834" s="132"/>
      <c r="B6834" s="133"/>
      <c r="C6834" s="92"/>
      <c r="D6834" s="134"/>
      <c r="E6834" s="132"/>
      <c r="F6834" s="135"/>
      <c r="G6834" s="135"/>
      <c r="H6834" s="136"/>
    </row>
    <row r="6835" spans="1:8" x14ac:dyDescent="0.2">
      <c r="A6835" s="132"/>
      <c r="B6835" s="133"/>
      <c r="C6835" s="92"/>
      <c r="D6835" s="134"/>
      <c r="E6835" s="132"/>
      <c r="F6835" s="135"/>
      <c r="G6835" s="135"/>
      <c r="H6835" s="136"/>
    </row>
    <row r="6836" spans="1:8" x14ac:dyDescent="0.2">
      <c r="A6836" s="132"/>
      <c r="B6836" s="133"/>
      <c r="C6836" s="92"/>
      <c r="D6836" s="134"/>
      <c r="E6836" s="132"/>
      <c r="F6836" s="135"/>
      <c r="G6836" s="135"/>
      <c r="H6836" s="136"/>
    </row>
    <row r="6837" spans="1:8" x14ac:dyDescent="0.2">
      <c r="A6837" s="132"/>
      <c r="B6837" s="133"/>
      <c r="C6837" s="92"/>
      <c r="D6837" s="134"/>
      <c r="E6837" s="132"/>
      <c r="F6837" s="135"/>
      <c r="G6837" s="135"/>
      <c r="H6837" s="136"/>
    </row>
    <row r="6838" spans="1:8" x14ac:dyDescent="0.2">
      <c r="A6838" s="132"/>
      <c r="B6838" s="133"/>
      <c r="C6838" s="92"/>
      <c r="D6838" s="134"/>
      <c r="E6838" s="132"/>
      <c r="F6838" s="135"/>
      <c r="G6838" s="135"/>
      <c r="H6838" s="136"/>
    </row>
    <row r="6839" spans="1:8" x14ac:dyDescent="0.2">
      <c r="A6839" s="132"/>
      <c r="B6839" s="133"/>
      <c r="C6839" s="92"/>
      <c r="D6839" s="134"/>
      <c r="E6839" s="132"/>
      <c r="F6839" s="135"/>
      <c r="G6839" s="135"/>
      <c r="H6839" s="136"/>
    </row>
    <row r="6840" spans="1:8" x14ac:dyDescent="0.2">
      <c r="A6840" s="132"/>
      <c r="B6840" s="133"/>
      <c r="C6840" s="92"/>
      <c r="D6840" s="134"/>
      <c r="E6840" s="132"/>
      <c r="F6840" s="135"/>
      <c r="G6840" s="135"/>
      <c r="H6840" s="136"/>
    </row>
    <row r="6841" spans="1:8" x14ac:dyDescent="0.2">
      <c r="A6841" s="132"/>
      <c r="B6841" s="133"/>
      <c r="C6841" s="92"/>
      <c r="D6841" s="134"/>
      <c r="E6841" s="132"/>
      <c r="F6841" s="135"/>
      <c r="G6841" s="135"/>
      <c r="H6841" s="136"/>
    </row>
    <row r="6842" spans="1:8" x14ac:dyDescent="0.2">
      <c r="A6842" s="132"/>
      <c r="B6842" s="133"/>
      <c r="C6842" s="92"/>
      <c r="D6842" s="134"/>
      <c r="E6842" s="132"/>
      <c r="F6842" s="135"/>
      <c r="G6842" s="135"/>
      <c r="H6842" s="136"/>
    </row>
    <row r="6843" spans="1:8" x14ac:dyDescent="0.2">
      <c r="A6843" s="132"/>
      <c r="B6843" s="133"/>
      <c r="C6843" s="92"/>
      <c r="D6843" s="134"/>
      <c r="E6843" s="132"/>
      <c r="F6843" s="135"/>
      <c r="G6843" s="135"/>
      <c r="H6843" s="136"/>
    </row>
    <row r="6844" spans="1:8" x14ac:dyDescent="0.2">
      <c r="A6844" s="132"/>
      <c r="B6844" s="133"/>
      <c r="C6844" s="92"/>
      <c r="D6844" s="134"/>
      <c r="E6844" s="132"/>
      <c r="F6844" s="135"/>
      <c r="G6844" s="135"/>
      <c r="H6844" s="136"/>
    </row>
    <row r="6845" spans="1:8" x14ac:dyDescent="0.2">
      <c r="A6845" s="132"/>
      <c r="B6845" s="133"/>
      <c r="C6845" s="92"/>
      <c r="D6845" s="134"/>
      <c r="E6845" s="132"/>
      <c r="F6845" s="135"/>
      <c r="G6845" s="135"/>
      <c r="H6845" s="136"/>
    </row>
    <row r="6846" spans="1:8" x14ac:dyDescent="0.2">
      <c r="A6846" s="132"/>
      <c r="B6846" s="133"/>
      <c r="C6846" s="92"/>
      <c r="D6846" s="134"/>
      <c r="E6846" s="132"/>
      <c r="F6846" s="135"/>
      <c r="G6846" s="135"/>
      <c r="H6846" s="136"/>
    </row>
    <row r="6847" spans="1:8" x14ac:dyDescent="0.2">
      <c r="A6847" s="132"/>
      <c r="B6847" s="133"/>
      <c r="C6847" s="92"/>
      <c r="D6847" s="134"/>
      <c r="E6847" s="132"/>
      <c r="F6847" s="135"/>
      <c r="G6847" s="135"/>
      <c r="H6847" s="136"/>
    </row>
    <row r="6848" spans="1:8" x14ac:dyDescent="0.2">
      <c r="A6848" s="132"/>
      <c r="B6848" s="133"/>
      <c r="C6848" s="92"/>
      <c r="D6848" s="134"/>
      <c r="E6848" s="132"/>
      <c r="F6848" s="135"/>
      <c r="G6848" s="135"/>
      <c r="H6848" s="136"/>
    </row>
    <row r="6849" spans="1:8" x14ac:dyDescent="0.2">
      <c r="A6849" s="132"/>
      <c r="B6849" s="133"/>
      <c r="C6849" s="92"/>
      <c r="D6849" s="134"/>
      <c r="E6849" s="132"/>
      <c r="F6849" s="135"/>
      <c r="G6849" s="135"/>
      <c r="H6849" s="136"/>
    </row>
    <row r="6850" spans="1:8" x14ac:dyDescent="0.2">
      <c r="A6850" s="132"/>
      <c r="B6850" s="133"/>
      <c r="C6850" s="92"/>
      <c r="D6850" s="134"/>
      <c r="E6850" s="132"/>
      <c r="F6850" s="135"/>
      <c r="G6850" s="135"/>
      <c r="H6850" s="136"/>
    </row>
    <row r="6851" spans="1:8" x14ac:dyDescent="0.2">
      <c r="A6851" s="132"/>
      <c r="B6851" s="133"/>
      <c r="C6851" s="92"/>
      <c r="D6851" s="134"/>
      <c r="E6851" s="132"/>
      <c r="F6851" s="135"/>
      <c r="G6851" s="135"/>
      <c r="H6851" s="136"/>
    </row>
    <row r="6852" spans="1:8" x14ac:dyDescent="0.2">
      <c r="A6852" s="132"/>
      <c r="B6852" s="133"/>
      <c r="C6852" s="92"/>
      <c r="D6852" s="134"/>
      <c r="E6852" s="132"/>
      <c r="F6852" s="135"/>
      <c r="G6852" s="135"/>
      <c r="H6852" s="136"/>
    </row>
    <row r="6853" spans="1:8" x14ac:dyDescent="0.2">
      <c r="A6853" s="132"/>
      <c r="B6853" s="133"/>
      <c r="C6853" s="92"/>
      <c r="D6853" s="134"/>
      <c r="E6853" s="132"/>
      <c r="F6853" s="135"/>
      <c r="G6853" s="135"/>
      <c r="H6853" s="136"/>
    </row>
    <row r="6854" spans="1:8" x14ac:dyDescent="0.2">
      <c r="A6854" s="132"/>
      <c r="B6854" s="133"/>
      <c r="C6854" s="92"/>
      <c r="D6854" s="134"/>
      <c r="E6854" s="132"/>
      <c r="F6854" s="135"/>
      <c r="G6854" s="135"/>
      <c r="H6854" s="136"/>
    </row>
    <row r="6855" spans="1:8" x14ac:dyDescent="0.2">
      <c r="A6855" s="132"/>
      <c r="B6855" s="133"/>
      <c r="C6855" s="92"/>
      <c r="D6855" s="134"/>
      <c r="E6855" s="132"/>
      <c r="F6855" s="135"/>
      <c r="G6855" s="135"/>
      <c r="H6855" s="136"/>
    </row>
    <row r="6856" spans="1:8" x14ac:dyDescent="0.2">
      <c r="A6856" s="132"/>
      <c r="B6856" s="133"/>
      <c r="C6856" s="92"/>
      <c r="D6856" s="134"/>
      <c r="E6856" s="132"/>
      <c r="F6856" s="135"/>
      <c r="G6856" s="135"/>
      <c r="H6856" s="136"/>
    </row>
    <row r="6857" spans="1:8" x14ac:dyDescent="0.2">
      <c r="A6857" s="132"/>
      <c r="B6857" s="133"/>
      <c r="C6857" s="92"/>
      <c r="D6857" s="134"/>
      <c r="E6857" s="132"/>
      <c r="F6857" s="135"/>
      <c r="G6857" s="135"/>
      <c r="H6857" s="136"/>
    </row>
    <row r="6858" spans="1:8" x14ac:dyDescent="0.2">
      <c r="A6858" s="132"/>
      <c r="B6858" s="133"/>
      <c r="C6858" s="92"/>
      <c r="D6858" s="134"/>
      <c r="E6858" s="132"/>
      <c r="F6858" s="135"/>
      <c r="G6858" s="135"/>
      <c r="H6858" s="136"/>
    </row>
    <row r="6859" spans="1:8" x14ac:dyDescent="0.2">
      <c r="A6859" s="132"/>
      <c r="B6859" s="133"/>
      <c r="C6859" s="92"/>
      <c r="D6859" s="134"/>
      <c r="E6859" s="132"/>
      <c r="F6859" s="135"/>
      <c r="G6859" s="135"/>
      <c r="H6859" s="136"/>
    </row>
    <row r="6860" spans="1:8" x14ac:dyDescent="0.2">
      <c r="A6860" s="132"/>
      <c r="B6860" s="133"/>
      <c r="C6860" s="92"/>
      <c r="D6860" s="134"/>
      <c r="E6860" s="132"/>
      <c r="F6860" s="135"/>
      <c r="G6860" s="135"/>
      <c r="H6860" s="136"/>
    </row>
    <row r="6861" spans="1:8" x14ac:dyDescent="0.2">
      <c r="A6861" s="132"/>
      <c r="B6861" s="133"/>
      <c r="C6861" s="92"/>
      <c r="D6861" s="134"/>
      <c r="E6861" s="132"/>
      <c r="F6861" s="135"/>
      <c r="G6861" s="135"/>
      <c r="H6861" s="136"/>
    </row>
    <row r="6862" spans="1:8" x14ac:dyDescent="0.2">
      <c r="A6862" s="132"/>
      <c r="B6862" s="133"/>
      <c r="C6862" s="92"/>
      <c r="D6862" s="134"/>
      <c r="E6862" s="132"/>
      <c r="F6862" s="135"/>
      <c r="G6862" s="135"/>
      <c r="H6862" s="136"/>
    </row>
    <row r="6863" spans="1:8" x14ac:dyDescent="0.2">
      <c r="A6863" s="132"/>
      <c r="B6863" s="133"/>
      <c r="C6863" s="92"/>
      <c r="D6863" s="134"/>
      <c r="E6863" s="132"/>
      <c r="F6863" s="135"/>
      <c r="G6863" s="135"/>
      <c r="H6863" s="136"/>
    </row>
    <row r="6864" spans="1:8" x14ac:dyDescent="0.2">
      <c r="A6864" s="132"/>
      <c r="B6864" s="133"/>
      <c r="C6864" s="92"/>
      <c r="D6864" s="134"/>
      <c r="E6864" s="132"/>
      <c r="F6864" s="135"/>
      <c r="G6864" s="135"/>
      <c r="H6864" s="136"/>
    </row>
    <row r="6865" spans="1:8" x14ac:dyDescent="0.2">
      <c r="A6865" s="132"/>
      <c r="B6865" s="133"/>
      <c r="C6865" s="92"/>
      <c r="D6865" s="134"/>
      <c r="E6865" s="132"/>
      <c r="F6865" s="135"/>
      <c r="G6865" s="135"/>
      <c r="H6865" s="136"/>
    </row>
    <row r="6866" spans="1:8" x14ac:dyDescent="0.2">
      <c r="A6866" s="132"/>
      <c r="B6866" s="133"/>
      <c r="C6866" s="92"/>
      <c r="D6866" s="134"/>
      <c r="E6866" s="132"/>
      <c r="F6866" s="135"/>
      <c r="G6866" s="135"/>
      <c r="H6866" s="136"/>
    </row>
    <row r="6867" spans="1:8" x14ac:dyDescent="0.2">
      <c r="A6867" s="132"/>
      <c r="B6867" s="133"/>
      <c r="C6867" s="92"/>
      <c r="D6867" s="134"/>
      <c r="E6867" s="132"/>
      <c r="F6867" s="135"/>
      <c r="G6867" s="135"/>
      <c r="H6867" s="136"/>
    </row>
    <row r="6868" spans="1:8" x14ac:dyDescent="0.2">
      <c r="A6868" s="132"/>
      <c r="B6868" s="133"/>
      <c r="C6868" s="92"/>
      <c r="D6868" s="134"/>
      <c r="E6868" s="132"/>
      <c r="F6868" s="135"/>
      <c r="G6868" s="135"/>
      <c r="H6868" s="136"/>
    </row>
    <row r="6869" spans="1:8" x14ac:dyDescent="0.2">
      <c r="A6869" s="132"/>
      <c r="B6869" s="133"/>
      <c r="C6869" s="92"/>
      <c r="D6869" s="134"/>
      <c r="E6869" s="132"/>
      <c r="F6869" s="135"/>
      <c r="G6869" s="135"/>
      <c r="H6869" s="136"/>
    </row>
    <row r="6870" spans="1:8" x14ac:dyDescent="0.2">
      <c r="A6870" s="132"/>
      <c r="B6870" s="133"/>
      <c r="C6870" s="92"/>
      <c r="D6870" s="134"/>
      <c r="E6870" s="132"/>
      <c r="F6870" s="135"/>
      <c r="G6870" s="135"/>
      <c r="H6870" s="136"/>
    </row>
    <row r="6871" spans="1:8" x14ac:dyDescent="0.2">
      <c r="A6871" s="132"/>
      <c r="B6871" s="133"/>
      <c r="C6871" s="92"/>
      <c r="D6871" s="134"/>
      <c r="E6871" s="132"/>
      <c r="F6871" s="135"/>
      <c r="G6871" s="135"/>
      <c r="H6871" s="136"/>
    </row>
    <row r="6872" spans="1:8" x14ac:dyDescent="0.2">
      <c r="A6872" s="132"/>
      <c r="B6872" s="133"/>
      <c r="C6872" s="92"/>
      <c r="D6872" s="134"/>
      <c r="E6872" s="132"/>
      <c r="F6872" s="135"/>
      <c r="G6872" s="135"/>
      <c r="H6872" s="136"/>
    </row>
    <row r="6873" spans="1:8" x14ac:dyDescent="0.2">
      <c r="A6873" s="132"/>
      <c r="B6873" s="133"/>
      <c r="C6873" s="92"/>
      <c r="D6873" s="134"/>
      <c r="E6873" s="132"/>
      <c r="F6873" s="135"/>
      <c r="G6873" s="135"/>
      <c r="H6873" s="136"/>
    </row>
    <row r="6874" spans="1:8" x14ac:dyDescent="0.2">
      <c r="A6874" s="132"/>
      <c r="B6874" s="133"/>
      <c r="C6874" s="92"/>
      <c r="D6874" s="134"/>
      <c r="E6874" s="132"/>
      <c r="F6874" s="135"/>
      <c r="G6874" s="135"/>
      <c r="H6874" s="136"/>
    </row>
    <row r="6875" spans="1:8" x14ac:dyDescent="0.2">
      <c r="A6875" s="132"/>
      <c r="B6875" s="133"/>
      <c r="C6875" s="92"/>
      <c r="D6875" s="134"/>
      <c r="E6875" s="132"/>
      <c r="F6875" s="135"/>
      <c r="G6875" s="135"/>
      <c r="H6875" s="136"/>
    </row>
    <row r="6876" spans="1:8" x14ac:dyDescent="0.2">
      <c r="A6876" s="132"/>
      <c r="B6876" s="133"/>
      <c r="C6876" s="92"/>
      <c r="D6876" s="134"/>
      <c r="E6876" s="132"/>
      <c r="F6876" s="135"/>
      <c r="G6876" s="135"/>
      <c r="H6876" s="136"/>
    </row>
    <row r="6877" spans="1:8" x14ac:dyDescent="0.2">
      <c r="A6877" s="132"/>
      <c r="B6877" s="133"/>
      <c r="C6877" s="92"/>
      <c r="D6877" s="134"/>
      <c r="E6877" s="132"/>
      <c r="F6877" s="135"/>
      <c r="G6877" s="135"/>
      <c r="H6877" s="136"/>
    </row>
    <row r="6878" spans="1:8" x14ac:dyDescent="0.2">
      <c r="A6878" s="132"/>
      <c r="B6878" s="133"/>
      <c r="C6878" s="92"/>
      <c r="D6878" s="134"/>
      <c r="E6878" s="132"/>
      <c r="F6878" s="135"/>
      <c r="G6878" s="135"/>
      <c r="H6878" s="136"/>
    </row>
    <row r="6879" spans="1:8" x14ac:dyDescent="0.2">
      <c r="A6879" s="132"/>
      <c r="B6879" s="133"/>
      <c r="C6879" s="92"/>
      <c r="D6879" s="134"/>
      <c r="E6879" s="132"/>
      <c r="F6879" s="135"/>
      <c r="G6879" s="135"/>
      <c r="H6879" s="136"/>
    </row>
    <row r="6880" spans="1:8" x14ac:dyDescent="0.2">
      <c r="A6880" s="132"/>
      <c r="B6880" s="133"/>
      <c r="C6880" s="92"/>
      <c r="D6880" s="134"/>
      <c r="E6880" s="132"/>
      <c r="F6880" s="135"/>
      <c r="G6880" s="135"/>
      <c r="H6880" s="136"/>
    </row>
    <row r="6881" spans="1:8" x14ac:dyDescent="0.2">
      <c r="A6881" s="132"/>
      <c r="B6881" s="133"/>
      <c r="C6881" s="92"/>
      <c r="D6881" s="134"/>
      <c r="E6881" s="132"/>
      <c r="F6881" s="135"/>
      <c r="G6881" s="135"/>
      <c r="H6881" s="136"/>
    </row>
    <row r="6882" spans="1:8" x14ac:dyDescent="0.2">
      <c r="A6882" s="132"/>
      <c r="B6882" s="133"/>
      <c r="C6882" s="92"/>
      <c r="D6882" s="134"/>
      <c r="E6882" s="132"/>
      <c r="F6882" s="135"/>
      <c r="G6882" s="135"/>
      <c r="H6882" s="136"/>
    </row>
    <row r="6883" spans="1:8" x14ac:dyDescent="0.2">
      <c r="A6883" s="132"/>
      <c r="B6883" s="133"/>
      <c r="C6883" s="92"/>
      <c r="D6883" s="134"/>
      <c r="E6883" s="132"/>
      <c r="F6883" s="135"/>
      <c r="G6883" s="135"/>
      <c r="H6883" s="136"/>
    </row>
    <row r="6884" spans="1:8" x14ac:dyDescent="0.2">
      <c r="A6884" s="132"/>
      <c r="B6884" s="133"/>
      <c r="C6884" s="92"/>
      <c r="D6884" s="134"/>
      <c r="E6884" s="132"/>
      <c r="F6884" s="135"/>
      <c r="G6884" s="135"/>
      <c r="H6884" s="136"/>
    </row>
    <row r="6885" spans="1:8" x14ac:dyDescent="0.2">
      <c r="A6885" s="132"/>
      <c r="B6885" s="133"/>
      <c r="C6885" s="92"/>
      <c r="D6885" s="134"/>
      <c r="E6885" s="132"/>
      <c r="F6885" s="135"/>
      <c r="G6885" s="135"/>
      <c r="H6885" s="136"/>
    </row>
    <row r="6886" spans="1:8" x14ac:dyDescent="0.2">
      <c r="A6886" s="132"/>
      <c r="B6886" s="133"/>
      <c r="C6886" s="92"/>
      <c r="D6886" s="134"/>
      <c r="E6886" s="132"/>
      <c r="F6886" s="135"/>
      <c r="G6886" s="135"/>
      <c r="H6886" s="136"/>
    </row>
    <row r="6887" spans="1:8" x14ac:dyDescent="0.2">
      <c r="A6887" s="132"/>
      <c r="B6887" s="133"/>
      <c r="C6887" s="92"/>
      <c r="D6887" s="134"/>
      <c r="E6887" s="132"/>
      <c r="F6887" s="135"/>
      <c r="G6887" s="135"/>
      <c r="H6887" s="136"/>
    </row>
    <row r="6888" spans="1:8" x14ac:dyDescent="0.2">
      <c r="A6888" s="132"/>
      <c r="B6888" s="133"/>
      <c r="C6888" s="92"/>
      <c r="D6888" s="134"/>
      <c r="E6888" s="132"/>
      <c r="F6888" s="135"/>
      <c r="G6888" s="135"/>
      <c r="H6888" s="136"/>
    </row>
    <row r="6889" spans="1:8" x14ac:dyDescent="0.2">
      <c r="A6889" s="132"/>
      <c r="B6889" s="133"/>
      <c r="C6889" s="92"/>
      <c r="D6889" s="134"/>
      <c r="E6889" s="132"/>
      <c r="F6889" s="135"/>
      <c r="G6889" s="135"/>
      <c r="H6889" s="136"/>
    </row>
    <row r="6890" spans="1:8" x14ac:dyDescent="0.2">
      <c r="A6890" s="132"/>
      <c r="B6890" s="133"/>
      <c r="C6890" s="92"/>
      <c r="D6890" s="134"/>
      <c r="E6890" s="132"/>
      <c r="F6890" s="135"/>
      <c r="G6890" s="135"/>
      <c r="H6890" s="136"/>
    </row>
    <row r="6891" spans="1:8" x14ac:dyDescent="0.2">
      <c r="A6891" s="132"/>
      <c r="B6891" s="133"/>
      <c r="C6891" s="92"/>
      <c r="D6891" s="134"/>
      <c r="E6891" s="132"/>
      <c r="F6891" s="135"/>
      <c r="G6891" s="135"/>
      <c r="H6891" s="136"/>
    </row>
    <row r="6892" spans="1:8" x14ac:dyDescent="0.2">
      <c r="A6892" s="132"/>
      <c r="B6892" s="133"/>
      <c r="C6892" s="92"/>
      <c r="D6892" s="134"/>
      <c r="E6892" s="132"/>
      <c r="F6892" s="135"/>
      <c r="G6892" s="135"/>
      <c r="H6892" s="136"/>
    </row>
    <row r="6893" spans="1:8" x14ac:dyDescent="0.2">
      <c r="A6893" s="132"/>
      <c r="B6893" s="133"/>
      <c r="C6893" s="92"/>
      <c r="D6893" s="134"/>
      <c r="E6893" s="132"/>
      <c r="F6893" s="135"/>
      <c r="G6893" s="135"/>
      <c r="H6893" s="136"/>
    </row>
    <row r="6894" spans="1:8" x14ac:dyDescent="0.2">
      <c r="A6894" s="132"/>
      <c r="B6894" s="133"/>
      <c r="C6894" s="92"/>
      <c r="D6894" s="134"/>
      <c r="E6894" s="132"/>
      <c r="F6894" s="135"/>
      <c r="G6894" s="135"/>
      <c r="H6894" s="136"/>
    </row>
    <row r="6895" spans="1:8" x14ac:dyDescent="0.2">
      <c r="A6895" s="132"/>
      <c r="B6895" s="133"/>
      <c r="C6895" s="92"/>
      <c r="D6895" s="134"/>
      <c r="E6895" s="132"/>
      <c r="F6895" s="135"/>
      <c r="G6895" s="135"/>
      <c r="H6895" s="136"/>
    </row>
    <row r="6896" spans="1:8" x14ac:dyDescent="0.2">
      <c r="A6896" s="132"/>
      <c r="B6896" s="133"/>
      <c r="C6896" s="92"/>
      <c r="D6896" s="134"/>
      <c r="E6896" s="132"/>
      <c r="F6896" s="135"/>
      <c r="G6896" s="135"/>
      <c r="H6896" s="136"/>
    </row>
    <row r="6897" spans="1:8" x14ac:dyDescent="0.2">
      <c r="A6897" s="132"/>
      <c r="B6897" s="133"/>
      <c r="C6897" s="92"/>
      <c r="D6897" s="134"/>
      <c r="E6897" s="132"/>
      <c r="F6897" s="135"/>
      <c r="G6897" s="135"/>
      <c r="H6897" s="136"/>
    </row>
    <row r="6898" spans="1:8" x14ac:dyDescent="0.2">
      <c r="A6898" s="132"/>
      <c r="B6898" s="133"/>
      <c r="C6898" s="92"/>
      <c r="D6898" s="134"/>
      <c r="E6898" s="132"/>
      <c r="F6898" s="135"/>
      <c r="G6898" s="135"/>
      <c r="H6898" s="136"/>
    </row>
    <row r="6899" spans="1:8" x14ac:dyDescent="0.2">
      <c r="A6899" s="132"/>
      <c r="B6899" s="133"/>
      <c r="C6899" s="92"/>
      <c r="D6899" s="134"/>
      <c r="E6899" s="132"/>
      <c r="F6899" s="135"/>
      <c r="G6899" s="135"/>
      <c r="H6899" s="136"/>
    </row>
    <row r="6900" spans="1:8" x14ac:dyDescent="0.2">
      <c r="A6900" s="132"/>
      <c r="B6900" s="133"/>
      <c r="C6900" s="92"/>
      <c r="D6900" s="134"/>
      <c r="E6900" s="132"/>
      <c r="F6900" s="135"/>
      <c r="G6900" s="135"/>
      <c r="H6900" s="136"/>
    </row>
    <row r="6901" spans="1:8" x14ac:dyDescent="0.2">
      <c r="A6901" s="132"/>
      <c r="B6901" s="133"/>
      <c r="C6901" s="92"/>
      <c r="D6901" s="134"/>
      <c r="E6901" s="132"/>
      <c r="F6901" s="135"/>
      <c r="G6901" s="135"/>
      <c r="H6901" s="136"/>
    </row>
    <row r="6902" spans="1:8" x14ac:dyDescent="0.2">
      <c r="A6902" s="132"/>
      <c r="B6902" s="133"/>
      <c r="C6902" s="92"/>
      <c r="D6902" s="134"/>
      <c r="E6902" s="132"/>
      <c r="F6902" s="135"/>
      <c r="G6902" s="135"/>
      <c r="H6902" s="136"/>
    </row>
    <row r="6903" spans="1:8" x14ac:dyDescent="0.2">
      <c r="A6903" s="132"/>
      <c r="B6903" s="133"/>
      <c r="C6903" s="92"/>
      <c r="D6903" s="134"/>
      <c r="E6903" s="132"/>
      <c r="F6903" s="135"/>
      <c r="G6903" s="135"/>
      <c r="H6903" s="136"/>
    </row>
    <row r="6904" spans="1:8" x14ac:dyDescent="0.2">
      <c r="A6904" s="132"/>
      <c r="B6904" s="133"/>
      <c r="C6904" s="92"/>
      <c r="D6904" s="134"/>
      <c r="E6904" s="132"/>
      <c r="F6904" s="135"/>
      <c r="G6904" s="135"/>
      <c r="H6904" s="136"/>
    </row>
    <row r="6905" spans="1:8" x14ac:dyDescent="0.2">
      <c r="A6905" s="132"/>
      <c r="B6905" s="133"/>
      <c r="C6905" s="92"/>
      <c r="D6905" s="134"/>
      <c r="E6905" s="132"/>
      <c r="F6905" s="135"/>
      <c r="G6905" s="135"/>
      <c r="H6905" s="136"/>
    </row>
    <row r="6906" spans="1:8" x14ac:dyDescent="0.2">
      <c r="A6906" s="132"/>
      <c r="B6906" s="133"/>
      <c r="C6906" s="92"/>
      <c r="D6906" s="134"/>
      <c r="E6906" s="132"/>
      <c r="F6906" s="135"/>
      <c r="G6906" s="135"/>
      <c r="H6906" s="136"/>
    </row>
    <row r="6907" spans="1:8" x14ac:dyDescent="0.2">
      <c r="A6907" s="132"/>
      <c r="B6907" s="133"/>
      <c r="C6907" s="92"/>
      <c r="D6907" s="134"/>
      <c r="E6907" s="132"/>
      <c r="F6907" s="135"/>
      <c r="G6907" s="135"/>
      <c r="H6907" s="136"/>
    </row>
    <row r="6908" spans="1:8" x14ac:dyDescent="0.2">
      <c r="A6908" s="132"/>
      <c r="B6908" s="133"/>
      <c r="C6908" s="92"/>
      <c r="D6908" s="134"/>
      <c r="E6908" s="132"/>
      <c r="F6908" s="135"/>
      <c r="G6908" s="135"/>
      <c r="H6908" s="136"/>
    </row>
    <row r="6909" spans="1:8" x14ac:dyDescent="0.2">
      <c r="A6909" s="132"/>
      <c r="B6909" s="133"/>
      <c r="C6909" s="92"/>
      <c r="D6909" s="134"/>
      <c r="E6909" s="132"/>
      <c r="F6909" s="135"/>
      <c r="G6909" s="135"/>
      <c r="H6909" s="136"/>
    </row>
    <row r="6910" spans="1:8" x14ac:dyDescent="0.2">
      <c r="A6910" s="132"/>
      <c r="B6910" s="133"/>
      <c r="C6910" s="92"/>
      <c r="D6910" s="134"/>
      <c r="E6910" s="132"/>
      <c r="F6910" s="135"/>
      <c r="G6910" s="135"/>
      <c r="H6910" s="136"/>
    </row>
    <row r="6911" spans="1:8" x14ac:dyDescent="0.2">
      <c r="A6911" s="132"/>
      <c r="B6911" s="133"/>
      <c r="C6911" s="92"/>
      <c r="D6911" s="134"/>
      <c r="E6911" s="132"/>
      <c r="F6911" s="135"/>
      <c r="G6911" s="135"/>
      <c r="H6911" s="136"/>
    </row>
    <row r="6912" spans="1:8" x14ac:dyDescent="0.2">
      <c r="A6912" s="132"/>
      <c r="B6912" s="133"/>
      <c r="C6912" s="92"/>
      <c r="D6912" s="134"/>
      <c r="E6912" s="132"/>
      <c r="F6912" s="135"/>
      <c r="G6912" s="135"/>
      <c r="H6912" s="136"/>
    </row>
    <row r="6913" spans="1:8" x14ac:dyDescent="0.2">
      <c r="A6913" s="132"/>
      <c r="B6913" s="133"/>
      <c r="C6913" s="92"/>
      <c r="D6913" s="134"/>
      <c r="E6913" s="132"/>
      <c r="F6913" s="135"/>
      <c r="G6913" s="135"/>
      <c r="H6913" s="136"/>
    </row>
    <row r="6914" spans="1:8" x14ac:dyDescent="0.2">
      <c r="A6914" s="132"/>
      <c r="B6914" s="133"/>
      <c r="C6914" s="92"/>
      <c r="D6914" s="134"/>
      <c r="E6914" s="132"/>
      <c r="F6914" s="135"/>
      <c r="G6914" s="135"/>
      <c r="H6914" s="136"/>
    </row>
    <row r="6915" spans="1:8" x14ac:dyDescent="0.2">
      <c r="A6915" s="132"/>
      <c r="B6915" s="133"/>
      <c r="C6915" s="92"/>
      <c r="D6915" s="134"/>
      <c r="E6915" s="132"/>
      <c r="F6915" s="135"/>
      <c r="G6915" s="135"/>
      <c r="H6915" s="136"/>
    </row>
    <row r="6916" spans="1:8" x14ac:dyDescent="0.2">
      <c r="A6916" s="132"/>
      <c r="B6916" s="133"/>
      <c r="C6916" s="92"/>
      <c r="D6916" s="134"/>
      <c r="E6916" s="132"/>
      <c r="F6916" s="135"/>
      <c r="G6916" s="135"/>
      <c r="H6916" s="136"/>
    </row>
    <row r="6917" spans="1:8" x14ac:dyDescent="0.2">
      <c r="A6917" s="132"/>
      <c r="B6917" s="133"/>
      <c r="C6917" s="92"/>
      <c r="D6917" s="134"/>
      <c r="E6917" s="132"/>
      <c r="F6917" s="135"/>
      <c r="G6917" s="135"/>
      <c r="H6917" s="136"/>
    </row>
    <row r="6918" spans="1:8" x14ac:dyDescent="0.2">
      <c r="A6918" s="132"/>
      <c r="B6918" s="133"/>
      <c r="C6918" s="92"/>
      <c r="D6918" s="134"/>
      <c r="E6918" s="132"/>
      <c r="F6918" s="135"/>
      <c r="G6918" s="135"/>
      <c r="H6918" s="136"/>
    </row>
    <row r="6919" spans="1:8" x14ac:dyDescent="0.2">
      <c r="A6919" s="132"/>
      <c r="B6919" s="133"/>
      <c r="C6919" s="92"/>
      <c r="D6919" s="134"/>
      <c r="E6919" s="132"/>
      <c r="F6919" s="135"/>
      <c r="G6919" s="135"/>
      <c r="H6919" s="136"/>
    </row>
    <row r="6920" spans="1:8" x14ac:dyDescent="0.2">
      <c r="A6920" s="132"/>
      <c r="B6920" s="133"/>
      <c r="C6920" s="92"/>
      <c r="D6920" s="134"/>
      <c r="E6920" s="132"/>
      <c r="F6920" s="135"/>
      <c r="G6920" s="135"/>
      <c r="H6920" s="136"/>
    </row>
    <row r="6921" spans="1:8" x14ac:dyDescent="0.2">
      <c r="A6921" s="132"/>
      <c r="B6921" s="133"/>
      <c r="C6921" s="92"/>
      <c r="D6921" s="134"/>
      <c r="E6921" s="132"/>
      <c r="F6921" s="135"/>
      <c r="G6921" s="135"/>
      <c r="H6921" s="136"/>
    </row>
    <row r="6922" spans="1:8" x14ac:dyDescent="0.2">
      <c r="A6922" s="132"/>
      <c r="B6922" s="133"/>
      <c r="C6922" s="92"/>
      <c r="D6922" s="134"/>
      <c r="E6922" s="132"/>
      <c r="F6922" s="135"/>
      <c r="G6922" s="135"/>
      <c r="H6922" s="136"/>
    </row>
    <row r="6923" spans="1:8" x14ac:dyDescent="0.2">
      <c r="A6923" s="132"/>
      <c r="B6923" s="133"/>
      <c r="C6923" s="92"/>
      <c r="D6923" s="134"/>
      <c r="E6923" s="132"/>
      <c r="F6923" s="135"/>
      <c r="G6923" s="135"/>
      <c r="H6923" s="136"/>
    </row>
    <row r="6924" spans="1:8" x14ac:dyDescent="0.2">
      <c r="A6924" s="132"/>
      <c r="B6924" s="133"/>
      <c r="C6924" s="92"/>
      <c r="D6924" s="134"/>
      <c r="E6924" s="132"/>
      <c r="F6924" s="135"/>
      <c r="G6924" s="135"/>
      <c r="H6924" s="136"/>
    </row>
    <row r="6925" spans="1:8" x14ac:dyDescent="0.2">
      <c r="A6925" s="132"/>
      <c r="B6925" s="133"/>
      <c r="C6925" s="92"/>
      <c r="D6925" s="134"/>
      <c r="E6925" s="132"/>
      <c r="F6925" s="135"/>
      <c r="G6925" s="135"/>
      <c r="H6925" s="136"/>
    </row>
    <row r="6926" spans="1:8" x14ac:dyDescent="0.2">
      <c r="A6926" s="132"/>
      <c r="B6926" s="133"/>
      <c r="C6926" s="92"/>
      <c r="D6926" s="134"/>
      <c r="E6926" s="132"/>
      <c r="F6926" s="135"/>
      <c r="G6926" s="135"/>
      <c r="H6926" s="136"/>
    </row>
    <row r="6927" spans="1:8" x14ac:dyDescent="0.2">
      <c r="A6927" s="132"/>
      <c r="B6927" s="133"/>
      <c r="C6927" s="92"/>
      <c r="D6927" s="134"/>
      <c r="E6927" s="132"/>
      <c r="F6927" s="135"/>
      <c r="G6927" s="135"/>
      <c r="H6927" s="136"/>
    </row>
    <row r="6928" spans="1:8" x14ac:dyDescent="0.2">
      <c r="A6928" s="132"/>
      <c r="B6928" s="133"/>
      <c r="C6928" s="92"/>
      <c r="D6928" s="134"/>
      <c r="E6928" s="132"/>
      <c r="F6928" s="135"/>
      <c r="G6928" s="135"/>
      <c r="H6928" s="136"/>
    </row>
    <row r="6929" spans="1:8" x14ac:dyDescent="0.2">
      <c r="A6929" s="132"/>
      <c r="B6929" s="133"/>
      <c r="C6929" s="92"/>
      <c r="D6929" s="134"/>
      <c r="E6929" s="132"/>
      <c r="F6929" s="135"/>
      <c r="G6929" s="135"/>
      <c r="H6929" s="136"/>
    </row>
    <row r="6930" spans="1:8" x14ac:dyDescent="0.2">
      <c r="A6930" s="132"/>
      <c r="B6930" s="133"/>
      <c r="C6930" s="92"/>
      <c r="D6930" s="134"/>
      <c r="E6930" s="132"/>
      <c r="F6930" s="135"/>
      <c r="G6930" s="135"/>
      <c r="H6930" s="136"/>
    </row>
    <row r="6931" spans="1:8" x14ac:dyDescent="0.2">
      <c r="A6931" s="132"/>
      <c r="B6931" s="133"/>
      <c r="C6931" s="92"/>
      <c r="D6931" s="134"/>
      <c r="E6931" s="132"/>
      <c r="F6931" s="135"/>
      <c r="G6931" s="135"/>
      <c r="H6931" s="136"/>
    </row>
    <row r="6932" spans="1:8" x14ac:dyDescent="0.2">
      <c r="A6932" s="132"/>
      <c r="B6932" s="133"/>
      <c r="C6932" s="92"/>
      <c r="D6932" s="134"/>
      <c r="E6932" s="132"/>
      <c r="F6932" s="135"/>
      <c r="G6932" s="135"/>
      <c r="H6932" s="136"/>
    </row>
    <row r="6933" spans="1:8" x14ac:dyDescent="0.2">
      <c r="A6933" s="132"/>
      <c r="B6933" s="133"/>
      <c r="C6933" s="92"/>
      <c r="D6933" s="134"/>
      <c r="E6933" s="132"/>
      <c r="F6933" s="135"/>
      <c r="G6933" s="135"/>
      <c r="H6933" s="136"/>
    </row>
    <row r="6934" spans="1:8" x14ac:dyDescent="0.2">
      <c r="A6934" s="132"/>
      <c r="B6934" s="133"/>
      <c r="C6934" s="92"/>
      <c r="D6934" s="134"/>
      <c r="E6934" s="132"/>
      <c r="F6934" s="135"/>
      <c r="G6934" s="135"/>
      <c r="H6934" s="136"/>
    </row>
    <row r="6935" spans="1:8" x14ac:dyDescent="0.2">
      <c r="A6935" s="132"/>
      <c r="B6935" s="133"/>
      <c r="C6935" s="92"/>
      <c r="D6935" s="134"/>
      <c r="E6935" s="132"/>
      <c r="F6935" s="135"/>
      <c r="G6935" s="135"/>
      <c r="H6935" s="136"/>
    </row>
    <row r="6936" spans="1:8" x14ac:dyDescent="0.2">
      <c r="A6936" s="132"/>
      <c r="B6936" s="133"/>
      <c r="C6936" s="92"/>
      <c r="D6936" s="134"/>
      <c r="E6936" s="132"/>
      <c r="F6936" s="135"/>
      <c r="G6936" s="135"/>
      <c r="H6936" s="136"/>
    </row>
    <row r="6937" spans="1:8" x14ac:dyDescent="0.2">
      <c r="A6937" s="132"/>
      <c r="B6937" s="133"/>
      <c r="C6937" s="92"/>
      <c r="D6937" s="134"/>
      <c r="E6937" s="132"/>
      <c r="F6937" s="135"/>
      <c r="G6937" s="135"/>
      <c r="H6937" s="136"/>
    </row>
    <row r="6938" spans="1:8" x14ac:dyDescent="0.2">
      <c r="A6938" s="132"/>
      <c r="B6938" s="133"/>
      <c r="C6938" s="92"/>
      <c r="D6938" s="134"/>
      <c r="E6938" s="132"/>
      <c r="F6938" s="135"/>
      <c r="G6938" s="135"/>
      <c r="H6938" s="136"/>
    </row>
    <row r="6939" spans="1:8" x14ac:dyDescent="0.2">
      <c r="A6939" s="132"/>
      <c r="B6939" s="133"/>
      <c r="C6939" s="92"/>
      <c r="D6939" s="134"/>
      <c r="E6939" s="132"/>
      <c r="F6939" s="135"/>
      <c r="G6939" s="135"/>
      <c r="H6939" s="136"/>
    </row>
    <row r="6940" spans="1:8" x14ac:dyDescent="0.2">
      <c r="A6940" s="132"/>
      <c r="B6940" s="133"/>
      <c r="C6940" s="92"/>
      <c r="D6940" s="134"/>
      <c r="E6940" s="132"/>
      <c r="F6940" s="135"/>
      <c r="G6940" s="135"/>
      <c r="H6940" s="136"/>
    </row>
    <row r="6941" spans="1:8" x14ac:dyDescent="0.2">
      <c r="A6941" s="132"/>
      <c r="B6941" s="133"/>
      <c r="C6941" s="92"/>
      <c r="D6941" s="134"/>
      <c r="E6941" s="132"/>
      <c r="F6941" s="135"/>
      <c r="G6941" s="135"/>
      <c r="H6941" s="136"/>
    </row>
    <row r="6942" spans="1:8" x14ac:dyDescent="0.2">
      <c r="A6942" s="132"/>
      <c r="B6942" s="133"/>
      <c r="C6942" s="92"/>
      <c r="D6942" s="134"/>
      <c r="E6942" s="132"/>
      <c r="F6942" s="135"/>
      <c r="G6942" s="135"/>
      <c r="H6942" s="136"/>
    </row>
    <row r="6943" spans="1:8" x14ac:dyDescent="0.2">
      <c r="A6943" s="132"/>
      <c r="B6943" s="133"/>
      <c r="C6943" s="92"/>
      <c r="D6943" s="134"/>
      <c r="E6943" s="132"/>
      <c r="F6943" s="135"/>
      <c r="G6943" s="135"/>
      <c r="H6943" s="136"/>
    </row>
    <row r="6944" spans="1:8" x14ac:dyDescent="0.2">
      <c r="A6944" s="132"/>
      <c r="B6944" s="133"/>
      <c r="C6944" s="92"/>
      <c r="D6944" s="134"/>
      <c r="E6944" s="132"/>
      <c r="F6944" s="135"/>
      <c r="G6944" s="135"/>
      <c r="H6944" s="136"/>
    </row>
    <row r="6945" spans="1:8" x14ac:dyDescent="0.2">
      <c r="A6945" s="132"/>
      <c r="B6945" s="133"/>
      <c r="C6945" s="92"/>
      <c r="D6945" s="134"/>
      <c r="E6945" s="132"/>
      <c r="F6945" s="135"/>
      <c r="G6945" s="135"/>
      <c r="H6945" s="136"/>
    </row>
    <row r="6946" spans="1:8" x14ac:dyDescent="0.2">
      <c r="A6946" s="132"/>
      <c r="B6946" s="133"/>
      <c r="C6946" s="92"/>
      <c r="D6946" s="134"/>
      <c r="E6946" s="132"/>
      <c r="F6946" s="135"/>
      <c r="G6946" s="135"/>
      <c r="H6946" s="136"/>
    </row>
    <row r="6947" spans="1:8" x14ac:dyDescent="0.2">
      <c r="A6947" s="132"/>
      <c r="B6947" s="133"/>
      <c r="C6947" s="92"/>
      <c r="D6947" s="134"/>
      <c r="E6947" s="132"/>
      <c r="F6947" s="135"/>
      <c r="G6947" s="135"/>
      <c r="H6947" s="136"/>
    </row>
    <row r="6948" spans="1:8" x14ac:dyDescent="0.2">
      <c r="A6948" s="132"/>
      <c r="B6948" s="133"/>
      <c r="C6948" s="92"/>
      <c r="D6948" s="134"/>
      <c r="E6948" s="132"/>
      <c r="F6948" s="135"/>
      <c r="G6948" s="135"/>
      <c r="H6948" s="136"/>
    </row>
    <row r="6949" spans="1:8" x14ac:dyDescent="0.2">
      <c r="A6949" s="132"/>
      <c r="B6949" s="133"/>
      <c r="C6949" s="92"/>
      <c r="D6949" s="134"/>
      <c r="E6949" s="132"/>
      <c r="F6949" s="135"/>
      <c r="G6949" s="135"/>
      <c r="H6949" s="136"/>
    </row>
    <row r="6950" spans="1:8" x14ac:dyDescent="0.2">
      <c r="A6950" s="132"/>
      <c r="B6950" s="133"/>
      <c r="C6950" s="92"/>
      <c r="D6950" s="134"/>
      <c r="E6950" s="132"/>
      <c r="F6950" s="135"/>
      <c r="G6950" s="135"/>
      <c r="H6950" s="136"/>
    </row>
    <row r="6951" spans="1:8" x14ac:dyDescent="0.2">
      <c r="A6951" s="132"/>
      <c r="B6951" s="133"/>
      <c r="C6951" s="92"/>
      <c r="D6951" s="134"/>
      <c r="E6951" s="132"/>
      <c r="F6951" s="135"/>
      <c r="G6951" s="135"/>
      <c r="H6951" s="136"/>
    </row>
    <row r="6952" spans="1:8" x14ac:dyDescent="0.2">
      <c r="A6952" s="132"/>
      <c r="B6952" s="133"/>
      <c r="C6952" s="92"/>
      <c r="D6952" s="134"/>
      <c r="E6952" s="132"/>
      <c r="F6952" s="135"/>
      <c r="G6952" s="135"/>
      <c r="H6952" s="136"/>
    </row>
    <row r="6953" spans="1:8" x14ac:dyDescent="0.2">
      <c r="A6953" s="132"/>
      <c r="B6953" s="133"/>
      <c r="C6953" s="92"/>
      <c r="D6953" s="134"/>
      <c r="E6953" s="132"/>
      <c r="F6953" s="135"/>
      <c r="G6953" s="135"/>
      <c r="H6953" s="136"/>
    </row>
    <row r="6954" spans="1:8" x14ac:dyDescent="0.2">
      <c r="A6954" s="132"/>
      <c r="B6954" s="133"/>
      <c r="C6954" s="92"/>
      <c r="D6954" s="134"/>
      <c r="E6954" s="132"/>
      <c r="F6954" s="135"/>
      <c r="G6954" s="135"/>
      <c r="H6954" s="136"/>
    </row>
    <row r="6955" spans="1:8" x14ac:dyDescent="0.2">
      <c r="A6955" s="132"/>
      <c r="B6955" s="133"/>
      <c r="C6955" s="92"/>
      <c r="D6955" s="134"/>
      <c r="E6955" s="132"/>
      <c r="F6955" s="135"/>
      <c r="G6955" s="135"/>
      <c r="H6955" s="136"/>
    </row>
    <row r="6956" spans="1:8" x14ac:dyDescent="0.2">
      <c r="A6956" s="132"/>
      <c r="B6956" s="133"/>
      <c r="C6956" s="92"/>
      <c r="D6956" s="134"/>
      <c r="E6956" s="132"/>
      <c r="F6956" s="135"/>
      <c r="G6956" s="135"/>
      <c r="H6956" s="136"/>
    </row>
    <row r="6957" spans="1:8" x14ac:dyDescent="0.2">
      <c r="A6957" s="132"/>
      <c r="B6957" s="133"/>
      <c r="C6957" s="92"/>
      <c r="D6957" s="134"/>
      <c r="E6957" s="132"/>
      <c r="F6957" s="135"/>
      <c r="G6957" s="135"/>
      <c r="H6957" s="136"/>
    </row>
    <row r="6958" spans="1:8" x14ac:dyDescent="0.2">
      <c r="A6958" s="132"/>
      <c r="B6958" s="133"/>
      <c r="C6958" s="92"/>
      <c r="D6958" s="134"/>
      <c r="E6958" s="132"/>
      <c r="F6958" s="135"/>
      <c r="G6958" s="135"/>
      <c r="H6958" s="136"/>
    </row>
    <row r="6959" spans="1:8" x14ac:dyDescent="0.2">
      <c r="A6959" s="132"/>
      <c r="B6959" s="133"/>
      <c r="C6959" s="92"/>
      <c r="D6959" s="134"/>
      <c r="E6959" s="132"/>
      <c r="F6959" s="135"/>
      <c r="G6959" s="135"/>
      <c r="H6959" s="136"/>
    </row>
    <row r="6960" spans="1:8" x14ac:dyDescent="0.2">
      <c r="A6960" s="132"/>
      <c r="B6960" s="133"/>
      <c r="C6960" s="92"/>
      <c r="D6960" s="134"/>
      <c r="E6960" s="132"/>
      <c r="F6960" s="135"/>
      <c r="G6960" s="135"/>
      <c r="H6960" s="136"/>
    </row>
    <row r="6961" spans="1:8" x14ac:dyDescent="0.2">
      <c r="A6961" s="132"/>
      <c r="B6961" s="133"/>
      <c r="C6961" s="92"/>
      <c r="D6961" s="134"/>
      <c r="E6961" s="132"/>
      <c r="F6961" s="135"/>
      <c r="G6961" s="135"/>
      <c r="H6961" s="136"/>
    </row>
    <row r="6962" spans="1:8" x14ac:dyDescent="0.2">
      <c r="A6962" s="132"/>
      <c r="B6962" s="133"/>
      <c r="C6962" s="92"/>
      <c r="D6962" s="134"/>
      <c r="E6962" s="132"/>
      <c r="F6962" s="135"/>
      <c r="G6962" s="135"/>
      <c r="H6962" s="136"/>
    </row>
    <row r="6963" spans="1:8" x14ac:dyDescent="0.2">
      <c r="A6963" s="132"/>
      <c r="B6963" s="133"/>
      <c r="C6963" s="92"/>
      <c r="D6963" s="134"/>
      <c r="E6963" s="132"/>
      <c r="F6963" s="135"/>
      <c r="G6963" s="135"/>
      <c r="H6963" s="136"/>
    </row>
    <row r="6964" spans="1:8" x14ac:dyDescent="0.2">
      <c r="A6964" s="132"/>
      <c r="B6964" s="133"/>
      <c r="C6964" s="92"/>
      <c r="D6964" s="134"/>
      <c r="E6964" s="132"/>
      <c r="F6964" s="135"/>
      <c r="G6964" s="135"/>
      <c r="H6964" s="136"/>
    </row>
    <row r="6965" spans="1:8" x14ac:dyDescent="0.2">
      <c r="A6965" s="132"/>
      <c r="B6965" s="133"/>
      <c r="C6965" s="92"/>
      <c r="D6965" s="134"/>
      <c r="E6965" s="132"/>
      <c r="F6965" s="135"/>
      <c r="G6965" s="135"/>
      <c r="H6965" s="136"/>
    </row>
    <row r="6966" spans="1:8" x14ac:dyDescent="0.2">
      <c r="A6966" s="132"/>
      <c r="B6966" s="133"/>
      <c r="C6966" s="92"/>
      <c r="D6966" s="134"/>
      <c r="E6966" s="132"/>
      <c r="F6966" s="135"/>
      <c r="G6966" s="135"/>
      <c r="H6966" s="136"/>
    </row>
    <row r="6967" spans="1:8" x14ac:dyDescent="0.2">
      <c r="A6967" s="132"/>
      <c r="B6967" s="133"/>
      <c r="C6967" s="92"/>
      <c r="D6967" s="134"/>
      <c r="E6967" s="132"/>
      <c r="F6967" s="135"/>
      <c r="G6967" s="135"/>
      <c r="H6967" s="136"/>
    </row>
    <row r="6968" spans="1:8" x14ac:dyDescent="0.2">
      <c r="A6968" s="132"/>
      <c r="B6968" s="133"/>
      <c r="C6968" s="92"/>
      <c r="D6968" s="134"/>
      <c r="E6968" s="132"/>
      <c r="F6968" s="135"/>
      <c r="G6968" s="135"/>
      <c r="H6968" s="136"/>
    </row>
    <row r="6969" spans="1:8" x14ac:dyDescent="0.2">
      <c r="A6969" s="132"/>
      <c r="B6969" s="133"/>
      <c r="C6969" s="92"/>
      <c r="D6969" s="134"/>
      <c r="E6969" s="132"/>
      <c r="F6969" s="135"/>
      <c r="G6969" s="135"/>
      <c r="H6969" s="136"/>
    </row>
    <row r="6970" spans="1:8" x14ac:dyDescent="0.2">
      <c r="A6970" s="132"/>
      <c r="B6970" s="133"/>
      <c r="C6970" s="92"/>
      <c r="D6970" s="134"/>
      <c r="E6970" s="132"/>
      <c r="F6970" s="135"/>
      <c r="G6970" s="135"/>
      <c r="H6970" s="136"/>
    </row>
    <row r="6971" spans="1:8" x14ac:dyDescent="0.2">
      <c r="A6971" s="132"/>
      <c r="B6971" s="133"/>
      <c r="C6971" s="92"/>
      <c r="D6971" s="134"/>
      <c r="E6971" s="132"/>
      <c r="F6971" s="135"/>
      <c r="G6971" s="135"/>
      <c r="H6971" s="136"/>
    </row>
    <row r="6972" spans="1:8" x14ac:dyDescent="0.2">
      <c r="A6972" s="132"/>
      <c r="B6972" s="133"/>
      <c r="C6972" s="92"/>
      <c r="D6972" s="134"/>
      <c r="E6972" s="132"/>
      <c r="F6972" s="135"/>
      <c r="G6972" s="135"/>
      <c r="H6972" s="136"/>
    </row>
    <row r="6973" spans="1:8" x14ac:dyDescent="0.2">
      <c r="A6973" s="132"/>
      <c r="B6973" s="133"/>
      <c r="C6973" s="92"/>
      <c r="D6973" s="134"/>
      <c r="E6973" s="132"/>
      <c r="F6973" s="135"/>
      <c r="G6973" s="135"/>
      <c r="H6973" s="136"/>
    </row>
    <row r="6974" spans="1:8" x14ac:dyDescent="0.2">
      <c r="A6974" s="132"/>
      <c r="B6974" s="133"/>
      <c r="C6974" s="92"/>
      <c r="D6974" s="134"/>
      <c r="E6974" s="132"/>
      <c r="F6974" s="135"/>
      <c r="G6974" s="135"/>
      <c r="H6974" s="136"/>
    </row>
    <row r="6975" spans="1:8" x14ac:dyDescent="0.2">
      <c r="A6975" s="132"/>
      <c r="B6975" s="133"/>
      <c r="C6975" s="92"/>
      <c r="D6975" s="134"/>
      <c r="E6975" s="132"/>
      <c r="F6975" s="135"/>
      <c r="G6975" s="135"/>
      <c r="H6975" s="136"/>
    </row>
    <row r="6976" spans="1:8" x14ac:dyDescent="0.2">
      <c r="A6976" s="132"/>
      <c r="B6976" s="133"/>
      <c r="C6976" s="92"/>
      <c r="D6976" s="134"/>
      <c r="E6976" s="132"/>
      <c r="F6976" s="135"/>
      <c r="G6976" s="135"/>
      <c r="H6976" s="136"/>
    </row>
    <row r="6977" spans="1:8" x14ac:dyDescent="0.2">
      <c r="A6977" s="132"/>
      <c r="B6977" s="133"/>
      <c r="C6977" s="92"/>
      <c r="D6977" s="134"/>
      <c r="E6977" s="132"/>
      <c r="F6977" s="135"/>
      <c r="G6977" s="135"/>
      <c r="H6977" s="136"/>
    </row>
    <row r="6978" spans="1:8" x14ac:dyDescent="0.2">
      <c r="A6978" s="132"/>
      <c r="B6978" s="133"/>
      <c r="C6978" s="92"/>
      <c r="D6978" s="134"/>
      <c r="E6978" s="132"/>
      <c r="F6978" s="135"/>
      <c r="G6978" s="135"/>
      <c r="H6978" s="136"/>
    </row>
    <row r="6979" spans="1:8" x14ac:dyDescent="0.2">
      <c r="A6979" s="132"/>
      <c r="B6979" s="133"/>
      <c r="C6979" s="92"/>
      <c r="D6979" s="134"/>
      <c r="E6979" s="132"/>
      <c r="F6979" s="135"/>
      <c r="G6979" s="135"/>
      <c r="H6979" s="136"/>
    </row>
    <row r="6980" spans="1:8" x14ac:dyDescent="0.2">
      <c r="A6980" s="132"/>
      <c r="B6980" s="133"/>
      <c r="C6980" s="92"/>
      <c r="D6980" s="134"/>
      <c r="E6980" s="132"/>
      <c r="F6980" s="135"/>
      <c r="G6980" s="135"/>
      <c r="H6980" s="136"/>
    </row>
    <row r="6981" spans="1:8" x14ac:dyDescent="0.2">
      <c r="A6981" s="132"/>
      <c r="B6981" s="133"/>
      <c r="C6981" s="92"/>
      <c r="D6981" s="134"/>
      <c r="E6981" s="132"/>
      <c r="F6981" s="135"/>
      <c r="G6981" s="135"/>
      <c r="H6981" s="136"/>
    </row>
    <row r="6982" spans="1:8" x14ac:dyDescent="0.2">
      <c r="A6982" s="132"/>
      <c r="B6982" s="133"/>
      <c r="C6982" s="92"/>
      <c r="D6982" s="134"/>
      <c r="E6982" s="132"/>
      <c r="F6982" s="135"/>
      <c r="G6982" s="135"/>
      <c r="H6982" s="136"/>
    </row>
    <row r="6983" spans="1:8" x14ac:dyDescent="0.2">
      <c r="A6983" s="132"/>
      <c r="B6983" s="133"/>
      <c r="C6983" s="92"/>
      <c r="D6983" s="134"/>
      <c r="E6983" s="132"/>
      <c r="F6983" s="135"/>
      <c r="G6983" s="135"/>
      <c r="H6983" s="136"/>
    </row>
    <row r="6984" spans="1:8" x14ac:dyDescent="0.2">
      <c r="A6984" s="132"/>
      <c r="B6984" s="133"/>
      <c r="C6984" s="92"/>
      <c r="D6984" s="134"/>
      <c r="E6984" s="132"/>
      <c r="F6984" s="135"/>
      <c r="G6984" s="135"/>
      <c r="H6984" s="136"/>
    </row>
    <row r="6985" spans="1:8" x14ac:dyDescent="0.2">
      <c r="A6985" s="132"/>
      <c r="B6985" s="133"/>
      <c r="C6985" s="92"/>
      <c r="D6985" s="134"/>
      <c r="E6985" s="132"/>
      <c r="F6985" s="135"/>
      <c r="G6985" s="135"/>
      <c r="H6985" s="136"/>
    </row>
    <row r="6986" spans="1:8" x14ac:dyDescent="0.2">
      <c r="A6986" s="132"/>
      <c r="B6986" s="133"/>
      <c r="C6986" s="92"/>
      <c r="D6986" s="134"/>
      <c r="E6986" s="132"/>
      <c r="F6986" s="135"/>
      <c r="G6986" s="135"/>
      <c r="H6986" s="136"/>
    </row>
    <row r="6987" spans="1:8" x14ac:dyDescent="0.2">
      <c r="A6987" s="132"/>
      <c r="B6987" s="133"/>
      <c r="C6987" s="92"/>
      <c r="D6987" s="134"/>
      <c r="E6987" s="132"/>
      <c r="F6987" s="135"/>
      <c r="G6987" s="135"/>
      <c r="H6987" s="136"/>
    </row>
    <row r="6988" spans="1:8" x14ac:dyDescent="0.2">
      <c r="A6988" s="132"/>
      <c r="B6988" s="133"/>
      <c r="C6988" s="92"/>
      <c r="D6988" s="134"/>
      <c r="E6988" s="132"/>
      <c r="F6988" s="135"/>
      <c r="G6988" s="135"/>
      <c r="H6988" s="136"/>
    </row>
    <row r="6989" spans="1:8" x14ac:dyDescent="0.2">
      <c r="A6989" s="132"/>
      <c r="B6989" s="133"/>
      <c r="C6989" s="92"/>
      <c r="D6989" s="134"/>
      <c r="E6989" s="132"/>
      <c r="F6989" s="135"/>
      <c r="G6989" s="135"/>
      <c r="H6989" s="136"/>
    </row>
    <row r="6990" spans="1:8" x14ac:dyDescent="0.2">
      <c r="A6990" s="132"/>
      <c r="B6990" s="133"/>
      <c r="C6990" s="92"/>
      <c r="D6990" s="134"/>
      <c r="E6990" s="132"/>
      <c r="F6990" s="135"/>
      <c r="G6990" s="135"/>
      <c r="H6990" s="136"/>
    </row>
    <row r="6991" spans="1:8" x14ac:dyDescent="0.2">
      <c r="A6991" s="132"/>
      <c r="B6991" s="133"/>
      <c r="C6991" s="92"/>
      <c r="D6991" s="134"/>
      <c r="E6991" s="132"/>
      <c r="F6991" s="135"/>
      <c r="G6991" s="135"/>
      <c r="H6991" s="136"/>
    </row>
    <row r="6992" spans="1:8" x14ac:dyDescent="0.2">
      <c r="A6992" s="132"/>
      <c r="B6992" s="133"/>
      <c r="C6992" s="92"/>
      <c r="D6992" s="134"/>
      <c r="E6992" s="132"/>
      <c r="F6992" s="135"/>
      <c r="G6992" s="135"/>
      <c r="H6992" s="136"/>
    </row>
    <row r="6993" spans="1:8" x14ac:dyDescent="0.2">
      <c r="A6993" s="132"/>
      <c r="B6993" s="133"/>
      <c r="C6993" s="92"/>
      <c r="D6993" s="134"/>
      <c r="E6993" s="132"/>
      <c r="F6993" s="135"/>
      <c r="G6993" s="135"/>
      <c r="H6993" s="136"/>
    </row>
    <row r="6994" spans="1:8" x14ac:dyDescent="0.2">
      <c r="A6994" s="132"/>
      <c r="B6994" s="133"/>
      <c r="C6994" s="92"/>
      <c r="D6994" s="134"/>
      <c r="E6994" s="132"/>
      <c r="F6994" s="135"/>
      <c r="G6994" s="135"/>
      <c r="H6994" s="136"/>
    </row>
    <row r="6995" spans="1:8" x14ac:dyDescent="0.2">
      <c r="A6995" s="132"/>
      <c r="B6995" s="133"/>
      <c r="C6995" s="92"/>
      <c r="D6995" s="134"/>
      <c r="E6995" s="132"/>
      <c r="F6995" s="135"/>
      <c r="G6995" s="135"/>
      <c r="H6995" s="136"/>
    </row>
    <row r="6996" spans="1:8" x14ac:dyDescent="0.2">
      <c r="A6996" s="132"/>
      <c r="B6996" s="133"/>
      <c r="C6996" s="92"/>
      <c r="D6996" s="134"/>
      <c r="E6996" s="132"/>
      <c r="F6996" s="135"/>
      <c r="G6996" s="135"/>
      <c r="H6996" s="136"/>
    </row>
    <row r="6997" spans="1:8" x14ac:dyDescent="0.2">
      <c r="A6997" s="132"/>
      <c r="B6997" s="133"/>
      <c r="C6997" s="92"/>
      <c r="D6997" s="134"/>
      <c r="E6997" s="132"/>
      <c r="F6997" s="135"/>
      <c r="G6997" s="135"/>
      <c r="H6997" s="136"/>
    </row>
    <row r="6998" spans="1:8" x14ac:dyDescent="0.2">
      <c r="A6998" s="132"/>
      <c r="B6998" s="133"/>
      <c r="C6998" s="92"/>
      <c r="D6998" s="134"/>
      <c r="E6998" s="132"/>
      <c r="F6998" s="135"/>
      <c r="G6998" s="135"/>
      <c r="H6998" s="136"/>
    </row>
    <row r="6999" spans="1:8" x14ac:dyDescent="0.2">
      <c r="A6999" s="132"/>
      <c r="B6999" s="133"/>
      <c r="C6999" s="92"/>
      <c r="D6999" s="134"/>
      <c r="E6999" s="132"/>
      <c r="F6999" s="135"/>
      <c r="G6999" s="135"/>
      <c r="H6999" s="136"/>
    </row>
    <row r="7000" spans="1:8" x14ac:dyDescent="0.2">
      <c r="A7000" s="132"/>
      <c r="B7000" s="133"/>
      <c r="C7000" s="92"/>
      <c r="D7000" s="134"/>
      <c r="E7000" s="132"/>
      <c r="F7000" s="135"/>
      <c r="G7000" s="135"/>
      <c r="H7000" s="136"/>
    </row>
    <row r="7001" spans="1:8" x14ac:dyDescent="0.2">
      <c r="A7001" s="132"/>
      <c r="B7001" s="133"/>
      <c r="C7001" s="92"/>
      <c r="D7001" s="134"/>
      <c r="E7001" s="132"/>
      <c r="F7001" s="135"/>
      <c r="G7001" s="135"/>
      <c r="H7001" s="136"/>
    </row>
    <row r="7002" spans="1:8" x14ac:dyDescent="0.2">
      <c r="A7002" s="132"/>
      <c r="B7002" s="133"/>
      <c r="C7002" s="92"/>
      <c r="D7002" s="134"/>
      <c r="E7002" s="132"/>
      <c r="F7002" s="135"/>
      <c r="G7002" s="135"/>
      <c r="H7002" s="136"/>
    </row>
    <row r="7003" spans="1:8" x14ac:dyDescent="0.2">
      <c r="A7003" s="132"/>
      <c r="B7003" s="133"/>
      <c r="C7003" s="92"/>
      <c r="D7003" s="134"/>
      <c r="E7003" s="132"/>
      <c r="F7003" s="135"/>
      <c r="G7003" s="135"/>
      <c r="H7003" s="136"/>
    </row>
    <row r="7004" spans="1:8" x14ac:dyDescent="0.2">
      <c r="A7004" s="132"/>
      <c r="B7004" s="133"/>
      <c r="C7004" s="92"/>
      <c r="D7004" s="134"/>
      <c r="E7004" s="132"/>
      <c r="F7004" s="135"/>
      <c r="G7004" s="135"/>
      <c r="H7004" s="136"/>
    </row>
    <row r="7005" spans="1:8" x14ac:dyDescent="0.2">
      <c r="A7005" s="132"/>
      <c r="B7005" s="133"/>
      <c r="C7005" s="92"/>
      <c r="D7005" s="134"/>
      <c r="E7005" s="132"/>
      <c r="F7005" s="135"/>
      <c r="G7005" s="135"/>
      <c r="H7005" s="136"/>
    </row>
    <row r="7006" spans="1:8" x14ac:dyDescent="0.2">
      <c r="A7006" s="132"/>
      <c r="B7006" s="133"/>
      <c r="C7006" s="92"/>
      <c r="D7006" s="134"/>
      <c r="E7006" s="132"/>
      <c r="F7006" s="135"/>
      <c r="G7006" s="135"/>
      <c r="H7006" s="136"/>
    </row>
    <row r="7007" spans="1:8" x14ac:dyDescent="0.2">
      <c r="A7007" s="132"/>
      <c r="B7007" s="133"/>
      <c r="C7007" s="92"/>
      <c r="D7007" s="134"/>
      <c r="E7007" s="132"/>
      <c r="F7007" s="135"/>
      <c r="G7007" s="135"/>
      <c r="H7007" s="136"/>
    </row>
    <row r="7008" spans="1:8" x14ac:dyDescent="0.2">
      <c r="A7008" s="132"/>
      <c r="B7008" s="133"/>
      <c r="C7008" s="92"/>
      <c r="D7008" s="134"/>
      <c r="E7008" s="132"/>
      <c r="F7008" s="135"/>
      <c r="G7008" s="135"/>
      <c r="H7008" s="136"/>
    </row>
    <row r="7009" spans="1:8" x14ac:dyDescent="0.2">
      <c r="A7009" s="132"/>
      <c r="B7009" s="133"/>
      <c r="C7009" s="92"/>
      <c r="D7009" s="134"/>
      <c r="E7009" s="132"/>
      <c r="F7009" s="135"/>
      <c r="G7009" s="135"/>
      <c r="H7009" s="136"/>
    </row>
    <row r="7010" spans="1:8" x14ac:dyDescent="0.2">
      <c r="A7010" s="132"/>
      <c r="B7010" s="133"/>
      <c r="C7010" s="92"/>
      <c r="D7010" s="134"/>
      <c r="E7010" s="132"/>
      <c r="F7010" s="135"/>
      <c r="G7010" s="135"/>
      <c r="H7010" s="136"/>
    </row>
    <row r="7011" spans="1:8" x14ac:dyDescent="0.2">
      <c r="A7011" s="132"/>
      <c r="B7011" s="133"/>
      <c r="C7011" s="92"/>
      <c r="D7011" s="134"/>
      <c r="E7011" s="132"/>
      <c r="F7011" s="135"/>
      <c r="G7011" s="135"/>
      <c r="H7011" s="136"/>
    </row>
    <row r="7012" spans="1:8" x14ac:dyDescent="0.2">
      <c r="A7012" s="132"/>
      <c r="B7012" s="133"/>
      <c r="C7012" s="92"/>
      <c r="D7012" s="134"/>
      <c r="E7012" s="132"/>
      <c r="F7012" s="135"/>
      <c r="G7012" s="135"/>
      <c r="H7012" s="136"/>
    </row>
    <row r="7013" spans="1:8" x14ac:dyDescent="0.2">
      <c r="A7013" s="132"/>
      <c r="B7013" s="133"/>
      <c r="C7013" s="92"/>
      <c r="D7013" s="134"/>
      <c r="E7013" s="132"/>
      <c r="F7013" s="135"/>
      <c r="G7013" s="135"/>
      <c r="H7013" s="136"/>
    </row>
    <row r="7014" spans="1:8" x14ac:dyDescent="0.2">
      <c r="A7014" s="132"/>
      <c r="B7014" s="133"/>
      <c r="C7014" s="92"/>
      <c r="D7014" s="134"/>
      <c r="E7014" s="132"/>
      <c r="F7014" s="135"/>
      <c r="G7014" s="135"/>
      <c r="H7014" s="136"/>
    </row>
    <row r="7015" spans="1:8" x14ac:dyDescent="0.2">
      <c r="A7015" s="132"/>
      <c r="B7015" s="133"/>
      <c r="C7015" s="92"/>
      <c r="D7015" s="134"/>
      <c r="E7015" s="132"/>
      <c r="F7015" s="135"/>
      <c r="G7015" s="135"/>
      <c r="H7015" s="136"/>
    </row>
    <row r="7016" spans="1:8" x14ac:dyDescent="0.2">
      <c r="A7016" s="132"/>
      <c r="B7016" s="133"/>
      <c r="C7016" s="92"/>
      <c r="D7016" s="134"/>
      <c r="E7016" s="132"/>
      <c r="F7016" s="135"/>
      <c r="G7016" s="135"/>
      <c r="H7016" s="136"/>
    </row>
    <row r="7017" spans="1:8" x14ac:dyDescent="0.2">
      <c r="A7017" s="132"/>
      <c r="B7017" s="133"/>
      <c r="C7017" s="92"/>
      <c r="D7017" s="134"/>
      <c r="E7017" s="132"/>
      <c r="F7017" s="135"/>
      <c r="G7017" s="135"/>
      <c r="H7017" s="136"/>
    </row>
    <row r="7018" spans="1:8" x14ac:dyDescent="0.2">
      <c r="A7018" s="132"/>
      <c r="B7018" s="133"/>
      <c r="C7018" s="92"/>
      <c r="D7018" s="134"/>
      <c r="E7018" s="132"/>
      <c r="F7018" s="135"/>
      <c r="G7018" s="135"/>
      <c r="H7018" s="136"/>
    </row>
    <row r="7019" spans="1:8" x14ac:dyDescent="0.2">
      <c r="A7019" s="132"/>
      <c r="B7019" s="133"/>
      <c r="C7019" s="92"/>
      <c r="D7019" s="134"/>
      <c r="E7019" s="132"/>
      <c r="F7019" s="135"/>
      <c r="G7019" s="135"/>
      <c r="H7019" s="136"/>
    </row>
    <row r="7020" spans="1:8" x14ac:dyDescent="0.2">
      <c r="A7020" s="132"/>
      <c r="B7020" s="133"/>
      <c r="C7020" s="92"/>
      <c r="D7020" s="134"/>
      <c r="E7020" s="132"/>
      <c r="F7020" s="135"/>
      <c r="G7020" s="135"/>
      <c r="H7020" s="136"/>
    </row>
    <row r="7021" spans="1:8" x14ac:dyDescent="0.2">
      <c r="A7021" s="132"/>
      <c r="B7021" s="133"/>
      <c r="C7021" s="92"/>
      <c r="D7021" s="134"/>
      <c r="E7021" s="132"/>
      <c r="F7021" s="135"/>
      <c r="G7021" s="135"/>
      <c r="H7021" s="136"/>
    </row>
    <row r="7022" spans="1:8" x14ac:dyDescent="0.2">
      <c r="A7022" s="132"/>
      <c r="B7022" s="133"/>
      <c r="C7022" s="92"/>
      <c r="D7022" s="134"/>
      <c r="E7022" s="132"/>
      <c r="F7022" s="135"/>
      <c r="G7022" s="135"/>
      <c r="H7022" s="136"/>
    </row>
    <row r="7023" spans="1:8" x14ac:dyDescent="0.2">
      <c r="A7023" s="132"/>
      <c r="B7023" s="133"/>
      <c r="C7023" s="92"/>
      <c r="D7023" s="134"/>
      <c r="E7023" s="132"/>
      <c r="F7023" s="135"/>
      <c r="G7023" s="135"/>
      <c r="H7023" s="136"/>
    </row>
    <row r="7024" spans="1:8" x14ac:dyDescent="0.2">
      <c r="A7024" s="132"/>
      <c r="B7024" s="133"/>
      <c r="C7024" s="92"/>
      <c r="D7024" s="134"/>
      <c r="E7024" s="132"/>
      <c r="F7024" s="135"/>
      <c r="G7024" s="135"/>
      <c r="H7024" s="136"/>
    </row>
    <row r="7025" spans="1:8" x14ac:dyDescent="0.2">
      <c r="A7025" s="132"/>
      <c r="B7025" s="133"/>
      <c r="C7025" s="92"/>
      <c r="D7025" s="134"/>
      <c r="E7025" s="132"/>
      <c r="F7025" s="135"/>
      <c r="G7025" s="135"/>
      <c r="H7025" s="136"/>
    </row>
    <row r="7026" spans="1:8" x14ac:dyDescent="0.2">
      <c r="A7026" s="132"/>
      <c r="B7026" s="133"/>
      <c r="C7026" s="92"/>
      <c r="D7026" s="134"/>
      <c r="E7026" s="132"/>
      <c r="F7026" s="135"/>
      <c r="G7026" s="135"/>
      <c r="H7026" s="136"/>
    </row>
    <row r="7027" spans="1:8" x14ac:dyDescent="0.2">
      <c r="A7027" s="132"/>
      <c r="B7027" s="133"/>
      <c r="C7027" s="92"/>
      <c r="D7027" s="134"/>
      <c r="E7027" s="132"/>
      <c r="F7027" s="135"/>
      <c r="G7027" s="135"/>
      <c r="H7027" s="136"/>
    </row>
    <row r="7028" spans="1:8" x14ac:dyDescent="0.2">
      <c r="A7028" s="132"/>
      <c r="B7028" s="133"/>
      <c r="C7028" s="92"/>
      <c r="D7028" s="134"/>
      <c r="E7028" s="132"/>
      <c r="F7028" s="135"/>
      <c r="G7028" s="135"/>
      <c r="H7028" s="136"/>
    </row>
    <row r="7029" spans="1:8" x14ac:dyDescent="0.2">
      <c r="A7029" s="132"/>
      <c r="B7029" s="133"/>
      <c r="C7029" s="92"/>
      <c r="D7029" s="134"/>
      <c r="E7029" s="132"/>
      <c r="F7029" s="135"/>
      <c r="G7029" s="135"/>
      <c r="H7029" s="136"/>
    </row>
    <row r="7030" spans="1:8" x14ac:dyDescent="0.2">
      <c r="A7030" s="132"/>
      <c r="B7030" s="133"/>
      <c r="C7030" s="92"/>
      <c r="D7030" s="134"/>
      <c r="E7030" s="132"/>
      <c r="F7030" s="135"/>
      <c r="G7030" s="135"/>
      <c r="H7030" s="136"/>
    </row>
    <row r="7031" spans="1:8" x14ac:dyDescent="0.2">
      <c r="A7031" s="132"/>
      <c r="B7031" s="133"/>
      <c r="C7031" s="92"/>
      <c r="D7031" s="134"/>
      <c r="E7031" s="132"/>
      <c r="F7031" s="135"/>
      <c r="G7031" s="135"/>
      <c r="H7031" s="136"/>
    </row>
    <row r="7032" spans="1:8" x14ac:dyDescent="0.2">
      <c r="A7032" s="132"/>
      <c r="B7032" s="133"/>
      <c r="C7032" s="92"/>
      <c r="D7032" s="134"/>
      <c r="E7032" s="132"/>
      <c r="F7032" s="135"/>
      <c r="G7032" s="135"/>
      <c r="H7032" s="136"/>
    </row>
    <row r="7033" spans="1:8" x14ac:dyDescent="0.2">
      <c r="A7033" s="132"/>
      <c r="B7033" s="133"/>
      <c r="C7033" s="92"/>
      <c r="D7033" s="134"/>
      <c r="E7033" s="132"/>
      <c r="F7033" s="135"/>
      <c r="G7033" s="135"/>
      <c r="H7033" s="136"/>
    </row>
    <row r="7034" spans="1:8" x14ac:dyDescent="0.2">
      <c r="A7034" s="132"/>
      <c r="B7034" s="133"/>
      <c r="C7034" s="92"/>
      <c r="D7034" s="134"/>
      <c r="E7034" s="132"/>
      <c r="F7034" s="135"/>
      <c r="G7034" s="135"/>
      <c r="H7034" s="136"/>
    </row>
    <row r="7035" spans="1:8" x14ac:dyDescent="0.2">
      <c r="A7035" s="132"/>
      <c r="B7035" s="133"/>
      <c r="C7035" s="92"/>
      <c r="D7035" s="134"/>
      <c r="E7035" s="132"/>
      <c r="F7035" s="135"/>
      <c r="G7035" s="135"/>
      <c r="H7035" s="136"/>
    </row>
    <row r="7036" spans="1:8" x14ac:dyDescent="0.2">
      <c r="A7036" s="132"/>
      <c r="B7036" s="133"/>
      <c r="C7036" s="92"/>
      <c r="D7036" s="134"/>
      <c r="E7036" s="132"/>
      <c r="F7036" s="135"/>
      <c r="G7036" s="135"/>
      <c r="H7036" s="136"/>
    </row>
    <row r="7037" spans="1:8" x14ac:dyDescent="0.2">
      <c r="A7037" s="132"/>
      <c r="B7037" s="133"/>
      <c r="C7037" s="92"/>
      <c r="D7037" s="134"/>
      <c r="E7037" s="132"/>
      <c r="F7037" s="135"/>
      <c r="G7037" s="135"/>
      <c r="H7037" s="136"/>
    </row>
    <row r="7038" spans="1:8" x14ac:dyDescent="0.2">
      <c r="A7038" s="132"/>
      <c r="B7038" s="133"/>
      <c r="C7038" s="92"/>
      <c r="D7038" s="134"/>
      <c r="E7038" s="132"/>
      <c r="F7038" s="135"/>
      <c r="G7038" s="135"/>
      <c r="H7038" s="136"/>
    </row>
    <row r="7039" spans="1:8" x14ac:dyDescent="0.2">
      <c r="A7039" s="132"/>
      <c r="B7039" s="133"/>
      <c r="C7039" s="92"/>
      <c r="D7039" s="134"/>
      <c r="E7039" s="132"/>
      <c r="F7039" s="135"/>
      <c r="G7039" s="135"/>
      <c r="H7039" s="136"/>
    </row>
    <row r="7040" spans="1:8" x14ac:dyDescent="0.2">
      <c r="A7040" s="132"/>
      <c r="B7040" s="133"/>
      <c r="C7040" s="92"/>
      <c r="D7040" s="134"/>
      <c r="E7040" s="132"/>
      <c r="F7040" s="135"/>
      <c r="G7040" s="135"/>
      <c r="H7040" s="136"/>
    </row>
    <row r="7041" spans="1:8" x14ac:dyDescent="0.2">
      <c r="A7041" s="132"/>
      <c r="B7041" s="133"/>
      <c r="C7041" s="92"/>
      <c r="D7041" s="134"/>
      <c r="E7041" s="132"/>
      <c r="F7041" s="135"/>
      <c r="G7041" s="135"/>
      <c r="H7041" s="136"/>
    </row>
    <row r="7042" spans="1:8" x14ac:dyDescent="0.2">
      <c r="A7042" s="132"/>
      <c r="B7042" s="133"/>
      <c r="C7042" s="92"/>
      <c r="D7042" s="134"/>
      <c r="E7042" s="132"/>
      <c r="F7042" s="135"/>
      <c r="G7042" s="135"/>
      <c r="H7042" s="136"/>
    </row>
    <row r="7043" spans="1:8" x14ac:dyDescent="0.2">
      <c r="A7043" s="132"/>
      <c r="B7043" s="133"/>
      <c r="C7043" s="92"/>
      <c r="D7043" s="134"/>
      <c r="E7043" s="132"/>
      <c r="F7043" s="135"/>
      <c r="G7043" s="135"/>
      <c r="H7043" s="136"/>
    </row>
    <row r="7044" spans="1:8" x14ac:dyDescent="0.2">
      <c r="A7044" s="132"/>
      <c r="B7044" s="133"/>
      <c r="C7044" s="92"/>
      <c r="D7044" s="134"/>
      <c r="E7044" s="132"/>
      <c r="F7044" s="135"/>
      <c r="G7044" s="135"/>
      <c r="H7044" s="136"/>
    </row>
    <row r="7045" spans="1:8" x14ac:dyDescent="0.2">
      <c r="A7045" s="132"/>
      <c r="B7045" s="133"/>
      <c r="C7045" s="92"/>
      <c r="D7045" s="134"/>
      <c r="E7045" s="132"/>
      <c r="F7045" s="135"/>
      <c r="G7045" s="135"/>
      <c r="H7045" s="136"/>
    </row>
    <row r="7046" spans="1:8" x14ac:dyDescent="0.2">
      <c r="A7046" s="132"/>
      <c r="B7046" s="133"/>
      <c r="C7046" s="92"/>
      <c r="D7046" s="134"/>
      <c r="E7046" s="132"/>
      <c r="F7046" s="135"/>
      <c r="G7046" s="135"/>
      <c r="H7046" s="136"/>
    </row>
    <row r="7047" spans="1:8" x14ac:dyDescent="0.2">
      <c r="A7047" s="132"/>
      <c r="B7047" s="133"/>
      <c r="C7047" s="92"/>
      <c r="D7047" s="134"/>
      <c r="E7047" s="132"/>
      <c r="F7047" s="135"/>
      <c r="G7047" s="135"/>
      <c r="H7047" s="136"/>
    </row>
    <row r="7048" spans="1:8" x14ac:dyDescent="0.2">
      <c r="A7048" s="132"/>
      <c r="B7048" s="133"/>
      <c r="C7048" s="92"/>
      <c r="D7048" s="134"/>
      <c r="E7048" s="132"/>
      <c r="F7048" s="135"/>
      <c r="G7048" s="135"/>
      <c r="H7048" s="136"/>
    </row>
    <row r="7049" spans="1:8" x14ac:dyDescent="0.2">
      <c r="A7049" s="132"/>
      <c r="B7049" s="133"/>
      <c r="C7049" s="92"/>
      <c r="D7049" s="134"/>
      <c r="E7049" s="132"/>
      <c r="F7049" s="135"/>
      <c r="G7049" s="135"/>
      <c r="H7049" s="136"/>
    </row>
    <row r="7050" spans="1:8" x14ac:dyDescent="0.2">
      <c r="A7050" s="132"/>
      <c r="B7050" s="133"/>
      <c r="C7050" s="92"/>
      <c r="D7050" s="134"/>
      <c r="E7050" s="132"/>
      <c r="F7050" s="135"/>
      <c r="G7050" s="135"/>
      <c r="H7050" s="136"/>
    </row>
    <row r="7051" spans="1:8" x14ac:dyDescent="0.2">
      <c r="A7051" s="132"/>
      <c r="B7051" s="133"/>
      <c r="C7051" s="92"/>
      <c r="D7051" s="134"/>
      <c r="E7051" s="132"/>
      <c r="F7051" s="135"/>
      <c r="G7051" s="135"/>
      <c r="H7051" s="136"/>
    </row>
    <row r="7052" spans="1:8" x14ac:dyDescent="0.2">
      <c r="A7052" s="132"/>
      <c r="B7052" s="133"/>
      <c r="C7052" s="92"/>
      <c r="D7052" s="134"/>
      <c r="E7052" s="132"/>
      <c r="F7052" s="135"/>
      <c r="G7052" s="135"/>
      <c r="H7052" s="136"/>
    </row>
    <row r="7053" spans="1:8" x14ac:dyDescent="0.2">
      <c r="A7053" s="132"/>
      <c r="B7053" s="133"/>
      <c r="C7053" s="92"/>
      <c r="D7053" s="134"/>
      <c r="E7053" s="132"/>
      <c r="F7053" s="135"/>
      <c r="G7053" s="135"/>
      <c r="H7053" s="136"/>
    </row>
    <row r="7054" spans="1:8" x14ac:dyDescent="0.2">
      <c r="A7054" s="132"/>
      <c r="B7054" s="133"/>
      <c r="C7054" s="92"/>
      <c r="D7054" s="134"/>
      <c r="E7054" s="132"/>
      <c r="F7054" s="135"/>
      <c r="G7054" s="135"/>
      <c r="H7054" s="136"/>
    </row>
    <row r="7055" spans="1:8" x14ac:dyDescent="0.2">
      <c r="A7055" s="132"/>
      <c r="B7055" s="133"/>
      <c r="C7055" s="92"/>
      <c r="D7055" s="134"/>
      <c r="E7055" s="132"/>
      <c r="F7055" s="135"/>
      <c r="G7055" s="135"/>
      <c r="H7055" s="136"/>
    </row>
    <row r="7056" spans="1:8" x14ac:dyDescent="0.2">
      <c r="A7056" s="132"/>
      <c r="B7056" s="133"/>
      <c r="C7056" s="92"/>
      <c r="D7056" s="134"/>
      <c r="E7056" s="132"/>
      <c r="F7056" s="135"/>
      <c r="G7056" s="135"/>
      <c r="H7056" s="136"/>
    </row>
    <row r="7057" spans="1:8" x14ac:dyDescent="0.2">
      <c r="A7057" s="132"/>
      <c r="B7057" s="133"/>
      <c r="C7057" s="92"/>
      <c r="D7057" s="134"/>
      <c r="E7057" s="132"/>
      <c r="F7057" s="135"/>
      <c r="G7057" s="135"/>
      <c r="H7057" s="136"/>
    </row>
    <row r="7058" spans="1:8" x14ac:dyDescent="0.2">
      <c r="A7058" s="132"/>
      <c r="B7058" s="133"/>
      <c r="C7058" s="92"/>
      <c r="D7058" s="134"/>
      <c r="E7058" s="132"/>
      <c r="F7058" s="135"/>
      <c r="G7058" s="135"/>
      <c r="H7058" s="136"/>
    </row>
    <row r="7059" spans="1:8" x14ac:dyDescent="0.2">
      <c r="A7059" s="132"/>
      <c r="B7059" s="133"/>
      <c r="C7059" s="92"/>
      <c r="D7059" s="134"/>
      <c r="E7059" s="132"/>
      <c r="F7059" s="135"/>
      <c r="G7059" s="135"/>
      <c r="H7059" s="136"/>
    </row>
    <row r="7060" spans="1:8" x14ac:dyDescent="0.2">
      <c r="A7060" s="132"/>
      <c r="B7060" s="133"/>
      <c r="C7060" s="92"/>
      <c r="D7060" s="134"/>
      <c r="E7060" s="132"/>
      <c r="F7060" s="135"/>
      <c r="G7060" s="135"/>
      <c r="H7060" s="136"/>
    </row>
    <row r="7061" spans="1:8" x14ac:dyDescent="0.2">
      <c r="A7061" s="132"/>
      <c r="B7061" s="133"/>
      <c r="C7061" s="92"/>
      <c r="D7061" s="134"/>
      <c r="E7061" s="132"/>
      <c r="F7061" s="135"/>
      <c r="G7061" s="135"/>
      <c r="H7061" s="136"/>
    </row>
    <row r="7062" spans="1:8" x14ac:dyDescent="0.2">
      <c r="A7062" s="132"/>
      <c r="B7062" s="133"/>
      <c r="C7062" s="92"/>
      <c r="D7062" s="134"/>
      <c r="E7062" s="132"/>
      <c r="F7062" s="135"/>
      <c r="G7062" s="135"/>
      <c r="H7062" s="136"/>
    </row>
    <row r="7063" spans="1:8" x14ac:dyDescent="0.2">
      <c r="A7063" s="132"/>
      <c r="B7063" s="133"/>
      <c r="C7063" s="92"/>
      <c r="D7063" s="134"/>
      <c r="E7063" s="132"/>
      <c r="F7063" s="135"/>
      <c r="G7063" s="135"/>
      <c r="H7063" s="136"/>
    </row>
    <row r="7064" spans="1:8" x14ac:dyDescent="0.2">
      <c r="A7064" s="132"/>
      <c r="B7064" s="133"/>
      <c r="C7064" s="92"/>
      <c r="D7064" s="134"/>
      <c r="E7064" s="132"/>
      <c r="F7064" s="135"/>
      <c r="G7064" s="135"/>
      <c r="H7064" s="136"/>
    </row>
    <row r="7065" spans="1:8" x14ac:dyDescent="0.2">
      <c r="A7065" s="132"/>
      <c r="B7065" s="133"/>
      <c r="C7065" s="92"/>
      <c r="D7065" s="134"/>
      <c r="E7065" s="132"/>
      <c r="F7065" s="135"/>
      <c r="G7065" s="135"/>
      <c r="H7065" s="136"/>
    </row>
    <row r="7066" spans="1:8" x14ac:dyDescent="0.2">
      <c r="A7066" s="132"/>
      <c r="B7066" s="133"/>
      <c r="C7066" s="92"/>
      <c r="D7066" s="134"/>
      <c r="E7066" s="132"/>
      <c r="F7066" s="135"/>
      <c r="G7066" s="135"/>
      <c r="H7066" s="136"/>
    </row>
    <row r="7067" spans="1:8" x14ac:dyDescent="0.2">
      <c r="A7067" s="132"/>
      <c r="B7067" s="133"/>
      <c r="C7067" s="92"/>
      <c r="D7067" s="134"/>
      <c r="E7067" s="132"/>
      <c r="F7067" s="135"/>
      <c r="G7067" s="135"/>
      <c r="H7067" s="136"/>
    </row>
    <row r="7068" spans="1:8" x14ac:dyDescent="0.2">
      <c r="A7068" s="132"/>
      <c r="B7068" s="133"/>
      <c r="C7068" s="92"/>
      <c r="D7068" s="134"/>
      <c r="E7068" s="132"/>
      <c r="F7068" s="135"/>
      <c r="G7068" s="135"/>
      <c r="H7068" s="136"/>
    </row>
    <row r="7069" spans="1:8" x14ac:dyDescent="0.2">
      <c r="A7069" s="132"/>
      <c r="B7069" s="133"/>
      <c r="C7069" s="92"/>
      <c r="D7069" s="134"/>
      <c r="E7069" s="132"/>
      <c r="F7069" s="135"/>
      <c r="G7069" s="135"/>
      <c r="H7069" s="136"/>
    </row>
    <row r="7070" spans="1:8" x14ac:dyDescent="0.2">
      <c r="A7070" s="132"/>
      <c r="B7070" s="133"/>
      <c r="C7070" s="92"/>
      <c r="D7070" s="134"/>
      <c r="E7070" s="132"/>
      <c r="F7070" s="135"/>
      <c r="G7070" s="135"/>
      <c r="H7070" s="136"/>
    </row>
    <row r="7071" spans="1:8" x14ac:dyDescent="0.2">
      <c r="A7071" s="132"/>
      <c r="B7071" s="133"/>
      <c r="C7071" s="92"/>
      <c r="D7071" s="134"/>
      <c r="E7071" s="132"/>
      <c r="F7071" s="135"/>
      <c r="G7071" s="135"/>
      <c r="H7071" s="136"/>
    </row>
    <row r="7072" spans="1:8" x14ac:dyDescent="0.2">
      <c r="A7072" s="132"/>
      <c r="B7072" s="133"/>
      <c r="C7072" s="92"/>
      <c r="D7072" s="134"/>
      <c r="E7072" s="132"/>
      <c r="F7072" s="135"/>
      <c r="G7072" s="135"/>
      <c r="H7072" s="136"/>
    </row>
    <row r="7073" spans="1:8" x14ac:dyDescent="0.2">
      <c r="A7073" s="132"/>
      <c r="B7073" s="133"/>
      <c r="C7073" s="92"/>
      <c r="D7073" s="134"/>
      <c r="E7073" s="132"/>
      <c r="F7073" s="135"/>
      <c r="G7073" s="135"/>
      <c r="H7073" s="136"/>
    </row>
    <row r="7074" spans="1:8" x14ac:dyDescent="0.2">
      <c r="A7074" s="132"/>
      <c r="B7074" s="133"/>
      <c r="C7074" s="92"/>
      <c r="D7074" s="134"/>
      <c r="E7074" s="132"/>
      <c r="F7074" s="135"/>
      <c r="G7074" s="135"/>
      <c r="H7074" s="136"/>
    </row>
    <row r="7075" spans="1:8" x14ac:dyDescent="0.2">
      <c r="A7075" s="132"/>
      <c r="B7075" s="133"/>
      <c r="C7075" s="92"/>
      <c r="D7075" s="134"/>
      <c r="E7075" s="132"/>
      <c r="F7075" s="135"/>
      <c r="G7075" s="135"/>
      <c r="H7075" s="136"/>
    </row>
    <row r="7076" spans="1:8" x14ac:dyDescent="0.2">
      <c r="A7076" s="132"/>
      <c r="B7076" s="133"/>
      <c r="C7076" s="92"/>
      <c r="D7076" s="134"/>
      <c r="E7076" s="132"/>
      <c r="F7076" s="135"/>
      <c r="G7076" s="135"/>
      <c r="H7076" s="136"/>
    </row>
    <row r="7077" spans="1:8" x14ac:dyDescent="0.2">
      <c r="A7077" s="132"/>
      <c r="B7077" s="133"/>
      <c r="C7077" s="92"/>
      <c r="D7077" s="134"/>
      <c r="E7077" s="132"/>
      <c r="F7077" s="135"/>
      <c r="G7077" s="135"/>
      <c r="H7077" s="136"/>
    </row>
    <row r="7078" spans="1:8" x14ac:dyDescent="0.2">
      <c r="A7078" s="132"/>
      <c r="B7078" s="133"/>
      <c r="C7078" s="92"/>
      <c r="D7078" s="134"/>
      <c r="E7078" s="132"/>
      <c r="F7078" s="135"/>
      <c r="G7078" s="135"/>
      <c r="H7078" s="136"/>
    </row>
    <row r="7079" spans="1:8" x14ac:dyDescent="0.2">
      <c r="A7079" s="132"/>
      <c r="B7079" s="133"/>
      <c r="C7079" s="92"/>
      <c r="D7079" s="134"/>
      <c r="E7079" s="132"/>
      <c r="F7079" s="135"/>
      <c r="G7079" s="135"/>
      <c r="H7079" s="136"/>
    </row>
    <row r="7080" spans="1:8" x14ac:dyDescent="0.2">
      <c r="A7080" s="132"/>
      <c r="B7080" s="133"/>
      <c r="C7080" s="92"/>
      <c r="D7080" s="134"/>
      <c r="E7080" s="132"/>
      <c r="F7080" s="135"/>
      <c r="G7080" s="135"/>
      <c r="H7080" s="136"/>
    </row>
    <row r="7081" spans="1:8" x14ac:dyDescent="0.2">
      <c r="A7081" s="132"/>
      <c r="B7081" s="133"/>
      <c r="C7081" s="92"/>
      <c r="D7081" s="134"/>
      <c r="E7081" s="132"/>
      <c r="F7081" s="135"/>
      <c r="G7081" s="135"/>
      <c r="H7081" s="136"/>
    </row>
    <row r="7082" spans="1:8" x14ac:dyDescent="0.2">
      <c r="A7082" s="132"/>
      <c r="B7082" s="133"/>
      <c r="C7082" s="92"/>
      <c r="D7082" s="134"/>
      <c r="E7082" s="132"/>
      <c r="F7082" s="135"/>
      <c r="G7082" s="135"/>
      <c r="H7082" s="136"/>
    </row>
    <row r="7083" spans="1:8" x14ac:dyDescent="0.2">
      <c r="A7083" s="132"/>
      <c r="B7083" s="133"/>
      <c r="C7083" s="92"/>
      <c r="D7083" s="134"/>
      <c r="E7083" s="132"/>
      <c r="F7083" s="135"/>
      <c r="G7083" s="135"/>
      <c r="H7083" s="136"/>
    </row>
    <row r="7084" spans="1:8" x14ac:dyDescent="0.2">
      <c r="A7084" s="132"/>
      <c r="B7084" s="133"/>
      <c r="C7084" s="92"/>
      <c r="D7084" s="134"/>
      <c r="E7084" s="132"/>
      <c r="F7084" s="135"/>
      <c r="G7084" s="135"/>
      <c r="H7084" s="136"/>
    </row>
    <row r="7085" spans="1:8" x14ac:dyDescent="0.2">
      <c r="A7085" s="132"/>
      <c r="B7085" s="133"/>
      <c r="C7085" s="92"/>
      <c r="D7085" s="134"/>
      <c r="E7085" s="132"/>
      <c r="F7085" s="135"/>
      <c r="G7085" s="135"/>
      <c r="H7085" s="136"/>
    </row>
    <row r="7086" spans="1:8" x14ac:dyDescent="0.2">
      <c r="A7086" s="132"/>
      <c r="B7086" s="133"/>
      <c r="C7086" s="92"/>
      <c r="D7086" s="134"/>
      <c r="E7086" s="132"/>
      <c r="F7086" s="135"/>
      <c r="G7086" s="135"/>
      <c r="H7086" s="136"/>
    </row>
    <row r="7087" spans="1:8" x14ac:dyDescent="0.2">
      <c r="A7087" s="132"/>
      <c r="B7087" s="133"/>
      <c r="C7087" s="92"/>
      <c r="D7087" s="134"/>
      <c r="E7087" s="132"/>
      <c r="F7087" s="135"/>
      <c r="G7087" s="135"/>
      <c r="H7087" s="136"/>
    </row>
    <row r="7088" spans="1:8" x14ac:dyDescent="0.2">
      <c r="A7088" s="132"/>
      <c r="B7088" s="133"/>
      <c r="C7088" s="92"/>
      <c r="D7088" s="134"/>
      <c r="E7088" s="132"/>
      <c r="F7088" s="135"/>
      <c r="G7088" s="135"/>
      <c r="H7088" s="136"/>
    </row>
    <row r="7089" spans="1:8" x14ac:dyDescent="0.2">
      <c r="A7089" s="132"/>
      <c r="B7089" s="133"/>
      <c r="C7089" s="92"/>
      <c r="D7089" s="134"/>
      <c r="E7089" s="132"/>
      <c r="F7089" s="135"/>
      <c r="G7089" s="135"/>
      <c r="H7089" s="136"/>
    </row>
    <row r="7090" spans="1:8" x14ac:dyDescent="0.2">
      <c r="A7090" s="132"/>
      <c r="B7090" s="133"/>
      <c r="C7090" s="92"/>
      <c r="D7090" s="134"/>
      <c r="E7090" s="132"/>
      <c r="F7090" s="135"/>
      <c r="G7090" s="135"/>
      <c r="H7090" s="136"/>
    </row>
    <row r="7091" spans="1:8" x14ac:dyDescent="0.2">
      <c r="A7091" s="132"/>
      <c r="B7091" s="133"/>
      <c r="C7091" s="92"/>
      <c r="D7091" s="134"/>
      <c r="E7091" s="132"/>
      <c r="F7091" s="135"/>
      <c r="G7091" s="135"/>
      <c r="H7091" s="136"/>
    </row>
    <row r="7092" spans="1:8" x14ac:dyDescent="0.2">
      <c r="A7092" s="132"/>
      <c r="B7092" s="133"/>
      <c r="C7092" s="92"/>
      <c r="D7092" s="134"/>
      <c r="E7092" s="132"/>
      <c r="F7092" s="135"/>
      <c r="G7092" s="135"/>
      <c r="H7092" s="136"/>
    </row>
    <row r="7093" spans="1:8" x14ac:dyDescent="0.2">
      <c r="A7093" s="132"/>
      <c r="B7093" s="133"/>
      <c r="C7093" s="92"/>
      <c r="D7093" s="134"/>
      <c r="E7093" s="132"/>
      <c r="F7093" s="135"/>
      <c r="G7093" s="135"/>
      <c r="H7093" s="136"/>
    </row>
    <row r="7094" spans="1:8" x14ac:dyDescent="0.2">
      <c r="A7094" s="132"/>
      <c r="B7094" s="133"/>
      <c r="C7094" s="92"/>
      <c r="D7094" s="134"/>
      <c r="E7094" s="132"/>
      <c r="F7094" s="135"/>
      <c r="G7094" s="135"/>
      <c r="H7094" s="136"/>
    </row>
    <row r="7095" spans="1:8" x14ac:dyDescent="0.2">
      <c r="A7095" s="132"/>
      <c r="B7095" s="133"/>
      <c r="C7095" s="92"/>
      <c r="D7095" s="134"/>
      <c r="E7095" s="132"/>
      <c r="F7095" s="135"/>
      <c r="G7095" s="135"/>
      <c r="H7095" s="136"/>
    </row>
    <row r="7096" spans="1:8" x14ac:dyDescent="0.2">
      <c r="A7096" s="132"/>
      <c r="B7096" s="133"/>
      <c r="C7096" s="92"/>
      <c r="D7096" s="134"/>
      <c r="E7096" s="132"/>
      <c r="F7096" s="135"/>
      <c r="G7096" s="135"/>
      <c r="H7096" s="136"/>
    </row>
    <row r="7097" spans="1:8" x14ac:dyDescent="0.2">
      <c r="A7097" s="132"/>
      <c r="B7097" s="133"/>
      <c r="C7097" s="92"/>
      <c r="D7097" s="134"/>
      <c r="E7097" s="132"/>
      <c r="F7097" s="135"/>
      <c r="G7097" s="135"/>
      <c r="H7097" s="136"/>
    </row>
    <row r="7098" spans="1:8" x14ac:dyDescent="0.2">
      <c r="A7098" s="132"/>
      <c r="B7098" s="133"/>
      <c r="C7098" s="92"/>
      <c r="D7098" s="134"/>
      <c r="E7098" s="132"/>
      <c r="F7098" s="135"/>
      <c r="G7098" s="135"/>
      <c r="H7098" s="136"/>
    </row>
    <row r="7099" spans="1:8" x14ac:dyDescent="0.2">
      <c r="A7099" s="132"/>
      <c r="B7099" s="133"/>
      <c r="C7099" s="92"/>
      <c r="D7099" s="134"/>
      <c r="E7099" s="132"/>
      <c r="F7099" s="135"/>
      <c r="G7099" s="135"/>
      <c r="H7099" s="136"/>
    </row>
    <row r="7100" spans="1:8" x14ac:dyDescent="0.2">
      <c r="A7100" s="132"/>
      <c r="B7100" s="133"/>
      <c r="C7100" s="92"/>
      <c r="D7100" s="134"/>
      <c r="E7100" s="132"/>
      <c r="F7100" s="135"/>
      <c r="G7100" s="135"/>
      <c r="H7100" s="136"/>
    </row>
    <row r="7101" spans="1:8" x14ac:dyDescent="0.2">
      <c r="A7101" s="132"/>
      <c r="B7101" s="133"/>
      <c r="C7101" s="92"/>
      <c r="D7101" s="134"/>
      <c r="E7101" s="132"/>
      <c r="F7101" s="135"/>
      <c r="G7101" s="135"/>
      <c r="H7101" s="136"/>
    </row>
    <row r="7102" spans="1:8" x14ac:dyDescent="0.2">
      <c r="A7102" s="132"/>
      <c r="B7102" s="133"/>
      <c r="C7102" s="92"/>
      <c r="D7102" s="134"/>
      <c r="E7102" s="132"/>
      <c r="F7102" s="135"/>
      <c r="G7102" s="135"/>
      <c r="H7102" s="136"/>
    </row>
    <row r="7103" spans="1:8" x14ac:dyDescent="0.2">
      <c r="A7103" s="132"/>
      <c r="B7103" s="133"/>
      <c r="C7103" s="92"/>
      <c r="D7103" s="134"/>
      <c r="E7103" s="132"/>
      <c r="F7103" s="135"/>
      <c r="G7103" s="135"/>
      <c r="H7103" s="136"/>
    </row>
    <row r="7104" spans="1:8" x14ac:dyDescent="0.2">
      <c r="A7104" s="132"/>
      <c r="B7104" s="133"/>
      <c r="C7104" s="92"/>
      <c r="D7104" s="134"/>
      <c r="E7104" s="132"/>
      <c r="F7104" s="135"/>
      <c r="G7104" s="135"/>
      <c r="H7104" s="136"/>
    </row>
    <row r="7105" spans="1:8" x14ac:dyDescent="0.2">
      <c r="A7105" s="132"/>
      <c r="B7105" s="133"/>
      <c r="C7105" s="92"/>
      <c r="D7105" s="134"/>
      <c r="E7105" s="132"/>
      <c r="F7105" s="135"/>
      <c r="G7105" s="135"/>
      <c r="H7105" s="136"/>
    </row>
    <row r="7106" spans="1:8" x14ac:dyDescent="0.2">
      <c r="A7106" s="132"/>
      <c r="B7106" s="133"/>
      <c r="C7106" s="92"/>
      <c r="D7106" s="134"/>
      <c r="E7106" s="132"/>
      <c r="F7106" s="135"/>
      <c r="G7106" s="135"/>
      <c r="H7106" s="136"/>
    </row>
    <row r="7107" spans="1:8" x14ac:dyDescent="0.2">
      <c r="A7107" s="132"/>
      <c r="B7107" s="133"/>
      <c r="C7107" s="92"/>
      <c r="D7107" s="134"/>
      <c r="E7107" s="132"/>
      <c r="F7107" s="135"/>
      <c r="G7107" s="135"/>
      <c r="H7107" s="136"/>
    </row>
    <row r="7108" spans="1:8" x14ac:dyDescent="0.2">
      <c r="A7108" s="132"/>
      <c r="B7108" s="133"/>
      <c r="C7108" s="92"/>
      <c r="D7108" s="134"/>
      <c r="E7108" s="132"/>
      <c r="F7108" s="135"/>
      <c r="G7108" s="135"/>
      <c r="H7108" s="136"/>
    </row>
    <row r="7109" spans="1:8" x14ac:dyDescent="0.2">
      <c r="A7109" s="132"/>
      <c r="B7109" s="133"/>
      <c r="C7109" s="92"/>
      <c r="D7109" s="134"/>
      <c r="E7109" s="132"/>
      <c r="F7109" s="135"/>
      <c r="G7109" s="135"/>
      <c r="H7109" s="136"/>
    </row>
    <row r="7110" spans="1:8" x14ac:dyDescent="0.2">
      <c r="A7110" s="132"/>
      <c r="B7110" s="133"/>
      <c r="C7110" s="92"/>
      <c r="D7110" s="134"/>
      <c r="E7110" s="132"/>
      <c r="F7110" s="135"/>
      <c r="G7110" s="135"/>
      <c r="H7110" s="136"/>
    </row>
    <row r="7111" spans="1:8" x14ac:dyDescent="0.2">
      <c r="A7111" s="132"/>
      <c r="B7111" s="133"/>
      <c r="C7111" s="92"/>
      <c r="D7111" s="134"/>
      <c r="E7111" s="132"/>
      <c r="F7111" s="135"/>
      <c r="G7111" s="135"/>
      <c r="H7111" s="136"/>
    </row>
    <row r="7112" spans="1:8" x14ac:dyDescent="0.2">
      <c r="A7112" s="132"/>
      <c r="B7112" s="133"/>
      <c r="C7112" s="92"/>
      <c r="D7112" s="134"/>
      <c r="E7112" s="132"/>
      <c r="F7112" s="135"/>
      <c r="G7112" s="135"/>
      <c r="H7112" s="136"/>
    </row>
    <row r="7113" spans="1:8" x14ac:dyDescent="0.2">
      <c r="A7113" s="132"/>
      <c r="B7113" s="133"/>
      <c r="C7113" s="92"/>
      <c r="D7113" s="134"/>
      <c r="E7113" s="132"/>
      <c r="F7113" s="135"/>
      <c r="G7113" s="135"/>
      <c r="H7113" s="136"/>
    </row>
    <row r="7114" spans="1:8" x14ac:dyDescent="0.2">
      <c r="A7114" s="132"/>
      <c r="B7114" s="133"/>
      <c r="C7114" s="92"/>
      <c r="D7114" s="134"/>
      <c r="E7114" s="132"/>
      <c r="F7114" s="135"/>
      <c r="G7114" s="135"/>
      <c r="H7114" s="136"/>
    </row>
    <row r="7115" spans="1:8" x14ac:dyDescent="0.2">
      <c r="A7115" s="132"/>
      <c r="B7115" s="133"/>
      <c r="C7115" s="92"/>
      <c r="D7115" s="134"/>
      <c r="E7115" s="132"/>
      <c r="F7115" s="135"/>
      <c r="G7115" s="135"/>
      <c r="H7115" s="136"/>
    </row>
    <row r="7116" spans="1:8" x14ac:dyDescent="0.2">
      <c r="A7116" s="132"/>
      <c r="B7116" s="133"/>
      <c r="C7116" s="92"/>
      <c r="D7116" s="134"/>
      <c r="E7116" s="132"/>
      <c r="F7116" s="135"/>
      <c r="G7116" s="135"/>
      <c r="H7116" s="136"/>
    </row>
    <row r="7117" spans="1:8" x14ac:dyDescent="0.2">
      <c r="A7117" s="132"/>
      <c r="B7117" s="133"/>
      <c r="C7117" s="92"/>
      <c r="D7117" s="134"/>
      <c r="E7117" s="132"/>
      <c r="F7117" s="135"/>
      <c r="G7117" s="135"/>
      <c r="H7117" s="136"/>
    </row>
    <row r="7118" spans="1:8" x14ac:dyDescent="0.2">
      <c r="A7118" s="132"/>
      <c r="B7118" s="133"/>
      <c r="C7118" s="92"/>
      <c r="D7118" s="134"/>
      <c r="E7118" s="132"/>
      <c r="F7118" s="135"/>
      <c r="G7118" s="135"/>
      <c r="H7118" s="136"/>
    </row>
    <row r="7119" spans="1:8" x14ac:dyDescent="0.2">
      <c r="A7119" s="132"/>
      <c r="B7119" s="133"/>
      <c r="C7119" s="92"/>
      <c r="D7119" s="134"/>
      <c r="E7119" s="132"/>
      <c r="F7119" s="135"/>
      <c r="G7119" s="135"/>
      <c r="H7119" s="136"/>
    </row>
    <row r="7120" spans="1:8" x14ac:dyDescent="0.2">
      <c r="A7120" s="132"/>
      <c r="B7120" s="133"/>
      <c r="C7120" s="92"/>
      <c r="D7120" s="134"/>
      <c r="E7120" s="132"/>
      <c r="F7120" s="135"/>
      <c r="G7120" s="135"/>
      <c r="H7120" s="136"/>
    </row>
    <row r="7121" spans="1:8" x14ac:dyDescent="0.2">
      <c r="A7121" s="132"/>
      <c r="B7121" s="133"/>
      <c r="C7121" s="92"/>
      <c r="D7121" s="134"/>
      <c r="E7121" s="132"/>
      <c r="F7121" s="135"/>
      <c r="G7121" s="135"/>
      <c r="H7121" s="136"/>
    </row>
    <row r="7122" spans="1:8" x14ac:dyDescent="0.2">
      <c r="A7122" s="132"/>
      <c r="B7122" s="133"/>
      <c r="C7122" s="92"/>
      <c r="D7122" s="134"/>
      <c r="E7122" s="132"/>
      <c r="F7122" s="135"/>
      <c r="G7122" s="135"/>
      <c r="H7122" s="136"/>
    </row>
    <row r="7123" spans="1:8" x14ac:dyDescent="0.2">
      <c r="A7123" s="132"/>
      <c r="B7123" s="133"/>
      <c r="C7123" s="92"/>
      <c r="D7123" s="134"/>
      <c r="E7123" s="132"/>
      <c r="F7123" s="135"/>
      <c r="G7123" s="135"/>
      <c r="H7123" s="136"/>
    </row>
    <row r="7124" spans="1:8" x14ac:dyDescent="0.2">
      <c r="A7124" s="132"/>
      <c r="B7124" s="133"/>
      <c r="C7124" s="92"/>
      <c r="D7124" s="134"/>
      <c r="E7124" s="132"/>
      <c r="F7124" s="135"/>
      <c r="G7124" s="135"/>
      <c r="H7124" s="136"/>
    </row>
    <row r="7125" spans="1:8" x14ac:dyDescent="0.2">
      <c r="A7125" s="132"/>
      <c r="B7125" s="133"/>
      <c r="C7125" s="92"/>
      <c r="D7125" s="134"/>
      <c r="E7125" s="132"/>
      <c r="F7125" s="135"/>
      <c r="G7125" s="135"/>
      <c r="H7125" s="136"/>
    </row>
    <row r="7126" spans="1:8" x14ac:dyDescent="0.2">
      <c r="A7126" s="132"/>
      <c r="B7126" s="133"/>
      <c r="C7126" s="92"/>
      <c r="D7126" s="134"/>
      <c r="E7126" s="132"/>
      <c r="F7126" s="135"/>
      <c r="G7126" s="135"/>
      <c r="H7126" s="136"/>
    </row>
    <row r="7127" spans="1:8" x14ac:dyDescent="0.2">
      <c r="A7127" s="132"/>
      <c r="B7127" s="133"/>
      <c r="C7127" s="92"/>
      <c r="D7127" s="134"/>
      <c r="E7127" s="132"/>
      <c r="F7127" s="135"/>
      <c r="G7127" s="135"/>
      <c r="H7127" s="136"/>
    </row>
    <row r="7128" spans="1:8" x14ac:dyDescent="0.2">
      <c r="A7128" s="132"/>
      <c r="B7128" s="133"/>
      <c r="C7128" s="92"/>
      <c r="D7128" s="134"/>
      <c r="E7128" s="132"/>
      <c r="F7128" s="135"/>
      <c r="G7128" s="135"/>
      <c r="H7128" s="136"/>
    </row>
    <row r="7129" spans="1:8" x14ac:dyDescent="0.2">
      <c r="A7129" s="132"/>
      <c r="B7129" s="133"/>
      <c r="C7129" s="92"/>
      <c r="D7129" s="134"/>
      <c r="E7129" s="132"/>
      <c r="F7129" s="135"/>
      <c r="G7129" s="135"/>
      <c r="H7129" s="136"/>
    </row>
    <row r="7130" spans="1:8" x14ac:dyDescent="0.2">
      <c r="A7130" s="132"/>
      <c r="B7130" s="133"/>
      <c r="C7130" s="92"/>
      <c r="D7130" s="134"/>
      <c r="E7130" s="132"/>
      <c r="F7130" s="135"/>
      <c r="G7130" s="135"/>
      <c r="H7130" s="136"/>
    </row>
    <row r="7131" spans="1:8" x14ac:dyDescent="0.2">
      <c r="A7131" s="132"/>
      <c r="B7131" s="133"/>
      <c r="C7131" s="92"/>
      <c r="D7131" s="134"/>
      <c r="E7131" s="132"/>
      <c r="F7131" s="135"/>
      <c r="G7131" s="135"/>
      <c r="H7131" s="136"/>
    </row>
    <row r="7132" spans="1:8" x14ac:dyDescent="0.2">
      <c r="A7132" s="132"/>
      <c r="B7132" s="133"/>
      <c r="C7132" s="92"/>
      <c r="D7132" s="134"/>
      <c r="E7132" s="132"/>
      <c r="F7132" s="135"/>
      <c r="G7132" s="135"/>
      <c r="H7132" s="136"/>
    </row>
    <row r="7133" spans="1:8" x14ac:dyDescent="0.2">
      <c r="A7133" s="132"/>
      <c r="B7133" s="133"/>
      <c r="C7133" s="92"/>
      <c r="D7133" s="134"/>
      <c r="E7133" s="132"/>
      <c r="F7133" s="135"/>
      <c r="G7133" s="135"/>
      <c r="H7133" s="136"/>
    </row>
    <row r="7134" spans="1:8" x14ac:dyDescent="0.2">
      <c r="A7134" s="132"/>
      <c r="B7134" s="133"/>
      <c r="C7134" s="92"/>
      <c r="D7134" s="134"/>
      <c r="E7134" s="132"/>
      <c r="F7134" s="135"/>
      <c r="G7134" s="135"/>
      <c r="H7134" s="136"/>
    </row>
    <row r="7135" spans="1:8" x14ac:dyDescent="0.2">
      <c r="A7135" s="132"/>
      <c r="B7135" s="133"/>
      <c r="C7135" s="92"/>
      <c r="D7135" s="134"/>
      <c r="E7135" s="132"/>
      <c r="F7135" s="135"/>
      <c r="G7135" s="135"/>
      <c r="H7135" s="136"/>
    </row>
    <row r="7136" spans="1:8" x14ac:dyDescent="0.2">
      <c r="A7136" s="132"/>
      <c r="B7136" s="133"/>
      <c r="C7136" s="92"/>
      <c r="D7136" s="134"/>
      <c r="E7136" s="132"/>
      <c r="F7136" s="135"/>
      <c r="G7136" s="135"/>
      <c r="H7136" s="136"/>
    </row>
    <row r="7137" spans="1:8" x14ac:dyDescent="0.2">
      <c r="A7137" s="132"/>
      <c r="B7137" s="133"/>
      <c r="C7137" s="92"/>
      <c r="D7137" s="134"/>
      <c r="E7137" s="132"/>
      <c r="F7137" s="135"/>
      <c r="G7137" s="135"/>
      <c r="H7137" s="136"/>
    </row>
    <row r="7138" spans="1:8" x14ac:dyDescent="0.2">
      <c r="A7138" s="132"/>
      <c r="B7138" s="133"/>
      <c r="C7138" s="92"/>
      <c r="D7138" s="134"/>
      <c r="E7138" s="132"/>
      <c r="F7138" s="135"/>
      <c r="G7138" s="135"/>
      <c r="H7138" s="136"/>
    </row>
    <row r="7139" spans="1:8" x14ac:dyDescent="0.2">
      <c r="A7139" s="132"/>
      <c r="B7139" s="133"/>
      <c r="C7139" s="92"/>
      <c r="D7139" s="134"/>
      <c r="E7139" s="132"/>
      <c r="F7139" s="135"/>
      <c r="G7139" s="135"/>
      <c r="H7139" s="136"/>
    </row>
    <row r="7140" spans="1:8" x14ac:dyDescent="0.2">
      <c r="A7140" s="132"/>
      <c r="B7140" s="133"/>
      <c r="C7140" s="92"/>
      <c r="D7140" s="134"/>
      <c r="E7140" s="132"/>
      <c r="F7140" s="135"/>
      <c r="G7140" s="135"/>
      <c r="H7140" s="136"/>
    </row>
    <row r="7141" spans="1:8" x14ac:dyDescent="0.2">
      <c r="A7141" s="132"/>
      <c r="B7141" s="133"/>
      <c r="C7141" s="92"/>
      <c r="D7141" s="134"/>
      <c r="E7141" s="132"/>
      <c r="F7141" s="135"/>
      <c r="G7141" s="135"/>
      <c r="H7141" s="136"/>
    </row>
    <row r="7142" spans="1:8" x14ac:dyDescent="0.2">
      <c r="A7142" s="132"/>
      <c r="B7142" s="133"/>
      <c r="C7142" s="92"/>
      <c r="D7142" s="134"/>
      <c r="E7142" s="132"/>
      <c r="F7142" s="135"/>
      <c r="G7142" s="135"/>
      <c r="H7142" s="136"/>
    </row>
    <row r="7143" spans="1:8" x14ac:dyDescent="0.2">
      <c r="A7143" s="132"/>
      <c r="B7143" s="133"/>
      <c r="C7143" s="92"/>
      <c r="D7143" s="134"/>
      <c r="E7143" s="132"/>
      <c r="F7143" s="135"/>
      <c r="G7143" s="135"/>
      <c r="H7143" s="136"/>
    </row>
    <row r="7144" spans="1:8" x14ac:dyDescent="0.2">
      <c r="A7144" s="132"/>
      <c r="B7144" s="133"/>
      <c r="C7144" s="92"/>
      <c r="D7144" s="134"/>
      <c r="E7144" s="132"/>
      <c r="F7144" s="135"/>
      <c r="G7144" s="135"/>
      <c r="H7144" s="136"/>
    </row>
    <row r="7145" spans="1:8" x14ac:dyDescent="0.2">
      <c r="A7145" s="132"/>
      <c r="B7145" s="133"/>
      <c r="C7145" s="92"/>
      <c r="D7145" s="134"/>
      <c r="E7145" s="132"/>
      <c r="F7145" s="135"/>
      <c r="G7145" s="135"/>
      <c r="H7145" s="136"/>
    </row>
    <row r="7146" spans="1:8" x14ac:dyDescent="0.2">
      <c r="A7146" s="132"/>
      <c r="B7146" s="133"/>
      <c r="C7146" s="92"/>
      <c r="D7146" s="134"/>
      <c r="E7146" s="132"/>
      <c r="F7146" s="135"/>
      <c r="G7146" s="135"/>
      <c r="H7146" s="136"/>
    </row>
    <row r="7147" spans="1:8" x14ac:dyDescent="0.2">
      <c r="A7147" s="132"/>
      <c r="B7147" s="133"/>
      <c r="C7147" s="92"/>
      <c r="D7147" s="134"/>
      <c r="E7147" s="132"/>
      <c r="F7147" s="135"/>
      <c r="G7147" s="135"/>
      <c r="H7147" s="136"/>
    </row>
    <row r="7148" spans="1:8" x14ac:dyDescent="0.2">
      <c r="A7148" s="132"/>
      <c r="B7148" s="133"/>
      <c r="C7148" s="92"/>
      <c r="D7148" s="134"/>
      <c r="E7148" s="132"/>
      <c r="F7148" s="135"/>
      <c r="G7148" s="135"/>
      <c r="H7148" s="136"/>
    </row>
    <row r="7149" spans="1:8" x14ac:dyDescent="0.2">
      <c r="A7149" s="132"/>
      <c r="B7149" s="133"/>
      <c r="C7149" s="92"/>
      <c r="D7149" s="134"/>
      <c r="E7149" s="132"/>
      <c r="F7149" s="135"/>
      <c r="G7149" s="135"/>
      <c r="H7149" s="136"/>
    </row>
    <row r="7150" spans="1:8" x14ac:dyDescent="0.2">
      <c r="A7150" s="132"/>
      <c r="B7150" s="133"/>
      <c r="C7150" s="92"/>
      <c r="D7150" s="134"/>
      <c r="E7150" s="132"/>
      <c r="F7150" s="135"/>
      <c r="G7150" s="135"/>
      <c r="H7150" s="136"/>
    </row>
    <row r="7151" spans="1:8" x14ac:dyDescent="0.2">
      <c r="A7151" s="132"/>
      <c r="B7151" s="133"/>
      <c r="C7151" s="92"/>
      <c r="D7151" s="134"/>
      <c r="E7151" s="132"/>
      <c r="F7151" s="135"/>
      <c r="G7151" s="135"/>
      <c r="H7151" s="136"/>
    </row>
    <row r="7152" spans="1:8" x14ac:dyDescent="0.2">
      <c r="A7152" s="132"/>
      <c r="B7152" s="133"/>
      <c r="C7152" s="92"/>
      <c r="D7152" s="134"/>
      <c r="E7152" s="132"/>
      <c r="F7152" s="135"/>
      <c r="G7152" s="135"/>
      <c r="H7152" s="136"/>
    </row>
    <row r="7153" spans="1:8" x14ac:dyDescent="0.2">
      <c r="A7153" s="132"/>
      <c r="B7153" s="133"/>
      <c r="C7153" s="92"/>
      <c r="D7153" s="134"/>
      <c r="E7153" s="132"/>
      <c r="F7153" s="135"/>
      <c r="G7153" s="135"/>
      <c r="H7153" s="136"/>
    </row>
    <row r="7154" spans="1:8" x14ac:dyDescent="0.2">
      <c r="A7154" s="132"/>
      <c r="B7154" s="133"/>
      <c r="C7154" s="92"/>
      <c r="D7154" s="134"/>
      <c r="E7154" s="132"/>
      <c r="F7154" s="135"/>
      <c r="G7154" s="135"/>
      <c r="H7154" s="136"/>
    </row>
    <row r="7155" spans="1:8" x14ac:dyDescent="0.2">
      <c r="A7155" s="132"/>
      <c r="B7155" s="133"/>
      <c r="C7155" s="92"/>
      <c r="D7155" s="134"/>
      <c r="E7155" s="132"/>
      <c r="F7155" s="135"/>
      <c r="G7155" s="135"/>
      <c r="H7155" s="136"/>
    </row>
    <row r="7156" spans="1:8" x14ac:dyDescent="0.2">
      <c r="A7156" s="132"/>
      <c r="B7156" s="133"/>
      <c r="C7156" s="92"/>
      <c r="D7156" s="134"/>
      <c r="E7156" s="132"/>
      <c r="F7156" s="135"/>
      <c r="G7156" s="135"/>
      <c r="H7156" s="136"/>
    </row>
    <row r="7157" spans="1:8" x14ac:dyDescent="0.2">
      <c r="A7157" s="132"/>
      <c r="B7157" s="133"/>
      <c r="C7157" s="92"/>
      <c r="D7157" s="134"/>
      <c r="E7157" s="132"/>
      <c r="F7157" s="135"/>
      <c r="G7157" s="135"/>
      <c r="H7157" s="136"/>
    </row>
    <row r="7158" spans="1:8" x14ac:dyDescent="0.2">
      <c r="A7158" s="132"/>
      <c r="B7158" s="133"/>
      <c r="C7158" s="92"/>
      <c r="D7158" s="134"/>
      <c r="E7158" s="132"/>
      <c r="F7158" s="135"/>
      <c r="G7158" s="135"/>
      <c r="H7158" s="136"/>
    </row>
    <row r="7159" spans="1:8" x14ac:dyDescent="0.2">
      <c r="A7159" s="132"/>
      <c r="B7159" s="133"/>
      <c r="C7159" s="92"/>
      <c r="D7159" s="134"/>
      <c r="E7159" s="132"/>
      <c r="F7159" s="135"/>
      <c r="G7159" s="135"/>
      <c r="H7159" s="136"/>
    </row>
    <row r="7160" spans="1:8" x14ac:dyDescent="0.2">
      <c r="A7160" s="132"/>
      <c r="B7160" s="133"/>
      <c r="C7160" s="92"/>
      <c r="D7160" s="134"/>
      <c r="E7160" s="132"/>
      <c r="F7160" s="135"/>
      <c r="G7160" s="135"/>
      <c r="H7160" s="136"/>
    </row>
    <row r="7161" spans="1:8" x14ac:dyDescent="0.2">
      <c r="A7161" s="132"/>
      <c r="B7161" s="133"/>
      <c r="C7161" s="92"/>
      <c r="D7161" s="134"/>
      <c r="E7161" s="132"/>
      <c r="F7161" s="135"/>
      <c r="G7161" s="135"/>
      <c r="H7161" s="136"/>
    </row>
    <row r="7162" spans="1:8" x14ac:dyDescent="0.2">
      <c r="A7162" s="132"/>
      <c r="B7162" s="133"/>
      <c r="C7162" s="92"/>
      <c r="D7162" s="134"/>
      <c r="E7162" s="132"/>
      <c r="F7162" s="135"/>
      <c r="G7162" s="135"/>
      <c r="H7162" s="136"/>
    </row>
    <row r="7163" spans="1:8" x14ac:dyDescent="0.2">
      <c r="A7163" s="132"/>
      <c r="B7163" s="133"/>
      <c r="C7163" s="92"/>
      <c r="D7163" s="134"/>
      <c r="E7163" s="132"/>
      <c r="F7163" s="135"/>
      <c r="G7163" s="135"/>
      <c r="H7163" s="136"/>
    </row>
    <row r="7164" spans="1:8" x14ac:dyDescent="0.2">
      <c r="A7164" s="132"/>
      <c r="B7164" s="133"/>
      <c r="C7164" s="92"/>
      <c r="D7164" s="134"/>
      <c r="E7164" s="132"/>
      <c r="F7164" s="135"/>
      <c r="G7164" s="135"/>
      <c r="H7164" s="136"/>
    </row>
    <row r="7165" spans="1:8" x14ac:dyDescent="0.2">
      <c r="A7165" s="132"/>
      <c r="B7165" s="133"/>
      <c r="C7165" s="92"/>
      <c r="D7165" s="134"/>
      <c r="E7165" s="132"/>
      <c r="F7165" s="135"/>
      <c r="G7165" s="135"/>
      <c r="H7165" s="136"/>
    </row>
    <row r="7166" spans="1:8" x14ac:dyDescent="0.2">
      <c r="A7166" s="132"/>
      <c r="B7166" s="133"/>
      <c r="C7166" s="92"/>
      <c r="D7166" s="134"/>
      <c r="E7166" s="132"/>
      <c r="F7166" s="135"/>
      <c r="G7166" s="135"/>
      <c r="H7166" s="136"/>
    </row>
    <row r="7167" spans="1:8" x14ac:dyDescent="0.2">
      <c r="A7167" s="132"/>
      <c r="B7167" s="133"/>
      <c r="C7167" s="92"/>
      <c r="D7167" s="134"/>
      <c r="E7167" s="132"/>
      <c r="F7167" s="135"/>
      <c r="G7167" s="135"/>
      <c r="H7167" s="136"/>
    </row>
    <row r="7168" spans="1:8" x14ac:dyDescent="0.2">
      <c r="A7168" s="132"/>
      <c r="B7168" s="133"/>
      <c r="C7168" s="92"/>
      <c r="D7168" s="134"/>
      <c r="E7168" s="132"/>
      <c r="F7168" s="135"/>
      <c r="G7168" s="135"/>
      <c r="H7168" s="136"/>
    </row>
    <row r="7169" spans="1:8" x14ac:dyDescent="0.2">
      <c r="A7169" s="132"/>
      <c r="B7169" s="133"/>
      <c r="C7169" s="92"/>
      <c r="D7169" s="134"/>
      <c r="E7169" s="132"/>
      <c r="F7169" s="135"/>
      <c r="G7169" s="135"/>
      <c r="H7169" s="136"/>
    </row>
    <row r="7170" spans="1:8" x14ac:dyDescent="0.2">
      <c r="A7170" s="132"/>
      <c r="B7170" s="133"/>
      <c r="C7170" s="92"/>
      <c r="D7170" s="134"/>
      <c r="E7170" s="132"/>
      <c r="F7170" s="135"/>
      <c r="G7170" s="135"/>
      <c r="H7170" s="136"/>
    </row>
    <row r="7171" spans="1:8" x14ac:dyDescent="0.2">
      <c r="A7171" s="132"/>
      <c r="B7171" s="133"/>
      <c r="C7171" s="92"/>
      <c r="D7171" s="134"/>
      <c r="E7171" s="132"/>
      <c r="F7171" s="135"/>
      <c r="G7171" s="135"/>
      <c r="H7171" s="136"/>
    </row>
    <row r="7172" spans="1:8" x14ac:dyDescent="0.2">
      <c r="A7172" s="132"/>
      <c r="B7172" s="133"/>
      <c r="C7172" s="92"/>
      <c r="D7172" s="134"/>
      <c r="E7172" s="132"/>
      <c r="F7172" s="135"/>
      <c r="G7172" s="135"/>
      <c r="H7172" s="136"/>
    </row>
    <row r="7173" spans="1:8" x14ac:dyDescent="0.2">
      <c r="A7173" s="132"/>
      <c r="B7173" s="133"/>
      <c r="C7173" s="92"/>
      <c r="D7173" s="134"/>
      <c r="E7173" s="132"/>
      <c r="F7173" s="135"/>
      <c r="G7173" s="135"/>
      <c r="H7173" s="136"/>
    </row>
    <row r="7174" spans="1:8" x14ac:dyDescent="0.2">
      <c r="A7174" s="132"/>
      <c r="B7174" s="133"/>
      <c r="C7174" s="92"/>
      <c r="D7174" s="134"/>
      <c r="E7174" s="132"/>
      <c r="F7174" s="135"/>
      <c r="G7174" s="135"/>
      <c r="H7174" s="136"/>
    </row>
    <row r="7175" spans="1:8" x14ac:dyDescent="0.2">
      <c r="A7175" s="132"/>
      <c r="B7175" s="133"/>
      <c r="C7175" s="92"/>
      <c r="D7175" s="134"/>
      <c r="E7175" s="132"/>
      <c r="F7175" s="135"/>
      <c r="G7175" s="135"/>
      <c r="H7175" s="136"/>
    </row>
    <row r="7176" spans="1:8" x14ac:dyDescent="0.2">
      <c r="A7176" s="132"/>
      <c r="B7176" s="133"/>
      <c r="C7176" s="92"/>
      <c r="D7176" s="134"/>
      <c r="E7176" s="132"/>
      <c r="F7176" s="135"/>
      <c r="G7176" s="135"/>
      <c r="H7176" s="136"/>
    </row>
    <row r="7177" spans="1:8" x14ac:dyDescent="0.2">
      <c r="A7177" s="132"/>
      <c r="B7177" s="133"/>
      <c r="C7177" s="92"/>
      <c r="D7177" s="134"/>
      <c r="E7177" s="132"/>
      <c r="F7177" s="135"/>
      <c r="G7177" s="135"/>
      <c r="H7177" s="136"/>
    </row>
    <row r="7178" spans="1:8" x14ac:dyDescent="0.2">
      <c r="A7178" s="132"/>
      <c r="B7178" s="133"/>
      <c r="C7178" s="92"/>
      <c r="D7178" s="134"/>
      <c r="E7178" s="132"/>
      <c r="F7178" s="135"/>
      <c r="G7178" s="135"/>
      <c r="H7178" s="136"/>
    </row>
    <row r="7179" spans="1:8" x14ac:dyDescent="0.2">
      <c r="A7179" s="132"/>
      <c r="B7179" s="133"/>
      <c r="C7179" s="92"/>
      <c r="D7179" s="134"/>
      <c r="E7179" s="132"/>
      <c r="F7179" s="135"/>
      <c r="G7179" s="135"/>
      <c r="H7179" s="136"/>
    </row>
    <row r="7180" spans="1:8" x14ac:dyDescent="0.2">
      <c r="A7180" s="132"/>
      <c r="B7180" s="133"/>
      <c r="C7180" s="92"/>
      <c r="D7180" s="134"/>
      <c r="E7180" s="132"/>
      <c r="F7180" s="135"/>
      <c r="G7180" s="135"/>
      <c r="H7180" s="136"/>
    </row>
    <row r="7181" spans="1:8" x14ac:dyDescent="0.2">
      <c r="A7181" s="132"/>
      <c r="B7181" s="133"/>
      <c r="C7181" s="92"/>
      <c r="D7181" s="134"/>
      <c r="E7181" s="132"/>
      <c r="F7181" s="135"/>
      <c r="G7181" s="135"/>
      <c r="H7181" s="136"/>
    </row>
    <row r="7182" spans="1:8" x14ac:dyDescent="0.2">
      <c r="A7182" s="132"/>
      <c r="B7182" s="133"/>
      <c r="C7182" s="92"/>
      <c r="D7182" s="134"/>
      <c r="E7182" s="132"/>
      <c r="F7182" s="135"/>
      <c r="G7182" s="135"/>
      <c r="H7182" s="136"/>
    </row>
    <row r="7183" spans="1:8" x14ac:dyDescent="0.2">
      <c r="A7183" s="132"/>
      <c r="B7183" s="133"/>
      <c r="C7183" s="92"/>
      <c r="D7183" s="134"/>
      <c r="E7183" s="132"/>
      <c r="F7183" s="135"/>
      <c r="G7183" s="135"/>
      <c r="H7183" s="136"/>
    </row>
    <row r="7184" spans="1:8" x14ac:dyDescent="0.2">
      <c r="A7184" s="132"/>
      <c r="B7184" s="133"/>
      <c r="C7184" s="92"/>
      <c r="D7184" s="134"/>
      <c r="E7184" s="132"/>
      <c r="F7184" s="135"/>
      <c r="G7184" s="135"/>
      <c r="H7184" s="136"/>
    </row>
    <row r="7185" spans="1:8" x14ac:dyDescent="0.2">
      <c r="A7185" s="132"/>
      <c r="B7185" s="133"/>
      <c r="C7185" s="92"/>
      <c r="D7185" s="134"/>
      <c r="E7185" s="132"/>
      <c r="F7185" s="135"/>
      <c r="G7185" s="135"/>
      <c r="H7185" s="136"/>
    </row>
    <row r="7186" spans="1:8" x14ac:dyDescent="0.2">
      <c r="A7186" s="132"/>
      <c r="B7186" s="133"/>
      <c r="C7186" s="92"/>
      <c r="D7186" s="134"/>
      <c r="E7186" s="132"/>
      <c r="F7186" s="135"/>
      <c r="G7186" s="135"/>
      <c r="H7186" s="136"/>
    </row>
    <row r="7187" spans="1:8" x14ac:dyDescent="0.2">
      <c r="A7187" s="132"/>
      <c r="B7187" s="133"/>
      <c r="C7187" s="92"/>
      <c r="D7187" s="134"/>
      <c r="E7187" s="132"/>
      <c r="F7187" s="135"/>
      <c r="G7187" s="135"/>
      <c r="H7187" s="136"/>
    </row>
    <row r="7188" spans="1:8" x14ac:dyDescent="0.2">
      <c r="A7188" s="132"/>
      <c r="B7188" s="133"/>
      <c r="C7188" s="92"/>
      <c r="D7188" s="134"/>
      <c r="E7188" s="132"/>
      <c r="F7188" s="135"/>
      <c r="G7188" s="135"/>
      <c r="H7188" s="136"/>
    </row>
    <row r="7189" spans="1:8" x14ac:dyDescent="0.2">
      <c r="A7189" s="132"/>
      <c r="B7189" s="133"/>
      <c r="C7189" s="92"/>
      <c r="D7189" s="134"/>
      <c r="E7189" s="132"/>
      <c r="F7189" s="135"/>
      <c r="G7189" s="135"/>
      <c r="H7189" s="136"/>
    </row>
    <row r="7190" spans="1:8" x14ac:dyDescent="0.2">
      <c r="A7190" s="132"/>
      <c r="B7190" s="133"/>
      <c r="C7190" s="92"/>
      <c r="D7190" s="134"/>
      <c r="E7190" s="132"/>
      <c r="F7190" s="135"/>
      <c r="G7190" s="135"/>
      <c r="H7190" s="136"/>
    </row>
    <row r="7191" spans="1:8" x14ac:dyDescent="0.2">
      <c r="A7191" s="132"/>
      <c r="B7191" s="133"/>
      <c r="C7191" s="92"/>
      <c r="D7191" s="134"/>
      <c r="E7191" s="132"/>
      <c r="F7191" s="135"/>
      <c r="G7191" s="135"/>
      <c r="H7191" s="136"/>
    </row>
    <row r="7192" spans="1:8" x14ac:dyDescent="0.2">
      <c r="A7192" s="132"/>
      <c r="B7192" s="133"/>
      <c r="C7192" s="92"/>
      <c r="D7192" s="134"/>
      <c r="E7192" s="132"/>
      <c r="F7192" s="135"/>
      <c r="G7192" s="135"/>
      <c r="H7192" s="136"/>
    </row>
    <row r="7193" spans="1:8" x14ac:dyDescent="0.2">
      <c r="A7193" s="132"/>
      <c r="B7193" s="133"/>
      <c r="C7193" s="92"/>
      <c r="D7193" s="134"/>
      <c r="E7193" s="132"/>
      <c r="F7193" s="135"/>
      <c r="G7193" s="135"/>
      <c r="H7193" s="136"/>
    </row>
    <row r="7194" spans="1:8" x14ac:dyDescent="0.2">
      <c r="A7194" s="132"/>
      <c r="B7194" s="133"/>
      <c r="C7194" s="92"/>
      <c r="D7194" s="134"/>
      <c r="E7194" s="132"/>
      <c r="F7194" s="135"/>
      <c r="G7194" s="135"/>
      <c r="H7194" s="136"/>
    </row>
    <row r="7195" spans="1:8" x14ac:dyDescent="0.2">
      <c r="A7195" s="132"/>
      <c r="B7195" s="133"/>
      <c r="C7195" s="92"/>
      <c r="D7195" s="134"/>
      <c r="E7195" s="132"/>
      <c r="F7195" s="135"/>
      <c r="G7195" s="135"/>
      <c r="H7195" s="136"/>
    </row>
    <row r="7196" spans="1:8" x14ac:dyDescent="0.2">
      <c r="A7196" s="132"/>
      <c r="B7196" s="133"/>
      <c r="C7196" s="92"/>
      <c r="D7196" s="134"/>
      <c r="E7196" s="132"/>
      <c r="F7196" s="135"/>
      <c r="G7196" s="135"/>
      <c r="H7196" s="136"/>
    </row>
    <row r="7197" spans="1:8" x14ac:dyDescent="0.2">
      <c r="A7197" s="132"/>
      <c r="B7197" s="133"/>
      <c r="C7197" s="92"/>
      <c r="D7197" s="134"/>
      <c r="E7197" s="132"/>
      <c r="F7197" s="135"/>
      <c r="G7197" s="135"/>
      <c r="H7197" s="136"/>
    </row>
    <row r="7198" spans="1:8" x14ac:dyDescent="0.2">
      <c r="A7198" s="132"/>
      <c r="B7198" s="133"/>
      <c r="C7198" s="92"/>
      <c r="D7198" s="134"/>
      <c r="E7198" s="132"/>
      <c r="F7198" s="135"/>
      <c r="G7198" s="135"/>
      <c r="H7198" s="136"/>
    </row>
    <row r="7199" spans="1:8" x14ac:dyDescent="0.2">
      <c r="A7199" s="132"/>
      <c r="B7199" s="133"/>
      <c r="C7199" s="92"/>
      <c r="D7199" s="134"/>
      <c r="E7199" s="132"/>
      <c r="F7199" s="135"/>
      <c r="G7199" s="135"/>
      <c r="H7199" s="136"/>
    </row>
    <row r="7200" spans="1:8" x14ac:dyDescent="0.2">
      <c r="A7200" s="132"/>
      <c r="B7200" s="133"/>
      <c r="C7200" s="92"/>
      <c r="D7200" s="134"/>
      <c r="E7200" s="132"/>
      <c r="F7200" s="135"/>
      <c r="G7200" s="135"/>
      <c r="H7200" s="136"/>
    </row>
    <row r="7201" spans="1:8" x14ac:dyDescent="0.2">
      <c r="A7201" s="132"/>
      <c r="B7201" s="133"/>
      <c r="C7201" s="92"/>
      <c r="D7201" s="134"/>
      <c r="E7201" s="132"/>
      <c r="F7201" s="135"/>
      <c r="G7201" s="135"/>
      <c r="H7201" s="136"/>
    </row>
    <row r="7202" spans="1:8" x14ac:dyDescent="0.2">
      <c r="A7202" s="132"/>
      <c r="B7202" s="133"/>
      <c r="C7202" s="92"/>
      <c r="D7202" s="134"/>
      <c r="E7202" s="132"/>
      <c r="F7202" s="135"/>
      <c r="G7202" s="135"/>
      <c r="H7202" s="136"/>
    </row>
    <row r="7203" spans="1:8" x14ac:dyDescent="0.2">
      <c r="A7203" s="132"/>
      <c r="B7203" s="133"/>
      <c r="C7203" s="92"/>
      <c r="D7203" s="134"/>
      <c r="E7203" s="132"/>
      <c r="F7203" s="135"/>
      <c r="G7203" s="135"/>
      <c r="H7203" s="136"/>
    </row>
    <row r="7204" spans="1:8" x14ac:dyDescent="0.2">
      <c r="A7204" s="132"/>
      <c r="B7204" s="133"/>
      <c r="C7204" s="92"/>
      <c r="D7204" s="134"/>
      <c r="E7204" s="132"/>
      <c r="F7204" s="135"/>
      <c r="G7204" s="135"/>
      <c r="H7204" s="136"/>
    </row>
    <row r="7205" spans="1:8" x14ac:dyDescent="0.2">
      <c r="A7205" s="132"/>
      <c r="B7205" s="133"/>
      <c r="C7205" s="92"/>
      <c r="D7205" s="134"/>
      <c r="E7205" s="132"/>
      <c r="F7205" s="135"/>
      <c r="G7205" s="135"/>
      <c r="H7205" s="136"/>
    </row>
    <row r="7206" spans="1:8" x14ac:dyDescent="0.2">
      <c r="A7206" s="132"/>
      <c r="B7206" s="133"/>
      <c r="C7206" s="92"/>
      <c r="D7206" s="134"/>
      <c r="E7206" s="132"/>
      <c r="F7206" s="135"/>
      <c r="G7206" s="135"/>
      <c r="H7206" s="136"/>
    </row>
    <row r="7207" spans="1:8" x14ac:dyDescent="0.2">
      <c r="A7207" s="132"/>
      <c r="B7207" s="133"/>
      <c r="C7207" s="92"/>
      <c r="D7207" s="134"/>
      <c r="E7207" s="132"/>
      <c r="F7207" s="135"/>
      <c r="G7207" s="135"/>
      <c r="H7207" s="136"/>
    </row>
    <row r="7208" spans="1:8" x14ac:dyDescent="0.2">
      <c r="A7208" s="132"/>
      <c r="B7208" s="133"/>
      <c r="C7208" s="92"/>
      <c r="D7208" s="134"/>
      <c r="E7208" s="132"/>
      <c r="F7208" s="135"/>
      <c r="G7208" s="135"/>
      <c r="H7208" s="136"/>
    </row>
    <row r="7209" spans="1:8" x14ac:dyDescent="0.2">
      <c r="A7209" s="132"/>
      <c r="B7209" s="133"/>
      <c r="C7209" s="92"/>
      <c r="D7209" s="134"/>
      <c r="E7209" s="132"/>
      <c r="F7209" s="135"/>
      <c r="G7209" s="135"/>
      <c r="H7209" s="136"/>
    </row>
    <row r="7210" spans="1:8" x14ac:dyDescent="0.2">
      <c r="A7210" s="132"/>
      <c r="B7210" s="133"/>
      <c r="C7210" s="92"/>
      <c r="D7210" s="134"/>
      <c r="E7210" s="132"/>
      <c r="F7210" s="135"/>
      <c r="G7210" s="135"/>
      <c r="H7210" s="136"/>
    </row>
    <row r="7211" spans="1:8" x14ac:dyDescent="0.2">
      <c r="A7211" s="132"/>
      <c r="B7211" s="133"/>
      <c r="C7211" s="92"/>
      <c r="D7211" s="134"/>
      <c r="E7211" s="132"/>
      <c r="F7211" s="135"/>
      <c r="G7211" s="135"/>
      <c r="H7211" s="136"/>
    </row>
    <row r="7212" spans="1:8" x14ac:dyDescent="0.2">
      <c r="A7212" s="132"/>
      <c r="B7212" s="133"/>
      <c r="C7212" s="92"/>
      <c r="D7212" s="134"/>
      <c r="E7212" s="132"/>
      <c r="F7212" s="135"/>
      <c r="G7212" s="135"/>
      <c r="H7212" s="136"/>
    </row>
    <row r="7213" spans="1:8" x14ac:dyDescent="0.2">
      <c r="A7213" s="132"/>
      <c r="B7213" s="133"/>
      <c r="C7213" s="92"/>
      <c r="D7213" s="134"/>
      <c r="E7213" s="132"/>
      <c r="F7213" s="135"/>
      <c r="G7213" s="135"/>
      <c r="H7213" s="136"/>
    </row>
    <row r="7214" spans="1:8" x14ac:dyDescent="0.2">
      <c r="A7214" s="132"/>
      <c r="B7214" s="133"/>
      <c r="C7214" s="92"/>
      <c r="D7214" s="134"/>
      <c r="E7214" s="132"/>
      <c r="F7214" s="135"/>
      <c r="G7214" s="135"/>
      <c r="H7214" s="136"/>
    </row>
    <row r="7215" spans="1:8" x14ac:dyDescent="0.2">
      <c r="A7215" s="132"/>
      <c r="B7215" s="133"/>
      <c r="C7215" s="92"/>
      <c r="D7215" s="134"/>
      <c r="E7215" s="132"/>
      <c r="F7215" s="135"/>
      <c r="G7215" s="135"/>
      <c r="H7215" s="136"/>
    </row>
    <row r="7216" spans="1:8" x14ac:dyDescent="0.2">
      <c r="A7216" s="132"/>
      <c r="B7216" s="133"/>
      <c r="C7216" s="92"/>
      <c r="D7216" s="134"/>
      <c r="E7216" s="132"/>
      <c r="F7216" s="135"/>
      <c r="G7216" s="135"/>
      <c r="H7216" s="136"/>
    </row>
    <row r="7217" spans="1:8" x14ac:dyDescent="0.2">
      <c r="A7217" s="132"/>
      <c r="B7217" s="133"/>
      <c r="C7217" s="92"/>
      <c r="D7217" s="134"/>
      <c r="E7217" s="132"/>
      <c r="F7217" s="135"/>
      <c r="G7217" s="135"/>
      <c r="H7217" s="136"/>
    </row>
    <row r="7218" spans="1:8" x14ac:dyDescent="0.2">
      <c r="A7218" s="132"/>
      <c r="B7218" s="133"/>
      <c r="C7218" s="92"/>
      <c r="D7218" s="134"/>
      <c r="E7218" s="132"/>
      <c r="F7218" s="135"/>
      <c r="G7218" s="135"/>
      <c r="H7218" s="136"/>
    </row>
    <row r="7219" spans="1:8" x14ac:dyDescent="0.2">
      <c r="A7219" s="132"/>
      <c r="B7219" s="133"/>
      <c r="C7219" s="92"/>
      <c r="D7219" s="134"/>
      <c r="E7219" s="132"/>
      <c r="F7219" s="135"/>
      <c r="G7219" s="135"/>
      <c r="H7219" s="136"/>
    </row>
    <row r="7220" spans="1:8" x14ac:dyDescent="0.2">
      <c r="A7220" s="132"/>
      <c r="B7220" s="133"/>
      <c r="C7220" s="92"/>
      <c r="D7220" s="134"/>
      <c r="E7220" s="132"/>
      <c r="F7220" s="135"/>
      <c r="G7220" s="135"/>
      <c r="H7220" s="136"/>
    </row>
    <row r="7221" spans="1:8" x14ac:dyDescent="0.2">
      <c r="A7221" s="132"/>
      <c r="B7221" s="133"/>
      <c r="C7221" s="92"/>
      <c r="D7221" s="134"/>
      <c r="E7221" s="132"/>
      <c r="F7221" s="135"/>
      <c r="G7221" s="135"/>
      <c r="H7221" s="136"/>
    </row>
    <row r="7222" spans="1:8" x14ac:dyDescent="0.2">
      <c r="A7222" s="132"/>
      <c r="B7222" s="133"/>
      <c r="C7222" s="92"/>
      <c r="D7222" s="134"/>
      <c r="E7222" s="132"/>
      <c r="F7222" s="135"/>
      <c r="G7222" s="135"/>
      <c r="H7222" s="136"/>
    </row>
    <row r="7223" spans="1:8" x14ac:dyDescent="0.2">
      <c r="A7223" s="132"/>
      <c r="B7223" s="133"/>
      <c r="C7223" s="92"/>
      <c r="D7223" s="134"/>
      <c r="E7223" s="132"/>
      <c r="F7223" s="135"/>
      <c r="G7223" s="135"/>
      <c r="H7223" s="136"/>
    </row>
    <row r="7224" spans="1:8" x14ac:dyDescent="0.2">
      <c r="A7224" s="132"/>
      <c r="B7224" s="133"/>
      <c r="C7224" s="92"/>
      <c r="D7224" s="134"/>
      <c r="E7224" s="132"/>
      <c r="F7224" s="135"/>
      <c r="G7224" s="135"/>
      <c r="H7224" s="136"/>
    </row>
    <row r="7225" spans="1:8" x14ac:dyDescent="0.2">
      <c r="A7225" s="132"/>
      <c r="B7225" s="133"/>
      <c r="C7225" s="92"/>
      <c r="D7225" s="134"/>
      <c r="E7225" s="132"/>
      <c r="F7225" s="135"/>
      <c r="G7225" s="135"/>
      <c r="H7225" s="136"/>
    </row>
    <row r="7226" spans="1:8" x14ac:dyDescent="0.2">
      <c r="A7226" s="132"/>
      <c r="B7226" s="133"/>
      <c r="C7226" s="92"/>
      <c r="D7226" s="134"/>
      <c r="E7226" s="132"/>
      <c r="F7226" s="135"/>
      <c r="G7226" s="135"/>
      <c r="H7226" s="136"/>
    </row>
    <row r="7227" spans="1:8" x14ac:dyDescent="0.2">
      <c r="A7227" s="132"/>
      <c r="B7227" s="133"/>
      <c r="C7227" s="92"/>
      <c r="D7227" s="134"/>
      <c r="E7227" s="132"/>
      <c r="F7227" s="135"/>
      <c r="G7227" s="135"/>
      <c r="H7227" s="136"/>
    </row>
    <row r="7228" spans="1:8" x14ac:dyDescent="0.2">
      <c r="A7228" s="132"/>
      <c r="B7228" s="133"/>
      <c r="C7228" s="92"/>
      <c r="D7228" s="134"/>
      <c r="E7228" s="132"/>
      <c r="F7228" s="135"/>
      <c r="G7228" s="135"/>
      <c r="H7228" s="136"/>
    </row>
    <row r="7229" spans="1:8" x14ac:dyDescent="0.2">
      <c r="A7229" s="132"/>
      <c r="B7229" s="133"/>
      <c r="C7229" s="92"/>
      <c r="D7229" s="134"/>
      <c r="E7229" s="132"/>
      <c r="F7229" s="135"/>
      <c r="G7229" s="135"/>
      <c r="H7229" s="136"/>
    </row>
    <row r="7230" spans="1:8" x14ac:dyDescent="0.2">
      <c r="A7230" s="132"/>
      <c r="B7230" s="133"/>
      <c r="C7230" s="92"/>
      <c r="D7230" s="134"/>
      <c r="E7230" s="132"/>
      <c r="F7230" s="135"/>
      <c r="G7230" s="135"/>
      <c r="H7230" s="136"/>
    </row>
    <row r="7231" spans="1:8" x14ac:dyDescent="0.2">
      <c r="A7231" s="132"/>
      <c r="B7231" s="133"/>
      <c r="C7231" s="92"/>
      <c r="D7231" s="134"/>
      <c r="E7231" s="132"/>
      <c r="F7231" s="135"/>
      <c r="G7231" s="135"/>
      <c r="H7231" s="136"/>
    </row>
    <row r="7232" spans="1:8" x14ac:dyDescent="0.2">
      <c r="A7232" s="132"/>
      <c r="B7232" s="133"/>
      <c r="C7232" s="92"/>
      <c r="D7232" s="134"/>
      <c r="E7232" s="132"/>
      <c r="F7232" s="135"/>
      <c r="G7232" s="135"/>
      <c r="H7232" s="136"/>
    </row>
    <row r="7233" spans="1:8" x14ac:dyDescent="0.2">
      <c r="A7233" s="132"/>
      <c r="B7233" s="133"/>
      <c r="C7233" s="92"/>
      <c r="D7233" s="134"/>
      <c r="E7233" s="132"/>
      <c r="F7233" s="135"/>
      <c r="G7233" s="135"/>
      <c r="H7233" s="136"/>
    </row>
    <row r="7234" spans="1:8" x14ac:dyDescent="0.2">
      <c r="A7234" s="132"/>
      <c r="B7234" s="133"/>
      <c r="C7234" s="92"/>
      <c r="D7234" s="134"/>
      <c r="E7234" s="132"/>
      <c r="F7234" s="135"/>
      <c r="G7234" s="135"/>
      <c r="H7234" s="136"/>
    </row>
    <row r="7235" spans="1:8" x14ac:dyDescent="0.2">
      <c r="A7235" s="132"/>
      <c r="B7235" s="133"/>
      <c r="C7235" s="92"/>
      <c r="D7235" s="134"/>
      <c r="E7235" s="132"/>
      <c r="F7235" s="135"/>
      <c r="G7235" s="135"/>
      <c r="H7235" s="136"/>
    </row>
    <row r="7236" spans="1:8" x14ac:dyDescent="0.2">
      <c r="A7236" s="132"/>
      <c r="B7236" s="133"/>
      <c r="C7236" s="92"/>
      <c r="D7236" s="134"/>
      <c r="E7236" s="132"/>
      <c r="F7236" s="135"/>
      <c r="G7236" s="135"/>
      <c r="H7236" s="136"/>
    </row>
    <row r="7237" spans="1:8" x14ac:dyDescent="0.2">
      <c r="A7237" s="132"/>
      <c r="B7237" s="133"/>
      <c r="C7237" s="92"/>
      <c r="D7237" s="134"/>
      <c r="E7237" s="132"/>
      <c r="F7237" s="135"/>
      <c r="G7237" s="135"/>
      <c r="H7237" s="136"/>
    </row>
    <row r="7238" spans="1:8" x14ac:dyDescent="0.2">
      <c r="A7238" s="132"/>
      <c r="B7238" s="133"/>
      <c r="C7238" s="92"/>
      <c r="D7238" s="134"/>
      <c r="E7238" s="132"/>
      <c r="F7238" s="135"/>
      <c r="G7238" s="135"/>
      <c r="H7238" s="136"/>
    </row>
    <row r="7239" spans="1:8" x14ac:dyDescent="0.2">
      <c r="A7239" s="132"/>
      <c r="B7239" s="133"/>
      <c r="C7239" s="92"/>
      <c r="D7239" s="134"/>
      <c r="E7239" s="132"/>
      <c r="F7239" s="135"/>
      <c r="G7239" s="135"/>
      <c r="H7239" s="136"/>
    </row>
    <row r="7240" spans="1:8" x14ac:dyDescent="0.2">
      <c r="A7240" s="132"/>
      <c r="B7240" s="133"/>
      <c r="C7240" s="92"/>
      <c r="D7240" s="134"/>
      <c r="E7240" s="132"/>
      <c r="F7240" s="135"/>
      <c r="G7240" s="135"/>
      <c r="H7240" s="136"/>
    </row>
    <row r="7241" spans="1:8" x14ac:dyDescent="0.2">
      <c r="A7241" s="132"/>
      <c r="B7241" s="133"/>
      <c r="C7241" s="92"/>
      <c r="D7241" s="134"/>
      <c r="E7241" s="132"/>
      <c r="F7241" s="135"/>
      <c r="G7241" s="135"/>
      <c r="H7241" s="136"/>
    </row>
    <row r="7242" spans="1:8" x14ac:dyDescent="0.2">
      <c r="A7242" s="132"/>
      <c r="B7242" s="133"/>
      <c r="C7242" s="92"/>
      <c r="D7242" s="134"/>
      <c r="E7242" s="132"/>
      <c r="F7242" s="135"/>
      <c r="G7242" s="135"/>
      <c r="H7242" s="136"/>
    </row>
    <row r="7243" spans="1:8" x14ac:dyDescent="0.2">
      <c r="A7243" s="132"/>
      <c r="B7243" s="133"/>
      <c r="C7243" s="92"/>
      <c r="D7243" s="134"/>
      <c r="E7243" s="132"/>
      <c r="F7243" s="135"/>
      <c r="G7243" s="135"/>
      <c r="H7243" s="136"/>
    </row>
    <row r="7244" spans="1:8" x14ac:dyDescent="0.2">
      <c r="A7244" s="132"/>
      <c r="B7244" s="133"/>
      <c r="C7244" s="92"/>
      <c r="D7244" s="134"/>
      <c r="E7244" s="132"/>
      <c r="F7244" s="135"/>
      <c r="G7244" s="135"/>
      <c r="H7244" s="136"/>
    </row>
    <row r="7245" spans="1:8" x14ac:dyDescent="0.2">
      <c r="A7245" s="132"/>
      <c r="B7245" s="133"/>
      <c r="C7245" s="92"/>
      <c r="D7245" s="134"/>
      <c r="E7245" s="132"/>
      <c r="F7245" s="135"/>
      <c r="G7245" s="135"/>
      <c r="H7245" s="136"/>
    </row>
    <row r="7246" spans="1:8" x14ac:dyDescent="0.2">
      <c r="A7246" s="132"/>
      <c r="B7246" s="133"/>
      <c r="C7246" s="92"/>
      <c r="D7246" s="134"/>
      <c r="E7246" s="132"/>
      <c r="F7246" s="135"/>
      <c r="G7246" s="135"/>
      <c r="H7246" s="136"/>
    </row>
    <row r="7247" spans="1:8" x14ac:dyDescent="0.2">
      <c r="A7247" s="132"/>
      <c r="B7247" s="133"/>
      <c r="C7247" s="92"/>
      <c r="D7247" s="134"/>
      <c r="E7247" s="132"/>
      <c r="F7247" s="135"/>
      <c r="G7247" s="135"/>
      <c r="H7247" s="136"/>
    </row>
    <row r="7248" spans="1:8" x14ac:dyDescent="0.2">
      <c r="A7248" s="132"/>
      <c r="B7248" s="133"/>
      <c r="C7248" s="92"/>
      <c r="D7248" s="134"/>
      <c r="E7248" s="132"/>
      <c r="F7248" s="135"/>
      <c r="G7248" s="135"/>
      <c r="H7248" s="136"/>
    </row>
    <row r="7249" spans="1:8" x14ac:dyDescent="0.2">
      <c r="A7249" s="132"/>
      <c r="B7249" s="133"/>
      <c r="C7249" s="92"/>
      <c r="D7249" s="134"/>
      <c r="E7249" s="132"/>
      <c r="F7249" s="135"/>
      <c r="G7249" s="135"/>
      <c r="H7249" s="136"/>
    </row>
    <row r="7250" spans="1:8" x14ac:dyDescent="0.2">
      <c r="A7250" s="132"/>
      <c r="B7250" s="133"/>
      <c r="C7250" s="92"/>
      <c r="D7250" s="134"/>
      <c r="E7250" s="132"/>
      <c r="F7250" s="135"/>
      <c r="G7250" s="135"/>
      <c r="H7250" s="136"/>
    </row>
    <row r="7251" spans="1:8" x14ac:dyDescent="0.2">
      <c r="A7251" s="132"/>
      <c r="B7251" s="133"/>
      <c r="C7251" s="92"/>
      <c r="D7251" s="134"/>
      <c r="E7251" s="132"/>
      <c r="F7251" s="135"/>
      <c r="G7251" s="135"/>
      <c r="H7251" s="136"/>
    </row>
    <row r="7252" spans="1:8" x14ac:dyDescent="0.2">
      <c r="A7252" s="132"/>
      <c r="B7252" s="133"/>
      <c r="C7252" s="92"/>
      <c r="D7252" s="134"/>
      <c r="E7252" s="132"/>
      <c r="F7252" s="135"/>
      <c r="G7252" s="135"/>
      <c r="H7252" s="136"/>
    </row>
    <row r="7253" spans="1:8" x14ac:dyDescent="0.2">
      <c r="A7253" s="132"/>
      <c r="B7253" s="133"/>
      <c r="C7253" s="92"/>
      <c r="D7253" s="134"/>
      <c r="E7253" s="132"/>
      <c r="F7253" s="135"/>
      <c r="G7253" s="135"/>
      <c r="H7253" s="136"/>
    </row>
    <row r="7254" spans="1:8" x14ac:dyDescent="0.2">
      <c r="A7254" s="132"/>
      <c r="B7254" s="133"/>
      <c r="C7254" s="92"/>
      <c r="D7254" s="134"/>
      <c r="E7254" s="132"/>
      <c r="F7254" s="135"/>
      <c r="G7254" s="135"/>
      <c r="H7254" s="136"/>
    </row>
    <row r="7255" spans="1:8" x14ac:dyDescent="0.2">
      <c r="A7255" s="132"/>
      <c r="B7255" s="133"/>
      <c r="C7255" s="92"/>
      <c r="D7255" s="134"/>
      <c r="E7255" s="132"/>
      <c r="F7255" s="135"/>
      <c r="G7255" s="135"/>
      <c r="H7255" s="136"/>
    </row>
    <row r="7256" spans="1:8" x14ac:dyDescent="0.2">
      <c r="A7256" s="132"/>
      <c r="B7256" s="133"/>
      <c r="C7256" s="92"/>
      <c r="D7256" s="134"/>
      <c r="E7256" s="132"/>
      <c r="F7256" s="135"/>
      <c r="G7256" s="135"/>
      <c r="H7256" s="136"/>
    </row>
    <row r="7257" spans="1:8" x14ac:dyDescent="0.2">
      <c r="A7257" s="132"/>
      <c r="B7257" s="133"/>
      <c r="C7257" s="92"/>
      <c r="D7257" s="134"/>
      <c r="E7257" s="132"/>
      <c r="F7257" s="135"/>
      <c r="G7257" s="135"/>
      <c r="H7257" s="136"/>
    </row>
    <row r="7258" spans="1:8" x14ac:dyDescent="0.2">
      <c r="A7258" s="132"/>
      <c r="B7258" s="133"/>
      <c r="C7258" s="92"/>
      <c r="D7258" s="134"/>
      <c r="E7258" s="132"/>
      <c r="F7258" s="135"/>
      <c r="G7258" s="135"/>
      <c r="H7258" s="136"/>
    </row>
    <row r="7259" spans="1:8" x14ac:dyDescent="0.2">
      <c r="A7259" s="132"/>
      <c r="B7259" s="133"/>
      <c r="C7259" s="92"/>
      <c r="D7259" s="134"/>
      <c r="E7259" s="132"/>
      <c r="F7259" s="135"/>
      <c r="G7259" s="135"/>
      <c r="H7259" s="136"/>
    </row>
    <row r="7260" spans="1:8" x14ac:dyDescent="0.2">
      <c r="A7260" s="132"/>
      <c r="B7260" s="133"/>
      <c r="C7260" s="92"/>
      <c r="D7260" s="134"/>
      <c r="E7260" s="132"/>
      <c r="F7260" s="135"/>
      <c r="G7260" s="135"/>
      <c r="H7260" s="136"/>
    </row>
    <row r="7261" spans="1:8" x14ac:dyDescent="0.2">
      <c r="A7261" s="132"/>
      <c r="B7261" s="133"/>
      <c r="C7261" s="92"/>
      <c r="D7261" s="134"/>
      <c r="E7261" s="132"/>
      <c r="F7261" s="135"/>
      <c r="G7261" s="135"/>
      <c r="H7261" s="136"/>
    </row>
    <row r="7262" spans="1:8" x14ac:dyDescent="0.2">
      <c r="A7262" s="132"/>
      <c r="B7262" s="133"/>
      <c r="C7262" s="92"/>
      <c r="D7262" s="134"/>
      <c r="E7262" s="132"/>
      <c r="F7262" s="135"/>
      <c r="G7262" s="135"/>
      <c r="H7262" s="136"/>
    </row>
    <row r="7263" spans="1:8" x14ac:dyDescent="0.2">
      <c r="A7263" s="132"/>
      <c r="B7263" s="133"/>
      <c r="C7263" s="92"/>
      <c r="D7263" s="134"/>
      <c r="E7263" s="132"/>
      <c r="F7263" s="135"/>
      <c r="G7263" s="135"/>
      <c r="H7263" s="136"/>
    </row>
    <row r="7264" spans="1:8" x14ac:dyDescent="0.2">
      <c r="A7264" s="132"/>
      <c r="B7264" s="133"/>
      <c r="C7264" s="92"/>
      <c r="D7264" s="134"/>
      <c r="E7264" s="132"/>
      <c r="F7264" s="135"/>
      <c r="G7264" s="135"/>
      <c r="H7264" s="136"/>
    </row>
    <row r="7265" spans="1:8" x14ac:dyDescent="0.2">
      <c r="A7265" s="132"/>
      <c r="B7265" s="133"/>
      <c r="C7265" s="92"/>
      <c r="D7265" s="134"/>
      <c r="E7265" s="132"/>
      <c r="F7265" s="135"/>
      <c r="G7265" s="135"/>
      <c r="H7265" s="136"/>
    </row>
    <row r="7266" spans="1:8" x14ac:dyDescent="0.2">
      <c r="A7266" s="132"/>
      <c r="B7266" s="133"/>
      <c r="C7266" s="92"/>
      <c r="D7266" s="134"/>
      <c r="E7266" s="132"/>
      <c r="F7266" s="135"/>
      <c r="G7266" s="135"/>
      <c r="H7266" s="136"/>
    </row>
    <row r="7267" spans="1:8" x14ac:dyDescent="0.2">
      <c r="A7267" s="132"/>
      <c r="B7267" s="133"/>
      <c r="C7267" s="92"/>
      <c r="D7267" s="134"/>
      <c r="E7267" s="132"/>
      <c r="F7267" s="135"/>
      <c r="G7267" s="135"/>
      <c r="H7267" s="136"/>
    </row>
    <row r="7268" spans="1:8" x14ac:dyDescent="0.2">
      <c r="A7268" s="132"/>
      <c r="B7268" s="133"/>
      <c r="C7268" s="92"/>
      <c r="D7268" s="134"/>
      <c r="E7268" s="132"/>
      <c r="F7268" s="135"/>
      <c r="G7268" s="135"/>
      <c r="H7268" s="136"/>
    </row>
    <row r="7269" spans="1:8" x14ac:dyDescent="0.2">
      <c r="A7269" s="132"/>
      <c r="B7269" s="133"/>
      <c r="C7269" s="92"/>
      <c r="D7269" s="134"/>
      <c r="E7269" s="132"/>
      <c r="F7269" s="135"/>
      <c r="G7269" s="135"/>
      <c r="H7269" s="136"/>
    </row>
    <row r="7270" spans="1:8" x14ac:dyDescent="0.2">
      <c r="A7270" s="132"/>
      <c r="B7270" s="133"/>
      <c r="C7270" s="92"/>
      <c r="D7270" s="134"/>
      <c r="E7270" s="132"/>
      <c r="F7270" s="135"/>
      <c r="G7270" s="135"/>
      <c r="H7270" s="136"/>
    </row>
    <row r="7271" spans="1:8" x14ac:dyDescent="0.2">
      <c r="A7271" s="132"/>
      <c r="B7271" s="133"/>
      <c r="C7271" s="92"/>
      <c r="D7271" s="134"/>
      <c r="E7271" s="132"/>
      <c r="F7271" s="135"/>
      <c r="G7271" s="135"/>
      <c r="H7271" s="136"/>
    </row>
    <row r="7272" spans="1:8" x14ac:dyDescent="0.2">
      <c r="A7272" s="132"/>
      <c r="B7272" s="133"/>
      <c r="C7272" s="92"/>
      <c r="D7272" s="134"/>
      <c r="E7272" s="132"/>
      <c r="F7272" s="135"/>
      <c r="G7272" s="135"/>
      <c r="H7272" s="136"/>
    </row>
    <row r="7273" spans="1:8" x14ac:dyDescent="0.2">
      <c r="A7273" s="132"/>
      <c r="B7273" s="133"/>
      <c r="C7273" s="92"/>
      <c r="D7273" s="134"/>
      <c r="E7273" s="132"/>
      <c r="F7273" s="135"/>
      <c r="G7273" s="135"/>
      <c r="H7273" s="136"/>
    </row>
    <row r="7274" spans="1:8" x14ac:dyDescent="0.2">
      <c r="A7274" s="132"/>
      <c r="B7274" s="133"/>
      <c r="C7274" s="92"/>
      <c r="D7274" s="134"/>
      <c r="E7274" s="132"/>
      <c r="F7274" s="135"/>
      <c r="G7274" s="135"/>
      <c r="H7274" s="136"/>
    </row>
    <row r="7275" spans="1:8" x14ac:dyDescent="0.2">
      <c r="A7275" s="132"/>
      <c r="B7275" s="133"/>
      <c r="C7275" s="92"/>
      <c r="D7275" s="134"/>
      <c r="E7275" s="132"/>
      <c r="F7275" s="135"/>
      <c r="G7275" s="135"/>
      <c r="H7275" s="136"/>
    </row>
    <row r="7276" spans="1:8" x14ac:dyDescent="0.2">
      <c r="A7276" s="132"/>
      <c r="B7276" s="133"/>
      <c r="C7276" s="92"/>
      <c r="D7276" s="134"/>
      <c r="E7276" s="132"/>
      <c r="F7276" s="135"/>
      <c r="G7276" s="135"/>
      <c r="H7276" s="136"/>
    </row>
    <row r="7277" spans="1:8" x14ac:dyDescent="0.2">
      <c r="A7277" s="132"/>
      <c r="B7277" s="133"/>
      <c r="C7277" s="92"/>
      <c r="D7277" s="134"/>
      <c r="E7277" s="132"/>
      <c r="F7277" s="135"/>
      <c r="G7277" s="135"/>
      <c r="H7277" s="136"/>
    </row>
    <row r="7278" spans="1:8" x14ac:dyDescent="0.2">
      <c r="A7278" s="132"/>
      <c r="B7278" s="133"/>
      <c r="C7278" s="92"/>
      <c r="D7278" s="134"/>
      <c r="E7278" s="132"/>
      <c r="F7278" s="135"/>
      <c r="G7278" s="135"/>
      <c r="H7278" s="136"/>
    </row>
    <row r="7279" spans="1:8" x14ac:dyDescent="0.2">
      <c r="A7279" s="132"/>
      <c r="B7279" s="133"/>
      <c r="C7279" s="92"/>
      <c r="D7279" s="134"/>
      <c r="E7279" s="132"/>
      <c r="F7279" s="135"/>
      <c r="G7279" s="135"/>
      <c r="H7279" s="136"/>
    </row>
    <row r="7280" spans="1:8" x14ac:dyDescent="0.2">
      <c r="A7280" s="132"/>
      <c r="B7280" s="133"/>
      <c r="C7280" s="92"/>
      <c r="D7280" s="134"/>
      <c r="E7280" s="132"/>
      <c r="F7280" s="135"/>
      <c r="G7280" s="135"/>
      <c r="H7280" s="136"/>
    </row>
    <row r="7281" spans="1:8" x14ac:dyDescent="0.2">
      <c r="A7281" s="132"/>
      <c r="B7281" s="133"/>
      <c r="C7281" s="92"/>
      <c r="D7281" s="134"/>
      <c r="E7281" s="132"/>
      <c r="F7281" s="135"/>
      <c r="G7281" s="135"/>
      <c r="H7281" s="136"/>
    </row>
    <row r="7282" spans="1:8" x14ac:dyDescent="0.2">
      <c r="A7282" s="132"/>
      <c r="B7282" s="133"/>
      <c r="C7282" s="92"/>
      <c r="D7282" s="134"/>
      <c r="E7282" s="132"/>
      <c r="F7282" s="135"/>
      <c r="G7282" s="135"/>
      <c r="H7282" s="136"/>
    </row>
    <row r="7283" spans="1:8" x14ac:dyDescent="0.2">
      <c r="A7283" s="132"/>
      <c r="B7283" s="133"/>
      <c r="C7283" s="92"/>
      <c r="D7283" s="134"/>
      <c r="E7283" s="132"/>
      <c r="F7283" s="135"/>
      <c r="G7283" s="135"/>
      <c r="H7283" s="136"/>
    </row>
    <row r="7284" spans="1:8" x14ac:dyDescent="0.2">
      <c r="A7284" s="132"/>
      <c r="B7284" s="133"/>
      <c r="C7284" s="92"/>
      <c r="D7284" s="134"/>
      <c r="E7284" s="132"/>
      <c r="F7284" s="135"/>
      <c r="G7284" s="135"/>
      <c r="H7284" s="136"/>
    </row>
    <row r="7285" spans="1:8" x14ac:dyDescent="0.2">
      <c r="A7285" s="132"/>
      <c r="B7285" s="133"/>
      <c r="C7285" s="92"/>
      <c r="D7285" s="134"/>
      <c r="E7285" s="132"/>
      <c r="F7285" s="135"/>
      <c r="G7285" s="135"/>
      <c r="H7285" s="136"/>
    </row>
    <row r="7286" spans="1:8" x14ac:dyDescent="0.2">
      <c r="A7286" s="132"/>
      <c r="B7286" s="133"/>
      <c r="C7286" s="92"/>
      <c r="D7286" s="134"/>
      <c r="E7286" s="132"/>
      <c r="F7286" s="135"/>
      <c r="G7286" s="135"/>
      <c r="H7286" s="136"/>
    </row>
    <row r="7287" spans="1:8" x14ac:dyDescent="0.2">
      <c r="A7287" s="132"/>
      <c r="B7287" s="133"/>
      <c r="C7287" s="92"/>
      <c r="D7287" s="134"/>
      <c r="E7287" s="132"/>
      <c r="F7287" s="135"/>
      <c r="G7287" s="135"/>
      <c r="H7287" s="136"/>
    </row>
    <row r="7288" spans="1:8" x14ac:dyDescent="0.2">
      <c r="A7288" s="132"/>
      <c r="B7288" s="133"/>
      <c r="C7288" s="92"/>
      <c r="D7288" s="134"/>
      <c r="E7288" s="132"/>
      <c r="F7288" s="135"/>
      <c r="G7288" s="135"/>
      <c r="H7288" s="136"/>
    </row>
    <row r="7289" spans="1:8" x14ac:dyDescent="0.2">
      <c r="A7289" s="132"/>
      <c r="B7289" s="133"/>
      <c r="C7289" s="92"/>
      <c r="D7289" s="134"/>
      <c r="E7289" s="132"/>
      <c r="F7289" s="135"/>
      <c r="G7289" s="135"/>
      <c r="H7289" s="136"/>
    </row>
    <row r="7290" spans="1:8" x14ac:dyDescent="0.2">
      <c r="A7290" s="132"/>
      <c r="B7290" s="133"/>
      <c r="C7290" s="92"/>
      <c r="D7290" s="134"/>
      <c r="E7290" s="132"/>
      <c r="F7290" s="135"/>
      <c r="G7290" s="135"/>
      <c r="H7290" s="136"/>
    </row>
    <row r="7291" spans="1:8" x14ac:dyDescent="0.2">
      <c r="A7291" s="132"/>
      <c r="B7291" s="133"/>
      <c r="C7291" s="92"/>
      <c r="D7291" s="134"/>
      <c r="E7291" s="132"/>
      <c r="F7291" s="135"/>
      <c r="G7291" s="135"/>
      <c r="H7291" s="136"/>
    </row>
    <row r="7292" spans="1:8" x14ac:dyDescent="0.2">
      <c r="A7292" s="132"/>
      <c r="B7292" s="133"/>
      <c r="C7292" s="92"/>
      <c r="D7292" s="134"/>
      <c r="E7292" s="132"/>
      <c r="F7292" s="135"/>
      <c r="G7292" s="135"/>
      <c r="H7292" s="136"/>
    </row>
    <row r="7293" spans="1:8" x14ac:dyDescent="0.2">
      <c r="A7293" s="132"/>
      <c r="B7293" s="133"/>
      <c r="C7293" s="92"/>
      <c r="D7293" s="134"/>
      <c r="E7293" s="132"/>
      <c r="F7293" s="135"/>
      <c r="G7293" s="135"/>
      <c r="H7293" s="136"/>
    </row>
    <row r="7294" spans="1:8" x14ac:dyDescent="0.2">
      <c r="A7294" s="132"/>
      <c r="B7294" s="133"/>
      <c r="C7294" s="92"/>
      <c r="D7294" s="134"/>
      <c r="E7294" s="132"/>
      <c r="F7294" s="135"/>
      <c r="G7294" s="135"/>
      <c r="H7294" s="136"/>
    </row>
    <row r="7295" spans="1:8" x14ac:dyDescent="0.2">
      <c r="A7295" s="132"/>
      <c r="B7295" s="133"/>
      <c r="C7295" s="92"/>
      <c r="D7295" s="134"/>
      <c r="E7295" s="132"/>
      <c r="F7295" s="135"/>
      <c r="G7295" s="135"/>
      <c r="H7295" s="136"/>
    </row>
    <row r="7296" spans="1:8" x14ac:dyDescent="0.2">
      <c r="A7296" s="132"/>
      <c r="B7296" s="133"/>
      <c r="C7296" s="92"/>
      <c r="D7296" s="134"/>
      <c r="E7296" s="132"/>
      <c r="F7296" s="135"/>
      <c r="G7296" s="135"/>
      <c r="H7296" s="136"/>
    </row>
    <row r="7297" spans="1:8" x14ac:dyDescent="0.2">
      <c r="A7297" s="132"/>
      <c r="B7297" s="133"/>
      <c r="C7297" s="92"/>
      <c r="D7297" s="134"/>
      <c r="E7297" s="132"/>
      <c r="F7297" s="135"/>
      <c r="G7297" s="135"/>
      <c r="H7297" s="136"/>
    </row>
    <row r="7298" spans="1:8" x14ac:dyDescent="0.2">
      <c r="A7298" s="132"/>
      <c r="B7298" s="133"/>
      <c r="C7298" s="92"/>
      <c r="D7298" s="134"/>
      <c r="E7298" s="132"/>
      <c r="F7298" s="135"/>
      <c r="G7298" s="135"/>
      <c r="H7298" s="136"/>
    </row>
    <row r="7299" spans="1:8" x14ac:dyDescent="0.2">
      <c r="A7299" s="132"/>
      <c r="B7299" s="133"/>
      <c r="C7299" s="92"/>
      <c r="D7299" s="134"/>
      <c r="E7299" s="132"/>
      <c r="F7299" s="135"/>
      <c r="G7299" s="135"/>
      <c r="H7299" s="136"/>
    </row>
    <row r="7300" spans="1:8" x14ac:dyDescent="0.2">
      <c r="A7300" s="132"/>
      <c r="B7300" s="133"/>
      <c r="C7300" s="92"/>
      <c r="D7300" s="134"/>
      <c r="E7300" s="132"/>
      <c r="F7300" s="135"/>
      <c r="G7300" s="135"/>
      <c r="H7300" s="136"/>
    </row>
    <row r="7301" spans="1:8" x14ac:dyDescent="0.2">
      <c r="A7301" s="132"/>
      <c r="B7301" s="133"/>
      <c r="C7301" s="92"/>
      <c r="D7301" s="134"/>
      <c r="E7301" s="132"/>
      <c r="F7301" s="135"/>
      <c r="G7301" s="135"/>
      <c r="H7301" s="136"/>
    </row>
    <row r="7302" spans="1:8" x14ac:dyDescent="0.2">
      <c r="A7302" s="132"/>
      <c r="B7302" s="133"/>
      <c r="C7302" s="92"/>
      <c r="D7302" s="134"/>
      <c r="E7302" s="132"/>
      <c r="F7302" s="135"/>
      <c r="G7302" s="135"/>
      <c r="H7302" s="136"/>
    </row>
    <row r="7303" spans="1:8" x14ac:dyDescent="0.2">
      <c r="A7303" s="132"/>
      <c r="B7303" s="133"/>
      <c r="C7303" s="92"/>
      <c r="D7303" s="134"/>
      <c r="E7303" s="132"/>
      <c r="F7303" s="135"/>
      <c r="G7303" s="135"/>
      <c r="H7303" s="136"/>
    </row>
    <row r="7304" spans="1:8" x14ac:dyDescent="0.2">
      <c r="A7304" s="132"/>
      <c r="B7304" s="133"/>
      <c r="C7304" s="92"/>
      <c r="D7304" s="134"/>
      <c r="E7304" s="132"/>
      <c r="F7304" s="135"/>
      <c r="G7304" s="135"/>
      <c r="H7304" s="136"/>
    </row>
    <row r="7305" spans="1:8" x14ac:dyDescent="0.2">
      <c r="A7305" s="132"/>
      <c r="B7305" s="133"/>
      <c r="C7305" s="92"/>
      <c r="D7305" s="134"/>
      <c r="E7305" s="132"/>
      <c r="F7305" s="135"/>
      <c r="G7305" s="135"/>
      <c r="H7305" s="136"/>
    </row>
    <row r="7306" spans="1:8" x14ac:dyDescent="0.2">
      <c r="A7306" s="132"/>
      <c r="B7306" s="133"/>
      <c r="C7306" s="92"/>
      <c r="D7306" s="134"/>
      <c r="E7306" s="132"/>
      <c r="F7306" s="135"/>
      <c r="G7306" s="135"/>
      <c r="H7306" s="136"/>
    </row>
    <row r="7307" spans="1:8" x14ac:dyDescent="0.2">
      <c r="A7307" s="132"/>
      <c r="B7307" s="133"/>
      <c r="C7307" s="92"/>
      <c r="D7307" s="134"/>
      <c r="E7307" s="132"/>
      <c r="F7307" s="135"/>
      <c r="G7307" s="135"/>
      <c r="H7307" s="136"/>
    </row>
    <row r="7308" spans="1:8" x14ac:dyDescent="0.2">
      <c r="A7308" s="132"/>
      <c r="B7308" s="133"/>
      <c r="C7308" s="92"/>
      <c r="D7308" s="134"/>
      <c r="E7308" s="132"/>
      <c r="F7308" s="135"/>
      <c r="G7308" s="135"/>
      <c r="H7308" s="136"/>
    </row>
    <row r="7309" spans="1:8" x14ac:dyDescent="0.2">
      <c r="A7309" s="132"/>
      <c r="B7309" s="133"/>
      <c r="C7309" s="92"/>
      <c r="D7309" s="134"/>
      <c r="E7309" s="132"/>
      <c r="F7309" s="135"/>
      <c r="G7309" s="135"/>
      <c r="H7309" s="136"/>
    </row>
    <row r="7310" spans="1:8" x14ac:dyDescent="0.2">
      <c r="A7310" s="132"/>
      <c r="B7310" s="133"/>
      <c r="C7310" s="92"/>
      <c r="D7310" s="134"/>
      <c r="E7310" s="132"/>
      <c r="F7310" s="135"/>
      <c r="G7310" s="135"/>
      <c r="H7310" s="136"/>
    </row>
    <row r="7311" spans="1:8" x14ac:dyDescent="0.2">
      <c r="A7311" s="132"/>
      <c r="B7311" s="133"/>
      <c r="C7311" s="92"/>
      <c r="D7311" s="134"/>
      <c r="E7311" s="132"/>
      <c r="F7311" s="135"/>
      <c r="G7311" s="135"/>
      <c r="H7311" s="136"/>
    </row>
    <row r="7312" spans="1:8" x14ac:dyDescent="0.2">
      <c r="A7312" s="132"/>
      <c r="B7312" s="133"/>
      <c r="C7312" s="92"/>
      <c r="D7312" s="134"/>
      <c r="E7312" s="132"/>
      <c r="F7312" s="135"/>
      <c r="G7312" s="135"/>
      <c r="H7312" s="136"/>
    </row>
    <row r="7313" spans="1:8" x14ac:dyDescent="0.2">
      <c r="A7313" s="132"/>
      <c r="B7313" s="133"/>
      <c r="C7313" s="92"/>
      <c r="D7313" s="134"/>
      <c r="E7313" s="132"/>
      <c r="F7313" s="135"/>
      <c r="G7313" s="135"/>
      <c r="H7313" s="136"/>
    </row>
    <row r="7314" spans="1:8" x14ac:dyDescent="0.2">
      <c r="A7314" s="132"/>
      <c r="B7314" s="133"/>
      <c r="C7314" s="92"/>
      <c r="D7314" s="134"/>
      <c r="E7314" s="132"/>
      <c r="F7314" s="135"/>
      <c r="G7314" s="135"/>
      <c r="H7314" s="136"/>
    </row>
    <row r="7315" spans="1:8" x14ac:dyDescent="0.2">
      <c r="A7315" s="132"/>
      <c r="B7315" s="133"/>
      <c r="C7315" s="92"/>
      <c r="D7315" s="134"/>
      <c r="E7315" s="132"/>
      <c r="F7315" s="135"/>
      <c r="G7315" s="135"/>
      <c r="H7315" s="136"/>
    </row>
    <row r="7316" spans="1:8" x14ac:dyDescent="0.2">
      <c r="A7316" s="132"/>
      <c r="B7316" s="133"/>
      <c r="C7316" s="92"/>
      <c r="D7316" s="134"/>
      <c r="E7316" s="132"/>
      <c r="F7316" s="135"/>
      <c r="G7316" s="135"/>
      <c r="H7316" s="136"/>
    </row>
    <row r="7317" spans="1:8" x14ac:dyDescent="0.2">
      <c r="A7317" s="132"/>
      <c r="B7317" s="133"/>
      <c r="C7317" s="92"/>
      <c r="D7317" s="134"/>
      <c r="E7317" s="132"/>
      <c r="F7317" s="135"/>
      <c r="G7317" s="135"/>
      <c r="H7317" s="136"/>
    </row>
    <row r="7318" spans="1:8" x14ac:dyDescent="0.2">
      <c r="A7318" s="132"/>
      <c r="B7318" s="133"/>
      <c r="C7318" s="92"/>
      <c r="D7318" s="134"/>
      <c r="E7318" s="132"/>
      <c r="F7318" s="135"/>
      <c r="G7318" s="135"/>
      <c r="H7318" s="136"/>
    </row>
    <row r="7319" spans="1:8" x14ac:dyDescent="0.2">
      <c r="A7319" s="132"/>
      <c r="B7319" s="133"/>
      <c r="C7319" s="92"/>
      <c r="D7319" s="134"/>
      <c r="E7319" s="132"/>
      <c r="F7319" s="135"/>
      <c r="G7319" s="135"/>
      <c r="H7319" s="136"/>
    </row>
    <row r="7320" spans="1:8" x14ac:dyDescent="0.2">
      <c r="A7320" s="132"/>
      <c r="B7320" s="133"/>
      <c r="C7320" s="92"/>
      <c r="D7320" s="134"/>
      <c r="E7320" s="132"/>
      <c r="F7320" s="135"/>
      <c r="G7320" s="135"/>
      <c r="H7320" s="136"/>
    </row>
    <row r="7321" spans="1:8" x14ac:dyDescent="0.2">
      <c r="A7321" s="132"/>
      <c r="B7321" s="133"/>
      <c r="C7321" s="92"/>
      <c r="D7321" s="134"/>
      <c r="E7321" s="132"/>
      <c r="F7321" s="135"/>
      <c r="G7321" s="135"/>
      <c r="H7321" s="136"/>
    </row>
    <row r="7322" spans="1:8" x14ac:dyDescent="0.2">
      <c r="A7322" s="132"/>
      <c r="B7322" s="133"/>
      <c r="C7322" s="92"/>
      <c r="D7322" s="134"/>
      <c r="E7322" s="132"/>
      <c r="F7322" s="135"/>
      <c r="G7322" s="135"/>
      <c r="H7322" s="136"/>
    </row>
    <row r="7323" spans="1:8" x14ac:dyDescent="0.2">
      <c r="A7323" s="132"/>
      <c r="B7323" s="133"/>
      <c r="C7323" s="92"/>
      <c r="D7323" s="134"/>
      <c r="E7323" s="132"/>
      <c r="F7323" s="135"/>
      <c r="G7323" s="135"/>
      <c r="H7323" s="136"/>
    </row>
    <row r="7324" spans="1:8" x14ac:dyDescent="0.2">
      <c r="A7324" s="132"/>
      <c r="B7324" s="133"/>
      <c r="C7324" s="92"/>
      <c r="D7324" s="134"/>
      <c r="E7324" s="132"/>
      <c r="F7324" s="135"/>
      <c r="G7324" s="135"/>
      <c r="H7324" s="136"/>
    </row>
    <row r="7325" spans="1:8" x14ac:dyDescent="0.2">
      <c r="A7325" s="132"/>
      <c r="B7325" s="133"/>
      <c r="C7325" s="92"/>
      <c r="D7325" s="134"/>
      <c r="E7325" s="132"/>
      <c r="F7325" s="135"/>
      <c r="G7325" s="135"/>
      <c r="H7325" s="136"/>
    </row>
    <row r="7326" spans="1:8" x14ac:dyDescent="0.2">
      <c r="A7326" s="132"/>
      <c r="B7326" s="133"/>
      <c r="C7326" s="92"/>
      <c r="D7326" s="134"/>
      <c r="E7326" s="132"/>
      <c r="F7326" s="135"/>
      <c r="G7326" s="135"/>
      <c r="H7326" s="136"/>
    </row>
    <row r="7327" spans="1:8" x14ac:dyDescent="0.2">
      <c r="A7327" s="132"/>
      <c r="B7327" s="133"/>
      <c r="C7327" s="92"/>
      <c r="D7327" s="134"/>
      <c r="E7327" s="132"/>
      <c r="F7327" s="135"/>
      <c r="G7327" s="135"/>
      <c r="H7327" s="136"/>
    </row>
    <row r="7328" spans="1:8" x14ac:dyDescent="0.2">
      <c r="A7328" s="132"/>
      <c r="B7328" s="133"/>
      <c r="C7328" s="92"/>
      <c r="D7328" s="134"/>
      <c r="E7328" s="132"/>
      <c r="F7328" s="135"/>
      <c r="G7328" s="135"/>
      <c r="H7328" s="136"/>
    </row>
    <row r="7329" spans="1:8" x14ac:dyDescent="0.2">
      <c r="A7329" s="132"/>
      <c r="B7329" s="133"/>
      <c r="C7329" s="92"/>
      <c r="D7329" s="134"/>
      <c r="E7329" s="132"/>
      <c r="F7329" s="135"/>
      <c r="G7329" s="135"/>
      <c r="H7329" s="136"/>
    </row>
    <row r="7330" spans="1:8" x14ac:dyDescent="0.2">
      <c r="A7330" s="132"/>
      <c r="B7330" s="133"/>
      <c r="C7330" s="92"/>
      <c r="D7330" s="134"/>
      <c r="E7330" s="132"/>
      <c r="F7330" s="135"/>
      <c r="G7330" s="135"/>
      <c r="H7330" s="136"/>
    </row>
    <row r="7331" spans="1:8" x14ac:dyDescent="0.2">
      <c r="A7331" s="132"/>
      <c r="B7331" s="133"/>
      <c r="C7331" s="92"/>
      <c r="D7331" s="134"/>
      <c r="E7331" s="132"/>
      <c r="F7331" s="135"/>
      <c r="G7331" s="135"/>
      <c r="H7331" s="136"/>
    </row>
    <row r="7332" spans="1:8" x14ac:dyDescent="0.2">
      <c r="A7332" s="132"/>
      <c r="B7332" s="133"/>
      <c r="C7332" s="92"/>
      <c r="D7332" s="134"/>
      <c r="E7332" s="132"/>
      <c r="F7332" s="135"/>
      <c r="G7332" s="135"/>
      <c r="H7332" s="136"/>
    </row>
    <row r="7333" spans="1:8" x14ac:dyDescent="0.2">
      <c r="A7333" s="132"/>
      <c r="B7333" s="133"/>
      <c r="C7333" s="92"/>
      <c r="D7333" s="134"/>
      <c r="E7333" s="132"/>
      <c r="F7333" s="135"/>
      <c r="G7333" s="135"/>
      <c r="H7333" s="136"/>
    </row>
    <row r="7334" spans="1:8" x14ac:dyDescent="0.2">
      <c r="A7334" s="132"/>
      <c r="B7334" s="133"/>
      <c r="C7334" s="92"/>
      <c r="D7334" s="134"/>
      <c r="E7334" s="132"/>
      <c r="F7334" s="135"/>
      <c r="G7334" s="135"/>
      <c r="H7334" s="136"/>
    </row>
    <row r="7335" spans="1:8" x14ac:dyDescent="0.2">
      <c r="A7335" s="132"/>
      <c r="B7335" s="133"/>
      <c r="C7335" s="92"/>
      <c r="D7335" s="134"/>
      <c r="E7335" s="132"/>
      <c r="F7335" s="135"/>
      <c r="G7335" s="135"/>
      <c r="H7335" s="136"/>
    </row>
    <row r="7336" spans="1:8" x14ac:dyDescent="0.2">
      <c r="A7336" s="132"/>
      <c r="B7336" s="133"/>
      <c r="C7336" s="92"/>
      <c r="D7336" s="134"/>
      <c r="E7336" s="132"/>
      <c r="F7336" s="135"/>
      <c r="G7336" s="135"/>
      <c r="H7336" s="136"/>
    </row>
    <row r="7337" spans="1:8" x14ac:dyDescent="0.2">
      <c r="A7337" s="132"/>
      <c r="B7337" s="133"/>
      <c r="C7337" s="92"/>
      <c r="D7337" s="134"/>
      <c r="E7337" s="132"/>
      <c r="F7337" s="135"/>
      <c r="G7337" s="135"/>
      <c r="H7337" s="136"/>
    </row>
    <row r="7338" spans="1:8" x14ac:dyDescent="0.2">
      <c r="A7338" s="132"/>
      <c r="B7338" s="133"/>
      <c r="C7338" s="92"/>
      <c r="D7338" s="134"/>
      <c r="E7338" s="132"/>
      <c r="F7338" s="135"/>
      <c r="G7338" s="135"/>
      <c r="H7338" s="136"/>
    </row>
    <row r="7339" spans="1:8" x14ac:dyDescent="0.2">
      <c r="A7339" s="132"/>
      <c r="B7339" s="133"/>
      <c r="C7339" s="92"/>
      <c r="D7339" s="134"/>
      <c r="E7339" s="132"/>
      <c r="F7339" s="135"/>
      <c r="G7339" s="135"/>
      <c r="H7339" s="136"/>
    </row>
    <row r="7340" spans="1:8" x14ac:dyDescent="0.2">
      <c r="A7340" s="132"/>
      <c r="B7340" s="133"/>
      <c r="C7340" s="92"/>
      <c r="D7340" s="134"/>
      <c r="E7340" s="132"/>
      <c r="F7340" s="135"/>
      <c r="G7340" s="135"/>
      <c r="H7340" s="136"/>
    </row>
    <row r="7341" spans="1:8" x14ac:dyDescent="0.2">
      <c r="A7341" s="132"/>
      <c r="B7341" s="133"/>
      <c r="C7341" s="92"/>
      <c r="D7341" s="134"/>
      <c r="E7341" s="132"/>
      <c r="F7341" s="135"/>
      <c r="G7341" s="135"/>
      <c r="H7341" s="136"/>
    </row>
    <row r="7342" spans="1:8" x14ac:dyDescent="0.2">
      <c r="A7342" s="132"/>
      <c r="B7342" s="133"/>
      <c r="C7342" s="92"/>
      <c r="D7342" s="134"/>
      <c r="E7342" s="132"/>
      <c r="F7342" s="135"/>
      <c r="G7342" s="135"/>
      <c r="H7342" s="136"/>
    </row>
    <row r="7343" spans="1:8" x14ac:dyDescent="0.2">
      <c r="A7343" s="132"/>
      <c r="B7343" s="133"/>
      <c r="C7343" s="92"/>
      <c r="D7343" s="134"/>
      <c r="E7343" s="132"/>
      <c r="F7343" s="135"/>
      <c r="G7343" s="135"/>
      <c r="H7343" s="136"/>
    </row>
    <row r="7344" spans="1:8" x14ac:dyDescent="0.2">
      <c r="A7344" s="132"/>
      <c r="B7344" s="133"/>
      <c r="C7344" s="92"/>
      <c r="D7344" s="134"/>
      <c r="E7344" s="132"/>
      <c r="F7344" s="135"/>
      <c r="G7344" s="135"/>
      <c r="H7344" s="136"/>
    </row>
    <row r="7345" spans="1:8" x14ac:dyDescent="0.2">
      <c r="A7345" s="132"/>
      <c r="B7345" s="133"/>
      <c r="C7345" s="92"/>
      <c r="D7345" s="134"/>
      <c r="E7345" s="132"/>
      <c r="F7345" s="135"/>
      <c r="G7345" s="135"/>
      <c r="H7345" s="136"/>
    </row>
    <row r="7346" spans="1:8" x14ac:dyDescent="0.2">
      <c r="A7346" s="132"/>
      <c r="B7346" s="133"/>
      <c r="C7346" s="92"/>
      <c r="D7346" s="134"/>
      <c r="E7346" s="132"/>
      <c r="F7346" s="135"/>
      <c r="G7346" s="135"/>
      <c r="H7346" s="136"/>
    </row>
    <row r="7347" spans="1:8" x14ac:dyDescent="0.2">
      <c r="A7347" s="132"/>
      <c r="B7347" s="133"/>
      <c r="C7347" s="92"/>
      <c r="D7347" s="134"/>
      <c r="E7347" s="132"/>
      <c r="F7347" s="135"/>
      <c r="G7347" s="135"/>
      <c r="H7347" s="136"/>
    </row>
    <row r="7348" spans="1:8" x14ac:dyDescent="0.2">
      <c r="A7348" s="132"/>
      <c r="B7348" s="133"/>
      <c r="C7348" s="92"/>
      <c r="D7348" s="134"/>
      <c r="E7348" s="132"/>
      <c r="F7348" s="135"/>
      <c r="G7348" s="135"/>
      <c r="H7348" s="136"/>
    </row>
    <row r="7349" spans="1:8" x14ac:dyDescent="0.2">
      <c r="A7349" s="132"/>
      <c r="B7349" s="133"/>
      <c r="C7349" s="92"/>
      <c r="D7349" s="134"/>
      <c r="E7349" s="132"/>
      <c r="F7349" s="135"/>
      <c r="G7349" s="135"/>
      <c r="H7349" s="136"/>
    </row>
    <row r="7350" spans="1:8" x14ac:dyDescent="0.2">
      <c r="A7350" s="132"/>
      <c r="B7350" s="133"/>
      <c r="C7350" s="92"/>
      <c r="D7350" s="134"/>
      <c r="E7350" s="132"/>
      <c r="F7350" s="135"/>
      <c r="G7350" s="135"/>
      <c r="H7350" s="136"/>
    </row>
    <row r="7351" spans="1:8" x14ac:dyDescent="0.2">
      <c r="A7351" s="132"/>
      <c r="B7351" s="133"/>
      <c r="C7351" s="92"/>
      <c r="D7351" s="134"/>
      <c r="E7351" s="132"/>
      <c r="F7351" s="135"/>
      <c r="G7351" s="135"/>
      <c r="H7351" s="136"/>
    </row>
    <row r="7352" spans="1:8" x14ac:dyDescent="0.2">
      <c r="A7352" s="132"/>
      <c r="B7352" s="133"/>
      <c r="C7352" s="92"/>
      <c r="D7352" s="134"/>
      <c r="E7352" s="132"/>
      <c r="F7352" s="135"/>
      <c r="G7352" s="135"/>
      <c r="H7352" s="136"/>
    </row>
    <row r="7353" spans="1:8" x14ac:dyDescent="0.2">
      <c r="A7353" s="132"/>
      <c r="B7353" s="133"/>
      <c r="C7353" s="92"/>
      <c r="D7353" s="134"/>
      <c r="E7353" s="132"/>
      <c r="F7353" s="135"/>
      <c r="G7353" s="135"/>
      <c r="H7353" s="136"/>
    </row>
    <row r="7354" spans="1:8" x14ac:dyDescent="0.2">
      <c r="A7354" s="132"/>
      <c r="B7354" s="133"/>
      <c r="C7354" s="92"/>
      <c r="D7354" s="134"/>
      <c r="E7354" s="132"/>
      <c r="F7354" s="135"/>
      <c r="G7354" s="135"/>
      <c r="H7354" s="136"/>
    </row>
    <row r="7355" spans="1:8" x14ac:dyDescent="0.2">
      <c r="A7355" s="132"/>
      <c r="B7355" s="133"/>
      <c r="C7355" s="92"/>
      <c r="D7355" s="134"/>
      <c r="E7355" s="132"/>
      <c r="F7355" s="135"/>
      <c r="G7355" s="135"/>
      <c r="H7355" s="136"/>
    </row>
    <row r="7356" spans="1:8" x14ac:dyDescent="0.2">
      <c r="A7356" s="132"/>
      <c r="B7356" s="133"/>
      <c r="C7356" s="92"/>
      <c r="D7356" s="134"/>
      <c r="E7356" s="132"/>
      <c r="F7356" s="135"/>
      <c r="G7356" s="135"/>
      <c r="H7356" s="136"/>
    </row>
    <row r="7357" spans="1:8" x14ac:dyDescent="0.2">
      <c r="A7357" s="132"/>
      <c r="B7357" s="133"/>
      <c r="C7357" s="92"/>
      <c r="D7357" s="134"/>
      <c r="E7357" s="132"/>
      <c r="F7357" s="135"/>
      <c r="G7357" s="135"/>
      <c r="H7357" s="136"/>
    </row>
    <row r="7358" spans="1:8" x14ac:dyDescent="0.2">
      <c r="A7358" s="132"/>
      <c r="B7358" s="133"/>
      <c r="C7358" s="92"/>
      <c r="D7358" s="134"/>
      <c r="E7358" s="132"/>
      <c r="F7358" s="135"/>
      <c r="G7358" s="135"/>
      <c r="H7358" s="136"/>
    </row>
    <row r="7359" spans="1:8" x14ac:dyDescent="0.2">
      <c r="A7359" s="132"/>
      <c r="B7359" s="133"/>
      <c r="C7359" s="92"/>
      <c r="D7359" s="134"/>
      <c r="E7359" s="132"/>
      <c r="F7359" s="135"/>
      <c r="G7359" s="135"/>
      <c r="H7359" s="136"/>
    </row>
    <row r="7360" spans="1:8" x14ac:dyDescent="0.2">
      <c r="A7360" s="132"/>
      <c r="B7360" s="133"/>
      <c r="C7360" s="92"/>
      <c r="D7360" s="134"/>
      <c r="E7360" s="132"/>
      <c r="F7360" s="135"/>
      <c r="G7360" s="135"/>
      <c r="H7360" s="136"/>
    </row>
    <row r="7361" spans="1:8" x14ac:dyDescent="0.2">
      <c r="A7361" s="132"/>
      <c r="B7361" s="133"/>
      <c r="C7361" s="92"/>
      <c r="D7361" s="134"/>
      <c r="E7361" s="132"/>
      <c r="F7361" s="135"/>
      <c r="G7361" s="135"/>
      <c r="H7361" s="136"/>
    </row>
    <row r="7362" spans="1:8" x14ac:dyDescent="0.2">
      <c r="A7362" s="132"/>
      <c r="B7362" s="133"/>
      <c r="C7362" s="92"/>
      <c r="D7362" s="134"/>
      <c r="E7362" s="132"/>
      <c r="F7362" s="135"/>
      <c r="G7362" s="135"/>
      <c r="H7362" s="136"/>
    </row>
    <row r="7363" spans="1:8" x14ac:dyDescent="0.2">
      <c r="A7363" s="132"/>
      <c r="B7363" s="133"/>
      <c r="C7363" s="92"/>
      <c r="D7363" s="134"/>
      <c r="E7363" s="132"/>
      <c r="F7363" s="135"/>
      <c r="G7363" s="135"/>
      <c r="H7363" s="136"/>
    </row>
    <row r="7364" spans="1:8" x14ac:dyDescent="0.2">
      <c r="A7364" s="132"/>
      <c r="B7364" s="133"/>
      <c r="C7364" s="92"/>
      <c r="D7364" s="134"/>
      <c r="E7364" s="132"/>
      <c r="F7364" s="135"/>
      <c r="G7364" s="135"/>
      <c r="H7364" s="136"/>
    </row>
    <row r="7365" spans="1:8" x14ac:dyDescent="0.2">
      <c r="A7365" s="132"/>
      <c r="B7365" s="133"/>
      <c r="C7365" s="92"/>
      <c r="D7365" s="134"/>
      <c r="E7365" s="132"/>
      <c r="F7365" s="135"/>
      <c r="G7365" s="135"/>
      <c r="H7365" s="136"/>
    </row>
    <row r="7366" spans="1:8" x14ac:dyDescent="0.2">
      <c r="A7366" s="132"/>
      <c r="B7366" s="133"/>
      <c r="C7366" s="92"/>
      <c r="D7366" s="134"/>
      <c r="E7366" s="132"/>
      <c r="F7366" s="135"/>
      <c r="G7366" s="135"/>
      <c r="H7366" s="136"/>
    </row>
    <row r="7367" spans="1:8" x14ac:dyDescent="0.2">
      <c r="A7367" s="132"/>
      <c r="B7367" s="133"/>
      <c r="C7367" s="92"/>
      <c r="D7367" s="134"/>
      <c r="E7367" s="132"/>
      <c r="F7367" s="135"/>
      <c r="G7367" s="135"/>
      <c r="H7367" s="136"/>
    </row>
    <row r="7368" spans="1:8" x14ac:dyDescent="0.2">
      <c r="A7368" s="132"/>
      <c r="B7368" s="133"/>
      <c r="C7368" s="92"/>
      <c r="D7368" s="134"/>
      <c r="E7368" s="132"/>
      <c r="F7368" s="135"/>
      <c r="G7368" s="135"/>
      <c r="H7368" s="136"/>
    </row>
    <row r="7369" spans="1:8" x14ac:dyDescent="0.2">
      <c r="A7369" s="132"/>
      <c r="B7369" s="133"/>
      <c r="C7369" s="92"/>
      <c r="D7369" s="134"/>
      <c r="E7369" s="132"/>
      <c r="F7369" s="135"/>
      <c r="G7369" s="135"/>
      <c r="H7369" s="136"/>
    </row>
    <row r="7370" spans="1:8" x14ac:dyDescent="0.2">
      <c r="A7370" s="132"/>
      <c r="B7370" s="133"/>
      <c r="C7370" s="92"/>
      <c r="D7370" s="134"/>
      <c r="E7370" s="132"/>
      <c r="F7370" s="135"/>
      <c r="G7370" s="135"/>
      <c r="H7370" s="136"/>
    </row>
    <row r="7371" spans="1:8" x14ac:dyDescent="0.2">
      <c r="A7371" s="132"/>
      <c r="B7371" s="133"/>
      <c r="C7371" s="92"/>
      <c r="D7371" s="134"/>
      <c r="E7371" s="132"/>
      <c r="F7371" s="135"/>
      <c r="G7371" s="135"/>
      <c r="H7371" s="136"/>
    </row>
    <row r="7372" spans="1:8" x14ac:dyDescent="0.2">
      <c r="A7372" s="132"/>
      <c r="B7372" s="133"/>
      <c r="C7372" s="92"/>
      <c r="D7372" s="134"/>
      <c r="E7372" s="132"/>
      <c r="F7372" s="135"/>
      <c r="G7372" s="135"/>
      <c r="H7372" s="136"/>
    </row>
    <row r="7373" spans="1:8" x14ac:dyDescent="0.2">
      <c r="A7373" s="132"/>
      <c r="B7373" s="133"/>
      <c r="C7373" s="92"/>
      <c r="D7373" s="134"/>
      <c r="E7373" s="132"/>
      <c r="F7373" s="135"/>
      <c r="G7373" s="135"/>
      <c r="H7373" s="136"/>
    </row>
    <row r="7374" spans="1:8" x14ac:dyDescent="0.2">
      <c r="A7374" s="132"/>
      <c r="B7374" s="133"/>
      <c r="C7374" s="92"/>
      <c r="D7374" s="134"/>
      <c r="E7374" s="132"/>
      <c r="F7374" s="135"/>
      <c r="G7374" s="135"/>
      <c r="H7374" s="136"/>
    </row>
    <row r="7375" spans="1:8" x14ac:dyDescent="0.2">
      <c r="A7375" s="132"/>
      <c r="B7375" s="133"/>
      <c r="C7375" s="92"/>
      <c r="D7375" s="134"/>
      <c r="E7375" s="132"/>
      <c r="F7375" s="135"/>
      <c r="G7375" s="135"/>
      <c r="H7375" s="136"/>
    </row>
    <row r="7376" spans="1:8" x14ac:dyDescent="0.2">
      <c r="A7376" s="132"/>
      <c r="B7376" s="133"/>
      <c r="C7376" s="92"/>
      <c r="D7376" s="134"/>
      <c r="E7376" s="132"/>
      <c r="F7376" s="135"/>
      <c r="G7376" s="135"/>
      <c r="H7376" s="136"/>
    </row>
    <row r="7377" spans="1:8" x14ac:dyDescent="0.2">
      <c r="A7377" s="132"/>
      <c r="B7377" s="133"/>
      <c r="C7377" s="92"/>
      <c r="D7377" s="134"/>
      <c r="E7377" s="132"/>
      <c r="F7377" s="135"/>
      <c r="G7377" s="135"/>
      <c r="H7377" s="136"/>
    </row>
    <row r="7378" spans="1:8" x14ac:dyDescent="0.2">
      <c r="A7378" s="132"/>
      <c r="B7378" s="133"/>
      <c r="C7378" s="92"/>
      <c r="D7378" s="134"/>
      <c r="E7378" s="132"/>
      <c r="F7378" s="135"/>
      <c r="G7378" s="135"/>
      <c r="H7378" s="136"/>
    </row>
    <row r="7379" spans="1:8" x14ac:dyDescent="0.2">
      <c r="A7379" s="132"/>
      <c r="B7379" s="133"/>
      <c r="C7379" s="92"/>
      <c r="D7379" s="134"/>
      <c r="E7379" s="132"/>
      <c r="F7379" s="135"/>
      <c r="G7379" s="135"/>
      <c r="H7379" s="136"/>
    </row>
    <row r="7380" spans="1:8" x14ac:dyDescent="0.2">
      <c r="A7380" s="132"/>
      <c r="B7380" s="133"/>
      <c r="C7380" s="92"/>
      <c r="D7380" s="134"/>
      <c r="E7380" s="132"/>
      <c r="F7380" s="135"/>
      <c r="G7380" s="135"/>
      <c r="H7380" s="136"/>
    </row>
    <row r="7381" spans="1:8" x14ac:dyDescent="0.2">
      <c r="A7381" s="132"/>
      <c r="B7381" s="133"/>
      <c r="C7381" s="92"/>
      <c r="D7381" s="134"/>
      <c r="E7381" s="132"/>
      <c r="F7381" s="135"/>
      <c r="G7381" s="135"/>
      <c r="H7381" s="136"/>
    </row>
    <row r="7382" spans="1:8" x14ac:dyDescent="0.2">
      <c r="A7382" s="132"/>
      <c r="B7382" s="133"/>
      <c r="C7382" s="92"/>
      <c r="D7382" s="134"/>
      <c r="E7382" s="132"/>
      <c r="F7382" s="135"/>
      <c r="G7382" s="135"/>
      <c r="H7382" s="136"/>
    </row>
    <row r="7383" spans="1:8" x14ac:dyDescent="0.2">
      <c r="A7383" s="132"/>
      <c r="B7383" s="133"/>
      <c r="C7383" s="92"/>
      <c r="D7383" s="134"/>
      <c r="E7383" s="132"/>
      <c r="F7383" s="135"/>
      <c r="G7383" s="135"/>
      <c r="H7383" s="136"/>
    </row>
    <row r="7384" spans="1:8" x14ac:dyDescent="0.2">
      <c r="A7384" s="132"/>
      <c r="B7384" s="133"/>
      <c r="C7384" s="92"/>
      <c r="D7384" s="134"/>
      <c r="E7384" s="132"/>
      <c r="F7384" s="135"/>
      <c r="G7384" s="135"/>
      <c r="H7384" s="136"/>
    </row>
    <row r="7385" spans="1:8" x14ac:dyDescent="0.2">
      <c r="A7385" s="132"/>
      <c r="B7385" s="133"/>
      <c r="C7385" s="92"/>
      <c r="D7385" s="134"/>
      <c r="E7385" s="132"/>
      <c r="F7385" s="135"/>
      <c r="G7385" s="135"/>
      <c r="H7385" s="136"/>
    </row>
    <row r="7386" spans="1:8" x14ac:dyDescent="0.2">
      <c r="A7386" s="132"/>
      <c r="B7386" s="133"/>
      <c r="C7386" s="92"/>
      <c r="D7386" s="134"/>
      <c r="E7386" s="132"/>
      <c r="F7386" s="135"/>
      <c r="G7386" s="135"/>
      <c r="H7386" s="136"/>
    </row>
    <row r="7387" spans="1:8" x14ac:dyDescent="0.2">
      <c r="A7387" s="132"/>
      <c r="B7387" s="133"/>
      <c r="C7387" s="92"/>
      <c r="D7387" s="134"/>
      <c r="E7387" s="132"/>
      <c r="F7387" s="135"/>
      <c r="G7387" s="135"/>
      <c r="H7387" s="136"/>
    </row>
    <row r="7388" spans="1:8" x14ac:dyDescent="0.2">
      <c r="A7388" s="132"/>
      <c r="B7388" s="133"/>
      <c r="C7388" s="92"/>
      <c r="D7388" s="134"/>
      <c r="E7388" s="132"/>
      <c r="F7388" s="135"/>
      <c r="G7388" s="135"/>
      <c r="H7388" s="136"/>
    </row>
    <row r="7389" spans="1:8" x14ac:dyDescent="0.2">
      <c r="A7389" s="132"/>
      <c r="B7389" s="133"/>
      <c r="C7389" s="92"/>
      <c r="D7389" s="134"/>
      <c r="E7389" s="132"/>
      <c r="F7389" s="135"/>
      <c r="G7389" s="135"/>
      <c r="H7389" s="136"/>
    </row>
    <row r="7390" spans="1:8" x14ac:dyDescent="0.2">
      <c r="A7390" s="132"/>
      <c r="B7390" s="133"/>
      <c r="C7390" s="92"/>
      <c r="D7390" s="134"/>
      <c r="E7390" s="132"/>
      <c r="F7390" s="135"/>
      <c r="G7390" s="135"/>
      <c r="H7390" s="136"/>
    </row>
    <row r="7391" spans="1:8" x14ac:dyDescent="0.2">
      <c r="A7391" s="132"/>
      <c r="B7391" s="133"/>
      <c r="C7391" s="92"/>
      <c r="D7391" s="134"/>
      <c r="E7391" s="132"/>
      <c r="F7391" s="135"/>
      <c r="G7391" s="135"/>
      <c r="H7391" s="136"/>
    </row>
    <row r="7392" spans="1:8" x14ac:dyDescent="0.2">
      <c r="A7392" s="132"/>
      <c r="B7392" s="133"/>
      <c r="C7392" s="92"/>
      <c r="D7392" s="134"/>
      <c r="E7392" s="132"/>
      <c r="F7392" s="135"/>
      <c r="G7392" s="135"/>
      <c r="H7392" s="136"/>
    </row>
    <row r="7393" spans="1:8" x14ac:dyDescent="0.2">
      <c r="A7393" s="132"/>
      <c r="B7393" s="133"/>
      <c r="C7393" s="92"/>
      <c r="D7393" s="134"/>
      <c r="E7393" s="132"/>
      <c r="F7393" s="135"/>
      <c r="G7393" s="135"/>
      <c r="H7393" s="136"/>
    </row>
    <row r="7394" spans="1:8" x14ac:dyDescent="0.2">
      <c r="A7394" s="132"/>
      <c r="B7394" s="133"/>
      <c r="C7394" s="92"/>
      <c r="D7394" s="134"/>
      <c r="E7394" s="132"/>
      <c r="F7394" s="135"/>
      <c r="G7394" s="135"/>
      <c r="H7394" s="136"/>
    </row>
    <row r="7395" spans="1:8" x14ac:dyDescent="0.2">
      <c r="A7395" s="132"/>
      <c r="B7395" s="133"/>
      <c r="C7395" s="92"/>
      <c r="D7395" s="134"/>
      <c r="E7395" s="132"/>
      <c r="F7395" s="135"/>
      <c r="G7395" s="135"/>
      <c r="H7395" s="136"/>
    </row>
    <row r="7396" spans="1:8" x14ac:dyDescent="0.2">
      <c r="A7396" s="132"/>
      <c r="B7396" s="133"/>
      <c r="C7396" s="92"/>
      <c r="D7396" s="134"/>
      <c r="E7396" s="132"/>
      <c r="F7396" s="135"/>
      <c r="G7396" s="135"/>
      <c r="H7396" s="136"/>
    </row>
    <row r="7397" spans="1:8" x14ac:dyDescent="0.2">
      <c r="A7397" s="132"/>
      <c r="B7397" s="133"/>
      <c r="C7397" s="92"/>
      <c r="D7397" s="134"/>
      <c r="E7397" s="132"/>
      <c r="F7397" s="135"/>
      <c r="G7397" s="135"/>
      <c r="H7397" s="136"/>
    </row>
    <row r="7398" spans="1:8" x14ac:dyDescent="0.2">
      <c r="A7398" s="132"/>
      <c r="B7398" s="133"/>
      <c r="C7398" s="92"/>
      <c r="D7398" s="134"/>
      <c r="E7398" s="132"/>
      <c r="F7398" s="135"/>
      <c r="G7398" s="135"/>
      <c r="H7398" s="136"/>
    </row>
    <row r="7399" spans="1:8" x14ac:dyDescent="0.2">
      <c r="A7399" s="132"/>
      <c r="B7399" s="133"/>
      <c r="C7399" s="92"/>
      <c r="D7399" s="134"/>
      <c r="E7399" s="132"/>
      <c r="F7399" s="135"/>
      <c r="G7399" s="135"/>
      <c r="H7399" s="136"/>
    </row>
    <row r="7400" spans="1:8" x14ac:dyDescent="0.2">
      <c r="A7400" s="132"/>
      <c r="B7400" s="133"/>
      <c r="C7400" s="92"/>
      <c r="D7400" s="134"/>
      <c r="E7400" s="132"/>
      <c r="F7400" s="135"/>
      <c r="G7400" s="135"/>
      <c r="H7400" s="136"/>
    </row>
    <row r="7401" spans="1:8" x14ac:dyDescent="0.2">
      <c r="A7401" s="132"/>
      <c r="B7401" s="133"/>
      <c r="C7401" s="92"/>
      <c r="D7401" s="134"/>
      <c r="E7401" s="132"/>
      <c r="F7401" s="135"/>
      <c r="G7401" s="135"/>
      <c r="H7401" s="136"/>
    </row>
    <row r="7402" spans="1:8" x14ac:dyDescent="0.2">
      <c r="A7402" s="132"/>
      <c r="B7402" s="133"/>
      <c r="C7402" s="92"/>
      <c r="D7402" s="134"/>
      <c r="E7402" s="132"/>
      <c r="F7402" s="135"/>
      <c r="G7402" s="135"/>
      <c r="H7402" s="136"/>
    </row>
    <row r="7403" spans="1:8" x14ac:dyDescent="0.2">
      <c r="A7403" s="132"/>
      <c r="B7403" s="133"/>
      <c r="C7403" s="92"/>
      <c r="D7403" s="134"/>
      <c r="E7403" s="132"/>
      <c r="F7403" s="135"/>
      <c r="G7403" s="135"/>
      <c r="H7403" s="136"/>
    </row>
    <row r="7404" spans="1:8" x14ac:dyDescent="0.2">
      <c r="A7404" s="132"/>
      <c r="B7404" s="133"/>
      <c r="C7404" s="92"/>
      <c r="D7404" s="134"/>
      <c r="E7404" s="132"/>
      <c r="F7404" s="135"/>
      <c r="G7404" s="135"/>
      <c r="H7404" s="136"/>
    </row>
    <row r="7405" spans="1:8" x14ac:dyDescent="0.2">
      <c r="A7405" s="132"/>
      <c r="B7405" s="133"/>
      <c r="C7405" s="92"/>
      <c r="D7405" s="134"/>
      <c r="E7405" s="132"/>
      <c r="F7405" s="135"/>
      <c r="G7405" s="135"/>
      <c r="H7405" s="136"/>
    </row>
    <row r="7406" spans="1:8" x14ac:dyDescent="0.2">
      <c r="A7406" s="132"/>
      <c r="B7406" s="133"/>
      <c r="C7406" s="92"/>
      <c r="D7406" s="134"/>
      <c r="E7406" s="132"/>
      <c r="F7406" s="135"/>
      <c r="G7406" s="135"/>
      <c r="H7406" s="136"/>
    </row>
    <row r="7407" spans="1:8" x14ac:dyDescent="0.2">
      <c r="A7407" s="132"/>
      <c r="B7407" s="133"/>
      <c r="C7407" s="92"/>
      <c r="D7407" s="134"/>
      <c r="E7407" s="132"/>
      <c r="F7407" s="135"/>
      <c r="G7407" s="135"/>
      <c r="H7407" s="136"/>
    </row>
    <row r="7408" spans="1:8" x14ac:dyDescent="0.2">
      <c r="A7408" s="132"/>
      <c r="B7408" s="133"/>
      <c r="C7408" s="92"/>
      <c r="D7408" s="134"/>
      <c r="E7408" s="132"/>
      <c r="F7408" s="135"/>
      <c r="G7408" s="135"/>
      <c r="H7408" s="136"/>
    </row>
    <row r="7409" spans="1:8" x14ac:dyDescent="0.2">
      <c r="A7409" s="132"/>
      <c r="B7409" s="133"/>
      <c r="C7409" s="92"/>
      <c r="D7409" s="134"/>
      <c r="E7409" s="132"/>
      <c r="F7409" s="135"/>
      <c r="G7409" s="135"/>
      <c r="H7409" s="136"/>
    </row>
    <row r="7410" spans="1:8" x14ac:dyDescent="0.2">
      <c r="A7410" s="132"/>
      <c r="B7410" s="133"/>
      <c r="C7410" s="92"/>
      <c r="D7410" s="134"/>
      <c r="E7410" s="132"/>
      <c r="F7410" s="135"/>
      <c r="G7410" s="135"/>
      <c r="H7410" s="136"/>
    </row>
    <row r="7411" spans="1:8" x14ac:dyDescent="0.2">
      <c r="A7411" s="132"/>
      <c r="B7411" s="133"/>
      <c r="C7411" s="92"/>
      <c r="D7411" s="134"/>
      <c r="E7411" s="132"/>
      <c r="F7411" s="135"/>
      <c r="G7411" s="135"/>
      <c r="H7411" s="136"/>
    </row>
    <row r="7412" spans="1:8" x14ac:dyDescent="0.2">
      <c r="A7412" s="132"/>
      <c r="B7412" s="133"/>
      <c r="C7412" s="92"/>
      <c r="D7412" s="134"/>
      <c r="E7412" s="132"/>
      <c r="F7412" s="135"/>
      <c r="G7412" s="135"/>
      <c r="H7412" s="136"/>
    </row>
    <row r="7413" spans="1:8" x14ac:dyDescent="0.2">
      <c r="A7413" s="132"/>
      <c r="B7413" s="133"/>
      <c r="C7413" s="92"/>
      <c r="D7413" s="134"/>
      <c r="E7413" s="132"/>
      <c r="F7413" s="135"/>
      <c r="G7413" s="135"/>
      <c r="H7413" s="136"/>
    </row>
    <row r="7414" spans="1:8" x14ac:dyDescent="0.2">
      <c r="A7414" s="132"/>
      <c r="B7414" s="133"/>
      <c r="C7414" s="92"/>
      <c r="D7414" s="134"/>
      <c r="E7414" s="132"/>
      <c r="F7414" s="135"/>
      <c r="G7414" s="135"/>
      <c r="H7414" s="136"/>
    </row>
    <row r="7415" spans="1:8" x14ac:dyDescent="0.2">
      <c r="A7415" s="132"/>
      <c r="B7415" s="133"/>
      <c r="C7415" s="92"/>
      <c r="D7415" s="134"/>
      <c r="E7415" s="132"/>
      <c r="F7415" s="135"/>
      <c r="G7415" s="135"/>
      <c r="H7415" s="136"/>
    </row>
    <row r="7416" spans="1:8" x14ac:dyDescent="0.2">
      <c r="A7416" s="132"/>
      <c r="B7416" s="133"/>
      <c r="C7416" s="92"/>
      <c r="D7416" s="134"/>
      <c r="E7416" s="132"/>
      <c r="F7416" s="135"/>
      <c r="G7416" s="135"/>
      <c r="H7416" s="136"/>
    </row>
    <row r="7417" spans="1:8" x14ac:dyDescent="0.2">
      <c r="A7417" s="132"/>
      <c r="B7417" s="133"/>
      <c r="C7417" s="92"/>
      <c r="D7417" s="134"/>
      <c r="E7417" s="132"/>
      <c r="F7417" s="135"/>
      <c r="G7417" s="135"/>
      <c r="H7417" s="136"/>
    </row>
    <row r="7418" spans="1:8" x14ac:dyDescent="0.2">
      <c r="A7418" s="132"/>
      <c r="B7418" s="133"/>
      <c r="C7418" s="92"/>
      <c r="D7418" s="134"/>
      <c r="E7418" s="132"/>
      <c r="F7418" s="135"/>
      <c r="G7418" s="135"/>
      <c r="H7418" s="136"/>
    </row>
    <row r="7419" spans="1:8" x14ac:dyDescent="0.2">
      <c r="A7419" s="132"/>
      <c r="B7419" s="133"/>
      <c r="C7419" s="92"/>
      <c r="D7419" s="134"/>
      <c r="E7419" s="132"/>
      <c r="F7419" s="135"/>
      <c r="G7419" s="135"/>
      <c r="H7419" s="136"/>
    </row>
    <row r="7420" spans="1:8" x14ac:dyDescent="0.2">
      <c r="A7420" s="132"/>
      <c r="B7420" s="133"/>
      <c r="C7420" s="92"/>
      <c r="D7420" s="134"/>
      <c r="E7420" s="132"/>
      <c r="F7420" s="135"/>
      <c r="G7420" s="135"/>
      <c r="H7420" s="136"/>
    </row>
    <row r="7421" spans="1:8" x14ac:dyDescent="0.2">
      <c r="A7421" s="132"/>
      <c r="B7421" s="133"/>
      <c r="C7421" s="92"/>
      <c r="D7421" s="134"/>
      <c r="E7421" s="132"/>
      <c r="F7421" s="135"/>
      <c r="G7421" s="135"/>
      <c r="H7421" s="136"/>
    </row>
    <row r="7422" spans="1:8" x14ac:dyDescent="0.2">
      <c r="A7422" s="132"/>
      <c r="B7422" s="133"/>
      <c r="C7422" s="92"/>
      <c r="D7422" s="134"/>
      <c r="E7422" s="132"/>
      <c r="F7422" s="135"/>
      <c r="G7422" s="135"/>
      <c r="H7422" s="136"/>
    </row>
    <row r="7423" spans="1:8" x14ac:dyDescent="0.2">
      <c r="A7423" s="132"/>
      <c r="B7423" s="133"/>
      <c r="C7423" s="92"/>
      <c r="D7423" s="134"/>
      <c r="E7423" s="132"/>
      <c r="F7423" s="135"/>
      <c r="G7423" s="135"/>
      <c r="H7423" s="136"/>
    </row>
    <row r="7424" spans="1:8" x14ac:dyDescent="0.2">
      <c r="A7424" s="132"/>
      <c r="B7424" s="133"/>
      <c r="C7424" s="92"/>
      <c r="D7424" s="134"/>
      <c r="E7424" s="132"/>
      <c r="F7424" s="135"/>
      <c r="G7424" s="135"/>
      <c r="H7424" s="136"/>
    </row>
    <row r="7425" spans="1:8" x14ac:dyDescent="0.2">
      <c r="A7425" s="132"/>
      <c r="B7425" s="133"/>
      <c r="C7425" s="92"/>
      <c r="D7425" s="134"/>
      <c r="E7425" s="132"/>
      <c r="F7425" s="135"/>
      <c r="G7425" s="135"/>
      <c r="H7425" s="136"/>
    </row>
    <row r="7426" spans="1:8" x14ac:dyDescent="0.2">
      <c r="A7426" s="132"/>
      <c r="B7426" s="133"/>
      <c r="C7426" s="92"/>
      <c r="D7426" s="134"/>
      <c r="E7426" s="132"/>
      <c r="F7426" s="135"/>
      <c r="G7426" s="135"/>
      <c r="H7426" s="136"/>
    </row>
    <row r="7427" spans="1:8" x14ac:dyDescent="0.2">
      <c r="A7427" s="132"/>
      <c r="B7427" s="133"/>
      <c r="C7427" s="92"/>
      <c r="D7427" s="134"/>
      <c r="E7427" s="132"/>
      <c r="F7427" s="135"/>
      <c r="G7427" s="135"/>
      <c r="H7427" s="136"/>
    </row>
    <row r="7428" spans="1:8" x14ac:dyDescent="0.2">
      <c r="A7428" s="132"/>
      <c r="B7428" s="133"/>
      <c r="C7428" s="92"/>
      <c r="D7428" s="134"/>
      <c r="E7428" s="132"/>
      <c r="F7428" s="135"/>
      <c r="G7428" s="135"/>
      <c r="H7428" s="136"/>
    </row>
    <row r="7429" spans="1:8" x14ac:dyDescent="0.2">
      <c r="A7429" s="132"/>
      <c r="B7429" s="133"/>
      <c r="C7429" s="92"/>
      <c r="D7429" s="134"/>
      <c r="E7429" s="132"/>
      <c r="F7429" s="135"/>
      <c r="G7429" s="135"/>
      <c r="H7429" s="136"/>
    </row>
    <row r="7430" spans="1:8" x14ac:dyDescent="0.2">
      <c r="A7430" s="132"/>
      <c r="B7430" s="133"/>
      <c r="C7430" s="92"/>
      <c r="D7430" s="134"/>
      <c r="E7430" s="132"/>
      <c r="F7430" s="135"/>
      <c r="G7430" s="135"/>
      <c r="H7430" s="136"/>
    </row>
    <row r="7431" spans="1:8" x14ac:dyDescent="0.2">
      <c r="A7431" s="132"/>
      <c r="B7431" s="133"/>
      <c r="C7431" s="92"/>
      <c r="D7431" s="134"/>
      <c r="E7431" s="132"/>
      <c r="F7431" s="135"/>
      <c r="G7431" s="135"/>
      <c r="H7431" s="136"/>
    </row>
    <row r="7432" spans="1:8" x14ac:dyDescent="0.2">
      <c r="A7432" s="132"/>
      <c r="B7432" s="133"/>
      <c r="C7432" s="92"/>
      <c r="D7432" s="134"/>
      <c r="E7432" s="132"/>
      <c r="F7432" s="135"/>
      <c r="G7432" s="135"/>
      <c r="H7432" s="136"/>
    </row>
    <row r="7433" spans="1:8" x14ac:dyDescent="0.2">
      <c r="A7433" s="132"/>
      <c r="B7433" s="133"/>
      <c r="C7433" s="92"/>
      <c r="D7433" s="134"/>
      <c r="E7433" s="132"/>
      <c r="F7433" s="135"/>
      <c r="G7433" s="135"/>
      <c r="H7433" s="136"/>
    </row>
    <row r="7434" spans="1:8" x14ac:dyDescent="0.2">
      <c r="A7434" s="132"/>
      <c r="B7434" s="133"/>
      <c r="C7434" s="92"/>
      <c r="D7434" s="134"/>
      <c r="E7434" s="132"/>
      <c r="F7434" s="135"/>
      <c r="G7434" s="135"/>
      <c r="H7434" s="136"/>
    </row>
    <row r="7435" spans="1:8" x14ac:dyDescent="0.2">
      <c r="A7435" s="132"/>
      <c r="B7435" s="133"/>
      <c r="C7435" s="92"/>
      <c r="D7435" s="134"/>
      <c r="E7435" s="132"/>
      <c r="F7435" s="135"/>
      <c r="G7435" s="135"/>
      <c r="H7435" s="136"/>
    </row>
    <row r="7436" spans="1:8" x14ac:dyDescent="0.2">
      <c r="A7436" s="132"/>
      <c r="B7436" s="133"/>
      <c r="C7436" s="92"/>
      <c r="D7436" s="134"/>
      <c r="E7436" s="132"/>
      <c r="F7436" s="135"/>
      <c r="G7436" s="135"/>
      <c r="H7436" s="136"/>
    </row>
    <row r="7437" spans="1:8" x14ac:dyDescent="0.2">
      <c r="A7437" s="132"/>
      <c r="B7437" s="133"/>
      <c r="C7437" s="92"/>
      <c r="D7437" s="134"/>
      <c r="E7437" s="132"/>
      <c r="F7437" s="135"/>
      <c r="G7437" s="135"/>
      <c r="H7437" s="136"/>
    </row>
    <row r="7438" spans="1:8" x14ac:dyDescent="0.2">
      <c r="A7438" s="132"/>
      <c r="B7438" s="133"/>
      <c r="C7438" s="92"/>
      <c r="D7438" s="134"/>
      <c r="E7438" s="132"/>
      <c r="F7438" s="135"/>
      <c r="G7438" s="135"/>
      <c r="H7438" s="136"/>
    </row>
    <row r="7439" spans="1:8" x14ac:dyDescent="0.2">
      <c r="A7439" s="132"/>
      <c r="B7439" s="133"/>
      <c r="C7439" s="92"/>
      <c r="D7439" s="134"/>
      <c r="E7439" s="132"/>
      <c r="F7439" s="135"/>
      <c r="G7439" s="135"/>
      <c r="H7439" s="136"/>
    </row>
    <row r="7440" spans="1:8" x14ac:dyDescent="0.2">
      <c r="A7440" s="132"/>
      <c r="B7440" s="133"/>
      <c r="C7440" s="92"/>
      <c r="D7440" s="134"/>
      <c r="E7440" s="132"/>
      <c r="F7440" s="135"/>
      <c r="G7440" s="135"/>
      <c r="H7440" s="136"/>
    </row>
    <row r="7441" spans="1:8" x14ac:dyDescent="0.2">
      <c r="A7441" s="132"/>
      <c r="B7441" s="133"/>
      <c r="C7441" s="92"/>
      <c r="D7441" s="134"/>
      <c r="E7441" s="132"/>
      <c r="F7441" s="135"/>
      <c r="G7441" s="135"/>
      <c r="H7441" s="136"/>
    </row>
    <row r="7442" spans="1:8" x14ac:dyDescent="0.2">
      <c r="A7442" s="132"/>
      <c r="B7442" s="133"/>
      <c r="C7442" s="92"/>
      <c r="D7442" s="134"/>
      <c r="E7442" s="132"/>
      <c r="F7442" s="135"/>
      <c r="G7442" s="135"/>
      <c r="H7442" s="136"/>
    </row>
    <row r="7443" spans="1:8" x14ac:dyDescent="0.2">
      <c r="A7443" s="132"/>
      <c r="B7443" s="133"/>
      <c r="C7443" s="92"/>
      <c r="D7443" s="134"/>
      <c r="E7443" s="132"/>
      <c r="F7443" s="135"/>
      <c r="G7443" s="135"/>
      <c r="H7443" s="136"/>
    </row>
    <row r="7444" spans="1:8" x14ac:dyDescent="0.2">
      <c r="A7444" s="132"/>
      <c r="B7444" s="133"/>
      <c r="C7444" s="92"/>
      <c r="D7444" s="134"/>
      <c r="E7444" s="132"/>
      <c r="F7444" s="135"/>
      <c r="G7444" s="135"/>
      <c r="H7444" s="136"/>
    </row>
    <row r="7445" spans="1:8" x14ac:dyDescent="0.2">
      <c r="A7445" s="132"/>
      <c r="B7445" s="133"/>
      <c r="C7445" s="92"/>
      <c r="D7445" s="134"/>
      <c r="E7445" s="132"/>
      <c r="F7445" s="135"/>
      <c r="G7445" s="135"/>
      <c r="H7445" s="136"/>
    </row>
    <row r="7446" spans="1:8" x14ac:dyDescent="0.2">
      <c r="A7446" s="132"/>
      <c r="B7446" s="133"/>
      <c r="C7446" s="92"/>
      <c r="D7446" s="134"/>
      <c r="E7446" s="132"/>
      <c r="F7446" s="135"/>
      <c r="G7446" s="135"/>
      <c r="H7446" s="136"/>
    </row>
    <row r="7447" spans="1:8" x14ac:dyDescent="0.2">
      <c r="A7447" s="132"/>
      <c r="B7447" s="133"/>
      <c r="C7447" s="92"/>
      <c r="D7447" s="134"/>
      <c r="E7447" s="132"/>
      <c r="F7447" s="135"/>
      <c r="G7447" s="135"/>
      <c r="H7447" s="136"/>
    </row>
    <row r="7448" spans="1:8" x14ac:dyDescent="0.2">
      <c r="A7448" s="132"/>
      <c r="B7448" s="133"/>
      <c r="C7448" s="92"/>
      <c r="D7448" s="134"/>
      <c r="E7448" s="132"/>
      <c r="F7448" s="135"/>
      <c r="G7448" s="135"/>
      <c r="H7448" s="136"/>
    </row>
    <row r="7449" spans="1:8" x14ac:dyDescent="0.2">
      <c r="A7449" s="132"/>
      <c r="B7449" s="133"/>
      <c r="C7449" s="92"/>
      <c r="D7449" s="134"/>
      <c r="E7449" s="132"/>
      <c r="F7449" s="135"/>
      <c r="G7449" s="135"/>
      <c r="H7449" s="136"/>
    </row>
    <row r="7450" spans="1:8" x14ac:dyDescent="0.2">
      <c r="A7450" s="132"/>
      <c r="B7450" s="133"/>
      <c r="C7450" s="92"/>
      <c r="D7450" s="134"/>
      <c r="E7450" s="132"/>
      <c r="F7450" s="135"/>
      <c r="G7450" s="135"/>
      <c r="H7450" s="136"/>
    </row>
    <row r="7451" spans="1:8" x14ac:dyDescent="0.2">
      <c r="A7451" s="132"/>
      <c r="B7451" s="133"/>
      <c r="C7451" s="92"/>
      <c r="D7451" s="134"/>
      <c r="E7451" s="132"/>
      <c r="F7451" s="135"/>
      <c r="G7451" s="135"/>
      <c r="H7451" s="136"/>
    </row>
    <row r="7452" spans="1:8" x14ac:dyDescent="0.2">
      <c r="A7452" s="132"/>
      <c r="B7452" s="133"/>
      <c r="C7452" s="92"/>
      <c r="D7452" s="134"/>
      <c r="E7452" s="132"/>
      <c r="F7452" s="135"/>
      <c r="G7452" s="135"/>
      <c r="H7452" s="136"/>
    </row>
    <row r="7453" spans="1:8" x14ac:dyDescent="0.2">
      <c r="A7453" s="132"/>
      <c r="B7453" s="133"/>
      <c r="C7453" s="92"/>
      <c r="D7453" s="134"/>
      <c r="E7453" s="132"/>
      <c r="F7453" s="135"/>
      <c r="G7453" s="135"/>
      <c r="H7453" s="136"/>
    </row>
    <row r="7454" spans="1:8" x14ac:dyDescent="0.2">
      <c r="A7454" s="132"/>
      <c r="B7454" s="133"/>
      <c r="C7454" s="92"/>
      <c r="D7454" s="134"/>
      <c r="E7454" s="132"/>
      <c r="F7454" s="135"/>
      <c r="G7454" s="135"/>
      <c r="H7454" s="136"/>
    </row>
    <row r="7455" spans="1:8" x14ac:dyDescent="0.2">
      <c r="A7455" s="132"/>
      <c r="B7455" s="133"/>
      <c r="C7455" s="92"/>
      <c r="D7455" s="134"/>
      <c r="E7455" s="132"/>
      <c r="F7455" s="135"/>
      <c r="G7455" s="135"/>
      <c r="H7455" s="136"/>
    </row>
    <row r="7456" spans="1:8" x14ac:dyDescent="0.2">
      <c r="A7456" s="132"/>
      <c r="B7456" s="133"/>
      <c r="C7456" s="92"/>
      <c r="D7456" s="134"/>
      <c r="E7456" s="132"/>
      <c r="F7456" s="135"/>
      <c r="G7456" s="135"/>
      <c r="H7456" s="136"/>
    </row>
    <row r="7457" spans="1:8" x14ac:dyDescent="0.2">
      <c r="A7457" s="132"/>
      <c r="B7457" s="133"/>
      <c r="C7457" s="92"/>
      <c r="D7457" s="134"/>
      <c r="E7457" s="132"/>
      <c r="F7457" s="135"/>
      <c r="G7457" s="135"/>
      <c r="H7457" s="136"/>
    </row>
    <row r="7458" spans="1:8" x14ac:dyDescent="0.2">
      <c r="A7458" s="132"/>
      <c r="B7458" s="133"/>
      <c r="C7458" s="92"/>
      <c r="D7458" s="134"/>
      <c r="E7458" s="132"/>
      <c r="F7458" s="135"/>
      <c r="G7458" s="135"/>
      <c r="H7458" s="136"/>
    </row>
    <row r="7459" spans="1:8" x14ac:dyDescent="0.2">
      <c r="A7459" s="132"/>
      <c r="B7459" s="133"/>
      <c r="C7459" s="92"/>
      <c r="D7459" s="134"/>
      <c r="E7459" s="132"/>
      <c r="F7459" s="135"/>
      <c r="G7459" s="135"/>
      <c r="H7459" s="136"/>
    </row>
    <row r="7460" spans="1:8" x14ac:dyDescent="0.2">
      <c r="A7460" s="132"/>
      <c r="B7460" s="133"/>
      <c r="C7460" s="92"/>
      <c r="D7460" s="134"/>
      <c r="E7460" s="132"/>
      <c r="F7460" s="135"/>
      <c r="G7460" s="135"/>
      <c r="H7460" s="136"/>
    </row>
    <row r="7461" spans="1:8" x14ac:dyDescent="0.2">
      <c r="A7461" s="132"/>
      <c r="B7461" s="133"/>
      <c r="C7461" s="92"/>
      <c r="D7461" s="134"/>
      <c r="E7461" s="132"/>
      <c r="F7461" s="135"/>
      <c r="G7461" s="135"/>
      <c r="H7461" s="136"/>
    </row>
    <row r="7462" spans="1:8" x14ac:dyDescent="0.2">
      <c r="A7462" s="132"/>
      <c r="B7462" s="133"/>
      <c r="C7462" s="92"/>
      <c r="D7462" s="134"/>
      <c r="E7462" s="132"/>
      <c r="F7462" s="135"/>
      <c r="G7462" s="135"/>
      <c r="H7462" s="136"/>
    </row>
    <row r="7463" spans="1:8" x14ac:dyDescent="0.2">
      <c r="A7463" s="132"/>
      <c r="B7463" s="133"/>
      <c r="C7463" s="92"/>
      <c r="D7463" s="134"/>
      <c r="E7463" s="132"/>
      <c r="F7463" s="135"/>
      <c r="G7463" s="135"/>
      <c r="H7463" s="136"/>
    </row>
    <row r="7464" spans="1:8" x14ac:dyDescent="0.2">
      <c r="A7464" s="132"/>
      <c r="B7464" s="133"/>
      <c r="C7464" s="92"/>
      <c r="D7464" s="134"/>
      <c r="E7464" s="132"/>
      <c r="F7464" s="135"/>
      <c r="G7464" s="135"/>
      <c r="H7464" s="136"/>
    </row>
    <row r="7465" spans="1:8" x14ac:dyDescent="0.2">
      <c r="A7465" s="132"/>
      <c r="B7465" s="133"/>
      <c r="C7465" s="92"/>
      <c r="D7465" s="134"/>
      <c r="E7465" s="132"/>
      <c r="F7465" s="135"/>
      <c r="G7465" s="135"/>
      <c r="H7465" s="136"/>
    </row>
    <row r="7466" spans="1:8" x14ac:dyDescent="0.2">
      <c r="A7466" s="132"/>
      <c r="B7466" s="133"/>
      <c r="C7466" s="92"/>
      <c r="D7466" s="134"/>
      <c r="E7466" s="132"/>
      <c r="F7466" s="135"/>
      <c r="G7466" s="135"/>
      <c r="H7466" s="136"/>
    </row>
    <row r="7467" spans="1:8" x14ac:dyDescent="0.2">
      <c r="A7467" s="132"/>
      <c r="B7467" s="133"/>
      <c r="C7467" s="92"/>
      <c r="D7467" s="134"/>
      <c r="E7467" s="132"/>
      <c r="F7467" s="135"/>
      <c r="G7467" s="135"/>
      <c r="H7467" s="136"/>
    </row>
    <row r="7468" spans="1:8" x14ac:dyDescent="0.2">
      <c r="A7468" s="132"/>
      <c r="B7468" s="133"/>
      <c r="C7468" s="92"/>
      <c r="D7468" s="134"/>
      <c r="E7468" s="132"/>
      <c r="F7468" s="135"/>
      <c r="G7468" s="135"/>
      <c r="H7468" s="136"/>
    </row>
    <row r="7469" spans="1:8" x14ac:dyDescent="0.2">
      <c r="A7469" s="132"/>
      <c r="B7469" s="133"/>
      <c r="C7469" s="92"/>
      <c r="D7469" s="134"/>
      <c r="E7469" s="132"/>
      <c r="F7469" s="135"/>
      <c r="G7469" s="135"/>
      <c r="H7469" s="136"/>
    </row>
    <row r="7470" spans="1:8" x14ac:dyDescent="0.2">
      <c r="A7470" s="132"/>
      <c r="B7470" s="133"/>
      <c r="C7470" s="92"/>
      <c r="D7470" s="134"/>
      <c r="E7470" s="132"/>
      <c r="F7470" s="135"/>
      <c r="G7470" s="135"/>
      <c r="H7470" s="136"/>
    </row>
    <row r="7471" spans="1:8" x14ac:dyDescent="0.2">
      <c r="A7471" s="132"/>
      <c r="B7471" s="133"/>
      <c r="C7471" s="92"/>
      <c r="D7471" s="134"/>
      <c r="E7471" s="132"/>
      <c r="F7471" s="135"/>
      <c r="G7471" s="135"/>
      <c r="H7471" s="136"/>
    </row>
    <row r="7472" spans="1:8" x14ac:dyDescent="0.2">
      <c r="A7472" s="132"/>
      <c r="B7472" s="133"/>
      <c r="C7472" s="92"/>
      <c r="D7472" s="134"/>
      <c r="E7472" s="132"/>
      <c r="F7472" s="135"/>
      <c r="G7472" s="135"/>
      <c r="H7472" s="136"/>
    </row>
    <row r="7473" spans="1:8" x14ac:dyDescent="0.2">
      <c r="A7473" s="132"/>
      <c r="B7473" s="133"/>
      <c r="C7473" s="92"/>
      <c r="D7473" s="134"/>
      <c r="E7473" s="132"/>
      <c r="F7473" s="135"/>
      <c r="G7473" s="135"/>
      <c r="H7473" s="136"/>
    </row>
    <row r="7474" spans="1:8" x14ac:dyDescent="0.2">
      <c r="A7474" s="132"/>
      <c r="B7474" s="133"/>
      <c r="C7474" s="92"/>
      <c r="D7474" s="134"/>
      <c r="E7474" s="132"/>
      <c r="F7474" s="135"/>
      <c r="G7474" s="135"/>
      <c r="H7474" s="136"/>
    </row>
    <row r="7475" spans="1:8" x14ac:dyDescent="0.2">
      <c r="A7475" s="132"/>
      <c r="B7475" s="133"/>
      <c r="C7475" s="92"/>
      <c r="D7475" s="134"/>
      <c r="E7475" s="132"/>
      <c r="F7475" s="135"/>
      <c r="G7475" s="135"/>
      <c r="H7475" s="136"/>
    </row>
    <row r="7476" spans="1:8" x14ac:dyDescent="0.2">
      <c r="A7476" s="132"/>
      <c r="B7476" s="133"/>
      <c r="C7476" s="92"/>
      <c r="D7476" s="134"/>
      <c r="E7476" s="132"/>
      <c r="F7476" s="135"/>
      <c r="G7476" s="135"/>
      <c r="H7476" s="136"/>
    </row>
    <row r="7477" spans="1:8" x14ac:dyDescent="0.2">
      <c r="A7477" s="132"/>
      <c r="B7477" s="133"/>
      <c r="C7477" s="92"/>
      <c r="D7477" s="134"/>
      <c r="E7477" s="132"/>
      <c r="F7477" s="135"/>
      <c r="G7477" s="135"/>
      <c r="H7477" s="136"/>
    </row>
    <row r="7478" spans="1:8" x14ac:dyDescent="0.2">
      <c r="A7478" s="132"/>
      <c r="B7478" s="133"/>
      <c r="C7478" s="92"/>
      <c r="D7478" s="134"/>
      <c r="E7478" s="132"/>
      <c r="F7478" s="135"/>
      <c r="G7478" s="135"/>
      <c r="H7478" s="136"/>
    </row>
    <row r="7479" spans="1:8" x14ac:dyDescent="0.2">
      <c r="A7479" s="132"/>
      <c r="B7479" s="133"/>
      <c r="C7479" s="92"/>
      <c r="D7479" s="134"/>
      <c r="E7479" s="132"/>
      <c r="F7479" s="135"/>
      <c r="G7479" s="135"/>
      <c r="H7479" s="136"/>
    </row>
    <row r="7480" spans="1:8" x14ac:dyDescent="0.2">
      <c r="A7480" s="132"/>
      <c r="B7480" s="133"/>
      <c r="C7480" s="92"/>
      <c r="D7480" s="134"/>
      <c r="E7480" s="132"/>
      <c r="F7480" s="135"/>
      <c r="G7480" s="135"/>
      <c r="H7480" s="136"/>
    </row>
    <row r="7481" spans="1:8" x14ac:dyDescent="0.2">
      <c r="A7481" s="132"/>
      <c r="B7481" s="133"/>
      <c r="C7481" s="92"/>
      <c r="D7481" s="134"/>
      <c r="E7481" s="132"/>
      <c r="F7481" s="135"/>
      <c r="G7481" s="135"/>
      <c r="H7481" s="136"/>
    </row>
    <row r="7482" spans="1:8" x14ac:dyDescent="0.2">
      <c r="A7482" s="132"/>
      <c r="B7482" s="133"/>
      <c r="C7482" s="92"/>
      <c r="D7482" s="134"/>
      <c r="E7482" s="132"/>
      <c r="F7482" s="135"/>
      <c r="G7482" s="135"/>
      <c r="H7482" s="136"/>
    </row>
    <row r="7483" spans="1:8" x14ac:dyDescent="0.2">
      <c r="A7483" s="132"/>
      <c r="B7483" s="133"/>
      <c r="C7483" s="92"/>
      <c r="D7483" s="134"/>
      <c r="E7483" s="132"/>
      <c r="F7483" s="135"/>
      <c r="G7483" s="135"/>
      <c r="H7483" s="136"/>
    </row>
    <row r="7484" spans="1:8" x14ac:dyDescent="0.2">
      <c r="A7484" s="132"/>
      <c r="B7484" s="133"/>
      <c r="C7484" s="92"/>
      <c r="D7484" s="134"/>
      <c r="E7484" s="132"/>
      <c r="F7484" s="135"/>
      <c r="G7484" s="135"/>
      <c r="H7484" s="136"/>
    </row>
    <row r="7485" spans="1:8" x14ac:dyDescent="0.2">
      <c r="A7485" s="132"/>
      <c r="B7485" s="133"/>
      <c r="C7485" s="92"/>
      <c r="D7485" s="134"/>
      <c r="E7485" s="132"/>
      <c r="F7485" s="135"/>
      <c r="G7485" s="135"/>
      <c r="H7485" s="136"/>
    </row>
    <row r="7486" spans="1:8" x14ac:dyDescent="0.2">
      <c r="A7486" s="132"/>
      <c r="B7486" s="133"/>
      <c r="C7486" s="92"/>
      <c r="D7486" s="134"/>
      <c r="E7486" s="132"/>
      <c r="F7486" s="135"/>
      <c r="G7486" s="135"/>
      <c r="H7486" s="136"/>
    </row>
    <row r="7487" spans="1:8" x14ac:dyDescent="0.2">
      <c r="A7487" s="132"/>
      <c r="B7487" s="133"/>
      <c r="C7487" s="92"/>
      <c r="D7487" s="134"/>
      <c r="E7487" s="132"/>
      <c r="F7487" s="135"/>
      <c r="G7487" s="135"/>
      <c r="H7487" s="136"/>
    </row>
    <row r="7488" spans="1:8" x14ac:dyDescent="0.2">
      <c r="A7488" s="132"/>
      <c r="B7488" s="133"/>
      <c r="C7488" s="92"/>
      <c r="D7488" s="134"/>
      <c r="E7488" s="132"/>
      <c r="F7488" s="135"/>
      <c r="G7488" s="135"/>
      <c r="H7488" s="136"/>
    </row>
    <row r="7489" spans="1:8" x14ac:dyDescent="0.2">
      <c r="A7489" s="132"/>
      <c r="B7489" s="133"/>
      <c r="C7489" s="92"/>
      <c r="D7489" s="134"/>
      <c r="E7489" s="132"/>
      <c r="F7489" s="135"/>
      <c r="G7489" s="135"/>
      <c r="H7489" s="136"/>
    </row>
    <row r="7490" spans="1:8" x14ac:dyDescent="0.2">
      <c r="A7490" s="132"/>
      <c r="B7490" s="133"/>
      <c r="C7490" s="92"/>
      <c r="D7490" s="134"/>
      <c r="E7490" s="132"/>
      <c r="F7490" s="135"/>
      <c r="G7490" s="135"/>
      <c r="H7490" s="136"/>
    </row>
    <row r="7491" spans="1:8" x14ac:dyDescent="0.2">
      <c r="A7491" s="132"/>
      <c r="B7491" s="133"/>
      <c r="C7491" s="92"/>
      <c r="D7491" s="134"/>
      <c r="E7491" s="132"/>
      <c r="F7491" s="135"/>
      <c r="G7491" s="135"/>
      <c r="H7491" s="136"/>
    </row>
    <row r="7492" spans="1:8" x14ac:dyDescent="0.2">
      <c r="A7492" s="132"/>
      <c r="B7492" s="133"/>
      <c r="C7492" s="92"/>
      <c r="D7492" s="134"/>
      <c r="E7492" s="132"/>
      <c r="F7492" s="135"/>
      <c r="G7492" s="135"/>
      <c r="H7492" s="136"/>
    </row>
    <row r="7493" spans="1:8" x14ac:dyDescent="0.2">
      <c r="A7493" s="132"/>
      <c r="B7493" s="133"/>
      <c r="C7493" s="92"/>
      <c r="D7493" s="134"/>
      <c r="E7493" s="132"/>
      <c r="F7493" s="135"/>
      <c r="G7493" s="135"/>
      <c r="H7493" s="136"/>
    </row>
    <row r="7494" spans="1:8" x14ac:dyDescent="0.2">
      <c r="A7494" s="132"/>
      <c r="B7494" s="133"/>
      <c r="C7494" s="92"/>
      <c r="D7494" s="134"/>
      <c r="E7494" s="132"/>
      <c r="F7494" s="135"/>
      <c r="G7494" s="135"/>
      <c r="H7494" s="136"/>
    </row>
    <row r="7495" spans="1:8" x14ac:dyDescent="0.2">
      <c r="A7495" s="132"/>
      <c r="B7495" s="133"/>
      <c r="C7495" s="92"/>
      <c r="D7495" s="134"/>
      <c r="E7495" s="132"/>
      <c r="F7495" s="135"/>
      <c r="G7495" s="135"/>
      <c r="H7495" s="136"/>
    </row>
    <row r="7496" spans="1:8" x14ac:dyDescent="0.2">
      <c r="A7496" s="132"/>
      <c r="B7496" s="133"/>
      <c r="C7496" s="92"/>
      <c r="D7496" s="134"/>
      <c r="E7496" s="132"/>
      <c r="F7496" s="135"/>
      <c r="G7496" s="135"/>
      <c r="H7496" s="136"/>
    </row>
    <row r="7497" spans="1:8" x14ac:dyDescent="0.2">
      <c r="A7497" s="132"/>
      <c r="B7497" s="133"/>
      <c r="C7497" s="92"/>
      <c r="D7497" s="134"/>
      <c r="E7497" s="132"/>
      <c r="F7497" s="135"/>
      <c r="G7497" s="135"/>
      <c r="H7497" s="136"/>
    </row>
    <row r="7498" spans="1:8" x14ac:dyDescent="0.2">
      <c r="A7498" s="132"/>
      <c r="B7498" s="133"/>
      <c r="C7498" s="92"/>
      <c r="D7498" s="134"/>
      <c r="E7498" s="132"/>
      <c r="F7498" s="135"/>
      <c r="G7498" s="135"/>
      <c r="H7498" s="136"/>
    </row>
    <row r="7499" spans="1:8" x14ac:dyDescent="0.2">
      <c r="A7499" s="132"/>
      <c r="B7499" s="133"/>
      <c r="C7499" s="92"/>
      <c r="D7499" s="134"/>
      <c r="E7499" s="132"/>
      <c r="F7499" s="135"/>
      <c r="G7499" s="135"/>
      <c r="H7499" s="136"/>
    </row>
    <row r="7500" spans="1:8" x14ac:dyDescent="0.2">
      <c r="A7500" s="132"/>
      <c r="B7500" s="133"/>
      <c r="C7500" s="92"/>
      <c r="D7500" s="134"/>
      <c r="E7500" s="132"/>
      <c r="F7500" s="135"/>
      <c r="G7500" s="135"/>
      <c r="H7500" s="136"/>
    </row>
    <row r="7501" spans="1:8" x14ac:dyDescent="0.2">
      <c r="A7501" s="132"/>
      <c r="B7501" s="133"/>
      <c r="C7501" s="92"/>
      <c r="D7501" s="134"/>
      <c r="E7501" s="132"/>
      <c r="F7501" s="135"/>
      <c r="G7501" s="135"/>
      <c r="H7501" s="136"/>
    </row>
    <row r="7502" spans="1:8" x14ac:dyDescent="0.2">
      <c r="A7502" s="132"/>
      <c r="B7502" s="133"/>
      <c r="C7502" s="92"/>
      <c r="D7502" s="134"/>
      <c r="E7502" s="132"/>
      <c r="F7502" s="135"/>
      <c r="G7502" s="135"/>
      <c r="H7502" s="136"/>
    </row>
    <row r="7503" spans="1:8" x14ac:dyDescent="0.2">
      <c r="A7503" s="132"/>
      <c r="B7503" s="133"/>
      <c r="C7503" s="92"/>
      <c r="D7503" s="134"/>
      <c r="E7503" s="132"/>
      <c r="F7503" s="135"/>
      <c r="G7503" s="135"/>
      <c r="H7503" s="136"/>
    </row>
    <row r="7504" spans="1:8" x14ac:dyDescent="0.2">
      <c r="A7504" s="132"/>
      <c r="B7504" s="133"/>
      <c r="C7504" s="92"/>
      <c r="D7504" s="134"/>
      <c r="E7504" s="132"/>
      <c r="F7504" s="135"/>
      <c r="G7504" s="135"/>
      <c r="H7504" s="136"/>
    </row>
    <row r="7505" spans="1:8" x14ac:dyDescent="0.2">
      <c r="A7505" s="132"/>
      <c r="B7505" s="133"/>
      <c r="C7505" s="92"/>
      <c r="D7505" s="134"/>
      <c r="E7505" s="132"/>
      <c r="F7505" s="135"/>
      <c r="G7505" s="135"/>
      <c r="H7505" s="136"/>
    </row>
    <row r="7506" spans="1:8" x14ac:dyDescent="0.2">
      <c r="A7506" s="132"/>
      <c r="B7506" s="133"/>
      <c r="C7506" s="92"/>
      <c r="D7506" s="134"/>
      <c r="E7506" s="132"/>
      <c r="F7506" s="135"/>
      <c r="G7506" s="135"/>
      <c r="H7506" s="136"/>
    </row>
    <row r="7507" spans="1:8" x14ac:dyDescent="0.2">
      <c r="A7507" s="132"/>
      <c r="B7507" s="133"/>
      <c r="C7507" s="92"/>
      <c r="D7507" s="134"/>
      <c r="E7507" s="132"/>
      <c r="F7507" s="135"/>
      <c r="G7507" s="135"/>
      <c r="H7507" s="136"/>
    </row>
    <row r="7508" spans="1:8" x14ac:dyDescent="0.2">
      <c r="A7508" s="132"/>
      <c r="B7508" s="133"/>
      <c r="C7508" s="92"/>
      <c r="D7508" s="134"/>
      <c r="E7508" s="132"/>
      <c r="F7508" s="135"/>
      <c r="G7508" s="135"/>
      <c r="H7508" s="136"/>
    </row>
    <row r="7509" spans="1:8" x14ac:dyDescent="0.2">
      <c r="A7509" s="132"/>
      <c r="B7509" s="133"/>
      <c r="C7509" s="92"/>
      <c r="D7509" s="134"/>
      <c r="E7509" s="132"/>
      <c r="F7509" s="135"/>
      <c r="G7509" s="135"/>
      <c r="H7509" s="136"/>
    </row>
    <row r="7510" spans="1:8" x14ac:dyDescent="0.2">
      <c r="A7510" s="132"/>
      <c r="B7510" s="133"/>
      <c r="C7510" s="92"/>
      <c r="D7510" s="134"/>
      <c r="E7510" s="132"/>
      <c r="F7510" s="135"/>
      <c r="G7510" s="135"/>
      <c r="H7510" s="136"/>
    </row>
    <row r="7511" spans="1:8" x14ac:dyDescent="0.2">
      <c r="A7511" s="132"/>
      <c r="B7511" s="133"/>
      <c r="C7511" s="92"/>
      <c r="D7511" s="134"/>
      <c r="E7511" s="132"/>
      <c r="F7511" s="135"/>
      <c r="G7511" s="135"/>
      <c r="H7511" s="136"/>
    </row>
    <row r="7512" spans="1:8" x14ac:dyDescent="0.2">
      <c r="A7512" s="132"/>
      <c r="B7512" s="133"/>
      <c r="C7512" s="92"/>
      <c r="D7512" s="134"/>
      <c r="E7512" s="132"/>
      <c r="F7512" s="135"/>
      <c r="G7512" s="135"/>
      <c r="H7512" s="136"/>
    </row>
    <row r="7513" spans="1:8" x14ac:dyDescent="0.2">
      <c r="A7513" s="132"/>
      <c r="B7513" s="133"/>
      <c r="C7513" s="92"/>
      <c r="D7513" s="134"/>
      <c r="E7513" s="132"/>
      <c r="F7513" s="135"/>
      <c r="G7513" s="135"/>
      <c r="H7513" s="136"/>
    </row>
    <row r="7514" spans="1:8" x14ac:dyDescent="0.2">
      <c r="A7514" s="132"/>
      <c r="B7514" s="133"/>
      <c r="C7514" s="92"/>
      <c r="D7514" s="134"/>
      <c r="E7514" s="132"/>
      <c r="F7514" s="135"/>
      <c r="G7514" s="135"/>
      <c r="H7514" s="136"/>
    </row>
    <row r="7515" spans="1:8" x14ac:dyDescent="0.2">
      <c r="A7515" s="132"/>
      <c r="B7515" s="133"/>
      <c r="C7515" s="92"/>
      <c r="D7515" s="134"/>
      <c r="E7515" s="132"/>
      <c r="F7515" s="135"/>
      <c r="G7515" s="135"/>
      <c r="H7515" s="136"/>
    </row>
    <row r="7516" spans="1:8" x14ac:dyDescent="0.2">
      <c r="A7516" s="132"/>
      <c r="B7516" s="133"/>
      <c r="C7516" s="92"/>
      <c r="D7516" s="134"/>
      <c r="E7516" s="132"/>
      <c r="F7516" s="135"/>
      <c r="G7516" s="135"/>
      <c r="H7516" s="136"/>
    </row>
    <row r="7517" spans="1:8" x14ac:dyDescent="0.2">
      <c r="A7517" s="132"/>
      <c r="B7517" s="133"/>
      <c r="C7517" s="92"/>
      <c r="D7517" s="134"/>
      <c r="E7517" s="132"/>
      <c r="F7517" s="135"/>
      <c r="G7517" s="135"/>
      <c r="H7517" s="136"/>
    </row>
    <row r="7518" spans="1:8" x14ac:dyDescent="0.2">
      <c r="A7518" s="132"/>
      <c r="B7518" s="133"/>
      <c r="C7518" s="92"/>
      <c r="D7518" s="134"/>
      <c r="E7518" s="132"/>
      <c r="F7518" s="135"/>
      <c r="G7518" s="135"/>
      <c r="H7518" s="136"/>
    </row>
    <row r="7519" spans="1:8" x14ac:dyDescent="0.2">
      <c r="A7519" s="132"/>
      <c r="B7519" s="133"/>
      <c r="C7519" s="92"/>
      <c r="D7519" s="134"/>
      <c r="E7519" s="132"/>
      <c r="F7519" s="135"/>
      <c r="G7519" s="135"/>
      <c r="H7519" s="136"/>
    </row>
    <row r="7520" spans="1:8" x14ac:dyDescent="0.2">
      <c r="A7520" s="132"/>
      <c r="B7520" s="133"/>
      <c r="C7520" s="92"/>
      <c r="D7520" s="134"/>
      <c r="E7520" s="132"/>
      <c r="F7520" s="135"/>
      <c r="G7520" s="135"/>
      <c r="H7520" s="136"/>
    </row>
    <row r="7521" spans="1:8" x14ac:dyDescent="0.2">
      <c r="A7521" s="132"/>
      <c r="B7521" s="133"/>
      <c r="C7521" s="92"/>
      <c r="D7521" s="134"/>
      <c r="E7521" s="132"/>
      <c r="F7521" s="135"/>
      <c r="G7521" s="135"/>
      <c r="H7521" s="136"/>
    </row>
    <row r="7522" spans="1:8" x14ac:dyDescent="0.2">
      <c r="A7522" s="132"/>
      <c r="B7522" s="133"/>
      <c r="C7522" s="92"/>
      <c r="D7522" s="134"/>
      <c r="E7522" s="132"/>
      <c r="F7522" s="135"/>
      <c r="G7522" s="135"/>
      <c r="H7522" s="136"/>
    </row>
    <row r="7523" spans="1:8" x14ac:dyDescent="0.2">
      <c r="A7523" s="132"/>
      <c r="B7523" s="133"/>
      <c r="C7523" s="92"/>
      <c r="D7523" s="134"/>
      <c r="E7523" s="132"/>
      <c r="F7523" s="135"/>
      <c r="G7523" s="135"/>
      <c r="H7523" s="136"/>
    </row>
    <row r="7524" spans="1:8" x14ac:dyDescent="0.2">
      <c r="A7524" s="132"/>
      <c r="B7524" s="133"/>
      <c r="C7524" s="92"/>
      <c r="D7524" s="134"/>
      <c r="E7524" s="132"/>
      <c r="F7524" s="135"/>
      <c r="G7524" s="135"/>
      <c r="H7524" s="136"/>
    </row>
    <row r="7525" spans="1:8" x14ac:dyDescent="0.2">
      <c r="A7525" s="132"/>
      <c r="B7525" s="133"/>
      <c r="C7525" s="92"/>
      <c r="D7525" s="134"/>
      <c r="E7525" s="132"/>
      <c r="F7525" s="135"/>
      <c r="G7525" s="135"/>
      <c r="H7525" s="136"/>
    </row>
    <row r="7526" spans="1:8" x14ac:dyDescent="0.2">
      <c r="A7526" s="132"/>
      <c r="B7526" s="133"/>
      <c r="C7526" s="92"/>
      <c r="D7526" s="134"/>
      <c r="E7526" s="132"/>
      <c r="F7526" s="135"/>
      <c r="G7526" s="135"/>
      <c r="H7526" s="136"/>
    </row>
    <row r="7527" spans="1:8" x14ac:dyDescent="0.2">
      <c r="A7527" s="132"/>
      <c r="B7527" s="133"/>
      <c r="C7527" s="92"/>
      <c r="D7527" s="134"/>
      <c r="E7527" s="132"/>
      <c r="F7527" s="135"/>
      <c r="G7527" s="135"/>
      <c r="H7527" s="136"/>
    </row>
    <row r="7528" spans="1:8" x14ac:dyDescent="0.2">
      <c r="A7528" s="132"/>
      <c r="B7528" s="133"/>
      <c r="C7528" s="92"/>
      <c r="D7528" s="134"/>
      <c r="E7528" s="132"/>
      <c r="F7528" s="135"/>
      <c r="G7528" s="135"/>
      <c r="H7528" s="136"/>
    </row>
    <row r="7529" spans="1:8" x14ac:dyDescent="0.2">
      <c r="A7529" s="132"/>
      <c r="B7529" s="133"/>
      <c r="C7529" s="92"/>
      <c r="D7529" s="134"/>
      <c r="E7529" s="132"/>
      <c r="F7529" s="135"/>
      <c r="G7529" s="135"/>
      <c r="H7529" s="136"/>
    </row>
    <row r="7530" spans="1:8" x14ac:dyDescent="0.2">
      <c r="A7530" s="132"/>
      <c r="B7530" s="133"/>
      <c r="C7530" s="92"/>
      <c r="D7530" s="134"/>
      <c r="E7530" s="132"/>
      <c r="F7530" s="135"/>
      <c r="G7530" s="135"/>
      <c r="H7530" s="136"/>
    </row>
    <row r="7531" spans="1:8" x14ac:dyDescent="0.2">
      <c r="A7531" s="132"/>
      <c r="B7531" s="133"/>
      <c r="C7531" s="92"/>
      <c r="D7531" s="134"/>
      <c r="E7531" s="132"/>
      <c r="F7531" s="135"/>
      <c r="G7531" s="135"/>
      <c r="H7531" s="136"/>
    </row>
    <row r="7532" spans="1:8" x14ac:dyDescent="0.2">
      <c r="A7532" s="132"/>
      <c r="B7532" s="133"/>
      <c r="C7532" s="92"/>
      <c r="D7532" s="134"/>
      <c r="E7532" s="132"/>
      <c r="F7532" s="135"/>
      <c r="G7532" s="135"/>
      <c r="H7532" s="136"/>
    </row>
    <row r="7533" spans="1:8" x14ac:dyDescent="0.2">
      <c r="A7533" s="132"/>
      <c r="B7533" s="133"/>
      <c r="C7533" s="92"/>
      <c r="D7533" s="134"/>
      <c r="E7533" s="132"/>
      <c r="F7533" s="135"/>
      <c r="G7533" s="135"/>
      <c r="H7533" s="136"/>
    </row>
    <row r="7534" spans="1:8" x14ac:dyDescent="0.2">
      <c r="A7534" s="132"/>
      <c r="B7534" s="133"/>
      <c r="C7534" s="92"/>
      <c r="D7534" s="134"/>
      <c r="E7534" s="132"/>
      <c r="F7534" s="135"/>
      <c r="G7534" s="135"/>
      <c r="H7534" s="136"/>
    </row>
    <row r="7535" spans="1:8" x14ac:dyDescent="0.2">
      <c r="A7535" s="132"/>
      <c r="B7535" s="133"/>
      <c r="C7535" s="92"/>
      <c r="D7535" s="134"/>
      <c r="E7535" s="132"/>
      <c r="F7535" s="135"/>
      <c r="G7535" s="135"/>
      <c r="H7535" s="136"/>
    </row>
    <row r="7536" spans="1:8" x14ac:dyDescent="0.2">
      <c r="A7536" s="132"/>
      <c r="B7536" s="133"/>
      <c r="C7536" s="92"/>
      <c r="D7536" s="134"/>
      <c r="E7536" s="132"/>
      <c r="F7536" s="135"/>
      <c r="G7536" s="135"/>
      <c r="H7536" s="136"/>
    </row>
    <row r="7537" spans="1:8" x14ac:dyDescent="0.2">
      <c r="A7537" s="132"/>
      <c r="B7537" s="133"/>
      <c r="C7537" s="92"/>
      <c r="D7537" s="134"/>
      <c r="E7537" s="132"/>
      <c r="F7537" s="135"/>
      <c r="G7537" s="135"/>
      <c r="H7537" s="136"/>
    </row>
    <row r="7538" spans="1:8" x14ac:dyDescent="0.2">
      <c r="A7538" s="132"/>
      <c r="B7538" s="133"/>
      <c r="C7538" s="92"/>
      <c r="D7538" s="134"/>
      <c r="E7538" s="132"/>
      <c r="F7538" s="135"/>
      <c r="G7538" s="135"/>
      <c r="H7538" s="136"/>
    </row>
    <row r="7539" spans="1:8" x14ac:dyDescent="0.2">
      <c r="A7539" s="132"/>
      <c r="B7539" s="133"/>
      <c r="C7539" s="92"/>
      <c r="D7539" s="134"/>
      <c r="E7539" s="132"/>
      <c r="F7539" s="135"/>
      <c r="G7539" s="135"/>
      <c r="H7539" s="136"/>
    </row>
    <row r="7540" spans="1:8" x14ac:dyDescent="0.2">
      <c r="A7540" s="132"/>
      <c r="B7540" s="133"/>
      <c r="C7540" s="92"/>
      <c r="D7540" s="134"/>
      <c r="E7540" s="132"/>
      <c r="F7540" s="135"/>
      <c r="G7540" s="135"/>
      <c r="H7540" s="136"/>
    </row>
    <row r="7541" spans="1:8" x14ac:dyDescent="0.2">
      <c r="A7541" s="132"/>
      <c r="B7541" s="133"/>
      <c r="C7541" s="92"/>
      <c r="D7541" s="134"/>
      <c r="E7541" s="132"/>
      <c r="F7541" s="135"/>
      <c r="G7541" s="135"/>
      <c r="H7541" s="136"/>
    </row>
    <row r="7542" spans="1:8" x14ac:dyDescent="0.2">
      <c r="A7542" s="132"/>
      <c r="B7542" s="133"/>
      <c r="C7542" s="92"/>
      <c r="D7542" s="134"/>
      <c r="E7542" s="132"/>
      <c r="F7542" s="135"/>
      <c r="G7542" s="135"/>
      <c r="H7542" s="136"/>
    </row>
    <row r="7543" spans="1:8" x14ac:dyDescent="0.2">
      <c r="A7543" s="132"/>
      <c r="B7543" s="133"/>
      <c r="C7543" s="92"/>
      <c r="D7543" s="134"/>
      <c r="E7543" s="132"/>
      <c r="F7543" s="135"/>
      <c r="G7543" s="135"/>
      <c r="H7543" s="136"/>
    </row>
    <row r="7544" spans="1:8" x14ac:dyDescent="0.2">
      <c r="A7544" s="132"/>
      <c r="B7544" s="133"/>
      <c r="C7544" s="92"/>
      <c r="D7544" s="134"/>
      <c r="E7544" s="132"/>
      <c r="F7544" s="135"/>
      <c r="G7544" s="135"/>
      <c r="H7544" s="136"/>
    </row>
    <row r="7545" spans="1:8" x14ac:dyDescent="0.2">
      <c r="A7545" s="132"/>
      <c r="B7545" s="133"/>
      <c r="C7545" s="92"/>
      <c r="D7545" s="134"/>
      <c r="E7545" s="132"/>
      <c r="F7545" s="135"/>
      <c r="G7545" s="135"/>
      <c r="H7545" s="136"/>
    </row>
    <row r="7546" spans="1:8" x14ac:dyDescent="0.2">
      <c r="A7546" s="132"/>
      <c r="B7546" s="133"/>
      <c r="C7546" s="92"/>
      <c r="D7546" s="134"/>
      <c r="E7546" s="132"/>
      <c r="F7546" s="135"/>
      <c r="G7546" s="135"/>
      <c r="H7546" s="136"/>
    </row>
    <row r="7547" spans="1:8" x14ac:dyDescent="0.2">
      <c r="A7547" s="132"/>
      <c r="B7547" s="133"/>
      <c r="C7547" s="92"/>
      <c r="D7547" s="134"/>
      <c r="E7547" s="132"/>
      <c r="F7547" s="135"/>
      <c r="G7547" s="135"/>
      <c r="H7547" s="136"/>
    </row>
    <row r="7548" spans="1:8" x14ac:dyDescent="0.2">
      <c r="A7548" s="132"/>
      <c r="B7548" s="133"/>
      <c r="C7548" s="92"/>
      <c r="D7548" s="134"/>
      <c r="E7548" s="132"/>
      <c r="F7548" s="135"/>
      <c r="G7548" s="135"/>
      <c r="H7548" s="136"/>
    </row>
    <row r="7549" spans="1:8" x14ac:dyDescent="0.2">
      <c r="A7549" s="132"/>
      <c r="B7549" s="133"/>
      <c r="C7549" s="92"/>
      <c r="D7549" s="134"/>
      <c r="E7549" s="132"/>
      <c r="F7549" s="135"/>
      <c r="G7549" s="135"/>
      <c r="H7549" s="136"/>
    </row>
    <row r="7550" spans="1:8" x14ac:dyDescent="0.2">
      <c r="A7550" s="132"/>
      <c r="B7550" s="133"/>
      <c r="C7550" s="92"/>
      <c r="D7550" s="134"/>
      <c r="E7550" s="132"/>
      <c r="F7550" s="135"/>
      <c r="G7550" s="135"/>
      <c r="H7550" s="136"/>
    </row>
    <row r="7551" spans="1:8" x14ac:dyDescent="0.2">
      <c r="A7551" s="132"/>
      <c r="B7551" s="133"/>
      <c r="C7551" s="92"/>
      <c r="D7551" s="134"/>
      <c r="E7551" s="132"/>
      <c r="F7551" s="135"/>
      <c r="G7551" s="135"/>
      <c r="H7551" s="136"/>
    </row>
    <row r="7552" spans="1:8" x14ac:dyDescent="0.2">
      <c r="A7552" s="132"/>
      <c r="B7552" s="133"/>
      <c r="C7552" s="92"/>
      <c r="D7552" s="134"/>
      <c r="E7552" s="132"/>
      <c r="F7552" s="135"/>
      <c r="G7552" s="135"/>
      <c r="H7552" s="136"/>
    </row>
    <row r="7553" spans="1:8" x14ac:dyDescent="0.2">
      <c r="A7553" s="132"/>
      <c r="B7553" s="133"/>
      <c r="C7553" s="92"/>
      <c r="D7553" s="134"/>
      <c r="E7553" s="132"/>
      <c r="F7553" s="135"/>
      <c r="G7553" s="135"/>
      <c r="H7553" s="136"/>
    </row>
    <row r="7554" spans="1:8" x14ac:dyDescent="0.2">
      <c r="A7554" s="132"/>
      <c r="B7554" s="133"/>
      <c r="C7554" s="92"/>
      <c r="D7554" s="134"/>
      <c r="E7554" s="132"/>
      <c r="F7554" s="135"/>
      <c r="G7554" s="135"/>
      <c r="H7554" s="136"/>
    </row>
    <row r="7555" spans="1:8" x14ac:dyDescent="0.2">
      <c r="A7555" s="132"/>
      <c r="B7555" s="133"/>
      <c r="C7555" s="92"/>
      <c r="D7555" s="134"/>
      <c r="E7555" s="132"/>
      <c r="F7555" s="135"/>
      <c r="G7555" s="135"/>
      <c r="H7555" s="136"/>
    </row>
    <row r="7556" spans="1:8" x14ac:dyDescent="0.2">
      <c r="A7556" s="132"/>
      <c r="B7556" s="133"/>
      <c r="C7556" s="92"/>
      <c r="D7556" s="134"/>
      <c r="E7556" s="132"/>
      <c r="F7556" s="135"/>
      <c r="G7556" s="135"/>
      <c r="H7556" s="136"/>
    </row>
    <row r="7557" spans="1:8" x14ac:dyDescent="0.2">
      <c r="A7557" s="132"/>
      <c r="B7557" s="133"/>
      <c r="C7557" s="92"/>
      <c r="D7557" s="134"/>
      <c r="E7557" s="132"/>
      <c r="F7557" s="135"/>
      <c r="G7557" s="135"/>
      <c r="H7557" s="136"/>
    </row>
    <row r="7558" spans="1:8" x14ac:dyDescent="0.2">
      <c r="A7558" s="132"/>
      <c r="B7558" s="133"/>
      <c r="C7558" s="92"/>
      <c r="D7558" s="134"/>
      <c r="E7558" s="132"/>
      <c r="F7558" s="135"/>
      <c r="G7558" s="135"/>
      <c r="H7558" s="136"/>
    </row>
    <row r="7559" spans="1:8" x14ac:dyDescent="0.2">
      <c r="A7559" s="132"/>
      <c r="B7559" s="133"/>
      <c r="C7559" s="92"/>
      <c r="D7559" s="134"/>
      <c r="E7559" s="132"/>
      <c r="F7559" s="135"/>
      <c r="G7559" s="135"/>
      <c r="H7559" s="136"/>
    </row>
    <row r="7560" spans="1:8" x14ac:dyDescent="0.2">
      <c r="A7560" s="132"/>
      <c r="B7560" s="133"/>
      <c r="C7560" s="92"/>
      <c r="D7560" s="134"/>
      <c r="E7560" s="132"/>
      <c r="F7560" s="135"/>
      <c r="G7560" s="135"/>
      <c r="H7560" s="136"/>
    </row>
    <row r="7561" spans="1:8" x14ac:dyDescent="0.2">
      <c r="A7561" s="132"/>
      <c r="B7561" s="133"/>
      <c r="C7561" s="92"/>
      <c r="D7561" s="134"/>
      <c r="E7561" s="132"/>
      <c r="F7561" s="135"/>
      <c r="G7561" s="135"/>
      <c r="H7561" s="136"/>
    </row>
    <row r="7562" spans="1:8" x14ac:dyDescent="0.2">
      <c r="A7562" s="132"/>
      <c r="B7562" s="133"/>
      <c r="C7562" s="92"/>
      <c r="D7562" s="134"/>
      <c r="E7562" s="132"/>
      <c r="F7562" s="135"/>
      <c r="G7562" s="135"/>
      <c r="H7562" s="136"/>
    </row>
    <row r="7563" spans="1:8" x14ac:dyDescent="0.2">
      <c r="A7563" s="132"/>
      <c r="B7563" s="133"/>
      <c r="C7563" s="92"/>
      <c r="D7563" s="134"/>
      <c r="E7563" s="132"/>
      <c r="F7563" s="135"/>
      <c r="G7563" s="135"/>
      <c r="H7563" s="136"/>
    </row>
    <row r="7564" spans="1:8" x14ac:dyDescent="0.2">
      <c r="A7564" s="132"/>
      <c r="B7564" s="133"/>
      <c r="C7564" s="92"/>
      <c r="D7564" s="134"/>
      <c r="E7564" s="132"/>
      <c r="F7564" s="135"/>
      <c r="G7564" s="135"/>
      <c r="H7564" s="136"/>
    </row>
    <row r="7565" spans="1:8" x14ac:dyDescent="0.2">
      <c r="A7565" s="132"/>
      <c r="B7565" s="133"/>
      <c r="C7565" s="92"/>
      <c r="D7565" s="134"/>
      <c r="E7565" s="132"/>
      <c r="F7565" s="135"/>
      <c r="G7565" s="135"/>
      <c r="H7565" s="136"/>
    </row>
    <row r="7566" spans="1:8" x14ac:dyDescent="0.2">
      <c r="A7566" s="132"/>
      <c r="B7566" s="133"/>
      <c r="C7566" s="92"/>
      <c r="D7566" s="134"/>
      <c r="E7566" s="132"/>
      <c r="F7566" s="135"/>
      <c r="G7566" s="135"/>
      <c r="H7566" s="136"/>
    </row>
    <row r="7567" spans="1:8" x14ac:dyDescent="0.2">
      <c r="A7567" s="132"/>
      <c r="B7567" s="133"/>
      <c r="C7567" s="92"/>
      <c r="D7567" s="134"/>
      <c r="E7567" s="132"/>
      <c r="F7567" s="135"/>
      <c r="G7567" s="135"/>
      <c r="H7567" s="136"/>
    </row>
    <row r="7568" spans="1:8" x14ac:dyDescent="0.2">
      <c r="A7568" s="132"/>
      <c r="B7568" s="133"/>
      <c r="C7568" s="92"/>
      <c r="D7568" s="134"/>
      <c r="E7568" s="132"/>
      <c r="F7568" s="135"/>
      <c r="G7568" s="135"/>
      <c r="H7568" s="136"/>
    </row>
    <row r="7569" spans="1:8" x14ac:dyDescent="0.2">
      <c r="A7569" s="132"/>
      <c r="B7569" s="133"/>
      <c r="C7569" s="92"/>
      <c r="D7569" s="134"/>
      <c r="E7569" s="132"/>
      <c r="F7569" s="135"/>
      <c r="G7569" s="135"/>
      <c r="H7569" s="136"/>
    </row>
    <row r="7570" spans="1:8" x14ac:dyDescent="0.2">
      <c r="A7570" s="132"/>
      <c r="B7570" s="133"/>
      <c r="C7570" s="92"/>
      <c r="D7570" s="134"/>
      <c r="E7570" s="132"/>
      <c r="F7570" s="135"/>
      <c r="G7570" s="135"/>
      <c r="H7570" s="136"/>
    </row>
    <row r="7571" spans="1:8" x14ac:dyDescent="0.2">
      <c r="A7571" s="132"/>
      <c r="B7571" s="133"/>
      <c r="C7571" s="92"/>
      <c r="D7571" s="134"/>
      <c r="E7571" s="132"/>
      <c r="F7571" s="135"/>
      <c r="G7571" s="135"/>
      <c r="H7571" s="136"/>
    </row>
    <row r="7572" spans="1:8" x14ac:dyDescent="0.2">
      <c r="A7572" s="132"/>
      <c r="B7572" s="133"/>
      <c r="C7572" s="92"/>
      <c r="D7572" s="134"/>
      <c r="E7572" s="132"/>
      <c r="F7572" s="135"/>
      <c r="G7572" s="135"/>
      <c r="H7572" s="136"/>
    </row>
    <row r="7573" spans="1:8" x14ac:dyDescent="0.2">
      <c r="A7573" s="132"/>
      <c r="B7573" s="133"/>
      <c r="C7573" s="92"/>
      <c r="D7573" s="134"/>
      <c r="E7573" s="132"/>
      <c r="F7573" s="135"/>
      <c r="G7573" s="135"/>
      <c r="H7573" s="136"/>
    </row>
    <row r="7574" spans="1:8" x14ac:dyDescent="0.2">
      <c r="A7574" s="132"/>
      <c r="B7574" s="133"/>
      <c r="C7574" s="92"/>
      <c r="D7574" s="134"/>
      <c r="E7574" s="132"/>
      <c r="F7574" s="135"/>
      <c r="G7574" s="135"/>
      <c r="H7574" s="136"/>
    </row>
    <row r="7575" spans="1:8" x14ac:dyDescent="0.2">
      <c r="A7575" s="132"/>
      <c r="B7575" s="133"/>
      <c r="C7575" s="92"/>
      <c r="D7575" s="134"/>
      <c r="E7575" s="132"/>
      <c r="F7575" s="135"/>
      <c r="G7575" s="135"/>
      <c r="H7575" s="136"/>
    </row>
    <row r="7576" spans="1:8" x14ac:dyDescent="0.2">
      <c r="A7576" s="132"/>
      <c r="B7576" s="133"/>
      <c r="C7576" s="92"/>
      <c r="D7576" s="134"/>
      <c r="E7576" s="132"/>
      <c r="F7576" s="135"/>
      <c r="G7576" s="135"/>
      <c r="H7576" s="136"/>
    </row>
    <row r="7577" spans="1:8" x14ac:dyDescent="0.2">
      <c r="A7577" s="132"/>
      <c r="B7577" s="133"/>
      <c r="C7577" s="92"/>
      <c r="D7577" s="134"/>
      <c r="E7577" s="132"/>
      <c r="F7577" s="135"/>
      <c r="G7577" s="135"/>
      <c r="H7577" s="136"/>
    </row>
    <row r="7578" spans="1:8" x14ac:dyDescent="0.2">
      <c r="A7578" s="132"/>
      <c r="B7578" s="133"/>
      <c r="C7578" s="92"/>
      <c r="D7578" s="134"/>
      <c r="E7578" s="132"/>
      <c r="F7578" s="135"/>
      <c r="G7578" s="135"/>
      <c r="H7578" s="136"/>
    </row>
    <row r="7579" spans="1:8" x14ac:dyDescent="0.2">
      <c r="A7579" s="132"/>
      <c r="B7579" s="133"/>
      <c r="C7579" s="92"/>
      <c r="D7579" s="134"/>
      <c r="E7579" s="132"/>
      <c r="F7579" s="135"/>
      <c r="G7579" s="135"/>
      <c r="H7579" s="136"/>
    </row>
    <row r="7580" spans="1:8" x14ac:dyDescent="0.2">
      <c r="A7580" s="132"/>
      <c r="B7580" s="133"/>
      <c r="C7580" s="92"/>
      <c r="D7580" s="134"/>
      <c r="E7580" s="132"/>
      <c r="F7580" s="135"/>
      <c r="G7580" s="135"/>
      <c r="H7580" s="136"/>
    </row>
    <row r="7581" spans="1:8" x14ac:dyDescent="0.2">
      <c r="A7581" s="132"/>
      <c r="B7581" s="133"/>
      <c r="C7581" s="92"/>
      <c r="D7581" s="134"/>
      <c r="E7581" s="132"/>
      <c r="F7581" s="135"/>
      <c r="G7581" s="135"/>
      <c r="H7581" s="136"/>
    </row>
    <row r="7582" spans="1:8" x14ac:dyDescent="0.2">
      <c r="A7582" s="132"/>
      <c r="B7582" s="133"/>
      <c r="C7582" s="92"/>
      <c r="D7582" s="134"/>
      <c r="E7582" s="132"/>
      <c r="F7582" s="135"/>
      <c r="G7582" s="135"/>
      <c r="H7582" s="136"/>
    </row>
    <row r="7583" spans="1:8" x14ac:dyDescent="0.2">
      <c r="A7583" s="132"/>
      <c r="B7583" s="133"/>
      <c r="C7583" s="92"/>
      <c r="D7583" s="134"/>
      <c r="E7583" s="132"/>
      <c r="F7583" s="135"/>
      <c r="G7583" s="135"/>
      <c r="H7583" s="136"/>
    </row>
    <row r="7584" spans="1:8" x14ac:dyDescent="0.2">
      <c r="A7584" s="132"/>
      <c r="B7584" s="133"/>
      <c r="C7584" s="92"/>
      <c r="D7584" s="134"/>
      <c r="E7584" s="132"/>
      <c r="F7584" s="135"/>
      <c r="G7584" s="135"/>
      <c r="H7584" s="136"/>
    </row>
    <row r="7585" spans="1:8" x14ac:dyDescent="0.2">
      <c r="A7585" s="132"/>
      <c r="B7585" s="133"/>
      <c r="C7585" s="92"/>
      <c r="D7585" s="134"/>
      <c r="E7585" s="132"/>
      <c r="F7585" s="135"/>
      <c r="G7585" s="135"/>
      <c r="H7585" s="136"/>
    </row>
    <row r="7586" spans="1:8" x14ac:dyDescent="0.2">
      <c r="A7586" s="132"/>
      <c r="B7586" s="133"/>
      <c r="C7586" s="92"/>
      <c r="D7586" s="134"/>
      <c r="E7586" s="132"/>
      <c r="F7586" s="135"/>
      <c r="G7586" s="135"/>
      <c r="H7586" s="136"/>
    </row>
    <row r="7587" spans="1:8" x14ac:dyDescent="0.2">
      <c r="A7587" s="132"/>
      <c r="B7587" s="133"/>
      <c r="C7587" s="92"/>
      <c r="D7587" s="134"/>
      <c r="E7587" s="132"/>
      <c r="F7587" s="135"/>
      <c r="G7587" s="135"/>
      <c r="H7587" s="136"/>
    </row>
    <row r="7588" spans="1:8" x14ac:dyDescent="0.2">
      <c r="A7588" s="132"/>
      <c r="B7588" s="133"/>
      <c r="C7588" s="92"/>
      <c r="D7588" s="134"/>
      <c r="E7588" s="132"/>
      <c r="F7588" s="135"/>
      <c r="G7588" s="135"/>
      <c r="H7588" s="136"/>
    </row>
    <row r="7589" spans="1:8" x14ac:dyDescent="0.2">
      <c r="A7589" s="132"/>
      <c r="B7589" s="133"/>
      <c r="C7589" s="92"/>
      <c r="D7589" s="134"/>
      <c r="E7589" s="132"/>
      <c r="F7589" s="135"/>
      <c r="G7589" s="135"/>
      <c r="H7589" s="136"/>
    </row>
    <row r="7590" spans="1:8" x14ac:dyDescent="0.2">
      <c r="A7590" s="132"/>
      <c r="B7590" s="133"/>
      <c r="C7590" s="92"/>
      <c r="D7590" s="134"/>
      <c r="E7590" s="132"/>
      <c r="F7590" s="135"/>
      <c r="G7590" s="135"/>
      <c r="H7590" s="136"/>
    </row>
    <row r="7591" spans="1:8" x14ac:dyDescent="0.2">
      <c r="A7591" s="132"/>
      <c r="B7591" s="133"/>
      <c r="C7591" s="92"/>
      <c r="D7591" s="134"/>
      <c r="E7591" s="132"/>
      <c r="F7591" s="135"/>
      <c r="G7591" s="135"/>
      <c r="H7591" s="136"/>
    </row>
    <row r="7592" spans="1:8" x14ac:dyDescent="0.2">
      <c r="A7592" s="132"/>
      <c r="B7592" s="133"/>
      <c r="C7592" s="92"/>
      <c r="D7592" s="134"/>
      <c r="E7592" s="132"/>
      <c r="F7592" s="135"/>
      <c r="G7592" s="135"/>
      <c r="H7592" s="136"/>
    </row>
    <row r="7593" spans="1:8" x14ac:dyDescent="0.2">
      <c r="A7593" s="132"/>
      <c r="B7593" s="133"/>
      <c r="C7593" s="92"/>
      <c r="D7593" s="134"/>
      <c r="E7593" s="132"/>
      <c r="F7593" s="135"/>
      <c r="G7593" s="135"/>
      <c r="H7593" s="136"/>
    </row>
    <row r="7594" spans="1:8" x14ac:dyDescent="0.2">
      <c r="A7594" s="132"/>
      <c r="B7594" s="133"/>
      <c r="C7594" s="92"/>
      <c r="D7594" s="134"/>
      <c r="E7594" s="132"/>
      <c r="F7594" s="135"/>
      <c r="G7594" s="135"/>
      <c r="H7594" s="136"/>
    </row>
    <row r="7595" spans="1:8" x14ac:dyDescent="0.2">
      <c r="A7595" s="132"/>
      <c r="B7595" s="133"/>
      <c r="C7595" s="92"/>
      <c r="D7595" s="134"/>
      <c r="E7595" s="132"/>
      <c r="F7595" s="135"/>
      <c r="G7595" s="135"/>
      <c r="H7595" s="136"/>
    </row>
    <row r="7596" spans="1:8" x14ac:dyDescent="0.2">
      <c r="A7596" s="132"/>
      <c r="B7596" s="133"/>
      <c r="C7596" s="92"/>
      <c r="D7596" s="134"/>
      <c r="E7596" s="132"/>
      <c r="F7596" s="135"/>
      <c r="G7596" s="135"/>
      <c r="H7596" s="136"/>
    </row>
    <row r="7597" spans="1:8" x14ac:dyDescent="0.2">
      <c r="A7597" s="132"/>
      <c r="B7597" s="133"/>
      <c r="C7597" s="92"/>
      <c r="D7597" s="134"/>
      <c r="E7597" s="132"/>
      <c r="F7597" s="135"/>
      <c r="G7597" s="135"/>
      <c r="H7597" s="136"/>
    </row>
    <row r="7598" spans="1:8" x14ac:dyDescent="0.2">
      <c r="A7598" s="132"/>
      <c r="B7598" s="133"/>
      <c r="C7598" s="92"/>
      <c r="D7598" s="134"/>
      <c r="E7598" s="132"/>
      <c r="F7598" s="135"/>
      <c r="G7598" s="135"/>
      <c r="H7598" s="136"/>
    </row>
    <row r="7599" spans="1:8" x14ac:dyDescent="0.2">
      <c r="A7599" s="132"/>
      <c r="B7599" s="133"/>
      <c r="C7599" s="92"/>
      <c r="D7599" s="134"/>
      <c r="E7599" s="132"/>
      <c r="F7599" s="135"/>
      <c r="G7599" s="135"/>
      <c r="H7599" s="136"/>
    </row>
    <row r="7600" spans="1:8" x14ac:dyDescent="0.2">
      <c r="A7600" s="132"/>
      <c r="B7600" s="133"/>
      <c r="C7600" s="92"/>
      <c r="D7600" s="134"/>
      <c r="E7600" s="132"/>
      <c r="F7600" s="135"/>
      <c r="G7600" s="135"/>
      <c r="H7600" s="136"/>
    </row>
    <row r="7601" spans="1:8" x14ac:dyDescent="0.2">
      <c r="A7601" s="132"/>
      <c r="B7601" s="133"/>
      <c r="C7601" s="92"/>
      <c r="D7601" s="134"/>
      <c r="E7601" s="132"/>
      <c r="F7601" s="135"/>
      <c r="G7601" s="135"/>
      <c r="H7601" s="136"/>
    </row>
    <row r="7602" spans="1:8" x14ac:dyDescent="0.2">
      <c r="A7602" s="132"/>
      <c r="B7602" s="133"/>
      <c r="C7602" s="92"/>
      <c r="D7602" s="134"/>
      <c r="E7602" s="132"/>
      <c r="F7602" s="135"/>
      <c r="G7602" s="135"/>
      <c r="H7602" s="136"/>
    </row>
    <row r="7603" spans="1:8" x14ac:dyDescent="0.2">
      <c r="A7603" s="132"/>
      <c r="B7603" s="133"/>
      <c r="C7603" s="92"/>
      <c r="D7603" s="134"/>
      <c r="E7603" s="132"/>
      <c r="F7603" s="135"/>
      <c r="G7603" s="135"/>
      <c r="H7603" s="136"/>
    </row>
    <row r="7604" spans="1:8" x14ac:dyDescent="0.2">
      <c r="A7604" s="132"/>
      <c r="B7604" s="133"/>
      <c r="C7604" s="92"/>
      <c r="D7604" s="134"/>
      <c r="E7604" s="132"/>
      <c r="F7604" s="135"/>
      <c r="G7604" s="135"/>
      <c r="H7604" s="136"/>
    </row>
    <row r="7605" spans="1:8" x14ac:dyDescent="0.2">
      <c r="A7605" s="132"/>
      <c r="B7605" s="133"/>
      <c r="C7605" s="92"/>
      <c r="D7605" s="134"/>
      <c r="E7605" s="132"/>
      <c r="F7605" s="135"/>
      <c r="G7605" s="135"/>
      <c r="H7605" s="136"/>
    </row>
    <row r="7606" spans="1:8" x14ac:dyDescent="0.2">
      <c r="A7606" s="132"/>
      <c r="B7606" s="133"/>
      <c r="C7606" s="92"/>
      <c r="D7606" s="134"/>
      <c r="E7606" s="132"/>
      <c r="F7606" s="135"/>
      <c r="G7606" s="135"/>
      <c r="H7606" s="136"/>
    </row>
    <row r="7607" spans="1:8" x14ac:dyDescent="0.2">
      <c r="A7607" s="132"/>
      <c r="B7607" s="133"/>
      <c r="C7607" s="92"/>
      <c r="D7607" s="134"/>
      <c r="E7607" s="132"/>
      <c r="F7607" s="135"/>
      <c r="G7607" s="135"/>
      <c r="H7607" s="136"/>
    </row>
    <row r="7608" spans="1:8" x14ac:dyDescent="0.2">
      <c r="A7608" s="132"/>
      <c r="B7608" s="133"/>
      <c r="C7608" s="92"/>
      <c r="D7608" s="134"/>
      <c r="E7608" s="132"/>
      <c r="F7608" s="135"/>
      <c r="G7608" s="135"/>
      <c r="H7608" s="136"/>
    </row>
    <row r="7609" spans="1:8" x14ac:dyDescent="0.2">
      <c r="A7609" s="132"/>
      <c r="B7609" s="133"/>
      <c r="C7609" s="92"/>
      <c r="D7609" s="134"/>
      <c r="E7609" s="132"/>
      <c r="F7609" s="135"/>
      <c r="G7609" s="135"/>
      <c r="H7609" s="136"/>
    </row>
    <row r="7610" spans="1:8" x14ac:dyDescent="0.2">
      <c r="A7610" s="132"/>
      <c r="B7610" s="133"/>
      <c r="C7610" s="92"/>
      <c r="D7610" s="134"/>
      <c r="E7610" s="132"/>
      <c r="F7610" s="135"/>
      <c r="G7610" s="135"/>
      <c r="H7610" s="136"/>
    </row>
    <row r="7611" spans="1:8" x14ac:dyDescent="0.2">
      <c r="A7611" s="132"/>
      <c r="B7611" s="133"/>
      <c r="C7611" s="92"/>
      <c r="D7611" s="134"/>
      <c r="E7611" s="132"/>
      <c r="F7611" s="135"/>
      <c r="G7611" s="135"/>
      <c r="H7611" s="136"/>
    </row>
    <row r="7612" spans="1:8" x14ac:dyDescent="0.2">
      <c r="A7612" s="132"/>
      <c r="B7612" s="133"/>
      <c r="C7612" s="92"/>
      <c r="D7612" s="134"/>
      <c r="E7612" s="132"/>
      <c r="F7612" s="135"/>
      <c r="G7612" s="135"/>
      <c r="H7612" s="136"/>
    </row>
    <row r="7613" spans="1:8" x14ac:dyDescent="0.2">
      <c r="A7613" s="132"/>
      <c r="B7613" s="133"/>
      <c r="C7613" s="92"/>
      <c r="D7613" s="134"/>
      <c r="E7613" s="132"/>
      <c r="F7613" s="135"/>
      <c r="G7613" s="135"/>
      <c r="H7613" s="136"/>
    </row>
    <row r="7614" spans="1:8" x14ac:dyDescent="0.2">
      <c r="A7614" s="132"/>
      <c r="B7614" s="133"/>
      <c r="C7614" s="92"/>
      <c r="D7614" s="134"/>
      <c r="E7614" s="132"/>
      <c r="F7614" s="135"/>
      <c r="G7614" s="135"/>
      <c r="H7614" s="136"/>
    </row>
    <row r="7615" spans="1:8" x14ac:dyDescent="0.2">
      <c r="A7615" s="132"/>
      <c r="B7615" s="133"/>
      <c r="C7615" s="92"/>
      <c r="D7615" s="134"/>
      <c r="E7615" s="132"/>
      <c r="F7615" s="135"/>
      <c r="G7615" s="135"/>
      <c r="H7615" s="136"/>
    </row>
    <row r="7616" spans="1:8" x14ac:dyDescent="0.2">
      <c r="A7616" s="132"/>
      <c r="B7616" s="133"/>
      <c r="C7616" s="92"/>
      <c r="D7616" s="134"/>
      <c r="E7616" s="132"/>
      <c r="F7616" s="135"/>
      <c r="G7616" s="135"/>
      <c r="H7616" s="136"/>
    </row>
    <row r="7617" spans="1:8" x14ac:dyDescent="0.2">
      <c r="A7617" s="132"/>
      <c r="B7617" s="133"/>
      <c r="C7617" s="92"/>
      <c r="D7617" s="134"/>
      <c r="E7617" s="132"/>
      <c r="F7617" s="135"/>
      <c r="G7617" s="135"/>
      <c r="H7617" s="136"/>
    </row>
    <row r="7618" spans="1:8" x14ac:dyDescent="0.2">
      <c r="A7618" s="132"/>
      <c r="B7618" s="133"/>
      <c r="C7618" s="92"/>
      <c r="D7618" s="134"/>
      <c r="E7618" s="132"/>
      <c r="F7618" s="135"/>
      <c r="G7618" s="135"/>
      <c r="H7618" s="136"/>
    </row>
    <row r="7619" spans="1:8" x14ac:dyDescent="0.2">
      <c r="A7619" s="132"/>
      <c r="B7619" s="133"/>
      <c r="C7619" s="92"/>
      <c r="D7619" s="134"/>
      <c r="E7619" s="132"/>
      <c r="F7619" s="135"/>
      <c r="G7619" s="135"/>
      <c r="H7619" s="136"/>
    </row>
    <row r="7620" spans="1:8" x14ac:dyDescent="0.2">
      <c r="A7620" s="132"/>
      <c r="B7620" s="133"/>
      <c r="C7620" s="92"/>
      <c r="D7620" s="134"/>
      <c r="E7620" s="132"/>
      <c r="F7620" s="135"/>
      <c r="G7620" s="135"/>
      <c r="H7620" s="136"/>
    </row>
    <row r="7621" spans="1:8" x14ac:dyDescent="0.2">
      <c r="A7621" s="132"/>
      <c r="B7621" s="133"/>
      <c r="C7621" s="92"/>
      <c r="D7621" s="134"/>
      <c r="E7621" s="132"/>
      <c r="F7621" s="135"/>
      <c r="G7621" s="135"/>
      <c r="H7621" s="136"/>
    </row>
    <row r="7622" spans="1:8" x14ac:dyDescent="0.2">
      <c r="A7622" s="132"/>
      <c r="B7622" s="133"/>
      <c r="C7622" s="92"/>
      <c r="D7622" s="134"/>
      <c r="E7622" s="132"/>
      <c r="F7622" s="135"/>
      <c r="G7622" s="135"/>
      <c r="H7622" s="136"/>
    </row>
    <row r="7623" spans="1:8" x14ac:dyDescent="0.2">
      <c r="A7623" s="132"/>
      <c r="B7623" s="133"/>
      <c r="C7623" s="92"/>
      <c r="D7623" s="134"/>
      <c r="E7623" s="132"/>
      <c r="F7623" s="135"/>
      <c r="G7623" s="135"/>
      <c r="H7623" s="136"/>
    </row>
    <row r="7624" spans="1:8" x14ac:dyDescent="0.2">
      <c r="A7624" s="132"/>
      <c r="B7624" s="133"/>
      <c r="C7624" s="92"/>
      <c r="D7624" s="134"/>
      <c r="E7624" s="132"/>
      <c r="F7624" s="135"/>
      <c r="G7624" s="135"/>
      <c r="H7624" s="136"/>
    </row>
    <row r="7625" spans="1:8" x14ac:dyDescent="0.2">
      <c r="A7625" s="132"/>
      <c r="B7625" s="133"/>
      <c r="C7625" s="92"/>
      <c r="D7625" s="134"/>
      <c r="E7625" s="132"/>
      <c r="F7625" s="135"/>
      <c r="G7625" s="135"/>
      <c r="H7625" s="136"/>
    </row>
    <row r="7626" spans="1:8" x14ac:dyDescent="0.2">
      <c r="A7626" s="132"/>
      <c r="B7626" s="133"/>
      <c r="C7626" s="92"/>
      <c r="D7626" s="134"/>
      <c r="E7626" s="132"/>
      <c r="F7626" s="135"/>
      <c r="G7626" s="135"/>
      <c r="H7626" s="136"/>
    </row>
    <row r="7627" spans="1:8" x14ac:dyDescent="0.2">
      <c r="A7627" s="132"/>
      <c r="B7627" s="133"/>
      <c r="C7627" s="92"/>
      <c r="D7627" s="134"/>
      <c r="E7627" s="132"/>
      <c r="F7627" s="135"/>
      <c r="G7627" s="135"/>
      <c r="H7627" s="136"/>
    </row>
    <row r="7628" spans="1:8" x14ac:dyDescent="0.2">
      <c r="A7628" s="132"/>
      <c r="B7628" s="133"/>
      <c r="C7628" s="92"/>
      <c r="D7628" s="134"/>
      <c r="E7628" s="132"/>
      <c r="F7628" s="135"/>
      <c r="G7628" s="135"/>
      <c r="H7628" s="136"/>
    </row>
    <row r="7629" spans="1:8" x14ac:dyDescent="0.2">
      <c r="A7629" s="132"/>
      <c r="B7629" s="133"/>
      <c r="C7629" s="92"/>
      <c r="D7629" s="134"/>
      <c r="E7629" s="132"/>
      <c r="F7629" s="135"/>
      <c r="G7629" s="135"/>
      <c r="H7629" s="136"/>
    </row>
    <row r="7630" spans="1:8" x14ac:dyDescent="0.2">
      <c r="A7630" s="132"/>
      <c r="B7630" s="133"/>
      <c r="C7630" s="92"/>
      <c r="D7630" s="134"/>
      <c r="E7630" s="132"/>
      <c r="F7630" s="135"/>
      <c r="G7630" s="135"/>
      <c r="H7630" s="136"/>
    </row>
    <row r="7631" spans="1:8" x14ac:dyDescent="0.2">
      <c r="A7631" s="132"/>
      <c r="B7631" s="133"/>
      <c r="C7631" s="92"/>
      <c r="D7631" s="134"/>
      <c r="E7631" s="132"/>
      <c r="F7631" s="135"/>
      <c r="G7631" s="135"/>
      <c r="H7631" s="136"/>
    </row>
    <row r="7632" spans="1:8" x14ac:dyDescent="0.2">
      <c r="A7632" s="132"/>
      <c r="B7632" s="133"/>
      <c r="C7632" s="92"/>
      <c r="D7632" s="134"/>
      <c r="E7632" s="132"/>
      <c r="F7632" s="135"/>
      <c r="G7632" s="135"/>
      <c r="H7632" s="136"/>
    </row>
    <row r="7633" spans="1:8" x14ac:dyDescent="0.2">
      <c r="A7633" s="132"/>
      <c r="B7633" s="133"/>
      <c r="C7633" s="92"/>
      <c r="D7633" s="134"/>
      <c r="E7633" s="132"/>
      <c r="F7633" s="135"/>
      <c r="G7633" s="135"/>
      <c r="H7633" s="136"/>
    </row>
    <row r="7634" spans="1:8" x14ac:dyDescent="0.2">
      <c r="A7634" s="132"/>
      <c r="B7634" s="133"/>
      <c r="C7634" s="92"/>
      <c r="D7634" s="134"/>
      <c r="E7634" s="132"/>
      <c r="F7634" s="135"/>
      <c r="G7634" s="135"/>
      <c r="H7634" s="136"/>
    </row>
    <row r="7635" spans="1:8" x14ac:dyDescent="0.2">
      <c r="A7635" s="132"/>
      <c r="B7635" s="133"/>
      <c r="C7635" s="92"/>
      <c r="D7635" s="134"/>
      <c r="E7635" s="132"/>
      <c r="F7635" s="135"/>
      <c r="G7635" s="135"/>
      <c r="H7635" s="136"/>
    </row>
    <row r="7636" spans="1:8" x14ac:dyDescent="0.2">
      <c r="A7636" s="132"/>
      <c r="B7636" s="133"/>
      <c r="C7636" s="92"/>
      <c r="D7636" s="134"/>
      <c r="E7636" s="132"/>
      <c r="F7636" s="135"/>
      <c r="G7636" s="135"/>
      <c r="H7636" s="136"/>
    </row>
    <row r="7637" spans="1:8" x14ac:dyDescent="0.2">
      <c r="A7637" s="132"/>
      <c r="B7637" s="133"/>
      <c r="C7637" s="92"/>
      <c r="D7637" s="134"/>
      <c r="E7637" s="132"/>
      <c r="F7637" s="135"/>
      <c r="G7637" s="135"/>
      <c r="H7637" s="136"/>
    </row>
    <row r="7638" spans="1:8" x14ac:dyDescent="0.2">
      <c r="A7638" s="132"/>
      <c r="B7638" s="133"/>
      <c r="C7638" s="92"/>
      <c r="D7638" s="134"/>
      <c r="E7638" s="132"/>
      <c r="F7638" s="135"/>
      <c r="G7638" s="135"/>
      <c r="H7638" s="136"/>
    </row>
    <row r="7639" spans="1:8" x14ac:dyDescent="0.2">
      <c r="A7639" s="132"/>
      <c r="B7639" s="133"/>
      <c r="C7639" s="92"/>
      <c r="D7639" s="134"/>
      <c r="E7639" s="132"/>
      <c r="F7639" s="135"/>
      <c r="G7639" s="135"/>
      <c r="H7639" s="136"/>
    </row>
    <row r="7640" spans="1:8" x14ac:dyDescent="0.2">
      <c r="A7640" s="132"/>
      <c r="B7640" s="133"/>
      <c r="C7640" s="92"/>
      <c r="D7640" s="134"/>
      <c r="E7640" s="132"/>
      <c r="F7640" s="135"/>
      <c r="G7640" s="135"/>
      <c r="H7640" s="136"/>
    </row>
    <row r="7641" spans="1:8" x14ac:dyDescent="0.2">
      <c r="A7641" s="132"/>
      <c r="B7641" s="133"/>
      <c r="C7641" s="92"/>
      <c r="D7641" s="134"/>
      <c r="E7641" s="132"/>
      <c r="F7641" s="135"/>
      <c r="G7641" s="135"/>
      <c r="H7641" s="136"/>
    </row>
    <row r="7642" spans="1:8" x14ac:dyDescent="0.2">
      <c r="A7642" s="132"/>
      <c r="B7642" s="133"/>
      <c r="C7642" s="92"/>
      <c r="D7642" s="134"/>
      <c r="E7642" s="132"/>
      <c r="F7642" s="135"/>
      <c r="G7642" s="135"/>
      <c r="H7642" s="136"/>
    </row>
    <row r="7643" spans="1:8" x14ac:dyDescent="0.2">
      <c r="A7643" s="132"/>
      <c r="B7643" s="133"/>
      <c r="C7643" s="92"/>
      <c r="D7643" s="134"/>
      <c r="E7643" s="132"/>
      <c r="F7643" s="135"/>
      <c r="G7643" s="135"/>
      <c r="H7643" s="136"/>
    </row>
    <row r="7644" spans="1:8" x14ac:dyDescent="0.2">
      <c r="A7644" s="132"/>
      <c r="B7644" s="133"/>
      <c r="C7644" s="92"/>
      <c r="D7644" s="134"/>
      <c r="E7644" s="132"/>
      <c r="F7644" s="135"/>
      <c r="G7644" s="135"/>
      <c r="H7644" s="136"/>
    </row>
    <row r="7645" spans="1:8" x14ac:dyDescent="0.2">
      <c r="A7645" s="132"/>
      <c r="B7645" s="133"/>
      <c r="C7645" s="92"/>
      <c r="D7645" s="134"/>
      <c r="E7645" s="132"/>
      <c r="F7645" s="135"/>
      <c r="G7645" s="135"/>
      <c r="H7645" s="136"/>
    </row>
    <row r="7646" spans="1:8" x14ac:dyDescent="0.2">
      <c r="A7646" s="132"/>
      <c r="B7646" s="133"/>
      <c r="C7646" s="92"/>
      <c r="D7646" s="134"/>
      <c r="E7646" s="132"/>
      <c r="F7646" s="135"/>
      <c r="G7646" s="135"/>
      <c r="H7646" s="136"/>
    </row>
    <row r="7647" spans="1:8" x14ac:dyDescent="0.2">
      <c r="A7647" s="132"/>
      <c r="B7647" s="133"/>
      <c r="C7647" s="92"/>
      <c r="D7647" s="134"/>
      <c r="E7647" s="132"/>
      <c r="F7647" s="135"/>
      <c r="G7647" s="135"/>
      <c r="H7647" s="136"/>
    </row>
    <row r="7648" spans="1:8" x14ac:dyDescent="0.2">
      <c r="A7648" s="132"/>
      <c r="B7648" s="133"/>
      <c r="C7648" s="92"/>
      <c r="D7648" s="134"/>
      <c r="E7648" s="132"/>
      <c r="F7648" s="135"/>
      <c r="G7648" s="135"/>
      <c r="H7648" s="136"/>
    </row>
    <row r="7649" spans="1:8" x14ac:dyDescent="0.2">
      <c r="A7649" s="132"/>
      <c r="B7649" s="133"/>
      <c r="C7649" s="92"/>
      <c r="D7649" s="134"/>
      <c r="E7649" s="132"/>
      <c r="F7649" s="135"/>
      <c r="G7649" s="135"/>
      <c r="H7649" s="136"/>
    </row>
    <row r="7650" spans="1:8" x14ac:dyDescent="0.2">
      <c r="A7650" s="132"/>
      <c r="B7650" s="133"/>
      <c r="C7650" s="92"/>
      <c r="D7650" s="134"/>
      <c r="E7650" s="132"/>
      <c r="F7650" s="135"/>
      <c r="G7650" s="135"/>
      <c r="H7650" s="136"/>
    </row>
    <row r="7651" spans="1:8" x14ac:dyDescent="0.2">
      <c r="A7651" s="132"/>
      <c r="B7651" s="133"/>
      <c r="C7651" s="92"/>
      <c r="D7651" s="134"/>
      <c r="E7651" s="132"/>
      <c r="F7651" s="135"/>
      <c r="G7651" s="135"/>
      <c r="H7651" s="136"/>
    </row>
    <row r="7652" spans="1:8" x14ac:dyDescent="0.2">
      <c r="A7652" s="132"/>
      <c r="B7652" s="133"/>
      <c r="C7652" s="92"/>
      <c r="D7652" s="134"/>
      <c r="E7652" s="132"/>
      <c r="F7652" s="135"/>
      <c r="G7652" s="135"/>
      <c r="H7652" s="136"/>
    </row>
    <row r="7653" spans="1:8" x14ac:dyDescent="0.2">
      <c r="A7653" s="132"/>
      <c r="B7653" s="133"/>
      <c r="C7653" s="92"/>
      <c r="D7653" s="134"/>
      <c r="E7653" s="132"/>
      <c r="F7653" s="135"/>
      <c r="G7653" s="135"/>
      <c r="H7653" s="136"/>
    </row>
    <row r="7654" spans="1:8" x14ac:dyDescent="0.2">
      <c r="A7654" s="132"/>
      <c r="B7654" s="133"/>
      <c r="C7654" s="92"/>
      <c r="D7654" s="134"/>
      <c r="E7654" s="132"/>
      <c r="F7654" s="135"/>
      <c r="G7654" s="135"/>
      <c r="H7654" s="136"/>
    </row>
    <row r="7655" spans="1:8" x14ac:dyDescent="0.2">
      <c r="A7655" s="132"/>
      <c r="B7655" s="133"/>
      <c r="C7655" s="92"/>
      <c r="D7655" s="134"/>
      <c r="E7655" s="132"/>
      <c r="F7655" s="135"/>
      <c r="G7655" s="135"/>
      <c r="H7655" s="136"/>
    </row>
    <row r="7656" spans="1:8" x14ac:dyDescent="0.2">
      <c r="A7656" s="132"/>
      <c r="B7656" s="133"/>
      <c r="C7656" s="92"/>
      <c r="D7656" s="134"/>
      <c r="E7656" s="132"/>
      <c r="F7656" s="135"/>
      <c r="G7656" s="135"/>
      <c r="H7656" s="136"/>
    </row>
    <row r="7657" spans="1:8" x14ac:dyDescent="0.2">
      <c r="A7657" s="132"/>
      <c r="B7657" s="133"/>
      <c r="C7657" s="92"/>
      <c r="D7657" s="134"/>
      <c r="E7657" s="132"/>
      <c r="F7657" s="135"/>
      <c r="G7657" s="135"/>
      <c r="H7657" s="136"/>
    </row>
    <row r="7658" spans="1:8" x14ac:dyDescent="0.2">
      <c r="A7658" s="132"/>
      <c r="B7658" s="133"/>
      <c r="C7658" s="92"/>
      <c r="D7658" s="134"/>
      <c r="E7658" s="132"/>
      <c r="F7658" s="135"/>
      <c r="G7658" s="135"/>
      <c r="H7658" s="136"/>
    </row>
    <row r="7659" spans="1:8" x14ac:dyDescent="0.2">
      <c r="A7659" s="132"/>
      <c r="B7659" s="133"/>
      <c r="C7659" s="92"/>
      <c r="D7659" s="134"/>
      <c r="E7659" s="132"/>
      <c r="F7659" s="135"/>
      <c r="G7659" s="135"/>
      <c r="H7659" s="136"/>
    </row>
    <row r="7660" spans="1:8" x14ac:dyDescent="0.2">
      <c r="A7660" s="132"/>
      <c r="B7660" s="133"/>
      <c r="C7660" s="92"/>
      <c r="D7660" s="134"/>
      <c r="E7660" s="132"/>
      <c r="F7660" s="135"/>
      <c r="G7660" s="135"/>
      <c r="H7660" s="136"/>
    </row>
    <row r="7661" spans="1:8" x14ac:dyDescent="0.2">
      <c r="A7661" s="132"/>
      <c r="B7661" s="133"/>
      <c r="C7661" s="92"/>
      <c r="D7661" s="134"/>
      <c r="E7661" s="132"/>
      <c r="F7661" s="135"/>
      <c r="G7661" s="135"/>
      <c r="H7661" s="136"/>
    </row>
    <row r="7662" spans="1:8" x14ac:dyDescent="0.2">
      <c r="A7662" s="132"/>
      <c r="B7662" s="133"/>
      <c r="C7662" s="92"/>
      <c r="D7662" s="134"/>
      <c r="E7662" s="132"/>
      <c r="F7662" s="135"/>
      <c r="G7662" s="135"/>
      <c r="H7662" s="136"/>
    </row>
    <row r="7663" spans="1:8" x14ac:dyDescent="0.2">
      <c r="A7663" s="132"/>
      <c r="B7663" s="133"/>
      <c r="C7663" s="92"/>
      <c r="D7663" s="134"/>
      <c r="E7663" s="132"/>
      <c r="F7663" s="135"/>
      <c r="G7663" s="135"/>
      <c r="H7663" s="136"/>
    </row>
    <row r="7664" spans="1:8" x14ac:dyDescent="0.2">
      <c r="A7664" s="132"/>
      <c r="B7664" s="133"/>
      <c r="C7664" s="92"/>
      <c r="D7664" s="134"/>
      <c r="E7664" s="132"/>
      <c r="F7664" s="135"/>
      <c r="G7664" s="135"/>
      <c r="H7664" s="136"/>
    </row>
    <row r="7665" spans="1:8" x14ac:dyDescent="0.2">
      <c r="A7665" s="132"/>
      <c r="B7665" s="133"/>
      <c r="C7665" s="92"/>
      <c r="D7665" s="134"/>
      <c r="E7665" s="132"/>
      <c r="F7665" s="135"/>
      <c r="G7665" s="135"/>
      <c r="H7665" s="136"/>
    </row>
    <row r="7666" spans="1:8" x14ac:dyDescent="0.2">
      <c r="A7666" s="132"/>
      <c r="B7666" s="133"/>
      <c r="C7666" s="92"/>
      <c r="D7666" s="134"/>
      <c r="E7666" s="132"/>
      <c r="F7666" s="135"/>
      <c r="G7666" s="135"/>
      <c r="H7666" s="136"/>
    </row>
    <row r="7667" spans="1:8" x14ac:dyDescent="0.2">
      <c r="A7667" s="132"/>
      <c r="B7667" s="133"/>
      <c r="C7667" s="92"/>
      <c r="D7667" s="134"/>
      <c r="E7667" s="132"/>
      <c r="F7667" s="135"/>
      <c r="G7667" s="135"/>
      <c r="H7667" s="136"/>
    </row>
    <row r="7668" spans="1:8" x14ac:dyDescent="0.2">
      <c r="A7668" s="132"/>
      <c r="B7668" s="133"/>
      <c r="C7668" s="92"/>
      <c r="D7668" s="134"/>
      <c r="E7668" s="132"/>
      <c r="F7668" s="135"/>
      <c r="G7668" s="135"/>
      <c r="H7668" s="136"/>
    </row>
    <row r="7669" spans="1:8" x14ac:dyDescent="0.2">
      <c r="A7669" s="132"/>
      <c r="B7669" s="133"/>
      <c r="C7669" s="92"/>
      <c r="D7669" s="134"/>
      <c r="E7669" s="132"/>
      <c r="F7669" s="135"/>
      <c r="G7669" s="135"/>
      <c r="H7669" s="136"/>
    </row>
    <row r="7670" spans="1:8" x14ac:dyDescent="0.2">
      <c r="A7670" s="132"/>
      <c r="B7670" s="133"/>
      <c r="C7670" s="92"/>
      <c r="D7670" s="134"/>
      <c r="E7670" s="132"/>
      <c r="F7670" s="135"/>
      <c r="G7670" s="135"/>
      <c r="H7670" s="136"/>
    </row>
    <row r="7671" spans="1:8" x14ac:dyDescent="0.2">
      <c r="A7671" s="132"/>
      <c r="B7671" s="133"/>
      <c r="C7671" s="92"/>
      <c r="D7671" s="134"/>
      <c r="E7671" s="132"/>
      <c r="F7671" s="135"/>
      <c r="G7671" s="135"/>
      <c r="H7671" s="136"/>
    </row>
    <row r="7672" spans="1:8" x14ac:dyDescent="0.2">
      <c r="A7672" s="132"/>
      <c r="B7672" s="133"/>
      <c r="C7672" s="92"/>
      <c r="D7672" s="134"/>
      <c r="E7672" s="132"/>
      <c r="F7672" s="135"/>
      <c r="G7672" s="135"/>
      <c r="H7672" s="136"/>
    </row>
    <row r="7673" spans="1:8" x14ac:dyDescent="0.2">
      <c r="A7673" s="132"/>
      <c r="B7673" s="133"/>
      <c r="C7673" s="92"/>
      <c r="D7673" s="134"/>
      <c r="E7673" s="132"/>
      <c r="F7673" s="135"/>
      <c r="G7673" s="135"/>
      <c r="H7673" s="136"/>
    </row>
    <row r="7674" spans="1:8" x14ac:dyDescent="0.2">
      <c r="A7674" s="132"/>
      <c r="B7674" s="133"/>
      <c r="C7674" s="92"/>
      <c r="D7674" s="134"/>
      <c r="E7674" s="132"/>
      <c r="F7674" s="135"/>
      <c r="G7674" s="135"/>
      <c r="H7674" s="136"/>
    </row>
    <row r="7675" spans="1:8" x14ac:dyDescent="0.2">
      <c r="A7675" s="132"/>
      <c r="B7675" s="133"/>
      <c r="C7675" s="92"/>
      <c r="D7675" s="134"/>
      <c r="E7675" s="132"/>
      <c r="F7675" s="135"/>
      <c r="G7675" s="135"/>
      <c r="H7675" s="136"/>
    </row>
    <row r="7676" spans="1:8" x14ac:dyDescent="0.2">
      <c r="A7676" s="132"/>
      <c r="B7676" s="133"/>
      <c r="C7676" s="92"/>
      <c r="D7676" s="134"/>
      <c r="E7676" s="132"/>
      <c r="F7676" s="135"/>
      <c r="G7676" s="135"/>
      <c r="H7676" s="136"/>
    </row>
    <row r="7677" spans="1:8" x14ac:dyDescent="0.2">
      <c r="A7677" s="132"/>
      <c r="B7677" s="133"/>
      <c r="C7677" s="92"/>
      <c r="D7677" s="134"/>
      <c r="E7677" s="132"/>
      <c r="F7677" s="135"/>
      <c r="G7677" s="135"/>
      <c r="H7677" s="136"/>
    </row>
    <row r="7678" spans="1:8" x14ac:dyDescent="0.2">
      <c r="A7678" s="132"/>
      <c r="B7678" s="133"/>
      <c r="C7678" s="92"/>
      <c r="D7678" s="134"/>
      <c r="E7678" s="132"/>
      <c r="F7678" s="135"/>
      <c r="G7678" s="135"/>
      <c r="H7678" s="136"/>
    </row>
    <row r="7679" spans="1:8" x14ac:dyDescent="0.2">
      <c r="A7679" s="132"/>
      <c r="B7679" s="133"/>
      <c r="C7679" s="92"/>
      <c r="D7679" s="134"/>
      <c r="E7679" s="132"/>
      <c r="F7679" s="135"/>
      <c r="G7679" s="135"/>
      <c r="H7679" s="136"/>
    </row>
    <row r="7680" spans="1:8" x14ac:dyDescent="0.2">
      <c r="A7680" s="132"/>
      <c r="B7680" s="133"/>
      <c r="C7680" s="92"/>
      <c r="D7680" s="134"/>
      <c r="E7680" s="132"/>
      <c r="F7680" s="135"/>
      <c r="G7680" s="135"/>
      <c r="H7680" s="136"/>
    </row>
    <row r="7681" spans="1:8" x14ac:dyDescent="0.2">
      <c r="A7681" s="132"/>
      <c r="B7681" s="133"/>
      <c r="C7681" s="92"/>
      <c r="D7681" s="134"/>
      <c r="E7681" s="132"/>
      <c r="F7681" s="135"/>
      <c r="G7681" s="135"/>
      <c r="H7681" s="136"/>
    </row>
    <row r="7682" spans="1:8" x14ac:dyDescent="0.2">
      <c r="A7682" s="132"/>
      <c r="B7682" s="133"/>
      <c r="C7682" s="92"/>
      <c r="D7682" s="134"/>
      <c r="E7682" s="132"/>
      <c r="F7682" s="135"/>
      <c r="G7682" s="135"/>
      <c r="H7682" s="136"/>
    </row>
    <row r="7683" spans="1:8" x14ac:dyDescent="0.2">
      <c r="A7683" s="132"/>
      <c r="B7683" s="133"/>
      <c r="C7683" s="92"/>
      <c r="D7683" s="134"/>
      <c r="E7683" s="132"/>
      <c r="F7683" s="135"/>
      <c r="G7683" s="135"/>
      <c r="H7683" s="136"/>
    </row>
    <row r="7684" spans="1:8" x14ac:dyDescent="0.2">
      <c r="A7684" s="132"/>
      <c r="B7684" s="133"/>
      <c r="C7684" s="92"/>
      <c r="D7684" s="134"/>
      <c r="E7684" s="132"/>
      <c r="F7684" s="135"/>
      <c r="G7684" s="135"/>
      <c r="H7684" s="136"/>
    </row>
    <row r="7685" spans="1:8" x14ac:dyDescent="0.2">
      <c r="A7685" s="132"/>
      <c r="B7685" s="133"/>
      <c r="C7685" s="92"/>
      <c r="D7685" s="134"/>
      <c r="E7685" s="132"/>
      <c r="F7685" s="135"/>
      <c r="G7685" s="135"/>
      <c r="H7685" s="136"/>
    </row>
    <row r="7686" spans="1:8" x14ac:dyDescent="0.2">
      <c r="A7686" s="132"/>
      <c r="B7686" s="133"/>
      <c r="C7686" s="92"/>
      <c r="D7686" s="134"/>
      <c r="E7686" s="132"/>
      <c r="F7686" s="135"/>
      <c r="G7686" s="135"/>
      <c r="H7686" s="136"/>
    </row>
    <row r="7687" spans="1:8" x14ac:dyDescent="0.2">
      <c r="A7687" s="132"/>
      <c r="B7687" s="133"/>
      <c r="C7687" s="92"/>
      <c r="D7687" s="134"/>
      <c r="E7687" s="132"/>
      <c r="F7687" s="135"/>
      <c r="G7687" s="135"/>
      <c r="H7687" s="136"/>
    </row>
    <row r="7688" spans="1:8" x14ac:dyDescent="0.2">
      <c r="A7688" s="132"/>
      <c r="B7688" s="133"/>
      <c r="C7688" s="92"/>
      <c r="D7688" s="134"/>
      <c r="E7688" s="132"/>
      <c r="F7688" s="135"/>
      <c r="G7688" s="135"/>
      <c r="H7688" s="136"/>
    </row>
    <row r="7689" spans="1:8" x14ac:dyDescent="0.2">
      <c r="A7689" s="132"/>
      <c r="B7689" s="133"/>
      <c r="C7689" s="92"/>
      <c r="D7689" s="134"/>
      <c r="E7689" s="132"/>
      <c r="F7689" s="135"/>
      <c r="G7689" s="135"/>
      <c r="H7689" s="136"/>
    </row>
    <row r="7690" spans="1:8" x14ac:dyDescent="0.2">
      <c r="A7690" s="132"/>
      <c r="B7690" s="133"/>
      <c r="C7690" s="92"/>
      <c r="D7690" s="134"/>
      <c r="E7690" s="132"/>
      <c r="F7690" s="135"/>
      <c r="G7690" s="135"/>
      <c r="H7690" s="136"/>
    </row>
    <row r="7691" spans="1:8" x14ac:dyDescent="0.2">
      <c r="A7691" s="132"/>
      <c r="B7691" s="133"/>
      <c r="C7691" s="92"/>
      <c r="D7691" s="134"/>
      <c r="E7691" s="132"/>
      <c r="F7691" s="135"/>
      <c r="G7691" s="135"/>
      <c r="H7691" s="136"/>
    </row>
    <row r="7692" spans="1:8" x14ac:dyDescent="0.2">
      <c r="A7692" s="132"/>
      <c r="B7692" s="133"/>
      <c r="C7692" s="92"/>
      <c r="D7692" s="134"/>
      <c r="E7692" s="132"/>
      <c r="F7692" s="135"/>
      <c r="G7692" s="135"/>
      <c r="H7692" s="136"/>
    </row>
    <row r="7693" spans="1:8" x14ac:dyDescent="0.2">
      <c r="A7693" s="132"/>
      <c r="B7693" s="133"/>
      <c r="C7693" s="92"/>
      <c r="D7693" s="134"/>
      <c r="E7693" s="132"/>
      <c r="F7693" s="135"/>
      <c r="G7693" s="135"/>
      <c r="H7693" s="136"/>
    </row>
    <row r="7694" spans="1:8" x14ac:dyDescent="0.2">
      <c r="A7694" s="132"/>
      <c r="B7694" s="133"/>
      <c r="C7694" s="92"/>
      <c r="D7694" s="134"/>
      <c r="E7694" s="132"/>
      <c r="F7694" s="135"/>
      <c r="G7694" s="135"/>
      <c r="H7694" s="136"/>
    </row>
    <row r="7695" spans="1:8" x14ac:dyDescent="0.2">
      <c r="A7695" s="132"/>
      <c r="B7695" s="133"/>
      <c r="C7695" s="92"/>
      <c r="D7695" s="134"/>
      <c r="E7695" s="132"/>
      <c r="F7695" s="135"/>
      <c r="G7695" s="135"/>
      <c r="H7695" s="136"/>
    </row>
    <row r="7696" spans="1:8" x14ac:dyDescent="0.2">
      <c r="A7696" s="132"/>
      <c r="B7696" s="133"/>
      <c r="C7696" s="92"/>
      <c r="D7696" s="134"/>
      <c r="E7696" s="132"/>
      <c r="F7696" s="135"/>
      <c r="G7696" s="135"/>
      <c r="H7696" s="136"/>
    </row>
    <row r="7697" spans="1:8" x14ac:dyDescent="0.2">
      <c r="A7697" s="132"/>
      <c r="B7697" s="133"/>
      <c r="C7697" s="92"/>
      <c r="D7697" s="134"/>
      <c r="E7697" s="132"/>
      <c r="F7697" s="135"/>
      <c r="G7697" s="135"/>
      <c r="H7697" s="136"/>
    </row>
    <row r="7698" spans="1:8" x14ac:dyDescent="0.2">
      <c r="A7698" s="132"/>
      <c r="B7698" s="133"/>
      <c r="C7698" s="92"/>
      <c r="D7698" s="134"/>
      <c r="E7698" s="132"/>
      <c r="F7698" s="135"/>
      <c r="G7698" s="135"/>
      <c r="H7698" s="136"/>
    </row>
    <row r="7699" spans="1:8" x14ac:dyDescent="0.2">
      <c r="A7699" s="132"/>
      <c r="B7699" s="133"/>
      <c r="C7699" s="92"/>
      <c r="D7699" s="134"/>
      <c r="E7699" s="132"/>
      <c r="F7699" s="135"/>
      <c r="G7699" s="135"/>
      <c r="H7699" s="136"/>
    </row>
    <row r="7700" spans="1:8" x14ac:dyDescent="0.2">
      <c r="A7700" s="132"/>
      <c r="B7700" s="133"/>
      <c r="C7700" s="92"/>
      <c r="D7700" s="134"/>
      <c r="E7700" s="132"/>
      <c r="F7700" s="135"/>
      <c r="G7700" s="135"/>
      <c r="H7700" s="136"/>
    </row>
    <row r="7701" spans="1:8" x14ac:dyDescent="0.2">
      <c r="A7701" s="132"/>
      <c r="B7701" s="133"/>
      <c r="C7701" s="92"/>
      <c r="D7701" s="134"/>
      <c r="E7701" s="132"/>
      <c r="F7701" s="135"/>
      <c r="G7701" s="135"/>
      <c r="H7701" s="136"/>
    </row>
    <row r="7702" spans="1:8" x14ac:dyDescent="0.2">
      <c r="A7702" s="132"/>
      <c r="B7702" s="133"/>
      <c r="C7702" s="92"/>
      <c r="D7702" s="134"/>
      <c r="E7702" s="132"/>
      <c r="F7702" s="135"/>
      <c r="G7702" s="135"/>
      <c r="H7702" s="136"/>
    </row>
    <row r="7703" spans="1:8" x14ac:dyDescent="0.2">
      <c r="A7703" s="132"/>
      <c r="B7703" s="133"/>
      <c r="C7703" s="92"/>
      <c r="D7703" s="134"/>
      <c r="E7703" s="132"/>
      <c r="F7703" s="135"/>
      <c r="G7703" s="135"/>
      <c r="H7703" s="136"/>
    </row>
    <row r="7704" spans="1:8" x14ac:dyDescent="0.2">
      <c r="A7704" s="132"/>
      <c r="B7704" s="133"/>
      <c r="C7704" s="92"/>
      <c r="D7704" s="134"/>
      <c r="E7704" s="132"/>
      <c r="F7704" s="135"/>
      <c r="G7704" s="135"/>
      <c r="H7704" s="136"/>
    </row>
    <row r="7705" spans="1:8" x14ac:dyDescent="0.2">
      <c r="A7705" s="132"/>
      <c r="B7705" s="133"/>
      <c r="C7705" s="92"/>
      <c r="D7705" s="134"/>
      <c r="E7705" s="132"/>
      <c r="F7705" s="135"/>
      <c r="G7705" s="135"/>
      <c r="H7705" s="136"/>
    </row>
    <row r="7706" spans="1:8" x14ac:dyDescent="0.2">
      <c r="A7706" s="132"/>
      <c r="B7706" s="133"/>
      <c r="C7706" s="92"/>
      <c r="D7706" s="134"/>
      <c r="E7706" s="132"/>
      <c r="F7706" s="135"/>
      <c r="G7706" s="135"/>
      <c r="H7706" s="136"/>
    </row>
    <row r="7707" spans="1:8" x14ac:dyDescent="0.2">
      <c r="A7707" s="132"/>
      <c r="B7707" s="133"/>
      <c r="C7707" s="92"/>
      <c r="D7707" s="134"/>
      <c r="E7707" s="132"/>
      <c r="F7707" s="135"/>
      <c r="G7707" s="135"/>
      <c r="H7707" s="136"/>
    </row>
    <row r="7708" spans="1:8" x14ac:dyDescent="0.2">
      <c r="A7708" s="132"/>
      <c r="B7708" s="133"/>
      <c r="C7708" s="92"/>
      <c r="D7708" s="134"/>
      <c r="E7708" s="132"/>
      <c r="F7708" s="135"/>
      <c r="G7708" s="135"/>
      <c r="H7708" s="136"/>
    </row>
    <row r="7709" spans="1:8" x14ac:dyDescent="0.2">
      <c r="A7709" s="132"/>
      <c r="B7709" s="133"/>
      <c r="C7709" s="92"/>
      <c r="D7709" s="134"/>
      <c r="E7709" s="132"/>
      <c r="F7709" s="135"/>
      <c r="G7709" s="135"/>
      <c r="H7709" s="136"/>
    </row>
    <row r="7710" spans="1:8" x14ac:dyDescent="0.2">
      <c r="A7710" s="132"/>
      <c r="B7710" s="133"/>
      <c r="C7710" s="92"/>
      <c r="D7710" s="134"/>
      <c r="E7710" s="132"/>
      <c r="F7710" s="135"/>
      <c r="G7710" s="135"/>
      <c r="H7710" s="136"/>
    </row>
    <row r="7711" spans="1:8" x14ac:dyDescent="0.2">
      <c r="A7711" s="132"/>
      <c r="B7711" s="133"/>
      <c r="C7711" s="92"/>
      <c r="D7711" s="134"/>
      <c r="E7711" s="132"/>
      <c r="F7711" s="135"/>
      <c r="G7711" s="135"/>
      <c r="H7711" s="136"/>
    </row>
    <row r="7712" spans="1:8" x14ac:dyDescent="0.2">
      <c r="A7712" s="132"/>
      <c r="B7712" s="133"/>
      <c r="C7712" s="92"/>
      <c r="D7712" s="134"/>
      <c r="E7712" s="132"/>
      <c r="F7712" s="135"/>
      <c r="G7712" s="135"/>
      <c r="H7712" s="136"/>
    </row>
    <row r="7713" spans="1:8" x14ac:dyDescent="0.2">
      <c r="A7713" s="132"/>
      <c r="B7713" s="133"/>
      <c r="C7713" s="92"/>
      <c r="D7713" s="134"/>
      <c r="E7713" s="132"/>
      <c r="F7713" s="135"/>
      <c r="G7713" s="135"/>
      <c r="H7713" s="136"/>
    </row>
    <row r="7714" spans="1:8" x14ac:dyDescent="0.2">
      <c r="A7714" s="132"/>
      <c r="B7714" s="133"/>
      <c r="C7714" s="92"/>
      <c r="D7714" s="134"/>
      <c r="E7714" s="132"/>
      <c r="F7714" s="135"/>
      <c r="G7714" s="135"/>
      <c r="H7714" s="136"/>
    </row>
    <row r="7715" spans="1:8" x14ac:dyDescent="0.2">
      <c r="A7715" s="132"/>
      <c r="B7715" s="133"/>
      <c r="C7715" s="92"/>
      <c r="D7715" s="134"/>
      <c r="E7715" s="132"/>
      <c r="F7715" s="135"/>
      <c r="G7715" s="135"/>
      <c r="H7715" s="136"/>
    </row>
    <row r="7716" spans="1:8" x14ac:dyDescent="0.2">
      <c r="A7716" s="132"/>
      <c r="B7716" s="133"/>
      <c r="C7716" s="92"/>
      <c r="D7716" s="134"/>
      <c r="E7716" s="132"/>
      <c r="F7716" s="135"/>
      <c r="G7716" s="135"/>
      <c r="H7716" s="136"/>
    </row>
    <row r="7717" spans="1:8" x14ac:dyDescent="0.2">
      <c r="A7717" s="132"/>
      <c r="B7717" s="133"/>
      <c r="C7717" s="92"/>
      <c r="D7717" s="134"/>
      <c r="E7717" s="132"/>
      <c r="F7717" s="135"/>
      <c r="G7717" s="135"/>
      <c r="H7717" s="136"/>
    </row>
    <row r="7718" spans="1:8" x14ac:dyDescent="0.2">
      <c r="A7718" s="132"/>
      <c r="B7718" s="133"/>
      <c r="C7718" s="92"/>
      <c r="D7718" s="134"/>
      <c r="E7718" s="132"/>
      <c r="F7718" s="135"/>
      <c r="G7718" s="135"/>
      <c r="H7718" s="136"/>
    </row>
    <row r="7719" spans="1:8" x14ac:dyDescent="0.2">
      <c r="A7719" s="132"/>
      <c r="B7719" s="133"/>
      <c r="C7719" s="92"/>
      <c r="D7719" s="134"/>
      <c r="E7719" s="132"/>
      <c r="F7719" s="135"/>
      <c r="G7719" s="135"/>
      <c r="H7719" s="136"/>
    </row>
    <row r="7720" spans="1:8" x14ac:dyDescent="0.2">
      <c r="A7720" s="132"/>
      <c r="B7720" s="133"/>
      <c r="C7720" s="92"/>
      <c r="D7720" s="134"/>
      <c r="E7720" s="132"/>
      <c r="F7720" s="135"/>
      <c r="G7720" s="135"/>
      <c r="H7720" s="136"/>
    </row>
    <row r="7721" spans="1:8" x14ac:dyDescent="0.2">
      <c r="A7721" s="132"/>
      <c r="B7721" s="133"/>
      <c r="C7721" s="92"/>
      <c r="D7721" s="134"/>
      <c r="E7721" s="132"/>
      <c r="F7721" s="135"/>
      <c r="G7721" s="135"/>
      <c r="H7721" s="136"/>
    </row>
    <row r="7722" spans="1:8" x14ac:dyDescent="0.2">
      <c r="A7722" s="132"/>
      <c r="B7722" s="133"/>
      <c r="C7722" s="92"/>
      <c r="D7722" s="134"/>
      <c r="E7722" s="132"/>
      <c r="F7722" s="135"/>
      <c r="G7722" s="135"/>
      <c r="H7722" s="136"/>
    </row>
    <row r="7723" spans="1:8" x14ac:dyDescent="0.2">
      <c r="A7723" s="132"/>
      <c r="B7723" s="133"/>
      <c r="C7723" s="92"/>
      <c r="D7723" s="134"/>
      <c r="E7723" s="132"/>
      <c r="F7723" s="135"/>
      <c r="G7723" s="135"/>
      <c r="H7723" s="136"/>
    </row>
    <row r="7724" spans="1:8" x14ac:dyDescent="0.2">
      <c r="A7724" s="132"/>
      <c r="B7724" s="133"/>
      <c r="C7724" s="92"/>
      <c r="D7724" s="134"/>
      <c r="E7724" s="132"/>
      <c r="F7724" s="135"/>
      <c r="G7724" s="135"/>
      <c r="H7724" s="136"/>
    </row>
    <row r="7725" spans="1:8" x14ac:dyDescent="0.2">
      <c r="A7725" s="132"/>
      <c r="B7725" s="133"/>
      <c r="C7725" s="92"/>
      <c r="D7725" s="134"/>
      <c r="E7725" s="132"/>
      <c r="F7725" s="135"/>
      <c r="G7725" s="135"/>
      <c r="H7725" s="136"/>
    </row>
    <row r="7726" spans="1:8" x14ac:dyDescent="0.2">
      <c r="A7726" s="132"/>
      <c r="B7726" s="133"/>
      <c r="C7726" s="92"/>
      <c r="D7726" s="134"/>
      <c r="E7726" s="132"/>
      <c r="F7726" s="135"/>
      <c r="G7726" s="135"/>
      <c r="H7726" s="136"/>
    </row>
    <row r="7727" spans="1:8" x14ac:dyDescent="0.2">
      <c r="A7727" s="132"/>
      <c r="B7727" s="133"/>
      <c r="C7727" s="92"/>
      <c r="D7727" s="134"/>
      <c r="E7727" s="132"/>
      <c r="F7727" s="135"/>
      <c r="G7727" s="135"/>
      <c r="H7727" s="136"/>
    </row>
    <row r="7728" spans="1:8" x14ac:dyDescent="0.2">
      <c r="A7728" s="132"/>
      <c r="B7728" s="133"/>
      <c r="C7728" s="92"/>
      <c r="D7728" s="134"/>
      <c r="E7728" s="132"/>
      <c r="F7728" s="135"/>
      <c r="G7728" s="135"/>
      <c r="H7728" s="136"/>
    </row>
    <row r="7729" spans="1:8" x14ac:dyDescent="0.2">
      <c r="A7729" s="132"/>
      <c r="B7729" s="133"/>
      <c r="C7729" s="92"/>
      <c r="D7729" s="134"/>
      <c r="E7729" s="132"/>
      <c r="F7729" s="135"/>
      <c r="G7729" s="135"/>
      <c r="H7729" s="136"/>
    </row>
    <row r="7730" spans="1:8" x14ac:dyDescent="0.2">
      <c r="A7730" s="132"/>
      <c r="B7730" s="133"/>
      <c r="C7730" s="92"/>
      <c r="D7730" s="134"/>
      <c r="E7730" s="132"/>
      <c r="F7730" s="135"/>
      <c r="G7730" s="135"/>
      <c r="H7730" s="136"/>
    </row>
    <row r="7731" spans="1:8" x14ac:dyDescent="0.2">
      <c r="A7731" s="132"/>
      <c r="B7731" s="133"/>
      <c r="C7731" s="92"/>
      <c r="D7731" s="134"/>
      <c r="E7731" s="132"/>
      <c r="F7731" s="135"/>
      <c r="G7731" s="135"/>
      <c r="H7731" s="136"/>
    </row>
    <row r="7732" spans="1:8" x14ac:dyDescent="0.2">
      <c r="A7732" s="132"/>
      <c r="B7732" s="133"/>
      <c r="C7732" s="92"/>
      <c r="D7732" s="134"/>
      <c r="E7732" s="132"/>
      <c r="F7732" s="135"/>
      <c r="G7732" s="135"/>
      <c r="H7732" s="136"/>
    </row>
    <row r="7733" spans="1:8" x14ac:dyDescent="0.2">
      <c r="A7733" s="132"/>
      <c r="B7733" s="133"/>
      <c r="C7733" s="92"/>
      <c r="D7733" s="134"/>
      <c r="E7733" s="132"/>
      <c r="F7733" s="135"/>
      <c r="G7733" s="135"/>
      <c r="H7733" s="136"/>
    </row>
    <row r="7734" spans="1:8" x14ac:dyDescent="0.2">
      <c r="A7734" s="132"/>
      <c r="B7734" s="133"/>
      <c r="C7734" s="92"/>
      <c r="D7734" s="134"/>
      <c r="E7734" s="132"/>
      <c r="F7734" s="135"/>
      <c r="G7734" s="135"/>
      <c r="H7734" s="136"/>
    </row>
    <row r="7735" spans="1:8" x14ac:dyDescent="0.2">
      <c r="A7735" s="132"/>
      <c r="B7735" s="133"/>
      <c r="C7735" s="92"/>
      <c r="D7735" s="134"/>
      <c r="E7735" s="132"/>
      <c r="F7735" s="135"/>
      <c r="G7735" s="135"/>
      <c r="H7735" s="136"/>
    </row>
    <row r="7736" spans="1:8" x14ac:dyDescent="0.2">
      <c r="A7736" s="132"/>
      <c r="B7736" s="133"/>
      <c r="C7736" s="92"/>
      <c r="D7736" s="134"/>
      <c r="E7736" s="132"/>
      <c r="F7736" s="135"/>
      <c r="G7736" s="135"/>
      <c r="H7736" s="136"/>
    </row>
    <row r="7737" spans="1:8" x14ac:dyDescent="0.2">
      <c r="A7737" s="132"/>
      <c r="B7737" s="133"/>
      <c r="C7737" s="92"/>
      <c r="D7737" s="134"/>
      <c r="E7737" s="132"/>
      <c r="F7737" s="135"/>
      <c r="G7737" s="135"/>
      <c r="H7737" s="136"/>
    </row>
    <row r="7738" spans="1:8" x14ac:dyDescent="0.2">
      <c r="A7738" s="132"/>
      <c r="B7738" s="133"/>
      <c r="C7738" s="92"/>
      <c r="D7738" s="134"/>
      <c r="E7738" s="132"/>
      <c r="F7738" s="135"/>
      <c r="G7738" s="135"/>
      <c r="H7738" s="136"/>
    </row>
    <row r="7739" spans="1:8" x14ac:dyDescent="0.2">
      <c r="A7739" s="132"/>
      <c r="B7739" s="133"/>
      <c r="C7739" s="92"/>
      <c r="D7739" s="134"/>
      <c r="E7739" s="132"/>
      <c r="F7739" s="135"/>
      <c r="G7739" s="135"/>
      <c r="H7739" s="136"/>
    </row>
    <row r="7740" spans="1:8" x14ac:dyDescent="0.2">
      <c r="A7740" s="132"/>
      <c r="B7740" s="133"/>
      <c r="C7740" s="92"/>
      <c r="D7740" s="134"/>
      <c r="E7740" s="132"/>
      <c r="F7740" s="135"/>
      <c r="G7740" s="135"/>
      <c r="H7740" s="136"/>
    </row>
    <row r="7741" spans="1:8" x14ac:dyDescent="0.2">
      <c r="A7741" s="132"/>
      <c r="B7741" s="133"/>
      <c r="C7741" s="92"/>
      <c r="D7741" s="134"/>
      <c r="E7741" s="132"/>
      <c r="F7741" s="135"/>
      <c r="G7741" s="135"/>
      <c r="H7741" s="136"/>
    </row>
    <row r="7742" spans="1:8" x14ac:dyDescent="0.2">
      <c r="A7742" s="132"/>
      <c r="B7742" s="133"/>
      <c r="C7742" s="92"/>
      <c r="D7742" s="134"/>
      <c r="E7742" s="132"/>
      <c r="F7742" s="135"/>
      <c r="G7742" s="135"/>
      <c r="H7742" s="136"/>
    </row>
    <row r="7743" spans="1:8" x14ac:dyDescent="0.2">
      <c r="A7743" s="132"/>
      <c r="B7743" s="133"/>
      <c r="C7743" s="92"/>
      <c r="D7743" s="134"/>
      <c r="E7743" s="132"/>
      <c r="F7743" s="135"/>
      <c r="G7743" s="135"/>
      <c r="H7743" s="136"/>
    </row>
    <row r="7744" spans="1:8" x14ac:dyDescent="0.2">
      <c r="A7744" s="132"/>
      <c r="B7744" s="133"/>
      <c r="C7744" s="92"/>
      <c r="D7744" s="134"/>
      <c r="E7744" s="132"/>
      <c r="F7744" s="135"/>
      <c r="G7744" s="135"/>
      <c r="H7744" s="136"/>
    </row>
    <row r="7745" spans="1:8" x14ac:dyDescent="0.2">
      <c r="A7745" s="132"/>
      <c r="B7745" s="133"/>
      <c r="C7745" s="92"/>
      <c r="D7745" s="134"/>
      <c r="E7745" s="132"/>
      <c r="F7745" s="135"/>
      <c r="G7745" s="135"/>
      <c r="H7745" s="136"/>
    </row>
    <row r="7746" spans="1:8" x14ac:dyDescent="0.2">
      <c r="A7746" s="132"/>
      <c r="B7746" s="133"/>
      <c r="C7746" s="92"/>
      <c r="D7746" s="134"/>
      <c r="E7746" s="132"/>
      <c r="F7746" s="135"/>
      <c r="G7746" s="135"/>
      <c r="H7746" s="136"/>
    </row>
    <row r="7747" spans="1:8" x14ac:dyDescent="0.2">
      <c r="A7747" s="132"/>
      <c r="B7747" s="133"/>
      <c r="C7747" s="92"/>
      <c r="D7747" s="134"/>
      <c r="E7747" s="132"/>
      <c r="F7747" s="135"/>
      <c r="G7747" s="135"/>
      <c r="H7747" s="136"/>
    </row>
    <row r="7748" spans="1:8" x14ac:dyDescent="0.2">
      <c r="A7748" s="132"/>
      <c r="B7748" s="133"/>
      <c r="C7748" s="92"/>
      <c r="D7748" s="134"/>
      <c r="E7748" s="132"/>
      <c r="F7748" s="135"/>
      <c r="G7748" s="135"/>
      <c r="H7748" s="136"/>
    </row>
    <row r="7749" spans="1:8" x14ac:dyDescent="0.2">
      <c r="A7749" s="132"/>
      <c r="B7749" s="133"/>
      <c r="C7749" s="92"/>
      <c r="D7749" s="134"/>
      <c r="E7749" s="132"/>
      <c r="F7749" s="135"/>
      <c r="G7749" s="135"/>
      <c r="H7749" s="136"/>
    </row>
    <row r="7750" spans="1:8" x14ac:dyDescent="0.2">
      <c r="A7750" s="132"/>
      <c r="B7750" s="133"/>
      <c r="C7750" s="92"/>
      <c r="D7750" s="134"/>
      <c r="E7750" s="132"/>
      <c r="F7750" s="135"/>
      <c r="G7750" s="135"/>
      <c r="H7750" s="136"/>
    </row>
    <row r="7751" spans="1:8" x14ac:dyDescent="0.2">
      <c r="A7751" s="132"/>
      <c r="B7751" s="133"/>
      <c r="C7751" s="92"/>
      <c r="D7751" s="134"/>
      <c r="E7751" s="132"/>
      <c r="F7751" s="135"/>
      <c r="G7751" s="135"/>
      <c r="H7751" s="136"/>
    </row>
    <row r="7752" spans="1:8" x14ac:dyDescent="0.2">
      <c r="A7752" s="132"/>
      <c r="B7752" s="133"/>
      <c r="C7752" s="92"/>
      <c r="D7752" s="134"/>
      <c r="E7752" s="132"/>
      <c r="F7752" s="135"/>
      <c r="G7752" s="135"/>
      <c r="H7752" s="136"/>
    </row>
    <row r="7753" spans="1:8" x14ac:dyDescent="0.2">
      <c r="A7753" s="132"/>
      <c r="B7753" s="133"/>
      <c r="C7753" s="92"/>
      <c r="D7753" s="134"/>
      <c r="E7753" s="132"/>
      <c r="F7753" s="135"/>
      <c r="G7753" s="135"/>
      <c r="H7753" s="136"/>
    </row>
    <row r="7754" spans="1:8" x14ac:dyDescent="0.2">
      <c r="A7754" s="132"/>
      <c r="B7754" s="133"/>
      <c r="C7754" s="92"/>
      <c r="D7754" s="134"/>
      <c r="E7754" s="132"/>
      <c r="F7754" s="135"/>
      <c r="G7754" s="135"/>
      <c r="H7754" s="136"/>
    </row>
    <row r="7755" spans="1:8" x14ac:dyDescent="0.2">
      <c r="A7755" s="132"/>
      <c r="B7755" s="133"/>
      <c r="C7755" s="92"/>
      <c r="D7755" s="134"/>
      <c r="E7755" s="132"/>
      <c r="F7755" s="135"/>
      <c r="G7755" s="135"/>
      <c r="H7755" s="136"/>
    </row>
    <row r="7756" spans="1:8" x14ac:dyDescent="0.2">
      <c r="A7756" s="132"/>
      <c r="B7756" s="133"/>
      <c r="C7756" s="92"/>
      <c r="D7756" s="134"/>
      <c r="E7756" s="132"/>
      <c r="F7756" s="135"/>
      <c r="G7756" s="135"/>
      <c r="H7756" s="136"/>
    </row>
    <row r="7757" spans="1:8" x14ac:dyDescent="0.2">
      <c r="A7757" s="132"/>
      <c r="B7757" s="133"/>
      <c r="C7757" s="92"/>
      <c r="D7757" s="134"/>
      <c r="E7757" s="132"/>
      <c r="F7757" s="135"/>
      <c r="G7757" s="135"/>
      <c r="H7757" s="136"/>
    </row>
    <row r="7758" spans="1:8" x14ac:dyDescent="0.2">
      <c r="A7758" s="132"/>
      <c r="B7758" s="133"/>
      <c r="C7758" s="92"/>
      <c r="D7758" s="134"/>
      <c r="E7758" s="132"/>
      <c r="F7758" s="135"/>
      <c r="G7758" s="135"/>
      <c r="H7758" s="136"/>
    </row>
    <row r="7759" spans="1:8" x14ac:dyDescent="0.2">
      <c r="A7759" s="132"/>
      <c r="B7759" s="133"/>
      <c r="C7759" s="92"/>
      <c r="D7759" s="134"/>
      <c r="E7759" s="132"/>
      <c r="F7759" s="135"/>
      <c r="G7759" s="135"/>
      <c r="H7759" s="136"/>
    </row>
    <row r="7760" spans="1:8" x14ac:dyDescent="0.2">
      <c r="A7760" s="132"/>
      <c r="B7760" s="133"/>
      <c r="C7760" s="92"/>
      <c r="D7760" s="134"/>
      <c r="E7760" s="132"/>
      <c r="F7760" s="135"/>
      <c r="G7760" s="135"/>
      <c r="H7760" s="136"/>
    </row>
    <row r="7761" spans="1:8" x14ac:dyDescent="0.2">
      <c r="A7761" s="132"/>
      <c r="B7761" s="133"/>
      <c r="C7761" s="92"/>
      <c r="D7761" s="134"/>
      <c r="E7761" s="132"/>
      <c r="F7761" s="135"/>
      <c r="G7761" s="135"/>
      <c r="H7761" s="136"/>
    </row>
    <row r="7762" spans="1:8" x14ac:dyDescent="0.2">
      <c r="A7762" s="132"/>
      <c r="B7762" s="133"/>
      <c r="C7762" s="92"/>
      <c r="D7762" s="134"/>
      <c r="E7762" s="132"/>
      <c r="F7762" s="135"/>
      <c r="G7762" s="135"/>
      <c r="H7762" s="136"/>
    </row>
    <row r="7763" spans="1:8" x14ac:dyDescent="0.2">
      <c r="A7763" s="132"/>
      <c r="B7763" s="133"/>
      <c r="C7763" s="92"/>
      <c r="D7763" s="134"/>
      <c r="E7763" s="132"/>
      <c r="F7763" s="135"/>
      <c r="G7763" s="135"/>
      <c r="H7763" s="136"/>
    </row>
    <row r="7764" spans="1:8" x14ac:dyDescent="0.2">
      <c r="A7764" s="132"/>
      <c r="B7764" s="133"/>
      <c r="C7764" s="92"/>
      <c r="D7764" s="134"/>
      <c r="E7764" s="132"/>
      <c r="F7764" s="135"/>
      <c r="G7764" s="135"/>
      <c r="H7764" s="136"/>
    </row>
    <row r="7765" spans="1:8" x14ac:dyDescent="0.2">
      <c r="A7765" s="132"/>
      <c r="B7765" s="133"/>
      <c r="C7765" s="92"/>
      <c r="D7765" s="134"/>
      <c r="E7765" s="132"/>
      <c r="F7765" s="135"/>
      <c r="G7765" s="135"/>
      <c r="H7765" s="136"/>
    </row>
    <row r="7766" spans="1:8" x14ac:dyDescent="0.2">
      <c r="A7766" s="132"/>
      <c r="B7766" s="133"/>
      <c r="C7766" s="92"/>
      <c r="D7766" s="134"/>
      <c r="E7766" s="132"/>
      <c r="F7766" s="135"/>
      <c r="G7766" s="135"/>
      <c r="H7766" s="136"/>
    </row>
    <row r="7767" spans="1:8" x14ac:dyDescent="0.2">
      <c r="A7767" s="132"/>
      <c r="B7767" s="133"/>
      <c r="C7767" s="92"/>
      <c r="D7767" s="134"/>
      <c r="E7767" s="132"/>
      <c r="F7767" s="135"/>
      <c r="G7767" s="135"/>
      <c r="H7767" s="136"/>
    </row>
    <row r="7768" spans="1:8" x14ac:dyDescent="0.2">
      <c r="A7768" s="132"/>
      <c r="B7768" s="133"/>
      <c r="C7768" s="92"/>
      <c r="D7768" s="134"/>
      <c r="E7768" s="132"/>
      <c r="F7768" s="135"/>
      <c r="G7768" s="135"/>
      <c r="H7768" s="136"/>
    </row>
    <row r="7769" spans="1:8" x14ac:dyDescent="0.2">
      <c r="A7769" s="132"/>
      <c r="B7769" s="133"/>
      <c r="C7769" s="92"/>
      <c r="D7769" s="134"/>
      <c r="E7769" s="132"/>
      <c r="F7769" s="135"/>
      <c r="G7769" s="135"/>
      <c r="H7769" s="136"/>
    </row>
    <row r="7770" spans="1:8" x14ac:dyDescent="0.2">
      <c r="A7770" s="132"/>
      <c r="B7770" s="133"/>
      <c r="C7770" s="92"/>
      <c r="D7770" s="134"/>
      <c r="E7770" s="132"/>
      <c r="F7770" s="135"/>
      <c r="G7770" s="135"/>
      <c r="H7770" s="136"/>
    </row>
    <row r="7771" spans="1:8" x14ac:dyDescent="0.2">
      <c r="A7771" s="132"/>
      <c r="B7771" s="133"/>
      <c r="C7771" s="92"/>
      <c r="D7771" s="134"/>
      <c r="E7771" s="132"/>
      <c r="F7771" s="135"/>
      <c r="G7771" s="135"/>
      <c r="H7771" s="136"/>
    </row>
    <row r="7772" spans="1:8" x14ac:dyDescent="0.2">
      <c r="A7772" s="132"/>
      <c r="B7772" s="133"/>
      <c r="C7772" s="92"/>
      <c r="D7772" s="134"/>
      <c r="E7772" s="132"/>
      <c r="F7772" s="135"/>
      <c r="G7772" s="135"/>
      <c r="H7772" s="136"/>
    </row>
    <row r="7773" spans="1:8" x14ac:dyDescent="0.2">
      <c r="A7773" s="132"/>
      <c r="B7773" s="133"/>
      <c r="C7773" s="92"/>
      <c r="D7773" s="134"/>
      <c r="E7773" s="132"/>
      <c r="F7773" s="135"/>
      <c r="G7773" s="135"/>
      <c r="H7773" s="136"/>
    </row>
    <row r="7774" spans="1:8" x14ac:dyDescent="0.2">
      <c r="A7774" s="132"/>
      <c r="B7774" s="133"/>
      <c r="C7774" s="92"/>
      <c r="D7774" s="134"/>
      <c r="E7774" s="132"/>
      <c r="F7774" s="135"/>
      <c r="G7774" s="135"/>
      <c r="H7774" s="136"/>
    </row>
    <row r="7775" spans="1:8" x14ac:dyDescent="0.2">
      <c r="A7775" s="132"/>
      <c r="B7775" s="133"/>
      <c r="C7775" s="92"/>
      <c r="D7775" s="134"/>
      <c r="E7775" s="132"/>
      <c r="F7775" s="135"/>
      <c r="G7775" s="135"/>
      <c r="H7775" s="136"/>
    </row>
    <row r="7776" spans="1:8" x14ac:dyDescent="0.2">
      <c r="A7776" s="132"/>
      <c r="B7776" s="133"/>
      <c r="C7776" s="92"/>
      <c r="D7776" s="134"/>
      <c r="E7776" s="132"/>
      <c r="F7776" s="135"/>
      <c r="G7776" s="135"/>
      <c r="H7776" s="136"/>
    </row>
    <row r="7777" spans="1:8" x14ac:dyDescent="0.2">
      <c r="A7777" s="132"/>
      <c r="B7777" s="133"/>
      <c r="C7777" s="92"/>
      <c r="D7777" s="134"/>
      <c r="E7777" s="132"/>
      <c r="F7777" s="135"/>
      <c r="G7777" s="135"/>
      <c r="H7777" s="136"/>
    </row>
    <row r="7778" spans="1:8" x14ac:dyDescent="0.2">
      <c r="A7778" s="132"/>
      <c r="B7778" s="133"/>
      <c r="C7778" s="92"/>
      <c r="D7778" s="134"/>
      <c r="E7778" s="132"/>
      <c r="F7778" s="135"/>
      <c r="G7778" s="135"/>
      <c r="H7778" s="136"/>
    </row>
    <row r="7779" spans="1:8" x14ac:dyDescent="0.2">
      <c r="A7779" s="132"/>
      <c r="B7779" s="133"/>
      <c r="C7779" s="92"/>
      <c r="D7779" s="134"/>
      <c r="E7779" s="132"/>
      <c r="F7779" s="135"/>
      <c r="G7779" s="135"/>
      <c r="H7779" s="136"/>
    </row>
    <row r="7780" spans="1:8" x14ac:dyDescent="0.2">
      <c r="A7780" s="132"/>
      <c r="B7780" s="133"/>
      <c r="C7780" s="92"/>
      <c r="D7780" s="134"/>
      <c r="E7780" s="132"/>
      <c r="F7780" s="135"/>
      <c r="G7780" s="135"/>
      <c r="H7780" s="136"/>
    </row>
    <row r="7781" spans="1:8" x14ac:dyDescent="0.2">
      <c r="A7781" s="132"/>
      <c r="B7781" s="133"/>
      <c r="C7781" s="92"/>
      <c r="D7781" s="134"/>
      <c r="E7781" s="132"/>
      <c r="F7781" s="135"/>
      <c r="G7781" s="135"/>
      <c r="H7781" s="136"/>
    </row>
    <row r="7782" spans="1:8" x14ac:dyDescent="0.2">
      <c r="A7782" s="132"/>
      <c r="B7782" s="133"/>
      <c r="C7782" s="92"/>
      <c r="D7782" s="134"/>
      <c r="E7782" s="132"/>
      <c r="F7782" s="135"/>
      <c r="G7782" s="135"/>
      <c r="H7782" s="136"/>
    </row>
    <row r="7783" spans="1:8" x14ac:dyDescent="0.2">
      <c r="A7783" s="132"/>
      <c r="B7783" s="133"/>
      <c r="C7783" s="92"/>
      <c r="D7783" s="134"/>
      <c r="E7783" s="132"/>
      <c r="F7783" s="135"/>
      <c r="G7783" s="135"/>
      <c r="H7783" s="136"/>
    </row>
    <row r="7784" spans="1:8" x14ac:dyDescent="0.2">
      <c r="A7784" s="132"/>
      <c r="B7784" s="133"/>
      <c r="C7784" s="92"/>
      <c r="D7784" s="134"/>
      <c r="E7784" s="132"/>
      <c r="F7784" s="135"/>
      <c r="G7784" s="135"/>
      <c r="H7784" s="136"/>
    </row>
    <row r="7785" spans="1:8" x14ac:dyDescent="0.2">
      <c r="A7785" s="132"/>
      <c r="B7785" s="133"/>
      <c r="C7785" s="92"/>
      <c r="D7785" s="134"/>
      <c r="E7785" s="132"/>
      <c r="F7785" s="135"/>
      <c r="G7785" s="135"/>
      <c r="H7785" s="136"/>
    </row>
    <row r="7786" spans="1:8" x14ac:dyDescent="0.2">
      <c r="A7786" s="132"/>
      <c r="B7786" s="133"/>
      <c r="C7786" s="92"/>
      <c r="D7786" s="134"/>
      <c r="E7786" s="132"/>
      <c r="F7786" s="135"/>
      <c r="G7786" s="135"/>
      <c r="H7786" s="136"/>
    </row>
    <row r="7787" spans="1:8" x14ac:dyDescent="0.2">
      <c r="A7787" s="132"/>
      <c r="B7787" s="133"/>
      <c r="C7787" s="92"/>
      <c r="D7787" s="134"/>
      <c r="E7787" s="132"/>
      <c r="F7787" s="135"/>
      <c r="G7787" s="135"/>
      <c r="H7787" s="136"/>
    </row>
    <row r="7788" spans="1:8" x14ac:dyDescent="0.2">
      <c r="A7788" s="132"/>
      <c r="B7788" s="133"/>
      <c r="C7788" s="92"/>
      <c r="D7788" s="134"/>
      <c r="E7788" s="132"/>
      <c r="F7788" s="135"/>
      <c r="G7788" s="135"/>
      <c r="H7788" s="136"/>
    </row>
    <row r="7789" spans="1:8" x14ac:dyDescent="0.2">
      <c r="A7789" s="132"/>
      <c r="B7789" s="133"/>
      <c r="C7789" s="92"/>
      <c r="D7789" s="134"/>
      <c r="E7789" s="132"/>
      <c r="F7789" s="135"/>
      <c r="G7789" s="135"/>
      <c r="H7789" s="136"/>
    </row>
    <row r="7790" spans="1:8" x14ac:dyDescent="0.2">
      <c r="A7790" s="132"/>
      <c r="B7790" s="133"/>
      <c r="C7790" s="92"/>
      <c r="D7790" s="134"/>
      <c r="E7790" s="132"/>
      <c r="F7790" s="135"/>
      <c r="G7790" s="135"/>
      <c r="H7790" s="136"/>
    </row>
    <row r="7791" spans="1:8" x14ac:dyDescent="0.2">
      <c r="A7791" s="132"/>
      <c r="B7791" s="133"/>
      <c r="C7791" s="92"/>
      <c r="D7791" s="134"/>
      <c r="E7791" s="132"/>
      <c r="F7791" s="135"/>
      <c r="G7791" s="135"/>
      <c r="H7791" s="136"/>
    </row>
    <row r="7792" spans="1:8" x14ac:dyDescent="0.2">
      <c r="A7792" s="132"/>
      <c r="B7792" s="133"/>
      <c r="C7792" s="92"/>
      <c r="D7792" s="134"/>
      <c r="E7792" s="132"/>
      <c r="F7792" s="135"/>
      <c r="G7792" s="135"/>
      <c r="H7792" s="136"/>
    </row>
    <row r="7793" spans="1:8" x14ac:dyDescent="0.2">
      <c r="A7793" s="132"/>
      <c r="B7793" s="133"/>
      <c r="C7793" s="92"/>
      <c r="D7793" s="134"/>
      <c r="E7793" s="132"/>
      <c r="F7793" s="135"/>
      <c r="G7793" s="135"/>
      <c r="H7793" s="136"/>
    </row>
    <row r="7794" spans="1:8" x14ac:dyDescent="0.2">
      <c r="A7794" s="132"/>
      <c r="B7794" s="133"/>
      <c r="C7794" s="92"/>
      <c r="D7794" s="134"/>
      <c r="E7794" s="132"/>
      <c r="F7794" s="135"/>
      <c r="G7794" s="135"/>
      <c r="H7794" s="136"/>
    </row>
    <row r="7795" spans="1:8" x14ac:dyDescent="0.2">
      <c r="A7795" s="132"/>
      <c r="B7795" s="133"/>
      <c r="C7795" s="92"/>
      <c r="D7795" s="134"/>
      <c r="E7795" s="132"/>
      <c r="F7795" s="135"/>
      <c r="G7795" s="135"/>
      <c r="H7795" s="136"/>
    </row>
    <row r="7796" spans="1:8" x14ac:dyDescent="0.2">
      <c r="A7796" s="132"/>
      <c r="B7796" s="133"/>
      <c r="C7796" s="92"/>
      <c r="D7796" s="134"/>
      <c r="E7796" s="132"/>
      <c r="F7796" s="135"/>
      <c r="G7796" s="135"/>
      <c r="H7796" s="136"/>
    </row>
    <row r="7797" spans="1:8" x14ac:dyDescent="0.2">
      <c r="A7797" s="132"/>
      <c r="B7797" s="133"/>
      <c r="C7797" s="92"/>
      <c r="D7797" s="134"/>
      <c r="E7797" s="132"/>
      <c r="F7797" s="135"/>
      <c r="G7797" s="135"/>
      <c r="H7797" s="136"/>
    </row>
    <row r="7798" spans="1:8" x14ac:dyDescent="0.2">
      <c r="A7798" s="132"/>
      <c r="B7798" s="133"/>
      <c r="C7798" s="92"/>
      <c r="D7798" s="134"/>
      <c r="E7798" s="132"/>
      <c r="F7798" s="135"/>
      <c r="G7798" s="135"/>
      <c r="H7798" s="136"/>
    </row>
    <row r="7799" spans="1:8" x14ac:dyDescent="0.2">
      <c r="A7799" s="132"/>
      <c r="B7799" s="133"/>
      <c r="C7799" s="92"/>
      <c r="D7799" s="134"/>
      <c r="E7799" s="132"/>
      <c r="F7799" s="135"/>
      <c r="G7799" s="135"/>
      <c r="H7799" s="136"/>
    </row>
    <row r="7800" spans="1:8" x14ac:dyDescent="0.2">
      <c r="A7800" s="132"/>
      <c r="B7800" s="133"/>
      <c r="C7800" s="92"/>
      <c r="D7800" s="134"/>
      <c r="E7800" s="132"/>
      <c r="F7800" s="135"/>
      <c r="G7800" s="135"/>
      <c r="H7800" s="136"/>
    </row>
    <row r="7801" spans="1:8" x14ac:dyDescent="0.2">
      <c r="A7801" s="132"/>
      <c r="B7801" s="133"/>
      <c r="C7801" s="92"/>
      <c r="D7801" s="134"/>
      <c r="E7801" s="132"/>
      <c r="F7801" s="135"/>
      <c r="G7801" s="135"/>
      <c r="H7801" s="136"/>
    </row>
    <row r="7802" spans="1:8" x14ac:dyDescent="0.2">
      <c r="A7802" s="132"/>
      <c r="B7802" s="133"/>
      <c r="C7802" s="92"/>
      <c r="D7802" s="134"/>
      <c r="E7802" s="132"/>
      <c r="F7802" s="135"/>
      <c r="G7802" s="135"/>
      <c r="H7802" s="136"/>
    </row>
    <row r="7803" spans="1:8" x14ac:dyDescent="0.2">
      <c r="A7803" s="132"/>
      <c r="B7803" s="133"/>
      <c r="C7803" s="92"/>
      <c r="D7803" s="134"/>
      <c r="E7803" s="132"/>
      <c r="F7803" s="135"/>
      <c r="G7803" s="135"/>
      <c r="H7803" s="136"/>
    </row>
    <row r="7804" spans="1:8" x14ac:dyDescent="0.2">
      <c r="A7804" s="132"/>
      <c r="B7804" s="133"/>
      <c r="C7804" s="92"/>
      <c r="D7804" s="134"/>
      <c r="E7804" s="132"/>
      <c r="F7804" s="135"/>
      <c r="G7804" s="135"/>
      <c r="H7804" s="136"/>
    </row>
    <row r="7805" spans="1:8" x14ac:dyDescent="0.2">
      <c r="A7805" s="132"/>
      <c r="B7805" s="133"/>
      <c r="C7805" s="92"/>
      <c r="D7805" s="134"/>
      <c r="E7805" s="132"/>
      <c r="F7805" s="135"/>
      <c r="G7805" s="135"/>
      <c r="H7805" s="136"/>
    </row>
    <row r="7806" spans="1:8" x14ac:dyDescent="0.2">
      <c r="A7806" s="132"/>
      <c r="B7806" s="133"/>
      <c r="C7806" s="92"/>
      <c r="D7806" s="134"/>
      <c r="E7806" s="132"/>
      <c r="F7806" s="135"/>
      <c r="G7806" s="135"/>
      <c r="H7806" s="136"/>
    </row>
    <row r="7807" spans="1:8" x14ac:dyDescent="0.2">
      <c r="A7807" s="132"/>
      <c r="B7807" s="133"/>
      <c r="C7807" s="92"/>
      <c r="D7807" s="134"/>
      <c r="E7807" s="132"/>
      <c r="F7807" s="135"/>
      <c r="G7807" s="135"/>
      <c r="H7807" s="136"/>
    </row>
    <row r="7808" spans="1:8" x14ac:dyDescent="0.2">
      <c r="A7808" s="132"/>
      <c r="B7808" s="133"/>
      <c r="C7808" s="92"/>
      <c r="D7808" s="134"/>
      <c r="E7808" s="132"/>
      <c r="F7808" s="135"/>
      <c r="G7808" s="135"/>
      <c r="H7808" s="136"/>
    </row>
    <row r="7809" spans="1:8" x14ac:dyDescent="0.2">
      <c r="A7809" s="132"/>
      <c r="B7809" s="133"/>
      <c r="C7809" s="92"/>
      <c r="D7809" s="134"/>
      <c r="E7809" s="132"/>
      <c r="F7809" s="135"/>
      <c r="G7809" s="135"/>
      <c r="H7809" s="136"/>
    </row>
    <row r="7810" spans="1:8" x14ac:dyDescent="0.2">
      <c r="A7810" s="132"/>
      <c r="B7810" s="133"/>
      <c r="C7810" s="92"/>
      <c r="D7810" s="134"/>
      <c r="E7810" s="132"/>
      <c r="F7810" s="135"/>
      <c r="G7810" s="135"/>
      <c r="H7810" s="136"/>
    </row>
    <row r="7811" spans="1:8" x14ac:dyDescent="0.2">
      <c r="A7811" s="132"/>
      <c r="B7811" s="133"/>
      <c r="C7811" s="92"/>
      <c r="D7811" s="134"/>
      <c r="E7811" s="132"/>
      <c r="F7811" s="135"/>
      <c r="G7811" s="135"/>
      <c r="H7811" s="136"/>
    </row>
    <row r="7812" spans="1:8" x14ac:dyDescent="0.2">
      <c r="A7812" s="132"/>
      <c r="B7812" s="133"/>
      <c r="C7812" s="92"/>
      <c r="D7812" s="134"/>
      <c r="E7812" s="132"/>
      <c r="F7812" s="135"/>
      <c r="G7812" s="135"/>
      <c r="H7812" s="136"/>
    </row>
    <row r="7813" spans="1:8" x14ac:dyDescent="0.2">
      <c r="A7813" s="132"/>
      <c r="B7813" s="133"/>
      <c r="C7813" s="92"/>
      <c r="D7813" s="134"/>
      <c r="E7813" s="132"/>
      <c r="F7813" s="135"/>
      <c r="G7813" s="135"/>
      <c r="H7813" s="136"/>
    </row>
    <row r="7814" spans="1:8" x14ac:dyDescent="0.2">
      <c r="A7814" s="132"/>
      <c r="B7814" s="133"/>
      <c r="C7814" s="92"/>
      <c r="D7814" s="134"/>
      <c r="E7814" s="132"/>
      <c r="F7814" s="135"/>
      <c r="G7814" s="135"/>
      <c r="H7814" s="136"/>
    </row>
    <row r="7815" spans="1:8" x14ac:dyDescent="0.2">
      <c r="A7815" s="132"/>
      <c r="B7815" s="133"/>
      <c r="C7815" s="92"/>
      <c r="D7815" s="134"/>
      <c r="E7815" s="132"/>
      <c r="F7815" s="135"/>
      <c r="G7815" s="135"/>
      <c r="H7815" s="136"/>
    </row>
    <row r="7816" spans="1:8" x14ac:dyDescent="0.2">
      <c r="A7816" s="132"/>
      <c r="B7816" s="133"/>
      <c r="C7816" s="92"/>
      <c r="D7816" s="134"/>
      <c r="E7816" s="132"/>
      <c r="F7816" s="135"/>
      <c r="G7816" s="135"/>
      <c r="H7816" s="136"/>
    </row>
    <row r="7817" spans="1:8" x14ac:dyDescent="0.2">
      <c r="A7817" s="132"/>
      <c r="B7817" s="133"/>
      <c r="C7817" s="92"/>
      <c r="D7817" s="134"/>
      <c r="E7817" s="132"/>
      <c r="F7817" s="135"/>
      <c r="G7817" s="135"/>
      <c r="H7817" s="136"/>
    </row>
    <row r="7818" spans="1:8" x14ac:dyDescent="0.2">
      <c r="A7818" s="132"/>
      <c r="B7818" s="133"/>
      <c r="C7818" s="92"/>
      <c r="D7818" s="134"/>
      <c r="E7818" s="132"/>
      <c r="F7818" s="135"/>
      <c r="G7818" s="135"/>
      <c r="H7818" s="136"/>
    </row>
    <row r="7819" spans="1:8" x14ac:dyDescent="0.2">
      <c r="A7819" s="132"/>
      <c r="B7819" s="133"/>
      <c r="C7819" s="92"/>
      <c r="D7819" s="134"/>
      <c r="E7819" s="132"/>
      <c r="F7819" s="135"/>
      <c r="G7819" s="135"/>
      <c r="H7819" s="136"/>
    </row>
    <row r="7820" spans="1:8" x14ac:dyDescent="0.2">
      <c r="A7820" s="132"/>
      <c r="B7820" s="133"/>
      <c r="C7820" s="92"/>
      <c r="D7820" s="134"/>
      <c r="E7820" s="132"/>
      <c r="F7820" s="135"/>
      <c r="G7820" s="135"/>
      <c r="H7820" s="136"/>
    </row>
    <row r="7821" spans="1:8" x14ac:dyDescent="0.2">
      <c r="A7821" s="132"/>
      <c r="B7821" s="133"/>
      <c r="C7821" s="92"/>
      <c r="D7821" s="134"/>
      <c r="E7821" s="132"/>
      <c r="F7821" s="135"/>
      <c r="G7821" s="135"/>
      <c r="H7821" s="136"/>
    </row>
    <row r="7822" spans="1:8" x14ac:dyDescent="0.2">
      <c r="A7822" s="132"/>
      <c r="B7822" s="133"/>
      <c r="C7822" s="92"/>
      <c r="D7822" s="134"/>
      <c r="E7822" s="132"/>
      <c r="F7822" s="135"/>
      <c r="G7822" s="135"/>
      <c r="H7822" s="136"/>
    </row>
    <row r="7823" spans="1:8" x14ac:dyDescent="0.2">
      <c r="A7823" s="132"/>
      <c r="B7823" s="133"/>
      <c r="C7823" s="92"/>
      <c r="D7823" s="134"/>
      <c r="E7823" s="132"/>
      <c r="F7823" s="135"/>
      <c r="G7823" s="135"/>
      <c r="H7823" s="136"/>
    </row>
    <row r="7824" spans="1:8" x14ac:dyDescent="0.2">
      <c r="A7824" s="132"/>
      <c r="B7824" s="133"/>
      <c r="C7824" s="92"/>
      <c r="D7824" s="134"/>
      <c r="E7824" s="132"/>
      <c r="F7824" s="135"/>
      <c r="G7824" s="135"/>
      <c r="H7824" s="136"/>
    </row>
    <row r="7825" spans="1:8" x14ac:dyDescent="0.2">
      <c r="A7825" s="132"/>
      <c r="B7825" s="133"/>
      <c r="C7825" s="92"/>
      <c r="D7825" s="134"/>
      <c r="E7825" s="132"/>
      <c r="F7825" s="135"/>
      <c r="G7825" s="135"/>
      <c r="H7825" s="136"/>
    </row>
    <row r="7826" spans="1:8" x14ac:dyDescent="0.2">
      <c r="A7826" s="132"/>
      <c r="B7826" s="133"/>
      <c r="C7826" s="92"/>
      <c r="D7826" s="134"/>
      <c r="E7826" s="132"/>
      <c r="F7826" s="135"/>
      <c r="G7826" s="135"/>
      <c r="H7826" s="136"/>
    </row>
    <row r="7827" spans="1:8" x14ac:dyDescent="0.2">
      <c r="A7827" s="132"/>
      <c r="B7827" s="133"/>
      <c r="C7827" s="92"/>
      <c r="D7827" s="134"/>
      <c r="E7827" s="132"/>
      <c r="F7827" s="135"/>
      <c r="G7827" s="135"/>
      <c r="H7827" s="136"/>
    </row>
    <row r="7828" spans="1:8" x14ac:dyDescent="0.2">
      <c r="A7828" s="132"/>
      <c r="B7828" s="133"/>
      <c r="C7828" s="92"/>
      <c r="D7828" s="134"/>
      <c r="E7828" s="132"/>
      <c r="F7828" s="135"/>
      <c r="G7828" s="135"/>
      <c r="H7828" s="136"/>
    </row>
    <row r="7829" spans="1:8" x14ac:dyDescent="0.2">
      <c r="A7829" s="132"/>
      <c r="B7829" s="133"/>
      <c r="C7829" s="92"/>
      <c r="D7829" s="134"/>
      <c r="E7829" s="132"/>
      <c r="F7829" s="135"/>
      <c r="G7829" s="135"/>
      <c r="H7829" s="136"/>
    </row>
    <row r="7830" spans="1:8" x14ac:dyDescent="0.2">
      <c r="A7830" s="132"/>
      <c r="B7830" s="133"/>
      <c r="C7830" s="92"/>
      <c r="D7830" s="134"/>
      <c r="E7830" s="132"/>
      <c r="F7830" s="135"/>
      <c r="G7830" s="135"/>
      <c r="H7830" s="136"/>
    </row>
    <row r="7831" spans="1:8" x14ac:dyDescent="0.2">
      <c r="A7831" s="132"/>
      <c r="B7831" s="133"/>
      <c r="C7831" s="92"/>
      <c r="D7831" s="134"/>
      <c r="E7831" s="132"/>
      <c r="F7831" s="135"/>
      <c r="G7831" s="135"/>
      <c r="H7831" s="136"/>
    </row>
    <row r="7832" spans="1:8" x14ac:dyDescent="0.2">
      <c r="A7832" s="132"/>
      <c r="B7832" s="133"/>
      <c r="C7832" s="92"/>
      <c r="D7832" s="134"/>
      <c r="E7832" s="132"/>
      <c r="F7832" s="135"/>
      <c r="G7832" s="135"/>
      <c r="H7832" s="136"/>
    </row>
    <row r="7833" spans="1:8" x14ac:dyDescent="0.2">
      <c r="A7833" s="132"/>
      <c r="B7833" s="133"/>
      <c r="C7833" s="92"/>
      <c r="D7833" s="134"/>
      <c r="E7833" s="132"/>
      <c r="F7833" s="135"/>
      <c r="G7833" s="135"/>
      <c r="H7833" s="136"/>
    </row>
    <row r="7834" spans="1:8" x14ac:dyDescent="0.2">
      <c r="A7834" s="132"/>
      <c r="B7834" s="133"/>
      <c r="C7834" s="92"/>
      <c r="D7834" s="134"/>
      <c r="E7834" s="132"/>
      <c r="F7834" s="135"/>
      <c r="G7834" s="135"/>
      <c r="H7834" s="136"/>
    </row>
    <row r="7835" spans="1:8" x14ac:dyDescent="0.2">
      <c r="A7835" s="132"/>
      <c r="B7835" s="133"/>
      <c r="C7835" s="92"/>
      <c r="D7835" s="134"/>
      <c r="E7835" s="132"/>
      <c r="F7835" s="135"/>
      <c r="G7835" s="135"/>
      <c r="H7835" s="136"/>
    </row>
    <row r="7836" spans="1:8" x14ac:dyDescent="0.2">
      <c r="A7836" s="132"/>
      <c r="B7836" s="133"/>
      <c r="C7836" s="92"/>
      <c r="D7836" s="134"/>
      <c r="E7836" s="132"/>
      <c r="F7836" s="135"/>
      <c r="G7836" s="135"/>
      <c r="H7836" s="136"/>
    </row>
    <row r="7837" spans="1:8" x14ac:dyDescent="0.2">
      <c r="A7837" s="132"/>
      <c r="B7837" s="133"/>
      <c r="C7837" s="92"/>
      <c r="D7837" s="134"/>
      <c r="E7837" s="132"/>
      <c r="F7837" s="135"/>
      <c r="G7837" s="135"/>
      <c r="H7837" s="136"/>
    </row>
    <row r="7838" spans="1:8" x14ac:dyDescent="0.2">
      <c r="A7838" s="132"/>
      <c r="B7838" s="133"/>
      <c r="C7838" s="92"/>
      <c r="D7838" s="134"/>
      <c r="E7838" s="132"/>
      <c r="F7838" s="135"/>
      <c r="G7838" s="135"/>
      <c r="H7838" s="136"/>
    </row>
    <row r="7839" spans="1:8" x14ac:dyDescent="0.2">
      <c r="A7839" s="132"/>
      <c r="B7839" s="133"/>
      <c r="C7839" s="92"/>
      <c r="D7839" s="134"/>
      <c r="E7839" s="132"/>
      <c r="F7839" s="135"/>
      <c r="G7839" s="135"/>
      <c r="H7839" s="136"/>
    </row>
    <row r="7840" spans="1:8" x14ac:dyDescent="0.2">
      <c r="A7840" s="132"/>
      <c r="B7840" s="133"/>
      <c r="C7840" s="92"/>
      <c r="D7840" s="134"/>
      <c r="E7840" s="132"/>
      <c r="F7840" s="135"/>
      <c r="G7840" s="135"/>
      <c r="H7840" s="136"/>
    </row>
    <row r="7841" spans="1:8" x14ac:dyDescent="0.2">
      <c r="A7841" s="132"/>
      <c r="B7841" s="133"/>
      <c r="C7841" s="92"/>
      <c r="D7841" s="134"/>
      <c r="E7841" s="132"/>
      <c r="F7841" s="135"/>
      <c r="G7841" s="135"/>
      <c r="H7841" s="136"/>
    </row>
    <row r="7842" spans="1:8" x14ac:dyDescent="0.2">
      <c r="A7842" s="132"/>
      <c r="B7842" s="133"/>
      <c r="C7842" s="92"/>
      <c r="D7842" s="134"/>
      <c r="E7842" s="132"/>
      <c r="F7842" s="135"/>
      <c r="G7842" s="135"/>
      <c r="H7842" s="136"/>
    </row>
    <row r="7843" spans="1:8" x14ac:dyDescent="0.2">
      <c r="A7843" s="132"/>
      <c r="B7843" s="133"/>
      <c r="C7843" s="92"/>
      <c r="D7843" s="134"/>
      <c r="E7843" s="132"/>
      <c r="F7843" s="135"/>
      <c r="G7843" s="135"/>
      <c r="H7843" s="136"/>
    </row>
    <row r="7844" spans="1:8" x14ac:dyDescent="0.2">
      <c r="A7844" s="132"/>
      <c r="B7844" s="133"/>
      <c r="C7844" s="92"/>
      <c r="D7844" s="134"/>
      <c r="E7844" s="132"/>
      <c r="F7844" s="135"/>
      <c r="G7844" s="135"/>
      <c r="H7844" s="136"/>
    </row>
    <row r="7845" spans="1:8" x14ac:dyDescent="0.2">
      <c r="A7845" s="132"/>
      <c r="B7845" s="133"/>
      <c r="C7845" s="92"/>
      <c r="D7845" s="134"/>
      <c r="E7845" s="132"/>
      <c r="F7845" s="135"/>
      <c r="G7845" s="135"/>
      <c r="H7845" s="136"/>
    </row>
    <row r="7846" spans="1:8" x14ac:dyDescent="0.2">
      <c r="A7846" s="132"/>
      <c r="B7846" s="133"/>
      <c r="C7846" s="92"/>
      <c r="D7846" s="134"/>
      <c r="E7846" s="132"/>
      <c r="F7846" s="135"/>
      <c r="G7846" s="135"/>
      <c r="H7846" s="136"/>
    </row>
    <row r="7847" spans="1:8" x14ac:dyDescent="0.2">
      <c r="A7847" s="132"/>
      <c r="B7847" s="133"/>
      <c r="C7847" s="92"/>
      <c r="D7847" s="134"/>
      <c r="E7847" s="132"/>
      <c r="F7847" s="135"/>
      <c r="G7847" s="135"/>
      <c r="H7847" s="136"/>
    </row>
    <row r="7848" spans="1:8" x14ac:dyDescent="0.2">
      <c r="A7848" s="132"/>
      <c r="B7848" s="133"/>
      <c r="C7848" s="92"/>
      <c r="D7848" s="134"/>
      <c r="E7848" s="132"/>
      <c r="F7848" s="135"/>
      <c r="G7848" s="135"/>
      <c r="H7848" s="136"/>
    </row>
    <row r="7849" spans="1:8" x14ac:dyDescent="0.2">
      <c r="A7849" s="132"/>
      <c r="B7849" s="133"/>
      <c r="C7849" s="92"/>
      <c r="D7849" s="134"/>
      <c r="E7849" s="132"/>
      <c r="F7849" s="135"/>
      <c r="G7849" s="135"/>
      <c r="H7849" s="136"/>
    </row>
    <row r="7850" spans="1:8" x14ac:dyDescent="0.2">
      <c r="A7850" s="132"/>
      <c r="B7850" s="133"/>
      <c r="C7850" s="92"/>
      <c r="D7850" s="134"/>
      <c r="E7850" s="132"/>
      <c r="F7850" s="135"/>
      <c r="G7850" s="135"/>
      <c r="H7850" s="136"/>
    </row>
    <row r="7851" spans="1:8" x14ac:dyDescent="0.2">
      <c r="A7851" s="132"/>
      <c r="B7851" s="133"/>
      <c r="C7851" s="92"/>
      <c r="D7851" s="134"/>
      <c r="E7851" s="132"/>
      <c r="F7851" s="135"/>
      <c r="G7851" s="135"/>
      <c r="H7851" s="136"/>
    </row>
    <row r="7852" spans="1:8" x14ac:dyDescent="0.2">
      <c r="A7852" s="132"/>
      <c r="B7852" s="133"/>
      <c r="C7852" s="92"/>
      <c r="D7852" s="134"/>
      <c r="E7852" s="132"/>
      <c r="F7852" s="135"/>
      <c r="G7852" s="135"/>
      <c r="H7852" s="136"/>
    </row>
    <row r="7853" spans="1:8" x14ac:dyDescent="0.2">
      <c r="A7853" s="132"/>
      <c r="B7853" s="133"/>
      <c r="C7853" s="92"/>
      <c r="D7853" s="134"/>
      <c r="E7853" s="132"/>
      <c r="F7853" s="135"/>
      <c r="G7853" s="135"/>
      <c r="H7853" s="136"/>
    </row>
    <row r="7854" spans="1:8" x14ac:dyDescent="0.2">
      <c r="A7854" s="132"/>
      <c r="B7854" s="133"/>
      <c r="C7854" s="92"/>
      <c r="D7854" s="134"/>
      <c r="E7854" s="132"/>
      <c r="F7854" s="135"/>
      <c r="G7854" s="135"/>
      <c r="H7854" s="136"/>
    </row>
    <row r="7855" spans="1:8" x14ac:dyDescent="0.2">
      <c r="A7855" s="132"/>
      <c r="B7855" s="133"/>
      <c r="C7855" s="92"/>
      <c r="D7855" s="134"/>
      <c r="E7855" s="132"/>
      <c r="F7855" s="135"/>
      <c r="G7855" s="135"/>
      <c r="H7855" s="136"/>
    </row>
    <row r="7856" spans="1:8" x14ac:dyDescent="0.2">
      <c r="A7856" s="132"/>
      <c r="B7856" s="133"/>
      <c r="C7856" s="92"/>
      <c r="D7856" s="134"/>
      <c r="E7856" s="132"/>
      <c r="F7856" s="135"/>
      <c r="G7856" s="135"/>
      <c r="H7856" s="136"/>
    </row>
    <row r="7857" spans="1:8" x14ac:dyDescent="0.2">
      <c r="A7857" s="132"/>
      <c r="B7857" s="133"/>
      <c r="C7857" s="92"/>
      <c r="D7857" s="134"/>
      <c r="E7857" s="132"/>
      <c r="F7857" s="135"/>
      <c r="G7857" s="135"/>
      <c r="H7857" s="136"/>
    </row>
    <row r="7858" spans="1:8" x14ac:dyDescent="0.2">
      <c r="A7858" s="132"/>
      <c r="B7858" s="133"/>
      <c r="C7858" s="92"/>
      <c r="D7858" s="134"/>
      <c r="E7858" s="132"/>
      <c r="F7858" s="135"/>
      <c r="G7858" s="135"/>
      <c r="H7858" s="136"/>
    </row>
    <row r="7859" spans="1:8" x14ac:dyDescent="0.2">
      <c r="A7859" s="132"/>
      <c r="B7859" s="133"/>
      <c r="C7859" s="92"/>
      <c r="D7859" s="134"/>
      <c r="E7859" s="132"/>
      <c r="F7859" s="135"/>
      <c r="G7859" s="135"/>
      <c r="H7859" s="136"/>
    </row>
    <row r="7860" spans="1:8" x14ac:dyDescent="0.2">
      <c r="A7860" s="132"/>
      <c r="B7860" s="133"/>
      <c r="C7860" s="92"/>
      <c r="D7860" s="134"/>
      <c r="E7860" s="132"/>
      <c r="F7860" s="135"/>
      <c r="G7860" s="135"/>
      <c r="H7860" s="136"/>
    </row>
    <row r="7861" spans="1:8" x14ac:dyDescent="0.2">
      <c r="A7861" s="132"/>
      <c r="B7861" s="133"/>
      <c r="C7861" s="92"/>
      <c r="D7861" s="134"/>
      <c r="E7861" s="132"/>
      <c r="F7861" s="135"/>
      <c r="G7861" s="135"/>
      <c r="H7861" s="136"/>
    </row>
    <row r="7862" spans="1:8" x14ac:dyDescent="0.2">
      <c r="A7862" s="132"/>
      <c r="B7862" s="133"/>
      <c r="C7862" s="92"/>
      <c r="D7862" s="134"/>
      <c r="E7862" s="132"/>
      <c r="F7862" s="135"/>
      <c r="G7862" s="135"/>
      <c r="H7862" s="136"/>
    </row>
    <row r="7863" spans="1:8" x14ac:dyDescent="0.2">
      <c r="A7863" s="132"/>
      <c r="B7863" s="133"/>
      <c r="C7863" s="92"/>
      <c r="D7863" s="134"/>
      <c r="E7863" s="132"/>
      <c r="F7863" s="135"/>
      <c r="G7863" s="135"/>
      <c r="H7863" s="136"/>
    </row>
    <row r="7864" spans="1:8" x14ac:dyDescent="0.2">
      <c r="A7864" s="132"/>
      <c r="B7864" s="133"/>
      <c r="C7864" s="92"/>
      <c r="D7864" s="134"/>
      <c r="E7864" s="132"/>
      <c r="F7864" s="135"/>
      <c r="G7864" s="135"/>
      <c r="H7864" s="136"/>
    </row>
    <row r="7865" spans="1:8" x14ac:dyDescent="0.2">
      <c r="A7865" s="132"/>
      <c r="B7865" s="133"/>
      <c r="C7865" s="92"/>
      <c r="D7865" s="134"/>
      <c r="E7865" s="132"/>
      <c r="F7865" s="135"/>
      <c r="G7865" s="135"/>
      <c r="H7865" s="136"/>
    </row>
    <row r="7866" spans="1:8" x14ac:dyDescent="0.2">
      <c r="A7866" s="132"/>
      <c r="B7866" s="133"/>
      <c r="C7866" s="92"/>
      <c r="D7866" s="134"/>
      <c r="E7866" s="132"/>
      <c r="F7866" s="135"/>
      <c r="G7866" s="135"/>
      <c r="H7866" s="136"/>
    </row>
    <row r="7867" spans="1:8" x14ac:dyDescent="0.2">
      <c r="A7867" s="132"/>
      <c r="B7867" s="133"/>
      <c r="C7867" s="92"/>
      <c r="D7867" s="134"/>
      <c r="E7867" s="132"/>
      <c r="F7867" s="135"/>
      <c r="G7867" s="135"/>
      <c r="H7867" s="136"/>
    </row>
    <row r="7868" spans="1:8" x14ac:dyDescent="0.2">
      <c r="A7868" s="132"/>
      <c r="B7868" s="133"/>
      <c r="C7868" s="92"/>
      <c r="D7868" s="134"/>
      <c r="E7868" s="132"/>
      <c r="F7868" s="135"/>
      <c r="G7868" s="135"/>
      <c r="H7868" s="136"/>
    </row>
    <row r="7869" spans="1:8" x14ac:dyDescent="0.2">
      <c r="A7869" s="132"/>
      <c r="B7869" s="133"/>
      <c r="C7869" s="92"/>
      <c r="D7869" s="134"/>
      <c r="E7869" s="132"/>
      <c r="F7869" s="135"/>
      <c r="G7869" s="135"/>
      <c r="H7869" s="136"/>
    </row>
    <row r="7870" spans="1:8" x14ac:dyDescent="0.2">
      <c r="A7870" s="132"/>
      <c r="B7870" s="133"/>
      <c r="C7870" s="92"/>
      <c r="D7870" s="134"/>
      <c r="E7870" s="132"/>
      <c r="F7870" s="135"/>
      <c r="G7870" s="135"/>
      <c r="H7870" s="136"/>
    </row>
    <row r="7871" spans="1:8" x14ac:dyDescent="0.2">
      <c r="A7871" s="132"/>
      <c r="B7871" s="133"/>
      <c r="C7871" s="92"/>
      <c r="D7871" s="134"/>
      <c r="E7871" s="132"/>
      <c r="F7871" s="135"/>
      <c r="G7871" s="135"/>
      <c r="H7871" s="136"/>
    </row>
    <row r="7872" spans="1:8" x14ac:dyDescent="0.2">
      <c r="A7872" s="132"/>
      <c r="B7872" s="133"/>
      <c r="C7872" s="92"/>
      <c r="D7872" s="134"/>
      <c r="E7872" s="132"/>
      <c r="F7872" s="135"/>
      <c r="G7872" s="135"/>
      <c r="H7872" s="136"/>
    </row>
    <row r="7873" spans="1:8" x14ac:dyDescent="0.2">
      <c r="A7873" s="132"/>
      <c r="B7873" s="133"/>
      <c r="C7873" s="92"/>
      <c r="D7873" s="134"/>
      <c r="E7873" s="132"/>
      <c r="F7873" s="135"/>
      <c r="G7873" s="135"/>
      <c r="H7873" s="136"/>
    </row>
    <row r="7874" spans="1:8" x14ac:dyDescent="0.2">
      <c r="A7874" s="132"/>
      <c r="B7874" s="133"/>
      <c r="C7874" s="92"/>
      <c r="D7874" s="134"/>
      <c r="E7874" s="132"/>
      <c r="F7874" s="135"/>
      <c r="G7874" s="135"/>
      <c r="H7874" s="136"/>
    </row>
    <row r="7875" spans="1:8" x14ac:dyDescent="0.2">
      <c r="A7875" s="132"/>
      <c r="B7875" s="133"/>
      <c r="C7875" s="92"/>
      <c r="D7875" s="134"/>
      <c r="E7875" s="132"/>
      <c r="F7875" s="135"/>
      <c r="G7875" s="135"/>
      <c r="H7875" s="136"/>
    </row>
    <row r="7876" spans="1:8" x14ac:dyDescent="0.2">
      <c r="A7876" s="132"/>
      <c r="B7876" s="133"/>
      <c r="C7876" s="92"/>
      <c r="D7876" s="134"/>
      <c r="E7876" s="132"/>
      <c r="F7876" s="135"/>
      <c r="G7876" s="135"/>
      <c r="H7876" s="136"/>
    </row>
    <row r="7877" spans="1:8" x14ac:dyDescent="0.2">
      <c r="A7877" s="132"/>
      <c r="B7877" s="133"/>
      <c r="C7877" s="92"/>
      <c r="D7877" s="134"/>
      <c r="E7877" s="132"/>
      <c r="F7877" s="135"/>
      <c r="G7877" s="135"/>
      <c r="H7877" s="136"/>
    </row>
    <row r="7878" spans="1:8" x14ac:dyDescent="0.2">
      <c r="A7878" s="132"/>
      <c r="B7878" s="133"/>
      <c r="C7878" s="92"/>
      <c r="D7878" s="134"/>
      <c r="E7878" s="132"/>
      <c r="F7878" s="135"/>
      <c r="G7878" s="135"/>
      <c r="H7878" s="136"/>
    </row>
    <row r="7879" spans="1:8" x14ac:dyDescent="0.2">
      <c r="A7879" s="132"/>
      <c r="B7879" s="133"/>
      <c r="C7879" s="92"/>
      <c r="D7879" s="134"/>
      <c r="E7879" s="132"/>
      <c r="F7879" s="135"/>
      <c r="G7879" s="135"/>
      <c r="H7879" s="136"/>
    </row>
    <row r="7880" spans="1:8" x14ac:dyDescent="0.2">
      <c r="A7880" s="132"/>
      <c r="B7880" s="133"/>
      <c r="C7880" s="92"/>
      <c r="D7880" s="134"/>
      <c r="E7880" s="132"/>
      <c r="F7880" s="135"/>
      <c r="G7880" s="135"/>
      <c r="H7880" s="136"/>
    </row>
    <row r="7881" spans="1:8" x14ac:dyDescent="0.2">
      <c r="A7881" s="132"/>
      <c r="B7881" s="133"/>
      <c r="C7881" s="92"/>
      <c r="D7881" s="134"/>
      <c r="E7881" s="132"/>
      <c r="F7881" s="135"/>
      <c r="G7881" s="135"/>
      <c r="H7881" s="136"/>
    </row>
    <row r="7882" spans="1:8" x14ac:dyDescent="0.2">
      <c r="A7882" s="132"/>
      <c r="B7882" s="133"/>
      <c r="C7882" s="92"/>
      <c r="D7882" s="134"/>
      <c r="E7882" s="132"/>
      <c r="F7882" s="135"/>
      <c r="G7882" s="135"/>
      <c r="H7882" s="136"/>
    </row>
    <row r="7883" spans="1:8" x14ac:dyDescent="0.2">
      <c r="A7883" s="132"/>
      <c r="B7883" s="133"/>
      <c r="C7883" s="92"/>
      <c r="D7883" s="134"/>
      <c r="E7883" s="132"/>
      <c r="F7883" s="135"/>
      <c r="G7883" s="135"/>
      <c r="H7883" s="136"/>
    </row>
    <row r="7884" spans="1:8" x14ac:dyDescent="0.2">
      <c r="A7884" s="132"/>
      <c r="B7884" s="133"/>
      <c r="C7884" s="92"/>
      <c r="D7884" s="134"/>
      <c r="E7884" s="132"/>
      <c r="F7884" s="135"/>
      <c r="G7884" s="135"/>
      <c r="H7884" s="136"/>
    </row>
    <row r="7885" spans="1:8" x14ac:dyDescent="0.2">
      <c r="A7885" s="132"/>
      <c r="B7885" s="133"/>
      <c r="C7885" s="92"/>
      <c r="D7885" s="134"/>
      <c r="E7885" s="132"/>
      <c r="F7885" s="135"/>
      <c r="G7885" s="135"/>
      <c r="H7885" s="136"/>
    </row>
    <row r="7886" spans="1:8" x14ac:dyDescent="0.2">
      <c r="A7886" s="132"/>
      <c r="B7886" s="133"/>
      <c r="C7886" s="92"/>
      <c r="D7886" s="134"/>
      <c r="E7886" s="132"/>
      <c r="F7886" s="135"/>
      <c r="G7886" s="135"/>
      <c r="H7886" s="136"/>
    </row>
    <row r="7887" spans="1:8" x14ac:dyDescent="0.2">
      <c r="A7887" s="132"/>
      <c r="B7887" s="133"/>
      <c r="C7887" s="92"/>
      <c r="D7887" s="134"/>
      <c r="E7887" s="132"/>
      <c r="F7887" s="135"/>
      <c r="G7887" s="135"/>
      <c r="H7887" s="136"/>
    </row>
    <row r="7888" spans="1:8" x14ac:dyDescent="0.2">
      <c r="A7888" s="132"/>
      <c r="B7888" s="133"/>
      <c r="C7888" s="92"/>
      <c r="D7888" s="134"/>
      <c r="E7888" s="132"/>
      <c r="F7888" s="135"/>
      <c r="G7888" s="135"/>
      <c r="H7888" s="136"/>
    </row>
    <row r="7889" spans="1:8" x14ac:dyDescent="0.2">
      <c r="A7889" s="132"/>
      <c r="B7889" s="133"/>
      <c r="C7889" s="92"/>
      <c r="D7889" s="134"/>
      <c r="E7889" s="132"/>
      <c r="F7889" s="135"/>
      <c r="G7889" s="135"/>
      <c r="H7889" s="136"/>
    </row>
    <row r="7890" spans="1:8" x14ac:dyDescent="0.2">
      <c r="A7890" s="132"/>
      <c r="B7890" s="133"/>
      <c r="C7890" s="92"/>
      <c r="D7890" s="134"/>
      <c r="E7890" s="132"/>
      <c r="F7890" s="135"/>
      <c r="G7890" s="135"/>
      <c r="H7890" s="136"/>
    </row>
    <row r="7891" spans="1:8" x14ac:dyDescent="0.2">
      <c r="A7891" s="132"/>
      <c r="B7891" s="133"/>
      <c r="C7891" s="92"/>
      <c r="D7891" s="134"/>
      <c r="E7891" s="132"/>
      <c r="F7891" s="135"/>
      <c r="G7891" s="135"/>
      <c r="H7891" s="136"/>
    </row>
    <row r="7892" spans="1:8" x14ac:dyDescent="0.2">
      <c r="A7892" s="132"/>
      <c r="B7892" s="133"/>
      <c r="C7892" s="92"/>
      <c r="D7892" s="134"/>
      <c r="E7892" s="132"/>
      <c r="F7892" s="135"/>
      <c r="G7892" s="135"/>
      <c r="H7892" s="136"/>
    </row>
    <row r="7893" spans="1:8" x14ac:dyDescent="0.2">
      <c r="A7893" s="132"/>
      <c r="B7893" s="133"/>
      <c r="C7893" s="92"/>
      <c r="D7893" s="134"/>
      <c r="E7893" s="132"/>
      <c r="F7893" s="135"/>
      <c r="G7893" s="135"/>
      <c r="H7893" s="136"/>
    </row>
    <row r="7894" spans="1:8" x14ac:dyDescent="0.2">
      <c r="A7894" s="132"/>
      <c r="B7894" s="133"/>
      <c r="C7894" s="92"/>
      <c r="D7894" s="134"/>
      <c r="E7894" s="132"/>
      <c r="F7894" s="135"/>
      <c r="G7894" s="135"/>
      <c r="H7894" s="136"/>
    </row>
    <row r="7895" spans="1:8" x14ac:dyDescent="0.2">
      <c r="A7895" s="132"/>
      <c r="B7895" s="133"/>
      <c r="C7895" s="92"/>
      <c r="D7895" s="134"/>
      <c r="E7895" s="132"/>
      <c r="F7895" s="135"/>
      <c r="G7895" s="135"/>
      <c r="H7895" s="136"/>
    </row>
    <row r="7896" spans="1:8" x14ac:dyDescent="0.2">
      <c r="A7896" s="132"/>
      <c r="B7896" s="133"/>
      <c r="C7896" s="92"/>
      <c r="D7896" s="134"/>
      <c r="E7896" s="132"/>
      <c r="F7896" s="135"/>
      <c r="G7896" s="135"/>
      <c r="H7896" s="136"/>
    </row>
    <row r="7897" spans="1:8" x14ac:dyDescent="0.2">
      <c r="A7897" s="132"/>
      <c r="B7897" s="133"/>
      <c r="C7897" s="92"/>
      <c r="D7897" s="134"/>
      <c r="E7897" s="132"/>
      <c r="F7897" s="135"/>
      <c r="G7897" s="135"/>
      <c r="H7897" s="136"/>
    </row>
    <row r="7898" spans="1:8" x14ac:dyDescent="0.2">
      <c r="A7898" s="132"/>
      <c r="B7898" s="133"/>
      <c r="C7898" s="92"/>
      <c r="D7898" s="134"/>
      <c r="E7898" s="132"/>
      <c r="F7898" s="135"/>
      <c r="G7898" s="135"/>
      <c r="H7898" s="136"/>
    </row>
    <row r="7899" spans="1:8" x14ac:dyDescent="0.2">
      <c r="A7899" s="132"/>
      <c r="B7899" s="133"/>
      <c r="C7899" s="92"/>
      <c r="D7899" s="134"/>
      <c r="E7899" s="132"/>
      <c r="F7899" s="135"/>
      <c r="G7899" s="135"/>
      <c r="H7899" s="136"/>
    </row>
    <row r="7900" spans="1:8" x14ac:dyDescent="0.2">
      <c r="A7900" s="132"/>
      <c r="B7900" s="133"/>
      <c r="C7900" s="92"/>
      <c r="D7900" s="134"/>
      <c r="E7900" s="132"/>
      <c r="F7900" s="135"/>
      <c r="G7900" s="135"/>
      <c r="H7900" s="136"/>
    </row>
    <row r="7901" spans="1:8" x14ac:dyDescent="0.2">
      <c r="A7901" s="132"/>
      <c r="B7901" s="133"/>
      <c r="C7901" s="92"/>
      <c r="D7901" s="134"/>
      <c r="E7901" s="132"/>
      <c r="F7901" s="135"/>
      <c r="G7901" s="135"/>
      <c r="H7901" s="136"/>
    </row>
    <row r="7902" spans="1:8" x14ac:dyDescent="0.2">
      <c r="A7902" s="132"/>
      <c r="B7902" s="133"/>
      <c r="C7902" s="92"/>
      <c r="D7902" s="134"/>
      <c r="E7902" s="132"/>
      <c r="F7902" s="135"/>
      <c r="G7902" s="135"/>
      <c r="H7902" s="136"/>
    </row>
    <row r="7903" spans="1:8" x14ac:dyDescent="0.2">
      <c r="A7903" s="132"/>
      <c r="B7903" s="133"/>
      <c r="C7903" s="92"/>
      <c r="D7903" s="134"/>
      <c r="E7903" s="132"/>
      <c r="F7903" s="135"/>
      <c r="G7903" s="135"/>
      <c r="H7903" s="136"/>
    </row>
    <row r="7904" spans="1:8" x14ac:dyDescent="0.2">
      <c r="A7904" s="132"/>
      <c r="B7904" s="133"/>
      <c r="C7904" s="92"/>
      <c r="D7904" s="134"/>
      <c r="E7904" s="132"/>
      <c r="F7904" s="135"/>
      <c r="G7904" s="135"/>
      <c r="H7904" s="136"/>
    </row>
    <row r="7905" spans="1:8" x14ac:dyDescent="0.2">
      <c r="A7905" s="132"/>
      <c r="B7905" s="133"/>
      <c r="C7905" s="92"/>
      <c r="D7905" s="134"/>
      <c r="E7905" s="132"/>
      <c r="F7905" s="135"/>
      <c r="G7905" s="135"/>
      <c r="H7905" s="136"/>
    </row>
    <row r="7906" spans="1:8" x14ac:dyDescent="0.2">
      <c r="A7906" s="132"/>
      <c r="B7906" s="133"/>
      <c r="C7906" s="92"/>
      <c r="D7906" s="134"/>
      <c r="E7906" s="132"/>
      <c r="F7906" s="135"/>
      <c r="G7906" s="135"/>
      <c r="H7906" s="136"/>
    </row>
    <row r="7907" spans="1:8" x14ac:dyDescent="0.2">
      <c r="A7907" s="132"/>
      <c r="B7907" s="133"/>
      <c r="C7907" s="92"/>
      <c r="D7907" s="134"/>
      <c r="E7907" s="132"/>
      <c r="F7907" s="135"/>
      <c r="G7907" s="135"/>
      <c r="H7907" s="136"/>
    </row>
    <row r="7908" spans="1:8" x14ac:dyDescent="0.2">
      <c r="A7908" s="132"/>
      <c r="B7908" s="133"/>
      <c r="C7908" s="92"/>
      <c r="D7908" s="134"/>
      <c r="E7908" s="132"/>
      <c r="F7908" s="135"/>
      <c r="G7908" s="135"/>
      <c r="H7908" s="136"/>
    </row>
    <row r="7909" spans="1:8" x14ac:dyDescent="0.2">
      <c r="A7909" s="132"/>
      <c r="B7909" s="133"/>
      <c r="C7909" s="92"/>
      <c r="D7909" s="134"/>
      <c r="E7909" s="132"/>
      <c r="F7909" s="135"/>
      <c r="G7909" s="135"/>
      <c r="H7909" s="136"/>
    </row>
    <row r="7910" spans="1:8" x14ac:dyDescent="0.2">
      <c r="A7910" s="132"/>
      <c r="B7910" s="133"/>
      <c r="C7910" s="92"/>
      <c r="D7910" s="134"/>
      <c r="E7910" s="132"/>
      <c r="F7910" s="135"/>
      <c r="G7910" s="135"/>
      <c r="H7910" s="136"/>
    </row>
    <row r="7911" spans="1:8" x14ac:dyDescent="0.2">
      <c r="A7911" s="132"/>
      <c r="B7911" s="133"/>
      <c r="C7911" s="92"/>
      <c r="D7911" s="134"/>
      <c r="E7911" s="132"/>
      <c r="F7911" s="135"/>
      <c r="G7911" s="135"/>
      <c r="H7911" s="136"/>
    </row>
    <row r="7912" spans="1:8" x14ac:dyDescent="0.2">
      <c r="A7912" s="132"/>
      <c r="B7912" s="133"/>
      <c r="C7912" s="92"/>
      <c r="D7912" s="134"/>
      <c r="E7912" s="132"/>
      <c r="F7912" s="135"/>
      <c r="G7912" s="135"/>
      <c r="H7912" s="136"/>
    </row>
    <row r="7913" spans="1:8" x14ac:dyDescent="0.2">
      <c r="A7913" s="132"/>
      <c r="B7913" s="133"/>
      <c r="C7913" s="92"/>
      <c r="D7913" s="134"/>
      <c r="E7913" s="132"/>
      <c r="F7913" s="135"/>
      <c r="G7913" s="135"/>
      <c r="H7913" s="136"/>
    </row>
    <row r="7914" spans="1:8" x14ac:dyDescent="0.2">
      <c r="A7914" s="132"/>
      <c r="B7914" s="133"/>
      <c r="C7914" s="92"/>
      <c r="D7914" s="134"/>
      <c r="E7914" s="132"/>
      <c r="F7914" s="135"/>
      <c r="G7914" s="135"/>
      <c r="H7914" s="136"/>
    </row>
    <row r="7915" spans="1:8" x14ac:dyDescent="0.2">
      <c r="A7915" s="132"/>
      <c r="B7915" s="133"/>
      <c r="C7915" s="92"/>
      <c r="D7915" s="134"/>
      <c r="E7915" s="132"/>
      <c r="F7915" s="135"/>
      <c r="G7915" s="135"/>
      <c r="H7915" s="136"/>
    </row>
    <row r="7916" spans="1:8" x14ac:dyDescent="0.2">
      <c r="A7916" s="132"/>
      <c r="B7916" s="133"/>
      <c r="C7916" s="92"/>
      <c r="D7916" s="134"/>
      <c r="E7916" s="132"/>
      <c r="F7916" s="135"/>
      <c r="G7916" s="135"/>
      <c r="H7916" s="136"/>
    </row>
    <row r="7917" spans="1:8" x14ac:dyDescent="0.2">
      <c r="A7917" s="132"/>
      <c r="B7917" s="133"/>
      <c r="C7917" s="92"/>
      <c r="D7917" s="134"/>
      <c r="E7917" s="132"/>
      <c r="F7917" s="135"/>
      <c r="G7917" s="135"/>
      <c r="H7917" s="136"/>
    </row>
    <row r="7918" spans="1:8" x14ac:dyDescent="0.2">
      <c r="A7918" s="132"/>
      <c r="B7918" s="133"/>
      <c r="C7918" s="92"/>
      <c r="D7918" s="134"/>
      <c r="E7918" s="132"/>
      <c r="F7918" s="135"/>
      <c r="G7918" s="135"/>
      <c r="H7918" s="136"/>
    </row>
    <row r="7919" spans="1:8" x14ac:dyDescent="0.2">
      <c r="A7919" s="132"/>
      <c r="B7919" s="133"/>
      <c r="C7919" s="92"/>
      <c r="D7919" s="134"/>
      <c r="E7919" s="132"/>
      <c r="F7919" s="135"/>
      <c r="G7919" s="135"/>
      <c r="H7919" s="136"/>
    </row>
    <row r="7920" spans="1:8" x14ac:dyDescent="0.2">
      <c r="A7920" s="132"/>
      <c r="B7920" s="133"/>
      <c r="C7920" s="92"/>
      <c r="D7920" s="134"/>
      <c r="E7920" s="132"/>
      <c r="F7920" s="135"/>
      <c r="G7920" s="135"/>
      <c r="H7920" s="136"/>
    </row>
    <row r="7921" spans="1:8" x14ac:dyDescent="0.2">
      <c r="A7921" s="132"/>
      <c r="B7921" s="133"/>
      <c r="C7921" s="92"/>
      <c r="D7921" s="134"/>
      <c r="E7921" s="132"/>
      <c r="F7921" s="135"/>
      <c r="G7921" s="135"/>
      <c r="H7921" s="136"/>
    </row>
    <row r="7922" spans="1:8" x14ac:dyDescent="0.2">
      <c r="A7922" s="132"/>
      <c r="B7922" s="133"/>
      <c r="C7922" s="92"/>
      <c r="D7922" s="134"/>
      <c r="E7922" s="132"/>
      <c r="F7922" s="135"/>
      <c r="G7922" s="135"/>
      <c r="H7922" s="136"/>
    </row>
    <row r="7923" spans="1:8" x14ac:dyDescent="0.2">
      <c r="A7923" s="132"/>
      <c r="B7923" s="133"/>
      <c r="C7923" s="92"/>
      <c r="D7923" s="134"/>
      <c r="E7923" s="132"/>
      <c r="F7923" s="135"/>
      <c r="G7923" s="135"/>
      <c r="H7923" s="136"/>
    </row>
    <row r="7924" spans="1:8" x14ac:dyDescent="0.2">
      <c r="A7924" s="132"/>
      <c r="B7924" s="133"/>
      <c r="C7924" s="92"/>
      <c r="D7924" s="134"/>
      <c r="E7924" s="132"/>
      <c r="F7924" s="135"/>
      <c r="G7924" s="135"/>
      <c r="H7924" s="136"/>
    </row>
    <row r="7925" spans="1:8" x14ac:dyDescent="0.2">
      <c r="A7925" s="132"/>
      <c r="B7925" s="133"/>
      <c r="C7925" s="92"/>
      <c r="D7925" s="134"/>
      <c r="E7925" s="132"/>
      <c r="F7925" s="135"/>
      <c r="G7925" s="135"/>
      <c r="H7925" s="136"/>
    </row>
    <row r="7926" spans="1:8" x14ac:dyDescent="0.2">
      <c r="A7926" s="132"/>
      <c r="B7926" s="133"/>
      <c r="C7926" s="92"/>
      <c r="D7926" s="134"/>
      <c r="E7926" s="132"/>
      <c r="F7926" s="135"/>
      <c r="G7926" s="135"/>
      <c r="H7926" s="136"/>
    </row>
    <row r="7927" spans="1:8" x14ac:dyDescent="0.2">
      <c r="A7927" s="132"/>
      <c r="B7927" s="133"/>
      <c r="C7927" s="92"/>
      <c r="D7927" s="134"/>
      <c r="E7927" s="132"/>
      <c r="F7927" s="135"/>
      <c r="G7927" s="135"/>
      <c r="H7927" s="136"/>
    </row>
    <row r="7928" spans="1:8" x14ac:dyDescent="0.2">
      <c r="A7928" s="132"/>
      <c r="B7928" s="133"/>
      <c r="C7928" s="92"/>
      <c r="D7928" s="134"/>
      <c r="E7928" s="132"/>
      <c r="F7928" s="135"/>
      <c r="G7928" s="135"/>
      <c r="H7928" s="136"/>
    </row>
    <row r="7929" spans="1:8" x14ac:dyDescent="0.2">
      <c r="A7929" s="132"/>
      <c r="B7929" s="133"/>
      <c r="C7929" s="92"/>
      <c r="D7929" s="134"/>
      <c r="E7929" s="132"/>
      <c r="F7929" s="135"/>
      <c r="G7929" s="135"/>
      <c r="H7929" s="136"/>
    </row>
    <row r="7930" spans="1:8" x14ac:dyDescent="0.2">
      <c r="A7930" s="132"/>
      <c r="B7930" s="133"/>
      <c r="C7930" s="92"/>
      <c r="D7930" s="134"/>
      <c r="E7930" s="132"/>
      <c r="F7930" s="135"/>
      <c r="G7930" s="135"/>
      <c r="H7930" s="136"/>
    </row>
    <row r="7931" spans="1:8" x14ac:dyDescent="0.2">
      <c r="A7931" s="132"/>
      <c r="B7931" s="133"/>
      <c r="C7931" s="92"/>
      <c r="D7931" s="134"/>
      <c r="E7931" s="132"/>
      <c r="F7931" s="135"/>
      <c r="G7931" s="135"/>
      <c r="H7931" s="136"/>
    </row>
    <row r="7932" spans="1:8" x14ac:dyDescent="0.2">
      <c r="A7932" s="132"/>
      <c r="B7932" s="133"/>
      <c r="C7932" s="92"/>
      <c r="D7932" s="134"/>
      <c r="E7932" s="132"/>
      <c r="F7932" s="135"/>
      <c r="G7932" s="135"/>
      <c r="H7932" s="136"/>
    </row>
    <row r="7933" spans="1:8" x14ac:dyDescent="0.2">
      <c r="A7933" s="132"/>
      <c r="B7933" s="133"/>
      <c r="C7933" s="92"/>
      <c r="D7933" s="134"/>
      <c r="E7933" s="132"/>
      <c r="F7933" s="135"/>
      <c r="G7933" s="135"/>
      <c r="H7933" s="136"/>
    </row>
    <row r="7934" spans="1:8" x14ac:dyDescent="0.2">
      <c r="A7934" s="132"/>
      <c r="B7934" s="133"/>
      <c r="C7934" s="92"/>
      <c r="D7934" s="134"/>
      <c r="E7934" s="132"/>
      <c r="F7934" s="135"/>
      <c r="G7934" s="135"/>
      <c r="H7934" s="136"/>
    </row>
    <row r="7935" spans="1:8" x14ac:dyDescent="0.2">
      <c r="A7935" s="132"/>
      <c r="B7935" s="133"/>
      <c r="C7935" s="92"/>
      <c r="D7935" s="134"/>
      <c r="E7935" s="132"/>
      <c r="F7935" s="135"/>
      <c r="G7935" s="135"/>
      <c r="H7935" s="136"/>
    </row>
    <row r="7936" spans="1:8" x14ac:dyDescent="0.2">
      <c r="A7936" s="132"/>
      <c r="B7936" s="133"/>
      <c r="C7936" s="92"/>
      <c r="D7936" s="134"/>
      <c r="E7936" s="132"/>
      <c r="F7936" s="135"/>
      <c r="G7936" s="135"/>
      <c r="H7936" s="136"/>
    </row>
    <row r="7937" spans="1:8" x14ac:dyDescent="0.2">
      <c r="A7937" s="132"/>
      <c r="B7937" s="133"/>
      <c r="C7937" s="92"/>
      <c r="D7937" s="134"/>
      <c r="E7937" s="132"/>
      <c r="F7937" s="135"/>
      <c r="G7937" s="135"/>
      <c r="H7937" s="136"/>
    </row>
    <row r="7938" spans="1:8" x14ac:dyDescent="0.2">
      <c r="A7938" s="132"/>
      <c r="B7938" s="133"/>
      <c r="C7938" s="92"/>
      <c r="D7938" s="134"/>
      <c r="E7938" s="132"/>
      <c r="F7938" s="135"/>
      <c r="G7938" s="135"/>
      <c r="H7938" s="136"/>
    </row>
    <row r="7939" spans="1:8" x14ac:dyDescent="0.2">
      <c r="A7939" s="132"/>
      <c r="B7939" s="133"/>
      <c r="C7939" s="92"/>
      <c r="D7939" s="134"/>
      <c r="E7939" s="132"/>
      <c r="F7939" s="135"/>
      <c r="G7939" s="135"/>
      <c r="H7939" s="136"/>
    </row>
    <row r="7940" spans="1:8" x14ac:dyDescent="0.2">
      <c r="A7940" s="132"/>
      <c r="B7940" s="133"/>
      <c r="C7940" s="92"/>
      <c r="D7940" s="134"/>
      <c r="E7940" s="132"/>
      <c r="F7940" s="135"/>
      <c r="G7940" s="135"/>
      <c r="H7940" s="136"/>
    </row>
    <row r="7941" spans="1:8" x14ac:dyDescent="0.2">
      <c r="A7941" s="132"/>
      <c r="B7941" s="133"/>
      <c r="C7941" s="92"/>
      <c r="D7941" s="134"/>
      <c r="E7941" s="132"/>
      <c r="F7941" s="135"/>
      <c r="G7941" s="135"/>
      <c r="H7941" s="136"/>
    </row>
    <row r="7942" spans="1:8" x14ac:dyDescent="0.2">
      <c r="A7942" s="132"/>
      <c r="B7942" s="133"/>
      <c r="C7942" s="92"/>
      <c r="D7942" s="134"/>
      <c r="E7942" s="132"/>
      <c r="F7942" s="135"/>
      <c r="G7942" s="135"/>
      <c r="H7942" s="136"/>
    </row>
    <row r="7943" spans="1:8" x14ac:dyDescent="0.2">
      <c r="A7943" s="132"/>
      <c r="B7943" s="133"/>
      <c r="C7943" s="92"/>
      <c r="D7943" s="134"/>
      <c r="E7943" s="132"/>
      <c r="F7943" s="135"/>
      <c r="G7943" s="135"/>
      <c r="H7943" s="136"/>
    </row>
    <row r="7944" spans="1:8" x14ac:dyDescent="0.2">
      <c r="A7944" s="132"/>
      <c r="B7944" s="133"/>
      <c r="C7944" s="92"/>
      <c r="D7944" s="134"/>
      <c r="E7944" s="132"/>
      <c r="F7944" s="135"/>
      <c r="G7944" s="135"/>
      <c r="H7944" s="136"/>
    </row>
    <row r="7945" spans="1:8" x14ac:dyDescent="0.2">
      <c r="A7945" s="132"/>
      <c r="B7945" s="133"/>
      <c r="C7945" s="92"/>
      <c r="D7945" s="134"/>
      <c r="E7945" s="132"/>
      <c r="F7945" s="135"/>
      <c r="G7945" s="135"/>
      <c r="H7945" s="136"/>
    </row>
    <row r="7946" spans="1:8" x14ac:dyDescent="0.2">
      <c r="A7946" s="132"/>
      <c r="B7946" s="133"/>
      <c r="C7946" s="92"/>
      <c r="D7946" s="134"/>
      <c r="E7946" s="132"/>
      <c r="F7946" s="135"/>
      <c r="G7946" s="135"/>
      <c r="H7946" s="136"/>
    </row>
    <row r="7947" spans="1:8" x14ac:dyDescent="0.2">
      <c r="A7947" s="132"/>
      <c r="B7947" s="133"/>
      <c r="C7947" s="92"/>
      <c r="D7947" s="134"/>
      <c r="E7947" s="132"/>
      <c r="F7947" s="135"/>
      <c r="G7947" s="135"/>
      <c r="H7947" s="136"/>
    </row>
    <row r="7948" spans="1:8" x14ac:dyDescent="0.2">
      <c r="A7948" s="132"/>
      <c r="B7948" s="133"/>
      <c r="C7948" s="92"/>
      <c r="D7948" s="134"/>
      <c r="E7948" s="132"/>
      <c r="F7948" s="135"/>
      <c r="G7948" s="135"/>
      <c r="H7948" s="136"/>
    </row>
    <row r="7949" spans="1:8" x14ac:dyDescent="0.2">
      <c r="A7949" s="132"/>
      <c r="B7949" s="133"/>
      <c r="C7949" s="92"/>
      <c r="D7949" s="134"/>
      <c r="E7949" s="132"/>
      <c r="F7949" s="135"/>
      <c r="G7949" s="135"/>
      <c r="H7949" s="136"/>
    </row>
    <row r="7950" spans="1:8" x14ac:dyDescent="0.2">
      <c r="A7950" s="132"/>
      <c r="B7950" s="133"/>
      <c r="C7950" s="92"/>
      <c r="D7950" s="134"/>
      <c r="E7950" s="132"/>
      <c r="F7950" s="135"/>
      <c r="G7950" s="135"/>
      <c r="H7950" s="136"/>
    </row>
    <row r="7951" spans="1:8" x14ac:dyDescent="0.2">
      <c r="A7951" s="132"/>
      <c r="B7951" s="133"/>
      <c r="C7951" s="92"/>
      <c r="D7951" s="134"/>
      <c r="E7951" s="132"/>
      <c r="F7951" s="135"/>
      <c r="G7951" s="135"/>
      <c r="H7951" s="136"/>
    </row>
    <row r="7952" spans="1:8" x14ac:dyDescent="0.2">
      <c r="A7952" s="132"/>
      <c r="B7952" s="133"/>
      <c r="C7952" s="92"/>
      <c r="D7952" s="134"/>
      <c r="E7952" s="132"/>
      <c r="F7952" s="135"/>
      <c r="G7952" s="135"/>
      <c r="H7952" s="136"/>
    </row>
    <row r="7953" spans="1:8" x14ac:dyDescent="0.2">
      <c r="A7953" s="132"/>
      <c r="B7953" s="133"/>
      <c r="C7953" s="92"/>
      <c r="D7953" s="134"/>
      <c r="E7953" s="132"/>
      <c r="F7953" s="135"/>
      <c r="G7953" s="135"/>
      <c r="H7953" s="136"/>
    </row>
    <row r="7954" spans="1:8" x14ac:dyDescent="0.2">
      <c r="A7954" s="132"/>
      <c r="B7954" s="133"/>
      <c r="C7954" s="92"/>
      <c r="D7954" s="134"/>
      <c r="E7954" s="132"/>
      <c r="F7954" s="135"/>
      <c r="G7954" s="135"/>
      <c r="H7954" s="136"/>
    </row>
    <row r="7955" spans="1:8" x14ac:dyDescent="0.2">
      <c r="A7955" s="132"/>
      <c r="B7955" s="133"/>
      <c r="C7955" s="92"/>
      <c r="D7955" s="134"/>
      <c r="E7955" s="132"/>
      <c r="F7955" s="135"/>
      <c r="G7955" s="135"/>
      <c r="H7955" s="136"/>
    </row>
    <row r="7956" spans="1:8" x14ac:dyDescent="0.2">
      <c r="A7956" s="132"/>
      <c r="B7956" s="133"/>
      <c r="C7956" s="92"/>
      <c r="D7956" s="134"/>
      <c r="E7956" s="132"/>
      <c r="F7956" s="135"/>
      <c r="G7956" s="135"/>
      <c r="H7956" s="136"/>
    </row>
    <row r="7957" spans="1:8" x14ac:dyDescent="0.2">
      <c r="A7957" s="132"/>
      <c r="B7957" s="133"/>
      <c r="C7957" s="92"/>
      <c r="D7957" s="134"/>
      <c r="E7957" s="132"/>
      <c r="F7957" s="135"/>
      <c r="G7957" s="135"/>
      <c r="H7957" s="136"/>
    </row>
    <row r="7958" spans="1:8" x14ac:dyDescent="0.2">
      <c r="A7958" s="132"/>
      <c r="B7958" s="133"/>
      <c r="C7958" s="92"/>
      <c r="D7958" s="134"/>
      <c r="E7958" s="132"/>
      <c r="F7958" s="135"/>
      <c r="G7958" s="135"/>
      <c r="H7958" s="136"/>
    </row>
    <row r="7959" spans="1:8" x14ac:dyDescent="0.2">
      <c r="A7959" s="132"/>
      <c r="B7959" s="133"/>
      <c r="C7959" s="92"/>
      <c r="D7959" s="134"/>
      <c r="E7959" s="132"/>
      <c r="F7959" s="135"/>
      <c r="G7959" s="135"/>
      <c r="H7959" s="136"/>
    </row>
    <row r="7960" spans="1:8" x14ac:dyDescent="0.2">
      <c r="A7960" s="132"/>
      <c r="B7960" s="133"/>
      <c r="C7960" s="92"/>
      <c r="D7960" s="134"/>
      <c r="E7960" s="132"/>
      <c r="F7960" s="135"/>
      <c r="G7960" s="135"/>
      <c r="H7960" s="136"/>
    </row>
    <row r="7961" spans="1:8" x14ac:dyDescent="0.2">
      <c r="A7961" s="132"/>
      <c r="B7961" s="133"/>
      <c r="C7961" s="92"/>
      <c r="D7961" s="134"/>
      <c r="E7961" s="132"/>
      <c r="F7961" s="135"/>
      <c r="G7961" s="135"/>
      <c r="H7961" s="136"/>
    </row>
    <row r="7962" spans="1:8" x14ac:dyDescent="0.2">
      <c r="A7962" s="132"/>
      <c r="B7962" s="133"/>
      <c r="C7962" s="92"/>
      <c r="D7962" s="134"/>
      <c r="E7962" s="132"/>
      <c r="F7962" s="135"/>
      <c r="G7962" s="135"/>
      <c r="H7962" s="136"/>
    </row>
    <row r="7963" spans="1:8" x14ac:dyDescent="0.2">
      <c r="A7963" s="132"/>
      <c r="B7963" s="133"/>
      <c r="C7963" s="92"/>
      <c r="D7963" s="134"/>
      <c r="E7963" s="132"/>
      <c r="F7963" s="135"/>
      <c r="G7963" s="135"/>
      <c r="H7963" s="136"/>
    </row>
    <row r="7964" spans="1:8" x14ac:dyDescent="0.2">
      <c r="A7964" s="132"/>
      <c r="B7964" s="133"/>
      <c r="C7964" s="92"/>
      <c r="D7964" s="134"/>
      <c r="E7964" s="132"/>
      <c r="F7964" s="135"/>
      <c r="G7964" s="135"/>
      <c r="H7964" s="136"/>
    </row>
    <row r="7965" spans="1:8" x14ac:dyDescent="0.2">
      <c r="A7965" s="132"/>
      <c r="B7965" s="133"/>
      <c r="C7965" s="92"/>
      <c r="D7965" s="134"/>
      <c r="E7965" s="132"/>
      <c r="F7965" s="135"/>
      <c r="G7965" s="135"/>
      <c r="H7965" s="136"/>
    </row>
    <row r="7966" spans="1:8" x14ac:dyDescent="0.2">
      <c r="A7966" s="132"/>
      <c r="B7966" s="133"/>
      <c r="C7966" s="92"/>
      <c r="D7966" s="134"/>
      <c r="E7966" s="132"/>
      <c r="F7966" s="135"/>
      <c r="G7966" s="135"/>
      <c r="H7966" s="136"/>
    </row>
    <row r="7967" spans="1:8" x14ac:dyDescent="0.2">
      <c r="A7967" s="132"/>
      <c r="B7967" s="133"/>
      <c r="C7967" s="92"/>
      <c r="D7967" s="134"/>
      <c r="E7967" s="132"/>
      <c r="F7967" s="135"/>
      <c r="G7967" s="135"/>
      <c r="H7967" s="136"/>
    </row>
    <row r="7968" spans="1:8" x14ac:dyDescent="0.2">
      <c r="A7968" s="132"/>
      <c r="B7968" s="133"/>
      <c r="C7968" s="92"/>
      <c r="D7968" s="134"/>
      <c r="E7968" s="132"/>
      <c r="F7968" s="135"/>
      <c r="G7968" s="135"/>
      <c r="H7968" s="136"/>
    </row>
    <row r="7969" spans="1:8" x14ac:dyDescent="0.2">
      <c r="A7969" s="132"/>
      <c r="B7969" s="133"/>
      <c r="C7969" s="92"/>
      <c r="D7969" s="134"/>
      <c r="E7969" s="132"/>
      <c r="F7969" s="135"/>
      <c r="G7969" s="135"/>
      <c r="H7969" s="136"/>
    </row>
    <row r="7970" spans="1:8" x14ac:dyDescent="0.2">
      <c r="A7970" s="132"/>
      <c r="B7970" s="133"/>
      <c r="C7970" s="92"/>
      <c r="D7970" s="134"/>
      <c r="E7970" s="132"/>
      <c r="F7970" s="135"/>
      <c r="G7970" s="135"/>
      <c r="H7970" s="136"/>
    </row>
    <row r="7971" spans="1:8" x14ac:dyDescent="0.2">
      <c r="A7971" s="132"/>
      <c r="B7971" s="133"/>
      <c r="C7971" s="92"/>
      <c r="D7971" s="134"/>
      <c r="E7971" s="132"/>
      <c r="F7971" s="135"/>
      <c r="G7971" s="135"/>
      <c r="H7971" s="136"/>
    </row>
    <row r="7972" spans="1:8" x14ac:dyDescent="0.2">
      <c r="A7972" s="132"/>
      <c r="B7972" s="133"/>
      <c r="C7972" s="92"/>
      <c r="D7972" s="134"/>
      <c r="E7972" s="132"/>
      <c r="F7972" s="135"/>
      <c r="G7972" s="135"/>
      <c r="H7972" s="136"/>
    </row>
    <row r="7973" spans="1:8" x14ac:dyDescent="0.2">
      <c r="A7973" s="132"/>
      <c r="B7973" s="133"/>
      <c r="C7973" s="92"/>
      <c r="D7973" s="134"/>
      <c r="E7973" s="132"/>
      <c r="F7973" s="135"/>
      <c r="G7973" s="135"/>
      <c r="H7973" s="136"/>
    </row>
    <row r="7974" spans="1:8" x14ac:dyDescent="0.2">
      <c r="A7974" s="132"/>
      <c r="B7974" s="133"/>
      <c r="C7974" s="92"/>
      <c r="D7974" s="134"/>
      <c r="E7974" s="132"/>
      <c r="F7974" s="135"/>
      <c r="G7974" s="135"/>
      <c r="H7974" s="136"/>
    </row>
    <row r="7975" spans="1:8" x14ac:dyDescent="0.2">
      <c r="A7975" s="132"/>
      <c r="B7975" s="133"/>
      <c r="C7975" s="92"/>
      <c r="D7975" s="134"/>
      <c r="E7975" s="132"/>
      <c r="F7975" s="135"/>
      <c r="G7975" s="135"/>
      <c r="H7975" s="136"/>
    </row>
    <row r="7976" spans="1:8" x14ac:dyDescent="0.2">
      <c r="A7976" s="132"/>
      <c r="B7976" s="133"/>
      <c r="C7976" s="92"/>
      <c r="D7976" s="134"/>
      <c r="E7976" s="132"/>
      <c r="F7976" s="135"/>
      <c r="G7976" s="135"/>
      <c r="H7976" s="136"/>
    </row>
    <row r="7977" spans="1:8" x14ac:dyDescent="0.2">
      <c r="A7977" s="132"/>
      <c r="B7977" s="133"/>
      <c r="C7977" s="92"/>
      <c r="D7977" s="134"/>
      <c r="E7977" s="132"/>
      <c r="F7977" s="135"/>
      <c r="G7977" s="135"/>
      <c r="H7977" s="136"/>
    </row>
    <row r="7978" spans="1:8" x14ac:dyDescent="0.2">
      <c r="A7978" s="132"/>
      <c r="B7978" s="133"/>
      <c r="C7978" s="92"/>
      <c r="D7978" s="134"/>
      <c r="E7978" s="132"/>
      <c r="F7978" s="135"/>
      <c r="G7978" s="135"/>
      <c r="H7978" s="136"/>
    </row>
    <row r="7979" spans="1:8" x14ac:dyDescent="0.2">
      <c r="A7979" s="132"/>
      <c r="B7979" s="133"/>
      <c r="C7979" s="92"/>
      <c r="D7979" s="134"/>
      <c r="E7979" s="132"/>
      <c r="F7979" s="135"/>
      <c r="G7979" s="135"/>
      <c r="H7979" s="136"/>
    </row>
    <row r="7980" spans="1:8" x14ac:dyDescent="0.2">
      <c r="A7980" s="132"/>
      <c r="B7980" s="133"/>
      <c r="C7980" s="92"/>
      <c r="D7980" s="134"/>
      <c r="E7980" s="132"/>
      <c r="F7980" s="135"/>
      <c r="G7980" s="135"/>
      <c r="H7980" s="136"/>
    </row>
    <row r="7981" spans="1:8" x14ac:dyDescent="0.2">
      <c r="A7981" s="132"/>
      <c r="B7981" s="133"/>
      <c r="C7981" s="92"/>
      <c r="D7981" s="134"/>
      <c r="E7981" s="132"/>
      <c r="F7981" s="135"/>
      <c r="G7981" s="135"/>
      <c r="H7981" s="136"/>
    </row>
    <row r="7982" spans="1:8" x14ac:dyDescent="0.2">
      <c r="A7982" s="132"/>
      <c r="B7982" s="133"/>
      <c r="C7982" s="92"/>
      <c r="D7982" s="134"/>
      <c r="E7982" s="132"/>
      <c r="F7982" s="135"/>
      <c r="G7982" s="135"/>
      <c r="H7982" s="136"/>
    </row>
    <row r="7983" spans="1:8" x14ac:dyDescent="0.2">
      <c r="A7983" s="132"/>
      <c r="B7983" s="133"/>
      <c r="C7983" s="92"/>
      <c r="D7983" s="134"/>
      <c r="E7983" s="132"/>
      <c r="F7983" s="135"/>
      <c r="G7983" s="135"/>
      <c r="H7983" s="136"/>
    </row>
    <row r="7984" spans="1:8" x14ac:dyDescent="0.2">
      <c r="A7984" s="132"/>
      <c r="B7984" s="133"/>
      <c r="C7984" s="92"/>
      <c r="D7984" s="134"/>
      <c r="E7984" s="132"/>
      <c r="F7984" s="135"/>
      <c r="G7984" s="135"/>
      <c r="H7984" s="136"/>
    </row>
    <row r="7985" spans="1:8" x14ac:dyDescent="0.2">
      <c r="A7985" s="132"/>
      <c r="B7985" s="133"/>
      <c r="C7985" s="92"/>
      <c r="D7985" s="134"/>
      <c r="E7985" s="132"/>
      <c r="F7985" s="135"/>
      <c r="G7985" s="135"/>
      <c r="H7985" s="136"/>
    </row>
    <row r="7986" spans="1:8" x14ac:dyDescent="0.2">
      <c r="A7986" s="132"/>
      <c r="B7986" s="133"/>
      <c r="C7986" s="92"/>
      <c r="D7986" s="134"/>
      <c r="E7986" s="132"/>
      <c r="F7986" s="135"/>
      <c r="G7986" s="135"/>
      <c r="H7986" s="136"/>
    </row>
    <row r="7987" spans="1:8" x14ac:dyDescent="0.2">
      <c r="A7987" s="132"/>
      <c r="B7987" s="133"/>
      <c r="C7987" s="92"/>
      <c r="D7987" s="134"/>
      <c r="E7987" s="132"/>
      <c r="F7987" s="135"/>
      <c r="G7987" s="135"/>
      <c r="H7987" s="136"/>
    </row>
    <row r="7988" spans="1:8" x14ac:dyDescent="0.2">
      <c r="A7988" s="132"/>
      <c r="B7988" s="133"/>
      <c r="C7988" s="92"/>
      <c r="D7988" s="134"/>
      <c r="E7988" s="132"/>
      <c r="F7988" s="135"/>
      <c r="G7988" s="135"/>
      <c r="H7988" s="136"/>
    </row>
    <row r="7989" spans="1:8" x14ac:dyDescent="0.2">
      <c r="A7989" s="132"/>
      <c r="B7989" s="133"/>
      <c r="C7989" s="92"/>
      <c r="D7989" s="134"/>
      <c r="E7989" s="132"/>
      <c r="F7989" s="135"/>
      <c r="G7989" s="135"/>
      <c r="H7989" s="136"/>
    </row>
    <row r="7990" spans="1:8" x14ac:dyDescent="0.2">
      <c r="A7990" s="132"/>
      <c r="B7990" s="133"/>
      <c r="C7990" s="92"/>
      <c r="D7990" s="134"/>
      <c r="E7990" s="132"/>
      <c r="F7990" s="135"/>
      <c r="G7990" s="135"/>
      <c r="H7990" s="136"/>
    </row>
    <row r="7991" spans="1:8" x14ac:dyDescent="0.2">
      <c r="A7991" s="132"/>
      <c r="B7991" s="133"/>
      <c r="C7991" s="92"/>
      <c r="D7991" s="134"/>
      <c r="E7991" s="132"/>
      <c r="F7991" s="135"/>
      <c r="G7991" s="135"/>
      <c r="H7991" s="136"/>
    </row>
    <row r="7992" spans="1:8" x14ac:dyDescent="0.2">
      <c r="A7992" s="132"/>
      <c r="B7992" s="133"/>
      <c r="C7992" s="92"/>
      <c r="D7992" s="134"/>
      <c r="E7992" s="132"/>
      <c r="F7992" s="135"/>
      <c r="G7992" s="135"/>
      <c r="H7992" s="136"/>
    </row>
    <row r="7993" spans="1:8" x14ac:dyDescent="0.2">
      <c r="A7993" s="132"/>
      <c r="B7993" s="133"/>
      <c r="C7993" s="92"/>
      <c r="D7993" s="134"/>
      <c r="E7993" s="132"/>
      <c r="F7993" s="135"/>
      <c r="G7993" s="135"/>
      <c r="H7993" s="136"/>
    </row>
    <row r="7994" spans="1:8" x14ac:dyDescent="0.2">
      <c r="A7994" s="132"/>
      <c r="B7994" s="133"/>
      <c r="C7994" s="92"/>
      <c r="D7994" s="134"/>
      <c r="E7994" s="132"/>
      <c r="F7994" s="135"/>
      <c r="G7994" s="135"/>
      <c r="H7994" s="136"/>
    </row>
    <row r="7995" spans="1:8" x14ac:dyDescent="0.2">
      <c r="A7995" s="132"/>
      <c r="B7995" s="133"/>
      <c r="C7995" s="92"/>
      <c r="D7995" s="134"/>
      <c r="E7995" s="132"/>
      <c r="F7995" s="135"/>
      <c r="G7995" s="135"/>
      <c r="H7995" s="136"/>
    </row>
    <row r="7996" spans="1:8" x14ac:dyDescent="0.2">
      <c r="A7996" s="132"/>
      <c r="B7996" s="133"/>
      <c r="C7996" s="92"/>
      <c r="D7996" s="134"/>
      <c r="E7996" s="132"/>
      <c r="F7996" s="135"/>
      <c r="G7996" s="135"/>
      <c r="H7996" s="136"/>
    </row>
    <row r="7997" spans="1:8" x14ac:dyDescent="0.2">
      <c r="A7997" s="132"/>
      <c r="B7997" s="133"/>
      <c r="C7997" s="92"/>
      <c r="D7997" s="134"/>
      <c r="E7997" s="132"/>
      <c r="F7997" s="135"/>
      <c r="G7997" s="135"/>
      <c r="H7997" s="136"/>
    </row>
    <row r="7998" spans="1:8" x14ac:dyDescent="0.2">
      <c r="A7998" s="132"/>
      <c r="B7998" s="133"/>
      <c r="C7998" s="92"/>
      <c r="D7998" s="134"/>
      <c r="E7998" s="132"/>
      <c r="F7998" s="135"/>
      <c r="G7998" s="135"/>
      <c r="H7998" s="136"/>
    </row>
    <row r="7999" spans="1:8" x14ac:dyDescent="0.2">
      <c r="A7999" s="132"/>
      <c r="B7999" s="133"/>
      <c r="C7999" s="92"/>
      <c r="D7999" s="134"/>
      <c r="E7999" s="132"/>
      <c r="F7999" s="135"/>
      <c r="G7999" s="135"/>
      <c r="H7999" s="136"/>
    </row>
    <row r="8000" spans="1:8" x14ac:dyDescent="0.2">
      <c r="A8000" s="132"/>
      <c r="B8000" s="133"/>
      <c r="C8000" s="92"/>
      <c r="D8000" s="134"/>
      <c r="E8000" s="132"/>
      <c r="F8000" s="135"/>
      <c r="G8000" s="135"/>
      <c r="H8000" s="136"/>
    </row>
    <row r="8001" spans="1:8" x14ac:dyDescent="0.2">
      <c r="A8001" s="132"/>
      <c r="B8001" s="133"/>
      <c r="C8001" s="92"/>
      <c r="D8001" s="134"/>
      <c r="E8001" s="132"/>
      <c r="F8001" s="135"/>
      <c r="G8001" s="135"/>
      <c r="H8001" s="136"/>
    </row>
    <row r="8002" spans="1:8" x14ac:dyDescent="0.2">
      <c r="A8002" s="132"/>
      <c r="B8002" s="133"/>
      <c r="C8002" s="92"/>
      <c r="D8002" s="134"/>
      <c r="E8002" s="132"/>
      <c r="F8002" s="135"/>
      <c r="G8002" s="135"/>
      <c r="H8002" s="136"/>
    </row>
    <row r="8003" spans="1:8" x14ac:dyDescent="0.2">
      <c r="A8003" s="132"/>
      <c r="B8003" s="133"/>
      <c r="C8003" s="92"/>
      <c r="D8003" s="134"/>
      <c r="E8003" s="132"/>
      <c r="F8003" s="135"/>
      <c r="G8003" s="135"/>
      <c r="H8003" s="136"/>
    </row>
    <row r="8004" spans="1:8" x14ac:dyDescent="0.2">
      <c r="A8004" s="132"/>
      <c r="B8004" s="133"/>
      <c r="C8004" s="92"/>
      <c r="D8004" s="134"/>
      <c r="E8004" s="132"/>
      <c r="F8004" s="135"/>
      <c r="G8004" s="135"/>
      <c r="H8004" s="136"/>
    </row>
    <row r="8005" spans="1:8" x14ac:dyDescent="0.2">
      <c r="A8005" s="132"/>
      <c r="B8005" s="133"/>
      <c r="C8005" s="92"/>
      <c r="D8005" s="134"/>
      <c r="E8005" s="132"/>
      <c r="F8005" s="135"/>
      <c r="G8005" s="135"/>
      <c r="H8005" s="136"/>
    </row>
    <row r="8006" spans="1:8" x14ac:dyDescent="0.2">
      <c r="A8006" s="132"/>
      <c r="B8006" s="133"/>
      <c r="C8006" s="92"/>
      <c r="D8006" s="134"/>
      <c r="E8006" s="132"/>
      <c r="F8006" s="135"/>
      <c r="G8006" s="135"/>
      <c r="H8006" s="136"/>
    </row>
    <row r="8007" spans="1:8" x14ac:dyDescent="0.2">
      <c r="A8007" s="132"/>
      <c r="B8007" s="133"/>
      <c r="C8007" s="92"/>
      <c r="D8007" s="134"/>
      <c r="E8007" s="132"/>
      <c r="F8007" s="135"/>
      <c r="G8007" s="135"/>
      <c r="H8007" s="136"/>
    </row>
    <row r="8008" spans="1:8" x14ac:dyDescent="0.2">
      <c r="A8008" s="132"/>
      <c r="B8008" s="133"/>
      <c r="C8008" s="92"/>
      <c r="D8008" s="134"/>
      <c r="E8008" s="132"/>
      <c r="F8008" s="135"/>
      <c r="G8008" s="135"/>
      <c r="H8008" s="136"/>
    </row>
    <row r="8009" spans="1:8" x14ac:dyDescent="0.2">
      <c r="A8009" s="132"/>
      <c r="B8009" s="133"/>
      <c r="C8009" s="92"/>
      <c r="D8009" s="134"/>
      <c r="E8009" s="132"/>
      <c r="F8009" s="135"/>
      <c r="G8009" s="135"/>
      <c r="H8009" s="136"/>
    </row>
    <row r="8010" spans="1:8" x14ac:dyDescent="0.2">
      <c r="A8010" s="132"/>
      <c r="B8010" s="133"/>
      <c r="C8010" s="92"/>
      <c r="D8010" s="134"/>
      <c r="E8010" s="132"/>
      <c r="F8010" s="135"/>
      <c r="G8010" s="135"/>
      <c r="H8010" s="136"/>
    </row>
    <row r="8011" spans="1:8" x14ac:dyDescent="0.2">
      <c r="A8011" s="132"/>
      <c r="B8011" s="133"/>
      <c r="C8011" s="92"/>
      <c r="D8011" s="134"/>
      <c r="E8011" s="132"/>
      <c r="F8011" s="135"/>
      <c r="G8011" s="135"/>
      <c r="H8011" s="136"/>
    </row>
    <row r="8012" spans="1:8" x14ac:dyDescent="0.2">
      <c r="A8012" s="132"/>
      <c r="B8012" s="133"/>
      <c r="C8012" s="92"/>
      <c r="D8012" s="134"/>
      <c r="E8012" s="132"/>
      <c r="F8012" s="135"/>
      <c r="G8012" s="135"/>
      <c r="H8012" s="136"/>
    </row>
    <row r="8013" spans="1:8" x14ac:dyDescent="0.2">
      <c r="A8013" s="132"/>
      <c r="B8013" s="133"/>
      <c r="C8013" s="92"/>
      <c r="D8013" s="134"/>
      <c r="E8013" s="132"/>
      <c r="F8013" s="135"/>
      <c r="G8013" s="135"/>
      <c r="H8013" s="136"/>
    </row>
    <row r="8014" spans="1:8" x14ac:dyDescent="0.2">
      <c r="A8014" s="132"/>
      <c r="B8014" s="133"/>
      <c r="C8014" s="92"/>
      <c r="D8014" s="134"/>
      <c r="E8014" s="132"/>
      <c r="F8014" s="135"/>
      <c r="G8014" s="135"/>
      <c r="H8014" s="136"/>
    </row>
    <row r="8015" spans="1:8" x14ac:dyDescent="0.2">
      <c r="A8015" s="132"/>
      <c r="B8015" s="133"/>
      <c r="C8015" s="92"/>
      <c r="D8015" s="134"/>
      <c r="E8015" s="132"/>
      <c r="F8015" s="135"/>
      <c r="G8015" s="135"/>
      <c r="H8015" s="136"/>
    </row>
    <row r="8016" spans="1:8" x14ac:dyDescent="0.2">
      <c r="A8016" s="132"/>
      <c r="B8016" s="133"/>
      <c r="C8016" s="92"/>
      <c r="D8016" s="134"/>
      <c r="E8016" s="132"/>
      <c r="F8016" s="135"/>
      <c r="G8016" s="135"/>
      <c r="H8016" s="136"/>
    </row>
    <row r="8017" spans="1:8" x14ac:dyDescent="0.2">
      <c r="A8017" s="132"/>
      <c r="B8017" s="133"/>
      <c r="C8017" s="92"/>
      <c r="D8017" s="134"/>
      <c r="E8017" s="132"/>
      <c r="F8017" s="135"/>
      <c r="G8017" s="135"/>
      <c r="H8017" s="136"/>
    </row>
    <row r="8018" spans="1:8" x14ac:dyDescent="0.2">
      <c r="A8018" s="132"/>
      <c r="B8018" s="133"/>
      <c r="C8018" s="92"/>
      <c r="D8018" s="134"/>
      <c r="E8018" s="132"/>
      <c r="F8018" s="135"/>
      <c r="G8018" s="135"/>
      <c r="H8018" s="136"/>
    </row>
    <row r="8019" spans="1:8" x14ac:dyDescent="0.2">
      <c r="A8019" s="132"/>
      <c r="B8019" s="133"/>
      <c r="C8019" s="92"/>
      <c r="D8019" s="134"/>
      <c r="E8019" s="132"/>
      <c r="F8019" s="135"/>
      <c r="G8019" s="135"/>
      <c r="H8019" s="136"/>
    </row>
    <row r="8020" spans="1:8" x14ac:dyDescent="0.2">
      <c r="A8020" s="132"/>
      <c r="B8020" s="133"/>
      <c r="C8020" s="92"/>
      <c r="D8020" s="134"/>
      <c r="E8020" s="132"/>
      <c r="F8020" s="135"/>
      <c r="G8020" s="135"/>
      <c r="H8020" s="136"/>
    </row>
    <row r="8021" spans="1:8" x14ac:dyDescent="0.2">
      <c r="A8021" s="132"/>
      <c r="B8021" s="133"/>
      <c r="C8021" s="92"/>
      <c r="D8021" s="134"/>
      <c r="E8021" s="132"/>
      <c r="F8021" s="135"/>
      <c r="G8021" s="135"/>
      <c r="H8021" s="136"/>
    </row>
    <row r="8022" spans="1:8" x14ac:dyDescent="0.2">
      <c r="A8022" s="132"/>
      <c r="B8022" s="133"/>
      <c r="C8022" s="92"/>
      <c r="D8022" s="134"/>
      <c r="E8022" s="132"/>
      <c r="F8022" s="135"/>
      <c r="G8022" s="135"/>
      <c r="H8022" s="136"/>
    </row>
    <row r="8023" spans="1:8" x14ac:dyDescent="0.2">
      <c r="A8023" s="132"/>
      <c r="B8023" s="133"/>
      <c r="C8023" s="92"/>
      <c r="D8023" s="134"/>
      <c r="E8023" s="132"/>
      <c r="F8023" s="135"/>
      <c r="G8023" s="135"/>
      <c r="H8023" s="136"/>
    </row>
    <row r="8024" spans="1:8" x14ac:dyDescent="0.2">
      <c r="A8024" s="132"/>
      <c r="B8024" s="133"/>
      <c r="C8024" s="92"/>
      <c r="D8024" s="134"/>
      <c r="E8024" s="132"/>
      <c r="F8024" s="135"/>
      <c r="G8024" s="135"/>
      <c r="H8024" s="136"/>
    </row>
    <row r="8025" spans="1:8" x14ac:dyDescent="0.2">
      <c r="A8025" s="132"/>
      <c r="B8025" s="133"/>
      <c r="C8025" s="92"/>
      <c r="D8025" s="134"/>
      <c r="E8025" s="132"/>
      <c r="F8025" s="135"/>
      <c r="G8025" s="135"/>
      <c r="H8025" s="136"/>
    </row>
    <row r="8026" spans="1:8" x14ac:dyDescent="0.2">
      <c r="A8026" s="132"/>
      <c r="B8026" s="133"/>
      <c r="C8026" s="92"/>
      <c r="D8026" s="134"/>
      <c r="E8026" s="132"/>
      <c r="F8026" s="135"/>
      <c r="G8026" s="135"/>
      <c r="H8026" s="136"/>
    </row>
    <row r="8027" spans="1:8" x14ac:dyDescent="0.2">
      <c r="A8027" s="132"/>
      <c r="B8027" s="133"/>
      <c r="C8027" s="92"/>
      <c r="D8027" s="134"/>
      <c r="E8027" s="132"/>
      <c r="F8027" s="135"/>
      <c r="G8027" s="135"/>
      <c r="H8027" s="136"/>
    </row>
    <row r="8028" spans="1:8" x14ac:dyDescent="0.2">
      <c r="A8028" s="132"/>
      <c r="B8028" s="133"/>
      <c r="C8028" s="92"/>
      <c r="D8028" s="134"/>
      <c r="E8028" s="132"/>
      <c r="F8028" s="135"/>
      <c r="G8028" s="135"/>
      <c r="H8028" s="136"/>
    </row>
    <row r="8029" spans="1:8" x14ac:dyDescent="0.2">
      <c r="A8029" s="132"/>
      <c r="B8029" s="133"/>
      <c r="C8029" s="92"/>
      <c r="D8029" s="134"/>
      <c r="E8029" s="132"/>
      <c r="F8029" s="135"/>
      <c r="G8029" s="135"/>
      <c r="H8029" s="136"/>
    </row>
    <row r="8030" spans="1:8" x14ac:dyDescent="0.2">
      <c r="A8030" s="132"/>
      <c r="B8030" s="133"/>
      <c r="C8030" s="92"/>
      <c r="D8030" s="134"/>
      <c r="E8030" s="132"/>
      <c r="F8030" s="135"/>
      <c r="G8030" s="135"/>
      <c r="H8030" s="136"/>
    </row>
    <row r="8031" spans="1:8" x14ac:dyDescent="0.2">
      <c r="A8031" s="132"/>
      <c r="B8031" s="133"/>
      <c r="C8031" s="92"/>
      <c r="D8031" s="134"/>
      <c r="E8031" s="132"/>
      <c r="F8031" s="135"/>
      <c r="G8031" s="135"/>
      <c r="H8031" s="136"/>
    </row>
    <row r="8032" spans="1:8" x14ac:dyDescent="0.2">
      <c r="A8032" s="132"/>
      <c r="B8032" s="133"/>
      <c r="C8032" s="92"/>
      <c r="D8032" s="134"/>
      <c r="E8032" s="132"/>
      <c r="F8032" s="135"/>
      <c r="G8032" s="135"/>
      <c r="H8032" s="136"/>
    </row>
    <row r="8033" spans="1:8" x14ac:dyDescent="0.2">
      <c r="A8033" s="132"/>
      <c r="B8033" s="133"/>
      <c r="C8033" s="92"/>
      <c r="D8033" s="134"/>
      <c r="E8033" s="132"/>
      <c r="F8033" s="135"/>
      <c r="G8033" s="135"/>
      <c r="H8033" s="136"/>
    </row>
    <row r="8034" spans="1:8" x14ac:dyDescent="0.2">
      <c r="A8034" s="132"/>
      <c r="B8034" s="133"/>
      <c r="C8034" s="92"/>
      <c r="D8034" s="134"/>
      <c r="E8034" s="132"/>
      <c r="F8034" s="135"/>
      <c r="G8034" s="135"/>
      <c r="H8034" s="136"/>
    </row>
    <row r="8035" spans="1:8" x14ac:dyDescent="0.2">
      <c r="A8035" s="132"/>
      <c r="B8035" s="133"/>
      <c r="C8035" s="92"/>
      <c r="D8035" s="134"/>
      <c r="E8035" s="132"/>
      <c r="F8035" s="135"/>
      <c r="G8035" s="135"/>
      <c r="H8035" s="136"/>
    </row>
    <row r="8036" spans="1:8" x14ac:dyDescent="0.2">
      <c r="A8036" s="132"/>
      <c r="B8036" s="133"/>
      <c r="C8036" s="92"/>
      <c r="D8036" s="134"/>
      <c r="E8036" s="132"/>
      <c r="F8036" s="135"/>
      <c r="G8036" s="135"/>
      <c r="H8036" s="136"/>
    </row>
    <row r="8037" spans="1:8" x14ac:dyDescent="0.2">
      <c r="A8037" s="132"/>
      <c r="B8037" s="133"/>
      <c r="C8037" s="92"/>
      <c r="D8037" s="134"/>
      <c r="E8037" s="132"/>
      <c r="F8037" s="135"/>
      <c r="G8037" s="135"/>
      <c r="H8037" s="136"/>
    </row>
    <row r="8038" spans="1:8" x14ac:dyDescent="0.2">
      <c r="A8038" s="132"/>
      <c r="B8038" s="133"/>
      <c r="C8038" s="92"/>
      <c r="D8038" s="134"/>
      <c r="E8038" s="132"/>
      <c r="F8038" s="135"/>
      <c r="G8038" s="135"/>
      <c r="H8038" s="136"/>
    </row>
    <row r="8039" spans="1:8" x14ac:dyDescent="0.2">
      <c r="A8039" s="132"/>
      <c r="B8039" s="133"/>
      <c r="C8039" s="92"/>
      <c r="D8039" s="134"/>
      <c r="E8039" s="132"/>
      <c r="F8039" s="135"/>
      <c r="G8039" s="135"/>
      <c r="H8039" s="136"/>
    </row>
    <row r="8040" spans="1:8" x14ac:dyDescent="0.2">
      <c r="A8040" s="132"/>
      <c r="B8040" s="133"/>
      <c r="C8040" s="92"/>
      <c r="D8040" s="134"/>
      <c r="E8040" s="132"/>
      <c r="F8040" s="135"/>
      <c r="G8040" s="135"/>
      <c r="H8040" s="136"/>
    </row>
    <row r="8041" spans="1:8" x14ac:dyDescent="0.2">
      <c r="A8041" s="132"/>
      <c r="B8041" s="133"/>
      <c r="C8041" s="92"/>
      <c r="D8041" s="134"/>
      <c r="E8041" s="132"/>
      <c r="F8041" s="135"/>
      <c r="G8041" s="135"/>
      <c r="H8041" s="136"/>
    </row>
    <row r="8042" spans="1:8" x14ac:dyDescent="0.2">
      <c r="A8042" s="132"/>
      <c r="B8042" s="133"/>
      <c r="C8042" s="92"/>
      <c r="D8042" s="134"/>
      <c r="E8042" s="132"/>
      <c r="F8042" s="135"/>
      <c r="G8042" s="135"/>
      <c r="H8042" s="136"/>
    </row>
    <row r="8043" spans="1:8" x14ac:dyDescent="0.2">
      <c r="A8043" s="132"/>
      <c r="B8043" s="133"/>
      <c r="C8043" s="92"/>
      <c r="D8043" s="134"/>
      <c r="E8043" s="132"/>
      <c r="F8043" s="135"/>
      <c r="G8043" s="135"/>
      <c r="H8043" s="136"/>
    </row>
    <row r="8044" spans="1:8" x14ac:dyDescent="0.2">
      <c r="A8044" s="132"/>
      <c r="B8044" s="133"/>
      <c r="C8044" s="92"/>
      <c r="D8044" s="134"/>
      <c r="E8044" s="132"/>
      <c r="F8044" s="135"/>
      <c r="G8044" s="135"/>
      <c r="H8044" s="136"/>
    </row>
    <row r="8045" spans="1:8" x14ac:dyDescent="0.2">
      <c r="A8045" s="132"/>
      <c r="B8045" s="133"/>
      <c r="C8045" s="92"/>
      <c r="D8045" s="134"/>
      <c r="E8045" s="132"/>
      <c r="F8045" s="135"/>
      <c r="G8045" s="135"/>
      <c r="H8045" s="136"/>
    </row>
    <row r="8046" spans="1:8" x14ac:dyDescent="0.2">
      <c r="A8046" s="132"/>
      <c r="B8046" s="133"/>
      <c r="C8046" s="92"/>
      <c r="D8046" s="134"/>
      <c r="E8046" s="132"/>
      <c r="F8046" s="135"/>
      <c r="G8046" s="135"/>
      <c r="H8046" s="136"/>
    </row>
    <row r="8047" spans="1:8" x14ac:dyDescent="0.2">
      <c r="A8047" s="132"/>
      <c r="B8047" s="133"/>
      <c r="C8047" s="92"/>
      <c r="D8047" s="134"/>
      <c r="E8047" s="132"/>
      <c r="F8047" s="135"/>
      <c r="G8047" s="135"/>
      <c r="H8047" s="136"/>
    </row>
    <row r="8048" spans="1:8" x14ac:dyDescent="0.2">
      <c r="A8048" s="132"/>
      <c r="B8048" s="133"/>
      <c r="C8048" s="92"/>
      <c r="D8048" s="134"/>
      <c r="E8048" s="132"/>
      <c r="F8048" s="135"/>
      <c r="G8048" s="135"/>
      <c r="H8048" s="136"/>
    </row>
    <row r="8049" spans="1:8" x14ac:dyDescent="0.2">
      <c r="A8049" s="132"/>
      <c r="B8049" s="133"/>
      <c r="C8049" s="92"/>
      <c r="D8049" s="134"/>
      <c r="E8049" s="132"/>
      <c r="F8049" s="135"/>
      <c r="G8049" s="135"/>
      <c r="H8049" s="136"/>
    </row>
    <row r="8050" spans="1:8" x14ac:dyDescent="0.2">
      <c r="A8050" s="132"/>
      <c r="B8050" s="133"/>
      <c r="C8050" s="92"/>
      <c r="D8050" s="134"/>
      <c r="E8050" s="132"/>
      <c r="F8050" s="135"/>
      <c r="G8050" s="135"/>
      <c r="H8050" s="136"/>
    </row>
    <row r="8051" spans="1:8" x14ac:dyDescent="0.2">
      <c r="A8051" s="132"/>
      <c r="B8051" s="133"/>
      <c r="C8051" s="92"/>
      <c r="D8051" s="134"/>
      <c r="E8051" s="132"/>
      <c r="F8051" s="135"/>
      <c r="G8051" s="135"/>
      <c r="H8051" s="136"/>
    </row>
    <row r="8052" spans="1:8" x14ac:dyDescent="0.2">
      <c r="A8052" s="132"/>
      <c r="B8052" s="133"/>
      <c r="C8052" s="92"/>
      <c r="D8052" s="134"/>
      <c r="E8052" s="132"/>
      <c r="F8052" s="135"/>
      <c r="G8052" s="135"/>
      <c r="H8052" s="136"/>
    </row>
    <row r="8053" spans="1:8" x14ac:dyDescent="0.2">
      <c r="A8053" s="132"/>
      <c r="B8053" s="133"/>
      <c r="C8053" s="92"/>
      <c r="D8053" s="134"/>
      <c r="E8053" s="132"/>
      <c r="F8053" s="135"/>
      <c r="G8053" s="135"/>
      <c r="H8053" s="136"/>
    </row>
    <row r="8054" spans="1:8" x14ac:dyDescent="0.2">
      <c r="A8054" s="132"/>
      <c r="B8054" s="133"/>
      <c r="C8054" s="92"/>
      <c r="D8054" s="134"/>
      <c r="E8054" s="132"/>
      <c r="F8054" s="135"/>
      <c r="G8054" s="135"/>
      <c r="H8054" s="136"/>
    </row>
    <row r="8055" spans="1:8" x14ac:dyDescent="0.2">
      <c r="A8055" s="132"/>
      <c r="B8055" s="133"/>
      <c r="C8055" s="92"/>
      <c r="D8055" s="134"/>
      <c r="E8055" s="132"/>
      <c r="F8055" s="135"/>
      <c r="G8055" s="135"/>
      <c r="H8055" s="136"/>
    </row>
    <row r="8056" spans="1:8" x14ac:dyDescent="0.2">
      <c r="A8056" s="132"/>
      <c r="B8056" s="133"/>
      <c r="C8056" s="92"/>
      <c r="D8056" s="134"/>
      <c r="E8056" s="132"/>
      <c r="F8056" s="135"/>
      <c r="G8056" s="135"/>
      <c r="H8056" s="136"/>
    </row>
    <row r="8057" spans="1:8" x14ac:dyDescent="0.2">
      <c r="A8057" s="132"/>
      <c r="B8057" s="133"/>
      <c r="C8057" s="92"/>
      <c r="D8057" s="134"/>
      <c r="E8057" s="132"/>
      <c r="F8057" s="135"/>
      <c r="G8057" s="135"/>
      <c r="H8057" s="136"/>
    </row>
    <row r="8058" spans="1:8" x14ac:dyDescent="0.2">
      <c r="A8058" s="132"/>
      <c r="B8058" s="133"/>
      <c r="C8058" s="92"/>
      <c r="D8058" s="134"/>
      <c r="E8058" s="132"/>
      <c r="F8058" s="135"/>
      <c r="G8058" s="135"/>
      <c r="H8058" s="136"/>
    </row>
    <row r="8059" spans="1:8" x14ac:dyDescent="0.2">
      <c r="A8059" s="132"/>
      <c r="B8059" s="133"/>
      <c r="C8059" s="92"/>
      <c r="D8059" s="134"/>
      <c r="E8059" s="132"/>
      <c r="F8059" s="135"/>
      <c r="G8059" s="135"/>
      <c r="H8059" s="136"/>
    </row>
    <row r="8060" spans="1:8" x14ac:dyDescent="0.2">
      <c r="A8060" s="132"/>
      <c r="B8060" s="133"/>
      <c r="C8060" s="92"/>
      <c r="D8060" s="134"/>
      <c r="E8060" s="132"/>
      <c r="F8060" s="135"/>
      <c r="G8060" s="135"/>
      <c r="H8060" s="136"/>
    </row>
    <row r="8061" spans="1:8" x14ac:dyDescent="0.2">
      <c r="A8061" s="132"/>
      <c r="B8061" s="133"/>
      <c r="C8061" s="92"/>
      <c r="D8061" s="134"/>
      <c r="E8061" s="132"/>
      <c r="F8061" s="135"/>
      <c r="G8061" s="135"/>
      <c r="H8061" s="136"/>
    </row>
    <row r="8062" spans="1:8" x14ac:dyDescent="0.2">
      <c r="A8062" s="132"/>
      <c r="B8062" s="133"/>
      <c r="C8062" s="92"/>
      <c r="D8062" s="134"/>
      <c r="E8062" s="132"/>
      <c r="F8062" s="135"/>
      <c r="G8062" s="135"/>
      <c r="H8062" s="136"/>
    </row>
    <row r="8063" spans="1:8" x14ac:dyDescent="0.2">
      <c r="A8063" s="132"/>
      <c r="B8063" s="133"/>
      <c r="C8063" s="92"/>
      <c r="D8063" s="134"/>
      <c r="E8063" s="132"/>
      <c r="F8063" s="135"/>
      <c r="G8063" s="135"/>
      <c r="H8063" s="136"/>
    </row>
    <row r="8064" spans="1:8" x14ac:dyDescent="0.2">
      <c r="A8064" s="132"/>
      <c r="B8064" s="133"/>
      <c r="C8064" s="92"/>
      <c r="D8064" s="134"/>
      <c r="E8064" s="132"/>
      <c r="F8064" s="135"/>
      <c r="G8064" s="135"/>
      <c r="H8064" s="136"/>
    </row>
    <row r="8065" spans="1:8" x14ac:dyDescent="0.2">
      <c r="A8065" s="132"/>
      <c r="B8065" s="133"/>
      <c r="C8065" s="92"/>
      <c r="D8065" s="134"/>
      <c r="E8065" s="132"/>
      <c r="F8065" s="135"/>
      <c r="G8065" s="135"/>
      <c r="H8065" s="136"/>
    </row>
    <row r="8066" spans="1:8" x14ac:dyDescent="0.2">
      <c r="A8066" s="132"/>
      <c r="B8066" s="133"/>
      <c r="C8066" s="92"/>
      <c r="D8066" s="134"/>
      <c r="E8066" s="132"/>
      <c r="F8066" s="135"/>
      <c r="G8066" s="135"/>
      <c r="H8066" s="136"/>
    </row>
    <row r="8067" spans="1:8" x14ac:dyDescent="0.2">
      <c r="A8067" s="132"/>
      <c r="B8067" s="133"/>
      <c r="C8067" s="92"/>
      <c r="D8067" s="134"/>
      <c r="E8067" s="132"/>
      <c r="F8067" s="135"/>
      <c r="G8067" s="135"/>
      <c r="H8067" s="136"/>
    </row>
    <row r="8068" spans="1:8" x14ac:dyDescent="0.2">
      <c r="A8068" s="132"/>
      <c r="B8068" s="133"/>
      <c r="C8068" s="92"/>
      <c r="D8068" s="134"/>
      <c r="E8068" s="132"/>
      <c r="F8068" s="135"/>
      <c r="G8068" s="135"/>
      <c r="H8068" s="136"/>
    </row>
    <row r="8069" spans="1:8" x14ac:dyDescent="0.2">
      <c r="A8069" s="132"/>
      <c r="B8069" s="133"/>
      <c r="C8069" s="92"/>
      <c r="D8069" s="134"/>
      <c r="E8069" s="132"/>
      <c r="F8069" s="135"/>
      <c r="G8069" s="135"/>
      <c r="H8069" s="136"/>
    </row>
    <row r="8070" spans="1:8" x14ac:dyDescent="0.2">
      <c r="A8070" s="132"/>
      <c r="B8070" s="133"/>
      <c r="C8070" s="92"/>
      <c r="D8070" s="134"/>
      <c r="E8070" s="132"/>
      <c r="F8070" s="135"/>
      <c r="G8070" s="135"/>
      <c r="H8070" s="136"/>
    </row>
    <row r="8071" spans="1:8" x14ac:dyDescent="0.2">
      <c r="A8071" s="132"/>
      <c r="B8071" s="133"/>
      <c r="C8071" s="92"/>
      <c r="D8071" s="134"/>
      <c r="E8071" s="132"/>
      <c r="F8071" s="135"/>
      <c r="G8071" s="135"/>
      <c r="H8071" s="136"/>
    </row>
    <row r="8072" spans="1:8" x14ac:dyDescent="0.2">
      <c r="A8072" s="132"/>
      <c r="B8072" s="133"/>
      <c r="C8072" s="92"/>
      <c r="D8072" s="134"/>
      <c r="E8072" s="132"/>
      <c r="F8072" s="135"/>
      <c r="G8072" s="135"/>
      <c r="H8072" s="136"/>
    </row>
    <row r="8073" spans="1:8" x14ac:dyDescent="0.2">
      <c r="A8073" s="132"/>
      <c r="B8073" s="133"/>
      <c r="C8073" s="92"/>
      <c r="D8073" s="134"/>
      <c r="E8073" s="132"/>
      <c r="F8073" s="135"/>
      <c r="G8073" s="135"/>
      <c r="H8073" s="136"/>
    </row>
    <row r="8074" spans="1:8" x14ac:dyDescent="0.2">
      <c r="A8074" s="132"/>
      <c r="B8074" s="133"/>
      <c r="C8074" s="92"/>
      <c r="D8074" s="134"/>
      <c r="E8074" s="132"/>
      <c r="F8074" s="135"/>
      <c r="G8074" s="135"/>
      <c r="H8074" s="136"/>
    </row>
    <row r="8075" spans="1:8" x14ac:dyDescent="0.2">
      <c r="A8075" s="132"/>
      <c r="B8075" s="133"/>
      <c r="C8075" s="92"/>
      <c r="D8075" s="134"/>
      <c r="E8075" s="132"/>
      <c r="F8075" s="135"/>
      <c r="G8075" s="135"/>
      <c r="H8075" s="136"/>
    </row>
    <row r="8076" spans="1:8" x14ac:dyDescent="0.2">
      <c r="A8076" s="132"/>
      <c r="B8076" s="133"/>
      <c r="C8076" s="92"/>
      <c r="D8076" s="134"/>
      <c r="E8076" s="132"/>
      <c r="F8076" s="135"/>
      <c r="G8076" s="135"/>
      <c r="H8076" s="136"/>
    </row>
    <row r="8077" spans="1:8" x14ac:dyDescent="0.2">
      <c r="A8077" s="132"/>
      <c r="B8077" s="133"/>
      <c r="C8077" s="92"/>
      <c r="D8077" s="134"/>
      <c r="E8077" s="132"/>
      <c r="F8077" s="135"/>
      <c r="G8077" s="135"/>
      <c r="H8077" s="136"/>
    </row>
    <row r="8078" spans="1:8" x14ac:dyDescent="0.2">
      <c r="A8078" s="132"/>
      <c r="B8078" s="133"/>
      <c r="C8078" s="92"/>
      <c r="D8078" s="134"/>
      <c r="E8078" s="132"/>
      <c r="F8078" s="135"/>
      <c r="G8078" s="135"/>
      <c r="H8078" s="136"/>
    </row>
    <row r="8079" spans="1:8" x14ac:dyDescent="0.2">
      <c r="A8079" s="132"/>
      <c r="B8079" s="133"/>
      <c r="C8079" s="92"/>
      <c r="D8079" s="134"/>
      <c r="E8079" s="132"/>
      <c r="F8079" s="135"/>
      <c r="G8079" s="135"/>
      <c r="H8079" s="136"/>
    </row>
    <row r="8080" spans="1:8" x14ac:dyDescent="0.2">
      <c r="A8080" s="132"/>
      <c r="B8080" s="133"/>
      <c r="C8080" s="92"/>
      <c r="D8080" s="134"/>
      <c r="E8080" s="132"/>
      <c r="F8080" s="135"/>
      <c r="G8080" s="135"/>
      <c r="H8080" s="136"/>
    </row>
    <row r="8081" spans="1:8" x14ac:dyDescent="0.2">
      <c r="A8081" s="132"/>
      <c r="B8081" s="133"/>
      <c r="C8081" s="92"/>
      <c r="D8081" s="134"/>
      <c r="E8081" s="132"/>
      <c r="F8081" s="135"/>
      <c r="G8081" s="135"/>
      <c r="H8081" s="136"/>
    </row>
    <row r="8082" spans="1:8" x14ac:dyDescent="0.2">
      <c r="A8082" s="132"/>
      <c r="B8082" s="133"/>
      <c r="C8082" s="92"/>
      <c r="D8082" s="134"/>
      <c r="E8082" s="132"/>
      <c r="F8082" s="135"/>
      <c r="G8082" s="135"/>
      <c r="H8082" s="136"/>
    </row>
    <row r="8083" spans="1:8" x14ac:dyDescent="0.2">
      <c r="A8083" s="132"/>
      <c r="B8083" s="133"/>
      <c r="C8083" s="92"/>
      <c r="D8083" s="134"/>
      <c r="E8083" s="132"/>
      <c r="F8083" s="135"/>
      <c r="G8083" s="135"/>
      <c r="H8083" s="136"/>
    </row>
    <row r="8084" spans="1:8" x14ac:dyDescent="0.2">
      <c r="A8084" s="132"/>
      <c r="B8084" s="133"/>
      <c r="C8084" s="92"/>
      <c r="D8084" s="134"/>
      <c r="E8084" s="132"/>
      <c r="F8084" s="135"/>
      <c r="G8084" s="135"/>
      <c r="H8084" s="136"/>
    </row>
    <row r="8085" spans="1:8" x14ac:dyDescent="0.2">
      <c r="A8085" s="132"/>
      <c r="B8085" s="133"/>
      <c r="C8085" s="92"/>
      <c r="D8085" s="134"/>
      <c r="E8085" s="132"/>
      <c r="F8085" s="135"/>
      <c r="G8085" s="135"/>
      <c r="H8085" s="136"/>
    </row>
    <row r="8086" spans="1:8" x14ac:dyDescent="0.2">
      <c r="A8086" s="132"/>
      <c r="B8086" s="133"/>
      <c r="C8086" s="92"/>
      <c r="D8086" s="134"/>
      <c r="E8086" s="132"/>
      <c r="F8086" s="135"/>
      <c r="G8086" s="135"/>
      <c r="H8086" s="136"/>
    </row>
    <row r="8087" spans="1:8" x14ac:dyDescent="0.2">
      <c r="A8087" s="132"/>
      <c r="B8087" s="133"/>
      <c r="C8087" s="92"/>
      <c r="D8087" s="134"/>
      <c r="E8087" s="132"/>
      <c r="F8087" s="135"/>
      <c r="G8087" s="135"/>
      <c r="H8087" s="136"/>
    </row>
    <row r="8088" spans="1:8" x14ac:dyDescent="0.2">
      <c r="A8088" s="132"/>
      <c r="B8088" s="133"/>
      <c r="C8088" s="92"/>
      <c r="D8088" s="134"/>
      <c r="E8088" s="132"/>
      <c r="F8088" s="135"/>
      <c r="G8088" s="135"/>
      <c r="H8088" s="136"/>
    </row>
    <row r="8089" spans="1:8" x14ac:dyDescent="0.2">
      <c r="A8089" s="132"/>
      <c r="B8089" s="133"/>
      <c r="C8089" s="92"/>
      <c r="D8089" s="134"/>
      <c r="E8089" s="132"/>
      <c r="F8089" s="135"/>
      <c r="G8089" s="135"/>
      <c r="H8089" s="136"/>
    </row>
    <row r="8090" spans="1:8" x14ac:dyDescent="0.2">
      <c r="A8090" s="132"/>
      <c r="B8090" s="133"/>
      <c r="C8090" s="92"/>
      <c r="D8090" s="134"/>
      <c r="E8090" s="132"/>
      <c r="F8090" s="135"/>
      <c r="G8090" s="135"/>
      <c r="H8090" s="136"/>
    </row>
    <row r="8091" spans="1:8" x14ac:dyDescent="0.2">
      <c r="A8091" s="132"/>
      <c r="B8091" s="133"/>
      <c r="C8091" s="92"/>
      <c r="D8091" s="134"/>
      <c r="E8091" s="132"/>
      <c r="F8091" s="135"/>
      <c r="G8091" s="135"/>
      <c r="H8091" s="136"/>
    </row>
    <row r="8092" spans="1:8" x14ac:dyDescent="0.2">
      <c r="A8092" s="132"/>
      <c r="B8092" s="133"/>
      <c r="C8092" s="92"/>
      <c r="D8092" s="134"/>
      <c r="E8092" s="132"/>
      <c r="F8092" s="135"/>
      <c r="G8092" s="135"/>
      <c r="H8092" s="136"/>
    </row>
    <row r="8093" spans="1:8" x14ac:dyDescent="0.2">
      <c r="A8093" s="132"/>
      <c r="B8093" s="133"/>
      <c r="C8093" s="92"/>
      <c r="D8093" s="134"/>
      <c r="E8093" s="132"/>
      <c r="F8093" s="135"/>
      <c r="G8093" s="135"/>
      <c r="H8093" s="136"/>
    </row>
    <row r="8094" spans="1:8" x14ac:dyDescent="0.2">
      <c r="A8094" s="132"/>
      <c r="B8094" s="133"/>
      <c r="C8094" s="92"/>
      <c r="D8094" s="134"/>
      <c r="E8094" s="132"/>
      <c r="F8094" s="135"/>
      <c r="G8094" s="135"/>
      <c r="H8094" s="136"/>
    </row>
    <row r="8095" spans="1:8" x14ac:dyDescent="0.2">
      <c r="A8095" s="132"/>
      <c r="B8095" s="133"/>
      <c r="C8095" s="92"/>
      <c r="D8095" s="134"/>
      <c r="E8095" s="132"/>
      <c r="F8095" s="135"/>
      <c r="G8095" s="135"/>
      <c r="H8095" s="136"/>
    </row>
    <row r="8096" spans="1:8" x14ac:dyDescent="0.2">
      <c r="A8096" s="132"/>
      <c r="B8096" s="133"/>
      <c r="C8096" s="92"/>
      <c r="D8096" s="134"/>
      <c r="E8096" s="132"/>
      <c r="F8096" s="135"/>
      <c r="G8096" s="135"/>
      <c r="H8096" s="136"/>
    </row>
    <row r="8097" spans="1:8" x14ac:dyDescent="0.2">
      <c r="A8097" s="132"/>
      <c r="B8097" s="133"/>
      <c r="C8097" s="92"/>
      <c r="D8097" s="134"/>
      <c r="E8097" s="132"/>
      <c r="F8097" s="135"/>
      <c r="G8097" s="135"/>
      <c r="H8097" s="136"/>
    </row>
    <row r="8098" spans="1:8" x14ac:dyDescent="0.2">
      <c r="A8098" s="132"/>
      <c r="B8098" s="133"/>
      <c r="C8098" s="92"/>
      <c r="D8098" s="134"/>
      <c r="E8098" s="132"/>
      <c r="F8098" s="135"/>
      <c r="G8098" s="135"/>
      <c r="H8098" s="136"/>
    </row>
    <row r="8099" spans="1:8" x14ac:dyDescent="0.2">
      <c r="A8099" s="132"/>
      <c r="B8099" s="133"/>
      <c r="C8099" s="92"/>
      <c r="D8099" s="134"/>
      <c r="E8099" s="132"/>
      <c r="F8099" s="135"/>
      <c r="G8099" s="135"/>
      <c r="H8099" s="136"/>
    </row>
    <row r="8100" spans="1:8" x14ac:dyDescent="0.2">
      <c r="A8100" s="132"/>
      <c r="B8100" s="133"/>
      <c r="C8100" s="92"/>
      <c r="D8100" s="134"/>
      <c r="E8100" s="132"/>
      <c r="F8100" s="135"/>
      <c r="G8100" s="135"/>
      <c r="H8100" s="136"/>
    </row>
    <row r="8101" spans="1:8" x14ac:dyDescent="0.2">
      <c r="A8101" s="132"/>
      <c r="B8101" s="133"/>
      <c r="C8101" s="92"/>
      <c r="D8101" s="134"/>
      <c r="E8101" s="132"/>
      <c r="F8101" s="135"/>
      <c r="G8101" s="135"/>
      <c r="H8101" s="136"/>
    </row>
    <row r="8102" spans="1:8" x14ac:dyDescent="0.2">
      <c r="A8102" s="132"/>
      <c r="B8102" s="133"/>
      <c r="C8102" s="92"/>
      <c r="D8102" s="134"/>
      <c r="E8102" s="132"/>
      <c r="F8102" s="135"/>
      <c r="G8102" s="135"/>
      <c r="H8102" s="136"/>
    </row>
    <row r="8103" spans="1:8" x14ac:dyDescent="0.2">
      <c r="A8103" s="132"/>
      <c r="B8103" s="133"/>
      <c r="C8103" s="92"/>
      <c r="D8103" s="134"/>
      <c r="E8103" s="132"/>
      <c r="F8103" s="135"/>
      <c r="G8103" s="135"/>
      <c r="H8103" s="136"/>
    </row>
    <row r="8104" spans="1:8" x14ac:dyDescent="0.2">
      <c r="A8104" s="132"/>
      <c r="B8104" s="133"/>
      <c r="C8104" s="92"/>
      <c r="D8104" s="134"/>
      <c r="E8104" s="132"/>
      <c r="F8104" s="135"/>
      <c r="G8104" s="135"/>
      <c r="H8104" s="136"/>
    </row>
    <row r="8105" spans="1:8" x14ac:dyDescent="0.2">
      <c r="A8105" s="132"/>
      <c r="B8105" s="133"/>
      <c r="C8105" s="92"/>
      <c r="D8105" s="134"/>
      <c r="E8105" s="132"/>
      <c r="F8105" s="135"/>
      <c r="G8105" s="135"/>
      <c r="H8105" s="136"/>
    </row>
    <row r="8106" spans="1:8" x14ac:dyDescent="0.2">
      <c r="A8106" s="132"/>
      <c r="B8106" s="133"/>
      <c r="C8106" s="92"/>
      <c r="D8106" s="134"/>
      <c r="E8106" s="132"/>
      <c r="F8106" s="135"/>
      <c r="G8106" s="135"/>
      <c r="H8106" s="136"/>
    </row>
    <row r="8107" spans="1:8" x14ac:dyDescent="0.2">
      <c r="A8107" s="132"/>
      <c r="B8107" s="133"/>
      <c r="C8107" s="92"/>
      <c r="D8107" s="134"/>
      <c r="E8107" s="132"/>
      <c r="F8107" s="135"/>
      <c r="G8107" s="135"/>
      <c r="H8107" s="136"/>
    </row>
    <row r="8108" spans="1:8" x14ac:dyDescent="0.2">
      <c r="A8108" s="132"/>
      <c r="B8108" s="133"/>
      <c r="C8108" s="92"/>
      <c r="D8108" s="134"/>
      <c r="E8108" s="132"/>
      <c r="F8108" s="135"/>
      <c r="G8108" s="135"/>
      <c r="H8108" s="136"/>
    </row>
    <row r="8109" spans="1:8" x14ac:dyDescent="0.2">
      <c r="A8109" s="132"/>
      <c r="B8109" s="133"/>
      <c r="C8109" s="92"/>
      <c r="D8109" s="134"/>
      <c r="E8109" s="132"/>
      <c r="F8109" s="135"/>
      <c r="G8109" s="135"/>
      <c r="H8109" s="136"/>
    </row>
    <row r="8110" spans="1:8" x14ac:dyDescent="0.2">
      <c r="A8110" s="132"/>
      <c r="B8110" s="133"/>
      <c r="C8110" s="92"/>
      <c r="D8110" s="134"/>
      <c r="E8110" s="132"/>
      <c r="F8110" s="135"/>
      <c r="G8110" s="135"/>
      <c r="H8110" s="136"/>
    </row>
    <row r="8111" spans="1:8" x14ac:dyDescent="0.2">
      <c r="A8111" s="132"/>
      <c r="B8111" s="133"/>
      <c r="C8111" s="92"/>
      <c r="D8111" s="134"/>
      <c r="E8111" s="132"/>
      <c r="F8111" s="135"/>
      <c r="G8111" s="135"/>
      <c r="H8111" s="136"/>
    </row>
    <row r="8112" spans="1:8" x14ac:dyDescent="0.2">
      <c r="A8112" s="132"/>
      <c r="B8112" s="133"/>
      <c r="C8112" s="92"/>
      <c r="D8112" s="134"/>
      <c r="E8112" s="132"/>
      <c r="F8112" s="135"/>
      <c r="G8112" s="135"/>
      <c r="H8112" s="136"/>
    </row>
    <row r="8113" spans="1:8" x14ac:dyDescent="0.2">
      <c r="A8113" s="132"/>
      <c r="B8113" s="133"/>
      <c r="C8113" s="92"/>
      <c r="D8113" s="134"/>
      <c r="E8113" s="132"/>
      <c r="F8113" s="135"/>
      <c r="G8113" s="135"/>
      <c r="H8113" s="136"/>
    </row>
    <row r="8114" spans="1:8" x14ac:dyDescent="0.2">
      <c r="A8114" s="132"/>
      <c r="B8114" s="133"/>
      <c r="C8114" s="92"/>
      <c r="D8114" s="134"/>
      <c r="E8114" s="132"/>
      <c r="F8114" s="135"/>
      <c r="G8114" s="135"/>
      <c r="H8114" s="136"/>
    </row>
    <row r="8115" spans="1:8" x14ac:dyDescent="0.2">
      <c r="A8115" s="132"/>
      <c r="B8115" s="133"/>
      <c r="C8115" s="92"/>
      <c r="D8115" s="134"/>
      <c r="E8115" s="132"/>
      <c r="F8115" s="135"/>
      <c r="G8115" s="135"/>
      <c r="H8115" s="136"/>
    </row>
    <row r="8116" spans="1:8" x14ac:dyDescent="0.2">
      <c r="A8116" s="132"/>
      <c r="B8116" s="133"/>
      <c r="C8116" s="92"/>
      <c r="D8116" s="134"/>
      <c r="E8116" s="132"/>
      <c r="F8116" s="135"/>
      <c r="G8116" s="135"/>
      <c r="H8116" s="136"/>
    </row>
    <row r="8117" spans="1:8" x14ac:dyDescent="0.2">
      <c r="A8117" s="132"/>
      <c r="B8117" s="133"/>
      <c r="C8117" s="92"/>
      <c r="D8117" s="134"/>
      <c r="E8117" s="132"/>
      <c r="F8117" s="135"/>
      <c r="G8117" s="135"/>
      <c r="H8117" s="136"/>
    </row>
    <row r="8118" spans="1:8" x14ac:dyDescent="0.2">
      <c r="A8118" s="132"/>
      <c r="B8118" s="133"/>
      <c r="C8118" s="92"/>
      <c r="D8118" s="134"/>
      <c r="E8118" s="132"/>
      <c r="F8118" s="135"/>
      <c r="G8118" s="135"/>
      <c r="H8118" s="136"/>
    </row>
    <row r="8119" spans="1:8" x14ac:dyDescent="0.2">
      <c r="A8119" s="132"/>
      <c r="B8119" s="133"/>
      <c r="C8119" s="92"/>
      <c r="D8119" s="134"/>
      <c r="E8119" s="132"/>
      <c r="F8119" s="135"/>
      <c r="G8119" s="135"/>
      <c r="H8119" s="136"/>
    </row>
    <row r="8120" spans="1:8" x14ac:dyDescent="0.2">
      <c r="A8120" s="132"/>
      <c r="B8120" s="133"/>
      <c r="C8120" s="92"/>
      <c r="D8120" s="134"/>
      <c r="E8120" s="132"/>
      <c r="F8120" s="135"/>
      <c r="G8120" s="135"/>
      <c r="H8120" s="136"/>
    </row>
    <row r="8121" spans="1:8" x14ac:dyDescent="0.2">
      <c r="A8121" s="132"/>
      <c r="B8121" s="133"/>
      <c r="C8121" s="92"/>
      <c r="D8121" s="134"/>
      <c r="E8121" s="132"/>
      <c r="F8121" s="135"/>
      <c r="G8121" s="135"/>
      <c r="H8121" s="136"/>
    </row>
    <row r="8122" spans="1:8" x14ac:dyDescent="0.2">
      <c r="A8122" s="132"/>
      <c r="B8122" s="133"/>
      <c r="C8122" s="92"/>
      <c r="D8122" s="134"/>
      <c r="E8122" s="132"/>
      <c r="F8122" s="135"/>
      <c r="G8122" s="135"/>
      <c r="H8122" s="136"/>
    </row>
    <row r="8123" spans="1:8" x14ac:dyDescent="0.2">
      <c r="A8123" s="132"/>
      <c r="B8123" s="133"/>
      <c r="C8123" s="92"/>
      <c r="D8123" s="134"/>
      <c r="E8123" s="132"/>
      <c r="F8123" s="135"/>
      <c r="G8123" s="135"/>
      <c r="H8123" s="136"/>
    </row>
    <row r="8124" spans="1:8" x14ac:dyDescent="0.2">
      <c r="A8124" s="132"/>
      <c r="B8124" s="133"/>
      <c r="C8124" s="92"/>
      <c r="D8124" s="134"/>
      <c r="E8124" s="132"/>
      <c r="F8124" s="135"/>
      <c r="G8124" s="135"/>
      <c r="H8124" s="136"/>
    </row>
    <row r="8125" spans="1:8" x14ac:dyDescent="0.2">
      <c r="A8125" s="132"/>
      <c r="B8125" s="133"/>
      <c r="C8125" s="92"/>
      <c r="D8125" s="134"/>
      <c r="E8125" s="132"/>
      <c r="F8125" s="135"/>
      <c r="G8125" s="135"/>
      <c r="H8125" s="136"/>
    </row>
    <row r="8126" spans="1:8" x14ac:dyDescent="0.2">
      <c r="A8126" s="132"/>
      <c r="B8126" s="133"/>
      <c r="C8126" s="92"/>
      <c r="D8126" s="134"/>
      <c r="E8126" s="132"/>
      <c r="F8126" s="135"/>
      <c r="G8126" s="135"/>
      <c r="H8126" s="136"/>
    </row>
    <row r="8127" spans="1:8" x14ac:dyDescent="0.2">
      <c r="A8127" s="132"/>
      <c r="B8127" s="133"/>
      <c r="C8127" s="92"/>
      <c r="D8127" s="134"/>
      <c r="E8127" s="132"/>
      <c r="F8127" s="135"/>
      <c r="G8127" s="135"/>
      <c r="H8127" s="136"/>
    </row>
    <row r="8128" spans="1:8" x14ac:dyDescent="0.2">
      <c r="A8128" s="132"/>
      <c r="B8128" s="133"/>
      <c r="C8128" s="92"/>
      <c r="D8128" s="134"/>
      <c r="E8128" s="132"/>
      <c r="F8128" s="135"/>
      <c r="G8128" s="135"/>
      <c r="H8128" s="136"/>
    </row>
    <row r="8129" spans="1:8" x14ac:dyDescent="0.2">
      <c r="A8129" s="132"/>
      <c r="B8129" s="133"/>
      <c r="C8129" s="92"/>
      <c r="D8129" s="134"/>
      <c r="E8129" s="132"/>
      <c r="F8129" s="135"/>
      <c r="G8129" s="135"/>
      <c r="H8129" s="136"/>
    </row>
    <row r="8130" spans="1:8" x14ac:dyDescent="0.2">
      <c r="A8130" s="132"/>
      <c r="B8130" s="133"/>
      <c r="C8130" s="92"/>
      <c r="D8130" s="134"/>
      <c r="E8130" s="132"/>
      <c r="F8130" s="135"/>
      <c r="G8130" s="135"/>
      <c r="H8130" s="136"/>
    </row>
    <row r="8131" spans="1:8" x14ac:dyDescent="0.2">
      <c r="A8131" s="132"/>
      <c r="B8131" s="133"/>
      <c r="C8131" s="92"/>
      <c r="D8131" s="134"/>
      <c r="E8131" s="132"/>
      <c r="F8131" s="135"/>
      <c r="G8131" s="135"/>
      <c r="H8131" s="136"/>
    </row>
    <row r="8132" spans="1:8" x14ac:dyDescent="0.2">
      <c r="A8132" s="132"/>
      <c r="B8132" s="133"/>
      <c r="C8132" s="92"/>
      <c r="D8132" s="134"/>
      <c r="E8132" s="132"/>
      <c r="F8132" s="135"/>
      <c r="G8132" s="135"/>
      <c r="H8132" s="136"/>
    </row>
    <row r="8133" spans="1:8" x14ac:dyDescent="0.2">
      <c r="A8133" s="132"/>
      <c r="B8133" s="133"/>
      <c r="C8133" s="92"/>
      <c r="D8133" s="134"/>
      <c r="E8133" s="132"/>
      <c r="F8133" s="135"/>
      <c r="G8133" s="135"/>
      <c r="H8133" s="136"/>
    </row>
    <row r="8134" spans="1:8" x14ac:dyDescent="0.2">
      <c r="A8134" s="132"/>
      <c r="B8134" s="133"/>
      <c r="C8134" s="92"/>
      <c r="D8134" s="134"/>
      <c r="E8134" s="132"/>
      <c r="F8134" s="135"/>
      <c r="G8134" s="135"/>
      <c r="H8134" s="136"/>
    </row>
    <row r="8135" spans="1:8" x14ac:dyDescent="0.2">
      <c r="A8135" s="132"/>
      <c r="B8135" s="133"/>
      <c r="C8135" s="92"/>
      <c r="D8135" s="134"/>
      <c r="E8135" s="132"/>
      <c r="F8135" s="135"/>
      <c r="G8135" s="135"/>
      <c r="H8135" s="136"/>
    </row>
    <row r="8136" spans="1:8" x14ac:dyDescent="0.2">
      <c r="A8136" s="132"/>
      <c r="B8136" s="133"/>
      <c r="C8136" s="92"/>
      <c r="D8136" s="134"/>
      <c r="E8136" s="132"/>
      <c r="F8136" s="135"/>
      <c r="G8136" s="135"/>
      <c r="H8136" s="136"/>
    </row>
    <row r="8137" spans="1:8" x14ac:dyDescent="0.2">
      <c r="A8137" s="132"/>
      <c r="B8137" s="133"/>
      <c r="C8137" s="92"/>
      <c r="D8137" s="134"/>
      <c r="E8137" s="132"/>
      <c r="F8137" s="135"/>
      <c r="G8137" s="135"/>
      <c r="H8137" s="136"/>
    </row>
    <row r="8138" spans="1:8" x14ac:dyDescent="0.2">
      <c r="A8138" s="132"/>
      <c r="B8138" s="133"/>
      <c r="C8138" s="92"/>
      <c r="D8138" s="134"/>
      <c r="E8138" s="132"/>
      <c r="F8138" s="135"/>
      <c r="G8138" s="135"/>
      <c r="H8138" s="136"/>
    </row>
    <row r="8139" spans="1:8" x14ac:dyDescent="0.2">
      <c r="A8139" s="132"/>
      <c r="B8139" s="133"/>
      <c r="C8139" s="92"/>
      <c r="D8139" s="134"/>
      <c r="E8139" s="132"/>
      <c r="F8139" s="135"/>
      <c r="G8139" s="135"/>
      <c r="H8139" s="136"/>
    </row>
    <row r="8140" spans="1:8" x14ac:dyDescent="0.2">
      <c r="A8140" s="132"/>
      <c r="B8140" s="133"/>
      <c r="C8140" s="92"/>
      <c r="D8140" s="134"/>
      <c r="E8140" s="132"/>
      <c r="F8140" s="135"/>
      <c r="G8140" s="135"/>
      <c r="H8140" s="136"/>
    </row>
    <row r="8141" spans="1:8" x14ac:dyDescent="0.2">
      <c r="A8141" s="132"/>
      <c r="B8141" s="133"/>
      <c r="C8141" s="92"/>
      <c r="D8141" s="134"/>
      <c r="E8141" s="132"/>
      <c r="F8141" s="135"/>
      <c r="G8141" s="135"/>
      <c r="H8141" s="136"/>
    </row>
    <row r="8142" spans="1:8" x14ac:dyDescent="0.2">
      <c r="A8142" s="132"/>
      <c r="B8142" s="133"/>
      <c r="C8142" s="92"/>
      <c r="D8142" s="134"/>
      <c r="E8142" s="132"/>
      <c r="F8142" s="135"/>
      <c r="G8142" s="135"/>
      <c r="H8142" s="136"/>
    </row>
    <row r="8143" spans="1:8" x14ac:dyDescent="0.2">
      <c r="A8143" s="132"/>
      <c r="B8143" s="133"/>
      <c r="C8143" s="92"/>
      <c r="D8143" s="134"/>
      <c r="E8143" s="132"/>
      <c r="F8143" s="135"/>
      <c r="G8143" s="135"/>
      <c r="H8143" s="136"/>
    </row>
    <row r="8144" spans="1:8" x14ac:dyDescent="0.2">
      <c r="A8144" s="132"/>
      <c r="B8144" s="133"/>
      <c r="C8144" s="92"/>
      <c r="D8144" s="134"/>
      <c r="E8144" s="132"/>
      <c r="F8144" s="135"/>
      <c r="G8144" s="135"/>
      <c r="H8144" s="136"/>
    </row>
    <row r="8145" spans="1:8" x14ac:dyDescent="0.2">
      <c r="A8145" s="132"/>
      <c r="B8145" s="133"/>
      <c r="C8145" s="92"/>
      <c r="D8145" s="134"/>
      <c r="E8145" s="132"/>
      <c r="F8145" s="135"/>
      <c r="G8145" s="135"/>
      <c r="H8145" s="136"/>
    </row>
    <row r="8146" spans="1:8" x14ac:dyDescent="0.2">
      <c r="A8146" s="132"/>
      <c r="B8146" s="133"/>
      <c r="C8146" s="92"/>
      <c r="D8146" s="134"/>
      <c r="E8146" s="132"/>
      <c r="F8146" s="135"/>
      <c r="G8146" s="135"/>
      <c r="H8146" s="136"/>
    </row>
    <row r="8147" spans="1:8" x14ac:dyDescent="0.2">
      <c r="A8147" s="132"/>
      <c r="B8147" s="133"/>
      <c r="C8147" s="92"/>
      <c r="D8147" s="134"/>
      <c r="E8147" s="132"/>
      <c r="F8147" s="135"/>
      <c r="G8147" s="135"/>
      <c r="H8147" s="136"/>
    </row>
    <row r="8148" spans="1:8" x14ac:dyDescent="0.2">
      <c r="A8148" s="132"/>
      <c r="B8148" s="133"/>
      <c r="C8148" s="92"/>
      <c r="D8148" s="134"/>
      <c r="E8148" s="132"/>
      <c r="F8148" s="135"/>
      <c r="G8148" s="135"/>
      <c r="H8148" s="136"/>
    </row>
    <row r="8149" spans="1:8" x14ac:dyDescent="0.2">
      <c r="A8149" s="132"/>
      <c r="B8149" s="133"/>
      <c r="C8149" s="92"/>
      <c r="D8149" s="134"/>
      <c r="E8149" s="132"/>
      <c r="F8149" s="135"/>
      <c r="G8149" s="135"/>
      <c r="H8149" s="136"/>
    </row>
    <row r="8150" spans="1:8" x14ac:dyDescent="0.2">
      <c r="A8150" s="132"/>
      <c r="B8150" s="133"/>
      <c r="C8150" s="92"/>
      <c r="D8150" s="134"/>
      <c r="E8150" s="132"/>
      <c r="F8150" s="135"/>
      <c r="G8150" s="135"/>
      <c r="H8150" s="136"/>
    </row>
    <row r="8151" spans="1:8" x14ac:dyDescent="0.2">
      <c r="A8151" s="132"/>
      <c r="B8151" s="133"/>
      <c r="C8151" s="92"/>
      <c r="D8151" s="134"/>
      <c r="E8151" s="132"/>
      <c r="F8151" s="135"/>
      <c r="G8151" s="135"/>
      <c r="H8151" s="136"/>
    </row>
    <row r="8152" spans="1:8" x14ac:dyDescent="0.2">
      <c r="A8152" s="132"/>
      <c r="B8152" s="133"/>
      <c r="C8152" s="92"/>
      <c r="D8152" s="134"/>
      <c r="E8152" s="132"/>
      <c r="F8152" s="135"/>
      <c r="G8152" s="135"/>
      <c r="H8152" s="136"/>
    </row>
    <row r="8153" spans="1:8" x14ac:dyDescent="0.2">
      <c r="A8153" s="132"/>
      <c r="B8153" s="133"/>
      <c r="C8153" s="92"/>
      <c r="D8153" s="134"/>
      <c r="E8153" s="132"/>
      <c r="F8153" s="135"/>
      <c r="G8153" s="135"/>
      <c r="H8153" s="136"/>
    </row>
    <row r="8154" spans="1:8" x14ac:dyDescent="0.2">
      <c r="A8154" s="132"/>
      <c r="B8154" s="133"/>
      <c r="C8154" s="92"/>
      <c r="D8154" s="134"/>
      <c r="E8154" s="132"/>
      <c r="F8154" s="135"/>
      <c r="G8154" s="135"/>
      <c r="H8154" s="136"/>
    </row>
    <row r="8155" spans="1:8" x14ac:dyDescent="0.2">
      <c r="A8155" s="132"/>
      <c r="B8155" s="133"/>
      <c r="C8155" s="92"/>
      <c r="D8155" s="134"/>
      <c r="E8155" s="132"/>
      <c r="F8155" s="135"/>
      <c r="G8155" s="135"/>
      <c r="H8155" s="136"/>
    </row>
    <row r="8156" spans="1:8" x14ac:dyDescent="0.2">
      <c r="A8156" s="132"/>
      <c r="B8156" s="133"/>
      <c r="C8156" s="92"/>
      <c r="D8156" s="134"/>
      <c r="E8156" s="132"/>
      <c r="F8156" s="135"/>
      <c r="G8156" s="135"/>
      <c r="H8156" s="136"/>
    </row>
    <row r="8157" spans="1:8" x14ac:dyDescent="0.2">
      <c r="A8157" s="132"/>
      <c r="B8157" s="133"/>
      <c r="C8157" s="92"/>
      <c r="D8157" s="134"/>
      <c r="E8157" s="132"/>
      <c r="F8157" s="135"/>
      <c r="G8157" s="135"/>
      <c r="H8157" s="136"/>
    </row>
    <row r="8158" spans="1:8" x14ac:dyDescent="0.2">
      <c r="A8158" s="132"/>
      <c r="B8158" s="133"/>
      <c r="C8158" s="92"/>
      <c r="D8158" s="134"/>
      <c r="E8158" s="132"/>
      <c r="F8158" s="135"/>
      <c r="G8158" s="135"/>
      <c r="H8158" s="136"/>
    </row>
    <row r="8159" spans="1:8" x14ac:dyDescent="0.2">
      <c r="A8159" s="132"/>
      <c r="B8159" s="133"/>
      <c r="C8159" s="92"/>
      <c r="D8159" s="134"/>
      <c r="E8159" s="132"/>
      <c r="F8159" s="135"/>
      <c r="G8159" s="135"/>
      <c r="H8159" s="136"/>
    </row>
    <row r="8160" spans="1:8" x14ac:dyDescent="0.2">
      <c r="A8160" s="132"/>
      <c r="B8160" s="133"/>
      <c r="C8160" s="92"/>
      <c r="D8160" s="134"/>
      <c r="E8160" s="132"/>
      <c r="F8160" s="135"/>
      <c r="G8160" s="135"/>
      <c r="H8160" s="136"/>
    </row>
    <row r="8161" spans="1:8" x14ac:dyDescent="0.2">
      <c r="A8161" s="132"/>
      <c r="B8161" s="133"/>
      <c r="C8161" s="92"/>
      <c r="D8161" s="134"/>
      <c r="E8161" s="132"/>
      <c r="F8161" s="135"/>
      <c r="G8161" s="135"/>
      <c r="H8161" s="136"/>
    </row>
    <row r="8162" spans="1:8" x14ac:dyDescent="0.2">
      <c r="A8162" s="132"/>
      <c r="B8162" s="133"/>
      <c r="C8162" s="92"/>
      <c r="D8162" s="134"/>
      <c r="E8162" s="132"/>
      <c r="F8162" s="135"/>
      <c r="G8162" s="135"/>
      <c r="H8162" s="136"/>
    </row>
    <row r="8163" spans="1:8" x14ac:dyDescent="0.2">
      <c r="A8163" s="132"/>
      <c r="B8163" s="133"/>
      <c r="C8163" s="92"/>
      <c r="D8163" s="134"/>
      <c r="E8163" s="132"/>
      <c r="F8163" s="135"/>
      <c r="G8163" s="135"/>
      <c r="H8163" s="136"/>
    </row>
    <row r="8164" spans="1:8" x14ac:dyDescent="0.2">
      <c r="A8164" s="132"/>
      <c r="B8164" s="133"/>
      <c r="C8164" s="92"/>
      <c r="D8164" s="134"/>
      <c r="E8164" s="132"/>
      <c r="F8164" s="135"/>
      <c r="G8164" s="135"/>
      <c r="H8164" s="136"/>
    </row>
    <row r="8165" spans="1:8" x14ac:dyDescent="0.2">
      <c r="A8165" s="132"/>
      <c r="B8165" s="133"/>
      <c r="C8165" s="92"/>
      <c r="D8165" s="134"/>
      <c r="E8165" s="132"/>
      <c r="F8165" s="135"/>
      <c r="G8165" s="135"/>
      <c r="H8165" s="136"/>
    </row>
    <row r="8166" spans="1:8" x14ac:dyDescent="0.2">
      <c r="A8166" s="132"/>
      <c r="B8166" s="133"/>
      <c r="C8166" s="92"/>
      <c r="D8166" s="134"/>
      <c r="E8166" s="132"/>
      <c r="F8166" s="135"/>
      <c r="G8166" s="135"/>
      <c r="H8166" s="136"/>
    </row>
    <row r="8167" spans="1:8" x14ac:dyDescent="0.2">
      <c r="A8167" s="132"/>
      <c r="B8167" s="133"/>
      <c r="C8167" s="92"/>
      <c r="D8167" s="134"/>
      <c r="E8167" s="132"/>
      <c r="F8167" s="135"/>
      <c r="G8167" s="135"/>
      <c r="H8167" s="136"/>
    </row>
    <row r="8168" spans="1:8" x14ac:dyDescent="0.2">
      <c r="A8168" s="132"/>
      <c r="B8168" s="133"/>
      <c r="C8168" s="92"/>
      <c r="D8168" s="134"/>
      <c r="E8168" s="132"/>
      <c r="F8168" s="135"/>
      <c r="G8168" s="135"/>
      <c r="H8168" s="136"/>
    </row>
    <row r="8169" spans="1:8" x14ac:dyDescent="0.2">
      <c r="A8169" s="132"/>
      <c r="B8169" s="133"/>
      <c r="C8169" s="92"/>
      <c r="D8169" s="134"/>
      <c r="E8169" s="132"/>
      <c r="F8169" s="135"/>
      <c r="G8169" s="135"/>
      <c r="H8169" s="136"/>
    </row>
    <row r="8170" spans="1:8" x14ac:dyDescent="0.2">
      <c r="A8170" s="132"/>
      <c r="B8170" s="133"/>
      <c r="C8170" s="92"/>
      <c r="D8170" s="134"/>
      <c r="E8170" s="132"/>
      <c r="F8170" s="135"/>
      <c r="G8170" s="135"/>
      <c r="H8170" s="136"/>
    </row>
    <row r="8171" spans="1:8" x14ac:dyDescent="0.2">
      <c r="A8171" s="132"/>
      <c r="B8171" s="133"/>
      <c r="C8171" s="92"/>
      <c r="D8171" s="134"/>
      <c r="E8171" s="132"/>
      <c r="F8171" s="135"/>
      <c r="G8171" s="135"/>
      <c r="H8171" s="136"/>
    </row>
    <row r="8172" spans="1:8" x14ac:dyDescent="0.2">
      <c r="A8172" s="132"/>
      <c r="B8172" s="133"/>
      <c r="C8172" s="92"/>
      <c r="D8172" s="134"/>
      <c r="E8172" s="132"/>
      <c r="F8172" s="135"/>
      <c r="G8172" s="135"/>
      <c r="H8172" s="136"/>
    </row>
    <row r="8173" spans="1:8" x14ac:dyDescent="0.2">
      <c r="A8173" s="132"/>
      <c r="B8173" s="133"/>
      <c r="C8173" s="92"/>
      <c r="D8173" s="134"/>
      <c r="E8173" s="132"/>
      <c r="F8173" s="135"/>
      <c r="G8173" s="135"/>
      <c r="H8173" s="136"/>
    </row>
    <row r="8174" spans="1:8" x14ac:dyDescent="0.2">
      <c r="A8174" s="132"/>
      <c r="B8174" s="133"/>
      <c r="C8174" s="92"/>
      <c r="D8174" s="134"/>
      <c r="E8174" s="132"/>
      <c r="F8174" s="135"/>
      <c r="G8174" s="135"/>
      <c r="H8174" s="136"/>
    </row>
    <row r="8175" spans="1:8" x14ac:dyDescent="0.2">
      <c r="A8175" s="132"/>
      <c r="B8175" s="133"/>
      <c r="C8175" s="92"/>
      <c r="D8175" s="134"/>
      <c r="E8175" s="132"/>
      <c r="F8175" s="135"/>
      <c r="G8175" s="135"/>
      <c r="H8175" s="136"/>
    </row>
    <row r="8176" spans="1:8" x14ac:dyDescent="0.2">
      <c r="A8176" s="132"/>
      <c r="B8176" s="133"/>
      <c r="C8176" s="92"/>
      <c r="D8176" s="134"/>
      <c r="E8176" s="132"/>
      <c r="F8176" s="135"/>
      <c r="G8176" s="135"/>
      <c r="H8176" s="136"/>
    </row>
    <row r="8177" spans="1:8" x14ac:dyDescent="0.2">
      <c r="A8177" s="132"/>
      <c r="B8177" s="133"/>
      <c r="C8177" s="92"/>
      <c r="D8177" s="134"/>
      <c r="E8177" s="132"/>
      <c r="F8177" s="135"/>
      <c r="G8177" s="135"/>
      <c r="H8177" s="136"/>
    </row>
    <row r="8178" spans="1:8" x14ac:dyDescent="0.2">
      <c r="A8178" s="132"/>
      <c r="B8178" s="133"/>
      <c r="C8178" s="92"/>
      <c r="D8178" s="134"/>
      <c r="E8178" s="132"/>
      <c r="F8178" s="135"/>
      <c r="G8178" s="135"/>
      <c r="H8178" s="136"/>
    </row>
    <row r="8179" spans="1:8" x14ac:dyDescent="0.2">
      <c r="A8179" s="132"/>
      <c r="B8179" s="133"/>
      <c r="C8179" s="92"/>
      <c r="D8179" s="134"/>
      <c r="E8179" s="132"/>
      <c r="F8179" s="135"/>
      <c r="G8179" s="135"/>
      <c r="H8179" s="136"/>
    </row>
    <row r="8180" spans="1:8" x14ac:dyDescent="0.2">
      <c r="A8180" s="132"/>
      <c r="B8180" s="133"/>
      <c r="C8180" s="92"/>
      <c r="D8180" s="134"/>
      <c r="E8180" s="132"/>
      <c r="F8180" s="135"/>
      <c r="G8180" s="135"/>
      <c r="H8180" s="136"/>
    </row>
    <row r="8181" spans="1:8" x14ac:dyDescent="0.2">
      <c r="A8181" s="132"/>
      <c r="B8181" s="133"/>
      <c r="C8181" s="92"/>
      <c r="D8181" s="134"/>
      <c r="E8181" s="132"/>
      <c r="F8181" s="135"/>
      <c r="G8181" s="135"/>
      <c r="H8181" s="136"/>
    </row>
    <row r="8182" spans="1:8" x14ac:dyDescent="0.2">
      <c r="A8182" s="132"/>
      <c r="B8182" s="133"/>
      <c r="C8182" s="92"/>
      <c r="D8182" s="134"/>
      <c r="E8182" s="132"/>
      <c r="F8182" s="135"/>
      <c r="G8182" s="135"/>
      <c r="H8182" s="136"/>
    </row>
    <row r="8183" spans="1:8" x14ac:dyDescent="0.2">
      <c r="A8183" s="132"/>
      <c r="B8183" s="133"/>
      <c r="C8183" s="92"/>
      <c r="D8183" s="134"/>
      <c r="E8183" s="132"/>
      <c r="F8183" s="135"/>
      <c r="G8183" s="135"/>
      <c r="H8183" s="136"/>
    </row>
    <row r="8184" spans="1:8" x14ac:dyDescent="0.2">
      <c r="A8184" s="132"/>
      <c r="B8184" s="133"/>
      <c r="C8184" s="92"/>
      <c r="D8184" s="134"/>
      <c r="E8184" s="132"/>
      <c r="F8184" s="135"/>
      <c r="G8184" s="135"/>
      <c r="H8184" s="136"/>
    </row>
    <row r="8185" spans="1:8" x14ac:dyDescent="0.2">
      <c r="A8185" s="132"/>
      <c r="B8185" s="133"/>
      <c r="C8185" s="92"/>
      <c r="D8185" s="134"/>
      <c r="E8185" s="132"/>
      <c r="F8185" s="135"/>
      <c r="G8185" s="135"/>
      <c r="H8185" s="136"/>
    </row>
    <row r="8186" spans="1:8" x14ac:dyDescent="0.2">
      <c r="A8186" s="132"/>
      <c r="B8186" s="133"/>
      <c r="C8186" s="92"/>
      <c r="D8186" s="134"/>
      <c r="E8186" s="132"/>
      <c r="F8186" s="135"/>
      <c r="G8186" s="135"/>
      <c r="H8186" s="136"/>
    </row>
    <row r="8187" spans="1:8" x14ac:dyDescent="0.2">
      <c r="A8187" s="132"/>
      <c r="B8187" s="133"/>
      <c r="C8187" s="92"/>
      <c r="D8187" s="134"/>
      <c r="E8187" s="132"/>
      <c r="F8187" s="135"/>
      <c r="G8187" s="135"/>
      <c r="H8187" s="136"/>
    </row>
    <row r="8188" spans="1:8" x14ac:dyDescent="0.2">
      <c r="A8188" s="132"/>
      <c r="B8188" s="133"/>
      <c r="C8188" s="92"/>
      <c r="D8188" s="134"/>
      <c r="E8188" s="132"/>
      <c r="F8188" s="135"/>
      <c r="G8188" s="135"/>
      <c r="H8188" s="136"/>
    </row>
    <row r="8189" spans="1:8" x14ac:dyDescent="0.2">
      <c r="A8189" s="132"/>
      <c r="B8189" s="133"/>
      <c r="C8189" s="92"/>
      <c r="D8189" s="134"/>
      <c r="E8189" s="132"/>
      <c r="F8189" s="135"/>
      <c r="G8189" s="135"/>
      <c r="H8189" s="136"/>
    </row>
    <row r="8190" spans="1:8" x14ac:dyDescent="0.2">
      <c r="A8190" s="132"/>
      <c r="B8190" s="133"/>
      <c r="C8190" s="92"/>
      <c r="D8190" s="134"/>
      <c r="E8190" s="132"/>
      <c r="F8190" s="135"/>
      <c r="G8190" s="135"/>
      <c r="H8190" s="136"/>
    </row>
    <row r="8191" spans="1:8" x14ac:dyDescent="0.2">
      <c r="A8191" s="132"/>
      <c r="B8191" s="133"/>
      <c r="C8191" s="92"/>
      <c r="D8191" s="134"/>
      <c r="E8191" s="132"/>
      <c r="F8191" s="135"/>
      <c r="G8191" s="135"/>
      <c r="H8191" s="136"/>
    </row>
    <row r="8192" spans="1:8" x14ac:dyDescent="0.2">
      <c r="A8192" s="132"/>
      <c r="B8192" s="133"/>
      <c r="C8192" s="92"/>
      <c r="D8192" s="134"/>
      <c r="E8192" s="132"/>
      <c r="F8192" s="135"/>
      <c r="G8192" s="135"/>
      <c r="H8192" s="136"/>
    </row>
    <row r="8193" spans="1:8" x14ac:dyDescent="0.2">
      <c r="A8193" s="132"/>
      <c r="B8193" s="133"/>
      <c r="C8193" s="92"/>
      <c r="D8193" s="134"/>
      <c r="E8193" s="132"/>
      <c r="F8193" s="135"/>
      <c r="G8193" s="135"/>
      <c r="H8193" s="136"/>
    </row>
    <row r="8194" spans="1:8" x14ac:dyDescent="0.2">
      <c r="A8194" s="132"/>
      <c r="B8194" s="133"/>
      <c r="C8194" s="92"/>
      <c r="D8194" s="134"/>
      <c r="E8194" s="132"/>
      <c r="F8194" s="135"/>
      <c r="G8194" s="135"/>
      <c r="H8194" s="136"/>
    </row>
    <row r="8195" spans="1:8" x14ac:dyDescent="0.2">
      <c r="A8195" s="132"/>
      <c r="B8195" s="133"/>
      <c r="C8195" s="92"/>
      <c r="D8195" s="134"/>
      <c r="E8195" s="132"/>
      <c r="F8195" s="135"/>
      <c r="G8195" s="135"/>
      <c r="H8195" s="136"/>
    </row>
    <row r="8196" spans="1:8" x14ac:dyDescent="0.2">
      <c r="A8196" s="132"/>
      <c r="B8196" s="133"/>
      <c r="C8196" s="92"/>
      <c r="D8196" s="134"/>
      <c r="E8196" s="132"/>
      <c r="F8196" s="135"/>
      <c r="G8196" s="135"/>
      <c r="H8196" s="136"/>
    </row>
    <row r="8197" spans="1:8" x14ac:dyDescent="0.2">
      <c r="A8197" s="132"/>
      <c r="B8197" s="133"/>
      <c r="C8197" s="92"/>
      <c r="D8197" s="134"/>
      <c r="E8197" s="132"/>
      <c r="F8197" s="135"/>
      <c r="G8197" s="135"/>
      <c r="H8197" s="136"/>
    </row>
    <row r="8198" spans="1:8" x14ac:dyDescent="0.2">
      <c r="A8198" s="132"/>
      <c r="B8198" s="133"/>
      <c r="C8198" s="92"/>
      <c r="D8198" s="134"/>
      <c r="E8198" s="132"/>
      <c r="F8198" s="135"/>
      <c r="G8198" s="135"/>
      <c r="H8198" s="136"/>
    </row>
    <row r="8199" spans="1:8" x14ac:dyDescent="0.2">
      <c r="A8199" s="132"/>
      <c r="B8199" s="133"/>
      <c r="C8199" s="92"/>
      <c r="D8199" s="134"/>
      <c r="E8199" s="132"/>
      <c r="F8199" s="135"/>
      <c r="G8199" s="135"/>
      <c r="H8199" s="136"/>
    </row>
    <row r="8200" spans="1:8" x14ac:dyDescent="0.2">
      <c r="A8200" s="132"/>
      <c r="B8200" s="133"/>
      <c r="C8200" s="92"/>
      <c r="D8200" s="134"/>
      <c r="E8200" s="132"/>
      <c r="F8200" s="135"/>
      <c r="G8200" s="135"/>
      <c r="H8200" s="136"/>
    </row>
    <row r="8201" spans="1:8" x14ac:dyDescent="0.2">
      <c r="A8201" s="132"/>
      <c r="B8201" s="133"/>
      <c r="C8201" s="92"/>
      <c r="D8201" s="134"/>
      <c r="E8201" s="132"/>
      <c r="F8201" s="135"/>
      <c r="G8201" s="135"/>
      <c r="H8201" s="136"/>
    </row>
    <row r="8202" spans="1:8" x14ac:dyDescent="0.2">
      <c r="A8202" s="132"/>
      <c r="B8202" s="133"/>
      <c r="C8202" s="92"/>
      <c r="D8202" s="134"/>
      <c r="E8202" s="132"/>
      <c r="F8202" s="135"/>
      <c r="G8202" s="135"/>
      <c r="H8202" s="136"/>
    </row>
    <row r="8203" spans="1:8" x14ac:dyDescent="0.2">
      <c r="A8203" s="132"/>
      <c r="B8203" s="133"/>
      <c r="C8203" s="92"/>
      <c r="D8203" s="134"/>
      <c r="E8203" s="132"/>
      <c r="F8203" s="135"/>
      <c r="G8203" s="135"/>
      <c r="H8203" s="136"/>
    </row>
    <row r="8204" spans="1:8" x14ac:dyDescent="0.2">
      <c r="A8204" s="132"/>
      <c r="B8204" s="133"/>
      <c r="C8204" s="92"/>
      <c r="D8204" s="134"/>
      <c r="E8204" s="132"/>
      <c r="F8204" s="135"/>
      <c r="G8204" s="135"/>
      <c r="H8204" s="136"/>
    </row>
    <row r="8205" spans="1:8" x14ac:dyDescent="0.2">
      <c r="A8205" s="132"/>
      <c r="B8205" s="133"/>
      <c r="C8205" s="92"/>
      <c r="D8205" s="134"/>
      <c r="E8205" s="132"/>
      <c r="F8205" s="135"/>
      <c r="G8205" s="135"/>
      <c r="H8205" s="136"/>
    </row>
    <row r="8206" spans="1:8" x14ac:dyDescent="0.2">
      <c r="A8206" s="132"/>
      <c r="B8206" s="133"/>
      <c r="C8206" s="92"/>
      <c r="D8206" s="134"/>
      <c r="E8206" s="132"/>
      <c r="F8206" s="135"/>
      <c r="G8206" s="135"/>
      <c r="H8206" s="136"/>
    </row>
    <row r="8207" spans="1:8" x14ac:dyDescent="0.2">
      <c r="A8207" s="132"/>
      <c r="B8207" s="133"/>
      <c r="C8207" s="92"/>
      <c r="D8207" s="134"/>
      <c r="E8207" s="132"/>
      <c r="F8207" s="135"/>
      <c r="G8207" s="135"/>
      <c r="H8207" s="136"/>
    </row>
    <row r="8208" spans="1:8" x14ac:dyDescent="0.2">
      <c r="A8208" s="132"/>
      <c r="B8208" s="133"/>
      <c r="C8208" s="92"/>
      <c r="D8208" s="134"/>
      <c r="E8208" s="132"/>
      <c r="F8208" s="135"/>
      <c r="G8208" s="135"/>
      <c r="H8208" s="136"/>
    </row>
    <row r="8209" spans="1:8" x14ac:dyDescent="0.2">
      <c r="A8209" s="132"/>
      <c r="B8209" s="133"/>
      <c r="C8209" s="92"/>
      <c r="D8209" s="134"/>
      <c r="E8209" s="132"/>
      <c r="F8209" s="135"/>
      <c r="G8209" s="135"/>
      <c r="H8209" s="136"/>
    </row>
    <row r="8210" spans="1:8" x14ac:dyDescent="0.2">
      <c r="A8210" s="132"/>
      <c r="B8210" s="133"/>
      <c r="C8210" s="92"/>
      <c r="D8210" s="134"/>
      <c r="E8210" s="132"/>
      <c r="F8210" s="135"/>
      <c r="G8210" s="135"/>
      <c r="H8210" s="136"/>
    </row>
    <row r="8211" spans="1:8" x14ac:dyDescent="0.2">
      <c r="A8211" s="132"/>
      <c r="B8211" s="133"/>
      <c r="C8211" s="92"/>
      <c r="D8211" s="134"/>
      <c r="E8211" s="132"/>
      <c r="F8211" s="135"/>
      <c r="G8211" s="135"/>
      <c r="H8211" s="136"/>
    </row>
    <row r="8212" spans="1:8" x14ac:dyDescent="0.2">
      <c r="A8212" s="132"/>
      <c r="B8212" s="133"/>
      <c r="C8212" s="92"/>
      <c r="D8212" s="134"/>
      <c r="E8212" s="132"/>
      <c r="F8212" s="135"/>
      <c r="G8212" s="135"/>
      <c r="H8212" s="136"/>
    </row>
    <row r="8213" spans="1:8" x14ac:dyDescent="0.2">
      <c r="A8213" s="132"/>
      <c r="B8213" s="133"/>
      <c r="C8213" s="92"/>
      <c r="D8213" s="134"/>
      <c r="E8213" s="132"/>
      <c r="F8213" s="135"/>
      <c r="G8213" s="135"/>
      <c r="H8213" s="136"/>
    </row>
    <row r="8214" spans="1:8" x14ac:dyDescent="0.2">
      <c r="A8214" s="132"/>
      <c r="B8214" s="133"/>
      <c r="C8214" s="92"/>
      <c r="D8214" s="134"/>
      <c r="E8214" s="132"/>
      <c r="F8214" s="135"/>
      <c r="G8214" s="135"/>
      <c r="H8214" s="136"/>
    </row>
    <row r="8215" spans="1:8" x14ac:dyDescent="0.2">
      <c r="A8215" s="132"/>
      <c r="B8215" s="133"/>
      <c r="C8215" s="92"/>
      <c r="D8215" s="134"/>
      <c r="E8215" s="132"/>
      <c r="F8215" s="135"/>
      <c r="G8215" s="135"/>
      <c r="H8215" s="136"/>
    </row>
    <row r="8216" spans="1:8" x14ac:dyDescent="0.2">
      <c r="A8216" s="132"/>
      <c r="B8216" s="133"/>
      <c r="C8216" s="92"/>
      <c r="D8216" s="134"/>
      <c r="E8216" s="132"/>
      <c r="F8216" s="135"/>
      <c r="G8216" s="135"/>
      <c r="H8216" s="136"/>
    </row>
    <row r="8217" spans="1:8" x14ac:dyDescent="0.2">
      <c r="A8217" s="132"/>
      <c r="B8217" s="133"/>
      <c r="C8217" s="92"/>
      <c r="D8217" s="134"/>
      <c r="E8217" s="132"/>
      <c r="F8217" s="135"/>
      <c r="G8217" s="135"/>
      <c r="H8217" s="136"/>
    </row>
    <row r="8218" spans="1:8" x14ac:dyDescent="0.2">
      <c r="A8218" s="132"/>
      <c r="B8218" s="133"/>
      <c r="C8218" s="92"/>
      <c r="D8218" s="134"/>
      <c r="E8218" s="132"/>
      <c r="F8218" s="135"/>
      <c r="G8218" s="135"/>
      <c r="H8218" s="136"/>
    </row>
    <row r="8219" spans="1:8" x14ac:dyDescent="0.2">
      <c r="A8219" s="132"/>
      <c r="B8219" s="133"/>
      <c r="C8219" s="92"/>
      <c r="D8219" s="134"/>
      <c r="E8219" s="132"/>
      <c r="F8219" s="135"/>
      <c r="G8219" s="135"/>
      <c r="H8219" s="136"/>
    </row>
    <row r="8220" spans="1:8" x14ac:dyDescent="0.2">
      <c r="A8220" s="132"/>
      <c r="B8220" s="133"/>
      <c r="C8220" s="92"/>
      <c r="D8220" s="134"/>
      <c r="E8220" s="132"/>
      <c r="F8220" s="135"/>
      <c r="G8220" s="135"/>
      <c r="H8220" s="136"/>
    </row>
    <row r="8221" spans="1:8" x14ac:dyDescent="0.2">
      <c r="A8221" s="132"/>
      <c r="B8221" s="133"/>
      <c r="C8221" s="92"/>
      <c r="D8221" s="134"/>
      <c r="E8221" s="132"/>
      <c r="F8221" s="135"/>
      <c r="G8221" s="135"/>
      <c r="H8221" s="136"/>
    </row>
    <row r="8222" spans="1:8" x14ac:dyDescent="0.2">
      <c r="A8222" s="132"/>
      <c r="B8222" s="133"/>
      <c r="C8222" s="92"/>
      <c r="D8222" s="134"/>
      <c r="E8222" s="132"/>
      <c r="F8222" s="135"/>
      <c r="G8222" s="135"/>
      <c r="H8222" s="136"/>
    </row>
    <row r="8223" spans="1:8" x14ac:dyDescent="0.2">
      <c r="A8223" s="132"/>
      <c r="B8223" s="133"/>
      <c r="C8223" s="92"/>
      <c r="D8223" s="134"/>
      <c r="E8223" s="132"/>
      <c r="F8223" s="135"/>
      <c r="G8223" s="135"/>
      <c r="H8223" s="136"/>
    </row>
    <row r="8224" spans="1:8" x14ac:dyDescent="0.2">
      <c r="A8224" s="132"/>
      <c r="B8224" s="133"/>
      <c r="C8224" s="92"/>
      <c r="D8224" s="134"/>
      <c r="E8224" s="132"/>
      <c r="F8224" s="135"/>
      <c r="G8224" s="135"/>
      <c r="H8224" s="136"/>
    </row>
    <row r="8225" spans="1:8" x14ac:dyDescent="0.2">
      <c r="A8225" s="132"/>
      <c r="B8225" s="133"/>
      <c r="C8225" s="92"/>
      <c r="D8225" s="134"/>
      <c r="E8225" s="132"/>
      <c r="F8225" s="135"/>
      <c r="G8225" s="135"/>
      <c r="H8225" s="136"/>
    </row>
    <row r="8226" spans="1:8" x14ac:dyDescent="0.2">
      <c r="A8226" s="132"/>
      <c r="B8226" s="133"/>
      <c r="C8226" s="92"/>
      <c r="D8226" s="134"/>
      <c r="E8226" s="132"/>
      <c r="F8226" s="135"/>
      <c r="G8226" s="135"/>
      <c r="H8226" s="136"/>
    </row>
    <row r="8227" spans="1:8" x14ac:dyDescent="0.2">
      <c r="A8227" s="132"/>
      <c r="B8227" s="133"/>
      <c r="C8227" s="92"/>
      <c r="D8227" s="134"/>
      <c r="E8227" s="132"/>
      <c r="F8227" s="135"/>
      <c r="G8227" s="135"/>
      <c r="H8227" s="136"/>
    </row>
    <row r="8228" spans="1:8" x14ac:dyDescent="0.2">
      <c r="A8228" s="132"/>
      <c r="B8228" s="133"/>
      <c r="C8228" s="92"/>
      <c r="D8228" s="134"/>
      <c r="E8228" s="132"/>
      <c r="F8228" s="135"/>
      <c r="G8228" s="135"/>
      <c r="H8228" s="136"/>
    </row>
    <row r="8229" spans="1:8" x14ac:dyDescent="0.2">
      <c r="A8229" s="132"/>
      <c r="B8229" s="133"/>
      <c r="C8229" s="92"/>
      <c r="D8229" s="134"/>
      <c r="E8229" s="132"/>
      <c r="F8229" s="135"/>
      <c r="G8229" s="135"/>
      <c r="H8229" s="136"/>
    </row>
    <row r="8230" spans="1:8" x14ac:dyDescent="0.2">
      <c r="A8230" s="132"/>
      <c r="B8230" s="133"/>
      <c r="C8230" s="92"/>
      <c r="D8230" s="134"/>
      <c r="E8230" s="132"/>
      <c r="F8230" s="135"/>
      <c r="G8230" s="135"/>
      <c r="H8230" s="136"/>
    </row>
    <row r="8231" spans="1:8" x14ac:dyDescent="0.2">
      <c r="A8231" s="132"/>
      <c r="B8231" s="133"/>
      <c r="C8231" s="92"/>
      <c r="D8231" s="134"/>
      <c r="E8231" s="132"/>
      <c r="F8231" s="135"/>
      <c r="G8231" s="135"/>
      <c r="H8231" s="136"/>
    </row>
    <row r="8232" spans="1:8" x14ac:dyDescent="0.2">
      <c r="A8232" s="132"/>
      <c r="B8232" s="133"/>
      <c r="C8232" s="92"/>
      <c r="D8232" s="134"/>
      <c r="E8232" s="132"/>
      <c r="F8232" s="135"/>
      <c r="G8232" s="135"/>
      <c r="H8232" s="136"/>
    </row>
    <row r="8233" spans="1:8" x14ac:dyDescent="0.2">
      <c r="A8233" s="132"/>
      <c r="B8233" s="133"/>
      <c r="C8233" s="92"/>
      <c r="D8233" s="134"/>
      <c r="E8233" s="132"/>
      <c r="F8233" s="135"/>
      <c r="G8233" s="135"/>
      <c r="H8233" s="136"/>
    </row>
    <row r="8234" spans="1:8" x14ac:dyDescent="0.2">
      <c r="A8234" s="132"/>
      <c r="B8234" s="133"/>
      <c r="C8234" s="92"/>
      <c r="D8234" s="134"/>
      <c r="E8234" s="132"/>
      <c r="F8234" s="135"/>
      <c r="G8234" s="135"/>
      <c r="H8234" s="136"/>
    </row>
    <row r="8235" spans="1:8" x14ac:dyDescent="0.2">
      <c r="A8235" s="132"/>
      <c r="B8235" s="133"/>
      <c r="C8235" s="92"/>
      <c r="D8235" s="134"/>
      <c r="E8235" s="132"/>
      <c r="F8235" s="135"/>
      <c r="G8235" s="135"/>
      <c r="H8235" s="136"/>
    </row>
    <row r="8236" spans="1:8" x14ac:dyDescent="0.2">
      <c r="A8236" s="132"/>
      <c r="B8236" s="133"/>
      <c r="C8236" s="92"/>
      <c r="D8236" s="134"/>
      <c r="E8236" s="132"/>
      <c r="F8236" s="135"/>
      <c r="G8236" s="135"/>
      <c r="H8236" s="136"/>
    </row>
    <row r="8237" spans="1:8" x14ac:dyDescent="0.2">
      <c r="A8237" s="132"/>
      <c r="B8237" s="133"/>
      <c r="C8237" s="92"/>
      <c r="D8237" s="134"/>
      <c r="E8237" s="132"/>
      <c r="F8237" s="135"/>
      <c r="G8237" s="135"/>
      <c r="H8237" s="136"/>
    </row>
    <row r="8238" spans="1:8" x14ac:dyDescent="0.2">
      <c r="A8238" s="132"/>
      <c r="B8238" s="133"/>
      <c r="C8238" s="92"/>
      <c r="D8238" s="134"/>
      <c r="E8238" s="132"/>
      <c r="F8238" s="135"/>
      <c r="G8238" s="135"/>
      <c r="H8238" s="136"/>
    </row>
    <row r="8239" spans="1:8" x14ac:dyDescent="0.2">
      <c r="A8239" s="132"/>
      <c r="B8239" s="133"/>
      <c r="C8239" s="92"/>
      <c r="D8239" s="134"/>
      <c r="E8239" s="132"/>
      <c r="F8239" s="135"/>
      <c r="G8239" s="135"/>
      <c r="H8239" s="136"/>
    </row>
    <row r="8240" spans="1:8" x14ac:dyDescent="0.2">
      <c r="A8240" s="132"/>
      <c r="B8240" s="133"/>
      <c r="C8240" s="92"/>
      <c r="D8240" s="134"/>
      <c r="E8240" s="132"/>
      <c r="F8240" s="135"/>
      <c r="G8240" s="135"/>
      <c r="H8240" s="136"/>
    </row>
    <row r="8241" spans="1:8" x14ac:dyDescent="0.2">
      <c r="A8241" s="132"/>
      <c r="B8241" s="133"/>
      <c r="C8241" s="92"/>
      <c r="D8241" s="134"/>
      <c r="E8241" s="132"/>
      <c r="F8241" s="135"/>
      <c r="G8241" s="135"/>
      <c r="H8241" s="136"/>
    </row>
    <row r="8242" spans="1:8" x14ac:dyDescent="0.2">
      <c r="A8242" s="132"/>
      <c r="B8242" s="133"/>
      <c r="C8242" s="92"/>
      <c r="D8242" s="134"/>
      <c r="E8242" s="132"/>
      <c r="F8242" s="135"/>
      <c r="G8242" s="135"/>
      <c r="H8242" s="136"/>
    </row>
    <row r="8243" spans="1:8" x14ac:dyDescent="0.2">
      <c r="A8243" s="132"/>
      <c r="B8243" s="133"/>
      <c r="C8243" s="92"/>
      <c r="D8243" s="134"/>
      <c r="E8243" s="132"/>
      <c r="F8243" s="135"/>
      <c r="G8243" s="135"/>
      <c r="H8243" s="136"/>
    </row>
    <row r="8244" spans="1:8" x14ac:dyDescent="0.2">
      <c r="A8244" s="132"/>
      <c r="B8244" s="133"/>
      <c r="C8244" s="92"/>
      <c r="D8244" s="134"/>
      <c r="E8244" s="132"/>
      <c r="F8244" s="135"/>
      <c r="G8244" s="135"/>
      <c r="H8244" s="136"/>
    </row>
    <row r="8245" spans="1:8" x14ac:dyDescent="0.2">
      <c r="A8245" s="132"/>
      <c r="B8245" s="133"/>
      <c r="C8245" s="92"/>
      <c r="D8245" s="134"/>
      <c r="E8245" s="132"/>
      <c r="F8245" s="135"/>
      <c r="G8245" s="135"/>
      <c r="H8245" s="136"/>
    </row>
    <row r="8246" spans="1:8" x14ac:dyDescent="0.2">
      <c r="A8246" s="132"/>
      <c r="B8246" s="133"/>
      <c r="C8246" s="92"/>
      <c r="D8246" s="134"/>
      <c r="E8246" s="132"/>
      <c r="F8246" s="135"/>
      <c r="G8246" s="135"/>
      <c r="H8246" s="136"/>
    </row>
    <row r="8247" spans="1:8" x14ac:dyDescent="0.2">
      <c r="A8247" s="132"/>
      <c r="B8247" s="133"/>
      <c r="C8247" s="92"/>
      <c r="D8247" s="134"/>
      <c r="E8247" s="132"/>
      <c r="F8247" s="135"/>
      <c r="G8247" s="135"/>
      <c r="H8247" s="136"/>
    </row>
    <row r="8248" spans="1:8" x14ac:dyDescent="0.2">
      <c r="A8248" s="132"/>
      <c r="B8248" s="133"/>
      <c r="C8248" s="92"/>
      <c r="D8248" s="134"/>
      <c r="E8248" s="132"/>
      <c r="F8248" s="135"/>
      <c r="G8248" s="135"/>
      <c r="H8248" s="136"/>
    </row>
    <row r="8249" spans="1:8" x14ac:dyDescent="0.2">
      <c r="A8249" s="132"/>
      <c r="B8249" s="133"/>
      <c r="C8249" s="92"/>
      <c r="D8249" s="134"/>
      <c r="E8249" s="132"/>
      <c r="F8249" s="135"/>
      <c r="G8249" s="135"/>
      <c r="H8249" s="136"/>
    </row>
    <row r="8250" spans="1:8" x14ac:dyDescent="0.2">
      <c r="A8250" s="132"/>
      <c r="B8250" s="133"/>
      <c r="C8250" s="92"/>
      <c r="D8250" s="134"/>
      <c r="E8250" s="132"/>
      <c r="F8250" s="135"/>
      <c r="G8250" s="135"/>
      <c r="H8250" s="136"/>
    </row>
    <row r="8251" spans="1:8" x14ac:dyDescent="0.2">
      <c r="A8251" s="132"/>
      <c r="B8251" s="133"/>
      <c r="C8251" s="92"/>
      <c r="D8251" s="134"/>
      <c r="E8251" s="132"/>
      <c r="F8251" s="135"/>
      <c r="G8251" s="135"/>
      <c r="H8251" s="136"/>
    </row>
    <row r="8252" spans="1:8" x14ac:dyDescent="0.2">
      <c r="A8252" s="132"/>
      <c r="B8252" s="133"/>
      <c r="C8252" s="92"/>
      <c r="D8252" s="134"/>
      <c r="E8252" s="132"/>
      <c r="F8252" s="135"/>
      <c r="G8252" s="135"/>
      <c r="H8252" s="136"/>
    </row>
    <row r="8253" spans="1:8" x14ac:dyDescent="0.2">
      <c r="A8253" s="132"/>
      <c r="B8253" s="133"/>
      <c r="C8253" s="92"/>
      <c r="D8253" s="134"/>
      <c r="E8253" s="132"/>
      <c r="F8253" s="135"/>
      <c r="G8253" s="135"/>
      <c r="H8253" s="136"/>
    </row>
    <row r="8254" spans="1:8" x14ac:dyDescent="0.2">
      <c r="A8254" s="132"/>
      <c r="B8254" s="133"/>
      <c r="C8254" s="92"/>
      <c r="D8254" s="134"/>
      <c r="E8254" s="132"/>
      <c r="F8254" s="135"/>
      <c r="G8254" s="135"/>
      <c r="H8254" s="136"/>
    </row>
    <row r="8255" spans="1:8" x14ac:dyDescent="0.2">
      <c r="A8255" s="132"/>
      <c r="B8255" s="133"/>
      <c r="C8255" s="92"/>
      <c r="D8255" s="134"/>
      <c r="E8255" s="132"/>
      <c r="F8255" s="135"/>
      <c r="G8255" s="135"/>
      <c r="H8255" s="136"/>
    </row>
    <row r="8256" spans="1:8" x14ac:dyDescent="0.2">
      <c r="A8256" s="132"/>
      <c r="B8256" s="133"/>
      <c r="C8256" s="92"/>
      <c r="D8256" s="134"/>
      <c r="E8256" s="132"/>
      <c r="F8256" s="135"/>
      <c r="G8256" s="135"/>
      <c r="H8256" s="136"/>
    </row>
    <row r="8257" spans="1:8" x14ac:dyDescent="0.2">
      <c r="A8257" s="132"/>
      <c r="B8257" s="133"/>
      <c r="C8257" s="92"/>
      <c r="D8257" s="134"/>
      <c r="E8257" s="132"/>
      <c r="F8257" s="135"/>
      <c r="G8257" s="135"/>
      <c r="H8257" s="136"/>
    </row>
    <row r="8258" spans="1:8" x14ac:dyDescent="0.2">
      <c r="A8258" s="132"/>
      <c r="B8258" s="133"/>
      <c r="C8258" s="92"/>
      <c r="D8258" s="134"/>
      <c r="E8258" s="132"/>
      <c r="F8258" s="135"/>
      <c r="G8258" s="135"/>
      <c r="H8258" s="136"/>
    </row>
    <row r="8259" spans="1:8" x14ac:dyDescent="0.2">
      <c r="A8259" s="132"/>
      <c r="B8259" s="133"/>
      <c r="C8259" s="92"/>
      <c r="D8259" s="134"/>
      <c r="E8259" s="132"/>
      <c r="F8259" s="135"/>
      <c r="G8259" s="135"/>
      <c r="H8259" s="136"/>
    </row>
    <row r="8260" spans="1:8" x14ac:dyDescent="0.2">
      <c r="A8260" s="132"/>
      <c r="B8260" s="133"/>
      <c r="C8260" s="92"/>
      <c r="D8260" s="134"/>
      <c r="E8260" s="132"/>
      <c r="F8260" s="135"/>
      <c r="G8260" s="135"/>
      <c r="H8260" s="136"/>
    </row>
    <row r="8261" spans="1:8" x14ac:dyDescent="0.2">
      <c r="A8261" s="132"/>
      <c r="B8261" s="133"/>
      <c r="C8261" s="92"/>
      <c r="D8261" s="134"/>
      <c r="E8261" s="132"/>
      <c r="F8261" s="135"/>
      <c r="G8261" s="135"/>
      <c r="H8261" s="136"/>
    </row>
    <row r="8262" spans="1:8" x14ac:dyDescent="0.2">
      <c r="A8262" s="132"/>
      <c r="B8262" s="133"/>
      <c r="C8262" s="92"/>
      <c r="D8262" s="134"/>
      <c r="E8262" s="132"/>
      <c r="F8262" s="135"/>
      <c r="G8262" s="135"/>
      <c r="H8262" s="136"/>
    </row>
    <row r="8263" spans="1:8" x14ac:dyDescent="0.2">
      <c r="A8263" s="132"/>
      <c r="B8263" s="133"/>
      <c r="C8263" s="92"/>
      <c r="D8263" s="134"/>
      <c r="E8263" s="132"/>
      <c r="F8263" s="135"/>
      <c r="G8263" s="135"/>
      <c r="H8263" s="136"/>
    </row>
    <row r="8264" spans="1:8" x14ac:dyDescent="0.2">
      <c r="A8264" s="132"/>
      <c r="B8264" s="133"/>
      <c r="C8264" s="92"/>
      <c r="D8264" s="134"/>
      <c r="E8264" s="132"/>
      <c r="F8264" s="135"/>
      <c r="G8264" s="135"/>
      <c r="H8264" s="136"/>
    </row>
    <row r="8265" spans="1:8" x14ac:dyDescent="0.2">
      <c r="A8265" s="132"/>
      <c r="B8265" s="133"/>
      <c r="C8265" s="92"/>
      <c r="D8265" s="134"/>
      <c r="E8265" s="132"/>
      <c r="F8265" s="135"/>
      <c r="G8265" s="135"/>
      <c r="H8265" s="136"/>
    </row>
    <row r="8266" spans="1:8" x14ac:dyDescent="0.2">
      <c r="A8266" s="132"/>
      <c r="B8266" s="133"/>
      <c r="C8266" s="92"/>
      <c r="D8266" s="134"/>
      <c r="E8266" s="132"/>
      <c r="F8266" s="135"/>
      <c r="G8266" s="135"/>
      <c r="H8266" s="136"/>
    </row>
    <row r="8267" spans="1:8" x14ac:dyDescent="0.2">
      <c r="A8267" s="132"/>
      <c r="B8267" s="133"/>
      <c r="C8267" s="92"/>
      <c r="D8267" s="134"/>
      <c r="E8267" s="132"/>
      <c r="F8267" s="135"/>
      <c r="G8267" s="135"/>
      <c r="H8267" s="136"/>
    </row>
    <row r="8268" spans="1:8" x14ac:dyDescent="0.2">
      <c r="A8268" s="132"/>
      <c r="B8268" s="133"/>
      <c r="C8268" s="92"/>
      <c r="D8268" s="134"/>
      <c r="E8268" s="132"/>
      <c r="F8268" s="135"/>
      <c r="G8268" s="135"/>
      <c r="H8268" s="136"/>
    </row>
    <row r="8269" spans="1:8" x14ac:dyDescent="0.2">
      <c r="A8269" s="132"/>
      <c r="B8269" s="133"/>
      <c r="C8269" s="92"/>
      <c r="D8269" s="134"/>
      <c r="E8269" s="132"/>
      <c r="F8269" s="135"/>
      <c r="G8269" s="135"/>
      <c r="H8269" s="136"/>
    </row>
    <row r="8270" spans="1:8" x14ac:dyDescent="0.2">
      <c r="A8270" s="132"/>
      <c r="B8270" s="133"/>
      <c r="C8270" s="92"/>
      <c r="D8270" s="134"/>
      <c r="E8270" s="132"/>
      <c r="F8270" s="135"/>
      <c r="G8270" s="135"/>
      <c r="H8270" s="136"/>
    </row>
    <row r="8271" spans="1:8" x14ac:dyDescent="0.2">
      <c r="A8271" s="132"/>
      <c r="B8271" s="133"/>
      <c r="C8271" s="92"/>
      <c r="D8271" s="134"/>
      <c r="E8271" s="132"/>
      <c r="F8271" s="135"/>
      <c r="G8271" s="135"/>
      <c r="H8271" s="136"/>
    </row>
    <row r="8272" spans="1:8" x14ac:dyDescent="0.2">
      <c r="A8272" s="132"/>
      <c r="B8272" s="133"/>
      <c r="C8272" s="92"/>
      <c r="D8272" s="134"/>
      <c r="E8272" s="132"/>
      <c r="F8272" s="135"/>
      <c r="G8272" s="135"/>
      <c r="H8272" s="136"/>
    </row>
    <row r="8273" spans="1:8" x14ac:dyDescent="0.2">
      <c r="A8273" s="132"/>
      <c r="B8273" s="133"/>
      <c r="C8273" s="92"/>
      <c r="D8273" s="134"/>
      <c r="E8273" s="132"/>
      <c r="F8273" s="135"/>
      <c r="G8273" s="135"/>
      <c r="H8273" s="136"/>
    </row>
    <row r="8274" spans="1:8" x14ac:dyDescent="0.2">
      <c r="A8274" s="132"/>
      <c r="B8274" s="133"/>
      <c r="C8274" s="92"/>
      <c r="D8274" s="134"/>
      <c r="E8274" s="132"/>
      <c r="F8274" s="135"/>
      <c r="G8274" s="135"/>
      <c r="H8274" s="136"/>
    </row>
    <row r="8275" spans="1:8" x14ac:dyDescent="0.2">
      <c r="A8275" s="132"/>
      <c r="B8275" s="133"/>
      <c r="C8275" s="92"/>
      <c r="D8275" s="134"/>
      <c r="E8275" s="132"/>
      <c r="F8275" s="135"/>
      <c r="G8275" s="135"/>
      <c r="H8275" s="136"/>
    </row>
    <row r="8276" spans="1:8" x14ac:dyDescent="0.2">
      <c r="A8276" s="132"/>
      <c r="B8276" s="133"/>
      <c r="C8276" s="92"/>
      <c r="D8276" s="134"/>
      <c r="E8276" s="132"/>
      <c r="F8276" s="135"/>
      <c r="G8276" s="135"/>
      <c r="H8276" s="136"/>
    </row>
    <row r="8277" spans="1:8" x14ac:dyDescent="0.2">
      <c r="A8277" s="132"/>
      <c r="B8277" s="133"/>
      <c r="C8277" s="92"/>
      <c r="D8277" s="134"/>
      <c r="E8277" s="132"/>
      <c r="F8277" s="135"/>
      <c r="G8277" s="135"/>
      <c r="H8277" s="136"/>
    </row>
    <row r="8278" spans="1:8" x14ac:dyDescent="0.2">
      <c r="A8278" s="132"/>
      <c r="B8278" s="133"/>
      <c r="C8278" s="92"/>
      <c r="D8278" s="134"/>
      <c r="E8278" s="132"/>
      <c r="F8278" s="135"/>
      <c r="G8278" s="135"/>
      <c r="H8278" s="136"/>
    </row>
    <row r="8279" spans="1:8" x14ac:dyDescent="0.2">
      <c r="A8279" s="132"/>
      <c r="B8279" s="133"/>
      <c r="C8279" s="92"/>
      <c r="D8279" s="134"/>
      <c r="E8279" s="132"/>
      <c r="F8279" s="135"/>
      <c r="G8279" s="135"/>
      <c r="H8279" s="136"/>
    </row>
    <row r="8280" spans="1:8" x14ac:dyDescent="0.2">
      <c r="A8280" s="132"/>
      <c r="B8280" s="133"/>
      <c r="C8280" s="92"/>
      <c r="D8280" s="134"/>
      <c r="E8280" s="132"/>
      <c r="F8280" s="135"/>
      <c r="G8280" s="135"/>
      <c r="H8280" s="136"/>
    </row>
    <row r="8281" spans="1:8" x14ac:dyDescent="0.2">
      <c r="A8281" s="132"/>
      <c r="B8281" s="133"/>
      <c r="C8281" s="92"/>
      <c r="D8281" s="134"/>
      <c r="E8281" s="132"/>
      <c r="F8281" s="135"/>
      <c r="G8281" s="135"/>
      <c r="H8281" s="136"/>
    </row>
    <row r="8282" spans="1:8" x14ac:dyDescent="0.2">
      <c r="A8282" s="132"/>
      <c r="B8282" s="133"/>
      <c r="C8282" s="92"/>
      <c r="D8282" s="134"/>
      <c r="E8282" s="132"/>
      <c r="F8282" s="135"/>
      <c r="G8282" s="135"/>
      <c r="H8282" s="136"/>
    </row>
    <row r="8283" spans="1:8" x14ac:dyDescent="0.2">
      <c r="A8283" s="132"/>
      <c r="B8283" s="133"/>
      <c r="C8283" s="92"/>
      <c r="D8283" s="134"/>
      <c r="E8283" s="132"/>
      <c r="F8283" s="135"/>
      <c r="G8283" s="135"/>
      <c r="H8283" s="136"/>
    </row>
    <row r="8284" spans="1:8" x14ac:dyDescent="0.2">
      <c r="A8284" s="132"/>
      <c r="B8284" s="133"/>
      <c r="C8284" s="92"/>
      <c r="D8284" s="134"/>
      <c r="E8284" s="132"/>
      <c r="F8284" s="135"/>
      <c r="G8284" s="135"/>
      <c r="H8284" s="136"/>
    </row>
    <row r="8285" spans="1:8" x14ac:dyDescent="0.2">
      <c r="A8285" s="132"/>
      <c r="B8285" s="133"/>
      <c r="C8285" s="92"/>
      <c r="D8285" s="134"/>
      <c r="E8285" s="132"/>
      <c r="F8285" s="135"/>
      <c r="G8285" s="135"/>
      <c r="H8285" s="136"/>
    </row>
    <row r="8286" spans="1:8" x14ac:dyDescent="0.2">
      <c r="A8286" s="132"/>
      <c r="B8286" s="133"/>
      <c r="C8286" s="92"/>
      <c r="D8286" s="134"/>
      <c r="E8286" s="132"/>
      <c r="F8286" s="135"/>
      <c r="G8286" s="135"/>
      <c r="H8286" s="136"/>
    </row>
    <row r="8287" spans="1:8" x14ac:dyDescent="0.2">
      <c r="A8287" s="132"/>
      <c r="B8287" s="133"/>
      <c r="C8287" s="92"/>
      <c r="D8287" s="134"/>
      <c r="E8287" s="132"/>
      <c r="F8287" s="135"/>
      <c r="G8287" s="135"/>
      <c r="H8287" s="136"/>
    </row>
    <row r="8288" spans="1:8" x14ac:dyDescent="0.2">
      <c r="A8288" s="132"/>
      <c r="B8288" s="133"/>
      <c r="C8288" s="92"/>
      <c r="D8288" s="134"/>
      <c r="E8288" s="132"/>
      <c r="F8288" s="135"/>
      <c r="G8288" s="135"/>
      <c r="H8288" s="136"/>
    </row>
    <row r="8289" spans="1:8" x14ac:dyDescent="0.2">
      <c r="A8289" s="132"/>
      <c r="B8289" s="133"/>
      <c r="C8289" s="92"/>
      <c r="D8289" s="134"/>
      <c r="E8289" s="132"/>
      <c r="F8289" s="135"/>
      <c r="G8289" s="135"/>
      <c r="H8289" s="136"/>
    </row>
    <row r="8290" spans="1:8" x14ac:dyDescent="0.2">
      <c r="A8290" s="132"/>
      <c r="B8290" s="133"/>
      <c r="C8290" s="92"/>
      <c r="D8290" s="134"/>
      <c r="E8290" s="132"/>
      <c r="F8290" s="135"/>
      <c r="G8290" s="135"/>
      <c r="H8290" s="136"/>
    </row>
    <row r="8291" spans="1:8" x14ac:dyDescent="0.2">
      <c r="A8291" s="132"/>
      <c r="B8291" s="133"/>
      <c r="C8291" s="92"/>
      <c r="D8291" s="134"/>
      <c r="E8291" s="132"/>
      <c r="F8291" s="135"/>
      <c r="G8291" s="135"/>
      <c r="H8291" s="136"/>
    </row>
    <row r="8292" spans="1:8" x14ac:dyDescent="0.2">
      <c r="A8292" s="132"/>
      <c r="B8292" s="133"/>
      <c r="C8292" s="92"/>
      <c r="D8292" s="134"/>
      <c r="E8292" s="132"/>
      <c r="F8292" s="135"/>
      <c r="G8292" s="135"/>
      <c r="H8292" s="136"/>
    </row>
    <row r="8293" spans="1:8" x14ac:dyDescent="0.2">
      <c r="A8293" s="132"/>
      <c r="B8293" s="133"/>
      <c r="C8293" s="92"/>
      <c r="D8293" s="134"/>
      <c r="E8293" s="132"/>
      <c r="F8293" s="135"/>
      <c r="G8293" s="135"/>
      <c r="H8293" s="136"/>
    </row>
    <row r="8294" spans="1:8" x14ac:dyDescent="0.2">
      <c r="A8294" s="132"/>
      <c r="B8294" s="133"/>
      <c r="C8294" s="92"/>
      <c r="D8294" s="134"/>
      <c r="E8294" s="132"/>
      <c r="F8294" s="135"/>
      <c r="G8294" s="135"/>
      <c r="H8294" s="136"/>
    </row>
    <row r="8295" spans="1:8" x14ac:dyDescent="0.2">
      <c r="A8295" s="132"/>
      <c r="B8295" s="133"/>
      <c r="C8295" s="92"/>
      <c r="D8295" s="134"/>
      <c r="E8295" s="132"/>
      <c r="F8295" s="135"/>
      <c r="G8295" s="135"/>
      <c r="H8295" s="136"/>
    </row>
    <row r="8296" spans="1:8" x14ac:dyDescent="0.2">
      <c r="A8296" s="132"/>
      <c r="B8296" s="133"/>
      <c r="C8296" s="92"/>
      <c r="D8296" s="134"/>
      <c r="E8296" s="132"/>
      <c r="F8296" s="135"/>
      <c r="G8296" s="135"/>
      <c r="H8296" s="136"/>
    </row>
    <row r="8297" spans="1:8" x14ac:dyDescent="0.2">
      <c r="A8297" s="132"/>
      <c r="B8297" s="133"/>
      <c r="C8297" s="92"/>
      <c r="D8297" s="134"/>
      <c r="E8297" s="132"/>
      <c r="F8297" s="135"/>
      <c r="G8297" s="135"/>
      <c r="H8297" s="136"/>
    </row>
    <row r="8298" spans="1:8" x14ac:dyDescent="0.2">
      <c r="A8298" s="132"/>
      <c r="B8298" s="133"/>
      <c r="C8298" s="92"/>
      <c r="D8298" s="134"/>
      <c r="E8298" s="132"/>
      <c r="F8298" s="135"/>
      <c r="G8298" s="135"/>
      <c r="H8298" s="136"/>
    </row>
    <row r="8299" spans="1:8" x14ac:dyDescent="0.2">
      <c r="A8299" s="132"/>
      <c r="B8299" s="133"/>
      <c r="C8299" s="92"/>
      <c r="D8299" s="134"/>
      <c r="E8299" s="132"/>
      <c r="F8299" s="135"/>
      <c r="G8299" s="135"/>
      <c r="H8299" s="136"/>
    </row>
    <row r="8300" spans="1:8" x14ac:dyDescent="0.2">
      <c r="A8300" s="132"/>
      <c r="B8300" s="133"/>
      <c r="C8300" s="92"/>
      <c r="D8300" s="134"/>
      <c r="E8300" s="132"/>
      <c r="F8300" s="135"/>
      <c r="G8300" s="135"/>
      <c r="H8300" s="136"/>
    </row>
    <row r="8301" spans="1:8" x14ac:dyDescent="0.2">
      <c r="A8301" s="132"/>
      <c r="B8301" s="133"/>
      <c r="C8301" s="92"/>
      <c r="D8301" s="134"/>
      <c r="E8301" s="132"/>
      <c r="F8301" s="135"/>
      <c r="G8301" s="135"/>
      <c r="H8301" s="136"/>
    </row>
    <row r="8302" spans="1:8" x14ac:dyDescent="0.2">
      <c r="A8302" s="132"/>
      <c r="B8302" s="133"/>
      <c r="C8302" s="92"/>
      <c r="D8302" s="134"/>
      <c r="E8302" s="132"/>
      <c r="F8302" s="135"/>
      <c r="G8302" s="135"/>
      <c r="H8302" s="136"/>
    </row>
    <row r="8303" spans="1:8" x14ac:dyDescent="0.2">
      <c r="A8303" s="132"/>
      <c r="B8303" s="133"/>
      <c r="C8303" s="92"/>
      <c r="D8303" s="134"/>
      <c r="E8303" s="132"/>
      <c r="F8303" s="135"/>
      <c r="G8303" s="135"/>
      <c r="H8303" s="136"/>
    </row>
    <row r="8304" spans="1:8" x14ac:dyDescent="0.2">
      <c r="A8304" s="132"/>
      <c r="B8304" s="133"/>
      <c r="C8304" s="92"/>
      <c r="D8304" s="134"/>
      <c r="E8304" s="132"/>
      <c r="F8304" s="135"/>
      <c r="G8304" s="135"/>
      <c r="H8304" s="136"/>
    </row>
    <row r="8305" spans="1:8" x14ac:dyDescent="0.2">
      <c r="A8305" s="132"/>
      <c r="B8305" s="133"/>
      <c r="C8305" s="92"/>
      <c r="D8305" s="134"/>
      <c r="E8305" s="132"/>
      <c r="F8305" s="135"/>
      <c r="G8305" s="135"/>
      <c r="H8305" s="136"/>
    </row>
    <row r="8306" spans="1:8" x14ac:dyDescent="0.2">
      <c r="A8306" s="132"/>
      <c r="B8306" s="133"/>
      <c r="C8306" s="92"/>
      <c r="D8306" s="134"/>
      <c r="E8306" s="132"/>
      <c r="F8306" s="135"/>
      <c r="G8306" s="135"/>
      <c r="H8306" s="136"/>
    </row>
    <row r="8307" spans="1:8" x14ac:dyDescent="0.2">
      <c r="A8307" s="132"/>
      <c r="B8307" s="133"/>
      <c r="C8307" s="92"/>
      <c r="D8307" s="134"/>
      <c r="E8307" s="132"/>
      <c r="F8307" s="135"/>
      <c r="G8307" s="135"/>
      <c r="H8307" s="136"/>
    </row>
    <row r="8308" spans="1:8" x14ac:dyDescent="0.2">
      <c r="A8308" s="132"/>
      <c r="B8308" s="133"/>
      <c r="C8308" s="92"/>
      <c r="D8308" s="134"/>
      <c r="E8308" s="132"/>
      <c r="F8308" s="135"/>
      <c r="G8308" s="135"/>
      <c r="H8308" s="136"/>
    </row>
    <row r="8309" spans="1:8" x14ac:dyDescent="0.2">
      <c r="A8309" s="132"/>
      <c r="B8309" s="133"/>
      <c r="C8309" s="92"/>
      <c r="D8309" s="134"/>
      <c r="E8309" s="132"/>
      <c r="F8309" s="135"/>
      <c r="G8309" s="135"/>
      <c r="H8309" s="136"/>
    </row>
    <row r="8310" spans="1:8" x14ac:dyDescent="0.2">
      <c r="A8310" s="132"/>
      <c r="B8310" s="133"/>
      <c r="C8310" s="92"/>
      <c r="D8310" s="134"/>
      <c r="E8310" s="132"/>
      <c r="F8310" s="135"/>
      <c r="G8310" s="135"/>
      <c r="H8310" s="136"/>
    </row>
    <row r="8311" spans="1:8" x14ac:dyDescent="0.2">
      <c r="A8311" s="132"/>
      <c r="B8311" s="133"/>
      <c r="C8311" s="92"/>
      <c r="D8311" s="134"/>
      <c r="E8311" s="132"/>
      <c r="F8311" s="135"/>
      <c r="G8311" s="135"/>
      <c r="H8311" s="136"/>
    </row>
    <row r="8312" spans="1:8" x14ac:dyDescent="0.2">
      <c r="A8312" s="132"/>
      <c r="B8312" s="133"/>
      <c r="C8312" s="92"/>
      <c r="D8312" s="134"/>
      <c r="E8312" s="132"/>
      <c r="F8312" s="135"/>
      <c r="G8312" s="135"/>
      <c r="H8312" s="136"/>
    </row>
    <row r="8313" spans="1:8" x14ac:dyDescent="0.2">
      <c r="A8313" s="132"/>
      <c r="B8313" s="133"/>
      <c r="C8313" s="92"/>
      <c r="D8313" s="134"/>
      <c r="E8313" s="132"/>
      <c r="F8313" s="135"/>
      <c r="G8313" s="135"/>
      <c r="H8313" s="136"/>
    </row>
    <row r="8314" spans="1:8" x14ac:dyDescent="0.2">
      <c r="A8314" s="132"/>
      <c r="B8314" s="133"/>
      <c r="C8314" s="92"/>
      <c r="D8314" s="134"/>
      <c r="E8314" s="132"/>
      <c r="F8314" s="135"/>
      <c r="G8314" s="135"/>
      <c r="H8314" s="136"/>
    </row>
    <row r="8315" spans="1:8" x14ac:dyDescent="0.2">
      <c r="A8315" s="132"/>
      <c r="B8315" s="133"/>
      <c r="C8315" s="92"/>
      <c r="D8315" s="134"/>
      <c r="E8315" s="132"/>
      <c r="F8315" s="135"/>
      <c r="G8315" s="135"/>
      <c r="H8315" s="136"/>
    </row>
    <row r="8316" spans="1:8" x14ac:dyDescent="0.2">
      <c r="A8316" s="132"/>
      <c r="B8316" s="133"/>
      <c r="C8316" s="92"/>
      <c r="D8316" s="134"/>
      <c r="E8316" s="132"/>
      <c r="F8316" s="135"/>
      <c r="G8316" s="135"/>
      <c r="H8316" s="136"/>
    </row>
    <row r="8317" spans="1:8" x14ac:dyDescent="0.2">
      <c r="A8317" s="132"/>
      <c r="B8317" s="133"/>
      <c r="C8317" s="92"/>
      <c r="D8317" s="134"/>
      <c r="E8317" s="132"/>
      <c r="F8317" s="135"/>
      <c r="G8317" s="135"/>
      <c r="H8317" s="136"/>
    </row>
    <row r="8318" spans="1:8" x14ac:dyDescent="0.2">
      <c r="A8318" s="132"/>
      <c r="B8318" s="133"/>
      <c r="C8318" s="92"/>
      <c r="D8318" s="134"/>
      <c r="E8318" s="132"/>
      <c r="F8318" s="135"/>
      <c r="G8318" s="135"/>
      <c r="H8318" s="136"/>
    </row>
    <row r="8319" spans="1:8" x14ac:dyDescent="0.2">
      <c r="A8319" s="132"/>
      <c r="B8319" s="133"/>
      <c r="C8319" s="92"/>
      <c r="D8319" s="134"/>
      <c r="E8319" s="132"/>
      <c r="F8319" s="135"/>
      <c r="G8319" s="135"/>
      <c r="H8319" s="136"/>
    </row>
    <row r="8320" spans="1:8" x14ac:dyDescent="0.2">
      <c r="A8320" s="132"/>
      <c r="B8320" s="133"/>
      <c r="C8320" s="92"/>
      <c r="D8320" s="134"/>
      <c r="E8320" s="132"/>
      <c r="F8320" s="135"/>
      <c r="G8320" s="135"/>
      <c r="H8320" s="136"/>
    </row>
    <row r="8321" spans="1:8" x14ac:dyDescent="0.2">
      <c r="A8321" s="132"/>
      <c r="B8321" s="133"/>
      <c r="C8321" s="92"/>
      <c r="D8321" s="134"/>
      <c r="E8321" s="132"/>
      <c r="F8321" s="135"/>
      <c r="G8321" s="135"/>
      <c r="H8321" s="136"/>
    </row>
    <row r="8322" spans="1:8" x14ac:dyDescent="0.2">
      <c r="A8322" s="132"/>
      <c r="B8322" s="133"/>
      <c r="C8322" s="92"/>
      <c r="D8322" s="134"/>
      <c r="E8322" s="132"/>
      <c r="F8322" s="135"/>
      <c r="G8322" s="135"/>
      <c r="H8322" s="136"/>
    </row>
    <row r="8323" spans="1:8" x14ac:dyDescent="0.2">
      <c r="A8323" s="132"/>
      <c r="B8323" s="133"/>
      <c r="C8323" s="92"/>
      <c r="D8323" s="134"/>
      <c r="E8323" s="132"/>
      <c r="F8323" s="135"/>
      <c r="G8323" s="135"/>
      <c r="H8323" s="136"/>
    </row>
    <row r="8324" spans="1:8" x14ac:dyDescent="0.2">
      <c r="A8324" s="132"/>
      <c r="B8324" s="133"/>
      <c r="C8324" s="92"/>
      <c r="D8324" s="134"/>
      <c r="E8324" s="132"/>
      <c r="F8324" s="135"/>
      <c r="G8324" s="135"/>
      <c r="H8324" s="136"/>
    </row>
    <row r="8325" spans="1:8" x14ac:dyDescent="0.2">
      <c r="A8325" s="132"/>
      <c r="B8325" s="133"/>
      <c r="C8325" s="92"/>
      <c r="D8325" s="134"/>
      <c r="E8325" s="132"/>
      <c r="F8325" s="135"/>
      <c r="G8325" s="135"/>
      <c r="H8325" s="136"/>
    </row>
    <row r="8326" spans="1:8" x14ac:dyDescent="0.2">
      <c r="A8326" s="132"/>
      <c r="B8326" s="133"/>
      <c r="C8326" s="92"/>
      <c r="D8326" s="134"/>
      <c r="E8326" s="132"/>
      <c r="F8326" s="135"/>
      <c r="G8326" s="135"/>
      <c r="H8326" s="136"/>
    </row>
    <row r="8327" spans="1:8" x14ac:dyDescent="0.2">
      <c r="A8327" s="132"/>
      <c r="B8327" s="133"/>
      <c r="C8327" s="92"/>
      <c r="D8327" s="134"/>
      <c r="E8327" s="132"/>
      <c r="F8327" s="135"/>
      <c r="G8327" s="135"/>
      <c r="H8327" s="136"/>
    </row>
    <row r="8328" spans="1:8" x14ac:dyDescent="0.2">
      <c r="A8328" s="132"/>
      <c r="B8328" s="133"/>
      <c r="C8328" s="92"/>
      <c r="D8328" s="134"/>
      <c r="E8328" s="132"/>
      <c r="F8328" s="135"/>
      <c r="G8328" s="135"/>
      <c r="H8328" s="136"/>
    </row>
    <row r="8329" spans="1:8" x14ac:dyDescent="0.2">
      <c r="A8329" s="132"/>
      <c r="B8329" s="133"/>
      <c r="C8329" s="92"/>
      <c r="D8329" s="134"/>
      <c r="E8329" s="132"/>
      <c r="F8329" s="135"/>
      <c r="G8329" s="135"/>
      <c r="H8329" s="136"/>
    </row>
    <row r="8330" spans="1:8" x14ac:dyDescent="0.2">
      <c r="A8330" s="132"/>
      <c r="B8330" s="133"/>
      <c r="C8330" s="92"/>
      <c r="D8330" s="134"/>
      <c r="E8330" s="132"/>
      <c r="F8330" s="135"/>
      <c r="G8330" s="135"/>
      <c r="H8330" s="136"/>
    </row>
    <row r="8331" spans="1:8" x14ac:dyDescent="0.2">
      <c r="A8331" s="132"/>
      <c r="B8331" s="133"/>
      <c r="C8331" s="92"/>
      <c r="D8331" s="134"/>
      <c r="E8331" s="132"/>
      <c r="F8331" s="135"/>
      <c r="G8331" s="135"/>
      <c r="H8331" s="136"/>
    </row>
    <row r="8332" spans="1:8" x14ac:dyDescent="0.2">
      <c r="A8332" s="132"/>
      <c r="B8332" s="133"/>
      <c r="C8332" s="92"/>
      <c r="D8332" s="134"/>
      <c r="E8332" s="132"/>
      <c r="F8332" s="135"/>
      <c r="G8332" s="135"/>
      <c r="H8332" s="136"/>
    </row>
    <row r="8333" spans="1:8" x14ac:dyDescent="0.2">
      <c r="A8333" s="132"/>
      <c r="B8333" s="133"/>
      <c r="C8333" s="92"/>
      <c r="D8333" s="134"/>
      <c r="E8333" s="132"/>
      <c r="F8333" s="135"/>
      <c r="G8333" s="135"/>
      <c r="H8333" s="136"/>
    </row>
    <row r="8334" spans="1:8" x14ac:dyDescent="0.2">
      <c r="A8334" s="132"/>
      <c r="B8334" s="133"/>
      <c r="C8334" s="92"/>
      <c r="D8334" s="134"/>
      <c r="E8334" s="132"/>
      <c r="F8334" s="135"/>
      <c r="G8334" s="135"/>
      <c r="H8334" s="136"/>
    </row>
    <row r="8335" spans="1:8" x14ac:dyDescent="0.2">
      <c r="A8335" s="132"/>
      <c r="B8335" s="133"/>
      <c r="C8335" s="92"/>
      <c r="D8335" s="134"/>
      <c r="E8335" s="132"/>
      <c r="F8335" s="135"/>
      <c r="G8335" s="135"/>
      <c r="H8335" s="136"/>
    </row>
    <row r="8336" spans="1:8" x14ac:dyDescent="0.2">
      <c r="A8336" s="132"/>
      <c r="B8336" s="133"/>
      <c r="C8336" s="92"/>
      <c r="D8336" s="134"/>
      <c r="E8336" s="132"/>
      <c r="F8336" s="135"/>
      <c r="G8336" s="135"/>
      <c r="H8336" s="136"/>
    </row>
    <row r="8337" spans="1:8" x14ac:dyDescent="0.2">
      <c r="A8337" s="132"/>
      <c r="B8337" s="133"/>
      <c r="C8337" s="92"/>
      <c r="D8337" s="134"/>
      <c r="E8337" s="132"/>
      <c r="F8337" s="135"/>
      <c r="G8337" s="135"/>
      <c r="H8337" s="136"/>
    </row>
    <row r="8338" spans="1:8" x14ac:dyDescent="0.2">
      <c r="A8338" s="132"/>
      <c r="B8338" s="133"/>
      <c r="C8338" s="92"/>
      <c r="D8338" s="134"/>
      <c r="E8338" s="132"/>
      <c r="F8338" s="135"/>
      <c r="G8338" s="135"/>
      <c r="H8338" s="136"/>
    </row>
    <row r="8339" spans="1:8" x14ac:dyDescent="0.2">
      <c r="A8339" s="132"/>
      <c r="B8339" s="133"/>
      <c r="C8339" s="92"/>
      <c r="D8339" s="134"/>
      <c r="E8339" s="132"/>
      <c r="F8339" s="135"/>
      <c r="G8339" s="135"/>
      <c r="H8339" s="136"/>
    </row>
    <row r="8340" spans="1:8" x14ac:dyDescent="0.2">
      <c r="A8340" s="132"/>
      <c r="B8340" s="133"/>
      <c r="C8340" s="92"/>
      <c r="D8340" s="134"/>
      <c r="E8340" s="132"/>
      <c r="F8340" s="135"/>
      <c r="G8340" s="135"/>
      <c r="H8340" s="136"/>
    </row>
    <row r="8341" spans="1:8" x14ac:dyDescent="0.2">
      <c r="A8341" s="132"/>
      <c r="B8341" s="133"/>
      <c r="C8341" s="92"/>
      <c r="D8341" s="134"/>
      <c r="E8341" s="132"/>
      <c r="F8341" s="135"/>
      <c r="G8341" s="135"/>
      <c r="H8341" s="136"/>
    </row>
    <row r="8342" spans="1:8" x14ac:dyDescent="0.2">
      <c r="A8342" s="132"/>
      <c r="B8342" s="133"/>
      <c r="C8342" s="92"/>
      <c r="D8342" s="134"/>
      <c r="E8342" s="132"/>
      <c r="F8342" s="135"/>
      <c r="G8342" s="135"/>
      <c r="H8342" s="136"/>
    </row>
    <row r="8343" spans="1:8" x14ac:dyDescent="0.2">
      <c r="A8343" s="132"/>
      <c r="B8343" s="133"/>
      <c r="C8343" s="92"/>
      <c r="D8343" s="134"/>
      <c r="E8343" s="132"/>
      <c r="F8343" s="135"/>
      <c r="G8343" s="135"/>
      <c r="H8343" s="136"/>
    </row>
    <row r="8344" spans="1:8" x14ac:dyDescent="0.2">
      <c r="A8344" s="132"/>
      <c r="B8344" s="133"/>
      <c r="C8344" s="92"/>
      <c r="D8344" s="134"/>
      <c r="E8344" s="132"/>
      <c r="F8344" s="135"/>
      <c r="G8344" s="135"/>
      <c r="H8344" s="136"/>
    </row>
    <row r="8345" spans="1:8" x14ac:dyDescent="0.2">
      <c r="A8345" s="132"/>
      <c r="B8345" s="133"/>
      <c r="C8345" s="92"/>
      <c r="D8345" s="134"/>
      <c r="E8345" s="132"/>
      <c r="F8345" s="135"/>
      <c r="G8345" s="135"/>
      <c r="H8345" s="136"/>
    </row>
    <row r="8346" spans="1:8" x14ac:dyDescent="0.2">
      <c r="A8346" s="132"/>
      <c r="B8346" s="133"/>
      <c r="C8346" s="92"/>
      <c r="D8346" s="134"/>
      <c r="E8346" s="132"/>
      <c r="F8346" s="135"/>
      <c r="G8346" s="135"/>
      <c r="H8346" s="136"/>
    </row>
    <row r="8347" spans="1:8" x14ac:dyDescent="0.2">
      <c r="A8347" s="132"/>
      <c r="B8347" s="133"/>
      <c r="C8347" s="92"/>
      <c r="D8347" s="134"/>
      <c r="E8347" s="132"/>
      <c r="F8347" s="135"/>
      <c r="G8347" s="135"/>
      <c r="H8347" s="136"/>
    </row>
    <row r="8348" spans="1:8" x14ac:dyDescent="0.2">
      <c r="A8348" s="132"/>
      <c r="B8348" s="133"/>
      <c r="C8348" s="92"/>
      <c r="D8348" s="134"/>
      <c r="E8348" s="132"/>
      <c r="F8348" s="135"/>
      <c r="G8348" s="135"/>
      <c r="H8348" s="136"/>
    </row>
    <row r="8349" spans="1:8" x14ac:dyDescent="0.2">
      <c r="A8349" s="132"/>
      <c r="B8349" s="133"/>
      <c r="C8349" s="92"/>
      <c r="D8349" s="134"/>
      <c r="E8349" s="132"/>
      <c r="F8349" s="135"/>
      <c r="G8349" s="135"/>
      <c r="H8349" s="136"/>
    </row>
    <row r="8350" spans="1:8" x14ac:dyDescent="0.2">
      <c r="A8350" s="132"/>
      <c r="B8350" s="133"/>
      <c r="C8350" s="92"/>
      <c r="D8350" s="134"/>
      <c r="E8350" s="132"/>
      <c r="F8350" s="135"/>
      <c r="G8350" s="135"/>
      <c r="H8350" s="136"/>
    </row>
    <row r="8351" spans="1:8" x14ac:dyDescent="0.2">
      <c r="A8351" s="132"/>
      <c r="B8351" s="133"/>
      <c r="C8351" s="92"/>
      <c r="D8351" s="134"/>
      <c r="E8351" s="132"/>
      <c r="F8351" s="135"/>
      <c r="G8351" s="135"/>
      <c r="H8351" s="136"/>
    </row>
    <row r="8352" spans="1:8" x14ac:dyDescent="0.2">
      <c r="A8352" s="132"/>
      <c r="B8352" s="133"/>
      <c r="C8352" s="92"/>
      <c r="D8352" s="134"/>
      <c r="E8352" s="132"/>
      <c r="F8352" s="135"/>
      <c r="G8352" s="135"/>
      <c r="H8352" s="136"/>
    </row>
    <row r="8353" spans="1:8" x14ac:dyDescent="0.2">
      <c r="A8353" s="132"/>
      <c r="B8353" s="133"/>
      <c r="C8353" s="92"/>
      <c r="D8353" s="134"/>
      <c r="E8353" s="132"/>
      <c r="F8353" s="135"/>
      <c r="G8353" s="135"/>
      <c r="H8353" s="136"/>
    </row>
    <row r="8354" spans="1:8" x14ac:dyDescent="0.2">
      <c r="A8354" s="132"/>
      <c r="B8354" s="133"/>
      <c r="C8354" s="92"/>
      <c r="D8354" s="134"/>
      <c r="E8354" s="132"/>
      <c r="F8354" s="135"/>
      <c r="G8354" s="135"/>
      <c r="H8354" s="136"/>
    </row>
    <row r="8355" spans="1:8" x14ac:dyDescent="0.2">
      <c r="A8355" s="132"/>
      <c r="B8355" s="133"/>
      <c r="C8355" s="92"/>
      <c r="D8355" s="134"/>
      <c r="E8355" s="132"/>
      <c r="F8355" s="135"/>
      <c r="G8355" s="135"/>
      <c r="H8355" s="136"/>
    </row>
    <row r="8356" spans="1:8" x14ac:dyDescent="0.2">
      <c r="A8356" s="132"/>
      <c r="B8356" s="133"/>
      <c r="C8356" s="92"/>
      <c r="D8356" s="134"/>
      <c r="E8356" s="132"/>
      <c r="F8356" s="135"/>
      <c r="G8356" s="135"/>
      <c r="H8356" s="136"/>
    </row>
    <row r="8357" spans="1:8" x14ac:dyDescent="0.2">
      <c r="A8357" s="132"/>
      <c r="B8357" s="133"/>
      <c r="C8357" s="92"/>
      <c r="D8357" s="134"/>
      <c r="E8357" s="132"/>
      <c r="F8357" s="135"/>
      <c r="G8357" s="135"/>
      <c r="H8357" s="136"/>
    </row>
    <row r="8358" spans="1:8" x14ac:dyDescent="0.2">
      <c r="A8358" s="132"/>
      <c r="B8358" s="133"/>
      <c r="C8358" s="92"/>
      <c r="D8358" s="134"/>
      <c r="E8358" s="132"/>
      <c r="F8358" s="135"/>
      <c r="G8358" s="135"/>
      <c r="H8358" s="136"/>
    </row>
    <row r="8359" spans="1:8" x14ac:dyDescent="0.2">
      <c r="A8359" s="132"/>
      <c r="B8359" s="133"/>
      <c r="C8359" s="92"/>
      <c r="D8359" s="134"/>
      <c r="E8359" s="132"/>
      <c r="F8359" s="135"/>
      <c r="G8359" s="135"/>
      <c r="H8359" s="136"/>
    </row>
    <row r="8360" spans="1:8" x14ac:dyDescent="0.2">
      <c r="A8360" s="132"/>
      <c r="B8360" s="133"/>
      <c r="C8360" s="92"/>
      <c r="D8360" s="134"/>
      <c r="E8360" s="132"/>
      <c r="F8360" s="135"/>
      <c r="G8360" s="135"/>
      <c r="H8360" s="136"/>
    </row>
    <row r="8361" spans="1:8" x14ac:dyDescent="0.2">
      <c r="A8361" s="132"/>
      <c r="B8361" s="133"/>
      <c r="C8361" s="92"/>
      <c r="D8361" s="134"/>
      <c r="E8361" s="132"/>
      <c r="F8361" s="135"/>
      <c r="G8361" s="135"/>
      <c r="H8361" s="136"/>
    </row>
    <row r="8362" spans="1:8" x14ac:dyDescent="0.2">
      <c r="A8362" s="132"/>
      <c r="B8362" s="133"/>
      <c r="C8362" s="92"/>
      <c r="D8362" s="134"/>
      <c r="E8362" s="132"/>
      <c r="F8362" s="135"/>
      <c r="G8362" s="135"/>
      <c r="H8362" s="136"/>
    </row>
    <row r="8363" spans="1:8" x14ac:dyDescent="0.2">
      <c r="A8363" s="132"/>
      <c r="B8363" s="133"/>
      <c r="C8363" s="92"/>
      <c r="D8363" s="134"/>
      <c r="E8363" s="132"/>
      <c r="F8363" s="135"/>
      <c r="G8363" s="135"/>
      <c r="H8363" s="136"/>
    </row>
    <row r="8364" spans="1:8" x14ac:dyDescent="0.2">
      <c r="A8364" s="132"/>
      <c r="B8364" s="133"/>
      <c r="C8364" s="92"/>
      <c r="D8364" s="134"/>
      <c r="E8364" s="132"/>
      <c r="F8364" s="135"/>
      <c r="G8364" s="135"/>
      <c r="H8364" s="136"/>
    </row>
    <row r="8365" spans="1:8" x14ac:dyDescent="0.2">
      <c r="A8365" s="132"/>
      <c r="B8365" s="133"/>
      <c r="C8365" s="92"/>
      <c r="D8365" s="134"/>
      <c r="E8365" s="132"/>
      <c r="F8365" s="135"/>
      <c r="G8365" s="135"/>
      <c r="H8365" s="136"/>
    </row>
    <row r="8366" spans="1:8" x14ac:dyDescent="0.2">
      <c r="A8366" s="132"/>
      <c r="B8366" s="133"/>
      <c r="C8366" s="92"/>
      <c r="D8366" s="134"/>
      <c r="E8366" s="132"/>
      <c r="F8366" s="135"/>
      <c r="G8366" s="135"/>
      <c r="H8366" s="136"/>
    </row>
    <row r="8367" spans="1:8" x14ac:dyDescent="0.2">
      <c r="A8367" s="132"/>
      <c r="B8367" s="133"/>
      <c r="C8367" s="92"/>
      <c r="D8367" s="134"/>
      <c r="E8367" s="132"/>
      <c r="F8367" s="135"/>
      <c r="G8367" s="135"/>
      <c r="H8367" s="136"/>
    </row>
    <row r="8368" spans="1:8" x14ac:dyDescent="0.2">
      <c r="A8368" s="132"/>
      <c r="B8368" s="133"/>
      <c r="C8368" s="92"/>
      <c r="D8368" s="134"/>
      <c r="E8368" s="132"/>
      <c r="F8368" s="135"/>
      <c r="G8368" s="135"/>
      <c r="H8368" s="136"/>
    </row>
    <row r="8369" spans="1:8" x14ac:dyDescent="0.2">
      <c r="A8369" s="132"/>
      <c r="B8369" s="133"/>
      <c r="C8369" s="92"/>
      <c r="D8369" s="134"/>
      <c r="E8369" s="132"/>
      <c r="F8369" s="135"/>
      <c r="G8369" s="135"/>
      <c r="H8369" s="136"/>
    </row>
    <row r="8370" spans="1:8" x14ac:dyDescent="0.2">
      <c r="A8370" s="132"/>
      <c r="B8370" s="133"/>
      <c r="C8370" s="92"/>
      <c r="D8370" s="134"/>
      <c r="E8370" s="132"/>
      <c r="F8370" s="135"/>
      <c r="G8370" s="135"/>
      <c r="H8370" s="136"/>
    </row>
    <row r="8371" spans="1:8" x14ac:dyDescent="0.2">
      <c r="A8371" s="132"/>
      <c r="B8371" s="133"/>
      <c r="C8371" s="92"/>
      <c r="D8371" s="134"/>
      <c r="E8371" s="132"/>
      <c r="F8371" s="135"/>
      <c r="G8371" s="135"/>
      <c r="H8371" s="136"/>
    </row>
    <row r="8372" spans="1:8" x14ac:dyDescent="0.2">
      <c r="A8372" s="132"/>
      <c r="B8372" s="133"/>
      <c r="C8372" s="92"/>
      <c r="D8372" s="134"/>
      <c r="E8372" s="132"/>
      <c r="F8372" s="135"/>
      <c r="G8372" s="135"/>
      <c r="H8372" s="136"/>
    </row>
    <row r="8373" spans="1:8" x14ac:dyDescent="0.2">
      <c r="A8373" s="132"/>
      <c r="B8373" s="133"/>
      <c r="C8373" s="92"/>
      <c r="D8373" s="134"/>
      <c r="E8373" s="132"/>
      <c r="F8373" s="135"/>
      <c r="G8373" s="135"/>
      <c r="H8373" s="136"/>
    </row>
    <row r="8374" spans="1:8" x14ac:dyDescent="0.2">
      <c r="A8374" s="132"/>
      <c r="B8374" s="133"/>
      <c r="C8374" s="92"/>
      <c r="D8374" s="134"/>
      <c r="E8374" s="132"/>
      <c r="F8374" s="135"/>
      <c r="G8374" s="135"/>
      <c r="H8374" s="136"/>
    </row>
    <row r="8375" spans="1:8" x14ac:dyDescent="0.2">
      <c r="A8375" s="132"/>
      <c r="B8375" s="133"/>
      <c r="C8375" s="92"/>
      <c r="D8375" s="134"/>
      <c r="E8375" s="132"/>
      <c r="F8375" s="135"/>
      <c r="G8375" s="135"/>
      <c r="H8375" s="136"/>
    </row>
    <row r="8376" spans="1:8" x14ac:dyDescent="0.2">
      <c r="A8376" s="132"/>
      <c r="B8376" s="133"/>
      <c r="C8376" s="92"/>
      <c r="D8376" s="134"/>
      <c r="E8376" s="132"/>
      <c r="F8376" s="135"/>
      <c r="G8376" s="135"/>
      <c r="H8376" s="136"/>
    </row>
    <row r="8377" spans="1:8" x14ac:dyDescent="0.2">
      <c r="A8377" s="132"/>
      <c r="B8377" s="133"/>
      <c r="C8377" s="92"/>
      <c r="D8377" s="134"/>
      <c r="E8377" s="132"/>
      <c r="F8377" s="135"/>
      <c r="G8377" s="135"/>
      <c r="H8377" s="136"/>
    </row>
    <row r="8378" spans="1:8" x14ac:dyDescent="0.2">
      <c r="A8378" s="132"/>
      <c r="B8378" s="133"/>
      <c r="C8378" s="92"/>
      <c r="D8378" s="134"/>
      <c r="E8378" s="132"/>
      <c r="F8378" s="135"/>
      <c r="G8378" s="135"/>
      <c r="H8378" s="136"/>
    </row>
    <row r="8379" spans="1:8" x14ac:dyDescent="0.2">
      <c r="A8379" s="132"/>
      <c r="B8379" s="133"/>
      <c r="C8379" s="92"/>
      <c r="D8379" s="134"/>
      <c r="E8379" s="132"/>
      <c r="F8379" s="135"/>
      <c r="G8379" s="135"/>
      <c r="H8379" s="136"/>
    </row>
    <row r="8380" spans="1:8" x14ac:dyDescent="0.2">
      <c r="A8380" s="132"/>
      <c r="B8380" s="133"/>
      <c r="C8380" s="92"/>
      <c r="D8380" s="134"/>
      <c r="E8380" s="132"/>
      <c r="F8380" s="135"/>
      <c r="G8380" s="135"/>
      <c r="H8380" s="136"/>
    </row>
    <row r="8381" spans="1:8" x14ac:dyDescent="0.2">
      <c r="A8381" s="132"/>
      <c r="B8381" s="133"/>
      <c r="C8381" s="92"/>
      <c r="D8381" s="134"/>
      <c r="E8381" s="132"/>
      <c r="F8381" s="135"/>
      <c r="G8381" s="135"/>
      <c r="H8381" s="136"/>
    </row>
    <row r="8382" spans="1:8" x14ac:dyDescent="0.2">
      <c r="A8382" s="132"/>
      <c r="B8382" s="133"/>
      <c r="C8382" s="92"/>
      <c r="D8382" s="134"/>
      <c r="E8382" s="132"/>
      <c r="F8382" s="135"/>
      <c r="G8382" s="135"/>
      <c r="H8382" s="136"/>
    </row>
    <row r="8383" spans="1:8" x14ac:dyDescent="0.2">
      <c r="A8383" s="132"/>
      <c r="B8383" s="133"/>
      <c r="C8383" s="92"/>
      <c r="D8383" s="134"/>
      <c r="E8383" s="132"/>
      <c r="F8383" s="135"/>
      <c r="G8383" s="135"/>
      <c r="H8383" s="136"/>
    </row>
    <row r="8384" spans="1:8" x14ac:dyDescent="0.2">
      <c r="A8384" s="132"/>
      <c r="B8384" s="133"/>
      <c r="C8384" s="92"/>
      <c r="D8384" s="134"/>
      <c r="E8384" s="132"/>
      <c r="F8384" s="135"/>
      <c r="G8384" s="135"/>
      <c r="H8384" s="136"/>
    </row>
    <row r="8385" spans="1:8" x14ac:dyDescent="0.2">
      <c r="A8385" s="132"/>
      <c r="B8385" s="133"/>
      <c r="C8385" s="92"/>
      <c r="D8385" s="134"/>
      <c r="E8385" s="132"/>
      <c r="F8385" s="135"/>
      <c r="G8385" s="135"/>
      <c r="H8385" s="136"/>
    </row>
    <row r="8386" spans="1:8" x14ac:dyDescent="0.2">
      <c r="A8386" s="132"/>
      <c r="B8386" s="133"/>
      <c r="C8386" s="92"/>
      <c r="D8386" s="134"/>
      <c r="E8386" s="132"/>
      <c r="F8386" s="135"/>
      <c r="G8386" s="135"/>
      <c r="H8386" s="136"/>
    </row>
    <row r="8387" spans="1:8" x14ac:dyDescent="0.2">
      <c r="A8387" s="132"/>
      <c r="B8387" s="133"/>
      <c r="C8387" s="92"/>
      <c r="D8387" s="134"/>
      <c r="E8387" s="132"/>
      <c r="F8387" s="135"/>
      <c r="G8387" s="135"/>
      <c r="H8387" s="136"/>
    </row>
    <row r="8388" spans="1:8" x14ac:dyDescent="0.2">
      <c r="A8388" s="132"/>
      <c r="B8388" s="133"/>
      <c r="C8388" s="92"/>
      <c r="D8388" s="134"/>
      <c r="E8388" s="132"/>
      <c r="F8388" s="135"/>
      <c r="G8388" s="135"/>
      <c r="H8388" s="136"/>
    </row>
    <row r="8389" spans="1:8" x14ac:dyDescent="0.2">
      <c r="A8389" s="132"/>
      <c r="B8389" s="133"/>
      <c r="C8389" s="92"/>
      <c r="D8389" s="134"/>
      <c r="E8389" s="132"/>
      <c r="F8389" s="135"/>
      <c r="G8389" s="135"/>
      <c r="H8389" s="136"/>
    </row>
    <row r="8390" spans="1:8" x14ac:dyDescent="0.2">
      <c r="A8390" s="132"/>
      <c r="B8390" s="133"/>
      <c r="C8390" s="92"/>
      <c r="D8390" s="134"/>
      <c r="E8390" s="132"/>
      <c r="F8390" s="135"/>
      <c r="G8390" s="135"/>
      <c r="H8390" s="136"/>
    </row>
    <row r="8391" spans="1:8" x14ac:dyDescent="0.2">
      <c r="A8391" s="132"/>
      <c r="B8391" s="133"/>
      <c r="C8391" s="92"/>
      <c r="D8391" s="134"/>
      <c r="E8391" s="132"/>
      <c r="F8391" s="135"/>
      <c r="G8391" s="135"/>
      <c r="H8391" s="136"/>
    </row>
    <row r="8392" spans="1:8" x14ac:dyDescent="0.2">
      <c r="A8392" s="132"/>
      <c r="B8392" s="133"/>
      <c r="C8392" s="92"/>
      <c r="D8392" s="134"/>
      <c r="E8392" s="132"/>
      <c r="F8392" s="135"/>
      <c r="G8392" s="135"/>
      <c r="H8392" s="136"/>
    </row>
    <row r="8393" spans="1:8" x14ac:dyDescent="0.2">
      <c r="A8393" s="132"/>
      <c r="B8393" s="133"/>
      <c r="C8393" s="92"/>
      <c r="D8393" s="134"/>
      <c r="E8393" s="132"/>
      <c r="F8393" s="135"/>
      <c r="G8393" s="135"/>
      <c r="H8393" s="136"/>
    </row>
    <row r="8394" spans="1:8" x14ac:dyDescent="0.2">
      <c r="A8394" s="132"/>
      <c r="B8394" s="133"/>
      <c r="C8394" s="92"/>
      <c r="D8394" s="134"/>
      <c r="E8394" s="132"/>
      <c r="F8394" s="135"/>
      <c r="G8394" s="135"/>
      <c r="H8394" s="136"/>
    </row>
    <row r="8395" spans="1:8" x14ac:dyDescent="0.2">
      <c r="A8395" s="132"/>
      <c r="B8395" s="133"/>
      <c r="C8395" s="92"/>
      <c r="D8395" s="134"/>
      <c r="E8395" s="132"/>
      <c r="F8395" s="135"/>
      <c r="G8395" s="135"/>
      <c r="H8395" s="136"/>
    </row>
    <row r="8396" spans="1:8" x14ac:dyDescent="0.2">
      <c r="A8396" s="132"/>
      <c r="B8396" s="133"/>
      <c r="C8396" s="92"/>
      <c r="D8396" s="134"/>
      <c r="E8396" s="132"/>
      <c r="F8396" s="135"/>
      <c r="G8396" s="135"/>
      <c r="H8396" s="136"/>
    </row>
    <row r="8397" spans="1:8" x14ac:dyDescent="0.2">
      <c r="A8397" s="132"/>
      <c r="B8397" s="133"/>
      <c r="C8397" s="92"/>
      <c r="D8397" s="134"/>
      <c r="E8397" s="132"/>
      <c r="F8397" s="135"/>
      <c r="G8397" s="135"/>
      <c r="H8397" s="136"/>
    </row>
    <row r="8398" spans="1:8" x14ac:dyDescent="0.2">
      <c r="A8398" s="132"/>
      <c r="B8398" s="133"/>
      <c r="C8398" s="92"/>
      <c r="D8398" s="134"/>
      <c r="E8398" s="132"/>
      <c r="F8398" s="135"/>
      <c r="G8398" s="135"/>
      <c r="H8398" s="136"/>
    </row>
    <row r="8399" spans="1:8" x14ac:dyDescent="0.2">
      <c r="A8399" s="132"/>
      <c r="B8399" s="133"/>
      <c r="C8399" s="92"/>
      <c r="D8399" s="134"/>
      <c r="E8399" s="132"/>
      <c r="F8399" s="135"/>
      <c r="G8399" s="135"/>
      <c r="H8399" s="136"/>
    </row>
    <row r="8400" spans="1:8" x14ac:dyDescent="0.2">
      <c r="A8400" s="132"/>
      <c r="B8400" s="133"/>
      <c r="C8400" s="92"/>
      <c r="D8400" s="134"/>
      <c r="E8400" s="132"/>
      <c r="F8400" s="135"/>
      <c r="G8400" s="135"/>
      <c r="H8400" s="136"/>
    </row>
    <row r="8401" spans="1:8" x14ac:dyDescent="0.2">
      <c r="A8401" s="132"/>
      <c r="B8401" s="133"/>
      <c r="C8401" s="92"/>
      <c r="D8401" s="134"/>
      <c r="E8401" s="132"/>
      <c r="F8401" s="135"/>
      <c r="G8401" s="135"/>
      <c r="H8401" s="136"/>
    </row>
    <row r="8402" spans="1:8" x14ac:dyDescent="0.2">
      <c r="A8402" s="132"/>
      <c r="B8402" s="133"/>
      <c r="C8402" s="92"/>
      <c r="D8402" s="134"/>
      <c r="E8402" s="132"/>
      <c r="F8402" s="135"/>
      <c r="G8402" s="135"/>
      <c r="H8402" s="136"/>
    </row>
    <row r="8403" spans="1:8" x14ac:dyDescent="0.2">
      <c r="A8403" s="132"/>
      <c r="B8403" s="133"/>
      <c r="C8403" s="92"/>
      <c r="D8403" s="134"/>
      <c r="E8403" s="132"/>
      <c r="F8403" s="135"/>
      <c r="G8403" s="135"/>
      <c r="H8403" s="136"/>
    </row>
    <row r="8404" spans="1:8" x14ac:dyDescent="0.2">
      <c r="A8404" s="132"/>
      <c r="B8404" s="133"/>
      <c r="C8404" s="92"/>
      <c r="D8404" s="134"/>
      <c r="E8404" s="132"/>
      <c r="F8404" s="135"/>
      <c r="G8404" s="135"/>
      <c r="H8404" s="136"/>
    </row>
    <row r="8405" spans="1:8" x14ac:dyDescent="0.2">
      <c r="A8405" s="132"/>
      <c r="B8405" s="133"/>
      <c r="C8405" s="92"/>
      <c r="D8405" s="134"/>
      <c r="E8405" s="132"/>
      <c r="F8405" s="135"/>
      <c r="G8405" s="135"/>
      <c r="H8405" s="136"/>
    </row>
    <row r="8406" spans="1:8" x14ac:dyDescent="0.2">
      <c r="A8406" s="132"/>
      <c r="B8406" s="133"/>
      <c r="C8406" s="92"/>
      <c r="D8406" s="134"/>
      <c r="E8406" s="132"/>
      <c r="F8406" s="135"/>
      <c r="G8406" s="135"/>
      <c r="H8406" s="136"/>
    </row>
    <row r="8407" spans="1:8" x14ac:dyDescent="0.2">
      <c r="A8407" s="132"/>
      <c r="B8407" s="133"/>
      <c r="C8407" s="92"/>
      <c r="D8407" s="134"/>
      <c r="E8407" s="132"/>
      <c r="F8407" s="135"/>
      <c r="G8407" s="135"/>
      <c r="H8407" s="136"/>
    </row>
    <row r="8408" spans="1:8" x14ac:dyDescent="0.2">
      <c r="A8408" s="132"/>
      <c r="B8408" s="133"/>
      <c r="C8408" s="92"/>
      <c r="D8408" s="134"/>
      <c r="E8408" s="132"/>
      <c r="F8408" s="135"/>
      <c r="G8408" s="135"/>
      <c r="H8408" s="136"/>
    </row>
    <row r="8409" spans="1:8" x14ac:dyDescent="0.2">
      <c r="A8409" s="132"/>
      <c r="B8409" s="133"/>
      <c r="C8409" s="92"/>
      <c r="D8409" s="134"/>
      <c r="E8409" s="132"/>
      <c r="F8409" s="135"/>
      <c r="G8409" s="135"/>
      <c r="H8409" s="136"/>
    </row>
    <row r="8410" spans="1:8" x14ac:dyDescent="0.2">
      <c r="A8410" s="132"/>
      <c r="B8410" s="133"/>
      <c r="C8410" s="92"/>
      <c r="D8410" s="134"/>
      <c r="E8410" s="132"/>
      <c r="F8410" s="135"/>
      <c r="G8410" s="135"/>
      <c r="H8410" s="136"/>
    </row>
    <row r="8411" spans="1:8" x14ac:dyDescent="0.2">
      <c r="A8411" s="132"/>
      <c r="B8411" s="133"/>
      <c r="C8411" s="92"/>
      <c r="D8411" s="134"/>
      <c r="E8411" s="132"/>
      <c r="F8411" s="135"/>
      <c r="G8411" s="135"/>
      <c r="H8411" s="136"/>
    </row>
    <row r="8412" spans="1:8" x14ac:dyDescent="0.2">
      <c r="A8412" s="132"/>
      <c r="B8412" s="133"/>
      <c r="C8412" s="92"/>
      <c r="D8412" s="134"/>
      <c r="E8412" s="132"/>
      <c r="F8412" s="135"/>
      <c r="G8412" s="135"/>
      <c r="H8412" s="136"/>
    </row>
    <row r="8413" spans="1:8" x14ac:dyDescent="0.2">
      <c r="A8413" s="132"/>
      <c r="B8413" s="133"/>
      <c r="C8413" s="92"/>
      <c r="D8413" s="134"/>
      <c r="E8413" s="132"/>
      <c r="F8413" s="135"/>
      <c r="G8413" s="135"/>
      <c r="H8413" s="136"/>
    </row>
    <row r="8414" spans="1:8" x14ac:dyDescent="0.2">
      <c r="A8414" s="132"/>
      <c r="B8414" s="133"/>
      <c r="C8414" s="92"/>
      <c r="D8414" s="134"/>
      <c r="E8414" s="132"/>
      <c r="F8414" s="135"/>
      <c r="G8414" s="135"/>
      <c r="H8414" s="136"/>
    </row>
    <row r="8415" spans="1:8" x14ac:dyDescent="0.2">
      <c r="A8415" s="132"/>
      <c r="B8415" s="133"/>
      <c r="C8415" s="92"/>
      <c r="D8415" s="134"/>
      <c r="E8415" s="132"/>
      <c r="F8415" s="135"/>
      <c r="G8415" s="135"/>
      <c r="H8415" s="136"/>
    </row>
    <row r="8416" spans="1:8" x14ac:dyDescent="0.2">
      <c r="A8416" s="132"/>
      <c r="B8416" s="133"/>
      <c r="C8416" s="92"/>
      <c r="D8416" s="134"/>
      <c r="E8416" s="132"/>
      <c r="F8416" s="135"/>
      <c r="G8416" s="135"/>
      <c r="H8416" s="136"/>
    </row>
    <row r="8417" spans="1:8" x14ac:dyDescent="0.2">
      <c r="A8417" s="132"/>
      <c r="B8417" s="133"/>
      <c r="C8417" s="92"/>
      <c r="D8417" s="134"/>
      <c r="E8417" s="132"/>
      <c r="F8417" s="135"/>
      <c r="G8417" s="135"/>
      <c r="H8417" s="136"/>
    </row>
    <row r="8418" spans="1:8" x14ac:dyDescent="0.2">
      <c r="A8418" s="132"/>
      <c r="B8418" s="133"/>
      <c r="C8418" s="92"/>
      <c r="D8418" s="134"/>
      <c r="E8418" s="132"/>
      <c r="F8418" s="135"/>
      <c r="G8418" s="135"/>
      <c r="H8418" s="136"/>
    </row>
    <row r="8419" spans="1:8" x14ac:dyDescent="0.2">
      <c r="A8419" s="132"/>
      <c r="B8419" s="133"/>
      <c r="C8419" s="92"/>
      <c r="D8419" s="134"/>
      <c r="E8419" s="132"/>
      <c r="F8419" s="135"/>
      <c r="G8419" s="135"/>
      <c r="H8419" s="136"/>
    </row>
    <row r="8420" spans="1:8" x14ac:dyDescent="0.2">
      <c r="A8420" s="132"/>
      <c r="B8420" s="133"/>
      <c r="C8420" s="92"/>
      <c r="D8420" s="134"/>
      <c r="E8420" s="132"/>
      <c r="F8420" s="135"/>
      <c r="G8420" s="135"/>
      <c r="H8420" s="136"/>
    </row>
    <row r="8421" spans="1:8" x14ac:dyDescent="0.2">
      <c r="A8421" s="132"/>
      <c r="B8421" s="133"/>
      <c r="C8421" s="92"/>
      <c r="D8421" s="134"/>
      <c r="E8421" s="132"/>
      <c r="F8421" s="135"/>
      <c r="G8421" s="135"/>
      <c r="H8421" s="136"/>
    </row>
    <row r="8422" spans="1:8" x14ac:dyDescent="0.2">
      <c r="A8422" s="132"/>
      <c r="B8422" s="133"/>
      <c r="C8422" s="92"/>
      <c r="D8422" s="134"/>
      <c r="E8422" s="132"/>
      <c r="F8422" s="135"/>
      <c r="G8422" s="135"/>
      <c r="H8422" s="136"/>
    </row>
    <row r="8423" spans="1:8" x14ac:dyDescent="0.2">
      <c r="A8423" s="132"/>
      <c r="B8423" s="133"/>
      <c r="C8423" s="92"/>
      <c r="D8423" s="134"/>
      <c r="E8423" s="132"/>
      <c r="F8423" s="135"/>
      <c r="G8423" s="135"/>
      <c r="H8423" s="136"/>
    </row>
    <row r="8424" spans="1:8" x14ac:dyDescent="0.2">
      <c r="A8424" s="132"/>
      <c r="B8424" s="133"/>
      <c r="C8424" s="92"/>
      <c r="D8424" s="134"/>
      <c r="E8424" s="132"/>
      <c r="F8424" s="135"/>
      <c r="G8424" s="135"/>
      <c r="H8424" s="136"/>
    </row>
    <row r="8425" spans="1:8" x14ac:dyDescent="0.2">
      <c r="A8425" s="132"/>
      <c r="B8425" s="133"/>
      <c r="C8425" s="92"/>
      <c r="D8425" s="134"/>
      <c r="E8425" s="132"/>
      <c r="F8425" s="135"/>
      <c r="G8425" s="135"/>
      <c r="H8425" s="136"/>
    </row>
    <row r="8426" spans="1:8" x14ac:dyDescent="0.2">
      <c r="A8426" s="132"/>
      <c r="B8426" s="133"/>
      <c r="C8426" s="92"/>
      <c r="D8426" s="134"/>
      <c r="E8426" s="132"/>
      <c r="F8426" s="135"/>
      <c r="G8426" s="135"/>
      <c r="H8426" s="136"/>
    </row>
    <row r="8427" spans="1:8" x14ac:dyDescent="0.2">
      <c r="A8427" s="132"/>
      <c r="B8427" s="133"/>
      <c r="C8427" s="92"/>
      <c r="D8427" s="134"/>
      <c r="E8427" s="132"/>
      <c r="F8427" s="135"/>
      <c r="G8427" s="135"/>
      <c r="H8427" s="136"/>
    </row>
    <row r="8428" spans="1:8" x14ac:dyDescent="0.2">
      <c r="A8428" s="132"/>
      <c r="B8428" s="133"/>
      <c r="C8428" s="92"/>
      <c r="D8428" s="134"/>
      <c r="E8428" s="132"/>
      <c r="F8428" s="135"/>
      <c r="G8428" s="135"/>
      <c r="H8428" s="136"/>
    </row>
    <row r="8429" spans="1:8" x14ac:dyDescent="0.2">
      <c r="A8429" s="132"/>
      <c r="B8429" s="133"/>
      <c r="C8429" s="92"/>
      <c r="D8429" s="134"/>
      <c r="E8429" s="132"/>
      <c r="F8429" s="135"/>
      <c r="G8429" s="135"/>
      <c r="H8429" s="136"/>
    </row>
    <row r="8430" spans="1:8" x14ac:dyDescent="0.2">
      <c r="A8430" s="132"/>
      <c r="B8430" s="133"/>
      <c r="C8430" s="92"/>
      <c r="D8430" s="134"/>
      <c r="E8430" s="132"/>
      <c r="F8430" s="135"/>
      <c r="G8430" s="135"/>
      <c r="H8430" s="136"/>
    </row>
    <row r="8431" spans="1:8" x14ac:dyDescent="0.2">
      <c r="A8431" s="132"/>
      <c r="B8431" s="133"/>
      <c r="C8431" s="92"/>
      <c r="D8431" s="134"/>
      <c r="E8431" s="132"/>
      <c r="F8431" s="135"/>
      <c r="G8431" s="135"/>
      <c r="H8431" s="136"/>
    </row>
    <row r="8432" spans="1:8" x14ac:dyDescent="0.2">
      <c r="A8432" s="132"/>
      <c r="B8432" s="133"/>
      <c r="C8432" s="92"/>
      <c r="D8432" s="134"/>
      <c r="E8432" s="132"/>
      <c r="F8432" s="135"/>
      <c r="G8432" s="135"/>
      <c r="H8432" s="136"/>
    </row>
    <row r="8433" spans="1:8" x14ac:dyDescent="0.2">
      <c r="A8433" s="132"/>
      <c r="B8433" s="133"/>
      <c r="C8433" s="92"/>
      <c r="D8433" s="134"/>
      <c r="E8433" s="132"/>
      <c r="F8433" s="135"/>
      <c r="G8433" s="135"/>
      <c r="H8433" s="136"/>
    </row>
    <row r="8434" spans="1:8" x14ac:dyDescent="0.2">
      <c r="A8434" s="132"/>
      <c r="B8434" s="133"/>
      <c r="C8434" s="92"/>
      <c r="D8434" s="134"/>
      <c r="E8434" s="132"/>
      <c r="F8434" s="135"/>
      <c r="G8434" s="135"/>
      <c r="H8434" s="136"/>
    </row>
    <row r="8435" spans="1:8" x14ac:dyDescent="0.2">
      <c r="A8435" s="132"/>
      <c r="B8435" s="133"/>
      <c r="C8435" s="92"/>
      <c r="D8435" s="134"/>
      <c r="E8435" s="132"/>
      <c r="F8435" s="135"/>
      <c r="G8435" s="135"/>
      <c r="H8435" s="136"/>
    </row>
    <row r="8436" spans="1:8" x14ac:dyDescent="0.2">
      <c r="A8436" s="132"/>
      <c r="B8436" s="133"/>
      <c r="C8436" s="92"/>
      <c r="D8436" s="134"/>
      <c r="E8436" s="132"/>
      <c r="F8436" s="135"/>
      <c r="G8436" s="135"/>
      <c r="H8436" s="136"/>
    </row>
    <row r="8437" spans="1:8" x14ac:dyDescent="0.2">
      <c r="A8437" s="132"/>
      <c r="B8437" s="133"/>
      <c r="C8437" s="92"/>
      <c r="D8437" s="134"/>
      <c r="E8437" s="132"/>
      <c r="F8437" s="135"/>
      <c r="G8437" s="135"/>
      <c r="H8437" s="136"/>
    </row>
    <row r="8438" spans="1:8" x14ac:dyDescent="0.2">
      <c r="A8438" s="132"/>
      <c r="B8438" s="133"/>
      <c r="C8438" s="92"/>
      <c r="D8438" s="134"/>
      <c r="E8438" s="132"/>
      <c r="F8438" s="135"/>
      <c r="G8438" s="135"/>
      <c r="H8438" s="136"/>
    </row>
    <row r="8439" spans="1:8" x14ac:dyDescent="0.2">
      <c r="A8439" s="132"/>
      <c r="B8439" s="133"/>
      <c r="C8439" s="92"/>
      <c r="D8439" s="134"/>
      <c r="E8439" s="132"/>
      <c r="F8439" s="135"/>
      <c r="G8439" s="135"/>
      <c r="H8439" s="136"/>
    </row>
    <row r="8440" spans="1:8" x14ac:dyDescent="0.2">
      <c r="A8440" s="132"/>
      <c r="B8440" s="133"/>
      <c r="C8440" s="92"/>
      <c r="D8440" s="134"/>
      <c r="E8440" s="132"/>
      <c r="F8440" s="135"/>
      <c r="G8440" s="135"/>
      <c r="H8440" s="136"/>
    </row>
    <row r="8441" spans="1:8" x14ac:dyDescent="0.2">
      <c r="A8441" s="132"/>
      <c r="B8441" s="133"/>
      <c r="C8441" s="92"/>
      <c r="D8441" s="134"/>
      <c r="E8441" s="132"/>
      <c r="F8441" s="135"/>
      <c r="G8441" s="135"/>
      <c r="H8441" s="136"/>
    </row>
    <row r="8442" spans="1:8" x14ac:dyDescent="0.2">
      <c r="A8442" s="132"/>
      <c r="B8442" s="133"/>
      <c r="C8442" s="92"/>
      <c r="D8442" s="134"/>
      <c r="E8442" s="132"/>
      <c r="F8442" s="135"/>
      <c r="G8442" s="135"/>
      <c r="H8442" s="136"/>
    </row>
    <row r="8443" spans="1:8" x14ac:dyDescent="0.2">
      <c r="A8443" s="132"/>
      <c r="B8443" s="133"/>
      <c r="C8443" s="92"/>
      <c r="D8443" s="134"/>
      <c r="E8443" s="132"/>
      <c r="F8443" s="135"/>
      <c r="G8443" s="135"/>
      <c r="H8443" s="136"/>
    </row>
    <row r="8444" spans="1:8" x14ac:dyDescent="0.2">
      <c r="A8444" s="132"/>
      <c r="B8444" s="133"/>
      <c r="C8444" s="92"/>
      <c r="D8444" s="134"/>
      <c r="E8444" s="132"/>
      <c r="F8444" s="135"/>
      <c r="G8444" s="135"/>
      <c r="H8444" s="136"/>
    </row>
    <row r="8445" spans="1:8" x14ac:dyDescent="0.2">
      <c r="A8445" s="132"/>
      <c r="B8445" s="133"/>
      <c r="C8445" s="92"/>
      <c r="D8445" s="134"/>
      <c r="E8445" s="132"/>
      <c r="F8445" s="135"/>
      <c r="G8445" s="135"/>
      <c r="H8445" s="136"/>
    </row>
    <row r="8446" spans="1:8" x14ac:dyDescent="0.2">
      <c r="A8446" s="132"/>
      <c r="B8446" s="133"/>
      <c r="C8446" s="92"/>
      <c r="D8446" s="134"/>
      <c r="E8446" s="132"/>
      <c r="F8446" s="135"/>
      <c r="G8446" s="135"/>
      <c r="H8446" s="136"/>
    </row>
    <row r="8447" spans="1:8" x14ac:dyDescent="0.2">
      <c r="A8447" s="132"/>
      <c r="B8447" s="133"/>
      <c r="C8447" s="92"/>
      <c r="D8447" s="134"/>
      <c r="E8447" s="132"/>
      <c r="F8447" s="135"/>
      <c r="G8447" s="135"/>
      <c r="H8447" s="136"/>
    </row>
    <row r="8448" spans="1:8" x14ac:dyDescent="0.2">
      <c r="A8448" s="132"/>
      <c r="B8448" s="133"/>
      <c r="C8448" s="92"/>
      <c r="D8448" s="134"/>
      <c r="E8448" s="132"/>
      <c r="F8448" s="135"/>
      <c r="G8448" s="135"/>
      <c r="H8448" s="136"/>
    </row>
    <row r="8449" spans="1:8" x14ac:dyDescent="0.2">
      <c r="A8449" s="132"/>
      <c r="B8449" s="133"/>
      <c r="C8449" s="92"/>
      <c r="D8449" s="134"/>
      <c r="E8449" s="132"/>
      <c r="F8449" s="135"/>
      <c r="G8449" s="135"/>
      <c r="H8449" s="136"/>
    </row>
    <row r="8450" spans="1:8" x14ac:dyDescent="0.2">
      <c r="A8450" s="132"/>
      <c r="B8450" s="133"/>
      <c r="C8450" s="92"/>
      <c r="D8450" s="134"/>
      <c r="E8450" s="132"/>
      <c r="F8450" s="135"/>
      <c r="G8450" s="135"/>
      <c r="H8450" s="136"/>
    </row>
    <row r="8451" spans="1:8" x14ac:dyDescent="0.2">
      <c r="A8451" s="132"/>
      <c r="B8451" s="133"/>
      <c r="C8451" s="92"/>
      <c r="D8451" s="134"/>
      <c r="E8451" s="132"/>
      <c r="F8451" s="135"/>
      <c r="G8451" s="135"/>
      <c r="H8451" s="136"/>
    </row>
    <row r="8452" spans="1:8" x14ac:dyDescent="0.2">
      <c r="A8452" s="132"/>
      <c r="B8452" s="133"/>
      <c r="C8452" s="92"/>
      <c r="D8452" s="134"/>
      <c r="E8452" s="132"/>
      <c r="F8452" s="135"/>
      <c r="G8452" s="135"/>
      <c r="H8452" s="136"/>
    </row>
    <row r="8453" spans="1:8" x14ac:dyDescent="0.2">
      <c r="A8453" s="132"/>
      <c r="B8453" s="133"/>
      <c r="C8453" s="92"/>
      <c r="D8453" s="134"/>
      <c r="E8453" s="132"/>
      <c r="F8453" s="135"/>
      <c r="G8453" s="135"/>
      <c r="H8453" s="136"/>
    </row>
    <row r="8454" spans="1:8" x14ac:dyDescent="0.2">
      <c r="A8454" s="132"/>
      <c r="B8454" s="133"/>
      <c r="C8454" s="92"/>
      <c r="D8454" s="134"/>
      <c r="E8454" s="132"/>
      <c r="F8454" s="135"/>
      <c r="G8454" s="135"/>
      <c r="H8454" s="136"/>
    </row>
    <row r="8455" spans="1:8" x14ac:dyDescent="0.2">
      <c r="A8455" s="132"/>
      <c r="B8455" s="133"/>
      <c r="C8455" s="92"/>
      <c r="D8455" s="134"/>
      <c r="E8455" s="132"/>
      <c r="F8455" s="135"/>
      <c r="G8455" s="135"/>
      <c r="H8455" s="136"/>
    </row>
    <row r="8456" spans="1:8" x14ac:dyDescent="0.2">
      <c r="A8456" s="132"/>
      <c r="B8456" s="133"/>
      <c r="C8456" s="92"/>
      <c r="D8456" s="134"/>
      <c r="E8456" s="132"/>
      <c r="F8456" s="135"/>
      <c r="G8456" s="135"/>
      <c r="H8456" s="136"/>
    </row>
    <row r="8457" spans="1:8" x14ac:dyDescent="0.2">
      <c r="A8457" s="132"/>
      <c r="B8457" s="133"/>
      <c r="C8457" s="92"/>
      <c r="D8457" s="134"/>
      <c r="E8457" s="132"/>
      <c r="F8457" s="135"/>
      <c r="G8457" s="135"/>
      <c r="H8457" s="136"/>
    </row>
    <row r="8458" spans="1:8" x14ac:dyDescent="0.2">
      <c r="A8458" s="132"/>
      <c r="B8458" s="133"/>
      <c r="C8458" s="92"/>
      <c r="D8458" s="134"/>
      <c r="E8458" s="132"/>
      <c r="F8458" s="135"/>
      <c r="G8458" s="135"/>
      <c r="H8458" s="136"/>
    </row>
    <row r="8459" spans="1:8" x14ac:dyDescent="0.2">
      <c r="A8459" s="132"/>
      <c r="B8459" s="133"/>
      <c r="C8459" s="92"/>
      <c r="D8459" s="134"/>
      <c r="E8459" s="132"/>
      <c r="F8459" s="135"/>
      <c r="G8459" s="135"/>
      <c r="H8459" s="136"/>
    </row>
    <row r="8460" spans="1:8" x14ac:dyDescent="0.2">
      <c r="A8460" s="132"/>
      <c r="B8460" s="133"/>
      <c r="C8460" s="92"/>
      <c r="D8460" s="134"/>
      <c r="E8460" s="132"/>
      <c r="F8460" s="135"/>
      <c r="G8460" s="135"/>
      <c r="H8460" s="136"/>
    </row>
    <row r="8461" spans="1:8" x14ac:dyDescent="0.2">
      <c r="A8461" s="132"/>
      <c r="B8461" s="133"/>
      <c r="C8461" s="92"/>
      <c r="D8461" s="134"/>
      <c r="E8461" s="132"/>
      <c r="F8461" s="135"/>
      <c r="G8461" s="135"/>
      <c r="H8461" s="136"/>
    </row>
    <row r="8462" spans="1:8" x14ac:dyDescent="0.2">
      <c r="A8462" s="132"/>
      <c r="B8462" s="133"/>
      <c r="C8462" s="92"/>
      <c r="D8462" s="134"/>
      <c r="E8462" s="132"/>
      <c r="F8462" s="135"/>
      <c r="G8462" s="135"/>
      <c r="H8462" s="136"/>
    </row>
    <row r="8463" spans="1:8" x14ac:dyDescent="0.2">
      <c r="A8463" s="132"/>
      <c r="B8463" s="133"/>
      <c r="C8463" s="92"/>
      <c r="D8463" s="134"/>
      <c r="E8463" s="132"/>
      <c r="F8463" s="135"/>
      <c r="G8463" s="135"/>
      <c r="H8463" s="136"/>
    </row>
    <row r="8464" spans="1:8" x14ac:dyDescent="0.2">
      <c r="A8464" s="132"/>
      <c r="B8464" s="133"/>
      <c r="C8464" s="92"/>
      <c r="D8464" s="134"/>
      <c r="E8464" s="132"/>
      <c r="F8464" s="135"/>
      <c r="G8464" s="135"/>
      <c r="H8464" s="136"/>
    </row>
    <row r="8465" spans="1:8" x14ac:dyDescent="0.2">
      <c r="A8465" s="132"/>
      <c r="B8465" s="133"/>
      <c r="C8465" s="92"/>
      <c r="D8465" s="134"/>
      <c r="E8465" s="132"/>
      <c r="F8465" s="135"/>
      <c r="G8465" s="135"/>
      <c r="H8465" s="136"/>
    </row>
    <row r="8466" spans="1:8" x14ac:dyDescent="0.2">
      <c r="A8466" s="132"/>
      <c r="B8466" s="133"/>
      <c r="C8466" s="92"/>
      <c r="D8466" s="134"/>
      <c r="E8466" s="132"/>
      <c r="F8466" s="135"/>
      <c r="G8466" s="135"/>
      <c r="H8466" s="136"/>
    </row>
    <row r="8467" spans="1:8" x14ac:dyDescent="0.2">
      <c r="A8467" s="132"/>
      <c r="B8467" s="133"/>
      <c r="C8467" s="92"/>
      <c r="D8467" s="134"/>
      <c r="E8467" s="132"/>
      <c r="F8467" s="135"/>
      <c r="G8467" s="135"/>
      <c r="H8467" s="136"/>
    </row>
    <row r="8468" spans="1:8" x14ac:dyDescent="0.2">
      <c r="A8468" s="132"/>
      <c r="B8468" s="133"/>
      <c r="C8468" s="92"/>
      <c r="D8468" s="134"/>
      <c r="E8468" s="132"/>
      <c r="F8468" s="135"/>
      <c r="G8468" s="135"/>
      <c r="H8468" s="136"/>
    </row>
    <row r="8469" spans="1:8" x14ac:dyDescent="0.2">
      <c r="A8469" s="132"/>
      <c r="B8469" s="133"/>
      <c r="C8469" s="92"/>
      <c r="D8469" s="134"/>
      <c r="E8469" s="132"/>
      <c r="F8469" s="135"/>
      <c r="G8469" s="135"/>
      <c r="H8469" s="136"/>
    </row>
    <row r="8470" spans="1:8" x14ac:dyDescent="0.2">
      <c r="A8470" s="132"/>
      <c r="B8470" s="133"/>
      <c r="C8470" s="92"/>
      <c r="D8470" s="134"/>
      <c r="E8470" s="132"/>
      <c r="F8470" s="135"/>
      <c r="G8470" s="135"/>
      <c r="H8470" s="136"/>
    </row>
    <row r="8471" spans="1:8" x14ac:dyDescent="0.2">
      <c r="A8471" s="132"/>
      <c r="B8471" s="133"/>
      <c r="C8471" s="92"/>
      <c r="D8471" s="134"/>
      <c r="E8471" s="132"/>
      <c r="F8471" s="135"/>
      <c r="G8471" s="135"/>
      <c r="H8471" s="136"/>
    </row>
    <row r="8472" spans="1:8" x14ac:dyDescent="0.2">
      <c r="A8472" s="132"/>
      <c r="B8472" s="133"/>
      <c r="C8472" s="92"/>
      <c r="D8472" s="134"/>
      <c r="E8472" s="132"/>
      <c r="F8472" s="135"/>
      <c r="G8472" s="135"/>
      <c r="H8472" s="136"/>
    </row>
    <row r="8473" spans="1:8" x14ac:dyDescent="0.2">
      <c r="A8473" s="132"/>
      <c r="B8473" s="133"/>
      <c r="C8473" s="92"/>
      <c r="D8473" s="134"/>
      <c r="E8473" s="132"/>
      <c r="F8473" s="135"/>
      <c r="G8473" s="135"/>
      <c r="H8473" s="136"/>
    </row>
    <row r="8474" spans="1:8" x14ac:dyDescent="0.2">
      <c r="A8474" s="132"/>
      <c r="B8474" s="133"/>
      <c r="C8474" s="92"/>
      <c r="D8474" s="134"/>
      <c r="E8474" s="132"/>
      <c r="F8474" s="135"/>
      <c r="G8474" s="135"/>
      <c r="H8474" s="136"/>
    </row>
    <row r="8475" spans="1:8" x14ac:dyDescent="0.2">
      <c r="A8475" s="132"/>
      <c r="B8475" s="133"/>
      <c r="C8475" s="92"/>
      <c r="D8475" s="134"/>
      <c r="E8475" s="132"/>
      <c r="F8475" s="135"/>
      <c r="G8475" s="135"/>
      <c r="H8475" s="136"/>
    </row>
    <row r="8476" spans="1:8" x14ac:dyDescent="0.2">
      <c r="A8476" s="132"/>
      <c r="B8476" s="133"/>
      <c r="C8476" s="92"/>
      <c r="D8476" s="134"/>
      <c r="E8476" s="132"/>
      <c r="F8476" s="135"/>
      <c r="G8476" s="135"/>
      <c r="H8476" s="136"/>
    </row>
    <row r="8477" spans="1:8" x14ac:dyDescent="0.2">
      <c r="A8477" s="132"/>
      <c r="B8477" s="133"/>
      <c r="C8477" s="92"/>
      <c r="D8477" s="134"/>
      <c r="E8477" s="132"/>
      <c r="F8477" s="135"/>
      <c r="G8477" s="135"/>
      <c r="H8477" s="136"/>
    </row>
    <row r="8478" spans="1:8" x14ac:dyDescent="0.2">
      <c r="A8478" s="132"/>
      <c r="B8478" s="133"/>
      <c r="C8478" s="92"/>
      <c r="D8478" s="134"/>
      <c r="E8478" s="132"/>
      <c r="F8478" s="135"/>
      <c r="G8478" s="135"/>
      <c r="H8478" s="136"/>
    </row>
    <row r="8479" spans="1:8" x14ac:dyDescent="0.2">
      <c r="A8479" s="132"/>
      <c r="B8479" s="133"/>
      <c r="C8479" s="92"/>
      <c r="D8479" s="134"/>
      <c r="E8479" s="132"/>
      <c r="F8479" s="135"/>
      <c r="G8479" s="135"/>
      <c r="H8479" s="136"/>
    </row>
    <row r="8480" spans="1:8" x14ac:dyDescent="0.2">
      <c r="A8480" s="132"/>
      <c r="B8480" s="133"/>
      <c r="C8480" s="92"/>
      <c r="D8480" s="134"/>
      <c r="E8480" s="132"/>
      <c r="F8480" s="135"/>
      <c r="G8480" s="135"/>
      <c r="H8480" s="136"/>
    </row>
    <row r="8481" spans="1:8" x14ac:dyDescent="0.2">
      <c r="A8481" s="132"/>
      <c r="B8481" s="133"/>
      <c r="C8481" s="92"/>
      <c r="D8481" s="134"/>
      <c r="E8481" s="132"/>
      <c r="F8481" s="135"/>
      <c r="G8481" s="135"/>
      <c r="H8481" s="136"/>
    </row>
    <row r="8482" spans="1:8" x14ac:dyDescent="0.2">
      <c r="A8482" s="132"/>
      <c r="B8482" s="133"/>
      <c r="C8482" s="92"/>
      <c r="D8482" s="134"/>
      <c r="E8482" s="132"/>
      <c r="F8482" s="135"/>
      <c r="G8482" s="135"/>
      <c r="H8482" s="136"/>
    </row>
    <row r="8483" spans="1:8" x14ac:dyDescent="0.2">
      <c r="A8483" s="132"/>
      <c r="B8483" s="133"/>
      <c r="C8483" s="92"/>
      <c r="D8483" s="134"/>
      <c r="E8483" s="132"/>
      <c r="F8483" s="135"/>
      <c r="G8483" s="135"/>
      <c r="H8483" s="136"/>
    </row>
    <row r="8484" spans="1:8" x14ac:dyDescent="0.2">
      <c r="A8484" s="132"/>
      <c r="B8484" s="133"/>
      <c r="C8484" s="92"/>
      <c r="D8484" s="134"/>
      <c r="E8484" s="132"/>
      <c r="F8484" s="135"/>
      <c r="G8484" s="135"/>
      <c r="H8484" s="136"/>
    </row>
    <row r="8485" spans="1:8" x14ac:dyDescent="0.2">
      <c r="A8485" s="132"/>
      <c r="B8485" s="133"/>
      <c r="C8485" s="92"/>
      <c r="D8485" s="134"/>
      <c r="E8485" s="132"/>
      <c r="F8485" s="135"/>
      <c r="G8485" s="135"/>
      <c r="H8485" s="136"/>
    </row>
    <row r="8486" spans="1:8" x14ac:dyDescent="0.2">
      <c r="A8486" s="132"/>
      <c r="B8486" s="133"/>
      <c r="C8486" s="92"/>
      <c r="D8486" s="134"/>
      <c r="E8486" s="132"/>
      <c r="F8486" s="135"/>
      <c r="G8486" s="135"/>
      <c r="H8486" s="136"/>
    </row>
    <row r="8487" spans="1:8" x14ac:dyDescent="0.2">
      <c r="A8487" s="132"/>
      <c r="B8487" s="133"/>
      <c r="C8487" s="92"/>
      <c r="D8487" s="134"/>
      <c r="E8487" s="132"/>
      <c r="F8487" s="135"/>
      <c r="G8487" s="135"/>
      <c r="H8487" s="136"/>
    </row>
    <row r="8488" spans="1:8" x14ac:dyDescent="0.2">
      <c r="A8488" s="132"/>
      <c r="B8488" s="133"/>
      <c r="C8488" s="92"/>
      <c r="D8488" s="134"/>
      <c r="E8488" s="132"/>
      <c r="F8488" s="135"/>
      <c r="G8488" s="135"/>
      <c r="H8488" s="136"/>
    </row>
    <row r="8489" spans="1:8" x14ac:dyDescent="0.2">
      <c r="A8489" s="132"/>
      <c r="B8489" s="133"/>
      <c r="C8489" s="92"/>
      <c r="D8489" s="134"/>
      <c r="E8489" s="132"/>
      <c r="F8489" s="135"/>
      <c r="G8489" s="135"/>
      <c r="H8489" s="136"/>
    </row>
    <row r="8490" spans="1:8" x14ac:dyDescent="0.2">
      <c r="A8490" s="132"/>
      <c r="B8490" s="133"/>
      <c r="C8490" s="92"/>
      <c r="D8490" s="134"/>
      <c r="E8490" s="132"/>
      <c r="F8490" s="135"/>
      <c r="G8490" s="135"/>
      <c r="H8490" s="136"/>
    </row>
    <row r="8491" spans="1:8" x14ac:dyDescent="0.2">
      <c r="A8491" s="132"/>
      <c r="B8491" s="133"/>
      <c r="C8491" s="92"/>
      <c r="D8491" s="134"/>
      <c r="E8491" s="132"/>
      <c r="F8491" s="135"/>
      <c r="G8491" s="135"/>
      <c r="H8491" s="136"/>
    </row>
    <row r="8492" spans="1:8" x14ac:dyDescent="0.2">
      <c r="A8492" s="132"/>
      <c r="B8492" s="133"/>
      <c r="C8492" s="92"/>
      <c r="D8492" s="134"/>
      <c r="E8492" s="132"/>
      <c r="F8492" s="135"/>
      <c r="G8492" s="135"/>
      <c r="H8492" s="136"/>
    </row>
    <row r="8493" spans="1:8" x14ac:dyDescent="0.2">
      <c r="A8493" s="132"/>
      <c r="B8493" s="133"/>
      <c r="C8493" s="92"/>
      <c r="D8493" s="134"/>
      <c r="E8493" s="132"/>
      <c r="F8493" s="135"/>
      <c r="G8493" s="135"/>
      <c r="H8493" s="136"/>
    </row>
    <row r="8494" spans="1:8" x14ac:dyDescent="0.2">
      <c r="A8494" s="132"/>
      <c r="B8494" s="133"/>
      <c r="C8494" s="92"/>
      <c r="D8494" s="134"/>
      <c r="E8494" s="132"/>
      <c r="F8494" s="135"/>
      <c r="G8494" s="135"/>
      <c r="H8494" s="136"/>
    </row>
    <row r="8495" spans="1:8" x14ac:dyDescent="0.2">
      <c r="A8495" s="132"/>
      <c r="B8495" s="133"/>
      <c r="C8495" s="92"/>
      <c r="D8495" s="134"/>
      <c r="E8495" s="132"/>
      <c r="F8495" s="135"/>
      <c r="G8495" s="135"/>
      <c r="H8495" s="136"/>
    </row>
    <row r="8496" spans="1:8" x14ac:dyDescent="0.2">
      <c r="A8496" s="132"/>
      <c r="B8496" s="133"/>
      <c r="C8496" s="92"/>
      <c r="D8496" s="134"/>
      <c r="E8496" s="132"/>
      <c r="F8496" s="135"/>
      <c r="G8496" s="135"/>
      <c r="H8496" s="136"/>
    </row>
    <row r="8497" spans="1:8" x14ac:dyDescent="0.2">
      <c r="A8497" s="132"/>
      <c r="B8497" s="133"/>
      <c r="C8497" s="92"/>
      <c r="D8497" s="134"/>
      <c r="E8497" s="132"/>
      <c r="F8497" s="135"/>
      <c r="G8497" s="135"/>
      <c r="H8497" s="136"/>
    </row>
    <row r="8498" spans="1:8" x14ac:dyDescent="0.2">
      <c r="A8498" s="132"/>
      <c r="B8498" s="133"/>
      <c r="C8498" s="92"/>
      <c r="D8498" s="134"/>
      <c r="E8498" s="132"/>
      <c r="F8498" s="135"/>
      <c r="G8498" s="135"/>
      <c r="H8498" s="136"/>
    </row>
    <row r="8499" spans="1:8" x14ac:dyDescent="0.2">
      <c r="A8499" s="132"/>
      <c r="B8499" s="133"/>
      <c r="C8499" s="92"/>
      <c r="D8499" s="134"/>
      <c r="E8499" s="132"/>
      <c r="F8499" s="135"/>
      <c r="G8499" s="135"/>
      <c r="H8499" s="136"/>
    </row>
    <row r="8500" spans="1:8" x14ac:dyDescent="0.2">
      <c r="A8500" s="132"/>
      <c r="B8500" s="133"/>
      <c r="C8500" s="92"/>
      <c r="D8500" s="134"/>
      <c r="E8500" s="132"/>
      <c r="F8500" s="135"/>
      <c r="G8500" s="135"/>
      <c r="H8500" s="136"/>
    </row>
    <row r="8501" spans="1:8" x14ac:dyDescent="0.2">
      <c r="A8501" s="132"/>
      <c r="B8501" s="133"/>
      <c r="C8501" s="92"/>
      <c r="D8501" s="134"/>
      <c r="E8501" s="132"/>
      <c r="F8501" s="135"/>
      <c r="G8501" s="135"/>
      <c r="H8501" s="136"/>
    </row>
    <row r="8502" spans="1:8" x14ac:dyDescent="0.2">
      <c r="A8502" s="132"/>
      <c r="B8502" s="133"/>
      <c r="C8502" s="92"/>
      <c r="D8502" s="134"/>
      <c r="E8502" s="132"/>
      <c r="F8502" s="135"/>
      <c r="G8502" s="135"/>
      <c r="H8502" s="136"/>
    </row>
    <row r="8503" spans="1:8" x14ac:dyDescent="0.2">
      <c r="A8503" s="132"/>
      <c r="B8503" s="133"/>
      <c r="C8503" s="92"/>
      <c r="D8503" s="134"/>
      <c r="E8503" s="132"/>
      <c r="F8503" s="135"/>
      <c r="G8503" s="135"/>
      <c r="H8503" s="136"/>
    </row>
    <row r="8504" spans="1:8" x14ac:dyDescent="0.2">
      <c r="A8504" s="132"/>
      <c r="B8504" s="133"/>
      <c r="C8504" s="92"/>
      <c r="D8504" s="134"/>
      <c r="E8504" s="132"/>
      <c r="F8504" s="135"/>
      <c r="G8504" s="135"/>
      <c r="H8504" s="136"/>
    </row>
    <row r="8505" spans="1:8" x14ac:dyDescent="0.2">
      <c r="A8505" s="132"/>
      <c r="B8505" s="133"/>
      <c r="C8505" s="92"/>
      <c r="D8505" s="134"/>
      <c r="E8505" s="132"/>
      <c r="F8505" s="135"/>
      <c r="G8505" s="135"/>
      <c r="H8505" s="136"/>
    </row>
    <row r="8506" spans="1:8" x14ac:dyDescent="0.2">
      <c r="A8506" s="132"/>
      <c r="B8506" s="133"/>
      <c r="C8506" s="92"/>
      <c r="D8506" s="134"/>
      <c r="E8506" s="132"/>
      <c r="F8506" s="135"/>
      <c r="G8506" s="135"/>
      <c r="H8506" s="136"/>
    </row>
    <row r="8507" spans="1:8" x14ac:dyDescent="0.2">
      <c r="A8507" s="132"/>
      <c r="B8507" s="133"/>
      <c r="C8507" s="92"/>
      <c r="D8507" s="134"/>
      <c r="E8507" s="132"/>
      <c r="F8507" s="135"/>
      <c r="G8507" s="135"/>
      <c r="H8507" s="136"/>
    </row>
    <row r="8508" spans="1:8" x14ac:dyDescent="0.2">
      <c r="A8508" s="132"/>
      <c r="B8508" s="133"/>
      <c r="C8508" s="92"/>
      <c r="D8508" s="134"/>
      <c r="E8508" s="132"/>
      <c r="F8508" s="135"/>
      <c r="G8508" s="135"/>
      <c r="H8508" s="136"/>
    </row>
    <row r="8509" spans="1:8" x14ac:dyDescent="0.2">
      <c r="A8509" s="132"/>
      <c r="B8509" s="133"/>
      <c r="C8509" s="92"/>
      <c r="D8509" s="134"/>
      <c r="E8509" s="132"/>
      <c r="F8509" s="135"/>
      <c r="G8509" s="135"/>
      <c r="H8509" s="136"/>
    </row>
    <row r="8510" spans="1:8" x14ac:dyDescent="0.2">
      <c r="A8510" s="132"/>
      <c r="B8510" s="133"/>
      <c r="C8510" s="92"/>
      <c r="D8510" s="134"/>
      <c r="E8510" s="132"/>
      <c r="F8510" s="135"/>
      <c r="G8510" s="135"/>
      <c r="H8510" s="136"/>
    </row>
    <row r="8511" spans="1:8" x14ac:dyDescent="0.2">
      <c r="A8511" s="132"/>
      <c r="B8511" s="133"/>
      <c r="C8511" s="92"/>
      <c r="D8511" s="134"/>
      <c r="E8511" s="132"/>
      <c r="F8511" s="135"/>
      <c r="G8511" s="135"/>
      <c r="H8511" s="136"/>
    </row>
    <row r="8512" spans="1:8" x14ac:dyDescent="0.2">
      <c r="A8512" s="132"/>
      <c r="B8512" s="133"/>
      <c r="C8512" s="92"/>
      <c r="D8512" s="134"/>
      <c r="E8512" s="132"/>
      <c r="F8512" s="135"/>
      <c r="G8512" s="135"/>
      <c r="H8512" s="136"/>
    </row>
    <row r="8513" spans="1:8" x14ac:dyDescent="0.2">
      <c r="A8513" s="132"/>
      <c r="B8513" s="133"/>
      <c r="C8513" s="92"/>
      <c r="D8513" s="134"/>
      <c r="E8513" s="132"/>
      <c r="F8513" s="135"/>
      <c r="G8513" s="135"/>
      <c r="H8513" s="136"/>
    </row>
    <row r="8514" spans="1:8" x14ac:dyDescent="0.2">
      <c r="A8514" s="132"/>
      <c r="B8514" s="133"/>
      <c r="C8514" s="92"/>
      <c r="D8514" s="134"/>
      <c r="E8514" s="132"/>
      <c r="F8514" s="135"/>
      <c r="G8514" s="135"/>
      <c r="H8514" s="136"/>
    </row>
    <row r="8515" spans="1:8" x14ac:dyDescent="0.2">
      <c r="A8515" s="132"/>
      <c r="B8515" s="133"/>
      <c r="C8515" s="92"/>
      <c r="D8515" s="134"/>
      <c r="E8515" s="132"/>
      <c r="F8515" s="135"/>
      <c r="G8515" s="135"/>
      <c r="H8515" s="136"/>
    </row>
    <row r="8516" spans="1:8" x14ac:dyDescent="0.2">
      <c r="A8516" s="132"/>
      <c r="B8516" s="133"/>
      <c r="C8516" s="92"/>
      <c r="D8516" s="134"/>
      <c r="E8516" s="132"/>
      <c r="F8516" s="135"/>
      <c r="G8516" s="135"/>
      <c r="H8516" s="136"/>
    </row>
    <row r="8517" spans="1:8" x14ac:dyDescent="0.2">
      <c r="A8517" s="132"/>
      <c r="B8517" s="133"/>
      <c r="C8517" s="92"/>
      <c r="D8517" s="134"/>
      <c r="E8517" s="132"/>
      <c r="F8517" s="135"/>
      <c r="G8517" s="135"/>
      <c r="H8517" s="136"/>
    </row>
    <row r="8518" spans="1:8" x14ac:dyDescent="0.2">
      <c r="A8518" s="132"/>
      <c r="B8518" s="133"/>
      <c r="C8518" s="92"/>
      <c r="D8518" s="134"/>
      <c r="E8518" s="132"/>
      <c r="F8518" s="135"/>
      <c r="G8518" s="135"/>
      <c r="H8518" s="136"/>
    </row>
    <row r="8519" spans="1:8" x14ac:dyDescent="0.2">
      <c r="A8519" s="132"/>
      <c r="B8519" s="133"/>
      <c r="C8519" s="92"/>
      <c r="D8519" s="134"/>
      <c r="E8519" s="132"/>
      <c r="F8519" s="135"/>
      <c r="G8519" s="135"/>
      <c r="H8519" s="136"/>
    </row>
    <row r="8520" spans="1:8" x14ac:dyDescent="0.2">
      <c r="A8520" s="132"/>
      <c r="B8520" s="133"/>
      <c r="C8520" s="92"/>
      <c r="D8520" s="134"/>
      <c r="E8520" s="132"/>
      <c r="F8520" s="135"/>
      <c r="G8520" s="135"/>
      <c r="H8520" s="136"/>
    </row>
    <row r="8521" spans="1:8" x14ac:dyDescent="0.2">
      <c r="A8521" s="132"/>
      <c r="B8521" s="133"/>
      <c r="C8521" s="92"/>
      <c r="D8521" s="134"/>
      <c r="E8521" s="132"/>
      <c r="F8521" s="135"/>
      <c r="G8521" s="135"/>
      <c r="H8521" s="136"/>
    </row>
    <row r="8522" spans="1:8" x14ac:dyDescent="0.2">
      <c r="A8522" s="132"/>
      <c r="B8522" s="133"/>
      <c r="C8522" s="92"/>
      <c r="D8522" s="134"/>
      <c r="E8522" s="132"/>
      <c r="F8522" s="135"/>
      <c r="G8522" s="135"/>
      <c r="H8522" s="136"/>
    </row>
    <row r="8523" spans="1:8" x14ac:dyDescent="0.2">
      <c r="A8523" s="132"/>
      <c r="B8523" s="133"/>
      <c r="C8523" s="92"/>
      <c r="D8523" s="134"/>
      <c r="E8523" s="132"/>
      <c r="F8523" s="135"/>
      <c r="G8523" s="135"/>
      <c r="H8523" s="136"/>
    </row>
    <row r="8524" spans="1:8" x14ac:dyDescent="0.2">
      <c r="A8524" s="132"/>
      <c r="B8524" s="133"/>
      <c r="C8524" s="92"/>
      <c r="D8524" s="134"/>
      <c r="E8524" s="132"/>
      <c r="F8524" s="135"/>
      <c r="G8524" s="135"/>
      <c r="H8524" s="136"/>
    </row>
    <row r="8525" spans="1:8" x14ac:dyDescent="0.2">
      <c r="A8525" s="132"/>
      <c r="B8525" s="133"/>
      <c r="C8525" s="92"/>
      <c r="D8525" s="134"/>
      <c r="E8525" s="132"/>
      <c r="F8525" s="135"/>
      <c r="G8525" s="135"/>
      <c r="H8525" s="136"/>
    </row>
    <row r="8526" spans="1:8" x14ac:dyDescent="0.2">
      <c r="A8526" s="132"/>
      <c r="B8526" s="133"/>
      <c r="C8526" s="92"/>
      <c r="D8526" s="134"/>
      <c r="E8526" s="132"/>
      <c r="F8526" s="135"/>
      <c r="G8526" s="135"/>
      <c r="H8526" s="136"/>
    </row>
    <row r="8527" spans="1:8" x14ac:dyDescent="0.2">
      <c r="A8527" s="132"/>
      <c r="B8527" s="133"/>
      <c r="C8527" s="92"/>
      <c r="D8527" s="134"/>
      <c r="E8527" s="132"/>
      <c r="F8527" s="135"/>
      <c r="G8527" s="135"/>
      <c r="H8527" s="136"/>
    </row>
    <row r="8528" spans="1:8" x14ac:dyDescent="0.2">
      <c r="A8528" s="132"/>
      <c r="B8528" s="133"/>
      <c r="C8528" s="92"/>
      <c r="D8528" s="134"/>
      <c r="E8528" s="132"/>
      <c r="F8528" s="135"/>
      <c r="G8528" s="135"/>
      <c r="H8528" s="136"/>
    </row>
    <row r="8529" spans="1:8" x14ac:dyDescent="0.2">
      <c r="A8529" s="132"/>
      <c r="B8529" s="133"/>
      <c r="C8529" s="92"/>
      <c r="D8529" s="134"/>
      <c r="E8529" s="132"/>
      <c r="F8529" s="135"/>
      <c r="G8529" s="135"/>
      <c r="H8529" s="136"/>
    </row>
    <row r="8530" spans="1:8" x14ac:dyDescent="0.2">
      <c r="A8530" s="132"/>
      <c r="B8530" s="133"/>
      <c r="C8530" s="92"/>
      <c r="D8530" s="134"/>
      <c r="E8530" s="132"/>
      <c r="F8530" s="135"/>
      <c r="G8530" s="135"/>
      <c r="H8530" s="136"/>
    </row>
    <row r="8531" spans="1:8" x14ac:dyDescent="0.2">
      <c r="A8531" s="132"/>
      <c r="B8531" s="133"/>
      <c r="C8531" s="92"/>
      <c r="D8531" s="134"/>
      <c r="E8531" s="132"/>
      <c r="F8531" s="135"/>
      <c r="G8531" s="135"/>
      <c r="H8531" s="136"/>
    </row>
    <row r="8532" spans="1:8" x14ac:dyDescent="0.2">
      <c r="A8532" s="132"/>
      <c r="B8532" s="133"/>
      <c r="C8532" s="92"/>
      <c r="D8532" s="134"/>
      <c r="E8532" s="132"/>
      <c r="F8532" s="135"/>
      <c r="G8532" s="135"/>
      <c r="H8532" s="136"/>
    </row>
    <row r="8533" spans="1:8" x14ac:dyDescent="0.2">
      <c r="A8533" s="132"/>
      <c r="B8533" s="133"/>
      <c r="C8533" s="92"/>
      <c r="D8533" s="134"/>
      <c r="E8533" s="132"/>
      <c r="F8533" s="135"/>
      <c r="G8533" s="135"/>
      <c r="H8533" s="136"/>
    </row>
    <row r="8534" spans="1:8" x14ac:dyDescent="0.2">
      <c r="A8534" s="132"/>
      <c r="B8534" s="133"/>
      <c r="C8534" s="92"/>
      <c r="D8534" s="134"/>
      <c r="E8534" s="132"/>
      <c r="F8534" s="135"/>
      <c r="G8534" s="135"/>
      <c r="H8534" s="136"/>
    </row>
    <row r="8535" spans="1:8" x14ac:dyDescent="0.2">
      <c r="A8535" s="132"/>
      <c r="B8535" s="133"/>
      <c r="C8535" s="92"/>
      <c r="D8535" s="134"/>
      <c r="E8535" s="132"/>
      <c r="F8535" s="135"/>
      <c r="G8535" s="135"/>
      <c r="H8535" s="136"/>
    </row>
    <row r="8536" spans="1:8" x14ac:dyDescent="0.2">
      <c r="A8536" s="132"/>
      <c r="B8536" s="133"/>
      <c r="C8536" s="92"/>
      <c r="D8536" s="134"/>
      <c r="E8536" s="132"/>
      <c r="F8536" s="135"/>
      <c r="G8536" s="135"/>
      <c r="H8536" s="136"/>
    </row>
    <row r="8537" spans="1:8" x14ac:dyDescent="0.2">
      <c r="A8537" s="132"/>
      <c r="B8537" s="133"/>
      <c r="C8537" s="92"/>
      <c r="D8537" s="134"/>
      <c r="E8537" s="132"/>
      <c r="F8537" s="135"/>
      <c r="G8537" s="135"/>
      <c r="H8537" s="136"/>
    </row>
    <row r="8538" spans="1:8" x14ac:dyDescent="0.2">
      <c r="A8538" s="132"/>
      <c r="B8538" s="133"/>
      <c r="C8538" s="92"/>
      <c r="D8538" s="134"/>
      <c r="E8538" s="132"/>
      <c r="F8538" s="135"/>
      <c r="G8538" s="135"/>
      <c r="H8538" s="136"/>
    </row>
    <row r="8539" spans="1:8" x14ac:dyDescent="0.2">
      <c r="A8539" s="132"/>
      <c r="B8539" s="133"/>
      <c r="C8539" s="92"/>
      <c r="D8539" s="134"/>
      <c r="E8539" s="132"/>
      <c r="F8539" s="135"/>
      <c r="G8539" s="135"/>
      <c r="H8539" s="136"/>
    </row>
    <row r="8540" spans="1:8" x14ac:dyDescent="0.2">
      <c r="A8540" s="132"/>
      <c r="B8540" s="133"/>
      <c r="C8540" s="92"/>
      <c r="D8540" s="134"/>
      <c r="E8540" s="132"/>
      <c r="F8540" s="135"/>
      <c r="G8540" s="135"/>
      <c r="H8540" s="136"/>
    </row>
    <row r="8541" spans="1:8" x14ac:dyDescent="0.2">
      <c r="A8541" s="132"/>
      <c r="B8541" s="133"/>
      <c r="C8541" s="92"/>
      <c r="D8541" s="134"/>
      <c r="E8541" s="132"/>
      <c r="F8541" s="135"/>
      <c r="G8541" s="135"/>
      <c r="H8541" s="136"/>
    </row>
    <row r="8542" spans="1:8" x14ac:dyDescent="0.2">
      <c r="A8542" s="132"/>
      <c r="B8542" s="133"/>
      <c r="C8542" s="92"/>
      <c r="D8542" s="134"/>
      <c r="E8542" s="132"/>
      <c r="F8542" s="135"/>
      <c r="G8542" s="135"/>
      <c r="H8542" s="136"/>
    </row>
    <row r="8543" spans="1:8" x14ac:dyDescent="0.2">
      <c r="A8543" s="132"/>
      <c r="B8543" s="133"/>
      <c r="C8543" s="92"/>
      <c r="D8543" s="134"/>
      <c r="E8543" s="132"/>
      <c r="F8543" s="135"/>
      <c r="G8543" s="135"/>
      <c r="H8543" s="136"/>
    </row>
    <row r="8544" spans="1:8" x14ac:dyDescent="0.2">
      <c r="A8544" s="132"/>
      <c r="B8544" s="133"/>
      <c r="C8544" s="92"/>
      <c r="D8544" s="134"/>
      <c r="E8544" s="132"/>
      <c r="F8544" s="135"/>
      <c r="G8544" s="135"/>
      <c r="H8544" s="136"/>
    </row>
    <row r="8545" spans="1:8" x14ac:dyDescent="0.2">
      <c r="A8545" s="132"/>
      <c r="B8545" s="133"/>
      <c r="C8545" s="92"/>
      <c r="D8545" s="134"/>
      <c r="E8545" s="132"/>
      <c r="F8545" s="135"/>
      <c r="G8545" s="135"/>
      <c r="H8545" s="136"/>
    </row>
    <row r="8546" spans="1:8" x14ac:dyDescent="0.2">
      <c r="A8546" s="132"/>
      <c r="B8546" s="133"/>
      <c r="C8546" s="92"/>
      <c r="D8546" s="134"/>
      <c r="E8546" s="132"/>
      <c r="F8546" s="135"/>
      <c r="G8546" s="135"/>
      <c r="H8546" s="136"/>
    </row>
    <row r="8547" spans="1:8" x14ac:dyDescent="0.2">
      <c r="A8547" s="132"/>
      <c r="B8547" s="133"/>
      <c r="C8547" s="92"/>
      <c r="D8547" s="134"/>
      <c r="E8547" s="132"/>
      <c r="F8547" s="135"/>
      <c r="G8547" s="135"/>
      <c r="H8547" s="136"/>
    </row>
    <row r="8548" spans="1:8" x14ac:dyDescent="0.2">
      <c r="A8548" s="132"/>
      <c r="B8548" s="133"/>
      <c r="C8548" s="92"/>
      <c r="D8548" s="134"/>
      <c r="E8548" s="132"/>
      <c r="F8548" s="135"/>
      <c r="G8548" s="135"/>
      <c r="H8548" s="136"/>
    </row>
    <row r="8549" spans="1:8" x14ac:dyDescent="0.2">
      <c r="A8549" s="132"/>
      <c r="B8549" s="133"/>
      <c r="C8549" s="92"/>
      <c r="D8549" s="134"/>
      <c r="E8549" s="132"/>
      <c r="F8549" s="135"/>
      <c r="G8549" s="135"/>
      <c r="H8549" s="136"/>
    </row>
    <row r="8550" spans="1:8" x14ac:dyDescent="0.2">
      <c r="A8550" s="132"/>
      <c r="B8550" s="133"/>
      <c r="C8550" s="92"/>
      <c r="D8550" s="134"/>
      <c r="E8550" s="132"/>
      <c r="F8550" s="135"/>
      <c r="G8550" s="135"/>
      <c r="H8550" s="136"/>
    </row>
    <row r="8551" spans="1:8" x14ac:dyDescent="0.2">
      <c r="A8551" s="132"/>
      <c r="B8551" s="133"/>
      <c r="C8551" s="92"/>
      <c r="D8551" s="134"/>
      <c r="E8551" s="132"/>
      <c r="F8551" s="135"/>
      <c r="G8551" s="135"/>
      <c r="H8551" s="136"/>
    </row>
    <row r="8552" spans="1:8" x14ac:dyDescent="0.2">
      <c r="A8552" s="132"/>
      <c r="B8552" s="133"/>
      <c r="C8552" s="92"/>
      <c r="D8552" s="134"/>
      <c r="E8552" s="132"/>
      <c r="F8552" s="135"/>
      <c r="G8552" s="135"/>
      <c r="H8552" s="136"/>
    </row>
    <row r="8553" spans="1:8" x14ac:dyDescent="0.2">
      <c r="A8553" s="132"/>
      <c r="B8553" s="133"/>
      <c r="C8553" s="92"/>
      <c r="D8553" s="134"/>
      <c r="E8553" s="132"/>
      <c r="F8553" s="135"/>
      <c r="G8553" s="135"/>
      <c r="H8553" s="136"/>
    </row>
    <row r="8554" spans="1:8" x14ac:dyDescent="0.2">
      <c r="A8554" s="132"/>
      <c r="B8554" s="133"/>
      <c r="C8554" s="92"/>
      <c r="D8554" s="134"/>
      <c r="E8554" s="132"/>
      <c r="F8554" s="135"/>
      <c r="G8554" s="135"/>
      <c r="H8554" s="136"/>
    </row>
    <row r="8555" spans="1:8" x14ac:dyDescent="0.2">
      <c r="A8555" s="132"/>
      <c r="B8555" s="133"/>
      <c r="C8555" s="92"/>
      <c r="D8555" s="134"/>
      <c r="E8555" s="132"/>
      <c r="F8555" s="135"/>
      <c r="G8555" s="135"/>
      <c r="H8555" s="136"/>
    </row>
    <row r="8556" spans="1:8" x14ac:dyDescent="0.2">
      <c r="A8556" s="132"/>
      <c r="B8556" s="133"/>
      <c r="C8556" s="92"/>
      <c r="D8556" s="134"/>
      <c r="E8556" s="132"/>
      <c r="F8556" s="135"/>
      <c r="G8556" s="135"/>
      <c r="H8556" s="136"/>
    </row>
    <row r="8557" spans="1:8" x14ac:dyDescent="0.2">
      <c r="A8557" s="132"/>
      <c r="B8557" s="133"/>
      <c r="C8557" s="92"/>
      <c r="D8557" s="134"/>
      <c r="E8557" s="132"/>
      <c r="F8557" s="135"/>
      <c r="G8557" s="135"/>
      <c r="H8557" s="136"/>
    </row>
    <row r="8558" spans="1:8" x14ac:dyDescent="0.2">
      <c r="A8558" s="132"/>
      <c r="B8558" s="133"/>
      <c r="C8558" s="92"/>
      <c r="D8558" s="134"/>
      <c r="E8558" s="132"/>
      <c r="F8558" s="135"/>
      <c r="G8558" s="135"/>
      <c r="H8558" s="136"/>
    </row>
    <row r="8559" spans="1:8" x14ac:dyDescent="0.2">
      <c r="A8559" s="132"/>
      <c r="B8559" s="133"/>
      <c r="C8559" s="92"/>
      <c r="D8559" s="134"/>
      <c r="E8559" s="132"/>
      <c r="F8559" s="135"/>
      <c r="G8559" s="135"/>
      <c r="H8559" s="136"/>
    </row>
    <row r="8560" spans="1:8" x14ac:dyDescent="0.2">
      <c r="A8560" s="132"/>
      <c r="B8560" s="133"/>
      <c r="C8560" s="92"/>
      <c r="D8560" s="134"/>
      <c r="E8560" s="132"/>
      <c r="F8560" s="135"/>
      <c r="G8560" s="135"/>
      <c r="H8560" s="136"/>
    </row>
    <row r="8561" spans="1:8" x14ac:dyDescent="0.2">
      <c r="A8561" s="132"/>
      <c r="B8561" s="133"/>
      <c r="C8561" s="92"/>
      <c r="D8561" s="134"/>
      <c r="E8561" s="132"/>
      <c r="F8561" s="135"/>
      <c r="G8561" s="135"/>
      <c r="H8561" s="136"/>
    </row>
    <row r="8562" spans="1:8" x14ac:dyDescent="0.2">
      <c r="A8562" s="132"/>
      <c r="B8562" s="133"/>
      <c r="C8562" s="92"/>
      <c r="D8562" s="134"/>
      <c r="E8562" s="132"/>
      <c r="F8562" s="135"/>
      <c r="G8562" s="135"/>
      <c r="H8562" s="136"/>
    </row>
    <row r="8563" spans="1:8" x14ac:dyDescent="0.2">
      <c r="A8563" s="132"/>
      <c r="B8563" s="133"/>
      <c r="C8563" s="92"/>
      <c r="D8563" s="134"/>
      <c r="E8563" s="132"/>
      <c r="F8563" s="135"/>
      <c r="G8563" s="135"/>
      <c r="H8563" s="136"/>
    </row>
    <row r="8564" spans="1:8" x14ac:dyDescent="0.2">
      <c r="A8564" s="132"/>
      <c r="B8564" s="133"/>
      <c r="C8564" s="92"/>
      <c r="D8564" s="134"/>
      <c r="E8564" s="132"/>
      <c r="F8564" s="135"/>
      <c r="G8564" s="135"/>
      <c r="H8564" s="136"/>
    </row>
    <row r="8565" spans="1:8" x14ac:dyDescent="0.2">
      <c r="A8565" s="132"/>
      <c r="B8565" s="133"/>
      <c r="C8565" s="92"/>
      <c r="D8565" s="134"/>
      <c r="E8565" s="132"/>
      <c r="F8565" s="135"/>
      <c r="G8565" s="135"/>
      <c r="H8565" s="136"/>
    </row>
    <row r="8566" spans="1:8" x14ac:dyDescent="0.2">
      <c r="A8566" s="132"/>
      <c r="B8566" s="133"/>
      <c r="C8566" s="92"/>
      <c r="D8566" s="134"/>
      <c r="E8566" s="132"/>
      <c r="F8566" s="135"/>
      <c r="G8566" s="135"/>
      <c r="H8566" s="136"/>
    </row>
    <row r="8567" spans="1:8" x14ac:dyDescent="0.2">
      <c r="A8567" s="132"/>
      <c r="B8567" s="133"/>
      <c r="C8567" s="92"/>
      <c r="D8567" s="134"/>
      <c r="E8567" s="132"/>
      <c r="F8567" s="135"/>
      <c r="G8567" s="135"/>
      <c r="H8567" s="136"/>
    </row>
    <row r="8568" spans="1:8" x14ac:dyDescent="0.2">
      <c r="A8568" s="132"/>
      <c r="B8568" s="133"/>
      <c r="C8568" s="92"/>
      <c r="D8568" s="134"/>
      <c r="E8568" s="132"/>
      <c r="F8568" s="135"/>
      <c r="G8568" s="135"/>
      <c r="H8568" s="136"/>
    </row>
    <row r="8569" spans="1:8" x14ac:dyDescent="0.2">
      <c r="A8569" s="132"/>
      <c r="B8569" s="133"/>
      <c r="C8569" s="92"/>
      <c r="D8569" s="134"/>
      <c r="E8569" s="132"/>
      <c r="F8569" s="135"/>
      <c r="G8569" s="135"/>
      <c r="H8569" s="136"/>
    </row>
    <row r="8570" spans="1:8" x14ac:dyDescent="0.2">
      <c r="A8570" s="132"/>
      <c r="B8570" s="133"/>
      <c r="C8570" s="92"/>
      <c r="D8570" s="134"/>
      <c r="E8570" s="132"/>
      <c r="F8570" s="135"/>
      <c r="G8570" s="135"/>
      <c r="H8570" s="136"/>
    </row>
    <row r="8571" spans="1:8" x14ac:dyDescent="0.2">
      <c r="A8571" s="132"/>
      <c r="B8571" s="133"/>
      <c r="C8571" s="92"/>
      <c r="D8571" s="134"/>
      <c r="E8571" s="132"/>
      <c r="F8571" s="135"/>
      <c r="G8571" s="135"/>
      <c r="H8571" s="136"/>
    </row>
    <row r="8572" spans="1:8" x14ac:dyDescent="0.2">
      <c r="A8572" s="132"/>
      <c r="B8572" s="133"/>
      <c r="C8572" s="92"/>
      <c r="D8572" s="134"/>
      <c r="E8572" s="132"/>
      <c r="F8572" s="135"/>
      <c r="G8572" s="135"/>
      <c r="H8572" s="136"/>
    </row>
    <row r="8573" spans="1:8" x14ac:dyDescent="0.2">
      <c r="A8573" s="132"/>
      <c r="B8573" s="133"/>
      <c r="C8573" s="92"/>
      <c r="D8573" s="134"/>
      <c r="E8573" s="132"/>
      <c r="F8573" s="135"/>
      <c r="G8573" s="135"/>
      <c r="H8573" s="136"/>
    </row>
    <row r="8574" spans="1:8" x14ac:dyDescent="0.2">
      <c r="A8574" s="132"/>
      <c r="B8574" s="133"/>
      <c r="C8574" s="92"/>
      <c r="D8574" s="134"/>
      <c r="E8574" s="132"/>
      <c r="F8574" s="135"/>
      <c r="G8574" s="135"/>
      <c r="H8574" s="136"/>
    </row>
    <row r="8575" spans="1:8" x14ac:dyDescent="0.2">
      <c r="A8575" s="132"/>
      <c r="B8575" s="133"/>
      <c r="C8575" s="92"/>
      <c r="D8575" s="134"/>
      <c r="E8575" s="132"/>
      <c r="F8575" s="135"/>
      <c r="G8575" s="135"/>
      <c r="H8575" s="136"/>
    </row>
    <row r="8576" spans="1:8" x14ac:dyDescent="0.2">
      <c r="A8576" s="132"/>
      <c r="B8576" s="133"/>
      <c r="C8576" s="92"/>
      <c r="D8576" s="134"/>
      <c r="E8576" s="132"/>
      <c r="F8576" s="135"/>
      <c r="G8576" s="135"/>
      <c r="H8576" s="136"/>
    </row>
    <row r="8577" spans="1:8" x14ac:dyDescent="0.2">
      <c r="A8577" s="132"/>
      <c r="B8577" s="133"/>
      <c r="C8577" s="92"/>
      <c r="D8577" s="134"/>
      <c r="E8577" s="132"/>
      <c r="F8577" s="135"/>
      <c r="G8577" s="135"/>
      <c r="H8577" s="136"/>
    </row>
    <row r="8578" spans="1:8" x14ac:dyDescent="0.2">
      <c r="A8578" s="132"/>
      <c r="B8578" s="133"/>
      <c r="C8578" s="92"/>
      <c r="D8578" s="134"/>
      <c r="E8578" s="132"/>
      <c r="F8578" s="135"/>
      <c r="G8578" s="135"/>
      <c r="H8578" s="136"/>
    </row>
    <row r="8579" spans="1:8" x14ac:dyDescent="0.2">
      <c r="A8579" s="132"/>
      <c r="B8579" s="133"/>
      <c r="C8579" s="92"/>
      <c r="D8579" s="134"/>
      <c r="E8579" s="132"/>
      <c r="F8579" s="135"/>
      <c r="G8579" s="135"/>
      <c r="H8579" s="136"/>
    </row>
    <row r="8580" spans="1:8" x14ac:dyDescent="0.2">
      <c r="A8580" s="132"/>
      <c r="B8580" s="133"/>
      <c r="C8580" s="92"/>
      <c r="D8580" s="134"/>
      <c r="E8580" s="132"/>
      <c r="F8580" s="135"/>
      <c r="G8580" s="135"/>
      <c r="H8580" s="136"/>
    </row>
    <row r="8581" spans="1:8" x14ac:dyDescent="0.2">
      <c r="A8581" s="132"/>
      <c r="B8581" s="133"/>
      <c r="C8581" s="92"/>
      <c r="D8581" s="134"/>
      <c r="E8581" s="132"/>
      <c r="F8581" s="135"/>
      <c r="G8581" s="135"/>
      <c r="H8581" s="136"/>
    </row>
    <row r="8582" spans="1:8" x14ac:dyDescent="0.2">
      <c r="A8582" s="132"/>
      <c r="B8582" s="133"/>
      <c r="C8582" s="92"/>
      <c r="D8582" s="134"/>
      <c r="E8582" s="132"/>
      <c r="F8582" s="135"/>
      <c r="G8582" s="135"/>
      <c r="H8582" s="136"/>
    </row>
    <row r="8583" spans="1:8" x14ac:dyDescent="0.2">
      <c r="A8583" s="132"/>
      <c r="B8583" s="133"/>
      <c r="C8583" s="92"/>
      <c r="D8583" s="134"/>
      <c r="E8583" s="132"/>
      <c r="F8583" s="135"/>
      <c r="G8583" s="135"/>
      <c r="H8583" s="136"/>
    </row>
    <row r="8584" spans="1:8" x14ac:dyDescent="0.2">
      <c r="A8584" s="132"/>
      <c r="B8584" s="133"/>
      <c r="C8584" s="92"/>
      <c r="D8584" s="134"/>
      <c r="E8584" s="132"/>
      <c r="F8584" s="135"/>
      <c r="G8584" s="135"/>
      <c r="H8584" s="136"/>
    </row>
    <row r="8585" spans="1:8" x14ac:dyDescent="0.2">
      <c r="A8585" s="132"/>
      <c r="B8585" s="133"/>
      <c r="C8585" s="92"/>
      <c r="D8585" s="134"/>
      <c r="E8585" s="132"/>
      <c r="F8585" s="135"/>
      <c r="G8585" s="135"/>
      <c r="H8585" s="136"/>
    </row>
    <row r="8586" spans="1:8" x14ac:dyDescent="0.2">
      <c r="A8586" s="132"/>
      <c r="B8586" s="133"/>
      <c r="C8586" s="92"/>
      <c r="D8586" s="134"/>
      <c r="E8586" s="132"/>
      <c r="F8586" s="135"/>
      <c r="G8586" s="135"/>
      <c r="H8586" s="136"/>
    </row>
    <row r="8587" spans="1:8" x14ac:dyDescent="0.2">
      <c r="A8587" s="132"/>
      <c r="B8587" s="133"/>
      <c r="C8587" s="92"/>
      <c r="D8587" s="134"/>
      <c r="E8587" s="132"/>
      <c r="F8587" s="135"/>
      <c r="G8587" s="135"/>
      <c r="H8587" s="136"/>
    </row>
    <row r="8588" spans="1:8" x14ac:dyDescent="0.2">
      <c r="A8588" s="132"/>
      <c r="B8588" s="133"/>
      <c r="C8588" s="92"/>
      <c r="D8588" s="134"/>
      <c r="E8588" s="132"/>
      <c r="F8588" s="135"/>
      <c r="G8588" s="135"/>
      <c r="H8588" s="136"/>
    </row>
    <row r="8589" spans="1:8" x14ac:dyDescent="0.2">
      <c r="A8589" s="132"/>
      <c r="B8589" s="133"/>
      <c r="C8589" s="92"/>
      <c r="D8589" s="134"/>
      <c r="E8589" s="132"/>
      <c r="F8589" s="135"/>
      <c r="G8589" s="135"/>
      <c r="H8589" s="136"/>
    </row>
    <row r="8590" spans="1:8" x14ac:dyDescent="0.2">
      <c r="A8590" s="132"/>
      <c r="B8590" s="133"/>
      <c r="C8590" s="92"/>
      <c r="D8590" s="134"/>
      <c r="E8590" s="132"/>
      <c r="F8590" s="135"/>
      <c r="G8590" s="135"/>
      <c r="H8590" s="136"/>
    </row>
    <row r="8591" spans="1:8" x14ac:dyDescent="0.2">
      <c r="A8591" s="132"/>
      <c r="B8591" s="133"/>
      <c r="C8591" s="92"/>
      <c r="D8591" s="134"/>
      <c r="E8591" s="132"/>
      <c r="F8591" s="135"/>
      <c r="G8591" s="135"/>
      <c r="H8591" s="136"/>
    </row>
    <row r="8592" spans="1:8" x14ac:dyDescent="0.2">
      <c r="A8592" s="132"/>
      <c r="B8592" s="133"/>
      <c r="C8592" s="92"/>
      <c r="D8592" s="134"/>
      <c r="E8592" s="132"/>
      <c r="F8592" s="135"/>
      <c r="G8592" s="135"/>
      <c r="H8592" s="136"/>
    </row>
    <row r="8593" spans="1:8" x14ac:dyDescent="0.2">
      <c r="A8593" s="132"/>
      <c r="B8593" s="133"/>
      <c r="C8593" s="92"/>
      <c r="D8593" s="134"/>
      <c r="E8593" s="132"/>
      <c r="F8593" s="135"/>
      <c r="G8593" s="135"/>
      <c r="H8593" s="136"/>
    </row>
    <row r="8594" spans="1:8" x14ac:dyDescent="0.2">
      <c r="A8594" s="132"/>
      <c r="B8594" s="133"/>
      <c r="C8594" s="92"/>
      <c r="D8594" s="134"/>
      <c r="E8594" s="132"/>
      <c r="F8594" s="135"/>
      <c r="G8594" s="135"/>
      <c r="H8594" s="136"/>
    </row>
    <row r="8595" spans="1:8" x14ac:dyDescent="0.2">
      <c r="A8595" s="132"/>
      <c r="B8595" s="133"/>
      <c r="C8595" s="92"/>
      <c r="D8595" s="134"/>
      <c r="E8595" s="132"/>
      <c r="F8595" s="135"/>
      <c r="G8595" s="135"/>
      <c r="H8595" s="136"/>
    </row>
    <row r="8596" spans="1:8" x14ac:dyDescent="0.2">
      <c r="A8596" s="132"/>
      <c r="B8596" s="133"/>
      <c r="C8596" s="92"/>
      <c r="D8596" s="134"/>
      <c r="E8596" s="132"/>
      <c r="F8596" s="135"/>
      <c r="G8596" s="135"/>
      <c r="H8596" s="136"/>
    </row>
    <row r="8597" spans="1:8" x14ac:dyDescent="0.2">
      <c r="A8597" s="132"/>
      <c r="B8597" s="133"/>
      <c r="C8597" s="92"/>
      <c r="D8597" s="134"/>
      <c r="E8597" s="132"/>
      <c r="F8597" s="135"/>
      <c r="G8597" s="135"/>
      <c r="H8597" s="136"/>
    </row>
    <row r="8598" spans="1:8" x14ac:dyDescent="0.2">
      <c r="A8598" s="132"/>
      <c r="B8598" s="133"/>
      <c r="C8598" s="92"/>
      <c r="D8598" s="134"/>
      <c r="E8598" s="132"/>
      <c r="F8598" s="135"/>
      <c r="G8598" s="135"/>
      <c r="H8598" s="136"/>
    </row>
    <row r="8599" spans="1:8" x14ac:dyDescent="0.2">
      <c r="A8599" s="132"/>
      <c r="B8599" s="133"/>
      <c r="C8599" s="92"/>
      <c r="D8599" s="134"/>
      <c r="E8599" s="132"/>
      <c r="F8599" s="135"/>
      <c r="G8599" s="135"/>
      <c r="H8599" s="136"/>
    </row>
    <row r="8600" spans="1:8" x14ac:dyDescent="0.2">
      <c r="A8600" s="132"/>
      <c r="B8600" s="133"/>
      <c r="C8600" s="92"/>
      <c r="D8600" s="134"/>
      <c r="E8600" s="132"/>
      <c r="F8600" s="135"/>
      <c r="G8600" s="135"/>
      <c r="H8600" s="136"/>
    </row>
    <row r="8601" spans="1:8" x14ac:dyDescent="0.2">
      <c r="A8601" s="132"/>
      <c r="B8601" s="133"/>
      <c r="C8601" s="92"/>
      <c r="D8601" s="134"/>
      <c r="E8601" s="132"/>
      <c r="F8601" s="135"/>
      <c r="G8601" s="135"/>
      <c r="H8601" s="136"/>
    </row>
    <row r="8602" spans="1:8" x14ac:dyDescent="0.2">
      <c r="A8602" s="132"/>
      <c r="B8602" s="133"/>
      <c r="C8602" s="92"/>
      <c r="D8602" s="134"/>
      <c r="E8602" s="132"/>
      <c r="F8602" s="135"/>
      <c r="G8602" s="135"/>
      <c r="H8602" s="136"/>
    </row>
    <row r="8603" spans="1:8" x14ac:dyDescent="0.2">
      <c r="A8603" s="132"/>
      <c r="B8603" s="133"/>
      <c r="C8603" s="92"/>
      <c r="D8603" s="134"/>
      <c r="E8603" s="132"/>
      <c r="F8603" s="135"/>
      <c r="G8603" s="135"/>
      <c r="H8603" s="136"/>
    </row>
    <row r="8604" spans="1:8" x14ac:dyDescent="0.2">
      <c r="A8604" s="132"/>
      <c r="B8604" s="133"/>
      <c r="C8604" s="92"/>
      <c r="D8604" s="134"/>
      <c r="E8604" s="132"/>
      <c r="F8604" s="135"/>
      <c r="G8604" s="135"/>
      <c r="H8604" s="136"/>
    </row>
    <row r="8605" spans="1:8" x14ac:dyDescent="0.2">
      <c r="A8605" s="132"/>
      <c r="B8605" s="133"/>
      <c r="C8605" s="92"/>
      <c r="D8605" s="134"/>
      <c r="E8605" s="132"/>
      <c r="F8605" s="135"/>
      <c r="G8605" s="135"/>
      <c r="H8605" s="136"/>
    </row>
    <row r="8606" spans="1:8" x14ac:dyDescent="0.2">
      <c r="A8606" s="132"/>
      <c r="B8606" s="133"/>
      <c r="C8606" s="92"/>
      <c r="D8606" s="134"/>
      <c r="E8606" s="132"/>
      <c r="F8606" s="135"/>
      <c r="G8606" s="135"/>
      <c r="H8606" s="136"/>
    </row>
    <row r="8607" spans="1:8" x14ac:dyDescent="0.2">
      <c r="A8607" s="132"/>
      <c r="B8607" s="133"/>
      <c r="C8607" s="92"/>
      <c r="D8607" s="134"/>
      <c r="E8607" s="132"/>
      <c r="F8607" s="135"/>
      <c r="G8607" s="135"/>
      <c r="H8607" s="136"/>
    </row>
    <row r="8608" spans="1:8" x14ac:dyDescent="0.2">
      <c r="A8608" s="132"/>
      <c r="B8608" s="133"/>
      <c r="C8608" s="92"/>
      <c r="D8608" s="134"/>
      <c r="E8608" s="132"/>
      <c r="F8608" s="135"/>
      <c r="G8608" s="135"/>
      <c r="H8608" s="136"/>
    </row>
    <row r="8609" spans="1:8" x14ac:dyDescent="0.2">
      <c r="A8609" s="132"/>
      <c r="B8609" s="133"/>
      <c r="C8609" s="92"/>
      <c r="D8609" s="134"/>
      <c r="E8609" s="132"/>
      <c r="F8609" s="135"/>
      <c r="G8609" s="135"/>
      <c r="H8609" s="136"/>
    </row>
    <row r="8610" spans="1:8" x14ac:dyDescent="0.2">
      <c r="A8610" s="132"/>
      <c r="B8610" s="133"/>
      <c r="C8610" s="92"/>
      <c r="D8610" s="134"/>
      <c r="E8610" s="132"/>
      <c r="F8610" s="135"/>
      <c r="G8610" s="135"/>
      <c r="H8610" s="136"/>
    </row>
    <row r="8611" spans="1:8" x14ac:dyDescent="0.2">
      <c r="A8611" s="132"/>
      <c r="B8611" s="133"/>
      <c r="C8611" s="92"/>
      <c r="D8611" s="134"/>
      <c r="E8611" s="132"/>
      <c r="F8611" s="135"/>
      <c r="G8611" s="135"/>
      <c r="H8611" s="136"/>
    </row>
    <row r="8612" spans="1:8" x14ac:dyDescent="0.2">
      <c r="A8612" s="132"/>
      <c r="B8612" s="133"/>
      <c r="C8612" s="92"/>
      <c r="D8612" s="134"/>
      <c r="E8612" s="132"/>
      <c r="F8612" s="135"/>
      <c r="G8612" s="135"/>
      <c r="H8612" s="136"/>
    </row>
    <row r="8613" spans="1:8" x14ac:dyDescent="0.2">
      <c r="A8613" s="132"/>
      <c r="B8613" s="133"/>
      <c r="C8613" s="92"/>
      <c r="D8613" s="134"/>
      <c r="E8613" s="132"/>
      <c r="F8613" s="135"/>
      <c r="G8613" s="135"/>
      <c r="H8613" s="136"/>
    </row>
    <row r="8614" spans="1:8" x14ac:dyDescent="0.2">
      <c r="A8614" s="132"/>
      <c r="B8614" s="133"/>
      <c r="C8614" s="92"/>
      <c r="D8614" s="134"/>
      <c r="E8614" s="132"/>
      <c r="F8614" s="135"/>
      <c r="G8614" s="135"/>
      <c r="H8614" s="136"/>
    </row>
    <row r="8615" spans="1:8" x14ac:dyDescent="0.2">
      <c r="A8615" s="132"/>
      <c r="B8615" s="133"/>
      <c r="C8615" s="92"/>
      <c r="D8615" s="134"/>
      <c r="E8615" s="132"/>
      <c r="F8615" s="135"/>
      <c r="G8615" s="135"/>
      <c r="H8615" s="136"/>
    </row>
    <row r="8616" spans="1:8" x14ac:dyDescent="0.2">
      <c r="A8616" s="132"/>
      <c r="B8616" s="133"/>
      <c r="C8616" s="92"/>
      <c r="D8616" s="134"/>
      <c r="E8616" s="132"/>
      <c r="F8616" s="135"/>
      <c r="G8616" s="135"/>
      <c r="H8616" s="136"/>
    </row>
    <row r="8617" spans="1:8" x14ac:dyDescent="0.2">
      <c r="A8617" s="132"/>
      <c r="B8617" s="133"/>
      <c r="C8617" s="92"/>
      <c r="D8617" s="134"/>
      <c r="E8617" s="132"/>
      <c r="F8617" s="135"/>
      <c r="G8617" s="135"/>
      <c r="H8617" s="136"/>
    </row>
    <row r="8618" spans="1:8" x14ac:dyDescent="0.2">
      <c r="A8618" s="132"/>
      <c r="B8618" s="133"/>
      <c r="C8618" s="92"/>
      <c r="D8618" s="134"/>
      <c r="E8618" s="132"/>
      <c r="F8618" s="135"/>
      <c r="G8618" s="135"/>
      <c r="H8618" s="136"/>
    </row>
    <row r="8619" spans="1:8" x14ac:dyDescent="0.2">
      <c r="A8619" s="132"/>
      <c r="B8619" s="133"/>
      <c r="C8619" s="92"/>
      <c r="D8619" s="134"/>
      <c r="E8619" s="132"/>
      <c r="F8619" s="135"/>
      <c r="G8619" s="135"/>
      <c r="H8619" s="136"/>
    </row>
    <row r="8620" spans="1:8" x14ac:dyDescent="0.2">
      <c r="A8620" s="132"/>
      <c r="B8620" s="133"/>
      <c r="C8620" s="92"/>
      <c r="D8620" s="134"/>
      <c r="E8620" s="132"/>
      <c r="F8620" s="135"/>
      <c r="G8620" s="135"/>
      <c r="H8620" s="136"/>
    </row>
    <row r="8621" spans="1:8" x14ac:dyDescent="0.2">
      <c r="A8621" s="132"/>
      <c r="B8621" s="133"/>
      <c r="C8621" s="92"/>
      <c r="D8621" s="134"/>
      <c r="E8621" s="132"/>
      <c r="F8621" s="135"/>
      <c r="G8621" s="135"/>
      <c r="H8621" s="136"/>
    </row>
    <row r="8622" spans="1:8" x14ac:dyDescent="0.2">
      <c r="A8622" s="132"/>
      <c r="B8622" s="133"/>
      <c r="C8622" s="92"/>
      <c r="D8622" s="134"/>
      <c r="E8622" s="132"/>
      <c r="F8622" s="135"/>
      <c r="G8622" s="135"/>
      <c r="H8622" s="136"/>
    </row>
    <row r="8623" spans="1:8" x14ac:dyDescent="0.2">
      <c r="A8623" s="132"/>
      <c r="B8623" s="133"/>
      <c r="C8623" s="92"/>
      <c r="D8623" s="134"/>
      <c r="E8623" s="132"/>
      <c r="F8623" s="135"/>
      <c r="G8623" s="135"/>
      <c r="H8623" s="136"/>
    </row>
    <row r="8624" spans="1:8" x14ac:dyDescent="0.2">
      <c r="A8624" s="132"/>
      <c r="B8624" s="133"/>
      <c r="C8624" s="92"/>
      <c r="D8624" s="134"/>
      <c r="E8624" s="132"/>
      <c r="F8624" s="135"/>
      <c r="G8624" s="135"/>
      <c r="H8624" s="136"/>
    </row>
    <row r="8625" spans="1:8" x14ac:dyDescent="0.2">
      <c r="A8625" s="132"/>
      <c r="B8625" s="133"/>
      <c r="C8625" s="92"/>
      <c r="D8625" s="134"/>
      <c r="E8625" s="132"/>
      <c r="F8625" s="135"/>
      <c r="G8625" s="135"/>
      <c r="H8625" s="136"/>
    </row>
    <row r="8626" spans="1:8" x14ac:dyDescent="0.2">
      <c r="A8626" s="132"/>
      <c r="B8626" s="133"/>
      <c r="C8626" s="92"/>
      <c r="D8626" s="134"/>
      <c r="E8626" s="132"/>
      <c r="F8626" s="135"/>
      <c r="G8626" s="135"/>
      <c r="H8626" s="136"/>
    </row>
    <row r="8627" spans="1:8" x14ac:dyDescent="0.2">
      <c r="A8627" s="132"/>
      <c r="B8627" s="133"/>
      <c r="C8627" s="92"/>
      <c r="D8627" s="134"/>
      <c r="E8627" s="132"/>
      <c r="F8627" s="135"/>
      <c r="G8627" s="135"/>
      <c r="H8627" s="136"/>
    </row>
    <row r="8628" spans="1:8" x14ac:dyDescent="0.2">
      <c r="A8628" s="132"/>
      <c r="B8628" s="133"/>
      <c r="C8628" s="92"/>
      <c r="D8628" s="134"/>
      <c r="E8628" s="132"/>
      <c r="F8628" s="135"/>
      <c r="G8628" s="135"/>
      <c r="H8628" s="136"/>
    </row>
    <row r="8629" spans="1:8" x14ac:dyDescent="0.2">
      <c r="A8629" s="132"/>
      <c r="B8629" s="133"/>
      <c r="C8629" s="92"/>
      <c r="D8629" s="134"/>
      <c r="E8629" s="132"/>
      <c r="F8629" s="135"/>
      <c r="G8629" s="135"/>
      <c r="H8629" s="136"/>
    </row>
    <row r="8630" spans="1:8" x14ac:dyDescent="0.2">
      <c r="A8630" s="132"/>
      <c r="B8630" s="133"/>
      <c r="C8630" s="92"/>
      <c r="D8630" s="134"/>
      <c r="E8630" s="132"/>
      <c r="F8630" s="135"/>
      <c r="G8630" s="135"/>
      <c r="H8630" s="136"/>
    </row>
    <row r="8631" spans="1:8" x14ac:dyDescent="0.2">
      <c r="A8631" s="132"/>
      <c r="B8631" s="133"/>
      <c r="C8631" s="92"/>
      <c r="D8631" s="134"/>
      <c r="E8631" s="132"/>
      <c r="F8631" s="135"/>
      <c r="G8631" s="135"/>
      <c r="H8631" s="136"/>
    </row>
    <row r="8632" spans="1:8" x14ac:dyDescent="0.2">
      <c r="A8632" s="132"/>
      <c r="B8632" s="133"/>
      <c r="C8632" s="92"/>
      <c r="D8632" s="134"/>
      <c r="E8632" s="132"/>
      <c r="F8632" s="135"/>
      <c r="G8632" s="135"/>
      <c r="H8632" s="136"/>
    </row>
    <row r="8633" spans="1:8" x14ac:dyDescent="0.2">
      <c r="A8633" s="132"/>
      <c r="B8633" s="133"/>
      <c r="C8633" s="92"/>
      <c r="D8633" s="134"/>
      <c r="E8633" s="132"/>
      <c r="F8633" s="135"/>
      <c r="G8633" s="135"/>
      <c r="H8633" s="136"/>
    </row>
    <row r="8634" spans="1:8" x14ac:dyDescent="0.2">
      <c r="A8634" s="132"/>
      <c r="B8634" s="133"/>
      <c r="C8634" s="92"/>
      <c r="D8634" s="134"/>
      <c r="E8634" s="132"/>
      <c r="F8634" s="135"/>
      <c r="G8634" s="135"/>
      <c r="H8634" s="136"/>
    </row>
    <row r="8635" spans="1:8" x14ac:dyDescent="0.2">
      <c r="A8635" s="132"/>
      <c r="B8635" s="133"/>
      <c r="C8635" s="92"/>
      <c r="D8635" s="134"/>
      <c r="E8635" s="132"/>
      <c r="F8635" s="135"/>
      <c r="G8635" s="135"/>
      <c r="H8635" s="136"/>
    </row>
    <row r="8636" spans="1:8" x14ac:dyDescent="0.2">
      <c r="A8636" s="132"/>
      <c r="B8636" s="133"/>
      <c r="C8636" s="92"/>
      <c r="D8636" s="134"/>
      <c r="E8636" s="132"/>
      <c r="F8636" s="135"/>
      <c r="G8636" s="135"/>
      <c r="H8636" s="136"/>
    </row>
    <row r="8637" spans="1:8" x14ac:dyDescent="0.2">
      <c r="A8637" s="132"/>
      <c r="B8637" s="133"/>
      <c r="C8637" s="92"/>
      <c r="D8637" s="134"/>
      <c r="E8637" s="132"/>
      <c r="F8637" s="135"/>
      <c r="G8637" s="135"/>
      <c r="H8637" s="136"/>
    </row>
    <row r="8638" spans="1:8" x14ac:dyDescent="0.2">
      <c r="A8638" s="132"/>
      <c r="B8638" s="133"/>
      <c r="C8638" s="92"/>
      <c r="D8638" s="134"/>
      <c r="E8638" s="132"/>
      <c r="F8638" s="135"/>
      <c r="G8638" s="135"/>
      <c r="H8638" s="136"/>
    </row>
    <row r="8639" spans="1:8" x14ac:dyDescent="0.2">
      <c r="A8639" s="132"/>
      <c r="B8639" s="133"/>
      <c r="C8639" s="92"/>
      <c r="D8639" s="134"/>
      <c r="E8639" s="132"/>
      <c r="F8639" s="135"/>
      <c r="G8639" s="135"/>
      <c r="H8639" s="136"/>
    </row>
    <row r="8640" spans="1:8" x14ac:dyDescent="0.2">
      <c r="A8640" s="132"/>
      <c r="B8640" s="133"/>
      <c r="C8640" s="92"/>
      <c r="D8640" s="134"/>
      <c r="E8640" s="132"/>
      <c r="F8640" s="135"/>
      <c r="G8640" s="135"/>
      <c r="H8640" s="136"/>
    </row>
    <row r="8641" spans="1:8" x14ac:dyDescent="0.2">
      <c r="A8641" s="132"/>
      <c r="B8641" s="133"/>
      <c r="C8641" s="92"/>
      <c r="D8641" s="134"/>
      <c r="E8641" s="132"/>
      <c r="F8641" s="135"/>
      <c r="G8641" s="135"/>
      <c r="H8641" s="136"/>
    </row>
    <row r="8642" spans="1:8" x14ac:dyDescent="0.2">
      <c r="A8642" s="132"/>
      <c r="B8642" s="133"/>
      <c r="C8642" s="92"/>
      <c r="D8642" s="134"/>
      <c r="E8642" s="132"/>
      <c r="F8642" s="135"/>
      <c r="G8642" s="135"/>
      <c r="H8642" s="136"/>
    </row>
    <row r="8643" spans="1:8" x14ac:dyDescent="0.2">
      <c r="A8643" s="132"/>
      <c r="B8643" s="133"/>
      <c r="C8643" s="92"/>
      <c r="D8643" s="134"/>
      <c r="E8643" s="132"/>
      <c r="F8643" s="135"/>
      <c r="G8643" s="135"/>
      <c r="H8643" s="136"/>
    </row>
    <row r="8644" spans="1:8" x14ac:dyDescent="0.2">
      <c r="A8644" s="132"/>
      <c r="B8644" s="133"/>
      <c r="C8644" s="92"/>
      <c r="D8644" s="134"/>
      <c r="E8644" s="132"/>
      <c r="F8644" s="135"/>
      <c r="G8644" s="135"/>
      <c r="H8644" s="136"/>
    </row>
    <row r="8645" spans="1:8" x14ac:dyDescent="0.2">
      <c r="A8645" s="132"/>
      <c r="B8645" s="133"/>
      <c r="C8645" s="92"/>
      <c r="D8645" s="134"/>
      <c r="E8645" s="132"/>
      <c r="F8645" s="135"/>
      <c r="G8645" s="135"/>
      <c r="H8645" s="136"/>
    </row>
    <row r="8646" spans="1:8" x14ac:dyDescent="0.2">
      <c r="A8646" s="132"/>
      <c r="B8646" s="133"/>
      <c r="C8646" s="92"/>
      <c r="D8646" s="134"/>
      <c r="E8646" s="132"/>
      <c r="F8646" s="135"/>
      <c r="G8646" s="135"/>
      <c r="H8646" s="136"/>
    </row>
    <row r="8647" spans="1:8" x14ac:dyDescent="0.2">
      <c r="A8647" s="132"/>
      <c r="B8647" s="133"/>
      <c r="C8647" s="92"/>
      <c r="D8647" s="134"/>
      <c r="E8647" s="132"/>
      <c r="F8647" s="135"/>
      <c r="G8647" s="135"/>
      <c r="H8647" s="136"/>
    </row>
    <row r="8648" spans="1:8" x14ac:dyDescent="0.2">
      <c r="A8648" s="132"/>
      <c r="B8648" s="133"/>
      <c r="C8648" s="92"/>
      <c r="D8648" s="134"/>
      <c r="E8648" s="132"/>
      <c r="F8648" s="135"/>
      <c r="G8648" s="135"/>
      <c r="H8648" s="136"/>
    </row>
    <row r="8649" spans="1:8" x14ac:dyDescent="0.2">
      <c r="A8649" s="132"/>
      <c r="B8649" s="133"/>
      <c r="C8649" s="92"/>
      <c r="D8649" s="134"/>
      <c r="E8649" s="132"/>
      <c r="F8649" s="135"/>
      <c r="G8649" s="135"/>
      <c r="H8649" s="136"/>
    </row>
    <row r="8650" spans="1:8" x14ac:dyDescent="0.2">
      <c r="A8650" s="132"/>
      <c r="B8650" s="133"/>
      <c r="C8650" s="92"/>
      <c r="D8650" s="134"/>
      <c r="E8650" s="132"/>
      <c r="F8650" s="135"/>
      <c r="G8650" s="135"/>
      <c r="H8650" s="136"/>
    </row>
    <row r="8651" spans="1:8" x14ac:dyDescent="0.2">
      <c r="A8651" s="132"/>
      <c r="B8651" s="133"/>
      <c r="C8651" s="92"/>
      <c r="D8651" s="134"/>
      <c r="E8651" s="132"/>
      <c r="F8651" s="135"/>
      <c r="G8651" s="135"/>
      <c r="H8651" s="136"/>
    </row>
    <row r="8652" spans="1:8" x14ac:dyDescent="0.2">
      <c r="A8652" s="132"/>
      <c r="B8652" s="133"/>
      <c r="C8652" s="92"/>
      <c r="D8652" s="134"/>
      <c r="E8652" s="132"/>
      <c r="F8652" s="135"/>
      <c r="G8652" s="135"/>
      <c r="H8652" s="136"/>
    </row>
    <row r="8653" spans="1:8" x14ac:dyDescent="0.2">
      <c r="A8653" s="132"/>
      <c r="B8653" s="133"/>
      <c r="C8653" s="92"/>
      <c r="D8653" s="134"/>
      <c r="E8653" s="132"/>
      <c r="F8653" s="135"/>
      <c r="G8653" s="135"/>
      <c r="H8653" s="136"/>
    </row>
    <row r="8654" spans="1:8" x14ac:dyDescent="0.2">
      <c r="A8654" s="132"/>
      <c r="B8654" s="133"/>
      <c r="C8654" s="92"/>
      <c r="D8654" s="134"/>
      <c r="E8654" s="132"/>
      <c r="F8654" s="135"/>
      <c r="G8654" s="135"/>
      <c r="H8654" s="136"/>
    </row>
    <row r="8655" spans="1:8" x14ac:dyDescent="0.2">
      <c r="A8655" s="132"/>
      <c r="B8655" s="133"/>
      <c r="C8655" s="92"/>
      <c r="D8655" s="134"/>
      <c r="E8655" s="132"/>
      <c r="F8655" s="135"/>
      <c r="G8655" s="135"/>
      <c r="H8655" s="136"/>
    </row>
    <row r="8656" spans="1:8" x14ac:dyDescent="0.2">
      <c r="A8656" s="132"/>
      <c r="B8656" s="133"/>
      <c r="C8656" s="92"/>
      <c r="D8656" s="134"/>
      <c r="E8656" s="132"/>
      <c r="F8656" s="135"/>
      <c r="G8656" s="135"/>
      <c r="H8656" s="136"/>
    </row>
    <row r="8657" spans="1:8" x14ac:dyDescent="0.2">
      <c r="A8657" s="132"/>
      <c r="B8657" s="133"/>
      <c r="C8657" s="92"/>
      <c r="D8657" s="134"/>
      <c r="E8657" s="132"/>
      <c r="F8657" s="135"/>
      <c r="G8657" s="135"/>
      <c r="H8657" s="136"/>
    </row>
    <row r="8658" spans="1:8" x14ac:dyDescent="0.2">
      <c r="A8658" s="132"/>
      <c r="B8658" s="133"/>
      <c r="C8658" s="92"/>
      <c r="D8658" s="134"/>
      <c r="E8658" s="132"/>
      <c r="F8658" s="135"/>
      <c r="G8658" s="135"/>
      <c r="H8658" s="136"/>
    </row>
    <row r="8659" spans="1:8" x14ac:dyDescent="0.2">
      <c r="A8659" s="132"/>
      <c r="B8659" s="133"/>
      <c r="C8659" s="92"/>
      <c r="D8659" s="134"/>
      <c r="E8659" s="132"/>
      <c r="F8659" s="135"/>
      <c r="G8659" s="135"/>
      <c r="H8659" s="136"/>
    </row>
    <row r="8660" spans="1:8" x14ac:dyDescent="0.2">
      <c r="A8660" s="132"/>
      <c r="B8660" s="133"/>
      <c r="C8660" s="92"/>
      <c r="D8660" s="134"/>
      <c r="E8660" s="132"/>
      <c r="F8660" s="135"/>
      <c r="G8660" s="135"/>
      <c r="H8660" s="136"/>
    </row>
    <row r="8661" spans="1:8" x14ac:dyDescent="0.2">
      <c r="A8661" s="132"/>
      <c r="B8661" s="133"/>
      <c r="C8661" s="92"/>
      <c r="D8661" s="134"/>
      <c r="E8661" s="132"/>
      <c r="F8661" s="135"/>
      <c r="G8661" s="135"/>
      <c r="H8661" s="136"/>
    </row>
    <row r="8662" spans="1:8" x14ac:dyDescent="0.2">
      <c r="A8662" s="132"/>
      <c r="B8662" s="133"/>
      <c r="C8662" s="92"/>
      <c r="D8662" s="134"/>
      <c r="E8662" s="132"/>
      <c r="F8662" s="135"/>
      <c r="G8662" s="135"/>
      <c r="H8662" s="136"/>
    </row>
    <row r="8663" spans="1:8" x14ac:dyDescent="0.2">
      <c r="A8663" s="132"/>
      <c r="B8663" s="133"/>
      <c r="C8663" s="92"/>
      <c r="D8663" s="134"/>
      <c r="E8663" s="132"/>
      <c r="F8663" s="135"/>
      <c r="G8663" s="135"/>
      <c r="H8663" s="136"/>
    </row>
    <row r="8664" spans="1:8" x14ac:dyDescent="0.2">
      <c r="A8664" s="132"/>
      <c r="B8664" s="133"/>
      <c r="C8664" s="92"/>
      <c r="D8664" s="134"/>
      <c r="E8664" s="132"/>
      <c r="F8664" s="135"/>
      <c r="G8664" s="135"/>
      <c r="H8664" s="136"/>
    </row>
    <row r="8665" spans="1:8" x14ac:dyDescent="0.2">
      <c r="A8665" s="132"/>
      <c r="B8665" s="133"/>
      <c r="C8665" s="92"/>
      <c r="D8665" s="134"/>
      <c r="E8665" s="132"/>
      <c r="F8665" s="135"/>
      <c r="G8665" s="135"/>
      <c r="H8665" s="136"/>
    </row>
    <row r="8666" spans="1:8" x14ac:dyDescent="0.2">
      <c r="A8666" s="132"/>
      <c r="B8666" s="133"/>
      <c r="C8666" s="92"/>
      <c r="D8666" s="134"/>
      <c r="E8666" s="132"/>
      <c r="F8666" s="135"/>
      <c r="G8666" s="135"/>
      <c r="H8666" s="136"/>
    </row>
    <row r="8667" spans="1:8" x14ac:dyDescent="0.2">
      <c r="A8667" s="132"/>
      <c r="B8667" s="133"/>
      <c r="C8667" s="92"/>
      <c r="D8667" s="134"/>
      <c r="E8667" s="132"/>
      <c r="F8667" s="135"/>
      <c r="G8667" s="135"/>
      <c r="H8667" s="136"/>
    </row>
    <row r="8668" spans="1:8" x14ac:dyDescent="0.2">
      <c r="A8668" s="132"/>
      <c r="B8668" s="133"/>
      <c r="C8668" s="92"/>
      <c r="D8668" s="134"/>
      <c r="E8668" s="132"/>
      <c r="F8668" s="135"/>
      <c r="G8668" s="135"/>
      <c r="H8668" s="136"/>
    </row>
    <row r="8669" spans="1:8" x14ac:dyDescent="0.2">
      <c r="A8669" s="132"/>
      <c r="B8669" s="133"/>
      <c r="C8669" s="92"/>
      <c r="D8669" s="134"/>
      <c r="E8669" s="132"/>
      <c r="F8669" s="135"/>
      <c r="G8669" s="135"/>
      <c r="H8669" s="136"/>
    </row>
    <row r="8670" spans="1:8" x14ac:dyDescent="0.2">
      <c r="A8670" s="132"/>
      <c r="B8670" s="133"/>
      <c r="C8670" s="92"/>
      <c r="D8670" s="134"/>
      <c r="E8670" s="132"/>
      <c r="F8670" s="135"/>
      <c r="G8670" s="135"/>
      <c r="H8670" s="136"/>
    </row>
    <row r="8671" spans="1:8" x14ac:dyDescent="0.2">
      <c r="A8671" s="132"/>
      <c r="B8671" s="133"/>
      <c r="C8671" s="92"/>
      <c r="D8671" s="134"/>
      <c r="E8671" s="132"/>
      <c r="F8671" s="135"/>
      <c r="G8671" s="135"/>
      <c r="H8671" s="136"/>
    </row>
    <row r="8672" spans="1:8" x14ac:dyDescent="0.2">
      <c r="A8672" s="132"/>
      <c r="B8672" s="133"/>
      <c r="C8672" s="92"/>
      <c r="D8672" s="134"/>
      <c r="E8672" s="132"/>
      <c r="F8672" s="135"/>
      <c r="G8672" s="135"/>
      <c r="H8672" s="136"/>
    </row>
    <row r="8673" spans="1:8" x14ac:dyDescent="0.2">
      <c r="A8673" s="132"/>
      <c r="B8673" s="133"/>
      <c r="C8673" s="92"/>
      <c r="D8673" s="134"/>
      <c r="E8673" s="132"/>
      <c r="F8673" s="135"/>
      <c r="G8673" s="135"/>
      <c r="H8673" s="136"/>
    </row>
    <row r="8674" spans="1:8" x14ac:dyDescent="0.2">
      <c r="A8674" s="132"/>
      <c r="B8674" s="133"/>
      <c r="C8674" s="92"/>
      <c r="D8674" s="134"/>
      <c r="E8674" s="132"/>
      <c r="F8674" s="135"/>
      <c r="G8674" s="135"/>
      <c r="H8674" s="136"/>
    </row>
    <row r="8675" spans="1:8" x14ac:dyDescent="0.2">
      <c r="A8675" s="132"/>
      <c r="B8675" s="133"/>
      <c r="C8675" s="92"/>
      <c r="D8675" s="134"/>
      <c r="E8675" s="132"/>
      <c r="F8675" s="135"/>
      <c r="G8675" s="135"/>
      <c r="H8675" s="136"/>
    </row>
    <row r="8676" spans="1:8" x14ac:dyDescent="0.2">
      <c r="A8676" s="132"/>
      <c r="B8676" s="133"/>
      <c r="C8676" s="92"/>
      <c r="D8676" s="134"/>
      <c r="E8676" s="132"/>
      <c r="F8676" s="135"/>
      <c r="G8676" s="135"/>
      <c r="H8676" s="136"/>
    </row>
    <row r="8677" spans="1:8" x14ac:dyDescent="0.2">
      <c r="A8677" s="132"/>
      <c r="B8677" s="133"/>
      <c r="C8677" s="92"/>
      <c r="D8677" s="134"/>
      <c r="E8677" s="132"/>
      <c r="F8677" s="135"/>
      <c r="G8677" s="135"/>
      <c r="H8677" s="136"/>
    </row>
    <row r="8678" spans="1:8" x14ac:dyDescent="0.2">
      <c r="A8678" s="132"/>
      <c r="B8678" s="133"/>
      <c r="C8678" s="92"/>
      <c r="D8678" s="134"/>
      <c r="E8678" s="132"/>
      <c r="F8678" s="135"/>
      <c r="G8678" s="135"/>
      <c r="H8678" s="136"/>
    </row>
    <row r="8679" spans="1:8" x14ac:dyDescent="0.2">
      <c r="A8679" s="132"/>
      <c r="B8679" s="133"/>
      <c r="C8679" s="92"/>
      <c r="D8679" s="134"/>
      <c r="E8679" s="132"/>
      <c r="F8679" s="135"/>
      <c r="G8679" s="135"/>
      <c r="H8679" s="136"/>
    </row>
    <row r="8680" spans="1:8" x14ac:dyDescent="0.2">
      <c r="A8680" s="132"/>
      <c r="B8680" s="133"/>
      <c r="C8680" s="92"/>
      <c r="D8680" s="134"/>
      <c r="E8680" s="132"/>
      <c r="F8680" s="135"/>
      <c r="G8680" s="135"/>
      <c r="H8680" s="136"/>
    </row>
    <row r="8681" spans="1:8" x14ac:dyDescent="0.2">
      <c r="A8681" s="132"/>
      <c r="B8681" s="133"/>
      <c r="C8681" s="92"/>
      <c r="D8681" s="134"/>
      <c r="E8681" s="132"/>
      <c r="F8681" s="135"/>
      <c r="G8681" s="135"/>
      <c r="H8681" s="136"/>
    </row>
    <row r="8682" spans="1:8" x14ac:dyDescent="0.2">
      <c r="A8682" s="132"/>
      <c r="B8682" s="133"/>
      <c r="C8682" s="92"/>
      <c r="D8682" s="134"/>
      <c r="E8682" s="132"/>
      <c r="F8682" s="135"/>
      <c r="G8682" s="135"/>
      <c r="H8682" s="136"/>
    </row>
    <row r="8683" spans="1:8" x14ac:dyDescent="0.2">
      <c r="A8683" s="132"/>
      <c r="B8683" s="133"/>
      <c r="C8683" s="92"/>
      <c r="D8683" s="134"/>
      <c r="E8683" s="132"/>
      <c r="F8683" s="135"/>
      <c r="G8683" s="135"/>
      <c r="H8683" s="136"/>
    </row>
    <row r="8684" spans="1:8" x14ac:dyDescent="0.2">
      <c r="A8684" s="132"/>
      <c r="B8684" s="133"/>
      <c r="C8684" s="92"/>
      <c r="D8684" s="134"/>
      <c r="E8684" s="132"/>
      <c r="F8684" s="135"/>
      <c r="G8684" s="135"/>
      <c r="H8684" s="136"/>
    </row>
    <row r="8685" spans="1:8" x14ac:dyDescent="0.2">
      <c r="A8685" s="132"/>
      <c r="B8685" s="133"/>
      <c r="C8685" s="92"/>
      <c r="D8685" s="134"/>
      <c r="E8685" s="132"/>
      <c r="F8685" s="135"/>
      <c r="G8685" s="135"/>
      <c r="H8685" s="136"/>
    </row>
    <row r="8686" spans="1:8" x14ac:dyDescent="0.2">
      <c r="A8686" s="132"/>
      <c r="B8686" s="133"/>
      <c r="C8686" s="92"/>
      <c r="D8686" s="134"/>
      <c r="E8686" s="132"/>
      <c r="F8686" s="135"/>
      <c r="G8686" s="135"/>
      <c r="H8686" s="136"/>
    </row>
    <row r="8687" spans="1:8" x14ac:dyDescent="0.2">
      <c r="A8687" s="132"/>
      <c r="B8687" s="133"/>
      <c r="C8687" s="92"/>
      <c r="D8687" s="134"/>
      <c r="E8687" s="132"/>
      <c r="F8687" s="135"/>
      <c r="G8687" s="135"/>
      <c r="H8687" s="136"/>
    </row>
    <row r="8688" spans="1:8" x14ac:dyDescent="0.2">
      <c r="A8688" s="132"/>
      <c r="B8688" s="133"/>
      <c r="C8688" s="92"/>
      <c r="D8688" s="134"/>
      <c r="E8688" s="132"/>
      <c r="F8688" s="135"/>
      <c r="G8688" s="135"/>
      <c r="H8688" s="136"/>
    </row>
    <row r="8689" spans="1:8" x14ac:dyDescent="0.2">
      <c r="A8689" s="132"/>
      <c r="B8689" s="133"/>
      <c r="C8689" s="92"/>
      <c r="D8689" s="134"/>
      <c r="E8689" s="132"/>
      <c r="F8689" s="135"/>
      <c r="G8689" s="135"/>
      <c r="H8689" s="136"/>
    </row>
    <row r="8690" spans="1:8" x14ac:dyDescent="0.2">
      <c r="A8690" s="132"/>
      <c r="B8690" s="133"/>
      <c r="C8690" s="92"/>
      <c r="D8690" s="134"/>
      <c r="E8690" s="132"/>
      <c r="F8690" s="135"/>
      <c r="G8690" s="135"/>
      <c r="H8690" s="136"/>
    </row>
    <row r="8691" spans="1:8" x14ac:dyDescent="0.2">
      <c r="A8691" s="132"/>
      <c r="B8691" s="133"/>
      <c r="C8691" s="92"/>
      <c r="D8691" s="134"/>
      <c r="E8691" s="132"/>
      <c r="F8691" s="135"/>
      <c r="G8691" s="135"/>
      <c r="H8691" s="136"/>
    </row>
    <row r="8692" spans="1:8" x14ac:dyDescent="0.2">
      <c r="A8692" s="132"/>
      <c r="B8692" s="133"/>
      <c r="C8692" s="92"/>
      <c r="D8692" s="134"/>
      <c r="E8692" s="132"/>
      <c r="F8692" s="135"/>
      <c r="G8692" s="135"/>
      <c r="H8692" s="136"/>
    </row>
    <row r="8693" spans="1:8" x14ac:dyDescent="0.2">
      <c r="A8693" s="132"/>
      <c r="B8693" s="133"/>
      <c r="C8693" s="92"/>
      <c r="D8693" s="134"/>
      <c r="E8693" s="132"/>
      <c r="F8693" s="135"/>
      <c r="G8693" s="135"/>
      <c r="H8693" s="136"/>
    </row>
    <row r="8694" spans="1:8" x14ac:dyDescent="0.2">
      <c r="A8694" s="132"/>
      <c r="B8694" s="133"/>
      <c r="C8694" s="92"/>
      <c r="D8694" s="134"/>
      <c r="E8694" s="132"/>
      <c r="F8694" s="135"/>
      <c r="G8694" s="135"/>
      <c r="H8694" s="136"/>
    </row>
    <row r="8695" spans="1:8" x14ac:dyDescent="0.2">
      <c r="A8695" s="132"/>
      <c r="B8695" s="133"/>
      <c r="C8695" s="92"/>
      <c r="D8695" s="134"/>
      <c r="E8695" s="132"/>
      <c r="F8695" s="135"/>
      <c r="G8695" s="135"/>
      <c r="H8695" s="136"/>
    </row>
    <row r="8696" spans="1:8" x14ac:dyDescent="0.2">
      <c r="A8696" s="132"/>
      <c r="B8696" s="133"/>
      <c r="C8696" s="92"/>
      <c r="D8696" s="134"/>
      <c r="E8696" s="132"/>
      <c r="F8696" s="135"/>
      <c r="G8696" s="135"/>
      <c r="H8696" s="136"/>
    </row>
    <row r="8697" spans="1:8" x14ac:dyDescent="0.2">
      <c r="A8697" s="132"/>
      <c r="B8697" s="133"/>
      <c r="C8697" s="92"/>
      <c r="D8697" s="134"/>
      <c r="E8697" s="132"/>
      <c r="F8697" s="135"/>
      <c r="G8697" s="135"/>
      <c r="H8697" s="136"/>
    </row>
    <row r="8698" spans="1:8" x14ac:dyDescent="0.2">
      <c r="A8698" s="132"/>
      <c r="B8698" s="133"/>
      <c r="C8698" s="92"/>
      <c r="D8698" s="134"/>
      <c r="E8698" s="132"/>
      <c r="F8698" s="135"/>
      <c r="G8698" s="135"/>
      <c r="H8698" s="136"/>
    </row>
    <row r="8699" spans="1:8" x14ac:dyDescent="0.2">
      <c r="A8699" s="132"/>
      <c r="B8699" s="133"/>
      <c r="C8699" s="92"/>
      <c r="D8699" s="134"/>
      <c r="E8699" s="132"/>
      <c r="F8699" s="135"/>
      <c r="G8699" s="135"/>
      <c r="H8699" s="136"/>
    </row>
    <row r="8700" spans="1:8" x14ac:dyDescent="0.2">
      <c r="A8700" s="132"/>
      <c r="B8700" s="133"/>
      <c r="C8700" s="92"/>
      <c r="D8700" s="134"/>
      <c r="E8700" s="132"/>
      <c r="F8700" s="135"/>
      <c r="G8700" s="135"/>
      <c r="H8700" s="136"/>
    </row>
    <row r="8701" spans="1:8" x14ac:dyDescent="0.2">
      <c r="A8701" s="132"/>
      <c r="B8701" s="133"/>
      <c r="C8701" s="92"/>
      <c r="D8701" s="134"/>
      <c r="E8701" s="132"/>
      <c r="F8701" s="135"/>
      <c r="G8701" s="135"/>
      <c r="H8701" s="136"/>
    </row>
    <row r="8702" spans="1:8" x14ac:dyDescent="0.2">
      <c r="A8702" s="132"/>
      <c r="B8702" s="133"/>
      <c r="C8702" s="92"/>
      <c r="D8702" s="134"/>
      <c r="E8702" s="132"/>
      <c r="F8702" s="135"/>
      <c r="G8702" s="135"/>
      <c r="H8702" s="136"/>
    </row>
    <row r="8703" spans="1:8" x14ac:dyDescent="0.2">
      <c r="A8703" s="132"/>
      <c r="B8703" s="133"/>
      <c r="C8703" s="92"/>
      <c r="D8703" s="134"/>
      <c r="E8703" s="132"/>
      <c r="F8703" s="135"/>
      <c r="G8703" s="135"/>
      <c r="H8703" s="136"/>
    </row>
    <row r="8704" spans="1:8" x14ac:dyDescent="0.2">
      <c r="A8704" s="132"/>
      <c r="B8704" s="133"/>
      <c r="C8704" s="92"/>
      <c r="D8704" s="134"/>
      <c r="E8704" s="132"/>
      <c r="F8704" s="135"/>
      <c r="G8704" s="135"/>
      <c r="H8704" s="136"/>
    </row>
    <row r="8705" spans="1:8" x14ac:dyDescent="0.2">
      <c r="A8705" s="132"/>
      <c r="B8705" s="133"/>
      <c r="C8705" s="92"/>
      <c r="D8705" s="134"/>
      <c r="E8705" s="132"/>
      <c r="F8705" s="135"/>
      <c r="G8705" s="135"/>
      <c r="H8705" s="136"/>
    </row>
    <row r="8706" spans="1:8" x14ac:dyDescent="0.2">
      <c r="A8706" s="132"/>
      <c r="B8706" s="133"/>
      <c r="C8706" s="92"/>
      <c r="D8706" s="134"/>
      <c r="E8706" s="132"/>
      <c r="F8706" s="135"/>
      <c r="G8706" s="135"/>
      <c r="H8706" s="136"/>
    </row>
    <row r="8707" spans="1:8" x14ac:dyDescent="0.2">
      <c r="A8707" s="132"/>
      <c r="B8707" s="133"/>
      <c r="C8707" s="92"/>
      <c r="D8707" s="134"/>
      <c r="E8707" s="132"/>
      <c r="F8707" s="135"/>
      <c r="G8707" s="135"/>
      <c r="H8707" s="136"/>
    </row>
    <row r="8708" spans="1:8" x14ac:dyDescent="0.2">
      <c r="A8708" s="132"/>
      <c r="B8708" s="133"/>
      <c r="C8708" s="92"/>
      <c r="D8708" s="134"/>
      <c r="E8708" s="132"/>
      <c r="F8708" s="135"/>
      <c r="G8708" s="135"/>
      <c r="H8708" s="136"/>
    </row>
    <row r="8709" spans="1:8" x14ac:dyDescent="0.2">
      <c r="A8709" s="132"/>
      <c r="B8709" s="133"/>
      <c r="C8709" s="92"/>
      <c r="D8709" s="134"/>
      <c r="E8709" s="132"/>
      <c r="F8709" s="135"/>
      <c r="G8709" s="135"/>
      <c r="H8709" s="136"/>
    </row>
    <row r="8710" spans="1:8" x14ac:dyDescent="0.2">
      <c r="A8710" s="132"/>
      <c r="B8710" s="133"/>
      <c r="C8710" s="92"/>
      <c r="D8710" s="134"/>
      <c r="E8710" s="132"/>
      <c r="F8710" s="135"/>
      <c r="G8710" s="135"/>
      <c r="H8710" s="136"/>
    </row>
    <row r="8711" spans="1:8" x14ac:dyDescent="0.2">
      <c r="A8711" s="132"/>
      <c r="B8711" s="133"/>
      <c r="C8711" s="92"/>
      <c r="D8711" s="134"/>
      <c r="E8711" s="132"/>
      <c r="F8711" s="135"/>
      <c r="G8711" s="135"/>
      <c r="H8711" s="136"/>
    </row>
    <row r="8712" spans="1:8" x14ac:dyDescent="0.2">
      <c r="A8712" s="132"/>
      <c r="B8712" s="133"/>
      <c r="C8712" s="92"/>
      <c r="D8712" s="134"/>
      <c r="E8712" s="132"/>
      <c r="F8712" s="135"/>
      <c r="G8712" s="135"/>
      <c r="H8712" s="136"/>
    </row>
    <row r="8713" spans="1:8" x14ac:dyDescent="0.2">
      <c r="A8713" s="132"/>
      <c r="B8713" s="133"/>
      <c r="C8713" s="92"/>
      <c r="D8713" s="134"/>
      <c r="E8713" s="132"/>
      <c r="F8713" s="135"/>
      <c r="G8713" s="135"/>
      <c r="H8713" s="136"/>
    </row>
    <row r="8714" spans="1:8" x14ac:dyDescent="0.2">
      <c r="A8714" s="132"/>
      <c r="B8714" s="133"/>
      <c r="C8714" s="92"/>
      <c r="D8714" s="134"/>
      <c r="E8714" s="132"/>
      <c r="F8714" s="135"/>
      <c r="G8714" s="135"/>
      <c r="H8714" s="136"/>
    </row>
    <row r="8715" spans="1:8" x14ac:dyDescent="0.2">
      <c r="A8715" s="132"/>
      <c r="B8715" s="133"/>
      <c r="C8715" s="92"/>
      <c r="D8715" s="134"/>
      <c r="E8715" s="132"/>
      <c r="F8715" s="135"/>
      <c r="G8715" s="135"/>
      <c r="H8715" s="136"/>
    </row>
    <row r="8716" spans="1:8" x14ac:dyDescent="0.2">
      <c r="A8716" s="132"/>
      <c r="B8716" s="133"/>
      <c r="C8716" s="92"/>
      <c r="D8716" s="134"/>
      <c r="E8716" s="132"/>
      <c r="F8716" s="135"/>
      <c r="G8716" s="135"/>
      <c r="H8716" s="136"/>
    </row>
    <row r="8717" spans="1:8" x14ac:dyDescent="0.2">
      <c r="A8717" s="132"/>
      <c r="B8717" s="133"/>
      <c r="C8717" s="92"/>
      <c r="D8717" s="134"/>
      <c r="E8717" s="132"/>
      <c r="F8717" s="135"/>
      <c r="G8717" s="135"/>
      <c r="H8717" s="136"/>
    </row>
    <row r="8718" spans="1:8" x14ac:dyDescent="0.2">
      <c r="A8718" s="132"/>
      <c r="B8718" s="133"/>
      <c r="C8718" s="92"/>
      <c r="D8718" s="134"/>
      <c r="E8718" s="132"/>
      <c r="F8718" s="135"/>
      <c r="G8718" s="135"/>
      <c r="H8718" s="136"/>
    </row>
    <row r="8719" spans="1:8" x14ac:dyDescent="0.2">
      <c r="A8719" s="132"/>
      <c r="B8719" s="133"/>
      <c r="C8719" s="92"/>
      <c r="D8719" s="134"/>
      <c r="E8719" s="132"/>
      <c r="F8719" s="135"/>
      <c r="G8719" s="135"/>
      <c r="H8719" s="136"/>
    </row>
    <row r="8720" spans="1:8" x14ac:dyDescent="0.2">
      <c r="A8720" s="132"/>
      <c r="B8720" s="133"/>
      <c r="C8720" s="92"/>
      <c r="D8720" s="134"/>
      <c r="E8720" s="132"/>
      <c r="F8720" s="135"/>
      <c r="G8720" s="135"/>
      <c r="H8720" s="136"/>
    </row>
    <row r="8721" spans="1:8" x14ac:dyDescent="0.2">
      <c r="A8721" s="132"/>
      <c r="B8721" s="133"/>
      <c r="C8721" s="92"/>
      <c r="D8721" s="134"/>
      <c r="E8721" s="132"/>
      <c r="F8721" s="135"/>
      <c r="G8721" s="135"/>
      <c r="H8721" s="136"/>
    </row>
    <row r="8722" spans="1:8" x14ac:dyDescent="0.2">
      <c r="A8722" s="132"/>
      <c r="B8722" s="133"/>
      <c r="C8722" s="92"/>
      <c r="D8722" s="134"/>
      <c r="E8722" s="132"/>
      <c r="F8722" s="135"/>
      <c r="G8722" s="135"/>
      <c r="H8722" s="136"/>
    </row>
    <row r="8723" spans="1:8" x14ac:dyDescent="0.2">
      <c r="A8723" s="132"/>
      <c r="B8723" s="133"/>
      <c r="C8723" s="92"/>
      <c r="D8723" s="134"/>
      <c r="E8723" s="132"/>
      <c r="F8723" s="135"/>
      <c r="G8723" s="135"/>
      <c r="H8723" s="136"/>
    </row>
    <row r="8724" spans="1:8" x14ac:dyDescent="0.2">
      <c r="A8724" s="132"/>
      <c r="B8724" s="133"/>
      <c r="C8724" s="92"/>
      <c r="D8724" s="134"/>
      <c r="E8724" s="132"/>
      <c r="F8724" s="135"/>
      <c r="G8724" s="135"/>
      <c r="H8724" s="136"/>
    </row>
    <row r="8725" spans="1:8" x14ac:dyDescent="0.2">
      <c r="A8725" s="132"/>
      <c r="B8725" s="133"/>
      <c r="C8725" s="92"/>
      <c r="D8725" s="134"/>
      <c r="E8725" s="132"/>
      <c r="F8725" s="135"/>
      <c r="G8725" s="135"/>
      <c r="H8725" s="136"/>
    </row>
    <row r="8726" spans="1:8" x14ac:dyDescent="0.2">
      <c r="A8726" s="132"/>
      <c r="B8726" s="133"/>
      <c r="C8726" s="92"/>
      <c r="D8726" s="134"/>
      <c r="E8726" s="132"/>
      <c r="F8726" s="135"/>
      <c r="G8726" s="135"/>
      <c r="H8726" s="136"/>
    </row>
    <row r="8727" spans="1:8" x14ac:dyDescent="0.2">
      <c r="A8727" s="132"/>
      <c r="B8727" s="133"/>
      <c r="C8727" s="92"/>
      <c r="D8727" s="134"/>
      <c r="E8727" s="132"/>
      <c r="F8727" s="135"/>
      <c r="G8727" s="135"/>
      <c r="H8727" s="136"/>
    </row>
    <row r="8728" spans="1:8" x14ac:dyDescent="0.2">
      <c r="A8728" s="132"/>
      <c r="B8728" s="133"/>
      <c r="C8728" s="92"/>
      <c r="D8728" s="134"/>
      <c r="E8728" s="132"/>
      <c r="F8728" s="135"/>
      <c r="G8728" s="135"/>
      <c r="H8728" s="136"/>
    </row>
    <row r="8729" spans="1:8" x14ac:dyDescent="0.2">
      <c r="A8729" s="132"/>
      <c r="B8729" s="133"/>
      <c r="C8729" s="92"/>
      <c r="D8729" s="134"/>
      <c r="E8729" s="132"/>
      <c r="F8729" s="135"/>
      <c r="G8729" s="135"/>
      <c r="H8729" s="136"/>
    </row>
    <row r="8730" spans="1:8" x14ac:dyDescent="0.2">
      <c r="A8730" s="132"/>
      <c r="B8730" s="133"/>
      <c r="C8730" s="92"/>
      <c r="D8730" s="134"/>
      <c r="E8730" s="132"/>
      <c r="F8730" s="135"/>
      <c r="G8730" s="135"/>
      <c r="H8730" s="136"/>
    </row>
    <row r="8731" spans="1:8" x14ac:dyDescent="0.2">
      <c r="A8731" s="132"/>
      <c r="B8731" s="133"/>
      <c r="C8731" s="92"/>
      <c r="D8731" s="134"/>
      <c r="E8731" s="132"/>
      <c r="F8731" s="135"/>
      <c r="G8731" s="135"/>
      <c r="H8731" s="136"/>
    </row>
    <row r="8732" spans="1:8" x14ac:dyDescent="0.2">
      <c r="A8732" s="132"/>
      <c r="B8732" s="133"/>
      <c r="C8732" s="92"/>
      <c r="D8732" s="134"/>
      <c r="E8732" s="132"/>
      <c r="F8732" s="135"/>
      <c r="G8732" s="135"/>
      <c r="H8732" s="136"/>
    </row>
    <row r="8733" spans="1:8" x14ac:dyDescent="0.2">
      <c r="A8733" s="132"/>
      <c r="B8733" s="133"/>
      <c r="C8733" s="92"/>
      <c r="D8733" s="134"/>
      <c r="E8733" s="132"/>
      <c r="F8733" s="135"/>
      <c r="G8733" s="135"/>
      <c r="H8733" s="136"/>
    </row>
    <row r="8734" spans="1:8" x14ac:dyDescent="0.2">
      <c r="A8734" s="132"/>
      <c r="B8734" s="133"/>
      <c r="C8734" s="92"/>
      <c r="D8734" s="134"/>
      <c r="E8734" s="132"/>
      <c r="F8734" s="135"/>
      <c r="G8734" s="135"/>
      <c r="H8734" s="136"/>
    </row>
    <row r="8735" spans="1:8" x14ac:dyDescent="0.2">
      <c r="A8735" s="132"/>
      <c r="B8735" s="133"/>
      <c r="C8735" s="92"/>
      <c r="D8735" s="134"/>
      <c r="E8735" s="132"/>
      <c r="F8735" s="135"/>
      <c r="G8735" s="135"/>
      <c r="H8735" s="136"/>
    </row>
    <row r="8736" spans="1:8" x14ac:dyDescent="0.2">
      <c r="A8736" s="132"/>
      <c r="B8736" s="133"/>
      <c r="C8736" s="92"/>
      <c r="D8736" s="134"/>
      <c r="E8736" s="132"/>
      <c r="F8736" s="135"/>
      <c r="G8736" s="135"/>
      <c r="H8736" s="136"/>
    </row>
    <row r="8737" spans="1:8" x14ac:dyDescent="0.2">
      <c r="A8737" s="132"/>
      <c r="B8737" s="133"/>
      <c r="C8737" s="92"/>
      <c r="D8737" s="134"/>
      <c r="E8737" s="132"/>
      <c r="F8737" s="135"/>
      <c r="G8737" s="135"/>
      <c r="H8737" s="136"/>
    </row>
    <row r="8738" spans="1:8" x14ac:dyDescent="0.2">
      <c r="A8738" s="132"/>
      <c r="B8738" s="133"/>
      <c r="C8738" s="92"/>
      <c r="D8738" s="134"/>
      <c r="E8738" s="132"/>
      <c r="F8738" s="135"/>
      <c r="G8738" s="135"/>
      <c r="H8738" s="136"/>
    </row>
    <row r="8739" spans="1:8" x14ac:dyDescent="0.2">
      <c r="A8739" s="132"/>
      <c r="B8739" s="133"/>
      <c r="C8739" s="92"/>
      <c r="D8739" s="134"/>
      <c r="E8739" s="132"/>
      <c r="F8739" s="135"/>
      <c r="G8739" s="135"/>
      <c r="H8739" s="136"/>
    </row>
    <row r="8740" spans="1:8" x14ac:dyDescent="0.2">
      <c r="A8740" s="132"/>
      <c r="B8740" s="133"/>
      <c r="C8740" s="92"/>
      <c r="D8740" s="134"/>
      <c r="E8740" s="132"/>
      <c r="F8740" s="135"/>
      <c r="G8740" s="135"/>
      <c r="H8740" s="136"/>
    </row>
    <row r="8741" spans="1:8" x14ac:dyDescent="0.2">
      <c r="A8741" s="132"/>
      <c r="B8741" s="133"/>
      <c r="C8741" s="92"/>
      <c r="D8741" s="134"/>
      <c r="E8741" s="132"/>
      <c r="F8741" s="135"/>
      <c r="G8741" s="135"/>
      <c r="H8741" s="136"/>
    </row>
    <row r="8742" spans="1:8" x14ac:dyDescent="0.2">
      <c r="A8742" s="132"/>
      <c r="B8742" s="133"/>
      <c r="C8742" s="92"/>
      <c r="D8742" s="134"/>
      <c r="E8742" s="132"/>
      <c r="F8742" s="135"/>
      <c r="G8742" s="135"/>
      <c r="H8742" s="136"/>
    </row>
    <row r="8743" spans="1:8" x14ac:dyDescent="0.2">
      <c r="A8743" s="132"/>
      <c r="B8743" s="133"/>
      <c r="C8743" s="92"/>
      <c r="D8743" s="134"/>
      <c r="E8743" s="132"/>
      <c r="F8743" s="135"/>
      <c r="G8743" s="135"/>
      <c r="H8743" s="136"/>
    </row>
    <row r="8744" spans="1:8" x14ac:dyDescent="0.2">
      <c r="A8744" s="132"/>
      <c r="B8744" s="133"/>
      <c r="C8744" s="92"/>
      <c r="D8744" s="134"/>
      <c r="E8744" s="132"/>
      <c r="F8744" s="135"/>
      <c r="G8744" s="135"/>
      <c r="H8744" s="136"/>
    </row>
    <row r="8745" spans="1:8" x14ac:dyDescent="0.2">
      <c r="A8745" s="132"/>
      <c r="B8745" s="133"/>
      <c r="C8745" s="92"/>
      <c r="D8745" s="134"/>
      <c r="E8745" s="132"/>
      <c r="F8745" s="135"/>
      <c r="G8745" s="135"/>
      <c r="H8745" s="136"/>
    </row>
    <row r="8746" spans="1:8" x14ac:dyDescent="0.2">
      <c r="A8746" s="132"/>
      <c r="B8746" s="133"/>
      <c r="C8746" s="92"/>
      <c r="D8746" s="134"/>
      <c r="E8746" s="132"/>
      <c r="F8746" s="135"/>
      <c r="G8746" s="135"/>
      <c r="H8746" s="136"/>
    </row>
    <row r="8747" spans="1:8" x14ac:dyDescent="0.2">
      <c r="A8747" s="132"/>
      <c r="B8747" s="133"/>
      <c r="C8747" s="92"/>
      <c r="D8747" s="134"/>
      <c r="E8747" s="132"/>
      <c r="F8747" s="135"/>
      <c r="G8747" s="135"/>
      <c r="H8747" s="136"/>
    </row>
    <row r="8748" spans="1:8" x14ac:dyDescent="0.2">
      <c r="A8748" s="132"/>
      <c r="B8748" s="133"/>
      <c r="C8748" s="92"/>
      <c r="D8748" s="134"/>
      <c r="E8748" s="132"/>
      <c r="F8748" s="135"/>
      <c r="G8748" s="135"/>
      <c r="H8748" s="136"/>
    </row>
    <row r="8749" spans="1:8" x14ac:dyDescent="0.2">
      <c r="A8749" s="132"/>
      <c r="B8749" s="133"/>
      <c r="C8749" s="92"/>
      <c r="D8749" s="134"/>
      <c r="E8749" s="132"/>
      <c r="F8749" s="135"/>
      <c r="G8749" s="135"/>
      <c r="H8749" s="136"/>
    </row>
    <row r="8750" spans="1:8" x14ac:dyDescent="0.2">
      <c r="A8750" s="132"/>
      <c r="B8750" s="133"/>
      <c r="C8750" s="92"/>
      <c r="D8750" s="134"/>
      <c r="E8750" s="132"/>
      <c r="F8750" s="135"/>
      <c r="G8750" s="135"/>
      <c r="H8750" s="136"/>
    </row>
    <row r="8751" spans="1:8" x14ac:dyDescent="0.2">
      <c r="A8751" s="132"/>
      <c r="B8751" s="133"/>
      <c r="C8751" s="92"/>
      <c r="D8751" s="134"/>
      <c r="E8751" s="132"/>
      <c r="F8751" s="135"/>
      <c r="G8751" s="135"/>
      <c r="H8751" s="136"/>
    </row>
    <row r="8752" spans="1:8" x14ac:dyDescent="0.2">
      <c r="A8752" s="132"/>
      <c r="B8752" s="133"/>
      <c r="C8752" s="92"/>
      <c r="D8752" s="134"/>
      <c r="E8752" s="132"/>
      <c r="F8752" s="135"/>
      <c r="G8752" s="135"/>
      <c r="H8752" s="136"/>
    </row>
    <row r="8753" spans="1:8" x14ac:dyDescent="0.2">
      <c r="A8753" s="132"/>
      <c r="B8753" s="133"/>
      <c r="C8753" s="92"/>
      <c r="D8753" s="134"/>
      <c r="E8753" s="132"/>
      <c r="F8753" s="135"/>
      <c r="G8753" s="135"/>
      <c r="H8753" s="136"/>
    </row>
    <row r="8754" spans="1:8" x14ac:dyDescent="0.2">
      <c r="A8754" s="132"/>
      <c r="B8754" s="133"/>
      <c r="C8754" s="92"/>
      <c r="D8754" s="134"/>
      <c r="E8754" s="132"/>
      <c r="F8754" s="135"/>
      <c r="G8754" s="135"/>
      <c r="H8754" s="136"/>
    </row>
    <row r="8755" spans="1:8" x14ac:dyDescent="0.2">
      <c r="A8755" s="132"/>
      <c r="B8755" s="133"/>
      <c r="C8755" s="92"/>
      <c r="D8755" s="134"/>
      <c r="E8755" s="132"/>
      <c r="F8755" s="135"/>
      <c r="G8755" s="135"/>
      <c r="H8755" s="136"/>
    </row>
    <row r="8756" spans="1:8" x14ac:dyDescent="0.2">
      <c r="A8756" s="132"/>
      <c r="B8756" s="133"/>
      <c r="C8756" s="92"/>
      <c r="D8756" s="134"/>
      <c r="E8756" s="132"/>
      <c r="F8756" s="135"/>
      <c r="G8756" s="135"/>
      <c r="H8756" s="136"/>
    </row>
    <row r="8757" spans="1:8" x14ac:dyDescent="0.2">
      <c r="A8757" s="132"/>
      <c r="B8757" s="133"/>
      <c r="C8757" s="92"/>
      <c r="D8757" s="134"/>
      <c r="E8757" s="132"/>
      <c r="F8757" s="135"/>
      <c r="G8757" s="135"/>
      <c r="H8757" s="136"/>
    </row>
    <row r="8758" spans="1:8" x14ac:dyDescent="0.2">
      <c r="A8758" s="132"/>
      <c r="B8758" s="133"/>
      <c r="C8758" s="92"/>
      <c r="D8758" s="134"/>
      <c r="E8758" s="132"/>
      <c r="F8758" s="135"/>
      <c r="G8758" s="135"/>
      <c r="H8758" s="136"/>
    </row>
    <row r="8759" spans="1:8" x14ac:dyDescent="0.2">
      <c r="A8759" s="132"/>
      <c r="B8759" s="133"/>
      <c r="C8759" s="92"/>
      <c r="D8759" s="134"/>
      <c r="E8759" s="132"/>
      <c r="F8759" s="135"/>
      <c r="G8759" s="135"/>
      <c r="H8759" s="136"/>
    </row>
    <row r="8760" spans="1:8" x14ac:dyDescent="0.2">
      <c r="A8760" s="132"/>
      <c r="B8760" s="133"/>
      <c r="C8760" s="92"/>
      <c r="D8760" s="134"/>
      <c r="E8760" s="132"/>
      <c r="F8760" s="135"/>
      <c r="G8760" s="135"/>
      <c r="H8760" s="136"/>
    </row>
    <row r="8761" spans="1:8" x14ac:dyDescent="0.2">
      <c r="A8761" s="132"/>
      <c r="B8761" s="133"/>
      <c r="C8761" s="92"/>
      <c r="D8761" s="134"/>
      <c r="E8761" s="132"/>
      <c r="F8761" s="135"/>
      <c r="G8761" s="135"/>
      <c r="H8761" s="136"/>
    </row>
    <row r="8762" spans="1:8" x14ac:dyDescent="0.2">
      <c r="A8762" s="132"/>
      <c r="B8762" s="133"/>
      <c r="C8762" s="92"/>
      <c r="D8762" s="134"/>
      <c r="E8762" s="132"/>
      <c r="F8762" s="135"/>
      <c r="G8762" s="135"/>
      <c r="H8762" s="136"/>
    </row>
    <row r="8763" spans="1:8" x14ac:dyDescent="0.2">
      <c r="A8763" s="132"/>
      <c r="B8763" s="133"/>
      <c r="C8763" s="92"/>
      <c r="D8763" s="134"/>
      <c r="E8763" s="132"/>
      <c r="F8763" s="135"/>
      <c r="G8763" s="135"/>
      <c r="H8763" s="136"/>
    </row>
    <row r="8764" spans="1:8" x14ac:dyDescent="0.2">
      <c r="A8764" s="132"/>
      <c r="B8764" s="133"/>
      <c r="C8764" s="92"/>
      <c r="D8764" s="134"/>
      <c r="E8764" s="132"/>
      <c r="F8764" s="135"/>
      <c r="G8764" s="135"/>
      <c r="H8764" s="136"/>
    </row>
    <row r="8765" spans="1:8" x14ac:dyDescent="0.2">
      <c r="A8765" s="132"/>
      <c r="B8765" s="133"/>
      <c r="C8765" s="92"/>
      <c r="D8765" s="134"/>
      <c r="E8765" s="132"/>
      <c r="F8765" s="135"/>
      <c r="G8765" s="135"/>
      <c r="H8765" s="136"/>
    </row>
    <row r="8766" spans="1:8" x14ac:dyDescent="0.2">
      <c r="A8766" s="132"/>
      <c r="B8766" s="133"/>
      <c r="C8766" s="92"/>
      <c r="D8766" s="134"/>
      <c r="E8766" s="132"/>
      <c r="F8766" s="135"/>
      <c r="G8766" s="135"/>
      <c r="H8766" s="136"/>
    </row>
    <row r="8767" spans="1:8" x14ac:dyDescent="0.2">
      <c r="A8767" s="132"/>
      <c r="B8767" s="133"/>
      <c r="C8767" s="92"/>
      <c r="D8767" s="134"/>
      <c r="E8767" s="132"/>
      <c r="F8767" s="135"/>
      <c r="G8767" s="135"/>
      <c r="H8767" s="136"/>
    </row>
    <row r="8768" spans="1:8" x14ac:dyDescent="0.2">
      <c r="A8768" s="132"/>
      <c r="B8768" s="133"/>
      <c r="C8768" s="92"/>
      <c r="D8768" s="134"/>
      <c r="E8768" s="132"/>
      <c r="F8768" s="135"/>
      <c r="G8768" s="135"/>
      <c r="H8768" s="136"/>
    </row>
    <row r="8769" spans="1:8" x14ac:dyDescent="0.2">
      <c r="A8769" s="132"/>
      <c r="B8769" s="133"/>
      <c r="C8769" s="92"/>
      <c r="D8769" s="134"/>
      <c r="E8769" s="132"/>
      <c r="F8769" s="135"/>
      <c r="G8769" s="135"/>
      <c r="H8769" s="136"/>
    </row>
    <row r="8770" spans="1:8" x14ac:dyDescent="0.2">
      <c r="A8770" s="132"/>
      <c r="B8770" s="133"/>
      <c r="C8770" s="92"/>
      <c r="D8770" s="134"/>
      <c r="E8770" s="132"/>
      <c r="F8770" s="135"/>
      <c r="G8770" s="135"/>
      <c r="H8770" s="136"/>
    </row>
    <row r="8771" spans="1:8" x14ac:dyDescent="0.2">
      <c r="A8771" s="132"/>
      <c r="B8771" s="133"/>
      <c r="C8771" s="92"/>
      <c r="D8771" s="134"/>
      <c r="E8771" s="132"/>
      <c r="F8771" s="135"/>
      <c r="G8771" s="135"/>
      <c r="H8771" s="136"/>
    </row>
    <row r="8772" spans="1:8" x14ac:dyDescent="0.2">
      <c r="A8772" s="132"/>
      <c r="B8772" s="133"/>
      <c r="C8772" s="92"/>
      <c r="D8772" s="134"/>
      <c r="E8772" s="132"/>
      <c r="F8772" s="135"/>
      <c r="G8772" s="135"/>
      <c r="H8772" s="136"/>
    </row>
    <row r="8773" spans="1:8" x14ac:dyDescent="0.2">
      <c r="A8773" s="132"/>
      <c r="B8773" s="133"/>
      <c r="C8773" s="92"/>
      <c r="D8773" s="134"/>
      <c r="E8773" s="132"/>
      <c r="F8773" s="135"/>
      <c r="G8773" s="135"/>
      <c r="H8773" s="136"/>
    </row>
    <row r="8774" spans="1:8" x14ac:dyDescent="0.2">
      <c r="A8774" s="132"/>
      <c r="B8774" s="133"/>
      <c r="C8774" s="92"/>
      <c r="D8774" s="134"/>
      <c r="E8774" s="132"/>
      <c r="F8774" s="135"/>
      <c r="G8774" s="135"/>
      <c r="H8774" s="136"/>
    </row>
    <row r="8775" spans="1:8" x14ac:dyDescent="0.2">
      <c r="A8775" s="132"/>
      <c r="B8775" s="133"/>
      <c r="C8775" s="92"/>
      <c r="D8775" s="134"/>
      <c r="E8775" s="132"/>
      <c r="F8775" s="135"/>
      <c r="G8775" s="135"/>
      <c r="H8775" s="136"/>
    </row>
    <row r="8776" spans="1:8" x14ac:dyDescent="0.2">
      <c r="A8776" s="132"/>
      <c r="B8776" s="133"/>
      <c r="C8776" s="92"/>
      <c r="D8776" s="134"/>
      <c r="E8776" s="132"/>
      <c r="F8776" s="135"/>
      <c r="G8776" s="135"/>
      <c r="H8776" s="136"/>
    </row>
    <row r="8777" spans="1:8" x14ac:dyDescent="0.2">
      <c r="A8777" s="132"/>
      <c r="B8777" s="133"/>
      <c r="C8777" s="92"/>
      <c r="D8777" s="134"/>
      <c r="E8777" s="132"/>
      <c r="F8777" s="135"/>
      <c r="G8777" s="135"/>
      <c r="H8777" s="136"/>
    </row>
    <row r="8778" spans="1:8" x14ac:dyDescent="0.2">
      <c r="A8778" s="132"/>
      <c r="B8778" s="133"/>
      <c r="C8778" s="92"/>
      <c r="D8778" s="134"/>
      <c r="E8778" s="132"/>
      <c r="F8778" s="135"/>
      <c r="G8778" s="135"/>
      <c r="H8778" s="136"/>
    </row>
    <row r="8779" spans="1:8" x14ac:dyDescent="0.2">
      <c r="A8779" s="132"/>
      <c r="B8779" s="133"/>
      <c r="C8779" s="92"/>
      <c r="D8779" s="134"/>
      <c r="E8779" s="132"/>
      <c r="F8779" s="135"/>
      <c r="G8779" s="135"/>
      <c r="H8779" s="136"/>
    </row>
    <row r="8780" spans="1:8" x14ac:dyDescent="0.2">
      <c r="A8780" s="132"/>
      <c r="B8780" s="133"/>
      <c r="C8780" s="92"/>
      <c r="D8780" s="134"/>
      <c r="E8780" s="132"/>
      <c r="F8780" s="135"/>
      <c r="G8780" s="135"/>
      <c r="H8780" s="136"/>
    </row>
    <row r="8781" spans="1:8" x14ac:dyDescent="0.2">
      <c r="A8781" s="132"/>
      <c r="B8781" s="133"/>
      <c r="C8781" s="92"/>
      <c r="D8781" s="134"/>
      <c r="E8781" s="132"/>
      <c r="F8781" s="135"/>
      <c r="G8781" s="135"/>
      <c r="H8781" s="136"/>
    </row>
    <row r="8782" spans="1:8" x14ac:dyDescent="0.2">
      <c r="A8782" s="132"/>
      <c r="B8782" s="133"/>
      <c r="C8782" s="92"/>
      <c r="D8782" s="134"/>
      <c r="E8782" s="132"/>
      <c r="F8782" s="135"/>
      <c r="G8782" s="135"/>
      <c r="H8782" s="136"/>
    </row>
    <row r="8783" spans="1:8" x14ac:dyDescent="0.2">
      <c r="A8783" s="132"/>
      <c r="B8783" s="133"/>
      <c r="C8783" s="92"/>
      <c r="D8783" s="134"/>
      <c r="E8783" s="132"/>
      <c r="F8783" s="135"/>
      <c r="G8783" s="135"/>
      <c r="H8783" s="136"/>
    </row>
    <row r="8784" spans="1:8" x14ac:dyDescent="0.2">
      <c r="A8784" s="132"/>
      <c r="B8784" s="133"/>
      <c r="C8784" s="92"/>
      <c r="D8784" s="134"/>
      <c r="E8784" s="132"/>
      <c r="F8784" s="135"/>
      <c r="G8784" s="135"/>
      <c r="H8784" s="136"/>
    </row>
    <row r="8785" spans="1:8" x14ac:dyDescent="0.2">
      <c r="A8785" s="132"/>
      <c r="B8785" s="133"/>
      <c r="C8785" s="92"/>
      <c r="D8785" s="134"/>
      <c r="E8785" s="132"/>
      <c r="F8785" s="135"/>
      <c r="G8785" s="135"/>
      <c r="H8785" s="136"/>
    </row>
    <row r="8786" spans="1:8" x14ac:dyDescent="0.2">
      <c r="A8786" s="132"/>
      <c r="B8786" s="133"/>
      <c r="C8786" s="92"/>
      <c r="D8786" s="134"/>
      <c r="E8786" s="132"/>
      <c r="F8786" s="135"/>
      <c r="G8786" s="135"/>
      <c r="H8786" s="136"/>
    </row>
    <row r="8787" spans="1:8" x14ac:dyDescent="0.2">
      <c r="A8787" s="132"/>
      <c r="B8787" s="133"/>
      <c r="C8787" s="92"/>
      <c r="D8787" s="134"/>
      <c r="E8787" s="132"/>
      <c r="F8787" s="135"/>
      <c r="G8787" s="135"/>
      <c r="H8787" s="136"/>
    </row>
    <row r="8788" spans="1:8" x14ac:dyDescent="0.2">
      <c r="A8788" s="132"/>
      <c r="B8788" s="133"/>
      <c r="C8788" s="92"/>
      <c r="D8788" s="134"/>
      <c r="E8788" s="132"/>
      <c r="F8788" s="135"/>
      <c r="G8788" s="135"/>
      <c r="H8788" s="136"/>
    </row>
    <row r="8789" spans="1:8" x14ac:dyDescent="0.2">
      <c r="A8789" s="132"/>
      <c r="B8789" s="133"/>
      <c r="C8789" s="92"/>
      <c r="D8789" s="134"/>
      <c r="E8789" s="132"/>
      <c r="F8789" s="135"/>
      <c r="G8789" s="135"/>
      <c r="H8789" s="136"/>
    </row>
    <row r="8790" spans="1:8" x14ac:dyDescent="0.2">
      <c r="A8790" s="132"/>
      <c r="B8790" s="133"/>
      <c r="C8790" s="92"/>
      <c r="D8790" s="134"/>
      <c r="E8790" s="132"/>
      <c r="F8790" s="135"/>
      <c r="G8790" s="135"/>
      <c r="H8790" s="136"/>
    </row>
    <row r="8791" spans="1:8" x14ac:dyDescent="0.2">
      <c r="A8791" s="132"/>
      <c r="B8791" s="133"/>
      <c r="C8791" s="92"/>
      <c r="D8791" s="134"/>
      <c r="E8791" s="132"/>
      <c r="F8791" s="135"/>
      <c r="G8791" s="135"/>
      <c r="H8791" s="136"/>
    </row>
    <row r="8792" spans="1:8" x14ac:dyDescent="0.2">
      <c r="A8792" s="132"/>
      <c r="B8792" s="133"/>
      <c r="C8792" s="92"/>
      <c r="D8792" s="134"/>
      <c r="E8792" s="132"/>
      <c r="F8792" s="135"/>
      <c r="G8792" s="135"/>
      <c r="H8792" s="136"/>
    </row>
    <row r="8793" spans="1:8" x14ac:dyDescent="0.2">
      <c r="A8793" s="132"/>
      <c r="B8793" s="133"/>
      <c r="C8793" s="92"/>
      <c r="D8793" s="134"/>
      <c r="E8793" s="132"/>
      <c r="F8793" s="135"/>
      <c r="G8793" s="135"/>
      <c r="H8793" s="136"/>
    </row>
    <row r="8794" spans="1:8" x14ac:dyDescent="0.2">
      <c r="A8794" s="132"/>
      <c r="B8794" s="133"/>
      <c r="C8794" s="92"/>
      <c r="D8794" s="134"/>
      <c r="E8794" s="132"/>
      <c r="F8794" s="135"/>
      <c r="G8794" s="135"/>
      <c r="H8794" s="136"/>
    </row>
    <row r="8795" spans="1:8" x14ac:dyDescent="0.2">
      <c r="A8795" s="132"/>
      <c r="B8795" s="133"/>
      <c r="C8795" s="92"/>
      <c r="D8795" s="134"/>
      <c r="E8795" s="132"/>
      <c r="F8795" s="135"/>
      <c r="G8795" s="135"/>
      <c r="H8795" s="136"/>
    </row>
    <row r="8796" spans="1:8" x14ac:dyDescent="0.2">
      <c r="A8796" s="132"/>
      <c r="B8796" s="133"/>
      <c r="C8796" s="92"/>
      <c r="D8796" s="134"/>
      <c r="E8796" s="132"/>
      <c r="F8796" s="135"/>
      <c r="G8796" s="135"/>
      <c r="H8796" s="136"/>
    </row>
    <row r="8797" spans="1:8" x14ac:dyDescent="0.2">
      <c r="A8797" s="132"/>
      <c r="B8797" s="133"/>
      <c r="C8797" s="92"/>
      <c r="D8797" s="134"/>
      <c r="E8797" s="132"/>
      <c r="F8797" s="135"/>
      <c r="G8797" s="135"/>
      <c r="H8797" s="136"/>
    </row>
    <row r="8798" spans="1:8" x14ac:dyDescent="0.2">
      <c r="A8798" s="132"/>
      <c r="B8798" s="133"/>
      <c r="C8798" s="92"/>
      <c r="D8798" s="134"/>
      <c r="E8798" s="132"/>
      <c r="F8798" s="135"/>
      <c r="G8798" s="135"/>
      <c r="H8798" s="136"/>
    </row>
    <row r="8799" spans="1:8" x14ac:dyDescent="0.2">
      <c r="A8799" s="132"/>
      <c r="B8799" s="133"/>
      <c r="C8799" s="92"/>
      <c r="D8799" s="134"/>
      <c r="E8799" s="132"/>
      <c r="F8799" s="135"/>
      <c r="G8799" s="135"/>
      <c r="H8799" s="136"/>
    </row>
    <row r="8800" spans="1:8" x14ac:dyDescent="0.2">
      <c r="A8800" s="132"/>
      <c r="B8800" s="133"/>
      <c r="C8800" s="92"/>
      <c r="D8800" s="134"/>
      <c r="E8800" s="132"/>
      <c r="F8800" s="135"/>
      <c r="G8800" s="135"/>
      <c r="H8800" s="136"/>
    </row>
    <row r="8801" spans="1:8" x14ac:dyDescent="0.2">
      <c r="A8801" s="132"/>
      <c r="B8801" s="133"/>
      <c r="C8801" s="92"/>
      <c r="D8801" s="134"/>
      <c r="E8801" s="132"/>
      <c r="F8801" s="135"/>
      <c r="G8801" s="135"/>
      <c r="H8801" s="136"/>
    </row>
    <row r="8802" spans="1:8" x14ac:dyDescent="0.2">
      <c r="A8802" s="132"/>
      <c r="B8802" s="133"/>
      <c r="C8802" s="92"/>
      <c r="D8802" s="134"/>
      <c r="E8802" s="132"/>
      <c r="F8802" s="135"/>
      <c r="G8802" s="135"/>
      <c r="H8802" s="136"/>
    </row>
    <row r="8803" spans="1:8" x14ac:dyDescent="0.2">
      <c r="A8803" s="132"/>
      <c r="B8803" s="133"/>
      <c r="C8803" s="92"/>
      <c r="D8803" s="134"/>
      <c r="E8803" s="132"/>
      <c r="F8803" s="135"/>
      <c r="G8803" s="135"/>
      <c r="H8803" s="136"/>
    </row>
    <row r="8804" spans="1:8" x14ac:dyDescent="0.2">
      <c r="A8804" s="132"/>
      <c r="B8804" s="133"/>
      <c r="C8804" s="92"/>
      <c r="D8804" s="134"/>
      <c r="E8804" s="132"/>
      <c r="F8804" s="135"/>
      <c r="G8804" s="135"/>
      <c r="H8804" s="136"/>
    </row>
    <row r="8805" spans="1:8" x14ac:dyDescent="0.2">
      <c r="A8805" s="132"/>
      <c r="B8805" s="133"/>
      <c r="C8805" s="92"/>
      <c r="D8805" s="134"/>
      <c r="E8805" s="132"/>
      <c r="F8805" s="135"/>
      <c r="G8805" s="135"/>
      <c r="H8805" s="136"/>
    </row>
    <row r="8806" spans="1:8" x14ac:dyDescent="0.2">
      <c r="A8806" s="132"/>
      <c r="B8806" s="133"/>
      <c r="C8806" s="92"/>
      <c r="D8806" s="134"/>
      <c r="E8806" s="132"/>
      <c r="F8806" s="135"/>
      <c r="G8806" s="135"/>
      <c r="H8806" s="136"/>
    </row>
    <row r="8807" spans="1:8" x14ac:dyDescent="0.2">
      <c r="A8807" s="132"/>
      <c r="B8807" s="133"/>
      <c r="C8807" s="92"/>
      <c r="D8807" s="134"/>
      <c r="E8807" s="132"/>
      <c r="F8807" s="135"/>
      <c r="G8807" s="135"/>
      <c r="H8807" s="136"/>
    </row>
    <row r="8808" spans="1:8" x14ac:dyDescent="0.2">
      <c r="A8808" s="132"/>
      <c r="B8808" s="133"/>
      <c r="C8808" s="92"/>
      <c r="D8808" s="134"/>
      <c r="E8808" s="132"/>
      <c r="F8808" s="135"/>
      <c r="G8808" s="135"/>
      <c r="H8808" s="136"/>
    </row>
    <row r="8809" spans="1:8" x14ac:dyDescent="0.2">
      <c r="A8809" s="132"/>
      <c r="B8809" s="133"/>
      <c r="C8809" s="92"/>
      <c r="D8809" s="134"/>
      <c r="E8809" s="132"/>
      <c r="F8809" s="135"/>
      <c r="G8809" s="135"/>
      <c r="H8809" s="136"/>
    </row>
    <row r="8810" spans="1:8" x14ac:dyDescent="0.2">
      <c r="A8810" s="132"/>
      <c r="B8810" s="133"/>
      <c r="C8810" s="92"/>
      <c r="D8810" s="134"/>
      <c r="E8810" s="132"/>
      <c r="F8810" s="135"/>
      <c r="G8810" s="135"/>
      <c r="H8810" s="136"/>
    </row>
    <row r="8811" spans="1:8" x14ac:dyDescent="0.2">
      <c r="A8811" s="132"/>
      <c r="B8811" s="133"/>
      <c r="C8811" s="92"/>
      <c r="D8811" s="134"/>
      <c r="E8811" s="132"/>
      <c r="F8811" s="135"/>
      <c r="G8811" s="135"/>
      <c r="H8811" s="136"/>
    </row>
    <row r="8812" spans="1:8" x14ac:dyDescent="0.2">
      <c r="A8812" s="132"/>
      <c r="B8812" s="133"/>
      <c r="C8812" s="92"/>
      <c r="D8812" s="134"/>
      <c r="E8812" s="132"/>
      <c r="F8812" s="135"/>
      <c r="G8812" s="135"/>
      <c r="H8812" s="136"/>
    </row>
    <row r="8813" spans="1:8" x14ac:dyDescent="0.2">
      <c r="A8813" s="132"/>
      <c r="B8813" s="133"/>
      <c r="C8813" s="92"/>
      <c r="D8813" s="134"/>
      <c r="E8813" s="132"/>
      <c r="F8813" s="135"/>
      <c r="G8813" s="135"/>
      <c r="H8813" s="136"/>
    </row>
    <row r="8814" spans="1:8" x14ac:dyDescent="0.2">
      <c r="A8814" s="132"/>
      <c r="B8814" s="133"/>
      <c r="C8814" s="92"/>
      <c r="D8814" s="134"/>
      <c r="E8814" s="132"/>
      <c r="F8814" s="135"/>
      <c r="G8814" s="135"/>
      <c r="H8814" s="136"/>
    </row>
    <row r="8815" spans="1:8" x14ac:dyDescent="0.2">
      <c r="A8815" s="132"/>
      <c r="B8815" s="133"/>
      <c r="C8815" s="92"/>
      <c r="D8815" s="134"/>
      <c r="E8815" s="132"/>
      <c r="F8815" s="135"/>
      <c r="G8815" s="135"/>
      <c r="H8815" s="136"/>
    </row>
    <row r="8816" spans="1:8" x14ac:dyDescent="0.2">
      <c r="A8816" s="132"/>
      <c r="B8816" s="133"/>
      <c r="C8816" s="92"/>
      <c r="D8816" s="134"/>
      <c r="E8816" s="132"/>
      <c r="F8816" s="135"/>
      <c r="G8816" s="135"/>
      <c r="H8816" s="136"/>
    </row>
    <row r="8817" spans="1:8" x14ac:dyDescent="0.2">
      <c r="A8817" s="132"/>
      <c r="B8817" s="133"/>
      <c r="C8817" s="92"/>
      <c r="D8817" s="134"/>
      <c r="E8817" s="132"/>
      <c r="F8817" s="135"/>
      <c r="G8817" s="135"/>
      <c r="H8817" s="136"/>
    </row>
    <row r="8818" spans="1:8" x14ac:dyDescent="0.2">
      <c r="A8818" s="132"/>
      <c r="B8818" s="133"/>
      <c r="C8818" s="92"/>
      <c r="D8818" s="134"/>
      <c r="E8818" s="132"/>
      <c r="F8818" s="135"/>
      <c r="G8818" s="135"/>
      <c r="H8818" s="136"/>
    </row>
    <row r="8819" spans="1:8" x14ac:dyDescent="0.2">
      <c r="A8819" s="132"/>
      <c r="B8819" s="133"/>
      <c r="C8819" s="92"/>
      <c r="D8819" s="134"/>
      <c r="E8819" s="132"/>
      <c r="F8819" s="135"/>
      <c r="G8819" s="135"/>
      <c r="H8819" s="136"/>
    </row>
    <row r="8820" spans="1:8" x14ac:dyDescent="0.2">
      <c r="A8820" s="132"/>
      <c r="B8820" s="133"/>
      <c r="C8820" s="92"/>
      <c r="D8820" s="134"/>
      <c r="E8820" s="132"/>
      <c r="F8820" s="135"/>
      <c r="G8820" s="135"/>
      <c r="H8820" s="136"/>
    </row>
    <row r="8821" spans="1:8" x14ac:dyDescent="0.2">
      <c r="A8821" s="132"/>
      <c r="B8821" s="133"/>
      <c r="C8821" s="92"/>
      <c r="D8821" s="134"/>
      <c r="E8821" s="132"/>
      <c r="F8821" s="135"/>
      <c r="G8821" s="135"/>
      <c r="H8821" s="136"/>
    </row>
    <row r="8822" spans="1:8" x14ac:dyDescent="0.2">
      <c r="A8822" s="132"/>
      <c r="B8822" s="133"/>
      <c r="C8822" s="92"/>
      <c r="D8822" s="134"/>
      <c r="E8822" s="132"/>
      <c r="F8822" s="135"/>
      <c r="G8822" s="135"/>
      <c r="H8822" s="136"/>
    </row>
    <row r="8823" spans="1:8" x14ac:dyDescent="0.2">
      <c r="A8823" s="132"/>
      <c r="B8823" s="133"/>
      <c r="C8823" s="92"/>
      <c r="D8823" s="134"/>
      <c r="E8823" s="132"/>
      <c r="F8823" s="135"/>
      <c r="G8823" s="135"/>
      <c r="H8823" s="136"/>
    </row>
    <row r="8824" spans="1:8" x14ac:dyDescent="0.2">
      <c r="A8824" s="132"/>
      <c r="B8824" s="133"/>
      <c r="C8824" s="92"/>
      <c r="D8824" s="134"/>
      <c r="E8824" s="132"/>
      <c r="F8824" s="135"/>
      <c r="G8824" s="135"/>
      <c r="H8824" s="136"/>
    </row>
    <row r="8825" spans="1:8" x14ac:dyDescent="0.2">
      <c r="A8825" s="132"/>
      <c r="B8825" s="133"/>
      <c r="C8825" s="92"/>
      <c r="D8825" s="134"/>
      <c r="E8825" s="132"/>
      <c r="F8825" s="135"/>
      <c r="G8825" s="135"/>
      <c r="H8825" s="136"/>
    </row>
    <row r="8826" spans="1:8" x14ac:dyDescent="0.2">
      <c r="A8826" s="132"/>
      <c r="B8826" s="133"/>
      <c r="C8826" s="92"/>
      <c r="D8826" s="134"/>
      <c r="E8826" s="132"/>
      <c r="F8826" s="135"/>
      <c r="G8826" s="135"/>
      <c r="H8826" s="136"/>
    </row>
    <row r="8827" spans="1:8" x14ac:dyDescent="0.2">
      <c r="A8827" s="132"/>
      <c r="B8827" s="133"/>
      <c r="C8827" s="92"/>
      <c r="D8827" s="134"/>
      <c r="E8827" s="132"/>
      <c r="F8827" s="135"/>
      <c r="G8827" s="135"/>
      <c r="H8827" s="136"/>
    </row>
    <row r="8828" spans="1:8" x14ac:dyDescent="0.2">
      <c r="A8828" s="132"/>
      <c r="B8828" s="133"/>
      <c r="C8828" s="92"/>
      <c r="D8828" s="134"/>
      <c r="E8828" s="132"/>
      <c r="F8828" s="135"/>
      <c r="G8828" s="135"/>
      <c r="H8828" s="136"/>
    </row>
    <row r="8829" spans="1:8" x14ac:dyDescent="0.2">
      <c r="A8829" s="132"/>
      <c r="B8829" s="133"/>
      <c r="C8829" s="92"/>
      <c r="D8829" s="134"/>
      <c r="E8829" s="132"/>
      <c r="F8829" s="135"/>
      <c r="G8829" s="135"/>
      <c r="H8829" s="136"/>
    </row>
    <row r="8830" spans="1:8" x14ac:dyDescent="0.2">
      <c r="A8830" s="132"/>
      <c r="B8830" s="133"/>
      <c r="C8830" s="92"/>
      <c r="D8830" s="134"/>
      <c r="E8830" s="132"/>
      <c r="F8830" s="135"/>
      <c r="G8830" s="135"/>
      <c r="H8830" s="136"/>
    </row>
    <row r="8831" spans="1:8" x14ac:dyDescent="0.2">
      <c r="A8831" s="132"/>
      <c r="B8831" s="133"/>
      <c r="C8831" s="92"/>
      <c r="D8831" s="134"/>
      <c r="E8831" s="132"/>
      <c r="F8831" s="135"/>
      <c r="G8831" s="135"/>
      <c r="H8831" s="136"/>
    </row>
    <row r="8832" spans="1:8" x14ac:dyDescent="0.2">
      <c r="A8832" s="132"/>
      <c r="B8832" s="133"/>
      <c r="C8832" s="92"/>
      <c r="D8832" s="134"/>
      <c r="E8832" s="132"/>
      <c r="F8832" s="135"/>
      <c r="G8832" s="135"/>
      <c r="H8832" s="136"/>
    </row>
    <row r="8833" spans="1:8" x14ac:dyDescent="0.2">
      <c r="A8833" s="132"/>
      <c r="B8833" s="133"/>
      <c r="C8833" s="92"/>
      <c r="D8833" s="134"/>
      <c r="E8833" s="132"/>
      <c r="F8833" s="135"/>
      <c r="G8833" s="135"/>
      <c r="H8833" s="136"/>
    </row>
    <row r="8834" spans="1:8" x14ac:dyDescent="0.2">
      <c r="A8834" s="132"/>
      <c r="B8834" s="133"/>
      <c r="C8834" s="92"/>
      <c r="D8834" s="134"/>
      <c r="E8834" s="132"/>
      <c r="F8834" s="135"/>
      <c r="G8834" s="135"/>
      <c r="H8834" s="136"/>
    </row>
    <row r="8835" spans="1:8" x14ac:dyDescent="0.2">
      <c r="A8835" s="132"/>
      <c r="B8835" s="133"/>
      <c r="C8835" s="92"/>
      <c r="D8835" s="134"/>
      <c r="E8835" s="132"/>
      <c r="F8835" s="135"/>
      <c r="G8835" s="135"/>
      <c r="H8835" s="136"/>
    </row>
    <row r="8836" spans="1:8" x14ac:dyDescent="0.2">
      <c r="A8836" s="132"/>
      <c r="B8836" s="133"/>
      <c r="C8836" s="92"/>
      <c r="D8836" s="134"/>
      <c r="E8836" s="132"/>
      <c r="F8836" s="135"/>
      <c r="G8836" s="135"/>
      <c r="H8836" s="136"/>
    </row>
    <row r="8837" spans="1:8" x14ac:dyDescent="0.2">
      <c r="A8837" s="132"/>
      <c r="B8837" s="133"/>
      <c r="C8837" s="92"/>
      <c r="D8837" s="134"/>
      <c r="E8837" s="132"/>
      <c r="F8837" s="135"/>
      <c r="G8837" s="135"/>
      <c r="H8837" s="136"/>
    </row>
    <row r="8838" spans="1:8" x14ac:dyDescent="0.2">
      <c r="A8838" s="132"/>
      <c r="B8838" s="133"/>
      <c r="C8838" s="92"/>
      <c r="D8838" s="134"/>
      <c r="E8838" s="132"/>
      <c r="F8838" s="135"/>
      <c r="G8838" s="135"/>
      <c r="H8838" s="136"/>
    </row>
    <row r="8839" spans="1:8" x14ac:dyDescent="0.2">
      <c r="A8839" s="132"/>
      <c r="B8839" s="133"/>
      <c r="C8839" s="92"/>
      <c r="D8839" s="134"/>
      <c r="E8839" s="132"/>
      <c r="F8839" s="135"/>
      <c r="G8839" s="135"/>
      <c r="H8839" s="136"/>
    </row>
    <row r="8840" spans="1:8" x14ac:dyDescent="0.2">
      <c r="A8840" s="132"/>
      <c r="B8840" s="133"/>
      <c r="C8840" s="92"/>
      <c r="D8840" s="134"/>
      <c r="E8840" s="132"/>
      <c r="F8840" s="135"/>
      <c r="G8840" s="135"/>
      <c r="H8840" s="136"/>
    </row>
    <row r="8841" spans="1:8" x14ac:dyDescent="0.2">
      <c r="A8841" s="132"/>
      <c r="B8841" s="133"/>
      <c r="C8841" s="92"/>
      <c r="D8841" s="134"/>
      <c r="E8841" s="132"/>
      <c r="F8841" s="135"/>
      <c r="G8841" s="135"/>
      <c r="H8841" s="136"/>
    </row>
    <row r="8842" spans="1:8" x14ac:dyDescent="0.2">
      <c r="A8842" s="132"/>
      <c r="B8842" s="133"/>
      <c r="C8842" s="92"/>
      <c r="D8842" s="134"/>
      <c r="E8842" s="132"/>
      <c r="F8842" s="135"/>
      <c r="G8842" s="135"/>
      <c r="H8842" s="136"/>
    </row>
    <row r="8843" spans="1:8" x14ac:dyDescent="0.2">
      <c r="A8843" s="132"/>
      <c r="B8843" s="133"/>
      <c r="C8843" s="92"/>
      <c r="D8843" s="134"/>
      <c r="E8843" s="132"/>
      <c r="F8843" s="135"/>
      <c r="G8843" s="135"/>
      <c r="H8843" s="136"/>
    </row>
    <row r="8844" spans="1:8" x14ac:dyDescent="0.2">
      <c r="A8844" s="132"/>
      <c r="B8844" s="133"/>
      <c r="C8844" s="92"/>
      <c r="D8844" s="134"/>
      <c r="E8844" s="132"/>
      <c r="F8844" s="135"/>
      <c r="G8844" s="135"/>
      <c r="H8844" s="136"/>
    </row>
    <row r="8845" spans="1:8" x14ac:dyDescent="0.2">
      <c r="A8845" s="132"/>
      <c r="B8845" s="133"/>
      <c r="C8845" s="92"/>
      <c r="D8845" s="134"/>
      <c r="E8845" s="132"/>
      <c r="F8845" s="135"/>
      <c r="G8845" s="135"/>
      <c r="H8845" s="136"/>
    </row>
    <row r="8846" spans="1:8" x14ac:dyDescent="0.2">
      <c r="A8846" s="132"/>
      <c r="B8846" s="133"/>
      <c r="C8846" s="92"/>
      <c r="D8846" s="134"/>
      <c r="E8846" s="132"/>
      <c r="F8846" s="135"/>
      <c r="G8846" s="135"/>
      <c r="H8846" s="136"/>
    </row>
    <row r="8847" spans="1:8" x14ac:dyDescent="0.2">
      <c r="A8847" s="132"/>
      <c r="B8847" s="133"/>
      <c r="C8847" s="92"/>
      <c r="D8847" s="134"/>
      <c r="E8847" s="132"/>
      <c r="F8847" s="135"/>
      <c r="G8847" s="135"/>
      <c r="H8847" s="136"/>
    </row>
    <row r="8848" spans="1:8" x14ac:dyDescent="0.2">
      <c r="A8848" s="132"/>
      <c r="B8848" s="133"/>
      <c r="C8848" s="92"/>
      <c r="D8848" s="134"/>
      <c r="E8848" s="132"/>
      <c r="F8848" s="135"/>
      <c r="G8848" s="135"/>
      <c r="H8848" s="136"/>
    </row>
    <row r="8849" spans="1:8" x14ac:dyDescent="0.2">
      <c r="A8849" s="132"/>
      <c r="B8849" s="133"/>
      <c r="C8849" s="92"/>
      <c r="D8849" s="134"/>
      <c r="E8849" s="132"/>
      <c r="F8849" s="135"/>
      <c r="G8849" s="135"/>
      <c r="H8849" s="136"/>
    </row>
    <row r="8850" spans="1:8" x14ac:dyDescent="0.2">
      <c r="A8850" s="132"/>
      <c r="B8850" s="133"/>
      <c r="C8850" s="92"/>
      <c r="D8850" s="134"/>
      <c r="E8850" s="132"/>
      <c r="F8850" s="135"/>
      <c r="G8850" s="135"/>
      <c r="H8850" s="136"/>
    </row>
    <row r="8851" spans="1:8" x14ac:dyDescent="0.2">
      <c r="A8851" s="132"/>
      <c r="B8851" s="133"/>
      <c r="C8851" s="92"/>
      <c r="D8851" s="134"/>
      <c r="E8851" s="132"/>
      <c r="F8851" s="135"/>
      <c r="G8851" s="135"/>
      <c r="H8851" s="136"/>
    </row>
    <row r="8852" spans="1:8" x14ac:dyDescent="0.2">
      <c r="A8852" s="132"/>
      <c r="B8852" s="133"/>
      <c r="C8852" s="92"/>
      <c r="D8852" s="134"/>
      <c r="E8852" s="132"/>
      <c r="F8852" s="135"/>
      <c r="G8852" s="135"/>
      <c r="H8852" s="136"/>
    </row>
    <row r="8853" spans="1:8" x14ac:dyDescent="0.2">
      <c r="A8853" s="132"/>
      <c r="B8853" s="133"/>
      <c r="C8853" s="92"/>
      <c r="D8853" s="134"/>
      <c r="E8853" s="132"/>
      <c r="F8853" s="135"/>
      <c r="G8853" s="135"/>
      <c r="H8853" s="136"/>
    </row>
    <row r="8854" spans="1:8" x14ac:dyDescent="0.2">
      <c r="A8854" s="132"/>
      <c r="B8854" s="133"/>
      <c r="C8854" s="92"/>
      <c r="D8854" s="134"/>
      <c r="E8854" s="132"/>
      <c r="F8854" s="135"/>
      <c r="G8854" s="135"/>
      <c r="H8854" s="136"/>
    </row>
    <row r="8855" spans="1:8" x14ac:dyDescent="0.2">
      <c r="A8855" s="132"/>
      <c r="B8855" s="133"/>
      <c r="C8855" s="92"/>
      <c r="D8855" s="134"/>
      <c r="E8855" s="132"/>
      <c r="F8855" s="135"/>
      <c r="G8855" s="135"/>
      <c r="H8855" s="136"/>
    </row>
    <row r="8856" spans="1:8" x14ac:dyDescent="0.2">
      <c r="A8856" s="132"/>
      <c r="B8856" s="133"/>
      <c r="C8856" s="92"/>
      <c r="D8856" s="134"/>
      <c r="E8856" s="132"/>
      <c r="F8856" s="135"/>
      <c r="G8856" s="135"/>
      <c r="H8856" s="136"/>
    </row>
    <row r="8857" spans="1:8" x14ac:dyDescent="0.2">
      <c r="A8857" s="132"/>
      <c r="B8857" s="133"/>
      <c r="C8857" s="92"/>
      <c r="D8857" s="134"/>
      <c r="E8857" s="132"/>
      <c r="F8857" s="135"/>
      <c r="G8857" s="135"/>
      <c r="H8857" s="136"/>
    </row>
    <row r="8858" spans="1:8" x14ac:dyDescent="0.2">
      <c r="A8858" s="132"/>
      <c r="B8858" s="133"/>
      <c r="C8858" s="92"/>
      <c r="D8858" s="134"/>
      <c r="E8858" s="132"/>
      <c r="F8858" s="135"/>
      <c r="G8858" s="135"/>
      <c r="H8858" s="136"/>
    </row>
    <row r="8859" spans="1:8" x14ac:dyDescent="0.2">
      <c r="A8859" s="132"/>
      <c r="B8859" s="133"/>
      <c r="C8859" s="92"/>
      <c r="D8859" s="134"/>
      <c r="E8859" s="132"/>
      <c r="F8859" s="135"/>
      <c r="G8859" s="135"/>
      <c r="H8859" s="136"/>
    </row>
    <row r="8860" spans="1:8" x14ac:dyDescent="0.2">
      <c r="A8860" s="132"/>
      <c r="B8860" s="133"/>
      <c r="C8860" s="92"/>
      <c r="D8860" s="134"/>
      <c r="E8860" s="132"/>
      <c r="F8860" s="135"/>
      <c r="G8860" s="135"/>
      <c r="H8860" s="136"/>
    </row>
    <row r="8861" spans="1:8" x14ac:dyDescent="0.2">
      <c r="A8861" s="132"/>
      <c r="B8861" s="133"/>
      <c r="C8861" s="92"/>
      <c r="D8861" s="134"/>
      <c r="E8861" s="132"/>
      <c r="F8861" s="135"/>
      <c r="G8861" s="135"/>
      <c r="H8861" s="136"/>
    </row>
    <row r="8862" spans="1:8" x14ac:dyDescent="0.2">
      <c r="A8862" s="132"/>
      <c r="B8862" s="133"/>
      <c r="C8862" s="92"/>
      <c r="D8862" s="134"/>
      <c r="E8862" s="132"/>
      <c r="F8862" s="135"/>
      <c r="G8862" s="135"/>
      <c r="H8862" s="136"/>
    </row>
    <row r="8863" spans="1:8" x14ac:dyDescent="0.2">
      <c r="A8863" s="132"/>
      <c r="B8863" s="133"/>
      <c r="C8863" s="92"/>
      <c r="D8863" s="134"/>
      <c r="E8863" s="132"/>
      <c r="F8863" s="135"/>
      <c r="G8863" s="135"/>
      <c r="H8863" s="136"/>
    </row>
    <row r="8864" spans="1:8" x14ac:dyDescent="0.2">
      <c r="A8864" s="132"/>
      <c r="B8864" s="133"/>
      <c r="C8864" s="92"/>
      <c r="D8864" s="134"/>
      <c r="E8864" s="132"/>
      <c r="F8864" s="135"/>
      <c r="G8864" s="135"/>
      <c r="H8864" s="136"/>
    </row>
    <row r="8865" spans="1:8" x14ac:dyDescent="0.2">
      <c r="A8865" s="132"/>
      <c r="B8865" s="133"/>
      <c r="C8865" s="92"/>
      <c r="D8865" s="134"/>
      <c r="E8865" s="132"/>
      <c r="F8865" s="135"/>
      <c r="G8865" s="135"/>
      <c r="H8865" s="136"/>
    </row>
    <row r="8866" spans="1:8" x14ac:dyDescent="0.2">
      <c r="A8866" s="132"/>
      <c r="B8866" s="133"/>
      <c r="C8866" s="92"/>
      <c r="D8866" s="134"/>
      <c r="E8866" s="132"/>
      <c r="F8866" s="135"/>
      <c r="G8866" s="135"/>
      <c r="H8866" s="136"/>
    </row>
    <row r="8867" spans="1:8" x14ac:dyDescent="0.2">
      <c r="A8867" s="132"/>
      <c r="B8867" s="133"/>
      <c r="C8867" s="92"/>
      <c r="D8867" s="134"/>
      <c r="E8867" s="132"/>
      <c r="F8867" s="135"/>
      <c r="G8867" s="135"/>
      <c r="H8867" s="136"/>
    </row>
    <row r="8868" spans="1:8" x14ac:dyDescent="0.2">
      <c r="A8868" s="132"/>
      <c r="B8868" s="133"/>
      <c r="C8868" s="92"/>
      <c r="D8868" s="134"/>
      <c r="E8868" s="132"/>
      <c r="F8868" s="135"/>
      <c r="G8868" s="135"/>
      <c r="H8868" s="136"/>
    </row>
    <row r="8869" spans="1:8" x14ac:dyDescent="0.2">
      <c r="A8869" s="132"/>
      <c r="B8869" s="133"/>
      <c r="C8869" s="92"/>
      <c r="D8869" s="134"/>
      <c r="E8869" s="132"/>
      <c r="F8869" s="135"/>
      <c r="G8869" s="135"/>
      <c r="H8869" s="136"/>
    </row>
    <row r="8870" spans="1:8" x14ac:dyDescent="0.2">
      <c r="A8870" s="132"/>
      <c r="B8870" s="133"/>
      <c r="C8870" s="92"/>
      <c r="D8870" s="134"/>
      <c r="E8870" s="132"/>
      <c r="F8870" s="135"/>
      <c r="G8870" s="135"/>
      <c r="H8870" s="136"/>
    </row>
    <row r="8871" spans="1:8" x14ac:dyDescent="0.2">
      <c r="A8871" s="132"/>
      <c r="B8871" s="133"/>
      <c r="C8871" s="92"/>
      <c r="D8871" s="134"/>
      <c r="E8871" s="132"/>
      <c r="F8871" s="135"/>
      <c r="G8871" s="135"/>
      <c r="H8871" s="136"/>
    </row>
    <row r="8872" spans="1:8" x14ac:dyDescent="0.2">
      <c r="A8872" s="132"/>
      <c r="B8872" s="133"/>
      <c r="C8872" s="92"/>
      <c r="D8872" s="134"/>
      <c r="E8872" s="132"/>
      <c r="F8872" s="135"/>
      <c r="G8872" s="135"/>
      <c r="H8872" s="136"/>
    </row>
    <row r="8873" spans="1:8" x14ac:dyDescent="0.2">
      <c r="A8873" s="132"/>
      <c r="B8873" s="133"/>
      <c r="C8873" s="92"/>
      <c r="D8873" s="134"/>
      <c r="E8873" s="132"/>
      <c r="F8873" s="135"/>
      <c r="G8873" s="135"/>
      <c r="H8873" s="136"/>
    </row>
    <row r="8874" spans="1:8" x14ac:dyDescent="0.2">
      <c r="A8874" s="132"/>
      <c r="B8874" s="133"/>
      <c r="C8874" s="92"/>
      <c r="D8874" s="134"/>
      <c r="E8874" s="132"/>
      <c r="F8874" s="135"/>
      <c r="G8874" s="135"/>
      <c r="H8874" s="136"/>
    </row>
    <row r="8875" spans="1:8" x14ac:dyDescent="0.2">
      <c r="A8875" s="132"/>
      <c r="B8875" s="133"/>
      <c r="C8875" s="92"/>
      <c r="D8875" s="134"/>
      <c r="E8875" s="132"/>
      <c r="F8875" s="135"/>
      <c r="G8875" s="135"/>
      <c r="H8875" s="136"/>
    </row>
    <row r="8876" spans="1:8" x14ac:dyDescent="0.2">
      <c r="A8876" s="132"/>
      <c r="B8876" s="133"/>
      <c r="C8876" s="92"/>
      <c r="D8876" s="134"/>
      <c r="E8876" s="132"/>
      <c r="F8876" s="135"/>
      <c r="G8876" s="135"/>
      <c r="H8876" s="136"/>
    </row>
    <row r="8877" spans="1:8" x14ac:dyDescent="0.2">
      <c r="A8877" s="132"/>
      <c r="B8877" s="133"/>
      <c r="C8877" s="92"/>
      <c r="D8877" s="134"/>
      <c r="E8877" s="132"/>
      <c r="F8877" s="135"/>
      <c r="G8877" s="135"/>
      <c r="H8877" s="136"/>
    </row>
    <row r="8878" spans="1:8" x14ac:dyDescent="0.2">
      <c r="A8878" s="132"/>
      <c r="B8878" s="133"/>
      <c r="C8878" s="92"/>
      <c r="D8878" s="134"/>
      <c r="E8878" s="132"/>
      <c r="F8878" s="135"/>
      <c r="G8878" s="135"/>
      <c r="H8878" s="136"/>
    </row>
    <row r="8879" spans="1:8" x14ac:dyDescent="0.2">
      <c r="A8879" s="132"/>
      <c r="B8879" s="133"/>
      <c r="C8879" s="92"/>
      <c r="D8879" s="134"/>
      <c r="E8879" s="132"/>
      <c r="F8879" s="135"/>
      <c r="G8879" s="135"/>
      <c r="H8879" s="136"/>
    </row>
    <row r="8880" spans="1:8" x14ac:dyDescent="0.2">
      <c r="A8880" s="132"/>
      <c r="B8880" s="133"/>
      <c r="C8880" s="92"/>
      <c r="D8880" s="134"/>
      <c r="E8880" s="132"/>
      <c r="F8880" s="135"/>
      <c r="G8880" s="135"/>
      <c r="H8880" s="136"/>
    </row>
    <row r="8881" spans="1:8" x14ac:dyDescent="0.2">
      <c r="A8881" s="132"/>
      <c r="B8881" s="133"/>
      <c r="C8881" s="92"/>
      <c r="D8881" s="134"/>
      <c r="E8881" s="132"/>
      <c r="F8881" s="135"/>
      <c r="G8881" s="135"/>
      <c r="H8881" s="136"/>
    </row>
    <row r="8882" spans="1:8" x14ac:dyDescent="0.2">
      <c r="A8882" s="132"/>
      <c r="B8882" s="133"/>
      <c r="C8882" s="92"/>
      <c r="D8882" s="134"/>
      <c r="E8882" s="132"/>
      <c r="F8882" s="135"/>
      <c r="G8882" s="135"/>
      <c r="H8882" s="136"/>
    </row>
    <row r="8883" spans="1:8" x14ac:dyDescent="0.2">
      <c r="A8883" s="132"/>
      <c r="B8883" s="133"/>
      <c r="C8883" s="92"/>
      <c r="D8883" s="134"/>
      <c r="E8883" s="132"/>
      <c r="F8883" s="135"/>
      <c r="G8883" s="135"/>
      <c r="H8883" s="136"/>
    </row>
    <row r="8884" spans="1:8" x14ac:dyDescent="0.2">
      <c r="A8884" s="132"/>
      <c r="B8884" s="133"/>
      <c r="C8884" s="92"/>
      <c r="D8884" s="134"/>
      <c r="E8884" s="132"/>
      <c r="F8884" s="135"/>
      <c r="G8884" s="135"/>
      <c r="H8884" s="136"/>
    </row>
    <row r="8885" spans="1:8" x14ac:dyDescent="0.2">
      <c r="A8885" s="132"/>
      <c r="B8885" s="133"/>
      <c r="C8885" s="92"/>
      <c r="D8885" s="134"/>
      <c r="E8885" s="132"/>
      <c r="F8885" s="135"/>
      <c r="G8885" s="135"/>
      <c r="H8885" s="136"/>
    </row>
    <row r="8886" spans="1:8" x14ac:dyDescent="0.2">
      <c r="A8886" s="132"/>
      <c r="B8886" s="133"/>
      <c r="C8886" s="92"/>
      <c r="D8886" s="134"/>
      <c r="E8886" s="132"/>
      <c r="F8886" s="135"/>
      <c r="G8886" s="135"/>
      <c r="H8886" s="136"/>
    </row>
    <row r="8887" spans="1:8" x14ac:dyDescent="0.2">
      <c r="A8887" s="132"/>
      <c r="B8887" s="133"/>
      <c r="C8887" s="92"/>
      <c r="D8887" s="134"/>
      <c r="E8887" s="132"/>
      <c r="F8887" s="135"/>
      <c r="G8887" s="135"/>
      <c r="H8887" s="136"/>
    </row>
    <row r="8888" spans="1:8" x14ac:dyDescent="0.2">
      <c r="A8888" s="132"/>
      <c r="B8888" s="133"/>
      <c r="C8888" s="92"/>
      <c r="D8888" s="134"/>
      <c r="E8888" s="132"/>
      <c r="F8888" s="135"/>
      <c r="G8888" s="135"/>
      <c r="H8888" s="136"/>
    </row>
    <row r="8889" spans="1:8" x14ac:dyDescent="0.2">
      <c r="A8889" s="132"/>
      <c r="B8889" s="133"/>
      <c r="C8889" s="92"/>
      <c r="D8889" s="134"/>
      <c r="E8889" s="132"/>
      <c r="F8889" s="135"/>
      <c r="G8889" s="135"/>
      <c r="H8889" s="136"/>
    </row>
    <row r="8890" spans="1:8" x14ac:dyDescent="0.2">
      <c r="A8890" s="132"/>
      <c r="B8890" s="133"/>
      <c r="C8890" s="92"/>
      <c r="D8890" s="134"/>
      <c r="E8890" s="132"/>
      <c r="F8890" s="135"/>
      <c r="G8890" s="135"/>
      <c r="H8890" s="136"/>
    </row>
    <row r="8891" spans="1:8" x14ac:dyDescent="0.2">
      <c r="A8891" s="132"/>
      <c r="B8891" s="133"/>
      <c r="C8891" s="92"/>
      <c r="D8891" s="134"/>
      <c r="E8891" s="132"/>
      <c r="F8891" s="135"/>
      <c r="G8891" s="135"/>
      <c r="H8891" s="136"/>
    </row>
    <row r="8892" spans="1:8" x14ac:dyDescent="0.2">
      <c r="A8892" s="132"/>
      <c r="B8892" s="133"/>
      <c r="C8892" s="92"/>
      <c r="D8892" s="134"/>
      <c r="E8892" s="132"/>
      <c r="F8892" s="135"/>
      <c r="G8892" s="135"/>
      <c r="H8892" s="136"/>
    </row>
    <row r="8893" spans="1:8" x14ac:dyDescent="0.2">
      <c r="A8893" s="132"/>
      <c r="B8893" s="133"/>
      <c r="C8893" s="92"/>
      <c r="D8893" s="134"/>
      <c r="E8893" s="132"/>
      <c r="F8893" s="135"/>
      <c r="G8893" s="135"/>
      <c r="H8893" s="136"/>
    </row>
    <row r="8894" spans="1:8" x14ac:dyDescent="0.2">
      <c r="A8894" s="132"/>
      <c r="B8894" s="133"/>
      <c r="C8894" s="92"/>
      <c r="D8894" s="134"/>
      <c r="E8894" s="132"/>
      <c r="F8894" s="135"/>
      <c r="G8894" s="135"/>
      <c r="H8894" s="136"/>
    </row>
    <row r="8895" spans="1:8" x14ac:dyDescent="0.2">
      <c r="A8895" s="132"/>
      <c r="B8895" s="133"/>
      <c r="C8895" s="92"/>
      <c r="D8895" s="134"/>
      <c r="E8895" s="132"/>
      <c r="F8895" s="135"/>
      <c r="G8895" s="135"/>
      <c r="H8895" s="136"/>
    </row>
    <row r="8896" spans="1:8" x14ac:dyDescent="0.2">
      <c r="A8896" s="132"/>
      <c r="B8896" s="133"/>
      <c r="C8896" s="92"/>
      <c r="D8896" s="134"/>
      <c r="E8896" s="132"/>
      <c r="F8896" s="135"/>
      <c r="G8896" s="135"/>
      <c r="H8896" s="136"/>
    </row>
    <row r="8897" spans="1:8" x14ac:dyDescent="0.2">
      <c r="A8897" s="132"/>
      <c r="B8897" s="133"/>
      <c r="C8897" s="92"/>
      <c r="D8897" s="134"/>
      <c r="E8897" s="132"/>
      <c r="F8897" s="135"/>
      <c r="G8897" s="135"/>
      <c r="H8897" s="136"/>
    </row>
    <row r="8898" spans="1:8" x14ac:dyDescent="0.2">
      <c r="A8898" s="132"/>
      <c r="B8898" s="133"/>
      <c r="C8898" s="92"/>
      <c r="D8898" s="134"/>
      <c r="E8898" s="132"/>
      <c r="F8898" s="135"/>
      <c r="G8898" s="135"/>
      <c r="H8898" s="136"/>
    </row>
    <row r="8899" spans="1:8" x14ac:dyDescent="0.2">
      <c r="A8899" s="132"/>
      <c r="B8899" s="133"/>
      <c r="C8899" s="92"/>
      <c r="D8899" s="134"/>
      <c r="E8899" s="132"/>
      <c r="F8899" s="135"/>
      <c r="G8899" s="135"/>
      <c r="H8899" s="136"/>
    </row>
    <row r="8900" spans="1:8" x14ac:dyDescent="0.2">
      <c r="A8900" s="132"/>
      <c r="B8900" s="133"/>
      <c r="C8900" s="92"/>
      <c r="D8900" s="134"/>
      <c r="E8900" s="132"/>
      <c r="F8900" s="135"/>
      <c r="G8900" s="135"/>
      <c r="H8900" s="136"/>
    </row>
    <row r="8901" spans="1:8" x14ac:dyDescent="0.2">
      <c r="A8901" s="132"/>
      <c r="B8901" s="133"/>
      <c r="C8901" s="92"/>
      <c r="D8901" s="134"/>
      <c r="E8901" s="132"/>
      <c r="F8901" s="135"/>
      <c r="G8901" s="135"/>
      <c r="H8901" s="136"/>
    </row>
    <row r="8902" spans="1:8" x14ac:dyDescent="0.2">
      <c r="A8902" s="132"/>
      <c r="B8902" s="133"/>
      <c r="C8902" s="92"/>
      <c r="D8902" s="134"/>
      <c r="E8902" s="132"/>
      <c r="F8902" s="135"/>
      <c r="G8902" s="135"/>
      <c r="H8902" s="136"/>
    </row>
    <row r="8903" spans="1:8" x14ac:dyDescent="0.2">
      <c r="A8903" s="132"/>
      <c r="B8903" s="133"/>
      <c r="C8903" s="92"/>
      <c r="D8903" s="134"/>
      <c r="E8903" s="132"/>
      <c r="F8903" s="135"/>
      <c r="G8903" s="135"/>
      <c r="H8903" s="136"/>
    </row>
    <row r="8904" spans="1:8" x14ac:dyDescent="0.2">
      <c r="A8904" s="132"/>
      <c r="B8904" s="133"/>
      <c r="C8904" s="92"/>
      <c r="D8904" s="134"/>
      <c r="E8904" s="132"/>
      <c r="F8904" s="135"/>
      <c r="G8904" s="135"/>
      <c r="H8904" s="136"/>
    </row>
    <row r="8905" spans="1:8" x14ac:dyDescent="0.2">
      <c r="A8905" s="132"/>
      <c r="B8905" s="133"/>
      <c r="C8905" s="92"/>
      <c r="D8905" s="134"/>
      <c r="E8905" s="132"/>
      <c r="F8905" s="135"/>
      <c r="G8905" s="135"/>
      <c r="H8905" s="136"/>
    </row>
    <row r="8906" spans="1:8" x14ac:dyDescent="0.2">
      <c r="A8906" s="132"/>
      <c r="B8906" s="133"/>
      <c r="C8906" s="92"/>
      <c r="D8906" s="134"/>
      <c r="E8906" s="132"/>
      <c r="F8906" s="135"/>
      <c r="G8906" s="135"/>
      <c r="H8906" s="136"/>
    </row>
    <row r="8907" spans="1:8" x14ac:dyDescent="0.2">
      <c r="A8907" s="132"/>
      <c r="B8907" s="133"/>
      <c r="C8907" s="92"/>
      <c r="D8907" s="134"/>
      <c r="E8907" s="132"/>
      <c r="F8907" s="135"/>
      <c r="G8907" s="135"/>
      <c r="H8907" s="136"/>
    </row>
    <row r="8908" spans="1:8" x14ac:dyDescent="0.2">
      <c r="A8908" s="132"/>
      <c r="B8908" s="133"/>
      <c r="C8908" s="92"/>
      <c r="D8908" s="134"/>
      <c r="E8908" s="132"/>
      <c r="F8908" s="135"/>
      <c r="G8908" s="135"/>
      <c r="H8908" s="136"/>
    </row>
    <row r="8909" spans="1:8" x14ac:dyDescent="0.2">
      <c r="A8909" s="132"/>
      <c r="B8909" s="133"/>
      <c r="C8909" s="92"/>
      <c r="D8909" s="134"/>
      <c r="E8909" s="132"/>
      <c r="F8909" s="135"/>
      <c r="G8909" s="135"/>
      <c r="H8909" s="136"/>
    </row>
    <row r="8910" spans="1:8" x14ac:dyDescent="0.2">
      <c r="A8910" s="132"/>
      <c r="B8910" s="133"/>
      <c r="C8910" s="92"/>
      <c r="D8910" s="134"/>
      <c r="E8910" s="132"/>
      <c r="F8910" s="135"/>
      <c r="G8910" s="135"/>
      <c r="H8910" s="136"/>
    </row>
    <row r="8911" spans="1:8" x14ac:dyDescent="0.2">
      <c r="A8911" s="132"/>
      <c r="B8911" s="133"/>
      <c r="C8911" s="92"/>
      <c r="D8911" s="134"/>
      <c r="E8911" s="132"/>
      <c r="F8911" s="135"/>
      <c r="G8911" s="135"/>
      <c r="H8911" s="136"/>
    </row>
    <row r="8912" spans="1:8" x14ac:dyDescent="0.2">
      <c r="A8912" s="132"/>
      <c r="B8912" s="133"/>
      <c r="C8912" s="92"/>
      <c r="D8912" s="134"/>
      <c r="E8912" s="132"/>
      <c r="F8912" s="135"/>
      <c r="G8912" s="135"/>
      <c r="H8912" s="136"/>
    </row>
    <row r="8913" spans="1:8" x14ac:dyDescent="0.2">
      <c r="A8913" s="132"/>
      <c r="B8913" s="133"/>
      <c r="C8913" s="92"/>
      <c r="D8913" s="134"/>
      <c r="E8913" s="132"/>
      <c r="F8913" s="135"/>
      <c r="G8913" s="135"/>
      <c r="H8913" s="136"/>
    </row>
    <row r="8914" spans="1:8" x14ac:dyDescent="0.2">
      <c r="A8914" s="132"/>
      <c r="B8914" s="133"/>
      <c r="C8914" s="92"/>
      <c r="D8914" s="134"/>
      <c r="E8914" s="132"/>
      <c r="F8914" s="135"/>
      <c r="G8914" s="135"/>
      <c r="H8914" s="136"/>
    </row>
    <row r="8915" spans="1:8" x14ac:dyDescent="0.2">
      <c r="A8915" s="132"/>
      <c r="B8915" s="133"/>
      <c r="C8915" s="92"/>
      <c r="D8915" s="134"/>
      <c r="E8915" s="132"/>
      <c r="F8915" s="135"/>
      <c r="G8915" s="135"/>
      <c r="H8915" s="136"/>
    </row>
    <row r="8916" spans="1:8" x14ac:dyDescent="0.2">
      <c r="A8916" s="132"/>
      <c r="B8916" s="133"/>
      <c r="C8916" s="92"/>
      <c r="D8916" s="134"/>
      <c r="E8916" s="132"/>
      <c r="F8916" s="135"/>
      <c r="G8916" s="135"/>
      <c r="H8916" s="136"/>
    </row>
    <row r="8917" spans="1:8" x14ac:dyDescent="0.2">
      <c r="A8917" s="132"/>
      <c r="B8917" s="133"/>
      <c r="C8917" s="92"/>
      <c r="D8917" s="134"/>
      <c r="E8917" s="132"/>
      <c r="F8917" s="135"/>
      <c r="G8917" s="135"/>
      <c r="H8917" s="136"/>
    </row>
    <row r="8918" spans="1:8" x14ac:dyDescent="0.2">
      <c r="A8918" s="132"/>
      <c r="B8918" s="133"/>
      <c r="C8918" s="92"/>
      <c r="D8918" s="134"/>
      <c r="E8918" s="132"/>
      <c r="F8918" s="135"/>
      <c r="G8918" s="135"/>
      <c r="H8918" s="136"/>
    </row>
    <row r="8919" spans="1:8" x14ac:dyDescent="0.2">
      <c r="A8919" s="132"/>
      <c r="B8919" s="133"/>
      <c r="C8919" s="92"/>
      <c r="D8919" s="134"/>
      <c r="E8919" s="132"/>
      <c r="F8919" s="135"/>
      <c r="G8919" s="135"/>
      <c r="H8919" s="136"/>
    </row>
    <row r="8920" spans="1:8" x14ac:dyDescent="0.2">
      <c r="A8920" s="132"/>
      <c r="B8920" s="133"/>
      <c r="C8920" s="92"/>
      <c r="D8920" s="134"/>
      <c r="E8920" s="132"/>
      <c r="F8920" s="135"/>
      <c r="G8920" s="135"/>
      <c r="H8920" s="136"/>
    </row>
    <row r="8921" spans="1:8" x14ac:dyDescent="0.2">
      <c r="A8921" s="132"/>
      <c r="B8921" s="133"/>
      <c r="C8921" s="92"/>
      <c r="D8921" s="134"/>
      <c r="E8921" s="132"/>
      <c r="F8921" s="135"/>
      <c r="G8921" s="135"/>
      <c r="H8921" s="136"/>
    </row>
    <row r="8922" spans="1:8" x14ac:dyDescent="0.2">
      <c r="A8922" s="132"/>
      <c r="B8922" s="133"/>
      <c r="C8922" s="92"/>
      <c r="D8922" s="134"/>
      <c r="E8922" s="132"/>
      <c r="F8922" s="135"/>
      <c r="G8922" s="135"/>
      <c r="H8922" s="136"/>
    </row>
    <row r="8923" spans="1:8" x14ac:dyDescent="0.2">
      <c r="A8923" s="132"/>
      <c r="B8923" s="133"/>
      <c r="C8923" s="92"/>
      <c r="D8923" s="134"/>
      <c r="E8923" s="132"/>
      <c r="F8923" s="135"/>
      <c r="G8923" s="135"/>
      <c r="H8923" s="136"/>
    </row>
    <row r="8924" spans="1:8" x14ac:dyDescent="0.2">
      <c r="A8924" s="132"/>
      <c r="B8924" s="133"/>
      <c r="C8924" s="92"/>
      <c r="D8924" s="134"/>
      <c r="E8924" s="132"/>
      <c r="F8924" s="135"/>
      <c r="G8924" s="135"/>
      <c r="H8924" s="136"/>
    </row>
    <row r="8925" spans="1:8" x14ac:dyDescent="0.2">
      <c r="A8925" s="132"/>
      <c r="B8925" s="133"/>
      <c r="C8925" s="92"/>
      <c r="D8925" s="134"/>
      <c r="E8925" s="132"/>
      <c r="F8925" s="135"/>
      <c r="G8925" s="135"/>
      <c r="H8925" s="136"/>
    </row>
    <row r="8926" spans="1:8" x14ac:dyDescent="0.2">
      <c r="A8926" s="132"/>
      <c r="B8926" s="133"/>
      <c r="C8926" s="92"/>
      <c r="D8926" s="134"/>
      <c r="E8926" s="132"/>
      <c r="F8926" s="135"/>
      <c r="G8926" s="135"/>
      <c r="H8926" s="136"/>
    </row>
    <row r="8927" spans="1:8" x14ac:dyDescent="0.2">
      <c r="A8927" s="132"/>
      <c r="B8927" s="133"/>
      <c r="C8927" s="92"/>
      <c r="D8927" s="134"/>
      <c r="E8927" s="132"/>
      <c r="F8927" s="135"/>
      <c r="G8927" s="135"/>
      <c r="H8927" s="136"/>
    </row>
    <row r="8928" spans="1:8" x14ac:dyDescent="0.2">
      <c r="A8928" s="132"/>
      <c r="B8928" s="133"/>
      <c r="C8928" s="92"/>
      <c r="D8928" s="134"/>
      <c r="E8928" s="132"/>
      <c r="F8928" s="135"/>
      <c r="G8928" s="135"/>
      <c r="H8928" s="136"/>
    </row>
    <row r="8929" spans="1:8" x14ac:dyDescent="0.2">
      <c r="A8929" s="132"/>
      <c r="B8929" s="133"/>
      <c r="C8929" s="92"/>
      <c r="D8929" s="134"/>
      <c r="E8929" s="132"/>
      <c r="F8929" s="135"/>
      <c r="G8929" s="135"/>
      <c r="H8929" s="136"/>
    </row>
    <row r="8930" spans="1:8" x14ac:dyDescent="0.2">
      <c r="A8930" s="132"/>
      <c r="B8930" s="133"/>
      <c r="C8930" s="92"/>
      <c r="D8930" s="134"/>
      <c r="E8930" s="132"/>
      <c r="F8930" s="135"/>
      <c r="G8930" s="135"/>
      <c r="H8930" s="136"/>
    </row>
    <row r="8931" spans="1:8" x14ac:dyDescent="0.2">
      <c r="A8931" s="132"/>
      <c r="B8931" s="133"/>
      <c r="C8931" s="92"/>
      <c r="D8931" s="134"/>
      <c r="E8931" s="132"/>
      <c r="F8931" s="135"/>
      <c r="G8931" s="135"/>
      <c r="H8931" s="136"/>
    </row>
    <row r="8932" spans="1:8" x14ac:dyDescent="0.2">
      <c r="A8932" s="132"/>
      <c r="B8932" s="133"/>
      <c r="C8932" s="92"/>
      <c r="D8932" s="134"/>
      <c r="E8932" s="132"/>
      <c r="F8932" s="135"/>
      <c r="G8932" s="135"/>
      <c r="H8932" s="136"/>
    </row>
    <row r="8933" spans="1:8" x14ac:dyDescent="0.2">
      <c r="A8933" s="132"/>
      <c r="B8933" s="133"/>
      <c r="C8933" s="92"/>
      <c r="D8933" s="134"/>
      <c r="E8933" s="132"/>
      <c r="F8933" s="135"/>
      <c r="G8933" s="135"/>
      <c r="H8933" s="136"/>
    </row>
    <row r="8934" spans="1:8" x14ac:dyDescent="0.2">
      <c r="A8934" s="132"/>
      <c r="B8934" s="133"/>
      <c r="C8934" s="92"/>
      <c r="D8934" s="134"/>
      <c r="E8934" s="132"/>
      <c r="F8934" s="135"/>
      <c r="G8934" s="135"/>
      <c r="H8934" s="136"/>
    </row>
    <row r="8935" spans="1:8" x14ac:dyDescent="0.2">
      <c r="A8935" s="132"/>
      <c r="B8935" s="133"/>
      <c r="C8935" s="92"/>
      <c r="D8935" s="134"/>
      <c r="E8935" s="132"/>
      <c r="F8935" s="135"/>
      <c r="G8935" s="135"/>
      <c r="H8935" s="136"/>
    </row>
    <row r="8936" spans="1:8" x14ac:dyDescent="0.2">
      <c r="A8936" s="132"/>
      <c r="B8936" s="133"/>
      <c r="C8936" s="92"/>
      <c r="D8936" s="134"/>
      <c r="E8936" s="132"/>
      <c r="F8936" s="135"/>
      <c r="G8936" s="135"/>
      <c r="H8936" s="136"/>
    </row>
    <row r="8937" spans="1:8" x14ac:dyDescent="0.2">
      <c r="A8937" s="132"/>
      <c r="B8937" s="133"/>
      <c r="C8937" s="92"/>
      <c r="D8937" s="134"/>
      <c r="E8937" s="132"/>
      <c r="F8937" s="135"/>
      <c r="G8937" s="135"/>
      <c r="H8937" s="136"/>
    </row>
    <row r="8938" spans="1:8" x14ac:dyDescent="0.2">
      <c r="A8938" s="132"/>
      <c r="B8938" s="133"/>
      <c r="C8938" s="92"/>
      <c r="D8938" s="134"/>
      <c r="E8938" s="132"/>
      <c r="F8938" s="135"/>
      <c r="G8938" s="135"/>
      <c r="H8938" s="136"/>
    </row>
    <row r="8939" spans="1:8" x14ac:dyDescent="0.2">
      <c r="A8939" s="132"/>
      <c r="B8939" s="133"/>
      <c r="C8939" s="92"/>
      <c r="D8939" s="134"/>
      <c r="E8939" s="132"/>
      <c r="F8939" s="135"/>
      <c r="G8939" s="135"/>
      <c r="H8939" s="136"/>
    </row>
    <row r="8940" spans="1:8" x14ac:dyDescent="0.2">
      <c r="A8940" s="132"/>
      <c r="B8940" s="133"/>
      <c r="C8940" s="92"/>
      <c r="D8940" s="134"/>
      <c r="E8940" s="132"/>
      <c r="F8940" s="135"/>
      <c r="G8940" s="135"/>
      <c r="H8940" s="136"/>
    </row>
    <row r="8941" spans="1:8" x14ac:dyDescent="0.2">
      <c r="A8941" s="132"/>
      <c r="B8941" s="133"/>
      <c r="C8941" s="92"/>
      <c r="D8941" s="134"/>
      <c r="E8941" s="132"/>
      <c r="F8941" s="135"/>
      <c r="G8941" s="135"/>
      <c r="H8941" s="136"/>
    </row>
    <row r="8942" spans="1:8" x14ac:dyDescent="0.2">
      <c r="A8942" s="132"/>
      <c r="B8942" s="133"/>
      <c r="C8942" s="92"/>
      <c r="D8942" s="134"/>
      <c r="E8942" s="132"/>
      <c r="F8942" s="135"/>
      <c r="G8942" s="135"/>
      <c r="H8942" s="136"/>
    </row>
    <row r="8943" spans="1:8" x14ac:dyDescent="0.2">
      <c r="A8943" s="132"/>
      <c r="B8943" s="133"/>
      <c r="C8943" s="92"/>
      <c r="D8943" s="134"/>
      <c r="E8943" s="132"/>
      <c r="F8943" s="135"/>
      <c r="G8943" s="135"/>
      <c r="H8943" s="136"/>
    </row>
    <row r="8944" spans="1:8" x14ac:dyDescent="0.2">
      <c r="A8944" s="132"/>
      <c r="B8944" s="133"/>
      <c r="C8944" s="92"/>
      <c r="D8944" s="134"/>
      <c r="E8944" s="132"/>
      <c r="F8944" s="135"/>
      <c r="G8944" s="135"/>
      <c r="H8944" s="136"/>
    </row>
    <row r="8945" spans="1:8" x14ac:dyDescent="0.2">
      <c r="A8945" s="132"/>
      <c r="B8945" s="133"/>
      <c r="C8945" s="92"/>
      <c r="D8945" s="134"/>
      <c r="E8945" s="132"/>
      <c r="F8945" s="135"/>
      <c r="G8945" s="135"/>
      <c r="H8945" s="136"/>
    </row>
    <row r="8946" spans="1:8" x14ac:dyDescent="0.2">
      <c r="A8946" s="132"/>
      <c r="B8946" s="133"/>
      <c r="C8946" s="92"/>
      <c r="D8946" s="134"/>
      <c r="E8946" s="132"/>
      <c r="F8946" s="135"/>
      <c r="G8946" s="135"/>
      <c r="H8946" s="136"/>
    </row>
    <row r="8947" spans="1:8" x14ac:dyDescent="0.2">
      <c r="A8947" s="132"/>
      <c r="B8947" s="133"/>
      <c r="C8947" s="92"/>
      <c r="D8947" s="134"/>
      <c r="E8947" s="132"/>
      <c r="F8947" s="135"/>
      <c r="G8947" s="135"/>
      <c r="H8947" s="136"/>
    </row>
    <row r="8948" spans="1:8" x14ac:dyDescent="0.2">
      <c r="A8948" s="132"/>
      <c r="B8948" s="133"/>
      <c r="C8948" s="92"/>
      <c r="D8948" s="134"/>
      <c r="E8948" s="132"/>
      <c r="F8948" s="135"/>
      <c r="G8948" s="135"/>
      <c r="H8948" s="136"/>
    </row>
    <row r="8949" spans="1:8" x14ac:dyDescent="0.2">
      <c r="A8949" s="132"/>
      <c r="B8949" s="133"/>
      <c r="C8949" s="92"/>
      <c r="D8949" s="134"/>
      <c r="E8949" s="132"/>
      <c r="F8949" s="135"/>
      <c r="G8949" s="135"/>
      <c r="H8949" s="136"/>
    </row>
    <row r="8950" spans="1:8" x14ac:dyDescent="0.2">
      <c r="A8950" s="132"/>
      <c r="B8950" s="133"/>
      <c r="C8950" s="92"/>
      <c r="D8950" s="134"/>
      <c r="E8950" s="132"/>
      <c r="F8950" s="135"/>
      <c r="G8950" s="135"/>
      <c r="H8950" s="136"/>
    </row>
    <row r="8951" spans="1:8" x14ac:dyDescent="0.2">
      <c r="A8951" s="132"/>
      <c r="B8951" s="133"/>
      <c r="C8951" s="92"/>
      <c r="D8951" s="134"/>
      <c r="E8951" s="132"/>
      <c r="F8951" s="135"/>
      <c r="G8951" s="135"/>
      <c r="H8951" s="136"/>
    </row>
    <row r="8952" spans="1:8" x14ac:dyDescent="0.2">
      <c r="A8952" s="132"/>
      <c r="B8952" s="133"/>
      <c r="C8952" s="92"/>
      <c r="D8952" s="134"/>
      <c r="E8952" s="132"/>
      <c r="F8952" s="135"/>
      <c r="G8952" s="135"/>
      <c r="H8952" s="136"/>
    </row>
    <row r="8953" spans="1:8" x14ac:dyDescent="0.2">
      <c r="A8953" s="132"/>
      <c r="B8953" s="133"/>
      <c r="C8953" s="92"/>
      <c r="D8953" s="134"/>
      <c r="E8953" s="132"/>
      <c r="F8953" s="135"/>
      <c r="G8953" s="135"/>
      <c r="H8953" s="136"/>
    </row>
    <row r="8954" spans="1:8" x14ac:dyDescent="0.2">
      <c r="A8954" s="132"/>
      <c r="B8954" s="133"/>
      <c r="C8954" s="92"/>
      <c r="D8954" s="134"/>
      <c r="E8954" s="132"/>
      <c r="F8954" s="135"/>
      <c r="G8954" s="135"/>
      <c r="H8954" s="136"/>
    </row>
    <row r="8955" spans="1:8" x14ac:dyDescent="0.2">
      <c r="A8955" s="132"/>
      <c r="B8955" s="133"/>
      <c r="C8955" s="92"/>
      <c r="D8955" s="134"/>
      <c r="E8955" s="132"/>
      <c r="F8955" s="135"/>
      <c r="G8955" s="135"/>
      <c r="H8955" s="136"/>
    </row>
    <row r="8956" spans="1:8" x14ac:dyDescent="0.2">
      <c r="A8956" s="132"/>
      <c r="B8956" s="133"/>
      <c r="C8956" s="92"/>
      <c r="D8956" s="134"/>
      <c r="E8956" s="132"/>
      <c r="F8956" s="135"/>
      <c r="G8956" s="135"/>
      <c r="H8956" s="136"/>
    </row>
    <row r="8957" spans="1:8" x14ac:dyDescent="0.2">
      <c r="A8957" s="132"/>
      <c r="B8957" s="133"/>
      <c r="C8957" s="92"/>
      <c r="D8957" s="134"/>
      <c r="E8957" s="132"/>
      <c r="F8957" s="135"/>
      <c r="G8957" s="135"/>
      <c r="H8957" s="136"/>
    </row>
    <row r="8958" spans="1:8" x14ac:dyDescent="0.2">
      <c r="A8958" s="132"/>
      <c r="B8958" s="133"/>
      <c r="C8958" s="92"/>
      <c r="D8958" s="134"/>
      <c r="E8958" s="132"/>
      <c r="F8958" s="135"/>
      <c r="G8958" s="135"/>
      <c r="H8958" s="136"/>
    </row>
    <row r="8959" spans="1:8" x14ac:dyDescent="0.2">
      <c r="A8959" s="132"/>
      <c r="B8959" s="133"/>
      <c r="C8959" s="92"/>
      <c r="D8959" s="134"/>
      <c r="E8959" s="132"/>
      <c r="F8959" s="135"/>
      <c r="G8959" s="135"/>
      <c r="H8959" s="136"/>
    </row>
    <row r="8960" spans="1:8" x14ac:dyDescent="0.2">
      <c r="A8960" s="132"/>
      <c r="B8960" s="133"/>
      <c r="C8960" s="92"/>
      <c r="D8960" s="134"/>
      <c r="E8960" s="132"/>
      <c r="F8960" s="135"/>
      <c r="G8960" s="135"/>
      <c r="H8960" s="136"/>
    </row>
    <row r="8961" spans="1:8" x14ac:dyDescent="0.2">
      <c r="A8961" s="132"/>
      <c r="B8961" s="133"/>
      <c r="C8961" s="92"/>
      <c r="D8961" s="134"/>
      <c r="E8961" s="132"/>
      <c r="F8961" s="135"/>
      <c r="G8961" s="135"/>
      <c r="H8961" s="136"/>
    </row>
    <row r="8962" spans="1:8" x14ac:dyDescent="0.2">
      <c r="A8962" s="132"/>
      <c r="B8962" s="133"/>
      <c r="C8962" s="92"/>
      <c r="D8962" s="134"/>
      <c r="E8962" s="132"/>
      <c r="F8962" s="135"/>
      <c r="G8962" s="135"/>
      <c r="H8962" s="136"/>
    </row>
    <row r="8963" spans="1:8" x14ac:dyDescent="0.2">
      <c r="A8963" s="132"/>
      <c r="B8963" s="133"/>
      <c r="C8963" s="92"/>
      <c r="D8963" s="134"/>
      <c r="E8963" s="132"/>
      <c r="F8963" s="135"/>
      <c r="G8963" s="135"/>
      <c r="H8963" s="136"/>
    </row>
    <row r="8964" spans="1:8" x14ac:dyDescent="0.2">
      <c r="A8964" s="132"/>
      <c r="B8964" s="133"/>
      <c r="C8964" s="92"/>
      <c r="D8964" s="134"/>
      <c r="E8964" s="132"/>
      <c r="F8964" s="135"/>
      <c r="G8964" s="135"/>
      <c r="H8964" s="136"/>
    </row>
    <row r="8965" spans="1:8" x14ac:dyDescent="0.2">
      <c r="A8965" s="132"/>
      <c r="B8965" s="133"/>
      <c r="C8965" s="92"/>
      <c r="D8965" s="134"/>
      <c r="E8965" s="132"/>
      <c r="F8965" s="135"/>
      <c r="G8965" s="135"/>
      <c r="H8965" s="136"/>
    </row>
    <row r="8966" spans="1:8" x14ac:dyDescent="0.2">
      <c r="A8966" s="132"/>
      <c r="B8966" s="133"/>
      <c r="C8966" s="92"/>
      <c r="D8966" s="134"/>
      <c r="E8966" s="132"/>
      <c r="F8966" s="135"/>
      <c r="G8966" s="135"/>
      <c r="H8966" s="136"/>
    </row>
    <row r="8967" spans="1:8" x14ac:dyDescent="0.2">
      <c r="A8967" s="132"/>
      <c r="B8967" s="133"/>
      <c r="C8967" s="92"/>
      <c r="D8967" s="134"/>
      <c r="E8967" s="132"/>
      <c r="F8967" s="135"/>
      <c r="G8967" s="135"/>
      <c r="H8967" s="136"/>
    </row>
    <row r="8968" spans="1:8" x14ac:dyDescent="0.2">
      <c r="A8968" s="132"/>
      <c r="B8968" s="133"/>
      <c r="C8968" s="92"/>
      <c r="D8968" s="134"/>
      <c r="E8968" s="132"/>
      <c r="F8968" s="135"/>
      <c r="G8968" s="135"/>
      <c r="H8968" s="136"/>
    </row>
    <row r="8969" spans="1:8" x14ac:dyDescent="0.2">
      <c r="A8969" s="132"/>
      <c r="B8969" s="133"/>
      <c r="C8969" s="92"/>
      <c r="D8969" s="134"/>
      <c r="E8969" s="132"/>
      <c r="F8969" s="135"/>
      <c r="G8969" s="135"/>
      <c r="H8969" s="136"/>
    </row>
    <row r="8970" spans="1:8" x14ac:dyDescent="0.2">
      <c r="A8970" s="132"/>
      <c r="B8970" s="133"/>
      <c r="C8970" s="92"/>
      <c r="D8970" s="134"/>
      <c r="E8970" s="132"/>
      <c r="F8970" s="135"/>
      <c r="G8970" s="135"/>
      <c r="H8970" s="136"/>
    </row>
    <row r="8971" spans="1:8" x14ac:dyDescent="0.2">
      <c r="A8971" s="132"/>
      <c r="B8971" s="133"/>
      <c r="C8971" s="92"/>
      <c r="D8971" s="134"/>
      <c r="E8971" s="132"/>
      <c r="F8971" s="135"/>
      <c r="G8971" s="135"/>
      <c r="H8971" s="136"/>
    </row>
    <row r="8972" spans="1:8" x14ac:dyDescent="0.2">
      <c r="A8972" s="132"/>
      <c r="B8972" s="133"/>
      <c r="C8972" s="92"/>
      <c r="D8972" s="134"/>
      <c r="E8972" s="132"/>
      <c r="F8972" s="135"/>
      <c r="G8972" s="135"/>
      <c r="H8972" s="136"/>
    </row>
    <row r="8973" spans="1:8" x14ac:dyDescent="0.2">
      <c r="A8973" s="132"/>
      <c r="B8973" s="133"/>
      <c r="C8973" s="92"/>
      <c r="D8973" s="134"/>
      <c r="E8973" s="132"/>
      <c r="F8973" s="135"/>
      <c r="G8973" s="135"/>
      <c r="H8973" s="136"/>
    </row>
    <row r="8974" spans="1:8" x14ac:dyDescent="0.2">
      <c r="A8974" s="132"/>
      <c r="B8974" s="133"/>
      <c r="C8974" s="92"/>
      <c r="D8974" s="134"/>
      <c r="E8974" s="132"/>
      <c r="F8974" s="135"/>
      <c r="G8974" s="135"/>
      <c r="H8974" s="136"/>
    </row>
    <row r="8975" spans="1:8" x14ac:dyDescent="0.2">
      <c r="A8975" s="132"/>
      <c r="B8975" s="133"/>
      <c r="C8975" s="92"/>
      <c r="D8975" s="134"/>
      <c r="E8975" s="132"/>
      <c r="F8975" s="135"/>
      <c r="G8975" s="135"/>
      <c r="H8975" s="136"/>
    </row>
    <row r="8976" spans="1:8" x14ac:dyDescent="0.2">
      <c r="A8976" s="132"/>
      <c r="B8976" s="133"/>
      <c r="C8976" s="92"/>
      <c r="D8976" s="134"/>
      <c r="E8976" s="132"/>
      <c r="F8976" s="135"/>
      <c r="G8976" s="135"/>
      <c r="H8976" s="136"/>
    </row>
    <row r="8977" spans="1:8" x14ac:dyDescent="0.2">
      <c r="A8977" s="132"/>
      <c r="B8977" s="133"/>
      <c r="C8977" s="92"/>
      <c r="D8977" s="134"/>
      <c r="E8977" s="132"/>
      <c r="F8977" s="135"/>
      <c r="G8977" s="135"/>
      <c r="H8977" s="136"/>
    </row>
    <row r="8978" spans="1:8" x14ac:dyDescent="0.2">
      <c r="A8978" s="132"/>
      <c r="B8978" s="133"/>
      <c r="C8978" s="92"/>
      <c r="D8978" s="134"/>
      <c r="E8978" s="132"/>
      <c r="F8978" s="135"/>
      <c r="G8978" s="135"/>
      <c r="H8978" s="136"/>
    </row>
    <row r="8979" spans="1:8" x14ac:dyDescent="0.2">
      <c r="A8979" s="132"/>
      <c r="B8979" s="133"/>
      <c r="C8979" s="92"/>
      <c r="D8979" s="134"/>
      <c r="E8979" s="132"/>
      <c r="F8979" s="135"/>
      <c r="G8979" s="135"/>
      <c r="H8979" s="136"/>
    </row>
    <row r="8980" spans="1:8" x14ac:dyDescent="0.2">
      <c r="A8980" s="132"/>
      <c r="B8980" s="133"/>
      <c r="C8980" s="92"/>
      <c r="D8980" s="134"/>
      <c r="E8980" s="132"/>
      <c r="F8980" s="135"/>
      <c r="G8980" s="135"/>
      <c r="H8980" s="136"/>
    </row>
    <row r="8981" spans="1:8" x14ac:dyDescent="0.2">
      <c r="A8981" s="132"/>
      <c r="B8981" s="133"/>
      <c r="C8981" s="92"/>
      <c r="D8981" s="134"/>
      <c r="E8981" s="132"/>
      <c r="F8981" s="135"/>
      <c r="G8981" s="135"/>
      <c r="H8981" s="136"/>
    </row>
    <row r="8982" spans="1:8" x14ac:dyDescent="0.2">
      <c r="A8982" s="132"/>
      <c r="B8982" s="133"/>
      <c r="C8982" s="92"/>
      <c r="D8982" s="134"/>
      <c r="E8982" s="132"/>
      <c r="F8982" s="135"/>
      <c r="G8982" s="135"/>
      <c r="H8982" s="136"/>
    </row>
    <row r="8983" spans="1:8" x14ac:dyDescent="0.2">
      <c r="A8983" s="132"/>
      <c r="B8983" s="133"/>
      <c r="C8983" s="92"/>
      <c r="D8983" s="134"/>
      <c r="E8983" s="132"/>
      <c r="F8983" s="135"/>
      <c r="G8983" s="135"/>
      <c r="H8983" s="136"/>
    </row>
    <row r="8984" spans="1:8" x14ac:dyDescent="0.2">
      <c r="A8984" s="132"/>
      <c r="B8984" s="133"/>
      <c r="C8984" s="92"/>
      <c r="D8984" s="134"/>
      <c r="E8984" s="132"/>
      <c r="F8984" s="135"/>
      <c r="G8984" s="135"/>
      <c r="H8984" s="136"/>
    </row>
    <row r="8985" spans="1:8" x14ac:dyDescent="0.2">
      <c r="A8985" s="132"/>
      <c r="B8985" s="133"/>
      <c r="C8985" s="92"/>
      <c r="D8985" s="134"/>
      <c r="E8985" s="132"/>
      <c r="F8985" s="135"/>
      <c r="G8985" s="135"/>
      <c r="H8985" s="136"/>
    </row>
    <row r="8986" spans="1:8" x14ac:dyDescent="0.2">
      <c r="A8986" s="132"/>
      <c r="B8986" s="133"/>
      <c r="C8986" s="92"/>
      <c r="D8986" s="134"/>
      <c r="E8986" s="132"/>
      <c r="F8986" s="135"/>
      <c r="G8986" s="135"/>
      <c r="H8986" s="136"/>
    </row>
    <row r="8987" spans="1:8" x14ac:dyDescent="0.2">
      <c r="A8987" s="132"/>
      <c r="B8987" s="133"/>
      <c r="C8987" s="92"/>
      <c r="D8987" s="134"/>
      <c r="E8987" s="132"/>
      <c r="F8987" s="135"/>
      <c r="G8987" s="135"/>
      <c r="H8987" s="136"/>
    </row>
    <row r="8988" spans="1:8" x14ac:dyDescent="0.2">
      <c r="A8988" s="132"/>
      <c r="B8988" s="133"/>
      <c r="C8988" s="92"/>
      <c r="D8988" s="134"/>
      <c r="E8988" s="132"/>
      <c r="F8988" s="135"/>
      <c r="G8988" s="135"/>
      <c r="H8988" s="136"/>
    </row>
    <row r="8989" spans="1:8" x14ac:dyDescent="0.2">
      <c r="A8989" s="132"/>
      <c r="B8989" s="133"/>
      <c r="C8989" s="92"/>
      <c r="D8989" s="134"/>
      <c r="E8989" s="132"/>
      <c r="F8989" s="135"/>
      <c r="G8989" s="135"/>
      <c r="H8989" s="136"/>
    </row>
    <row r="8990" spans="1:8" x14ac:dyDescent="0.2">
      <c r="A8990" s="132"/>
      <c r="B8990" s="133"/>
      <c r="C8990" s="92"/>
      <c r="D8990" s="134"/>
      <c r="E8990" s="132"/>
      <c r="F8990" s="135"/>
      <c r="G8990" s="135"/>
      <c r="H8990" s="136"/>
    </row>
    <row r="8991" spans="1:8" x14ac:dyDescent="0.2">
      <c r="A8991" s="132"/>
      <c r="B8991" s="133"/>
      <c r="C8991" s="92"/>
      <c r="D8991" s="134"/>
      <c r="E8991" s="132"/>
      <c r="F8991" s="135"/>
      <c r="G8991" s="135"/>
      <c r="H8991" s="136"/>
    </row>
    <row r="8992" spans="1:8" x14ac:dyDescent="0.2">
      <c r="A8992" s="132"/>
      <c r="B8992" s="133"/>
      <c r="C8992" s="92"/>
      <c r="D8992" s="134"/>
      <c r="E8992" s="132"/>
      <c r="F8992" s="135"/>
      <c r="G8992" s="135"/>
      <c r="H8992" s="136"/>
    </row>
    <row r="8993" spans="1:8" x14ac:dyDescent="0.2">
      <c r="A8993" s="132"/>
      <c r="B8993" s="133"/>
      <c r="C8993" s="92"/>
      <c r="D8993" s="134"/>
      <c r="E8993" s="132"/>
      <c r="F8993" s="135"/>
      <c r="G8993" s="135"/>
      <c r="H8993" s="136"/>
    </row>
    <row r="8994" spans="1:8" x14ac:dyDescent="0.2">
      <c r="A8994" s="132"/>
      <c r="B8994" s="133"/>
      <c r="C8994" s="92"/>
      <c r="D8994" s="134"/>
      <c r="E8994" s="132"/>
      <c r="F8994" s="135"/>
      <c r="G8994" s="135"/>
      <c r="H8994" s="136"/>
    </row>
    <row r="8995" spans="1:8" x14ac:dyDescent="0.2">
      <c r="A8995" s="132"/>
      <c r="B8995" s="133"/>
      <c r="C8995" s="92"/>
      <c r="D8995" s="134"/>
      <c r="E8995" s="132"/>
      <c r="F8995" s="135"/>
      <c r="G8995" s="135"/>
      <c r="H8995" s="136"/>
    </row>
    <row r="8996" spans="1:8" x14ac:dyDescent="0.2">
      <c r="A8996" s="132"/>
      <c r="B8996" s="133"/>
      <c r="C8996" s="92"/>
      <c r="D8996" s="134"/>
      <c r="E8996" s="132"/>
      <c r="F8996" s="135"/>
      <c r="G8996" s="135"/>
      <c r="H8996" s="136"/>
    </row>
    <row r="8997" spans="1:8" x14ac:dyDescent="0.2">
      <c r="A8997" s="132"/>
      <c r="B8997" s="133"/>
      <c r="C8997" s="92"/>
      <c r="D8997" s="134"/>
      <c r="E8997" s="132"/>
      <c r="F8997" s="135"/>
      <c r="G8997" s="135"/>
      <c r="H8997" s="136"/>
    </row>
    <row r="8998" spans="1:8" x14ac:dyDescent="0.2">
      <c r="A8998" s="132"/>
      <c r="B8998" s="133"/>
      <c r="C8998" s="92"/>
      <c r="D8998" s="134"/>
      <c r="E8998" s="132"/>
      <c r="F8998" s="135"/>
      <c r="G8998" s="135"/>
      <c r="H8998" s="136"/>
    </row>
    <row r="8999" spans="1:8" x14ac:dyDescent="0.2">
      <c r="A8999" s="132"/>
      <c r="B8999" s="133"/>
      <c r="C8999" s="92"/>
      <c r="D8999" s="134"/>
      <c r="E8999" s="132"/>
      <c r="F8999" s="135"/>
      <c r="G8999" s="135"/>
      <c r="H8999" s="136"/>
    </row>
    <row r="9000" spans="1:8" x14ac:dyDescent="0.2">
      <c r="A9000" s="132"/>
      <c r="B9000" s="133"/>
      <c r="C9000" s="92"/>
      <c r="D9000" s="134"/>
      <c r="E9000" s="132"/>
      <c r="F9000" s="135"/>
      <c r="G9000" s="135"/>
      <c r="H9000" s="136"/>
    </row>
    <row r="9001" spans="1:8" x14ac:dyDescent="0.2">
      <c r="A9001" s="132"/>
      <c r="B9001" s="133"/>
      <c r="C9001" s="92"/>
      <c r="D9001" s="134"/>
      <c r="E9001" s="132"/>
      <c r="F9001" s="135"/>
      <c r="G9001" s="135"/>
      <c r="H9001" s="136"/>
    </row>
    <row r="9002" spans="1:8" x14ac:dyDescent="0.2">
      <c r="A9002" s="132"/>
      <c r="B9002" s="133"/>
      <c r="C9002" s="92"/>
      <c r="D9002" s="134"/>
      <c r="E9002" s="132"/>
      <c r="F9002" s="135"/>
      <c r="G9002" s="135"/>
      <c r="H9002" s="136"/>
    </row>
    <row r="9003" spans="1:8" x14ac:dyDescent="0.2">
      <c r="A9003" s="132"/>
      <c r="B9003" s="133"/>
      <c r="C9003" s="92"/>
      <c r="D9003" s="134"/>
      <c r="E9003" s="132"/>
      <c r="F9003" s="135"/>
      <c r="G9003" s="135"/>
      <c r="H9003" s="136"/>
    </row>
    <row r="9004" spans="1:8" x14ac:dyDescent="0.2">
      <c r="A9004" s="132"/>
      <c r="B9004" s="133"/>
      <c r="C9004" s="92"/>
      <c r="D9004" s="134"/>
      <c r="E9004" s="132"/>
      <c r="F9004" s="135"/>
      <c r="G9004" s="135"/>
      <c r="H9004" s="136"/>
    </row>
    <row r="9005" spans="1:8" x14ac:dyDescent="0.2">
      <c r="A9005" s="132"/>
      <c r="B9005" s="133"/>
      <c r="C9005" s="92"/>
      <c r="D9005" s="134"/>
      <c r="E9005" s="132"/>
      <c r="F9005" s="135"/>
      <c r="G9005" s="135"/>
      <c r="H9005" s="136"/>
    </row>
    <row r="9006" spans="1:8" x14ac:dyDescent="0.2">
      <c r="A9006" s="132"/>
      <c r="B9006" s="133"/>
      <c r="C9006" s="92"/>
      <c r="D9006" s="134"/>
      <c r="E9006" s="132"/>
      <c r="F9006" s="135"/>
      <c r="G9006" s="135"/>
      <c r="H9006" s="136"/>
    </row>
    <row r="9007" spans="1:8" x14ac:dyDescent="0.2">
      <c r="A9007" s="132"/>
      <c r="B9007" s="133"/>
      <c r="C9007" s="92"/>
      <c r="D9007" s="134"/>
      <c r="E9007" s="132"/>
      <c r="F9007" s="135"/>
      <c r="G9007" s="135"/>
      <c r="H9007" s="136"/>
    </row>
    <row r="9008" spans="1:8" x14ac:dyDescent="0.2">
      <c r="A9008" s="132"/>
      <c r="B9008" s="133"/>
      <c r="C9008" s="92"/>
      <c r="D9008" s="134"/>
      <c r="E9008" s="132"/>
      <c r="F9008" s="135"/>
      <c r="G9008" s="135"/>
      <c r="H9008" s="136"/>
    </row>
    <row r="9009" spans="1:8" x14ac:dyDescent="0.2">
      <c r="A9009" s="132"/>
      <c r="B9009" s="133"/>
      <c r="C9009" s="92"/>
      <c r="D9009" s="134"/>
      <c r="E9009" s="132"/>
      <c r="F9009" s="135"/>
      <c r="G9009" s="135"/>
      <c r="H9009" s="136"/>
    </row>
    <row r="9010" spans="1:8" x14ac:dyDescent="0.2">
      <c r="A9010" s="132"/>
      <c r="B9010" s="133"/>
      <c r="C9010" s="92"/>
      <c r="D9010" s="134"/>
      <c r="E9010" s="132"/>
      <c r="F9010" s="135"/>
      <c r="G9010" s="135"/>
      <c r="H9010" s="136"/>
    </row>
    <row r="9011" spans="1:8" x14ac:dyDescent="0.2">
      <c r="A9011" s="132"/>
      <c r="B9011" s="133"/>
      <c r="C9011" s="92"/>
      <c r="D9011" s="134"/>
      <c r="E9011" s="132"/>
      <c r="F9011" s="135"/>
      <c r="G9011" s="135"/>
      <c r="H9011" s="136"/>
    </row>
    <row r="9012" spans="1:8" x14ac:dyDescent="0.2">
      <c r="A9012" s="132"/>
      <c r="B9012" s="133"/>
      <c r="C9012" s="92"/>
      <c r="D9012" s="134"/>
      <c r="E9012" s="132"/>
      <c r="F9012" s="135"/>
      <c r="G9012" s="135"/>
      <c r="H9012" s="136"/>
    </row>
    <row r="9013" spans="1:8" x14ac:dyDescent="0.2">
      <c r="A9013" s="132"/>
      <c r="B9013" s="133"/>
      <c r="C9013" s="92"/>
      <c r="D9013" s="134"/>
      <c r="E9013" s="132"/>
      <c r="F9013" s="135"/>
      <c r="G9013" s="135"/>
      <c r="H9013" s="136"/>
    </row>
    <row r="9014" spans="1:8" x14ac:dyDescent="0.2">
      <c r="A9014" s="132"/>
      <c r="B9014" s="133"/>
      <c r="C9014" s="92"/>
      <c r="D9014" s="134"/>
      <c r="E9014" s="132"/>
      <c r="F9014" s="135"/>
      <c r="G9014" s="135"/>
      <c r="H9014" s="136"/>
    </row>
    <row r="9015" spans="1:8" x14ac:dyDescent="0.2">
      <c r="A9015" s="132"/>
      <c r="B9015" s="133"/>
      <c r="C9015" s="92"/>
      <c r="D9015" s="134"/>
      <c r="E9015" s="132"/>
      <c r="F9015" s="135"/>
      <c r="G9015" s="135"/>
      <c r="H9015" s="136"/>
    </row>
    <row r="9016" spans="1:8" x14ac:dyDescent="0.2">
      <c r="A9016" s="132"/>
      <c r="B9016" s="133"/>
      <c r="C9016" s="92"/>
      <c r="D9016" s="134"/>
      <c r="E9016" s="132"/>
      <c r="F9016" s="135"/>
      <c r="G9016" s="135"/>
      <c r="H9016" s="136"/>
    </row>
    <row r="9017" spans="1:8" x14ac:dyDescent="0.2">
      <c r="A9017" s="132"/>
      <c r="B9017" s="133"/>
      <c r="C9017" s="92"/>
      <c r="D9017" s="134"/>
      <c r="E9017" s="132"/>
      <c r="F9017" s="135"/>
      <c r="G9017" s="135"/>
      <c r="H9017" s="136"/>
    </row>
    <row r="9018" spans="1:8" x14ac:dyDescent="0.2">
      <c r="A9018" s="132"/>
      <c r="B9018" s="133"/>
      <c r="C9018" s="92"/>
      <c r="D9018" s="134"/>
      <c r="E9018" s="132"/>
      <c r="F9018" s="135"/>
      <c r="G9018" s="135"/>
      <c r="H9018" s="136"/>
    </row>
    <row r="9019" spans="1:8" x14ac:dyDescent="0.2">
      <c r="A9019" s="132"/>
      <c r="B9019" s="133"/>
      <c r="C9019" s="92"/>
      <c r="D9019" s="134"/>
      <c r="E9019" s="132"/>
      <c r="F9019" s="135"/>
      <c r="G9019" s="135"/>
      <c r="H9019" s="136"/>
    </row>
    <row r="9020" spans="1:8" x14ac:dyDescent="0.2">
      <c r="A9020" s="132"/>
      <c r="B9020" s="133"/>
      <c r="C9020" s="92"/>
      <c r="D9020" s="134"/>
      <c r="E9020" s="132"/>
      <c r="F9020" s="135"/>
      <c r="G9020" s="135"/>
      <c r="H9020" s="136"/>
    </row>
    <row r="9021" spans="1:8" x14ac:dyDescent="0.2">
      <c r="A9021" s="132"/>
      <c r="B9021" s="133"/>
      <c r="C9021" s="92"/>
      <c r="D9021" s="134"/>
      <c r="E9021" s="132"/>
      <c r="F9021" s="135"/>
      <c r="G9021" s="135"/>
      <c r="H9021" s="136"/>
    </row>
    <row r="9022" spans="1:8" x14ac:dyDescent="0.2">
      <c r="A9022" s="132"/>
      <c r="B9022" s="133"/>
      <c r="C9022" s="92"/>
      <c r="D9022" s="134"/>
      <c r="E9022" s="132"/>
      <c r="F9022" s="135"/>
      <c r="G9022" s="135"/>
      <c r="H9022" s="136"/>
    </row>
    <row r="9023" spans="1:8" x14ac:dyDescent="0.2">
      <c r="A9023" s="132"/>
      <c r="B9023" s="133"/>
      <c r="C9023" s="92"/>
      <c r="D9023" s="134"/>
      <c r="E9023" s="132"/>
      <c r="F9023" s="135"/>
      <c r="G9023" s="135"/>
      <c r="H9023" s="136"/>
    </row>
    <row r="9024" spans="1:8" x14ac:dyDescent="0.2">
      <c r="A9024" s="132"/>
      <c r="B9024" s="133"/>
      <c r="C9024" s="92"/>
      <c r="D9024" s="134"/>
      <c r="E9024" s="132"/>
      <c r="F9024" s="135"/>
      <c r="G9024" s="135"/>
      <c r="H9024" s="136"/>
    </row>
    <row r="9025" spans="1:8" x14ac:dyDescent="0.2">
      <c r="A9025" s="132"/>
      <c r="B9025" s="133"/>
      <c r="C9025" s="92"/>
      <c r="D9025" s="134"/>
      <c r="E9025" s="132"/>
      <c r="F9025" s="135"/>
      <c r="G9025" s="135"/>
      <c r="H9025" s="136"/>
    </row>
    <row r="9026" spans="1:8" x14ac:dyDescent="0.2">
      <c r="A9026" s="132"/>
      <c r="B9026" s="133"/>
      <c r="C9026" s="92"/>
      <c r="D9026" s="134"/>
      <c r="E9026" s="132"/>
      <c r="F9026" s="135"/>
      <c r="G9026" s="135"/>
      <c r="H9026" s="136"/>
    </row>
    <row r="9027" spans="1:8" x14ac:dyDescent="0.2">
      <c r="A9027" s="132"/>
      <c r="B9027" s="133"/>
      <c r="C9027" s="92"/>
      <c r="D9027" s="134"/>
      <c r="E9027" s="132"/>
      <c r="F9027" s="135"/>
      <c r="G9027" s="135"/>
      <c r="H9027" s="136"/>
    </row>
    <row r="9028" spans="1:8" x14ac:dyDescent="0.2">
      <c r="A9028" s="132"/>
      <c r="B9028" s="133"/>
      <c r="C9028" s="92"/>
      <c r="D9028" s="134"/>
      <c r="E9028" s="132"/>
      <c r="F9028" s="135"/>
      <c r="G9028" s="135"/>
      <c r="H9028" s="136"/>
    </row>
    <row r="9029" spans="1:8" x14ac:dyDescent="0.2">
      <c r="A9029" s="132"/>
      <c r="B9029" s="133"/>
      <c r="C9029" s="92"/>
      <c r="D9029" s="134"/>
      <c r="E9029" s="132"/>
      <c r="F9029" s="135"/>
      <c r="G9029" s="135"/>
      <c r="H9029" s="136"/>
    </row>
    <row r="9030" spans="1:8" x14ac:dyDescent="0.2">
      <c r="A9030" s="132"/>
      <c r="B9030" s="133"/>
      <c r="C9030" s="92"/>
      <c r="D9030" s="134"/>
      <c r="E9030" s="132"/>
      <c r="F9030" s="135"/>
      <c r="G9030" s="135"/>
      <c r="H9030" s="136"/>
    </row>
    <row r="9031" spans="1:8" x14ac:dyDescent="0.2">
      <c r="A9031" s="132"/>
      <c r="B9031" s="133"/>
      <c r="C9031" s="92"/>
      <c r="D9031" s="134"/>
      <c r="E9031" s="132"/>
      <c r="F9031" s="135"/>
      <c r="G9031" s="135"/>
      <c r="H9031" s="136"/>
    </row>
    <row r="9032" spans="1:8" x14ac:dyDescent="0.2">
      <c r="A9032" s="132"/>
      <c r="B9032" s="133"/>
      <c r="C9032" s="92"/>
      <c r="D9032" s="134"/>
      <c r="E9032" s="132"/>
      <c r="F9032" s="135"/>
      <c r="G9032" s="135"/>
      <c r="H9032" s="136"/>
    </row>
    <row r="9033" spans="1:8" x14ac:dyDescent="0.2">
      <c r="A9033" s="132"/>
      <c r="B9033" s="133"/>
      <c r="C9033" s="92"/>
      <c r="D9033" s="134"/>
      <c r="E9033" s="132"/>
      <c r="F9033" s="135"/>
      <c r="G9033" s="135"/>
      <c r="H9033" s="136"/>
    </row>
    <row r="9034" spans="1:8" x14ac:dyDescent="0.2">
      <c r="A9034" s="132"/>
      <c r="B9034" s="133"/>
      <c r="C9034" s="92"/>
      <c r="D9034" s="134"/>
      <c r="E9034" s="132"/>
      <c r="F9034" s="135"/>
      <c r="G9034" s="135"/>
      <c r="H9034" s="136"/>
    </row>
    <row r="9035" spans="1:8" x14ac:dyDescent="0.2">
      <c r="A9035" s="132"/>
      <c r="B9035" s="133"/>
      <c r="C9035" s="92"/>
      <c r="D9035" s="134"/>
      <c r="E9035" s="132"/>
      <c r="F9035" s="135"/>
      <c r="G9035" s="135"/>
      <c r="H9035" s="136"/>
    </row>
    <row r="9036" spans="1:8" x14ac:dyDescent="0.2">
      <c r="A9036" s="132"/>
      <c r="B9036" s="133"/>
      <c r="C9036" s="92"/>
      <c r="D9036" s="134"/>
      <c r="E9036" s="132"/>
      <c r="F9036" s="135"/>
      <c r="G9036" s="135"/>
      <c r="H9036" s="136"/>
    </row>
    <row r="9037" spans="1:8" x14ac:dyDescent="0.2">
      <c r="A9037" s="132"/>
      <c r="B9037" s="133"/>
      <c r="C9037" s="92"/>
      <c r="D9037" s="134"/>
      <c r="E9037" s="132"/>
      <c r="F9037" s="135"/>
      <c r="G9037" s="135"/>
      <c r="H9037" s="136"/>
    </row>
    <row r="9038" spans="1:8" x14ac:dyDescent="0.2">
      <c r="A9038" s="132"/>
      <c r="B9038" s="133"/>
      <c r="C9038" s="92"/>
      <c r="D9038" s="134"/>
      <c r="E9038" s="132"/>
      <c r="F9038" s="135"/>
      <c r="G9038" s="135"/>
      <c r="H9038" s="136"/>
    </row>
    <row r="9039" spans="1:8" x14ac:dyDescent="0.2">
      <c r="A9039" s="132"/>
      <c r="B9039" s="133"/>
      <c r="C9039" s="92"/>
      <c r="D9039" s="134"/>
      <c r="E9039" s="132"/>
      <c r="F9039" s="135"/>
      <c r="G9039" s="135"/>
      <c r="H9039" s="136"/>
    </row>
    <row r="9040" spans="1:8" x14ac:dyDescent="0.2">
      <c r="A9040" s="132"/>
      <c r="B9040" s="133"/>
      <c r="C9040" s="92"/>
      <c r="D9040" s="134"/>
      <c r="E9040" s="132"/>
      <c r="F9040" s="135"/>
      <c r="G9040" s="135"/>
      <c r="H9040" s="136"/>
    </row>
    <row r="9041" spans="1:8" x14ac:dyDescent="0.2">
      <c r="A9041" s="132"/>
      <c r="B9041" s="133"/>
      <c r="C9041" s="92"/>
      <c r="D9041" s="134"/>
      <c r="E9041" s="132"/>
      <c r="F9041" s="135"/>
      <c r="G9041" s="135"/>
      <c r="H9041" s="136"/>
    </row>
    <row r="9042" spans="1:8" x14ac:dyDescent="0.2">
      <c r="A9042" s="132"/>
      <c r="B9042" s="133"/>
      <c r="C9042" s="92"/>
      <c r="D9042" s="134"/>
      <c r="E9042" s="132"/>
      <c r="F9042" s="135"/>
      <c r="G9042" s="135"/>
      <c r="H9042" s="136"/>
    </row>
    <row r="9043" spans="1:8" x14ac:dyDescent="0.2">
      <c r="A9043" s="132"/>
      <c r="B9043" s="133"/>
      <c r="C9043" s="92"/>
      <c r="D9043" s="134"/>
      <c r="E9043" s="132"/>
      <c r="F9043" s="135"/>
      <c r="G9043" s="135"/>
      <c r="H9043" s="136"/>
    </row>
    <row r="9044" spans="1:8" x14ac:dyDescent="0.2">
      <c r="A9044" s="132"/>
      <c r="B9044" s="133"/>
      <c r="C9044" s="92"/>
      <c r="D9044" s="134"/>
      <c r="E9044" s="132"/>
      <c r="F9044" s="135"/>
      <c r="G9044" s="135"/>
      <c r="H9044" s="136"/>
    </row>
    <row r="9045" spans="1:8" x14ac:dyDescent="0.2">
      <c r="A9045" s="132"/>
      <c r="B9045" s="133"/>
      <c r="C9045" s="92"/>
      <c r="D9045" s="134"/>
      <c r="E9045" s="132"/>
      <c r="F9045" s="135"/>
      <c r="G9045" s="135"/>
      <c r="H9045" s="136"/>
    </row>
    <row r="9046" spans="1:8" x14ac:dyDescent="0.2">
      <c r="A9046" s="132"/>
      <c r="B9046" s="133"/>
      <c r="C9046" s="92"/>
      <c r="D9046" s="134"/>
      <c r="E9046" s="132"/>
      <c r="F9046" s="135"/>
      <c r="G9046" s="135"/>
      <c r="H9046" s="136"/>
    </row>
    <row r="9047" spans="1:8" x14ac:dyDescent="0.2">
      <c r="A9047" s="132"/>
      <c r="B9047" s="133"/>
      <c r="C9047" s="92"/>
      <c r="D9047" s="134"/>
      <c r="E9047" s="132"/>
      <c r="F9047" s="135"/>
      <c r="G9047" s="135"/>
      <c r="H9047" s="136"/>
    </row>
    <row r="9048" spans="1:8" x14ac:dyDescent="0.2">
      <c r="A9048" s="132"/>
      <c r="B9048" s="133"/>
      <c r="C9048" s="92"/>
      <c r="D9048" s="134"/>
      <c r="E9048" s="132"/>
      <c r="F9048" s="135"/>
      <c r="G9048" s="135"/>
      <c r="H9048" s="136"/>
    </row>
    <row r="9049" spans="1:8" x14ac:dyDescent="0.2">
      <c r="A9049" s="132"/>
      <c r="B9049" s="133"/>
      <c r="C9049" s="92"/>
      <c r="D9049" s="134"/>
      <c r="E9049" s="132"/>
      <c r="F9049" s="135"/>
      <c r="G9049" s="135"/>
      <c r="H9049" s="136"/>
    </row>
    <row r="9050" spans="1:8" x14ac:dyDescent="0.2">
      <c r="A9050" s="132"/>
      <c r="B9050" s="133"/>
      <c r="C9050" s="92"/>
      <c r="D9050" s="134"/>
      <c r="E9050" s="132"/>
      <c r="F9050" s="135"/>
      <c r="G9050" s="135"/>
      <c r="H9050" s="136"/>
    </row>
    <row r="9051" spans="1:8" x14ac:dyDescent="0.2">
      <c r="A9051" s="132"/>
      <c r="B9051" s="133"/>
      <c r="C9051" s="92"/>
      <c r="D9051" s="134"/>
      <c r="E9051" s="132"/>
      <c r="F9051" s="135"/>
      <c r="G9051" s="135"/>
      <c r="H9051" s="136"/>
    </row>
    <row r="9052" spans="1:8" x14ac:dyDescent="0.2">
      <c r="A9052" s="132"/>
      <c r="B9052" s="133"/>
      <c r="C9052" s="92"/>
      <c r="D9052" s="134"/>
      <c r="E9052" s="132"/>
      <c r="F9052" s="135"/>
      <c r="G9052" s="135"/>
      <c r="H9052" s="136"/>
    </row>
    <row r="9053" spans="1:8" x14ac:dyDescent="0.2">
      <c r="A9053" s="132"/>
      <c r="B9053" s="133"/>
      <c r="C9053" s="92"/>
      <c r="D9053" s="134"/>
      <c r="E9053" s="132"/>
      <c r="F9053" s="135"/>
      <c r="G9053" s="135"/>
      <c r="H9053" s="136"/>
    </row>
    <row r="9054" spans="1:8" x14ac:dyDescent="0.2">
      <c r="A9054" s="132"/>
      <c r="B9054" s="133"/>
      <c r="C9054" s="92"/>
      <c r="D9054" s="134"/>
      <c r="E9054" s="132"/>
      <c r="F9054" s="135"/>
      <c r="G9054" s="135"/>
      <c r="H9054" s="136"/>
    </row>
    <row r="9055" spans="1:8" x14ac:dyDescent="0.2">
      <c r="A9055" s="132"/>
      <c r="B9055" s="133"/>
      <c r="C9055" s="92"/>
      <c r="D9055" s="134"/>
      <c r="E9055" s="132"/>
      <c r="F9055" s="135"/>
      <c r="G9055" s="135"/>
      <c r="H9055" s="136"/>
    </row>
    <row r="9056" spans="1:8" x14ac:dyDescent="0.2">
      <c r="A9056" s="132"/>
      <c r="B9056" s="133"/>
      <c r="C9056" s="92"/>
      <c r="D9056" s="134"/>
      <c r="E9056" s="132"/>
      <c r="F9056" s="135"/>
      <c r="G9056" s="135"/>
      <c r="H9056" s="136"/>
    </row>
    <row r="9057" spans="1:8" x14ac:dyDescent="0.2">
      <c r="A9057" s="132"/>
      <c r="B9057" s="133"/>
      <c r="C9057" s="92"/>
      <c r="D9057" s="134"/>
      <c r="E9057" s="132"/>
      <c r="F9057" s="135"/>
      <c r="G9057" s="135"/>
      <c r="H9057" s="136"/>
    </row>
    <row r="9058" spans="1:8" x14ac:dyDescent="0.2">
      <c r="A9058" s="132"/>
      <c r="B9058" s="133"/>
      <c r="C9058" s="92"/>
      <c r="D9058" s="134"/>
      <c r="E9058" s="132"/>
      <c r="F9058" s="135"/>
      <c r="G9058" s="135"/>
      <c r="H9058" s="136"/>
    </row>
    <row r="9059" spans="1:8" x14ac:dyDescent="0.2">
      <c r="A9059" s="132"/>
      <c r="B9059" s="133"/>
      <c r="C9059" s="92"/>
      <c r="D9059" s="134"/>
      <c r="E9059" s="132"/>
      <c r="F9059" s="135"/>
      <c r="G9059" s="135"/>
      <c r="H9059" s="136"/>
    </row>
    <row r="9060" spans="1:8" x14ac:dyDescent="0.2">
      <c r="A9060" s="132"/>
      <c r="B9060" s="133"/>
      <c r="C9060" s="92"/>
      <c r="D9060" s="134"/>
      <c r="E9060" s="132"/>
      <c r="F9060" s="135"/>
      <c r="G9060" s="135"/>
      <c r="H9060" s="136"/>
    </row>
    <row r="9061" spans="1:8" x14ac:dyDescent="0.2">
      <c r="A9061" s="132"/>
      <c r="B9061" s="133"/>
      <c r="C9061" s="92"/>
      <c r="D9061" s="134"/>
      <c r="E9061" s="132"/>
      <c r="F9061" s="135"/>
      <c r="G9061" s="135"/>
      <c r="H9061" s="136"/>
    </row>
    <row r="9062" spans="1:8" x14ac:dyDescent="0.2">
      <c r="A9062" s="132"/>
      <c r="B9062" s="133"/>
      <c r="C9062" s="92"/>
      <c r="D9062" s="134"/>
      <c r="E9062" s="132"/>
      <c r="F9062" s="135"/>
      <c r="G9062" s="135"/>
      <c r="H9062" s="136"/>
    </row>
    <row r="9063" spans="1:8" x14ac:dyDescent="0.2">
      <c r="A9063" s="132"/>
      <c r="B9063" s="133"/>
      <c r="C9063" s="92"/>
      <c r="D9063" s="134"/>
      <c r="E9063" s="132"/>
      <c r="F9063" s="135"/>
      <c r="G9063" s="135"/>
      <c r="H9063" s="136"/>
    </row>
    <row r="9064" spans="1:8" x14ac:dyDescent="0.2">
      <c r="A9064" s="132"/>
      <c r="B9064" s="133"/>
      <c r="C9064" s="92"/>
      <c r="D9064" s="134"/>
      <c r="E9064" s="132"/>
      <c r="F9064" s="135"/>
      <c r="G9064" s="135"/>
      <c r="H9064" s="136"/>
    </row>
    <row r="9065" spans="1:8" x14ac:dyDescent="0.2">
      <c r="A9065" s="132"/>
      <c r="B9065" s="133"/>
      <c r="C9065" s="92"/>
      <c r="D9065" s="134"/>
      <c r="E9065" s="132"/>
      <c r="F9065" s="135"/>
      <c r="G9065" s="135"/>
      <c r="H9065" s="136"/>
    </row>
    <row r="9066" spans="1:8" x14ac:dyDescent="0.2">
      <c r="A9066" s="132"/>
      <c r="B9066" s="133"/>
      <c r="C9066" s="92"/>
      <c r="D9066" s="134"/>
      <c r="E9066" s="132"/>
      <c r="F9066" s="135"/>
      <c r="G9066" s="135"/>
      <c r="H9066" s="136"/>
    </row>
    <row r="9067" spans="1:8" x14ac:dyDescent="0.2">
      <c r="A9067" s="132"/>
      <c r="B9067" s="133"/>
      <c r="C9067" s="92"/>
      <c r="D9067" s="134"/>
      <c r="E9067" s="132"/>
      <c r="F9067" s="135"/>
      <c r="G9067" s="135"/>
      <c r="H9067" s="136"/>
    </row>
    <row r="9068" spans="1:8" x14ac:dyDescent="0.2">
      <c r="A9068" s="132"/>
      <c r="B9068" s="133"/>
      <c r="C9068" s="92"/>
      <c r="D9068" s="134"/>
      <c r="E9068" s="132"/>
      <c r="F9068" s="135"/>
      <c r="G9068" s="135"/>
      <c r="H9068" s="136"/>
    </row>
    <row r="9069" spans="1:8" x14ac:dyDescent="0.2">
      <c r="A9069" s="132"/>
      <c r="B9069" s="133"/>
      <c r="C9069" s="92"/>
      <c r="D9069" s="134"/>
      <c r="E9069" s="132"/>
      <c r="F9069" s="135"/>
      <c r="G9069" s="135"/>
      <c r="H9069" s="136"/>
    </row>
    <row r="9070" spans="1:8" x14ac:dyDescent="0.2">
      <c r="A9070" s="132"/>
      <c r="B9070" s="133"/>
      <c r="C9070" s="92"/>
      <c r="D9070" s="134"/>
      <c r="E9070" s="132"/>
      <c r="F9070" s="135"/>
      <c r="G9070" s="135"/>
      <c r="H9070" s="136"/>
    </row>
    <row r="9071" spans="1:8" x14ac:dyDescent="0.2">
      <c r="A9071" s="132"/>
      <c r="B9071" s="133"/>
      <c r="C9071" s="92"/>
      <c r="D9071" s="134"/>
      <c r="E9071" s="132"/>
      <c r="F9071" s="135"/>
      <c r="G9071" s="135"/>
      <c r="H9071" s="136"/>
    </row>
    <row r="9072" spans="1:8" x14ac:dyDescent="0.2">
      <c r="A9072" s="132"/>
      <c r="B9072" s="133"/>
      <c r="C9072" s="92"/>
      <c r="D9072" s="134"/>
      <c r="E9072" s="132"/>
      <c r="F9072" s="135"/>
      <c r="G9072" s="135"/>
      <c r="H9072" s="136"/>
    </row>
    <row r="9073" spans="1:8" x14ac:dyDescent="0.2">
      <c r="A9073" s="132"/>
      <c r="B9073" s="133"/>
      <c r="C9073" s="92"/>
      <c r="D9073" s="134"/>
      <c r="E9073" s="132"/>
      <c r="F9073" s="135"/>
      <c r="G9073" s="135"/>
      <c r="H9073" s="136"/>
    </row>
    <row r="9074" spans="1:8" x14ac:dyDescent="0.2">
      <c r="A9074" s="132"/>
      <c r="B9074" s="133"/>
      <c r="C9074" s="92"/>
      <c r="D9074" s="134"/>
      <c r="E9074" s="132"/>
      <c r="F9074" s="135"/>
      <c r="G9074" s="135"/>
      <c r="H9074" s="136"/>
    </row>
    <row r="9075" spans="1:8" x14ac:dyDescent="0.2">
      <c r="A9075" s="132"/>
      <c r="B9075" s="133"/>
      <c r="C9075" s="92"/>
      <c r="D9075" s="134"/>
      <c r="E9075" s="132"/>
      <c r="F9075" s="135"/>
      <c r="G9075" s="135"/>
      <c r="H9075" s="136"/>
    </row>
    <row r="9076" spans="1:8" x14ac:dyDescent="0.2">
      <c r="A9076" s="132"/>
      <c r="B9076" s="133"/>
      <c r="C9076" s="92"/>
      <c r="D9076" s="134"/>
      <c r="E9076" s="132"/>
      <c r="F9076" s="135"/>
      <c r="G9076" s="135"/>
      <c r="H9076" s="136"/>
    </row>
    <row r="9077" spans="1:8" x14ac:dyDescent="0.2">
      <c r="A9077" s="132"/>
      <c r="B9077" s="133"/>
      <c r="C9077" s="92"/>
      <c r="D9077" s="134"/>
      <c r="E9077" s="132"/>
      <c r="F9077" s="135"/>
      <c r="G9077" s="135"/>
      <c r="H9077" s="136"/>
    </row>
    <row r="9078" spans="1:8" x14ac:dyDescent="0.2">
      <c r="A9078" s="132"/>
      <c r="B9078" s="133"/>
      <c r="C9078" s="92"/>
      <c r="D9078" s="134"/>
      <c r="E9078" s="132"/>
      <c r="F9078" s="135"/>
      <c r="G9078" s="135"/>
      <c r="H9078" s="136"/>
    </row>
    <row r="9079" spans="1:8" x14ac:dyDescent="0.2">
      <c r="A9079" s="132"/>
      <c r="B9079" s="133"/>
      <c r="C9079" s="92"/>
      <c r="D9079" s="134"/>
      <c r="E9079" s="132"/>
      <c r="F9079" s="135"/>
      <c r="G9079" s="135"/>
      <c r="H9079" s="136"/>
    </row>
    <row r="9080" spans="1:8" x14ac:dyDescent="0.2">
      <c r="A9080" s="132"/>
      <c r="B9080" s="133"/>
      <c r="C9080" s="92"/>
      <c r="D9080" s="134"/>
      <c r="E9080" s="132"/>
      <c r="F9080" s="135"/>
      <c r="G9080" s="135"/>
      <c r="H9080" s="136"/>
    </row>
    <row r="9081" spans="1:8" x14ac:dyDescent="0.2">
      <c r="A9081" s="132"/>
      <c r="B9081" s="133"/>
      <c r="C9081" s="92"/>
      <c r="D9081" s="134"/>
      <c r="E9081" s="132"/>
      <c r="F9081" s="135"/>
      <c r="G9081" s="135"/>
      <c r="H9081" s="136"/>
    </row>
    <row r="9082" spans="1:8" x14ac:dyDescent="0.2">
      <c r="A9082" s="132"/>
      <c r="B9082" s="133"/>
      <c r="C9082" s="92"/>
      <c r="D9082" s="134"/>
      <c r="E9082" s="132"/>
      <c r="F9082" s="135"/>
      <c r="G9082" s="135"/>
      <c r="H9082" s="136"/>
    </row>
    <row r="9083" spans="1:8" x14ac:dyDescent="0.2">
      <c r="A9083" s="132"/>
      <c r="B9083" s="133"/>
      <c r="C9083" s="92"/>
      <c r="D9083" s="134"/>
      <c r="E9083" s="132"/>
      <c r="F9083" s="135"/>
      <c r="G9083" s="135"/>
      <c r="H9083" s="136"/>
    </row>
    <row r="9084" spans="1:8" x14ac:dyDescent="0.2">
      <c r="A9084" s="132"/>
      <c r="B9084" s="133"/>
      <c r="C9084" s="92"/>
      <c r="D9084" s="134"/>
      <c r="E9084" s="132"/>
      <c r="F9084" s="135"/>
      <c r="G9084" s="135"/>
      <c r="H9084" s="136"/>
    </row>
    <row r="9085" spans="1:8" x14ac:dyDescent="0.2">
      <c r="A9085" s="132"/>
      <c r="B9085" s="133"/>
      <c r="C9085" s="92"/>
      <c r="D9085" s="134"/>
      <c r="E9085" s="132"/>
      <c r="F9085" s="135"/>
      <c r="G9085" s="135"/>
      <c r="H9085" s="136"/>
    </row>
    <row r="9086" spans="1:8" x14ac:dyDescent="0.2">
      <c r="A9086" s="132"/>
      <c r="B9086" s="133"/>
      <c r="C9086" s="92"/>
      <c r="D9086" s="134"/>
      <c r="E9086" s="132"/>
      <c r="F9086" s="135"/>
      <c r="G9086" s="135"/>
      <c r="H9086" s="136"/>
    </row>
    <row r="9087" spans="1:8" x14ac:dyDescent="0.2">
      <c r="A9087" s="132"/>
      <c r="B9087" s="133"/>
      <c r="C9087" s="92"/>
      <c r="D9087" s="134"/>
      <c r="E9087" s="132"/>
      <c r="F9087" s="135"/>
      <c r="G9087" s="135"/>
      <c r="H9087" s="136"/>
    </row>
    <row r="9088" spans="1:8" x14ac:dyDescent="0.2">
      <c r="A9088" s="132"/>
      <c r="B9088" s="133"/>
      <c r="C9088" s="92"/>
      <c r="D9088" s="134"/>
      <c r="E9088" s="132"/>
      <c r="F9088" s="135"/>
      <c r="G9088" s="135"/>
      <c r="H9088" s="136"/>
    </row>
    <row r="9089" spans="1:8" x14ac:dyDescent="0.2">
      <c r="A9089" s="132"/>
      <c r="B9089" s="133"/>
      <c r="C9089" s="92"/>
      <c r="D9089" s="134"/>
      <c r="E9089" s="132"/>
      <c r="F9089" s="135"/>
      <c r="G9089" s="135"/>
      <c r="H9089" s="136"/>
    </row>
    <row r="9090" spans="1:8" x14ac:dyDescent="0.2">
      <c r="A9090" s="132"/>
      <c r="B9090" s="133"/>
      <c r="C9090" s="92"/>
      <c r="D9090" s="134"/>
      <c r="E9090" s="132"/>
      <c r="F9090" s="135"/>
      <c r="G9090" s="135"/>
      <c r="H9090" s="136"/>
    </row>
    <row r="9091" spans="1:8" x14ac:dyDescent="0.2">
      <c r="A9091" s="132"/>
      <c r="B9091" s="133"/>
      <c r="C9091" s="92"/>
      <c r="D9091" s="134"/>
      <c r="E9091" s="132"/>
      <c r="F9091" s="135"/>
      <c r="G9091" s="135"/>
      <c r="H9091" s="136"/>
    </row>
    <row r="9092" spans="1:8" x14ac:dyDescent="0.2">
      <c r="A9092" s="132"/>
      <c r="B9092" s="133"/>
      <c r="C9092" s="92"/>
      <c r="D9092" s="134"/>
      <c r="E9092" s="132"/>
      <c r="F9092" s="135"/>
      <c r="G9092" s="135"/>
      <c r="H9092" s="136"/>
    </row>
    <row r="9093" spans="1:8" x14ac:dyDescent="0.2">
      <c r="A9093" s="132"/>
      <c r="B9093" s="133"/>
      <c r="C9093" s="92"/>
      <c r="D9093" s="134"/>
      <c r="E9093" s="132"/>
      <c r="F9093" s="135"/>
      <c r="G9093" s="135"/>
      <c r="H9093" s="136"/>
    </row>
    <row r="9094" spans="1:8" x14ac:dyDescent="0.2">
      <c r="A9094" s="132"/>
      <c r="B9094" s="133"/>
      <c r="C9094" s="92"/>
      <c r="D9094" s="134"/>
      <c r="E9094" s="132"/>
      <c r="F9094" s="135"/>
      <c r="G9094" s="135"/>
      <c r="H9094" s="136"/>
    </row>
    <row r="9095" spans="1:8" x14ac:dyDescent="0.2">
      <c r="A9095" s="132"/>
      <c r="B9095" s="133"/>
      <c r="C9095" s="92"/>
      <c r="D9095" s="134"/>
      <c r="E9095" s="132"/>
      <c r="F9095" s="135"/>
      <c r="G9095" s="135"/>
      <c r="H9095" s="136"/>
    </row>
    <row r="9096" spans="1:8" x14ac:dyDescent="0.2">
      <c r="A9096" s="132"/>
      <c r="B9096" s="133"/>
      <c r="C9096" s="92"/>
      <c r="D9096" s="134"/>
      <c r="E9096" s="132"/>
      <c r="F9096" s="135"/>
      <c r="G9096" s="135"/>
      <c r="H9096" s="136"/>
    </row>
    <row r="9097" spans="1:8" x14ac:dyDescent="0.2">
      <c r="A9097" s="132"/>
      <c r="B9097" s="133"/>
      <c r="C9097" s="92"/>
      <c r="D9097" s="134"/>
      <c r="E9097" s="132"/>
      <c r="F9097" s="135"/>
      <c r="G9097" s="135"/>
      <c r="H9097" s="136"/>
    </row>
    <row r="9098" spans="1:8" x14ac:dyDescent="0.2">
      <c r="A9098" s="132"/>
      <c r="B9098" s="133"/>
      <c r="C9098" s="92"/>
      <c r="D9098" s="134"/>
      <c r="E9098" s="132"/>
      <c r="F9098" s="135"/>
      <c r="G9098" s="135"/>
      <c r="H9098" s="136"/>
    </row>
    <row r="9099" spans="1:8" x14ac:dyDescent="0.2">
      <c r="A9099" s="132"/>
      <c r="B9099" s="133"/>
      <c r="C9099" s="92"/>
      <c r="D9099" s="134"/>
      <c r="E9099" s="132"/>
      <c r="F9099" s="135"/>
      <c r="G9099" s="135"/>
      <c r="H9099" s="136"/>
    </row>
    <row r="9100" spans="1:8" x14ac:dyDescent="0.2">
      <c r="A9100" s="132"/>
      <c r="B9100" s="133"/>
      <c r="C9100" s="92"/>
      <c r="D9100" s="134"/>
      <c r="E9100" s="132"/>
      <c r="F9100" s="135"/>
      <c r="G9100" s="135"/>
      <c r="H9100" s="136"/>
    </row>
    <row r="9101" spans="1:8" x14ac:dyDescent="0.2">
      <c r="A9101" s="132"/>
      <c r="B9101" s="133"/>
      <c r="C9101" s="92"/>
      <c r="D9101" s="134"/>
      <c r="E9101" s="132"/>
      <c r="F9101" s="135"/>
      <c r="G9101" s="135"/>
      <c r="H9101" s="136"/>
    </row>
    <row r="9102" spans="1:8" x14ac:dyDescent="0.2">
      <c r="A9102" s="132"/>
      <c r="B9102" s="133"/>
      <c r="C9102" s="92"/>
      <c r="D9102" s="134"/>
      <c r="E9102" s="132"/>
      <c r="F9102" s="135"/>
      <c r="G9102" s="135"/>
      <c r="H9102" s="136"/>
    </row>
    <row r="9103" spans="1:8" x14ac:dyDescent="0.2">
      <c r="A9103" s="132"/>
      <c r="B9103" s="133"/>
      <c r="C9103" s="92"/>
      <c r="D9103" s="134"/>
      <c r="E9103" s="132"/>
      <c r="F9103" s="135"/>
      <c r="G9103" s="135"/>
      <c r="H9103" s="136"/>
    </row>
    <row r="9104" spans="1:8" x14ac:dyDescent="0.2">
      <c r="A9104" s="132"/>
      <c r="B9104" s="133"/>
      <c r="C9104" s="92"/>
      <c r="D9104" s="134"/>
      <c r="E9104" s="132"/>
      <c r="F9104" s="135"/>
      <c r="G9104" s="135"/>
      <c r="H9104" s="136"/>
    </row>
    <row r="9105" spans="1:8" x14ac:dyDescent="0.2">
      <c r="A9105" s="132"/>
      <c r="B9105" s="133"/>
      <c r="C9105" s="92"/>
      <c r="D9105" s="134"/>
      <c r="E9105" s="132"/>
      <c r="F9105" s="135"/>
      <c r="G9105" s="135"/>
      <c r="H9105" s="136"/>
    </row>
    <row r="9106" spans="1:8" x14ac:dyDescent="0.2">
      <c r="A9106" s="132"/>
      <c r="B9106" s="133"/>
      <c r="C9106" s="92"/>
      <c r="D9106" s="134"/>
      <c r="E9106" s="132"/>
      <c r="F9106" s="135"/>
      <c r="G9106" s="135"/>
      <c r="H9106" s="136"/>
    </row>
    <row r="9107" spans="1:8" x14ac:dyDescent="0.2">
      <c r="A9107" s="132"/>
      <c r="B9107" s="133"/>
      <c r="C9107" s="92"/>
      <c r="D9107" s="134"/>
      <c r="E9107" s="132"/>
      <c r="F9107" s="135"/>
      <c r="G9107" s="135"/>
      <c r="H9107" s="136"/>
    </row>
    <row r="9108" spans="1:8" x14ac:dyDescent="0.2">
      <c r="A9108" s="132"/>
      <c r="B9108" s="133"/>
      <c r="C9108" s="92"/>
      <c r="D9108" s="134"/>
      <c r="E9108" s="132"/>
      <c r="F9108" s="135"/>
      <c r="G9108" s="135"/>
      <c r="H9108" s="136"/>
    </row>
    <row r="9109" spans="1:8" x14ac:dyDescent="0.2">
      <c r="A9109" s="132"/>
      <c r="B9109" s="133"/>
      <c r="C9109" s="92"/>
      <c r="D9109" s="134"/>
      <c r="E9109" s="132"/>
      <c r="F9109" s="135"/>
      <c r="G9109" s="135"/>
      <c r="H9109" s="136"/>
    </row>
    <row r="9110" spans="1:8" x14ac:dyDescent="0.2">
      <c r="A9110" s="132"/>
      <c r="B9110" s="133"/>
      <c r="C9110" s="92"/>
      <c r="D9110" s="134"/>
      <c r="E9110" s="132"/>
      <c r="F9110" s="135"/>
      <c r="G9110" s="135"/>
      <c r="H9110" s="136"/>
    </row>
    <row r="9111" spans="1:8" x14ac:dyDescent="0.2">
      <c r="A9111" s="132"/>
      <c r="B9111" s="133"/>
      <c r="C9111" s="92"/>
      <c r="D9111" s="134"/>
      <c r="E9111" s="132"/>
      <c r="F9111" s="135"/>
      <c r="G9111" s="135"/>
      <c r="H9111" s="136"/>
    </row>
    <row r="9112" spans="1:8" x14ac:dyDescent="0.2">
      <c r="A9112" s="132"/>
      <c r="B9112" s="133"/>
      <c r="C9112" s="92"/>
      <c r="D9112" s="134"/>
      <c r="E9112" s="132"/>
      <c r="F9112" s="135"/>
      <c r="G9112" s="135"/>
      <c r="H9112" s="136"/>
    </row>
    <row r="9113" spans="1:8" x14ac:dyDescent="0.2">
      <c r="A9113" s="132"/>
      <c r="B9113" s="133"/>
      <c r="C9113" s="92"/>
      <c r="D9113" s="134"/>
      <c r="E9113" s="132"/>
      <c r="F9113" s="135"/>
      <c r="G9113" s="135"/>
      <c r="H9113" s="136"/>
    </row>
    <row r="9114" spans="1:8" x14ac:dyDescent="0.2">
      <c r="A9114" s="132"/>
      <c r="B9114" s="133"/>
      <c r="C9114" s="92"/>
      <c r="D9114" s="134"/>
      <c r="E9114" s="132"/>
      <c r="F9114" s="135"/>
      <c r="G9114" s="135"/>
      <c r="H9114" s="136"/>
    </row>
    <row r="9115" spans="1:8" x14ac:dyDescent="0.2">
      <c r="A9115" s="132"/>
      <c r="B9115" s="133"/>
      <c r="C9115" s="92"/>
      <c r="D9115" s="134"/>
      <c r="E9115" s="132"/>
      <c r="F9115" s="135"/>
      <c r="G9115" s="135"/>
      <c r="H9115" s="136"/>
    </row>
    <row r="9116" spans="1:8" x14ac:dyDescent="0.2">
      <c r="A9116" s="132"/>
      <c r="B9116" s="133"/>
      <c r="C9116" s="92"/>
      <c r="D9116" s="134"/>
      <c r="E9116" s="132"/>
      <c r="F9116" s="135"/>
      <c r="G9116" s="135"/>
      <c r="H9116" s="136"/>
    </row>
    <row r="9117" spans="1:8" x14ac:dyDescent="0.2">
      <c r="A9117" s="132"/>
      <c r="B9117" s="133"/>
      <c r="C9117" s="92"/>
      <c r="D9117" s="134"/>
      <c r="E9117" s="132"/>
      <c r="F9117" s="135"/>
      <c r="G9117" s="135"/>
      <c r="H9117" s="136"/>
    </row>
    <row r="9118" spans="1:8" x14ac:dyDescent="0.2">
      <c r="A9118" s="132"/>
      <c r="B9118" s="133"/>
      <c r="C9118" s="92"/>
      <c r="D9118" s="134"/>
      <c r="E9118" s="132"/>
      <c r="F9118" s="135"/>
      <c r="G9118" s="135"/>
      <c r="H9118" s="136"/>
    </row>
    <row r="9119" spans="1:8" x14ac:dyDescent="0.2">
      <c r="A9119" s="132"/>
      <c r="B9119" s="133"/>
      <c r="C9119" s="92"/>
      <c r="D9119" s="134"/>
      <c r="E9119" s="132"/>
      <c r="F9119" s="135"/>
      <c r="G9119" s="135"/>
      <c r="H9119" s="136"/>
    </row>
    <row r="9120" spans="1:8" x14ac:dyDescent="0.2">
      <c r="A9120" s="132"/>
      <c r="B9120" s="133"/>
      <c r="C9120" s="92"/>
      <c r="D9120" s="134"/>
      <c r="E9120" s="132"/>
      <c r="F9120" s="135"/>
      <c r="G9120" s="135"/>
      <c r="H9120" s="136"/>
    </row>
    <row r="9121" spans="1:8" x14ac:dyDescent="0.2">
      <c r="A9121" s="132"/>
      <c r="B9121" s="133"/>
      <c r="C9121" s="92"/>
      <c r="D9121" s="134"/>
      <c r="E9121" s="132"/>
      <c r="F9121" s="135"/>
      <c r="G9121" s="135"/>
      <c r="H9121" s="136"/>
    </row>
    <row r="9122" spans="1:8" x14ac:dyDescent="0.2">
      <c r="A9122" s="132"/>
      <c r="B9122" s="133"/>
      <c r="C9122" s="92"/>
      <c r="D9122" s="134"/>
      <c r="E9122" s="132"/>
      <c r="F9122" s="135"/>
      <c r="G9122" s="135"/>
      <c r="H9122" s="136"/>
    </row>
    <row r="9123" spans="1:8" x14ac:dyDescent="0.2">
      <c r="A9123" s="132"/>
      <c r="B9123" s="133"/>
      <c r="C9123" s="92"/>
      <c r="D9123" s="134"/>
      <c r="E9123" s="132"/>
      <c r="F9123" s="135"/>
      <c r="G9123" s="135"/>
      <c r="H9123" s="136"/>
    </row>
    <row r="9124" spans="1:8" x14ac:dyDescent="0.2">
      <c r="A9124" s="132"/>
      <c r="B9124" s="133"/>
      <c r="C9124" s="92"/>
      <c r="D9124" s="134"/>
      <c r="E9124" s="132"/>
      <c r="F9124" s="135"/>
      <c r="G9124" s="135"/>
      <c r="H9124" s="136"/>
    </row>
    <row r="9125" spans="1:8" x14ac:dyDescent="0.2">
      <c r="A9125" s="132"/>
      <c r="B9125" s="133"/>
      <c r="C9125" s="92"/>
      <c r="D9125" s="134"/>
      <c r="E9125" s="132"/>
      <c r="F9125" s="135"/>
      <c r="G9125" s="135"/>
      <c r="H9125" s="136"/>
    </row>
    <row r="9126" spans="1:8" x14ac:dyDescent="0.2">
      <c r="A9126" s="132"/>
      <c r="B9126" s="133"/>
      <c r="C9126" s="92"/>
      <c r="D9126" s="134"/>
      <c r="E9126" s="132"/>
      <c r="F9126" s="135"/>
      <c r="G9126" s="135"/>
      <c r="H9126" s="136"/>
    </row>
    <row r="9127" spans="1:8" x14ac:dyDescent="0.2">
      <c r="A9127" s="132"/>
      <c r="B9127" s="133"/>
      <c r="C9127" s="92"/>
      <c r="D9127" s="134"/>
      <c r="E9127" s="132"/>
      <c r="F9127" s="135"/>
      <c r="G9127" s="135"/>
      <c r="H9127" s="136"/>
    </row>
    <row r="9128" spans="1:8" x14ac:dyDescent="0.2">
      <c r="A9128" s="132"/>
      <c r="B9128" s="133"/>
      <c r="C9128" s="92"/>
      <c r="D9128" s="134"/>
      <c r="E9128" s="132"/>
      <c r="F9128" s="135"/>
      <c r="G9128" s="135"/>
      <c r="H9128" s="136"/>
    </row>
    <row r="9129" spans="1:8" x14ac:dyDescent="0.2">
      <c r="A9129" s="132"/>
      <c r="B9129" s="133"/>
      <c r="C9129" s="92"/>
      <c r="D9129" s="134"/>
      <c r="E9129" s="132"/>
      <c r="F9129" s="135"/>
      <c r="G9129" s="135"/>
      <c r="H9129" s="136"/>
    </row>
    <row r="9130" spans="1:8" x14ac:dyDescent="0.2">
      <c r="A9130" s="132"/>
      <c r="B9130" s="133"/>
      <c r="C9130" s="92"/>
      <c r="D9130" s="134"/>
      <c r="E9130" s="132"/>
      <c r="F9130" s="135"/>
      <c r="G9130" s="135"/>
      <c r="H9130" s="136"/>
    </row>
    <row r="9131" spans="1:8" x14ac:dyDescent="0.2">
      <c r="A9131" s="132"/>
      <c r="B9131" s="133"/>
      <c r="C9131" s="92"/>
      <c r="D9131" s="134"/>
      <c r="E9131" s="132"/>
      <c r="F9131" s="135"/>
      <c r="G9131" s="135"/>
      <c r="H9131" s="136"/>
    </row>
    <row r="9132" spans="1:8" x14ac:dyDescent="0.2">
      <c r="A9132" s="132"/>
      <c r="B9132" s="133"/>
      <c r="C9132" s="92"/>
      <c r="D9132" s="134"/>
      <c r="E9132" s="132"/>
      <c r="F9132" s="135"/>
      <c r="G9132" s="135"/>
      <c r="H9132" s="136"/>
    </row>
    <row r="9133" spans="1:8" x14ac:dyDescent="0.2">
      <c r="A9133" s="132"/>
      <c r="B9133" s="133"/>
      <c r="C9133" s="92"/>
      <c r="D9133" s="134"/>
      <c r="E9133" s="132"/>
      <c r="F9133" s="135"/>
      <c r="G9133" s="135"/>
      <c r="H9133" s="136"/>
    </row>
    <row r="9134" spans="1:8" x14ac:dyDescent="0.2">
      <c r="A9134" s="132"/>
      <c r="B9134" s="133"/>
      <c r="C9134" s="92"/>
      <c r="D9134" s="134"/>
      <c r="E9134" s="132"/>
      <c r="F9134" s="135"/>
      <c r="G9134" s="135"/>
      <c r="H9134" s="136"/>
    </row>
    <row r="9135" spans="1:8" x14ac:dyDescent="0.2">
      <c r="A9135" s="132"/>
      <c r="B9135" s="133"/>
      <c r="C9135" s="92"/>
      <c r="D9135" s="134"/>
      <c r="E9135" s="132"/>
      <c r="F9135" s="135"/>
      <c r="G9135" s="135"/>
      <c r="H9135" s="136"/>
    </row>
    <row r="9136" spans="1:8" x14ac:dyDescent="0.2">
      <c r="A9136" s="132"/>
      <c r="B9136" s="133"/>
      <c r="C9136" s="92"/>
      <c r="D9136" s="134"/>
      <c r="E9136" s="132"/>
      <c r="F9136" s="135"/>
      <c r="G9136" s="135"/>
      <c r="H9136" s="136"/>
    </row>
    <row r="9137" spans="1:8" x14ac:dyDescent="0.2">
      <c r="A9137" s="132"/>
      <c r="B9137" s="133"/>
      <c r="C9137" s="92"/>
      <c r="D9137" s="134"/>
      <c r="E9137" s="132"/>
      <c r="F9137" s="135"/>
      <c r="G9137" s="135"/>
      <c r="H9137" s="136"/>
    </row>
    <row r="9138" spans="1:8" x14ac:dyDescent="0.2">
      <c r="A9138" s="132"/>
      <c r="B9138" s="133"/>
      <c r="C9138" s="92"/>
      <c r="D9138" s="134"/>
      <c r="E9138" s="132"/>
      <c r="F9138" s="135"/>
      <c r="G9138" s="135"/>
      <c r="H9138" s="136"/>
    </row>
    <row r="9139" spans="1:8" x14ac:dyDescent="0.2">
      <c r="A9139" s="132"/>
      <c r="B9139" s="133"/>
      <c r="C9139" s="92"/>
      <c r="D9139" s="134"/>
      <c r="E9139" s="132"/>
      <c r="F9139" s="135"/>
      <c r="G9139" s="135"/>
      <c r="H9139" s="136"/>
    </row>
    <row r="9140" spans="1:8" x14ac:dyDescent="0.2">
      <c r="A9140" s="132"/>
      <c r="B9140" s="133"/>
      <c r="C9140" s="92"/>
      <c r="D9140" s="134"/>
      <c r="E9140" s="132"/>
      <c r="F9140" s="135"/>
      <c r="G9140" s="135"/>
      <c r="H9140" s="136"/>
    </row>
    <row r="9141" spans="1:8" x14ac:dyDescent="0.2">
      <c r="A9141" s="132"/>
      <c r="B9141" s="133"/>
      <c r="C9141" s="92"/>
      <c r="D9141" s="134"/>
      <c r="E9141" s="132"/>
      <c r="F9141" s="135"/>
      <c r="G9141" s="135"/>
      <c r="H9141" s="136"/>
    </row>
    <row r="9142" spans="1:8" x14ac:dyDescent="0.2">
      <c r="A9142" s="132"/>
      <c r="B9142" s="133"/>
      <c r="C9142" s="92"/>
      <c r="D9142" s="134"/>
      <c r="E9142" s="132"/>
      <c r="F9142" s="135"/>
      <c r="G9142" s="135"/>
      <c r="H9142" s="136"/>
    </row>
    <row r="9143" spans="1:8" x14ac:dyDescent="0.2">
      <c r="A9143" s="132"/>
      <c r="B9143" s="133"/>
      <c r="C9143" s="92"/>
      <c r="D9143" s="134"/>
      <c r="E9143" s="132"/>
      <c r="F9143" s="135"/>
      <c r="G9143" s="135"/>
      <c r="H9143" s="136"/>
    </row>
    <row r="9144" spans="1:8" x14ac:dyDescent="0.2">
      <c r="A9144" s="132"/>
      <c r="B9144" s="133"/>
      <c r="C9144" s="92"/>
      <c r="D9144" s="134"/>
      <c r="E9144" s="132"/>
      <c r="F9144" s="135"/>
      <c r="G9144" s="135"/>
      <c r="H9144" s="136"/>
    </row>
    <row r="9145" spans="1:8" x14ac:dyDescent="0.2">
      <c r="A9145" s="132"/>
      <c r="B9145" s="133"/>
      <c r="C9145" s="92"/>
      <c r="D9145" s="134"/>
      <c r="E9145" s="132"/>
      <c r="F9145" s="135"/>
      <c r="G9145" s="135"/>
      <c r="H9145" s="136"/>
    </row>
    <row r="9146" spans="1:8" x14ac:dyDescent="0.2">
      <c r="A9146" s="132"/>
      <c r="B9146" s="133"/>
      <c r="C9146" s="92"/>
      <c r="D9146" s="134"/>
      <c r="E9146" s="132"/>
      <c r="F9146" s="135"/>
      <c r="G9146" s="135"/>
      <c r="H9146" s="136"/>
    </row>
    <row r="9147" spans="1:8" x14ac:dyDescent="0.2">
      <c r="A9147" s="132"/>
      <c r="B9147" s="133"/>
      <c r="C9147" s="92"/>
      <c r="D9147" s="134"/>
      <c r="E9147" s="132"/>
      <c r="F9147" s="135"/>
      <c r="G9147" s="135"/>
      <c r="H9147" s="136"/>
    </row>
    <row r="9148" spans="1:8" x14ac:dyDescent="0.2">
      <c r="A9148" s="132"/>
      <c r="B9148" s="133"/>
      <c r="C9148" s="92"/>
      <c r="D9148" s="134"/>
      <c r="E9148" s="132"/>
      <c r="F9148" s="135"/>
      <c r="G9148" s="135"/>
      <c r="H9148" s="136"/>
    </row>
    <row r="9149" spans="1:8" x14ac:dyDescent="0.2">
      <c r="A9149" s="132"/>
      <c r="B9149" s="133"/>
      <c r="C9149" s="92"/>
      <c r="D9149" s="134"/>
      <c r="E9149" s="132"/>
      <c r="F9149" s="135"/>
      <c r="G9149" s="135"/>
      <c r="H9149" s="136"/>
    </row>
    <row r="9150" spans="1:8" x14ac:dyDescent="0.2">
      <c r="A9150" s="132"/>
      <c r="B9150" s="133"/>
      <c r="C9150" s="92"/>
      <c r="D9150" s="134"/>
      <c r="E9150" s="132"/>
      <c r="F9150" s="135"/>
      <c r="G9150" s="135"/>
      <c r="H9150" s="136"/>
    </row>
    <row r="9151" spans="1:8" x14ac:dyDescent="0.2">
      <c r="A9151" s="132"/>
      <c r="B9151" s="133"/>
      <c r="C9151" s="92"/>
      <c r="D9151" s="134"/>
      <c r="E9151" s="132"/>
      <c r="F9151" s="135"/>
      <c r="G9151" s="135"/>
      <c r="H9151" s="136"/>
    </row>
    <row r="9152" spans="1:8" x14ac:dyDescent="0.2">
      <c r="A9152" s="132"/>
      <c r="B9152" s="133"/>
      <c r="C9152" s="92"/>
      <c r="D9152" s="134"/>
      <c r="E9152" s="132"/>
      <c r="F9152" s="135"/>
      <c r="G9152" s="135"/>
      <c r="H9152" s="136"/>
    </row>
    <row r="9153" spans="1:8" x14ac:dyDescent="0.2">
      <c r="A9153" s="132"/>
      <c r="B9153" s="133"/>
      <c r="C9153" s="92"/>
      <c r="D9153" s="134"/>
      <c r="E9153" s="132"/>
      <c r="F9153" s="135"/>
      <c r="G9153" s="135"/>
      <c r="H9153" s="136"/>
    </row>
    <row r="9154" spans="1:8" x14ac:dyDescent="0.2">
      <c r="A9154" s="132"/>
      <c r="B9154" s="133"/>
      <c r="C9154" s="92"/>
      <c r="D9154" s="134"/>
      <c r="E9154" s="132"/>
      <c r="F9154" s="135"/>
      <c r="G9154" s="135"/>
      <c r="H9154" s="136"/>
    </row>
    <row r="9155" spans="1:8" x14ac:dyDescent="0.2">
      <c r="A9155" s="132"/>
      <c r="B9155" s="133"/>
      <c r="C9155" s="92"/>
      <c r="D9155" s="134"/>
      <c r="E9155" s="132"/>
      <c r="F9155" s="135"/>
      <c r="G9155" s="135"/>
      <c r="H9155" s="136"/>
    </row>
    <row r="9156" spans="1:8" x14ac:dyDescent="0.2">
      <c r="A9156" s="132"/>
      <c r="B9156" s="133"/>
      <c r="C9156" s="92"/>
      <c r="D9156" s="134"/>
      <c r="E9156" s="132"/>
      <c r="F9156" s="135"/>
      <c r="G9156" s="135"/>
      <c r="H9156" s="136"/>
    </row>
    <row r="9157" spans="1:8" x14ac:dyDescent="0.2">
      <c r="A9157" s="132"/>
      <c r="B9157" s="133"/>
      <c r="C9157" s="92"/>
      <c r="D9157" s="134"/>
      <c r="E9157" s="132"/>
      <c r="F9157" s="135"/>
      <c r="G9157" s="135"/>
      <c r="H9157" s="136"/>
    </row>
    <row r="9158" spans="1:8" x14ac:dyDescent="0.2">
      <c r="A9158" s="132"/>
      <c r="B9158" s="133"/>
      <c r="C9158" s="92"/>
      <c r="D9158" s="134"/>
      <c r="E9158" s="132"/>
      <c r="F9158" s="135"/>
      <c r="G9158" s="135"/>
      <c r="H9158" s="136"/>
    </row>
    <row r="9159" spans="1:8" x14ac:dyDescent="0.2">
      <c r="A9159" s="132"/>
      <c r="B9159" s="133"/>
      <c r="C9159" s="92"/>
      <c r="D9159" s="134"/>
      <c r="E9159" s="132"/>
      <c r="F9159" s="135"/>
      <c r="G9159" s="135"/>
      <c r="H9159" s="136"/>
    </row>
    <row r="9160" spans="1:8" x14ac:dyDescent="0.2">
      <c r="A9160" s="132"/>
      <c r="B9160" s="133"/>
      <c r="C9160" s="92"/>
      <c r="D9160" s="134"/>
      <c r="E9160" s="132"/>
      <c r="F9160" s="135"/>
      <c r="G9160" s="135"/>
      <c r="H9160" s="136"/>
    </row>
    <row r="9161" spans="1:8" x14ac:dyDescent="0.2">
      <c r="A9161" s="132"/>
      <c r="B9161" s="133"/>
      <c r="C9161" s="92"/>
      <c r="D9161" s="134"/>
      <c r="E9161" s="132"/>
      <c r="F9161" s="135"/>
      <c r="G9161" s="135"/>
      <c r="H9161" s="136"/>
    </row>
    <row r="9162" spans="1:8" x14ac:dyDescent="0.2">
      <c r="A9162" s="132"/>
      <c r="B9162" s="133"/>
      <c r="C9162" s="92"/>
      <c r="D9162" s="134"/>
      <c r="E9162" s="132"/>
      <c r="F9162" s="135"/>
      <c r="G9162" s="135"/>
      <c r="H9162" s="136"/>
    </row>
    <row r="9163" spans="1:8" x14ac:dyDescent="0.2">
      <c r="A9163" s="132"/>
      <c r="B9163" s="133"/>
      <c r="C9163" s="92"/>
      <c r="D9163" s="134"/>
      <c r="E9163" s="132"/>
      <c r="F9163" s="135"/>
      <c r="G9163" s="135"/>
      <c r="H9163" s="136"/>
    </row>
    <row r="9164" spans="1:8" x14ac:dyDescent="0.2">
      <c r="A9164" s="132"/>
      <c r="B9164" s="133"/>
      <c r="C9164" s="92"/>
      <c r="D9164" s="134"/>
      <c r="E9164" s="132"/>
      <c r="F9164" s="135"/>
      <c r="G9164" s="135"/>
      <c r="H9164" s="136"/>
    </row>
    <row r="9165" spans="1:8" x14ac:dyDescent="0.2">
      <c r="A9165" s="132"/>
      <c r="B9165" s="133"/>
      <c r="C9165" s="92"/>
      <c r="D9165" s="134"/>
      <c r="E9165" s="132"/>
      <c r="F9165" s="135"/>
      <c r="G9165" s="135"/>
      <c r="H9165" s="136"/>
    </row>
    <row r="9166" spans="1:8" x14ac:dyDescent="0.2">
      <c r="A9166" s="132"/>
      <c r="B9166" s="133"/>
      <c r="C9166" s="92"/>
      <c r="D9166" s="134"/>
      <c r="E9166" s="132"/>
      <c r="F9166" s="135"/>
      <c r="G9166" s="135"/>
      <c r="H9166" s="136"/>
    </row>
    <row r="9167" spans="1:8" x14ac:dyDescent="0.2">
      <c r="A9167" s="132"/>
      <c r="B9167" s="133"/>
      <c r="C9167" s="92"/>
      <c r="D9167" s="134"/>
      <c r="E9167" s="132"/>
      <c r="F9167" s="135"/>
      <c r="G9167" s="135"/>
      <c r="H9167" s="136"/>
    </row>
    <row r="9168" spans="1:8" x14ac:dyDescent="0.2">
      <c r="A9168" s="132"/>
      <c r="B9168" s="133"/>
      <c r="C9168" s="92"/>
      <c r="D9168" s="134"/>
      <c r="E9168" s="132"/>
      <c r="F9168" s="135"/>
      <c r="G9168" s="135"/>
      <c r="H9168" s="136"/>
    </row>
    <row r="9169" spans="1:8" x14ac:dyDescent="0.2">
      <c r="A9169" s="132"/>
      <c r="B9169" s="133"/>
      <c r="C9169" s="92"/>
      <c r="D9169" s="134"/>
      <c r="E9169" s="132"/>
      <c r="F9169" s="135"/>
      <c r="G9169" s="135"/>
      <c r="H9169" s="136"/>
    </row>
    <row r="9170" spans="1:8" x14ac:dyDescent="0.2">
      <c r="A9170" s="132"/>
      <c r="B9170" s="133"/>
      <c r="C9170" s="92"/>
      <c r="D9170" s="134"/>
      <c r="E9170" s="132"/>
      <c r="F9170" s="135"/>
      <c r="G9170" s="135"/>
      <c r="H9170" s="136"/>
    </row>
    <row r="9171" spans="1:8" x14ac:dyDescent="0.2">
      <c r="A9171" s="132"/>
      <c r="B9171" s="133"/>
      <c r="C9171" s="92"/>
      <c r="D9171" s="134"/>
      <c r="E9171" s="132"/>
      <c r="F9171" s="135"/>
      <c r="G9171" s="135"/>
      <c r="H9171" s="136"/>
    </row>
    <row r="9172" spans="1:8" x14ac:dyDescent="0.2">
      <c r="A9172" s="132"/>
      <c r="B9172" s="133"/>
      <c r="C9172" s="92"/>
      <c r="D9172" s="134"/>
      <c r="E9172" s="132"/>
      <c r="F9172" s="135"/>
      <c r="G9172" s="135"/>
      <c r="H9172" s="136"/>
    </row>
    <row r="9173" spans="1:8" x14ac:dyDescent="0.2">
      <c r="A9173" s="132"/>
      <c r="B9173" s="133"/>
      <c r="C9173" s="92"/>
      <c r="D9173" s="134"/>
      <c r="E9173" s="132"/>
      <c r="F9173" s="135"/>
      <c r="G9173" s="135"/>
      <c r="H9173" s="136"/>
    </row>
    <row r="9174" spans="1:8" x14ac:dyDescent="0.2">
      <c r="A9174" s="132"/>
      <c r="B9174" s="133"/>
      <c r="C9174" s="92"/>
      <c r="D9174" s="134"/>
      <c r="E9174" s="132"/>
      <c r="F9174" s="135"/>
      <c r="G9174" s="135"/>
      <c r="H9174" s="136"/>
    </row>
    <row r="9175" spans="1:8" x14ac:dyDescent="0.2">
      <c r="A9175" s="132"/>
      <c r="B9175" s="133"/>
      <c r="C9175" s="92"/>
      <c r="D9175" s="134"/>
      <c r="E9175" s="132"/>
      <c r="F9175" s="135"/>
      <c r="G9175" s="135"/>
      <c r="H9175" s="136"/>
    </row>
    <row r="9176" spans="1:8" x14ac:dyDescent="0.2">
      <c r="A9176" s="132"/>
      <c r="B9176" s="133"/>
      <c r="C9176" s="92"/>
      <c r="D9176" s="134"/>
      <c r="E9176" s="132"/>
      <c r="F9176" s="135"/>
      <c r="G9176" s="135"/>
      <c r="H9176" s="136"/>
    </row>
    <row r="9177" spans="1:8" x14ac:dyDescent="0.2">
      <c r="A9177" s="132"/>
      <c r="B9177" s="133"/>
      <c r="C9177" s="92"/>
      <c r="D9177" s="134"/>
      <c r="E9177" s="132"/>
      <c r="F9177" s="135"/>
      <c r="G9177" s="135"/>
      <c r="H9177" s="136"/>
    </row>
    <row r="9178" spans="1:8" x14ac:dyDescent="0.2">
      <c r="A9178" s="132"/>
      <c r="B9178" s="133"/>
      <c r="C9178" s="92"/>
      <c r="D9178" s="134"/>
      <c r="E9178" s="132"/>
      <c r="F9178" s="135"/>
      <c r="G9178" s="135"/>
      <c r="H9178" s="136"/>
    </row>
    <row r="9179" spans="1:8" x14ac:dyDescent="0.2">
      <c r="A9179" s="132"/>
      <c r="B9179" s="133"/>
      <c r="C9179" s="92"/>
      <c r="D9179" s="134"/>
      <c r="E9179" s="132"/>
      <c r="F9179" s="135"/>
      <c r="G9179" s="135"/>
      <c r="H9179" s="136"/>
    </row>
    <row r="9180" spans="1:8" x14ac:dyDescent="0.2">
      <c r="A9180" s="132"/>
      <c r="B9180" s="133"/>
      <c r="C9180" s="92"/>
      <c r="D9180" s="134"/>
      <c r="E9180" s="132"/>
      <c r="F9180" s="135"/>
      <c r="G9180" s="135"/>
      <c r="H9180" s="136"/>
    </row>
    <row r="9181" spans="1:8" x14ac:dyDescent="0.2">
      <c r="A9181" s="132"/>
      <c r="B9181" s="133"/>
      <c r="C9181" s="92"/>
      <c r="D9181" s="134"/>
      <c r="E9181" s="132"/>
      <c r="F9181" s="135"/>
      <c r="G9181" s="135"/>
      <c r="H9181" s="136"/>
    </row>
    <row r="9182" spans="1:8" x14ac:dyDescent="0.2">
      <c r="A9182" s="132"/>
      <c r="B9182" s="133"/>
      <c r="C9182" s="92"/>
      <c r="D9182" s="134"/>
      <c r="E9182" s="132"/>
      <c r="F9182" s="135"/>
      <c r="G9182" s="135"/>
      <c r="H9182" s="136"/>
    </row>
    <row r="9183" spans="1:8" x14ac:dyDescent="0.2">
      <c r="A9183" s="132"/>
      <c r="B9183" s="133"/>
      <c r="C9183" s="92"/>
      <c r="D9183" s="134"/>
      <c r="E9183" s="132"/>
      <c r="F9183" s="135"/>
      <c r="G9183" s="135"/>
      <c r="H9183" s="136"/>
    </row>
    <row r="9184" spans="1:8" x14ac:dyDescent="0.2">
      <c r="A9184" s="132"/>
      <c r="B9184" s="133"/>
      <c r="C9184" s="92"/>
      <c r="D9184" s="134"/>
      <c r="E9184" s="132"/>
      <c r="F9184" s="135"/>
      <c r="G9184" s="135"/>
      <c r="H9184" s="136"/>
    </row>
    <row r="9185" spans="1:8" x14ac:dyDescent="0.2">
      <c r="A9185" s="132"/>
      <c r="B9185" s="133"/>
      <c r="C9185" s="92"/>
      <c r="D9185" s="134"/>
      <c r="E9185" s="132"/>
      <c r="F9185" s="135"/>
      <c r="G9185" s="135"/>
      <c r="H9185" s="136"/>
    </row>
    <row r="9186" spans="1:8" x14ac:dyDescent="0.2">
      <c r="A9186" s="132"/>
      <c r="B9186" s="133"/>
      <c r="C9186" s="92"/>
      <c r="D9186" s="134"/>
      <c r="E9186" s="132"/>
      <c r="F9186" s="135"/>
      <c r="G9186" s="135"/>
      <c r="H9186" s="136"/>
    </row>
    <row r="9187" spans="1:8" x14ac:dyDescent="0.2">
      <c r="A9187" s="132"/>
      <c r="B9187" s="133"/>
      <c r="C9187" s="92"/>
      <c r="D9187" s="134"/>
      <c r="E9187" s="132"/>
      <c r="F9187" s="135"/>
      <c r="G9187" s="135"/>
      <c r="H9187" s="136"/>
    </row>
    <row r="9188" spans="1:8" x14ac:dyDescent="0.2">
      <c r="A9188" s="132"/>
      <c r="B9188" s="133"/>
      <c r="C9188" s="92"/>
      <c r="D9188" s="134"/>
      <c r="E9188" s="132"/>
      <c r="F9188" s="135"/>
      <c r="G9188" s="135"/>
      <c r="H9188" s="136"/>
    </row>
    <row r="9189" spans="1:8" x14ac:dyDescent="0.2">
      <c r="A9189" s="132"/>
      <c r="B9189" s="133"/>
      <c r="C9189" s="92"/>
      <c r="D9189" s="134"/>
      <c r="E9189" s="132"/>
      <c r="F9189" s="135"/>
      <c r="G9189" s="135"/>
      <c r="H9189" s="136"/>
    </row>
    <row r="9190" spans="1:8" x14ac:dyDescent="0.2">
      <c r="A9190" s="132"/>
      <c r="B9190" s="133"/>
      <c r="C9190" s="92"/>
      <c r="D9190" s="134"/>
      <c r="E9190" s="132"/>
      <c r="F9190" s="135"/>
      <c r="G9190" s="135"/>
      <c r="H9190" s="136"/>
    </row>
    <row r="9191" spans="1:8" x14ac:dyDescent="0.2">
      <c r="A9191" s="132"/>
      <c r="B9191" s="133"/>
      <c r="C9191" s="92"/>
      <c r="D9191" s="134"/>
      <c r="E9191" s="132"/>
      <c r="F9191" s="135"/>
      <c r="G9191" s="135"/>
      <c r="H9191" s="136"/>
    </row>
    <row r="9192" spans="1:8" x14ac:dyDescent="0.2">
      <c r="A9192" s="132"/>
      <c r="B9192" s="133"/>
      <c r="C9192" s="92"/>
      <c r="D9192" s="134"/>
      <c r="E9192" s="132"/>
      <c r="F9192" s="135"/>
      <c r="G9192" s="135"/>
      <c r="H9192" s="136"/>
    </row>
    <row r="9193" spans="1:8" x14ac:dyDescent="0.2">
      <c r="A9193" s="132"/>
      <c r="B9193" s="133"/>
      <c r="C9193" s="92"/>
      <c r="D9193" s="134"/>
      <c r="E9193" s="132"/>
      <c r="F9193" s="135"/>
      <c r="G9193" s="135"/>
      <c r="H9193" s="136"/>
    </row>
    <row r="9194" spans="1:8" x14ac:dyDescent="0.2">
      <c r="A9194" s="132"/>
      <c r="B9194" s="133"/>
      <c r="C9194" s="92"/>
      <c r="D9194" s="134"/>
      <c r="E9194" s="132"/>
      <c r="F9194" s="135"/>
      <c r="G9194" s="135"/>
      <c r="H9194" s="136"/>
    </row>
    <row r="9195" spans="1:8" x14ac:dyDescent="0.2">
      <c r="A9195" s="132"/>
      <c r="B9195" s="133"/>
      <c r="C9195" s="92"/>
      <c r="D9195" s="134"/>
      <c r="E9195" s="132"/>
      <c r="F9195" s="135"/>
      <c r="G9195" s="135"/>
      <c r="H9195" s="136"/>
    </row>
    <row r="9196" spans="1:8" x14ac:dyDescent="0.2">
      <c r="A9196" s="132"/>
      <c r="B9196" s="133"/>
      <c r="C9196" s="92"/>
      <c r="D9196" s="134"/>
      <c r="E9196" s="132"/>
      <c r="F9196" s="135"/>
      <c r="G9196" s="135"/>
      <c r="H9196" s="136"/>
    </row>
    <row r="9197" spans="1:8" x14ac:dyDescent="0.2">
      <c r="A9197" s="132"/>
      <c r="B9197" s="133"/>
      <c r="C9197" s="92"/>
      <c r="D9197" s="134"/>
      <c r="E9197" s="132"/>
      <c r="F9197" s="135"/>
      <c r="G9197" s="135"/>
      <c r="H9197" s="136"/>
    </row>
    <row r="9198" spans="1:8" x14ac:dyDescent="0.2">
      <c r="A9198" s="132"/>
      <c r="B9198" s="133"/>
      <c r="C9198" s="92"/>
      <c r="D9198" s="134"/>
      <c r="E9198" s="132"/>
      <c r="F9198" s="135"/>
      <c r="G9198" s="135"/>
      <c r="H9198" s="136"/>
    </row>
    <row r="9199" spans="1:8" x14ac:dyDescent="0.2">
      <c r="A9199" s="132"/>
      <c r="B9199" s="133"/>
      <c r="C9199" s="92"/>
      <c r="D9199" s="134"/>
      <c r="E9199" s="132"/>
      <c r="F9199" s="135"/>
      <c r="G9199" s="135"/>
      <c r="H9199" s="136"/>
    </row>
    <row r="9200" spans="1:8" x14ac:dyDescent="0.2">
      <c r="A9200" s="132"/>
      <c r="B9200" s="133"/>
      <c r="C9200" s="92"/>
      <c r="D9200" s="134"/>
      <c r="E9200" s="132"/>
      <c r="F9200" s="135"/>
      <c r="G9200" s="135"/>
      <c r="H9200" s="136"/>
    </row>
    <row r="9201" spans="1:8" x14ac:dyDescent="0.2">
      <c r="A9201" s="132"/>
      <c r="B9201" s="133"/>
      <c r="C9201" s="92"/>
      <c r="D9201" s="134"/>
      <c r="E9201" s="132"/>
      <c r="F9201" s="135"/>
      <c r="G9201" s="135"/>
      <c r="H9201" s="136"/>
    </row>
    <row r="9202" spans="1:8" x14ac:dyDescent="0.2">
      <c r="A9202" s="132"/>
      <c r="B9202" s="133"/>
      <c r="C9202" s="92"/>
      <c r="D9202" s="134"/>
      <c r="E9202" s="132"/>
      <c r="F9202" s="135"/>
      <c r="G9202" s="135"/>
      <c r="H9202" s="136"/>
    </row>
    <row r="9203" spans="1:8" x14ac:dyDescent="0.2">
      <c r="A9203" s="132"/>
      <c r="B9203" s="133"/>
      <c r="C9203" s="92"/>
      <c r="D9203" s="134"/>
      <c r="E9203" s="132"/>
      <c r="F9203" s="135"/>
      <c r="G9203" s="135"/>
      <c r="H9203" s="136"/>
    </row>
    <row r="9204" spans="1:8" x14ac:dyDescent="0.2">
      <c r="A9204" s="132"/>
      <c r="B9204" s="133"/>
      <c r="C9204" s="92"/>
      <c r="D9204" s="134"/>
      <c r="E9204" s="132"/>
      <c r="F9204" s="135"/>
      <c r="G9204" s="135"/>
      <c r="H9204" s="136"/>
    </row>
    <row r="9205" spans="1:8" x14ac:dyDescent="0.2">
      <c r="A9205" s="132"/>
      <c r="B9205" s="133"/>
      <c r="C9205" s="92"/>
      <c r="D9205" s="134"/>
      <c r="E9205" s="132"/>
      <c r="F9205" s="135"/>
      <c r="G9205" s="135"/>
      <c r="H9205" s="136"/>
    </row>
    <row r="9206" spans="1:8" x14ac:dyDescent="0.2">
      <c r="A9206" s="132"/>
      <c r="B9206" s="133"/>
      <c r="C9206" s="92"/>
      <c r="D9206" s="134"/>
      <c r="E9206" s="132"/>
      <c r="F9206" s="135"/>
      <c r="G9206" s="135"/>
      <c r="H9206" s="136"/>
    </row>
    <row r="9207" spans="1:8" x14ac:dyDescent="0.2">
      <c r="A9207" s="132"/>
      <c r="B9207" s="133"/>
      <c r="C9207" s="92"/>
      <c r="D9207" s="134"/>
      <c r="E9207" s="132"/>
      <c r="F9207" s="135"/>
      <c r="G9207" s="135"/>
      <c r="H9207" s="136"/>
    </row>
    <row r="9208" spans="1:8" x14ac:dyDescent="0.2">
      <c r="A9208" s="132"/>
      <c r="B9208" s="133"/>
      <c r="C9208" s="92"/>
      <c r="D9208" s="134"/>
      <c r="E9208" s="132"/>
      <c r="F9208" s="135"/>
      <c r="G9208" s="135"/>
      <c r="H9208" s="136"/>
    </row>
    <row r="9209" spans="1:8" x14ac:dyDescent="0.2">
      <c r="A9209" s="132"/>
      <c r="B9209" s="133"/>
      <c r="C9209" s="92"/>
      <c r="D9209" s="134"/>
      <c r="E9209" s="132"/>
      <c r="F9209" s="135"/>
      <c r="G9209" s="135"/>
      <c r="H9209" s="136"/>
    </row>
    <row r="9210" spans="1:8" x14ac:dyDescent="0.2">
      <c r="A9210" s="132"/>
      <c r="B9210" s="133"/>
      <c r="C9210" s="92"/>
      <c r="D9210" s="134"/>
      <c r="E9210" s="132"/>
      <c r="F9210" s="135"/>
      <c r="G9210" s="135"/>
      <c r="H9210" s="136"/>
    </row>
    <row r="9211" spans="1:8" x14ac:dyDescent="0.2">
      <c r="A9211" s="132"/>
      <c r="B9211" s="133"/>
      <c r="C9211" s="92"/>
      <c r="D9211" s="134"/>
      <c r="E9211" s="132"/>
      <c r="F9211" s="135"/>
      <c r="G9211" s="135"/>
      <c r="H9211" s="136"/>
    </row>
    <row r="9212" spans="1:8" x14ac:dyDescent="0.2">
      <c r="A9212" s="132"/>
      <c r="B9212" s="133"/>
      <c r="C9212" s="92"/>
      <c r="D9212" s="134"/>
      <c r="E9212" s="132"/>
      <c r="F9212" s="135"/>
      <c r="G9212" s="135"/>
      <c r="H9212" s="136"/>
    </row>
    <row r="9213" spans="1:8" x14ac:dyDescent="0.2">
      <c r="A9213" s="132"/>
      <c r="B9213" s="133"/>
      <c r="C9213" s="92"/>
      <c r="D9213" s="134"/>
      <c r="E9213" s="132"/>
      <c r="F9213" s="135"/>
      <c r="G9213" s="135"/>
      <c r="H9213" s="136"/>
    </row>
    <row r="9214" spans="1:8" x14ac:dyDescent="0.2">
      <c r="A9214" s="132"/>
      <c r="B9214" s="133"/>
      <c r="C9214" s="92"/>
      <c r="D9214" s="134"/>
      <c r="E9214" s="132"/>
      <c r="F9214" s="135"/>
      <c r="G9214" s="135"/>
      <c r="H9214" s="136"/>
    </row>
    <row r="9215" spans="1:8" x14ac:dyDescent="0.2">
      <c r="A9215" s="132"/>
      <c r="B9215" s="133"/>
      <c r="C9215" s="92"/>
      <c r="D9215" s="134"/>
      <c r="E9215" s="132"/>
      <c r="F9215" s="135"/>
      <c r="G9215" s="135"/>
      <c r="H9215" s="136"/>
    </row>
    <row r="9216" spans="1:8" x14ac:dyDescent="0.2">
      <c r="A9216" s="132"/>
      <c r="B9216" s="133"/>
      <c r="C9216" s="92"/>
      <c r="D9216" s="134"/>
      <c r="E9216" s="132"/>
      <c r="F9216" s="135"/>
      <c r="G9216" s="135"/>
      <c r="H9216" s="136"/>
    </row>
    <row r="9217" spans="1:8" x14ac:dyDescent="0.2">
      <c r="A9217" s="132"/>
      <c r="B9217" s="133"/>
      <c r="C9217" s="92"/>
      <c r="D9217" s="134"/>
      <c r="E9217" s="132"/>
      <c r="F9217" s="135"/>
      <c r="G9217" s="135"/>
      <c r="H9217" s="136"/>
    </row>
    <row r="9218" spans="1:8" x14ac:dyDescent="0.2">
      <c r="A9218" s="132"/>
      <c r="B9218" s="133"/>
      <c r="C9218" s="92"/>
      <c r="D9218" s="134"/>
      <c r="E9218" s="132"/>
      <c r="F9218" s="135"/>
      <c r="G9218" s="135"/>
      <c r="H9218" s="136"/>
    </row>
    <row r="9219" spans="1:8" x14ac:dyDescent="0.2">
      <c r="A9219" s="132"/>
      <c r="B9219" s="133"/>
      <c r="C9219" s="92"/>
      <c r="D9219" s="134"/>
      <c r="E9219" s="132"/>
      <c r="F9219" s="135"/>
      <c r="G9219" s="135"/>
      <c r="H9219" s="136"/>
    </row>
    <row r="9220" spans="1:8" x14ac:dyDescent="0.2">
      <c r="A9220" s="132"/>
      <c r="B9220" s="133"/>
      <c r="C9220" s="92"/>
      <c r="D9220" s="134"/>
      <c r="E9220" s="132"/>
      <c r="F9220" s="135"/>
      <c r="G9220" s="135"/>
      <c r="H9220" s="136"/>
    </row>
    <row r="9221" spans="1:8" x14ac:dyDescent="0.2">
      <c r="A9221" s="132"/>
      <c r="B9221" s="133"/>
      <c r="C9221" s="92"/>
      <c r="D9221" s="134"/>
      <c r="E9221" s="132"/>
      <c r="F9221" s="135"/>
      <c r="G9221" s="135"/>
      <c r="H9221" s="136"/>
    </row>
    <row r="9222" spans="1:8" x14ac:dyDescent="0.2">
      <c r="A9222" s="132"/>
      <c r="B9222" s="133"/>
      <c r="C9222" s="92"/>
      <c r="D9222" s="134"/>
      <c r="E9222" s="132"/>
      <c r="F9222" s="135"/>
      <c r="G9222" s="135"/>
      <c r="H9222" s="136"/>
    </row>
    <row r="9223" spans="1:8" x14ac:dyDescent="0.2">
      <c r="A9223" s="132"/>
      <c r="B9223" s="133"/>
      <c r="C9223" s="92"/>
      <c r="D9223" s="134"/>
      <c r="E9223" s="132"/>
      <c r="F9223" s="135"/>
      <c r="G9223" s="135"/>
      <c r="H9223" s="136"/>
    </row>
    <row r="9224" spans="1:8" x14ac:dyDescent="0.2">
      <c r="A9224" s="132"/>
      <c r="B9224" s="133"/>
      <c r="C9224" s="92"/>
      <c r="D9224" s="134"/>
      <c r="E9224" s="132"/>
      <c r="F9224" s="135"/>
      <c r="G9224" s="135"/>
      <c r="H9224" s="136"/>
    </row>
    <row r="9225" spans="1:8" x14ac:dyDescent="0.2">
      <c r="A9225" s="132"/>
      <c r="B9225" s="133"/>
      <c r="C9225" s="92"/>
      <c r="D9225" s="134"/>
      <c r="E9225" s="132"/>
      <c r="F9225" s="135"/>
      <c r="G9225" s="135"/>
      <c r="H9225" s="136"/>
    </row>
    <row r="9226" spans="1:8" x14ac:dyDescent="0.2">
      <c r="A9226" s="132"/>
      <c r="B9226" s="133"/>
      <c r="C9226" s="92"/>
      <c r="D9226" s="134"/>
      <c r="E9226" s="132"/>
      <c r="F9226" s="135"/>
      <c r="G9226" s="135"/>
      <c r="H9226" s="136"/>
    </row>
    <row r="9227" spans="1:8" x14ac:dyDescent="0.2">
      <c r="A9227" s="132"/>
      <c r="B9227" s="133"/>
      <c r="C9227" s="92"/>
      <c r="D9227" s="134"/>
      <c r="E9227" s="132"/>
      <c r="F9227" s="135"/>
      <c r="G9227" s="135"/>
      <c r="H9227" s="136"/>
    </row>
    <row r="9228" spans="1:8" x14ac:dyDescent="0.2">
      <c r="A9228" s="132"/>
      <c r="B9228" s="133"/>
      <c r="C9228" s="92"/>
      <c r="D9228" s="134"/>
      <c r="E9228" s="132"/>
      <c r="F9228" s="135"/>
      <c r="G9228" s="135"/>
      <c r="H9228" s="136"/>
    </row>
    <row r="9229" spans="1:8" x14ac:dyDescent="0.2">
      <c r="A9229" s="132"/>
      <c r="B9229" s="133"/>
      <c r="C9229" s="92"/>
      <c r="D9229" s="134"/>
      <c r="E9229" s="132"/>
      <c r="F9229" s="135"/>
      <c r="G9229" s="135"/>
      <c r="H9229" s="136"/>
    </row>
    <row r="9230" spans="1:8" x14ac:dyDescent="0.2">
      <c r="A9230" s="132"/>
      <c r="B9230" s="133"/>
      <c r="C9230" s="92"/>
      <c r="D9230" s="134"/>
      <c r="E9230" s="132"/>
      <c r="F9230" s="135"/>
      <c r="G9230" s="135"/>
      <c r="H9230" s="136"/>
    </row>
    <row r="9231" spans="1:8" x14ac:dyDescent="0.2">
      <c r="A9231" s="132"/>
      <c r="B9231" s="133"/>
      <c r="C9231" s="92"/>
      <c r="D9231" s="134"/>
      <c r="E9231" s="132"/>
      <c r="F9231" s="135"/>
      <c r="G9231" s="135"/>
      <c r="H9231" s="136"/>
    </row>
    <row r="9232" spans="1:8" x14ac:dyDescent="0.2">
      <c r="A9232" s="132"/>
      <c r="B9232" s="133"/>
      <c r="C9232" s="92"/>
      <c r="D9232" s="134"/>
      <c r="E9232" s="132"/>
      <c r="F9232" s="135"/>
      <c r="G9232" s="135"/>
      <c r="H9232" s="136"/>
    </row>
    <row r="9233" spans="1:8" x14ac:dyDescent="0.2">
      <c r="A9233" s="132"/>
      <c r="B9233" s="133"/>
      <c r="C9233" s="92"/>
      <c r="D9233" s="134"/>
      <c r="E9233" s="132"/>
      <c r="F9233" s="135"/>
      <c r="G9233" s="135"/>
      <c r="H9233" s="136"/>
    </row>
    <row r="9234" spans="1:8" x14ac:dyDescent="0.2">
      <c r="A9234" s="132"/>
      <c r="B9234" s="133"/>
      <c r="C9234" s="92"/>
      <c r="D9234" s="134"/>
      <c r="E9234" s="132"/>
      <c r="F9234" s="135"/>
      <c r="G9234" s="135"/>
      <c r="H9234" s="136"/>
    </row>
    <row r="9235" spans="1:8" x14ac:dyDescent="0.2">
      <c r="A9235" s="132"/>
      <c r="B9235" s="133"/>
      <c r="C9235" s="92"/>
      <c r="D9235" s="134"/>
      <c r="E9235" s="132"/>
      <c r="F9235" s="135"/>
      <c r="G9235" s="135"/>
      <c r="H9235" s="136"/>
    </row>
    <row r="9236" spans="1:8" x14ac:dyDescent="0.2">
      <c r="A9236" s="132"/>
      <c r="B9236" s="133"/>
      <c r="C9236" s="92"/>
      <c r="D9236" s="134"/>
      <c r="E9236" s="132"/>
      <c r="F9236" s="135"/>
      <c r="G9236" s="135"/>
      <c r="H9236" s="136"/>
    </row>
    <row r="9237" spans="1:8" x14ac:dyDescent="0.2">
      <c r="A9237" s="132"/>
      <c r="B9237" s="133"/>
      <c r="C9237" s="92"/>
      <c r="D9237" s="134"/>
      <c r="E9237" s="132"/>
      <c r="F9237" s="135"/>
      <c r="G9237" s="135"/>
      <c r="H9237" s="136"/>
    </row>
    <row r="9238" spans="1:8" x14ac:dyDescent="0.2">
      <c r="A9238" s="132"/>
      <c r="B9238" s="133"/>
      <c r="C9238" s="92"/>
      <c r="D9238" s="134"/>
      <c r="E9238" s="132"/>
      <c r="F9238" s="135"/>
      <c r="G9238" s="135"/>
      <c r="H9238" s="136"/>
    </row>
    <row r="9239" spans="1:8" x14ac:dyDescent="0.2">
      <c r="A9239" s="132"/>
      <c r="B9239" s="133"/>
      <c r="C9239" s="92"/>
      <c r="D9239" s="134"/>
      <c r="E9239" s="132"/>
      <c r="F9239" s="135"/>
      <c r="G9239" s="135"/>
      <c r="H9239" s="136"/>
    </row>
    <row r="9240" spans="1:8" x14ac:dyDescent="0.2">
      <c r="A9240" s="132"/>
      <c r="B9240" s="133"/>
      <c r="C9240" s="92"/>
      <c r="D9240" s="134"/>
      <c r="E9240" s="132"/>
      <c r="F9240" s="135"/>
      <c r="G9240" s="135"/>
      <c r="H9240" s="136"/>
    </row>
    <row r="9241" spans="1:8" x14ac:dyDescent="0.2">
      <c r="A9241" s="132"/>
      <c r="B9241" s="133"/>
      <c r="C9241" s="92"/>
      <c r="D9241" s="134"/>
      <c r="E9241" s="132"/>
      <c r="F9241" s="135"/>
      <c r="G9241" s="135"/>
      <c r="H9241" s="136"/>
    </row>
    <row r="9242" spans="1:8" x14ac:dyDescent="0.2">
      <c r="A9242" s="132"/>
      <c r="B9242" s="133"/>
      <c r="C9242" s="92"/>
      <c r="D9242" s="134"/>
      <c r="E9242" s="132"/>
      <c r="F9242" s="135"/>
      <c r="G9242" s="135"/>
      <c r="H9242" s="136"/>
    </row>
    <row r="9243" spans="1:8" x14ac:dyDescent="0.2">
      <c r="A9243" s="132"/>
      <c r="B9243" s="133"/>
      <c r="C9243" s="92"/>
      <c r="D9243" s="134"/>
      <c r="E9243" s="132"/>
      <c r="F9243" s="135"/>
      <c r="G9243" s="135"/>
      <c r="H9243" s="136"/>
    </row>
    <row r="9244" spans="1:8" x14ac:dyDescent="0.2">
      <c r="A9244" s="132"/>
      <c r="B9244" s="133"/>
      <c r="C9244" s="92"/>
      <c r="D9244" s="134"/>
      <c r="E9244" s="132"/>
      <c r="F9244" s="135"/>
      <c r="G9244" s="135"/>
      <c r="H9244" s="136"/>
    </row>
    <row r="9245" spans="1:8" x14ac:dyDescent="0.2">
      <c r="A9245" s="132"/>
      <c r="B9245" s="133"/>
      <c r="C9245" s="92"/>
      <c r="D9245" s="134"/>
      <c r="E9245" s="132"/>
      <c r="F9245" s="135"/>
      <c r="G9245" s="135"/>
      <c r="H9245" s="136"/>
    </row>
    <row r="9246" spans="1:8" x14ac:dyDescent="0.2">
      <c r="A9246" s="132"/>
      <c r="B9246" s="133"/>
      <c r="C9246" s="92"/>
      <c r="D9246" s="134"/>
      <c r="E9246" s="132"/>
      <c r="F9246" s="135"/>
      <c r="G9246" s="135"/>
      <c r="H9246" s="136"/>
    </row>
    <row r="9247" spans="1:8" x14ac:dyDescent="0.2">
      <c r="A9247" s="132"/>
      <c r="B9247" s="133"/>
      <c r="C9247" s="92"/>
      <c r="D9247" s="134"/>
      <c r="E9247" s="132"/>
      <c r="F9247" s="135"/>
      <c r="G9247" s="135"/>
      <c r="H9247" s="136"/>
    </row>
    <row r="9248" spans="1:8" x14ac:dyDescent="0.2">
      <c r="A9248" s="132"/>
      <c r="B9248" s="133"/>
      <c r="C9248" s="92"/>
      <c r="D9248" s="134"/>
      <c r="E9248" s="132"/>
      <c r="F9248" s="135"/>
      <c r="G9248" s="135"/>
      <c r="H9248" s="136"/>
    </row>
    <row r="9249" spans="1:8" x14ac:dyDescent="0.2">
      <c r="A9249" s="132"/>
      <c r="B9249" s="133"/>
      <c r="C9249" s="92"/>
      <c r="D9249" s="134"/>
      <c r="E9249" s="132"/>
      <c r="F9249" s="135"/>
      <c r="G9249" s="135"/>
      <c r="H9249" s="136"/>
    </row>
    <row r="9250" spans="1:8" x14ac:dyDescent="0.2">
      <c r="A9250" s="132"/>
      <c r="B9250" s="133"/>
      <c r="C9250" s="92"/>
      <c r="D9250" s="134"/>
      <c r="E9250" s="132"/>
      <c r="F9250" s="135"/>
      <c r="G9250" s="135"/>
      <c r="H9250" s="136"/>
    </row>
    <row r="9251" spans="1:8" x14ac:dyDescent="0.2">
      <c r="A9251" s="132"/>
      <c r="B9251" s="133"/>
      <c r="C9251" s="92"/>
      <c r="D9251" s="134"/>
      <c r="E9251" s="132"/>
      <c r="F9251" s="135"/>
      <c r="G9251" s="135"/>
      <c r="H9251" s="136"/>
    </row>
    <row r="9252" spans="1:8" x14ac:dyDescent="0.2">
      <c r="A9252" s="132"/>
      <c r="B9252" s="133"/>
      <c r="C9252" s="92"/>
      <c r="D9252" s="134"/>
      <c r="E9252" s="132"/>
      <c r="F9252" s="135"/>
      <c r="G9252" s="135"/>
      <c r="H9252" s="136"/>
    </row>
    <row r="9253" spans="1:8" x14ac:dyDescent="0.2">
      <c r="A9253" s="132"/>
      <c r="B9253" s="133"/>
      <c r="C9253" s="92"/>
      <c r="D9253" s="134"/>
      <c r="E9253" s="132"/>
      <c r="F9253" s="135"/>
      <c r="G9253" s="135"/>
      <c r="H9253" s="136"/>
    </row>
    <row r="9254" spans="1:8" x14ac:dyDescent="0.2">
      <c r="A9254" s="132"/>
      <c r="B9254" s="133"/>
      <c r="C9254" s="92"/>
      <c r="D9254" s="134"/>
      <c r="E9254" s="132"/>
      <c r="F9254" s="135"/>
      <c r="G9254" s="135"/>
      <c r="H9254" s="136"/>
    </row>
    <row r="9255" spans="1:8" x14ac:dyDescent="0.2">
      <c r="A9255" s="132"/>
      <c r="B9255" s="133"/>
      <c r="C9255" s="92"/>
      <c r="D9255" s="134"/>
      <c r="E9255" s="132"/>
      <c r="F9255" s="135"/>
      <c r="G9255" s="135"/>
      <c r="H9255" s="136"/>
    </row>
    <row r="9256" spans="1:8" x14ac:dyDescent="0.2">
      <c r="A9256" s="132"/>
      <c r="B9256" s="133"/>
      <c r="C9256" s="92"/>
      <c r="D9256" s="134"/>
      <c r="E9256" s="132"/>
      <c r="F9256" s="135"/>
      <c r="G9256" s="135"/>
      <c r="H9256" s="136"/>
    </row>
    <row r="9257" spans="1:8" x14ac:dyDescent="0.2">
      <c r="A9257" s="132"/>
      <c r="B9257" s="133"/>
      <c r="C9257" s="92"/>
      <c r="D9257" s="134"/>
      <c r="E9257" s="132"/>
      <c r="F9257" s="135"/>
      <c r="G9257" s="135"/>
      <c r="H9257" s="136"/>
    </row>
    <row r="9258" spans="1:8" x14ac:dyDescent="0.2">
      <c r="A9258" s="132"/>
      <c r="B9258" s="133"/>
      <c r="C9258" s="92"/>
      <c r="D9258" s="134"/>
      <c r="E9258" s="132"/>
      <c r="F9258" s="135"/>
      <c r="G9258" s="135"/>
      <c r="H9258" s="136"/>
    </row>
    <row r="9259" spans="1:8" x14ac:dyDescent="0.2">
      <c r="A9259" s="132"/>
      <c r="B9259" s="133"/>
      <c r="C9259" s="92"/>
      <c r="D9259" s="134"/>
      <c r="E9259" s="132"/>
      <c r="F9259" s="135"/>
      <c r="G9259" s="135"/>
      <c r="H9259" s="136"/>
    </row>
    <row r="9260" spans="1:8" x14ac:dyDescent="0.2">
      <c r="A9260" s="132"/>
      <c r="B9260" s="133"/>
      <c r="C9260" s="92"/>
      <c r="D9260" s="134"/>
      <c r="E9260" s="132"/>
      <c r="F9260" s="135"/>
      <c r="G9260" s="135"/>
      <c r="H9260" s="136"/>
    </row>
    <row r="9261" spans="1:8" x14ac:dyDescent="0.2">
      <c r="A9261" s="132"/>
      <c r="B9261" s="133"/>
      <c r="C9261" s="92"/>
      <c r="D9261" s="134"/>
      <c r="E9261" s="132"/>
      <c r="F9261" s="135"/>
      <c r="G9261" s="135"/>
      <c r="H9261" s="136"/>
    </row>
    <row r="9262" spans="1:8" x14ac:dyDescent="0.2">
      <c r="A9262" s="132"/>
      <c r="B9262" s="133"/>
      <c r="C9262" s="92"/>
      <c r="D9262" s="134"/>
      <c r="E9262" s="132"/>
      <c r="F9262" s="135"/>
      <c r="G9262" s="135"/>
      <c r="H9262" s="136"/>
    </row>
    <row r="9263" spans="1:8" x14ac:dyDescent="0.2">
      <c r="A9263" s="132"/>
      <c r="B9263" s="133"/>
      <c r="C9263" s="92"/>
      <c r="D9263" s="134"/>
      <c r="E9263" s="132"/>
      <c r="F9263" s="135"/>
      <c r="G9263" s="135"/>
      <c r="H9263" s="136"/>
    </row>
    <row r="9264" spans="1:8" x14ac:dyDescent="0.2">
      <c r="A9264" s="132"/>
      <c r="B9264" s="133"/>
      <c r="C9264" s="92"/>
      <c r="D9264" s="134"/>
      <c r="E9264" s="132"/>
      <c r="F9264" s="135"/>
      <c r="G9264" s="135"/>
      <c r="H9264" s="136"/>
    </row>
    <row r="9265" spans="1:8" x14ac:dyDescent="0.2">
      <c r="A9265" s="132"/>
      <c r="B9265" s="133"/>
      <c r="C9265" s="92"/>
      <c r="D9265" s="134"/>
      <c r="E9265" s="132"/>
      <c r="F9265" s="135"/>
      <c r="G9265" s="135"/>
      <c r="H9265" s="136"/>
    </row>
    <row r="9266" spans="1:8" x14ac:dyDescent="0.2">
      <c r="A9266" s="132"/>
      <c r="B9266" s="133"/>
      <c r="C9266" s="92"/>
      <c r="D9266" s="134"/>
      <c r="E9266" s="132"/>
      <c r="F9266" s="135"/>
      <c r="G9266" s="135"/>
      <c r="H9266" s="136"/>
    </row>
    <row r="9267" spans="1:8" x14ac:dyDescent="0.2">
      <c r="A9267" s="132"/>
      <c r="B9267" s="133"/>
      <c r="C9267" s="92"/>
      <c r="D9267" s="134"/>
      <c r="E9267" s="132"/>
      <c r="F9267" s="135"/>
      <c r="G9267" s="135"/>
      <c r="H9267" s="136"/>
    </row>
    <row r="9268" spans="1:8" x14ac:dyDescent="0.2">
      <c r="A9268" s="132"/>
      <c r="B9268" s="133"/>
      <c r="C9268" s="92"/>
      <c r="D9268" s="134"/>
      <c r="E9268" s="132"/>
      <c r="F9268" s="135"/>
      <c r="G9268" s="135"/>
      <c r="H9268" s="136"/>
    </row>
    <row r="9269" spans="1:8" x14ac:dyDescent="0.2">
      <c r="A9269" s="132"/>
      <c r="B9269" s="133"/>
      <c r="C9269" s="92"/>
      <c r="D9269" s="134"/>
      <c r="E9269" s="132"/>
      <c r="F9269" s="135"/>
      <c r="G9269" s="135"/>
      <c r="H9269" s="136"/>
    </row>
    <row r="9270" spans="1:8" x14ac:dyDescent="0.2">
      <c r="A9270" s="132"/>
      <c r="B9270" s="133"/>
      <c r="C9270" s="92"/>
      <c r="D9270" s="134"/>
      <c r="E9270" s="132"/>
      <c r="F9270" s="135"/>
      <c r="G9270" s="135"/>
      <c r="H9270" s="136"/>
    </row>
    <row r="9271" spans="1:8" x14ac:dyDescent="0.2">
      <c r="A9271" s="132"/>
      <c r="B9271" s="133"/>
      <c r="C9271" s="92"/>
      <c r="D9271" s="134"/>
      <c r="E9271" s="132"/>
      <c r="F9271" s="135"/>
      <c r="G9271" s="135"/>
      <c r="H9271" s="136"/>
    </row>
    <row r="9272" spans="1:8" x14ac:dyDescent="0.2">
      <c r="A9272" s="132"/>
      <c r="B9272" s="133"/>
      <c r="C9272" s="92"/>
      <c r="D9272" s="134"/>
      <c r="E9272" s="132"/>
      <c r="F9272" s="135"/>
      <c r="G9272" s="135"/>
      <c r="H9272" s="136"/>
    </row>
    <row r="9273" spans="1:8" x14ac:dyDescent="0.2">
      <c r="A9273" s="132"/>
      <c r="B9273" s="133"/>
      <c r="C9273" s="92"/>
      <c r="D9273" s="134"/>
      <c r="E9273" s="132"/>
      <c r="F9273" s="135"/>
      <c r="G9273" s="135"/>
      <c r="H9273" s="136"/>
    </row>
    <row r="9274" spans="1:8" x14ac:dyDescent="0.2">
      <c r="A9274" s="132"/>
      <c r="B9274" s="133"/>
      <c r="C9274" s="92"/>
      <c r="D9274" s="134"/>
      <c r="E9274" s="132"/>
      <c r="F9274" s="135"/>
      <c r="G9274" s="135"/>
      <c r="H9274" s="136"/>
    </row>
    <row r="9275" spans="1:8" x14ac:dyDescent="0.2">
      <c r="A9275" s="132"/>
      <c r="B9275" s="133"/>
      <c r="C9275" s="92"/>
      <c r="D9275" s="134"/>
      <c r="E9275" s="132"/>
      <c r="F9275" s="135"/>
      <c r="G9275" s="135"/>
      <c r="H9275" s="136"/>
    </row>
    <row r="9276" spans="1:8" x14ac:dyDescent="0.2">
      <c r="A9276" s="132"/>
      <c r="B9276" s="133"/>
      <c r="C9276" s="92"/>
      <c r="D9276" s="134"/>
      <c r="E9276" s="132"/>
      <c r="F9276" s="135"/>
      <c r="G9276" s="135"/>
      <c r="H9276" s="136"/>
    </row>
    <row r="9277" spans="1:8" x14ac:dyDescent="0.2">
      <c r="A9277" s="132"/>
      <c r="B9277" s="133"/>
      <c r="C9277" s="92"/>
      <c r="D9277" s="134"/>
      <c r="E9277" s="132"/>
      <c r="F9277" s="135"/>
      <c r="G9277" s="135"/>
      <c r="H9277" s="136"/>
    </row>
    <row r="9278" spans="1:8" x14ac:dyDescent="0.2">
      <c r="A9278" s="132"/>
      <c r="B9278" s="133"/>
      <c r="C9278" s="92"/>
      <c r="D9278" s="134"/>
      <c r="E9278" s="132"/>
      <c r="F9278" s="135"/>
      <c r="G9278" s="135"/>
      <c r="H9278" s="136"/>
    </row>
    <row r="9279" spans="1:8" x14ac:dyDescent="0.2">
      <c r="A9279" s="132"/>
      <c r="B9279" s="133"/>
      <c r="C9279" s="92"/>
      <c r="D9279" s="134"/>
      <c r="E9279" s="132"/>
      <c r="F9279" s="135"/>
      <c r="G9279" s="135"/>
      <c r="H9279" s="136"/>
    </row>
    <row r="9280" spans="1:8" x14ac:dyDescent="0.2">
      <c r="A9280" s="132"/>
      <c r="B9280" s="133"/>
      <c r="C9280" s="92"/>
      <c r="D9280" s="134"/>
      <c r="E9280" s="132"/>
      <c r="F9280" s="135"/>
      <c r="G9280" s="135"/>
      <c r="H9280" s="136"/>
    </row>
    <row r="9281" spans="1:8" x14ac:dyDescent="0.2">
      <c r="A9281" s="132"/>
      <c r="B9281" s="133"/>
      <c r="C9281" s="92"/>
      <c r="D9281" s="134"/>
      <c r="E9281" s="132"/>
      <c r="F9281" s="135"/>
      <c r="G9281" s="135"/>
      <c r="H9281" s="136"/>
    </row>
    <row r="9282" spans="1:8" x14ac:dyDescent="0.2">
      <c r="A9282" s="132"/>
      <c r="B9282" s="133"/>
      <c r="C9282" s="92"/>
      <c r="D9282" s="134"/>
      <c r="E9282" s="132"/>
      <c r="F9282" s="135"/>
      <c r="G9282" s="135"/>
      <c r="H9282" s="136"/>
    </row>
    <row r="9283" spans="1:8" x14ac:dyDescent="0.2">
      <c r="A9283" s="132"/>
      <c r="B9283" s="133"/>
      <c r="C9283" s="92"/>
      <c r="D9283" s="134"/>
      <c r="E9283" s="132"/>
      <c r="F9283" s="135"/>
      <c r="G9283" s="135"/>
      <c r="H9283" s="136"/>
    </row>
    <row r="9284" spans="1:8" x14ac:dyDescent="0.2">
      <c r="A9284" s="132"/>
      <c r="B9284" s="133"/>
      <c r="C9284" s="92"/>
      <c r="D9284" s="134"/>
      <c r="E9284" s="132"/>
      <c r="F9284" s="135"/>
      <c r="G9284" s="135"/>
      <c r="H9284" s="136"/>
    </row>
    <row r="9285" spans="1:8" x14ac:dyDescent="0.2">
      <c r="A9285" s="132"/>
      <c r="B9285" s="133"/>
      <c r="C9285" s="92"/>
      <c r="D9285" s="134"/>
      <c r="E9285" s="132"/>
      <c r="F9285" s="135"/>
      <c r="G9285" s="135"/>
      <c r="H9285" s="136"/>
    </row>
    <row r="9286" spans="1:8" x14ac:dyDescent="0.2">
      <c r="A9286" s="132"/>
      <c r="B9286" s="133"/>
      <c r="C9286" s="92"/>
      <c r="D9286" s="134"/>
      <c r="E9286" s="132"/>
      <c r="F9286" s="135"/>
      <c r="G9286" s="135"/>
      <c r="H9286" s="136"/>
    </row>
    <row r="9287" spans="1:8" x14ac:dyDescent="0.2">
      <c r="A9287" s="132"/>
      <c r="B9287" s="133"/>
      <c r="C9287" s="92"/>
      <c r="D9287" s="134"/>
      <c r="E9287" s="132"/>
      <c r="F9287" s="135"/>
      <c r="G9287" s="135"/>
      <c r="H9287" s="136"/>
    </row>
    <row r="9288" spans="1:8" x14ac:dyDescent="0.2">
      <c r="A9288" s="132"/>
      <c r="B9288" s="133"/>
      <c r="C9288" s="92"/>
      <c r="D9288" s="134"/>
      <c r="E9288" s="132"/>
      <c r="F9288" s="135"/>
      <c r="G9288" s="135"/>
      <c r="H9288" s="136"/>
    </row>
    <row r="9289" spans="1:8" x14ac:dyDescent="0.2">
      <c r="A9289" s="132"/>
      <c r="B9289" s="133"/>
      <c r="C9289" s="92"/>
      <c r="D9289" s="134"/>
      <c r="E9289" s="132"/>
      <c r="F9289" s="135"/>
      <c r="G9289" s="135"/>
      <c r="H9289" s="136"/>
    </row>
    <row r="9290" spans="1:8" x14ac:dyDescent="0.2">
      <c r="A9290" s="132"/>
      <c r="B9290" s="133"/>
      <c r="C9290" s="92"/>
      <c r="D9290" s="134"/>
      <c r="E9290" s="132"/>
      <c r="F9290" s="135"/>
      <c r="G9290" s="135"/>
      <c r="H9290" s="136"/>
    </row>
    <row r="9291" spans="1:8" x14ac:dyDescent="0.2">
      <c r="A9291" s="132"/>
      <c r="B9291" s="133"/>
      <c r="C9291" s="92"/>
      <c r="D9291" s="134"/>
      <c r="E9291" s="132"/>
      <c r="F9291" s="135"/>
      <c r="G9291" s="135"/>
      <c r="H9291" s="136"/>
    </row>
    <row r="9292" spans="1:8" x14ac:dyDescent="0.2">
      <c r="A9292" s="132"/>
      <c r="B9292" s="133"/>
      <c r="C9292" s="92"/>
      <c r="D9292" s="134"/>
      <c r="E9292" s="132"/>
      <c r="F9292" s="135"/>
      <c r="G9292" s="135"/>
      <c r="H9292" s="136"/>
    </row>
    <row r="9293" spans="1:8" x14ac:dyDescent="0.2">
      <c r="A9293" s="132"/>
      <c r="B9293" s="133"/>
      <c r="C9293" s="92"/>
      <c r="D9293" s="134"/>
      <c r="E9293" s="132"/>
      <c r="F9293" s="135"/>
      <c r="G9293" s="135"/>
      <c r="H9293" s="136"/>
    </row>
    <row r="9294" spans="1:8" x14ac:dyDescent="0.2">
      <c r="A9294" s="132"/>
      <c r="B9294" s="133"/>
      <c r="C9294" s="92"/>
      <c r="D9294" s="134"/>
      <c r="E9294" s="132"/>
      <c r="F9294" s="135"/>
      <c r="G9294" s="135"/>
      <c r="H9294" s="136"/>
    </row>
    <row r="9295" spans="1:8" x14ac:dyDescent="0.2">
      <c r="A9295" s="132"/>
      <c r="B9295" s="133"/>
      <c r="C9295" s="92"/>
      <c r="D9295" s="134"/>
      <c r="E9295" s="132"/>
      <c r="F9295" s="135"/>
      <c r="G9295" s="135"/>
      <c r="H9295" s="136"/>
    </row>
    <row r="9296" spans="1:8" x14ac:dyDescent="0.2">
      <c r="A9296" s="132"/>
      <c r="B9296" s="133"/>
      <c r="C9296" s="92"/>
      <c r="D9296" s="134"/>
      <c r="E9296" s="132"/>
      <c r="F9296" s="135"/>
      <c r="G9296" s="135"/>
      <c r="H9296" s="136"/>
    </row>
    <row r="9297" spans="1:8" x14ac:dyDescent="0.2">
      <c r="A9297" s="132"/>
      <c r="B9297" s="133"/>
      <c r="C9297" s="92"/>
      <c r="D9297" s="134"/>
      <c r="E9297" s="132"/>
      <c r="F9297" s="135"/>
      <c r="G9297" s="135"/>
      <c r="H9297" s="136"/>
    </row>
    <row r="9298" spans="1:8" x14ac:dyDescent="0.2">
      <c r="A9298" s="132"/>
      <c r="B9298" s="133"/>
      <c r="C9298" s="92"/>
      <c r="D9298" s="134"/>
      <c r="E9298" s="132"/>
      <c r="F9298" s="135"/>
      <c r="G9298" s="135"/>
      <c r="H9298" s="136"/>
    </row>
    <row r="9299" spans="1:8" x14ac:dyDescent="0.2">
      <c r="A9299" s="132"/>
      <c r="B9299" s="133"/>
      <c r="C9299" s="92"/>
      <c r="D9299" s="134"/>
      <c r="E9299" s="132"/>
      <c r="F9299" s="135"/>
      <c r="G9299" s="135"/>
      <c r="H9299" s="136"/>
    </row>
    <row r="9300" spans="1:8" x14ac:dyDescent="0.2">
      <c r="A9300" s="132"/>
      <c r="B9300" s="133"/>
      <c r="C9300" s="92"/>
      <c r="D9300" s="134"/>
      <c r="E9300" s="132"/>
      <c r="F9300" s="135"/>
      <c r="G9300" s="135"/>
      <c r="H9300" s="136"/>
    </row>
    <row r="9301" spans="1:8" x14ac:dyDescent="0.2">
      <c r="A9301" s="132"/>
      <c r="B9301" s="133"/>
      <c r="C9301" s="92"/>
      <c r="D9301" s="134"/>
      <c r="E9301" s="132"/>
      <c r="F9301" s="135"/>
      <c r="G9301" s="135"/>
      <c r="H9301" s="136"/>
    </row>
    <row r="9302" spans="1:8" x14ac:dyDescent="0.2">
      <c r="A9302" s="132"/>
      <c r="B9302" s="133"/>
      <c r="C9302" s="92"/>
      <c r="D9302" s="134"/>
      <c r="E9302" s="132"/>
      <c r="F9302" s="135"/>
      <c r="G9302" s="135"/>
      <c r="H9302" s="136"/>
    </row>
    <row r="9303" spans="1:8" x14ac:dyDescent="0.2">
      <c r="A9303" s="132"/>
      <c r="B9303" s="133"/>
      <c r="C9303" s="92"/>
      <c r="D9303" s="134"/>
      <c r="E9303" s="132"/>
      <c r="F9303" s="135"/>
      <c r="G9303" s="135"/>
      <c r="H9303" s="136"/>
    </row>
    <row r="9304" spans="1:8" x14ac:dyDescent="0.2">
      <c r="A9304" s="132"/>
      <c r="B9304" s="133"/>
      <c r="C9304" s="92"/>
      <c r="D9304" s="134"/>
      <c r="E9304" s="132"/>
      <c r="F9304" s="135"/>
      <c r="G9304" s="135"/>
      <c r="H9304" s="136"/>
    </row>
    <row r="9305" spans="1:8" x14ac:dyDescent="0.2">
      <c r="A9305" s="132"/>
      <c r="B9305" s="133"/>
      <c r="C9305" s="92"/>
      <c r="D9305" s="134"/>
      <c r="E9305" s="132"/>
      <c r="F9305" s="135"/>
      <c r="G9305" s="135"/>
      <c r="H9305" s="136"/>
    </row>
    <row r="9306" spans="1:8" x14ac:dyDescent="0.2">
      <c r="A9306" s="132"/>
      <c r="B9306" s="133"/>
      <c r="C9306" s="92"/>
      <c r="D9306" s="134"/>
      <c r="E9306" s="132"/>
      <c r="F9306" s="135"/>
      <c r="G9306" s="135"/>
      <c r="H9306" s="136"/>
    </row>
    <row r="9307" spans="1:8" x14ac:dyDescent="0.2">
      <c r="A9307" s="132"/>
      <c r="B9307" s="133"/>
      <c r="C9307" s="92"/>
      <c r="D9307" s="134"/>
      <c r="E9307" s="132"/>
      <c r="F9307" s="135"/>
      <c r="G9307" s="135"/>
      <c r="H9307" s="136"/>
    </row>
    <row r="9308" spans="1:8" x14ac:dyDescent="0.2">
      <c r="A9308" s="132"/>
      <c r="B9308" s="133"/>
      <c r="C9308" s="92"/>
      <c r="D9308" s="134"/>
      <c r="E9308" s="132"/>
      <c r="F9308" s="135"/>
      <c r="G9308" s="135"/>
      <c r="H9308" s="136"/>
    </row>
    <row r="9309" spans="1:8" x14ac:dyDescent="0.2">
      <c r="A9309" s="132"/>
      <c r="B9309" s="133"/>
      <c r="C9309" s="92"/>
      <c r="D9309" s="134"/>
      <c r="E9309" s="132"/>
      <c r="F9309" s="135"/>
      <c r="G9309" s="135"/>
      <c r="H9309" s="136"/>
    </row>
    <row r="9310" spans="1:8" x14ac:dyDescent="0.2">
      <c r="A9310" s="132"/>
      <c r="B9310" s="133"/>
      <c r="C9310" s="92"/>
      <c r="D9310" s="134"/>
      <c r="E9310" s="132"/>
      <c r="F9310" s="135"/>
      <c r="G9310" s="135"/>
      <c r="H9310" s="136"/>
    </row>
    <row r="9311" spans="1:8" x14ac:dyDescent="0.2">
      <c r="A9311" s="132"/>
      <c r="B9311" s="133"/>
      <c r="C9311" s="92"/>
      <c r="D9311" s="134"/>
      <c r="E9311" s="132"/>
      <c r="F9311" s="135"/>
      <c r="G9311" s="135"/>
      <c r="H9311" s="136"/>
    </row>
    <row r="9312" spans="1:8" x14ac:dyDescent="0.2">
      <c r="A9312" s="132"/>
      <c r="B9312" s="133"/>
      <c r="C9312" s="92"/>
      <c r="D9312" s="134"/>
      <c r="E9312" s="132"/>
      <c r="F9312" s="135"/>
      <c r="G9312" s="135"/>
      <c r="H9312" s="136"/>
    </row>
    <row r="9313" spans="1:8" x14ac:dyDescent="0.2">
      <c r="A9313" s="132"/>
      <c r="B9313" s="133"/>
      <c r="C9313" s="92"/>
      <c r="D9313" s="134"/>
      <c r="E9313" s="132"/>
      <c r="F9313" s="135"/>
      <c r="G9313" s="135"/>
      <c r="H9313" s="136"/>
    </row>
    <row r="9314" spans="1:8" x14ac:dyDescent="0.2">
      <c r="A9314" s="132"/>
      <c r="B9314" s="133"/>
      <c r="C9314" s="92"/>
      <c r="D9314" s="134"/>
      <c r="E9314" s="132"/>
      <c r="F9314" s="135"/>
      <c r="G9314" s="135"/>
      <c r="H9314" s="136"/>
    </row>
    <row r="9315" spans="1:8" x14ac:dyDescent="0.2">
      <c r="A9315" s="132"/>
      <c r="B9315" s="133"/>
      <c r="C9315" s="92"/>
      <c r="D9315" s="134"/>
      <c r="E9315" s="132"/>
      <c r="F9315" s="135"/>
      <c r="G9315" s="135"/>
      <c r="H9315" s="136"/>
    </row>
    <row r="9316" spans="1:8" x14ac:dyDescent="0.2">
      <c r="A9316" s="132"/>
      <c r="B9316" s="133"/>
      <c r="C9316" s="92"/>
      <c r="D9316" s="134"/>
      <c r="E9316" s="132"/>
      <c r="F9316" s="135"/>
      <c r="G9316" s="135"/>
      <c r="H9316" s="136"/>
    </row>
    <row r="9317" spans="1:8" x14ac:dyDescent="0.2">
      <c r="A9317" s="132"/>
      <c r="B9317" s="133"/>
      <c r="C9317" s="92"/>
      <c r="D9317" s="134"/>
      <c r="E9317" s="132"/>
      <c r="F9317" s="135"/>
      <c r="G9317" s="135"/>
      <c r="H9317" s="136"/>
    </row>
    <row r="9318" spans="1:8" x14ac:dyDescent="0.2">
      <c r="A9318" s="132"/>
      <c r="B9318" s="133"/>
      <c r="C9318" s="92"/>
      <c r="D9318" s="134"/>
      <c r="E9318" s="132"/>
      <c r="F9318" s="135"/>
      <c r="G9318" s="135"/>
      <c r="H9318" s="136"/>
    </row>
    <row r="9319" spans="1:8" x14ac:dyDescent="0.2">
      <c r="A9319" s="132"/>
      <c r="B9319" s="133"/>
      <c r="C9319" s="92"/>
      <c r="D9319" s="134"/>
      <c r="E9319" s="132"/>
      <c r="F9319" s="135"/>
      <c r="G9319" s="135"/>
      <c r="H9319" s="136"/>
    </row>
    <row r="9320" spans="1:8" x14ac:dyDescent="0.2">
      <c r="A9320" s="132"/>
      <c r="B9320" s="133"/>
      <c r="C9320" s="92"/>
      <c r="D9320" s="134"/>
      <c r="E9320" s="132"/>
      <c r="F9320" s="135"/>
      <c r="G9320" s="135"/>
      <c r="H9320" s="136"/>
    </row>
    <row r="9321" spans="1:8" x14ac:dyDescent="0.2">
      <c r="A9321" s="132"/>
      <c r="B9321" s="133"/>
      <c r="C9321" s="92"/>
      <c r="D9321" s="134"/>
      <c r="E9321" s="132"/>
      <c r="F9321" s="135"/>
      <c r="G9321" s="135"/>
      <c r="H9321" s="136"/>
    </row>
    <row r="9322" spans="1:8" x14ac:dyDescent="0.2">
      <c r="A9322" s="132"/>
      <c r="B9322" s="133"/>
      <c r="C9322" s="92"/>
      <c r="D9322" s="134"/>
      <c r="E9322" s="132"/>
      <c r="F9322" s="135"/>
      <c r="G9322" s="135"/>
      <c r="H9322" s="136"/>
    </row>
    <row r="9323" spans="1:8" x14ac:dyDescent="0.2">
      <c r="A9323" s="132"/>
      <c r="B9323" s="133"/>
      <c r="C9323" s="92"/>
      <c r="D9323" s="134"/>
      <c r="E9323" s="132"/>
      <c r="F9323" s="135"/>
      <c r="G9323" s="135"/>
      <c r="H9323" s="136"/>
    </row>
    <row r="9324" spans="1:8" x14ac:dyDescent="0.2">
      <c r="A9324" s="132"/>
      <c r="B9324" s="133"/>
      <c r="C9324" s="92"/>
      <c r="D9324" s="134"/>
      <c r="E9324" s="132"/>
      <c r="F9324" s="135"/>
      <c r="G9324" s="135"/>
      <c r="H9324" s="136"/>
    </row>
    <row r="9325" spans="1:8" x14ac:dyDescent="0.2">
      <c r="A9325" s="132"/>
      <c r="B9325" s="133"/>
      <c r="C9325" s="92"/>
      <c r="D9325" s="134"/>
      <c r="E9325" s="132"/>
      <c r="F9325" s="135"/>
      <c r="G9325" s="135"/>
      <c r="H9325" s="136"/>
    </row>
    <row r="9326" spans="1:8" x14ac:dyDescent="0.2">
      <c r="A9326" s="132"/>
      <c r="B9326" s="133"/>
      <c r="C9326" s="92"/>
      <c r="D9326" s="134"/>
      <c r="E9326" s="132"/>
      <c r="F9326" s="135"/>
      <c r="G9326" s="135"/>
      <c r="H9326" s="136"/>
    </row>
    <row r="9327" spans="1:8" x14ac:dyDescent="0.2">
      <c r="A9327" s="132"/>
      <c r="B9327" s="133"/>
      <c r="C9327" s="92"/>
      <c r="D9327" s="134"/>
      <c r="E9327" s="132"/>
      <c r="F9327" s="135"/>
      <c r="G9327" s="135"/>
      <c r="H9327" s="136"/>
    </row>
    <row r="9328" spans="1:8" x14ac:dyDescent="0.2">
      <c r="A9328" s="132"/>
      <c r="B9328" s="133"/>
      <c r="C9328" s="92"/>
      <c r="D9328" s="134"/>
      <c r="E9328" s="132"/>
      <c r="F9328" s="135"/>
      <c r="G9328" s="135"/>
      <c r="H9328" s="136"/>
    </row>
    <row r="9329" spans="1:8" x14ac:dyDescent="0.2">
      <c r="A9329" s="132"/>
      <c r="B9329" s="133"/>
      <c r="C9329" s="92"/>
      <c r="D9329" s="134"/>
      <c r="E9329" s="132"/>
      <c r="F9329" s="135"/>
      <c r="G9329" s="135"/>
      <c r="H9329" s="136"/>
    </row>
    <row r="9330" spans="1:8" x14ac:dyDescent="0.2">
      <c r="A9330" s="132"/>
      <c r="B9330" s="133"/>
      <c r="C9330" s="92"/>
      <c r="D9330" s="134"/>
      <c r="E9330" s="132"/>
      <c r="F9330" s="135"/>
      <c r="G9330" s="135"/>
      <c r="H9330" s="136"/>
    </row>
    <row r="9331" spans="1:8" x14ac:dyDescent="0.2">
      <c r="A9331" s="132"/>
      <c r="B9331" s="133"/>
      <c r="C9331" s="92"/>
      <c r="D9331" s="134"/>
      <c r="E9331" s="132"/>
      <c r="F9331" s="135"/>
      <c r="G9331" s="135"/>
      <c r="H9331" s="136"/>
    </row>
    <row r="9332" spans="1:8" x14ac:dyDescent="0.2">
      <c r="A9332" s="132"/>
      <c r="B9332" s="133"/>
      <c r="C9332" s="92"/>
      <c r="D9332" s="134"/>
      <c r="E9332" s="132"/>
      <c r="F9332" s="135"/>
      <c r="G9332" s="135"/>
      <c r="H9332" s="136"/>
    </row>
    <row r="9333" spans="1:8" x14ac:dyDescent="0.2">
      <c r="A9333" s="132"/>
      <c r="B9333" s="133"/>
      <c r="C9333" s="92"/>
      <c r="D9333" s="134"/>
      <c r="E9333" s="132"/>
      <c r="F9333" s="135"/>
      <c r="G9333" s="135"/>
      <c r="H9333" s="136"/>
    </row>
    <row r="9334" spans="1:8" x14ac:dyDescent="0.2">
      <c r="A9334" s="132"/>
      <c r="B9334" s="133"/>
      <c r="C9334" s="92"/>
      <c r="D9334" s="134"/>
      <c r="E9334" s="132"/>
      <c r="F9334" s="135"/>
      <c r="G9334" s="135"/>
      <c r="H9334" s="136"/>
    </row>
    <row r="9335" spans="1:8" x14ac:dyDescent="0.2">
      <c r="A9335" s="132"/>
      <c r="B9335" s="133"/>
      <c r="C9335" s="92"/>
      <c r="D9335" s="134"/>
      <c r="E9335" s="132"/>
      <c r="F9335" s="135"/>
      <c r="G9335" s="135"/>
      <c r="H9335" s="136"/>
    </row>
    <row r="9336" spans="1:8" x14ac:dyDescent="0.2">
      <c r="A9336" s="132"/>
      <c r="B9336" s="133"/>
      <c r="C9336" s="92"/>
      <c r="D9336" s="134"/>
      <c r="E9336" s="132"/>
      <c r="F9336" s="135"/>
      <c r="G9336" s="135"/>
      <c r="H9336" s="136"/>
    </row>
    <row r="9337" spans="1:8" x14ac:dyDescent="0.2">
      <c r="A9337" s="132"/>
      <c r="B9337" s="133"/>
      <c r="C9337" s="92"/>
      <c r="D9337" s="134"/>
      <c r="E9337" s="132"/>
      <c r="F9337" s="135"/>
      <c r="G9337" s="135"/>
      <c r="H9337" s="136"/>
    </row>
    <row r="9338" spans="1:8" x14ac:dyDescent="0.2">
      <c r="A9338" s="132"/>
      <c r="B9338" s="133"/>
      <c r="C9338" s="92"/>
      <c r="D9338" s="134"/>
      <c r="E9338" s="132"/>
      <c r="F9338" s="135"/>
      <c r="G9338" s="135"/>
      <c r="H9338" s="136"/>
    </row>
    <row r="9339" spans="1:8" x14ac:dyDescent="0.2">
      <c r="A9339" s="132"/>
      <c r="B9339" s="133"/>
      <c r="C9339" s="92"/>
      <c r="D9339" s="134"/>
      <c r="E9339" s="132"/>
      <c r="F9339" s="135"/>
      <c r="G9339" s="135"/>
      <c r="H9339" s="136"/>
    </row>
    <row r="9340" spans="1:8" x14ac:dyDescent="0.2">
      <c r="A9340" s="132"/>
      <c r="B9340" s="133"/>
      <c r="C9340" s="92"/>
      <c r="D9340" s="134"/>
      <c r="E9340" s="132"/>
      <c r="F9340" s="135"/>
      <c r="G9340" s="135"/>
      <c r="H9340" s="136"/>
    </row>
    <row r="9341" spans="1:8" x14ac:dyDescent="0.2">
      <c r="A9341" s="132"/>
      <c r="B9341" s="133"/>
      <c r="C9341" s="92"/>
      <c r="D9341" s="134"/>
      <c r="E9341" s="132"/>
      <c r="F9341" s="135"/>
      <c r="G9341" s="135"/>
      <c r="H9341" s="136"/>
    </row>
    <row r="9342" spans="1:8" x14ac:dyDescent="0.2">
      <c r="A9342" s="132"/>
      <c r="B9342" s="133"/>
      <c r="C9342" s="92"/>
      <c r="D9342" s="134"/>
      <c r="E9342" s="132"/>
      <c r="F9342" s="135"/>
      <c r="G9342" s="135"/>
      <c r="H9342" s="136"/>
    </row>
    <row r="9343" spans="1:8" x14ac:dyDescent="0.2">
      <c r="A9343" s="132"/>
      <c r="B9343" s="133"/>
      <c r="C9343" s="92"/>
      <c r="D9343" s="134"/>
      <c r="E9343" s="132"/>
      <c r="F9343" s="135"/>
      <c r="G9343" s="135"/>
      <c r="H9343" s="136"/>
    </row>
    <row r="9344" spans="1:8" x14ac:dyDescent="0.2">
      <c r="A9344" s="132"/>
      <c r="B9344" s="133"/>
      <c r="C9344" s="92"/>
      <c r="D9344" s="134"/>
      <c r="E9344" s="132"/>
      <c r="F9344" s="135"/>
      <c r="G9344" s="135"/>
      <c r="H9344" s="136"/>
    </row>
    <row r="9345" spans="1:8" x14ac:dyDescent="0.2">
      <c r="A9345" s="132"/>
      <c r="B9345" s="133"/>
      <c r="C9345" s="92"/>
      <c r="D9345" s="134"/>
      <c r="E9345" s="132"/>
      <c r="F9345" s="135"/>
      <c r="G9345" s="135"/>
      <c r="H9345" s="136"/>
    </row>
    <row r="9346" spans="1:8" x14ac:dyDescent="0.2">
      <c r="A9346" s="132"/>
      <c r="B9346" s="133"/>
      <c r="C9346" s="92"/>
      <c r="D9346" s="134"/>
      <c r="E9346" s="132"/>
      <c r="F9346" s="135"/>
      <c r="G9346" s="135"/>
      <c r="H9346" s="136"/>
    </row>
    <row r="9347" spans="1:8" x14ac:dyDescent="0.2">
      <c r="A9347" s="132"/>
      <c r="B9347" s="133"/>
      <c r="C9347" s="92"/>
      <c r="D9347" s="134"/>
      <c r="E9347" s="132"/>
      <c r="F9347" s="135"/>
      <c r="G9347" s="135"/>
      <c r="H9347" s="136"/>
    </row>
    <row r="9348" spans="1:8" x14ac:dyDescent="0.2">
      <c r="A9348" s="132"/>
      <c r="B9348" s="133"/>
      <c r="C9348" s="92"/>
      <c r="D9348" s="134"/>
      <c r="E9348" s="132"/>
      <c r="F9348" s="135"/>
      <c r="G9348" s="135"/>
      <c r="H9348" s="136"/>
    </row>
    <row r="9349" spans="1:8" x14ac:dyDescent="0.2">
      <c r="A9349" s="132"/>
      <c r="B9349" s="133"/>
      <c r="C9349" s="92"/>
      <c r="D9349" s="134"/>
      <c r="E9349" s="132"/>
      <c r="F9349" s="135"/>
      <c r="G9349" s="135"/>
      <c r="H9349" s="136"/>
    </row>
    <row r="9350" spans="1:8" x14ac:dyDescent="0.2">
      <c r="A9350" s="132"/>
      <c r="B9350" s="133"/>
      <c r="C9350" s="92"/>
      <c r="D9350" s="134"/>
      <c r="E9350" s="132"/>
      <c r="F9350" s="135"/>
      <c r="G9350" s="135"/>
      <c r="H9350" s="136"/>
    </row>
    <row r="9351" spans="1:8" x14ac:dyDescent="0.2">
      <c r="A9351" s="132"/>
      <c r="B9351" s="133"/>
      <c r="C9351" s="92"/>
      <c r="D9351" s="134"/>
      <c r="E9351" s="132"/>
      <c r="F9351" s="135"/>
      <c r="G9351" s="135"/>
      <c r="H9351" s="136"/>
    </row>
    <row r="9352" spans="1:8" x14ac:dyDescent="0.2">
      <c r="A9352" s="132"/>
      <c r="B9352" s="133"/>
      <c r="C9352" s="92"/>
      <c r="D9352" s="134"/>
      <c r="E9352" s="132"/>
      <c r="F9352" s="135"/>
      <c r="G9352" s="135"/>
      <c r="H9352" s="136"/>
    </row>
    <row r="9353" spans="1:8" x14ac:dyDescent="0.2">
      <c r="A9353" s="132"/>
      <c r="B9353" s="133"/>
      <c r="C9353" s="92"/>
      <c r="D9353" s="134"/>
      <c r="E9353" s="132"/>
      <c r="F9353" s="135"/>
      <c r="G9353" s="135"/>
      <c r="H9353" s="136"/>
    </row>
    <row r="9354" spans="1:8" x14ac:dyDescent="0.2">
      <c r="A9354" s="132"/>
      <c r="B9354" s="133"/>
      <c r="C9354" s="92"/>
      <c r="D9354" s="134"/>
      <c r="E9354" s="132"/>
      <c r="F9354" s="135"/>
      <c r="G9354" s="135"/>
      <c r="H9354" s="136"/>
    </row>
    <row r="9355" spans="1:8" x14ac:dyDescent="0.2">
      <c r="A9355" s="132"/>
      <c r="B9355" s="133"/>
      <c r="C9355" s="92"/>
      <c r="D9355" s="134"/>
      <c r="E9355" s="132"/>
      <c r="F9355" s="135"/>
      <c r="G9355" s="135"/>
      <c r="H9355" s="136"/>
    </row>
    <row r="9356" spans="1:8" x14ac:dyDescent="0.2">
      <c r="A9356" s="132"/>
      <c r="B9356" s="133"/>
      <c r="C9356" s="92"/>
      <c r="D9356" s="134"/>
      <c r="E9356" s="132"/>
      <c r="F9356" s="135"/>
      <c r="G9356" s="135"/>
      <c r="H9356" s="136"/>
    </row>
    <row r="9357" spans="1:8" x14ac:dyDescent="0.2">
      <c r="A9357" s="132"/>
      <c r="B9357" s="133"/>
      <c r="C9357" s="92"/>
      <c r="D9357" s="134"/>
      <c r="E9357" s="132"/>
      <c r="F9357" s="135"/>
      <c r="G9357" s="135"/>
      <c r="H9357" s="136"/>
    </row>
    <row r="9358" spans="1:8" x14ac:dyDescent="0.2">
      <c r="A9358" s="132"/>
      <c r="B9358" s="133"/>
      <c r="C9358" s="92"/>
      <c r="D9358" s="134"/>
      <c r="E9358" s="132"/>
      <c r="F9358" s="135"/>
      <c r="G9358" s="135"/>
      <c r="H9358" s="136"/>
    </row>
    <row r="9359" spans="1:8" x14ac:dyDescent="0.2">
      <c r="A9359" s="132"/>
      <c r="B9359" s="133"/>
      <c r="C9359" s="92"/>
      <c r="D9359" s="134"/>
      <c r="E9359" s="132"/>
      <c r="F9359" s="135"/>
      <c r="G9359" s="135"/>
      <c r="H9359" s="136"/>
    </row>
    <row r="9360" spans="1:8" x14ac:dyDescent="0.2">
      <c r="A9360" s="132"/>
      <c r="B9360" s="133"/>
      <c r="C9360" s="92"/>
      <c r="D9360" s="134"/>
      <c r="E9360" s="132"/>
      <c r="F9360" s="135"/>
      <c r="G9360" s="135"/>
      <c r="H9360" s="136"/>
    </row>
    <row r="9361" spans="1:8" x14ac:dyDescent="0.2">
      <c r="A9361" s="132"/>
      <c r="B9361" s="133"/>
      <c r="C9361" s="92"/>
      <c r="D9361" s="134"/>
      <c r="E9361" s="132"/>
      <c r="F9361" s="135"/>
      <c r="G9361" s="135"/>
      <c r="H9361" s="136"/>
    </row>
    <row r="9362" spans="1:8" x14ac:dyDescent="0.2">
      <c r="A9362" s="132"/>
      <c r="B9362" s="133"/>
      <c r="C9362" s="92"/>
      <c r="D9362" s="134"/>
      <c r="E9362" s="132"/>
      <c r="F9362" s="135"/>
      <c r="G9362" s="135"/>
      <c r="H9362" s="136"/>
    </row>
    <row r="9363" spans="1:8" x14ac:dyDescent="0.2">
      <c r="A9363" s="132"/>
      <c r="B9363" s="133"/>
      <c r="C9363" s="92"/>
      <c r="D9363" s="134"/>
      <c r="E9363" s="132"/>
      <c r="F9363" s="135"/>
      <c r="G9363" s="135"/>
      <c r="H9363" s="136"/>
    </row>
    <row r="9364" spans="1:8" x14ac:dyDescent="0.2">
      <c r="A9364" s="132"/>
      <c r="B9364" s="133"/>
      <c r="C9364" s="92"/>
      <c r="D9364" s="134"/>
      <c r="E9364" s="132"/>
      <c r="F9364" s="135"/>
      <c r="G9364" s="135"/>
      <c r="H9364" s="136"/>
    </row>
    <row r="9365" spans="1:8" x14ac:dyDescent="0.2">
      <c r="A9365" s="132"/>
      <c r="B9365" s="133"/>
      <c r="C9365" s="92"/>
      <c r="D9365" s="134"/>
      <c r="E9365" s="132"/>
      <c r="F9365" s="135"/>
      <c r="G9365" s="135"/>
      <c r="H9365" s="136"/>
    </row>
    <row r="9366" spans="1:8" x14ac:dyDescent="0.2">
      <c r="A9366" s="132"/>
      <c r="B9366" s="133"/>
      <c r="C9366" s="92"/>
      <c r="D9366" s="134"/>
      <c r="E9366" s="132"/>
      <c r="F9366" s="135"/>
      <c r="G9366" s="135"/>
      <c r="H9366" s="136"/>
    </row>
    <row r="9367" spans="1:8" x14ac:dyDescent="0.2">
      <c r="A9367" s="132"/>
      <c r="B9367" s="133"/>
      <c r="C9367" s="92"/>
      <c r="D9367" s="134"/>
      <c r="E9367" s="132"/>
      <c r="F9367" s="135"/>
      <c r="G9367" s="135"/>
      <c r="H9367" s="136"/>
    </row>
    <row r="9368" spans="1:8" x14ac:dyDescent="0.2">
      <c r="A9368" s="132"/>
      <c r="B9368" s="133"/>
      <c r="C9368" s="92"/>
      <c r="D9368" s="134"/>
      <c r="E9368" s="132"/>
      <c r="F9368" s="135"/>
      <c r="G9368" s="135"/>
      <c r="H9368" s="136"/>
    </row>
    <row r="9369" spans="1:8" x14ac:dyDescent="0.2">
      <c r="A9369" s="132"/>
      <c r="B9369" s="133"/>
      <c r="C9369" s="92"/>
      <c r="D9369" s="134"/>
      <c r="E9369" s="132"/>
      <c r="F9369" s="135"/>
      <c r="G9369" s="135"/>
      <c r="H9369" s="136"/>
    </row>
    <row r="9370" spans="1:8" x14ac:dyDescent="0.2">
      <c r="A9370" s="132"/>
      <c r="B9370" s="133"/>
      <c r="C9370" s="92"/>
      <c r="D9370" s="134"/>
      <c r="E9370" s="132"/>
      <c r="F9370" s="135"/>
      <c r="G9370" s="135"/>
      <c r="H9370" s="136"/>
    </row>
    <row r="9371" spans="1:8" x14ac:dyDescent="0.2">
      <c r="A9371" s="132"/>
      <c r="B9371" s="133"/>
      <c r="C9371" s="92"/>
      <c r="D9371" s="134"/>
      <c r="E9371" s="132"/>
      <c r="F9371" s="135"/>
      <c r="G9371" s="135"/>
      <c r="H9371" s="136"/>
    </row>
    <row r="9372" spans="1:8" x14ac:dyDescent="0.2">
      <c r="A9372" s="132"/>
      <c r="B9372" s="133"/>
      <c r="C9372" s="92"/>
      <c r="D9372" s="134"/>
      <c r="E9372" s="132"/>
      <c r="F9372" s="135"/>
      <c r="G9372" s="135"/>
      <c r="H9372" s="136"/>
    </row>
    <row r="9373" spans="1:8" x14ac:dyDescent="0.2">
      <c r="A9373" s="132"/>
      <c r="B9373" s="133"/>
      <c r="C9373" s="92"/>
      <c r="D9373" s="134"/>
      <c r="E9373" s="132"/>
      <c r="F9373" s="135"/>
      <c r="G9373" s="135"/>
      <c r="H9373" s="136"/>
    </row>
    <row r="9374" spans="1:8" x14ac:dyDescent="0.2">
      <c r="A9374" s="132"/>
      <c r="B9374" s="133"/>
      <c r="C9374" s="92"/>
      <c r="D9374" s="134"/>
      <c r="E9374" s="132"/>
      <c r="F9374" s="135"/>
      <c r="G9374" s="135"/>
      <c r="H9374" s="136"/>
    </row>
    <row r="9375" spans="1:8" x14ac:dyDescent="0.2">
      <c r="A9375" s="132"/>
      <c r="B9375" s="133"/>
      <c r="C9375" s="92"/>
      <c r="D9375" s="134"/>
      <c r="E9375" s="132"/>
      <c r="F9375" s="135"/>
      <c r="G9375" s="135"/>
      <c r="H9375" s="136"/>
    </row>
    <row r="9376" spans="1:8" x14ac:dyDescent="0.2">
      <c r="A9376" s="132"/>
      <c r="B9376" s="133"/>
      <c r="C9376" s="92"/>
      <c r="D9376" s="134"/>
      <c r="E9376" s="132"/>
      <c r="F9376" s="135"/>
      <c r="G9376" s="135"/>
      <c r="H9376" s="136"/>
    </row>
    <row r="9377" spans="1:8" x14ac:dyDescent="0.2">
      <c r="A9377" s="132"/>
      <c r="B9377" s="133"/>
      <c r="C9377" s="92"/>
      <c r="D9377" s="134"/>
      <c r="E9377" s="132"/>
      <c r="F9377" s="135"/>
      <c r="G9377" s="135"/>
      <c r="H9377" s="136"/>
    </row>
    <row r="9378" spans="1:8" x14ac:dyDescent="0.2">
      <c r="A9378" s="132"/>
      <c r="B9378" s="133"/>
      <c r="C9378" s="92"/>
      <c r="D9378" s="134"/>
      <c r="E9378" s="132"/>
      <c r="F9378" s="135"/>
      <c r="G9378" s="135"/>
      <c r="H9378" s="136"/>
    </row>
    <row r="9379" spans="1:8" x14ac:dyDescent="0.2">
      <c r="A9379" s="132"/>
      <c r="B9379" s="133"/>
      <c r="C9379" s="92"/>
      <c r="D9379" s="134"/>
      <c r="E9379" s="132"/>
      <c r="F9379" s="135"/>
      <c r="G9379" s="135"/>
      <c r="H9379" s="136"/>
    </row>
    <row r="9380" spans="1:8" x14ac:dyDescent="0.2">
      <c r="A9380" s="132"/>
      <c r="B9380" s="133"/>
      <c r="C9380" s="92"/>
      <c r="D9380" s="134"/>
      <c r="E9380" s="132"/>
      <c r="F9380" s="135"/>
      <c r="G9380" s="135"/>
      <c r="H9380" s="136"/>
    </row>
    <row r="9381" spans="1:8" x14ac:dyDescent="0.2">
      <c r="A9381" s="132"/>
      <c r="B9381" s="133"/>
      <c r="C9381" s="92"/>
      <c r="D9381" s="134"/>
      <c r="E9381" s="132"/>
      <c r="F9381" s="135"/>
      <c r="G9381" s="135"/>
      <c r="H9381" s="136"/>
    </row>
    <row r="9382" spans="1:8" x14ac:dyDescent="0.2">
      <c r="A9382" s="132"/>
      <c r="B9382" s="133"/>
      <c r="C9382" s="92"/>
      <c r="D9382" s="134"/>
      <c r="E9382" s="132"/>
      <c r="F9382" s="135"/>
      <c r="G9382" s="135"/>
      <c r="H9382" s="136"/>
    </row>
    <row r="9383" spans="1:8" x14ac:dyDescent="0.2">
      <c r="A9383" s="132"/>
      <c r="B9383" s="133"/>
      <c r="C9383" s="92"/>
      <c r="D9383" s="134"/>
      <c r="E9383" s="132"/>
      <c r="F9383" s="135"/>
      <c r="G9383" s="135"/>
      <c r="H9383" s="136"/>
    </row>
    <row r="9384" spans="1:8" x14ac:dyDescent="0.2">
      <c r="A9384" s="132"/>
      <c r="B9384" s="133"/>
      <c r="C9384" s="92"/>
      <c r="D9384" s="134"/>
      <c r="E9384" s="132"/>
      <c r="F9384" s="135"/>
      <c r="G9384" s="135"/>
      <c r="H9384" s="136"/>
    </row>
    <row r="9385" spans="1:8" x14ac:dyDescent="0.2">
      <c r="A9385" s="132"/>
      <c r="B9385" s="133"/>
      <c r="C9385" s="92"/>
      <c r="D9385" s="134"/>
      <c r="E9385" s="132"/>
      <c r="F9385" s="135"/>
      <c r="G9385" s="135"/>
      <c r="H9385" s="136"/>
    </row>
    <row r="9386" spans="1:8" x14ac:dyDescent="0.2">
      <c r="A9386" s="132"/>
      <c r="B9386" s="133"/>
      <c r="C9386" s="92"/>
      <c r="D9386" s="134"/>
      <c r="E9386" s="132"/>
      <c r="F9386" s="135"/>
      <c r="G9386" s="135"/>
      <c r="H9386" s="136"/>
    </row>
    <row r="9387" spans="1:8" x14ac:dyDescent="0.2">
      <c r="A9387" s="132"/>
      <c r="B9387" s="133"/>
      <c r="C9387" s="92"/>
      <c r="D9387" s="134"/>
      <c r="E9387" s="132"/>
      <c r="F9387" s="135"/>
      <c r="G9387" s="135"/>
      <c r="H9387" s="136"/>
    </row>
    <row r="9388" spans="1:8" x14ac:dyDescent="0.2">
      <c r="A9388" s="132"/>
      <c r="B9388" s="133"/>
      <c r="C9388" s="92"/>
      <c r="D9388" s="134"/>
      <c r="E9388" s="132"/>
      <c r="F9388" s="135"/>
      <c r="G9388" s="135"/>
      <c r="H9388" s="136"/>
    </row>
    <row r="9389" spans="1:8" x14ac:dyDescent="0.2">
      <c r="A9389" s="132"/>
      <c r="B9389" s="133"/>
      <c r="C9389" s="92"/>
      <c r="D9389" s="134"/>
      <c r="E9389" s="132"/>
      <c r="F9389" s="135"/>
      <c r="G9389" s="135"/>
      <c r="H9389" s="136"/>
    </row>
    <row r="9390" spans="1:8" x14ac:dyDescent="0.2">
      <c r="A9390" s="132"/>
      <c r="B9390" s="133"/>
      <c r="C9390" s="92"/>
      <c r="D9390" s="134"/>
      <c r="E9390" s="132"/>
      <c r="F9390" s="135"/>
      <c r="G9390" s="135"/>
      <c r="H9390" s="136"/>
    </row>
    <row r="9391" spans="1:8" x14ac:dyDescent="0.2">
      <c r="A9391" s="132"/>
      <c r="B9391" s="133"/>
      <c r="C9391" s="92"/>
      <c r="D9391" s="134"/>
      <c r="E9391" s="132"/>
      <c r="F9391" s="135"/>
      <c r="G9391" s="135"/>
      <c r="H9391" s="136"/>
    </row>
    <row r="9392" spans="1:8" x14ac:dyDescent="0.2">
      <c r="A9392" s="132"/>
      <c r="B9392" s="133"/>
      <c r="C9392" s="92"/>
      <c r="D9392" s="134"/>
      <c r="E9392" s="132"/>
      <c r="F9392" s="135"/>
      <c r="G9392" s="135"/>
      <c r="H9392" s="136"/>
    </row>
    <row r="9393" spans="1:8" x14ac:dyDescent="0.2">
      <c r="A9393" s="132"/>
      <c r="B9393" s="133"/>
      <c r="C9393" s="92"/>
      <c r="D9393" s="134"/>
      <c r="E9393" s="132"/>
      <c r="F9393" s="135"/>
      <c r="G9393" s="135"/>
      <c r="H9393" s="136"/>
    </row>
    <row r="9394" spans="1:8" x14ac:dyDescent="0.2">
      <c r="A9394" s="132"/>
      <c r="B9394" s="133"/>
      <c r="C9394" s="92"/>
      <c r="D9394" s="134"/>
      <c r="E9394" s="132"/>
      <c r="F9394" s="135"/>
      <c r="G9394" s="135"/>
      <c r="H9394" s="136"/>
    </row>
    <row r="9395" spans="1:8" x14ac:dyDescent="0.2">
      <c r="A9395" s="132"/>
      <c r="B9395" s="133"/>
      <c r="C9395" s="92"/>
      <c r="D9395" s="134"/>
      <c r="E9395" s="132"/>
      <c r="F9395" s="135"/>
      <c r="G9395" s="135"/>
      <c r="H9395" s="136"/>
    </row>
    <row r="9396" spans="1:8" x14ac:dyDescent="0.2">
      <c r="A9396" s="132"/>
      <c r="B9396" s="133"/>
      <c r="C9396" s="92"/>
      <c r="D9396" s="134"/>
      <c r="E9396" s="132"/>
      <c r="F9396" s="135"/>
      <c r="G9396" s="135"/>
      <c r="H9396" s="136"/>
    </row>
    <row r="9397" spans="1:8" x14ac:dyDescent="0.2">
      <c r="A9397" s="132"/>
      <c r="B9397" s="133"/>
      <c r="C9397" s="92"/>
      <c r="D9397" s="134"/>
      <c r="E9397" s="132"/>
      <c r="F9397" s="135"/>
      <c r="G9397" s="135"/>
      <c r="H9397" s="136"/>
    </row>
    <row r="9398" spans="1:8" x14ac:dyDescent="0.2">
      <c r="A9398" s="132"/>
      <c r="B9398" s="133"/>
      <c r="C9398" s="92"/>
      <c r="D9398" s="134"/>
      <c r="E9398" s="132"/>
      <c r="F9398" s="135"/>
      <c r="G9398" s="135"/>
      <c r="H9398" s="136"/>
    </row>
    <row r="9399" spans="1:8" x14ac:dyDescent="0.2">
      <c r="A9399" s="132"/>
      <c r="B9399" s="133"/>
      <c r="C9399" s="92"/>
      <c r="D9399" s="134"/>
      <c r="E9399" s="132"/>
      <c r="F9399" s="135"/>
      <c r="G9399" s="135"/>
      <c r="H9399" s="136"/>
    </row>
    <row r="9400" spans="1:8" x14ac:dyDescent="0.2">
      <c r="A9400" s="132"/>
      <c r="B9400" s="133"/>
      <c r="C9400" s="92"/>
      <c r="D9400" s="134"/>
      <c r="E9400" s="132"/>
      <c r="F9400" s="135"/>
      <c r="G9400" s="135"/>
      <c r="H9400" s="136"/>
    </row>
    <row r="9401" spans="1:8" x14ac:dyDescent="0.2">
      <c r="A9401" s="132"/>
      <c r="B9401" s="133"/>
      <c r="C9401" s="92"/>
      <c r="D9401" s="134"/>
      <c r="E9401" s="132"/>
      <c r="F9401" s="135"/>
      <c r="G9401" s="135"/>
      <c r="H9401" s="136"/>
    </row>
    <row r="9402" spans="1:8" x14ac:dyDescent="0.2">
      <c r="A9402" s="132"/>
      <c r="B9402" s="133"/>
      <c r="C9402" s="92"/>
      <c r="D9402" s="134"/>
      <c r="E9402" s="132"/>
      <c r="F9402" s="135"/>
      <c r="G9402" s="135"/>
      <c r="H9402" s="136"/>
    </row>
    <row r="9403" spans="1:8" x14ac:dyDescent="0.2">
      <c r="A9403" s="132"/>
      <c r="B9403" s="133"/>
      <c r="C9403" s="92"/>
      <c r="D9403" s="134"/>
      <c r="E9403" s="132"/>
      <c r="F9403" s="135"/>
      <c r="G9403" s="135"/>
      <c r="H9403" s="136"/>
    </row>
    <row r="9404" spans="1:8" x14ac:dyDescent="0.2">
      <c r="A9404" s="132"/>
      <c r="B9404" s="133"/>
      <c r="C9404" s="92"/>
      <c r="D9404" s="134"/>
      <c r="E9404" s="132"/>
      <c r="F9404" s="135"/>
      <c r="G9404" s="135"/>
      <c r="H9404" s="136"/>
    </row>
    <row r="9405" spans="1:8" x14ac:dyDescent="0.2">
      <c r="A9405" s="132"/>
      <c r="B9405" s="133"/>
      <c r="C9405" s="92"/>
      <c r="D9405" s="134"/>
      <c r="E9405" s="132"/>
      <c r="F9405" s="135"/>
      <c r="G9405" s="135"/>
      <c r="H9405" s="136"/>
    </row>
    <row r="9406" spans="1:8" x14ac:dyDescent="0.2">
      <c r="A9406" s="132"/>
      <c r="B9406" s="133"/>
      <c r="C9406" s="92"/>
      <c r="D9406" s="134"/>
      <c r="E9406" s="132"/>
      <c r="F9406" s="135"/>
      <c r="G9406" s="135"/>
      <c r="H9406" s="136"/>
    </row>
    <row r="9407" spans="1:8" x14ac:dyDescent="0.2">
      <c r="A9407" s="132"/>
      <c r="B9407" s="133"/>
      <c r="C9407" s="92"/>
      <c r="D9407" s="134"/>
      <c r="E9407" s="132"/>
      <c r="F9407" s="135"/>
      <c r="G9407" s="135"/>
      <c r="H9407" s="136"/>
    </row>
    <row r="9408" spans="1:8" x14ac:dyDescent="0.2">
      <c r="A9408" s="132"/>
      <c r="B9408" s="133"/>
      <c r="C9408" s="92"/>
      <c r="D9408" s="134"/>
      <c r="E9408" s="132"/>
      <c r="F9408" s="135"/>
      <c r="G9408" s="135"/>
      <c r="H9408" s="136"/>
    </row>
    <row r="9409" spans="1:8" x14ac:dyDescent="0.2">
      <c r="A9409" s="132"/>
      <c r="B9409" s="133"/>
      <c r="C9409" s="92"/>
      <c r="D9409" s="134"/>
      <c r="E9409" s="132"/>
      <c r="F9409" s="135"/>
      <c r="G9409" s="135"/>
      <c r="H9409" s="136"/>
    </row>
    <row r="9410" spans="1:8" x14ac:dyDescent="0.2">
      <c r="A9410" s="132"/>
      <c r="B9410" s="133"/>
      <c r="C9410" s="92"/>
      <c r="D9410" s="134"/>
      <c r="E9410" s="132"/>
      <c r="F9410" s="135"/>
      <c r="G9410" s="135"/>
      <c r="H9410" s="136"/>
    </row>
    <row r="9411" spans="1:8" x14ac:dyDescent="0.2">
      <c r="A9411" s="132"/>
      <c r="B9411" s="133"/>
      <c r="C9411" s="92"/>
      <c r="D9411" s="134"/>
      <c r="E9411" s="132"/>
      <c r="F9411" s="135"/>
      <c r="G9411" s="135"/>
      <c r="H9411" s="136"/>
    </row>
    <row r="9412" spans="1:8" x14ac:dyDescent="0.2">
      <c r="A9412" s="132"/>
      <c r="B9412" s="133"/>
      <c r="C9412" s="92"/>
      <c r="D9412" s="134"/>
      <c r="E9412" s="132"/>
      <c r="F9412" s="135"/>
      <c r="G9412" s="135"/>
      <c r="H9412" s="136"/>
    </row>
    <row r="9413" spans="1:8" x14ac:dyDescent="0.2">
      <c r="A9413" s="132"/>
      <c r="B9413" s="133"/>
      <c r="C9413" s="92"/>
      <c r="D9413" s="134"/>
      <c r="E9413" s="132"/>
      <c r="F9413" s="135"/>
      <c r="G9413" s="135"/>
      <c r="H9413" s="136"/>
    </row>
    <row r="9414" spans="1:8" x14ac:dyDescent="0.2">
      <c r="A9414" s="132"/>
      <c r="B9414" s="133"/>
      <c r="C9414" s="92"/>
      <c r="D9414" s="134"/>
      <c r="E9414" s="132"/>
      <c r="F9414" s="135"/>
      <c r="G9414" s="135"/>
      <c r="H9414" s="136"/>
    </row>
    <row r="9415" spans="1:8" x14ac:dyDescent="0.2">
      <c r="A9415" s="132"/>
      <c r="B9415" s="133"/>
      <c r="C9415" s="92"/>
      <c r="D9415" s="134"/>
      <c r="E9415" s="132"/>
      <c r="F9415" s="135"/>
      <c r="G9415" s="135"/>
      <c r="H9415" s="136"/>
    </row>
    <row r="9416" spans="1:8" x14ac:dyDescent="0.2">
      <c r="A9416" s="132"/>
      <c r="B9416" s="133"/>
      <c r="C9416" s="92"/>
      <c r="D9416" s="134"/>
      <c r="E9416" s="132"/>
      <c r="F9416" s="135"/>
      <c r="G9416" s="135"/>
      <c r="H9416" s="136"/>
    </row>
    <row r="9417" spans="1:8" x14ac:dyDescent="0.2">
      <c r="A9417" s="132"/>
      <c r="B9417" s="133"/>
      <c r="C9417" s="92"/>
      <c r="D9417" s="134"/>
      <c r="E9417" s="132"/>
      <c r="F9417" s="135"/>
      <c r="G9417" s="135"/>
      <c r="H9417" s="136"/>
    </row>
    <row r="9418" spans="1:8" x14ac:dyDescent="0.2">
      <c r="A9418" s="132"/>
      <c r="B9418" s="133"/>
      <c r="C9418" s="92"/>
      <c r="D9418" s="134"/>
      <c r="E9418" s="132"/>
      <c r="F9418" s="135"/>
      <c r="G9418" s="135"/>
      <c r="H9418" s="136"/>
    </row>
    <row r="9419" spans="1:8" x14ac:dyDescent="0.2">
      <c r="A9419" s="132"/>
      <c r="B9419" s="133"/>
      <c r="C9419" s="92"/>
      <c r="D9419" s="134"/>
      <c r="E9419" s="132"/>
      <c r="F9419" s="135"/>
      <c r="G9419" s="135"/>
      <c r="H9419" s="136"/>
    </row>
    <row r="9420" spans="1:8" x14ac:dyDescent="0.2">
      <c r="A9420" s="132"/>
      <c r="B9420" s="133"/>
      <c r="C9420" s="92"/>
      <c r="D9420" s="134"/>
      <c r="E9420" s="132"/>
      <c r="F9420" s="135"/>
      <c r="G9420" s="135"/>
      <c r="H9420" s="136"/>
    </row>
    <row r="9421" spans="1:8" x14ac:dyDescent="0.2">
      <c r="A9421" s="132"/>
      <c r="B9421" s="133"/>
      <c r="C9421" s="92"/>
      <c r="D9421" s="134"/>
      <c r="E9421" s="132"/>
      <c r="F9421" s="135"/>
      <c r="G9421" s="135"/>
      <c r="H9421" s="136"/>
    </row>
    <row r="9422" spans="1:8" x14ac:dyDescent="0.2">
      <c r="A9422" s="132"/>
      <c r="B9422" s="133"/>
      <c r="C9422" s="92"/>
      <c r="D9422" s="134"/>
      <c r="E9422" s="132"/>
      <c r="F9422" s="135"/>
      <c r="G9422" s="135"/>
      <c r="H9422" s="136"/>
    </row>
    <row r="9423" spans="1:8" x14ac:dyDescent="0.2">
      <c r="A9423" s="132"/>
      <c r="B9423" s="133"/>
      <c r="C9423" s="92"/>
      <c r="D9423" s="134"/>
      <c r="E9423" s="132"/>
      <c r="F9423" s="135"/>
      <c r="G9423" s="135"/>
      <c r="H9423" s="136"/>
    </row>
    <row r="9424" spans="1:8" x14ac:dyDescent="0.2">
      <c r="A9424" s="132"/>
      <c r="B9424" s="133"/>
      <c r="C9424" s="92"/>
      <c r="D9424" s="134"/>
      <c r="E9424" s="132"/>
      <c r="F9424" s="135"/>
      <c r="G9424" s="135"/>
      <c r="H9424" s="136"/>
    </row>
    <row r="9425" spans="1:8" x14ac:dyDescent="0.2">
      <c r="A9425" s="132"/>
      <c r="B9425" s="133"/>
      <c r="C9425" s="92"/>
      <c r="D9425" s="134"/>
      <c r="E9425" s="132"/>
      <c r="F9425" s="135"/>
      <c r="G9425" s="135"/>
      <c r="H9425" s="136"/>
    </row>
    <row r="9426" spans="1:8" x14ac:dyDescent="0.2">
      <c r="A9426" s="132"/>
      <c r="B9426" s="133"/>
      <c r="C9426" s="92"/>
      <c r="D9426" s="134"/>
      <c r="E9426" s="132"/>
      <c r="F9426" s="135"/>
      <c r="G9426" s="135"/>
      <c r="H9426" s="136"/>
    </row>
    <row r="9427" spans="1:8" x14ac:dyDescent="0.2">
      <c r="A9427" s="132"/>
      <c r="B9427" s="133"/>
      <c r="C9427" s="92"/>
      <c r="D9427" s="134"/>
      <c r="E9427" s="132"/>
      <c r="F9427" s="135"/>
      <c r="G9427" s="135"/>
      <c r="H9427" s="136"/>
    </row>
    <row r="9428" spans="1:8" x14ac:dyDescent="0.2">
      <c r="A9428" s="132"/>
      <c r="B9428" s="133"/>
      <c r="C9428" s="92"/>
      <c r="D9428" s="134"/>
      <c r="E9428" s="132"/>
      <c r="F9428" s="135"/>
      <c r="G9428" s="135"/>
      <c r="H9428" s="136"/>
    </row>
    <row r="9429" spans="1:8" x14ac:dyDescent="0.2">
      <c r="A9429" s="132"/>
      <c r="B9429" s="133"/>
      <c r="C9429" s="92"/>
      <c r="D9429" s="134"/>
      <c r="E9429" s="132"/>
      <c r="F9429" s="135"/>
      <c r="G9429" s="135"/>
      <c r="H9429" s="136"/>
    </row>
    <row r="9430" spans="1:8" x14ac:dyDescent="0.2">
      <c r="A9430" s="132"/>
      <c r="B9430" s="133"/>
      <c r="C9430" s="92"/>
      <c r="D9430" s="134"/>
      <c r="E9430" s="132"/>
      <c r="F9430" s="135"/>
      <c r="G9430" s="135"/>
      <c r="H9430" s="136"/>
    </row>
    <row r="9431" spans="1:8" x14ac:dyDescent="0.2">
      <c r="A9431" s="132"/>
      <c r="B9431" s="133"/>
      <c r="C9431" s="92"/>
      <c r="D9431" s="134"/>
      <c r="E9431" s="132"/>
      <c r="F9431" s="135"/>
      <c r="G9431" s="135"/>
      <c r="H9431" s="136"/>
    </row>
    <row r="9432" spans="1:8" x14ac:dyDescent="0.2">
      <c r="A9432" s="132"/>
      <c r="B9432" s="133"/>
      <c r="C9432" s="92"/>
      <c r="D9432" s="134"/>
      <c r="E9432" s="132"/>
      <c r="F9432" s="135"/>
      <c r="G9432" s="135"/>
      <c r="H9432" s="136"/>
    </row>
    <row r="9433" spans="1:8" x14ac:dyDescent="0.2">
      <c r="A9433" s="132"/>
      <c r="B9433" s="133"/>
      <c r="C9433" s="92"/>
      <c r="D9433" s="134"/>
      <c r="E9433" s="132"/>
      <c r="F9433" s="135"/>
      <c r="G9433" s="135"/>
      <c r="H9433" s="136"/>
    </row>
    <row r="9434" spans="1:8" x14ac:dyDescent="0.2">
      <c r="A9434" s="132"/>
      <c r="B9434" s="133"/>
      <c r="C9434" s="92"/>
      <c r="D9434" s="134"/>
      <c r="E9434" s="132"/>
      <c r="F9434" s="135"/>
      <c r="G9434" s="135"/>
      <c r="H9434" s="136"/>
    </row>
    <row r="9435" spans="1:8" x14ac:dyDescent="0.2">
      <c r="A9435" s="132"/>
      <c r="B9435" s="133"/>
      <c r="C9435" s="92"/>
      <c r="D9435" s="134"/>
      <c r="E9435" s="132"/>
      <c r="F9435" s="135"/>
      <c r="G9435" s="135"/>
      <c r="H9435" s="136"/>
    </row>
    <row r="9436" spans="1:8" x14ac:dyDescent="0.2">
      <c r="A9436" s="132"/>
      <c r="B9436" s="133"/>
      <c r="C9436" s="92"/>
      <c r="D9436" s="134"/>
      <c r="E9436" s="132"/>
      <c r="F9436" s="135"/>
      <c r="G9436" s="135"/>
      <c r="H9436" s="136"/>
    </row>
    <row r="9437" spans="1:8" x14ac:dyDescent="0.2">
      <c r="A9437" s="132"/>
      <c r="B9437" s="133"/>
      <c r="C9437" s="92"/>
      <c r="D9437" s="134"/>
      <c r="E9437" s="132"/>
      <c r="F9437" s="135"/>
      <c r="G9437" s="135"/>
      <c r="H9437" s="136"/>
    </row>
    <row r="9438" spans="1:8" x14ac:dyDescent="0.2">
      <c r="A9438" s="132"/>
      <c r="B9438" s="133"/>
      <c r="C9438" s="92"/>
      <c r="D9438" s="134"/>
      <c r="E9438" s="132"/>
      <c r="F9438" s="135"/>
      <c r="G9438" s="135"/>
      <c r="H9438" s="136"/>
    </row>
    <row r="9439" spans="1:8" x14ac:dyDescent="0.2">
      <c r="A9439" s="132"/>
      <c r="B9439" s="133"/>
      <c r="C9439" s="92"/>
      <c r="D9439" s="134"/>
      <c r="E9439" s="132"/>
      <c r="F9439" s="135"/>
      <c r="G9439" s="135"/>
      <c r="H9439" s="136"/>
    </row>
    <row r="9440" spans="1:8" x14ac:dyDescent="0.2">
      <c r="A9440" s="132"/>
      <c r="B9440" s="133"/>
      <c r="C9440" s="92"/>
      <c r="D9440" s="134"/>
      <c r="E9440" s="132"/>
      <c r="F9440" s="135"/>
      <c r="G9440" s="135"/>
      <c r="H9440" s="136"/>
    </row>
    <row r="9441" spans="1:8" x14ac:dyDescent="0.2">
      <c r="A9441" s="132"/>
      <c r="B9441" s="133"/>
      <c r="C9441" s="92"/>
      <c r="D9441" s="134"/>
      <c r="E9441" s="132"/>
      <c r="F9441" s="135"/>
      <c r="G9441" s="135"/>
      <c r="H9441" s="136"/>
    </row>
    <row r="9442" spans="1:8" x14ac:dyDescent="0.2">
      <c r="A9442" s="132"/>
      <c r="B9442" s="133"/>
      <c r="C9442" s="92"/>
      <c r="D9442" s="134"/>
      <c r="E9442" s="132"/>
      <c r="F9442" s="135"/>
      <c r="G9442" s="135"/>
      <c r="H9442" s="136"/>
    </row>
    <row r="9443" spans="1:8" x14ac:dyDescent="0.2">
      <c r="A9443" s="132"/>
      <c r="B9443" s="133"/>
      <c r="C9443" s="92"/>
      <c r="D9443" s="134"/>
      <c r="E9443" s="132"/>
      <c r="F9443" s="135"/>
      <c r="G9443" s="135"/>
      <c r="H9443" s="136"/>
    </row>
    <row r="9444" spans="1:8" x14ac:dyDescent="0.2">
      <c r="A9444" s="132"/>
      <c r="B9444" s="133"/>
      <c r="C9444" s="92"/>
      <c r="D9444" s="134"/>
      <c r="E9444" s="132"/>
      <c r="F9444" s="135"/>
      <c r="G9444" s="135"/>
      <c r="H9444" s="136"/>
    </row>
    <row r="9445" spans="1:8" x14ac:dyDescent="0.2">
      <c r="A9445" s="132"/>
      <c r="B9445" s="133"/>
      <c r="C9445" s="92"/>
      <c r="D9445" s="134"/>
      <c r="E9445" s="132"/>
      <c r="F9445" s="135"/>
      <c r="G9445" s="135"/>
      <c r="H9445" s="136"/>
    </row>
    <row r="9446" spans="1:8" x14ac:dyDescent="0.2">
      <c r="A9446" s="132"/>
      <c r="B9446" s="133"/>
      <c r="C9446" s="92"/>
      <c r="D9446" s="134"/>
      <c r="E9446" s="132"/>
      <c r="F9446" s="135"/>
      <c r="G9446" s="135"/>
      <c r="H9446" s="136"/>
    </row>
    <row r="9447" spans="1:8" x14ac:dyDescent="0.2">
      <c r="A9447" s="132"/>
      <c r="B9447" s="133"/>
      <c r="C9447" s="92"/>
      <c r="D9447" s="134"/>
      <c r="E9447" s="132"/>
      <c r="F9447" s="135"/>
      <c r="G9447" s="135"/>
      <c r="H9447" s="136"/>
    </row>
    <row r="9448" spans="1:8" x14ac:dyDescent="0.2">
      <c r="A9448" s="132"/>
      <c r="B9448" s="133"/>
      <c r="C9448" s="92"/>
      <c r="D9448" s="134"/>
      <c r="E9448" s="132"/>
      <c r="F9448" s="135"/>
      <c r="G9448" s="135"/>
      <c r="H9448" s="136"/>
    </row>
    <row r="9449" spans="1:8" x14ac:dyDescent="0.2">
      <c r="A9449" s="132"/>
      <c r="B9449" s="133"/>
      <c r="C9449" s="92"/>
      <c r="D9449" s="134"/>
      <c r="E9449" s="132"/>
      <c r="F9449" s="135"/>
      <c r="G9449" s="135"/>
      <c r="H9449" s="136"/>
    </row>
    <row r="9450" spans="1:8" x14ac:dyDescent="0.2">
      <c r="A9450" s="132"/>
      <c r="B9450" s="133"/>
      <c r="C9450" s="92"/>
      <c r="D9450" s="134"/>
      <c r="E9450" s="132"/>
      <c r="F9450" s="135"/>
      <c r="G9450" s="135"/>
      <c r="H9450" s="136"/>
    </row>
    <row r="9451" spans="1:8" x14ac:dyDescent="0.2">
      <c r="A9451" s="132"/>
      <c r="B9451" s="133"/>
      <c r="C9451" s="92"/>
      <c r="D9451" s="134"/>
      <c r="E9451" s="132"/>
      <c r="F9451" s="135"/>
      <c r="G9451" s="135"/>
      <c r="H9451" s="136"/>
    </row>
    <row r="9452" spans="1:8" x14ac:dyDescent="0.2">
      <c r="A9452" s="132"/>
      <c r="B9452" s="133"/>
      <c r="C9452" s="92"/>
      <c r="D9452" s="134"/>
      <c r="E9452" s="132"/>
      <c r="F9452" s="135"/>
      <c r="G9452" s="135"/>
      <c r="H9452" s="136"/>
    </row>
    <row r="9453" spans="1:8" x14ac:dyDescent="0.2">
      <c r="A9453" s="132"/>
      <c r="B9453" s="133"/>
      <c r="C9453" s="92"/>
      <c r="D9453" s="134"/>
      <c r="E9453" s="132"/>
      <c r="F9453" s="135"/>
      <c r="G9453" s="135"/>
      <c r="H9453" s="136"/>
    </row>
    <row r="9454" spans="1:8" x14ac:dyDescent="0.2">
      <c r="A9454" s="132"/>
      <c r="B9454" s="133"/>
      <c r="C9454" s="92"/>
      <c r="D9454" s="134"/>
      <c r="E9454" s="132"/>
      <c r="F9454" s="135"/>
      <c r="G9454" s="135"/>
      <c r="H9454" s="136"/>
    </row>
    <row r="9455" spans="1:8" x14ac:dyDescent="0.2">
      <c r="A9455" s="132"/>
      <c r="B9455" s="133"/>
      <c r="C9455" s="92"/>
      <c r="D9455" s="134"/>
      <c r="E9455" s="132"/>
      <c r="F9455" s="135"/>
      <c r="G9455" s="135"/>
      <c r="H9455" s="136"/>
    </row>
    <row r="9456" spans="1:8" x14ac:dyDescent="0.2">
      <c r="A9456" s="132"/>
      <c r="B9456" s="133"/>
      <c r="C9456" s="92"/>
      <c r="D9456" s="134"/>
      <c r="E9456" s="132"/>
      <c r="F9456" s="135"/>
      <c r="G9456" s="135"/>
      <c r="H9456" s="136"/>
    </row>
    <row r="9457" spans="1:8" x14ac:dyDescent="0.2">
      <c r="A9457" s="132"/>
      <c r="B9457" s="133"/>
      <c r="C9457" s="92"/>
      <c r="D9457" s="134"/>
      <c r="E9457" s="132"/>
      <c r="F9457" s="135"/>
      <c r="G9457" s="135"/>
      <c r="H9457" s="136"/>
    </row>
    <row r="9458" spans="1:8" x14ac:dyDescent="0.2">
      <c r="A9458" s="132"/>
      <c r="B9458" s="133"/>
      <c r="C9458" s="92"/>
      <c r="D9458" s="134"/>
      <c r="E9458" s="132"/>
      <c r="F9458" s="135"/>
      <c r="G9458" s="135"/>
      <c r="H9458" s="136"/>
    </row>
    <row r="9459" spans="1:8" x14ac:dyDescent="0.2">
      <c r="A9459" s="132"/>
      <c r="B9459" s="133"/>
      <c r="C9459" s="92"/>
      <c r="D9459" s="134"/>
      <c r="E9459" s="132"/>
      <c r="F9459" s="135"/>
      <c r="G9459" s="135"/>
      <c r="H9459" s="136"/>
    </row>
    <row r="9460" spans="1:8" x14ac:dyDescent="0.2">
      <c r="A9460" s="132"/>
      <c r="B9460" s="133"/>
      <c r="C9460" s="92"/>
      <c r="D9460" s="134"/>
      <c r="E9460" s="132"/>
      <c r="F9460" s="135"/>
      <c r="G9460" s="135"/>
      <c r="H9460" s="136"/>
    </row>
    <row r="9461" spans="1:8" x14ac:dyDescent="0.2">
      <c r="A9461" s="132"/>
      <c r="B9461" s="133"/>
      <c r="C9461" s="92"/>
      <c r="D9461" s="134"/>
      <c r="E9461" s="132"/>
      <c r="F9461" s="135"/>
      <c r="G9461" s="135"/>
      <c r="H9461" s="136"/>
    </row>
    <row r="9462" spans="1:8" x14ac:dyDescent="0.2">
      <c r="A9462" s="132"/>
      <c r="B9462" s="133"/>
      <c r="C9462" s="92"/>
      <c r="D9462" s="134"/>
      <c r="E9462" s="132"/>
      <c r="F9462" s="135"/>
      <c r="G9462" s="135"/>
      <c r="H9462" s="136"/>
    </row>
    <row r="9463" spans="1:8" x14ac:dyDescent="0.2">
      <c r="A9463" s="132"/>
      <c r="B9463" s="133"/>
      <c r="C9463" s="92"/>
      <c r="D9463" s="134"/>
      <c r="E9463" s="132"/>
      <c r="F9463" s="135"/>
      <c r="G9463" s="135"/>
      <c r="H9463" s="136"/>
    </row>
    <row r="9464" spans="1:8" x14ac:dyDescent="0.2">
      <c r="A9464" s="132"/>
      <c r="B9464" s="133"/>
      <c r="C9464" s="92"/>
      <c r="D9464" s="134"/>
      <c r="E9464" s="132"/>
      <c r="F9464" s="135"/>
      <c r="G9464" s="135"/>
      <c r="H9464" s="136"/>
    </row>
    <row r="9465" spans="1:8" x14ac:dyDescent="0.2">
      <c r="A9465" s="132"/>
      <c r="B9465" s="133"/>
      <c r="C9465" s="92"/>
      <c r="D9465" s="134"/>
      <c r="E9465" s="132"/>
      <c r="F9465" s="135"/>
      <c r="G9465" s="135"/>
      <c r="H9465" s="136"/>
    </row>
    <row r="9466" spans="1:8" x14ac:dyDescent="0.2">
      <c r="A9466" s="132"/>
      <c r="B9466" s="133"/>
      <c r="C9466" s="92"/>
      <c r="D9466" s="134"/>
      <c r="E9466" s="132"/>
      <c r="F9466" s="135"/>
      <c r="G9466" s="135"/>
      <c r="H9466" s="136"/>
    </row>
    <row r="9467" spans="1:8" x14ac:dyDescent="0.2">
      <c r="A9467" s="132"/>
      <c r="B9467" s="133"/>
      <c r="C9467" s="92"/>
      <c r="D9467" s="134"/>
      <c r="E9467" s="132"/>
      <c r="F9467" s="135"/>
      <c r="G9467" s="135"/>
      <c r="H9467" s="136"/>
    </row>
    <row r="9468" spans="1:8" x14ac:dyDescent="0.2">
      <c r="A9468" s="132"/>
      <c r="B9468" s="133"/>
      <c r="C9468" s="92"/>
      <c r="D9468" s="134"/>
      <c r="E9468" s="132"/>
      <c r="F9468" s="135"/>
      <c r="G9468" s="135"/>
      <c r="H9468" s="136"/>
    </row>
    <row r="9469" spans="1:8" x14ac:dyDescent="0.2">
      <c r="A9469" s="132"/>
      <c r="B9469" s="133"/>
      <c r="C9469" s="92"/>
      <c r="D9469" s="134"/>
      <c r="E9469" s="132"/>
      <c r="F9469" s="135"/>
      <c r="G9469" s="135"/>
      <c r="H9469" s="136"/>
    </row>
    <row r="9470" spans="1:8" x14ac:dyDescent="0.2">
      <c r="A9470" s="132"/>
      <c r="B9470" s="133"/>
      <c r="C9470" s="92"/>
      <c r="D9470" s="134"/>
      <c r="E9470" s="132"/>
      <c r="F9470" s="135"/>
      <c r="G9470" s="135"/>
      <c r="H9470" s="136"/>
    </row>
    <row r="9471" spans="1:8" x14ac:dyDescent="0.2">
      <c r="A9471" s="132"/>
      <c r="B9471" s="133"/>
      <c r="C9471" s="92"/>
      <c r="D9471" s="134"/>
      <c r="E9471" s="132"/>
      <c r="F9471" s="135"/>
      <c r="G9471" s="135"/>
      <c r="H9471" s="136"/>
    </row>
    <row r="9472" spans="1:8" x14ac:dyDescent="0.2">
      <c r="A9472" s="132"/>
      <c r="B9472" s="133"/>
      <c r="C9472" s="92"/>
      <c r="D9472" s="134"/>
      <c r="E9472" s="132"/>
      <c r="F9472" s="135"/>
      <c r="G9472" s="135"/>
      <c r="H9472" s="136"/>
    </row>
    <row r="9473" spans="1:8" x14ac:dyDescent="0.2">
      <c r="A9473" s="132"/>
      <c r="B9473" s="133"/>
      <c r="C9473" s="92"/>
      <c r="D9473" s="134"/>
      <c r="E9473" s="132"/>
      <c r="F9473" s="135"/>
      <c r="G9473" s="135"/>
      <c r="H9473" s="136"/>
    </row>
    <row r="9474" spans="1:8" x14ac:dyDescent="0.2">
      <c r="A9474" s="132"/>
      <c r="B9474" s="133"/>
      <c r="C9474" s="92"/>
      <c r="D9474" s="134"/>
      <c r="E9474" s="132"/>
      <c r="F9474" s="135"/>
      <c r="G9474" s="135"/>
      <c r="H9474" s="136"/>
    </row>
    <row r="9475" spans="1:8" x14ac:dyDescent="0.2">
      <c r="A9475" s="132"/>
      <c r="B9475" s="133"/>
      <c r="C9475" s="92"/>
      <c r="D9475" s="134"/>
      <c r="E9475" s="132"/>
      <c r="F9475" s="135"/>
      <c r="G9475" s="135"/>
      <c r="H9475" s="136"/>
    </row>
    <row r="9476" spans="1:8" x14ac:dyDescent="0.2">
      <c r="A9476" s="132"/>
      <c r="B9476" s="133"/>
      <c r="C9476" s="92"/>
      <c r="D9476" s="134"/>
      <c r="E9476" s="132"/>
      <c r="F9476" s="135"/>
      <c r="G9476" s="135"/>
      <c r="H9476" s="136"/>
    </row>
    <row r="9477" spans="1:8" x14ac:dyDescent="0.2">
      <c r="A9477" s="132"/>
      <c r="B9477" s="133"/>
      <c r="C9477" s="92"/>
      <c r="D9477" s="134"/>
      <c r="E9477" s="132"/>
      <c r="F9477" s="135"/>
      <c r="G9477" s="135"/>
      <c r="H9477" s="136"/>
    </row>
    <row r="9478" spans="1:8" x14ac:dyDescent="0.2">
      <c r="A9478" s="132"/>
      <c r="B9478" s="133"/>
      <c r="C9478" s="92"/>
      <c r="D9478" s="134"/>
      <c r="E9478" s="132"/>
      <c r="F9478" s="135"/>
      <c r="G9478" s="135"/>
      <c r="H9478" s="136"/>
    </row>
    <row r="9479" spans="1:8" x14ac:dyDescent="0.2">
      <c r="A9479" s="132"/>
      <c r="B9479" s="133"/>
      <c r="C9479" s="92"/>
      <c r="D9479" s="134"/>
      <c r="E9479" s="132"/>
      <c r="F9479" s="135"/>
      <c r="G9479" s="135"/>
      <c r="H9479" s="136"/>
    </row>
    <row r="9480" spans="1:8" x14ac:dyDescent="0.2">
      <c r="A9480" s="132"/>
      <c r="B9480" s="133"/>
      <c r="C9480" s="92"/>
      <c r="D9480" s="134"/>
      <c r="E9480" s="132"/>
      <c r="F9480" s="135"/>
      <c r="G9480" s="135"/>
      <c r="H9480" s="136"/>
    </row>
    <row r="9481" spans="1:8" x14ac:dyDescent="0.2">
      <c r="A9481" s="132"/>
      <c r="B9481" s="133"/>
      <c r="C9481" s="92"/>
      <c r="D9481" s="134"/>
      <c r="E9481" s="132"/>
      <c r="F9481" s="135"/>
      <c r="G9481" s="135"/>
      <c r="H9481" s="136"/>
    </row>
    <row r="9482" spans="1:8" x14ac:dyDescent="0.2">
      <c r="A9482" s="132"/>
      <c r="B9482" s="133"/>
      <c r="C9482" s="92"/>
      <c r="D9482" s="134"/>
      <c r="E9482" s="132"/>
      <c r="F9482" s="135"/>
      <c r="G9482" s="135"/>
      <c r="H9482" s="136"/>
    </row>
    <row r="9483" spans="1:8" x14ac:dyDescent="0.2">
      <c r="A9483" s="132"/>
      <c r="B9483" s="133"/>
      <c r="C9483" s="92"/>
      <c r="D9483" s="134"/>
      <c r="E9483" s="132"/>
      <c r="F9483" s="135"/>
      <c r="G9483" s="135"/>
      <c r="H9483" s="136"/>
    </row>
    <row r="9484" spans="1:8" x14ac:dyDescent="0.2">
      <c r="A9484" s="132"/>
      <c r="B9484" s="133"/>
      <c r="C9484" s="92"/>
      <c r="D9484" s="134"/>
      <c r="E9484" s="132"/>
      <c r="F9484" s="135"/>
      <c r="G9484" s="135"/>
      <c r="H9484" s="136"/>
    </row>
    <row r="9485" spans="1:8" x14ac:dyDescent="0.2">
      <c r="A9485" s="132"/>
      <c r="B9485" s="133"/>
      <c r="C9485" s="92"/>
      <c r="D9485" s="134"/>
      <c r="E9485" s="132"/>
      <c r="F9485" s="135"/>
      <c r="G9485" s="135"/>
      <c r="H9485" s="136"/>
    </row>
    <row r="9486" spans="1:8" x14ac:dyDescent="0.2">
      <c r="A9486" s="132"/>
      <c r="B9486" s="133"/>
      <c r="C9486" s="92"/>
      <c r="D9486" s="134"/>
      <c r="E9486" s="132"/>
      <c r="F9486" s="135"/>
      <c r="G9486" s="135"/>
      <c r="H9486" s="136"/>
    </row>
    <row r="9487" spans="1:8" x14ac:dyDescent="0.2">
      <c r="A9487" s="132"/>
      <c r="B9487" s="133"/>
      <c r="C9487" s="92"/>
      <c r="D9487" s="134"/>
      <c r="E9487" s="132"/>
      <c r="F9487" s="135"/>
      <c r="G9487" s="135"/>
      <c r="H9487" s="136"/>
    </row>
    <row r="9488" spans="1:8" x14ac:dyDescent="0.2">
      <c r="A9488" s="132"/>
      <c r="B9488" s="133"/>
      <c r="C9488" s="92"/>
      <c r="D9488" s="134"/>
      <c r="E9488" s="132"/>
      <c r="F9488" s="135"/>
      <c r="G9488" s="135"/>
      <c r="H9488" s="136"/>
    </row>
    <row r="9489" spans="1:8" x14ac:dyDescent="0.2">
      <c r="A9489" s="132"/>
      <c r="B9489" s="133"/>
      <c r="C9489" s="92"/>
      <c r="D9489" s="134"/>
      <c r="E9489" s="132"/>
      <c r="F9489" s="135"/>
      <c r="G9489" s="135"/>
      <c r="H9489" s="136"/>
    </row>
    <row r="9490" spans="1:8" x14ac:dyDescent="0.2">
      <c r="A9490" s="132"/>
      <c r="B9490" s="133"/>
      <c r="C9490" s="92"/>
      <c r="D9490" s="134"/>
      <c r="E9490" s="132"/>
      <c r="F9490" s="135"/>
      <c r="G9490" s="135"/>
      <c r="H9490" s="136"/>
    </row>
    <row r="9491" spans="1:8" x14ac:dyDescent="0.2">
      <c r="A9491" s="132"/>
      <c r="B9491" s="133"/>
      <c r="C9491" s="92"/>
      <c r="D9491" s="134"/>
      <c r="E9491" s="132"/>
      <c r="F9491" s="135"/>
      <c r="G9491" s="135"/>
      <c r="H9491" s="136"/>
    </row>
    <row r="9492" spans="1:8" x14ac:dyDescent="0.2">
      <c r="A9492" s="132"/>
      <c r="B9492" s="133"/>
      <c r="C9492" s="92"/>
      <c r="D9492" s="134"/>
      <c r="E9492" s="132"/>
      <c r="F9492" s="135"/>
      <c r="G9492" s="135"/>
      <c r="H9492" s="136"/>
    </row>
    <row r="9493" spans="1:8" x14ac:dyDescent="0.2">
      <c r="A9493" s="132"/>
      <c r="B9493" s="133"/>
      <c r="C9493" s="92"/>
      <c r="D9493" s="134"/>
      <c r="E9493" s="132"/>
      <c r="F9493" s="135"/>
      <c r="G9493" s="135"/>
      <c r="H9493" s="136"/>
    </row>
    <row r="9494" spans="1:8" x14ac:dyDescent="0.2">
      <c r="A9494" s="132"/>
      <c r="B9494" s="133"/>
      <c r="C9494" s="92"/>
      <c r="D9494" s="134"/>
      <c r="E9494" s="132"/>
      <c r="F9494" s="135"/>
      <c r="G9494" s="135"/>
      <c r="H9494" s="136"/>
    </row>
    <row r="9495" spans="1:8" x14ac:dyDescent="0.2">
      <c r="A9495" s="132"/>
      <c r="B9495" s="133"/>
      <c r="C9495" s="92"/>
      <c r="D9495" s="134"/>
      <c r="E9495" s="132"/>
      <c r="F9495" s="135"/>
      <c r="G9495" s="135"/>
      <c r="H9495" s="136"/>
    </row>
    <row r="9496" spans="1:8" x14ac:dyDescent="0.2">
      <c r="A9496" s="132"/>
      <c r="B9496" s="133"/>
      <c r="C9496" s="92"/>
      <c r="D9496" s="134"/>
      <c r="E9496" s="132"/>
      <c r="F9496" s="135"/>
      <c r="G9496" s="135"/>
      <c r="H9496" s="136"/>
    </row>
    <row r="9497" spans="1:8" x14ac:dyDescent="0.2">
      <c r="A9497" s="132"/>
      <c r="B9497" s="133"/>
      <c r="C9497" s="92"/>
      <c r="D9497" s="134"/>
      <c r="E9497" s="132"/>
      <c r="F9497" s="135"/>
      <c r="G9497" s="135"/>
      <c r="H9497" s="136"/>
    </row>
    <row r="9498" spans="1:8" x14ac:dyDescent="0.2">
      <c r="A9498" s="132"/>
      <c r="B9498" s="133"/>
      <c r="C9498" s="92"/>
      <c r="D9498" s="134"/>
      <c r="E9498" s="132"/>
      <c r="F9498" s="135"/>
      <c r="G9498" s="135"/>
      <c r="H9498" s="136"/>
    </row>
    <row r="9499" spans="1:8" x14ac:dyDescent="0.2">
      <c r="A9499" s="132"/>
      <c r="B9499" s="133"/>
      <c r="C9499" s="92"/>
      <c r="D9499" s="134"/>
      <c r="E9499" s="132"/>
      <c r="F9499" s="135"/>
      <c r="G9499" s="135"/>
      <c r="H9499" s="136"/>
    </row>
    <row r="9500" spans="1:8" x14ac:dyDescent="0.2">
      <c r="A9500" s="132"/>
      <c r="B9500" s="133"/>
      <c r="C9500" s="92"/>
      <c r="D9500" s="134"/>
      <c r="E9500" s="132"/>
      <c r="F9500" s="135"/>
      <c r="G9500" s="135"/>
      <c r="H9500" s="136"/>
    </row>
    <row r="9501" spans="1:8" x14ac:dyDescent="0.2">
      <c r="A9501" s="132"/>
      <c r="B9501" s="133"/>
      <c r="C9501" s="92"/>
      <c r="D9501" s="134"/>
      <c r="E9501" s="132"/>
      <c r="F9501" s="135"/>
      <c r="G9501" s="135"/>
      <c r="H9501" s="136"/>
    </row>
    <row r="9502" spans="1:8" x14ac:dyDescent="0.2">
      <c r="A9502" s="132"/>
      <c r="B9502" s="133"/>
      <c r="C9502" s="92"/>
      <c r="D9502" s="134"/>
      <c r="E9502" s="132"/>
      <c r="F9502" s="135"/>
      <c r="G9502" s="135"/>
      <c r="H9502" s="136"/>
    </row>
    <row r="9503" spans="1:8" x14ac:dyDescent="0.2">
      <c r="A9503" s="132"/>
      <c r="B9503" s="133"/>
      <c r="C9503" s="92"/>
      <c r="D9503" s="134"/>
      <c r="E9503" s="132"/>
      <c r="F9503" s="135"/>
      <c r="G9503" s="135"/>
      <c r="H9503" s="136"/>
    </row>
    <row r="9504" spans="1:8" x14ac:dyDescent="0.2">
      <c r="A9504" s="132"/>
      <c r="B9504" s="133"/>
      <c r="C9504" s="92"/>
      <c r="D9504" s="134"/>
      <c r="E9504" s="132"/>
      <c r="F9504" s="135"/>
      <c r="G9504" s="135"/>
      <c r="H9504" s="136"/>
    </row>
    <row r="9505" spans="1:8" x14ac:dyDescent="0.2">
      <c r="A9505" s="132"/>
      <c r="B9505" s="133"/>
      <c r="C9505" s="92"/>
      <c r="D9505" s="134"/>
      <c r="E9505" s="132"/>
      <c r="F9505" s="135"/>
      <c r="G9505" s="135"/>
      <c r="H9505" s="136"/>
    </row>
    <row r="9506" spans="1:8" x14ac:dyDescent="0.2">
      <c r="A9506" s="132"/>
      <c r="B9506" s="133"/>
      <c r="C9506" s="92"/>
      <c r="D9506" s="134"/>
      <c r="E9506" s="132"/>
      <c r="F9506" s="135"/>
      <c r="G9506" s="135"/>
      <c r="H9506" s="136"/>
    </row>
    <row r="9507" spans="1:8" x14ac:dyDescent="0.2">
      <c r="A9507" s="132"/>
      <c r="B9507" s="133"/>
      <c r="C9507" s="92"/>
      <c r="D9507" s="134"/>
      <c r="E9507" s="132"/>
      <c r="F9507" s="135"/>
      <c r="G9507" s="135"/>
      <c r="H9507" s="136"/>
    </row>
    <row r="9508" spans="1:8" x14ac:dyDescent="0.2">
      <c r="A9508" s="132"/>
      <c r="B9508" s="133"/>
      <c r="C9508" s="92"/>
      <c r="D9508" s="134"/>
      <c r="E9508" s="132"/>
      <c r="F9508" s="135"/>
      <c r="G9508" s="135"/>
      <c r="H9508" s="136"/>
    </row>
    <row r="9509" spans="1:8" x14ac:dyDescent="0.2">
      <c r="A9509" s="132"/>
      <c r="B9509" s="133"/>
      <c r="C9509" s="92"/>
      <c r="D9509" s="134"/>
      <c r="E9509" s="132"/>
      <c r="F9509" s="135"/>
      <c r="G9509" s="135"/>
      <c r="H9509" s="136"/>
    </row>
    <row r="9510" spans="1:8" x14ac:dyDescent="0.2">
      <c r="A9510" s="132"/>
      <c r="B9510" s="133"/>
      <c r="C9510" s="92"/>
      <c r="D9510" s="134"/>
      <c r="E9510" s="132"/>
      <c r="F9510" s="135"/>
      <c r="G9510" s="135"/>
      <c r="H9510" s="136"/>
    </row>
    <row r="9511" spans="1:8" x14ac:dyDescent="0.2">
      <c r="A9511" s="132"/>
      <c r="B9511" s="133"/>
      <c r="C9511" s="92"/>
      <c r="D9511" s="134"/>
      <c r="E9511" s="132"/>
      <c r="F9511" s="135"/>
      <c r="G9511" s="135"/>
      <c r="H9511" s="136"/>
    </row>
    <row r="9512" spans="1:8" x14ac:dyDescent="0.2">
      <c r="A9512" s="132"/>
      <c r="B9512" s="133"/>
      <c r="C9512" s="92"/>
      <c r="D9512" s="134"/>
      <c r="E9512" s="132"/>
      <c r="F9512" s="135"/>
      <c r="G9512" s="135"/>
      <c r="H9512" s="136"/>
    </row>
    <row r="9513" spans="1:8" x14ac:dyDescent="0.2">
      <c r="A9513" s="132"/>
      <c r="B9513" s="133"/>
      <c r="C9513" s="92"/>
      <c r="D9513" s="134"/>
      <c r="E9513" s="132"/>
      <c r="F9513" s="135"/>
      <c r="G9513" s="135"/>
      <c r="H9513" s="136"/>
    </row>
    <row r="9514" spans="1:8" x14ac:dyDescent="0.2">
      <c r="A9514" s="132"/>
      <c r="B9514" s="133"/>
      <c r="C9514" s="92"/>
      <c r="D9514" s="134"/>
      <c r="E9514" s="132"/>
      <c r="F9514" s="135"/>
      <c r="G9514" s="135"/>
      <c r="H9514" s="136"/>
    </row>
    <row r="9515" spans="1:8" x14ac:dyDescent="0.2">
      <c r="A9515" s="132"/>
      <c r="B9515" s="133"/>
      <c r="C9515" s="92"/>
      <c r="D9515" s="134"/>
      <c r="E9515" s="132"/>
      <c r="F9515" s="135"/>
      <c r="G9515" s="135"/>
      <c r="H9515" s="136"/>
    </row>
    <row r="9516" spans="1:8" x14ac:dyDescent="0.2">
      <c r="A9516" s="132"/>
      <c r="B9516" s="133"/>
      <c r="C9516" s="92"/>
      <c r="D9516" s="134"/>
      <c r="E9516" s="132"/>
      <c r="F9516" s="135"/>
      <c r="G9516" s="135"/>
      <c r="H9516" s="136"/>
    </row>
    <row r="9517" spans="1:8" x14ac:dyDescent="0.2">
      <c r="A9517" s="132"/>
      <c r="B9517" s="133"/>
      <c r="C9517" s="92"/>
      <c r="D9517" s="134"/>
      <c r="E9517" s="132"/>
      <c r="F9517" s="135"/>
      <c r="G9517" s="135"/>
      <c r="H9517" s="136"/>
    </row>
    <row r="9518" spans="1:8" x14ac:dyDescent="0.2">
      <c r="A9518" s="132"/>
      <c r="B9518" s="133"/>
      <c r="C9518" s="92"/>
      <c r="D9518" s="134"/>
      <c r="E9518" s="132"/>
      <c r="F9518" s="135"/>
      <c r="G9518" s="135"/>
      <c r="H9518" s="136"/>
    </row>
    <row r="9519" spans="1:8" x14ac:dyDescent="0.2">
      <c r="A9519" s="132"/>
      <c r="B9519" s="133"/>
      <c r="C9519" s="92"/>
      <c r="D9519" s="134"/>
      <c r="E9519" s="132"/>
      <c r="F9519" s="135"/>
      <c r="G9519" s="135"/>
      <c r="H9519" s="136"/>
    </row>
    <row r="9520" spans="1:8" x14ac:dyDescent="0.2">
      <c r="A9520" s="132"/>
      <c r="B9520" s="133"/>
      <c r="C9520" s="92"/>
      <c r="D9520" s="134"/>
      <c r="E9520" s="132"/>
      <c r="F9520" s="135"/>
      <c r="G9520" s="135"/>
      <c r="H9520" s="136"/>
    </row>
    <row r="9521" spans="1:8" x14ac:dyDescent="0.2">
      <c r="A9521" s="132"/>
      <c r="B9521" s="133"/>
      <c r="C9521" s="92"/>
      <c r="D9521" s="134"/>
      <c r="E9521" s="132"/>
      <c r="F9521" s="135"/>
      <c r="G9521" s="135"/>
      <c r="H9521" s="136"/>
    </row>
    <row r="9522" spans="1:8" x14ac:dyDescent="0.2">
      <c r="A9522" s="132"/>
      <c r="B9522" s="133"/>
      <c r="C9522" s="92"/>
      <c r="D9522" s="134"/>
      <c r="E9522" s="132"/>
      <c r="F9522" s="135"/>
      <c r="G9522" s="135"/>
      <c r="H9522" s="136"/>
    </row>
    <row r="9523" spans="1:8" x14ac:dyDescent="0.2">
      <c r="A9523" s="132"/>
      <c r="B9523" s="133"/>
      <c r="C9523" s="92"/>
      <c r="D9523" s="134"/>
      <c r="E9523" s="132"/>
      <c r="F9523" s="135"/>
      <c r="G9523" s="135"/>
      <c r="H9523" s="136"/>
    </row>
    <row r="9524" spans="1:8" x14ac:dyDescent="0.2">
      <c r="A9524" s="132"/>
      <c r="B9524" s="133"/>
      <c r="C9524" s="92"/>
      <c r="D9524" s="134"/>
      <c r="E9524" s="132"/>
      <c r="F9524" s="135"/>
      <c r="G9524" s="135"/>
      <c r="H9524" s="136"/>
    </row>
    <row r="9525" spans="1:8" x14ac:dyDescent="0.2">
      <c r="A9525" s="132"/>
      <c r="B9525" s="133"/>
      <c r="C9525" s="92"/>
      <c r="D9525" s="134"/>
      <c r="E9525" s="132"/>
      <c r="F9525" s="135"/>
      <c r="G9525" s="135"/>
      <c r="H9525" s="136"/>
    </row>
    <row r="9526" spans="1:8" x14ac:dyDescent="0.2">
      <c r="A9526" s="132"/>
      <c r="B9526" s="133"/>
      <c r="C9526" s="92"/>
      <c r="D9526" s="134"/>
      <c r="E9526" s="132"/>
      <c r="F9526" s="135"/>
      <c r="G9526" s="135"/>
      <c r="H9526" s="136"/>
    </row>
    <row r="9527" spans="1:8" x14ac:dyDescent="0.2">
      <c r="A9527" s="132"/>
      <c r="B9527" s="133"/>
      <c r="C9527" s="92"/>
      <c r="D9527" s="134"/>
      <c r="E9527" s="132"/>
      <c r="F9527" s="135"/>
      <c r="G9527" s="135"/>
      <c r="H9527" s="136"/>
    </row>
    <row r="9528" spans="1:8" x14ac:dyDescent="0.2">
      <c r="A9528" s="132"/>
      <c r="B9528" s="133"/>
      <c r="C9528" s="92"/>
      <c r="D9528" s="134"/>
      <c r="E9528" s="132"/>
      <c r="F9528" s="135"/>
      <c r="G9528" s="135"/>
      <c r="H9528" s="136"/>
    </row>
    <row r="9529" spans="1:8" x14ac:dyDescent="0.2">
      <c r="A9529" s="132"/>
      <c r="B9529" s="133"/>
      <c r="C9529" s="92"/>
      <c r="D9529" s="134"/>
      <c r="E9529" s="132"/>
      <c r="F9529" s="135"/>
      <c r="G9529" s="135"/>
      <c r="H9529" s="136"/>
    </row>
    <row r="9530" spans="1:8" x14ac:dyDescent="0.2">
      <c r="A9530" s="132"/>
      <c r="B9530" s="133"/>
      <c r="C9530" s="92"/>
      <c r="D9530" s="134"/>
      <c r="E9530" s="132"/>
      <c r="F9530" s="135"/>
      <c r="G9530" s="135"/>
      <c r="H9530" s="136"/>
    </row>
    <row r="9531" spans="1:8" x14ac:dyDescent="0.2">
      <c r="A9531" s="132"/>
      <c r="B9531" s="133"/>
      <c r="C9531" s="92"/>
      <c r="D9531" s="134"/>
      <c r="E9531" s="132"/>
      <c r="F9531" s="135"/>
      <c r="G9531" s="135"/>
      <c r="H9531" s="136"/>
    </row>
    <row r="9532" spans="1:8" x14ac:dyDescent="0.2">
      <c r="A9532" s="132"/>
      <c r="B9532" s="133"/>
      <c r="C9532" s="92"/>
      <c r="D9532" s="134"/>
      <c r="E9532" s="132"/>
      <c r="F9532" s="135"/>
      <c r="G9532" s="135"/>
      <c r="H9532" s="136"/>
    </row>
    <row r="9533" spans="1:8" x14ac:dyDescent="0.2">
      <c r="A9533" s="132"/>
      <c r="B9533" s="133"/>
      <c r="C9533" s="92"/>
      <c r="D9533" s="134"/>
      <c r="E9533" s="132"/>
      <c r="F9533" s="135"/>
      <c r="G9533" s="135"/>
      <c r="H9533" s="136"/>
    </row>
    <row r="9534" spans="1:8" x14ac:dyDescent="0.2">
      <c r="A9534" s="132"/>
      <c r="B9534" s="133"/>
      <c r="C9534" s="92"/>
      <c r="D9534" s="134"/>
      <c r="E9534" s="132"/>
      <c r="F9534" s="135"/>
      <c r="G9534" s="135"/>
      <c r="H9534" s="136"/>
    </row>
    <row r="9535" spans="1:8" x14ac:dyDescent="0.2">
      <c r="A9535" s="132"/>
      <c r="B9535" s="133"/>
      <c r="C9535" s="92"/>
      <c r="D9535" s="134"/>
      <c r="E9535" s="132"/>
      <c r="F9535" s="135"/>
      <c r="G9535" s="135"/>
      <c r="H9535" s="136"/>
    </row>
    <row r="9536" spans="1:8" x14ac:dyDescent="0.2">
      <c r="A9536" s="132"/>
      <c r="B9536" s="133"/>
      <c r="C9536" s="92"/>
      <c r="D9536" s="134"/>
      <c r="E9536" s="132"/>
      <c r="F9536" s="135"/>
      <c r="G9536" s="135"/>
      <c r="H9536" s="136"/>
    </row>
    <row r="9537" spans="1:8" x14ac:dyDescent="0.2">
      <c r="A9537" s="132"/>
      <c r="B9537" s="133"/>
      <c r="C9537" s="92"/>
      <c r="D9537" s="134"/>
      <c r="E9537" s="132"/>
      <c r="F9537" s="135"/>
      <c r="G9537" s="135"/>
      <c r="H9537" s="136"/>
    </row>
    <row r="9538" spans="1:8" x14ac:dyDescent="0.2">
      <c r="A9538" s="132"/>
      <c r="B9538" s="133"/>
      <c r="C9538" s="92"/>
      <c r="D9538" s="134"/>
      <c r="E9538" s="132"/>
      <c r="F9538" s="135"/>
      <c r="G9538" s="135"/>
      <c r="H9538" s="136"/>
    </row>
    <row r="9539" spans="1:8" x14ac:dyDescent="0.2">
      <c r="A9539" s="132"/>
      <c r="B9539" s="133"/>
      <c r="C9539" s="92"/>
      <c r="D9539" s="134"/>
      <c r="E9539" s="132"/>
      <c r="F9539" s="135"/>
      <c r="G9539" s="135"/>
      <c r="H9539" s="136"/>
    </row>
    <row r="9540" spans="1:8" x14ac:dyDescent="0.2">
      <c r="A9540" s="132"/>
      <c r="B9540" s="133"/>
      <c r="C9540" s="92"/>
      <c r="D9540" s="134"/>
      <c r="E9540" s="132"/>
      <c r="F9540" s="135"/>
      <c r="G9540" s="135"/>
      <c r="H9540" s="136"/>
    </row>
    <row r="9541" spans="1:8" x14ac:dyDescent="0.2">
      <c r="A9541" s="132"/>
      <c r="B9541" s="133"/>
      <c r="C9541" s="92"/>
      <c r="D9541" s="134"/>
      <c r="E9541" s="132"/>
      <c r="F9541" s="135"/>
      <c r="G9541" s="135"/>
      <c r="H9541" s="136"/>
    </row>
    <row r="9542" spans="1:8" x14ac:dyDescent="0.2">
      <c r="A9542" s="132"/>
      <c r="B9542" s="133"/>
      <c r="C9542" s="92"/>
      <c r="D9542" s="134"/>
      <c r="E9542" s="132"/>
      <c r="F9542" s="135"/>
      <c r="G9542" s="135"/>
      <c r="H9542" s="136"/>
    </row>
    <row r="9543" spans="1:8" x14ac:dyDescent="0.2">
      <c r="A9543" s="132"/>
      <c r="B9543" s="133"/>
      <c r="C9543" s="92"/>
      <c r="D9543" s="134"/>
      <c r="E9543" s="132"/>
      <c r="F9543" s="135"/>
      <c r="G9543" s="135"/>
      <c r="H9543" s="136"/>
    </row>
    <row r="9544" spans="1:8" x14ac:dyDescent="0.2">
      <c r="A9544" s="132"/>
      <c r="B9544" s="133"/>
      <c r="C9544" s="92"/>
      <c r="D9544" s="134"/>
      <c r="E9544" s="132"/>
      <c r="F9544" s="135"/>
      <c r="G9544" s="135"/>
      <c r="H9544" s="136"/>
    </row>
    <row r="9545" spans="1:8" x14ac:dyDescent="0.2">
      <c r="A9545" s="132"/>
      <c r="B9545" s="133"/>
      <c r="C9545" s="92"/>
      <c r="D9545" s="134"/>
      <c r="E9545" s="132"/>
      <c r="F9545" s="135"/>
      <c r="G9545" s="135"/>
      <c r="H9545" s="136"/>
    </row>
    <row r="9546" spans="1:8" x14ac:dyDescent="0.2">
      <c r="A9546" s="132"/>
      <c r="B9546" s="133"/>
      <c r="C9546" s="92"/>
      <c r="D9546" s="134"/>
      <c r="E9546" s="132"/>
      <c r="F9546" s="135"/>
      <c r="G9546" s="135"/>
      <c r="H9546" s="136"/>
    </row>
    <row r="9547" spans="1:8" x14ac:dyDescent="0.2">
      <c r="A9547" s="132"/>
      <c r="B9547" s="133"/>
      <c r="C9547" s="92"/>
      <c r="D9547" s="134"/>
      <c r="E9547" s="132"/>
      <c r="F9547" s="135"/>
      <c r="G9547" s="135"/>
      <c r="H9547" s="136"/>
    </row>
    <row r="9548" spans="1:8" x14ac:dyDescent="0.2">
      <c r="A9548" s="132"/>
      <c r="B9548" s="133"/>
      <c r="C9548" s="92"/>
      <c r="D9548" s="134"/>
      <c r="E9548" s="132"/>
      <c r="F9548" s="135"/>
      <c r="G9548" s="135"/>
      <c r="H9548" s="136"/>
    </row>
    <row r="9549" spans="1:8" x14ac:dyDescent="0.2">
      <c r="A9549" s="132"/>
      <c r="B9549" s="133"/>
      <c r="C9549" s="92"/>
      <c r="D9549" s="134"/>
      <c r="E9549" s="132"/>
      <c r="F9549" s="135"/>
      <c r="G9549" s="135"/>
      <c r="H9549" s="136"/>
    </row>
    <row r="9550" spans="1:8" x14ac:dyDescent="0.2">
      <c r="A9550" s="132"/>
      <c r="B9550" s="133"/>
      <c r="C9550" s="92"/>
      <c r="D9550" s="134"/>
      <c r="E9550" s="132"/>
      <c r="F9550" s="135"/>
      <c r="G9550" s="135"/>
      <c r="H9550" s="136"/>
    </row>
    <row r="9551" spans="1:8" x14ac:dyDescent="0.2">
      <c r="A9551" s="132"/>
      <c r="B9551" s="133"/>
      <c r="C9551" s="92"/>
      <c r="D9551" s="134"/>
      <c r="E9551" s="132"/>
      <c r="F9551" s="135"/>
      <c r="G9551" s="135"/>
      <c r="H9551" s="136"/>
    </row>
    <row r="9552" spans="1:8" x14ac:dyDescent="0.2">
      <c r="A9552" s="132"/>
      <c r="B9552" s="133"/>
      <c r="C9552" s="92"/>
      <c r="D9552" s="134"/>
      <c r="E9552" s="132"/>
      <c r="F9552" s="135"/>
      <c r="G9552" s="135"/>
      <c r="H9552" s="136"/>
    </row>
    <row r="9553" spans="1:8" x14ac:dyDescent="0.2">
      <c r="A9553" s="132"/>
      <c r="B9553" s="133"/>
      <c r="C9553" s="92"/>
      <c r="D9553" s="134"/>
      <c r="E9553" s="132"/>
      <c r="F9553" s="135"/>
      <c r="G9553" s="135"/>
      <c r="H9553" s="136"/>
    </row>
    <row r="9554" spans="1:8" x14ac:dyDescent="0.2">
      <c r="A9554" s="132"/>
      <c r="B9554" s="133"/>
      <c r="C9554" s="92"/>
      <c r="D9554" s="134"/>
      <c r="E9554" s="132"/>
      <c r="F9554" s="135"/>
      <c r="G9554" s="135"/>
      <c r="H9554" s="136"/>
    </row>
    <row r="9555" spans="1:8" x14ac:dyDescent="0.2">
      <c r="A9555" s="132"/>
      <c r="B9555" s="133"/>
      <c r="C9555" s="92"/>
      <c r="D9555" s="134"/>
      <c r="E9555" s="132"/>
      <c r="F9555" s="135"/>
      <c r="G9555" s="135"/>
      <c r="H9555" s="136"/>
    </row>
    <row r="9556" spans="1:8" x14ac:dyDescent="0.2">
      <c r="A9556" s="132"/>
      <c r="B9556" s="133"/>
      <c r="C9556" s="92"/>
      <c r="D9556" s="134"/>
      <c r="E9556" s="132"/>
      <c r="F9556" s="135"/>
      <c r="G9556" s="135"/>
      <c r="H9556" s="136"/>
    </row>
    <row r="9557" spans="1:8" x14ac:dyDescent="0.2">
      <c r="A9557" s="132"/>
      <c r="B9557" s="133"/>
      <c r="C9557" s="92"/>
      <c r="D9557" s="134"/>
      <c r="E9557" s="132"/>
      <c r="F9557" s="135"/>
      <c r="G9557" s="135"/>
      <c r="H9557" s="136"/>
    </row>
    <row r="9558" spans="1:8" x14ac:dyDescent="0.2">
      <c r="A9558" s="132"/>
      <c r="B9558" s="133"/>
      <c r="C9558" s="92"/>
      <c r="D9558" s="134"/>
      <c r="E9558" s="132"/>
      <c r="F9558" s="135"/>
      <c r="G9558" s="135"/>
      <c r="H9558" s="136"/>
    </row>
    <row r="9559" spans="1:8" x14ac:dyDescent="0.2">
      <c r="A9559" s="132"/>
      <c r="B9559" s="133"/>
      <c r="C9559" s="92"/>
      <c r="D9559" s="134"/>
      <c r="E9559" s="132"/>
      <c r="F9559" s="135"/>
      <c r="G9559" s="135"/>
      <c r="H9559" s="136"/>
    </row>
    <row r="9560" spans="1:8" x14ac:dyDescent="0.2">
      <c r="A9560" s="132"/>
      <c r="B9560" s="133"/>
      <c r="C9560" s="92"/>
      <c r="D9560" s="134"/>
      <c r="E9560" s="132"/>
      <c r="F9560" s="135"/>
      <c r="G9560" s="135"/>
      <c r="H9560" s="136"/>
    </row>
    <row r="9561" spans="1:8" x14ac:dyDescent="0.2">
      <c r="A9561" s="132"/>
      <c r="B9561" s="133"/>
      <c r="C9561" s="92"/>
      <c r="D9561" s="134"/>
      <c r="E9561" s="132"/>
      <c r="F9561" s="135"/>
      <c r="G9561" s="135"/>
      <c r="H9561" s="136"/>
    </row>
    <row r="9562" spans="1:8" x14ac:dyDescent="0.2">
      <c r="A9562" s="132"/>
      <c r="B9562" s="133"/>
      <c r="C9562" s="92"/>
      <c r="D9562" s="134"/>
      <c r="E9562" s="132"/>
      <c r="F9562" s="135"/>
      <c r="G9562" s="135"/>
      <c r="H9562" s="136"/>
    </row>
    <row r="9563" spans="1:8" x14ac:dyDescent="0.2">
      <c r="A9563" s="132"/>
      <c r="B9563" s="133"/>
      <c r="C9563" s="92"/>
      <c r="D9563" s="134"/>
      <c r="E9563" s="132"/>
      <c r="F9563" s="135"/>
      <c r="G9563" s="135"/>
      <c r="H9563" s="136"/>
    </row>
    <row r="9564" spans="1:8" x14ac:dyDescent="0.2">
      <c r="A9564" s="132"/>
      <c r="B9564" s="133"/>
      <c r="C9564" s="92"/>
      <c r="D9564" s="134"/>
      <c r="E9564" s="132"/>
      <c r="F9564" s="135"/>
      <c r="G9564" s="135"/>
      <c r="H9564" s="136"/>
    </row>
    <row r="9565" spans="1:8" x14ac:dyDescent="0.2">
      <c r="A9565" s="132"/>
      <c r="B9565" s="133"/>
      <c r="C9565" s="92"/>
      <c r="D9565" s="134"/>
      <c r="E9565" s="132"/>
      <c r="F9565" s="135"/>
      <c r="G9565" s="135"/>
      <c r="H9565" s="136"/>
    </row>
    <row r="9566" spans="1:8" x14ac:dyDescent="0.2">
      <c r="A9566" s="132"/>
      <c r="B9566" s="133"/>
      <c r="C9566" s="92"/>
      <c r="D9566" s="134"/>
      <c r="E9566" s="132"/>
      <c r="F9566" s="135"/>
      <c r="G9566" s="135"/>
      <c r="H9566" s="136"/>
    </row>
    <row r="9567" spans="1:8" x14ac:dyDescent="0.2">
      <c r="A9567" s="132"/>
      <c r="B9567" s="133"/>
      <c r="C9567" s="92"/>
      <c r="D9567" s="134"/>
      <c r="E9567" s="132"/>
      <c r="F9567" s="135"/>
      <c r="G9567" s="135"/>
      <c r="H9567" s="136"/>
    </row>
    <row r="9568" spans="1:8" x14ac:dyDescent="0.2">
      <c r="A9568" s="132"/>
      <c r="B9568" s="133"/>
      <c r="C9568" s="92"/>
      <c r="D9568" s="134"/>
      <c r="E9568" s="132"/>
      <c r="F9568" s="135"/>
      <c r="G9568" s="135"/>
      <c r="H9568" s="136"/>
    </row>
    <row r="9569" spans="1:8" x14ac:dyDescent="0.2">
      <c r="A9569" s="132"/>
      <c r="B9569" s="133"/>
      <c r="C9569" s="92"/>
      <c r="D9569" s="134"/>
      <c r="E9569" s="132"/>
      <c r="F9569" s="135"/>
      <c r="G9569" s="135"/>
      <c r="H9569" s="136"/>
    </row>
    <row r="9570" spans="1:8" x14ac:dyDescent="0.2">
      <c r="A9570" s="132"/>
      <c r="B9570" s="133"/>
      <c r="C9570" s="92"/>
      <c r="D9570" s="134"/>
      <c r="E9570" s="132"/>
      <c r="F9570" s="135"/>
      <c r="G9570" s="135"/>
      <c r="H9570" s="136"/>
    </row>
    <row r="9571" spans="1:8" x14ac:dyDescent="0.2">
      <c r="A9571" s="132"/>
      <c r="B9571" s="133"/>
      <c r="C9571" s="92"/>
      <c r="D9571" s="134"/>
      <c r="E9571" s="132"/>
      <c r="F9571" s="135"/>
      <c r="G9571" s="135"/>
      <c r="H9571" s="136"/>
    </row>
    <row r="9572" spans="1:8" x14ac:dyDescent="0.2">
      <c r="A9572" s="132"/>
      <c r="B9572" s="133"/>
      <c r="C9572" s="92"/>
      <c r="D9572" s="134"/>
      <c r="E9572" s="132"/>
      <c r="F9572" s="135"/>
      <c r="G9572" s="135"/>
      <c r="H9572" s="136"/>
    </row>
    <row r="9573" spans="1:8" x14ac:dyDescent="0.2">
      <c r="A9573" s="132"/>
      <c r="B9573" s="133"/>
      <c r="C9573" s="92"/>
      <c r="D9573" s="134"/>
      <c r="E9573" s="132"/>
      <c r="F9573" s="135"/>
      <c r="G9573" s="135"/>
      <c r="H9573" s="136"/>
    </row>
    <row r="9574" spans="1:8" x14ac:dyDescent="0.2">
      <c r="A9574" s="132"/>
      <c r="B9574" s="133"/>
      <c r="C9574" s="92"/>
      <c r="D9574" s="134"/>
      <c r="E9574" s="132"/>
      <c r="F9574" s="135"/>
      <c r="G9574" s="135"/>
      <c r="H9574" s="136"/>
    </row>
    <row r="9575" spans="1:8" x14ac:dyDescent="0.2">
      <c r="A9575" s="132"/>
      <c r="B9575" s="133"/>
      <c r="C9575" s="92"/>
      <c r="D9575" s="134"/>
      <c r="E9575" s="132"/>
      <c r="F9575" s="135"/>
      <c r="G9575" s="135"/>
      <c r="H9575" s="136"/>
    </row>
    <row r="9576" spans="1:8" x14ac:dyDescent="0.2">
      <c r="A9576" s="132"/>
      <c r="B9576" s="133"/>
      <c r="C9576" s="92"/>
      <c r="D9576" s="134"/>
      <c r="E9576" s="132"/>
      <c r="F9576" s="135"/>
      <c r="G9576" s="135"/>
      <c r="H9576" s="136"/>
    </row>
    <row r="9577" spans="1:8" x14ac:dyDescent="0.2">
      <c r="A9577" s="132"/>
      <c r="B9577" s="133"/>
      <c r="C9577" s="92"/>
      <c r="D9577" s="134"/>
      <c r="E9577" s="132"/>
      <c r="F9577" s="135"/>
      <c r="G9577" s="135"/>
      <c r="H9577" s="136"/>
    </row>
    <row r="9578" spans="1:8" x14ac:dyDescent="0.2">
      <c r="A9578" s="132"/>
      <c r="B9578" s="133"/>
      <c r="C9578" s="92"/>
      <c r="D9578" s="134"/>
      <c r="E9578" s="132"/>
      <c r="F9578" s="135"/>
      <c r="G9578" s="135"/>
      <c r="H9578" s="136"/>
    </row>
    <row r="9579" spans="1:8" x14ac:dyDescent="0.2">
      <c r="A9579" s="132"/>
      <c r="B9579" s="133"/>
      <c r="C9579" s="92"/>
      <c r="D9579" s="134"/>
      <c r="E9579" s="132"/>
      <c r="F9579" s="135"/>
      <c r="G9579" s="135"/>
      <c r="H9579" s="136"/>
    </row>
    <row r="9580" spans="1:8" x14ac:dyDescent="0.2">
      <c r="A9580" s="132"/>
      <c r="B9580" s="133"/>
      <c r="C9580" s="92"/>
      <c r="D9580" s="134"/>
      <c r="E9580" s="132"/>
      <c r="F9580" s="135"/>
      <c r="G9580" s="135"/>
      <c r="H9580" s="136"/>
    </row>
    <row r="9581" spans="1:8" x14ac:dyDescent="0.2">
      <c r="A9581" s="132"/>
      <c r="B9581" s="133"/>
      <c r="C9581" s="92"/>
      <c r="D9581" s="134"/>
      <c r="E9581" s="132"/>
      <c r="F9581" s="135"/>
      <c r="G9581" s="135"/>
      <c r="H9581" s="136"/>
    </row>
    <row r="9582" spans="1:8" x14ac:dyDescent="0.2">
      <c r="A9582" s="132"/>
      <c r="B9582" s="133"/>
      <c r="C9582" s="92"/>
      <c r="D9582" s="134"/>
      <c r="E9582" s="132"/>
      <c r="F9582" s="135"/>
      <c r="G9582" s="135"/>
      <c r="H9582" s="136"/>
    </row>
    <row r="9583" spans="1:8" x14ac:dyDescent="0.2">
      <c r="A9583" s="132"/>
      <c r="B9583" s="133"/>
      <c r="C9583" s="92"/>
      <c r="D9583" s="134"/>
      <c r="E9583" s="132"/>
      <c r="F9583" s="135"/>
      <c r="G9583" s="135"/>
      <c r="H9583" s="136"/>
    </row>
    <row r="9584" spans="1:8" x14ac:dyDescent="0.2">
      <c r="A9584" s="132"/>
      <c r="B9584" s="133"/>
      <c r="C9584" s="92"/>
      <c r="D9584" s="134"/>
      <c r="E9584" s="132"/>
      <c r="F9584" s="135"/>
      <c r="G9584" s="135"/>
      <c r="H9584" s="136"/>
    </row>
    <row r="9585" spans="1:8" x14ac:dyDescent="0.2">
      <c r="A9585" s="132"/>
      <c r="B9585" s="133"/>
      <c r="C9585" s="92"/>
      <c r="D9585" s="134"/>
      <c r="E9585" s="132"/>
      <c r="F9585" s="135"/>
      <c r="G9585" s="135"/>
      <c r="H9585" s="136"/>
    </row>
    <row r="9586" spans="1:8" x14ac:dyDescent="0.2">
      <c r="A9586" s="132"/>
      <c r="B9586" s="133"/>
      <c r="C9586" s="92"/>
      <c r="D9586" s="134"/>
      <c r="E9586" s="132"/>
      <c r="F9586" s="135"/>
      <c r="G9586" s="135"/>
      <c r="H9586" s="136"/>
    </row>
    <row r="9587" spans="1:8" x14ac:dyDescent="0.2">
      <c r="A9587" s="132"/>
      <c r="B9587" s="133"/>
      <c r="C9587" s="92"/>
      <c r="D9587" s="134"/>
      <c r="E9587" s="132"/>
      <c r="F9587" s="135"/>
      <c r="G9587" s="135"/>
      <c r="H9587" s="136"/>
    </row>
    <row r="9588" spans="1:8" x14ac:dyDescent="0.2">
      <c r="A9588" s="132"/>
      <c r="B9588" s="133"/>
      <c r="C9588" s="92"/>
      <c r="D9588" s="134"/>
      <c r="E9588" s="132"/>
      <c r="F9588" s="135"/>
      <c r="G9588" s="135"/>
      <c r="H9588" s="136"/>
    </row>
    <row r="9589" spans="1:8" x14ac:dyDescent="0.2">
      <c r="A9589" s="132"/>
      <c r="B9589" s="133"/>
      <c r="C9589" s="92"/>
      <c r="D9589" s="134"/>
      <c r="E9589" s="132"/>
      <c r="F9589" s="135"/>
      <c r="G9589" s="135"/>
      <c r="H9589" s="136"/>
    </row>
    <row r="9590" spans="1:8" x14ac:dyDescent="0.2">
      <c r="A9590" s="132"/>
      <c r="B9590" s="133"/>
      <c r="C9590" s="92"/>
      <c r="D9590" s="134"/>
      <c r="E9590" s="132"/>
      <c r="F9590" s="135"/>
      <c r="G9590" s="135"/>
      <c r="H9590" s="136"/>
    </row>
    <row r="9591" spans="1:8" x14ac:dyDescent="0.2">
      <c r="A9591" s="132"/>
      <c r="B9591" s="133"/>
      <c r="C9591" s="92"/>
      <c r="D9591" s="134"/>
      <c r="E9591" s="132"/>
      <c r="F9591" s="135"/>
      <c r="G9591" s="135"/>
      <c r="H9591" s="136"/>
    </row>
    <row r="9592" spans="1:8" x14ac:dyDescent="0.2">
      <c r="A9592" s="132"/>
      <c r="B9592" s="133"/>
      <c r="C9592" s="92"/>
      <c r="D9592" s="134"/>
      <c r="E9592" s="132"/>
      <c r="F9592" s="135"/>
      <c r="G9592" s="135"/>
      <c r="H9592" s="136"/>
    </row>
    <row r="9593" spans="1:8" x14ac:dyDescent="0.2">
      <c r="A9593" s="132"/>
      <c r="B9593" s="133"/>
      <c r="C9593" s="92"/>
      <c r="D9593" s="134"/>
      <c r="E9593" s="132"/>
      <c r="F9593" s="135"/>
      <c r="G9593" s="135"/>
      <c r="H9593" s="136"/>
    </row>
    <row r="9594" spans="1:8" x14ac:dyDescent="0.2">
      <c r="A9594" s="132"/>
      <c r="B9594" s="133"/>
      <c r="C9594" s="92"/>
      <c r="D9594" s="134"/>
      <c r="E9594" s="132"/>
      <c r="F9594" s="135"/>
      <c r="G9594" s="135"/>
      <c r="H9594" s="136"/>
    </row>
    <row r="9595" spans="1:8" x14ac:dyDescent="0.2">
      <c r="A9595" s="132"/>
      <c r="B9595" s="133"/>
      <c r="C9595" s="92"/>
      <c r="D9595" s="134"/>
      <c r="E9595" s="132"/>
      <c r="F9595" s="135"/>
      <c r="G9595" s="135"/>
      <c r="H9595" s="136"/>
    </row>
    <row r="9596" spans="1:8" x14ac:dyDescent="0.2">
      <c r="A9596" s="132"/>
      <c r="B9596" s="133"/>
      <c r="C9596" s="92"/>
      <c r="D9596" s="134"/>
      <c r="E9596" s="132"/>
      <c r="F9596" s="135"/>
      <c r="G9596" s="135"/>
      <c r="H9596" s="136"/>
    </row>
    <row r="9597" spans="1:8" x14ac:dyDescent="0.2">
      <c r="A9597" s="132"/>
      <c r="B9597" s="133"/>
      <c r="C9597" s="92"/>
      <c r="D9597" s="134"/>
      <c r="E9597" s="132"/>
      <c r="F9597" s="135"/>
      <c r="G9597" s="135"/>
      <c r="H9597" s="136"/>
    </row>
    <row r="9598" spans="1:8" x14ac:dyDescent="0.2">
      <c r="A9598" s="132"/>
      <c r="B9598" s="133"/>
      <c r="C9598" s="92"/>
      <c r="D9598" s="134"/>
      <c r="E9598" s="132"/>
      <c r="F9598" s="135"/>
      <c r="G9598" s="135"/>
      <c r="H9598" s="136"/>
    </row>
    <row r="9599" spans="1:8" x14ac:dyDescent="0.2">
      <c r="A9599" s="132"/>
      <c r="B9599" s="133"/>
      <c r="C9599" s="92"/>
      <c r="D9599" s="134"/>
      <c r="E9599" s="132"/>
      <c r="F9599" s="135"/>
      <c r="G9599" s="135"/>
      <c r="H9599" s="136"/>
    </row>
    <row r="9600" spans="1:8" x14ac:dyDescent="0.2">
      <c r="A9600" s="132"/>
      <c r="B9600" s="133"/>
      <c r="C9600" s="92"/>
      <c r="D9600" s="134"/>
      <c r="E9600" s="132"/>
      <c r="F9600" s="135"/>
      <c r="G9600" s="135"/>
      <c r="H9600" s="136"/>
    </row>
    <row r="9601" spans="1:8" x14ac:dyDescent="0.2">
      <c r="A9601" s="132"/>
      <c r="B9601" s="133"/>
      <c r="C9601" s="92"/>
      <c r="D9601" s="134"/>
      <c r="E9601" s="132"/>
      <c r="F9601" s="135"/>
      <c r="G9601" s="135"/>
      <c r="H9601" s="136"/>
    </row>
    <row r="9602" spans="1:8" x14ac:dyDescent="0.2">
      <c r="A9602" s="132"/>
      <c r="B9602" s="133"/>
      <c r="C9602" s="92"/>
      <c r="D9602" s="134"/>
      <c r="E9602" s="132"/>
      <c r="F9602" s="135"/>
      <c r="G9602" s="135"/>
      <c r="H9602" s="136"/>
    </row>
    <row r="9603" spans="1:8" x14ac:dyDescent="0.2">
      <c r="A9603" s="132"/>
      <c r="B9603" s="133"/>
      <c r="C9603" s="92"/>
      <c r="D9603" s="134"/>
      <c r="E9603" s="132"/>
      <c r="F9603" s="135"/>
      <c r="G9603" s="135"/>
      <c r="H9603" s="136"/>
    </row>
    <row r="9604" spans="1:8" x14ac:dyDescent="0.2">
      <c r="A9604" s="132"/>
      <c r="B9604" s="133"/>
      <c r="C9604" s="92"/>
      <c r="D9604" s="134"/>
      <c r="E9604" s="132"/>
      <c r="F9604" s="135"/>
      <c r="G9604" s="135"/>
      <c r="H9604" s="136"/>
    </row>
    <row r="9605" spans="1:8" x14ac:dyDescent="0.2">
      <c r="A9605" s="132"/>
      <c r="B9605" s="133"/>
      <c r="C9605" s="92"/>
      <c r="D9605" s="134"/>
      <c r="E9605" s="132"/>
      <c r="F9605" s="135"/>
      <c r="G9605" s="135"/>
      <c r="H9605" s="136"/>
    </row>
    <row r="9606" spans="1:8" x14ac:dyDescent="0.2">
      <c r="A9606" s="132"/>
      <c r="B9606" s="133"/>
      <c r="C9606" s="92"/>
      <c r="D9606" s="134"/>
      <c r="E9606" s="132"/>
      <c r="F9606" s="135"/>
      <c r="G9606" s="135"/>
      <c r="H9606" s="136"/>
    </row>
    <row r="9607" spans="1:8" x14ac:dyDescent="0.2">
      <c r="A9607" s="132"/>
      <c r="B9607" s="133"/>
      <c r="C9607" s="92"/>
      <c r="D9607" s="134"/>
      <c r="E9607" s="132"/>
      <c r="F9607" s="135"/>
      <c r="G9607" s="135"/>
      <c r="H9607" s="136"/>
    </row>
    <row r="9608" spans="1:8" x14ac:dyDescent="0.2">
      <c r="A9608" s="132"/>
      <c r="B9608" s="133"/>
      <c r="C9608" s="92"/>
      <c r="D9608" s="134"/>
      <c r="E9608" s="132"/>
      <c r="F9608" s="135"/>
      <c r="G9608" s="135"/>
      <c r="H9608" s="136"/>
    </row>
    <row r="9609" spans="1:8" x14ac:dyDescent="0.2">
      <c r="A9609" s="132"/>
      <c r="B9609" s="133"/>
      <c r="C9609" s="92"/>
      <c r="D9609" s="134"/>
      <c r="E9609" s="132"/>
      <c r="F9609" s="135"/>
      <c r="G9609" s="135"/>
      <c r="H9609" s="136"/>
    </row>
    <row r="9610" spans="1:8" x14ac:dyDescent="0.2">
      <c r="A9610" s="132"/>
      <c r="B9610" s="133"/>
      <c r="C9610" s="92"/>
      <c r="D9610" s="134"/>
      <c r="E9610" s="132"/>
      <c r="F9610" s="135"/>
      <c r="G9610" s="135"/>
      <c r="H9610" s="136"/>
    </row>
    <row r="9611" spans="1:8" x14ac:dyDescent="0.2">
      <c r="A9611" s="132"/>
      <c r="B9611" s="133"/>
      <c r="C9611" s="92"/>
      <c r="D9611" s="134"/>
      <c r="E9611" s="132"/>
      <c r="F9611" s="135"/>
      <c r="G9611" s="135"/>
      <c r="H9611" s="136"/>
    </row>
    <row r="9612" spans="1:8" x14ac:dyDescent="0.2">
      <c r="A9612" s="132"/>
      <c r="B9612" s="133"/>
      <c r="C9612" s="92"/>
      <c r="D9612" s="134"/>
      <c r="E9612" s="132"/>
      <c r="F9612" s="135"/>
      <c r="G9612" s="135"/>
      <c r="H9612" s="136"/>
    </row>
    <row r="9613" spans="1:8" x14ac:dyDescent="0.2">
      <c r="A9613" s="132"/>
      <c r="B9613" s="133"/>
      <c r="C9613" s="92"/>
      <c r="D9613" s="134"/>
      <c r="E9613" s="132"/>
      <c r="F9613" s="135"/>
      <c r="G9613" s="135"/>
      <c r="H9613" s="136"/>
    </row>
    <row r="9614" spans="1:8" x14ac:dyDescent="0.2">
      <c r="A9614" s="132"/>
      <c r="B9614" s="133"/>
      <c r="C9614" s="92"/>
      <c r="D9614" s="134"/>
      <c r="E9614" s="132"/>
      <c r="F9614" s="135"/>
      <c r="G9614" s="135"/>
      <c r="H9614" s="136"/>
    </row>
    <row r="9615" spans="1:8" x14ac:dyDescent="0.2">
      <c r="A9615" s="132"/>
      <c r="B9615" s="133"/>
      <c r="C9615" s="92"/>
      <c r="D9615" s="134"/>
      <c r="E9615" s="132"/>
      <c r="F9615" s="135"/>
      <c r="G9615" s="135"/>
      <c r="H9615" s="136"/>
    </row>
    <row r="9616" spans="1:8" x14ac:dyDescent="0.2">
      <c r="A9616" s="132"/>
      <c r="B9616" s="133"/>
      <c r="C9616" s="92"/>
      <c r="D9616" s="134"/>
      <c r="E9616" s="132"/>
      <c r="F9616" s="135"/>
      <c r="G9616" s="135"/>
      <c r="H9616" s="136"/>
    </row>
    <row r="9617" spans="1:8" x14ac:dyDescent="0.2">
      <c r="A9617" s="132"/>
      <c r="B9617" s="133"/>
      <c r="C9617" s="92"/>
      <c r="D9617" s="134"/>
      <c r="E9617" s="132"/>
      <c r="F9617" s="135"/>
      <c r="G9617" s="135"/>
      <c r="H9617" s="136"/>
    </row>
    <row r="9618" spans="1:8" x14ac:dyDescent="0.2">
      <c r="A9618" s="132"/>
      <c r="B9618" s="133"/>
      <c r="C9618" s="92"/>
      <c r="D9618" s="134"/>
      <c r="E9618" s="132"/>
      <c r="F9618" s="135"/>
      <c r="G9618" s="135"/>
      <c r="H9618" s="136"/>
    </row>
    <row r="9619" spans="1:8" x14ac:dyDescent="0.2">
      <c r="A9619" s="132"/>
      <c r="B9619" s="133"/>
      <c r="C9619" s="92"/>
      <c r="D9619" s="134"/>
      <c r="E9619" s="132"/>
      <c r="F9619" s="135"/>
      <c r="G9619" s="135"/>
      <c r="H9619" s="136"/>
    </row>
    <row r="9620" spans="1:8" x14ac:dyDescent="0.2">
      <c r="A9620" s="132"/>
      <c r="B9620" s="133"/>
      <c r="C9620" s="92"/>
      <c r="D9620" s="134"/>
      <c r="E9620" s="132"/>
      <c r="F9620" s="135"/>
      <c r="G9620" s="135"/>
      <c r="H9620" s="136"/>
    </row>
    <row r="9621" spans="1:8" x14ac:dyDescent="0.2">
      <c r="A9621" s="132"/>
      <c r="B9621" s="133"/>
      <c r="C9621" s="92"/>
      <c r="D9621" s="134"/>
      <c r="E9621" s="132"/>
      <c r="F9621" s="135"/>
      <c r="G9621" s="135"/>
      <c r="H9621" s="136"/>
    </row>
    <row r="9622" spans="1:8" x14ac:dyDescent="0.2">
      <c r="A9622" s="132"/>
      <c r="B9622" s="133"/>
      <c r="C9622" s="92"/>
      <c r="D9622" s="134"/>
      <c r="E9622" s="132"/>
      <c r="F9622" s="135"/>
      <c r="G9622" s="135"/>
      <c r="H9622" s="136"/>
    </row>
    <row r="9623" spans="1:8" x14ac:dyDescent="0.2">
      <c r="A9623" s="132"/>
      <c r="B9623" s="133"/>
      <c r="C9623" s="92"/>
      <c r="D9623" s="134"/>
      <c r="E9623" s="132"/>
      <c r="F9623" s="135"/>
      <c r="G9623" s="135"/>
      <c r="H9623" s="136"/>
    </row>
    <row r="9624" spans="1:8" x14ac:dyDescent="0.2">
      <c r="A9624" s="132"/>
      <c r="B9624" s="133"/>
      <c r="C9624" s="92"/>
      <c r="D9624" s="134"/>
      <c r="E9624" s="132"/>
      <c r="F9624" s="135"/>
      <c r="G9624" s="135"/>
      <c r="H9624" s="136"/>
    </row>
    <row r="9625" spans="1:8" x14ac:dyDescent="0.2">
      <c r="A9625" s="132"/>
      <c r="B9625" s="133"/>
      <c r="C9625" s="92"/>
      <c r="D9625" s="134"/>
      <c r="E9625" s="132"/>
      <c r="F9625" s="135"/>
      <c r="G9625" s="135"/>
      <c r="H9625" s="136"/>
    </row>
    <row r="9626" spans="1:8" x14ac:dyDescent="0.2">
      <c r="A9626" s="132"/>
      <c r="B9626" s="133"/>
      <c r="C9626" s="92"/>
      <c r="D9626" s="134"/>
      <c r="E9626" s="132"/>
      <c r="F9626" s="135"/>
      <c r="G9626" s="135"/>
      <c r="H9626" s="136"/>
    </row>
    <row r="9627" spans="1:8" x14ac:dyDescent="0.2">
      <c r="A9627" s="132"/>
      <c r="B9627" s="133"/>
      <c r="C9627" s="92"/>
      <c r="D9627" s="134"/>
      <c r="E9627" s="132"/>
      <c r="F9627" s="135"/>
      <c r="G9627" s="135"/>
      <c r="H9627" s="136"/>
    </row>
    <row r="9628" spans="1:8" x14ac:dyDescent="0.2">
      <c r="A9628" s="132"/>
      <c r="B9628" s="133"/>
      <c r="C9628" s="92"/>
      <c r="D9628" s="134"/>
      <c r="E9628" s="132"/>
      <c r="F9628" s="135"/>
      <c r="G9628" s="135"/>
      <c r="H9628" s="136"/>
    </row>
    <row r="9629" spans="1:8" x14ac:dyDescent="0.2">
      <c r="A9629" s="132"/>
      <c r="B9629" s="133"/>
      <c r="C9629" s="92"/>
      <c r="D9629" s="134"/>
      <c r="E9629" s="132"/>
      <c r="F9629" s="135"/>
      <c r="G9629" s="135"/>
      <c r="H9629" s="136"/>
    </row>
    <row r="9630" spans="1:8" x14ac:dyDescent="0.2">
      <c r="A9630" s="132"/>
      <c r="B9630" s="133"/>
      <c r="C9630" s="92"/>
      <c r="D9630" s="134"/>
      <c r="E9630" s="132"/>
      <c r="F9630" s="135"/>
      <c r="G9630" s="135"/>
      <c r="H9630" s="136"/>
    </row>
    <row r="9631" spans="1:8" x14ac:dyDescent="0.2">
      <c r="A9631" s="132"/>
      <c r="B9631" s="133"/>
      <c r="C9631" s="92"/>
      <c r="D9631" s="134"/>
      <c r="E9631" s="132"/>
      <c r="F9631" s="135"/>
      <c r="G9631" s="135"/>
      <c r="H9631" s="136"/>
    </row>
    <row r="9632" spans="1:8" x14ac:dyDescent="0.2">
      <c r="A9632" s="132"/>
      <c r="B9632" s="133"/>
      <c r="C9632" s="92"/>
      <c r="D9632" s="134"/>
      <c r="E9632" s="132"/>
      <c r="F9632" s="135"/>
      <c r="G9632" s="135"/>
      <c r="H9632" s="136"/>
    </row>
    <row r="9633" spans="1:8" x14ac:dyDescent="0.2">
      <c r="A9633" s="132"/>
      <c r="B9633" s="133"/>
      <c r="C9633" s="92"/>
      <c r="D9633" s="134"/>
      <c r="E9633" s="132"/>
      <c r="F9633" s="135"/>
      <c r="G9633" s="135"/>
      <c r="H9633" s="136"/>
    </row>
    <row r="9634" spans="1:8" x14ac:dyDescent="0.2">
      <c r="A9634" s="132"/>
      <c r="B9634" s="133"/>
      <c r="C9634" s="92"/>
      <c r="D9634" s="134"/>
      <c r="E9634" s="132"/>
      <c r="F9634" s="135"/>
      <c r="G9634" s="135"/>
      <c r="H9634" s="136"/>
    </row>
    <row r="9635" spans="1:8" x14ac:dyDescent="0.2">
      <c r="A9635" s="132"/>
      <c r="B9635" s="133"/>
      <c r="C9635" s="92"/>
      <c r="D9635" s="134"/>
      <c r="E9635" s="132"/>
      <c r="F9635" s="135"/>
      <c r="G9635" s="135"/>
      <c r="H9635" s="136"/>
    </row>
    <row r="9636" spans="1:8" x14ac:dyDescent="0.2">
      <c r="A9636" s="132"/>
      <c r="B9636" s="133"/>
      <c r="C9636" s="92"/>
      <c r="D9636" s="134"/>
      <c r="E9636" s="132"/>
      <c r="F9636" s="135"/>
      <c r="G9636" s="135"/>
      <c r="H9636" s="136"/>
    </row>
    <row r="9637" spans="1:8" x14ac:dyDescent="0.2">
      <c r="A9637" s="132"/>
      <c r="B9637" s="133"/>
      <c r="C9637" s="92"/>
      <c r="D9637" s="134"/>
      <c r="E9637" s="132"/>
      <c r="F9637" s="135"/>
      <c r="G9637" s="135"/>
      <c r="H9637" s="136"/>
    </row>
    <row r="9638" spans="1:8" x14ac:dyDescent="0.2">
      <c r="A9638" s="132"/>
      <c r="B9638" s="133"/>
      <c r="C9638" s="92"/>
      <c r="D9638" s="134"/>
      <c r="E9638" s="132"/>
      <c r="F9638" s="135"/>
      <c r="G9638" s="135"/>
      <c r="H9638" s="136"/>
    </row>
    <row r="9639" spans="1:8" x14ac:dyDescent="0.2">
      <c r="A9639" s="132"/>
      <c r="B9639" s="133"/>
      <c r="C9639" s="92"/>
      <c r="D9639" s="134"/>
      <c r="E9639" s="132"/>
      <c r="F9639" s="135"/>
      <c r="G9639" s="135"/>
      <c r="H9639" s="136"/>
    </row>
    <row r="9640" spans="1:8" x14ac:dyDescent="0.2">
      <c r="A9640" s="132"/>
      <c r="B9640" s="133"/>
      <c r="C9640" s="92"/>
      <c r="D9640" s="134"/>
      <c r="E9640" s="132"/>
      <c r="F9640" s="135"/>
      <c r="G9640" s="135"/>
      <c r="H9640" s="136"/>
    </row>
    <row r="9641" spans="1:8" x14ac:dyDescent="0.2">
      <c r="A9641" s="132"/>
      <c r="B9641" s="133"/>
      <c r="C9641" s="92"/>
      <c r="D9641" s="134"/>
      <c r="E9641" s="132"/>
      <c r="F9641" s="135"/>
      <c r="G9641" s="135"/>
      <c r="H9641" s="136"/>
    </row>
    <row r="9642" spans="1:8" x14ac:dyDescent="0.2">
      <c r="A9642" s="132"/>
      <c r="B9642" s="133"/>
      <c r="C9642" s="92"/>
      <c r="D9642" s="134"/>
      <c r="E9642" s="132"/>
      <c r="F9642" s="135"/>
      <c r="G9642" s="135"/>
      <c r="H9642" s="136"/>
    </row>
    <row r="9643" spans="1:8" x14ac:dyDescent="0.2">
      <c r="A9643" s="132"/>
      <c r="B9643" s="133"/>
      <c r="C9643" s="92"/>
      <c r="D9643" s="134"/>
      <c r="E9643" s="132"/>
      <c r="F9643" s="135"/>
      <c r="G9643" s="135"/>
      <c r="H9643" s="136"/>
    </row>
    <row r="9644" spans="1:8" x14ac:dyDescent="0.2">
      <c r="A9644" s="132"/>
      <c r="B9644" s="133"/>
      <c r="C9644" s="92"/>
      <c r="D9644" s="134"/>
      <c r="E9644" s="132"/>
      <c r="F9644" s="135"/>
      <c r="G9644" s="135"/>
      <c r="H9644" s="136"/>
    </row>
    <row r="9645" spans="1:8" x14ac:dyDescent="0.2">
      <c r="A9645" s="132"/>
      <c r="B9645" s="133"/>
      <c r="C9645" s="92"/>
      <c r="D9645" s="134"/>
      <c r="E9645" s="132"/>
      <c r="F9645" s="135"/>
      <c r="G9645" s="135"/>
      <c r="H9645" s="136"/>
    </row>
    <row r="9646" spans="1:8" x14ac:dyDescent="0.2">
      <c r="A9646" s="132"/>
      <c r="B9646" s="133"/>
      <c r="C9646" s="92"/>
      <c r="D9646" s="134"/>
      <c r="E9646" s="132"/>
      <c r="F9646" s="135"/>
      <c r="G9646" s="135"/>
      <c r="H9646" s="136"/>
    </row>
    <row r="9647" spans="1:8" x14ac:dyDescent="0.2">
      <c r="A9647" s="132"/>
      <c r="B9647" s="133"/>
      <c r="C9647" s="92"/>
      <c r="D9647" s="134"/>
      <c r="E9647" s="132"/>
      <c r="F9647" s="135"/>
      <c r="G9647" s="135"/>
      <c r="H9647" s="136"/>
    </row>
    <row r="9648" spans="1:8" x14ac:dyDescent="0.2">
      <c r="A9648" s="132"/>
      <c r="B9648" s="133"/>
      <c r="C9648" s="92"/>
      <c r="D9648" s="134"/>
      <c r="E9648" s="132"/>
      <c r="F9648" s="135"/>
      <c r="G9648" s="135"/>
      <c r="H9648" s="136"/>
    </row>
    <row r="9649" spans="1:8" x14ac:dyDescent="0.2">
      <c r="A9649" s="132"/>
      <c r="B9649" s="133"/>
      <c r="C9649" s="92"/>
      <c r="D9649" s="134"/>
      <c r="E9649" s="132"/>
      <c r="F9649" s="135"/>
      <c r="G9649" s="135"/>
      <c r="H9649" s="136"/>
    </row>
    <row r="9650" spans="1:8" x14ac:dyDescent="0.2">
      <c r="A9650" s="132"/>
      <c r="B9650" s="133"/>
      <c r="C9650" s="92"/>
      <c r="D9650" s="134"/>
      <c r="E9650" s="132"/>
      <c r="F9650" s="135"/>
      <c r="G9650" s="135"/>
      <c r="H9650" s="136"/>
    </row>
    <row r="9651" spans="1:8" x14ac:dyDescent="0.2">
      <c r="A9651" s="132"/>
      <c r="B9651" s="133"/>
      <c r="C9651" s="92"/>
      <c r="D9651" s="134"/>
      <c r="E9651" s="132"/>
      <c r="F9651" s="135"/>
      <c r="G9651" s="135"/>
      <c r="H9651" s="136"/>
    </row>
    <row r="9652" spans="1:8" x14ac:dyDescent="0.2">
      <c r="A9652" s="132"/>
      <c r="B9652" s="133"/>
      <c r="C9652" s="92"/>
      <c r="D9652" s="134"/>
      <c r="E9652" s="132"/>
      <c r="F9652" s="135"/>
      <c r="G9652" s="135"/>
      <c r="H9652" s="136"/>
    </row>
    <row r="9653" spans="1:8" x14ac:dyDescent="0.2">
      <c r="A9653" s="132"/>
      <c r="B9653" s="133"/>
      <c r="C9653" s="92"/>
      <c r="D9653" s="134"/>
      <c r="E9653" s="132"/>
      <c r="F9653" s="135"/>
      <c r="G9653" s="135"/>
      <c r="H9653" s="136"/>
    </row>
    <row r="9654" spans="1:8" x14ac:dyDescent="0.2">
      <c r="A9654" s="132"/>
      <c r="B9654" s="133"/>
      <c r="C9654" s="92"/>
      <c r="D9654" s="134"/>
      <c r="E9654" s="132"/>
      <c r="F9654" s="135"/>
      <c r="G9654" s="135"/>
      <c r="H9654" s="136"/>
    </row>
    <row r="9655" spans="1:8" x14ac:dyDescent="0.2">
      <c r="A9655" s="132"/>
      <c r="B9655" s="133"/>
      <c r="C9655" s="92"/>
      <c r="D9655" s="134"/>
      <c r="E9655" s="132"/>
      <c r="F9655" s="135"/>
      <c r="G9655" s="135"/>
      <c r="H9655" s="136"/>
    </row>
    <row r="9656" spans="1:8" x14ac:dyDescent="0.2">
      <c r="A9656" s="132"/>
      <c r="B9656" s="133"/>
      <c r="C9656" s="92"/>
      <c r="D9656" s="134"/>
      <c r="E9656" s="132"/>
      <c r="F9656" s="135"/>
      <c r="G9656" s="135"/>
      <c r="H9656" s="136"/>
    </row>
    <row r="9657" spans="1:8" x14ac:dyDescent="0.2">
      <c r="A9657" s="132"/>
      <c r="B9657" s="133"/>
      <c r="C9657" s="92"/>
      <c r="D9657" s="134"/>
      <c r="E9657" s="132"/>
      <c r="F9657" s="135"/>
      <c r="G9657" s="135"/>
      <c r="H9657" s="136"/>
    </row>
    <row r="9658" spans="1:8" x14ac:dyDescent="0.2">
      <c r="A9658" s="132"/>
      <c r="B9658" s="133"/>
      <c r="C9658" s="92"/>
      <c r="D9658" s="134"/>
      <c r="E9658" s="132"/>
      <c r="F9658" s="135"/>
      <c r="G9658" s="135"/>
      <c r="H9658" s="136"/>
    </row>
    <row r="9659" spans="1:8" x14ac:dyDescent="0.2">
      <c r="A9659" s="132"/>
      <c r="B9659" s="133"/>
      <c r="C9659" s="92"/>
      <c r="D9659" s="134"/>
      <c r="E9659" s="132"/>
      <c r="F9659" s="135"/>
      <c r="G9659" s="135"/>
      <c r="H9659" s="136"/>
    </row>
    <row r="9660" spans="1:8" x14ac:dyDescent="0.2">
      <c r="A9660" s="132"/>
      <c r="B9660" s="133"/>
      <c r="C9660" s="92"/>
      <c r="D9660" s="134"/>
      <c r="E9660" s="132"/>
      <c r="F9660" s="135"/>
      <c r="G9660" s="135"/>
      <c r="H9660" s="136"/>
    </row>
    <row r="9661" spans="1:8" x14ac:dyDescent="0.2">
      <c r="A9661" s="132"/>
      <c r="B9661" s="133"/>
      <c r="C9661" s="92"/>
      <c r="D9661" s="134"/>
      <c r="E9661" s="132"/>
      <c r="F9661" s="135"/>
      <c r="G9661" s="135"/>
      <c r="H9661" s="136"/>
    </row>
    <row r="9662" spans="1:8" x14ac:dyDescent="0.2">
      <c r="A9662" s="132"/>
      <c r="B9662" s="133"/>
      <c r="C9662" s="92"/>
      <c r="D9662" s="134"/>
      <c r="E9662" s="132"/>
      <c r="F9662" s="135"/>
      <c r="G9662" s="135"/>
      <c r="H9662" s="136"/>
    </row>
    <row r="9663" spans="1:8" x14ac:dyDescent="0.2">
      <c r="A9663" s="132"/>
      <c r="B9663" s="133"/>
      <c r="C9663" s="92"/>
      <c r="D9663" s="134"/>
      <c r="E9663" s="132"/>
      <c r="F9663" s="135"/>
      <c r="G9663" s="135"/>
      <c r="H9663" s="136"/>
    </row>
    <row r="9664" spans="1:8" x14ac:dyDescent="0.2">
      <c r="A9664" s="132"/>
      <c r="B9664" s="133"/>
      <c r="C9664" s="92"/>
      <c r="D9664" s="134"/>
      <c r="E9664" s="132"/>
      <c r="F9664" s="135"/>
      <c r="G9664" s="135"/>
      <c r="H9664" s="136"/>
    </row>
    <row r="9665" spans="1:8" x14ac:dyDescent="0.2">
      <c r="A9665" s="132"/>
      <c r="B9665" s="133"/>
      <c r="C9665" s="92"/>
      <c r="D9665" s="134"/>
      <c r="E9665" s="132"/>
      <c r="F9665" s="135"/>
      <c r="G9665" s="135"/>
      <c r="H9665" s="136"/>
    </row>
    <row r="9666" spans="1:8" x14ac:dyDescent="0.2">
      <c r="A9666" s="132"/>
      <c r="B9666" s="133"/>
      <c r="C9666" s="92"/>
      <c r="D9666" s="134"/>
      <c r="E9666" s="132"/>
      <c r="F9666" s="135"/>
      <c r="G9666" s="135"/>
      <c r="H9666" s="136"/>
    </row>
    <row r="9667" spans="1:8" x14ac:dyDescent="0.2">
      <c r="A9667" s="132"/>
      <c r="B9667" s="133"/>
      <c r="C9667" s="92"/>
      <c r="D9667" s="134"/>
      <c r="E9667" s="132"/>
      <c r="F9667" s="135"/>
      <c r="G9667" s="135"/>
      <c r="H9667" s="136"/>
    </row>
    <row r="9668" spans="1:8" x14ac:dyDescent="0.2">
      <c r="A9668" s="132"/>
      <c r="B9668" s="133"/>
      <c r="C9668" s="92"/>
      <c r="D9668" s="134"/>
      <c r="E9668" s="132"/>
      <c r="F9668" s="135"/>
      <c r="G9668" s="135"/>
      <c r="H9668" s="136"/>
    </row>
    <row r="9669" spans="1:8" x14ac:dyDescent="0.2">
      <c r="A9669" s="132"/>
      <c r="B9669" s="133"/>
      <c r="C9669" s="92"/>
      <c r="D9669" s="134"/>
      <c r="E9669" s="132"/>
      <c r="F9669" s="135"/>
      <c r="G9669" s="135"/>
      <c r="H9669" s="136"/>
    </row>
    <row r="9670" spans="1:8" x14ac:dyDescent="0.2">
      <c r="A9670" s="132"/>
      <c r="B9670" s="133"/>
      <c r="C9670" s="92"/>
      <c r="D9670" s="134"/>
      <c r="E9670" s="132"/>
      <c r="F9670" s="135"/>
      <c r="G9670" s="135"/>
      <c r="H9670" s="136"/>
    </row>
    <row r="9671" spans="1:8" x14ac:dyDescent="0.2">
      <c r="A9671" s="132"/>
      <c r="B9671" s="133"/>
      <c r="C9671" s="92"/>
      <c r="D9671" s="134"/>
      <c r="E9671" s="132"/>
      <c r="F9671" s="135"/>
      <c r="G9671" s="135"/>
      <c r="H9671" s="136"/>
    </row>
    <row r="9672" spans="1:8" x14ac:dyDescent="0.2">
      <c r="A9672" s="132"/>
      <c r="B9672" s="133"/>
      <c r="C9672" s="92"/>
      <c r="D9672" s="134"/>
      <c r="E9672" s="132"/>
      <c r="F9672" s="135"/>
      <c r="G9672" s="135"/>
      <c r="H9672" s="136"/>
    </row>
    <row r="9673" spans="1:8" x14ac:dyDescent="0.2">
      <c r="A9673" s="132"/>
      <c r="B9673" s="133"/>
      <c r="C9673" s="92"/>
      <c r="D9673" s="134"/>
      <c r="E9673" s="132"/>
      <c r="F9673" s="135"/>
      <c r="G9673" s="135"/>
      <c r="H9673" s="136"/>
    </row>
    <row r="9674" spans="1:8" x14ac:dyDescent="0.2">
      <c r="A9674" s="132"/>
      <c r="B9674" s="133"/>
      <c r="C9674" s="92"/>
      <c r="D9674" s="134"/>
      <c r="E9674" s="132"/>
      <c r="F9674" s="135"/>
      <c r="G9674" s="135"/>
      <c r="H9674" s="136"/>
    </row>
    <row r="9675" spans="1:8" x14ac:dyDescent="0.2">
      <c r="A9675" s="132"/>
      <c r="B9675" s="133"/>
      <c r="C9675" s="92"/>
      <c r="D9675" s="134"/>
      <c r="E9675" s="132"/>
      <c r="F9675" s="135"/>
      <c r="G9675" s="135"/>
      <c r="H9675" s="136"/>
    </row>
    <row r="9676" spans="1:8" x14ac:dyDescent="0.2">
      <c r="A9676" s="132"/>
      <c r="B9676" s="133"/>
      <c r="C9676" s="92"/>
      <c r="D9676" s="134"/>
      <c r="E9676" s="132"/>
      <c r="F9676" s="135"/>
      <c r="G9676" s="135"/>
      <c r="H9676" s="136"/>
    </row>
    <row r="9677" spans="1:8" x14ac:dyDescent="0.2">
      <c r="A9677" s="132"/>
      <c r="B9677" s="133"/>
      <c r="C9677" s="92"/>
      <c r="D9677" s="134"/>
      <c r="E9677" s="132"/>
      <c r="F9677" s="135"/>
      <c r="G9677" s="135"/>
      <c r="H9677" s="136"/>
    </row>
    <row r="9678" spans="1:8" x14ac:dyDescent="0.2">
      <c r="A9678" s="132"/>
      <c r="B9678" s="133"/>
      <c r="C9678" s="92"/>
      <c r="D9678" s="134"/>
      <c r="E9678" s="132"/>
      <c r="F9678" s="135"/>
      <c r="G9678" s="135"/>
      <c r="H9678" s="136"/>
    </row>
    <row r="9679" spans="1:8" x14ac:dyDescent="0.2">
      <c r="A9679" s="132"/>
      <c r="B9679" s="133"/>
      <c r="C9679" s="92"/>
      <c r="D9679" s="134"/>
      <c r="E9679" s="132"/>
      <c r="F9679" s="135"/>
      <c r="G9679" s="135"/>
      <c r="H9679" s="136"/>
    </row>
    <row r="9680" spans="1:8" x14ac:dyDescent="0.2">
      <c r="A9680" s="132"/>
      <c r="B9680" s="133"/>
      <c r="C9680" s="92"/>
      <c r="D9680" s="134"/>
      <c r="E9680" s="132"/>
      <c r="F9680" s="135"/>
      <c r="G9680" s="135"/>
      <c r="H9680" s="136"/>
    </row>
    <row r="9681" spans="1:8" x14ac:dyDescent="0.2">
      <c r="A9681" s="132"/>
      <c r="B9681" s="133"/>
      <c r="C9681" s="92"/>
      <c r="D9681" s="134"/>
      <c r="E9681" s="132"/>
      <c r="F9681" s="135"/>
      <c r="G9681" s="135"/>
      <c r="H9681" s="136"/>
    </row>
    <row r="9682" spans="1:8" x14ac:dyDescent="0.2">
      <c r="A9682" s="132"/>
      <c r="B9682" s="133"/>
      <c r="C9682" s="92"/>
      <c r="D9682" s="134"/>
      <c r="E9682" s="132"/>
      <c r="F9682" s="135"/>
      <c r="G9682" s="135"/>
      <c r="H9682" s="136"/>
    </row>
    <row r="9683" spans="1:8" x14ac:dyDescent="0.2">
      <c r="A9683" s="132"/>
      <c r="B9683" s="133"/>
      <c r="C9683" s="92"/>
      <c r="D9683" s="134"/>
      <c r="E9683" s="132"/>
      <c r="F9683" s="135"/>
      <c r="G9683" s="135"/>
      <c r="H9683" s="136"/>
    </row>
    <row r="9684" spans="1:8" x14ac:dyDescent="0.2">
      <c r="A9684" s="132"/>
      <c r="B9684" s="133"/>
      <c r="C9684" s="92"/>
      <c r="D9684" s="134"/>
      <c r="E9684" s="132"/>
      <c r="F9684" s="135"/>
      <c r="G9684" s="135"/>
      <c r="H9684" s="136"/>
    </row>
    <row r="9685" spans="1:8" x14ac:dyDescent="0.2">
      <c r="A9685" s="132"/>
      <c r="B9685" s="133"/>
      <c r="C9685" s="92"/>
      <c r="D9685" s="134"/>
      <c r="E9685" s="132"/>
      <c r="F9685" s="135"/>
      <c r="G9685" s="135"/>
      <c r="H9685" s="136"/>
    </row>
    <row r="9686" spans="1:8" x14ac:dyDescent="0.2">
      <c r="A9686" s="132"/>
      <c r="B9686" s="133"/>
      <c r="C9686" s="92"/>
      <c r="D9686" s="134"/>
      <c r="E9686" s="132"/>
      <c r="F9686" s="135"/>
      <c r="G9686" s="135"/>
      <c r="H9686" s="136"/>
    </row>
    <row r="9687" spans="1:8" x14ac:dyDescent="0.2">
      <c r="A9687" s="132"/>
      <c r="B9687" s="133"/>
      <c r="C9687" s="92"/>
      <c r="D9687" s="134"/>
      <c r="E9687" s="132"/>
      <c r="F9687" s="135"/>
      <c r="G9687" s="135"/>
      <c r="H9687" s="136"/>
    </row>
    <row r="9688" spans="1:8" x14ac:dyDescent="0.2">
      <c r="A9688" s="132"/>
      <c r="B9688" s="133"/>
      <c r="C9688" s="92"/>
      <c r="D9688" s="134"/>
      <c r="E9688" s="132"/>
      <c r="F9688" s="135"/>
      <c r="G9688" s="135"/>
      <c r="H9688" s="136"/>
    </row>
    <row r="9689" spans="1:8" x14ac:dyDescent="0.2">
      <c r="A9689" s="132"/>
      <c r="B9689" s="133"/>
      <c r="C9689" s="92"/>
      <c r="D9689" s="134"/>
      <c r="E9689" s="132"/>
      <c r="F9689" s="135"/>
      <c r="G9689" s="135"/>
      <c r="H9689" s="136"/>
    </row>
    <row r="9690" spans="1:8" x14ac:dyDescent="0.2">
      <c r="A9690" s="132"/>
      <c r="B9690" s="133"/>
      <c r="C9690" s="92"/>
      <c r="D9690" s="134"/>
      <c r="E9690" s="132"/>
      <c r="F9690" s="135"/>
      <c r="G9690" s="135"/>
      <c r="H9690" s="136"/>
    </row>
    <row r="9691" spans="1:8" x14ac:dyDescent="0.2">
      <c r="A9691" s="132"/>
      <c r="B9691" s="133"/>
      <c r="C9691" s="92"/>
      <c r="D9691" s="134"/>
      <c r="E9691" s="132"/>
      <c r="F9691" s="135"/>
      <c r="G9691" s="135"/>
      <c r="H9691" s="136"/>
    </row>
    <row r="9692" spans="1:8" x14ac:dyDescent="0.2">
      <c r="A9692" s="132"/>
      <c r="B9692" s="133"/>
      <c r="C9692" s="92"/>
      <c r="D9692" s="134"/>
      <c r="E9692" s="132"/>
      <c r="F9692" s="135"/>
      <c r="G9692" s="135"/>
      <c r="H9692" s="136"/>
    </row>
    <row r="9693" spans="1:8" x14ac:dyDescent="0.2">
      <c r="A9693" s="132"/>
      <c r="B9693" s="133"/>
      <c r="C9693" s="92"/>
      <c r="D9693" s="134"/>
      <c r="E9693" s="132"/>
      <c r="F9693" s="135"/>
      <c r="G9693" s="135"/>
      <c r="H9693" s="136"/>
    </row>
    <row r="9694" spans="1:8" x14ac:dyDescent="0.2">
      <c r="A9694" s="132"/>
      <c r="B9694" s="133"/>
      <c r="C9694" s="92"/>
      <c r="D9694" s="134"/>
      <c r="E9694" s="132"/>
      <c r="F9694" s="135"/>
      <c r="G9694" s="135"/>
      <c r="H9694" s="136"/>
    </row>
    <row r="9695" spans="1:8" x14ac:dyDescent="0.2">
      <c r="A9695" s="132"/>
      <c r="B9695" s="133"/>
      <c r="C9695" s="92"/>
      <c r="D9695" s="134"/>
      <c r="E9695" s="132"/>
      <c r="F9695" s="135"/>
      <c r="G9695" s="135"/>
      <c r="H9695" s="136"/>
    </row>
    <row r="9696" spans="1:8" x14ac:dyDescent="0.2">
      <c r="A9696" s="132"/>
      <c r="B9696" s="133"/>
      <c r="C9696" s="92"/>
      <c r="D9696" s="134"/>
      <c r="E9696" s="132"/>
      <c r="F9696" s="135"/>
      <c r="G9696" s="135"/>
      <c r="H9696" s="136"/>
    </row>
    <row r="9697" spans="1:8" x14ac:dyDescent="0.2">
      <c r="A9697" s="132"/>
      <c r="B9697" s="133"/>
      <c r="C9697" s="92"/>
      <c r="D9697" s="134"/>
      <c r="E9697" s="132"/>
      <c r="F9697" s="135"/>
      <c r="G9697" s="135"/>
      <c r="H9697" s="136"/>
    </row>
    <row r="9698" spans="1:8" x14ac:dyDescent="0.2">
      <c r="A9698" s="132"/>
      <c r="B9698" s="133"/>
      <c r="C9698" s="92"/>
      <c r="D9698" s="134"/>
      <c r="E9698" s="132"/>
      <c r="F9698" s="135"/>
      <c r="G9698" s="135"/>
      <c r="H9698" s="136"/>
    </row>
    <row r="9699" spans="1:8" x14ac:dyDescent="0.2">
      <c r="A9699" s="132"/>
      <c r="B9699" s="133"/>
      <c r="C9699" s="92"/>
      <c r="D9699" s="134"/>
      <c r="E9699" s="132"/>
      <c r="F9699" s="135"/>
      <c r="G9699" s="135"/>
      <c r="H9699" s="136"/>
    </row>
    <row r="9700" spans="1:8" x14ac:dyDescent="0.2">
      <c r="A9700" s="132"/>
      <c r="B9700" s="133"/>
      <c r="C9700" s="92"/>
      <c r="D9700" s="134"/>
      <c r="E9700" s="132"/>
      <c r="F9700" s="135"/>
      <c r="G9700" s="135"/>
      <c r="H9700" s="136"/>
    </row>
    <row r="9701" spans="1:8" x14ac:dyDescent="0.2">
      <c r="A9701" s="132"/>
      <c r="B9701" s="133"/>
      <c r="C9701" s="92"/>
      <c r="D9701" s="134"/>
      <c r="E9701" s="132"/>
      <c r="F9701" s="135"/>
      <c r="G9701" s="135"/>
      <c r="H9701" s="136"/>
    </row>
    <row r="9702" spans="1:8" x14ac:dyDescent="0.2">
      <c r="A9702" s="132"/>
      <c r="B9702" s="133"/>
      <c r="C9702" s="92"/>
      <c r="D9702" s="134"/>
      <c r="E9702" s="132"/>
      <c r="F9702" s="135"/>
      <c r="G9702" s="135"/>
      <c r="H9702" s="136"/>
    </row>
    <row r="9703" spans="1:8" x14ac:dyDescent="0.2">
      <c r="A9703" s="132"/>
      <c r="B9703" s="133"/>
      <c r="C9703" s="92"/>
      <c r="D9703" s="134"/>
      <c r="E9703" s="132"/>
      <c r="F9703" s="135"/>
      <c r="G9703" s="135"/>
      <c r="H9703" s="136"/>
    </row>
    <row r="9704" spans="1:8" x14ac:dyDescent="0.2">
      <c r="A9704" s="132"/>
      <c r="B9704" s="133"/>
      <c r="C9704" s="92"/>
      <c r="D9704" s="134"/>
      <c r="E9704" s="132"/>
      <c r="F9704" s="135"/>
      <c r="G9704" s="135"/>
      <c r="H9704" s="136"/>
    </row>
    <row r="9705" spans="1:8" x14ac:dyDescent="0.2">
      <c r="A9705" s="132"/>
      <c r="B9705" s="133"/>
      <c r="C9705" s="92"/>
      <c r="D9705" s="134"/>
      <c r="E9705" s="132"/>
      <c r="F9705" s="135"/>
      <c r="G9705" s="135"/>
      <c r="H9705" s="136"/>
    </row>
    <row r="9706" spans="1:8" x14ac:dyDescent="0.2">
      <c r="A9706" s="132"/>
      <c r="B9706" s="133"/>
      <c r="C9706" s="92"/>
      <c r="D9706" s="134"/>
      <c r="E9706" s="132"/>
      <c r="F9706" s="135"/>
      <c r="G9706" s="135"/>
      <c r="H9706" s="136"/>
    </row>
    <row r="9707" spans="1:8" x14ac:dyDescent="0.2">
      <c r="A9707" s="132"/>
      <c r="B9707" s="133"/>
      <c r="C9707" s="92"/>
      <c r="D9707" s="134"/>
      <c r="E9707" s="132"/>
      <c r="F9707" s="135"/>
      <c r="G9707" s="135"/>
      <c r="H9707" s="136"/>
    </row>
    <row r="9708" spans="1:8" x14ac:dyDescent="0.2">
      <c r="A9708" s="132"/>
      <c r="B9708" s="133"/>
      <c r="C9708" s="92"/>
      <c r="D9708" s="134"/>
      <c r="E9708" s="132"/>
      <c r="F9708" s="135"/>
      <c r="G9708" s="135"/>
      <c r="H9708" s="136"/>
    </row>
    <row r="9709" spans="1:8" x14ac:dyDescent="0.2">
      <c r="A9709" s="132"/>
      <c r="B9709" s="133"/>
      <c r="C9709" s="92"/>
      <c r="D9709" s="134"/>
      <c r="E9709" s="132"/>
      <c r="F9709" s="135"/>
      <c r="G9709" s="135"/>
      <c r="H9709" s="136"/>
    </row>
    <row r="9710" spans="1:8" x14ac:dyDescent="0.2">
      <c r="A9710" s="132"/>
      <c r="B9710" s="133"/>
      <c r="C9710" s="92"/>
      <c r="D9710" s="134"/>
      <c r="E9710" s="132"/>
      <c r="F9710" s="135"/>
      <c r="G9710" s="135"/>
      <c r="H9710" s="136"/>
    </row>
    <row r="9711" spans="1:8" x14ac:dyDescent="0.2">
      <c r="A9711" s="132"/>
      <c r="B9711" s="133"/>
      <c r="C9711" s="92"/>
      <c r="D9711" s="134"/>
      <c r="E9711" s="132"/>
      <c r="F9711" s="135"/>
      <c r="G9711" s="135"/>
      <c r="H9711" s="136"/>
    </row>
    <row r="9712" spans="1:8" x14ac:dyDescent="0.2">
      <c r="A9712" s="132"/>
      <c r="B9712" s="133"/>
      <c r="C9712" s="92"/>
      <c r="D9712" s="134"/>
      <c r="E9712" s="132"/>
      <c r="F9712" s="135"/>
      <c r="G9712" s="135"/>
      <c r="H9712" s="136"/>
    </row>
    <row r="9713" spans="1:8" x14ac:dyDescent="0.2">
      <c r="A9713" s="132"/>
      <c r="B9713" s="133"/>
      <c r="C9713" s="92"/>
      <c r="D9713" s="134"/>
      <c r="E9713" s="132"/>
      <c r="F9713" s="135"/>
      <c r="G9713" s="135"/>
      <c r="H9713" s="136"/>
    </row>
    <row r="9714" spans="1:8" x14ac:dyDescent="0.2">
      <c r="A9714" s="132"/>
      <c r="B9714" s="133"/>
      <c r="C9714" s="92"/>
      <c r="D9714" s="134"/>
      <c r="E9714" s="132"/>
      <c r="F9714" s="135"/>
      <c r="G9714" s="135"/>
      <c r="H9714" s="136"/>
    </row>
    <row r="9715" spans="1:8" x14ac:dyDescent="0.2">
      <c r="A9715" s="132"/>
      <c r="B9715" s="133"/>
      <c r="C9715" s="92"/>
      <c r="D9715" s="134"/>
      <c r="E9715" s="132"/>
      <c r="F9715" s="135"/>
      <c r="G9715" s="135"/>
      <c r="H9715" s="136"/>
    </row>
    <row r="9716" spans="1:8" x14ac:dyDescent="0.2">
      <c r="A9716" s="132"/>
      <c r="B9716" s="133"/>
      <c r="C9716" s="92"/>
      <c r="D9716" s="134"/>
      <c r="E9716" s="132"/>
      <c r="F9716" s="135"/>
      <c r="G9716" s="135"/>
      <c r="H9716" s="136"/>
    </row>
    <row r="9717" spans="1:8" x14ac:dyDescent="0.2">
      <c r="A9717" s="132"/>
      <c r="B9717" s="133"/>
      <c r="C9717" s="92"/>
      <c r="D9717" s="134"/>
      <c r="E9717" s="132"/>
      <c r="F9717" s="135"/>
      <c r="G9717" s="135"/>
      <c r="H9717" s="136"/>
    </row>
    <row r="9718" spans="1:8" x14ac:dyDescent="0.2">
      <c r="A9718" s="132"/>
      <c r="B9718" s="133"/>
      <c r="C9718" s="92"/>
      <c r="D9718" s="134"/>
      <c r="E9718" s="132"/>
      <c r="F9718" s="135"/>
      <c r="G9718" s="135"/>
      <c r="H9718" s="136"/>
    </row>
    <row r="9719" spans="1:8" x14ac:dyDescent="0.2">
      <c r="A9719" s="132"/>
      <c r="B9719" s="133"/>
      <c r="C9719" s="92"/>
      <c r="D9719" s="134"/>
      <c r="E9719" s="132"/>
      <c r="F9719" s="135"/>
      <c r="G9719" s="135"/>
      <c r="H9719" s="136"/>
    </row>
    <row r="9720" spans="1:8" x14ac:dyDescent="0.2">
      <c r="A9720" s="132"/>
      <c r="B9720" s="133"/>
      <c r="C9720" s="92"/>
      <c r="D9720" s="134"/>
      <c r="E9720" s="132"/>
      <c r="F9720" s="135"/>
      <c r="G9720" s="135"/>
      <c r="H9720" s="136"/>
    </row>
    <row r="9721" spans="1:8" x14ac:dyDescent="0.2">
      <c r="A9721" s="132"/>
      <c r="B9721" s="133"/>
      <c r="C9721" s="92"/>
      <c r="D9721" s="134"/>
      <c r="E9721" s="132"/>
      <c r="F9721" s="135"/>
      <c r="G9721" s="135"/>
      <c r="H9721" s="136"/>
    </row>
    <row r="9722" spans="1:8" x14ac:dyDescent="0.2">
      <c r="A9722" s="132"/>
      <c r="B9722" s="133"/>
      <c r="C9722" s="92"/>
      <c r="D9722" s="134"/>
      <c r="E9722" s="132"/>
      <c r="F9722" s="135"/>
      <c r="G9722" s="135"/>
      <c r="H9722" s="136"/>
    </row>
    <row r="9723" spans="1:8" x14ac:dyDescent="0.2">
      <c r="A9723" s="132"/>
      <c r="B9723" s="133"/>
      <c r="C9723" s="92"/>
      <c r="D9723" s="134"/>
      <c r="E9723" s="132"/>
      <c r="F9723" s="135"/>
      <c r="G9723" s="135"/>
      <c r="H9723" s="136"/>
    </row>
    <row r="9724" spans="1:8" x14ac:dyDescent="0.2">
      <c r="A9724" s="132"/>
      <c r="B9724" s="133"/>
      <c r="C9724" s="92"/>
      <c r="D9724" s="134"/>
      <c r="E9724" s="132"/>
      <c r="F9724" s="135"/>
      <c r="G9724" s="135"/>
      <c r="H9724" s="136"/>
    </row>
    <row r="9725" spans="1:8" x14ac:dyDescent="0.2">
      <c r="A9725" s="132"/>
      <c r="B9725" s="133"/>
      <c r="C9725" s="92"/>
      <c r="D9725" s="134"/>
      <c r="E9725" s="132"/>
      <c r="F9725" s="135"/>
      <c r="G9725" s="135"/>
      <c r="H9725" s="136"/>
    </row>
    <row r="9726" spans="1:8" x14ac:dyDescent="0.2">
      <c r="A9726" s="132"/>
      <c r="B9726" s="133"/>
      <c r="C9726" s="92"/>
      <c r="D9726" s="134"/>
      <c r="E9726" s="132"/>
      <c r="F9726" s="135"/>
      <c r="G9726" s="135"/>
      <c r="H9726" s="136"/>
    </row>
    <row r="9727" spans="1:8" x14ac:dyDescent="0.2">
      <c r="A9727" s="132"/>
      <c r="B9727" s="133"/>
      <c r="C9727" s="92"/>
      <c r="D9727" s="134"/>
      <c r="E9727" s="132"/>
      <c r="F9727" s="135"/>
      <c r="G9727" s="135"/>
      <c r="H9727" s="136"/>
    </row>
    <row r="9728" spans="1:8" x14ac:dyDescent="0.2">
      <c r="A9728" s="132"/>
      <c r="B9728" s="133"/>
      <c r="C9728" s="92"/>
      <c r="D9728" s="134"/>
      <c r="E9728" s="132"/>
      <c r="F9728" s="135"/>
      <c r="G9728" s="135"/>
      <c r="H9728" s="136"/>
    </row>
    <row r="9729" spans="1:8" x14ac:dyDescent="0.2">
      <c r="A9729" s="132"/>
      <c r="B9729" s="133"/>
      <c r="C9729" s="92"/>
      <c r="D9729" s="134"/>
      <c r="E9729" s="132"/>
      <c r="F9729" s="135"/>
      <c r="G9729" s="135"/>
      <c r="H9729" s="136"/>
    </row>
    <row r="9730" spans="1:8" x14ac:dyDescent="0.2">
      <c r="A9730" s="132"/>
      <c r="B9730" s="133"/>
      <c r="C9730" s="92"/>
      <c r="D9730" s="134"/>
      <c r="E9730" s="132"/>
      <c r="F9730" s="135"/>
      <c r="G9730" s="135"/>
      <c r="H9730" s="136"/>
    </row>
    <row r="9731" spans="1:8" x14ac:dyDescent="0.2">
      <c r="A9731" s="132"/>
      <c r="B9731" s="133"/>
      <c r="C9731" s="92"/>
      <c r="D9731" s="134"/>
      <c r="E9731" s="132"/>
      <c r="F9731" s="135"/>
      <c r="G9731" s="135"/>
      <c r="H9731" s="136"/>
    </row>
    <row r="9732" spans="1:8" x14ac:dyDescent="0.2">
      <c r="A9732" s="132"/>
      <c r="B9732" s="133"/>
      <c r="C9732" s="92"/>
      <c r="D9732" s="134"/>
      <c r="E9732" s="132"/>
      <c r="F9732" s="135"/>
      <c r="G9732" s="135"/>
      <c r="H9732" s="136"/>
    </row>
    <row r="9733" spans="1:8" x14ac:dyDescent="0.2">
      <c r="A9733" s="132"/>
      <c r="B9733" s="133"/>
      <c r="C9733" s="92"/>
      <c r="D9733" s="134"/>
      <c r="E9733" s="132"/>
      <c r="F9733" s="135"/>
      <c r="G9733" s="135"/>
      <c r="H9733" s="136"/>
    </row>
    <row r="9734" spans="1:8" x14ac:dyDescent="0.2">
      <c r="A9734" s="132"/>
      <c r="B9734" s="133"/>
      <c r="C9734" s="92"/>
      <c r="D9734" s="134"/>
      <c r="E9734" s="132"/>
      <c r="F9734" s="135"/>
      <c r="G9734" s="135"/>
      <c r="H9734" s="136"/>
    </row>
    <row r="9735" spans="1:8" x14ac:dyDescent="0.2">
      <c r="A9735" s="132"/>
      <c r="B9735" s="133"/>
      <c r="C9735" s="92"/>
      <c r="D9735" s="134"/>
      <c r="E9735" s="132"/>
      <c r="F9735" s="135"/>
      <c r="G9735" s="135"/>
      <c r="H9735" s="136"/>
    </row>
    <row r="9736" spans="1:8" x14ac:dyDescent="0.2">
      <c r="A9736" s="132"/>
      <c r="B9736" s="133"/>
      <c r="C9736" s="92"/>
      <c r="D9736" s="134"/>
      <c r="E9736" s="132"/>
      <c r="F9736" s="135"/>
      <c r="G9736" s="135"/>
      <c r="H9736" s="136"/>
    </row>
    <row r="9737" spans="1:8" x14ac:dyDescent="0.2">
      <c r="A9737" s="132"/>
      <c r="B9737" s="133"/>
      <c r="C9737" s="92"/>
      <c r="D9737" s="134"/>
      <c r="E9737" s="132"/>
      <c r="F9737" s="135"/>
      <c r="G9737" s="135"/>
      <c r="H9737" s="136"/>
    </row>
    <row r="9738" spans="1:8" x14ac:dyDescent="0.2">
      <c r="A9738" s="132"/>
      <c r="B9738" s="133"/>
      <c r="C9738" s="92"/>
      <c r="D9738" s="134"/>
      <c r="E9738" s="132"/>
      <c r="F9738" s="135"/>
      <c r="G9738" s="135"/>
      <c r="H9738" s="136"/>
    </row>
    <row r="9739" spans="1:8" x14ac:dyDescent="0.2">
      <c r="A9739" s="132"/>
      <c r="B9739" s="133"/>
      <c r="C9739" s="92"/>
      <c r="D9739" s="134"/>
      <c r="E9739" s="132"/>
      <c r="F9739" s="135"/>
      <c r="G9739" s="135"/>
      <c r="H9739" s="136"/>
    </row>
    <row r="9740" spans="1:8" x14ac:dyDescent="0.2">
      <c r="A9740" s="132"/>
      <c r="B9740" s="133"/>
      <c r="C9740" s="92"/>
      <c r="D9740" s="134"/>
      <c r="E9740" s="132"/>
      <c r="F9740" s="135"/>
      <c r="G9740" s="135"/>
      <c r="H9740" s="136"/>
    </row>
    <row r="9741" spans="1:8" x14ac:dyDescent="0.2">
      <c r="A9741" s="132"/>
      <c r="B9741" s="133"/>
      <c r="C9741" s="92"/>
      <c r="D9741" s="134"/>
      <c r="E9741" s="132"/>
      <c r="F9741" s="135"/>
      <c r="G9741" s="135"/>
      <c r="H9741" s="136"/>
    </row>
    <row r="9742" spans="1:8" x14ac:dyDescent="0.2">
      <c r="A9742" s="132"/>
      <c r="B9742" s="133"/>
      <c r="C9742" s="92"/>
      <c r="D9742" s="134"/>
      <c r="E9742" s="132"/>
      <c r="F9742" s="135"/>
      <c r="G9742" s="135"/>
      <c r="H9742" s="136"/>
    </row>
    <row r="9743" spans="1:8" x14ac:dyDescent="0.2">
      <c r="A9743" s="132"/>
      <c r="B9743" s="133"/>
      <c r="C9743" s="92"/>
      <c r="D9743" s="134"/>
      <c r="E9743" s="132"/>
      <c r="F9743" s="135"/>
      <c r="G9743" s="135"/>
      <c r="H9743" s="136"/>
    </row>
    <row r="9744" spans="1:8" x14ac:dyDescent="0.2">
      <c r="A9744" s="132"/>
      <c r="B9744" s="133"/>
      <c r="C9744" s="92"/>
      <c r="D9744" s="134"/>
      <c r="E9744" s="132"/>
      <c r="F9744" s="135"/>
      <c r="G9744" s="135"/>
      <c r="H9744" s="136"/>
    </row>
    <row r="9745" spans="1:8" x14ac:dyDescent="0.2">
      <c r="A9745" s="132"/>
      <c r="B9745" s="133"/>
      <c r="C9745" s="92"/>
      <c r="D9745" s="134"/>
      <c r="E9745" s="132"/>
      <c r="F9745" s="135"/>
      <c r="G9745" s="135"/>
      <c r="H9745" s="136"/>
    </row>
    <row r="9746" spans="1:8" x14ac:dyDescent="0.2">
      <c r="A9746" s="132"/>
      <c r="B9746" s="133"/>
      <c r="C9746" s="92"/>
      <c r="D9746" s="134"/>
      <c r="E9746" s="132"/>
      <c r="F9746" s="135"/>
      <c r="G9746" s="135"/>
      <c r="H9746" s="136"/>
    </row>
    <row r="9747" spans="1:8" x14ac:dyDescent="0.2">
      <c r="A9747" s="132"/>
      <c r="B9747" s="133"/>
      <c r="C9747" s="92"/>
      <c r="D9747" s="134"/>
      <c r="E9747" s="132"/>
      <c r="F9747" s="135"/>
      <c r="G9747" s="135"/>
      <c r="H9747" s="136"/>
    </row>
    <row r="9748" spans="1:8" x14ac:dyDescent="0.2">
      <c r="A9748" s="132"/>
      <c r="B9748" s="133"/>
      <c r="C9748" s="92"/>
      <c r="D9748" s="134"/>
      <c r="E9748" s="132"/>
      <c r="F9748" s="135"/>
      <c r="G9748" s="135"/>
      <c r="H9748" s="136"/>
    </row>
    <row r="9749" spans="1:8" x14ac:dyDescent="0.2">
      <c r="A9749" s="132"/>
      <c r="B9749" s="133"/>
      <c r="C9749" s="92"/>
      <c r="D9749" s="134"/>
      <c r="E9749" s="132"/>
      <c r="F9749" s="135"/>
      <c r="G9749" s="135"/>
      <c r="H9749" s="136"/>
    </row>
    <row r="9750" spans="1:8" x14ac:dyDescent="0.2">
      <c r="A9750" s="132"/>
      <c r="B9750" s="133"/>
      <c r="C9750" s="92"/>
      <c r="D9750" s="134"/>
      <c r="E9750" s="132"/>
      <c r="F9750" s="135"/>
      <c r="G9750" s="135"/>
      <c r="H9750" s="136"/>
    </row>
    <row r="9751" spans="1:8" x14ac:dyDescent="0.2">
      <c r="A9751" s="132"/>
      <c r="B9751" s="133"/>
      <c r="C9751" s="92"/>
      <c r="D9751" s="134"/>
      <c r="E9751" s="132"/>
      <c r="F9751" s="135"/>
      <c r="G9751" s="135"/>
      <c r="H9751" s="136"/>
    </row>
    <row r="9752" spans="1:8" x14ac:dyDescent="0.2">
      <c r="A9752" s="132"/>
      <c r="B9752" s="133"/>
      <c r="C9752" s="92"/>
      <c r="D9752" s="134"/>
      <c r="E9752" s="132"/>
      <c r="F9752" s="135"/>
      <c r="G9752" s="135"/>
      <c r="H9752" s="136"/>
    </row>
    <row r="9753" spans="1:8" x14ac:dyDescent="0.2">
      <c r="A9753" s="132"/>
      <c r="B9753" s="133"/>
      <c r="C9753" s="92"/>
      <c r="D9753" s="134"/>
      <c r="E9753" s="132"/>
      <c r="F9753" s="135"/>
      <c r="G9753" s="135"/>
      <c r="H9753" s="136"/>
    </row>
    <row r="9754" spans="1:8" x14ac:dyDescent="0.2">
      <c r="A9754" s="132"/>
      <c r="B9754" s="133"/>
      <c r="C9754" s="92"/>
      <c r="D9754" s="134"/>
      <c r="E9754" s="132"/>
      <c r="F9754" s="135"/>
      <c r="G9754" s="135"/>
      <c r="H9754" s="136"/>
    </row>
    <row r="9755" spans="1:8" x14ac:dyDescent="0.2">
      <c r="A9755" s="132"/>
      <c r="B9755" s="133"/>
      <c r="C9755" s="92"/>
      <c r="D9755" s="134"/>
      <c r="E9755" s="132"/>
      <c r="F9755" s="135"/>
      <c r="G9755" s="135"/>
      <c r="H9755" s="136"/>
    </row>
    <row r="9756" spans="1:8" x14ac:dyDescent="0.2">
      <c r="A9756" s="132"/>
      <c r="B9756" s="133"/>
      <c r="C9756" s="92"/>
      <c r="D9756" s="134"/>
      <c r="E9756" s="132"/>
      <c r="F9756" s="135"/>
      <c r="G9756" s="135"/>
      <c r="H9756" s="136"/>
    </row>
    <row r="9757" spans="1:8" x14ac:dyDescent="0.2">
      <c r="A9757" s="132"/>
      <c r="B9757" s="133"/>
      <c r="C9757" s="92"/>
      <c r="D9757" s="134"/>
      <c r="E9757" s="132"/>
      <c r="F9757" s="135"/>
      <c r="G9757" s="135"/>
      <c r="H9757" s="136"/>
    </row>
    <row r="9758" spans="1:8" x14ac:dyDescent="0.2">
      <c r="A9758" s="132"/>
      <c r="B9758" s="133"/>
      <c r="C9758" s="92"/>
      <c r="D9758" s="134"/>
      <c r="E9758" s="132"/>
      <c r="F9758" s="135"/>
      <c r="G9758" s="135"/>
      <c r="H9758" s="136"/>
    </row>
    <row r="9759" spans="1:8" x14ac:dyDescent="0.2">
      <c r="A9759" s="132"/>
      <c r="B9759" s="133"/>
      <c r="C9759" s="92"/>
      <c r="D9759" s="134"/>
      <c r="E9759" s="132"/>
      <c r="F9759" s="135"/>
      <c r="G9759" s="135"/>
      <c r="H9759" s="136"/>
    </row>
    <row r="9760" spans="1:8" x14ac:dyDescent="0.2">
      <c r="A9760" s="132"/>
      <c r="B9760" s="133"/>
      <c r="C9760" s="92"/>
      <c r="D9760" s="134"/>
      <c r="E9760" s="132"/>
      <c r="F9760" s="135"/>
      <c r="G9760" s="135"/>
      <c r="H9760" s="136"/>
    </row>
    <row r="9761" spans="1:8" x14ac:dyDescent="0.2">
      <c r="A9761" s="132"/>
      <c r="B9761" s="133"/>
      <c r="C9761" s="92"/>
      <c r="D9761" s="134"/>
      <c r="E9761" s="132"/>
      <c r="F9761" s="135"/>
      <c r="G9761" s="135"/>
      <c r="H9761" s="136"/>
    </row>
    <row r="9762" spans="1:8" x14ac:dyDescent="0.2">
      <c r="A9762" s="132"/>
      <c r="B9762" s="133"/>
      <c r="C9762" s="92"/>
      <c r="D9762" s="134"/>
      <c r="E9762" s="132"/>
      <c r="F9762" s="135"/>
      <c r="G9762" s="135"/>
      <c r="H9762" s="136"/>
    </row>
    <row r="9763" spans="1:8" x14ac:dyDescent="0.2">
      <c r="A9763" s="132"/>
      <c r="B9763" s="133"/>
      <c r="C9763" s="92"/>
      <c r="D9763" s="134"/>
      <c r="E9763" s="132"/>
      <c r="F9763" s="135"/>
      <c r="G9763" s="135"/>
      <c r="H9763" s="136"/>
    </row>
    <row r="9764" spans="1:8" x14ac:dyDescent="0.2">
      <c r="A9764" s="132"/>
      <c r="B9764" s="133"/>
      <c r="C9764" s="92"/>
      <c r="D9764" s="134"/>
      <c r="E9764" s="132"/>
      <c r="F9764" s="135"/>
      <c r="G9764" s="135"/>
      <c r="H9764" s="136"/>
    </row>
    <row r="9765" spans="1:8" x14ac:dyDescent="0.2">
      <c r="A9765" s="132"/>
      <c r="B9765" s="133"/>
      <c r="C9765" s="92"/>
      <c r="D9765" s="134"/>
      <c r="E9765" s="132"/>
      <c r="F9765" s="135"/>
      <c r="G9765" s="135"/>
      <c r="H9765" s="136"/>
    </row>
    <row r="9766" spans="1:8" x14ac:dyDescent="0.2">
      <c r="A9766" s="132"/>
      <c r="B9766" s="133"/>
      <c r="C9766" s="92"/>
      <c r="D9766" s="134"/>
      <c r="E9766" s="132"/>
      <c r="F9766" s="135"/>
      <c r="G9766" s="135"/>
      <c r="H9766" s="136"/>
    </row>
    <row r="9767" spans="1:8" x14ac:dyDescent="0.2">
      <c r="A9767" s="132"/>
      <c r="B9767" s="133"/>
      <c r="C9767" s="92"/>
      <c r="D9767" s="134"/>
      <c r="E9767" s="132"/>
      <c r="F9767" s="135"/>
      <c r="G9767" s="135"/>
      <c r="H9767" s="136"/>
    </row>
    <row r="9768" spans="1:8" x14ac:dyDescent="0.2">
      <c r="A9768" s="132"/>
      <c r="B9768" s="133"/>
      <c r="C9768" s="92"/>
      <c r="D9768" s="134"/>
      <c r="E9768" s="132"/>
      <c r="F9768" s="135"/>
      <c r="G9768" s="135"/>
      <c r="H9768" s="136"/>
    </row>
    <row r="9769" spans="1:8" x14ac:dyDescent="0.2">
      <c r="A9769" s="132"/>
      <c r="B9769" s="133"/>
      <c r="C9769" s="92"/>
      <c r="D9769" s="134"/>
      <c r="E9769" s="132"/>
      <c r="F9769" s="135"/>
      <c r="G9769" s="135"/>
      <c r="H9769" s="136"/>
    </row>
    <row r="9770" spans="1:8" x14ac:dyDescent="0.2">
      <c r="A9770" s="132"/>
      <c r="B9770" s="133"/>
      <c r="C9770" s="92"/>
      <c r="D9770" s="134"/>
      <c r="E9770" s="132"/>
      <c r="F9770" s="135"/>
      <c r="G9770" s="135"/>
      <c r="H9770" s="136"/>
    </row>
    <row r="9771" spans="1:8" x14ac:dyDescent="0.2">
      <c r="A9771" s="132"/>
      <c r="B9771" s="133"/>
      <c r="C9771" s="92"/>
      <c r="D9771" s="134"/>
      <c r="E9771" s="132"/>
      <c r="F9771" s="135"/>
      <c r="G9771" s="135"/>
      <c r="H9771" s="136"/>
    </row>
    <row r="9772" spans="1:8" x14ac:dyDescent="0.2">
      <c r="A9772" s="132"/>
      <c r="B9772" s="133"/>
      <c r="C9772" s="92"/>
      <c r="D9772" s="134"/>
      <c r="E9772" s="132"/>
      <c r="F9772" s="135"/>
      <c r="G9772" s="135"/>
      <c r="H9772" s="136"/>
    </row>
    <row r="9773" spans="1:8" x14ac:dyDescent="0.2">
      <c r="A9773" s="132"/>
      <c r="B9773" s="133"/>
      <c r="C9773" s="92"/>
      <c r="D9773" s="134"/>
      <c r="E9773" s="132"/>
      <c r="F9773" s="135"/>
      <c r="G9773" s="135"/>
      <c r="H9773" s="136"/>
    </row>
    <row r="9774" spans="1:8" x14ac:dyDescent="0.2">
      <c r="A9774" s="132"/>
      <c r="B9774" s="133"/>
      <c r="C9774" s="92"/>
      <c r="D9774" s="134"/>
      <c r="E9774" s="132"/>
      <c r="F9774" s="135"/>
      <c r="G9774" s="135"/>
      <c r="H9774" s="136"/>
    </row>
    <row r="9775" spans="1:8" x14ac:dyDescent="0.2">
      <c r="A9775" s="132"/>
      <c r="B9775" s="133"/>
      <c r="C9775" s="92"/>
      <c r="D9775" s="134"/>
      <c r="E9775" s="132"/>
      <c r="F9775" s="135"/>
      <c r="G9775" s="135"/>
      <c r="H9775" s="136"/>
    </row>
    <row r="9776" spans="1:8" x14ac:dyDescent="0.2">
      <c r="A9776" s="132"/>
      <c r="B9776" s="133"/>
      <c r="C9776" s="92"/>
      <c r="D9776" s="134"/>
      <c r="E9776" s="132"/>
      <c r="F9776" s="135"/>
      <c r="G9776" s="135"/>
      <c r="H9776" s="136"/>
    </row>
    <row r="9777" spans="1:8" x14ac:dyDescent="0.2">
      <c r="A9777" s="132"/>
      <c r="B9777" s="133"/>
      <c r="C9777" s="92"/>
      <c r="D9777" s="134"/>
      <c r="E9777" s="132"/>
      <c r="F9777" s="135"/>
      <c r="G9777" s="135"/>
      <c r="H9777" s="136"/>
    </row>
    <row r="9778" spans="1:8" x14ac:dyDescent="0.2">
      <c r="A9778" s="132"/>
      <c r="B9778" s="133"/>
      <c r="C9778" s="92"/>
      <c r="D9778" s="134"/>
      <c r="E9778" s="132"/>
      <c r="F9778" s="135"/>
      <c r="G9778" s="135"/>
      <c r="H9778" s="136"/>
    </row>
    <row r="9779" spans="1:8" x14ac:dyDescent="0.2">
      <c r="A9779" s="132"/>
      <c r="B9779" s="133"/>
      <c r="C9779" s="92"/>
      <c r="D9779" s="134"/>
      <c r="E9779" s="132"/>
      <c r="F9779" s="135"/>
      <c r="G9779" s="135"/>
      <c r="H9779" s="136"/>
    </row>
    <row r="9780" spans="1:8" x14ac:dyDescent="0.2">
      <c r="A9780" s="132"/>
      <c r="B9780" s="133"/>
      <c r="C9780" s="92"/>
      <c r="D9780" s="134"/>
      <c r="E9780" s="132"/>
      <c r="F9780" s="135"/>
      <c r="G9780" s="135"/>
      <c r="H9780" s="136"/>
    </row>
    <row r="9781" spans="1:8" x14ac:dyDescent="0.2">
      <c r="A9781" s="132"/>
      <c r="B9781" s="133"/>
      <c r="C9781" s="92"/>
      <c r="D9781" s="134"/>
      <c r="E9781" s="132"/>
      <c r="F9781" s="135"/>
      <c r="G9781" s="135"/>
      <c r="H9781" s="136"/>
    </row>
    <row r="9782" spans="1:8" x14ac:dyDescent="0.2">
      <c r="A9782" s="132"/>
      <c r="B9782" s="133"/>
      <c r="C9782" s="92"/>
      <c r="D9782" s="134"/>
      <c r="E9782" s="132"/>
      <c r="F9782" s="135"/>
      <c r="G9782" s="135"/>
      <c r="H9782" s="136"/>
    </row>
    <row r="9783" spans="1:8" x14ac:dyDescent="0.2">
      <c r="A9783" s="132"/>
      <c r="B9783" s="133"/>
      <c r="C9783" s="92"/>
      <c r="D9783" s="134"/>
      <c r="E9783" s="132"/>
      <c r="F9783" s="135"/>
      <c r="G9783" s="135"/>
      <c r="H9783" s="136"/>
    </row>
    <row r="9784" spans="1:8" x14ac:dyDescent="0.2">
      <c r="A9784" s="132"/>
      <c r="B9784" s="133"/>
      <c r="C9784" s="92"/>
      <c r="D9784" s="134"/>
      <c r="E9784" s="132"/>
      <c r="F9784" s="135"/>
      <c r="G9784" s="135"/>
      <c r="H9784" s="136"/>
    </row>
    <row r="9785" spans="1:8" x14ac:dyDescent="0.2">
      <c r="A9785" s="132"/>
      <c r="B9785" s="133"/>
      <c r="C9785" s="92"/>
      <c r="D9785" s="134"/>
      <c r="E9785" s="132"/>
      <c r="F9785" s="135"/>
      <c r="G9785" s="135"/>
      <c r="H9785" s="136"/>
    </row>
    <row r="9786" spans="1:8" x14ac:dyDescent="0.2">
      <c r="A9786" s="132"/>
      <c r="B9786" s="133"/>
      <c r="C9786" s="92"/>
      <c r="D9786" s="134"/>
      <c r="E9786" s="132"/>
      <c r="F9786" s="135"/>
      <c r="G9786" s="135"/>
      <c r="H9786" s="136"/>
    </row>
    <row r="9787" spans="1:8" x14ac:dyDescent="0.2">
      <c r="A9787" s="132"/>
      <c r="B9787" s="133"/>
      <c r="C9787" s="92"/>
      <c r="D9787" s="134"/>
      <c r="E9787" s="132"/>
      <c r="F9787" s="135"/>
      <c r="G9787" s="135"/>
      <c r="H9787" s="136"/>
    </row>
    <row r="9788" spans="1:8" x14ac:dyDescent="0.2">
      <c r="A9788" s="132"/>
      <c r="B9788" s="133"/>
      <c r="C9788" s="92"/>
      <c r="D9788" s="134"/>
      <c r="E9788" s="132"/>
      <c r="F9788" s="135"/>
      <c r="G9788" s="135"/>
      <c r="H9788" s="136"/>
    </row>
    <row r="9789" spans="1:8" x14ac:dyDescent="0.2">
      <c r="A9789" s="132"/>
      <c r="B9789" s="133"/>
      <c r="C9789" s="92"/>
      <c r="D9789" s="134"/>
      <c r="E9789" s="132"/>
      <c r="F9789" s="135"/>
      <c r="G9789" s="135"/>
      <c r="H9789" s="136"/>
    </row>
    <row r="9790" spans="1:8" x14ac:dyDescent="0.2">
      <c r="A9790" s="132"/>
      <c r="B9790" s="133"/>
      <c r="C9790" s="92"/>
      <c r="D9790" s="134"/>
      <c r="E9790" s="132"/>
      <c r="F9790" s="135"/>
      <c r="G9790" s="135"/>
      <c r="H9790" s="136"/>
    </row>
    <row r="9791" spans="1:8" x14ac:dyDescent="0.2">
      <c r="A9791" s="132"/>
      <c r="B9791" s="133"/>
      <c r="C9791" s="92"/>
      <c r="D9791" s="134"/>
      <c r="E9791" s="132"/>
      <c r="F9791" s="135"/>
      <c r="G9791" s="135"/>
      <c r="H9791" s="136"/>
    </row>
    <row r="9792" spans="1:8" x14ac:dyDescent="0.2">
      <c r="A9792" s="132"/>
      <c r="B9792" s="133"/>
      <c r="C9792" s="92"/>
      <c r="D9792" s="134"/>
      <c r="E9792" s="132"/>
      <c r="F9792" s="135"/>
      <c r="G9792" s="135"/>
      <c r="H9792" s="136"/>
    </row>
    <row r="9793" spans="1:8" x14ac:dyDescent="0.2">
      <c r="A9793" s="132"/>
      <c r="B9793" s="133"/>
      <c r="C9793" s="92"/>
      <c r="D9793" s="134"/>
      <c r="E9793" s="132"/>
      <c r="F9793" s="135"/>
      <c r="G9793" s="135"/>
      <c r="H9793" s="136"/>
    </row>
    <row r="9794" spans="1:8" x14ac:dyDescent="0.2">
      <c r="A9794" s="132"/>
      <c r="B9794" s="133"/>
      <c r="C9794" s="92"/>
      <c r="D9794" s="134"/>
      <c r="E9794" s="132"/>
      <c r="F9794" s="135"/>
      <c r="G9794" s="135"/>
      <c r="H9794" s="136"/>
    </row>
    <row r="9795" spans="1:8" x14ac:dyDescent="0.2">
      <c r="A9795" s="132"/>
      <c r="B9795" s="133"/>
      <c r="C9795" s="92"/>
      <c r="D9795" s="134"/>
      <c r="E9795" s="132"/>
      <c r="F9795" s="135"/>
      <c r="G9795" s="135"/>
      <c r="H9795" s="136"/>
    </row>
    <row r="9796" spans="1:8" x14ac:dyDescent="0.2">
      <c r="A9796" s="132"/>
      <c r="B9796" s="133"/>
      <c r="C9796" s="92"/>
      <c r="D9796" s="134"/>
      <c r="E9796" s="132"/>
      <c r="F9796" s="135"/>
      <c r="G9796" s="135"/>
      <c r="H9796" s="136"/>
    </row>
    <row r="9797" spans="1:8" x14ac:dyDescent="0.2">
      <c r="A9797" s="132"/>
      <c r="B9797" s="133"/>
      <c r="C9797" s="92"/>
      <c r="D9797" s="134"/>
      <c r="E9797" s="132"/>
      <c r="F9797" s="135"/>
      <c r="G9797" s="135"/>
      <c r="H9797" s="136"/>
    </row>
    <row r="9798" spans="1:8" x14ac:dyDescent="0.2">
      <c r="A9798" s="132"/>
      <c r="B9798" s="133"/>
      <c r="C9798" s="92"/>
      <c r="D9798" s="134"/>
      <c r="E9798" s="132"/>
      <c r="F9798" s="135"/>
      <c r="G9798" s="135"/>
      <c r="H9798" s="136"/>
    </row>
    <row r="9799" spans="1:8" x14ac:dyDescent="0.2">
      <c r="A9799" s="132"/>
      <c r="B9799" s="133"/>
      <c r="C9799" s="92"/>
      <c r="D9799" s="134"/>
      <c r="E9799" s="132"/>
      <c r="F9799" s="135"/>
      <c r="G9799" s="135"/>
      <c r="H9799" s="136"/>
    </row>
    <row r="9800" spans="1:8" x14ac:dyDescent="0.2">
      <c r="A9800" s="132"/>
      <c r="B9800" s="133"/>
      <c r="C9800" s="92"/>
      <c r="D9800" s="134"/>
      <c r="E9800" s="132"/>
      <c r="F9800" s="135"/>
      <c r="G9800" s="135"/>
      <c r="H9800" s="136"/>
    </row>
    <row r="9801" spans="1:8" x14ac:dyDescent="0.2">
      <c r="A9801" s="132"/>
      <c r="B9801" s="133"/>
      <c r="C9801" s="92"/>
      <c r="D9801" s="134"/>
      <c r="E9801" s="132"/>
      <c r="F9801" s="135"/>
      <c r="G9801" s="135"/>
      <c r="H9801" s="136"/>
    </row>
    <row r="9802" spans="1:8" x14ac:dyDescent="0.2">
      <c r="A9802" s="132"/>
      <c r="B9802" s="133"/>
      <c r="C9802" s="92"/>
      <c r="D9802" s="134"/>
      <c r="E9802" s="132"/>
      <c r="F9802" s="135"/>
      <c r="G9802" s="135"/>
      <c r="H9802" s="136"/>
    </row>
    <row r="9803" spans="1:8" x14ac:dyDescent="0.2">
      <c r="A9803" s="132"/>
      <c r="B9803" s="133"/>
      <c r="C9803" s="92"/>
      <c r="D9803" s="134"/>
      <c r="E9803" s="132"/>
      <c r="F9803" s="135"/>
      <c r="G9803" s="135"/>
      <c r="H9803" s="136"/>
    </row>
    <row r="9804" spans="1:8" x14ac:dyDescent="0.2">
      <c r="A9804" s="132"/>
      <c r="B9804" s="133"/>
      <c r="C9804" s="92"/>
      <c r="D9804" s="134"/>
      <c r="E9804" s="132"/>
      <c r="F9804" s="135"/>
      <c r="G9804" s="135"/>
      <c r="H9804" s="136"/>
    </row>
    <row r="9805" spans="1:8" x14ac:dyDescent="0.2">
      <c r="A9805" s="132"/>
      <c r="B9805" s="133"/>
      <c r="C9805" s="92"/>
      <c r="D9805" s="134"/>
      <c r="E9805" s="132"/>
      <c r="F9805" s="135"/>
      <c r="G9805" s="135"/>
      <c r="H9805" s="136"/>
    </row>
    <row r="9806" spans="1:8" x14ac:dyDescent="0.2">
      <c r="A9806" s="132"/>
      <c r="B9806" s="133"/>
      <c r="C9806" s="92"/>
      <c r="D9806" s="134"/>
      <c r="E9806" s="132"/>
      <c r="F9806" s="135"/>
      <c r="G9806" s="135"/>
      <c r="H9806" s="136"/>
    </row>
    <row r="9807" spans="1:8" x14ac:dyDescent="0.2">
      <c r="A9807" s="132"/>
      <c r="B9807" s="133"/>
      <c r="C9807" s="92"/>
      <c r="D9807" s="134"/>
      <c r="E9807" s="132"/>
      <c r="F9807" s="135"/>
      <c r="G9807" s="135"/>
      <c r="H9807" s="136"/>
    </row>
    <row r="9808" spans="1:8" x14ac:dyDescent="0.2">
      <c r="A9808" s="132"/>
      <c r="B9808" s="133"/>
      <c r="C9808" s="92"/>
      <c r="D9808" s="134"/>
      <c r="E9808" s="132"/>
      <c r="F9808" s="135"/>
      <c r="G9808" s="135"/>
      <c r="H9808" s="136"/>
    </row>
    <row r="9809" spans="1:8" x14ac:dyDescent="0.2">
      <c r="A9809" s="132"/>
      <c r="B9809" s="133"/>
      <c r="C9809" s="92"/>
      <c r="D9809" s="134"/>
      <c r="E9809" s="132"/>
      <c r="F9809" s="135"/>
      <c r="G9809" s="135"/>
      <c r="H9809" s="136"/>
    </row>
    <row r="9810" spans="1:8" x14ac:dyDescent="0.2">
      <c r="A9810" s="132"/>
      <c r="B9810" s="133"/>
      <c r="C9810" s="92"/>
      <c r="D9810" s="134"/>
      <c r="E9810" s="132"/>
      <c r="F9810" s="135"/>
      <c r="G9810" s="135"/>
      <c r="H9810" s="136"/>
    </row>
    <row r="9811" spans="1:8" x14ac:dyDescent="0.2">
      <c r="A9811" s="132"/>
      <c r="B9811" s="133"/>
      <c r="C9811" s="92"/>
      <c r="D9811" s="134"/>
      <c r="E9811" s="132"/>
      <c r="F9811" s="135"/>
      <c r="G9811" s="135"/>
      <c r="H9811" s="136"/>
    </row>
    <row r="9812" spans="1:8" x14ac:dyDescent="0.2">
      <c r="A9812" s="132"/>
      <c r="B9812" s="133"/>
      <c r="C9812" s="92"/>
      <c r="D9812" s="134"/>
      <c r="E9812" s="132"/>
      <c r="F9812" s="135"/>
      <c r="G9812" s="135"/>
      <c r="H9812" s="136"/>
    </row>
    <row r="9813" spans="1:8" x14ac:dyDescent="0.2">
      <c r="A9813" s="132"/>
      <c r="B9813" s="133"/>
      <c r="C9813" s="92"/>
      <c r="D9813" s="134"/>
      <c r="E9813" s="132"/>
      <c r="F9813" s="135"/>
      <c r="G9813" s="135"/>
      <c r="H9813" s="136"/>
    </row>
    <row r="9814" spans="1:8" x14ac:dyDescent="0.2">
      <c r="A9814" s="132"/>
      <c r="B9814" s="133"/>
      <c r="C9814" s="92"/>
      <c r="D9814" s="134"/>
      <c r="E9814" s="132"/>
      <c r="F9814" s="135"/>
      <c r="G9814" s="135"/>
      <c r="H9814" s="136"/>
    </row>
    <row r="9815" spans="1:8" x14ac:dyDescent="0.2">
      <c r="A9815" s="132"/>
      <c r="B9815" s="133"/>
      <c r="C9815" s="92"/>
      <c r="D9815" s="134"/>
      <c r="E9815" s="132"/>
      <c r="F9815" s="135"/>
      <c r="G9815" s="135"/>
      <c r="H9815" s="136"/>
    </row>
    <row r="9816" spans="1:8" x14ac:dyDescent="0.2">
      <c r="A9816" s="132"/>
      <c r="B9816" s="133"/>
      <c r="C9816" s="92"/>
      <c r="D9816" s="134"/>
      <c r="E9816" s="132"/>
      <c r="F9816" s="135"/>
      <c r="G9816" s="135"/>
      <c r="H9816" s="136"/>
    </row>
    <row r="9817" spans="1:8" x14ac:dyDescent="0.2">
      <c r="A9817" s="132"/>
      <c r="B9817" s="133"/>
      <c r="C9817" s="92"/>
      <c r="D9817" s="134"/>
      <c r="E9817" s="132"/>
      <c r="F9817" s="135"/>
      <c r="G9817" s="135"/>
      <c r="H9817" s="136"/>
    </row>
    <row r="9818" spans="1:8" x14ac:dyDescent="0.2">
      <c r="A9818" s="132"/>
      <c r="B9818" s="133"/>
      <c r="C9818" s="92"/>
      <c r="D9818" s="134"/>
      <c r="E9818" s="132"/>
      <c r="F9818" s="135"/>
      <c r="G9818" s="135"/>
      <c r="H9818" s="136"/>
    </row>
    <row r="9819" spans="1:8" x14ac:dyDescent="0.2">
      <c r="A9819" s="132"/>
      <c r="B9819" s="133"/>
      <c r="C9819" s="92"/>
      <c r="D9819" s="134"/>
      <c r="E9819" s="132"/>
      <c r="F9819" s="135"/>
      <c r="G9819" s="135"/>
      <c r="H9819" s="136"/>
    </row>
    <row r="9820" spans="1:8" x14ac:dyDescent="0.2">
      <c r="A9820" s="132"/>
      <c r="B9820" s="133"/>
      <c r="C9820" s="92"/>
      <c r="D9820" s="134"/>
      <c r="E9820" s="132"/>
      <c r="F9820" s="135"/>
      <c r="G9820" s="135"/>
      <c r="H9820" s="136"/>
    </row>
    <row r="9821" spans="1:8" x14ac:dyDescent="0.2">
      <c r="A9821" s="132"/>
      <c r="B9821" s="133"/>
      <c r="C9821" s="92"/>
      <c r="D9821" s="134"/>
      <c r="E9821" s="132"/>
      <c r="F9821" s="135"/>
      <c r="G9821" s="135"/>
      <c r="H9821" s="136"/>
    </row>
    <row r="9822" spans="1:8" x14ac:dyDescent="0.2">
      <c r="A9822" s="132"/>
      <c r="B9822" s="133"/>
      <c r="C9822" s="92"/>
      <c r="D9822" s="134"/>
      <c r="E9822" s="132"/>
      <c r="F9822" s="135"/>
      <c r="G9822" s="135"/>
      <c r="H9822" s="136"/>
    </row>
    <row r="9823" spans="1:8" x14ac:dyDescent="0.2">
      <c r="A9823" s="132"/>
      <c r="B9823" s="133"/>
      <c r="C9823" s="92"/>
      <c r="D9823" s="134"/>
      <c r="E9823" s="132"/>
      <c r="F9823" s="135"/>
      <c r="G9823" s="135"/>
      <c r="H9823" s="136"/>
    </row>
    <row r="9824" spans="1:8" x14ac:dyDescent="0.2">
      <c r="A9824" s="132"/>
      <c r="B9824" s="133"/>
      <c r="C9824" s="92"/>
      <c r="D9824" s="134"/>
      <c r="E9824" s="132"/>
      <c r="F9824" s="135"/>
      <c r="G9824" s="135"/>
      <c r="H9824" s="136"/>
    </row>
    <row r="9825" spans="1:8" x14ac:dyDescent="0.2">
      <c r="A9825" s="132"/>
      <c r="B9825" s="133"/>
      <c r="C9825" s="92"/>
      <c r="D9825" s="134"/>
      <c r="E9825" s="132"/>
      <c r="F9825" s="135"/>
      <c r="G9825" s="135"/>
      <c r="H9825" s="136"/>
    </row>
    <row r="9826" spans="1:8" x14ac:dyDescent="0.2">
      <c r="A9826" s="132"/>
      <c r="B9826" s="133"/>
      <c r="C9826" s="92"/>
      <c r="D9826" s="134"/>
      <c r="E9826" s="132"/>
      <c r="F9826" s="135"/>
      <c r="G9826" s="135"/>
      <c r="H9826" s="136"/>
    </row>
    <row r="9827" spans="1:8" x14ac:dyDescent="0.2">
      <c r="A9827" s="132"/>
      <c r="B9827" s="133"/>
      <c r="C9827" s="92"/>
      <c r="D9827" s="134"/>
      <c r="E9827" s="132"/>
      <c r="F9827" s="135"/>
      <c r="G9827" s="135"/>
      <c r="H9827" s="136"/>
    </row>
    <row r="9828" spans="1:8" x14ac:dyDescent="0.2">
      <c r="A9828" s="132"/>
      <c r="B9828" s="133"/>
      <c r="C9828" s="92"/>
      <c r="D9828" s="134"/>
      <c r="E9828" s="132"/>
      <c r="F9828" s="135"/>
      <c r="G9828" s="135"/>
      <c r="H9828" s="136"/>
    </row>
    <row r="9829" spans="1:8" x14ac:dyDescent="0.2">
      <c r="A9829" s="132"/>
      <c r="B9829" s="133"/>
      <c r="C9829" s="92"/>
      <c r="D9829" s="134"/>
      <c r="E9829" s="132"/>
      <c r="F9829" s="135"/>
      <c r="G9829" s="135"/>
      <c r="H9829" s="136"/>
    </row>
    <row r="9830" spans="1:8" x14ac:dyDescent="0.2">
      <c r="A9830" s="132"/>
      <c r="B9830" s="133"/>
      <c r="C9830" s="92"/>
      <c r="D9830" s="134"/>
      <c r="E9830" s="132"/>
      <c r="F9830" s="135"/>
      <c r="G9830" s="135"/>
      <c r="H9830" s="136"/>
    </row>
    <row r="9831" spans="1:8" x14ac:dyDescent="0.2">
      <c r="A9831" s="132"/>
      <c r="B9831" s="133"/>
      <c r="C9831" s="92"/>
      <c r="D9831" s="134"/>
      <c r="E9831" s="132"/>
      <c r="F9831" s="135"/>
      <c r="G9831" s="135"/>
      <c r="H9831" s="136"/>
    </row>
    <row r="9832" spans="1:8" x14ac:dyDescent="0.2">
      <c r="A9832" s="132"/>
      <c r="B9832" s="133"/>
      <c r="C9832" s="92"/>
      <c r="D9832" s="134"/>
      <c r="E9832" s="132"/>
      <c r="F9832" s="135"/>
      <c r="G9832" s="135"/>
      <c r="H9832" s="136"/>
    </row>
    <row r="9833" spans="1:8" x14ac:dyDescent="0.2">
      <c r="A9833" s="132"/>
      <c r="B9833" s="133"/>
      <c r="C9833" s="92"/>
      <c r="D9833" s="134"/>
      <c r="E9833" s="132"/>
      <c r="F9833" s="135"/>
      <c r="G9833" s="135"/>
      <c r="H9833" s="136"/>
    </row>
    <row r="9834" spans="1:8" x14ac:dyDescent="0.2">
      <c r="A9834" s="132"/>
      <c r="B9834" s="133"/>
      <c r="C9834" s="92"/>
      <c r="D9834" s="134"/>
      <c r="E9834" s="132"/>
      <c r="F9834" s="135"/>
      <c r="G9834" s="135"/>
      <c r="H9834" s="136"/>
    </row>
    <row r="9835" spans="1:8" x14ac:dyDescent="0.2">
      <c r="A9835" s="132"/>
      <c r="B9835" s="133"/>
      <c r="C9835" s="92"/>
      <c r="D9835" s="134"/>
      <c r="E9835" s="132"/>
      <c r="F9835" s="135"/>
      <c r="G9835" s="135"/>
      <c r="H9835" s="136"/>
    </row>
    <row r="9836" spans="1:8" x14ac:dyDescent="0.2">
      <c r="A9836" s="132"/>
      <c r="B9836" s="133"/>
      <c r="C9836" s="92"/>
      <c r="D9836" s="134"/>
      <c r="E9836" s="132"/>
      <c r="F9836" s="135"/>
      <c r="G9836" s="135"/>
      <c r="H9836" s="136"/>
    </row>
    <row r="9837" spans="1:8" x14ac:dyDescent="0.2">
      <c r="A9837" s="132"/>
      <c r="B9837" s="133"/>
      <c r="C9837" s="92"/>
      <c r="D9837" s="134"/>
      <c r="E9837" s="132"/>
      <c r="F9837" s="135"/>
      <c r="G9837" s="135"/>
      <c r="H9837" s="136"/>
    </row>
    <row r="9838" spans="1:8" x14ac:dyDescent="0.2">
      <c r="A9838" s="132"/>
      <c r="B9838" s="133"/>
      <c r="C9838" s="92"/>
      <c r="D9838" s="134"/>
      <c r="E9838" s="132"/>
      <c r="F9838" s="135"/>
      <c r="G9838" s="135"/>
      <c r="H9838" s="136"/>
    </row>
    <row r="9839" spans="1:8" x14ac:dyDescent="0.2">
      <c r="A9839" s="132"/>
      <c r="B9839" s="133"/>
      <c r="C9839" s="92"/>
      <c r="D9839" s="134"/>
      <c r="E9839" s="132"/>
      <c r="F9839" s="135"/>
      <c r="G9839" s="135"/>
      <c r="H9839" s="136"/>
    </row>
    <row r="9840" spans="1:8" x14ac:dyDescent="0.2">
      <c r="A9840" s="132"/>
      <c r="B9840" s="133"/>
      <c r="C9840" s="92"/>
      <c r="D9840" s="134"/>
      <c r="E9840" s="132"/>
      <c r="F9840" s="135"/>
      <c r="G9840" s="135"/>
      <c r="H9840" s="136"/>
    </row>
    <row r="9841" spans="1:8" x14ac:dyDescent="0.2">
      <c r="A9841" s="132"/>
      <c r="B9841" s="133"/>
      <c r="C9841" s="92"/>
      <c r="D9841" s="134"/>
      <c r="E9841" s="132"/>
      <c r="F9841" s="135"/>
      <c r="G9841" s="135"/>
      <c r="H9841" s="136"/>
    </row>
    <row r="9842" spans="1:8" x14ac:dyDescent="0.2">
      <c r="A9842" s="132"/>
      <c r="B9842" s="133"/>
      <c r="C9842" s="92"/>
      <c r="D9842" s="134"/>
      <c r="E9842" s="132"/>
      <c r="F9842" s="135"/>
      <c r="G9842" s="135"/>
      <c r="H9842" s="136"/>
    </row>
    <row r="9843" spans="1:8" x14ac:dyDescent="0.2">
      <c r="A9843" s="132"/>
      <c r="B9843" s="133"/>
      <c r="C9843" s="92"/>
      <c r="D9843" s="134"/>
      <c r="E9843" s="132"/>
      <c r="F9843" s="135"/>
      <c r="G9843" s="135"/>
      <c r="H9843" s="136"/>
    </row>
    <row r="9844" spans="1:8" x14ac:dyDescent="0.2">
      <c r="A9844" s="132"/>
      <c r="B9844" s="133"/>
      <c r="C9844" s="92"/>
      <c r="D9844" s="134"/>
      <c r="E9844" s="132"/>
      <c r="F9844" s="135"/>
      <c r="G9844" s="135"/>
      <c r="H9844" s="136"/>
    </row>
    <row r="9845" spans="1:8" x14ac:dyDescent="0.2">
      <c r="A9845" s="132"/>
      <c r="B9845" s="133"/>
      <c r="C9845" s="92"/>
      <c r="D9845" s="134"/>
      <c r="E9845" s="132"/>
      <c r="F9845" s="135"/>
      <c r="G9845" s="135"/>
      <c r="H9845" s="136"/>
    </row>
    <row r="9846" spans="1:8" x14ac:dyDescent="0.2">
      <c r="A9846" s="132"/>
      <c r="B9846" s="133"/>
      <c r="C9846" s="92"/>
      <c r="D9846" s="134"/>
      <c r="E9846" s="132"/>
      <c r="F9846" s="135"/>
      <c r="G9846" s="135"/>
      <c r="H9846" s="136"/>
    </row>
    <row r="9847" spans="1:8" x14ac:dyDescent="0.2">
      <c r="A9847" s="132"/>
      <c r="B9847" s="133"/>
      <c r="C9847" s="92"/>
      <c r="D9847" s="134"/>
      <c r="E9847" s="132"/>
      <c r="F9847" s="135"/>
      <c r="G9847" s="135"/>
      <c r="H9847" s="136"/>
    </row>
    <row r="9848" spans="1:8" x14ac:dyDescent="0.2">
      <c r="A9848" s="132"/>
      <c r="B9848" s="133"/>
      <c r="C9848" s="92"/>
      <c r="D9848" s="134"/>
      <c r="E9848" s="132"/>
      <c r="F9848" s="135"/>
      <c r="G9848" s="135"/>
      <c r="H9848" s="136"/>
    </row>
    <row r="9849" spans="1:8" x14ac:dyDescent="0.2">
      <c r="A9849" s="132"/>
      <c r="B9849" s="133"/>
      <c r="C9849" s="92"/>
      <c r="D9849" s="134"/>
      <c r="E9849" s="132"/>
      <c r="F9849" s="135"/>
      <c r="G9849" s="135"/>
      <c r="H9849" s="136"/>
    </row>
    <row r="9850" spans="1:8" x14ac:dyDescent="0.2">
      <c r="A9850" s="132"/>
      <c r="B9850" s="133"/>
      <c r="C9850" s="92"/>
      <c r="D9850" s="134"/>
      <c r="E9850" s="132"/>
      <c r="F9850" s="135"/>
      <c r="G9850" s="135"/>
      <c r="H9850" s="136"/>
    </row>
    <row r="9851" spans="1:8" x14ac:dyDescent="0.2">
      <c r="A9851" s="132"/>
      <c r="B9851" s="133"/>
      <c r="C9851" s="92"/>
      <c r="D9851" s="134"/>
      <c r="E9851" s="132"/>
      <c r="F9851" s="135"/>
      <c r="G9851" s="135"/>
      <c r="H9851" s="136"/>
    </row>
    <row r="9852" spans="1:8" x14ac:dyDescent="0.2">
      <c r="A9852" s="132"/>
      <c r="B9852" s="133"/>
      <c r="C9852" s="92"/>
      <c r="D9852" s="134"/>
      <c r="E9852" s="132"/>
      <c r="F9852" s="135"/>
      <c r="G9852" s="135"/>
      <c r="H9852" s="136"/>
    </row>
    <row r="9853" spans="1:8" x14ac:dyDescent="0.2">
      <c r="A9853" s="132"/>
      <c r="B9853" s="133"/>
      <c r="C9853" s="92"/>
      <c r="D9853" s="134"/>
      <c r="E9853" s="132"/>
      <c r="F9853" s="135"/>
      <c r="G9853" s="135"/>
      <c r="H9853" s="136"/>
    </row>
    <row r="9854" spans="1:8" x14ac:dyDescent="0.2">
      <c r="A9854" s="132"/>
      <c r="B9854" s="133"/>
      <c r="C9854" s="92"/>
      <c r="D9854" s="134"/>
      <c r="E9854" s="132"/>
      <c r="F9854" s="135"/>
      <c r="G9854" s="135"/>
      <c r="H9854" s="136"/>
    </row>
    <row r="9855" spans="1:8" x14ac:dyDescent="0.2">
      <c r="A9855" s="132"/>
      <c r="B9855" s="133"/>
      <c r="C9855" s="92"/>
      <c r="D9855" s="134"/>
      <c r="E9855" s="132"/>
      <c r="F9855" s="135"/>
      <c r="G9855" s="135"/>
      <c r="H9855" s="136"/>
    </row>
    <row r="9856" spans="1:8" x14ac:dyDescent="0.2">
      <c r="A9856" s="132"/>
      <c r="B9856" s="133"/>
      <c r="C9856" s="92"/>
      <c r="D9856" s="134"/>
      <c r="E9856" s="132"/>
      <c r="F9856" s="135"/>
      <c r="G9856" s="135"/>
      <c r="H9856" s="136"/>
    </row>
    <row r="9857" spans="1:8" x14ac:dyDescent="0.2">
      <c r="A9857" s="132"/>
      <c r="B9857" s="133"/>
      <c r="C9857" s="92"/>
      <c r="D9857" s="134"/>
      <c r="E9857" s="132"/>
      <c r="F9857" s="135"/>
      <c r="G9857" s="135"/>
      <c r="H9857" s="136"/>
    </row>
    <row r="9858" spans="1:8" x14ac:dyDescent="0.2">
      <c r="A9858" s="132"/>
      <c r="B9858" s="133"/>
      <c r="C9858" s="92"/>
      <c r="D9858" s="134"/>
      <c r="E9858" s="132"/>
      <c r="F9858" s="135"/>
      <c r="G9858" s="135"/>
      <c r="H9858" s="136"/>
    </row>
    <row r="9859" spans="1:8" x14ac:dyDescent="0.2">
      <c r="A9859" s="132"/>
      <c r="B9859" s="133"/>
      <c r="C9859" s="92"/>
      <c r="D9859" s="134"/>
      <c r="E9859" s="132"/>
      <c r="F9859" s="135"/>
      <c r="G9859" s="135"/>
      <c r="H9859" s="136"/>
    </row>
    <row r="9860" spans="1:8" x14ac:dyDescent="0.2">
      <c r="A9860" s="132"/>
      <c r="B9860" s="133"/>
      <c r="C9860" s="92"/>
      <c r="D9860" s="134"/>
      <c r="E9860" s="132"/>
      <c r="F9860" s="135"/>
      <c r="G9860" s="135"/>
      <c r="H9860" s="136"/>
    </row>
    <row r="9861" spans="1:8" x14ac:dyDescent="0.2">
      <c r="A9861" s="132"/>
      <c r="B9861" s="133"/>
      <c r="C9861" s="92"/>
      <c r="D9861" s="134"/>
      <c r="E9861" s="132"/>
      <c r="F9861" s="135"/>
      <c r="G9861" s="135"/>
      <c r="H9861" s="136"/>
    </row>
    <row r="9862" spans="1:8" x14ac:dyDescent="0.2">
      <c r="A9862" s="132"/>
      <c r="B9862" s="133"/>
      <c r="C9862" s="92"/>
      <c r="D9862" s="134"/>
      <c r="E9862" s="132"/>
      <c r="F9862" s="135"/>
      <c r="G9862" s="135"/>
      <c r="H9862" s="136"/>
    </row>
    <row r="9863" spans="1:8" x14ac:dyDescent="0.2">
      <c r="A9863" s="132"/>
      <c r="B9863" s="133"/>
      <c r="C9863" s="92"/>
      <c r="D9863" s="134"/>
      <c r="E9863" s="132"/>
      <c r="F9863" s="135"/>
      <c r="G9863" s="135"/>
      <c r="H9863" s="136"/>
    </row>
    <row r="9864" spans="1:8" x14ac:dyDescent="0.2">
      <c r="A9864" s="132"/>
      <c r="B9864" s="133"/>
      <c r="C9864" s="92"/>
      <c r="D9864" s="134"/>
      <c r="E9864" s="132"/>
      <c r="F9864" s="135"/>
      <c r="G9864" s="135"/>
      <c r="H9864" s="136"/>
    </row>
    <row r="9865" spans="1:8" x14ac:dyDescent="0.2">
      <c r="A9865" s="132"/>
      <c r="B9865" s="133"/>
      <c r="C9865" s="92"/>
      <c r="D9865" s="134"/>
      <c r="E9865" s="132"/>
      <c r="F9865" s="135"/>
      <c r="G9865" s="135"/>
      <c r="H9865" s="136"/>
    </row>
    <row r="9866" spans="1:8" x14ac:dyDescent="0.2">
      <c r="A9866" s="132"/>
      <c r="B9866" s="133"/>
      <c r="C9866" s="92"/>
      <c r="D9866" s="134"/>
      <c r="E9866" s="132"/>
      <c r="F9866" s="135"/>
      <c r="G9866" s="135"/>
      <c r="H9866" s="136"/>
    </row>
    <row r="9867" spans="1:8" x14ac:dyDescent="0.2">
      <c r="A9867" s="132"/>
      <c r="B9867" s="133"/>
      <c r="C9867" s="92"/>
      <c r="D9867" s="134"/>
      <c r="E9867" s="132"/>
      <c r="F9867" s="135"/>
      <c r="G9867" s="135"/>
      <c r="H9867" s="136"/>
    </row>
    <row r="9868" spans="1:8" x14ac:dyDescent="0.2">
      <c r="A9868" s="132"/>
      <c r="B9868" s="133"/>
      <c r="C9868" s="92"/>
      <c r="D9868" s="134"/>
      <c r="E9868" s="132"/>
      <c r="F9868" s="135"/>
      <c r="G9868" s="135"/>
      <c r="H9868" s="136"/>
    </row>
    <row r="9869" spans="1:8" x14ac:dyDescent="0.2">
      <c r="A9869" s="132"/>
      <c r="B9869" s="133"/>
      <c r="C9869" s="92"/>
      <c r="D9869" s="134"/>
      <c r="E9869" s="132"/>
      <c r="F9869" s="135"/>
      <c r="G9869" s="135"/>
      <c r="H9869" s="136"/>
    </row>
    <row r="9870" spans="1:8" x14ac:dyDescent="0.2">
      <c r="A9870" s="132"/>
      <c r="B9870" s="133"/>
      <c r="C9870" s="92"/>
      <c r="D9870" s="134"/>
      <c r="E9870" s="132"/>
      <c r="F9870" s="135"/>
      <c r="G9870" s="135"/>
      <c r="H9870" s="136"/>
    </row>
    <row r="9871" spans="1:8" x14ac:dyDescent="0.2">
      <c r="A9871" s="132"/>
      <c r="B9871" s="133"/>
      <c r="C9871" s="92"/>
      <c r="D9871" s="134"/>
      <c r="E9871" s="132"/>
      <c r="F9871" s="135"/>
      <c r="G9871" s="135"/>
      <c r="H9871" s="136"/>
    </row>
    <row r="9872" spans="1:8" x14ac:dyDescent="0.2">
      <c r="A9872" s="132"/>
      <c r="B9872" s="133"/>
      <c r="C9872" s="92"/>
      <c r="D9872" s="134"/>
      <c r="E9872" s="132"/>
      <c r="F9872" s="135"/>
      <c r="G9872" s="135"/>
      <c r="H9872" s="136"/>
    </row>
    <row r="9873" spans="1:8" x14ac:dyDescent="0.2">
      <c r="A9873" s="132"/>
      <c r="B9873" s="133"/>
      <c r="C9873" s="92"/>
      <c r="D9873" s="134"/>
      <c r="E9873" s="132"/>
      <c r="F9873" s="135"/>
      <c r="G9873" s="135"/>
      <c r="H9873" s="136"/>
    </row>
    <row r="9874" spans="1:8" x14ac:dyDescent="0.2">
      <c r="A9874" s="132"/>
      <c r="B9874" s="133"/>
      <c r="C9874" s="92"/>
      <c r="D9874" s="134"/>
      <c r="E9874" s="132"/>
      <c r="F9874" s="135"/>
      <c r="G9874" s="135"/>
      <c r="H9874" s="136"/>
    </row>
    <row r="9875" spans="1:8" x14ac:dyDescent="0.2">
      <c r="A9875" s="132"/>
      <c r="B9875" s="133"/>
      <c r="C9875" s="92"/>
      <c r="D9875" s="134"/>
      <c r="E9875" s="132"/>
      <c r="F9875" s="135"/>
      <c r="G9875" s="135"/>
      <c r="H9875" s="136"/>
    </row>
    <row r="9876" spans="1:8" x14ac:dyDescent="0.2">
      <c r="A9876" s="132"/>
      <c r="B9876" s="133"/>
      <c r="C9876" s="92"/>
      <c r="D9876" s="134"/>
      <c r="E9876" s="132"/>
      <c r="F9876" s="135"/>
      <c r="G9876" s="135"/>
      <c r="H9876" s="136"/>
    </row>
    <row r="9877" spans="1:8" x14ac:dyDescent="0.2">
      <c r="A9877" s="132"/>
      <c r="B9877" s="133"/>
      <c r="C9877" s="92"/>
      <c r="D9877" s="134"/>
      <c r="E9877" s="132"/>
      <c r="F9877" s="135"/>
      <c r="G9877" s="135"/>
      <c r="H9877" s="136"/>
    </row>
    <row r="9878" spans="1:8" x14ac:dyDescent="0.2">
      <c r="A9878" s="132"/>
      <c r="B9878" s="133"/>
      <c r="C9878" s="92"/>
      <c r="D9878" s="134"/>
      <c r="E9878" s="132"/>
      <c r="F9878" s="135"/>
      <c r="G9878" s="135"/>
      <c r="H9878" s="136"/>
    </row>
    <row r="9879" spans="1:8" x14ac:dyDescent="0.2">
      <c r="A9879" s="132"/>
      <c r="B9879" s="133"/>
      <c r="C9879" s="92"/>
      <c r="D9879" s="134"/>
      <c r="E9879" s="132"/>
      <c r="F9879" s="135"/>
      <c r="G9879" s="135"/>
      <c r="H9879" s="136"/>
    </row>
    <row r="9880" spans="1:8" x14ac:dyDescent="0.2">
      <c r="A9880" s="132"/>
      <c r="B9880" s="133"/>
      <c r="C9880" s="92"/>
      <c r="D9880" s="134"/>
      <c r="E9880" s="132"/>
      <c r="F9880" s="135"/>
      <c r="G9880" s="135"/>
      <c r="H9880" s="136"/>
    </row>
    <row r="9881" spans="1:8" x14ac:dyDescent="0.2">
      <c r="A9881" s="132"/>
      <c r="B9881" s="133"/>
      <c r="C9881" s="92"/>
      <c r="D9881" s="134"/>
      <c r="E9881" s="132"/>
      <c r="F9881" s="135"/>
      <c r="G9881" s="135"/>
      <c r="H9881" s="136"/>
    </row>
    <row r="9882" spans="1:8" x14ac:dyDescent="0.2">
      <c r="A9882" s="132"/>
      <c r="B9882" s="133"/>
      <c r="C9882" s="92"/>
      <c r="D9882" s="134"/>
      <c r="E9882" s="132"/>
      <c r="F9882" s="135"/>
      <c r="G9882" s="135"/>
      <c r="H9882" s="136"/>
    </row>
    <row r="9883" spans="1:8" x14ac:dyDescent="0.2">
      <c r="A9883" s="132"/>
      <c r="B9883" s="133"/>
      <c r="C9883" s="92"/>
      <c r="D9883" s="134"/>
      <c r="E9883" s="132"/>
      <c r="F9883" s="135"/>
      <c r="G9883" s="135"/>
      <c r="H9883" s="136"/>
    </row>
    <row r="9884" spans="1:8" x14ac:dyDescent="0.2">
      <c r="A9884" s="132"/>
      <c r="B9884" s="133"/>
      <c r="C9884" s="92"/>
      <c r="D9884" s="134"/>
      <c r="E9884" s="132"/>
      <c r="F9884" s="135"/>
      <c r="G9884" s="135"/>
      <c r="H9884" s="136"/>
    </row>
    <row r="9885" spans="1:8" x14ac:dyDescent="0.2">
      <c r="A9885" s="132"/>
      <c r="B9885" s="133"/>
      <c r="C9885" s="92"/>
      <c r="D9885" s="134"/>
      <c r="E9885" s="132"/>
      <c r="F9885" s="135"/>
      <c r="G9885" s="135"/>
      <c r="H9885" s="136"/>
    </row>
    <row r="9886" spans="1:8" x14ac:dyDescent="0.2">
      <c r="A9886" s="132"/>
      <c r="B9886" s="133"/>
      <c r="C9886" s="92"/>
      <c r="D9886" s="134"/>
      <c r="E9886" s="132"/>
      <c r="F9886" s="135"/>
      <c r="G9886" s="135"/>
      <c r="H9886" s="136"/>
    </row>
    <row r="9887" spans="1:8" x14ac:dyDescent="0.2">
      <c r="A9887" s="132"/>
      <c r="B9887" s="133"/>
      <c r="C9887" s="92"/>
      <c r="D9887" s="134"/>
      <c r="E9887" s="132"/>
      <c r="F9887" s="135"/>
      <c r="G9887" s="135"/>
      <c r="H9887" s="136"/>
    </row>
    <row r="9888" spans="1:8" x14ac:dyDescent="0.2">
      <c r="A9888" s="132"/>
      <c r="B9888" s="133"/>
      <c r="C9888" s="92"/>
      <c r="D9888" s="134"/>
      <c r="E9888" s="132"/>
      <c r="F9888" s="135"/>
      <c r="G9888" s="135"/>
      <c r="H9888" s="136"/>
    </row>
    <row r="9889" spans="1:8" x14ac:dyDescent="0.2">
      <c r="A9889" s="132"/>
      <c r="B9889" s="133"/>
      <c r="C9889" s="92"/>
      <c r="D9889" s="134"/>
      <c r="E9889" s="132"/>
      <c r="F9889" s="135"/>
      <c r="G9889" s="135"/>
      <c r="H9889" s="136"/>
    </row>
    <row r="9890" spans="1:8" x14ac:dyDescent="0.2">
      <c r="A9890" s="132"/>
      <c r="B9890" s="133"/>
      <c r="C9890" s="92"/>
      <c r="D9890" s="134"/>
      <c r="E9890" s="132"/>
      <c r="F9890" s="135"/>
      <c r="G9890" s="135"/>
      <c r="H9890" s="136"/>
    </row>
    <row r="9891" spans="1:8" x14ac:dyDescent="0.2">
      <c r="A9891" s="132"/>
      <c r="B9891" s="133"/>
      <c r="C9891" s="92"/>
      <c r="D9891" s="134"/>
      <c r="E9891" s="132"/>
      <c r="F9891" s="135"/>
      <c r="G9891" s="135"/>
      <c r="H9891" s="136"/>
    </row>
    <row r="9892" spans="1:8" x14ac:dyDescent="0.2">
      <c r="A9892" s="132"/>
      <c r="B9892" s="133"/>
      <c r="C9892" s="92"/>
      <c r="D9892" s="134"/>
      <c r="E9892" s="132"/>
      <c r="F9892" s="135"/>
      <c r="G9892" s="135"/>
      <c r="H9892" s="136"/>
    </row>
    <row r="9893" spans="1:8" x14ac:dyDescent="0.2">
      <c r="A9893" s="132"/>
      <c r="B9893" s="133"/>
      <c r="C9893" s="92"/>
      <c r="D9893" s="134"/>
      <c r="E9893" s="132"/>
      <c r="F9893" s="135"/>
      <c r="G9893" s="135"/>
      <c r="H9893" s="136"/>
    </row>
    <row r="9894" spans="1:8" x14ac:dyDescent="0.2">
      <c r="A9894" s="132"/>
      <c r="B9894" s="133"/>
      <c r="C9894" s="92"/>
      <c r="D9894" s="134"/>
      <c r="E9894" s="132"/>
      <c r="F9894" s="135"/>
      <c r="G9894" s="135"/>
      <c r="H9894" s="136"/>
    </row>
    <row r="9895" spans="1:8" x14ac:dyDescent="0.2">
      <c r="A9895" s="132"/>
      <c r="B9895" s="133"/>
      <c r="C9895" s="92"/>
      <c r="D9895" s="134"/>
      <c r="E9895" s="132"/>
      <c r="F9895" s="135"/>
      <c r="G9895" s="135"/>
      <c r="H9895" s="136"/>
    </row>
    <row r="9896" spans="1:8" x14ac:dyDescent="0.2">
      <c r="A9896" s="132"/>
      <c r="B9896" s="133"/>
      <c r="C9896" s="92"/>
      <c r="D9896" s="134"/>
      <c r="E9896" s="132"/>
      <c r="F9896" s="135"/>
      <c r="G9896" s="135"/>
      <c r="H9896" s="136"/>
    </row>
    <row r="9897" spans="1:8" x14ac:dyDescent="0.2">
      <c r="A9897" s="132"/>
      <c r="B9897" s="133"/>
      <c r="C9897" s="92"/>
      <c r="D9897" s="134"/>
      <c r="E9897" s="132"/>
      <c r="F9897" s="135"/>
      <c r="G9897" s="135"/>
      <c r="H9897" s="136"/>
    </row>
    <row r="9898" spans="1:8" x14ac:dyDescent="0.2">
      <c r="A9898" s="132"/>
      <c r="B9898" s="133"/>
      <c r="C9898" s="92"/>
      <c r="D9898" s="134"/>
      <c r="E9898" s="132"/>
      <c r="F9898" s="135"/>
      <c r="G9898" s="135"/>
      <c r="H9898" s="136"/>
    </row>
    <row r="9899" spans="1:8" x14ac:dyDescent="0.2">
      <c r="A9899" s="132"/>
      <c r="B9899" s="133"/>
      <c r="C9899" s="92"/>
      <c r="D9899" s="134"/>
      <c r="E9899" s="132"/>
      <c r="F9899" s="135"/>
      <c r="G9899" s="135"/>
      <c r="H9899" s="136"/>
    </row>
    <row r="9900" spans="1:8" x14ac:dyDescent="0.2">
      <c r="A9900" s="132"/>
      <c r="B9900" s="133"/>
      <c r="C9900" s="92"/>
      <c r="D9900" s="134"/>
      <c r="E9900" s="132"/>
      <c r="F9900" s="135"/>
      <c r="G9900" s="135"/>
      <c r="H9900" s="136"/>
    </row>
    <row r="9901" spans="1:8" x14ac:dyDescent="0.2">
      <c r="A9901" s="132"/>
      <c r="B9901" s="133"/>
      <c r="C9901" s="92"/>
      <c r="D9901" s="134"/>
      <c r="E9901" s="132"/>
      <c r="F9901" s="135"/>
      <c r="G9901" s="135"/>
      <c r="H9901" s="136"/>
    </row>
    <row r="9902" spans="1:8" x14ac:dyDescent="0.2">
      <c r="A9902" s="132"/>
      <c r="B9902" s="133"/>
      <c r="C9902" s="92"/>
      <c r="D9902" s="134"/>
      <c r="E9902" s="132"/>
      <c r="F9902" s="135"/>
      <c r="G9902" s="135"/>
      <c r="H9902" s="136"/>
    </row>
    <row r="9903" spans="1:8" x14ac:dyDescent="0.2">
      <c r="A9903" s="132"/>
      <c r="B9903" s="133"/>
      <c r="C9903" s="92"/>
      <c r="D9903" s="134"/>
      <c r="E9903" s="132"/>
      <c r="F9903" s="135"/>
      <c r="G9903" s="135"/>
      <c r="H9903" s="136"/>
    </row>
    <row r="9904" spans="1:8" x14ac:dyDescent="0.2">
      <c r="A9904" s="132"/>
      <c r="B9904" s="133"/>
      <c r="C9904" s="92"/>
      <c r="D9904" s="134"/>
      <c r="E9904" s="132"/>
      <c r="F9904" s="135"/>
      <c r="G9904" s="135"/>
      <c r="H9904" s="136"/>
    </row>
    <row r="9905" spans="1:8" x14ac:dyDescent="0.2">
      <c r="A9905" s="132"/>
      <c r="B9905" s="133"/>
      <c r="C9905" s="92"/>
      <c r="D9905" s="134"/>
      <c r="E9905" s="132"/>
      <c r="F9905" s="135"/>
      <c r="G9905" s="135"/>
      <c r="H9905" s="136"/>
    </row>
    <row r="9906" spans="1:8" x14ac:dyDescent="0.2">
      <c r="A9906" s="132"/>
      <c r="B9906" s="133"/>
      <c r="C9906" s="92"/>
      <c r="D9906" s="134"/>
      <c r="E9906" s="132"/>
      <c r="F9906" s="135"/>
      <c r="G9906" s="135"/>
      <c r="H9906" s="136"/>
    </row>
    <row r="9907" spans="1:8" x14ac:dyDescent="0.2">
      <c r="A9907" s="132"/>
      <c r="B9907" s="133"/>
      <c r="C9907" s="92"/>
      <c r="D9907" s="134"/>
      <c r="E9907" s="132"/>
      <c r="F9907" s="135"/>
      <c r="G9907" s="135"/>
      <c r="H9907" s="136"/>
    </row>
    <row r="9908" spans="1:8" x14ac:dyDescent="0.2">
      <c r="A9908" s="132"/>
      <c r="B9908" s="133"/>
      <c r="C9908" s="92"/>
      <c r="D9908" s="134"/>
      <c r="E9908" s="132"/>
      <c r="F9908" s="135"/>
      <c r="G9908" s="135"/>
      <c r="H9908" s="136"/>
    </row>
    <row r="9909" spans="1:8" x14ac:dyDescent="0.2">
      <c r="A9909" s="132"/>
      <c r="B9909" s="133"/>
      <c r="C9909" s="92"/>
      <c r="D9909" s="134"/>
      <c r="E9909" s="132"/>
      <c r="F9909" s="135"/>
      <c r="G9909" s="135"/>
      <c r="H9909" s="136"/>
    </row>
    <row r="9910" spans="1:8" x14ac:dyDescent="0.2">
      <c r="A9910" s="132"/>
      <c r="B9910" s="133"/>
      <c r="C9910" s="92"/>
      <c r="D9910" s="134"/>
      <c r="E9910" s="132"/>
      <c r="F9910" s="135"/>
      <c r="G9910" s="135"/>
      <c r="H9910" s="136"/>
    </row>
    <row r="9911" spans="1:8" x14ac:dyDescent="0.2">
      <c r="A9911" s="132"/>
      <c r="B9911" s="133"/>
      <c r="C9911" s="92"/>
      <c r="D9911" s="134"/>
      <c r="E9911" s="132"/>
      <c r="F9911" s="135"/>
      <c r="G9911" s="135"/>
      <c r="H9911" s="136"/>
    </row>
    <row r="9912" spans="1:8" x14ac:dyDescent="0.2">
      <c r="A9912" s="132"/>
      <c r="B9912" s="133"/>
      <c r="C9912" s="92"/>
      <c r="D9912" s="134"/>
      <c r="E9912" s="132"/>
      <c r="F9912" s="135"/>
      <c r="G9912" s="135"/>
      <c r="H9912" s="136"/>
    </row>
    <row r="9913" spans="1:8" x14ac:dyDescent="0.2">
      <c r="A9913" s="132"/>
      <c r="B9913" s="133"/>
      <c r="C9913" s="92"/>
      <c r="D9913" s="134"/>
      <c r="E9913" s="132"/>
      <c r="F9913" s="135"/>
      <c r="G9913" s="135"/>
      <c r="H9913" s="136"/>
    </row>
    <row r="9914" spans="1:8" x14ac:dyDescent="0.2">
      <c r="A9914" s="132"/>
      <c r="B9914" s="133"/>
      <c r="C9914" s="92"/>
      <c r="D9914" s="134"/>
      <c r="E9914" s="132"/>
      <c r="F9914" s="135"/>
      <c r="G9914" s="135"/>
      <c r="H9914" s="136"/>
    </row>
    <row r="9915" spans="1:8" x14ac:dyDescent="0.2">
      <c r="A9915" s="132"/>
      <c r="B9915" s="133"/>
      <c r="C9915" s="92"/>
      <c r="D9915" s="134"/>
      <c r="E9915" s="132"/>
      <c r="F9915" s="135"/>
      <c r="G9915" s="135"/>
      <c r="H9915" s="136"/>
    </row>
    <row r="9916" spans="1:8" x14ac:dyDescent="0.2">
      <c r="A9916" s="132"/>
      <c r="B9916" s="133"/>
      <c r="C9916" s="92"/>
      <c r="D9916" s="134"/>
      <c r="E9916" s="132"/>
      <c r="F9916" s="135"/>
      <c r="G9916" s="135"/>
      <c r="H9916" s="136"/>
    </row>
    <row r="9917" spans="1:8" x14ac:dyDescent="0.2">
      <c r="A9917" s="132"/>
      <c r="B9917" s="133"/>
      <c r="C9917" s="92"/>
      <c r="D9917" s="134"/>
      <c r="E9917" s="132"/>
      <c r="F9917" s="135"/>
      <c r="G9917" s="135"/>
      <c r="H9917" s="136"/>
    </row>
    <row r="9918" spans="1:8" x14ac:dyDescent="0.2">
      <c r="A9918" s="132"/>
      <c r="B9918" s="133"/>
      <c r="C9918" s="92"/>
      <c r="D9918" s="134"/>
      <c r="E9918" s="132"/>
      <c r="F9918" s="135"/>
      <c r="G9918" s="135"/>
      <c r="H9918" s="136"/>
    </row>
    <row r="9919" spans="1:8" x14ac:dyDescent="0.2">
      <c r="A9919" s="132"/>
      <c r="B9919" s="133"/>
      <c r="C9919" s="92"/>
      <c r="D9919" s="134"/>
      <c r="E9919" s="132"/>
      <c r="F9919" s="135"/>
      <c r="G9919" s="135"/>
      <c r="H9919" s="136"/>
    </row>
    <row r="9920" spans="1:8" x14ac:dyDescent="0.2">
      <c r="A9920" s="132"/>
      <c r="B9920" s="133"/>
      <c r="C9920" s="92"/>
      <c r="D9920" s="134"/>
      <c r="E9920" s="132"/>
      <c r="F9920" s="135"/>
      <c r="G9920" s="135"/>
      <c r="H9920" s="136"/>
    </row>
    <row r="9921" spans="1:8" x14ac:dyDescent="0.2">
      <c r="A9921" s="132"/>
      <c r="B9921" s="133"/>
      <c r="C9921" s="92"/>
      <c r="D9921" s="134"/>
      <c r="E9921" s="132"/>
      <c r="F9921" s="135"/>
      <c r="G9921" s="135"/>
      <c r="H9921" s="136"/>
    </row>
    <row r="9922" spans="1:8" x14ac:dyDescent="0.2">
      <c r="A9922" s="132"/>
      <c r="B9922" s="133"/>
      <c r="C9922" s="92"/>
      <c r="D9922" s="134"/>
      <c r="E9922" s="132"/>
      <c r="F9922" s="135"/>
      <c r="G9922" s="135"/>
      <c r="H9922" s="136"/>
    </row>
    <row r="9923" spans="1:8" x14ac:dyDescent="0.2">
      <c r="A9923" s="132"/>
      <c r="B9923" s="133"/>
      <c r="C9923" s="92"/>
      <c r="D9923" s="134"/>
      <c r="E9923" s="132"/>
      <c r="F9923" s="135"/>
      <c r="G9923" s="135"/>
      <c r="H9923" s="136"/>
    </row>
    <row r="9924" spans="1:8" x14ac:dyDescent="0.2">
      <c r="A9924" s="132"/>
      <c r="B9924" s="133"/>
      <c r="C9924" s="92"/>
      <c r="D9924" s="134"/>
      <c r="E9924" s="132"/>
      <c r="F9924" s="135"/>
      <c r="G9924" s="135"/>
      <c r="H9924" s="136"/>
    </row>
    <row r="9925" spans="1:8" x14ac:dyDescent="0.2">
      <c r="A9925" s="132"/>
      <c r="B9925" s="133"/>
      <c r="C9925" s="92"/>
      <c r="D9925" s="134"/>
      <c r="E9925" s="132"/>
      <c r="F9925" s="135"/>
      <c r="G9925" s="135"/>
      <c r="H9925" s="136"/>
    </row>
    <row r="9926" spans="1:8" x14ac:dyDescent="0.2">
      <c r="A9926" s="132"/>
      <c r="B9926" s="133"/>
      <c r="C9926" s="92"/>
      <c r="D9926" s="134"/>
      <c r="E9926" s="132"/>
      <c r="F9926" s="135"/>
      <c r="G9926" s="135"/>
      <c r="H9926" s="136"/>
    </row>
    <row r="9927" spans="1:8" x14ac:dyDescent="0.2">
      <c r="A9927" s="132"/>
      <c r="B9927" s="133"/>
      <c r="C9927" s="92"/>
      <c r="D9927" s="134"/>
      <c r="E9927" s="132"/>
      <c r="F9927" s="135"/>
      <c r="G9927" s="135"/>
      <c r="H9927" s="136"/>
    </row>
    <row r="9928" spans="1:8" x14ac:dyDescent="0.2">
      <c r="A9928" s="132"/>
      <c r="B9928" s="133"/>
      <c r="C9928" s="92"/>
      <c r="D9928" s="134"/>
      <c r="E9928" s="132"/>
      <c r="F9928" s="135"/>
      <c r="G9928" s="135"/>
      <c r="H9928" s="136"/>
    </row>
    <row r="9929" spans="1:8" x14ac:dyDescent="0.2">
      <c r="A9929" s="132"/>
      <c r="B9929" s="133"/>
      <c r="C9929" s="92"/>
      <c r="D9929" s="134"/>
      <c r="E9929" s="132"/>
      <c r="F9929" s="135"/>
      <c r="G9929" s="135"/>
      <c r="H9929" s="136"/>
    </row>
    <row r="9930" spans="1:8" x14ac:dyDescent="0.2">
      <c r="A9930" s="132"/>
      <c r="B9930" s="133"/>
      <c r="C9930" s="92"/>
      <c r="D9930" s="134"/>
      <c r="E9930" s="132"/>
      <c r="F9930" s="135"/>
      <c r="G9930" s="135"/>
      <c r="H9930" s="136"/>
    </row>
    <row r="9931" spans="1:8" x14ac:dyDescent="0.2">
      <c r="A9931" s="132"/>
      <c r="B9931" s="133"/>
      <c r="C9931" s="92"/>
      <c r="D9931" s="134"/>
      <c r="E9931" s="132"/>
      <c r="F9931" s="135"/>
      <c r="G9931" s="135"/>
      <c r="H9931" s="136"/>
    </row>
    <row r="9932" spans="1:8" x14ac:dyDescent="0.2">
      <c r="A9932" s="132"/>
      <c r="B9932" s="133"/>
      <c r="C9932" s="92"/>
      <c r="D9932" s="134"/>
      <c r="E9932" s="132"/>
      <c r="F9932" s="135"/>
      <c r="G9932" s="135"/>
      <c r="H9932" s="136"/>
    </row>
    <row r="9933" spans="1:8" x14ac:dyDescent="0.2">
      <c r="A9933" s="132"/>
      <c r="B9933" s="133"/>
      <c r="C9933" s="92"/>
      <c r="D9933" s="134"/>
      <c r="E9933" s="132"/>
      <c r="F9933" s="135"/>
      <c r="G9933" s="135"/>
      <c r="H9933" s="136"/>
    </row>
    <row r="9934" spans="1:8" x14ac:dyDescent="0.2">
      <c r="A9934" s="132"/>
      <c r="B9934" s="133"/>
      <c r="C9934" s="92"/>
      <c r="D9934" s="134"/>
      <c r="E9934" s="132"/>
      <c r="F9934" s="135"/>
      <c r="G9934" s="135"/>
      <c r="H9934" s="136"/>
    </row>
    <row r="9935" spans="1:8" x14ac:dyDescent="0.2">
      <c r="A9935" s="132"/>
      <c r="B9935" s="133"/>
      <c r="C9935" s="92"/>
      <c r="D9935" s="134"/>
      <c r="E9935" s="132"/>
      <c r="F9935" s="135"/>
      <c r="G9935" s="135"/>
      <c r="H9935" s="136"/>
    </row>
    <row r="9936" spans="1:8" x14ac:dyDescent="0.2">
      <c r="A9936" s="132"/>
      <c r="B9936" s="133"/>
      <c r="C9936" s="92"/>
      <c r="D9936" s="134"/>
      <c r="E9936" s="132"/>
      <c r="F9936" s="135"/>
      <c r="G9936" s="135"/>
      <c r="H9936" s="136"/>
    </row>
    <row r="9937" spans="1:8" x14ac:dyDescent="0.2">
      <c r="A9937" s="132"/>
      <c r="B9937" s="133"/>
      <c r="C9937" s="92"/>
      <c r="D9937" s="134"/>
      <c r="E9937" s="132"/>
      <c r="F9937" s="135"/>
      <c r="G9937" s="135"/>
      <c r="H9937" s="136"/>
    </row>
    <row r="9938" spans="1:8" x14ac:dyDescent="0.2">
      <c r="A9938" s="132"/>
      <c r="B9938" s="133"/>
      <c r="C9938" s="92"/>
      <c r="D9938" s="134"/>
      <c r="E9938" s="132"/>
      <c r="F9938" s="135"/>
      <c r="G9938" s="135"/>
      <c r="H9938" s="136"/>
    </row>
    <row r="9939" spans="1:8" x14ac:dyDescent="0.2">
      <c r="A9939" s="132"/>
      <c r="B9939" s="133"/>
      <c r="C9939" s="92"/>
      <c r="D9939" s="134"/>
      <c r="E9939" s="132"/>
      <c r="F9939" s="135"/>
      <c r="G9939" s="135"/>
      <c r="H9939" s="136"/>
    </row>
    <row r="9940" spans="1:8" x14ac:dyDescent="0.2">
      <c r="A9940" s="132"/>
      <c r="B9940" s="133"/>
      <c r="C9940" s="92"/>
      <c r="D9940" s="134"/>
      <c r="E9940" s="132"/>
      <c r="F9940" s="135"/>
      <c r="G9940" s="135"/>
      <c r="H9940" s="136"/>
    </row>
    <row r="9941" spans="1:8" x14ac:dyDescent="0.2">
      <c r="A9941" s="132"/>
      <c r="B9941" s="133"/>
      <c r="C9941" s="92"/>
      <c r="D9941" s="134"/>
      <c r="E9941" s="132"/>
      <c r="F9941" s="135"/>
      <c r="G9941" s="135"/>
      <c r="H9941" s="136"/>
    </row>
    <row r="9942" spans="1:8" x14ac:dyDescent="0.2">
      <c r="A9942" s="132"/>
      <c r="B9942" s="133"/>
      <c r="C9942" s="92"/>
      <c r="D9942" s="134"/>
      <c r="E9942" s="132"/>
      <c r="F9942" s="135"/>
      <c r="G9942" s="135"/>
      <c r="H9942" s="136"/>
    </row>
    <row r="9943" spans="1:8" x14ac:dyDescent="0.2">
      <c r="A9943" s="132"/>
      <c r="B9943" s="133"/>
      <c r="C9943" s="92"/>
      <c r="D9943" s="134"/>
      <c r="E9943" s="132"/>
      <c r="F9943" s="135"/>
      <c r="G9943" s="135"/>
      <c r="H9943" s="136"/>
    </row>
    <row r="9944" spans="1:8" x14ac:dyDescent="0.2">
      <c r="A9944" s="132"/>
      <c r="B9944" s="133"/>
      <c r="C9944" s="92"/>
      <c r="D9944" s="134"/>
      <c r="E9944" s="132"/>
      <c r="F9944" s="135"/>
      <c r="G9944" s="135"/>
      <c r="H9944" s="136"/>
    </row>
    <row r="9945" spans="1:8" x14ac:dyDescent="0.2">
      <c r="A9945" s="132"/>
      <c r="B9945" s="133"/>
      <c r="C9945" s="92"/>
      <c r="D9945" s="134"/>
      <c r="E9945" s="132"/>
      <c r="F9945" s="135"/>
      <c r="G9945" s="135"/>
      <c r="H9945" s="136"/>
    </row>
    <row r="9946" spans="1:8" x14ac:dyDescent="0.2">
      <c r="A9946" s="132"/>
      <c r="B9946" s="133"/>
      <c r="C9946" s="92"/>
      <c r="D9946" s="134"/>
      <c r="E9946" s="132"/>
      <c r="F9946" s="135"/>
      <c r="G9946" s="135"/>
      <c r="H9946" s="136"/>
    </row>
    <row r="9947" spans="1:8" x14ac:dyDescent="0.2">
      <c r="A9947" s="132"/>
      <c r="B9947" s="133"/>
      <c r="C9947" s="92"/>
      <c r="D9947" s="134"/>
      <c r="E9947" s="132"/>
      <c r="F9947" s="135"/>
      <c r="G9947" s="135"/>
      <c r="H9947" s="136"/>
    </row>
    <row r="9948" spans="1:8" x14ac:dyDescent="0.2">
      <c r="A9948" s="132"/>
      <c r="B9948" s="133"/>
      <c r="C9948" s="92"/>
      <c r="D9948" s="134"/>
      <c r="E9948" s="132"/>
      <c r="F9948" s="135"/>
      <c r="G9948" s="135"/>
      <c r="H9948" s="136"/>
    </row>
    <row r="9949" spans="1:8" x14ac:dyDescent="0.2">
      <c r="A9949" s="132"/>
      <c r="B9949" s="133"/>
      <c r="C9949" s="92"/>
      <c r="D9949" s="134"/>
      <c r="E9949" s="132"/>
      <c r="F9949" s="135"/>
      <c r="G9949" s="135"/>
      <c r="H9949" s="136"/>
    </row>
    <row r="9950" spans="1:8" x14ac:dyDescent="0.2">
      <c r="A9950" s="132"/>
      <c r="B9950" s="133"/>
      <c r="C9950" s="92"/>
      <c r="D9950" s="134"/>
      <c r="E9950" s="132"/>
      <c r="F9950" s="135"/>
      <c r="G9950" s="135"/>
      <c r="H9950" s="136"/>
    </row>
    <row r="9951" spans="1:8" x14ac:dyDescent="0.2">
      <c r="A9951" s="132"/>
      <c r="B9951" s="133"/>
      <c r="C9951" s="92"/>
      <c r="D9951" s="134"/>
      <c r="E9951" s="132"/>
      <c r="F9951" s="135"/>
      <c r="G9951" s="135"/>
      <c r="H9951" s="136"/>
    </row>
    <row r="9952" spans="1:8" x14ac:dyDescent="0.2">
      <c r="A9952" s="132"/>
      <c r="B9952" s="133"/>
      <c r="C9952" s="92"/>
      <c r="D9952" s="134"/>
      <c r="E9952" s="132"/>
      <c r="F9952" s="135"/>
      <c r="G9952" s="135"/>
      <c r="H9952" s="136"/>
    </row>
    <row r="9953" spans="1:8" x14ac:dyDescent="0.2">
      <c r="A9953" s="132"/>
      <c r="B9953" s="133"/>
      <c r="C9953" s="92"/>
      <c r="D9953" s="134"/>
      <c r="E9953" s="132"/>
      <c r="F9953" s="135"/>
      <c r="G9953" s="135"/>
      <c r="H9953" s="136"/>
    </row>
    <row r="9954" spans="1:8" x14ac:dyDescent="0.2">
      <c r="A9954" s="132"/>
      <c r="B9954" s="133"/>
      <c r="C9954" s="92"/>
      <c r="D9954" s="134"/>
      <c r="E9954" s="132"/>
      <c r="F9954" s="135"/>
      <c r="G9954" s="135"/>
      <c r="H9954" s="136"/>
    </row>
    <row r="9955" spans="1:8" x14ac:dyDescent="0.2">
      <c r="A9955" s="132"/>
      <c r="B9955" s="133"/>
      <c r="C9955" s="92"/>
      <c r="D9955" s="134"/>
      <c r="E9955" s="132"/>
      <c r="F9955" s="135"/>
      <c r="G9955" s="135"/>
      <c r="H9955" s="136"/>
    </row>
    <row r="9956" spans="1:8" x14ac:dyDescent="0.2">
      <c r="A9956" s="132"/>
      <c r="B9956" s="133"/>
      <c r="C9956" s="92"/>
      <c r="D9956" s="134"/>
      <c r="E9956" s="132"/>
      <c r="F9956" s="135"/>
      <c r="G9956" s="135"/>
      <c r="H9956" s="136"/>
    </row>
    <row r="9957" spans="1:8" x14ac:dyDescent="0.2">
      <c r="A9957" s="132"/>
      <c r="B9957" s="133"/>
      <c r="C9957" s="92"/>
      <c r="D9957" s="134"/>
      <c r="E9957" s="132"/>
      <c r="F9957" s="135"/>
      <c r="G9957" s="135"/>
      <c r="H9957" s="136"/>
    </row>
    <row r="9958" spans="1:8" x14ac:dyDescent="0.2">
      <c r="A9958" s="132"/>
      <c r="B9958" s="133"/>
      <c r="C9958" s="92"/>
      <c r="D9958" s="134"/>
      <c r="E9958" s="132"/>
      <c r="F9958" s="135"/>
      <c r="G9958" s="135"/>
      <c r="H9958" s="136"/>
    </row>
    <row r="9959" spans="1:8" x14ac:dyDescent="0.2">
      <c r="A9959" s="132"/>
      <c r="B9959" s="133"/>
      <c r="C9959" s="92"/>
      <c r="D9959" s="134"/>
      <c r="E9959" s="132"/>
      <c r="F9959" s="135"/>
      <c r="G9959" s="135"/>
      <c r="H9959" s="136"/>
    </row>
    <row r="9960" spans="1:8" x14ac:dyDescent="0.2">
      <c r="A9960" s="132"/>
      <c r="B9960" s="133"/>
      <c r="C9960" s="92"/>
      <c r="D9960" s="134"/>
      <c r="E9960" s="132"/>
      <c r="F9960" s="135"/>
      <c r="G9960" s="135"/>
      <c r="H9960" s="136"/>
    </row>
    <row r="9961" spans="1:8" x14ac:dyDescent="0.2">
      <c r="A9961" s="132"/>
      <c r="B9961" s="133"/>
      <c r="C9961" s="92"/>
      <c r="D9961" s="134"/>
      <c r="E9961" s="132"/>
      <c r="F9961" s="135"/>
      <c r="G9961" s="135"/>
      <c r="H9961" s="136"/>
    </row>
    <row r="9962" spans="1:8" x14ac:dyDescent="0.2">
      <c r="A9962" s="132"/>
      <c r="B9962" s="133"/>
      <c r="C9962" s="92"/>
      <c r="D9962" s="134"/>
      <c r="E9962" s="132"/>
      <c r="F9962" s="135"/>
      <c r="G9962" s="135"/>
      <c r="H9962" s="136"/>
    </row>
    <row r="9963" spans="1:8" x14ac:dyDescent="0.2">
      <c r="A9963" s="132"/>
      <c r="B9963" s="133"/>
      <c r="C9963" s="92"/>
      <c r="D9963" s="134"/>
      <c r="E9963" s="132"/>
      <c r="F9963" s="135"/>
      <c r="G9963" s="135"/>
      <c r="H9963" s="136"/>
    </row>
    <row r="9964" spans="1:8" x14ac:dyDescent="0.2">
      <c r="A9964" s="132"/>
      <c r="B9964" s="133"/>
      <c r="C9964" s="92"/>
      <c r="D9964" s="134"/>
      <c r="E9964" s="132"/>
      <c r="F9964" s="135"/>
      <c r="G9964" s="135"/>
      <c r="H9964" s="136"/>
    </row>
    <row r="9965" spans="1:8" x14ac:dyDescent="0.2">
      <c r="A9965" s="132"/>
      <c r="B9965" s="133"/>
      <c r="C9965" s="92"/>
      <c r="D9965" s="134"/>
      <c r="E9965" s="132"/>
      <c r="F9965" s="135"/>
      <c r="G9965" s="135"/>
      <c r="H9965" s="136"/>
    </row>
    <row r="9966" spans="1:8" x14ac:dyDescent="0.2">
      <c r="A9966" s="132"/>
      <c r="B9966" s="133"/>
      <c r="C9966" s="92"/>
      <c r="D9966" s="134"/>
      <c r="E9966" s="132"/>
      <c r="F9966" s="135"/>
      <c r="G9966" s="135"/>
      <c r="H9966" s="136"/>
    </row>
    <row r="9967" spans="1:8" x14ac:dyDescent="0.2">
      <c r="A9967" s="132"/>
      <c r="B9967" s="133"/>
      <c r="C9967" s="92"/>
      <c r="D9967" s="134"/>
      <c r="E9967" s="132"/>
      <c r="F9967" s="135"/>
      <c r="G9967" s="135"/>
      <c r="H9967" s="136"/>
    </row>
    <row r="9968" spans="1:8" x14ac:dyDescent="0.2">
      <c r="A9968" s="132"/>
      <c r="B9968" s="133"/>
      <c r="C9968" s="92"/>
      <c r="D9968" s="134"/>
      <c r="E9968" s="132"/>
      <c r="F9968" s="135"/>
      <c r="G9968" s="135"/>
      <c r="H9968" s="136"/>
    </row>
    <row r="9969" spans="1:8" x14ac:dyDescent="0.2">
      <c r="A9969" s="132"/>
      <c r="B9969" s="133"/>
      <c r="C9969" s="92"/>
      <c r="D9969" s="134"/>
      <c r="E9969" s="132"/>
      <c r="F9969" s="135"/>
      <c r="G9969" s="135"/>
      <c r="H9969" s="136"/>
    </row>
    <row r="9970" spans="1:8" x14ac:dyDescent="0.2">
      <c r="A9970" s="132"/>
      <c r="B9970" s="133"/>
      <c r="C9970" s="92"/>
      <c r="D9970" s="134"/>
      <c r="E9970" s="132"/>
      <c r="F9970" s="135"/>
      <c r="G9970" s="135"/>
      <c r="H9970" s="136"/>
    </row>
    <row r="9971" spans="1:8" x14ac:dyDescent="0.2">
      <c r="A9971" s="132"/>
      <c r="B9971" s="133"/>
      <c r="C9971" s="92"/>
      <c r="D9971" s="134"/>
      <c r="E9971" s="132"/>
      <c r="F9971" s="135"/>
      <c r="G9971" s="135"/>
      <c r="H9971" s="136"/>
    </row>
    <row r="9972" spans="1:8" x14ac:dyDescent="0.2">
      <c r="A9972" s="132"/>
      <c r="B9972" s="133"/>
      <c r="C9972" s="92"/>
      <c r="D9972" s="134"/>
      <c r="E9972" s="132"/>
      <c r="F9972" s="135"/>
      <c r="G9972" s="135"/>
      <c r="H9972" s="136"/>
    </row>
    <row r="9973" spans="1:8" x14ac:dyDescent="0.2">
      <c r="A9973" s="132"/>
      <c r="B9973" s="133"/>
      <c r="C9973" s="92"/>
      <c r="D9973" s="134"/>
      <c r="E9973" s="132"/>
      <c r="F9973" s="135"/>
      <c r="G9973" s="135"/>
      <c r="H9973" s="136"/>
    </row>
    <row r="9974" spans="1:8" x14ac:dyDescent="0.2">
      <c r="A9974" s="132"/>
      <c r="B9974" s="133"/>
      <c r="C9974" s="92"/>
      <c r="D9974" s="134"/>
      <c r="E9974" s="132"/>
      <c r="F9974" s="135"/>
      <c r="G9974" s="135"/>
      <c r="H9974" s="136"/>
    </row>
    <row r="9975" spans="1:8" x14ac:dyDescent="0.2">
      <c r="A9975" s="132"/>
      <c r="B9975" s="133"/>
      <c r="C9975" s="92"/>
      <c r="D9975" s="134"/>
      <c r="E9975" s="132"/>
      <c r="F9975" s="135"/>
      <c r="G9975" s="135"/>
      <c r="H9975" s="136"/>
    </row>
    <row r="9976" spans="1:8" x14ac:dyDescent="0.2">
      <c r="A9976" s="132"/>
      <c r="B9976" s="133"/>
      <c r="C9976" s="92"/>
      <c r="D9976" s="134"/>
      <c r="E9976" s="132"/>
      <c r="F9976" s="135"/>
      <c r="G9976" s="135"/>
      <c r="H9976" s="136"/>
    </row>
    <row r="9977" spans="1:8" x14ac:dyDescent="0.2">
      <c r="A9977" s="132"/>
      <c r="B9977" s="133"/>
      <c r="C9977" s="92"/>
      <c r="D9977" s="134"/>
      <c r="E9977" s="132"/>
      <c r="F9977" s="135"/>
      <c r="G9977" s="135"/>
      <c r="H9977" s="136"/>
    </row>
    <row r="9978" spans="1:8" x14ac:dyDescent="0.2">
      <c r="A9978" s="132"/>
      <c r="B9978" s="133"/>
      <c r="C9978" s="92"/>
      <c r="D9978" s="134"/>
      <c r="E9978" s="132"/>
      <c r="F9978" s="135"/>
      <c r="G9978" s="135"/>
      <c r="H9978" s="136"/>
    </row>
    <row r="9979" spans="1:8" x14ac:dyDescent="0.2">
      <c r="A9979" s="132"/>
      <c r="B9979" s="133"/>
      <c r="C9979" s="92"/>
      <c r="D9979" s="134"/>
      <c r="E9979" s="132"/>
      <c r="F9979" s="135"/>
      <c r="G9979" s="135"/>
      <c r="H9979" s="136"/>
    </row>
    <row r="9980" spans="1:8" x14ac:dyDescent="0.2">
      <c r="A9980" s="132"/>
      <c r="B9980" s="133"/>
      <c r="C9980" s="92"/>
      <c r="D9980" s="134"/>
      <c r="E9980" s="132"/>
      <c r="F9980" s="135"/>
      <c r="G9980" s="135"/>
      <c r="H9980" s="136"/>
    </row>
    <row r="9981" spans="1:8" x14ac:dyDescent="0.2">
      <c r="A9981" s="132"/>
      <c r="B9981" s="133"/>
      <c r="C9981" s="92"/>
      <c r="D9981" s="134"/>
      <c r="E9981" s="132"/>
      <c r="F9981" s="135"/>
      <c r="G9981" s="135"/>
      <c r="H9981" s="136"/>
    </row>
    <row r="9982" spans="1:8" x14ac:dyDescent="0.2">
      <c r="A9982" s="132"/>
      <c r="B9982" s="133"/>
      <c r="C9982" s="92"/>
      <c r="D9982" s="134"/>
      <c r="E9982" s="132"/>
      <c r="F9982" s="135"/>
      <c r="G9982" s="135"/>
      <c r="H9982" s="136"/>
    </row>
    <row r="9983" spans="1:8" x14ac:dyDescent="0.2">
      <c r="A9983" s="132"/>
      <c r="B9983" s="133"/>
      <c r="C9983" s="92"/>
      <c r="D9983" s="134"/>
      <c r="E9983" s="132"/>
      <c r="F9983" s="135"/>
      <c r="G9983" s="135"/>
      <c r="H9983" s="136"/>
    </row>
    <row r="9984" spans="1:8" x14ac:dyDescent="0.2">
      <c r="A9984" s="132"/>
      <c r="B9984" s="133"/>
      <c r="C9984" s="92"/>
      <c r="D9984" s="134"/>
      <c r="E9984" s="132"/>
      <c r="F9984" s="135"/>
      <c r="G9984" s="135"/>
      <c r="H9984" s="136"/>
    </row>
    <row r="9985" spans="1:8" x14ac:dyDescent="0.2">
      <c r="A9985" s="132"/>
      <c r="B9985" s="133"/>
      <c r="C9985" s="92"/>
      <c r="D9985" s="134"/>
      <c r="E9985" s="132"/>
      <c r="F9985" s="135"/>
      <c r="G9985" s="135"/>
      <c r="H9985" s="136"/>
    </row>
    <row r="9986" spans="1:8" x14ac:dyDescent="0.2">
      <c r="A9986" s="132"/>
      <c r="B9986" s="133"/>
      <c r="C9986" s="92"/>
      <c r="D9986" s="134"/>
      <c r="E9986" s="132"/>
      <c r="F9986" s="135"/>
      <c r="G9986" s="135"/>
      <c r="H9986" s="136"/>
    </row>
    <row r="9987" spans="1:8" x14ac:dyDescent="0.2">
      <c r="A9987" s="132"/>
      <c r="B9987" s="133"/>
      <c r="C9987" s="92"/>
      <c r="D9987" s="134"/>
      <c r="E9987" s="132"/>
      <c r="F9987" s="135"/>
      <c r="G9987" s="135"/>
      <c r="H9987" s="136"/>
    </row>
    <row r="9988" spans="1:8" x14ac:dyDescent="0.2">
      <c r="A9988" s="132"/>
      <c r="B9988" s="133"/>
      <c r="C9988" s="92"/>
      <c r="D9988" s="134"/>
      <c r="E9988" s="132"/>
      <c r="F9988" s="135"/>
      <c r="G9988" s="135"/>
      <c r="H9988" s="136"/>
    </row>
    <row r="9989" spans="1:8" x14ac:dyDescent="0.2">
      <c r="A9989" s="132"/>
      <c r="B9989" s="133"/>
      <c r="C9989" s="92"/>
      <c r="D9989" s="134"/>
      <c r="E9989" s="132"/>
      <c r="F9989" s="135"/>
      <c r="G9989" s="135"/>
      <c r="H9989" s="136"/>
    </row>
    <row r="9990" spans="1:8" x14ac:dyDescent="0.2">
      <c r="A9990" s="132"/>
      <c r="B9990" s="133"/>
      <c r="C9990" s="92"/>
      <c r="D9990" s="134"/>
      <c r="E9990" s="132"/>
      <c r="F9990" s="135"/>
      <c r="G9990" s="135"/>
      <c r="H9990" s="136"/>
    </row>
    <row r="9991" spans="1:8" x14ac:dyDescent="0.2">
      <c r="A9991" s="132"/>
      <c r="B9991" s="133"/>
      <c r="C9991" s="92"/>
      <c r="D9991" s="134"/>
      <c r="E9991" s="132"/>
      <c r="F9991" s="135"/>
      <c r="G9991" s="135"/>
      <c r="H9991" s="136"/>
    </row>
    <row r="9992" spans="1:8" x14ac:dyDescent="0.2">
      <c r="A9992" s="132"/>
      <c r="B9992" s="133"/>
      <c r="C9992" s="92"/>
      <c r="D9992" s="134"/>
      <c r="E9992" s="132"/>
      <c r="F9992" s="135"/>
      <c r="G9992" s="135"/>
      <c r="H9992" s="136"/>
    </row>
    <row r="9993" spans="1:8" x14ac:dyDescent="0.2">
      <c r="A9993" s="132"/>
      <c r="B9993" s="133"/>
      <c r="C9993" s="92"/>
      <c r="D9993" s="134"/>
      <c r="E9993" s="132"/>
      <c r="F9993" s="135"/>
      <c r="G9993" s="135"/>
      <c r="H9993" s="136"/>
    </row>
    <row r="9994" spans="1:8" x14ac:dyDescent="0.2">
      <c r="A9994" s="132"/>
      <c r="B9994" s="133"/>
      <c r="C9994" s="92"/>
      <c r="D9994" s="134"/>
      <c r="E9994" s="132"/>
      <c r="F9994" s="135"/>
      <c r="G9994" s="135"/>
      <c r="H9994" s="136"/>
    </row>
    <row r="9995" spans="1:8" x14ac:dyDescent="0.2">
      <c r="A9995" s="132"/>
      <c r="B9995" s="133"/>
      <c r="C9995" s="92"/>
      <c r="D9995" s="134"/>
      <c r="E9995" s="132"/>
      <c r="F9995" s="135"/>
      <c r="G9995" s="135"/>
      <c r="H9995" s="136"/>
    </row>
    <row r="9996" spans="1:8" x14ac:dyDescent="0.2">
      <c r="A9996" s="132"/>
      <c r="B9996" s="133"/>
      <c r="C9996" s="92"/>
      <c r="D9996" s="134"/>
      <c r="E9996" s="132"/>
      <c r="F9996" s="135"/>
      <c r="G9996" s="135"/>
      <c r="H9996" s="136"/>
    </row>
    <row r="9997" spans="1:8" x14ac:dyDescent="0.2">
      <c r="A9997" s="132"/>
      <c r="B9997" s="133"/>
      <c r="C9997" s="92"/>
      <c r="D9997" s="134"/>
      <c r="E9997" s="132"/>
      <c r="F9997" s="135"/>
      <c r="G9997" s="135"/>
      <c r="H9997" s="136"/>
    </row>
    <row r="9998" spans="1:8" x14ac:dyDescent="0.2">
      <c r="A9998" s="132"/>
      <c r="B9998" s="133"/>
      <c r="C9998" s="92"/>
      <c r="D9998" s="134"/>
      <c r="E9998" s="132"/>
      <c r="F9998" s="135"/>
      <c r="G9998" s="135"/>
      <c r="H9998" s="136"/>
    </row>
    <row r="9999" spans="1:8" x14ac:dyDescent="0.2">
      <c r="A9999" s="132"/>
      <c r="B9999" s="133"/>
      <c r="C9999" s="92"/>
      <c r="D9999" s="134"/>
      <c r="E9999" s="132"/>
      <c r="F9999" s="135"/>
      <c r="G9999" s="135"/>
      <c r="H9999" s="136"/>
    </row>
    <row r="10000" spans="1:8" x14ac:dyDescent="0.2">
      <c r="A10000" s="132"/>
      <c r="B10000" s="133"/>
      <c r="C10000" s="92"/>
      <c r="D10000" s="134"/>
      <c r="E10000" s="132"/>
      <c r="F10000" s="135"/>
      <c r="G10000" s="135"/>
      <c r="H10000" s="136"/>
    </row>
    <row r="10001" spans="1:8" x14ac:dyDescent="0.2">
      <c r="A10001" s="132"/>
      <c r="B10001" s="133"/>
      <c r="C10001" s="92"/>
      <c r="D10001" s="134"/>
      <c r="E10001" s="132"/>
      <c r="F10001" s="135"/>
      <c r="G10001" s="135"/>
      <c r="H10001" s="136"/>
    </row>
    <row r="10002" spans="1:8" x14ac:dyDescent="0.2">
      <c r="A10002" s="132"/>
      <c r="B10002" s="133"/>
      <c r="C10002" s="92"/>
      <c r="D10002" s="134"/>
      <c r="E10002" s="132"/>
      <c r="F10002" s="135"/>
      <c r="G10002" s="135"/>
      <c r="H10002" s="136"/>
    </row>
    <row r="10003" spans="1:8" x14ac:dyDescent="0.2">
      <c r="A10003" s="132"/>
      <c r="B10003" s="133"/>
      <c r="C10003" s="92"/>
      <c r="D10003" s="134"/>
      <c r="E10003" s="132"/>
      <c r="F10003" s="135"/>
      <c r="G10003" s="135"/>
      <c r="H10003" s="136"/>
    </row>
    <row r="10004" spans="1:8" x14ac:dyDescent="0.2">
      <c r="A10004" s="132"/>
      <c r="B10004" s="133"/>
      <c r="C10004" s="92"/>
      <c r="D10004" s="134"/>
      <c r="E10004" s="132"/>
      <c r="F10004" s="135"/>
      <c r="G10004" s="135"/>
      <c r="H10004" s="136"/>
    </row>
    <row r="10005" spans="1:8" x14ac:dyDescent="0.2">
      <c r="A10005" s="132"/>
      <c r="B10005" s="133"/>
      <c r="C10005" s="92"/>
      <c r="D10005" s="134"/>
      <c r="E10005" s="132"/>
      <c r="F10005" s="135"/>
      <c r="G10005" s="135"/>
      <c r="H10005" s="136"/>
    </row>
    <row r="10006" spans="1:8" x14ac:dyDescent="0.2">
      <c r="A10006" s="132"/>
      <c r="B10006" s="133"/>
      <c r="C10006" s="92"/>
      <c r="D10006" s="134"/>
      <c r="E10006" s="132"/>
      <c r="F10006" s="135"/>
      <c r="G10006" s="135"/>
      <c r="H10006" s="136"/>
    </row>
    <row r="10007" spans="1:8" x14ac:dyDescent="0.2">
      <c r="A10007" s="132"/>
      <c r="B10007" s="133"/>
      <c r="C10007" s="92"/>
      <c r="D10007" s="134"/>
      <c r="E10007" s="132"/>
      <c r="F10007" s="135"/>
      <c r="G10007" s="135"/>
      <c r="H10007" s="136"/>
    </row>
    <row r="10008" spans="1:8" x14ac:dyDescent="0.2">
      <c r="A10008" s="132"/>
      <c r="B10008" s="133"/>
      <c r="C10008" s="92"/>
      <c r="D10008" s="134"/>
      <c r="E10008" s="132"/>
      <c r="F10008" s="135"/>
      <c r="G10008" s="135"/>
      <c r="H10008" s="136"/>
    </row>
    <row r="10009" spans="1:8" x14ac:dyDescent="0.2">
      <c r="A10009" s="132"/>
      <c r="B10009" s="133"/>
      <c r="C10009" s="92"/>
      <c r="D10009" s="134"/>
      <c r="E10009" s="132"/>
      <c r="F10009" s="135"/>
      <c r="G10009" s="135"/>
      <c r="H10009" s="136"/>
    </row>
    <row r="10010" spans="1:8" x14ac:dyDescent="0.2">
      <c r="A10010" s="132"/>
      <c r="B10010" s="133"/>
      <c r="C10010" s="92"/>
      <c r="D10010" s="134"/>
      <c r="E10010" s="132"/>
      <c r="F10010" s="135"/>
      <c r="G10010" s="135"/>
      <c r="H10010" s="136"/>
    </row>
    <row r="10011" spans="1:8" x14ac:dyDescent="0.2">
      <c r="A10011" s="132"/>
      <c r="B10011" s="133"/>
      <c r="C10011" s="92"/>
      <c r="D10011" s="134"/>
      <c r="E10011" s="132"/>
      <c r="F10011" s="135"/>
      <c r="G10011" s="135"/>
      <c r="H10011" s="136"/>
    </row>
    <row r="10012" spans="1:8" x14ac:dyDescent="0.2">
      <c r="A10012" s="132"/>
      <c r="B10012" s="133"/>
      <c r="C10012" s="92"/>
      <c r="D10012" s="134"/>
      <c r="E10012" s="132"/>
      <c r="F10012" s="135"/>
      <c r="G10012" s="135"/>
      <c r="H10012" s="136"/>
    </row>
    <row r="10013" spans="1:8" x14ac:dyDescent="0.2">
      <c r="A10013" s="132"/>
      <c r="B10013" s="133"/>
      <c r="C10013" s="92"/>
      <c r="D10013" s="134"/>
      <c r="E10013" s="132"/>
      <c r="F10013" s="135"/>
      <c r="G10013" s="135"/>
      <c r="H10013" s="136"/>
    </row>
    <row r="10014" spans="1:8" x14ac:dyDescent="0.2">
      <c r="A10014" s="132"/>
      <c r="B10014" s="133"/>
      <c r="C10014" s="92"/>
      <c r="D10014" s="134"/>
      <c r="E10014" s="132"/>
      <c r="F10014" s="135"/>
      <c r="G10014" s="135"/>
      <c r="H10014" s="136"/>
    </row>
    <row r="10015" spans="1:8" x14ac:dyDescent="0.2">
      <c r="A10015" s="132"/>
      <c r="B10015" s="133"/>
      <c r="C10015" s="92"/>
      <c r="D10015" s="134"/>
      <c r="E10015" s="132"/>
      <c r="F10015" s="135"/>
      <c r="G10015" s="135"/>
      <c r="H10015" s="136"/>
    </row>
    <row r="10016" spans="1:8" x14ac:dyDescent="0.2">
      <c r="A10016" s="132"/>
      <c r="B10016" s="133"/>
      <c r="C10016" s="92"/>
      <c r="D10016" s="134"/>
      <c r="E10016" s="132"/>
      <c r="F10016" s="135"/>
      <c r="G10016" s="135"/>
      <c r="H10016" s="136"/>
    </row>
    <row r="10017" spans="1:8" x14ac:dyDescent="0.2">
      <c r="A10017" s="132"/>
      <c r="B10017" s="133"/>
      <c r="C10017" s="92"/>
      <c r="D10017" s="134"/>
      <c r="E10017" s="132"/>
      <c r="F10017" s="135"/>
      <c r="G10017" s="135"/>
      <c r="H10017" s="136"/>
    </row>
    <row r="10018" spans="1:8" x14ac:dyDescent="0.2">
      <c r="A10018" s="132"/>
      <c r="B10018" s="133"/>
      <c r="C10018" s="92"/>
      <c r="D10018" s="134"/>
      <c r="E10018" s="132"/>
      <c r="F10018" s="135"/>
      <c r="G10018" s="135"/>
      <c r="H10018" s="136"/>
    </row>
    <row r="10019" spans="1:8" x14ac:dyDescent="0.2">
      <c r="A10019" s="132"/>
      <c r="B10019" s="133"/>
      <c r="C10019" s="92"/>
      <c r="D10019" s="134"/>
      <c r="E10019" s="132"/>
      <c r="F10019" s="135"/>
      <c r="G10019" s="135"/>
      <c r="H10019" s="136"/>
    </row>
    <row r="10020" spans="1:8" x14ac:dyDescent="0.2">
      <c r="A10020" s="132"/>
      <c r="B10020" s="133"/>
      <c r="C10020" s="92"/>
      <c r="D10020" s="134"/>
      <c r="E10020" s="132"/>
      <c r="F10020" s="135"/>
      <c r="G10020" s="135"/>
      <c r="H10020" s="136"/>
    </row>
    <row r="10021" spans="1:8" x14ac:dyDescent="0.2">
      <c r="A10021" s="132"/>
      <c r="B10021" s="133"/>
      <c r="C10021" s="92"/>
      <c r="D10021" s="134"/>
      <c r="E10021" s="132"/>
      <c r="F10021" s="135"/>
      <c r="G10021" s="135"/>
      <c r="H10021" s="136"/>
    </row>
    <row r="10022" spans="1:8" x14ac:dyDescent="0.2">
      <c r="A10022" s="132"/>
      <c r="B10022" s="133"/>
      <c r="C10022" s="92"/>
      <c r="D10022" s="134"/>
      <c r="E10022" s="132"/>
      <c r="F10022" s="135"/>
      <c r="G10022" s="135"/>
      <c r="H10022" s="136"/>
    </row>
    <row r="10023" spans="1:8" x14ac:dyDescent="0.2">
      <c r="A10023" s="132"/>
      <c r="B10023" s="133"/>
      <c r="C10023" s="92"/>
      <c r="D10023" s="134"/>
      <c r="E10023" s="132"/>
      <c r="F10023" s="135"/>
      <c r="G10023" s="135"/>
      <c r="H10023" s="136"/>
    </row>
    <row r="10024" spans="1:8" x14ac:dyDescent="0.2">
      <c r="A10024" s="132"/>
      <c r="B10024" s="133"/>
      <c r="C10024" s="92"/>
      <c r="D10024" s="134"/>
      <c r="E10024" s="132"/>
      <c r="F10024" s="135"/>
      <c r="G10024" s="135"/>
      <c r="H10024" s="136"/>
    </row>
    <row r="10025" spans="1:8" x14ac:dyDescent="0.2">
      <c r="A10025" s="132"/>
      <c r="B10025" s="133"/>
      <c r="C10025" s="92"/>
      <c r="D10025" s="134"/>
      <c r="E10025" s="132"/>
      <c r="F10025" s="135"/>
      <c r="G10025" s="135"/>
      <c r="H10025" s="136"/>
    </row>
    <row r="10026" spans="1:8" x14ac:dyDescent="0.2">
      <c r="A10026" s="132"/>
      <c r="B10026" s="133"/>
      <c r="C10026" s="92"/>
      <c r="D10026" s="134"/>
      <c r="E10026" s="132"/>
      <c r="F10026" s="135"/>
      <c r="G10026" s="135"/>
      <c r="H10026" s="136"/>
    </row>
    <row r="10027" spans="1:8" x14ac:dyDescent="0.2">
      <c r="A10027" s="132"/>
      <c r="B10027" s="133"/>
      <c r="C10027" s="92"/>
      <c r="D10027" s="134"/>
      <c r="E10027" s="132"/>
      <c r="F10027" s="135"/>
      <c r="G10027" s="135"/>
      <c r="H10027" s="136"/>
    </row>
    <row r="10028" spans="1:8" x14ac:dyDescent="0.2">
      <c r="A10028" s="132"/>
      <c r="B10028" s="133"/>
      <c r="C10028" s="92"/>
      <c r="D10028" s="134"/>
      <c r="E10028" s="132"/>
      <c r="F10028" s="135"/>
      <c r="G10028" s="135"/>
      <c r="H10028" s="136"/>
    </row>
    <row r="10029" spans="1:8" x14ac:dyDescent="0.2">
      <c r="A10029" s="132"/>
      <c r="B10029" s="133"/>
      <c r="C10029" s="92"/>
      <c r="D10029" s="134"/>
      <c r="E10029" s="132"/>
      <c r="F10029" s="135"/>
      <c r="G10029" s="135"/>
      <c r="H10029" s="136"/>
    </row>
    <row r="10030" spans="1:8" x14ac:dyDescent="0.2">
      <c r="A10030" s="132"/>
      <c r="B10030" s="133"/>
      <c r="C10030" s="92"/>
      <c r="D10030" s="134"/>
      <c r="E10030" s="132"/>
      <c r="F10030" s="135"/>
      <c r="G10030" s="135"/>
      <c r="H10030" s="136"/>
    </row>
    <row r="10031" spans="1:8" x14ac:dyDescent="0.2">
      <c r="A10031" s="132"/>
      <c r="B10031" s="133"/>
      <c r="C10031" s="92"/>
      <c r="D10031" s="134"/>
      <c r="E10031" s="132"/>
      <c r="F10031" s="135"/>
      <c r="G10031" s="135"/>
      <c r="H10031" s="136"/>
    </row>
    <row r="10032" spans="1:8" x14ac:dyDescent="0.2">
      <c r="A10032" s="132"/>
      <c r="B10032" s="133"/>
      <c r="C10032" s="92"/>
      <c r="D10032" s="134"/>
      <c r="E10032" s="132"/>
      <c r="F10032" s="135"/>
      <c r="G10032" s="135"/>
      <c r="H10032" s="136"/>
    </row>
    <row r="10033" spans="1:8" x14ac:dyDescent="0.2">
      <c r="A10033" s="132"/>
      <c r="B10033" s="133"/>
      <c r="C10033" s="92"/>
      <c r="D10033" s="134"/>
      <c r="E10033" s="132"/>
      <c r="F10033" s="135"/>
      <c r="G10033" s="135"/>
      <c r="H10033" s="136"/>
    </row>
    <row r="10034" spans="1:8" x14ac:dyDescent="0.2">
      <c r="A10034" s="132"/>
      <c r="B10034" s="133"/>
      <c r="C10034" s="92"/>
      <c r="D10034" s="134"/>
      <c r="E10034" s="132"/>
      <c r="F10034" s="135"/>
      <c r="G10034" s="135"/>
      <c r="H10034" s="136"/>
    </row>
    <row r="10035" spans="1:8" x14ac:dyDescent="0.2">
      <c r="A10035" s="132"/>
      <c r="B10035" s="133"/>
      <c r="C10035" s="92"/>
      <c r="D10035" s="134"/>
      <c r="E10035" s="132"/>
      <c r="F10035" s="135"/>
      <c r="G10035" s="135"/>
      <c r="H10035" s="136"/>
    </row>
    <row r="10036" spans="1:8" x14ac:dyDescent="0.2">
      <c r="A10036" s="132"/>
      <c r="B10036" s="133"/>
      <c r="C10036" s="92"/>
      <c r="D10036" s="134"/>
      <c r="E10036" s="132"/>
      <c r="F10036" s="135"/>
      <c r="G10036" s="135"/>
      <c r="H10036" s="136"/>
    </row>
    <row r="10037" spans="1:8" x14ac:dyDescent="0.2">
      <c r="A10037" s="132"/>
      <c r="B10037" s="133"/>
      <c r="C10037" s="92"/>
      <c r="D10037" s="134"/>
      <c r="E10037" s="132"/>
      <c r="F10037" s="135"/>
      <c r="G10037" s="135"/>
      <c r="H10037" s="136"/>
    </row>
    <row r="10038" spans="1:8" x14ac:dyDescent="0.2">
      <c r="A10038" s="132"/>
      <c r="B10038" s="133"/>
      <c r="C10038" s="92"/>
      <c r="D10038" s="134"/>
      <c r="E10038" s="132"/>
      <c r="F10038" s="135"/>
      <c r="G10038" s="135"/>
      <c r="H10038" s="136"/>
    </row>
    <row r="10039" spans="1:8" x14ac:dyDescent="0.2">
      <c r="A10039" s="132"/>
      <c r="B10039" s="133"/>
      <c r="C10039" s="92"/>
      <c r="D10039" s="134"/>
      <c r="E10039" s="132"/>
      <c r="F10039" s="135"/>
      <c r="G10039" s="135"/>
      <c r="H10039" s="136"/>
    </row>
    <row r="10040" spans="1:8" x14ac:dyDescent="0.2">
      <c r="A10040" s="132"/>
      <c r="B10040" s="133"/>
      <c r="C10040" s="92"/>
      <c r="D10040" s="134"/>
      <c r="E10040" s="132"/>
      <c r="F10040" s="135"/>
      <c r="G10040" s="135"/>
      <c r="H10040" s="136"/>
    </row>
    <row r="10041" spans="1:8" x14ac:dyDescent="0.2">
      <c r="A10041" s="132"/>
      <c r="B10041" s="133"/>
      <c r="C10041" s="92"/>
      <c r="D10041" s="134"/>
      <c r="E10041" s="132"/>
      <c r="F10041" s="135"/>
      <c r="G10041" s="135"/>
      <c r="H10041" s="136"/>
    </row>
    <row r="10042" spans="1:8" x14ac:dyDescent="0.2">
      <c r="A10042" s="132"/>
      <c r="B10042" s="133"/>
      <c r="C10042" s="92"/>
      <c r="D10042" s="134"/>
      <c r="E10042" s="132"/>
      <c r="F10042" s="135"/>
      <c r="G10042" s="135"/>
      <c r="H10042" s="136"/>
    </row>
    <row r="10043" spans="1:8" x14ac:dyDescent="0.2">
      <c r="A10043" s="132"/>
      <c r="B10043" s="133"/>
      <c r="C10043" s="92"/>
      <c r="D10043" s="134"/>
      <c r="E10043" s="132"/>
      <c r="F10043" s="135"/>
      <c r="G10043" s="135"/>
      <c r="H10043" s="136"/>
    </row>
    <row r="10044" spans="1:8" x14ac:dyDescent="0.2">
      <c r="A10044" s="132"/>
      <c r="B10044" s="133"/>
      <c r="C10044" s="92"/>
      <c r="D10044" s="134"/>
      <c r="E10044" s="132"/>
      <c r="F10044" s="135"/>
      <c r="G10044" s="135"/>
      <c r="H10044" s="136"/>
    </row>
    <row r="10045" spans="1:8" x14ac:dyDescent="0.2">
      <c r="A10045" s="132"/>
      <c r="B10045" s="133"/>
      <c r="C10045" s="92"/>
      <c r="D10045" s="134"/>
      <c r="E10045" s="132"/>
      <c r="F10045" s="135"/>
      <c r="G10045" s="135"/>
      <c r="H10045" s="136"/>
    </row>
    <row r="10046" spans="1:8" x14ac:dyDescent="0.2">
      <c r="A10046" s="132"/>
      <c r="B10046" s="133"/>
      <c r="C10046" s="92"/>
      <c r="D10046" s="134"/>
      <c r="E10046" s="132"/>
      <c r="F10046" s="135"/>
      <c r="G10046" s="135"/>
      <c r="H10046" s="136"/>
    </row>
    <row r="10047" spans="1:8" x14ac:dyDescent="0.2">
      <c r="A10047" s="132"/>
      <c r="B10047" s="133"/>
      <c r="C10047" s="92"/>
      <c r="D10047" s="134"/>
      <c r="E10047" s="132"/>
      <c r="F10047" s="135"/>
      <c r="G10047" s="135"/>
      <c r="H10047" s="136"/>
    </row>
    <row r="10048" spans="1:8" x14ac:dyDescent="0.2">
      <c r="A10048" s="132"/>
      <c r="B10048" s="133"/>
      <c r="C10048" s="92"/>
      <c r="D10048" s="134"/>
      <c r="E10048" s="132"/>
      <c r="F10048" s="135"/>
      <c r="G10048" s="135"/>
      <c r="H10048" s="136"/>
    </row>
    <row r="10049" spans="1:8" x14ac:dyDescent="0.2">
      <c r="A10049" s="132"/>
      <c r="B10049" s="133"/>
      <c r="C10049" s="92"/>
      <c r="D10049" s="134"/>
      <c r="E10049" s="132"/>
      <c r="F10049" s="135"/>
      <c r="G10049" s="135"/>
      <c r="H10049" s="136"/>
    </row>
    <row r="10050" spans="1:8" x14ac:dyDescent="0.2">
      <c r="A10050" s="132"/>
      <c r="B10050" s="133"/>
      <c r="C10050" s="92"/>
      <c r="D10050" s="134"/>
      <c r="E10050" s="132"/>
      <c r="F10050" s="135"/>
      <c r="G10050" s="135"/>
      <c r="H10050" s="136"/>
    </row>
    <row r="10051" spans="1:8" x14ac:dyDescent="0.2">
      <c r="A10051" s="132"/>
      <c r="B10051" s="133"/>
      <c r="C10051" s="92"/>
      <c r="D10051" s="134"/>
      <c r="E10051" s="132"/>
      <c r="F10051" s="135"/>
      <c r="G10051" s="135"/>
      <c r="H10051" s="136"/>
    </row>
    <row r="10052" spans="1:8" x14ac:dyDescent="0.2">
      <c r="A10052" s="132"/>
      <c r="B10052" s="133"/>
      <c r="C10052" s="92"/>
      <c r="D10052" s="134"/>
      <c r="E10052" s="132"/>
      <c r="F10052" s="135"/>
      <c r="G10052" s="135"/>
      <c r="H10052" s="136"/>
    </row>
    <row r="10053" spans="1:8" x14ac:dyDescent="0.2">
      <c r="A10053" s="132"/>
      <c r="B10053" s="133"/>
      <c r="C10053" s="92"/>
      <c r="D10053" s="134"/>
      <c r="E10053" s="132"/>
      <c r="F10053" s="135"/>
      <c r="G10053" s="135"/>
      <c r="H10053" s="136"/>
    </row>
    <row r="10054" spans="1:8" x14ac:dyDescent="0.2">
      <c r="A10054" s="132"/>
      <c r="B10054" s="133"/>
      <c r="C10054" s="92"/>
      <c r="D10054" s="134"/>
      <c r="E10054" s="132"/>
      <c r="F10054" s="135"/>
      <c r="G10054" s="135"/>
      <c r="H10054" s="136"/>
    </row>
    <row r="10055" spans="1:8" x14ac:dyDescent="0.2">
      <c r="A10055" s="132"/>
      <c r="B10055" s="133"/>
      <c r="C10055" s="92"/>
      <c r="D10055" s="134"/>
      <c r="E10055" s="132"/>
      <c r="F10055" s="135"/>
      <c r="G10055" s="135"/>
      <c r="H10055" s="136"/>
    </row>
    <row r="10056" spans="1:8" x14ac:dyDescent="0.2">
      <c r="A10056" s="132"/>
      <c r="B10056" s="133"/>
      <c r="C10056" s="92"/>
      <c r="D10056" s="134"/>
      <c r="E10056" s="132"/>
      <c r="F10056" s="135"/>
      <c r="G10056" s="135"/>
      <c r="H10056" s="136"/>
    </row>
    <row r="10057" spans="1:8" x14ac:dyDescent="0.2">
      <c r="A10057" s="132"/>
      <c r="B10057" s="133"/>
      <c r="C10057" s="92"/>
      <c r="D10057" s="134"/>
      <c r="E10057" s="132"/>
      <c r="F10057" s="135"/>
      <c r="G10057" s="135"/>
      <c r="H10057" s="136"/>
    </row>
    <row r="10058" spans="1:8" x14ac:dyDescent="0.2">
      <c r="A10058" s="132"/>
      <c r="B10058" s="133"/>
      <c r="C10058" s="92"/>
      <c r="D10058" s="134"/>
      <c r="E10058" s="132"/>
      <c r="F10058" s="135"/>
      <c r="G10058" s="135"/>
      <c r="H10058" s="136"/>
    </row>
    <row r="10059" spans="1:8" x14ac:dyDescent="0.2">
      <c r="A10059" s="132"/>
      <c r="B10059" s="133"/>
      <c r="C10059" s="92"/>
      <c r="D10059" s="134"/>
      <c r="E10059" s="132"/>
      <c r="F10059" s="135"/>
      <c r="G10059" s="135"/>
      <c r="H10059" s="136"/>
    </row>
    <row r="10060" spans="1:8" x14ac:dyDescent="0.2">
      <c r="A10060" s="132"/>
      <c r="B10060" s="133"/>
      <c r="C10060" s="92"/>
      <c r="D10060" s="134"/>
      <c r="E10060" s="132"/>
      <c r="F10060" s="135"/>
      <c r="G10060" s="135"/>
      <c r="H10060" s="136"/>
    </row>
    <row r="10061" spans="1:8" x14ac:dyDescent="0.2">
      <c r="A10061" s="132"/>
      <c r="B10061" s="133"/>
      <c r="C10061" s="92"/>
      <c r="D10061" s="134"/>
      <c r="E10061" s="132"/>
      <c r="F10061" s="135"/>
      <c r="G10061" s="135"/>
      <c r="H10061" s="136"/>
    </row>
    <row r="10062" spans="1:8" x14ac:dyDescent="0.2">
      <c r="A10062" s="132"/>
      <c r="B10062" s="133"/>
      <c r="C10062" s="92"/>
      <c r="D10062" s="134"/>
      <c r="E10062" s="132"/>
      <c r="F10062" s="135"/>
      <c r="G10062" s="135"/>
      <c r="H10062" s="136"/>
    </row>
    <row r="10063" spans="1:8" x14ac:dyDescent="0.2">
      <c r="A10063" s="132"/>
      <c r="B10063" s="133"/>
      <c r="C10063" s="92"/>
      <c r="D10063" s="134"/>
      <c r="E10063" s="132"/>
      <c r="F10063" s="135"/>
      <c r="G10063" s="135"/>
      <c r="H10063" s="136"/>
    </row>
    <row r="10064" spans="1:8" x14ac:dyDescent="0.2">
      <c r="A10064" s="132"/>
      <c r="B10064" s="133"/>
      <c r="C10064" s="92"/>
      <c r="D10064" s="134"/>
      <c r="E10064" s="132"/>
      <c r="F10064" s="135"/>
      <c r="G10064" s="135"/>
      <c r="H10064" s="136"/>
    </row>
    <row r="10065" spans="1:8" x14ac:dyDescent="0.2">
      <c r="A10065" s="132"/>
      <c r="B10065" s="133"/>
      <c r="C10065" s="92"/>
      <c r="D10065" s="134"/>
      <c r="E10065" s="132"/>
      <c r="F10065" s="135"/>
      <c r="G10065" s="135"/>
      <c r="H10065" s="136"/>
    </row>
    <row r="10066" spans="1:8" x14ac:dyDescent="0.2">
      <c r="A10066" s="132"/>
      <c r="B10066" s="133"/>
      <c r="C10066" s="92"/>
      <c r="D10066" s="134"/>
      <c r="E10066" s="132"/>
      <c r="F10066" s="135"/>
      <c r="G10066" s="135"/>
      <c r="H10066" s="136"/>
    </row>
    <row r="10067" spans="1:8" x14ac:dyDescent="0.2">
      <c r="A10067" s="132"/>
      <c r="B10067" s="133"/>
      <c r="C10067" s="92"/>
      <c r="D10067" s="134"/>
      <c r="E10067" s="132"/>
      <c r="F10067" s="135"/>
      <c r="G10067" s="135"/>
      <c r="H10067" s="136"/>
    </row>
    <row r="10068" spans="1:8" x14ac:dyDescent="0.2">
      <c r="A10068" s="132"/>
      <c r="B10068" s="133"/>
      <c r="C10068" s="92"/>
      <c r="D10068" s="134"/>
      <c r="E10068" s="132"/>
      <c r="F10068" s="135"/>
      <c r="G10068" s="135"/>
      <c r="H10068" s="136"/>
    </row>
    <row r="10069" spans="1:8" x14ac:dyDescent="0.2">
      <c r="A10069" s="132"/>
      <c r="B10069" s="133"/>
      <c r="C10069" s="92"/>
      <c r="D10069" s="134"/>
      <c r="E10069" s="132"/>
      <c r="F10069" s="135"/>
      <c r="G10069" s="135"/>
      <c r="H10069" s="136"/>
    </row>
    <row r="10070" spans="1:8" x14ac:dyDescent="0.2">
      <c r="A10070" s="132"/>
      <c r="B10070" s="133"/>
      <c r="C10070" s="92"/>
      <c r="D10070" s="134"/>
      <c r="E10070" s="132"/>
      <c r="F10070" s="135"/>
      <c r="G10070" s="135"/>
      <c r="H10070" s="136"/>
    </row>
    <row r="10071" spans="1:8" x14ac:dyDescent="0.2">
      <c r="A10071" s="132"/>
      <c r="B10071" s="133"/>
      <c r="C10071" s="92"/>
      <c r="D10071" s="134"/>
      <c r="E10071" s="132"/>
      <c r="F10071" s="135"/>
      <c r="G10071" s="135"/>
      <c r="H10071" s="136"/>
    </row>
    <row r="10072" spans="1:8" x14ac:dyDescent="0.2">
      <c r="A10072" s="132"/>
      <c r="B10072" s="133"/>
      <c r="C10072" s="92"/>
      <c r="D10072" s="134"/>
      <c r="E10072" s="132"/>
      <c r="F10072" s="135"/>
      <c r="G10072" s="135"/>
      <c r="H10072" s="136"/>
    </row>
    <row r="10073" spans="1:8" x14ac:dyDescent="0.2">
      <c r="A10073" s="132"/>
      <c r="B10073" s="133"/>
      <c r="C10073" s="92"/>
      <c r="D10073" s="134"/>
      <c r="E10073" s="132"/>
      <c r="F10073" s="135"/>
      <c r="G10073" s="135"/>
      <c r="H10073" s="136"/>
    </row>
    <row r="10074" spans="1:8" x14ac:dyDescent="0.2">
      <c r="A10074" s="132"/>
      <c r="B10074" s="133"/>
      <c r="C10074" s="92"/>
      <c r="D10074" s="134"/>
      <c r="E10074" s="132"/>
      <c r="F10074" s="135"/>
      <c r="G10074" s="135"/>
      <c r="H10074" s="136"/>
    </row>
    <row r="10075" spans="1:8" x14ac:dyDescent="0.2">
      <c r="A10075" s="132"/>
      <c r="B10075" s="133"/>
      <c r="C10075" s="92"/>
      <c r="D10075" s="134"/>
      <c r="E10075" s="132"/>
      <c r="F10075" s="135"/>
      <c r="G10075" s="135"/>
      <c r="H10075" s="136"/>
    </row>
    <row r="10076" spans="1:8" x14ac:dyDescent="0.2">
      <c r="A10076" s="132"/>
      <c r="B10076" s="133"/>
      <c r="C10076" s="92"/>
      <c r="D10076" s="134"/>
      <c r="E10076" s="132"/>
      <c r="F10076" s="135"/>
      <c r="G10076" s="135"/>
      <c r="H10076" s="136"/>
    </row>
    <row r="10077" spans="1:8" x14ac:dyDescent="0.2">
      <c r="A10077" s="132"/>
      <c r="B10077" s="133"/>
      <c r="C10077" s="92"/>
      <c r="D10077" s="134"/>
      <c r="E10077" s="132"/>
      <c r="F10077" s="135"/>
      <c r="G10077" s="135"/>
      <c r="H10077" s="136"/>
    </row>
    <row r="10078" spans="1:8" x14ac:dyDescent="0.2">
      <c r="A10078" s="132"/>
      <c r="B10078" s="133"/>
      <c r="C10078" s="92"/>
      <c r="D10078" s="134"/>
      <c r="E10078" s="132"/>
      <c r="F10078" s="135"/>
      <c r="G10078" s="135"/>
      <c r="H10078" s="136"/>
    </row>
    <row r="10079" spans="1:8" x14ac:dyDescent="0.2">
      <c r="A10079" s="132"/>
      <c r="B10079" s="133"/>
      <c r="C10079" s="92"/>
      <c r="D10079" s="134"/>
      <c r="E10079" s="132"/>
      <c r="F10079" s="135"/>
      <c r="G10079" s="135"/>
      <c r="H10079" s="136"/>
    </row>
    <row r="10080" spans="1:8" x14ac:dyDescent="0.2">
      <c r="A10080" s="132"/>
      <c r="B10080" s="133"/>
      <c r="C10080" s="92"/>
      <c r="D10080" s="134"/>
      <c r="E10080" s="132"/>
      <c r="F10080" s="135"/>
      <c r="G10080" s="135"/>
      <c r="H10080" s="136"/>
    </row>
    <row r="10081" spans="1:8" x14ac:dyDescent="0.2">
      <c r="A10081" s="132"/>
      <c r="B10081" s="133"/>
      <c r="C10081" s="92"/>
      <c r="D10081" s="134"/>
      <c r="E10081" s="132"/>
      <c r="F10081" s="135"/>
      <c r="G10081" s="135"/>
      <c r="H10081" s="136"/>
    </row>
    <row r="10082" spans="1:8" x14ac:dyDescent="0.2">
      <c r="A10082" s="132"/>
      <c r="B10082" s="133"/>
      <c r="C10082" s="92"/>
      <c r="D10082" s="134"/>
      <c r="E10082" s="132"/>
      <c r="F10082" s="135"/>
      <c r="G10082" s="135"/>
      <c r="H10082" s="136"/>
    </row>
    <row r="10083" spans="1:8" x14ac:dyDescent="0.2">
      <c r="A10083" s="132"/>
      <c r="B10083" s="133"/>
      <c r="C10083" s="92"/>
      <c r="D10083" s="134"/>
      <c r="E10083" s="132"/>
      <c r="F10083" s="135"/>
      <c r="G10083" s="135"/>
      <c r="H10083" s="136"/>
    </row>
    <row r="10084" spans="1:8" x14ac:dyDescent="0.2">
      <c r="A10084" s="132"/>
      <c r="B10084" s="133"/>
      <c r="C10084" s="92"/>
      <c r="D10084" s="134"/>
      <c r="E10084" s="132"/>
      <c r="F10084" s="135"/>
      <c r="G10084" s="135"/>
      <c r="H10084" s="136"/>
    </row>
    <row r="10085" spans="1:8" x14ac:dyDescent="0.2">
      <c r="A10085" s="132"/>
      <c r="B10085" s="133"/>
      <c r="C10085" s="92"/>
      <c r="D10085" s="134"/>
      <c r="E10085" s="132"/>
      <c r="F10085" s="135"/>
      <c r="G10085" s="135"/>
      <c r="H10085" s="136"/>
    </row>
    <row r="10086" spans="1:8" x14ac:dyDescent="0.2">
      <c r="A10086" s="132"/>
      <c r="B10086" s="133"/>
      <c r="C10086" s="92"/>
      <c r="D10086" s="134"/>
      <c r="E10086" s="132"/>
      <c r="F10086" s="135"/>
      <c r="G10086" s="135"/>
      <c r="H10086" s="136"/>
    </row>
    <row r="10087" spans="1:8" x14ac:dyDescent="0.2">
      <c r="A10087" s="132"/>
      <c r="B10087" s="133"/>
      <c r="C10087" s="92"/>
      <c r="D10087" s="134"/>
      <c r="E10087" s="132"/>
      <c r="F10087" s="135"/>
      <c r="G10087" s="135"/>
      <c r="H10087" s="136"/>
    </row>
    <row r="10088" spans="1:8" x14ac:dyDescent="0.2">
      <c r="A10088" s="132"/>
      <c r="B10088" s="133"/>
      <c r="C10088" s="92"/>
      <c r="D10088" s="134"/>
      <c r="E10088" s="132"/>
      <c r="F10088" s="135"/>
      <c r="G10088" s="135"/>
      <c r="H10088" s="136"/>
    </row>
    <row r="10089" spans="1:8" x14ac:dyDescent="0.2">
      <c r="A10089" s="132"/>
      <c r="B10089" s="133"/>
      <c r="C10089" s="92"/>
      <c r="D10089" s="134"/>
      <c r="E10089" s="132"/>
      <c r="F10089" s="135"/>
      <c r="G10089" s="135"/>
      <c r="H10089" s="136"/>
    </row>
    <row r="10090" spans="1:8" x14ac:dyDescent="0.2">
      <c r="A10090" s="132"/>
      <c r="B10090" s="133"/>
      <c r="C10090" s="92"/>
      <c r="D10090" s="134"/>
      <c r="E10090" s="132"/>
      <c r="F10090" s="135"/>
      <c r="G10090" s="135"/>
      <c r="H10090" s="136"/>
    </row>
    <row r="10091" spans="1:8" x14ac:dyDescent="0.2">
      <c r="A10091" s="132"/>
      <c r="B10091" s="133"/>
      <c r="C10091" s="92"/>
      <c r="D10091" s="134"/>
      <c r="E10091" s="132"/>
      <c r="F10091" s="135"/>
      <c r="G10091" s="135"/>
      <c r="H10091" s="136"/>
    </row>
    <row r="10092" spans="1:8" x14ac:dyDescent="0.2">
      <c r="A10092" s="132"/>
      <c r="B10092" s="133"/>
      <c r="C10092" s="92"/>
      <c r="D10092" s="134"/>
      <c r="E10092" s="132"/>
      <c r="F10092" s="135"/>
      <c r="G10092" s="135"/>
      <c r="H10092" s="136"/>
    </row>
    <row r="10093" spans="1:8" x14ac:dyDescent="0.2">
      <c r="A10093" s="132"/>
      <c r="B10093" s="133"/>
      <c r="C10093" s="92"/>
      <c r="D10093" s="134"/>
      <c r="E10093" s="132"/>
      <c r="F10093" s="135"/>
      <c r="G10093" s="135"/>
      <c r="H10093" s="136"/>
    </row>
    <row r="10094" spans="1:8" x14ac:dyDescent="0.2">
      <c r="A10094" s="132"/>
      <c r="B10094" s="133"/>
      <c r="C10094" s="92"/>
      <c r="D10094" s="134"/>
      <c r="E10094" s="132"/>
      <c r="F10094" s="135"/>
      <c r="G10094" s="135"/>
      <c r="H10094" s="136"/>
    </row>
    <row r="10095" spans="1:8" x14ac:dyDescent="0.2">
      <c r="A10095" s="132"/>
      <c r="B10095" s="133"/>
      <c r="C10095" s="92"/>
      <c r="D10095" s="134"/>
      <c r="E10095" s="132"/>
      <c r="F10095" s="135"/>
      <c r="G10095" s="135"/>
      <c r="H10095" s="136"/>
    </row>
    <row r="10096" spans="1:8" x14ac:dyDescent="0.2">
      <c r="A10096" s="132"/>
      <c r="B10096" s="133"/>
      <c r="C10096" s="92"/>
      <c r="D10096" s="134"/>
      <c r="E10096" s="132"/>
      <c r="F10096" s="135"/>
      <c r="G10096" s="135"/>
      <c r="H10096" s="136"/>
    </row>
    <row r="10097" spans="1:8" x14ac:dyDescent="0.2">
      <c r="A10097" s="132"/>
      <c r="B10097" s="133"/>
      <c r="C10097" s="92"/>
      <c r="D10097" s="134"/>
      <c r="E10097" s="132"/>
      <c r="F10097" s="135"/>
      <c r="G10097" s="135"/>
      <c r="H10097" s="136"/>
    </row>
    <row r="10098" spans="1:8" x14ac:dyDescent="0.2">
      <c r="A10098" s="132"/>
      <c r="B10098" s="133"/>
      <c r="C10098" s="92"/>
      <c r="D10098" s="134"/>
      <c r="E10098" s="132"/>
      <c r="F10098" s="135"/>
      <c r="G10098" s="135"/>
      <c r="H10098" s="136"/>
    </row>
    <row r="10099" spans="1:8" x14ac:dyDescent="0.2">
      <c r="A10099" s="132"/>
      <c r="B10099" s="133"/>
      <c r="C10099" s="92"/>
      <c r="D10099" s="134"/>
      <c r="E10099" s="132"/>
      <c r="F10099" s="135"/>
      <c r="G10099" s="135"/>
      <c r="H10099" s="136"/>
    </row>
    <row r="10100" spans="1:8" x14ac:dyDescent="0.2">
      <c r="A10100" s="132"/>
      <c r="B10100" s="133"/>
      <c r="C10100" s="92"/>
      <c r="D10100" s="134"/>
      <c r="E10100" s="132"/>
      <c r="F10100" s="135"/>
      <c r="G10100" s="135"/>
      <c r="H10100" s="136"/>
    </row>
    <row r="10101" spans="1:8" x14ac:dyDescent="0.2">
      <c r="A10101" s="132"/>
      <c r="B10101" s="133"/>
      <c r="C10101" s="92"/>
      <c r="D10101" s="134"/>
      <c r="E10101" s="132"/>
      <c r="F10101" s="135"/>
      <c r="G10101" s="135"/>
      <c r="H10101" s="136"/>
    </row>
    <row r="10102" spans="1:8" x14ac:dyDescent="0.2">
      <c r="A10102" s="132"/>
      <c r="B10102" s="133"/>
      <c r="C10102" s="92"/>
      <c r="D10102" s="134"/>
      <c r="E10102" s="132"/>
      <c r="F10102" s="135"/>
      <c r="G10102" s="135"/>
      <c r="H10102" s="136"/>
    </row>
    <row r="10103" spans="1:8" x14ac:dyDescent="0.2">
      <c r="A10103" s="132"/>
      <c r="B10103" s="133"/>
      <c r="C10103" s="92"/>
      <c r="D10103" s="134"/>
      <c r="E10103" s="132"/>
      <c r="F10103" s="135"/>
      <c r="G10103" s="135"/>
      <c r="H10103" s="136"/>
    </row>
    <row r="10104" spans="1:8" x14ac:dyDescent="0.2">
      <c r="A10104" s="132"/>
      <c r="B10104" s="133"/>
      <c r="C10104" s="92"/>
      <c r="D10104" s="134"/>
      <c r="E10104" s="132"/>
      <c r="F10104" s="135"/>
      <c r="G10104" s="135"/>
      <c r="H10104" s="136"/>
    </row>
    <row r="10105" spans="1:8" x14ac:dyDescent="0.2">
      <c r="A10105" s="132"/>
      <c r="B10105" s="133"/>
      <c r="C10105" s="92"/>
      <c r="D10105" s="134"/>
      <c r="E10105" s="132"/>
      <c r="F10105" s="135"/>
      <c r="G10105" s="135"/>
      <c r="H10105" s="136"/>
    </row>
    <row r="10106" spans="1:8" x14ac:dyDescent="0.2">
      <c r="A10106" s="132"/>
      <c r="B10106" s="133"/>
      <c r="C10106" s="92"/>
      <c r="D10106" s="134"/>
      <c r="E10106" s="132"/>
      <c r="F10106" s="135"/>
      <c r="G10106" s="135"/>
      <c r="H10106" s="136"/>
    </row>
    <row r="10107" spans="1:8" x14ac:dyDescent="0.2">
      <c r="A10107" s="132"/>
      <c r="B10107" s="133"/>
      <c r="C10107" s="92"/>
      <c r="D10107" s="134"/>
      <c r="E10107" s="132"/>
      <c r="F10107" s="135"/>
      <c r="G10107" s="135"/>
      <c r="H10107" s="136"/>
    </row>
    <row r="10108" spans="1:8" x14ac:dyDescent="0.2">
      <c r="A10108" s="132"/>
      <c r="B10108" s="133"/>
      <c r="C10108" s="92"/>
      <c r="D10108" s="134"/>
      <c r="E10108" s="132"/>
      <c r="F10108" s="135"/>
      <c r="G10108" s="135"/>
      <c r="H10108" s="136"/>
    </row>
    <row r="10109" spans="1:8" x14ac:dyDescent="0.2">
      <c r="A10109" s="132"/>
      <c r="B10109" s="133"/>
      <c r="C10109" s="92"/>
      <c r="D10109" s="134"/>
      <c r="E10109" s="132"/>
      <c r="F10109" s="135"/>
      <c r="G10109" s="135"/>
      <c r="H10109" s="136"/>
    </row>
    <row r="10110" spans="1:8" x14ac:dyDescent="0.2">
      <c r="A10110" s="132"/>
      <c r="B10110" s="133"/>
      <c r="C10110" s="92"/>
      <c r="D10110" s="134"/>
      <c r="E10110" s="132"/>
      <c r="F10110" s="135"/>
      <c r="G10110" s="135"/>
      <c r="H10110" s="136"/>
    </row>
    <row r="10111" spans="1:8" x14ac:dyDescent="0.2">
      <c r="A10111" s="132"/>
      <c r="B10111" s="133"/>
      <c r="C10111" s="92"/>
      <c r="D10111" s="134"/>
      <c r="E10111" s="132"/>
      <c r="F10111" s="135"/>
      <c r="G10111" s="135"/>
      <c r="H10111" s="136"/>
    </row>
    <row r="10112" spans="1:8" x14ac:dyDescent="0.2">
      <c r="A10112" s="132"/>
      <c r="B10112" s="133"/>
      <c r="C10112" s="92"/>
      <c r="D10112" s="134"/>
      <c r="E10112" s="132"/>
      <c r="F10112" s="135"/>
      <c r="G10112" s="135"/>
      <c r="H10112" s="136"/>
    </row>
    <row r="10113" spans="1:8" x14ac:dyDescent="0.2">
      <c r="A10113" s="132"/>
      <c r="B10113" s="133"/>
      <c r="C10113" s="92"/>
      <c r="D10113" s="134"/>
      <c r="E10113" s="132"/>
      <c r="F10113" s="135"/>
      <c r="G10113" s="135"/>
      <c r="H10113" s="136"/>
    </row>
    <row r="10114" spans="1:8" x14ac:dyDescent="0.2">
      <c r="A10114" s="132"/>
      <c r="B10114" s="133"/>
      <c r="C10114" s="92"/>
      <c r="D10114" s="134"/>
      <c r="E10114" s="132"/>
      <c r="F10114" s="135"/>
      <c r="G10114" s="135"/>
      <c r="H10114" s="136"/>
    </row>
    <row r="10115" spans="1:8" x14ac:dyDescent="0.2">
      <c r="A10115" s="132"/>
      <c r="B10115" s="133"/>
      <c r="C10115" s="92"/>
      <c r="D10115" s="134"/>
      <c r="E10115" s="132"/>
      <c r="F10115" s="135"/>
      <c r="G10115" s="135"/>
      <c r="H10115" s="136"/>
    </row>
    <row r="10116" spans="1:8" x14ac:dyDescent="0.2">
      <c r="A10116" s="132"/>
      <c r="B10116" s="133"/>
      <c r="C10116" s="92"/>
      <c r="D10116" s="134"/>
      <c r="E10116" s="132"/>
      <c r="F10116" s="135"/>
      <c r="G10116" s="135"/>
      <c r="H10116" s="136"/>
    </row>
    <row r="10117" spans="1:8" x14ac:dyDescent="0.2">
      <c r="A10117" s="132"/>
      <c r="B10117" s="133"/>
      <c r="C10117" s="92"/>
      <c r="D10117" s="134"/>
      <c r="E10117" s="132"/>
      <c r="F10117" s="135"/>
      <c r="G10117" s="135"/>
      <c r="H10117" s="136"/>
    </row>
    <row r="10118" spans="1:8" x14ac:dyDescent="0.2">
      <c r="A10118" s="132"/>
      <c r="B10118" s="133"/>
      <c r="C10118" s="92"/>
      <c r="D10118" s="134"/>
      <c r="E10118" s="132"/>
      <c r="F10118" s="135"/>
      <c r="G10118" s="135"/>
      <c r="H10118" s="136"/>
    </row>
    <row r="10119" spans="1:8" x14ac:dyDescent="0.2">
      <c r="A10119" s="132"/>
      <c r="B10119" s="133"/>
      <c r="C10119" s="92"/>
      <c r="D10119" s="134"/>
      <c r="E10119" s="132"/>
      <c r="F10119" s="135"/>
      <c r="G10119" s="135"/>
      <c r="H10119" s="136"/>
    </row>
    <row r="10120" spans="1:8" x14ac:dyDescent="0.2">
      <c r="A10120" s="132"/>
      <c r="B10120" s="133"/>
      <c r="C10120" s="92"/>
      <c r="D10120" s="134"/>
      <c r="E10120" s="132"/>
      <c r="F10120" s="135"/>
      <c r="G10120" s="135"/>
      <c r="H10120" s="136"/>
    </row>
    <row r="10121" spans="1:8" x14ac:dyDescent="0.2">
      <c r="A10121" s="132"/>
      <c r="B10121" s="133"/>
      <c r="C10121" s="92"/>
      <c r="D10121" s="134"/>
      <c r="E10121" s="132"/>
      <c r="F10121" s="135"/>
      <c r="G10121" s="135"/>
      <c r="H10121" s="136"/>
    </row>
    <row r="10122" spans="1:8" x14ac:dyDescent="0.2">
      <c r="A10122" s="132"/>
      <c r="B10122" s="133"/>
      <c r="C10122" s="92"/>
      <c r="D10122" s="134"/>
      <c r="E10122" s="132"/>
      <c r="F10122" s="135"/>
      <c r="G10122" s="135"/>
      <c r="H10122" s="136"/>
    </row>
    <row r="10123" spans="1:8" x14ac:dyDescent="0.2">
      <c r="A10123" s="132"/>
      <c r="B10123" s="133"/>
      <c r="C10123" s="92"/>
      <c r="D10123" s="134"/>
      <c r="E10123" s="132"/>
      <c r="F10123" s="135"/>
      <c r="G10123" s="135"/>
      <c r="H10123" s="136"/>
    </row>
    <row r="10124" spans="1:8" x14ac:dyDescent="0.2">
      <c r="A10124" s="132"/>
      <c r="B10124" s="133"/>
      <c r="C10124" s="92"/>
      <c r="D10124" s="134"/>
      <c r="E10124" s="132"/>
      <c r="F10124" s="135"/>
      <c r="G10124" s="135"/>
      <c r="H10124" s="136"/>
    </row>
    <row r="10125" spans="1:8" x14ac:dyDescent="0.2">
      <c r="A10125" s="132"/>
      <c r="B10125" s="133"/>
      <c r="C10125" s="92"/>
      <c r="D10125" s="134"/>
      <c r="E10125" s="132"/>
      <c r="F10125" s="135"/>
      <c r="G10125" s="135"/>
      <c r="H10125" s="136"/>
    </row>
    <row r="10126" spans="1:8" x14ac:dyDescent="0.2">
      <c r="A10126" s="132"/>
      <c r="B10126" s="133"/>
      <c r="C10126" s="92"/>
      <c r="D10126" s="134"/>
      <c r="E10126" s="132"/>
      <c r="F10126" s="135"/>
      <c r="G10126" s="135"/>
      <c r="H10126" s="136"/>
    </row>
    <row r="10127" spans="1:8" x14ac:dyDescent="0.2">
      <c r="A10127" s="132"/>
      <c r="B10127" s="133"/>
      <c r="C10127" s="92"/>
      <c r="D10127" s="134"/>
      <c r="E10127" s="132"/>
      <c r="F10127" s="135"/>
      <c r="G10127" s="135"/>
      <c r="H10127" s="136"/>
    </row>
    <row r="10128" spans="1:8" x14ac:dyDescent="0.2">
      <c r="A10128" s="132"/>
      <c r="B10128" s="133"/>
      <c r="C10128" s="92"/>
      <c r="D10128" s="134"/>
      <c r="E10128" s="132"/>
      <c r="F10128" s="135"/>
      <c r="G10128" s="135"/>
      <c r="H10128" s="136"/>
    </row>
    <row r="10129" spans="1:8" x14ac:dyDescent="0.2">
      <c r="A10129" s="132"/>
      <c r="B10129" s="133"/>
      <c r="C10129" s="92"/>
      <c r="D10129" s="134"/>
      <c r="E10129" s="132"/>
      <c r="F10129" s="135"/>
      <c r="G10129" s="135"/>
      <c r="H10129" s="136"/>
    </row>
    <row r="10130" spans="1:8" x14ac:dyDescent="0.2">
      <c r="A10130" s="132"/>
      <c r="B10130" s="133"/>
      <c r="C10130" s="92"/>
      <c r="D10130" s="134"/>
      <c r="E10130" s="132"/>
      <c r="F10130" s="135"/>
      <c r="G10130" s="135"/>
      <c r="H10130" s="136"/>
    </row>
    <row r="10131" spans="1:8" x14ac:dyDescent="0.2">
      <c r="A10131" s="132"/>
      <c r="B10131" s="133"/>
      <c r="C10131" s="92"/>
      <c r="D10131" s="134"/>
      <c r="E10131" s="132"/>
      <c r="F10131" s="135"/>
      <c r="G10131" s="135"/>
      <c r="H10131" s="136"/>
    </row>
    <row r="10132" spans="1:8" x14ac:dyDescent="0.2">
      <c r="A10132" s="132"/>
      <c r="B10132" s="133"/>
      <c r="C10132" s="92"/>
      <c r="D10132" s="134"/>
      <c r="E10132" s="132"/>
      <c r="F10132" s="135"/>
      <c r="G10132" s="135"/>
      <c r="H10132" s="136"/>
    </row>
    <row r="10133" spans="1:8" x14ac:dyDescent="0.2">
      <c r="A10133" s="132"/>
      <c r="B10133" s="133"/>
      <c r="C10133" s="92"/>
      <c r="D10133" s="134"/>
      <c r="E10133" s="132"/>
      <c r="F10133" s="135"/>
      <c r="G10133" s="135"/>
      <c r="H10133" s="136"/>
    </row>
    <row r="10134" spans="1:8" x14ac:dyDescent="0.2">
      <c r="A10134" s="132"/>
      <c r="B10134" s="133"/>
      <c r="C10134" s="92"/>
      <c r="D10134" s="134"/>
      <c r="E10134" s="132"/>
      <c r="F10134" s="135"/>
      <c r="G10134" s="135"/>
      <c r="H10134" s="136"/>
    </row>
    <row r="10135" spans="1:8" x14ac:dyDescent="0.2">
      <c r="A10135" s="132"/>
      <c r="B10135" s="133"/>
      <c r="C10135" s="92"/>
      <c r="D10135" s="134"/>
      <c r="E10135" s="132"/>
      <c r="F10135" s="135"/>
      <c r="G10135" s="135"/>
      <c r="H10135" s="136"/>
    </row>
    <row r="10136" spans="1:8" x14ac:dyDescent="0.2">
      <c r="A10136" s="132"/>
      <c r="B10136" s="133"/>
      <c r="C10136" s="92"/>
      <c r="D10136" s="134"/>
      <c r="E10136" s="132"/>
      <c r="F10136" s="135"/>
      <c r="G10136" s="135"/>
      <c r="H10136" s="136"/>
    </row>
    <row r="10137" spans="1:8" x14ac:dyDescent="0.2">
      <c r="A10137" s="132"/>
      <c r="B10137" s="133"/>
      <c r="C10137" s="92"/>
      <c r="D10137" s="134"/>
      <c r="E10137" s="132"/>
      <c r="F10137" s="135"/>
      <c r="G10137" s="135"/>
      <c r="H10137" s="136"/>
    </row>
    <row r="10138" spans="1:8" x14ac:dyDescent="0.2">
      <c r="A10138" s="132"/>
      <c r="B10138" s="133"/>
      <c r="C10138" s="92"/>
      <c r="D10138" s="134"/>
      <c r="E10138" s="132"/>
      <c r="F10138" s="135"/>
      <c r="G10138" s="135"/>
      <c r="H10138" s="136"/>
    </row>
    <row r="10139" spans="1:8" x14ac:dyDescent="0.2">
      <c r="A10139" s="132"/>
      <c r="B10139" s="133"/>
      <c r="C10139" s="92"/>
      <c r="D10139" s="134"/>
      <c r="E10139" s="132"/>
      <c r="F10139" s="135"/>
      <c r="G10139" s="135"/>
      <c r="H10139" s="136"/>
    </row>
    <row r="10140" spans="1:8" x14ac:dyDescent="0.2">
      <c r="A10140" s="132"/>
      <c r="B10140" s="133"/>
      <c r="C10140" s="92"/>
      <c r="D10140" s="134"/>
      <c r="E10140" s="132"/>
      <c r="F10140" s="135"/>
      <c r="G10140" s="135"/>
      <c r="H10140" s="136"/>
    </row>
    <row r="10141" spans="1:8" x14ac:dyDescent="0.2">
      <c r="A10141" s="132"/>
      <c r="B10141" s="133"/>
      <c r="C10141" s="92"/>
      <c r="D10141" s="134"/>
      <c r="E10141" s="132"/>
      <c r="F10141" s="135"/>
      <c r="G10141" s="135"/>
      <c r="H10141" s="136"/>
    </row>
    <row r="10142" spans="1:8" x14ac:dyDescent="0.2">
      <c r="A10142" s="132"/>
      <c r="B10142" s="133"/>
      <c r="C10142" s="92"/>
      <c r="D10142" s="134"/>
      <c r="E10142" s="132"/>
      <c r="F10142" s="135"/>
      <c r="G10142" s="135"/>
      <c r="H10142" s="136"/>
    </row>
    <row r="10143" spans="1:8" x14ac:dyDescent="0.2">
      <c r="A10143" s="132"/>
      <c r="B10143" s="133"/>
      <c r="C10143" s="92"/>
      <c r="D10143" s="134"/>
      <c r="E10143" s="132"/>
      <c r="F10143" s="135"/>
      <c r="G10143" s="135"/>
      <c r="H10143" s="136"/>
    </row>
    <row r="10144" spans="1:8" x14ac:dyDescent="0.2">
      <c r="A10144" s="132"/>
      <c r="B10144" s="133"/>
      <c r="C10144" s="92"/>
      <c r="D10144" s="134"/>
      <c r="E10144" s="132"/>
      <c r="F10144" s="135"/>
      <c r="G10144" s="135"/>
      <c r="H10144" s="136"/>
    </row>
    <row r="10145" spans="1:8" x14ac:dyDescent="0.2">
      <c r="A10145" s="132"/>
      <c r="B10145" s="133"/>
      <c r="C10145" s="92"/>
      <c r="D10145" s="134"/>
      <c r="E10145" s="132"/>
      <c r="F10145" s="135"/>
      <c r="G10145" s="135"/>
      <c r="H10145" s="136"/>
    </row>
    <row r="10146" spans="1:8" x14ac:dyDescent="0.2">
      <c r="A10146" s="132"/>
      <c r="B10146" s="133"/>
      <c r="C10146" s="92"/>
      <c r="D10146" s="134"/>
      <c r="E10146" s="132"/>
      <c r="F10146" s="135"/>
      <c r="G10146" s="135"/>
      <c r="H10146" s="136"/>
    </row>
    <row r="10147" spans="1:8" x14ac:dyDescent="0.2">
      <c r="A10147" s="132"/>
      <c r="B10147" s="133"/>
      <c r="C10147" s="92"/>
      <c r="D10147" s="134"/>
      <c r="E10147" s="132"/>
      <c r="F10147" s="135"/>
      <c r="G10147" s="135"/>
      <c r="H10147" s="136"/>
    </row>
    <row r="10148" spans="1:8" x14ac:dyDescent="0.2">
      <c r="A10148" s="132"/>
      <c r="B10148" s="133"/>
      <c r="C10148" s="92"/>
      <c r="D10148" s="134"/>
      <c r="E10148" s="132"/>
      <c r="F10148" s="135"/>
      <c r="G10148" s="135"/>
      <c r="H10148" s="136"/>
    </row>
    <row r="10149" spans="1:8" x14ac:dyDescent="0.2">
      <c r="A10149" s="132"/>
      <c r="B10149" s="133"/>
      <c r="C10149" s="92"/>
      <c r="D10149" s="134"/>
      <c r="E10149" s="132"/>
      <c r="F10149" s="135"/>
      <c r="G10149" s="135"/>
      <c r="H10149" s="136"/>
    </row>
    <row r="10150" spans="1:8" x14ac:dyDescent="0.2">
      <c r="A10150" s="132"/>
      <c r="B10150" s="133"/>
      <c r="C10150" s="92"/>
      <c r="D10150" s="134"/>
      <c r="E10150" s="132"/>
      <c r="F10150" s="135"/>
      <c r="G10150" s="135"/>
      <c r="H10150" s="136"/>
    </row>
    <row r="10151" spans="1:8" x14ac:dyDescent="0.2">
      <c r="A10151" s="132"/>
      <c r="B10151" s="133"/>
      <c r="C10151" s="92"/>
      <c r="D10151" s="134"/>
      <c r="E10151" s="132"/>
      <c r="F10151" s="135"/>
      <c r="G10151" s="135"/>
      <c r="H10151" s="136"/>
    </row>
    <row r="10152" spans="1:8" x14ac:dyDescent="0.2">
      <c r="A10152" s="132"/>
      <c r="B10152" s="133"/>
      <c r="C10152" s="92"/>
      <c r="D10152" s="134"/>
      <c r="E10152" s="132"/>
      <c r="F10152" s="135"/>
      <c r="G10152" s="135"/>
      <c r="H10152" s="136"/>
    </row>
    <row r="10153" spans="1:8" x14ac:dyDescent="0.2">
      <c r="A10153" s="132"/>
      <c r="B10153" s="133"/>
      <c r="C10153" s="92"/>
      <c r="D10153" s="134"/>
      <c r="E10153" s="132"/>
      <c r="F10153" s="135"/>
      <c r="G10153" s="135"/>
      <c r="H10153" s="136"/>
    </row>
    <row r="10154" spans="1:8" x14ac:dyDescent="0.2">
      <c r="A10154" s="132"/>
      <c r="B10154" s="133"/>
      <c r="C10154" s="92"/>
      <c r="D10154" s="134"/>
      <c r="E10154" s="132"/>
      <c r="F10154" s="135"/>
      <c r="G10154" s="135"/>
      <c r="H10154" s="136"/>
    </row>
    <row r="10155" spans="1:8" x14ac:dyDescent="0.2">
      <c r="A10155" s="132"/>
      <c r="B10155" s="133"/>
      <c r="C10155" s="92"/>
      <c r="D10155" s="134"/>
      <c r="E10155" s="132"/>
      <c r="F10155" s="135"/>
      <c r="G10155" s="135"/>
      <c r="H10155" s="136"/>
    </row>
    <row r="10156" spans="1:8" x14ac:dyDescent="0.2">
      <c r="A10156" s="132"/>
      <c r="B10156" s="133"/>
      <c r="C10156" s="92"/>
      <c r="D10156" s="134"/>
      <c r="E10156" s="132"/>
      <c r="F10156" s="135"/>
      <c r="G10156" s="135"/>
      <c r="H10156" s="136"/>
    </row>
    <row r="10157" spans="1:8" x14ac:dyDescent="0.2">
      <c r="A10157" s="132"/>
      <c r="B10157" s="133"/>
      <c r="C10157" s="92"/>
      <c r="D10157" s="134"/>
      <c r="E10157" s="132"/>
      <c r="F10157" s="135"/>
      <c r="G10157" s="135"/>
      <c r="H10157" s="136"/>
    </row>
    <row r="10158" spans="1:8" x14ac:dyDescent="0.2">
      <c r="A10158" s="132"/>
      <c r="B10158" s="133"/>
      <c r="C10158" s="92"/>
      <c r="D10158" s="134"/>
      <c r="E10158" s="132"/>
      <c r="F10158" s="135"/>
      <c r="G10158" s="135"/>
      <c r="H10158" s="136"/>
    </row>
    <row r="10159" spans="1:8" x14ac:dyDescent="0.2">
      <c r="A10159" s="132"/>
      <c r="B10159" s="133"/>
      <c r="C10159" s="92"/>
      <c r="D10159" s="134"/>
      <c r="E10159" s="132"/>
      <c r="F10159" s="135"/>
      <c r="G10159" s="135"/>
      <c r="H10159" s="136"/>
    </row>
    <row r="10160" spans="1:8" x14ac:dyDescent="0.2">
      <c r="A10160" s="132"/>
      <c r="B10160" s="133"/>
      <c r="C10160" s="92"/>
      <c r="D10160" s="134"/>
      <c r="E10160" s="132"/>
      <c r="F10160" s="135"/>
      <c r="G10160" s="135"/>
      <c r="H10160" s="136"/>
    </row>
    <row r="10161" spans="1:8" x14ac:dyDescent="0.2">
      <c r="A10161" s="132"/>
      <c r="B10161" s="133"/>
      <c r="C10161" s="92"/>
      <c r="D10161" s="134"/>
      <c r="E10161" s="132"/>
      <c r="F10161" s="135"/>
      <c r="G10161" s="135"/>
      <c r="H10161" s="136"/>
    </row>
    <row r="10162" spans="1:8" x14ac:dyDescent="0.2">
      <c r="A10162" s="132"/>
      <c r="B10162" s="133"/>
      <c r="C10162" s="92"/>
      <c r="D10162" s="134"/>
      <c r="E10162" s="132"/>
      <c r="F10162" s="135"/>
      <c r="G10162" s="135"/>
      <c r="H10162" s="136"/>
    </row>
    <row r="10163" spans="1:8" x14ac:dyDescent="0.2">
      <c r="A10163" s="132"/>
      <c r="B10163" s="133"/>
      <c r="C10163" s="92"/>
      <c r="D10163" s="134"/>
      <c r="E10163" s="132"/>
      <c r="F10163" s="135"/>
      <c r="G10163" s="135"/>
      <c r="H10163" s="136"/>
    </row>
    <row r="10164" spans="1:8" x14ac:dyDescent="0.2">
      <c r="A10164" s="132"/>
      <c r="B10164" s="133"/>
      <c r="C10164" s="92"/>
      <c r="D10164" s="134"/>
      <c r="E10164" s="132"/>
      <c r="F10164" s="135"/>
      <c r="G10164" s="135"/>
      <c r="H10164" s="136"/>
    </row>
    <row r="10165" spans="1:8" x14ac:dyDescent="0.2">
      <c r="A10165" s="132"/>
      <c r="B10165" s="133"/>
      <c r="C10165" s="92"/>
      <c r="D10165" s="134"/>
      <c r="E10165" s="132"/>
      <c r="F10165" s="135"/>
      <c r="G10165" s="135"/>
      <c r="H10165" s="136"/>
    </row>
    <row r="10166" spans="1:8" x14ac:dyDescent="0.2">
      <c r="A10166" s="132"/>
      <c r="B10166" s="133"/>
      <c r="C10166" s="92"/>
      <c r="D10166" s="134"/>
      <c r="E10166" s="132"/>
      <c r="F10166" s="135"/>
      <c r="G10166" s="135"/>
      <c r="H10166" s="136"/>
    </row>
    <row r="10167" spans="1:8" x14ac:dyDescent="0.2">
      <c r="A10167" s="132"/>
      <c r="B10167" s="133"/>
      <c r="C10167" s="92"/>
      <c r="D10167" s="134"/>
      <c r="E10167" s="132"/>
      <c r="F10167" s="135"/>
      <c r="G10167" s="135"/>
      <c r="H10167" s="136"/>
    </row>
    <row r="10168" spans="1:8" x14ac:dyDescent="0.2">
      <c r="A10168" s="132"/>
      <c r="B10168" s="133"/>
      <c r="C10168" s="92"/>
      <c r="D10168" s="134"/>
      <c r="E10168" s="132"/>
      <c r="F10168" s="135"/>
      <c r="G10168" s="135"/>
      <c r="H10168" s="136"/>
    </row>
    <row r="10169" spans="1:8" x14ac:dyDescent="0.2">
      <c r="A10169" s="132"/>
      <c r="B10169" s="133"/>
      <c r="C10169" s="92"/>
      <c r="D10169" s="134"/>
      <c r="E10169" s="132"/>
      <c r="F10169" s="135"/>
      <c r="G10169" s="135"/>
      <c r="H10169" s="136"/>
    </row>
    <row r="10170" spans="1:8" x14ac:dyDescent="0.2">
      <c r="A10170" s="132"/>
      <c r="B10170" s="133"/>
      <c r="C10170" s="92"/>
      <c r="D10170" s="134"/>
      <c r="E10170" s="132"/>
      <c r="F10170" s="135"/>
      <c r="G10170" s="135"/>
      <c r="H10170" s="136"/>
    </row>
    <row r="10171" spans="1:8" x14ac:dyDescent="0.2">
      <c r="A10171" s="132"/>
      <c r="B10171" s="133"/>
      <c r="C10171" s="92"/>
      <c r="D10171" s="134"/>
      <c r="E10171" s="132"/>
      <c r="F10171" s="135"/>
      <c r="G10171" s="135"/>
      <c r="H10171" s="136"/>
    </row>
    <row r="10172" spans="1:8" x14ac:dyDescent="0.2">
      <c r="A10172" s="132"/>
      <c r="B10172" s="133"/>
      <c r="C10172" s="92"/>
      <c r="D10172" s="134"/>
      <c r="E10172" s="132"/>
      <c r="F10172" s="135"/>
      <c r="G10172" s="135"/>
      <c r="H10172" s="136"/>
    </row>
    <row r="10173" spans="1:8" x14ac:dyDescent="0.2">
      <c r="A10173" s="132"/>
      <c r="B10173" s="133"/>
      <c r="C10173" s="92"/>
      <c r="D10173" s="134"/>
      <c r="E10173" s="132"/>
      <c r="F10173" s="135"/>
      <c r="G10173" s="135"/>
      <c r="H10173" s="136"/>
    </row>
    <row r="10174" spans="1:8" x14ac:dyDescent="0.2">
      <c r="A10174" s="132"/>
      <c r="B10174" s="133"/>
      <c r="C10174" s="92"/>
      <c r="D10174" s="134"/>
      <c r="E10174" s="132"/>
      <c r="F10174" s="135"/>
      <c r="G10174" s="135"/>
      <c r="H10174" s="136"/>
    </row>
    <row r="10175" spans="1:8" x14ac:dyDescent="0.2">
      <c r="A10175" s="132"/>
      <c r="B10175" s="133"/>
      <c r="C10175" s="92"/>
      <c r="D10175" s="134"/>
      <c r="E10175" s="132"/>
      <c r="F10175" s="135"/>
      <c r="G10175" s="135"/>
      <c r="H10175" s="136"/>
    </row>
    <row r="10176" spans="1:8" x14ac:dyDescent="0.2">
      <c r="A10176" s="132"/>
      <c r="B10176" s="133"/>
      <c r="C10176" s="92"/>
      <c r="D10176" s="134"/>
      <c r="E10176" s="132"/>
      <c r="F10176" s="135"/>
      <c r="G10176" s="135"/>
      <c r="H10176" s="136"/>
    </row>
    <row r="10177" spans="1:8" x14ac:dyDescent="0.2">
      <c r="A10177" s="132"/>
      <c r="B10177" s="133"/>
      <c r="C10177" s="92"/>
      <c r="D10177" s="134"/>
      <c r="E10177" s="132"/>
      <c r="F10177" s="135"/>
      <c r="G10177" s="135"/>
      <c r="H10177" s="136"/>
    </row>
    <row r="10178" spans="1:8" x14ac:dyDescent="0.2">
      <c r="A10178" s="132"/>
      <c r="B10178" s="133"/>
      <c r="C10178" s="92"/>
      <c r="D10178" s="134"/>
      <c r="E10178" s="132"/>
      <c r="F10178" s="135"/>
      <c r="G10178" s="135"/>
      <c r="H10178" s="136"/>
    </row>
    <row r="10179" spans="1:8" x14ac:dyDescent="0.2">
      <c r="A10179" s="132"/>
      <c r="B10179" s="133"/>
      <c r="C10179" s="92"/>
      <c r="D10179" s="134"/>
      <c r="E10179" s="132"/>
      <c r="F10179" s="135"/>
      <c r="G10179" s="135"/>
      <c r="H10179" s="136"/>
    </row>
    <row r="10180" spans="1:8" x14ac:dyDescent="0.2">
      <c r="A10180" s="132"/>
      <c r="B10180" s="133"/>
      <c r="C10180" s="92"/>
      <c r="D10180" s="134"/>
      <c r="E10180" s="132"/>
      <c r="F10180" s="135"/>
      <c r="G10180" s="135"/>
      <c r="H10180" s="136"/>
    </row>
    <row r="10181" spans="1:8" x14ac:dyDescent="0.2">
      <c r="A10181" s="132"/>
      <c r="B10181" s="133"/>
      <c r="C10181" s="92"/>
      <c r="D10181" s="134"/>
      <c r="E10181" s="132"/>
      <c r="F10181" s="135"/>
      <c r="G10181" s="135"/>
      <c r="H10181" s="136"/>
    </row>
    <row r="10182" spans="1:8" x14ac:dyDescent="0.2">
      <c r="A10182" s="132"/>
      <c r="B10182" s="133"/>
      <c r="C10182" s="92"/>
      <c r="D10182" s="134"/>
      <c r="E10182" s="132"/>
      <c r="F10182" s="135"/>
      <c r="G10182" s="135"/>
      <c r="H10182" s="136"/>
    </row>
    <row r="10183" spans="1:8" x14ac:dyDescent="0.2">
      <c r="A10183" s="132"/>
      <c r="B10183" s="133"/>
      <c r="C10183" s="92"/>
      <c r="D10183" s="134"/>
      <c r="E10183" s="132"/>
      <c r="F10183" s="135"/>
      <c r="G10183" s="135"/>
      <c r="H10183" s="136"/>
    </row>
    <row r="10184" spans="1:8" x14ac:dyDescent="0.2">
      <c r="A10184" s="132"/>
      <c r="B10184" s="133"/>
      <c r="C10184" s="92"/>
      <c r="D10184" s="134"/>
      <c r="E10184" s="132"/>
      <c r="F10184" s="135"/>
      <c r="G10184" s="135"/>
      <c r="H10184" s="136"/>
    </row>
    <row r="10185" spans="1:8" x14ac:dyDescent="0.2">
      <c r="A10185" s="132"/>
      <c r="B10185" s="133"/>
      <c r="C10185" s="92"/>
      <c r="D10185" s="134"/>
      <c r="E10185" s="132"/>
      <c r="F10185" s="135"/>
      <c r="G10185" s="135"/>
      <c r="H10185" s="136"/>
    </row>
    <row r="10186" spans="1:8" x14ac:dyDescent="0.2">
      <c r="A10186" s="132"/>
      <c r="B10186" s="133"/>
      <c r="C10186" s="92"/>
      <c r="D10186" s="134"/>
      <c r="E10186" s="132"/>
      <c r="F10186" s="135"/>
      <c r="G10186" s="135"/>
      <c r="H10186" s="136"/>
    </row>
    <row r="10187" spans="1:8" x14ac:dyDescent="0.2">
      <c r="A10187" s="132"/>
      <c r="B10187" s="133"/>
      <c r="C10187" s="92"/>
      <c r="D10187" s="134"/>
      <c r="E10187" s="132"/>
      <c r="F10187" s="135"/>
      <c r="G10187" s="135"/>
      <c r="H10187" s="136"/>
    </row>
    <row r="10188" spans="1:8" x14ac:dyDescent="0.2">
      <c r="A10188" s="132"/>
      <c r="B10188" s="133"/>
      <c r="C10188" s="92"/>
      <c r="D10188" s="134"/>
      <c r="E10188" s="132"/>
      <c r="F10188" s="135"/>
      <c r="G10188" s="135"/>
      <c r="H10188" s="136"/>
    </row>
    <row r="10189" spans="1:8" x14ac:dyDescent="0.2">
      <c r="A10189" s="132"/>
      <c r="B10189" s="133"/>
      <c r="C10189" s="92"/>
      <c r="D10189" s="134"/>
      <c r="E10189" s="132"/>
      <c r="F10189" s="135"/>
      <c r="G10189" s="135"/>
      <c r="H10189" s="136"/>
    </row>
    <row r="10190" spans="1:8" x14ac:dyDescent="0.2">
      <c r="A10190" s="132"/>
      <c r="B10190" s="133"/>
      <c r="C10190" s="92"/>
      <c r="D10190" s="134"/>
      <c r="E10190" s="132"/>
      <c r="F10190" s="135"/>
      <c r="G10190" s="135"/>
      <c r="H10190" s="136"/>
    </row>
    <row r="10191" spans="1:8" x14ac:dyDescent="0.2">
      <c r="A10191" s="132"/>
      <c r="B10191" s="133"/>
      <c r="C10191" s="92"/>
      <c r="D10191" s="134"/>
      <c r="E10191" s="132"/>
      <c r="F10191" s="135"/>
      <c r="G10191" s="135"/>
      <c r="H10191" s="136"/>
    </row>
    <row r="10192" spans="1:8" x14ac:dyDescent="0.2">
      <c r="A10192" s="132"/>
      <c r="B10192" s="133"/>
      <c r="C10192" s="92"/>
      <c r="D10192" s="134"/>
      <c r="E10192" s="132"/>
      <c r="F10192" s="135"/>
      <c r="G10192" s="135"/>
      <c r="H10192" s="136"/>
    </row>
    <row r="10193" spans="1:8" x14ac:dyDescent="0.2">
      <c r="A10193" s="132"/>
      <c r="B10193" s="133"/>
      <c r="C10193" s="92"/>
      <c r="D10193" s="134"/>
      <c r="E10193" s="132"/>
      <c r="F10193" s="135"/>
      <c r="G10193" s="135"/>
      <c r="H10193" s="136"/>
    </row>
    <row r="10194" spans="1:8" x14ac:dyDescent="0.2">
      <c r="A10194" s="132"/>
      <c r="B10194" s="133"/>
      <c r="C10194" s="92"/>
      <c r="D10194" s="134"/>
      <c r="E10194" s="132"/>
      <c r="F10194" s="135"/>
      <c r="G10194" s="135"/>
      <c r="H10194" s="136"/>
    </row>
    <row r="10195" spans="1:8" x14ac:dyDescent="0.2">
      <c r="A10195" s="132"/>
      <c r="B10195" s="133"/>
      <c r="C10195" s="92"/>
      <c r="D10195" s="134"/>
      <c r="E10195" s="132"/>
      <c r="F10195" s="135"/>
      <c r="G10195" s="135"/>
      <c r="H10195" s="136"/>
    </row>
    <row r="10196" spans="1:8" x14ac:dyDescent="0.2">
      <c r="A10196" s="132"/>
      <c r="B10196" s="133"/>
      <c r="C10196" s="92"/>
      <c r="D10196" s="134"/>
      <c r="E10196" s="132"/>
      <c r="F10196" s="135"/>
      <c r="G10196" s="135"/>
      <c r="H10196" s="136"/>
    </row>
    <row r="10197" spans="1:8" x14ac:dyDescent="0.2">
      <c r="A10197" s="132"/>
      <c r="B10197" s="133"/>
      <c r="C10197" s="92"/>
      <c r="D10197" s="134"/>
      <c r="E10197" s="132"/>
      <c r="F10197" s="135"/>
      <c r="G10197" s="135"/>
      <c r="H10197" s="136"/>
    </row>
    <row r="10198" spans="1:8" x14ac:dyDescent="0.2">
      <c r="A10198" s="132"/>
      <c r="B10198" s="133"/>
      <c r="C10198" s="92"/>
      <c r="D10198" s="134"/>
      <c r="E10198" s="132"/>
      <c r="F10198" s="135"/>
      <c r="G10198" s="135"/>
      <c r="H10198" s="136"/>
    </row>
    <row r="10199" spans="1:8" x14ac:dyDescent="0.2">
      <c r="A10199" s="132"/>
      <c r="B10199" s="133"/>
      <c r="C10199" s="92"/>
      <c r="D10199" s="134"/>
      <c r="E10199" s="132"/>
      <c r="F10199" s="135"/>
      <c r="G10199" s="135"/>
      <c r="H10199" s="136"/>
    </row>
    <row r="10200" spans="1:8" x14ac:dyDescent="0.2">
      <c r="A10200" s="132"/>
      <c r="B10200" s="133"/>
      <c r="C10200" s="92"/>
      <c r="D10200" s="134"/>
      <c r="E10200" s="132"/>
      <c r="F10200" s="135"/>
      <c r="G10200" s="135"/>
      <c r="H10200" s="136"/>
    </row>
    <row r="10201" spans="1:8" x14ac:dyDescent="0.2">
      <c r="A10201" s="132"/>
      <c r="B10201" s="133"/>
      <c r="C10201" s="92"/>
      <c r="D10201" s="134"/>
      <c r="E10201" s="132"/>
      <c r="F10201" s="135"/>
      <c r="G10201" s="135"/>
      <c r="H10201" s="136"/>
    </row>
    <row r="10202" spans="1:8" x14ac:dyDescent="0.2">
      <c r="A10202" s="132"/>
      <c r="B10202" s="133"/>
      <c r="C10202" s="92"/>
      <c r="D10202" s="134"/>
      <c r="E10202" s="132"/>
      <c r="F10202" s="135"/>
      <c r="G10202" s="135"/>
      <c r="H10202" s="136"/>
    </row>
    <row r="10203" spans="1:8" x14ac:dyDescent="0.2">
      <c r="A10203" s="132"/>
      <c r="B10203" s="133"/>
      <c r="C10203" s="92"/>
      <c r="D10203" s="134"/>
      <c r="E10203" s="132"/>
      <c r="F10203" s="135"/>
      <c r="G10203" s="135"/>
      <c r="H10203" s="136"/>
    </row>
    <row r="10204" spans="1:8" x14ac:dyDescent="0.2">
      <c r="A10204" s="132"/>
      <c r="B10204" s="133"/>
      <c r="C10204" s="92"/>
      <c r="D10204" s="134"/>
      <c r="E10204" s="132"/>
      <c r="F10204" s="135"/>
      <c r="G10204" s="135"/>
      <c r="H10204" s="136"/>
    </row>
    <row r="10205" spans="1:8" x14ac:dyDescent="0.2">
      <c r="A10205" s="132"/>
      <c r="B10205" s="133"/>
      <c r="C10205" s="92"/>
      <c r="D10205" s="134"/>
      <c r="E10205" s="132"/>
      <c r="F10205" s="135"/>
      <c r="G10205" s="135"/>
      <c r="H10205" s="136"/>
    </row>
    <row r="10206" spans="1:8" x14ac:dyDescent="0.2">
      <c r="A10206" s="132"/>
      <c r="B10206" s="133"/>
      <c r="C10206" s="92"/>
      <c r="D10206" s="134"/>
      <c r="E10206" s="132"/>
      <c r="F10206" s="135"/>
      <c r="G10206" s="135"/>
      <c r="H10206" s="136"/>
    </row>
    <row r="10207" spans="1:8" x14ac:dyDescent="0.2">
      <c r="A10207" s="132"/>
      <c r="B10207" s="133"/>
      <c r="C10207" s="92"/>
      <c r="D10207" s="134"/>
      <c r="E10207" s="132"/>
      <c r="F10207" s="135"/>
      <c r="G10207" s="135"/>
      <c r="H10207" s="136"/>
    </row>
    <row r="10208" spans="1:8" x14ac:dyDescent="0.2">
      <c r="A10208" s="132"/>
      <c r="B10208" s="133"/>
      <c r="C10208" s="92"/>
      <c r="D10208" s="134"/>
      <c r="E10208" s="132"/>
      <c r="F10208" s="135"/>
      <c r="G10208" s="135"/>
      <c r="H10208" s="136"/>
    </row>
    <row r="10209" spans="1:8" x14ac:dyDescent="0.2">
      <c r="A10209" s="132"/>
      <c r="B10209" s="133"/>
      <c r="C10209" s="92"/>
      <c r="D10209" s="134"/>
      <c r="E10209" s="132"/>
      <c r="F10209" s="135"/>
      <c r="G10209" s="135"/>
      <c r="H10209" s="136"/>
    </row>
    <row r="10210" spans="1:8" x14ac:dyDescent="0.2">
      <c r="A10210" s="132"/>
      <c r="B10210" s="133"/>
      <c r="C10210" s="92"/>
      <c r="D10210" s="134"/>
      <c r="E10210" s="132"/>
      <c r="F10210" s="135"/>
      <c r="G10210" s="135"/>
      <c r="H10210" s="136"/>
    </row>
    <row r="10211" spans="1:8" x14ac:dyDescent="0.2">
      <c r="A10211" s="132"/>
      <c r="B10211" s="133"/>
      <c r="C10211" s="92"/>
      <c r="D10211" s="134"/>
      <c r="E10211" s="132"/>
      <c r="F10211" s="135"/>
      <c r="G10211" s="135"/>
      <c r="H10211" s="136"/>
    </row>
    <row r="10212" spans="1:8" x14ac:dyDescent="0.2">
      <c r="A10212" s="132"/>
      <c r="B10212" s="133"/>
      <c r="C10212" s="92"/>
      <c r="D10212" s="134"/>
      <c r="E10212" s="132"/>
      <c r="F10212" s="135"/>
      <c r="G10212" s="135"/>
      <c r="H10212" s="136"/>
    </row>
    <row r="10213" spans="1:8" x14ac:dyDescent="0.2">
      <c r="A10213" s="132"/>
      <c r="B10213" s="133"/>
      <c r="C10213" s="92"/>
      <c r="D10213" s="134"/>
      <c r="E10213" s="132"/>
      <c r="F10213" s="135"/>
      <c r="G10213" s="135"/>
      <c r="H10213" s="136"/>
    </row>
    <row r="10214" spans="1:8" x14ac:dyDescent="0.2">
      <c r="A10214" s="132"/>
      <c r="B10214" s="133"/>
      <c r="C10214" s="92"/>
      <c r="D10214" s="134"/>
      <c r="E10214" s="132"/>
      <c r="F10214" s="135"/>
      <c r="G10214" s="135"/>
      <c r="H10214" s="136"/>
    </row>
    <row r="10215" spans="1:8" x14ac:dyDescent="0.2">
      <c r="A10215" s="132"/>
      <c r="B10215" s="133"/>
      <c r="C10215" s="92"/>
      <c r="D10215" s="134"/>
      <c r="E10215" s="132"/>
      <c r="F10215" s="135"/>
      <c r="G10215" s="135"/>
      <c r="H10215" s="136"/>
    </row>
    <row r="10216" spans="1:8" x14ac:dyDescent="0.2">
      <c r="A10216" s="132"/>
      <c r="B10216" s="133"/>
      <c r="C10216" s="92"/>
      <c r="D10216" s="134"/>
      <c r="E10216" s="132"/>
      <c r="F10216" s="135"/>
      <c r="G10216" s="135"/>
      <c r="H10216" s="136"/>
    </row>
    <row r="10217" spans="1:8" x14ac:dyDescent="0.2">
      <c r="A10217" s="132"/>
      <c r="B10217" s="133"/>
      <c r="C10217" s="92"/>
      <c r="D10217" s="134"/>
      <c r="E10217" s="132"/>
      <c r="F10217" s="135"/>
      <c r="G10217" s="135"/>
      <c r="H10217" s="136"/>
    </row>
    <row r="10218" spans="1:8" x14ac:dyDescent="0.2">
      <c r="A10218" s="132"/>
      <c r="B10218" s="133"/>
      <c r="C10218" s="92"/>
      <c r="D10218" s="134"/>
      <c r="E10218" s="132"/>
      <c r="F10218" s="135"/>
      <c r="G10218" s="135"/>
      <c r="H10218" s="136"/>
    </row>
    <row r="10219" spans="1:8" x14ac:dyDescent="0.2">
      <c r="A10219" s="132"/>
      <c r="B10219" s="133"/>
      <c r="C10219" s="92"/>
      <c r="D10219" s="134"/>
      <c r="E10219" s="132"/>
      <c r="F10219" s="135"/>
      <c r="G10219" s="135"/>
      <c r="H10219" s="136"/>
    </row>
    <row r="10220" spans="1:8" x14ac:dyDescent="0.2">
      <c r="A10220" s="132"/>
      <c r="B10220" s="133"/>
      <c r="C10220" s="92"/>
      <c r="D10220" s="134"/>
      <c r="E10220" s="132"/>
      <c r="F10220" s="135"/>
      <c r="G10220" s="135"/>
      <c r="H10220" s="136"/>
    </row>
    <row r="10221" spans="1:8" x14ac:dyDescent="0.2">
      <c r="A10221" s="132"/>
      <c r="B10221" s="133"/>
      <c r="C10221" s="92"/>
      <c r="D10221" s="134"/>
      <c r="E10221" s="132"/>
      <c r="F10221" s="135"/>
      <c r="G10221" s="135"/>
      <c r="H10221" s="136"/>
    </row>
    <row r="10222" spans="1:8" x14ac:dyDescent="0.2">
      <c r="A10222" s="132"/>
      <c r="B10222" s="133"/>
      <c r="C10222" s="92"/>
      <c r="D10222" s="134"/>
      <c r="E10222" s="132"/>
      <c r="F10222" s="135"/>
      <c r="G10222" s="135"/>
      <c r="H10222" s="136"/>
    </row>
    <row r="10223" spans="1:8" x14ac:dyDescent="0.2">
      <c r="A10223" s="132"/>
      <c r="B10223" s="133"/>
      <c r="C10223" s="92"/>
      <c r="D10223" s="134"/>
      <c r="E10223" s="132"/>
      <c r="F10223" s="135"/>
      <c r="G10223" s="135"/>
      <c r="H10223" s="136"/>
    </row>
    <row r="10224" spans="1:8" x14ac:dyDescent="0.2">
      <c r="A10224" s="132"/>
      <c r="B10224" s="133"/>
      <c r="C10224" s="92"/>
      <c r="D10224" s="134"/>
      <c r="E10224" s="132"/>
      <c r="F10224" s="135"/>
      <c r="G10224" s="135"/>
      <c r="H10224" s="136"/>
    </row>
    <row r="10225" spans="1:8" x14ac:dyDescent="0.2">
      <c r="A10225" s="132"/>
      <c r="B10225" s="133"/>
      <c r="C10225" s="92"/>
      <c r="D10225" s="134"/>
      <c r="E10225" s="132"/>
      <c r="F10225" s="135"/>
      <c r="G10225" s="135"/>
      <c r="H10225" s="136"/>
    </row>
    <row r="10226" spans="1:8" x14ac:dyDescent="0.2">
      <c r="A10226" s="132"/>
      <c r="B10226" s="133"/>
      <c r="C10226" s="92"/>
      <c r="D10226" s="134"/>
      <c r="E10226" s="132"/>
      <c r="F10226" s="135"/>
      <c r="G10226" s="135"/>
      <c r="H10226" s="136"/>
    </row>
    <row r="10227" spans="1:8" x14ac:dyDescent="0.2">
      <c r="A10227" s="132"/>
      <c r="B10227" s="133"/>
      <c r="C10227" s="92"/>
      <c r="D10227" s="134"/>
      <c r="E10227" s="132"/>
      <c r="F10227" s="135"/>
      <c r="G10227" s="135"/>
      <c r="H10227" s="136"/>
    </row>
    <row r="10228" spans="1:8" x14ac:dyDescent="0.2">
      <c r="A10228" s="132"/>
      <c r="B10228" s="133"/>
      <c r="C10228" s="92"/>
      <c r="D10228" s="134"/>
      <c r="E10228" s="132"/>
      <c r="F10228" s="135"/>
      <c r="G10228" s="135"/>
      <c r="H10228" s="136"/>
    </row>
    <row r="10229" spans="1:8" x14ac:dyDescent="0.2">
      <c r="A10229" s="132"/>
      <c r="B10229" s="133"/>
      <c r="C10229" s="92"/>
      <c r="D10229" s="134"/>
      <c r="E10229" s="132"/>
      <c r="F10229" s="135"/>
      <c r="G10229" s="135"/>
      <c r="H10229" s="136"/>
    </row>
    <row r="10230" spans="1:8" x14ac:dyDescent="0.2">
      <c r="A10230" s="132"/>
      <c r="B10230" s="133"/>
      <c r="C10230" s="92"/>
      <c r="D10230" s="134"/>
      <c r="E10230" s="132"/>
      <c r="F10230" s="135"/>
      <c r="G10230" s="135"/>
      <c r="H10230" s="136"/>
    </row>
    <row r="10231" spans="1:8" x14ac:dyDescent="0.2">
      <c r="A10231" s="132"/>
      <c r="B10231" s="133"/>
      <c r="C10231" s="92"/>
      <c r="D10231" s="134"/>
      <c r="E10231" s="132"/>
      <c r="F10231" s="135"/>
      <c r="G10231" s="135"/>
      <c r="H10231" s="136"/>
    </row>
    <row r="10232" spans="1:8" x14ac:dyDescent="0.2">
      <c r="A10232" s="132"/>
      <c r="B10232" s="133"/>
      <c r="C10232" s="92"/>
      <c r="D10232" s="134"/>
      <c r="E10232" s="132"/>
      <c r="F10232" s="135"/>
      <c r="G10232" s="135"/>
      <c r="H10232" s="136"/>
    </row>
    <row r="10233" spans="1:8" x14ac:dyDescent="0.2">
      <c r="A10233" s="132"/>
      <c r="B10233" s="133"/>
      <c r="C10233" s="92"/>
      <c r="D10233" s="134"/>
      <c r="E10233" s="132"/>
      <c r="F10233" s="135"/>
      <c r="G10233" s="135"/>
      <c r="H10233" s="136"/>
    </row>
    <row r="10234" spans="1:8" x14ac:dyDescent="0.2">
      <c r="A10234" s="132"/>
      <c r="B10234" s="133"/>
      <c r="C10234" s="92"/>
      <c r="D10234" s="134"/>
      <c r="E10234" s="132"/>
      <c r="F10234" s="135"/>
      <c r="G10234" s="135"/>
      <c r="H10234" s="136"/>
    </row>
    <row r="10235" spans="1:8" x14ac:dyDescent="0.2">
      <c r="A10235" s="132"/>
      <c r="B10235" s="133"/>
      <c r="C10235" s="92"/>
      <c r="D10235" s="134"/>
      <c r="E10235" s="132"/>
      <c r="F10235" s="135"/>
      <c r="G10235" s="135"/>
      <c r="H10235" s="136"/>
    </row>
    <row r="10236" spans="1:8" x14ac:dyDescent="0.2">
      <c r="A10236" s="132"/>
      <c r="B10236" s="133"/>
      <c r="C10236" s="92"/>
      <c r="D10236" s="134"/>
      <c r="E10236" s="132"/>
      <c r="F10236" s="135"/>
      <c r="G10236" s="135"/>
      <c r="H10236" s="136"/>
    </row>
    <row r="10237" spans="1:8" x14ac:dyDescent="0.2">
      <c r="A10237" s="132"/>
      <c r="B10237" s="133"/>
      <c r="C10237" s="92"/>
      <c r="D10237" s="134"/>
      <c r="E10237" s="132"/>
      <c r="F10237" s="135"/>
      <c r="G10237" s="135"/>
      <c r="H10237" s="136"/>
    </row>
    <row r="10238" spans="1:8" x14ac:dyDescent="0.2">
      <c r="A10238" s="132"/>
      <c r="B10238" s="133"/>
      <c r="C10238" s="92"/>
      <c r="D10238" s="134"/>
      <c r="E10238" s="132"/>
      <c r="F10238" s="135"/>
      <c r="G10238" s="135"/>
      <c r="H10238" s="136"/>
    </row>
    <row r="10239" spans="1:8" x14ac:dyDescent="0.2">
      <c r="A10239" s="132"/>
      <c r="B10239" s="133"/>
      <c r="C10239" s="92"/>
      <c r="D10239" s="134"/>
      <c r="E10239" s="132"/>
      <c r="F10239" s="135"/>
      <c r="G10239" s="135"/>
      <c r="H10239" s="136"/>
    </row>
    <row r="10240" spans="1:8" x14ac:dyDescent="0.2">
      <c r="A10240" s="132"/>
      <c r="B10240" s="133"/>
      <c r="C10240" s="92"/>
      <c r="D10240" s="134"/>
      <c r="E10240" s="132"/>
      <c r="F10240" s="135"/>
      <c r="G10240" s="135"/>
      <c r="H10240" s="136"/>
    </row>
    <row r="10241" spans="1:8" x14ac:dyDescent="0.2">
      <c r="A10241" s="132"/>
      <c r="B10241" s="133"/>
      <c r="C10241" s="92"/>
      <c r="D10241" s="134"/>
      <c r="E10241" s="132"/>
      <c r="F10241" s="135"/>
      <c r="G10241" s="135"/>
      <c r="H10241" s="136"/>
    </row>
    <row r="10242" spans="1:8" x14ac:dyDescent="0.2">
      <c r="A10242" s="132"/>
      <c r="B10242" s="133"/>
      <c r="C10242" s="92"/>
      <c r="D10242" s="134"/>
      <c r="E10242" s="132"/>
      <c r="F10242" s="135"/>
      <c r="G10242" s="135"/>
      <c r="H10242" s="136"/>
    </row>
    <row r="10243" spans="1:8" x14ac:dyDescent="0.2">
      <c r="A10243" s="132"/>
      <c r="B10243" s="133"/>
      <c r="C10243" s="92"/>
      <c r="D10243" s="134"/>
      <c r="E10243" s="132"/>
      <c r="F10243" s="135"/>
      <c r="G10243" s="135"/>
      <c r="H10243" s="136"/>
    </row>
    <row r="10244" spans="1:8" x14ac:dyDescent="0.2">
      <c r="A10244" s="132"/>
      <c r="B10244" s="133"/>
      <c r="C10244" s="92"/>
      <c r="D10244" s="134"/>
      <c r="E10244" s="132"/>
      <c r="F10244" s="135"/>
      <c r="G10244" s="135"/>
      <c r="H10244" s="136"/>
    </row>
    <row r="10245" spans="1:8" x14ac:dyDescent="0.2">
      <c r="A10245" s="132"/>
      <c r="B10245" s="133"/>
      <c r="C10245" s="92"/>
      <c r="D10245" s="134"/>
      <c r="E10245" s="132"/>
      <c r="F10245" s="135"/>
      <c r="G10245" s="135"/>
      <c r="H10245" s="136"/>
    </row>
    <row r="10246" spans="1:8" x14ac:dyDescent="0.2">
      <c r="A10246" s="132"/>
      <c r="B10246" s="133"/>
      <c r="C10246" s="92"/>
      <c r="D10246" s="134"/>
      <c r="E10246" s="132"/>
      <c r="F10246" s="135"/>
      <c r="G10246" s="135"/>
      <c r="H10246" s="136"/>
    </row>
    <row r="10247" spans="1:8" x14ac:dyDescent="0.2">
      <c r="A10247" s="132"/>
      <c r="B10247" s="133"/>
      <c r="C10247" s="92"/>
      <c r="D10247" s="134"/>
      <c r="E10247" s="132"/>
      <c r="F10247" s="135"/>
      <c r="G10247" s="135"/>
      <c r="H10247" s="136"/>
    </row>
    <row r="10248" spans="1:8" x14ac:dyDescent="0.2">
      <c r="A10248" s="132"/>
      <c r="B10248" s="133"/>
      <c r="C10248" s="92"/>
      <c r="D10248" s="134"/>
      <c r="E10248" s="132"/>
      <c r="F10248" s="135"/>
      <c r="G10248" s="135"/>
      <c r="H10248" s="136"/>
    </row>
    <row r="10249" spans="1:8" x14ac:dyDescent="0.2">
      <c r="A10249" s="132"/>
      <c r="B10249" s="133"/>
      <c r="C10249" s="92"/>
      <c r="D10249" s="134"/>
      <c r="E10249" s="132"/>
      <c r="F10249" s="135"/>
      <c r="G10249" s="135"/>
      <c r="H10249" s="136"/>
    </row>
    <row r="10250" spans="1:8" x14ac:dyDescent="0.2">
      <c r="A10250" s="132"/>
      <c r="B10250" s="133"/>
      <c r="C10250" s="92"/>
      <c r="D10250" s="134"/>
      <c r="E10250" s="132"/>
      <c r="F10250" s="135"/>
      <c r="G10250" s="135"/>
      <c r="H10250" s="136"/>
    </row>
    <row r="10251" spans="1:8" x14ac:dyDescent="0.2">
      <c r="A10251" s="132"/>
      <c r="B10251" s="133"/>
      <c r="C10251" s="92"/>
      <c r="D10251" s="134"/>
      <c r="E10251" s="132"/>
      <c r="F10251" s="135"/>
      <c r="G10251" s="135"/>
      <c r="H10251" s="136"/>
    </row>
    <row r="10252" spans="1:8" x14ac:dyDescent="0.2">
      <c r="A10252" s="132"/>
      <c r="B10252" s="133"/>
      <c r="C10252" s="92"/>
      <c r="D10252" s="134"/>
      <c r="E10252" s="132"/>
      <c r="F10252" s="135"/>
      <c r="G10252" s="135"/>
      <c r="H10252" s="136"/>
    </row>
    <row r="10253" spans="1:8" x14ac:dyDescent="0.2">
      <c r="A10253" s="132"/>
      <c r="B10253" s="133"/>
      <c r="C10253" s="92"/>
      <c r="D10253" s="134"/>
      <c r="E10253" s="132"/>
      <c r="F10253" s="135"/>
      <c r="G10253" s="135"/>
      <c r="H10253" s="136"/>
    </row>
    <row r="10254" spans="1:8" x14ac:dyDescent="0.2">
      <c r="A10254" s="132"/>
      <c r="B10254" s="133"/>
      <c r="C10254" s="92"/>
      <c r="D10254" s="134"/>
      <c r="E10254" s="132"/>
      <c r="F10254" s="135"/>
      <c r="G10254" s="135"/>
      <c r="H10254" s="136"/>
    </row>
    <row r="10255" spans="1:8" x14ac:dyDescent="0.2">
      <c r="A10255" s="132"/>
      <c r="B10255" s="133"/>
      <c r="C10255" s="92"/>
      <c r="D10255" s="134"/>
      <c r="E10255" s="132"/>
      <c r="F10255" s="135"/>
      <c r="G10255" s="135"/>
      <c r="H10255" s="136"/>
    </row>
    <row r="10256" spans="1:8" x14ac:dyDescent="0.2">
      <c r="A10256" s="132"/>
      <c r="B10256" s="133"/>
      <c r="C10256" s="92"/>
      <c r="D10256" s="134"/>
      <c r="E10256" s="132"/>
      <c r="F10256" s="135"/>
      <c r="G10256" s="135"/>
      <c r="H10256" s="136"/>
    </row>
    <row r="10257" spans="1:8" x14ac:dyDescent="0.2">
      <c r="A10257" s="132"/>
      <c r="B10257" s="133"/>
      <c r="C10257" s="92"/>
      <c r="D10257" s="134"/>
      <c r="E10257" s="132"/>
      <c r="F10257" s="135"/>
      <c r="G10257" s="135"/>
      <c r="H10257" s="136"/>
    </row>
    <row r="10258" spans="1:8" x14ac:dyDescent="0.2">
      <c r="A10258" s="132"/>
      <c r="B10258" s="133"/>
      <c r="C10258" s="92"/>
      <c r="D10258" s="134"/>
      <c r="E10258" s="132"/>
      <c r="F10258" s="135"/>
      <c r="G10258" s="135"/>
      <c r="H10258" s="136"/>
    </row>
    <row r="10259" spans="1:8" x14ac:dyDescent="0.2">
      <c r="A10259" s="132"/>
      <c r="B10259" s="133"/>
      <c r="C10259" s="92"/>
      <c r="D10259" s="134"/>
      <c r="E10259" s="132"/>
      <c r="F10259" s="135"/>
      <c r="G10259" s="135"/>
      <c r="H10259" s="136"/>
    </row>
    <row r="10260" spans="1:8" x14ac:dyDescent="0.2">
      <c r="A10260" s="132"/>
      <c r="B10260" s="133"/>
      <c r="C10260" s="92"/>
      <c r="D10260" s="134"/>
      <c r="E10260" s="132"/>
      <c r="F10260" s="135"/>
      <c r="G10260" s="135"/>
      <c r="H10260" s="136"/>
    </row>
    <row r="10261" spans="1:8" x14ac:dyDescent="0.2">
      <c r="A10261" s="132"/>
      <c r="B10261" s="133"/>
      <c r="C10261" s="92"/>
      <c r="D10261" s="134"/>
      <c r="E10261" s="132"/>
      <c r="F10261" s="135"/>
      <c r="G10261" s="135"/>
      <c r="H10261" s="136"/>
    </row>
    <row r="10262" spans="1:8" x14ac:dyDescent="0.2">
      <c r="A10262" s="132"/>
      <c r="B10262" s="133"/>
      <c r="C10262" s="92"/>
      <c r="D10262" s="134"/>
      <c r="E10262" s="132"/>
      <c r="F10262" s="135"/>
      <c r="G10262" s="135"/>
      <c r="H10262" s="136"/>
    </row>
    <row r="10263" spans="1:8" x14ac:dyDescent="0.2">
      <c r="A10263" s="132"/>
      <c r="B10263" s="133"/>
      <c r="C10263" s="92"/>
      <c r="D10263" s="134"/>
      <c r="E10263" s="132"/>
      <c r="F10263" s="135"/>
      <c r="G10263" s="135"/>
      <c r="H10263" s="136"/>
    </row>
    <row r="10264" spans="1:8" x14ac:dyDescent="0.2">
      <c r="A10264" s="132"/>
      <c r="B10264" s="133"/>
      <c r="C10264" s="92"/>
      <c r="D10264" s="134"/>
      <c r="E10264" s="132"/>
      <c r="F10264" s="135"/>
      <c r="G10264" s="135"/>
      <c r="H10264" s="136"/>
    </row>
    <row r="10265" spans="1:8" x14ac:dyDescent="0.2">
      <c r="A10265" s="132"/>
      <c r="B10265" s="133"/>
      <c r="C10265" s="92"/>
      <c r="D10265" s="134"/>
      <c r="E10265" s="132"/>
      <c r="F10265" s="135"/>
      <c r="G10265" s="135"/>
      <c r="H10265" s="136"/>
    </row>
    <row r="10266" spans="1:8" x14ac:dyDescent="0.2">
      <c r="A10266" s="132"/>
      <c r="B10266" s="133"/>
      <c r="C10266" s="92"/>
      <c r="D10266" s="134"/>
      <c r="E10266" s="132"/>
      <c r="F10266" s="135"/>
      <c r="G10266" s="135"/>
      <c r="H10266" s="136"/>
    </row>
    <row r="10267" spans="1:8" x14ac:dyDescent="0.2">
      <c r="A10267" s="132"/>
      <c r="B10267" s="133"/>
      <c r="C10267" s="92"/>
      <c r="D10267" s="134"/>
      <c r="E10267" s="132"/>
      <c r="F10267" s="135"/>
      <c r="G10267" s="135"/>
      <c r="H10267" s="136"/>
    </row>
    <row r="10268" spans="1:8" x14ac:dyDescent="0.2">
      <c r="A10268" s="132"/>
      <c r="B10268" s="133"/>
      <c r="C10268" s="92"/>
      <c r="D10268" s="134"/>
      <c r="E10268" s="132"/>
      <c r="F10268" s="135"/>
      <c r="G10268" s="135"/>
      <c r="H10268" s="136"/>
    </row>
    <row r="10269" spans="1:8" x14ac:dyDescent="0.2">
      <c r="A10269" s="132"/>
      <c r="B10269" s="133"/>
      <c r="C10269" s="92"/>
      <c r="D10269" s="134"/>
      <c r="E10269" s="132"/>
      <c r="F10269" s="135"/>
      <c r="G10269" s="135"/>
      <c r="H10269" s="136"/>
    </row>
    <row r="10270" spans="1:8" x14ac:dyDescent="0.2">
      <c r="A10270" s="132"/>
      <c r="B10270" s="133"/>
      <c r="C10270" s="92"/>
      <c r="D10270" s="134"/>
      <c r="E10270" s="132"/>
      <c r="F10270" s="135"/>
      <c r="G10270" s="135"/>
      <c r="H10270" s="136"/>
    </row>
    <row r="10271" spans="1:8" x14ac:dyDescent="0.2">
      <c r="A10271" s="132"/>
      <c r="B10271" s="133"/>
      <c r="C10271" s="92"/>
      <c r="D10271" s="134"/>
      <c r="E10271" s="132"/>
      <c r="F10271" s="135"/>
      <c r="G10271" s="135"/>
      <c r="H10271" s="136"/>
    </row>
    <row r="10272" spans="1:8" x14ac:dyDescent="0.2">
      <c r="A10272" s="132"/>
      <c r="B10272" s="133"/>
      <c r="C10272" s="92"/>
      <c r="D10272" s="134"/>
      <c r="E10272" s="132"/>
      <c r="F10272" s="135"/>
      <c r="G10272" s="135"/>
      <c r="H10272" s="136"/>
    </row>
    <row r="10273" spans="1:8" x14ac:dyDescent="0.2">
      <c r="A10273" s="132"/>
      <c r="B10273" s="133"/>
      <c r="C10273" s="92"/>
      <c r="D10273" s="134"/>
      <c r="E10273" s="132"/>
      <c r="F10273" s="135"/>
      <c r="G10273" s="135"/>
      <c r="H10273" s="136"/>
    </row>
    <row r="10274" spans="1:8" x14ac:dyDescent="0.2">
      <c r="A10274" s="132"/>
      <c r="B10274" s="133"/>
      <c r="C10274" s="92"/>
      <c r="D10274" s="134"/>
      <c r="E10274" s="132"/>
      <c r="F10274" s="135"/>
      <c r="G10274" s="135"/>
      <c r="H10274" s="136"/>
    </row>
    <row r="10275" spans="1:8" x14ac:dyDescent="0.2">
      <c r="A10275" s="132"/>
      <c r="B10275" s="133"/>
      <c r="C10275" s="92"/>
      <c r="D10275" s="134"/>
      <c r="E10275" s="132"/>
      <c r="F10275" s="135"/>
      <c r="G10275" s="135"/>
      <c r="H10275" s="136"/>
    </row>
    <row r="10276" spans="1:8" x14ac:dyDescent="0.2">
      <c r="A10276" s="132"/>
      <c r="B10276" s="133"/>
      <c r="C10276" s="92"/>
      <c r="D10276" s="134"/>
      <c r="E10276" s="132"/>
      <c r="F10276" s="135"/>
      <c r="G10276" s="135"/>
      <c r="H10276" s="136"/>
    </row>
    <row r="10277" spans="1:8" x14ac:dyDescent="0.2">
      <c r="A10277" s="132"/>
      <c r="B10277" s="133"/>
      <c r="C10277" s="92"/>
      <c r="D10277" s="134"/>
      <c r="E10277" s="132"/>
      <c r="F10277" s="135"/>
      <c r="G10277" s="135"/>
      <c r="H10277" s="136"/>
    </row>
    <row r="10278" spans="1:8" x14ac:dyDescent="0.2">
      <c r="A10278" s="132"/>
      <c r="B10278" s="133"/>
      <c r="C10278" s="92"/>
      <c r="D10278" s="134"/>
      <c r="E10278" s="132"/>
      <c r="F10278" s="135"/>
      <c r="G10278" s="135"/>
      <c r="H10278" s="136"/>
    </row>
    <row r="10279" spans="1:8" x14ac:dyDescent="0.2">
      <c r="A10279" s="132"/>
      <c r="B10279" s="133"/>
      <c r="C10279" s="92"/>
      <c r="D10279" s="134"/>
      <c r="E10279" s="132"/>
      <c r="F10279" s="135"/>
      <c r="G10279" s="135"/>
      <c r="H10279" s="136"/>
    </row>
    <row r="10280" spans="1:8" x14ac:dyDescent="0.2">
      <c r="A10280" s="132"/>
      <c r="B10280" s="133"/>
      <c r="C10280" s="92"/>
      <c r="D10280" s="134"/>
      <c r="E10280" s="132"/>
      <c r="F10280" s="135"/>
      <c r="G10280" s="135"/>
      <c r="H10280" s="136"/>
    </row>
    <row r="10281" spans="1:8" x14ac:dyDescent="0.2">
      <c r="A10281" s="132"/>
      <c r="B10281" s="133"/>
      <c r="C10281" s="92"/>
      <c r="D10281" s="134"/>
      <c r="E10281" s="132"/>
      <c r="F10281" s="135"/>
      <c r="G10281" s="135"/>
      <c r="H10281" s="136"/>
    </row>
    <row r="10282" spans="1:8" x14ac:dyDescent="0.2">
      <c r="A10282" s="132"/>
      <c r="B10282" s="133"/>
      <c r="C10282" s="92"/>
      <c r="D10282" s="134"/>
      <c r="E10282" s="132"/>
      <c r="F10282" s="135"/>
      <c r="G10282" s="135"/>
      <c r="H10282" s="136"/>
    </row>
    <row r="10283" spans="1:8" x14ac:dyDescent="0.2">
      <c r="A10283" s="132"/>
      <c r="B10283" s="133"/>
      <c r="C10283" s="92"/>
      <c r="D10283" s="134"/>
      <c r="E10283" s="132"/>
      <c r="F10283" s="135"/>
      <c r="G10283" s="135"/>
      <c r="H10283" s="136"/>
    </row>
    <row r="10284" spans="1:8" x14ac:dyDescent="0.2">
      <c r="A10284" s="132"/>
      <c r="B10284" s="133"/>
      <c r="C10284" s="92"/>
      <c r="D10284" s="134"/>
      <c r="E10284" s="132"/>
      <c r="F10284" s="135"/>
      <c r="G10284" s="135"/>
      <c r="H10284" s="136"/>
    </row>
    <row r="10285" spans="1:8" x14ac:dyDescent="0.2">
      <c r="A10285" s="132"/>
      <c r="B10285" s="133"/>
      <c r="C10285" s="92"/>
      <c r="D10285" s="134"/>
      <c r="E10285" s="132"/>
      <c r="F10285" s="135"/>
      <c r="G10285" s="135"/>
      <c r="H10285" s="136"/>
    </row>
    <row r="10286" spans="1:8" x14ac:dyDescent="0.2">
      <c r="A10286" s="132"/>
      <c r="B10286" s="133"/>
      <c r="C10286" s="92"/>
      <c r="D10286" s="134"/>
      <c r="E10286" s="132"/>
      <c r="F10286" s="135"/>
      <c r="G10286" s="135"/>
      <c r="H10286" s="136"/>
    </row>
    <row r="10287" spans="1:8" x14ac:dyDescent="0.2">
      <c r="A10287" s="132"/>
      <c r="B10287" s="133"/>
      <c r="C10287" s="92"/>
      <c r="D10287" s="134"/>
      <c r="E10287" s="132"/>
      <c r="F10287" s="135"/>
      <c r="G10287" s="135"/>
      <c r="H10287" s="136"/>
    </row>
    <row r="10288" spans="1:8" x14ac:dyDescent="0.2">
      <c r="A10288" s="132"/>
      <c r="B10288" s="133"/>
      <c r="C10288" s="92"/>
      <c r="D10288" s="134"/>
      <c r="E10288" s="132"/>
      <c r="F10288" s="135"/>
      <c r="G10288" s="135"/>
      <c r="H10288" s="136"/>
    </row>
    <row r="10289" spans="1:8" x14ac:dyDescent="0.2">
      <c r="A10289" s="132"/>
      <c r="B10289" s="133"/>
      <c r="C10289" s="92"/>
      <c r="D10289" s="134"/>
      <c r="E10289" s="132"/>
      <c r="F10289" s="135"/>
      <c r="G10289" s="135"/>
      <c r="H10289" s="136"/>
    </row>
    <row r="10290" spans="1:8" x14ac:dyDescent="0.2">
      <c r="A10290" s="132"/>
      <c r="B10290" s="133"/>
      <c r="C10290" s="92"/>
      <c r="D10290" s="134"/>
      <c r="E10290" s="132"/>
      <c r="F10290" s="135"/>
      <c r="G10290" s="135"/>
      <c r="H10290" s="136"/>
    </row>
    <row r="10291" spans="1:8" x14ac:dyDescent="0.2">
      <c r="A10291" s="132"/>
      <c r="B10291" s="133"/>
      <c r="C10291" s="92"/>
      <c r="D10291" s="134"/>
      <c r="E10291" s="132"/>
      <c r="F10291" s="135"/>
      <c r="G10291" s="135"/>
      <c r="H10291" s="136"/>
    </row>
    <row r="10292" spans="1:8" x14ac:dyDescent="0.2">
      <c r="A10292" s="132"/>
      <c r="B10292" s="133"/>
      <c r="C10292" s="92"/>
      <c r="D10292" s="134"/>
      <c r="E10292" s="132"/>
      <c r="F10292" s="135"/>
      <c r="G10292" s="135"/>
      <c r="H10292" s="136"/>
    </row>
    <row r="10293" spans="1:8" x14ac:dyDescent="0.2">
      <c r="A10293" s="132"/>
      <c r="B10293" s="133"/>
      <c r="C10293" s="92"/>
      <c r="D10293" s="134"/>
      <c r="E10293" s="132"/>
      <c r="F10293" s="135"/>
      <c r="G10293" s="135"/>
      <c r="H10293" s="136"/>
    </row>
    <row r="10294" spans="1:8" x14ac:dyDescent="0.2">
      <c r="A10294" s="132"/>
      <c r="B10294" s="133"/>
      <c r="C10294" s="92"/>
      <c r="D10294" s="134"/>
      <c r="E10294" s="132"/>
      <c r="F10294" s="135"/>
      <c r="G10294" s="135"/>
      <c r="H10294" s="136"/>
    </row>
    <row r="10295" spans="1:8" x14ac:dyDescent="0.2">
      <c r="A10295" s="132"/>
      <c r="B10295" s="133"/>
      <c r="C10295" s="92"/>
      <c r="D10295" s="134"/>
      <c r="E10295" s="132"/>
      <c r="F10295" s="135"/>
      <c r="G10295" s="135"/>
      <c r="H10295" s="136"/>
    </row>
    <row r="10296" spans="1:8" x14ac:dyDescent="0.2">
      <c r="A10296" s="132"/>
      <c r="B10296" s="133"/>
      <c r="C10296" s="92"/>
      <c r="D10296" s="134"/>
      <c r="E10296" s="132"/>
      <c r="F10296" s="135"/>
      <c r="G10296" s="135"/>
      <c r="H10296" s="136"/>
    </row>
    <row r="10297" spans="1:8" x14ac:dyDescent="0.2">
      <c r="A10297" s="132"/>
      <c r="B10297" s="133"/>
      <c r="C10297" s="92"/>
      <c r="D10297" s="134"/>
      <c r="E10297" s="132"/>
      <c r="F10297" s="135"/>
      <c r="G10297" s="135"/>
      <c r="H10297" s="136"/>
    </row>
    <row r="10298" spans="1:8" x14ac:dyDescent="0.2">
      <c r="A10298" s="132"/>
      <c r="B10298" s="133"/>
      <c r="C10298" s="92"/>
      <c r="D10298" s="134"/>
      <c r="E10298" s="132"/>
      <c r="F10298" s="135"/>
      <c r="G10298" s="135"/>
      <c r="H10298" s="136"/>
    </row>
    <row r="10299" spans="1:8" x14ac:dyDescent="0.2">
      <c r="A10299" s="132"/>
      <c r="B10299" s="133"/>
      <c r="C10299" s="92"/>
      <c r="D10299" s="134"/>
      <c r="E10299" s="132"/>
      <c r="F10299" s="135"/>
      <c r="G10299" s="135"/>
      <c r="H10299" s="136"/>
    </row>
    <row r="10300" spans="1:8" x14ac:dyDescent="0.2">
      <c r="A10300" s="132"/>
      <c r="B10300" s="133"/>
      <c r="C10300" s="92"/>
      <c r="D10300" s="134"/>
      <c r="E10300" s="132"/>
      <c r="F10300" s="135"/>
      <c r="G10300" s="135"/>
      <c r="H10300" s="136"/>
    </row>
    <row r="10301" spans="1:8" x14ac:dyDescent="0.2">
      <c r="A10301" s="132"/>
      <c r="B10301" s="133"/>
      <c r="C10301" s="92"/>
      <c r="D10301" s="134"/>
      <c r="E10301" s="132"/>
      <c r="F10301" s="135"/>
      <c r="G10301" s="135"/>
      <c r="H10301" s="136"/>
    </row>
    <row r="10302" spans="1:8" x14ac:dyDescent="0.2">
      <c r="A10302" s="132"/>
      <c r="B10302" s="133"/>
      <c r="C10302" s="92"/>
      <c r="D10302" s="134"/>
      <c r="E10302" s="132"/>
      <c r="F10302" s="135"/>
      <c r="G10302" s="135"/>
      <c r="H10302" s="136"/>
    </row>
    <row r="10303" spans="1:8" x14ac:dyDescent="0.2">
      <c r="A10303" s="132"/>
      <c r="B10303" s="133"/>
      <c r="C10303" s="92"/>
      <c r="D10303" s="134"/>
      <c r="E10303" s="132"/>
      <c r="F10303" s="135"/>
      <c r="G10303" s="135"/>
      <c r="H10303" s="136"/>
    </row>
    <row r="10304" spans="1:8" x14ac:dyDescent="0.2">
      <c r="A10304" s="132"/>
      <c r="B10304" s="133"/>
      <c r="C10304" s="92"/>
      <c r="D10304" s="134"/>
      <c r="E10304" s="132"/>
      <c r="F10304" s="135"/>
      <c r="G10304" s="135"/>
      <c r="H10304" s="136"/>
    </row>
    <row r="10305" spans="1:8" x14ac:dyDescent="0.2">
      <c r="A10305" s="132"/>
      <c r="B10305" s="133"/>
      <c r="C10305" s="92"/>
      <c r="D10305" s="134"/>
      <c r="E10305" s="132"/>
      <c r="F10305" s="135"/>
      <c r="G10305" s="135"/>
      <c r="H10305" s="136"/>
    </row>
    <row r="10306" spans="1:8" x14ac:dyDescent="0.2">
      <c r="A10306" s="132"/>
      <c r="B10306" s="133"/>
      <c r="C10306" s="92"/>
      <c r="D10306" s="134"/>
      <c r="E10306" s="132"/>
      <c r="F10306" s="135"/>
      <c r="G10306" s="135"/>
      <c r="H10306" s="136"/>
    </row>
    <row r="10307" spans="1:8" x14ac:dyDescent="0.2">
      <c r="A10307" s="132"/>
      <c r="B10307" s="133"/>
      <c r="C10307" s="92"/>
      <c r="D10307" s="134"/>
      <c r="E10307" s="132"/>
      <c r="F10307" s="135"/>
      <c r="G10307" s="135"/>
      <c r="H10307" s="136"/>
    </row>
    <row r="10308" spans="1:8" x14ac:dyDescent="0.2">
      <c r="A10308" s="132"/>
      <c r="B10308" s="133"/>
      <c r="C10308" s="92"/>
      <c r="D10308" s="134"/>
      <c r="E10308" s="132"/>
      <c r="F10308" s="135"/>
      <c r="G10308" s="135"/>
      <c r="H10308" s="136"/>
    </row>
    <row r="10309" spans="1:8" x14ac:dyDescent="0.2">
      <c r="A10309" s="132"/>
      <c r="B10309" s="133"/>
      <c r="C10309" s="92"/>
      <c r="D10309" s="134"/>
      <c r="E10309" s="132"/>
      <c r="F10309" s="135"/>
      <c r="G10309" s="135"/>
      <c r="H10309" s="136"/>
    </row>
    <row r="10310" spans="1:8" x14ac:dyDescent="0.2">
      <c r="A10310" s="132"/>
      <c r="B10310" s="133"/>
      <c r="C10310" s="92"/>
      <c r="D10310" s="134"/>
      <c r="E10310" s="132"/>
      <c r="F10310" s="135"/>
      <c r="G10310" s="135"/>
      <c r="H10310" s="136"/>
    </row>
    <row r="10311" spans="1:8" x14ac:dyDescent="0.2">
      <c r="A10311" s="132"/>
      <c r="B10311" s="133"/>
      <c r="C10311" s="92"/>
      <c r="D10311" s="134"/>
      <c r="E10311" s="132"/>
      <c r="F10311" s="135"/>
      <c r="G10311" s="135"/>
      <c r="H10311" s="136"/>
    </row>
    <row r="10312" spans="1:8" x14ac:dyDescent="0.2">
      <c r="A10312" s="132"/>
      <c r="B10312" s="133"/>
      <c r="C10312" s="92"/>
      <c r="D10312" s="134"/>
      <c r="E10312" s="132"/>
      <c r="F10312" s="135"/>
      <c r="G10312" s="135"/>
      <c r="H10312" s="136"/>
    </row>
    <row r="10313" spans="1:8" x14ac:dyDescent="0.2">
      <c r="A10313" s="132"/>
      <c r="B10313" s="133"/>
      <c r="C10313" s="92"/>
      <c r="D10313" s="134"/>
      <c r="E10313" s="132"/>
      <c r="F10313" s="135"/>
      <c r="G10313" s="135"/>
      <c r="H10313" s="136"/>
    </row>
    <row r="10314" spans="1:8" x14ac:dyDescent="0.2">
      <c r="A10314" s="132"/>
      <c r="B10314" s="133"/>
      <c r="C10314" s="92"/>
      <c r="D10314" s="134"/>
      <c r="E10314" s="132"/>
      <c r="F10314" s="135"/>
      <c r="G10314" s="135"/>
      <c r="H10314" s="136"/>
    </row>
    <row r="10315" spans="1:8" x14ac:dyDescent="0.2">
      <c r="A10315" s="132"/>
      <c r="B10315" s="133"/>
      <c r="C10315" s="92"/>
      <c r="D10315" s="134"/>
      <c r="E10315" s="132"/>
      <c r="F10315" s="135"/>
      <c r="G10315" s="135"/>
      <c r="H10315" s="136"/>
    </row>
    <row r="10316" spans="1:8" x14ac:dyDescent="0.2">
      <c r="A10316" s="132"/>
      <c r="B10316" s="133"/>
      <c r="C10316" s="92"/>
      <c r="D10316" s="134"/>
      <c r="E10316" s="132"/>
      <c r="F10316" s="135"/>
      <c r="G10316" s="135"/>
      <c r="H10316" s="136"/>
    </row>
    <row r="10317" spans="1:8" x14ac:dyDescent="0.2">
      <c r="A10317" s="132"/>
      <c r="B10317" s="133"/>
      <c r="C10317" s="92"/>
      <c r="D10317" s="134"/>
      <c r="E10317" s="132"/>
      <c r="F10317" s="135"/>
      <c r="G10317" s="135"/>
      <c r="H10317" s="136"/>
    </row>
    <row r="10318" spans="1:8" x14ac:dyDescent="0.2">
      <c r="A10318" s="132"/>
      <c r="B10318" s="133"/>
      <c r="C10318" s="92"/>
      <c r="D10318" s="134"/>
      <c r="E10318" s="132"/>
      <c r="F10318" s="135"/>
      <c r="G10318" s="135"/>
      <c r="H10318" s="136"/>
    </row>
    <row r="10319" spans="1:8" x14ac:dyDescent="0.2">
      <c r="A10319" s="132"/>
      <c r="B10319" s="133"/>
      <c r="C10319" s="92"/>
      <c r="D10319" s="134"/>
      <c r="E10319" s="132"/>
      <c r="F10319" s="135"/>
      <c r="G10319" s="135"/>
      <c r="H10319" s="136"/>
    </row>
    <row r="10320" spans="1:8" x14ac:dyDescent="0.2">
      <c r="A10320" s="132"/>
      <c r="B10320" s="133"/>
      <c r="C10320" s="92"/>
      <c r="D10320" s="134"/>
      <c r="E10320" s="132"/>
      <c r="F10320" s="135"/>
      <c r="G10320" s="135"/>
      <c r="H10320" s="136"/>
    </row>
    <row r="10321" spans="1:8" x14ac:dyDescent="0.2">
      <c r="A10321" s="132"/>
      <c r="B10321" s="133"/>
      <c r="C10321" s="92"/>
      <c r="D10321" s="134"/>
      <c r="E10321" s="132"/>
      <c r="F10321" s="135"/>
      <c r="G10321" s="135"/>
      <c r="H10321" s="136"/>
    </row>
    <row r="10322" spans="1:8" x14ac:dyDescent="0.2">
      <c r="A10322" s="132"/>
      <c r="B10322" s="133"/>
      <c r="C10322" s="92"/>
      <c r="D10322" s="134"/>
      <c r="E10322" s="132"/>
      <c r="F10322" s="135"/>
      <c r="G10322" s="135"/>
      <c r="H10322" s="136"/>
    </row>
    <row r="10323" spans="1:8" x14ac:dyDescent="0.2">
      <c r="A10323" s="132"/>
      <c r="B10323" s="133"/>
      <c r="C10323" s="92"/>
      <c r="D10323" s="134"/>
      <c r="E10323" s="132"/>
      <c r="F10323" s="135"/>
      <c r="G10323" s="135"/>
      <c r="H10323" s="136"/>
    </row>
    <row r="10324" spans="1:8" x14ac:dyDescent="0.2">
      <c r="A10324" s="132"/>
      <c r="B10324" s="133"/>
      <c r="C10324" s="92"/>
      <c r="D10324" s="134"/>
      <c r="E10324" s="132"/>
      <c r="F10324" s="135"/>
      <c r="G10324" s="135"/>
      <c r="H10324" s="136"/>
    </row>
    <row r="10325" spans="1:8" x14ac:dyDescent="0.2">
      <c r="A10325" s="132"/>
      <c r="B10325" s="133"/>
      <c r="C10325" s="92"/>
      <c r="D10325" s="134"/>
      <c r="E10325" s="132"/>
      <c r="F10325" s="135"/>
      <c r="G10325" s="135"/>
      <c r="H10325" s="136"/>
    </row>
    <row r="10326" spans="1:8" x14ac:dyDescent="0.2">
      <c r="A10326" s="132"/>
      <c r="B10326" s="133"/>
      <c r="C10326" s="92"/>
      <c r="D10326" s="134"/>
      <c r="E10326" s="132"/>
      <c r="F10326" s="135"/>
      <c r="G10326" s="135"/>
      <c r="H10326" s="136"/>
    </row>
    <row r="10327" spans="1:8" x14ac:dyDescent="0.2">
      <c r="A10327" s="132"/>
      <c r="B10327" s="133"/>
      <c r="C10327" s="92"/>
      <c r="D10327" s="134"/>
      <c r="E10327" s="132"/>
      <c r="F10327" s="135"/>
      <c r="G10327" s="135"/>
      <c r="H10327" s="136"/>
    </row>
    <row r="10328" spans="1:8" x14ac:dyDescent="0.2">
      <c r="A10328" s="132"/>
      <c r="B10328" s="133"/>
      <c r="C10328" s="92"/>
      <c r="D10328" s="134"/>
      <c r="E10328" s="132"/>
      <c r="F10328" s="135"/>
      <c r="G10328" s="135"/>
      <c r="H10328" s="136"/>
    </row>
    <row r="10329" spans="1:8" x14ac:dyDescent="0.2">
      <c r="A10329" s="132"/>
      <c r="B10329" s="133"/>
      <c r="C10329" s="92"/>
      <c r="D10329" s="134"/>
      <c r="E10329" s="132"/>
      <c r="F10329" s="135"/>
      <c r="G10329" s="135"/>
      <c r="H10329" s="136"/>
    </row>
    <row r="10330" spans="1:8" x14ac:dyDescent="0.2">
      <c r="A10330" s="132"/>
      <c r="B10330" s="133"/>
      <c r="C10330" s="92"/>
      <c r="D10330" s="134"/>
      <c r="E10330" s="132"/>
      <c r="F10330" s="135"/>
      <c r="G10330" s="135"/>
      <c r="H10330" s="136"/>
    </row>
    <row r="10331" spans="1:8" x14ac:dyDescent="0.2">
      <c r="A10331" s="132"/>
      <c r="B10331" s="133"/>
      <c r="C10331" s="92"/>
      <c r="D10331" s="134"/>
      <c r="E10331" s="132"/>
      <c r="F10331" s="135"/>
      <c r="G10331" s="135"/>
      <c r="H10331" s="136"/>
    </row>
    <row r="10332" spans="1:8" x14ac:dyDescent="0.2">
      <c r="A10332" s="132"/>
      <c r="B10332" s="133"/>
      <c r="C10332" s="92"/>
      <c r="D10332" s="134"/>
      <c r="E10332" s="132"/>
      <c r="F10332" s="135"/>
      <c r="G10332" s="135"/>
      <c r="H10332" s="136"/>
    </row>
    <row r="10333" spans="1:8" x14ac:dyDescent="0.2">
      <c r="A10333" s="132"/>
      <c r="B10333" s="133"/>
      <c r="C10333" s="92"/>
      <c r="D10333" s="134"/>
      <c r="E10333" s="132"/>
      <c r="F10333" s="135"/>
      <c r="G10333" s="135"/>
      <c r="H10333" s="136"/>
    </row>
    <row r="10334" spans="1:8" x14ac:dyDescent="0.2">
      <c r="A10334" s="132"/>
      <c r="B10334" s="133"/>
      <c r="C10334" s="92"/>
      <c r="D10334" s="134"/>
      <c r="E10334" s="132"/>
      <c r="F10334" s="135"/>
      <c r="G10334" s="135"/>
      <c r="H10334" s="136"/>
    </row>
    <row r="10335" spans="1:8" x14ac:dyDescent="0.2">
      <c r="A10335" s="132"/>
      <c r="B10335" s="133"/>
      <c r="C10335" s="92"/>
      <c r="D10335" s="134"/>
      <c r="E10335" s="132"/>
      <c r="F10335" s="135"/>
      <c r="G10335" s="135"/>
      <c r="H10335" s="136"/>
    </row>
    <row r="10336" spans="1:8" x14ac:dyDescent="0.2">
      <c r="A10336" s="132"/>
      <c r="B10336" s="133"/>
      <c r="C10336" s="92"/>
      <c r="D10336" s="134"/>
      <c r="E10336" s="132"/>
      <c r="F10336" s="135"/>
      <c r="G10336" s="135"/>
      <c r="H10336" s="136"/>
    </row>
    <row r="10337" spans="1:8" x14ac:dyDescent="0.2">
      <c r="A10337" s="132"/>
      <c r="B10337" s="133"/>
      <c r="C10337" s="92"/>
      <c r="D10337" s="134"/>
      <c r="E10337" s="132"/>
      <c r="F10337" s="135"/>
      <c r="G10337" s="135"/>
      <c r="H10337" s="136"/>
    </row>
    <row r="10338" spans="1:8" x14ac:dyDescent="0.2">
      <c r="A10338" s="132"/>
      <c r="B10338" s="133"/>
      <c r="C10338" s="92"/>
      <c r="D10338" s="134"/>
      <c r="E10338" s="132"/>
      <c r="F10338" s="135"/>
      <c r="G10338" s="135"/>
      <c r="H10338" s="136"/>
    </row>
    <row r="10339" spans="1:8" x14ac:dyDescent="0.2">
      <c r="A10339" s="132"/>
      <c r="B10339" s="133"/>
      <c r="C10339" s="92"/>
      <c r="D10339" s="134"/>
      <c r="E10339" s="132"/>
      <c r="F10339" s="135"/>
      <c r="G10339" s="135"/>
      <c r="H10339" s="136"/>
    </row>
    <row r="10340" spans="1:8" x14ac:dyDescent="0.2">
      <c r="A10340" s="132"/>
      <c r="B10340" s="133"/>
      <c r="C10340" s="92"/>
      <c r="D10340" s="134"/>
      <c r="E10340" s="132"/>
      <c r="F10340" s="135"/>
      <c r="G10340" s="135"/>
      <c r="H10340" s="136"/>
    </row>
    <row r="10341" spans="1:8" x14ac:dyDescent="0.2">
      <c r="A10341" s="132"/>
      <c r="B10341" s="133"/>
      <c r="C10341" s="92"/>
      <c r="D10341" s="134"/>
      <c r="E10341" s="132"/>
      <c r="F10341" s="135"/>
      <c r="G10341" s="135"/>
      <c r="H10341" s="136"/>
    </row>
    <row r="10342" spans="1:8" x14ac:dyDescent="0.2">
      <c r="A10342" s="132"/>
      <c r="B10342" s="133"/>
      <c r="C10342" s="92"/>
      <c r="D10342" s="134"/>
      <c r="E10342" s="132"/>
      <c r="F10342" s="135"/>
      <c r="G10342" s="135"/>
      <c r="H10342" s="136"/>
    </row>
    <row r="10343" spans="1:8" x14ac:dyDescent="0.2">
      <c r="A10343" s="132"/>
      <c r="B10343" s="133"/>
      <c r="C10343" s="92"/>
      <c r="D10343" s="134"/>
      <c r="E10343" s="132"/>
      <c r="F10343" s="135"/>
      <c r="G10343" s="135"/>
      <c r="H10343" s="136"/>
    </row>
    <row r="10344" spans="1:8" x14ac:dyDescent="0.2">
      <c r="A10344" s="132"/>
      <c r="B10344" s="133"/>
      <c r="C10344" s="92"/>
      <c r="D10344" s="134"/>
      <c r="E10344" s="132"/>
      <c r="F10344" s="135"/>
      <c r="G10344" s="135"/>
      <c r="H10344" s="136"/>
    </row>
    <row r="10345" spans="1:8" x14ac:dyDescent="0.2">
      <c r="A10345" s="132"/>
      <c r="B10345" s="133"/>
      <c r="C10345" s="92"/>
      <c r="D10345" s="134"/>
      <c r="E10345" s="132"/>
      <c r="F10345" s="135"/>
      <c r="G10345" s="135"/>
      <c r="H10345" s="136"/>
    </row>
    <row r="10346" spans="1:8" x14ac:dyDescent="0.2">
      <c r="A10346" s="132"/>
      <c r="B10346" s="133"/>
      <c r="C10346" s="92"/>
      <c r="D10346" s="134"/>
      <c r="E10346" s="132"/>
      <c r="F10346" s="135"/>
      <c r="G10346" s="135"/>
      <c r="H10346" s="136"/>
    </row>
    <row r="10347" spans="1:8" x14ac:dyDescent="0.2">
      <c r="A10347" s="132"/>
      <c r="B10347" s="133"/>
      <c r="C10347" s="92"/>
      <c r="D10347" s="134"/>
      <c r="E10347" s="132"/>
      <c r="F10347" s="135"/>
      <c r="G10347" s="135"/>
      <c r="H10347" s="136"/>
    </row>
    <row r="10348" spans="1:8" x14ac:dyDescent="0.2">
      <c r="A10348" s="132"/>
      <c r="B10348" s="133"/>
      <c r="C10348" s="92"/>
      <c r="D10348" s="134"/>
      <c r="E10348" s="132"/>
      <c r="F10348" s="135"/>
      <c r="G10348" s="135"/>
      <c r="H10348" s="136"/>
    </row>
    <row r="10349" spans="1:8" x14ac:dyDescent="0.2">
      <c r="A10349" s="132"/>
      <c r="B10349" s="133"/>
      <c r="C10349" s="92"/>
      <c r="D10349" s="134"/>
      <c r="E10349" s="132"/>
      <c r="F10349" s="135"/>
      <c r="G10349" s="135"/>
      <c r="H10349" s="136"/>
    </row>
    <row r="10350" spans="1:8" x14ac:dyDescent="0.2">
      <c r="A10350" s="132"/>
      <c r="B10350" s="133"/>
      <c r="C10350" s="92"/>
      <c r="D10350" s="134"/>
      <c r="E10350" s="132"/>
      <c r="F10350" s="135"/>
      <c r="G10350" s="135"/>
      <c r="H10350" s="136"/>
    </row>
    <row r="10351" spans="1:8" x14ac:dyDescent="0.2">
      <c r="A10351" s="132"/>
      <c r="B10351" s="133"/>
      <c r="C10351" s="92"/>
      <c r="D10351" s="134"/>
      <c r="E10351" s="132"/>
      <c r="F10351" s="135"/>
      <c r="G10351" s="135"/>
      <c r="H10351" s="136"/>
    </row>
    <row r="10352" spans="1:8" x14ac:dyDescent="0.2">
      <c r="A10352" s="132"/>
      <c r="B10352" s="133"/>
      <c r="C10352" s="92"/>
      <c r="D10352" s="134"/>
      <c r="E10352" s="132"/>
      <c r="F10352" s="135"/>
      <c r="G10352" s="135"/>
      <c r="H10352" s="136"/>
    </row>
    <row r="10353" spans="1:8" x14ac:dyDescent="0.2">
      <c r="A10353" s="132"/>
      <c r="B10353" s="133"/>
      <c r="C10353" s="92"/>
      <c r="D10353" s="134"/>
      <c r="E10353" s="132"/>
      <c r="F10353" s="135"/>
      <c r="G10353" s="135"/>
      <c r="H10353" s="136"/>
    </row>
    <row r="10354" spans="1:8" x14ac:dyDescent="0.2">
      <c r="A10354" s="132"/>
      <c r="B10354" s="133"/>
      <c r="C10354" s="92"/>
      <c r="D10354" s="134"/>
      <c r="E10354" s="132"/>
      <c r="F10354" s="135"/>
      <c r="G10354" s="135"/>
      <c r="H10354" s="136"/>
    </row>
    <row r="10355" spans="1:8" x14ac:dyDescent="0.2">
      <c r="A10355" s="132"/>
      <c r="B10355" s="133"/>
      <c r="C10355" s="92"/>
      <c r="D10355" s="134"/>
      <c r="E10355" s="132"/>
      <c r="F10355" s="135"/>
      <c r="G10355" s="135"/>
      <c r="H10355" s="136"/>
    </row>
    <row r="10356" spans="1:8" x14ac:dyDescent="0.2">
      <c r="A10356" s="132"/>
      <c r="B10356" s="133"/>
      <c r="C10356" s="92"/>
      <c r="D10356" s="134"/>
      <c r="E10356" s="132"/>
      <c r="F10356" s="135"/>
      <c r="G10356" s="135"/>
      <c r="H10356" s="136"/>
    </row>
    <row r="10357" spans="1:8" x14ac:dyDescent="0.2">
      <c r="A10357" s="132"/>
      <c r="B10357" s="133"/>
      <c r="C10357" s="92"/>
      <c r="D10357" s="134"/>
      <c r="E10357" s="132"/>
      <c r="F10357" s="135"/>
      <c r="G10357" s="135"/>
      <c r="H10357" s="136"/>
    </row>
    <row r="10358" spans="1:8" x14ac:dyDescent="0.2">
      <c r="A10358" s="132"/>
      <c r="B10358" s="133"/>
      <c r="C10358" s="92"/>
      <c r="D10358" s="134"/>
      <c r="E10358" s="132"/>
      <c r="F10358" s="135"/>
      <c r="G10358" s="135"/>
      <c r="H10358" s="136"/>
    </row>
    <row r="10359" spans="1:8" x14ac:dyDescent="0.2">
      <c r="A10359" s="132"/>
      <c r="B10359" s="133"/>
      <c r="C10359" s="92"/>
      <c r="D10359" s="134"/>
      <c r="E10359" s="132"/>
      <c r="F10359" s="135"/>
      <c r="G10359" s="135"/>
      <c r="H10359" s="136"/>
    </row>
    <row r="10360" spans="1:8" x14ac:dyDescent="0.2">
      <c r="A10360" s="132"/>
      <c r="B10360" s="133"/>
      <c r="C10360" s="92"/>
      <c r="D10360" s="134"/>
      <c r="E10360" s="132"/>
      <c r="F10360" s="135"/>
      <c r="G10360" s="135"/>
      <c r="H10360" s="136"/>
    </row>
    <row r="10361" spans="1:8" x14ac:dyDescent="0.2">
      <c r="A10361" s="132"/>
      <c r="B10361" s="133"/>
      <c r="C10361" s="92"/>
      <c r="D10361" s="134"/>
      <c r="E10361" s="132"/>
      <c r="F10361" s="135"/>
      <c r="G10361" s="135"/>
      <c r="H10361" s="136"/>
    </row>
    <row r="10362" spans="1:8" x14ac:dyDescent="0.2">
      <c r="A10362" s="132"/>
      <c r="B10362" s="133"/>
      <c r="C10362" s="92"/>
      <c r="D10362" s="134"/>
      <c r="E10362" s="132"/>
      <c r="F10362" s="135"/>
      <c r="G10362" s="135"/>
      <c r="H10362" s="136"/>
    </row>
    <row r="10363" spans="1:8" x14ac:dyDescent="0.2">
      <c r="A10363" s="132"/>
      <c r="B10363" s="133"/>
      <c r="C10363" s="92"/>
      <c r="D10363" s="134"/>
      <c r="E10363" s="132"/>
      <c r="F10363" s="135"/>
      <c r="G10363" s="135"/>
      <c r="H10363" s="136"/>
    </row>
    <row r="10364" spans="1:8" x14ac:dyDescent="0.2">
      <c r="A10364" s="132"/>
      <c r="B10364" s="133"/>
      <c r="C10364" s="92"/>
      <c r="D10364" s="134"/>
      <c r="E10364" s="132"/>
      <c r="F10364" s="135"/>
      <c r="G10364" s="135"/>
      <c r="H10364" s="136"/>
    </row>
    <row r="10365" spans="1:8" x14ac:dyDescent="0.2">
      <c r="A10365" s="132"/>
      <c r="B10365" s="133"/>
      <c r="C10365" s="92"/>
      <c r="D10365" s="134"/>
      <c r="E10365" s="132"/>
      <c r="F10365" s="135"/>
      <c r="G10365" s="135"/>
      <c r="H10365" s="136"/>
    </row>
    <row r="10366" spans="1:8" x14ac:dyDescent="0.2">
      <c r="A10366" s="132"/>
      <c r="B10366" s="133"/>
      <c r="C10366" s="92"/>
      <c r="D10366" s="134"/>
      <c r="E10366" s="132"/>
      <c r="F10366" s="135"/>
      <c r="G10366" s="135"/>
      <c r="H10366" s="136"/>
    </row>
    <row r="10367" spans="1:8" x14ac:dyDescent="0.2">
      <c r="A10367" s="132"/>
      <c r="B10367" s="133"/>
      <c r="C10367" s="92"/>
      <c r="D10367" s="134"/>
      <c r="E10367" s="132"/>
      <c r="F10367" s="135"/>
      <c r="G10367" s="135"/>
      <c r="H10367" s="136"/>
    </row>
    <row r="10368" spans="1:8" x14ac:dyDescent="0.2">
      <c r="A10368" s="132"/>
      <c r="B10368" s="133"/>
      <c r="C10368" s="92"/>
      <c r="D10368" s="134"/>
      <c r="E10368" s="132"/>
      <c r="F10368" s="135"/>
      <c r="G10368" s="135"/>
      <c r="H10368" s="136"/>
    </row>
    <row r="10369" spans="1:8" x14ac:dyDescent="0.2">
      <c r="A10369" s="132"/>
      <c r="B10369" s="133"/>
      <c r="C10369" s="92"/>
      <c r="D10369" s="134"/>
      <c r="E10369" s="132"/>
      <c r="F10369" s="135"/>
      <c r="G10369" s="135"/>
      <c r="H10369" s="136"/>
    </row>
    <row r="10370" spans="1:8" x14ac:dyDescent="0.2">
      <c r="A10370" s="132"/>
      <c r="B10370" s="133"/>
      <c r="C10370" s="92"/>
      <c r="D10370" s="134"/>
      <c r="E10370" s="132"/>
      <c r="F10370" s="135"/>
      <c r="G10370" s="135"/>
      <c r="H10370" s="136"/>
    </row>
    <row r="10371" spans="1:8" x14ac:dyDescent="0.2">
      <c r="A10371" s="132"/>
      <c r="B10371" s="133"/>
      <c r="C10371" s="92"/>
      <c r="D10371" s="134"/>
      <c r="E10371" s="132"/>
      <c r="F10371" s="135"/>
      <c r="G10371" s="135"/>
      <c r="H10371" s="136"/>
    </row>
    <row r="10372" spans="1:8" x14ac:dyDescent="0.2">
      <c r="A10372" s="132"/>
      <c r="B10372" s="133"/>
      <c r="C10372" s="92"/>
      <c r="D10372" s="134"/>
      <c r="E10372" s="132"/>
      <c r="F10372" s="135"/>
      <c r="G10372" s="135"/>
      <c r="H10372" s="136"/>
    </row>
    <row r="10373" spans="1:8" x14ac:dyDescent="0.2">
      <c r="A10373" s="132"/>
      <c r="B10373" s="133"/>
      <c r="C10373" s="92"/>
      <c r="D10373" s="134"/>
      <c r="E10373" s="132"/>
      <c r="F10373" s="135"/>
      <c r="G10373" s="135"/>
      <c r="H10373" s="136"/>
    </row>
    <row r="10374" spans="1:8" x14ac:dyDescent="0.2">
      <c r="A10374" s="132"/>
      <c r="B10374" s="133"/>
      <c r="C10374" s="92"/>
      <c r="D10374" s="134"/>
      <c r="E10374" s="132"/>
      <c r="F10374" s="135"/>
      <c r="G10374" s="135"/>
      <c r="H10374" s="136"/>
    </row>
    <row r="10375" spans="1:8" x14ac:dyDescent="0.2">
      <c r="A10375" s="132"/>
      <c r="B10375" s="133"/>
      <c r="C10375" s="92"/>
      <c r="D10375" s="134"/>
      <c r="E10375" s="132"/>
      <c r="F10375" s="135"/>
      <c r="G10375" s="135"/>
      <c r="H10375" s="136"/>
    </row>
    <row r="10376" spans="1:8" x14ac:dyDescent="0.2">
      <c r="A10376" s="132"/>
      <c r="B10376" s="133"/>
      <c r="C10376" s="92"/>
      <c r="D10376" s="134"/>
      <c r="E10376" s="132"/>
      <c r="F10376" s="135"/>
      <c r="G10376" s="135"/>
      <c r="H10376" s="136"/>
    </row>
    <row r="10377" spans="1:8" x14ac:dyDescent="0.2">
      <c r="A10377" s="132"/>
      <c r="B10377" s="133"/>
      <c r="C10377" s="92"/>
      <c r="D10377" s="134"/>
      <c r="E10377" s="132"/>
      <c r="F10377" s="135"/>
      <c r="G10377" s="135"/>
      <c r="H10377" s="136"/>
    </row>
    <row r="10378" spans="1:8" x14ac:dyDescent="0.2">
      <c r="A10378" s="132"/>
      <c r="B10378" s="133"/>
      <c r="C10378" s="92"/>
      <c r="D10378" s="134"/>
      <c r="E10378" s="132"/>
      <c r="F10378" s="135"/>
      <c r="G10378" s="135"/>
      <c r="H10378" s="136"/>
    </row>
    <row r="10379" spans="1:8" x14ac:dyDescent="0.2">
      <c r="A10379" s="132"/>
      <c r="B10379" s="133"/>
      <c r="C10379" s="92"/>
      <c r="D10379" s="134"/>
      <c r="E10379" s="132"/>
      <c r="F10379" s="135"/>
      <c r="G10379" s="135"/>
      <c r="H10379" s="136"/>
    </row>
    <row r="10380" spans="1:8" x14ac:dyDescent="0.2">
      <c r="A10380" s="132"/>
      <c r="B10380" s="133"/>
      <c r="C10380" s="92"/>
      <c r="D10380" s="134"/>
      <c r="E10380" s="132"/>
      <c r="F10380" s="135"/>
      <c r="G10380" s="135"/>
      <c r="H10380" s="136"/>
    </row>
    <row r="10381" spans="1:8" x14ac:dyDescent="0.2">
      <c r="A10381" s="132"/>
      <c r="B10381" s="133"/>
      <c r="C10381" s="92"/>
      <c r="D10381" s="134"/>
      <c r="E10381" s="132"/>
      <c r="F10381" s="135"/>
      <c r="G10381" s="135"/>
      <c r="H10381" s="136"/>
    </row>
    <row r="10382" spans="1:8" x14ac:dyDescent="0.2">
      <c r="A10382" s="132"/>
      <c r="B10382" s="133"/>
      <c r="C10382" s="92"/>
      <c r="D10382" s="134"/>
      <c r="E10382" s="132"/>
      <c r="F10382" s="135"/>
      <c r="G10382" s="135"/>
      <c r="H10382" s="136"/>
    </row>
    <row r="10383" spans="1:8" x14ac:dyDescent="0.2">
      <c r="A10383" s="132"/>
      <c r="B10383" s="133"/>
      <c r="C10383" s="92"/>
      <c r="D10383" s="134"/>
      <c r="E10383" s="132"/>
      <c r="F10383" s="135"/>
      <c r="G10383" s="135"/>
      <c r="H10383" s="136"/>
    </row>
    <row r="10384" spans="1:8" x14ac:dyDescent="0.2">
      <c r="A10384" s="132"/>
      <c r="B10384" s="133"/>
      <c r="C10384" s="92"/>
      <c r="D10384" s="134"/>
      <c r="E10384" s="132"/>
      <c r="F10384" s="135"/>
      <c r="G10384" s="135"/>
      <c r="H10384" s="136"/>
    </row>
    <row r="10385" spans="1:8" x14ac:dyDescent="0.2">
      <c r="A10385" s="132"/>
      <c r="B10385" s="133"/>
      <c r="C10385" s="92"/>
      <c r="D10385" s="134"/>
      <c r="E10385" s="132"/>
      <c r="F10385" s="135"/>
      <c r="G10385" s="135"/>
      <c r="H10385" s="136"/>
    </row>
    <row r="10386" spans="1:8" x14ac:dyDescent="0.2">
      <c r="A10386" s="132"/>
      <c r="B10386" s="133"/>
      <c r="C10386" s="92"/>
      <c r="D10386" s="134"/>
      <c r="E10386" s="132"/>
      <c r="F10386" s="135"/>
      <c r="G10386" s="135"/>
      <c r="H10386" s="136"/>
    </row>
    <row r="10387" spans="1:8" x14ac:dyDescent="0.2">
      <c r="A10387" s="132"/>
      <c r="B10387" s="133"/>
      <c r="C10387" s="92"/>
      <c r="D10387" s="134"/>
      <c r="E10387" s="132"/>
      <c r="F10387" s="135"/>
      <c r="G10387" s="135"/>
      <c r="H10387" s="136"/>
    </row>
    <row r="10388" spans="1:8" x14ac:dyDescent="0.2">
      <c r="A10388" s="132"/>
      <c r="B10388" s="133"/>
      <c r="C10388" s="92"/>
      <c r="D10388" s="134"/>
      <c r="E10388" s="132"/>
      <c r="F10388" s="135"/>
      <c r="G10388" s="135"/>
      <c r="H10388" s="136"/>
    </row>
    <row r="10389" spans="1:8" x14ac:dyDescent="0.2">
      <c r="A10389" s="132"/>
      <c r="B10389" s="133"/>
      <c r="C10389" s="92"/>
      <c r="D10389" s="134"/>
      <c r="E10389" s="132"/>
      <c r="F10389" s="135"/>
      <c r="G10389" s="135"/>
      <c r="H10389" s="136"/>
    </row>
    <row r="10390" spans="1:8" x14ac:dyDescent="0.2">
      <c r="A10390" s="132"/>
      <c r="B10390" s="133"/>
      <c r="C10390" s="92"/>
      <c r="D10390" s="134"/>
      <c r="E10390" s="132"/>
      <c r="F10390" s="135"/>
      <c r="G10390" s="135"/>
      <c r="H10390" s="136"/>
    </row>
    <row r="10391" spans="1:8" x14ac:dyDescent="0.2">
      <c r="A10391" s="132"/>
      <c r="B10391" s="133"/>
      <c r="C10391" s="92"/>
      <c r="D10391" s="134"/>
      <c r="E10391" s="132"/>
      <c r="F10391" s="135"/>
      <c r="G10391" s="135"/>
      <c r="H10391" s="136"/>
    </row>
    <row r="10392" spans="1:8" x14ac:dyDescent="0.2">
      <c r="A10392" s="132"/>
      <c r="B10392" s="133"/>
      <c r="C10392" s="92"/>
      <c r="D10392" s="134"/>
      <c r="E10392" s="132"/>
      <c r="F10392" s="135"/>
      <c r="G10392" s="135"/>
      <c r="H10392" s="136"/>
    </row>
    <row r="10393" spans="1:8" x14ac:dyDescent="0.2">
      <c r="A10393" s="132"/>
      <c r="B10393" s="133"/>
      <c r="C10393" s="92"/>
      <c r="D10393" s="134"/>
      <c r="E10393" s="132"/>
      <c r="F10393" s="135"/>
      <c r="G10393" s="135"/>
      <c r="H10393" s="136"/>
    </row>
    <row r="10394" spans="1:8" x14ac:dyDescent="0.2">
      <c r="A10394" s="132"/>
      <c r="B10394" s="133"/>
      <c r="C10394" s="92"/>
      <c r="D10394" s="134"/>
      <c r="E10394" s="132"/>
      <c r="F10394" s="135"/>
      <c r="G10394" s="135"/>
      <c r="H10394" s="136"/>
    </row>
    <row r="10395" spans="1:8" x14ac:dyDescent="0.2">
      <c r="A10395" s="132"/>
      <c r="B10395" s="133"/>
      <c r="C10395" s="92"/>
      <c r="D10395" s="134"/>
      <c r="E10395" s="132"/>
      <c r="F10395" s="135"/>
      <c r="G10395" s="135"/>
      <c r="H10395" s="136"/>
    </row>
    <row r="10396" spans="1:8" x14ac:dyDescent="0.2">
      <c r="A10396" s="132"/>
      <c r="B10396" s="133"/>
      <c r="C10396" s="92"/>
      <c r="D10396" s="134"/>
      <c r="E10396" s="132"/>
      <c r="F10396" s="135"/>
      <c r="G10396" s="135"/>
      <c r="H10396" s="136"/>
    </row>
    <row r="10397" spans="1:8" x14ac:dyDescent="0.2">
      <c r="A10397" s="132"/>
      <c r="B10397" s="133"/>
      <c r="C10397" s="92"/>
      <c r="D10397" s="134"/>
      <c r="E10397" s="132"/>
      <c r="F10397" s="135"/>
      <c r="G10397" s="135"/>
      <c r="H10397" s="136"/>
    </row>
    <row r="10398" spans="1:8" x14ac:dyDescent="0.2">
      <c r="A10398" s="132"/>
      <c r="B10398" s="133"/>
      <c r="C10398" s="92"/>
      <c r="D10398" s="134"/>
      <c r="E10398" s="132"/>
      <c r="F10398" s="135"/>
      <c r="G10398" s="135"/>
      <c r="H10398" s="136"/>
    </row>
    <row r="10399" spans="1:8" x14ac:dyDescent="0.2">
      <c r="A10399" s="132"/>
      <c r="B10399" s="133"/>
      <c r="C10399" s="92"/>
      <c r="D10399" s="134"/>
      <c r="E10399" s="132"/>
      <c r="F10399" s="135"/>
      <c r="G10399" s="135"/>
      <c r="H10399" s="136"/>
    </row>
    <row r="10400" spans="1:8" x14ac:dyDescent="0.2">
      <c r="A10400" s="132"/>
      <c r="B10400" s="133"/>
      <c r="C10400" s="92"/>
      <c r="D10400" s="134"/>
      <c r="E10400" s="132"/>
      <c r="F10400" s="135"/>
      <c r="G10400" s="135"/>
      <c r="H10400" s="136"/>
    </row>
    <row r="10401" spans="1:8" x14ac:dyDescent="0.2">
      <c r="A10401" s="132"/>
      <c r="B10401" s="133"/>
      <c r="C10401" s="92"/>
      <c r="D10401" s="134"/>
      <c r="E10401" s="132"/>
      <c r="F10401" s="135"/>
      <c r="G10401" s="135"/>
      <c r="H10401" s="136"/>
    </row>
    <row r="10402" spans="1:8" x14ac:dyDescent="0.2">
      <c r="A10402" s="132"/>
      <c r="B10402" s="133"/>
      <c r="C10402" s="92"/>
      <c r="D10402" s="134"/>
      <c r="E10402" s="132"/>
      <c r="F10402" s="135"/>
      <c r="G10402" s="135"/>
      <c r="H10402" s="136"/>
    </row>
    <row r="10403" spans="1:8" x14ac:dyDescent="0.2">
      <c r="A10403" s="132"/>
      <c r="B10403" s="133"/>
      <c r="C10403" s="92"/>
      <c r="D10403" s="134"/>
      <c r="E10403" s="132"/>
      <c r="F10403" s="135"/>
      <c r="G10403" s="135"/>
      <c r="H10403" s="136"/>
    </row>
    <row r="10404" spans="1:8" x14ac:dyDescent="0.2">
      <c r="A10404" s="132"/>
      <c r="B10404" s="133"/>
      <c r="C10404" s="92"/>
      <c r="D10404" s="134"/>
      <c r="E10404" s="132"/>
      <c r="F10404" s="135"/>
      <c r="G10404" s="135"/>
      <c r="H10404" s="136"/>
    </row>
    <row r="10405" spans="1:8" x14ac:dyDescent="0.2">
      <c r="A10405" s="132"/>
      <c r="B10405" s="133"/>
      <c r="C10405" s="92"/>
      <c r="D10405" s="134"/>
      <c r="E10405" s="132"/>
      <c r="F10405" s="135"/>
      <c r="G10405" s="135"/>
      <c r="H10405" s="136"/>
    </row>
    <row r="10406" spans="1:8" x14ac:dyDescent="0.2">
      <c r="A10406" s="132"/>
      <c r="B10406" s="133"/>
      <c r="C10406" s="92"/>
      <c r="D10406" s="134"/>
      <c r="E10406" s="132"/>
      <c r="F10406" s="135"/>
      <c r="G10406" s="135"/>
      <c r="H10406" s="136"/>
    </row>
    <row r="10407" spans="1:8" x14ac:dyDescent="0.2">
      <c r="A10407" s="132"/>
      <c r="B10407" s="133"/>
      <c r="C10407" s="92"/>
      <c r="D10407" s="134"/>
      <c r="E10407" s="132"/>
      <c r="F10407" s="135"/>
      <c r="G10407" s="135"/>
      <c r="H10407" s="136"/>
    </row>
    <row r="10408" spans="1:8" x14ac:dyDescent="0.2">
      <c r="A10408" s="132"/>
      <c r="B10408" s="133"/>
      <c r="C10408" s="92"/>
      <c r="D10408" s="134"/>
      <c r="E10408" s="132"/>
      <c r="F10408" s="135"/>
      <c r="G10408" s="135"/>
      <c r="H10408" s="136"/>
    </row>
    <row r="10409" spans="1:8" x14ac:dyDescent="0.2">
      <c r="A10409" s="132"/>
      <c r="B10409" s="133"/>
      <c r="C10409" s="92"/>
      <c r="D10409" s="134"/>
      <c r="E10409" s="132"/>
      <c r="F10409" s="135"/>
      <c r="G10409" s="135"/>
      <c r="H10409" s="136"/>
    </row>
    <row r="10410" spans="1:8" x14ac:dyDescent="0.2">
      <c r="A10410" s="132"/>
      <c r="B10410" s="133"/>
      <c r="C10410" s="92"/>
      <c r="D10410" s="134"/>
      <c r="E10410" s="132"/>
      <c r="F10410" s="135"/>
      <c r="G10410" s="135"/>
      <c r="H10410" s="136"/>
    </row>
    <row r="10411" spans="1:8" x14ac:dyDescent="0.2">
      <c r="A10411" s="132"/>
      <c r="B10411" s="133"/>
      <c r="C10411" s="92"/>
      <c r="D10411" s="134"/>
      <c r="E10411" s="132"/>
      <c r="F10411" s="135"/>
      <c r="G10411" s="135"/>
      <c r="H10411" s="136"/>
    </row>
    <row r="10412" spans="1:8" x14ac:dyDescent="0.2">
      <c r="A10412" s="132"/>
      <c r="B10412" s="133"/>
      <c r="C10412" s="92"/>
      <c r="D10412" s="134"/>
      <c r="E10412" s="132"/>
      <c r="F10412" s="135"/>
      <c r="G10412" s="135"/>
      <c r="H10412" s="136"/>
    </row>
    <row r="10413" spans="1:8" x14ac:dyDescent="0.2">
      <c r="A10413" s="132"/>
      <c r="B10413" s="133"/>
      <c r="C10413" s="92"/>
      <c r="D10413" s="134"/>
      <c r="E10413" s="132"/>
      <c r="F10413" s="135"/>
      <c r="G10413" s="135"/>
      <c r="H10413" s="136"/>
    </row>
    <row r="10414" spans="1:8" x14ac:dyDescent="0.2">
      <c r="A10414" s="132"/>
      <c r="B10414" s="133"/>
      <c r="C10414" s="92"/>
      <c r="D10414" s="134"/>
      <c r="E10414" s="132"/>
      <c r="F10414" s="135"/>
      <c r="G10414" s="135"/>
      <c r="H10414" s="136"/>
    </row>
    <row r="10415" spans="1:8" x14ac:dyDescent="0.2">
      <c r="A10415" s="132"/>
      <c r="B10415" s="133"/>
      <c r="C10415" s="92"/>
      <c r="D10415" s="134"/>
      <c r="E10415" s="132"/>
      <c r="F10415" s="135"/>
      <c r="G10415" s="135"/>
      <c r="H10415" s="136"/>
    </row>
    <row r="10416" spans="1:8" x14ac:dyDescent="0.2">
      <c r="A10416" s="132"/>
      <c r="B10416" s="133"/>
      <c r="C10416" s="92"/>
      <c r="D10416" s="134"/>
      <c r="E10416" s="132"/>
      <c r="F10416" s="135"/>
      <c r="G10416" s="135"/>
      <c r="H10416" s="136"/>
    </row>
    <row r="10417" spans="1:8" x14ac:dyDescent="0.2">
      <c r="A10417" s="132"/>
      <c r="B10417" s="133"/>
      <c r="C10417" s="92"/>
      <c r="D10417" s="134"/>
      <c r="E10417" s="132"/>
      <c r="F10417" s="135"/>
      <c r="G10417" s="135"/>
      <c r="H10417" s="136"/>
    </row>
    <row r="10418" spans="1:8" x14ac:dyDescent="0.2">
      <c r="A10418" s="132"/>
      <c r="B10418" s="133"/>
      <c r="C10418" s="92"/>
      <c r="D10418" s="134"/>
      <c r="E10418" s="132"/>
      <c r="F10418" s="135"/>
      <c r="G10418" s="135"/>
      <c r="H10418" s="136"/>
    </row>
    <row r="10419" spans="1:8" x14ac:dyDescent="0.2">
      <c r="A10419" s="132"/>
      <c r="B10419" s="133"/>
      <c r="C10419" s="92"/>
      <c r="D10419" s="134"/>
      <c r="E10419" s="132"/>
      <c r="F10419" s="135"/>
      <c r="G10419" s="135"/>
      <c r="H10419" s="136"/>
    </row>
    <row r="10420" spans="1:8" x14ac:dyDescent="0.2">
      <c r="A10420" s="132"/>
      <c r="B10420" s="133"/>
      <c r="C10420" s="92"/>
      <c r="D10420" s="134"/>
      <c r="E10420" s="132"/>
      <c r="F10420" s="135"/>
      <c r="G10420" s="135"/>
      <c r="H10420" s="136"/>
    </row>
    <row r="10421" spans="1:8" x14ac:dyDescent="0.2">
      <c r="A10421" s="132"/>
      <c r="B10421" s="133"/>
      <c r="C10421" s="92"/>
      <c r="D10421" s="134"/>
      <c r="E10421" s="132"/>
      <c r="F10421" s="135"/>
      <c r="G10421" s="135"/>
      <c r="H10421" s="136"/>
    </row>
    <row r="10422" spans="1:8" x14ac:dyDescent="0.2">
      <c r="A10422" s="132"/>
      <c r="B10422" s="133"/>
      <c r="C10422" s="92"/>
      <c r="D10422" s="134"/>
      <c r="E10422" s="132"/>
      <c r="F10422" s="135"/>
      <c r="G10422" s="135"/>
      <c r="H10422" s="136"/>
    </row>
    <row r="10423" spans="1:8" x14ac:dyDescent="0.2">
      <c r="A10423" s="132"/>
      <c r="B10423" s="133"/>
      <c r="C10423" s="92"/>
      <c r="D10423" s="134"/>
      <c r="E10423" s="132"/>
      <c r="F10423" s="135"/>
      <c r="G10423" s="135"/>
      <c r="H10423" s="136"/>
    </row>
    <row r="10424" spans="1:8" x14ac:dyDescent="0.2">
      <c r="A10424" s="132"/>
      <c r="B10424" s="133"/>
      <c r="C10424" s="92"/>
      <c r="D10424" s="134"/>
      <c r="E10424" s="132"/>
      <c r="F10424" s="135"/>
      <c r="G10424" s="135"/>
      <c r="H10424" s="136"/>
    </row>
    <row r="10425" spans="1:8" x14ac:dyDescent="0.2">
      <c r="A10425" s="132"/>
      <c r="B10425" s="133"/>
      <c r="C10425" s="92"/>
      <c r="D10425" s="134"/>
      <c r="E10425" s="132"/>
      <c r="F10425" s="135"/>
      <c r="G10425" s="135"/>
      <c r="H10425" s="136"/>
    </row>
    <row r="10426" spans="1:8" x14ac:dyDescent="0.2">
      <c r="A10426" s="132"/>
      <c r="B10426" s="133"/>
      <c r="C10426" s="92"/>
      <c r="D10426" s="134"/>
      <c r="E10426" s="132"/>
      <c r="F10426" s="135"/>
      <c r="G10426" s="135"/>
      <c r="H10426" s="136"/>
    </row>
    <row r="10427" spans="1:8" x14ac:dyDescent="0.2">
      <c r="A10427" s="132"/>
      <c r="B10427" s="133"/>
      <c r="C10427" s="92"/>
      <c r="D10427" s="134"/>
      <c r="E10427" s="132"/>
      <c r="F10427" s="135"/>
      <c r="G10427" s="135"/>
      <c r="H10427" s="136"/>
    </row>
    <row r="10428" spans="1:8" x14ac:dyDescent="0.2">
      <c r="A10428" s="132"/>
      <c r="B10428" s="133"/>
      <c r="C10428" s="92"/>
      <c r="D10428" s="134"/>
      <c r="E10428" s="132"/>
      <c r="F10428" s="135"/>
      <c r="G10428" s="135"/>
      <c r="H10428" s="136"/>
    </row>
    <row r="10429" spans="1:8" x14ac:dyDescent="0.2">
      <c r="A10429" s="132"/>
      <c r="B10429" s="133"/>
      <c r="C10429" s="92"/>
      <c r="D10429" s="134"/>
      <c r="E10429" s="132"/>
      <c r="F10429" s="135"/>
      <c r="G10429" s="135"/>
      <c r="H10429" s="136"/>
    </row>
    <row r="10430" spans="1:8" x14ac:dyDescent="0.2">
      <c r="A10430" s="132"/>
      <c r="B10430" s="133"/>
      <c r="C10430" s="92"/>
      <c r="D10430" s="134"/>
      <c r="E10430" s="132"/>
      <c r="F10430" s="135"/>
      <c r="G10430" s="135"/>
      <c r="H10430" s="136"/>
    </row>
    <row r="10431" spans="1:8" x14ac:dyDescent="0.2">
      <c r="A10431" s="132"/>
      <c r="B10431" s="133"/>
      <c r="C10431" s="92"/>
      <c r="D10431" s="134"/>
      <c r="E10431" s="132"/>
      <c r="F10431" s="135"/>
      <c r="G10431" s="135"/>
      <c r="H10431" s="136"/>
    </row>
    <row r="10432" spans="1:8" x14ac:dyDescent="0.2">
      <c r="A10432" s="132"/>
      <c r="B10432" s="133"/>
      <c r="C10432" s="92"/>
      <c r="D10432" s="134"/>
      <c r="E10432" s="132"/>
      <c r="F10432" s="135"/>
      <c r="G10432" s="135"/>
      <c r="H10432" s="136"/>
    </row>
    <row r="10433" spans="1:8" x14ac:dyDescent="0.2">
      <c r="A10433" s="132"/>
      <c r="B10433" s="133"/>
      <c r="C10433" s="92"/>
      <c r="D10433" s="134"/>
      <c r="E10433" s="132"/>
      <c r="F10433" s="135"/>
      <c r="G10433" s="135"/>
      <c r="H10433" s="136"/>
    </row>
    <row r="10434" spans="1:8" x14ac:dyDescent="0.2">
      <c r="A10434" s="132"/>
      <c r="B10434" s="133"/>
      <c r="C10434" s="92"/>
      <c r="D10434" s="134"/>
      <c r="E10434" s="132"/>
      <c r="F10434" s="135"/>
      <c r="G10434" s="135"/>
      <c r="H10434" s="136"/>
    </row>
    <row r="10435" spans="1:8" x14ac:dyDescent="0.2">
      <c r="A10435" s="132"/>
      <c r="B10435" s="133"/>
      <c r="C10435" s="92"/>
      <c r="D10435" s="134"/>
      <c r="E10435" s="132"/>
      <c r="F10435" s="135"/>
      <c r="G10435" s="135"/>
      <c r="H10435" s="136"/>
    </row>
    <row r="10436" spans="1:8" x14ac:dyDescent="0.2">
      <c r="A10436" s="132"/>
      <c r="B10436" s="133"/>
      <c r="C10436" s="92"/>
      <c r="D10436" s="134"/>
      <c r="E10436" s="132"/>
      <c r="F10436" s="135"/>
      <c r="G10436" s="135"/>
      <c r="H10436" s="136"/>
    </row>
    <row r="10437" spans="1:8" x14ac:dyDescent="0.2">
      <c r="A10437" s="132"/>
      <c r="B10437" s="133"/>
      <c r="C10437" s="92"/>
      <c r="D10437" s="134"/>
      <c r="E10437" s="132"/>
      <c r="F10437" s="135"/>
      <c r="G10437" s="135"/>
      <c r="H10437" s="136"/>
    </row>
    <row r="10438" spans="1:8" x14ac:dyDescent="0.2">
      <c r="A10438" s="132"/>
      <c r="B10438" s="133"/>
      <c r="C10438" s="92"/>
      <c r="D10438" s="134"/>
      <c r="E10438" s="132"/>
      <c r="F10438" s="135"/>
      <c r="G10438" s="135"/>
      <c r="H10438" s="136"/>
    </row>
    <row r="10439" spans="1:8" x14ac:dyDescent="0.2">
      <c r="A10439" s="132"/>
      <c r="B10439" s="133"/>
      <c r="C10439" s="92"/>
      <c r="D10439" s="134"/>
      <c r="E10439" s="132"/>
      <c r="F10439" s="135"/>
      <c r="G10439" s="135"/>
      <c r="H10439" s="136"/>
    </row>
    <row r="10440" spans="1:8" x14ac:dyDescent="0.2">
      <c r="A10440" s="132"/>
      <c r="B10440" s="133"/>
      <c r="C10440" s="92"/>
      <c r="D10440" s="134"/>
      <c r="E10440" s="132"/>
      <c r="F10440" s="135"/>
      <c r="G10440" s="135"/>
      <c r="H10440" s="136"/>
    </row>
    <row r="10441" spans="1:8" x14ac:dyDescent="0.2">
      <c r="A10441" s="132"/>
      <c r="B10441" s="133"/>
      <c r="C10441" s="92"/>
      <c r="D10441" s="134"/>
      <c r="E10441" s="132"/>
      <c r="F10441" s="135"/>
      <c r="G10441" s="135"/>
      <c r="H10441" s="136"/>
    </row>
    <row r="10442" spans="1:8" x14ac:dyDescent="0.2">
      <c r="A10442" s="132"/>
      <c r="B10442" s="133"/>
      <c r="C10442" s="92"/>
      <c r="D10442" s="134"/>
      <c r="E10442" s="132"/>
      <c r="F10442" s="135"/>
      <c r="G10442" s="135"/>
      <c r="H10442" s="136"/>
    </row>
    <row r="10443" spans="1:8" x14ac:dyDescent="0.2">
      <c r="A10443" s="132"/>
      <c r="B10443" s="133"/>
      <c r="C10443" s="92"/>
      <c r="D10443" s="134"/>
      <c r="E10443" s="132"/>
      <c r="F10443" s="135"/>
      <c r="G10443" s="135"/>
      <c r="H10443" s="136"/>
    </row>
    <row r="10444" spans="1:8" x14ac:dyDescent="0.2">
      <c r="A10444" s="132"/>
      <c r="B10444" s="133"/>
      <c r="C10444" s="92"/>
      <c r="D10444" s="134"/>
      <c r="E10444" s="132"/>
      <c r="F10444" s="135"/>
      <c r="G10444" s="135"/>
      <c r="H10444" s="136"/>
    </row>
    <row r="10445" spans="1:8" x14ac:dyDescent="0.2">
      <c r="A10445" s="132"/>
      <c r="B10445" s="133"/>
      <c r="C10445" s="92"/>
      <c r="D10445" s="134"/>
      <c r="E10445" s="132"/>
      <c r="F10445" s="135"/>
      <c r="G10445" s="135"/>
      <c r="H10445" s="136"/>
    </row>
    <row r="10446" spans="1:8" x14ac:dyDescent="0.2">
      <c r="A10446" s="132"/>
      <c r="B10446" s="133"/>
      <c r="C10446" s="92"/>
      <c r="D10446" s="134"/>
      <c r="E10446" s="132"/>
      <c r="F10446" s="135"/>
      <c r="G10446" s="135"/>
      <c r="H10446" s="136"/>
    </row>
    <row r="10447" spans="1:8" x14ac:dyDescent="0.2">
      <c r="A10447" s="132"/>
      <c r="B10447" s="133"/>
      <c r="C10447" s="92"/>
      <c r="D10447" s="134"/>
      <c r="E10447" s="132"/>
      <c r="F10447" s="135"/>
      <c r="G10447" s="135"/>
      <c r="H10447" s="136"/>
    </row>
    <row r="10448" spans="1:8" x14ac:dyDescent="0.2">
      <c r="A10448" s="132"/>
      <c r="B10448" s="133"/>
      <c r="C10448" s="92"/>
      <c r="D10448" s="134"/>
      <c r="E10448" s="132"/>
      <c r="F10448" s="135"/>
      <c r="G10448" s="135"/>
      <c r="H10448" s="136"/>
    </row>
    <row r="10449" spans="1:8" x14ac:dyDescent="0.2">
      <c r="A10449" s="132"/>
      <c r="B10449" s="133"/>
      <c r="C10449" s="92"/>
      <c r="D10449" s="134"/>
      <c r="E10449" s="132"/>
      <c r="F10449" s="135"/>
      <c r="G10449" s="135"/>
      <c r="H10449" s="136"/>
    </row>
    <row r="10450" spans="1:8" x14ac:dyDescent="0.2">
      <c r="A10450" s="132"/>
      <c r="B10450" s="133"/>
      <c r="C10450" s="92"/>
      <c r="D10450" s="134"/>
      <c r="E10450" s="132"/>
      <c r="F10450" s="135"/>
      <c r="G10450" s="135"/>
      <c r="H10450" s="136"/>
    </row>
    <row r="10451" spans="1:8" x14ac:dyDescent="0.2">
      <c r="A10451" s="132"/>
      <c r="B10451" s="133"/>
      <c r="C10451" s="92"/>
      <c r="D10451" s="134"/>
      <c r="E10451" s="132"/>
      <c r="F10451" s="135"/>
      <c r="G10451" s="135"/>
      <c r="H10451" s="136"/>
    </row>
    <row r="10452" spans="1:8" x14ac:dyDescent="0.2">
      <c r="A10452" s="132"/>
      <c r="B10452" s="133"/>
      <c r="C10452" s="92"/>
      <c r="D10452" s="134"/>
      <c r="E10452" s="132"/>
      <c r="F10452" s="135"/>
      <c r="G10452" s="135"/>
      <c r="H10452" s="136"/>
    </row>
    <row r="10453" spans="1:8" x14ac:dyDescent="0.2">
      <c r="A10453" s="132"/>
      <c r="B10453" s="133"/>
      <c r="C10453" s="92"/>
      <c r="D10453" s="134"/>
      <c r="E10453" s="132"/>
      <c r="F10453" s="135"/>
      <c r="G10453" s="135"/>
      <c r="H10453" s="136"/>
    </row>
    <row r="10454" spans="1:8" x14ac:dyDescent="0.2">
      <c r="A10454" s="132"/>
      <c r="B10454" s="133"/>
      <c r="C10454" s="92"/>
      <c r="D10454" s="134"/>
      <c r="E10454" s="132"/>
      <c r="F10454" s="135"/>
      <c r="G10454" s="135"/>
      <c r="H10454" s="136"/>
    </row>
    <row r="10455" spans="1:8" x14ac:dyDescent="0.2">
      <c r="A10455" s="132"/>
      <c r="B10455" s="133"/>
      <c r="C10455" s="92"/>
      <c r="D10455" s="134"/>
      <c r="E10455" s="132"/>
      <c r="F10455" s="135"/>
      <c r="G10455" s="135"/>
      <c r="H10455" s="136"/>
    </row>
    <row r="10456" spans="1:8" x14ac:dyDescent="0.2">
      <c r="A10456" s="132"/>
      <c r="B10456" s="133"/>
      <c r="C10456" s="92"/>
      <c r="D10456" s="134"/>
      <c r="E10456" s="132"/>
      <c r="F10456" s="135"/>
      <c r="G10456" s="135"/>
      <c r="H10456" s="136"/>
    </row>
    <row r="10457" spans="1:8" x14ac:dyDescent="0.2">
      <c r="A10457" s="132"/>
      <c r="B10457" s="133"/>
      <c r="C10457" s="92"/>
      <c r="D10457" s="134"/>
      <c r="E10457" s="132"/>
      <c r="F10457" s="135"/>
      <c r="G10457" s="135"/>
      <c r="H10457" s="136"/>
    </row>
    <row r="10458" spans="1:8" x14ac:dyDescent="0.2">
      <c r="A10458" s="132"/>
      <c r="B10458" s="133"/>
      <c r="C10458" s="92"/>
      <c r="D10458" s="134"/>
      <c r="E10458" s="132"/>
      <c r="F10458" s="135"/>
      <c r="G10458" s="135"/>
      <c r="H10458" s="136"/>
    </row>
    <row r="10459" spans="1:8" x14ac:dyDescent="0.2">
      <c r="A10459" s="132"/>
      <c r="B10459" s="133"/>
      <c r="C10459" s="92"/>
      <c r="D10459" s="134"/>
      <c r="E10459" s="132"/>
      <c r="F10459" s="135"/>
      <c r="G10459" s="135"/>
      <c r="H10459" s="136"/>
    </row>
    <row r="10460" spans="1:8" x14ac:dyDescent="0.2">
      <c r="A10460" s="132"/>
      <c r="B10460" s="133"/>
      <c r="C10460" s="92"/>
      <c r="D10460" s="134"/>
      <c r="E10460" s="132"/>
      <c r="F10460" s="135"/>
      <c r="G10460" s="135"/>
      <c r="H10460" s="136"/>
    </row>
    <row r="10461" spans="1:8" x14ac:dyDescent="0.2">
      <c r="A10461" s="132"/>
      <c r="B10461" s="133"/>
      <c r="C10461" s="92"/>
      <c r="D10461" s="134"/>
      <c r="E10461" s="132"/>
      <c r="F10461" s="135"/>
      <c r="G10461" s="135"/>
      <c r="H10461" s="136"/>
    </row>
    <row r="10462" spans="1:8" x14ac:dyDescent="0.2">
      <c r="A10462" s="132"/>
      <c r="B10462" s="133"/>
      <c r="C10462" s="92"/>
      <c r="D10462" s="134"/>
      <c r="E10462" s="132"/>
      <c r="F10462" s="135"/>
      <c r="G10462" s="135"/>
      <c r="H10462" s="136"/>
    </row>
    <row r="10463" spans="1:8" x14ac:dyDescent="0.2">
      <c r="A10463" s="132"/>
      <c r="B10463" s="133"/>
      <c r="C10463" s="92"/>
      <c r="D10463" s="134"/>
      <c r="E10463" s="132"/>
      <c r="F10463" s="135"/>
      <c r="G10463" s="135"/>
      <c r="H10463" s="136"/>
    </row>
    <row r="10464" spans="1:8" x14ac:dyDescent="0.2">
      <c r="A10464" s="132"/>
      <c r="B10464" s="133"/>
      <c r="C10464" s="92"/>
      <c r="D10464" s="134"/>
      <c r="E10464" s="132"/>
      <c r="F10464" s="135"/>
      <c r="G10464" s="135"/>
      <c r="H10464" s="136"/>
    </row>
    <row r="10465" spans="1:8" x14ac:dyDescent="0.2">
      <c r="A10465" s="132"/>
      <c r="B10465" s="133"/>
      <c r="C10465" s="92"/>
      <c r="D10465" s="134"/>
      <c r="E10465" s="132"/>
      <c r="F10465" s="135"/>
      <c r="G10465" s="135"/>
      <c r="H10465" s="136"/>
    </row>
    <row r="10466" spans="1:8" x14ac:dyDescent="0.2">
      <c r="A10466" s="132"/>
      <c r="B10466" s="133"/>
      <c r="C10466" s="92"/>
      <c r="D10466" s="134"/>
      <c r="E10466" s="132"/>
      <c r="F10466" s="135"/>
      <c r="G10466" s="135"/>
      <c r="H10466" s="136"/>
    </row>
    <row r="10467" spans="1:8" x14ac:dyDescent="0.2">
      <c r="A10467" s="132"/>
      <c r="B10467" s="133"/>
      <c r="C10467" s="92"/>
      <c r="D10467" s="134"/>
      <c r="E10467" s="132"/>
      <c r="F10467" s="135"/>
      <c r="G10467" s="135"/>
      <c r="H10467" s="136"/>
    </row>
    <row r="10468" spans="1:8" x14ac:dyDescent="0.2">
      <c r="A10468" s="132"/>
      <c r="B10468" s="133"/>
      <c r="C10468" s="92"/>
      <c r="D10468" s="134"/>
      <c r="E10468" s="132"/>
      <c r="F10468" s="135"/>
      <c r="G10468" s="135"/>
      <c r="H10468" s="136"/>
    </row>
    <row r="10469" spans="1:8" x14ac:dyDescent="0.2">
      <c r="A10469" s="132"/>
      <c r="B10469" s="133"/>
      <c r="C10469" s="92"/>
      <c r="D10469" s="134"/>
      <c r="E10469" s="132"/>
      <c r="F10469" s="135"/>
      <c r="G10469" s="135"/>
      <c r="H10469" s="136"/>
    </row>
    <row r="10470" spans="1:8" x14ac:dyDescent="0.2">
      <c r="A10470" s="132"/>
      <c r="B10470" s="133"/>
      <c r="C10470" s="92"/>
      <c r="D10470" s="134"/>
      <c r="E10470" s="132"/>
      <c r="F10470" s="135"/>
      <c r="G10470" s="135"/>
      <c r="H10470" s="136"/>
    </row>
    <row r="10471" spans="1:8" x14ac:dyDescent="0.2">
      <c r="A10471" s="132"/>
      <c r="B10471" s="133"/>
      <c r="C10471" s="92"/>
      <c r="D10471" s="134"/>
      <c r="E10471" s="132"/>
      <c r="F10471" s="135"/>
      <c r="G10471" s="135"/>
      <c r="H10471" s="136"/>
    </row>
    <row r="10472" spans="1:8" x14ac:dyDescent="0.2">
      <c r="A10472" s="132"/>
      <c r="B10472" s="133"/>
      <c r="C10472" s="92"/>
      <c r="D10472" s="134"/>
      <c r="E10472" s="132"/>
      <c r="F10472" s="135"/>
      <c r="G10472" s="135"/>
      <c r="H10472" s="136"/>
    </row>
    <row r="10473" spans="1:8" x14ac:dyDescent="0.2">
      <c r="A10473" s="132"/>
      <c r="B10473" s="133"/>
      <c r="C10473" s="92"/>
      <c r="D10473" s="134"/>
      <c r="E10473" s="132"/>
      <c r="F10473" s="135"/>
      <c r="G10473" s="135"/>
      <c r="H10473" s="136"/>
    </row>
    <row r="10474" spans="1:8" x14ac:dyDescent="0.2">
      <c r="A10474" s="132"/>
      <c r="B10474" s="133"/>
      <c r="C10474" s="92"/>
      <c r="D10474" s="134"/>
      <c r="E10474" s="132"/>
      <c r="F10474" s="135"/>
      <c r="G10474" s="135"/>
      <c r="H10474" s="136"/>
    </row>
    <row r="10475" spans="1:8" x14ac:dyDescent="0.2">
      <c r="A10475" s="132"/>
      <c r="B10475" s="133"/>
      <c r="C10475" s="92"/>
      <c r="D10475" s="134"/>
      <c r="E10475" s="132"/>
      <c r="F10475" s="135"/>
      <c r="G10475" s="135"/>
      <c r="H10475" s="136"/>
    </row>
    <row r="10476" spans="1:8" x14ac:dyDescent="0.2">
      <c r="A10476" s="132"/>
      <c r="B10476" s="133"/>
      <c r="C10476" s="92"/>
      <c r="D10476" s="134"/>
      <c r="E10476" s="132"/>
      <c r="F10476" s="135"/>
      <c r="G10476" s="135"/>
      <c r="H10476" s="136"/>
    </row>
    <row r="10477" spans="1:8" x14ac:dyDescent="0.2">
      <c r="A10477" s="132"/>
      <c r="B10477" s="133"/>
      <c r="C10477" s="92"/>
      <c r="D10477" s="134"/>
      <c r="E10477" s="132"/>
      <c r="F10477" s="135"/>
      <c r="G10477" s="135"/>
      <c r="H10477" s="136"/>
    </row>
    <row r="10478" spans="1:8" x14ac:dyDescent="0.2">
      <c r="A10478" s="132"/>
      <c r="B10478" s="133"/>
      <c r="C10478" s="92"/>
      <c r="D10478" s="134"/>
      <c r="E10478" s="132"/>
      <c r="F10478" s="135"/>
      <c r="G10478" s="135"/>
      <c r="H10478" s="136"/>
    </row>
    <row r="10479" spans="1:8" x14ac:dyDescent="0.2">
      <c r="A10479" s="132"/>
      <c r="B10479" s="133"/>
      <c r="C10479" s="92"/>
      <c r="D10479" s="134"/>
      <c r="E10479" s="132"/>
      <c r="F10479" s="135"/>
      <c r="G10479" s="135"/>
      <c r="H10479" s="136"/>
    </row>
    <row r="10480" spans="1:8" x14ac:dyDescent="0.2">
      <c r="A10480" s="132"/>
      <c r="B10480" s="133"/>
      <c r="C10480" s="92"/>
      <c r="D10480" s="134"/>
      <c r="E10480" s="132"/>
      <c r="F10480" s="135"/>
      <c r="G10480" s="135"/>
      <c r="H10480" s="136"/>
    </row>
    <row r="10481" spans="1:8" x14ac:dyDescent="0.2">
      <c r="A10481" s="132"/>
      <c r="B10481" s="133"/>
      <c r="C10481" s="92"/>
      <c r="D10481" s="134"/>
      <c r="E10481" s="132"/>
      <c r="F10481" s="135"/>
      <c r="G10481" s="135"/>
      <c r="H10481" s="136"/>
    </row>
    <row r="10482" spans="1:8" x14ac:dyDescent="0.2">
      <c r="A10482" s="132"/>
      <c r="B10482" s="133"/>
      <c r="C10482" s="92"/>
      <c r="D10482" s="134"/>
      <c r="E10482" s="132"/>
      <c r="F10482" s="135"/>
      <c r="G10482" s="135"/>
      <c r="H10482" s="136"/>
    </row>
    <row r="10483" spans="1:8" x14ac:dyDescent="0.2">
      <c r="A10483" s="132"/>
      <c r="B10483" s="133"/>
      <c r="C10483" s="92"/>
      <c r="D10483" s="134"/>
      <c r="E10483" s="132"/>
      <c r="F10483" s="135"/>
      <c r="G10483" s="135"/>
      <c r="H10483" s="136"/>
    </row>
    <row r="10484" spans="1:8" x14ac:dyDescent="0.2">
      <c r="A10484" s="132"/>
      <c r="B10484" s="133"/>
      <c r="C10484" s="92"/>
      <c r="D10484" s="134"/>
      <c r="E10484" s="132"/>
      <c r="F10484" s="135"/>
      <c r="G10484" s="135"/>
      <c r="H10484" s="136"/>
    </row>
    <row r="10485" spans="1:8" x14ac:dyDescent="0.2">
      <c r="A10485" s="132"/>
      <c r="B10485" s="133"/>
      <c r="C10485" s="92"/>
      <c r="D10485" s="134"/>
      <c r="E10485" s="132"/>
      <c r="F10485" s="135"/>
      <c r="G10485" s="135"/>
      <c r="H10485" s="136"/>
    </row>
    <row r="10486" spans="1:8" x14ac:dyDescent="0.2">
      <c r="A10486" s="132"/>
      <c r="B10486" s="133"/>
      <c r="C10486" s="92"/>
      <c r="D10486" s="134"/>
      <c r="E10486" s="132"/>
      <c r="F10486" s="135"/>
      <c r="G10486" s="135"/>
      <c r="H10486" s="136"/>
    </row>
    <row r="10487" spans="1:8" x14ac:dyDescent="0.2">
      <c r="A10487" s="132"/>
      <c r="B10487" s="133"/>
      <c r="C10487" s="92"/>
      <c r="D10487" s="134"/>
      <c r="E10487" s="132"/>
      <c r="F10487" s="135"/>
      <c r="G10487" s="135"/>
      <c r="H10487" s="136"/>
    </row>
    <row r="10488" spans="1:8" x14ac:dyDescent="0.2">
      <c r="A10488" s="132"/>
      <c r="B10488" s="133"/>
      <c r="C10488" s="92"/>
      <c r="D10488" s="134"/>
      <c r="E10488" s="132"/>
      <c r="F10488" s="135"/>
      <c r="G10488" s="135"/>
      <c r="H10488" s="136"/>
    </row>
    <row r="10489" spans="1:8" x14ac:dyDescent="0.2">
      <c r="A10489" s="132"/>
      <c r="B10489" s="133"/>
      <c r="C10489" s="92"/>
      <c r="D10489" s="134"/>
      <c r="E10489" s="132"/>
      <c r="F10489" s="135"/>
      <c r="G10489" s="135"/>
      <c r="H10489" s="136"/>
    </row>
    <row r="10490" spans="1:8" x14ac:dyDescent="0.2">
      <c r="A10490" s="132"/>
      <c r="B10490" s="133"/>
      <c r="C10490" s="92"/>
      <c r="D10490" s="134"/>
      <c r="E10490" s="132"/>
      <c r="F10490" s="135"/>
      <c r="G10490" s="135"/>
      <c r="H10490" s="136"/>
    </row>
    <row r="10491" spans="1:8" x14ac:dyDescent="0.2">
      <c r="A10491" s="132"/>
      <c r="B10491" s="133"/>
      <c r="C10491" s="92"/>
      <c r="D10491" s="134"/>
      <c r="E10491" s="132"/>
      <c r="F10491" s="135"/>
      <c r="G10491" s="135"/>
      <c r="H10491" s="136"/>
    </row>
    <row r="10492" spans="1:8" x14ac:dyDescent="0.2">
      <c r="A10492" s="132"/>
      <c r="B10492" s="133"/>
      <c r="C10492" s="92"/>
      <c r="D10492" s="134"/>
      <c r="E10492" s="132"/>
      <c r="F10492" s="135"/>
      <c r="G10492" s="135"/>
      <c r="H10492" s="136"/>
    </row>
    <row r="10493" spans="1:8" x14ac:dyDescent="0.2">
      <c r="A10493" s="132"/>
      <c r="B10493" s="133"/>
      <c r="C10493" s="92"/>
      <c r="D10493" s="134"/>
      <c r="E10493" s="132"/>
      <c r="F10493" s="135"/>
      <c r="G10493" s="135"/>
      <c r="H10493" s="136"/>
    </row>
    <row r="10494" spans="1:8" x14ac:dyDescent="0.2">
      <c r="A10494" s="132"/>
      <c r="B10494" s="133"/>
      <c r="C10494" s="92"/>
      <c r="D10494" s="134"/>
      <c r="E10494" s="132"/>
      <c r="F10494" s="135"/>
      <c r="G10494" s="135"/>
      <c r="H10494" s="136"/>
    </row>
    <row r="10495" spans="1:8" x14ac:dyDescent="0.2">
      <c r="A10495" s="132"/>
      <c r="B10495" s="133"/>
      <c r="C10495" s="92"/>
      <c r="D10495" s="134"/>
      <c r="E10495" s="132"/>
      <c r="F10495" s="135"/>
      <c r="G10495" s="135"/>
      <c r="H10495" s="136"/>
    </row>
    <row r="10496" spans="1:8" x14ac:dyDescent="0.2">
      <c r="A10496" s="132"/>
      <c r="B10496" s="133"/>
      <c r="C10496" s="92"/>
      <c r="D10496" s="134"/>
      <c r="E10496" s="132"/>
      <c r="F10496" s="135"/>
      <c r="G10496" s="135"/>
      <c r="H10496" s="136"/>
    </row>
    <row r="10497" spans="1:8" x14ac:dyDescent="0.2">
      <c r="A10497" s="132"/>
      <c r="B10497" s="133"/>
      <c r="C10497" s="92"/>
      <c r="D10497" s="134"/>
      <c r="E10497" s="132"/>
      <c r="F10497" s="135"/>
      <c r="G10497" s="135"/>
      <c r="H10497" s="136"/>
    </row>
    <row r="10498" spans="1:8" x14ac:dyDescent="0.2">
      <c r="A10498" s="132"/>
      <c r="B10498" s="133"/>
      <c r="C10498" s="92"/>
      <c r="D10498" s="134"/>
      <c r="E10498" s="132"/>
      <c r="F10498" s="135"/>
      <c r="G10498" s="135"/>
      <c r="H10498" s="136"/>
    </row>
    <row r="10499" spans="1:8" x14ac:dyDescent="0.2">
      <c r="A10499" s="132"/>
      <c r="B10499" s="133"/>
      <c r="C10499" s="92"/>
      <c r="D10499" s="134"/>
      <c r="E10499" s="132"/>
      <c r="F10499" s="135"/>
      <c r="G10499" s="135"/>
      <c r="H10499" s="136"/>
    </row>
    <row r="10500" spans="1:8" x14ac:dyDescent="0.2">
      <c r="A10500" s="132"/>
      <c r="B10500" s="133"/>
      <c r="C10500" s="92"/>
      <c r="D10500" s="134"/>
      <c r="E10500" s="132"/>
      <c r="F10500" s="135"/>
      <c r="G10500" s="135"/>
      <c r="H10500" s="136"/>
    </row>
    <row r="10501" spans="1:8" x14ac:dyDescent="0.2">
      <c r="A10501" s="132"/>
      <c r="B10501" s="133"/>
      <c r="C10501" s="92"/>
      <c r="D10501" s="134"/>
      <c r="E10501" s="132"/>
      <c r="F10501" s="135"/>
      <c r="G10501" s="135"/>
      <c r="H10501" s="136"/>
    </row>
    <row r="10502" spans="1:8" x14ac:dyDescent="0.2">
      <c r="A10502" s="132"/>
      <c r="B10502" s="133"/>
      <c r="C10502" s="92"/>
      <c r="D10502" s="134"/>
      <c r="E10502" s="132"/>
      <c r="F10502" s="135"/>
      <c r="G10502" s="135"/>
      <c r="H10502" s="136"/>
    </row>
    <row r="10503" spans="1:8" x14ac:dyDescent="0.2">
      <c r="A10503" s="132"/>
      <c r="B10503" s="133"/>
      <c r="C10503" s="92"/>
      <c r="D10503" s="134"/>
      <c r="E10503" s="132"/>
      <c r="F10503" s="135"/>
      <c r="G10503" s="135"/>
      <c r="H10503" s="136"/>
    </row>
    <row r="10504" spans="1:8" x14ac:dyDescent="0.2">
      <c r="A10504" s="132"/>
      <c r="B10504" s="133"/>
      <c r="C10504" s="92"/>
      <c r="D10504" s="134"/>
      <c r="E10504" s="132"/>
      <c r="F10504" s="135"/>
      <c r="G10504" s="135"/>
      <c r="H10504" s="136"/>
    </row>
    <row r="10505" spans="1:8" x14ac:dyDescent="0.2">
      <c r="A10505" s="132"/>
      <c r="B10505" s="133"/>
      <c r="C10505" s="92"/>
      <c r="D10505" s="134"/>
      <c r="E10505" s="132"/>
      <c r="F10505" s="135"/>
      <c r="G10505" s="135"/>
      <c r="H10505" s="136"/>
    </row>
    <row r="10506" spans="1:8" x14ac:dyDescent="0.2">
      <c r="A10506" s="132"/>
      <c r="B10506" s="133"/>
      <c r="C10506" s="92"/>
      <c r="D10506" s="134"/>
      <c r="E10506" s="132"/>
      <c r="F10506" s="135"/>
      <c r="G10506" s="135"/>
      <c r="H10506" s="136"/>
    </row>
    <row r="10507" spans="1:8" x14ac:dyDescent="0.2">
      <c r="A10507" s="132"/>
      <c r="B10507" s="133"/>
      <c r="C10507" s="92"/>
      <c r="D10507" s="134"/>
      <c r="E10507" s="132"/>
      <c r="F10507" s="135"/>
      <c r="G10507" s="135"/>
      <c r="H10507" s="136"/>
    </row>
    <row r="10508" spans="1:8" x14ac:dyDescent="0.2">
      <c r="A10508" s="132"/>
      <c r="B10508" s="133"/>
      <c r="C10508" s="92"/>
      <c r="D10508" s="134"/>
      <c r="E10508" s="132"/>
      <c r="F10508" s="135"/>
      <c r="G10508" s="135"/>
      <c r="H10508" s="136"/>
    </row>
    <row r="10509" spans="1:8" x14ac:dyDescent="0.2">
      <c r="A10509" s="132"/>
      <c r="B10509" s="133"/>
      <c r="C10509" s="92"/>
      <c r="D10509" s="134"/>
      <c r="E10509" s="132"/>
      <c r="F10509" s="135"/>
      <c r="G10509" s="135"/>
      <c r="H10509" s="136"/>
    </row>
    <row r="10510" spans="1:8" x14ac:dyDescent="0.2">
      <c r="A10510" s="132"/>
      <c r="B10510" s="133"/>
      <c r="C10510" s="92"/>
      <c r="D10510" s="134"/>
      <c r="E10510" s="132"/>
      <c r="F10510" s="135"/>
      <c r="G10510" s="135"/>
      <c r="H10510" s="136"/>
    </row>
    <row r="10511" spans="1:8" x14ac:dyDescent="0.2">
      <c r="A10511" s="132"/>
      <c r="B10511" s="133"/>
      <c r="C10511" s="92"/>
      <c r="D10511" s="134"/>
      <c r="E10511" s="132"/>
      <c r="F10511" s="135"/>
      <c r="G10511" s="135"/>
      <c r="H10511" s="136"/>
    </row>
    <row r="10512" spans="1:8" x14ac:dyDescent="0.2">
      <c r="A10512" s="132"/>
      <c r="B10512" s="133"/>
      <c r="C10512" s="92"/>
      <c r="D10512" s="134"/>
      <c r="E10512" s="132"/>
      <c r="F10512" s="135"/>
      <c r="G10512" s="135"/>
      <c r="H10512" s="136"/>
    </row>
    <row r="10513" spans="1:8" x14ac:dyDescent="0.2">
      <c r="A10513" s="132"/>
      <c r="B10513" s="133"/>
      <c r="C10513" s="92"/>
      <c r="D10513" s="134"/>
      <c r="E10513" s="132"/>
      <c r="F10513" s="135"/>
      <c r="G10513" s="135"/>
      <c r="H10513" s="136"/>
    </row>
    <row r="10514" spans="1:8" x14ac:dyDescent="0.2">
      <c r="A10514" s="132"/>
      <c r="B10514" s="133"/>
      <c r="C10514" s="92"/>
      <c r="D10514" s="134"/>
      <c r="E10514" s="132"/>
      <c r="F10514" s="135"/>
      <c r="G10514" s="135"/>
      <c r="H10514" s="136"/>
    </row>
    <row r="10515" spans="1:8" x14ac:dyDescent="0.2">
      <c r="A10515" s="132"/>
      <c r="B10515" s="133"/>
      <c r="C10515" s="92"/>
      <c r="D10515" s="134"/>
      <c r="E10515" s="132"/>
      <c r="F10515" s="135"/>
      <c r="G10515" s="135"/>
      <c r="H10515" s="136"/>
    </row>
    <row r="10516" spans="1:8" x14ac:dyDescent="0.2">
      <c r="A10516" s="132"/>
      <c r="B10516" s="133"/>
      <c r="C10516" s="92"/>
      <c r="D10516" s="134"/>
      <c r="E10516" s="132"/>
      <c r="F10516" s="135"/>
      <c r="G10516" s="135"/>
      <c r="H10516" s="136"/>
    </row>
    <row r="10517" spans="1:8" x14ac:dyDescent="0.2">
      <c r="A10517" s="132"/>
      <c r="B10517" s="133"/>
      <c r="C10517" s="92"/>
      <c r="D10517" s="134"/>
      <c r="E10517" s="132"/>
      <c r="F10517" s="135"/>
      <c r="G10517" s="135"/>
      <c r="H10517" s="136"/>
    </row>
    <row r="10518" spans="1:8" x14ac:dyDescent="0.2">
      <c r="A10518" s="132"/>
      <c r="B10518" s="133"/>
      <c r="C10518" s="92"/>
      <c r="D10518" s="134"/>
      <c r="E10518" s="132"/>
      <c r="F10518" s="135"/>
      <c r="G10518" s="135"/>
      <c r="H10518" s="136"/>
    </row>
    <row r="10519" spans="1:8" x14ac:dyDescent="0.2">
      <c r="A10519" s="132"/>
      <c r="B10519" s="133"/>
      <c r="C10519" s="92"/>
      <c r="D10519" s="134"/>
      <c r="E10519" s="132"/>
      <c r="F10519" s="135"/>
      <c r="G10519" s="135"/>
      <c r="H10519" s="136"/>
    </row>
    <row r="10520" spans="1:8" x14ac:dyDescent="0.2">
      <c r="A10520" s="132"/>
      <c r="B10520" s="133"/>
      <c r="C10520" s="92"/>
      <c r="D10520" s="134"/>
      <c r="E10520" s="132"/>
      <c r="F10520" s="135"/>
      <c r="G10520" s="135"/>
      <c r="H10520" s="136"/>
    </row>
    <row r="10521" spans="1:8" x14ac:dyDescent="0.2">
      <c r="A10521" s="132"/>
      <c r="B10521" s="133"/>
      <c r="C10521" s="92"/>
      <c r="D10521" s="134"/>
      <c r="E10521" s="132"/>
      <c r="F10521" s="135"/>
      <c r="G10521" s="135"/>
      <c r="H10521" s="136"/>
    </row>
    <row r="10522" spans="1:8" x14ac:dyDescent="0.2">
      <c r="A10522" s="132"/>
      <c r="B10522" s="133"/>
      <c r="C10522" s="92"/>
      <c r="D10522" s="134"/>
      <c r="E10522" s="132"/>
      <c r="F10522" s="135"/>
      <c r="G10522" s="135"/>
      <c r="H10522" s="136"/>
    </row>
    <row r="10523" spans="1:8" x14ac:dyDescent="0.2">
      <c r="A10523" s="132"/>
      <c r="B10523" s="133"/>
      <c r="C10523" s="92"/>
      <c r="D10523" s="134"/>
      <c r="E10523" s="132"/>
      <c r="F10523" s="135"/>
      <c r="G10523" s="135"/>
      <c r="H10523" s="136"/>
    </row>
    <row r="10524" spans="1:8" x14ac:dyDescent="0.2">
      <c r="A10524" s="132"/>
      <c r="B10524" s="133"/>
      <c r="C10524" s="92"/>
      <c r="D10524" s="134"/>
      <c r="E10524" s="132"/>
      <c r="F10524" s="135"/>
      <c r="G10524" s="135"/>
      <c r="H10524" s="136"/>
    </row>
    <row r="10525" spans="1:8" x14ac:dyDescent="0.2">
      <c r="A10525" s="132"/>
      <c r="B10525" s="133"/>
      <c r="C10525" s="92"/>
      <c r="D10525" s="134"/>
      <c r="E10525" s="132"/>
      <c r="F10525" s="135"/>
      <c r="G10525" s="135"/>
      <c r="H10525" s="136"/>
    </row>
    <row r="10526" spans="1:8" x14ac:dyDescent="0.2">
      <c r="A10526" s="132"/>
      <c r="B10526" s="133"/>
      <c r="C10526" s="92"/>
      <c r="D10526" s="134"/>
      <c r="E10526" s="132"/>
      <c r="F10526" s="135"/>
      <c r="G10526" s="135"/>
      <c r="H10526" s="136"/>
    </row>
    <row r="10527" spans="1:8" x14ac:dyDescent="0.2">
      <c r="A10527" s="132"/>
      <c r="B10527" s="133"/>
      <c r="C10527" s="92"/>
      <c r="D10527" s="134"/>
      <c r="E10527" s="132"/>
      <c r="F10527" s="135"/>
      <c r="G10527" s="135"/>
      <c r="H10527" s="136"/>
    </row>
    <row r="10528" spans="1:8" x14ac:dyDescent="0.2">
      <c r="A10528" s="132"/>
      <c r="B10528" s="133"/>
      <c r="C10528" s="92"/>
      <c r="D10528" s="134"/>
      <c r="E10528" s="132"/>
      <c r="F10528" s="135"/>
      <c r="G10528" s="135"/>
      <c r="H10528" s="136"/>
    </row>
    <row r="10529" spans="1:8" x14ac:dyDescent="0.2">
      <c r="A10529" s="132"/>
      <c r="B10529" s="133"/>
      <c r="C10529" s="92"/>
      <c r="D10529" s="134"/>
      <c r="E10529" s="132"/>
      <c r="F10529" s="135"/>
      <c r="G10529" s="135"/>
      <c r="H10529" s="136"/>
    </row>
    <row r="10530" spans="1:8" x14ac:dyDescent="0.2">
      <c r="A10530" s="132"/>
      <c r="B10530" s="133"/>
      <c r="C10530" s="92"/>
      <c r="D10530" s="134"/>
      <c r="E10530" s="132"/>
      <c r="F10530" s="135"/>
      <c r="G10530" s="135"/>
      <c r="H10530" s="136"/>
    </row>
    <row r="10531" spans="1:8" x14ac:dyDescent="0.2">
      <c r="A10531" s="132"/>
      <c r="B10531" s="133"/>
      <c r="C10531" s="92"/>
      <c r="D10531" s="134"/>
      <c r="E10531" s="132"/>
      <c r="F10531" s="135"/>
      <c r="G10531" s="135"/>
      <c r="H10531" s="136"/>
    </row>
    <row r="10532" spans="1:8" x14ac:dyDescent="0.2">
      <c r="A10532" s="132"/>
      <c r="B10532" s="133"/>
      <c r="C10532" s="92"/>
      <c r="D10532" s="134"/>
      <c r="E10532" s="132"/>
      <c r="F10532" s="135"/>
      <c r="G10532" s="135"/>
      <c r="H10532" s="136"/>
    </row>
    <row r="10533" spans="1:8" x14ac:dyDescent="0.2">
      <c r="A10533" s="132"/>
      <c r="B10533" s="133"/>
      <c r="C10533" s="92"/>
      <c r="D10533" s="134"/>
      <c r="E10533" s="132"/>
      <c r="F10533" s="135"/>
      <c r="G10533" s="135"/>
      <c r="H10533" s="136"/>
    </row>
    <row r="10534" spans="1:8" x14ac:dyDescent="0.2">
      <c r="A10534" s="132"/>
      <c r="B10534" s="133"/>
      <c r="C10534" s="92"/>
      <c r="D10534" s="134"/>
      <c r="E10534" s="132"/>
      <c r="F10534" s="135"/>
      <c r="G10534" s="135"/>
      <c r="H10534" s="136"/>
    </row>
    <row r="10535" spans="1:8" x14ac:dyDescent="0.2">
      <c r="A10535" s="132"/>
      <c r="B10535" s="133"/>
      <c r="C10535" s="92"/>
      <c r="D10535" s="134"/>
      <c r="E10535" s="132"/>
      <c r="F10535" s="135"/>
      <c r="G10535" s="135"/>
      <c r="H10535" s="136"/>
    </row>
    <row r="10536" spans="1:8" x14ac:dyDescent="0.2">
      <c r="A10536" s="132"/>
      <c r="B10536" s="133"/>
      <c r="C10536" s="92"/>
      <c r="D10536" s="134"/>
      <c r="E10536" s="132"/>
      <c r="F10536" s="135"/>
      <c r="G10536" s="135"/>
      <c r="H10536" s="136"/>
    </row>
    <row r="10537" spans="1:8" x14ac:dyDescent="0.2">
      <c r="A10537" s="132"/>
      <c r="B10537" s="133"/>
      <c r="C10537" s="92"/>
      <c r="D10537" s="134"/>
      <c r="E10537" s="132"/>
      <c r="F10537" s="135"/>
      <c r="G10537" s="135"/>
      <c r="H10537" s="136"/>
    </row>
    <row r="10538" spans="1:8" x14ac:dyDescent="0.2">
      <c r="A10538" s="132"/>
      <c r="B10538" s="133"/>
      <c r="C10538" s="92"/>
      <c r="D10538" s="134"/>
      <c r="E10538" s="132"/>
      <c r="F10538" s="135"/>
      <c r="G10538" s="135"/>
      <c r="H10538" s="136"/>
    </row>
    <row r="10539" spans="1:8" x14ac:dyDescent="0.2">
      <c r="A10539" s="132"/>
      <c r="B10539" s="133"/>
      <c r="C10539" s="92"/>
      <c r="D10539" s="134"/>
      <c r="E10539" s="132"/>
      <c r="F10539" s="135"/>
      <c r="G10539" s="135"/>
      <c r="H10539" s="136"/>
    </row>
    <row r="10540" spans="1:8" x14ac:dyDescent="0.2">
      <c r="A10540" s="132"/>
      <c r="B10540" s="133"/>
      <c r="C10540" s="92"/>
      <c r="D10540" s="134"/>
      <c r="E10540" s="132"/>
      <c r="F10540" s="135"/>
      <c r="G10540" s="135"/>
      <c r="H10540" s="136"/>
    </row>
    <row r="10541" spans="1:8" x14ac:dyDescent="0.2">
      <c r="A10541" s="132"/>
      <c r="B10541" s="133"/>
      <c r="C10541" s="92"/>
      <c r="D10541" s="134"/>
      <c r="E10541" s="132"/>
      <c r="F10541" s="135"/>
      <c r="G10541" s="135"/>
      <c r="H10541" s="136"/>
    </row>
    <row r="10542" spans="1:8" x14ac:dyDescent="0.2">
      <c r="A10542" s="132"/>
      <c r="B10542" s="133"/>
      <c r="C10542" s="92"/>
      <c r="D10542" s="134"/>
      <c r="E10542" s="132"/>
      <c r="F10542" s="135"/>
      <c r="G10542" s="135"/>
      <c r="H10542" s="136"/>
    </row>
    <row r="10543" spans="1:8" x14ac:dyDescent="0.2">
      <c r="A10543" s="132"/>
      <c r="B10543" s="133"/>
      <c r="C10543" s="92"/>
      <c r="D10543" s="134"/>
      <c r="E10543" s="132"/>
      <c r="F10543" s="135"/>
      <c r="G10543" s="135"/>
      <c r="H10543" s="136"/>
    </row>
    <row r="10544" spans="1:8" x14ac:dyDescent="0.2">
      <c r="A10544" s="132"/>
      <c r="B10544" s="133"/>
      <c r="C10544" s="92"/>
      <c r="D10544" s="134"/>
      <c r="E10544" s="132"/>
      <c r="F10544" s="135"/>
      <c r="G10544" s="135"/>
      <c r="H10544" s="136"/>
    </row>
    <row r="10545" spans="1:8" x14ac:dyDescent="0.2">
      <c r="A10545" s="132"/>
      <c r="B10545" s="133"/>
      <c r="C10545" s="92"/>
      <c r="D10545" s="134"/>
      <c r="E10545" s="132"/>
      <c r="F10545" s="135"/>
      <c r="G10545" s="135"/>
      <c r="H10545" s="136"/>
    </row>
    <row r="10546" spans="1:8" x14ac:dyDescent="0.2">
      <c r="A10546" s="132"/>
      <c r="B10546" s="133"/>
      <c r="C10546" s="92"/>
      <c r="D10546" s="134"/>
      <c r="E10546" s="132"/>
      <c r="F10546" s="135"/>
      <c r="G10546" s="135"/>
      <c r="H10546" s="136"/>
    </row>
    <row r="10547" spans="1:8" x14ac:dyDescent="0.2">
      <c r="A10547" s="132"/>
      <c r="B10547" s="133"/>
      <c r="C10547" s="92"/>
      <c r="D10547" s="134"/>
      <c r="E10547" s="132"/>
      <c r="F10547" s="135"/>
      <c r="G10547" s="135"/>
      <c r="H10547" s="136"/>
    </row>
    <row r="10548" spans="1:8" x14ac:dyDescent="0.2">
      <c r="A10548" s="132"/>
      <c r="B10548" s="133"/>
      <c r="C10548" s="92"/>
      <c r="D10548" s="134"/>
      <c r="E10548" s="132"/>
      <c r="F10548" s="135"/>
      <c r="G10548" s="135"/>
      <c r="H10548" s="136"/>
    </row>
    <row r="10549" spans="1:8" x14ac:dyDescent="0.2">
      <c r="A10549" s="132"/>
      <c r="B10549" s="133"/>
      <c r="C10549" s="92"/>
      <c r="D10549" s="134"/>
      <c r="E10549" s="132"/>
      <c r="F10549" s="135"/>
      <c r="G10549" s="135"/>
      <c r="H10549" s="136"/>
    </row>
    <row r="10550" spans="1:8" x14ac:dyDescent="0.2">
      <c r="A10550" s="132"/>
      <c r="B10550" s="133"/>
      <c r="C10550" s="92"/>
      <c r="D10550" s="134"/>
      <c r="E10550" s="132"/>
      <c r="F10550" s="135"/>
      <c r="G10550" s="135"/>
      <c r="H10550" s="136"/>
    </row>
    <row r="10551" spans="1:8" x14ac:dyDescent="0.2">
      <c r="A10551" s="132"/>
      <c r="B10551" s="133"/>
      <c r="C10551" s="92"/>
      <c r="D10551" s="134"/>
      <c r="E10551" s="132"/>
      <c r="F10551" s="135"/>
      <c r="G10551" s="135"/>
      <c r="H10551" s="136"/>
    </row>
    <row r="10552" spans="1:8" x14ac:dyDescent="0.2">
      <c r="A10552" s="132"/>
      <c r="B10552" s="133"/>
      <c r="C10552" s="92"/>
      <c r="D10552" s="134"/>
      <c r="E10552" s="132"/>
      <c r="F10552" s="135"/>
      <c r="G10552" s="135"/>
      <c r="H10552" s="136"/>
    </row>
    <row r="10553" spans="1:8" x14ac:dyDescent="0.2">
      <c r="A10553" s="132"/>
      <c r="B10553" s="133"/>
      <c r="C10553" s="92"/>
      <c r="D10553" s="134"/>
      <c r="E10553" s="132"/>
      <c r="F10553" s="135"/>
      <c r="G10553" s="135"/>
      <c r="H10553" s="136"/>
    </row>
    <row r="10554" spans="1:8" x14ac:dyDescent="0.2">
      <c r="A10554" s="132"/>
      <c r="B10554" s="133"/>
      <c r="C10554" s="92"/>
      <c r="D10554" s="134"/>
      <c r="E10554" s="132"/>
      <c r="F10554" s="135"/>
      <c r="G10554" s="135"/>
      <c r="H10554" s="136"/>
    </row>
    <row r="10555" spans="1:8" x14ac:dyDescent="0.2">
      <c r="A10555" s="132"/>
      <c r="B10555" s="133"/>
      <c r="C10555" s="92"/>
      <c r="D10555" s="134"/>
      <c r="E10555" s="132"/>
      <c r="F10555" s="135"/>
      <c r="G10555" s="135"/>
      <c r="H10555" s="136"/>
    </row>
    <row r="10556" spans="1:8" x14ac:dyDescent="0.2">
      <c r="A10556" s="132"/>
      <c r="B10556" s="133"/>
      <c r="C10556" s="92"/>
      <c r="D10556" s="134"/>
      <c r="E10556" s="132"/>
      <c r="F10556" s="135"/>
      <c r="G10556" s="135"/>
      <c r="H10556" s="136"/>
    </row>
    <row r="10557" spans="1:8" x14ac:dyDescent="0.2">
      <c r="A10557" s="132"/>
      <c r="B10557" s="133"/>
      <c r="C10557" s="92"/>
      <c r="D10557" s="134"/>
      <c r="E10557" s="132"/>
      <c r="F10557" s="135"/>
      <c r="G10557" s="135"/>
      <c r="H10557" s="136"/>
    </row>
    <row r="10558" spans="1:8" x14ac:dyDescent="0.2">
      <c r="A10558" s="132"/>
      <c r="B10558" s="133"/>
      <c r="C10558" s="92"/>
      <c r="D10558" s="134"/>
      <c r="E10558" s="132"/>
      <c r="F10558" s="135"/>
      <c r="G10558" s="135"/>
      <c r="H10558" s="136"/>
    </row>
    <row r="10559" spans="1:8" x14ac:dyDescent="0.2">
      <c r="A10559" s="132"/>
      <c r="B10559" s="133"/>
      <c r="C10559" s="92"/>
      <c r="D10559" s="134"/>
      <c r="E10559" s="132"/>
      <c r="F10559" s="135"/>
      <c r="G10559" s="135"/>
      <c r="H10559" s="136"/>
    </row>
    <row r="10560" spans="1:8" x14ac:dyDescent="0.2">
      <c r="A10560" s="132"/>
      <c r="B10560" s="133"/>
      <c r="C10560" s="92"/>
      <c r="D10560" s="134"/>
      <c r="E10560" s="132"/>
      <c r="F10560" s="135"/>
      <c r="G10560" s="135"/>
      <c r="H10560" s="136"/>
    </row>
    <row r="10561" spans="1:8" x14ac:dyDescent="0.2">
      <c r="A10561" s="132"/>
      <c r="B10561" s="133"/>
      <c r="C10561" s="92"/>
      <c r="D10561" s="134"/>
      <c r="E10561" s="132"/>
      <c r="F10561" s="135"/>
      <c r="G10561" s="135"/>
      <c r="H10561" s="136"/>
    </row>
    <row r="10562" spans="1:8" x14ac:dyDescent="0.2">
      <c r="A10562" s="132"/>
      <c r="B10562" s="133"/>
      <c r="C10562" s="92"/>
      <c r="D10562" s="134"/>
      <c r="E10562" s="132"/>
      <c r="F10562" s="135"/>
      <c r="G10562" s="135"/>
      <c r="H10562" s="136"/>
    </row>
    <row r="10563" spans="1:8" x14ac:dyDescent="0.2">
      <c r="A10563" s="132"/>
      <c r="B10563" s="133"/>
      <c r="C10563" s="92"/>
      <c r="D10563" s="134"/>
      <c r="E10563" s="132"/>
      <c r="F10563" s="135"/>
      <c r="G10563" s="135"/>
      <c r="H10563" s="136"/>
    </row>
    <row r="10564" spans="1:8" x14ac:dyDescent="0.2">
      <c r="A10564" s="132"/>
      <c r="B10564" s="133"/>
      <c r="C10564" s="92"/>
      <c r="D10564" s="134"/>
      <c r="E10564" s="132"/>
      <c r="F10564" s="135"/>
      <c r="G10564" s="135"/>
      <c r="H10564" s="136"/>
    </row>
    <row r="10565" spans="1:8" x14ac:dyDescent="0.2">
      <c r="A10565" s="132"/>
      <c r="B10565" s="133"/>
      <c r="C10565" s="92"/>
      <c r="D10565" s="134"/>
      <c r="E10565" s="132"/>
      <c r="F10565" s="135"/>
      <c r="G10565" s="135"/>
      <c r="H10565" s="136"/>
    </row>
    <row r="10566" spans="1:8" x14ac:dyDescent="0.2">
      <c r="A10566" s="132"/>
      <c r="B10566" s="133"/>
      <c r="C10566" s="92"/>
      <c r="D10566" s="134"/>
      <c r="E10566" s="132"/>
      <c r="F10566" s="135"/>
      <c r="G10566" s="135"/>
      <c r="H10566" s="136"/>
    </row>
    <row r="10567" spans="1:8" x14ac:dyDescent="0.2">
      <c r="A10567" s="132"/>
      <c r="B10567" s="133"/>
      <c r="C10567" s="92"/>
      <c r="D10567" s="134"/>
      <c r="E10567" s="132"/>
      <c r="F10567" s="135"/>
      <c r="G10567" s="135"/>
      <c r="H10567" s="136"/>
    </row>
    <row r="10568" spans="1:8" x14ac:dyDescent="0.2">
      <c r="A10568" s="132"/>
      <c r="B10568" s="133"/>
      <c r="C10568" s="92"/>
      <c r="D10568" s="134"/>
      <c r="E10568" s="132"/>
      <c r="F10568" s="135"/>
      <c r="G10568" s="135"/>
      <c r="H10568" s="136"/>
    </row>
    <row r="10569" spans="1:8" x14ac:dyDescent="0.2">
      <c r="A10569" s="132"/>
      <c r="B10569" s="133"/>
      <c r="C10569" s="92"/>
      <c r="D10569" s="134"/>
      <c r="E10569" s="132"/>
      <c r="F10569" s="135"/>
      <c r="G10569" s="135"/>
      <c r="H10569" s="136"/>
    </row>
    <row r="10570" spans="1:8" x14ac:dyDescent="0.2">
      <c r="A10570" s="132"/>
      <c r="B10570" s="133"/>
      <c r="C10570" s="92"/>
      <c r="D10570" s="134"/>
      <c r="E10570" s="132"/>
      <c r="F10570" s="135"/>
      <c r="G10570" s="135"/>
      <c r="H10570" s="136"/>
    </row>
    <row r="10571" spans="1:8" x14ac:dyDescent="0.2">
      <c r="A10571" s="132"/>
      <c r="B10571" s="133"/>
      <c r="C10571" s="92"/>
      <c r="D10571" s="134"/>
      <c r="E10571" s="132"/>
      <c r="F10571" s="135"/>
      <c r="G10571" s="135"/>
      <c r="H10571" s="136"/>
    </row>
    <row r="10572" spans="1:8" x14ac:dyDescent="0.2">
      <c r="A10572" s="132"/>
      <c r="B10572" s="133"/>
      <c r="C10572" s="92"/>
      <c r="D10572" s="134"/>
      <c r="E10572" s="132"/>
      <c r="F10572" s="135"/>
      <c r="G10572" s="135"/>
      <c r="H10572" s="136"/>
    </row>
    <row r="10573" spans="1:8" x14ac:dyDescent="0.2">
      <c r="A10573" s="132"/>
      <c r="B10573" s="133"/>
      <c r="C10573" s="92"/>
      <c r="D10573" s="134"/>
      <c r="E10573" s="132"/>
      <c r="F10573" s="135"/>
      <c r="G10573" s="135"/>
      <c r="H10573" s="136"/>
    </row>
    <row r="10574" spans="1:8" x14ac:dyDescent="0.2">
      <c r="A10574" s="132"/>
      <c r="B10574" s="133"/>
      <c r="C10574" s="92"/>
      <c r="D10574" s="134"/>
      <c r="E10574" s="132"/>
      <c r="F10574" s="135"/>
      <c r="G10574" s="135"/>
      <c r="H10574" s="136"/>
    </row>
    <row r="10575" spans="1:8" x14ac:dyDescent="0.2">
      <c r="A10575" s="132"/>
      <c r="B10575" s="133"/>
      <c r="C10575" s="92"/>
      <c r="D10575" s="134"/>
      <c r="E10575" s="132"/>
      <c r="F10575" s="135"/>
      <c r="G10575" s="135"/>
      <c r="H10575" s="136"/>
    </row>
    <row r="10576" spans="1:8" x14ac:dyDescent="0.2">
      <c r="A10576" s="132"/>
      <c r="B10576" s="133"/>
      <c r="C10576" s="92"/>
      <c r="D10576" s="134"/>
      <c r="E10576" s="132"/>
      <c r="F10576" s="135"/>
      <c r="G10576" s="135"/>
      <c r="H10576" s="136"/>
    </row>
    <row r="10577" spans="1:8" x14ac:dyDescent="0.2">
      <c r="A10577" s="132"/>
      <c r="B10577" s="133"/>
      <c r="C10577" s="92"/>
      <c r="D10577" s="134"/>
      <c r="E10577" s="132"/>
      <c r="F10577" s="135"/>
      <c r="G10577" s="135"/>
      <c r="H10577" s="136"/>
    </row>
    <row r="10578" spans="1:8" x14ac:dyDescent="0.2">
      <c r="A10578" s="132"/>
      <c r="B10578" s="133"/>
      <c r="C10578" s="92"/>
      <c r="D10578" s="134"/>
      <c r="E10578" s="132"/>
      <c r="F10578" s="135"/>
      <c r="G10578" s="135"/>
      <c r="H10578" s="136"/>
    </row>
    <row r="10579" spans="1:8" x14ac:dyDescent="0.2">
      <c r="A10579" s="132"/>
      <c r="B10579" s="133"/>
      <c r="C10579" s="92"/>
      <c r="D10579" s="134"/>
      <c r="E10579" s="132"/>
      <c r="F10579" s="135"/>
      <c r="G10579" s="135"/>
      <c r="H10579" s="136"/>
    </row>
    <row r="10580" spans="1:8" x14ac:dyDescent="0.2">
      <c r="A10580" s="132"/>
      <c r="B10580" s="133"/>
      <c r="C10580" s="92"/>
      <c r="D10580" s="134"/>
      <c r="E10580" s="132"/>
      <c r="F10580" s="135"/>
      <c r="G10580" s="135"/>
      <c r="H10580" s="136"/>
    </row>
    <row r="10581" spans="1:8" x14ac:dyDescent="0.2">
      <c r="A10581" s="132"/>
      <c r="B10581" s="133"/>
      <c r="C10581" s="92"/>
      <c r="D10581" s="134"/>
      <c r="E10581" s="132"/>
      <c r="F10581" s="135"/>
      <c r="G10581" s="135"/>
      <c r="H10581" s="136"/>
    </row>
    <row r="10582" spans="1:8" x14ac:dyDescent="0.2">
      <c r="A10582" s="132"/>
      <c r="B10582" s="133"/>
      <c r="C10582" s="92"/>
      <c r="D10582" s="134"/>
      <c r="E10582" s="132"/>
      <c r="F10582" s="135"/>
      <c r="G10582" s="135"/>
      <c r="H10582" s="136"/>
    </row>
    <row r="10583" spans="1:8" x14ac:dyDescent="0.2">
      <c r="A10583" s="132"/>
      <c r="B10583" s="133"/>
      <c r="C10583" s="92"/>
      <c r="D10583" s="134"/>
      <c r="E10583" s="132"/>
      <c r="F10583" s="135"/>
      <c r="G10583" s="135"/>
      <c r="H10583" s="136"/>
    </row>
    <row r="10584" spans="1:8" x14ac:dyDescent="0.2">
      <c r="A10584" s="132"/>
      <c r="B10584" s="133"/>
      <c r="C10584" s="92"/>
      <c r="D10584" s="134"/>
      <c r="E10584" s="132"/>
      <c r="F10584" s="135"/>
      <c r="G10584" s="135"/>
      <c r="H10584" s="136"/>
    </row>
    <row r="10585" spans="1:8" x14ac:dyDescent="0.2">
      <c r="A10585" s="132"/>
      <c r="B10585" s="133"/>
      <c r="C10585" s="92"/>
      <c r="D10585" s="134"/>
      <c r="E10585" s="132"/>
      <c r="F10585" s="135"/>
      <c r="G10585" s="135"/>
      <c r="H10585" s="136"/>
    </row>
    <row r="10586" spans="1:8" x14ac:dyDescent="0.2">
      <c r="A10586" s="132"/>
      <c r="B10586" s="133"/>
      <c r="C10586" s="92"/>
      <c r="D10586" s="134"/>
      <c r="E10586" s="132"/>
      <c r="F10586" s="135"/>
      <c r="G10586" s="135"/>
      <c r="H10586" s="136"/>
    </row>
    <row r="10587" spans="1:8" x14ac:dyDescent="0.2">
      <c r="A10587" s="132"/>
      <c r="B10587" s="133"/>
      <c r="C10587" s="92"/>
      <c r="D10587" s="134"/>
      <c r="E10587" s="132"/>
      <c r="F10587" s="135"/>
      <c r="G10587" s="135"/>
      <c r="H10587" s="136"/>
    </row>
    <row r="10588" spans="1:8" x14ac:dyDescent="0.2">
      <c r="A10588" s="132"/>
      <c r="B10588" s="133"/>
      <c r="C10588" s="92"/>
      <c r="D10588" s="134"/>
      <c r="E10588" s="132"/>
      <c r="F10588" s="135"/>
      <c r="G10588" s="135"/>
      <c r="H10588" s="136"/>
    </row>
    <row r="10589" spans="1:8" x14ac:dyDescent="0.2">
      <c r="A10589" s="132"/>
      <c r="B10589" s="133"/>
      <c r="C10589" s="92"/>
      <c r="D10589" s="134"/>
      <c r="E10589" s="132"/>
      <c r="F10589" s="135"/>
      <c r="G10589" s="135"/>
      <c r="H10589" s="136"/>
    </row>
    <row r="10590" spans="1:8" x14ac:dyDescent="0.2">
      <c r="A10590" s="132"/>
      <c r="B10590" s="133"/>
      <c r="C10590" s="92"/>
      <c r="D10590" s="134"/>
      <c r="E10590" s="132"/>
      <c r="F10590" s="135"/>
      <c r="G10590" s="135"/>
      <c r="H10590" s="136"/>
    </row>
    <row r="10591" spans="1:8" x14ac:dyDescent="0.2">
      <c r="A10591" s="132"/>
      <c r="B10591" s="133"/>
      <c r="C10591" s="92"/>
      <c r="D10591" s="134"/>
      <c r="E10591" s="132"/>
      <c r="F10591" s="135"/>
      <c r="G10591" s="135"/>
      <c r="H10591" s="136"/>
    </row>
    <row r="10592" spans="1:8" x14ac:dyDescent="0.2">
      <c r="A10592" s="132"/>
      <c r="B10592" s="133"/>
      <c r="C10592" s="92"/>
      <c r="D10592" s="134"/>
      <c r="E10592" s="132"/>
      <c r="F10592" s="135"/>
      <c r="G10592" s="135"/>
      <c r="H10592" s="136"/>
    </row>
    <row r="10593" spans="1:8" x14ac:dyDescent="0.2">
      <c r="A10593" s="132"/>
      <c r="B10593" s="133"/>
      <c r="C10593" s="92"/>
      <c r="D10593" s="134"/>
      <c r="E10593" s="132"/>
      <c r="F10593" s="135"/>
      <c r="G10593" s="135"/>
      <c r="H10593" s="136"/>
    </row>
    <row r="10594" spans="1:8" x14ac:dyDescent="0.2">
      <c r="A10594" s="132"/>
      <c r="B10594" s="133"/>
      <c r="C10594" s="92"/>
      <c r="D10594" s="134"/>
      <c r="E10594" s="132"/>
      <c r="F10594" s="135"/>
      <c r="G10594" s="135"/>
      <c r="H10594" s="136"/>
    </row>
    <row r="10595" spans="1:8" x14ac:dyDescent="0.2">
      <c r="A10595" s="132"/>
      <c r="B10595" s="133"/>
      <c r="C10595" s="92"/>
      <c r="D10595" s="134"/>
      <c r="E10595" s="132"/>
      <c r="F10595" s="135"/>
      <c r="G10595" s="135"/>
      <c r="H10595" s="136"/>
    </row>
    <row r="10596" spans="1:8" x14ac:dyDescent="0.2">
      <c r="A10596" s="132"/>
      <c r="B10596" s="133"/>
      <c r="C10596" s="92"/>
      <c r="D10596" s="134"/>
      <c r="E10596" s="132"/>
      <c r="F10596" s="135"/>
      <c r="G10596" s="135"/>
      <c r="H10596" s="136"/>
    </row>
    <row r="10597" spans="1:8" x14ac:dyDescent="0.2">
      <c r="A10597" s="132"/>
      <c r="B10597" s="133"/>
      <c r="C10597" s="92"/>
      <c r="D10597" s="134"/>
      <c r="E10597" s="132"/>
      <c r="F10597" s="135"/>
      <c r="G10597" s="135"/>
      <c r="H10597" s="136"/>
    </row>
    <row r="10598" spans="1:8" x14ac:dyDescent="0.2">
      <c r="A10598" s="132"/>
      <c r="B10598" s="133"/>
      <c r="C10598" s="92"/>
      <c r="D10598" s="134"/>
      <c r="E10598" s="132"/>
      <c r="F10598" s="135"/>
      <c r="G10598" s="135"/>
      <c r="H10598" s="136"/>
    </row>
    <row r="10599" spans="1:8" x14ac:dyDescent="0.2">
      <c r="A10599" s="132"/>
      <c r="B10599" s="133"/>
      <c r="C10599" s="92"/>
      <c r="D10599" s="134"/>
      <c r="E10599" s="132"/>
      <c r="F10599" s="135"/>
      <c r="G10599" s="135"/>
      <c r="H10599" s="136"/>
    </row>
    <row r="10600" spans="1:8" x14ac:dyDescent="0.2">
      <c r="A10600" s="132"/>
      <c r="B10600" s="133"/>
      <c r="C10600" s="92"/>
      <c r="D10600" s="134"/>
      <c r="E10600" s="132"/>
      <c r="F10600" s="135"/>
      <c r="G10600" s="135"/>
      <c r="H10600" s="136"/>
    </row>
    <row r="10601" spans="1:8" x14ac:dyDescent="0.2">
      <c r="A10601" s="132"/>
      <c r="B10601" s="133"/>
      <c r="C10601" s="92"/>
      <c r="D10601" s="134"/>
      <c r="E10601" s="132"/>
      <c r="F10601" s="135"/>
      <c r="G10601" s="135"/>
      <c r="H10601" s="136"/>
    </row>
    <row r="10602" spans="1:8" x14ac:dyDescent="0.2">
      <c r="A10602" s="132"/>
      <c r="B10602" s="133"/>
      <c r="C10602" s="92"/>
      <c r="D10602" s="134"/>
      <c r="E10602" s="132"/>
      <c r="F10602" s="135"/>
      <c r="G10602" s="135"/>
      <c r="H10602" s="136"/>
    </row>
    <row r="10603" spans="1:8" x14ac:dyDescent="0.2">
      <c r="A10603" s="132"/>
      <c r="B10603" s="133"/>
      <c r="C10603" s="92"/>
      <c r="D10603" s="134"/>
      <c r="E10603" s="132"/>
      <c r="F10603" s="135"/>
      <c r="G10603" s="135"/>
      <c r="H10603" s="136"/>
    </row>
    <row r="10604" spans="1:8" x14ac:dyDescent="0.2">
      <c r="A10604" s="132"/>
      <c r="B10604" s="133"/>
      <c r="C10604" s="92"/>
      <c r="D10604" s="134"/>
      <c r="E10604" s="132"/>
      <c r="F10604" s="135"/>
      <c r="G10604" s="135"/>
      <c r="H10604" s="136"/>
    </row>
    <row r="10605" spans="1:8" x14ac:dyDescent="0.2">
      <c r="A10605" s="132"/>
      <c r="B10605" s="133"/>
      <c r="C10605" s="92"/>
      <c r="D10605" s="134"/>
      <c r="E10605" s="132"/>
      <c r="F10605" s="135"/>
      <c r="G10605" s="135"/>
      <c r="H10605" s="136"/>
    </row>
    <row r="10606" spans="1:8" x14ac:dyDescent="0.2">
      <c r="A10606" s="132"/>
      <c r="B10606" s="133"/>
      <c r="C10606" s="92"/>
      <c r="D10606" s="134"/>
      <c r="E10606" s="132"/>
      <c r="F10606" s="135"/>
      <c r="G10606" s="135"/>
      <c r="H10606" s="136"/>
    </row>
    <row r="10607" spans="1:8" x14ac:dyDescent="0.2">
      <c r="A10607" s="132"/>
      <c r="B10607" s="133"/>
      <c r="C10607" s="92"/>
      <c r="D10607" s="134"/>
      <c r="E10607" s="132"/>
      <c r="F10607" s="135"/>
      <c r="G10607" s="135"/>
      <c r="H10607" s="136"/>
    </row>
    <row r="10608" spans="1:8" x14ac:dyDescent="0.2">
      <c r="A10608" s="132"/>
      <c r="B10608" s="133"/>
      <c r="C10608" s="92"/>
      <c r="D10608" s="134"/>
      <c r="E10608" s="132"/>
      <c r="F10608" s="135"/>
      <c r="G10608" s="135"/>
      <c r="H10608" s="136"/>
    </row>
    <row r="10609" spans="1:8" x14ac:dyDescent="0.2">
      <c r="A10609" s="132"/>
      <c r="B10609" s="133"/>
      <c r="C10609" s="92"/>
      <c r="D10609" s="134"/>
      <c r="E10609" s="132"/>
      <c r="F10609" s="135"/>
      <c r="G10609" s="135"/>
      <c r="H10609" s="136"/>
    </row>
    <row r="10610" spans="1:8" x14ac:dyDescent="0.2">
      <c r="A10610" s="132"/>
      <c r="B10610" s="133"/>
      <c r="C10610" s="92"/>
      <c r="D10610" s="134"/>
      <c r="E10610" s="132"/>
      <c r="F10610" s="135"/>
      <c r="G10610" s="135"/>
      <c r="H10610" s="136"/>
    </row>
    <row r="10611" spans="1:8" x14ac:dyDescent="0.2">
      <c r="A10611" s="132"/>
      <c r="B10611" s="133"/>
      <c r="C10611" s="92"/>
      <c r="D10611" s="134"/>
      <c r="E10611" s="132"/>
      <c r="F10611" s="135"/>
      <c r="G10611" s="135"/>
      <c r="H10611" s="136"/>
    </row>
    <row r="10612" spans="1:8" x14ac:dyDescent="0.2">
      <c r="A10612" s="132"/>
      <c r="B10612" s="133"/>
      <c r="C10612" s="92"/>
      <c r="D10612" s="134"/>
      <c r="E10612" s="132"/>
      <c r="F10612" s="135"/>
      <c r="G10612" s="135"/>
      <c r="H10612" s="136"/>
    </row>
    <row r="10613" spans="1:8" x14ac:dyDescent="0.2">
      <c r="A10613" s="132"/>
      <c r="B10613" s="133"/>
      <c r="C10613" s="92"/>
      <c r="D10613" s="134"/>
      <c r="E10613" s="132"/>
      <c r="F10613" s="135"/>
      <c r="G10613" s="135"/>
      <c r="H10613" s="136"/>
    </row>
    <row r="10614" spans="1:8" x14ac:dyDescent="0.2">
      <c r="A10614" s="132"/>
      <c r="B10614" s="133"/>
      <c r="C10614" s="92"/>
      <c r="D10614" s="134"/>
      <c r="E10614" s="132"/>
      <c r="F10614" s="135"/>
      <c r="G10614" s="135"/>
      <c r="H10614" s="136"/>
    </row>
    <row r="10615" spans="1:8" x14ac:dyDescent="0.2">
      <c r="A10615" s="132"/>
      <c r="B10615" s="133"/>
      <c r="C10615" s="92"/>
      <c r="D10615" s="134"/>
      <c r="E10615" s="132"/>
      <c r="F10615" s="135"/>
      <c r="G10615" s="135"/>
      <c r="H10615" s="136"/>
    </row>
    <row r="10616" spans="1:8" x14ac:dyDescent="0.2">
      <c r="A10616" s="132"/>
      <c r="B10616" s="133"/>
      <c r="C10616" s="92"/>
      <c r="D10616" s="134"/>
      <c r="E10616" s="132"/>
      <c r="F10616" s="135"/>
      <c r="G10616" s="135"/>
      <c r="H10616" s="136"/>
    </row>
    <row r="10617" spans="1:8" x14ac:dyDescent="0.2">
      <c r="A10617" s="132"/>
      <c r="B10617" s="133"/>
      <c r="C10617" s="92"/>
      <c r="D10617" s="134"/>
      <c r="E10617" s="132"/>
      <c r="F10617" s="135"/>
      <c r="G10617" s="135"/>
      <c r="H10617" s="136"/>
    </row>
    <row r="10618" spans="1:8" x14ac:dyDescent="0.2">
      <c r="A10618" s="132"/>
      <c r="B10618" s="133"/>
      <c r="C10618" s="92"/>
      <c r="D10618" s="134"/>
      <c r="E10618" s="132"/>
      <c r="F10618" s="135"/>
      <c r="G10618" s="135"/>
      <c r="H10618" s="136"/>
    </row>
    <row r="10619" spans="1:8" x14ac:dyDescent="0.2">
      <c r="A10619" s="132"/>
      <c r="B10619" s="133"/>
      <c r="C10619" s="92"/>
      <c r="D10619" s="134"/>
      <c r="E10619" s="132"/>
      <c r="F10619" s="135"/>
      <c r="G10619" s="135"/>
      <c r="H10619" s="136"/>
    </row>
    <row r="10620" spans="1:8" x14ac:dyDescent="0.2">
      <c r="A10620" s="132"/>
      <c r="B10620" s="133"/>
      <c r="C10620" s="92"/>
      <c r="D10620" s="134"/>
      <c r="E10620" s="132"/>
      <c r="F10620" s="135"/>
      <c r="G10620" s="135"/>
      <c r="H10620" s="136"/>
    </row>
    <row r="10621" spans="1:8" x14ac:dyDescent="0.2">
      <c r="A10621" s="132"/>
      <c r="B10621" s="133"/>
      <c r="C10621" s="92"/>
      <c r="D10621" s="134"/>
      <c r="E10621" s="132"/>
      <c r="F10621" s="135"/>
      <c r="G10621" s="135"/>
      <c r="H10621" s="136"/>
    </row>
    <row r="10622" spans="1:8" x14ac:dyDescent="0.2">
      <c r="A10622" s="132"/>
      <c r="B10622" s="133"/>
      <c r="C10622" s="92"/>
      <c r="D10622" s="134"/>
      <c r="E10622" s="132"/>
      <c r="F10622" s="135"/>
      <c r="G10622" s="135"/>
      <c r="H10622" s="136"/>
    </row>
    <row r="10623" spans="1:8" x14ac:dyDescent="0.2">
      <c r="A10623" s="132"/>
      <c r="B10623" s="133"/>
      <c r="C10623" s="92"/>
      <c r="D10623" s="134"/>
      <c r="E10623" s="132"/>
      <c r="F10623" s="135"/>
      <c r="G10623" s="135"/>
      <c r="H10623" s="136"/>
    </row>
    <row r="10624" spans="1:8" x14ac:dyDescent="0.2">
      <c r="A10624" s="132"/>
      <c r="B10624" s="133"/>
      <c r="C10624" s="92"/>
      <c r="D10624" s="134"/>
      <c r="E10624" s="132"/>
      <c r="F10624" s="135"/>
      <c r="G10624" s="135"/>
      <c r="H10624" s="136"/>
    </row>
    <row r="10625" spans="1:8" x14ac:dyDescent="0.2">
      <c r="A10625" s="132"/>
      <c r="B10625" s="133"/>
      <c r="C10625" s="92"/>
      <c r="D10625" s="134"/>
      <c r="E10625" s="132"/>
      <c r="F10625" s="135"/>
      <c r="G10625" s="135"/>
      <c r="H10625" s="136"/>
    </row>
    <row r="10626" spans="1:8" x14ac:dyDescent="0.2">
      <c r="A10626" s="132"/>
      <c r="B10626" s="133"/>
      <c r="C10626" s="92"/>
      <c r="D10626" s="134"/>
      <c r="E10626" s="132"/>
      <c r="F10626" s="135"/>
      <c r="G10626" s="135"/>
      <c r="H10626" s="136"/>
    </row>
    <row r="10627" spans="1:8" x14ac:dyDescent="0.2">
      <c r="A10627" s="132"/>
      <c r="B10627" s="133"/>
      <c r="C10627" s="92"/>
      <c r="D10627" s="134"/>
      <c r="E10627" s="132"/>
      <c r="F10627" s="135"/>
      <c r="G10627" s="135"/>
      <c r="H10627" s="136"/>
    </row>
    <row r="10628" spans="1:8" x14ac:dyDescent="0.2">
      <c r="A10628" s="132"/>
      <c r="B10628" s="133"/>
      <c r="C10628" s="92"/>
      <c r="D10628" s="134"/>
      <c r="E10628" s="132"/>
      <c r="F10628" s="135"/>
      <c r="G10628" s="135"/>
      <c r="H10628" s="136"/>
    </row>
    <row r="10629" spans="1:8" x14ac:dyDescent="0.2">
      <c r="A10629" s="132"/>
      <c r="B10629" s="133"/>
      <c r="C10629" s="92"/>
      <c r="D10629" s="134"/>
      <c r="E10629" s="132"/>
      <c r="F10629" s="135"/>
      <c r="G10629" s="135"/>
      <c r="H10629" s="136"/>
    </row>
    <row r="10630" spans="1:8" x14ac:dyDescent="0.2">
      <c r="A10630" s="132"/>
      <c r="B10630" s="133"/>
      <c r="C10630" s="92"/>
      <c r="D10630" s="134"/>
      <c r="E10630" s="132"/>
      <c r="F10630" s="135"/>
      <c r="G10630" s="135"/>
      <c r="H10630" s="136"/>
    </row>
    <row r="10631" spans="1:8" x14ac:dyDescent="0.2">
      <c r="A10631" s="132"/>
      <c r="B10631" s="133"/>
      <c r="C10631" s="92"/>
      <c r="D10631" s="134"/>
      <c r="E10631" s="132"/>
      <c r="F10631" s="135"/>
      <c r="G10631" s="135"/>
      <c r="H10631" s="136"/>
    </row>
    <row r="10632" spans="1:8" x14ac:dyDescent="0.2">
      <c r="A10632" s="132"/>
      <c r="B10632" s="133"/>
      <c r="C10632" s="92"/>
      <c r="D10632" s="134"/>
      <c r="E10632" s="132"/>
      <c r="F10632" s="135"/>
      <c r="G10632" s="135"/>
      <c r="H10632" s="136"/>
    </row>
    <row r="10633" spans="1:8" x14ac:dyDescent="0.2">
      <c r="A10633" s="132"/>
      <c r="B10633" s="133"/>
      <c r="C10633" s="92"/>
      <c r="D10633" s="134"/>
      <c r="E10633" s="132"/>
      <c r="F10633" s="135"/>
      <c r="G10633" s="135"/>
      <c r="H10633" s="136"/>
    </row>
    <row r="10634" spans="1:8" x14ac:dyDescent="0.2">
      <c r="A10634" s="132"/>
      <c r="B10634" s="133"/>
      <c r="C10634" s="92"/>
      <c r="D10634" s="134"/>
      <c r="E10634" s="132"/>
      <c r="F10634" s="135"/>
      <c r="G10634" s="135"/>
      <c r="H10634" s="136"/>
    </row>
    <row r="10635" spans="1:8" x14ac:dyDescent="0.2">
      <c r="A10635" s="132"/>
      <c r="B10635" s="133"/>
      <c r="C10635" s="92"/>
      <c r="D10635" s="134"/>
      <c r="E10635" s="132"/>
      <c r="F10635" s="135"/>
      <c r="G10635" s="135"/>
      <c r="H10635" s="136"/>
    </row>
    <row r="10636" spans="1:8" x14ac:dyDescent="0.2">
      <c r="A10636" s="132"/>
      <c r="B10636" s="133"/>
      <c r="C10636" s="92"/>
      <c r="D10636" s="134"/>
      <c r="E10636" s="132"/>
      <c r="F10636" s="135"/>
      <c r="G10636" s="135"/>
      <c r="H10636" s="136"/>
    </row>
    <row r="10637" spans="1:8" x14ac:dyDescent="0.2">
      <c r="A10637" s="132"/>
      <c r="B10637" s="133"/>
      <c r="C10637" s="92"/>
      <c r="D10637" s="134"/>
      <c r="E10637" s="132"/>
      <c r="F10637" s="135"/>
      <c r="G10637" s="135"/>
      <c r="H10637" s="136"/>
    </row>
    <row r="10638" spans="1:8" x14ac:dyDescent="0.2">
      <c r="A10638" s="132"/>
      <c r="B10638" s="133"/>
      <c r="C10638" s="92"/>
      <c r="D10638" s="134"/>
      <c r="E10638" s="132"/>
      <c r="F10638" s="135"/>
      <c r="G10638" s="135"/>
      <c r="H10638" s="136"/>
    </row>
    <row r="10639" spans="1:8" x14ac:dyDescent="0.2">
      <c r="A10639" s="132"/>
      <c r="B10639" s="133"/>
      <c r="C10639" s="92"/>
      <c r="D10639" s="134"/>
      <c r="E10639" s="132"/>
      <c r="F10639" s="135"/>
      <c r="G10639" s="135"/>
      <c r="H10639" s="136"/>
    </row>
    <row r="10640" spans="1:8" x14ac:dyDescent="0.2">
      <c r="A10640" s="132"/>
      <c r="B10640" s="133"/>
      <c r="C10640" s="92"/>
      <c r="D10640" s="134"/>
      <c r="E10640" s="132"/>
      <c r="F10640" s="135"/>
      <c r="G10640" s="135"/>
      <c r="H10640" s="136"/>
    </row>
    <row r="10641" spans="1:8" x14ac:dyDescent="0.2">
      <c r="A10641" s="132"/>
      <c r="B10641" s="133"/>
      <c r="C10641" s="92"/>
      <c r="D10641" s="134"/>
      <c r="E10641" s="132"/>
      <c r="F10641" s="135"/>
      <c r="G10641" s="135"/>
      <c r="H10641" s="136"/>
    </row>
    <row r="10642" spans="1:8" x14ac:dyDescent="0.2">
      <c r="A10642" s="132"/>
      <c r="B10642" s="133"/>
      <c r="C10642" s="92"/>
      <c r="D10642" s="134"/>
      <c r="E10642" s="132"/>
      <c r="F10642" s="135"/>
      <c r="G10642" s="135"/>
      <c r="H10642" s="136"/>
    </row>
    <row r="10643" spans="1:8" x14ac:dyDescent="0.2">
      <c r="A10643" s="132"/>
      <c r="B10643" s="133"/>
      <c r="C10643" s="92"/>
      <c r="D10643" s="134"/>
      <c r="E10643" s="132"/>
      <c r="F10643" s="135"/>
      <c r="G10643" s="135"/>
      <c r="H10643" s="136"/>
    </row>
    <row r="10644" spans="1:8" x14ac:dyDescent="0.2">
      <c r="A10644" s="132"/>
      <c r="B10644" s="133"/>
      <c r="C10644" s="92"/>
      <c r="D10644" s="134"/>
      <c r="E10644" s="132"/>
      <c r="F10644" s="135"/>
      <c r="G10644" s="135"/>
      <c r="H10644" s="136"/>
    </row>
    <row r="10645" spans="1:8" x14ac:dyDescent="0.2">
      <c r="A10645" s="132"/>
      <c r="B10645" s="133"/>
      <c r="C10645" s="92"/>
      <c r="D10645" s="134"/>
      <c r="E10645" s="132"/>
      <c r="F10645" s="135"/>
      <c r="G10645" s="135"/>
      <c r="H10645" s="136"/>
    </row>
    <row r="10646" spans="1:8" x14ac:dyDescent="0.2">
      <c r="A10646" s="132"/>
      <c r="B10646" s="133"/>
      <c r="C10646" s="92"/>
      <c r="D10646" s="134"/>
      <c r="E10646" s="132"/>
      <c r="F10646" s="135"/>
      <c r="G10646" s="135"/>
      <c r="H10646" s="136"/>
    </row>
    <row r="10647" spans="1:8" x14ac:dyDescent="0.2">
      <c r="A10647" s="132"/>
      <c r="B10647" s="133"/>
      <c r="C10647" s="92"/>
      <c r="D10647" s="134"/>
      <c r="E10647" s="132"/>
      <c r="F10647" s="135"/>
      <c r="G10647" s="135"/>
      <c r="H10647" s="136"/>
    </row>
    <row r="10648" spans="1:8" x14ac:dyDescent="0.2">
      <c r="A10648" s="132"/>
      <c r="B10648" s="133"/>
      <c r="C10648" s="92"/>
      <c r="D10648" s="134"/>
      <c r="E10648" s="132"/>
      <c r="F10648" s="135"/>
      <c r="G10648" s="135"/>
      <c r="H10648" s="136"/>
    </row>
    <row r="10649" spans="1:8" x14ac:dyDescent="0.2">
      <c r="A10649" s="132"/>
      <c r="B10649" s="133"/>
      <c r="C10649" s="92"/>
      <c r="D10649" s="134"/>
      <c r="E10649" s="132"/>
      <c r="F10649" s="135"/>
      <c r="G10649" s="135"/>
      <c r="H10649" s="136"/>
    </row>
    <row r="10650" spans="1:8" x14ac:dyDescent="0.2">
      <c r="A10650" s="132"/>
      <c r="B10650" s="133"/>
      <c r="C10650" s="92"/>
      <c r="D10650" s="134"/>
      <c r="E10650" s="132"/>
      <c r="F10650" s="135"/>
      <c r="G10650" s="135"/>
      <c r="H10650" s="136"/>
    </row>
    <row r="10651" spans="1:8" x14ac:dyDescent="0.2">
      <c r="A10651" s="132"/>
      <c r="B10651" s="133"/>
      <c r="C10651" s="92"/>
      <c r="D10651" s="134"/>
      <c r="E10651" s="132"/>
      <c r="F10651" s="135"/>
      <c r="G10651" s="135"/>
      <c r="H10651" s="136"/>
    </row>
    <row r="10652" spans="1:8" x14ac:dyDescent="0.2">
      <c r="A10652" s="132"/>
      <c r="B10652" s="133"/>
      <c r="C10652" s="92"/>
      <c r="D10652" s="134"/>
      <c r="E10652" s="132"/>
      <c r="F10652" s="135"/>
      <c r="G10652" s="135"/>
      <c r="H10652" s="136"/>
    </row>
    <row r="10653" spans="1:8" x14ac:dyDescent="0.2">
      <c r="A10653" s="132"/>
      <c r="B10653" s="133"/>
      <c r="C10653" s="92"/>
      <c r="D10653" s="134"/>
      <c r="E10653" s="132"/>
      <c r="F10653" s="135"/>
      <c r="G10653" s="135"/>
      <c r="H10653" s="136"/>
    </row>
    <row r="10654" spans="1:8" x14ac:dyDescent="0.2">
      <c r="A10654" s="132"/>
      <c r="B10654" s="133"/>
      <c r="C10654" s="92"/>
      <c r="D10654" s="134"/>
      <c r="E10654" s="132"/>
      <c r="F10654" s="135"/>
      <c r="G10654" s="135"/>
      <c r="H10654" s="136"/>
    </row>
    <row r="10655" spans="1:8" x14ac:dyDescent="0.2">
      <c r="A10655" s="132"/>
      <c r="B10655" s="133"/>
      <c r="C10655" s="92"/>
      <c r="D10655" s="134"/>
      <c r="E10655" s="132"/>
      <c r="F10655" s="135"/>
      <c r="G10655" s="135"/>
      <c r="H10655" s="136"/>
    </row>
    <row r="10656" spans="1:8" x14ac:dyDescent="0.2">
      <c r="A10656" s="132"/>
      <c r="B10656" s="133"/>
      <c r="C10656" s="92"/>
      <c r="D10656" s="134"/>
      <c r="E10656" s="132"/>
      <c r="F10656" s="135"/>
      <c r="G10656" s="135"/>
      <c r="H10656" s="136"/>
    </row>
    <row r="10657" spans="1:8" x14ac:dyDescent="0.2">
      <c r="A10657" s="132"/>
      <c r="B10657" s="133"/>
      <c r="C10657" s="92"/>
      <c r="D10657" s="134"/>
      <c r="E10657" s="132"/>
      <c r="F10657" s="135"/>
      <c r="G10657" s="135"/>
      <c r="H10657" s="136"/>
    </row>
    <row r="10658" spans="1:8" x14ac:dyDescent="0.2">
      <c r="A10658" s="132"/>
      <c r="B10658" s="133"/>
      <c r="C10658" s="92"/>
      <c r="D10658" s="134"/>
      <c r="E10658" s="132"/>
      <c r="F10658" s="135"/>
      <c r="G10658" s="135"/>
      <c r="H10658" s="136"/>
    </row>
    <row r="10659" spans="1:8" x14ac:dyDescent="0.2">
      <c r="A10659" s="132"/>
      <c r="B10659" s="133"/>
      <c r="C10659" s="92"/>
      <c r="D10659" s="134"/>
      <c r="E10659" s="132"/>
      <c r="F10659" s="135"/>
      <c r="G10659" s="135"/>
      <c r="H10659" s="136"/>
    </row>
    <row r="10660" spans="1:8" x14ac:dyDescent="0.2">
      <c r="A10660" s="132"/>
      <c r="B10660" s="133"/>
      <c r="C10660" s="92"/>
      <c r="D10660" s="134"/>
      <c r="E10660" s="132"/>
      <c r="F10660" s="135"/>
      <c r="G10660" s="135"/>
      <c r="H10660" s="136"/>
    </row>
    <row r="10661" spans="1:8" x14ac:dyDescent="0.2">
      <c r="A10661" s="132"/>
      <c r="B10661" s="133"/>
      <c r="C10661" s="92"/>
      <c r="D10661" s="134"/>
      <c r="E10661" s="132"/>
      <c r="F10661" s="135"/>
      <c r="G10661" s="135"/>
      <c r="H10661" s="136"/>
    </row>
    <row r="10662" spans="1:8" x14ac:dyDescent="0.2">
      <c r="A10662" s="132"/>
      <c r="B10662" s="133"/>
      <c r="C10662" s="92"/>
      <c r="D10662" s="134"/>
      <c r="E10662" s="132"/>
      <c r="F10662" s="135"/>
      <c r="G10662" s="135"/>
      <c r="H10662" s="136"/>
    </row>
    <row r="10663" spans="1:8" x14ac:dyDescent="0.2">
      <c r="A10663" s="132"/>
      <c r="B10663" s="133"/>
      <c r="C10663" s="92"/>
      <c r="D10663" s="134"/>
      <c r="E10663" s="132"/>
      <c r="F10663" s="135"/>
      <c r="G10663" s="135"/>
      <c r="H10663" s="136"/>
    </row>
    <row r="10664" spans="1:8" x14ac:dyDescent="0.2">
      <c r="A10664" s="132"/>
      <c r="B10664" s="133"/>
      <c r="C10664" s="92"/>
      <c r="D10664" s="134"/>
      <c r="E10664" s="132"/>
      <c r="F10664" s="135"/>
      <c r="G10664" s="135"/>
      <c r="H10664" s="136"/>
    </row>
    <row r="10665" spans="1:8" x14ac:dyDescent="0.2">
      <c r="A10665" s="132"/>
      <c r="B10665" s="133"/>
      <c r="C10665" s="92"/>
      <c r="D10665" s="134"/>
      <c r="E10665" s="132"/>
      <c r="F10665" s="135"/>
      <c r="G10665" s="135"/>
      <c r="H10665" s="136"/>
    </row>
    <row r="10666" spans="1:8" x14ac:dyDescent="0.2">
      <c r="A10666" s="132"/>
      <c r="B10666" s="133"/>
      <c r="C10666" s="92"/>
      <c r="D10666" s="134"/>
      <c r="E10666" s="132"/>
      <c r="F10666" s="135"/>
      <c r="G10666" s="135"/>
      <c r="H10666" s="136"/>
    </row>
    <row r="10667" spans="1:8" x14ac:dyDescent="0.2">
      <c r="A10667" s="132"/>
      <c r="B10667" s="133"/>
      <c r="C10667" s="92"/>
      <c r="D10667" s="134"/>
      <c r="E10667" s="132"/>
      <c r="F10667" s="135"/>
      <c r="G10667" s="135"/>
      <c r="H10667" s="136"/>
    </row>
    <row r="10668" spans="1:8" x14ac:dyDescent="0.2">
      <c r="A10668" s="132"/>
      <c r="B10668" s="133"/>
      <c r="C10668" s="92"/>
      <c r="D10668" s="134"/>
      <c r="E10668" s="132"/>
      <c r="F10668" s="135"/>
      <c r="G10668" s="135"/>
      <c r="H10668" s="136"/>
    </row>
    <row r="10669" spans="1:8" x14ac:dyDescent="0.2">
      <c r="A10669" s="132"/>
      <c r="B10669" s="133"/>
      <c r="C10669" s="92"/>
      <c r="D10669" s="134"/>
      <c r="E10669" s="132"/>
      <c r="F10669" s="135"/>
      <c r="G10669" s="135"/>
      <c r="H10669" s="136"/>
    </row>
    <row r="10670" spans="1:8" x14ac:dyDescent="0.2">
      <c r="A10670" s="132"/>
      <c r="B10670" s="133"/>
      <c r="C10670" s="92"/>
      <c r="D10670" s="134"/>
      <c r="E10670" s="132"/>
      <c r="F10670" s="135"/>
      <c r="G10670" s="135"/>
      <c r="H10670" s="136"/>
    </row>
    <row r="10671" spans="1:8" x14ac:dyDescent="0.2">
      <c r="A10671" s="132"/>
      <c r="B10671" s="133"/>
      <c r="C10671" s="92"/>
      <c r="D10671" s="134"/>
      <c r="E10671" s="132"/>
      <c r="F10671" s="135"/>
      <c r="G10671" s="135"/>
      <c r="H10671" s="136"/>
    </row>
    <row r="10672" spans="1:8" x14ac:dyDescent="0.2">
      <c r="A10672" s="132"/>
      <c r="B10672" s="133"/>
      <c r="C10672" s="92"/>
      <c r="D10672" s="134"/>
      <c r="E10672" s="132"/>
      <c r="F10672" s="135"/>
      <c r="G10672" s="135"/>
      <c r="H10672" s="136"/>
    </row>
    <row r="10673" spans="1:8" x14ac:dyDescent="0.2">
      <c r="A10673" s="132"/>
      <c r="B10673" s="133"/>
      <c r="C10673" s="92"/>
      <c r="D10673" s="134"/>
      <c r="E10673" s="132"/>
      <c r="F10673" s="135"/>
      <c r="G10673" s="135"/>
      <c r="H10673" s="136"/>
    </row>
    <row r="10674" spans="1:8" x14ac:dyDescent="0.2">
      <c r="A10674" s="132"/>
      <c r="B10674" s="133"/>
      <c r="C10674" s="92"/>
      <c r="D10674" s="134"/>
      <c r="E10674" s="132"/>
      <c r="F10674" s="135"/>
      <c r="G10674" s="135"/>
      <c r="H10674" s="136"/>
    </row>
    <row r="10675" spans="1:8" x14ac:dyDescent="0.2">
      <c r="A10675" s="132"/>
      <c r="B10675" s="133"/>
      <c r="C10675" s="92"/>
      <c r="D10675" s="134"/>
      <c r="E10675" s="132"/>
      <c r="F10675" s="135"/>
      <c r="G10675" s="135"/>
      <c r="H10675" s="136"/>
    </row>
    <row r="10676" spans="1:8" x14ac:dyDescent="0.2">
      <c r="A10676" s="132"/>
      <c r="B10676" s="133"/>
      <c r="C10676" s="92"/>
      <c r="D10676" s="134"/>
      <c r="E10676" s="132"/>
      <c r="F10676" s="135"/>
      <c r="G10676" s="135"/>
      <c r="H10676" s="136"/>
    </row>
    <row r="10677" spans="1:8" x14ac:dyDescent="0.2">
      <c r="A10677" s="132"/>
      <c r="B10677" s="133"/>
      <c r="C10677" s="92"/>
      <c r="D10677" s="134"/>
      <c r="E10677" s="132"/>
      <c r="F10677" s="135"/>
      <c r="G10677" s="135"/>
      <c r="H10677" s="136"/>
    </row>
    <row r="10678" spans="1:8" x14ac:dyDescent="0.2">
      <c r="A10678" s="132"/>
      <c r="B10678" s="133"/>
      <c r="C10678" s="92"/>
      <c r="D10678" s="134"/>
      <c r="E10678" s="132"/>
      <c r="F10678" s="135"/>
      <c r="G10678" s="135"/>
      <c r="H10678" s="136"/>
    </row>
    <row r="10679" spans="1:8" x14ac:dyDescent="0.2">
      <c r="A10679" s="132"/>
      <c r="B10679" s="133"/>
      <c r="C10679" s="92"/>
      <c r="D10679" s="134"/>
      <c r="E10679" s="132"/>
      <c r="F10679" s="135"/>
      <c r="G10679" s="135"/>
      <c r="H10679" s="136"/>
    </row>
    <row r="10680" spans="1:8" x14ac:dyDescent="0.2">
      <c r="A10680" s="132"/>
      <c r="B10680" s="133"/>
      <c r="C10680" s="92"/>
      <c r="D10680" s="134"/>
      <c r="E10680" s="132"/>
      <c r="F10680" s="135"/>
      <c r="G10680" s="135"/>
      <c r="H10680" s="136"/>
    </row>
    <row r="10681" spans="1:8" x14ac:dyDescent="0.2">
      <c r="A10681" s="132"/>
      <c r="B10681" s="133"/>
      <c r="C10681" s="92"/>
      <c r="D10681" s="134"/>
      <c r="E10681" s="132"/>
      <c r="F10681" s="135"/>
      <c r="G10681" s="135"/>
      <c r="H10681" s="136"/>
    </row>
    <row r="10682" spans="1:8" x14ac:dyDescent="0.2">
      <c r="A10682" s="132"/>
      <c r="B10682" s="133"/>
      <c r="C10682" s="92"/>
      <c r="D10682" s="134"/>
      <c r="E10682" s="132"/>
      <c r="F10682" s="135"/>
      <c r="G10682" s="135"/>
      <c r="H10682" s="136"/>
    </row>
    <row r="10683" spans="1:8" x14ac:dyDescent="0.2">
      <c r="A10683" s="132"/>
      <c r="B10683" s="133"/>
      <c r="C10683" s="92"/>
      <c r="D10683" s="134"/>
      <c r="E10683" s="132"/>
      <c r="F10683" s="135"/>
      <c r="G10683" s="135"/>
      <c r="H10683" s="136"/>
    </row>
    <row r="10684" spans="1:8" x14ac:dyDescent="0.2">
      <c r="A10684" s="132"/>
      <c r="B10684" s="133"/>
      <c r="C10684" s="92"/>
      <c r="D10684" s="134"/>
      <c r="E10684" s="132"/>
      <c r="F10684" s="135"/>
      <c r="G10684" s="135"/>
      <c r="H10684" s="136"/>
    </row>
    <row r="10685" spans="1:8" x14ac:dyDescent="0.2">
      <c r="A10685" s="132"/>
      <c r="B10685" s="133"/>
      <c r="C10685" s="92"/>
      <c r="D10685" s="134"/>
      <c r="E10685" s="132"/>
      <c r="F10685" s="135"/>
      <c r="G10685" s="135"/>
      <c r="H10685" s="136"/>
    </row>
    <row r="10686" spans="1:8" x14ac:dyDescent="0.2">
      <c r="A10686" s="132"/>
      <c r="B10686" s="133"/>
      <c r="C10686" s="92"/>
      <c r="D10686" s="134"/>
      <c r="E10686" s="132"/>
      <c r="F10686" s="135"/>
      <c r="G10686" s="135"/>
      <c r="H10686" s="136"/>
    </row>
    <row r="10687" spans="1:8" x14ac:dyDescent="0.2">
      <c r="A10687" s="132"/>
      <c r="B10687" s="133"/>
      <c r="C10687" s="92"/>
      <c r="D10687" s="134"/>
      <c r="E10687" s="132"/>
      <c r="F10687" s="135"/>
      <c r="G10687" s="135"/>
      <c r="H10687" s="136"/>
    </row>
    <row r="10688" spans="1:8" x14ac:dyDescent="0.2">
      <c r="A10688" s="132"/>
      <c r="B10688" s="133"/>
      <c r="C10688" s="92"/>
      <c r="D10688" s="134"/>
      <c r="E10688" s="132"/>
      <c r="F10688" s="135"/>
      <c r="G10688" s="135"/>
      <c r="H10688" s="136"/>
    </row>
    <row r="10689" spans="1:8" x14ac:dyDescent="0.2">
      <c r="A10689" s="132"/>
      <c r="B10689" s="133"/>
      <c r="C10689" s="92"/>
      <c r="D10689" s="134"/>
      <c r="E10689" s="132"/>
      <c r="F10689" s="135"/>
      <c r="G10689" s="135"/>
      <c r="H10689" s="136"/>
    </row>
    <row r="10690" spans="1:8" x14ac:dyDescent="0.2">
      <c r="A10690" s="132"/>
      <c r="B10690" s="133"/>
      <c r="C10690" s="92"/>
      <c r="D10690" s="134"/>
      <c r="E10690" s="132"/>
      <c r="F10690" s="135"/>
      <c r="G10690" s="135"/>
      <c r="H10690" s="136"/>
    </row>
    <row r="10691" spans="1:8" x14ac:dyDescent="0.2">
      <c r="A10691" s="132"/>
      <c r="B10691" s="133"/>
      <c r="C10691" s="92"/>
      <c r="D10691" s="134"/>
      <c r="E10691" s="132"/>
      <c r="F10691" s="135"/>
      <c r="G10691" s="135"/>
      <c r="H10691" s="136"/>
    </row>
    <row r="10692" spans="1:8" x14ac:dyDescent="0.2">
      <c r="A10692" s="132"/>
      <c r="B10692" s="133"/>
      <c r="C10692" s="92"/>
      <c r="D10692" s="134"/>
      <c r="E10692" s="132"/>
      <c r="F10692" s="135"/>
      <c r="G10692" s="135"/>
      <c r="H10692" s="136"/>
    </row>
    <row r="10693" spans="1:8" x14ac:dyDescent="0.2">
      <c r="A10693" s="132"/>
      <c r="B10693" s="133"/>
      <c r="C10693" s="92"/>
      <c r="D10693" s="134"/>
      <c r="E10693" s="132"/>
      <c r="F10693" s="135"/>
      <c r="G10693" s="135"/>
      <c r="H10693" s="136"/>
    </row>
    <row r="10694" spans="1:8" x14ac:dyDescent="0.2">
      <c r="A10694" s="132"/>
      <c r="B10694" s="133"/>
      <c r="C10694" s="92"/>
      <c r="D10694" s="134"/>
      <c r="E10694" s="132"/>
      <c r="F10694" s="135"/>
      <c r="G10694" s="135"/>
      <c r="H10694" s="136"/>
    </row>
    <row r="10695" spans="1:8" x14ac:dyDescent="0.2">
      <c r="A10695" s="132"/>
      <c r="B10695" s="133"/>
      <c r="C10695" s="92"/>
      <c r="D10695" s="134"/>
      <c r="E10695" s="132"/>
      <c r="F10695" s="135"/>
      <c r="G10695" s="135"/>
      <c r="H10695" s="136"/>
    </row>
    <row r="10696" spans="1:8" x14ac:dyDescent="0.2">
      <c r="A10696" s="132"/>
      <c r="B10696" s="133"/>
      <c r="C10696" s="92"/>
      <c r="D10696" s="134"/>
      <c r="E10696" s="132"/>
      <c r="F10696" s="135"/>
      <c r="G10696" s="135"/>
      <c r="H10696" s="136"/>
    </row>
    <row r="10697" spans="1:8" x14ac:dyDescent="0.2">
      <c r="A10697" s="132"/>
      <c r="B10697" s="133"/>
      <c r="C10697" s="92"/>
      <c r="D10697" s="134"/>
      <c r="E10697" s="132"/>
      <c r="F10697" s="135"/>
      <c r="G10697" s="135"/>
      <c r="H10697" s="136"/>
    </row>
    <row r="10698" spans="1:8" x14ac:dyDescent="0.2">
      <c r="A10698" s="132"/>
      <c r="B10698" s="133"/>
      <c r="C10698" s="92"/>
      <c r="D10698" s="134"/>
      <c r="E10698" s="132"/>
      <c r="F10698" s="135"/>
      <c r="G10698" s="135"/>
      <c r="H10698" s="136"/>
    </row>
    <row r="10699" spans="1:8" x14ac:dyDescent="0.2">
      <c r="A10699" s="132"/>
      <c r="B10699" s="133"/>
      <c r="C10699" s="92"/>
      <c r="D10699" s="134"/>
      <c r="E10699" s="132"/>
      <c r="F10699" s="135"/>
      <c r="G10699" s="135"/>
      <c r="H10699" s="136"/>
    </row>
    <row r="10700" spans="1:8" x14ac:dyDescent="0.2">
      <c r="A10700" s="132"/>
      <c r="B10700" s="133"/>
      <c r="C10700" s="92"/>
      <c r="D10700" s="134"/>
      <c r="E10700" s="132"/>
      <c r="F10700" s="135"/>
      <c r="G10700" s="135"/>
      <c r="H10700" s="136"/>
    </row>
    <row r="10701" spans="1:8" x14ac:dyDescent="0.2">
      <c r="A10701" s="132"/>
      <c r="B10701" s="133"/>
      <c r="C10701" s="92"/>
      <c r="D10701" s="134"/>
      <c r="E10701" s="132"/>
      <c r="F10701" s="135"/>
      <c r="G10701" s="135"/>
      <c r="H10701" s="136"/>
    </row>
    <row r="10702" spans="1:8" x14ac:dyDescent="0.2">
      <c r="A10702" s="132"/>
      <c r="B10702" s="133"/>
      <c r="C10702" s="92"/>
      <c r="D10702" s="134"/>
      <c r="E10702" s="132"/>
      <c r="F10702" s="135"/>
      <c r="G10702" s="135"/>
      <c r="H10702" s="136"/>
    </row>
    <row r="10703" spans="1:8" x14ac:dyDescent="0.2">
      <c r="A10703" s="132"/>
      <c r="B10703" s="133"/>
      <c r="C10703" s="92"/>
      <c r="D10703" s="134"/>
      <c r="E10703" s="132"/>
      <c r="F10703" s="135"/>
      <c r="G10703" s="135"/>
      <c r="H10703" s="136"/>
    </row>
    <row r="10704" spans="1:8" x14ac:dyDescent="0.2">
      <c r="A10704" s="132"/>
      <c r="B10704" s="133"/>
      <c r="C10704" s="92"/>
      <c r="D10704" s="134"/>
      <c r="E10704" s="132"/>
      <c r="F10704" s="135"/>
      <c r="G10704" s="135"/>
      <c r="H10704" s="136"/>
    </row>
    <row r="10705" spans="1:8" x14ac:dyDescent="0.2">
      <c r="A10705" s="132"/>
      <c r="B10705" s="133"/>
      <c r="C10705" s="92"/>
      <c r="D10705" s="134"/>
      <c r="E10705" s="132"/>
      <c r="F10705" s="135"/>
      <c r="G10705" s="135"/>
      <c r="H10705" s="136"/>
    </row>
    <row r="10706" spans="1:8" x14ac:dyDescent="0.2">
      <c r="A10706" s="132"/>
      <c r="B10706" s="133"/>
      <c r="C10706" s="92"/>
      <c r="D10706" s="134"/>
      <c r="E10706" s="132"/>
      <c r="F10706" s="135"/>
      <c r="G10706" s="135"/>
      <c r="H10706" s="136"/>
    </row>
    <row r="10707" spans="1:8" x14ac:dyDescent="0.2">
      <c r="A10707" s="132"/>
      <c r="B10707" s="133"/>
      <c r="C10707" s="92"/>
      <c r="D10707" s="134"/>
      <c r="E10707" s="132"/>
      <c r="F10707" s="135"/>
      <c r="G10707" s="135"/>
      <c r="H10707" s="136"/>
    </row>
    <row r="10708" spans="1:8" x14ac:dyDescent="0.2">
      <c r="A10708" s="132"/>
      <c r="B10708" s="133"/>
      <c r="C10708" s="92"/>
      <c r="D10708" s="134"/>
      <c r="E10708" s="132"/>
      <c r="F10708" s="135"/>
      <c r="G10708" s="135"/>
      <c r="H10708" s="136"/>
    </row>
    <row r="10709" spans="1:8" x14ac:dyDescent="0.2">
      <c r="A10709" s="132"/>
      <c r="B10709" s="133"/>
      <c r="C10709" s="92"/>
      <c r="D10709" s="134"/>
      <c r="E10709" s="132"/>
      <c r="F10709" s="135"/>
      <c r="G10709" s="135"/>
      <c r="H10709" s="136"/>
    </row>
    <row r="10710" spans="1:8" x14ac:dyDescent="0.2">
      <c r="A10710" s="132"/>
      <c r="B10710" s="133"/>
      <c r="C10710" s="92"/>
      <c r="D10710" s="134"/>
      <c r="E10710" s="132"/>
      <c r="F10710" s="135"/>
      <c r="G10710" s="135"/>
      <c r="H10710" s="136"/>
    </row>
    <row r="10711" spans="1:8" x14ac:dyDescent="0.2">
      <c r="A10711" s="132"/>
      <c r="B10711" s="133"/>
      <c r="C10711" s="92"/>
      <c r="D10711" s="134"/>
      <c r="E10711" s="132"/>
      <c r="F10711" s="135"/>
      <c r="G10711" s="135"/>
      <c r="H10711" s="136"/>
    </row>
    <row r="10712" spans="1:8" x14ac:dyDescent="0.2">
      <c r="A10712" s="132"/>
      <c r="B10712" s="133"/>
      <c r="C10712" s="92"/>
      <c r="D10712" s="134"/>
      <c r="E10712" s="132"/>
      <c r="F10712" s="135"/>
      <c r="G10712" s="135"/>
      <c r="H10712" s="136"/>
    </row>
    <row r="10713" spans="1:8" x14ac:dyDescent="0.2">
      <c r="A10713" s="132"/>
      <c r="B10713" s="133"/>
      <c r="C10713" s="92"/>
      <c r="D10713" s="134"/>
      <c r="E10713" s="132"/>
      <c r="F10713" s="135"/>
      <c r="G10713" s="135"/>
      <c r="H10713" s="136"/>
    </row>
    <row r="10714" spans="1:8" x14ac:dyDescent="0.2">
      <c r="A10714" s="132"/>
      <c r="B10714" s="133"/>
      <c r="C10714" s="92"/>
      <c r="D10714" s="134"/>
      <c r="E10714" s="132"/>
      <c r="F10714" s="135"/>
      <c r="G10714" s="135"/>
      <c r="H10714" s="136"/>
    </row>
    <row r="10715" spans="1:8" x14ac:dyDescent="0.2">
      <c r="A10715" s="132"/>
      <c r="B10715" s="133"/>
      <c r="C10715" s="92"/>
      <c r="D10715" s="134"/>
      <c r="E10715" s="132"/>
      <c r="F10715" s="135"/>
      <c r="G10715" s="135"/>
      <c r="H10715" s="136"/>
    </row>
    <row r="10716" spans="1:8" x14ac:dyDescent="0.2">
      <c r="A10716" s="132"/>
      <c r="B10716" s="133"/>
      <c r="C10716" s="92"/>
      <c r="D10716" s="134"/>
      <c r="E10716" s="132"/>
      <c r="F10716" s="135"/>
      <c r="G10716" s="135"/>
      <c r="H10716" s="136"/>
    </row>
    <row r="10717" spans="1:8" x14ac:dyDescent="0.2">
      <c r="A10717" s="132"/>
      <c r="B10717" s="133"/>
      <c r="C10717" s="92"/>
      <c r="D10717" s="134"/>
      <c r="E10717" s="132"/>
      <c r="F10717" s="135"/>
      <c r="G10717" s="135"/>
      <c r="H10717" s="136"/>
    </row>
    <row r="10718" spans="1:8" x14ac:dyDescent="0.2">
      <c r="A10718" s="132"/>
      <c r="B10718" s="133"/>
      <c r="C10718" s="92"/>
      <c r="D10718" s="134"/>
      <c r="E10718" s="132"/>
      <c r="F10718" s="135"/>
      <c r="G10718" s="135"/>
      <c r="H10718" s="136"/>
    </row>
    <row r="10719" spans="1:8" x14ac:dyDescent="0.2">
      <c r="A10719" s="132"/>
      <c r="B10719" s="133"/>
      <c r="C10719" s="92"/>
      <c r="D10719" s="134"/>
      <c r="E10719" s="132"/>
      <c r="F10719" s="135"/>
      <c r="G10719" s="135"/>
      <c r="H10719" s="136"/>
    </row>
    <row r="10720" spans="1:8" x14ac:dyDescent="0.2">
      <c r="A10720" s="132"/>
      <c r="B10720" s="133"/>
      <c r="C10720" s="92"/>
      <c r="D10720" s="134"/>
      <c r="E10720" s="132"/>
      <c r="F10720" s="135"/>
      <c r="G10720" s="135"/>
      <c r="H10720" s="136"/>
    </row>
    <row r="10721" spans="1:8" x14ac:dyDescent="0.2">
      <c r="A10721" s="132"/>
      <c r="B10721" s="133"/>
      <c r="C10721" s="92"/>
      <c r="D10721" s="134"/>
      <c r="E10721" s="132"/>
      <c r="F10721" s="135"/>
      <c r="G10721" s="135"/>
      <c r="H10721" s="136"/>
    </row>
    <row r="10722" spans="1:8" x14ac:dyDescent="0.2">
      <c r="A10722" s="132"/>
      <c r="B10722" s="133"/>
      <c r="C10722" s="92"/>
      <c r="D10722" s="134"/>
      <c r="E10722" s="132"/>
      <c r="F10722" s="135"/>
      <c r="G10722" s="135"/>
      <c r="H10722" s="136"/>
    </row>
    <row r="10723" spans="1:8" x14ac:dyDescent="0.2">
      <c r="A10723" s="132"/>
      <c r="B10723" s="133"/>
      <c r="C10723" s="92"/>
      <c r="D10723" s="134"/>
      <c r="E10723" s="132"/>
      <c r="F10723" s="135"/>
      <c r="G10723" s="135"/>
      <c r="H10723" s="136"/>
    </row>
    <row r="10724" spans="1:8" x14ac:dyDescent="0.2">
      <c r="A10724" s="132"/>
      <c r="B10724" s="133"/>
      <c r="C10724" s="92"/>
      <c r="D10724" s="134"/>
      <c r="E10724" s="132"/>
      <c r="F10724" s="135"/>
      <c r="G10724" s="135"/>
      <c r="H10724" s="136"/>
    </row>
    <row r="10725" spans="1:8" x14ac:dyDescent="0.2">
      <c r="A10725" s="132"/>
      <c r="B10725" s="133"/>
      <c r="C10725" s="92"/>
      <c r="D10725" s="134"/>
      <c r="E10725" s="132"/>
      <c r="F10725" s="135"/>
      <c r="G10725" s="135"/>
      <c r="H10725" s="136"/>
    </row>
    <row r="10726" spans="1:8" x14ac:dyDescent="0.2">
      <c r="A10726" s="132"/>
      <c r="B10726" s="133"/>
      <c r="C10726" s="92"/>
      <c r="D10726" s="134"/>
      <c r="E10726" s="132"/>
      <c r="F10726" s="135"/>
      <c r="G10726" s="135"/>
      <c r="H10726" s="136"/>
    </row>
    <row r="10727" spans="1:8" x14ac:dyDescent="0.2">
      <c r="A10727" s="132"/>
      <c r="B10727" s="133"/>
      <c r="C10727" s="92"/>
      <c r="D10727" s="134"/>
      <c r="E10727" s="132"/>
      <c r="F10727" s="135"/>
      <c r="G10727" s="135"/>
      <c r="H10727" s="136"/>
    </row>
    <row r="10728" spans="1:8" x14ac:dyDescent="0.2">
      <c r="A10728" s="132"/>
      <c r="B10728" s="133"/>
      <c r="C10728" s="92"/>
      <c r="D10728" s="134"/>
      <c r="E10728" s="132"/>
      <c r="F10728" s="135"/>
      <c r="G10728" s="135"/>
      <c r="H10728" s="136"/>
    </row>
    <row r="10729" spans="1:8" x14ac:dyDescent="0.2">
      <c r="A10729" s="132"/>
      <c r="B10729" s="133"/>
      <c r="C10729" s="92"/>
      <c r="D10729" s="134"/>
      <c r="E10729" s="132"/>
      <c r="F10729" s="135"/>
      <c r="G10729" s="135"/>
      <c r="H10729" s="136"/>
    </row>
    <row r="10730" spans="1:8" x14ac:dyDescent="0.2">
      <c r="A10730" s="132"/>
      <c r="B10730" s="133"/>
      <c r="C10730" s="92"/>
      <c r="D10730" s="134"/>
      <c r="E10730" s="132"/>
      <c r="F10730" s="135"/>
      <c r="G10730" s="135"/>
      <c r="H10730" s="136"/>
    </row>
    <row r="10731" spans="1:8" x14ac:dyDescent="0.2">
      <c r="A10731" s="132"/>
      <c r="B10731" s="133"/>
      <c r="C10731" s="92"/>
      <c r="D10731" s="134"/>
      <c r="E10731" s="132"/>
      <c r="F10731" s="135"/>
      <c r="G10731" s="135"/>
      <c r="H10731" s="136"/>
    </row>
    <row r="10732" spans="1:8" x14ac:dyDescent="0.2">
      <c r="A10732" s="132"/>
      <c r="B10732" s="133"/>
      <c r="C10732" s="92"/>
      <c r="D10732" s="134"/>
      <c r="E10732" s="132"/>
      <c r="F10732" s="135"/>
      <c r="G10732" s="135"/>
      <c r="H10732" s="136"/>
    </row>
    <row r="10733" spans="1:8" x14ac:dyDescent="0.2">
      <c r="A10733" s="132"/>
      <c r="B10733" s="133"/>
      <c r="C10733" s="92"/>
      <c r="D10733" s="134"/>
      <c r="E10733" s="132"/>
      <c r="F10733" s="135"/>
      <c r="G10733" s="135"/>
      <c r="H10733" s="136"/>
    </row>
    <row r="10734" spans="1:8" x14ac:dyDescent="0.2">
      <c r="A10734" s="132"/>
      <c r="B10734" s="133"/>
      <c r="C10734" s="92"/>
      <c r="D10734" s="134"/>
      <c r="E10734" s="132"/>
      <c r="F10734" s="135"/>
      <c r="G10734" s="135"/>
      <c r="H10734" s="136"/>
    </row>
    <row r="10735" spans="1:8" x14ac:dyDescent="0.2">
      <c r="A10735" s="132"/>
      <c r="B10735" s="133"/>
      <c r="C10735" s="92"/>
      <c r="D10735" s="134"/>
      <c r="E10735" s="132"/>
      <c r="F10735" s="135"/>
      <c r="G10735" s="135"/>
      <c r="H10735" s="136"/>
    </row>
    <row r="10736" spans="1:8" x14ac:dyDescent="0.2">
      <c r="A10736" s="132"/>
      <c r="B10736" s="133"/>
      <c r="C10736" s="92"/>
      <c r="D10736" s="134"/>
      <c r="E10736" s="132"/>
      <c r="F10736" s="135"/>
      <c r="G10736" s="135"/>
      <c r="H10736" s="136"/>
    </row>
    <row r="10737" spans="1:8" x14ac:dyDescent="0.2">
      <c r="A10737" s="132"/>
      <c r="B10737" s="133"/>
      <c r="C10737" s="92"/>
      <c r="D10737" s="134"/>
      <c r="E10737" s="132"/>
      <c r="F10737" s="135"/>
      <c r="G10737" s="135"/>
      <c r="H10737" s="136"/>
    </row>
    <row r="10738" spans="1:8" x14ac:dyDescent="0.2">
      <c r="A10738" s="132"/>
      <c r="B10738" s="133"/>
      <c r="C10738" s="92"/>
      <c r="D10738" s="134"/>
      <c r="E10738" s="132"/>
      <c r="F10738" s="135"/>
      <c r="G10738" s="135"/>
      <c r="H10738" s="136"/>
    </row>
    <row r="10739" spans="1:8" x14ac:dyDescent="0.2">
      <c r="A10739" s="132"/>
      <c r="B10739" s="133"/>
      <c r="C10739" s="92"/>
      <c r="D10739" s="134"/>
      <c r="E10739" s="132"/>
      <c r="F10739" s="135"/>
      <c r="G10739" s="135"/>
      <c r="H10739" s="136"/>
    </row>
    <row r="10740" spans="1:8" x14ac:dyDescent="0.2">
      <c r="A10740" s="132"/>
      <c r="B10740" s="133"/>
      <c r="C10740" s="92"/>
      <c r="D10740" s="134"/>
      <c r="E10740" s="132"/>
      <c r="F10740" s="135"/>
      <c r="G10740" s="135"/>
      <c r="H10740" s="136"/>
    </row>
    <row r="10741" spans="1:8" x14ac:dyDescent="0.2">
      <c r="A10741" s="132"/>
      <c r="B10741" s="133"/>
      <c r="C10741" s="92"/>
      <c r="D10741" s="134"/>
      <c r="E10741" s="132"/>
      <c r="F10741" s="135"/>
      <c r="G10741" s="135"/>
      <c r="H10741" s="136"/>
    </row>
    <row r="10742" spans="1:8" x14ac:dyDescent="0.2">
      <c r="A10742" s="132"/>
      <c r="B10742" s="133"/>
      <c r="C10742" s="92"/>
      <c r="D10742" s="134"/>
      <c r="E10742" s="132"/>
      <c r="F10742" s="135"/>
      <c r="G10742" s="135"/>
      <c r="H10742" s="136"/>
    </row>
    <row r="10743" spans="1:8" x14ac:dyDescent="0.2">
      <c r="A10743" s="132"/>
      <c r="B10743" s="133"/>
      <c r="C10743" s="92"/>
      <c r="D10743" s="134"/>
      <c r="E10743" s="132"/>
      <c r="F10743" s="135"/>
      <c r="G10743" s="135"/>
      <c r="H10743" s="136"/>
    </row>
    <row r="10744" spans="1:8" x14ac:dyDescent="0.2">
      <c r="A10744" s="132"/>
      <c r="B10744" s="133"/>
      <c r="C10744" s="92"/>
      <c r="D10744" s="134"/>
      <c r="E10744" s="132"/>
      <c r="F10744" s="135"/>
      <c r="G10744" s="135"/>
      <c r="H10744" s="136"/>
    </row>
    <row r="10745" spans="1:8" x14ac:dyDescent="0.2">
      <c r="A10745" s="132"/>
      <c r="B10745" s="133"/>
      <c r="C10745" s="92"/>
      <c r="D10745" s="134"/>
      <c r="E10745" s="132"/>
      <c r="F10745" s="135"/>
      <c r="G10745" s="135"/>
      <c r="H10745" s="136"/>
    </row>
    <row r="10746" spans="1:8" x14ac:dyDescent="0.2">
      <c r="A10746" s="132"/>
      <c r="B10746" s="133"/>
      <c r="C10746" s="92"/>
      <c r="D10746" s="134"/>
      <c r="E10746" s="132"/>
      <c r="F10746" s="135"/>
      <c r="G10746" s="135"/>
      <c r="H10746" s="136"/>
    </row>
    <row r="10747" spans="1:8" x14ac:dyDescent="0.2">
      <c r="A10747" s="132"/>
      <c r="B10747" s="133"/>
      <c r="C10747" s="92"/>
      <c r="D10747" s="134"/>
      <c r="E10747" s="132"/>
      <c r="F10747" s="135"/>
      <c r="G10747" s="135"/>
      <c r="H10747" s="136"/>
    </row>
    <row r="10748" spans="1:8" x14ac:dyDescent="0.2">
      <c r="A10748" s="132"/>
      <c r="B10748" s="133"/>
      <c r="C10748" s="92"/>
      <c r="D10748" s="134"/>
      <c r="E10748" s="132"/>
      <c r="F10748" s="135"/>
      <c r="G10748" s="135"/>
      <c r="H10748" s="136"/>
    </row>
    <row r="10749" spans="1:8" x14ac:dyDescent="0.2">
      <c r="A10749" s="132"/>
      <c r="B10749" s="133"/>
      <c r="C10749" s="92"/>
      <c r="D10749" s="134"/>
      <c r="E10749" s="132"/>
      <c r="F10749" s="135"/>
      <c r="G10749" s="135"/>
      <c r="H10749" s="136"/>
    </row>
    <row r="10750" spans="1:8" x14ac:dyDescent="0.2">
      <c r="A10750" s="132"/>
      <c r="B10750" s="133"/>
      <c r="C10750" s="92"/>
      <c r="D10750" s="134"/>
      <c r="E10750" s="132"/>
      <c r="F10750" s="135"/>
      <c r="G10750" s="135"/>
      <c r="H10750" s="136"/>
    </row>
    <row r="10751" spans="1:8" x14ac:dyDescent="0.2">
      <c r="A10751" s="132"/>
      <c r="B10751" s="133"/>
      <c r="C10751" s="92"/>
      <c r="D10751" s="134"/>
      <c r="E10751" s="132"/>
      <c r="F10751" s="135"/>
      <c r="G10751" s="135"/>
      <c r="H10751" s="136"/>
    </row>
    <row r="10752" spans="1:8" x14ac:dyDescent="0.2">
      <c r="A10752" s="132"/>
      <c r="B10752" s="133"/>
      <c r="C10752" s="92"/>
      <c r="D10752" s="134"/>
      <c r="E10752" s="132"/>
      <c r="F10752" s="135"/>
      <c r="G10752" s="135"/>
      <c r="H10752" s="136"/>
    </row>
    <row r="10753" spans="1:8" x14ac:dyDescent="0.2">
      <c r="A10753" s="132"/>
      <c r="B10753" s="133"/>
      <c r="C10753" s="92"/>
      <c r="D10753" s="134"/>
      <c r="E10753" s="132"/>
      <c r="F10753" s="135"/>
      <c r="G10753" s="135"/>
      <c r="H10753" s="136"/>
    </row>
    <row r="10754" spans="1:8" x14ac:dyDescent="0.2">
      <c r="A10754" s="132"/>
      <c r="B10754" s="133"/>
      <c r="C10754" s="92"/>
      <c r="D10754" s="134"/>
      <c r="E10754" s="132"/>
      <c r="F10754" s="135"/>
      <c r="G10754" s="135"/>
      <c r="H10754" s="136"/>
    </row>
    <row r="10755" spans="1:8" x14ac:dyDescent="0.2">
      <c r="A10755" s="132"/>
      <c r="B10755" s="133"/>
      <c r="C10755" s="92"/>
      <c r="D10755" s="134"/>
      <c r="E10755" s="132"/>
      <c r="F10755" s="135"/>
      <c r="G10755" s="135"/>
      <c r="H10755" s="136"/>
    </row>
    <row r="10756" spans="1:8" x14ac:dyDescent="0.2">
      <c r="A10756" s="132"/>
      <c r="B10756" s="133"/>
      <c r="C10756" s="92"/>
      <c r="D10756" s="134"/>
      <c r="E10756" s="132"/>
      <c r="F10756" s="135"/>
      <c r="G10756" s="135"/>
      <c r="H10756" s="136"/>
    </row>
    <row r="10757" spans="1:8" x14ac:dyDescent="0.2">
      <c r="A10757" s="132"/>
      <c r="B10757" s="133"/>
      <c r="C10757" s="92"/>
      <c r="D10757" s="134"/>
      <c r="E10757" s="132"/>
      <c r="F10757" s="135"/>
      <c r="G10757" s="135"/>
      <c r="H10757" s="136"/>
    </row>
    <row r="10758" spans="1:8" x14ac:dyDescent="0.2">
      <c r="A10758" s="132"/>
      <c r="B10758" s="133"/>
      <c r="C10758" s="92"/>
      <c r="D10758" s="134"/>
      <c r="E10758" s="132"/>
      <c r="F10758" s="135"/>
      <c r="G10758" s="135"/>
      <c r="H10758" s="136"/>
    </row>
    <row r="10759" spans="1:8" x14ac:dyDescent="0.2">
      <c r="A10759" s="132"/>
      <c r="B10759" s="133"/>
      <c r="C10759" s="92"/>
      <c r="D10759" s="134"/>
      <c r="E10759" s="132"/>
      <c r="F10759" s="135"/>
      <c r="G10759" s="135"/>
      <c r="H10759" s="136"/>
    </row>
    <row r="10760" spans="1:8" x14ac:dyDescent="0.2">
      <c r="A10760" s="132"/>
      <c r="B10760" s="133"/>
      <c r="C10760" s="92"/>
      <c r="D10760" s="134"/>
      <c r="E10760" s="132"/>
      <c r="F10760" s="135"/>
      <c r="G10760" s="135"/>
      <c r="H10760" s="136"/>
    </row>
    <row r="10761" spans="1:8" x14ac:dyDescent="0.2">
      <c r="A10761" s="132"/>
      <c r="B10761" s="133"/>
      <c r="C10761" s="92"/>
      <c r="D10761" s="134"/>
      <c r="E10761" s="132"/>
      <c r="F10761" s="135"/>
      <c r="G10761" s="135"/>
      <c r="H10761" s="136"/>
    </row>
    <row r="10762" spans="1:8" x14ac:dyDescent="0.2">
      <c r="A10762" s="132"/>
      <c r="B10762" s="133"/>
      <c r="C10762" s="92"/>
      <c r="D10762" s="134"/>
      <c r="E10762" s="132"/>
      <c r="F10762" s="135"/>
      <c r="G10762" s="135"/>
      <c r="H10762" s="136"/>
    </row>
    <row r="10763" spans="1:8" x14ac:dyDescent="0.2">
      <c r="A10763" s="132"/>
      <c r="B10763" s="133"/>
      <c r="C10763" s="92"/>
      <c r="D10763" s="134"/>
      <c r="E10763" s="132"/>
      <c r="F10763" s="135"/>
      <c r="G10763" s="135"/>
      <c r="H10763" s="136"/>
    </row>
    <row r="10764" spans="1:8" x14ac:dyDescent="0.2">
      <c r="A10764" s="132"/>
      <c r="B10764" s="133"/>
      <c r="C10764" s="92"/>
      <c r="D10764" s="134"/>
      <c r="E10764" s="132"/>
      <c r="F10764" s="135"/>
      <c r="G10764" s="135"/>
      <c r="H10764" s="136"/>
    </row>
    <row r="10765" spans="1:8" x14ac:dyDescent="0.2">
      <c r="A10765" s="132"/>
      <c r="B10765" s="133"/>
      <c r="C10765" s="92"/>
      <c r="D10765" s="134"/>
      <c r="E10765" s="132"/>
      <c r="F10765" s="135"/>
      <c r="G10765" s="135"/>
      <c r="H10765" s="136"/>
    </row>
    <row r="10766" spans="1:8" x14ac:dyDescent="0.2">
      <c r="A10766" s="132"/>
      <c r="B10766" s="133"/>
      <c r="C10766" s="92"/>
      <c r="D10766" s="134"/>
      <c r="E10766" s="132"/>
      <c r="F10766" s="135"/>
      <c r="G10766" s="135"/>
      <c r="H10766" s="136"/>
    </row>
    <row r="10767" spans="1:8" x14ac:dyDescent="0.2">
      <c r="A10767" s="132"/>
      <c r="B10767" s="133"/>
      <c r="C10767" s="92"/>
      <c r="D10767" s="134"/>
      <c r="E10767" s="132"/>
      <c r="F10767" s="135"/>
      <c r="G10767" s="135"/>
      <c r="H10767" s="136"/>
    </row>
    <row r="10768" spans="1:8" x14ac:dyDescent="0.2">
      <c r="A10768" s="132"/>
      <c r="B10768" s="133"/>
      <c r="C10768" s="92"/>
      <c r="D10768" s="134"/>
      <c r="E10768" s="132"/>
      <c r="F10768" s="135"/>
      <c r="G10768" s="135"/>
      <c r="H10768" s="136"/>
    </row>
    <row r="10769" spans="1:8" x14ac:dyDescent="0.2">
      <c r="A10769" s="132"/>
      <c r="B10769" s="133"/>
      <c r="C10769" s="92"/>
      <c r="D10769" s="134"/>
      <c r="E10769" s="132"/>
      <c r="F10769" s="135"/>
      <c r="G10769" s="135"/>
      <c r="H10769" s="136"/>
    </row>
    <row r="10770" spans="1:8" x14ac:dyDescent="0.2">
      <c r="A10770" s="132"/>
      <c r="B10770" s="133"/>
      <c r="C10770" s="92"/>
      <c r="D10770" s="134"/>
      <c r="E10770" s="132"/>
      <c r="F10770" s="135"/>
      <c r="G10770" s="135"/>
      <c r="H10770" s="136"/>
    </row>
    <row r="10771" spans="1:8" x14ac:dyDescent="0.2">
      <c r="A10771" s="132"/>
      <c r="B10771" s="133"/>
      <c r="C10771" s="92"/>
      <c r="D10771" s="134"/>
      <c r="E10771" s="132"/>
      <c r="F10771" s="135"/>
      <c r="G10771" s="135"/>
      <c r="H10771" s="136"/>
    </row>
    <row r="10772" spans="1:8" x14ac:dyDescent="0.2">
      <c r="A10772" s="132"/>
      <c r="B10772" s="133"/>
      <c r="C10772" s="92"/>
      <c r="D10772" s="134"/>
      <c r="E10772" s="132"/>
      <c r="F10772" s="135"/>
      <c r="G10772" s="135"/>
      <c r="H10772" s="136"/>
    </row>
    <row r="10773" spans="1:8" x14ac:dyDescent="0.2">
      <c r="A10773" s="132"/>
      <c r="B10773" s="133"/>
      <c r="C10773" s="92"/>
      <c r="D10773" s="134"/>
      <c r="E10773" s="132"/>
      <c r="F10773" s="135"/>
      <c r="G10773" s="135"/>
      <c r="H10773" s="136"/>
    </row>
    <row r="10774" spans="1:8" x14ac:dyDescent="0.2">
      <c r="A10774" s="132"/>
      <c r="B10774" s="133"/>
      <c r="C10774" s="92"/>
      <c r="D10774" s="134"/>
      <c r="E10774" s="132"/>
      <c r="F10774" s="135"/>
      <c r="G10774" s="135"/>
      <c r="H10774" s="136"/>
    </row>
    <row r="10775" spans="1:8" x14ac:dyDescent="0.2">
      <c r="A10775" s="132"/>
      <c r="B10775" s="133"/>
      <c r="C10775" s="92"/>
      <c r="D10775" s="134"/>
      <c r="E10775" s="132"/>
      <c r="F10775" s="135"/>
      <c r="G10775" s="135"/>
      <c r="H10775" s="136"/>
    </row>
    <row r="10776" spans="1:8" x14ac:dyDescent="0.2">
      <c r="A10776" s="132"/>
      <c r="B10776" s="133"/>
      <c r="C10776" s="92"/>
      <c r="D10776" s="134"/>
      <c r="E10776" s="132"/>
      <c r="F10776" s="135"/>
      <c r="G10776" s="135"/>
      <c r="H10776" s="136"/>
    </row>
    <row r="10777" spans="1:8" x14ac:dyDescent="0.2">
      <c r="A10777" s="132"/>
      <c r="B10777" s="133"/>
      <c r="C10777" s="92"/>
      <c r="D10777" s="134"/>
      <c r="E10777" s="132"/>
      <c r="F10777" s="135"/>
      <c r="G10777" s="135"/>
      <c r="H10777" s="136"/>
    </row>
    <row r="10778" spans="1:8" x14ac:dyDescent="0.2">
      <c r="A10778" s="132"/>
      <c r="B10778" s="133"/>
      <c r="C10778" s="92"/>
      <c r="D10778" s="134"/>
      <c r="E10778" s="132"/>
      <c r="F10778" s="135"/>
      <c r="G10778" s="135"/>
      <c r="H10778" s="136"/>
    </row>
    <row r="10779" spans="1:8" x14ac:dyDescent="0.2">
      <c r="A10779" s="132"/>
      <c r="B10779" s="133"/>
      <c r="C10779" s="92"/>
      <c r="D10779" s="134"/>
      <c r="E10779" s="132"/>
      <c r="F10779" s="135"/>
      <c r="G10779" s="135"/>
      <c r="H10779" s="136"/>
    </row>
    <row r="10780" spans="1:8" x14ac:dyDescent="0.2">
      <c r="A10780" s="132"/>
      <c r="B10780" s="133"/>
      <c r="C10780" s="92"/>
      <c r="D10780" s="134"/>
      <c r="E10780" s="132"/>
      <c r="F10780" s="135"/>
      <c r="G10780" s="135"/>
      <c r="H10780" s="136"/>
    </row>
    <row r="10781" spans="1:8" x14ac:dyDescent="0.2">
      <c r="A10781" s="132"/>
      <c r="B10781" s="133"/>
      <c r="C10781" s="92"/>
      <c r="D10781" s="134"/>
      <c r="E10781" s="132"/>
      <c r="F10781" s="135"/>
      <c r="G10781" s="135"/>
      <c r="H10781" s="136"/>
    </row>
    <row r="10782" spans="1:8" x14ac:dyDescent="0.2">
      <c r="A10782" s="132"/>
      <c r="B10782" s="133"/>
      <c r="C10782" s="92"/>
      <c r="D10782" s="134"/>
      <c r="E10782" s="132"/>
      <c r="F10782" s="135"/>
      <c r="G10782" s="135"/>
      <c r="H10782" s="136"/>
    </row>
    <row r="10783" spans="1:8" x14ac:dyDescent="0.2">
      <c r="A10783" s="132"/>
      <c r="B10783" s="133"/>
      <c r="C10783" s="92"/>
      <c r="D10783" s="134"/>
      <c r="E10783" s="132"/>
      <c r="F10783" s="135"/>
      <c r="G10783" s="135"/>
      <c r="H10783" s="136"/>
    </row>
    <row r="10784" spans="1:8" x14ac:dyDescent="0.2">
      <c r="A10784" s="132"/>
      <c r="B10784" s="133"/>
      <c r="C10784" s="92"/>
      <c r="D10784" s="134"/>
      <c r="E10784" s="132"/>
      <c r="F10784" s="135"/>
      <c r="G10784" s="135"/>
      <c r="H10784" s="136"/>
    </row>
    <row r="10785" spans="1:8" x14ac:dyDescent="0.2">
      <c r="A10785" s="132"/>
      <c r="B10785" s="133"/>
      <c r="C10785" s="92"/>
      <c r="D10785" s="134"/>
      <c r="E10785" s="132"/>
      <c r="F10785" s="135"/>
      <c r="G10785" s="135"/>
      <c r="H10785" s="136"/>
    </row>
    <row r="10786" spans="1:8" x14ac:dyDescent="0.2">
      <c r="A10786" s="132"/>
      <c r="B10786" s="133"/>
      <c r="C10786" s="92"/>
      <c r="D10786" s="134"/>
      <c r="E10786" s="132"/>
      <c r="F10786" s="135"/>
      <c r="G10786" s="135"/>
      <c r="H10786" s="136"/>
    </row>
    <row r="10787" spans="1:8" x14ac:dyDescent="0.2">
      <c r="A10787" s="132"/>
      <c r="B10787" s="133"/>
      <c r="C10787" s="92"/>
      <c r="D10787" s="134"/>
      <c r="E10787" s="132"/>
      <c r="F10787" s="135"/>
      <c r="G10787" s="135"/>
      <c r="H10787" s="136"/>
    </row>
    <row r="10788" spans="1:8" x14ac:dyDescent="0.2">
      <c r="A10788" s="132"/>
      <c r="B10788" s="133"/>
      <c r="C10788" s="92"/>
      <c r="D10788" s="134"/>
      <c r="E10788" s="132"/>
      <c r="F10788" s="135"/>
      <c r="G10788" s="135"/>
      <c r="H10788" s="136"/>
    </row>
    <row r="10789" spans="1:8" x14ac:dyDescent="0.2">
      <c r="A10789" s="132"/>
      <c r="B10789" s="133"/>
      <c r="C10789" s="92"/>
      <c r="D10789" s="134"/>
      <c r="E10789" s="132"/>
      <c r="F10789" s="135"/>
      <c r="G10789" s="135"/>
      <c r="H10789" s="136"/>
    </row>
    <row r="10790" spans="1:8" x14ac:dyDescent="0.2">
      <c r="A10790" s="132"/>
      <c r="B10790" s="133"/>
      <c r="C10790" s="92"/>
      <c r="D10790" s="134"/>
      <c r="E10790" s="132"/>
      <c r="F10790" s="135"/>
      <c r="G10790" s="135"/>
      <c r="H10790" s="136"/>
    </row>
    <row r="10791" spans="1:8" x14ac:dyDescent="0.2">
      <c r="A10791" s="132"/>
      <c r="B10791" s="133"/>
      <c r="C10791" s="92"/>
      <c r="D10791" s="134"/>
      <c r="E10791" s="132"/>
      <c r="F10791" s="135"/>
      <c r="G10791" s="135"/>
      <c r="H10791" s="136"/>
    </row>
    <row r="10792" spans="1:8" x14ac:dyDescent="0.2">
      <c r="A10792" s="132"/>
      <c r="B10792" s="133"/>
      <c r="C10792" s="92"/>
      <c r="D10792" s="134"/>
      <c r="E10792" s="132"/>
      <c r="F10792" s="135"/>
      <c r="G10792" s="135"/>
      <c r="H10792" s="136"/>
    </row>
    <row r="10793" spans="1:8" x14ac:dyDescent="0.2">
      <c r="A10793" s="132"/>
      <c r="B10793" s="133"/>
      <c r="C10793" s="92"/>
      <c r="D10793" s="134"/>
      <c r="E10793" s="132"/>
      <c r="F10793" s="135"/>
      <c r="G10793" s="135"/>
      <c r="H10793" s="136"/>
    </row>
    <row r="10794" spans="1:8" x14ac:dyDescent="0.2">
      <c r="A10794" s="132"/>
      <c r="B10794" s="133"/>
      <c r="C10794" s="92"/>
      <c r="D10794" s="134"/>
      <c r="E10794" s="132"/>
      <c r="F10794" s="135"/>
      <c r="G10794" s="135"/>
      <c r="H10794" s="136"/>
    </row>
    <row r="10795" spans="1:8" x14ac:dyDescent="0.2">
      <c r="A10795" s="132"/>
      <c r="B10795" s="133"/>
      <c r="C10795" s="92"/>
      <c r="D10795" s="134"/>
      <c r="E10795" s="132"/>
      <c r="F10795" s="135"/>
      <c r="G10795" s="135"/>
      <c r="H10795" s="136"/>
    </row>
    <row r="10796" spans="1:8" x14ac:dyDescent="0.2">
      <c r="A10796" s="132"/>
      <c r="B10796" s="133"/>
      <c r="C10796" s="92"/>
      <c r="D10796" s="134"/>
      <c r="E10796" s="132"/>
      <c r="F10796" s="135"/>
      <c r="G10796" s="135"/>
      <c r="H10796" s="136"/>
    </row>
    <row r="10797" spans="1:8" x14ac:dyDescent="0.2">
      <c r="A10797" s="132"/>
      <c r="B10797" s="133"/>
      <c r="C10797" s="92"/>
      <c r="D10797" s="134"/>
      <c r="E10797" s="132"/>
      <c r="F10797" s="135"/>
      <c r="G10797" s="135"/>
      <c r="H10797" s="136"/>
    </row>
    <row r="10798" spans="1:8" x14ac:dyDescent="0.2">
      <c r="A10798" s="132"/>
      <c r="B10798" s="133"/>
      <c r="C10798" s="92"/>
      <c r="D10798" s="134"/>
      <c r="E10798" s="132"/>
      <c r="F10798" s="135"/>
      <c r="G10798" s="135"/>
      <c r="H10798" s="136"/>
    </row>
    <row r="10799" spans="1:8" x14ac:dyDescent="0.2">
      <c r="A10799" s="132"/>
      <c r="B10799" s="133"/>
      <c r="C10799" s="92"/>
      <c r="D10799" s="134"/>
      <c r="E10799" s="132"/>
      <c r="F10799" s="135"/>
      <c r="G10799" s="135"/>
      <c r="H10799" s="136"/>
    </row>
    <row r="10800" spans="1:8" x14ac:dyDescent="0.2">
      <c r="A10800" s="132"/>
      <c r="B10800" s="133"/>
      <c r="C10800" s="92"/>
      <c r="D10800" s="134"/>
      <c r="E10800" s="132"/>
      <c r="F10800" s="135"/>
      <c r="G10800" s="135"/>
      <c r="H10800" s="136"/>
    </row>
    <row r="10801" spans="1:8" x14ac:dyDescent="0.2">
      <c r="A10801" s="132"/>
      <c r="B10801" s="133"/>
      <c r="C10801" s="92"/>
      <c r="D10801" s="134"/>
      <c r="E10801" s="132"/>
      <c r="F10801" s="135"/>
      <c r="G10801" s="135"/>
      <c r="H10801" s="136"/>
    </row>
    <row r="10802" spans="1:8" x14ac:dyDescent="0.2">
      <c r="A10802" s="132"/>
      <c r="B10802" s="133"/>
      <c r="C10802" s="92"/>
      <c r="D10802" s="134"/>
      <c r="E10802" s="132"/>
      <c r="F10802" s="135"/>
      <c r="G10802" s="135"/>
      <c r="H10802" s="136"/>
    </row>
    <row r="10803" spans="1:8" x14ac:dyDescent="0.2">
      <c r="A10803" s="132"/>
      <c r="B10803" s="133"/>
      <c r="C10803" s="92"/>
      <c r="D10803" s="134"/>
      <c r="E10803" s="132"/>
      <c r="F10803" s="135"/>
      <c r="G10803" s="135"/>
      <c r="H10803" s="136"/>
    </row>
    <row r="10804" spans="1:8" x14ac:dyDescent="0.2">
      <c r="A10804" s="132"/>
      <c r="B10804" s="133"/>
      <c r="C10804" s="92"/>
      <c r="D10804" s="134"/>
      <c r="E10804" s="132"/>
      <c r="F10804" s="135"/>
      <c r="G10804" s="135"/>
      <c r="H10804" s="136"/>
    </row>
    <row r="10805" spans="1:8" x14ac:dyDescent="0.2">
      <c r="A10805" s="132"/>
      <c r="B10805" s="133"/>
      <c r="C10805" s="92"/>
      <c r="D10805" s="134"/>
      <c r="E10805" s="132"/>
      <c r="F10805" s="135"/>
      <c r="G10805" s="135"/>
      <c r="H10805" s="136"/>
    </row>
    <row r="10806" spans="1:8" x14ac:dyDescent="0.2">
      <c r="A10806" s="132"/>
      <c r="B10806" s="133"/>
      <c r="C10806" s="92"/>
      <c r="D10806" s="134"/>
      <c r="E10806" s="132"/>
      <c r="F10806" s="135"/>
      <c r="G10806" s="135"/>
      <c r="H10806" s="136"/>
    </row>
    <row r="10807" spans="1:8" x14ac:dyDescent="0.2">
      <c r="A10807" s="132"/>
      <c r="B10807" s="133"/>
      <c r="C10807" s="92"/>
      <c r="D10807" s="134"/>
      <c r="E10807" s="132"/>
      <c r="F10807" s="135"/>
      <c r="G10807" s="135"/>
      <c r="H10807" s="136"/>
    </row>
    <row r="10808" spans="1:8" x14ac:dyDescent="0.2">
      <c r="A10808" s="132"/>
      <c r="B10808" s="133"/>
      <c r="C10808" s="92"/>
      <c r="D10808" s="134"/>
      <c r="E10808" s="132"/>
      <c r="F10808" s="135"/>
      <c r="G10808" s="135"/>
      <c r="H10808" s="136"/>
    </row>
    <row r="10809" spans="1:8" x14ac:dyDescent="0.2">
      <c r="A10809" s="132"/>
      <c r="B10809" s="133"/>
      <c r="C10809" s="92"/>
      <c r="D10809" s="134"/>
      <c r="E10809" s="132"/>
      <c r="F10809" s="135"/>
      <c r="G10809" s="135"/>
      <c r="H10809" s="136"/>
    </row>
    <row r="10810" spans="1:8" x14ac:dyDescent="0.2">
      <c r="A10810" s="132"/>
      <c r="B10810" s="133"/>
      <c r="C10810" s="92"/>
      <c r="D10810" s="134"/>
      <c r="E10810" s="132"/>
      <c r="F10810" s="135"/>
      <c r="G10810" s="135"/>
      <c r="H10810" s="136"/>
    </row>
    <row r="10811" spans="1:8" x14ac:dyDescent="0.2">
      <c r="A10811" s="132"/>
      <c r="B10811" s="133"/>
      <c r="C10811" s="92"/>
      <c r="D10811" s="134"/>
      <c r="E10811" s="132"/>
      <c r="F10811" s="135"/>
      <c r="G10811" s="135"/>
      <c r="H10811" s="136"/>
    </row>
    <row r="10812" spans="1:8" x14ac:dyDescent="0.2">
      <c r="A10812" s="132"/>
      <c r="B10812" s="133"/>
      <c r="C10812" s="92"/>
      <c r="D10812" s="134"/>
      <c r="E10812" s="132"/>
      <c r="F10812" s="135"/>
      <c r="G10812" s="135"/>
      <c r="H10812" s="136"/>
    </row>
    <row r="10813" spans="1:8" x14ac:dyDescent="0.2">
      <c r="A10813" s="132"/>
      <c r="B10813" s="133"/>
      <c r="C10813" s="92"/>
      <c r="D10813" s="134"/>
      <c r="E10813" s="132"/>
      <c r="F10813" s="135"/>
      <c r="G10813" s="135"/>
      <c r="H10813" s="136"/>
    </row>
    <row r="10814" spans="1:8" x14ac:dyDescent="0.2">
      <c r="A10814" s="132"/>
      <c r="B10814" s="133"/>
      <c r="C10814" s="92"/>
      <c r="D10814" s="134"/>
      <c r="E10814" s="132"/>
      <c r="F10814" s="135"/>
      <c r="G10814" s="135"/>
      <c r="H10814" s="136"/>
    </row>
    <row r="10815" spans="1:8" x14ac:dyDescent="0.2">
      <c r="A10815" s="132"/>
      <c r="B10815" s="133"/>
      <c r="C10815" s="92"/>
      <c r="D10815" s="134"/>
      <c r="E10815" s="132"/>
      <c r="F10815" s="135"/>
      <c r="G10815" s="135"/>
      <c r="H10815" s="136"/>
    </row>
    <row r="10816" spans="1:8" x14ac:dyDescent="0.2">
      <c r="A10816" s="132"/>
      <c r="B10816" s="133"/>
      <c r="C10816" s="92"/>
      <c r="D10816" s="134"/>
      <c r="E10816" s="132"/>
      <c r="F10816" s="135"/>
      <c r="G10816" s="135"/>
      <c r="H10816" s="136"/>
    </row>
    <row r="10817" spans="1:8" x14ac:dyDescent="0.2">
      <c r="A10817" s="132"/>
      <c r="B10817" s="133"/>
      <c r="C10817" s="92"/>
      <c r="D10817" s="134"/>
      <c r="E10817" s="132"/>
      <c r="F10817" s="135"/>
      <c r="G10817" s="135"/>
      <c r="H10817" s="136"/>
    </row>
    <row r="10818" spans="1:8" x14ac:dyDescent="0.2">
      <c r="A10818" s="132"/>
      <c r="B10818" s="133"/>
      <c r="C10818" s="92"/>
      <c r="D10818" s="134"/>
      <c r="E10818" s="132"/>
      <c r="F10818" s="135"/>
      <c r="G10818" s="135"/>
      <c r="H10818" s="136"/>
    </row>
    <row r="10819" spans="1:8" x14ac:dyDescent="0.2">
      <c r="A10819" s="132"/>
      <c r="B10819" s="133"/>
      <c r="C10819" s="92"/>
      <c r="D10819" s="134"/>
      <c r="E10819" s="132"/>
      <c r="F10819" s="135"/>
      <c r="G10819" s="135"/>
      <c r="H10819" s="136"/>
    </row>
    <row r="10820" spans="1:8" x14ac:dyDescent="0.2">
      <c r="A10820" s="132"/>
      <c r="B10820" s="133"/>
      <c r="C10820" s="92"/>
      <c r="D10820" s="134"/>
      <c r="E10820" s="132"/>
      <c r="F10820" s="135"/>
      <c r="G10820" s="135"/>
      <c r="H10820" s="136"/>
    </row>
    <row r="10821" spans="1:8" x14ac:dyDescent="0.2">
      <c r="A10821" s="132"/>
      <c r="B10821" s="133"/>
      <c r="C10821" s="92"/>
      <c r="D10821" s="134"/>
      <c r="E10821" s="132"/>
      <c r="F10821" s="135"/>
      <c r="G10821" s="135"/>
      <c r="H10821" s="136"/>
    </row>
    <row r="10822" spans="1:8" x14ac:dyDescent="0.2">
      <c r="A10822" s="132"/>
      <c r="B10822" s="133"/>
      <c r="C10822" s="92"/>
      <c r="D10822" s="134"/>
      <c r="E10822" s="132"/>
      <c r="F10822" s="135"/>
      <c r="G10822" s="135"/>
      <c r="H10822" s="136"/>
    </row>
    <row r="10823" spans="1:8" x14ac:dyDescent="0.2">
      <c r="A10823" s="132"/>
      <c r="B10823" s="133"/>
      <c r="C10823" s="92"/>
      <c r="D10823" s="134"/>
      <c r="E10823" s="132"/>
      <c r="F10823" s="135"/>
      <c r="G10823" s="135"/>
      <c r="H10823" s="136"/>
    </row>
    <row r="10824" spans="1:8" x14ac:dyDescent="0.2">
      <c r="A10824" s="132"/>
      <c r="B10824" s="133"/>
      <c r="C10824" s="92"/>
      <c r="D10824" s="134"/>
      <c r="E10824" s="132"/>
      <c r="F10824" s="135"/>
      <c r="G10824" s="135"/>
      <c r="H10824" s="136"/>
    </row>
    <row r="10825" spans="1:8" x14ac:dyDescent="0.2">
      <c r="A10825" s="132"/>
      <c r="B10825" s="133"/>
      <c r="C10825" s="92"/>
      <c r="D10825" s="134"/>
      <c r="E10825" s="132"/>
      <c r="F10825" s="135"/>
      <c r="G10825" s="135"/>
      <c r="H10825" s="136"/>
    </row>
    <row r="10826" spans="1:8" x14ac:dyDescent="0.2">
      <c r="A10826" s="132"/>
      <c r="B10826" s="133"/>
      <c r="C10826" s="92"/>
      <c r="D10826" s="134"/>
      <c r="E10826" s="132"/>
      <c r="F10826" s="135"/>
      <c r="G10826" s="135"/>
      <c r="H10826" s="136"/>
    </row>
    <row r="10827" spans="1:8" x14ac:dyDescent="0.2">
      <c r="A10827" s="132"/>
      <c r="B10827" s="133"/>
      <c r="C10827" s="92"/>
      <c r="D10827" s="134"/>
      <c r="E10827" s="132"/>
      <c r="F10827" s="135"/>
      <c r="G10827" s="135"/>
      <c r="H10827" s="136"/>
    </row>
    <row r="10828" spans="1:8" x14ac:dyDescent="0.2">
      <c r="A10828" s="132"/>
      <c r="B10828" s="133"/>
      <c r="C10828" s="92"/>
      <c r="D10828" s="134"/>
      <c r="E10828" s="132"/>
      <c r="F10828" s="135"/>
      <c r="G10828" s="135"/>
      <c r="H10828" s="136"/>
    </row>
    <row r="10829" spans="1:8" x14ac:dyDescent="0.2">
      <c r="A10829" s="132"/>
      <c r="B10829" s="133"/>
      <c r="C10829" s="92"/>
      <c r="D10829" s="134"/>
      <c r="E10829" s="132"/>
      <c r="F10829" s="135"/>
      <c r="G10829" s="135"/>
      <c r="H10829" s="136"/>
    </row>
    <row r="10830" spans="1:8" x14ac:dyDescent="0.2">
      <c r="A10830" s="132"/>
      <c r="B10830" s="133"/>
      <c r="C10830" s="92"/>
      <c r="D10830" s="134"/>
      <c r="E10830" s="132"/>
      <c r="F10830" s="135"/>
      <c r="G10830" s="135"/>
      <c r="H10830" s="136"/>
    </row>
    <row r="10831" spans="1:8" x14ac:dyDescent="0.2">
      <c r="A10831" s="132"/>
      <c r="B10831" s="133"/>
      <c r="C10831" s="92"/>
      <c r="D10831" s="134"/>
      <c r="E10831" s="132"/>
      <c r="F10831" s="135"/>
      <c r="G10831" s="135"/>
      <c r="H10831" s="136"/>
    </row>
    <row r="10832" spans="1:8" x14ac:dyDescent="0.2">
      <c r="A10832" s="132"/>
      <c r="B10832" s="133"/>
      <c r="C10832" s="92"/>
      <c r="D10832" s="134"/>
      <c r="E10832" s="132"/>
      <c r="F10832" s="135"/>
      <c r="G10832" s="135"/>
      <c r="H10832" s="136"/>
    </row>
    <row r="10833" spans="1:8" x14ac:dyDescent="0.2">
      <c r="A10833" s="132"/>
      <c r="B10833" s="133"/>
      <c r="C10833" s="92"/>
      <c r="D10833" s="134"/>
      <c r="E10833" s="132"/>
      <c r="F10833" s="135"/>
      <c r="G10833" s="135"/>
      <c r="H10833" s="136"/>
    </row>
    <row r="10834" spans="1:8" x14ac:dyDescent="0.2">
      <c r="A10834" s="132"/>
      <c r="B10834" s="133"/>
      <c r="C10834" s="92"/>
      <c r="D10834" s="134"/>
      <c r="E10834" s="132"/>
      <c r="F10834" s="135"/>
      <c r="G10834" s="135"/>
      <c r="H10834" s="136"/>
    </row>
    <row r="10835" spans="1:8" x14ac:dyDescent="0.2">
      <c r="A10835" s="132"/>
      <c r="B10835" s="133"/>
      <c r="C10835" s="92"/>
      <c r="D10835" s="134"/>
      <c r="E10835" s="132"/>
      <c r="F10835" s="135"/>
      <c r="G10835" s="135"/>
      <c r="H10835" s="136"/>
    </row>
    <row r="10836" spans="1:8" x14ac:dyDescent="0.2">
      <c r="A10836" s="132"/>
      <c r="B10836" s="133"/>
      <c r="C10836" s="92"/>
      <c r="D10836" s="134"/>
      <c r="E10836" s="132"/>
      <c r="F10836" s="135"/>
      <c r="G10836" s="135"/>
      <c r="H10836" s="136"/>
    </row>
    <row r="10837" spans="1:8" x14ac:dyDescent="0.2">
      <c r="A10837" s="132"/>
      <c r="B10837" s="133"/>
      <c r="C10837" s="92"/>
      <c r="D10837" s="134"/>
      <c r="E10837" s="132"/>
      <c r="F10837" s="135"/>
      <c r="G10837" s="135"/>
      <c r="H10837" s="136"/>
    </row>
    <row r="10838" spans="1:8" x14ac:dyDescent="0.2">
      <c r="A10838" s="132"/>
      <c r="B10838" s="133"/>
      <c r="C10838" s="92"/>
      <c r="D10838" s="134"/>
      <c r="E10838" s="132"/>
      <c r="F10838" s="135"/>
      <c r="G10838" s="135"/>
      <c r="H10838" s="136"/>
    </row>
    <row r="10839" spans="1:8" x14ac:dyDescent="0.2">
      <c r="A10839" s="132"/>
      <c r="B10839" s="133"/>
      <c r="C10839" s="92"/>
      <c r="D10839" s="134"/>
      <c r="E10839" s="132"/>
      <c r="F10839" s="135"/>
      <c r="G10839" s="135"/>
      <c r="H10839" s="136"/>
    </row>
    <row r="10840" spans="1:8" x14ac:dyDescent="0.2">
      <c r="A10840" s="132"/>
      <c r="B10840" s="133"/>
      <c r="C10840" s="92"/>
      <c r="D10840" s="134"/>
      <c r="E10840" s="132"/>
      <c r="F10840" s="135"/>
      <c r="G10840" s="135"/>
      <c r="H10840" s="136"/>
    </row>
    <row r="10841" spans="1:8" x14ac:dyDescent="0.2">
      <c r="A10841" s="132"/>
      <c r="B10841" s="133"/>
      <c r="C10841" s="92"/>
      <c r="D10841" s="134"/>
      <c r="E10841" s="132"/>
      <c r="F10841" s="135"/>
      <c r="G10841" s="135"/>
      <c r="H10841" s="136"/>
    </row>
    <row r="10842" spans="1:8" x14ac:dyDescent="0.2">
      <c r="A10842" s="132"/>
      <c r="B10842" s="133"/>
      <c r="C10842" s="92"/>
      <c r="D10842" s="134"/>
      <c r="E10842" s="132"/>
      <c r="F10842" s="135"/>
      <c r="G10842" s="135"/>
      <c r="H10842" s="136"/>
    </row>
    <row r="10843" spans="1:8" x14ac:dyDescent="0.2">
      <c r="A10843" s="132"/>
      <c r="B10843" s="133"/>
      <c r="C10843" s="92"/>
      <c r="D10843" s="134"/>
      <c r="E10843" s="132"/>
      <c r="F10843" s="135"/>
      <c r="G10843" s="135"/>
      <c r="H10843" s="136"/>
    </row>
    <row r="10844" spans="1:8" x14ac:dyDescent="0.2">
      <c r="A10844" s="132"/>
      <c r="B10844" s="133"/>
      <c r="C10844" s="92"/>
      <c r="D10844" s="134"/>
      <c r="E10844" s="132"/>
      <c r="F10844" s="135"/>
      <c r="G10844" s="135"/>
      <c r="H10844" s="136"/>
    </row>
    <row r="10845" spans="1:8" x14ac:dyDescent="0.2">
      <c r="A10845" s="132"/>
      <c r="B10845" s="133"/>
      <c r="C10845" s="92"/>
      <c r="D10845" s="134"/>
      <c r="E10845" s="132"/>
      <c r="F10845" s="135"/>
      <c r="G10845" s="135"/>
      <c r="H10845" s="136"/>
    </row>
    <row r="10846" spans="1:8" x14ac:dyDescent="0.2">
      <c r="A10846" s="132"/>
      <c r="B10846" s="133"/>
      <c r="C10846" s="92"/>
      <c r="D10846" s="134"/>
      <c r="E10846" s="132"/>
      <c r="F10846" s="135"/>
      <c r="G10846" s="135"/>
      <c r="H10846" s="136"/>
    </row>
    <row r="10847" spans="1:8" x14ac:dyDescent="0.2">
      <c r="A10847" s="132"/>
      <c r="B10847" s="133"/>
      <c r="C10847" s="92"/>
      <c r="D10847" s="134"/>
      <c r="E10847" s="132"/>
      <c r="F10847" s="135"/>
      <c r="G10847" s="135"/>
      <c r="H10847" s="136"/>
    </row>
    <row r="10848" spans="1:8" x14ac:dyDescent="0.2">
      <c r="A10848" s="132"/>
      <c r="B10848" s="133"/>
      <c r="C10848" s="92"/>
      <c r="D10848" s="134"/>
      <c r="E10848" s="132"/>
      <c r="F10848" s="135"/>
      <c r="G10848" s="135"/>
      <c r="H10848" s="136"/>
    </row>
    <row r="10849" spans="1:8" x14ac:dyDescent="0.2">
      <c r="A10849" s="132"/>
      <c r="B10849" s="133"/>
      <c r="C10849" s="92"/>
      <c r="D10849" s="134"/>
      <c r="E10849" s="132"/>
      <c r="F10849" s="135"/>
      <c r="G10849" s="135"/>
      <c r="H10849" s="136"/>
    </row>
    <row r="10850" spans="1:8" x14ac:dyDescent="0.2">
      <c r="A10850" s="132"/>
      <c r="B10850" s="133"/>
      <c r="C10850" s="92"/>
      <c r="D10850" s="134"/>
      <c r="E10850" s="132"/>
      <c r="F10850" s="135"/>
      <c r="G10850" s="135"/>
      <c r="H10850" s="136"/>
    </row>
    <row r="10851" spans="1:8" x14ac:dyDescent="0.2">
      <c r="A10851" s="132"/>
      <c r="B10851" s="133"/>
      <c r="C10851" s="92"/>
      <c r="D10851" s="134"/>
      <c r="E10851" s="132"/>
      <c r="F10851" s="135"/>
      <c r="G10851" s="135"/>
      <c r="H10851" s="136"/>
    </row>
    <row r="10852" spans="1:8" x14ac:dyDescent="0.2">
      <c r="A10852" s="132"/>
      <c r="B10852" s="133"/>
      <c r="C10852" s="92"/>
      <c r="D10852" s="134"/>
      <c r="E10852" s="132"/>
      <c r="F10852" s="135"/>
      <c r="G10852" s="135"/>
      <c r="H10852" s="136"/>
    </row>
    <row r="10853" spans="1:8" x14ac:dyDescent="0.2">
      <c r="A10853" s="132"/>
      <c r="B10853" s="133"/>
      <c r="C10853" s="92"/>
      <c r="D10853" s="134"/>
      <c r="E10853" s="132"/>
      <c r="F10853" s="135"/>
      <c r="G10853" s="135"/>
      <c r="H10853" s="136"/>
    </row>
    <row r="10854" spans="1:8" x14ac:dyDescent="0.2">
      <c r="A10854" s="132"/>
      <c r="B10854" s="133"/>
      <c r="C10854" s="92"/>
      <c r="D10854" s="134"/>
      <c r="E10854" s="132"/>
      <c r="F10854" s="135"/>
      <c r="G10854" s="135"/>
      <c r="H10854" s="136"/>
    </row>
    <row r="10855" spans="1:8" x14ac:dyDescent="0.2">
      <c r="A10855" s="132"/>
      <c r="B10855" s="133"/>
      <c r="C10855" s="92"/>
      <c r="D10855" s="134"/>
      <c r="E10855" s="132"/>
      <c r="F10855" s="135"/>
      <c r="G10855" s="135"/>
      <c r="H10855" s="136"/>
    </row>
    <row r="10856" spans="1:8" x14ac:dyDescent="0.2">
      <c r="A10856" s="132"/>
      <c r="B10856" s="133"/>
      <c r="C10856" s="92"/>
      <c r="D10856" s="134"/>
      <c r="E10856" s="132"/>
      <c r="F10856" s="135"/>
      <c r="G10856" s="135"/>
      <c r="H10856" s="136"/>
    </row>
    <row r="10857" spans="1:8" x14ac:dyDescent="0.2">
      <c r="A10857" s="132"/>
      <c r="B10857" s="133"/>
      <c r="C10857" s="92"/>
      <c r="D10857" s="134"/>
      <c r="E10857" s="132"/>
      <c r="F10857" s="135"/>
      <c r="G10857" s="135"/>
      <c r="H10857" s="136"/>
    </row>
    <row r="10858" spans="1:8" x14ac:dyDescent="0.2">
      <c r="A10858" s="132"/>
      <c r="B10858" s="133"/>
      <c r="C10858" s="92"/>
      <c r="D10858" s="134"/>
      <c r="E10858" s="132"/>
      <c r="F10858" s="135"/>
      <c r="G10858" s="135"/>
      <c r="H10858" s="136"/>
    </row>
    <row r="10859" spans="1:8" x14ac:dyDescent="0.2">
      <c r="A10859" s="132"/>
      <c r="B10859" s="133"/>
      <c r="C10859" s="92"/>
      <c r="D10859" s="134"/>
      <c r="E10859" s="132"/>
      <c r="F10859" s="135"/>
      <c r="G10859" s="135"/>
      <c r="H10859" s="136"/>
    </row>
    <row r="10860" spans="1:8" x14ac:dyDescent="0.2">
      <c r="A10860" s="132"/>
      <c r="B10860" s="133"/>
      <c r="C10860" s="92"/>
      <c r="D10860" s="134"/>
      <c r="E10860" s="132"/>
      <c r="F10860" s="135"/>
      <c r="G10860" s="135"/>
      <c r="H10860" s="136"/>
    </row>
    <row r="10861" spans="1:8" x14ac:dyDescent="0.2">
      <c r="A10861" s="132"/>
      <c r="B10861" s="133"/>
      <c r="C10861" s="92"/>
      <c r="D10861" s="134"/>
      <c r="E10861" s="132"/>
      <c r="F10861" s="135"/>
      <c r="G10861" s="135"/>
      <c r="H10861" s="136"/>
    </row>
    <row r="10862" spans="1:8" x14ac:dyDescent="0.2">
      <c r="A10862" s="132"/>
      <c r="B10862" s="133"/>
      <c r="C10862" s="92"/>
      <c r="D10862" s="134"/>
      <c r="E10862" s="132"/>
      <c r="F10862" s="135"/>
      <c r="G10862" s="135"/>
      <c r="H10862" s="136"/>
    </row>
    <row r="10863" spans="1:8" x14ac:dyDescent="0.2">
      <c r="A10863" s="132"/>
      <c r="B10863" s="133"/>
      <c r="C10863" s="92"/>
      <c r="D10863" s="134"/>
      <c r="E10863" s="132"/>
      <c r="F10863" s="135"/>
      <c r="G10863" s="135"/>
      <c r="H10863" s="136"/>
    </row>
    <row r="10864" spans="1:8" x14ac:dyDescent="0.2">
      <c r="A10864" s="132"/>
      <c r="B10864" s="133"/>
      <c r="C10864" s="92"/>
      <c r="D10864" s="134"/>
      <c r="E10864" s="132"/>
      <c r="F10864" s="135"/>
      <c r="G10864" s="135"/>
      <c r="H10864" s="136"/>
    </row>
    <row r="10865" spans="1:8" x14ac:dyDescent="0.2">
      <c r="A10865" s="132"/>
      <c r="B10865" s="133"/>
      <c r="C10865" s="92"/>
      <c r="D10865" s="134"/>
      <c r="E10865" s="132"/>
      <c r="F10865" s="135"/>
      <c r="G10865" s="135"/>
      <c r="H10865" s="136"/>
    </row>
    <row r="10866" spans="1:8" x14ac:dyDescent="0.2">
      <c r="A10866" s="132"/>
      <c r="B10866" s="133"/>
      <c r="C10866" s="92"/>
      <c r="D10866" s="134"/>
      <c r="E10866" s="132"/>
      <c r="F10866" s="135"/>
      <c r="G10866" s="135"/>
      <c r="H10866" s="136"/>
    </row>
    <row r="10867" spans="1:8" x14ac:dyDescent="0.2">
      <c r="A10867" s="132"/>
      <c r="B10867" s="133"/>
      <c r="C10867" s="92"/>
      <c r="D10867" s="134"/>
      <c r="E10867" s="132"/>
      <c r="F10867" s="135"/>
      <c r="G10867" s="135"/>
      <c r="H10867" s="136"/>
    </row>
    <row r="10868" spans="1:8" x14ac:dyDescent="0.2">
      <c r="A10868" s="132"/>
      <c r="B10868" s="133"/>
      <c r="C10868" s="92"/>
      <c r="D10868" s="134"/>
      <c r="E10868" s="132"/>
      <c r="F10868" s="135"/>
      <c r="G10868" s="135"/>
      <c r="H10868" s="136"/>
    </row>
    <row r="10869" spans="1:8" x14ac:dyDescent="0.2">
      <c r="A10869" s="132"/>
      <c r="B10869" s="133"/>
      <c r="C10869" s="92"/>
      <c r="D10869" s="134"/>
      <c r="E10869" s="132"/>
      <c r="F10869" s="135"/>
      <c r="G10869" s="135"/>
      <c r="H10869" s="136"/>
    </row>
    <row r="10870" spans="1:8" x14ac:dyDescent="0.2">
      <c r="A10870" s="132"/>
      <c r="B10870" s="133"/>
      <c r="C10870" s="92"/>
      <c r="D10870" s="134"/>
      <c r="E10870" s="132"/>
      <c r="F10870" s="135"/>
      <c r="G10870" s="135"/>
      <c r="H10870" s="136"/>
    </row>
    <row r="10871" spans="1:8" x14ac:dyDescent="0.2">
      <c r="A10871" s="132"/>
      <c r="B10871" s="133"/>
      <c r="C10871" s="92"/>
      <c r="D10871" s="134"/>
      <c r="E10871" s="132"/>
      <c r="F10871" s="135"/>
      <c r="G10871" s="135"/>
      <c r="H10871" s="136"/>
    </row>
    <row r="10872" spans="1:8" x14ac:dyDescent="0.2">
      <c r="A10872" s="132"/>
      <c r="B10872" s="133"/>
      <c r="C10872" s="92"/>
      <c r="D10872" s="134"/>
      <c r="E10872" s="132"/>
      <c r="F10872" s="135"/>
      <c r="G10872" s="135"/>
      <c r="H10872" s="136"/>
    </row>
    <row r="10873" spans="1:8" x14ac:dyDescent="0.2">
      <c r="A10873" s="132"/>
      <c r="B10873" s="133"/>
      <c r="C10873" s="92"/>
      <c r="D10873" s="134"/>
      <c r="E10873" s="132"/>
      <c r="F10873" s="135"/>
      <c r="G10873" s="135"/>
      <c r="H10873" s="136"/>
    </row>
    <row r="10874" spans="1:8" x14ac:dyDescent="0.2">
      <c r="A10874" s="132"/>
      <c r="B10874" s="133"/>
      <c r="C10874" s="92"/>
      <c r="D10874" s="134"/>
      <c r="E10874" s="132"/>
      <c r="F10874" s="135"/>
      <c r="G10874" s="135"/>
      <c r="H10874" s="136"/>
    </row>
    <row r="10875" spans="1:8" x14ac:dyDescent="0.2">
      <c r="A10875" s="132"/>
      <c r="B10875" s="133"/>
      <c r="C10875" s="92"/>
      <c r="D10875" s="134"/>
      <c r="E10875" s="132"/>
      <c r="F10875" s="135"/>
      <c r="G10875" s="135"/>
      <c r="H10875" s="136"/>
    </row>
    <row r="10876" spans="1:8" x14ac:dyDescent="0.2">
      <c r="A10876" s="132"/>
      <c r="B10876" s="133"/>
      <c r="C10876" s="92"/>
      <c r="D10876" s="134"/>
      <c r="E10876" s="132"/>
      <c r="F10876" s="135"/>
      <c r="G10876" s="135"/>
      <c r="H10876" s="136"/>
    </row>
    <row r="10877" spans="1:8" x14ac:dyDescent="0.2">
      <c r="A10877" s="132"/>
      <c r="B10877" s="133"/>
      <c r="C10877" s="92"/>
      <c r="D10877" s="134"/>
      <c r="E10877" s="132"/>
      <c r="F10877" s="135"/>
      <c r="G10877" s="135"/>
      <c r="H10877" s="136"/>
    </row>
    <row r="10878" spans="1:8" x14ac:dyDescent="0.2">
      <c r="A10878" s="132"/>
      <c r="B10878" s="133"/>
      <c r="C10878" s="92"/>
      <c r="D10878" s="134"/>
      <c r="E10878" s="132"/>
      <c r="F10878" s="135"/>
      <c r="G10878" s="135"/>
      <c r="H10878" s="136"/>
    </row>
    <row r="10879" spans="1:8" x14ac:dyDescent="0.2">
      <c r="A10879" s="132"/>
      <c r="B10879" s="133"/>
      <c r="C10879" s="92"/>
      <c r="D10879" s="134"/>
      <c r="E10879" s="132"/>
      <c r="F10879" s="135"/>
      <c r="G10879" s="135"/>
      <c r="H10879" s="136"/>
    </row>
    <row r="10880" spans="1:8" x14ac:dyDescent="0.2">
      <c r="A10880" s="132"/>
      <c r="B10880" s="133"/>
      <c r="C10880" s="92"/>
      <c r="D10880" s="134"/>
      <c r="E10880" s="132"/>
      <c r="F10880" s="135"/>
      <c r="G10880" s="135"/>
      <c r="H10880" s="136"/>
    </row>
    <row r="10881" spans="1:8" x14ac:dyDescent="0.2">
      <c r="A10881" s="132"/>
      <c r="B10881" s="133"/>
      <c r="C10881" s="92"/>
      <c r="D10881" s="134"/>
      <c r="E10881" s="132"/>
      <c r="F10881" s="135"/>
      <c r="G10881" s="135"/>
      <c r="H10881" s="136"/>
    </row>
    <row r="10882" spans="1:8" x14ac:dyDescent="0.2">
      <c r="A10882" s="132"/>
      <c r="B10882" s="133"/>
      <c r="C10882" s="92"/>
      <c r="D10882" s="134"/>
      <c r="E10882" s="132"/>
      <c r="F10882" s="135"/>
      <c r="G10882" s="135"/>
      <c r="H10882" s="136"/>
    </row>
    <row r="10883" spans="1:8" x14ac:dyDescent="0.2">
      <c r="A10883" s="132"/>
      <c r="B10883" s="133"/>
      <c r="C10883" s="92"/>
      <c r="D10883" s="134"/>
      <c r="E10883" s="132"/>
      <c r="F10883" s="135"/>
      <c r="G10883" s="135"/>
      <c r="H10883" s="136"/>
    </row>
    <row r="10884" spans="1:8" x14ac:dyDescent="0.2">
      <c r="A10884" s="132"/>
      <c r="B10884" s="133"/>
      <c r="C10884" s="92"/>
      <c r="D10884" s="134"/>
      <c r="E10884" s="132"/>
      <c r="F10884" s="135"/>
      <c r="G10884" s="135"/>
      <c r="H10884" s="136"/>
    </row>
    <row r="10885" spans="1:8" x14ac:dyDescent="0.2">
      <c r="A10885" s="132"/>
      <c r="B10885" s="133"/>
      <c r="C10885" s="92"/>
      <c r="D10885" s="134"/>
      <c r="E10885" s="132"/>
      <c r="F10885" s="135"/>
      <c r="G10885" s="135"/>
      <c r="H10885" s="136"/>
    </row>
    <row r="10886" spans="1:8" x14ac:dyDescent="0.2">
      <c r="A10886" s="132"/>
      <c r="B10886" s="133"/>
      <c r="C10886" s="92"/>
      <c r="D10886" s="134"/>
      <c r="E10886" s="132"/>
      <c r="F10886" s="135"/>
      <c r="G10886" s="135"/>
      <c r="H10886" s="136"/>
    </row>
    <row r="10887" spans="1:8" x14ac:dyDescent="0.2">
      <c r="A10887" s="132"/>
      <c r="B10887" s="133"/>
      <c r="C10887" s="92"/>
      <c r="D10887" s="134"/>
      <c r="E10887" s="132"/>
      <c r="F10887" s="135"/>
      <c r="G10887" s="135"/>
      <c r="H10887" s="136"/>
    </row>
    <row r="10888" spans="1:8" x14ac:dyDescent="0.2">
      <c r="A10888" s="132"/>
      <c r="B10888" s="133"/>
      <c r="C10888" s="92"/>
      <c r="D10888" s="134"/>
      <c r="E10888" s="132"/>
      <c r="F10888" s="135"/>
      <c r="G10888" s="135"/>
      <c r="H10888" s="136"/>
    </row>
    <row r="10889" spans="1:8" x14ac:dyDescent="0.2">
      <c r="A10889" s="132"/>
      <c r="B10889" s="133"/>
      <c r="C10889" s="92"/>
      <c r="D10889" s="134"/>
      <c r="E10889" s="132"/>
      <c r="F10889" s="135"/>
      <c r="G10889" s="135"/>
      <c r="H10889" s="136"/>
    </row>
    <row r="10890" spans="1:8" x14ac:dyDescent="0.2">
      <c r="A10890" s="132"/>
      <c r="B10890" s="133"/>
      <c r="C10890" s="92"/>
      <c r="D10890" s="134"/>
      <c r="E10890" s="132"/>
      <c r="F10890" s="135"/>
      <c r="G10890" s="135"/>
      <c r="H10890" s="136"/>
    </row>
    <row r="10891" spans="1:8" x14ac:dyDescent="0.2">
      <c r="A10891" s="132"/>
      <c r="B10891" s="133"/>
      <c r="C10891" s="92"/>
      <c r="D10891" s="134"/>
      <c r="E10891" s="132"/>
      <c r="F10891" s="135"/>
      <c r="G10891" s="135"/>
      <c r="H10891" s="136"/>
    </row>
    <row r="10892" spans="1:8" x14ac:dyDescent="0.2">
      <c r="A10892" s="132"/>
      <c r="B10892" s="133"/>
      <c r="C10892" s="92"/>
      <c r="D10892" s="134"/>
      <c r="E10892" s="132"/>
      <c r="F10892" s="135"/>
      <c r="G10892" s="135"/>
      <c r="H10892" s="136"/>
    </row>
    <row r="10893" spans="1:8" x14ac:dyDescent="0.2">
      <c r="A10893" s="132"/>
      <c r="B10893" s="133"/>
      <c r="C10893" s="92"/>
      <c r="D10893" s="134"/>
      <c r="E10893" s="132"/>
      <c r="F10893" s="135"/>
      <c r="G10893" s="135"/>
      <c r="H10893" s="136"/>
    </row>
    <row r="10894" spans="1:8" x14ac:dyDescent="0.2">
      <c r="A10894" s="132"/>
      <c r="B10894" s="133"/>
      <c r="C10894" s="92"/>
      <c r="D10894" s="134"/>
      <c r="E10894" s="132"/>
      <c r="F10894" s="135"/>
      <c r="G10894" s="135"/>
      <c r="H10894" s="136"/>
    </row>
    <row r="10895" spans="1:8" x14ac:dyDescent="0.2">
      <c r="A10895" s="132"/>
      <c r="B10895" s="133"/>
      <c r="C10895" s="92"/>
      <c r="D10895" s="134"/>
      <c r="E10895" s="132"/>
      <c r="F10895" s="135"/>
      <c r="G10895" s="135"/>
      <c r="H10895" s="136"/>
    </row>
    <row r="10896" spans="1:8" x14ac:dyDescent="0.2">
      <c r="A10896" s="132"/>
      <c r="B10896" s="133"/>
      <c r="C10896" s="92"/>
      <c r="D10896" s="134"/>
      <c r="E10896" s="132"/>
      <c r="F10896" s="135"/>
      <c r="G10896" s="135"/>
      <c r="H10896" s="136"/>
    </row>
    <row r="10897" spans="1:8" x14ac:dyDescent="0.2">
      <c r="A10897" s="132"/>
      <c r="B10897" s="133"/>
      <c r="C10897" s="92"/>
      <c r="D10897" s="134"/>
      <c r="E10897" s="132"/>
      <c r="F10897" s="135"/>
      <c r="G10897" s="135"/>
      <c r="H10897" s="136"/>
    </row>
    <row r="10898" spans="1:8" x14ac:dyDescent="0.2">
      <c r="A10898" s="132"/>
      <c r="B10898" s="133"/>
      <c r="C10898" s="92"/>
      <c r="D10898" s="134"/>
      <c r="E10898" s="132"/>
      <c r="F10898" s="135"/>
      <c r="G10898" s="135"/>
      <c r="H10898" s="136"/>
    </row>
    <row r="10899" spans="1:8" x14ac:dyDescent="0.2">
      <c r="A10899" s="132"/>
      <c r="B10899" s="133"/>
      <c r="C10899" s="92"/>
      <c r="D10899" s="134"/>
      <c r="E10899" s="132"/>
      <c r="F10899" s="135"/>
      <c r="G10899" s="135"/>
      <c r="H10899" s="136"/>
    </row>
    <row r="10900" spans="1:8" x14ac:dyDescent="0.2">
      <c r="A10900" s="132"/>
      <c r="B10900" s="133"/>
      <c r="C10900" s="92"/>
      <c r="D10900" s="134"/>
      <c r="E10900" s="132"/>
      <c r="F10900" s="135"/>
      <c r="G10900" s="135"/>
      <c r="H10900" s="136"/>
    </row>
    <row r="10901" spans="1:8" x14ac:dyDescent="0.2">
      <c r="A10901" s="132"/>
      <c r="B10901" s="133"/>
      <c r="C10901" s="92"/>
      <c r="D10901" s="134"/>
      <c r="E10901" s="132"/>
      <c r="F10901" s="135"/>
      <c r="G10901" s="135"/>
      <c r="H10901" s="136"/>
    </row>
    <row r="10902" spans="1:8" x14ac:dyDescent="0.2">
      <c r="A10902" s="132"/>
      <c r="B10902" s="133"/>
      <c r="C10902" s="92"/>
      <c r="D10902" s="134"/>
      <c r="E10902" s="132"/>
      <c r="F10902" s="135"/>
      <c r="G10902" s="135"/>
      <c r="H10902" s="136"/>
    </row>
    <row r="10903" spans="1:8" x14ac:dyDescent="0.2">
      <c r="A10903" s="132"/>
      <c r="B10903" s="133"/>
      <c r="C10903" s="92"/>
      <c r="D10903" s="134"/>
      <c r="E10903" s="132"/>
      <c r="F10903" s="135"/>
      <c r="G10903" s="135"/>
      <c r="H10903" s="136"/>
    </row>
    <row r="10904" spans="1:8" x14ac:dyDescent="0.2">
      <c r="A10904" s="132"/>
      <c r="B10904" s="133"/>
      <c r="C10904" s="92"/>
      <c r="D10904" s="134"/>
      <c r="E10904" s="132"/>
      <c r="F10904" s="135"/>
      <c r="G10904" s="135"/>
      <c r="H10904" s="136"/>
    </row>
    <row r="10905" spans="1:8" x14ac:dyDescent="0.2">
      <c r="A10905" s="132"/>
      <c r="B10905" s="133"/>
      <c r="C10905" s="92"/>
      <c r="D10905" s="134"/>
      <c r="E10905" s="132"/>
      <c r="F10905" s="135"/>
      <c r="G10905" s="135"/>
      <c r="H10905" s="136"/>
    </row>
    <row r="10906" spans="1:8" x14ac:dyDescent="0.2">
      <c r="A10906" s="132"/>
      <c r="B10906" s="133"/>
      <c r="C10906" s="92"/>
      <c r="D10906" s="134"/>
      <c r="E10906" s="132"/>
      <c r="F10906" s="135"/>
      <c r="G10906" s="135"/>
      <c r="H10906" s="136"/>
    </row>
    <row r="10907" spans="1:8" x14ac:dyDescent="0.2">
      <c r="A10907" s="132"/>
      <c r="B10907" s="133"/>
      <c r="C10907" s="92"/>
      <c r="D10907" s="134"/>
      <c r="E10907" s="132"/>
      <c r="F10907" s="135"/>
      <c r="G10907" s="135"/>
      <c r="H10907" s="136"/>
    </row>
    <row r="10908" spans="1:8" x14ac:dyDescent="0.2">
      <c r="A10908" s="132"/>
      <c r="B10908" s="133"/>
      <c r="C10908" s="92"/>
      <c r="D10908" s="134"/>
      <c r="E10908" s="132"/>
      <c r="F10908" s="135"/>
      <c r="G10908" s="135"/>
      <c r="H10908" s="136"/>
    </row>
    <row r="10909" spans="1:8" x14ac:dyDescent="0.2">
      <c r="A10909" s="132"/>
      <c r="B10909" s="133"/>
      <c r="C10909" s="92"/>
      <c r="D10909" s="134"/>
      <c r="E10909" s="132"/>
      <c r="F10909" s="135"/>
      <c r="G10909" s="135"/>
      <c r="H10909" s="136"/>
    </row>
    <row r="10910" spans="1:8" x14ac:dyDescent="0.2">
      <c r="A10910" s="132"/>
      <c r="B10910" s="133"/>
      <c r="C10910" s="92"/>
      <c r="D10910" s="134"/>
      <c r="E10910" s="132"/>
      <c r="F10910" s="135"/>
      <c r="G10910" s="135"/>
      <c r="H10910" s="136"/>
    </row>
    <row r="10911" spans="1:8" x14ac:dyDescent="0.2">
      <c r="A10911" s="132"/>
      <c r="B10911" s="133"/>
      <c r="C10911" s="92"/>
      <c r="D10911" s="134"/>
      <c r="E10911" s="132"/>
      <c r="F10911" s="135"/>
      <c r="G10911" s="135"/>
      <c r="H10911" s="136"/>
    </row>
    <row r="10912" spans="1:8" x14ac:dyDescent="0.2">
      <c r="A10912" s="132"/>
      <c r="B10912" s="133"/>
      <c r="C10912" s="92"/>
      <c r="D10912" s="134"/>
      <c r="E10912" s="132"/>
      <c r="F10912" s="135"/>
      <c r="G10912" s="135"/>
      <c r="H10912" s="136"/>
    </row>
    <row r="10913" spans="1:8" x14ac:dyDescent="0.2">
      <c r="A10913" s="132"/>
      <c r="B10913" s="133"/>
      <c r="C10913" s="92"/>
      <c r="D10913" s="134"/>
      <c r="E10913" s="132"/>
      <c r="F10913" s="135"/>
      <c r="G10913" s="135"/>
      <c r="H10913" s="136"/>
    </row>
    <row r="10914" spans="1:8" x14ac:dyDescent="0.2">
      <c r="A10914" s="132"/>
      <c r="B10914" s="133"/>
      <c r="C10914" s="92"/>
      <c r="D10914" s="134"/>
      <c r="E10914" s="132"/>
      <c r="F10914" s="135"/>
      <c r="G10914" s="135"/>
      <c r="H10914" s="136"/>
    </row>
    <row r="10915" spans="1:8" x14ac:dyDescent="0.2">
      <c r="A10915" s="132"/>
      <c r="B10915" s="133"/>
      <c r="C10915" s="92"/>
      <c r="D10915" s="134"/>
      <c r="E10915" s="132"/>
      <c r="F10915" s="135"/>
      <c r="G10915" s="135"/>
      <c r="H10915" s="136"/>
    </row>
    <row r="10916" spans="1:8" x14ac:dyDescent="0.2">
      <c r="A10916" s="132"/>
      <c r="B10916" s="133"/>
      <c r="C10916" s="92"/>
      <c r="D10916" s="134"/>
      <c r="E10916" s="132"/>
      <c r="F10916" s="135"/>
      <c r="G10916" s="135"/>
      <c r="H10916" s="136"/>
    </row>
    <row r="10917" spans="1:8" x14ac:dyDescent="0.2">
      <c r="A10917" s="132"/>
      <c r="B10917" s="133"/>
      <c r="C10917" s="92"/>
      <c r="D10917" s="134"/>
      <c r="E10917" s="132"/>
      <c r="F10917" s="135"/>
      <c r="G10917" s="135"/>
      <c r="H10917" s="136"/>
    </row>
    <row r="10918" spans="1:8" x14ac:dyDescent="0.2">
      <c r="A10918" s="132"/>
      <c r="B10918" s="133"/>
      <c r="C10918" s="92"/>
      <c r="D10918" s="134"/>
      <c r="E10918" s="132"/>
      <c r="F10918" s="135"/>
      <c r="G10918" s="135"/>
      <c r="H10918" s="136"/>
    </row>
    <row r="10919" spans="1:8" x14ac:dyDescent="0.2">
      <c r="A10919" s="132"/>
      <c r="B10919" s="133"/>
      <c r="C10919" s="92"/>
      <c r="D10919" s="134"/>
      <c r="E10919" s="132"/>
      <c r="F10919" s="135"/>
      <c r="G10919" s="135"/>
      <c r="H10919" s="136"/>
    </row>
    <row r="10920" spans="1:8" x14ac:dyDescent="0.2">
      <c r="A10920" s="132"/>
      <c r="B10920" s="133"/>
      <c r="C10920" s="92"/>
      <c r="D10920" s="134"/>
      <c r="E10920" s="132"/>
      <c r="F10920" s="135"/>
      <c r="G10920" s="135"/>
      <c r="H10920" s="136"/>
    </row>
    <row r="10921" spans="1:8" x14ac:dyDescent="0.2">
      <c r="A10921" s="132"/>
      <c r="B10921" s="133"/>
      <c r="C10921" s="92"/>
      <c r="D10921" s="134"/>
      <c r="E10921" s="132"/>
      <c r="F10921" s="135"/>
      <c r="G10921" s="135"/>
      <c r="H10921" s="136"/>
    </row>
    <row r="10922" spans="1:8" x14ac:dyDescent="0.2">
      <c r="A10922" s="132"/>
      <c r="B10922" s="133"/>
      <c r="C10922" s="92"/>
      <c r="D10922" s="134"/>
      <c r="E10922" s="132"/>
      <c r="F10922" s="135"/>
      <c r="G10922" s="135"/>
      <c r="H10922" s="136"/>
    </row>
    <row r="10923" spans="1:8" x14ac:dyDescent="0.2">
      <c r="A10923" s="132"/>
      <c r="B10923" s="133"/>
      <c r="C10923" s="92"/>
      <c r="D10923" s="134"/>
      <c r="E10923" s="132"/>
      <c r="F10923" s="135"/>
      <c r="G10923" s="135"/>
      <c r="H10923" s="136"/>
    </row>
    <row r="10924" spans="1:8" x14ac:dyDescent="0.2">
      <c r="A10924" s="132"/>
      <c r="B10924" s="133"/>
      <c r="C10924" s="92"/>
      <c r="D10924" s="134"/>
      <c r="E10924" s="132"/>
      <c r="F10924" s="135"/>
      <c r="G10924" s="135"/>
      <c r="H10924" s="136"/>
    </row>
    <row r="10925" spans="1:8" x14ac:dyDescent="0.2">
      <c r="A10925" s="132"/>
      <c r="B10925" s="133"/>
      <c r="C10925" s="92"/>
      <c r="D10925" s="134"/>
      <c r="E10925" s="132"/>
      <c r="F10925" s="135"/>
      <c r="G10925" s="135"/>
      <c r="H10925" s="136"/>
    </row>
    <row r="10926" spans="1:8" x14ac:dyDescent="0.2">
      <c r="A10926" s="132"/>
      <c r="B10926" s="133"/>
      <c r="C10926" s="92"/>
      <c r="D10926" s="134"/>
      <c r="E10926" s="132"/>
      <c r="F10926" s="135"/>
      <c r="G10926" s="135"/>
      <c r="H10926" s="136"/>
    </row>
    <row r="10927" spans="1:8" x14ac:dyDescent="0.2">
      <c r="A10927" s="132"/>
      <c r="B10927" s="133"/>
      <c r="C10927" s="92"/>
      <c r="D10927" s="134"/>
      <c r="E10927" s="132"/>
      <c r="F10927" s="135"/>
      <c r="G10927" s="135"/>
      <c r="H10927" s="136"/>
    </row>
    <row r="10928" spans="1:8" x14ac:dyDescent="0.2">
      <c r="A10928" s="132"/>
      <c r="B10928" s="133"/>
      <c r="C10928" s="92"/>
      <c r="D10928" s="134"/>
      <c r="E10928" s="132"/>
      <c r="F10928" s="135"/>
      <c r="G10928" s="135"/>
      <c r="H10928" s="136"/>
    </row>
    <row r="10929" spans="1:8" x14ac:dyDescent="0.2">
      <c r="A10929" s="132"/>
      <c r="B10929" s="133"/>
      <c r="C10929" s="92"/>
      <c r="D10929" s="134"/>
      <c r="E10929" s="132"/>
      <c r="F10929" s="135"/>
      <c r="G10929" s="135"/>
      <c r="H10929" s="136"/>
    </row>
    <row r="10930" spans="1:8" x14ac:dyDescent="0.2">
      <c r="A10930" s="132"/>
      <c r="B10930" s="133"/>
      <c r="C10930" s="92"/>
      <c r="D10930" s="134"/>
      <c r="E10930" s="132"/>
      <c r="F10930" s="135"/>
      <c r="G10930" s="135"/>
      <c r="H10930" s="136"/>
    </row>
    <row r="10931" spans="1:8" x14ac:dyDescent="0.2">
      <c r="A10931" s="132"/>
      <c r="B10931" s="133"/>
      <c r="C10931" s="92"/>
      <c r="D10931" s="134"/>
      <c r="E10931" s="132"/>
      <c r="F10931" s="135"/>
      <c r="G10931" s="135"/>
      <c r="H10931" s="136"/>
    </row>
    <row r="10932" spans="1:8" x14ac:dyDescent="0.2">
      <c r="A10932" s="132"/>
      <c r="B10932" s="133"/>
      <c r="C10932" s="92"/>
      <c r="D10932" s="134"/>
      <c r="E10932" s="132"/>
      <c r="F10932" s="135"/>
      <c r="G10932" s="135"/>
      <c r="H10932" s="136"/>
    </row>
    <row r="10933" spans="1:8" x14ac:dyDescent="0.2">
      <c r="A10933" s="132"/>
      <c r="B10933" s="133"/>
      <c r="C10933" s="92"/>
      <c r="D10933" s="134"/>
      <c r="E10933" s="132"/>
      <c r="F10933" s="135"/>
      <c r="G10933" s="135"/>
      <c r="H10933" s="136"/>
    </row>
    <row r="10934" spans="1:8" x14ac:dyDescent="0.2">
      <c r="A10934" s="132"/>
      <c r="B10934" s="133"/>
      <c r="C10934" s="92"/>
      <c r="D10934" s="134"/>
      <c r="E10934" s="132"/>
      <c r="F10934" s="135"/>
      <c r="G10934" s="135"/>
      <c r="H10934" s="136"/>
    </row>
    <row r="10935" spans="1:8" x14ac:dyDescent="0.2">
      <c r="A10935" s="132"/>
      <c r="B10935" s="133"/>
      <c r="C10935" s="92"/>
      <c r="D10935" s="134"/>
      <c r="E10935" s="132"/>
      <c r="F10935" s="135"/>
      <c r="G10935" s="135"/>
      <c r="H10935" s="136"/>
    </row>
    <row r="10936" spans="1:8" x14ac:dyDescent="0.2">
      <c r="A10936" s="132"/>
      <c r="B10936" s="133"/>
      <c r="C10936" s="92"/>
      <c r="D10936" s="134"/>
      <c r="E10936" s="132"/>
      <c r="F10936" s="135"/>
      <c r="G10936" s="135"/>
      <c r="H10936" s="136"/>
    </row>
    <row r="10937" spans="1:8" x14ac:dyDescent="0.2">
      <c r="A10937" s="132"/>
      <c r="B10937" s="133"/>
      <c r="C10937" s="92"/>
      <c r="D10937" s="134"/>
      <c r="E10937" s="132"/>
      <c r="F10937" s="135"/>
      <c r="G10937" s="135"/>
      <c r="H10937" s="136"/>
    </row>
    <row r="10938" spans="1:8" x14ac:dyDescent="0.2">
      <c r="A10938" s="132"/>
      <c r="B10938" s="133"/>
      <c r="C10938" s="92"/>
      <c r="D10938" s="134"/>
      <c r="E10938" s="132"/>
      <c r="F10938" s="135"/>
      <c r="G10938" s="135"/>
      <c r="H10938" s="136"/>
    </row>
    <row r="10939" spans="1:8" x14ac:dyDescent="0.2">
      <c r="A10939" s="132"/>
      <c r="B10939" s="133"/>
      <c r="C10939" s="92"/>
      <c r="D10939" s="134"/>
      <c r="E10939" s="132"/>
      <c r="F10939" s="135"/>
      <c r="G10939" s="135"/>
      <c r="H10939" s="136"/>
    </row>
    <row r="10940" spans="1:8" x14ac:dyDescent="0.2">
      <c r="A10940" s="132"/>
      <c r="B10940" s="133"/>
      <c r="C10940" s="92"/>
      <c r="D10940" s="134"/>
      <c r="E10940" s="132"/>
      <c r="F10940" s="135"/>
      <c r="G10940" s="135"/>
      <c r="H10940" s="136"/>
    </row>
    <row r="10941" spans="1:8" x14ac:dyDescent="0.2">
      <c r="A10941" s="132"/>
      <c r="B10941" s="133"/>
      <c r="C10941" s="92"/>
      <c r="D10941" s="134"/>
      <c r="E10941" s="132"/>
      <c r="F10941" s="135"/>
      <c r="G10941" s="135"/>
      <c r="H10941" s="136"/>
    </row>
    <row r="10942" spans="1:8" x14ac:dyDescent="0.2">
      <c r="A10942" s="132"/>
      <c r="B10942" s="133"/>
      <c r="C10942" s="92"/>
      <c r="D10942" s="134"/>
      <c r="E10942" s="132"/>
      <c r="F10942" s="135"/>
      <c r="G10942" s="135"/>
      <c r="H10942" s="136"/>
    </row>
    <row r="10943" spans="1:8" x14ac:dyDescent="0.2">
      <c r="A10943" s="132"/>
      <c r="B10943" s="133"/>
      <c r="C10943" s="92"/>
      <c r="D10943" s="134"/>
      <c r="E10943" s="132"/>
      <c r="F10943" s="135"/>
      <c r="G10943" s="135"/>
      <c r="H10943" s="136"/>
    </row>
    <row r="10944" spans="1:8" x14ac:dyDescent="0.2">
      <c r="A10944" s="132"/>
      <c r="B10944" s="133"/>
      <c r="C10944" s="92"/>
      <c r="D10944" s="134"/>
      <c r="E10944" s="132"/>
      <c r="F10944" s="135"/>
      <c r="G10944" s="135"/>
      <c r="H10944" s="136"/>
    </row>
    <row r="10945" spans="1:8" x14ac:dyDescent="0.2">
      <c r="A10945" s="132"/>
      <c r="B10945" s="133"/>
      <c r="C10945" s="92"/>
      <c r="D10945" s="134"/>
      <c r="E10945" s="132"/>
      <c r="F10945" s="135"/>
      <c r="G10945" s="135"/>
      <c r="H10945" s="136"/>
    </row>
    <row r="10946" spans="1:8" x14ac:dyDescent="0.2">
      <c r="A10946" s="132"/>
      <c r="B10946" s="133"/>
      <c r="C10946" s="92"/>
      <c r="D10946" s="134"/>
      <c r="E10946" s="132"/>
      <c r="F10946" s="135"/>
      <c r="G10946" s="135"/>
      <c r="H10946" s="136"/>
    </row>
    <row r="10947" spans="1:8" x14ac:dyDescent="0.2">
      <c r="A10947" s="132"/>
      <c r="B10947" s="133"/>
      <c r="C10947" s="92"/>
      <c r="D10947" s="134"/>
      <c r="E10947" s="132"/>
      <c r="F10947" s="135"/>
      <c r="G10947" s="135"/>
      <c r="H10947" s="136"/>
    </row>
    <row r="10948" spans="1:8" x14ac:dyDescent="0.2">
      <c r="A10948" s="132"/>
      <c r="B10948" s="133"/>
      <c r="C10948" s="92"/>
      <c r="D10948" s="134"/>
      <c r="E10948" s="132"/>
      <c r="F10948" s="135"/>
      <c r="G10948" s="135"/>
      <c r="H10948" s="136"/>
    </row>
    <row r="10949" spans="1:8" x14ac:dyDescent="0.2">
      <c r="A10949" s="132"/>
      <c r="B10949" s="133"/>
      <c r="C10949" s="92"/>
      <c r="D10949" s="134"/>
      <c r="E10949" s="132"/>
      <c r="F10949" s="135"/>
      <c r="G10949" s="135"/>
      <c r="H10949" s="136"/>
    </row>
    <row r="10950" spans="1:8" x14ac:dyDescent="0.2">
      <c r="A10950" s="132"/>
      <c r="B10950" s="133"/>
      <c r="C10950" s="92"/>
      <c r="D10950" s="134"/>
      <c r="E10950" s="132"/>
      <c r="F10950" s="135"/>
      <c r="G10950" s="135"/>
      <c r="H10950" s="136"/>
    </row>
    <row r="10951" spans="1:8" x14ac:dyDescent="0.2">
      <c r="A10951" s="132"/>
      <c r="B10951" s="133"/>
      <c r="C10951" s="92"/>
      <c r="D10951" s="134"/>
      <c r="E10951" s="132"/>
      <c r="F10951" s="135"/>
      <c r="G10951" s="135"/>
      <c r="H10951" s="136"/>
    </row>
    <row r="10952" spans="1:8" x14ac:dyDescent="0.2">
      <c r="A10952" s="132"/>
      <c r="B10952" s="133"/>
      <c r="C10952" s="92"/>
      <c r="D10952" s="134"/>
      <c r="E10952" s="132"/>
      <c r="F10952" s="135"/>
      <c r="G10952" s="135"/>
      <c r="H10952" s="136"/>
    </row>
    <row r="10953" spans="1:8" x14ac:dyDescent="0.2">
      <c r="A10953" s="132"/>
      <c r="B10953" s="133"/>
      <c r="C10953" s="92"/>
      <c r="D10953" s="134"/>
      <c r="E10953" s="132"/>
      <c r="F10953" s="135"/>
      <c r="G10953" s="135"/>
      <c r="H10953" s="136"/>
    </row>
    <row r="10954" spans="1:8" x14ac:dyDescent="0.2">
      <c r="A10954" s="132"/>
      <c r="B10954" s="133"/>
      <c r="C10954" s="92"/>
      <c r="D10954" s="134"/>
      <c r="E10954" s="132"/>
      <c r="F10954" s="135"/>
      <c r="G10954" s="135"/>
      <c r="H10954" s="136"/>
    </row>
    <row r="10955" spans="1:8" x14ac:dyDescent="0.2">
      <c r="A10955" s="132"/>
      <c r="B10955" s="133"/>
      <c r="C10955" s="92"/>
      <c r="D10955" s="134"/>
      <c r="E10955" s="132"/>
      <c r="F10955" s="135"/>
      <c r="G10955" s="135"/>
      <c r="H10955" s="136"/>
    </row>
    <row r="10956" spans="1:8" x14ac:dyDescent="0.2">
      <c r="A10956" s="132"/>
      <c r="B10956" s="133"/>
      <c r="C10956" s="92"/>
      <c r="D10956" s="134"/>
      <c r="E10956" s="132"/>
      <c r="F10956" s="135"/>
      <c r="G10956" s="135"/>
      <c r="H10956" s="136"/>
    </row>
    <row r="10957" spans="1:8" x14ac:dyDescent="0.2">
      <c r="A10957" s="132"/>
      <c r="B10957" s="133"/>
      <c r="C10957" s="92"/>
      <c r="D10957" s="134"/>
      <c r="E10957" s="132"/>
      <c r="F10957" s="135"/>
      <c r="G10957" s="135"/>
      <c r="H10957" s="136"/>
    </row>
    <row r="10958" spans="1:8" x14ac:dyDescent="0.2">
      <c r="A10958" s="132"/>
      <c r="B10958" s="133"/>
      <c r="C10958" s="92"/>
      <c r="D10958" s="134"/>
      <c r="E10958" s="132"/>
      <c r="F10958" s="135"/>
      <c r="G10958" s="135"/>
      <c r="H10958" s="136"/>
    </row>
    <row r="10959" spans="1:8" x14ac:dyDescent="0.2">
      <c r="A10959" s="132"/>
      <c r="B10959" s="133"/>
      <c r="C10959" s="92"/>
      <c r="D10959" s="134"/>
      <c r="E10959" s="132"/>
      <c r="F10959" s="135"/>
      <c r="G10959" s="135"/>
      <c r="H10959" s="136"/>
    </row>
    <row r="10960" spans="1:8" x14ac:dyDescent="0.2">
      <c r="A10960" s="132"/>
      <c r="B10960" s="133"/>
      <c r="C10960" s="92"/>
      <c r="D10960" s="134"/>
      <c r="E10960" s="132"/>
      <c r="F10960" s="135"/>
      <c r="G10960" s="135"/>
      <c r="H10960" s="13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1" filterMode="1"/>
  <dimension ref="A1:T5000"/>
  <sheetViews>
    <sheetView topLeftCell="B1" zoomScale="85" zoomScaleNormal="85" workbookViewId="0">
      <selection activeCell="A32" sqref="A32:L32"/>
    </sheetView>
  </sheetViews>
  <sheetFormatPr defaultColWidth="8.85546875" defaultRowHeight="12.75" x14ac:dyDescent="0.2"/>
  <cols>
    <col min="1" max="1" width="26.42578125" style="28" bestFit="1" customWidth="1"/>
    <col min="2" max="2" width="16.85546875" style="28" bestFit="1" customWidth="1"/>
    <col min="3" max="4" width="21.42578125" style="28" customWidth="1"/>
    <col min="5" max="5" width="12.7109375" style="32" customWidth="1"/>
    <col min="6" max="6" width="14.140625" style="33" bestFit="1" customWidth="1"/>
    <col min="7" max="7" width="9.5703125" style="31" bestFit="1" customWidth="1"/>
    <col min="8" max="8" width="8.85546875" style="29" bestFit="1" customWidth="1"/>
    <col min="9" max="9" width="12.7109375" style="30" bestFit="1" customWidth="1"/>
    <col min="10" max="10" width="14.5703125" style="31" customWidth="1"/>
    <col min="11" max="11" width="14.5703125" style="28" customWidth="1"/>
    <col min="12" max="12" width="50.7109375" style="31" bestFit="1" customWidth="1"/>
    <col min="13" max="14" width="14.140625" style="31" customWidth="1"/>
    <col min="15" max="17" width="12.7109375" style="34" customWidth="1"/>
    <col min="18" max="18" width="5.7109375" style="120" bestFit="1" customWidth="1"/>
    <col min="19" max="19" width="6.42578125" style="120" bestFit="1" customWidth="1"/>
    <col min="20" max="20" width="8.42578125" style="120" customWidth="1"/>
    <col min="21" max="16384" width="8.85546875" style="28"/>
  </cols>
  <sheetData>
    <row r="1" spans="1:20" s="1" customFormat="1" ht="15" x14ac:dyDescent="0.2">
      <c r="E1" s="21"/>
      <c r="F1" s="26"/>
      <c r="G1" s="16"/>
      <c r="H1" s="15"/>
      <c r="I1" s="27"/>
      <c r="J1" s="16"/>
      <c r="L1" s="16"/>
      <c r="M1" s="16"/>
      <c r="N1" s="16"/>
      <c r="O1" s="17"/>
      <c r="P1" s="17"/>
      <c r="Q1" s="17"/>
      <c r="R1" s="119"/>
      <c r="S1" s="119"/>
      <c r="T1" s="119"/>
    </row>
    <row r="2" spans="1:20" s="1" customFormat="1" ht="15" x14ac:dyDescent="0.2">
      <c r="E2" s="171"/>
      <c r="H2" s="15"/>
      <c r="I2" s="15"/>
      <c r="J2" s="15"/>
      <c r="K2" s="15"/>
      <c r="L2" s="15"/>
      <c r="M2" s="15"/>
      <c r="N2" s="15"/>
      <c r="O2" s="17"/>
      <c r="P2" s="17"/>
      <c r="Q2" s="17"/>
      <c r="R2" s="119"/>
      <c r="S2" s="119"/>
      <c r="T2" s="119"/>
    </row>
    <row r="3" spans="1:20" x14ac:dyDescent="0.2">
      <c r="A3" s="107" t="s">
        <v>221</v>
      </c>
      <c r="B3" s="107"/>
      <c r="C3" s="107"/>
      <c r="D3" s="107"/>
      <c r="E3" s="108"/>
      <c r="F3" s="109"/>
      <c r="G3" s="107"/>
      <c r="H3" s="107" t="s">
        <v>217</v>
      </c>
      <c r="I3" s="110"/>
      <c r="J3" s="107"/>
      <c r="K3" s="107"/>
      <c r="L3" s="107"/>
      <c r="M3" s="107"/>
      <c r="N3" s="107" t="s">
        <v>392</v>
      </c>
      <c r="O3" s="111"/>
      <c r="P3" s="111"/>
      <c r="Q3" s="112"/>
      <c r="R3" s="121" t="s">
        <v>225</v>
      </c>
      <c r="S3" s="121"/>
      <c r="T3" s="121"/>
    </row>
    <row r="4" spans="1:20" ht="25.5" x14ac:dyDescent="0.2">
      <c r="A4" s="113" t="s">
        <v>1</v>
      </c>
      <c r="B4" s="113" t="s">
        <v>236</v>
      </c>
      <c r="C4" s="113" t="s">
        <v>226</v>
      </c>
      <c r="D4" s="113" t="s">
        <v>227</v>
      </c>
      <c r="E4" s="114" t="s">
        <v>210</v>
      </c>
      <c r="F4" s="115" t="s">
        <v>222</v>
      </c>
      <c r="G4" s="113" t="s">
        <v>237</v>
      </c>
      <c r="H4" s="113" t="s">
        <v>224</v>
      </c>
      <c r="I4" s="116" t="s">
        <v>216</v>
      </c>
      <c r="J4" s="113" t="s">
        <v>218</v>
      </c>
      <c r="K4" s="113" t="s">
        <v>219</v>
      </c>
      <c r="L4" s="113" t="s">
        <v>220</v>
      </c>
      <c r="M4" s="113" t="s">
        <v>222</v>
      </c>
      <c r="N4" s="113" t="s">
        <v>222</v>
      </c>
      <c r="O4" s="117" t="s">
        <v>344</v>
      </c>
      <c r="P4" s="118" t="s">
        <v>211</v>
      </c>
      <c r="Q4" s="118" t="s">
        <v>212</v>
      </c>
      <c r="R4" s="122" t="s">
        <v>213</v>
      </c>
      <c r="S4" s="122" t="s">
        <v>214</v>
      </c>
      <c r="T4" s="176" t="s">
        <v>491</v>
      </c>
    </row>
    <row r="5" spans="1:20" hidden="1" x14ac:dyDescent="0.2">
      <c r="A5" s="158">
        <f>BD_TS!A4</f>
        <v>2016</v>
      </c>
      <c r="B5" s="158" t="str">
        <f>SUBSTITUTE(SUBSTITUTE(BD_TS!D4," ",""),"-","/")</f>
        <v>L2160C/11_TS02</v>
      </c>
      <c r="C5" s="158" t="str">
        <f>BD_TS!E4</f>
        <v>BERKLEY</v>
      </c>
      <c r="D5" s="159" t="str">
        <f>BD_TS!F4</f>
        <v>1006700010067</v>
      </c>
      <c r="E5" s="160">
        <f>BD_TS!B4</f>
        <v>57</v>
      </c>
      <c r="F5" s="161">
        <f>BD_TS!C4</f>
        <v>17100</v>
      </c>
      <c r="G5" s="187">
        <f>BD_TS!H4</f>
        <v>42736</v>
      </c>
      <c r="H5" s="158" t="str">
        <f>IF($A5=0,"",IFERROR(INDEX(BD_Gestão!A:A,MATCH('Banco de Dados'!$B5,BD_Gestão!$B:$B,0)),"erro"))</f>
        <v>erro</v>
      </c>
      <c r="I5" s="162" t="str">
        <f>IF($A5=0,"",IFERROR(INDEX(BD_Gestão!E:E,MATCH('Banco de Dados'!$B5,BD_Gestão!$B:$B,0)),"erro"))</f>
        <v>erro</v>
      </c>
      <c r="J5" s="186" t="str">
        <f>IF($A5=0,"",IFERROR(INDEX(BD_Gestão!B:B,MATCH('Banco de Dados'!$B5,BD_Gestão!$B:$B,0)),"erro"))</f>
        <v>erro</v>
      </c>
      <c r="K5" s="158" t="str">
        <f>IF($A5=0,"",IFERROR(INDEX(BD_Gestão!C:C,MATCH('Banco de Dados'!$B5,BD_Gestão!$B:$B,0)),"erro"))</f>
        <v>erro</v>
      </c>
      <c r="L5" s="158" t="str">
        <f>IF($A5=0,"",IFERROR(INDEX(BD_Gestão!H:H,MATCH('Banco de Dados'!$B5,BD_Gestão!$B:$B,0)),"erro"))</f>
        <v>erro</v>
      </c>
      <c r="M5" s="161" t="str">
        <f>IF($A5=0,"",IFERROR(INDEX(BD_Gestão!F:F,MATCH('Banco de Dados'!$B5,BD_Gestão!$B:$B,0)),"erro"))</f>
        <v>erro</v>
      </c>
      <c r="N5" s="161" t="str">
        <f>IF($A5=0,"",IFERROR(INDEX(BD_Gestão!J:J,MATCH('Banco de Dados'!$B5,BD_Gestão!$B:$B,0)),"erro"))</f>
        <v>erro</v>
      </c>
      <c r="O5" s="164" t="str">
        <f>IF($A5=0,"",IFERROR(INDEX(BD_Gestão!K:K,MATCH('Banco de Dados'!$B5,BD_Gestão!$B:$B,0)),"erro"))</f>
        <v>erro</v>
      </c>
      <c r="P5" s="169" t="str">
        <f>IF(OR(H5="erro",H5=""),"",E5*(MIN(O5,1)))</f>
        <v/>
      </c>
      <c r="Q5" s="170" t="str">
        <f>IF(OR(H5="erro",H5=""),"",E5-P5)</f>
        <v/>
      </c>
      <c r="R5" s="163" t="e">
        <f t="shared" ref="R5:R68" si="0">MONTH(I5)</f>
        <v>#VALUE!</v>
      </c>
      <c r="S5" s="163" t="e">
        <f t="shared" ref="S5:S68" si="1">YEAR(I5)</f>
        <v>#VALUE!</v>
      </c>
      <c r="T5" s="163">
        <f>INDEX(Controle!O:O,MATCH('Banco de Dados'!A5,Controle!M:M,0))*E5/100</f>
        <v>0</v>
      </c>
    </row>
    <row r="6" spans="1:20" hidden="1" x14ac:dyDescent="0.2">
      <c r="A6" s="158">
        <f>BD_TS!A5</f>
        <v>2016</v>
      </c>
      <c r="B6" s="158" t="str">
        <f>SUBSTITUTE(SUBSTITUTE(BD_TS!D5," ",""),"-","/")</f>
        <v>L3349C/14_TS03</v>
      </c>
      <c r="C6" s="158" t="str">
        <f>BD_TS!E5</f>
        <v xml:space="preserve">TOKIO MARINE </v>
      </c>
      <c r="D6" s="159">
        <f>BD_TS!F5</f>
        <v>852883</v>
      </c>
      <c r="E6" s="160">
        <f>BD_TS!B5</f>
        <v>64.5</v>
      </c>
      <c r="F6" s="161">
        <f>BD_TS!C5</f>
        <v>19350</v>
      </c>
      <c r="G6" s="187">
        <f>BD_TS!H5</f>
        <v>42736</v>
      </c>
      <c r="H6" s="158" t="str">
        <f>IF($A6=0,"",IFERROR(INDEX(BD_Gestão!A:A,MATCH('Banco de Dados'!$B6,BD_Gestão!$B:$B,0)),"erro"))</f>
        <v>erro</v>
      </c>
      <c r="I6" s="162" t="str">
        <f>IF($A6=0,"",IFERROR(INDEX(BD_Gestão!E:E,MATCH('Banco de Dados'!$B6,BD_Gestão!$B:$B,0)),"erro"))</f>
        <v>erro</v>
      </c>
      <c r="J6" s="186" t="str">
        <f>IF($A6=0,"",IFERROR(INDEX(BD_Gestão!B:B,MATCH('Banco de Dados'!$B6,BD_Gestão!$B:$B,0)),"erro"))</f>
        <v>erro</v>
      </c>
      <c r="K6" s="158" t="str">
        <f>IF($A6=0,"",IFERROR(INDEX(BD_Gestão!C:C,MATCH('Banco de Dados'!$B6,BD_Gestão!$B:$B,0)),"erro"))</f>
        <v>erro</v>
      </c>
      <c r="L6" s="158" t="str">
        <f>IF($A6=0,"",IFERROR(INDEX(BD_Gestão!H:H,MATCH('Banco de Dados'!$B6,BD_Gestão!$B:$B,0)),"erro"))</f>
        <v>erro</v>
      </c>
      <c r="M6" s="161" t="str">
        <f>IF($A6=0,"",IFERROR(INDEX(BD_Gestão!F:F,MATCH('Banco de Dados'!$B6,BD_Gestão!$B:$B,0)),"erro"))</f>
        <v>erro</v>
      </c>
      <c r="N6" s="161" t="str">
        <f>IF($A6=0,"",IFERROR(INDEX(BD_Gestão!J:J,MATCH('Banco de Dados'!$B6,BD_Gestão!$B:$B,0)),"erro"))</f>
        <v>erro</v>
      </c>
      <c r="O6" s="164" t="str">
        <f>IF($A6=0,"",IFERROR(INDEX(BD_Gestão!K:K,MATCH('Banco de Dados'!$B6,BD_Gestão!$B:$B,0)),"erro"))</f>
        <v>erro</v>
      </c>
      <c r="P6" s="169" t="str">
        <f t="shared" ref="P6:P69" si="2">IF(OR(H6="erro",H6=""),"",E6*(MIN(O6,1)))</f>
        <v/>
      </c>
      <c r="Q6" s="170" t="str">
        <f t="shared" ref="Q6:Q69" si="3">IF(OR(H6="erro",H6=""),"",E6-P6)</f>
        <v/>
      </c>
      <c r="R6" s="163" t="e">
        <f t="shared" si="0"/>
        <v>#VALUE!</v>
      </c>
      <c r="S6" s="163" t="e">
        <f t="shared" si="1"/>
        <v>#VALUE!</v>
      </c>
      <c r="T6" s="163">
        <f>INDEX(Controle!O:O,MATCH('Banco de Dados'!A6,Controle!M:M,0))*E6/100</f>
        <v>0</v>
      </c>
    </row>
    <row r="7" spans="1:20" hidden="1" x14ac:dyDescent="0.2">
      <c r="A7" s="158">
        <f>BD_TS!A6</f>
        <v>2016</v>
      </c>
      <c r="B7" s="158" t="str">
        <f>SUBSTITUTE(SUBSTITUTE(BD_TS!D6," ",""),"-","/")</f>
        <v>L4032C/15_TS02</v>
      </c>
      <c r="C7" s="158" t="str">
        <f>BD_TS!E6</f>
        <v>ALLIANZ</v>
      </c>
      <c r="D7" s="159" t="str">
        <f>BD_TS!F6</f>
        <v>201553510000281</v>
      </c>
      <c r="E7" s="160">
        <f>BD_TS!B6</f>
        <v>76.5</v>
      </c>
      <c r="F7" s="161">
        <f>BD_TS!C6</f>
        <v>22950</v>
      </c>
      <c r="G7" s="187">
        <f>BD_TS!H6</f>
        <v>42736</v>
      </c>
      <c r="H7" s="158" t="str">
        <f>IF($A7=0,"",IFERROR(INDEX(BD_Gestão!A:A,MATCH('Banco de Dados'!$B7,BD_Gestão!$B:$B,0)),"erro"))</f>
        <v>erro</v>
      </c>
      <c r="I7" s="162" t="str">
        <f>IF($A7=0,"",IFERROR(INDEX(BD_Gestão!E:E,MATCH('Banco de Dados'!$B7,BD_Gestão!$B:$B,0)),"erro"))</f>
        <v>erro</v>
      </c>
      <c r="J7" s="186" t="str">
        <f>IF($A7=0,"",IFERROR(INDEX(BD_Gestão!B:B,MATCH('Banco de Dados'!$B7,BD_Gestão!$B:$B,0)),"erro"))</f>
        <v>erro</v>
      </c>
      <c r="K7" s="158" t="str">
        <f>IF($A7=0,"",IFERROR(INDEX(BD_Gestão!C:C,MATCH('Banco de Dados'!$B7,BD_Gestão!$B:$B,0)),"erro"))</f>
        <v>erro</v>
      </c>
      <c r="L7" s="158" t="str">
        <f>IF($A7=0,"",IFERROR(INDEX(BD_Gestão!H:H,MATCH('Banco de Dados'!$B7,BD_Gestão!$B:$B,0)),"erro"))</f>
        <v>erro</v>
      </c>
      <c r="M7" s="161" t="str">
        <f>IF($A7=0,"",IFERROR(INDEX(BD_Gestão!F:F,MATCH('Banco de Dados'!$B7,BD_Gestão!$B:$B,0)),"erro"))</f>
        <v>erro</v>
      </c>
      <c r="N7" s="161" t="str">
        <f>IF($A7=0,"",IFERROR(INDEX(BD_Gestão!J:J,MATCH('Banco de Dados'!$B7,BD_Gestão!$B:$B,0)),"erro"))</f>
        <v>erro</v>
      </c>
      <c r="O7" s="164" t="str">
        <f>IF($A7=0,"",IFERROR(INDEX(BD_Gestão!K:K,MATCH('Banco de Dados'!$B7,BD_Gestão!$B:$B,0)),"erro"))</f>
        <v>erro</v>
      </c>
      <c r="P7" s="169" t="str">
        <f t="shared" si="2"/>
        <v/>
      </c>
      <c r="Q7" s="170" t="str">
        <f t="shared" si="3"/>
        <v/>
      </c>
      <c r="R7" s="163" t="e">
        <f t="shared" si="0"/>
        <v>#VALUE!</v>
      </c>
      <c r="S7" s="163" t="e">
        <f t="shared" si="1"/>
        <v>#VALUE!</v>
      </c>
      <c r="T7" s="163">
        <f>INDEX(Controle!O:O,MATCH('Banco de Dados'!A7,Controle!M:M,0))*E7/100</f>
        <v>0</v>
      </c>
    </row>
    <row r="8" spans="1:20" hidden="1" x14ac:dyDescent="0.2">
      <c r="A8" s="158">
        <f>BD_TS!A7</f>
        <v>2016</v>
      </c>
      <c r="B8" s="158" t="str">
        <f>SUBSTITUTE(SUBSTITUTE(BD_TS!D7," ",""),"-","/")</f>
        <v>L4302M/16_TS01</v>
      </c>
      <c r="C8" s="158" t="str">
        <f>BD_TS!E7</f>
        <v>HDI</v>
      </c>
      <c r="D8" s="159" t="str">
        <f>BD_TS!F7</f>
        <v>30019650001108</v>
      </c>
      <c r="E8" s="160">
        <f>BD_TS!B7</f>
        <v>57.366666666666667</v>
      </c>
      <c r="F8" s="161">
        <f>BD_TS!C7</f>
        <v>17210</v>
      </c>
      <c r="G8" s="187">
        <f>BD_TS!H7</f>
        <v>42736</v>
      </c>
      <c r="H8" s="158">
        <f>IF($A8=0,"",IFERROR(INDEX(BD_Gestão!A:A,MATCH('Banco de Dados'!$B8,BD_Gestão!$B:$B,0)),"erro"))</f>
        <v>4121</v>
      </c>
      <c r="I8" s="162">
        <f>IF($A8=0,"",IFERROR(INDEX(BD_Gestão!E:E,MATCH('Banco de Dados'!$B8,BD_Gestão!$B:$B,0)),"erro"))</f>
        <v>42754.579768518517</v>
      </c>
      <c r="J8" s="186" t="str">
        <f>IF($A8=0,"",IFERROR(INDEX(BD_Gestão!B:B,MATCH('Banco de Dados'!$B8,BD_Gestão!$B:$B,0)),"erro"))</f>
        <v>L4302M/16_TS01</v>
      </c>
      <c r="K8" s="158" t="str">
        <f>IF($A8=0,"",IFERROR(INDEX(BD_Gestão!C:C,MATCH('Banco de Dados'!$B8,BD_Gestão!$B:$B,0)),"erro"))</f>
        <v>Mecânica</v>
      </c>
      <c r="L8" s="158" t="str">
        <f>IF($A8=0,"",IFERROR(INDEX(BD_Gestão!H:H,MATCH('Banco de Dados'!$B8,BD_Gestão!$B:$B,0)),"erro"))</f>
        <v>HDI GLOBAL SEGUROS S.A.</v>
      </c>
      <c r="M8" s="161">
        <f>IF($A8=0,"",IFERROR(INDEX(BD_Gestão!F:F,MATCH('Banco de Dados'!$B8,BD_Gestão!$B:$B,0)),"erro"))</f>
        <v>19485</v>
      </c>
      <c r="N8" s="161">
        <f>IF($A8=0,"",IFERROR(INDEX(BD_Gestão!J:J,MATCH('Banco de Dados'!$B8,BD_Gestão!$B:$B,0)),"erro"))</f>
        <v>17312.419999999998</v>
      </c>
      <c r="O8" s="164">
        <f>IF($A8=0,"",IFERROR(INDEX(BD_Gestão!K:K,MATCH('Banco de Dados'!$B8,BD_Gestão!$B:$B,0)),"erro"))</f>
        <v>1</v>
      </c>
      <c r="P8" s="169">
        <f t="shared" si="2"/>
        <v>57.366666666666667</v>
      </c>
      <c r="Q8" s="170">
        <f t="shared" si="3"/>
        <v>0</v>
      </c>
      <c r="R8" s="163">
        <f t="shared" si="0"/>
        <v>1</v>
      </c>
      <c r="S8" s="163">
        <f t="shared" si="1"/>
        <v>2017</v>
      </c>
      <c r="T8" s="163">
        <f>INDEX(Controle!O:O,MATCH('Banco de Dados'!A8,Controle!M:M,0))*E8/100</f>
        <v>0</v>
      </c>
    </row>
    <row r="9" spans="1:20" x14ac:dyDescent="0.2">
      <c r="A9" s="158" t="str">
        <f>BD_TS!A8</f>
        <v>EWERTON ALVES</v>
      </c>
      <c r="B9" s="158" t="str">
        <f>SUBSTITUTE(SUBSTITUTE(BD_TS!D8," ",""),"-","/")</f>
        <v>L4302M/16_TS01</v>
      </c>
      <c r="C9" s="158" t="str">
        <f>BD_TS!E8</f>
        <v>HDI</v>
      </c>
      <c r="D9" s="159" t="str">
        <f>BD_TS!F8</f>
        <v>30019650001108</v>
      </c>
      <c r="E9" s="160">
        <f>BD_TS!B8</f>
        <v>6.333333333333333</v>
      </c>
      <c r="F9" s="161">
        <f>BD_TS!C8</f>
        <v>1900</v>
      </c>
      <c r="G9" s="187">
        <f>BD_TS!H8</f>
        <v>42736</v>
      </c>
      <c r="H9" s="158">
        <f>IF($A9=0,"",IFERROR(INDEX(BD_Gestão!A:A,MATCH('Banco de Dados'!$B9,BD_Gestão!$B:$B,0)),"erro"))</f>
        <v>4121</v>
      </c>
      <c r="I9" s="162">
        <f>IF($A9=0,"",IFERROR(INDEX(BD_Gestão!E:E,MATCH('Banco de Dados'!$B9,BD_Gestão!$B:$B,0)),"erro"))</f>
        <v>42754.579768518517</v>
      </c>
      <c r="J9" s="186" t="str">
        <f>IF($A9=0,"",IFERROR(INDEX(BD_Gestão!B:B,MATCH('Banco de Dados'!$B9,BD_Gestão!$B:$B,0)),"erro"))</f>
        <v>L4302M/16_TS01</v>
      </c>
      <c r="K9" s="158" t="str">
        <f>IF($A9=0,"",IFERROR(INDEX(BD_Gestão!C:C,MATCH('Banco de Dados'!$B9,BD_Gestão!$B:$B,0)),"erro"))</f>
        <v>Mecânica</v>
      </c>
      <c r="L9" s="158" t="str">
        <f>IF($A9=0,"",IFERROR(INDEX(BD_Gestão!H:H,MATCH('Banco de Dados'!$B9,BD_Gestão!$B:$B,0)),"erro"))</f>
        <v>HDI GLOBAL SEGUROS S.A.</v>
      </c>
      <c r="M9" s="161">
        <f>IF($A9=0,"",IFERROR(INDEX(BD_Gestão!F:F,MATCH('Banco de Dados'!$B9,BD_Gestão!$B:$B,0)),"erro"))</f>
        <v>19485</v>
      </c>
      <c r="N9" s="161">
        <f>IF($A9=0,"",IFERROR(INDEX(BD_Gestão!J:J,MATCH('Banco de Dados'!$B9,BD_Gestão!$B:$B,0)),"erro"))</f>
        <v>17312.419999999998</v>
      </c>
      <c r="O9" s="164">
        <f>IF($A9=0,"",IFERROR(INDEX(BD_Gestão!K:K,MATCH('Banco de Dados'!$B9,BD_Gestão!$B:$B,0)),"erro"))</f>
        <v>1</v>
      </c>
      <c r="P9" s="169">
        <f t="shared" si="2"/>
        <v>6.333333333333333</v>
      </c>
      <c r="Q9" s="170">
        <f t="shared" si="3"/>
        <v>0</v>
      </c>
      <c r="R9" s="163">
        <f t="shared" si="0"/>
        <v>1</v>
      </c>
      <c r="S9" s="163">
        <f t="shared" si="1"/>
        <v>2017</v>
      </c>
      <c r="T9" s="163">
        <f>INDEX(Controle!O:O,MATCH('Banco de Dados'!A9,Controle!M:M,0))*E9/100</f>
        <v>6.3333333333333321</v>
      </c>
    </row>
    <row r="10" spans="1:20" hidden="1" x14ac:dyDescent="0.2">
      <c r="A10" s="158" t="str">
        <f>BD_TS!A9</f>
        <v>TARCÍSIO DOUTEL</v>
      </c>
      <c r="B10" s="158" t="str">
        <f>SUBSTITUTE(SUBSTITUTE(BD_TS!D9," ",""),"-","/")</f>
        <v>L4302M/16_TS01</v>
      </c>
      <c r="C10" s="158" t="str">
        <f>BD_TS!E9</f>
        <v>HDI</v>
      </c>
      <c r="D10" s="159" t="str">
        <f>BD_TS!F9</f>
        <v>30019650001108</v>
      </c>
      <c r="E10" s="160">
        <f>BD_TS!B9</f>
        <v>1.25</v>
      </c>
      <c r="F10" s="161">
        <f>BD_TS!C9</f>
        <v>375</v>
      </c>
      <c r="G10" s="187">
        <f>BD_TS!H9</f>
        <v>42736</v>
      </c>
      <c r="H10" s="158">
        <f>IF($A10=0,"",IFERROR(INDEX(BD_Gestão!A:A,MATCH('Banco de Dados'!$B10,BD_Gestão!$B:$B,0)),"erro"))</f>
        <v>4121</v>
      </c>
      <c r="I10" s="162">
        <f>IF($A10=0,"",IFERROR(INDEX(BD_Gestão!E:E,MATCH('Banco de Dados'!$B10,BD_Gestão!$B:$B,0)),"erro"))</f>
        <v>42754.579768518517</v>
      </c>
      <c r="J10" s="186" t="str">
        <f>IF($A10=0,"",IFERROR(INDEX(BD_Gestão!B:B,MATCH('Banco de Dados'!$B10,BD_Gestão!$B:$B,0)),"erro"))</f>
        <v>L4302M/16_TS01</v>
      </c>
      <c r="K10" s="158" t="str">
        <f>IF($A10=0,"",IFERROR(INDEX(BD_Gestão!C:C,MATCH('Banco de Dados'!$B10,BD_Gestão!$B:$B,0)),"erro"))</f>
        <v>Mecânica</v>
      </c>
      <c r="L10" s="158" t="str">
        <f>IF($A10=0,"",IFERROR(INDEX(BD_Gestão!H:H,MATCH('Banco de Dados'!$B10,BD_Gestão!$B:$B,0)),"erro"))</f>
        <v>HDI GLOBAL SEGUROS S.A.</v>
      </c>
      <c r="M10" s="161">
        <f>IF($A10=0,"",IFERROR(INDEX(BD_Gestão!F:F,MATCH('Banco de Dados'!$B10,BD_Gestão!$B:$B,0)),"erro"))</f>
        <v>19485</v>
      </c>
      <c r="N10" s="161">
        <f>IF($A10=0,"",IFERROR(INDEX(BD_Gestão!J:J,MATCH('Banco de Dados'!$B10,BD_Gestão!$B:$B,0)),"erro"))</f>
        <v>17312.419999999998</v>
      </c>
      <c r="O10" s="164">
        <f>IF($A10=0,"",IFERROR(INDEX(BD_Gestão!K:K,MATCH('Banco de Dados'!$B10,BD_Gestão!$B:$B,0)),"erro"))</f>
        <v>1</v>
      </c>
      <c r="P10" s="169">
        <f t="shared" si="2"/>
        <v>1.25</v>
      </c>
      <c r="Q10" s="170">
        <f t="shared" si="3"/>
        <v>0</v>
      </c>
      <c r="R10" s="163">
        <f t="shared" si="0"/>
        <v>1</v>
      </c>
      <c r="S10" s="163">
        <f t="shared" si="1"/>
        <v>2017</v>
      </c>
      <c r="T10" s="163">
        <f>INDEX(Controle!O:O,MATCH('Banco de Dados'!A10,Controle!M:M,0))*E10/100</f>
        <v>1.25</v>
      </c>
    </row>
    <row r="11" spans="1:20" hidden="1" x14ac:dyDescent="0.2">
      <c r="A11" s="158">
        <f>BD_TS!A10</f>
        <v>2016</v>
      </c>
      <c r="B11" s="158" t="str">
        <f>SUBSTITUTE(SUBSTITUTE(BD_TS!D10," ",""),"-","/")</f>
        <v>L4357C/16_TS02</v>
      </c>
      <c r="C11" s="158" t="str">
        <f>BD_TS!E10</f>
        <v>ALLIANZ</v>
      </c>
      <c r="D11" s="159" t="str">
        <f>BD_TS!F10</f>
        <v>202576339</v>
      </c>
      <c r="E11" s="160">
        <f>BD_TS!B10</f>
        <v>4.2833333333333323</v>
      </c>
      <c r="F11" s="161">
        <f>BD_TS!C10</f>
        <v>1285</v>
      </c>
      <c r="G11" s="187">
        <f>BD_TS!H10</f>
        <v>42736</v>
      </c>
      <c r="H11" s="158">
        <f>IF($A11=0,"",IFERROR(INDEX(BD_Gestão!A:A,MATCH('Banco de Dados'!$B11,BD_Gestão!$B:$B,0)),"erro"))</f>
        <v>4117</v>
      </c>
      <c r="I11" s="162">
        <f>IF($A11=0,"",IFERROR(INDEX(BD_Gestão!E:E,MATCH('Banco de Dados'!$B11,BD_Gestão!$B:$B,0)),"erro"))</f>
        <v>42752.632361111115</v>
      </c>
      <c r="J11" s="186" t="str">
        <f>IF($A11=0,"",IFERROR(INDEX(BD_Gestão!B:B,MATCH('Banco de Dados'!$B11,BD_Gestão!$B:$B,0)),"erro"))</f>
        <v>L4357C/16_TS02</v>
      </c>
      <c r="K11" s="158" t="str">
        <f>IF($A11=0,"",IFERROR(INDEX(BD_Gestão!C:C,MATCH('Banco de Dados'!$B11,BD_Gestão!$B:$B,0)),"erro"))</f>
        <v>Civil</v>
      </c>
      <c r="L11" s="158" t="str">
        <f>IF($A11=0,"",IFERROR(INDEX(BD_Gestão!H:H,MATCH('Banco de Dados'!$B11,BD_Gestão!$B:$B,0)),"erro"))</f>
        <v>ALLIANZ SEGUROS S.A.</v>
      </c>
      <c r="M11" s="161">
        <f>IF($A11=0,"",IFERROR(INDEX(BD_Gestão!F:F,MATCH('Banco de Dados'!$B11,BD_Gestão!$B:$B,0)),"erro"))</f>
        <v>2125</v>
      </c>
      <c r="N11" s="161">
        <f>IF($A11=0,"",IFERROR(INDEX(BD_Gestão!J:J,MATCH('Banco de Dados'!$B11,BD_Gestão!$B:$B,0)),"erro"))</f>
        <v>1888.06</v>
      </c>
      <c r="O11" s="164">
        <f>IF($A11=0,"",IFERROR(INDEX(BD_Gestão!K:K,MATCH('Banco de Dados'!$B11,BD_Gestão!$B:$B,0)),"erro"))</f>
        <v>1</v>
      </c>
      <c r="P11" s="169">
        <f t="shared" si="2"/>
        <v>4.2833333333333323</v>
      </c>
      <c r="Q11" s="170">
        <f t="shared" si="3"/>
        <v>0</v>
      </c>
      <c r="R11" s="163">
        <f t="shared" si="0"/>
        <v>1</v>
      </c>
      <c r="S11" s="163">
        <f t="shared" si="1"/>
        <v>2017</v>
      </c>
      <c r="T11" s="163">
        <f>INDEX(Controle!O:O,MATCH('Banco de Dados'!A11,Controle!M:M,0))*E11/100</f>
        <v>0</v>
      </c>
    </row>
    <row r="12" spans="1:20" hidden="1" x14ac:dyDescent="0.2">
      <c r="A12" s="158" t="str">
        <f>BD_TS!A11</f>
        <v>OSCAR AVILES</v>
      </c>
      <c r="B12" s="158" t="str">
        <f>SUBSTITUTE(SUBSTITUTE(BD_TS!D11," ",""),"-","/")</f>
        <v>L4357C/16_TS02</v>
      </c>
      <c r="C12" s="158" t="str">
        <f>BD_TS!E11</f>
        <v>ALLIANZ</v>
      </c>
      <c r="D12" s="159" t="str">
        <f>BD_TS!F11</f>
        <v>202576339</v>
      </c>
      <c r="E12" s="160">
        <f>BD_TS!B11</f>
        <v>2.8</v>
      </c>
      <c r="F12" s="161">
        <f>BD_TS!C11</f>
        <v>840</v>
      </c>
      <c r="G12" s="187">
        <f>BD_TS!H11</f>
        <v>42736</v>
      </c>
      <c r="H12" s="158">
        <f>IF($A12=0,"",IFERROR(INDEX(BD_Gestão!A:A,MATCH('Banco de Dados'!$B12,BD_Gestão!$B:$B,0)),"erro"))</f>
        <v>4117</v>
      </c>
      <c r="I12" s="162">
        <f>IF($A12=0,"",IFERROR(INDEX(BD_Gestão!E:E,MATCH('Banco de Dados'!$B12,BD_Gestão!$B:$B,0)),"erro"))</f>
        <v>42752.632361111115</v>
      </c>
      <c r="J12" s="186" t="str">
        <f>IF($A12=0,"",IFERROR(INDEX(BD_Gestão!B:B,MATCH('Banco de Dados'!$B12,BD_Gestão!$B:$B,0)),"erro"))</f>
        <v>L4357C/16_TS02</v>
      </c>
      <c r="K12" s="158" t="str">
        <f>IF($A12=0,"",IFERROR(INDEX(BD_Gestão!C:C,MATCH('Banco de Dados'!$B12,BD_Gestão!$B:$B,0)),"erro"))</f>
        <v>Civil</v>
      </c>
      <c r="L12" s="158" t="str">
        <f>IF($A12=0,"",IFERROR(INDEX(BD_Gestão!H:H,MATCH('Banco de Dados'!$B12,BD_Gestão!$B:$B,0)),"erro"))</f>
        <v>ALLIANZ SEGUROS S.A.</v>
      </c>
      <c r="M12" s="161">
        <f>IF($A12=0,"",IFERROR(INDEX(BD_Gestão!F:F,MATCH('Banco de Dados'!$B12,BD_Gestão!$B:$B,0)),"erro"))</f>
        <v>2125</v>
      </c>
      <c r="N12" s="161">
        <f>IF($A12=0,"",IFERROR(INDEX(BD_Gestão!J:J,MATCH('Banco de Dados'!$B12,BD_Gestão!$B:$B,0)),"erro"))</f>
        <v>1888.06</v>
      </c>
      <c r="O12" s="164">
        <f>IF($A12=0,"",IFERROR(INDEX(BD_Gestão!K:K,MATCH('Banco de Dados'!$B12,BD_Gestão!$B:$B,0)),"erro"))</f>
        <v>1</v>
      </c>
      <c r="P12" s="169">
        <f t="shared" si="2"/>
        <v>2.8</v>
      </c>
      <c r="Q12" s="170">
        <f t="shared" si="3"/>
        <v>0</v>
      </c>
      <c r="R12" s="163">
        <f t="shared" si="0"/>
        <v>1</v>
      </c>
      <c r="S12" s="163">
        <f t="shared" si="1"/>
        <v>2017</v>
      </c>
      <c r="T12" s="163">
        <f>INDEX(Controle!O:O,MATCH('Banco de Dados'!A12,Controle!M:M,0))*E12/100</f>
        <v>2.8</v>
      </c>
    </row>
    <row r="13" spans="1:20" hidden="1" x14ac:dyDescent="0.2">
      <c r="A13" s="158">
        <f>BD_TS!A12</f>
        <v>2016</v>
      </c>
      <c r="B13" s="158" t="str">
        <f>SUBSTITUTE(SUBSTITUTE(BD_TS!D12," ",""),"-","/")</f>
        <v>L4370C/16_TS02</v>
      </c>
      <c r="C13" s="158" t="str">
        <f>BD_TS!E12</f>
        <v>ALLIANZ</v>
      </c>
      <c r="D13" s="159" t="str">
        <f>BD_TS!F12</f>
        <v>"203126648"</v>
      </c>
      <c r="E13" s="160">
        <f>BD_TS!B12</f>
        <v>17.583333333333336</v>
      </c>
      <c r="F13" s="161">
        <f>BD_TS!C12</f>
        <v>5275</v>
      </c>
      <c r="G13" s="187">
        <f>BD_TS!H12</f>
        <v>42736</v>
      </c>
      <c r="H13" s="158">
        <f>IF($A13=0,"",IFERROR(INDEX(BD_Gestão!A:A,MATCH('Banco de Dados'!$B13,BD_Gestão!$B:$B,0)),"erro"))</f>
        <v>4129</v>
      </c>
      <c r="I13" s="162">
        <f>IF($A13=0,"",IFERROR(INDEX(BD_Gestão!E:E,MATCH('Banco de Dados'!$B13,BD_Gestão!$B:$B,0)),"erro"))</f>
        <v>42766.754351851851</v>
      </c>
      <c r="J13" s="186" t="str">
        <f>IF($A13=0,"",IFERROR(INDEX(BD_Gestão!B:B,MATCH('Banco de Dados'!$B13,BD_Gestão!$B:$B,0)),"erro"))</f>
        <v>L4370C/16_TS02</v>
      </c>
      <c r="K13" s="158" t="str">
        <f>IF($A13=0,"",IFERROR(INDEX(BD_Gestão!C:C,MATCH('Banco de Dados'!$B13,BD_Gestão!$B:$B,0)),"erro"))</f>
        <v>Civil</v>
      </c>
      <c r="L13" s="158" t="str">
        <f>IF($A13=0,"",IFERROR(INDEX(BD_Gestão!H:H,MATCH('Banco de Dados'!$B13,BD_Gestão!$B:$B,0)),"erro"))</f>
        <v>ALLIANZ SEGUROS S.A.</v>
      </c>
      <c r="M13" s="161">
        <f>IF($A13=0,"",IFERROR(INDEX(BD_Gestão!F:F,MATCH('Banco de Dados'!$B13,BD_Gestão!$B:$B,0)),"erro"))</f>
        <v>9065</v>
      </c>
      <c r="N13" s="161">
        <f>IF($A13=0,"",IFERROR(INDEX(BD_Gestão!J:J,MATCH('Banco de Dados'!$B13,BD_Gestão!$B:$B,0)),"erro"))</f>
        <v>8054.25</v>
      </c>
      <c r="O13" s="164">
        <f>IF($A13=0,"",IFERROR(INDEX(BD_Gestão!K:K,MATCH('Banco de Dados'!$B13,BD_Gestão!$B:$B,0)),"erro"))</f>
        <v>1</v>
      </c>
      <c r="P13" s="169">
        <f t="shared" si="2"/>
        <v>17.583333333333336</v>
      </c>
      <c r="Q13" s="170">
        <f t="shared" si="3"/>
        <v>0</v>
      </c>
      <c r="R13" s="163">
        <f t="shared" si="0"/>
        <v>1</v>
      </c>
      <c r="S13" s="163">
        <f t="shared" si="1"/>
        <v>2017</v>
      </c>
      <c r="T13" s="163">
        <f>INDEX(Controle!O:O,MATCH('Banco de Dados'!A13,Controle!M:M,0))*E13/100</f>
        <v>0</v>
      </c>
    </row>
    <row r="14" spans="1:20" hidden="1" x14ac:dyDescent="0.2">
      <c r="A14" s="158" t="str">
        <f>BD_TS!A13</f>
        <v>LEONARDO MARCELLI</v>
      </c>
      <c r="B14" s="158" t="str">
        <f>SUBSTITUTE(SUBSTITUTE(BD_TS!D13," ",""),"-","/")</f>
        <v>L4370C/16_TS02</v>
      </c>
      <c r="C14" s="158" t="str">
        <f>BD_TS!E13</f>
        <v>ALLIANZ</v>
      </c>
      <c r="D14" s="159" t="str">
        <f>BD_TS!F13</f>
        <v>"203126648"</v>
      </c>
      <c r="E14" s="160">
        <f>BD_TS!B13</f>
        <v>2.25</v>
      </c>
      <c r="F14" s="161">
        <f>BD_TS!C13</f>
        <v>675</v>
      </c>
      <c r="G14" s="187">
        <f>BD_TS!H13</f>
        <v>42736</v>
      </c>
      <c r="H14" s="158">
        <f>IF($A14=0,"",IFERROR(INDEX(BD_Gestão!A:A,MATCH('Banco de Dados'!$B14,BD_Gestão!$B:$B,0)),"erro"))</f>
        <v>4129</v>
      </c>
      <c r="I14" s="162">
        <f>IF($A14=0,"",IFERROR(INDEX(BD_Gestão!E:E,MATCH('Banco de Dados'!$B14,BD_Gestão!$B:$B,0)),"erro"))</f>
        <v>42766.754351851851</v>
      </c>
      <c r="J14" s="186" t="str">
        <f>IF($A14=0,"",IFERROR(INDEX(BD_Gestão!B:B,MATCH('Banco de Dados'!$B14,BD_Gestão!$B:$B,0)),"erro"))</f>
        <v>L4370C/16_TS02</v>
      </c>
      <c r="K14" s="158" t="str">
        <f>IF($A14=0,"",IFERROR(INDEX(BD_Gestão!C:C,MATCH('Banco de Dados'!$B14,BD_Gestão!$B:$B,0)),"erro"))</f>
        <v>Civil</v>
      </c>
      <c r="L14" s="158" t="str">
        <f>IF($A14=0,"",IFERROR(INDEX(BD_Gestão!H:H,MATCH('Banco de Dados'!$B14,BD_Gestão!$B:$B,0)),"erro"))</f>
        <v>ALLIANZ SEGUROS S.A.</v>
      </c>
      <c r="M14" s="161">
        <f>IF($A14=0,"",IFERROR(INDEX(BD_Gestão!F:F,MATCH('Banco de Dados'!$B14,BD_Gestão!$B:$B,0)),"erro"))</f>
        <v>9065</v>
      </c>
      <c r="N14" s="161">
        <f>IF($A14=0,"",IFERROR(INDEX(BD_Gestão!J:J,MATCH('Banco de Dados'!$B14,BD_Gestão!$B:$B,0)),"erro"))</f>
        <v>8054.25</v>
      </c>
      <c r="O14" s="164">
        <f>IF($A14=0,"",IFERROR(INDEX(BD_Gestão!K:K,MATCH('Banco de Dados'!$B14,BD_Gestão!$B:$B,0)),"erro"))</f>
        <v>1</v>
      </c>
      <c r="P14" s="169">
        <f t="shared" si="2"/>
        <v>2.25</v>
      </c>
      <c r="Q14" s="170">
        <f t="shared" si="3"/>
        <v>0</v>
      </c>
      <c r="R14" s="163">
        <f t="shared" si="0"/>
        <v>1</v>
      </c>
      <c r="S14" s="163">
        <f t="shared" si="1"/>
        <v>2017</v>
      </c>
      <c r="T14" s="163">
        <f>INDEX(Controle!O:O,MATCH('Banco de Dados'!A14,Controle!M:M,0))*E14/100</f>
        <v>0</v>
      </c>
    </row>
    <row r="15" spans="1:20" hidden="1" x14ac:dyDescent="0.2">
      <c r="A15" s="158" t="str">
        <f>BD_TS!A14</f>
        <v>RAPHAEL DA MATA</v>
      </c>
      <c r="B15" s="158" t="str">
        <f>SUBSTITUTE(SUBSTITUTE(BD_TS!D14," ",""),"-","/")</f>
        <v>L4370C/16_TS02</v>
      </c>
      <c r="C15" s="158" t="str">
        <f>BD_TS!E14</f>
        <v>ALLIANZ</v>
      </c>
      <c r="D15" s="159" t="str">
        <f>BD_TS!F14</f>
        <v>"203126648"</v>
      </c>
      <c r="E15" s="160">
        <f>BD_TS!B14</f>
        <v>9.2166666666666686</v>
      </c>
      <c r="F15" s="161">
        <f>BD_TS!C14</f>
        <v>2765</v>
      </c>
      <c r="G15" s="187">
        <f>BD_TS!H14</f>
        <v>42736</v>
      </c>
      <c r="H15" s="158">
        <f>IF($A15=0,"",IFERROR(INDEX(BD_Gestão!A:A,MATCH('Banco de Dados'!$B15,BD_Gestão!$B:$B,0)),"erro"))</f>
        <v>4129</v>
      </c>
      <c r="I15" s="162">
        <f>IF($A15=0,"",IFERROR(INDEX(BD_Gestão!E:E,MATCH('Banco de Dados'!$B15,BD_Gestão!$B:$B,0)),"erro"))</f>
        <v>42766.754351851851</v>
      </c>
      <c r="J15" s="186" t="str">
        <f>IF($A15=0,"",IFERROR(INDEX(BD_Gestão!B:B,MATCH('Banco de Dados'!$B15,BD_Gestão!$B:$B,0)),"erro"))</f>
        <v>L4370C/16_TS02</v>
      </c>
      <c r="K15" s="158" t="str">
        <f>IF($A15=0,"",IFERROR(INDEX(BD_Gestão!C:C,MATCH('Banco de Dados'!$B15,BD_Gestão!$B:$B,0)),"erro"))</f>
        <v>Civil</v>
      </c>
      <c r="L15" s="158" t="str">
        <f>IF($A15=0,"",IFERROR(INDEX(BD_Gestão!H:H,MATCH('Banco de Dados'!$B15,BD_Gestão!$B:$B,0)),"erro"))</f>
        <v>ALLIANZ SEGUROS S.A.</v>
      </c>
      <c r="M15" s="161">
        <f>IF($A15=0,"",IFERROR(INDEX(BD_Gestão!F:F,MATCH('Banco de Dados'!$B15,BD_Gestão!$B:$B,0)),"erro"))</f>
        <v>9065</v>
      </c>
      <c r="N15" s="161">
        <f>IF($A15=0,"",IFERROR(INDEX(BD_Gestão!J:J,MATCH('Banco de Dados'!$B15,BD_Gestão!$B:$B,0)),"erro"))</f>
        <v>8054.25</v>
      </c>
      <c r="O15" s="164">
        <f>IF($A15=0,"",IFERROR(INDEX(BD_Gestão!K:K,MATCH('Banco de Dados'!$B15,BD_Gestão!$B:$B,0)),"erro"))</f>
        <v>1</v>
      </c>
      <c r="P15" s="169">
        <f t="shared" si="2"/>
        <v>9.2166666666666686</v>
      </c>
      <c r="Q15" s="170">
        <f t="shared" si="3"/>
        <v>0</v>
      </c>
      <c r="R15" s="163">
        <f t="shared" si="0"/>
        <v>1</v>
      </c>
      <c r="S15" s="163">
        <f t="shared" si="1"/>
        <v>2017</v>
      </c>
      <c r="T15" s="163">
        <f>INDEX(Controle!O:O,MATCH('Banco de Dados'!A15,Controle!M:M,0))*E15/100</f>
        <v>9.2166666666666686</v>
      </c>
    </row>
    <row r="16" spans="1:20" hidden="1" x14ac:dyDescent="0.2">
      <c r="A16" s="158" t="str">
        <f>BD_TS!A15</f>
        <v>RENATO MOREIRA</v>
      </c>
      <c r="B16" s="158" t="str">
        <f>SUBSTITUTE(SUBSTITUTE(BD_TS!D15," ",""),"-","/")</f>
        <v>L4370C/16_TS02</v>
      </c>
      <c r="C16" s="158" t="str">
        <f>BD_TS!E15</f>
        <v>ALLIANZ</v>
      </c>
      <c r="D16" s="159" t="str">
        <f>BD_TS!F15</f>
        <v>"203126648"</v>
      </c>
      <c r="E16" s="160">
        <f>BD_TS!B15</f>
        <v>1.1666666666666661</v>
      </c>
      <c r="F16" s="161">
        <f>BD_TS!C15</f>
        <v>350</v>
      </c>
      <c r="G16" s="187">
        <f>BD_TS!H15</f>
        <v>42736</v>
      </c>
      <c r="H16" s="158">
        <f>IF($A16=0,"",IFERROR(INDEX(BD_Gestão!A:A,MATCH('Banco de Dados'!$B16,BD_Gestão!$B:$B,0)),"erro"))</f>
        <v>4129</v>
      </c>
      <c r="I16" s="162">
        <f>IF($A16=0,"",IFERROR(INDEX(BD_Gestão!E:E,MATCH('Banco de Dados'!$B16,BD_Gestão!$B:$B,0)),"erro"))</f>
        <v>42766.754351851851</v>
      </c>
      <c r="J16" s="186" t="str">
        <f>IF($A16=0,"",IFERROR(INDEX(BD_Gestão!B:B,MATCH('Banco de Dados'!$B16,BD_Gestão!$B:$B,0)),"erro"))</f>
        <v>L4370C/16_TS02</v>
      </c>
      <c r="K16" s="158" t="str">
        <f>IF($A16=0,"",IFERROR(INDEX(BD_Gestão!C:C,MATCH('Banco de Dados'!$B16,BD_Gestão!$B:$B,0)),"erro"))</f>
        <v>Civil</v>
      </c>
      <c r="L16" s="158" t="str">
        <f>IF($A16=0,"",IFERROR(INDEX(BD_Gestão!H:H,MATCH('Banco de Dados'!$B16,BD_Gestão!$B:$B,0)),"erro"))</f>
        <v>ALLIANZ SEGUROS S.A.</v>
      </c>
      <c r="M16" s="161">
        <f>IF($A16=0,"",IFERROR(INDEX(BD_Gestão!F:F,MATCH('Banco de Dados'!$B16,BD_Gestão!$B:$B,0)),"erro"))</f>
        <v>9065</v>
      </c>
      <c r="N16" s="161">
        <f>IF($A16=0,"",IFERROR(INDEX(BD_Gestão!J:J,MATCH('Banco de Dados'!$B16,BD_Gestão!$B:$B,0)),"erro"))</f>
        <v>8054.25</v>
      </c>
      <c r="O16" s="164">
        <f>IF($A16=0,"",IFERROR(INDEX(BD_Gestão!K:K,MATCH('Banco de Dados'!$B16,BD_Gestão!$B:$B,0)),"erro"))</f>
        <v>1</v>
      </c>
      <c r="P16" s="169">
        <f t="shared" si="2"/>
        <v>1.1666666666666661</v>
      </c>
      <c r="Q16" s="170">
        <f t="shared" si="3"/>
        <v>0</v>
      </c>
      <c r="R16" s="163">
        <f t="shared" si="0"/>
        <v>1</v>
      </c>
      <c r="S16" s="163">
        <f t="shared" si="1"/>
        <v>2017</v>
      </c>
      <c r="T16" s="163">
        <f>INDEX(Controle!O:O,MATCH('Banco de Dados'!A16,Controle!M:M,0))*E16/100</f>
        <v>1.1666666666666661</v>
      </c>
    </row>
    <row r="17" spans="1:20" ht="15.75" hidden="1" customHeight="1" x14ac:dyDescent="0.2">
      <c r="A17" s="158">
        <f>BD_TS!A16</f>
        <v>2016</v>
      </c>
      <c r="B17" s="158" t="str">
        <f>SUBSTITUTE(SUBSTITUTE(BD_TS!D16," ",""),"-","/")</f>
        <v>L4370M/16_TS02</v>
      </c>
      <c r="C17" s="158" t="str">
        <f>BD_TS!E16</f>
        <v>ALLIANZ</v>
      </c>
      <c r="D17" s="159" t="str">
        <f>BD_TS!F16</f>
        <v>"203126648"</v>
      </c>
      <c r="E17" s="160">
        <f>BD_TS!B16</f>
        <v>10.766666666666667</v>
      </c>
      <c r="F17" s="161">
        <f>BD_TS!C16</f>
        <v>3230</v>
      </c>
      <c r="G17" s="187">
        <f>BD_TS!H16</f>
        <v>42736</v>
      </c>
      <c r="H17" s="158">
        <f>IF($A17=0,"",IFERROR(INDEX(BD_Gestão!A:A,MATCH('Banco de Dados'!$B17,BD_Gestão!$B:$B,0)),"erro"))</f>
        <v>4130</v>
      </c>
      <c r="I17" s="162">
        <f>IF($A17=0,"",IFERROR(INDEX(BD_Gestão!E:E,MATCH('Banco de Dados'!$B17,BD_Gestão!$B:$B,0)),"erro"))</f>
        <v>42766.75712962963</v>
      </c>
      <c r="J17" s="186" t="str">
        <f>IF($A17=0,"",IFERROR(INDEX(BD_Gestão!B:B,MATCH('Banco de Dados'!$B17,BD_Gestão!$B:$B,0)),"erro"))</f>
        <v>L4370M/16_TS02</v>
      </c>
      <c r="K17" s="158" t="str">
        <f>IF($A17=0,"",IFERROR(INDEX(BD_Gestão!C:C,MATCH('Banco de Dados'!$B17,BD_Gestão!$B:$B,0)),"erro"))</f>
        <v>Mecânica</v>
      </c>
      <c r="L17" s="158" t="str">
        <f>IF($A17=0,"",IFERROR(INDEX(BD_Gestão!H:H,MATCH('Banco de Dados'!$B17,BD_Gestão!$B:$B,0)),"erro"))</f>
        <v>ALLIANZ SEGUROS S.A.</v>
      </c>
      <c r="M17" s="161">
        <f>IF($A17=0,"",IFERROR(INDEX(BD_Gestão!F:F,MATCH('Banco de Dados'!$B17,BD_Gestão!$B:$B,0)),"erro"))</f>
        <v>4760</v>
      </c>
      <c r="N17" s="161">
        <f>IF($A17=0,"",IFERROR(INDEX(BD_Gestão!J:J,MATCH('Banco de Dados'!$B17,BD_Gestão!$B:$B,0)),"erro"))</f>
        <v>4229.26</v>
      </c>
      <c r="O17" s="164">
        <f>IF($A17=0,"",IFERROR(INDEX(BD_Gestão!K:K,MATCH('Banco de Dados'!$B17,BD_Gestão!$B:$B,0)),"erro"))</f>
        <v>1</v>
      </c>
      <c r="P17" s="169">
        <f t="shared" si="2"/>
        <v>10.766666666666667</v>
      </c>
      <c r="Q17" s="170">
        <f t="shared" si="3"/>
        <v>0</v>
      </c>
      <c r="R17" s="163">
        <f t="shared" si="0"/>
        <v>1</v>
      </c>
      <c r="S17" s="163">
        <f t="shared" si="1"/>
        <v>2017</v>
      </c>
      <c r="T17" s="163">
        <f>INDEX(Controle!O:O,MATCH('Banco de Dados'!A17,Controle!M:M,0))*E17/100</f>
        <v>0</v>
      </c>
    </row>
    <row r="18" spans="1:20" hidden="1" x14ac:dyDescent="0.2">
      <c r="A18" s="158" t="str">
        <f>BD_TS!A17</f>
        <v>RENATO MOREIRA</v>
      </c>
      <c r="B18" s="158" t="str">
        <f>SUBSTITUTE(SUBSTITUTE(BD_TS!D17," ",""),"-","/")</f>
        <v>L4370M/16_TS02</v>
      </c>
      <c r="C18" s="158" t="str">
        <f>BD_TS!E17</f>
        <v>ALLIANZ</v>
      </c>
      <c r="D18" s="159" t="str">
        <f>BD_TS!F17</f>
        <v>"203126648"</v>
      </c>
      <c r="E18" s="160">
        <f>BD_TS!B17</f>
        <v>5.0999999999999996</v>
      </c>
      <c r="F18" s="161">
        <f>BD_TS!C17</f>
        <v>1530</v>
      </c>
      <c r="G18" s="187">
        <f>BD_TS!H17</f>
        <v>42736</v>
      </c>
      <c r="H18" s="158">
        <f>IF($A18=0,"",IFERROR(INDEX(BD_Gestão!A:A,MATCH('Banco de Dados'!$B18,BD_Gestão!$B:$B,0)),"erro"))</f>
        <v>4130</v>
      </c>
      <c r="I18" s="162">
        <f>IF($A18=0,"",IFERROR(INDEX(BD_Gestão!E:E,MATCH('Banco de Dados'!$B18,BD_Gestão!$B:$B,0)),"erro"))</f>
        <v>42766.75712962963</v>
      </c>
      <c r="J18" s="186" t="str">
        <f>IF($A18=0,"",IFERROR(INDEX(BD_Gestão!B:B,MATCH('Banco de Dados'!$B18,BD_Gestão!$B:$B,0)),"erro"))</f>
        <v>L4370M/16_TS02</v>
      </c>
      <c r="K18" s="158" t="str">
        <f>IF($A18=0,"",IFERROR(INDEX(BD_Gestão!C:C,MATCH('Banco de Dados'!$B18,BD_Gestão!$B:$B,0)),"erro"))</f>
        <v>Mecânica</v>
      </c>
      <c r="L18" s="158" t="str">
        <f>IF($A18=0,"",IFERROR(INDEX(BD_Gestão!H:H,MATCH('Banco de Dados'!$B18,BD_Gestão!$B:$B,0)),"erro"))</f>
        <v>ALLIANZ SEGUROS S.A.</v>
      </c>
      <c r="M18" s="161">
        <f>IF($A18=0,"",IFERROR(INDEX(BD_Gestão!F:F,MATCH('Banco de Dados'!$B18,BD_Gestão!$B:$B,0)),"erro"))</f>
        <v>4760</v>
      </c>
      <c r="N18" s="161">
        <f>IF($A18=0,"",IFERROR(INDEX(BD_Gestão!J:J,MATCH('Banco de Dados'!$B18,BD_Gestão!$B:$B,0)),"erro"))</f>
        <v>4229.26</v>
      </c>
      <c r="O18" s="164">
        <f>IF($A18=0,"",IFERROR(INDEX(BD_Gestão!K:K,MATCH('Banco de Dados'!$B18,BD_Gestão!$B:$B,0)),"erro"))</f>
        <v>1</v>
      </c>
      <c r="P18" s="169">
        <f t="shared" si="2"/>
        <v>5.0999999999999996</v>
      </c>
      <c r="Q18" s="170">
        <f t="shared" si="3"/>
        <v>0</v>
      </c>
      <c r="R18" s="163">
        <f t="shared" si="0"/>
        <v>1</v>
      </c>
      <c r="S18" s="163">
        <f t="shared" si="1"/>
        <v>2017</v>
      </c>
      <c r="T18" s="163">
        <f>INDEX(Controle!O:O,MATCH('Banco de Dados'!A18,Controle!M:M,0))*E18/100</f>
        <v>5.0999999999999996</v>
      </c>
    </row>
    <row r="19" spans="1:20" hidden="1" x14ac:dyDescent="0.2">
      <c r="A19" s="158">
        <f>BD_TS!A18</f>
        <v>2016</v>
      </c>
      <c r="B19" s="158" t="str">
        <f>SUBSTITUTE(SUBSTITUTE(BD_TS!D18," ",""),"-","/")</f>
        <v>L4374C/16_TS01</v>
      </c>
      <c r="C19" s="158" t="str">
        <f>BD_TS!E18</f>
        <v>ALLIANZ</v>
      </c>
      <c r="D19" s="159" t="str">
        <f>BD_TS!F18</f>
        <v>203450190</v>
      </c>
      <c r="E19" s="160">
        <f>BD_TS!B18</f>
        <v>6.75</v>
      </c>
      <c r="F19" s="161">
        <f>BD_TS!C18</f>
        <v>2025</v>
      </c>
      <c r="G19" s="187">
        <f>BD_TS!H18</f>
        <v>42736</v>
      </c>
      <c r="H19" s="158">
        <f>IF($A19=0,"",IFERROR(INDEX(BD_Gestão!A:A,MATCH('Banco de Dados'!$B19,BD_Gestão!$B:$B,0)),"erro"))</f>
        <v>4112</v>
      </c>
      <c r="I19" s="162">
        <f>IF($A19=0,"",IFERROR(INDEX(BD_Gestão!E:E,MATCH('Banco de Dados'!$B19,BD_Gestão!$B:$B,0)),"erro"))</f>
        <v>42751.596030092594</v>
      </c>
      <c r="J19" s="186" t="str">
        <f>IF($A19=0,"",IFERROR(INDEX(BD_Gestão!B:B,MATCH('Banco de Dados'!$B19,BD_Gestão!$B:$B,0)),"erro"))</f>
        <v>L4374C/16_TS01</v>
      </c>
      <c r="K19" s="158" t="str">
        <f>IF($A19=0,"",IFERROR(INDEX(BD_Gestão!C:C,MATCH('Banco de Dados'!$B19,BD_Gestão!$B:$B,0)),"erro"))</f>
        <v>Civil</v>
      </c>
      <c r="L19" s="158" t="str">
        <f>IF($A19=0,"",IFERROR(INDEX(BD_Gestão!H:H,MATCH('Banco de Dados'!$B19,BD_Gestão!$B:$B,0)),"erro"))</f>
        <v>ALLIANZ SEGUROS S.A.</v>
      </c>
      <c r="M19" s="161">
        <f>IF($A19=0,"",IFERROR(INDEX(BD_Gestão!F:F,MATCH('Banco de Dados'!$B19,BD_Gestão!$B:$B,0)),"erro"))</f>
        <v>3675</v>
      </c>
      <c r="N19" s="161">
        <f>IF($A19=0,"",IFERROR(INDEX(BD_Gestão!J:J,MATCH('Banco de Dados'!$B19,BD_Gestão!$B:$B,0)),"erro"))</f>
        <v>3265.24</v>
      </c>
      <c r="O19" s="164">
        <f>IF($A19=0,"",IFERROR(INDEX(BD_Gestão!K:K,MATCH('Banco de Dados'!$B19,BD_Gestão!$B:$B,0)),"erro"))</f>
        <v>1</v>
      </c>
      <c r="P19" s="169">
        <f t="shared" si="2"/>
        <v>6.75</v>
      </c>
      <c r="Q19" s="170">
        <f t="shared" si="3"/>
        <v>0</v>
      </c>
      <c r="R19" s="163">
        <f t="shared" si="0"/>
        <v>1</v>
      </c>
      <c r="S19" s="163">
        <f t="shared" si="1"/>
        <v>2017</v>
      </c>
      <c r="T19" s="163">
        <f>INDEX(Controle!O:O,MATCH('Banco de Dados'!A19,Controle!M:M,0))*E19/100</f>
        <v>0</v>
      </c>
    </row>
    <row r="20" spans="1:20" hidden="1" x14ac:dyDescent="0.2">
      <c r="A20" s="158" t="str">
        <f>BD_TS!A19</f>
        <v>BRUNO MATOS</v>
      </c>
      <c r="B20" s="158" t="str">
        <f>SUBSTITUTE(SUBSTITUTE(BD_TS!D19," ",""),"-","/")</f>
        <v>L4374C/16_TS01</v>
      </c>
      <c r="C20" s="158" t="str">
        <f>BD_TS!E19</f>
        <v>ALLIANZ</v>
      </c>
      <c r="D20" s="159" t="str">
        <f>BD_TS!F19</f>
        <v>203450190</v>
      </c>
      <c r="E20" s="160">
        <f>BD_TS!B19</f>
        <v>1</v>
      </c>
      <c r="F20" s="161">
        <f>BD_TS!C19</f>
        <v>300</v>
      </c>
      <c r="G20" s="187">
        <f>BD_TS!H19</f>
        <v>42736</v>
      </c>
      <c r="H20" s="158">
        <f>IF($A20=0,"",IFERROR(INDEX(BD_Gestão!A:A,MATCH('Banco de Dados'!$B20,BD_Gestão!$B:$B,0)),"erro"))</f>
        <v>4112</v>
      </c>
      <c r="I20" s="162">
        <f>IF($A20=0,"",IFERROR(INDEX(BD_Gestão!E:E,MATCH('Banco de Dados'!$B20,BD_Gestão!$B:$B,0)),"erro"))</f>
        <v>42751.596030092594</v>
      </c>
      <c r="J20" s="186" t="str">
        <f>IF($A20=0,"",IFERROR(INDEX(BD_Gestão!B:B,MATCH('Banco de Dados'!$B20,BD_Gestão!$B:$B,0)),"erro"))</f>
        <v>L4374C/16_TS01</v>
      </c>
      <c r="K20" s="158" t="str">
        <f>IF($A20=0,"",IFERROR(INDEX(BD_Gestão!C:C,MATCH('Banco de Dados'!$B20,BD_Gestão!$B:$B,0)),"erro"))</f>
        <v>Civil</v>
      </c>
      <c r="L20" s="158" t="str">
        <f>IF($A20=0,"",IFERROR(INDEX(BD_Gestão!H:H,MATCH('Banco de Dados'!$B20,BD_Gestão!$B:$B,0)),"erro"))</f>
        <v>ALLIANZ SEGUROS S.A.</v>
      </c>
      <c r="M20" s="161">
        <f>IF($A20=0,"",IFERROR(INDEX(BD_Gestão!F:F,MATCH('Banco de Dados'!$B20,BD_Gestão!$B:$B,0)),"erro"))</f>
        <v>3675</v>
      </c>
      <c r="N20" s="161">
        <f>IF($A20=0,"",IFERROR(INDEX(BD_Gestão!J:J,MATCH('Banco de Dados'!$B20,BD_Gestão!$B:$B,0)),"erro"))</f>
        <v>3265.24</v>
      </c>
      <c r="O20" s="164">
        <f>IF($A20=0,"",IFERROR(INDEX(BD_Gestão!K:K,MATCH('Banco de Dados'!$B20,BD_Gestão!$B:$B,0)),"erro"))</f>
        <v>1</v>
      </c>
      <c r="P20" s="169">
        <f t="shared" si="2"/>
        <v>1</v>
      </c>
      <c r="Q20" s="170">
        <f t="shared" si="3"/>
        <v>0</v>
      </c>
      <c r="R20" s="163">
        <f t="shared" si="0"/>
        <v>1</v>
      </c>
      <c r="S20" s="163">
        <f t="shared" si="1"/>
        <v>2017</v>
      </c>
      <c r="T20" s="163">
        <f>INDEX(Controle!O:O,MATCH('Banco de Dados'!A20,Controle!M:M,0))*E20/100</f>
        <v>1</v>
      </c>
    </row>
    <row r="21" spans="1:20" hidden="1" x14ac:dyDescent="0.2">
      <c r="A21" s="158" t="str">
        <f>BD_TS!A20</f>
        <v>THIAGO SANTOS</v>
      </c>
      <c r="B21" s="158" t="str">
        <f>SUBSTITUTE(SUBSTITUTE(BD_TS!D20," ",""),"-","/")</f>
        <v>L4374C/16_TS01</v>
      </c>
      <c r="C21" s="158" t="str">
        <f>BD_TS!E20</f>
        <v>ALLIANZ</v>
      </c>
      <c r="D21" s="159" t="str">
        <f>BD_TS!F20</f>
        <v>203450190</v>
      </c>
      <c r="E21" s="160">
        <f>BD_TS!B20</f>
        <v>4.5</v>
      </c>
      <c r="F21" s="161">
        <f>BD_TS!C20</f>
        <v>1350</v>
      </c>
      <c r="G21" s="187">
        <f>BD_TS!H20</f>
        <v>42736</v>
      </c>
      <c r="H21" s="158">
        <f>IF($A21=0,"",IFERROR(INDEX(BD_Gestão!A:A,MATCH('Banco de Dados'!$B21,BD_Gestão!$B:$B,0)),"erro"))</f>
        <v>4112</v>
      </c>
      <c r="I21" s="162">
        <f>IF($A21=0,"",IFERROR(INDEX(BD_Gestão!E:E,MATCH('Banco de Dados'!$B21,BD_Gestão!$B:$B,0)),"erro"))</f>
        <v>42751.596030092594</v>
      </c>
      <c r="J21" s="186" t="str">
        <f>IF($A21=0,"",IFERROR(INDEX(BD_Gestão!B:B,MATCH('Banco de Dados'!$B21,BD_Gestão!$B:$B,0)),"erro"))</f>
        <v>L4374C/16_TS01</v>
      </c>
      <c r="K21" s="158" t="str">
        <f>IF($A21=0,"",IFERROR(INDEX(BD_Gestão!C:C,MATCH('Banco de Dados'!$B21,BD_Gestão!$B:$B,0)),"erro"))</f>
        <v>Civil</v>
      </c>
      <c r="L21" s="158" t="str">
        <f>IF($A21=0,"",IFERROR(INDEX(BD_Gestão!H:H,MATCH('Banco de Dados'!$B21,BD_Gestão!$B:$B,0)),"erro"))</f>
        <v>ALLIANZ SEGUROS S.A.</v>
      </c>
      <c r="M21" s="161">
        <f>IF($A21=0,"",IFERROR(INDEX(BD_Gestão!F:F,MATCH('Banco de Dados'!$B21,BD_Gestão!$B:$B,0)),"erro"))</f>
        <v>3675</v>
      </c>
      <c r="N21" s="161">
        <f>IF($A21=0,"",IFERROR(INDEX(BD_Gestão!J:J,MATCH('Banco de Dados'!$B21,BD_Gestão!$B:$B,0)),"erro"))</f>
        <v>3265.24</v>
      </c>
      <c r="O21" s="164">
        <f>IF($A21=0,"",IFERROR(INDEX(BD_Gestão!K:K,MATCH('Banco de Dados'!$B21,BD_Gestão!$B:$B,0)),"erro"))</f>
        <v>1</v>
      </c>
      <c r="P21" s="169">
        <f t="shared" si="2"/>
        <v>4.5</v>
      </c>
      <c r="Q21" s="170">
        <f t="shared" si="3"/>
        <v>0</v>
      </c>
      <c r="R21" s="163">
        <f t="shared" si="0"/>
        <v>1</v>
      </c>
      <c r="S21" s="163">
        <f t="shared" si="1"/>
        <v>2017</v>
      </c>
      <c r="T21" s="163">
        <f>INDEX(Controle!O:O,MATCH('Banco de Dados'!A21,Controle!M:M,0))*E21/100</f>
        <v>4.5</v>
      </c>
    </row>
    <row r="22" spans="1:20" ht="15.75" hidden="1" customHeight="1" x14ac:dyDescent="0.2">
      <c r="A22" s="158">
        <f>BD_TS!A21</f>
        <v>2016</v>
      </c>
      <c r="B22" s="158" t="str">
        <f>SUBSTITUTE(SUBSTITUTE(BD_TS!D21," ",""),"-","/")</f>
        <v>L4381C/16_TS01</v>
      </c>
      <c r="C22" s="158" t="str">
        <f>BD_TS!E21</f>
        <v>ALLIANZ</v>
      </c>
      <c r="D22" s="159" t="str">
        <f>BD_TS!F21</f>
        <v>203378612</v>
      </c>
      <c r="E22" s="160">
        <f>BD_TS!B21</f>
        <v>10.75</v>
      </c>
      <c r="F22" s="161">
        <f>BD_TS!C21</f>
        <v>3225</v>
      </c>
      <c r="G22" s="187">
        <f>BD_TS!H21</f>
        <v>42736</v>
      </c>
      <c r="H22" s="158">
        <f>IF($A22=0,"",IFERROR(INDEX(BD_Gestão!A:A,MATCH('Banco de Dados'!$B22,BD_Gestão!$B:$B,0)),"erro"))</f>
        <v>4113</v>
      </c>
      <c r="I22" s="162">
        <f>IF($A22=0,"",IFERROR(INDEX(BD_Gestão!E:E,MATCH('Banco de Dados'!$B22,BD_Gestão!$B:$B,0)),"erro"))</f>
        <v>42751.605381944442</v>
      </c>
      <c r="J22" s="186" t="str">
        <f>IF($A22=0,"",IFERROR(INDEX(BD_Gestão!B:B,MATCH('Banco de Dados'!$B22,BD_Gestão!$B:$B,0)),"erro"))</f>
        <v>L4381C/16_TS01</v>
      </c>
      <c r="K22" s="158" t="str">
        <f>IF($A22=0,"",IFERROR(INDEX(BD_Gestão!C:C,MATCH('Banco de Dados'!$B22,BD_Gestão!$B:$B,0)),"erro"))</f>
        <v>Civil</v>
      </c>
      <c r="L22" s="158" t="str">
        <f>IF($A22=0,"",IFERROR(INDEX(BD_Gestão!H:H,MATCH('Banco de Dados'!$B22,BD_Gestão!$B:$B,0)),"erro"))</f>
        <v>ALLIANZ SEGUROS S.A.</v>
      </c>
      <c r="M22" s="161">
        <f>IF($A22=0,"",IFERROR(INDEX(BD_Gestão!F:F,MATCH('Banco de Dados'!$B22,BD_Gestão!$B:$B,0)),"erro"))</f>
        <v>4125</v>
      </c>
      <c r="N22" s="161">
        <f>IF($A22=0,"",IFERROR(INDEX(BD_Gestão!J:J,MATCH('Banco de Dados'!$B22,BD_Gestão!$B:$B,0)),"erro"))</f>
        <v>3665.06</v>
      </c>
      <c r="O22" s="164">
        <f>IF($A22=0,"",IFERROR(INDEX(BD_Gestão!K:K,MATCH('Banco de Dados'!$B22,BD_Gestão!$B:$B,0)),"erro"))</f>
        <v>1</v>
      </c>
      <c r="P22" s="169">
        <f t="shared" si="2"/>
        <v>10.75</v>
      </c>
      <c r="Q22" s="170">
        <f t="shared" si="3"/>
        <v>0</v>
      </c>
      <c r="R22" s="163">
        <f t="shared" si="0"/>
        <v>1</v>
      </c>
      <c r="S22" s="163">
        <f t="shared" si="1"/>
        <v>2017</v>
      </c>
      <c r="T22" s="163">
        <f>INDEX(Controle!O:O,MATCH('Banco de Dados'!A22,Controle!M:M,0))*E22/100</f>
        <v>0</v>
      </c>
    </row>
    <row r="23" spans="1:20" hidden="1" x14ac:dyDescent="0.2">
      <c r="A23" s="158" t="str">
        <f>BD_TS!A22</f>
        <v>THIAGO SANTOS</v>
      </c>
      <c r="B23" s="158" t="str">
        <f>SUBSTITUTE(SUBSTITUTE(BD_TS!D22," ",""),"-","/")</f>
        <v>L4381C/16_TS01</v>
      </c>
      <c r="C23" s="158" t="str">
        <f>BD_TS!E22</f>
        <v>ALLIANZ</v>
      </c>
      <c r="D23" s="159" t="str">
        <f>BD_TS!F22</f>
        <v>203378612</v>
      </c>
      <c r="E23" s="160">
        <f>BD_TS!B22</f>
        <v>3</v>
      </c>
      <c r="F23" s="161">
        <f>BD_TS!C22</f>
        <v>900</v>
      </c>
      <c r="G23" s="187">
        <f>BD_TS!H22</f>
        <v>42736</v>
      </c>
      <c r="H23" s="158">
        <f>IF($A23=0,"",IFERROR(INDEX(BD_Gestão!A:A,MATCH('Banco de Dados'!$B23,BD_Gestão!$B:$B,0)),"erro"))</f>
        <v>4113</v>
      </c>
      <c r="I23" s="162">
        <f>IF($A23=0,"",IFERROR(INDEX(BD_Gestão!E:E,MATCH('Banco de Dados'!$B23,BD_Gestão!$B:$B,0)),"erro"))</f>
        <v>42751.605381944442</v>
      </c>
      <c r="J23" s="186" t="str">
        <f>IF($A23=0,"",IFERROR(INDEX(BD_Gestão!B:B,MATCH('Banco de Dados'!$B23,BD_Gestão!$B:$B,0)),"erro"))</f>
        <v>L4381C/16_TS01</v>
      </c>
      <c r="K23" s="158" t="str">
        <f>IF($A23=0,"",IFERROR(INDEX(BD_Gestão!C:C,MATCH('Banco de Dados'!$B23,BD_Gestão!$B:$B,0)),"erro"))</f>
        <v>Civil</v>
      </c>
      <c r="L23" s="158" t="str">
        <f>IF($A23=0,"",IFERROR(INDEX(BD_Gestão!H:H,MATCH('Banco de Dados'!$B23,BD_Gestão!$B:$B,0)),"erro"))</f>
        <v>ALLIANZ SEGUROS S.A.</v>
      </c>
      <c r="M23" s="161">
        <f>IF($A23=0,"",IFERROR(INDEX(BD_Gestão!F:F,MATCH('Banco de Dados'!$B23,BD_Gestão!$B:$B,0)),"erro"))</f>
        <v>4125</v>
      </c>
      <c r="N23" s="161">
        <f>IF($A23=0,"",IFERROR(INDEX(BD_Gestão!J:J,MATCH('Banco de Dados'!$B23,BD_Gestão!$B:$B,0)),"erro"))</f>
        <v>3665.06</v>
      </c>
      <c r="O23" s="164">
        <f>IF($A23=0,"",IFERROR(INDEX(BD_Gestão!K:K,MATCH('Banco de Dados'!$B23,BD_Gestão!$B:$B,0)),"erro"))</f>
        <v>1</v>
      </c>
      <c r="P23" s="169">
        <f t="shared" si="2"/>
        <v>3</v>
      </c>
      <c r="Q23" s="170">
        <f t="shared" si="3"/>
        <v>0</v>
      </c>
      <c r="R23" s="163">
        <f t="shared" si="0"/>
        <v>1</v>
      </c>
      <c r="S23" s="163">
        <f t="shared" si="1"/>
        <v>2017</v>
      </c>
      <c r="T23" s="163">
        <f>INDEX(Controle!O:O,MATCH('Banco de Dados'!A23,Controle!M:M,0))*E23/100</f>
        <v>3</v>
      </c>
    </row>
    <row r="24" spans="1:20" hidden="1" x14ac:dyDescent="0.2">
      <c r="A24" s="158">
        <f>BD_TS!A23</f>
        <v>2016</v>
      </c>
      <c r="B24" s="158" t="str">
        <f>SUBSTITUTE(SUBSTITUTE(BD_TS!D23," ",""),"-","/")</f>
        <v>L4417C/16_TS01</v>
      </c>
      <c r="C24" s="158" t="str">
        <f>BD_TS!E23</f>
        <v>ALLIANZ</v>
      </c>
      <c r="D24" s="159" t="str">
        <f>BD_TS!F23</f>
        <v>204739958</v>
      </c>
      <c r="E24" s="160">
        <f>BD_TS!B23</f>
        <v>50.65</v>
      </c>
      <c r="F24" s="161">
        <f>BD_TS!C23</f>
        <v>15195</v>
      </c>
      <c r="G24" s="187">
        <f>BD_TS!H23</f>
        <v>42736</v>
      </c>
      <c r="H24" s="158">
        <f>IF($A24=0,"",IFERROR(INDEX(BD_Gestão!A:A,MATCH('Banco de Dados'!$B24,BD_Gestão!$B:$B,0)),"erro"))</f>
        <v>4111</v>
      </c>
      <c r="I24" s="162">
        <f>IF($A24=0,"",IFERROR(INDEX(BD_Gestão!E:E,MATCH('Banco de Dados'!$B24,BD_Gestão!$B:$B,0)),"erro"))</f>
        <v>42751.586284722223</v>
      </c>
      <c r="J24" s="186" t="str">
        <f>IF($A24=0,"",IFERROR(INDEX(BD_Gestão!B:B,MATCH('Banco de Dados'!$B24,BD_Gestão!$B:$B,0)),"erro"))</f>
        <v>L4417C/16_TS01</v>
      </c>
      <c r="K24" s="158" t="str">
        <f>IF($A24=0,"",IFERROR(INDEX(BD_Gestão!C:C,MATCH('Banco de Dados'!$B24,BD_Gestão!$B:$B,0)),"erro"))</f>
        <v>Civil</v>
      </c>
      <c r="L24" s="158" t="str">
        <f>IF($A24=0,"",IFERROR(INDEX(BD_Gestão!H:H,MATCH('Banco de Dados'!$B24,BD_Gestão!$B:$B,0)),"erro"))</f>
        <v>ALLIANZ SEGUROS S.A.</v>
      </c>
      <c r="M24" s="161">
        <f>IF($A24=0,"",IFERROR(INDEX(BD_Gestão!F:F,MATCH('Banco de Dados'!$B24,BD_Gestão!$B:$B,0)),"erro"))</f>
        <v>18270</v>
      </c>
      <c r="N24" s="161">
        <f>IF($A24=0,"",IFERROR(INDEX(BD_Gestão!J:J,MATCH('Banco de Dados'!$B24,BD_Gestão!$B:$B,0)),"erro"))</f>
        <v>16232.9</v>
      </c>
      <c r="O24" s="164">
        <f>IF($A24=0,"",IFERROR(INDEX(BD_Gestão!K:K,MATCH('Banco de Dados'!$B24,BD_Gestão!$B:$B,0)),"erro"))</f>
        <v>1</v>
      </c>
      <c r="P24" s="169">
        <f t="shared" si="2"/>
        <v>50.65</v>
      </c>
      <c r="Q24" s="170">
        <f t="shared" si="3"/>
        <v>0</v>
      </c>
      <c r="R24" s="163">
        <f t="shared" si="0"/>
        <v>1</v>
      </c>
      <c r="S24" s="163">
        <f t="shared" si="1"/>
        <v>2017</v>
      </c>
      <c r="T24" s="163">
        <f>INDEX(Controle!O:O,MATCH('Banco de Dados'!A24,Controle!M:M,0))*E24/100</f>
        <v>0</v>
      </c>
    </row>
    <row r="25" spans="1:20" hidden="1" x14ac:dyDescent="0.2">
      <c r="A25" s="158" t="str">
        <f>BD_TS!A24</f>
        <v>BRUNO MATOS</v>
      </c>
      <c r="B25" s="158" t="str">
        <f>SUBSTITUTE(SUBSTITUTE(BD_TS!D24," ",""),"-","/")</f>
        <v>L4417C/16_TS01</v>
      </c>
      <c r="C25" s="158" t="str">
        <f>BD_TS!E24</f>
        <v>ALLIANZ</v>
      </c>
      <c r="D25" s="159" t="str">
        <f>BD_TS!F24</f>
        <v>204739958</v>
      </c>
      <c r="E25" s="160">
        <f>BD_TS!B24</f>
        <v>0.5</v>
      </c>
      <c r="F25" s="161">
        <f>BD_TS!C24</f>
        <v>150</v>
      </c>
      <c r="G25" s="187">
        <f>BD_TS!H24</f>
        <v>42736</v>
      </c>
      <c r="H25" s="158">
        <f>IF($A25=0,"",IFERROR(INDEX(BD_Gestão!A:A,MATCH('Banco de Dados'!$B25,BD_Gestão!$B:$B,0)),"erro"))</f>
        <v>4111</v>
      </c>
      <c r="I25" s="162">
        <f>IF($A25=0,"",IFERROR(INDEX(BD_Gestão!E:E,MATCH('Banco de Dados'!$B25,BD_Gestão!$B:$B,0)),"erro"))</f>
        <v>42751.586284722223</v>
      </c>
      <c r="J25" s="186" t="str">
        <f>IF($A25=0,"",IFERROR(INDEX(BD_Gestão!B:B,MATCH('Banco de Dados'!$B25,BD_Gestão!$B:$B,0)),"erro"))</f>
        <v>L4417C/16_TS01</v>
      </c>
      <c r="K25" s="158" t="str">
        <f>IF($A25=0,"",IFERROR(INDEX(BD_Gestão!C:C,MATCH('Banco de Dados'!$B25,BD_Gestão!$B:$B,0)),"erro"))</f>
        <v>Civil</v>
      </c>
      <c r="L25" s="158" t="str">
        <f>IF($A25=0,"",IFERROR(INDEX(BD_Gestão!H:H,MATCH('Banco de Dados'!$B25,BD_Gestão!$B:$B,0)),"erro"))</f>
        <v>ALLIANZ SEGUROS S.A.</v>
      </c>
      <c r="M25" s="161">
        <f>IF($A25=0,"",IFERROR(INDEX(BD_Gestão!F:F,MATCH('Banco de Dados'!$B25,BD_Gestão!$B:$B,0)),"erro"))</f>
        <v>18270</v>
      </c>
      <c r="N25" s="161">
        <f>IF($A25=0,"",IFERROR(INDEX(BD_Gestão!J:J,MATCH('Banco de Dados'!$B25,BD_Gestão!$B:$B,0)),"erro"))</f>
        <v>16232.9</v>
      </c>
      <c r="O25" s="164">
        <f>IF($A25=0,"",IFERROR(INDEX(BD_Gestão!K:K,MATCH('Banco de Dados'!$B25,BD_Gestão!$B:$B,0)),"erro"))</f>
        <v>1</v>
      </c>
      <c r="P25" s="169">
        <f t="shared" si="2"/>
        <v>0.5</v>
      </c>
      <c r="Q25" s="170">
        <f t="shared" si="3"/>
        <v>0</v>
      </c>
      <c r="R25" s="163">
        <f t="shared" si="0"/>
        <v>1</v>
      </c>
      <c r="S25" s="163">
        <f t="shared" si="1"/>
        <v>2017</v>
      </c>
      <c r="T25" s="163">
        <f>INDEX(Controle!O:O,MATCH('Banco de Dados'!A25,Controle!M:M,0))*E25/100</f>
        <v>0.5</v>
      </c>
    </row>
    <row r="26" spans="1:20" hidden="1" x14ac:dyDescent="0.2">
      <c r="A26" s="158" t="str">
        <f>BD_TS!A25</f>
        <v>THIAGO SANTOS</v>
      </c>
      <c r="B26" s="158" t="str">
        <f>SUBSTITUTE(SUBSTITUTE(BD_TS!D25," ",""),"-","/")</f>
        <v>L4417C/16_TS01</v>
      </c>
      <c r="C26" s="158" t="str">
        <f>BD_TS!E25</f>
        <v>ALLIANZ</v>
      </c>
      <c r="D26" s="159" t="str">
        <f>BD_TS!F25</f>
        <v>204739958</v>
      </c>
      <c r="E26" s="160">
        <f>BD_TS!B25</f>
        <v>9.75</v>
      </c>
      <c r="F26" s="161">
        <f>BD_TS!C25</f>
        <v>2925</v>
      </c>
      <c r="G26" s="187">
        <f>BD_TS!H25</f>
        <v>42736</v>
      </c>
      <c r="H26" s="158">
        <f>IF($A26=0,"",IFERROR(INDEX(BD_Gestão!A:A,MATCH('Banco de Dados'!$B26,BD_Gestão!$B:$B,0)),"erro"))</f>
        <v>4111</v>
      </c>
      <c r="I26" s="162">
        <f>IF($A26=0,"",IFERROR(INDEX(BD_Gestão!E:E,MATCH('Banco de Dados'!$B26,BD_Gestão!$B:$B,0)),"erro"))</f>
        <v>42751.586284722223</v>
      </c>
      <c r="J26" s="186" t="str">
        <f>IF($A26=0,"",IFERROR(INDEX(BD_Gestão!B:B,MATCH('Banco de Dados'!$B26,BD_Gestão!$B:$B,0)),"erro"))</f>
        <v>L4417C/16_TS01</v>
      </c>
      <c r="K26" s="158" t="str">
        <f>IF($A26=0,"",IFERROR(INDEX(BD_Gestão!C:C,MATCH('Banco de Dados'!$B26,BD_Gestão!$B:$B,0)),"erro"))</f>
        <v>Civil</v>
      </c>
      <c r="L26" s="158" t="str">
        <f>IF($A26=0,"",IFERROR(INDEX(BD_Gestão!H:H,MATCH('Banco de Dados'!$B26,BD_Gestão!$B:$B,0)),"erro"))</f>
        <v>ALLIANZ SEGUROS S.A.</v>
      </c>
      <c r="M26" s="161">
        <f>IF($A26=0,"",IFERROR(INDEX(BD_Gestão!F:F,MATCH('Banco de Dados'!$B26,BD_Gestão!$B:$B,0)),"erro"))</f>
        <v>18270</v>
      </c>
      <c r="N26" s="161">
        <f>IF($A26=0,"",IFERROR(INDEX(BD_Gestão!J:J,MATCH('Banco de Dados'!$B26,BD_Gestão!$B:$B,0)),"erro"))</f>
        <v>16232.9</v>
      </c>
      <c r="O26" s="164">
        <f>IF($A26=0,"",IFERROR(INDEX(BD_Gestão!K:K,MATCH('Banco de Dados'!$B26,BD_Gestão!$B:$B,0)),"erro"))</f>
        <v>1</v>
      </c>
      <c r="P26" s="169">
        <f t="shared" si="2"/>
        <v>9.75</v>
      </c>
      <c r="Q26" s="170">
        <f t="shared" si="3"/>
        <v>0</v>
      </c>
      <c r="R26" s="163">
        <f t="shared" si="0"/>
        <v>1</v>
      </c>
      <c r="S26" s="163">
        <f t="shared" si="1"/>
        <v>2017</v>
      </c>
      <c r="T26" s="163">
        <f>INDEX(Controle!O:O,MATCH('Banco de Dados'!A26,Controle!M:M,0))*E26/100</f>
        <v>9.75</v>
      </c>
    </row>
    <row r="27" spans="1:20" hidden="1" x14ac:dyDescent="0.2">
      <c r="A27" s="158">
        <f>BD_TS!A26</f>
        <v>2016</v>
      </c>
      <c r="B27" s="158" t="str">
        <f>SUBSTITUTE(SUBSTITUTE(BD_TS!D26," ",""),"-","/")</f>
        <v>L4429C/16_TS01</v>
      </c>
      <c r="C27" s="158" t="str">
        <f>BD_TS!E26</f>
        <v>MAPFRE</v>
      </c>
      <c r="D27" s="159" t="str">
        <f>BD_TS!F26</f>
        <v>4287 441 16 000000</v>
      </c>
      <c r="E27" s="160">
        <f>BD_TS!B26</f>
        <v>38.433300000000003</v>
      </c>
      <c r="F27" s="161">
        <f>BD_TS!C26</f>
        <v>9608.33</v>
      </c>
      <c r="G27" s="187">
        <f>BD_TS!H26</f>
        <v>42736</v>
      </c>
      <c r="H27" s="158">
        <f>IF($A27=0,"",IFERROR(INDEX(BD_Gestão!A:A,MATCH('Banco de Dados'!$B27,BD_Gestão!$B:$B,0)),"erro"))</f>
        <v>4120</v>
      </c>
      <c r="I27" s="162">
        <f>IF($A27=0,"",IFERROR(INDEX(BD_Gestão!E:E,MATCH('Banco de Dados'!$B27,BD_Gestão!$B:$B,0)),"erro"))</f>
        <v>42753.653240740743</v>
      </c>
      <c r="J27" s="186" t="str">
        <f>IF($A27=0,"",IFERROR(INDEX(BD_Gestão!B:B,MATCH('Banco de Dados'!$B27,BD_Gestão!$B:$B,0)),"erro"))</f>
        <v>L4429C/16_TS01</v>
      </c>
      <c r="K27" s="158" t="str">
        <f>IF($A27=0,"",IFERROR(INDEX(BD_Gestão!C:C,MATCH('Banco de Dados'!$B27,BD_Gestão!$B:$B,0)),"erro"))</f>
        <v>Civil</v>
      </c>
      <c r="L27" s="158" t="str">
        <f>IF($A27=0,"",IFERROR(INDEX(BD_Gestão!H:H,MATCH('Banco de Dados'!$B27,BD_Gestão!$B:$B,0)),"erro"))</f>
        <v>MAPFRE SEGUROS GERAIS S.A.</v>
      </c>
      <c r="M27" s="161">
        <f>IF($A27=0,"",IFERROR(INDEX(BD_Gestão!F:F,MATCH('Banco de Dados'!$B27,BD_Gestão!$B:$B,0)),"erro"))</f>
        <v>11233.33</v>
      </c>
      <c r="N27" s="161">
        <f>IF($A27=0,"",IFERROR(INDEX(BD_Gestão!J:J,MATCH('Banco de Dados'!$B27,BD_Gestão!$B:$B,0)),"erro"))</f>
        <v>10317.81</v>
      </c>
      <c r="O27" s="164">
        <f>IF($A27=0,"",IFERROR(INDEX(BD_Gestão!K:K,MATCH('Banco de Dados'!$B27,BD_Gestão!$B:$B,0)),"erro"))</f>
        <v>1.03</v>
      </c>
      <c r="P27" s="169">
        <f t="shared" si="2"/>
        <v>38.433300000000003</v>
      </c>
      <c r="Q27" s="170">
        <f t="shared" si="3"/>
        <v>0</v>
      </c>
      <c r="R27" s="163">
        <f t="shared" si="0"/>
        <v>1</v>
      </c>
      <c r="S27" s="163">
        <f t="shared" si="1"/>
        <v>2017</v>
      </c>
      <c r="T27" s="163">
        <f>INDEX(Controle!O:O,MATCH('Banco de Dados'!A27,Controle!M:M,0))*E27/100</f>
        <v>0</v>
      </c>
    </row>
    <row r="28" spans="1:20" hidden="1" x14ac:dyDescent="0.2">
      <c r="A28" s="158" t="str">
        <f>BD_TS!A27</f>
        <v>EDUARDO ARANA</v>
      </c>
      <c r="B28" s="158" t="str">
        <f>SUBSTITUTE(SUBSTITUTE(BD_TS!D27," ",""),"-","/")</f>
        <v>L4429C/16_TS01</v>
      </c>
      <c r="C28" s="158" t="str">
        <f>BD_TS!E27</f>
        <v>MAPFRE</v>
      </c>
      <c r="D28" s="159" t="str">
        <f>BD_TS!F27</f>
        <v>4287 441 16 000000</v>
      </c>
      <c r="E28" s="160">
        <f>BD_TS!B27</f>
        <v>0.75</v>
      </c>
      <c r="F28" s="161">
        <f>BD_TS!C27</f>
        <v>187.5</v>
      </c>
      <c r="G28" s="187">
        <f>BD_TS!H27</f>
        <v>42736</v>
      </c>
      <c r="H28" s="158">
        <f>IF($A28=0,"",IFERROR(INDEX(BD_Gestão!A:A,MATCH('Banco de Dados'!$B28,BD_Gestão!$B:$B,0)),"erro"))</f>
        <v>4120</v>
      </c>
      <c r="I28" s="162">
        <f>IF($A28=0,"",IFERROR(INDEX(BD_Gestão!E:E,MATCH('Banco de Dados'!$B28,BD_Gestão!$B:$B,0)),"erro"))</f>
        <v>42753.653240740743</v>
      </c>
      <c r="J28" s="186" t="str">
        <f>IF($A28=0,"",IFERROR(INDEX(BD_Gestão!B:B,MATCH('Banco de Dados'!$B28,BD_Gestão!$B:$B,0)),"erro"))</f>
        <v>L4429C/16_TS01</v>
      </c>
      <c r="K28" s="158" t="str">
        <f>IF($A28=0,"",IFERROR(INDEX(BD_Gestão!C:C,MATCH('Banco de Dados'!$B28,BD_Gestão!$B:$B,0)),"erro"))</f>
        <v>Civil</v>
      </c>
      <c r="L28" s="158" t="str">
        <f>IF($A28=0,"",IFERROR(INDEX(BD_Gestão!H:H,MATCH('Banco de Dados'!$B28,BD_Gestão!$B:$B,0)),"erro"))</f>
        <v>MAPFRE SEGUROS GERAIS S.A.</v>
      </c>
      <c r="M28" s="161">
        <f>IF($A28=0,"",IFERROR(INDEX(BD_Gestão!F:F,MATCH('Banco de Dados'!$B28,BD_Gestão!$B:$B,0)),"erro"))</f>
        <v>11233.33</v>
      </c>
      <c r="N28" s="161">
        <f>IF($A28=0,"",IFERROR(INDEX(BD_Gestão!J:J,MATCH('Banco de Dados'!$B28,BD_Gestão!$B:$B,0)),"erro"))</f>
        <v>10317.81</v>
      </c>
      <c r="O28" s="164">
        <f>IF($A28=0,"",IFERROR(INDEX(BD_Gestão!K:K,MATCH('Banco de Dados'!$B28,BD_Gestão!$B:$B,0)),"erro"))</f>
        <v>1.03</v>
      </c>
      <c r="P28" s="169">
        <f t="shared" si="2"/>
        <v>0.75</v>
      </c>
      <c r="Q28" s="170">
        <f t="shared" si="3"/>
        <v>0</v>
      </c>
      <c r="R28" s="163">
        <f t="shared" si="0"/>
        <v>1</v>
      </c>
      <c r="S28" s="163">
        <f t="shared" si="1"/>
        <v>2017</v>
      </c>
      <c r="T28" s="163">
        <f>INDEX(Controle!O:O,MATCH('Banco de Dados'!A28,Controle!M:M,0))*E28/100</f>
        <v>0.75</v>
      </c>
    </row>
    <row r="29" spans="1:20" hidden="1" x14ac:dyDescent="0.2">
      <c r="A29" s="158" t="str">
        <f>BD_TS!A28</f>
        <v>RAPHAEL DA MATA</v>
      </c>
      <c r="B29" s="158" t="str">
        <f>SUBSTITUTE(SUBSTITUTE(BD_TS!D28," ",""),"-","/")</f>
        <v>L4429C/16_TS01</v>
      </c>
      <c r="C29" s="158" t="str">
        <f>BD_TS!E28</f>
        <v>MAPFRE</v>
      </c>
      <c r="D29" s="159" t="str">
        <f>BD_TS!F28</f>
        <v>4287 441 16 000000</v>
      </c>
      <c r="E29" s="160">
        <f>BD_TS!B28</f>
        <v>5.75</v>
      </c>
      <c r="F29" s="161">
        <f>BD_TS!C28</f>
        <v>1437.5</v>
      </c>
      <c r="G29" s="187">
        <f>BD_TS!H28</f>
        <v>42736</v>
      </c>
      <c r="H29" s="158">
        <f>IF($A29=0,"",IFERROR(INDEX(BD_Gestão!A:A,MATCH('Banco de Dados'!$B29,BD_Gestão!$B:$B,0)),"erro"))</f>
        <v>4120</v>
      </c>
      <c r="I29" s="162">
        <f>IF($A29=0,"",IFERROR(INDEX(BD_Gestão!E:E,MATCH('Banco de Dados'!$B29,BD_Gestão!$B:$B,0)),"erro"))</f>
        <v>42753.653240740743</v>
      </c>
      <c r="J29" s="186" t="str">
        <f>IF($A29=0,"",IFERROR(INDEX(BD_Gestão!B:B,MATCH('Banco de Dados'!$B29,BD_Gestão!$B:$B,0)),"erro"))</f>
        <v>L4429C/16_TS01</v>
      </c>
      <c r="K29" s="158" t="str">
        <f>IF($A29=0,"",IFERROR(INDEX(BD_Gestão!C:C,MATCH('Banco de Dados'!$B29,BD_Gestão!$B:$B,0)),"erro"))</f>
        <v>Civil</v>
      </c>
      <c r="L29" s="158" t="str">
        <f>IF($A29=0,"",IFERROR(INDEX(BD_Gestão!H:H,MATCH('Banco de Dados'!$B29,BD_Gestão!$B:$B,0)),"erro"))</f>
        <v>MAPFRE SEGUROS GERAIS S.A.</v>
      </c>
      <c r="M29" s="161">
        <f>IF($A29=0,"",IFERROR(INDEX(BD_Gestão!F:F,MATCH('Banco de Dados'!$B29,BD_Gestão!$B:$B,0)),"erro"))</f>
        <v>11233.33</v>
      </c>
      <c r="N29" s="161">
        <f>IF($A29=0,"",IFERROR(INDEX(BD_Gestão!J:J,MATCH('Banco de Dados'!$B29,BD_Gestão!$B:$B,0)),"erro"))</f>
        <v>10317.81</v>
      </c>
      <c r="O29" s="164">
        <f>IF($A29=0,"",IFERROR(INDEX(BD_Gestão!K:K,MATCH('Banco de Dados'!$B29,BD_Gestão!$B:$B,0)),"erro"))</f>
        <v>1.03</v>
      </c>
      <c r="P29" s="169">
        <f t="shared" si="2"/>
        <v>5.75</v>
      </c>
      <c r="Q29" s="170">
        <f t="shared" si="3"/>
        <v>0</v>
      </c>
      <c r="R29" s="163">
        <f t="shared" si="0"/>
        <v>1</v>
      </c>
      <c r="S29" s="163">
        <f t="shared" si="1"/>
        <v>2017</v>
      </c>
      <c r="T29" s="163">
        <f>INDEX(Controle!O:O,MATCH('Banco de Dados'!A29,Controle!M:M,0))*E29/100</f>
        <v>5.75</v>
      </c>
    </row>
    <row r="30" spans="1:20" hidden="1" x14ac:dyDescent="0.2">
      <c r="A30" s="158">
        <f>BD_TS!A29</f>
        <v>2016</v>
      </c>
      <c r="B30" s="158" t="str">
        <f>SUBSTITUTE(SUBSTITUTE(BD_TS!D29," ",""),"-","/")</f>
        <v>L4448C/16_TS02</v>
      </c>
      <c r="C30" s="158" t="str">
        <f>BD_TS!E29</f>
        <v>MAPFRE</v>
      </c>
      <c r="D30" s="159" t="str">
        <f>BD_TS!F29</f>
        <v xml:space="preserve">1444 116 16 000019 </v>
      </c>
      <c r="E30" s="160">
        <f>BD_TS!B29</f>
        <v>42.83</v>
      </c>
      <c r="F30" s="161">
        <f>BD_TS!C29</f>
        <v>12850</v>
      </c>
      <c r="G30" s="187">
        <f>BD_TS!H29</f>
        <v>42736</v>
      </c>
      <c r="H30" s="158" t="str">
        <f>IF($A30=0,"",IFERROR(INDEX(BD_Gestão!A:A,MATCH('Banco de Dados'!$B30,BD_Gestão!$B:$B,0)),"erro"))</f>
        <v>erro</v>
      </c>
      <c r="I30" s="162" t="str">
        <f>IF($A30=0,"",IFERROR(INDEX(BD_Gestão!E:E,MATCH('Banco de Dados'!$B30,BD_Gestão!$B:$B,0)),"erro"))</f>
        <v>erro</v>
      </c>
      <c r="J30" s="186" t="str">
        <f>IF($A30=0,"",IFERROR(INDEX(BD_Gestão!B:B,MATCH('Banco de Dados'!$B30,BD_Gestão!$B:$B,0)),"erro"))</f>
        <v>erro</v>
      </c>
      <c r="K30" s="158" t="str">
        <f>IF($A30=0,"",IFERROR(INDEX(BD_Gestão!C:C,MATCH('Banco de Dados'!$B30,BD_Gestão!$B:$B,0)),"erro"))</f>
        <v>erro</v>
      </c>
      <c r="L30" s="158" t="str">
        <f>IF($A30=0,"",IFERROR(INDEX(BD_Gestão!H:H,MATCH('Banco de Dados'!$B30,BD_Gestão!$B:$B,0)),"erro"))</f>
        <v>erro</v>
      </c>
      <c r="M30" s="161" t="str">
        <f>IF($A30=0,"",IFERROR(INDEX(BD_Gestão!F:F,MATCH('Banco de Dados'!$B30,BD_Gestão!$B:$B,0)),"erro"))</f>
        <v>erro</v>
      </c>
      <c r="N30" s="161" t="str">
        <f>IF($A30=0,"",IFERROR(INDEX(BD_Gestão!J:J,MATCH('Banco de Dados'!$B30,BD_Gestão!$B:$B,0)),"erro"))</f>
        <v>erro</v>
      </c>
      <c r="O30" s="164" t="str">
        <f>IF($A30=0,"",IFERROR(INDEX(BD_Gestão!K:K,MATCH('Banco de Dados'!$B30,BD_Gestão!$B:$B,0)),"erro"))</f>
        <v>erro</v>
      </c>
      <c r="P30" s="169" t="str">
        <f t="shared" si="2"/>
        <v/>
      </c>
      <c r="Q30" s="170" t="str">
        <f t="shared" si="3"/>
        <v/>
      </c>
      <c r="R30" s="163" t="e">
        <f t="shared" si="0"/>
        <v>#VALUE!</v>
      </c>
      <c r="S30" s="163" t="e">
        <f t="shared" si="1"/>
        <v>#VALUE!</v>
      </c>
      <c r="T30" s="163">
        <f>INDEX(Controle!O:O,MATCH('Banco de Dados'!A30,Controle!M:M,0))*E30/100</f>
        <v>0</v>
      </c>
    </row>
    <row r="31" spans="1:20" hidden="1" x14ac:dyDescent="0.2">
      <c r="A31" s="158">
        <f>BD_TS!A30</f>
        <v>2016</v>
      </c>
      <c r="B31" s="158" t="str">
        <f>SUBSTITUTE(SUBSTITUTE(BD_TS!D30," ",""),"-","/")</f>
        <v>L4479M/16_TS01</v>
      </c>
      <c r="C31" s="158" t="str">
        <f>BD_TS!E30</f>
        <v>ALLIANZ</v>
      </c>
      <c r="D31" s="159" t="str">
        <f>BD_TS!F30</f>
        <v xml:space="preserve"> 203766465</v>
      </c>
      <c r="E31" s="160">
        <f>BD_TS!B30</f>
        <v>2.25</v>
      </c>
      <c r="F31" s="161">
        <f>BD_TS!C30</f>
        <v>675</v>
      </c>
      <c r="G31" s="187">
        <f>BD_TS!H30</f>
        <v>42736</v>
      </c>
      <c r="H31" s="158">
        <f>IF($A31=0,"",IFERROR(INDEX(BD_Gestão!A:A,MATCH('Banco de Dados'!$B31,BD_Gestão!$B:$B,0)),"erro"))</f>
        <v>4095</v>
      </c>
      <c r="I31" s="162">
        <f>IF($A31=0,"",IFERROR(INDEX(BD_Gestão!E:E,MATCH('Banco de Dados'!$B31,BD_Gestão!$B:$B,0)),"erro"))</f>
        <v>42731.587500000001</v>
      </c>
      <c r="J31" s="186" t="str">
        <f>IF($A31=0,"",IFERROR(INDEX(BD_Gestão!B:B,MATCH('Banco de Dados'!$B31,BD_Gestão!$B:$B,0)),"erro"))</f>
        <v>L4479M/16_TS01</v>
      </c>
      <c r="K31" s="158" t="str">
        <f>IF($A31=0,"",IFERROR(INDEX(BD_Gestão!C:C,MATCH('Banco de Dados'!$B31,BD_Gestão!$B:$B,0)),"erro"))</f>
        <v>Mecânica</v>
      </c>
      <c r="L31" s="158" t="str">
        <f>IF($A31=0,"",IFERROR(INDEX(BD_Gestão!H:H,MATCH('Banco de Dados'!$B31,BD_Gestão!$B:$B,0)),"erro"))</f>
        <v>ALLIANZ SEGUROS S.A.</v>
      </c>
      <c r="M31" s="161">
        <f>IF($A31=0,"",IFERROR(INDEX(BD_Gestão!F:F,MATCH('Banco de Dados'!$B31,BD_Gestão!$B:$B,0)),"erro"))</f>
        <v>7800</v>
      </c>
      <c r="N31" s="161">
        <f>IF($A31=0,"",IFERROR(INDEX(BD_Gestão!J:J,MATCH('Banco de Dados'!$B31,BD_Gestão!$B:$B,0)),"erro"))</f>
        <v>6930.3</v>
      </c>
      <c r="O31" s="164">
        <f>IF($A31=0,"",IFERROR(INDEX(BD_Gestão!K:K,MATCH('Banco de Dados'!$B31,BD_Gestão!$B:$B,0)),"erro"))</f>
        <v>1</v>
      </c>
      <c r="P31" s="169">
        <f t="shared" si="2"/>
        <v>2.25</v>
      </c>
      <c r="Q31" s="170">
        <f t="shared" si="3"/>
        <v>0</v>
      </c>
      <c r="R31" s="163">
        <f t="shared" si="0"/>
        <v>12</v>
      </c>
      <c r="S31" s="163">
        <f t="shared" si="1"/>
        <v>2016</v>
      </c>
      <c r="T31" s="163">
        <f>INDEX(Controle!O:O,MATCH('Banco de Dados'!A31,Controle!M:M,0))*E31/100</f>
        <v>0</v>
      </c>
    </row>
    <row r="32" spans="1:20" x14ac:dyDescent="0.2">
      <c r="A32" s="158" t="str">
        <f>BD_TS!A31</f>
        <v>EWERTON ALVES</v>
      </c>
      <c r="B32" s="158" t="str">
        <f>SUBSTITUTE(SUBSTITUTE(BD_TS!D31," ",""),"-","/")</f>
        <v>L4479M/16_TS01</v>
      </c>
      <c r="C32" s="158" t="str">
        <f>BD_TS!E31</f>
        <v>ALLIANZ</v>
      </c>
      <c r="D32" s="159" t="str">
        <f>BD_TS!F31</f>
        <v xml:space="preserve"> 203766465</v>
      </c>
      <c r="E32" s="160">
        <f>BD_TS!B31</f>
        <v>1</v>
      </c>
      <c r="F32" s="161">
        <f>BD_TS!C31</f>
        <v>300</v>
      </c>
      <c r="G32" s="189">
        <f>BD_TS!H31</f>
        <v>42736</v>
      </c>
      <c r="H32" s="158">
        <f>IF($A32=0,"",IFERROR(INDEX(BD_Gestão!A:A,MATCH('Banco de Dados'!$B32,BD_Gestão!$B:$B,0)),"erro"))</f>
        <v>4095</v>
      </c>
      <c r="I32" s="188">
        <f>IF($A32=0,"",IFERROR(INDEX(BD_Gestão!E:E,MATCH('Banco de Dados'!$B32,BD_Gestão!$B:$B,0)),"erro"))</f>
        <v>42731.587500000001</v>
      </c>
      <c r="J32" s="186" t="str">
        <f>IF($A32=0,"",IFERROR(INDEX(BD_Gestão!B:B,MATCH('Banco de Dados'!$B32,BD_Gestão!$B:$B,0)),"erro"))</f>
        <v>L4479M/16_TS01</v>
      </c>
      <c r="K32" s="158" t="str">
        <f>IF($A32=0,"",IFERROR(INDEX(BD_Gestão!C:C,MATCH('Banco de Dados'!$B32,BD_Gestão!$B:$B,0)),"erro"))</f>
        <v>Mecânica</v>
      </c>
      <c r="L32" s="158" t="str">
        <f>IF($A32=0,"",IFERROR(INDEX(BD_Gestão!H:H,MATCH('Banco de Dados'!$B32,BD_Gestão!$B:$B,0)),"erro"))</f>
        <v>ALLIANZ SEGUROS S.A.</v>
      </c>
      <c r="M32" s="161">
        <f>IF($A32=0,"",IFERROR(INDEX(BD_Gestão!F:F,MATCH('Banco de Dados'!$B32,BD_Gestão!$B:$B,0)),"erro"))</f>
        <v>7800</v>
      </c>
      <c r="N32" s="161">
        <f>IF($A32=0,"",IFERROR(INDEX(BD_Gestão!J:J,MATCH('Banco de Dados'!$B32,BD_Gestão!$B:$B,0)),"erro"))</f>
        <v>6930.3</v>
      </c>
      <c r="O32" s="164">
        <f>IF($A32=0,"",IFERROR(INDEX(BD_Gestão!K:K,MATCH('Banco de Dados'!$B32,BD_Gestão!$B:$B,0)),"erro"))</f>
        <v>1</v>
      </c>
      <c r="P32" s="169">
        <f t="shared" si="2"/>
        <v>1</v>
      </c>
      <c r="Q32" s="170">
        <f t="shared" si="3"/>
        <v>0</v>
      </c>
      <c r="R32" s="163">
        <f t="shared" si="0"/>
        <v>12</v>
      </c>
      <c r="S32" s="163">
        <f t="shared" si="1"/>
        <v>2016</v>
      </c>
      <c r="T32" s="163">
        <f>INDEX(Controle!O:O,MATCH('Banco de Dados'!A32,Controle!M:M,0))*E32/100</f>
        <v>1</v>
      </c>
    </row>
    <row r="33" spans="1:20" hidden="1" x14ac:dyDescent="0.2">
      <c r="A33" s="158">
        <f>BD_TS!A32</f>
        <v>2016</v>
      </c>
      <c r="B33" s="158" t="str">
        <f>SUBSTITUTE(SUBSTITUTE(BD_TS!D32," ",""),"-","/")</f>
        <v>L4541C/16_TS01</v>
      </c>
      <c r="C33" s="158" t="str">
        <f>BD_TS!E32</f>
        <v>MAPFRE</v>
      </c>
      <c r="D33" s="159" t="str">
        <f>BD_TS!F32</f>
        <v>1330 390 16 000004</v>
      </c>
      <c r="E33" s="160">
        <f>BD_TS!B32</f>
        <v>44.68333333333333</v>
      </c>
      <c r="F33" s="161">
        <f>BD_TS!C32</f>
        <v>11170.83</v>
      </c>
      <c r="G33" s="187">
        <f>BD_TS!H32</f>
        <v>42736</v>
      </c>
      <c r="H33" s="158">
        <f>IF($A33=0,"",IFERROR(INDEX(BD_Gestão!A:A,MATCH('Banco de Dados'!$B33,BD_Gestão!$B:$B,0)),"erro"))</f>
        <v>4122</v>
      </c>
      <c r="I33" s="162">
        <f>IF($A33=0,"",IFERROR(INDEX(BD_Gestão!E:E,MATCH('Banco de Dados'!$B33,BD_Gestão!$B:$B,0)),"erro"))</f>
        <v>42754.58971064815</v>
      </c>
      <c r="J33" s="186" t="str">
        <f>IF($A33=0,"",IFERROR(INDEX(BD_Gestão!B:B,MATCH('Banco de Dados'!$B33,BD_Gestão!$B:$B,0)),"erro"))</f>
        <v>L4541C/16_TS01</v>
      </c>
      <c r="K33" s="158" t="str">
        <f>IF($A33=0,"",IFERROR(INDEX(BD_Gestão!C:C,MATCH('Banco de Dados'!$B33,BD_Gestão!$B:$B,0)),"erro"))</f>
        <v>Civil</v>
      </c>
      <c r="L33" s="158" t="str">
        <f>IF($A33=0,"",IFERROR(INDEX(BD_Gestão!H:H,MATCH('Banco de Dados'!$B33,BD_Gestão!$B:$B,0)),"erro"))</f>
        <v>MAPFRE SEGUROS GERAIS S.A.</v>
      </c>
      <c r="M33" s="161">
        <f>IF($A33=0,"",IFERROR(INDEX(BD_Gestão!F:F,MATCH('Banco de Dados'!$B33,BD_Gestão!$B:$B,0)),"erro"))</f>
        <v>16641.669999999998</v>
      </c>
      <c r="N33" s="161">
        <f>IF($A33=0,"",IFERROR(INDEX(BD_Gestão!J:J,MATCH('Banco de Dados'!$B33,BD_Gestão!$B:$B,0)),"erro"))</f>
        <v>15285.37</v>
      </c>
      <c r="O33" s="164">
        <f>IF($A33=0,"",IFERROR(INDEX(BD_Gestão!K:K,MATCH('Banco de Dados'!$B33,BD_Gestão!$B:$B,0)),"erro"))</f>
        <v>1.03</v>
      </c>
      <c r="P33" s="169">
        <f t="shared" si="2"/>
        <v>44.68333333333333</v>
      </c>
      <c r="Q33" s="170">
        <f t="shared" si="3"/>
        <v>0</v>
      </c>
      <c r="R33" s="163">
        <f t="shared" si="0"/>
        <v>1</v>
      </c>
      <c r="S33" s="163">
        <f t="shared" si="1"/>
        <v>2017</v>
      </c>
      <c r="T33" s="163">
        <f>INDEX(Controle!O:O,MATCH('Banco de Dados'!A33,Controle!M:M,0))*E33/100</f>
        <v>0</v>
      </c>
    </row>
    <row r="34" spans="1:20" hidden="1" x14ac:dyDescent="0.2">
      <c r="A34" s="158" t="str">
        <f>BD_TS!A33</f>
        <v>EDUARDO ARANA</v>
      </c>
      <c r="B34" s="158" t="str">
        <f>SUBSTITUTE(SUBSTITUTE(BD_TS!D33," ",""),"-","/")</f>
        <v>L4541C/16_TS01</v>
      </c>
      <c r="C34" s="158" t="str">
        <f>BD_TS!E33</f>
        <v>MAPFRE</v>
      </c>
      <c r="D34" s="159" t="str">
        <f>BD_TS!F33</f>
        <v>1330 390 16 000004</v>
      </c>
      <c r="E34" s="160">
        <f>BD_TS!B33</f>
        <v>21.883333333333333</v>
      </c>
      <c r="F34" s="161">
        <f>BD_TS!C33</f>
        <v>5470.84</v>
      </c>
      <c r="G34" s="187">
        <f>BD_TS!H33</f>
        <v>42736</v>
      </c>
      <c r="H34" s="158">
        <f>IF($A34=0,"",IFERROR(INDEX(BD_Gestão!A:A,MATCH('Banco de Dados'!$B34,BD_Gestão!$B:$B,0)),"erro"))</f>
        <v>4122</v>
      </c>
      <c r="I34" s="162">
        <f>IF($A34=0,"",IFERROR(INDEX(BD_Gestão!E:E,MATCH('Banco de Dados'!$B34,BD_Gestão!$B:$B,0)),"erro"))</f>
        <v>42754.58971064815</v>
      </c>
      <c r="J34" s="186" t="str">
        <f>IF($A34=0,"",IFERROR(INDEX(BD_Gestão!B:B,MATCH('Banco de Dados'!$B34,BD_Gestão!$B:$B,0)),"erro"))</f>
        <v>L4541C/16_TS01</v>
      </c>
      <c r="K34" s="158" t="str">
        <f>IF($A34=0,"",IFERROR(INDEX(BD_Gestão!C:C,MATCH('Banco de Dados'!$B34,BD_Gestão!$B:$B,0)),"erro"))</f>
        <v>Civil</v>
      </c>
      <c r="L34" s="158" t="str">
        <f>IF($A34=0,"",IFERROR(INDEX(BD_Gestão!H:H,MATCH('Banco de Dados'!$B34,BD_Gestão!$B:$B,0)),"erro"))</f>
        <v>MAPFRE SEGUROS GERAIS S.A.</v>
      </c>
      <c r="M34" s="161">
        <f>IF($A34=0,"",IFERROR(INDEX(BD_Gestão!F:F,MATCH('Banco de Dados'!$B34,BD_Gestão!$B:$B,0)),"erro"))</f>
        <v>16641.669999999998</v>
      </c>
      <c r="N34" s="161">
        <f>IF($A34=0,"",IFERROR(INDEX(BD_Gestão!J:J,MATCH('Banco de Dados'!$B34,BD_Gestão!$B:$B,0)),"erro"))</f>
        <v>15285.37</v>
      </c>
      <c r="O34" s="164">
        <f>IF($A34=0,"",IFERROR(INDEX(BD_Gestão!K:K,MATCH('Banco de Dados'!$B34,BD_Gestão!$B:$B,0)),"erro"))</f>
        <v>1.03</v>
      </c>
      <c r="P34" s="169">
        <f t="shared" si="2"/>
        <v>21.883333333333333</v>
      </c>
      <c r="Q34" s="170">
        <f t="shared" si="3"/>
        <v>0</v>
      </c>
      <c r="R34" s="163">
        <f t="shared" si="0"/>
        <v>1</v>
      </c>
      <c r="S34" s="163">
        <f t="shared" si="1"/>
        <v>2017</v>
      </c>
      <c r="T34" s="163">
        <f>INDEX(Controle!O:O,MATCH('Banco de Dados'!A34,Controle!M:M,0))*E34/100</f>
        <v>21.883333333333336</v>
      </c>
    </row>
    <row r="35" spans="1:20" hidden="1" x14ac:dyDescent="0.2">
      <c r="A35" s="158">
        <f>BD_TS!A34</f>
        <v>2016</v>
      </c>
      <c r="B35" s="158" t="str">
        <f>SUBSTITUTE(SUBSTITUTE(BD_TS!D34," ",""),"-","/")</f>
        <v>L4553C/16_TS01</v>
      </c>
      <c r="C35" s="158" t="str">
        <f>BD_TS!E34</f>
        <v>TRAVELERS</v>
      </c>
      <c r="D35" s="159" t="str">
        <f>BD_TS!F34</f>
        <v>1005100010334</v>
      </c>
      <c r="E35" s="160">
        <f>BD_TS!B34</f>
        <v>21.25</v>
      </c>
      <c r="F35" s="161">
        <f>BD_TS!C34</f>
        <v>6375</v>
      </c>
      <c r="G35" s="187">
        <f>BD_TS!H34</f>
        <v>42736</v>
      </c>
      <c r="H35" s="158">
        <f>IF($A35=0,"",IFERROR(INDEX(BD_Gestão!A:A,MATCH('Banco de Dados'!$B35,BD_Gestão!$B:$B,0)),"erro"))</f>
        <v>4106</v>
      </c>
      <c r="I35" s="162">
        <f>IF($A35=0,"",IFERROR(INDEX(BD_Gestão!E:E,MATCH('Banco de Dados'!$B35,BD_Gestão!$B:$B,0)),"erro"))</f>
        <v>42740.476076388892</v>
      </c>
      <c r="J35" s="186" t="str">
        <f>IF($A35=0,"",IFERROR(INDEX(BD_Gestão!B:B,MATCH('Banco de Dados'!$B35,BD_Gestão!$B:$B,0)),"erro"))</f>
        <v>L4553C/16_TS01</v>
      </c>
      <c r="K35" s="158" t="str">
        <f>IF($A35=0,"",IFERROR(INDEX(BD_Gestão!C:C,MATCH('Banco de Dados'!$B35,BD_Gestão!$B:$B,0)),"erro"))</f>
        <v>Civil</v>
      </c>
      <c r="L35" s="158" t="str">
        <f>IF($A35=0,"",IFERROR(INDEX(BD_Gestão!H:H,MATCH('Banco de Dados'!$B35,BD_Gestão!$B:$B,0)),"erro"))</f>
        <v>J MALUCELLI SEGUROS S/A</v>
      </c>
      <c r="M35" s="161">
        <f>IF($A35=0,"",IFERROR(INDEX(BD_Gestão!F:F,MATCH('Banco de Dados'!$B35,BD_Gestão!$B:$B,0)),"erro"))</f>
        <v>6375</v>
      </c>
      <c r="N35" s="161">
        <f>IF($A35=0,"",IFERROR(INDEX(BD_Gestão!J:J,MATCH('Banco de Dados'!$B35,BD_Gestão!$B:$B,0)),"erro"))</f>
        <v>5982.93</v>
      </c>
      <c r="O35" s="164">
        <f>IF($A35=0,"",IFERROR(INDEX(BD_Gestão!K:K,MATCH('Banco de Dados'!$B35,BD_Gestão!$B:$B,0)),"erro"))</f>
        <v>1</v>
      </c>
      <c r="P35" s="169">
        <f t="shared" si="2"/>
        <v>21.25</v>
      </c>
      <c r="Q35" s="170">
        <f t="shared" si="3"/>
        <v>0</v>
      </c>
      <c r="R35" s="163">
        <f t="shared" si="0"/>
        <v>1</v>
      </c>
      <c r="S35" s="163">
        <f t="shared" si="1"/>
        <v>2017</v>
      </c>
      <c r="T35" s="163">
        <f>INDEX(Controle!O:O,MATCH('Banco de Dados'!A35,Controle!M:M,0))*E35/100</f>
        <v>0</v>
      </c>
    </row>
    <row r="36" spans="1:20" hidden="1" x14ac:dyDescent="0.2">
      <c r="A36" s="158">
        <f>BD_TS!A35</f>
        <v>2016</v>
      </c>
      <c r="B36" s="158" t="str">
        <f>SUBSTITUTE(SUBSTITUTE(BD_TS!D35," ",""),"-","/")</f>
        <v>L4561M/16_TS01</v>
      </c>
      <c r="C36" s="158" t="str">
        <f>BD_TS!E35</f>
        <v>ALLIANZ</v>
      </c>
      <c r="D36" s="159" t="str">
        <f>BD_TS!F35</f>
        <v>208553740</v>
      </c>
      <c r="E36" s="160">
        <f>BD_TS!B35</f>
        <v>31.75</v>
      </c>
      <c r="F36" s="161">
        <f>BD_TS!C35</f>
        <v>9525</v>
      </c>
      <c r="G36" s="187">
        <f>BD_TS!H35</f>
        <v>42736</v>
      </c>
      <c r="H36" s="158">
        <f>IF($A36=0,"",IFERROR(INDEX(BD_Gestão!A:A,MATCH('Banco de Dados'!$B36,BD_Gestão!$B:$B,0)),"erro"))</f>
        <v>4114</v>
      </c>
      <c r="I36" s="162">
        <f>IF($A36=0,"",IFERROR(INDEX(BD_Gestão!E:E,MATCH('Banco de Dados'!$B36,BD_Gestão!$B:$B,0)),"erro"))</f>
        <v>42751.616226851853</v>
      </c>
      <c r="J36" s="186" t="str">
        <f>IF($A36=0,"",IFERROR(INDEX(BD_Gestão!B:B,MATCH('Banco de Dados'!$B36,BD_Gestão!$B:$B,0)),"erro"))</f>
        <v>L4561M/16_TS01</v>
      </c>
      <c r="K36" s="158" t="str">
        <f>IF($A36=0,"",IFERROR(INDEX(BD_Gestão!C:C,MATCH('Banco de Dados'!$B36,BD_Gestão!$B:$B,0)),"erro"))</f>
        <v>Mecânica</v>
      </c>
      <c r="L36" s="158" t="str">
        <f>IF($A36=0,"",IFERROR(INDEX(BD_Gestão!H:H,MATCH('Banco de Dados'!$B36,BD_Gestão!$B:$B,0)),"erro"))</f>
        <v>ALLIANZ SEGUROS S.A.</v>
      </c>
      <c r="M36" s="161">
        <f>IF($A36=0,"",IFERROR(INDEX(BD_Gestão!F:F,MATCH('Banco de Dados'!$B36,BD_Gestão!$B:$B,0)),"erro"))</f>
        <v>11925</v>
      </c>
      <c r="N36" s="161">
        <f>IF($A36=0,"",IFERROR(INDEX(BD_Gestão!J:J,MATCH('Banco de Dados'!$B36,BD_Gestão!$B:$B,0)),"erro"))</f>
        <v>10595.36</v>
      </c>
      <c r="O36" s="164">
        <f>IF($A36=0,"",IFERROR(INDEX(BD_Gestão!K:K,MATCH('Banco de Dados'!$B36,BD_Gestão!$B:$B,0)),"erro"))</f>
        <v>1</v>
      </c>
      <c r="P36" s="169">
        <f t="shared" si="2"/>
        <v>31.75</v>
      </c>
      <c r="Q36" s="170">
        <f t="shared" si="3"/>
        <v>0</v>
      </c>
      <c r="R36" s="163">
        <f t="shared" si="0"/>
        <v>1</v>
      </c>
      <c r="S36" s="163">
        <f t="shared" si="1"/>
        <v>2017</v>
      </c>
      <c r="T36" s="163">
        <f>INDEX(Controle!O:O,MATCH('Banco de Dados'!A36,Controle!M:M,0))*E36/100</f>
        <v>0</v>
      </c>
    </row>
    <row r="37" spans="1:20" hidden="1" x14ac:dyDescent="0.2">
      <c r="A37" s="158" t="str">
        <f>BD_TS!A36</f>
        <v>TARCÍSIO DOUTEL</v>
      </c>
      <c r="B37" s="158" t="str">
        <f>SUBSTITUTE(SUBSTITUTE(BD_TS!D36," ",""),"-","/")</f>
        <v>L4561M/16_TS01</v>
      </c>
      <c r="C37" s="158" t="str">
        <f>BD_TS!E36</f>
        <v>ALLIANZ</v>
      </c>
      <c r="D37" s="159" t="str">
        <f>BD_TS!F36</f>
        <v>208553740</v>
      </c>
      <c r="E37" s="160">
        <f>BD_TS!B36</f>
        <v>8</v>
      </c>
      <c r="F37" s="161">
        <f>BD_TS!C36</f>
        <v>2400</v>
      </c>
      <c r="G37" s="187">
        <f>BD_TS!H36</f>
        <v>42736</v>
      </c>
      <c r="H37" s="158">
        <f>IF($A37=0,"",IFERROR(INDEX(BD_Gestão!A:A,MATCH('Banco de Dados'!$B37,BD_Gestão!$B:$B,0)),"erro"))</f>
        <v>4114</v>
      </c>
      <c r="I37" s="162">
        <f>IF($A37=0,"",IFERROR(INDEX(BD_Gestão!E:E,MATCH('Banco de Dados'!$B37,BD_Gestão!$B:$B,0)),"erro"))</f>
        <v>42751.616226851853</v>
      </c>
      <c r="J37" s="186" t="str">
        <f>IF($A37=0,"",IFERROR(INDEX(BD_Gestão!B:B,MATCH('Banco de Dados'!$B37,BD_Gestão!$B:$B,0)),"erro"))</f>
        <v>L4561M/16_TS01</v>
      </c>
      <c r="K37" s="158" t="str">
        <f>IF($A37=0,"",IFERROR(INDEX(BD_Gestão!C:C,MATCH('Banco de Dados'!$B37,BD_Gestão!$B:$B,0)),"erro"))</f>
        <v>Mecânica</v>
      </c>
      <c r="L37" s="158" t="str">
        <f>IF($A37=0,"",IFERROR(INDEX(BD_Gestão!H:H,MATCH('Banco de Dados'!$B37,BD_Gestão!$B:$B,0)),"erro"))</f>
        <v>ALLIANZ SEGUROS S.A.</v>
      </c>
      <c r="M37" s="161">
        <f>IF($A37=0,"",IFERROR(INDEX(BD_Gestão!F:F,MATCH('Banco de Dados'!$B37,BD_Gestão!$B:$B,0)),"erro"))</f>
        <v>11925</v>
      </c>
      <c r="N37" s="161">
        <f>IF($A37=0,"",IFERROR(INDEX(BD_Gestão!J:J,MATCH('Banco de Dados'!$B37,BD_Gestão!$B:$B,0)),"erro"))</f>
        <v>10595.36</v>
      </c>
      <c r="O37" s="164">
        <f>IF($A37=0,"",IFERROR(INDEX(BD_Gestão!K:K,MATCH('Banco de Dados'!$B37,BD_Gestão!$B:$B,0)),"erro"))</f>
        <v>1</v>
      </c>
      <c r="P37" s="169">
        <f t="shared" si="2"/>
        <v>8</v>
      </c>
      <c r="Q37" s="170">
        <f t="shared" si="3"/>
        <v>0</v>
      </c>
      <c r="R37" s="163">
        <f t="shared" si="0"/>
        <v>1</v>
      </c>
      <c r="S37" s="163">
        <f t="shared" si="1"/>
        <v>2017</v>
      </c>
      <c r="T37" s="163">
        <f>INDEX(Controle!O:O,MATCH('Banco de Dados'!A37,Controle!M:M,0))*E37/100</f>
        <v>8</v>
      </c>
    </row>
    <row r="38" spans="1:20" hidden="1" x14ac:dyDescent="0.2">
      <c r="A38" s="158">
        <f>BD_TS!A37</f>
        <v>2016</v>
      </c>
      <c r="B38" s="158" t="str">
        <f>SUBSTITUTE(SUBSTITUTE(BD_TS!D37," ",""),"-","/")</f>
        <v>L4598C/16_TS01</v>
      </c>
      <c r="C38" s="158" t="str">
        <f>BD_TS!E37</f>
        <v>ALLIANZ</v>
      </c>
      <c r="D38" s="159" t="str">
        <f>BD_TS!F37</f>
        <v>2012.01.1.084236-4 (processo)</v>
      </c>
      <c r="E38" s="160">
        <f>BD_TS!B37</f>
        <v>22.583333333333336</v>
      </c>
      <c r="F38" s="161">
        <f>BD_TS!C37</f>
        <v>6775</v>
      </c>
      <c r="G38" s="187">
        <f>BD_TS!H37</f>
        <v>42736</v>
      </c>
      <c r="H38" s="158">
        <f>IF($A38=0,"",IFERROR(INDEX(BD_Gestão!A:A,MATCH('Banco de Dados'!$B38,BD_Gestão!$B:$B,0)),"erro"))</f>
        <v>4126</v>
      </c>
      <c r="I38" s="162">
        <f>IF($A38=0,"",IFERROR(INDEX(BD_Gestão!E:E,MATCH('Banco de Dados'!$B38,BD_Gestão!$B:$B,0)),"erro"))</f>
        <v>42766.737766203703</v>
      </c>
      <c r="J38" s="186" t="str">
        <f>IF($A38=0,"",IFERROR(INDEX(BD_Gestão!B:B,MATCH('Banco de Dados'!$B38,BD_Gestão!$B:$B,0)),"erro"))</f>
        <v>L4598C/16_TS01</v>
      </c>
      <c r="K38" s="158" t="str">
        <f>IF($A38=0,"",IFERROR(INDEX(BD_Gestão!C:C,MATCH('Banco de Dados'!$B38,BD_Gestão!$B:$B,0)),"erro"))</f>
        <v>Civil</v>
      </c>
      <c r="L38" s="158" t="str">
        <f>IF($A38=0,"",IFERROR(INDEX(BD_Gestão!H:H,MATCH('Banco de Dados'!$B38,BD_Gestão!$B:$B,0)),"erro"))</f>
        <v>ALLIANZ SEGUROS S.A.</v>
      </c>
      <c r="M38" s="161">
        <f>IF($A38=0,"",IFERROR(INDEX(BD_Gestão!F:F,MATCH('Banco de Dados'!$B38,BD_Gestão!$B:$B,0)),"erro"))</f>
        <v>10090</v>
      </c>
      <c r="N38" s="161">
        <f>IF($A38=0,"",IFERROR(INDEX(BD_Gestão!J:J,MATCH('Banco de Dados'!$B38,BD_Gestão!$B:$B,0)),"erro"))</f>
        <v>9684.65</v>
      </c>
      <c r="O38" s="164">
        <f>IF($A38=0,"",IFERROR(INDEX(BD_Gestão!K:K,MATCH('Banco de Dados'!$B38,BD_Gestão!$B:$B,0)),"erro"))</f>
        <v>1.08</v>
      </c>
      <c r="P38" s="169">
        <f t="shared" si="2"/>
        <v>22.583333333333336</v>
      </c>
      <c r="Q38" s="170">
        <f t="shared" si="3"/>
        <v>0</v>
      </c>
      <c r="R38" s="163">
        <f t="shared" si="0"/>
        <v>1</v>
      </c>
      <c r="S38" s="163">
        <f t="shared" si="1"/>
        <v>2017</v>
      </c>
      <c r="T38" s="163">
        <f>INDEX(Controle!O:O,MATCH('Banco de Dados'!A38,Controle!M:M,0))*E38/100</f>
        <v>0</v>
      </c>
    </row>
    <row r="39" spans="1:20" hidden="1" x14ac:dyDescent="0.2">
      <c r="A39" s="158" t="str">
        <f>BD_TS!A38</f>
        <v>EDUARDO ARANA</v>
      </c>
      <c r="B39" s="158" t="str">
        <f>SUBSTITUTE(SUBSTITUTE(BD_TS!D38," ",""),"-","/")</f>
        <v>L4598C/16_TS01</v>
      </c>
      <c r="C39" s="158" t="str">
        <f>BD_TS!E38</f>
        <v>ALLIANZ</v>
      </c>
      <c r="D39" s="159" t="str">
        <f>BD_TS!F38</f>
        <v>2012.01.1.084236-4 (processo)</v>
      </c>
      <c r="E39" s="160">
        <f>BD_TS!B38</f>
        <v>11.05</v>
      </c>
      <c r="F39" s="161">
        <f>BD_TS!C38</f>
        <v>3315</v>
      </c>
      <c r="G39" s="187">
        <f>BD_TS!H38</f>
        <v>42736</v>
      </c>
      <c r="H39" s="158">
        <f>IF($A39=0,"",IFERROR(INDEX(BD_Gestão!A:A,MATCH('Banco de Dados'!$B39,BD_Gestão!$B:$B,0)),"erro"))</f>
        <v>4126</v>
      </c>
      <c r="I39" s="162">
        <f>IF($A39=0,"",IFERROR(INDEX(BD_Gestão!E:E,MATCH('Banco de Dados'!$B39,BD_Gestão!$B:$B,0)),"erro"))</f>
        <v>42766.737766203703</v>
      </c>
      <c r="J39" s="186" t="str">
        <f>IF($A39=0,"",IFERROR(INDEX(BD_Gestão!B:B,MATCH('Banco de Dados'!$B39,BD_Gestão!$B:$B,0)),"erro"))</f>
        <v>L4598C/16_TS01</v>
      </c>
      <c r="K39" s="158" t="str">
        <f>IF($A39=0,"",IFERROR(INDEX(BD_Gestão!C:C,MATCH('Banco de Dados'!$B39,BD_Gestão!$B:$B,0)),"erro"))</f>
        <v>Civil</v>
      </c>
      <c r="L39" s="158" t="str">
        <f>IF($A39=0,"",IFERROR(INDEX(BD_Gestão!H:H,MATCH('Banco de Dados'!$B39,BD_Gestão!$B:$B,0)),"erro"))</f>
        <v>ALLIANZ SEGUROS S.A.</v>
      </c>
      <c r="M39" s="161">
        <f>IF($A39=0,"",IFERROR(INDEX(BD_Gestão!F:F,MATCH('Banco de Dados'!$B39,BD_Gestão!$B:$B,0)),"erro"))</f>
        <v>10090</v>
      </c>
      <c r="N39" s="161">
        <f>IF($A39=0,"",IFERROR(INDEX(BD_Gestão!J:J,MATCH('Banco de Dados'!$B39,BD_Gestão!$B:$B,0)),"erro"))</f>
        <v>9684.65</v>
      </c>
      <c r="O39" s="164">
        <f>IF($A39=0,"",IFERROR(INDEX(BD_Gestão!K:K,MATCH('Banco de Dados'!$B39,BD_Gestão!$B:$B,0)),"erro"))</f>
        <v>1.08</v>
      </c>
      <c r="P39" s="169">
        <f t="shared" si="2"/>
        <v>11.05</v>
      </c>
      <c r="Q39" s="170">
        <f t="shared" si="3"/>
        <v>0</v>
      </c>
      <c r="R39" s="163">
        <f t="shared" si="0"/>
        <v>1</v>
      </c>
      <c r="S39" s="163">
        <f t="shared" si="1"/>
        <v>2017</v>
      </c>
      <c r="T39" s="163">
        <f>INDEX(Controle!O:O,MATCH('Banco de Dados'!A39,Controle!M:M,0))*E39/100</f>
        <v>11.05</v>
      </c>
    </row>
    <row r="40" spans="1:20" hidden="1" x14ac:dyDescent="0.2">
      <c r="A40" s="158">
        <f>BD_TS!A39</f>
        <v>2016</v>
      </c>
      <c r="B40" s="158" t="str">
        <f>SUBSTITUTE(SUBSTITUTE(BD_TS!D39," ",""),"-","/")</f>
        <v>L4609C/16_TS01</v>
      </c>
      <c r="C40" s="158" t="str">
        <f>BD_TS!E39</f>
        <v>ALLIANZ</v>
      </c>
      <c r="D40" s="159">
        <f>BD_TS!F39</f>
        <v>210063217</v>
      </c>
      <c r="E40" s="160">
        <f>BD_TS!B39</f>
        <v>45.95</v>
      </c>
      <c r="F40" s="161">
        <f>BD_TS!C39</f>
        <v>13785</v>
      </c>
      <c r="G40" s="187">
        <f>BD_TS!H39</f>
        <v>42736</v>
      </c>
      <c r="H40" s="158">
        <f>IF($A40=0,"",IFERROR(INDEX(BD_Gestão!A:A,MATCH('Banco de Dados'!$B40,BD_Gestão!$B:$B,0)),"erro"))</f>
        <v>4103</v>
      </c>
      <c r="I40" s="162">
        <f>IF($A40=0,"",IFERROR(INDEX(BD_Gestão!E:E,MATCH('Banco de Dados'!$B40,BD_Gestão!$B:$B,0)),"erro"))</f>
        <v>42739.612638888888</v>
      </c>
      <c r="J40" s="186" t="str">
        <f>IF($A40=0,"",IFERROR(INDEX(BD_Gestão!B:B,MATCH('Banco de Dados'!$B40,BD_Gestão!$B:$B,0)),"erro"))</f>
        <v>L4609C/16_TS01</v>
      </c>
      <c r="K40" s="158" t="str">
        <f>IF($A40=0,"",IFERROR(INDEX(BD_Gestão!C:C,MATCH('Banco de Dados'!$B40,BD_Gestão!$B:$B,0)),"erro"))</f>
        <v>Civil</v>
      </c>
      <c r="L40" s="158" t="str">
        <f>IF($A40=0,"",IFERROR(INDEX(BD_Gestão!H:H,MATCH('Banco de Dados'!$B40,BD_Gestão!$B:$B,0)),"erro"))</f>
        <v>ALLIANZ SEGUROS S.A.</v>
      </c>
      <c r="M40" s="161">
        <f>IF($A40=0,"",IFERROR(INDEX(BD_Gestão!F:F,MATCH('Banco de Dados'!$B40,BD_Gestão!$B:$B,0)),"erro"))</f>
        <v>13785</v>
      </c>
      <c r="N40" s="161">
        <f>IF($A40=0,"",IFERROR(INDEX(BD_Gestão!J:J,MATCH('Banco de Dados'!$B40,BD_Gestão!$B:$B,0)),"erro"))</f>
        <v>12247.97</v>
      </c>
      <c r="O40" s="164">
        <f>IF($A40=0,"",IFERROR(INDEX(BD_Gestão!K:K,MATCH('Banco de Dados'!$B40,BD_Gestão!$B:$B,0)),"erro"))</f>
        <v>1</v>
      </c>
      <c r="P40" s="169">
        <f t="shared" si="2"/>
        <v>45.95</v>
      </c>
      <c r="Q40" s="170">
        <f t="shared" si="3"/>
        <v>0</v>
      </c>
      <c r="R40" s="163">
        <f t="shared" si="0"/>
        <v>1</v>
      </c>
      <c r="S40" s="163">
        <f t="shared" si="1"/>
        <v>2017</v>
      </c>
      <c r="T40" s="163">
        <f>INDEX(Controle!O:O,MATCH('Banco de Dados'!A40,Controle!M:M,0))*E40/100</f>
        <v>0</v>
      </c>
    </row>
    <row r="41" spans="1:20" hidden="1" x14ac:dyDescent="0.2">
      <c r="A41" s="158">
        <f>BD_TS!A40</f>
        <v>2016</v>
      </c>
      <c r="B41" s="158" t="str">
        <f>SUBSTITUTE(SUBSTITUTE(BD_TS!D40," ",""),"-","/")</f>
        <v>L4618C/16_TS01</v>
      </c>
      <c r="C41" s="158" t="str">
        <f>BD_TS!E40</f>
        <v>BERKLEY</v>
      </c>
      <c r="D41" s="159" t="str">
        <f>BD_TS!F40</f>
        <v>1027980-71.2014.8.26.0564</v>
      </c>
      <c r="E41" s="160">
        <f>BD_TS!B40</f>
        <v>7.8166666666666664</v>
      </c>
      <c r="F41" s="161">
        <f>BD_TS!C40</f>
        <v>2345</v>
      </c>
      <c r="G41" s="187">
        <f>BD_TS!H40</f>
        <v>42736</v>
      </c>
      <c r="H41" s="158">
        <f>IF($A41=0,"",IFERROR(INDEX(BD_Gestão!A:A,MATCH('Banco de Dados'!$B41,BD_Gestão!$B:$B,0)),"erro"))</f>
        <v>4131</v>
      </c>
      <c r="I41" s="162">
        <f>IF($A41=0,"",IFERROR(INDEX(BD_Gestão!E:E,MATCH('Banco de Dados'!$B41,BD_Gestão!$B:$B,0)),"erro"))</f>
        <v>42766.761331018519</v>
      </c>
      <c r="J41" s="186" t="str">
        <f>IF($A41=0,"",IFERROR(INDEX(BD_Gestão!B:B,MATCH('Banco de Dados'!$B41,BD_Gestão!$B:$B,0)),"erro"))</f>
        <v>L4618C/16_TS01</v>
      </c>
      <c r="K41" s="158" t="str">
        <f>IF($A41=0,"",IFERROR(INDEX(BD_Gestão!C:C,MATCH('Banco de Dados'!$B41,BD_Gestão!$B:$B,0)),"erro"))</f>
        <v>Civil</v>
      </c>
      <c r="L41" s="158" t="str">
        <f>IF($A41=0,"",IFERROR(INDEX(BD_Gestão!H:H,MATCH('Banco de Dados'!$B41,BD_Gestão!$B:$B,0)),"erro"))</f>
        <v>BERKLEY INTERNATIONAL DO BRASIL SEGUROS S.A.</v>
      </c>
      <c r="M41" s="161">
        <f>IF($A41=0,"",IFERROR(INDEX(BD_Gestão!F:F,MATCH('Banco de Dados'!$B41,BD_Gestão!$B:$B,0)),"erro"))</f>
        <v>9015</v>
      </c>
      <c r="N41" s="161">
        <f>IF($A41=0,"",IFERROR(INDEX(BD_Gestão!J:J,MATCH('Banco de Dados'!$B41,BD_Gestão!$B:$B,0)),"erro"))</f>
        <v>8009.82</v>
      </c>
      <c r="O41" s="164">
        <f>IF($A41=0,"",IFERROR(INDEX(BD_Gestão!K:K,MATCH('Banco de Dados'!$B41,BD_Gestão!$B:$B,0)),"erro"))</f>
        <v>1</v>
      </c>
      <c r="P41" s="169">
        <f t="shared" si="2"/>
        <v>7.8166666666666664</v>
      </c>
      <c r="Q41" s="170">
        <f t="shared" si="3"/>
        <v>0</v>
      </c>
      <c r="R41" s="163">
        <f t="shared" si="0"/>
        <v>1</v>
      </c>
      <c r="S41" s="163">
        <f t="shared" si="1"/>
        <v>2017</v>
      </c>
      <c r="T41" s="163">
        <f>INDEX(Controle!O:O,MATCH('Banco de Dados'!A41,Controle!M:M,0))*E41/100</f>
        <v>0</v>
      </c>
    </row>
    <row r="42" spans="1:20" hidden="1" x14ac:dyDescent="0.2">
      <c r="A42" s="158" t="str">
        <f>BD_TS!A41</f>
        <v>ALLAN VALÉRIO</v>
      </c>
      <c r="B42" s="158" t="str">
        <f>SUBSTITUTE(SUBSTITUTE(BD_TS!D41," ",""),"-","/")</f>
        <v>L4618C/16_TS01</v>
      </c>
      <c r="C42" s="158" t="str">
        <f>BD_TS!E41</f>
        <v>BERKLEY</v>
      </c>
      <c r="D42" s="159" t="str">
        <f>BD_TS!F41</f>
        <v>1027980-71.2014.8.26.0564</v>
      </c>
      <c r="E42" s="160">
        <f>BD_TS!B41</f>
        <v>19.649999999999999</v>
      </c>
      <c r="F42" s="161">
        <f>BD_TS!C41</f>
        <v>5895</v>
      </c>
      <c r="G42" s="187">
        <f>BD_TS!H41</f>
        <v>42736</v>
      </c>
      <c r="H42" s="158">
        <f>IF($A42=0,"",IFERROR(INDEX(BD_Gestão!A:A,MATCH('Banco de Dados'!$B42,BD_Gestão!$B:$B,0)),"erro"))</f>
        <v>4131</v>
      </c>
      <c r="I42" s="162">
        <f>IF($A42=0,"",IFERROR(INDEX(BD_Gestão!E:E,MATCH('Banco de Dados'!$B42,BD_Gestão!$B:$B,0)),"erro"))</f>
        <v>42766.761331018519</v>
      </c>
      <c r="J42" s="186" t="str">
        <f>IF($A42=0,"",IFERROR(INDEX(BD_Gestão!B:B,MATCH('Banco de Dados'!$B42,BD_Gestão!$B:$B,0)),"erro"))</f>
        <v>L4618C/16_TS01</v>
      </c>
      <c r="K42" s="158" t="str">
        <f>IF($A42=0,"",IFERROR(INDEX(BD_Gestão!C:C,MATCH('Banco de Dados'!$B42,BD_Gestão!$B:$B,0)),"erro"))</f>
        <v>Civil</v>
      </c>
      <c r="L42" s="158" t="str">
        <f>IF($A42=0,"",IFERROR(INDEX(BD_Gestão!H:H,MATCH('Banco de Dados'!$B42,BD_Gestão!$B:$B,0)),"erro"))</f>
        <v>BERKLEY INTERNATIONAL DO BRASIL SEGUROS S.A.</v>
      </c>
      <c r="M42" s="161">
        <f>IF($A42=0,"",IFERROR(INDEX(BD_Gestão!F:F,MATCH('Banco de Dados'!$B42,BD_Gestão!$B:$B,0)),"erro"))</f>
        <v>9015</v>
      </c>
      <c r="N42" s="161">
        <f>IF($A42=0,"",IFERROR(INDEX(BD_Gestão!J:J,MATCH('Banco de Dados'!$B42,BD_Gestão!$B:$B,0)),"erro"))</f>
        <v>8009.82</v>
      </c>
      <c r="O42" s="164">
        <f>IF($A42=0,"",IFERROR(INDEX(BD_Gestão!K:K,MATCH('Banco de Dados'!$B42,BD_Gestão!$B:$B,0)),"erro"))</f>
        <v>1</v>
      </c>
      <c r="P42" s="169">
        <f t="shared" si="2"/>
        <v>19.649999999999999</v>
      </c>
      <c r="Q42" s="170">
        <f t="shared" si="3"/>
        <v>0</v>
      </c>
      <c r="R42" s="163">
        <f t="shared" si="0"/>
        <v>1</v>
      </c>
      <c r="S42" s="163">
        <f t="shared" si="1"/>
        <v>2017</v>
      </c>
      <c r="T42" s="163">
        <f>INDEX(Controle!O:O,MATCH('Banco de Dados'!A42,Controle!M:M,0))*E42/100</f>
        <v>19.649999999999999</v>
      </c>
    </row>
    <row r="43" spans="1:20" hidden="1" x14ac:dyDescent="0.2">
      <c r="A43" s="158" t="str">
        <f>BD_TS!A42</f>
        <v>EDUARDO ARANA</v>
      </c>
      <c r="B43" s="158" t="str">
        <f>SUBSTITUTE(SUBSTITUTE(BD_TS!D42," ",""),"-","/")</f>
        <v>L4618C/16_TS01</v>
      </c>
      <c r="C43" s="158" t="str">
        <f>BD_TS!E42</f>
        <v>BERKLEY</v>
      </c>
      <c r="D43" s="159" t="str">
        <f>BD_TS!F42</f>
        <v>1027980-71.2014.8.26.0564</v>
      </c>
      <c r="E43" s="160">
        <f>BD_TS!B42</f>
        <v>1.0833333333333339</v>
      </c>
      <c r="F43" s="161">
        <f>BD_TS!C42</f>
        <v>325</v>
      </c>
      <c r="G43" s="187">
        <f>BD_TS!H42</f>
        <v>42736</v>
      </c>
      <c r="H43" s="158">
        <f>IF($A43=0,"",IFERROR(INDEX(BD_Gestão!A:A,MATCH('Banco de Dados'!$B43,BD_Gestão!$B:$B,0)),"erro"))</f>
        <v>4131</v>
      </c>
      <c r="I43" s="162">
        <f>IF($A43=0,"",IFERROR(INDEX(BD_Gestão!E:E,MATCH('Banco de Dados'!$B43,BD_Gestão!$B:$B,0)),"erro"))</f>
        <v>42766.761331018519</v>
      </c>
      <c r="J43" s="186" t="str">
        <f>IF($A43=0,"",IFERROR(INDEX(BD_Gestão!B:B,MATCH('Banco de Dados'!$B43,BD_Gestão!$B:$B,0)),"erro"))</f>
        <v>L4618C/16_TS01</v>
      </c>
      <c r="K43" s="158" t="str">
        <f>IF($A43=0,"",IFERROR(INDEX(BD_Gestão!C:C,MATCH('Banco de Dados'!$B43,BD_Gestão!$B:$B,0)),"erro"))</f>
        <v>Civil</v>
      </c>
      <c r="L43" s="158" t="str">
        <f>IF($A43=0,"",IFERROR(INDEX(BD_Gestão!H:H,MATCH('Banco de Dados'!$B43,BD_Gestão!$B:$B,0)),"erro"))</f>
        <v>BERKLEY INTERNATIONAL DO BRASIL SEGUROS S.A.</v>
      </c>
      <c r="M43" s="161">
        <f>IF($A43=0,"",IFERROR(INDEX(BD_Gestão!F:F,MATCH('Banco de Dados'!$B43,BD_Gestão!$B:$B,0)),"erro"))</f>
        <v>9015</v>
      </c>
      <c r="N43" s="161">
        <f>IF($A43=0,"",IFERROR(INDEX(BD_Gestão!J:J,MATCH('Banco de Dados'!$B43,BD_Gestão!$B:$B,0)),"erro"))</f>
        <v>8009.82</v>
      </c>
      <c r="O43" s="164">
        <f>IF($A43=0,"",IFERROR(INDEX(BD_Gestão!K:K,MATCH('Banco de Dados'!$B43,BD_Gestão!$B:$B,0)),"erro"))</f>
        <v>1</v>
      </c>
      <c r="P43" s="169">
        <f t="shared" si="2"/>
        <v>1.0833333333333339</v>
      </c>
      <c r="Q43" s="170">
        <f t="shared" si="3"/>
        <v>0</v>
      </c>
      <c r="R43" s="163">
        <f t="shared" si="0"/>
        <v>1</v>
      </c>
      <c r="S43" s="163">
        <f t="shared" si="1"/>
        <v>2017</v>
      </c>
      <c r="T43" s="163">
        <f>INDEX(Controle!O:O,MATCH('Banco de Dados'!A43,Controle!M:M,0))*E43/100</f>
        <v>1.0833333333333339</v>
      </c>
    </row>
    <row r="44" spans="1:20" hidden="1" x14ac:dyDescent="0.2">
      <c r="A44" s="158" t="str">
        <f>BD_TS!A43</f>
        <v>LEONARDO MARCELLI</v>
      </c>
      <c r="B44" s="158" t="str">
        <f>SUBSTITUTE(SUBSTITUTE(BD_TS!D43," ",""),"-","/")</f>
        <v>L4618C/16_TS01</v>
      </c>
      <c r="C44" s="158" t="str">
        <f>BD_TS!E43</f>
        <v>BERKLEY</v>
      </c>
      <c r="D44" s="159" t="str">
        <f>BD_TS!F43</f>
        <v>1027980-71.2014.8.26.0564</v>
      </c>
      <c r="E44" s="160">
        <f>BD_TS!B43</f>
        <v>1.5</v>
      </c>
      <c r="F44" s="161">
        <f>BD_TS!C43</f>
        <v>450</v>
      </c>
      <c r="G44" s="187">
        <f>BD_TS!H43</f>
        <v>42736</v>
      </c>
      <c r="H44" s="158">
        <f>IF($A44=0,"",IFERROR(INDEX(BD_Gestão!A:A,MATCH('Banco de Dados'!$B44,BD_Gestão!$B:$B,0)),"erro"))</f>
        <v>4131</v>
      </c>
      <c r="I44" s="162">
        <f>IF($A44=0,"",IFERROR(INDEX(BD_Gestão!E:E,MATCH('Banco de Dados'!$B44,BD_Gestão!$B:$B,0)),"erro"))</f>
        <v>42766.761331018519</v>
      </c>
      <c r="J44" s="186" t="str">
        <f>IF($A44=0,"",IFERROR(INDEX(BD_Gestão!B:B,MATCH('Banco de Dados'!$B44,BD_Gestão!$B:$B,0)),"erro"))</f>
        <v>L4618C/16_TS01</v>
      </c>
      <c r="K44" s="158" t="str">
        <f>IF($A44=0,"",IFERROR(INDEX(BD_Gestão!C:C,MATCH('Banco de Dados'!$B44,BD_Gestão!$B:$B,0)),"erro"))</f>
        <v>Civil</v>
      </c>
      <c r="L44" s="158" t="str">
        <f>IF($A44=0,"",IFERROR(INDEX(BD_Gestão!H:H,MATCH('Banco de Dados'!$B44,BD_Gestão!$B:$B,0)),"erro"))</f>
        <v>BERKLEY INTERNATIONAL DO BRASIL SEGUROS S.A.</v>
      </c>
      <c r="M44" s="161">
        <f>IF($A44=0,"",IFERROR(INDEX(BD_Gestão!F:F,MATCH('Banco de Dados'!$B44,BD_Gestão!$B:$B,0)),"erro"))</f>
        <v>9015</v>
      </c>
      <c r="N44" s="161">
        <f>IF($A44=0,"",IFERROR(INDEX(BD_Gestão!J:J,MATCH('Banco de Dados'!$B44,BD_Gestão!$B:$B,0)),"erro"))</f>
        <v>8009.82</v>
      </c>
      <c r="O44" s="164">
        <f>IF($A44=0,"",IFERROR(INDEX(BD_Gestão!K:K,MATCH('Banco de Dados'!$B44,BD_Gestão!$B:$B,0)),"erro"))</f>
        <v>1</v>
      </c>
      <c r="P44" s="169">
        <f t="shared" si="2"/>
        <v>1.5</v>
      </c>
      <c r="Q44" s="170">
        <f t="shared" si="3"/>
        <v>0</v>
      </c>
      <c r="R44" s="163">
        <f t="shared" si="0"/>
        <v>1</v>
      </c>
      <c r="S44" s="163">
        <f t="shared" si="1"/>
        <v>2017</v>
      </c>
      <c r="T44" s="163">
        <f>INDEX(Controle!O:O,MATCH('Banco de Dados'!A44,Controle!M:M,0))*E44/100</f>
        <v>0</v>
      </c>
    </row>
    <row r="45" spans="1:20" hidden="1" x14ac:dyDescent="0.2">
      <c r="A45" s="158">
        <f>BD_TS!A44</f>
        <v>2016</v>
      </c>
      <c r="B45" s="158" t="str">
        <f>SUBSTITUTE(SUBSTITUTE(BD_TS!D44," ",""),"-","/")</f>
        <v>L4619M/16_TS01</v>
      </c>
      <c r="C45" s="158" t="str">
        <f>BD_TS!E44</f>
        <v>BERKLEY</v>
      </c>
      <c r="D45" s="159" t="str">
        <f>BD_TS!F44</f>
        <v>1007100010901</v>
      </c>
      <c r="E45" s="160">
        <f>BD_TS!B44</f>
        <v>25.966666666666669</v>
      </c>
      <c r="F45" s="161">
        <f>BD_TS!C44</f>
        <v>7790</v>
      </c>
      <c r="G45" s="187">
        <f>BD_TS!H44</f>
        <v>42736</v>
      </c>
      <c r="H45" s="158">
        <f>IF($A45=0,"",IFERROR(INDEX(BD_Gestão!A:A,MATCH('Banco de Dados'!$B45,BD_Gestão!$B:$B,0)),"erro"))</f>
        <v>4116</v>
      </c>
      <c r="I45" s="162">
        <f>IF($A45=0,"",IFERROR(INDEX(BD_Gestão!E:E,MATCH('Banco de Dados'!$B45,BD_Gestão!$B:$B,0)),"erro"))</f>
        <v>42752.62908564815</v>
      </c>
      <c r="J45" s="186" t="str">
        <f>IF($A45=0,"",IFERROR(INDEX(BD_Gestão!B:B,MATCH('Banco de Dados'!$B45,BD_Gestão!$B:$B,0)),"erro"))</f>
        <v>L4619M/16_TS01</v>
      </c>
      <c r="K45" s="158" t="str">
        <f>IF($A45=0,"",IFERROR(INDEX(BD_Gestão!C:C,MATCH('Banco de Dados'!$B45,BD_Gestão!$B:$B,0)),"erro"))</f>
        <v>Mecânica</v>
      </c>
      <c r="L45" s="158" t="str">
        <f>IF($A45=0,"",IFERROR(INDEX(BD_Gestão!H:H,MATCH('Banco de Dados'!$B45,BD_Gestão!$B:$B,0)),"erro"))</f>
        <v>BERKLEY INTERNATIONAL DO BRASIL SEGUROS S.A.</v>
      </c>
      <c r="M45" s="161">
        <f>IF($A45=0,"",IFERROR(INDEX(BD_Gestão!F:F,MATCH('Banco de Dados'!$B45,BD_Gestão!$B:$B,0)),"erro"))</f>
        <v>9865</v>
      </c>
      <c r="N45" s="161">
        <f>IF($A45=0,"",IFERROR(INDEX(BD_Gestão!J:J,MATCH('Banco de Dados'!$B45,BD_Gestão!$B:$B,0)),"erro"))</f>
        <v>8765.0499999999993</v>
      </c>
      <c r="O45" s="164">
        <f>IF($A45=0,"",IFERROR(INDEX(BD_Gestão!K:K,MATCH('Banco de Dados'!$B45,BD_Gestão!$B:$B,0)),"erro"))</f>
        <v>1</v>
      </c>
      <c r="P45" s="169">
        <f t="shared" si="2"/>
        <v>25.966666666666669</v>
      </c>
      <c r="Q45" s="170">
        <f t="shared" si="3"/>
        <v>0</v>
      </c>
      <c r="R45" s="163">
        <f t="shared" si="0"/>
        <v>1</v>
      </c>
      <c r="S45" s="163">
        <f t="shared" si="1"/>
        <v>2017</v>
      </c>
      <c r="T45" s="163">
        <f>INDEX(Controle!O:O,MATCH('Banco de Dados'!A45,Controle!M:M,0))*E45/100</f>
        <v>0</v>
      </c>
    </row>
    <row r="46" spans="1:20" hidden="1" x14ac:dyDescent="0.2">
      <c r="A46" s="158" t="str">
        <f>BD_TS!A45</f>
        <v>ADONIS AQUINO</v>
      </c>
      <c r="B46" s="158" t="str">
        <f>SUBSTITUTE(SUBSTITUTE(BD_TS!D45," ",""),"-","/")</f>
        <v>L4619M/16_TS01</v>
      </c>
      <c r="C46" s="158" t="str">
        <f>BD_TS!E45</f>
        <v>BERKLEY</v>
      </c>
      <c r="D46" s="159" t="str">
        <f>BD_TS!F45</f>
        <v>1007100010901</v>
      </c>
      <c r="E46" s="160">
        <f>BD_TS!B45</f>
        <v>6.1666666666666661</v>
      </c>
      <c r="F46" s="161">
        <f>BD_TS!C45</f>
        <v>1850</v>
      </c>
      <c r="G46" s="187">
        <f>BD_TS!H45</f>
        <v>42736</v>
      </c>
      <c r="H46" s="158">
        <f>IF($A46=0,"",IFERROR(INDEX(BD_Gestão!A:A,MATCH('Banco de Dados'!$B46,BD_Gestão!$B:$B,0)),"erro"))</f>
        <v>4116</v>
      </c>
      <c r="I46" s="162">
        <f>IF($A46=0,"",IFERROR(INDEX(BD_Gestão!E:E,MATCH('Banco de Dados'!$B46,BD_Gestão!$B:$B,0)),"erro"))</f>
        <v>42752.62908564815</v>
      </c>
      <c r="J46" s="186" t="str">
        <f>IF($A46=0,"",IFERROR(INDEX(BD_Gestão!B:B,MATCH('Banco de Dados'!$B46,BD_Gestão!$B:$B,0)),"erro"))</f>
        <v>L4619M/16_TS01</v>
      </c>
      <c r="K46" s="158" t="str">
        <f>IF($A46=0,"",IFERROR(INDEX(BD_Gestão!C:C,MATCH('Banco de Dados'!$B46,BD_Gestão!$B:$B,0)),"erro"))</f>
        <v>Mecânica</v>
      </c>
      <c r="L46" s="158" t="str">
        <f>IF($A46=0,"",IFERROR(INDEX(BD_Gestão!H:H,MATCH('Banco de Dados'!$B46,BD_Gestão!$B:$B,0)),"erro"))</f>
        <v>BERKLEY INTERNATIONAL DO BRASIL SEGUROS S.A.</v>
      </c>
      <c r="M46" s="161">
        <f>IF($A46=0,"",IFERROR(INDEX(BD_Gestão!F:F,MATCH('Banco de Dados'!$B46,BD_Gestão!$B:$B,0)),"erro"))</f>
        <v>9865</v>
      </c>
      <c r="N46" s="161">
        <f>IF($A46=0,"",IFERROR(INDEX(BD_Gestão!J:J,MATCH('Banco de Dados'!$B46,BD_Gestão!$B:$B,0)),"erro"))</f>
        <v>8765.0499999999993</v>
      </c>
      <c r="O46" s="164">
        <f>IF($A46=0,"",IFERROR(INDEX(BD_Gestão!K:K,MATCH('Banco de Dados'!$B46,BD_Gestão!$B:$B,0)),"erro"))</f>
        <v>1</v>
      </c>
      <c r="P46" s="169">
        <f t="shared" si="2"/>
        <v>6.1666666666666661</v>
      </c>
      <c r="Q46" s="170">
        <f t="shared" si="3"/>
        <v>0</v>
      </c>
      <c r="R46" s="163">
        <f t="shared" si="0"/>
        <v>1</v>
      </c>
      <c r="S46" s="163">
        <f t="shared" si="1"/>
        <v>2017</v>
      </c>
      <c r="T46" s="163">
        <f>INDEX(Controle!O:O,MATCH('Banco de Dados'!A46,Controle!M:M,0))*E46/100</f>
        <v>6.1666666666666661</v>
      </c>
    </row>
    <row r="47" spans="1:20" hidden="1" x14ac:dyDescent="0.2">
      <c r="A47" s="158" t="str">
        <f>BD_TS!A46</f>
        <v>TARCÍSIO DOUTEL</v>
      </c>
      <c r="B47" s="158" t="str">
        <f>SUBSTITUTE(SUBSTITUTE(BD_TS!D46," ",""),"-","/")</f>
        <v>L4619M/16_TS01</v>
      </c>
      <c r="C47" s="158" t="str">
        <f>BD_TS!E46</f>
        <v>BERKLEY</v>
      </c>
      <c r="D47" s="159" t="str">
        <f>BD_TS!F46</f>
        <v>1007100010901</v>
      </c>
      <c r="E47" s="160">
        <f>BD_TS!B46</f>
        <v>0.75</v>
      </c>
      <c r="F47" s="161">
        <f>BD_TS!C46</f>
        <v>225</v>
      </c>
      <c r="G47" s="187">
        <f>BD_TS!H46</f>
        <v>42736</v>
      </c>
      <c r="H47" s="158">
        <f>IF($A47=0,"",IFERROR(INDEX(BD_Gestão!A:A,MATCH('Banco de Dados'!$B47,BD_Gestão!$B:$B,0)),"erro"))</f>
        <v>4116</v>
      </c>
      <c r="I47" s="162">
        <f>IF($A47=0,"",IFERROR(INDEX(BD_Gestão!E:E,MATCH('Banco de Dados'!$B47,BD_Gestão!$B:$B,0)),"erro"))</f>
        <v>42752.62908564815</v>
      </c>
      <c r="J47" s="186" t="str">
        <f>IF($A47=0,"",IFERROR(INDEX(BD_Gestão!B:B,MATCH('Banco de Dados'!$B47,BD_Gestão!$B:$B,0)),"erro"))</f>
        <v>L4619M/16_TS01</v>
      </c>
      <c r="K47" s="158" t="str">
        <f>IF($A47=0,"",IFERROR(INDEX(BD_Gestão!C:C,MATCH('Banco de Dados'!$B47,BD_Gestão!$B:$B,0)),"erro"))</f>
        <v>Mecânica</v>
      </c>
      <c r="L47" s="158" t="str">
        <f>IF($A47=0,"",IFERROR(INDEX(BD_Gestão!H:H,MATCH('Banco de Dados'!$B47,BD_Gestão!$B:$B,0)),"erro"))</f>
        <v>BERKLEY INTERNATIONAL DO BRASIL SEGUROS S.A.</v>
      </c>
      <c r="M47" s="161">
        <f>IF($A47=0,"",IFERROR(INDEX(BD_Gestão!F:F,MATCH('Banco de Dados'!$B47,BD_Gestão!$B:$B,0)),"erro"))</f>
        <v>9865</v>
      </c>
      <c r="N47" s="161">
        <f>IF($A47=0,"",IFERROR(INDEX(BD_Gestão!J:J,MATCH('Banco de Dados'!$B47,BD_Gestão!$B:$B,0)),"erro"))</f>
        <v>8765.0499999999993</v>
      </c>
      <c r="O47" s="164">
        <f>IF($A47=0,"",IFERROR(INDEX(BD_Gestão!K:K,MATCH('Banco de Dados'!$B47,BD_Gestão!$B:$B,0)),"erro"))</f>
        <v>1</v>
      </c>
      <c r="P47" s="169">
        <f t="shared" si="2"/>
        <v>0.75</v>
      </c>
      <c r="Q47" s="170">
        <f t="shared" si="3"/>
        <v>0</v>
      </c>
      <c r="R47" s="163">
        <f t="shared" si="0"/>
        <v>1</v>
      </c>
      <c r="S47" s="163">
        <f t="shared" si="1"/>
        <v>2017</v>
      </c>
      <c r="T47" s="163">
        <f>INDEX(Controle!O:O,MATCH('Banco de Dados'!A47,Controle!M:M,0))*E47/100</f>
        <v>0.75</v>
      </c>
    </row>
    <row r="48" spans="1:20" hidden="1" x14ac:dyDescent="0.2">
      <c r="A48" s="158">
        <f>BD_TS!A47</f>
        <v>2016</v>
      </c>
      <c r="B48" s="158" t="str">
        <f>SUBSTITUTE(SUBSTITUTE(BD_TS!D47," ",""),"-","/")</f>
        <v>L4630M/16_TS01</v>
      </c>
      <c r="C48" s="158" t="str">
        <f>BD_TS!E47</f>
        <v>BERKLEY</v>
      </c>
      <c r="D48" s="159" t="str">
        <f>BD_TS!F47</f>
        <v>"1007100010918"</v>
      </c>
      <c r="E48" s="160">
        <f>BD_TS!B47</f>
        <v>10.6</v>
      </c>
      <c r="F48" s="161">
        <f>BD_TS!C47</f>
        <v>3180</v>
      </c>
      <c r="G48" s="187">
        <f>BD_TS!H47</f>
        <v>42736</v>
      </c>
      <c r="H48" s="158">
        <f>IF($A48=0,"",IFERROR(INDEX(BD_Gestão!A:A,MATCH('Banco de Dados'!$B48,BD_Gestão!$B:$B,0)),"erro"))</f>
        <v>4123</v>
      </c>
      <c r="I48" s="162">
        <f>IF($A48=0,"",IFERROR(INDEX(BD_Gestão!E:E,MATCH('Banco de Dados'!$B48,BD_Gestão!$B:$B,0)),"erro"))</f>
        <v>42755.655185185184</v>
      </c>
      <c r="J48" s="186" t="str">
        <f>IF($A48=0,"",IFERROR(INDEX(BD_Gestão!B:B,MATCH('Banco de Dados'!$B48,BD_Gestão!$B:$B,0)),"erro"))</f>
        <v>L4630M/16_TS01</v>
      </c>
      <c r="K48" s="158" t="str">
        <f>IF($A48=0,"",IFERROR(INDEX(BD_Gestão!C:C,MATCH('Banco de Dados'!$B48,BD_Gestão!$B:$B,0)),"erro"))</f>
        <v>Mecânica</v>
      </c>
      <c r="L48" s="158" t="str">
        <f>IF($A48=0,"",IFERROR(INDEX(BD_Gestão!H:H,MATCH('Banco de Dados'!$B48,BD_Gestão!$B:$B,0)),"erro"))</f>
        <v>BERKLEY INTERNATIONAL DO BRASIL SEGUROS S.A.</v>
      </c>
      <c r="M48" s="161">
        <f>IF($A48=0,"",IFERROR(INDEX(BD_Gestão!F:F,MATCH('Banco de Dados'!$B48,BD_Gestão!$B:$B,0)),"erro"))</f>
        <v>5380</v>
      </c>
      <c r="N48" s="161">
        <f>IF($A48=0,"",IFERROR(INDEX(BD_Gestão!J:J,MATCH('Banco de Dados'!$B48,BD_Gestão!$B:$B,0)),"erro"))</f>
        <v>4780.13</v>
      </c>
      <c r="O48" s="164">
        <f>IF($A48=0,"",IFERROR(INDEX(BD_Gestão!K:K,MATCH('Banco de Dados'!$B48,BD_Gestão!$B:$B,0)),"erro"))</f>
        <v>1</v>
      </c>
      <c r="P48" s="169">
        <f t="shared" si="2"/>
        <v>10.6</v>
      </c>
      <c r="Q48" s="170">
        <f t="shared" si="3"/>
        <v>0</v>
      </c>
      <c r="R48" s="163">
        <f t="shared" si="0"/>
        <v>1</v>
      </c>
      <c r="S48" s="163">
        <f t="shared" si="1"/>
        <v>2017</v>
      </c>
      <c r="T48" s="163">
        <f>INDEX(Controle!O:O,MATCH('Banco de Dados'!A48,Controle!M:M,0))*E48/100</f>
        <v>0</v>
      </c>
    </row>
    <row r="49" spans="1:20" x14ac:dyDescent="0.2">
      <c r="A49" s="158" t="str">
        <f>BD_TS!A48</f>
        <v>EWERTON ALVES</v>
      </c>
      <c r="B49" s="158" t="str">
        <f>SUBSTITUTE(SUBSTITUTE(BD_TS!D48," ",""),"-","/")</f>
        <v>L4630M/16_TS01</v>
      </c>
      <c r="C49" s="158" t="str">
        <f>BD_TS!E48</f>
        <v>BERKLEY</v>
      </c>
      <c r="D49" s="159" t="str">
        <f>BD_TS!F48</f>
        <v>"1007100010918"</v>
      </c>
      <c r="E49" s="160">
        <f>BD_TS!B48</f>
        <v>3.8333333333333339</v>
      </c>
      <c r="F49" s="161">
        <f>BD_TS!C48</f>
        <v>1150</v>
      </c>
      <c r="G49" s="187">
        <f>BD_TS!H48</f>
        <v>42736</v>
      </c>
      <c r="H49" s="158">
        <f>IF($A49=0,"",IFERROR(INDEX(BD_Gestão!A:A,MATCH('Banco de Dados'!$B49,BD_Gestão!$B:$B,0)),"erro"))</f>
        <v>4123</v>
      </c>
      <c r="I49" s="162">
        <f>IF($A49=0,"",IFERROR(INDEX(BD_Gestão!E:E,MATCH('Banco de Dados'!$B49,BD_Gestão!$B:$B,0)),"erro"))</f>
        <v>42755.655185185184</v>
      </c>
      <c r="J49" s="186" t="str">
        <f>IF($A49=0,"",IFERROR(INDEX(BD_Gestão!B:B,MATCH('Banco de Dados'!$B49,BD_Gestão!$B:$B,0)),"erro"))</f>
        <v>L4630M/16_TS01</v>
      </c>
      <c r="K49" s="158" t="str">
        <f>IF($A49=0,"",IFERROR(INDEX(BD_Gestão!C:C,MATCH('Banco de Dados'!$B49,BD_Gestão!$B:$B,0)),"erro"))</f>
        <v>Mecânica</v>
      </c>
      <c r="L49" s="158" t="str">
        <f>IF($A49=0,"",IFERROR(INDEX(BD_Gestão!H:H,MATCH('Banco de Dados'!$B49,BD_Gestão!$B:$B,0)),"erro"))</f>
        <v>BERKLEY INTERNATIONAL DO BRASIL SEGUROS S.A.</v>
      </c>
      <c r="M49" s="161">
        <f>IF($A49=0,"",IFERROR(INDEX(BD_Gestão!F:F,MATCH('Banco de Dados'!$B49,BD_Gestão!$B:$B,0)),"erro"))</f>
        <v>5380</v>
      </c>
      <c r="N49" s="161">
        <f>IF($A49=0,"",IFERROR(INDEX(BD_Gestão!J:J,MATCH('Banco de Dados'!$B49,BD_Gestão!$B:$B,0)),"erro"))</f>
        <v>4780.13</v>
      </c>
      <c r="O49" s="164">
        <f>IF($A49=0,"",IFERROR(INDEX(BD_Gestão!K:K,MATCH('Banco de Dados'!$B49,BD_Gestão!$B:$B,0)),"erro"))</f>
        <v>1</v>
      </c>
      <c r="P49" s="169">
        <f t="shared" si="2"/>
        <v>3.8333333333333339</v>
      </c>
      <c r="Q49" s="170">
        <f t="shared" si="3"/>
        <v>0</v>
      </c>
      <c r="R49" s="163">
        <f t="shared" si="0"/>
        <v>1</v>
      </c>
      <c r="S49" s="163">
        <f t="shared" si="1"/>
        <v>2017</v>
      </c>
      <c r="T49" s="163">
        <f>INDEX(Controle!O:O,MATCH('Banco de Dados'!A49,Controle!M:M,0))*E49/100</f>
        <v>3.8333333333333339</v>
      </c>
    </row>
    <row r="50" spans="1:20" hidden="1" x14ac:dyDescent="0.2">
      <c r="A50" s="158" t="str">
        <f>BD_TS!A49</f>
        <v>RENATO MOREIRA</v>
      </c>
      <c r="B50" s="158" t="str">
        <f>SUBSTITUTE(SUBSTITUTE(BD_TS!D49," ",""),"-","/")</f>
        <v>L4630M/16_TS01</v>
      </c>
      <c r="C50" s="158" t="str">
        <f>BD_TS!E49</f>
        <v>BERKLEY</v>
      </c>
      <c r="D50" s="159" t="str">
        <f>BD_TS!F49</f>
        <v>"1007100010918"</v>
      </c>
      <c r="E50" s="160">
        <f>BD_TS!B49</f>
        <v>3.5</v>
      </c>
      <c r="F50" s="161">
        <f>BD_TS!C49</f>
        <v>1050</v>
      </c>
      <c r="G50" s="187">
        <f>BD_TS!H49</f>
        <v>42736</v>
      </c>
      <c r="H50" s="158">
        <f>IF($A50=0,"",IFERROR(INDEX(BD_Gestão!A:A,MATCH('Banco de Dados'!$B50,BD_Gestão!$B:$B,0)),"erro"))</f>
        <v>4123</v>
      </c>
      <c r="I50" s="162">
        <f>IF($A50=0,"",IFERROR(INDEX(BD_Gestão!E:E,MATCH('Banco de Dados'!$B50,BD_Gestão!$B:$B,0)),"erro"))</f>
        <v>42755.655185185184</v>
      </c>
      <c r="J50" s="186" t="str">
        <f>IF($A50=0,"",IFERROR(INDEX(BD_Gestão!B:B,MATCH('Banco de Dados'!$B50,BD_Gestão!$B:$B,0)),"erro"))</f>
        <v>L4630M/16_TS01</v>
      </c>
      <c r="K50" s="158" t="str">
        <f>IF($A50=0,"",IFERROR(INDEX(BD_Gestão!C:C,MATCH('Banco de Dados'!$B50,BD_Gestão!$B:$B,0)),"erro"))</f>
        <v>Mecânica</v>
      </c>
      <c r="L50" s="158" t="str">
        <f>IF($A50=0,"",IFERROR(INDEX(BD_Gestão!H:H,MATCH('Banco de Dados'!$B50,BD_Gestão!$B:$B,0)),"erro"))</f>
        <v>BERKLEY INTERNATIONAL DO BRASIL SEGUROS S.A.</v>
      </c>
      <c r="M50" s="161">
        <f>IF($A50=0,"",IFERROR(INDEX(BD_Gestão!F:F,MATCH('Banco de Dados'!$B50,BD_Gestão!$B:$B,0)),"erro"))</f>
        <v>5380</v>
      </c>
      <c r="N50" s="161">
        <f>IF($A50=0,"",IFERROR(INDEX(BD_Gestão!J:J,MATCH('Banco de Dados'!$B50,BD_Gestão!$B:$B,0)),"erro"))</f>
        <v>4780.13</v>
      </c>
      <c r="O50" s="164">
        <f>IF($A50=0,"",IFERROR(INDEX(BD_Gestão!K:K,MATCH('Banco de Dados'!$B50,BD_Gestão!$B:$B,0)),"erro"))</f>
        <v>1</v>
      </c>
      <c r="P50" s="169">
        <f t="shared" si="2"/>
        <v>3.5</v>
      </c>
      <c r="Q50" s="170">
        <f t="shared" si="3"/>
        <v>0</v>
      </c>
      <c r="R50" s="163">
        <f t="shared" si="0"/>
        <v>1</v>
      </c>
      <c r="S50" s="163">
        <f t="shared" si="1"/>
        <v>2017</v>
      </c>
      <c r="T50" s="163">
        <f>INDEX(Controle!O:O,MATCH('Banco de Dados'!A50,Controle!M:M,0))*E50/100</f>
        <v>3.5</v>
      </c>
    </row>
    <row r="51" spans="1:20" hidden="1" x14ac:dyDescent="0.2">
      <c r="A51" s="158">
        <f>BD_TS!A50</f>
        <v>2016</v>
      </c>
      <c r="B51" s="158" t="str">
        <f>SUBSTITUTE(SUBSTITUTE(BD_TS!D50," ",""),"-","/")</f>
        <v>L4634C/16_TS02</v>
      </c>
      <c r="C51" s="158" t="str">
        <f>BD_TS!E50</f>
        <v>ZURICH</v>
      </c>
      <c r="D51" s="159">
        <f>BD_TS!F50</f>
        <v>1961600539</v>
      </c>
      <c r="E51" s="160">
        <f>BD_TS!B50</f>
        <v>30.516666666666669</v>
      </c>
      <c r="F51" s="161">
        <f>BD_TS!C50</f>
        <v>9155</v>
      </c>
      <c r="G51" s="187">
        <f>BD_TS!H50</f>
        <v>42736</v>
      </c>
      <c r="H51" s="158">
        <f>IF($A51=0,"",IFERROR(INDEX(BD_Gestão!A:A,MATCH('Banco de Dados'!$B51,BD_Gestão!$B:$B,0)),"erro"))</f>
        <v>4127</v>
      </c>
      <c r="I51" s="162">
        <f>IF($A51=0,"",IFERROR(INDEX(BD_Gestão!E:E,MATCH('Banco de Dados'!$B51,BD_Gestão!$B:$B,0)),"erro"))</f>
        <v>42766.743541666663</v>
      </c>
      <c r="J51" s="186" t="str">
        <f>IF($A51=0,"",IFERROR(INDEX(BD_Gestão!B:B,MATCH('Banco de Dados'!$B51,BD_Gestão!$B:$B,0)),"erro"))</f>
        <v>L4634C/16_TS02</v>
      </c>
      <c r="K51" s="158" t="str">
        <f>IF($A51=0,"",IFERROR(INDEX(BD_Gestão!C:C,MATCH('Banco de Dados'!$B51,BD_Gestão!$B:$B,0)),"erro"))</f>
        <v>Civil</v>
      </c>
      <c r="L51" s="158" t="str">
        <f>IF($A51=0,"",IFERROR(INDEX(BD_Gestão!H:H,MATCH('Banco de Dados'!$B51,BD_Gestão!$B:$B,0)),"erro"))</f>
        <v>ZURICH MINAS BRASIL SEGUROS S.A.</v>
      </c>
      <c r="M51" s="161">
        <f>IF($A51=0,"",IFERROR(INDEX(BD_Gestão!F:F,MATCH('Banco de Dados'!$B51,BD_Gestão!$B:$B,0)),"erro"))</f>
        <v>11615</v>
      </c>
      <c r="N51" s="161">
        <f>IF($A51=0,"",IFERROR(INDEX(BD_Gestão!J:J,MATCH('Banco de Dados'!$B51,BD_Gestão!$B:$B,0)),"erro"))</f>
        <v>10319.92</v>
      </c>
      <c r="O51" s="164">
        <f>IF($A51=0,"",IFERROR(INDEX(BD_Gestão!K:K,MATCH('Banco de Dados'!$B51,BD_Gestão!$B:$B,0)),"erro"))</f>
        <v>1</v>
      </c>
      <c r="P51" s="169">
        <f t="shared" si="2"/>
        <v>30.516666666666669</v>
      </c>
      <c r="Q51" s="170">
        <f t="shared" si="3"/>
        <v>0</v>
      </c>
      <c r="R51" s="163">
        <f t="shared" si="0"/>
        <v>1</v>
      </c>
      <c r="S51" s="163">
        <f t="shared" si="1"/>
        <v>2017</v>
      </c>
      <c r="T51" s="163">
        <f>INDEX(Controle!O:O,MATCH('Banco de Dados'!A51,Controle!M:M,0))*E51/100</f>
        <v>0</v>
      </c>
    </row>
    <row r="52" spans="1:20" hidden="1" x14ac:dyDescent="0.2">
      <c r="A52" s="158" t="str">
        <f>BD_TS!A51</f>
        <v>ALLAN VALÉRIO</v>
      </c>
      <c r="B52" s="158" t="str">
        <f>SUBSTITUTE(SUBSTITUTE(BD_TS!D51," ",""),"-","/")</f>
        <v>L4634C/16_TS02</v>
      </c>
      <c r="C52" s="158" t="str">
        <f>BD_TS!E51</f>
        <v>ZURICH</v>
      </c>
      <c r="D52" s="159">
        <f>BD_TS!F51</f>
        <v>1961600539</v>
      </c>
      <c r="E52" s="160">
        <f>BD_TS!B51</f>
        <v>7.7</v>
      </c>
      <c r="F52" s="161">
        <f>BD_TS!C51</f>
        <v>2310</v>
      </c>
      <c r="G52" s="187">
        <f>BD_TS!H51</f>
        <v>42736</v>
      </c>
      <c r="H52" s="158">
        <f>IF($A52=0,"",IFERROR(INDEX(BD_Gestão!A:A,MATCH('Banco de Dados'!$B52,BD_Gestão!$B:$B,0)),"erro"))</f>
        <v>4127</v>
      </c>
      <c r="I52" s="162">
        <f>IF($A52=0,"",IFERROR(INDEX(BD_Gestão!E:E,MATCH('Banco de Dados'!$B52,BD_Gestão!$B:$B,0)),"erro"))</f>
        <v>42766.743541666663</v>
      </c>
      <c r="J52" s="186" t="str">
        <f>IF($A52=0,"",IFERROR(INDEX(BD_Gestão!B:B,MATCH('Banco de Dados'!$B52,BD_Gestão!$B:$B,0)),"erro"))</f>
        <v>L4634C/16_TS02</v>
      </c>
      <c r="K52" s="158" t="str">
        <f>IF($A52=0,"",IFERROR(INDEX(BD_Gestão!C:C,MATCH('Banco de Dados'!$B52,BD_Gestão!$B:$B,0)),"erro"))</f>
        <v>Civil</v>
      </c>
      <c r="L52" s="158" t="str">
        <f>IF($A52=0,"",IFERROR(INDEX(BD_Gestão!H:H,MATCH('Banco de Dados'!$B52,BD_Gestão!$B:$B,0)),"erro"))</f>
        <v>ZURICH MINAS BRASIL SEGUROS S.A.</v>
      </c>
      <c r="M52" s="161">
        <f>IF($A52=0,"",IFERROR(INDEX(BD_Gestão!F:F,MATCH('Banco de Dados'!$B52,BD_Gestão!$B:$B,0)),"erro"))</f>
        <v>11615</v>
      </c>
      <c r="N52" s="161">
        <f>IF($A52=0,"",IFERROR(INDEX(BD_Gestão!J:J,MATCH('Banco de Dados'!$B52,BD_Gestão!$B:$B,0)),"erro"))</f>
        <v>10319.92</v>
      </c>
      <c r="O52" s="164">
        <f>IF($A52=0,"",IFERROR(INDEX(BD_Gestão!K:K,MATCH('Banco de Dados'!$B52,BD_Gestão!$B:$B,0)),"erro"))</f>
        <v>1</v>
      </c>
      <c r="P52" s="169">
        <f t="shared" si="2"/>
        <v>7.7</v>
      </c>
      <c r="Q52" s="170">
        <f t="shared" si="3"/>
        <v>0</v>
      </c>
      <c r="R52" s="163">
        <f t="shared" si="0"/>
        <v>1</v>
      </c>
      <c r="S52" s="163">
        <f t="shared" si="1"/>
        <v>2017</v>
      </c>
      <c r="T52" s="163">
        <f>INDEX(Controle!O:O,MATCH('Banco de Dados'!A52,Controle!M:M,0))*E52/100</f>
        <v>7.7</v>
      </c>
    </row>
    <row r="53" spans="1:20" hidden="1" x14ac:dyDescent="0.2">
      <c r="A53" s="158" t="str">
        <f>BD_TS!A52</f>
        <v>RAPHAEL DA MATA</v>
      </c>
      <c r="B53" s="158" t="str">
        <f>SUBSTITUTE(SUBSTITUTE(BD_TS!D52," ",""),"-","/")</f>
        <v>L4634C/16_TS02</v>
      </c>
      <c r="C53" s="158" t="str">
        <f>BD_TS!E52</f>
        <v>ZURICH</v>
      </c>
      <c r="D53" s="159">
        <f>BD_TS!F52</f>
        <v>1961600539</v>
      </c>
      <c r="E53" s="160">
        <f>BD_TS!B52</f>
        <v>0.5</v>
      </c>
      <c r="F53" s="161">
        <f>BD_TS!C52</f>
        <v>150</v>
      </c>
      <c r="G53" s="187">
        <f>BD_TS!H52</f>
        <v>42736</v>
      </c>
      <c r="H53" s="158">
        <f>IF($A53=0,"",IFERROR(INDEX(BD_Gestão!A:A,MATCH('Banco de Dados'!$B53,BD_Gestão!$B:$B,0)),"erro"))</f>
        <v>4127</v>
      </c>
      <c r="I53" s="162">
        <f>IF($A53=0,"",IFERROR(INDEX(BD_Gestão!E:E,MATCH('Banco de Dados'!$B53,BD_Gestão!$B:$B,0)),"erro"))</f>
        <v>42766.743541666663</v>
      </c>
      <c r="J53" s="186" t="str">
        <f>IF($A53=0,"",IFERROR(INDEX(BD_Gestão!B:B,MATCH('Banco de Dados'!$B53,BD_Gestão!$B:$B,0)),"erro"))</f>
        <v>L4634C/16_TS02</v>
      </c>
      <c r="K53" s="158" t="str">
        <f>IF($A53=0,"",IFERROR(INDEX(BD_Gestão!C:C,MATCH('Banco de Dados'!$B53,BD_Gestão!$B:$B,0)),"erro"))</f>
        <v>Civil</v>
      </c>
      <c r="L53" s="158" t="str">
        <f>IF($A53=0,"",IFERROR(INDEX(BD_Gestão!H:H,MATCH('Banco de Dados'!$B53,BD_Gestão!$B:$B,0)),"erro"))</f>
        <v>ZURICH MINAS BRASIL SEGUROS S.A.</v>
      </c>
      <c r="M53" s="161">
        <f>IF($A53=0,"",IFERROR(INDEX(BD_Gestão!F:F,MATCH('Banco de Dados'!$B53,BD_Gestão!$B:$B,0)),"erro"))</f>
        <v>11615</v>
      </c>
      <c r="N53" s="161">
        <f>IF($A53=0,"",IFERROR(INDEX(BD_Gestão!J:J,MATCH('Banco de Dados'!$B53,BD_Gestão!$B:$B,0)),"erro"))</f>
        <v>10319.92</v>
      </c>
      <c r="O53" s="164">
        <f>IF($A53=0,"",IFERROR(INDEX(BD_Gestão!K:K,MATCH('Banco de Dados'!$B53,BD_Gestão!$B:$B,0)),"erro"))</f>
        <v>1</v>
      </c>
      <c r="P53" s="169">
        <f t="shared" si="2"/>
        <v>0.5</v>
      </c>
      <c r="Q53" s="170">
        <f t="shared" si="3"/>
        <v>0</v>
      </c>
      <c r="R53" s="163">
        <f t="shared" si="0"/>
        <v>1</v>
      </c>
      <c r="S53" s="163">
        <f t="shared" si="1"/>
        <v>2017</v>
      </c>
      <c r="T53" s="163">
        <f>INDEX(Controle!O:O,MATCH('Banco de Dados'!A53,Controle!M:M,0))*E53/100</f>
        <v>0.5</v>
      </c>
    </row>
    <row r="54" spans="1:20" hidden="1" x14ac:dyDescent="0.2">
      <c r="A54" s="158">
        <f>BD_TS!A53</f>
        <v>2016</v>
      </c>
      <c r="B54" s="158" t="str">
        <f>SUBSTITUTE(SUBSTITUTE(BD_TS!D53," ",""),"-","/")</f>
        <v>L4638M/16_TS01</v>
      </c>
      <c r="C54" s="158" t="str">
        <f>BD_TS!E53</f>
        <v>ALLIANZ</v>
      </c>
      <c r="D54" s="159" t="str">
        <f>BD_TS!F53</f>
        <v>211487685</v>
      </c>
      <c r="E54" s="160">
        <f>BD_TS!B53</f>
        <v>36.216333333333331</v>
      </c>
      <c r="F54" s="161">
        <f>BD_TS!C53</f>
        <v>6156.7800000000007</v>
      </c>
      <c r="G54" s="187">
        <f>BD_TS!H53</f>
        <v>42736</v>
      </c>
      <c r="H54" s="158">
        <f>IF($A54=0,"",IFERROR(INDEX(BD_Gestão!A:A,MATCH('Banco de Dados'!$B54,BD_Gestão!$B:$B,0)),"erro"))</f>
        <v>4125</v>
      </c>
      <c r="I54" s="162">
        <f>IF($A54=0,"",IFERROR(INDEX(BD_Gestão!E:E,MATCH('Banco de Dados'!$B54,BD_Gestão!$B:$B,0)),"erro"))</f>
        <v>42761.426562499997</v>
      </c>
      <c r="J54" s="186" t="str">
        <f>IF($A54=0,"",IFERROR(INDEX(BD_Gestão!B:B,MATCH('Banco de Dados'!$B54,BD_Gestão!$B:$B,0)),"erro"))</f>
        <v>L4638M/16_TS01</v>
      </c>
      <c r="K54" s="158" t="str">
        <f>IF($A54=0,"",IFERROR(INDEX(BD_Gestão!C:C,MATCH('Banco de Dados'!$B54,BD_Gestão!$B:$B,0)),"erro"))</f>
        <v>Mecânica</v>
      </c>
      <c r="L54" s="158" t="str">
        <f>IF($A54=0,"",IFERROR(INDEX(BD_Gestão!H:H,MATCH('Banco de Dados'!$B54,BD_Gestão!$B:$B,0)),"erro"))</f>
        <v>ALLIANZ SEGUROS S.A.</v>
      </c>
      <c r="M54" s="161">
        <f>IF($A54=0,"",IFERROR(INDEX(BD_Gestão!F:F,MATCH('Banco de Dados'!$B54,BD_Gestão!$B:$B,0)),"erro"))</f>
        <v>8038.12</v>
      </c>
      <c r="N54" s="161">
        <f>IF($A54=0,"",IFERROR(INDEX(BD_Gestão!J:J,MATCH('Banco de Dados'!$B54,BD_Gestão!$B:$B,0)),"erro"))</f>
        <v>7141.87</v>
      </c>
      <c r="O54" s="164">
        <f>IF($A54=0,"",IFERROR(INDEX(BD_Gestão!K:K,MATCH('Banco de Dados'!$B54,BD_Gestão!$B:$B,0)),"erro"))</f>
        <v>1</v>
      </c>
      <c r="P54" s="169">
        <f t="shared" si="2"/>
        <v>36.216333333333331</v>
      </c>
      <c r="Q54" s="170">
        <f t="shared" si="3"/>
        <v>0</v>
      </c>
      <c r="R54" s="163">
        <f t="shared" si="0"/>
        <v>1</v>
      </c>
      <c r="S54" s="163">
        <f t="shared" si="1"/>
        <v>2017</v>
      </c>
      <c r="T54" s="163">
        <f>INDEX(Controle!O:O,MATCH('Banco de Dados'!A54,Controle!M:M,0))*E54/100</f>
        <v>0</v>
      </c>
    </row>
    <row r="55" spans="1:20" x14ac:dyDescent="0.2">
      <c r="A55" s="158" t="str">
        <f>BD_TS!A54</f>
        <v>EWERTON ALVES</v>
      </c>
      <c r="B55" s="158" t="str">
        <f>SUBSTITUTE(SUBSTITUTE(BD_TS!D54," ",""),"-","/")</f>
        <v>L4638M/16_TS01</v>
      </c>
      <c r="C55" s="158" t="str">
        <f>BD_TS!E54</f>
        <v>ALLIANZ</v>
      </c>
      <c r="D55" s="159" t="str">
        <f>BD_TS!F54</f>
        <v>211487685</v>
      </c>
      <c r="E55" s="160">
        <f>BD_TS!B54</f>
        <v>10.066666666666674</v>
      </c>
      <c r="F55" s="161">
        <f>BD_TS!C54</f>
        <v>1711.3400000000001</v>
      </c>
      <c r="G55" s="187">
        <f>BD_TS!H54</f>
        <v>42736</v>
      </c>
      <c r="H55" s="158">
        <f>IF($A55=0,"",IFERROR(INDEX(BD_Gestão!A:A,MATCH('Banco de Dados'!$B55,BD_Gestão!$B:$B,0)),"erro"))</f>
        <v>4125</v>
      </c>
      <c r="I55" s="162">
        <f>IF($A55=0,"",IFERROR(INDEX(BD_Gestão!E:E,MATCH('Banco de Dados'!$B55,BD_Gestão!$B:$B,0)),"erro"))</f>
        <v>42761.426562499997</v>
      </c>
      <c r="J55" s="186" t="str">
        <f>IF($A55=0,"",IFERROR(INDEX(BD_Gestão!B:B,MATCH('Banco de Dados'!$B55,BD_Gestão!$B:$B,0)),"erro"))</f>
        <v>L4638M/16_TS01</v>
      </c>
      <c r="K55" s="158" t="str">
        <f>IF($A55=0,"",IFERROR(INDEX(BD_Gestão!C:C,MATCH('Banco de Dados'!$B55,BD_Gestão!$B:$B,0)),"erro"))</f>
        <v>Mecânica</v>
      </c>
      <c r="L55" s="158" t="str">
        <f>IF($A55=0,"",IFERROR(INDEX(BD_Gestão!H:H,MATCH('Banco de Dados'!$B55,BD_Gestão!$B:$B,0)),"erro"))</f>
        <v>ALLIANZ SEGUROS S.A.</v>
      </c>
      <c r="M55" s="161">
        <f>IF($A55=0,"",IFERROR(INDEX(BD_Gestão!F:F,MATCH('Banco de Dados'!$B55,BD_Gestão!$B:$B,0)),"erro"))</f>
        <v>8038.12</v>
      </c>
      <c r="N55" s="161">
        <f>IF($A55=0,"",IFERROR(INDEX(BD_Gestão!J:J,MATCH('Banco de Dados'!$B55,BD_Gestão!$B:$B,0)),"erro"))</f>
        <v>7141.87</v>
      </c>
      <c r="O55" s="164">
        <f>IF($A55=0,"",IFERROR(INDEX(BD_Gestão!K:K,MATCH('Banco de Dados'!$B55,BD_Gestão!$B:$B,0)),"erro"))</f>
        <v>1</v>
      </c>
      <c r="P55" s="169">
        <f t="shared" si="2"/>
        <v>10.066666666666674</v>
      </c>
      <c r="Q55" s="170">
        <f t="shared" si="3"/>
        <v>0</v>
      </c>
      <c r="R55" s="163">
        <f t="shared" si="0"/>
        <v>1</v>
      </c>
      <c r="S55" s="163">
        <f t="shared" si="1"/>
        <v>2017</v>
      </c>
      <c r="T55" s="163">
        <f>INDEX(Controle!O:O,MATCH('Banco de Dados'!A55,Controle!M:M,0))*E55/100</f>
        <v>10.066666666666674</v>
      </c>
    </row>
    <row r="56" spans="1:20" hidden="1" x14ac:dyDescent="0.2">
      <c r="A56" s="158" t="str">
        <f>BD_TS!A55</f>
        <v>RENATO MOREIRA</v>
      </c>
      <c r="B56" s="158" t="str">
        <f>SUBSTITUTE(SUBSTITUTE(BD_TS!D55," ",""),"-","/")</f>
        <v>L4638M/16_TS01</v>
      </c>
      <c r="C56" s="158" t="str">
        <f>BD_TS!E55</f>
        <v>ALLIANZ</v>
      </c>
      <c r="D56" s="159" t="str">
        <f>BD_TS!F55</f>
        <v>211487685</v>
      </c>
      <c r="E56" s="160">
        <f>BD_TS!B55</f>
        <v>1</v>
      </c>
      <c r="F56" s="161">
        <f>BD_TS!C55</f>
        <v>170</v>
      </c>
      <c r="G56" s="187">
        <f>BD_TS!H55</f>
        <v>42736</v>
      </c>
      <c r="H56" s="158">
        <f>IF($A56=0,"",IFERROR(INDEX(BD_Gestão!A:A,MATCH('Banco de Dados'!$B56,BD_Gestão!$B:$B,0)),"erro"))</f>
        <v>4125</v>
      </c>
      <c r="I56" s="162">
        <f>IF($A56=0,"",IFERROR(INDEX(BD_Gestão!E:E,MATCH('Banco de Dados'!$B56,BD_Gestão!$B:$B,0)),"erro"))</f>
        <v>42761.426562499997</v>
      </c>
      <c r="J56" s="186" t="str">
        <f>IF($A56=0,"",IFERROR(INDEX(BD_Gestão!B:B,MATCH('Banco de Dados'!$B56,BD_Gestão!$B:$B,0)),"erro"))</f>
        <v>L4638M/16_TS01</v>
      </c>
      <c r="K56" s="158" t="str">
        <f>IF($A56=0,"",IFERROR(INDEX(BD_Gestão!C:C,MATCH('Banco de Dados'!$B56,BD_Gestão!$B:$B,0)),"erro"))</f>
        <v>Mecânica</v>
      </c>
      <c r="L56" s="158" t="str">
        <f>IF($A56=0,"",IFERROR(INDEX(BD_Gestão!H:H,MATCH('Banco de Dados'!$B56,BD_Gestão!$B:$B,0)),"erro"))</f>
        <v>ALLIANZ SEGUROS S.A.</v>
      </c>
      <c r="M56" s="161">
        <f>IF($A56=0,"",IFERROR(INDEX(BD_Gestão!F:F,MATCH('Banco de Dados'!$B56,BD_Gestão!$B:$B,0)),"erro"))</f>
        <v>8038.12</v>
      </c>
      <c r="N56" s="161">
        <f>IF($A56=0,"",IFERROR(INDEX(BD_Gestão!J:J,MATCH('Banco de Dados'!$B56,BD_Gestão!$B:$B,0)),"erro"))</f>
        <v>7141.87</v>
      </c>
      <c r="O56" s="164">
        <f>IF($A56=0,"",IFERROR(INDEX(BD_Gestão!K:K,MATCH('Banco de Dados'!$B56,BD_Gestão!$B:$B,0)),"erro"))</f>
        <v>1</v>
      </c>
      <c r="P56" s="169">
        <f t="shared" si="2"/>
        <v>1</v>
      </c>
      <c r="Q56" s="170">
        <f t="shared" si="3"/>
        <v>0</v>
      </c>
      <c r="R56" s="163">
        <f t="shared" si="0"/>
        <v>1</v>
      </c>
      <c r="S56" s="163">
        <f t="shared" si="1"/>
        <v>2017</v>
      </c>
      <c r="T56" s="163">
        <f>INDEX(Controle!O:O,MATCH('Banco de Dados'!A56,Controle!M:M,0))*E56/100</f>
        <v>1</v>
      </c>
    </row>
    <row r="57" spans="1:20" hidden="1" x14ac:dyDescent="0.2">
      <c r="A57" s="158">
        <f>BD_TS!A56</f>
        <v>2016</v>
      </c>
      <c r="B57" s="158" t="str">
        <f>SUBSTITUTE(SUBSTITUTE(BD_TS!D56," ",""),"-","/")</f>
        <v>L4639C/16_TS01</v>
      </c>
      <c r="C57" s="158" t="str">
        <f>BD_TS!E56</f>
        <v>ALLIANZ</v>
      </c>
      <c r="D57" s="159" t="str">
        <f>BD_TS!F56</f>
        <v>209162979</v>
      </c>
      <c r="E57" s="160">
        <f>BD_TS!B56</f>
        <v>23.35</v>
      </c>
      <c r="F57" s="161">
        <f>BD_TS!C56</f>
        <v>7005</v>
      </c>
      <c r="G57" s="187">
        <f>BD_TS!H56</f>
        <v>42736</v>
      </c>
      <c r="H57" s="158">
        <f>IF($A57=0,"",IFERROR(INDEX(BD_Gestão!A:A,MATCH('Banco de Dados'!$B57,BD_Gestão!$B:$B,0)),"erro"))</f>
        <v>4128</v>
      </c>
      <c r="I57" s="162">
        <f>IF($A57=0,"",IFERROR(INDEX(BD_Gestão!E:E,MATCH('Banco de Dados'!$B57,BD_Gestão!$B:$B,0)),"erro"))</f>
        <v>42766.750578703701</v>
      </c>
      <c r="J57" s="186" t="str">
        <f>IF($A57=0,"",IFERROR(INDEX(BD_Gestão!B:B,MATCH('Banco de Dados'!$B57,BD_Gestão!$B:$B,0)),"erro"))</f>
        <v>L4639C/16_TS01</v>
      </c>
      <c r="K57" s="158" t="str">
        <f>IF($A57=0,"",IFERROR(INDEX(BD_Gestão!C:C,MATCH('Banco de Dados'!$B57,BD_Gestão!$B:$B,0)),"erro"))</f>
        <v>Civil</v>
      </c>
      <c r="L57" s="158" t="str">
        <f>IF($A57=0,"",IFERROR(INDEX(BD_Gestão!H:H,MATCH('Banco de Dados'!$B57,BD_Gestão!$B:$B,0)),"erro"))</f>
        <v>ALLIANZ SEGUROS S.A.</v>
      </c>
      <c r="M57" s="161">
        <f>IF($A57=0,"",IFERROR(INDEX(BD_Gestão!F:F,MATCH('Banco de Dados'!$B57,BD_Gestão!$B:$B,0)),"erro"))</f>
        <v>11835</v>
      </c>
      <c r="N57" s="161">
        <f>IF($A57=0,"",IFERROR(INDEX(BD_Gestão!J:J,MATCH('Banco de Dados'!$B57,BD_Gestão!$B:$B,0)),"erro"))</f>
        <v>10515.4</v>
      </c>
      <c r="O57" s="164">
        <f>IF($A57=0,"",IFERROR(INDEX(BD_Gestão!K:K,MATCH('Banco de Dados'!$B57,BD_Gestão!$B:$B,0)),"erro"))</f>
        <v>1</v>
      </c>
      <c r="P57" s="169">
        <f t="shared" si="2"/>
        <v>23.35</v>
      </c>
      <c r="Q57" s="170">
        <f t="shared" si="3"/>
        <v>0</v>
      </c>
      <c r="R57" s="163">
        <f t="shared" si="0"/>
        <v>1</v>
      </c>
      <c r="S57" s="163">
        <f t="shared" si="1"/>
        <v>2017</v>
      </c>
      <c r="T57" s="163">
        <f>INDEX(Controle!O:O,MATCH('Banco de Dados'!A57,Controle!M:M,0))*E57/100</f>
        <v>0</v>
      </c>
    </row>
    <row r="58" spans="1:20" hidden="1" x14ac:dyDescent="0.2">
      <c r="A58" s="158" t="str">
        <f>BD_TS!A57</f>
        <v>ALLAN VALÉRIO</v>
      </c>
      <c r="B58" s="158" t="str">
        <f>SUBSTITUTE(SUBSTITUTE(BD_TS!D57," ",""),"-","/")</f>
        <v>L4639C/16_TS01</v>
      </c>
      <c r="C58" s="158" t="str">
        <f>BD_TS!E57</f>
        <v>ALLIANZ</v>
      </c>
      <c r="D58" s="159" t="str">
        <f>BD_TS!F57</f>
        <v>209162979</v>
      </c>
      <c r="E58" s="160">
        <f>BD_TS!B57</f>
        <v>15.1</v>
      </c>
      <c r="F58" s="161">
        <f>BD_TS!C57</f>
        <v>4530</v>
      </c>
      <c r="G58" s="187">
        <f>BD_TS!H57</f>
        <v>42736</v>
      </c>
      <c r="H58" s="158">
        <f>IF($A58=0,"",IFERROR(INDEX(BD_Gestão!A:A,MATCH('Banco de Dados'!$B58,BD_Gestão!$B:$B,0)),"erro"))</f>
        <v>4128</v>
      </c>
      <c r="I58" s="162">
        <f>IF($A58=0,"",IFERROR(INDEX(BD_Gestão!E:E,MATCH('Banco de Dados'!$B58,BD_Gestão!$B:$B,0)),"erro"))</f>
        <v>42766.750578703701</v>
      </c>
      <c r="J58" s="186" t="str">
        <f>IF($A58=0,"",IFERROR(INDEX(BD_Gestão!B:B,MATCH('Banco de Dados'!$B58,BD_Gestão!$B:$B,0)),"erro"))</f>
        <v>L4639C/16_TS01</v>
      </c>
      <c r="K58" s="158" t="str">
        <f>IF($A58=0,"",IFERROR(INDEX(BD_Gestão!C:C,MATCH('Banco de Dados'!$B58,BD_Gestão!$B:$B,0)),"erro"))</f>
        <v>Civil</v>
      </c>
      <c r="L58" s="158" t="str">
        <f>IF($A58=0,"",IFERROR(INDEX(BD_Gestão!H:H,MATCH('Banco de Dados'!$B58,BD_Gestão!$B:$B,0)),"erro"))</f>
        <v>ALLIANZ SEGUROS S.A.</v>
      </c>
      <c r="M58" s="161">
        <f>IF($A58=0,"",IFERROR(INDEX(BD_Gestão!F:F,MATCH('Banco de Dados'!$B58,BD_Gestão!$B:$B,0)),"erro"))</f>
        <v>11835</v>
      </c>
      <c r="N58" s="161">
        <f>IF($A58=0,"",IFERROR(INDEX(BD_Gestão!J:J,MATCH('Banco de Dados'!$B58,BD_Gestão!$B:$B,0)),"erro"))</f>
        <v>10515.4</v>
      </c>
      <c r="O58" s="164">
        <f>IF($A58=0,"",IFERROR(INDEX(BD_Gestão!K:K,MATCH('Banco de Dados'!$B58,BD_Gestão!$B:$B,0)),"erro"))</f>
        <v>1</v>
      </c>
      <c r="P58" s="169">
        <f t="shared" si="2"/>
        <v>15.1</v>
      </c>
      <c r="Q58" s="170">
        <f t="shared" si="3"/>
        <v>0</v>
      </c>
      <c r="R58" s="163">
        <f t="shared" si="0"/>
        <v>1</v>
      </c>
      <c r="S58" s="163">
        <f t="shared" si="1"/>
        <v>2017</v>
      </c>
      <c r="T58" s="163">
        <f>INDEX(Controle!O:O,MATCH('Banco de Dados'!A58,Controle!M:M,0))*E58/100</f>
        <v>15.1</v>
      </c>
    </row>
    <row r="59" spans="1:20" hidden="1" x14ac:dyDescent="0.2">
      <c r="A59" s="158" t="str">
        <f>BD_TS!A58</f>
        <v>EDUARDO ARANA</v>
      </c>
      <c r="B59" s="158" t="str">
        <f>SUBSTITUTE(SUBSTITUTE(BD_TS!D58," ",""),"-","/")</f>
        <v>L4639C/16_TS01</v>
      </c>
      <c r="C59" s="158" t="str">
        <f>BD_TS!E58</f>
        <v>ALLIANZ</v>
      </c>
      <c r="D59" s="159" t="str">
        <f>BD_TS!F58</f>
        <v>209162979</v>
      </c>
      <c r="E59" s="160">
        <f>BD_TS!B58</f>
        <v>1</v>
      </c>
      <c r="F59" s="161">
        <f>BD_TS!C58</f>
        <v>300</v>
      </c>
      <c r="G59" s="187">
        <f>BD_TS!H58</f>
        <v>42736</v>
      </c>
      <c r="H59" s="158">
        <f>IF($A59=0,"",IFERROR(INDEX(BD_Gestão!A:A,MATCH('Banco de Dados'!$B59,BD_Gestão!$B:$B,0)),"erro"))</f>
        <v>4128</v>
      </c>
      <c r="I59" s="162">
        <f>IF($A59=0,"",IFERROR(INDEX(BD_Gestão!E:E,MATCH('Banco de Dados'!$B59,BD_Gestão!$B:$B,0)),"erro"))</f>
        <v>42766.750578703701</v>
      </c>
      <c r="J59" s="186" t="str">
        <f>IF($A59=0,"",IFERROR(INDEX(BD_Gestão!B:B,MATCH('Banco de Dados'!$B59,BD_Gestão!$B:$B,0)),"erro"))</f>
        <v>L4639C/16_TS01</v>
      </c>
      <c r="K59" s="158" t="str">
        <f>IF($A59=0,"",IFERROR(INDEX(BD_Gestão!C:C,MATCH('Banco de Dados'!$B59,BD_Gestão!$B:$B,0)),"erro"))</f>
        <v>Civil</v>
      </c>
      <c r="L59" s="158" t="str">
        <f>IF($A59=0,"",IFERROR(INDEX(BD_Gestão!H:H,MATCH('Banco de Dados'!$B59,BD_Gestão!$B:$B,0)),"erro"))</f>
        <v>ALLIANZ SEGUROS S.A.</v>
      </c>
      <c r="M59" s="161">
        <f>IF($A59=0,"",IFERROR(INDEX(BD_Gestão!F:F,MATCH('Banco de Dados'!$B59,BD_Gestão!$B:$B,0)),"erro"))</f>
        <v>11835</v>
      </c>
      <c r="N59" s="161">
        <f>IF($A59=0,"",IFERROR(INDEX(BD_Gestão!J:J,MATCH('Banco de Dados'!$B59,BD_Gestão!$B:$B,0)),"erro"))</f>
        <v>10515.4</v>
      </c>
      <c r="O59" s="164">
        <f>IF($A59=0,"",IFERROR(INDEX(BD_Gestão!K:K,MATCH('Banco de Dados'!$B59,BD_Gestão!$B:$B,0)),"erro"))</f>
        <v>1</v>
      </c>
      <c r="P59" s="169">
        <f t="shared" si="2"/>
        <v>1</v>
      </c>
      <c r="Q59" s="170">
        <f t="shared" si="3"/>
        <v>0</v>
      </c>
      <c r="R59" s="163">
        <f t="shared" si="0"/>
        <v>1</v>
      </c>
      <c r="S59" s="163">
        <f t="shared" si="1"/>
        <v>2017</v>
      </c>
      <c r="T59" s="163">
        <f>INDEX(Controle!O:O,MATCH('Banco de Dados'!A59,Controle!M:M,0))*E59/100</f>
        <v>1</v>
      </c>
    </row>
    <row r="60" spans="1:20" hidden="1" x14ac:dyDescent="0.2">
      <c r="A60" s="158">
        <f>BD_TS!A59</f>
        <v>2016</v>
      </c>
      <c r="B60" s="158" t="str">
        <f>SUBSTITUTE(SUBSTITUTE(BD_TS!D59," ",""),"-","/")</f>
        <v>L4642C/16_TS01</v>
      </c>
      <c r="C60" s="158" t="str">
        <f>BD_TS!E59</f>
        <v>ALIANÇA DO BRASIL</v>
      </c>
      <c r="D60" s="159" t="str">
        <f>BD_TS!F59</f>
        <v>61201600893</v>
      </c>
      <c r="E60" s="160">
        <f>BD_TS!B59</f>
        <v>23.416650000000001</v>
      </c>
      <c r="F60" s="161">
        <f>BD_TS!C59</f>
        <v>8195.83</v>
      </c>
      <c r="G60" s="187">
        <f>BD_TS!H59</f>
        <v>42736</v>
      </c>
      <c r="H60" s="158">
        <f>IF($A60=0,"",IFERROR(INDEX(BD_Gestão!A:A,MATCH('Banco de Dados'!$B60,BD_Gestão!$B:$B,0)),"erro"))</f>
        <v>4118</v>
      </c>
      <c r="I60" s="162">
        <f>IF($A60=0,"",IFERROR(INDEX(BD_Gestão!E:E,MATCH('Banco de Dados'!$B60,BD_Gestão!$B:$B,0)),"erro"))</f>
        <v>42752.636354166665</v>
      </c>
      <c r="J60" s="186" t="str">
        <f>IF($A60=0,"",IFERROR(INDEX(BD_Gestão!B:B,MATCH('Banco de Dados'!$B60,BD_Gestão!$B:$B,0)),"erro"))</f>
        <v>L4642C/16_TS01</v>
      </c>
      <c r="K60" s="158" t="str">
        <f>IF($A60=0,"",IFERROR(INDEX(BD_Gestão!C:C,MATCH('Banco de Dados'!$B60,BD_Gestão!$B:$B,0)),"erro"))</f>
        <v>Civil</v>
      </c>
      <c r="L60" s="158" t="str">
        <f>IF($A60=0,"",IFERROR(INDEX(BD_Gestão!H:H,MATCH('Banco de Dados'!$B60,BD_Gestão!$B:$B,0)),"erro"))</f>
        <v>COMPANHIA DE SEGUROS ALIANCA DO BRASIL</v>
      </c>
      <c r="M60" s="161">
        <f>IF($A60=0,"",IFERROR(INDEX(BD_Gestão!F:F,MATCH('Banco de Dados'!$B60,BD_Gestão!$B:$B,0)),"erro"))</f>
        <v>9595.83</v>
      </c>
      <c r="N60" s="161">
        <f>IF($A60=0,"",IFERROR(INDEX(BD_Gestão!J:J,MATCH('Banco de Dados'!$B60,BD_Gestão!$B:$B,0)),"erro"))</f>
        <v>8525.99</v>
      </c>
      <c r="O60" s="164">
        <f>IF($A60=0,"",IFERROR(INDEX(BD_Gestão!K:K,MATCH('Banco de Dados'!$B60,BD_Gestão!$B:$B,0)),"erro"))</f>
        <v>1</v>
      </c>
      <c r="P60" s="169">
        <f t="shared" si="2"/>
        <v>23.416650000000001</v>
      </c>
      <c r="Q60" s="170">
        <f t="shared" si="3"/>
        <v>0</v>
      </c>
      <c r="R60" s="163">
        <f t="shared" si="0"/>
        <v>1</v>
      </c>
      <c r="S60" s="163">
        <f t="shared" si="1"/>
        <v>2017</v>
      </c>
      <c r="T60" s="163">
        <f>INDEX(Controle!O:O,MATCH('Banco de Dados'!A60,Controle!M:M,0))*E60/100</f>
        <v>0</v>
      </c>
    </row>
    <row r="61" spans="1:20" hidden="1" x14ac:dyDescent="0.2">
      <c r="A61" s="158" t="str">
        <f>BD_TS!A60</f>
        <v>EDUARDO ARANA</v>
      </c>
      <c r="B61" s="158" t="str">
        <f>SUBSTITUTE(SUBSTITUTE(BD_TS!D60," ",""),"-","/")</f>
        <v>L4642C/16_TS01</v>
      </c>
      <c r="C61" s="158" t="str">
        <f>BD_TS!E60</f>
        <v>ALIANÇA DO BRASIL</v>
      </c>
      <c r="D61" s="159" t="str">
        <f>BD_TS!F60</f>
        <v>61201600893</v>
      </c>
      <c r="E61" s="160">
        <f>BD_TS!B60</f>
        <v>0.75</v>
      </c>
      <c r="F61" s="161">
        <f>BD_TS!C60</f>
        <v>262.5</v>
      </c>
      <c r="G61" s="187">
        <f>BD_TS!H60</f>
        <v>42736</v>
      </c>
      <c r="H61" s="158">
        <f>IF($A61=0,"",IFERROR(INDEX(BD_Gestão!A:A,MATCH('Banco de Dados'!$B61,BD_Gestão!$B:$B,0)),"erro"))</f>
        <v>4118</v>
      </c>
      <c r="I61" s="162">
        <f>IF($A61=0,"",IFERROR(INDEX(BD_Gestão!E:E,MATCH('Banco de Dados'!$B61,BD_Gestão!$B:$B,0)),"erro"))</f>
        <v>42752.636354166665</v>
      </c>
      <c r="J61" s="186" t="str">
        <f>IF($A61=0,"",IFERROR(INDEX(BD_Gestão!B:B,MATCH('Banco de Dados'!$B61,BD_Gestão!$B:$B,0)),"erro"))</f>
        <v>L4642C/16_TS01</v>
      </c>
      <c r="K61" s="158" t="str">
        <f>IF($A61=0,"",IFERROR(INDEX(BD_Gestão!C:C,MATCH('Banco de Dados'!$B61,BD_Gestão!$B:$B,0)),"erro"))</f>
        <v>Civil</v>
      </c>
      <c r="L61" s="158" t="str">
        <f>IF($A61=0,"",IFERROR(INDEX(BD_Gestão!H:H,MATCH('Banco de Dados'!$B61,BD_Gestão!$B:$B,0)),"erro"))</f>
        <v>COMPANHIA DE SEGUROS ALIANCA DO BRASIL</v>
      </c>
      <c r="M61" s="161">
        <f>IF($A61=0,"",IFERROR(INDEX(BD_Gestão!F:F,MATCH('Banco de Dados'!$B61,BD_Gestão!$B:$B,0)),"erro"))</f>
        <v>9595.83</v>
      </c>
      <c r="N61" s="161">
        <f>IF($A61=0,"",IFERROR(INDEX(BD_Gestão!J:J,MATCH('Banco de Dados'!$B61,BD_Gestão!$B:$B,0)),"erro"))</f>
        <v>8525.99</v>
      </c>
      <c r="O61" s="164">
        <f>IF($A61=0,"",IFERROR(INDEX(BD_Gestão!K:K,MATCH('Banco de Dados'!$B61,BD_Gestão!$B:$B,0)),"erro"))</f>
        <v>1</v>
      </c>
      <c r="P61" s="169">
        <f t="shared" si="2"/>
        <v>0.75</v>
      </c>
      <c r="Q61" s="170">
        <f t="shared" si="3"/>
        <v>0</v>
      </c>
      <c r="R61" s="163">
        <f t="shared" si="0"/>
        <v>1</v>
      </c>
      <c r="S61" s="163">
        <f t="shared" si="1"/>
        <v>2017</v>
      </c>
      <c r="T61" s="163">
        <f>INDEX(Controle!O:O,MATCH('Banco de Dados'!A61,Controle!M:M,0))*E61/100</f>
        <v>0.75</v>
      </c>
    </row>
    <row r="62" spans="1:20" hidden="1" x14ac:dyDescent="0.2">
      <c r="A62" s="158" t="str">
        <f>BD_TS!A61</f>
        <v>RAPHAEL DA MATA</v>
      </c>
      <c r="B62" s="158" t="str">
        <f>SUBSTITUTE(SUBSTITUTE(BD_TS!D61," ",""),"-","/")</f>
        <v>L4642C/16_TS01</v>
      </c>
      <c r="C62" s="158" t="str">
        <f>BD_TS!E61</f>
        <v>ALIANÇA DO BRASIL</v>
      </c>
      <c r="D62" s="159" t="str">
        <f>BD_TS!F61</f>
        <v>61201600893</v>
      </c>
      <c r="E62" s="160">
        <f>BD_TS!B61</f>
        <v>3.25</v>
      </c>
      <c r="F62" s="161">
        <f>BD_TS!C61</f>
        <v>1137.5</v>
      </c>
      <c r="G62" s="187">
        <f>BD_TS!H61</f>
        <v>42736</v>
      </c>
      <c r="H62" s="158">
        <f>IF($A62=0,"",IFERROR(INDEX(BD_Gestão!A:A,MATCH('Banco de Dados'!$B62,BD_Gestão!$B:$B,0)),"erro"))</f>
        <v>4118</v>
      </c>
      <c r="I62" s="162">
        <f>IF($A62=0,"",IFERROR(INDEX(BD_Gestão!E:E,MATCH('Banco de Dados'!$B62,BD_Gestão!$B:$B,0)),"erro"))</f>
        <v>42752.636354166665</v>
      </c>
      <c r="J62" s="186" t="str">
        <f>IF($A62=0,"",IFERROR(INDEX(BD_Gestão!B:B,MATCH('Banco de Dados'!$B62,BD_Gestão!$B:$B,0)),"erro"))</f>
        <v>L4642C/16_TS01</v>
      </c>
      <c r="K62" s="158" t="str">
        <f>IF($A62=0,"",IFERROR(INDEX(BD_Gestão!C:C,MATCH('Banco de Dados'!$B62,BD_Gestão!$B:$B,0)),"erro"))</f>
        <v>Civil</v>
      </c>
      <c r="L62" s="158" t="str">
        <f>IF($A62=0,"",IFERROR(INDEX(BD_Gestão!H:H,MATCH('Banco de Dados'!$B62,BD_Gestão!$B:$B,0)),"erro"))</f>
        <v>COMPANHIA DE SEGUROS ALIANCA DO BRASIL</v>
      </c>
      <c r="M62" s="161">
        <f>IF($A62=0,"",IFERROR(INDEX(BD_Gestão!F:F,MATCH('Banco de Dados'!$B62,BD_Gestão!$B:$B,0)),"erro"))</f>
        <v>9595.83</v>
      </c>
      <c r="N62" s="161">
        <f>IF($A62=0,"",IFERROR(INDEX(BD_Gestão!J:J,MATCH('Banco de Dados'!$B62,BD_Gestão!$B:$B,0)),"erro"))</f>
        <v>8525.99</v>
      </c>
      <c r="O62" s="164">
        <f>IF($A62=0,"",IFERROR(INDEX(BD_Gestão!K:K,MATCH('Banco de Dados'!$B62,BD_Gestão!$B:$B,0)),"erro"))</f>
        <v>1</v>
      </c>
      <c r="P62" s="169">
        <f t="shared" si="2"/>
        <v>3.25</v>
      </c>
      <c r="Q62" s="170">
        <f t="shared" si="3"/>
        <v>0</v>
      </c>
      <c r="R62" s="163">
        <f t="shared" si="0"/>
        <v>1</v>
      </c>
      <c r="S62" s="163">
        <f t="shared" si="1"/>
        <v>2017</v>
      </c>
      <c r="T62" s="163">
        <f>INDEX(Controle!O:O,MATCH('Banco de Dados'!A62,Controle!M:M,0))*E62/100</f>
        <v>3.25</v>
      </c>
    </row>
    <row r="63" spans="1:20" hidden="1" x14ac:dyDescent="0.2">
      <c r="A63" s="158">
        <f>BD_TS!A62</f>
        <v>2016</v>
      </c>
      <c r="B63" s="158" t="str">
        <f>SUBSTITUTE(SUBSTITUTE(BD_TS!D62," ",""),"-","/")</f>
        <v>L4648M/16_TS01</v>
      </c>
      <c r="C63" s="158" t="str">
        <f>BD_TS!E62</f>
        <v>BERKLEY</v>
      </c>
      <c r="D63" s="159" t="str">
        <f>BD_TS!F62</f>
        <v>"1007100010925"</v>
      </c>
      <c r="E63" s="160">
        <f>BD_TS!B62</f>
        <v>17.416666666666664</v>
      </c>
      <c r="F63" s="161">
        <f>BD_TS!C62</f>
        <v>5225</v>
      </c>
      <c r="G63" s="187">
        <f>BD_TS!H62</f>
        <v>42736</v>
      </c>
      <c r="H63" s="158">
        <f>IF($A63=0,"",IFERROR(INDEX(BD_Gestão!A:A,MATCH('Banco de Dados'!$B63,BD_Gestão!$B:$B,0)),"erro"))</f>
        <v>4115</v>
      </c>
      <c r="I63" s="162">
        <f>IF($A63=0,"",IFERROR(INDEX(BD_Gestão!E:E,MATCH('Banco de Dados'!$B63,BD_Gestão!$B:$B,0)),"erro"))</f>
        <v>42752.614861111113</v>
      </c>
      <c r="J63" s="186" t="str">
        <f>IF($A63=0,"",IFERROR(INDEX(BD_Gestão!B:B,MATCH('Banco de Dados'!$B63,BD_Gestão!$B:$B,0)),"erro"))</f>
        <v>L4648M/16_TS01</v>
      </c>
      <c r="K63" s="158" t="str">
        <f>IF($A63=0,"",IFERROR(INDEX(BD_Gestão!C:C,MATCH('Banco de Dados'!$B63,BD_Gestão!$B:$B,0)),"erro"))</f>
        <v>Mecânica</v>
      </c>
      <c r="L63" s="158" t="str">
        <f>IF($A63=0,"",IFERROR(INDEX(BD_Gestão!H:H,MATCH('Banco de Dados'!$B63,BD_Gestão!$B:$B,0)),"erro"))</f>
        <v>BERKLEY INTERNATIONAL DO BRASIL SEGUROS S.A.</v>
      </c>
      <c r="M63" s="161">
        <f>IF($A63=0,"",IFERROR(INDEX(BD_Gestão!F:F,MATCH('Banco de Dados'!$B63,BD_Gestão!$B:$B,0)),"erro"))</f>
        <v>6900</v>
      </c>
      <c r="N63" s="161">
        <f>IF($A63=0,"",IFERROR(INDEX(BD_Gestão!J:J,MATCH('Banco de Dados'!$B63,BD_Gestão!$B:$B,0)),"erro"))</f>
        <v>6130.65</v>
      </c>
      <c r="O63" s="164">
        <f>IF($A63=0,"",IFERROR(INDEX(BD_Gestão!K:K,MATCH('Banco de Dados'!$B63,BD_Gestão!$B:$B,0)),"erro"))</f>
        <v>1</v>
      </c>
      <c r="P63" s="169">
        <f t="shared" si="2"/>
        <v>17.416666666666664</v>
      </c>
      <c r="Q63" s="170">
        <f t="shared" si="3"/>
        <v>0</v>
      </c>
      <c r="R63" s="163">
        <f t="shared" si="0"/>
        <v>1</v>
      </c>
      <c r="S63" s="163">
        <f t="shared" si="1"/>
        <v>2017</v>
      </c>
      <c r="T63" s="163">
        <f>INDEX(Controle!O:O,MATCH('Banco de Dados'!A63,Controle!M:M,0))*E63/100</f>
        <v>0</v>
      </c>
    </row>
    <row r="64" spans="1:20" x14ac:dyDescent="0.2">
      <c r="A64" s="158" t="str">
        <f>BD_TS!A63</f>
        <v>EWERTON ALVES</v>
      </c>
      <c r="B64" s="158" t="str">
        <f>SUBSTITUTE(SUBSTITUTE(BD_TS!D63," ",""),"-","/")</f>
        <v>L4648M/16_TS01</v>
      </c>
      <c r="C64" s="158" t="str">
        <f>BD_TS!E63</f>
        <v>BERKLEY</v>
      </c>
      <c r="D64" s="159" t="str">
        <f>BD_TS!F63</f>
        <v>"1007100010925"</v>
      </c>
      <c r="E64" s="160">
        <f>BD_TS!B63</f>
        <v>5</v>
      </c>
      <c r="F64" s="161">
        <f>BD_TS!C63</f>
        <v>1500</v>
      </c>
      <c r="G64" s="187">
        <f>BD_TS!H63</f>
        <v>42736</v>
      </c>
      <c r="H64" s="158">
        <f>IF($A64=0,"",IFERROR(INDEX(BD_Gestão!A:A,MATCH('Banco de Dados'!$B64,BD_Gestão!$B:$B,0)),"erro"))</f>
        <v>4115</v>
      </c>
      <c r="I64" s="162">
        <f>IF($A64=0,"",IFERROR(INDEX(BD_Gestão!E:E,MATCH('Banco de Dados'!$B64,BD_Gestão!$B:$B,0)),"erro"))</f>
        <v>42752.614861111113</v>
      </c>
      <c r="J64" s="186" t="str">
        <f>IF($A64=0,"",IFERROR(INDEX(BD_Gestão!B:B,MATCH('Banco de Dados'!$B64,BD_Gestão!$B:$B,0)),"erro"))</f>
        <v>L4648M/16_TS01</v>
      </c>
      <c r="K64" s="158" t="str">
        <f>IF($A64=0,"",IFERROR(INDEX(BD_Gestão!C:C,MATCH('Banco de Dados'!$B64,BD_Gestão!$B:$B,0)),"erro"))</f>
        <v>Mecânica</v>
      </c>
      <c r="L64" s="158" t="str">
        <f>IF($A64=0,"",IFERROR(INDEX(BD_Gestão!H:H,MATCH('Banco de Dados'!$B64,BD_Gestão!$B:$B,0)),"erro"))</f>
        <v>BERKLEY INTERNATIONAL DO BRASIL SEGUROS S.A.</v>
      </c>
      <c r="M64" s="161">
        <f>IF($A64=0,"",IFERROR(INDEX(BD_Gestão!F:F,MATCH('Banco de Dados'!$B64,BD_Gestão!$B:$B,0)),"erro"))</f>
        <v>6900</v>
      </c>
      <c r="N64" s="161">
        <f>IF($A64=0,"",IFERROR(INDEX(BD_Gestão!J:J,MATCH('Banco de Dados'!$B64,BD_Gestão!$B:$B,0)),"erro"))</f>
        <v>6130.65</v>
      </c>
      <c r="O64" s="164">
        <f>IF($A64=0,"",IFERROR(INDEX(BD_Gestão!K:K,MATCH('Banco de Dados'!$B64,BD_Gestão!$B:$B,0)),"erro"))</f>
        <v>1</v>
      </c>
      <c r="P64" s="169">
        <f t="shared" si="2"/>
        <v>5</v>
      </c>
      <c r="Q64" s="170">
        <f t="shared" si="3"/>
        <v>0</v>
      </c>
      <c r="R64" s="163">
        <f t="shared" si="0"/>
        <v>1</v>
      </c>
      <c r="S64" s="163">
        <f t="shared" si="1"/>
        <v>2017</v>
      </c>
      <c r="T64" s="163">
        <f>INDEX(Controle!O:O,MATCH('Banco de Dados'!A64,Controle!M:M,0))*E64/100</f>
        <v>5</v>
      </c>
    </row>
    <row r="65" spans="1:20" hidden="1" x14ac:dyDescent="0.2">
      <c r="A65" s="158" t="str">
        <f>BD_TS!A64</f>
        <v>TARCÍSIO DOUTEL</v>
      </c>
      <c r="B65" s="158" t="str">
        <f>SUBSTITUTE(SUBSTITUTE(BD_TS!D64," ",""),"-","/")</f>
        <v>L4648M/16_TS01</v>
      </c>
      <c r="C65" s="158" t="str">
        <f>BD_TS!E64</f>
        <v>BERKLEY</v>
      </c>
      <c r="D65" s="159" t="str">
        <f>BD_TS!F64</f>
        <v>"1007100010925"</v>
      </c>
      <c r="E65" s="160">
        <f>BD_TS!B64</f>
        <v>0.58333333333333215</v>
      </c>
      <c r="F65" s="161">
        <f>BD_TS!C64</f>
        <v>175</v>
      </c>
      <c r="G65" s="187">
        <f>BD_TS!H64</f>
        <v>42736</v>
      </c>
      <c r="H65" s="158">
        <f>IF($A65=0,"",IFERROR(INDEX(BD_Gestão!A:A,MATCH('Banco de Dados'!$B65,BD_Gestão!$B:$B,0)),"erro"))</f>
        <v>4115</v>
      </c>
      <c r="I65" s="162">
        <f>IF($A65=0,"",IFERROR(INDEX(BD_Gestão!E:E,MATCH('Banco de Dados'!$B65,BD_Gestão!$B:$B,0)),"erro"))</f>
        <v>42752.614861111113</v>
      </c>
      <c r="J65" s="186" t="str">
        <f>IF($A65=0,"",IFERROR(INDEX(BD_Gestão!B:B,MATCH('Banco de Dados'!$B65,BD_Gestão!$B:$B,0)),"erro"))</f>
        <v>L4648M/16_TS01</v>
      </c>
      <c r="K65" s="158" t="str">
        <f>IF($A65=0,"",IFERROR(INDEX(BD_Gestão!C:C,MATCH('Banco de Dados'!$B65,BD_Gestão!$B:$B,0)),"erro"))</f>
        <v>Mecânica</v>
      </c>
      <c r="L65" s="158" t="str">
        <f>IF($A65=0,"",IFERROR(INDEX(BD_Gestão!H:H,MATCH('Banco de Dados'!$B65,BD_Gestão!$B:$B,0)),"erro"))</f>
        <v>BERKLEY INTERNATIONAL DO BRASIL SEGUROS S.A.</v>
      </c>
      <c r="M65" s="161">
        <f>IF($A65=0,"",IFERROR(INDEX(BD_Gestão!F:F,MATCH('Banco de Dados'!$B65,BD_Gestão!$B:$B,0)),"erro"))</f>
        <v>6900</v>
      </c>
      <c r="N65" s="161">
        <f>IF($A65=0,"",IFERROR(INDEX(BD_Gestão!J:J,MATCH('Banco de Dados'!$B65,BD_Gestão!$B:$B,0)),"erro"))</f>
        <v>6130.65</v>
      </c>
      <c r="O65" s="164">
        <f>IF($A65=0,"",IFERROR(INDEX(BD_Gestão!K:K,MATCH('Banco de Dados'!$B65,BD_Gestão!$B:$B,0)),"erro"))</f>
        <v>1</v>
      </c>
      <c r="P65" s="169">
        <f t="shared" si="2"/>
        <v>0.58333333333333215</v>
      </c>
      <c r="Q65" s="170">
        <f t="shared" si="3"/>
        <v>0</v>
      </c>
      <c r="R65" s="163">
        <f t="shared" si="0"/>
        <v>1</v>
      </c>
      <c r="S65" s="163">
        <f t="shared" si="1"/>
        <v>2017</v>
      </c>
      <c r="T65" s="163">
        <f>INDEX(Controle!O:O,MATCH('Banco de Dados'!A65,Controle!M:M,0))*E65/100</f>
        <v>0.58333333333333215</v>
      </c>
    </row>
    <row r="66" spans="1:20" hidden="1" x14ac:dyDescent="0.2">
      <c r="A66" s="158">
        <f>BD_TS!A65</f>
        <v>2016</v>
      </c>
      <c r="B66" s="158" t="str">
        <f>SUBSTITUTE(SUBSTITUTE(BD_TS!D65," ",""),"-","/")</f>
        <v>L4667M/16_TS01</v>
      </c>
      <c r="C66" s="158" t="str">
        <f>BD_TS!E65</f>
        <v>ALLIANZ</v>
      </c>
      <c r="D66" s="159">
        <f>BD_TS!F65</f>
        <v>211207237</v>
      </c>
      <c r="E66" s="160">
        <f>BD_TS!B65</f>
        <v>26.75</v>
      </c>
      <c r="F66" s="161">
        <f>BD_TS!C65</f>
        <v>4547.5</v>
      </c>
      <c r="G66" s="187">
        <f>BD_TS!H65</f>
        <v>42736</v>
      </c>
      <c r="H66" s="158">
        <f>IF($A66=0,"",IFERROR(INDEX(BD_Gestão!A:A,MATCH('Banco de Dados'!$B66,BD_Gestão!$B:$B,0)),"erro"))</f>
        <v>4119</v>
      </c>
      <c r="I66" s="162">
        <f>IF($A66=0,"",IFERROR(INDEX(BD_Gestão!E:E,MATCH('Banco de Dados'!$B66,BD_Gestão!$B:$B,0)),"erro"))</f>
        <v>42753.648125</v>
      </c>
      <c r="J66" s="186" t="str">
        <f>IF($A66=0,"",IFERROR(INDEX(BD_Gestão!B:B,MATCH('Banco de Dados'!$B66,BD_Gestão!$B:$B,0)),"erro"))</f>
        <v>L4667M/16_TS01</v>
      </c>
      <c r="K66" s="158" t="str">
        <f>IF($A66=0,"",IFERROR(INDEX(BD_Gestão!C:C,MATCH('Banco de Dados'!$B66,BD_Gestão!$B:$B,0)),"erro"))</f>
        <v>Mecânica</v>
      </c>
      <c r="L66" s="158" t="str">
        <f>IF($A66=0,"",IFERROR(INDEX(BD_Gestão!H:H,MATCH('Banco de Dados'!$B66,BD_Gestão!$B:$B,0)),"erro"))</f>
        <v>ALLIANZ SEGUROS S.A.</v>
      </c>
      <c r="M66" s="161">
        <f>IF($A66=0,"",IFERROR(INDEX(BD_Gestão!F:F,MATCH('Banco de Dados'!$B66,BD_Gestão!$B:$B,0)),"erro"))</f>
        <v>4547.5</v>
      </c>
      <c r="N66" s="161">
        <f>IF($A66=0,"",IFERROR(INDEX(BD_Gestão!J:J,MATCH('Banco de Dados'!$B66,BD_Gestão!$B:$B,0)),"erro"))</f>
        <v>4040.45</v>
      </c>
      <c r="O66" s="164">
        <f>IF($A66=0,"",IFERROR(INDEX(BD_Gestão!K:K,MATCH('Banco de Dados'!$B66,BD_Gestão!$B:$B,0)),"erro"))</f>
        <v>1</v>
      </c>
      <c r="P66" s="169">
        <f t="shared" si="2"/>
        <v>26.75</v>
      </c>
      <c r="Q66" s="170">
        <f t="shared" si="3"/>
        <v>0</v>
      </c>
      <c r="R66" s="163">
        <f t="shared" si="0"/>
        <v>1</v>
      </c>
      <c r="S66" s="163">
        <f t="shared" si="1"/>
        <v>2017</v>
      </c>
      <c r="T66" s="163">
        <f>INDEX(Controle!O:O,MATCH('Banco de Dados'!A66,Controle!M:M,0))*E66/100</f>
        <v>0</v>
      </c>
    </row>
    <row r="67" spans="1:20" hidden="1" x14ac:dyDescent="0.2">
      <c r="A67" s="158">
        <f>BD_TS!A66</f>
        <v>2016</v>
      </c>
      <c r="B67" s="158" t="str">
        <f>SUBSTITUTE(SUBSTITUTE(BD_TS!D66," ",""),"-","/")</f>
        <v>L4671M/16_TS01</v>
      </c>
      <c r="C67" s="158" t="str">
        <f>BD_TS!E66</f>
        <v>BERKLEY</v>
      </c>
      <c r="D67" s="159" t="str">
        <f>BD_TS!F66</f>
        <v>1007100010929</v>
      </c>
      <c r="E67" s="160">
        <f>BD_TS!B66</f>
        <v>8.0500000000000007</v>
      </c>
      <c r="F67" s="161">
        <f>BD_TS!C66</f>
        <v>2415</v>
      </c>
      <c r="G67" s="187">
        <f>BD_TS!H66</f>
        <v>42736</v>
      </c>
      <c r="H67" s="158">
        <f>IF($A67=0,"",IFERROR(INDEX(BD_Gestão!A:A,MATCH('Banco de Dados'!$B67,BD_Gestão!$B:$B,0)),"erro"))</f>
        <v>4124</v>
      </c>
      <c r="I67" s="162">
        <f>IF($A67=0,"",IFERROR(INDEX(BD_Gestão!E:E,MATCH('Banco de Dados'!$B67,BD_Gestão!$B:$B,0)),"erro"))</f>
        <v>42761.42287037037</v>
      </c>
      <c r="J67" s="186" t="str">
        <f>IF($A67=0,"",IFERROR(INDEX(BD_Gestão!B:B,MATCH('Banco de Dados'!$B67,BD_Gestão!$B:$B,0)),"erro"))</f>
        <v>L4671M/16_TS01</v>
      </c>
      <c r="K67" s="158" t="str">
        <f>IF($A67=0,"",IFERROR(INDEX(BD_Gestão!C:C,MATCH('Banco de Dados'!$B67,BD_Gestão!$B:$B,0)),"erro"))</f>
        <v>Mecânica</v>
      </c>
      <c r="L67" s="158" t="str">
        <f>IF($A67=0,"",IFERROR(INDEX(BD_Gestão!H:H,MATCH('Banco de Dados'!$B67,BD_Gestão!$B:$B,0)),"erro"))</f>
        <v>BERKLEY INTERNATIONAL DO BRASIL SEGUROS S.A.</v>
      </c>
      <c r="M67" s="161">
        <f>IF($A67=0,"",IFERROR(INDEX(BD_Gestão!F:F,MATCH('Banco de Dados'!$B67,BD_Gestão!$B:$B,0)),"erro"))</f>
        <v>3990</v>
      </c>
      <c r="N67" s="161">
        <f>IF($A67=0,"",IFERROR(INDEX(BD_Gestão!J:J,MATCH('Banco de Dados'!$B67,BD_Gestão!$B:$B,0)),"erro"))</f>
        <v>3545.11</v>
      </c>
      <c r="O67" s="164">
        <f>IF($A67=0,"",IFERROR(INDEX(BD_Gestão!K:K,MATCH('Banco de Dados'!$B67,BD_Gestão!$B:$B,0)),"erro"))</f>
        <v>1</v>
      </c>
      <c r="P67" s="169">
        <f t="shared" si="2"/>
        <v>8.0500000000000007</v>
      </c>
      <c r="Q67" s="170">
        <f t="shared" si="3"/>
        <v>0</v>
      </c>
      <c r="R67" s="163">
        <f t="shared" si="0"/>
        <v>1</v>
      </c>
      <c r="S67" s="163">
        <f t="shared" si="1"/>
        <v>2017</v>
      </c>
      <c r="T67" s="163">
        <f>INDEX(Controle!O:O,MATCH('Banco de Dados'!A67,Controle!M:M,0))*E67/100</f>
        <v>0</v>
      </c>
    </row>
    <row r="68" spans="1:20" x14ac:dyDescent="0.2">
      <c r="A68" s="158" t="str">
        <f>BD_TS!A67</f>
        <v>EWERTON ALVES</v>
      </c>
      <c r="B68" s="158" t="str">
        <f>SUBSTITUTE(SUBSTITUTE(BD_TS!D67," ",""),"-","/")</f>
        <v>L4671M/16_TS01</v>
      </c>
      <c r="C68" s="158" t="str">
        <f>BD_TS!E67</f>
        <v>BERKLEY</v>
      </c>
      <c r="D68" s="159" t="str">
        <f>BD_TS!F67</f>
        <v>1007100010929</v>
      </c>
      <c r="E68" s="160">
        <f>BD_TS!B67</f>
        <v>4.5</v>
      </c>
      <c r="F68" s="161">
        <f>BD_TS!C67</f>
        <v>1350</v>
      </c>
      <c r="G68" s="187">
        <f>BD_TS!H67</f>
        <v>42736</v>
      </c>
      <c r="H68" s="158">
        <f>IF($A68=0,"",IFERROR(INDEX(BD_Gestão!A:A,MATCH('Banco de Dados'!$B68,BD_Gestão!$B:$B,0)),"erro"))</f>
        <v>4124</v>
      </c>
      <c r="I68" s="162">
        <f>IF($A68=0,"",IFERROR(INDEX(BD_Gestão!E:E,MATCH('Banco de Dados'!$B68,BD_Gestão!$B:$B,0)),"erro"))</f>
        <v>42761.42287037037</v>
      </c>
      <c r="J68" s="186" t="str">
        <f>IF($A68=0,"",IFERROR(INDEX(BD_Gestão!B:B,MATCH('Banco de Dados'!$B68,BD_Gestão!$B:$B,0)),"erro"))</f>
        <v>L4671M/16_TS01</v>
      </c>
      <c r="K68" s="158" t="str">
        <f>IF($A68=0,"",IFERROR(INDEX(BD_Gestão!C:C,MATCH('Banco de Dados'!$B68,BD_Gestão!$B:$B,0)),"erro"))</f>
        <v>Mecânica</v>
      </c>
      <c r="L68" s="158" t="str">
        <f>IF($A68=0,"",IFERROR(INDEX(BD_Gestão!H:H,MATCH('Banco de Dados'!$B68,BD_Gestão!$B:$B,0)),"erro"))</f>
        <v>BERKLEY INTERNATIONAL DO BRASIL SEGUROS S.A.</v>
      </c>
      <c r="M68" s="161">
        <f>IF($A68=0,"",IFERROR(INDEX(BD_Gestão!F:F,MATCH('Banco de Dados'!$B68,BD_Gestão!$B:$B,0)),"erro"))</f>
        <v>3990</v>
      </c>
      <c r="N68" s="161">
        <f>IF($A68=0,"",IFERROR(INDEX(BD_Gestão!J:J,MATCH('Banco de Dados'!$B68,BD_Gestão!$B:$B,0)),"erro"))</f>
        <v>3545.11</v>
      </c>
      <c r="O68" s="164">
        <f>IF($A68=0,"",IFERROR(INDEX(BD_Gestão!K:K,MATCH('Banco de Dados'!$B68,BD_Gestão!$B:$B,0)),"erro"))</f>
        <v>1</v>
      </c>
      <c r="P68" s="169">
        <f t="shared" si="2"/>
        <v>4.5</v>
      </c>
      <c r="Q68" s="170">
        <f t="shared" si="3"/>
        <v>0</v>
      </c>
      <c r="R68" s="163">
        <f t="shared" si="0"/>
        <v>1</v>
      </c>
      <c r="S68" s="163">
        <f t="shared" si="1"/>
        <v>2017</v>
      </c>
      <c r="T68" s="163">
        <f>INDEX(Controle!O:O,MATCH('Banco de Dados'!A68,Controle!M:M,0))*E68/100</f>
        <v>4.5</v>
      </c>
    </row>
    <row r="69" spans="1:20" hidden="1" x14ac:dyDescent="0.2">
      <c r="A69" s="158" t="str">
        <f>BD_TS!A68</f>
        <v>RENATO MOREIRA</v>
      </c>
      <c r="B69" s="158" t="str">
        <f>SUBSTITUTE(SUBSTITUTE(BD_TS!D68," ",""),"-","/")</f>
        <v>L4671M/16_TS01</v>
      </c>
      <c r="C69" s="158" t="str">
        <f>BD_TS!E68</f>
        <v>BERKLEY</v>
      </c>
      <c r="D69" s="159" t="str">
        <f>BD_TS!F68</f>
        <v>1007100010929</v>
      </c>
      <c r="E69" s="160">
        <f>BD_TS!B68</f>
        <v>0.75</v>
      </c>
      <c r="F69" s="161">
        <f>BD_TS!C68</f>
        <v>225</v>
      </c>
      <c r="G69" s="187">
        <f>BD_TS!H68</f>
        <v>42736</v>
      </c>
      <c r="H69" s="158">
        <f>IF($A69=0,"",IFERROR(INDEX(BD_Gestão!A:A,MATCH('Banco de Dados'!$B69,BD_Gestão!$B:$B,0)),"erro"))</f>
        <v>4124</v>
      </c>
      <c r="I69" s="162">
        <f>IF($A69=0,"",IFERROR(INDEX(BD_Gestão!E:E,MATCH('Banco de Dados'!$B69,BD_Gestão!$B:$B,0)),"erro"))</f>
        <v>42761.42287037037</v>
      </c>
      <c r="J69" s="186" t="str">
        <f>IF($A69=0,"",IFERROR(INDEX(BD_Gestão!B:B,MATCH('Banco de Dados'!$B69,BD_Gestão!$B:$B,0)),"erro"))</f>
        <v>L4671M/16_TS01</v>
      </c>
      <c r="K69" s="158" t="str">
        <f>IF($A69=0,"",IFERROR(INDEX(BD_Gestão!C:C,MATCH('Banco de Dados'!$B69,BD_Gestão!$B:$B,0)),"erro"))</f>
        <v>Mecânica</v>
      </c>
      <c r="L69" s="158" t="str">
        <f>IF($A69=0,"",IFERROR(INDEX(BD_Gestão!H:H,MATCH('Banco de Dados'!$B69,BD_Gestão!$B:$B,0)),"erro"))</f>
        <v>BERKLEY INTERNATIONAL DO BRASIL SEGUROS S.A.</v>
      </c>
      <c r="M69" s="161">
        <f>IF($A69=0,"",IFERROR(INDEX(BD_Gestão!F:F,MATCH('Banco de Dados'!$B69,BD_Gestão!$B:$B,0)),"erro"))</f>
        <v>3990</v>
      </c>
      <c r="N69" s="161">
        <f>IF($A69=0,"",IFERROR(INDEX(BD_Gestão!J:J,MATCH('Banco de Dados'!$B69,BD_Gestão!$B:$B,0)),"erro"))</f>
        <v>3545.11</v>
      </c>
      <c r="O69" s="164">
        <f>IF($A69=0,"",IFERROR(INDEX(BD_Gestão!K:K,MATCH('Banco de Dados'!$B69,BD_Gestão!$B:$B,0)),"erro"))</f>
        <v>1</v>
      </c>
      <c r="P69" s="169">
        <f t="shared" si="2"/>
        <v>0.75</v>
      </c>
      <c r="Q69" s="170">
        <f t="shared" si="3"/>
        <v>0</v>
      </c>
      <c r="R69" s="163">
        <f t="shared" ref="R69:R132" si="4">MONTH(I69)</f>
        <v>1</v>
      </c>
      <c r="S69" s="163">
        <f t="shared" ref="S69:S132" si="5">YEAR(I69)</f>
        <v>2017</v>
      </c>
      <c r="T69" s="163">
        <f>INDEX(Controle!O:O,MATCH('Banco de Dados'!A69,Controle!M:M,0))*E69/100</f>
        <v>0.75</v>
      </c>
    </row>
    <row r="70" spans="1:20" hidden="1" x14ac:dyDescent="0.2">
      <c r="A70" s="158">
        <f>BD_TS!A69</f>
        <v>2016</v>
      </c>
      <c r="B70" s="158" t="str">
        <f>SUBSTITUTE(SUBSTITUTE(BD_TS!D69," ",""),"-","/")</f>
        <v>L4615C/16_TS01</v>
      </c>
      <c r="C70" s="158" t="str">
        <f>BD_TS!E69</f>
        <v>ALLIANZ</v>
      </c>
      <c r="D70" s="159" t="str">
        <f>BD_TS!F69</f>
        <v>"210585168</v>
      </c>
      <c r="E70" s="160">
        <f>BD_TS!B69</f>
        <v>19.5</v>
      </c>
      <c r="F70" s="161">
        <f>BD_TS!C69</f>
        <v>5850</v>
      </c>
      <c r="G70" s="187">
        <f>BD_TS!H69</f>
        <v>42767</v>
      </c>
      <c r="H70" s="158">
        <f>IF($A70=0,"",IFERROR(INDEX(BD_Gestão!A:A,MATCH('Banco de Dados'!$B70,BD_Gestão!$B:$B,0)),"erro"))</f>
        <v>4133</v>
      </c>
      <c r="I70" s="162">
        <f>IF($A70=0,"",IFERROR(INDEX(BD_Gestão!E:E,MATCH('Banco de Dados'!$B70,BD_Gestão!$B:$B,0)),"erro"))</f>
        <v>42775.404120370367</v>
      </c>
      <c r="J70" s="186" t="str">
        <f>IF($A70=0,"",IFERROR(INDEX(BD_Gestão!B:B,MATCH('Banco de Dados'!$B70,BD_Gestão!$B:$B,0)),"erro"))</f>
        <v>L4615C/16_TS01</v>
      </c>
      <c r="K70" s="158" t="str">
        <f>IF($A70=0,"",IFERROR(INDEX(BD_Gestão!C:C,MATCH('Banco de Dados'!$B70,BD_Gestão!$B:$B,0)),"erro"))</f>
        <v>Civil</v>
      </c>
      <c r="L70" s="158" t="str">
        <f>IF($A70=0,"",IFERROR(INDEX(BD_Gestão!H:H,MATCH('Banco de Dados'!$B70,BD_Gestão!$B:$B,0)),"erro"))</f>
        <v>ALLIANZ SEGUROS S.A.</v>
      </c>
      <c r="M70" s="161">
        <f>IF($A70=0,"",IFERROR(INDEX(BD_Gestão!F:F,MATCH('Banco de Dados'!$B70,BD_Gestão!$B:$B,0)),"erro"))</f>
        <v>7200</v>
      </c>
      <c r="N70" s="161">
        <f>IF($A70=0,"",IFERROR(INDEX(BD_Gestão!J:J,MATCH('Banco de Dados'!$B70,BD_Gestão!$B:$B,0)),"erro"))</f>
        <v>6397.2</v>
      </c>
      <c r="O70" s="164">
        <f>IF($A70=0,"",IFERROR(INDEX(BD_Gestão!K:K,MATCH('Banco de Dados'!$B70,BD_Gestão!$B:$B,0)),"erro"))</f>
        <v>1</v>
      </c>
      <c r="P70" s="169">
        <f t="shared" ref="P70:P133" si="6">IF(OR(H70="erro",H70=""),"",E70*(MIN(O70,1)))</f>
        <v>19.5</v>
      </c>
      <c r="Q70" s="170">
        <f t="shared" ref="Q70:Q133" si="7">IF(OR(H70="erro",H70=""),"",E70-P70)</f>
        <v>0</v>
      </c>
      <c r="R70" s="163">
        <f t="shared" si="4"/>
        <v>2</v>
      </c>
      <c r="S70" s="163">
        <f t="shared" si="5"/>
        <v>2017</v>
      </c>
      <c r="T70" s="163">
        <f>INDEX(Controle!O:O,MATCH('Banco de Dados'!A70,Controle!M:M,0))*E70/100</f>
        <v>0</v>
      </c>
    </row>
    <row r="71" spans="1:20" hidden="1" x14ac:dyDescent="0.2">
      <c r="A71" s="158" t="str">
        <f>BD_TS!A70</f>
        <v>BRUNO MATOS</v>
      </c>
      <c r="B71" s="158" t="str">
        <f>SUBSTITUTE(SUBSTITUTE(BD_TS!D70," ",""),"-","/")</f>
        <v>L4615C/16_TS01</v>
      </c>
      <c r="C71" s="158" t="str">
        <f>BD_TS!E70</f>
        <v>ALLIANZ</v>
      </c>
      <c r="D71" s="159" t="str">
        <f>BD_TS!F70</f>
        <v>"210585168</v>
      </c>
      <c r="E71" s="160">
        <f>BD_TS!B70</f>
        <v>0.5</v>
      </c>
      <c r="F71" s="161">
        <f>BD_TS!C70</f>
        <v>150</v>
      </c>
      <c r="G71" s="187">
        <f>BD_TS!H70</f>
        <v>42767</v>
      </c>
      <c r="H71" s="158">
        <f>IF($A71=0,"",IFERROR(INDEX(BD_Gestão!A:A,MATCH('Banco de Dados'!$B71,BD_Gestão!$B:$B,0)),"erro"))</f>
        <v>4133</v>
      </c>
      <c r="I71" s="162">
        <f>IF($A71=0,"",IFERROR(INDEX(BD_Gestão!E:E,MATCH('Banco de Dados'!$B71,BD_Gestão!$B:$B,0)),"erro"))</f>
        <v>42775.404120370367</v>
      </c>
      <c r="J71" s="186" t="str">
        <f>IF($A71=0,"",IFERROR(INDEX(BD_Gestão!B:B,MATCH('Banco de Dados'!$B71,BD_Gestão!$B:$B,0)),"erro"))</f>
        <v>L4615C/16_TS01</v>
      </c>
      <c r="K71" s="158" t="str">
        <f>IF($A71=0,"",IFERROR(INDEX(BD_Gestão!C:C,MATCH('Banco de Dados'!$B71,BD_Gestão!$B:$B,0)),"erro"))</f>
        <v>Civil</v>
      </c>
      <c r="L71" s="158" t="str">
        <f>IF($A71=0,"",IFERROR(INDEX(BD_Gestão!H:H,MATCH('Banco de Dados'!$B71,BD_Gestão!$B:$B,0)),"erro"))</f>
        <v>ALLIANZ SEGUROS S.A.</v>
      </c>
      <c r="M71" s="161">
        <f>IF($A71=0,"",IFERROR(INDEX(BD_Gestão!F:F,MATCH('Banco de Dados'!$B71,BD_Gestão!$B:$B,0)),"erro"))</f>
        <v>7200</v>
      </c>
      <c r="N71" s="161">
        <f>IF($A71=0,"",IFERROR(INDEX(BD_Gestão!J:J,MATCH('Banco de Dados'!$B71,BD_Gestão!$B:$B,0)),"erro"))</f>
        <v>6397.2</v>
      </c>
      <c r="O71" s="164">
        <f>IF($A71=0,"",IFERROR(INDEX(BD_Gestão!K:K,MATCH('Banco de Dados'!$B71,BD_Gestão!$B:$B,0)),"erro"))</f>
        <v>1</v>
      </c>
      <c r="P71" s="169">
        <f t="shared" si="6"/>
        <v>0.5</v>
      </c>
      <c r="Q71" s="170">
        <f t="shared" si="7"/>
        <v>0</v>
      </c>
      <c r="R71" s="163">
        <f t="shared" si="4"/>
        <v>2</v>
      </c>
      <c r="S71" s="163">
        <f t="shared" si="5"/>
        <v>2017</v>
      </c>
      <c r="T71" s="163">
        <f>INDEX(Controle!O:O,MATCH('Banco de Dados'!A71,Controle!M:M,0))*E71/100</f>
        <v>0.5</v>
      </c>
    </row>
    <row r="72" spans="1:20" hidden="1" x14ac:dyDescent="0.2">
      <c r="A72" s="158" t="str">
        <f>BD_TS!A71</f>
        <v>EDUARDO ARANA</v>
      </c>
      <c r="B72" s="158" t="str">
        <f>SUBSTITUTE(SUBSTITUTE(BD_TS!D71," ",""),"-","/")</f>
        <v>L4615C/16_TS01</v>
      </c>
      <c r="C72" s="158" t="str">
        <f>BD_TS!E71</f>
        <v>ALLIANZ</v>
      </c>
      <c r="D72" s="159" t="str">
        <f>BD_TS!F71</f>
        <v>"210585168</v>
      </c>
      <c r="E72" s="160">
        <f>BD_TS!B71</f>
        <v>0.5</v>
      </c>
      <c r="F72" s="161">
        <f>BD_TS!C71</f>
        <v>150</v>
      </c>
      <c r="G72" s="187">
        <f>BD_TS!H71</f>
        <v>42767</v>
      </c>
      <c r="H72" s="158">
        <f>IF($A72=0,"",IFERROR(INDEX(BD_Gestão!A:A,MATCH('Banco de Dados'!$B72,BD_Gestão!$B:$B,0)),"erro"))</f>
        <v>4133</v>
      </c>
      <c r="I72" s="162">
        <f>IF($A72=0,"",IFERROR(INDEX(BD_Gestão!E:E,MATCH('Banco de Dados'!$B72,BD_Gestão!$B:$B,0)),"erro"))</f>
        <v>42775.404120370367</v>
      </c>
      <c r="J72" s="186" t="str">
        <f>IF($A72=0,"",IFERROR(INDEX(BD_Gestão!B:B,MATCH('Banco de Dados'!$B72,BD_Gestão!$B:$B,0)),"erro"))</f>
        <v>L4615C/16_TS01</v>
      </c>
      <c r="K72" s="158" t="str">
        <f>IF($A72=0,"",IFERROR(INDEX(BD_Gestão!C:C,MATCH('Banco de Dados'!$B72,BD_Gestão!$B:$B,0)),"erro"))</f>
        <v>Civil</v>
      </c>
      <c r="L72" s="158" t="str">
        <f>IF($A72=0,"",IFERROR(INDEX(BD_Gestão!H:H,MATCH('Banco de Dados'!$B72,BD_Gestão!$B:$B,0)),"erro"))</f>
        <v>ALLIANZ SEGUROS S.A.</v>
      </c>
      <c r="M72" s="161">
        <f>IF($A72=0,"",IFERROR(INDEX(BD_Gestão!F:F,MATCH('Banco de Dados'!$B72,BD_Gestão!$B:$B,0)),"erro"))</f>
        <v>7200</v>
      </c>
      <c r="N72" s="161">
        <f>IF($A72=0,"",IFERROR(INDEX(BD_Gestão!J:J,MATCH('Banco de Dados'!$B72,BD_Gestão!$B:$B,0)),"erro"))</f>
        <v>6397.2</v>
      </c>
      <c r="O72" s="164">
        <f>IF($A72=0,"",IFERROR(INDEX(BD_Gestão!K:K,MATCH('Banco de Dados'!$B72,BD_Gestão!$B:$B,0)),"erro"))</f>
        <v>1</v>
      </c>
      <c r="P72" s="169">
        <f t="shared" si="6"/>
        <v>0.5</v>
      </c>
      <c r="Q72" s="170">
        <f t="shared" si="7"/>
        <v>0</v>
      </c>
      <c r="R72" s="163">
        <f t="shared" si="4"/>
        <v>2</v>
      </c>
      <c r="S72" s="163">
        <f t="shared" si="5"/>
        <v>2017</v>
      </c>
      <c r="T72" s="163">
        <f>INDEX(Controle!O:O,MATCH('Banco de Dados'!A72,Controle!M:M,0))*E72/100</f>
        <v>0.5</v>
      </c>
    </row>
    <row r="73" spans="1:20" hidden="1" x14ac:dyDescent="0.2">
      <c r="A73" s="158" t="str">
        <f>BD_TS!A72</f>
        <v>THIAGO SANTOS</v>
      </c>
      <c r="B73" s="158" t="str">
        <f>SUBSTITUTE(SUBSTITUTE(BD_TS!D72," ",""),"-","/")</f>
        <v>L4615C/16_TS01</v>
      </c>
      <c r="C73" s="158" t="str">
        <f>BD_TS!E72</f>
        <v>ALLIANZ</v>
      </c>
      <c r="D73" s="159" t="str">
        <f>BD_TS!F72</f>
        <v>"210585168</v>
      </c>
      <c r="E73" s="160">
        <f>BD_TS!B72</f>
        <v>3.5</v>
      </c>
      <c r="F73" s="161">
        <f>BD_TS!C72</f>
        <v>1050</v>
      </c>
      <c r="G73" s="187">
        <f>BD_TS!H72</f>
        <v>42767</v>
      </c>
      <c r="H73" s="158">
        <f>IF($A73=0,"",IFERROR(INDEX(BD_Gestão!A:A,MATCH('Banco de Dados'!$B73,BD_Gestão!$B:$B,0)),"erro"))</f>
        <v>4133</v>
      </c>
      <c r="I73" s="162">
        <f>IF($A73=0,"",IFERROR(INDEX(BD_Gestão!E:E,MATCH('Banco de Dados'!$B73,BD_Gestão!$B:$B,0)),"erro"))</f>
        <v>42775.404120370367</v>
      </c>
      <c r="J73" s="186" t="str">
        <f>IF($A73=0,"",IFERROR(INDEX(BD_Gestão!B:B,MATCH('Banco de Dados'!$B73,BD_Gestão!$B:$B,0)),"erro"))</f>
        <v>L4615C/16_TS01</v>
      </c>
      <c r="K73" s="158" t="str">
        <f>IF($A73=0,"",IFERROR(INDEX(BD_Gestão!C:C,MATCH('Banco de Dados'!$B73,BD_Gestão!$B:$B,0)),"erro"))</f>
        <v>Civil</v>
      </c>
      <c r="L73" s="158" t="str">
        <f>IF($A73=0,"",IFERROR(INDEX(BD_Gestão!H:H,MATCH('Banco de Dados'!$B73,BD_Gestão!$B:$B,0)),"erro"))</f>
        <v>ALLIANZ SEGUROS S.A.</v>
      </c>
      <c r="M73" s="161">
        <f>IF($A73=0,"",IFERROR(INDEX(BD_Gestão!F:F,MATCH('Banco de Dados'!$B73,BD_Gestão!$B:$B,0)),"erro"))</f>
        <v>7200</v>
      </c>
      <c r="N73" s="161">
        <f>IF($A73=0,"",IFERROR(INDEX(BD_Gestão!J:J,MATCH('Banco de Dados'!$B73,BD_Gestão!$B:$B,0)),"erro"))</f>
        <v>6397.2</v>
      </c>
      <c r="O73" s="164">
        <f>IF($A73=0,"",IFERROR(INDEX(BD_Gestão!K:K,MATCH('Banco de Dados'!$B73,BD_Gestão!$B:$B,0)),"erro"))</f>
        <v>1</v>
      </c>
      <c r="P73" s="169">
        <f t="shared" si="6"/>
        <v>3.5</v>
      </c>
      <c r="Q73" s="170">
        <f t="shared" si="7"/>
        <v>0</v>
      </c>
      <c r="R73" s="163">
        <f t="shared" si="4"/>
        <v>2</v>
      </c>
      <c r="S73" s="163">
        <f t="shared" si="5"/>
        <v>2017</v>
      </c>
      <c r="T73" s="163">
        <f>INDEX(Controle!O:O,MATCH('Banco de Dados'!A73,Controle!M:M,0))*E73/100</f>
        <v>3.5</v>
      </c>
    </row>
    <row r="74" spans="1:20" hidden="1" x14ac:dyDescent="0.2">
      <c r="A74" s="158">
        <f>BD_TS!A73</f>
        <v>2016</v>
      </c>
      <c r="B74" s="158" t="str">
        <f>SUBSTITUTE(SUBSTITUTE(BD_TS!D73," ",""),"-","/")</f>
        <v>L4111C/15_TS01</v>
      </c>
      <c r="C74" s="158" t="str">
        <f>BD_TS!E73</f>
        <v>ARGO</v>
      </c>
      <c r="D74" s="159" t="str">
        <f>BD_TS!F73</f>
        <v>20150001539</v>
      </c>
      <c r="E74" s="160">
        <f>BD_TS!B73</f>
        <v>72.8</v>
      </c>
      <c r="F74" s="161">
        <f>BD_TS!C73</f>
        <v>21840</v>
      </c>
      <c r="G74" s="187">
        <f>BD_TS!H73</f>
        <v>42767</v>
      </c>
      <c r="H74" s="158">
        <f>IF($A74=0,"",IFERROR(INDEX(BD_Gestão!A:A,MATCH('Banco de Dados'!$B74,BD_Gestão!$B:$B,0)),"erro"))</f>
        <v>4163</v>
      </c>
      <c r="I74" s="162">
        <f>IF($A74=0,"",IFERROR(INDEX(BD_Gestão!E:E,MATCH('Banco de Dados'!$B74,BD_Gestão!$B:$B,0)),"erro"))</f>
        <v>42790.519131944442</v>
      </c>
      <c r="J74" s="186" t="str">
        <f>IF($A74=0,"",IFERROR(INDEX(BD_Gestão!B:B,MATCH('Banco de Dados'!$B74,BD_Gestão!$B:$B,0)),"erro"))</f>
        <v>L4111C/15_TS01</v>
      </c>
      <c r="K74" s="158" t="str">
        <f>IF($A74=0,"",IFERROR(INDEX(BD_Gestão!C:C,MATCH('Banco de Dados'!$B74,BD_Gestão!$B:$B,0)),"erro"))</f>
        <v>Civil</v>
      </c>
      <c r="L74" s="158" t="str">
        <f>IF($A74=0,"",IFERROR(INDEX(BD_Gestão!H:H,MATCH('Banco de Dados'!$B74,BD_Gestão!$B:$B,0)),"erro"))</f>
        <v>ARGO SEGUROS BRASIL S.A.</v>
      </c>
      <c r="M74" s="161">
        <f>IF($A74=0,"",IFERROR(INDEX(BD_Gestão!F:F,MATCH('Banco de Dados'!$B74,BD_Gestão!$B:$B,0)),"erro"))</f>
        <v>27965</v>
      </c>
      <c r="N74" s="161">
        <f>IF($A74=0,"",IFERROR(INDEX(BD_Gestão!J:J,MATCH('Banco de Dados'!$B74,BD_Gestão!$B:$B,0)),"erro"))</f>
        <v>24846.9</v>
      </c>
      <c r="O74" s="164">
        <f>IF($A74=0,"",IFERROR(INDEX(BD_Gestão!K:K,MATCH('Banco de Dados'!$B74,BD_Gestão!$B:$B,0)),"erro"))</f>
        <v>1</v>
      </c>
      <c r="P74" s="169">
        <f t="shared" si="6"/>
        <v>72.8</v>
      </c>
      <c r="Q74" s="170">
        <f t="shared" si="7"/>
        <v>0</v>
      </c>
      <c r="R74" s="163">
        <f t="shared" si="4"/>
        <v>2</v>
      </c>
      <c r="S74" s="163">
        <f t="shared" si="5"/>
        <v>2017</v>
      </c>
      <c r="T74" s="163">
        <f>INDEX(Controle!O:O,MATCH('Banco de Dados'!A74,Controle!M:M,0))*E74/100</f>
        <v>0</v>
      </c>
    </row>
    <row r="75" spans="1:20" hidden="1" x14ac:dyDescent="0.2">
      <c r="A75" s="158" t="str">
        <f>BD_TS!A74</f>
        <v>EDUARDO ARANA</v>
      </c>
      <c r="B75" s="158" t="str">
        <f>SUBSTITUTE(SUBSTITUTE(BD_TS!D74," ",""),"-","/")</f>
        <v>L4111C/15_TS01</v>
      </c>
      <c r="C75" s="158" t="str">
        <f>BD_TS!E74</f>
        <v>ARGO</v>
      </c>
      <c r="D75" s="159" t="str">
        <f>BD_TS!F74</f>
        <v>20150001539</v>
      </c>
      <c r="E75" s="160">
        <f>BD_TS!B74</f>
        <v>0.5</v>
      </c>
      <c r="F75" s="161">
        <f>BD_TS!C74</f>
        <v>150</v>
      </c>
      <c r="G75" s="187">
        <f>BD_TS!H74</f>
        <v>42767</v>
      </c>
      <c r="H75" s="158">
        <f>IF($A75=0,"",IFERROR(INDEX(BD_Gestão!A:A,MATCH('Banco de Dados'!$B75,BD_Gestão!$B:$B,0)),"erro"))</f>
        <v>4163</v>
      </c>
      <c r="I75" s="162">
        <f>IF($A75=0,"",IFERROR(INDEX(BD_Gestão!E:E,MATCH('Banco de Dados'!$B75,BD_Gestão!$B:$B,0)),"erro"))</f>
        <v>42790.519131944442</v>
      </c>
      <c r="J75" s="186" t="str">
        <f>IF($A75=0,"",IFERROR(INDEX(BD_Gestão!B:B,MATCH('Banco de Dados'!$B75,BD_Gestão!$B:$B,0)),"erro"))</f>
        <v>L4111C/15_TS01</v>
      </c>
      <c r="K75" s="158" t="str">
        <f>IF($A75=0,"",IFERROR(INDEX(BD_Gestão!C:C,MATCH('Banco de Dados'!$B75,BD_Gestão!$B:$B,0)),"erro"))</f>
        <v>Civil</v>
      </c>
      <c r="L75" s="158" t="str">
        <f>IF($A75=0,"",IFERROR(INDEX(BD_Gestão!H:H,MATCH('Banco de Dados'!$B75,BD_Gestão!$B:$B,0)),"erro"))</f>
        <v>ARGO SEGUROS BRASIL S.A.</v>
      </c>
      <c r="M75" s="161">
        <f>IF($A75=0,"",IFERROR(INDEX(BD_Gestão!F:F,MATCH('Banco de Dados'!$B75,BD_Gestão!$B:$B,0)),"erro"))</f>
        <v>27965</v>
      </c>
      <c r="N75" s="161">
        <f>IF($A75=0,"",IFERROR(INDEX(BD_Gestão!J:J,MATCH('Banco de Dados'!$B75,BD_Gestão!$B:$B,0)),"erro"))</f>
        <v>24846.9</v>
      </c>
      <c r="O75" s="164">
        <f>IF($A75=0,"",IFERROR(INDEX(BD_Gestão!K:K,MATCH('Banco de Dados'!$B75,BD_Gestão!$B:$B,0)),"erro"))</f>
        <v>1</v>
      </c>
      <c r="P75" s="169">
        <f t="shared" si="6"/>
        <v>0.5</v>
      </c>
      <c r="Q75" s="170">
        <f t="shared" si="7"/>
        <v>0</v>
      </c>
      <c r="R75" s="163">
        <f t="shared" si="4"/>
        <v>2</v>
      </c>
      <c r="S75" s="163">
        <f t="shared" si="5"/>
        <v>2017</v>
      </c>
      <c r="T75" s="163">
        <f>INDEX(Controle!O:O,MATCH('Banco de Dados'!A75,Controle!M:M,0))*E75/100</f>
        <v>0.5</v>
      </c>
    </row>
    <row r="76" spans="1:20" hidden="1" x14ac:dyDescent="0.2">
      <c r="A76" s="158" t="str">
        <f>BD_TS!A75</f>
        <v>THIAGO SANTOS</v>
      </c>
      <c r="B76" s="158" t="str">
        <f>SUBSTITUTE(SUBSTITUTE(BD_TS!D75," ",""),"-","/")</f>
        <v>L4111C/15_TS01</v>
      </c>
      <c r="C76" s="158" t="str">
        <f>BD_TS!E75</f>
        <v>ARGO</v>
      </c>
      <c r="D76" s="159" t="str">
        <f>BD_TS!F75</f>
        <v>20150001539</v>
      </c>
      <c r="E76" s="160">
        <f>BD_TS!B75</f>
        <v>19.916666666666664</v>
      </c>
      <c r="F76" s="161">
        <f>BD_TS!C75</f>
        <v>5975</v>
      </c>
      <c r="G76" s="187">
        <f>BD_TS!H75</f>
        <v>42767</v>
      </c>
      <c r="H76" s="158">
        <f>IF($A76=0,"",IFERROR(INDEX(BD_Gestão!A:A,MATCH('Banco de Dados'!$B76,BD_Gestão!$B:$B,0)),"erro"))</f>
        <v>4163</v>
      </c>
      <c r="I76" s="162">
        <f>IF($A76=0,"",IFERROR(INDEX(BD_Gestão!E:E,MATCH('Banco de Dados'!$B76,BD_Gestão!$B:$B,0)),"erro"))</f>
        <v>42790.519131944442</v>
      </c>
      <c r="J76" s="186" t="str">
        <f>IF($A76=0,"",IFERROR(INDEX(BD_Gestão!B:B,MATCH('Banco de Dados'!$B76,BD_Gestão!$B:$B,0)),"erro"))</f>
        <v>L4111C/15_TS01</v>
      </c>
      <c r="K76" s="158" t="str">
        <f>IF($A76=0,"",IFERROR(INDEX(BD_Gestão!C:C,MATCH('Banco de Dados'!$B76,BD_Gestão!$B:$B,0)),"erro"))</f>
        <v>Civil</v>
      </c>
      <c r="L76" s="158" t="str">
        <f>IF($A76=0,"",IFERROR(INDEX(BD_Gestão!H:H,MATCH('Banco de Dados'!$B76,BD_Gestão!$B:$B,0)),"erro"))</f>
        <v>ARGO SEGUROS BRASIL S.A.</v>
      </c>
      <c r="M76" s="161">
        <f>IF($A76=0,"",IFERROR(INDEX(BD_Gestão!F:F,MATCH('Banco de Dados'!$B76,BD_Gestão!$B:$B,0)),"erro"))</f>
        <v>27965</v>
      </c>
      <c r="N76" s="161">
        <f>IF($A76=0,"",IFERROR(INDEX(BD_Gestão!J:J,MATCH('Banco de Dados'!$B76,BD_Gestão!$B:$B,0)),"erro"))</f>
        <v>24846.9</v>
      </c>
      <c r="O76" s="164">
        <f>IF($A76=0,"",IFERROR(INDEX(BD_Gestão!K:K,MATCH('Banco de Dados'!$B76,BD_Gestão!$B:$B,0)),"erro"))</f>
        <v>1</v>
      </c>
      <c r="P76" s="169">
        <f t="shared" si="6"/>
        <v>19.916666666666664</v>
      </c>
      <c r="Q76" s="170">
        <f t="shared" si="7"/>
        <v>0</v>
      </c>
      <c r="R76" s="163">
        <f t="shared" si="4"/>
        <v>2</v>
      </c>
      <c r="S76" s="163">
        <f t="shared" si="5"/>
        <v>2017</v>
      </c>
      <c r="T76" s="163">
        <f>INDEX(Controle!O:O,MATCH('Banco de Dados'!A76,Controle!M:M,0))*E76/100</f>
        <v>19.916666666666664</v>
      </c>
    </row>
    <row r="77" spans="1:20" hidden="1" x14ac:dyDescent="0.2">
      <c r="A77" s="158">
        <f>BD_TS!A76</f>
        <v>2016</v>
      </c>
      <c r="B77" s="158" t="str">
        <f>SUBSTITUTE(SUBSTITUTE(BD_TS!D76," ",""),"-","/")</f>
        <v>L4676C/16_TS01</v>
      </c>
      <c r="C77" s="158" t="str">
        <f>BD_TS!E76</f>
        <v>ALLIANZ</v>
      </c>
      <c r="D77" s="159" t="str">
        <f>BD_TS!F76</f>
        <v>212565336</v>
      </c>
      <c r="E77" s="160">
        <f>BD_TS!B76</f>
        <v>11.85</v>
      </c>
      <c r="F77" s="161">
        <f>BD_TS!C76</f>
        <v>3555</v>
      </c>
      <c r="G77" s="187">
        <f>BD_TS!H76</f>
        <v>42767</v>
      </c>
      <c r="H77" s="158">
        <f>IF($A77=0,"",IFERROR(INDEX(BD_Gestão!A:A,MATCH('Banco de Dados'!$B77,BD_Gestão!$B:$B,0)),"erro"))</f>
        <v>4134</v>
      </c>
      <c r="I77" s="162">
        <f>IF($A77=0,"",IFERROR(INDEX(BD_Gestão!E:E,MATCH('Banco de Dados'!$B77,BD_Gestão!$B:$B,0)),"erro"))</f>
        <v>42775.426585648151</v>
      </c>
      <c r="J77" s="186" t="str">
        <f>IF($A77=0,"",IFERROR(INDEX(BD_Gestão!B:B,MATCH('Banco de Dados'!$B77,BD_Gestão!$B:$B,0)),"erro"))</f>
        <v>L4676C/16_TS01</v>
      </c>
      <c r="K77" s="158" t="str">
        <f>IF($A77=0,"",IFERROR(INDEX(BD_Gestão!C:C,MATCH('Banco de Dados'!$B77,BD_Gestão!$B:$B,0)),"erro"))</f>
        <v>Civil</v>
      </c>
      <c r="L77" s="158" t="str">
        <f>IF($A77=0,"",IFERROR(INDEX(BD_Gestão!H:H,MATCH('Banco de Dados'!$B77,BD_Gestão!$B:$B,0)),"erro"))</f>
        <v>ALLIANZ SEGUROS S.A.</v>
      </c>
      <c r="M77" s="161">
        <f>IF($A77=0,"",IFERROR(INDEX(BD_Gestão!F:F,MATCH('Banco de Dados'!$B77,BD_Gestão!$B:$B,0)),"erro"))</f>
        <v>7495</v>
      </c>
      <c r="N77" s="161">
        <f>IF($A77=0,"",IFERROR(INDEX(BD_Gestão!J:J,MATCH('Banco de Dados'!$B77,BD_Gestão!$B:$B,0)),"erro"))</f>
        <v>6659.31</v>
      </c>
      <c r="O77" s="164">
        <f>IF($A77=0,"",IFERROR(INDEX(BD_Gestão!K:K,MATCH('Banco de Dados'!$B77,BD_Gestão!$B:$B,0)),"erro"))</f>
        <v>1</v>
      </c>
      <c r="P77" s="169">
        <f t="shared" si="6"/>
        <v>11.85</v>
      </c>
      <c r="Q77" s="170">
        <f t="shared" si="7"/>
        <v>0</v>
      </c>
      <c r="R77" s="163">
        <f t="shared" si="4"/>
        <v>2</v>
      </c>
      <c r="S77" s="163">
        <f t="shared" si="5"/>
        <v>2017</v>
      </c>
      <c r="T77" s="163">
        <f>INDEX(Controle!O:O,MATCH('Banco de Dados'!A77,Controle!M:M,0))*E77/100</f>
        <v>0</v>
      </c>
    </row>
    <row r="78" spans="1:20" hidden="1" x14ac:dyDescent="0.2">
      <c r="A78" s="158" t="str">
        <f>BD_TS!A77</f>
        <v>EDUARDO ARANA</v>
      </c>
      <c r="B78" s="158" t="str">
        <f>SUBSTITUTE(SUBSTITUTE(BD_TS!D77," ",""),"-","/")</f>
        <v>L4676C/16_TS01</v>
      </c>
      <c r="C78" s="158" t="str">
        <f>BD_TS!E77</f>
        <v>ALLIANZ</v>
      </c>
      <c r="D78" s="159" t="str">
        <f>BD_TS!F77</f>
        <v>212565336</v>
      </c>
      <c r="E78" s="160">
        <f>BD_TS!B77</f>
        <v>12.133333333333333</v>
      </c>
      <c r="F78" s="161">
        <f>BD_TS!C77</f>
        <v>3640</v>
      </c>
      <c r="G78" s="187">
        <f>BD_TS!H77</f>
        <v>42767</v>
      </c>
      <c r="H78" s="158">
        <f>IF($A78=0,"",IFERROR(INDEX(BD_Gestão!A:A,MATCH('Banco de Dados'!$B78,BD_Gestão!$B:$B,0)),"erro"))</f>
        <v>4134</v>
      </c>
      <c r="I78" s="162">
        <f>IF($A78=0,"",IFERROR(INDEX(BD_Gestão!E:E,MATCH('Banco de Dados'!$B78,BD_Gestão!$B:$B,0)),"erro"))</f>
        <v>42775.426585648151</v>
      </c>
      <c r="J78" s="186" t="str">
        <f>IF($A78=0,"",IFERROR(INDEX(BD_Gestão!B:B,MATCH('Banco de Dados'!$B78,BD_Gestão!$B:$B,0)),"erro"))</f>
        <v>L4676C/16_TS01</v>
      </c>
      <c r="K78" s="158" t="str">
        <f>IF($A78=0,"",IFERROR(INDEX(BD_Gestão!C:C,MATCH('Banco de Dados'!$B78,BD_Gestão!$B:$B,0)),"erro"))</f>
        <v>Civil</v>
      </c>
      <c r="L78" s="158" t="str">
        <f>IF($A78=0,"",IFERROR(INDEX(BD_Gestão!H:H,MATCH('Banco de Dados'!$B78,BD_Gestão!$B:$B,0)),"erro"))</f>
        <v>ALLIANZ SEGUROS S.A.</v>
      </c>
      <c r="M78" s="161">
        <f>IF($A78=0,"",IFERROR(INDEX(BD_Gestão!F:F,MATCH('Banco de Dados'!$B78,BD_Gestão!$B:$B,0)),"erro"))</f>
        <v>7495</v>
      </c>
      <c r="N78" s="161">
        <f>IF($A78=0,"",IFERROR(INDEX(BD_Gestão!J:J,MATCH('Banco de Dados'!$B78,BD_Gestão!$B:$B,0)),"erro"))</f>
        <v>6659.31</v>
      </c>
      <c r="O78" s="164">
        <f>IF($A78=0,"",IFERROR(INDEX(BD_Gestão!K:K,MATCH('Banco de Dados'!$B78,BD_Gestão!$B:$B,0)),"erro"))</f>
        <v>1</v>
      </c>
      <c r="P78" s="169">
        <f t="shared" si="6"/>
        <v>12.133333333333333</v>
      </c>
      <c r="Q78" s="170">
        <f t="shared" si="7"/>
        <v>0</v>
      </c>
      <c r="R78" s="163">
        <f t="shared" si="4"/>
        <v>2</v>
      </c>
      <c r="S78" s="163">
        <f t="shared" si="5"/>
        <v>2017</v>
      </c>
      <c r="T78" s="163">
        <f>INDEX(Controle!O:O,MATCH('Banco de Dados'!A78,Controle!M:M,0))*E78/100</f>
        <v>12.133333333333333</v>
      </c>
    </row>
    <row r="79" spans="1:20" hidden="1" x14ac:dyDescent="0.2">
      <c r="A79" s="158" t="str">
        <f>BD_TS!A78</f>
        <v>LEONARDO MARCELLI</v>
      </c>
      <c r="B79" s="158" t="str">
        <f>SUBSTITUTE(SUBSTITUTE(BD_TS!D78," ",""),"-","/")</f>
        <v>L4676C/16_TS01</v>
      </c>
      <c r="C79" s="158" t="str">
        <f>BD_TS!E78</f>
        <v>ALLIANZ</v>
      </c>
      <c r="D79" s="159" t="str">
        <f>BD_TS!F78</f>
        <v>212565336</v>
      </c>
      <c r="E79" s="160">
        <f>BD_TS!B78</f>
        <v>1</v>
      </c>
      <c r="F79" s="161">
        <f>BD_TS!C78</f>
        <v>300</v>
      </c>
      <c r="G79" s="187">
        <f>BD_TS!H78</f>
        <v>42767</v>
      </c>
      <c r="H79" s="158">
        <f>IF($A79=0,"",IFERROR(INDEX(BD_Gestão!A:A,MATCH('Banco de Dados'!$B79,BD_Gestão!$B:$B,0)),"erro"))</f>
        <v>4134</v>
      </c>
      <c r="I79" s="162">
        <f>IF($A79=0,"",IFERROR(INDEX(BD_Gestão!E:E,MATCH('Banco de Dados'!$B79,BD_Gestão!$B:$B,0)),"erro"))</f>
        <v>42775.426585648151</v>
      </c>
      <c r="J79" s="186" t="str">
        <f>IF($A79=0,"",IFERROR(INDEX(BD_Gestão!B:B,MATCH('Banco de Dados'!$B79,BD_Gestão!$B:$B,0)),"erro"))</f>
        <v>L4676C/16_TS01</v>
      </c>
      <c r="K79" s="158" t="str">
        <f>IF($A79=0,"",IFERROR(INDEX(BD_Gestão!C:C,MATCH('Banco de Dados'!$B79,BD_Gestão!$B:$B,0)),"erro"))</f>
        <v>Civil</v>
      </c>
      <c r="L79" s="158" t="str">
        <f>IF($A79=0,"",IFERROR(INDEX(BD_Gestão!H:H,MATCH('Banco de Dados'!$B79,BD_Gestão!$B:$B,0)),"erro"))</f>
        <v>ALLIANZ SEGUROS S.A.</v>
      </c>
      <c r="M79" s="161">
        <f>IF($A79=0,"",IFERROR(INDEX(BD_Gestão!F:F,MATCH('Banco de Dados'!$B79,BD_Gestão!$B:$B,0)),"erro"))</f>
        <v>7495</v>
      </c>
      <c r="N79" s="161">
        <f>IF($A79=0,"",IFERROR(INDEX(BD_Gestão!J:J,MATCH('Banco de Dados'!$B79,BD_Gestão!$B:$B,0)),"erro"))</f>
        <v>6659.31</v>
      </c>
      <c r="O79" s="164">
        <f>IF($A79=0,"",IFERROR(INDEX(BD_Gestão!K:K,MATCH('Banco de Dados'!$B79,BD_Gestão!$B:$B,0)),"erro"))</f>
        <v>1</v>
      </c>
      <c r="P79" s="169">
        <f t="shared" si="6"/>
        <v>1</v>
      </c>
      <c r="Q79" s="170">
        <f t="shared" si="7"/>
        <v>0</v>
      </c>
      <c r="R79" s="163">
        <f t="shared" si="4"/>
        <v>2</v>
      </c>
      <c r="S79" s="163">
        <f t="shared" si="5"/>
        <v>2017</v>
      </c>
      <c r="T79" s="163">
        <f>INDEX(Controle!O:O,MATCH('Banco de Dados'!A79,Controle!M:M,0))*E79/100</f>
        <v>0</v>
      </c>
    </row>
    <row r="80" spans="1:20" hidden="1" x14ac:dyDescent="0.2">
      <c r="A80" s="158" t="str">
        <f>BD_TS!A79</f>
        <v>GUILHERME BELLONE</v>
      </c>
      <c r="B80" s="158" t="str">
        <f>SUBSTITUTE(SUBSTITUTE(BD_TS!D79," ",""),"-","/")</f>
        <v>L4695M/17_TS01</v>
      </c>
      <c r="C80" s="158" t="str">
        <f>BD_TS!E79</f>
        <v>ALLIANZ</v>
      </c>
      <c r="D80" s="159" t="str">
        <f>BD_TS!F79</f>
        <v>"213820311"</v>
      </c>
      <c r="E80" s="160">
        <f>BD_TS!B79</f>
        <v>7.049999999999998</v>
      </c>
      <c r="F80" s="161">
        <f>BD_TS!C79</f>
        <v>1198.49</v>
      </c>
      <c r="G80" s="187">
        <f>BD_TS!H79</f>
        <v>42767</v>
      </c>
      <c r="H80" s="158">
        <f>IF($A80=0,"",IFERROR(INDEX(BD_Gestão!A:A,MATCH('Banco de Dados'!$B80,BD_Gestão!$B:$B,0)),"erro"))</f>
        <v>4135</v>
      </c>
      <c r="I80" s="162">
        <f>IF($A80=0,"",IFERROR(INDEX(BD_Gestão!E:E,MATCH('Banco de Dados'!$B80,BD_Gestão!$B:$B,0)),"erro"))</f>
        <v>42775.430879629632</v>
      </c>
      <c r="J80" s="186" t="str">
        <f>IF($A80=0,"",IFERROR(INDEX(BD_Gestão!B:B,MATCH('Banco de Dados'!$B80,BD_Gestão!$B:$B,0)),"erro"))</f>
        <v>L4695M/17_TS01</v>
      </c>
      <c r="K80" s="158" t="str">
        <f>IF($A80=0,"",IFERROR(INDEX(BD_Gestão!C:C,MATCH('Banco de Dados'!$B80,BD_Gestão!$B:$B,0)),"erro"))</f>
        <v>Mecânica</v>
      </c>
      <c r="L80" s="158" t="str">
        <f>IF($A80=0,"",IFERROR(INDEX(BD_Gestão!H:H,MATCH('Banco de Dados'!$B80,BD_Gestão!$B:$B,0)),"erro"))</f>
        <v>ALLIANZ SEGUROS S.A.</v>
      </c>
      <c r="M80" s="161">
        <f>IF($A80=0,"",IFERROR(INDEX(BD_Gestão!F:F,MATCH('Banco de Dados'!$B80,BD_Gestão!$B:$B,0)),"erro"))</f>
        <v>1240.99</v>
      </c>
      <c r="N80" s="161">
        <f>IF($A80=0,"",IFERROR(INDEX(BD_Gestão!J:J,MATCH('Banco de Dados'!$B80,BD_Gestão!$B:$B,0)),"erro"))</f>
        <v>1102.6199999999999</v>
      </c>
      <c r="O80" s="164">
        <f>IF($A80=0,"",IFERROR(INDEX(BD_Gestão!K:K,MATCH('Banco de Dados'!$B80,BD_Gestão!$B:$B,0)),"erro"))</f>
        <v>1</v>
      </c>
      <c r="P80" s="169">
        <f t="shared" si="6"/>
        <v>7.049999999999998</v>
      </c>
      <c r="Q80" s="170">
        <f t="shared" si="7"/>
        <v>0</v>
      </c>
      <c r="R80" s="163">
        <f t="shared" si="4"/>
        <v>2</v>
      </c>
      <c r="S80" s="163">
        <f t="shared" si="5"/>
        <v>2017</v>
      </c>
      <c r="T80" s="163">
        <f>INDEX(Controle!O:O,MATCH('Banco de Dados'!A80,Controle!M:M,0))*E80/100</f>
        <v>9.3999976499999978</v>
      </c>
    </row>
    <row r="81" spans="1:20" hidden="1" x14ac:dyDescent="0.2">
      <c r="A81" s="158" t="str">
        <f>BD_TS!A80</f>
        <v>RENATO MOREIRA</v>
      </c>
      <c r="B81" s="158" t="str">
        <f>SUBSTITUTE(SUBSTITUTE(BD_TS!D80," ",""),"-","/")</f>
        <v>L4695M/17_TS01</v>
      </c>
      <c r="C81" s="158" t="str">
        <f>BD_TS!E80</f>
        <v>ALLIANZ</v>
      </c>
      <c r="D81" s="159" t="str">
        <f>BD_TS!F80</f>
        <v>"213820311"</v>
      </c>
      <c r="E81" s="160">
        <f>BD_TS!B80</f>
        <v>0.25</v>
      </c>
      <c r="F81" s="161">
        <f>BD_TS!C80</f>
        <v>42.5</v>
      </c>
      <c r="G81" s="187">
        <f>BD_TS!H80</f>
        <v>42767</v>
      </c>
      <c r="H81" s="158">
        <f>IF($A81=0,"",IFERROR(INDEX(BD_Gestão!A:A,MATCH('Banco de Dados'!$B81,BD_Gestão!$B:$B,0)),"erro"))</f>
        <v>4135</v>
      </c>
      <c r="I81" s="162">
        <f>IF($A81=0,"",IFERROR(INDEX(BD_Gestão!E:E,MATCH('Banco de Dados'!$B81,BD_Gestão!$B:$B,0)),"erro"))</f>
        <v>42775.430879629632</v>
      </c>
      <c r="J81" s="186" t="str">
        <f>IF($A81=0,"",IFERROR(INDEX(BD_Gestão!B:B,MATCH('Banco de Dados'!$B81,BD_Gestão!$B:$B,0)),"erro"))</f>
        <v>L4695M/17_TS01</v>
      </c>
      <c r="K81" s="158" t="str">
        <f>IF($A81=0,"",IFERROR(INDEX(BD_Gestão!C:C,MATCH('Banco de Dados'!$B81,BD_Gestão!$B:$B,0)),"erro"))</f>
        <v>Mecânica</v>
      </c>
      <c r="L81" s="158" t="str">
        <f>IF($A81=0,"",IFERROR(INDEX(BD_Gestão!H:H,MATCH('Banco de Dados'!$B81,BD_Gestão!$B:$B,0)),"erro"))</f>
        <v>ALLIANZ SEGUROS S.A.</v>
      </c>
      <c r="M81" s="161">
        <f>IF($A81=0,"",IFERROR(INDEX(BD_Gestão!F:F,MATCH('Banco de Dados'!$B81,BD_Gestão!$B:$B,0)),"erro"))</f>
        <v>1240.99</v>
      </c>
      <c r="N81" s="161">
        <f>IF($A81=0,"",IFERROR(INDEX(BD_Gestão!J:J,MATCH('Banco de Dados'!$B81,BD_Gestão!$B:$B,0)),"erro"))</f>
        <v>1102.6199999999999</v>
      </c>
      <c r="O81" s="164">
        <f>IF($A81=0,"",IFERROR(INDEX(BD_Gestão!K:K,MATCH('Banco de Dados'!$B81,BD_Gestão!$B:$B,0)),"erro"))</f>
        <v>1</v>
      </c>
      <c r="P81" s="169">
        <f t="shared" si="6"/>
        <v>0.25</v>
      </c>
      <c r="Q81" s="170">
        <f t="shared" si="7"/>
        <v>0</v>
      </c>
      <c r="R81" s="163">
        <f t="shared" si="4"/>
        <v>2</v>
      </c>
      <c r="S81" s="163">
        <f t="shared" si="5"/>
        <v>2017</v>
      </c>
      <c r="T81" s="163">
        <f>INDEX(Controle!O:O,MATCH('Banco de Dados'!A81,Controle!M:M,0))*E81/100</f>
        <v>0.25</v>
      </c>
    </row>
    <row r="82" spans="1:20" hidden="1" x14ac:dyDescent="0.2">
      <c r="A82" s="158">
        <f>BD_TS!A81</f>
        <v>2016</v>
      </c>
      <c r="B82" s="158" t="str">
        <f>SUBSTITUTE(SUBSTITUTE(BD_TS!D81," ",""),"-","/")</f>
        <v>L4612C/16_TS01</v>
      </c>
      <c r="C82" s="158" t="str">
        <f>BD_TS!E81</f>
        <v>ALIANÇA DO BRASIL</v>
      </c>
      <c r="D82" s="159" t="str">
        <f>BD_TS!F81</f>
        <v>14201615816</v>
      </c>
      <c r="E82" s="160">
        <f>BD_TS!B81</f>
        <v>22.183333333333337</v>
      </c>
      <c r="F82" s="161">
        <f>BD_TS!C81</f>
        <v>5545.83</v>
      </c>
      <c r="G82" s="187">
        <f>BD_TS!H81</f>
        <v>42767</v>
      </c>
      <c r="H82" s="158">
        <f>IF($A82=0,"",IFERROR(INDEX(BD_Gestão!A:A,MATCH('Banco de Dados'!$B82,BD_Gestão!$B:$B,0)),"erro"))</f>
        <v>4136</v>
      </c>
      <c r="I82" s="162">
        <f>IF($A82=0,"",IFERROR(INDEX(BD_Gestão!E:E,MATCH('Banco de Dados'!$B82,BD_Gestão!$B:$B,0)),"erro"))</f>
        <v>42775.434745370374</v>
      </c>
      <c r="J82" s="186" t="str">
        <f>IF($A82=0,"",IFERROR(INDEX(BD_Gestão!B:B,MATCH('Banco de Dados'!$B82,BD_Gestão!$B:$B,0)),"erro"))</f>
        <v>L4612C/16_TS01</v>
      </c>
      <c r="K82" s="158" t="str">
        <f>IF($A82=0,"",IFERROR(INDEX(BD_Gestão!C:C,MATCH('Banco de Dados'!$B82,BD_Gestão!$B:$B,0)),"erro"))</f>
        <v>Civil</v>
      </c>
      <c r="L82" s="158" t="str">
        <f>IF($A82=0,"",IFERROR(INDEX(BD_Gestão!H:H,MATCH('Banco de Dados'!$B82,BD_Gestão!$B:$B,0)),"erro"))</f>
        <v>ALIANCA DO BRASIL SEGUROS S/A.</v>
      </c>
      <c r="M82" s="161">
        <f>IF($A82=0,"",IFERROR(INDEX(BD_Gestão!F:F,MATCH('Banco de Dados'!$B82,BD_Gestão!$B:$B,0)),"erro"))</f>
        <v>11045.82</v>
      </c>
      <c r="N82" s="161">
        <f>IF($A82=0,"",IFERROR(INDEX(BD_Gestão!J:J,MATCH('Banco de Dados'!$B82,BD_Gestão!$B:$B,0)),"erro"))</f>
        <v>0</v>
      </c>
      <c r="O82" s="164">
        <f>IF($A82=0,"",IFERROR(INDEX(BD_Gestão!K:K,MATCH('Banco de Dados'!$B82,BD_Gestão!$B:$B,0)),"erro"))</f>
        <v>0</v>
      </c>
      <c r="P82" s="169">
        <f t="shared" si="6"/>
        <v>0</v>
      </c>
      <c r="Q82" s="170">
        <f t="shared" si="7"/>
        <v>22.183333333333337</v>
      </c>
      <c r="R82" s="163">
        <f t="shared" si="4"/>
        <v>2</v>
      </c>
      <c r="S82" s="163">
        <f t="shared" si="5"/>
        <v>2017</v>
      </c>
      <c r="T82" s="163">
        <f>INDEX(Controle!O:O,MATCH('Banco de Dados'!A82,Controle!M:M,0))*E82/100</f>
        <v>0</v>
      </c>
    </row>
    <row r="83" spans="1:20" hidden="1" x14ac:dyDescent="0.2">
      <c r="A83" s="158" t="str">
        <f>BD_TS!A82</f>
        <v>ALLAN VALÉRIO</v>
      </c>
      <c r="B83" s="158" t="str">
        <f>SUBSTITUTE(SUBSTITUTE(BD_TS!D82," ",""),"-","/")</f>
        <v>L4612C/16_TS01</v>
      </c>
      <c r="C83" s="158" t="str">
        <f>BD_TS!E82</f>
        <v>ALIANÇA DO BRASIL</v>
      </c>
      <c r="D83" s="159" t="str">
        <f>BD_TS!F82</f>
        <v>14201615816</v>
      </c>
      <c r="E83" s="160">
        <f>BD_TS!B82</f>
        <v>0.25</v>
      </c>
      <c r="F83" s="161">
        <f>BD_TS!C82</f>
        <v>62.5</v>
      </c>
      <c r="G83" s="187">
        <f>BD_TS!H82</f>
        <v>42767</v>
      </c>
      <c r="H83" s="158">
        <f>IF($A83=0,"",IFERROR(INDEX(BD_Gestão!A:A,MATCH('Banco de Dados'!$B83,BD_Gestão!$B:$B,0)),"erro"))</f>
        <v>4136</v>
      </c>
      <c r="I83" s="162">
        <f>IF($A83=0,"",IFERROR(INDEX(BD_Gestão!E:E,MATCH('Banco de Dados'!$B83,BD_Gestão!$B:$B,0)),"erro"))</f>
        <v>42775.434745370374</v>
      </c>
      <c r="J83" s="186" t="str">
        <f>IF($A83=0,"",IFERROR(INDEX(BD_Gestão!B:B,MATCH('Banco de Dados'!$B83,BD_Gestão!$B:$B,0)),"erro"))</f>
        <v>L4612C/16_TS01</v>
      </c>
      <c r="K83" s="158" t="str">
        <f>IF($A83=0,"",IFERROR(INDEX(BD_Gestão!C:C,MATCH('Banco de Dados'!$B83,BD_Gestão!$B:$B,0)),"erro"))</f>
        <v>Civil</v>
      </c>
      <c r="L83" s="158" t="str">
        <f>IF($A83=0,"",IFERROR(INDEX(BD_Gestão!H:H,MATCH('Banco de Dados'!$B83,BD_Gestão!$B:$B,0)),"erro"))</f>
        <v>ALIANCA DO BRASIL SEGUROS S/A.</v>
      </c>
      <c r="M83" s="161">
        <f>IF($A83=0,"",IFERROR(INDEX(BD_Gestão!F:F,MATCH('Banco de Dados'!$B83,BD_Gestão!$B:$B,0)),"erro"))</f>
        <v>11045.82</v>
      </c>
      <c r="N83" s="161">
        <f>IF($A83=0,"",IFERROR(INDEX(BD_Gestão!J:J,MATCH('Banco de Dados'!$B83,BD_Gestão!$B:$B,0)),"erro"))</f>
        <v>0</v>
      </c>
      <c r="O83" s="164">
        <f>IF($A83=0,"",IFERROR(INDEX(BD_Gestão!K:K,MATCH('Banco de Dados'!$B83,BD_Gestão!$B:$B,0)),"erro"))</f>
        <v>0</v>
      </c>
      <c r="P83" s="169">
        <f t="shared" si="6"/>
        <v>0</v>
      </c>
      <c r="Q83" s="170">
        <f t="shared" si="7"/>
        <v>0.25</v>
      </c>
      <c r="R83" s="163">
        <f t="shared" si="4"/>
        <v>2</v>
      </c>
      <c r="S83" s="163">
        <f t="shared" si="5"/>
        <v>2017</v>
      </c>
      <c r="T83" s="163">
        <f>INDEX(Controle!O:O,MATCH('Banco de Dados'!A83,Controle!M:M,0))*E83/100</f>
        <v>0.25</v>
      </c>
    </row>
    <row r="84" spans="1:20" hidden="1" x14ac:dyDescent="0.2">
      <c r="A84" s="158" t="str">
        <f>BD_TS!A83</f>
        <v>EDUARDO ARANA</v>
      </c>
      <c r="B84" s="158" t="str">
        <f>SUBSTITUTE(SUBSTITUTE(BD_TS!D83," ",""),"-","/")</f>
        <v>L4612C/16_TS01</v>
      </c>
      <c r="C84" s="158" t="str">
        <f>BD_TS!E83</f>
        <v>ALIANÇA DO BRASIL</v>
      </c>
      <c r="D84" s="159" t="str">
        <f>BD_TS!F83</f>
        <v>14201615816</v>
      </c>
      <c r="E84" s="160">
        <f>BD_TS!B83</f>
        <v>0.83333333333333393</v>
      </c>
      <c r="F84" s="161">
        <f>BD_TS!C83</f>
        <v>208.33</v>
      </c>
      <c r="G84" s="187">
        <f>BD_TS!H83</f>
        <v>42767</v>
      </c>
      <c r="H84" s="158">
        <f>IF($A84=0,"",IFERROR(INDEX(BD_Gestão!A:A,MATCH('Banco de Dados'!$B84,BD_Gestão!$B:$B,0)),"erro"))</f>
        <v>4136</v>
      </c>
      <c r="I84" s="162">
        <f>IF($A84=0,"",IFERROR(INDEX(BD_Gestão!E:E,MATCH('Banco de Dados'!$B84,BD_Gestão!$B:$B,0)),"erro"))</f>
        <v>42775.434745370374</v>
      </c>
      <c r="J84" s="186" t="str">
        <f>IF($A84=0,"",IFERROR(INDEX(BD_Gestão!B:B,MATCH('Banco de Dados'!$B84,BD_Gestão!$B:$B,0)),"erro"))</f>
        <v>L4612C/16_TS01</v>
      </c>
      <c r="K84" s="158" t="str">
        <f>IF($A84=0,"",IFERROR(INDEX(BD_Gestão!C:C,MATCH('Banco de Dados'!$B84,BD_Gestão!$B:$B,0)),"erro"))</f>
        <v>Civil</v>
      </c>
      <c r="L84" s="158" t="str">
        <f>IF($A84=0,"",IFERROR(INDEX(BD_Gestão!H:H,MATCH('Banco de Dados'!$B84,BD_Gestão!$B:$B,0)),"erro"))</f>
        <v>ALIANCA DO BRASIL SEGUROS S/A.</v>
      </c>
      <c r="M84" s="161">
        <f>IF($A84=0,"",IFERROR(INDEX(BD_Gestão!F:F,MATCH('Banco de Dados'!$B84,BD_Gestão!$B:$B,0)),"erro"))</f>
        <v>11045.82</v>
      </c>
      <c r="N84" s="161">
        <f>IF($A84=0,"",IFERROR(INDEX(BD_Gestão!J:J,MATCH('Banco de Dados'!$B84,BD_Gestão!$B:$B,0)),"erro"))</f>
        <v>0</v>
      </c>
      <c r="O84" s="164">
        <f>IF($A84=0,"",IFERROR(INDEX(BD_Gestão!K:K,MATCH('Banco de Dados'!$B84,BD_Gestão!$B:$B,0)),"erro"))</f>
        <v>0</v>
      </c>
      <c r="P84" s="169">
        <f t="shared" si="6"/>
        <v>0</v>
      </c>
      <c r="Q84" s="170">
        <f t="shared" si="7"/>
        <v>0.83333333333333393</v>
      </c>
      <c r="R84" s="163">
        <f t="shared" si="4"/>
        <v>2</v>
      </c>
      <c r="S84" s="163">
        <f t="shared" si="5"/>
        <v>2017</v>
      </c>
      <c r="T84" s="163">
        <f>INDEX(Controle!O:O,MATCH('Banco de Dados'!A84,Controle!M:M,0))*E84/100</f>
        <v>0.83333333333333404</v>
      </c>
    </row>
    <row r="85" spans="1:20" hidden="1" x14ac:dyDescent="0.2">
      <c r="A85" s="158" t="str">
        <f>BD_TS!A84</f>
        <v>RAPHAEL DA MATA</v>
      </c>
      <c r="B85" s="158" t="str">
        <f>SUBSTITUTE(SUBSTITUTE(BD_TS!D84," ",""),"-","/")</f>
        <v>L4612C/16_TS01</v>
      </c>
      <c r="C85" s="158" t="str">
        <f>BD_TS!E84</f>
        <v>ALIANÇA DO BRASIL</v>
      </c>
      <c r="D85" s="159" t="str">
        <f>BD_TS!F84</f>
        <v>14201615816</v>
      </c>
      <c r="E85" s="160">
        <f>BD_TS!B84</f>
        <v>20.916666666666668</v>
      </c>
      <c r="F85" s="161">
        <f>BD_TS!C84</f>
        <v>5229.16</v>
      </c>
      <c r="G85" s="187">
        <f>BD_TS!H84</f>
        <v>42767</v>
      </c>
      <c r="H85" s="158">
        <f>IF($A85=0,"",IFERROR(INDEX(BD_Gestão!A:A,MATCH('Banco de Dados'!$B85,BD_Gestão!$B:$B,0)),"erro"))</f>
        <v>4136</v>
      </c>
      <c r="I85" s="162">
        <f>IF($A85=0,"",IFERROR(INDEX(BD_Gestão!E:E,MATCH('Banco de Dados'!$B85,BD_Gestão!$B:$B,0)),"erro"))</f>
        <v>42775.434745370374</v>
      </c>
      <c r="J85" s="186" t="str">
        <f>IF($A85=0,"",IFERROR(INDEX(BD_Gestão!B:B,MATCH('Banco de Dados'!$B85,BD_Gestão!$B:$B,0)),"erro"))</f>
        <v>L4612C/16_TS01</v>
      </c>
      <c r="K85" s="158" t="str">
        <f>IF($A85=0,"",IFERROR(INDEX(BD_Gestão!C:C,MATCH('Banco de Dados'!$B85,BD_Gestão!$B:$B,0)),"erro"))</f>
        <v>Civil</v>
      </c>
      <c r="L85" s="158" t="str">
        <f>IF($A85=0,"",IFERROR(INDEX(BD_Gestão!H:H,MATCH('Banco de Dados'!$B85,BD_Gestão!$B:$B,0)),"erro"))</f>
        <v>ALIANCA DO BRASIL SEGUROS S/A.</v>
      </c>
      <c r="M85" s="161">
        <f>IF($A85=0,"",IFERROR(INDEX(BD_Gestão!F:F,MATCH('Banco de Dados'!$B85,BD_Gestão!$B:$B,0)),"erro"))</f>
        <v>11045.82</v>
      </c>
      <c r="N85" s="161">
        <f>IF($A85=0,"",IFERROR(INDEX(BD_Gestão!J:J,MATCH('Banco de Dados'!$B85,BD_Gestão!$B:$B,0)),"erro"))</f>
        <v>0</v>
      </c>
      <c r="O85" s="164">
        <f>IF($A85=0,"",IFERROR(INDEX(BD_Gestão!K:K,MATCH('Banco de Dados'!$B85,BD_Gestão!$B:$B,0)),"erro"))</f>
        <v>0</v>
      </c>
      <c r="P85" s="169">
        <f t="shared" si="6"/>
        <v>0</v>
      </c>
      <c r="Q85" s="170">
        <f t="shared" si="7"/>
        <v>20.916666666666668</v>
      </c>
      <c r="R85" s="163">
        <f t="shared" si="4"/>
        <v>2</v>
      </c>
      <c r="S85" s="163">
        <f t="shared" si="5"/>
        <v>2017</v>
      </c>
      <c r="T85" s="163">
        <f>INDEX(Controle!O:O,MATCH('Banco de Dados'!A85,Controle!M:M,0))*E85/100</f>
        <v>20.916666666666671</v>
      </c>
    </row>
    <row r="86" spans="1:20" hidden="1" x14ac:dyDescent="0.2">
      <c r="A86" s="158">
        <f>BD_TS!A85</f>
        <v>2016</v>
      </c>
      <c r="B86" s="158" t="str">
        <f>SUBSTITUTE(SUBSTITUTE(BD_TS!D85," ",""),"-","/")</f>
        <v>L4531C/16_TS01</v>
      </c>
      <c r="C86" s="158" t="str">
        <f>BD_TS!E85</f>
        <v>ALLIANZ</v>
      </c>
      <c r="D86" s="159" t="str">
        <f>BD_TS!F85</f>
        <v>"207724103</v>
      </c>
      <c r="E86" s="160">
        <f>BD_TS!B85</f>
        <v>28</v>
      </c>
      <c r="F86" s="161">
        <f>BD_TS!C85</f>
        <v>8400</v>
      </c>
      <c r="G86" s="187">
        <f>BD_TS!H85</f>
        <v>42767</v>
      </c>
      <c r="H86" s="158">
        <f>IF($A86=0,"",IFERROR(INDEX(BD_Gestão!A:A,MATCH('Banco de Dados'!$B86,BD_Gestão!$B:$B,0)),"erro"))</f>
        <v>4137</v>
      </c>
      <c r="I86" s="162">
        <f>IF($A86=0,"",IFERROR(INDEX(BD_Gestão!E:E,MATCH('Banco de Dados'!$B86,BD_Gestão!$B:$B,0)),"erro"))</f>
        <v>42775.442858796298</v>
      </c>
      <c r="J86" s="186" t="str">
        <f>IF($A86=0,"",IFERROR(INDEX(BD_Gestão!B:B,MATCH('Banco de Dados'!$B86,BD_Gestão!$B:$B,0)),"erro"))</f>
        <v>L4531C/16_TS01</v>
      </c>
      <c r="K86" s="158" t="str">
        <f>IF($A86=0,"",IFERROR(INDEX(BD_Gestão!C:C,MATCH('Banco de Dados'!$B86,BD_Gestão!$B:$B,0)),"erro"))</f>
        <v>Civil</v>
      </c>
      <c r="L86" s="158" t="str">
        <f>IF($A86=0,"",IFERROR(INDEX(BD_Gestão!H:H,MATCH('Banco de Dados'!$B86,BD_Gestão!$B:$B,0)),"erro"))</f>
        <v>ALLIANZ SEGUROS S.A.</v>
      </c>
      <c r="M86" s="161">
        <f>IF($A86=0,"",IFERROR(INDEX(BD_Gestão!F:F,MATCH('Banco de Dados'!$B86,BD_Gestão!$B:$B,0)),"erro"))</f>
        <v>8625</v>
      </c>
      <c r="N86" s="161">
        <f>IF($A86=0,"",IFERROR(INDEX(BD_Gestão!J:J,MATCH('Banco de Dados'!$B86,BD_Gestão!$B:$B,0)),"erro"))</f>
        <v>7663.31</v>
      </c>
      <c r="O86" s="164">
        <f>IF($A86=0,"",IFERROR(INDEX(BD_Gestão!K:K,MATCH('Banco de Dados'!$B86,BD_Gestão!$B:$B,0)),"erro"))</f>
        <v>1</v>
      </c>
      <c r="P86" s="169">
        <f t="shared" si="6"/>
        <v>28</v>
      </c>
      <c r="Q86" s="170">
        <f t="shared" si="7"/>
        <v>0</v>
      </c>
      <c r="R86" s="163">
        <f t="shared" si="4"/>
        <v>2</v>
      </c>
      <c r="S86" s="163">
        <f t="shared" si="5"/>
        <v>2017</v>
      </c>
      <c r="T86" s="163">
        <f>INDEX(Controle!O:O,MATCH('Banco de Dados'!A86,Controle!M:M,0))*E86/100</f>
        <v>0</v>
      </c>
    </row>
    <row r="87" spans="1:20" hidden="1" x14ac:dyDescent="0.2">
      <c r="A87" s="158" t="str">
        <f>BD_TS!A86</f>
        <v>THIAGO SANTOS</v>
      </c>
      <c r="B87" s="158" t="str">
        <f>SUBSTITUTE(SUBSTITUTE(BD_TS!D86," ",""),"-","/")</f>
        <v>L4531C/16_TS01</v>
      </c>
      <c r="C87" s="158" t="str">
        <f>BD_TS!E86</f>
        <v>ALLIANZ</v>
      </c>
      <c r="D87" s="159" t="str">
        <f>BD_TS!F86</f>
        <v>"207724103</v>
      </c>
      <c r="E87" s="160">
        <f>BD_TS!B86</f>
        <v>0.75</v>
      </c>
      <c r="F87" s="161">
        <f>BD_TS!C86</f>
        <v>225</v>
      </c>
      <c r="G87" s="187">
        <f>BD_TS!H86</f>
        <v>42767</v>
      </c>
      <c r="H87" s="158">
        <f>IF($A87=0,"",IFERROR(INDEX(BD_Gestão!A:A,MATCH('Banco de Dados'!$B87,BD_Gestão!$B:$B,0)),"erro"))</f>
        <v>4137</v>
      </c>
      <c r="I87" s="162">
        <f>IF($A87=0,"",IFERROR(INDEX(BD_Gestão!E:E,MATCH('Banco de Dados'!$B87,BD_Gestão!$B:$B,0)),"erro"))</f>
        <v>42775.442858796298</v>
      </c>
      <c r="J87" s="186" t="str">
        <f>IF($A87=0,"",IFERROR(INDEX(BD_Gestão!B:B,MATCH('Banco de Dados'!$B87,BD_Gestão!$B:$B,0)),"erro"))</f>
        <v>L4531C/16_TS01</v>
      </c>
      <c r="K87" s="158" t="str">
        <f>IF($A87=0,"",IFERROR(INDEX(BD_Gestão!C:C,MATCH('Banco de Dados'!$B87,BD_Gestão!$B:$B,0)),"erro"))</f>
        <v>Civil</v>
      </c>
      <c r="L87" s="158" t="str">
        <f>IF($A87=0,"",IFERROR(INDEX(BD_Gestão!H:H,MATCH('Banco de Dados'!$B87,BD_Gestão!$B:$B,0)),"erro"))</f>
        <v>ALLIANZ SEGUROS S.A.</v>
      </c>
      <c r="M87" s="161">
        <f>IF($A87=0,"",IFERROR(INDEX(BD_Gestão!F:F,MATCH('Banco de Dados'!$B87,BD_Gestão!$B:$B,0)),"erro"))</f>
        <v>8625</v>
      </c>
      <c r="N87" s="161">
        <f>IF($A87=0,"",IFERROR(INDEX(BD_Gestão!J:J,MATCH('Banco de Dados'!$B87,BD_Gestão!$B:$B,0)),"erro"))</f>
        <v>7663.31</v>
      </c>
      <c r="O87" s="164">
        <f>IF($A87=0,"",IFERROR(INDEX(BD_Gestão!K:K,MATCH('Banco de Dados'!$B87,BD_Gestão!$B:$B,0)),"erro"))</f>
        <v>1</v>
      </c>
      <c r="P87" s="169">
        <f t="shared" si="6"/>
        <v>0.75</v>
      </c>
      <c r="Q87" s="170">
        <f t="shared" si="7"/>
        <v>0</v>
      </c>
      <c r="R87" s="163">
        <f t="shared" si="4"/>
        <v>2</v>
      </c>
      <c r="S87" s="163">
        <f t="shared" si="5"/>
        <v>2017</v>
      </c>
      <c r="T87" s="163">
        <f>INDEX(Controle!O:O,MATCH('Banco de Dados'!A87,Controle!M:M,0))*E87/100</f>
        <v>0.75</v>
      </c>
    </row>
    <row r="88" spans="1:20" hidden="1" x14ac:dyDescent="0.2">
      <c r="A88" s="158">
        <f>BD_TS!A87</f>
        <v>2016</v>
      </c>
      <c r="B88" s="158" t="str">
        <f>SUBSTITUTE(SUBSTITUTE(BD_TS!D87," ",""),"-","/")</f>
        <v>L4460C/16_TS01</v>
      </c>
      <c r="C88" s="158" t="str">
        <f>BD_TS!E87</f>
        <v>ALLIANZ</v>
      </c>
      <c r="D88" s="159" t="str">
        <f>BD_TS!F87</f>
        <v>"205337741</v>
      </c>
      <c r="E88" s="160">
        <f>BD_TS!B87</f>
        <v>35.133333333333333</v>
      </c>
      <c r="F88" s="161">
        <f>BD_TS!C87</f>
        <v>10540</v>
      </c>
      <c r="G88" s="187">
        <f>BD_TS!H87</f>
        <v>42767</v>
      </c>
      <c r="H88" s="158">
        <f>IF($A88=0,"",IFERROR(INDEX(BD_Gestão!A:A,MATCH('Banco de Dados'!$B88,BD_Gestão!$B:$B,0)),"erro"))</f>
        <v>4138</v>
      </c>
      <c r="I88" s="162">
        <f>IF($A88=0,"",IFERROR(INDEX(BD_Gestão!E:E,MATCH('Banco de Dados'!$B88,BD_Gestão!$B:$B,0)),"erro"))</f>
        <v>42775.445960648147</v>
      </c>
      <c r="J88" s="186" t="str">
        <f>IF($A88=0,"",IFERROR(INDEX(BD_Gestão!B:B,MATCH('Banco de Dados'!$B88,BD_Gestão!$B:$B,0)),"erro"))</f>
        <v>L4460C/16_TS01</v>
      </c>
      <c r="K88" s="158" t="str">
        <f>IF($A88=0,"",IFERROR(INDEX(BD_Gestão!C:C,MATCH('Banco de Dados'!$B88,BD_Gestão!$B:$B,0)),"erro"))</f>
        <v>Civil</v>
      </c>
      <c r="L88" s="158" t="str">
        <f>IF($A88=0,"",IFERROR(INDEX(BD_Gestão!H:H,MATCH('Banco de Dados'!$B88,BD_Gestão!$B:$B,0)),"erro"))</f>
        <v>ALLIANZ SEGUROS S.A.</v>
      </c>
      <c r="M88" s="161">
        <f>IF($A88=0,"",IFERROR(INDEX(BD_Gestão!F:F,MATCH('Banco de Dados'!$B88,BD_Gestão!$B:$B,0)),"erro"))</f>
        <v>11815</v>
      </c>
      <c r="N88" s="161">
        <f>IF($A88=0,"",IFERROR(INDEX(BD_Gestão!J:J,MATCH('Banco de Dados'!$B88,BD_Gestão!$B:$B,0)),"erro"))</f>
        <v>10497.63</v>
      </c>
      <c r="O88" s="164">
        <f>IF($A88=0,"",IFERROR(INDEX(BD_Gestão!K:K,MATCH('Banco de Dados'!$B88,BD_Gestão!$B:$B,0)),"erro"))</f>
        <v>1</v>
      </c>
      <c r="P88" s="169">
        <f t="shared" si="6"/>
        <v>35.133333333333333</v>
      </c>
      <c r="Q88" s="170">
        <f t="shared" si="7"/>
        <v>0</v>
      </c>
      <c r="R88" s="163">
        <f t="shared" si="4"/>
        <v>2</v>
      </c>
      <c r="S88" s="163">
        <f t="shared" si="5"/>
        <v>2017</v>
      </c>
      <c r="T88" s="163">
        <f>INDEX(Controle!O:O,MATCH('Banco de Dados'!A88,Controle!M:M,0))*E88/100</f>
        <v>0</v>
      </c>
    </row>
    <row r="89" spans="1:20" hidden="1" x14ac:dyDescent="0.2">
      <c r="A89" s="158" t="str">
        <f>BD_TS!A88</f>
        <v>EDUARDO ARANA</v>
      </c>
      <c r="B89" s="158" t="str">
        <f>SUBSTITUTE(SUBSTITUTE(BD_TS!D88," ",""),"-","/")</f>
        <v>L4460C/16_TS01</v>
      </c>
      <c r="C89" s="158" t="str">
        <f>BD_TS!E88</f>
        <v>ALLIANZ</v>
      </c>
      <c r="D89" s="159" t="str">
        <f>BD_TS!F88</f>
        <v>"205337741</v>
      </c>
      <c r="E89" s="160">
        <f>BD_TS!B88</f>
        <v>0.5</v>
      </c>
      <c r="F89" s="161">
        <f>BD_TS!C88</f>
        <v>150</v>
      </c>
      <c r="G89" s="187">
        <f>BD_TS!H88</f>
        <v>42767</v>
      </c>
      <c r="H89" s="158">
        <f>IF($A89=0,"",IFERROR(INDEX(BD_Gestão!A:A,MATCH('Banco de Dados'!$B89,BD_Gestão!$B:$B,0)),"erro"))</f>
        <v>4138</v>
      </c>
      <c r="I89" s="162">
        <f>IF($A89=0,"",IFERROR(INDEX(BD_Gestão!E:E,MATCH('Banco de Dados'!$B89,BD_Gestão!$B:$B,0)),"erro"))</f>
        <v>42775.445960648147</v>
      </c>
      <c r="J89" s="186" t="str">
        <f>IF($A89=0,"",IFERROR(INDEX(BD_Gestão!B:B,MATCH('Banco de Dados'!$B89,BD_Gestão!$B:$B,0)),"erro"))</f>
        <v>L4460C/16_TS01</v>
      </c>
      <c r="K89" s="158" t="str">
        <f>IF($A89=0,"",IFERROR(INDEX(BD_Gestão!C:C,MATCH('Banco de Dados'!$B89,BD_Gestão!$B:$B,0)),"erro"))</f>
        <v>Civil</v>
      </c>
      <c r="L89" s="158" t="str">
        <f>IF($A89=0,"",IFERROR(INDEX(BD_Gestão!H:H,MATCH('Banco de Dados'!$B89,BD_Gestão!$B:$B,0)),"erro"))</f>
        <v>ALLIANZ SEGUROS S.A.</v>
      </c>
      <c r="M89" s="161">
        <f>IF($A89=0,"",IFERROR(INDEX(BD_Gestão!F:F,MATCH('Banco de Dados'!$B89,BD_Gestão!$B:$B,0)),"erro"))</f>
        <v>11815</v>
      </c>
      <c r="N89" s="161">
        <f>IF($A89=0,"",IFERROR(INDEX(BD_Gestão!J:J,MATCH('Banco de Dados'!$B89,BD_Gestão!$B:$B,0)),"erro"))</f>
        <v>10497.63</v>
      </c>
      <c r="O89" s="164">
        <f>IF($A89=0,"",IFERROR(INDEX(BD_Gestão!K:K,MATCH('Banco de Dados'!$B89,BD_Gestão!$B:$B,0)),"erro"))</f>
        <v>1</v>
      </c>
      <c r="P89" s="169">
        <f t="shared" si="6"/>
        <v>0.5</v>
      </c>
      <c r="Q89" s="170">
        <f t="shared" si="7"/>
        <v>0</v>
      </c>
      <c r="R89" s="163">
        <f t="shared" si="4"/>
        <v>2</v>
      </c>
      <c r="S89" s="163">
        <f t="shared" si="5"/>
        <v>2017</v>
      </c>
      <c r="T89" s="163">
        <f>INDEX(Controle!O:O,MATCH('Banco de Dados'!A89,Controle!M:M,0))*E89/100</f>
        <v>0.5</v>
      </c>
    </row>
    <row r="90" spans="1:20" hidden="1" x14ac:dyDescent="0.2">
      <c r="A90" s="158" t="str">
        <f>BD_TS!A89</f>
        <v>THIAGO SANTOS</v>
      </c>
      <c r="B90" s="158" t="str">
        <f>SUBSTITUTE(SUBSTITUTE(BD_TS!D89," ",""),"-","/")</f>
        <v>L4460C/16_TS01</v>
      </c>
      <c r="C90" s="158" t="str">
        <f>BD_TS!E89</f>
        <v>ALLIANZ</v>
      </c>
      <c r="D90" s="159" t="str">
        <f>BD_TS!F89</f>
        <v>"205337741</v>
      </c>
      <c r="E90" s="160">
        <f>BD_TS!B89</f>
        <v>3.75</v>
      </c>
      <c r="F90" s="161">
        <f>BD_TS!C89</f>
        <v>1125</v>
      </c>
      <c r="G90" s="187">
        <f>BD_TS!H89</f>
        <v>42767</v>
      </c>
      <c r="H90" s="158">
        <f>IF($A90=0,"",IFERROR(INDEX(BD_Gestão!A:A,MATCH('Banco de Dados'!$B90,BD_Gestão!$B:$B,0)),"erro"))</f>
        <v>4138</v>
      </c>
      <c r="I90" s="162">
        <f>IF($A90=0,"",IFERROR(INDEX(BD_Gestão!E:E,MATCH('Banco de Dados'!$B90,BD_Gestão!$B:$B,0)),"erro"))</f>
        <v>42775.445960648147</v>
      </c>
      <c r="J90" s="186" t="str">
        <f>IF($A90=0,"",IFERROR(INDEX(BD_Gestão!B:B,MATCH('Banco de Dados'!$B90,BD_Gestão!$B:$B,0)),"erro"))</f>
        <v>L4460C/16_TS01</v>
      </c>
      <c r="K90" s="158" t="str">
        <f>IF($A90=0,"",IFERROR(INDEX(BD_Gestão!C:C,MATCH('Banco de Dados'!$B90,BD_Gestão!$B:$B,0)),"erro"))</f>
        <v>Civil</v>
      </c>
      <c r="L90" s="158" t="str">
        <f>IF($A90=0,"",IFERROR(INDEX(BD_Gestão!H:H,MATCH('Banco de Dados'!$B90,BD_Gestão!$B:$B,0)),"erro"))</f>
        <v>ALLIANZ SEGUROS S.A.</v>
      </c>
      <c r="M90" s="161">
        <f>IF($A90=0,"",IFERROR(INDEX(BD_Gestão!F:F,MATCH('Banco de Dados'!$B90,BD_Gestão!$B:$B,0)),"erro"))</f>
        <v>11815</v>
      </c>
      <c r="N90" s="161">
        <f>IF($A90=0,"",IFERROR(INDEX(BD_Gestão!J:J,MATCH('Banco de Dados'!$B90,BD_Gestão!$B:$B,0)),"erro"))</f>
        <v>10497.63</v>
      </c>
      <c r="O90" s="164">
        <f>IF($A90=0,"",IFERROR(INDEX(BD_Gestão!K:K,MATCH('Banco de Dados'!$B90,BD_Gestão!$B:$B,0)),"erro"))</f>
        <v>1</v>
      </c>
      <c r="P90" s="169">
        <f t="shared" si="6"/>
        <v>3.75</v>
      </c>
      <c r="Q90" s="170">
        <f t="shared" si="7"/>
        <v>0</v>
      </c>
      <c r="R90" s="163">
        <f t="shared" si="4"/>
        <v>2</v>
      </c>
      <c r="S90" s="163">
        <f t="shared" si="5"/>
        <v>2017</v>
      </c>
      <c r="T90" s="163">
        <f>INDEX(Controle!O:O,MATCH('Banco de Dados'!A90,Controle!M:M,0))*E90/100</f>
        <v>3.75</v>
      </c>
    </row>
    <row r="91" spans="1:20" hidden="1" x14ac:dyDescent="0.2">
      <c r="A91" s="158" t="str">
        <f>BD_TS!A90</f>
        <v>BRUNO MATOS</v>
      </c>
      <c r="B91" s="158" t="str">
        <f>SUBSTITUTE(SUBSTITUTE(BD_TS!D90," ",""),"-","/")</f>
        <v>L4692C/17_TS01</v>
      </c>
      <c r="C91" s="158" t="str">
        <f>BD_TS!E90</f>
        <v>CAIXA SEGURADORA</v>
      </c>
      <c r="D91" s="159" t="str">
        <f>BD_TS!F90</f>
        <v>106500145845</v>
      </c>
      <c r="E91" s="160">
        <f>BD_TS!B90</f>
        <v>2.1666666666666679</v>
      </c>
      <c r="F91" s="161">
        <f>BD_TS!C90</f>
        <v>650</v>
      </c>
      <c r="G91" s="187">
        <f>BD_TS!H90</f>
        <v>42767</v>
      </c>
      <c r="H91" s="158">
        <f>IF($A91=0,"",IFERROR(INDEX(BD_Gestão!A:A,MATCH('Banco de Dados'!$B91,BD_Gestão!$B:$B,0)),"erro"))</f>
        <v>4139</v>
      </c>
      <c r="I91" s="162">
        <f>IF($A91=0,"",IFERROR(INDEX(BD_Gestão!E:E,MATCH('Banco de Dados'!$B91,BD_Gestão!$B:$B,0)),"erro"))</f>
        <v>42775.449652777781</v>
      </c>
      <c r="J91" s="186" t="str">
        <f>IF($A91=0,"",IFERROR(INDEX(BD_Gestão!B:B,MATCH('Banco de Dados'!$B91,BD_Gestão!$B:$B,0)),"erro"))</f>
        <v>L4692C/17_TS01</v>
      </c>
      <c r="K91" s="158" t="str">
        <f>IF($A91=0,"",IFERROR(INDEX(BD_Gestão!C:C,MATCH('Banco de Dados'!$B91,BD_Gestão!$B:$B,0)),"erro"))</f>
        <v>Civil</v>
      </c>
      <c r="L91" s="158" t="str">
        <f>IF($A91=0,"",IFERROR(INDEX(BD_Gestão!H:H,MATCH('Banco de Dados'!$B91,BD_Gestão!$B:$B,0)),"erro"))</f>
        <v>CAIXA SEGURADORA</v>
      </c>
      <c r="M91" s="161">
        <f>IF($A91=0,"",IFERROR(INDEX(BD_Gestão!F:F,MATCH('Banco de Dados'!$B91,BD_Gestão!$B:$B,0)),"erro"))</f>
        <v>13055</v>
      </c>
      <c r="N91" s="161">
        <f>IF($A91=0,"",IFERROR(INDEX(BD_Gestão!J:J,MATCH('Banco de Dados'!$B91,BD_Gestão!$B:$B,0)),"erro"))</f>
        <v>0</v>
      </c>
      <c r="O91" s="164">
        <f>IF($A91=0,"",IFERROR(INDEX(BD_Gestão!K:K,MATCH('Banco de Dados'!$B91,BD_Gestão!$B:$B,0)),"erro"))</f>
        <v>0</v>
      </c>
      <c r="P91" s="169">
        <f t="shared" si="6"/>
        <v>0</v>
      </c>
      <c r="Q91" s="170">
        <f t="shared" si="7"/>
        <v>2.1666666666666679</v>
      </c>
      <c r="R91" s="163">
        <f t="shared" si="4"/>
        <v>2</v>
      </c>
      <c r="S91" s="163">
        <f t="shared" si="5"/>
        <v>2017</v>
      </c>
      <c r="T91" s="163">
        <f>INDEX(Controle!O:O,MATCH('Banco de Dados'!A91,Controle!M:M,0))*E91/100</f>
        <v>2.1666666666666679</v>
      </c>
    </row>
    <row r="92" spans="1:20" hidden="1" x14ac:dyDescent="0.2">
      <c r="A92" s="158" t="str">
        <f>BD_TS!A91</f>
        <v>EDUARDO ARANA</v>
      </c>
      <c r="B92" s="158" t="str">
        <f>SUBSTITUTE(SUBSTITUTE(BD_TS!D91," ",""),"-","/")</f>
        <v>L4692C/17_TS01</v>
      </c>
      <c r="C92" s="158" t="str">
        <f>BD_TS!E91</f>
        <v>CAIXA SEGURADORA</v>
      </c>
      <c r="D92" s="159" t="str">
        <f>BD_TS!F91</f>
        <v>106500145845</v>
      </c>
      <c r="E92" s="160">
        <f>BD_TS!B91</f>
        <v>1.4999999999999982</v>
      </c>
      <c r="F92" s="161">
        <f>BD_TS!C91</f>
        <v>450</v>
      </c>
      <c r="G92" s="187">
        <f>BD_TS!H91</f>
        <v>42767</v>
      </c>
      <c r="H92" s="158">
        <f>IF($A92=0,"",IFERROR(INDEX(BD_Gestão!A:A,MATCH('Banco de Dados'!$B92,BD_Gestão!$B:$B,0)),"erro"))</f>
        <v>4139</v>
      </c>
      <c r="I92" s="162">
        <f>IF($A92=0,"",IFERROR(INDEX(BD_Gestão!E:E,MATCH('Banco de Dados'!$B92,BD_Gestão!$B:$B,0)),"erro"))</f>
        <v>42775.449652777781</v>
      </c>
      <c r="J92" s="186" t="str">
        <f>IF($A92=0,"",IFERROR(INDEX(BD_Gestão!B:B,MATCH('Banco de Dados'!$B92,BD_Gestão!$B:$B,0)),"erro"))</f>
        <v>L4692C/17_TS01</v>
      </c>
      <c r="K92" s="158" t="str">
        <f>IF($A92=0,"",IFERROR(INDEX(BD_Gestão!C:C,MATCH('Banco de Dados'!$B92,BD_Gestão!$B:$B,0)),"erro"))</f>
        <v>Civil</v>
      </c>
      <c r="L92" s="158" t="str">
        <f>IF($A92=0,"",IFERROR(INDEX(BD_Gestão!H:H,MATCH('Banco de Dados'!$B92,BD_Gestão!$B:$B,0)),"erro"))</f>
        <v>CAIXA SEGURADORA</v>
      </c>
      <c r="M92" s="161">
        <f>IF($A92=0,"",IFERROR(INDEX(BD_Gestão!F:F,MATCH('Banco de Dados'!$B92,BD_Gestão!$B:$B,0)),"erro"))</f>
        <v>13055</v>
      </c>
      <c r="N92" s="161">
        <f>IF($A92=0,"",IFERROR(INDEX(BD_Gestão!J:J,MATCH('Banco de Dados'!$B92,BD_Gestão!$B:$B,0)),"erro"))</f>
        <v>0</v>
      </c>
      <c r="O92" s="164">
        <f>IF($A92=0,"",IFERROR(INDEX(BD_Gestão!K:K,MATCH('Banco de Dados'!$B92,BD_Gestão!$B:$B,0)),"erro"))</f>
        <v>0</v>
      </c>
      <c r="P92" s="169">
        <f t="shared" si="6"/>
        <v>0</v>
      </c>
      <c r="Q92" s="170">
        <f t="shared" si="7"/>
        <v>1.4999999999999982</v>
      </c>
      <c r="R92" s="163">
        <f t="shared" si="4"/>
        <v>2</v>
      </c>
      <c r="S92" s="163">
        <f t="shared" si="5"/>
        <v>2017</v>
      </c>
      <c r="T92" s="163">
        <f>INDEX(Controle!O:O,MATCH('Banco de Dados'!A92,Controle!M:M,0))*E92/100</f>
        <v>1.4999999999999982</v>
      </c>
    </row>
    <row r="93" spans="1:20" hidden="1" x14ac:dyDescent="0.2">
      <c r="A93" s="158" t="str">
        <f>BD_TS!A92</f>
        <v>OSCAR AVILES</v>
      </c>
      <c r="B93" s="158" t="str">
        <f>SUBSTITUTE(SUBSTITUTE(BD_TS!D92," ",""),"-","/")</f>
        <v>L4692C/17_TS01</v>
      </c>
      <c r="C93" s="158" t="str">
        <f>BD_TS!E92</f>
        <v>CAIXA SEGURADORA</v>
      </c>
      <c r="D93" s="159" t="str">
        <f>BD_TS!F92</f>
        <v>106500145845</v>
      </c>
      <c r="E93" s="160">
        <f>BD_TS!B92</f>
        <v>8.25</v>
      </c>
      <c r="F93" s="161">
        <f>BD_TS!C92</f>
        <v>2475</v>
      </c>
      <c r="G93" s="187">
        <f>BD_TS!H92</f>
        <v>42767</v>
      </c>
      <c r="H93" s="158">
        <f>IF($A93=0,"",IFERROR(INDEX(BD_Gestão!A:A,MATCH('Banco de Dados'!$B93,BD_Gestão!$B:$B,0)),"erro"))</f>
        <v>4139</v>
      </c>
      <c r="I93" s="162">
        <f>IF($A93=0,"",IFERROR(INDEX(BD_Gestão!E:E,MATCH('Banco de Dados'!$B93,BD_Gestão!$B:$B,0)),"erro"))</f>
        <v>42775.449652777781</v>
      </c>
      <c r="J93" s="186" t="str">
        <f>IF($A93=0,"",IFERROR(INDEX(BD_Gestão!B:B,MATCH('Banco de Dados'!$B93,BD_Gestão!$B:$B,0)),"erro"))</f>
        <v>L4692C/17_TS01</v>
      </c>
      <c r="K93" s="158" t="str">
        <f>IF($A93=0,"",IFERROR(INDEX(BD_Gestão!C:C,MATCH('Banco de Dados'!$B93,BD_Gestão!$B:$B,0)),"erro"))</f>
        <v>Civil</v>
      </c>
      <c r="L93" s="158" t="str">
        <f>IF($A93=0,"",IFERROR(INDEX(BD_Gestão!H:H,MATCH('Banco de Dados'!$B93,BD_Gestão!$B:$B,0)),"erro"))</f>
        <v>CAIXA SEGURADORA</v>
      </c>
      <c r="M93" s="161">
        <f>IF($A93=0,"",IFERROR(INDEX(BD_Gestão!F:F,MATCH('Banco de Dados'!$B93,BD_Gestão!$B:$B,0)),"erro"))</f>
        <v>13055</v>
      </c>
      <c r="N93" s="161">
        <f>IF($A93=0,"",IFERROR(INDEX(BD_Gestão!J:J,MATCH('Banco de Dados'!$B93,BD_Gestão!$B:$B,0)),"erro"))</f>
        <v>0</v>
      </c>
      <c r="O93" s="164">
        <f>IF($A93=0,"",IFERROR(INDEX(BD_Gestão!K:K,MATCH('Banco de Dados'!$B93,BD_Gestão!$B:$B,0)),"erro"))</f>
        <v>0</v>
      </c>
      <c r="P93" s="169">
        <f t="shared" si="6"/>
        <v>0</v>
      </c>
      <c r="Q93" s="170">
        <f t="shared" si="7"/>
        <v>8.25</v>
      </c>
      <c r="R93" s="163">
        <f t="shared" si="4"/>
        <v>2</v>
      </c>
      <c r="S93" s="163">
        <f t="shared" si="5"/>
        <v>2017</v>
      </c>
      <c r="T93" s="163">
        <f>INDEX(Controle!O:O,MATCH('Banco de Dados'!A93,Controle!M:M,0))*E93/100</f>
        <v>8.25</v>
      </c>
    </row>
    <row r="94" spans="1:20" hidden="1" x14ac:dyDescent="0.2">
      <c r="A94" s="158" t="str">
        <f>BD_TS!A93</f>
        <v>RAPHAEL DA MATA</v>
      </c>
      <c r="B94" s="158" t="str">
        <f>SUBSTITUTE(SUBSTITUTE(BD_TS!D93," ",""),"-","/")</f>
        <v>L4692C/17_TS01</v>
      </c>
      <c r="C94" s="158" t="str">
        <f>BD_TS!E93</f>
        <v>CAIXA SEGURADORA</v>
      </c>
      <c r="D94" s="159" t="str">
        <f>BD_TS!F93</f>
        <v>106500145845</v>
      </c>
      <c r="E94" s="160">
        <f>BD_TS!B93</f>
        <v>31.600000000000012</v>
      </c>
      <c r="F94" s="161">
        <f>BD_TS!C93</f>
        <v>9480</v>
      </c>
      <c r="G94" s="187">
        <f>BD_TS!H93</f>
        <v>42767</v>
      </c>
      <c r="H94" s="158">
        <f>IF($A94=0,"",IFERROR(INDEX(BD_Gestão!A:A,MATCH('Banco de Dados'!$B94,BD_Gestão!$B:$B,0)),"erro"))</f>
        <v>4139</v>
      </c>
      <c r="I94" s="162">
        <f>IF($A94=0,"",IFERROR(INDEX(BD_Gestão!E:E,MATCH('Banco de Dados'!$B94,BD_Gestão!$B:$B,0)),"erro"))</f>
        <v>42775.449652777781</v>
      </c>
      <c r="J94" s="186" t="str">
        <f>IF($A94=0,"",IFERROR(INDEX(BD_Gestão!B:B,MATCH('Banco de Dados'!$B94,BD_Gestão!$B:$B,0)),"erro"))</f>
        <v>L4692C/17_TS01</v>
      </c>
      <c r="K94" s="158" t="str">
        <f>IF($A94=0,"",IFERROR(INDEX(BD_Gestão!C:C,MATCH('Banco de Dados'!$B94,BD_Gestão!$B:$B,0)),"erro"))</f>
        <v>Civil</v>
      </c>
      <c r="L94" s="158" t="str">
        <f>IF($A94=0,"",IFERROR(INDEX(BD_Gestão!H:H,MATCH('Banco de Dados'!$B94,BD_Gestão!$B:$B,0)),"erro"))</f>
        <v>CAIXA SEGURADORA</v>
      </c>
      <c r="M94" s="161">
        <f>IF($A94=0,"",IFERROR(INDEX(BD_Gestão!F:F,MATCH('Banco de Dados'!$B94,BD_Gestão!$B:$B,0)),"erro"))</f>
        <v>13055</v>
      </c>
      <c r="N94" s="161">
        <f>IF($A94=0,"",IFERROR(INDEX(BD_Gestão!J:J,MATCH('Banco de Dados'!$B94,BD_Gestão!$B:$B,0)),"erro"))</f>
        <v>0</v>
      </c>
      <c r="O94" s="164">
        <f>IF($A94=0,"",IFERROR(INDEX(BD_Gestão!K:K,MATCH('Banco de Dados'!$B94,BD_Gestão!$B:$B,0)),"erro"))</f>
        <v>0</v>
      </c>
      <c r="P94" s="169">
        <f t="shared" si="6"/>
        <v>0</v>
      </c>
      <c r="Q94" s="170">
        <f t="shared" si="7"/>
        <v>31.600000000000012</v>
      </c>
      <c r="R94" s="163">
        <f t="shared" si="4"/>
        <v>2</v>
      </c>
      <c r="S94" s="163">
        <f t="shared" si="5"/>
        <v>2017</v>
      </c>
      <c r="T94" s="163">
        <f>INDEX(Controle!O:O,MATCH('Banco de Dados'!A94,Controle!M:M,0))*E94/100</f>
        <v>31.600000000000012</v>
      </c>
    </row>
    <row r="95" spans="1:20" hidden="1" x14ac:dyDescent="0.2">
      <c r="A95" s="158">
        <f>BD_TS!A94</f>
        <v>2016</v>
      </c>
      <c r="B95" s="158" t="str">
        <f>SUBSTITUTE(SUBSTITUTE(BD_TS!D94," ",""),"-","/")</f>
        <v>L4361C/16_TS01</v>
      </c>
      <c r="C95" s="158" t="str">
        <f>BD_TS!E94</f>
        <v>AXA</v>
      </c>
      <c r="D95" s="159" t="str">
        <f>BD_TS!F94</f>
        <v>1615510248</v>
      </c>
      <c r="E95" s="160">
        <f>BD_TS!B94</f>
        <v>50.5</v>
      </c>
      <c r="F95" s="161">
        <f>BD_TS!C94</f>
        <v>15150</v>
      </c>
      <c r="G95" s="187">
        <f>BD_TS!H94</f>
        <v>42767</v>
      </c>
      <c r="H95" s="158">
        <f>IF($A95=0,"",IFERROR(INDEX(BD_Gestão!A:A,MATCH('Banco de Dados'!$B95,BD_Gestão!$B:$B,0)),"erro"))</f>
        <v>4150</v>
      </c>
      <c r="I95" s="162">
        <f>IF($A95=0,"",IFERROR(INDEX(BD_Gestão!E:E,MATCH('Banco de Dados'!$B95,BD_Gestão!$B:$B,0)),"erro"))</f>
        <v>42783.486886574072</v>
      </c>
      <c r="J95" s="186" t="str">
        <f>IF($A95=0,"",IFERROR(INDEX(BD_Gestão!B:B,MATCH('Banco de Dados'!$B95,BD_Gestão!$B:$B,0)),"erro"))</f>
        <v>L4361C/16_TS01</v>
      </c>
      <c r="K95" s="158" t="str">
        <f>IF($A95=0,"",IFERROR(INDEX(BD_Gestão!C:C,MATCH('Banco de Dados'!$B95,BD_Gestão!$B:$B,0)),"erro"))</f>
        <v>Civil</v>
      </c>
      <c r="L95" s="158" t="str">
        <f>IF($A95=0,"",IFERROR(INDEX(BD_Gestão!H:H,MATCH('Banco de Dados'!$B95,BD_Gestão!$B:$B,0)),"erro"))</f>
        <v>SUL AMERICA COMPANHIA DE SEGUROS GERAIS</v>
      </c>
      <c r="M95" s="161">
        <f>IF($A95=0,"",IFERROR(INDEX(BD_Gestão!F:F,MATCH('Banco de Dados'!$B95,BD_Gestão!$B:$B,0)),"erro"))</f>
        <v>21045</v>
      </c>
      <c r="N95" s="161">
        <f>IF($A95=0,"",IFERROR(INDEX(BD_Gestão!J:J,MATCH('Banco de Dados'!$B95,BD_Gestão!$B:$B,0)),"erro"))</f>
        <v>0</v>
      </c>
      <c r="O95" s="164">
        <f>IF($A95=0,"",IFERROR(INDEX(BD_Gestão!K:K,MATCH('Banco de Dados'!$B95,BD_Gestão!$B:$B,0)),"erro"))</f>
        <v>0</v>
      </c>
      <c r="P95" s="169">
        <f t="shared" si="6"/>
        <v>0</v>
      </c>
      <c r="Q95" s="170">
        <f t="shared" si="7"/>
        <v>50.5</v>
      </c>
      <c r="R95" s="163">
        <f t="shared" si="4"/>
        <v>2</v>
      </c>
      <c r="S95" s="163">
        <f t="shared" si="5"/>
        <v>2017</v>
      </c>
      <c r="T95" s="163">
        <f>INDEX(Controle!O:O,MATCH('Banco de Dados'!A95,Controle!M:M,0))*E95/100</f>
        <v>0</v>
      </c>
    </row>
    <row r="96" spans="1:20" hidden="1" x14ac:dyDescent="0.2">
      <c r="A96" s="158" t="str">
        <f>BD_TS!A95</f>
        <v>EDUARDO ARANA</v>
      </c>
      <c r="B96" s="158" t="str">
        <f>SUBSTITUTE(SUBSTITUTE(BD_TS!D95," ",""),"-","/")</f>
        <v>L4361C/16_TS01</v>
      </c>
      <c r="C96" s="158" t="str">
        <f>BD_TS!E95</f>
        <v>AXA</v>
      </c>
      <c r="D96" s="159" t="str">
        <f>BD_TS!F95</f>
        <v>1615510248</v>
      </c>
      <c r="E96" s="160">
        <f>BD_TS!B95</f>
        <v>0.5</v>
      </c>
      <c r="F96" s="161">
        <f>BD_TS!C95</f>
        <v>150</v>
      </c>
      <c r="G96" s="187">
        <f>BD_TS!H95</f>
        <v>42767</v>
      </c>
      <c r="H96" s="158">
        <f>IF($A96=0,"",IFERROR(INDEX(BD_Gestão!A:A,MATCH('Banco de Dados'!$B96,BD_Gestão!$B:$B,0)),"erro"))</f>
        <v>4150</v>
      </c>
      <c r="I96" s="162">
        <f>IF($A96=0,"",IFERROR(INDEX(BD_Gestão!E:E,MATCH('Banco de Dados'!$B96,BD_Gestão!$B:$B,0)),"erro"))</f>
        <v>42783.486886574072</v>
      </c>
      <c r="J96" s="186" t="str">
        <f>IF($A96=0,"",IFERROR(INDEX(BD_Gestão!B:B,MATCH('Banco de Dados'!$B96,BD_Gestão!$B:$B,0)),"erro"))</f>
        <v>L4361C/16_TS01</v>
      </c>
      <c r="K96" s="158" t="str">
        <f>IF($A96=0,"",IFERROR(INDEX(BD_Gestão!C:C,MATCH('Banco de Dados'!$B96,BD_Gestão!$B:$B,0)),"erro"))</f>
        <v>Civil</v>
      </c>
      <c r="L96" s="158" t="str">
        <f>IF($A96=0,"",IFERROR(INDEX(BD_Gestão!H:H,MATCH('Banco de Dados'!$B96,BD_Gestão!$B:$B,0)),"erro"))</f>
        <v>SUL AMERICA COMPANHIA DE SEGUROS GERAIS</v>
      </c>
      <c r="M96" s="161">
        <f>IF($A96=0,"",IFERROR(INDEX(BD_Gestão!F:F,MATCH('Banco de Dados'!$B96,BD_Gestão!$B:$B,0)),"erro"))</f>
        <v>21045</v>
      </c>
      <c r="N96" s="161">
        <f>IF($A96=0,"",IFERROR(INDEX(BD_Gestão!J:J,MATCH('Banco de Dados'!$B96,BD_Gestão!$B:$B,0)),"erro"))</f>
        <v>0</v>
      </c>
      <c r="O96" s="164">
        <f>IF($A96=0,"",IFERROR(INDEX(BD_Gestão!K:K,MATCH('Banco de Dados'!$B96,BD_Gestão!$B:$B,0)),"erro"))</f>
        <v>0</v>
      </c>
      <c r="P96" s="169">
        <f t="shared" si="6"/>
        <v>0</v>
      </c>
      <c r="Q96" s="170">
        <f t="shared" si="7"/>
        <v>0.5</v>
      </c>
      <c r="R96" s="163">
        <f t="shared" si="4"/>
        <v>2</v>
      </c>
      <c r="S96" s="163">
        <f t="shared" si="5"/>
        <v>2017</v>
      </c>
      <c r="T96" s="163">
        <f>INDEX(Controle!O:O,MATCH('Banco de Dados'!A96,Controle!M:M,0))*E96/100</f>
        <v>0.5</v>
      </c>
    </row>
    <row r="97" spans="1:20" hidden="1" x14ac:dyDescent="0.2">
      <c r="A97" s="158" t="str">
        <f>BD_TS!A96</f>
        <v>JEAN MORAES</v>
      </c>
      <c r="B97" s="158" t="str">
        <f>SUBSTITUTE(SUBSTITUTE(BD_TS!D96," ",""),"-","/")</f>
        <v>L4361C/16_TS01</v>
      </c>
      <c r="C97" s="158" t="str">
        <f>BD_TS!E96</f>
        <v>AXA</v>
      </c>
      <c r="D97" s="159" t="str">
        <f>BD_TS!F96</f>
        <v>1615510248</v>
      </c>
      <c r="E97" s="160">
        <f>BD_TS!B96</f>
        <v>19.149999999999999</v>
      </c>
      <c r="F97" s="161">
        <f>BD_TS!C96</f>
        <v>5745</v>
      </c>
      <c r="G97" s="187">
        <f>BD_TS!H96</f>
        <v>42767</v>
      </c>
      <c r="H97" s="158">
        <f>IF($A97=0,"",IFERROR(INDEX(BD_Gestão!A:A,MATCH('Banco de Dados'!$B97,BD_Gestão!$B:$B,0)),"erro"))</f>
        <v>4150</v>
      </c>
      <c r="I97" s="162">
        <f>IF($A97=0,"",IFERROR(INDEX(BD_Gestão!E:E,MATCH('Banco de Dados'!$B97,BD_Gestão!$B:$B,0)),"erro"))</f>
        <v>42783.486886574072</v>
      </c>
      <c r="J97" s="186" t="str">
        <f>IF($A97=0,"",IFERROR(INDEX(BD_Gestão!B:B,MATCH('Banco de Dados'!$B97,BD_Gestão!$B:$B,0)),"erro"))</f>
        <v>L4361C/16_TS01</v>
      </c>
      <c r="K97" s="158" t="str">
        <f>IF($A97=0,"",IFERROR(INDEX(BD_Gestão!C:C,MATCH('Banco de Dados'!$B97,BD_Gestão!$B:$B,0)),"erro"))</f>
        <v>Civil</v>
      </c>
      <c r="L97" s="158" t="str">
        <f>IF($A97=0,"",IFERROR(INDEX(BD_Gestão!H:H,MATCH('Banco de Dados'!$B97,BD_Gestão!$B:$B,0)),"erro"))</f>
        <v>SUL AMERICA COMPANHIA DE SEGUROS GERAIS</v>
      </c>
      <c r="M97" s="161">
        <f>IF($A97=0,"",IFERROR(INDEX(BD_Gestão!F:F,MATCH('Banco de Dados'!$B97,BD_Gestão!$B:$B,0)),"erro"))</f>
        <v>21045</v>
      </c>
      <c r="N97" s="161">
        <f>IF($A97=0,"",IFERROR(INDEX(BD_Gestão!J:J,MATCH('Banco de Dados'!$B97,BD_Gestão!$B:$B,0)),"erro"))</f>
        <v>0</v>
      </c>
      <c r="O97" s="164">
        <f>IF($A97=0,"",IFERROR(INDEX(BD_Gestão!K:K,MATCH('Banco de Dados'!$B97,BD_Gestão!$B:$B,0)),"erro"))</f>
        <v>0</v>
      </c>
      <c r="P97" s="169">
        <f t="shared" si="6"/>
        <v>0</v>
      </c>
      <c r="Q97" s="170">
        <f t="shared" si="7"/>
        <v>19.149999999999999</v>
      </c>
      <c r="R97" s="163">
        <f t="shared" si="4"/>
        <v>2</v>
      </c>
      <c r="S97" s="163">
        <f t="shared" si="5"/>
        <v>2017</v>
      </c>
      <c r="T97" s="163">
        <f>INDEX(Controle!O:O,MATCH('Banco de Dados'!A97,Controle!M:M,0))*E97/100</f>
        <v>19.149999999999999</v>
      </c>
    </row>
    <row r="98" spans="1:20" hidden="1" x14ac:dyDescent="0.2">
      <c r="A98" s="158" t="str">
        <f>BD_TS!A97</f>
        <v>EDUARDO ARANA</v>
      </c>
      <c r="B98" s="158" t="str">
        <f>SUBSTITUTE(SUBSTITUTE(BD_TS!D97," ",""),"-","/")</f>
        <v>L4056C/15_TS02</v>
      </c>
      <c r="C98" s="158" t="str">
        <f>BD_TS!E97</f>
        <v>ZURICH</v>
      </c>
      <c r="D98" s="159" t="str">
        <f>BD_TS!F97</f>
        <v>0005121-90.1998.8.26.0224</v>
      </c>
      <c r="E98" s="160">
        <f>BD_TS!B97</f>
        <v>9.8000000000000007</v>
      </c>
      <c r="F98" s="161">
        <f>BD_TS!C97</f>
        <v>2940</v>
      </c>
      <c r="G98" s="187">
        <f>BD_TS!H97</f>
        <v>42767</v>
      </c>
      <c r="H98" s="158" t="str">
        <f>IF($A98=0,"",IFERROR(INDEX(BD_Gestão!A:A,MATCH('Banco de Dados'!$B98,BD_Gestão!$B:$B,0)),"erro"))</f>
        <v>erro</v>
      </c>
      <c r="I98" s="162" t="str">
        <f>IF($A98=0,"",IFERROR(INDEX(BD_Gestão!E:E,MATCH('Banco de Dados'!$B98,BD_Gestão!$B:$B,0)),"erro"))</f>
        <v>erro</v>
      </c>
      <c r="J98" s="186" t="str">
        <f>IF($A98=0,"",IFERROR(INDEX(BD_Gestão!B:B,MATCH('Banco de Dados'!$B98,BD_Gestão!$B:$B,0)),"erro"))</f>
        <v>erro</v>
      </c>
      <c r="K98" s="158" t="str">
        <f>IF($A98=0,"",IFERROR(INDEX(BD_Gestão!C:C,MATCH('Banco de Dados'!$B98,BD_Gestão!$B:$B,0)),"erro"))</f>
        <v>erro</v>
      </c>
      <c r="L98" s="158" t="str">
        <f>IF($A98=0,"",IFERROR(INDEX(BD_Gestão!H:H,MATCH('Banco de Dados'!$B98,BD_Gestão!$B:$B,0)),"erro"))</f>
        <v>erro</v>
      </c>
      <c r="M98" s="161" t="str">
        <f>IF($A98=0,"",IFERROR(INDEX(BD_Gestão!F:F,MATCH('Banco de Dados'!$B98,BD_Gestão!$B:$B,0)),"erro"))</f>
        <v>erro</v>
      </c>
      <c r="N98" s="161" t="str">
        <f>IF($A98=0,"",IFERROR(INDEX(BD_Gestão!J:J,MATCH('Banco de Dados'!$B98,BD_Gestão!$B:$B,0)),"erro"))</f>
        <v>erro</v>
      </c>
      <c r="O98" s="164" t="str">
        <f>IF($A98=0,"",IFERROR(INDEX(BD_Gestão!K:K,MATCH('Banco de Dados'!$B98,BD_Gestão!$B:$B,0)),"erro"))</f>
        <v>erro</v>
      </c>
      <c r="P98" s="169" t="str">
        <f t="shared" si="6"/>
        <v/>
      </c>
      <c r="Q98" s="170" t="str">
        <f t="shared" si="7"/>
        <v/>
      </c>
      <c r="R98" s="163" t="e">
        <f t="shared" si="4"/>
        <v>#VALUE!</v>
      </c>
      <c r="S98" s="163" t="e">
        <f t="shared" si="5"/>
        <v>#VALUE!</v>
      </c>
      <c r="T98" s="163">
        <f>INDEX(Controle!O:O,MATCH('Banco de Dados'!A98,Controle!M:M,0))*E98/100</f>
        <v>9.8000000000000007</v>
      </c>
    </row>
    <row r="99" spans="1:20" hidden="1" x14ac:dyDescent="0.2">
      <c r="A99" s="158">
        <f>BD_TS!A98</f>
        <v>2016</v>
      </c>
      <c r="B99" s="158" t="str">
        <f>SUBSTITUTE(SUBSTITUTE(BD_TS!D98," ",""),"-","/")</f>
        <v>L4579C/16_TS01</v>
      </c>
      <c r="C99" s="158" t="str">
        <f>BD_TS!E98</f>
        <v>ALLIANZ</v>
      </c>
      <c r="D99" s="159" t="str">
        <f>BD_TS!F98</f>
        <v>209087093</v>
      </c>
      <c r="E99" s="160">
        <f>BD_TS!B98</f>
        <v>100.56666666666666</v>
      </c>
      <c r="F99" s="161">
        <f>BD_TS!C98</f>
        <v>30170</v>
      </c>
      <c r="G99" s="187">
        <f>BD_TS!H98</f>
        <v>42767</v>
      </c>
      <c r="H99" s="158">
        <f>IF($A99=0,"",IFERROR(INDEX(BD_Gestão!A:A,MATCH('Banco de Dados'!$B99,BD_Gestão!$B:$B,0)),"erro"))</f>
        <v>4132</v>
      </c>
      <c r="I99" s="162">
        <f>IF($A99=0,"",IFERROR(INDEX(BD_Gestão!E:E,MATCH('Banco de Dados'!$B99,BD_Gestão!$B:$B,0)),"erro"))</f>
        <v>42769.594039351854</v>
      </c>
      <c r="J99" s="186" t="str">
        <f>IF($A99=0,"",IFERROR(INDEX(BD_Gestão!B:B,MATCH('Banco de Dados'!$B99,BD_Gestão!$B:$B,0)),"erro"))</f>
        <v>L4579C/16_TS01</v>
      </c>
      <c r="K99" s="158" t="str">
        <f>IF($A99=0,"",IFERROR(INDEX(BD_Gestão!C:C,MATCH('Banco de Dados'!$B99,BD_Gestão!$B:$B,0)),"erro"))</f>
        <v>Civil</v>
      </c>
      <c r="L99" s="158" t="str">
        <f>IF($A99=0,"",IFERROR(INDEX(BD_Gestão!H:H,MATCH('Banco de Dados'!$B99,BD_Gestão!$B:$B,0)),"erro"))</f>
        <v>ALLIANZ SEGUROS S.A.</v>
      </c>
      <c r="M99" s="161">
        <f>IF($A99=0,"",IFERROR(INDEX(BD_Gestão!F:F,MATCH('Banco de Dados'!$B99,BD_Gestão!$B:$B,0)),"erro"))</f>
        <v>33035</v>
      </c>
      <c r="N99" s="161">
        <f>IF($A99=0,"",IFERROR(INDEX(BD_Gestão!J:J,MATCH('Banco de Dados'!$B99,BD_Gestão!$B:$B,0)),"erro"))</f>
        <v>29351.61</v>
      </c>
      <c r="O99" s="164">
        <f>IF($A99=0,"",IFERROR(INDEX(BD_Gestão!K:K,MATCH('Banco de Dados'!$B99,BD_Gestão!$B:$B,0)),"erro"))</f>
        <v>1</v>
      </c>
      <c r="P99" s="169">
        <f t="shared" si="6"/>
        <v>100.56666666666666</v>
      </c>
      <c r="Q99" s="170">
        <f t="shared" si="7"/>
        <v>0</v>
      </c>
      <c r="R99" s="163">
        <f t="shared" si="4"/>
        <v>2</v>
      </c>
      <c r="S99" s="163">
        <f t="shared" si="5"/>
        <v>2017</v>
      </c>
      <c r="T99" s="163">
        <f>INDEX(Controle!O:O,MATCH('Banco de Dados'!A99,Controle!M:M,0))*E99/100</f>
        <v>0</v>
      </c>
    </row>
    <row r="100" spans="1:20" hidden="1" x14ac:dyDescent="0.2">
      <c r="A100" s="158" t="str">
        <f>BD_TS!A99</f>
        <v>ALLAN VALÉRIO</v>
      </c>
      <c r="B100" s="158" t="str">
        <f>SUBSTITUTE(SUBSTITUTE(BD_TS!D99," ",""),"-","/")</f>
        <v>L4579C/16_TS01</v>
      </c>
      <c r="C100" s="158" t="str">
        <f>BD_TS!E99</f>
        <v>ALLIANZ</v>
      </c>
      <c r="D100" s="159" t="str">
        <f>BD_TS!F99</f>
        <v>209087093</v>
      </c>
      <c r="E100" s="160">
        <f>BD_TS!B99</f>
        <v>9.5500000000000007</v>
      </c>
      <c r="F100" s="161">
        <f>BD_TS!C99</f>
        <v>2865</v>
      </c>
      <c r="G100" s="187">
        <f>BD_TS!H99</f>
        <v>42767</v>
      </c>
      <c r="H100" s="158">
        <f>IF($A100=0,"",IFERROR(INDEX(BD_Gestão!A:A,MATCH('Banco de Dados'!$B100,BD_Gestão!$B:$B,0)),"erro"))</f>
        <v>4132</v>
      </c>
      <c r="I100" s="162">
        <f>IF($A100=0,"",IFERROR(INDEX(BD_Gestão!E:E,MATCH('Banco de Dados'!$B100,BD_Gestão!$B:$B,0)),"erro"))</f>
        <v>42769.594039351854</v>
      </c>
      <c r="J100" s="186" t="str">
        <f>IF($A100=0,"",IFERROR(INDEX(BD_Gestão!B:B,MATCH('Banco de Dados'!$B100,BD_Gestão!$B:$B,0)),"erro"))</f>
        <v>L4579C/16_TS01</v>
      </c>
      <c r="K100" s="158" t="str">
        <f>IF($A100=0,"",IFERROR(INDEX(BD_Gestão!C:C,MATCH('Banco de Dados'!$B100,BD_Gestão!$B:$B,0)),"erro"))</f>
        <v>Civil</v>
      </c>
      <c r="L100" s="158" t="str">
        <f>IF($A100=0,"",IFERROR(INDEX(BD_Gestão!H:H,MATCH('Banco de Dados'!$B100,BD_Gestão!$B:$B,0)),"erro"))</f>
        <v>ALLIANZ SEGUROS S.A.</v>
      </c>
      <c r="M100" s="161">
        <f>IF($A100=0,"",IFERROR(INDEX(BD_Gestão!F:F,MATCH('Banco de Dados'!$B100,BD_Gestão!$B:$B,0)),"erro"))</f>
        <v>33035</v>
      </c>
      <c r="N100" s="161">
        <f>IF($A100=0,"",IFERROR(INDEX(BD_Gestão!J:J,MATCH('Banco de Dados'!$B100,BD_Gestão!$B:$B,0)),"erro"))</f>
        <v>29351.61</v>
      </c>
      <c r="O100" s="164">
        <f>IF($A100=0,"",IFERROR(INDEX(BD_Gestão!K:K,MATCH('Banco de Dados'!$B100,BD_Gestão!$B:$B,0)),"erro"))</f>
        <v>1</v>
      </c>
      <c r="P100" s="169">
        <f t="shared" si="6"/>
        <v>9.5500000000000007</v>
      </c>
      <c r="Q100" s="170">
        <f t="shared" si="7"/>
        <v>0</v>
      </c>
      <c r="R100" s="163">
        <f t="shared" si="4"/>
        <v>2</v>
      </c>
      <c r="S100" s="163">
        <f t="shared" si="5"/>
        <v>2017</v>
      </c>
      <c r="T100" s="163">
        <f>INDEX(Controle!O:O,MATCH('Banco de Dados'!A100,Controle!M:M,0))*E100/100</f>
        <v>9.5500000000000007</v>
      </c>
    </row>
    <row r="101" spans="1:20" hidden="1" x14ac:dyDescent="0.2">
      <c r="A101" s="158" t="str">
        <f>BD_TS!A100</f>
        <v>BRUNO MATOS</v>
      </c>
      <c r="B101" s="158" t="str">
        <f>SUBSTITUTE(SUBSTITUTE(BD_TS!D100," ",""),"-","/")</f>
        <v>L4698C/17_TS01</v>
      </c>
      <c r="C101" s="158" t="str">
        <f>BD_TS!E100</f>
        <v>CAIXA SEGURADORA</v>
      </c>
      <c r="D101" s="159" t="str">
        <f>BD_TS!F100</f>
        <v>"101400035316</v>
      </c>
      <c r="E101" s="160">
        <f>BD_TS!B100</f>
        <v>2</v>
      </c>
      <c r="F101" s="161">
        <f>BD_TS!C100</f>
        <v>600</v>
      </c>
      <c r="G101" s="187">
        <f>BD_TS!H100</f>
        <v>42767</v>
      </c>
      <c r="H101" s="158">
        <f>IF($A101=0,"",IFERROR(INDEX(BD_Gestão!A:A,MATCH('Banco de Dados'!$B101,BD_Gestão!$B:$B,0)),"erro"))</f>
        <v>4144</v>
      </c>
      <c r="I101" s="162">
        <f>IF($A101=0,"",IFERROR(INDEX(BD_Gestão!E:E,MATCH('Banco de Dados'!$B101,BD_Gestão!$B:$B,0)),"erro"))</f>
        <v>42780.486944444441</v>
      </c>
      <c r="J101" s="186" t="str">
        <f>IF($A101=0,"",IFERROR(INDEX(BD_Gestão!B:B,MATCH('Banco de Dados'!$B101,BD_Gestão!$B:$B,0)),"erro"))</f>
        <v>L4698C/17_TS01</v>
      </c>
      <c r="K101" s="158" t="str">
        <f>IF($A101=0,"",IFERROR(INDEX(BD_Gestão!C:C,MATCH('Banco de Dados'!$B101,BD_Gestão!$B:$B,0)),"erro"))</f>
        <v>Civil</v>
      </c>
      <c r="L101" s="158" t="str">
        <f>IF($A101=0,"",IFERROR(INDEX(BD_Gestão!H:H,MATCH('Banco de Dados'!$B101,BD_Gestão!$B:$B,0)),"erro"))</f>
        <v>CAIXA SEGURADORA</v>
      </c>
      <c r="M101" s="161">
        <f>IF($A101=0,"",IFERROR(INDEX(BD_Gestão!F:F,MATCH('Banco de Dados'!$B101,BD_Gestão!$B:$B,0)),"erro"))</f>
        <v>5925</v>
      </c>
      <c r="N101" s="161">
        <f>IF($A101=0,"",IFERROR(INDEX(BD_Gestão!J:J,MATCH('Banco de Dados'!$B101,BD_Gestão!$B:$B,0)),"erro"))</f>
        <v>0</v>
      </c>
      <c r="O101" s="164">
        <f>IF($A101=0,"",IFERROR(INDEX(BD_Gestão!K:K,MATCH('Banco de Dados'!$B101,BD_Gestão!$B:$B,0)),"erro"))</f>
        <v>0</v>
      </c>
      <c r="P101" s="169">
        <f t="shared" si="6"/>
        <v>0</v>
      </c>
      <c r="Q101" s="170">
        <f t="shared" si="7"/>
        <v>2</v>
      </c>
      <c r="R101" s="163">
        <f t="shared" si="4"/>
        <v>2</v>
      </c>
      <c r="S101" s="163">
        <f t="shared" si="5"/>
        <v>2017</v>
      </c>
      <c r="T101" s="163">
        <f>INDEX(Controle!O:O,MATCH('Banco de Dados'!A101,Controle!M:M,0))*E101/100</f>
        <v>2</v>
      </c>
    </row>
    <row r="102" spans="1:20" hidden="1" x14ac:dyDescent="0.2">
      <c r="A102" s="158" t="str">
        <f>BD_TS!A101</f>
        <v>EDUARDO ARANA</v>
      </c>
      <c r="B102" s="158" t="str">
        <f>SUBSTITUTE(SUBSTITUTE(BD_TS!D101," ",""),"-","/")</f>
        <v>L4698C/17_TS01</v>
      </c>
      <c r="C102" s="158" t="str">
        <f>BD_TS!E101</f>
        <v>CAIXA SEGURADORA</v>
      </c>
      <c r="D102" s="159" t="str">
        <f>BD_TS!F101</f>
        <v>"101400035316</v>
      </c>
      <c r="E102" s="160">
        <f>BD_TS!B101</f>
        <v>1</v>
      </c>
      <c r="F102" s="161">
        <f>BD_TS!C101</f>
        <v>300</v>
      </c>
      <c r="G102" s="187">
        <f>BD_TS!H101</f>
        <v>42767</v>
      </c>
      <c r="H102" s="158">
        <f>IF($A102=0,"",IFERROR(INDEX(BD_Gestão!A:A,MATCH('Banco de Dados'!$B102,BD_Gestão!$B:$B,0)),"erro"))</f>
        <v>4144</v>
      </c>
      <c r="I102" s="162">
        <f>IF($A102=0,"",IFERROR(INDEX(BD_Gestão!E:E,MATCH('Banco de Dados'!$B102,BD_Gestão!$B:$B,0)),"erro"))</f>
        <v>42780.486944444441</v>
      </c>
      <c r="J102" s="186" t="str">
        <f>IF($A102=0,"",IFERROR(INDEX(BD_Gestão!B:B,MATCH('Banco de Dados'!$B102,BD_Gestão!$B:$B,0)),"erro"))</f>
        <v>L4698C/17_TS01</v>
      </c>
      <c r="K102" s="158" t="str">
        <f>IF($A102=0,"",IFERROR(INDEX(BD_Gestão!C:C,MATCH('Banco de Dados'!$B102,BD_Gestão!$B:$B,0)),"erro"))</f>
        <v>Civil</v>
      </c>
      <c r="L102" s="158" t="str">
        <f>IF($A102=0,"",IFERROR(INDEX(BD_Gestão!H:H,MATCH('Banco de Dados'!$B102,BD_Gestão!$B:$B,0)),"erro"))</f>
        <v>CAIXA SEGURADORA</v>
      </c>
      <c r="M102" s="161">
        <f>IF($A102=0,"",IFERROR(INDEX(BD_Gestão!F:F,MATCH('Banco de Dados'!$B102,BD_Gestão!$B:$B,0)),"erro"))</f>
        <v>5925</v>
      </c>
      <c r="N102" s="161">
        <f>IF($A102=0,"",IFERROR(INDEX(BD_Gestão!J:J,MATCH('Banco de Dados'!$B102,BD_Gestão!$B:$B,0)),"erro"))</f>
        <v>0</v>
      </c>
      <c r="O102" s="164">
        <f>IF($A102=0,"",IFERROR(INDEX(BD_Gestão!K:K,MATCH('Banco de Dados'!$B102,BD_Gestão!$B:$B,0)),"erro"))</f>
        <v>0</v>
      </c>
      <c r="P102" s="169">
        <f t="shared" si="6"/>
        <v>0</v>
      </c>
      <c r="Q102" s="170">
        <f t="shared" si="7"/>
        <v>1</v>
      </c>
      <c r="R102" s="163">
        <f t="shared" si="4"/>
        <v>2</v>
      </c>
      <c r="S102" s="163">
        <f t="shared" si="5"/>
        <v>2017</v>
      </c>
      <c r="T102" s="163">
        <f>INDEX(Controle!O:O,MATCH('Banco de Dados'!A102,Controle!M:M,0))*E102/100</f>
        <v>1</v>
      </c>
    </row>
    <row r="103" spans="1:20" hidden="1" x14ac:dyDescent="0.2">
      <c r="A103" s="158" t="str">
        <f>BD_TS!A102</f>
        <v>LEONARDO MARCELLI</v>
      </c>
      <c r="B103" s="158" t="str">
        <f>SUBSTITUTE(SUBSTITUTE(BD_TS!D102," ",""),"-","/")</f>
        <v>L4698C/17_TS01</v>
      </c>
      <c r="C103" s="158" t="str">
        <f>BD_TS!E102</f>
        <v>CAIXA SEGURADORA</v>
      </c>
      <c r="D103" s="159" t="str">
        <f>BD_TS!F102</f>
        <v>"101400035316</v>
      </c>
      <c r="E103" s="160">
        <f>BD_TS!B102</f>
        <v>1.75</v>
      </c>
      <c r="F103" s="161">
        <f>BD_TS!C102</f>
        <v>525</v>
      </c>
      <c r="G103" s="187">
        <f>BD_TS!H102</f>
        <v>42767</v>
      </c>
      <c r="H103" s="158">
        <f>IF($A103=0,"",IFERROR(INDEX(BD_Gestão!A:A,MATCH('Banco de Dados'!$B103,BD_Gestão!$B:$B,0)),"erro"))</f>
        <v>4144</v>
      </c>
      <c r="I103" s="162">
        <f>IF($A103=0,"",IFERROR(INDEX(BD_Gestão!E:E,MATCH('Banco de Dados'!$B103,BD_Gestão!$B:$B,0)),"erro"))</f>
        <v>42780.486944444441</v>
      </c>
      <c r="J103" s="186" t="str">
        <f>IF($A103=0,"",IFERROR(INDEX(BD_Gestão!B:B,MATCH('Banco de Dados'!$B103,BD_Gestão!$B:$B,0)),"erro"))</f>
        <v>L4698C/17_TS01</v>
      </c>
      <c r="K103" s="158" t="str">
        <f>IF($A103=0,"",IFERROR(INDEX(BD_Gestão!C:C,MATCH('Banco de Dados'!$B103,BD_Gestão!$B:$B,0)),"erro"))</f>
        <v>Civil</v>
      </c>
      <c r="L103" s="158" t="str">
        <f>IF($A103=0,"",IFERROR(INDEX(BD_Gestão!H:H,MATCH('Banco de Dados'!$B103,BD_Gestão!$B:$B,0)),"erro"))</f>
        <v>CAIXA SEGURADORA</v>
      </c>
      <c r="M103" s="161">
        <f>IF($A103=0,"",IFERROR(INDEX(BD_Gestão!F:F,MATCH('Banco de Dados'!$B103,BD_Gestão!$B:$B,0)),"erro"))</f>
        <v>5925</v>
      </c>
      <c r="N103" s="161">
        <f>IF($A103=0,"",IFERROR(INDEX(BD_Gestão!J:J,MATCH('Banco de Dados'!$B103,BD_Gestão!$B:$B,0)),"erro"))</f>
        <v>0</v>
      </c>
      <c r="O103" s="164">
        <f>IF($A103=0,"",IFERROR(INDEX(BD_Gestão!K:K,MATCH('Banco de Dados'!$B103,BD_Gestão!$B:$B,0)),"erro"))</f>
        <v>0</v>
      </c>
      <c r="P103" s="169">
        <f t="shared" si="6"/>
        <v>0</v>
      </c>
      <c r="Q103" s="170">
        <f t="shared" si="7"/>
        <v>1.75</v>
      </c>
      <c r="R103" s="163">
        <f t="shared" si="4"/>
        <v>2</v>
      </c>
      <c r="S103" s="163">
        <f t="shared" si="5"/>
        <v>2017</v>
      </c>
      <c r="T103" s="163">
        <f>INDEX(Controle!O:O,MATCH('Banco de Dados'!A103,Controle!M:M,0))*E103/100</f>
        <v>0</v>
      </c>
    </row>
    <row r="104" spans="1:20" hidden="1" x14ac:dyDescent="0.2">
      <c r="A104" s="158" t="str">
        <f>BD_TS!A103</f>
        <v>THIAGO SANTOS</v>
      </c>
      <c r="B104" s="158" t="str">
        <f>SUBSTITUTE(SUBSTITUTE(BD_TS!D103," ",""),"-","/")</f>
        <v>L4698C/17_TS01</v>
      </c>
      <c r="C104" s="158" t="str">
        <f>BD_TS!E103</f>
        <v>CAIXA SEGURADORA</v>
      </c>
      <c r="D104" s="159" t="str">
        <f>BD_TS!F103</f>
        <v>"101400035316</v>
      </c>
      <c r="E104" s="160">
        <f>BD_TS!B103</f>
        <v>15</v>
      </c>
      <c r="F104" s="161">
        <f>BD_TS!C103</f>
        <v>4500</v>
      </c>
      <c r="G104" s="187">
        <f>BD_TS!H103</f>
        <v>42767</v>
      </c>
      <c r="H104" s="158">
        <f>IF($A104=0,"",IFERROR(INDEX(BD_Gestão!A:A,MATCH('Banco de Dados'!$B104,BD_Gestão!$B:$B,0)),"erro"))</f>
        <v>4144</v>
      </c>
      <c r="I104" s="162">
        <f>IF($A104=0,"",IFERROR(INDEX(BD_Gestão!E:E,MATCH('Banco de Dados'!$B104,BD_Gestão!$B:$B,0)),"erro"))</f>
        <v>42780.486944444441</v>
      </c>
      <c r="J104" s="186" t="str">
        <f>IF($A104=0,"",IFERROR(INDEX(BD_Gestão!B:B,MATCH('Banco de Dados'!$B104,BD_Gestão!$B:$B,0)),"erro"))</f>
        <v>L4698C/17_TS01</v>
      </c>
      <c r="K104" s="158" t="str">
        <f>IF($A104=0,"",IFERROR(INDEX(BD_Gestão!C:C,MATCH('Banco de Dados'!$B104,BD_Gestão!$B:$B,0)),"erro"))</f>
        <v>Civil</v>
      </c>
      <c r="L104" s="158" t="str">
        <f>IF($A104=0,"",IFERROR(INDEX(BD_Gestão!H:H,MATCH('Banco de Dados'!$B104,BD_Gestão!$B:$B,0)),"erro"))</f>
        <v>CAIXA SEGURADORA</v>
      </c>
      <c r="M104" s="161">
        <f>IF($A104=0,"",IFERROR(INDEX(BD_Gestão!F:F,MATCH('Banco de Dados'!$B104,BD_Gestão!$B:$B,0)),"erro"))</f>
        <v>5925</v>
      </c>
      <c r="N104" s="161">
        <f>IF($A104=0,"",IFERROR(INDEX(BD_Gestão!J:J,MATCH('Banco de Dados'!$B104,BD_Gestão!$B:$B,0)),"erro"))</f>
        <v>0</v>
      </c>
      <c r="O104" s="164">
        <f>IF($A104=0,"",IFERROR(INDEX(BD_Gestão!K:K,MATCH('Banco de Dados'!$B104,BD_Gestão!$B:$B,0)),"erro"))</f>
        <v>0</v>
      </c>
      <c r="P104" s="169">
        <f t="shared" si="6"/>
        <v>0</v>
      </c>
      <c r="Q104" s="170">
        <f t="shared" si="7"/>
        <v>15</v>
      </c>
      <c r="R104" s="163">
        <f t="shared" si="4"/>
        <v>2</v>
      </c>
      <c r="S104" s="163">
        <f t="shared" si="5"/>
        <v>2017</v>
      </c>
      <c r="T104" s="163">
        <f>INDEX(Controle!O:O,MATCH('Banco de Dados'!A104,Controle!M:M,0))*E104/100</f>
        <v>15</v>
      </c>
    </row>
    <row r="105" spans="1:20" hidden="1" x14ac:dyDescent="0.2">
      <c r="A105" s="158">
        <f>BD_TS!A104</f>
        <v>2016</v>
      </c>
      <c r="B105" s="158" t="str">
        <f>SUBSTITUTE(SUBSTITUTE(BD_TS!D104," ",""),"-","/")</f>
        <v>L4595M/16_TS01</v>
      </c>
      <c r="C105" s="158" t="str">
        <f>BD_TS!E104</f>
        <v>ALLIANZ</v>
      </c>
      <c r="D105" s="159" t="str">
        <f>BD_TS!F104</f>
        <v>210145264</v>
      </c>
      <c r="E105" s="160">
        <f>BD_TS!B104</f>
        <v>3.4166666666666679</v>
      </c>
      <c r="F105" s="161">
        <f>BD_TS!C104</f>
        <v>580.82999999999993</v>
      </c>
      <c r="G105" s="187">
        <f>BD_TS!H104</f>
        <v>42767</v>
      </c>
      <c r="H105" s="158">
        <f>IF($A105=0,"",IFERROR(INDEX(BD_Gestão!A:A,MATCH('Banco de Dados'!$B105,BD_Gestão!$B:$B,0)),"erro"))</f>
        <v>4141</v>
      </c>
      <c r="I105" s="162">
        <f>IF($A105=0,"",IFERROR(INDEX(BD_Gestão!E:E,MATCH('Banco de Dados'!$B105,BD_Gestão!$B:$B,0)),"erro"))</f>
        <v>42780.453935185185</v>
      </c>
      <c r="J105" s="186" t="str">
        <f>IF($A105=0,"",IFERROR(INDEX(BD_Gestão!B:B,MATCH('Banco de Dados'!$B105,BD_Gestão!$B:$B,0)),"erro"))</f>
        <v>L4595M/16_TS01</v>
      </c>
      <c r="K105" s="158" t="str">
        <f>IF($A105=0,"",IFERROR(INDEX(BD_Gestão!C:C,MATCH('Banco de Dados'!$B105,BD_Gestão!$B:$B,0)),"erro"))</f>
        <v>Mecânica</v>
      </c>
      <c r="L105" s="158" t="str">
        <f>IF($A105=0,"",IFERROR(INDEX(BD_Gestão!H:H,MATCH('Banco de Dados'!$B105,BD_Gestão!$B:$B,0)),"erro"))</f>
        <v>ALLIANZ SEGUROS S.A.</v>
      </c>
      <c r="M105" s="161">
        <f>IF($A105=0,"",IFERROR(INDEX(BD_Gestão!F:F,MATCH('Banco de Dados'!$B105,BD_Gestão!$B:$B,0)),"erro"))</f>
        <v>7842.68</v>
      </c>
      <c r="N105" s="161">
        <f>IF($A105=0,"",IFERROR(INDEX(BD_Gestão!J:J,MATCH('Banco de Dados'!$B105,BD_Gestão!$B:$B,0)),"erro"))</f>
        <v>6968.22</v>
      </c>
      <c r="O105" s="164">
        <f>IF($A105=0,"",IFERROR(INDEX(BD_Gestão!K:K,MATCH('Banco de Dados'!$B105,BD_Gestão!$B:$B,0)),"erro"))</f>
        <v>1</v>
      </c>
      <c r="P105" s="169">
        <f t="shared" si="6"/>
        <v>3.4166666666666679</v>
      </c>
      <c r="Q105" s="170">
        <f t="shared" si="7"/>
        <v>0</v>
      </c>
      <c r="R105" s="163">
        <f t="shared" si="4"/>
        <v>2</v>
      </c>
      <c r="S105" s="163">
        <f t="shared" si="5"/>
        <v>2017</v>
      </c>
      <c r="T105" s="163">
        <f>INDEX(Controle!O:O,MATCH('Banco de Dados'!A105,Controle!M:M,0))*E105/100</f>
        <v>0</v>
      </c>
    </row>
    <row r="106" spans="1:20" x14ac:dyDescent="0.2">
      <c r="A106" s="158" t="str">
        <f>BD_TS!A105</f>
        <v>EWERTON ALVES</v>
      </c>
      <c r="B106" s="158" t="str">
        <f>SUBSTITUTE(SUBSTITUTE(BD_TS!D105," ",""),"-","/")</f>
        <v>L4595M/16_TS01</v>
      </c>
      <c r="C106" s="158" t="str">
        <f>BD_TS!E105</f>
        <v>ALLIANZ</v>
      </c>
      <c r="D106" s="159" t="str">
        <f>BD_TS!F105</f>
        <v>210145264</v>
      </c>
      <c r="E106" s="160">
        <f>BD_TS!B105</f>
        <v>39.216700000000003</v>
      </c>
      <c r="F106" s="161">
        <f>BD_TS!C105</f>
        <v>6666.85</v>
      </c>
      <c r="G106" s="187">
        <f>BD_TS!H105</f>
        <v>42767</v>
      </c>
      <c r="H106" s="158">
        <f>IF($A106=0,"",IFERROR(INDEX(BD_Gestão!A:A,MATCH('Banco de Dados'!$B106,BD_Gestão!$B:$B,0)),"erro"))</f>
        <v>4141</v>
      </c>
      <c r="I106" s="162">
        <f>IF($A106=0,"",IFERROR(INDEX(BD_Gestão!E:E,MATCH('Banco de Dados'!$B106,BD_Gestão!$B:$B,0)),"erro"))</f>
        <v>42780.453935185185</v>
      </c>
      <c r="J106" s="186" t="str">
        <f>IF($A106=0,"",IFERROR(INDEX(BD_Gestão!B:B,MATCH('Banco de Dados'!$B106,BD_Gestão!$B:$B,0)),"erro"))</f>
        <v>L4595M/16_TS01</v>
      </c>
      <c r="K106" s="158" t="str">
        <f>IF($A106=0,"",IFERROR(INDEX(BD_Gestão!C:C,MATCH('Banco de Dados'!$B106,BD_Gestão!$B:$B,0)),"erro"))</f>
        <v>Mecânica</v>
      </c>
      <c r="L106" s="158" t="str">
        <f>IF($A106=0,"",IFERROR(INDEX(BD_Gestão!H:H,MATCH('Banco de Dados'!$B106,BD_Gestão!$B:$B,0)),"erro"))</f>
        <v>ALLIANZ SEGUROS S.A.</v>
      </c>
      <c r="M106" s="161">
        <f>IF($A106=0,"",IFERROR(INDEX(BD_Gestão!F:F,MATCH('Banco de Dados'!$B106,BD_Gestão!$B:$B,0)),"erro"))</f>
        <v>7842.68</v>
      </c>
      <c r="N106" s="161">
        <f>IF($A106=0,"",IFERROR(INDEX(BD_Gestão!J:J,MATCH('Banco de Dados'!$B106,BD_Gestão!$B:$B,0)),"erro"))</f>
        <v>6968.22</v>
      </c>
      <c r="O106" s="164">
        <f>IF($A106=0,"",IFERROR(INDEX(BD_Gestão!K:K,MATCH('Banco de Dados'!$B106,BD_Gestão!$B:$B,0)),"erro"))</f>
        <v>1</v>
      </c>
      <c r="P106" s="169">
        <f t="shared" si="6"/>
        <v>39.216700000000003</v>
      </c>
      <c r="Q106" s="170">
        <f t="shared" si="7"/>
        <v>0</v>
      </c>
      <c r="R106" s="163">
        <f t="shared" si="4"/>
        <v>2</v>
      </c>
      <c r="S106" s="163">
        <f t="shared" si="5"/>
        <v>2017</v>
      </c>
      <c r="T106" s="163">
        <f>INDEX(Controle!O:O,MATCH('Banco de Dados'!A106,Controle!M:M,0))*E106/100</f>
        <v>39.216700000000003</v>
      </c>
    </row>
    <row r="107" spans="1:20" hidden="1" x14ac:dyDescent="0.2">
      <c r="A107" s="158" t="str">
        <f>BD_TS!A106</f>
        <v>GUILHERME BELLONE</v>
      </c>
      <c r="B107" s="158" t="str">
        <f>SUBSTITUTE(SUBSTITUTE(BD_TS!D106," ",""),"-","/")</f>
        <v>L4595M/16_TS01</v>
      </c>
      <c r="C107" s="158" t="str">
        <f>BD_TS!E106</f>
        <v>ALLIANZ</v>
      </c>
      <c r="D107" s="159" t="str">
        <f>BD_TS!F106</f>
        <v>210145264</v>
      </c>
      <c r="E107" s="160">
        <f>BD_TS!B106</f>
        <v>2.5</v>
      </c>
      <c r="F107" s="161">
        <f>BD_TS!C106</f>
        <v>425</v>
      </c>
      <c r="G107" s="187">
        <f>BD_TS!H106</f>
        <v>42767</v>
      </c>
      <c r="H107" s="158">
        <f>IF($A107=0,"",IFERROR(INDEX(BD_Gestão!A:A,MATCH('Banco de Dados'!$B107,BD_Gestão!$B:$B,0)),"erro"))</f>
        <v>4141</v>
      </c>
      <c r="I107" s="162">
        <f>IF($A107=0,"",IFERROR(INDEX(BD_Gestão!E:E,MATCH('Banco de Dados'!$B107,BD_Gestão!$B:$B,0)),"erro"))</f>
        <v>42780.453935185185</v>
      </c>
      <c r="J107" s="186" t="str">
        <f>IF($A107=0,"",IFERROR(INDEX(BD_Gestão!B:B,MATCH('Banco de Dados'!$B107,BD_Gestão!$B:$B,0)),"erro"))</f>
        <v>L4595M/16_TS01</v>
      </c>
      <c r="K107" s="158" t="str">
        <f>IF($A107=0,"",IFERROR(INDEX(BD_Gestão!C:C,MATCH('Banco de Dados'!$B107,BD_Gestão!$B:$B,0)),"erro"))</f>
        <v>Mecânica</v>
      </c>
      <c r="L107" s="158" t="str">
        <f>IF($A107=0,"",IFERROR(INDEX(BD_Gestão!H:H,MATCH('Banco de Dados'!$B107,BD_Gestão!$B:$B,0)),"erro"))</f>
        <v>ALLIANZ SEGUROS S.A.</v>
      </c>
      <c r="M107" s="161">
        <f>IF($A107=0,"",IFERROR(INDEX(BD_Gestão!F:F,MATCH('Banco de Dados'!$B107,BD_Gestão!$B:$B,0)),"erro"))</f>
        <v>7842.68</v>
      </c>
      <c r="N107" s="161">
        <f>IF($A107=0,"",IFERROR(INDEX(BD_Gestão!J:J,MATCH('Banco de Dados'!$B107,BD_Gestão!$B:$B,0)),"erro"))</f>
        <v>6968.22</v>
      </c>
      <c r="O107" s="164">
        <f>IF($A107=0,"",IFERROR(INDEX(BD_Gestão!K:K,MATCH('Banco de Dados'!$B107,BD_Gestão!$B:$B,0)),"erro"))</f>
        <v>1</v>
      </c>
      <c r="P107" s="169">
        <f t="shared" si="6"/>
        <v>2.5</v>
      </c>
      <c r="Q107" s="170">
        <f t="shared" si="7"/>
        <v>0</v>
      </c>
      <c r="R107" s="163">
        <f t="shared" si="4"/>
        <v>2</v>
      </c>
      <c r="S107" s="163">
        <f t="shared" si="5"/>
        <v>2017</v>
      </c>
      <c r="T107" s="163">
        <f>INDEX(Controle!O:O,MATCH('Banco de Dados'!A107,Controle!M:M,0))*E107/100</f>
        <v>3.3333325</v>
      </c>
    </row>
    <row r="108" spans="1:20" hidden="1" x14ac:dyDescent="0.2">
      <c r="A108" s="158" t="str">
        <f>BD_TS!A107</f>
        <v>RENATO MOREIRA</v>
      </c>
      <c r="B108" s="158" t="str">
        <f>SUBSTITUTE(SUBSTITUTE(BD_TS!D107," ",""),"-","/")</f>
        <v>L4595M/16_TS01</v>
      </c>
      <c r="C108" s="158" t="str">
        <f>BD_TS!E107</f>
        <v>ALLIANZ</v>
      </c>
      <c r="D108" s="159" t="str">
        <f>BD_TS!F107</f>
        <v>210145264</v>
      </c>
      <c r="E108" s="160">
        <f>BD_TS!B107</f>
        <v>1</v>
      </c>
      <c r="F108" s="161">
        <f>BD_TS!C107</f>
        <v>170</v>
      </c>
      <c r="G108" s="187">
        <f>BD_TS!H107</f>
        <v>42767</v>
      </c>
      <c r="H108" s="158">
        <f>IF($A108=0,"",IFERROR(INDEX(BD_Gestão!A:A,MATCH('Banco de Dados'!$B108,BD_Gestão!$B:$B,0)),"erro"))</f>
        <v>4141</v>
      </c>
      <c r="I108" s="162">
        <f>IF($A108=0,"",IFERROR(INDEX(BD_Gestão!E:E,MATCH('Banco de Dados'!$B108,BD_Gestão!$B:$B,0)),"erro"))</f>
        <v>42780.453935185185</v>
      </c>
      <c r="J108" s="186" t="str">
        <f>IF($A108=0,"",IFERROR(INDEX(BD_Gestão!B:B,MATCH('Banco de Dados'!$B108,BD_Gestão!$B:$B,0)),"erro"))</f>
        <v>L4595M/16_TS01</v>
      </c>
      <c r="K108" s="158" t="str">
        <f>IF($A108=0,"",IFERROR(INDEX(BD_Gestão!C:C,MATCH('Banco de Dados'!$B108,BD_Gestão!$B:$B,0)),"erro"))</f>
        <v>Mecânica</v>
      </c>
      <c r="L108" s="158" t="str">
        <f>IF($A108=0,"",IFERROR(INDEX(BD_Gestão!H:H,MATCH('Banco de Dados'!$B108,BD_Gestão!$B:$B,0)),"erro"))</f>
        <v>ALLIANZ SEGUROS S.A.</v>
      </c>
      <c r="M108" s="161">
        <f>IF($A108=0,"",IFERROR(INDEX(BD_Gestão!F:F,MATCH('Banco de Dados'!$B108,BD_Gestão!$B:$B,0)),"erro"))</f>
        <v>7842.68</v>
      </c>
      <c r="N108" s="161">
        <f>IF($A108=0,"",IFERROR(INDEX(BD_Gestão!J:J,MATCH('Banco de Dados'!$B108,BD_Gestão!$B:$B,0)),"erro"))</f>
        <v>6968.22</v>
      </c>
      <c r="O108" s="164">
        <f>IF($A108=0,"",IFERROR(INDEX(BD_Gestão!K:K,MATCH('Banco de Dados'!$B108,BD_Gestão!$B:$B,0)),"erro"))</f>
        <v>1</v>
      </c>
      <c r="P108" s="169">
        <f t="shared" si="6"/>
        <v>1</v>
      </c>
      <c r="Q108" s="170">
        <f t="shared" si="7"/>
        <v>0</v>
      </c>
      <c r="R108" s="163">
        <f t="shared" si="4"/>
        <v>2</v>
      </c>
      <c r="S108" s="163">
        <f t="shared" si="5"/>
        <v>2017</v>
      </c>
      <c r="T108" s="163">
        <f>INDEX(Controle!O:O,MATCH('Banco de Dados'!A108,Controle!M:M,0))*E108/100</f>
        <v>1</v>
      </c>
    </row>
    <row r="109" spans="1:20" hidden="1" x14ac:dyDescent="0.2">
      <c r="A109" s="158">
        <f>BD_TS!A108</f>
        <v>2016</v>
      </c>
      <c r="B109" s="158" t="str">
        <f>SUBSTITUTE(SUBSTITUTE(BD_TS!D108," ",""),"-","/")</f>
        <v>L4583E/16_TS02</v>
      </c>
      <c r="C109" s="158" t="str">
        <f>BD_TS!E108</f>
        <v>ALLIANZ</v>
      </c>
      <c r="D109" s="159" t="str">
        <f>BD_TS!F108</f>
        <v>209619361</v>
      </c>
      <c r="E109" s="160">
        <f>BD_TS!B108</f>
        <v>1.8333333333333339</v>
      </c>
      <c r="F109" s="161">
        <f>BD_TS!C108</f>
        <v>550</v>
      </c>
      <c r="G109" s="187">
        <f>BD_TS!H108</f>
        <v>42767</v>
      </c>
      <c r="H109" s="158">
        <f>IF($A109=0,"",IFERROR(INDEX(BD_Gestão!A:A,MATCH('Banco de Dados'!$B109,BD_Gestão!$B:$B,0)),"erro"))</f>
        <v>4142</v>
      </c>
      <c r="I109" s="162">
        <f>IF($A109=0,"",IFERROR(INDEX(BD_Gestão!E:E,MATCH('Banco de Dados'!$B109,BD_Gestão!$B:$B,0)),"erro"))</f>
        <v>42780.459976851853</v>
      </c>
      <c r="J109" s="186" t="str">
        <f>IF($A109=0,"",IFERROR(INDEX(BD_Gestão!B:B,MATCH('Banco de Dados'!$B109,BD_Gestão!$B:$B,0)),"erro"))</f>
        <v>L4583E/16_TS02</v>
      </c>
      <c r="K109" s="158" t="str">
        <f>IF($A109=0,"",IFERROR(INDEX(BD_Gestão!C:C,MATCH('Banco de Dados'!$B109,BD_Gestão!$B:$B,0)),"erro"))</f>
        <v>Elétrica</v>
      </c>
      <c r="L109" s="158" t="str">
        <f>IF($A109=0,"",IFERROR(INDEX(BD_Gestão!H:H,MATCH('Banco de Dados'!$B109,BD_Gestão!$B:$B,0)),"erro"))</f>
        <v>ALLIANZ SEGUROS S.A.</v>
      </c>
      <c r="M109" s="161">
        <f>IF($A109=0,"",IFERROR(INDEX(BD_Gestão!F:F,MATCH('Banco de Dados'!$B109,BD_Gestão!$B:$B,0)),"erro"))</f>
        <v>2040</v>
      </c>
      <c r="N109" s="161">
        <f>IF($A109=0,"",IFERROR(INDEX(BD_Gestão!J:J,MATCH('Banco de Dados'!$B109,BD_Gestão!$B:$B,0)),"erro"))</f>
        <v>1812.56</v>
      </c>
      <c r="O109" s="164">
        <f>IF($A109=0,"",IFERROR(INDEX(BD_Gestão!K:K,MATCH('Banco de Dados'!$B109,BD_Gestão!$B:$B,0)),"erro"))</f>
        <v>1</v>
      </c>
      <c r="P109" s="169">
        <f t="shared" si="6"/>
        <v>1.8333333333333339</v>
      </c>
      <c r="Q109" s="170">
        <f t="shared" si="7"/>
        <v>0</v>
      </c>
      <c r="R109" s="163">
        <f t="shared" si="4"/>
        <v>2</v>
      </c>
      <c r="S109" s="163">
        <f t="shared" si="5"/>
        <v>2017</v>
      </c>
      <c r="T109" s="163">
        <f>INDEX(Controle!O:O,MATCH('Banco de Dados'!A109,Controle!M:M,0))*E109/100</f>
        <v>0</v>
      </c>
    </row>
    <row r="110" spans="1:20" hidden="1" x14ac:dyDescent="0.2">
      <c r="A110" s="158" t="str">
        <f>BD_TS!A109</f>
        <v>HENRIQUE PALMA</v>
      </c>
      <c r="B110" s="158" t="str">
        <f>SUBSTITUTE(SUBSTITUTE(BD_TS!D109," ",""),"-","/")</f>
        <v>L4583E/16_TS02</v>
      </c>
      <c r="C110" s="158" t="str">
        <f>BD_TS!E109</f>
        <v>ALLIANZ</v>
      </c>
      <c r="D110" s="159" t="str">
        <f>BD_TS!F109</f>
        <v>209619361</v>
      </c>
      <c r="E110" s="160">
        <f>BD_TS!B109</f>
        <v>4.4666666666666668</v>
      </c>
      <c r="F110" s="161">
        <f>BD_TS!C109</f>
        <v>1340</v>
      </c>
      <c r="G110" s="187">
        <f>BD_TS!H109</f>
        <v>42767</v>
      </c>
      <c r="H110" s="158">
        <f>IF($A110=0,"",IFERROR(INDEX(BD_Gestão!A:A,MATCH('Banco de Dados'!$B110,BD_Gestão!$B:$B,0)),"erro"))</f>
        <v>4142</v>
      </c>
      <c r="I110" s="162">
        <f>IF($A110=0,"",IFERROR(INDEX(BD_Gestão!E:E,MATCH('Banco de Dados'!$B110,BD_Gestão!$B:$B,0)),"erro"))</f>
        <v>42780.459976851853</v>
      </c>
      <c r="J110" s="186" t="str">
        <f>IF($A110=0,"",IFERROR(INDEX(BD_Gestão!B:B,MATCH('Banco de Dados'!$B110,BD_Gestão!$B:$B,0)),"erro"))</f>
        <v>L4583E/16_TS02</v>
      </c>
      <c r="K110" s="158" t="str">
        <f>IF($A110=0,"",IFERROR(INDEX(BD_Gestão!C:C,MATCH('Banco de Dados'!$B110,BD_Gestão!$B:$B,0)),"erro"))</f>
        <v>Elétrica</v>
      </c>
      <c r="L110" s="158" t="str">
        <f>IF($A110=0,"",IFERROR(INDEX(BD_Gestão!H:H,MATCH('Banco de Dados'!$B110,BD_Gestão!$B:$B,0)),"erro"))</f>
        <v>ALLIANZ SEGUROS S.A.</v>
      </c>
      <c r="M110" s="161">
        <f>IF($A110=0,"",IFERROR(INDEX(BD_Gestão!F:F,MATCH('Banco de Dados'!$B110,BD_Gestão!$B:$B,0)),"erro"))</f>
        <v>2040</v>
      </c>
      <c r="N110" s="161">
        <f>IF($A110=0,"",IFERROR(INDEX(BD_Gestão!J:J,MATCH('Banco de Dados'!$B110,BD_Gestão!$B:$B,0)),"erro"))</f>
        <v>1812.56</v>
      </c>
      <c r="O110" s="164">
        <f>IF($A110=0,"",IFERROR(INDEX(BD_Gestão!K:K,MATCH('Banco de Dados'!$B110,BD_Gestão!$B:$B,0)),"erro"))</f>
        <v>1</v>
      </c>
      <c r="P110" s="169">
        <f t="shared" si="6"/>
        <v>4.4666666666666668</v>
      </c>
      <c r="Q110" s="170">
        <f t="shared" si="7"/>
        <v>0</v>
      </c>
      <c r="R110" s="163">
        <f t="shared" si="4"/>
        <v>2</v>
      </c>
      <c r="S110" s="163">
        <f t="shared" si="5"/>
        <v>2017</v>
      </c>
      <c r="T110" s="163">
        <f>INDEX(Controle!O:O,MATCH('Banco de Dados'!A110,Controle!M:M,0))*E110/100</f>
        <v>4.4666666666666668</v>
      </c>
    </row>
    <row r="111" spans="1:20" hidden="1" x14ac:dyDescent="0.2">
      <c r="A111" s="158" t="str">
        <f>BD_TS!A110</f>
        <v>RENATO MOREIRA</v>
      </c>
      <c r="B111" s="158" t="str">
        <f>SUBSTITUTE(SUBSTITUTE(BD_TS!D110," ",""),"-","/")</f>
        <v>L4583E/16_TS02</v>
      </c>
      <c r="C111" s="158" t="str">
        <f>BD_TS!E110</f>
        <v>ALLIANZ</v>
      </c>
      <c r="D111" s="159" t="str">
        <f>BD_TS!F110</f>
        <v>209619361</v>
      </c>
      <c r="E111" s="160">
        <f>BD_TS!B110</f>
        <v>0.5</v>
      </c>
      <c r="F111" s="161">
        <f>BD_TS!C110</f>
        <v>150</v>
      </c>
      <c r="G111" s="187">
        <f>BD_TS!H110</f>
        <v>42767</v>
      </c>
      <c r="H111" s="158">
        <f>IF($A111=0,"",IFERROR(INDEX(BD_Gestão!A:A,MATCH('Banco de Dados'!$B111,BD_Gestão!$B:$B,0)),"erro"))</f>
        <v>4142</v>
      </c>
      <c r="I111" s="162">
        <f>IF($A111=0,"",IFERROR(INDEX(BD_Gestão!E:E,MATCH('Banco de Dados'!$B111,BD_Gestão!$B:$B,0)),"erro"))</f>
        <v>42780.459976851853</v>
      </c>
      <c r="J111" s="186" t="str">
        <f>IF($A111=0,"",IFERROR(INDEX(BD_Gestão!B:B,MATCH('Banco de Dados'!$B111,BD_Gestão!$B:$B,0)),"erro"))</f>
        <v>L4583E/16_TS02</v>
      </c>
      <c r="K111" s="158" t="str">
        <f>IF($A111=0,"",IFERROR(INDEX(BD_Gestão!C:C,MATCH('Banco de Dados'!$B111,BD_Gestão!$B:$B,0)),"erro"))</f>
        <v>Elétrica</v>
      </c>
      <c r="L111" s="158" t="str">
        <f>IF($A111=0,"",IFERROR(INDEX(BD_Gestão!H:H,MATCH('Banco de Dados'!$B111,BD_Gestão!$B:$B,0)),"erro"))</f>
        <v>ALLIANZ SEGUROS S.A.</v>
      </c>
      <c r="M111" s="161">
        <f>IF($A111=0,"",IFERROR(INDEX(BD_Gestão!F:F,MATCH('Banco de Dados'!$B111,BD_Gestão!$B:$B,0)),"erro"))</f>
        <v>2040</v>
      </c>
      <c r="N111" s="161">
        <f>IF($A111=0,"",IFERROR(INDEX(BD_Gestão!J:J,MATCH('Banco de Dados'!$B111,BD_Gestão!$B:$B,0)),"erro"))</f>
        <v>1812.56</v>
      </c>
      <c r="O111" s="164">
        <f>IF($A111=0,"",IFERROR(INDEX(BD_Gestão!K:K,MATCH('Banco de Dados'!$B111,BD_Gestão!$B:$B,0)),"erro"))</f>
        <v>1</v>
      </c>
      <c r="P111" s="169">
        <f t="shared" si="6"/>
        <v>0.5</v>
      </c>
      <c r="Q111" s="170">
        <f t="shared" si="7"/>
        <v>0</v>
      </c>
      <c r="R111" s="163">
        <f t="shared" si="4"/>
        <v>2</v>
      </c>
      <c r="S111" s="163">
        <f t="shared" si="5"/>
        <v>2017</v>
      </c>
      <c r="T111" s="163">
        <f>INDEX(Controle!O:O,MATCH('Banco de Dados'!A111,Controle!M:M,0))*E111/100</f>
        <v>0.5</v>
      </c>
    </row>
    <row r="112" spans="1:20" hidden="1" x14ac:dyDescent="0.2">
      <c r="A112" s="158">
        <f>BD_TS!A111</f>
        <v>2016</v>
      </c>
      <c r="B112" s="158" t="str">
        <f>SUBSTITUTE(SUBSTITUTE(BD_TS!D111," ",""),"-","/")</f>
        <v>L4508C/16_TS01</v>
      </c>
      <c r="C112" s="158" t="str">
        <f>BD_TS!E111</f>
        <v>MAPFRE</v>
      </c>
      <c r="D112" s="159" t="str">
        <f>BD_TS!F111</f>
        <v>622441616000105</v>
      </c>
      <c r="E112" s="160">
        <f>BD_TS!B111</f>
        <v>60.7</v>
      </c>
      <c r="F112" s="161">
        <f>BD_TS!C111</f>
        <v>15174.99</v>
      </c>
      <c r="G112" s="187">
        <f>BD_TS!H111</f>
        <v>42767</v>
      </c>
      <c r="H112" s="158">
        <f>IF($A112=0,"",IFERROR(INDEX(BD_Gestão!A:A,MATCH('Banco de Dados'!$B112,BD_Gestão!$B:$B,0)),"erro"))</f>
        <v>4143</v>
      </c>
      <c r="I112" s="162">
        <f>IF($A112=0,"",IFERROR(INDEX(BD_Gestão!E:E,MATCH('Banco de Dados'!$B112,BD_Gestão!$B:$B,0)),"erro"))</f>
        <v>42780.482662037037</v>
      </c>
      <c r="J112" s="186" t="str">
        <f>IF($A112=0,"",IFERROR(INDEX(BD_Gestão!B:B,MATCH('Banco de Dados'!$B112,BD_Gestão!$B:$B,0)),"erro"))</f>
        <v>L4508C/16_TS01</v>
      </c>
      <c r="K112" s="158" t="str">
        <f>IF($A112=0,"",IFERROR(INDEX(BD_Gestão!C:C,MATCH('Banco de Dados'!$B112,BD_Gestão!$B:$B,0)),"erro"))</f>
        <v>Civil</v>
      </c>
      <c r="L112" s="158" t="str">
        <f>IF($A112=0,"",IFERROR(INDEX(BD_Gestão!H:H,MATCH('Banco de Dados'!$B112,BD_Gestão!$B:$B,0)),"erro"))</f>
        <v>MAPFRE SEGUROS GERAIS S.A.</v>
      </c>
      <c r="M112" s="161">
        <f>IF($A112=0,"",IFERROR(INDEX(BD_Gestão!F:F,MATCH('Banco de Dados'!$B112,BD_Gestão!$B:$B,0)),"erro"))</f>
        <v>18604.150000000001</v>
      </c>
      <c r="N112" s="161">
        <f>IF($A112=0,"",IFERROR(INDEX(BD_Gestão!J:J,MATCH('Banco de Dados'!$B112,BD_Gestão!$B:$B,0)),"erro"))</f>
        <v>17087.91</v>
      </c>
      <c r="O112" s="164">
        <f>IF($A112=0,"",IFERROR(INDEX(BD_Gestão!K:K,MATCH('Banco de Dados'!$B112,BD_Gestão!$B:$B,0)),"erro"))</f>
        <v>1.03</v>
      </c>
      <c r="P112" s="169">
        <f t="shared" si="6"/>
        <v>60.7</v>
      </c>
      <c r="Q112" s="170">
        <f t="shared" si="7"/>
        <v>0</v>
      </c>
      <c r="R112" s="163">
        <f t="shared" si="4"/>
        <v>2</v>
      </c>
      <c r="S112" s="163">
        <f t="shared" si="5"/>
        <v>2017</v>
      </c>
      <c r="T112" s="163">
        <f>INDEX(Controle!O:O,MATCH('Banco de Dados'!A112,Controle!M:M,0))*E112/100</f>
        <v>0</v>
      </c>
    </row>
    <row r="113" spans="1:20" hidden="1" x14ac:dyDescent="0.2">
      <c r="A113" s="158" t="str">
        <f>BD_TS!A112</f>
        <v>EDUARDO ARANA</v>
      </c>
      <c r="B113" s="158" t="str">
        <f>SUBSTITUTE(SUBSTITUTE(BD_TS!D112," ",""),"-","/")</f>
        <v>L4508C/16_TS01</v>
      </c>
      <c r="C113" s="158" t="str">
        <f>BD_TS!E112</f>
        <v>MAPFRE</v>
      </c>
      <c r="D113" s="159" t="str">
        <f>BD_TS!F112</f>
        <v>622441616000105</v>
      </c>
      <c r="E113" s="160">
        <f>BD_TS!B112</f>
        <v>1</v>
      </c>
      <c r="F113" s="161">
        <f>BD_TS!C112</f>
        <v>250</v>
      </c>
      <c r="G113" s="187">
        <f>BD_TS!H112</f>
        <v>42767</v>
      </c>
      <c r="H113" s="158">
        <f>IF($A113=0,"",IFERROR(INDEX(BD_Gestão!A:A,MATCH('Banco de Dados'!$B113,BD_Gestão!$B:$B,0)),"erro"))</f>
        <v>4143</v>
      </c>
      <c r="I113" s="162">
        <f>IF($A113=0,"",IFERROR(INDEX(BD_Gestão!E:E,MATCH('Banco de Dados'!$B113,BD_Gestão!$B:$B,0)),"erro"))</f>
        <v>42780.482662037037</v>
      </c>
      <c r="J113" s="186" t="str">
        <f>IF($A113=0,"",IFERROR(INDEX(BD_Gestão!B:B,MATCH('Banco de Dados'!$B113,BD_Gestão!$B:$B,0)),"erro"))</f>
        <v>L4508C/16_TS01</v>
      </c>
      <c r="K113" s="158" t="str">
        <f>IF($A113=0,"",IFERROR(INDEX(BD_Gestão!C:C,MATCH('Banco de Dados'!$B113,BD_Gestão!$B:$B,0)),"erro"))</f>
        <v>Civil</v>
      </c>
      <c r="L113" s="158" t="str">
        <f>IF($A113=0,"",IFERROR(INDEX(BD_Gestão!H:H,MATCH('Banco de Dados'!$B113,BD_Gestão!$B:$B,0)),"erro"))</f>
        <v>MAPFRE SEGUROS GERAIS S.A.</v>
      </c>
      <c r="M113" s="161">
        <f>IF($A113=0,"",IFERROR(INDEX(BD_Gestão!F:F,MATCH('Banco de Dados'!$B113,BD_Gestão!$B:$B,0)),"erro"))</f>
        <v>18604.150000000001</v>
      </c>
      <c r="N113" s="161">
        <f>IF($A113=0,"",IFERROR(INDEX(BD_Gestão!J:J,MATCH('Banco de Dados'!$B113,BD_Gestão!$B:$B,0)),"erro"))</f>
        <v>17087.91</v>
      </c>
      <c r="O113" s="164">
        <f>IF($A113=0,"",IFERROR(INDEX(BD_Gestão!K:K,MATCH('Banco de Dados'!$B113,BD_Gestão!$B:$B,0)),"erro"))</f>
        <v>1.03</v>
      </c>
      <c r="P113" s="169">
        <f t="shared" si="6"/>
        <v>1</v>
      </c>
      <c r="Q113" s="170">
        <f t="shared" si="7"/>
        <v>0</v>
      </c>
      <c r="R113" s="163">
        <f t="shared" si="4"/>
        <v>2</v>
      </c>
      <c r="S113" s="163">
        <f t="shared" si="5"/>
        <v>2017</v>
      </c>
      <c r="T113" s="163">
        <f>INDEX(Controle!O:O,MATCH('Banco de Dados'!A113,Controle!M:M,0))*E113/100</f>
        <v>1</v>
      </c>
    </row>
    <row r="114" spans="1:20" hidden="1" x14ac:dyDescent="0.2">
      <c r="A114" s="158" t="str">
        <f>BD_TS!A113</f>
        <v>LEONARDO MARCELLI</v>
      </c>
      <c r="B114" s="158" t="str">
        <f>SUBSTITUTE(SUBSTITUTE(BD_TS!D113," ",""),"-","/")</f>
        <v>L4508C/16_TS01</v>
      </c>
      <c r="C114" s="158" t="str">
        <f>BD_TS!E113</f>
        <v>MAPFRE</v>
      </c>
      <c r="D114" s="159" t="str">
        <f>BD_TS!F113</f>
        <v>622441616000105</v>
      </c>
      <c r="E114" s="160">
        <f>BD_TS!B113</f>
        <v>2.25</v>
      </c>
      <c r="F114" s="161">
        <f>BD_TS!C113</f>
        <v>562.5</v>
      </c>
      <c r="G114" s="187">
        <f>BD_TS!H113</f>
        <v>42767</v>
      </c>
      <c r="H114" s="158">
        <f>IF($A114=0,"",IFERROR(INDEX(BD_Gestão!A:A,MATCH('Banco de Dados'!$B114,BD_Gestão!$B:$B,0)),"erro"))</f>
        <v>4143</v>
      </c>
      <c r="I114" s="162">
        <f>IF($A114=0,"",IFERROR(INDEX(BD_Gestão!E:E,MATCH('Banco de Dados'!$B114,BD_Gestão!$B:$B,0)),"erro"))</f>
        <v>42780.482662037037</v>
      </c>
      <c r="J114" s="186" t="str">
        <f>IF($A114=0,"",IFERROR(INDEX(BD_Gestão!B:B,MATCH('Banco de Dados'!$B114,BD_Gestão!$B:$B,0)),"erro"))</f>
        <v>L4508C/16_TS01</v>
      </c>
      <c r="K114" s="158" t="str">
        <f>IF($A114=0,"",IFERROR(INDEX(BD_Gestão!C:C,MATCH('Banco de Dados'!$B114,BD_Gestão!$B:$B,0)),"erro"))</f>
        <v>Civil</v>
      </c>
      <c r="L114" s="158" t="str">
        <f>IF($A114=0,"",IFERROR(INDEX(BD_Gestão!H:H,MATCH('Banco de Dados'!$B114,BD_Gestão!$B:$B,0)),"erro"))</f>
        <v>MAPFRE SEGUROS GERAIS S.A.</v>
      </c>
      <c r="M114" s="161">
        <f>IF($A114=0,"",IFERROR(INDEX(BD_Gestão!F:F,MATCH('Banco de Dados'!$B114,BD_Gestão!$B:$B,0)),"erro"))</f>
        <v>18604.150000000001</v>
      </c>
      <c r="N114" s="161">
        <f>IF($A114=0,"",IFERROR(INDEX(BD_Gestão!J:J,MATCH('Banco de Dados'!$B114,BD_Gestão!$B:$B,0)),"erro"))</f>
        <v>17087.91</v>
      </c>
      <c r="O114" s="164">
        <f>IF($A114=0,"",IFERROR(INDEX(BD_Gestão!K:K,MATCH('Banco de Dados'!$B114,BD_Gestão!$B:$B,0)),"erro"))</f>
        <v>1.03</v>
      </c>
      <c r="P114" s="169">
        <f t="shared" si="6"/>
        <v>2.25</v>
      </c>
      <c r="Q114" s="170">
        <f t="shared" si="7"/>
        <v>0</v>
      </c>
      <c r="R114" s="163">
        <f t="shared" si="4"/>
        <v>2</v>
      </c>
      <c r="S114" s="163">
        <f t="shared" si="5"/>
        <v>2017</v>
      </c>
      <c r="T114" s="163">
        <f>INDEX(Controle!O:O,MATCH('Banco de Dados'!A114,Controle!M:M,0))*E114/100</f>
        <v>0</v>
      </c>
    </row>
    <row r="115" spans="1:20" hidden="1" x14ac:dyDescent="0.2">
      <c r="A115" s="158" t="str">
        <f>BD_TS!A114</f>
        <v>RAPHAEL DA MATA</v>
      </c>
      <c r="B115" s="158" t="str">
        <f>SUBSTITUTE(SUBSTITUTE(BD_TS!D114," ",""),"-","/")</f>
        <v>L4508C/16_TS01</v>
      </c>
      <c r="C115" s="158" t="str">
        <f>BD_TS!E114</f>
        <v>MAPFRE</v>
      </c>
      <c r="D115" s="159" t="str">
        <f>BD_TS!F114</f>
        <v>622441616000105</v>
      </c>
      <c r="E115" s="160">
        <f>BD_TS!B114</f>
        <v>10.466666666666669</v>
      </c>
      <c r="F115" s="161">
        <f>BD_TS!C114</f>
        <v>2616.66</v>
      </c>
      <c r="G115" s="187">
        <f>BD_TS!H114</f>
        <v>42767</v>
      </c>
      <c r="H115" s="158">
        <f>IF($A115=0,"",IFERROR(INDEX(BD_Gestão!A:A,MATCH('Banco de Dados'!$B115,BD_Gestão!$B:$B,0)),"erro"))</f>
        <v>4143</v>
      </c>
      <c r="I115" s="162">
        <f>IF($A115=0,"",IFERROR(INDEX(BD_Gestão!E:E,MATCH('Banco de Dados'!$B115,BD_Gestão!$B:$B,0)),"erro"))</f>
        <v>42780.482662037037</v>
      </c>
      <c r="J115" s="186" t="str">
        <f>IF($A115=0,"",IFERROR(INDEX(BD_Gestão!B:B,MATCH('Banco de Dados'!$B115,BD_Gestão!$B:$B,0)),"erro"))</f>
        <v>L4508C/16_TS01</v>
      </c>
      <c r="K115" s="158" t="str">
        <f>IF($A115=0,"",IFERROR(INDEX(BD_Gestão!C:C,MATCH('Banco de Dados'!$B115,BD_Gestão!$B:$B,0)),"erro"))</f>
        <v>Civil</v>
      </c>
      <c r="L115" s="158" t="str">
        <f>IF($A115=0,"",IFERROR(INDEX(BD_Gestão!H:H,MATCH('Banco de Dados'!$B115,BD_Gestão!$B:$B,0)),"erro"))</f>
        <v>MAPFRE SEGUROS GERAIS S.A.</v>
      </c>
      <c r="M115" s="161">
        <f>IF($A115=0,"",IFERROR(INDEX(BD_Gestão!F:F,MATCH('Banco de Dados'!$B115,BD_Gestão!$B:$B,0)),"erro"))</f>
        <v>18604.150000000001</v>
      </c>
      <c r="N115" s="161">
        <f>IF($A115=0,"",IFERROR(INDEX(BD_Gestão!J:J,MATCH('Banco de Dados'!$B115,BD_Gestão!$B:$B,0)),"erro"))</f>
        <v>17087.91</v>
      </c>
      <c r="O115" s="164">
        <f>IF($A115=0,"",IFERROR(INDEX(BD_Gestão!K:K,MATCH('Banco de Dados'!$B115,BD_Gestão!$B:$B,0)),"erro"))</f>
        <v>1.03</v>
      </c>
      <c r="P115" s="169">
        <f t="shared" si="6"/>
        <v>10.466666666666669</v>
      </c>
      <c r="Q115" s="170">
        <f t="shared" si="7"/>
        <v>0</v>
      </c>
      <c r="R115" s="163">
        <f t="shared" si="4"/>
        <v>2</v>
      </c>
      <c r="S115" s="163">
        <f t="shared" si="5"/>
        <v>2017</v>
      </c>
      <c r="T115" s="163">
        <f>INDEX(Controle!O:O,MATCH('Banco de Dados'!A115,Controle!M:M,0))*E115/100</f>
        <v>10.46666666666667</v>
      </c>
    </row>
    <row r="116" spans="1:20" hidden="1" x14ac:dyDescent="0.2">
      <c r="A116" s="158">
        <f>BD_TS!A115</f>
        <v>2016</v>
      </c>
      <c r="B116" s="158" t="str">
        <f>SUBSTITUTE(SUBSTITUTE(BD_TS!D115," ",""),"-","/")</f>
        <v>L4462C/16_TS01</v>
      </c>
      <c r="C116" s="158" t="str">
        <f>BD_TS!E115</f>
        <v>MAPFRE</v>
      </c>
      <c r="D116" s="159" t="str">
        <f>BD_TS!F115</f>
        <v>1444 116 16 000022</v>
      </c>
      <c r="E116" s="160">
        <f>BD_TS!B115</f>
        <v>43.199999999999996</v>
      </c>
      <c r="F116" s="161">
        <f>BD_TS!C115</f>
        <v>12960</v>
      </c>
      <c r="G116" s="187">
        <f>BD_TS!H115</f>
        <v>42767</v>
      </c>
      <c r="H116" s="158">
        <f>IF($A116=0,"",IFERROR(INDEX(BD_Gestão!A:A,MATCH('Banco de Dados'!$B116,BD_Gestão!$B:$B,0)),"erro"))</f>
        <v>4145</v>
      </c>
      <c r="I116" s="162">
        <f>IF($A116=0,"",IFERROR(INDEX(BD_Gestão!E:E,MATCH('Banco de Dados'!$B116,BD_Gestão!$B:$B,0)),"erro"))</f>
        <v>42781.46607638889</v>
      </c>
      <c r="J116" s="186" t="str">
        <f>IF($A116=0,"",IFERROR(INDEX(BD_Gestão!B:B,MATCH('Banco de Dados'!$B116,BD_Gestão!$B:$B,0)),"erro"))</f>
        <v>L4462C/16_TS01</v>
      </c>
      <c r="K116" s="158" t="str">
        <f>IF($A116=0,"",IFERROR(INDEX(BD_Gestão!C:C,MATCH('Banco de Dados'!$B116,BD_Gestão!$B:$B,0)),"erro"))</f>
        <v>Civil</v>
      </c>
      <c r="L116" s="158" t="str">
        <f>IF($A116=0,"",IFERROR(INDEX(BD_Gestão!H:H,MATCH('Banco de Dados'!$B116,BD_Gestão!$B:$B,0)),"erro"))</f>
        <v>MAPFRE SEGUROS GERAIS S.A.</v>
      </c>
      <c r="M116" s="161">
        <f>IF($A116=0,"",IFERROR(INDEX(BD_Gestão!F:F,MATCH('Banco de Dados'!$B116,BD_Gestão!$B:$B,0)),"erro"))</f>
        <v>19010</v>
      </c>
      <c r="N116" s="161">
        <f>IF($A116=0,"",IFERROR(INDEX(BD_Gestão!J:J,MATCH('Banco de Dados'!$B116,BD_Gestão!$B:$B,0)),"erro"))</f>
        <v>17460.689999999999</v>
      </c>
      <c r="O116" s="164">
        <f>IF($A116=0,"",IFERROR(INDEX(BD_Gestão!K:K,MATCH('Banco de Dados'!$B116,BD_Gestão!$B:$B,0)),"erro"))</f>
        <v>1.03</v>
      </c>
      <c r="P116" s="169">
        <f t="shared" si="6"/>
        <v>43.199999999999996</v>
      </c>
      <c r="Q116" s="170">
        <f t="shared" si="7"/>
        <v>0</v>
      </c>
      <c r="R116" s="163">
        <f t="shared" si="4"/>
        <v>2</v>
      </c>
      <c r="S116" s="163">
        <f t="shared" si="5"/>
        <v>2017</v>
      </c>
      <c r="T116" s="163">
        <f>INDEX(Controle!O:O,MATCH('Banco de Dados'!A116,Controle!M:M,0))*E116/100</f>
        <v>0</v>
      </c>
    </row>
    <row r="117" spans="1:20" hidden="1" x14ac:dyDescent="0.2">
      <c r="A117" s="158" t="str">
        <f>BD_TS!A116</f>
        <v>OSCAR AVILES</v>
      </c>
      <c r="B117" s="158" t="str">
        <f>SUBSTITUTE(SUBSTITUTE(BD_TS!D116," ",""),"-","/")</f>
        <v>L4462C/16_TS01</v>
      </c>
      <c r="C117" s="158" t="str">
        <f>BD_TS!E116</f>
        <v>MAPFRE</v>
      </c>
      <c r="D117" s="159" t="str">
        <f>BD_TS!F116</f>
        <v>1444 116 16 000022</v>
      </c>
      <c r="E117" s="160">
        <f>BD_TS!B116</f>
        <v>19.5</v>
      </c>
      <c r="F117" s="161">
        <f>BD_TS!C116</f>
        <v>5850</v>
      </c>
      <c r="G117" s="187">
        <f>BD_TS!H116</f>
        <v>42767</v>
      </c>
      <c r="H117" s="158">
        <f>IF($A117=0,"",IFERROR(INDEX(BD_Gestão!A:A,MATCH('Banco de Dados'!$B117,BD_Gestão!$B:$B,0)),"erro"))</f>
        <v>4145</v>
      </c>
      <c r="I117" s="162">
        <f>IF($A117=0,"",IFERROR(INDEX(BD_Gestão!E:E,MATCH('Banco de Dados'!$B117,BD_Gestão!$B:$B,0)),"erro"))</f>
        <v>42781.46607638889</v>
      </c>
      <c r="J117" s="186" t="str">
        <f>IF($A117=0,"",IFERROR(INDEX(BD_Gestão!B:B,MATCH('Banco de Dados'!$B117,BD_Gestão!$B:$B,0)),"erro"))</f>
        <v>L4462C/16_TS01</v>
      </c>
      <c r="K117" s="158" t="str">
        <f>IF($A117=0,"",IFERROR(INDEX(BD_Gestão!C:C,MATCH('Banco de Dados'!$B117,BD_Gestão!$B:$B,0)),"erro"))</f>
        <v>Civil</v>
      </c>
      <c r="L117" s="158" t="str">
        <f>IF($A117=0,"",IFERROR(INDEX(BD_Gestão!H:H,MATCH('Banco de Dados'!$B117,BD_Gestão!$B:$B,0)),"erro"))</f>
        <v>MAPFRE SEGUROS GERAIS S.A.</v>
      </c>
      <c r="M117" s="161">
        <f>IF($A117=0,"",IFERROR(INDEX(BD_Gestão!F:F,MATCH('Banco de Dados'!$B117,BD_Gestão!$B:$B,0)),"erro"))</f>
        <v>19010</v>
      </c>
      <c r="N117" s="161">
        <f>IF($A117=0,"",IFERROR(INDEX(BD_Gestão!J:J,MATCH('Banco de Dados'!$B117,BD_Gestão!$B:$B,0)),"erro"))</f>
        <v>17460.689999999999</v>
      </c>
      <c r="O117" s="164">
        <f>IF($A117=0,"",IFERROR(INDEX(BD_Gestão!K:K,MATCH('Banco de Dados'!$B117,BD_Gestão!$B:$B,0)),"erro"))</f>
        <v>1.03</v>
      </c>
      <c r="P117" s="169">
        <f t="shared" si="6"/>
        <v>19.5</v>
      </c>
      <c r="Q117" s="170">
        <f t="shared" si="7"/>
        <v>0</v>
      </c>
      <c r="R117" s="163">
        <f t="shared" si="4"/>
        <v>2</v>
      </c>
      <c r="S117" s="163">
        <f t="shared" si="5"/>
        <v>2017</v>
      </c>
      <c r="T117" s="163">
        <f>INDEX(Controle!O:O,MATCH('Banco de Dados'!A117,Controle!M:M,0))*E117/100</f>
        <v>19.5</v>
      </c>
    </row>
    <row r="118" spans="1:20" hidden="1" x14ac:dyDescent="0.2">
      <c r="A118" s="158" t="str">
        <f>BD_TS!A117</f>
        <v>RENATO MOREIRA</v>
      </c>
      <c r="B118" s="158" t="str">
        <f>SUBSTITUTE(SUBSTITUTE(BD_TS!D117," ",""),"-","/")</f>
        <v>L4462C/16_TS01</v>
      </c>
      <c r="C118" s="158" t="str">
        <f>BD_TS!E117</f>
        <v>MAPFRE</v>
      </c>
      <c r="D118" s="159" t="str">
        <f>BD_TS!F117</f>
        <v>1444 116 16 000022</v>
      </c>
      <c r="E118" s="160">
        <f>BD_TS!B117</f>
        <v>0.66666666666666785</v>
      </c>
      <c r="F118" s="161">
        <f>BD_TS!C117</f>
        <v>200</v>
      </c>
      <c r="G118" s="187">
        <f>BD_TS!H117</f>
        <v>42767</v>
      </c>
      <c r="H118" s="158">
        <f>IF($A118=0,"",IFERROR(INDEX(BD_Gestão!A:A,MATCH('Banco de Dados'!$B118,BD_Gestão!$B:$B,0)),"erro"))</f>
        <v>4145</v>
      </c>
      <c r="I118" s="162">
        <f>IF($A118=0,"",IFERROR(INDEX(BD_Gestão!E:E,MATCH('Banco de Dados'!$B118,BD_Gestão!$B:$B,0)),"erro"))</f>
        <v>42781.46607638889</v>
      </c>
      <c r="J118" s="186" t="str">
        <f>IF($A118=0,"",IFERROR(INDEX(BD_Gestão!B:B,MATCH('Banco de Dados'!$B118,BD_Gestão!$B:$B,0)),"erro"))</f>
        <v>L4462C/16_TS01</v>
      </c>
      <c r="K118" s="158" t="str">
        <f>IF($A118=0,"",IFERROR(INDEX(BD_Gestão!C:C,MATCH('Banco de Dados'!$B118,BD_Gestão!$B:$B,0)),"erro"))</f>
        <v>Civil</v>
      </c>
      <c r="L118" s="158" t="str">
        <f>IF($A118=0,"",IFERROR(INDEX(BD_Gestão!H:H,MATCH('Banco de Dados'!$B118,BD_Gestão!$B:$B,0)),"erro"))</f>
        <v>MAPFRE SEGUROS GERAIS S.A.</v>
      </c>
      <c r="M118" s="161">
        <f>IF($A118=0,"",IFERROR(INDEX(BD_Gestão!F:F,MATCH('Banco de Dados'!$B118,BD_Gestão!$B:$B,0)),"erro"))</f>
        <v>19010</v>
      </c>
      <c r="N118" s="161">
        <f>IF($A118=0,"",IFERROR(INDEX(BD_Gestão!J:J,MATCH('Banco de Dados'!$B118,BD_Gestão!$B:$B,0)),"erro"))</f>
        <v>17460.689999999999</v>
      </c>
      <c r="O118" s="164">
        <f>IF($A118=0,"",IFERROR(INDEX(BD_Gestão!K:K,MATCH('Banco de Dados'!$B118,BD_Gestão!$B:$B,0)),"erro"))</f>
        <v>1.03</v>
      </c>
      <c r="P118" s="169">
        <f t="shared" si="6"/>
        <v>0.66666666666666785</v>
      </c>
      <c r="Q118" s="170">
        <f t="shared" si="7"/>
        <v>0</v>
      </c>
      <c r="R118" s="163">
        <f t="shared" si="4"/>
        <v>2</v>
      </c>
      <c r="S118" s="163">
        <f t="shared" si="5"/>
        <v>2017</v>
      </c>
      <c r="T118" s="163">
        <f>INDEX(Controle!O:O,MATCH('Banco de Dados'!A118,Controle!M:M,0))*E118/100</f>
        <v>0.66666666666666785</v>
      </c>
    </row>
    <row r="119" spans="1:20" hidden="1" x14ac:dyDescent="0.2">
      <c r="A119" s="158" t="str">
        <f>BD_TS!A118</f>
        <v>EDUARDO ARANA</v>
      </c>
      <c r="B119" s="158" t="str">
        <f>SUBSTITUTE(SUBSTITUTE(BD_TS!D118," ",""),"-","/")</f>
        <v>L4597C/16_TS02</v>
      </c>
      <c r="C119" s="158" t="str">
        <f>BD_TS!E118</f>
        <v>MAPFRE</v>
      </c>
      <c r="D119" s="159" t="str">
        <f>BD_TS!F118</f>
        <v>3021 390 16 000044</v>
      </c>
      <c r="E119" s="160">
        <f>BD_TS!B118</f>
        <v>1</v>
      </c>
      <c r="F119" s="161">
        <f>BD_TS!C118</f>
        <v>250</v>
      </c>
      <c r="G119" s="187">
        <f>BD_TS!H118</f>
        <v>42767</v>
      </c>
      <c r="H119" s="158">
        <f>IF($A119=0,"",IFERROR(INDEX(BD_Gestão!A:A,MATCH('Banco de Dados'!$B119,BD_Gestão!$B:$B,0)),"erro"))</f>
        <v>4148</v>
      </c>
      <c r="I119" s="162">
        <f>IF($A119=0,"",IFERROR(INDEX(BD_Gestão!E:E,MATCH('Banco de Dados'!$B119,BD_Gestão!$B:$B,0)),"erro"))</f>
        <v>42781.475752314815</v>
      </c>
      <c r="J119" s="186" t="str">
        <f>IF($A119=0,"",IFERROR(INDEX(BD_Gestão!B:B,MATCH('Banco de Dados'!$B119,BD_Gestão!$B:$B,0)),"erro"))</f>
        <v>L4597C/16_TS02</v>
      </c>
      <c r="K119" s="158" t="str">
        <f>IF($A119=0,"",IFERROR(INDEX(BD_Gestão!C:C,MATCH('Banco de Dados'!$B119,BD_Gestão!$B:$B,0)),"erro"))</f>
        <v>Civil</v>
      </c>
      <c r="L119" s="158" t="str">
        <f>IF($A119=0,"",IFERROR(INDEX(BD_Gestão!H:H,MATCH('Banco de Dados'!$B119,BD_Gestão!$B:$B,0)),"erro"))</f>
        <v>MAPFRE SEGUROS GERAIS S.A.</v>
      </c>
      <c r="M119" s="161">
        <f>IF($A119=0,"",IFERROR(INDEX(BD_Gestão!F:F,MATCH('Banco de Dados'!$B119,BD_Gestão!$B:$B,0)),"erro"))</f>
        <v>2220.83</v>
      </c>
      <c r="N119" s="161">
        <f>IF($A119=0,"",IFERROR(INDEX(BD_Gestão!J:J,MATCH('Banco de Dados'!$B119,BD_Gestão!$B:$B,0)),"erro"))</f>
        <v>2039.83</v>
      </c>
      <c r="O119" s="164">
        <f>IF($A119=0,"",IFERROR(INDEX(BD_Gestão!K:K,MATCH('Banco de Dados'!$B119,BD_Gestão!$B:$B,0)),"erro"))</f>
        <v>1.03</v>
      </c>
      <c r="P119" s="169">
        <f t="shared" si="6"/>
        <v>1</v>
      </c>
      <c r="Q119" s="170">
        <f t="shared" si="7"/>
        <v>0</v>
      </c>
      <c r="R119" s="163">
        <f t="shared" si="4"/>
        <v>2</v>
      </c>
      <c r="S119" s="163">
        <f t="shared" si="5"/>
        <v>2017</v>
      </c>
      <c r="T119" s="163">
        <f>INDEX(Controle!O:O,MATCH('Banco de Dados'!A119,Controle!M:M,0))*E119/100</f>
        <v>1</v>
      </c>
    </row>
    <row r="120" spans="1:20" hidden="1" x14ac:dyDescent="0.2">
      <c r="A120" s="158" t="str">
        <f>BD_TS!A119</f>
        <v>OSCAR AVILES</v>
      </c>
      <c r="B120" s="158" t="str">
        <f>SUBSTITUTE(SUBSTITUTE(BD_TS!D119," ",""),"-","/")</f>
        <v>L4597C/16_TS02</v>
      </c>
      <c r="C120" s="158" t="str">
        <f>BD_TS!E119</f>
        <v>MAPFRE</v>
      </c>
      <c r="D120" s="159" t="str">
        <f>BD_TS!F119</f>
        <v>3021 390 16 000044</v>
      </c>
      <c r="E120" s="160">
        <f>BD_TS!B119</f>
        <v>7.8833333333333337</v>
      </c>
      <c r="F120" s="161">
        <f>BD_TS!C119</f>
        <v>1970.83</v>
      </c>
      <c r="G120" s="187">
        <f>BD_TS!H119</f>
        <v>42767</v>
      </c>
      <c r="H120" s="158">
        <f>IF($A120=0,"",IFERROR(INDEX(BD_Gestão!A:A,MATCH('Banco de Dados'!$B120,BD_Gestão!$B:$B,0)),"erro"))</f>
        <v>4148</v>
      </c>
      <c r="I120" s="162">
        <f>IF($A120=0,"",IFERROR(INDEX(BD_Gestão!E:E,MATCH('Banco de Dados'!$B120,BD_Gestão!$B:$B,0)),"erro"))</f>
        <v>42781.475752314815</v>
      </c>
      <c r="J120" s="186" t="str">
        <f>IF($A120=0,"",IFERROR(INDEX(BD_Gestão!B:B,MATCH('Banco de Dados'!$B120,BD_Gestão!$B:$B,0)),"erro"))</f>
        <v>L4597C/16_TS02</v>
      </c>
      <c r="K120" s="158" t="str">
        <f>IF($A120=0,"",IFERROR(INDEX(BD_Gestão!C:C,MATCH('Banco de Dados'!$B120,BD_Gestão!$B:$B,0)),"erro"))</f>
        <v>Civil</v>
      </c>
      <c r="L120" s="158" t="str">
        <f>IF($A120=0,"",IFERROR(INDEX(BD_Gestão!H:H,MATCH('Banco de Dados'!$B120,BD_Gestão!$B:$B,0)),"erro"))</f>
        <v>MAPFRE SEGUROS GERAIS S.A.</v>
      </c>
      <c r="M120" s="161">
        <f>IF($A120=0,"",IFERROR(INDEX(BD_Gestão!F:F,MATCH('Banco de Dados'!$B120,BD_Gestão!$B:$B,0)),"erro"))</f>
        <v>2220.83</v>
      </c>
      <c r="N120" s="161">
        <f>IF($A120=0,"",IFERROR(INDEX(BD_Gestão!J:J,MATCH('Banco de Dados'!$B120,BD_Gestão!$B:$B,0)),"erro"))</f>
        <v>2039.83</v>
      </c>
      <c r="O120" s="164">
        <f>IF($A120=0,"",IFERROR(INDEX(BD_Gestão!K:K,MATCH('Banco de Dados'!$B120,BD_Gestão!$B:$B,0)),"erro"))</f>
        <v>1.03</v>
      </c>
      <c r="P120" s="169">
        <f t="shared" si="6"/>
        <v>7.8833333333333337</v>
      </c>
      <c r="Q120" s="170">
        <f t="shared" si="7"/>
        <v>0</v>
      </c>
      <c r="R120" s="163">
        <f t="shared" si="4"/>
        <v>2</v>
      </c>
      <c r="S120" s="163">
        <f t="shared" si="5"/>
        <v>2017</v>
      </c>
      <c r="T120" s="163">
        <f>INDEX(Controle!O:O,MATCH('Banco de Dados'!A120,Controle!M:M,0))*E120/100</f>
        <v>7.8833333333333337</v>
      </c>
    </row>
    <row r="121" spans="1:20" hidden="1" x14ac:dyDescent="0.2">
      <c r="A121" s="158" t="str">
        <f>BD_TS!A120</f>
        <v>ADONIS AQUINO</v>
      </c>
      <c r="B121" s="158" t="str">
        <f>SUBSTITUTE(SUBSTITUTE(BD_TS!D120," ",""),"-","/")</f>
        <v>L4700M/17_TS01</v>
      </c>
      <c r="C121" s="158" t="str">
        <f>BD_TS!E120</f>
        <v>ALLIANZ</v>
      </c>
      <c r="D121" s="159" t="str">
        <f>BD_TS!F120</f>
        <v>213602345</v>
      </c>
      <c r="E121" s="160">
        <f>BD_TS!B120</f>
        <v>19.533333333333331</v>
      </c>
      <c r="F121" s="161">
        <f>BD_TS!C120</f>
        <v>5860</v>
      </c>
      <c r="G121" s="187">
        <f>BD_TS!H120</f>
        <v>42767</v>
      </c>
      <c r="H121" s="158">
        <f>IF($A121=0,"",IFERROR(INDEX(BD_Gestão!A:A,MATCH('Banco de Dados'!$B121,BD_Gestão!$B:$B,0)),"erro"))</f>
        <v>4149</v>
      </c>
      <c r="I121" s="162">
        <f>IF($A121=0,"",IFERROR(INDEX(BD_Gestão!E:E,MATCH('Banco de Dados'!$B121,BD_Gestão!$B:$B,0)),"erro"))</f>
        <v>42781.478449074071</v>
      </c>
      <c r="J121" s="186" t="str">
        <f>IF($A121=0,"",IFERROR(INDEX(BD_Gestão!B:B,MATCH('Banco de Dados'!$B121,BD_Gestão!$B:$B,0)),"erro"))</f>
        <v>L4700M/17_TS01</v>
      </c>
      <c r="K121" s="158" t="str">
        <f>IF($A121=0,"",IFERROR(INDEX(BD_Gestão!C:C,MATCH('Banco de Dados'!$B121,BD_Gestão!$B:$B,0)),"erro"))</f>
        <v>Mecânica</v>
      </c>
      <c r="L121" s="158" t="str">
        <f>IF($A121=0,"",IFERROR(INDEX(BD_Gestão!H:H,MATCH('Banco de Dados'!$B121,BD_Gestão!$B:$B,0)),"erro"))</f>
        <v>ALLIANZ SEGUROS S.A.</v>
      </c>
      <c r="M121" s="161">
        <f>IF($A121=0,"",IFERROR(INDEX(BD_Gestão!F:F,MATCH('Banco de Dados'!$B121,BD_Gestão!$B:$B,0)),"erro"))</f>
        <v>6560</v>
      </c>
      <c r="N121" s="161">
        <f>IF($A121=0,"",IFERROR(INDEX(BD_Gestão!J:J,MATCH('Banco de Dados'!$B121,BD_Gestão!$B:$B,0)),"erro"))</f>
        <v>5828.56</v>
      </c>
      <c r="O121" s="164">
        <f>IF($A121=0,"",IFERROR(INDEX(BD_Gestão!K:K,MATCH('Banco de Dados'!$B121,BD_Gestão!$B:$B,0)),"erro"))</f>
        <v>1</v>
      </c>
      <c r="P121" s="169">
        <f t="shared" si="6"/>
        <v>19.533333333333331</v>
      </c>
      <c r="Q121" s="170">
        <f t="shared" si="7"/>
        <v>0</v>
      </c>
      <c r="R121" s="163">
        <f t="shared" si="4"/>
        <v>2</v>
      </c>
      <c r="S121" s="163">
        <f t="shared" si="5"/>
        <v>2017</v>
      </c>
      <c r="T121" s="163">
        <f>INDEX(Controle!O:O,MATCH('Banco de Dados'!A121,Controle!M:M,0))*E121/100</f>
        <v>19.533333333333331</v>
      </c>
    </row>
    <row r="122" spans="1:20" hidden="1" x14ac:dyDescent="0.2">
      <c r="A122" s="158" t="str">
        <f>BD_TS!A121</f>
        <v>RENATO MOREIRA</v>
      </c>
      <c r="B122" s="158" t="str">
        <f>SUBSTITUTE(SUBSTITUTE(BD_TS!D121," ",""),"-","/")</f>
        <v>L4700M/17_TS01</v>
      </c>
      <c r="C122" s="158" t="str">
        <f>BD_TS!E121</f>
        <v>ALLIANZ</v>
      </c>
      <c r="D122" s="159" t="str">
        <f>BD_TS!F121</f>
        <v>213602345</v>
      </c>
      <c r="E122" s="160">
        <f>BD_TS!B121</f>
        <v>2.3333333333333339</v>
      </c>
      <c r="F122" s="161">
        <f>BD_TS!C121</f>
        <v>700</v>
      </c>
      <c r="G122" s="187">
        <f>BD_TS!H121</f>
        <v>42767</v>
      </c>
      <c r="H122" s="158">
        <f>IF($A122=0,"",IFERROR(INDEX(BD_Gestão!A:A,MATCH('Banco de Dados'!$B122,BD_Gestão!$B:$B,0)),"erro"))</f>
        <v>4149</v>
      </c>
      <c r="I122" s="162">
        <f>IF($A122=0,"",IFERROR(INDEX(BD_Gestão!E:E,MATCH('Banco de Dados'!$B122,BD_Gestão!$B:$B,0)),"erro"))</f>
        <v>42781.478449074071</v>
      </c>
      <c r="J122" s="186" t="str">
        <f>IF($A122=0,"",IFERROR(INDEX(BD_Gestão!B:B,MATCH('Banco de Dados'!$B122,BD_Gestão!$B:$B,0)),"erro"))</f>
        <v>L4700M/17_TS01</v>
      </c>
      <c r="K122" s="158" t="str">
        <f>IF($A122=0,"",IFERROR(INDEX(BD_Gestão!C:C,MATCH('Banco de Dados'!$B122,BD_Gestão!$B:$B,0)),"erro"))</f>
        <v>Mecânica</v>
      </c>
      <c r="L122" s="158" t="str">
        <f>IF($A122=0,"",IFERROR(INDEX(BD_Gestão!H:H,MATCH('Banco de Dados'!$B122,BD_Gestão!$B:$B,0)),"erro"))</f>
        <v>ALLIANZ SEGUROS S.A.</v>
      </c>
      <c r="M122" s="161">
        <f>IF($A122=0,"",IFERROR(INDEX(BD_Gestão!F:F,MATCH('Banco de Dados'!$B122,BD_Gestão!$B:$B,0)),"erro"))</f>
        <v>6560</v>
      </c>
      <c r="N122" s="161">
        <f>IF($A122=0,"",IFERROR(INDEX(BD_Gestão!J:J,MATCH('Banco de Dados'!$B122,BD_Gestão!$B:$B,0)),"erro"))</f>
        <v>5828.56</v>
      </c>
      <c r="O122" s="164">
        <f>IF($A122=0,"",IFERROR(INDEX(BD_Gestão!K:K,MATCH('Banco de Dados'!$B122,BD_Gestão!$B:$B,0)),"erro"))</f>
        <v>1</v>
      </c>
      <c r="P122" s="169">
        <f t="shared" si="6"/>
        <v>2.3333333333333339</v>
      </c>
      <c r="Q122" s="170">
        <f t="shared" si="7"/>
        <v>0</v>
      </c>
      <c r="R122" s="163">
        <f t="shared" si="4"/>
        <v>2</v>
      </c>
      <c r="S122" s="163">
        <f t="shared" si="5"/>
        <v>2017</v>
      </c>
      <c r="T122" s="163">
        <f>INDEX(Controle!O:O,MATCH('Banco de Dados'!A122,Controle!M:M,0))*E122/100</f>
        <v>2.3333333333333339</v>
      </c>
    </row>
    <row r="123" spans="1:20" hidden="1" x14ac:dyDescent="0.2">
      <c r="A123" s="158">
        <f>BD_TS!A122</f>
        <v>2016</v>
      </c>
      <c r="B123" s="158" t="str">
        <f>SUBSTITUTE(SUBSTITUTE(BD_TS!D122," ",""),"-","/")</f>
        <v>L3569C/14_TS03</v>
      </c>
      <c r="C123" s="158" t="str">
        <f>BD_TS!E122</f>
        <v>ALIANÇA DO BRASIL</v>
      </c>
      <c r="D123" s="159" t="str">
        <f>BD_TS!F122</f>
        <v>96201400251</v>
      </c>
      <c r="E123" s="160">
        <f>BD_TS!B122</f>
        <v>1.25</v>
      </c>
      <c r="F123" s="161">
        <f>BD_TS!C122</f>
        <v>375</v>
      </c>
      <c r="G123" s="187">
        <f>BD_TS!H122</f>
        <v>42767</v>
      </c>
      <c r="H123" s="158">
        <f>IF($A123=0,"",IFERROR(INDEX(BD_Gestão!A:A,MATCH('Banco de Dados'!$B123,BD_Gestão!$B:$B,0)),"erro"))</f>
        <v>4147</v>
      </c>
      <c r="I123" s="162">
        <f>IF($A123=0,"",IFERROR(INDEX(BD_Gestão!E:E,MATCH('Banco de Dados'!$B123,BD_Gestão!$B:$B,0)),"erro"))</f>
        <v>42781.472210648149</v>
      </c>
      <c r="J123" s="186" t="str">
        <f>IF($A123=0,"",IFERROR(INDEX(BD_Gestão!B:B,MATCH('Banco de Dados'!$B123,BD_Gestão!$B:$B,0)),"erro"))</f>
        <v>L3569C/14_TS03</v>
      </c>
      <c r="K123" s="158" t="str">
        <f>IF($A123=0,"",IFERROR(INDEX(BD_Gestão!C:C,MATCH('Banco de Dados'!$B123,BD_Gestão!$B:$B,0)),"erro"))</f>
        <v>Civil</v>
      </c>
      <c r="L123" s="158" t="str">
        <f>IF($A123=0,"",IFERROR(INDEX(BD_Gestão!H:H,MATCH('Banco de Dados'!$B123,BD_Gestão!$B:$B,0)),"erro"))</f>
        <v>ALIANCA DO BRASIL SEGUROS S/A.</v>
      </c>
      <c r="M123" s="161">
        <f>IF($A123=0,"",IFERROR(INDEX(BD_Gestão!F:F,MATCH('Banco de Dados'!$B123,BD_Gestão!$B:$B,0)),"erro"))</f>
        <v>13445</v>
      </c>
      <c r="N123" s="161">
        <f>IF($A123=0,"",IFERROR(INDEX(BD_Gestão!J:J,MATCH('Banco de Dados'!$B123,BD_Gestão!$B:$B,0)),"erro"))</f>
        <v>0</v>
      </c>
      <c r="O123" s="164">
        <f>IF($A123=0,"",IFERROR(INDEX(BD_Gestão!K:K,MATCH('Banco de Dados'!$B123,BD_Gestão!$B:$B,0)),"erro"))</f>
        <v>0</v>
      </c>
      <c r="P123" s="169">
        <f t="shared" si="6"/>
        <v>0</v>
      </c>
      <c r="Q123" s="170">
        <f t="shared" si="7"/>
        <v>1.25</v>
      </c>
      <c r="R123" s="163">
        <f t="shared" si="4"/>
        <v>2</v>
      </c>
      <c r="S123" s="163">
        <f t="shared" si="5"/>
        <v>2017</v>
      </c>
      <c r="T123" s="163">
        <f>INDEX(Controle!O:O,MATCH('Banco de Dados'!A123,Controle!M:M,0))*E123/100</f>
        <v>0</v>
      </c>
    </row>
    <row r="124" spans="1:20" hidden="1" x14ac:dyDescent="0.2">
      <c r="A124" s="158" t="str">
        <f>BD_TS!A123</f>
        <v>JEAN MORAES</v>
      </c>
      <c r="B124" s="158" t="str">
        <f>SUBSTITUTE(SUBSTITUTE(BD_TS!D123," ",""),"-","/")</f>
        <v>L3569C/14_TS03</v>
      </c>
      <c r="C124" s="158" t="str">
        <f>BD_TS!E123</f>
        <v>ALIANÇA DO BRASIL</v>
      </c>
      <c r="D124" s="159" t="str">
        <f>BD_TS!F123</f>
        <v>96201400251</v>
      </c>
      <c r="E124" s="160">
        <f>BD_TS!B123</f>
        <v>17.316666666666666</v>
      </c>
      <c r="F124" s="161">
        <f>BD_TS!C123</f>
        <v>5195</v>
      </c>
      <c r="G124" s="187">
        <f>BD_TS!H123</f>
        <v>42767</v>
      </c>
      <c r="H124" s="158">
        <f>IF($A124=0,"",IFERROR(INDEX(BD_Gestão!A:A,MATCH('Banco de Dados'!$B124,BD_Gestão!$B:$B,0)),"erro"))</f>
        <v>4147</v>
      </c>
      <c r="I124" s="162">
        <f>IF($A124=0,"",IFERROR(INDEX(BD_Gestão!E:E,MATCH('Banco de Dados'!$B124,BD_Gestão!$B:$B,0)),"erro"))</f>
        <v>42781.472210648149</v>
      </c>
      <c r="J124" s="186" t="str">
        <f>IF($A124=0,"",IFERROR(INDEX(BD_Gestão!B:B,MATCH('Banco de Dados'!$B124,BD_Gestão!$B:$B,0)),"erro"))</f>
        <v>L3569C/14_TS03</v>
      </c>
      <c r="K124" s="158" t="str">
        <f>IF($A124=0,"",IFERROR(INDEX(BD_Gestão!C:C,MATCH('Banco de Dados'!$B124,BD_Gestão!$B:$B,0)),"erro"))</f>
        <v>Civil</v>
      </c>
      <c r="L124" s="158" t="str">
        <f>IF($A124=0,"",IFERROR(INDEX(BD_Gestão!H:H,MATCH('Banco de Dados'!$B124,BD_Gestão!$B:$B,0)),"erro"))</f>
        <v>ALIANCA DO BRASIL SEGUROS S/A.</v>
      </c>
      <c r="M124" s="161">
        <f>IF($A124=0,"",IFERROR(INDEX(BD_Gestão!F:F,MATCH('Banco de Dados'!$B124,BD_Gestão!$B:$B,0)),"erro"))</f>
        <v>13445</v>
      </c>
      <c r="N124" s="161">
        <f>IF($A124=0,"",IFERROR(INDEX(BD_Gestão!J:J,MATCH('Banco de Dados'!$B124,BD_Gestão!$B:$B,0)),"erro"))</f>
        <v>0</v>
      </c>
      <c r="O124" s="164">
        <f>IF($A124=0,"",IFERROR(INDEX(BD_Gestão!K:K,MATCH('Banco de Dados'!$B124,BD_Gestão!$B:$B,0)),"erro"))</f>
        <v>0</v>
      </c>
      <c r="P124" s="169">
        <f t="shared" si="6"/>
        <v>0</v>
      </c>
      <c r="Q124" s="170">
        <f t="shared" si="7"/>
        <v>17.316666666666666</v>
      </c>
      <c r="R124" s="163">
        <f t="shared" si="4"/>
        <v>2</v>
      </c>
      <c r="S124" s="163">
        <f t="shared" si="5"/>
        <v>2017</v>
      </c>
      <c r="T124" s="163">
        <f>INDEX(Controle!O:O,MATCH('Banco de Dados'!A124,Controle!M:M,0))*E124/100</f>
        <v>17.316666666666666</v>
      </c>
    </row>
    <row r="125" spans="1:20" hidden="1" x14ac:dyDescent="0.2">
      <c r="A125" s="158" t="str">
        <f>BD_TS!A124</f>
        <v>LEONARDO MARCELLI</v>
      </c>
      <c r="B125" s="158" t="str">
        <f>SUBSTITUTE(SUBSTITUTE(BD_TS!D124," ",""),"-","/")</f>
        <v>L3569C/14_TS03</v>
      </c>
      <c r="C125" s="158" t="str">
        <f>BD_TS!E124</f>
        <v>ALIANÇA DO BRASIL</v>
      </c>
      <c r="D125" s="159" t="str">
        <f>BD_TS!F124</f>
        <v>96201400251</v>
      </c>
      <c r="E125" s="160">
        <f>BD_TS!B124</f>
        <v>26.25</v>
      </c>
      <c r="F125" s="161">
        <f>BD_TS!C124</f>
        <v>7875</v>
      </c>
      <c r="G125" s="187">
        <f>BD_TS!H124</f>
        <v>42767</v>
      </c>
      <c r="H125" s="158">
        <f>IF($A125=0,"",IFERROR(INDEX(BD_Gestão!A:A,MATCH('Banco de Dados'!$B125,BD_Gestão!$B:$B,0)),"erro"))</f>
        <v>4147</v>
      </c>
      <c r="I125" s="162">
        <f>IF($A125=0,"",IFERROR(INDEX(BD_Gestão!E:E,MATCH('Banco de Dados'!$B125,BD_Gestão!$B:$B,0)),"erro"))</f>
        <v>42781.472210648149</v>
      </c>
      <c r="J125" s="186" t="str">
        <f>IF($A125=0,"",IFERROR(INDEX(BD_Gestão!B:B,MATCH('Banco de Dados'!$B125,BD_Gestão!$B:$B,0)),"erro"))</f>
        <v>L3569C/14_TS03</v>
      </c>
      <c r="K125" s="158" t="str">
        <f>IF($A125=0,"",IFERROR(INDEX(BD_Gestão!C:C,MATCH('Banco de Dados'!$B125,BD_Gestão!$B:$B,0)),"erro"))</f>
        <v>Civil</v>
      </c>
      <c r="L125" s="158" t="str">
        <f>IF($A125=0,"",IFERROR(INDEX(BD_Gestão!H:H,MATCH('Banco de Dados'!$B125,BD_Gestão!$B:$B,0)),"erro"))</f>
        <v>ALIANCA DO BRASIL SEGUROS S/A.</v>
      </c>
      <c r="M125" s="161">
        <f>IF($A125=0,"",IFERROR(INDEX(BD_Gestão!F:F,MATCH('Banco de Dados'!$B125,BD_Gestão!$B:$B,0)),"erro"))</f>
        <v>13445</v>
      </c>
      <c r="N125" s="161">
        <f>IF($A125=0,"",IFERROR(INDEX(BD_Gestão!J:J,MATCH('Banco de Dados'!$B125,BD_Gestão!$B:$B,0)),"erro"))</f>
        <v>0</v>
      </c>
      <c r="O125" s="164">
        <f>IF($A125=0,"",IFERROR(INDEX(BD_Gestão!K:K,MATCH('Banco de Dados'!$B125,BD_Gestão!$B:$B,0)),"erro"))</f>
        <v>0</v>
      </c>
      <c r="P125" s="169">
        <f t="shared" si="6"/>
        <v>0</v>
      </c>
      <c r="Q125" s="170">
        <f t="shared" si="7"/>
        <v>26.25</v>
      </c>
      <c r="R125" s="163">
        <f t="shared" si="4"/>
        <v>2</v>
      </c>
      <c r="S125" s="163">
        <f t="shared" si="5"/>
        <v>2017</v>
      </c>
      <c r="T125" s="163">
        <f>INDEX(Controle!O:O,MATCH('Banco de Dados'!A125,Controle!M:M,0))*E125/100</f>
        <v>0</v>
      </c>
    </row>
    <row r="126" spans="1:20" hidden="1" x14ac:dyDescent="0.2">
      <c r="A126" s="158">
        <f>BD_TS!A125</f>
        <v>2016</v>
      </c>
      <c r="B126" s="158" t="str">
        <f>SUBSTITUTE(SUBSTITUTE(BD_TS!D125," ",""),"-","/")</f>
        <v>L4658C/16_TS01</v>
      </c>
      <c r="C126" s="158" t="str">
        <f>BD_TS!E125</f>
        <v>ALIANÇA DO BRASIL</v>
      </c>
      <c r="D126" s="159" t="str">
        <f>BD_TS!F125</f>
        <v>62 2016 11036</v>
      </c>
      <c r="E126" s="160">
        <f>BD_TS!B125</f>
        <v>30.666666666666668</v>
      </c>
      <c r="F126" s="161">
        <f>BD_TS!C125</f>
        <v>10733.33</v>
      </c>
      <c r="G126" s="187">
        <f>BD_TS!H125</f>
        <v>42767</v>
      </c>
      <c r="H126" s="158">
        <f>IF($A126=0,"",IFERROR(INDEX(BD_Gestão!A:A,MATCH('Banco de Dados'!$B126,BD_Gestão!$B:$B,0)),"erro"))</f>
        <v>4165</v>
      </c>
      <c r="I126" s="162">
        <f>IF($A126=0,"",IFERROR(INDEX(BD_Gestão!E:E,MATCH('Banco de Dados'!$B126,BD_Gestão!$B:$B,0)),"erro"))</f>
        <v>42790.668009259258</v>
      </c>
      <c r="J126" s="186" t="str">
        <f>IF($A126=0,"",IFERROR(INDEX(BD_Gestão!B:B,MATCH('Banco de Dados'!$B126,BD_Gestão!$B:$B,0)),"erro"))</f>
        <v>L4658C/16_TS01</v>
      </c>
      <c r="K126" s="158" t="str">
        <f>IF($A126=0,"",IFERROR(INDEX(BD_Gestão!C:C,MATCH('Banco de Dados'!$B126,BD_Gestão!$B:$B,0)),"erro"))</f>
        <v>Civil</v>
      </c>
      <c r="L126" s="158" t="str">
        <f>IF($A126=0,"",IFERROR(INDEX(BD_Gestão!H:H,MATCH('Banco de Dados'!$B126,BD_Gestão!$B:$B,0)),"erro"))</f>
        <v>COMPANHIA DE SEGUROS ALIANCA DO BRASIL</v>
      </c>
      <c r="M126" s="161">
        <f>IF($A126=0,"",IFERROR(INDEX(BD_Gestão!F:F,MATCH('Banco de Dados'!$B126,BD_Gestão!$B:$B,0)),"erro"))</f>
        <v>12401.66</v>
      </c>
      <c r="N126" s="161">
        <f>IF($A126=0,"",IFERROR(INDEX(BD_Gestão!J:J,MATCH('Banco de Dados'!$B126,BD_Gestão!$B:$B,0)),"erro"))</f>
        <v>11018.87</v>
      </c>
      <c r="O126" s="164">
        <f>IF($A126=0,"",IFERROR(INDEX(BD_Gestão!K:K,MATCH('Banco de Dados'!$B126,BD_Gestão!$B:$B,0)),"erro"))</f>
        <v>1</v>
      </c>
      <c r="P126" s="169">
        <f t="shared" si="6"/>
        <v>30.666666666666668</v>
      </c>
      <c r="Q126" s="170">
        <f t="shared" si="7"/>
        <v>0</v>
      </c>
      <c r="R126" s="163">
        <f t="shared" si="4"/>
        <v>2</v>
      </c>
      <c r="S126" s="163">
        <f t="shared" si="5"/>
        <v>2017</v>
      </c>
      <c r="T126" s="163">
        <f>INDEX(Controle!O:O,MATCH('Banco de Dados'!A126,Controle!M:M,0))*E126/100</f>
        <v>0</v>
      </c>
    </row>
    <row r="127" spans="1:20" hidden="1" x14ac:dyDescent="0.2">
      <c r="A127" s="158" t="str">
        <f>BD_TS!A126</f>
        <v>CRISTOPHER MELO</v>
      </c>
      <c r="B127" s="158" t="str">
        <f>SUBSTITUTE(SUBSTITUTE(BD_TS!D126," ",""),"-","/")</f>
        <v>L4658C/16_TS01</v>
      </c>
      <c r="C127" s="158" t="str">
        <f>BD_TS!E126</f>
        <v>ALIANÇA DO BRASIL</v>
      </c>
      <c r="D127" s="159" t="str">
        <f>BD_TS!F126</f>
        <v>62 2016 11036</v>
      </c>
      <c r="E127" s="160">
        <f>BD_TS!B126</f>
        <v>4.0999999999999996</v>
      </c>
      <c r="F127" s="161">
        <f>BD_TS!C126</f>
        <v>1435</v>
      </c>
      <c r="G127" s="187">
        <f>BD_TS!H126</f>
        <v>42767</v>
      </c>
      <c r="H127" s="158">
        <f>IF($A127=0,"",IFERROR(INDEX(BD_Gestão!A:A,MATCH('Banco de Dados'!$B127,BD_Gestão!$B:$B,0)),"erro"))</f>
        <v>4165</v>
      </c>
      <c r="I127" s="162">
        <f>IF($A127=0,"",IFERROR(INDEX(BD_Gestão!E:E,MATCH('Banco de Dados'!$B127,BD_Gestão!$B:$B,0)),"erro"))</f>
        <v>42790.668009259258</v>
      </c>
      <c r="J127" s="186" t="str">
        <f>IF($A127=0,"",IFERROR(INDEX(BD_Gestão!B:B,MATCH('Banco de Dados'!$B127,BD_Gestão!$B:$B,0)),"erro"))</f>
        <v>L4658C/16_TS01</v>
      </c>
      <c r="K127" s="158" t="str">
        <f>IF($A127=0,"",IFERROR(INDEX(BD_Gestão!C:C,MATCH('Banco de Dados'!$B127,BD_Gestão!$B:$B,0)),"erro"))</f>
        <v>Civil</v>
      </c>
      <c r="L127" s="158" t="str">
        <f>IF($A127=0,"",IFERROR(INDEX(BD_Gestão!H:H,MATCH('Banco de Dados'!$B127,BD_Gestão!$B:$B,0)),"erro"))</f>
        <v>COMPANHIA DE SEGUROS ALIANCA DO BRASIL</v>
      </c>
      <c r="M127" s="161">
        <f>IF($A127=0,"",IFERROR(INDEX(BD_Gestão!F:F,MATCH('Banco de Dados'!$B127,BD_Gestão!$B:$B,0)),"erro"))</f>
        <v>12401.66</v>
      </c>
      <c r="N127" s="161">
        <f>IF($A127=0,"",IFERROR(INDEX(BD_Gestão!J:J,MATCH('Banco de Dados'!$B127,BD_Gestão!$B:$B,0)),"erro"))</f>
        <v>11018.87</v>
      </c>
      <c r="O127" s="164">
        <f>IF($A127=0,"",IFERROR(INDEX(BD_Gestão!K:K,MATCH('Banco de Dados'!$B127,BD_Gestão!$B:$B,0)),"erro"))</f>
        <v>1</v>
      </c>
      <c r="P127" s="169">
        <f t="shared" si="6"/>
        <v>4.0999999999999996</v>
      </c>
      <c r="Q127" s="170">
        <f t="shared" si="7"/>
        <v>0</v>
      </c>
      <c r="R127" s="163">
        <f t="shared" si="4"/>
        <v>2</v>
      </c>
      <c r="S127" s="163">
        <f t="shared" si="5"/>
        <v>2017</v>
      </c>
      <c r="T127" s="163">
        <f>INDEX(Controle!O:O,MATCH('Banco de Dados'!A127,Controle!M:M,0))*E127/100</f>
        <v>4.0999999999999996</v>
      </c>
    </row>
    <row r="128" spans="1:20" hidden="1" x14ac:dyDescent="0.2">
      <c r="A128" s="158" t="str">
        <f>BD_TS!A127</f>
        <v>EDUARDO ARANA</v>
      </c>
      <c r="B128" s="158" t="str">
        <f>SUBSTITUTE(SUBSTITUTE(BD_TS!D127," ",""),"-","/")</f>
        <v>L4658C/16_TS01</v>
      </c>
      <c r="C128" s="158" t="str">
        <f>BD_TS!E127</f>
        <v>ALIANÇA DO BRASIL</v>
      </c>
      <c r="D128" s="159" t="str">
        <f>BD_TS!F127</f>
        <v>62 2016 11036</v>
      </c>
      <c r="E128" s="160">
        <f>BD_TS!B127</f>
        <v>0.66666666666666607</v>
      </c>
      <c r="F128" s="161">
        <f>BD_TS!C127</f>
        <v>233.33</v>
      </c>
      <c r="G128" s="187">
        <f>BD_TS!H127</f>
        <v>42767</v>
      </c>
      <c r="H128" s="158">
        <f>IF($A128=0,"",IFERROR(INDEX(BD_Gestão!A:A,MATCH('Banco de Dados'!$B128,BD_Gestão!$B:$B,0)),"erro"))</f>
        <v>4165</v>
      </c>
      <c r="I128" s="162">
        <f>IF($A128=0,"",IFERROR(INDEX(BD_Gestão!E:E,MATCH('Banco de Dados'!$B128,BD_Gestão!$B:$B,0)),"erro"))</f>
        <v>42790.668009259258</v>
      </c>
      <c r="J128" s="186" t="str">
        <f>IF($A128=0,"",IFERROR(INDEX(BD_Gestão!B:B,MATCH('Banco de Dados'!$B128,BD_Gestão!$B:$B,0)),"erro"))</f>
        <v>L4658C/16_TS01</v>
      </c>
      <c r="K128" s="158" t="str">
        <f>IF($A128=0,"",IFERROR(INDEX(BD_Gestão!C:C,MATCH('Banco de Dados'!$B128,BD_Gestão!$B:$B,0)),"erro"))</f>
        <v>Civil</v>
      </c>
      <c r="L128" s="158" t="str">
        <f>IF($A128=0,"",IFERROR(INDEX(BD_Gestão!H:H,MATCH('Banco de Dados'!$B128,BD_Gestão!$B:$B,0)),"erro"))</f>
        <v>COMPANHIA DE SEGUROS ALIANCA DO BRASIL</v>
      </c>
      <c r="M128" s="161">
        <f>IF($A128=0,"",IFERROR(INDEX(BD_Gestão!F:F,MATCH('Banco de Dados'!$B128,BD_Gestão!$B:$B,0)),"erro"))</f>
        <v>12401.66</v>
      </c>
      <c r="N128" s="161">
        <f>IF($A128=0,"",IFERROR(INDEX(BD_Gestão!J:J,MATCH('Banco de Dados'!$B128,BD_Gestão!$B:$B,0)),"erro"))</f>
        <v>11018.87</v>
      </c>
      <c r="O128" s="164">
        <f>IF($A128=0,"",IFERROR(INDEX(BD_Gestão!K:K,MATCH('Banco de Dados'!$B128,BD_Gestão!$B:$B,0)),"erro"))</f>
        <v>1</v>
      </c>
      <c r="P128" s="169">
        <f t="shared" si="6"/>
        <v>0.66666666666666607</v>
      </c>
      <c r="Q128" s="170">
        <f t="shared" si="7"/>
        <v>0</v>
      </c>
      <c r="R128" s="163">
        <f t="shared" si="4"/>
        <v>2</v>
      </c>
      <c r="S128" s="163">
        <f t="shared" si="5"/>
        <v>2017</v>
      </c>
      <c r="T128" s="163">
        <f>INDEX(Controle!O:O,MATCH('Banco de Dados'!A128,Controle!M:M,0))*E128/100</f>
        <v>0.66666666666666596</v>
      </c>
    </row>
    <row r="129" spans="1:20" hidden="1" x14ac:dyDescent="0.2">
      <c r="A129" s="158">
        <f>BD_TS!A128</f>
        <v>2016</v>
      </c>
      <c r="B129" s="158" t="str">
        <f>SUBSTITUTE(SUBSTITUTE(BD_TS!D128," ",""),"-","/")</f>
        <v>L3569M/14_TS03</v>
      </c>
      <c r="C129" s="158" t="str">
        <f>BD_TS!E128</f>
        <v>ALIANÇA DO BRASIL</v>
      </c>
      <c r="D129" s="159" t="str">
        <f>BD_TS!F128</f>
        <v>96201400251</v>
      </c>
      <c r="E129" s="160">
        <f>BD_TS!B128</f>
        <v>5.4</v>
      </c>
      <c r="F129" s="161">
        <f>BD_TS!C128</f>
        <v>1620</v>
      </c>
      <c r="G129" s="187">
        <f>BD_TS!H128</f>
        <v>42767</v>
      </c>
      <c r="H129" s="158">
        <f>IF($A129=0,"",IFERROR(INDEX(BD_Gestão!A:A,MATCH('Banco de Dados'!$B129,BD_Gestão!$B:$B,0)),"erro"))</f>
        <v>4146</v>
      </c>
      <c r="I129" s="162">
        <f>IF($A129=0,"",IFERROR(INDEX(BD_Gestão!E:E,MATCH('Banco de Dados'!$B129,BD_Gestão!$B:$B,0)),"erro"))</f>
        <v>42781.469837962963</v>
      </c>
      <c r="J129" s="186" t="str">
        <f>IF($A129=0,"",IFERROR(INDEX(BD_Gestão!B:B,MATCH('Banco de Dados'!$B129,BD_Gestão!$B:$B,0)),"erro"))</f>
        <v>L3569M/14_TS03</v>
      </c>
      <c r="K129" s="158" t="str">
        <f>IF($A129=0,"",IFERROR(INDEX(BD_Gestão!C:C,MATCH('Banco de Dados'!$B129,BD_Gestão!$B:$B,0)),"erro"))</f>
        <v>Mecânica</v>
      </c>
      <c r="L129" s="158" t="str">
        <f>IF($A129=0,"",IFERROR(INDEX(BD_Gestão!H:H,MATCH('Banco de Dados'!$B129,BD_Gestão!$B:$B,0)),"erro"))</f>
        <v>ALIANCA DO BRASIL SEGUROS S/A.</v>
      </c>
      <c r="M129" s="161">
        <f>IF($A129=0,"",IFERROR(INDEX(BD_Gestão!F:F,MATCH('Banco de Dados'!$B129,BD_Gestão!$B:$B,0)),"erro"))</f>
        <v>8010</v>
      </c>
      <c r="N129" s="161">
        <f>IF($A129=0,"",IFERROR(INDEX(BD_Gestão!J:J,MATCH('Banco de Dados'!$B129,BD_Gestão!$B:$B,0)),"erro"))</f>
        <v>0</v>
      </c>
      <c r="O129" s="164">
        <f>IF($A129=0,"",IFERROR(INDEX(BD_Gestão!K:K,MATCH('Banco de Dados'!$B129,BD_Gestão!$B:$B,0)),"erro"))</f>
        <v>0</v>
      </c>
      <c r="P129" s="169">
        <f t="shared" si="6"/>
        <v>0</v>
      </c>
      <c r="Q129" s="170">
        <f t="shared" si="7"/>
        <v>5.4</v>
      </c>
      <c r="R129" s="163">
        <f t="shared" si="4"/>
        <v>2</v>
      </c>
      <c r="S129" s="163">
        <f t="shared" si="5"/>
        <v>2017</v>
      </c>
      <c r="T129" s="163">
        <f>INDEX(Controle!O:O,MATCH('Banco de Dados'!A129,Controle!M:M,0))*E129/100</f>
        <v>0</v>
      </c>
    </row>
    <row r="130" spans="1:20" hidden="1" x14ac:dyDescent="0.2">
      <c r="A130" s="158" t="str">
        <f>BD_TS!A129</f>
        <v>TARCÍSIO DOUTEL</v>
      </c>
      <c r="B130" s="158" t="str">
        <f>SUBSTITUTE(SUBSTITUTE(BD_TS!D129," ",""),"-","/")</f>
        <v>L3569M/14_TS03</v>
      </c>
      <c r="C130" s="158" t="str">
        <f>BD_TS!E129</f>
        <v>ALIANÇA DO BRASIL</v>
      </c>
      <c r="D130" s="159" t="str">
        <f>BD_TS!F129</f>
        <v>96201400251</v>
      </c>
      <c r="E130" s="160">
        <f>BD_TS!B129</f>
        <v>21.3</v>
      </c>
      <c r="F130" s="161">
        <f>BD_TS!C129</f>
        <v>6390</v>
      </c>
      <c r="G130" s="187">
        <f>BD_TS!H129</f>
        <v>42767</v>
      </c>
      <c r="H130" s="158">
        <f>IF($A130=0,"",IFERROR(INDEX(BD_Gestão!A:A,MATCH('Banco de Dados'!$B130,BD_Gestão!$B:$B,0)),"erro"))</f>
        <v>4146</v>
      </c>
      <c r="I130" s="162">
        <f>IF($A130=0,"",IFERROR(INDEX(BD_Gestão!E:E,MATCH('Banco de Dados'!$B130,BD_Gestão!$B:$B,0)),"erro"))</f>
        <v>42781.469837962963</v>
      </c>
      <c r="J130" s="186" t="str">
        <f>IF($A130=0,"",IFERROR(INDEX(BD_Gestão!B:B,MATCH('Banco de Dados'!$B130,BD_Gestão!$B:$B,0)),"erro"))</f>
        <v>L3569M/14_TS03</v>
      </c>
      <c r="K130" s="158" t="str">
        <f>IF($A130=0,"",IFERROR(INDEX(BD_Gestão!C:C,MATCH('Banco de Dados'!$B130,BD_Gestão!$B:$B,0)),"erro"))</f>
        <v>Mecânica</v>
      </c>
      <c r="L130" s="158" t="str">
        <f>IF($A130=0,"",IFERROR(INDEX(BD_Gestão!H:H,MATCH('Banco de Dados'!$B130,BD_Gestão!$B:$B,0)),"erro"))</f>
        <v>ALIANCA DO BRASIL SEGUROS S/A.</v>
      </c>
      <c r="M130" s="161">
        <f>IF($A130=0,"",IFERROR(INDEX(BD_Gestão!F:F,MATCH('Banco de Dados'!$B130,BD_Gestão!$B:$B,0)),"erro"))</f>
        <v>8010</v>
      </c>
      <c r="N130" s="161">
        <f>IF($A130=0,"",IFERROR(INDEX(BD_Gestão!J:J,MATCH('Banco de Dados'!$B130,BD_Gestão!$B:$B,0)),"erro"))</f>
        <v>0</v>
      </c>
      <c r="O130" s="164">
        <f>IF($A130=0,"",IFERROR(INDEX(BD_Gestão!K:K,MATCH('Banco de Dados'!$B130,BD_Gestão!$B:$B,0)),"erro"))</f>
        <v>0</v>
      </c>
      <c r="P130" s="169">
        <f t="shared" si="6"/>
        <v>0</v>
      </c>
      <c r="Q130" s="170">
        <f t="shared" si="7"/>
        <v>21.3</v>
      </c>
      <c r="R130" s="163">
        <f t="shared" si="4"/>
        <v>2</v>
      </c>
      <c r="S130" s="163">
        <f t="shared" si="5"/>
        <v>2017</v>
      </c>
      <c r="T130" s="163">
        <f>INDEX(Controle!O:O,MATCH('Banco de Dados'!A130,Controle!M:M,0))*E130/100</f>
        <v>21.3</v>
      </c>
    </row>
    <row r="131" spans="1:20" hidden="1" x14ac:dyDescent="0.2">
      <c r="A131" s="158" t="str">
        <f>BD_TS!A130</f>
        <v>ALLAN VALÉRIO</v>
      </c>
      <c r="B131" s="158" t="str">
        <f>SUBSTITUTE(SUBSTITUTE(BD_TS!D130," ",""),"-","/")</f>
        <v>L4704C/17_TS01</v>
      </c>
      <c r="C131" s="158" t="str">
        <f>BD_TS!E130</f>
        <v>Bricks-gc</v>
      </c>
      <c r="D131" s="159" t="str">
        <f>BD_TS!F130</f>
        <v/>
      </c>
      <c r="E131" s="160">
        <f>BD_TS!B130</f>
        <v>14.5</v>
      </c>
      <c r="F131" s="161">
        <f>BD_TS!C130</f>
        <v>1591.4699999999998</v>
      </c>
      <c r="G131" s="187">
        <f>BD_TS!H130</f>
        <v>42767</v>
      </c>
      <c r="H131" s="158">
        <f>IF($A131=0,"",IFERROR(INDEX(BD_Gestão!A:A,MATCH('Banco de Dados'!$B131,BD_Gestão!$B:$B,0)),"erro"))</f>
        <v>4151</v>
      </c>
      <c r="I131" s="162">
        <f>IF($A131=0,"",IFERROR(INDEX(BD_Gestão!E:E,MATCH('Banco de Dados'!$B131,BD_Gestão!$B:$B,0)),"erro"))</f>
        <v>42786.445023148146</v>
      </c>
      <c r="J131" s="186" t="str">
        <f>IF($A131=0,"",IFERROR(INDEX(BD_Gestão!B:B,MATCH('Banco de Dados'!$B131,BD_Gestão!$B:$B,0)),"erro"))</f>
        <v>L4704C/17_TS01</v>
      </c>
      <c r="K131" s="158" t="str">
        <f>IF($A131=0,"",IFERROR(INDEX(BD_Gestão!C:C,MATCH('Banco de Dados'!$B131,BD_Gestão!$B:$B,0)),"erro"))</f>
        <v>Civil</v>
      </c>
      <c r="L131" s="158" t="str">
        <f>IF($A131=0,"",IFERROR(INDEX(BD_Gestão!H:H,MATCH('Banco de Dados'!$B131,BD_Gestão!$B:$B,0)),"erro"))</f>
        <v>ST. RAPHAEL EMPREENDIMENTOS IMOBILIARIOS LTDA</v>
      </c>
      <c r="M131" s="161">
        <f>IF($A131=0,"",IFERROR(INDEX(BD_Gestão!F:F,MATCH('Banco de Dados'!$B131,BD_Gestão!$B:$B,0)),"erro"))</f>
        <v>4500</v>
      </c>
      <c r="N131" s="161">
        <f>IF($A131=0,"",IFERROR(INDEX(BD_Gestão!J:J,MATCH('Banco de Dados'!$B131,BD_Gestão!$B:$B,0)),"erro"))</f>
        <v>3998.25</v>
      </c>
      <c r="O131" s="164">
        <f>IF($A131=0,"",IFERROR(INDEX(BD_Gestão!K:K,MATCH('Banco de Dados'!$B131,BD_Gestão!$B:$B,0)),"erro"))</f>
        <v>1</v>
      </c>
      <c r="P131" s="169">
        <f t="shared" si="6"/>
        <v>14.5</v>
      </c>
      <c r="Q131" s="170">
        <f t="shared" si="7"/>
        <v>0</v>
      </c>
      <c r="R131" s="163">
        <f t="shared" si="4"/>
        <v>2</v>
      </c>
      <c r="S131" s="163">
        <f t="shared" si="5"/>
        <v>2017</v>
      </c>
      <c r="T131" s="163">
        <f>INDEX(Controle!O:O,MATCH('Banco de Dados'!A131,Controle!M:M,0))*E131/100</f>
        <v>14.5</v>
      </c>
    </row>
    <row r="132" spans="1:20" hidden="1" x14ac:dyDescent="0.2">
      <c r="A132" s="158" t="str">
        <f>BD_TS!A131</f>
        <v>BRUNO MATOS</v>
      </c>
      <c r="B132" s="158" t="str">
        <f>SUBSTITUTE(SUBSTITUTE(BD_TS!D131," ",""),"-","/")</f>
        <v>L4704C/17_TS01</v>
      </c>
      <c r="C132" s="158" t="str">
        <f>BD_TS!E131</f>
        <v>Bricks-gc</v>
      </c>
      <c r="D132" s="159" t="str">
        <f>BD_TS!F131</f>
        <v/>
      </c>
      <c r="E132" s="160">
        <f>BD_TS!B131</f>
        <v>2.5</v>
      </c>
      <c r="F132" s="161">
        <f>BD_TS!C131</f>
        <v>274.39</v>
      </c>
      <c r="G132" s="187">
        <f>BD_TS!H131</f>
        <v>42767</v>
      </c>
      <c r="H132" s="158">
        <f>IF($A132=0,"",IFERROR(INDEX(BD_Gestão!A:A,MATCH('Banco de Dados'!$B132,BD_Gestão!$B:$B,0)),"erro"))</f>
        <v>4151</v>
      </c>
      <c r="I132" s="162">
        <f>IF($A132=0,"",IFERROR(INDEX(BD_Gestão!E:E,MATCH('Banco de Dados'!$B132,BD_Gestão!$B:$B,0)),"erro"))</f>
        <v>42786.445023148146</v>
      </c>
      <c r="J132" s="186" t="str">
        <f>IF($A132=0,"",IFERROR(INDEX(BD_Gestão!B:B,MATCH('Banco de Dados'!$B132,BD_Gestão!$B:$B,0)),"erro"))</f>
        <v>L4704C/17_TS01</v>
      </c>
      <c r="K132" s="158" t="str">
        <f>IF($A132=0,"",IFERROR(INDEX(BD_Gestão!C:C,MATCH('Banco de Dados'!$B132,BD_Gestão!$B:$B,0)),"erro"))</f>
        <v>Civil</v>
      </c>
      <c r="L132" s="158" t="str">
        <f>IF($A132=0,"",IFERROR(INDEX(BD_Gestão!H:H,MATCH('Banco de Dados'!$B132,BD_Gestão!$B:$B,0)),"erro"))</f>
        <v>ST. RAPHAEL EMPREENDIMENTOS IMOBILIARIOS LTDA</v>
      </c>
      <c r="M132" s="161">
        <f>IF($A132=0,"",IFERROR(INDEX(BD_Gestão!F:F,MATCH('Banco de Dados'!$B132,BD_Gestão!$B:$B,0)),"erro"))</f>
        <v>4500</v>
      </c>
      <c r="N132" s="161">
        <f>IF($A132=0,"",IFERROR(INDEX(BD_Gestão!J:J,MATCH('Banco de Dados'!$B132,BD_Gestão!$B:$B,0)),"erro"))</f>
        <v>3998.25</v>
      </c>
      <c r="O132" s="164">
        <f>IF($A132=0,"",IFERROR(INDEX(BD_Gestão!K:K,MATCH('Banco de Dados'!$B132,BD_Gestão!$B:$B,0)),"erro"))</f>
        <v>1</v>
      </c>
      <c r="P132" s="169">
        <f t="shared" si="6"/>
        <v>2.5</v>
      </c>
      <c r="Q132" s="170">
        <f t="shared" si="7"/>
        <v>0</v>
      </c>
      <c r="R132" s="163">
        <f t="shared" si="4"/>
        <v>2</v>
      </c>
      <c r="S132" s="163">
        <f t="shared" si="5"/>
        <v>2017</v>
      </c>
      <c r="T132" s="163">
        <f>INDEX(Controle!O:O,MATCH('Banco de Dados'!A132,Controle!M:M,0))*E132/100</f>
        <v>2.5</v>
      </c>
    </row>
    <row r="133" spans="1:20" hidden="1" x14ac:dyDescent="0.2">
      <c r="A133" s="158" t="str">
        <f>BD_TS!A132</f>
        <v>EDUARDO ARANA</v>
      </c>
      <c r="B133" s="158" t="str">
        <f>SUBSTITUTE(SUBSTITUTE(BD_TS!D132," ",""),"-","/")</f>
        <v>L4704C/17_TS01</v>
      </c>
      <c r="C133" s="158" t="str">
        <f>BD_TS!E132</f>
        <v>Bricks-gc</v>
      </c>
      <c r="D133" s="159" t="str">
        <f>BD_TS!F132</f>
        <v/>
      </c>
      <c r="E133" s="160">
        <f>BD_TS!B132</f>
        <v>24</v>
      </c>
      <c r="F133" s="161">
        <f>BD_TS!C132</f>
        <v>2634.15</v>
      </c>
      <c r="G133" s="187">
        <f>BD_TS!H132</f>
        <v>42767</v>
      </c>
      <c r="H133" s="158">
        <f>IF($A133=0,"",IFERROR(INDEX(BD_Gestão!A:A,MATCH('Banco de Dados'!$B133,BD_Gestão!$B:$B,0)),"erro"))</f>
        <v>4151</v>
      </c>
      <c r="I133" s="162">
        <f>IF($A133=0,"",IFERROR(INDEX(BD_Gestão!E:E,MATCH('Banco de Dados'!$B133,BD_Gestão!$B:$B,0)),"erro"))</f>
        <v>42786.445023148146</v>
      </c>
      <c r="J133" s="186" t="str">
        <f>IF($A133=0,"",IFERROR(INDEX(BD_Gestão!B:B,MATCH('Banco de Dados'!$B133,BD_Gestão!$B:$B,0)),"erro"))</f>
        <v>L4704C/17_TS01</v>
      </c>
      <c r="K133" s="158" t="str">
        <f>IF($A133=0,"",IFERROR(INDEX(BD_Gestão!C:C,MATCH('Banco de Dados'!$B133,BD_Gestão!$B:$B,0)),"erro"))</f>
        <v>Civil</v>
      </c>
      <c r="L133" s="158" t="str">
        <f>IF($A133=0,"",IFERROR(INDEX(BD_Gestão!H:H,MATCH('Banco de Dados'!$B133,BD_Gestão!$B:$B,0)),"erro"))</f>
        <v>ST. RAPHAEL EMPREENDIMENTOS IMOBILIARIOS LTDA</v>
      </c>
      <c r="M133" s="161">
        <f>IF($A133=0,"",IFERROR(INDEX(BD_Gestão!F:F,MATCH('Banco de Dados'!$B133,BD_Gestão!$B:$B,0)),"erro"))</f>
        <v>4500</v>
      </c>
      <c r="N133" s="161">
        <f>IF($A133=0,"",IFERROR(INDEX(BD_Gestão!J:J,MATCH('Banco de Dados'!$B133,BD_Gestão!$B:$B,0)),"erro"))</f>
        <v>3998.25</v>
      </c>
      <c r="O133" s="164">
        <f>IF($A133=0,"",IFERROR(INDEX(BD_Gestão!K:K,MATCH('Banco de Dados'!$B133,BD_Gestão!$B:$B,0)),"erro"))</f>
        <v>1</v>
      </c>
      <c r="P133" s="169">
        <f t="shared" si="6"/>
        <v>24</v>
      </c>
      <c r="Q133" s="170">
        <f t="shared" si="7"/>
        <v>0</v>
      </c>
      <c r="R133" s="163">
        <f t="shared" ref="R133:R196" si="8">MONTH(I133)</f>
        <v>2</v>
      </c>
      <c r="S133" s="163">
        <f t="shared" ref="S133:S196" si="9">YEAR(I133)</f>
        <v>2017</v>
      </c>
      <c r="T133" s="163">
        <f>INDEX(Controle!O:O,MATCH('Banco de Dados'!A133,Controle!M:M,0))*E133/100</f>
        <v>24</v>
      </c>
    </row>
    <row r="134" spans="1:20" hidden="1" x14ac:dyDescent="0.2">
      <c r="A134" s="158">
        <f>BD_TS!A133</f>
        <v>2016</v>
      </c>
      <c r="B134" s="158" t="str">
        <f>SUBSTITUTE(SUBSTITUTE(BD_TS!D133," ",""),"-","/")</f>
        <v>L4663M/16_TS01</v>
      </c>
      <c r="C134" s="158" t="str">
        <f>BD_TS!E133</f>
        <v>ALIANÇA DO BRASIL</v>
      </c>
      <c r="D134" s="159" t="str">
        <f>BD_TS!F133</f>
        <v>18 2016 05412</v>
      </c>
      <c r="E134" s="160">
        <f>BD_TS!B133</f>
        <v>24.533333333333339</v>
      </c>
      <c r="F134" s="161">
        <f>BD_TS!C133</f>
        <v>6133.33</v>
      </c>
      <c r="G134" s="187">
        <f>BD_TS!H133</f>
        <v>42767</v>
      </c>
      <c r="H134" s="158">
        <f>IF($A134=0,"",IFERROR(INDEX(BD_Gestão!A:A,MATCH('Banco de Dados'!$B134,BD_Gestão!$B:$B,0)),"erro"))</f>
        <v>4153</v>
      </c>
      <c r="I134" s="162">
        <f>IF($A134=0,"",IFERROR(INDEX(BD_Gestão!E:E,MATCH('Banco de Dados'!$B134,BD_Gestão!$B:$B,0)),"erro"))</f>
        <v>42787.415127314816</v>
      </c>
      <c r="J134" s="186" t="str">
        <f>IF($A134=0,"",IFERROR(INDEX(BD_Gestão!B:B,MATCH('Banco de Dados'!$B134,BD_Gestão!$B:$B,0)),"erro"))</f>
        <v>L4663M/16_TS01</v>
      </c>
      <c r="K134" s="158" t="str">
        <f>IF($A134=0,"",IFERROR(INDEX(BD_Gestão!C:C,MATCH('Banco de Dados'!$B134,BD_Gestão!$B:$B,0)),"erro"))</f>
        <v>Mecânica</v>
      </c>
      <c r="L134" s="158" t="str">
        <f>IF($A134=0,"",IFERROR(INDEX(BD_Gestão!H:H,MATCH('Banco de Dados'!$B134,BD_Gestão!$B:$B,0)),"erro"))</f>
        <v>ALIANCA DO BRASIL SEGUROS S/A.</v>
      </c>
      <c r="M134" s="161">
        <f>IF($A134=0,"",IFERROR(INDEX(BD_Gestão!F:F,MATCH('Banco de Dados'!$B134,BD_Gestão!$B:$B,0)),"erro"))</f>
        <v>9887.5</v>
      </c>
      <c r="N134" s="161">
        <f>IF($A134=0,"",IFERROR(INDEX(BD_Gestão!J:J,MATCH('Banco de Dados'!$B134,BD_Gestão!$B:$B,0)),"erro"))</f>
        <v>0</v>
      </c>
      <c r="O134" s="164">
        <f>IF($A134=0,"",IFERROR(INDEX(BD_Gestão!K:K,MATCH('Banco de Dados'!$B134,BD_Gestão!$B:$B,0)),"erro"))</f>
        <v>0</v>
      </c>
      <c r="P134" s="169">
        <f t="shared" ref="P134:P197" si="10">IF(OR(H134="erro",H134=""),"",E134*(MIN(O134,1)))</f>
        <v>0</v>
      </c>
      <c r="Q134" s="170">
        <f t="shared" ref="Q134:Q197" si="11">IF(OR(H134="erro",H134=""),"",E134-P134)</f>
        <v>24.533333333333339</v>
      </c>
      <c r="R134" s="163">
        <f t="shared" si="8"/>
        <v>2</v>
      </c>
      <c r="S134" s="163">
        <f t="shared" si="9"/>
        <v>2017</v>
      </c>
      <c r="T134" s="163">
        <f>INDEX(Controle!O:O,MATCH('Banco de Dados'!A134,Controle!M:M,0))*E134/100</f>
        <v>0</v>
      </c>
    </row>
    <row r="135" spans="1:20" hidden="1" x14ac:dyDescent="0.2">
      <c r="A135" s="158" t="str">
        <f>BD_TS!A134</f>
        <v>ADONIS AQUINO</v>
      </c>
      <c r="B135" s="158" t="str">
        <f>SUBSTITUTE(SUBSTITUTE(BD_TS!D134," ",""),"-","/")</f>
        <v>L4663M/16_TS01</v>
      </c>
      <c r="C135" s="158" t="str">
        <f>BD_TS!E134</f>
        <v>ALIANÇA DO BRASIL</v>
      </c>
      <c r="D135" s="159" t="str">
        <f>BD_TS!F134</f>
        <v>18 2016 05412</v>
      </c>
      <c r="E135" s="160">
        <f>BD_TS!B134</f>
        <v>13.516666666666667</v>
      </c>
      <c r="F135" s="161">
        <f>BD_TS!C134</f>
        <v>3379.17</v>
      </c>
      <c r="G135" s="187">
        <f>BD_TS!H134</f>
        <v>42767</v>
      </c>
      <c r="H135" s="158">
        <f>IF($A135=0,"",IFERROR(INDEX(BD_Gestão!A:A,MATCH('Banco de Dados'!$B135,BD_Gestão!$B:$B,0)),"erro"))</f>
        <v>4153</v>
      </c>
      <c r="I135" s="162">
        <f>IF($A135=0,"",IFERROR(INDEX(BD_Gestão!E:E,MATCH('Banco de Dados'!$B135,BD_Gestão!$B:$B,0)),"erro"))</f>
        <v>42787.415127314816</v>
      </c>
      <c r="J135" s="186" t="str">
        <f>IF($A135=0,"",IFERROR(INDEX(BD_Gestão!B:B,MATCH('Banco de Dados'!$B135,BD_Gestão!$B:$B,0)),"erro"))</f>
        <v>L4663M/16_TS01</v>
      </c>
      <c r="K135" s="158" t="str">
        <f>IF($A135=0,"",IFERROR(INDEX(BD_Gestão!C:C,MATCH('Banco de Dados'!$B135,BD_Gestão!$B:$B,0)),"erro"))</f>
        <v>Mecânica</v>
      </c>
      <c r="L135" s="158" t="str">
        <f>IF($A135=0,"",IFERROR(INDEX(BD_Gestão!H:H,MATCH('Banco de Dados'!$B135,BD_Gestão!$B:$B,0)),"erro"))</f>
        <v>ALIANCA DO BRASIL SEGUROS S/A.</v>
      </c>
      <c r="M135" s="161">
        <f>IF($A135=0,"",IFERROR(INDEX(BD_Gestão!F:F,MATCH('Banco de Dados'!$B135,BD_Gestão!$B:$B,0)),"erro"))</f>
        <v>9887.5</v>
      </c>
      <c r="N135" s="161">
        <f>IF($A135=0,"",IFERROR(INDEX(BD_Gestão!J:J,MATCH('Banco de Dados'!$B135,BD_Gestão!$B:$B,0)),"erro"))</f>
        <v>0</v>
      </c>
      <c r="O135" s="164">
        <f>IF($A135=0,"",IFERROR(INDEX(BD_Gestão!K:K,MATCH('Banco de Dados'!$B135,BD_Gestão!$B:$B,0)),"erro"))</f>
        <v>0</v>
      </c>
      <c r="P135" s="169">
        <f t="shared" si="10"/>
        <v>0</v>
      </c>
      <c r="Q135" s="170">
        <f t="shared" si="11"/>
        <v>13.516666666666667</v>
      </c>
      <c r="R135" s="163">
        <f t="shared" si="8"/>
        <v>2</v>
      </c>
      <c r="S135" s="163">
        <f t="shared" si="9"/>
        <v>2017</v>
      </c>
      <c r="T135" s="163">
        <f>INDEX(Controle!O:O,MATCH('Banco de Dados'!A135,Controle!M:M,0))*E135/100</f>
        <v>13.516666666666667</v>
      </c>
    </row>
    <row r="136" spans="1:20" hidden="1" x14ac:dyDescent="0.2">
      <c r="A136" s="158" t="str">
        <f>BD_TS!A135</f>
        <v>GUILHERME BELLONE</v>
      </c>
      <c r="B136" s="158" t="str">
        <f>SUBSTITUTE(SUBSTITUTE(BD_TS!D135," ",""),"-","/")</f>
        <v>L4663M/16_TS01</v>
      </c>
      <c r="C136" s="158" t="str">
        <f>BD_TS!E135</f>
        <v>ALIANÇA DO BRASIL</v>
      </c>
      <c r="D136" s="159" t="str">
        <f>BD_TS!F135</f>
        <v>18 2016 05412</v>
      </c>
      <c r="E136" s="160">
        <f>BD_TS!B135</f>
        <v>0.33333333333333215</v>
      </c>
      <c r="F136" s="161">
        <f>BD_TS!C135</f>
        <v>83.33</v>
      </c>
      <c r="G136" s="187">
        <f>BD_TS!H135</f>
        <v>42767</v>
      </c>
      <c r="H136" s="158">
        <f>IF($A136=0,"",IFERROR(INDEX(BD_Gestão!A:A,MATCH('Banco de Dados'!$B136,BD_Gestão!$B:$B,0)),"erro"))</f>
        <v>4153</v>
      </c>
      <c r="I136" s="162">
        <f>IF($A136=0,"",IFERROR(INDEX(BD_Gestão!E:E,MATCH('Banco de Dados'!$B136,BD_Gestão!$B:$B,0)),"erro"))</f>
        <v>42787.415127314816</v>
      </c>
      <c r="J136" s="186" t="str">
        <f>IF($A136=0,"",IFERROR(INDEX(BD_Gestão!B:B,MATCH('Banco de Dados'!$B136,BD_Gestão!$B:$B,0)),"erro"))</f>
        <v>L4663M/16_TS01</v>
      </c>
      <c r="K136" s="158" t="str">
        <f>IF($A136=0,"",IFERROR(INDEX(BD_Gestão!C:C,MATCH('Banco de Dados'!$B136,BD_Gestão!$B:$B,0)),"erro"))</f>
        <v>Mecânica</v>
      </c>
      <c r="L136" s="158" t="str">
        <f>IF($A136=0,"",IFERROR(INDEX(BD_Gestão!H:H,MATCH('Banco de Dados'!$B136,BD_Gestão!$B:$B,0)),"erro"))</f>
        <v>ALIANCA DO BRASIL SEGUROS S/A.</v>
      </c>
      <c r="M136" s="161">
        <f>IF($A136=0,"",IFERROR(INDEX(BD_Gestão!F:F,MATCH('Banco de Dados'!$B136,BD_Gestão!$B:$B,0)),"erro"))</f>
        <v>9887.5</v>
      </c>
      <c r="N136" s="161">
        <f>IF($A136=0,"",IFERROR(INDEX(BD_Gestão!J:J,MATCH('Banco de Dados'!$B136,BD_Gestão!$B:$B,0)),"erro"))</f>
        <v>0</v>
      </c>
      <c r="O136" s="164">
        <f>IF($A136=0,"",IFERROR(INDEX(BD_Gestão!K:K,MATCH('Banco de Dados'!$B136,BD_Gestão!$B:$B,0)),"erro"))</f>
        <v>0</v>
      </c>
      <c r="P136" s="169">
        <f t="shared" si="10"/>
        <v>0</v>
      </c>
      <c r="Q136" s="170">
        <f t="shared" si="11"/>
        <v>0.33333333333333215</v>
      </c>
      <c r="R136" s="163">
        <f t="shared" si="8"/>
        <v>2</v>
      </c>
      <c r="S136" s="163">
        <f t="shared" si="9"/>
        <v>2017</v>
      </c>
      <c r="T136" s="163">
        <f>INDEX(Controle!O:O,MATCH('Banco de Dados'!A136,Controle!M:M,0))*E136/100</f>
        <v>0.44444433333333178</v>
      </c>
    </row>
    <row r="137" spans="1:20" hidden="1" x14ac:dyDescent="0.2">
      <c r="A137" s="158" t="str">
        <f>BD_TS!A136</f>
        <v>RENATO MOREIRA</v>
      </c>
      <c r="B137" s="158" t="str">
        <f>SUBSTITUTE(SUBSTITUTE(BD_TS!D136," ",""),"-","/")</f>
        <v>L4663M/16_TS01</v>
      </c>
      <c r="C137" s="158" t="str">
        <f>BD_TS!E136</f>
        <v>ALIANÇA DO BRASIL</v>
      </c>
      <c r="D137" s="159" t="str">
        <f>BD_TS!F136</f>
        <v>18 2016 05412</v>
      </c>
      <c r="E137" s="160">
        <f>BD_TS!B136</f>
        <v>1.1666666666666679</v>
      </c>
      <c r="F137" s="161">
        <f>BD_TS!C136</f>
        <v>291.67</v>
      </c>
      <c r="G137" s="187">
        <f>BD_TS!H136</f>
        <v>42767</v>
      </c>
      <c r="H137" s="158">
        <f>IF($A137=0,"",IFERROR(INDEX(BD_Gestão!A:A,MATCH('Banco de Dados'!$B137,BD_Gestão!$B:$B,0)),"erro"))</f>
        <v>4153</v>
      </c>
      <c r="I137" s="162">
        <f>IF($A137=0,"",IFERROR(INDEX(BD_Gestão!E:E,MATCH('Banco de Dados'!$B137,BD_Gestão!$B:$B,0)),"erro"))</f>
        <v>42787.415127314816</v>
      </c>
      <c r="J137" s="186" t="str">
        <f>IF($A137=0,"",IFERROR(INDEX(BD_Gestão!B:B,MATCH('Banco de Dados'!$B137,BD_Gestão!$B:$B,0)),"erro"))</f>
        <v>L4663M/16_TS01</v>
      </c>
      <c r="K137" s="158" t="str">
        <f>IF($A137=0,"",IFERROR(INDEX(BD_Gestão!C:C,MATCH('Banco de Dados'!$B137,BD_Gestão!$B:$B,0)),"erro"))</f>
        <v>Mecânica</v>
      </c>
      <c r="L137" s="158" t="str">
        <f>IF($A137=0,"",IFERROR(INDEX(BD_Gestão!H:H,MATCH('Banco de Dados'!$B137,BD_Gestão!$B:$B,0)),"erro"))</f>
        <v>ALIANCA DO BRASIL SEGUROS S/A.</v>
      </c>
      <c r="M137" s="161">
        <f>IF($A137=0,"",IFERROR(INDEX(BD_Gestão!F:F,MATCH('Banco de Dados'!$B137,BD_Gestão!$B:$B,0)),"erro"))</f>
        <v>9887.5</v>
      </c>
      <c r="N137" s="161">
        <f>IF($A137=0,"",IFERROR(INDEX(BD_Gestão!J:J,MATCH('Banco de Dados'!$B137,BD_Gestão!$B:$B,0)),"erro"))</f>
        <v>0</v>
      </c>
      <c r="O137" s="164">
        <f>IF($A137=0,"",IFERROR(INDEX(BD_Gestão!K:K,MATCH('Banco de Dados'!$B137,BD_Gestão!$B:$B,0)),"erro"))</f>
        <v>0</v>
      </c>
      <c r="P137" s="169">
        <f t="shared" si="10"/>
        <v>0</v>
      </c>
      <c r="Q137" s="170">
        <f t="shared" si="11"/>
        <v>1.1666666666666679</v>
      </c>
      <c r="R137" s="163">
        <f t="shared" si="8"/>
        <v>2</v>
      </c>
      <c r="S137" s="163">
        <f t="shared" si="9"/>
        <v>2017</v>
      </c>
      <c r="T137" s="163">
        <f>INDEX(Controle!O:O,MATCH('Banco de Dados'!A137,Controle!M:M,0))*E137/100</f>
        <v>1.1666666666666679</v>
      </c>
    </row>
    <row r="138" spans="1:20" hidden="1" x14ac:dyDescent="0.2">
      <c r="A138" s="158">
        <f>BD_TS!A137</f>
        <v>2016</v>
      </c>
      <c r="B138" s="158" t="str">
        <f>SUBSTITUTE(SUBSTITUTE(BD_TS!D137," ",""),"-","/")</f>
        <v>L4556C/16_TS01</v>
      </c>
      <c r="C138" s="158" t="str">
        <f>BD_TS!E137</f>
        <v>ALLIANZ</v>
      </c>
      <c r="D138" s="159" t="str">
        <f>BD_TS!F137</f>
        <v>"208725554</v>
      </c>
      <c r="E138" s="160">
        <f>BD_TS!B137</f>
        <v>26.716666666666669</v>
      </c>
      <c r="F138" s="161">
        <f>BD_TS!C137</f>
        <v>8015</v>
      </c>
      <c r="G138" s="187">
        <f>BD_TS!H137</f>
        <v>42767</v>
      </c>
      <c r="H138" s="158">
        <f>IF($A138=0,"",IFERROR(INDEX(BD_Gestão!A:A,MATCH('Banco de Dados'!$B138,BD_Gestão!$B:$B,0)),"erro"))</f>
        <v>4154</v>
      </c>
      <c r="I138" s="162">
        <f>IF($A138=0,"",IFERROR(INDEX(BD_Gestão!E:E,MATCH('Banco de Dados'!$B138,BD_Gestão!$B:$B,0)),"erro"))</f>
        <v>42787.42224537037</v>
      </c>
      <c r="J138" s="186" t="str">
        <f>IF($A138=0,"",IFERROR(INDEX(BD_Gestão!B:B,MATCH('Banco de Dados'!$B138,BD_Gestão!$B:$B,0)),"erro"))</f>
        <v>L4556C/16_TS01</v>
      </c>
      <c r="K138" s="158" t="str">
        <f>IF($A138=0,"",IFERROR(INDEX(BD_Gestão!C:C,MATCH('Banco de Dados'!$B138,BD_Gestão!$B:$B,0)),"erro"))</f>
        <v>Civil</v>
      </c>
      <c r="L138" s="158" t="str">
        <f>IF($A138=0,"",IFERROR(INDEX(BD_Gestão!H:H,MATCH('Banco de Dados'!$B138,BD_Gestão!$B:$B,0)),"erro"))</f>
        <v>ALLIANZ SEGUROS S.A.</v>
      </c>
      <c r="M138" s="161">
        <f>IF($A138=0,"",IFERROR(INDEX(BD_Gestão!F:F,MATCH('Banco de Dados'!$B138,BD_Gestão!$B:$B,0)),"erro"))</f>
        <v>8390</v>
      </c>
      <c r="N138" s="161">
        <f>IF($A138=0,"",IFERROR(INDEX(BD_Gestão!J:J,MATCH('Banco de Dados'!$B138,BD_Gestão!$B:$B,0)),"erro"))</f>
        <v>7454.52</v>
      </c>
      <c r="O138" s="164">
        <f>IF($A138=0,"",IFERROR(INDEX(BD_Gestão!K:K,MATCH('Banco de Dados'!$B138,BD_Gestão!$B:$B,0)),"erro"))</f>
        <v>1</v>
      </c>
      <c r="P138" s="169">
        <f t="shared" si="10"/>
        <v>26.716666666666669</v>
      </c>
      <c r="Q138" s="170">
        <f t="shared" si="11"/>
        <v>0</v>
      </c>
      <c r="R138" s="163">
        <f t="shared" si="8"/>
        <v>2</v>
      </c>
      <c r="S138" s="163">
        <f t="shared" si="9"/>
        <v>2017</v>
      </c>
      <c r="T138" s="163">
        <f>INDEX(Controle!O:O,MATCH('Banco de Dados'!A138,Controle!M:M,0))*E138/100</f>
        <v>0</v>
      </c>
    </row>
    <row r="139" spans="1:20" hidden="1" x14ac:dyDescent="0.2">
      <c r="A139" s="158" t="str">
        <f>BD_TS!A138</f>
        <v>THIAGO SANTOS</v>
      </c>
      <c r="B139" s="158" t="str">
        <f>SUBSTITUTE(SUBSTITUTE(BD_TS!D138," ",""),"-","/")</f>
        <v>L4556C/16_TS01</v>
      </c>
      <c r="C139" s="158" t="str">
        <f>BD_TS!E138</f>
        <v>ALLIANZ</v>
      </c>
      <c r="D139" s="159" t="str">
        <f>BD_TS!F138</f>
        <v>"208725554</v>
      </c>
      <c r="E139" s="160">
        <f>BD_TS!B138</f>
        <v>1.25</v>
      </c>
      <c r="F139" s="161">
        <f>BD_TS!C138</f>
        <v>375</v>
      </c>
      <c r="G139" s="187">
        <f>BD_TS!H138</f>
        <v>42767</v>
      </c>
      <c r="H139" s="158">
        <f>IF($A139=0,"",IFERROR(INDEX(BD_Gestão!A:A,MATCH('Banco de Dados'!$B139,BD_Gestão!$B:$B,0)),"erro"))</f>
        <v>4154</v>
      </c>
      <c r="I139" s="162">
        <f>IF($A139=0,"",IFERROR(INDEX(BD_Gestão!E:E,MATCH('Banco de Dados'!$B139,BD_Gestão!$B:$B,0)),"erro"))</f>
        <v>42787.42224537037</v>
      </c>
      <c r="J139" s="186" t="str">
        <f>IF($A139=0,"",IFERROR(INDEX(BD_Gestão!B:B,MATCH('Banco de Dados'!$B139,BD_Gestão!$B:$B,0)),"erro"))</f>
        <v>L4556C/16_TS01</v>
      </c>
      <c r="K139" s="158" t="str">
        <f>IF($A139=0,"",IFERROR(INDEX(BD_Gestão!C:C,MATCH('Banco de Dados'!$B139,BD_Gestão!$B:$B,0)),"erro"))</f>
        <v>Civil</v>
      </c>
      <c r="L139" s="158" t="str">
        <f>IF($A139=0,"",IFERROR(INDEX(BD_Gestão!H:H,MATCH('Banco de Dados'!$B139,BD_Gestão!$B:$B,0)),"erro"))</f>
        <v>ALLIANZ SEGUROS S.A.</v>
      </c>
      <c r="M139" s="161">
        <f>IF($A139=0,"",IFERROR(INDEX(BD_Gestão!F:F,MATCH('Banco de Dados'!$B139,BD_Gestão!$B:$B,0)),"erro"))</f>
        <v>8390</v>
      </c>
      <c r="N139" s="161">
        <f>IF($A139=0,"",IFERROR(INDEX(BD_Gestão!J:J,MATCH('Banco de Dados'!$B139,BD_Gestão!$B:$B,0)),"erro"))</f>
        <v>7454.52</v>
      </c>
      <c r="O139" s="164">
        <f>IF($A139=0,"",IFERROR(INDEX(BD_Gestão!K:K,MATCH('Banco de Dados'!$B139,BD_Gestão!$B:$B,0)),"erro"))</f>
        <v>1</v>
      </c>
      <c r="P139" s="169">
        <f t="shared" si="10"/>
        <v>1.25</v>
      </c>
      <c r="Q139" s="170">
        <f t="shared" si="11"/>
        <v>0</v>
      </c>
      <c r="R139" s="163">
        <f t="shared" si="8"/>
        <v>2</v>
      </c>
      <c r="S139" s="163">
        <f t="shared" si="9"/>
        <v>2017</v>
      </c>
      <c r="T139" s="163">
        <f>INDEX(Controle!O:O,MATCH('Banco de Dados'!A139,Controle!M:M,0))*E139/100</f>
        <v>1.25</v>
      </c>
    </row>
    <row r="140" spans="1:20" hidden="1" x14ac:dyDescent="0.2">
      <c r="A140" s="158" t="str">
        <f>BD_TS!A139</f>
        <v>HENRIQUE PALMA</v>
      </c>
      <c r="B140" s="158" t="str">
        <f>SUBSTITUTE(SUBSTITUTE(BD_TS!D139," ",""),"-","/")</f>
        <v>L4702E/17_TS01</v>
      </c>
      <c r="C140" s="158" t="str">
        <f>BD_TS!E139</f>
        <v>ALLIANZ</v>
      </c>
      <c r="D140" s="159" t="str">
        <f>BD_TS!F139</f>
        <v>213821098</v>
      </c>
      <c r="E140" s="160">
        <f>BD_TS!B139</f>
        <v>2.9199999999999982</v>
      </c>
      <c r="F140" s="161">
        <f>BD_TS!C139</f>
        <v>876</v>
      </c>
      <c r="G140" s="187">
        <f>BD_TS!H139</f>
        <v>42767</v>
      </c>
      <c r="H140" s="158">
        <f>IF($A140=0,"",IFERROR(INDEX(BD_Gestão!A:A,MATCH('Banco de Dados'!$B140,BD_Gestão!$B:$B,0)),"erro"))</f>
        <v>4155</v>
      </c>
      <c r="I140" s="162">
        <f>IF($A140=0,"",IFERROR(INDEX(BD_Gestão!E:E,MATCH('Banco de Dados'!$B140,BD_Gestão!$B:$B,0)),"erro"))</f>
        <v>42787.425497685188</v>
      </c>
      <c r="J140" s="186" t="str">
        <f>IF($A140=0,"",IFERROR(INDEX(BD_Gestão!B:B,MATCH('Banco de Dados'!$B140,BD_Gestão!$B:$B,0)),"erro"))</f>
        <v>L4702E/17_TS01</v>
      </c>
      <c r="K140" s="158" t="str">
        <f>IF($A140=0,"",IFERROR(INDEX(BD_Gestão!C:C,MATCH('Banco de Dados'!$B140,BD_Gestão!$B:$B,0)),"erro"))</f>
        <v>Elétrica</v>
      </c>
      <c r="L140" s="158" t="str">
        <f>IF($A140=0,"",IFERROR(INDEX(BD_Gestão!H:H,MATCH('Banco de Dados'!$B140,BD_Gestão!$B:$B,0)),"erro"))</f>
        <v>ALLIANZ SEGUROS S.A.</v>
      </c>
      <c r="M140" s="161">
        <f>IF($A140=0,"",IFERROR(INDEX(BD_Gestão!F:F,MATCH('Banco de Dados'!$B140,BD_Gestão!$B:$B,0)),"erro"))</f>
        <v>1076</v>
      </c>
      <c r="N140" s="161">
        <f>IF($A140=0,"",IFERROR(INDEX(BD_Gestão!J:J,MATCH('Banco de Dados'!$B140,BD_Gestão!$B:$B,0)),"erro"))</f>
        <v>956.03</v>
      </c>
      <c r="O140" s="164">
        <f>IF($A140=0,"",IFERROR(INDEX(BD_Gestão!K:K,MATCH('Banco de Dados'!$B140,BD_Gestão!$B:$B,0)),"erro"))</f>
        <v>1</v>
      </c>
      <c r="P140" s="169">
        <f t="shared" si="10"/>
        <v>2.9199999999999982</v>
      </c>
      <c r="Q140" s="170">
        <f t="shared" si="11"/>
        <v>0</v>
      </c>
      <c r="R140" s="163">
        <f t="shared" si="8"/>
        <v>2</v>
      </c>
      <c r="S140" s="163">
        <f t="shared" si="9"/>
        <v>2017</v>
      </c>
      <c r="T140" s="163">
        <f>INDEX(Controle!O:O,MATCH('Banco de Dados'!A140,Controle!M:M,0))*E140/100</f>
        <v>2.9199999999999982</v>
      </c>
    </row>
    <row r="141" spans="1:20" hidden="1" x14ac:dyDescent="0.2">
      <c r="A141" s="158" t="str">
        <f>BD_TS!A140</f>
        <v>LEONARDO MARCELLI</v>
      </c>
      <c r="B141" s="158" t="str">
        <f>SUBSTITUTE(SUBSTITUTE(BD_TS!D140," ",""),"-","/")</f>
        <v>L4702E/17_TS01</v>
      </c>
      <c r="C141" s="158" t="str">
        <f>BD_TS!E140</f>
        <v>ALLIANZ</v>
      </c>
      <c r="D141" s="159" t="str">
        <f>BD_TS!F140</f>
        <v>213821098</v>
      </c>
      <c r="E141" s="160">
        <f>BD_TS!B140</f>
        <v>0.25</v>
      </c>
      <c r="F141" s="161">
        <f>BD_TS!C140</f>
        <v>75</v>
      </c>
      <c r="G141" s="187">
        <f>BD_TS!H140</f>
        <v>42767</v>
      </c>
      <c r="H141" s="158">
        <f>IF($A141=0,"",IFERROR(INDEX(BD_Gestão!A:A,MATCH('Banco de Dados'!$B141,BD_Gestão!$B:$B,0)),"erro"))</f>
        <v>4155</v>
      </c>
      <c r="I141" s="162">
        <f>IF($A141=0,"",IFERROR(INDEX(BD_Gestão!E:E,MATCH('Banco de Dados'!$B141,BD_Gestão!$B:$B,0)),"erro"))</f>
        <v>42787.425497685188</v>
      </c>
      <c r="J141" s="186" t="str">
        <f>IF($A141=0,"",IFERROR(INDEX(BD_Gestão!B:B,MATCH('Banco de Dados'!$B141,BD_Gestão!$B:$B,0)),"erro"))</f>
        <v>L4702E/17_TS01</v>
      </c>
      <c r="K141" s="158" t="str">
        <f>IF($A141=0,"",IFERROR(INDEX(BD_Gestão!C:C,MATCH('Banco de Dados'!$B141,BD_Gestão!$B:$B,0)),"erro"))</f>
        <v>Elétrica</v>
      </c>
      <c r="L141" s="158" t="str">
        <f>IF($A141=0,"",IFERROR(INDEX(BD_Gestão!H:H,MATCH('Banco de Dados'!$B141,BD_Gestão!$B:$B,0)),"erro"))</f>
        <v>ALLIANZ SEGUROS S.A.</v>
      </c>
      <c r="M141" s="161">
        <f>IF($A141=0,"",IFERROR(INDEX(BD_Gestão!F:F,MATCH('Banco de Dados'!$B141,BD_Gestão!$B:$B,0)),"erro"))</f>
        <v>1076</v>
      </c>
      <c r="N141" s="161">
        <f>IF($A141=0,"",IFERROR(INDEX(BD_Gestão!J:J,MATCH('Banco de Dados'!$B141,BD_Gestão!$B:$B,0)),"erro"))</f>
        <v>956.03</v>
      </c>
      <c r="O141" s="164">
        <f>IF($A141=0,"",IFERROR(INDEX(BD_Gestão!K:K,MATCH('Banco de Dados'!$B141,BD_Gestão!$B:$B,0)),"erro"))</f>
        <v>1</v>
      </c>
      <c r="P141" s="169">
        <f t="shared" si="10"/>
        <v>0.25</v>
      </c>
      <c r="Q141" s="170">
        <f t="shared" si="11"/>
        <v>0</v>
      </c>
      <c r="R141" s="163">
        <f t="shared" si="8"/>
        <v>2</v>
      </c>
      <c r="S141" s="163">
        <f t="shared" si="9"/>
        <v>2017</v>
      </c>
      <c r="T141" s="163">
        <f>INDEX(Controle!O:O,MATCH('Banco de Dados'!A141,Controle!M:M,0))*E141/100</f>
        <v>0</v>
      </c>
    </row>
    <row r="142" spans="1:20" hidden="1" x14ac:dyDescent="0.2">
      <c r="A142" s="158" t="str">
        <f>BD_TS!A141</f>
        <v>RENATO MOREIRA</v>
      </c>
      <c r="B142" s="158" t="str">
        <f>SUBSTITUTE(SUBSTITUTE(BD_TS!D141," ",""),"-","/")</f>
        <v>L4702E/17_TS01</v>
      </c>
      <c r="C142" s="158" t="str">
        <f>BD_TS!E141</f>
        <v>ALLIANZ</v>
      </c>
      <c r="D142" s="159" t="str">
        <f>BD_TS!F141</f>
        <v>213821098</v>
      </c>
      <c r="E142" s="160">
        <f>BD_TS!B141</f>
        <v>0.41666666666666785</v>
      </c>
      <c r="F142" s="161">
        <f>BD_TS!C141</f>
        <v>125</v>
      </c>
      <c r="G142" s="187">
        <f>BD_TS!H141</f>
        <v>42767</v>
      </c>
      <c r="H142" s="158">
        <f>IF($A142=0,"",IFERROR(INDEX(BD_Gestão!A:A,MATCH('Banco de Dados'!$B142,BD_Gestão!$B:$B,0)),"erro"))</f>
        <v>4155</v>
      </c>
      <c r="I142" s="162">
        <f>IF($A142=0,"",IFERROR(INDEX(BD_Gestão!E:E,MATCH('Banco de Dados'!$B142,BD_Gestão!$B:$B,0)),"erro"))</f>
        <v>42787.425497685188</v>
      </c>
      <c r="J142" s="186" t="str">
        <f>IF($A142=0,"",IFERROR(INDEX(BD_Gestão!B:B,MATCH('Banco de Dados'!$B142,BD_Gestão!$B:$B,0)),"erro"))</f>
        <v>L4702E/17_TS01</v>
      </c>
      <c r="K142" s="158" t="str">
        <f>IF($A142=0,"",IFERROR(INDEX(BD_Gestão!C:C,MATCH('Banco de Dados'!$B142,BD_Gestão!$B:$B,0)),"erro"))</f>
        <v>Elétrica</v>
      </c>
      <c r="L142" s="158" t="str">
        <f>IF($A142=0,"",IFERROR(INDEX(BD_Gestão!H:H,MATCH('Banco de Dados'!$B142,BD_Gestão!$B:$B,0)),"erro"))</f>
        <v>ALLIANZ SEGUROS S.A.</v>
      </c>
      <c r="M142" s="161">
        <f>IF($A142=0,"",IFERROR(INDEX(BD_Gestão!F:F,MATCH('Banco de Dados'!$B142,BD_Gestão!$B:$B,0)),"erro"))</f>
        <v>1076</v>
      </c>
      <c r="N142" s="161">
        <f>IF($A142=0,"",IFERROR(INDEX(BD_Gestão!J:J,MATCH('Banco de Dados'!$B142,BD_Gestão!$B:$B,0)),"erro"))</f>
        <v>956.03</v>
      </c>
      <c r="O142" s="164">
        <f>IF($A142=0,"",IFERROR(INDEX(BD_Gestão!K:K,MATCH('Banco de Dados'!$B142,BD_Gestão!$B:$B,0)),"erro"))</f>
        <v>1</v>
      </c>
      <c r="P142" s="169">
        <f t="shared" si="10"/>
        <v>0.41666666666666785</v>
      </c>
      <c r="Q142" s="170">
        <f t="shared" si="11"/>
        <v>0</v>
      </c>
      <c r="R142" s="163">
        <f t="shared" si="8"/>
        <v>2</v>
      </c>
      <c r="S142" s="163">
        <f t="shared" si="9"/>
        <v>2017</v>
      </c>
      <c r="T142" s="163">
        <f>INDEX(Controle!O:O,MATCH('Banco de Dados'!A142,Controle!M:M,0))*E142/100</f>
        <v>0.41666666666666785</v>
      </c>
    </row>
    <row r="143" spans="1:20" hidden="1" x14ac:dyDescent="0.2">
      <c r="A143" s="158">
        <f>BD_TS!A142</f>
        <v>2016</v>
      </c>
      <c r="B143" s="158" t="str">
        <f>SUBSTITUTE(SUBSTITUTE(BD_TS!D142," ",""),"-","/")</f>
        <v>L4683C/16_TS01</v>
      </c>
      <c r="C143" s="158" t="str">
        <f>BD_TS!E142</f>
        <v>ALLIANZ</v>
      </c>
      <c r="D143" s="159" t="str">
        <f>BD_TS!F142</f>
        <v>212882118</v>
      </c>
      <c r="E143" s="160">
        <f>BD_TS!B142</f>
        <v>0.9499999999999994</v>
      </c>
      <c r="F143" s="161">
        <f>BD_TS!C142</f>
        <v>285</v>
      </c>
      <c r="G143" s="187">
        <f>BD_TS!H142</f>
        <v>42767</v>
      </c>
      <c r="H143" s="158">
        <f>IF($A143=0,"",IFERROR(INDEX(BD_Gestão!A:A,MATCH('Banco de Dados'!$B143,BD_Gestão!$B:$B,0)),"erro"))</f>
        <v>4156</v>
      </c>
      <c r="I143" s="162">
        <f>IF($A143=0,"",IFERROR(INDEX(BD_Gestão!E:E,MATCH('Banco de Dados'!$B143,BD_Gestão!$B:$B,0)),"erro"))</f>
        <v>42787.436562499999</v>
      </c>
      <c r="J143" s="186" t="str">
        <f>IF($A143=0,"",IFERROR(INDEX(BD_Gestão!B:B,MATCH('Banco de Dados'!$B143,BD_Gestão!$B:$B,0)),"erro"))</f>
        <v>L4683C/16_TS01</v>
      </c>
      <c r="K143" s="158" t="str">
        <f>IF($A143=0,"",IFERROR(INDEX(BD_Gestão!C:C,MATCH('Banco de Dados'!$B143,BD_Gestão!$B:$B,0)),"erro"))</f>
        <v>Civil</v>
      </c>
      <c r="L143" s="158" t="str">
        <f>IF($A143=0,"",IFERROR(INDEX(BD_Gestão!H:H,MATCH('Banco de Dados'!$B143,BD_Gestão!$B:$B,0)),"erro"))</f>
        <v>ALLIANZ SEGUROS S.A.</v>
      </c>
      <c r="M143" s="161">
        <f>IF($A143=0,"",IFERROR(INDEX(BD_Gestão!F:F,MATCH('Banco de Dados'!$B143,BD_Gestão!$B:$B,0)),"erro"))</f>
        <v>8675</v>
      </c>
      <c r="N143" s="161">
        <f>IF($A143=0,"",IFERROR(INDEX(BD_Gestão!J:J,MATCH('Banco de Dados'!$B143,BD_Gestão!$B:$B,0)),"erro"))</f>
        <v>7707.74</v>
      </c>
      <c r="O143" s="164">
        <f>IF($A143=0,"",IFERROR(INDEX(BD_Gestão!K:K,MATCH('Banco de Dados'!$B143,BD_Gestão!$B:$B,0)),"erro"))</f>
        <v>1</v>
      </c>
      <c r="P143" s="169">
        <f t="shared" si="10"/>
        <v>0.9499999999999994</v>
      </c>
      <c r="Q143" s="170">
        <f t="shared" si="11"/>
        <v>0</v>
      </c>
      <c r="R143" s="163">
        <f t="shared" si="8"/>
        <v>2</v>
      </c>
      <c r="S143" s="163">
        <f t="shared" si="9"/>
        <v>2017</v>
      </c>
      <c r="T143" s="163">
        <f>INDEX(Controle!O:O,MATCH('Banco de Dados'!A143,Controle!M:M,0))*E143/100</f>
        <v>0</v>
      </c>
    </row>
    <row r="144" spans="1:20" hidden="1" x14ac:dyDescent="0.2">
      <c r="A144" s="158" t="str">
        <f>BD_TS!A143</f>
        <v>ALLAN VALÉRIO</v>
      </c>
      <c r="B144" s="158" t="str">
        <f>SUBSTITUTE(SUBSTITUTE(BD_TS!D143," ",""),"-","/")</f>
        <v>L4683C/16_TS01</v>
      </c>
      <c r="C144" s="158" t="str">
        <f>BD_TS!E143</f>
        <v>ALLIANZ</v>
      </c>
      <c r="D144" s="159" t="str">
        <f>BD_TS!F143</f>
        <v>212882118</v>
      </c>
      <c r="E144" s="160">
        <f>BD_TS!B143</f>
        <v>0.5</v>
      </c>
      <c r="F144" s="161">
        <f>BD_TS!C143</f>
        <v>150</v>
      </c>
      <c r="G144" s="187">
        <f>BD_TS!H143</f>
        <v>42767</v>
      </c>
      <c r="H144" s="158">
        <f>IF($A144=0,"",IFERROR(INDEX(BD_Gestão!A:A,MATCH('Banco de Dados'!$B144,BD_Gestão!$B:$B,0)),"erro"))</f>
        <v>4156</v>
      </c>
      <c r="I144" s="162">
        <f>IF($A144=0,"",IFERROR(INDEX(BD_Gestão!E:E,MATCH('Banco de Dados'!$B144,BD_Gestão!$B:$B,0)),"erro"))</f>
        <v>42787.436562499999</v>
      </c>
      <c r="J144" s="186" t="str">
        <f>IF($A144=0,"",IFERROR(INDEX(BD_Gestão!B:B,MATCH('Banco de Dados'!$B144,BD_Gestão!$B:$B,0)),"erro"))</f>
        <v>L4683C/16_TS01</v>
      </c>
      <c r="K144" s="158" t="str">
        <f>IF($A144=0,"",IFERROR(INDEX(BD_Gestão!C:C,MATCH('Banco de Dados'!$B144,BD_Gestão!$B:$B,0)),"erro"))</f>
        <v>Civil</v>
      </c>
      <c r="L144" s="158" t="str">
        <f>IF($A144=0,"",IFERROR(INDEX(BD_Gestão!H:H,MATCH('Banco de Dados'!$B144,BD_Gestão!$B:$B,0)),"erro"))</f>
        <v>ALLIANZ SEGUROS S.A.</v>
      </c>
      <c r="M144" s="161">
        <f>IF($A144=0,"",IFERROR(INDEX(BD_Gestão!F:F,MATCH('Banco de Dados'!$B144,BD_Gestão!$B:$B,0)),"erro"))</f>
        <v>8675</v>
      </c>
      <c r="N144" s="161">
        <f>IF($A144=0,"",IFERROR(INDEX(BD_Gestão!J:J,MATCH('Banco de Dados'!$B144,BD_Gestão!$B:$B,0)),"erro"))</f>
        <v>7707.74</v>
      </c>
      <c r="O144" s="164">
        <f>IF($A144=0,"",IFERROR(INDEX(BD_Gestão!K:K,MATCH('Banco de Dados'!$B144,BD_Gestão!$B:$B,0)),"erro"))</f>
        <v>1</v>
      </c>
      <c r="P144" s="169">
        <f t="shared" si="10"/>
        <v>0.5</v>
      </c>
      <c r="Q144" s="170">
        <f t="shared" si="11"/>
        <v>0</v>
      </c>
      <c r="R144" s="163">
        <f t="shared" si="8"/>
        <v>2</v>
      </c>
      <c r="S144" s="163">
        <f t="shared" si="9"/>
        <v>2017</v>
      </c>
      <c r="T144" s="163">
        <f>INDEX(Controle!O:O,MATCH('Banco de Dados'!A144,Controle!M:M,0))*E144/100</f>
        <v>0.5</v>
      </c>
    </row>
    <row r="145" spans="1:20" hidden="1" x14ac:dyDescent="0.2">
      <c r="A145" s="158" t="str">
        <f>BD_TS!A144</f>
        <v>EDUARDO ARANA</v>
      </c>
      <c r="B145" s="158" t="str">
        <f>SUBSTITUTE(SUBSTITUTE(BD_TS!D144," ",""),"-","/")</f>
        <v>L4683C/16_TS01</v>
      </c>
      <c r="C145" s="158" t="str">
        <f>BD_TS!E144</f>
        <v>ALLIANZ</v>
      </c>
      <c r="D145" s="159" t="str">
        <f>BD_TS!F144</f>
        <v>212882118</v>
      </c>
      <c r="E145" s="160">
        <f>BD_TS!B144</f>
        <v>0.66666666666666785</v>
      </c>
      <c r="F145" s="161">
        <f>BD_TS!C144</f>
        <v>200</v>
      </c>
      <c r="G145" s="187">
        <f>BD_TS!H144</f>
        <v>42767</v>
      </c>
      <c r="H145" s="158">
        <f>IF($A145=0,"",IFERROR(INDEX(BD_Gestão!A:A,MATCH('Banco de Dados'!$B145,BD_Gestão!$B:$B,0)),"erro"))</f>
        <v>4156</v>
      </c>
      <c r="I145" s="162">
        <f>IF($A145=0,"",IFERROR(INDEX(BD_Gestão!E:E,MATCH('Banco de Dados'!$B145,BD_Gestão!$B:$B,0)),"erro"))</f>
        <v>42787.436562499999</v>
      </c>
      <c r="J145" s="186" t="str">
        <f>IF($A145=0,"",IFERROR(INDEX(BD_Gestão!B:B,MATCH('Banco de Dados'!$B145,BD_Gestão!$B:$B,0)),"erro"))</f>
        <v>L4683C/16_TS01</v>
      </c>
      <c r="K145" s="158" t="str">
        <f>IF($A145=0,"",IFERROR(INDEX(BD_Gestão!C:C,MATCH('Banco de Dados'!$B145,BD_Gestão!$B:$B,0)),"erro"))</f>
        <v>Civil</v>
      </c>
      <c r="L145" s="158" t="str">
        <f>IF($A145=0,"",IFERROR(INDEX(BD_Gestão!H:H,MATCH('Banco de Dados'!$B145,BD_Gestão!$B:$B,0)),"erro"))</f>
        <v>ALLIANZ SEGUROS S.A.</v>
      </c>
      <c r="M145" s="161">
        <f>IF($A145=0,"",IFERROR(INDEX(BD_Gestão!F:F,MATCH('Banco de Dados'!$B145,BD_Gestão!$B:$B,0)),"erro"))</f>
        <v>8675</v>
      </c>
      <c r="N145" s="161">
        <f>IF($A145=0,"",IFERROR(INDEX(BD_Gestão!J:J,MATCH('Banco de Dados'!$B145,BD_Gestão!$B:$B,0)),"erro"))</f>
        <v>7707.74</v>
      </c>
      <c r="O145" s="164">
        <f>IF($A145=0,"",IFERROR(INDEX(BD_Gestão!K:K,MATCH('Banco de Dados'!$B145,BD_Gestão!$B:$B,0)),"erro"))</f>
        <v>1</v>
      </c>
      <c r="P145" s="169">
        <f t="shared" si="10"/>
        <v>0.66666666666666785</v>
      </c>
      <c r="Q145" s="170">
        <f t="shared" si="11"/>
        <v>0</v>
      </c>
      <c r="R145" s="163">
        <f t="shared" si="8"/>
        <v>2</v>
      </c>
      <c r="S145" s="163">
        <f t="shared" si="9"/>
        <v>2017</v>
      </c>
      <c r="T145" s="163">
        <f>INDEX(Controle!O:O,MATCH('Banco de Dados'!A145,Controle!M:M,0))*E145/100</f>
        <v>0.66666666666666785</v>
      </c>
    </row>
    <row r="146" spans="1:20" hidden="1" x14ac:dyDescent="0.2">
      <c r="A146" s="158" t="str">
        <f>BD_TS!A145</f>
        <v>LEONARDO MARCELLI</v>
      </c>
      <c r="B146" s="158" t="str">
        <f>SUBSTITUTE(SUBSTITUTE(BD_TS!D145," ",""),"-","/")</f>
        <v>L4683C/16_TS01</v>
      </c>
      <c r="C146" s="158" t="str">
        <f>BD_TS!E145</f>
        <v>ALLIANZ</v>
      </c>
      <c r="D146" s="159" t="str">
        <f>BD_TS!F145</f>
        <v>212882118</v>
      </c>
      <c r="E146" s="160">
        <f>BD_TS!B145</f>
        <v>1.5</v>
      </c>
      <c r="F146" s="161">
        <f>BD_TS!C145</f>
        <v>450</v>
      </c>
      <c r="G146" s="187">
        <f>BD_TS!H145</f>
        <v>42767</v>
      </c>
      <c r="H146" s="158">
        <f>IF($A146=0,"",IFERROR(INDEX(BD_Gestão!A:A,MATCH('Banco de Dados'!$B146,BD_Gestão!$B:$B,0)),"erro"))</f>
        <v>4156</v>
      </c>
      <c r="I146" s="162">
        <f>IF($A146=0,"",IFERROR(INDEX(BD_Gestão!E:E,MATCH('Banco de Dados'!$B146,BD_Gestão!$B:$B,0)),"erro"))</f>
        <v>42787.436562499999</v>
      </c>
      <c r="J146" s="186" t="str">
        <f>IF($A146=0,"",IFERROR(INDEX(BD_Gestão!B:B,MATCH('Banco de Dados'!$B146,BD_Gestão!$B:$B,0)),"erro"))</f>
        <v>L4683C/16_TS01</v>
      </c>
      <c r="K146" s="158" t="str">
        <f>IF($A146=0,"",IFERROR(INDEX(BD_Gestão!C:C,MATCH('Banco de Dados'!$B146,BD_Gestão!$B:$B,0)),"erro"))</f>
        <v>Civil</v>
      </c>
      <c r="L146" s="158" t="str">
        <f>IF($A146=0,"",IFERROR(INDEX(BD_Gestão!H:H,MATCH('Banco de Dados'!$B146,BD_Gestão!$B:$B,0)),"erro"))</f>
        <v>ALLIANZ SEGUROS S.A.</v>
      </c>
      <c r="M146" s="161">
        <f>IF($A146=0,"",IFERROR(INDEX(BD_Gestão!F:F,MATCH('Banco de Dados'!$B146,BD_Gestão!$B:$B,0)),"erro"))</f>
        <v>8675</v>
      </c>
      <c r="N146" s="161">
        <f>IF($A146=0,"",IFERROR(INDEX(BD_Gestão!J:J,MATCH('Banco de Dados'!$B146,BD_Gestão!$B:$B,0)),"erro"))</f>
        <v>7707.74</v>
      </c>
      <c r="O146" s="164">
        <f>IF($A146=0,"",IFERROR(INDEX(BD_Gestão!K:K,MATCH('Banco de Dados'!$B146,BD_Gestão!$B:$B,0)),"erro"))</f>
        <v>1</v>
      </c>
      <c r="P146" s="169">
        <f t="shared" si="10"/>
        <v>1.5</v>
      </c>
      <c r="Q146" s="170">
        <f t="shared" si="11"/>
        <v>0</v>
      </c>
      <c r="R146" s="163">
        <f t="shared" si="8"/>
        <v>2</v>
      </c>
      <c r="S146" s="163">
        <f t="shared" si="9"/>
        <v>2017</v>
      </c>
      <c r="T146" s="163">
        <f>INDEX(Controle!O:O,MATCH('Banco de Dados'!A146,Controle!M:M,0))*E146/100</f>
        <v>0</v>
      </c>
    </row>
    <row r="147" spans="1:20" hidden="1" x14ac:dyDescent="0.2">
      <c r="A147" s="158" t="str">
        <f>BD_TS!A146</f>
        <v>RAPHAEL DA MATA</v>
      </c>
      <c r="B147" s="158" t="str">
        <f>SUBSTITUTE(SUBSTITUTE(BD_TS!D146," ",""),"-","/")</f>
        <v>L4683C/16_TS01</v>
      </c>
      <c r="C147" s="158" t="str">
        <f>BD_TS!E146</f>
        <v>ALLIANZ</v>
      </c>
      <c r="D147" s="159" t="str">
        <f>BD_TS!F146</f>
        <v>212882118</v>
      </c>
      <c r="E147" s="160">
        <f>BD_TS!B146</f>
        <v>25.3</v>
      </c>
      <c r="F147" s="161">
        <f>BD_TS!C146</f>
        <v>7590</v>
      </c>
      <c r="G147" s="187">
        <f>BD_TS!H146</f>
        <v>42767</v>
      </c>
      <c r="H147" s="158">
        <f>IF($A147=0,"",IFERROR(INDEX(BD_Gestão!A:A,MATCH('Banco de Dados'!$B147,BD_Gestão!$B:$B,0)),"erro"))</f>
        <v>4156</v>
      </c>
      <c r="I147" s="162">
        <f>IF($A147=0,"",IFERROR(INDEX(BD_Gestão!E:E,MATCH('Banco de Dados'!$B147,BD_Gestão!$B:$B,0)),"erro"))</f>
        <v>42787.436562499999</v>
      </c>
      <c r="J147" s="186" t="str">
        <f>IF($A147=0,"",IFERROR(INDEX(BD_Gestão!B:B,MATCH('Banco de Dados'!$B147,BD_Gestão!$B:$B,0)),"erro"))</f>
        <v>L4683C/16_TS01</v>
      </c>
      <c r="K147" s="158" t="str">
        <f>IF($A147=0,"",IFERROR(INDEX(BD_Gestão!C:C,MATCH('Banco de Dados'!$B147,BD_Gestão!$B:$B,0)),"erro"))</f>
        <v>Civil</v>
      </c>
      <c r="L147" s="158" t="str">
        <f>IF($A147=0,"",IFERROR(INDEX(BD_Gestão!H:H,MATCH('Banco de Dados'!$B147,BD_Gestão!$B:$B,0)),"erro"))</f>
        <v>ALLIANZ SEGUROS S.A.</v>
      </c>
      <c r="M147" s="161">
        <f>IF($A147=0,"",IFERROR(INDEX(BD_Gestão!F:F,MATCH('Banco de Dados'!$B147,BD_Gestão!$B:$B,0)),"erro"))</f>
        <v>8675</v>
      </c>
      <c r="N147" s="161">
        <f>IF($A147=0,"",IFERROR(INDEX(BD_Gestão!J:J,MATCH('Banco de Dados'!$B147,BD_Gestão!$B:$B,0)),"erro"))</f>
        <v>7707.74</v>
      </c>
      <c r="O147" s="164">
        <f>IF($A147=0,"",IFERROR(INDEX(BD_Gestão!K:K,MATCH('Banco de Dados'!$B147,BD_Gestão!$B:$B,0)),"erro"))</f>
        <v>1</v>
      </c>
      <c r="P147" s="169">
        <f t="shared" si="10"/>
        <v>25.3</v>
      </c>
      <c r="Q147" s="170">
        <f t="shared" si="11"/>
        <v>0</v>
      </c>
      <c r="R147" s="163">
        <f t="shared" si="8"/>
        <v>2</v>
      </c>
      <c r="S147" s="163">
        <f t="shared" si="9"/>
        <v>2017</v>
      </c>
      <c r="T147" s="163">
        <f>INDEX(Controle!O:O,MATCH('Banco de Dados'!A147,Controle!M:M,0))*E147/100</f>
        <v>25.3</v>
      </c>
    </row>
    <row r="148" spans="1:20" hidden="1" x14ac:dyDescent="0.2">
      <c r="A148" s="158">
        <f>BD_TS!A147</f>
        <v>2016</v>
      </c>
      <c r="B148" s="158" t="str">
        <f>SUBSTITUTE(SUBSTITUTE(BD_TS!D147," ",""),"-","/")</f>
        <v>L4647M/16_TS01</v>
      </c>
      <c r="C148" s="158" t="str">
        <f>BD_TS!E147</f>
        <v>MAPFRE</v>
      </c>
      <c r="D148" s="159" t="str">
        <f>BD_TS!F147</f>
        <v>"605171816000008"</v>
      </c>
      <c r="E148" s="160">
        <f>BD_TS!B147</f>
        <v>18.150000000000002</v>
      </c>
      <c r="F148" s="161">
        <f>BD_TS!C147</f>
        <v>4537.5</v>
      </c>
      <c r="G148" s="187">
        <f>BD_TS!H147</f>
        <v>42767</v>
      </c>
      <c r="H148" s="158">
        <f>IF($A148=0,"",IFERROR(INDEX(BD_Gestão!A:A,MATCH('Banco de Dados'!$B148,BD_Gestão!$B:$B,0)),"erro"))</f>
        <v>4157</v>
      </c>
      <c r="I148" s="162">
        <f>IF($A148=0,"",IFERROR(INDEX(BD_Gestão!E:E,MATCH('Banco de Dados'!$B148,BD_Gestão!$B:$B,0)),"erro"))</f>
        <v>42787.439768518518</v>
      </c>
      <c r="J148" s="186" t="str">
        <f>IF($A148=0,"",IFERROR(INDEX(BD_Gestão!B:B,MATCH('Banco de Dados'!$B148,BD_Gestão!$B:$B,0)),"erro"))</f>
        <v>L4647M/16_TS01</v>
      </c>
      <c r="K148" s="158" t="str">
        <f>IF($A148=0,"",IFERROR(INDEX(BD_Gestão!C:C,MATCH('Banco de Dados'!$B148,BD_Gestão!$B:$B,0)),"erro"))</f>
        <v>Mecânica</v>
      </c>
      <c r="L148" s="158" t="str">
        <f>IF($A148=0,"",IFERROR(INDEX(BD_Gestão!H:H,MATCH('Banco de Dados'!$B148,BD_Gestão!$B:$B,0)),"erro"))</f>
        <v>MAPFRE SEGUROS GERAIS S.A.</v>
      </c>
      <c r="M148" s="161">
        <f>IF($A148=0,"",IFERROR(INDEX(BD_Gestão!F:F,MATCH('Banco de Dados'!$B148,BD_Gestão!$B:$B,0)),"erro"))</f>
        <v>9883.33</v>
      </c>
      <c r="N148" s="161">
        <f>IF($A148=0,"",IFERROR(INDEX(BD_Gestão!J:J,MATCH('Banco de Dados'!$B148,BD_Gestão!$B:$B,0)),"erro"))</f>
        <v>9077.84</v>
      </c>
      <c r="O148" s="164">
        <f>IF($A148=0,"",IFERROR(INDEX(BD_Gestão!K:K,MATCH('Banco de Dados'!$B148,BD_Gestão!$B:$B,0)),"erro"))</f>
        <v>1.03</v>
      </c>
      <c r="P148" s="169">
        <f t="shared" si="10"/>
        <v>18.150000000000002</v>
      </c>
      <c r="Q148" s="170">
        <f t="shared" si="11"/>
        <v>0</v>
      </c>
      <c r="R148" s="163">
        <f t="shared" si="8"/>
        <v>2</v>
      </c>
      <c r="S148" s="163">
        <f t="shared" si="9"/>
        <v>2017</v>
      </c>
      <c r="T148" s="163">
        <f>INDEX(Controle!O:O,MATCH('Banco de Dados'!A148,Controle!M:M,0))*E148/100</f>
        <v>0</v>
      </c>
    </row>
    <row r="149" spans="1:20" hidden="1" x14ac:dyDescent="0.2">
      <c r="A149" s="158" t="str">
        <f>BD_TS!A148</f>
        <v>CAIO SANTOS</v>
      </c>
      <c r="B149" s="158" t="str">
        <f>SUBSTITUTE(SUBSTITUTE(BD_TS!D148," ",""),"-","/")</f>
        <v>L4647M/16_TS01</v>
      </c>
      <c r="C149" s="158" t="str">
        <f>BD_TS!E148</f>
        <v>MAPFRE</v>
      </c>
      <c r="D149" s="159" t="str">
        <f>BD_TS!F148</f>
        <v>"605171816000008"</v>
      </c>
      <c r="E149" s="160">
        <f>BD_TS!B148</f>
        <v>11.333333333333332</v>
      </c>
      <c r="F149" s="161">
        <f>BD_TS!C148</f>
        <v>2833.33</v>
      </c>
      <c r="G149" s="187">
        <f>BD_TS!H148</f>
        <v>42767</v>
      </c>
      <c r="H149" s="158">
        <f>IF($A149=0,"",IFERROR(INDEX(BD_Gestão!A:A,MATCH('Banco de Dados'!$B149,BD_Gestão!$B:$B,0)),"erro"))</f>
        <v>4157</v>
      </c>
      <c r="I149" s="162">
        <f>IF($A149=0,"",IFERROR(INDEX(BD_Gestão!E:E,MATCH('Banco de Dados'!$B149,BD_Gestão!$B:$B,0)),"erro"))</f>
        <v>42787.439768518518</v>
      </c>
      <c r="J149" s="186" t="str">
        <f>IF($A149=0,"",IFERROR(INDEX(BD_Gestão!B:B,MATCH('Banco de Dados'!$B149,BD_Gestão!$B:$B,0)),"erro"))</f>
        <v>L4647M/16_TS01</v>
      </c>
      <c r="K149" s="158" t="str">
        <f>IF($A149=0,"",IFERROR(INDEX(BD_Gestão!C:C,MATCH('Banco de Dados'!$B149,BD_Gestão!$B:$B,0)),"erro"))</f>
        <v>Mecânica</v>
      </c>
      <c r="L149" s="158" t="str">
        <f>IF($A149=0,"",IFERROR(INDEX(BD_Gestão!H:H,MATCH('Banco de Dados'!$B149,BD_Gestão!$B:$B,0)),"erro"))</f>
        <v>MAPFRE SEGUROS GERAIS S.A.</v>
      </c>
      <c r="M149" s="161">
        <f>IF($A149=0,"",IFERROR(INDEX(BD_Gestão!F:F,MATCH('Banco de Dados'!$B149,BD_Gestão!$B:$B,0)),"erro"))</f>
        <v>9883.33</v>
      </c>
      <c r="N149" s="161">
        <f>IF($A149=0,"",IFERROR(INDEX(BD_Gestão!J:J,MATCH('Banco de Dados'!$B149,BD_Gestão!$B:$B,0)),"erro"))</f>
        <v>9077.84</v>
      </c>
      <c r="O149" s="164">
        <f>IF($A149=0,"",IFERROR(INDEX(BD_Gestão!K:K,MATCH('Banco de Dados'!$B149,BD_Gestão!$B:$B,0)),"erro"))</f>
        <v>1.03</v>
      </c>
      <c r="P149" s="169">
        <f t="shared" si="10"/>
        <v>11.333333333333332</v>
      </c>
      <c r="Q149" s="170">
        <f t="shared" si="11"/>
        <v>0</v>
      </c>
      <c r="R149" s="163">
        <f t="shared" si="8"/>
        <v>2</v>
      </c>
      <c r="S149" s="163">
        <f t="shared" si="9"/>
        <v>2017</v>
      </c>
      <c r="T149" s="163">
        <f>INDEX(Controle!O:O,MATCH('Banco de Dados'!A149,Controle!M:M,0))*E149/100</f>
        <v>11.333333333333332</v>
      </c>
    </row>
    <row r="150" spans="1:20" hidden="1" x14ac:dyDescent="0.2">
      <c r="A150" s="158" t="str">
        <f>BD_TS!A149</f>
        <v>GUILHERME BELLONE</v>
      </c>
      <c r="B150" s="158" t="str">
        <f>SUBSTITUTE(SUBSTITUTE(BD_TS!D149," ",""),"-","/")</f>
        <v>L4647M/16_TS01</v>
      </c>
      <c r="C150" s="158" t="str">
        <f>BD_TS!E149</f>
        <v>MAPFRE</v>
      </c>
      <c r="D150" s="159" t="str">
        <f>BD_TS!F149</f>
        <v>"605171816000008"</v>
      </c>
      <c r="E150" s="160">
        <f>BD_TS!B149</f>
        <v>4</v>
      </c>
      <c r="F150" s="161">
        <f>BD_TS!C149</f>
        <v>1000</v>
      </c>
      <c r="G150" s="187">
        <f>BD_TS!H149</f>
        <v>42767</v>
      </c>
      <c r="H150" s="158">
        <f>IF($A150=0,"",IFERROR(INDEX(BD_Gestão!A:A,MATCH('Banco de Dados'!$B150,BD_Gestão!$B:$B,0)),"erro"))</f>
        <v>4157</v>
      </c>
      <c r="I150" s="162">
        <f>IF($A150=0,"",IFERROR(INDEX(BD_Gestão!E:E,MATCH('Banco de Dados'!$B150,BD_Gestão!$B:$B,0)),"erro"))</f>
        <v>42787.439768518518</v>
      </c>
      <c r="J150" s="186" t="str">
        <f>IF($A150=0,"",IFERROR(INDEX(BD_Gestão!B:B,MATCH('Banco de Dados'!$B150,BD_Gestão!$B:$B,0)),"erro"))</f>
        <v>L4647M/16_TS01</v>
      </c>
      <c r="K150" s="158" t="str">
        <f>IF($A150=0,"",IFERROR(INDEX(BD_Gestão!C:C,MATCH('Banco de Dados'!$B150,BD_Gestão!$B:$B,0)),"erro"))</f>
        <v>Mecânica</v>
      </c>
      <c r="L150" s="158" t="str">
        <f>IF($A150=0,"",IFERROR(INDEX(BD_Gestão!H:H,MATCH('Banco de Dados'!$B150,BD_Gestão!$B:$B,0)),"erro"))</f>
        <v>MAPFRE SEGUROS GERAIS S.A.</v>
      </c>
      <c r="M150" s="161">
        <f>IF($A150=0,"",IFERROR(INDEX(BD_Gestão!F:F,MATCH('Banco de Dados'!$B150,BD_Gestão!$B:$B,0)),"erro"))</f>
        <v>9883.33</v>
      </c>
      <c r="N150" s="161">
        <f>IF($A150=0,"",IFERROR(INDEX(BD_Gestão!J:J,MATCH('Banco de Dados'!$B150,BD_Gestão!$B:$B,0)),"erro"))</f>
        <v>9077.84</v>
      </c>
      <c r="O150" s="164">
        <f>IF($A150=0,"",IFERROR(INDEX(BD_Gestão!K:K,MATCH('Banco de Dados'!$B150,BD_Gestão!$B:$B,0)),"erro"))</f>
        <v>1.03</v>
      </c>
      <c r="P150" s="169">
        <f t="shared" si="10"/>
        <v>4</v>
      </c>
      <c r="Q150" s="170">
        <f t="shared" si="11"/>
        <v>0</v>
      </c>
      <c r="R150" s="163">
        <f t="shared" si="8"/>
        <v>2</v>
      </c>
      <c r="S150" s="163">
        <f t="shared" si="9"/>
        <v>2017</v>
      </c>
      <c r="T150" s="163">
        <f>INDEX(Controle!O:O,MATCH('Banco de Dados'!A150,Controle!M:M,0))*E150/100</f>
        <v>5.3333320000000004</v>
      </c>
    </row>
    <row r="151" spans="1:20" hidden="1" x14ac:dyDescent="0.2">
      <c r="A151" s="158" t="str">
        <f>BD_TS!A150</f>
        <v>RENATO MOREIRA</v>
      </c>
      <c r="B151" s="158" t="str">
        <f>SUBSTITUTE(SUBSTITUTE(BD_TS!D150," ",""),"-","/")</f>
        <v>L4647M/16_TS01</v>
      </c>
      <c r="C151" s="158" t="str">
        <f>BD_TS!E150</f>
        <v>MAPFRE</v>
      </c>
      <c r="D151" s="159" t="str">
        <f>BD_TS!F150</f>
        <v>"605171816000008"</v>
      </c>
      <c r="E151" s="160">
        <f>BD_TS!B150</f>
        <v>6.05</v>
      </c>
      <c r="F151" s="161">
        <f>BD_TS!C150</f>
        <v>1512.5</v>
      </c>
      <c r="G151" s="187">
        <f>BD_TS!H150</f>
        <v>42767</v>
      </c>
      <c r="H151" s="158">
        <f>IF($A151=0,"",IFERROR(INDEX(BD_Gestão!A:A,MATCH('Banco de Dados'!$B151,BD_Gestão!$B:$B,0)),"erro"))</f>
        <v>4157</v>
      </c>
      <c r="I151" s="162">
        <f>IF($A151=0,"",IFERROR(INDEX(BD_Gestão!E:E,MATCH('Banco de Dados'!$B151,BD_Gestão!$B:$B,0)),"erro"))</f>
        <v>42787.439768518518</v>
      </c>
      <c r="J151" s="186" t="str">
        <f>IF($A151=0,"",IFERROR(INDEX(BD_Gestão!B:B,MATCH('Banco de Dados'!$B151,BD_Gestão!$B:$B,0)),"erro"))</f>
        <v>L4647M/16_TS01</v>
      </c>
      <c r="K151" s="158" t="str">
        <f>IF($A151=0,"",IFERROR(INDEX(BD_Gestão!C:C,MATCH('Banco de Dados'!$B151,BD_Gestão!$B:$B,0)),"erro"))</f>
        <v>Mecânica</v>
      </c>
      <c r="L151" s="158" t="str">
        <f>IF($A151=0,"",IFERROR(INDEX(BD_Gestão!H:H,MATCH('Banco de Dados'!$B151,BD_Gestão!$B:$B,0)),"erro"))</f>
        <v>MAPFRE SEGUROS GERAIS S.A.</v>
      </c>
      <c r="M151" s="161">
        <f>IF($A151=0,"",IFERROR(INDEX(BD_Gestão!F:F,MATCH('Banco de Dados'!$B151,BD_Gestão!$B:$B,0)),"erro"))</f>
        <v>9883.33</v>
      </c>
      <c r="N151" s="161">
        <f>IF($A151=0,"",IFERROR(INDEX(BD_Gestão!J:J,MATCH('Banco de Dados'!$B151,BD_Gestão!$B:$B,0)),"erro"))</f>
        <v>9077.84</v>
      </c>
      <c r="O151" s="164">
        <f>IF($A151=0,"",IFERROR(INDEX(BD_Gestão!K:K,MATCH('Banco de Dados'!$B151,BD_Gestão!$B:$B,0)),"erro"))</f>
        <v>1.03</v>
      </c>
      <c r="P151" s="169">
        <f t="shared" si="10"/>
        <v>6.05</v>
      </c>
      <c r="Q151" s="170">
        <f t="shared" si="11"/>
        <v>0</v>
      </c>
      <c r="R151" s="163">
        <f t="shared" si="8"/>
        <v>2</v>
      </c>
      <c r="S151" s="163">
        <f t="shared" si="9"/>
        <v>2017</v>
      </c>
      <c r="T151" s="163">
        <f>INDEX(Controle!O:O,MATCH('Banco de Dados'!A151,Controle!M:M,0))*E151/100</f>
        <v>6.05</v>
      </c>
    </row>
    <row r="152" spans="1:20" hidden="1" x14ac:dyDescent="0.2">
      <c r="A152" s="158" t="str">
        <f>BD_TS!A151</f>
        <v>CRISTOPHER MELO</v>
      </c>
      <c r="B152" s="158" t="str">
        <f>SUBSTITUTE(SUBSTITUTE(BD_TS!D151," ",""),"-","/")</f>
        <v>L4700C/17_TS01</v>
      </c>
      <c r="C152" s="158" t="str">
        <f>BD_TS!E151</f>
        <v>ALLIANZ</v>
      </c>
      <c r="D152" s="159" t="str">
        <f>BD_TS!F151</f>
        <v>213602345</v>
      </c>
      <c r="E152" s="160">
        <f>BD_TS!B151</f>
        <v>29.383333333333333</v>
      </c>
      <c r="F152" s="161">
        <f>BD_TS!C151</f>
        <v>8815</v>
      </c>
      <c r="G152" s="187">
        <f>BD_TS!H151</f>
        <v>42767</v>
      </c>
      <c r="H152" s="158">
        <f>IF($A152=0,"",IFERROR(INDEX(BD_Gestão!A:A,MATCH('Banco de Dados'!$B152,BD_Gestão!$B:$B,0)),"erro"))</f>
        <v>4152</v>
      </c>
      <c r="I152" s="162">
        <f>IF($A152=0,"",IFERROR(INDEX(BD_Gestão!E:E,MATCH('Banco de Dados'!$B152,BD_Gestão!$B:$B,0)),"erro"))</f>
        <v>42787.377013888887</v>
      </c>
      <c r="J152" s="186" t="str">
        <f>IF($A152=0,"",IFERROR(INDEX(BD_Gestão!B:B,MATCH('Banco de Dados'!$B152,BD_Gestão!$B:$B,0)),"erro"))</f>
        <v>L4700C/17_TS01</v>
      </c>
      <c r="K152" s="158" t="str">
        <f>IF($A152=0,"",IFERROR(INDEX(BD_Gestão!C:C,MATCH('Banco de Dados'!$B152,BD_Gestão!$B:$B,0)),"erro"))</f>
        <v>Civil</v>
      </c>
      <c r="L152" s="158" t="str">
        <f>IF($A152=0,"",IFERROR(INDEX(BD_Gestão!H:H,MATCH('Banco de Dados'!$B152,BD_Gestão!$B:$B,0)),"erro"))</f>
        <v>ALLIANZ SEGUROS S.A.</v>
      </c>
      <c r="M152" s="161">
        <f>IF($A152=0,"",IFERROR(INDEX(BD_Gestão!F:F,MATCH('Banco de Dados'!$B152,BD_Gestão!$B:$B,0)),"erro"))</f>
        <v>9865</v>
      </c>
      <c r="N152" s="161">
        <f>IF($A152=0,"",IFERROR(INDEX(BD_Gestão!J:J,MATCH('Banco de Dados'!$B152,BD_Gestão!$B:$B,0)),"erro"))</f>
        <v>8765.0499999999993</v>
      </c>
      <c r="O152" s="164">
        <f>IF($A152=0,"",IFERROR(INDEX(BD_Gestão!K:K,MATCH('Banco de Dados'!$B152,BD_Gestão!$B:$B,0)),"erro"))</f>
        <v>1</v>
      </c>
      <c r="P152" s="169">
        <f t="shared" si="10"/>
        <v>29.383333333333333</v>
      </c>
      <c r="Q152" s="170">
        <f t="shared" si="11"/>
        <v>0</v>
      </c>
      <c r="R152" s="163">
        <f t="shared" si="8"/>
        <v>2</v>
      </c>
      <c r="S152" s="163">
        <f t="shared" si="9"/>
        <v>2017</v>
      </c>
      <c r="T152" s="163">
        <f>INDEX(Controle!O:O,MATCH('Banco de Dados'!A152,Controle!M:M,0))*E152/100</f>
        <v>29.383333333333336</v>
      </c>
    </row>
    <row r="153" spans="1:20" hidden="1" x14ac:dyDescent="0.2">
      <c r="A153" s="158" t="str">
        <f>BD_TS!A152</f>
        <v>EDUARDO ARANA</v>
      </c>
      <c r="B153" s="158" t="str">
        <f>SUBSTITUTE(SUBSTITUTE(BD_TS!D152," ",""),"-","/")</f>
        <v>L4700C/17_TS01</v>
      </c>
      <c r="C153" s="158" t="str">
        <f>BD_TS!E152</f>
        <v>ALLIANZ</v>
      </c>
      <c r="D153" s="159" t="str">
        <f>BD_TS!F152</f>
        <v>213602345</v>
      </c>
      <c r="E153" s="160">
        <f>BD_TS!B152</f>
        <v>2</v>
      </c>
      <c r="F153" s="161">
        <f>BD_TS!C152</f>
        <v>600</v>
      </c>
      <c r="G153" s="187">
        <f>BD_TS!H152</f>
        <v>42767</v>
      </c>
      <c r="H153" s="158">
        <f>IF($A153=0,"",IFERROR(INDEX(BD_Gestão!A:A,MATCH('Banco de Dados'!$B153,BD_Gestão!$B:$B,0)),"erro"))</f>
        <v>4152</v>
      </c>
      <c r="I153" s="162">
        <f>IF($A153=0,"",IFERROR(INDEX(BD_Gestão!E:E,MATCH('Banco de Dados'!$B153,BD_Gestão!$B:$B,0)),"erro"))</f>
        <v>42787.377013888887</v>
      </c>
      <c r="J153" s="186" t="str">
        <f>IF($A153=0,"",IFERROR(INDEX(BD_Gestão!B:B,MATCH('Banco de Dados'!$B153,BD_Gestão!$B:$B,0)),"erro"))</f>
        <v>L4700C/17_TS01</v>
      </c>
      <c r="K153" s="158" t="str">
        <f>IF($A153=0,"",IFERROR(INDEX(BD_Gestão!C:C,MATCH('Banco de Dados'!$B153,BD_Gestão!$B:$B,0)),"erro"))</f>
        <v>Civil</v>
      </c>
      <c r="L153" s="158" t="str">
        <f>IF($A153=0,"",IFERROR(INDEX(BD_Gestão!H:H,MATCH('Banco de Dados'!$B153,BD_Gestão!$B:$B,0)),"erro"))</f>
        <v>ALLIANZ SEGUROS S.A.</v>
      </c>
      <c r="M153" s="161">
        <f>IF($A153=0,"",IFERROR(INDEX(BD_Gestão!F:F,MATCH('Banco de Dados'!$B153,BD_Gestão!$B:$B,0)),"erro"))</f>
        <v>9865</v>
      </c>
      <c r="N153" s="161">
        <f>IF($A153=0,"",IFERROR(INDEX(BD_Gestão!J:J,MATCH('Banco de Dados'!$B153,BD_Gestão!$B:$B,0)),"erro"))</f>
        <v>8765.0499999999993</v>
      </c>
      <c r="O153" s="164">
        <f>IF($A153=0,"",IFERROR(INDEX(BD_Gestão!K:K,MATCH('Banco de Dados'!$B153,BD_Gestão!$B:$B,0)),"erro"))</f>
        <v>1</v>
      </c>
      <c r="P153" s="169">
        <f t="shared" si="10"/>
        <v>2</v>
      </c>
      <c r="Q153" s="170">
        <f t="shared" si="11"/>
        <v>0</v>
      </c>
      <c r="R153" s="163">
        <f t="shared" si="8"/>
        <v>2</v>
      </c>
      <c r="S153" s="163">
        <f t="shared" si="9"/>
        <v>2017</v>
      </c>
      <c r="T153" s="163">
        <f>INDEX(Controle!O:O,MATCH('Banco de Dados'!A153,Controle!M:M,0))*E153/100</f>
        <v>2</v>
      </c>
    </row>
    <row r="154" spans="1:20" hidden="1" x14ac:dyDescent="0.2">
      <c r="A154" s="158" t="str">
        <f>BD_TS!A153</f>
        <v>LEONARDO MARCELLI</v>
      </c>
      <c r="B154" s="158" t="str">
        <f>SUBSTITUTE(SUBSTITUTE(BD_TS!D153," ",""),"-","/")</f>
        <v>L4700C/17_TS01</v>
      </c>
      <c r="C154" s="158" t="str">
        <f>BD_TS!E153</f>
        <v>ALLIANZ</v>
      </c>
      <c r="D154" s="159" t="str">
        <f>BD_TS!F153</f>
        <v>213602345</v>
      </c>
      <c r="E154" s="160">
        <f>BD_TS!B153</f>
        <v>1.5</v>
      </c>
      <c r="F154" s="161">
        <f>BD_TS!C153</f>
        <v>450</v>
      </c>
      <c r="G154" s="187">
        <f>BD_TS!H153</f>
        <v>42767</v>
      </c>
      <c r="H154" s="158">
        <f>IF($A154=0,"",IFERROR(INDEX(BD_Gestão!A:A,MATCH('Banco de Dados'!$B154,BD_Gestão!$B:$B,0)),"erro"))</f>
        <v>4152</v>
      </c>
      <c r="I154" s="162">
        <f>IF($A154=0,"",IFERROR(INDEX(BD_Gestão!E:E,MATCH('Banco de Dados'!$B154,BD_Gestão!$B:$B,0)),"erro"))</f>
        <v>42787.377013888887</v>
      </c>
      <c r="J154" s="186" t="str">
        <f>IF($A154=0,"",IFERROR(INDEX(BD_Gestão!B:B,MATCH('Banco de Dados'!$B154,BD_Gestão!$B:$B,0)),"erro"))</f>
        <v>L4700C/17_TS01</v>
      </c>
      <c r="K154" s="158" t="str">
        <f>IF($A154=0,"",IFERROR(INDEX(BD_Gestão!C:C,MATCH('Banco de Dados'!$B154,BD_Gestão!$B:$B,0)),"erro"))</f>
        <v>Civil</v>
      </c>
      <c r="L154" s="158" t="str">
        <f>IF($A154=0,"",IFERROR(INDEX(BD_Gestão!H:H,MATCH('Banco de Dados'!$B154,BD_Gestão!$B:$B,0)),"erro"))</f>
        <v>ALLIANZ SEGUROS S.A.</v>
      </c>
      <c r="M154" s="161">
        <f>IF($A154=0,"",IFERROR(INDEX(BD_Gestão!F:F,MATCH('Banco de Dados'!$B154,BD_Gestão!$B:$B,0)),"erro"))</f>
        <v>9865</v>
      </c>
      <c r="N154" s="161">
        <f>IF($A154=0,"",IFERROR(INDEX(BD_Gestão!J:J,MATCH('Banco de Dados'!$B154,BD_Gestão!$B:$B,0)),"erro"))</f>
        <v>8765.0499999999993</v>
      </c>
      <c r="O154" s="164">
        <f>IF($A154=0,"",IFERROR(INDEX(BD_Gestão!K:K,MATCH('Banco de Dados'!$B154,BD_Gestão!$B:$B,0)),"erro"))</f>
        <v>1</v>
      </c>
      <c r="P154" s="169">
        <f t="shared" si="10"/>
        <v>1.5</v>
      </c>
      <c r="Q154" s="170">
        <f t="shared" si="11"/>
        <v>0</v>
      </c>
      <c r="R154" s="163">
        <f t="shared" si="8"/>
        <v>2</v>
      </c>
      <c r="S154" s="163">
        <f t="shared" si="9"/>
        <v>2017</v>
      </c>
      <c r="T154" s="163">
        <f>INDEX(Controle!O:O,MATCH('Banco de Dados'!A154,Controle!M:M,0))*E154/100</f>
        <v>0</v>
      </c>
    </row>
    <row r="155" spans="1:20" hidden="1" x14ac:dyDescent="0.2">
      <c r="A155" s="158">
        <f>BD_TS!A154</f>
        <v>2016</v>
      </c>
      <c r="B155" s="158" t="str">
        <f>SUBSTITUTE(SUBSTITUTE(BD_TS!D154," ",""),"-","/")</f>
        <v>L4641/16_TS01</v>
      </c>
      <c r="C155" s="158" t="str">
        <f>BD_TS!E154</f>
        <v>ALLIANZ</v>
      </c>
      <c r="D155" s="159" t="str">
        <f>BD_TS!F154</f>
        <v>211029863</v>
      </c>
      <c r="E155" s="160">
        <f>BD_TS!B154</f>
        <v>35.116666666666667</v>
      </c>
      <c r="F155" s="161">
        <f>BD_TS!C154</f>
        <v>10535</v>
      </c>
      <c r="G155" s="187">
        <f>BD_TS!H154</f>
        <v>42767</v>
      </c>
      <c r="H155" s="158" t="str">
        <f>IF($A155=0,"",IFERROR(INDEX(BD_Gestão!A:A,MATCH('Banco de Dados'!$B155,BD_Gestão!$B:$B,0)),"erro"))</f>
        <v>erro</v>
      </c>
      <c r="I155" s="162" t="str">
        <f>IF($A155=0,"",IFERROR(INDEX(BD_Gestão!E:E,MATCH('Banco de Dados'!$B155,BD_Gestão!$B:$B,0)),"erro"))</f>
        <v>erro</v>
      </c>
      <c r="J155" s="186" t="str">
        <f>IF($A155=0,"",IFERROR(INDEX(BD_Gestão!B:B,MATCH('Banco de Dados'!$B155,BD_Gestão!$B:$B,0)),"erro"))</f>
        <v>erro</v>
      </c>
      <c r="K155" s="158" t="str">
        <f>IF($A155=0,"",IFERROR(INDEX(BD_Gestão!C:C,MATCH('Banco de Dados'!$B155,BD_Gestão!$B:$B,0)),"erro"))</f>
        <v>erro</v>
      </c>
      <c r="L155" s="158" t="str">
        <f>IF($A155=0,"",IFERROR(INDEX(BD_Gestão!H:H,MATCH('Banco de Dados'!$B155,BD_Gestão!$B:$B,0)),"erro"))</f>
        <v>erro</v>
      </c>
      <c r="M155" s="161" t="str">
        <f>IF($A155=0,"",IFERROR(INDEX(BD_Gestão!F:F,MATCH('Banco de Dados'!$B155,BD_Gestão!$B:$B,0)),"erro"))</f>
        <v>erro</v>
      </c>
      <c r="N155" s="161" t="str">
        <f>IF($A155=0,"",IFERROR(INDEX(BD_Gestão!J:J,MATCH('Banco de Dados'!$B155,BD_Gestão!$B:$B,0)),"erro"))</f>
        <v>erro</v>
      </c>
      <c r="O155" s="164" t="str">
        <f>IF($A155=0,"",IFERROR(INDEX(BD_Gestão!K:K,MATCH('Banco de Dados'!$B155,BD_Gestão!$B:$B,0)),"erro"))</f>
        <v>erro</v>
      </c>
      <c r="P155" s="169" t="str">
        <f t="shared" si="10"/>
        <v/>
      </c>
      <c r="Q155" s="170" t="str">
        <f t="shared" si="11"/>
        <v/>
      </c>
      <c r="R155" s="163" t="e">
        <f t="shared" si="8"/>
        <v>#VALUE!</v>
      </c>
      <c r="S155" s="163" t="e">
        <f t="shared" si="9"/>
        <v>#VALUE!</v>
      </c>
      <c r="T155" s="163">
        <f>INDEX(Controle!O:O,MATCH('Banco de Dados'!A155,Controle!M:M,0))*E155/100</f>
        <v>0</v>
      </c>
    </row>
    <row r="156" spans="1:20" hidden="1" x14ac:dyDescent="0.2">
      <c r="A156" s="158" t="str">
        <f>BD_TS!A155</f>
        <v>CRISTOPHER MELO</v>
      </c>
      <c r="B156" s="158" t="str">
        <f>SUBSTITUTE(SUBSTITUTE(BD_TS!D155," ",""),"-","/")</f>
        <v>L4641/16_TS01</v>
      </c>
      <c r="C156" s="158" t="str">
        <f>BD_TS!E155</f>
        <v>ALLIANZ</v>
      </c>
      <c r="D156" s="159" t="str">
        <f>BD_TS!F155</f>
        <v>211029863</v>
      </c>
      <c r="E156" s="160">
        <f>BD_TS!B155</f>
        <v>5.8</v>
      </c>
      <c r="F156" s="161">
        <f>BD_TS!C155</f>
        <v>1740</v>
      </c>
      <c r="G156" s="187">
        <f>BD_TS!H155</f>
        <v>42767</v>
      </c>
      <c r="H156" s="158" t="str">
        <f>IF($A156=0,"",IFERROR(INDEX(BD_Gestão!A:A,MATCH('Banco de Dados'!$B156,BD_Gestão!$B:$B,0)),"erro"))</f>
        <v>erro</v>
      </c>
      <c r="I156" s="162" t="str">
        <f>IF($A156=0,"",IFERROR(INDEX(BD_Gestão!E:E,MATCH('Banco de Dados'!$B156,BD_Gestão!$B:$B,0)),"erro"))</f>
        <v>erro</v>
      </c>
      <c r="J156" s="186" t="str">
        <f>IF($A156=0,"",IFERROR(INDEX(BD_Gestão!B:B,MATCH('Banco de Dados'!$B156,BD_Gestão!$B:$B,0)),"erro"))</f>
        <v>erro</v>
      </c>
      <c r="K156" s="158" t="str">
        <f>IF($A156=0,"",IFERROR(INDEX(BD_Gestão!C:C,MATCH('Banco de Dados'!$B156,BD_Gestão!$B:$B,0)),"erro"))</f>
        <v>erro</v>
      </c>
      <c r="L156" s="158" t="str">
        <f>IF($A156=0,"",IFERROR(INDEX(BD_Gestão!H:H,MATCH('Banco de Dados'!$B156,BD_Gestão!$B:$B,0)),"erro"))</f>
        <v>erro</v>
      </c>
      <c r="M156" s="161" t="str">
        <f>IF($A156=0,"",IFERROR(INDEX(BD_Gestão!F:F,MATCH('Banco de Dados'!$B156,BD_Gestão!$B:$B,0)),"erro"))</f>
        <v>erro</v>
      </c>
      <c r="N156" s="161" t="str">
        <f>IF($A156=0,"",IFERROR(INDEX(BD_Gestão!J:J,MATCH('Banco de Dados'!$B156,BD_Gestão!$B:$B,0)),"erro"))</f>
        <v>erro</v>
      </c>
      <c r="O156" s="164" t="str">
        <f>IF($A156=0,"",IFERROR(INDEX(BD_Gestão!K:K,MATCH('Banco de Dados'!$B156,BD_Gestão!$B:$B,0)),"erro"))</f>
        <v>erro</v>
      </c>
      <c r="P156" s="169" t="str">
        <f t="shared" si="10"/>
        <v/>
      </c>
      <c r="Q156" s="170" t="str">
        <f t="shared" si="11"/>
        <v/>
      </c>
      <c r="R156" s="163" t="e">
        <f t="shared" si="8"/>
        <v>#VALUE!</v>
      </c>
      <c r="S156" s="163" t="e">
        <f t="shared" si="9"/>
        <v>#VALUE!</v>
      </c>
      <c r="T156" s="163">
        <f>INDEX(Controle!O:O,MATCH('Banco de Dados'!A156,Controle!M:M,0))*E156/100</f>
        <v>5.8</v>
      </c>
    </row>
    <row r="157" spans="1:20" hidden="1" x14ac:dyDescent="0.2">
      <c r="A157" s="158" t="str">
        <f>BD_TS!A156</f>
        <v>EDUARDO ARANA</v>
      </c>
      <c r="B157" s="158" t="str">
        <f>SUBSTITUTE(SUBSTITUTE(BD_TS!D156," ",""),"-","/")</f>
        <v>L4641/16_TS01</v>
      </c>
      <c r="C157" s="158" t="str">
        <f>BD_TS!E156</f>
        <v>ALLIANZ</v>
      </c>
      <c r="D157" s="159" t="str">
        <f>BD_TS!F156</f>
        <v>211029863</v>
      </c>
      <c r="E157" s="160">
        <f>BD_TS!B156</f>
        <v>1</v>
      </c>
      <c r="F157" s="161">
        <f>BD_TS!C156</f>
        <v>300</v>
      </c>
      <c r="G157" s="187">
        <f>BD_TS!H156</f>
        <v>42767</v>
      </c>
      <c r="H157" s="158" t="str">
        <f>IF($A157=0,"",IFERROR(INDEX(BD_Gestão!A:A,MATCH('Banco de Dados'!$B157,BD_Gestão!$B:$B,0)),"erro"))</f>
        <v>erro</v>
      </c>
      <c r="I157" s="162" t="str">
        <f>IF($A157=0,"",IFERROR(INDEX(BD_Gestão!E:E,MATCH('Banco de Dados'!$B157,BD_Gestão!$B:$B,0)),"erro"))</f>
        <v>erro</v>
      </c>
      <c r="J157" s="186" t="str">
        <f>IF($A157=0,"",IFERROR(INDEX(BD_Gestão!B:B,MATCH('Banco de Dados'!$B157,BD_Gestão!$B:$B,0)),"erro"))</f>
        <v>erro</v>
      </c>
      <c r="K157" s="158" t="str">
        <f>IF($A157=0,"",IFERROR(INDEX(BD_Gestão!C:C,MATCH('Banco de Dados'!$B157,BD_Gestão!$B:$B,0)),"erro"))</f>
        <v>erro</v>
      </c>
      <c r="L157" s="158" t="str">
        <f>IF($A157=0,"",IFERROR(INDEX(BD_Gestão!H:H,MATCH('Banco de Dados'!$B157,BD_Gestão!$B:$B,0)),"erro"))</f>
        <v>erro</v>
      </c>
      <c r="M157" s="161" t="str">
        <f>IF($A157=0,"",IFERROR(INDEX(BD_Gestão!F:F,MATCH('Banco de Dados'!$B157,BD_Gestão!$B:$B,0)),"erro"))</f>
        <v>erro</v>
      </c>
      <c r="N157" s="161" t="str">
        <f>IF($A157=0,"",IFERROR(INDEX(BD_Gestão!J:J,MATCH('Banco de Dados'!$B157,BD_Gestão!$B:$B,0)),"erro"))</f>
        <v>erro</v>
      </c>
      <c r="O157" s="164" t="str">
        <f>IF($A157=0,"",IFERROR(INDEX(BD_Gestão!K:K,MATCH('Banco de Dados'!$B157,BD_Gestão!$B:$B,0)),"erro"))</f>
        <v>erro</v>
      </c>
      <c r="P157" s="169" t="str">
        <f t="shared" si="10"/>
        <v/>
      </c>
      <c r="Q157" s="170" t="str">
        <f t="shared" si="11"/>
        <v/>
      </c>
      <c r="R157" s="163" t="e">
        <f t="shared" si="8"/>
        <v>#VALUE!</v>
      </c>
      <c r="S157" s="163" t="e">
        <f t="shared" si="9"/>
        <v>#VALUE!</v>
      </c>
      <c r="T157" s="163">
        <f>INDEX(Controle!O:O,MATCH('Banco de Dados'!A157,Controle!M:M,0))*E157/100</f>
        <v>1</v>
      </c>
    </row>
    <row r="158" spans="1:20" hidden="1" x14ac:dyDescent="0.2">
      <c r="A158" s="158">
        <f>BD_TS!A157</f>
        <v>2016</v>
      </c>
      <c r="B158" s="158" t="str">
        <f>SUBSTITUTE(SUBSTITUTE(BD_TS!D157," ",""),"-","/")</f>
        <v>L4610C/16_TS01</v>
      </c>
      <c r="C158" s="158" t="str">
        <f>BD_TS!E157</f>
        <v>ALLIANZ</v>
      </c>
      <c r="D158" s="159" t="str">
        <f>BD_TS!F157</f>
        <v>210583025</v>
      </c>
      <c r="E158" s="160">
        <f>BD_TS!B157</f>
        <v>16.899999999999999</v>
      </c>
      <c r="F158" s="161">
        <f>BD_TS!C157</f>
        <v>5070</v>
      </c>
      <c r="G158" s="187">
        <f>BD_TS!H157</f>
        <v>42767</v>
      </c>
      <c r="H158" s="158">
        <f>IF($A158=0,"",IFERROR(INDEX(BD_Gestão!A:A,MATCH('Banco de Dados'!$B158,BD_Gestão!$B:$B,0)),"erro"))</f>
        <v>4159</v>
      </c>
      <c r="I158" s="162">
        <f>IF($A158=0,"",IFERROR(INDEX(BD_Gestão!E:E,MATCH('Banco de Dados'!$B158,BD_Gestão!$B:$B,0)),"erro"))</f>
        <v>42788.665648148148</v>
      </c>
      <c r="J158" s="186" t="str">
        <f>IF($A158=0,"",IFERROR(INDEX(BD_Gestão!B:B,MATCH('Banco de Dados'!$B158,BD_Gestão!$B:$B,0)),"erro"))</f>
        <v>L4610C/16_TS01</v>
      </c>
      <c r="K158" s="158" t="str">
        <f>IF($A158=0,"",IFERROR(INDEX(BD_Gestão!C:C,MATCH('Banco de Dados'!$B158,BD_Gestão!$B:$B,0)),"erro"))</f>
        <v>Civil</v>
      </c>
      <c r="L158" s="158" t="str">
        <f>IF($A158=0,"",IFERROR(INDEX(BD_Gestão!H:H,MATCH('Banco de Dados'!$B158,BD_Gestão!$B:$B,0)),"erro"))</f>
        <v>ALLIANZ SEGUROS S.A.</v>
      </c>
      <c r="M158" s="161">
        <f>IF($A158=0,"",IFERROR(INDEX(BD_Gestão!F:F,MATCH('Banco de Dados'!$B158,BD_Gestão!$B:$B,0)),"erro"))</f>
        <v>6335</v>
      </c>
      <c r="N158" s="161">
        <f>IF($A158=0,"",IFERROR(INDEX(BD_Gestão!J:J,MATCH('Banco de Dados'!$B158,BD_Gestão!$B:$B,0)),"erro"))</f>
        <v>5628.65</v>
      </c>
      <c r="O158" s="164">
        <f>IF($A158=0,"",IFERROR(INDEX(BD_Gestão!K:K,MATCH('Banco de Dados'!$B158,BD_Gestão!$B:$B,0)),"erro"))</f>
        <v>1</v>
      </c>
      <c r="P158" s="169">
        <f t="shared" si="10"/>
        <v>16.899999999999999</v>
      </c>
      <c r="Q158" s="170">
        <f t="shared" si="11"/>
        <v>0</v>
      </c>
      <c r="R158" s="163">
        <f t="shared" si="8"/>
        <v>2</v>
      </c>
      <c r="S158" s="163">
        <f t="shared" si="9"/>
        <v>2017</v>
      </c>
      <c r="T158" s="163">
        <f>INDEX(Controle!O:O,MATCH('Banco de Dados'!A158,Controle!M:M,0))*E158/100</f>
        <v>0</v>
      </c>
    </row>
    <row r="159" spans="1:20" hidden="1" x14ac:dyDescent="0.2">
      <c r="A159" s="158" t="str">
        <f>BD_TS!A158</f>
        <v>CRISTOPHER MELO</v>
      </c>
      <c r="B159" s="158" t="str">
        <f>SUBSTITUTE(SUBSTITUTE(BD_TS!D158," ",""),"-","/")</f>
        <v>L4610C/16_TS01</v>
      </c>
      <c r="C159" s="158" t="str">
        <f>BD_TS!E158</f>
        <v>ALLIANZ</v>
      </c>
      <c r="D159" s="159" t="str">
        <f>BD_TS!F158</f>
        <v>210583025</v>
      </c>
      <c r="E159" s="160">
        <f>BD_TS!B158</f>
        <v>3.4666666666666659</v>
      </c>
      <c r="F159" s="161">
        <f>BD_TS!C158</f>
        <v>1040</v>
      </c>
      <c r="G159" s="187">
        <f>BD_TS!H158</f>
        <v>42767</v>
      </c>
      <c r="H159" s="158">
        <f>IF($A159=0,"",IFERROR(INDEX(BD_Gestão!A:A,MATCH('Banco de Dados'!$B159,BD_Gestão!$B:$B,0)),"erro"))</f>
        <v>4159</v>
      </c>
      <c r="I159" s="162">
        <f>IF($A159=0,"",IFERROR(INDEX(BD_Gestão!E:E,MATCH('Banco de Dados'!$B159,BD_Gestão!$B:$B,0)),"erro"))</f>
        <v>42788.665648148148</v>
      </c>
      <c r="J159" s="186" t="str">
        <f>IF($A159=0,"",IFERROR(INDEX(BD_Gestão!B:B,MATCH('Banco de Dados'!$B159,BD_Gestão!$B:$B,0)),"erro"))</f>
        <v>L4610C/16_TS01</v>
      </c>
      <c r="K159" s="158" t="str">
        <f>IF($A159=0,"",IFERROR(INDEX(BD_Gestão!C:C,MATCH('Banco de Dados'!$B159,BD_Gestão!$B:$B,0)),"erro"))</f>
        <v>Civil</v>
      </c>
      <c r="L159" s="158" t="str">
        <f>IF($A159=0,"",IFERROR(INDEX(BD_Gestão!H:H,MATCH('Banco de Dados'!$B159,BD_Gestão!$B:$B,0)),"erro"))</f>
        <v>ALLIANZ SEGUROS S.A.</v>
      </c>
      <c r="M159" s="161">
        <f>IF($A159=0,"",IFERROR(INDEX(BD_Gestão!F:F,MATCH('Banco de Dados'!$B159,BD_Gestão!$B:$B,0)),"erro"))</f>
        <v>6335</v>
      </c>
      <c r="N159" s="161">
        <f>IF($A159=0,"",IFERROR(INDEX(BD_Gestão!J:J,MATCH('Banco de Dados'!$B159,BD_Gestão!$B:$B,0)),"erro"))</f>
        <v>5628.65</v>
      </c>
      <c r="O159" s="164">
        <f>IF($A159=0,"",IFERROR(INDEX(BD_Gestão!K:K,MATCH('Banco de Dados'!$B159,BD_Gestão!$B:$B,0)),"erro"))</f>
        <v>1</v>
      </c>
      <c r="P159" s="169">
        <f t="shared" si="10"/>
        <v>3.4666666666666659</v>
      </c>
      <c r="Q159" s="170">
        <f t="shared" si="11"/>
        <v>0</v>
      </c>
      <c r="R159" s="163">
        <f t="shared" si="8"/>
        <v>2</v>
      </c>
      <c r="S159" s="163">
        <f t="shared" si="9"/>
        <v>2017</v>
      </c>
      <c r="T159" s="163">
        <f>INDEX(Controle!O:O,MATCH('Banco de Dados'!A159,Controle!M:M,0))*E159/100</f>
        <v>3.4666666666666659</v>
      </c>
    </row>
    <row r="160" spans="1:20" hidden="1" x14ac:dyDescent="0.2">
      <c r="A160" s="158" t="str">
        <f>BD_TS!A159</f>
        <v>EDUARDO ARANA</v>
      </c>
      <c r="B160" s="158" t="str">
        <f>SUBSTITUTE(SUBSTITUTE(BD_TS!D159," ",""),"-","/")</f>
        <v>L4610C/16_TS01</v>
      </c>
      <c r="C160" s="158" t="str">
        <f>BD_TS!E159</f>
        <v>ALLIANZ</v>
      </c>
      <c r="D160" s="159" t="str">
        <f>BD_TS!F159</f>
        <v>210583025</v>
      </c>
      <c r="E160" s="160">
        <f>BD_TS!B159</f>
        <v>0.75</v>
      </c>
      <c r="F160" s="161">
        <f>BD_TS!C159</f>
        <v>225</v>
      </c>
      <c r="G160" s="187">
        <f>BD_TS!H159</f>
        <v>42767</v>
      </c>
      <c r="H160" s="158">
        <f>IF($A160=0,"",IFERROR(INDEX(BD_Gestão!A:A,MATCH('Banco de Dados'!$B160,BD_Gestão!$B:$B,0)),"erro"))</f>
        <v>4159</v>
      </c>
      <c r="I160" s="162">
        <f>IF($A160=0,"",IFERROR(INDEX(BD_Gestão!E:E,MATCH('Banco de Dados'!$B160,BD_Gestão!$B:$B,0)),"erro"))</f>
        <v>42788.665648148148</v>
      </c>
      <c r="J160" s="186" t="str">
        <f>IF($A160=0,"",IFERROR(INDEX(BD_Gestão!B:B,MATCH('Banco de Dados'!$B160,BD_Gestão!$B:$B,0)),"erro"))</f>
        <v>L4610C/16_TS01</v>
      </c>
      <c r="K160" s="158" t="str">
        <f>IF($A160=0,"",IFERROR(INDEX(BD_Gestão!C:C,MATCH('Banco de Dados'!$B160,BD_Gestão!$B:$B,0)),"erro"))</f>
        <v>Civil</v>
      </c>
      <c r="L160" s="158" t="str">
        <f>IF($A160=0,"",IFERROR(INDEX(BD_Gestão!H:H,MATCH('Banco de Dados'!$B160,BD_Gestão!$B:$B,0)),"erro"))</f>
        <v>ALLIANZ SEGUROS S.A.</v>
      </c>
      <c r="M160" s="161">
        <f>IF($A160=0,"",IFERROR(INDEX(BD_Gestão!F:F,MATCH('Banco de Dados'!$B160,BD_Gestão!$B:$B,0)),"erro"))</f>
        <v>6335</v>
      </c>
      <c r="N160" s="161">
        <f>IF($A160=0,"",IFERROR(INDEX(BD_Gestão!J:J,MATCH('Banco de Dados'!$B160,BD_Gestão!$B:$B,0)),"erro"))</f>
        <v>5628.65</v>
      </c>
      <c r="O160" s="164">
        <f>IF($A160=0,"",IFERROR(INDEX(BD_Gestão!K:K,MATCH('Banco de Dados'!$B160,BD_Gestão!$B:$B,0)),"erro"))</f>
        <v>1</v>
      </c>
      <c r="P160" s="169">
        <f t="shared" si="10"/>
        <v>0.75</v>
      </c>
      <c r="Q160" s="170">
        <f t="shared" si="11"/>
        <v>0</v>
      </c>
      <c r="R160" s="163">
        <f t="shared" si="8"/>
        <v>2</v>
      </c>
      <c r="S160" s="163">
        <f t="shared" si="9"/>
        <v>2017</v>
      </c>
      <c r="T160" s="163">
        <f>INDEX(Controle!O:O,MATCH('Banco de Dados'!A160,Controle!M:M,0))*E160/100</f>
        <v>0.75</v>
      </c>
    </row>
    <row r="161" spans="1:20" hidden="1" x14ac:dyDescent="0.2">
      <c r="A161" s="158">
        <f>BD_TS!A160</f>
        <v>2016</v>
      </c>
      <c r="B161" s="158" t="str">
        <f>SUBSTITUTE(SUBSTITUTE(BD_TS!D160," ",""),"-","/")</f>
        <v>L4660M/16_TS01</v>
      </c>
      <c r="C161" s="158" t="str">
        <f>BD_TS!E160</f>
        <v>ALIANÇA DO BRASIL</v>
      </c>
      <c r="D161" s="159" t="str">
        <f>BD_TS!F160</f>
        <v>"62 2016 11036"</v>
      </c>
      <c r="E161" s="160">
        <f>BD_TS!B160</f>
        <v>26.75</v>
      </c>
      <c r="F161" s="161">
        <f>BD_TS!C160</f>
        <v>9362.5</v>
      </c>
      <c r="G161" s="187">
        <f>BD_TS!H160</f>
        <v>42767</v>
      </c>
      <c r="H161" s="158">
        <f>IF($A161=0,"",IFERROR(INDEX(BD_Gestão!A:A,MATCH('Banco de Dados'!$B161,BD_Gestão!$B:$B,0)),"erro"))</f>
        <v>4166</v>
      </c>
      <c r="I161" s="162">
        <f>IF($A161=0,"",IFERROR(INDEX(BD_Gestão!E:E,MATCH('Banco de Dados'!$B161,BD_Gestão!$B:$B,0)),"erro"))</f>
        <v>42790.670763888891</v>
      </c>
      <c r="J161" s="186" t="str">
        <f>IF($A161=0,"",IFERROR(INDEX(BD_Gestão!B:B,MATCH('Banco de Dados'!$B161,BD_Gestão!$B:$B,0)),"erro"))</f>
        <v>L4660M/16_TS01</v>
      </c>
      <c r="K161" s="158" t="str">
        <f>IF($A161=0,"",IFERROR(INDEX(BD_Gestão!C:C,MATCH('Banco de Dados'!$B161,BD_Gestão!$B:$B,0)),"erro"))</f>
        <v>Mecânica</v>
      </c>
      <c r="L161" s="158" t="str">
        <f>IF($A161=0,"",IFERROR(INDEX(BD_Gestão!H:H,MATCH('Banco de Dados'!$B161,BD_Gestão!$B:$B,0)),"erro"))</f>
        <v>COMPANHIA DE SEGUROS ALIANCA DO BRASIL</v>
      </c>
      <c r="M161" s="161">
        <f>IF($A161=0,"",IFERROR(INDEX(BD_Gestão!F:F,MATCH('Banco de Dados'!$B161,BD_Gestão!$B:$B,0)),"erro"))</f>
        <v>14087.5</v>
      </c>
      <c r="N161" s="161">
        <f>IF($A161=0,"",IFERROR(INDEX(BD_Gestão!J:J,MATCH('Banco de Dados'!$B161,BD_Gestão!$B:$B,0)),"erro"))</f>
        <v>0</v>
      </c>
      <c r="O161" s="164">
        <f>IF($A161=0,"",IFERROR(INDEX(BD_Gestão!K:K,MATCH('Banco de Dados'!$B161,BD_Gestão!$B:$B,0)),"erro"))</f>
        <v>0</v>
      </c>
      <c r="P161" s="169">
        <f t="shared" si="10"/>
        <v>0</v>
      </c>
      <c r="Q161" s="170">
        <f t="shared" si="11"/>
        <v>26.75</v>
      </c>
      <c r="R161" s="163">
        <f t="shared" si="8"/>
        <v>2</v>
      </c>
      <c r="S161" s="163">
        <f t="shared" si="9"/>
        <v>2017</v>
      </c>
      <c r="T161" s="163">
        <f>INDEX(Controle!O:O,MATCH('Banco de Dados'!A161,Controle!M:M,0))*E161/100</f>
        <v>0</v>
      </c>
    </row>
    <row r="162" spans="1:20" hidden="1" x14ac:dyDescent="0.2">
      <c r="A162" s="158" t="str">
        <f>BD_TS!A161</f>
        <v>CAIO SANTOS</v>
      </c>
      <c r="B162" s="158" t="str">
        <f>SUBSTITUTE(SUBSTITUTE(BD_TS!D161," ",""),"-","/")</f>
        <v>L4660M/16_TS01</v>
      </c>
      <c r="C162" s="158" t="str">
        <f>BD_TS!E161</f>
        <v>ALIANÇA DO BRASIL</v>
      </c>
      <c r="D162" s="159" t="str">
        <f>BD_TS!F161</f>
        <v>"62 2016 11036"</v>
      </c>
      <c r="E162" s="160">
        <f>BD_TS!B161</f>
        <v>12</v>
      </c>
      <c r="F162" s="161">
        <f>BD_TS!C161</f>
        <v>4200</v>
      </c>
      <c r="G162" s="187">
        <f>BD_TS!H161</f>
        <v>42767</v>
      </c>
      <c r="H162" s="158">
        <f>IF($A162=0,"",IFERROR(INDEX(BD_Gestão!A:A,MATCH('Banco de Dados'!$B162,BD_Gestão!$B:$B,0)),"erro"))</f>
        <v>4166</v>
      </c>
      <c r="I162" s="162">
        <f>IF($A162=0,"",IFERROR(INDEX(BD_Gestão!E:E,MATCH('Banco de Dados'!$B162,BD_Gestão!$B:$B,0)),"erro"))</f>
        <v>42790.670763888891</v>
      </c>
      <c r="J162" s="186" t="str">
        <f>IF($A162=0,"",IFERROR(INDEX(BD_Gestão!B:B,MATCH('Banco de Dados'!$B162,BD_Gestão!$B:$B,0)),"erro"))</f>
        <v>L4660M/16_TS01</v>
      </c>
      <c r="K162" s="158" t="str">
        <f>IF($A162=0,"",IFERROR(INDEX(BD_Gestão!C:C,MATCH('Banco de Dados'!$B162,BD_Gestão!$B:$B,0)),"erro"))</f>
        <v>Mecânica</v>
      </c>
      <c r="L162" s="158" t="str">
        <f>IF($A162=0,"",IFERROR(INDEX(BD_Gestão!H:H,MATCH('Banco de Dados'!$B162,BD_Gestão!$B:$B,0)),"erro"))</f>
        <v>COMPANHIA DE SEGUROS ALIANCA DO BRASIL</v>
      </c>
      <c r="M162" s="161">
        <f>IF($A162=0,"",IFERROR(INDEX(BD_Gestão!F:F,MATCH('Banco de Dados'!$B162,BD_Gestão!$B:$B,0)),"erro"))</f>
        <v>14087.5</v>
      </c>
      <c r="N162" s="161">
        <f>IF($A162=0,"",IFERROR(INDEX(BD_Gestão!J:J,MATCH('Banco de Dados'!$B162,BD_Gestão!$B:$B,0)),"erro"))</f>
        <v>0</v>
      </c>
      <c r="O162" s="164">
        <f>IF($A162=0,"",IFERROR(INDEX(BD_Gestão!K:K,MATCH('Banco de Dados'!$B162,BD_Gestão!$B:$B,0)),"erro"))</f>
        <v>0</v>
      </c>
      <c r="P162" s="169">
        <f t="shared" si="10"/>
        <v>0</v>
      </c>
      <c r="Q162" s="170">
        <f t="shared" si="11"/>
        <v>12</v>
      </c>
      <c r="R162" s="163">
        <f t="shared" si="8"/>
        <v>2</v>
      </c>
      <c r="S162" s="163">
        <f t="shared" si="9"/>
        <v>2017</v>
      </c>
      <c r="T162" s="163">
        <f>INDEX(Controle!O:O,MATCH('Banco de Dados'!A162,Controle!M:M,0))*E162/100</f>
        <v>12</v>
      </c>
    </row>
    <row r="163" spans="1:20" hidden="1" x14ac:dyDescent="0.2">
      <c r="A163" s="158" t="str">
        <f>BD_TS!A162</f>
        <v>GUILHERME BELLONE</v>
      </c>
      <c r="B163" s="158" t="str">
        <f>SUBSTITUTE(SUBSTITUTE(BD_TS!D162," ",""),"-","/")</f>
        <v>L4660M/16_TS01</v>
      </c>
      <c r="C163" s="158" t="str">
        <f>BD_TS!E162</f>
        <v>ALIANÇA DO BRASIL</v>
      </c>
      <c r="D163" s="159" t="str">
        <f>BD_TS!F162</f>
        <v>"62 2016 11036"</v>
      </c>
      <c r="E163" s="160">
        <f>BD_TS!B162</f>
        <v>1.5</v>
      </c>
      <c r="F163" s="161">
        <f>BD_TS!C162</f>
        <v>525</v>
      </c>
      <c r="G163" s="187">
        <f>BD_TS!H162</f>
        <v>42767</v>
      </c>
      <c r="H163" s="158">
        <f>IF($A163=0,"",IFERROR(INDEX(BD_Gestão!A:A,MATCH('Banco de Dados'!$B163,BD_Gestão!$B:$B,0)),"erro"))</f>
        <v>4166</v>
      </c>
      <c r="I163" s="162">
        <f>IF($A163=0,"",IFERROR(INDEX(BD_Gestão!E:E,MATCH('Banco de Dados'!$B163,BD_Gestão!$B:$B,0)),"erro"))</f>
        <v>42790.670763888891</v>
      </c>
      <c r="J163" s="186" t="str">
        <f>IF($A163=0,"",IFERROR(INDEX(BD_Gestão!B:B,MATCH('Banco de Dados'!$B163,BD_Gestão!$B:$B,0)),"erro"))</f>
        <v>L4660M/16_TS01</v>
      </c>
      <c r="K163" s="158" t="str">
        <f>IF($A163=0,"",IFERROR(INDEX(BD_Gestão!C:C,MATCH('Banco de Dados'!$B163,BD_Gestão!$B:$B,0)),"erro"))</f>
        <v>Mecânica</v>
      </c>
      <c r="L163" s="158" t="str">
        <f>IF($A163=0,"",IFERROR(INDEX(BD_Gestão!H:H,MATCH('Banco de Dados'!$B163,BD_Gestão!$B:$B,0)),"erro"))</f>
        <v>COMPANHIA DE SEGUROS ALIANCA DO BRASIL</v>
      </c>
      <c r="M163" s="161">
        <f>IF($A163=0,"",IFERROR(INDEX(BD_Gestão!F:F,MATCH('Banco de Dados'!$B163,BD_Gestão!$B:$B,0)),"erro"))</f>
        <v>14087.5</v>
      </c>
      <c r="N163" s="161">
        <f>IF($A163=0,"",IFERROR(INDEX(BD_Gestão!J:J,MATCH('Banco de Dados'!$B163,BD_Gestão!$B:$B,0)),"erro"))</f>
        <v>0</v>
      </c>
      <c r="O163" s="164">
        <f>IF($A163=0,"",IFERROR(INDEX(BD_Gestão!K:K,MATCH('Banco de Dados'!$B163,BD_Gestão!$B:$B,0)),"erro"))</f>
        <v>0</v>
      </c>
      <c r="P163" s="169">
        <f t="shared" si="10"/>
        <v>0</v>
      </c>
      <c r="Q163" s="170">
        <f t="shared" si="11"/>
        <v>1.5</v>
      </c>
      <c r="R163" s="163">
        <f t="shared" si="8"/>
        <v>2</v>
      </c>
      <c r="S163" s="163">
        <f t="shared" si="9"/>
        <v>2017</v>
      </c>
      <c r="T163" s="163">
        <f>INDEX(Controle!O:O,MATCH('Banco de Dados'!A163,Controle!M:M,0))*E163/100</f>
        <v>1.9999995000000002</v>
      </c>
    </row>
    <row r="164" spans="1:20" hidden="1" x14ac:dyDescent="0.2">
      <c r="A164" s="158">
        <f>BD_TS!A163</f>
        <v>2016</v>
      </c>
      <c r="B164" s="158" t="str">
        <f>SUBSTITUTE(SUBSTITUTE(BD_TS!D163," ",""),"-","/")</f>
        <v>L4653M/16_TS01</v>
      </c>
      <c r="C164" s="158" t="str">
        <f>BD_TS!E163</f>
        <v>ALLIANZ</v>
      </c>
      <c r="D164" s="159" t="str">
        <f>BD_TS!F163</f>
        <v>212007492</v>
      </c>
      <c r="E164" s="160">
        <f>BD_TS!B163</f>
        <v>32.65</v>
      </c>
      <c r="F164" s="161">
        <f>BD_TS!C163</f>
        <v>5550.5</v>
      </c>
      <c r="G164" s="187">
        <f>BD_TS!H163</f>
        <v>42767</v>
      </c>
      <c r="H164" s="158">
        <f>IF($A164=0,"",IFERROR(INDEX(BD_Gestão!A:A,MATCH('Banco de Dados'!$B164,BD_Gestão!$B:$B,0)),"erro"))</f>
        <v>4164</v>
      </c>
      <c r="I164" s="162">
        <f>IF($A164=0,"",IFERROR(INDEX(BD_Gestão!E:E,MATCH('Banco de Dados'!$B164,BD_Gestão!$B:$B,0)),"erro"))</f>
        <v>42790.6640162037</v>
      </c>
      <c r="J164" s="186" t="str">
        <f>IF($A164=0,"",IFERROR(INDEX(BD_Gestão!B:B,MATCH('Banco de Dados'!$B164,BD_Gestão!$B:$B,0)),"erro"))</f>
        <v>L4653M/16_TS01</v>
      </c>
      <c r="K164" s="158" t="str">
        <f>IF($A164=0,"",IFERROR(INDEX(BD_Gestão!C:C,MATCH('Banco de Dados'!$B164,BD_Gestão!$B:$B,0)),"erro"))</f>
        <v>Mecânica</v>
      </c>
      <c r="L164" s="158" t="str">
        <f>IF($A164=0,"",IFERROR(INDEX(BD_Gestão!H:H,MATCH('Banco de Dados'!$B164,BD_Gestão!$B:$B,0)),"erro"))</f>
        <v>ALLIANZ SEGUROS S.A.</v>
      </c>
      <c r="M164" s="161">
        <f>IF($A164=0,"",IFERROR(INDEX(BD_Gestão!F:F,MATCH('Banco de Dados'!$B164,BD_Gestão!$B:$B,0)),"erro"))</f>
        <v>7743.5</v>
      </c>
      <c r="N164" s="161">
        <f>IF($A164=0,"",IFERROR(INDEX(BD_Gestão!J:J,MATCH('Banco de Dados'!$B164,BD_Gestão!$B:$B,0)),"erro"))</f>
        <v>0</v>
      </c>
      <c r="O164" s="164">
        <f>IF($A164=0,"",IFERROR(INDEX(BD_Gestão!K:K,MATCH('Banco de Dados'!$B164,BD_Gestão!$B:$B,0)),"erro"))</f>
        <v>0</v>
      </c>
      <c r="P164" s="169">
        <f t="shared" si="10"/>
        <v>0</v>
      </c>
      <c r="Q164" s="170">
        <f t="shared" si="11"/>
        <v>32.65</v>
      </c>
      <c r="R164" s="163">
        <f t="shared" si="8"/>
        <v>2</v>
      </c>
      <c r="S164" s="163">
        <f t="shared" si="9"/>
        <v>2017</v>
      </c>
      <c r="T164" s="163">
        <f>INDEX(Controle!O:O,MATCH('Banco de Dados'!A164,Controle!M:M,0))*E164/100</f>
        <v>0</v>
      </c>
    </row>
    <row r="165" spans="1:20" hidden="1" x14ac:dyDescent="0.2">
      <c r="A165" s="158" t="str">
        <f>BD_TS!A164</f>
        <v>CAIO SANTOS</v>
      </c>
      <c r="B165" s="158" t="str">
        <f>SUBSTITUTE(SUBSTITUTE(BD_TS!D164," ",""),"-","/")</f>
        <v>L4653M/16_TS01</v>
      </c>
      <c r="C165" s="158" t="str">
        <f>BD_TS!E164</f>
        <v>ALLIANZ</v>
      </c>
      <c r="D165" s="159" t="str">
        <f>BD_TS!F164</f>
        <v>212007492</v>
      </c>
      <c r="E165" s="160">
        <f>BD_TS!B164</f>
        <v>12.9</v>
      </c>
      <c r="F165" s="161">
        <f>BD_TS!C164</f>
        <v>2193</v>
      </c>
      <c r="G165" s="187">
        <f>BD_TS!H164</f>
        <v>42767</v>
      </c>
      <c r="H165" s="158">
        <f>IF($A165=0,"",IFERROR(INDEX(BD_Gestão!A:A,MATCH('Banco de Dados'!$B165,BD_Gestão!$B:$B,0)),"erro"))</f>
        <v>4164</v>
      </c>
      <c r="I165" s="162">
        <f>IF($A165=0,"",IFERROR(INDEX(BD_Gestão!E:E,MATCH('Banco de Dados'!$B165,BD_Gestão!$B:$B,0)),"erro"))</f>
        <v>42790.6640162037</v>
      </c>
      <c r="J165" s="186" t="str">
        <f>IF($A165=0,"",IFERROR(INDEX(BD_Gestão!B:B,MATCH('Banco de Dados'!$B165,BD_Gestão!$B:$B,0)),"erro"))</f>
        <v>L4653M/16_TS01</v>
      </c>
      <c r="K165" s="158" t="str">
        <f>IF($A165=0,"",IFERROR(INDEX(BD_Gestão!C:C,MATCH('Banco de Dados'!$B165,BD_Gestão!$B:$B,0)),"erro"))</f>
        <v>Mecânica</v>
      </c>
      <c r="L165" s="158" t="str">
        <f>IF($A165=0,"",IFERROR(INDEX(BD_Gestão!H:H,MATCH('Banco de Dados'!$B165,BD_Gestão!$B:$B,0)),"erro"))</f>
        <v>ALLIANZ SEGUROS S.A.</v>
      </c>
      <c r="M165" s="161">
        <f>IF($A165=0,"",IFERROR(INDEX(BD_Gestão!F:F,MATCH('Banco de Dados'!$B165,BD_Gestão!$B:$B,0)),"erro"))</f>
        <v>7743.5</v>
      </c>
      <c r="N165" s="161">
        <f>IF($A165=0,"",IFERROR(INDEX(BD_Gestão!J:J,MATCH('Banco de Dados'!$B165,BD_Gestão!$B:$B,0)),"erro"))</f>
        <v>0</v>
      </c>
      <c r="O165" s="164">
        <f>IF($A165=0,"",IFERROR(INDEX(BD_Gestão!K:K,MATCH('Banco de Dados'!$B165,BD_Gestão!$B:$B,0)),"erro"))</f>
        <v>0</v>
      </c>
      <c r="P165" s="169">
        <f t="shared" si="10"/>
        <v>0</v>
      </c>
      <c r="Q165" s="170">
        <f t="shared" si="11"/>
        <v>12.9</v>
      </c>
      <c r="R165" s="163">
        <f t="shared" si="8"/>
        <v>2</v>
      </c>
      <c r="S165" s="163">
        <f t="shared" si="9"/>
        <v>2017</v>
      </c>
      <c r="T165" s="163">
        <f>INDEX(Controle!O:O,MATCH('Banco de Dados'!A165,Controle!M:M,0))*E165/100</f>
        <v>12.9</v>
      </c>
    </row>
    <row r="166" spans="1:20" hidden="1" x14ac:dyDescent="0.2">
      <c r="A166" s="158">
        <f>BD_TS!A165</f>
        <v>2016</v>
      </c>
      <c r="B166" s="158" t="str">
        <f>SUBSTITUTE(SUBSTITUTE(BD_TS!D165," ",""),"-","/")</f>
        <v>L3825C/15_TS02</v>
      </c>
      <c r="C166" s="158" t="str">
        <f>BD_TS!E165</f>
        <v>AIG</v>
      </c>
      <c r="D166" s="159" t="str">
        <f>BD_TS!F165</f>
        <v xml:space="preserve">2015.0011624 </v>
      </c>
      <c r="E166" s="160">
        <f>BD_TS!B165</f>
        <v>21.3</v>
      </c>
      <c r="F166" s="161">
        <f>BD_TS!C165</f>
        <v>6390</v>
      </c>
      <c r="G166" s="187">
        <f>BD_TS!H165</f>
        <v>42795</v>
      </c>
      <c r="H166" s="158">
        <f>IF($A166=0,"",IFERROR(INDEX(BD_Gestão!A:A,MATCH('Banco de Dados'!$B166,BD_Gestão!$B:$B,0)),"erro"))</f>
        <v>4167</v>
      </c>
      <c r="I166" s="162">
        <f>IF($A166=0,"",IFERROR(INDEX(BD_Gestão!E:E,MATCH('Banco de Dados'!$B166,BD_Gestão!$B:$B,0)),"erro"))</f>
        <v>42796.633229166669</v>
      </c>
      <c r="J166" s="186" t="str">
        <f>IF($A166=0,"",IFERROR(INDEX(BD_Gestão!B:B,MATCH('Banco de Dados'!$B166,BD_Gestão!$B:$B,0)),"erro"))</f>
        <v>L3825C/15_TS02</v>
      </c>
      <c r="K166" s="158" t="str">
        <f>IF($A166=0,"",IFERROR(INDEX(BD_Gestão!C:C,MATCH('Banco de Dados'!$B166,BD_Gestão!$B:$B,0)),"erro"))</f>
        <v>Civil</v>
      </c>
      <c r="L166" s="158" t="str">
        <f>IF($A166=0,"",IFERROR(INDEX(BD_Gestão!H:H,MATCH('Banco de Dados'!$B166,BD_Gestão!$B:$B,0)),"erro"))</f>
        <v>AIG SEGUROS BRASIL S/A</v>
      </c>
      <c r="M166" s="161">
        <f>IF($A166=0,"",IFERROR(INDEX(BD_Gestão!F:F,MATCH('Banco de Dados'!$B166,BD_Gestão!$B:$B,0)),"erro"))</f>
        <v>13050</v>
      </c>
      <c r="N166" s="161">
        <f>IF($A166=0,"",IFERROR(INDEX(BD_Gestão!J:J,MATCH('Banco de Dados'!$B166,BD_Gestão!$B:$B,0)),"erro"))</f>
        <v>0</v>
      </c>
      <c r="O166" s="164">
        <f>IF($A166=0,"",IFERROR(INDEX(BD_Gestão!K:K,MATCH('Banco de Dados'!$B166,BD_Gestão!$B:$B,0)),"erro"))</f>
        <v>0</v>
      </c>
      <c r="P166" s="169">
        <f t="shared" si="10"/>
        <v>0</v>
      </c>
      <c r="Q166" s="170">
        <f t="shared" si="11"/>
        <v>21.3</v>
      </c>
      <c r="R166" s="163">
        <f t="shared" si="8"/>
        <v>3</v>
      </c>
      <c r="S166" s="163">
        <f t="shared" si="9"/>
        <v>2017</v>
      </c>
      <c r="T166" s="163">
        <f>INDEX(Controle!O:O,MATCH('Banco de Dados'!A166,Controle!M:M,0))*E166/100</f>
        <v>0</v>
      </c>
    </row>
    <row r="167" spans="1:20" hidden="1" x14ac:dyDescent="0.2">
      <c r="A167" s="158" t="str">
        <f>BD_TS!A166</f>
        <v>LEONARDO MARCELLI</v>
      </c>
      <c r="B167" s="158" t="str">
        <f>SUBSTITUTE(SUBSTITUTE(BD_TS!D166," ",""),"-","/")</f>
        <v>L3825C/15_TS02</v>
      </c>
      <c r="C167" s="158" t="str">
        <f>BD_TS!E166</f>
        <v>AIG</v>
      </c>
      <c r="D167" s="159" t="str">
        <f>BD_TS!F166</f>
        <v xml:space="preserve">2015.0011624 </v>
      </c>
      <c r="E167" s="160">
        <f>BD_TS!B166</f>
        <v>4.5</v>
      </c>
      <c r="F167" s="161">
        <f>BD_TS!C166</f>
        <v>1350</v>
      </c>
      <c r="G167" s="187">
        <f>BD_TS!H166</f>
        <v>42795</v>
      </c>
      <c r="H167" s="158">
        <f>IF($A167=0,"",IFERROR(INDEX(BD_Gestão!A:A,MATCH('Banco de Dados'!$B167,BD_Gestão!$B:$B,0)),"erro"))</f>
        <v>4167</v>
      </c>
      <c r="I167" s="162">
        <f>IF($A167=0,"",IFERROR(INDEX(BD_Gestão!E:E,MATCH('Banco de Dados'!$B167,BD_Gestão!$B:$B,0)),"erro"))</f>
        <v>42796.633229166669</v>
      </c>
      <c r="J167" s="186" t="str">
        <f>IF($A167=0,"",IFERROR(INDEX(BD_Gestão!B:B,MATCH('Banco de Dados'!$B167,BD_Gestão!$B:$B,0)),"erro"))</f>
        <v>L3825C/15_TS02</v>
      </c>
      <c r="K167" s="158" t="str">
        <f>IF($A167=0,"",IFERROR(INDEX(BD_Gestão!C:C,MATCH('Banco de Dados'!$B167,BD_Gestão!$B:$B,0)),"erro"))</f>
        <v>Civil</v>
      </c>
      <c r="L167" s="158" t="str">
        <f>IF($A167=0,"",IFERROR(INDEX(BD_Gestão!H:H,MATCH('Banco de Dados'!$B167,BD_Gestão!$B:$B,0)),"erro"))</f>
        <v>AIG SEGUROS BRASIL S/A</v>
      </c>
      <c r="M167" s="161">
        <f>IF($A167=0,"",IFERROR(INDEX(BD_Gestão!F:F,MATCH('Banco de Dados'!$B167,BD_Gestão!$B:$B,0)),"erro"))</f>
        <v>13050</v>
      </c>
      <c r="N167" s="161">
        <f>IF($A167=0,"",IFERROR(INDEX(BD_Gestão!J:J,MATCH('Banco de Dados'!$B167,BD_Gestão!$B:$B,0)),"erro"))</f>
        <v>0</v>
      </c>
      <c r="O167" s="164">
        <f>IF($A167=0,"",IFERROR(INDEX(BD_Gestão!K:K,MATCH('Banco de Dados'!$B167,BD_Gestão!$B:$B,0)),"erro"))</f>
        <v>0</v>
      </c>
      <c r="P167" s="169">
        <f t="shared" si="10"/>
        <v>0</v>
      </c>
      <c r="Q167" s="170">
        <f t="shared" si="11"/>
        <v>4.5</v>
      </c>
      <c r="R167" s="163">
        <f t="shared" si="8"/>
        <v>3</v>
      </c>
      <c r="S167" s="163">
        <f t="shared" si="9"/>
        <v>2017</v>
      </c>
      <c r="T167" s="163">
        <f>INDEX(Controle!O:O,MATCH('Banco de Dados'!A167,Controle!M:M,0))*E167/100</f>
        <v>0</v>
      </c>
    </row>
    <row r="168" spans="1:20" hidden="1" x14ac:dyDescent="0.2">
      <c r="A168" s="158" t="str">
        <f>BD_TS!A167</f>
        <v>THIAGO SANTOS</v>
      </c>
      <c r="B168" s="158" t="str">
        <f>SUBSTITUTE(SUBSTITUTE(BD_TS!D167," ",""),"-","/")</f>
        <v>L3825C/15_TS02</v>
      </c>
      <c r="C168" s="158" t="str">
        <f>BD_TS!E167</f>
        <v>AIG</v>
      </c>
      <c r="D168" s="159" t="str">
        <f>BD_TS!F167</f>
        <v xml:space="preserve">2015.0011624 </v>
      </c>
      <c r="E168" s="160">
        <f>BD_TS!B167</f>
        <v>17.7</v>
      </c>
      <c r="F168" s="161">
        <f>BD_TS!C167</f>
        <v>5310</v>
      </c>
      <c r="G168" s="187">
        <f>BD_TS!H167</f>
        <v>42795</v>
      </c>
      <c r="H168" s="158">
        <f>IF($A168=0,"",IFERROR(INDEX(BD_Gestão!A:A,MATCH('Banco de Dados'!$B168,BD_Gestão!$B:$B,0)),"erro"))</f>
        <v>4167</v>
      </c>
      <c r="I168" s="162">
        <f>IF($A168=0,"",IFERROR(INDEX(BD_Gestão!E:E,MATCH('Banco de Dados'!$B168,BD_Gestão!$B:$B,0)),"erro"))</f>
        <v>42796.633229166669</v>
      </c>
      <c r="J168" s="186" t="str">
        <f>IF($A168=0,"",IFERROR(INDEX(BD_Gestão!B:B,MATCH('Banco de Dados'!$B168,BD_Gestão!$B:$B,0)),"erro"))</f>
        <v>L3825C/15_TS02</v>
      </c>
      <c r="K168" s="158" t="str">
        <f>IF($A168=0,"",IFERROR(INDEX(BD_Gestão!C:C,MATCH('Banco de Dados'!$B168,BD_Gestão!$B:$B,0)),"erro"))</f>
        <v>Civil</v>
      </c>
      <c r="L168" s="158" t="str">
        <f>IF($A168=0,"",IFERROR(INDEX(BD_Gestão!H:H,MATCH('Banco de Dados'!$B168,BD_Gestão!$B:$B,0)),"erro"))</f>
        <v>AIG SEGUROS BRASIL S/A</v>
      </c>
      <c r="M168" s="161">
        <f>IF($A168=0,"",IFERROR(INDEX(BD_Gestão!F:F,MATCH('Banco de Dados'!$B168,BD_Gestão!$B:$B,0)),"erro"))</f>
        <v>13050</v>
      </c>
      <c r="N168" s="161">
        <f>IF($A168=0,"",IFERROR(INDEX(BD_Gestão!J:J,MATCH('Banco de Dados'!$B168,BD_Gestão!$B:$B,0)),"erro"))</f>
        <v>0</v>
      </c>
      <c r="O168" s="164">
        <f>IF($A168=0,"",IFERROR(INDEX(BD_Gestão!K:K,MATCH('Banco de Dados'!$B168,BD_Gestão!$B:$B,0)),"erro"))</f>
        <v>0</v>
      </c>
      <c r="P168" s="169">
        <f t="shared" si="10"/>
        <v>0</v>
      </c>
      <c r="Q168" s="170">
        <f t="shared" si="11"/>
        <v>17.7</v>
      </c>
      <c r="R168" s="163">
        <f t="shared" si="8"/>
        <v>3</v>
      </c>
      <c r="S168" s="163">
        <f t="shared" si="9"/>
        <v>2017</v>
      </c>
      <c r="T168" s="163">
        <f>INDEX(Controle!O:O,MATCH('Banco de Dados'!A168,Controle!M:M,0))*E168/100</f>
        <v>17.7</v>
      </c>
    </row>
    <row r="169" spans="1:20" hidden="1" x14ac:dyDescent="0.2">
      <c r="A169" s="158" t="str">
        <f>BD_TS!A168</f>
        <v>OSCAR AVILES</v>
      </c>
      <c r="B169" s="158" t="str">
        <f>SUBSTITUTE(SUBSTITUTE(BD_TS!D168," ",""),"-","/")</f>
        <v>L4714C/17_TS01</v>
      </c>
      <c r="C169" s="158" t="str">
        <f>BD_TS!E168</f>
        <v>ALIANÇA DO BRASIL</v>
      </c>
      <c r="D169" s="159" t="str">
        <f>BD_TS!F168</f>
        <v>14 2017 02064</v>
      </c>
      <c r="E169" s="160">
        <f>BD_TS!B168</f>
        <v>13.9</v>
      </c>
      <c r="F169" s="161">
        <f>BD_TS!C168</f>
        <v>3475</v>
      </c>
      <c r="G169" s="187">
        <f>BD_TS!H168</f>
        <v>42795</v>
      </c>
      <c r="H169" s="158">
        <f>IF($A169=0,"",IFERROR(INDEX(BD_Gestão!A:A,MATCH('Banco de Dados'!$B169,BD_Gestão!$B:$B,0)),"erro"))</f>
        <v>4168</v>
      </c>
      <c r="I169" s="162">
        <f>IF($A169=0,"",IFERROR(INDEX(BD_Gestão!E:E,MATCH('Banco de Dados'!$B169,BD_Gestão!$B:$B,0)),"erro"))</f>
        <v>42796.641655092593</v>
      </c>
      <c r="J169" s="186" t="str">
        <f>IF($A169=0,"",IFERROR(INDEX(BD_Gestão!B:B,MATCH('Banco de Dados'!$B169,BD_Gestão!$B:$B,0)),"erro"))</f>
        <v>L4714C/17_TS01</v>
      </c>
      <c r="K169" s="158" t="str">
        <f>IF($A169=0,"",IFERROR(INDEX(BD_Gestão!C:C,MATCH('Banco de Dados'!$B169,BD_Gestão!$B:$B,0)),"erro"))</f>
        <v>Civil</v>
      </c>
      <c r="L169" s="158" t="str">
        <f>IF($A169=0,"",IFERROR(INDEX(BD_Gestão!H:H,MATCH('Banco de Dados'!$B169,BD_Gestão!$B:$B,0)),"erro"))</f>
        <v>ALIANCA DO BRASIL SEGUROS S/A.</v>
      </c>
      <c r="M169" s="161">
        <f>IF($A169=0,"",IFERROR(INDEX(BD_Gestão!F:F,MATCH('Banco de Dados'!$B169,BD_Gestão!$B:$B,0)),"erro"))</f>
        <v>3475</v>
      </c>
      <c r="N169" s="161">
        <f>IF($A169=0,"",IFERROR(INDEX(BD_Gestão!J:J,MATCH('Banco de Dados'!$B169,BD_Gestão!$B:$B,0)),"erro"))</f>
        <v>0</v>
      </c>
      <c r="O169" s="164">
        <f>IF($A169=0,"",IFERROR(INDEX(BD_Gestão!K:K,MATCH('Banco de Dados'!$B169,BD_Gestão!$B:$B,0)),"erro"))</f>
        <v>0</v>
      </c>
      <c r="P169" s="169">
        <f t="shared" si="10"/>
        <v>0</v>
      </c>
      <c r="Q169" s="170">
        <f t="shared" si="11"/>
        <v>13.9</v>
      </c>
      <c r="R169" s="163">
        <f t="shared" si="8"/>
        <v>3</v>
      </c>
      <c r="S169" s="163">
        <f t="shared" si="9"/>
        <v>2017</v>
      </c>
      <c r="T169" s="163">
        <f>INDEX(Controle!O:O,MATCH('Banco de Dados'!A169,Controle!M:M,0))*E169/100</f>
        <v>13.9</v>
      </c>
    </row>
    <row r="170" spans="1:20" hidden="1" x14ac:dyDescent="0.2">
      <c r="A170" s="158">
        <f>BD_TS!A169</f>
        <v>2016</v>
      </c>
      <c r="B170" s="158" t="str">
        <f>SUBSTITUTE(SUBSTITUTE(BD_TS!D169," ",""),"-","/")</f>
        <v>L4306C/16_TS01</v>
      </c>
      <c r="C170" s="158" t="str">
        <f>BD_TS!E169</f>
        <v>MITSUI</v>
      </c>
      <c r="D170" s="159" t="str">
        <f>BD_TS!F169</f>
        <v>"01184257</v>
      </c>
      <c r="E170" s="160">
        <f>BD_TS!B169</f>
        <v>49.6</v>
      </c>
      <c r="F170" s="161">
        <f>BD_TS!C169</f>
        <v>14880</v>
      </c>
      <c r="G170" s="187">
        <f>BD_TS!H169</f>
        <v>42795</v>
      </c>
      <c r="H170" s="158">
        <f>IF($A170=0,"",IFERROR(INDEX(BD_Gestão!A:A,MATCH('Banco de Dados'!$B170,BD_Gestão!$B:$B,0)),"erro"))</f>
        <v>4169</v>
      </c>
      <c r="I170" s="162">
        <f>IF($A170=0,"",IFERROR(INDEX(BD_Gestão!E:E,MATCH('Banco de Dados'!$B170,BD_Gestão!$B:$B,0)),"erro"))</f>
        <v>42797.652986111112</v>
      </c>
      <c r="J170" s="186" t="str">
        <f>IF($A170=0,"",IFERROR(INDEX(BD_Gestão!B:B,MATCH('Banco de Dados'!$B170,BD_Gestão!$B:$B,0)),"erro"))</f>
        <v>L4306C/16_TS01</v>
      </c>
      <c r="K170" s="158" t="str">
        <f>IF($A170=0,"",IFERROR(INDEX(BD_Gestão!C:C,MATCH('Banco de Dados'!$B170,BD_Gestão!$B:$B,0)),"erro"))</f>
        <v>Civil</v>
      </c>
      <c r="L170" s="158" t="str">
        <f>IF($A170=0,"",IFERROR(INDEX(BD_Gestão!H:H,MATCH('Banco de Dados'!$B170,BD_Gestão!$B:$B,0)),"erro"))</f>
        <v>MITSUI SUMITOMO SEGUROS S/A</v>
      </c>
      <c r="M170" s="161">
        <f>IF($A170=0,"",IFERROR(INDEX(BD_Gestão!F:F,MATCH('Banco de Dados'!$B170,BD_Gestão!$B:$B,0)),"erro"))</f>
        <v>20055</v>
      </c>
      <c r="N170" s="161">
        <f>IF($A170=0,"",IFERROR(INDEX(BD_Gestão!J:J,MATCH('Banco de Dados'!$B170,BD_Gestão!$B:$B,0)),"erro"))</f>
        <v>0</v>
      </c>
      <c r="O170" s="164">
        <f>IF($A170=0,"",IFERROR(INDEX(BD_Gestão!K:K,MATCH('Banco de Dados'!$B170,BD_Gestão!$B:$B,0)),"erro"))</f>
        <v>0</v>
      </c>
      <c r="P170" s="169">
        <f t="shared" si="10"/>
        <v>0</v>
      </c>
      <c r="Q170" s="170">
        <f t="shared" si="11"/>
        <v>49.6</v>
      </c>
      <c r="R170" s="163">
        <f t="shared" si="8"/>
        <v>3</v>
      </c>
      <c r="S170" s="163">
        <f t="shared" si="9"/>
        <v>2017</v>
      </c>
      <c r="T170" s="163">
        <f>INDEX(Controle!O:O,MATCH('Banco de Dados'!A170,Controle!M:M,0))*E170/100</f>
        <v>0</v>
      </c>
    </row>
    <row r="171" spans="1:20" hidden="1" x14ac:dyDescent="0.2">
      <c r="A171" s="158" t="str">
        <f>BD_TS!A170</f>
        <v>THIAGO SANTOS</v>
      </c>
      <c r="B171" s="158" t="str">
        <f>SUBSTITUTE(SUBSTITUTE(BD_TS!D170," ",""),"-","/")</f>
        <v>L4306C/16_TS01</v>
      </c>
      <c r="C171" s="158" t="str">
        <f>BD_TS!E170</f>
        <v>MITSUI</v>
      </c>
      <c r="D171" s="159" t="str">
        <f>BD_TS!F170</f>
        <v>"01184257</v>
      </c>
      <c r="E171" s="160">
        <f>BD_TS!B170</f>
        <v>17.25</v>
      </c>
      <c r="F171" s="161">
        <f>BD_TS!C170</f>
        <v>5175</v>
      </c>
      <c r="G171" s="187">
        <f>BD_TS!H170</f>
        <v>42795</v>
      </c>
      <c r="H171" s="158">
        <f>IF($A171=0,"",IFERROR(INDEX(BD_Gestão!A:A,MATCH('Banco de Dados'!$B171,BD_Gestão!$B:$B,0)),"erro"))</f>
        <v>4169</v>
      </c>
      <c r="I171" s="162">
        <f>IF($A171=0,"",IFERROR(INDEX(BD_Gestão!E:E,MATCH('Banco de Dados'!$B171,BD_Gestão!$B:$B,0)),"erro"))</f>
        <v>42797.652986111112</v>
      </c>
      <c r="J171" s="186" t="str">
        <f>IF($A171=0,"",IFERROR(INDEX(BD_Gestão!B:B,MATCH('Banco de Dados'!$B171,BD_Gestão!$B:$B,0)),"erro"))</f>
        <v>L4306C/16_TS01</v>
      </c>
      <c r="K171" s="158" t="str">
        <f>IF($A171=0,"",IFERROR(INDEX(BD_Gestão!C:C,MATCH('Banco de Dados'!$B171,BD_Gestão!$B:$B,0)),"erro"))</f>
        <v>Civil</v>
      </c>
      <c r="L171" s="158" t="str">
        <f>IF($A171=0,"",IFERROR(INDEX(BD_Gestão!H:H,MATCH('Banco de Dados'!$B171,BD_Gestão!$B:$B,0)),"erro"))</f>
        <v>MITSUI SUMITOMO SEGUROS S/A</v>
      </c>
      <c r="M171" s="161">
        <f>IF($A171=0,"",IFERROR(INDEX(BD_Gestão!F:F,MATCH('Banco de Dados'!$B171,BD_Gestão!$B:$B,0)),"erro"))</f>
        <v>20055</v>
      </c>
      <c r="N171" s="161">
        <f>IF($A171=0,"",IFERROR(INDEX(BD_Gestão!J:J,MATCH('Banco de Dados'!$B171,BD_Gestão!$B:$B,0)),"erro"))</f>
        <v>0</v>
      </c>
      <c r="O171" s="164">
        <f>IF($A171=0,"",IFERROR(INDEX(BD_Gestão!K:K,MATCH('Banco de Dados'!$B171,BD_Gestão!$B:$B,0)),"erro"))</f>
        <v>0</v>
      </c>
      <c r="P171" s="169">
        <f t="shared" si="10"/>
        <v>0</v>
      </c>
      <c r="Q171" s="170">
        <f t="shared" si="11"/>
        <v>17.25</v>
      </c>
      <c r="R171" s="163">
        <f t="shared" si="8"/>
        <v>3</v>
      </c>
      <c r="S171" s="163">
        <f t="shared" si="9"/>
        <v>2017</v>
      </c>
      <c r="T171" s="163">
        <f>INDEX(Controle!O:O,MATCH('Banco de Dados'!A171,Controle!M:M,0))*E171/100</f>
        <v>17.25</v>
      </c>
    </row>
    <row r="172" spans="1:20" hidden="1" x14ac:dyDescent="0.2">
      <c r="A172" s="158" t="str">
        <f>BD_TS!A171</f>
        <v>BRUNO MATOS</v>
      </c>
      <c r="B172" s="158" t="str">
        <f>SUBSTITUTE(SUBSTITUTE(BD_TS!D171," ",""),"-","/")</f>
        <v>L4716C/17_TS01</v>
      </c>
      <c r="C172" s="158" t="str">
        <f>BD_TS!E171</f>
        <v>ALIANÇA DO BRASIL</v>
      </c>
      <c r="D172" s="159" t="str">
        <f>BD_TS!F171</f>
        <v>"44581741</v>
      </c>
      <c r="E172" s="160">
        <f>BD_TS!B171</f>
        <v>1.5</v>
      </c>
      <c r="F172" s="161">
        <f>BD_TS!C171</f>
        <v>375</v>
      </c>
      <c r="G172" s="187">
        <f>BD_TS!H171</f>
        <v>42795</v>
      </c>
      <c r="H172" s="158">
        <f>IF($A172=0,"",IFERROR(INDEX(BD_Gestão!A:A,MATCH('Banco de Dados'!$B172,BD_Gestão!$B:$B,0)),"erro"))</f>
        <v>4170</v>
      </c>
      <c r="I172" s="162">
        <f>IF($A172=0,"",IFERROR(INDEX(BD_Gestão!E:E,MATCH('Banco de Dados'!$B172,BD_Gestão!$B:$B,0)),"erro"))</f>
        <v>42797.708715277775</v>
      </c>
      <c r="J172" s="186" t="str">
        <f>IF($A172=0,"",IFERROR(INDEX(BD_Gestão!B:B,MATCH('Banco de Dados'!$B172,BD_Gestão!$B:$B,0)),"erro"))</f>
        <v>L4716C/17_TS01</v>
      </c>
      <c r="K172" s="158" t="str">
        <f>IF($A172=0,"",IFERROR(INDEX(BD_Gestão!C:C,MATCH('Banco de Dados'!$B172,BD_Gestão!$B:$B,0)),"erro"))</f>
        <v>Civil</v>
      </c>
      <c r="L172" s="158" t="str">
        <f>IF($A172=0,"",IFERROR(INDEX(BD_Gestão!H:H,MATCH('Banco de Dados'!$B172,BD_Gestão!$B:$B,0)),"erro"))</f>
        <v>ALIANCA DO BRASIL SEGUROS S/A.</v>
      </c>
      <c r="M172" s="161">
        <f>IF($A172=0,"",IFERROR(INDEX(BD_Gestão!F:F,MATCH('Banco de Dados'!$B172,BD_Gestão!$B:$B,0)),"erro"))</f>
        <v>6250</v>
      </c>
      <c r="N172" s="161">
        <f>IF($A172=0,"",IFERROR(INDEX(BD_Gestão!J:J,MATCH('Banco de Dados'!$B172,BD_Gestão!$B:$B,0)),"erro"))</f>
        <v>5553.12</v>
      </c>
      <c r="O172" s="164">
        <f>IF($A172=0,"",IFERROR(INDEX(BD_Gestão!K:K,MATCH('Banco de Dados'!$B172,BD_Gestão!$B:$B,0)),"erro"))</f>
        <v>1</v>
      </c>
      <c r="P172" s="169">
        <f t="shared" si="10"/>
        <v>1.5</v>
      </c>
      <c r="Q172" s="170">
        <f t="shared" si="11"/>
        <v>0</v>
      </c>
      <c r="R172" s="163">
        <f t="shared" si="8"/>
        <v>3</v>
      </c>
      <c r="S172" s="163">
        <f t="shared" si="9"/>
        <v>2017</v>
      </c>
      <c r="T172" s="163">
        <f>INDEX(Controle!O:O,MATCH('Banco de Dados'!A172,Controle!M:M,0))*E172/100</f>
        <v>1.5</v>
      </c>
    </row>
    <row r="173" spans="1:20" hidden="1" x14ac:dyDescent="0.2">
      <c r="A173" s="158" t="str">
        <f>BD_TS!A172</f>
        <v>EDUARDO ARANA</v>
      </c>
      <c r="B173" s="158" t="str">
        <f>SUBSTITUTE(SUBSTITUTE(BD_TS!D172," ",""),"-","/")</f>
        <v>L4716C/17_TS01</v>
      </c>
      <c r="C173" s="158" t="str">
        <f>BD_TS!E172</f>
        <v>ALIANÇA DO BRASIL</v>
      </c>
      <c r="D173" s="159" t="str">
        <f>BD_TS!F172</f>
        <v>"44581741</v>
      </c>
      <c r="E173" s="160">
        <f>BD_TS!B172</f>
        <v>0.5</v>
      </c>
      <c r="F173" s="161">
        <f>BD_TS!C172</f>
        <v>125</v>
      </c>
      <c r="G173" s="187">
        <f>BD_TS!H172</f>
        <v>42795</v>
      </c>
      <c r="H173" s="158">
        <f>IF($A173=0,"",IFERROR(INDEX(BD_Gestão!A:A,MATCH('Banco de Dados'!$B173,BD_Gestão!$B:$B,0)),"erro"))</f>
        <v>4170</v>
      </c>
      <c r="I173" s="162">
        <f>IF($A173=0,"",IFERROR(INDEX(BD_Gestão!E:E,MATCH('Banco de Dados'!$B173,BD_Gestão!$B:$B,0)),"erro"))</f>
        <v>42797.708715277775</v>
      </c>
      <c r="J173" s="186" t="str">
        <f>IF($A173=0,"",IFERROR(INDEX(BD_Gestão!B:B,MATCH('Banco de Dados'!$B173,BD_Gestão!$B:$B,0)),"erro"))</f>
        <v>L4716C/17_TS01</v>
      </c>
      <c r="K173" s="158" t="str">
        <f>IF($A173=0,"",IFERROR(INDEX(BD_Gestão!C:C,MATCH('Banco de Dados'!$B173,BD_Gestão!$B:$B,0)),"erro"))</f>
        <v>Civil</v>
      </c>
      <c r="L173" s="158" t="str">
        <f>IF($A173=0,"",IFERROR(INDEX(BD_Gestão!H:H,MATCH('Banco de Dados'!$B173,BD_Gestão!$B:$B,0)),"erro"))</f>
        <v>ALIANCA DO BRASIL SEGUROS S/A.</v>
      </c>
      <c r="M173" s="161">
        <f>IF($A173=0,"",IFERROR(INDEX(BD_Gestão!F:F,MATCH('Banco de Dados'!$B173,BD_Gestão!$B:$B,0)),"erro"))</f>
        <v>6250</v>
      </c>
      <c r="N173" s="161">
        <f>IF($A173=0,"",IFERROR(INDEX(BD_Gestão!J:J,MATCH('Banco de Dados'!$B173,BD_Gestão!$B:$B,0)),"erro"))</f>
        <v>5553.12</v>
      </c>
      <c r="O173" s="164">
        <f>IF($A173=0,"",IFERROR(INDEX(BD_Gestão!K:K,MATCH('Banco de Dados'!$B173,BD_Gestão!$B:$B,0)),"erro"))</f>
        <v>1</v>
      </c>
      <c r="P173" s="169">
        <f t="shared" si="10"/>
        <v>0.5</v>
      </c>
      <c r="Q173" s="170">
        <f t="shared" si="11"/>
        <v>0</v>
      </c>
      <c r="R173" s="163">
        <f t="shared" si="8"/>
        <v>3</v>
      </c>
      <c r="S173" s="163">
        <f t="shared" si="9"/>
        <v>2017</v>
      </c>
      <c r="T173" s="163">
        <f>INDEX(Controle!O:O,MATCH('Banco de Dados'!A173,Controle!M:M,0))*E173/100</f>
        <v>0.5</v>
      </c>
    </row>
    <row r="174" spans="1:20" hidden="1" x14ac:dyDescent="0.2">
      <c r="A174" s="158" t="str">
        <f>BD_TS!A173</f>
        <v>THIAGO SANTOS</v>
      </c>
      <c r="B174" s="158" t="str">
        <f>SUBSTITUTE(SUBSTITUTE(BD_TS!D173," ",""),"-","/")</f>
        <v>L4716C/17_TS01</v>
      </c>
      <c r="C174" s="158" t="str">
        <f>BD_TS!E173</f>
        <v>ALIANÇA DO BRASIL</v>
      </c>
      <c r="D174" s="159" t="str">
        <f>BD_TS!F173</f>
        <v>"44581741</v>
      </c>
      <c r="E174" s="160">
        <f>BD_TS!B173</f>
        <v>23</v>
      </c>
      <c r="F174" s="161">
        <f>BD_TS!C173</f>
        <v>5750</v>
      </c>
      <c r="G174" s="187">
        <f>BD_TS!H173</f>
        <v>42795</v>
      </c>
      <c r="H174" s="158">
        <f>IF($A174=0,"",IFERROR(INDEX(BD_Gestão!A:A,MATCH('Banco de Dados'!$B174,BD_Gestão!$B:$B,0)),"erro"))</f>
        <v>4170</v>
      </c>
      <c r="I174" s="162">
        <f>IF($A174=0,"",IFERROR(INDEX(BD_Gestão!E:E,MATCH('Banco de Dados'!$B174,BD_Gestão!$B:$B,0)),"erro"))</f>
        <v>42797.708715277775</v>
      </c>
      <c r="J174" s="186" t="str">
        <f>IF($A174=0,"",IFERROR(INDEX(BD_Gestão!B:B,MATCH('Banco de Dados'!$B174,BD_Gestão!$B:$B,0)),"erro"))</f>
        <v>L4716C/17_TS01</v>
      </c>
      <c r="K174" s="158" t="str">
        <f>IF($A174=0,"",IFERROR(INDEX(BD_Gestão!C:C,MATCH('Banco de Dados'!$B174,BD_Gestão!$B:$B,0)),"erro"))</f>
        <v>Civil</v>
      </c>
      <c r="L174" s="158" t="str">
        <f>IF($A174=0,"",IFERROR(INDEX(BD_Gestão!H:H,MATCH('Banco de Dados'!$B174,BD_Gestão!$B:$B,0)),"erro"))</f>
        <v>ALIANCA DO BRASIL SEGUROS S/A.</v>
      </c>
      <c r="M174" s="161">
        <f>IF($A174=0,"",IFERROR(INDEX(BD_Gestão!F:F,MATCH('Banco de Dados'!$B174,BD_Gestão!$B:$B,0)),"erro"))</f>
        <v>6250</v>
      </c>
      <c r="N174" s="161">
        <f>IF($A174=0,"",IFERROR(INDEX(BD_Gestão!J:J,MATCH('Banco de Dados'!$B174,BD_Gestão!$B:$B,0)),"erro"))</f>
        <v>5553.12</v>
      </c>
      <c r="O174" s="164">
        <f>IF($A174=0,"",IFERROR(INDEX(BD_Gestão!K:K,MATCH('Banco de Dados'!$B174,BD_Gestão!$B:$B,0)),"erro"))</f>
        <v>1</v>
      </c>
      <c r="P174" s="169">
        <f t="shared" si="10"/>
        <v>23</v>
      </c>
      <c r="Q174" s="170">
        <f t="shared" si="11"/>
        <v>0</v>
      </c>
      <c r="R174" s="163">
        <f t="shared" si="8"/>
        <v>3</v>
      </c>
      <c r="S174" s="163">
        <f t="shared" si="9"/>
        <v>2017</v>
      </c>
      <c r="T174" s="163">
        <f>INDEX(Controle!O:O,MATCH('Banco de Dados'!A174,Controle!M:M,0))*E174/100</f>
        <v>23</v>
      </c>
    </row>
    <row r="175" spans="1:20" hidden="1" x14ac:dyDescent="0.2">
      <c r="A175" s="158">
        <f>BD_TS!A174</f>
        <v>2016</v>
      </c>
      <c r="B175" s="158" t="str">
        <f>SUBSTITUTE(SUBSTITUTE(BD_TS!D174," ",""),"-","/")</f>
        <v>L4586C/16_TS01</v>
      </c>
      <c r="C175" s="158" t="str">
        <f>BD_TS!E174</f>
        <v>BERKLEY</v>
      </c>
      <c r="D175" s="159" t="str">
        <f>BD_TS!F174</f>
        <v>"1005100010761</v>
      </c>
      <c r="E175" s="160">
        <f>BD_TS!B174</f>
        <v>29.716666666666665</v>
      </c>
      <c r="F175" s="161">
        <f>BD_TS!C174</f>
        <v>8915</v>
      </c>
      <c r="G175" s="187">
        <f>BD_TS!H174</f>
        <v>42795</v>
      </c>
      <c r="H175" s="158" t="str">
        <f>IF($A175=0,"",IFERROR(INDEX(BD_Gestão!A:A,MATCH('Banco de Dados'!$B175,BD_Gestão!$B:$B,0)),"erro"))</f>
        <v>erro</v>
      </c>
      <c r="I175" s="162" t="str">
        <f>IF($A175=0,"",IFERROR(INDEX(BD_Gestão!E:E,MATCH('Banco de Dados'!$B175,BD_Gestão!$B:$B,0)),"erro"))</f>
        <v>erro</v>
      </c>
      <c r="J175" s="186" t="str">
        <f>IF($A175=0,"",IFERROR(INDEX(BD_Gestão!B:B,MATCH('Banco de Dados'!$B175,BD_Gestão!$B:$B,0)),"erro"))</f>
        <v>erro</v>
      </c>
      <c r="K175" s="158" t="str">
        <f>IF($A175=0,"",IFERROR(INDEX(BD_Gestão!C:C,MATCH('Banco de Dados'!$B175,BD_Gestão!$B:$B,0)),"erro"))</f>
        <v>erro</v>
      </c>
      <c r="L175" s="158" t="str">
        <f>IF($A175=0,"",IFERROR(INDEX(BD_Gestão!H:H,MATCH('Banco de Dados'!$B175,BD_Gestão!$B:$B,0)),"erro"))</f>
        <v>erro</v>
      </c>
      <c r="M175" s="161" t="str">
        <f>IF($A175=0,"",IFERROR(INDEX(BD_Gestão!F:F,MATCH('Banco de Dados'!$B175,BD_Gestão!$B:$B,0)),"erro"))</f>
        <v>erro</v>
      </c>
      <c r="N175" s="161" t="str">
        <f>IF($A175=0,"",IFERROR(INDEX(BD_Gestão!J:J,MATCH('Banco de Dados'!$B175,BD_Gestão!$B:$B,0)),"erro"))</f>
        <v>erro</v>
      </c>
      <c r="O175" s="164" t="str">
        <f>IF($A175=0,"",IFERROR(INDEX(BD_Gestão!K:K,MATCH('Banco de Dados'!$B175,BD_Gestão!$B:$B,0)),"erro"))</f>
        <v>erro</v>
      </c>
      <c r="P175" s="169" t="str">
        <f t="shared" si="10"/>
        <v/>
      </c>
      <c r="Q175" s="170" t="str">
        <f t="shared" si="11"/>
        <v/>
      </c>
      <c r="R175" s="163" t="e">
        <f t="shared" si="8"/>
        <v>#VALUE!</v>
      </c>
      <c r="S175" s="163" t="e">
        <f t="shared" si="9"/>
        <v>#VALUE!</v>
      </c>
      <c r="T175" s="163">
        <f>INDEX(Controle!O:O,MATCH('Banco de Dados'!A175,Controle!M:M,0))*E175/100</f>
        <v>0</v>
      </c>
    </row>
    <row r="176" spans="1:20" hidden="1" x14ac:dyDescent="0.2">
      <c r="A176" s="158" t="str">
        <f>BD_TS!A175</f>
        <v>THIAGO SANTOS</v>
      </c>
      <c r="B176" s="158" t="str">
        <f>SUBSTITUTE(SUBSTITUTE(BD_TS!D175," ",""),"-","/")</f>
        <v>L4586C/16_TS01</v>
      </c>
      <c r="C176" s="158" t="str">
        <f>BD_TS!E175</f>
        <v>BERKLEY</v>
      </c>
      <c r="D176" s="159" t="str">
        <f>BD_TS!F175</f>
        <v>"1005100010761</v>
      </c>
      <c r="E176" s="160">
        <f>BD_TS!B175</f>
        <v>3.25</v>
      </c>
      <c r="F176" s="161">
        <f>BD_TS!C175</f>
        <v>975</v>
      </c>
      <c r="G176" s="187">
        <f>BD_TS!H175</f>
        <v>42795</v>
      </c>
      <c r="H176" s="158" t="str">
        <f>IF($A176=0,"",IFERROR(INDEX(BD_Gestão!A:A,MATCH('Banco de Dados'!$B176,BD_Gestão!$B:$B,0)),"erro"))</f>
        <v>erro</v>
      </c>
      <c r="I176" s="162" t="str">
        <f>IF($A176=0,"",IFERROR(INDEX(BD_Gestão!E:E,MATCH('Banco de Dados'!$B176,BD_Gestão!$B:$B,0)),"erro"))</f>
        <v>erro</v>
      </c>
      <c r="J176" s="186" t="str">
        <f>IF($A176=0,"",IFERROR(INDEX(BD_Gestão!B:B,MATCH('Banco de Dados'!$B176,BD_Gestão!$B:$B,0)),"erro"))</f>
        <v>erro</v>
      </c>
      <c r="K176" s="158" t="str">
        <f>IF($A176=0,"",IFERROR(INDEX(BD_Gestão!C:C,MATCH('Banco de Dados'!$B176,BD_Gestão!$B:$B,0)),"erro"))</f>
        <v>erro</v>
      </c>
      <c r="L176" s="158" t="str">
        <f>IF($A176=0,"",IFERROR(INDEX(BD_Gestão!H:H,MATCH('Banco de Dados'!$B176,BD_Gestão!$B:$B,0)),"erro"))</f>
        <v>erro</v>
      </c>
      <c r="M176" s="161" t="str">
        <f>IF($A176=0,"",IFERROR(INDEX(BD_Gestão!F:F,MATCH('Banco de Dados'!$B176,BD_Gestão!$B:$B,0)),"erro"))</f>
        <v>erro</v>
      </c>
      <c r="N176" s="161" t="str">
        <f>IF($A176=0,"",IFERROR(INDEX(BD_Gestão!J:J,MATCH('Banco de Dados'!$B176,BD_Gestão!$B:$B,0)),"erro"))</f>
        <v>erro</v>
      </c>
      <c r="O176" s="164" t="str">
        <f>IF($A176=0,"",IFERROR(INDEX(BD_Gestão!K:K,MATCH('Banco de Dados'!$B176,BD_Gestão!$B:$B,0)),"erro"))</f>
        <v>erro</v>
      </c>
      <c r="P176" s="169" t="str">
        <f t="shared" si="10"/>
        <v/>
      </c>
      <c r="Q176" s="170" t="str">
        <f t="shared" si="11"/>
        <v/>
      </c>
      <c r="R176" s="163" t="e">
        <f t="shared" si="8"/>
        <v>#VALUE!</v>
      </c>
      <c r="S176" s="163" t="e">
        <f t="shared" si="9"/>
        <v>#VALUE!</v>
      </c>
      <c r="T176" s="163">
        <f>INDEX(Controle!O:O,MATCH('Banco de Dados'!A176,Controle!M:M,0))*E176/100</f>
        <v>3.25</v>
      </c>
    </row>
    <row r="177" spans="1:20" hidden="1" x14ac:dyDescent="0.2">
      <c r="A177" s="158" t="str">
        <f>BD_TS!A176</f>
        <v>GUILHERME BELLONE</v>
      </c>
      <c r="B177" s="158" t="str">
        <f>SUBSTITUTE(SUBSTITUTE(BD_TS!D176," ",""),"-","/")</f>
        <v>L4706E/17_TS01</v>
      </c>
      <c r="C177" s="158" t="str">
        <f>BD_TS!E176</f>
        <v>ALLIANZ</v>
      </c>
      <c r="D177" s="159" t="str">
        <f>BD_TS!F176</f>
        <v>214283480</v>
      </c>
      <c r="E177" s="160">
        <f>BD_TS!B176</f>
        <v>1.1666666666666661</v>
      </c>
      <c r="F177" s="161">
        <f>BD_TS!C176</f>
        <v>350</v>
      </c>
      <c r="G177" s="187">
        <f>BD_TS!H176</f>
        <v>42795</v>
      </c>
      <c r="H177" s="158">
        <f>IF($A177=0,"",IFERROR(INDEX(BD_Gestão!A:A,MATCH('Banco de Dados'!$B177,BD_Gestão!$B:$B,0)),"erro"))</f>
        <v>4173</v>
      </c>
      <c r="I177" s="162">
        <f>IF($A177=0,"",IFERROR(INDEX(BD_Gestão!E:E,MATCH('Banco de Dados'!$B177,BD_Gestão!$B:$B,0)),"erro"))</f>
        <v>42801.620370370372</v>
      </c>
      <c r="J177" s="186" t="str">
        <f>IF($A177=0,"",IFERROR(INDEX(BD_Gestão!B:B,MATCH('Banco de Dados'!$B177,BD_Gestão!$B:$B,0)),"erro"))</f>
        <v>L4706E/17_TS01</v>
      </c>
      <c r="K177" s="158" t="str">
        <f>IF($A177=0,"",IFERROR(INDEX(BD_Gestão!C:C,MATCH('Banco de Dados'!$B177,BD_Gestão!$B:$B,0)),"erro"))</f>
        <v>Elétrica</v>
      </c>
      <c r="L177" s="158" t="str">
        <f>IF($A177=0,"",IFERROR(INDEX(BD_Gestão!H:H,MATCH('Banco de Dados'!$B177,BD_Gestão!$B:$B,0)),"erro"))</f>
        <v>ALLIANZ SEGUROS S.A.</v>
      </c>
      <c r="M177" s="161">
        <f>IF($A177=0,"",IFERROR(INDEX(BD_Gestão!F:F,MATCH('Banco de Dados'!$B177,BD_Gestão!$B:$B,0)),"erro"))</f>
        <v>2629</v>
      </c>
      <c r="N177" s="161">
        <f>IF($A177=0,"",IFERROR(INDEX(BD_Gestão!J:J,MATCH('Banco de Dados'!$B177,BD_Gestão!$B:$B,0)),"erro"))</f>
        <v>0</v>
      </c>
      <c r="O177" s="164">
        <f>IF($A177=0,"",IFERROR(INDEX(BD_Gestão!K:K,MATCH('Banco de Dados'!$B177,BD_Gestão!$B:$B,0)),"erro"))</f>
        <v>0</v>
      </c>
      <c r="P177" s="169">
        <f t="shared" si="10"/>
        <v>0</v>
      </c>
      <c r="Q177" s="170">
        <f t="shared" si="11"/>
        <v>1.1666666666666661</v>
      </c>
      <c r="R177" s="163">
        <f t="shared" si="8"/>
        <v>3</v>
      </c>
      <c r="S177" s="163">
        <f t="shared" si="9"/>
        <v>2017</v>
      </c>
      <c r="T177" s="163">
        <f>INDEX(Controle!O:O,MATCH('Banco de Dados'!A177,Controle!M:M,0))*E177/100</f>
        <v>1.5555551666666658</v>
      </c>
    </row>
    <row r="178" spans="1:20" hidden="1" x14ac:dyDescent="0.2">
      <c r="A178" s="158" t="str">
        <f>BD_TS!A177</f>
        <v>HENRIQUE PALMA</v>
      </c>
      <c r="B178" s="158" t="str">
        <f>SUBSTITUTE(SUBSTITUTE(BD_TS!D177," ",""),"-","/")</f>
        <v>L4706E/17_TS01</v>
      </c>
      <c r="C178" s="158" t="str">
        <f>BD_TS!E177</f>
        <v>ALLIANZ</v>
      </c>
      <c r="D178" s="159" t="str">
        <f>BD_TS!F177</f>
        <v>214283480</v>
      </c>
      <c r="E178" s="160">
        <f>BD_TS!B177</f>
        <v>6.93</v>
      </c>
      <c r="F178" s="161">
        <f>BD_TS!C177</f>
        <v>2079</v>
      </c>
      <c r="G178" s="187">
        <f>BD_TS!H177</f>
        <v>42795</v>
      </c>
      <c r="H178" s="158">
        <f>IF($A178=0,"",IFERROR(INDEX(BD_Gestão!A:A,MATCH('Banco de Dados'!$B178,BD_Gestão!$B:$B,0)),"erro"))</f>
        <v>4173</v>
      </c>
      <c r="I178" s="162">
        <f>IF($A178=0,"",IFERROR(INDEX(BD_Gestão!E:E,MATCH('Banco de Dados'!$B178,BD_Gestão!$B:$B,0)),"erro"))</f>
        <v>42801.620370370372</v>
      </c>
      <c r="J178" s="186" t="str">
        <f>IF($A178=0,"",IFERROR(INDEX(BD_Gestão!B:B,MATCH('Banco de Dados'!$B178,BD_Gestão!$B:$B,0)),"erro"))</f>
        <v>L4706E/17_TS01</v>
      </c>
      <c r="K178" s="158" t="str">
        <f>IF($A178=0,"",IFERROR(INDEX(BD_Gestão!C:C,MATCH('Banco de Dados'!$B178,BD_Gestão!$B:$B,0)),"erro"))</f>
        <v>Elétrica</v>
      </c>
      <c r="L178" s="158" t="str">
        <f>IF($A178=0,"",IFERROR(INDEX(BD_Gestão!H:H,MATCH('Banco de Dados'!$B178,BD_Gestão!$B:$B,0)),"erro"))</f>
        <v>ALLIANZ SEGUROS S.A.</v>
      </c>
      <c r="M178" s="161">
        <f>IF($A178=0,"",IFERROR(INDEX(BD_Gestão!F:F,MATCH('Banco de Dados'!$B178,BD_Gestão!$B:$B,0)),"erro"))</f>
        <v>2629</v>
      </c>
      <c r="N178" s="161">
        <f>IF($A178=0,"",IFERROR(INDEX(BD_Gestão!J:J,MATCH('Banco de Dados'!$B178,BD_Gestão!$B:$B,0)),"erro"))</f>
        <v>0</v>
      </c>
      <c r="O178" s="164">
        <f>IF($A178=0,"",IFERROR(INDEX(BD_Gestão!K:K,MATCH('Banco de Dados'!$B178,BD_Gestão!$B:$B,0)),"erro"))</f>
        <v>0</v>
      </c>
      <c r="P178" s="169">
        <f t="shared" si="10"/>
        <v>0</v>
      </c>
      <c r="Q178" s="170">
        <f t="shared" si="11"/>
        <v>6.93</v>
      </c>
      <c r="R178" s="163">
        <f t="shared" si="8"/>
        <v>3</v>
      </c>
      <c r="S178" s="163">
        <f t="shared" si="9"/>
        <v>2017</v>
      </c>
      <c r="T178" s="163">
        <f>INDEX(Controle!O:O,MATCH('Banco de Dados'!A178,Controle!M:M,0))*E178/100</f>
        <v>6.93</v>
      </c>
    </row>
    <row r="179" spans="1:20" hidden="1" x14ac:dyDescent="0.2">
      <c r="A179" s="158" t="str">
        <f>BD_TS!A178</f>
        <v>RENATO MOREIRA</v>
      </c>
      <c r="B179" s="158" t="str">
        <f>SUBSTITUTE(SUBSTITUTE(BD_TS!D178," ",""),"-","/")</f>
        <v>L4706E/17_TS01</v>
      </c>
      <c r="C179" s="158" t="str">
        <f>BD_TS!E178</f>
        <v>ALLIANZ</v>
      </c>
      <c r="D179" s="159" t="str">
        <f>BD_TS!F178</f>
        <v>214283480</v>
      </c>
      <c r="E179" s="160">
        <f>BD_TS!B178</f>
        <v>0.66666666666666785</v>
      </c>
      <c r="F179" s="161">
        <f>BD_TS!C178</f>
        <v>200</v>
      </c>
      <c r="G179" s="187">
        <f>BD_TS!H178</f>
        <v>42795</v>
      </c>
      <c r="H179" s="158">
        <f>IF($A179=0,"",IFERROR(INDEX(BD_Gestão!A:A,MATCH('Banco de Dados'!$B179,BD_Gestão!$B:$B,0)),"erro"))</f>
        <v>4173</v>
      </c>
      <c r="I179" s="162">
        <f>IF($A179=0,"",IFERROR(INDEX(BD_Gestão!E:E,MATCH('Banco de Dados'!$B179,BD_Gestão!$B:$B,0)),"erro"))</f>
        <v>42801.620370370372</v>
      </c>
      <c r="J179" s="186" t="str">
        <f>IF($A179=0,"",IFERROR(INDEX(BD_Gestão!B:B,MATCH('Banco de Dados'!$B179,BD_Gestão!$B:$B,0)),"erro"))</f>
        <v>L4706E/17_TS01</v>
      </c>
      <c r="K179" s="158" t="str">
        <f>IF($A179=0,"",IFERROR(INDEX(BD_Gestão!C:C,MATCH('Banco de Dados'!$B179,BD_Gestão!$B:$B,0)),"erro"))</f>
        <v>Elétrica</v>
      </c>
      <c r="L179" s="158" t="str">
        <f>IF($A179=0,"",IFERROR(INDEX(BD_Gestão!H:H,MATCH('Banco de Dados'!$B179,BD_Gestão!$B:$B,0)),"erro"))</f>
        <v>ALLIANZ SEGUROS S.A.</v>
      </c>
      <c r="M179" s="161">
        <f>IF($A179=0,"",IFERROR(INDEX(BD_Gestão!F:F,MATCH('Banco de Dados'!$B179,BD_Gestão!$B:$B,0)),"erro"))</f>
        <v>2629</v>
      </c>
      <c r="N179" s="161">
        <f>IF($A179=0,"",IFERROR(INDEX(BD_Gestão!J:J,MATCH('Banco de Dados'!$B179,BD_Gestão!$B:$B,0)),"erro"))</f>
        <v>0</v>
      </c>
      <c r="O179" s="164">
        <f>IF($A179=0,"",IFERROR(INDEX(BD_Gestão!K:K,MATCH('Banco de Dados'!$B179,BD_Gestão!$B:$B,0)),"erro"))</f>
        <v>0</v>
      </c>
      <c r="P179" s="169">
        <f t="shared" si="10"/>
        <v>0</v>
      </c>
      <c r="Q179" s="170">
        <f t="shared" si="11"/>
        <v>0.66666666666666785</v>
      </c>
      <c r="R179" s="163">
        <f t="shared" si="8"/>
        <v>3</v>
      </c>
      <c r="S179" s="163">
        <f t="shared" si="9"/>
        <v>2017</v>
      </c>
      <c r="T179" s="163">
        <f>INDEX(Controle!O:O,MATCH('Banco de Dados'!A179,Controle!M:M,0))*E179/100</f>
        <v>0.66666666666666785</v>
      </c>
    </row>
    <row r="180" spans="1:20" hidden="1" x14ac:dyDescent="0.2">
      <c r="A180" s="158">
        <f>BD_TS!A179</f>
        <v>2016</v>
      </c>
      <c r="B180" s="158" t="str">
        <f>SUBSTITUTE(SUBSTITUTE(BD_TS!D179," ",""),"-","/")</f>
        <v>L4646C/16_TS01</v>
      </c>
      <c r="C180" s="158" t="str">
        <f>BD_TS!E179</f>
        <v>ALLIANZ</v>
      </c>
      <c r="D180" s="159" t="str">
        <f>BD_TS!F179</f>
        <v>21175712</v>
      </c>
      <c r="E180" s="160">
        <f>BD_TS!B179</f>
        <v>23.583333333333332</v>
      </c>
      <c r="F180" s="161">
        <f>BD_TS!C179</f>
        <v>7075</v>
      </c>
      <c r="G180" s="187">
        <f>BD_TS!H179</f>
        <v>42795</v>
      </c>
      <c r="H180" s="158">
        <f>IF($A180=0,"",IFERROR(INDEX(BD_Gestão!A:A,MATCH('Banco de Dados'!$B180,BD_Gestão!$B:$B,0)),"erro"))</f>
        <v>4172</v>
      </c>
      <c r="I180" s="162">
        <f>IF($A180=0,"",IFERROR(INDEX(BD_Gestão!E:E,MATCH('Banco de Dados'!$B180,BD_Gestão!$B:$B,0)),"erro"))</f>
        <v>42801.617094907408</v>
      </c>
      <c r="J180" s="186" t="str">
        <f>IF($A180=0,"",IFERROR(INDEX(BD_Gestão!B:B,MATCH('Banco de Dados'!$B180,BD_Gestão!$B:$B,0)),"erro"))</f>
        <v>L4646C/16_TS01</v>
      </c>
      <c r="K180" s="158" t="str">
        <f>IF($A180=0,"",IFERROR(INDEX(BD_Gestão!C:C,MATCH('Banco de Dados'!$B180,BD_Gestão!$B:$B,0)),"erro"))</f>
        <v>Civil</v>
      </c>
      <c r="L180" s="158" t="str">
        <f>IF($A180=0,"",IFERROR(INDEX(BD_Gestão!H:H,MATCH('Banco de Dados'!$B180,BD_Gestão!$B:$B,0)),"erro"))</f>
        <v>ALLIANZ SEGUROS S.A.</v>
      </c>
      <c r="M180" s="161">
        <f>IF($A180=0,"",IFERROR(INDEX(BD_Gestão!F:F,MATCH('Banco de Dados'!$B180,BD_Gestão!$B:$B,0)),"erro"))</f>
        <v>11320</v>
      </c>
      <c r="N180" s="161">
        <f>IF($A180=0,"",IFERROR(INDEX(BD_Gestão!J:J,MATCH('Banco de Dados'!$B180,BD_Gestão!$B:$B,0)),"erro"))</f>
        <v>0</v>
      </c>
      <c r="O180" s="164">
        <f>IF($A180=0,"",IFERROR(INDEX(BD_Gestão!K:K,MATCH('Banco de Dados'!$B180,BD_Gestão!$B:$B,0)),"erro"))</f>
        <v>0</v>
      </c>
      <c r="P180" s="169">
        <f t="shared" si="10"/>
        <v>0</v>
      </c>
      <c r="Q180" s="170">
        <f t="shared" si="11"/>
        <v>23.583333333333332</v>
      </c>
      <c r="R180" s="163">
        <f t="shared" si="8"/>
        <v>3</v>
      </c>
      <c r="S180" s="163">
        <f t="shared" si="9"/>
        <v>2017</v>
      </c>
      <c r="T180" s="163">
        <f>INDEX(Controle!O:O,MATCH('Banco de Dados'!A180,Controle!M:M,0))*E180/100</f>
        <v>0</v>
      </c>
    </row>
    <row r="181" spans="1:20" hidden="1" x14ac:dyDescent="0.2">
      <c r="A181" s="158" t="str">
        <f>BD_TS!A180</f>
        <v>CRISTOPHER MELO</v>
      </c>
      <c r="B181" s="158" t="str">
        <f>SUBSTITUTE(SUBSTITUTE(BD_TS!D180," ",""),"-","/")</f>
        <v>L4646C/16_TS01</v>
      </c>
      <c r="C181" s="158" t="str">
        <f>BD_TS!E180</f>
        <v>ALLIANZ</v>
      </c>
      <c r="D181" s="159" t="str">
        <f>BD_TS!F180</f>
        <v>21175712</v>
      </c>
      <c r="E181" s="160">
        <f>BD_TS!B180</f>
        <v>12.9</v>
      </c>
      <c r="F181" s="161">
        <f>BD_TS!C180</f>
        <v>3870</v>
      </c>
      <c r="G181" s="187">
        <f>BD_TS!H180</f>
        <v>42795</v>
      </c>
      <c r="H181" s="158">
        <f>IF($A181=0,"",IFERROR(INDEX(BD_Gestão!A:A,MATCH('Banco de Dados'!$B181,BD_Gestão!$B:$B,0)),"erro"))</f>
        <v>4172</v>
      </c>
      <c r="I181" s="162">
        <f>IF($A181=0,"",IFERROR(INDEX(BD_Gestão!E:E,MATCH('Banco de Dados'!$B181,BD_Gestão!$B:$B,0)),"erro"))</f>
        <v>42801.617094907408</v>
      </c>
      <c r="J181" s="186" t="str">
        <f>IF($A181=0,"",IFERROR(INDEX(BD_Gestão!B:B,MATCH('Banco de Dados'!$B181,BD_Gestão!$B:$B,0)),"erro"))</f>
        <v>L4646C/16_TS01</v>
      </c>
      <c r="K181" s="158" t="str">
        <f>IF($A181=0,"",IFERROR(INDEX(BD_Gestão!C:C,MATCH('Banco de Dados'!$B181,BD_Gestão!$B:$B,0)),"erro"))</f>
        <v>Civil</v>
      </c>
      <c r="L181" s="158" t="str">
        <f>IF($A181=0,"",IFERROR(INDEX(BD_Gestão!H:H,MATCH('Banco de Dados'!$B181,BD_Gestão!$B:$B,0)),"erro"))</f>
        <v>ALLIANZ SEGUROS S.A.</v>
      </c>
      <c r="M181" s="161">
        <f>IF($A181=0,"",IFERROR(INDEX(BD_Gestão!F:F,MATCH('Banco de Dados'!$B181,BD_Gestão!$B:$B,0)),"erro"))</f>
        <v>11320</v>
      </c>
      <c r="N181" s="161">
        <f>IF($A181=0,"",IFERROR(INDEX(BD_Gestão!J:J,MATCH('Banco de Dados'!$B181,BD_Gestão!$B:$B,0)),"erro"))</f>
        <v>0</v>
      </c>
      <c r="O181" s="164">
        <f>IF($A181=0,"",IFERROR(INDEX(BD_Gestão!K:K,MATCH('Banco de Dados'!$B181,BD_Gestão!$B:$B,0)),"erro"))</f>
        <v>0</v>
      </c>
      <c r="P181" s="169">
        <f t="shared" si="10"/>
        <v>0</v>
      </c>
      <c r="Q181" s="170">
        <f t="shared" si="11"/>
        <v>12.9</v>
      </c>
      <c r="R181" s="163">
        <f t="shared" si="8"/>
        <v>3</v>
      </c>
      <c r="S181" s="163">
        <f t="shared" si="9"/>
        <v>2017</v>
      </c>
      <c r="T181" s="163">
        <f>INDEX(Controle!O:O,MATCH('Banco de Dados'!A181,Controle!M:M,0))*E181/100</f>
        <v>12.9</v>
      </c>
    </row>
    <row r="182" spans="1:20" hidden="1" x14ac:dyDescent="0.2">
      <c r="A182" s="158" t="str">
        <f>BD_TS!A181</f>
        <v>EDUARDO ARANA</v>
      </c>
      <c r="B182" s="158" t="str">
        <f>SUBSTITUTE(SUBSTITUTE(BD_TS!D181," ",""),"-","/")</f>
        <v>L4646C/16_TS01</v>
      </c>
      <c r="C182" s="158" t="str">
        <f>BD_TS!E181</f>
        <v>ALLIANZ</v>
      </c>
      <c r="D182" s="159" t="str">
        <f>BD_TS!F181</f>
        <v>21175712</v>
      </c>
      <c r="E182" s="160">
        <f>BD_TS!B181</f>
        <v>1.25</v>
      </c>
      <c r="F182" s="161">
        <f>BD_TS!C181</f>
        <v>375</v>
      </c>
      <c r="G182" s="187">
        <f>BD_TS!H181</f>
        <v>42795</v>
      </c>
      <c r="H182" s="158">
        <f>IF($A182=0,"",IFERROR(INDEX(BD_Gestão!A:A,MATCH('Banco de Dados'!$B182,BD_Gestão!$B:$B,0)),"erro"))</f>
        <v>4172</v>
      </c>
      <c r="I182" s="162">
        <f>IF($A182=0,"",IFERROR(INDEX(BD_Gestão!E:E,MATCH('Banco de Dados'!$B182,BD_Gestão!$B:$B,0)),"erro"))</f>
        <v>42801.617094907408</v>
      </c>
      <c r="J182" s="186" t="str">
        <f>IF($A182=0,"",IFERROR(INDEX(BD_Gestão!B:B,MATCH('Banco de Dados'!$B182,BD_Gestão!$B:$B,0)),"erro"))</f>
        <v>L4646C/16_TS01</v>
      </c>
      <c r="K182" s="158" t="str">
        <f>IF($A182=0,"",IFERROR(INDEX(BD_Gestão!C:C,MATCH('Banco de Dados'!$B182,BD_Gestão!$B:$B,0)),"erro"))</f>
        <v>Civil</v>
      </c>
      <c r="L182" s="158" t="str">
        <f>IF($A182=0,"",IFERROR(INDEX(BD_Gestão!H:H,MATCH('Banco de Dados'!$B182,BD_Gestão!$B:$B,0)),"erro"))</f>
        <v>ALLIANZ SEGUROS S.A.</v>
      </c>
      <c r="M182" s="161">
        <f>IF($A182=0,"",IFERROR(INDEX(BD_Gestão!F:F,MATCH('Banco de Dados'!$B182,BD_Gestão!$B:$B,0)),"erro"))</f>
        <v>11320</v>
      </c>
      <c r="N182" s="161">
        <f>IF($A182=0,"",IFERROR(INDEX(BD_Gestão!J:J,MATCH('Banco de Dados'!$B182,BD_Gestão!$B:$B,0)),"erro"))</f>
        <v>0</v>
      </c>
      <c r="O182" s="164">
        <f>IF($A182=0,"",IFERROR(INDEX(BD_Gestão!K:K,MATCH('Banco de Dados'!$B182,BD_Gestão!$B:$B,0)),"erro"))</f>
        <v>0</v>
      </c>
      <c r="P182" s="169">
        <f t="shared" si="10"/>
        <v>0</v>
      </c>
      <c r="Q182" s="170">
        <f t="shared" si="11"/>
        <v>1.25</v>
      </c>
      <c r="R182" s="163">
        <f t="shared" si="8"/>
        <v>3</v>
      </c>
      <c r="S182" s="163">
        <f t="shared" si="9"/>
        <v>2017</v>
      </c>
      <c r="T182" s="163">
        <f>INDEX(Controle!O:O,MATCH('Banco de Dados'!A182,Controle!M:M,0))*E182/100</f>
        <v>1.25</v>
      </c>
    </row>
    <row r="183" spans="1:20" hidden="1" x14ac:dyDescent="0.2">
      <c r="A183" s="158" t="str">
        <f>BD_TS!A182</f>
        <v>ALLAN VALÉRIO</v>
      </c>
      <c r="B183" s="158" t="str">
        <f>SUBSTITUTE(SUBSTITUTE(BD_TS!D182," ",""),"-","/")</f>
        <v>L4689C/17_TS01</v>
      </c>
      <c r="C183" s="158" t="str">
        <f>BD_TS!E182</f>
        <v>ALLIANZ</v>
      </c>
      <c r="D183" s="159" t="str">
        <f>BD_TS!F182</f>
        <v>213437896</v>
      </c>
      <c r="E183" s="160">
        <f>BD_TS!B182</f>
        <v>62.766666666666666</v>
      </c>
      <c r="F183" s="161">
        <f>BD_TS!C182</f>
        <v>18830</v>
      </c>
      <c r="G183" s="187">
        <f>BD_TS!H182</f>
        <v>42795</v>
      </c>
      <c r="H183" s="158">
        <f>IF($A183=0,"",IFERROR(INDEX(BD_Gestão!A:A,MATCH('Banco de Dados'!$B183,BD_Gestão!$B:$B,0)),"erro"))</f>
        <v>4174</v>
      </c>
      <c r="I183" s="162">
        <f>IF($A183=0,"",IFERROR(INDEX(BD_Gestão!E:E,MATCH('Banco de Dados'!$B183,BD_Gestão!$B:$B,0)),"erro"))</f>
        <v>42802.412083333336</v>
      </c>
      <c r="J183" s="186" t="str">
        <f>IF($A183=0,"",IFERROR(INDEX(BD_Gestão!B:B,MATCH('Banco de Dados'!$B183,BD_Gestão!$B:$B,0)),"erro"))</f>
        <v>L4689C/17_TS01</v>
      </c>
      <c r="K183" s="158" t="str">
        <f>IF($A183=0,"",IFERROR(INDEX(BD_Gestão!C:C,MATCH('Banco de Dados'!$B183,BD_Gestão!$B:$B,0)),"erro"))</f>
        <v>Civil</v>
      </c>
      <c r="L183" s="158" t="str">
        <f>IF($A183=0,"",IFERROR(INDEX(BD_Gestão!H:H,MATCH('Banco de Dados'!$B183,BD_Gestão!$B:$B,0)),"erro"))</f>
        <v>ALLIANZ SEGUROS S.A.</v>
      </c>
      <c r="M183" s="161">
        <f>IF($A183=0,"",IFERROR(INDEX(BD_Gestão!F:F,MATCH('Banco de Dados'!$B183,BD_Gestão!$B:$B,0)),"erro"))</f>
        <v>23305</v>
      </c>
      <c r="N183" s="161">
        <f>IF($A183=0,"",IFERROR(INDEX(BD_Gestão!J:J,MATCH('Banco de Dados'!$B183,BD_Gestão!$B:$B,0)),"erro"))</f>
        <v>0</v>
      </c>
      <c r="O183" s="164">
        <f>IF($A183=0,"",IFERROR(INDEX(BD_Gestão!K:K,MATCH('Banco de Dados'!$B183,BD_Gestão!$B:$B,0)),"erro"))</f>
        <v>0</v>
      </c>
      <c r="P183" s="169">
        <f t="shared" si="10"/>
        <v>0</v>
      </c>
      <c r="Q183" s="170">
        <f t="shared" si="11"/>
        <v>62.766666666666666</v>
      </c>
      <c r="R183" s="163">
        <f t="shared" si="8"/>
        <v>3</v>
      </c>
      <c r="S183" s="163">
        <f t="shared" si="9"/>
        <v>2017</v>
      </c>
      <c r="T183" s="163">
        <f>INDEX(Controle!O:O,MATCH('Banco de Dados'!A183,Controle!M:M,0))*E183/100</f>
        <v>62.766666666666673</v>
      </c>
    </row>
    <row r="184" spans="1:20" hidden="1" x14ac:dyDescent="0.2">
      <c r="A184" s="158" t="str">
        <f>BD_TS!A183</f>
        <v>BRUNO MATOS</v>
      </c>
      <c r="B184" s="158" t="str">
        <f>SUBSTITUTE(SUBSTITUTE(BD_TS!D183," ",""),"-","/")</f>
        <v>L4689C/17_TS01</v>
      </c>
      <c r="C184" s="158" t="str">
        <f>BD_TS!E183</f>
        <v>ALLIANZ</v>
      </c>
      <c r="D184" s="159" t="str">
        <f>BD_TS!F183</f>
        <v>213437896</v>
      </c>
      <c r="E184" s="160">
        <f>BD_TS!B183</f>
        <v>2.1666666666666661</v>
      </c>
      <c r="F184" s="161">
        <f>BD_TS!C183</f>
        <v>650</v>
      </c>
      <c r="G184" s="187">
        <f>BD_TS!H183</f>
        <v>42795</v>
      </c>
      <c r="H184" s="158">
        <f>IF($A184=0,"",IFERROR(INDEX(BD_Gestão!A:A,MATCH('Banco de Dados'!$B184,BD_Gestão!$B:$B,0)),"erro"))</f>
        <v>4174</v>
      </c>
      <c r="I184" s="162">
        <f>IF($A184=0,"",IFERROR(INDEX(BD_Gestão!E:E,MATCH('Banco de Dados'!$B184,BD_Gestão!$B:$B,0)),"erro"))</f>
        <v>42802.412083333336</v>
      </c>
      <c r="J184" s="186" t="str">
        <f>IF($A184=0,"",IFERROR(INDEX(BD_Gestão!B:B,MATCH('Banco de Dados'!$B184,BD_Gestão!$B:$B,0)),"erro"))</f>
        <v>L4689C/17_TS01</v>
      </c>
      <c r="K184" s="158" t="str">
        <f>IF($A184=0,"",IFERROR(INDEX(BD_Gestão!C:C,MATCH('Banco de Dados'!$B184,BD_Gestão!$B:$B,0)),"erro"))</f>
        <v>Civil</v>
      </c>
      <c r="L184" s="158" t="str">
        <f>IF($A184=0,"",IFERROR(INDEX(BD_Gestão!H:H,MATCH('Banco de Dados'!$B184,BD_Gestão!$B:$B,0)),"erro"))</f>
        <v>ALLIANZ SEGUROS S.A.</v>
      </c>
      <c r="M184" s="161">
        <f>IF($A184=0,"",IFERROR(INDEX(BD_Gestão!F:F,MATCH('Banco de Dados'!$B184,BD_Gestão!$B:$B,0)),"erro"))</f>
        <v>23305</v>
      </c>
      <c r="N184" s="161">
        <f>IF($A184=0,"",IFERROR(INDEX(BD_Gestão!J:J,MATCH('Banco de Dados'!$B184,BD_Gestão!$B:$B,0)),"erro"))</f>
        <v>0</v>
      </c>
      <c r="O184" s="164">
        <f>IF($A184=0,"",IFERROR(INDEX(BD_Gestão!K:K,MATCH('Banco de Dados'!$B184,BD_Gestão!$B:$B,0)),"erro"))</f>
        <v>0</v>
      </c>
      <c r="P184" s="169">
        <f t="shared" si="10"/>
        <v>0</v>
      </c>
      <c r="Q184" s="170">
        <f t="shared" si="11"/>
        <v>2.1666666666666661</v>
      </c>
      <c r="R184" s="163">
        <f t="shared" si="8"/>
        <v>3</v>
      </c>
      <c r="S184" s="163">
        <f t="shared" si="9"/>
        <v>2017</v>
      </c>
      <c r="T184" s="163">
        <f>INDEX(Controle!O:O,MATCH('Banco de Dados'!A184,Controle!M:M,0))*E184/100</f>
        <v>2.1666666666666661</v>
      </c>
    </row>
    <row r="185" spans="1:20" hidden="1" x14ac:dyDescent="0.2">
      <c r="A185" s="158" t="str">
        <f>BD_TS!A184</f>
        <v>RÉGIS AREDES</v>
      </c>
      <c r="B185" s="158" t="str">
        <f>SUBSTITUTE(SUBSTITUTE(BD_TS!D184," ",""),"-","/")</f>
        <v>L4689C/17_TS01</v>
      </c>
      <c r="C185" s="158" t="str">
        <f>BD_TS!E184</f>
        <v>ALLIANZ</v>
      </c>
      <c r="D185" s="159" t="str">
        <f>BD_TS!F184</f>
        <v>213437896</v>
      </c>
      <c r="E185" s="160">
        <f>BD_TS!B184</f>
        <v>12.25</v>
      </c>
      <c r="F185" s="161">
        <f>BD_TS!C184</f>
        <v>3675</v>
      </c>
      <c r="G185" s="187">
        <f>BD_TS!H184</f>
        <v>42795</v>
      </c>
      <c r="H185" s="158">
        <f>IF($A185=0,"",IFERROR(INDEX(BD_Gestão!A:A,MATCH('Banco de Dados'!$B185,BD_Gestão!$B:$B,0)),"erro"))</f>
        <v>4174</v>
      </c>
      <c r="I185" s="162">
        <f>IF($A185=0,"",IFERROR(INDEX(BD_Gestão!E:E,MATCH('Banco de Dados'!$B185,BD_Gestão!$B:$B,0)),"erro"))</f>
        <v>42802.412083333336</v>
      </c>
      <c r="J185" s="186" t="str">
        <f>IF($A185=0,"",IFERROR(INDEX(BD_Gestão!B:B,MATCH('Banco de Dados'!$B185,BD_Gestão!$B:$B,0)),"erro"))</f>
        <v>L4689C/17_TS01</v>
      </c>
      <c r="K185" s="158" t="str">
        <f>IF($A185=0,"",IFERROR(INDEX(BD_Gestão!C:C,MATCH('Banco de Dados'!$B185,BD_Gestão!$B:$B,0)),"erro"))</f>
        <v>Civil</v>
      </c>
      <c r="L185" s="158" t="str">
        <f>IF($A185=0,"",IFERROR(INDEX(BD_Gestão!H:H,MATCH('Banco de Dados'!$B185,BD_Gestão!$B:$B,0)),"erro"))</f>
        <v>ALLIANZ SEGUROS S.A.</v>
      </c>
      <c r="M185" s="161">
        <f>IF($A185=0,"",IFERROR(INDEX(BD_Gestão!F:F,MATCH('Banco de Dados'!$B185,BD_Gestão!$B:$B,0)),"erro"))</f>
        <v>23305</v>
      </c>
      <c r="N185" s="161">
        <f>IF($A185=0,"",IFERROR(INDEX(BD_Gestão!J:J,MATCH('Banco de Dados'!$B185,BD_Gestão!$B:$B,0)),"erro"))</f>
        <v>0</v>
      </c>
      <c r="O185" s="164">
        <f>IF($A185=0,"",IFERROR(INDEX(BD_Gestão!K:K,MATCH('Banco de Dados'!$B185,BD_Gestão!$B:$B,0)),"erro"))</f>
        <v>0</v>
      </c>
      <c r="P185" s="169">
        <f t="shared" si="10"/>
        <v>0</v>
      </c>
      <c r="Q185" s="170">
        <f t="shared" si="11"/>
        <v>12.25</v>
      </c>
      <c r="R185" s="163">
        <f t="shared" si="8"/>
        <v>3</v>
      </c>
      <c r="S185" s="163">
        <f t="shared" si="9"/>
        <v>2017</v>
      </c>
      <c r="T185" s="163">
        <f>INDEX(Controle!O:O,MATCH('Banco de Dados'!A185,Controle!M:M,0))*E185/100</f>
        <v>12.25</v>
      </c>
    </row>
    <row r="186" spans="1:20" hidden="1" x14ac:dyDescent="0.2">
      <c r="A186" s="158" t="str">
        <f>BD_TS!A185</f>
        <v>THIAGO SANTOS</v>
      </c>
      <c r="B186" s="158" t="str">
        <f>SUBSTITUTE(SUBSTITUTE(BD_TS!D185," ",""),"-","/")</f>
        <v>L4689C/17_TS01</v>
      </c>
      <c r="C186" s="158" t="str">
        <f>BD_TS!E185</f>
        <v>ALLIANZ</v>
      </c>
      <c r="D186" s="159" t="str">
        <f>BD_TS!F185</f>
        <v>213437896</v>
      </c>
      <c r="E186" s="160">
        <f>BD_TS!B185</f>
        <v>0.5</v>
      </c>
      <c r="F186" s="161">
        <f>BD_TS!C185</f>
        <v>150</v>
      </c>
      <c r="G186" s="187">
        <f>BD_TS!H185</f>
        <v>42795</v>
      </c>
      <c r="H186" s="158">
        <f>IF($A186=0,"",IFERROR(INDEX(BD_Gestão!A:A,MATCH('Banco de Dados'!$B186,BD_Gestão!$B:$B,0)),"erro"))</f>
        <v>4174</v>
      </c>
      <c r="I186" s="162">
        <f>IF($A186=0,"",IFERROR(INDEX(BD_Gestão!E:E,MATCH('Banco de Dados'!$B186,BD_Gestão!$B:$B,0)),"erro"))</f>
        <v>42802.412083333336</v>
      </c>
      <c r="J186" s="186" t="str">
        <f>IF($A186=0,"",IFERROR(INDEX(BD_Gestão!B:B,MATCH('Banco de Dados'!$B186,BD_Gestão!$B:$B,0)),"erro"))</f>
        <v>L4689C/17_TS01</v>
      </c>
      <c r="K186" s="158" t="str">
        <f>IF($A186=0,"",IFERROR(INDEX(BD_Gestão!C:C,MATCH('Banco de Dados'!$B186,BD_Gestão!$B:$B,0)),"erro"))</f>
        <v>Civil</v>
      </c>
      <c r="L186" s="158" t="str">
        <f>IF($A186=0,"",IFERROR(INDEX(BD_Gestão!H:H,MATCH('Banco de Dados'!$B186,BD_Gestão!$B:$B,0)),"erro"))</f>
        <v>ALLIANZ SEGUROS S.A.</v>
      </c>
      <c r="M186" s="161">
        <f>IF($A186=0,"",IFERROR(INDEX(BD_Gestão!F:F,MATCH('Banco de Dados'!$B186,BD_Gestão!$B:$B,0)),"erro"))</f>
        <v>23305</v>
      </c>
      <c r="N186" s="161">
        <f>IF($A186=0,"",IFERROR(INDEX(BD_Gestão!J:J,MATCH('Banco de Dados'!$B186,BD_Gestão!$B:$B,0)),"erro"))</f>
        <v>0</v>
      </c>
      <c r="O186" s="164">
        <f>IF($A186=0,"",IFERROR(INDEX(BD_Gestão!K:K,MATCH('Banco de Dados'!$B186,BD_Gestão!$B:$B,0)),"erro"))</f>
        <v>0</v>
      </c>
      <c r="P186" s="169">
        <f t="shared" si="10"/>
        <v>0</v>
      </c>
      <c r="Q186" s="170">
        <f t="shared" si="11"/>
        <v>0.5</v>
      </c>
      <c r="R186" s="163">
        <f t="shared" si="8"/>
        <v>3</v>
      </c>
      <c r="S186" s="163">
        <f t="shared" si="9"/>
        <v>2017</v>
      </c>
      <c r="T186" s="163">
        <f>INDEX(Controle!O:O,MATCH('Banco de Dados'!A186,Controle!M:M,0))*E186/100</f>
        <v>0.5</v>
      </c>
    </row>
    <row r="187" spans="1:20" hidden="1" x14ac:dyDescent="0.2">
      <c r="A187" s="158">
        <f>BD_TS!A186</f>
        <v>2016</v>
      </c>
      <c r="B187" s="158" t="str">
        <f>SUBSTITUTE(SUBSTITUTE(BD_TS!D186," ",""),"-","/")</f>
        <v>L4665C/16_TS01</v>
      </c>
      <c r="C187" s="158" t="str">
        <f>BD_TS!E186</f>
        <v>SURA</v>
      </c>
      <c r="D187" s="159" t="str">
        <f>BD_TS!F186</f>
        <v>14/51688</v>
      </c>
      <c r="E187" s="160">
        <f>BD_TS!B186</f>
        <v>23.05</v>
      </c>
      <c r="F187" s="161">
        <f>BD_TS!C186</f>
        <v>6915</v>
      </c>
      <c r="G187" s="187">
        <f>BD_TS!H186</f>
        <v>42795</v>
      </c>
      <c r="H187" s="158">
        <f>IF($A187=0,"",IFERROR(INDEX(BD_Gestão!A:A,MATCH('Banco de Dados'!$B187,BD_Gestão!$B:$B,0)),"erro"))</f>
        <v>4175</v>
      </c>
      <c r="I187" s="162">
        <f>IF($A187=0,"",IFERROR(INDEX(BD_Gestão!E:E,MATCH('Banco de Dados'!$B187,BD_Gestão!$B:$B,0)),"erro"))</f>
        <v>42802.417280092595</v>
      </c>
      <c r="J187" s="186" t="str">
        <f>IF($A187=0,"",IFERROR(INDEX(BD_Gestão!B:B,MATCH('Banco de Dados'!$B187,BD_Gestão!$B:$B,0)),"erro"))</f>
        <v>L4665C/16_TS01</v>
      </c>
      <c r="K187" s="158" t="str">
        <f>IF($A187=0,"",IFERROR(INDEX(BD_Gestão!C:C,MATCH('Banco de Dados'!$B187,BD_Gestão!$B:$B,0)),"erro"))</f>
        <v>Civil</v>
      </c>
      <c r="L187" s="158" t="str">
        <f>IF($A187=0,"",IFERROR(INDEX(BD_Gestão!H:H,MATCH('Banco de Dados'!$B187,BD_Gestão!$B:$B,0)),"erro"))</f>
        <v>SEGUROS SURA S.A.</v>
      </c>
      <c r="M187" s="161">
        <f>IF($A187=0,"",IFERROR(INDEX(BD_Gestão!F:F,MATCH('Banco de Dados'!$B187,BD_Gestão!$B:$B,0)),"erro"))</f>
        <v>8040</v>
      </c>
      <c r="N187" s="161">
        <f>IF($A187=0,"",IFERROR(INDEX(BD_Gestão!J:J,MATCH('Banco de Dados'!$B187,BD_Gestão!$B:$B,0)),"erro"))</f>
        <v>0</v>
      </c>
      <c r="O187" s="164">
        <f>IF($A187=0,"",IFERROR(INDEX(BD_Gestão!K:K,MATCH('Banco de Dados'!$B187,BD_Gestão!$B:$B,0)),"erro"))</f>
        <v>0</v>
      </c>
      <c r="P187" s="169">
        <f t="shared" si="10"/>
        <v>0</v>
      </c>
      <c r="Q187" s="170">
        <f t="shared" si="11"/>
        <v>23.05</v>
      </c>
      <c r="R187" s="163">
        <f t="shared" si="8"/>
        <v>3</v>
      </c>
      <c r="S187" s="163">
        <f t="shared" si="9"/>
        <v>2017</v>
      </c>
      <c r="T187" s="163">
        <f>INDEX(Controle!O:O,MATCH('Banco de Dados'!A187,Controle!M:M,0))*E187/100</f>
        <v>0</v>
      </c>
    </row>
    <row r="188" spans="1:20" hidden="1" x14ac:dyDescent="0.2">
      <c r="A188" s="158" t="str">
        <f>BD_TS!A187</f>
        <v>ALLAN VALÉRIO</v>
      </c>
      <c r="B188" s="158" t="str">
        <f>SUBSTITUTE(SUBSTITUTE(BD_TS!D187," ",""),"-","/")</f>
        <v>L4665C/16_TS01</v>
      </c>
      <c r="C188" s="158" t="str">
        <f>BD_TS!E187</f>
        <v>SURA</v>
      </c>
      <c r="D188" s="159" t="str">
        <f>BD_TS!F187</f>
        <v>14/51688</v>
      </c>
      <c r="E188" s="160">
        <f>BD_TS!B187</f>
        <v>3.25</v>
      </c>
      <c r="F188" s="161">
        <f>BD_TS!C187</f>
        <v>975</v>
      </c>
      <c r="G188" s="187">
        <f>BD_TS!H187</f>
        <v>42795</v>
      </c>
      <c r="H188" s="158">
        <f>IF($A188=0,"",IFERROR(INDEX(BD_Gestão!A:A,MATCH('Banco de Dados'!$B188,BD_Gestão!$B:$B,0)),"erro"))</f>
        <v>4175</v>
      </c>
      <c r="I188" s="162">
        <f>IF($A188=0,"",IFERROR(INDEX(BD_Gestão!E:E,MATCH('Banco de Dados'!$B188,BD_Gestão!$B:$B,0)),"erro"))</f>
        <v>42802.417280092595</v>
      </c>
      <c r="J188" s="186" t="str">
        <f>IF($A188=0,"",IFERROR(INDEX(BD_Gestão!B:B,MATCH('Banco de Dados'!$B188,BD_Gestão!$B:$B,0)),"erro"))</f>
        <v>L4665C/16_TS01</v>
      </c>
      <c r="K188" s="158" t="str">
        <f>IF($A188=0,"",IFERROR(INDEX(BD_Gestão!C:C,MATCH('Banco de Dados'!$B188,BD_Gestão!$B:$B,0)),"erro"))</f>
        <v>Civil</v>
      </c>
      <c r="L188" s="158" t="str">
        <f>IF($A188=0,"",IFERROR(INDEX(BD_Gestão!H:H,MATCH('Banco de Dados'!$B188,BD_Gestão!$B:$B,0)),"erro"))</f>
        <v>SEGUROS SURA S.A.</v>
      </c>
      <c r="M188" s="161">
        <f>IF($A188=0,"",IFERROR(INDEX(BD_Gestão!F:F,MATCH('Banco de Dados'!$B188,BD_Gestão!$B:$B,0)),"erro"))</f>
        <v>8040</v>
      </c>
      <c r="N188" s="161">
        <f>IF($A188=0,"",IFERROR(INDEX(BD_Gestão!J:J,MATCH('Banco de Dados'!$B188,BD_Gestão!$B:$B,0)),"erro"))</f>
        <v>0</v>
      </c>
      <c r="O188" s="164">
        <f>IF($A188=0,"",IFERROR(INDEX(BD_Gestão!K:K,MATCH('Banco de Dados'!$B188,BD_Gestão!$B:$B,0)),"erro"))</f>
        <v>0</v>
      </c>
      <c r="P188" s="169">
        <f t="shared" si="10"/>
        <v>0</v>
      </c>
      <c r="Q188" s="170">
        <f t="shared" si="11"/>
        <v>3.25</v>
      </c>
      <c r="R188" s="163">
        <f t="shared" si="8"/>
        <v>3</v>
      </c>
      <c r="S188" s="163">
        <f t="shared" si="9"/>
        <v>2017</v>
      </c>
      <c r="T188" s="163">
        <f>INDEX(Controle!O:O,MATCH('Banco de Dados'!A188,Controle!M:M,0))*E188/100</f>
        <v>3.25</v>
      </c>
    </row>
    <row r="189" spans="1:20" hidden="1" x14ac:dyDescent="0.2">
      <c r="A189" s="158" t="str">
        <f>BD_TS!A188</f>
        <v>EDUARDO ARANA</v>
      </c>
      <c r="B189" s="158" t="str">
        <f>SUBSTITUTE(SUBSTITUTE(BD_TS!D188," ",""),"-","/")</f>
        <v>L4665C/16_TS01</v>
      </c>
      <c r="C189" s="158" t="str">
        <f>BD_TS!E188</f>
        <v>SURA</v>
      </c>
      <c r="D189" s="159" t="str">
        <f>BD_TS!F188</f>
        <v>14/51688</v>
      </c>
      <c r="E189" s="160">
        <f>BD_TS!B188</f>
        <v>0.5</v>
      </c>
      <c r="F189" s="161">
        <f>BD_TS!C188</f>
        <v>150</v>
      </c>
      <c r="G189" s="187">
        <f>BD_TS!H188</f>
        <v>42795</v>
      </c>
      <c r="H189" s="158">
        <f>IF($A189=0,"",IFERROR(INDEX(BD_Gestão!A:A,MATCH('Banco de Dados'!$B189,BD_Gestão!$B:$B,0)),"erro"))</f>
        <v>4175</v>
      </c>
      <c r="I189" s="162">
        <f>IF($A189=0,"",IFERROR(INDEX(BD_Gestão!E:E,MATCH('Banco de Dados'!$B189,BD_Gestão!$B:$B,0)),"erro"))</f>
        <v>42802.417280092595</v>
      </c>
      <c r="J189" s="186" t="str">
        <f>IF($A189=0,"",IFERROR(INDEX(BD_Gestão!B:B,MATCH('Banco de Dados'!$B189,BD_Gestão!$B:$B,0)),"erro"))</f>
        <v>L4665C/16_TS01</v>
      </c>
      <c r="K189" s="158" t="str">
        <f>IF($A189=0,"",IFERROR(INDEX(BD_Gestão!C:C,MATCH('Banco de Dados'!$B189,BD_Gestão!$B:$B,0)),"erro"))</f>
        <v>Civil</v>
      </c>
      <c r="L189" s="158" t="str">
        <f>IF($A189=0,"",IFERROR(INDEX(BD_Gestão!H:H,MATCH('Banco de Dados'!$B189,BD_Gestão!$B:$B,0)),"erro"))</f>
        <v>SEGUROS SURA S.A.</v>
      </c>
      <c r="M189" s="161">
        <f>IF($A189=0,"",IFERROR(INDEX(BD_Gestão!F:F,MATCH('Banco de Dados'!$B189,BD_Gestão!$B:$B,0)),"erro"))</f>
        <v>8040</v>
      </c>
      <c r="N189" s="161">
        <f>IF($A189=0,"",IFERROR(INDEX(BD_Gestão!J:J,MATCH('Banco de Dados'!$B189,BD_Gestão!$B:$B,0)),"erro"))</f>
        <v>0</v>
      </c>
      <c r="O189" s="164">
        <f>IF($A189=0,"",IFERROR(INDEX(BD_Gestão!K:K,MATCH('Banco de Dados'!$B189,BD_Gestão!$B:$B,0)),"erro"))</f>
        <v>0</v>
      </c>
      <c r="P189" s="169">
        <f t="shared" si="10"/>
        <v>0</v>
      </c>
      <c r="Q189" s="170">
        <f t="shared" si="11"/>
        <v>0.5</v>
      </c>
      <c r="R189" s="163">
        <f t="shared" si="8"/>
        <v>3</v>
      </c>
      <c r="S189" s="163">
        <f t="shared" si="9"/>
        <v>2017</v>
      </c>
      <c r="T189" s="163">
        <f>INDEX(Controle!O:O,MATCH('Banco de Dados'!A189,Controle!M:M,0))*E189/100</f>
        <v>0.5</v>
      </c>
    </row>
    <row r="190" spans="1:20" hidden="1" x14ac:dyDescent="0.2">
      <c r="A190" s="158">
        <f>BD_TS!A189</f>
        <v>2016</v>
      </c>
      <c r="B190" s="158" t="str">
        <f>SUBSTITUTE(SUBSTITUTE(BD_TS!D189," ",""),"-","/")</f>
        <v>L4575C/16_TS01</v>
      </c>
      <c r="C190" s="158" t="str">
        <f>BD_TS!E189</f>
        <v>SURA</v>
      </c>
      <c r="D190" s="159" t="str">
        <f>BD_TS!F189</f>
        <v>1007698-68.2016.8.26.0361</v>
      </c>
      <c r="E190" s="160">
        <f>BD_TS!B189</f>
        <v>8.75</v>
      </c>
      <c r="F190" s="161">
        <f>BD_TS!C189</f>
        <v>2625</v>
      </c>
      <c r="G190" s="187">
        <f>BD_TS!H189</f>
        <v>42795</v>
      </c>
      <c r="H190" s="158" t="str">
        <f>IF($A190=0,"",IFERROR(INDEX(BD_Gestão!A:A,MATCH('Banco de Dados'!$B190,BD_Gestão!$B:$B,0)),"erro"))</f>
        <v>erro</v>
      </c>
      <c r="I190" s="162" t="str">
        <f>IF($A190=0,"",IFERROR(INDEX(BD_Gestão!E:E,MATCH('Banco de Dados'!$B190,BD_Gestão!$B:$B,0)),"erro"))</f>
        <v>erro</v>
      </c>
      <c r="J190" s="186" t="str">
        <f>IF($A190=0,"",IFERROR(INDEX(BD_Gestão!B:B,MATCH('Banco de Dados'!$B190,BD_Gestão!$B:$B,0)),"erro"))</f>
        <v>erro</v>
      </c>
      <c r="K190" s="158" t="str">
        <f>IF($A190=0,"",IFERROR(INDEX(BD_Gestão!C:C,MATCH('Banco de Dados'!$B190,BD_Gestão!$B:$B,0)),"erro"))</f>
        <v>erro</v>
      </c>
      <c r="L190" s="158" t="str">
        <f>IF($A190=0,"",IFERROR(INDEX(BD_Gestão!H:H,MATCH('Banco de Dados'!$B190,BD_Gestão!$B:$B,0)),"erro"))</f>
        <v>erro</v>
      </c>
      <c r="M190" s="161" t="str">
        <f>IF($A190=0,"",IFERROR(INDEX(BD_Gestão!F:F,MATCH('Banco de Dados'!$B190,BD_Gestão!$B:$B,0)),"erro"))</f>
        <v>erro</v>
      </c>
      <c r="N190" s="161" t="str">
        <f>IF($A190=0,"",IFERROR(INDEX(BD_Gestão!J:J,MATCH('Banco de Dados'!$B190,BD_Gestão!$B:$B,0)),"erro"))</f>
        <v>erro</v>
      </c>
      <c r="O190" s="164" t="str">
        <f>IF($A190=0,"",IFERROR(INDEX(BD_Gestão!K:K,MATCH('Banco de Dados'!$B190,BD_Gestão!$B:$B,0)),"erro"))</f>
        <v>erro</v>
      </c>
      <c r="P190" s="169" t="str">
        <f t="shared" si="10"/>
        <v/>
      </c>
      <c r="Q190" s="170" t="str">
        <f t="shared" si="11"/>
        <v/>
      </c>
      <c r="R190" s="163" t="e">
        <f t="shared" si="8"/>
        <v>#VALUE!</v>
      </c>
      <c r="S190" s="163" t="e">
        <f t="shared" si="9"/>
        <v>#VALUE!</v>
      </c>
      <c r="T190" s="163">
        <f>INDEX(Controle!O:O,MATCH('Banco de Dados'!A190,Controle!M:M,0))*E190/100</f>
        <v>0</v>
      </c>
    </row>
    <row r="191" spans="1:20" hidden="1" x14ac:dyDescent="0.2">
      <c r="A191" s="158" t="str">
        <f>BD_TS!A190</f>
        <v>ALLAN VALÉRIO</v>
      </c>
      <c r="B191" s="158" t="str">
        <f>SUBSTITUTE(SUBSTITUTE(BD_TS!D190," ",""),"-","/")</f>
        <v>L4575C/16_TS01</v>
      </c>
      <c r="C191" s="158" t="str">
        <f>BD_TS!E190</f>
        <v>SURA</v>
      </c>
      <c r="D191" s="159" t="str">
        <f>BD_TS!F190</f>
        <v>1007698-68.2016.8.26.0361</v>
      </c>
      <c r="E191" s="160">
        <f>BD_TS!B190</f>
        <v>10.25</v>
      </c>
      <c r="F191" s="161">
        <f>BD_TS!C190</f>
        <v>3075</v>
      </c>
      <c r="G191" s="187">
        <f>BD_TS!H190</f>
        <v>42795</v>
      </c>
      <c r="H191" s="158" t="str">
        <f>IF($A191=0,"",IFERROR(INDEX(BD_Gestão!A:A,MATCH('Banco de Dados'!$B191,BD_Gestão!$B:$B,0)),"erro"))</f>
        <v>erro</v>
      </c>
      <c r="I191" s="162" t="str">
        <f>IF($A191=0,"",IFERROR(INDEX(BD_Gestão!E:E,MATCH('Banco de Dados'!$B191,BD_Gestão!$B:$B,0)),"erro"))</f>
        <v>erro</v>
      </c>
      <c r="J191" s="186" t="str">
        <f>IF($A191=0,"",IFERROR(INDEX(BD_Gestão!B:B,MATCH('Banco de Dados'!$B191,BD_Gestão!$B:$B,0)),"erro"))</f>
        <v>erro</v>
      </c>
      <c r="K191" s="158" t="str">
        <f>IF($A191=0,"",IFERROR(INDEX(BD_Gestão!C:C,MATCH('Banco de Dados'!$B191,BD_Gestão!$B:$B,0)),"erro"))</f>
        <v>erro</v>
      </c>
      <c r="L191" s="158" t="str">
        <f>IF($A191=0,"",IFERROR(INDEX(BD_Gestão!H:H,MATCH('Banco de Dados'!$B191,BD_Gestão!$B:$B,0)),"erro"))</f>
        <v>erro</v>
      </c>
      <c r="M191" s="161" t="str">
        <f>IF($A191=0,"",IFERROR(INDEX(BD_Gestão!F:F,MATCH('Banco de Dados'!$B191,BD_Gestão!$B:$B,0)),"erro"))</f>
        <v>erro</v>
      </c>
      <c r="N191" s="161" t="str">
        <f>IF($A191=0,"",IFERROR(INDEX(BD_Gestão!J:J,MATCH('Banco de Dados'!$B191,BD_Gestão!$B:$B,0)),"erro"))</f>
        <v>erro</v>
      </c>
      <c r="O191" s="164" t="str">
        <f>IF($A191=0,"",IFERROR(INDEX(BD_Gestão!K:K,MATCH('Banco de Dados'!$B191,BD_Gestão!$B:$B,0)),"erro"))</f>
        <v>erro</v>
      </c>
      <c r="P191" s="169" t="str">
        <f t="shared" si="10"/>
        <v/>
      </c>
      <c r="Q191" s="170" t="str">
        <f t="shared" si="11"/>
        <v/>
      </c>
      <c r="R191" s="163" t="e">
        <f t="shared" si="8"/>
        <v>#VALUE!</v>
      </c>
      <c r="S191" s="163" t="e">
        <f t="shared" si="9"/>
        <v>#VALUE!</v>
      </c>
      <c r="T191" s="163">
        <f>INDEX(Controle!O:O,MATCH('Banco de Dados'!A191,Controle!M:M,0))*E191/100</f>
        <v>10.25</v>
      </c>
    </row>
    <row r="192" spans="1:20" hidden="1" x14ac:dyDescent="0.2">
      <c r="A192" s="158" t="str">
        <f>BD_TS!A191</f>
        <v>CAIO SANTOS</v>
      </c>
      <c r="B192" s="158" t="str">
        <f>SUBSTITUTE(SUBSTITUTE(BD_TS!D191," ",""),"-","/")</f>
        <v>L4514M/17_TS01</v>
      </c>
      <c r="C192" s="158" t="str">
        <f>BD_TS!E191</f>
        <v>ALLIANZ</v>
      </c>
      <c r="D192" s="159" t="str">
        <f>BD_TS!F191</f>
        <v>"207.421.528"</v>
      </c>
      <c r="E192" s="160">
        <f>BD_TS!B191</f>
        <v>80</v>
      </c>
      <c r="F192" s="161">
        <f>BD_TS!C191</f>
        <v>13600</v>
      </c>
      <c r="G192" s="187">
        <f>BD_TS!H191</f>
        <v>42795</v>
      </c>
      <c r="H192" s="158">
        <f>IF($A192=0,"",IFERROR(INDEX(BD_Gestão!A:A,MATCH('Banco de Dados'!$B192,BD_Gestão!$B:$B,0)),"erro"))</f>
        <v>4177</v>
      </c>
      <c r="I192" s="162">
        <f>IF($A192=0,"",IFERROR(INDEX(BD_Gestão!E:E,MATCH('Banco de Dados'!$B192,BD_Gestão!$B:$B,0)),"erro"))</f>
        <v>42802.674178240741</v>
      </c>
      <c r="J192" s="186" t="str">
        <f>IF($A192=0,"",IFERROR(INDEX(BD_Gestão!B:B,MATCH('Banco de Dados'!$B192,BD_Gestão!$B:$B,0)),"erro"))</f>
        <v>L4514M/17_TS01</v>
      </c>
      <c r="K192" s="158" t="str">
        <f>IF($A192=0,"",IFERROR(INDEX(BD_Gestão!C:C,MATCH('Banco de Dados'!$B192,BD_Gestão!$B:$B,0)),"erro"))</f>
        <v>Mecânica</v>
      </c>
      <c r="L192" s="158" t="str">
        <f>IF($A192=0,"",IFERROR(INDEX(BD_Gestão!H:H,MATCH('Banco de Dados'!$B192,BD_Gestão!$B:$B,0)),"erro"))</f>
        <v>ALLIANZ SEGUROS S.A.</v>
      </c>
      <c r="M192" s="161">
        <f>IF($A192=0,"",IFERROR(INDEX(BD_Gestão!F:F,MATCH('Banco de Dados'!$B192,BD_Gestão!$B:$B,0)),"erro"))</f>
        <v>27200</v>
      </c>
      <c r="N192" s="161">
        <f>IF($A192=0,"",IFERROR(INDEX(BD_Gestão!J:J,MATCH('Banco de Dados'!$B192,BD_Gestão!$B:$B,0)),"erro"))</f>
        <v>24167.200000000001</v>
      </c>
      <c r="O192" s="164">
        <f>IF($A192=0,"",IFERROR(INDEX(BD_Gestão!K:K,MATCH('Banco de Dados'!$B192,BD_Gestão!$B:$B,0)),"erro"))</f>
        <v>1</v>
      </c>
      <c r="P192" s="169">
        <f t="shared" si="10"/>
        <v>80</v>
      </c>
      <c r="Q192" s="170">
        <f t="shared" si="11"/>
        <v>0</v>
      </c>
      <c r="R192" s="163">
        <f t="shared" si="8"/>
        <v>3</v>
      </c>
      <c r="S192" s="163">
        <f t="shared" si="9"/>
        <v>2017</v>
      </c>
      <c r="T192" s="163">
        <f>INDEX(Controle!O:O,MATCH('Banco de Dados'!A192,Controle!M:M,0))*E192/100</f>
        <v>80</v>
      </c>
    </row>
    <row r="193" spans="1:20" hidden="1" x14ac:dyDescent="0.2">
      <c r="A193" s="158" t="str">
        <f>BD_TS!A192</f>
        <v>RENATO MOREIRA</v>
      </c>
      <c r="B193" s="158" t="str">
        <f>SUBSTITUTE(SUBSTITUTE(BD_TS!D192," ",""),"-","/")</f>
        <v>L4514M/17_TS01</v>
      </c>
      <c r="C193" s="158" t="str">
        <f>BD_TS!E192</f>
        <v>ALLIANZ</v>
      </c>
      <c r="D193" s="159" t="str">
        <f>BD_TS!F192</f>
        <v>"207.421.528"</v>
      </c>
      <c r="E193" s="160">
        <f>BD_TS!B192</f>
        <v>80</v>
      </c>
      <c r="F193" s="161">
        <f>BD_TS!C192</f>
        <v>13600</v>
      </c>
      <c r="G193" s="187">
        <f>BD_TS!H192</f>
        <v>42795</v>
      </c>
      <c r="H193" s="158">
        <f>IF($A193=0,"",IFERROR(INDEX(BD_Gestão!A:A,MATCH('Banco de Dados'!$B193,BD_Gestão!$B:$B,0)),"erro"))</f>
        <v>4177</v>
      </c>
      <c r="I193" s="162">
        <f>IF($A193=0,"",IFERROR(INDEX(BD_Gestão!E:E,MATCH('Banco de Dados'!$B193,BD_Gestão!$B:$B,0)),"erro"))</f>
        <v>42802.674178240741</v>
      </c>
      <c r="J193" s="186" t="str">
        <f>IF($A193=0,"",IFERROR(INDEX(BD_Gestão!B:B,MATCH('Banco de Dados'!$B193,BD_Gestão!$B:$B,0)),"erro"))</f>
        <v>L4514M/17_TS01</v>
      </c>
      <c r="K193" s="158" t="str">
        <f>IF($A193=0,"",IFERROR(INDEX(BD_Gestão!C:C,MATCH('Banco de Dados'!$B193,BD_Gestão!$B:$B,0)),"erro"))</f>
        <v>Mecânica</v>
      </c>
      <c r="L193" s="158" t="str">
        <f>IF($A193=0,"",IFERROR(INDEX(BD_Gestão!H:H,MATCH('Banco de Dados'!$B193,BD_Gestão!$B:$B,0)),"erro"))</f>
        <v>ALLIANZ SEGUROS S.A.</v>
      </c>
      <c r="M193" s="161">
        <f>IF($A193=0,"",IFERROR(INDEX(BD_Gestão!F:F,MATCH('Banco de Dados'!$B193,BD_Gestão!$B:$B,0)),"erro"))</f>
        <v>27200</v>
      </c>
      <c r="N193" s="161">
        <f>IF($A193=0,"",IFERROR(INDEX(BD_Gestão!J:J,MATCH('Banco de Dados'!$B193,BD_Gestão!$B:$B,0)),"erro"))</f>
        <v>24167.200000000001</v>
      </c>
      <c r="O193" s="164">
        <f>IF($A193=0,"",IFERROR(INDEX(BD_Gestão!K:K,MATCH('Banco de Dados'!$B193,BD_Gestão!$B:$B,0)),"erro"))</f>
        <v>1</v>
      </c>
      <c r="P193" s="169">
        <f t="shared" si="10"/>
        <v>80</v>
      </c>
      <c r="Q193" s="170">
        <f t="shared" si="11"/>
        <v>0</v>
      </c>
      <c r="R193" s="163">
        <f t="shared" si="8"/>
        <v>3</v>
      </c>
      <c r="S193" s="163">
        <f t="shared" si="9"/>
        <v>2017</v>
      </c>
      <c r="T193" s="163">
        <f>INDEX(Controle!O:O,MATCH('Banco de Dados'!A193,Controle!M:M,0))*E193/100</f>
        <v>80</v>
      </c>
    </row>
    <row r="194" spans="1:20" hidden="1" x14ac:dyDescent="0.2">
      <c r="A194" s="158">
        <f>BD_TS!A193</f>
        <v>2016</v>
      </c>
      <c r="B194" s="158" t="str">
        <f>SUBSTITUTE(SUBSTITUTE(BD_TS!D193," ",""),"-","/")</f>
        <v>L4548C/16_TS01</v>
      </c>
      <c r="C194" s="158" t="str">
        <f>BD_TS!E193</f>
        <v>TOKIO</v>
      </c>
      <c r="D194" s="159" t="str">
        <f>BD_TS!F193</f>
        <v>1679415 (aviso)</v>
      </c>
      <c r="E194" s="160">
        <f>BD_TS!B193</f>
        <v>13.316666666666666</v>
      </c>
      <c r="F194" s="161">
        <f>BD_TS!C193</f>
        <v>3995</v>
      </c>
      <c r="G194" s="187">
        <f>BD_TS!H193</f>
        <v>42795</v>
      </c>
      <c r="H194" s="158">
        <f>IF($A194=0,"",IFERROR(INDEX(BD_Gestão!A:A,MATCH('Banco de Dados'!$B194,BD_Gestão!$B:$B,0)),"erro"))</f>
        <v>4178</v>
      </c>
      <c r="I194" s="162">
        <f>IF($A194=0,"",IFERROR(INDEX(BD_Gestão!E:E,MATCH('Banco de Dados'!$B194,BD_Gestão!$B:$B,0)),"erro"))</f>
        <v>42803.489340277774</v>
      </c>
      <c r="J194" s="186" t="str">
        <f>IF($A194=0,"",IFERROR(INDEX(BD_Gestão!B:B,MATCH('Banco de Dados'!$B194,BD_Gestão!$B:$B,0)),"erro"))</f>
        <v>L4548C/16_TS01</v>
      </c>
      <c r="K194" s="158" t="str">
        <f>IF($A194=0,"",IFERROR(INDEX(BD_Gestão!C:C,MATCH('Banco de Dados'!$B194,BD_Gestão!$B:$B,0)),"erro"))</f>
        <v>Civil</v>
      </c>
      <c r="L194" s="158" t="str">
        <f>IF($A194=0,"",IFERROR(INDEX(BD_Gestão!H:H,MATCH('Banco de Dados'!$B194,BD_Gestão!$B:$B,0)),"erro"))</f>
        <v>TOKIO MARINE SEGURADORA S.A.</v>
      </c>
      <c r="M194" s="161">
        <f>IF($A194=0,"",IFERROR(INDEX(BD_Gestão!F:F,MATCH('Banco de Dados'!$B194,BD_Gestão!$B:$B,0)),"erro"))</f>
        <v>5420</v>
      </c>
      <c r="N194" s="161">
        <f>IF($A194=0,"",IFERROR(INDEX(BD_Gestão!J:J,MATCH('Banco de Dados'!$B194,BD_Gestão!$B:$B,0)),"erro"))</f>
        <v>0</v>
      </c>
      <c r="O194" s="164">
        <f>IF($A194=0,"",IFERROR(INDEX(BD_Gestão!K:K,MATCH('Banco de Dados'!$B194,BD_Gestão!$B:$B,0)),"erro"))</f>
        <v>0</v>
      </c>
      <c r="P194" s="169">
        <f t="shared" si="10"/>
        <v>0</v>
      </c>
      <c r="Q194" s="170">
        <f t="shared" si="11"/>
        <v>13.316666666666666</v>
      </c>
      <c r="R194" s="163">
        <f t="shared" si="8"/>
        <v>3</v>
      </c>
      <c r="S194" s="163">
        <f t="shared" si="9"/>
        <v>2017</v>
      </c>
      <c r="T194" s="163">
        <f>INDEX(Controle!O:O,MATCH('Banco de Dados'!A194,Controle!M:M,0))*E194/100</f>
        <v>0</v>
      </c>
    </row>
    <row r="195" spans="1:20" hidden="1" x14ac:dyDescent="0.2">
      <c r="A195" s="158" t="str">
        <f>BD_TS!A194</f>
        <v>EDUARDO ARANA</v>
      </c>
      <c r="B195" s="158" t="str">
        <f>SUBSTITUTE(SUBSTITUTE(BD_TS!D194," ",""),"-","/")</f>
        <v>L4548C/16_TS01</v>
      </c>
      <c r="C195" s="158" t="str">
        <f>BD_TS!E194</f>
        <v>TOKIO</v>
      </c>
      <c r="D195" s="159" t="str">
        <f>BD_TS!F194</f>
        <v>1679415 (aviso)</v>
      </c>
      <c r="E195" s="160">
        <f>BD_TS!B194</f>
        <v>1</v>
      </c>
      <c r="F195" s="161">
        <f>BD_TS!C194</f>
        <v>300</v>
      </c>
      <c r="G195" s="187">
        <f>BD_TS!H194</f>
        <v>42795</v>
      </c>
      <c r="H195" s="158">
        <f>IF($A195=0,"",IFERROR(INDEX(BD_Gestão!A:A,MATCH('Banco de Dados'!$B195,BD_Gestão!$B:$B,0)),"erro"))</f>
        <v>4178</v>
      </c>
      <c r="I195" s="162">
        <f>IF($A195=0,"",IFERROR(INDEX(BD_Gestão!E:E,MATCH('Banco de Dados'!$B195,BD_Gestão!$B:$B,0)),"erro"))</f>
        <v>42803.489340277774</v>
      </c>
      <c r="J195" s="186" t="str">
        <f>IF($A195=0,"",IFERROR(INDEX(BD_Gestão!B:B,MATCH('Banco de Dados'!$B195,BD_Gestão!$B:$B,0)),"erro"))</f>
        <v>L4548C/16_TS01</v>
      </c>
      <c r="K195" s="158" t="str">
        <f>IF($A195=0,"",IFERROR(INDEX(BD_Gestão!C:C,MATCH('Banco de Dados'!$B195,BD_Gestão!$B:$B,0)),"erro"))</f>
        <v>Civil</v>
      </c>
      <c r="L195" s="158" t="str">
        <f>IF($A195=0,"",IFERROR(INDEX(BD_Gestão!H:H,MATCH('Banco de Dados'!$B195,BD_Gestão!$B:$B,0)),"erro"))</f>
        <v>TOKIO MARINE SEGURADORA S.A.</v>
      </c>
      <c r="M195" s="161">
        <f>IF($A195=0,"",IFERROR(INDEX(BD_Gestão!F:F,MATCH('Banco de Dados'!$B195,BD_Gestão!$B:$B,0)),"erro"))</f>
        <v>5420</v>
      </c>
      <c r="N195" s="161">
        <f>IF($A195=0,"",IFERROR(INDEX(BD_Gestão!J:J,MATCH('Banco de Dados'!$B195,BD_Gestão!$B:$B,0)),"erro"))</f>
        <v>0</v>
      </c>
      <c r="O195" s="164">
        <f>IF($A195=0,"",IFERROR(INDEX(BD_Gestão!K:K,MATCH('Banco de Dados'!$B195,BD_Gestão!$B:$B,0)),"erro"))</f>
        <v>0</v>
      </c>
      <c r="P195" s="169">
        <f t="shared" si="10"/>
        <v>0</v>
      </c>
      <c r="Q195" s="170">
        <f t="shared" si="11"/>
        <v>1</v>
      </c>
      <c r="R195" s="163">
        <f t="shared" si="8"/>
        <v>3</v>
      </c>
      <c r="S195" s="163">
        <f t="shared" si="9"/>
        <v>2017</v>
      </c>
      <c r="T195" s="163">
        <f>INDEX(Controle!O:O,MATCH('Banco de Dados'!A195,Controle!M:M,0))*E195/100</f>
        <v>1</v>
      </c>
    </row>
    <row r="196" spans="1:20" hidden="1" x14ac:dyDescent="0.2">
      <c r="A196" s="158" t="str">
        <f>BD_TS!A195</f>
        <v>OSCAR AVILES</v>
      </c>
      <c r="B196" s="158" t="str">
        <f>SUBSTITUTE(SUBSTITUTE(BD_TS!D195," ",""),"-","/")</f>
        <v>L4548C/16_TS01</v>
      </c>
      <c r="C196" s="158" t="str">
        <f>BD_TS!E195</f>
        <v>TOKIO</v>
      </c>
      <c r="D196" s="159" t="str">
        <f>BD_TS!F195</f>
        <v>1679415 (aviso)</v>
      </c>
      <c r="E196" s="160">
        <f>BD_TS!B195</f>
        <v>3.75</v>
      </c>
      <c r="F196" s="161">
        <f>BD_TS!C195</f>
        <v>1125</v>
      </c>
      <c r="G196" s="187">
        <f>BD_TS!H195</f>
        <v>42795</v>
      </c>
      <c r="H196" s="158">
        <f>IF($A196=0,"",IFERROR(INDEX(BD_Gestão!A:A,MATCH('Banco de Dados'!$B196,BD_Gestão!$B:$B,0)),"erro"))</f>
        <v>4178</v>
      </c>
      <c r="I196" s="162">
        <f>IF($A196=0,"",IFERROR(INDEX(BD_Gestão!E:E,MATCH('Banco de Dados'!$B196,BD_Gestão!$B:$B,0)),"erro"))</f>
        <v>42803.489340277774</v>
      </c>
      <c r="J196" s="186" t="str">
        <f>IF($A196=0,"",IFERROR(INDEX(BD_Gestão!B:B,MATCH('Banco de Dados'!$B196,BD_Gestão!$B:$B,0)),"erro"))</f>
        <v>L4548C/16_TS01</v>
      </c>
      <c r="K196" s="158" t="str">
        <f>IF($A196=0,"",IFERROR(INDEX(BD_Gestão!C:C,MATCH('Banco de Dados'!$B196,BD_Gestão!$B:$B,0)),"erro"))</f>
        <v>Civil</v>
      </c>
      <c r="L196" s="158" t="str">
        <f>IF($A196=0,"",IFERROR(INDEX(BD_Gestão!H:H,MATCH('Banco de Dados'!$B196,BD_Gestão!$B:$B,0)),"erro"))</f>
        <v>TOKIO MARINE SEGURADORA S.A.</v>
      </c>
      <c r="M196" s="161">
        <f>IF($A196=0,"",IFERROR(INDEX(BD_Gestão!F:F,MATCH('Banco de Dados'!$B196,BD_Gestão!$B:$B,0)),"erro"))</f>
        <v>5420</v>
      </c>
      <c r="N196" s="161">
        <f>IF($A196=0,"",IFERROR(INDEX(BD_Gestão!J:J,MATCH('Banco de Dados'!$B196,BD_Gestão!$B:$B,0)),"erro"))</f>
        <v>0</v>
      </c>
      <c r="O196" s="164">
        <f>IF($A196=0,"",IFERROR(INDEX(BD_Gestão!K:K,MATCH('Banco de Dados'!$B196,BD_Gestão!$B:$B,0)),"erro"))</f>
        <v>0</v>
      </c>
      <c r="P196" s="169">
        <f t="shared" si="10"/>
        <v>0</v>
      </c>
      <c r="Q196" s="170">
        <f t="shared" si="11"/>
        <v>3.75</v>
      </c>
      <c r="R196" s="163">
        <f t="shared" si="8"/>
        <v>3</v>
      </c>
      <c r="S196" s="163">
        <f t="shared" si="9"/>
        <v>2017</v>
      </c>
      <c r="T196" s="163">
        <f>INDEX(Controle!O:O,MATCH('Banco de Dados'!A196,Controle!M:M,0))*E196/100</f>
        <v>3.75</v>
      </c>
    </row>
    <row r="197" spans="1:20" hidden="1" x14ac:dyDescent="0.2">
      <c r="A197" s="158">
        <f>BD_TS!A196</f>
        <v>2016</v>
      </c>
      <c r="B197" s="158" t="str">
        <f>SUBSTITUTE(SUBSTITUTE(BD_TS!D196," ",""),"-","/")</f>
        <v>L4661M/16_TS01</v>
      </c>
      <c r="C197" s="158" t="str">
        <f>BD_TS!E196</f>
        <v>ALIANÇA DO BRASIL</v>
      </c>
      <c r="D197" s="159" t="str">
        <f>BD_TS!F196</f>
        <v>"18201605175"</v>
      </c>
      <c r="E197" s="160">
        <f>BD_TS!B196</f>
        <v>21.266666666666666</v>
      </c>
      <c r="F197" s="161">
        <f>BD_TS!C196</f>
        <v>5316.67</v>
      </c>
      <c r="G197" s="187">
        <f>BD_TS!H196</f>
        <v>42795</v>
      </c>
      <c r="H197" s="158">
        <f>IF($A197=0,"",IFERROR(INDEX(BD_Gestão!A:A,MATCH('Banco de Dados'!$B197,BD_Gestão!$B:$B,0)),"erro"))</f>
        <v>4179</v>
      </c>
      <c r="I197" s="162">
        <f>IF($A197=0,"",IFERROR(INDEX(BD_Gestão!E:E,MATCH('Banco de Dados'!$B197,BD_Gestão!$B:$B,0)),"erro"))</f>
        <v>42803.493680555555</v>
      </c>
      <c r="J197" s="186" t="str">
        <f>IF($A197=0,"",IFERROR(INDEX(BD_Gestão!B:B,MATCH('Banco de Dados'!$B197,BD_Gestão!$B:$B,0)),"erro"))</f>
        <v>L4661M/16_TS01</v>
      </c>
      <c r="K197" s="158" t="str">
        <f>IF($A197=0,"",IFERROR(INDEX(BD_Gestão!C:C,MATCH('Banco de Dados'!$B197,BD_Gestão!$B:$B,0)),"erro"))</f>
        <v>Mecânica</v>
      </c>
      <c r="L197" s="158" t="str">
        <f>IF($A197=0,"",IFERROR(INDEX(BD_Gestão!H:H,MATCH('Banco de Dados'!$B197,BD_Gestão!$B:$B,0)),"erro"))</f>
        <v>ALIANCA DO BRASIL SEGUROS S/A.</v>
      </c>
      <c r="M197" s="161">
        <f>IF($A197=0,"",IFERROR(INDEX(BD_Gestão!F:F,MATCH('Banco de Dados'!$B197,BD_Gestão!$B:$B,0)),"erro"))</f>
        <v>9875.01</v>
      </c>
      <c r="N197" s="161">
        <f>IF($A197=0,"",IFERROR(INDEX(BD_Gestão!J:J,MATCH('Banco de Dados'!$B197,BD_Gestão!$B:$B,0)),"erro"))</f>
        <v>0</v>
      </c>
      <c r="O197" s="164">
        <f>IF($A197=0,"",IFERROR(INDEX(BD_Gestão!K:K,MATCH('Banco de Dados'!$B197,BD_Gestão!$B:$B,0)),"erro"))</f>
        <v>0</v>
      </c>
      <c r="P197" s="169">
        <f t="shared" si="10"/>
        <v>0</v>
      </c>
      <c r="Q197" s="170">
        <f t="shared" si="11"/>
        <v>21.266666666666666</v>
      </c>
      <c r="R197" s="163">
        <f t="shared" ref="R197:R260" si="12">MONTH(I197)</f>
        <v>3</v>
      </c>
      <c r="S197" s="163">
        <f t="shared" ref="S197:S260" si="13">YEAR(I197)</f>
        <v>2017</v>
      </c>
      <c r="T197" s="163">
        <f>INDEX(Controle!O:O,MATCH('Banco de Dados'!A197,Controle!M:M,0))*E197/100</f>
        <v>0</v>
      </c>
    </row>
    <row r="198" spans="1:20" hidden="1" x14ac:dyDescent="0.2">
      <c r="A198" s="158" t="str">
        <f>BD_TS!A197</f>
        <v>GUILHERME BELLONE</v>
      </c>
      <c r="B198" s="158" t="str">
        <f>SUBSTITUTE(SUBSTITUTE(BD_TS!D197," ",""),"-","/")</f>
        <v>L4661M/16_TS01</v>
      </c>
      <c r="C198" s="158" t="str">
        <f>BD_TS!E197</f>
        <v>ALIANÇA DO BRASIL</v>
      </c>
      <c r="D198" s="159" t="str">
        <f>BD_TS!F197</f>
        <v>"18201605175"</v>
      </c>
      <c r="E198" s="160">
        <f>BD_TS!B197</f>
        <v>6.3333333333333339</v>
      </c>
      <c r="F198" s="161">
        <f>BD_TS!C197</f>
        <v>1583.33</v>
      </c>
      <c r="G198" s="187">
        <f>BD_TS!H197</f>
        <v>42795</v>
      </c>
      <c r="H198" s="158">
        <f>IF($A198=0,"",IFERROR(INDEX(BD_Gestão!A:A,MATCH('Banco de Dados'!$B198,BD_Gestão!$B:$B,0)),"erro"))</f>
        <v>4179</v>
      </c>
      <c r="I198" s="162">
        <f>IF($A198=0,"",IFERROR(INDEX(BD_Gestão!E:E,MATCH('Banco de Dados'!$B198,BD_Gestão!$B:$B,0)),"erro"))</f>
        <v>42803.493680555555</v>
      </c>
      <c r="J198" s="186" t="str">
        <f>IF($A198=0,"",IFERROR(INDEX(BD_Gestão!B:B,MATCH('Banco de Dados'!$B198,BD_Gestão!$B:$B,0)),"erro"))</f>
        <v>L4661M/16_TS01</v>
      </c>
      <c r="K198" s="158" t="str">
        <f>IF($A198=0,"",IFERROR(INDEX(BD_Gestão!C:C,MATCH('Banco de Dados'!$B198,BD_Gestão!$B:$B,0)),"erro"))</f>
        <v>Mecânica</v>
      </c>
      <c r="L198" s="158" t="str">
        <f>IF($A198=0,"",IFERROR(INDEX(BD_Gestão!H:H,MATCH('Banco de Dados'!$B198,BD_Gestão!$B:$B,0)),"erro"))</f>
        <v>ALIANCA DO BRASIL SEGUROS S/A.</v>
      </c>
      <c r="M198" s="161">
        <f>IF($A198=0,"",IFERROR(INDEX(BD_Gestão!F:F,MATCH('Banco de Dados'!$B198,BD_Gestão!$B:$B,0)),"erro"))</f>
        <v>9875.01</v>
      </c>
      <c r="N198" s="161">
        <f>IF($A198=0,"",IFERROR(INDEX(BD_Gestão!J:J,MATCH('Banco de Dados'!$B198,BD_Gestão!$B:$B,0)),"erro"))</f>
        <v>0</v>
      </c>
      <c r="O198" s="164">
        <f>IF($A198=0,"",IFERROR(INDEX(BD_Gestão!K:K,MATCH('Banco de Dados'!$B198,BD_Gestão!$B:$B,0)),"erro"))</f>
        <v>0</v>
      </c>
      <c r="P198" s="169">
        <f t="shared" ref="P198:P261" si="14">IF(OR(H198="erro",H198=""),"",E198*(MIN(O198,1)))</f>
        <v>0</v>
      </c>
      <c r="Q198" s="170">
        <f t="shared" ref="Q198:Q261" si="15">IF(OR(H198="erro",H198=""),"",E198-P198)</f>
        <v>6.3333333333333339</v>
      </c>
      <c r="R198" s="163">
        <f t="shared" si="12"/>
        <v>3</v>
      </c>
      <c r="S198" s="163">
        <f t="shared" si="13"/>
        <v>2017</v>
      </c>
      <c r="T198" s="163">
        <f>INDEX(Controle!O:O,MATCH('Banco de Dados'!A198,Controle!M:M,0))*E198/100</f>
        <v>8.4444423333333347</v>
      </c>
    </row>
    <row r="199" spans="1:20" hidden="1" x14ac:dyDescent="0.2">
      <c r="A199" s="158" t="str">
        <f>BD_TS!A198</f>
        <v>RENATO MOREIRA</v>
      </c>
      <c r="B199" s="158" t="str">
        <f>SUBSTITUTE(SUBSTITUTE(BD_TS!D198," ",""),"-","/")</f>
        <v>L4661M/16_TS01</v>
      </c>
      <c r="C199" s="158" t="str">
        <f>BD_TS!E198</f>
        <v>ALIANÇA DO BRASIL</v>
      </c>
      <c r="D199" s="159" t="str">
        <f>BD_TS!F198</f>
        <v>"18201605175"</v>
      </c>
      <c r="E199" s="160">
        <f>BD_TS!B198</f>
        <v>11.9</v>
      </c>
      <c r="F199" s="161">
        <f>BD_TS!C198</f>
        <v>2975.01</v>
      </c>
      <c r="G199" s="187">
        <f>BD_TS!H198</f>
        <v>42795</v>
      </c>
      <c r="H199" s="158">
        <f>IF($A199=0,"",IFERROR(INDEX(BD_Gestão!A:A,MATCH('Banco de Dados'!$B199,BD_Gestão!$B:$B,0)),"erro"))</f>
        <v>4179</v>
      </c>
      <c r="I199" s="162">
        <f>IF($A199=0,"",IFERROR(INDEX(BD_Gestão!E:E,MATCH('Banco de Dados'!$B199,BD_Gestão!$B:$B,0)),"erro"))</f>
        <v>42803.493680555555</v>
      </c>
      <c r="J199" s="186" t="str">
        <f>IF($A199=0,"",IFERROR(INDEX(BD_Gestão!B:B,MATCH('Banco de Dados'!$B199,BD_Gestão!$B:$B,0)),"erro"))</f>
        <v>L4661M/16_TS01</v>
      </c>
      <c r="K199" s="158" t="str">
        <f>IF($A199=0,"",IFERROR(INDEX(BD_Gestão!C:C,MATCH('Banco de Dados'!$B199,BD_Gestão!$B:$B,0)),"erro"))</f>
        <v>Mecânica</v>
      </c>
      <c r="L199" s="158" t="str">
        <f>IF($A199=0,"",IFERROR(INDEX(BD_Gestão!H:H,MATCH('Banco de Dados'!$B199,BD_Gestão!$B:$B,0)),"erro"))</f>
        <v>ALIANCA DO BRASIL SEGUROS S/A.</v>
      </c>
      <c r="M199" s="161">
        <f>IF($A199=0,"",IFERROR(INDEX(BD_Gestão!F:F,MATCH('Banco de Dados'!$B199,BD_Gestão!$B:$B,0)),"erro"))</f>
        <v>9875.01</v>
      </c>
      <c r="N199" s="161">
        <f>IF($A199=0,"",IFERROR(INDEX(BD_Gestão!J:J,MATCH('Banco de Dados'!$B199,BD_Gestão!$B:$B,0)),"erro"))</f>
        <v>0</v>
      </c>
      <c r="O199" s="164">
        <f>IF($A199=0,"",IFERROR(INDEX(BD_Gestão!K:K,MATCH('Banco de Dados'!$B199,BD_Gestão!$B:$B,0)),"erro"))</f>
        <v>0</v>
      </c>
      <c r="P199" s="169">
        <f t="shared" si="14"/>
        <v>0</v>
      </c>
      <c r="Q199" s="170">
        <f t="shared" si="15"/>
        <v>11.9</v>
      </c>
      <c r="R199" s="163">
        <f t="shared" si="12"/>
        <v>3</v>
      </c>
      <c r="S199" s="163">
        <f t="shared" si="13"/>
        <v>2017</v>
      </c>
      <c r="T199" s="163">
        <f>INDEX(Controle!O:O,MATCH('Banco de Dados'!A199,Controle!M:M,0))*E199/100</f>
        <v>11.9</v>
      </c>
    </row>
    <row r="200" spans="1:20" hidden="1" x14ac:dyDescent="0.2">
      <c r="A200" s="158">
        <f>BD_TS!A199</f>
        <v>2016</v>
      </c>
      <c r="B200" s="158" t="str">
        <f>SUBSTITUTE(SUBSTITUTE(BD_TS!D199," ",""),"-","/")</f>
        <v>L4254C/15_TS01</v>
      </c>
      <c r="C200" s="158" t="str">
        <f>BD_TS!E199</f>
        <v>MAPFRE</v>
      </c>
      <c r="D200" s="159" t="str">
        <f>BD_TS!F199</f>
        <v>0812611-17 .2015.8.12.0001</v>
      </c>
      <c r="E200" s="160">
        <f>BD_TS!B199</f>
        <v>5.45</v>
      </c>
      <c r="F200" s="161">
        <f>BD_TS!C199</f>
        <v>1635</v>
      </c>
      <c r="G200" s="187">
        <f>BD_TS!H199</f>
        <v>42795</v>
      </c>
      <c r="H200" s="158" t="str">
        <f>IF($A200=0,"",IFERROR(INDEX(BD_Gestão!A:A,MATCH('Banco de Dados'!$B200,BD_Gestão!$B:$B,0)),"erro"))</f>
        <v>erro</v>
      </c>
      <c r="I200" s="162" t="str">
        <f>IF($A200=0,"",IFERROR(INDEX(BD_Gestão!E:E,MATCH('Banco de Dados'!$B200,BD_Gestão!$B:$B,0)),"erro"))</f>
        <v>erro</v>
      </c>
      <c r="J200" s="186" t="str">
        <f>IF($A200=0,"",IFERROR(INDEX(BD_Gestão!B:B,MATCH('Banco de Dados'!$B200,BD_Gestão!$B:$B,0)),"erro"))</f>
        <v>erro</v>
      </c>
      <c r="K200" s="158" t="str">
        <f>IF($A200=0,"",IFERROR(INDEX(BD_Gestão!C:C,MATCH('Banco de Dados'!$B200,BD_Gestão!$B:$B,0)),"erro"))</f>
        <v>erro</v>
      </c>
      <c r="L200" s="158" t="str">
        <f>IF($A200=0,"",IFERROR(INDEX(BD_Gestão!H:H,MATCH('Banco de Dados'!$B200,BD_Gestão!$B:$B,0)),"erro"))</f>
        <v>erro</v>
      </c>
      <c r="M200" s="161" t="str">
        <f>IF($A200=0,"",IFERROR(INDEX(BD_Gestão!F:F,MATCH('Banco de Dados'!$B200,BD_Gestão!$B:$B,0)),"erro"))</f>
        <v>erro</v>
      </c>
      <c r="N200" s="161" t="str">
        <f>IF($A200=0,"",IFERROR(INDEX(BD_Gestão!J:J,MATCH('Banco de Dados'!$B200,BD_Gestão!$B:$B,0)),"erro"))</f>
        <v>erro</v>
      </c>
      <c r="O200" s="164" t="str">
        <f>IF($A200=0,"",IFERROR(INDEX(BD_Gestão!K:K,MATCH('Banco de Dados'!$B200,BD_Gestão!$B:$B,0)),"erro"))</f>
        <v>erro</v>
      </c>
      <c r="P200" s="169" t="str">
        <f t="shared" si="14"/>
        <v/>
      </c>
      <c r="Q200" s="170" t="str">
        <f t="shared" si="15"/>
        <v/>
      </c>
      <c r="R200" s="163" t="e">
        <f t="shared" si="12"/>
        <v>#VALUE!</v>
      </c>
      <c r="S200" s="163" t="e">
        <f t="shared" si="13"/>
        <v>#VALUE!</v>
      </c>
      <c r="T200" s="163">
        <f>INDEX(Controle!O:O,MATCH('Banco de Dados'!A200,Controle!M:M,0))*E200/100</f>
        <v>0</v>
      </c>
    </row>
    <row r="201" spans="1:20" hidden="1" x14ac:dyDescent="0.2">
      <c r="A201" s="158" t="str">
        <f>BD_TS!A200</f>
        <v>EDUARDO ARANA</v>
      </c>
      <c r="B201" s="158" t="str">
        <f>SUBSTITUTE(SUBSTITUTE(BD_TS!D200," ",""),"-","/")</f>
        <v>L4254C/15_TS01</v>
      </c>
      <c r="C201" s="158" t="str">
        <f>BD_TS!E200</f>
        <v>MAPFRE</v>
      </c>
      <c r="D201" s="159" t="str">
        <f>BD_TS!F200</f>
        <v>0812611-17 .2015.8.12.0001</v>
      </c>
      <c r="E201" s="160">
        <f>BD_TS!B200</f>
        <v>0.75</v>
      </c>
      <c r="F201" s="161">
        <f>BD_TS!C200</f>
        <v>225</v>
      </c>
      <c r="G201" s="187">
        <f>BD_TS!H200</f>
        <v>42795</v>
      </c>
      <c r="H201" s="158" t="str">
        <f>IF($A201=0,"",IFERROR(INDEX(BD_Gestão!A:A,MATCH('Banco de Dados'!$B201,BD_Gestão!$B:$B,0)),"erro"))</f>
        <v>erro</v>
      </c>
      <c r="I201" s="162" t="str">
        <f>IF($A201=0,"",IFERROR(INDEX(BD_Gestão!E:E,MATCH('Banco de Dados'!$B201,BD_Gestão!$B:$B,0)),"erro"))</f>
        <v>erro</v>
      </c>
      <c r="J201" s="186" t="str">
        <f>IF($A201=0,"",IFERROR(INDEX(BD_Gestão!B:B,MATCH('Banco de Dados'!$B201,BD_Gestão!$B:$B,0)),"erro"))</f>
        <v>erro</v>
      </c>
      <c r="K201" s="158" t="str">
        <f>IF($A201=0,"",IFERROR(INDEX(BD_Gestão!C:C,MATCH('Banco de Dados'!$B201,BD_Gestão!$B:$B,0)),"erro"))</f>
        <v>erro</v>
      </c>
      <c r="L201" s="158" t="str">
        <f>IF($A201=0,"",IFERROR(INDEX(BD_Gestão!H:H,MATCH('Banco de Dados'!$B201,BD_Gestão!$B:$B,0)),"erro"))</f>
        <v>erro</v>
      </c>
      <c r="M201" s="161" t="str">
        <f>IF($A201=0,"",IFERROR(INDEX(BD_Gestão!F:F,MATCH('Banco de Dados'!$B201,BD_Gestão!$B:$B,0)),"erro"))</f>
        <v>erro</v>
      </c>
      <c r="N201" s="161" t="str">
        <f>IF($A201=0,"",IFERROR(INDEX(BD_Gestão!J:J,MATCH('Banco de Dados'!$B201,BD_Gestão!$B:$B,0)),"erro"))</f>
        <v>erro</v>
      </c>
      <c r="O201" s="164" t="str">
        <f>IF($A201=0,"",IFERROR(INDEX(BD_Gestão!K:K,MATCH('Banco de Dados'!$B201,BD_Gestão!$B:$B,0)),"erro"))</f>
        <v>erro</v>
      </c>
      <c r="P201" s="169" t="str">
        <f t="shared" si="14"/>
        <v/>
      </c>
      <c r="Q201" s="170" t="str">
        <f t="shared" si="15"/>
        <v/>
      </c>
      <c r="R201" s="163" t="e">
        <f t="shared" si="12"/>
        <v>#VALUE!</v>
      </c>
      <c r="S201" s="163" t="e">
        <f t="shared" si="13"/>
        <v>#VALUE!</v>
      </c>
      <c r="T201" s="163">
        <f>INDEX(Controle!O:O,MATCH('Banco de Dados'!A201,Controle!M:M,0))*E201/100</f>
        <v>0.75</v>
      </c>
    </row>
    <row r="202" spans="1:20" hidden="1" x14ac:dyDescent="0.2">
      <c r="A202" s="158" t="str">
        <f>BD_TS!A201</f>
        <v>RAPHAEL DA MATA</v>
      </c>
      <c r="B202" s="158" t="str">
        <f>SUBSTITUTE(SUBSTITUTE(BD_TS!D201," ",""),"-","/")</f>
        <v>L4254C/15_TS01</v>
      </c>
      <c r="C202" s="158" t="str">
        <f>BD_TS!E201</f>
        <v>MAPFRE</v>
      </c>
      <c r="D202" s="159" t="str">
        <f>BD_TS!F201</f>
        <v>0812611-17 .2015.8.12.0001</v>
      </c>
      <c r="E202" s="160">
        <f>BD_TS!B201</f>
        <v>10</v>
      </c>
      <c r="F202" s="161">
        <f>BD_TS!C201</f>
        <v>3000</v>
      </c>
      <c r="G202" s="187">
        <f>BD_TS!H201</f>
        <v>42795</v>
      </c>
      <c r="H202" s="158" t="str">
        <f>IF($A202=0,"",IFERROR(INDEX(BD_Gestão!A:A,MATCH('Banco de Dados'!$B202,BD_Gestão!$B:$B,0)),"erro"))</f>
        <v>erro</v>
      </c>
      <c r="I202" s="162" t="str">
        <f>IF($A202=0,"",IFERROR(INDEX(BD_Gestão!E:E,MATCH('Banco de Dados'!$B202,BD_Gestão!$B:$B,0)),"erro"))</f>
        <v>erro</v>
      </c>
      <c r="J202" s="186" t="str">
        <f>IF($A202=0,"",IFERROR(INDEX(BD_Gestão!B:B,MATCH('Banco de Dados'!$B202,BD_Gestão!$B:$B,0)),"erro"))</f>
        <v>erro</v>
      </c>
      <c r="K202" s="158" t="str">
        <f>IF($A202=0,"",IFERROR(INDEX(BD_Gestão!C:C,MATCH('Banco de Dados'!$B202,BD_Gestão!$B:$B,0)),"erro"))</f>
        <v>erro</v>
      </c>
      <c r="L202" s="158" t="str">
        <f>IF($A202=0,"",IFERROR(INDEX(BD_Gestão!H:H,MATCH('Banco de Dados'!$B202,BD_Gestão!$B:$B,0)),"erro"))</f>
        <v>erro</v>
      </c>
      <c r="M202" s="161" t="str">
        <f>IF($A202=0,"",IFERROR(INDEX(BD_Gestão!F:F,MATCH('Banco de Dados'!$B202,BD_Gestão!$B:$B,0)),"erro"))</f>
        <v>erro</v>
      </c>
      <c r="N202" s="161" t="str">
        <f>IF($A202=0,"",IFERROR(INDEX(BD_Gestão!J:J,MATCH('Banco de Dados'!$B202,BD_Gestão!$B:$B,0)),"erro"))</f>
        <v>erro</v>
      </c>
      <c r="O202" s="164" t="str">
        <f>IF($A202=0,"",IFERROR(INDEX(BD_Gestão!K:K,MATCH('Banco de Dados'!$B202,BD_Gestão!$B:$B,0)),"erro"))</f>
        <v>erro</v>
      </c>
      <c r="P202" s="169" t="str">
        <f t="shared" si="14"/>
        <v/>
      </c>
      <c r="Q202" s="170" t="str">
        <f t="shared" si="15"/>
        <v/>
      </c>
      <c r="R202" s="163" t="e">
        <f t="shared" si="12"/>
        <v>#VALUE!</v>
      </c>
      <c r="S202" s="163" t="e">
        <f t="shared" si="13"/>
        <v>#VALUE!</v>
      </c>
      <c r="T202" s="163">
        <f>INDEX(Controle!O:O,MATCH('Banco de Dados'!A202,Controle!M:M,0))*E202/100</f>
        <v>10</v>
      </c>
    </row>
    <row r="203" spans="1:20" hidden="1" x14ac:dyDescent="0.2">
      <c r="A203" s="158">
        <f>BD_TS!A202</f>
        <v>2016</v>
      </c>
      <c r="B203" s="158" t="str">
        <f>SUBSTITUTE(SUBSTITUTE(BD_TS!D202," ",""),"-","/")</f>
        <v>L4361C/16_TS02</v>
      </c>
      <c r="C203" s="158" t="str">
        <f>BD_TS!E202</f>
        <v>AXA</v>
      </c>
      <c r="D203" s="159" t="str">
        <f>BD_TS!F202</f>
        <v>4693/132/94/6-9</v>
      </c>
      <c r="E203" s="160">
        <f>BD_TS!B202</f>
        <v>10</v>
      </c>
      <c r="F203" s="161">
        <f>BD_TS!C202</f>
        <v>3000</v>
      </c>
      <c r="G203" s="187">
        <f>BD_TS!H202</f>
        <v>42795</v>
      </c>
      <c r="H203" s="158">
        <f>IF($A203=0,"",IFERROR(INDEX(BD_Gestão!A:A,MATCH('Banco de Dados'!$B203,BD_Gestão!$B:$B,0)),"erro"))</f>
        <v>4181</v>
      </c>
      <c r="I203" s="162">
        <f>IF($A203=0,"",IFERROR(INDEX(BD_Gestão!E:E,MATCH('Banco de Dados'!$B203,BD_Gestão!$B:$B,0)),"erro"))</f>
        <v>42807.637199074074</v>
      </c>
      <c r="J203" s="186" t="str">
        <f>IF($A203=0,"",IFERROR(INDEX(BD_Gestão!B:B,MATCH('Banco de Dados'!$B203,BD_Gestão!$B:$B,0)),"erro"))</f>
        <v>L4361C/16_TS02</v>
      </c>
      <c r="K203" s="158" t="str">
        <f>IF($A203=0,"",IFERROR(INDEX(BD_Gestão!C:C,MATCH('Banco de Dados'!$B203,BD_Gestão!$B:$B,0)),"erro"))</f>
        <v>Civil</v>
      </c>
      <c r="L203" s="158" t="str">
        <f>IF($A203=0,"",IFERROR(INDEX(BD_Gestão!H:H,MATCH('Banco de Dados'!$B203,BD_Gestão!$B:$B,0)),"erro"))</f>
        <v>SUL AMERICA COMPANHIA DE SEGUROS GERAIS</v>
      </c>
      <c r="M203" s="161">
        <f>IF($A203=0,"",IFERROR(INDEX(BD_Gestão!F:F,MATCH('Banco de Dados'!$B203,BD_Gestão!$B:$B,0)),"erro"))</f>
        <v>7430</v>
      </c>
      <c r="N203" s="161">
        <f>IF($A203=0,"",IFERROR(INDEX(BD_Gestão!J:J,MATCH('Banco de Dados'!$B203,BD_Gestão!$B:$B,0)),"erro"))</f>
        <v>0</v>
      </c>
      <c r="O203" s="164">
        <f>IF($A203=0,"",IFERROR(INDEX(BD_Gestão!K:K,MATCH('Banco de Dados'!$B203,BD_Gestão!$B:$B,0)),"erro"))</f>
        <v>0</v>
      </c>
      <c r="P203" s="169">
        <f t="shared" si="14"/>
        <v>0</v>
      </c>
      <c r="Q203" s="170">
        <f t="shared" si="15"/>
        <v>10</v>
      </c>
      <c r="R203" s="163">
        <f t="shared" si="12"/>
        <v>3</v>
      </c>
      <c r="S203" s="163">
        <f t="shared" si="13"/>
        <v>2017</v>
      </c>
      <c r="T203" s="163">
        <f>INDEX(Controle!O:O,MATCH('Banco de Dados'!A203,Controle!M:M,0))*E203/100</f>
        <v>0</v>
      </c>
    </row>
    <row r="204" spans="1:20" hidden="1" x14ac:dyDescent="0.2">
      <c r="A204" s="158" t="str">
        <f>BD_TS!A203</f>
        <v>JEAN MORAES</v>
      </c>
      <c r="B204" s="158" t="str">
        <f>SUBSTITUTE(SUBSTITUTE(BD_TS!D203," ",""),"-","/")</f>
        <v>L4361C/16_TS02</v>
      </c>
      <c r="C204" s="158" t="str">
        <f>BD_TS!E203</f>
        <v>AXA</v>
      </c>
      <c r="D204" s="159" t="str">
        <f>BD_TS!F203</f>
        <v>4693/132/94/6-9</v>
      </c>
      <c r="E204" s="160">
        <f>BD_TS!B203</f>
        <v>14.766666666666664</v>
      </c>
      <c r="F204" s="161">
        <f>BD_TS!C203</f>
        <v>4430</v>
      </c>
      <c r="G204" s="187">
        <f>BD_TS!H203</f>
        <v>42795</v>
      </c>
      <c r="H204" s="158">
        <f>IF($A204=0,"",IFERROR(INDEX(BD_Gestão!A:A,MATCH('Banco de Dados'!$B204,BD_Gestão!$B:$B,0)),"erro"))</f>
        <v>4181</v>
      </c>
      <c r="I204" s="162">
        <f>IF($A204=0,"",IFERROR(INDEX(BD_Gestão!E:E,MATCH('Banco de Dados'!$B204,BD_Gestão!$B:$B,0)),"erro"))</f>
        <v>42807.637199074074</v>
      </c>
      <c r="J204" s="186" t="str">
        <f>IF($A204=0,"",IFERROR(INDEX(BD_Gestão!B:B,MATCH('Banco de Dados'!$B204,BD_Gestão!$B:$B,0)),"erro"))</f>
        <v>L4361C/16_TS02</v>
      </c>
      <c r="K204" s="158" t="str">
        <f>IF($A204=0,"",IFERROR(INDEX(BD_Gestão!C:C,MATCH('Banco de Dados'!$B204,BD_Gestão!$B:$B,0)),"erro"))</f>
        <v>Civil</v>
      </c>
      <c r="L204" s="158" t="str">
        <f>IF($A204=0,"",IFERROR(INDEX(BD_Gestão!H:H,MATCH('Banco de Dados'!$B204,BD_Gestão!$B:$B,0)),"erro"))</f>
        <v>SUL AMERICA COMPANHIA DE SEGUROS GERAIS</v>
      </c>
      <c r="M204" s="161">
        <f>IF($A204=0,"",IFERROR(INDEX(BD_Gestão!F:F,MATCH('Banco de Dados'!$B204,BD_Gestão!$B:$B,0)),"erro"))</f>
        <v>7430</v>
      </c>
      <c r="N204" s="161">
        <f>IF($A204=0,"",IFERROR(INDEX(BD_Gestão!J:J,MATCH('Banco de Dados'!$B204,BD_Gestão!$B:$B,0)),"erro"))</f>
        <v>0</v>
      </c>
      <c r="O204" s="164">
        <f>IF($A204=0,"",IFERROR(INDEX(BD_Gestão!K:K,MATCH('Banco de Dados'!$B204,BD_Gestão!$B:$B,0)),"erro"))</f>
        <v>0</v>
      </c>
      <c r="P204" s="169">
        <f t="shared" si="14"/>
        <v>0</v>
      </c>
      <c r="Q204" s="170">
        <f t="shared" si="15"/>
        <v>14.766666666666664</v>
      </c>
      <c r="R204" s="163">
        <f t="shared" si="12"/>
        <v>3</v>
      </c>
      <c r="S204" s="163">
        <f t="shared" si="13"/>
        <v>2017</v>
      </c>
      <c r="T204" s="163">
        <f>INDEX(Controle!O:O,MATCH('Banco de Dados'!A204,Controle!M:M,0))*E204/100</f>
        <v>14.766666666666662</v>
      </c>
    </row>
    <row r="205" spans="1:20" hidden="1" x14ac:dyDescent="0.2">
      <c r="A205" s="158" t="str">
        <f>BD_TS!A204</f>
        <v>RÉGIS AREDES</v>
      </c>
      <c r="B205" s="158" t="str">
        <f>SUBSTITUTE(SUBSTITUTE(BD_TS!D204," ",""),"-","/")</f>
        <v>L4730E/17_TS01</v>
      </c>
      <c r="C205" s="158" t="str">
        <f>BD_TS!E204</f>
        <v>TRAVELERS</v>
      </c>
      <c r="D205" s="159" t="str">
        <f>BD_TS!F204</f>
        <v>1001800010893</v>
      </c>
      <c r="E205" s="160">
        <f>BD_TS!B204</f>
        <v>23.216666666666669</v>
      </c>
      <c r="F205" s="161">
        <f>BD_TS!C204</f>
        <v>8358</v>
      </c>
      <c r="G205" s="187">
        <f>BD_TS!H204</f>
        <v>42795</v>
      </c>
      <c r="H205" s="158">
        <f>IF($A205=0,"",IFERROR(INDEX(BD_Gestão!A:A,MATCH('Banco de Dados'!$B205,BD_Gestão!$B:$B,0)),"erro"))</f>
        <v>4183</v>
      </c>
      <c r="I205" s="162">
        <f>IF($A205=0,"",IFERROR(INDEX(BD_Gestão!E:E,MATCH('Banco de Dados'!$B205,BD_Gestão!$B:$B,0)),"erro"))</f>
        <v>42810.671435185184</v>
      </c>
      <c r="J205" s="186" t="str">
        <f>IF($A205=0,"",IFERROR(INDEX(BD_Gestão!B:B,MATCH('Banco de Dados'!$B205,BD_Gestão!$B:$B,0)),"erro"))</f>
        <v>L4730E/17_TS01</v>
      </c>
      <c r="K205" s="158" t="str">
        <f>IF($A205=0,"",IFERROR(INDEX(BD_Gestão!C:C,MATCH('Banco de Dados'!$B205,BD_Gestão!$B:$B,0)),"erro"))</f>
        <v>Elétrica</v>
      </c>
      <c r="L205" s="158" t="str">
        <f>IF($A205=0,"",IFERROR(INDEX(BD_Gestão!H:H,MATCH('Banco de Dados'!$B205,BD_Gestão!$B:$B,0)),"erro"))</f>
        <v>TRAVELERS SEGUROS BRASIL S.A</v>
      </c>
      <c r="M205" s="161">
        <f>IF($A205=0,"",IFERROR(INDEX(BD_Gestão!F:F,MATCH('Banco de Dados'!$B205,BD_Gestão!$B:$B,0)),"erro"))</f>
        <v>8358</v>
      </c>
      <c r="N205" s="161">
        <f>IF($A205=0,"",IFERROR(INDEX(BD_Gestão!J:J,MATCH('Banco de Dados'!$B205,BD_Gestão!$B:$B,0)),"erro"))</f>
        <v>0</v>
      </c>
      <c r="O205" s="164">
        <f>IF($A205=0,"",IFERROR(INDEX(BD_Gestão!K:K,MATCH('Banco de Dados'!$B205,BD_Gestão!$B:$B,0)),"erro"))</f>
        <v>0</v>
      </c>
      <c r="P205" s="169">
        <f t="shared" si="14"/>
        <v>0</v>
      </c>
      <c r="Q205" s="170">
        <f t="shared" si="15"/>
        <v>23.216666666666669</v>
      </c>
      <c r="R205" s="163">
        <f t="shared" si="12"/>
        <v>3</v>
      </c>
      <c r="S205" s="163">
        <f t="shared" si="13"/>
        <v>2017</v>
      </c>
      <c r="T205" s="163">
        <f>INDEX(Controle!O:O,MATCH('Banco de Dados'!A205,Controle!M:M,0))*E205/100</f>
        <v>23.216666666666669</v>
      </c>
    </row>
    <row r="206" spans="1:20" hidden="1" x14ac:dyDescent="0.2">
      <c r="A206" s="158" t="str">
        <f>BD_TS!A205</f>
        <v>EDUARDO ARANA</v>
      </c>
      <c r="B206" s="158" t="str">
        <f>SUBSTITUTE(SUBSTITUTE(BD_TS!D205," ",""),"-","/")</f>
        <v>L4692C/17_TS02</v>
      </c>
      <c r="C206" s="158" t="str">
        <f>BD_TS!E205</f>
        <v>CAIXA SEGURADORA</v>
      </c>
      <c r="D206" s="159" t="str">
        <f>BD_TS!F205</f>
        <v>106500145845</v>
      </c>
      <c r="E206" s="160">
        <f>BD_TS!B205</f>
        <v>0.5</v>
      </c>
      <c r="F206" s="161">
        <f>BD_TS!C205</f>
        <v>150</v>
      </c>
      <c r="G206" s="187">
        <f>BD_TS!H205</f>
        <v>42795</v>
      </c>
      <c r="H206" s="158">
        <f>IF($A206=0,"",IFERROR(INDEX(BD_Gestão!A:A,MATCH('Banco de Dados'!$B206,BD_Gestão!$B:$B,0)),"erro"))</f>
        <v>4184</v>
      </c>
      <c r="I206" s="162">
        <f>IF($A206=0,"",IFERROR(INDEX(BD_Gestão!E:E,MATCH('Banco de Dados'!$B206,BD_Gestão!$B:$B,0)),"erro"))</f>
        <v>42810.676840277774</v>
      </c>
      <c r="J206" s="186" t="str">
        <f>IF($A206=0,"",IFERROR(INDEX(BD_Gestão!B:B,MATCH('Banco de Dados'!$B206,BD_Gestão!$B:$B,0)),"erro"))</f>
        <v>L4692C/17_TS02</v>
      </c>
      <c r="K206" s="158" t="str">
        <f>IF($A206=0,"",IFERROR(INDEX(BD_Gestão!C:C,MATCH('Banco de Dados'!$B206,BD_Gestão!$B:$B,0)),"erro"))</f>
        <v>Civil</v>
      </c>
      <c r="L206" s="158" t="str">
        <f>IF($A206=0,"",IFERROR(INDEX(BD_Gestão!H:H,MATCH('Banco de Dados'!$B206,BD_Gestão!$B:$B,0)),"erro"))</f>
        <v>CAIXA SEGURADORA</v>
      </c>
      <c r="M206" s="161">
        <f>IF($A206=0,"",IFERROR(INDEX(BD_Gestão!F:F,MATCH('Banco de Dados'!$B206,BD_Gestão!$B:$B,0)),"erro"))</f>
        <v>12488.25</v>
      </c>
      <c r="N206" s="161">
        <f>IF($A206=0,"",IFERROR(INDEX(BD_Gestão!J:J,MATCH('Banco de Dados'!$B206,BD_Gestão!$B:$B,0)),"erro"))</f>
        <v>0</v>
      </c>
      <c r="O206" s="164">
        <f>IF($A206=0,"",IFERROR(INDEX(BD_Gestão!K:K,MATCH('Banco de Dados'!$B206,BD_Gestão!$B:$B,0)),"erro"))</f>
        <v>0</v>
      </c>
      <c r="P206" s="169">
        <f t="shared" si="14"/>
        <v>0</v>
      </c>
      <c r="Q206" s="170">
        <f t="shared" si="15"/>
        <v>0.5</v>
      </c>
      <c r="R206" s="163">
        <f t="shared" si="12"/>
        <v>3</v>
      </c>
      <c r="S206" s="163">
        <f t="shared" si="13"/>
        <v>2017</v>
      </c>
      <c r="T206" s="163">
        <f>INDEX(Controle!O:O,MATCH('Banco de Dados'!A206,Controle!M:M,0))*E206/100</f>
        <v>0.5</v>
      </c>
    </row>
    <row r="207" spans="1:20" hidden="1" x14ac:dyDescent="0.2">
      <c r="A207" s="158" t="str">
        <f>BD_TS!A206</f>
        <v>OSCAR AVILES</v>
      </c>
      <c r="B207" s="158" t="str">
        <f>SUBSTITUTE(SUBSTITUTE(BD_TS!D206," ",""),"-","/")</f>
        <v>L4692C/17_TS02</v>
      </c>
      <c r="C207" s="158" t="str">
        <f>BD_TS!E206</f>
        <v>CAIXA SEGURADORA</v>
      </c>
      <c r="D207" s="159" t="str">
        <f>BD_TS!F206</f>
        <v>106500145845</v>
      </c>
      <c r="E207" s="160">
        <f>BD_TS!B206</f>
        <v>19.833333333333336</v>
      </c>
      <c r="F207" s="161">
        <f>BD_TS!C206</f>
        <v>5950</v>
      </c>
      <c r="G207" s="187">
        <f>BD_TS!H206</f>
        <v>42795</v>
      </c>
      <c r="H207" s="158">
        <f>IF($A207=0,"",IFERROR(INDEX(BD_Gestão!A:A,MATCH('Banco de Dados'!$B207,BD_Gestão!$B:$B,0)),"erro"))</f>
        <v>4184</v>
      </c>
      <c r="I207" s="162">
        <f>IF($A207=0,"",IFERROR(INDEX(BD_Gestão!E:E,MATCH('Banco de Dados'!$B207,BD_Gestão!$B:$B,0)),"erro"))</f>
        <v>42810.676840277774</v>
      </c>
      <c r="J207" s="186" t="str">
        <f>IF($A207=0,"",IFERROR(INDEX(BD_Gestão!B:B,MATCH('Banco de Dados'!$B207,BD_Gestão!$B:$B,0)),"erro"))</f>
        <v>L4692C/17_TS02</v>
      </c>
      <c r="K207" s="158" t="str">
        <f>IF($A207=0,"",IFERROR(INDEX(BD_Gestão!C:C,MATCH('Banco de Dados'!$B207,BD_Gestão!$B:$B,0)),"erro"))</f>
        <v>Civil</v>
      </c>
      <c r="L207" s="158" t="str">
        <f>IF($A207=0,"",IFERROR(INDEX(BD_Gestão!H:H,MATCH('Banco de Dados'!$B207,BD_Gestão!$B:$B,0)),"erro"))</f>
        <v>CAIXA SEGURADORA</v>
      </c>
      <c r="M207" s="161">
        <f>IF($A207=0,"",IFERROR(INDEX(BD_Gestão!F:F,MATCH('Banco de Dados'!$B207,BD_Gestão!$B:$B,0)),"erro"))</f>
        <v>12488.25</v>
      </c>
      <c r="N207" s="161">
        <f>IF($A207=0,"",IFERROR(INDEX(BD_Gestão!J:J,MATCH('Banco de Dados'!$B207,BD_Gestão!$B:$B,0)),"erro"))</f>
        <v>0</v>
      </c>
      <c r="O207" s="164">
        <f>IF($A207=0,"",IFERROR(INDEX(BD_Gestão!K:K,MATCH('Banco de Dados'!$B207,BD_Gestão!$B:$B,0)),"erro"))</f>
        <v>0</v>
      </c>
      <c r="P207" s="169">
        <f t="shared" si="14"/>
        <v>0</v>
      </c>
      <c r="Q207" s="170">
        <f t="shared" si="15"/>
        <v>19.833333333333336</v>
      </c>
      <c r="R207" s="163">
        <f t="shared" si="12"/>
        <v>3</v>
      </c>
      <c r="S207" s="163">
        <f t="shared" si="13"/>
        <v>2017</v>
      </c>
      <c r="T207" s="163">
        <f>INDEX(Controle!O:O,MATCH('Banco de Dados'!A207,Controle!M:M,0))*E207/100</f>
        <v>19.833333333333336</v>
      </c>
    </row>
    <row r="208" spans="1:20" hidden="1" x14ac:dyDescent="0.2">
      <c r="A208" s="158" t="str">
        <f>BD_TS!A207</f>
        <v>RAPHAEL DA MATA</v>
      </c>
      <c r="B208" s="158" t="str">
        <f>SUBSTITUTE(SUBSTITUTE(BD_TS!D207," ",""),"-","/")</f>
        <v>L4692C/17_TS02</v>
      </c>
      <c r="C208" s="158" t="str">
        <f>BD_TS!E207</f>
        <v>CAIXA SEGURADORA</v>
      </c>
      <c r="D208" s="159" t="str">
        <f>BD_TS!F207</f>
        <v>106500145845</v>
      </c>
      <c r="E208" s="160">
        <f>BD_TS!B207</f>
        <v>21.294166666666669</v>
      </c>
      <c r="F208" s="161">
        <f>BD_TS!C207</f>
        <v>6388.25</v>
      </c>
      <c r="G208" s="187">
        <f>BD_TS!H207</f>
        <v>42795</v>
      </c>
      <c r="H208" s="158">
        <f>IF($A208=0,"",IFERROR(INDEX(BD_Gestão!A:A,MATCH('Banco de Dados'!$B208,BD_Gestão!$B:$B,0)),"erro"))</f>
        <v>4184</v>
      </c>
      <c r="I208" s="162">
        <f>IF($A208=0,"",IFERROR(INDEX(BD_Gestão!E:E,MATCH('Banco de Dados'!$B208,BD_Gestão!$B:$B,0)),"erro"))</f>
        <v>42810.676840277774</v>
      </c>
      <c r="J208" s="186" t="str">
        <f>IF($A208=0,"",IFERROR(INDEX(BD_Gestão!B:B,MATCH('Banco de Dados'!$B208,BD_Gestão!$B:$B,0)),"erro"))</f>
        <v>L4692C/17_TS02</v>
      </c>
      <c r="K208" s="158" t="str">
        <f>IF($A208=0,"",IFERROR(INDEX(BD_Gestão!C:C,MATCH('Banco de Dados'!$B208,BD_Gestão!$B:$B,0)),"erro"))</f>
        <v>Civil</v>
      </c>
      <c r="L208" s="158" t="str">
        <f>IF($A208=0,"",IFERROR(INDEX(BD_Gestão!H:H,MATCH('Banco de Dados'!$B208,BD_Gestão!$B:$B,0)),"erro"))</f>
        <v>CAIXA SEGURADORA</v>
      </c>
      <c r="M208" s="161">
        <f>IF($A208=0,"",IFERROR(INDEX(BD_Gestão!F:F,MATCH('Banco de Dados'!$B208,BD_Gestão!$B:$B,0)),"erro"))</f>
        <v>12488.25</v>
      </c>
      <c r="N208" s="161">
        <f>IF($A208=0,"",IFERROR(INDEX(BD_Gestão!J:J,MATCH('Banco de Dados'!$B208,BD_Gestão!$B:$B,0)),"erro"))</f>
        <v>0</v>
      </c>
      <c r="O208" s="164">
        <f>IF($A208=0,"",IFERROR(INDEX(BD_Gestão!K:K,MATCH('Banco de Dados'!$B208,BD_Gestão!$B:$B,0)),"erro"))</f>
        <v>0</v>
      </c>
      <c r="P208" s="169">
        <f t="shared" si="14"/>
        <v>0</v>
      </c>
      <c r="Q208" s="170">
        <f t="shared" si="15"/>
        <v>21.294166666666669</v>
      </c>
      <c r="R208" s="163">
        <f t="shared" si="12"/>
        <v>3</v>
      </c>
      <c r="S208" s="163">
        <f t="shared" si="13"/>
        <v>2017</v>
      </c>
      <c r="T208" s="163">
        <f>INDEX(Controle!O:O,MATCH('Banco de Dados'!A208,Controle!M:M,0))*E208/100</f>
        <v>21.294166666666669</v>
      </c>
    </row>
    <row r="209" spans="1:20" hidden="1" x14ac:dyDescent="0.2">
      <c r="A209" s="158" t="str">
        <f>BD_TS!A208</f>
        <v>CRISTOPHER MELO</v>
      </c>
      <c r="B209" s="158" t="str">
        <f>SUBSTITUTE(SUBSTITUTE(BD_TS!D208," ",""),"-","/")</f>
        <v>L4419C/16_TS02</v>
      </c>
      <c r="C209" s="158" t="str">
        <f>BD_TS!E208</f>
        <v>AIG</v>
      </c>
      <c r="D209" s="159" t="str">
        <f>BD_TS!F208</f>
        <v>20160011985</v>
      </c>
      <c r="E209" s="160">
        <f>BD_TS!B208</f>
        <v>18.5</v>
      </c>
      <c r="F209" s="161">
        <f>BD_TS!C208</f>
        <v>5550</v>
      </c>
      <c r="G209" s="187">
        <f>BD_TS!H208</f>
        <v>42795</v>
      </c>
      <c r="H209" s="158">
        <f>IF($A209=0,"",IFERROR(INDEX(BD_Gestão!A:A,MATCH('Banco de Dados'!$B209,BD_Gestão!$B:$B,0)),"erro"))</f>
        <v>4185</v>
      </c>
      <c r="I209" s="162">
        <f>IF($A209=0,"",IFERROR(INDEX(BD_Gestão!E:E,MATCH('Banco de Dados'!$B209,BD_Gestão!$B:$B,0)),"erro"))</f>
        <v>42810.682592592595</v>
      </c>
      <c r="J209" s="186" t="str">
        <f>IF($A209=0,"",IFERROR(INDEX(BD_Gestão!B:B,MATCH('Banco de Dados'!$B209,BD_Gestão!$B:$B,0)),"erro"))</f>
        <v>L4419C/16_TS02</v>
      </c>
      <c r="K209" s="158" t="str">
        <f>IF($A209=0,"",IFERROR(INDEX(BD_Gestão!C:C,MATCH('Banco de Dados'!$B209,BD_Gestão!$B:$B,0)),"erro"))</f>
        <v>Civil</v>
      </c>
      <c r="L209" s="158" t="str">
        <f>IF($A209=0,"",IFERROR(INDEX(BD_Gestão!H:H,MATCH('Banco de Dados'!$B209,BD_Gestão!$B:$B,0)),"erro"))</f>
        <v>AIG SEGUROS BRASIL S/A</v>
      </c>
      <c r="M209" s="161">
        <f>IF($A209=0,"",IFERROR(INDEX(BD_Gestão!F:F,MATCH('Banco de Dados'!$B209,BD_Gestão!$B:$B,0)),"erro"))</f>
        <v>15655</v>
      </c>
      <c r="N209" s="161">
        <f>IF($A209=0,"",IFERROR(INDEX(BD_Gestão!J:J,MATCH('Banco de Dados'!$B209,BD_Gestão!$B:$B,0)),"erro"))</f>
        <v>0</v>
      </c>
      <c r="O209" s="164">
        <f>IF($A209=0,"",IFERROR(INDEX(BD_Gestão!K:K,MATCH('Banco de Dados'!$B209,BD_Gestão!$B:$B,0)),"erro"))</f>
        <v>0</v>
      </c>
      <c r="P209" s="169">
        <f t="shared" si="14"/>
        <v>0</v>
      </c>
      <c r="Q209" s="170">
        <f t="shared" si="15"/>
        <v>18.5</v>
      </c>
      <c r="R209" s="163">
        <f t="shared" si="12"/>
        <v>3</v>
      </c>
      <c r="S209" s="163">
        <f t="shared" si="13"/>
        <v>2017</v>
      </c>
      <c r="T209" s="163">
        <f>INDEX(Controle!O:O,MATCH('Banco de Dados'!A209,Controle!M:M,0))*E209/100</f>
        <v>18.5</v>
      </c>
    </row>
    <row r="210" spans="1:20" hidden="1" x14ac:dyDescent="0.2">
      <c r="A210" s="158" t="str">
        <f>BD_TS!A209</f>
        <v>EDUARDO ARANA</v>
      </c>
      <c r="B210" s="158" t="str">
        <f>SUBSTITUTE(SUBSTITUTE(BD_TS!D209," ",""),"-","/")</f>
        <v>L4419C/16_TS02</v>
      </c>
      <c r="C210" s="158" t="str">
        <f>BD_TS!E209</f>
        <v>AIG</v>
      </c>
      <c r="D210" s="159" t="str">
        <f>BD_TS!F209</f>
        <v>20160011985</v>
      </c>
      <c r="E210" s="160">
        <f>BD_TS!B209</f>
        <v>25.93333333333333</v>
      </c>
      <c r="F210" s="161">
        <f>BD_TS!C209</f>
        <v>7780</v>
      </c>
      <c r="G210" s="187">
        <f>BD_TS!H209</f>
        <v>42795</v>
      </c>
      <c r="H210" s="158">
        <f>IF($A210=0,"",IFERROR(INDEX(BD_Gestão!A:A,MATCH('Banco de Dados'!$B210,BD_Gestão!$B:$B,0)),"erro"))</f>
        <v>4185</v>
      </c>
      <c r="I210" s="162">
        <f>IF($A210=0,"",IFERROR(INDEX(BD_Gestão!E:E,MATCH('Banco de Dados'!$B210,BD_Gestão!$B:$B,0)),"erro"))</f>
        <v>42810.682592592595</v>
      </c>
      <c r="J210" s="186" t="str">
        <f>IF($A210=0,"",IFERROR(INDEX(BD_Gestão!B:B,MATCH('Banco de Dados'!$B210,BD_Gestão!$B:$B,0)),"erro"))</f>
        <v>L4419C/16_TS02</v>
      </c>
      <c r="K210" s="158" t="str">
        <f>IF($A210=0,"",IFERROR(INDEX(BD_Gestão!C:C,MATCH('Banco de Dados'!$B210,BD_Gestão!$B:$B,0)),"erro"))</f>
        <v>Civil</v>
      </c>
      <c r="L210" s="158" t="str">
        <f>IF($A210=0,"",IFERROR(INDEX(BD_Gestão!H:H,MATCH('Banco de Dados'!$B210,BD_Gestão!$B:$B,0)),"erro"))</f>
        <v>AIG SEGUROS BRASIL S/A</v>
      </c>
      <c r="M210" s="161">
        <f>IF($A210=0,"",IFERROR(INDEX(BD_Gestão!F:F,MATCH('Banco de Dados'!$B210,BD_Gestão!$B:$B,0)),"erro"))</f>
        <v>15655</v>
      </c>
      <c r="N210" s="161">
        <f>IF($A210=0,"",IFERROR(INDEX(BD_Gestão!J:J,MATCH('Banco de Dados'!$B210,BD_Gestão!$B:$B,0)),"erro"))</f>
        <v>0</v>
      </c>
      <c r="O210" s="164">
        <f>IF($A210=0,"",IFERROR(INDEX(BD_Gestão!K:K,MATCH('Banco de Dados'!$B210,BD_Gestão!$B:$B,0)),"erro"))</f>
        <v>0</v>
      </c>
      <c r="P210" s="169">
        <f t="shared" si="14"/>
        <v>0</v>
      </c>
      <c r="Q210" s="170">
        <f t="shared" si="15"/>
        <v>25.93333333333333</v>
      </c>
      <c r="R210" s="163">
        <f t="shared" si="12"/>
        <v>3</v>
      </c>
      <c r="S210" s="163">
        <f t="shared" si="13"/>
        <v>2017</v>
      </c>
      <c r="T210" s="163">
        <f>INDEX(Controle!O:O,MATCH('Banco de Dados'!A210,Controle!M:M,0))*E210/100</f>
        <v>25.93333333333333</v>
      </c>
    </row>
    <row r="211" spans="1:20" hidden="1" x14ac:dyDescent="0.2">
      <c r="A211" s="158" t="str">
        <f>BD_TS!A210</f>
        <v>LEONARDO MARCELLI</v>
      </c>
      <c r="B211" s="158" t="str">
        <f>SUBSTITUTE(SUBSTITUTE(BD_TS!D210," ",""),"-","/")</f>
        <v>L4419C/16_TS02</v>
      </c>
      <c r="C211" s="158" t="str">
        <f>BD_TS!E210</f>
        <v>AIG</v>
      </c>
      <c r="D211" s="159" t="str">
        <f>BD_TS!F210</f>
        <v>20160011985</v>
      </c>
      <c r="E211" s="160">
        <f>BD_TS!B210</f>
        <v>7.75</v>
      </c>
      <c r="F211" s="161">
        <f>BD_TS!C210</f>
        <v>2325</v>
      </c>
      <c r="G211" s="187">
        <f>BD_TS!H210</f>
        <v>42795</v>
      </c>
      <c r="H211" s="158">
        <f>IF($A211=0,"",IFERROR(INDEX(BD_Gestão!A:A,MATCH('Banco de Dados'!$B211,BD_Gestão!$B:$B,0)),"erro"))</f>
        <v>4185</v>
      </c>
      <c r="I211" s="162">
        <f>IF($A211=0,"",IFERROR(INDEX(BD_Gestão!E:E,MATCH('Banco de Dados'!$B211,BD_Gestão!$B:$B,0)),"erro"))</f>
        <v>42810.682592592595</v>
      </c>
      <c r="J211" s="186" t="str">
        <f>IF($A211=0,"",IFERROR(INDEX(BD_Gestão!B:B,MATCH('Banco de Dados'!$B211,BD_Gestão!$B:$B,0)),"erro"))</f>
        <v>L4419C/16_TS02</v>
      </c>
      <c r="K211" s="158" t="str">
        <f>IF($A211=0,"",IFERROR(INDEX(BD_Gestão!C:C,MATCH('Banco de Dados'!$B211,BD_Gestão!$B:$B,0)),"erro"))</f>
        <v>Civil</v>
      </c>
      <c r="L211" s="158" t="str">
        <f>IF($A211=0,"",IFERROR(INDEX(BD_Gestão!H:H,MATCH('Banco de Dados'!$B211,BD_Gestão!$B:$B,0)),"erro"))</f>
        <v>AIG SEGUROS BRASIL S/A</v>
      </c>
      <c r="M211" s="161">
        <f>IF($A211=0,"",IFERROR(INDEX(BD_Gestão!F:F,MATCH('Banco de Dados'!$B211,BD_Gestão!$B:$B,0)),"erro"))</f>
        <v>15655</v>
      </c>
      <c r="N211" s="161">
        <f>IF($A211=0,"",IFERROR(INDEX(BD_Gestão!J:J,MATCH('Banco de Dados'!$B211,BD_Gestão!$B:$B,0)),"erro"))</f>
        <v>0</v>
      </c>
      <c r="O211" s="164">
        <f>IF($A211=0,"",IFERROR(INDEX(BD_Gestão!K:K,MATCH('Banco de Dados'!$B211,BD_Gestão!$B:$B,0)),"erro"))</f>
        <v>0</v>
      </c>
      <c r="P211" s="169">
        <f t="shared" si="14"/>
        <v>0</v>
      </c>
      <c r="Q211" s="170">
        <f t="shared" si="15"/>
        <v>7.75</v>
      </c>
      <c r="R211" s="163">
        <f t="shared" si="12"/>
        <v>3</v>
      </c>
      <c r="S211" s="163">
        <f t="shared" si="13"/>
        <v>2017</v>
      </c>
      <c r="T211" s="163">
        <f>INDEX(Controle!O:O,MATCH('Banco de Dados'!A211,Controle!M:M,0))*E211/100</f>
        <v>0</v>
      </c>
    </row>
    <row r="212" spans="1:20" hidden="1" x14ac:dyDescent="0.2">
      <c r="A212" s="158">
        <f>BD_TS!A211</f>
        <v>2016</v>
      </c>
      <c r="B212" s="158" t="str">
        <f>SUBSTITUTE(SUBSTITUTE(BD_TS!D211," ",""),"-","/")</f>
        <v>L4308C/16_TS02</v>
      </c>
      <c r="C212" s="158" t="str">
        <f>BD_TS!E211</f>
        <v>SURA</v>
      </c>
      <c r="D212" s="159" t="str">
        <f>BD_TS!F211</f>
        <v xml:space="preserve">16/50148 </v>
      </c>
      <c r="E212" s="160">
        <f>BD_TS!B211</f>
        <v>1.35</v>
      </c>
      <c r="F212" s="161">
        <f>BD_TS!C211</f>
        <v>405</v>
      </c>
      <c r="G212" s="187">
        <f>BD_TS!H211</f>
        <v>42795</v>
      </c>
      <c r="H212" s="158">
        <f>IF($A212=0,"",IFERROR(INDEX(BD_Gestão!A:A,MATCH('Banco de Dados'!$B212,BD_Gestão!$B:$B,0)),"erro"))</f>
        <v>4186</v>
      </c>
      <c r="I212" s="162">
        <f>IF($A212=0,"",IFERROR(INDEX(BD_Gestão!E:E,MATCH('Banco de Dados'!$B212,BD_Gestão!$B:$B,0)),"erro"))</f>
        <v>42810.695115740738</v>
      </c>
      <c r="J212" s="186" t="str">
        <f>IF($A212=0,"",IFERROR(INDEX(BD_Gestão!B:B,MATCH('Banco de Dados'!$B212,BD_Gestão!$B:$B,0)),"erro"))</f>
        <v>L4308C/16_TS02</v>
      </c>
      <c r="K212" s="158" t="str">
        <f>IF($A212=0,"",IFERROR(INDEX(BD_Gestão!C:C,MATCH('Banco de Dados'!$B212,BD_Gestão!$B:$B,0)),"erro"))</f>
        <v>Civil</v>
      </c>
      <c r="L212" s="158" t="str">
        <f>IF($A212=0,"",IFERROR(INDEX(BD_Gestão!H:H,MATCH('Banco de Dados'!$B212,BD_Gestão!$B:$B,0)),"erro"))</f>
        <v>SEGUROS SURA S.A.</v>
      </c>
      <c r="M212" s="161">
        <f>IF($A212=0,"",IFERROR(INDEX(BD_Gestão!F:F,MATCH('Banco de Dados'!$B212,BD_Gestão!$B:$B,0)),"erro"))</f>
        <v>10245</v>
      </c>
      <c r="N212" s="161">
        <f>IF($A212=0,"",IFERROR(INDEX(BD_Gestão!J:J,MATCH('Banco de Dados'!$B212,BD_Gestão!$B:$B,0)),"erro"))</f>
        <v>0</v>
      </c>
      <c r="O212" s="164">
        <f>IF($A212=0,"",IFERROR(INDEX(BD_Gestão!K:K,MATCH('Banco de Dados'!$B212,BD_Gestão!$B:$B,0)),"erro"))</f>
        <v>0</v>
      </c>
      <c r="P212" s="169">
        <f t="shared" si="14"/>
        <v>0</v>
      </c>
      <c r="Q212" s="170">
        <f t="shared" si="15"/>
        <v>1.35</v>
      </c>
      <c r="R212" s="163">
        <f t="shared" si="12"/>
        <v>3</v>
      </c>
      <c r="S212" s="163">
        <f t="shared" si="13"/>
        <v>2017</v>
      </c>
      <c r="T212" s="163">
        <f>INDEX(Controle!O:O,MATCH('Banco de Dados'!A212,Controle!M:M,0))*E212/100</f>
        <v>0</v>
      </c>
    </row>
    <row r="213" spans="1:20" hidden="1" x14ac:dyDescent="0.2">
      <c r="A213" s="158" t="str">
        <f>BD_TS!A212</f>
        <v>CRISTOPHER MELO</v>
      </c>
      <c r="B213" s="158" t="str">
        <f>SUBSTITUTE(SUBSTITUTE(BD_TS!D212," ",""),"-","/")</f>
        <v>L4308C/16_TS02</v>
      </c>
      <c r="C213" s="158" t="str">
        <f>BD_TS!E212</f>
        <v>SURA</v>
      </c>
      <c r="D213" s="159" t="str">
        <f>BD_TS!F212</f>
        <v xml:space="preserve">16/50148 </v>
      </c>
      <c r="E213" s="160">
        <f>BD_TS!B212</f>
        <v>0.75</v>
      </c>
      <c r="F213" s="161">
        <f>BD_TS!C212</f>
        <v>225</v>
      </c>
      <c r="G213" s="187">
        <f>BD_TS!H212</f>
        <v>42795</v>
      </c>
      <c r="H213" s="158">
        <f>IF($A213=0,"",IFERROR(INDEX(BD_Gestão!A:A,MATCH('Banco de Dados'!$B213,BD_Gestão!$B:$B,0)),"erro"))</f>
        <v>4186</v>
      </c>
      <c r="I213" s="162">
        <f>IF($A213=0,"",IFERROR(INDEX(BD_Gestão!E:E,MATCH('Banco de Dados'!$B213,BD_Gestão!$B:$B,0)),"erro"))</f>
        <v>42810.695115740738</v>
      </c>
      <c r="J213" s="186" t="str">
        <f>IF($A213=0,"",IFERROR(INDEX(BD_Gestão!B:B,MATCH('Banco de Dados'!$B213,BD_Gestão!$B:$B,0)),"erro"))</f>
        <v>L4308C/16_TS02</v>
      </c>
      <c r="K213" s="158" t="str">
        <f>IF($A213=0,"",IFERROR(INDEX(BD_Gestão!C:C,MATCH('Banco de Dados'!$B213,BD_Gestão!$B:$B,0)),"erro"))</f>
        <v>Civil</v>
      </c>
      <c r="L213" s="158" t="str">
        <f>IF($A213=0,"",IFERROR(INDEX(BD_Gestão!H:H,MATCH('Banco de Dados'!$B213,BD_Gestão!$B:$B,0)),"erro"))</f>
        <v>SEGUROS SURA S.A.</v>
      </c>
      <c r="M213" s="161">
        <f>IF($A213=0,"",IFERROR(INDEX(BD_Gestão!F:F,MATCH('Banco de Dados'!$B213,BD_Gestão!$B:$B,0)),"erro"))</f>
        <v>10245</v>
      </c>
      <c r="N213" s="161">
        <f>IF($A213=0,"",IFERROR(INDEX(BD_Gestão!J:J,MATCH('Banco de Dados'!$B213,BD_Gestão!$B:$B,0)),"erro"))</f>
        <v>0</v>
      </c>
      <c r="O213" s="164">
        <f>IF($A213=0,"",IFERROR(INDEX(BD_Gestão!K:K,MATCH('Banco de Dados'!$B213,BD_Gestão!$B:$B,0)),"erro"))</f>
        <v>0</v>
      </c>
      <c r="P213" s="169">
        <f t="shared" si="14"/>
        <v>0</v>
      </c>
      <c r="Q213" s="170">
        <f t="shared" si="15"/>
        <v>0.75</v>
      </c>
      <c r="R213" s="163">
        <f t="shared" si="12"/>
        <v>3</v>
      </c>
      <c r="S213" s="163">
        <f t="shared" si="13"/>
        <v>2017</v>
      </c>
      <c r="T213" s="163">
        <f>INDEX(Controle!O:O,MATCH('Banco de Dados'!A213,Controle!M:M,0))*E213/100</f>
        <v>0.75</v>
      </c>
    </row>
    <row r="214" spans="1:20" hidden="1" x14ac:dyDescent="0.2">
      <c r="A214" s="158" t="str">
        <f>BD_TS!A213</f>
        <v>EDUARDO ARANA</v>
      </c>
      <c r="B214" s="158" t="str">
        <f>SUBSTITUTE(SUBSTITUTE(BD_TS!D213," ",""),"-","/")</f>
        <v>L4308C/16_TS02</v>
      </c>
      <c r="C214" s="158" t="str">
        <f>BD_TS!E213</f>
        <v>SURA</v>
      </c>
      <c r="D214" s="159" t="str">
        <f>BD_TS!F213</f>
        <v xml:space="preserve">16/50148 </v>
      </c>
      <c r="E214" s="160">
        <f>BD_TS!B213</f>
        <v>4.8333333333333339</v>
      </c>
      <c r="F214" s="161">
        <f>BD_TS!C213</f>
        <v>1450</v>
      </c>
      <c r="G214" s="187">
        <f>BD_TS!H213</f>
        <v>42795</v>
      </c>
      <c r="H214" s="158">
        <f>IF($A214=0,"",IFERROR(INDEX(BD_Gestão!A:A,MATCH('Banco de Dados'!$B214,BD_Gestão!$B:$B,0)),"erro"))</f>
        <v>4186</v>
      </c>
      <c r="I214" s="162">
        <f>IF($A214=0,"",IFERROR(INDEX(BD_Gestão!E:E,MATCH('Banco de Dados'!$B214,BD_Gestão!$B:$B,0)),"erro"))</f>
        <v>42810.695115740738</v>
      </c>
      <c r="J214" s="186" t="str">
        <f>IF($A214=0,"",IFERROR(INDEX(BD_Gestão!B:B,MATCH('Banco de Dados'!$B214,BD_Gestão!$B:$B,0)),"erro"))</f>
        <v>L4308C/16_TS02</v>
      </c>
      <c r="K214" s="158" t="str">
        <f>IF($A214=0,"",IFERROR(INDEX(BD_Gestão!C:C,MATCH('Banco de Dados'!$B214,BD_Gestão!$B:$B,0)),"erro"))</f>
        <v>Civil</v>
      </c>
      <c r="L214" s="158" t="str">
        <f>IF($A214=0,"",IFERROR(INDEX(BD_Gestão!H:H,MATCH('Banco de Dados'!$B214,BD_Gestão!$B:$B,0)),"erro"))</f>
        <v>SEGUROS SURA S.A.</v>
      </c>
      <c r="M214" s="161">
        <f>IF($A214=0,"",IFERROR(INDEX(BD_Gestão!F:F,MATCH('Banco de Dados'!$B214,BD_Gestão!$B:$B,0)),"erro"))</f>
        <v>10245</v>
      </c>
      <c r="N214" s="161">
        <f>IF($A214=0,"",IFERROR(INDEX(BD_Gestão!J:J,MATCH('Banco de Dados'!$B214,BD_Gestão!$B:$B,0)),"erro"))</f>
        <v>0</v>
      </c>
      <c r="O214" s="164">
        <f>IF($A214=0,"",IFERROR(INDEX(BD_Gestão!K:K,MATCH('Banco de Dados'!$B214,BD_Gestão!$B:$B,0)),"erro"))</f>
        <v>0</v>
      </c>
      <c r="P214" s="169">
        <f t="shared" si="14"/>
        <v>0</v>
      </c>
      <c r="Q214" s="170">
        <f t="shared" si="15"/>
        <v>4.8333333333333339</v>
      </c>
      <c r="R214" s="163">
        <f t="shared" si="12"/>
        <v>3</v>
      </c>
      <c r="S214" s="163">
        <f t="shared" si="13"/>
        <v>2017</v>
      </c>
      <c r="T214" s="163">
        <f>INDEX(Controle!O:O,MATCH('Banco de Dados'!A214,Controle!M:M,0))*E214/100</f>
        <v>4.8333333333333339</v>
      </c>
    </row>
    <row r="215" spans="1:20" hidden="1" x14ac:dyDescent="0.2">
      <c r="A215" s="158" t="str">
        <f>BD_TS!A214</f>
        <v>LEONARDO MARCELLI</v>
      </c>
      <c r="B215" s="158" t="str">
        <f>SUBSTITUTE(SUBSTITUTE(BD_TS!D214," ",""),"-","/")</f>
        <v>L4308C/16_TS02</v>
      </c>
      <c r="C215" s="158" t="str">
        <f>BD_TS!E214</f>
        <v>SURA</v>
      </c>
      <c r="D215" s="159" t="str">
        <f>BD_TS!F214</f>
        <v xml:space="preserve">16/50148 </v>
      </c>
      <c r="E215" s="160">
        <f>BD_TS!B214</f>
        <v>1.6666666666666679</v>
      </c>
      <c r="F215" s="161">
        <f>BD_TS!C214</f>
        <v>500</v>
      </c>
      <c r="G215" s="187">
        <f>BD_TS!H214</f>
        <v>42795</v>
      </c>
      <c r="H215" s="158">
        <f>IF($A215=0,"",IFERROR(INDEX(BD_Gestão!A:A,MATCH('Banco de Dados'!$B215,BD_Gestão!$B:$B,0)),"erro"))</f>
        <v>4186</v>
      </c>
      <c r="I215" s="162">
        <f>IF($A215=0,"",IFERROR(INDEX(BD_Gestão!E:E,MATCH('Banco de Dados'!$B215,BD_Gestão!$B:$B,0)),"erro"))</f>
        <v>42810.695115740738</v>
      </c>
      <c r="J215" s="186" t="str">
        <f>IF($A215=0,"",IFERROR(INDEX(BD_Gestão!B:B,MATCH('Banco de Dados'!$B215,BD_Gestão!$B:$B,0)),"erro"))</f>
        <v>L4308C/16_TS02</v>
      </c>
      <c r="K215" s="158" t="str">
        <f>IF($A215=0,"",IFERROR(INDEX(BD_Gestão!C:C,MATCH('Banco de Dados'!$B215,BD_Gestão!$B:$B,0)),"erro"))</f>
        <v>Civil</v>
      </c>
      <c r="L215" s="158" t="str">
        <f>IF($A215=0,"",IFERROR(INDEX(BD_Gestão!H:H,MATCH('Banco de Dados'!$B215,BD_Gestão!$B:$B,0)),"erro"))</f>
        <v>SEGUROS SURA S.A.</v>
      </c>
      <c r="M215" s="161">
        <f>IF($A215=0,"",IFERROR(INDEX(BD_Gestão!F:F,MATCH('Banco de Dados'!$B215,BD_Gestão!$B:$B,0)),"erro"))</f>
        <v>10245</v>
      </c>
      <c r="N215" s="161">
        <f>IF($A215=0,"",IFERROR(INDEX(BD_Gestão!J:J,MATCH('Banco de Dados'!$B215,BD_Gestão!$B:$B,0)),"erro"))</f>
        <v>0</v>
      </c>
      <c r="O215" s="164">
        <f>IF($A215=0,"",IFERROR(INDEX(BD_Gestão!K:K,MATCH('Banco de Dados'!$B215,BD_Gestão!$B:$B,0)),"erro"))</f>
        <v>0</v>
      </c>
      <c r="P215" s="169">
        <f t="shared" si="14"/>
        <v>0</v>
      </c>
      <c r="Q215" s="170">
        <f t="shared" si="15"/>
        <v>1.6666666666666679</v>
      </c>
      <c r="R215" s="163">
        <f t="shared" si="12"/>
        <v>3</v>
      </c>
      <c r="S215" s="163">
        <f t="shared" si="13"/>
        <v>2017</v>
      </c>
      <c r="T215" s="163">
        <f>INDEX(Controle!O:O,MATCH('Banco de Dados'!A215,Controle!M:M,0))*E215/100</f>
        <v>0</v>
      </c>
    </row>
    <row r="216" spans="1:20" hidden="1" x14ac:dyDescent="0.2">
      <c r="A216" s="158" t="str">
        <f>BD_TS!A215</f>
        <v>RAPHAEL DA MATA</v>
      </c>
      <c r="B216" s="158" t="str">
        <f>SUBSTITUTE(SUBSTITUTE(BD_TS!D215," ",""),"-","/")</f>
        <v>L4308C/16_TS02</v>
      </c>
      <c r="C216" s="158" t="str">
        <f>BD_TS!E215</f>
        <v>SURA</v>
      </c>
      <c r="D216" s="159" t="str">
        <f>BD_TS!F215</f>
        <v xml:space="preserve">16/50148 </v>
      </c>
      <c r="E216" s="160">
        <f>BD_TS!B215</f>
        <v>25.550000000000004</v>
      </c>
      <c r="F216" s="161">
        <f>BD_TS!C215</f>
        <v>7665</v>
      </c>
      <c r="G216" s="187">
        <f>BD_TS!H215</f>
        <v>42795</v>
      </c>
      <c r="H216" s="158">
        <f>IF($A216=0,"",IFERROR(INDEX(BD_Gestão!A:A,MATCH('Banco de Dados'!$B216,BD_Gestão!$B:$B,0)),"erro"))</f>
        <v>4186</v>
      </c>
      <c r="I216" s="162">
        <f>IF($A216=0,"",IFERROR(INDEX(BD_Gestão!E:E,MATCH('Banco de Dados'!$B216,BD_Gestão!$B:$B,0)),"erro"))</f>
        <v>42810.695115740738</v>
      </c>
      <c r="J216" s="186" t="str">
        <f>IF($A216=0,"",IFERROR(INDEX(BD_Gestão!B:B,MATCH('Banco de Dados'!$B216,BD_Gestão!$B:$B,0)),"erro"))</f>
        <v>L4308C/16_TS02</v>
      </c>
      <c r="K216" s="158" t="str">
        <f>IF($A216=0,"",IFERROR(INDEX(BD_Gestão!C:C,MATCH('Banco de Dados'!$B216,BD_Gestão!$B:$B,0)),"erro"))</f>
        <v>Civil</v>
      </c>
      <c r="L216" s="158" t="str">
        <f>IF($A216=0,"",IFERROR(INDEX(BD_Gestão!H:H,MATCH('Banco de Dados'!$B216,BD_Gestão!$B:$B,0)),"erro"))</f>
        <v>SEGUROS SURA S.A.</v>
      </c>
      <c r="M216" s="161">
        <f>IF($A216=0,"",IFERROR(INDEX(BD_Gestão!F:F,MATCH('Banco de Dados'!$B216,BD_Gestão!$B:$B,0)),"erro"))</f>
        <v>10245</v>
      </c>
      <c r="N216" s="161">
        <f>IF($A216=0,"",IFERROR(INDEX(BD_Gestão!J:J,MATCH('Banco de Dados'!$B216,BD_Gestão!$B:$B,0)),"erro"))</f>
        <v>0</v>
      </c>
      <c r="O216" s="164">
        <f>IF($A216=0,"",IFERROR(INDEX(BD_Gestão!K:K,MATCH('Banco de Dados'!$B216,BD_Gestão!$B:$B,0)),"erro"))</f>
        <v>0</v>
      </c>
      <c r="P216" s="169">
        <f t="shared" si="14"/>
        <v>0</v>
      </c>
      <c r="Q216" s="170">
        <f t="shared" si="15"/>
        <v>25.550000000000004</v>
      </c>
      <c r="R216" s="163">
        <f t="shared" si="12"/>
        <v>3</v>
      </c>
      <c r="S216" s="163">
        <f t="shared" si="13"/>
        <v>2017</v>
      </c>
      <c r="T216" s="163">
        <f>INDEX(Controle!O:O,MATCH('Banco de Dados'!A216,Controle!M:M,0))*E216/100</f>
        <v>25.550000000000004</v>
      </c>
    </row>
    <row r="217" spans="1:20" hidden="1" x14ac:dyDescent="0.2">
      <c r="A217" s="158" t="str">
        <f>BD_TS!A216</f>
        <v>GUILHERME BELLONE</v>
      </c>
      <c r="B217" s="158" t="str">
        <f>SUBSTITUTE(SUBSTITUTE(BD_TS!D216," ",""),"-","/")</f>
        <v>L4723M/17_TS01</v>
      </c>
      <c r="C217" s="158" t="str">
        <f>BD_TS!E216</f>
        <v>MAPFRE</v>
      </c>
      <c r="D217" s="159" t="str">
        <f>BD_TS!F216</f>
        <v>"3354 718 17 000001"</v>
      </c>
      <c r="E217" s="160">
        <f>BD_TS!B216</f>
        <v>2</v>
      </c>
      <c r="F217" s="161">
        <f>BD_TS!C216</f>
        <v>500</v>
      </c>
      <c r="G217" s="187">
        <f>BD_TS!H216</f>
        <v>42795</v>
      </c>
      <c r="H217" s="158">
        <f>IF($A217=0,"",IFERROR(INDEX(BD_Gestão!A:A,MATCH('Banco de Dados'!$B217,BD_Gestão!$B:$B,0)),"erro"))</f>
        <v>4187</v>
      </c>
      <c r="I217" s="162">
        <f>IF($A217=0,"",IFERROR(INDEX(BD_Gestão!E:E,MATCH('Banco de Dados'!$B217,BD_Gestão!$B:$B,0)),"erro"))</f>
        <v>42814.669768518521</v>
      </c>
      <c r="J217" s="186" t="str">
        <f>IF($A217=0,"",IFERROR(INDEX(BD_Gestão!B:B,MATCH('Banco de Dados'!$B217,BD_Gestão!$B:$B,0)),"erro"))</f>
        <v>L4723M/17_TS01</v>
      </c>
      <c r="K217" s="158" t="str">
        <f>IF($A217=0,"",IFERROR(INDEX(BD_Gestão!C:C,MATCH('Banco de Dados'!$B217,BD_Gestão!$B:$B,0)),"erro"))</f>
        <v>Mecânica</v>
      </c>
      <c r="L217" s="158" t="str">
        <f>IF($A217=0,"",IFERROR(INDEX(BD_Gestão!H:H,MATCH('Banco de Dados'!$B217,BD_Gestão!$B:$B,0)),"erro"))</f>
        <v>MAPFRE SEGUROS GERAIS S.A.</v>
      </c>
      <c r="M217" s="161">
        <f>IF($A217=0,"",IFERROR(INDEX(BD_Gestão!F:F,MATCH('Banco de Dados'!$B217,BD_Gestão!$B:$B,0)),"erro"))</f>
        <v>6658.34</v>
      </c>
      <c r="N217" s="161">
        <f>IF($A217=0,"",IFERROR(INDEX(BD_Gestão!J:J,MATCH('Banco de Dados'!$B217,BD_Gestão!$B:$B,0)),"erro"))</f>
        <v>0</v>
      </c>
      <c r="O217" s="164">
        <f>IF($A217=0,"",IFERROR(INDEX(BD_Gestão!K:K,MATCH('Banco de Dados'!$B217,BD_Gestão!$B:$B,0)),"erro"))</f>
        <v>0</v>
      </c>
      <c r="P217" s="169">
        <f t="shared" si="14"/>
        <v>0</v>
      </c>
      <c r="Q217" s="170">
        <f t="shared" si="15"/>
        <v>2</v>
      </c>
      <c r="R217" s="163">
        <f t="shared" si="12"/>
        <v>3</v>
      </c>
      <c r="S217" s="163">
        <f t="shared" si="13"/>
        <v>2017</v>
      </c>
      <c r="T217" s="163">
        <f>INDEX(Controle!O:O,MATCH('Banco de Dados'!A217,Controle!M:M,0))*E217/100</f>
        <v>2.6666660000000002</v>
      </c>
    </row>
    <row r="218" spans="1:20" hidden="1" x14ac:dyDescent="0.2">
      <c r="A218" s="158" t="str">
        <f>BD_TS!A217</f>
        <v>TARCÍSIO DOUTEL</v>
      </c>
      <c r="B218" s="158" t="str">
        <f>SUBSTITUTE(SUBSTITUTE(BD_TS!D217," ",""),"-","/")</f>
        <v>L4723M/17_TS01</v>
      </c>
      <c r="C218" s="158" t="str">
        <f>BD_TS!E217</f>
        <v>MAPFRE</v>
      </c>
      <c r="D218" s="159" t="str">
        <f>BD_TS!F217</f>
        <v>"3354 718 17 000001"</v>
      </c>
      <c r="E218" s="160">
        <f>BD_TS!B217</f>
        <v>24.633333333333336</v>
      </c>
      <c r="F218" s="161">
        <f>BD_TS!C217</f>
        <v>6158.34</v>
      </c>
      <c r="G218" s="187">
        <f>BD_TS!H217</f>
        <v>42795</v>
      </c>
      <c r="H218" s="158">
        <f>IF($A218=0,"",IFERROR(INDEX(BD_Gestão!A:A,MATCH('Banco de Dados'!$B218,BD_Gestão!$B:$B,0)),"erro"))</f>
        <v>4187</v>
      </c>
      <c r="I218" s="162">
        <f>IF($A218=0,"",IFERROR(INDEX(BD_Gestão!E:E,MATCH('Banco de Dados'!$B218,BD_Gestão!$B:$B,0)),"erro"))</f>
        <v>42814.669768518521</v>
      </c>
      <c r="J218" s="186" t="str">
        <f>IF($A218=0,"",IFERROR(INDEX(BD_Gestão!B:B,MATCH('Banco de Dados'!$B218,BD_Gestão!$B:$B,0)),"erro"))</f>
        <v>L4723M/17_TS01</v>
      </c>
      <c r="K218" s="158" t="str">
        <f>IF($A218=0,"",IFERROR(INDEX(BD_Gestão!C:C,MATCH('Banco de Dados'!$B218,BD_Gestão!$B:$B,0)),"erro"))</f>
        <v>Mecânica</v>
      </c>
      <c r="L218" s="158" t="str">
        <f>IF($A218=0,"",IFERROR(INDEX(BD_Gestão!H:H,MATCH('Banco de Dados'!$B218,BD_Gestão!$B:$B,0)),"erro"))</f>
        <v>MAPFRE SEGUROS GERAIS S.A.</v>
      </c>
      <c r="M218" s="161">
        <f>IF($A218=0,"",IFERROR(INDEX(BD_Gestão!F:F,MATCH('Banco de Dados'!$B218,BD_Gestão!$B:$B,0)),"erro"))</f>
        <v>6658.34</v>
      </c>
      <c r="N218" s="161">
        <f>IF($A218=0,"",IFERROR(INDEX(BD_Gestão!J:J,MATCH('Banco de Dados'!$B218,BD_Gestão!$B:$B,0)),"erro"))</f>
        <v>0</v>
      </c>
      <c r="O218" s="164">
        <f>IF($A218=0,"",IFERROR(INDEX(BD_Gestão!K:K,MATCH('Banco de Dados'!$B218,BD_Gestão!$B:$B,0)),"erro"))</f>
        <v>0</v>
      </c>
      <c r="P218" s="169">
        <f t="shared" si="14"/>
        <v>0</v>
      </c>
      <c r="Q218" s="170">
        <f t="shared" si="15"/>
        <v>24.633333333333336</v>
      </c>
      <c r="R218" s="163">
        <f t="shared" si="12"/>
        <v>3</v>
      </c>
      <c r="S218" s="163">
        <f t="shared" si="13"/>
        <v>2017</v>
      </c>
      <c r="T218" s="163">
        <f>INDEX(Controle!O:O,MATCH('Banco de Dados'!A218,Controle!M:M,0))*E218/100</f>
        <v>24.633333333333336</v>
      </c>
    </row>
    <row r="219" spans="1:20" hidden="1" x14ac:dyDescent="0.2">
      <c r="A219" s="158">
        <f>BD_TS!A218</f>
        <v>2016</v>
      </c>
      <c r="B219" s="158" t="str">
        <f>SUBSTITUTE(SUBSTITUTE(BD_TS!D218," ",""),"-","/")</f>
        <v>L4654C/16_TS01</v>
      </c>
      <c r="C219" s="158" t="str">
        <f>BD_TS!E218</f>
        <v>MAPFRE</v>
      </c>
      <c r="D219" s="159" t="str">
        <f>BD_TS!F218</f>
        <v>3355 636 16 000881</v>
      </c>
      <c r="E219" s="160">
        <f>BD_TS!B218</f>
        <v>25.499999999999993</v>
      </c>
      <c r="F219" s="161">
        <f>BD_TS!C218</f>
        <v>8925</v>
      </c>
      <c r="G219" s="187">
        <f>BD_TS!H218</f>
        <v>42795</v>
      </c>
      <c r="H219" s="158">
        <f>IF($A219=0,"",IFERROR(INDEX(BD_Gestão!A:A,MATCH('Banco de Dados'!$B219,BD_Gestão!$B:$B,0)),"erro"))</f>
        <v>4188</v>
      </c>
      <c r="I219" s="162">
        <f>IF($A219=0,"",IFERROR(INDEX(BD_Gestão!E:E,MATCH('Banco de Dados'!$B219,BD_Gestão!$B:$B,0)),"erro"))</f>
        <v>42815.497349537036</v>
      </c>
      <c r="J219" s="186" t="str">
        <f>IF($A219=0,"",IFERROR(INDEX(BD_Gestão!B:B,MATCH('Banco de Dados'!$B219,BD_Gestão!$B:$B,0)),"erro"))</f>
        <v>L4654C/16_TS01</v>
      </c>
      <c r="K219" s="158" t="str">
        <f>IF($A219=0,"",IFERROR(INDEX(BD_Gestão!C:C,MATCH('Banco de Dados'!$B219,BD_Gestão!$B:$B,0)),"erro"))</f>
        <v>Civil</v>
      </c>
      <c r="L219" s="158" t="str">
        <f>IF($A219=0,"",IFERROR(INDEX(BD_Gestão!H:H,MATCH('Banco de Dados'!$B219,BD_Gestão!$B:$B,0)),"erro"))</f>
        <v>MAPFRE SEGUROS GERAIS S.A.</v>
      </c>
      <c r="M219" s="161">
        <f>IF($A219=0,"",IFERROR(INDEX(BD_Gestão!F:F,MATCH('Banco de Dados'!$B219,BD_Gestão!$B:$B,0)),"erro"))</f>
        <v>15283.33</v>
      </c>
      <c r="N219" s="161">
        <f>IF($A219=0,"",IFERROR(INDEX(BD_Gestão!J:J,MATCH('Banco de Dados'!$B219,BD_Gestão!$B:$B,0)),"erro"))</f>
        <v>0</v>
      </c>
      <c r="O219" s="164">
        <f>IF($A219=0,"",IFERROR(INDEX(BD_Gestão!K:K,MATCH('Banco de Dados'!$B219,BD_Gestão!$B:$B,0)),"erro"))</f>
        <v>0</v>
      </c>
      <c r="P219" s="169">
        <f t="shared" si="14"/>
        <v>0</v>
      </c>
      <c r="Q219" s="170">
        <f t="shared" si="15"/>
        <v>25.499999999999993</v>
      </c>
      <c r="R219" s="163">
        <f t="shared" si="12"/>
        <v>3</v>
      </c>
      <c r="S219" s="163">
        <f t="shared" si="13"/>
        <v>2017</v>
      </c>
      <c r="T219" s="163">
        <f>INDEX(Controle!O:O,MATCH('Banco de Dados'!A219,Controle!M:M,0))*E219/100</f>
        <v>0</v>
      </c>
    </row>
    <row r="220" spans="1:20" hidden="1" x14ac:dyDescent="0.2">
      <c r="A220" s="158" t="str">
        <f>BD_TS!A219</f>
        <v>BRUNO MATOS</v>
      </c>
      <c r="B220" s="158" t="str">
        <f>SUBSTITUTE(SUBSTITUTE(BD_TS!D219," ",""),"-","/")</f>
        <v>L4654C/16_TS01</v>
      </c>
      <c r="C220" s="158" t="str">
        <f>BD_TS!E219</f>
        <v>MAPFRE</v>
      </c>
      <c r="D220" s="159" t="str">
        <f>BD_TS!F219</f>
        <v>3355 636 16 000881</v>
      </c>
      <c r="E220" s="160">
        <f>BD_TS!B219</f>
        <v>1.6666666666666661</v>
      </c>
      <c r="F220" s="161">
        <f>BD_TS!C219</f>
        <v>583.33000000000004</v>
      </c>
      <c r="G220" s="187">
        <f>BD_TS!H219</f>
        <v>42795</v>
      </c>
      <c r="H220" s="158">
        <f>IF($A220=0,"",IFERROR(INDEX(BD_Gestão!A:A,MATCH('Banco de Dados'!$B220,BD_Gestão!$B:$B,0)),"erro"))</f>
        <v>4188</v>
      </c>
      <c r="I220" s="162">
        <f>IF($A220=0,"",IFERROR(INDEX(BD_Gestão!E:E,MATCH('Banco de Dados'!$B220,BD_Gestão!$B:$B,0)),"erro"))</f>
        <v>42815.497349537036</v>
      </c>
      <c r="J220" s="186" t="str">
        <f>IF($A220=0,"",IFERROR(INDEX(BD_Gestão!B:B,MATCH('Banco de Dados'!$B220,BD_Gestão!$B:$B,0)),"erro"))</f>
        <v>L4654C/16_TS01</v>
      </c>
      <c r="K220" s="158" t="str">
        <f>IF($A220=0,"",IFERROR(INDEX(BD_Gestão!C:C,MATCH('Banco de Dados'!$B220,BD_Gestão!$B:$B,0)),"erro"))</f>
        <v>Civil</v>
      </c>
      <c r="L220" s="158" t="str">
        <f>IF($A220=0,"",IFERROR(INDEX(BD_Gestão!H:H,MATCH('Banco de Dados'!$B220,BD_Gestão!$B:$B,0)),"erro"))</f>
        <v>MAPFRE SEGUROS GERAIS S.A.</v>
      </c>
      <c r="M220" s="161">
        <f>IF($A220=0,"",IFERROR(INDEX(BD_Gestão!F:F,MATCH('Banco de Dados'!$B220,BD_Gestão!$B:$B,0)),"erro"))</f>
        <v>15283.33</v>
      </c>
      <c r="N220" s="161">
        <f>IF($A220=0,"",IFERROR(INDEX(BD_Gestão!J:J,MATCH('Banco de Dados'!$B220,BD_Gestão!$B:$B,0)),"erro"))</f>
        <v>0</v>
      </c>
      <c r="O220" s="164">
        <f>IF($A220=0,"",IFERROR(INDEX(BD_Gestão!K:K,MATCH('Banco de Dados'!$B220,BD_Gestão!$B:$B,0)),"erro"))</f>
        <v>0</v>
      </c>
      <c r="P220" s="169">
        <f t="shared" si="14"/>
        <v>0</v>
      </c>
      <c r="Q220" s="170">
        <f t="shared" si="15"/>
        <v>1.6666666666666661</v>
      </c>
      <c r="R220" s="163">
        <f t="shared" si="12"/>
        <v>3</v>
      </c>
      <c r="S220" s="163">
        <f t="shared" si="13"/>
        <v>2017</v>
      </c>
      <c r="T220" s="163">
        <f>INDEX(Controle!O:O,MATCH('Banco de Dados'!A220,Controle!M:M,0))*E220/100</f>
        <v>1.6666666666666661</v>
      </c>
    </row>
    <row r="221" spans="1:20" hidden="1" x14ac:dyDescent="0.2">
      <c r="A221" s="158" t="str">
        <f>BD_TS!A220</f>
        <v>EDUARDO ARANA</v>
      </c>
      <c r="B221" s="158" t="str">
        <f>SUBSTITUTE(SUBSTITUTE(BD_TS!D220," ",""),"-","/")</f>
        <v>L4654C/16_TS01</v>
      </c>
      <c r="C221" s="158" t="str">
        <f>BD_TS!E220</f>
        <v>MAPFRE</v>
      </c>
      <c r="D221" s="159" t="str">
        <f>BD_TS!F220</f>
        <v>3355 636 16 000881</v>
      </c>
      <c r="E221" s="160">
        <f>BD_TS!B220</f>
        <v>16.5</v>
      </c>
      <c r="F221" s="161">
        <f>BD_TS!C220</f>
        <v>5775</v>
      </c>
      <c r="G221" s="187">
        <f>BD_TS!H220</f>
        <v>42795</v>
      </c>
      <c r="H221" s="158">
        <f>IF($A221=0,"",IFERROR(INDEX(BD_Gestão!A:A,MATCH('Banco de Dados'!$B221,BD_Gestão!$B:$B,0)),"erro"))</f>
        <v>4188</v>
      </c>
      <c r="I221" s="162">
        <f>IF($A221=0,"",IFERROR(INDEX(BD_Gestão!E:E,MATCH('Banco de Dados'!$B221,BD_Gestão!$B:$B,0)),"erro"))</f>
        <v>42815.497349537036</v>
      </c>
      <c r="J221" s="186" t="str">
        <f>IF($A221=0,"",IFERROR(INDEX(BD_Gestão!B:B,MATCH('Banco de Dados'!$B221,BD_Gestão!$B:$B,0)),"erro"))</f>
        <v>L4654C/16_TS01</v>
      </c>
      <c r="K221" s="158" t="str">
        <f>IF($A221=0,"",IFERROR(INDEX(BD_Gestão!C:C,MATCH('Banco de Dados'!$B221,BD_Gestão!$B:$B,0)),"erro"))</f>
        <v>Civil</v>
      </c>
      <c r="L221" s="158" t="str">
        <f>IF($A221=0,"",IFERROR(INDEX(BD_Gestão!H:H,MATCH('Banco de Dados'!$B221,BD_Gestão!$B:$B,0)),"erro"))</f>
        <v>MAPFRE SEGUROS GERAIS S.A.</v>
      </c>
      <c r="M221" s="161">
        <f>IF($A221=0,"",IFERROR(INDEX(BD_Gestão!F:F,MATCH('Banco de Dados'!$B221,BD_Gestão!$B:$B,0)),"erro"))</f>
        <v>15283.33</v>
      </c>
      <c r="N221" s="161">
        <f>IF($A221=0,"",IFERROR(INDEX(BD_Gestão!J:J,MATCH('Banco de Dados'!$B221,BD_Gestão!$B:$B,0)),"erro"))</f>
        <v>0</v>
      </c>
      <c r="O221" s="164">
        <f>IF($A221=0,"",IFERROR(INDEX(BD_Gestão!K:K,MATCH('Banco de Dados'!$B221,BD_Gestão!$B:$B,0)),"erro"))</f>
        <v>0</v>
      </c>
      <c r="P221" s="169">
        <f t="shared" si="14"/>
        <v>0</v>
      </c>
      <c r="Q221" s="170">
        <f t="shared" si="15"/>
        <v>16.5</v>
      </c>
      <c r="R221" s="163">
        <f t="shared" si="12"/>
        <v>3</v>
      </c>
      <c r="S221" s="163">
        <f t="shared" si="13"/>
        <v>2017</v>
      </c>
      <c r="T221" s="163">
        <f>INDEX(Controle!O:O,MATCH('Banco de Dados'!A221,Controle!M:M,0))*E221/100</f>
        <v>16.5</v>
      </c>
    </row>
    <row r="222" spans="1:20" hidden="1" x14ac:dyDescent="0.2">
      <c r="A222" s="158">
        <f>BD_TS!A221</f>
        <v>2016</v>
      </c>
      <c r="B222" s="158" t="str">
        <f>SUBSTITUTE(SUBSTITUTE(BD_TS!D221," ",""),"-","/")</f>
        <v>L4654M/16_TS01</v>
      </c>
      <c r="C222" s="158" t="str">
        <f>BD_TS!E221</f>
        <v>MAPFRE</v>
      </c>
      <c r="D222" s="159" t="str">
        <f>BD_TS!F221</f>
        <v>"3355 636 16 000881"</v>
      </c>
      <c r="E222" s="160">
        <f>BD_TS!B221</f>
        <v>20.75</v>
      </c>
      <c r="F222" s="161">
        <f>BD_TS!C221</f>
        <v>7262.5</v>
      </c>
      <c r="G222" s="187">
        <f>BD_TS!H221</f>
        <v>42795</v>
      </c>
      <c r="H222" s="158">
        <f>IF($A222=0,"",IFERROR(INDEX(BD_Gestão!A:A,MATCH('Banco de Dados'!$B222,BD_Gestão!$B:$B,0)),"erro"))</f>
        <v>4189</v>
      </c>
      <c r="I222" s="162">
        <f>IF($A222=0,"",IFERROR(INDEX(BD_Gestão!E:E,MATCH('Banco de Dados'!$B222,BD_Gestão!$B:$B,0)),"erro"))</f>
        <v>42815.501712962963</v>
      </c>
      <c r="J222" s="186" t="str">
        <f>IF($A222=0,"",IFERROR(INDEX(BD_Gestão!B:B,MATCH('Banco de Dados'!$B222,BD_Gestão!$B:$B,0)),"erro"))</f>
        <v>L4654M/16_TS01</v>
      </c>
      <c r="K222" s="158" t="str">
        <f>IF($A222=0,"",IFERROR(INDEX(BD_Gestão!C:C,MATCH('Banco de Dados'!$B222,BD_Gestão!$B:$B,0)),"erro"))</f>
        <v>Mecânica</v>
      </c>
      <c r="L222" s="158" t="str">
        <f>IF($A222=0,"",IFERROR(INDEX(BD_Gestão!H:H,MATCH('Banco de Dados'!$B222,BD_Gestão!$B:$B,0)),"erro"))</f>
        <v>MAPFRE SEGUROS GERAIS S.A.</v>
      </c>
      <c r="M222" s="161">
        <f>IF($A222=0,"",IFERROR(INDEX(BD_Gestão!F:F,MATCH('Banco de Dados'!$B222,BD_Gestão!$B:$B,0)),"erro"))</f>
        <v>10949.17</v>
      </c>
      <c r="N222" s="161">
        <f>IF($A222=0,"",IFERROR(INDEX(BD_Gestão!J:J,MATCH('Banco de Dados'!$B222,BD_Gestão!$B:$B,0)),"erro"))</f>
        <v>0</v>
      </c>
      <c r="O222" s="164">
        <f>IF($A222=0,"",IFERROR(INDEX(BD_Gestão!K:K,MATCH('Banco de Dados'!$B222,BD_Gestão!$B:$B,0)),"erro"))</f>
        <v>0</v>
      </c>
      <c r="P222" s="169">
        <f t="shared" si="14"/>
        <v>0</v>
      </c>
      <c r="Q222" s="170">
        <f t="shared" si="15"/>
        <v>20.75</v>
      </c>
      <c r="R222" s="163">
        <f t="shared" si="12"/>
        <v>3</v>
      </c>
      <c r="S222" s="163">
        <f t="shared" si="13"/>
        <v>2017</v>
      </c>
      <c r="T222" s="163">
        <f>INDEX(Controle!O:O,MATCH('Banco de Dados'!A222,Controle!M:M,0))*E222/100</f>
        <v>0</v>
      </c>
    </row>
    <row r="223" spans="1:20" hidden="1" x14ac:dyDescent="0.2">
      <c r="A223" s="158" t="str">
        <f>BD_TS!A222</f>
        <v>ADONIS AQUINO</v>
      </c>
      <c r="B223" s="158" t="str">
        <f>SUBSTITUTE(SUBSTITUTE(BD_TS!D222," ",""),"-","/")</f>
        <v>L4654M/16_TS01</v>
      </c>
      <c r="C223" s="158" t="str">
        <f>BD_TS!E222</f>
        <v>MAPFRE</v>
      </c>
      <c r="D223" s="159" t="str">
        <f>BD_TS!F222</f>
        <v>"3355 636 16 000881"</v>
      </c>
      <c r="E223" s="160">
        <f>BD_TS!B222</f>
        <v>9.533333333333335</v>
      </c>
      <c r="F223" s="161">
        <f>BD_TS!C222</f>
        <v>3336.67</v>
      </c>
      <c r="G223" s="187">
        <f>BD_TS!H222</f>
        <v>42795</v>
      </c>
      <c r="H223" s="158">
        <f>IF($A223=0,"",IFERROR(INDEX(BD_Gestão!A:A,MATCH('Banco de Dados'!$B223,BD_Gestão!$B:$B,0)),"erro"))</f>
        <v>4189</v>
      </c>
      <c r="I223" s="162">
        <f>IF($A223=0,"",IFERROR(INDEX(BD_Gestão!E:E,MATCH('Banco de Dados'!$B223,BD_Gestão!$B:$B,0)),"erro"))</f>
        <v>42815.501712962963</v>
      </c>
      <c r="J223" s="186" t="str">
        <f>IF($A223=0,"",IFERROR(INDEX(BD_Gestão!B:B,MATCH('Banco de Dados'!$B223,BD_Gestão!$B:$B,0)),"erro"))</f>
        <v>L4654M/16_TS01</v>
      </c>
      <c r="K223" s="158" t="str">
        <f>IF($A223=0,"",IFERROR(INDEX(BD_Gestão!C:C,MATCH('Banco de Dados'!$B223,BD_Gestão!$B:$B,0)),"erro"))</f>
        <v>Mecânica</v>
      </c>
      <c r="L223" s="158" t="str">
        <f>IF($A223=0,"",IFERROR(INDEX(BD_Gestão!H:H,MATCH('Banco de Dados'!$B223,BD_Gestão!$B:$B,0)),"erro"))</f>
        <v>MAPFRE SEGUROS GERAIS S.A.</v>
      </c>
      <c r="M223" s="161">
        <f>IF($A223=0,"",IFERROR(INDEX(BD_Gestão!F:F,MATCH('Banco de Dados'!$B223,BD_Gestão!$B:$B,0)),"erro"))</f>
        <v>10949.17</v>
      </c>
      <c r="N223" s="161">
        <f>IF($A223=0,"",IFERROR(INDEX(BD_Gestão!J:J,MATCH('Banco de Dados'!$B223,BD_Gestão!$B:$B,0)),"erro"))</f>
        <v>0</v>
      </c>
      <c r="O223" s="164">
        <f>IF($A223=0,"",IFERROR(INDEX(BD_Gestão!K:K,MATCH('Banco de Dados'!$B223,BD_Gestão!$B:$B,0)),"erro"))</f>
        <v>0</v>
      </c>
      <c r="P223" s="169">
        <f t="shared" si="14"/>
        <v>0</v>
      </c>
      <c r="Q223" s="170">
        <f t="shared" si="15"/>
        <v>9.533333333333335</v>
      </c>
      <c r="R223" s="163">
        <f t="shared" si="12"/>
        <v>3</v>
      </c>
      <c r="S223" s="163">
        <f t="shared" si="13"/>
        <v>2017</v>
      </c>
      <c r="T223" s="163">
        <f>INDEX(Controle!O:O,MATCH('Banco de Dados'!A223,Controle!M:M,0))*E223/100</f>
        <v>9.533333333333335</v>
      </c>
    </row>
    <row r="224" spans="1:20" hidden="1" x14ac:dyDescent="0.2">
      <c r="A224" s="158" t="str">
        <f>BD_TS!A223</f>
        <v>RENATO MOREIRA</v>
      </c>
      <c r="B224" s="158" t="str">
        <f>SUBSTITUTE(SUBSTITUTE(BD_TS!D223," ",""),"-","/")</f>
        <v>L4654M/16_TS01</v>
      </c>
      <c r="C224" s="158" t="str">
        <f>BD_TS!E223</f>
        <v>MAPFRE</v>
      </c>
      <c r="D224" s="159" t="str">
        <f>BD_TS!F223</f>
        <v>"3355 636 16 000881"</v>
      </c>
      <c r="E224" s="160">
        <f>BD_TS!B223</f>
        <v>1</v>
      </c>
      <c r="F224" s="161">
        <f>BD_TS!C223</f>
        <v>350</v>
      </c>
      <c r="G224" s="187">
        <f>BD_TS!H223</f>
        <v>42795</v>
      </c>
      <c r="H224" s="158">
        <f>IF($A224=0,"",IFERROR(INDEX(BD_Gestão!A:A,MATCH('Banco de Dados'!$B224,BD_Gestão!$B:$B,0)),"erro"))</f>
        <v>4189</v>
      </c>
      <c r="I224" s="162">
        <f>IF($A224=0,"",IFERROR(INDEX(BD_Gestão!E:E,MATCH('Banco de Dados'!$B224,BD_Gestão!$B:$B,0)),"erro"))</f>
        <v>42815.501712962963</v>
      </c>
      <c r="J224" s="186" t="str">
        <f>IF($A224=0,"",IFERROR(INDEX(BD_Gestão!B:B,MATCH('Banco de Dados'!$B224,BD_Gestão!$B:$B,0)),"erro"))</f>
        <v>L4654M/16_TS01</v>
      </c>
      <c r="K224" s="158" t="str">
        <f>IF($A224=0,"",IFERROR(INDEX(BD_Gestão!C:C,MATCH('Banco de Dados'!$B224,BD_Gestão!$B:$B,0)),"erro"))</f>
        <v>Mecânica</v>
      </c>
      <c r="L224" s="158" t="str">
        <f>IF($A224=0,"",IFERROR(INDEX(BD_Gestão!H:H,MATCH('Banco de Dados'!$B224,BD_Gestão!$B:$B,0)),"erro"))</f>
        <v>MAPFRE SEGUROS GERAIS S.A.</v>
      </c>
      <c r="M224" s="161">
        <f>IF($A224=0,"",IFERROR(INDEX(BD_Gestão!F:F,MATCH('Banco de Dados'!$B224,BD_Gestão!$B:$B,0)),"erro"))</f>
        <v>10949.17</v>
      </c>
      <c r="N224" s="161">
        <f>IF($A224=0,"",IFERROR(INDEX(BD_Gestão!J:J,MATCH('Banco de Dados'!$B224,BD_Gestão!$B:$B,0)),"erro"))</f>
        <v>0</v>
      </c>
      <c r="O224" s="164">
        <f>IF($A224=0,"",IFERROR(INDEX(BD_Gestão!K:K,MATCH('Banco de Dados'!$B224,BD_Gestão!$B:$B,0)),"erro"))</f>
        <v>0</v>
      </c>
      <c r="P224" s="169">
        <f t="shared" si="14"/>
        <v>0</v>
      </c>
      <c r="Q224" s="170">
        <f t="shared" si="15"/>
        <v>1</v>
      </c>
      <c r="R224" s="163">
        <f t="shared" si="12"/>
        <v>3</v>
      </c>
      <c r="S224" s="163">
        <f t="shared" si="13"/>
        <v>2017</v>
      </c>
      <c r="T224" s="163">
        <f>INDEX(Controle!O:O,MATCH('Banco de Dados'!A224,Controle!M:M,0))*E224/100</f>
        <v>1</v>
      </c>
    </row>
    <row r="225" spans="1:20" hidden="1" x14ac:dyDescent="0.2">
      <c r="A225" s="158">
        <f>BD_TS!A224</f>
        <v>2016</v>
      </c>
      <c r="B225" s="158" t="str">
        <f>SUBSTITUTE(SUBSTITUTE(BD_TS!D224," ",""),"-","/")</f>
        <v>L4416M/16_TS01</v>
      </c>
      <c r="C225" s="158" t="str">
        <f>BD_TS!E224</f>
        <v>MAPFRE</v>
      </c>
      <c r="D225" s="159" t="str">
        <f>BD_TS!F224</f>
        <v xml:space="preserve"> 1444 116 16 000013</v>
      </c>
      <c r="E225" s="160">
        <f>BD_TS!B224</f>
        <v>17.95</v>
      </c>
      <c r="F225" s="161">
        <f>BD_TS!C224</f>
        <v>6282.5</v>
      </c>
      <c r="G225" s="187">
        <f>BD_TS!H224</f>
        <v>42795</v>
      </c>
      <c r="H225" s="158" t="str">
        <f>IF($A225=0,"",IFERROR(INDEX(BD_Gestão!A:A,MATCH('Banco de Dados'!$B225,BD_Gestão!$B:$B,0)),"erro"))</f>
        <v>erro</v>
      </c>
      <c r="I225" s="162" t="str">
        <f>IF($A225=0,"",IFERROR(INDEX(BD_Gestão!E:E,MATCH('Banco de Dados'!$B225,BD_Gestão!$B:$B,0)),"erro"))</f>
        <v>erro</v>
      </c>
      <c r="J225" s="186" t="str">
        <f>IF($A225=0,"",IFERROR(INDEX(BD_Gestão!B:B,MATCH('Banco de Dados'!$B225,BD_Gestão!$B:$B,0)),"erro"))</f>
        <v>erro</v>
      </c>
      <c r="K225" s="158" t="str">
        <f>IF($A225=0,"",IFERROR(INDEX(BD_Gestão!C:C,MATCH('Banco de Dados'!$B225,BD_Gestão!$B:$B,0)),"erro"))</f>
        <v>erro</v>
      </c>
      <c r="L225" s="158" t="str">
        <f>IF($A225=0,"",IFERROR(INDEX(BD_Gestão!H:H,MATCH('Banco de Dados'!$B225,BD_Gestão!$B:$B,0)),"erro"))</f>
        <v>erro</v>
      </c>
      <c r="M225" s="161" t="str">
        <f>IF($A225=0,"",IFERROR(INDEX(BD_Gestão!F:F,MATCH('Banco de Dados'!$B225,BD_Gestão!$B:$B,0)),"erro"))</f>
        <v>erro</v>
      </c>
      <c r="N225" s="161" t="str">
        <f>IF($A225=0,"",IFERROR(INDEX(BD_Gestão!J:J,MATCH('Banco de Dados'!$B225,BD_Gestão!$B:$B,0)),"erro"))</f>
        <v>erro</v>
      </c>
      <c r="O225" s="164" t="str">
        <f>IF($A225=0,"",IFERROR(INDEX(BD_Gestão!K:K,MATCH('Banco de Dados'!$B225,BD_Gestão!$B:$B,0)),"erro"))</f>
        <v>erro</v>
      </c>
      <c r="P225" s="169" t="str">
        <f t="shared" si="14"/>
        <v/>
      </c>
      <c r="Q225" s="170" t="str">
        <f t="shared" si="15"/>
        <v/>
      </c>
      <c r="R225" s="163" t="e">
        <f t="shared" si="12"/>
        <v>#VALUE!</v>
      </c>
      <c r="S225" s="163" t="e">
        <f t="shared" si="13"/>
        <v>#VALUE!</v>
      </c>
      <c r="T225" s="163">
        <f>INDEX(Controle!O:O,MATCH('Banco de Dados'!A225,Controle!M:M,0))*E225/100</f>
        <v>0</v>
      </c>
    </row>
    <row r="226" spans="1:20" hidden="1" x14ac:dyDescent="0.2">
      <c r="A226" s="158" t="str">
        <f>BD_TS!A225</f>
        <v>CAIO SANTOS</v>
      </c>
      <c r="B226" s="158" t="str">
        <f>SUBSTITUTE(SUBSTITUTE(BD_TS!D225," ",""),"-","/")</f>
        <v>L4416M/16_TS01</v>
      </c>
      <c r="C226" s="158" t="str">
        <f>BD_TS!E225</f>
        <v>MAPFRE</v>
      </c>
      <c r="D226" s="159" t="str">
        <f>BD_TS!F225</f>
        <v xml:space="preserve"> 1444 116 16 000013</v>
      </c>
      <c r="E226" s="160">
        <f>BD_TS!B225</f>
        <v>13.45</v>
      </c>
      <c r="F226" s="161">
        <f>BD_TS!C225</f>
        <v>4707.5</v>
      </c>
      <c r="G226" s="187">
        <f>BD_TS!H225</f>
        <v>42795</v>
      </c>
      <c r="H226" s="158" t="str">
        <f>IF($A226=0,"",IFERROR(INDEX(BD_Gestão!A:A,MATCH('Banco de Dados'!$B226,BD_Gestão!$B:$B,0)),"erro"))</f>
        <v>erro</v>
      </c>
      <c r="I226" s="162" t="str">
        <f>IF($A226=0,"",IFERROR(INDEX(BD_Gestão!E:E,MATCH('Banco de Dados'!$B226,BD_Gestão!$B:$B,0)),"erro"))</f>
        <v>erro</v>
      </c>
      <c r="J226" s="186" t="str">
        <f>IF($A226=0,"",IFERROR(INDEX(BD_Gestão!B:B,MATCH('Banco de Dados'!$B226,BD_Gestão!$B:$B,0)),"erro"))</f>
        <v>erro</v>
      </c>
      <c r="K226" s="158" t="str">
        <f>IF($A226=0,"",IFERROR(INDEX(BD_Gestão!C:C,MATCH('Banco de Dados'!$B226,BD_Gestão!$B:$B,0)),"erro"))</f>
        <v>erro</v>
      </c>
      <c r="L226" s="158" t="str">
        <f>IF($A226=0,"",IFERROR(INDEX(BD_Gestão!H:H,MATCH('Banco de Dados'!$B226,BD_Gestão!$B:$B,0)),"erro"))</f>
        <v>erro</v>
      </c>
      <c r="M226" s="161" t="str">
        <f>IF($A226=0,"",IFERROR(INDEX(BD_Gestão!F:F,MATCH('Banco de Dados'!$B226,BD_Gestão!$B:$B,0)),"erro"))</f>
        <v>erro</v>
      </c>
      <c r="N226" s="161" t="str">
        <f>IF($A226=0,"",IFERROR(INDEX(BD_Gestão!J:J,MATCH('Banco de Dados'!$B226,BD_Gestão!$B:$B,0)),"erro"))</f>
        <v>erro</v>
      </c>
      <c r="O226" s="164" t="str">
        <f>IF($A226=0,"",IFERROR(INDEX(BD_Gestão!K:K,MATCH('Banco de Dados'!$B226,BD_Gestão!$B:$B,0)),"erro"))</f>
        <v>erro</v>
      </c>
      <c r="P226" s="169" t="str">
        <f t="shared" si="14"/>
        <v/>
      </c>
      <c r="Q226" s="170" t="str">
        <f t="shared" si="15"/>
        <v/>
      </c>
      <c r="R226" s="163" t="e">
        <f t="shared" si="12"/>
        <v>#VALUE!</v>
      </c>
      <c r="S226" s="163" t="e">
        <f t="shared" si="13"/>
        <v>#VALUE!</v>
      </c>
      <c r="T226" s="163">
        <f>INDEX(Controle!O:O,MATCH('Banco de Dados'!A226,Controle!M:M,0))*E226/100</f>
        <v>13.45</v>
      </c>
    </row>
    <row r="227" spans="1:20" hidden="1" x14ac:dyDescent="0.2">
      <c r="A227" s="158" t="str">
        <f>BD_TS!A226</f>
        <v>RENATO MOREIRA</v>
      </c>
      <c r="B227" s="158" t="str">
        <f>SUBSTITUTE(SUBSTITUTE(BD_TS!D226," ",""),"-","/")</f>
        <v>L4416M/16_TS01</v>
      </c>
      <c r="C227" s="158" t="str">
        <f>BD_TS!E226</f>
        <v>MAPFRE</v>
      </c>
      <c r="D227" s="159" t="str">
        <f>BD_TS!F226</f>
        <v xml:space="preserve"> 1444 116 16 000013</v>
      </c>
      <c r="E227" s="160">
        <f>BD_TS!B226</f>
        <v>1</v>
      </c>
      <c r="F227" s="161">
        <f>BD_TS!C226</f>
        <v>350</v>
      </c>
      <c r="G227" s="187">
        <f>BD_TS!H226</f>
        <v>42795</v>
      </c>
      <c r="H227" s="158" t="str">
        <f>IF($A227=0,"",IFERROR(INDEX(BD_Gestão!A:A,MATCH('Banco de Dados'!$B227,BD_Gestão!$B:$B,0)),"erro"))</f>
        <v>erro</v>
      </c>
      <c r="I227" s="162" t="str">
        <f>IF($A227=0,"",IFERROR(INDEX(BD_Gestão!E:E,MATCH('Banco de Dados'!$B227,BD_Gestão!$B:$B,0)),"erro"))</f>
        <v>erro</v>
      </c>
      <c r="J227" s="186" t="str">
        <f>IF($A227=0,"",IFERROR(INDEX(BD_Gestão!B:B,MATCH('Banco de Dados'!$B227,BD_Gestão!$B:$B,0)),"erro"))</f>
        <v>erro</v>
      </c>
      <c r="K227" s="158" t="str">
        <f>IF($A227=0,"",IFERROR(INDEX(BD_Gestão!C:C,MATCH('Banco de Dados'!$B227,BD_Gestão!$B:$B,0)),"erro"))</f>
        <v>erro</v>
      </c>
      <c r="L227" s="158" t="str">
        <f>IF($A227=0,"",IFERROR(INDEX(BD_Gestão!H:H,MATCH('Banco de Dados'!$B227,BD_Gestão!$B:$B,0)),"erro"))</f>
        <v>erro</v>
      </c>
      <c r="M227" s="161" t="str">
        <f>IF($A227=0,"",IFERROR(INDEX(BD_Gestão!F:F,MATCH('Banco de Dados'!$B227,BD_Gestão!$B:$B,0)),"erro"))</f>
        <v>erro</v>
      </c>
      <c r="N227" s="161" t="str">
        <f>IF($A227=0,"",IFERROR(INDEX(BD_Gestão!J:J,MATCH('Banco de Dados'!$B227,BD_Gestão!$B:$B,0)),"erro"))</f>
        <v>erro</v>
      </c>
      <c r="O227" s="164" t="str">
        <f>IF($A227=0,"",IFERROR(INDEX(BD_Gestão!K:K,MATCH('Banco de Dados'!$B227,BD_Gestão!$B:$B,0)),"erro"))</f>
        <v>erro</v>
      </c>
      <c r="P227" s="169" t="str">
        <f t="shared" si="14"/>
        <v/>
      </c>
      <c r="Q227" s="170" t="str">
        <f t="shared" si="15"/>
        <v/>
      </c>
      <c r="R227" s="163" t="e">
        <f t="shared" si="12"/>
        <v>#VALUE!</v>
      </c>
      <c r="S227" s="163" t="e">
        <f t="shared" si="13"/>
        <v>#VALUE!</v>
      </c>
      <c r="T227" s="163">
        <f>INDEX(Controle!O:O,MATCH('Banco de Dados'!A227,Controle!M:M,0))*E227/100</f>
        <v>1</v>
      </c>
    </row>
    <row r="228" spans="1:20" hidden="1" x14ac:dyDescent="0.2">
      <c r="A228" s="158">
        <f>BD_TS!A227</f>
        <v>0</v>
      </c>
      <c r="B228" s="158" t="str">
        <f>SUBSTITUTE(SUBSTITUTE(BD_TS!D227," ",""),"-","/")</f>
        <v/>
      </c>
      <c r="C228" s="158">
        <f>BD_TS!E227</f>
        <v>0</v>
      </c>
      <c r="D228" s="159">
        <f>BD_TS!F227</f>
        <v>0</v>
      </c>
      <c r="E228" s="160">
        <f>BD_TS!B227</f>
        <v>0</v>
      </c>
      <c r="F228" s="161">
        <f>BD_TS!C227</f>
        <v>0</v>
      </c>
      <c r="G228" s="187">
        <f>BD_TS!H227</f>
        <v>0</v>
      </c>
      <c r="H228" s="158" t="str">
        <f>IF($A228=0,"",IFERROR(INDEX(BD_Gestão!A:A,MATCH('Banco de Dados'!$B228,BD_Gestão!$B:$B,0)),"erro"))</f>
        <v/>
      </c>
      <c r="I228" s="162" t="str">
        <f>IF($A228=0,"",IFERROR(INDEX(BD_Gestão!E:E,MATCH('Banco de Dados'!$B228,BD_Gestão!$B:$B,0)),"erro"))</f>
        <v/>
      </c>
      <c r="J228" s="186" t="str">
        <f>IF($A228=0,"",IFERROR(INDEX(BD_Gestão!B:B,MATCH('Banco de Dados'!$B228,BD_Gestão!$B:$B,0)),"erro"))</f>
        <v/>
      </c>
      <c r="K228" s="158" t="str">
        <f>IF($A228=0,"",IFERROR(INDEX(BD_Gestão!C:C,MATCH('Banco de Dados'!$B228,BD_Gestão!$B:$B,0)),"erro"))</f>
        <v/>
      </c>
      <c r="L228" s="158" t="str">
        <f>IF($A228=0,"",IFERROR(INDEX(BD_Gestão!H:H,MATCH('Banco de Dados'!$B228,BD_Gestão!$B:$B,0)),"erro"))</f>
        <v/>
      </c>
      <c r="M228" s="161" t="str">
        <f>IF($A228=0,"",IFERROR(INDEX(BD_Gestão!F:F,MATCH('Banco de Dados'!$B228,BD_Gestão!$B:$B,0)),"erro"))</f>
        <v/>
      </c>
      <c r="N228" s="161" t="str">
        <f>IF($A228=0,"",IFERROR(INDEX(BD_Gestão!J:J,MATCH('Banco de Dados'!$B228,BD_Gestão!$B:$B,0)),"erro"))</f>
        <v/>
      </c>
      <c r="O228" s="164" t="str">
        <f>IF($A228=0,"",IFERROR(INDEX(BD_Gestão!K:K,MATCH('Banco de Dados'!$B228,BD_Gestão!$B:$B,0)),"erro"))</f>
        <v/>
      </c>
      <c r="P228" s="169" t="str">
        <f t="shared" si="14"/>
        <v/>
      </c>
      <c r="Q228" s="170" t="str">
        <f t="shared" si="15"/>
        <v/>
      </c>
      <c r="R228" s="163" t="e">
        <f t="shared" si="12"/>
        <v>#VALUE!</v>
      </c>
      <c r="S228" s="163" t="e">
        <f t="shared" si="13"/>
        <v>#VALUE!</v>
      </c>
      <c r="T228" s="163" t="e">
        <f>INDEX(Controle!O:O,MATCH('Banco de Dados'!A228,Controle!M:M,0))*E228/100</f>
        <v>#N/A</v>
      </c>
    </row>
    <row r="229" spans="1:20" hidden="1" x14ac:dyDescent="0.2">
      <c r="A229" s="158">
        <f>BD_TS!A228</f>
        <v>0</v>
      </c>
      <c r="B229" s="158" t="str">
        <f>SUBSTITUTE(SUBSTITUTE(BD_TS!D228," ",""),"-","/")</f>
        <v/>
      </c>
      <c r="C229" s="158">
        <f>BD_TS!E228</f>
        <v>0</v>
      </c>
      <c r="D229" s="159">
        <f>BD_TS!F228</f>
        <v>0</v>
      </c>
      <c r="E229" s="160">
        <f>BD_TS!B228</f>
        <v>0</v>
      </c>
      <c r="F229" s="161">
        <f>BD_TS!C228</f>
        <v>0</v>
      </c>
      <c r="G229" s="187">
        <f>BD_TS!H228</f>
        <v>0</v>
      </c>
      <c r="H229" s="158" t="str">
        <f>IF($A229=0,"",IFERROR(INDEX(BD_Gestão!A:A,MATCH('Banco de Dados'!$B229,BD_Gestão!$B:$B,0)),"erro"))</f>
        <v/>
      </c>
      <c r="I229" s="162" t="str">
        <f>IF($A229=0,"",IFERROR(INDEX(BD_Gestão!E:E,MATCH('Banco de Dados'!$B229,BD_Gestão!$B:$B,0)),"erro"))</f>
        <v/>
      </c>
      <c r="J229" s="186" t="str">
        <f>IF($A229=0,"",IFERROR(INDEX(BD_Gestão!B:B,MATCH('Banco de Dados'!$B229,BD_Gestão!$B:$B,0)),"erro"))</f>
        <v/>
      </c>
      <c r="K229" s="158" t="str">
        <f>IF($A229=0,"",IFERROR(INDEX(BD_Gestão!C:C,MATCH('Banco de Dados'!$B229,BD_Gestão!$B:$B,0)),"erro"))</f>
        <v/>
      </c>
      <c r="L229" s="158" t="str">
        <f>IF($A229=0,"",IFERROR(INDEX(BD_Gestão!H:H,MATCH('Banco de Dados'!$B229,BD_Gestão!$B:$B,0)),"erro"))</f>
        <v/>
      </c>
      <c r="M229" s="161" t="str">
        <f>IF($A229=0,"",IFERROR(INDEX(BD_Gestão!F:F,MATCH('Banco de Dados'!$B229,BD_Gestão!$B:$B,0)),"erro"))</f>
        <v/>
      </c>
      <c r="N229" s="161" t="str">
        <f>IF($A229=0,"",IFERROR(INDEX(BD_Gestão!J:J,MATCH('Banco de Dados'!$B229,BD_Gestão!$B:$B,0)),"erro"))</f>
        <v/>
      </c>
      <c r="O229" s="164" t="str">
        <f>IF($A229=0,"",IFERROR(INDEX(BD_Gestão!K:K,MATCH('Banco de Dados'!$B229,BD_Gestão!$B:$B,0)),"erro"))</f>
        <v/>
      </c>
      <c r="P229" s="169" t="str">
        <f t="shared" si="14"/>
        <v/>
      </c>
      <c r="Q229" s="170" t="str">
        <f t="shared" si="15"/>
        <v/>
      </c>
      <c r="R229" s="163" t="e">
        <f t="shared" si="12"/>
        <v>#VALUE!</v>
      </c>
      <c r="S229" s="163" t="e">
        <f t="shared" si="13"/>
        <v>#VALUE!</v>
      </c>
      <c r="T229" s="163" t="e">
        <f>INDEX(Controle!O:O,MATCH('Banco de Dados'!A229,Controle!M:M,0))*E229/100</f>
        <v>#N/A</v>
      </c>
    </row>
    <row r="230" spans="1:20" hidden="1" x14ac:dyDescent="0.2">
      <c r="A230" s="158">
        <f>BD_TS!A229</f>
        <v>0</v>
      </c>
      <c r="B230" s="158" t="str">
        <f>SUBSTITUTE(SUBSTITUTE(BD_TS!D229," ",""),"-","/")</f>
        <v/>
      </c>
      <c r="C230" s="158">
        <f>BD_TS!E229</f>
        <v>0</v>
      </c>
      <c r="D230" s="159">
        <f>BD_TS!F229</f>
        <v>0</v>
      </c>
      <c r="E230" s="160">
        <f>BD_TS!B229</f>
        <v>0</v>
      </c>
      <c r="F230" s="161">
        <f>BD_TS!C229</f>
        <v>0</v>
      </c>
      <c r="G230" s="187">
        <f>BD_TS!H229</f>
        <v>0</v>
      </c>
      <c r="H230" s="158" t="str">
        <f>IF($A230=0,"",IFERROR(INDEX(BD_Gestão!A:A,MATCH('Banco de Dados'!$B230,BD_Gestão!$B:$B,0)),"erro"))</f>
        <v/>
      </c>
      <c r="I230" s="162" t="str">
        <f>IF($A230=0,"",IFERROR(INDEX(BD_Gestão!E:E,MATCH('Banco de Dados'!$B230,BD_Gestão!$B:$B,0)),"erro"))</f>
        <v/>
      </c>
      <c r="J230" s="186" t="str">
        <f>IF($A230=0,"",IFERROR(INDEX(BD_Gestão!B:B,MATCH('Banco de Dados'!$B230,BD_Gestão!$B:$B,0)),"erro"))</f>
        <v/>
      </c>
      <c r="K230" s="158" t="str">
        <f>IF($A230=0,"",IFERROR(INDEX(BD_Gestão!C:C,MATCH('Banco de Dados'!$B230,BD_Gestão!$B:$B,0)),"erro"))</f>
        <v/>
      </c>
      <c r="L230" s="158" t="str">
        <f>IF($A230=0,"",IFERROR(INDEX(BD_Gestão!H:H,MATCH('Banco de Dados'!$B230,BD_Gestão!$B:$B,0)),"erro"))</f>
        <v/>
      </c>
      <c r="M230" s="161" t="str">
        <f>IF($A230=0,"",IFERROR(INDEX(BD_Gestão!F:F,MATCH('Banco de Dados'!$B230,BD_Gestão!$B:$B,0)),"erro"))</f>
        <v/>
      </c>
      <c r="N230" s="161" t="str">
        <f>IF($A230=0,"",IFERROR(INDEX(BD_Gestão!J:J,MATCH('Banco de Dados'!$B230,BD_Gestão!$B:$B,0)),"erro"))</f>
        <v/>
      </c>
      <c r="O230" s="164" t="str">
        <f>IF($A230=0,"",IFERROR(INDEX(BD_Gestão!K:K,MATCH('Banco de Dados'!$B230,BD_Gestão!$B:$B,0)),"erro"))</f>
        <v/>
      </c>
      <c r="P230" s="169" t="str">
        <f t="shared" si="14"/>
        <v/>
      </c>
      <c r="Q230" s="170" t="str">
        <f t="shared" si="15"/>
        <v/>
      </c>
      <c r="R230" s="163" t="e">
        <f t="shared" si="12"/>
        <v>#VALUE!</v>
      </c>
      <c r="S230" s="163" t="e">
        <f t="shared" si="13"/>
        <v>#VALUE!</v>
      </c>
      <c r="T230" s="163" t="e">
        <f>INDEX(Controle!O:O,MATCH('Banco de Dados'!A230,Controle!M:M,0))*E230/100</f>
        <v>#N/A</v>
      </c>
    </row>
    <row r="231" spans="1:20" hidden="1" x14ac:dyDescent="0.2">
      <c r="A231" s="158">
        <f>BD_TS!A230</f>
        <v>0</v>
      </c>
      <c r="B231" s="158" t="str">
        <f>SUBSTITUTE(SUBSTITUTE(BD_TS!D230," ",""),"-","/")</f>
        <v/>
      </c>
      <c r="C231" s="158">
        <f>BD_TS!E230</f>
        <v>0</v>
      </c>
      <c r="D231" s="159">
        <f>BD_TS!F230</f>
        <v>0</v>
      </c>
      <c r="E231" s="160">
        <f>BD_TS!B230</f>
        <v>0</v>
      </c>
      <c r="F231" s="161">
        <f>BD_TS!C230</f>
        <v>0</v>
      </c>
      <c r="G231" s="187">
        <f>BD_TS!H230</f>
        <v>0</v>
      </c>
      <c r="H231" s="158" t="str">
        <f>IF($A231=0,"",IFERROR(INDEX(BD_Gestão!A:A,MATCH('Banco de Dados'!$B231,BD_Gestão!$B:$B,0)),"erro"))</f>
        <v/>
      </c>
      <c r="I231" s="162" t="str">
        <f>IF($A231=0,"",IFERROR(INDEX(BD_Gestão!E:E,MATCH('Banco de Dados'!$B231,BD_Gestão!$B:$B,0)),"erro"))</f>
        <v/>
      </c>
      <c r="J231" s="186" t="str">
        <f>IF($A231=0,"",IFERROR(INDEX(BD_Gestão!B:B,MATCH('Banco de Dados'!$B231,BD_Gestão!$B:$B,0)),"erro"))</f>
        <v/>
      </c>
      <c r="K231" s="158" t="str">
        <f>IF($A231=0,"",IFERROR(INDEX(BD_Gestão!C:C,MATCH('Banco de Dados'!$B231,BD_Gestão!$B:$B,0)),"erro"))</f>
        <v/>
      </c>
      <c r="L231" s="158" t="str">
        <f>IF($A231=0,"",IFERROR(INDEX(BD_Gestão!H:H,MATCH('Banco de Dados'!$B231,BD_Gestão!$B:$B,0)),"erro"))</f>
        <v/>
      </c>
      <c r="M231" s="161" t="str">
        <f>IF($A231=0,"",IFERROR(INDEX(BD_Gestão!F:F,MATCH('Banco de Dados'!$B231,BD_Gestão!$B:$B,0)),"erro"))</f>
        <v/>
      </c>
      <c r="N231" s="161" t="str">
        <f>IF($A231=0,"",IFERROR(INDEX(BD_Gestão!J:J,MATCH('Banco de Dados'!$B231,BD_Gestão!$B:$B,0)),"erro"))</f>
        <v/>
      </c>
      <c r="O231" s="164" t="str">
        <f>IF($A231=0,"",IFERROR(INDEX(BD_Gestão!K:K,MATCH('Banco de Dados'!$B231,BD_Gestão!$B:$B,0)),"erro"))</f>
        <v/>
      </c>
      <c r="P231" s="169" t="str">
        <f t="shared" si="14"/>
        <v/>
      </c>
      <c r="Q231" s="170" t="str">
        <f t="shared" si="15"/>
        <v/>
      </c>
      <c r="R231" s="163" t="e">
        <f t="shared" si="12"/>
        <v>#VALUE!</v>
      </c>
      <c r="S231" s="163" t="e">
        <f t="shared" si="13"/>
        <v>#VALUE!</v>
      </c>
      <c r="T231" s="163" t="e">
        <f>INDEX(Controle!O:O,MATCH('Banco de Dados'!A231,Controle!M:M,0))*E231/100</f>
        <v>#N/A</v>
      </c>
    </row>
    <row r="232" spans="1:20" hidden="1" x14ac:dyDescent="0.2">
      <c r="A232" s="158">
        <f>BD_TS!A231</f>
        <v>0</v>
      </c>
      <c r="B232" s="158" t="str">
        <f>SUBSTITUTE(SUBSTITUTE(BD_TS!D231," ",""),"-","/")</f>
        <v/>
      </c>
      <c r="C232" s="158">
        <f>BD_TS!E231</f>
        <v>0</v>
      </c>
      <c r="D232" s="159">
        <f>BD_TS!F231</f>
        <v>0</v>
      </c>
      <c r="E232" s="160">
        <f>BD_TS!B231</f>
        <v>0</v>
      </c>
      <c r="F232" s="161">
        <f>BD_TS!C231</f>
        <v>0</v>
      </c>
      <c r="G232" s="187">
        <f>BD_TS!H231</f>
        <v>0</v>
      </c>
      <c r="H232" s="158" t="str">
        <f>IF($A232=0,"",IFERROR(INDEX(BD_Gestão!A:A,MATCH('Banco de Dados'!$B232,BD_Gestão!$B:$B,0)),"erro"))</f>
        <v/>
      </c>
      <c r="I232" s="162" t="str">
        <f>IF($A232=0,"",IFERROR(INDEX(BD_Gestão!E:E,MATCH('Banco de Dados'!$B232,BD_Gestão!$B:$B,0)),"erro"))</f>
        <v/>
      </c>
      <c r="J232" s="186" t="str">
        <f>IF($A232=0,"",IFERROR(INDEX(BD_Gestão!B:B,MATCH('Banco de Dados'!$B232,BD_Gestão!$B:$B,0)),"erro"))</f>
        <v/>
      </c>
      <c r="K232" s="158" t="str">
        <f>IF($A232=0,"",IFERROR(INDEX(BD_Gestão!C:C,MATCH('Banco de Dados'!$B232,BD_Gestão!$B:$B,0)),"erro"))</f>
        <v/>
      </c>
      <c r="L232" s="158" t="str">
        <f>IF($A232=0,"",IFERROR(INDEX(BD_Gestão!H:H,MATCH('Banco de Dados'!$B232,BD_Gestão!$B:$B,0)),"erro"))</f>
        <v/>
      </c>
      <c r="M232" s="161" t="str">
        <f>IF($A232=0,"",IFERROR(INDEX(BD_Gestão!F:F,MATCH('Banco de Dados'!$B232,BD_Gestão!$B:$B,0)),"erro"))</f>
        <v/>
      </c>
      <c r="N232" s="161" t="str">
        <f>IF($A232=0,"",IFERROR(INDEX(BD_Gestão!J:J,MATCH('Banco de Dados'!$B232,BD_Gestão!$B:$B,0)),"erro"))</f>
        <v/>
      </c>
      <c r="O232" s="164" t="str">
        <f>IF($A232=0,"",IFERROR(INDEX(BD_Gestão!K:K,MATCH('Banco de Dados'!$B232,BD_Gestão!$B:$B,0)),"erro"))</f>
        <v/>
      </c>
      <c r="P232" s="169" t="str">
        <f t="shared" si="14"/>
        <v/>
      </c>
      <c r="Q232" s="170" t="str">
        <f t="shared" si="15"/>
        <v/>
      </c>
      <c r="R232" s="163" t="e">
        <f t="shared" si="12"/>
        <v>#VALUE!</v>
      </c>
      <c r="S232" s="163" t="e">
        <f t="shared" si="13"/>
        <v>#VALUE!</v>
      </c>
      <c r="T232" s="163" t="e">
        <f>INDEX(Controle!O:O,MATCH('Banco de Dados'!A232,Controle!M:M,0))*E232/100</f>
        <v>#N/A</v>
      </c>
    </row>
    <row r="233" spans="1:20" hidden="1" x14ac:dyDescent="0.2">
      <c r="A233" s="158">
        <f>BD_TS!A232</f>
        <v>0</v>
      </c>
      <c r="B233" s="158" t="str">
        <f>SUBSTITUTE(SUBSTITUTE(BD_TS!D232," ",""),"-","/")</f>
        <v/>
      </c>
      <c r="C233" s="158">
        <f>BD_TS!E232</f>
        <v>0</v>
      </c>
      <c r="D233" s="159">
        <f>BD_TS!F232</f>
        <v>0</v>
      </c>
      <c r="E233" s="160">
        <f>BD_TS!B232</f>
        <v>0</v>
      </c>
      <c r="F233" s="161">
        <f>BD_TS!C232</f>
        <v>0</v>
      </c>
      <c r="G233" s="187">
        <f>BD_TS!H232</f>
        <v>0</v>
      </c>
      <c r="H233" s="158" t="str">
        <f>IF($A233=0,"",IFERROR(INDEX(BD_Gestão!A:A,MATCH('Banco de Dados'!$B233,BD_Gestão!$B:$B,0)),"erro"))</f>
        <v/>
      </c>
      <c r="I233" s="162" t="str">
        <f>IF($A233=0,"",IFERROR(INDEX(BD_Gestão!E:E,MATCH('Banco de Dados'!$B233,BD_Gestão!$B:$B,0)),"erro"))</f>
        <v/>
      </c>
      <c r="J233" s="186" t="str">
        <f>IF($A233=0,"",IFERROR(INDEX(BD_Gestão!B:B,MATCH('Banco de Dados'!$B233,BD_Gestão!$B:$B,0)),"erro"))</f>
        <v/>
      </c>
      <c r="K233" s="158" t="str">
        <f>IF($A233=0,"",IFERROR(INDEX(BD_Gestão!C:C,MATCH('Banco de Dados'!$B233,BD_Gestão!$B:$B,0)),"erro"))</f>
        <v/>
      </c>
      <c r="L233" s="158" t="str">
        <f>IF($A233=0,"",IFERROR(INDEX(BD_Gestão!H:H,MATCH('Banco de Dados'!$B233,BD_Gestão!$B:$B,0)),"erro"))</f>
        <v/>
      </c>
      <c r="M233" s="161" t="str">
        <f>IF($A233=0,"",IFERROR(INDEX(BD_Gestão!F:F,MATCH('Banco de Dados'!$B233,BD_Gestão!$B:$B,0)),"erro"))</f>
        <v/>
      </c>
      <c r="N233" s="161" t="str">
        <f>IF($A233=0,"",IFERROR(INDEX(BD_Gestão!J:J,MATCH('Banco de Dados'!$B233,BD_Gestão!$B:$B,0)),"erro"))</f>
        <v/>
      </c>
      <c r="O233" s="164" t="str">
        <f>IF($A233=0,"",IFERROR(INDEX(BD_Gestão!K:K,MATCH('Banco de Dados'!$B233,BD_Gestão!$B:$B,0)),"erro"))</f>
        <v/>
      </c>
      <c r="P233" s="169" t="str">
        <f t="shared" si="14"/>
        <v/>
      </c>
      <c r="Q233" s="170" t="str">
        <f t="shared" si="15"/>
        <v/>
      </c>
      <c r="R233" s="163" t="e">
        <f t="shared" si="12"/>
        <v>#VALUE!</v>
      </c>
      <c r="S233" s="163" t="e">
        <f t="shared" si="13"/>
        <v>#VALUE!</v>
      </c>
      <c r="T233" s="163" t="e">
        <f>INDEX(Controle!O:O,MATCH('Banco de Dados'!A233,Controle!M:M,0))*E233/100</f>
        <v>#N/A</v>
      </c>
    </row>
    <row r="234" spans="1:20" hidden="1" x14ac:dyDescent="0.2">
      <c r="A234" s="158">
        <f>BD_TS!A233</f>
        <v>0</v>
      </c>
      <c r="B234" s="158" t="str">
        <f>SUBSTITUTE(SUBSTITUTE(BD_TS!D233," ",""),"-","/")</f>
        <v/>
      </c>
      <c r="C234" s="158">
        <f>BD_TS!E233</f>
        <v>0</v>
      </c>
      <c r="D234" s="159">
        <f>BD_TS!F233</f>
        <v>0</v>
      </c>
      <c r="E234" s="160">
        <f>BD_TS!B233</f>
        <v>0</v>
      </c>
      <c r="F234" s="161">
        <f>BD_TS!C233</f>
        <v>0</v>
      </c>
      <c r="G234" s="187">
        <f>BD_TS!H233</f>
        <v>0</v>
      </c>
      <c r="H234" s="158" t="str">
        <f>IF($A234=0,"",IFERROR(INDEX(BD_Gestão!A:A,MATCH('Banco de Dados'!$B234,BD_Gestão!$B:$B,0)),"erro"))</f>
        <v/>
      </c>
      <c r="I234" s="162" t="str">
        <f>IF($A234=0,"",IFERROR(INDEX(BD_Gestão!E:E,MATCH('Banco de Dados'!$B234,BD_Gestão!$B:$B,0)),"erro"))</f>
        <v/>
      </c>
      <c r="J234" s="186" t="str">
        <f>IF($A234=0,"",IFERROR(INDEX(BD_Gestão!B:B,MATCH('Banco de Dados'!$B234,BD_Gestão!$B:$B,0)),"erro"))</f>
        <v/>
      </c>
      <c r="K234" s="158" t="str">
        <f>IF($A234=0,"",IFERROR(INDEX(BD_Gestão!C:C,MATCH('Banco de Dados'!$B234,BD_Gestão!$B:$B,0)),"erro"))</f>
        <v/>
      </c>
      <c r="L234" s="158" t="str">
        <f>IF($A234=0,"",IFERROR(INDEX(BD_Gestão!H:H,MATCH('Banco de Dados'!$B234,BD_Gestão!$B:$B,0)),"erro"))</f>
        <v/>
      </c>
      <c r="M234" s="161" t="str">
        <f>IF($A234=0,"",IFERROR(INDEX(BD_Gestão!F:F,MATCH('Banco de Dados'!$B234,BD_Gestão!$B:$B,0)),"erro"))</f>
        <v/>
      </c>
      <c r="N234" s="161" t="str">
        <f>IF($A234=0,"",IFERROR(INDEX(BD_Gestão!J:J,MATCH('Banco de Dados'!$B234,BD_Gestão!$B:$B,0)),"erro"))</f>
        <v/>
      </c>
      <c r="O234" s="164" t="str">
        <f>IF($A234=0,"",IFERROR(INDEX(BD_Gestão!K:K,MATCH('Banco de Dados'!$B234,BD_Gestão!$B:$B,0)),"erro"))</f>
        <v/>
      </c>
      <c r="P234" s="169" t="str">
        <f t="shared" si="14"/>
        <v/>
      </c>
      <c r="Q234" s="170" t="str">
        <f t="shared" si="15"/>
        <v/>
      </c>
      <c r="R234" s="163" t="e">
        <f t="shared" si="12"/>
        <v>#VALUE!</v>
      </c>
      <c r="S234" s="163" t="e">
        <f t="shared" si="13"/>
        <v>#VALUE!</v>
      </c>
      <c r="T234" s="163" t="e">
        <f>INDEX(Controle!O:O,MATCH('Banco de Dados'!A234,Controle!M:M,0))*E234/100</f>
        <v>#N/A</v>
      </c>
    </row>
    <row r="235" spans="1:20" hidden="1" x14ac:dyDescent="0.2">
      <c r="A235" s="158">
        <f>BD_TS!A234</f>
        <v>0</v>
      </c>
      <c r="B235" s="158" t="str">
        <f>SUBSTITUTE(SUBSTITUTE(BD_TS!D234," ",""),"-","/")</f>
        <v/>
      </c>
      <c r="C235" s="158">
        <f>BD_TS!E234</f>
        <v>0</v>
      </c>
      <c r="D235" s="159">
        <f>BD_TS!F234</f>
        <v>0</v>
      </c>
      <c r="E235" s="160">
        <f>BD_TS!B234</f>
        <v>0</v>
      </c>
      <c r="F235" s="161">
        <f>BD_TS!C234</f>
        <v>0</v>
      </c>
      <c r="G235" s="187">
        <f>BD_TS!H234</f>
        <v>0</v>
      </c>
      <c r="H235" s="158" t="str">
        <f>IF($A235=0,"",IFERROR(INDEX(BD_Gestão!A:A,MATCH('Banco de Dados'!$B235,BD_Gestão!$B:$B,0)),"erro"))</f>
        <v/>
      </c>
      <c r="I235" s="162" t="str">
        <f>IF($A235=0,"",IFERROR(INDEX(BD_Gestão!E:E,MATCH('Banco de Dados'!$B235,BD_Gestão!$B:$B,0)),"erro"))</f>
        <v/>
      </c>
      <c r="J235" s="186" t="str">
        <f>IF($A235=0,"",IFERROR(INDEX(BD_Gestão!B:B,MATCH('Banco de Dados'!$B235,BD_Gestão!$B:$B,0)),"erro"))</f>
        <v/>
      </c>
      <c r="K235" s="158" t="str">
        <f>IF($A235=0,"",IFERROR(INDEX(BD_Gestão!C:C,MATCH('Banco de Dados'!$B235,BD_Gestão!$B:$B,0)),"erro"))</f>
        <v/>
      </c>
      <c r="L235" s="158" t="str">
        <f>IF($A235=0,"",IFERROR(INDEX(BD_Gestão!H:H,MATCH('Banco de Dados'!$B235,BD_Gestão!$B:$B,0)),"erro"))</f>
        <v/>
      </c>
      <c r="M235" s="161" t="str">
        <f>IF($A235=0,"",IFERROR(INDEX(BD_Gestão!F:F,MATCH('Banco de Dados'!$B235,BD_Gestão!$B:$B,0)),"erro"))</f>
        <v/>
      </c>
      <c r="N235" s="161" t="str">
        <f>IF($A235=0,"",IFERROR(INDEX(BD_Gestão!J:J,MATCH('Banco de Dados'!$B235,BD_Gestão!$B:$B,0)),"erro"))</f>
        <v/>
      </c>
      <c r="O235" s="164" t="str">
        <f>IF($A235=0,"",IFERROR(INDEX(BD_Gestão!K:K,MATCH('Banco de Dados'!$B235,BD_Gestão!$B:$B,0)),"erro"))</f>
        <v/>
      </c>
      <c r="P235" s="169" t="str">
        <f t="shared" si="14"/>
        <v/>
      </c>
      <c r="Q235" s="170" t="str">
        <f t="shared" si="15"/>
        <v/>
      </c>
      <c r="R235" s="163" t="e">
        <f t="shared" si="12"/>
        <v>#VALUE!</v>
      </c>
      <c r="S235" s="163" t="e">
        <f t="shared" si="13"/>
        <v>#VALUE!</v>
      </c>
      <c r="T235" s="163" t="e">
        <f>INDEX(Controle!O:O,MATCH('Banco de Dados'!A235,Controle!M:M,0))*E235/100</f>
        <v>#N/A</v>
      </c>
    </row>
    <row r="236" spans="1:20" hidden="1" x14ac:dyDescent="0.2">
      <c r="A236" s="158">
        <f>BD_TS!A235</f>
        <v>0</v>
      </c>
      <c r="B236" s="158" t="str">
        <f>SUBSTITUTE(SUBSTITUTE(BD_TS!D235," ",""),"-","/")</f>
        <v/>
      </c>
      <c r="C236" s="158">
        <f>BD_TS!E235</f>
        <v>0</v>
      </c>
      <c r="D236" s="159">
        <f>BD_TS!F235</f>
        <v>0</v>
      </c>
      <c r="E236" s="160">
        <f>BD_TS!B235</f>
        <v>0</v>
      </c>
      <c r="F236" s="161">
        <f>BD_TS!C235</f>
        <v>0</v>
      </c>
      <c r="G236" s="187">
        <f>BD_TS!H235</f>
        <v>0</v>
      </c>
      <c r="H236" s="158" t="str">
        <f>IF($A236=0,"",IFERROR(INDEX(BD_Gestão!A:A,MATCH('Banco de Dados'!$B236,BD_Gestão!$B:$B,0)),"erro"))</f>
        <v/>
      </c>
      <c r="I236" s="162" t="str">
        <f>IF($A236=0,"",IFERROR(INDEX(BD_Gestão!E:E,MATCH('Banco de Dados'!$B236,BD_Gestão!$B:$B,0)),"erro"))</f>
        <v/>
      </c>
      <c r="J236" s="186" t="str">
        <f>IF($A236=0,"",IFERROR(INDEX(BD_Gestão!B:B,MATCH('Banco de Dados'!$B236,BD_Gestão!$B:$B,0)),"erro"))</f>
        <v/>
      </c>
      <c r="K236" s="158" t="str">
        <f>IF($A236=0,"",IFERROR(INDEX(BD_Gestão!C:C,MATCH('Banco de Dados'!$B236,BD_Gestão!$B:$B,0)),"erro"))</f>
        <v/>
      </c>
      <c r="L236" s="158" t="str">
        <f>IF($A236=0,"",IFERROR(INDEX(BD_Gestão!H:H,MATCH('Banco de Dados'!$B236,BD_Gestão!$B:$B,0)),"erro"))</f>
        <v/>
      </c>
      <c r="M236" s="161" t="str">
        <f>IF($A236=0,"",IFERROR(INDEX(BD_Gestão!F:F,MATCH('Banco de Dados'!$B236,BD_Gestão!$B:$B,0)),"erro"))</f>
        <v/>
      </c>
      <c r="N236" s="161" t="str">
        <f>IF($A236=0,"",IFERROR(INDEX(BD_Gestão!J:J,MATCH('Banco de Dados'!$B236,BD_Gestão!$B:$B,0)),"erro"))</f>
        <v/>
      </c>
      <c r="O236" s="164" t="str">
        <f>IF($A236=0,"",IFERROR(INDEX(BD_Gestão!K:K,MATCH('Banco de Dados'!$B236,BD_Gestão!$B:$B,0)),"erro"))</f>
        <v/>
      </c>
      <c r="P236" s="169" t="str">
        <f t="shared" si="14"/>
        <v/>
      </c>
      <c r="Q236" s="170" t="str">
        <f t="shared" si="15"/>
        <v/>
      </c>
      <c r="R236" s="163" t="e">
        <f t="shared" si="12"/>
        <v>#VALUE!</v>
      </c>
      <c r="S236" s="163" t="e">
        <f t="shared" si="13"/>
        <v>#VALUE!</v>
      </c>
      <c r="T236" s="163" t="e">
        <f>INDEX(Controle!O:O,MATCH('Banco de Dados'!A236,Controle!M:M,0))*E236/100</f>
        <v>#N/A</v>
      </c>
    </row>
    <row r="237" spans="1:20" hidden="1" x14ac:dyDescent="0.2">
      <c r="A237" s="158">
        <f>BD_TS!A236</f>
        <v>0</v>
      </c>
      <c r="B237" s="158" t="str">
        <f>SUBSTITUTE(SUBSTITUTE(BD_TS!D236," ",""),"-","/")</f>
        <v/>
      </c>
      <c r="C237" s="158">
        <f>BD_TS!E236</f>
        <v>0</v>
      </c>
      <c r="D237" s="159">
        <f>BD_TS!F236</f>
        <v>0</v>
      </c>
      <c r="E237" s="160">
        <f>BD_TS!B236</f>
        <v>0</v>
      </c>
      <c r="F237" s="161">
        <f>BD_TS!C236</f>
        <v>0</v>
      </c>
      <c r="G237" s="187">
        <f>BD_TS!H236</f>
        <v>0</v>
      </c>
      <c r="H237" s="158" t="str">
        <f>IF($A237=0,"",IFERROR(INDEX(BD_Gestão!A:A,MATCH('Banco de Dados'!$B237,BD_Gestão!$B:$B,0)),"erro"))</f>
        <v/>
      </c>
      <c r="I237" s="162" t="str">
        <f>IF($A237=0,"",IFERROR(INDEX(BD_Gestão!E:E,MATCH('Banco de Dados'!$B237,BD_Gestão!$B:$B,0)),"erro"))</f>
        <v/>
      </c>
      <c r="J237" s="186" t="str">
        <f>IF($A237=0,"",IFERROR(INDEX(BD_Gestão!B:B,MATCH('Banco de Dados'!$B237,BD_Gestão!$B:$B,0)),"erro"))</f>
        <v/>
      </c>
      <c r="K237" s="158" t="str">
        <f>IF($A237=0,"",IFERROR(INDEX(BD_Gestão!C:C,MATCH('Banco de Dados'!$B237,BD_Gestão!$B:$B,0)),"erro"))</f>
        <v/>
      </c>
      <c r="L237" s="158" t="str">
        <f>IF($A237=0,"",IFERROR(INDEX(BD_Gestão!H:H,MATCH('Banco de Dados'!$B237,BD_Gestão!$B:$B,0)),"erro"))</f>
        <v/>
      </c>
      <c r="M237" s="161" t="str">
        <f>IF($A237=0,"",IFERROR(INDEX(BD_Gestão!F:F,MATCH('Banco de Dados'!$B237,BD_Gestão!$B:$B,0)),"erro"))</f>
        <v/>
      </c>
      <c r="N237" s="161" t="str">
        <f>IF($A237=0,"",IFERROR(INDEX(BD_Gestão!J:J,MATCH('Banco de Dados'!$B237,BD_Gestão!$B:$B,0)),"erro"))</f>
        <v/>
      </c>
      <c r="O237" s="164" t="str">
        <f>IF($A237=0,"",IFERROR(INDEX(BD_Gestão!K:K,MATCH('Banco de Dados'!$B237,BD_Gestão!$B:$B,0)),"erro"))</f>
        <v/>
      </c>
      <c r="P237" s="169" t="str">
        <f t="shared" si="14"/>
        <v/>
      </c>
      <c r="Q237" s="170" t="str">
        <f t="shared" si="15"/>
        <v/>
      </c>
      <c r="R237" s="163" t="e">
        <f t="shared" si="12"/>
        <v>#VALUE!</v>
      </c>
      <c r="S237" s="163" t="e">
        <f t="shared" si="13"/>
        <v>#VALUE!</v>
      </c>
      <c r="T237" s="163" t="e">
        <f>INDEX(Controle!O:O,MATCH('Banco de Dados'!A237,Controle!M:M,0))*E237/100</f>
        <v>#N/A</v>
      </c>
    </row>
    <row r="238" spans="1:20" hidden="1" x14ac:dyDescent="0.2">
      <c r="A238" s="158">
        <f>BD_TS!A237</f>
        <v>0</v>
      </c>
      <c r="B238" s="158" t="str">
        <f>SUBSTITUTE(SUBSTITUTE(BD_TS!D237," ",""),"-","/")</f>
        <v/>
      </c>
      <c r="C238" s="158">
        <f>BD_TS!E237</f>
        <v>0</v>
      </c>
      <c r="D238" s="159">
        <f>BD_TS!F237</f>
        <v>0</v>
      </c>
      <c r="E238" s="160">
        <f>BD_TS!B237</f>
        <v>0</v>
      </c>
      <c r="F238" s="161">
        <f>BD_TS!C237</f>
        <v>0</v>
      </c>
      <c r="G238" s="187">
        <f>BD_TS!H237</f>
        <v>0</v>
      </c>
      <c r="H238" s="158" t="str">
        <f>IF($A238=0,"",IFERROR(INDEX(BD_Gestão!A:A,MATCH('Banco de Dados'!$B238,BD_Gestão!$B:$B,0)),"erro"))</f>
        <v/>
      </c>
      <c r="I238" s="162" t="str">
        <f>IF($A238=0,"",IFERROR(INDEX(BD_Gestão!E:E,MATCH('Banco de Dados'!$B238,BD_Gestão!$B:$B,0)),"erro"))</f>
        <v/>
      </c>
      <c r="J238" s="186" t="str">
        <f>IF($A238=0,"",IFERROR(INDEX(BD_Gestão!B:B,MATCH('Banco de Dados'!$B238,BD_Gestão!$B:$B,0)),"erro"))</f>
        <v/>
      </c>
      <c r="K238" s="158" t="str">
        <f>IF($A238=0,"",IFERROR(INDEX(BD_Gestão!C:C,MATCH('Banco de Dados'!$B238,BD_Gestão!$B:$B,0)),"erro"))</f>
        <v/>
      </c>
      <c r="L238" s="158" t="str">
        <f>IF($A238=0,"",IFERROR(INDEX(BD_Gestão!H:H,MATCH('Banco de Dados'!$B238,BD_Gestão!$B:$B,0)),"erro"))</f>
        <v/>
      </c>
      <c r="M238" s="161" t="str">
        <f>IF($A238=0,"",IFERROR(INDEX(BD_Gestão!F:F,MATCH('Banco de Dados'!$B238,BD_Gestão!$B:$B,0)),"erro"))</f>
        <v/>
      </c>
      <c r="N238" s="161" t="str">
        <f>IF($A238=0,"",IFERROR(INDEX(BD_Gestão!J:J,MATCH('Banco de Dados'!$B238,BD_Gestão!$B:$B,0)),"erro"))</f>
        <v/>
      </c>
      <c r="O238" s="164" t="str">
        <f>IF($A238=0,"",IFERROR(INDEX(BD_Gestão!K:K,MATCH('Banco de Dados'!$B238,BD_Gestão!$B:$B,0)),"erro"))</f>
        <v/>
      </c>
      <c r="P238" s="169" t="str">
        <f t="shared" si="14"/>
        <v/>
      </c>
      <c r="Q238" s="170" t="str">
        <f t="shared" si="15"/>
        <v/>
      </c>
      <c r="R238" s="163" t="e">
        <f t="shared" si="12"/>
        <v>#VALUE!</v>
      </c>
      <c r="S238" s="163" t="e">
        <f t="shared" si="13"/>
        <v>#VALUE!</v>
      </c>
      <c r="T238" s="163" t="e">
        <f>INDEX(Controle!O:O,MATCH('Banco de Dados'!A238,Controle!M:M,0))*E238/100</f>
        <v>#N/A</v>
      </c>
    </row>
    <row r="239" spans="1:20" hidden="1" x14ac:dyDescent="0.2">
      <c r="A239" s="158">
        <f>BD_TS!A238</f>
        <v>0</v>
      </c>
      <c r="B239" s="158" t="str">
        <f>SUBSTITUTE(SUBSTITUTE(BD_TS!D238," ",""),"-","/")</f>
        <v/>
      </c>
      <c r="C239" s="158">
        <f>BD_TS!E238</f>
        <v>0</v>
      </c>
      <c r="D239" s="159">
        <f>BD_TS!F238</f>
        <v>0</v>
      </c>
      <c r="E239" s="160">
        <f>BD_TS!B238</f>
        <v>0</v>
      </c>
      <c r="F239" s="161">
        <f>BD_TS!C238</f>
        <v>0</v>
      </c>
      <c r="G239" s="187">
        <f>BD_TS!H238</f>
        <v>0</v>
      </c>
      <c r="H239" s="158" t="str">
        <f>IF($A239=0,"",IFERROR(INDEX(BD_Gestão!A:A,MATCH('Banco de Dados'!$B239,BD_Gestão!$B:$B,0)),"erro"))</f>
        <v/>
      </c>
      <c r="I239" s="162" t="str">
        <f>IF($A239=0,"",IFERROR(INDEX(BD_Gestão!E:E,MATCH('Banco de Dados'!$B239,BD_Gestão!$B:$B,0)),"erro"))</f>
        <v/>
      </c>
      <c r="J239" s="186" t="str">
        <f>IF($A239=0,"",IFERROR(INDEX(BD_Gestão!B:B,MATCH('Banco de Dados'!$B239,BD_Gestão!$B:$B,0)),"erro"))</f>
        <v/>
      </c>
      <c r="K239" s="158" t="str">
        <f>IF($A239=0,"",IFERROR(INDEX(BD_Gestão!C:C,MATCH('Banco de Dados'!$B239,BD_Gestão!$B:$B,0)),"erro"))</f>
        <v/>
      </c>
      <c r="L239" s="158" t="str">
        <f>IF($A239=0,"",IFERROR(INDEX(BD_Gestão!H:H,MATCH('Banco de Dados'!$B239,BD_Gestão!$B:$B,0)),"erro"))</f>
        <v/>
      </c>
      <c r="M239" s="161" t="str">
        <f>IF($A239=0,"",IFERROR(INDEX(BD_Gestão!F:F,MATCH('Banco de Dados'!$B239,BD_Gestão!$B:$B,0)),"erro"))</f>
        <v/>
      </c>
      <c r="N239" s="161" t="str">
        <f>IF($A239=0,"",IFERROR(INDEX(BD_Gestão!J:J,MATCH('Banco de Dados'!$B239,BD_Gestão!$B:$B,0)),"erro"))</f>
        <v/>
      </c>
      <c r="O239" s="164" t="str">
        <f>IF($A239=0,"",IFERROR(INDEX(BD_Gestão!K:K,MATCH('Banco de Dados'!$B239,BD_Gestão!$B:$B,0)),"erro"))</f>
        <v/>
      </c>
      <c r="P239" s="169" t="str">
        <f t="shared" si="14"/>
        <v/>
      </c>
      <c r="Q239" s="170" t="str">
        <f t="shared" si="15"/>
        <v/>
      </c>
      <c r="R239" s="163" t="e">
        <f t="shared" si="12"/>
        <v>#VALUE!</v>
      </c>
      <c r="S239" s="163" t="e">
        <f t="shared" si="13"/>
        <v>#VALUE!</v>
      </c>
      <c r="T239" s="163" t="e">
        <f>INDEX(Controle!O:O,MATCH('Banco de Dados'!A239,Controle!M:M,0))*E239/100</f>
        <v>#N/A</v>
      </c>
    </row>
    <row r="240" spans="1:20" hidden="1" x14ac:dyDescent="0.2">
      <c r="A240" s="158">
        <f>BD_TS!A239</f>
        <v>0</v>
      </c>
      <c r="B240" s="158" t="str">
        <f>SUBSTITUTE(SUBSTITUTE(BD_TS!D239," ",""),"-","/")</f>
        <v/>
      </c>
      <c r="C240" s="158">
        <f>BD_TS!E239</f>
        <v>0</v>
      </c>
      <c r="D240" s="159">
        <f>BD_TS!F239</f>
        <v>0</v>
      </c>
      <c r="E240" s="160">
        <f>BD_TS!B239</f>
        <v>0</v>
      </c>
      <c r="F240" s="161">
        <f>BD_TS!C239</f>
        <v>0</v>
      </c>
      <c r="G240" s="187">
        <f>BD_TS!H239</f>
        <v>0</v>
      </c>
      <c r="H240" s="158" t="str">
        <f>IF($A240=0,"",IFERROR(INDEX(BD_Gestão!A:A,MATCH('Banco de Dados'!$B240,BD_Gestão!$B:$B,0)),"erro"))</f>
        <v/>
      </c>
      <c r="I240" s="162" t="str">
        <f>IF($A240=0,"",IFERROR(INDEX(BD_Gestão!E:E,MATCH('Banco de Dados'!$B240,BD_Gestão!$B:$B,0)),"erro"))</f>
        <v/>
      </c>
      <c r="J240" s="186" t="str">
        <f>IF($A240=0,"",IFERROR(INDEX(BD_Gestão!B:B,MATCH('Banco de Dados'!$B240,BD_Gestão!$B:$B,0)),"erro"))</f>
        <v/>
      </c>
      <c r="K240" s="158" t="str">
        <f>IF($A240=0,"",IFERROR(INDEX(BD_Gestão!C:C,MATCH('Banco de Dados'!$B240,BD_Gestão!$B:$B,0)),"erro"))</f>
        <v/>
      </c>
      <c r="L240" s="158" t="str">
        <f>IF($A240=0,"",IFERROR(INDEX(BD_Gestão!H:H,MATCH('Banco de Dados'!$B240,BD_Gestão!$B:$B,0)),"erro"))</f>
        <v/>
      </c>
      <c r="M240" s="161" t="str">
        <f>IF($A240=0,"",IFERROR(INDEX(BD_Gestão!F:F,MATCH('Banco de Dados'!$B240,BD_Gestão!$B:$B,0)),"erro"))</f>
        <v/>
      </c>
      <c r="N240" s="161" t="str">
        <f>IF($A240=0,"",IFERROR(INDEX(BD_Gestão!J:J,MATCH('Banco de Dados'!$B240,BD_Gestão!$B:$B,0)),"erro"))</f>
        <v/>
      </c>
      <c r="O240" s="164" t="str">
        <f>IF($A240=0,"",IFERROR(INDEX(BD_Gestão!K:K,MATCH('Banco de Dados'!$B240,BD_Gestão!$B:$B,0)),"erro"))</f>
        <v/>
      </c>
      <c r="P240" s="169" t="str">
        <f t="shared" si="14"/>
        <v/>
      </c>
      <c r="Q240" s="170" t="str">
        <f t="shared" si="15"/>
        <v/>
      </c>
      <c r="R240" s="163" t="e">
        <f t="shared" si="12"/>
        <v>#VALUE!</v>
      </c>
      <c r="S240" s="163" t="e">
        <f t="shared" si="13"/>
        <v>#VALUE!</v>
      </c>
      <c r="T240" s="163" t="e">
        <f>INDEX(Controle!O:O,MATCH('Banco de Dados'!A240,Controle!M:M,0))*E240/100</f>
        <v>#N/A</v>
      </c>
    </row>
    <row r="241" spans="1:20" hidden="1" x14ac:dyDescent="0.2">
      <c r="A241" s="158">
        <f>BD_TS!A240</f>
        <v>0</v>
      </c>
      <c r="B241" s="158" t="str">
        <f>SUBSTITUTE(SUBSTITUTE(BD_TS!D240," ",""),"-","/")</f>
        <v/>
      </c>
      <c r="C241" s="158">
        <f>BD_TS!E240</f>
        <v>0</v>
      </c>
      <c r="D241" s="159">
        <f>BD_TS!F240</f>
        <v>0</v>
      </c>
      <c r="E241" s="160">
        <f>BD_TS!B240</f>
        <v>0</v>
      </c>
      <c r="F241" s="161">
        <f>BD_TS!C240</f>
        <v>0</v>
      </c>
      <c r="G241" s="187">
        <f>BD_TS!H240</f>
        <v>0</v>
      </c>
      <c r="H241" s="158" t="str">
        <f>IF($A241=0,"",IFERROR(INDEX(BD_Gestão!A:A,MATCH('Banco de Dados'!$B241,BD_Gestão!$B:$B,0)),"erro"))</f>
        <v/>
      </c>
      <c r="I241" s="162" t="str">
        <f>IF($A241=0,"",IFERROR(INDEX(BD_Gestão!E:E,MATCH('Banco de Dados'!$B241,BD_Gestão!$B:$B,0)),"erro"))</f>
        <v/>
      </c>
      <c r="J241" s="186" t="str">
        <f>IF($A241=0,"",IFERROR(INDEX(BD_Gestão!B:B,MATCH('Banco de Dados'!$B241,BD_Gestão!$B:$B,0)),"erro"))</f>
        <v/>
      </c>
      <c r="K241" s="158" t="str">
        <f>IF($A241=0,"",IFERROR(INDEX(BD_Gestão!C:C,MATCH('Banco de Dados'!$B241,BD_Gestão!$B:$B,0)),"erro"))</f>
        <v/>
      </c>
      <c r="L241" s="158" t="str">
        <f>IF($A241=0,"",IFERROR(INDEX(BD_Gestão!H:H,MATCH('Banco de Dados'!$B241,BD_Gestão!$B:$B,0)),"erro"))</f>
        <v/>
      </c>
      <c r="M241" s="161" t="str">
        <f>IF($A241=0,"",IFERROR(INDEX(BD_Gestão!F:F,MATCH('Banco de Dados'!$B241,BD_Gestão!$B:$B,0)),"erro"))</f>
        <v/>
      </c>
      <c r="N241" s="161" t="str">
        <f>IF($A241=0,"",IFERROR(INDEX(BD_Gestão!J:J,MATCH('Banco de Dados'!$B241,BD_Gestão!$B:$B,0)),"erro"))</f>
        <v/>
      </c>
      <c r="O241" s="164" t="str">
        <f>IF($A241=0,"",IFERROR(INDEX(BD_Gestão!K:K,MATCH('Banco de Dados'!$B241,BD_Gestão!$B:$B,0)),"erro"))</f>
        <v/>
      </c>
      <c r="P241" s="169" t="str">
        <f t="shared" si="14"/>
        <v/>
      </c>
      <c r="Q241" s="170" t="str">
        <f t="shared" si="15"/>
        <v/>
      </c>
      <c r="R241" s="163" t="e">
        <f t="shared" si="12"/>
        <v>#VALUE!</v>
      </c>
      <c r="S241" s="163" t="e">
        <f t="shared" si="13"/>
        <v>#VALUE!</v>
      </c>
      <c r="T241" s="163" t="e">
        <f>INDEX(Controle!O:O,MATCH('Banco de Dados'!A241,Controle!M:M,0))*E241/100</f>
        <v>#N/A</v>
      </c>
    </row>
    <row r="242" spans="1:20" hidden="1" x14ac:dyDescent="0.2">
      <c r="A242" s="158">
        <f>BD_TS!A241</f>
        <v>0</v>
      </c>
      <c r="B242" s="158" t="str">
        <f>SUBSTITUTE(SUBSTITUTE(BD_TS!D241," ",""),"-","/")</f>
        <v/>
      </c>
      <c r="C242" s="158">
        <f>BD_TS!E241</f>
        <v>0</v>
      </c>
      <c r="D242" s="159">
        <f>BD_TS!F241</f>
        <v>0</v>
      </c>
      <c r="E242" s="160">
        <f>BD_TS!B241</f>
        <v>0</v>
      </c>
      <c r="F242" s="161">
        <f>BD_TS!C241</f>
        <v>0</v>
      </c>
      <c r="G242" s="187">
        <f>BD_TS!H241</f>
        <v>0</v>
      </c>
      <c r="H242" s="158" t="str">
        <f>IF($A242=0,"",IFERROR(INDEX(BD_Gestão!A:A,MATCH('Banco de Dados'!$B242,BD_Gestão!$B:$B,0)),"erro"))</f>
        <v/>
      </c>
      <c r="I242" s="162" t="str">
        <f>IF($A242=0,"",IFERROR(INDEX(BD_Gestão!E:E,MATCH('Banco de Dados'!$B242,BD_Gestão!$B:$B,0)),"erro"))</f>
        <v/>
      </c>
      <c r="J242" s="186" t="str">
        <f>IF($A242=0,"",IFERROR(INDEX(BD_Gestão!B:B,MATCH('Banco de Dados'!$B242,BD_Gestão!$B:$B,0)),"erro"))</f>
        <v/>
      </c>
      <c r="K242" s="158" t="str">
        <f>IF($A242=0,"",IFERROR(INDEX(BD_Gestão!C:C,MATCH('Banco de Dados'!$B242,BD_Gestão!$B:$B,0)),"erro"))</f>
        <v/>
      </c>
      <c r="L242" s="158" t="str">
        <f>IF($A242=0,"",IFERROR(INDEX(BD_Gestão!H:H,MATCH('Banco de Dados'!$B242,BD_Gestão!$B:$B,0)),"erro"))</f>
        <v/>
      </c>
      <c r="M242" s="161" t="str">
        <f>IF($A242=0,"",IFERROR(INDEX(BD_Gestão!F:F,MATCH('Banco de Dados'!$B242,BD_Gestão!$B:$B,0)),"erro"))</f>
        <v/>
      </c>
      <c r="N242" s="161" t="str">
        <f>IF($A242=0,"",IFERROR(INDEX(BD_Gestão!J:J,MATCH('Banco de Dados'!$B242,BD_Gestão!$B:$B,0)),"erro"))</f>
        <v/>
      </c>
      <c r="O242" s="164" t="str">
        <f>IF($A242=0,"",IFERROR(INDEX(BD_Gestão!K:K,MATCH('Banco de Dados'!$B242,BD_Gestão!$B:$B,0)),"erro"))</f>
        <v/>
      </c>
      <c r="P242" s="169" t="str">
        <f t="shared" si="14"/>
        <v/>
      </c>
      <c r="Q242" s="170" t="str">
        <f t="shared" si="15"/>
        <v/>
      </c>
      <c r="R242" s="163" t="e">
        <f t="shared" si="12"/>
        <v>#VALUE!</v>
      </c>
      <c r="S242" s="163" t="e">
        <f t="shared" si="13"/>
        <v>#VALUE!</v>
      </c>
      <c r="T242" s="163" t="e">
        <f>INDEX(Controle!O:O,MATCH('Banco de Dados'!A242,Controle!M:M,0))*E242/100</f>
        <v>#N/A</v>
      </c>
    </row>
    <row r="243" spans="1:20" hidden="1" x14ac:dyDescent="0.2">
      <c r="A243" s="158">
        <f>BD_TS!A242</f>
        <v>0</v>
      </c>
      <c r="B243" s="158" t="str">
        <f>SUBSTITUTE(SUBSTITUTE(BD_TS!D242," ",""),"-","/")</f>
        <v/>
      </c>
      <c r="C243" s="158">
        <f>BD_TS!E242</f>
        <v>0</v>
      </c>
      <c r="D243" s="159">
        <f>BD_TS!F242</f>
        <v>0</v>
      </c>
      <c r="E243" s="160">
        <f>BD_TS!B242</f>
        <v>0</v>
      </c>
      <c r="F243" s="161">
        <f>BD_TS!C242</f>
        <v>0</v>
      </c>
      <c r="G243" s="187">
        <f>BD_TS!H242</f>
        <v>0</v>
      </c>
      <c r="H243" s="158" t="str">
        <f>IF($A243=0,"",IFERROR(INDEX(BD_Gestão!A:A,MATCH('Banco de Dados'!$B243,BD_Gestão!$B:$B,0)),"erro"))</f>
        <v/>
      </c>
      <c r="I243" s="162" t="str">
        <f>IF($A243=0,"",IFERROR(INDEX(BD_Gestão!E:E,MATCH('Banco de Dados'!$B243,BD_Gestão!$B:$B,0)),"erro"))</f>
        <v/>
      </c>
      <c r="J243" s="186" t="str">
        <f>IF($A243=0,"",IFERROR(INDEX(BD_Gestão!B:B,MATCH('Banco de Dados'!$B243,BD_Gestão!$B:$B,0)),"erro"))</f>
        <v/>
      </c>
      <c r="K243" s="158" t="str">
        <f>IF($A243=0,"",IFERROR(INDEX(BD_Gestão!C:C,MATCH('Banco de Dados'!$B243,BD_Gestão!$B:$B,0)),"erro"))</f>
        <v/>
      </c>
      <c r="L243" s="158" t="str">
        <f>IF($A243=0,"",IFERROR(INDEX(BD_Gestão!H:H,MATCH('Banco de Dados'!$B243,BD_Gestão!$B:$B,0)),"erro"))</f>
        <v/>
      </c>
      <c r="M243" s="161" t="str">
        <f>IF($A243=0,"",IFERROR(INDEX(BD_Gestão!F:F,MATCH('Banco de Dados'!$B243,BD_Gestão!$B:$B,0)),"erro"))</f>
        <v/>
      </c>
      <c r="N243" s="161" t="str">
        <f>IF($A243=0,"",IFERROR(INDEX(BD_Gestão!J:J,MATCH('Banco de Dados'!$B243,BD_Gestão!$B:$B,0)),"erro"))</f>
        <v/>
      </c>
      <c r="O243" s="164" t="str">
        <f>IF($A243=0,"",IFERROR(INDEX(BD_Gestão!K:K,MATCH('Banco de Dados'!$B243,BD_Gestão!$B:$B,0)),"erro"))</f>
        <v/>
      </c>
      <c r="P243" s="169" t="str">
        <f t="shared" si="14"/>
        <v/>
      </c>
      <c r="Q243" s="170" t="str">
        <f t="shared" si="15"/>
        <v/>
      </c>
      <c r="R243" s="163" t="e">
        <f t="shared" si="12"/>
        <v>#VALUE!</v>
      </c>
      <c r="S243" s="163" t="e">
        <f t="shared" si="13"/>
        <v>#VALUE!</v>
      </c>
      <c r="T243" s="163" t="e">
        <f>INDEX(Controle!O:O,MATCH('Banco de Dados'!A243,Controle!M:M,0))*E243/100</f>
        <v>#N/A</v>
      </c>
    </row>
    <row r="244" spans="1:20" hidden="1" x14ac:dyDescent="0.2">
      <c r="A244" s="158">
        <f>BD_TS!A243</f>
        <v>0</v>
      </c>
      <c r="B244" s="158" t="str">
        <f>SUBSTITUTE(SUBSTITUTE(BD_TS!D243," ",""),"-","/")</f>
        <v/>
      </c>
      <c r="C244" s="158">
        <f>BD_TS!E243</f>
        <v>0</v>
      </c>
      <c r="D244" s="159">
        <f>BD_TS!F243</f>
        <v>0</v>
      </c>
      <c r="E244" s="160">
        <f>BD_TS!B243</f>
        <v>0</v>
      </c>
      <c r="F244" s="161">
        <f>BD_TS!C243</f>
        <v>0</v>
      </c>
      <c r="G244" s="187">
        <f>BD_TS!H243</f>
        <v>0</v>
      </c>
      <c r="H244" s="158" t="str">
        <f>IF($A244=0,"",IFERROR(INDEX(BD_Gestão!A:A,MATCH('Banco de Dados'!$B244,BD_Gestão!$B:$B,0)),"erro"))</f>
        <v/>
      </c>
      <c r="I244" s="162" t="str">
        <f>IF($A244=0,"",IFERROR(INDEX(BD_Gestão!E:E,MATCH('Banco de Dados'!$B244,BD_Gestão!$B:$B,0)),"erro"))</f>
        <v/>
      </c>
      <c r="J244" s="186" t="str">
        <f>IF($A244=0,"",IFERROR(INDEX(BD_Gestão!B:B,MATCH('Banco de Dados'!$B244,BD_Gestão!$B:$B,0)),"erro"))</f>
        <v/>
      </c>
      <c r="K244" s="158" t="str">
        <f>IF($A244=0,"",IFERROR(INDEX(BD_Gestão!C:C,MATCH('Banco de Dados'!$B244,BD_Gestão!$B:$B,0)),"erro"))</f>
        <v/>
      </c>
      <c r="L244" s="158" t="str">
        <f>IF($A244=0,"",IFERROR(INDEX(BD_Gestão!H:H,MATCH('Banco de Dados'!$B244,BD_Gestão!$B:$B,0)),"erro"))</f>
        <v/>
      </c>
      <c r="M244" s="161" t="str">
        <f>IF($A244=0,"",IFERROR(INDEX(BD_Gestão!F:F,MATCH('Banco de Dados'!$B244,BD_Gestão!$B:$B,0)),"erro"))</f>
        <v/>
      </c>
      <c r="N244" s="161" t="str">
        <f>IF($A244=0,"",IFERROR(INDEX(BD_Gestão!J:J,MATCH('Banco de Dados'!$B244,BD_Gestão!$B:$B,0)),"erro"))</f>
        <v/>
      </c>
      <c r="O244" s="164" t="str">
        <f>IF($A244=0,"",IFERROR(INDEX(BD_Gestão!K:K,MATCH('Banco de Dados'!$B244,BD_Gestão!$B:$B,0)),"erro"))</f>
        <v/>
      </c>
      <c r="P244" s="169" t="str">
        <f t="shared" si="14"/>
        <v/>
      </c>
      <c r="Q244" s="170" t="str">
        <f t="shared" si="15"/>
        <v/>
      </c>
      <c r="R244" s="163" t="e">
        <f t="shared" si="12"/>
        <v>#VALUE!</v>
      </c>
      <c r="S244" s="163" t="e">
        <f t="shared" si="13"/>
        <v>#VALUE!</v>
      </c>
      <c r="T244" s="163" t="e">
        <f>INDEX(Controle!O:O,MATCH('Banco de Dados'!A244,Controle!M:M,0))*E244/100</f>
        <v>#N/A</v>
      </c>
    </row>
    <row r="245" spans="1:20" hidden="1" x14ac:dyDescent="0.2">
      <c r="A245" s="158">
        <f>BD_TS!A244</f>
        <v>0</v>
      </c>
      <c r="B245" s="158" t="str">
        <f>SUBSTITUTE(SUBSTITUTE(BD_TS!D244," ",""),"-","/")</f>
        <v/>
      </c>
      <c r="C245" s="158">
        <f>BD_TS!E244</f>
        <v>0</v>
      </c>
      <c r="D245" s="159">
        <f>BD_TS!F244</f>
        <v>0</v>
      </c>
      <c r="E245" s="160">
        <f>BD_TS!B244</f>
        <v>0</v>
      </c>
      <c r="F245" s="161">
        <f>BD_TS!C244</f>
        <v>0</v>
      </c>
      <c r="G245" s="187">
        <f>BD_TS!H244</f>
        <v>0</v>
      </c>
      <c r="H245" s="158" t="str">
        <f>IF($A245=0,"",IFERROR(INDEX(BD_Gestão!A:A,MATCH('Banco de Dados'!$B245,BD_Gestão!$B:$B,0)),"erro"))</f>
        <v/>
      </c>
      <c r="I245" s="162" t="str">
        <f>IF($A245=0,"",IFERROR(INDEX(BD_Gestão!E:E,MATCH('Banco de Dados'!$B245,BD_Gestão!$B:$B,0)),"erro"))</f>
        <v/>
      </c>
      <c r="J245" s="186" t="str">
        <f>IF($A245=0,"",IFERROR(INDEX(BD_Gestão!B:B,MATCH('Banco de Dados'!$B245,BD_Gestão!$B:$B,0)),"erro"))</f>
        <v/>
      </c>
      <c r="K245" s="158" t="str">
        <f>IF($A245=0,"",IFERROR(INDEX(BD_Gestão!C:C,MATCH('Banco de Dados'!$B245,BD_Gestão!$B:$B,0)),"erro"))</f>
        <v/>
      </c>
      <c r="L245" s="158" t="str">
        <f>IF($A245=0,"",IFERROR(INDEX(BD_Gestão!H:H,MATCH('Banco de Dados'!$B245,BD_Gestão!$B:$B,0)),"erro"))</f>
        <v/>
      </c>
      <c r="M245" s="161" t="str">
        <f>IF($A245=0,"",IFERROR(INDEX(BD_Gestão!F:F,MATCH('Banco de Dados'!$B245,BD_Gestão!$B:$B,0)),"erro"))</f>
        <v/>
      </c>
      <c r="N245" s="161" t="str">
        <f>IF($A245=0,"",IFERROR(INDEX(BD_Gestão!J:J,MATCH('Banco de Dados'!$B245,BD_Gestão!$B:$B,0)),"erro"))</f>
        <v/>
      </c>
      <c r="O245" s="164" t="str">
        <f>IF($A245=0,"",IFERROR(INDEX(BD_Gestão!K:K,MATCH('Banco de Dados'!$B245,BD_Gestão!$B:$B,0)),"erro"))</f>
        <v/>
      </c>
      <c r="P245" s="169" t="str">
        <f t="shared" si="14"/>
        <v/>
      </c>
      <c r="Q245" s="170" t="str">
        <f t="shared" si="15"/>
        <v/>
      </c>
      <c r="R245" s="163" t="e">
        <f t="shared" si="12"/>
        <v>#VALUE!</v>
      </c>
      <c r="S245" s="163" t="e">
        <f t="shared" si="13"/>
        <v>#VALUE!</v>
      </c>
      <c r="T245" s="163" t="e">
        <f>INDEX(Controle!O:O,MATCH('Banco de Dados'!A245,Controle!M:M,0))*E245/100</f>
        <v>#N/A</v>
      </c>
    </row>
    <row r="246" spans="1:20" hidden="1" x14ac:dyDescent="0.2">
      <c r="A246" s="158">
        <f>BD_TS!A245</f>
        <v>0</v>
      </c>
      <c r="B246" s="158" t="str">
        <f>SUBSTITUTE(SUBSTITUTE(BD_TS!D245," ",""),"-","/")</f>
        <v/>
      </c>
      <c r="C246" s="158">
        <f>BD_TS!E245</f>
        <v>0</v>
      </c>
      <c r="D246" s="159">
        <f>BD_TS!F245</f>
        <v>0</v>
      </c>
      <c r="E246" s="160">
        <f>BD_TS!B245</f>
        <v>0</v>
      </c>
      <c r="F246" s="161">
        <f>BD_TS!C245</f>
        <v>0</v>
      </c>
      <c r="G246" s="187">
        <f>BD_TS!H245</f>
        <v>0</v>
      </c>
      <c r="H246" s="158" t="str">
        <f>IF($A246=0,"",IFERROR(INDEX(BD_Gestão!A:A,MATCH('Banco de Dados'!$B246,BD_Gestão!$B:$B,0)),"erro"))</f>
        <v/>
      </c>
      <c r="I246" s="162" t="str">
        <f>IF($A246=0,"",IFERROR(INDEX(BD_Gestão!E:E,MATCH('Banco de Dados'!$B246,BD_Gestão!$B:$B,0)),"erro"))</f>
        <v/>
      </c>
      <c r="J246" s="186" t="str">
        <f>IF($A246=0,"",IFERROR(INDEX(BD_Gestão!B:B,MATCH('Banco de Dados'!$B246,BD_Gestão!$B:$B,0)),"erro"))</f>
        <v/>
      </c>
      <c r="K246" s="158" t="str">
        <f>IF($A246=0,"",IFERROR(INDEX(BD_Gestão!C:C,MATCH('Banco de Dados'!$B246,BD_Gestão!$B:$B,0)),"erro"))</f>
        <v/>
      </c>
      <c r="L246" s="158" t="str">
        <f>IF($A246=0,"",IFERROR(INDEX(BD_Gestão!H:H,MATCH('Banco de Dados'!$B246,BD_Gestão!$B:$B,0)),"erro"))</f>
        <v/>
      </c>
      <c r="M246" s="161" t="str">
        <f>IF($A246=0,"",IFERROR(INDEX(BD_Gestão!F:F,MATCH('Banco de Dados'!$B246,BD_Gestão!$B:$B,0)),"erro"))</f>
        <v/>
      </c>
      <c r="N246" s="161" t="str">
        <f>IF($A246=0,"",IFERROR(INDEX(BD_Gestão!J:J,MATCH('Banco de Dados'!$B246,BD_Gestão!$B:$B,0)),"erro"))</f>
        <v/>
      </c>
      <c r="O246" s="164" t="str">
        <f>IF($A246=0,"",IFERROR(INDEX(BD_Gestão!K:K,MATCH('Banco de Dados'!$B246,BD_Gestão!$B:$B,0)),"erro"))</f>
        <v/>
      </c>
      <c r="P246" s="169" t="str">
        <f t="shared" si="14"/>
        <v/>
      </c>
      <c r="Q246" s="170" t="str">
        <f t="shared" si="15"/>
        <v/>
      </c>
      <c r="R246" s="163" t="e">
        <f t="shared" si="12"/>
        <v>#VALUE!</v>
      </c>
      <c r="S246" s="163" t="e">
        <f t="shared" si="13"/>
        <v>#VALUE!</v>
      </c>
      <c r="T246" s="163" t="e">
        <f>INDEX(Controle!O:O,MATCH('Banco de Dados'!A246,Controle!M:M,0))*E246/100</f>
        <v>#N/A</v>
      </c>
    </row>
    <row r="247" spans="1:20" hidden="1" x14ac:dyDescent="0.2">
      <c r="A247" s="158">
        <f>BD_TS!A246</f>
        <v>0</v>
      </c>
      <c r="B247" s="158" t="str">
        <f>SUBSTITUTE(SUBSTITUTE(BD_TS!D246," ",""),"-","/")</f>
        <v/>
      </c>
      <c r="C247" s="158">
        <f>BD_TS!E246</f>
        <v>0</v>
      </c>
      <c r="D247" s="159">
        <f>BD_TS!F246</f>
        <v>0</v>
      </c>
      <c r="E247" s="160">
        <f>BD_TS!B246</f>
        <v>0</v>
      </c>
      <c r="F247" s="161">
        <f>BD_TS!C246</f>
        <v>0</v>
      </c>
      <c r="G247" s="187">
        <f>BD_TS!H246</f>
        <v>0</v>
      </c>
      <c r="H247" s="158" t="str">
        <f>IF($A247=0,"",IFERROR(INDEX(BD_Gestão!A:A,MATCH('Banco de Dados'!$B247,BD_Gestão!$B:$B,0)),"erro"))</f>
        <v/>
      </c>
      <c r="I247" s="162" t="str">
        <f>IF($A247=0,"",IFERROR(INDEX(BD_Gestão!E:E,MATCH('Banco de Dados'!$B247,BD_Gestão!$B:$B,0)),"erro"))</f>
        <v/>
      </c>
      <c r="J247" s="186" t="str">
        <f>IF($A247=0,"",IFERROR(INDEX(BD_Gestão!B:B,MATCH('Banco de Dados'!$B247,BD_Gestão!$B:$B,0)),"erro"))</f>
        <v/>
      </c>
      <c r="K247" s="158" t="str">
        <f>IF($A247=0,"",IFERROR(INDEX(BD_Gestão!C:C,MATCH('Banco de Dados'!$B247,BD_Gestão!$B:$B,0)),"erro"))</f>
        <v/>
      </c>
      <c r="L247" s="158" t="str">
        <f>IF($A247=0,"",IFERROR(INDEX(BD_Gestão!H:H,MATCH('Banco de Dados'!$B247,BD_Gestão!$B:$B,0)),"erro"))</f>
        <v/>
      </c>
      <c r="M247" s="161" t="str">
        <f>IF($A247=0,"",IFERROR(INDEX(BD_Gestão!F:F,MATCH('Banco de Dados'!$B247,BD_Gestão!$B:$B,0)),"erro"))</f>
        <v/>
      </c>
      <c r="N247" s="161" t="str">
        <f>IF($A247=0,"",IFERROR(INDEX(BD_Gestão!J:J,MATCH('Banco de Dados'!$B247,BD_Gestão!$B:$B,0)),"erro"))</f>
        <v/>
      </c>
      <c r="O247" s="164" t="str">
        <f>IF($A247=0,"",IFERROR(INDEX(BD_Gestão!K:K,MATCH('Banco de Dados'!$B247,BD_Gestão!$B:$B,0)),"erro"))</f>
        <v/>
      </c>
      <c r="P247" s="169" t="str">
        <f t="shared" si="14"/>
        <v/>
      </c>
      <c r="Q247" s="170" t="str">
        <f t="shared" si="15"/>
        <v/>
      </c>
      <c r="R247" s="163" t="e">
        <f t="shared" si="12"/>
        <v>#VALUE!</v>
      </c>
      <c r="S247" s="163" t="e">
        <f t="shared" si="13"/>
        <v>#VALUE!</v>
      </c>
      <c r="T247" s="163" t="e">
        <f>INDEX(Controle!O:O,MATCH('Banco de Dados'!A247,Controle!M:M,0))*E247/100</f>
        <v>#N/A</v>
      </c>
    </row>
    <row r="248" spans="1:20" hidden="1" x14ac:dyDescent="0.2">
      <c r="A248" s="158">
        <f>BD_TS!A247</f>
        <v>0</v>
      </c>
      <c r="B248" s="158" t="str">
        <f>SUBSTITUTE(SUBSTITUTE(BD_TS!D247," ",""),"-","/")</f>
        <v/>
      </c>
      <c r="C248" s="158">
        <f>BD_TS!E247</f>
        <v>0</v>
      </c>
      <c r="D248" s="159">
        <f>BD_TS!F247</f>
        <v>0</v>
      </c>
      <c r="E248" s="160">
        <f>BD_TS!B247</f>
        <v>0</v>
      </c>
      <c r="F248" s="161">
        <f>BD_TS!C247</f>
        <v>0</v>
      </c>
      <c r="G248" s="187">
        <f>BD_TS!H247</f>
        <v>0</v>
      </c>
      <c r="H248" s="158" t="str">
        <f>IF($A248=0,"",IFERROR(INDEX(BD_Gestão!A:A,MATCH('Banco de Dados'!$B248,BD_Gestão!$B:$B,0)),"erro"))</f>
        <v/>
      </c>
      <c r="I248" s="162" t="str">
        <f>IF($A248=0,"",IFERROR(INDEX(BD_Gestão!E:E,MATCH('Banco de Dados'!$B248,BD_Gestão!$B:$B,0)),"erro"))</f>
        <v/>
      </c>
      <c r="J248" s="186" t="str">
        <f>IF($A248=0,"",IFERROR(INDEX(BD_Gestão!B:B,MATCH('Banco de Dados'!$B248,BD_Gestão!$B:$B,0)),"erro"))</f>
        <v/>
      </c>
      <c r="K248" s="158" t="str">
        <f>IF($A248=0,"",IFERROR(INDEX(BD_Gestão!C:C,MATCH('Banco de Dados'!$B248,BD_Gestão!$B:$B,0)),"erro"))</f>
        <v/>
      </c>
      <c r="L248" s="158" t="str">
        <f>IF($A248=0,"",IFERROR(INDEX(BD_Gestão!H:H,MATCH('Banco de Dados'!$B248,BD_Gestão!$B:$B,0)),"erro"))</f>
        <v/>
      </c>
      <c r="M248" s="161" t="str">
        <f>IF($A248=0,"",IFERROR(INDEX(BD_Gestão!F:F,MATCH('Banco de Dados'!$B248,BD_Gestão!$B:$B,0)),"erro"))</f>
        <v/>
      </c>
      <c r="N248" s="161" t="str">
        <f>IF($A248=0,"",IFERROR(INDEX(BD_Gestão!J:J,MATCH('Banco de Dados'!$B248,BD_Gestão!$B:$B,0)),"erro"))</f>
        <v/>
      </c>
      <c r="O248" s="164" t="str">
        <f>IF($A248=0,"",IFERROR(INDEX(BD_Gestão!K:K,MATCH('Banco de Dados'!$B248,BD_Gestão!$B:$B,0)),"erro"))</f>
        <v/>
      </c>
      <c r="P248" s="169" t="str">
        <f t="shared" si="14"/>
        <v/>
      </c>
      <c r="Q248" s="170" t="str">
        <f t="shared" si="15"/>
        <v/>
      </c>
      <c r="R248" s="163" t="e">
        <f t="shared" si="12"/>
        <v>#VALUE!</v>
      </c>
      <c r="S248" s="163" t="e">
        <f t="shared" si="13"/>
        <v>#VALUE!</v>
      </c>
      <c r="T248" s="163" t="e">
        <f>INDEX(Controle!O:O,MATCH('Banco de Dados'!A248,Controle!M:M,0))*E248/100</f>
        <v>#N/A</v>
      </c>
    </row>
    <row r="249" spans="1:20" hidden="1" x14ac:dyDescent="0.2">
      <c r="A249" s="158">
        <f>BD_TS!A248</f>
        <v>0</v>
      </c>
      <c r="B249" s="158" t="str">
        <f>SUBSTITUTE(SUBSTITUTE(BD_TS!D248," ",""),"-","/")</f>
        <v/>
      </c>
      <c r="C249" s="158">
        <f>BD_TS!E248</f>
        <v>0</v>
      </c>
      <c r="D249" s="159">
        <f>BD_TS!F248</f>
        <v>0</v>
      </c>
      <c r="E249" s="160">
        <f>BD_TS!B248</f>
        <v>0</v>
      </c>
      <c r="F249" s="161">
        <f>BD_TS!C248</f>
        <v>0</v>
      </c>
      <c r="G249" s="187">
        <f>BD_TS!H248</f>
        <v>0</v>
      </c>
      <c r="H249" s="158" t="str">
        <f>IF($A249=0,"",IFERROR(INDEX(BD_Gestão!A:A,MATCH('Banco de Dados'!$B249,BD_Gestão!$B:$B,0)),"erro"))</f>
        <v/>
      </c>
      <c r="I249" s="162" t="str">
        <f>IF($A249=0,"",IFERROR(INDEX(BD_Gestão!E:E,MATCH('Banco de Dados'!$B249,BD_Gestão!$B:$B,0)),"erro"))</f>
        <v/>
      </c>
      <c r="J249" s="186" t="str">
        <f>IF($A249=0,"",IFERROR(INDEX(BD_Gestão!B:B,MATCH('Banco de Dados'!$B249,BD_Gestão!$B:$B,0)),"erro"))</f>
        <v/>
      </c>
      <c r="K249" s="158" t="str">
        <f>IF($A249=0,"",IFERROR(INDEX(BD_Gestão!C:C,MATCH('Banco de Dados'!$B249,BD_Gestão!$B:$B,0)),"erro"))</f>
        <v/>
      </c>
      <c r="L249" s="158" t="str">
        <f>IF($A249=0,"",IFERROR(INDEX(BD_Gestão!H:H,MATCH('Banco de Dados'!$B249,BD_Gestão!$B:$B,0)),"erro"))</f>
        <v/>
      </c>
      <c r="M249" s="161" t="str">
        <f>IF($A249=0,"",IFERROR(INDEX(BD_Gestão!F:F,MATCH('Banco de Dados'!$B249,BD_Gestão!$B:$B,0)),"erro"))</f>
        <v/>
      </c>
      <c r="N249" s="161" t="str">
        <f>IF($A249=0,"",IFERROR(INDEX(BD_Gestão!J:J,MATCH('Banco de Dados'!$B249,BD_Gestão!$B:$B,0)),"erro"))</f>
        <v/>
      </c>
      <c r="O249" s="164" t="str">
        <f>IF($A249=0,"",IFERROR(INDEX(BD_Gestão!K:K,MATCH('Banco de Dados'!$B249,BD_Gestão!$B:$B,0)),"erro"))</f>
        <v/>
      </c>
      <c r="P249" s="169" t="str">
        <f t="shared" si="14"/>
        <v/>
      </c>
      <c r="Q249" s="170" t="str">
        <f t="shared" si="15"/>
        <v/>
      </c>
      <c r="R249" s="163" t="e">
        <f t="shared" si="12"/>
        <v>#VALUE!</v>
      </c>
      <c r="S249" s="163" t="e">
        <f t="shared" si="13"/>
        <v>#VALUE!</v>
      </c>
      <c r="T249" s="163" t="e">
        <f>INDEX(Controle!O:O,MATCH('Banco de Dados'!A249,Controle!M:M,0))*E249/100</f>
        <v>#N/A</v>
      </c>
    </row>
    <row r="250" spans="1:20" hidden="1" x14ac:dyDescent="0.2">
      <c r="A250" s="158">
        <f>BD_TS!A249</f>
        <v>0</v>
      </c>
      <c r="B250" s="158" t="str">
        <f>SUBSTITUTE(SUBSTITUTE(BD_TS!D249," ",""),"-","/")</f>
        <v/>
      </c>
      <c r="C250" s="158">
        <f>BD_TS!E249</f>
        <v>0</v>
      </c>
      <c r="D250" s="159">
        <f>BD_TS!F249</f>
        <v>0</v>
      </c>
      <c r="E250" s="160">
        <f>BD_TS!B249</f>
        <v>0</v>
      </c>
      <c r="F250" s="161">
        <f>BD_TS!C249</f>
        <v>0</v>
      </c>
      <c r="G250" s="187">
        <f>BD_TS!H249</f>
        <v>0</v>
      </c>
      <c r="H250" s="158" t="str">
        <f>IF($A250=0,"",IFERROR(INDEX(BD_Gestão!A:A,MATCH('Banco de Dados'!$B250,BD_Gestão!$B:$B,0)),"erro"))</f>
        <v/>
      </c>
      <c r="I250" s="162" t="str">
        <f>IF($A250=0,"",IFERROR(INDEX(BD_Gestão!E:E,MATCH('Banco de Dados'!$B250,BD_Gestão!$B:$B,0)),"erro"))</f>
        <v/>
      </c>
      <c r="J250" s="186" t="str">
        <f>IF($A250=0,"",IFERROR(INDEX(BD_Gestão!B:B,MATCH('Banco de Dados'!$B250,BD_Gestão!$B:$B,0)),"erro"))</f>
        <v/>
      </c>
      <c r="K250" s="158" t="str">
        <f>IF($A250=0,"",IFERROR(INDEX(BD_Gestão!C:C,MATCH('Banco de Dados'!$B250,BD_Gestão!$B:$B,0)),"erro"))</f>
        <v/>
      </c>
      <c r="L250" s="158" t="str">
        <f>IF($A250=0,"",IFERROR(INDEX(BD_Gestão!H:H,MATCH('Banco de Dados'!$B250,BD_Gestão!$B:$B,0)),"erro"))</f>
        <v/>
      </c>
      <c r="M250" s="161" t="str">
        <f>IF($A250=0,"",IFERROR(INDEX(BD_Gestão!F:F,MATCH('Banco de Dados'!$B250,BD_Gestão!$B:$B,0)),"erro"))</f>
        <v/>
      </c>
      <c r="N250" s="161" t="str">
        <f>IF($A250=0,"",IFERROR(INDEX(BD_Gestão!J:J,MATCH('Banco de Dados'!$B250,BD_Gestão!$B:$B,0)),"erro"))</f>
        <v/>
      </c>
      <c r="O250" s="164" t="str">
        <f>IF($A250=0,"",IFERROR(INDEX(BD_Gestão!K:K,MATCH('Banco de Dados'!$B250,BD_Gestão!$B:$B,0)),"erro"))</f>
        <v/>
      </c>
      <c r="P250" s="169" t="str">
        <f t="shared" si="14"/>
        <v/>
      </c>
      <c r="Q250" s="170" t="str">
        <f t="shared" si="15"/>
        <v/>
      </c>
      <c r="R250" s="163" t="e">
        <f t="shared" si="12"/>
        <v>#VALUE!</v>
      </c>
      <c r="S250" s="163" t="e">
        <f t="shared" si="13"/>
        <v>#VALUE!</v>
      </c>
      <c r="T250" s="163" t="e">
        <f>INDEX(Controle!O:O,MATCH('Banco de Dados'!A250,Controle!M:M,0))*E250/100</f>
        <v>#N/A</v>
      </c>
    </row>
    <row r="251" spans="1:20" hidden="1" x14ac:dyDescent="0.2">
      <c r="A251" s="158">
        <f>BD_TS!A250</f>
        <v>0</v>
      </c>
      <c r="B251" s="158" t="str">
        <f>SUBSTITUTE(SUBSTITUTE(BD_TS!D250," ",""),"-","/")</f>
        <v/>
      </c>
      <c r="C251" s="158">
        <f>BD_TS!E250</f>
        <v>0</v>
      </c>
      <c r="D251" s="159">
        <f>BD_TS!F250</f>
        <v>0</v>
      </c>
      <c r="E251" s="160">
        <f>BD_TS!B250</f>
        <v>0</v>
      </c>
      <c r="F251" s="161">
        <f>BD_TS!C250</f>
        <v>0</v>
      </c>
      <c r="G251" s="187">
        <f>BD_TS!H250</f>
        <v>0</v>
      </c>
      <c r="H251" s="158" t="str">
        <f>IF($A251=0,"",IFERROR(INDEX(BD_Gestão!A:A,MATCH('Banco de Dados'!$B251,BD_Gestão!$B:$B,0)),"erro"))</f>
        <v/>
      </c>
      <c r="I251" s="162" t="str">
        <f>IF($A251=0,"",IFERROR(INDEX(BD_Gestão!E:E,MATCH('Banco de Dados'!$B251,BD_Gestão!$B:$B,0)),"erro"))</f>
        <v/>
      </c>
      <c r="J251" s="186" t="str">
        <f>IF($A251=0,"",IFERROR(INDEX(BD_Gestão!B:B,MATCH('Banco de Dados'!$B251,BD_Gestão!$B:$B,0)),"erro"))</f>
        <v/>
      </c>
      <c r="K251" s="158" t="str">
        <f>IF($A251=0,"",IFERROR(INDEX(BD_Gestão!C:C,MATCH('Banco de Dados'!$B251,BD_Gestão!$B:$B,0)),"erro"))</f>
        <v/>
      </c>
      <c r="L251" s="158" t="str">
        <f>IF($A251=0,"",IFERROR(INDEX(BD_Gestão!H:H,MATCH('Banco de Dados'!$B251,BD_Gestão!$B:$B,0)),"erro"))</f>
        <v/>
      </c>
      <c r="M251" s="161" t="str">
        <f>IF($A251=0,"",IFERROR(INDEX(BD_Gestão!F:F,MATCH('Banco de Dados'!$B251,BD_Gestão!$B:$B,0)),"erro"))</f>
        <v/>
      </c>
      <c r="N251" s="161" t="str">
        <f>IF($A251=0,"",IFERROR(INDEX(BD_Gestão!J:J,MATCH('Banco de Dados'!$B251,BD_Gestão!$B:$B,0)),"erro"))</f>
        <v/>
      </c>
      <c r="O251" s="164" t="str">
        <f>IF($A251=0,"",IFERROR(INDEX(BD_Gestão!K:K,MATCH('Banco de Dados'!$B251,BD_Gestão!$B:$B,0)),"erro"))</f>
        <v/>
      </c>
      <c r="P251" s="169" t="str">
        <f t="shared" si="14"/>
        <v/>
      </c>
      <c r="Q251" s="170" t="str">
        <f t="shared" si="15"/>
        <v/>
      </c>
      <c r="R251" s="163" t="e">
        <f t="shared" si="12"/>
        <v>#VALUE!</v>
      </c>
      <c r="S251" s="163" t="e">
        <f t="shared" si="13"/>
        <v>#VALUE!</v>
      </c>
      <c r="T251" s="163" t="e">
        <f>INDEX(Controle!O:O,MATCH('Banco de Dados'!A251,Controle!M:M,0))*E251/100</f>
        <v>#N/A</v>
      </c>
    </row>
    <row r="252" spans="1:20" hidden="1" x14ac:dyDescent="0.2">
      <c r="A252" s="158">
        <f>BD_TS!A251</f>
        <v>0</v>
      </c>
      <c r="B252" s="158" t="str">
        <f>SUBSTITUTE(SUBSTITUTE(BD_TS!D251," ",""),"-","/")</f>
        <v/>
      </c>
      <c r="C252" s="158">
        <f>BD_TS!E251</f>
        <v>0</v>
      </c>
      <c r="D252" s="159">
        <f>BD_TS!F251</f>
        <v>0</v>
      </c>
      <c r="E252" s="160">
        <f>BD_TS!B251</f>
        <v>0</v>
      </c>
      <c r="F252" s="161">
        <f>BD_TS!C251</f>
        <v>0</v>
      </c>
      <c r="G252" s="187">
        <f>BD_TS!H251</f>
        <v>0</v>
      </c>
      <c r="H252" s="158" t="str">
        <f>IF($A252=0,"",IFERROR(INDEX(BD_Gestão!A:A,MATCH('Banco de Dados'!$B252,BD_Gestão!$B:$B,0)),"erro"))</f>
        <v/>
      </c>
      <c r="I252" s="162" t="str">
        <f>IF($A252=0,"",IFERROR(INDEX(BD_Gestão!E:E,MATCH('Banco de Dados'!$B252,BD_Gestão!$B:$B,0)),"erro"))</f>
        <v/>
      </c>
      <c r="J252" s="186" t="str">
        <f>IF($A252=0,"",IFERROR(INDEX(BD_Gestão!B:B,MATCH('Banco de Dados'!$B252,BD_Gestão!$B:$B,0)),"erro"))</f>
        <v/>
      </c>
      <c r="K252" s="158" t="str">
        <f>IF($A252=0,"",IFERROR(INDEX(BD_Gestão!C:C,MATCH('Banco de Dados'!$B252,BD_Gestão!$B:$B,0)),"erro"))</f>
        <v/>
      </c>
      <c r="L252" s="158" t="str">
        <f>IF($A252=0,"",IFERROR(INDEX(BD_Gestão!H:H,MATCH('Banco de Dados'!$B252,BD_Gestão!$B:$B,0)),"erro"))</f>
        <v/>
      </c>
      <c r="M252" s="161" t="str">
        <f>IF($A252=0,"",IFERROR(INDEX(BD_Gestão!F:F,MATCH('Banco de Dados'!$B252,BD_Gestão!$B:$B,0)),"erro"))</f>
        <v/>
      </c>
      <c r="N252" s="161" t="str">
        <f>IF($A252=0,"",IFERROR(INDEX(BD_Gestão!J:J,MATCH('Banco de Dados'!$B252,BD_Gestão!$B:$B,0)),"erro"))</f>
        <v/>
      </c>
      <c r="O252" s="164" t="str">
        <f>IF($A252=0,"",IFERROR(INDEX(BD_Gestão!K:K,MATCH('Banco de Dados'!$B252,BD_Gestão!$B:$B,0)),"erro"))</f>
        <v/>
      </c>
      <c r="P252" s="169" t="str">
        <f t="shared" si="14"/>
        <v/>
      </c>
      <c r="Q252" s="170" t="str">
        <f t="shared" si="15"/>
        <v/>
      </c>
      <c r="R252" s="163" t="e">
        <f t="shared" si="12"/>
        <v>#VALUE!</v>
      </c>
      <c r="S252" s="163" t="e">
        <f t="shared" si="13"/>
        <v>#VALUE!</v>
      </c>
      <c r="T252" s="163" t="e">
        <f>INDEX(Controle!O:O,MATCH('Banco de Dados'!A252,Controle!M:M,0))*E252/100</f>
        <v>#N/A</v>
      </c>
    </row>
    <row r="253" spans="1:20" hidden="1" x14ac:dyDescent="0.2">
      <c r="A253" s="158">
        <f>BD_TS!A252</f>
        <v>0</v>
      </c>
      <c r="B253" s="158" t="str">
        <f>SUBSTITUTE(SUBSTITUTE(BD_TS!D252," ",""),"-","/")</f>
        <v/>
      </c>
      <c r="C253" s="158">
        <f>BD_TS!E252</f>
        <v>0</v>
      </c>
      <c r="D253" s="159">
        <f>BD_TS!F252</f>
        <v>0</v>
      </c>
      <c r="E253" s="160">
        <f>BD_TS!B252</f>
        <v>0</v>
      </c>
      <c r="F253" s="161">
        <f>BD_TS!C252</f>
        <v>0</v>
      </c>
      <c r="G253" s="187">
        <f>BD_TS!H252</f>
        <v>0</v>
      </c>
      <c r="H253" s="158" t="str">
        <f>IF($A253=0,"",IFERROR(INDEX(BD_Gestão!A:A,MATCH('Banco de Dados'!$B253,BD_Gestão!$B:$B,0)),"erro"))</f>
        <v/>
      </c>
      <c r="I253" s="162" t="str">
        <f>IF($A253=0,"",IFERROR(INDEX(BD_Gestão!E:E,MATCH('Banco de Dados'!$B253,BD_Gestão!$B:$B,0)),"erro"))</f>
        <v/>
      </c>
      <c r="J253" s="186" t="str">
        <f>IF($A253=0,"",IFERROR(INDEX(BD_Gestão!B:B,MATCH('Banco de Dados'!$B253,BD_Gestão!$B:$B,0)),"erro"))</f>
        <v/>
      </c>
      <c r="K253" s="158" t="str">
        <f>IF($A253=0,"",IFERROR(INDEX(BD_Gestão!C:C,MATCH('Banco de Dados'!$B253,BD_Gestão!$B:$B,0)),"erro"))</f>
        <v/>
      </c>
      <c r="L253" s="158" t="str">
        <f>IF($A253=0,"",IFERROR(INDEX(BD_Gestão!H:H,MATCH('Banco de Dados'!$B253,BD_Gestão!$B:$B,0)),"erro"))</f>
        <v/>
      </c>
      <c r="M253" s="161" t="str">
        <f>IF($A253=0,"",IFERROR(INDEX(BD_Gestão!F:F,MATCH('Banco de Dados'!$B253,BD_Gestão!$B:$B,0)),"erro"))</f>
        <v/>
      </c>
      <c r="N253" s="161" t="str">
        <f>IF($A253=0,"",IFERROR(INDEX(BD_Gestão!J:J,MATCH('Banco de Dados'!$B253,BD_Gestão!$B:$B,0)),"erro"))</f>
        <v/>
      </c>
      <c r="O253" s="164" t="str">
        <f>IF($A253=0,"",IFERROR(INDEX(BD_Gestão!K:K,MATCH('Banco de Dados'!$B253,BD_Gestão!$B:$B,0)),"erro"))</f>
        <v/>
      </c>
      <c r="P253" s="169" t="str">
        <f t="shared" si="14"/>
        <v/>
      </c>
      <c r="Q253" s="170" t="str">
        <f t="shared" si="15"/>
        <v/>
      </c>
      <c r="R253" s="163" t="e">
        <f t="shared" si="12"/>
        <v>#VALUE!</v>
      </c>
      <c r="S253" s="163" t="e">
        <f t="shared" si="13"/>
        <v>#VALUE!</v>
      </c>
      <c r="T253" s="163" t="e">
        <f>INDEX(Controle!O:O,MATCH('Banco de Dados'!A253,Controle!M:M,0))*E253/100</f>
        <v>#N/A</v>
      </c>
    </row>
    <row r="254" spans="1:20" hidden="1" x14ac:dyDescent="0.2">
      <c r="A254" s="158">
        <f>BD_TS!A253</f>
        <v>0</v>
      </c>
      <c r="B254" s="158" t="str">
        <f>SUBSTITUTE(SUBSTITUTE(BD_TS!D253," ",""),"-","/")</f>
        <v/>
      </c>
      <c r="C254" s="158">
        <f>BD_TS!E253</f>
        <v>0</v>
      </c>
      <c r="D254" s="159">
        <f>BD_TS!F253</f>
        <v>0</v>
      </c>
      <c r="E254" s="160">
        <f>BD_TS!B253</f>
        <v>0</v>
      </c>
      <c r="F254" s="161">
        <f>BD_TS!C253</f>
        <v>0</v>
      </c>
      <c r="G254" s="187">
        <f>BD_TS!H253</f>
        <v>0</v>
      </c>
      <c r="H254" s="158" t="str">
        <f>IF($A254=0,"",IFERROR(INDEX(BD_Gestão!A:A,MATCH('Banco de Dados'!$B254,BD_Gestão!$B:$B,0)),"erro"))</f>
        <v/>
      </c>
      <c r="I254" s="162" t="str">
        <f>IF($A254=0,"",IFERROR(INDEX(BD_Gestão!E:E,MATCH('Banco de Dados'!$B254,BD_Gestão!$B:$B,0)),"erro"))</f>
        <v/>
      </c>
      <c r="J254" s="186" t="str">
        <f>IF($A254=0,"",IFERROR(INDEX(BD_Gestão!B:B,MATCH('Banco de Dados'!$B254,BD_Gestão!$B:$B,0)),"erro"))</f>
        <v/>
      </c>
      <c r="K254" s="158" t="str">
        <f>IF($A254=0,"",IFERROR(INDEX(BD_Gestão!C:C,MATCH('Banco de Dados'!$B254,BD_Gestão!$B:$B,0)),"erro"))</f>
        <v/>
      </c>
      <c r="L254" s="158" t="str">
        <f>IF($A254=0,"",IFERROR(INDEX(BD_Gestão!H:H,MATCH('Banco de Dados'!$B254,BD_Gestão!$B:$B,0)),"erro"))</f>
        <v/>
      </c>
      <c r="M254" s="161" t="str">
        <f>IF($A254=0,"",IFERROR(INDEX(BD_Gestão!F:F,MATCH('Banco de Dados'!$B254,BD_Gestão!$B:$B,0)),"erro"))</f>
        <v/>
      </c>
      <c r="N254" s="161" t="str">
        <f>IF($A254=0,"",IFERROR(INDEX(BD_Gestão!J:J,MATCH('Banco de Dados'!$B254,BD_Gestão!$B:$B,0)),"erro"))</f>
        <v/>
      </c>
      <c r="O254" s="164" t="str">
        <f>IF($A254=0,"",IFERROR(INDEX(BD_Gestão!K:K,MATCH('Banco de Dados'!$B254,BD_Gestão!$B:$B,0)),"erro"))</f>
        <v/>
      </c>
      <c r="P254" s="169" t="str">
        <f t="shared" si="14"/>
        <v/>
      </c>
      <c r="Q254" s="170" t="str">
        <f t="shared" si="15"/>
        <v/>
      </c>
      <c r="R254" s="163" t="e">
        <f t="shared" si="12"/>
        <v>#VALUE!</v>
      </c>
      <c r="S254" s="163" t="e">
        <f t="shared" si="13"/>
        <v>#VALUE!</v>
      </c>
      <c r="T254" s="163" t="e">
        <f>INDEX(Controle!O:O,MATCH('Banco de Dados'!A254,Controle!M:M,0))*E254/100</f>
        <v>#N/A</v>
      </c>
    </row>
    <row r="255" spans="1:20" hidden="1" x14ac:dyDescent="0.2">
      <c r="A255" s="158">
        <f>BD_TS!A254</f>
        <v>0</v>
      </c>
      <c r="B255" s="158" t="str">
        <f>SUBSTITUTE(SUBSTITUTE(BD_TS!D254," ",""),"-","/")</f>
        <v/>
      </c>
      <c r="C255" s="158">
        <f>BD_TS!E254</f>
        <v>0</v>
      </c>
      <c r="D255" s="159">
        <f>BD_TS!F254</f>
        <v>0</v>
      </c>
      <c r="E255" s="160">
        <f>BD_TS!B254</f>
        <v>0</v>
      </c>
      <c r="F255" s="161">
        <f>BD_TS!C254</f>
        <v>0</v>
      </c>
      <c r="G255" s="187">
        <f>BD_TS!H254</f>
        <v>0</v>
      </c>
      <c r="H255" s="158" t="str">
        <f>IF($A255=0,"",IFERROR(INDEX(BD_Gestão!A:A,MATCH('Banco de Dados'!$B255,BD_Gestão!$B:$B,0)),"erro"))</f>
        <v/>
      </c>
      <c r="I255" s="162" t="str">
        <f>IF($A255=0,"",IFERROR(INDEX(BD_Gestão!E:E,MATCH('Banco de Dados'!$B255,BD_Gestão!$B:$B,0)),"erro"))</f>
        <v/>
      </c>
      <c r="J255" s="186" t="str">
        <f>IF($A255=0,"",IFERROR(INDEX(BD_Gestão!B:B,MATCH('Banco de Dados'!$B255,BD_Gestão!$B:$B,0)),"erro"))</f>
        <v/>
      </c>
      <c r="K255" s="158" t="str">
        <f>IF($A255=0,"",IFERROR(INDEX(BD_Gestão!C:C,MATCH('Banco de Dados'!$B255,BD_Gestão!$B:$B,0)),"erro"))</f>
        <v/>
      </c>
      <c r="L255" s="158" t="str">
        <f>IF($A255=0,"",IFERROR(INDEX(BD_Gestão!H:H,MATCH('Banco de Dados'!$B255,BD_Gestão!$B:$B,0)),"erro"))</f>
        <v/>
      </c>
      <c r="M255" s="161" t="str">
        <f>IF($A255=0,"",IFERROR(INDEX(BD_Gestão!F:F,MATCH('Banco de Dados'!$B255,BD_Gestão!$B:$B,0)),"erro"))</f>
        <v/>
      </c>
      <c r="N255" s="161" t="str">
        <f>IF($A255=0,"",IFERROR(INDEX(BD_Gestão!J:J,MATCH('Banco de Dados'!$B255,BD_Gestão!$B:$B,0)),"erro"))</f>
        <v/>
      </c>
      <c r="O255" s="164" t="str">
        <f>IF($A255=0,"",IFERROR(INDEX(BD_Gestão!K:K,MATCH('Banco de Dados'!$B255,BD_Gestão!$B:$B,0)),"erro"))</f>
        <v/>
      </c>
      <c r="P255" s="169" t="str">
        <f t="shared" si="14"/>
        <v/>
      </c>
      <c r="Q255" s="170" t="str">
        <f t="shared" si="15"/>
        <v/>
      </c>
      <c r="R255" s="163" t="e">
        <f t="shared" si="12"/>
        <v>#VALUE!</v>
      </c>
      <c r="S255" s="163" t="e">
        <f t="shared" si="13"/>
        <v>#VALUE!</v>
      </c>
      <c r="T255" s="163" t="e">
        <f>INDEX(Controle!O:O,MATCH('Banco de Dados'!A255,Controle!M:M,0))*E255/100</f>
        <v>#N/A</v>
      </c>
    </row>
    <row r="256" spans="1:20" hidden="1" x14ac:dyDescent="0.2">
      <c r="A256" s="158">
        <f>BD_TS!A255</f>
        <v>0</v>
      </c>
      <c r="B256" s="158" t="str">
        <f>SUBSTITUTE(SUBSTITUTE(BD_TS!D255," ",""),"-","/")</f>
        <v/>
      </c>
      <c r="C256" s="158">
        <f>BD_TS!E255</f>
        <v>0</v>
      </c>
      <c r="D256" s="159">
        <f>BD_TS!F255</f>
        <v>0</v>
      </c>
      <c r="E256" s="160">
        <f>BD_TS!B255</f>
        <v>0</v>
      </c>
      <c r="F256" s="161">
        <f>BD_TS!C255</f>
        <v>0</v>
      </c>
      <c r="G256" s="187">
        <f>BD_TS!H255</f>
        <v>0</v>
      </c>
      <c r="H256" s="158" t="str">
        <f>IF($A256=0,"",IFERROR(INDEX(BD_Gestão!A:A,MATCH('Banco de Dados'!$B256,BD_Gestão!$B:$B,0)),"erro"))</f>
        <v/>
      </c>
      <c r="I256" s="162" t="str">
        <f>IF($A256=0,"",IFERROR(INDEX(BD_Gestão!E:E,MATCH('Banco de Dados'!$B256,BD_Gestão!$B:$B,0)),"erro"))</f>
        <v/>
      </c>
      <c r="J256" s="186" t="str">
        <f>IF($A256=0,"",IFERROR(INDEX(BD_Gestão!B:B,MATCH('Banco de Dados'!$B256,BD_Gestão!$B:$B,0)),"erro"))</f>
        <v/>
      </c>
      <c r="K256" s="158" t="str">
        <f>IF($A256=0,"",IFERROR(INDEX(BD_Gestão!C:C,MATCH('Banco de Dados'!$B256,BD_Gestão!$B:$B,0)),"erro"))</f>
        <v/>
      </c>
      <c r="L256" s="158" t="str">
        <f>IF($A256=0,"",IFERROR(INDEX(BD_Gestão!H:H,MATCH('Banco de Dados'!$B256,BD_Gestão!$B:$B,0)),"erro"))</f>
        <v/>
      </c>
      <c r="M256" s="161" t="str">
        <f>IF($A256=0,"",IFERROR(INDEX(BD_Gestão!F:F,MATCH('Banco de Dados'!$B256,BD_Gestão!$B:$B,0)),"erro"))</f>
        <v/>
      </c>
      <c r="N256" s="161" t="str">
        <f>IF($A256=0,"",IFERROR(INDEX(BD_Gestão!J:J,MATCH('Banco de Dados'!$B256,BD_Gestão!$B:$B,0)),"erro"))</f>
        <v/>
      </c>
      <c r="O256" s="164" t="str">
        <f>IF($A256=0,"",IFERROR(INDEX(BD_Gestão!K:K,MATCH('Banco de Dados'!$B256,BD_Gestão!$B:$B,0)),"erro"))</f>
        <v/>
      </c>
      <c r="P256" s="169" t="str">
        <f t="shared" si="14"/>
        <v/>
      </c>
      <c r="Q256" s="170" t="str">
        <f t="shared" si="15"/>
        <v/>
      </c>
      <c r="R256" s="163" t="e">
        <f t="shared" si="12"/>
        <v>#VALUE!</v>
      </c>
      <c r="S256" s="163" t="e">
        <f t="shared" si="13"/>
        <v>#VALUE!</v>
      </c>
      <c r="T256" s="163" t="e">
        <f>INDEX(Controle!O:O,MATCH('Banco de Dados'!A256,Controle!M:M,0))*E256/100</f>
        <v>#N/A</v>
      </c>
    </row>
    <row r="257" spans="1:20" hidden="1" x14ac:dyDescent="0.2">
      <c r="A257" s="158">
        <f>BD_TS!A256</f>
        <v>0</v>
      </c>
      <c r="B257" s="158" t="str">
        <f>SUBSTITUTE(SUBSTITUTE(BD_TS!D256," ",""),"-","/")</f>
        <v/>
      </c>
      <c r="C257" s="158">
        <f>BD_TS!E256</f>
        <v>0</v>
      </c>
      <c r="D257" s="159">
        <f>BD_TS!F256</f>
        <v>0</v>
      </c>
      <c r="E257" s="160">
        <f>BD_TS!B256</f>
        <v>0</v>
      </c>
      <c r="F257" s="161">
        <f>BD_TS!C256</f>
        <v>0</v>
      </c>
      <c r="G257" s="187">
        <f>BD_TS!H256</f>
        <v>0</v>
      </c>
      <c r="H257" s="158" t="str">
        <f>IF($A257=0,"",IFERROR(INDEX(BD_Gestão!A:A,MATCH('Banco de Dados'!$B257,BD_Gestão!$B:$B,0)),"erro"))</f>
        <v/>
      </c>
      <c r="I257" s="162" t="str">
        <f>IF($A257=0,"",IFERROR(INDEX(BD_Gestão!E:E,MATCH('Banco de Dados'!$B257,BD_Gestão!$B:$B,0)),"erro"))</f>
        <v/>
      </c>
      <c r="J257" s="186" t="str">
        <f>IF($A257=0,"",IFERROR(INDEX(BD_Gestão!B:B,MATCH('Banco de Dados'!$B257,BD_Gestão!$B:$B,0)),"erro"))</f>
        <v/>
      </c>
      <c r="K257" s="158" t="str">
        <f>IF($A257=0,"",IFERROR(INDEX(BD_Gestão!C:C,MATCH('Banco de Dados'!$B257,BD_Gestão!$B:$B,0)),"erro"))</f>
        <v/>
      </c>
      <c r="L257" s="158" t="str">
        <f>IF($A257=0,"",IFERROR(INDEX(BD_Gestão!H:H,MATCH('Banco de Dados'!$B257,BD_Gestão!$B:$B,0)),"erro"))</f>
        <v/>
      </c>
      <c r="M257" s="161" t="str">
        <f>IF($A257=0,"",IFERROR(INDEX(BD_Gestão!F:F,MATCH('Banco de Dados'!$B257,BD_Gestão!$B:$B,0)),"erro"))</f>
        <v/>
      </c>
      <c r="N257" s="161" t="str">
        <f>IF($A257=0,"",IFERROR(INDEX(BD_Gestão!J:J,MATCH('Banco de Dados'!$B257,BD_Gestão!$B:$B,0)),"erro"))</f>
        <v/>
      </c>
      <c r="O257" s="164" t="str">
        <f>IF($A257=0,"",IFERROR(INDEX(BD_Gestão!K:K,MATCH('Banco de Dados'!$B257,BD_Gestão!$B:$B,0)),"erro"))</f>
        <v/>
      </c>
      <c r="P257" s="169" t="str">
        <f t="shared" si="14"/>
        <v/>
      </c>
      <c r="Q257" s="170" t="str">
        <f t="shared" si="15"/>
        <v/>
      </c>
      <c r="R257" s="163" t="e">
        <f t="shared" si="12"/>
        <v>#VALUE!</v>
      </c>
      <c r="S257" s="163" t="e">
        <f t="shared" si="13"/>
        <v>#VALUE!</v>
      </c>
      <c r="T257" s="163" t="e">
        <f>INDEX(Controle!O:O,MATCH('Banco de Dados'!A257,Controle!M:M,0))*E257/100</f>
        <v>#N/A</v>
      </c>
    </row>
    <row r="258" spans="1:20" hidden="1" x14ac:dyDescent="0.2">
      <c r="A258" s="158">
        <f>BD_TS!A257</f>
        <v>0</v>
      </c>
      <c r="B258" s="158" t="str">
        <f>SUBSTITUTE(SUBSTITUTE(BD_TS!D257," ",""),"-","/")</f>
        <v/>
      </c>
      <c r="C258" s="158">
        <f>BD_TS!E257</f>
        <v>0</v>
      </c>
      <c r="D258" s="159">
        <f>BD_TS!F257</f>
        <v>0</v>
      </c>
      <c r="E258" s="160">
        <f>BD_TS!B257</f>
        <v>0</v>
      </c>
      <c r="F258" s="161">
        <f>BD_TS!C257</f>
        <v>0</v>
      </c>
      <c r="G258" s="187">
        <f>BD_TS!H257</f>
        <v>0</v>
      </c>
      <c r="H258" s="158" t="str">
        <f>IF($A258=0,"",IFERROR(INDEX(BD_Gestão!A:A,MATCH('Banco de Dados'!$B258,BD_Gestão!$B:$B,0)),"erro"))</f>
        <v/>
      </c>
      <c r="I258" s="162" t="str">
        <f>IF($A258=0,"",IFERROR(INDEX(BD_Gestão!E:E,MATCH('Banco de Dados'!$B258,BD_Gestão!$B:$B,0)),"erro"))</f>
        <v/>
      </c>
      <c r="J258" s="186" t="str">
        <f>IF($A258=0,"",IFERROR(INDEX(BD_Gestão!B:B,MATCH('Banco de Dados'!$B258,BD_Gestão!$B:$B,0)),"erro"))</f>
        <v/>
      </c>
      <c r="K258" s="158" t="str">
        <f>IF($A258=0,"",IFERROR(INDEX(BD_Gestão!C:C,MATCH('Banco de Dados'!$B258,BD_Gestão!$B:$B,0)),"erro"))</f>
        <v/>
      </c>
      <c r="L258" s="158" t="str">
        <f>IF($A258=0,"",IFERROR(INDEX(BD_Gestão!H:H,MATCH('Banco de Dados'!$B258,BD_Gestão!$B:$B,0)),"erro"))</f>
        <v/>
      </c>
      <c r="M258" s="161" t="str">
        <f>IF($A258=0,"",IFERROR(INDEX(BD_Gestão!F:F,MATCH('Banco de Dados'!$B258,BD_Gestão!$B:$B,0)),"erro"))</f>
        <v/>
      </c>
      <c r="N258" s="161" t="str">
        <f>IF($A258=0,"",IFERROR(INDEX(BD_Gestão!J:J,MATCH('Banco de Dados'!$B258,BD_Gestão!$B:$B,0)),"erro"))</f>
        <v/>
      </c>
      <c r="O258" s="164" t="str">
        <f>IF($A258=0,"",IFERROR(INDEX(BD_Gestão!K:K,MATCH('Banco de Dados'!$B258,BD_Gestão!$B:$B,0)),"erro"))</f>
        <v/>
      </c>
      <c r="P258" s="169" t="str">
        <f t="shared" si="14"/>
        <v/>
      </c>
      <c r="Q258" s="170" t="str">
        <f t="shared" si="15"/>
        <v/>
      </c>
      <c r="R258" s="163" t="e">
        <f t="shared" si="12"/>
        <v>#VALUE!</v>
      </c>
      <c r="S258" s="163" t="e">
        <f t="shared" si="13"/>
        <v>#VALUE!</v>
      </c>
      <c r="T258" s="163" t="e">
        <f>INDEX(Controle!O:O,MATCH('Banco de Dados'!A258,Controle!M:M,0))*E258/100</f>
        <v>#N/A</v>
      </c>
    </row>
    <row r="259" spans="1:20" hidden="1" x14ac:dyDescent="0.2">
      <c r="A259" s="158">
        <f>BD_TS!A258</f>
        <v>0</v>
      </c>
      <c r="B259" s="158" t="str">
        <f>SUBSTITUTE(SUBSTITUTE(BD_TS!D258," ",""),"-","/")</f>
        <v/>
      </c>
      <c r="C259" s="158">
        <f>BD_TS!E258</f>
        <v>0</v>
      </c>
      <c r="D259" s="159">
        <f>BD_TS!F258</f>
        <v>0</v>
      </c>
      <c r="E259" s="160">
        <f>BD_TS!B258</f>
        <v>0</v>
      </c>
      <c r="F259" s="161">
        <f>BD_TS!C258</f>
        <v>0</v>
      </c>
      <c r="G259" s="187">
        <f>BD_TS!H258</f>
        <v>0</v>
      </c>
      <c r="H259" s="158" t="str">
        <f>IF($A259=0,"",IFERROR(INDEX(BD_Gestão!A:A,MATCH('Banco de Dados'!$B259,BD_Gestão!$B:$B,0)),"erro"))</f>
        <v/>
      </c>
      <c r="I259" s="162" t="str">
        <f>IF($A259=0,"",IFERROR(INDEX(BD_Gestão!E:E,MATCH('Banco de Dados'!$B259,BD_Gestão!$B:$B,0)),"erro"))</f>
        <v/>
      </c>
      <c r="J259" s="186" t="str">
        <f>IF($A259=0,"",IFERROR(INDEX(BD_Gestão!B:B,MATCH('Banco de Dados'!$B259,BD_Gestão!$B:$B,0)),"erro"))</f>
        <v/>
      </c>
      <c r="K259" s="158" t="str">
        <f>IF($A259=0,"",IFERROR(INDEX(BD_Gestão!C:C,MATCH('Banco de Dados'!$B259,BD_Gestão!$B:$B,0)),"erro"))</f>
        <v/>
      </c>
      <c r="L259" s="158" t="str">
        <f>IF($A259=0,"",IFERROR(INDEX(BD_Gestão!H:H,MATCH('Banco de Dados'!$B259,BD_Gestão!$B:$B,0)),"erro"))</f>
        <v/>
      </c>
      <c r="M259" s="161" t="str">
        <f>IF($A259=0,"",IFERROR(INDEX(BD_Gestão!F:F,MATCH('Banco de Dados'!$B259,BD_Gestão!$B:$B,0)),"erro"))</f>
        <v/>
      </c>
      <c r="N259" s="161" t="str">
        <f>IF($A259=0,"",IFERROR(INDEX(BD_Gestão!J:J,MATCH('Banco de Dados'!$B259,BD_Gestão!$B:$B,0)),"erro"))</f>
        <v/>
      </c>
      <c r="O259" s="164" t="str">
        <f>IF($A259=0,"",IFERROR(INDEX(BD_Gestão!K:K,MATCH('Banco de Dados'!$B259,BD_Gestão!$B:$B,0)),"erro"))</f>
        <v/>
      </c>
      <c r="P259" s="169" t="str">
        <f t="shared" si="14"/>
        <v/>
      </c>
      <c r="Q259" s="170" t="str">
        <f t="shared" si="15"/>
        <v/>
      </c>
      <c r="R259" s="163" t="e">
        <f t="shared" si="12"/>
        <v>#VALUE!</v>
      </c>
      <c r="S259" s="163" t="e">
        <f t="shared" si="13"/>
        <v>#VALUE!</v>
      </c>
      <c r="T259" s="163" t="e">
        <f>INDEX(Controle!O:O,MATCH('Banco de Dados'!A259,Controle!M:M,0))*E259/100</f>
        <v>#N/A</v>
      </c>
    </row>
    <row r="260" spans="1:20" hidden="1" x14ac:dyDescent="0.2">
      <c r="A260" s="158">
        <f>BD_TS!A259</f>
        <v>0</v>
      </c>
      <c r="B260" s="158" t="str">
        <f>SUBSTITUTE(SUBSTITUTE(BD_TS!D259," ",""),"-","/")</f>
        <v/>
      </c>
      <c r="C260" s="158">
        <f>BD_TS!E259</f>
        <v>0</v>
      </c>
      <c r="D260" s="159">
        <f>BD_TS!F259</f>
        <v>0</v>
      </c>
      <c r="E260" s="160">
        <f>BD_TS!B259</f>
        <v>0</v>
      </c>
      <c r="F260" s="161">
        <f>BD_TS!C259</f>
        <v>0</v>
      </c>
      <c r="G260" s="187">
        <f>BD_TS!H259</f>
        <v>0</v>
      </c>
      <c r="H260" s="158" t="str">
        <f>IF($A260=0,"",IFERROR(INDEX(BD_Gestão!A:A,MATCH('Banco de Dados'!$B260,BD_Gestão!$B:$B,0)),"erro"))</f>
        <v/>
      </c>
      <c r="I260" s="162" t="str">
        <f>IF($A260=0,"",IFERROR(INDEX(BD_Gestão!E:E,MATCH('Banco de Dados'!$B260,BD_Gestão!$B:$B,0)),"erro"))</f>
        <v/>
      </c>
      <c r="J260" s="186" t="str">
        <f>IF($A260=0,"",IFERROR(INDEX(BD_Gestão!B:B,MATCH('Banco de Dados'!$B260,BD_Gestão!$B:$B,0)),"erro"))</f>
        <v/>
      </c>
      <c r="K260" s="158" t="str">
        <f>IF($A260=0,"",IFERROR(INDEX(BD_Gestão!C:C,MATCH('Banco de Dados'!$B260,BD_Gestão!$B:$B,0)),"erro"))</f>
        <v/>
      </c>
      <c r="L260" s="158" t="str">
        <f>IF($A260=0,"",IFERROR(INDEX(BD_Gestão!H:H,MATCH('Banco de Dados'!$B260,BD_Gestão!$B:$B,0)),"erro"))</f>
        <v/>
      </c>
      <c r="M260" s="161" t="str">
        <f>IF($A260=0,"",IFERROR(INDEX(BD_Gestão!F:F,MATCH('Banco de Dados'!$B260,BD_Gestão!$B:$B,0)),"erro"))</f>
        <v/>
      </c>
      <c r="N260" s="161" t="str">
        <f>IF($A260=0,"",IFERROR(INDEX(BD_Gestão!J:J,MATCH('Banco de Dados'!$B260,BD_Gestão!$B:$B,0)),"erro"))</f>
        <v/>
      </c>
      <c r="O260" s="164" t="str">
        <f>IF($A260=0,"",IFERROR(INDEX(BD_Gestão!K:K,MATCH('Banco de Dados'!$B260,BD_Gestão!$B:$B,0)),"erro"))</f>
        <v/>
      </c>
      <c r="P260" s="169" t="str">
        <f t="shared" si="14"/>
        <v/>
      </c>
      <c r="Q260" s="170" t="str">
        <f t="shared" si="15"/>
        <v/>
      </c>
      <c r="R260" s="163" t="e">
        <f t="shared" si="12"/>
        <v>#VALUE!</v>
      </c>
      <c r="S260" s="163" t="e">
        <f t="shared" si="13"/>
        <v>#VALUE!</v>
      </c>
      <c r="T260" s="163" t="e">
        <f>INDEX(Controle!O:O,MATCH('Banco de Dados'!A260,Controle!M:M,0))*E260/100</f>
        <v>#N/A</v>
      </c>
    </row>
    <row r="261" spans="1:20" hidden="1" x14ac:dyDescent="0.2">
      <c r="A261" s="158">
        <f>BD_TS!A260</f>
        <v>0</v>
      </c>
      <c r="B261" s="158" t="str">
        <f>SUBSTITUTE(SUBSTITUTE(BD_TS!D260," ",""),"-","/")</f>
        <v/>
      </c>
      <c r="C261" s="158">
        <f>BD_TS!E260</f>
        <v>0</v>
      </c>
      <c r="D261" s="159">
        <f>BD_TS!F260</f>
        <v>0</v>
      </c>
      <c r="E261" s="160">
        <f>BD_TS!B260</f>
        <v>0</v>
      </c>
      <c r="F261" s="161">
        <f>BD_TS!C260</f>
        <v>0</v>
      </c>
      <c r="G261" s="187">
        <f>BD_TS!H260</f>
        <v>0</v>
      </c>
      <c r="H261" s="158" t="str">
        <f>IF($A261=0,"",IFERROR(INDEX(BD_Gestão!A:A,MATCH('Banco de Dados'!$B261,BD_Gestão!$B:$B,0)),"erro"))</f>
        <v/>
      </c>
      <c r="I261" s="162" t="str">
        <f>IF($A261=0,"",IFERROR(INDEX(BD_Gestão!E:E,MATCH('Banco de Dados'!$B261,BD_Gestão!$B:$B,0)),"erro"))</f>
        <v/>
      </c>
      <c r="J261" s="186" t="str">
        <f>IF($A261=0,"",IFERROR(INDEX(BD_Gestão!B:B,MATCH('Banco de Dados'!$B261,BD_Gestão!$B:$B,0)),"erro"))</f>
        <v/>
      </c>
      <c r="K261" s="158" t="str">
        <f>IF($A261=0,"",IFERROR(INDEX(BD_Gestão!C:C,MATCH('Banco de Dados'!$B261,BD_Gestão!$B:$B,0)),"erro"))</f>
        <v/>
      </c>
      <c r="L261" s="158" t="str">
        <f>IF($A261=0,"",IFERROR(INDEX(BD_Gestão!H:H,MATCH('Banco de Dados'!$B261,BD_Gestão!$B:$B,0)),"erro"))</f>
        <v/>
      </c>
      <c r="M261" s="161" t="str">
        <f>IF($A261=0,"",IFERROR(INDEX(BD_Gestão!F:F,MATCH('Banco de Dados'!$B261,BD_Gestão!$B:$B,0)),"erro"))</f>
        <v/>
      </c>
      <c r="N261" s="161" t="str">
        <f>IF($A261=0,"",IFERROR(INDEX(BD_Gestão!J:J,MATCH('Banco de Dados'!$B261,BD_Gestão!$B:$B,0)),"erro"))</f>
        <v/>
      </c>
      <c r="O261" s="164" t="str">
        <f>IF($A261=0,"",IFERROR(INDEX(BD_Gestão!K:K,MATCH('Banco de Dados'!$B261,BD_Gestão!$B:$B,0)),"erro"))</f>
        <v/>
      </c>
      <c r="P261" s="169" t="str">
        <f t="shared" si="14"/>
        <v/>
      </c>
      <c r="Q261" s="170" t="str">
        <f t="shared" si="15"/>
        <v/>
      </c>
      <c r="R261" s="163" t="e">
        <f t="shared" ref="R261:R324" si="16">MONTH(I261)</f>
        <v>#VALUE!</v>
      </c>
      <c r="S261" s="163" t="e">
        <f t="shared" ref="S261:S324" si="17">YEAR(I261)</f>
        <v>#VALUE!</v>
      </c>
      <c r="T261" s="163" t="e">
        <f>INDEX(Controle!O:O,MATCH('Banco de Dados'!A261,Controle!M:M,0))*E261/100</f>
        <v>#N/A</v>
      </c>
    </row>
    <row r="262" spans="1:20" hidden="1" x14ac:dyDescent="0.2">
      <c r="A262" s="158">
        <f>BD_TS!A261</f>
        <v>0</v>
      </c>
      <c r="B262" s="158" t="str">
        <f>SUBSTITUTE(SUBSTITUTE(BD_TS!D261," ",""),"-","/")</f>
        <v/>
      </c>
      <c r="C262" s="158">
        <f>BD_TS!E261</f>
        <v>0</v>
      </c>
      <c r="D262" s="159">
        <f>BD_TS!F261</f>
        <v>0</v>
      </c>
      <c r="E262" s="160">
        <f>BD_TS!B261</f>
        <v>0</v>
      </c>
      <c r="F262" s="161">
        <f>BD_TS!C261</f>
        <v>0</v>
      </c>
      <c r="G262" s="187">
        <f>BD_TS!H261</f>
        <v>0</v>
      </c>
      <c r="H262" s="158" t="str">
        <f>IF($A262=0,"",IFERROR(INDEX(BD_Gestão!A:A,MATCH('Banco de Dados'!$B262,BD_Gestão!$B:$B,0)),"erro"))</f>
        <v/>
      </c>
      <c r="I262" s="162" t="str">
        <f>IF($A262=0,"",IFERROR(INDEX(BD_Gestão!E:E,MATCH('Banco de Dados'!$B262,BD_Gestão!$B:$B,0)),"erro"))</f>
        <v/>
      </c>
      <c r="J262" s="186" t="str">
        <f>IF($A262=0,"",IFERROR(INDEX(BD_Gestão!B:B,MATCH('Banco de Dados'!$B262,BD_Gestão!$B:$B,0)),"erro"))</f>
        <v/>
      </c>
      <c r="K262" s="158" t="str">
        <f>IF($A262=0,"",IFERROR(INDEX(BD_Gestão!C:C,MATCH('Banco de Dados'!$B262,BD_Gestão!$B:$B,0)),"erro"))</f>
        <v/>
      </c>
      <c r="L262" s="158" t="str">
        <f>IF($A262=0,"",IFERROR(INDEX(BD_Gestão!H:H,MATCH('Banco de Dados'!$B262,BD_Gestão!$B:$B,0)),"erro"))</f>
        <v/>
      </c>
      <c r="M262" s="161" t="str">
        <f>IF($A262=0,"",IFERROR(INDEX(BD_Gestão!F:F,MATCH('Banco de Dados'!$B262,BD_Gestão!$B:$B,0)),"erro"))</f>
        <v/>
      </c>
      <c r="N262" s="161" t="str">
        <f>IF($A262=0,"",IFERROR(INDEX(BD_Gestão!J:J,MATCH('Banco de Dados'!$B262,BD_Gestão!$B:$B,0)),"erro"))</f>
        <v/>
      </c>
      <c r="O262" s="164" t="str">
        <f>IF($A262=0,"",IFERROR(INDEX(BD_Gestão!K:K,MATCH('Banco de Dados'!$B262,BD_Gestão!$B:$B,0)),"erro"))</f>
        <v/>
      </c>
      <c r="P262" s="169" t="str">
        <f t="shared" ref="P262:P325" si="18">IF(OR(H262="erro",H262=""),"",E262*(MIN(O262,1)))</f>
        <v/>
      </c>
      <c r="Q262" s="170" t="str">
        <f t="shared" ref="Q262:Q325" si="19">IF(OR(H262="erro",H262=""),"",E262-P262)</f>
        <v/>
      </c>
      <c r="R262" s="163" t="e">
        <f t="shared" si="16"/>
        <v>#VALUE!</v>
      </c>
      <c r="S262" s="163" t="e">
        <f t="shared" si="17"/>
        <v>#VALUE!</v>
      </c>
      <c r="T262" s="163" t="e">
        <f>INDEX(Controle!O:O,MATCH('Banco de Dados'!A262,Controle!M:M,0))*E262/100</f>
        <v>#N/A</v>
      </c>
    </row>
    <row r="263" spans="1:20" hidden="1" x14ac:dyDescent="0.2">
      <c r="A263" s="158">
        <f>BD_TS!A262</f>
        <v>0</v>
      </c>
      <c r="B263" s="158" t="str">
        <f>SUBSTITUTE(SUBSTITUTE(BD_TS!D262," ",""),"-","/")</f>
        <v/>
      </c>
      <c r="C263" s="158">
        <f>BD_TS!E262</f>
        <v>0</v>
      </c>
      <c r="D263" s="159">
        <f>BD_TS!F262</f>
        <v>0</v>
      </c>
      <c r="E263" s="160">
        <f>BD_TS!B262</f>
        <v>0</v>
      </c>
      <c r="F263" s="161">
        <f>BD_TS!C262</f>
        <v>0</v>
      </c>
      <c r="G263" s="187">
        <f>BD_TS!H262</f>
        <v>0</v>
      </c>
      <c r="H263" s="158" t="str">
        <f>IF($A263=0,"",IFERROR(INDEX(BD_Gestão!A:A,MATCH('Banco de Dados'!$B263,BD_Gestão!$B:$B,0)),"erro"))</f>
        <v/>
      </c>
      <c r="I263" s="162" t="str">
        <f>IF($A263=0,"",IFERROR(INDEX(BD_Gestão!E:E,MATCH('Banco de Dados'!$B263,BD_Gestão!$B:$B,0)),"erro"))</f>
        <v/>
      </c>
      <c r="J263" s="186" t="str">
        <f>IF($A263=0,"",IFERROR(INDEX(BD_Gestão!B:B,MATCH('Banco de Dados'!$B263,BD_Gestão!$B:$B,0)),"erro"))</f>
        <v/>
      </c>
      <c r="K263" s="158" t="str">
        <f>IF($A263=0,"",IFERROR(INDEX(BD_Gestão!C:C,MATCH('Banco de Dados'!$B263,BD_Gestão!$B:$B,0)),"erro"))</f>
        <v/>
      </c>
      <c r="L263" s="158" t="str">
        <f>IF($A263=0,"",IFERROR(INDEX(BD_Gestão!H:H,MATCH('Banco de Dados'!$B263,BD_Gestão!$B:$B,0)),"erro"))</f>
        <v/>
      </c>
      <c r="M263" s="161" t="str">
        <f>IF($A263=0,"",IFERROR(INDEX(BD_Gestão!F:F,MATCH('Banco de Dados'!$B263,BD_Gestão!$B:$B,0)),"erro"))</f>
        <v/>
      </c>
      <c r="N263" s="161" t="str">
        <f>IF($A263=0,"",IFERROR(INDEX(BD_Gestão!J:J,MATCH('Banco de Dados'!$B263,BD_Gestão!$B:$B,0)),"erro"))</f>
        <v/>
      </c>
      <c r="O263" s="164" t="str">
        <f>IF($A263=0,"",IFERROR(INDEX(BD_Gestão!K:K,MATCH('Banco de Dados'!$B263,BD_Gestão!$B:$B,0)),"erro"))</f>
        <v/>
      </c>
      <c r="P263" s="169" t="str">
        <f t="shared" si="18"/>
        <v/>
      </c>
      <c r="Q263" s="170" t="str">
        <f t="shared" si="19"/>
        <v/>
      </c>
      <c r="R263" s="163" t="e">
        <f t="shared" si="16"/>
        <v>#VALUE!</v>
      </c>
      <c r="S263" s="163" t="e">
        <f t="shared" si="17"/>
        <v>#VALUE!</v>
      </c>
      <c r="T263" s="163" t="e">
        <f>INDEX(Controle!O:O,MATCH('Banco de Dados'!A263,Controle!M:M,0))*E263/100</f>
        <v>#N/A</v>
      </c>
    </row>
    <row r="264" spans="1:20" hidden="1" x14ac:dyDescent="0.2">
      <c r="A264" s="158">
        <f>BD_TS!A263</f>
        <v>0</v>
      </c>
      <c r="B264" s="158" t="str">
        <f>SUBSTITUTE(SUBSTITUTE(BD_TS!D263," ",""),"-","/")</f>
        <v/>
      </c>
      <c r="C264" s="158">
        <f>BD_TS!E263</f>
        <v>0</v>
      </c>
      <c r="D264" s="159">
        <f>BD_TS!F263</f>
        <v>0</v>
      </c>
      <c r="E264" s="160">
        <f>BD_TS!B263</f>
        <v>0</v>
      </c>
      <c r="F264" s="161">
        <f>BD_TS!C263</f>
        <v>0</v>
      </c>
      <c r="G264" s="187">
        <f>BD_TS!H263</f>
        <v>0</v>
      </c>
      <c r="H264" s="158" t="str">
        <f>IF($A264=0,"",IFERROR(INDEX(BD_Gestão!A:A,MATCH('Banco de Dados'!$B264,BD_Gestão!$B:$B,0)),"erro"))</f>
        <v/>
      </c>
      <c r="I264" s="162" t="str">
        <f>IF($A264=0,"",IFERROR(INDEX(BD_Gestão!E:E,MATCH('Banco de Dados'!$B264,BD_Gestão!$B:$B,0)),"erro"))</f>
        <v/>
      </c>
      <c r="J264" s="186" t="str">
        <f>IF($A264=0,"",IFERROR(INDEX(BD_Gestão!B:B,MATCH('Banco de Dados'!$B264,BD_Gestão!$B:$B,0)),"erro"))</f>
        <v/>
      </c>
      <c r="K264" s="158" t="str">
        <f>IF($A264=0,"",IFERROR(INDEX(BD_Gestão!C:C,MATCH('Banco de Dados'!$B264,BD_Gestão!$B:$B,0)),"erro"))</f>
        <v/>
      </c>
      <c r="L264" s="158" t="str">
        <f>IF($A264=0,"",IFERROR(INDEX(BD_Gestão!H:H,MATCH('Banco de Dados'!$B264,BD_Gestão!$B:$B,0)),"erro"))</f>
        <v/>
      </c>
      <c r="M264" s="161" t="str">
        <f>IF($A264=0,"",IFERROR(INDEX(BD_Gestão!F:F,MATCH('Banco de Dados'!$B264,BD_Gestão!$B:$B,0)),"erro"))</f>
        <v/>
      </c>
      <c r="N264" s="161" t="str">
        <f>IF($A264=0,"",IFERROR(INDEX(BD_Gestão!J:J,MATCH('Banco de Dados'!$B264,BD_Gestão!$B:$B,0)),"erro"))</f>
        <v/>
      </c>
      <c r="O264" s="164" t="str">
        <f>IF($A264=0,"",IFERROR(INDEX(BD_Gestão!K:K,MATCH('Banco de Dados'!$B264,BD_Gestão!$B:$B,0)),"erro"))</f>
        <v/>
      </c>
      <c r="P264" s="169" t="str">
        <f t="shared" si="18"/>
        <v/>
      </c>
      <c r="Q264" s="170" t="str">
        <f t="shared" si="19"/>
        <v/>
      </c>
      <c r="R264" s="163" t="e">
        <f t="shared" si="16"/>
        <v>#VALUE!</v>
      </c>
      <c r="S264" s="163" t="e">
        <f t="shared" si="17"/>
        <v>#VALUE!</v>
      </c>
      <c r="T264" s="163" t="e">
        <f>INDEX(Controle!O:O,MATCH('Banco de Dados'!A264,Controle!M:M,0))*E264/100</f>
        <v>#N/A</v>
      </c>
    </row>
    <row r="265" spans="1:20" hidden="1" x14ac:dyDescent="0.2">
      <c r="A265" s="158">
        <f>BD_TS!A264</f>
        <v>0</v>
      </c>
      <c r="B265" s="158" t="str">
        <f>SUBSTITUTE(SUBSTITUTE(BD_TS!D264," ",""),"-","/")</f>
        <v/>
      </c>
      <c r="C265" s="158">
        <f>BD_TS!E264</f>
        <v>0</v>
      </c>
      <c r="D265" s="159">
        <f>BD_TS!F264</f>
        <v>0</v>
      </c>
      <c r="E265" s="160">
        <f>BD_TS!B264</f>
        <v>0</v>
      </c>
      <c r="F265" s="161">
        <f>BD_TS!C264</f>
        <v>0</v>
      </c>
      <c r="G265" s="187">
        <f>BD_TS!H264</f>
        <v>0</v>
      </c>
      <c r="H265" s="158" t="str">
        <f>IF($A265=0,"",IFERROR(INDEX(BD_Gestão!A:A,MATCH('Banco de Dados'!$B265,BD_Gestão!$B:$B,0)),"erro"))</f>
        <v/>
      </c>
      <c r="I265" s="162" t="str">
        <f>IF($A265=0,"",IFERROR(INDEX(BD_Gestão!E:E,MATCH('Banco de Dados'!$B265,BD_Gestão!$B:$B,0)),"erro"))</f>
        <v/>
      </c>
      <c r="J265" s="186" t="str">
        <f>IF($A265=0,"",IFERROR(INDEX(BD_Gestão!B:B,MATCH('Banco de Dados'!$B265,BD_Gestão!$B:$B,0)),"erro"))</f>
        <v/>
      </c>
      <c r="K265" s="158" t="str">
        <f>IF($A265=0,"",IFERROR(INDEX(BD_Gestão!C:C,MATCH('Banco de Dados'!$B265,BD_Gestão!$B:$B,0)),"erro"))</f>
        <v/>
      </c>
      <c r="L265" s="158" t="str">
        <f>IF($A265=0,"",IFERROR(INDEX(BD_Gestão!H:H,MATCH('Banco de Dados'!$B265,BD_Gestão!$B:$B,0)),"erro"))</f>
        <v/>
      </c>
      <c r="M265" s="161" t="str">
        <f>IF($A265=0,"",IFERROR(INDEX(BD_Gestão!F:F,MATCH('Banco de Dados'!$B265,BD_Gestão!$B:$B,0)),"erro"))</f>
        <v/>
      </c>
      <c r="N265" s="161" t="str">
        <f>IF($A265=0,"",IFERROR(INDEX(BD_Gestão!J:J,MATCH('Banco de Dados'!$B265,BD_Gestão!$B:$B,0)),"erro"))</f>
        <v/>
      </c>
      <c r="O265" s="164" t="str">
        <f>IF($A265=0,"",IFERROR(INDEX(BD_Gestão!K:K,MATCH('Banco de Dados'!$B265,BD_Gestão!$B:$B,0)),"erro"))</f>
        <v/>
      </c>
      <c r="P265" s="169" t="str">
        <f t="shared" si="18"/>
        <v/>
      </c>
      <c r="Q265" s="170" t="str">
        <f t="shared" si="19"/>
        <v/>
      </c>
      <c r="R265" s="163" t="e">
        <f t="shared" si="16"/>
        <v>#VALUE!</v>
      </c>
      <c r="S265" s="163" t="e">
        <f t="shared" si="17"/>
        <v>#VALUE!</v>
      </c>
      <c r="T265" s="163" t="e">
        <f>INDEX(Controle!O:O,MATCH('Banco de Dados'!A265,Controle!M:M,0))*E265/100</f>
        <v>#N/A</v>
      </c>
    </row>
    <row r="266" spans="1:20" hidden="1" x14ac:dyDescent="0.2">
      <c r="A266" s="158">
        <f>BD_TS!A265</f>
        <v>0</v>
      </c>
      <c r="B266" s="158" t="str">
        <f>SUBSTITUTE(SUBSTITUTE(BD_TS!D265," ",""),"-","/")</f>
        <v/>
      </c>
      <c r="C266" s="158">
        <f>BD_TS!E265</f>
        <v>0</v>
      </c>
      <c r="D266" s="159">
        <f>BD_TS!F265</f>
        <v>0</v>
      </c>
      <c r="E266" s="160">
        <f>BD_TS!B265</f>
        <v>0</v>
      </c>
      <c r="F266" s="161">
        <f>BD_TS!C265</f>
        <v>0</v>
      </c>
      <c r="G266" s="187">
        <f>BD_TS!H265</f>
        <v>0</v>
      </c>
      <c r="H266" s="158" t="str">
        <f>IF($A266=0,"",IFERROR(INDEX(BD_Gestão!A:A,MATCH('Banco de Dados'!$B266,BD_Gestão!$B:$B,0)),"erro"))</f>
        <v/>
      </c>
      <c r="I266" s="162" t="str">
        <f>IF($A266=0,"",IFERROR(INDEX(BD_Gestão!E:E,MATCH('Banco de Dados'!$B266,BD_Gestão!$B:$B,0)),"erro"))</f>
        <v/>
      </c>
      <c r="J266" s="186" t="str">
        <f>IF($A266=0,"",IFERROR(INDEX(BD_Gestão!B:B,MATCH('Banco de Dados'!$B266,BD_Gestão!$B:$B,0)),"erro"))</f>
        <v/>
      </c>
      <c r="K266" s="158" t="str">
        <f>IF($A266=0,"",IFERROR(INDEX(BD_Gestão!C:C,MATCH('Banco de Dados'!$B266,BD_Gestão!$B:$B,0)),"erro"))</f>
        <v/>
      </c>
      <c r="L266" s="158" t="str">
        <f>IF($A266=0,"",IFERROR(INDEX(BD_Gestão!H:H,MATCH('Banco de Dados'!$B266,BD_Gestão!$B:$B,0)),"erro"))</f>
        <v/>
      </c>
      <c r="M266" s="161" t="str">
        <f>IF($A266=0,"",IFERROR(INDEX(BD_Gestão!F:F,MATCH('Banco de Dados'!$B266,BD_Gestão!$B:$B,0)),"erro"))</f>
        <v/>
      </c>
      <c r="N266" s="161" t="str">
        <f>IF($A266=0,"",IFERROR(INDEX(BD_Gestão!J:J,MATCH('Banco de Dados'!$B266,BD_Gestão!$B:$B,0)),"erro"))</f>
        <v/>
      </c>
      <c r="O266" s="164" t="str">
        <f>IF($A266=0,"",IFERROR(INDEX(BD_Gestão!K:K,MATCH('Banco de Dados'!$B266,BD_Gestão!$B:$B,0)),"erro"))</f>
        <v/>
      </c>
      <c r="P266" s="169" t="str">
        <f t="shared" si="18"/>
        <v/>
      </c>
      <c r="Q266" s="170" t="str">
        <f t="shared" si="19"/>
        <v/>
      </c>
      <c r="R266" s="163" t="e">
        <f t="shared" si="16"/>
        <v>#VALUE!</v>
      </c>
      <c r="S266" s="163" t="e">
        <f t="shared" si="17"/>
        <v>#VALUE!</v>
      </c>
      <c r="T266" s="163" t="e">
        <f>INDEX(Controle!O:O,MATCH('Banco de Dados'!A266,Controle!M:M,0))*E266/100</f>
        <v>#N/A</v>
      </c>
    </row>
    <row r="267" spans="1:20" hidden="1" x14ac:dyDescent="0.2">
      <c r="A267" s="158">
        <f>BD_TS!A266</f>
        <v>0</v>
      </c>
      <c r="B267" s="158" t="str">
        <f>SUBSTITUTE(SUBSTITUTE(BD_TS!D266," ",""),"-","/")</f>
        <v/>
      </c>
      <c r="C267" s="158">
        <f>BD_TS!E266</f>
        <v>0</v>
      </c>
      <c r="D267" s="159">
        <f>BD_TS!F266</f>
        <v>0</v>
      </c>
      <c r="E267" s="160">
        <f>BD_TS!B266</f>
        <v>0</v>
      </c>
      <c r="F267" s="161">
        <f>BD_TS!C266</f>
        <v>0</v>
      </c>
      <c r="G267" s="187">
        <f>BD_TS!H266</f>
        <v>0</v>
      </c>
      <c r="H267" s="158" t="str">
        <f>IF($A267=0,"",IFERROR(INDEX(BD_Gestão!A:A,MATCH('Banco de Dados'!$B267,BD_Gestão!$B:$B,0)),"erro"))</f>
        <v/>
      </c>
      <c r="I267" s="162" t="str">
        <f>IF($A267=0,"",IFERROR(INDEX(BD_Gestão!E:E,MATCH('Banco de Dados'!$B267,BD_Gestão!$B:$B,0)),"erro"))</f>
        <v/>
      </c>
      <c r="J267" s="186" t="str">
        <f>IF($A267=0,"",IFERROR(INDEX(BD_Gestão!B:B,MATCH('Banco de Dados'!$B267,BD_Gestão!$B:$B,0)),"erro"))</f>
        <v/>
      </c>
      <c r="K267" s="158" t="str">
        <f>IF($A267=0,"",IFERROR(INDEX(BD_Gestão!C:C,MATCH('Banco de Dados'!$B267,BD_Gestão!$B:$B,0)),"erro"))</f>
        <v/>
      </c>
      <c r="L267" s="158" t="str">
        <f>IF($A267=0,"",IFERROR(INDEX(BD_Gestão!H:H,MATCH('Banco de Dados'!$B267,BD_Gestão!$B:$B,0)),"erro"))</f>
        <v/>
      </c>
      <c r="M267" s="161" t="str">
        <f>IF($A267=0,"",IFERROR(INDEX(BD_Gestão!F:F,MATCH('Banco de Dados'!$B267,BD_Gestão!$B:$B,0)),"erro"))</f>
        <v/>
      </c>
      <c r="N267" s="161" t="str">
        <f>IF($A267=0,"",IFERROR(INDEX(BD_Gestão!J:J,MATCH('Banco de Dados'!$B267,BD_Gestão!$B:$B,0)),"erro"))</f>
        <v/>
      </c>
      <c r="O267" s="164" t="str">
        <f>IF($A267=0,"",IFERROR(INDEX(BD_Gestão!K:K,MATCH('Banco de Dados'!$B267,BD_Gestão!$B:$B,0)),"erro"))</f>
        <v/>
      </c>
      <c r="P267" s="169" t="str">
        <f t="shared" si="18"/>
        <v/>
      </c>
      <c r="Q267" s="170" t="str">
        <f t="shared" si="19"/>
        <v/>
      </c>
      <c r="R267" s="163" t="e">
        <f t="shared" si="16"/>
        <v>#VALUE!</v>
      </c>
      <c r="S267" s="163" t="e">
        <f t="shared" si="17"/>
        <v>#VALUE!</v>
      </c>
      <c r="T267" s="163" t="e">
        <f>INDEX(Controle!O:O,MATCH('Banco de Dados'!A267,Controle!M:M,0))*E267/100</f>
        <v>#N/A</v>
      </c>
    </row>
    <row r="268" spans="1:20" hidden="1" x14ac:dyDescent="0.2">
      <c r="A268" s="158">
        <f>BD_TS!A267</f>
        <v>0</v>
      </c>
      <c r="B268" s="158" t="str">
        <f>SUBSTITUTE(SUBSTITUTE(BD_TS!D267," ",""),"-","/")</f>
        <v/>
      </c>
      <c r="C268" s="158">
        <f>BD_TS!E267</f>
        <v>0</v>
      </c>
      <c r="D268" s="159">
        <f>BD_TS!F267</f>
        <v>0</v>
      </c>
      <c r="E268" s="160">
        <f>BD_TS!B267</f>
        <v>0</v>
      </c>
      <c r="F268" s="161">
        <f>BD_TS!C267</f>
        <v>0</v>
      </c>
      <c r="G268" s="187">
        <f>BD_TS!H267</f>
        <v>0</v>
      </c>
      <c r="H268" s="158" t="str">
        <f>IF($A268=0,"",IFERROR(INDEX(BD_Gestão!A:A,MATCH('Banco de Dados'!$B268,BD_Gestão!$B:$B,0)),"erro"))</f>
        <v/>
      </c>
      <c r="I268" s="162" t="str">
        <f>IF($A268=0,"",IFERROR(INDEX(BD_Gestão!E:E,MATCH('Banco de Dados'!$B268,BD_Gestão!$B:$B,0)),"erro"))</f>
        <v/>
      </c>
      <c r="J268" s="186" t="str">
        <f>IF($A268=0,"",IFERROR(INDEX(BD_Gestão!B:B,MATCH('Banco de Dados'!$B268,BD_Gestão!$B:$B,0)),"erro"))</f>
        <v/>
      </c>
      <c r="K268" s="158" t="str">
        <f>IF($A268=0,"",IFERROR(INDEX(BD_Gestão!C:C,MATCH('Banco de Dados'!$B268,BD_Gestão!$B:$B,0)),"erro"))</f>
        <v/>
      </c>
      <c r="L268" s="158" t="str">
        <f>IF($A268=0,"",IFERROR(INDEX(BD_Gestão!H:H,MATCH('Banco de Dados'!$B268,BD_Gestão!$B:$B,0)),"erro"))</f>
        <v/>
      </c>
      <c r="M268" s="161" t="str">
        <f>IF($A268=0,"",IFERROR(INDEX(BD_Gestão!F:F,MATCH('Banco de Dados'!$B268,BD_Gestão!$B:$B,0)),"erro"))</f>
        <v/>
      </c>
      <c r="N268" s="161" t="str">
        <f>IF($A268=0,"",IFERROR(INDEX(BD_Gestão!J:J,MATCH('Banco de Dados'!$B268,BD_Gestão!$B:$B,0)),"erro"))</f>
        <v/>
      </c>
      <c r="O268" s="164" t="str">
        <f>IF($A268=0,"",IFERROR(INDEX(BD_Gestão!K:K,MATCH('Banco de Dados'!$B268,BD_Gestão!$B:$B,0)),"erro"))</f>
        <v/>
      </c>
      <c r="P268" s="169" t="str">
        <f t="shared" si="18"/>
        <v/>
      </c>
      <c r="Q268" s="170" t="str">
        <f t="shared" si="19"/>
        <v/>
      </c>
      <c r="R268" s="163" t="e">
        <f t="shared" si="16"/>
        <v>#VALUE!</v>
      </c>
      <c r="S268" s="163" t="e">
        <f t="shared" si="17"/>
        <v>#VALUE!</v>
      </c>
      <c r="T268" s="163" t="e">
        <f>INDEX(Controle!O:O,MATCH('Banco de Dados'!A268,Controle!M:M,0))*E268/100</f>
        <v>#N/A</v>
      </c>
    </row>
    <row r="269" spans="1:20" hidden="1" x14ac:dyDescent="0.2">
      <c r="A269" s="158">
        <f>BD_TS!A268</f>
        <v>0</v>
      </c>
      <c r="B269" s="158" t="str">
        <f>SUBSTITUTE(SUBSTITUTE(BD_TS!D268," ",""),"-","/")</f>
        <v/>
      </c>
      <c r="C269" s="158">
        <f>BD_TS!E268</f>
        <v>0</v>
      </c>
      <c r="D269" s="159">
        <f>BD_TS!F268</f>
        <v>0</v>
      </c>
      <c r="E269" s="160">
        <f>BD_TS!B268</f>
        <v>0</v>
      </c>
      <c r="F269" s="161">
        <f>BD_TS!C268</f>
        <v>0</v>
      </c>
      <c r="G269" s="187">
        <f>BD_TS!H268</f>
        <v>0</v>
      </c>
      <c r="H269" s="158" t="str">
        <f>IF($A269=0,"",IFERROR(INDEX(BD_Gestão!A:A,MATCH('Banco de Dados'!$B269,BD_Gestão!$B:$B,0)),"erro"))</f>
        <v/>
      </c>
      <c r="I269" s="162" t="str">
        <f>IF($A269=0,"",IFERROR(INDEX(BD_Gestão!E:E,MATCH('Banco de Dados'!$B269,BD_Gestão!$B:$B,0)),"erro"))</f>
        <v/>
      </c>
      <c r="J269" s="186" t="str">
        <f>IF($A269=0,"",IFERROR(INDEX(BD_Gestão!B:B,MATCH('Banco de Dados'!$B269,BD_Gestão!$B:$B,0)),"erro"))</f>
        <v/>
      </c>
      <c r="K269" s="158" t="str">
        <f>IF($A269=0,"",IFERROR(INDEX(BD_Gestão!C:C,MATCH('Banco de Dados'!$B269,BD_Gestão!$B:$B,0)),"erro"))</f>
        <v/>
      </c>
      <c r="L269" s="158" t="str">
        <f>IF($A269=0,"",IFERROR(INDEX(BD_Gestão!H:H,MATCH('Banco de Dados'!$B269,BD_Gestão!$B:$B,0)),"erro"))</f>
        <v/>
      </c>
      <c r="M269" s="161" t="str">
        <f>IF($A269=0,"",IFERROR(INDEX(BD_Gestão!F:F,MATCH('Banco de Dados'!$B269,BD_Gestão!$B:$B,0)),"erro"))</f>
        <v/>
      </c>
      <c r="N269" s="161" t="str">
        <f>IF($A269=0,"",IFERROR(INDEX(BD_Gestão!J:J,MATCH('Banco de Dados'!$B269,BD_Gestão!$B:$B,0)),"erro"))</f>
        <v/>
      </c>
      <c r="O269" s="164" t="str">
        <f>IF($A269=0,"",IFERROR(INDEX(BD_Gestão!K:K,MATCH('Banco de Dados'!$B269,BD_Gestão!$B:$B,0)),"erro"))</f>
        <v/>
      </c>
      <c r="P269" s="169" t="str">
        <f t="shared" si="18"/>
        <v/>
      </c>
      <c r="Q269" s="170" t="str">
        <f t="shared" si="19"/>
        <v/>
      </c>
      <c r="R269" s="163" t="e">
        <f t="shared" si="16"/>
        <v>#VALUE!</v>
      </c>
      <c r="S269" s="163" t="e">
        <f t="shared" si="17"/>
        <v>#VALUE!</v>
      </c>
      <c r="T269" s="163" t="e">
        <f>INDEX(Controle!O:O,MATCH('Banco de Dados'!A269,Controle!M:M,0))*E269/100</f>
        <v>#N/A</v>
      </c>
    </row>
    <row r="270" spans="1:20" hidden="1" x14ac:dyDescent="0.2">
      <c r="A270" s="158">
        <f>BD_TS!A269</f>
        <v>0</v>
      </c>
      <c r="B270" s="158" t="str">
        <f>SUBSTITUTE(SUBSTITUTE(BD_TS!D269," ",""),"-","/")</f>
        <v/>
      </c>
      <c r="C270" s="158">
        <f>BD_TS!E269</f>
        <v>0</v>
      </c>
      <c r="D270" s="159">
        <f>BD_TS!F269</f>
        <v>0</v>
      </c>
      <c r="E270" s="160">
        <f>BD_TS!B269</f>
        <v>0</v>
      </c>
      <c r="F270" s="161">
        <f>BD_TS!C269</f>
        <v>0</v>
      </c>
      <c r="G270" s="187">
        <f>BD_TS!H269</f>
        <v>0</v>
      </c>
      <c r="H270" s="158" t="str">
        <f>IF($A270=0,"",IFERROR(INDEX(BD_Gestão!A:A,MATCH('Banco de Dados'!$B270,BD_Gestão!$B:$B,0)),"erro"))</f>
        <v/>
      </c>
      <c r="I270" s="162" t="str">
        <f>IF($A270=0,"",IFERROR(INDEX(BD_Gestão!E:E,MATCH('Banco de Dados'!$B270,BD_Gestão!$B:$B,0)),"erro"))</f>
        <v/>
      </c>
      <c r="J270" s="186" t="str">
        <f>IF($A270=0,"",IFERROR(INDEX(BD_Gestão!B:B,MATCH('Banco de Dados'!$B270,BD_Gestão!$B:$B,0)),"erro"))</f>
        <v/>
      </c>
      <c r="K270" s="158" t="str">
        <f>IF($A270=0,"",IFERROR(INDEX(BD_Gestão!C:C,MATCH('Banco de Dados'!$B270,BD_Gestão!$B:$B,0)),"erro"))</f>
        <v/>
      </c>
      <c r="L270" s="158" t="str">
        <f>IF($A270=0,"",IFERROR(INDEX(BD_Gestão!H:H,MATCH('Banco de Dados'!$B270,BD_Gestão!$B:$B,0)),"erro"))</f>
        <v/>
      </c>
      <c r="M270" s="161" t="str">
        <f>IF($A270=0,"",IFERROR(INDEX(BD_Gestão!F:F,MATCH('Banco de Dados'!$B270,BD_Gestão!$B:$B,0)),"erro"))</f>
        <v/>
      </c>
      <c r="N270" s="161" t="str">
        <f>IF($A270=0,"",IFERROR(INDEX(BD_Gestão!J:J,MATCH('Banco de Dados'!$B270,BD_Gestão!$B:$B,0)),"erro"))</f>
        <v/>
      </c>
      <c r="O270" s="164" t="str">
        <f>IF($A270=0,"",IFERROR(INDEX(BD_Gestão!K:K,MATCH('Banco de Dados'!$B270,BD_Gestão!$B:$B,0)),"erro"))</f>
        <v/>
      </c>
      <c r="P270" s="169" t="str">
        <f t="shared" si="18"/>
        <v/>
      </c>
      <c r="Q270" s="170" t="str">
        <f t="shared" si="19"/>
        <v/>
      </c>
      <c r="R270" s="163" t="e">
        <f t="shared" si="16"/>
        <v>#VALUE!</v>
      </c>
      <c r="S270" s="163" t="e">
        <f t="shared" si="17"/>
        <v>#VALUE!</v>
      </c>
      <c r="T270" s="163" t="e">
        <f>INDEX(Controle!O:O,MATCH('Banco de Dados'!A270,Controle!M:M,0))*E270/100</f>
        <v>#N/A</v>
      </c>
    </row>
    <row r="271" spans="1:20" hidden="1" x14ac:dyDescent="0.2">
      <c r="A271" s="158">
        <f>BD_TS!A270</f>
        <v>0</v>
      </c>
      <c r="B271" s="158" t="str">
        <f>SUBSTITUTE(SUBSTITUTE(BD_TS!D270," ",""),"-","/")</f>
        <v/>
      </c>
      <c r="C271" s="158">
        <f>BD_TS!E270</f>
        <v>0</v>
      </c>
      <c r="D271" s="159">
        <f>BD_TS!F270</f>
        <v>0</v>
      </c>
      <c r="E271" s="160">
        <f>BD_TS!B270</f>
        <v>0</v>
      </c>
      <c r="F271" s="161">
        <f>BD_TS!C270</f>
        <v>0</v>
      </c>
      <c r="G271" s="187">
        <f>BD_TS!H270</f>
        <v>0</v>
      </c>
      <c r="H271" s="158" t="str">
        <f>IF($A271=0,"",IFERROR(INDEX(BD_Gestão!A:A,MATCH('Banco de Dados'!$B271,BD_Gestão!$B:$B,0)),"erro"))</f>
        <v/>
      </c>
      <c r="I271" s="162" t="str">
        <f>IF($A271=0,"",IFERROR(INDEX(BD_Gestão!E:E,MATCH('Banco de Dados'!$B271,BD_Gestão!$B:$B,0)),"erro"))</f>
        <v/>
      </c>
      <c r="J271" s="186" t="str">
        <f>IF($A271=0,"",IFERROR(INDEX(BD_Gestão!B:B,MATCH('Banco de Dados'!$B271,BD_Gestão!$B:$B,0)),"erro"))</f>
        <v/>
      </c>
      <c r="K271" s="158" t="str">
        <f>IF($A271=0,"",IFERROR(INDEX(BD_Gestão!C:C,MATCH('Banco de Dados'!$B271,BD_Gestão!$B:$B,0)),"erro"))</f>
        <v/>
      </c>
      <c r="L271" s="158" t="str">
        <f>IF($A271=0,"",IFERROR(INDEX(BD_Gestão!H:H,MATCH('Banco de Dados'!$B271,BD_Gestão!$B:$B,0)),"erro"))</f>
        <v/>
      </c>
      <c r="M271" s="161" t="str">
        <f>IF($A271=0,"",IFERROR(INDEX(BD_Gestão!F:F,MATCH('Banco de Dados'!$B271,BD_Gestão!$B:$B,0)),"erro"))</f>
        <v/>
      </c>
      <c r="N271" s="161" t="str">
        <f>IF($A271=0,"",IFERROR(INDEX(BD_Gestão!J:J,MATCH('Banco de Dados'!$B271,BD_Gestão!$B:$B,0)),"erro"))</f>
        <v/>
      </c>
      <c r="O271" s="164" t="str">
        <f>IF($A271=0,"",IFERROR(INDEX(BD_Gestão!K:K,MATCH('Banco de Dados'!$B271,BD_Gestão!$B:$B,0)),"erro"))</f>
        <v/>
      </c>
      <c r="P271" s="169" t="str">
        <f t="shared" si="18"/>
        <v/>
      </c>
      <c r="Q271" s="170" t="str">
        <f t="shared" si="19"/>
        <v/>
      </c>
      <c r="R271" s="163" t="e">
        <f t="shared" si="16"/>
        <v>#VALUE!</v>
      </c>
      <c r="S271" s="163" t="e">
        <f t="shared" si="17"/>
        <v>#VALUE!</v>
      </c>
      <c r="T271" s="163" t="e">
        <f>INDEX(Controle!O:O,MATCH('Banco de Dados'!A271,Controle!M:M,0))*E271/100</f>
        <v>#N/A</v>
      </c>
    </row>
    <row r="272" spans="1:20" hidden="1" x14ac:dyDescent="0.2">
      <c r="A272" s="158">
        <f>BD_TS!A271</f>
        <v>0</v>
      </c>
      <c r="B272" s="158" t="str">
        <f>SUBSTITUTE(SUBSTITUTE(BD_TS!D271," ",""),"-","/")</f>
        <v/>
      </c>
      <c r="C272" s="158">
        <f>BD_TS!E271</f>
        <v>0</v>
      </c>
      <c r="D272" s="159">
        <f>BD_TS!F271</f>
        <v>0</v>
      </c>
      <c r="E272" s="160">
        <f>BD_TS!B271</f>
        <v>0</v>
      </c>
      <c r="F272" s="161">
        <f>BD_TS!C271</f>
        <v>0</v>
      </c>
      <c r="G272" s="187">
        <f>BD_TS!H271</f>
        <v>0</v>
      </c>
      <c r="H272" s="158" t="str">
        <f>IF($A272=0,"",IFERROR(INDEX(BD_Gestão!A:A,MATCH('Banco de Dados'!$B272,BD_Gestão!$B:$B,0)),"erro"))</f>
        <v/>
      </c>
      <c r="I272" s="162" t="str">
        <f>IF($A272=0,"",IFERROR(INDEX(BD_Gestão!E:E,MATCH('Banco de Dados'!$B272,BD_Gestão!$B:$B,0)),"erro"))</f>
        <v/>
      </c>
      <c r="J272" s="186" t="str">
        <f>IF($A272=0,"",IFERROR(INDEX(BD_Gestão!B:B,MATCH('Banco de Dados'!$B272,BD_Gestão!$B:$B,0)),"erro"))</f>
        <v/>
      </c>
      <c r="K272" s="158" t="str">
        <f>IF($A272=0,"",IFERROR(INDEX(BD_Gestão!C:C,MATCH('Banco de Dados'!$B272,BD_Gestão!$B:$B,0)),"erro"))</f>
        <v/>
      </c>
      <c r="L272" s="158" t="str">
        <f>IF($A272=0,"",IFERROR(INDEX(BD_Gestão!H:H,MATCH('Banco de Dados'!$B272,BD_Gestão!$B:$B,0)),"erro"))</f>
        <v/>
      </c>
      <c r="M272" s="161" t="str">
        <f>IF($A272=0,"",IFERROR(INDEX(BD_Gestão!F:F,MATCH('Banco de Dados'!$B272,BD_Gestão!$B:$B,0)),"erro"))</f>
        <v/>
      </c>
      <c r="N272" s="161" t="str">
        <f>IF($A272=0,"",IFERROR(INDEX(BD_Gestão!J:J,MATCH('Banco de Dados'!$B272,BD_Gestão!$B:$B,0)),"erro"))</f>
        <v/>
      </c>
      <c r="O272" s="164" t="str">
        <f>IF($A272=0,"",IFERROR(INDEX(BD_Gestão!K:K,MATCH('Banco de Dados'!$B272,BD_Gestão!$B:$B,0)),"erro"))</f>
        <v/>
      </c>
      <c r="P272" s="169" t="str">
        <f t="shared" si="18"/>
        <v/>
      </c>
      <c r="Q272" s="170" t="str">
        <f t="shared" si="19"/>
        <v/>
      </c>
      <c r="R272" s="163" t="e">
        <f t="shared" si="16"/>
        <v>#VALUE!</v>
      </c>
      <c r="S272" s="163" t="e">
        <f t="shared" si="17"/>
        <v>#VALUE!</v>
      </c>
      <c r="T272" s="163" t="e">
        <f>INDEX(Controle!O:O,MATCH('Banco de Dados'!A272,Controle!M:M,0))*E272/100</f>
        <v>#N/A</v>
      </c>
    </row>
    <row r="273" spans="1:20" hidden="1" x14ac:dyDescent="0.2">
      <c r="A273" s="158">
        <f>BD_TS!A272</f>
        <v>0</v>
      </c>
      <c r="B273" s="158" t="str">
        <f>SUBSTITUTE(SUBSTITUTE(BD_TS!D272," ",""),"-","/")</f>
        <v/>
      </c>
      <c r="C273" s="158">
        <f>BD_TS!E272</f>
        <v>0</v>
      </c>
      <c r="D273" s="159">
        <f>BD_TS!F272</f>
        <v>0</v>
      </c>
      <c r="E273" s="160">
        <f>BD_TS!B272</f>
        <v>0</v>
      </c>
      <c r="F273" s="161">
        <f>BD_TS!C272</f>
        <v>0</v>
      </c>
      <c r="G273" s="187">
        <f>BD_TS!H272</f>
        <v>0</v>
      </c>
      <c r="H273" s="158" t="str">
        <f>IF($A273=0,"",IFERROR(INDEX(BD_Gestão!A:A,MATCH('Banco de Dados'!$B273,BD_Gestão!$B:$B,0)),"erro"))</f>
        <v/>
      </c>
      <c r="I273" s="162" t="str">
        <f>IF($A273=0,"",IFERROR(INDEX(BD_Gestão!E:E,MATCH('Banco de Dados'!$B273,BD_Gestão!$B:$B,0)),"erro"))</f>
        <v/>
      </c>
      <c r="J273" s="186" t="str">
        <f>IF($A273=0,"",IFERROR(INDEX(BD_Gestão!B:B,MATCH('Banco de Dados'!$B273,BD_Gestão!$B:$B,0)),"erro"))</f>
        <v/>
      </c>
      <c r="K273" s="158" t="str">
        <f>IF($A273=0,"",IFERROR(INDEX(BD_Gestão!C:C,MATCH('Banco de Dados'!$B273,BD_Gestão!$B:$B,0)),"erro"))</f>
        <v/>
      </c>
      <c r="L273" s="158" t="str">
        <f>IF($A273=0,"",IFERROR(INDEX(BD_Gestão!H:H,MATCH('Banco de Dados'!$B273,BD_Gestão!$B:$B,0)),"erro"))</f>
        <v/>
      </c>
      <c r="M273" s="161" t="str">
        <f>IF($A273=0,"",IFERROR(INDEX(BD_Gestão!F:F,MATCH('Banco de Dados'!$B273,BD_Gestão!$B:$B,0)),"erro"))</f>
        <v/>
      </c>
      <c r="N273" s="161" t="str">
        <f>IF($A273=0,"",IFERROR(INDEX(BD_Gestão!J:J,MATCH('Banco de Dados'!$B273,BD_Gestão!$B:$B,0)),"erro"))</f>
        <v/>
      </c>
      <c r="O273" s="164" t="str">
        <f>IF($A273=0,"",IFERROR(INDEX(BD_Gestão!K:K,MATCH('Banco de Dados'!$B273,BD_Gestão!$B:$B,0)),"erro"))</f>
        <v/>
      </c>
      <c r="P273" s="169" t="str">
        <f t="shared" si="18"/>
        <v/>
      </c>
      <c r="Q273" s="170" t="str">
        <f t="shared" si="19"/>
        <v/>
      </c>
      <c r="R273" s="163" t="e">
        <f t="shared" si="16"/>
        <v>#VALUE!</v>
      </c>
      <c r="S273" s="163" t="e">
        <f t="shared" si="17"/>
        <v>#VALUE!</v>
      </c>
      <c r="T273" s="163" t="e">
        <f>INDEX(Controle!O:O,MATCH('Banco de Dados'!A273,Controle!M:M,0))*E273/100</f>
        <v>#N/A</v>
      </c>
    </row>
    <row r="274" spans="1:20" hidden="1" x14ac:dyDescent="0.2">
      <c r="A274" s="158">
        <f>BD_TS!A273</f>
        <v>0</v>
      </c>
      <c r="B274" s="158" t="str">
        <f>SUBSTITUTE(SUBSTITUTE(BD_TS!D273," ",""),"-","/")</f>
        <v/>
      </c>
      <c r="C274" s="158">
        <f>BD_TS!E273</f>
        <v>0</v>
      </c>
      <c r="D274" s="159">
        <f>BD_TS!F273</f>
        <v>0</v>
      </c>
      <c r="E274" s="160">
        <f>BD_TS!B273</f>
        <v>0</v>
      </c>
      <c r="F274" s="161">
        <f>BD_TS!C273</f>
        <v>0</v>
      </c>
      <c r="G274" s="187">
        <f>BD_TS!H273</f>
        <v>0</v>
      </c>
      <c r="H274" s="158" t="str">
        <f>IF($A274=0,"",IFERROR(INDEX(BD_Gestão!A:A,MATCH('Banco de Dados'!$B274,BD_Gestão!$B:$B,0)),"erro"))</f>
        <v/>
      </c>
      <c r="I274" s="162" t="str">
        <f>IF($A274=0,"",IFERROR(INDEX(BD_Gestão!E:E,MATCH('Banco de Dados'!$B274,BD_Gestão!$B:$B,0)),"erro"))</f>
        <v/>
      </c>
      <c r="J274" s="186" t="str">
        <f>IF($A274=0,"",IFERROR(INDEX(BD_Gestão!B:B,MATCH('Banco de Dados'!$B274,BD_Gestão!$B:$B,0)),"erro"))</f>
        <v/>
      </c>
      <c r="K274" s="158" t="str">
        <f>IF($A274=0,"",IFERROR(INDEX(BD_Gestão!C:C,MATCH('Banco de Dados'!$B274,BD_Gestão!$B:$B,0)),"erro"))</f>
        <v/>
      </c>
      <c r="L274" s="158" t="str">
        <f>IF($A274=0,"",IFERROR(INDEX(BD_Gestão!H:H,MATCH('Banco de Dados'!$B274,BD_Gestão!$B:$B,0)),"erro"))</f>
        <v/>
      </c>
      <c r="M274" s="161" t="str">
        <f>IF($A274=0,"",IFERROR(INDEX(BD_Gestão!F:F,MATCH('Banco de Dados'!$B274,BD_Gestão!$B:$B,0)),"erro"))</f>
        <v/>
      </c>
      <c r="N274" s="161" t="str">
        <f>IF($A274=0,"",IFERROR(INDEX(BD_Gestão!J:J,MATCH('Banco de Dados'!$B274,BD_Gestão!$B:$B,0)),"erro"))</f>
        <v/>
      </c>
      <c r="O274" s="164" t="str">
        <f>IF($A274=0,"",IFERROR(INDEX(BD_Gestão!K:K,MATCH('Banco de Dados'!$B274,BD_Gestão!$B:$B,0)),"erro"))</f>
        <v/>
      </c>
      <c r="P274" s="169" t="str">
        <f t="shared" si="18"/>
        <v/>
      </c>
      <c r="Q274" s="170" t="str">
        <f t="shared" si="19"/>
        <v/>
      </c>
      <c r="R274" s="163" t="e">
        <f t="shared" si="16"/>
        <v>#VALUE!</v>
      </c>
      <c r="S274" s="163" t="e">
        <f t="shared" si="17"/>
        <v>#VALUE!</v>
      </c>
      <c r="T274" s="163" t="e">
        <f>INDEX(Controle!O:O,MATCH('Banco de Dados'!A274,Controle!M:M,0))*E274/100</f>
        <v>#N/A</v>
      </c>
    </row>
    <row r="275" spans="1:20" hidden="1" x14ac:dyDescent="0.2">
      <c r="A275" s="158">
        <f>BD_TS!A274</f>
        <v>0</v>
      </c>
      <c r="B275" s="158" t="str">
        <f>SUBSTITUTE(SUBSTITUTE(BD_TS!D274," ",""),"-","/")</f>
        <v/>
      </c>
      <c r="C275" s="158">
        <f>BD_TS!E274</f>
        <v>0</v>
      </c>
      <c r="D275" s="159">
        <f>BD_TS!F274</f>
        <v>0</v>
      </c>
      <c r="E275" s="160">
        <f>BD_TS!B274</f>
        <v>0</v>
      </c>
      <c r="F275" s="161">
        <f>BD_TS!C274</f>
        <v>0</v>
      </c>
      <c r="G275" s="187">
        <f>BD_TS!H274</f>
        <v>0</v>
      </c>
      <c r="H275" s="158" t="str">
        <f>IF($A275=0,"",IFERROR(INDEX(BD_Gestão!A:A,MATCH('Banco de Dados'!$B275,BD_Gestão!$B:$B,0)),"erro"))</f>
        <v/>
      </c>
      <c r="I275" s="162" t="str">
        <f>IF($A275=0,"",IFERROR(INDEX(BD_Gestão!E:E,MATCH('Banco de Dados'!$B275,BD_Gestão!$B:$B,0)),"erro"))</f>
        <v/>
      </c>
      <c r="J275" s="186" t="str">
        <f>IF($A275=0,"",IFERROR(INDEX(BD_Gestão!B:B,MATCH('Banco de Dados'!$B275,BD_Gestão!$B:$B,0)),"erro"))</f>
        <v/>
      </c>
      <c r="K275" s="158" t="str">
        <f>IF($A275=0,"",IFERROR(INDEX(BD_Gestão!C:C,MATCH('Banco de Dados'!$B275,BD_Gestão!$B:$B,0)),"erro"))</f>
        <v/>
      </c>
      <c r="L275" s="158" t="str">
        <f>IF($A275=0,"",IFERROR(INDEX(BD_Gestão!H:H,MATCH('Banco de Dados'!$B275,BD_Gestão!$B:$B,0)),"erro"))</f>
        <v/>
      </c>
      <c r="M275" s="161" t="str">
        <f>IF($A275=0,"",IFERROR(INDEX(BD_Gestão!F:F,MATCH('Banco de Dados'!$B275,BD_Gestão!$B:$B,0)),"erro"))</f>
        <v/>
      </c>
      <c r="N275" s="161" t="str">
        <f>IF($A275=0,"",IFERROR(INDEX(BD_Gestão!J:J,MATCH('Banco de Dados'!$B275,BD_Gestão!$B:$B,0)),"erro"))</f>
        <v/>
      </c>
      <c r="O275" s="164" t="str">
        <f>IF($A275=0,"",IFERROR(INDEX(BD_Gestão!K:K,MATCH('Banco de Dados'!$B275,BD_Gestão!$B:$B,0)),"erro"))</f>
        <v/>
      </c>
      <c r="P275" s="169" t="str">
        <f t="shared" si="18"/>
        <v/>
      </c>
      <c r="Q275" s="170" t="str">
        <f t="shared" si="19"/>
        <v/>
      </c>
      <c r="R275" s="163" t="e">
        <f t="shared" si="16"/>
        <v>#VALUE!</v>
      </c>
      <c r="S275" s="163" t="e">
        <f t="shared" si="17"/>
        <v>#VALUE!</v>
      </c>
      <c r="T275" s="163" t="e">
        <f>INDEX(Controle!O:O,MATCH('Banco de Dados'!A275,Controle!M:M,0))*E275/100</f>
        <v>#N/A</v>
      </c>
    </row>
    <row r="276" spans="1:20" hidden="1" x14ac:dyDescent="0.2">
      <c r="A276" s="158">
        <f>BD_TS!A275</f>
        <v>0</v>
      </c>
      <c r="B276" s="158" t="str">
        <f>SUBSTITUTE(SUBSTITUTE(BD_TS!D275," ",""),"-","/")</f>
        <v/>
      </c>
      <c r="C276" s="158">
        <f>BD_TS!E275</f>
        <v>0</v>
      </c>
      <c r="D276" s="159">
        <f>BD_TS!F275</f>
        <v>0</v>
      </c>
      <c r="E276" s="160">
        <f>BD_TS!B275</f>
        <v>0</v>
      </c>
      <c r="F276" s="161">
        <f>BD_TS!C275</f>
        <v>0</v>
      </c>
      <c r="G276" s="187">
        <f>BD_TS!H275</f>
        <v>0</v>
      </c>
      <c r="H276" s="158" t="str">
        <f>IF($A276=0,"",IFERROR(INDEX(BD_Gestão!A:A,MATCH('Banco de Dados'!$B276,BD_Gestão!$B:$B,0)),"erro"))</f>
        <v/>
      </c>
      <c r="I276" s="162" t="str">
        <f>IF($A276=0,"",IFERROR(INDEX(BD_Gestão!E:E,MATCH('Banco de Dados'!$B276,BD_Gestão!$B:$B,0)),"erro"))</f>
        <v/>
      </c>
      <c r="J276" s="186" t="str">
        <f>IF($A276=0,"",IFERROR(INDEX(BD_Gestão!B:B,MATCH('Banco de Dados'!$B276,BD_Gestão!$B:$B,0)),"erro"))</f>
        <v/>
      </c>
      <c r="K276" s="158" t="str">
        <f>IF($A276=0,"",IFERROR(INDEX(BD_Gestão!C:C,MATCH('Banco de Dados'!$B276,BD_Gestão!$B:$B,0)),"erro"))</f>
        <v/>
      </c>
      <c r="L276" s="158" t="str">
        <f>IF($A276=0,"",IFERROR(INDEX(BD_Gestão!H:H,MATCH('Banco de Dados'!$B276,BD_Gestão!$B:$B,0)),"erro"))</f>
        <v/>
      </c>
      <c r="M276" s="161" t="str">
        <f>IF($A276=0,"",IFERROR(INDEX(BD_Gestão!F:F,MATCH('Banco de Dados'!$B276,BD_Gestão!$B:$B,0)),"erro"))</f>
        <v/>
      </c>
      <c r="N276" s="161" t="str">
        <f>IF($A276=0,"",IFERROR(INDEX(BD_Gestão!J:J,MATCH('Banco de Dados'!$B276,BD_Gestão!$B:$B,0)),"erro"))</f>
        <v/>
      </c>
      <c r="O276" s="164" t="str">
        <f>IF($A276=0,"",IFERROR(INDEX(BD_Gestão!K:K,MATCH('Banco de Dados'!$B276,BD_Gestão!$B:$B,0)),"erro"))</f>
        <v/>
      </c>
      <c r="P276" s="169" t="str">
        <f t="shared" si="18"/>
        <v/>
      </c>
      <c r="Q276" s="170" t="str">
        <f t="shared" si="19"/>
        <v/>
      </c>
      <c r="R276" s="163" t="e">
        <f t="shared" si="16"/>
        <v>#VALUE!</v>
      </c>
      <c r="S276" s="163" t="e">
        <f t="shared" si="17"/>
        <v>#VALUE!</v>
      </c>
      <c r="T276" s="163" t="e">
        <f>INDEX(Controle!O:O,MATCH('Banco de Dados'!A276,Controle!M:M,0))*E276/100</f>
        <v>#N/A</v>
      </c>
    </row>
    <row r="277" spans="1:20" hidden="1" x14ac:dyDescent="0.2">
      <c r="A277" s="158">
        <f>BD_TS!A276</f>
        <v>0</v>
      </c>
      <c r="B277" s="158" t="str">
        <f>SUBSTITUTE(SUBSTITUTE(BD_TS!D276," ",""),"-","/")</f>
        <v/>
      </c>
      <c r="C277" s="158">
        <f>BD_TS!E276</f>
        <v>0</v>
      </c>
      <c r="D277" s="159">
        <f>BD_TS!F276</f>
        <v>0</v>
      </c>
      <c r="E277" s="160">
        <f>BD_TS!B276</f>
        <v>0</v>
      </c>
      <c r="F277" s="161">
        <f>BD_TS!C276</f>
        <v>0</v>
      </c>
      <c r="G277" s="187">
        <f>BD_TS!H276</f>
        <v>0</v>
      </c>
      <c r="H277" s="158" t="str">
        <f>IF($A277=0,"",IFERROR(INDEX(BD_Gestão!A:A,MATCH('Banco de Dados'!$B277,BD_Gestão!$B:$B,0)),"erro"))</f>
        <v/>
      </c>
      <c r="I277" s="162" t="str">
        <f>IF($A277=0,"",IFERROR(INDEX(BD_Gestão!E:E,MATCH('Banco de Dados'!$B277,BD_Gestão!$B:$B,0)),"erro"))</f>
        <v/>
      </c>
      <c r="J277" s="186" t="str">
        <f>IF($A277=0,"",IFERROR(INDEX(BD_Gestão!B:B,MATCH('Banco de Dados'!$B277,BD_Gestão!$B:$B,0)),"erro"))</f>
        <v/>
      </c>
      <c r="K277" s="158" t="str">
        <f>IF($A277=0,"",IFERROR(INDEX(BD_Gestão!C:C,MATCH('Banco de Dados'!$B277,BD_Gestão!$B:$B,0)),"erro"))</f>
        <v/>
      </c>
      <c r="L277" s="158" t="str">
        <f>IF($A277=0,"",IFERROR(INDEX(BD_Gestão!H:H,MATCH('Banco de Dados'!$B277,BD_Gestão!$B:$B,0)),"erro"))</f>
        <v/>
      </c>
      <c r="M277" s="161" t="str">
        <f>IF($A277=0,"",IFERROR(INDEX(BD_Gestão!F:F,MATCH('Banco de Dados'!$B277,BD_Gestão!$B:$B,0)),"erro"))</f>
        <v/>
      </c>
      <c r="N277" s="161" t="str">
        <f>IF($A277=0,"",IFERROR(INDEX(BD_Gestão!J:J,MATCH('Banco de Dados'!$B277,BD_Gestão!$B:$B,0)),"erro"))</f>
        <v/>
      </c>
      <c r="O277" s="164" t="str">
        <f>IF($A277=0,"",IFERROR(INDEX(BD_Gestão!K:K,MATCH('Banco de Dados'!$B277,BD_Gestão!$B:$B,0)),"erro"))</f>
        <v/>
      </c>
      <c r="P277" s="169" t="str">
        <f t="shared" si="18"/>
        <v/>
      </c>
      <c r="Q277" s="170" t="str">
        <f t="shared" si="19"/>
        <v/>
      </c>
      <c r="R277" s="163" t="e">
        <f t="shared" si="16"/>
        <v>#VALUE!</v>
      </c>
      <c r="S277" s="163" t="e">
        <f t="shared" si="17"/>
        <v>#VALUE!</v>
      </c>
      <c r="T277" s="163" t="e">
        <f>INDEX(Controle!O:O,MATCH('Banco de Dados'!A277,Controle!M:M,0))*E277/100</f>
        <v>#N/A</v>
      </c>
    </row>
    <row r="278" spans="1:20" hidden="1" x14ac:dyDescent="0.2">
      <c r="A278" s="158">
        <f>BD_TS!A277</f>
        <v>0</v>
      </c>
      <c r="B278" s="158" t="str">
        <f>SUBSTITUTE(SUBSTITUTE(BD_TS!D277," ",""),"-","/")</f>
        <v/>
      </c>
      <c r="C278" s="158">
        <f>BD_TS!E277</f>
        <v>0</v>
      </c>
      <c r="D278" s="159">
        <f>BD_TS!F277</f>
        <v>0</v>
      </c>
      <c r="E278" s="160">
        <f>BD_TS!B277</f>
        <v>0</v>
      </c>
      <c r="F278" s="161">
        <f>BD_TS!C277</f>
        <v>0</v>
      </c>
      <c r="G278" s="187">
        <f>BD_TS!H277</f>
        <v>0</v>
      </c>
      <c r="H278" s="158" t="str">
        <f>IF($A278=0,"",IFERROR(INDEX(BD_Gestão!A:A,MATCH('Banco de Dados'!$B278,BD_Gestão!$B:$B,0)),"erro"))</f>
        <v/>
      </c>
      <c r="I278" s="162" t="str">
        <f>IF($A278=0,"",IFERROR(INDEX(BD_Gestão!E:E,MATCH('Banco de Dados'!$B278,BD_Gestão!$B:$B,0)),"erro"))</f>
        <v/>
      </c>
      <c r="J278" s="186" t="str">
        <f>IF($A278=0,"",IFERROR(INDEX(BD_Gestão!B:B,MATCH('Banco de Dados'!$B278,BD_Gestão!$B:$B,0)),"erro"))</f>
        <v/>
      </c>
      <c r="K278" s="158" t="str">
        <f>IF($A278=0,"",IFERROR(INDEX(BD_Gestão!C:C,MATCH('Banco de Dados'!$B278,BD_Gestão!$B:$B,0)),"erro"))</f>
        <v/>
      </c>
      <c r="L278" s="158" t="str">
        <f>IF($A278=0,"",IFERROR(INDEX(BD_Gestão!H:H,MATCH('Banco de Dados'!$B278,BD_Gestão!$B:$B,0)),"erro"))</f>
        <v/>
      </c>
      <c r="M278" s="161" t="str">
        <f>IF($A278=0,"",IFERROR(INDEX(BD_Gestão!F:F,MATCH('Banco de Dados'!$B278,BD_Gestão!$B:$B,0)),"erro"))</f>
        <v/>
      </c>
      <c r="N278" s="161" t="str">
        <f>IF($A278=0,"",IFERROR(INDEX(BD_Gestão!J:J,MATCH('Banco de Dados'!$B278,BD_Gestão!$B:$B,0)),"erro"))</f>
        <v/>
      </c>
      <c r="O278" s="164" t="str">
        <f>IF($A278=0,"",IFERROR(INDEX(BD_Gestão!K:K,MATCH('Banco de Dados'!$B278,BD_Gestão!$B:$B,0)),"erro"))</f>
        <v/>
      </c>
      <c r="P278" s="169" t="str">
        <f t="shared" si="18"/>
        <v/>
      </c>
      <c r="Q278" s="170" t="str">
        <f t="shared" si="19"/>
        <v/>
      </c>
      <c r="R278" s="163" t="e">
        <f t="shared" si="16"/>
        <v>#VALUE!</v>
      </c>
      <c r="S278" s="163" t="e">
        <f t="shared" si="17"/>
        <v>#VALUE!</v>
      </c>
      <c r="T278" s="163" t="e">
        <f>INDEX(Controle!O:O,MATCH('Banco de Dados'!A278,Controle!M:M,0))*E278/100</f>
        <v>#N/A</v>
      </c>
    </row>
    <row r="279" spans="1:20" hidden="1" x14ac:dyDescent="0.2">
      <c r="A279" s="158">
        <f>BD_TS!A278</f>
        <v>0</v>
      </c>
      <c r="B279" s="158" t="str">
        <f>SUBSTITUTE(SUBSTITUTE(BD_TS!D278," ",""),"-","/")</f>
        <v/>
      </c>
      <c r="C279" s="158">
        <f>BD_TS!E278</f>
        <v>0</v>
      </c>
      <c r="D279" s="159">
        <f>BD_TS!F278</f>
        <v>0</v>
      </c>
      <c r="E279" s="160">
        <f>BD_TS!B278</f>
        <v>0</v>
      </c>
      <c r="F279" s="161">
        <f>BD_TS!C278</f>
        <v>0</v>
      </c>
      <c r="G279" s="187">
        <f>BD_TS!H278</f>
        <v>0</v>
      </c>
      <c r="H279" s="158" t="str">
        <f>IF($A279=0,"",IFERROR(INDEX(BD_Gestão!A:A,MATCH('Banco de Dados'!$B279,BD_Gestão!$B:$B,0)),"erro"))</f>
        <v/>
      </c>
      <c r="I279" s="162" t="str">
        <f>IF($A279=0,"",IFERROR(INDEX(BD_Gestão!E:E,MATCH('Banco de Dados'!$B279,BD_Gestão!$B:$B,0)),"erro"))</f>
        <v/>
      </c>
      <c r="J279" s="186" t="str">
        <f>IF($A279=0,"",IFERROR(INDEX(BD_Gestão!B:B,MATCH('Banco de Dados'!$B279,BD_Gestão!$B:$B,0)),"erro"))</f>
        <v/>
      </c>
      <c r="K279" s="158" t="str">
        <f>IF($A279=0,"",IFERROR(INDEX(BD_Gestão!C:C,MATCH('Banco de Dados'!$B279,BD_Gestão!$B:$B,0)),"erro"))</f>
        <v/>
      </c>
      <c r="L279" s="158" t="str">
        <f>IF($A279=0,"",IFERROR(INDEX(BD_Gestão!H:H,MATCH('Banco de Dados'!$B279,BD_Gestão!$B:$B,0)),"erro"))</f>
        <v/>
      </c>
      <c r="M279" s="161" t="str">
        <f>IF($A279=0,"",IFERROR(INDEX(BD_Gestão!F:F,MATCH('Banco de Dados'!$B279,BD_Gestão!$B:$B,0)),"erro"))</f>
        <v/>
      </c>
      <c r="N279" s="161" t="str">
        <f>IF($A279=0,"",IFERROR(INDEX(BD_Gestão!J:J,MATCH('Banco de Dados'!$B279,BD_Gestão!$B:$B,0)),"erro"))</f>
        <v/>
      </c>
      <c r="O279" s="164" t="str">
        <f>IF($A279=0,"",IFERROR(INDEX(BD_Gestão!K:K,MATCH('Banco de Dados'!$B279,BD_Gestão!$B:$B,0)),"erro"))</f>
        <v/>
      </c>
      <c r="P279" s="169" t="str">
        <f t="shared" si="18"/>
        <v/>
      </c>
      <c r="Q279" s="170" t="str">
        <f t="shared" si="19"/>
        <v/>
      </c>
      <c r="R279" s="163" t="e">
        <f t="shared" si="16"/>
        <v>#VALUE!</v>
      </c>
      <c r="S279" s="163" t="e">
        <f t="shared" si="17"/>
        <v>#VALUE!</v>
      </c>
      <c r="T279" s="163" t="e">
        <f>INDEX(Controle!O:O,MATCH('Banco de Dados'!A279,Controle!M:M,0))*E279/100</f>
        <v>#N/A</v>
      </c>
    </row>
    <row r="280" spans="1:20" hidden="1" x14ac:dyDescent="0.2">
      <c r="A280" s="158">
        <f>BD_TS!A279</f>
        <v>0</v>
      </c>
      <c r="B280" s="158" t="str">
        <f>SUBSTITUTE(SUBSTITUTE(BD_TS!D279," ",""),"-","/")</f>
        <v/>
      </c>
      <c r="C280" s="158">
        <f>BD_TS!E279</f>
        <v>0</v>
      </c>
      <c r="D280" s="159">
        <f>BD_TS!F279</f>
        <v>0</v>
      </c>
      <c r="E280" s="160">
        <f>BD_TS!B279</f>
        <v>0</v>
      </c>
      <c r="F280" s="161">
        <f>BD_TS!C279</f>
        <v>0</v>
      </c>
      <c r="G280" s="187">
        <f>BD_TS!H279</f>
        <v>0</v>
      </c>
      <c r="H280" s="158" t="str">
        <f>IF($A280=0,"",IFERROR(INDEX(BD_Gestão!A:A,MATCH('Banco de Dados'!$B280,BD_Gestão!$B:$B,0)),"erro"))</f>
        <v/>
      </c>
      <c r="I280" s="162" t="str">
        <f>IF($A280=0,"",IFERROR(INDEX(BD_Gestão!E:E,MATCH('Banco de Dados'!$B280,BD_Gestão!$B:$B,0)),"erro"))</f>
        <v/>
      </c>
      <c r="J280" s="186" t="str">
        <f>IF($A280=0,"",IFERROR(INDEX(BD_Gestão!B:B,MATCH('Banco de Dados'!$B280,BD_Gestão!$B:$B,0)),"erro"))</f>
        <v/>
      </c>
      <c r="K280" s="158" t="str">
        <f>IF($A280=0,"",IFERROR(INDEX(BD_Gestão!C:C,MATCH('Banco de Dados'!$B280,BD_Gestão!$B:$B,0)),"erro"))</f>
        <v/>
      </c>
      <c r="L280" s="158" t="str">
        <f>IF($A280=0,"",IFERROR(INDEX(BD_Gestão!H:H,MATCH('Banco de Dados'!$B280,BD_Gestão!$B:$B,0)),"erro"))</f>
        <v/>
      </c>
      <c r="M280" s="161" t="str">
        <f>IF($A280=0,"",IFERROR(INDEX(BD_Gestão!F:F,MATCH('Banco de Dados'!$B280,BD_Gestão!$B:$B,0)),"erro"))</f>
        <v/>
      </c>
      <c r="N280" s="161" t="str">
        <f>IF($A280=0,"",IFERROR(INDEX(BD_Gestão!J:J,MATCH('Banco de Dados'!$B280,BD_Gestão!$B:$B,0)),"erro"))</f>
        <v/>
      </c>
      <c r="O280" s="164" t="str">
        <f>IF($A280=0,"",IFERROR(INDEX(BD_Gestão!K:K,MATCH('Banco de Dados'!$B280,BD_Gestão!$B:$B,0)),"erro"))</f>
        <v/>
      </c>
      <c r="P280" s="169" t="str">
        <f t="shared" si="18"/>
        <v/>
      </c>
      <c r="Q280" s="170" t="str">
        <f t="shared" si="19"/>
        <v/>
      </c>
      <c r="R280" s="163" t="e">
        <f t="shared" si="16"/>
        <v>#VALUE!</v>
      </c>
      <c r="S280" s="163" t="e">
        <f t="shared" si="17"/>
        <v>#VALUE!</v>
      </c>
      <c r="T280" s="163" t="e">
        <f>INDEX(Controle!O:O,MATCH('Banco de Dados'!A280,Controle!M:M,0))*E280/100</f>
        <v>#N/A</v>
      </c>
    </row>
    <row r="281" spans="1:20" hidden="1" x14ac:dyDescent="0.2">
      <c r="A281" s="158">
        <f>BD_TS!A280</f>
        <v>0</v>
      </c>
      <c r="B281" s="158" t="str">
        <f>SUBSTITUTE(SUBSTITUTE(BD_TS!D280," ",""),"-","/")</f>
        <v/>
      </c>
      <c r="C281" s="158">
        <f>BD_TS!E280</f>
        <v>0</v>
      </c>
      <c r="D281" s="159">
        <f>BD_TS!F280</f>
        <v>0</v>
      </c>
      <c r="E281" s="160">
        <f>BD_TS!B280</f>
        <v>0</v>
      </c>
      <c r="F281" s="161">
        <f>BD_TS!C280</f>
        <v>0</v>
      </c>
      <c r="G281" s="187">
        <f>BD_TS!H280</f>
        <v>0</v>
      </c>
      <c r="H281" s="158" t="str">
        <f>IF($A281=0,"",IFERROR(INDEX(BD_Gestão!A:A,MATCH('Banco de Dados'!$B281,BD_Gestão!$B:$B,0)),"erro"))</f>
        <v/>
      </c>
      <c r="I281" s="162" t="str">
        <f>IF($A281=0,"",IFERROR(INDEX(BD_Gestão!E:E,MATCH('Banco de Dados'!$B281,BD_Gestão!$B:$B,0)),"erro"))</f>
        <v/>
      </c>
      <c r="J281" s="186" t="str">
        <f>IF($A281=0,"",IFERROR(INDEX(BD_Gestão!B:B,MATCH('Banco de Dados'!$B281,BD_Gestão!$B:$B,0)),"erro"))</f>
        <v/>
      </c>
      <c r="K281" s="158" t="str">
        <f>IF($A281=0,"",IFERROR(INDEX(BD_Gestão!C:C,MATCH('Banco de Dados'!$B281,BD_Gestão!$B:$B,0)),"erro"))</f>
        <v/>
      </c>
      <c r="L281" s="158" t="str">
        <f>IF($A281=0,"",IFERROR(INDEX(BD_Gestão!H:H,MATCH('Banco de Dados'!$B281,BD_Gestão!$B:$B,0)),"erro"))</f>
        <v/>
      </c>
      <c r="M281" s="161" t="str">
        <f>IF($A281=0,"",IFERROR(INDEX(BD_Gestão!F:F,MATCH('Banco de Dados'!$B281,BD_Gestão!$B:$B,0)),"erro"))</f>
        <v/>
      </c>
      <c r="N281" s="161" t="str">
        <f>IF($A281=0,"",IFERROR(INDEX(BD_Gestão!J:J,MATCH('Banco de Dados'!$B281,BD_Gestão!$B:$B,0)),"erro"))</f>
        <v/>
      </c>
      <c r="O281" s="164" t="str">
        <f>IF($A281=0,"",IFERROR(INDEX(BD_Gestão!K:K,MATCH('Banco de Dados'!$B281,BD_Gestão!$B:$B,0)),"erro"))</f>
        <v/>
      </c>
      <c r="P281" s="169" t="str">
        <f t="shared" si="18"/>
        <v/>
      </c>
      <c r="Q281" s="170" t="str">
        <f t="shared" si="19"/>
        <v/>
      </c>
      <c r="R281" s="163" t="e">
        <f t="shared" si="16"/>
        <v>#VALUE!</v>
      </c>
      <c r="S281" s="163" t="e">
        <f t="shared" si="17"/>
        <v>#VALUE!</v>
      </c>
      <c r="T281" s="163" t="e">
        <f>INDEX(Controle!O:O,MATCH('Banco de Dados'!A281,Controle!M:M,0))*E281/100</f>
        <v>#N/A</v>
      </c>
    </row>
    <row r="282" spans="1:20" hidden="1" x14ac:dyDescent="0.2">
      <c r="A282" s="158">
        <f>BD_TS!A281</f>
        <v>0</v>
      </c>
      <c r="B282" s="158" t="str">
        <f>SUBSTITUTE(SUBSTITUTE(BD_TS!D281," ",""),"-","/")</f>
        <v/>
      </c>
      <c r="C282" s="158">
        <f>BD_TS!E281</f>
        <v>0</v>
      </c>
      <c r="D282" s="159">
        <f>BD_TS!F281</f>
        <v>0</v>
      </c>
      <c r="E282" s="160">
        <f>BD_TS!B281</f>
        <v>0</v>
      </c>
      <c r="F282" s="161">
        <f>BD_TS!C281</f>
        <v>0</v>
      </c>
      <c r="G282" s="187">
        <f>BD_TS!H281</f>
        <v>0</v>
      </c>
      <c r="H282" s="158" t="str">
        <f>IF($A282=0,"",IFERROR(INDEX(BD_Gestão!A:A,MATCH('Banco de Dados'!$B282,BD_Gestão!$B:$B,0)),"erro"))</f>
        <v/>
      </c>
      <c r="I282" s="162" t="str">
        <f>IF($A282=0,"",IFERROR(INDEX(BD_Gestão!E:E,MATCH('Banco de Dados'!$B282,BD_Gestão!$B:$B,0)),"erro"))</f>
        <v/>
      </c>
      <c r="J282" s="186" t="str">
        <f>IF($A282=0,"",IFERROR(INDEX(BD_Gestão!B:B,MATCH('Banco de Dados'!$B282,BD_Gestão!$B:$B,0)),"erro"))</f>
        <v/>
      </c>
      <c r="K282" s="158" t="str">
        <f>IF($A282=0,"",IFERROR(INDEX(BD_Gestão!C:C,MATCH('Banco de Dados'!$B282,BD_Gestão!$B:$B,0)),"erro"))</f>
        <v/>
      </c>
      <c r="L282" s="158" t="str">
        <f>IF($A282=0,"",IFERROR(INDEX(BD_Gestão!H:H,MATCH('Banco de Dados'!$B282,BD_Gestão!$B:$B,0)),"erro"))</f>
        <v/>
      </c>
      <c r="M282" s="161" t="str">
        <f>IF($A282=0,"",IFERROR(INDEX(BD_Gestão!F:F,MATCH('Banco de Dados'!$B282,BD_Gestão!$B:$B,0)),"erro"))</f>
        <v/>
      </c>
      <c r="N282" s="161" t="str">
        <f>IF($A282=0,"",IFERROR(INDEX(BD_Gestão!J:J,MATCH('Banco de Dados'!$B282,BD_Gestão!$B:$B,0)),"erro"))</f>
        <v/>
      </c>
      <c r="O282" s="164" t="str">
        <f>IF($A282=0,"",IFERROR(INDEX(BD_Gestão!K:K,MATCH('Banco de Dados'!$B282,BD_Gestão!$B:$B,0)),"erro"))</f>
        <v/>
      </c>
      <c r="P282" s="169" t="str">
        <f t="shared" si="18"/>
        <v/>
      </c>
      <c r="Q282" s="170" t="str">
        <f t="shared" si="19"/>
        <v/>
      </c>
      <c r="R282" s="163" t="e">
        <f t="shared" si="16"/>
        <v>#VALUE!</v>
      </c>
      <c r="S282" s="163" t="e">
        <f t="shared" si="17"/>
        <v>#VALUE!</v>
      </c>
      <c r="T282" s="163" t="e">
        <f>INDEX(Controle!O:O,MATCH('Banco de Dados'!A282,Controle!M:M,0))*E282/100</f>
        <v>#N/A</v>
      </c>
    </row>
    <row r="283" spans="1:20" hidden="1" x14ac:dyDescent="0.2">
      <c r="A283" s="158">
        <f>BD_TS!A282</f>
        <v>0</v>
      </c>
      <c r="B283" s="158" t="str">
        <f>SUBSTITUTE(SUBSTITUTE(BD_TS!D282," ",""),"-","/")</f>
        <v/>
      </c>
      <c r="C283" s="158">
        <f>BD_TS!E282</f>
        <v>0</v>
      </c>
      <c r="D283" s="159">
        <f>BD_TS!F282</f>
        <v>0</v>
      </c>
      <c r="E283" s="160">
        <f>BD_TS!B282</f>
        <v>0</v>
      </c>
      <c r="F283" s="161">
        <f>BD_TS!C282</f>
        <v>0</v>
      </c>
      <c r="G283" s="187">
        <f>BD_TS!H282</f>
        <v>0</v>
      </c>
      <c r="H283" s="158" t="str">
        <f>IF($A283=0,"",IFERROR(INDEX(BD_Gestão!A:A,MATCH('Banco de Dados'!$B283,BD_Gestão!$B:$B,0)),"erro"))</f>
        <v/>
      </c>
      <c r="I283" s="162" t="str">
        <f>IF($A283=0,"",IFERROR(INDEX(BD_Gestão!E:E,MATCH('Banco de Dados'!$B283,BD_Gestão!$B:$B,0)),"erro"))</f>
        <v/>
      </c>
      <c r="J283" s="186" t="str">
        <f>IF($A283=0,"",IFERROR(INDEX(BD_Gestão!B:B,MATCH('Banco de Dados'!$B283,BD_Gestão!$B:$B,0)),"erro"))</f>
        <v/>
      </c>
      <c r="K283" s="158" t="str">
        <f>IF($A283=0,"",IFERROR(INDEX(BD_Gestão!C:C,MATCH('Banco de Dados'!$B283,BD_Gestão!$B:$B,0)),"erro"))</f>
        <v/>
      </c>
      <c r="L283" s="158" t="str">
        <f>IF($A283=0,"",IFERROR(INDEX(BD_Gestão!H:H,MATCH('Banco de Dados'!$B283,BD_Gestão!$B:$B,0)),"erro"))</f>
        <v/>
      </c>
      <c r="M283" s="161" t="str">
        <f>IF($A283=0,"",IFERROR(INDEX(BD_Gestão!F:F,MATCH('Banco de Dados'!$B283,BD_Gestão!$B:$B,0)),"erro"))</f>
        <v/>
      </c>
      <c r="N283" s="161" t="str">
        <f>IF($A283=0,"",IFERROR(INDEX(BD_Gestão!J:J,MATCH('Banco de Dados'!$B283,BD_Gestão!$B:$B,0)),"erro"))</f>
        <v/>
      </c>
      <c r="O283" s="164" t="str">
        <f>IF($A283=0,"",IFERROR(INDEX(BD_Gestão!K:K,MATCH('Banco de Dados'!$B283,BD_Gestão!$B:$B,0)),"erro"))</f>
        <v/>
      </c>
      <c r="P283" s="169" t="str">
        <f t="shared" si="18"/>
        <v/>
      </c>
      <c r="Q283" s="170" t="str">
        <f t="shared" si="19"/>
        <v/>
      </c>
      <c r="R283" s="163" t="e">
        <f t="shared" si="16"/>
        <v>#VALUE!</v>
      </c>
      <c r="S283" s="163" t="e">
        <f t="shared" si="17"/>
        <v>#VALUE!</v>
      </c>
      <c r="T283" s="163" t="e">
        <f>INDEX(Controle!O:O,MATCH('Banco de Dados'!A283,Controle!M:M,0))*E283/100</f>
        <v>#N/A</v>
      </c>
    </row>
    <row r="284" spans="1:20" hidden="1" x14ac:dyDescent="0.2">
      <c r="A284" s="158">
        <f>BD_TS!A283</f>
        <v>0</v>
      </c>
      <c r="B284" s="158" t="str">
        <f>SUBSTITUTE(SUBSTITUTE(BD_TS!D283," ",""),"-","/")</f>
        <v/>
      </c>
      <c r="C284" s="158">
        <f>BD_TS!E283</f>
        <v>0</v>
      </c>
      <c r="D284" s="159">
        <f>BD_TS!F283</f>
        <v>0</v>
      </c>
      <c r="E284" s="160">
        <f>BD_TS!B283</f>
        <v>0</v>
      </c>
      <c r="F284" s="161">
        <f>BD_TS!C283</f>
        <v>0</v>
      </c>
      <c r="G284" s="187">
        <f>BD_TS!H283</f>
        <v>0</v>
      </c>
      <c r="H284" s="158" t="str">
        <f>IF($A284=0,"",IFERROR(INDEX(BD_Gestão!A:A,MATCH('Banco de Dados'!$B284,BD_Gestão!$B:$B,0)),"erro"))</f>
        <v/>
      </c>
      <c r="I284" s="162" t="str">
        <f>IF($A284=0,"",IFERROR(INDEX(BD_Gestão!E:E,MATCH('Banco de Dados'!$B284,BD_Gestão!$B:$B,0)),"erro"))</f>
        <v/>
      </c>
      <c r="J284" s="186" t="str">
        <f>IF($A284=0,"",IFERROR(INDEX(BD_Gestão!B:B,MATCH('Banco de Dados'!$B284,BD_Gestão!$B:$B,0)),"erro"))</f>
        <v/>
      </c>
      <c r="K284" s="158" t="str">
        <f>IF($A284=0,"",IFERROR(INDEX(BD_Gestão!C:C,MATCH('Banco de Dados'!$B284,BD_Gestão!$B:$B,0)),"erro"))</f>
        <v/>
      </c>
      <c r="L284" s="158" t="str">
        <f>IF($A284=0,"",IFERROR(INDEX(BD_Gestão!H:H,MATCH('Banco de Dados'!$B284,BD_Gestão!$B:$B,0)),"erro"))</f>
        <v/>
      </c>
      <c r="M284" s="161" t="str">
        <f>IF($A284=0,"",IFERROR(INDEX(BD_Gestão!F:F,MATCH('Banco de Dados'!$B284,BD_Gestão!$B:$B,0)),"erro"))</f>
        <v/>
      </c>
      <c r="N284" s="161" t="str">
        <f>IF($A284=0,"",IFERROR(INDEX(BD_Gestão!J:J,MATCH('Banco de Dados'!$B284,BD_Gestão!$B:$B,0)),"erro"))</f>
        <v/>
      </c>
      <c r="O284" s="164" t="str">
        <f>IF($A284=0,"",IFERROR(INDEX(BD_Gestão!K:K,MATCH('Banco de Dados'!$B284,BD_Gestão!$B:$B,0)),"erro"))</f>
        <v/>
      </c>
      <c r="P284" s="169" t="str">
        <f t="shared" si="18"/>
        <v/>
      </c>
      <c r="Q284" s="170" t="str">
        <f t="shared" si="19"/>
        <v/>
      </c>
      <c r="R284" s="163" t="e">
        <f t="shared" si="16"/>
        <v>#VALUE!</v>
      </c>
      <c r="S284" s="163" t="e">
        <f t="shared" si="17"/>
        <v>#VALUE!</v>
      </c>
      <c r="T284" s="163" t="e">
        <f>INDEX(Controle!O:O,MATCH('Banco de Dados'!A284,Controle!M:M,0))*E284/100</f>
        <v>#N/A</v>
      </c>
    </row>
    <row r="285" spans="1:20" hidden="1" x14ac:dyDescent="0.2">
      <c r="A285" s="158">
        <f>BD_TS!A284</f>
        <v>0</v>
      </c>
      <c r="B285" s="158" t="str">
        <f>SUBSTITUTE(SUBSTITUTE(BD_TS!D284," ",""),"-","/")</f>
        <v/>
      </c>
      <c r="C285" s="158">
        <f>BD_TS!E284</f>
        <v>0</v>
      </c>
      <c r="D285" s="159">
        <f>BD_TS!F284</f>
        <v>0</v>
      </c>
      <c r="E285" s="160">
        <f>BD_TS!B284</f>
        <v>0</v>
      </c>
      <c r="F285" s="161">
        <f>BD_TS!C284</f>
        <v>0</v>
      </c>
      <c r="G285" s="187">
        <f>BD_TS!H284</f>
        <v>0</v>
      </c>
      <c r="H285" s="158" t="str">
        <f>IF($A285=0,"",IFERROR(INDEX(BD_Gestão!A:A,MATCH('Banco de Dados'!$B285,BD_Gestão!$B:$B,0)),"erro"))</f>
        <v/>
      </c>
      <c r="I285" s="162" t="str">
        <f>IF($A285=0,"",IFERROR(INDEX(BD_Gestão!E:E,MATCH('Banco de Dados'!$B285,BD_Gestão!$B:$B,0)),"erro"))</f>
        <v/>
      </c>
      <c r="J285" s="186" t="str">
        <f>IF($A285=0,"",IFERROR(INDEX(BD_Gestão!B:B,MATCH('Banco de Dados'!$B285,BD_Gestão!$B:$B,0)),"erro"))</f>
        <v/>
      </c>
      <c r="K285" s="158" t="str">
        <f>IF($A285=0,"",IFERROR(INDEX(BD_Gestão!C:C,MATCH('Banco de Dados'!$B285,BD_Gestão!$B:$B,0)),"erro"))</f>
        <v/>
      </c>
      <c r="L285" s="158" t="str">
        <f>IF($A285=0,"",IFERROR(INDEX(BD_Gestão!H:H,MATCH('Banco de Dados'!$B285,BD_Gestão!$B:$B,0)),"erro"))</f>
        <v/>
      </c>
      <c r="M285" s="161" t="str">
        <f>IF($A285=0,"",IFERROR(INDEX(BD_Gestão!F:F,MATCH('Banco de Dados'!$B285,BD_Gestão!$B:$B,0)),"erro"))</f>
        <v/>
      </c>
      <c r="N285" s="161" t="str">
        <f>IF($A285=0,"",IFERROR(INDEX(BD_Gestão!J:J,MATCH('Banco de Dados'!$B285,BD_Gestão!$B:$B,0)),"erro"))</f>
        <v/>
      </c>
      <c r="O285" s="164" t="str">
        <f>IF($A285=0,"",IFERROR(INDEX(BD_Gestão!K:K,MATCH('Banco de Dados'!$B285,BD_Gestão!$B:$B,0)),"erro"))</f>
        <v/>
      </c>
      <c r="P285" s="169" t="str">
        <f t="shared" si="18"/>
        <v/>
      </c>
      <c r="Q285" s="170" t="str">
        <f t="shared" si="19"/>
        <v/>
      </c>
      <c r="R285" s="163" t="e">
        <f t="shared" si="16"/>
        <v>#VALUE!</v>
      </c>
      <c r="S285" s="163" t="e">
        <f t="shared" si="17"/>
        <v>#VALUE!</v>
      </c>
      <c r="T285" s="163" t="e">
        <f>INDEX(Controle!O:O,MATCH('Banco de Dados'!A285,Controle!M:M,0))*E285/100</f>
        <v>#N/A</v>
      </c>
    </row>
    <row r="286" spans="1:20" hidden="1" x14ac:dyDescent="0.2">
      <c r="A286" s="158">
        <f>BD_TS!A285</f>
        <v>0</v>
      </c>
      <c r="B286" s="158" t="str">
        <f>SUBSTITUTE(SUBSTITUTE(BD_TS!D285," ",""),"-","/")</f>
        <v/>
      </c>
      <c r="C286" s="158">
        <f>BD_TS!E285</f>
        <v>0</v>
      </c>
      <c r="D286" s="159">
        <f>BD_TS!F285</f>
        <v>0</v>
      </c>
      <c r="E286" s="160">
        <f>BD_TS!B285</f>
        <v>0</v>
      </c>
      <c r="F286" s="161">
        <f>BD_TS!C285</f>
        <v>0</v>
      </c>
      <c r="G286" s="187">
        <f>BD_TS!H285</f>
        <v>0</v>
      </c>
      <c r="H286" s="158" t="str">
        <f>IF($A286=0,"",IFERROR(INDEX(BD_Gestão!A:A,MATCH('Banco de Dados'!$B286,BD_Gestão!$B:$B,0)),"erro"))</f>
        <v/>
      </c>
      <c r="I286" s="162" t="str">
        <f>IF($A286=0,"",IFERROR(INDEX(BD_Gestão!E:E,MATCH('Banco de Dados'!$B286,BD_Gestão!$B:$B,0)),"erro"))</f>
        <v/>
      </c>
      <c r="J286" s="186" t="str">
        <f>IF($A286=0,"",IFERROR(INDEX(BD_Gestão!B:B,MATCH('Banco de Dados'!$B286,BD_Gestão!$B:$B,0)),"erro"))</f>
        <v/>
      </c>
      <c r="K286" s="158" t="str">
        <f>IF($A286=0,"",IFERROR(INDEX(BD_Gestão!C:C,MATCH('Banco de Dados'!$B286,BD_Gestão!$B:$B,0)),"erro"))</f>
        <v/>
      </c>
      <c r="L286" s="158" t="str">
        <f>IF($A286=0,"",IFERROR(INDEX(BD_Gestão!H:H,MATCH('Banco de Dados'!$B286,BD_Gestão!$B:$B,0)),"erro"))</f>
        <v/>
      </c>
      <c r="M286" s="161" t="str">
        <f>IF($A286=0,"",IFERROR(INDEX(BD_Gestão!F:F,MATCH('Banco de Dados'!$B286,BD_Gestão!$B:$B,0)),"erro"))</f>
        <v/>
      </c>
      <c r="N286" s="161" t="str">
        <f>IF($A286=0,"",IFERROR(INDEX(BD_Gestão!J:J,MATCH('Banco de Dados'!$B286,BD_Gestão!$B:$B,0)),"erro"))</f>
        <v/>
      </c>
      <c r="O286" s="164" t="str">
        <f>IF($A286=0,"",IFERROR(INDEX(BD_Gestão!K:K,MATCH('Banco de Dados'!$B286,BD_Gestão!$B:$B,0)),"erro"))</f>
        <v/>
      </c>
      <c r="P286" s="169" t="str">
        <f t="shared" si="18"/>
        <v/>
      </c>
      <c r="Q286" s="170" t="str">
        <f t="shared" si="19"/>
        <v/>
      </c>
      <c r="R286" s="163" t="e">
        <f t="shared" si="16"/>
        <v>#VALUE!</v>
      </c>
      <c r="S286" s="163" t="e">
        <f t="shared" si="17"/>
        <v>#VALUE!</v>
      </c>
      <c r="T286" s="163" t="e">
        <f>INDEX(Controle!O:O,MATCH('Banco de Dados'!A286,Controle!M:M,0))*E286/100</f>
        <v>#N/A</v>
      </c>
    </row>
    <row r="287" spans="1:20" hidden="1" x14ac:dyDescent="0.2">
      <c r="A287" s="158">
        <f>BD_TS!A286</f>
        <v>0</v>
      </c>
      <c r="B287" s="158" t="str">
        <f>SUBSTITUTE(SUBSTITUTE(BD_TS!D286," ",""),"-","/")</f>
        <v/>
      </c>
      <c r="C287" s="158">
        <f>BD_TS!E286</f>
        <v>0</v>
      </c>
      <c r="D287" s="159">
        <f>BD_TS!F286</f>
        <v>0</v>
      </c>
      <c r="E287" s="160">
        <f>BD_TS!B286</f>
        <v>0</v>
      </c>
      <c r="F287" s="161">
        <f>BD_TS!C286</f>
        <v>0</v>
      </c>
      <c r="G287" s="187">
        <f>BD_TS!H286</f>
        <v>0</v>
      </c>
      <c r="H287" s="158" t="str">
        <f>IF($A287=0,"",IFERROR(INDEX(BD_Gestão!A:A,MATCH('Banco de Dados'!$B287,BD_Gestão!$B:$B,0)),"erro"))</f>
        <v/>
      </c>
      <c r="I287" s="162" t="str">
        <f>IF($A287=0,"",IFERROR(INDEX(BD_Gestão!E:E,MATCH('Banco de Dados'!$B287,BD_Gestão!$B:$B,0)),"erro"))</f>
        <v/>
      </c>
      <c r="J287" s="186" t="str">
        <f>IF($A287=0,"",IFERROR(INDEX(BD_Gestão!B:B,MATCH('Banco de Dados'!$B287,BD_Gestão!$B:$B,0)),"erro"))</f>
        <v/>
      </c>
      <c r="K287" s="158" t="str">
        <f>IF($A287=0,"",IFERROR(INDEX(BD_Gestão!C:C,MATCH('Banco de Dados'!$B287,BD_Gestão!$B:$B,0)),"erro"))</f>
        <v/>
      </c>
      <c r="L287" s="158" t="str">
        <f>IF($A287=0,"",IFERROR(INDEX(BD_Gestão!H:H,MATCH('Banco de Dados'!$B287,BD_Gestão!$B:$B,0)),"erro"))</f>
        <v/>
      </c>
      <c r="M287" s="161" t="str">
        <f>IF($A287=0,"",IFERROR(INDEX(BD_Gestão!F:F,MATCH('Banco de Dados'!$B287,BD_Gestão!$B:$B,0)),"erro"))</f>
        <v/>
      </c>
      <c r="N287" s="161" t="str">
        <f>IF($A287=0,"",IFERROR(INDEX(BD_Gestão!J:J,MATCH('Banco de Dados'!$B287,BD_Gestão!$B:$B,0)),"erro"))</f>
        <v/>
      </c>
      <c r="O287" s="164" t="str">
        <f>IF($A287=0,"",IFERROR(INDEX(BD_Gestão!K:K,MATCH('Banco de Dados'!$B287,BD_Gestão!$B:$B,0)),"erro"))</f>
        <v/>
      </c>
      <c r="P287" s="169" t="str">
        <f t="shared" si="18"/>
        <v/>
      </c>
      <c r="Q287" s="170" t="str">
        <f t="shared" si="19"/>
        <v/>
      </c>
      <c r="R287" s="163" t="e">
        <f t="shared" si="16"/>
        <v>#VALUE!</v>
      </c>
      <c r="S287" s="163" t="e">
        <f t="shared" si="17"/>
        <v>#VALUE!</v>
      </c>
      <c r="T287" s="163" t="e">
        <f>INDEX(Controle!O:O,MATCH('Banco de Dados'!A287,Controle!M:M,0))*E287/100</f>
        <v>#N/A</v>
      </c>
    </row>
    <row r="288" spans="1:20" hidden="1" x14ac:dyDescent="0.2">
      <c r="A288" s="158">
        <f>BD_TS!A287</f>
        <v>0</v>
      </c>
      <c r="B288" s="158" t="str">
        <f>SUBSTITUTE(SUBSTITUTE(BD_TS!D287," ",""),"-","/")</f>
        <v/>
      </c>
      <c r="C288" s="158">
        <f>BD_TS!E287</f>
        <v>0</v>
      </c>
      <c r="D288" s="159">
        <f>BD_TS!F287</f>
        <v>0</v>
      </c>
      <c r="E288" s="160">
        <f>BD_TS!B287</f>
        <v>0</v>
      </c>
      <c r="F288" s="161">
        <f>BD_TS!C287</f>
        <v>0</v>
      </c>
      <c r="G288" s="187">
        <f>BD_TS!H287</f>
        <v>0</v>
      </c>
      <c r="H288" s="158" t="str">
        <f>IF($A288=0,"",IFERROR(INDEX(BD_Gestão!A:A,MATCH('Banco de Dados'!$B288,BD_Gestão!$B:$B,0)),"erro"))</f>
        <v/>
      </c>
      <c r="I288" s="162" t="str">
        <f>IF($A288=0,"",IFERROR(INDEX(BD_Gestão!E:E,MATCH('Banco de Dados'!$B288,BD_Gestão!$B:$B,0)),"erro"))</f>
        <v/>
      </c>
      <c r="J288" s="186" t="str">
        <f>IF($A288=0,"",IFERROR(INDEX(BD_Gestão!B:B,MATCH('Banco de Dados'!$B288,BD_Gestão!$B:$B,0)),"erro"))</f>
        <v/>
      </c>
      <c r="K288" s="158" t="str">
        <f>IF($A288=0,"",IFERROR(INDEX(BD_Gestão!C:C,MATCH('Banco de Dados'!$B288,BD_Gestão!$B:$B,0)),"erro"))</f>
        <v/>
      </c>
      <c r="L288" s="158" t="str">
        <f>IF($A288=0,"",IFERROR(INDEX(BD_Gestão!H:H,MATCH('Banco de Dados'!$B288,BD_Gestão!$B:$B,0)),"erro"))</f>
        <v/>
      </c>
      <c r="M288" s="161" t="str">
        <f>IF($A288=0,"",IFERROR(INDEX(BD_Gestão!F:F,MATCH('Banco de Dados'!$B288,BD_Gestão!$B:$B,0)),"erro"))</f>
        <v/>
      </c>
      <c r="N288" s="161" t="str">
        <f>IF($A288=0,"",IFERROR(INDEX(BD_Gestão!J:J,MATCH('Banco de Dados'!$B288,BD_Gestão!$B:$B,0)),"erro"))</f>
        <v/>
      </c>
      <c r="O288" s="164" t="str">
        <f>IF($A288=0,"",IFERROR(INDEX(BD_Gestão!K:K,MATCH('Banco de Dados'!$B288,BD_Gestão!$B:$B,0)),"erro"))</f>
        <v/>
      </c>
      <c r="P288" s="169" t="str">
        <f t="shared" si="18"/>
        <v/>
      </c>
      <c r="Q288" s="170" t="str">
        <f t="shared" si="19"/>
        <v/>
      </c>
      <c r="R288" s="163" t="e">
        <f t="shared" si="16"/>
        <v>#VALUE!</v>
      </c>
      <c r="S288" s="163" t="e">
        <f t="shared" si="17"/>
        <v>#VALUE!</v>
      </c>
      <c r="T288" s="163" t="e">
        <f>INDEX(Controle!O:O,MATCH('Banco de Dados'!A288,Controle!M:M,0))*E288/100</f>
        <v>#N/A</v>
      </c>
    </row>
    <row r="289" spans="1:20" hidden="1" x14ac:dyDescent="0.2">
      <c r="A289" s="158">
        <f>BD_TS!A288</f>
        <v>0</v>
      </c>
      <c r="B289" s="158" t="str">
        <f>SUBSTITUTE(SUBSTITUTE(BD_TS!D288," ",""),"-","/")</f>
        <v/>
      </c>
      <c r="C289" s="158">
        <f>BD_TS!E288</f>
        <v>0</v>
      </c>
      <c r="D289" s="159">
        <f>BD_TS!F288</f>
        <v>0</v>
      </c>
      <c r="E289" s="160">
        <f>BD_TS!B288</f>
        <v>0</v>
      </c>
      <c r="F289" s="161">
        <f>BD_TS!C288</f>
        <v>0</v>
      </c>
      <c r="G289" s="187">
        <f>BD_TS!H288</f>
        <v>0</v>
      </c>
      <c r="H289" s="158" t="str">
        <f>IF($A289=0,"",IFERROR(INDEX(BD_Gestão!A:A,MATCH('Banco de Dados'!$B289,BD_Gestão!$B:$B,0)),"erro"))</f>
        <v/>
      </c>
      <c r="I289" s="162" t="str">
        <f>IF($A289=0,"",IFERROR(INDEX(BD_Gestão!E:E,MATCH('Banco de Dados'!$B289,BD_Gestão!$B:$B,0)),"erro"))</f>
        <v/>
      </c>
      <c r="J289" s="186" t="str">
        <f>IF($A289=0,"",IFERROR(INDEX(BD_Gestão!B:B,MATCH('Banco de Dados'!$B289,BD_Gestão!$B:$B,0)),"erro"))</f>
        <v/>
      </c>
      <c r="K289" s="158" t="str">
        <f>IF($A289=0,"",IFERROR(INDEX(BD_Gestão!C:C,MATCH('Banco de Dados'!$B289,BD_Gestão!$B:$B,0)),"erro"))</f>
        <v/>
      </c>
      <c r="L289" s="158" t="str">
        <f>IF($A289=0,"",IFERROR(INDEX(BD_Gestão!H:H,MATCH('Banco de Dados'!$B289,BD_Gestão!$B:$B,0)),"erro"))</f>
        <v/>
      </c>
      <c r="M289" s="161" t="str">
        <f>IF($A289=0,"",IFERROR(INDEX(BD_Gestão!F:F,MATCH('Banco de Dados'!$B289,BD_Gestão!$B:$B,0)),"erro"))</f>
        <v/>
      </c>
      <c r="N289" s="161" t="str">
        <f>IF($A289=0,"",IFERROR(INDEX(BD_Gestão!J:J,MATCH('Banco de Dados'!$B289,BD_Gestão!$B:$B,0)),"erro"))</f>
        <v/>
      </c>
      <c r="O289" s="164" t="str">
        <f>IF($A289=0,"",IFERROR(INDEX(BD_Gestão!K:K,MATCH('Banco de Dados'!$B289,BD_Gestão!$B:$B,0)),"erro"))</f>
        <v/>
      </c>
      <c r="P289" s="169" t="str">
        <f t="shared" si="18"/>
        <v/>
      </c>
      <c r="Q289" s="170" t="str">
        <f t="shared" si="19"/>
        <v/>
      </c>
      <c r="R289" s="163" t="e">
        <f t="shared" si="16"/>
        <v>#VALUE!</v>
      </c>
      <c r="S289" s="163" t="e">
        <f t="shared" si="17"/>
        <v>#VALUE!</v>
      </c>
      <c r="T289" s="163" t="e">
        <f>INDEX(Controle!O:O,MATCH('Banco de Dados'!A289,Controle!M:M,0))*E289/100</f>
        <v>#N/A</v>
      </c>
    </row>
    <row r="290" spans="1:20" hidden="1" x14ac:dyDescent="0.2">
      <c r="A290" s="158">
        <f>BD_TS!A289</f>
        <v>0</v>
      </c>
      <c r="B290" s="158" t="str">
        <f>SUBSTITUTE(SUBSTITUTE(BD_TS!D289," ",""),"-","/")</f>
        <v/>
      </c>
      <c r="C290" s="158">
        <f>BD_TS!E289</f>
        <v>0</v>
      </c>
      <c r="D290" s="159">
        <f>BD_TS!F289</f>
        <v>0</v>
      </c>
      <c r="E290" s="160">
        <f>BD_TS!B289</f>
        <v>0</v>
      </c>
      <c r="F290" s="161">
        <f>BD_TS!C289</f>
        <v>0</v>
      </c>
      <c r="G290" s="187">
        <f>BD_TS!H289</f>
        <v>0</v>
      </c>
      <c r="H290" s="158" t="str">
        <f>IF($A290=0,"",IFERROR(INDEX(BD_Gestão!A:A,MATCH('Banco de Dados'!$B290,BD_Gestão!$B:$B,0)),"erro"))</f>
        <v/>
      </c>
      <c r="I290" s="162" t="str">
        <f>IF($A290=0,"",IFERROR(INDEX(BD_Gestão!E:E,MATCH('Banco de Dados'!$B290,BD_Gestão!$B:$B,0)),"erro"))</f>
        <v/>
      </c>
      <c r="J290" s="186" t="str">
        <f>IF($A290=0,"",IFERROR(INDEX(BD_Gestão!B:B,MATCH('Banco de Dados'!$B290,BD_Gestão!$B:$B,0)),"erro"))</f>
        <v/>
      </c>
      <c r="K290" s="158" t="str">
        <f>IF($A290=0,"",IFERROR(INDEX(BD_Gestão!C:C,MATCH('Banco de Dados'!$B290,BD_Gestão!$B:$B,0)),"erro"))</f>
        <v/>
      </c>
      <c r="L290" s="158" t="str">
        <f>IF($A290=0,"",IFERROR(INDEX(BD_Gestão!H:H,MATCH('Banco de Dados'!$B290,BD_Gestão!$B:$B,0)),"erro"))</f>
        <v/>
      </c>
      <c r="M290" s="161" t="str">
        <f>IF($A290=0,"",IFERROR(INDEX(BD_Gestão!F:F,MATCH('Banco de Dados'!$B290,BD_Gestão!$B:$B,0)),"erro"))</f>
        <v/>
      </c>
      <c r="N290" s="161" t="str">
        <f>IF($A290=0,"",IFERROR(INDEX(BD_Gestão!J:J,MATCH('Banco de Dados'!$B290,BD_Gestão!$B:$B,0)),"erro"))</f>
        <v/>
      </c>
      <c r="O290" s="164" t="str">
        <f>IF($A290=0,"",IFERROR(INDEX(BD_Gestão!K:K,MATCH('Banco de Dados'!$B290,BD_Gestão!$B:$B,0)),"erro"))</f>
        <v/>
      </c>
      <c r="P290" s="169" t="str">
        <f t="shared" si="18"/>
        <v/>
      </c>
      <c r="Q290" s="170" t="str">
        <f t="shared" si="19"/>
        <v/>
      </c>
      <c r="R290" s="163" t="e">
        <f t="shared" si="16"/>
        <v>#VALUE!</v>
      </c>
      <c r="S290" s="163" t="e">
        <f t="shared" si="17"/>
        <v>#VALUE!</v>
      </c>
      <c r="T290" s="163" t="e">
        <f>INDEX(Controle!O:O,MATCH('Banco de Dados'!A290,Controle!M:M,0))*E290/100</f>
        <v>#N/A</v>
      </c>
    </row>
    <row r="291" spans="1:20" hidden="1" x14ac:dyDescent="0.2">
      <c r="A291" s="158">
        <f>BD_TS!A290</f>
        <v>0</v>
      </c>
      <c r="B291" s="158" t="str">
        <f>SUBSTITUTE(SUBSTITUTE(BD_TS!D290," ",""),"-","/")</f>
        <v/>
      </c>
      <c r="C291" s="158">
        <f>BD_TS!E290</f>
        <v>0</v>
      </c>
      <c r="D291" s="159">
        <f>BD_TS!F290</f>
        <v>0</v>
      </c>
      <c r="E291" s="160">
        <f>BD_TS!B290</f>
        <v>0</v>
      </c>
      <c r="F291" s="161">
        <f>BD_TS!C290</f>
        <v>0</v>
      </c>
      <c r="G291" s="187">
        <f>BD_TS!H290</f>
        <v>0</v>
      </c>
      <c r="H291" s="158" t="str">
        <f>IF($A291=0,"",IFERROR(INDEX(BD_Gestão!A:A,MATCH('Banco de Dados'!$B291,BD_Gestão!$B:$B,0)),"erro"))</f>
        <v/>
      </c>
      <c r="I291" s="162" t="str">
        <f>IF($A291=0,"",IFERROR(INDEX(BD_Gestão!E:E,MATCH('Banco de Dados'!$B291,BD_Gestão!$B:$B,0)),"erro"))</f>
        <v/>
      </c>
      <c r="J291" s="186" t="str">
        <f>IF($A291=0,"",IFERROR(INDEX(BD_Gestão!B:B,MATCH('Banco de Dados'!$B291,BD_Gestão!$B:$B,0)),"erro"))</f>
        <v/>
      </c>
      <c r="K291" s="158" t="str">
        <f>IF($A291=0,"",IFERROR(INDEX(BD_Gestão!C:C,MATCH('Banco de Dados'!$B291,BD_Gestão!$B:$B,0)),"erro"))</f>
        <v/>
      </c>
      <c r="L291" s="158" t="str">
        <f>IF($A291=0,"",IFERROR(INDEX(BD_Gestão!H:H,MATCH('Banco de Dados'!$B291,BD_Gestão!$B:$B,0)),"erro"))</f>
        <v/>
      </c>
      <c r="M291" s="161" t="str">
        <f>IF($A291=0,"",IFERROR(INDEX(BD_Gestão!F:F,MATCH('Banco de Dados'!$B291,BD_Gestão!$B:$B,0)),"erro"))</f>
        <v/>
      </c>
      <c r="N291" s="161" t="str">
        <f>IF($A291=0,"",IFERROR(INDEX(BD_Gestão!J:J,MATCH('Banco de Dados'!$B291,BD_Gestão!$B:$B,0)),"erro"))</f>
        <v/>
      </c>
      <c r="O291" s="164" t="str">
        <f>IF($A291=0,"",IFERROR(INDEX(BD_Gestão!K:K,MATCH('Banco de Dados'!$B291,BD_Gestão!$B:$B,0)),"erro"))</f>
        <v/>
      </c>
      <c r="P291" s="169" t="str">
        <f t="shared" si="18"/>
        <v/>
      </c>
      <c r="Q291" s="170" t="str">
        <f t="shared" si="19"/>
        <v/>
      </c>
      <c r="R291" s="163" t="e">
        <f t="shared" si="16"/>
        <v>#VALUE!</v>
      </c>
      <c r="S291" s="163" t="e">
        <f t="shared" si="17"/>
        <v>#VALUE!</v>
      </c>
      <c r="T291" s="163" t="e">
        <f>INDEX(Controle!O:O,MATCH('Banco de Dados'!A291,Controle!M:M,0))*E291/100</f>
        <v>#N/A</v>
      </c>
    </row>
    <row r="292" spans="1:20" hidden="1" x14ac:dyDescent="0.2">
      <c r="A292" s="158">
        <f>BD_TS!A291</f>
        <v>0</v>
      </c>
      <c r="B292" s="158" t="str">
        <f>SUBSTITUTE(SUBSTITUTE(BD_TS!D291," ",""),"-","/")</f>
        <v/>
      </c>
      <c r="C292" s="158">
        <f>BD_TS!E291</f>
        <v>0</v>
      </c>
      <c r="D292" s="159">
        <f>BD_TS!F291</f>
        <v>0</v>
      </c>
      <c r="E292" s="160">
        <f>BD_TS!B291</f>
        <v>0</v>
      </c>
      <c r="F292" s="161">
        <f>BD_TS!C291</f>
        <v>0</v>
      </c>
      <c r="G292" s="187">
        <f>BD_TS!H291</f>
        <v>0</v>
      </c>
      <c r="H292" s="158" t="str">
        <f>IF($A292=0,"",IFERROR(INDEX(BD_Gestão!A:A,MATCH('Banco de Dados'!$B292,BD_Gestão!$B:$B,0)),"erro"))</f>
        <v/>
      </c>
      <c r="I292" s="162" t="str">
        <f>IF($A292=0,"",IFERROR(INDEX(BD_Gestão!E:E,MATCH('Banco de Dados'!$B292,BD_Gestão!$B:$B,0)),"erro"))</f>
        <v/>
      </c>
      <c r="J292" s="186" t="str">
        <f>IF($A292=0,"",IFERROR(INDEX(BD_Gestão!B:B,MATCH('Banco de Dados'!$B292,BD_Gestão!$B:$B,0)),"erro"))</f>
        <v/>
      </c>
      <c r="K292" s="158" t="str">
        <f>IF($A292=0,"",IFERROR(INDEX(BD_Gestão!C:C,MATCH('Banco de Dados'!$B292,BD_Gestão!$B:$B,0)),"erro"))</f>
        <v/>
      </c>
      <c r="L292" s="158" t="str">
        <f>IF($A292=0,"",IFERROR(INDEX(BD_Gestão!H:H,MATCH('Banco de Dados'!$B292,BD_Gestão!$B:$B,0)),"erro"))</f>
        <v/>
      </c>
      <c r="M292" s="161" t="str">
        <f>IF($A292=0,"",IFERROR(INDEX(BD_Gestão!F:F,MATCH('Banco de Dados'!$B292,BD_Gestão!$B:$B,0)),"erro"))</f>
        <v/>
      </c>
      <c r="N292" s="161" t="str">
        <f>IF($A292=0,"",IFERROR(INDEX(BD_Gestão!J:J,MATCH('Banco de Dados'!$B292,BD_Gestão!$B:$B,0)),"erro"))</f>
        <v/>
      </c>
      <c r="O292" s="164" t="str">
        <f>IF($A292=0,"",IFERROR(INDEX(BD_Gestão!K:K,MATCH('Banco de Dados'!$B292,BD_Gestão!$B:$B,0)),"erro"))</f>
        <v/>
      </c>
      <c r="P292" s="169" t="str">
        <f t="shared" si="18"/>
        <v/>
      </c>
      <c r="Q292" s="170" t="str">
        <f t="shared" si="19"/>
        <v/>
      </c>
      <c r="R292" s="163" t="e">
        <f t="shared" si="16"/>
        <v>#VALUE!</v>
      </c>
      <c r="S292" s="163" t="e">
        <f t="shared" si="17"/>
        <v>#VALUE!</v>
      </c>
      <c r="T292" s="163" t="e">
        <f>INDEX(Controle!O:O,MATCH('Banco de Dados'!A292,Controle!M:M,0))*E292/100</f>
        <v>#N/A</v>
      </c>
    </row>
    <row r="293" spans="1:20" hidden="1" x14ac:dyDescent="0.2">
      <c r="A293" s="158">
        <f>BD_TS!A292</f>
        <v>0</v>
      </c>
      <c r="B293" s="158" t="str">
        <f>SUBSTITUTE(SUBSTITUTE(BD_TS!D292," ",""),"-","/")</f>
        <v/>
      </c>
      <c r="C293" s="158">
        <f>BD_TS!E292</f>
        <v>0</v>
      </c>
      <c r="D293" s="159">
        <f>BD_TS!F292</f>
        <v>0</v>
      </c>
      <c r="E293" s="160">
        <f>BD_TS!B292</f>
        <v>0</v>
      </c>
      <c r="F293" s="161">
        <f>BD_TS!C292</f>
        <v>0</v>
      </c>
      <c r="G293" s="187">
        <f>BD_TS!H292</f>
        <v>0</v>
      </c>
      <c r="H293" s="158" t="str">
        <f>IF($A293=0,"",IFERROR(INDEX(BD_Gestão!A:A,MATCH('Banco de Dados'!$B293,BD_Gestão!$B:$B,0)),"erro"))</f>
        <v/>
      </c>
      <c r="I293" s="162" t="str">
        <f>IF($A293=0,"",IFERROR(INDEX(BD_Gestão!E:E,MATCH('Banco de Dados'!$B293,BD_Gestão!$B:$B,0)),"erro"))</f>
        <v/>
      </c>
      <c r="J293" s="186" t="str">
        <f>IF($A293=0,"",IFERROR(INDEX(BD_Gestão!B:B,MATCH('Banco de Dados'!$B293,BD_Gestão!$B:$B,0)),"erro"))</f>
        <v/>
      </c>
      <c r="K293" s="158" t="str">
        <f>IF($A293=0,"",IFERROR(INDEX(BD_Gestão!C:C,MATCH('Banco de Dados'!$B293,BD_Gestão!$B:$B,0)),"erro"))</f>
        <v/>
      </c>
      <c r="L293" s="158" t="str">
        <f>IF($A293=0,"",IFERROR(INDEX(BD_Gestão!H:H,MATCH('Banco de Dados'!$B293,BD_Gestão!$B:$B,0)),"erro"))</f>
        <v/>
      </c>
      <c r="M293" s="161" t="str">
        <f>IF($A293=0,"",IFERROR(INDEX(BD_Gestão!F:F,MATCH('Banco de Dados'!$B293,BD_Gestão!$B:$B,0)),"erro"))</f>
        <v/>
      </c>
      <c r="N293" s="161" t="str">
        <f>IF($A293=0,"",IFERROR(INDEX(BD_Gestão!J:J,MATCH('Banco de Dados'!$B293,BD_Gestão!$B:$B,0)),"erro"))</f>
        <v/>
      </c>
      <c r="O293" s="164" t="str">
        <f>IF($A293=0,"",IFERROR(INDEX(BD_Gestão!K:K,MATCH('Banco de Dados'!$B293,BD_Gestão!$B:$B,0)),"erro"))</f>
        <v/>
      </c>
      <c r="P293" s="169" t="str">
        <f t="shared" si="18"/>
        <v/>
      </c>
      <c r="Q293" s="170" t="str">
        <f t="shared" si="19"/>
        <v/>
      </c>
      <c r="R293" s="163" t="e">
        <f t="shared" si="16"/>
        <v>#VALUE!</v>
      </c>
      <c r="S293" s="163" t="e">
        <f t="shared" si="17"/>
        <v>#VALUE!</v>
      </c>
      <c r="T293" s="163" t="e">
        <f>INDEX(Controle!O:O,MATCH('Banco de Dados'!A293,Controle!M:M,0))*E293/100</f>
        <v>#N/A</v>
      </c>
    </row>
    <row r="294" spans="1:20" hidden="1" x14ac:dyDescent="0.2">
      <c r="A294" s="158">
        <f>BD_TS!A293</f>
        <v>0</v>
      </c>
      <c r="B294" s="158" t="str">
        <f>SUBSTITUTE(SUBSTITUTE(BD_TS!D293," ",""),"-","/")</f>
        <v/>
      </c>
      <c r="C294" s="158">
        <f>BD_TS!E293</f>
        <v>0</v>
      </c>
      <c r="D294" s="159">
        <f>BD_TS!F293</f>
        <v>0</v>
      </c>
      <c r="E294" s="160">
        <f>BD_TS!B293</f>
        <v>0</v>
      </c>
      <c r="F294" s="161">
        <f>BD_TS!C293</f>
        <v>0</v>
      </c>
      <c r="G294" s="187">
        <f>BD_TS!H293</f>
        <v>0</v>
      </c>
      <c r="H294" s="158" t="str">
        <f>IF($A294=0,"",IFERROR(INDEX(BD_Gestão!A:A,MATCH('Banco de Dados'!$B294,BD_Gestão!$B:$B,0)),"erro"))</f>
        <v/>
      </c>
      <c r="I294" s="162" t="str">
        <f>IF($A294=0,"",IFERROR(INDEX(BD_Gestão!E:E,MATCH('Banco de Dados'!$B294,BD_Gestão!$B:$B,0)),"erro"))</f>
        <v/>
      </c>
      <c r="J294" s="186" t="str">
        <f>IF($A294=0,"",IFERROR(INDEX(BD_Gestão!B:B,MATCH('Banco de Dados'!$B294,BD_Gestão!$B:$B,0)),"erro"))</f>
        <v/>
      </c>
      <c r="K294" s="158" t="str">
        <f>IF($A294=0,"",IFERROR(INDEX(BD_Gestão!C:C,MATCH('Banco de Dados'!$B294,BD_Gestão!$B:$B,0)),"erro"))</f>
        <v/>
      </c>
      <c r="L294" s="158" t="str">
        <f>IF($A294=0,"",IFERROR(INDEX(BD_Gestão!H:H,MATCH('Banco de Dados'!$B294,BD_Gestão!$B:$B,0)),"erro"))</f>
        <v/>
      </c>
      <c r="M294" s="161" t="str">
        <f>IF($A294=0,"",IFERROR(INDEX(BD_Gestão!F:F,MATCH('Banco de Dados'!$B294,BD_Gestão!$B:$B,0)),"erro"))</f>
        <v/>
      </c>
      <c r="N294" s="161" t="str">
        <f>IF($A294=0,"",IFERROR(INDEX(BD_Gestão!J:J,MATCH('Banco de Dados'!$B294,BD_Gestão!$B:$B,0)),"erro"))</f>
        <v/>
      </c>
      <c r="O294" s="164" t="str">
        <f>IF($A294=0,"",IFERROR(INDEX(BD_Gestão!K:K,MATCH('Banco de Dados'!$B294,BD_Gestão!$B:$B,0)),"erro"))</f>
        <v/>
      </c>
      <c r="P294" s="169" t="str">
        <f t="shared" si="18"/>
        <v/>
      </c>
      <c r="Q294" s="170" t="str">
        <f t="shared" si="19"/>
        <v/>
      </c>
      <c r="R294" s="163" t="e">
        <f t="shared" si="16"/>
        <v>#VALUE!</v>
      </c>
      <c r="S294" s="163" t="e">
        <f t="shared" si="17"/>
        <v>#VALUE!</v>
      </c>
      <c r="T294" s="163" t="e">
        <f>INDEX(Controle!O:O,MATCH('Banco de Dados'!A294,Controle!M:M,0))*E294/100</f>
        <v>#N/A</v>
      </c>
    </row>
    <row r="295" spans="1:20" hidden="1" x14ac:dyDescent="0.2">
      <c r="A295" s="158">
        <f>BD_TS!A294</f>
        <v>0</v>
      </c>
      <c r="B295" s="158" t="str">
        <f>SUBSTITUTE(SUBSTITUTE(BD_TS!D294," ",""),"-","/")</f>
        <v/>
      </c>
      <c r="C295" s="158">
        <f>BD_TS!E294</f>
        <v>0</v>
      </c>
      <c r="D295" s="159">
        <f>BD_TS!F294</f>
        <v>0</v>
      </c>
      <c r="E295" s="160">
        <f>BD_TS!B294</f>
        <v>0</v>
      </c>
      <c r="F295" s="161">
        <f>BD_TS!C294</f>
        <v>0</v>
      </c>
      <c r="G295" s="187">
        <f>BD_TS!H294</f>
        <v>0</v>
      </c>
      <c r="H295" s="158" t="str">
        <f>IF($A295=0,"",IFERROR(INDEX(BD_Gestão!A:A,MATCH('Banco de Dados'!$B295,BD_Gestão!$B:$B,0)),"erro"))</f>
        <v/>
      </c>
      <c r="I295" s="162" t="str">
        <f>IF($A295=0,"",IFERROR(INDEX(BD_Gestão!E:E,MATCH('Banco de Dados'!$B295,BD_Gestão!$B:$B,0)),"erro"))</f>
        <v/>
      </c>
      <c r="J295" s="186" t="str">
        <f>IF($A295=0,"",IFERROR(INDEX(BD_Gestão!B:B,MATCH('Banco de Dados'!$B295,BD_Gestão!$B:$B,0)),"erro"))</f>
        <v/>
      </c>
      <c r="K295" s="158" t="str">
        <f>IF($A295=0,"",IFERROR(INDEX(BD_Gestão!C:C,MATCH('Banco de Dados'!$B295,BD_Gestão!$B:$B,0)),"erro"))</f>
        <v/>
      </c>
      <c r="L295" s="158" t="str">
        <f>IF($A295=0,"",IFERROR(INDEX(BD_Gestão!H:H,MATCH('Banco de Dados'!$B295,BD_Gestão!$B:$B,0)),"erro"))</f>
        <v/>
      </c>
      <c r="M295" s="161" t="str">
        <f>IF($A295=0,"",IFERROR(INDEX(BD_Gestão!F:F,MATCH('Banco de Dados'!$B295,BD_Gestão!$B:$B,0)),"erro"))</f>
        <v/>
      </c>
      <c r="N295" s="161" t="str">
        <f>IF($A295=0,"",IFERROR(INDEX(BD_Gestão!J:J,MATCH('Banco de Dados'!$B295,BD_Gestão!$B:$B,0)),"erro"))</f>
        <v/>
      </c>
      <c r="O295" s="164" t="str">
        <f>IF($A295=0,"",IFERROR(INDEX(BD_Gestão!K:K,MATCH('Banco de Dados'!$B295,BD_Gestão!$B:$B,0)),"erro"))</f>
        <v/>
      </c>
      <c r="P295" s="169" t="str">
        <f t="shared" si="18"/>
        <v/>
      </c>
      <c r="Q295" s="170" t="str">
        <f t="shared" si="19"/>
        <v/>
      </c>
      <c r="R295" s="163" t="e">
        <f t="shared" si="16"/>
        <v>#VALUE!</v>
      </c>
      <c r="S295" s="163" t="e">
        <f t="shared" si="17"/>
        <v>#VALUE!</v>
      </c>
      <c r="T295" s="163" t="e">
        <f>INDEX(Controle!O:O,MATCH('Banco de Dados'!A295,Controle!M:M,0))*E295/100</f>
        <v>#N/A</v>
      </c>
    </row>
    <row r="296" spans="1:20" hidden="1" x14ac:dyDescent="0.2">
      <c r="A296" s="158">
        <f>BD_TS!A295</f>
        <v>0</v>
      </c>
      <c r="B296" s="158" t="str">
        <f>SUBSTITUTE(SUBSTITUTE(BD_TS!D295," ",""),"-","/")</f>
        <v/>
      </c>
      <c r="C296" s="158">
        <f>BD_TS!E295</f>
        <v>0</v>
      </c>
      <c r="D296" s="159">
        <f>BD_TS!F295</f>
        <v>0</v>
      </c>
      <c r="E296" s="160">
        <f>BD_TS!B295</f>
        <v>0</v>
      </c>
      <c r="F296" s="161">
        <f>BD_TS!C295</f>
        <v>0</v>
      </c>
      <c r="G296" s="187">
        <f>BD_TS!H295</f>
        <v>0</v>
      </c>
      <c r="H296" s="158" t="str">
        <f>IF($A296=0,"",IFERROR(INDEX(BD_Gestão!A:A,MATCH('Banco de Dados'!$B296,BD_Gestão!$B:$B,0)),"erro"))</f>
        <v/>
      </c>
      <c r="I296" s="162" t="str">
        <f>IF($A296=0,"",IFERROR(INDEX(BD_Gestão!E:E,MATCH('Banco de Dados'!$B296,BD_Gestão!$B:$B,0)),"erro"))</f>
        <v/>
      </c>
      <c r="J296" s="186" t="str">
        <f>IF($A296=0,"",IFERROR(INDEX(BD_Gestão!B:B,MATCH('Banco de Dados'!$B296,BD_Gestão!$B:$B,0)),"erro"))</f>
        <v/>
      </c>
      <c r="K296" s="158" t="str">
        <f>IF($A296=0,"",IFERROR(INDEX(BD_Gestão!C:C,MATCH('Banco de Dados'!$B296,BD_Gestão!$B:$B,0)),"erro"))</f>
        <v/>
      </c>
      <c r="L296" s="158" t="str">
        <f>IF($A296=0,"",IFERROR(INDEX(BD_Gestão!H:H,MATCH('Banco de Dados'!$B296,BD_Gestão!$B:$B,0)),"erro"))</f>
        <v/>
      </c>
      <c r="M296" s="161" t="str">
        <f>IF($A296=0,"",IFERROR(INDEX(BD_Gestão!F:F,MATCH('Banco de Dados'!$B296,BD_Gestão!$B:$B,0)),"erro"))</f>
        <v/>
      </c>
      <c r="N296" s="161" t="str">
        <f>IF($A296=0,"",IFERROR(INDEX(BD_Gestão!J:J,MATCH('Banco de Dados'!$B296,BD_Gestão!$B:$B,0)),"erro"))</f>
        <v/>
      </c>
      <c r="O296" s="164" t="str">
        <f>IF($A296=0,"",IFERROR(INDEX(BD_Gestão!K:K,MATCH('Banco de Dados'!$B296,BD_Gestão!$B:$B,0)),"erro"))</f>
        <v/>
      </c>
      <c r="P296" s="169" t="str">
        <f t="shared" si="18"/>
        <v/>
      </c>
      <c r="Q296" s="170" t="str">
        <f t="shared" si="19"/>
        <v/>
      </c>
      <c r="R296" s="163" t="e">
        <f t="shared" si="16"/>
        <v>#VALUE!</v>
      </c>
      <c r="S296" s="163" t="e">
        <f t="shared" si="17"/>
        <v>#VALUE!</v>
      </c>
      <c r="T296" s="163" t="e">
        <f>INDEX(Controle!O:O,MATCH('Banco de Dados'!A296,Controle!M:M,0))*E296/100</f>
        <v>#N/A</v>
      </c>
    </row>
    <row r="297" spans="1:20" hidden="1" x14ac:dyDescent="0.2">
      <c r="A297" s="158">
        <f>BD_TS!A296</f>
        <v>0</v>
      </c>
      <c r="B297" s="158" t="str">
        <f>SUBSTITUTE(SUBSTITUTE(BD_TS!D296," ",""),"-","/")</f>
        <v/>
      </c>
      <c r="C297" s="158">
        <f>BD_TS!E296</f>
        <v>0</v>
      </c>
      <c r="D297" s="159">
        <f>BD_TS!F296</f>
        <v>0</v>
      </c>
      <c r="E297" s="160">
        <f>BD_TS!B296</f>
        <v>0</v>
      </c>
      <c r="F297" s="161">
        <f>BD_TS!C296</f>
        <v>0</v>
      </c>
      <c r="G297" s="187">
        <f>BD_TS!H296</f>
        <v>0</v>
      </c>
      <c r="H297" s="158" t="str">
        <f>IF($A297=0,"",IFERROR(INDEX(BD_Gestão!A:A,MATCH('Banco de Dados'!$B297,BD_Gestão!$B:$B,0)),"erro"))</f>
        <v/>
      </c>
      <c r="I297" s="162" t="str">
        <f>IF($A297=0,"",IFERROR(INDEX(BD_Gestão!E:E,MATCH('Banco de Dados'!$B297,BD_Gestão!$B:$B,0)),"erro"))</f>
        <v/>
      </c>
      <c r="J297" s="186" t="str">
        <f>IF($A297=0,"",IFERROR(INDEX(BD_Gestão!B:B,MATCH('Banco de Dados'!$B297,BD_Gestão!$B:$B,0)),"erro"))</f>
        <v/>
      </c>
      <c r="K297" s="158" t="str">
        <f>IF($A297=0,"",IFERROR(INDEX(BD_Gestão!C:C,MATCH('Banco de Dados'!$B297,BD_Gestão!$B:$B,0)),"erro"))</f>
        <v/>
      </c>
      <c r="L297" s="158" t="str">
        <f>IF($A297=0,"",IFERROR(INDEX(BD_Gestão!H:H,MATCH('Banco de Dados'!$B297,BD_Gestão!$B:$B,0)),"erro"))</f>
        <v/>
      </c>
      <c r="M297" s="161" t="str">
        <f>IF($A297=0,"",IFERROR(INDEX(BD_Gestão!F:F,MATCH('Banco de Dados'!$B297,BD_Gestão!$B:$B,0)),"erro"))</f>
        <v/>
      </c>
      <c r="N297" s="161" t="str">
        <f>IF($A297=0,"",IFERROR(INDEX(BD_Gestão!J:J,MATCH('Banco de Dados'!$B297,BD_Gestão!$B:$B,0)),"erro"))</f>
        <v/>
      </c>
      <c r="O297" s="164" t="str">
        <f>IF($A297=0,"",IFERROR(INDEX(BD_Gestão!K:K,MATCH('Banco de Dados'!$B297,BD_Gestão!$B:$B,0)),"erro"))</f>
        <v/>
      </c>
      <c r="P297" s="169" t="str">
        <f t="shared" si="18"/>
        <v/>
      </c>
      <c r="Q297" s="170" t="str">
        <f t="shared" si="19"/>
        <v/>
      </c>
      <c r="R297" s="163" t="e">
        <f t="shared" si="16"/>
        <v>#VALUE!</v>
      </c>
      <c r="S297" s="163" t="e">
        <f t="shared" si="17"/>
        <v>#VALUE!</v>
      </c>
      <c r="T297" s="163" t="e">
        <f>INDEX(Controle!O:O,MATCH('Banco de Dados'!A297,Controle!M:M,0))*E297/100</f>
        <v>#N/A</v>
      </c>
    </row>
    <row r="298" spans="1:20" hidden="1" x14ac:dyDescent="0.2">
      <c r="A298" s="158">
        <f>BD_TS!A297</f>
        <v>0</v>
      </c>
      <c r="B298" s="158" t="str">
        <f>SUBSTITUTE(SUBSTITUTE(BD_TS!D297," ",""),"-","/")</f>
        <v/>
      </c>
      <c r="C298" s="158">
        <f>BD_TS!E297</f>
        <v>0</v>
      </c>
      <c r="D298" s="159">
        <f>BD_TS!F297</f>
        <v>0</v>
      </c>
      <c r="E298" s="160">
        <f>BD_TS!B297</f>
        <v>0</v>
      </c>
      <c r="F298" s="161">
        <f>BD_TS!C297</f>
        <v>0</v>
      </c>
      <c r="G298" s="187">
        <f>BD_TS!H297</f>
        <v>0</v>
      </c>
      <c r="H298" s="158" t="str">
        <f>IF($A298=0,"",IFERROR(INDEX(BD_Gestão!A:A,MATCH('Banco de Dados'!$B298,BD_Gestão!$B:$B,0)),"erro"))</f>
        <v/>
      </c>
      <c r="I298" s="162" t="str">
        <f>IF($A298=0,"",IFERROR(INDEX(BD_Gestão!E:E,MATCH('Banco de Dados'!$B298,BD_Gestão!$B:$B,0)),"erro"))</f>
        <v/>
      </c>
      <c r="J298" s="186" t="str">
        <f>IF($A298=0,"",IFERROR(INDEX(BD_Gestão!B:B,MATCH('Banco de Dados'!$B298,BD_Gestão!$B:$B,0)),"erro"))</f>
        <v/>
      </c>
      <c r="K298" s="158" t="str">
        <f>IF($A298=0,"",IFERROR(INDEX(BD_Gestão!C:C,MATCH('Banco de Dados'!$B298,BD_Gestão!$B:$B,0)),"erro"))</f>
        <v/>
      </c>
      <c r="L298" s="158" t="str">
        <f>IF($A298=0,"",IFERROR(INDEX(BD_Gestão!H:H,MATCH('Banco de Dados'!$B298,BD_Gestão!$B:$B,0)),"erro"))</f>
        <v/>
      </c>
      <c r="M298" s="161" t="str">
        <f>IF($A298=0,"",IFERROR(INDEX(BD_Gestão!F:F,MATCH('Banco de Dados'!$B298,BD_Gestão!$B:$B,0)),"erro"))</f>
        <v/>
      </c>
      <c r="N298" s="161" t="str">
        <f>IF($A298=0,"",IFERROR(INDEX(BD_Gestão!J:J,MATCH('Banco de Dados'!$B298,BD_Gestão!$B:$B,0)),"erro"))</f>
        <v/>
      </c>
      <c r="O298" s="164" t="str">
        <f>IF($A298=0,"",IFERROR(INDEX(BD_Gestão!K:K,MATCH('Banco de Dados'!$B298,BD_Gestão!$B:$B,0)),"erro"))</f>
        <v/>
      </c>
      <c r="P298" s="169" t="str">
        <f t="shared" si="18"/>
        <v/>
      </c>
      <c r="Q298" s="170" t="str">
        <f t="shared" si="19"/>
        <v/>
      </c>
      <c r="R298" s="163" t="e">
        <f t="shared" si="16"/>
        <v>#VALUE!</v>
      </c>
      <c r="S298" s="163" t="e">
        <f t="shared" si="17"/>
        <v>#VALUE!</v>
      </c>
      <c r="T298" s="163" t="e">
        <f>INDEX(Controle!O:O,MATCH('Banco de Dados'!A298,Controle!M:M,0))*E298/100</f>
        <v>#N/A</v>
      </c>
    </row>
    <row r="299" spans="1:20" hidden="1" x14ac:dyDescent="0.2">
      <c r="A299" s="158">
        <f>BD_TS!A298</f>
        <v>0</v>
      </c>
      <c r="B299" s="158" t="str">
        <f>SUBSTITUTE(SUBSTITUTE(BD_TS!D298," ",""),"-","/")</f>
        <v/>
      </c>
      <c r="C299" s="158">
        <f>BD_TS!E298</f>
        <v>0</v>
      </c>
      <c r="D299" s="159">
        <f>BD_TS!F298</f>
        <v>0</v>
      </c>
      <c r="E299" s="160">
        <f>BD_TS!B298</f>
        <v>0</v>
      </c>
      <c r="F299" s="161">
        <f>BD_TS!C298</f>
        <v>0</v>
      </c>
      <c r="G299" s="187">
        <f>BD_TS!H298</f>
        <v>0</v>
      </c>
      <c r="H299" s="158" t="str">
        <f>IF($A299=0,"",IFERROR(INDEX(BD_Gestão!A:A,MATCH('Banco de Dados'!$B299,BD_Gestão!$B:$B,0)),"erro"))</f>
        <v/>
      </c>
      <c r="I299" s="162" t="str">
        <f>IF($A299=0,"",IFERROR(INDEX(BD_Gestão!E:E,MATCH('Banco de Dados'!$B299,BD_Gestão!$B:$B,0)),"erro"))</f>
        <v/>
      </c>
      <c r="J299" s="186" t="str">
        <f>IF($A299=0,"",IFERROR(INDEX(BD_Gestão!B:B,MATCH('Banco de Dados'!$B299,BD_Gestão!$B:$B,0)),"erro"))</f>
        <v/>
      </c>
      <c r="K299" s="158" t="str">
        <f>IF($A299=0,"",IFERROR(INDEX(BD_Gestão!C:C,MATCH('Banco de Dados'!$B299,BD_Gestão!$B:$B,0)),"erro"))</f>
        <v/>
      </c>
      <c r="L299" s="158" t="str">
        <f>IF($A299=0,"",IFERROR(INDEX(BD_Gestão!H:H,MATCH('Banco de Dados'!$B299,BD_Gestão!$B:$B,0)),"erro"))</f>
        <v/>
      </c>
      <c r="M299" s="161" t="str">
        <f>IF($A299=0,"",IFERROR(INDEX(BD_Gestão!F:F,MATCH('Banco de Dados'!$B299,BD_Gestão!$B:$B,0)),"erro"))</f>
        <v/>
      </c>
      <c r="N299" s="161" t="str">
        <f>IF($A299=0,"",IFERROR(INDEX(BD_Gestão!J:J,MATCH('Banco de Dados'!$B299,BD_Gestão!$B:$B,0)),"erro"))</f>
        <v/>
      </c>
      <c r="O299" s="164" t="str">
        <f>IF($A299=0,"",IFERROR(INDEX(BD_Gestão!K:K,MATCH('Banco de Dados'!$B299,BD_Gestão!$B:$B,0)),"erro"))</f>
        <v/>
      </c>
      <c r="P299" s="169" t="str">
        <f t="shared" si="18"/>
        <v/>
      </c>
      <c r="Q299" s="170" t="str">
        <f t="shared" si="19"/>
        <v/>
      </c>
      <c r="R299" s="163" t="e">
        <f t="shared" si="16"/>
        <v>#VALUE!</v>
      </c>
      <c r="S299" s="163" t="e">
        <f t="shared" si="17"/>
        <v>#VALUE!</v>
      </c>
      <c r="T299" s="163" t="e">
        <f>INDEX(Controle!O:O,MATCH('Banco de Dados'!A299,Controle!M:M,0))*E299/100</f>
        <v>#N/A</v>
      </c>
    </row>
    <row r="300" spans="1:20" hidden="1" x14ac:dyDescent="0.2">
      <c r="A300" s="158">
        <f>BD_TS!A299</f>
        <v>0</v>
      </c>
      <c r="B300" s="158" t="str">
        <f>SUBSTITUTE(SUBSTITUTE(BD_TS!D299," ",""),"-","/")</f>
        <v/>
      </c>
      <c r="C300" s="158">
        <f>BD_TS!E299</f>
        <v>0</v>
      </c>
      <c r="D300" s="159">
        <f>BD_TS!F299</f>
        <v>0</v>
      </c>
      <c r="E300" s="160">
        <f>BD_TS!B299</f>
        <v>0</v>
      </c>
      <c r="F300" s="161">
        <f>BD_TS!C299</f>
        <v>0</v>
      </c>
      <c r="G300" s="187">
        <f>BD_TS!H299</f>
        <v>0</v>
      </c>
      <c r="H300" s="158" t="str">
        <f>IF($A300=0,"",IFERROR(INDEX(BD_Gestão!A:A,MATCH('Banco de Dados'!$B300,BD_Gestão!$B:$B,0)),"erro"))</f>
        <v/>
      </c>
      <c r="I300" s="162" t="str">
        <f>IF($A300=0,"",IFERROR(INDEX(BD_Gestão!E:E,MATCH('Banco de Dados'!$B300,BD_Gestão!$B:$B,0)),"erro"))</f>
        <v/>
      </c>
      <c r="J300" s="186" t="str">
        <f>IF($A300=0,"",IFERROR(INDEX(BD_Gestão!B:B,MATCH('Banco de Dados'!$B300,BD_Gestão!$B:$B,0)),"erro"))</f>
        <v/>
      </c>
      <c r="K300" s="158" t="str">
        <f>IF($A300=0,"",IFERROR(INDEX(BD_Gestão!C:C,MATCH('Banco de Dados'!$B300,BD_Gestão!$B:$B,0)),"erro"))</f>
        <v/>
      </c>
      <c r="L300" s="158" t="str">
        <f>IF($A300=0,"",IFERROR(INDEX(BD_Gestão!H:H,MATCH('Banco de Dados'!$B300,BD_Gestão!$B:$B,0)),"erro"))</f>
        <v/>
      </c>
      <c r="M300" s="161" t="str">
        <f>IF($A300=0,"",IFERROR(INDEX(BD_Gestão!F:F,MATCH('Banco de Dados'!$B300,BD_Gestão!$B:$B,0)),"erro"))</f>
        <v/>
      </c>
      <c r="N300" s="161" t="str">
        <f>IF($A300=0,"",IFERROR(INDEX(BD_Gestão!J:J,MATCH('Banco de Dados'!$B300,BD_Gestão!$B:$B,0)),"erro"))</f>
        <v/>
      </c>
      <c r="O300" s="164" t="str">
        <f>IF($A300=0,"",IFERROR(INDEX(BD_Gestão!K:K,MATCH('Banco de Dados'!$B300,BD_Gestão!$B:$B,0)),"erro"))</f>
        <v/>
      </c>
      <c r="P300" s="169" t="str">
        <f t="shared" si="18"/>
        <v/>
      </c>
      <c r="Q300" s="170" t="str">
        <f t="shared" si="19"/>
        <v/>
      </c>
      <c r="R300" s="163" t="e">
        <f t="shared" si="16"/>
        <v>#VALUE!</v>
      </c>
      <c r="S300" s="163" t="e">
        <f t="shared" si="17"/>
        <v>#VALUE!</v>
      </c>
      <c r="T300" s="163" t="e">
        <f>INDEX(Controle!O:O,MATCH('Banco de Dados'!A300,Controle!M:M,0))*E300/100</f>
        <v>#N/A</v>
      </c>
    </row>
    <row r="301" spans="1:20" hidden="1" x14ac:dyDescent="0.2">
      <c r="A301" s="158">
        <f>BD_TS!A300</f>
        <v>0</v>
      </c>
      <c r="B301" s="158" t="str">
        <f>SUBSTITUTE(SUBSTITUTE(BD_TS!D300," ",""),"-","/")</f>
        <v/>
      </c>
      <c r="C301" s="158">
        <f>BD_TS!E300</f>
        <v>0</v>
      </c>
      <c r="D301" s="159">
        <f>BD_TS!F300</f>
        <v>0</v>
      </c>
      <c r="E301" s="160">
        <f>BD_TS!B300</f>
        <v>0</v>
      </c>
      <c r="F301" s="161">
        <f>BD_TS!C300</f>
        <v>0</v>
      </c>
      <c r="G301" s="187">
        <f>BD_TS!H300</f>
        <v>0</v>
      </c>
      <c r="H301" s="158" t="str">
        <f>IF($A301=0,"",IFERROR(INDEX(BD_Gestão!A:A,MATCH('Banco de Dados'!$B301,BD_Gestão!$B:$B,0)),"erro"))</f>
        <v/>
      </c>
      <c r="I301" s="162" t="str">
        <f>IF($A301=0,"",IFERROR(INDEX(BD_Gestão!E:E,MATCH('Banco de Dados'!$B301,BD_Gestão!$B:$B,0)),"erro"))</f>
        <v/>
      </c>
      <c r="J301" s="186" t="str">
        <f>IF($A301=0,"",IFERROR(INDEX(BD_Gestão!B:B,MATCH('Banco de Dados'!$B301,BD_Gestão!$B:$B,0)),"erro"))</f>
        <v/>
      </c>
      <c r="K301" s="158" t="str">
        <f>IF($A301=0,"",IFERROR(INDEX(BD_Gestão!C:C,MATCH('Banco de Dados'!$B301,BD_Gestão!$B:$B,0)),"erro"))</f>
        <v/>
      </c>
      <c r="L301" s="158" t="str">
        <f>IF($A301=0,"",IFERROR(INDEX(BD_Gestão!H:H,MATCH('Banco de Dados'!$B301,BD_Gestão!$B:$B,0)),"erro"))</f>
        <v/>
      </c>
      <c r="M301" s="161" t="str">
        <f>IF($A301=0,"",IFERROR(INDEX(BD_Gestão!F:F,MATCH('Banco de Dados'!$B301,BD_Gestão!$B:$B,0)),"erro"))</f>
        <v/>
      </c>
      <c r="N301" s="161" t="str">
        <f>IF($A301=0,"",IFERROR(INDEX(BD_Gestão!J:J,MATCH('Banco de Dados'!$B301,BD_Gestão!$B:$B,0)),"erro"))</f>
        <v/>
      </c>
      <c r="O301" s="164" t="str">
        <f>IF($A301=0,"",IFERROR(INDEX(BD_Gestão!K:K,MATCH('Banco de Dados'!$B301,BD_Gestão!$B:$B,0)),"erro"))</f>
        <v/>
      </c>
      <c r="P301" s="169" t="str">
        <f t="shared" si="18"/>
        <v/>
      </c>
      <c r="Q301" s="170" t="str">
        <f t="shared" si="19"/>
        <v/>
      </c>
      <c r="R301" s="163" t="e">
        <f t="shared" si="16"/>
        <v>#VALUE!</v>
      </c>
      <c r="S301" s="163" t="e">
        <f t="shared" si="17"/>
        <v>#VALUE!</v>
      </c>
      <c r="T301" s="163" t="e">
        <f>INDEX(Controle!O:O,MATCH('Banco de Dados'!A301,Controle!M:M,0))*E301/100</f>
        <v>#N/A</v>
      </c>
    </row>
    <row r="302" spans="1:20" hidden="1" x14ac:dyDescent="0.2">
      <c r="A302" s="158">
        <f>BD_TS!A301</f>
        <v>0</v>
      </c>
      <c r="B302" s="158" t="str">
        <f>SUBSTITUTE(SUBSTITUTE(BD_TS!D301," ",""),"-","/")</f>
        <v/>
      </c>
      <c r="C302" s="158">
        <f>BD_TS!E301</f>
        <v>0</v>
      </c>
      <c r="D302" s="159">
        <f>BD_TS!F301</f>
        <v>0</v>
      </c>
      <c r="E302" s="160">
        <f>BD_TS!B301</f>
        <v>0</v>
      </c>
      <c r="F302" s="161">
        <f>BD_TS!C301</f>
        <v>0</v>
      </c>
      <c r="G302" s="187">
        <f>BD_TS!H301</f>
        <v>0</v>
      </c>
      <c r="H302" s="158" t="str">
        <f>IF($A302=0,"",IFERROR(INDEX(BD_Gestão!A:A,MATCH('Banco de Dados'!$B302,BD_Gestão!$B:$B,0)),"erro"))</f>
        <v/>
      </c>
      <c r="I302" s="162" t="str">
        <f>IF($A302=0,"",IFERROR(INDEX(BD_Gestão!E:E,MATCH('Banco de Dados'!$B302,BD_Gestão!$B:$B,0)),"erro"))</f>
        <v/>
      </c>
      <c r="J302" s="186" t="str">
        <f>IF($A302=0,"",IFERROR(INDEX(BD_Gestão!B:B,MATCH('Banco de Dados'!$B302,BD_Gestão!$B:$B,0)),"erro"))</f>
        <v/>
      </c>
      <c r="K302" s="158" t="str">
        <f>IF($A302=0,"",IFERROR(INDEX(BD_Gestão!C:C,MATCH('Banco de Dados'!$B302,BD_Gestão!$B:$B,0)),"erro"))</f>
        <v/>
      </c>
      <c r="L302" s="158" t="str">
        <f>IF($A302=0,"",IFERROR(INDEX(BD_Gestão!H:H,MATCH('Banco de Dados'!$B302,BD_Gestão!$B:$B,0)),"erro"))</f>
        <v/>
      </c>
      <c r="M302" s="161" t="str">
        <f>IF($A302=0,"",IFERROR(INDEX(BD_Gestão!F:F,MATCH('Banco de Dados'!$B302,BD_Gestão!$B:$B,0)),"erro"))</f>
        <v/>
      </c>
      <c r="N302" s="161" t="str">
        <f>IF($A302=0,"",IFERROR(INDEX(BD_Gestão!J:J,MATCH('Banco de Dados'!$B302,BD_Gestão!$B:$B,0)),"erro"))</f>
        <v/>
      </c>
      <c r="O302" s="164" t="str">
        <f>IF($A302=0,"",IFERROR(INDEX(BD_Gestão!K:K,MATCH('Banco de Dados'!$B302,BD_Gestão!$B:$B,0)),"erro"))</f>
        <v/>
      </c>
      <c r="P302" s="169" t="str">
        <f t="shared" si="18"/>
        <v/>
      </c>
      <c r="Q302" s="170" t="str">
        <f t="shared" si="19"/>
        <v/>
      </c>
      <c r="R302" s="163" t="e">
        <f t="shared" si="16"/>
        <v>#VALUE!</v>
      </c>
      <c r="S302" s="163" t="e">
        <f t="shared" si="17"/>
        <v>#VALUE!</v>
      </c>
      <c r="T302" s="163" t="e">
        <f>INDEX(Controle!O:O,MATCH('Banco de Dados'!A302,Controle!M:M,0))*E302/100</f>
        <v>#N/A</v>
      </c>
    </row>
    <row r="303" spans="1:20" hidden="1" x14ac:dyDescent="0.2">
      <c r="A303" s="158">
        <f>BD_TS!A302</f>
        <v>0</v>
      </c>
      <c r="B303" s="158" t="str">
        <f>SUBSTITUTE(SUBSTITUTE(BD_TS!D302," ",""),"-","/")</f>
        <v/>
      </c>
      <c r="C303" s="158">
        <f>BD_TS!E302</f>
        <v>0</v>
      </c>
      <c r="D303" s="159">
        <f>BD_TS!F302</f>
        <v>0</v>
      </c>
      <c r="E303" s="160">
        <f>BD_TS!B302</f>
        <v>0</v>
      </c>
      <c r="F303" s="161">
        <f>BD_TS!C302</f>
        <v>0</v>
      </c>
      <c r="G303" s="187">
        <f>BD_TS!H302</f>
        <v>0</v>
      </c>
      <c r="H303" s="158" t="str">
        <f>IF($A303=0,"",IFERROR(INDEX(BD_Gestão!A:A,MATCH('Banco de Dados'!$B303,BD_Gestão!$B:$B,0)),"erro"))</f>
        <v/>
      </c>
      <c r="I303" s="162" t="str">
        <f>IF($A303=0,"",IFERROR(INDEX(BD_Gestão!E:E,MATCH('Banco de Dados'!$B303,BD_Gestão!$B:$B,0)),"erro"))</f>
        <v/>
      </c>
      <c r="J303" s="186" t="str">
        <f>IF($A303=0,"",IFERROR(INDEX(BD_Gestão!B:B,MATCH('Banco de Dados'!$B303,BD_Gestão!$B:$B,0)),"erro"))</f>
        <v/>
      </c>
      <c r="K303" s="158" t="str">
        <f>IF($A303=0,"",IFERROR(INDEX(BD_Gestão!C:C,MATCH('Banco de Dados'!$B303,BD_Gestão!$B:$B,0)),"erro"))</f>
        <v/>
      </c>
      <c r="L303" s="158" t="str">
        <f>IF($A303=0,"",IFERROR(INDEX(BD_Gestão!H:H,MATCH('Banco de Dados'!$B303,BD_Gestão!$B:$B,0)),"erro"))</f>
        <v/>
      </c>
      <c r="M303" s="161" t="str">
        <f>IF($A303=0,"",IFERROR(INDEX(BD_Gestão!F:F,MATCH('Banco de Dados'!$B303,BD_Gestão!$B:$B,0)),"erro"))</f>
        <v/>
      </c>
      <c r="N303" s="161" t="str">
        <f>IF($A303=0,"",IFERROR(INDEX(BD_Gestão!J:J,MATCH('Banco de Dados'!$B303,BD_Gestão!$B:$B,0)),"erro"))</f>
        <v/>
      </c>
      <c r="O303" s="164" t="str">
        <f>IF($A303=0,"",IFERROR(INDEX(BD_Gestão!K:K,MATCH('Banco de Dados'!$B303,BD_Gestão!$B:$B,0)),"erro"))</f>
        <v/>
      </c>
      <c r="P303" s="169" t="str">
        <f t="shared" si="18"/>
        <v/>
      </c>
      <c r="Q303" s="170" t="str">
        <f t="shared" si="19"/>
        <v/>
      </c>
      <c r="R303" s="163" t="e">
        <f t="shared" si="16"/>
        <v>#VALUE!</v>
      </c>
      <c r="S303" s="163" t="e">
        <f t="shared" si="17"/>
        <v>#VALUE!</v>
      </c>
      <c r="T303" s="163" t="e">
        <f>INDEX(Controle!O:O,MATCH('Banco de Dados'!A303,Controle!M:M,0))*E303/100</f>
        <v>#N/A</v>
      </c>
    </row>
    <row r="304" spans="1:20" hidden="1" x14ac:dyDescent="0.2">
      <c r="A304" s="158">
        <f>BD_TS!A303</f>
        <v>0</v>
      </c>
      <c r="B304" s="158" t="str">
        <f>SUBSTITUTE(SUBSTITUTE(BD_TS!D303," ",""),"-","/")</f>
        <v/>
      </c>
      <c r="C304" s="158">
        <f>BD_TS!E303</f>
        <v>0</v>
      </c>
      <c r="D304" s="159">
        <f>BD_TS!F303</f>
        <v>0</v>
      </c>
      <c r="E304" s="160">
        <f>BD_TS!B303</f>
        <v>0</v>
      </c>
      <c r="F304" s="161">
        <f>BD_TS!C303</f>
        <v>0</v>
      </c>
      <c r="G304" s="187">
        <f>BD_TS!H303</f>
        <v>0</v>
      </c>
      <c r="H304" s="158" t="str">
        <f>IF($A304=0,"",IFERROR(INDEX(BD_Gestão!A:A,MATCH('Banco de Dados'!$B304,BD_Gestão!$B:$B,0)),"erro"))</f>
        <v/>
      </c>
      <c r="I304" s="162" t="str">
        <f>IF($A304=0,"",IFERROR(INDEX(BD_Gestão!E:E,MATCH('Banco de Dados'!$B304,BD_Gestão!$B:$B,0)),"erro"))</f>
        <v/>
      </c>
      <c r="J304" s="186" t="str">
        <f>IF($A304=0,"",IFERROR(INDEX(BD_Gestão!B:B,MATCH('Banco de Dados'!$B304,BD_Gestão!$B:$B,0)),"erro"))</f>
        <v/>
      </c>
      <c r="K304" s="158" t="str">
        <f>IF($A304=0,"",IFERROR(INDEX(BD_Gestão!C:C,MATCH('Banco de Dados'!$B304,BD_Gestão!$B:$B,0)),"erro"))</f>
        <v/>
      </c>
      <c r="L304" s="158" t="str">
        <f>IF($A304=0,"",IFERROR(INDEX(BD_Gestão!H:H,MATCH('Banco de Dados'!$B304,BD_Gestão!$B:$B,0)),"erro"))</f>
        <v/>
      </c>
      <c r="M304" s="161" t="str">
        <f>IF($A304=0,"",IFERROR(INDEX(BD_Gestão!F:F,MATCH('Banco de Dados'!$B304,BD_Gestão!$B:$B,0)),"erro"))</f>
        <v/>
      </c>
      <c r="N304" s="161" t="str">
        <f>IF($A304=0,"",IFERROR(INDEX(BD_Gestão!J:J,MATCH('Banco de Dados'!$B304,BD_Gestão!$B:$B,0)),"erro"))</f>
        <v/>
      </c>
      <c r="O304" s="164" t="str">
        <f>IF($A304=0,"",IFERROR(INDEX(BD_Gestão!K:K,MATCH('Banco de Dados'!$B304,BD_Gestão!$B:$B,0)),"erro"))</f>
        <v/>
      </c>
      <c r="P304" s="169" t="str">
        <f t="shared" si="18"/>
        <v/>
      </c>
      <c r="Q304" s="170" t="str">
        <f t="shared" si="19"/>
        <v/>
      </c>
      <c r="R304" s="163" t="e">
        <f t="shared" si="16"/>
        <v>#VALUE!</v>
      </c>
      <c r="S304" s="163" t="e">
        <f t="shared" si="17"/>
        <v>#VALUE!</v>
      </c>
      <c r="T304" s="163" t="e">
        <f>INDEX(Controle!O:O,MATCH('Banco de Dados'!A304,Controle!M:M,0))*E304/100</f>
        <v>#N/A</v>
      </c>
    </row>
    <row r="305" spans="1:20" hidden="1" x14ac:dyDescent="0.2">
      <c r="A305" s="158">
        <f>BD_TS!A304</f>
        <v>0</v>
      </c>
      <c r="B305" s="158" t="str">
        <f>SUBSTITUTE(SUBSTITUTE(BD_TS!D304," ",""),"-","/")</f>
        <v/>
      </c>
      <c r="C305" s="158">
        <f>BD_TS!E304</f>
        <v>0</v>
      </c>
      <c r="D305" s="159">
        <f>BD_TS!F304</f>
        <v>0</v>
      </c>
      <c r="E305" s="160">
        <f>BD_TS!B304</f>
        <v>0</v>
      </c>
      <c r="F305" s="161">
        <f>BD_TS!C304</f>
        <v>0</v>
      </c>
      <c r="G305" s="187">
        <f>BD_TS!H304</f>
        <v>0</v>
      </c>
      <c r="H305" s="158" t="str">
        <f>IF($A305=0,"",IFERROR(INDEX(BD_Gestão!A:A,MATCH('Banco de Dados'!$B305,BD_Gestão!$B:$B,0)),"erro"))</f>
        <v/>
      </c>
      <c r="I305" s="162" t="str">
        <f>IF($A305=0,"",IFERROR(INDEX(BD_Gestão!E:E,MATCH('Banco de Dados'!$B305,BD_Gestão!$B:$B,0)),"erro"))</f>
        <v/>
      </c>
      <c r="J305" s="186" t="str">
        <f>IF($A305=0,"",IFERROR(INDEX(BD_Gestão!B:B,MATCH('Banco de Dados'!$B305,BD_Gestão!$B:$B,0)),"erro"))</f>
        <v/>
      </c>
      <c r="K305" s="158" t="str">
        <f>IF($A305=0,"",IFERROR(INDEX(BD_Gestão!C:C,MATCH('Banco de Dados'!$B305,BD_Gestão!$B:$B,0)),"erro"))</f>
        <v/>
      </c>
      <c r="L305" s="158" t="str">
        <f>IF($A305=0,"",IFERROR(INDEX(BD_Gestão!H:H,MATCH('Banco de Dados'!$B305,BD_Gestão!$B:$B,0)),"erro"))</f>
        <v/>
      </c>
      <c r="M305" s="161" t="str">
        <f>IF($A305=0,"",IFERROR(INDEX(BD_Gestão!F:F,MATCH('Banco de Dados'!$B305,BD_Gestão!$B:$B,0)),"erro"))</f>
        <v/>
      </c>
      <c r="N305" s="161" t="str">
        <f>IF($A305=0,"",IFERROR(INDEX(BD_Gestão!J:J,MATCH('Banco de Dados'!$B305,BD_Gestão!$B:$B,0)),"erro"))</f>
        <v/>
      </c>
      <c r="O305" s="164" t="str">
        <f>IF($A305=0,"",IFERROR(INDEX(BD_Gestão!K:K,MATCH('Banco de Dados'!$B305,BD_Gestão!$B:$B,0)),"erro"))</f>
        <v/>
      </c>
      <c r="P305" s="169" t="str">
        <f t="shared" si="18"/>
        <v/>
      </c>
      <c r="Q305" s="170" t="str">
        <f t="shared" si="19"/>
        <v/>
      </c>
      <c r="R305" s="163" t="e">
        <f t="shared" si="16"/>
        <v>#VALUE!</v>
      </c>
      <c r="S305" s="163" t="e">
        <f t="shared" si="17"/>
        <v>#VALUE!</v>
      </c>
      <c r="T305" s="163" t="e">
        <f>INDEX(Controle!O:O,MATCH('Banco de Dados'!A305,Controle!M:M,0))*E305/100</f>
        <v>#N/A</v>
      </c>
    </row>
    <row r="306" spans="1:20" hidden="1" x14ac:dyDescent="0.2">
      <c r="A306" s="158">
        <f>BD_TS!A305</f>
        <v>0</v>
      </c>
      <c r="B306" s="158" t="str">
        <f>SUBSTITUTE(SUBSTITUTE(BD_TS!D305," ",""),"-","/")</f>
        <v/>
      </c>
      <c r="C306" s="158">
        <f>BD_TS!E305</f>
        <v>0</v>
      </c>
      <c r="D306" s="159">
        <f>BD_TS!F305</f>
        <v>0</v>
      </c>
      <c r="E306" s="160">
        <f>BD_TS!B305</f>
        <v>0</v>
      </c>
      <c r="F306" s="161">
        <f>BD_TS!C305</f>
        <v>0</v>
      </c>
      <c r="G306" s="187">
        <f>BD_TS!H305</f>
        <v>0</v>
      </c>
      <c r="H306" s="158" t="str">
        <f>IF($A306=0,"",IFERROR(INDEX(BD_Gestão!A:A,MATCH('Banco de Dados'!$B306,BD_Gestão!$B:$B,0)),"erro"))</f>
        <v/>
      </c>
      <c r="I306" s="162" t="str">
        <f>IF($A306=0,"",IFERROR(INDEX(BD_Gestão!E:E,MATCH('Banco de Dados'!$B306,BD_Gestão!$B:$B,0)),"erro"))</f>
        <v/>
      </c>
      <c r="J306" s="186" t="str">
        <f>IF($A306=0,"",IFERROR(INDEX(BD_Gestão!B:B,MATCH('Banco de Dados'!$B306,BD_Gestão!$B:$B,0)),"erro"))</f>
        <v/>
      </c>
      <c r="K306" s="158" t="str">
        <f>IF($A306=0,"",IFERROR(INDEX(BD_Gestão!C:C,MATCH('Banco de Dados'!$B306,BD_Gestão!$B:$B,0)),"erro"))</f>
        <v/>
      </c>
      <c r="L306" s="158" t="str">
        <f>IF($A306=0,"",IFERROR(INDEX(BD_Gestão!H:H,MATCH('Banco de Dados'!$B306,BD_Gestão!$B:$B,0)),"erro"))</f>
        <v/>
      </c>
      <c r="M306" s="161" t="str">
        <f>IF($A306=0,"",IFERROR(INDEX(BD_Gestão!F:F,MATCH('Banco de Dados'!$B306,BD_Gestão!$B:$B,0)),"erro"))</f>
        <v/>
      </c>
      <c r="N306" s="161" t="str">
        <f>IF($A306=0,"",IFERROR(INDEX(BD_Gestão!J:J,MATCH('Banco de Dados'!$B306,BD_Gestão!$B:$B,0)),"erro"))</f>
        <v/>
      </c>
      <c r="O306" s="164" t="str">
        <f>IF($A306=0,"",IFERROR(INDEX(BD_Gestão!K:K,MATCH('Banco de Dados'!$B306,BD_Gestão!$B:$B,0)),"erro"))</f>
        <v/>
      </c>
      <c r="P306" s="169" t="str">
        <f t="shared" si="18"/>
        <v/>
      </c>
      <c r="Q306" s="170" t="str">
        <f t="shared" si="19"/>
        <v/>
      </c>
      <c r="R306" s="163" t="e">
        <f t="shared" si="16"/>
        <v>#VALUE!</v>
      </c>
      <c r="S306" s="163" t="e">
        <f t="shared" si="17"/>
        <v>#VALUE!</v>
      </c>
      <c r="T306" s="163" t="e">
        <f>INDEX(Controle!O:O,MATCH('Banco de Dados'!A306,Controle!M:M,0))*E306/100</f>
        <v>#N/A</v>
      </c>
    </row>
    <row r="307" spans="1:20" hidden="1" x14ac:dyDescent="0.2">
      <c r="A307" s="158">
        <f>BD_TS!A306</f>
        <v>0</v>
      </c>
      <c r="B307" s="158" t="str">
        <f>SUBSTITUTE(SUBSTITUTE(BD_TS!D306," ",""),"-","/")</f>
        <v/>
      </c>
      <c r="C307" s="158">
        <f>BD_TS!E306</f>
        <v>0</v>
      </c>
      <c r="D307" s="159">
        <f>BD_TS!F306</f>
        <v>0</v>
      </c>
      <c r="E307" s="160">
        <f>BD_TS!B306</f>
        <v>0</v>
      </c>
      <c r="F307" s="161">
        <f>BD_TS!C306</f>
        <v>0</v>
      </c>
      <c r="G307" s="187">
        <f>BD_TS!H306</f>
        <v>0</v>
      </c>
      <c r="H307" s="158" t="str">
        <f>IF($A307=0,"",IFERROR(INDEX(BD_Gestão!A:A,MATCH('Banco de Dados'!$B307,BD_Gestão!$B:$B,0)),"erro"))</f>
        <v/>
      </c>
      <c r="I307" s="162" t="str">
        <f>IF($A307=0,"",IFERROR(INDEX(BD_Gestão!E:E,MATCH('Banco de Dados'!$B307,BD_Gestão!$B:$B,0)),"erro"))</f>
        <v/>
      </c>
      <c r="J307" s="186" t="str">
        <f>IF($A307=0,"",IFERROR(INDEX(BD_Gestão!B:B,MATCH('Banco de Dados'!$B307,BD_Gestão!$B:$B,0)),"erro"))</f>
        <v/>
      </c>
      <c r="K307" s="158" t="str">
        <f>IF($A307=0,"",IFERROR(INDEX(BD_Gestão!C:C,MATCH('Banco de Dados'!$B307,BD_Gestão!$B:$B,0)),"erro"))</f>
        <v/>
      </c>
      <c r="L307" s="158" t="str">
        <f>IF($A307=0,"",IFERROR(INDEX(BD_Gestão!H:H,MATCH('Banco de Dados'!$B307,BD_Gestão!$B:$B,0)),"erro"))</f>
        <v/>
      </c>
      <c r="M307" s="161" t="str">
        <f>IF($A307=0,"",IFERROR(INDEX(BD_Gestão!F:F,MATCH('Banco de Dados'!$B307,BD_Gestão!$B:$B,0)),"erro"))</f>
        <v/>
      </c>
      <c r="N307" s="161" t="str">
        <f>IF($A307=0,"",IFERROR(INDEX(BD_Gestão!J:J,MATCH('Banco de Dados'!$B307,BD_Gestão!$B:$B,0)),"erro"))</f>
        <v/>
      </c>
      <c r="O307" s="164" t="str">
        <f>IF($A307=0,"",IFERROR(INDEX(BD_Gestão!K:K,MATCH('Banco de Dados'!$B307,BD_Gestão!$B:$B,0)),"erro"))</f>
        <v/>
      </c>
      <c r="P307" s="169" t="str">
        <f t="shared" si="18"/>
        <v/>
      </c>
      <c r="Q307" s="170" t="str">
        <f t="shared" si="19"/>
        <v/>
      </c>
      <c r="R307" s="163" t="e">
        <f t="shared" si="16"/>
        <v>#VALUE!</v>
      </c>
      <c r="S307" s="163" t="e">
        <f t="shared" si="17"/>
        <v>#VALUE!</v>
      </c>
      <c r="T307" s="163" t="e">
        <f>INDEX(Controle!O:O,MATCH('Banco de Dados'!A307,Controle!M:M,0))*E307/100</f>
        <v>#N/A</v>
      </c>
    </row>
    <row r="308" spans="1:20" hidden="1" x14ac:dyDescent="0.2">
      <c r="A308" s="158">
        <f>BD_TS!A307</f>
        <v>0</v>
      </c>
      <c r="B308" s="158" t="str">
        <f>SUBSTITUTE(SUBSTITUTE(BD_TS!D307," ",""),"-","/")</f>
        <v/>
      </c>
      <c r="C308" s="158">
        <f>BD_TS!E307</f>
        <v>0</v>
      </c>
      <c r="D308" s="159">
        <f>BD_TS!F307</f>
        <v>0</v>
      </c>
      <c r="E308" s="160">
        <f>BD_TS!B307</f>
        <v>0</v>
      </c>
      <c r="F308" s="161">
        <f>BD_TS!C307</f>
        <v>0</v>
      </c>
      <c r="G308" s="187">
        <f>BD_TS!H307</f>
        <v>0</v>
      </c>
      <c r="H308" s="158" t="str">
        <f>IF($A308=0,"",IFERROR(INDEX(BD_Gestão!A:A,MATCH('Banco de Dados'!$B308,BD_Gestão!$B:$B,0)),"erro"))</f>
        <v/>
      </c>
      <c r="I308" s="162" t="str">
        <f>IF($A308=0,"",IFERROR(INDEX(BD_Gestão!E:E,MATCH('Banco de Dados'!$B308,BD_Gestão!$B:$B,0)),"erro"))</f>
        <v/>
      </c>
      <c r="J308" s="186" t="str">
        <f>IF($A308=0,"",IFERROR(INDEX(BD_Gestão!B:B,MATCH('Banco de Dados'!$B308,BD_Gestão!$B:$B,0)),"erro"))</f>
        <v/>
      </c>
      <c r="K308" s="158" t="str">
        <f>IF($A308=0,"",IFERROR(INDEX(BD_Gestão!C:C,MATCH('Banco de Dados'!$B308,BD_Gestão!$B:$B,0)),"erro"))</f>
        <v/>
      </c>
      <c r="L308" s="158" t="str">
        <f>IF($A308=0,"",IFERROR(INDEX(BD_Gestão!H:H,MATCH('Banco de Dados'!$B308,BD_Gestão!$B:$B,0)),"erro"))</f>
        <v/>
      </c>
      <c r="M308" s="161" t="str">
        <f>IF($A308=0,"",IFERROR(INDEX(BD_Gestão!F:F,MATCH('Banco de Dados'!$B308,BD_Gestão!$B:$B,0)),"erro"))</f>
        <v/>
      </c>
      <c r="N308" s="161" t="str">
        <f>IF($A308=0,"",IFERROR(INDEX(BD_Gestão!J:J,MATCH('Banco de Dados'!$B308,BD_Gestão!$B:$B,0)),"erro"))</f>
        <v/>
      </c>
      <c r="O308" s="164" t="str">
        <f>IF($A308=0,"",IFERROR(INDEX(BD_Gestão!K:K,MATCH('Banco de Dados'!$B308,BD_Gestão!$B:$B,0)),"erro"))</f>
        <v/>
      </c>
      <c r="P308" s="169" t="str">
        <f t="shared" si="18"/>
        <v/>
      </c>
      <c r="Q308" s="170" t="str">
        <f t="shared" si="19"/>
        <v/>
      </c>
      <c r="R308" s="163" t="e">
        <f t="shared" si="16"/>
        <v>#VALUE!</v>
      </c>
      <c r="S308" s="163" t="e">
        <f t="shared" si="17"/>
        <v>#VALUE!</v>
      </c>
      <c r="T308" s="163" t="e">
        <f>INDEX(Controle!O:O,MATCH('Banco de Dados'!A308,Controle!M:M,0))*E308/100</f>
        <v>#N/A</v>
      </c>
    </row>
    <row r="309" spans="1:20" hidden="1" x14ac:dyDescent="0.2">
      <c r="A309" s="158">
        <f>BD_TS!A308</f>
        <v>0</v>
      </c>
      <c r="B309" s="158" t="str">
        <f>SUBSTITUTE(SUBSTITUTE(BD_TS!D308," ",""),"-","/")</f>
        <v/>
      </c>
      <c r="C309" s="158">
        <f>BD_TS!E308</f>
        <v>0</v>
      </c>
      <c r="D309" s="159">
        <f>BD_TS!F308</f>
        <v>0</v>
      </c>
      <c r="E309" s="160">
        <f>BD_TS!B308</f>
        <v>0</v>
      </c>
      <c r="F309" s="161">
        <f>BD_TS!C308</f>
        <v>0</v>
      </c>
      <c r="G309" s="187">
        <f>BD_TS!H308</f>
        <v>0</v>
      </c>
      <c r="H309" s="158" t="str">
        <f>IF($A309=0,"",IFERROR(INDEX(BD_Gestão!A:A,MATCH('Banco de Dados'!$B309,BD_Gestão!$B:$B,0)),"erro"))</f>
        <v/>
      </c>
      <c r="I309" s="162" t="str">
        <f>IF($A309=0,"",IFERROR(INDEX(BD_Gestão!E:E,MATCH('Banco de Dados'!$B309,BD_Gestão!$B:$B,0)),"erro"))</f>
        <v/>
      </c>
      <c r="J309" s="186" t="str">
        <f>IF($A309=0,"",IFERROR(INDEX(BD_Gestão!B:B,MATCH('Banco de Dados'!$B309,BD_Gestão!$B:$B,0)),"erro"))</f>
        <v/>
      </c>
      <c r="K309" s="158" t="str">
        <f>IF($A309=0,"",IFERROR(INDEX(BD_Gestão!C:C,MATCH('Banco de Dados'!$B309,BD_Gestão!$B:$B,0)),"erro"))</f>
        <v/>
      </c>
      <c r="L309" s="158" t="str">
        <f>IF($A309=0,"",IFERROR(INDEX(BD_Gestão!H:H,MATCH('Banco de Dados'!$B309,BD_Gestão!$B:$B,0)),"erro"))</f>
        <v/>
      </c>
      <c r="M309" s="161" t="str">
        <f>IF($A309=0,"",IFERROR(INDEX(BD_Gestão!F:F,MATCH('Banco de Dados'!$B309,BD_Gestão!$B:$B,0)),"erro"))</f>
        <v/>
      </c>
      <c r="N309" s="161" t="str">
        <f>IF($A309=0,"",IFERROR(INDEX(BD_Gestão!J:J,MATCH('Banco de Dados'!$B309,BD_Gestão!$B:$B,0)),"erro"))</f>
        <v/>
      </c>
      <c r="O309" s="164" t="str">
        <f>IF($A309=0,"",IFERROR(INDEX(BD_Gestão!K:K,MATCH('Banco de Dados'!$B309,BD_Gestão!$B:$B,0)),"erro"))</f>
        <v/>
      </c>
      <c r="P309" s="169" t="str">
        <f t="shared" si="18"/>
        <v/>
      </c>
      <c r="Q309" s="170" t="str">
        <f t="shared" si="19"/>
        <v/>
      </c>
      <c r="R309" s="163" t="e">
        <f t="shared" si="16"/>
        <v>#VALUE!</v>
      </c>
      <c r="S309" s="163" t="e">
        <f t="shared" si="17"/>
        <v>#VALUE!</v>
      </c>
      <c r="T309" s="163" t="e">
        <f>INDEX(Controle!O:O,MATCH('Banco de Dados'!A309,Controle!M:M,0))*E309/100</f>
        <v>#N/A</v>
      </c>
    </row>
    <row r="310" spans="1:20" hidden="1" x14ac:dyDescent="0.2">
      <c r="A310" s="158">
        <f>BD_TS!A309</f>
        <v>0</v>
      </c>
      <c r="B310" s="158" t="str">
        <f>SUBSTITUTE(SUBSTITUTE(BD_TS!D309," ",""),"-","/")</f>
        <v/>
      </c>
      <c r="C310" s="158">
        <f>BD_TS!E309</f>
        <v>0</v>
      </c>
      <c r="D310" s="159">
        <f>BD_TS!F309</f>
        <v>0</v>
      </c>
      <c r="E310" s="160">
        <f>BD_TS!B309</f>
        <v>0</v>
      </c>
      <c r="F310" s="161">
        <f>BD_TS!C309</f>
        <v>0</v>
      </c>
      <c r="G310" s="187">
        <f>BD_TS!H309</f>
        <v>0</v>
      </c>
      <c r="H310" s="158" t="str">
        <f>IF($A310=0,"",IFERROR(INDEX(BD_Gestão!A:A,MATCH('Banco de Dados'!$B310,BD_Gestão!$B:$B,0)),"erro"))</f>
        <v/>
      </c>
      <c r="I310" s="162" t="str">
        <f>IF($A310=0,"",IFERROR(INDEX(BD_Gestão!E:E,MATCH('Banco de Dados'!$B310,BD_Gestão!$B:$B,0)),"erro"))</f>
        <v/>
      </c>
      <c r="J310" s="186" t="str">
        <f>IF($A310=0,"",IFERROR(INDEX(BD_Gestão!B:B,MATCH('Banco de Dados'!$B310,BD_Gestão!$B:$B,0)),"erro"))</f>
        <v/>
      </c>
      <c r="K310" s="158" t="str">
        <f>IF($A310=0,"",IFERROR(INDEX(BD_Gestão!C:C,MATCH('Banco de Dados'!$B310,BD_Gestão!$B:$B,0)),"erro"))</f>
        <v/>
      </c>
      <c r="L310" s="158" t="str">
        <f>IF($A310=0,"",IFERROR(INDEX(BD_Gestão!H:H,MATCH('Banco de Dados'!$B310,BD_Gestão!$B:$B,0)),"erro"))</f>
        <v/>
      </c>
      <c r="M310" s="161" t="str">
        <f>IF($A310=0,"",IFERROR(INDEX(BD_Gestão!F:F,MATCH('Banco de Dados'!$B310,BD_Gestão!$B:$B,0)),"erro"))</f>
        <v/>
      </c>
      <c r="N310" s="161" t="str">
        <f>IF($A310=0,"",IFERROR(INDEX(BD_Gestão!J:J,MATCH('Banco de Dados'!$B310,BD_Gestão!$B:$B,0)),"erro"))</f>
        <v/>
      </c>
      <c r="O310" s="164" t="str">
        <f>IF($A310=0,"",IFERROR(INDEX(BD_Gestão!K:K,MATCH('Banco de Dados'!$B310,BD_Gestão!$B:$B,0)),"erro"))</f>
        <v/>
      </c>
      <c r="P310" s="169" t="str">
        <f t="shared" si="18"/>
        <v/>
      </c>
      <c r="Q310" s="170" t="str">
        <f t="shared" si="19"/>
        <v/>
      </c>
      <c r="R310" s="163" t="e">
        <f t="shared" si="16"/>
        <v>#VALUE!</v>
      </c>
      <c r="S310" s="163" t="e">
        <f t="shared" si="17"/>
        <v>#VALUE!</v>
      </c>
      <c r="T310" s="163" t="e">
        <f>INDEX(Controle!O:O,MATCH('Banco de Dados'!A310,Controle!M:M,0))*E310/100</f>
        <v>#N/A</v>
      </c>
    </row>
    <row r="311" spans="1:20" hidden="1" x14ac:dyDescent="0.2">
      <c r="A311" s="158">
        <f>BD_TS!A310</f>
        <v>0</v>
      </c>
      <c r="B311" s="158" t="str">
        <f>SUBSTITUTE(SUBSTITUTE(BD_TS!D310," ",""),"-","/")</f>
        <v/>
      </c>
      <c r="C311" s="158">
        <f>BD_TS!E310</f>
        <v>0</v>
      </c>
      <c r="D311" s="159">
        <f>BD_TS!F310</f>
        <v>0</v>
      </c>
      <c r="E311" s="160">
        <f>BD_TS!B310</f>
        <v>0</v>
      </c>
      <c r="F311" s="161">
        <f>BD_TS!C310</f>
        <v>0</v>
      </c>
      <c r="G311" s="187">
        <f>BD_TS!H310</f>
        <v>0</v>
      </c>
      <c r="H311" s="158" t="str">
        <f>IF($A311=0,"",IFERROR(INDEX(BD_Gestão!A:A,MATCH('Banco de Dados'!$B311,BD_Gestão!$B:$B,0)),"erro"))</f>
        <v/>
      </c>
      <c r="I311" s="162" t="str">
        <f>IF($A311=0,"",IFERROR(INDEX(BD_Gestão!E:E,MATCH('Banco de Dados'!$B311,BD_Gestão!$B:$B,0)),"erro"))</f>
        <v/>
      </c>
      <c r="J311" s="186" t="str">
        <f>IF($A311=0,"",IFERROR(INDEX(BD_Gestão!B:B,MATCH('Banco de Dados'!$B311,BD_Gestão!$B:$B,0)),"erro"))</f>
        <v/>
      </c>
      <c r="K311" s="158" t="str">
        <f>IF($A311=0,"",IFERROR(INDEX(BD_Gestão!C:C,MATCH('Banco de Dados'!$B311,BD_Gestão!$B:$B,0)),"erro"))</f>
        <v/>
      </c>
      <c r="L311" s="158" t="str">
        <f>IF($A311=0,"",IFERROR(INDEX(BD_Gestão!H:H,MATCH('Banco de Dados'!$B311,BD_Gestão!$B:$B,0)),"erro"))</f>
        <v/>
      </c>
      <c r="M311" s="161" t="str">
        <f>IF($A311=0,"",IFERROR(INDEX(BD_Gestão!F:F,MATCH('Banco de Dados'!$B311,BD_Gestão!$B:$B,0)),"erro"))</f>
        <v/>
      </c>
      <c r="N311" s="161" t="str">
        <f>IF($A311=0,"",IFERROR(INDEX(BD_Gestão!J:J,MATCH('Banco de Dados'!$B311,BD_Gestão!$B:$B,0)),"erro"))</f>
        <v/>
      </c>
      <c r="O311" s="164" t="str">
        <f>IF($A311=0,"",IFERROR(INDEX(BD_Gestão!K:K,MATCH('Banco de Dados'!$B311,BD_Gestão!$B:$B,0)),"erro"))</f>
        <v/>
      </c>
      <c r="P311" s="169" t="str">
        <f t="shared" si="18"/>
        <v/>
      </c>
      <c r="Q311" s="170" t="str">
        <f t="shared" si="19"/>
        <v/>
      </c>
      <c r="R311" s="163" t="e">
        <f t="shared" si="16"/>
        <v>#VALUE!</v>
      </c>
      <c r="S311" s="163" t="e">
        <f t="shared" si="17"/>
        <v>#VALUE!</v>
      </c>
      <c r="T311" s="163" t="e">
        <f>INDEX(Controle!O:O,MATCH('Banco de Dados'!A311,Controle!M:M,0))*E311/100</f>
        <v>#N/A</v>
      </c>
    </row>
    <row r="312" spans="1:20" hidden="1" x14ac:dyDescent="0.2">
      <c r="A312" s="158">
        <f>BD_TS!A311</f>
        <v>0</v>
      </c>
      <c r="B312" s="158" t="str">
        <f>SUBSTITUTE(SUBSTITUTE(BD_TS!D311," ",""),"-","/")</f>
        <v/>
      </c>
      <c r="C312" s="158">
        <f>BD_TS!E311</f>
        <v>0</v>
      </c>
      <c r="D312" s="159">
        <f>BD_TS!F311</f>
        <v>0</v>
      </c>
      <c r="E312" s="160">
        <f>BD_TS!B311</f>
        <v>0</v>
      </c>
      <c r="F312" s="161">
        <f>BD_TS!C311</f>
        <v>0</v>
      </c>
      <c r="G312" s="187">
        <f>BD_TS!H311</f>
        <v>0</v>
      </c>
      <c r="H312" s="158" t="str">
        <f>IF($A312=0,"",IFERROR(INDEX(BD_Gestão!A:A,MATCH('Banco de Dados'!$B312,BD_Gestão!$B:$B,0)),"erro"))</f>
        <v/>
      </c>
      <c r="I312" s="162" t="str">
        <f>IF($A312=0,"",IFERROR(INDEX(BD_Gestão!E:E,MATCH('Banco de Dados'!$B312,BD_Gestão!$B:$B,0)),"erro"))</f>
        <v/>
      </c>
      <c r="J312" s="186" t="str">
        <f>IF($A312=0,"",IFERROR(INDEX(BD_Gestão!B:B,MATCH('Banco de Dados'!$B312,BD_Gestão!$B:$B,0)),"erro"))</f>
        <v/>
      </c>
      <c r="K312" s="158" t="str">
        <f>IF($A312=0,"",IFERROR(INDEX(BD_Gestão!C:C,MATCH('Banco de Dados'!$B312,BD_Gestão!$B:$B,0)),"erro"))</f>
        <v/>
      </c>
      <c r="L312" s="158" t="str">
        <f>IF($A312=0,"",IFERROR(INDEX(BD_Gestão!H:H,MATCH('Banco de Dados'!$B312,BD_Gestão!$B:$B,0)),"erro"))</f>
        <v/>
      </c>
      <c r="M312" s="161" t="str">
        <f>IF($A312=0,"",IFERROR(INDEX(BD_Gestão!F:F,MATCH('Banco de Dados'!$B312,BD_Gestão!$B:$B,0)),"erro"))</f>
        <v/>
      </c>
      <c r="N312" s="161" t="str">
        <f>IF($A312=0,"",IFERROR(INDEX(BD_Gestão!J:J,MATCH('Banco de Dados'!$B312,BD_Gestão!$B:$B,0)),"erro"))</f>
        <v/>
      </c>
      <c r="O312" s="164" t="str">
        <f>IF($A312=0,"",IFERROR(INDEX(BD_Gestão!K:K,MATCH('Banco de Dados'!$B312,BD_Gestão!$B:$B,0)),"erro"))</f>
        <v/>
      </c>
      <c r="P312" s="169" t="str">
        <f t="shared" si="18"/>
        <v/>
      </c>
      <c r="Q312" s="170" t="str">
        <f t="shared" si="19"/>
        <v/>
      </c>
      <c r="R312" s="163" t="e">
        <f t="shared" si="16"/>
        <v>#VALUE!</v>
      </c>
      <c r="S312" s="163" t="e">
        <f t="shared" si="17"/>
        <v>#VALUE!</v>
      </c>
      <c r="T312" s="163" t="e">
        <f>INDEX(Controle!O:O,MATCH('Banco de Dados'!A312,Controle!M:M,0))*E312/100</f>
        <v>#N/A</v>
      </c>
    </row>
    <row r="313" spans="1:20" hidden="1" x14ac:dyDescent="0.2">
      <c r="A313" s="158">
        <f>BD_TS!A312</f>
        <v>0</v>
      </c>
      <c r="B313" s="158" t="str">
        <f>SUBSTITUTE(SUBSTITUTE(BD_TS!D312," ",""),"-","/")</f>
        <v/>
      </c>
      <c r="C313" s="158">
        <f>BD_TS!E312</f>
        <v>0</v>
      </c>
      <c r="D313" s="159">
        <f>BD_TS!F312</f>
        <v>0</v>
      </c>
      <c r="E313" s="160">
        <f>BD_TS!B312</f>
        <v>0</v>
      </c>
      <c r="F313" s="161">
        <f>BD_TS!C312</f>
        <v>0</v>
      </c>
      <c r="G313" s="187">
        <f>BD_TS!H312</f>
        <v>0</v>
      </c>
      <c r="H313" s="158" t="str">
        <f>IF($A313=0,"",IFERROR(INDEX(BD_Gestão!A:A,MATCH('Banco de Dados'!$B313,BD_Gestão!$B:$B,0)),"erro"))</f>
        <v/>
      </c>
      <c r="I313" s="162" t="str">
        <f>IF($A313=0,"",IFERROR(INDEX(BD_Gestão!E:E,MATCH('Banco de Dados'!$B313,BD_Gestão!$B:$B,0)),"erro"))</f>
        <v/>
      </c>
      <c r="J313" s="186" t="str">
        <f>IF($A313=0,"",IFERROR(INDEX(BD_Gestão!B:B,MATCH('Banco de Dados'!$B313,BD_Gestão!$B:$B,0)),"erro"))</f>
        <v/>
      </c>
      <c r="K313" s="158" t="str">
        <f>IF($A313=0,"",IFERROR(INDEX(BD_Gestão!C:C,MATCH('Banco de Dados'!$B313,BD_Gestão!$B:$B,0)),"erro"))</f>
        <v/>
      </c>
      <c r="L313" s="158" t="str">
        <f>IF($A313=0,"",IFERROR(INDEX(BD_Gestão!H:H,MATCH('Banco de Dados'!$B313,BD_Gestão!$B:$B,0)),"erro"))</f>
        <v/>
      </c>
      <c r="M313" s="161" t="str">
        <f>IF($A313=0,"",IFERROR(INDEX(BD_Gestão!F:F,MATCH('Banco de Dados'!$B313,BD_Gestão!$B:$B,0)),"erro"))</f>
        <v/>
      </c>
      <c r="N313" s="161" t="str">
        <f>IF($A313=0,"",IFERROR(INDEX(BD_Gestão!J:J,MATCH('Banco de Dados'!$B313,BD_Gestão!$B:$B,0)),"erro"))</f>
        <v/>
      </c>
      <c r="O313" s="164" t="str">
        <f>IF($A313=0,"",IFERROR(INDEX(BD_Gestão!K:K,MATCH('Banco de Dados'!$B313,BD_Gestão!$B:$B,0)),"erro"))</f>
        <v/>
      </c>
      <c r="P313" s="169" t="str">
        <f t="shared" si="18"/>
        <v/>
      </c>
      <c r="Q313" s="170" t="str">
        <f t="shared" si="19"/>
        <v/>
      </c>
      <c r="R313" s="163" t="e">
        <f t="shared" si="16"/>
        <v>#VALUE!</v>
      </c>
      <c r="S313" s="163" t="e">
        <f t="shared" si="17"/>
        <v>#VALUE!</v>
      </c>
      <c r="T313" s="163" t="e">
        <f>INDEX(Controle!O:O,MATCH('Banco de Dados'!A313,Controle!M:M,0))*E313/100</f>
        <v>#N/A</v>
      </c>
    </row>
    <row r="314" spans="1:20" hidden="1" x14ac:dyDescent="0.2">
      <c r="A314" s="158">
        <f>BD_TS!A313</f>
        <v>0</v>
      </c>
      <c r="B314" s="158" t="str">
        <f>SUBSTITUTE(SUBSTITUTE(BD_TS!D313," ",""),"-","/")</f>
        <v/>
      </c>
      <c r="C314" s="158">
        <f>BD_TS!E313</f>
        <v>0</v>
      </c>
      <c r="D314" s="159">
        <f>BD_TS!F313</f>
        <v>0</v>
      </c>
      <c r="E314" s="160">
        <f>BD_TS!B313</f>
        <v>0</v>
      </c>
      <c r="F314" s="161">
        <f>BD_TS!C313</f>
        <v>0</v>
      </c>
      <c r="G314" s="187">
        <f>BD_TS!H313</f>
        <v>0</v>
      </c>
      <c r="H314" s="158" t="str">
        <f>IF($A314=0,"",IFERROR(INDEX(BD_Gestão!A:A,MATCH('Banco de Dados'!$B314,BD_Gestão!$B:$B,0)),"erro"))</f>
        <v/>
      </c>
      <c r="I314" s="162" t="str">
        <f>IF($A314=0,"",IFERROR(INDEX(BD_Gestão!E:E,MATCH('Banco de Dados'!$B314,BD_Gestão!$B:$B,0)),"erro"))</f>
        <v/>
      </c>
      <c r="J314" s="186" t="str">
        <f>IF($A314=0,"",IFERROR(INDEX(BD_Gestão!B:B,MATCH('Banco de Dados'!$B314,BD_Gestão!$B:$B,0)),"erro"))</f>
        <v/>
      </c>
      <c r="K314" s="158" t="str">
        <f>IF($A314=0,"",IFERROR(INDEX(BD_Gestão!C:C,MATCH('Banco de Dados'!$B314,BD_Gestão!$B:$B,0)),"erro"))</f>
        <v/>
      </c>
      <c r="L314" s="158" t="str">
        <f>IF($A314=0,"",IFERROR(INDEX(BD_Gestão!H:H,MATCH('Banco de Dados'!$B314,BD_Gestão!$B:$B,0)),"erro"))</f>
        <v/>
      </c>
      <c r="M314" s="161" t="str">
        <f>IF($A314=0,"",IFERROR(INDEX(BD_Gestão!F:F,MATCH('Banco de Dados'!$B314,BD_Gestão!$B:$B,0)),"erro"))</f>
        <v/>
      </c>
      <c r="N314" s="161" t="str">
        <f>IF($A314=0,"",IFERROR(INDEX(BD_Gestão!J:J,MATCH('Banco de Dados'!$B314,BD_Gestão!$B:$B,0)),"erro"))</f>
        <v/>
      </c>
      <c r="O314" s="164" t="str">
        <f>IF($A314=0,"",IFERROR(INDEX(BD_Gestão!K:K,MATCH('Banco de Dados'!$B314,BD_Gestão!$B:$B,0)),"erro"))</f>
        <v/>
      </c>
      <c r="P314" s="169" t="str">
        <f t="shared" si="18"/>
        <v/>
      </c>
      <c r="Q314" s="170" t="str">
        <f t="shared" si="19"/>
        <v/>
      </c>
      <c r="R314" s="163" t="e">
        <f t="shared" si="16"/>
        <v>#VALUE!</v>
      </c>
      <c r="S314" s="163" t="e">
        <f t="shared" si="17"/>
        <v>#VALUE!</v>
      </c>
      <c r="T314" s="163" t="e">
        <f>INDEX(Controle!O:O,MATCH('Banco de Dados'!A314,Controle!M:M,0))*E314/100</f>
        <v>#N/A</v>
      </c>
    </row>
    <row r="315" spans="1:20" hidden="1" x14ac:dyDescent="0.2">
      <c r="A315" s="158">
        <f>BD_TS!A314</f>
        <v>0</v>
      </c>
      <c r="B315" s="158" t="str">
        <f>SUBSTITUTE(SUBSTITUTE(BD_TS!D314," ",""),"-","/")</f>
        <v/>
      </c>
      <c r="C315" s="158">
        <f>BD_TS!E314</f>
        <v>0</v>
      </c>
      <c r="D315" s="159">
        <f>BD_TS!F314</f>
        <v>0</v>
      </c>
      <c r="E315" s="160">
        <f>BD_TS!B314</f>
        <v>0</v>
      </c>
      <c r="F315" s="161">
        <f>BD_TS!C314</f>
        <v>0</v>
      </c>
      <c r="G315" s="187">
        <f>BD_TS!H314</f>
        <v>0</v>
      </c>
      <c r="H315" s="158" t="str">
        <f>IF($A315=0,"",IFERROR(INDEX(BD_Gestão!A:A,MATCH('Banco de Dados'!$B315,BD_Gestão!$B:$B,0)),"erro"))</f>
        <v/>
      </c>
      <c r="I315" s="162" t="str">
        <f>IF($A315=0,"",IFERROR(INDEX(BD_Gestão!E:E,MATCH('Banco de Dados'!$B315,BD_Gestão!$B:$B,0)),"erro"))</f>
        <v/>
      </c>
      <c r="J315" s="186" t="str">
        <f>IF($A315=0,"",IFERROR(INDEX(BD_Gestão!B:B,MATCH('Banco de Dados'!$B315,BD_Gestão!$B:$B,0)),"erro"))</f>
        <v/>
      </c>
      <c r="K315" s="158" t="str">
        <f>IF($A315=0,"",IFERROR(INDEX(BD_Gestão!C:C,MATCH('Banco de Dados'!$B315,BD_Gestão!$B:$B,0)),"erro"))</f>
        <v/>
      </c>
      <c r="L315" s="158" t="str">
        <f>IF($A315=0,"",IFERROR(INDEX(BD_Gestão!H:H,MATCH('Banco de Dados'!$B315,BD_Gestão!$B:$B,0)),"erro"))</f>
        <v/>
      </c>
      <c r="M315" s="161" t="str">
        <f>IF($A315=0,"",IFERROR(INDEX(BD_Gestão!F:F,MATCH('Banco de Dados'!$B315,BD_Gestão!$B:$B,0)),"erro"))</f>
        <v/>
      </c>
      <c r="N315" s="161" t="str">
        <f>IF($A315=0,"",IFERROR(INDEX(BD_Gestão!J:J,MATCH('Banco de Dados'!$B315,BD_Gestão!$B:$B,0)),"erro"))</f>
        <v/>
      </c>
      <c r="O315" s="164" t="str">
        <f>IF($A315=0,"",IFERROR(INDEX(BD_Gestão!K:K,MATCH('Banco de Dados'!$B315,BD_Gestão!$B:$B,0)),"erro"))</f>
        <v/>
      </c>
      <c r="P315" s="169" t="str">
        <f t="shared" si="18"/>
        <v/>
      </c>
      <c r="Q315" s="170" t="str">
        <f t="shared" si="19"/>
        <v/>
      </c>
      <c r="R315" s="163" t="e">
        <f t="shared" si="16"/>
        <v>#VALUE!</v>
      </c>
      <c r="S315" s="163" t="e">
        <f t="shared" si="17"/>
        <v>#VALUE!</v>
      </c>
      <c r="T315" s="163" t="e">
        <f>INDEX(Controle!O:O,MATCH('Banco de Dados'!A315,Controle!M:M,0))*E315/100</f>
        <v>#N/A</v>
      </c>
    </row>
    <row r="316" spans="1:20" hidden="1" x14ac:dyDescent="0.2">
      <c r="A316" s="158">
        <f>BD_TS!A315</f>
        <v>0</v>
      </c>
      <c r="B316" s="158" t="str">
        <f>SUBSTITUTE(SUBSTITUTE(BD_TS!D315," ",""),"-","/")</f>
        <v/>
      </c>
      <c r="C316" s="158">
        <f>BD_TS!E315</f>
        <v>0</v>
      </c>
      <c r="D316" s="159">
        <f>BD_TS!F315</f>
        <v>0</v>
      </c>
      <c r="E316" s="160">
        <f>BD_TS!B315</f>
        <v>0</v>
      </c>
      <c r="F316" s="161">
        <f>BD_TS!C315</f>
        <v>0</v>
      </c>
      <c r="G316" s="187">
        <f>BD_TS!H315</f>
        <v>0</v>
      </c>
      <c r="H316" s="158" t="str">
        <f>IF($A316=0,"",IFERROR(INDEX(BD_Gestão!A:A,MATCH('Banco de Dados'!$B316,BD_Gestão!$B:$B,0)),"erro"))</f>
        <v/>
      </c>
      <c r="I316" s="162" t="str">
        <f>IF($A316=0,"",IFERROR(INDEX(BD_Gestão!E:E,MATCH('Banco de Dados'!$B316,BD_Gestão!$B:$B,0)),"erro"))</f>
        <v/>
      </c>
      <c r="J316" s="186" t="str">
        <f>IF($A316=0,"",IFERROR(INDEX(BD_Gestão!B:B,MATCH('Banco de Dados'!$B316,BD_Gestão!$B:$B,0)),"erro"))</f>
        <v/>
      </c>
      <c r="K316" s="158" t="str">
        <f>IF($A316=0,"",IFERROR(INDEX(BD_Gestão!C:C,MATCH('Banco de Dados'!$B316,BD_Gestão!$B:$B,0)),"erro"))</f>
        <v/>
      </c>
      <c r="L316" s="158" t="str">
        <f>IF($A316=0,"",IFERROR(INDEX(BD_Gestão!H:H,MATCH('Banco de Dados'!$B316,BD_Gestão!$B:$B,0)),"erro"))</f>
        <v/>
      </c>
      <c r="M316" s="161" t="str">
        <f>IF($A316=0,"",IFERROR(INDEX(BD_Gestão!F:F,MATCH('Banco de Dados'!$B316,BD_Gestão!$B:$B,0)),"erro"))</f>
        <v/>
      </c>
      <c r="N316" s="161" t="str">
        <f>IF($A316=0,"",IFERROR(INDEX(BD_Gestão!J:J,MATCH('Banco de Dados'!$B316,BD_Gestão!$B:$B,0)),"erro"))</f>
        <v/>
      </c>
      <c r="O316" s="164" t="str">
        <f>IF($A316=0,"",IFERROR(INDEX(BD_Gestão!K:K,MATCH('Banco de Dados'!$B316,BD_Gestão!$B:$B,0)),"erro"))</f>
        <v/>
      </c>
      <c r="P316" s="169" t="str">
        <f t="shared" si="18"/>
        <v/>
      </c>
      <c r="Q316" s="170" t="str">
        <f t="shared" si="19"/>
        <v/>
      </c>
      <c r="R316" s="163" t="e">
        <f t="shared" si="16"/>
        <v>#VALUE!</v>
      </c>
      <c r="S316" s="163" t="e">
        <f t="shared" si="17"/>
        <v>#VALUE!</v>
      </c>
      <c r="T316" s="163" t="e">
        <f>INDEX(Controle!O:O,MATCH('Banco de Dados'!A316,Controle!M:M,0))*E316/100</f>
        <v>#N/A</v>
      </c>
    </row>
    <row r="317" spans="1:20" hidden="1" x14ac:dyDescent="0.2">
      <c r="A317" s="158">
        <f>BD_TS!A316</f>
        <v>0</v>
      </c>
      <c r="B317" s="158" t="str">
        <f>SUBSTITUTE(SUBSTITUTE(BD_TS!D316," ",""),"-","/")</f>
        <v/>
      </c>
      <c r="C317" s="158">
        <f>BD_TS!E316</f>
        <v>0</v>
      </c>
      <c r="D317" s="159">
        <f>BD_TS!F316</f>
        <v>0</v>
      </c>
      <c r="E317" s="160">
        <f>BD_TS!B316</f>
        <v>0</v>
      </c>
      <c r="F317" s="161">
        <f>BD_TS!C316</f>
        <v>0</v>
      </c>
      <c r="G317" s="187">
        <f>BD_TS!H316</f>
        <v>0</v>
      </c>
      <c r="H317" s="158" t="str">
        <f>IF($A317=0,"",IFERROR(INDEX(BD_Gestão!A:A,MATCH('Banco de Dados'!$B317,BD_Gestão!$B:$B,0)),"erro"))</f>
        <v/>
      </c>
      <c r="I317" s="162" t="str">
        <f>IF($A317=0,"",IFERROR(INDEX(BD_Gestão!E:E,MATCH('Banco de Dados'!$B317,BD_Gestão!$B:$B,0)),"erro"))</f>
        <v/>
      </c>
      <c r="J317" s="186" t="str">
        <f>IF($A317=0,"",IFERROR(INDEX(BD_Gestão!B:B,MATCH('Banco de Dados'!$B317,BD_Gestão!$B:$B,0)),"erro"))</f>
        <v/>
      </c>
      <c r="K317" s="158" t="str">
        <f>IF($A317=0,"",IFERROR(INDEX(BD_Gestão!C:C,MATCH('Banco de Dados'!$B317,BD_Gestão!$B:$B,0)),"erro"))</f>
        <v/>
      </c>
      <c r="L317" s="158" t="str">
        <f>IF($A317=0,"",IFERROR(INDEX(BD_Gestão!H:H,MATCH('Banco de Dados'!$B317,BD_Gestão!$B:$B,0)),"erro"))</f>
        <v/>
      </c>
      <c r="M317" s="161" t="str">
        <f>IF($A317=0,"",IFERROR(INDEX(BD_Gestão!F:F,MATCH('Banco de Dados'!$B317,BD_Gestão!$B:$B,0)),"erro"))</f>
        <v/>
      </c>
      <c r="N317" s="161" t="str">
        <f>IF($A317=0,"",IFERROR(INDEX(BD_Gestão!J:J,MATCH('Banco de Dados'!$B317,BD_Gestão!$B:$B,0)),"erro"))</f>
        <v/>
      </c>
      <c r="O317" s="164" t="str">
        <f>IF($A317=0,"",IFERROR(INDEX(BD_Gestão!K:K,MATCH('Banco de Dados'!$B317,BD_Gestão!$B:$B,0)),"erro"))</f>
        <v/>
      </c>
      <c r="P317" s="169" t="str">
        <f t="shared" si="18"/>
        <v/>
      </c>
      <c r="Q317" s="170" t="str">
        <f t="shared" si="19"/>
        <v/>
      </c>
      <c r="R317" s="163" t="e">
        <f t="shared" si="16"/>
        <v>#VALUE!</v>
      </c>
      <c r="S317" s="163" t="e">
        <f t="shared" si="17"/>
        <v>#VALUE!</v>
      </c>
      <c r="T317" s="163" t="e">
        <f>INDEX(Controle!O:O,MATCH('Banco de Dados'!A317,Controle!M:M,0))*E317/100</f>
        <v>#N/A</v>
      </c>
    </row>
    <row r="318" spans="1:20" hidden="1" x14ac:dyDescent="0.2">
      <c r="A318" s="158">
        <f>BD_TS!A317</f>
        <v>0</v>
      </c>
      <c r="B318" s="158" t="str">
        <f>SUBSTITUTE(SUBSTITUTE(BD_TS!D317," ",""),"-","/")</f>
        <v/>
      </c>
      <c r="C318" s="158">
        <f>BD_TS!E317</f>
        <v>0</v>
      </c>
      <c r="D318" s="159">
        <f>BD_TS!F317</f>
        <v>0</v>
      </c>
      <c r="E318" s="160">
        <f>BD_TS!B317</f>
        <v>0</v>
      </c>
      <c r="F318" s="161">
        <f>BD_TS!C317</f>
        <v>0</v>
      </c>
      <c r="G318" s="187">
        <f>BD_TS!H317</f>
        <v>0</v>
      </c>
      <c r="H318" s="158" t="str">
        <f>IF($A318=0,"",IFERROR(INDEX(BD_Gestão!A:A,MATCH('Banco de Dados'!$B318,BD_Gestão!$B:$B,0)),"erro"))</f>
        <v/>
      </c>
      <c r="I318" s="162" t="str">
        <f>IF($A318=0,"",IFERROR(INDEX(BD_Gestão!E:E,MATCH('Banco de Dados'!$B318,BD_Gestão!$B:$B,0)),"erro"))</f>
        <v/>
      </c>
      <c r="J318" s="186" t="str">
        <f>IF($A318=0,"",IFERROR(INDEX(BD_Gestão!B:B,MATCH('Banco de Dados'!$B318,BD_Gestão!$B:$B,0)),"erro"))</f>
        <v/>
      </c>
      <c r="K318" s="158" t="str">
        <f>IF($A318=0,"",IFERROR(INDEX(BD_Gestão!C:C,MATCH('Banco de Dados'!$B318,BD_Gestão!$B:$B,0)),"erro"))</f>
        <v/>
      </c>
      <c r="L318" s="158" t="str">
        <f>IF($A318=0,"",IFERROR(INDEX(BD_Gestão!H:H,MATCH('Banco de Dados'!$B318,BD_Gestão!$B:$B,0)),"erro"))</f>
        <v/>
      </c>
      <c r="M318" s="161" t="str">
        <f>IF($A318=0,"",IFERROR(INDEX(BD_Gestão!F:F,MATCH('Banco de Dados'!$B318,BD_Gestão!$B:$B,0)),"erro"))</f>
        <v/>
      </c>
      <c r="N318" s="161" t="str">
        <f>IF($A318=0,"",IFERROR(INDEX(BD_Gestão!J:J,MATCH('Banco de Dados'!$B318,BD_Gestão!$B:$B,0)),"erro"))</f>
        <v/>
      </c>
      <c r="O318" s="164" t="str">
        <f>IF($A318=0,"",IFERROR(INDEX(BD_Gestão!K:K,MATCH('Banco de Dados'!$B318,BD_Gestão!$B:$B,0)),"erro"))</f>
        <v/>
      </c>
      <c r="P318" s="169" t="str">
        <f t="shared" si="18"/>
        <v/>
      </c>
      <c r="Q318" s="170" t="str">
        <f t="shared" si="19"/>
        <v/>
      </c>
      <c r="R318" s="163" t="e">
        <f t="shared" si="16"/>
        <v>#VALUE!</v>
      </c>
      <c r="S318" s="163" t="e">
        <f t="shared" si="17"/>
        <v>#VALUE!</v>
      </c>
      <c r="T318" s="163" t="e">
        <f>INDEX(Controle!O:O,MATCH('Banco de Dados'!A318,Controle!M:M,0))*E318/100</f>
        <v>#N/A</v>
      </c>
    </row>
    <row r="319" spans="1:20" hidden="1" x14ac:dyDescent="0.2">
      <c r="A319" s="158">
        <f>BD_TS!A318</f>
        <v>0</v>
      </c>
      <c r="B319" s="158" t="str">
        <f>SUBSTITUTE(SUBSTITUTE(BD_TS!D318," ",""),"-","/")</f>
        <v/>
      </c>
      <c r="C319" s="158">
        <f>BD_TS!E318</f>
        <v>0</v>
      </c>
      <c r="D319" s="159">
        <f>BD_TS!F318</f>
        <v>0</v>
      </c>
      <c r="E319" s="160">
        <f>BD_TS!B318</f>
        <v>0</v>
      </c>
      <c r="F319" s="161">
        <f>BD_TS!C318</f>
        <v>0</v>
      </c>
      <c r="G319" s="187">
        <f>BD_TS!H318</f>
        <v>0</v>
      </c>
      <c r="H319" s="158" t="str">
        <f>IF($A319=0,"",IFERROR(INDEX(BD_Gestão!A:A,MATCH('Banco de Dados'!$B319,BD_Gestão!$B:$B,0)),"erro"))</f>
        <v/>
      </c>
      <c r="I319" s="162" t="str">
        <f>IF($A319=0,"",IFERROR(INDEX(BD_Gestão!E:E,MATCH('Banco de Dados'!$B319,BD_Gestão!$B:$B,0)),"erro"))</f>
        <v/>
      </c>
      <c r="J319" s="186" t="str">
        <f>IF($A319=0,"",IFERROR(INDEX(BD_Gestão!B:B,MATCH('Banco de Dados'!$B319,BD_Gestão!$B:$B,0)),"erro"))</f>
        <v/>
      </c>
      <c r="K319" s="158" t="str">
        <f>IF($A319=0,"",IFERROR(INDEX(BD_Gestão!C:C,MATCH('Banco de Dados'!$B319,BD_Gestão!$B:$B,0)),"erro"))</f>
        <v/>
      </c>
      <c r="L319" s="158" t="str">
        <f>IF($A319=0,"",IFERROR(INDEX(BD_Gestão!H:H,MATCH('Banco de Dados'!$B319,BD_Gestão!$B:$B,0)),"erro"))</f>
        <v/>
      </c>
      <c r="M319" s="161" t="str">
        <f>IF($A319=0,"",IFERROR(INDEX(BD_Gestão!F:F,MATCH('Banco de Dados'!$B319,BD_Gestão!$B:$B,0)),"erro"))</f>
        <v/>
      </c>
      <c r="N319" s="161" t="str">
        <f>IF($A319=0,"",IFERROR(INDEX(BD_Gestão!J:J,MATCH('Banco de Dados'!$B319,BD_Gestão!$B:$B,0)),"erro"))</f>
        <v/>
      </c>
      <c r="O319" s="164" t="str">
        <f>IF($A319=0,"",IFERROR(INDEX(BD_Gestão!K:K,MATCH('Banco de Dados'!$B319,BD_Gestão!$B:$B,0)),"erro"))</f>
        <v/>
      </c>
      <c r="P319" s="169" t="str">
        <f t="shared" si="18"/>
        <v/>
      </c>
      <c r="Q319" s="170" t="str">
        <f t="shared" si="19"/>
        <v/>
      </c>
      <c r="R319" s="163" t="e">
        <f t="shared" si="16"/>
        <v>#VALUE!</v>
      </c>
      <c r="S319" s="163" t="e">
        <f t="shared" si="17"/>
        <v>#VALUE!</v>
      </c>
      <c r="T319" s="163" t="e">
        <f>INDEX(Controle!O:O,MATCH('Banco de Dados'!A319,Controle!M:M,0))*E319/100</f>
        <v>#N/A</v>
      </c>
    </row>
    <row r="320" spans="1:20" hidden="1" x14ac:dyDescent="0.2">
      <c r="A320" s="158">
        <f>BD_TS!A319</f>
        <v>0</v>
      </c>
      <c r="B320" s="158" t="str">
        <f>SUBSTITUTE(SUBSTITUTE(BD_TS!D319," ",""),"-","/")</f>
        <v/>
      </c>
      <c r="C320" s="158">
        <f>BD_TS!E319</f>
        <v>0</v>
      </c>
      <c r="D320" s="159">
        <f>BD_TS!F319</f>
        <v>0</v>
      </c>
      <c r="E320" s="160">
        <f>BD_TS!B319</f>
        <v>0</v>
      </c>
      <c r="F320" s="161">
        <f>BD_TS!C319</f>
        <v>0</v>
      </c>
      <c r="G320" s="187">
        <f>BD_TS!H319</f>
        <v>0</v>
      </c>
      <c r="H320" s="158" t="str">
        <f>IF($A320=0,"",IFERROR(INDEX(BD_Gestão!A:A,MATCH('Banco de Dados'!$B320,BD_Gestão!$B:$B,0)),"erro"))</f>
        <v/>
      </c>
      <c r="I320" s="162" t="str">
        <f>IF($A320=0,"",IFERROR(INDEX(BD_Gestão!E:E,MATCH('Banco de Dados'!$B320,BD_Gestão!$B:$B,0)),"erro"))</f>
        <v/>
      </c>
      <c r="J320" s="186" t="str">
        <f>IF($A320=0,"",IFERROR(INDEX(BD_Gestão!B:B,MATCH('Banco de Dados'!$B320,BD_Gestão!$B:$B,0)),"erro"))</f>
        <v/>
      </c>
      <c r="K320" s="158" t="str">
        <f>IF($A320=0,"",IFERROR(INDEX(BD_Gestão!C:C,MATCH('Banco de Dados'!$B320,BD_Gestão!$B:$B,0)),"erro"))</f>
        <v/>
      </c>
      <c r="L320" s="158" t="str">
        <f>IF($A320=0,"",IFERROR(INDEX(BD_Gestão!H:H,MATCH('Banco de Dados'!$B320,BD_Gestão!$B:$B,0)),"erro"))</f>
        <v/>
      </c>
      <c r="M320" s="161" t="str">
        <f>IF($A320=0,"",IFERROR(INDEX(BD_Gestão!F:F,MATCH('Banco de Dados'!$B320,BD_Gestão!$B:$B,0)),"erro"))</f>
        <v/>
      </c>
      <c r="N320" s="161" t="str">
        <f>IF($A320=0,"",IFERROR(INDEX(BD_Gestão!J:J,MATCH('Banco de Dados'!$B320,BD_Gestão!$B:$B,0)),"erro"))</f>
        <v/>
      </c>
      <c r="O320" s="164" t="str">
        <f>IF($A320=0,"",IFERROR(INDEX(BD_Gestão!K:K,MATCH('Banco de Dados'!$B320,BD_Gestão!$B:$B,0)),"erro"))</f>
        <v/>
      </c>
      <c r="P320" s="169" t="str">
        <f t="shared" si="18"/>
        <v/>
      </c>
      <c r="Q320" s="170" t="str">
        <f t="shared" si="19"/>
        <v/>
      </c>
      <c r="R320" s="163" t="e">
        <f t="shared" si="16"/>
        <v>#VALUE!</v>
      </c>
      <c r="S320" s="163" t="e">
        <f t="shared" si="17"/>
        <v>#VALUE!</v>
      </c>
      <c r="T320" s="163" t="e">
        <f>INDEX(Controle!O:O,MATCH('Banco de Dados'!A320,Controle!M:M,0))*E320/100</f>
        <v>#N/A</v>
      </c>
    </row>
    <row r="321" spans="1:20" hidden="1" x14ac:dyDescent="0.2">
      <c r="A321" s="158">
        <f>BD_TS!A320</f>
        <v>0</v>
      </c>
      <c r="B321" s="158" t="str">
        <f>SUBSTITUTE(SUBSTITUTE(BD_TS!D320," ",""),"-","/")</f>
        <v/>
      </c>
      <c r="C321" s="158">
        <f>BD_TS!E320</f>
        <v>0</v>
      </c>
      <c r="D321" s="159">
        <f>BD_TS!F320</f>
        <v>0</v>
      </c>
      <c r="E321" s="160">
        <f>BD_TS!B320</f>
        <v>0</v>
      </c>
      <c r="F321" s="161">
        <f>BD_TS!C320</f>
        <v>0</v>
      </c>
      <c r="G321" s="187">
        <f>BD_TS!H320</f>
        <v>0</v>
      </c>
      <c r="H321" s="158" t="str">
        <f>IF($A321=0,"",IFERROR(INDEX(BD_Gestão!A:A,MATCH('Banco de Dados'!$B321,BD_Gestão!$B:$B,0)),"erro"))</f>
        <v/>
      </c>
      <c r="I321" s="162" t="str">
        <f>IF($A321=0,"",IFERROR(INDEX(BD_Gestão!E:E,MATCH('Banco de Dados'!$B321,BD_Gestão!$B:$B,0)),"erro"))</f>
        <v/>
      </c>
      <c r="J321" s="186" t="str">
        <f>IF($A321=0,"",IFERROR(INDEX(BD_Gestão!B:B,MATCH('Banco de Dados'!$B321,BD_Gestão!$B:$B,0)),"erro"))</f>
        <v/>
      </c>
      <c r="K321" s="158" t="str">
        <f>IF($A321=0,"",IFERROR(INDEX(BD_Gestão!C:C,MATCH('Banco de Dados'!$B321,BD_Gestão!$B:$B,0)),"erro"))</f>
        <v/>
      </c>
      <c r="L321" s="158" t="str">
        <f>IF($A321=0,"",IFERROR(INDEX(BD_Gestão!H:H,MATCH('Banco de Dados'!$B321,BD_Gestão!$B:$B,0)),"erro"))</f>
        <v/>
      </c>
      <c r="M321" s="161" t="str">
        <f>IF($A321=0,"",IFERROR(INDEX(BD_Gestão!F:F,MATCH('Banco de Dados'!$B321,BD_Gestão!$B:$B,0)),"erro"))</f>
        <v/>
      </c>
      <c r="N321" s="161" t="str">
        <f>IF($A321=0,"",IFERROR(INDEX(BD_Gestão!J:J,MATCH('Banco de Dados'!$B321,BD_Gestão!$B:$B,0)),"erro"))</f>
        <v/>
      </c>
      <c r="O321" s="164" t="str">
        <f>IF($A321=0,"",IFERROR(INDEX(BD_Gestão!K:K,MATCH('Banco de Dados'!$B321,BD_Gestão!$B:$B,0)),"erro"))</f>
        <v/>
      </c>
      <c r="P321" s="169" t="str">
        <f t="shared" si="18"/>
        <v/>
      </c>
      <c r="Q321" s="170" t="str">
        <f t="shared" si="19"/>
        <v/>
      </c>
      <c r="R321" s="163" t="e">
        <f t="shared" si="16"/>
        <v>#VALUE!</v>
      </c>
      <c r="S321" s="163" t="e">
        <f t="shared" si="17"/>
        <v>#VALUE!</v>
      </c>
      <c r="T321" s="163" t="e">
        <f>INDEX(Controle!O:O,MATCH('Banco de Dados'!A321,Controle!M:M,0))*E321/100</f>
        <v>#N/A</v>
      </c>
    </row>
    <row r="322" spans="1:20" hidden="1" x14ac:dyDescent="0.2">
      <c r="A322" s="158">
        <f>BD_TS!A321</f>
        <v>0</v>
      </c>
      <c r="B322" s="158" t="str">
        <f>SUBSTITUTE(SUBSTITUTE(BD_TS!D321," ",""),"-","/")</f>
        <v/>
      </c>
      <c r="C322" s="158">
        <f>BD_TS!E321</f>
        <v>0</v>
      </c>
      <c r="D322" s="159">
        <f>BD_TS!F321</f>
        <v>0</v>
      </c>
      <c r="E322" s="160">
        <f>BD_TS!B321</f>
        <v>0</v>
      </c>
      <c r="F322" s="161">
        <f>BD_TS!C321</f>
        <v>0</v>
      </c>
      <c r="G322" s="187">
        <f>BD_TS!H321</f>
        <v>0</v>
      </c>
      <c r="H322" s="158" t="str">
        <f>IF($A322=0,"",IFERROR(INDEX(BD_Gestão!A:A,MATCH('Banco de Dados'!$B322,BD_Gestão!$B:$B,0)),"erro"))</f>
        <v/>
      </c>
      <c r="I322" s="162" t="str">
        <f>IF($A322=0,"",IFERROR(INDEX(BD_Gestão!E:E,MATCH('Banco de Dados'!$B322,BD_Gestão!$B:$B,0)),"erro"))</f>
        <v/>
      </c>
      <c r="J322" s="186" t="str">
        <f>IF($A322=0,"",IFERROR(INDEX(BD_Gestão!B:B,MATCH('Banco de Dados'!$B322,BD_Gestão!$B:$B,0)),"erro"))</f>
        <v/>
      </c>
      <c r="K322" s="158" t="str">
        <f>IF($A322=0,"",IFERROR(INDEX(BD_Gestão!C:C,MATCH('Banco de Dados'!$B322,BD_Gestão!$B:$B,0)),"erro"))</f>
        <v/>
      </c>
      <c r="L322" s="158" t="str">
        <f>IF($A322=0,"",IFERROR(INDEX(BD_Gestão!H:H,MATCH('Banco de Dados'!$B322,BD_Gestão!$B:$B,0)),"erro"))</f>
        <v/>
      </c>
      <c r="M322" s="161" t="str">
        <f>IF($A322=0,"",IFERROR(INDEX(BD_Gestão!F:F,MATCH('Banco de Dados'!$B322,BD_Gestão!$B:$B,0)),"erro"))</f>
        <v/>
      </c>
      <c r="N322" s="161" t="str">
        <f>IF($A322=0,"",IFERROR(INDEX(BD_Gestão!J:J,MATCH('Banco de Dados'!$B322,BD_Gestão!$B:$B,0)),"erro"))</f>
        <v/>
      </c>
      <c r="O322" s="164" t="str">
        <f>IF($A322=0,"",IFERROR(INDEX(BD_Gestão!K:K,MATCH('Banco de Dados'!$B322,BD_Gestão!$B:$B,0)),"erro"))</f>
        <v/>
      </c>
      <c r="P322" s="169" t="str">
        <f t="shared" si="18"/>
        <v/>
      </c>
      <c r="Q322" s="170" t="str">
        <f t="shared" si="19"/>
        <v/>
      </c>
      <c r="R322" s="163" t="e">
        <f t="shared" si="16"/>
        <v>#VALUE!</v>
      </c>
      <c r="S322" s="163" t="e">
        <f t="shared" si="17"/>
        <v>#VALUE!</v>
      </c>
      <c r="T322" s="163" t="e">
        <f>INDEX(Controle!O:O,MATCH('Banco de Dados'!A322,Controle!M:M,0))*E322/100</f>
        <v>#N/A</v>
      </c>
    </row>
    <row r="323" spans="1:20" hidden="1" x14ac:dyDescent="0.2">
      <c r="A323" s="158">
        <f>BD_TS!A322</f>
        <v>0</v>
      </c>
      <c r="B323" s="158" t="str">
        <f>SUBSTITUTE(SUBSTITUTE(BD_TS!D322," ",""),"-","/")</f>
        <v/>
      </c>
      <c r="C323" s="158">
        <f>BD_TS!E322</f>
        <v>0</v>
      </c>
      <c r="D323" s="159">
        <f>BD_TS!F322</f>
        <v>0</v>
      </c>
      <c r="E323" s="160">
        <f>BD_TS!B322</f>
        <v>0</v>
      </c>
      <c r="F323" s="161">
        <f>BD_TS!C322</f>
        <v>0</v>
      </c>
      <c r="G323" s="187">
        <f>BD_TS!H322</f>
        <v>0</v>
      </c>
      <c r="H323" s="158" t="str">
        <f>IF($A323=0,"",IFERROR(INDEX(BD_Gestão!A:A,MATCH('Banco de Dados'!$B323,BD_Gestão!$B:$B,0)),"erro"))</f>
        <v/>
      </c>
      <c r="I323" s="162" t="str">
        <f>IF($A323=0,"",IFERROR(INDEX(BD_Gestão!E:E,MATCH('Banco de Dados'!$B323,BD_Gestão!$B:$B,0)),"erro"))</f>
        <v/>
      </c>
      <c r="J323" s="186" t="str">
        <f>IF($A323=0,"",IFERROR(INDEX(BD_Gestão!B:B,MATCH('Banco de Dados'!$B323,BD_Gestão!$B:$B,0)),"erro"))</f>
        <v/>
      </c>
      <c r="K323" s="158" t="str">
        <f>IF($A323=0,"",IFERROR(INDEX(BD_Gestão!C:C,MATCH('Banco de Dados'!$B323,BD_Gestão!$B:$B,0)),"erro"))</f>
        <v/>
      </c>
      <c r="L323" s="158" t="str">
        <f>IF($A323=0,"",IFERROR(INDEX(BD_Gestão!H:H,MATCH('Banco de Dados'!$B323,BD_Gestão!$B:$B,0)),"erro"))</f>
        <v/>
      </c>
      <c r="M323" s="161" t="str">
        <f>IF($A323=0,"",IFERROR(INDEX(BD_Gestão!F:F,MATCH('Banco de Dados'!$B323,BD_Gestão!$B:$B,0)),"erro"))</f>
        <v/>
      </c>
      <c r="N323" s="161" t="str">
        <f>IF($A323=0,"",IFERROR(INDEX(BD_Gestão!J:J,MATCH('Banco de Dados'!$B323,BD_Gestão!$B:$B,0)),"erro"))</f>
        <v/>
      </c>
      <c r="O323" s="164" t="str">
        <f>IF($A323=0,"",IFERROR(INDEX(BD_Gestão!K:K,MATCH('Banco de Dados'!$B323,BD_Gestão!$B:$B,0)),"erro"))</f>
        <v/>
      </c>
      <c r="P323" s="169" t="str">
        <f t="shared" si="18"/>
        <v/>
      </c>
      <c r="Q323" s="170" t="str">
        <f t="shared" si="19"/>
        <v/>
      </c>
      <c r="R323" s="163" t="e">
        <f t="shared" si="16"/>
        <v>#VALUE!</v>
      </c>
      <c r="S323" s="163" t="e">
        <f t="shared" si="17"/>
        <v>#VALUE!</v>
      </c>
      <c r="T323" s="163" t="e">
        <f>INDEX(Controle!O:O,MATCH('Banco de Dados'!A323,Controle!M:M,0))*E323/100</f>
        <v>#N/A</v>
      </c>
    </row>
    <row r="324" spans="1:20" hidden="1" x14ac:dyDescent="0.2">
      <c r="A324" s="158">
        <f>BD_TS!A323</f>
        <v>0</v>
      </c>
      <c r="B324" s="158" t="str">
        <f>SUBSTITUTE(SUBSTITUTE(BD_TS!D323," ",""),"-","/")</f>
        <v/>
      </c>
      <c r="C324" s="158">
        <f>BD_TS!E323</f>
        <v>0</v>
      </c>
      <c r="D324" s="159">
        <f>BD_TS!F323</f>
        <v>0</v>
      </c>
      <c r="E324" s="160">
        <f>BD_TS!B323</f>
        <v>0</v>
      </c>
      <c r="F324" s="161">
        <f>BD_TS!C323</f>
        <v>0</v>
      </c>
      <c r="G324" s="187">
        <f>BD_TS!H323</f>
        <v>0</v>
      </c>
      <c r="H324" s="158" t="str">
        <f>IF($A324=0,"",IFERROR(INDEX(BD_Gestão!A:A,MATCH('Banco de Dados'!$B324,BD_Gestão!$B:$B,0)),"erro"))</f>
        <v/>
      </c>
      <c r="I324" s="162" t="str">
        <f>IF($A324=0,"",IFERROR(INDEX(BD_Gestão!E:E,MATCH('Banco de Dados'!$B324,BD_Gestão!$B:$B,0)),"erro"))</f>
        <v/>
      </c>
      <c r="J324" s="186" t="str">
        <f>IF($A324=0,"",IFERROR(INDEX(BD_Gestão!B:B,MATCH('Banco de Dados'!$B324,BD_Gestão!$B:$B,0)),"erro"))</f>
        <v/>
      </c>
      <c r="K324" s="158" t="str">
        <f>IF($A324=0,"",IFERROR(INDEX(BD_Gestão!C:C,MATCH('Banco de Dados'!$B324,BD_Gestão!$B:$B,0)),"erro"))</f>
        <v/>
      </c>
      <c r="L324" s="158" t="str">
        <f>IF($A324=0,"",IFERROR(INDEX(BD_Gestão!H:H,MATCH('Banco de Dados'!$B324,BD_Gestão!$B:$B,0)),"erro"))</f>
        <v/>
      </c>
      <c r="M324" s="161" t="str">
        <f>IF($A324=0,"",IFERROR(INDEX(BD_Gestão!F:F,MATCH('Banco de Dados'!$B324,BD_Gestão!$B:$B,0)),"erro"))</f>
        <v/>
      </c>
      <c r="N324" s="161" t="str">
        <f>IF($A324=0,"",IFERROR(INDEX(BD_Gestão!J:J,MATCH('Banco de Dados'!$B324,BD_Gestão!$B:$B,0)),"erro"))</f>
        <v/>
      </c>
      <c r="O324" s="164" t="str">
        <f>IF($A324=0,"",IFERROR(INDEX(BD_Gestão!K:K,MATCH('Banco de Dados'!$B324,BD_Gestão!$B:$B,0)),"erro"))</f>
        <v/>
      </c>
      <c r="P324" s="169" t="str">
        <f t="shared" si="18"/>
        <v/>
      </c>
      <c r="Q324" s="170" t="str">
        <f t="shared" si="19"/>
        <v/>
      </c>
      <c r="R324" s="163" t="e">
        <f t="shared" si="16"/>
        <v>#VALUE!</v>
      </c>
      <c r="S324" s="163" t="e">
        <f t="shared" si="17"/>
        <v>#VALUE!</v>
      </c>
      <c r="T324" s="163" t="e">
        <f>INDEX(Controle!O:O,MATCH('Banco de Dados'!A324,Controle!M:M,0))*E324/100</f>
        <v>#N/A</v>
      </c>
    </row>
    <row r="325" spans="1:20" hidden="1" x14ac:dyDescent="0.2">
      <c r="A325" s="158">
        <f>BD_TS!A324</f>
        <v>0</v>
      </c>
      <c r="B325" s="158" t="str">
        <f>SUBSTITUTE(SUBSTITUTE(BD_TS!D324," ",""),"-","/")</f>
        <v/>
      </c>
      <c r="C325" s="158">
        <f>BD_TS!E324</f>
        <v>0</v>
      </c>
      <c r="D325" s="159">
        <f>BD_TS!F324</f>
        <v>0</v>
      </c>
      <c r="E325" s="160">
        <f>BD_TS!B324</f>
        <v>0</v>
      </c>
      <c r="F325" s="161">
        <f>BD_TS!C324</f>
        <v>0</v>
      </c>
      <c r="G325" s="187">
        <f>BD_TS!H324</f>
        <v>0</v>
      </c>
      <c r="H325" s="158" t="str">
        <f>IF($A325=0,"",IFERROR(INDEX(BD_Gestão!A:A,MATCH('Banco de Dados'!$B325,BD_Gestão!$B:$B,0)),"erro"))</f>
        <v/>
      </c>
      <c r="I325" s="162" t="str">
        <f>IF($A325=0,"",IFERROR(INDEX(BD_Gestão!E:E,MATCH('Banco de Dados'!$B325,BD_Gestão!$B:$B,0)),"erro"))</f>
        <v/>
      </c>
      <c r="J325" s="186" t="str">
        <f>IF($A325=0,"",IFERROR(INDEX(BD_Gestão!B:B,MATCH('Banco de Dados'!$B325,BD_Gestão!$B:$B,0)),"erro"))</f>
        <v/>
      </c>
      <c r="K325" s="158" t="str">
        <f>IF($A325=0,"",IFERROR(INDEX(BD_Gestão!C:C,MATCH('Banco de Dados'!$B325,BD_Gestão!$B:$B,0)),"erro"))</f>
        <v/>
      </c>
      <c r="L325" s="158" t="str">
        <f>IF($A325=0,"",IFERROR(INDEX(BD_Gestão!H:H,MATCH('Banco de Dados'!$B325,BD_Gestão!$B:$B,0)),"erro"))</f>
        <v/>
      </c>
      <c r="M325" s="161" t="str">
        <f>IF($A325=0,"",IFERROR(INDEX(BD_Gestão!F:F,MATCH('Banco de Dados'!$B325,BD_Gestão!$B:$B,0)),"erro"))</f>
        <v/>
      </c>
      <c r="N325" s="161" t="str">
        <f>IF($A325=0,"",IFERROR(INDEX(BD_Gestão!J:J,MATCH('Banco de Dados'!$B325,BD_Gestão!$B:$B,0)),"erro"))</f>
        <v/>
      </c>
      <c r="O325" s="164" t="str">
        <f>IF($A325=0,"",IFERROR(INDEX(BD_Gestão!K:K,MATCH('Banco de Dados'!$B325,BD_Gestão!$B:$B,0)),"erro"))</f>
        <v/>
      </c>
      <c r="P325" s="169" t="str">
        <f t="shared" si="18"/>
        <v/>
      </c>
      <c r="Q325" s="170" t="str">
        <f t="shared" si="19"/>
        <v/>
      </c>
      <c r="R325" s="163" t="e">
        <f t="shared" ref="R325:R388" si="20">MONTH(I325)</f>
        <v>#VALUE!</v>
      </c>
      <c r="S325" s="163" t="e">
        <f t="shared" ref="S325:S388" si="21">YEAR(I325)</f>
        <v>#VALUE!</v>
      </c>
      <c r="T325" s="163" t="e">
        <f>INDEX(Controle!O:O,MATCH('Banco de Dados'!A325,Controle!M:M,0))*E325/100</f>
        <v>#N/A</v>
      </c>
    </row>
    <row r="326" spans="1:20" hidden="1" x14ac:dyDescent="0.2">
      <c r="A326" s="158">
        <f>BD_TS!A325</f>
        <v>0</v>
      </c>
      <c r="B326" s="158" t="str">
        <f>SUBSTITUTE(SUBSTITUTE(BD_TS!D325," ",""),"-","/")</f>
        <v/>
      </c>
      <c r="C326" s="158">
        <f>BD_TS!E325</f>
        <v>0</v>
      </c>
      <c r="D326" s="159">
        <f>BD_TS!F325</f>
        <v>0</v>
      </c>
      <c r="E326" s="160">
        <f>BD_TS!B325</f>
        <v>0</v>
      </c>
      <c r="F326" s="161">
        <f>BD_TS!C325</f>
        <v>0</v>
      </c>
      <c r="G326" s="187">
        <f>BD_TS!H325</f>
        <v>0</v>
      </c>
      <c r="H326" s="158" t="str">
        <f>IF($A326=0,"",IFERROR(INDEX(BD_Gestão!A:A,MATCH('Banco de Dados'!$B326,BD_Gestão!$B:$B,0)),"erro"))</f>
        <v/>
      </c>
      <c r="I326" s="162" t="str">
        <f>IF($A326=0,"",IFERROR(INDEX(BD_Gestão!E:E,MATCH('Banco de Dados'!$B326,BD_Gestão!$B:$B,0)),"erro"))</f>
        <v/>
      </c>
      <c r="J326" s="186" t="str">
        <f>IF($A326=0,"",IFERROR(INDEX(BD_Gestão!B:B,MATCH('Banco de Dados'!$B326,BD_Gestão!$B:$B,0)),"erro"))</f>
        <v/>
      </c>
      <c r="K326" s="158" t="str">
        <f>IF($A326=0,"",IFERROR(INDEX(BD_Gestão!C:C,MATCH('Banco de Dados'!$B326,BD_Gestão!$B:$B,0)),"erro"))</f>
        <v/>
      </c>
      <c r="L326" s="158" t="str">
        <f>IF($A326=0,"",IFERROR(INDEX(BD_Gestão!H:H,MATCH('Banco de Dados'!$B326,BD_Gestão!$B:$B,0)),"erro"))</f>
        <v/>
      </c>
      <c r="M326" s="161" t="str">
        <f>IF($A326=0,"",IFERROR(INDEX(BD_Gestão!F:F,MATCH('Banco de Dados'!$B326,BD_Gestão!$B:$B,0)),"erro"))</f>
        <v/>
      </c>
      <c r="N326" s="161" t="str">
        <f>IF($A326=0,"",IFERROR(INDEX(BD_Gestão!J:J,MATCH('Banco de Dados'!$B326,BD_Gestão!$B:$B,0)),"erro"))</f>
        <v/>
      </c>
      <c r="O326" s="164" t="str">
        <f>IF($A326=0,"",IFERROR(INDEX(BD_Gestão!K:K,MATCH('Banco de Dados'!$B326,BD_Gestão!$B:$B,0)),"erro"))</f>
        <v/>
      </c>
      <c r="P326" s="169" t="str">
        <f t="shared" ref="P326:P389" si="22">IF(OR(H326="erro",H326=""),"",E326*(MIN(O326,1)))</f>
        <v/>
      </c>
      <c r="Q326" s="170" t="str">
        <f t="shared" ref="Q326:Q389" si="23">IF(OR(H326="erro",H326=""),"",E326-P326)</f>
        <v/>
      </c>
      <c r="R326" s="163" t="e">
        <f t="shared" si="20"/>
        <v>#VALUE!</v>
      </c>
      <c r="S326" s="163" t="e">
        <f t="shared" si="21"/>
        <v>#VALUE!</v>
      </c>
      <c r="T326" s="163" t="e">
        <f>INDEX(Controle!O:O,MATCH('Banco de Dados'!A326,Controle!M:M,0))*E326/100</f>
        <v>#N/A</v>
      </c>
    </row>
    <row r="327" spans="1:20" hidden="1" x14ac:dyDescent="0.2">
      <c r="A327" s="158">
        <f>BD_TS!A326</f>
        <v>0</v>
      </c>
      <c r="B327" s="158" t="str">
        <f>SUBSTITUTE(SUBSTITUTE(BD_TS!D326," ",""),"-","/")</f>
        <v/>
      </c>
      <c r="C327" s="158">
        <f>BD_TS!E326</f>
        <v>0</v>
      </c>
      <c r="D327" s="159">
        <f>BD_TS!F326</f>
        <v>0</v>
      </c>
      <c r="E327" s="160">
        <f>BD_TS!B326</f>
        <v>0</v>
      </c>
      <c r="F327" s="161">
        <f>BD_TS!C326</f>
        <v>0</v>
      </c>
      <c r="G327" s="187">
        <f>BD_TS!H326</f>
        <v>0</v>
      </c>
      <c r="H327" s="158" t="str">
        <f>IF($A327=0,"",IFERROR(INDEX(BD_Gestão!A:A,MATCH('Banco de Dados'!$B327,BD_Gestão!$B:$B,0)),"erro"))</f>
        <v/>
      </c>
      <c r="I327" s="162" t="str">
        <f>IF($A327=0,"",IFERROR(INDEX(BD_Gestão!E:E,MATCH('Banco de Dados'!$B327,BD_Gestão!$B:$B,0)),"erro"))</f>
        <v/>
      </c>
      <c r="J327" s="186" t="str">
        <f>IF($A327=0,"",IFERROR(INDEX(BD_Gestão!B:B,MATCH('Banco de Dados'!$B327,BD_Gestão!$B:$B,0)),"erro"))</f>
        <v/>
      </c>
      <c r="K327" s="158" t="str">
        <f>IF($A327=0,"",IFERROR(INDEX(BD_Gestão!C:C,MATCH('Banco de Dados'!$B327,BD_Gestão!$B:$B,0)),"erro"))</f>
        <v/>
      </c>
      <c r="L327" s="158" t="str">
        <f>IF($A327=0,"",IFERROR(INDEX(BD_Gestão!H:H,MATCH('Banco de Dados'!$B327,BD_Gestão!$B:$B,0)),"erro"))</f>
        <v/>
      </c>
      <c r="M327" s="161" t="str">
        <f>IF($A327=0,"",IFERROR(INDEX(BD_Gestão!F:F,MATCH('Banco de Dados'!$B327,BD_Gestão!$B:$B,0)),"erro"))</f>
        <v/>
      </c>
      <c r="N327" s="161" t="str">
        <f>IF($A327=0,"",IFERROR(INDEX(BD_Gestão!J:J,MATCH('Banco de Dados'!$B327,BD_Gestão!$B:$B,0)),"erro"))</f>
        <v/>
      </c>
      <c r="O327" s="164" t="str">
        <f>IF($A327=0,"",IFERROR(INDEX(BD_Gestão!K:K,MATCH('Banco de Dados'!$B327,BD_Gestão!$B:$B,0)),"erro"))</f>
        <v/>
      </c>
      <c r="P327" s="169" t="str">
        <f t="shared" si="22"/>
        <v/>
      </c>
      <c r="Q327" s="170" t="str">
        <f t="shared" si="23"/>
        <v/>
      </c>
      <c r="R327" s="163" t="e">
        <f t="shared" si="20"/>
        <v>#VALUE!</v>
      </c>
      <c r="S327" s="163" t="e">
        <f t="shared" si="21"/>
        <v>#VALUE!</v>
      </c>
      <c r="T327" s="163" t="e">
        <f>INDEX(Controle!O:O,MATCH('Banco de Dados'!A327,Controle!M:M,0))*E327/100</f>
        <v>#N/A</v>
      </c>
    </row>
    <row r="328" spans="1:20" hidden="1" x14ac:dyDescent="0.2">
      <c r="A328" s="158">
        <f>BD_TS!A327</f>
        <v>0</v>
      </c>
      <c r="B328" s="158" t="str">
        <f>SUBSTITUTE(SUBSTITUTE(BD_TS!D327," ",""),"-","/")</f>
        <v/>
      </c>
      <c r="C328" s="158">
        <f>BD_TS!E327</f>
        <v>0</v>
      </c>
      <c r="D328" s="159">
        <f>BD_TS!F327</f>
        <v>0</v>
      </c>
      <c r="E328" s="160">
        <f>BD_TS!B327</f>
        <v>0</v>
      </c>
      <c r="F328" s="161">
        <f>BD_TS!C327</f>
        <v>0</v>
      </c>
      <c r="G328" s="187">
        <f>BD_TS!H327</f>
        <v>0</v>
      </c>
      <c r="H328" s="158" t="str">
        <f>IF($A328=0,"",IFERROR(INDEX(BD_Gestão!A:A,MATCH('Banco de Dados'!$B328,BD_Gestão!$B:$B,0)),"erro"))</f>
        <v/>
      </c>
      <c r="I328" s="162" t="str">
        <f>IF($A328=0,"",IFERROR(INDEX(BD_Gestão!E:E,MATCH('Banco de Dados'!$B328,BD_Gestão!$B:$B,0)),"erro"))</f>
        <v/>
      </c>
      <c r="J328" s="186" t="str">
        <f>IF($A328=0,"",IFERROR(INDEX(BD_Gestão!B:B,MATCH('Banco de Dados'!$B328,BD_Gestão!$B:$B,0)),"erro"))</f>
        <v/>
      </c>
      <c r="K328" s="158" t="str">
        <f>IF($A328=0,"",IFERROR(INDEX(BD_Gestão!C:C,MATCH('Banco de Dados'!$B328,BD_Gestão!$B:$B,0)),"erro"))</f>
        <v/>
      </c>
      <c r="L328" s="158" t="str">
        <f>IF($A328=0,"",IFERROR(INDEX(BD_Gestão!H:H,MATCH('Banco de Dados'!$B328,BD_Gestão!$B:$B,0)),"erro"))</f>
        <v/>
      </c>
      <c r="M328" s="161" t="str">
        <f>IF($A328=0,"",IFERROR(INDEX(BD_Gestão!F:F,MATCH('Banco de Dados'!$B328,BD_Gestão!$B:$B,0)),"erro"))</f>
        <v/>
      </c>
      <c r="N328" s="161" t="str">
        <f>IF($A328=0,"",IFERROR(INDEX(BD_Gestão!J:J,MATCH('Banco de Dados'!$B328,BD_Gestão!$B:$B,0)),"erro"))</f>
        <v/>
      </c>
      <c r="O328" s="164" t="str">
        <f>IF($A328=0,"",IFERROR(INDEX(BD_Gestão!K:K,MATCH('Banco de Dados'!$B328,BD_Gestão!$B:$B,0)),"erro"))</f>
        <v/>
      </c>
      <c r="P328" s="169" t="str">
        <f t="shared" si="22"/>
        <v/>
      </c>
      <c r="Q328" s="170" t="str">
        <f t="shared" si="23"/>
        <v/>
      </c>
      <c r="R328" s="163" t="e">
        <f t="shared" si="20"/>
        <v>#VALUE!</v>
      </c>
      <c r="S328" s="163" t="e">
        <f t="shared" si="21"/>
        <v>#VALUE!</v>
      </c>
      <c r="T328" s="163" t="e">
        <f>INDEX(Controle!O:O,MATCH('Banco de Dados'!A328,Controle!M:M,0))*E328/100</f>
        <v>#N/A</v>
      </c>
    </row>
    <row r="329" spans="1:20" hidden="1" x14ac:dyDescent="0.2">
      <c r="A329" s="158">
        <f>BD_TS!A328</f>
        <v>0</v>
      </c>
      <c r="B329" s="158" t="str">
        <f>SUBSTITUTE(SUBSTITUTE(BD_TS!D328," ",""),"-","/")</f>
        <v/>
      </c>
      <c r="C329" s="158">
        <f>BD_TS!E328</f>
        <v>0</v>
      </c>
      <c r="D329" s="159">
        <f>BD_TS!F328</f>
        <v>0</v>
      </c>
      <c r="E329" s="160">
        <f>BD_TS!B328</f>
        <v>0</v>
      </c>
      <c r="F329" s="161">
        <f>BD_TS!C328</f>
        <v>0</v>
      </c>
      <c r="G329" s="187">
        <f>BD_TS!H328</f>
        <v>0</v>
      </c>
      <c r="H329" s="158" t="str">
        <f>IF($A329=0,"",IFERROR(INDEX(BD_Gestão!A:A,MATCH('Banco de Dados'!$B329,BD_Gestão!$B:$B,0)),"erro"))</f>
        <v/>
      </c>
      <c r="I329" s="162" t="str">
        <f>IF($A329=0,"",IFERROR(INDEX(BD_Gestão!E:E,MATCH('Banco de Dados'!$B329,BD_Gestão!$B:$B,0)),"erro"))</f>
        <v/>
      </c>
      <c r="J329" s="186" t="str">
        <f>IF($A329=0,"",IFERROR(INDEX(BD_Gestão!B:B,MATCH('Banco de Dados'!$B329,BD_Gestão!$B:$B,0)),"erro"))</f>
        <v/>
      </c>
      <c r="K329" s="158" t="str">
        <f>IF($A329=0,"",IFERROR(INDEX(BD_Gestão!C:C,MATCH('Banco de Dados'!$B329,BD_Gestão!$B:$B,0)),"erro"))</f>
        <v/>
      </c>
      <c r="L329" s="158" t="str">
        <f>IF($A329=0,"",IFERROR(INDEX(BD_Gestão!H:H,MATCH('Banco de Dados'!$B329,BD_Gestão!$B:$B,0)),"erro"))</f>
        <v/>
      </c>
      <c r="M329" s="161" t="str">
        <f>IF($A329=0,"",IFERROR(INDEX(BD_Gestão!F:F,MATCH('Banco de Dados'!$B329,BD_Gestão!$B:$B,0)),"erro"))</f>
        <v/>
      </c>
      <c r="N329" s="161" t="str">
        <f>IF($A329=0,"",IFERROR(INDEX(BD_Gestão!J:J,MATCH('Banco de Dados'!$B329,BD_Gestão!$B:$B,0)),"erro"))</f>
        <v/>
      </c>
      <c r="O329" s="164" t="str">
        <f>IF($A329=0,"",IFERROR(INDEX(BD_Gestão!K:K,MATCH('Banco de Dados'!$B329,BD_Gestão!$B:$B,0)),"erro"))</f>
        <v/>
      </c>
      <c r="P329" s="169" t="str">
        <f t="shared" si="22"/>
        <v/>
      </c>
      <c r="Q329" s="170" t="str">
        <f t="shared" si="23"/>
        <v/>
      </c>
      <c r="R329" s="163" t="e">
        <f t="shared" si="20"/>
        <v>#VALUE!</v>
      </c>
      <c r="S329" s="163" t="e">
        <f t="shared" si="21"/>
        <v>#VALUE!</v>
      </c>
      <c r="T329" s="163" t="e">
        <f>INDEX(Controle!O:O,MATCH('Banco de Dados'!A329,Controle!M:M,0))*E329/100</f>
        <v>#N/A</v>
      </c>
    </row>
    <row r="330" spans="1:20" hidden="1" x14ac:dyDescent="0.2">
      <c r="A330" s="158">
        <f>BD_TS!A329</f>
        <v>0</v>
      </c>
      <c r="B330" s="158" t="str">
        <f>SUBSTITUTE(SUBSTITUTE(BD_TS!D329," ",""),"-","/")</f>
        <v/>
      </c>
      <c r="C330" s="158">
        <f>BD_TS!E329</f>
        <v>0</v>
      </c>
      <c r="D330" s="159">
        <f>BD_TS!F329</f>
        <v>0</v>
      </c>
      <c r="E330" s="160">
        <f>BD_TS!B329</f>
        <v>0</v>
      </c>
      <c r="F330" s="161">
        <f>BD_TS!C329</f>
        <v>0</v>
      </c>
      <c r="G330" s="187">
        <f>BD_TS!H329</f>
        <v>0</v>
      </c>
      <c r="H330" s="158" t="str">
        <f>IF($A330=0,"",IFERROR(INDEX(BD_Gestão!A:A,MATCH('Banco de Dados'!$B330,BD_Gestão!$B:$B,0)),"erro"))</f>
        <v/>
      </c>
      <c r="I330" s="162" t="str">
        <f>IF($A330=0,"",IFERROR(INDEX(BD_Gestão!E:E,MATCH('Banco de Dados'!$B330,BD_Gestão!$B:$B,0)),"erro"))</f>
        <v/>
      </c>
      <c r="J330" s="186" t="str">
        <f>IF($A330=0,"",IFERROR(INDEX(BD_Gestão!B:B,MATCH('Banco de Dados'!$B330,BD_Gestão!$B:$B,0)),"erro"))</f>
        <v/>
      </c>
      <c r="K330" s="158" t="str">
        <f>IF($A330=0,"",IFERROR(INDEX(BD_Gestão!C:C,MATCH('Banco de Dados'!$B330,BD_Gestão!$B:$B,0)),"erro"))</f>
        <v/>
      </c>
      <c r="L330" s="158" t="str">
        <f>IF($A330=0,"",IFERROR(INDEX(BD_Gestão!H:H,MATCH('Banco de Dados'!$B330,BD_Gestão!$B:$B,0)),"erro"))</f>
        <v/>
      </c>
      <c r="M330" s="161" t="str">
        <f>IF($A330=0,"",IFERROR(INDEX(BD_Gestão!F:F,MATCH('Banco de Dados'!$B330,BD_Gestão!$B:$B,0)),"erro"))</f>
        <v/>
      </c>
      <c r="N330" s="161" t="str">
        <f>IF($A330=0,"",IFERROR(INDEX(BD_Gestão!J:J,MATCH('Banco de Dados'!$B330,BD_Gestão!$B:$B,0)),"erro"))</f>
        <v/>
      </c>
      <c r="O330" s="164" t="str">
        <f>IF($A330=0,"",IFERROR(INDEX(BD_Gestão!K:K,MATCH('Banco de Dados'!$B330,BD_Gestão!$B:$B,0)),"erro"))</f>
        <v/>
      </c>
      <c r="P330" s="169" t="str">
        <f t="shared" si="22"/>
        <v/>
      </c>
      <c r="Q330" s="170" t="str">
        <f t="shared" si="23"/>
        <v/>
      </c>
      <c r="R330" s="163" t="e">
        <f t="shared" si="20"/>
        <v>#VALUE!</v>
      </c>
      <c r="S330" s="163" t="e">
        <f t="shared" si="21"/>
        <v>#VALUE!</v>
      </c>
      <c r="T330" s="163" t="e">
        <f>INDEX(Controle!O:O,MATCH('Banco de Dados'!A330,Controle!M:M,0))*E330/100</f>
        <v>#N/A</v>
      </c>
    </row>
    <row r="331" spans="1:20" hidden="1" x14ac:dyDescent="0.2">
      <c r="A331" s="158">
        <f>BD_TS!A330</f>
        <v>0</v>
      </c>
      <c r="B331" s="158" t="str">
        <f>SUBSTITUTE(SUBSTITUTE(BD_TS!D330," ",""),"-","/")</f>
        <v/>
      </c>
      <c r="C331" s="158">
        <f>BD_TS!E330</f>
        <v>0</v>
      </c>
      <c r="D331" s="159">
        <f>BD_TS!F330</f>
        <v>0</v>
      </c>
      <c r="E331" s="160">
        <f>BD_TS!B330</f>
        <v>0</v>
      </c>
      <c r="F331" s="161">
        <f>BD_TS!C330</f>
        <v>0</v>
      </c>
      <c r="G331" s="187">
        <f>BD_TS!H330</f>
        <v>0</v>
      </c>
      <c r="H331" s="158" t="str">
        <f>IF($A331=0,"",IFERROR(INDEX(BD_Gestão!A:A,MATCH('Banco de Dados'!$B331,BD_Gestão!$B:$B,0)),"erro"))</f>
        <v/>
      </c>
      <c r="I331" s="162" t="str">
        <f>IF($A331=0,"",IFERROR(INDEX(BD_Gestão!E:E,MATCH('Banco de Dados'!$B331,BD_Gestão!$B:$B,0)),"erro"))</f>
        <v/>
      </c>
      <c r="J331" s="186" t="str">
        <f>IF($A331=0,"",IFERROR(INDEX(BD_Gestão!B:B,MATCH('Banco de Dados'!$B331,BD_Gestão!$B:$B,0)),"erro"))</f>
        <v/>
      </c>
      <c r="K331" s="158" t="str">
        <f>IF($A331=0,"",IFERROR(INDEX(BD_Gestão!C:C,MATCH('Banco de Dados'!$B331,BD_Gestão!$B:$B,0)),"erro"))</f>
        <v/>
      </c>
      <c r="L331" s="158" t="str">
        <f>IF($A331=0,"",IFERROR(INDEX(BD_Gestão!H:H,MATCH('Banco de Dados'!$B331,BD_Gestão!$B:$B,0)),"erro"))</f>
        <v/>
      </c>
      <c r="M331" s="161" t="str">
        <f>IF($A331=0,"",IFERROR(INDEX(BD_Gestão!F:F,MATCH('Banco de Dados'!$B331,BD_Gestão!$B:$B,0)),"erro"))</f>
        <v/>
      </c>
      <c r="N331" s="161" t="str">
        <f>IF($A331=0,"",IFERROR(INDEX(BD_Gestão!J:J,MATCH('Banco de Dados'!$B331,BD_Gestão!$B:$B,0)),"erro"))</f>
        <v/>
      </c>
      <c r="O331" s="164" t="str">
        <f>IF($A331=0,"",IFERROR(INDEX(BD_Gestão!K:K,MATCH('Banco de Dados'!$B331,BD_Gestão!$B:$B,0)),"erro"))</f>
        <v/>
      </c>
      <c r="P331" s="169" t="str">
        <f t="shared" si="22"/>
        <v/>
      </c>
      <c r="Q331" s="170" t="str">
        <f t="shared" si="23"/>
        <v/>
      </c>
      <c r="R331" s="163" t="e">
        <f t="shared" si="20"/>
        <v>#VALUE!</v>
      </c>
      <c r="S331" s="163" t="e">
        <f t="shared" si="21"/>
        <v>#VALUE!</v>
      </c>
      <c r="T331" s="163" t="e">
        <f>INDEX(Controle!O:O,MATCH('Banco de Dados'!A331,Controle!M:M,0))*E331/100</f>
        <v>#N/A</v>
      </c>
    </row>
    <row r="332" spans="1:20" hidden="1" x14ac:dyDescent="0.2">
      <c r="A332" s="158">
        <f>BD_TS!A331</f>
        <v>0</v>
      </c>
      <c r="B332" s="158" t="str">
        <f>SUBSTITUTE(SUBSTITUTE(BD_TS!D331," ",""),"-","/")</f>
        <v/>
      </c>
      <c r="C332" s="158">
        <f>BD_TS!E331</f>
        <v>0</v>
      </c>
      <c r="D332" s="159">
        <f>BD_TS!F331</f>
        <v>0</v>
      </c>
      <c r="E332" s="160">
        <f>BD_TS!B331</f>
        <v>0</v>
      </c>
      <c r="F332" s="161">
        <f>BD_TS!C331</f>
        <v>0</v>
      </c>
      <c r="G332" s="187">
        <f>BD_TS!H331</f>
        <v>0</v>
      </c>
      <c r="H332" s="158" t="str">
        <f>IF($A332=0,"",IFERROR(INDEX(BD_Gestão!A:A,MATCH('Banco de Dados'!$B332,BD_Gestão!$B:$B,0)),"erro"))</f>
        <v/>
      </c>
      <c r="I332" s="162" t="str">
        <f>IF($A332=0,"",IFERROR(INDEX(BD_Gestão!E:E,MATCH('Banco de Dados'!$B332,BD_Gestão!$B:$B,0)),"erro"))</f>
        <v/>
      </c>
      <c r="J332" s="186" t="str">
        <f>IF($A332=0,"",IFERROR(INDEX(BD_Gestão!B:B,MATCH('Banco de Dados'!$B332,BD_Gestão!$B:$B,0)),"erro"))</f>
        <v/>
      </c>
      <c r="K332" s="158" t="str">
        <f>IF($A332=0,"",IFERROR(INDEX(BD_Gestão!C:C,MATCH('Banco de Dados'!$B332,BD_Gestão!$B:$B,0)),"erro"))</f>
        <v/>
      </c>
      <c r="L332" s="158" t="str">
        <f>IF($A332=0,"",IFERROR(INDEX(BD_Gestão!H:H,MATCH('Banco de Dados'!$B332,BD_Gestão!$B:$B,0)),"erro"))</f>
        <v/>
      </c>
      <c r="M332" s="161" t="str">
        <f>IF($A332=0,"",IFERROR(INDEX(BD_Gestão!F:F,MATCH('Banco de Dados'!$B332,BD_Gestão!$B:$B,0)),"erro"))</f>
        <v/>
      </c>
      <c r="N332" s="161" t="str">
        <f>IF($A332=0,"",IFERROR(INDEX(BD_Gestão!J:J,MATCH('Banco de Dados'!$B332,BD_Gestão!$B:$B,0)),"erro"))</f>
        <v/>
      </c>
      <c r="O332" s="164" t="str">
        <f>IF($A332=0,"",IFERROR(INDEX(BD_Gestão!K:K,MATCH('Banco de Dados'!$B332,BD_Gestão!$B:$B,0)),"erro"))</f>
        <v/>
      </c>
      <c r="P332" s="169" t="str">
        <f t="shared" si="22"/>
        <v/>
      </c>
      <c r="Q332" s="170" t="str">
        <f t="shared" si="23"/>
        <v/>
      </c>
      <c r="R332" s="163" t="e">
        <f t="shared" si="20"/>
        <v>#VALUE!</v>
      </c>
      <c r="S332" s="163" t="e">
        <f t="shared" si="21"/>
        <v>#VALUE!</v>
      </c>
      <c r="T332" s="163" t="e">
        <f>INDEX(Controle!O:O,MATCH('Banco de Dados'!A332,Controle!M:M,0))*E332/100</f>
        <v>#N/A</v>
      </c>
    </row>
    <row r="333" spans="1:20" hidden="1" x14ac:dyDescent="0.2">
      <c r="A333" s="158">
        <f>BD_TS!A332</f>
        <v>0</v>
      </c>
      <c r="B333" s="158" t="str">
        <f>SUBSTITUTE(SUBSTITUTE(BD_TS!D332," ",""),"-","/")</f>
        <v/>
      </c>
      <c r="C333" s="158">
        <f>BD_TS!E332</f>
        <v>0</v>
      </c>
      <c r="D333" s="159">
        <f>BD_TS!F332</f>
        <v>0</v>
      </c>
      <c r="E333" s="160">
        <f>BD_TS!B332</f>
        <v>0</v>
      </c>
      <c r="F333" s="161">
        <f>BD_TS!C332</f>
        <v>0</v>
      </c>
      <c r="G333" s="187">
        <f>BD_TS!H332</f>
        <v>0</v>
      </c>
      <c r="H333" s="158" t="str">
        <f>IF($A333=0,"",IFERROR(INDEX(BD_Gestão!A:A,MATCH('Banco de Dados'!$B333,BD_Gestão!$B:$B,0)),"erro"))</f>
        <v/>
      </c>
      <c r="I333" s="162" t="str">
        <f>IF($A333=0,"",IFERROR(INDEX(BD_Gestão!E:E,MATCH('Banco de Dados'!$B333,BD_Gestão!$B:$B,0)),"erro"))</f>
        <v/>
      </c>
      <c r="J333" s="186" t="str">
        <f>IF($A333=0,"",IFERROR(INDEX(BD_Gestão!B:B,MATCH('Banco de Dados'!$B333,BD_Gestão!$B:$B,0)),"erro"))</f>
        <v/>
      </c>
      <c r="K333" s="158" t="str">
        <f>IF($A333=0,"",IFERROR(INDEX(BD_Gestão!C:C,MATCH('Banco de Dados'!$B333,BD_Gestão!$B:$B,0)),"erro"))</f>
        <v/>
      </c>
      <c r="L333" s="158" t="str">
        <f>IF($A333=0,"",IFERROR(INDEX(BD_Gestão!H:H,MATCH('Banco de Dados'!$B333,BD_Gestão!$B:$B,0)),"erro"))</f>
        <v/>
      </c>
      <c r="M333" s="161" t="str">
        <f>IF($A333=0,"",IFERROR(INDEX(BD_Gestão!F:F,MATCH('Banco de Dados'!$B333,BD_Gestão!$B:$B,0)),"erro"))</f>
        <v/>
      </c>
      <c r="N333" s="161" t="str">
        <f>IF($A333=0,"",IFERROR(INDEX(BD_Gestão!J:J,MATCH('Banco de Dados'!$B333,BD_Gestão!$B:$B,0)),"erro"))</f>
        <v/>
      </c>
      <c r="O333" s="164" t="str">
        <f>IF($A333=0,"",IFERROR(INDEX(BD_Gestão!K:K,MATCH('Banco de Dados'!$B333,BD_Gestão!$B:$B,0)),"erro"))</f>
        <v/>
      </c>
      <c r="P333" s="169" t="str">
        <f t="shared" si="22"/>
        <v/>
      </c>
      <c r="Q333" s="170" t="str">
        <f t="shared" si="23"/>
        <v/>
      </c>
      <c r="R333" s="163" t="e">
        <f t="shared" si="20"/>
        <v>#VALUE!</v>
      </c>
      <c r="S333" s="163" t="e">
        <f t="shared" si="21"/>
        <v>#VALUE!</v>
      </c>
      <c r="T333" s="163" t="e">
        <f>INDEX(Controle!O:O,MATCH('Banco de Dados'!A333,Controle!M:M,0))*E333/100</f>
        <v>#N/A</v>
      </c>
    </row>
    <row r="334" spans="1:20" hidden="1" x14ac:dyDescent="0.2">
      <c r="A334" s="158">
        <f>BD_TS!A333</f>
        <v>0</v>
      </c>
      <c r="B334" s="158" t="str">
        <f>SUBSTITUTE(SUBSTITUTE(BD_TS!D333," ",""),"-","/")</f>
        <v/>
      </c>
      <c r="C334" s="158">
        <f>BD_TS!E333</f>
        <v>0</v>
      </c>
      <c r="D334" s="159">
        <f>BD_TS!F333</f>
        <v>0</v>
      </c>
      <c r="E334" s="160">
        <f>BD_TS!B333</f>
        <v>0</v>
      </c>
      <c r="F334" s="161">
        <f>BD_TS!C333</f>
        <v>0</v>
      </c>
      <c r="G334" s="187">
        <f>BD_TS!H333</f>
        <v>0</v>
      </c>
      <c r="H334" s="158" t="str">
        <f>IF($A334=0,"",IFERROR(INDEX(BD_Gestão!A:A,MATCH('Banco de Dados'!$B334,BD_Gestão!$B:$B,0)),"erro"))</f>
        <v/>
      </c>
      <c r="I334" s="162" t="str">
        <f>IF($A334=0,"",IFERROR(INDEX(BD_Gestão!E:E,MATCH('Banco de Dados'!$B334,BD_Gestão!$B:$B,0)),"erro"))</f>
        <v/>
      </c>
      <c r="J334" s="186" t="str">
        <f>IF($A334=0,"",IFERROR(INDEX(BD_Gestão!B:B,MATCH('Banco de Dados'!$B334,BD_Gestão!$B:$B,0)),"erro"))</f>
        <v/>
      </c>
      <c r="K334" s="158" t="str">
        <f>IF($A334=0,"",IFERROR(INDEX(BD_Gestão!C:C,MATCH('Banco de Dados'!$B334,BD_Gestão!$B:$B,0)),"erro"))</f>
        <v/>
      </c>
      <c r="L334" s="158" t="str">
        <f>IF($A334=0,"",IFERROR(INDEX(BD_Gestão!H:H,MATCH('Banco de Dados'!$B334,BD_Gestão!$B:$B,0)),"erro"))</f>
        <v/>
      </c>
      <c r="M334" s="161" t="str">
        <f>IF($A334=0,"",IFERROR(INDEX(BD_Gestão!F:F,MATCH('Banco de Dados'!$B334,BD_Gestão!$B:$B,0)),"erro"))</f>
        <v/>
      </c>
      <c r="N334" s="161" t="str">
        <f>IF($A334=0,"",IFERROR(INDEX(BD_Gestão!J:J,MATCH('Banco de Dados'!$B334,BD_Gestão!$B:$B,0)),"erro"))</f>
        <v/>
      </c>
      <c r="O334" s="164" t="str">
        <f>IF($A334=0,"",IFERROR(INDEX(BD_Gestão!K:K,MATCH('Banco de Dados'!$B334,BD_Gestão!$B:$B,0)),"erro"))</f>
        <v/>
      </c>
      <c r="P334" s="169" t="str">
        <f t="shared" si="22"/>
        <v/>
      </c>
      <c r="Q334" s="170" t="str">
        <f t="shared" si="23"/>
        <v/>
      </c>
      <c r="R334" s="163" t="e">
        <f t="shared" si="20"/>
        <v>#VALUE!</v>
      </c>
      <c r="S334" s="163" t="e">
        <f t="shared" si="21"/>
        <v>#VALUE!</v>
      </c>
      <c r="T334" s="163" t="e">
        <f>INDEX(Controle!O:O,MATCH('Banco de Dados'!A334,Controle!M:M,0))*E334/100</f>
        <v>#N/A</v>
      </c>
    </row>
    <row r="335" spans="1:20" hidden="1" x14ac:dyDescent="0.2">
      <c r="A335" s="158">
        <f>BD_TS!A334</f>
        <v>0</v>
      </c>
      <c r="B335" s="158" t="str">
        <f>SUBSTITUTE(SUBSTITUTE(BD_TS!D334," ",""),"-","/")</f>
        <v/>
      </c>
      <c r="C335" s="158">
        <f>BD_TS!E334</f>
        <v>0</v>
      </c>
      <c r="D335" s="159">
        <f>BD_TS!F334</f>
        <v>0</v>
      </c>
      <c r="E335" s="160">
        <f>BD_TS!B334</f>
        <v>0</v>
      </c>
      <c r="F335" s="161">
        <f>BD_TS!C334</f>
        <v>0</v>
      </c>
      <c r="G335" s="187">
        <f>BD_TS!H334</f>
        <v>0</v>
      </c>
      <c r="H335" s="158" t="str">
        <f>IF($A335=0,"",IFERROR(INDEX(BD_Gestão!A:A,MATCH('Banco de Dados'!$B335,BD_Gestão!$B:$B,0)),"erro"))</f>
        <v/>
      </c>
      <c r="I335" s="162" t="str">
        <f>IF($A335=0,"",IFERROR(INDEX(BD_Gestão!E:E,MATCH('Banco de Dados'!$B335,BD_Gestão!$B:$B,0)),"erro"))</f>
        <v/>
      </c>
      <c r="J335" s="186" t="str">
        <f>IF($A335=0,"",IFERROR(INDEX(BD_Gestão!B:B,MATCH('Banco de Dados'!$B335,BD_Gestão!$B:$B,0)),"erro"))</f>
        <v/>
      </c>
      <c r="K335" s="158" t="str">
        <f>IF($A335=0,"",IFERROR(INDEX(BD_Gestão!C:C,MATCH('Banco de Dados'!$B335,BD_Gestão!$B:$B,0)),"erro"))</f>
        <v/>
      </c>
      <c r="L335" s="158" t="str">
        <f>IF($A335=0,"",IFERROR(INDEX(BD_Gestão!H:H,MATCH('Banco de Dados'!$B335,BD_Gestão!$B:$B,0)),"erro"))</f>
        <v/>
      </c>
      <c r="M335" s="161" t="str">
        <f>IF($A335=0,"",IFERROR(INDEX(BD_Gestão!F:F,MATCH('Banco de Dados'!$B335,BD_Gestão!$B:$B,0)),"erro"))</f>
        <v/>
      </c>
      <c r="N335" s="161" t="str">
        <f>IF($A335=0,"",IFERROR(INDEX(BD_Gestão!J:J,MATCH('Banco de Dados'!$B335,BD_Gestão!$B:$B,0)),"erro"))</f>
        <v/>
      </c>
      <c r="O335" s="164" t="str">
        <f>IF($A335=0,"",IFERROR(INDEX(BD_Gestão!K:K,MATCH('Banco de Dados'!$B335,BD_Gestão!$B:$B,0)),"erro"))</f>
        <v/>
      </c>
      <c r="P335" s="169" t="str">
        <f t="shared" si="22"/>
        <v/>
      </c>
      <c r="Q335" s="170" t="str">
        <f t="shared" si="23"/>
        <v/>
      </c>
      <c r="R335" s="163" t="e">
        <f t="shared" si="20"/>
        <v>#VALUE!</v>
      </c>
      <c r="S335" s="163" t="e">
        <f t="shared" si="21"/>
        <v>#VALUE!</v>
      </c>
      <c r="T335" s="163" t="e">
        <f>INDEX(Controle!O:O,MATCH('Banco de Dados'!A335,Controle!M:M,0))*E335/100</f>
        <v>#N/A</v>
      </c>
    </row>
    <row r="336" spans="1:20" hidden="1" x14ac:dyDescent="0.2">
      <c r="A336" s="158">
        <f>BD_TS!A335</f>
        <v>0</v>
      </c>
      <c r="B336" s="158" t="str">
        <f>SUBSTITUTE(SUBSTITUTE(BD_TS!D335," ",""),"-","/")</f>
        <v/>
      </c>
      <c r="C336" s="158">
        <f>BD_TS!E335</f>
        <v>0</v>
      </c>
      <c r="D336" s="159">
        <f>BD_TS!F335</f>
        <v>0</v>
      </c>
      <c r="E336" s="160">
        <f>BD_TS!B335</f>
        <v>0</v>
      </c>
      <c r="F336" s="161">
        <f>BD_TS!C335</f>
        <v>0</v>
      </c>
      <c r="G336" s="187">
        <f>BD_TS!H335</f>
        <v>0</v>
      </c>
      <c r="H336" s="158" t="str">
        <f>IF($A336=0,"",IFERROR(INDEX(BD_Gestão!A:A,MATCH('Banco de Dados'!$B336,BD_Gestão!$B:$B,0)),"erro"))</f>
        <v/>
      </c>
      <c r="I336" s="162" t="str">
        <f>IF($A336=0,"",IFERROR(INDEX(BD_Gestão!E:E,MATCH('Banco de Dados'!$B336,BD_Gestão!$B:$B,0)),"erro"))</f>
        <v/>
      </c>
      <c r="J336" s="186" t="str">
        <f>IF($A336=0,"",IFERROR(INDEX(BD_Gestão!B:B,MATCH('Banco de Dados'!$B336,BD_Gestão!$B:$B,0)),"erro"))</f>
        <v/>
      </c>
      <c r="K336" s="158" t="str">
        <f>IF($A336=0,"",IFERROR(INDEX(BD_Gestão!C:C,MATCH('Banco de Dados'!$B336,BD_Gestão!$B:$B,0)),"erro"))</f>
        <v/>
      </c>
      <c r="L336" s="158" t="str">
        <f>IF($A336=0,"",IFERROR(INDEX(BD_Gestão!H:H,MATCH('Banco de Dados'!$B336,BD_Gestão!$B:$B,0)),"erro"))</f>
        <v/>
      </c>
      <c r="M336" s="161" t="str">
        <f>IF($A336=0,"",IFERROR(INDEX(BD_Gestão!F:F,MATCH('Banco de Dados'!$B336,BD_Gestão!$B:$B,0)),"erro"))</f>
        <v/>
      </c>
      <c r="N336" s="161" t="str">
        <f>IF($A336=0,"",IFERROR(INDEX(BD_Gestão!J:J,MATCH('Banco de Dados'!$B336,BD_Gestão!$B:$B,0)),"erro"))</f>
        <v/>
      </c>
      <c r="O336" s="164" t="str">
        <f>IF($A336=0,"",IFERROR(INDEX(BD_Gestão!K:K,MATCH('Banco de Dados'!$B336,BD_Gestão!$B:$B,0)),"erro"))</f>
        <v/>
      </c>
      <c r="P336" s="169" t="str">
        <f t="shared" si="22"/>
        <v/>
      </c>
      <c r="Q336" s="170" t="str">
        <f t="shared" si="23"/>
        <v/>
      </c>
      <c r="R336" s="163" t="e">
        <f t="shared" si="20"/>
        <v>#VALUE!</v>
      </c>
      <c r="S336" s="163" t="e">
        <f t="shared" si="21"/>
        <v>#VALUE!</v>
      </c>
      <c r="T336" s="163" t="e">
        <f>INDEX(Controle!O:O,MATCH('Banco de Dados'!A336,Controle!M:M,0))*E336/100</f>
        <v>#N/A</v>
      </c>
    </row>
    <row r="337" spans="1:20" hidden="1" x14ac:dyDescent="0.2">
      <c r="A337" s="158">
        <f>BD_TS!A336</f>
        <v>0</v>
      </c>
      <c r="B337" s="158" t="str">
        <f>SUBSTITUTE(SUBSTITUTE(BD_TS!D336," ",""),"-","/")</f>
        <v/>
      </c>
      <c r="C337" s="158">
        <f>BD_TS!E336</f>
        <v>0</v>
      </c>
      <c r="D337" s="159">
        <f>BD_TS!F336</f>
        <v>0</v>
      </c>
      <c r="E337" s="160">
        <f>BD_TS!B336</f>
        <v>0</v>
      </c>
      <c r="F337" s="161">
        <f>BD_TS!C336</f>
        <v>0</v>
      </c>
      <c r="G337" s="187">
        <f>BD_TS!H336</f>
        <v>0</v>
      </c>
      <c r="H337" s="158" t="str">
        <f>IF($A337=0,"",IFERROR(INDEX(BD_Gestão!A:A,MATCH('Banco de Dados'!$B337,BD_Gestão!$B:$B,0)),"erro"))</f>
        <v/>
      </c>
      <c r="I337" s="162" t="str">
        <f>IF($A337=0,"",IFERROR(INDEX(BD_Gestão!E:E,MATCH('Banco de Dados'!$B337,BD_Gestão!$B:$B,0)),"erro"))</f>
        <v/>
      </c>
      <c r="J337" s="186" t="str">
        <f>IF($A337=0,"",IFERROR(INDEX(BD_Gestão!B:B,MATCH('Banco de Dados'!$B337,BD_Gestão!$B:$B,0)),"erro"))</f>
        <v/>
      </c>
      <c r="K337" s="158" t="str">
        <f>IF($A337=0,"",IFERROR(INDEX(BD_Gestão!C:C,MATCH('Banco de Dados'!$B337,BD_Gestão!$B:$B,0)),"erro"))</f>
        <v/>
      </c>
      <c r="L337" s="158" t="str">
        <f>IF($A337=0,"",IFERROR(INDEX(BD_Gestão!H:H,MATCH('Banco de Dados'!$B337,BD_Gestão!$B:$B,0)),"erro"))</f>
        <v/>
      </c>
      <c r="M337" s="161" t="str">
        <f>IF($A337=0,"",IFERROR(INDEX(BD_Gestão!F:F,MATCH('Banco de Dados'!$B337,BD_Gestão!$B:$B,0)),"erro"))</f>
        <v/>
      </c>
      <c r="N337" s="161" t="str">
        <f>IF($A337=0,"",IFERROR(INDEX(BD_Gestão!J:J,MATCH('Banco de Dados'!$B337,BD_Gestão!$B:$B,0)),"erro"))</f>
        <v/>
      </c>
      <c r="O337" s="164" t="str">
        <f>IF($A337=0,"",IFERROR(INDEX(BD_Gestão!K:K,MATCH('Banco de Dados'!$B337,BD_Gestão!$B:$B,0)),"erro"))</f>
        <v/>
      </c>
      <c r="P337" s="169" t="str">
        <f t="shared" si="22"/>
        <v/>
      </c>
      <c r="Q337" s="170" t="str">
        <f t="shared" si="23"/>
        <v/>
      </c>
      <c r="R337" s="163" t="e">
        <f t="shared" si="20"/>
        <v>#VALUE!</v>
      </c>
      <c r="S337" s="163" t="e">
        <f t="shared" si="21"/>
        <v>#VALUE!</v>
      </c>
      <c r="T337" s="163" t="e">
        <f>INDEX(Controle!O:O,MATCH('Banco de Dados'!A337,Controle!M:M,0))*E337/100</f>
        <v>#N/A</v>
      </c>
    </row>
    <row r="338" spans="1:20" hidden="1" x14ac:dyDescent="0.2">
      <c r="A338" s="158">
        <f>BD_TS!A337</f>
        <v>0</v>
      </c>
      <c r="B338" s="158" t="str">
        <f>SUBSTITUTE(SUBSTITUTE(BD_TS!D337," ",""),"-","/")</f>
        <v/>
      </c>
      <c r="C338" s="158">
        <f>BD_TS!E337</f>
        <v>0</v>
      </c>
      <c r="D338" s="159">
        <f>BD_TS!F337</f>
        <v>0</v>
      </c>
      <c r="E338" s="160">
        <f>BD_TS!B337</f>
        <v>0</v>
      </c>
      <c r="F338" s="161">
        <f>BD_TS!C337</f>
        <v>0</v>
      </c>
      <c r="G338" s="187">
        <f>BD_TS!H337</f>
        <v>0</v>
      </c>
      <c r="H338" s="158" t="str">
        <f>IF($A338=0,"",IFERROR(INDEX(BD_Gestão!A:A,MATCH('Banco de Dados'!$B338,BD_Gestão!$B:$B,0)),"erro"))</f>
        <v/>
      </c>
      <c r="I338" s="162" t="str">
        <f>IF($A338=0,"",IFERROR(INDEX(BD_Gestão!E:E,MATCH('Banco de Dados'!$B338,BD_Gestão!$B:$B,0)),"erro"))</f>
        <v/>
      </c>
      <c r="J338" s="186" t="str">
        <f>IF($A338=0,"",IFERROR(INDEX(BD_Gestão!B:B,MATCH('Banco de Dados'!$B338,BD_Gestão!$B:$B,0)),"erro"))</f>
        <v/>
      </c>
      <c r="K338" s="158" t="str">
        <f>IF($A338=0,"",IFERROR(INDEX(BD_Gestão!C:C,MATCH('Banco de Dados'!$B338,BD_Gestão!$B:$B,0)),"erro"))</f>
        <v/>
      </c>
      <c r="L338" s="158" t="str">
        <f>IF($A338=0,"",IFERROR(INDEX(BD_Gestão!H:H,MATCH('Banco de Dados'!$B338,BD_Gestão!$B:$B,0)),"erro"))</f>
        <v/>
      </c>
      <c r="M338" s="161" t="str">
        <f>IF($A338=0,"",IFERROR(INDEX(BD_Gestão!F:F,MATCH('Banco de Dados'!$B338,BD_Gestão!$B:$B,0)),"erro"))</f>
        <v/>
      </c>
      <c r="N338" s="161" t="str">
        <f>IF($A338=0,"",IFERROR(INDEX(BD_Gestão!J:J,MATCH('Banco de Dados'!$B338,BD_Gestão!$B:$B,0)),"erro"))</f>
        <v/>
      </c>
      <c r="O338" s="164" t="str">
        <f>IF($A338=0,"",IFERROR(INDEX(BD_Gestão!K:K,MATCH('Banco de Dados'!$B338,BD_Gestão!$B:$B,0)),"erro"))</f>
        <v/>
      </c>
      <c r="P338" s="169" t="str">
        <f t="shared" si="22"/>
        <v/>
      </c>
      <c r="Q338" s="170" t="str">
        <f t="shared" si="23"/>
        <v/>
      </c>
      <c r="R338" s="163" t="e">
        <f t="shared" si="20"/>
        <v>#VALUE!</v>
      </c>
      <c r="S338" s="163" t="e">
        <f t="shared" si="21"/>
        <v>#VALUE!</v>
      </c>
      <c r="T338" s="163" t="e">
        <f>INDEX(Controle!O:O,MATCH('Banco de Dados'!A338,Controle!M:M,0))*E338/100</f>
        <v>#N/A</v>
      </c>
    </row>
    <row r="339" spans="1:20" hidden="1" x14ac:dyDescent="0.2">
      <c r="A339" s="158">
        <f>BD_TS!A338</f>
        <v>0</v>
      </c>
      <c r="B339" s="158" t="str">
        <f>SUBSTITUTE(SUBSTITUTE(BD_TS!D338," ",""),"-","/")</f>
        <v/>
      </c>
      <c r="C339" s="158">
        <f>BD_TS!E338</f>
        <v>0</v>
      </c>
      <c r="D339" s="159">
        <f>BD_TS!F338</f>
        <v>0</v>
      </c>
      <c r="E339" s="160">
        <f>BD_TS!B338</f>
        <v>0</v>
      </c>
      <c r="F339" s="161">
        <f>BD_TS!C338</f>
        <v>0</v>
      </c>
      <c r="G339" s="187">
        <f>BD_TS!H338</f>
        <v>0</v>
      </c>
      <c r="H339" s="158" t="str">
        <f>IF($A339=0,"",IFERROR(INDEX(BD_Gestão!A:A,MATCH('Banco de Dados'!$B339,BD_Gestão!$B:$B,0)),"erro"))</f>
        <v/>
      </c>
      <c r="I339" s="162" t="str">
        <f>IF($A339=0,"",IFERROR(INDEX(BD_Gestão!E:E,MATCH('Banco de Dados'!$B339,BD_Gestão!$B:$B,0)),"erro"))</f>
        <v/>
      </c>
      <c r="J339" s="186" t="str">
        <f>IF($A339=0,"",IFERROR(INDEX(BD_Gestão!B:B,MATCH('Banco de Dados'!$B339,BD_Gestão!$B:$B,0)),"erro"))</f>
        <v/>
      </c>
      <c r="K339" s="158" t="str">
        <f>IF($A339=0,"",IFERROR(INDEX(BD_Gestão!C:C,MATCH('Banco de Dados'!$B339,BD_Gestão!$B:$B,0)),"erro"))</f>
        <v/>
      </c>
      <c r="L339" s="158" t="str">
        <f>IF($A339=0,"",IFERROR(INDEX(BD_Gestão!H:H,MATCH('Banco de Dados'!$B339,BD_Gestão!$B:$B,0)),"erro"))</f>
        <v/>
      </c>
      <c r="M339" s="161" t="str">
        <f>IF($A339=0,"",IFERROR(INDEX(BD_Gestão!F:F,MATCH('Banco de Dados'!$B339,BD_Gestão!$B:$B,0)),"erro"))</f>
        <v/>
      </c>
      <c r="N339" s="161" t="str">
        <f>IF($A339=0,"",IFERROR(INDEX(BD_Gestão!J:J,MATCH('Banco de Dados'!$B339,BD_Gestão!$B:$B,0)),"erro"))</f>
        <v/>
      </c>
      <c r="O339" s="164" t="str">
        <f>IF($A339=0,"",IFERROR(INDEX(BD_Gestão!K:K,MATCH('Banco de Dados'!$B339,BD_Gestão!$B:$B,0)),"erro"))</f>
        <v/>
      </c>
      <c r="P339" s="169" t="str">
        <f t="shared" si="22"/>
        <v/>
      </c>
      <c r="Q339" s="170" t="str">
        <f t="shared" si="23"/>
        <v/>
      </c>
      <c r="R339" s="163" t="e">
        <f t="shared" si="20"/>
        <v>#VALUE!</v>
      </c>
      <c r="S339" s="163" t="e">
        <f t="shared" si="21"/>
        <v>#VALUE!</v>
      </c>
      <c r="T339" s="163" t="e">
        <f>INDEX(Controle!O:O,MATCH('Banco de Dados'!A339,Controle!M:M,0))*E339/100</f>
        <v>#N/A</v>
      </c>
    </row>
    <row r="340" spans="1:20" hidden="1" x14ac:dyDescent="0.2">
      <c r="A340" s="158">
        <f>BD_TS!A339</f>
        <v>0</v>
      </c>
      <c r="B340" s="158" t="str">
        <f>SUBSTITUTE(SUBSTITUTE(BD_TS!D339," ",""),"-","/")</f>
        <v/>
      </c>
      <c r="C340" s="158">
        <f>BD_TS!E339</f>
        <v>0</v>
      </c>
      <c r="D340" s="159">
        <f>BD_TS!F339</f>
        <v>0</v>
      </c>
      <c r="E340" s="160">
        <f>BD_TS!B339</f>
        <v>0</v>
      </c>
      <c r="F340" s="161">
        <f>BD_TS!C339</f>
        <v>0</v>
      </c>
      <c r="G340" s="187">
        <f>BD_TS!H339</f>
        <v>0</v>
      </c>
      <c r="H340" s="158" t="str">
        <f>IF($A340=0,"",IFERROR(INDEX(BD_Gestão!A:A,MATCH('Banco de Dados'!$B340,BD_Gestão!$B:$B,0)),"erro"))</f>
        <v/>
      </c>
      <c r="I340" s="162" t="str">
        <f>IF($A340=0,"",IFERROR(INDEX(BD_Gestão!E:E,MATCH('Banco de Dados'!$B340,BD_Gestão!$B:$B,0)),"erro"))</f>
        <v/>
      </c>
      <c r="J340" s="186" t="str">
        <f>IF($A340=0,"",IFERROR(INDEX(BD_Gestão!B:B,MATCH('Banco de Dados'!$B340,BD_Gestão!$B:$B,0)),"erro"))</f>
        <v/>
      </c>
      <c r="K340" s="158" t="str">
        <f>IF($A340=0,"",IFERROR(INDEX(BD_Gestão!C:C,MATCH('Banco de Dados'!$B340,BD_Gestão!$B:$B,0)),"erro"))</f>
        <v/>
      </c>
      <c r="L340" s="158" t="str">
        <f>IF($A340=0,"",IFERROR(INDEX(BD_Gestão!H:H,MATCH('Banco de Dados'!$B340,BD_Gestão!$B:$B,0)),"erro"))</f>
        <v/>
      </c>
      <c r="M340" s="161" t="str">
        <f>IF($A340=0,"",IFERROR(INDEX(BD_Gestão!F:F,MATCH('Banco de Dados'!$B340,BD_Gestão!$B:$B,0)),"erro"))</f>
        <v/>
      </c>
      <c r="N340" s="161" t="str">
        <f>IF($A340=0,"",IFERROR(INDEX(BD_Gestão!J:J,MATCH('Banco de Dados'!$B340,BD_Gestão!$B:$B,0)),"erro"))</f>
        <v/>
      </c>
      <c r="O340" s="164" t="str">
        <f>IF($A340=0,"",IFERROR(INDEX(BD_Gestão!K:K,MATCH('Banco de Dados'!$B340,BD_Gestão!$B:$B,0)),"erro"))</f>
        <v/>
      </c>
      <c r="P340" s="169" t="str">
        <f t="shared" si="22"/>
        <v/>
      </c>
      <c r="Q340" s="170" t="str">
        <f t="shared" si="23"/>
        <v/>
      </c>
      <c r="R340" s="163" t="e">
        <f t="shared" si="20"/>
        <v>#VALUE!</v>
      </c>
      <c r="S340" s="163" t="e">
        <f t="shared" si="21"/>
        <v>#VALUE!</v>
      </c>
      <c r="T340" s="163" t="e">
        <f>INDEX(Controle!O:O,MATCH('Banco de Dados'!A340,Controle!M:M,0))*E340/100</f>
        <v>#N/A</v>
      </c>
    </row>
    <row r="341" spans="1:20" hidden="1" x14ac:dyDescent="0.2">
      <c r="A341" s="158">
        <f>BD_TS!A340</f>
        <v>0</v>
      </c>
      <c r="B341" s="158" t="str">
        <f>SUBSTITUTE(SUBSTITUTE(BD_TS!D340," ",""),"-","/")</f>
        <v/>
      </c>
      <c r="C341" s="158">
        <f>BD_TS!E340</f>
        <v>0</v>
      </c>
      <c r="D341" s="159">
        <f>BD_TS!F340</f>
        <v>0</v>
      </c>
      <c r="E341" s="160">
        <f>BD_TS!B340</f>
        <v>0</v>
      </c>
      <c r="F341" s="161">
        <f>BD_TS!C340</f>
        <v>0</v>
      </c>
      <c r="G341" s="187">
        <f>BD_TS!H340</f>
        <v>0</v>
      </c>
      <c r="H341" s="158" t="str">
        <f>IF($A341=0,"",IFERROR(INDEX(BD_Gestão!A:A,MATCH('Banco de Dados'!$B341,BD_Gestão!$B:$B,0)),"erro"))</f>
        <v/>
      </c>
      <c r="I341" s="162" t="str">
        <f>IF($A341=0,"",IFERROR(INDEX(BD_Gestão!E:E,MATCH('Banco de Dados'!$B341,BD_Gestão!$B:$B,0)),"erro"))</f>
        <v/>
      </c>
      <c r="J341" s="186" t="str">
        <f>IF($A341=0,"",IFERROR(INDEX(BD_Gestão!B:B,MATCH('Banco de Dados'!$B341,BD_Gestão!$B:$B,0)),"erro"))</f>
        <v/>
      </c>
      <c r="K341" s="158" t="str">
        <f>IF($A341=0,"",IFERROR(INDEX(BD_Gestão!C:C,MATCH('Banco de Dados'!$B341,BD_Gestão!$B:$B,0)),"erro"))</f>
        <v/>
      </c>
      <c r="L341" s="158" t="str">
        <f>IF($A341=0,"",IFERROR(INDEX(BD_Gestão!H:H,MATCH('Banco de Dados'!$B341,BD_Gestão!$B:$B,0)),"erro"))</f>
        <v/>
      </c>
      <c r="M341" s="161" t="str">
        <f>IF($A341=0,"",IFERROR(INDEX(BD_Gestão!F:F,MATCH('Banco de Dados'!$B341,BD_Gestão!$B:$B,0)),"erro"))</f>
        <v/>
      </c>
      <c r="N341" s="161" t="str">
        <f>IF($A341=0,"",IFERROR(INDEX(BD_Gestão!J:J,MATCH('Banco de Dados'!$B341,BD_Gestão!$B:$B,0)),"erro"))</f>
        <v/>
      </c>
      <c r="O341" s="164" t="str">
        <f>IF($A341=0,"",IFERROR(INDEX(BD_Gestão!K:K,MATCH('Banco de Dados'!$B341,BD_Gestão!$B:$B,0)),"erro"))</f>
        <v/>
      </c>
      <c r="P341" s="169" t="str">
        <f t="shared" si="22"/>
        <v/>
      </c>
      <c r="Q341" s="170" t="str">
        <f t="shared" si="23"/>
        <v/>
      </c>
      <c r="R341" s="163" t="e">
        <f t="shared" si="20"/>
        <v>#VALUE!</v>
      </c>
      <c r="S341" s="163" t="e">
        <f t="shared" si="21"/>
        <v>#VALUE!</v>
      </c>
      <c r="T341" s="163" t="e">
        <f>INDEX(Controle!O:O,MATCH('Banco de Dados'!A341,Controle!M:M,0))*E341/100</f>
        <v>#N/A</v>
      </c>
    </row>
    <row r="342" spans="1:20" hidden="1" x14ac:dyDescent="0.2">
      <c r="A342" s="158">
        <f>BD_TS!A341</f>
        <v>0</v>
      </c>
      <c r="B342" s="158" t="str">
        <f>SUBSTITUTE(SUBSTITUTE(BD_TS!D341," ",""),"-","/")</f>
        <v/>
      </c>
      <c r="C342" s="158">
        <f>BD_TS!E341</f>
        <v>0</v>
      </c>
      <c r="D342" s="159">
        <f>BD_TS!F341</f>
        <v>0</v>
      </c>
      <c r="E342" s="160">
        <f>BD_TS!B341</f>
        <v>0</v>
      </c>
      <c r="F342" s="161">
        <f>BD_TS!C341</f>
        <v>0</v>
      </c>
      <c r="G342" s="187">
        <f>BD_TS!H341</f>
        <v>0</v>
      </c>
      <c r="H342" s="158" t="str">
        <f>IF($A342=0,"",IFERROR(INDEX(BD_Gestão!A:A,MATCH('Banco de Dados'!$B342,BD_Gestão!$B:$B,0)),"erro"))</f>
        <v/>
      </c>
      <c r="I342" s="162" t="str">
        <f>IF($A342=0,"",IFERROR(INDEX(BD_Gestão!E:E,MATCH('Banco de Dados'!$B342,BD_Gestão!$B:$B,0)),"erro"))</f>
        <v/>
      </c>
      <c r="J342" s="186" t="str">
        <f>IF($A342=0,"",IFERROR(INDEX(BD_Gestão!B:B,MATCH('Banco de Dados'!$B342,BD_Gestão!$B:$B,0)),"erro"))</f>
        <v/>
      </c>
      <c r="K342" s="158" t="str">
        <f>IF($A342=0,"",IFERROR(INDEX(BD_Gestão!C:C,MATCH('Banco de Dados'!$B342,BD_Gestão!$B:$B,0)),"erro"))</f>
        <v/>
      </c>
      <c r="L342" s="158" t="str">
        <f>IF($A342=0,"",IFERROR(INDEX(BD_Gestão!H:H,MATCH('Banco de Dados'!$B342,BD_Gestão!$B:$B,0)),"erro"))</f>
        <v/>
      </c>
      <c r="M342" s="161" t="str">
        <f>IF($A342=0,"",IFERROR(INDEX(BD_Gestão!F:F,MATCH('Banco de Dados'!$B342,BD_Gestão!$B:$B,0)),"erro"))</f>
        <v/>
      </c>
      <c r="N342" s="161" t="str">
        <f>IF($A342=0,"",IFERROR(INDEX(BD_Gestão!J:J,MATCH('Banco de Dados'!$B342,BD_Gestão!$B:$B,0)),"erro"))</f>
        <v/>
      </c>
      <c r="O342" s="164" t="str">
        <f>IF($A342=0,"",IFERROR(INDEX(BD_Gestão!K:K,MATCH('Banco de Dados'!$B342,BD_Gestão!$B:$B,0)),"erro"))</f>
        <v/>
      </c>
      <c r="P342" s="169" t="str">
        <f t="shared" si="22"/>
        <v/>
      </c>
      <c r="Q342" s="170" t="str">
        <f t="shared" si="23"/>
        <v/>
      </c>
      <c r="R342" s="163" t="e">
        <f t="shared" si="20"/>
        <v>#VALUE!</v>
      </c>
      <c r="S342" s="163" t="e">
        <f t="shared" si="21"/>
        <v>#VALUE!</v>
      </c>
      <c r="T342" s="163" t="e">
        <f>INDEX(Controle!O:O,MATCH('Banco de Dados'!A342,Controle!M:M,0))*E342/100</f>
        <v>#N/A</v>
      </c>
    </row>
    <row r="343" spans="1:20" hidden="1" x14ac:dyDescent="0.2">
      <c r="A343" s="158">
        <f>BD_TS!A342</f>
        <v>0</v>
      </c>
      <c r="B343" s="158" t="str">
        <f>SUBSTITUTE(SUBSTITUTE(BD_TS!D342," ",""),"-","/")</f>
        <v/>
      </c>
      <c r="C343" s="158">
        <f>BD_TS!E342</f>
        <v>0</v>
      </c>
      <c r="D343" s="159">
        <f>BD_TS!F342</f>
        <v>0</v>
      </c>
      <c r="E343" s="160">
        <f>BD_TS!B342</f>
        <v>0</v>
      </c>
      <c r="F343" s="161">
        <f>BD_TS!C342</f>
        <v>0</v>
      </c>
      <c r="G343" s="187">
        <f>BD_TS!H342</f>
        <v>0</v>
      </c>
      <c r="H343" s="158" t="str">
        <f>IF($A343=0,"",IFERROR(INDEX(BD_Gestão!A:A,MATCH('Banco de Dados'!$B343,BD_Gestão!$B:$B,0)),"erro"))</f>
        <v/>
      </c>
      <c r="I343" s="162" t="str">
        <f>IF($A343=0,"",IFERROR(INDEX(BD_Gestão!E:E,MATCH('Banco de Dados'!$B343,BD_Gestão!$B:$B,0)),"erro"))</f>
        <v/>
      </c>
      <c r="J343" s="186" t="str">
        <f>IF($A343=0,"",IFERROR(INDEX(BD_Gestão!B:B,MATCH('Banco de Dados'!$B343,BD_Gestão!$B:$B,0)),"erro"))</f>
        <v/>
      </c>
      <c r="K343" s="158" t="str">
        <f>IF($A343=0,"",IFERROR(INDEX(BD_Gestão!C:C,MATCH('Banco de Dados'!$B343,BD_Gestão!$B:$B,0)),"erro"))</f>
        <v/>
      </c>
      <c r="L343" s="158" t="str">
        <f>IF($A343=0,"",IFERROR(INDEX(BD_Gestão!H:H,MATCH('Banco de Dados'!$B343,BD_Gestão!$B:$B,0)),"erro"))</f>
        <v/>
      </c>
      <c r="M343" s="161" t="str">
        <f>IF($A343=0,"",IFERROR(INDEX(BD_Gestão!F:F,MATCH('Banco de Dados'!$B343,BD_Gestão!$B:$B,0)),"erro"))</f>
        <v/>
      </c>
      <c r="N343" s="161" t="str">
        <f>IF($A343=0,"",IFERROR(INDEX(BD_Gestão!J:J,MATCH('Banco de Dados'!$B343,BD_Gestão!$B:$B,0)),"erro"))</f>
        <v/>
      </c>
      <c r="O343" s="164" t="str">
        <f>IF($A343=0,"",IFERROR(INDEX(BD_Gestão!K:K,MATCH('Banco de Dados'!$B343,BD_Gestão!$B:$B,0)),"erro"))</f>
        <v/>
      </c>
      <c r="P343" s="169" t="str">
        <f t="shared" si="22"/>
        <v/>
      </c>
      <c r="Q343" s="170" t="str">
        <f t="shared" si="23"/>
        <v/>
      </c>
      <c r="R343" s="163" t="e">
        <f t="shared" si="20"/>
        <v>#VALUE!</v>
      </c>
      <c r="S343" s="163" t="e">
        <f t="shared" si="21"/>
        <v>#VALUE!</v>
      </c>
      <c r="T343" s="163" t="e">
        <f>INDEX(Controle!O:O,MATCH('Banco de Dados'!A343,Controle!M:M,0))*E343/100</f>
        <v>#N/A</v>
      </c>
    </row>
    <row r="344" spans="1:20" hidden="1" x14ac:dyDescent="0.2">
      <c r="A344" s="158">
        <f>BD_TS!A343</f>
        <v>0</v>
      </c>
      <c r="B344" s="158" t="str">
        <f>SUBSTITUTE(SUBSTITUTE(BD_TS!D343," ",""),"-","/")</f>
        <v/>
      </c>
      <c r="C344" s="158">
        <f>BD_TS!E343</f>
        <v>0</v>
      </c>
      <c r="D344" s="159">
        <f>BD_TS!F343</f>
        <v>0</v>
      </c>
      <c r="E344" s="160">
        <f>BD_TS!B343</f>
        <v>0</v>
      </c>
      <c r="F344" s="161">
        <f>BD_TS!C343</f>
        <v>0</v>
      </c>
      <c r="G344" s="187">
        <f>BD_TS!H343</f>
        <v>0</v>
      </c>
      <c r="H344" s="158" t="str">
        <f>IF($A344=0,"",IFERROR(INDEX(BD_Gestão!A:A,MATCH('Banco de Dados'!$B344,BD_Gestão!$B:$B,0)),"erro"))</f>
        <v/>
      </c>
      <c r="I344" s="162" t="str">
        <f>IF($A344=0,"",IFERROR(INDEX(BD_Gestão!E:E,MATCH('Banco de Dados'!$B344,BD_Gestão!$B:$B,0)),"erro"))</f>
        <v/>
      </c>
      <c r="J344" s="186" t="str">
        <f>IF($A344=0,"",IFERROR(INDEX(BD_Gestão!B:B,MATCH('Banco de Dados'!$B344,BD_Gestão!$B:$B,0)),"erro"))</f>
        <v/>
      </c>
      <c r="K344" s="158" t="str">
        <f>IF($A344=0,"",IFERROR(INDEX(BD_Gestão!C:C,MATCH('Banco de Dados'!$B344,BD_Gestão!$B:$B,0)),"erro"))</f>
        <v/>
      </c>
      <c r="L344" s="158" t="str">
        <f>IF($A344=0,"",IFERROR(INDEX(BD_Gestão!H:H,MATCH('Banco de Dados'!$B344,BD_Gestão!$B:$B,0)),"erro"))</f>
        <v/>
      </c>
      <c r="M344" s="161" t="str">
        <f>IF($A344=0,"",IFERROR(INDEX(BD_Gestão!F:F,MATCH('Banco de Dados'!$B344,BD_Gestão!$B:$B,0)),"erro"))</f>
        <v/>
      </c>
      <c r="N344" s="161" t="str">
        <f>IF($A344=0,"",IFERROR(INDEX(BD_Gestão!J:J,MATCH('Banco de Dados'!$B344,BD_Gestão!$B:$B,0)),"erro"))</f>
        <v/>
      </c>
      <c r="O344" s="164" t="str">
        <f>IF($A344=0,"",IFERROR(INDEX(BD_Gestão!K:K,MATCH('Banco de Dados'!$B344,BD_Gestão!$B:$B,0)),"erro"))</f>
        <v/>
      </c>
      <c r="P344" s="169" t="str">
        <f t="shared" si="22"/>
        <v/>
      </c>
      <c r="Q344" s="170" t="str">
        <f t="shared" si="23"/>
        <v/>
      </c>
      <c r="R344" s="163" t="e">
        <f t="shared" si="20"/>
        <v>#VALUE!</v>
      </c>
      <c r="S344" s="163" t="e">
        <f t="shared" si="21"/>
        <v>#VALUE!</v>
      </c>
      <c r="T344" s="163" t="e">
        <f>INDEX(Controle!O:O,MATCH('Banco de Dados'!A344,Controle!M:M,0))*E344/100</f>
        <v>#N/A</v>
      </c>
    </row>
    <row r="345" spans="1:20" hidden="1" x14ac:dyDescent="0.2">
      <c r="A345" s="158">
        <f>BD_TS!A344</f>
        <v>0</v>
      </c>
      <c r="B345" s="158" t="str">
        <f>SUBSTITUTE(SUBSTITUTE(BD_TS!D344," ",""),"-","/")</f>
        <v/>
      </c>
      <c r="C345" s="158">
        <f>BD_TS!E344</f>
        <v>0</v>
      </c>
      <c r="D345" s="159">
        <f>BD_TS!F344</f>
        <v>0</v>
      </c>
      <c r="E345" s="160">
        <f>BD_TS!B344</f>
        <v>0</v>
      </c>
      <c r="F345" s="161">
        <f>BD_TS!C344</f>
        <v>0</v>
      </c>
      <c r="G345" s="187">
        <f>BD_TS!H344</f>
        <v>0</v>
      </c>
      <c r="H345" s="158" t="str">
        <f>IF($A345=0,"",IFERROR(INDEX(BD_Gestão!A:A,MATCH('Banco de Dados'!$B345,BD_Gestão!$B:$B,0)),"erro"))</f>
        <v/>
      </c>
      <c r="I345" s="162" t="str">
        <f>IF($A345=0,"",IFERROR(INDEX(BD_Gestão!E:E,MATCH('Banco de Dados'!$B345,BD_Gestão!$B:$B,0)),"erro"))</f>
        <v/>
      </c>
      <c r="J345" s="186" t="str">
        <f>IF($A345=0,"",IFERROR(INDEX(BD_Gestão!B:B,MATCH('Banco de Dados'!$B345,BD_Gestão!$B:$B,0)),"erro"))</f>
        <v/>
      </c>
      <c r="K345" s="158" t="str">
        <f>IF($A345=0,"",IFERROR(INDEX(BD_Gestão!C:C,MATCH('Banco de Dados'!$B345,BD_Gestão!$B:$B,0)),"erro"))</f>
        <v/>
      </c>
      <c r="L345" s="158" t="str">
        <f>IF($A345=0,"",IFERROR(INDEX(BD_Gestão!H:H,MATCH('Banco de Dados'!$B345,BD_Gestão!$B:$B,0)),"erro"))</f>
        <v/>
      </c>
      <c r="M345" s="161" t="str">
        <f>IF($A345=0,"",IFERROR(INDEX(BD_Gestão!F:F,MATCH('Banco de Dados'!$B345,BD_Gestão!$B:$B,0)),"erro"))</f>
        <v/>
      </c>
      <c r="N345" s="161" t="str">
        <f>IF($A345=0,"",IFERROR(INDEX(BD_Gestão!J:J,MATCH('Banco de Dados'!$B345,BD_Gestão!$B:$B,0)),"erro"))</f>
        <v/>
      </c>
      <c r="O345" s="164" t="str">
        <f>IF($A345=0,"",IFERROR(INDEX(BD_Gestão!K:K,MATCH('Banco de Dados'!$B345,BD_Gestão!$B:$B,0)),"erro"))</f>
        <v/>
      </c>
      <c r="P345" s="169" t="str">
        <f t="shared" si="22"/>
        <v/>
      </c>
      <c r="Q345" s="170" t="str">
        <f t="shared" si="23"/>
        <v/>
      </c>
      <c r="R345" s="163" t="e">
        <f t="shared" si="20"/>
        <v>#VALUE!</v>
      </c>
      <c r="S345" s="163" t="e">
        <f t="shared" si="21"/>
        <v>#VALUE!</v>
      </c>
      <c r="T345" s="163" t="e">
        <f>INDEX(Controle!O:O,MATCH('Banco de Dados'!A345,Controle!M:M,0))*E345/100</f>
        <v>#N/A</v>
      </c>
    </row>
    <row r="346" spans="1:20" hidden="1" x14ac:dyDescent="0.2">
      <c r="A346" s="158">
        <f>BD_TS!A345</f>
        <v>0</v>
      </c>
      <c r="B346" s="158" t="str">
        <f>SUBSTITUTE(SUBSTITUTE(BD_TS!D345," ",""),"-","/")</f>
        <v/>
      </c>
      <c r="C346" s="158">
        <f>BD_TS!E345</f>
        <v>0</v>
      </c>
      <c r="D346" s="159">
        <f>BD_TS!F345</f>
        <v>0</v>
      </c>
      <c r="E346" s="160">
        <f>BD_TS!B345</f>
        <v>0</v>
      </c>
      <c r="F346" s="161">
        <f>BD_TS!C345</f>
        <v>0</v>
      </c>
      <c r="G346" s="187">
        <f>BD_TS!H345</f>
        <v>0</v>
      </c>
      <c r="H346" s="158" t="str">
        <f>IF($A346=0,"",IFERROR(INDEX(BD_Gestão!A:A,MATCH('Banco de Dados'!$B346,BD_Gestão!$B:$B,0)),"erro"))</f>
        <v/>
      </c>
      <c r="I346" s="162" t="str">
        <f>IF($A346=0,"",IFERROR(INDEX(BD_Gestão!E:E,MATCH('Banco de Dados'!$B346,BD_Gestão!$B:$B,0)),"erro"))</f>
        <v/>
      </c>
      <c r="J346" s="186" t="str">
        <f>IF($A346=0,"",IFERROR(INDEX(BD_Gestão!B:B,MATCH('Banco de Dados'!$B346,BD_Gestão!$B:$B,0)),"erro"))</f>
        <v/>
      </c>
      <c r="K346" s="158" t="str">
        <f>IF($A346=0,"",IFERROR(INDEX(BD_Gestão!C:C,MATCH('Banco de Dados'!$B346,BD_Gestão!$B:$B,0)),"erro"))</f>
        <v/>
      </c>
      <c r="L346" s="158" t="str">
        <f>IF($A346=0,"",IFERROR(INDEX(BD_Gestão!H:H,MATCH('Banco de Dados'!$B346,BD_Gestão!$B:$B,0)),"erro"))</f>
        <v/>
      </c>
      <c r="M346" s="161" t="str">
        <f>IF($A346=0,"",IFERROR(INDEX(BD_Gestão!F:F,MATCH('Banco de Dados'!$B346,BD_Gestão!$B:$B,0)),"erro"))</f>
        <v/>
      </c>
      <c r="N346" s="161" t="str">
        <f>IF($A346=0,"",IFERROR(INDEX(BD_Gestão!J:J,MATCH('Banco de Dados'!$B346,BD_Gestão!$B:$B,0)),"erro"))</f>
        <v/>
      </c>
      <c r="O346" s="164" t="str">
        <f>IF($A346=0,"",IFERROR(INDEX(BD_Gestão!K:K,MATCH('Banco de Dados'!$B346,BD_Gestão!$B:$B,0)),"erro"))</f>
        <v/>
      </c>
      <c r="P346" s="169" t="str">
        <f t="shared" si="22"/>
        <v/>
      </c>
      <c r="Q346" s="170" t="str">
        <f t="shared" si="23"/>
        <v/>
      </c>
      <c r="R346" s="163" t="e">
        <f t="shared" si="20"/>
        <v>#VALUE!</v>
      </c>
      <c r="S346" s="163" t="e">
        <f t="shared" si="21"/>
        <v>#VALUE!</v>
      </c>
      <c r="T346" s="163" t="e">
        <f>INDEX(Controle!O:O,MATCH('Banco de Dados'!A346,Controle!M:M,0))*E346/100</f>
        <v>#N/A</v>
      </c>
    </row>
    <row r="347" spans="1:20" hidden="1" x14ac:dyDescent="0.2">
      <c r="A347" s="158">
        <f>BD_TS!A346</f>
        <v>0</v>
      </c>
      <c r="B347" s="158" t="str">
        <f>SUBSTITUTE(SUBSTITUTE(BD_TS!D346," ",""),"-","/")</f>
        <v/>
      </c>
      <c r="C347" s="158">
        <f>BD_TS!E346</f>
        <v>0</v>
      </c>
      <c r="D347" s="159">
        <f>BD_TS!F346</f>
        <v>0</v>
      </c>
      <c r="E347" s="160">
        <f>BD_TS!B346</f>
        <v>0</v>
      </c>
      <c r="F347" s="161">
        <f>BD_TS!C346</f>
        <v>0</v>
      </c>
      <c r="G347" s="187">
        <f>BD_TS!H346</f>
        <v>0</v>
      </c>
      <c r="H347" s="158" t="str">
        <f>IF($A347=0,"",IFERROR(INDEX(BD_Gestão!A:A,MATCH('Banco de Dados'!$B347,BD_Gestão!$B:$B,0)),"erro"))</f>
        <v/>
      </c>
      <c r="I347" s="162" t="str">
        <f>IF($A347=0,"",IFERROR(INDEX(BD_Gestão!E:E,MATCH('Banco de Dados'!$B347,BD_Gestão!$B:$B,0)),"erro"))</f>
        <v/>
      </c>
      <c r="J347" s="186" t="str">
        <f>IF($A347=0,"",IFERROR(INDEX(BD_Gestão!B:B,MATCH('Banco de Dados'!$B347,BD_Gestão!$B:$B,0)),"erro"))</f>
        <v/>
      </c>
      <c r="K347" s="158" t="str">
        <f>IF($A347=0,"",IFERROR(INDEX(BD_Gestão!C:C,MATCH('Banco de Dados'!$B347,BD_Gestão!$B:$B,0)),"erro"))</f>
        <v/>
      </c>
      <c r="L347" s="158" t="str">
        <f>IF($A347=0,"",IFERROR(INDEX(BD_Gestão!H:H,MATCH('Banco de Dados'!$B347,BD_Gestão!$B:$B,0)),"erro"))</f>
        <v/>
      </c>
      <c r="M347" s="161" t="str">
        <f>IF($A347=0,"",IFERROR(INDEX(BD_Gestão!F:F,MATCH('Banco de Dados'!$B347,BD_Gestão!$B:$B,0)),"erro"))</f>
        <v/>
      </c>
      <c r="N347" s="161" t="str">
        <f>IF($A347=0,"",IFERROR(INDEX(BD_Gestão!J:J,MATCH('Banco de Dados'!$B347,BD_Gestão!$B:$B,0)),"erro"))</f>
        <v/>
      </c>
      <c r="O347" s="164" t="str">
        <f>IF($A347=0,"",IFERROR(INDEX(BD_Gestão!K:K,MATCH('Banco de Dados'!$B347,BD_Gestão!$B:$B,0)),"erro"))</f>
        <v/>
      </c>
      <c r="P347" s="169" t="str">
        <f t="shared" si="22"/>
        <v/>
      </c>
      <c r="Q347" s="170" t="str">
        <f t="shared" si="23"/>
        <v/>
      </c>
      <c r="R347" s="163" t="e">
        <f t="shared" si="20"/>
        <v>#VALUE!</v>
      </c>
      <c r="S347" s="163" t="e">
        <f t="shared" si="21"/>
        <v>#VALUE!</v>
      </c>
      <c r="T347" s="163" t="e">
        <f>INDEX(Controle!O:O,MATCH('Banco de Dados'!A347,Controle!M:M,0))*E347/100</f>
        <v>#N/A</v>
      </c>
    </row>
    <row r="348" spans="1:20" hidden="1" x14ac:dyDescent="0.2">
      <c r="A348" s="158">
        <f>BD_TS!A347</f>
        <v>0</v>
      </c>
      <c r="B348" s="158" t="str">
        <f>SUBSTITUTE(SUBSTITUTE(BD_TS!D347," ",""),"-","/")</f>
        <v/>
      </c>
      <c r="C348" s="158">
        <f>BD_TS!E347</f>
        <v>0</v>
      </c>
      <c r="D348" s="159">
        <f>BD_TS!F347</f>
        <v>0</v>
      </c>
      <c r="E348" s="160">
        <f>BD_TS!B347</f>
        <v>0</v>
      </c>
      <c r="F348" s="161">
        <f>BD_TS!C347</f>
        <v>0</v>
      </c>
      <c r="G348" s="187">
        <f>BD_TS!H347</f>
        <v>0</v>
      </c>
      <c r="H348" s="158" t="str">
        <f>IF($A348=0,"",IFERROR(INDEX(BD_Gestão!A:A,MATCH('Banco de Dados'!$B348,BD_Gestão!$B:$B,0)),"erro"))</f>
        <v/>
      </c>
      <c r="I348" s="162" t="str">
        <f>IF($A348=0,"",IFERROR(INDEX(BD_Gestão!E:E,MATCH('Banco de Dados'!$B348,BD_Gestão!$B:$B,0)),"erro"))</f>
        <v/>
      </c>
      <c r="J348" s="186" t="str">
        <f>IF($A348=0,"",IFERROR(INDEX(BD_Gestão!B:B,MATCH('Banco de Dados'!$B348,BD_Gestão!$B:$B,0)),"erro"))</f>
        <v/>
      </c>
      <c r="K348" s="158" t="str">
        <f>IF($A348=0,"",IFERROR(INDEX(BD_Gestão!C:C,MATCH('Banco de Dados'!$B348,BD_Gestão!$B:$B,0)),"erro"))</f>
        <v/>
      </c>
      <c r="L348" s="158" t="str">
        <f>IF($A348=0,"",IFERROR(INDEX(BD_Gestão!H:H,MATCH('Banco de Dados'!$B348,BD_Gestão!$B:$B,0)),"erro"))</f>
        <v/>
      </c>
      <c r="M348" s="161" t="str">
        <f>IF($A348=0,"",IFERROR(INDEX(BD_Gestão!F:F,MATCH('Banco de Dados'!$B348,BD_Gestão!$B:$B,0)),"erro"))</f>
        <v/>
      </c>
      <c r="N348" s="161" t="str">
        <f>IF($A348=0,"",IFERROR(INDEX(BD_Gestão!J:J,MATCH('Banco de Dados'!$B348,BD_Gestão!$B:$B,0)),"erro"))</f>
        <v/>
      </c>
      <c r="O348" s="164" t="str">
        <f>IF($A348=0,"",IFERROR(INDEX(BD_Gestão!K:K,MATCH('Banco de Dados'!$B348,BD_Gestão!$B:$B,0)),"erro"))</f>
        <v/>
      </c>
      <c r="P348" s="169" t="str">
        <f t="shared" si="22"/>
        <v/>
      </c>
      <c r="Q348" s="170" t="str">
        <f t="shared" si="23"/>
        <v/>
      </c>
      <c r="R348" s="163" t="e">
        <f t="shared" si="20"/>
        <v>#VALUE!</v>
      </c>
      <c r="S348" s="163" t="e">
        <f t="shared" si="21"/>
        <v>#VALUE!</v>
      </c>
      <c r="T348" s="163" t="e">
        <f>INDEX(Controle!O:O,MATCH('Banco de Dados'!A348,Controle!M:M,0))*E348/100</f>
        <v>#N/A</v>
      </c>
    </row>
    <row r="349" spans="1:20" hidden="1" x14ac:dyDescent="0.2">
      <c r="A349" s="158">
        <f>BD_TS!A348</f>
        <v>0</v>
      </c>
      <c r="B349" s="158" t="str">
        <f>SUBSTITUTE(SUBSTITUTE(BD_TS!D348," ",""),"-","/")</f>
        <v/>
      </c>
      <c r="C349" s="158">
        <f>BD_TS!E348</f>
        <v>0</v>
      </c>
      <c r="D349" s="159">
        <f>BD_TS!F348</f>
        <v>0</v>
      </c>
      <c r="E349" s="160">
        <f>BD_TS!B348</f>
        <v>0</v>
      </c>
      <c r="F349" s="161">
        <f>BD_TS!C348</f>
        <v>0</v>
      </c>
      <c r="G349" s="187">
        <f>BD_TS!H348</f>
        <v>0</v>
      </c>
      <c r="H349" s="158" t="str">
        <f>IF($A349=0,"",IFERROR(INDEX(BD_Gestão!A:A,MATCH('Banco de Dados'!$B349,BD_Gestão!$B:$B,0)),"erro"))</f>
        <v/>
      </c>
      <c r="I349" s="162" t="str">
        <f>IF($A349=0,"",IFERROR(INDEX(BD_Gestão!E:E,MATCH('Banco de Dados'!$B349,BD_Gestão!$B:$B,0)),"erro"))</f>
        <v/>
      </c>
      <c r="J349" s="186" t="str">
        <f>IF($A349=0,"",IFERROR(INDEX(BD_Gestão!B:B,MATCH('Banco de Dados'!$B349,BD_Gestão!$B:$B,0)),"erro"))</f>
        <v/>
      </c>
      <c r="K349" s="158" t="str">
        <f>IF($A349=0,"",IFERROR(INDEX(BD_Gestão!C:C,MATCH('Banco de Dados'!$B349,BD_Gestão!$B:$B,0)),"erro"))</f>
        <v/>
      </c>
      <c r="L349" s="158" t="str">
        <f>IF($A349=0,"",IFERROR(INDEX(BD_Gestão!H:H,MATCH('Banco de Dados'!$B349,BD_Gestão!$B:$B,0)),"erro"))</f>
        <v/>
      </c>
      <c r="M349" s="161" t="str">
        <f>IF($A349=0,"",IFERROR(INDEX(BD_Gestão!F:F,MATCH('Banco de Dados'!$B349,BD_Gestão!$B:$B,0)),"erro"))</f>
        <v/>
      </c>
      <c r="N349" s="161" t="str">
        <f>IF($A349=0,"",IFERROR(INDEX(BD_Gestão!J:J,MATCH('Banco de Dados'!$B349,BD_Gestão!$B:$B,0)),"erro"))</f>
        <v/>
      </c>
      <c r="O349" s="164" t="str">
        <f>IF($A349=0,"",IFERROR(INDEX(BD_Gestão!K:K,MATCH('Banco de Dados'!$B349,BD_Gestão!$B:$B,0)),"erro"))</f>
        <v/>
      </c>
      <c r="P349" s="169" t="str">
        <f t="shared" si="22"/>
        <v/>
      </c>
      <c r="Q349" s="170" t="str">
        <f t="shared" si="23"/>
        <v/>
      </c>
      <c r="R349" s="163" t="e">
        <f t="shared" si="20"/>
        <v>#VALUE!</v>
      </c>
      <c r="S349" s="163" t="e">
        <f t="shared" si="21"/>
        <v>#VALUE!</v>
      </c>
      <c r="T349" s="163" t="e">
        <f>INDEX(Controle!O:O,MATCH('Banco de Dados'!A349,Controle!M:M,0))*E349/100</f>
        <v>#N/A</v>
      </c>
    </row>
    <row r="350" spans="1:20" hidden="1" x14ac:dyDescent="0.2">
      <c r="A350" s="158">
        <f>BD_TS!A349</f>
        <v>0</v>
      </c>
      <c r="B350" s="158" t="str">
        <f>SUBSTITUTE(SUBSTITUTE(BD_TS!D349," ",""),"-","/")</f>
        <v/>
      </c>
      <c r="C350" s="158">
        <f>BD_TS!E349</f>
        <v>0</v>
      </c>
      <c r="D350" s="159">
        <f>BD_TS!F349</f>
        <v>0</v>
      </c>
      <c r="E350" s="160">
        <f>BD_TS!B349</f>
        <v>0</v>
      </c>
      <c r="F350" s="161">
        <f>BD_TS!C349</f>
        <v>0</v>
      </c>
      <c r="G350" s="187">
        <f>BD_TS!H349</f>
        <v>0</v>
      </c>
      <c r="H350" s="158" t="str">
        <f>IF($A350=0,"",IFERROR(INDEX(BD_Gestão!A:A,MATCH('Banco de Dados'!$B350,BD_Gestão!$B:$B,0)),"erro"))</f>
        <v/>
      </c>
      <c r="I350" s="162" t="str">
        <f>IF($A350=0,"",IFERROR(INDEX(BD_Gestão!E:E,MATCH('Banco de Dados'!$B350,BD_Gestão!$B:$B,0)),"erro"))</f>
        <v/>
      </c>
      <c r="J350" s="186" t="str">
        <f>IF($A350=0,"",IFERROR(INDEX(BD_Gestão!B:B,MATCH('Banco de Dados'!$B350,BD_Gestão!$B:$B,0)),"erro"))</f>
        <v/>
      </c>
      <c r="K350" s="158" t="str">
        <f>IF($A350=0,"",IFERROR(INDEX(BD_Gestão!C:C,MATCH('Banco de Dados'!$B350,BD_Gestão!$B:$B,0)),"erro"))</f>
        <v/>
      </c>
      <c r="L350" s="158" t="str">
        <f>IF($A350=0,"",IFERROR(INDEX(BD_Gestão!H:H,MATCH('Banco de Dados'!$B350,BD_Gestão!$B:$B,0)),"erro"))</f>
        <v/>
      </c>
      <c r="M350" s="161" t="str">
        <f>IF($A350=0,"",IFERROR(INDEX(BD_Gestão!F:F,MATCH('Banco de Dados'!$B350,BD_Gestão!$B:$B,0)),"erro"))</f>
        <v/>
      </c>
      <c r="N350" s="161" t="str">
        <f>IF($A350=0,"",IFERROR(INDEX(BD_Gestão!J:J,MATCH('Banco de Dados'!$B350,BD_Gestão!$B:$B,0)),"erro"))</f>
        <v/>
      </c>
      <c r="O350" s="164" t="str">
        <f>IF($A350=0,"",IFERROR(INDEX(BD_Gestão!K:K,MATCH('Banco de Dados'!$B350,BD_Gestão!$B:$B,0)),"erro"))</f>
        <v/>
      </c>
      <c r="P350" s="169" t="str">
        <f t="shared" si="22"/>
        <v/>
      </c>
      <c r="Q350" s="170" t="str">
        <f t="shared" si="23"/>
        <v/>
      </c>
      <c r="R350" s="163" t="e">
        <f t="shared" si="20"/>
        <v>#VALUE!</v>
      </c>
      <c r="S350" s="163" t="e">
        <f t="shared" si="21"/>
        <v>#VALUE!</v>
      </c>
      <c r="T350" s="163" t="e">
        <f>INDEX(Controle!O:O,MATCH('Banco de Dados'!A350,Controle!M:M,0))*E350/100</f>
        <v>#N/A</v>
      </c>
    </row>
    <row r="351" spans="1:20" hidden="1" x14ac:dyDescent="0.2">
      <c r="A351" s="158">
        <f>BD_TS!A350</f>
        <v>0</v>
      </c>
      <c r="B351" s="158" t="str">
        <f>SUBSTITUTE(SUBSTITUTE(BD_TS!D350," ",""),"-","/")</f>
        <v/>
      </c>
      <c r="C351" s="158">
        <f>BD_TS!E350</f>
        <v>0</v>
      </c>
      <c r="D351" s="159">
        <f>BD_TS!F350</f>
        <v>0</v>
      </c>
      <c r="E351" s="160">
        <f>BD_TS!B350</f>
        <v>0</v>
      </c>
      <c r="F351" s="161">
        <f>BD_TS!C350</f>
        <v>0</v>
      </c>
      <c r="G351" s="187">
        <f>BD_TS!H350</f>
        <v>0</v>
      </c>
      <c r="H351" s="158" t="str">
        <f>IF($A351=0,"",IFERROR(INDEX(BD_Gestão!A:A,MATCH('Banco de Dados'!$B351,BD_Gestão!$B:$B,0)),"erro"))</f>
        <v/>
      </c>
      <c r="I351" s="162" t="str">
        <f>IF($A351=0,"",IFERROR(INDEX(BD_Gestão!E:E,MATCH('Banco de Dados'!$B351,BD_Gestão!$B:$B,0)),"erro"))</f>
        <v/>
      </c>
      <c r="J351" s="186" t="str">
        <f>IF($A351=0,"",IFERROR(INDEX(BD_Gestão!B:B,MATCH('Banco de Dados'!$B351,BD_Gestão!$B:$B,0)),"erro"))</f>
        <v/>
      </c>
      <c r="K351" s="158" t="str">
        <f>IF($A351=0,"",IFERROR(INDEX(BD_Gestão!C:C,MATCH('Banco de Dados'!$B351,BD_Gestão!$B:$B,0)),"erro"))</f>
        <v/>
      </c>
      <c r="L351" s="158" t="str">
        <f>IF($A351=0,"",IFERROR(INDEX(BD_Gestão!H:H,MATCH('Banco de Dados'!$B351,BD_Gestão!$B:$B,0)),"erro"))</f>
        <v/>
      </c>
      <c r="M351" s="161" t="str">
        <f>IF($A351=0,"",IFERROR(INDEX(BD_Gestão!F:F,MATCH('Banco de Dados'!$B351,BD_Gestão!$B:$B,0)),"erro"))</f>
        <v/>
      </c>
      <c r="N351" s="161" t="str">
        <f>IF($A351=0,"",IFERROR(INDEX(BD_Gestão!J:J,MATCH('Banco de Dados'!$B351,BD_Gestão!$B:$B,0)),"erro"))</f>
        <v/>
      </c>
      <c r="O351" s="164" t="str">
        <f>IF($A351=0,"",IFERROR(INDEX(BD_Gestão!K:K,MATCH('Banco de Dados'!$B351,BD_Gestão!$B:$B,0)),"erro"))</f>
        <v/>
      </c>
      <c r="P351" s="169" t="str">
        <f t="shared" si="22"/>
        <v/>
      </c>
      <c r="Q351" s="170" t="str">
        <f t="shared" si="23"/>
        <v/>
      </c>
      <c r="R351" s="163" t="e">
        <f t="shared" si="20"/>
        <v>#VALUE!</v>
      </c>
      <c r="S351" s="163" t="e">
        <f t="shared" si="21"/>
        <v>#VALUE!</v>
      </c>
      <c r="T351" s="163" t="e">
        <f>INDEX(Controle!O:O,MATCH('Banco de Dados'!A351,Controle!M:M,0))*E351/100</f>
        <v>#N/A</v>
      </c>
    </row>
    <row r="352" spans="1:20" hidden="1" x14ac:dyDescent="0.2">
      <c r="A352" s="158">
        <f>BD_TS!A351</f>
        <v>0</v>
      </c>
      <c r="B352" s="158" t="str">
        <f>SUBSTITUTE(SUBSTITUTE(BD_TS!D351," ",""),"-","/")</f>
        <v/>
      </c>
      <c r="C352" s="158">
        <f>BD_TS!E351</f>
        <v>0</v>
      </c>
      <c r="D352" s="159">
        <f>BD_TS!F351</f>
        <v>0</v>
      </c>
      <c r="E352" s="160">
        <f>BD_TS!B351</f>
        <v>0</v>
      </c>
      <c r="F352" s="161">
        <f>BD_TS!C351</f>
        <v>0</v>
      </c>
      <c r="G352" s="187">
        <f>BD_TS!H351</f>
        <v>0</v>
      </c>
      <c r="H352" s="158" t="str">
        <f>IF($A352=0,"",IFERROR(INDEX(BD_Gestão!A:A,MATCH('Banco de Dados'!$B352,BD_Gestão!$B:$B,0)),"erro"))</f>
        <v/>
      </c>
      <c r="I352" s="162" t="str">
        <f>IF($A352=0,"",IFERROR(INDEX(BD_Gestão!E:E,MATCH('Banco de Dados'!$B352,BD_Gestão!$B:$B,0)),"erro"))</f>
        <v/>
      </c>
      <c r="J352" s="186" t="str">
        <f>IF($A352=0,"",IFERROR(INDEX(BD_Gestão!B:B,MATCH('Banco de Dados'!$B352,BD_Gestão!$B:$B,0)),"erro"))</f>
        <v/>
      </c>
      <c r="K352" s="158" t="str">
        <f>IF($A352=0,"",IFERROR(INDEX(BD_Gestão!C:C,MATCH('Banco de Dados'!$B352,BD_Gestão!$B:$B,0)),"erro"))</f>
        <v/>
      </c>
      <c r="L352" s="158" t="str">
        <f>IF($A352=0,"",IFERROR(INDEX(BD_Gestão!H:H,MATCH('Banco de Dados'!$B352,BD_Gestão!$B:$B,0)),"erro"))</f>
        <v/>
      </c>
      <c r="M352" s="161" t="str">
        <f>IF($A352=0,"",IFERROR(INDEX(BD_Gestão!F:F,MATCH('Banco de Dados'!$B352,BD_Gestão!$B:$B,0)),"erro"))</f>
        <v/>
      </c>
      <c r="N352" s="161" t="str">
        <f>IF($A352=0,"",IFERROR(INDEX(BD_Gestão!J:J,MATCH('Banco de Dados'!$B352,BD_Gestão!$B:$B,0)),"erro"))</f>
        <v/>
      </c>
      <c r="O352" s="164" t="str">
        <f>IF($A352=0,"",IFERROR(INDEX(BD_Gestão!K:K,MATCH('Banco de Dados'!$B352,BD_Gestão!$B:$B,0)),"erro"))</f>
        <v/>
      </c>
      <c r="P352" s="169" t="str">
        <f t="shared" si="22"/>
        <v/>
      </c>
      <c r="Q352" s="170" t="str">
        <f t="shared" si="23"/>
        <v/>
      </c>
      <c r="R352" s="163" t="e">
        <f t="shared" si="20"/>
        <v>#VALUE!</v>
      </c>
      <c r="S352" s="163" t="e">
        <f t="shared" si="21"/>
        <v>#VALUE!</v>
      </c>
      <c r="T352" s="163" t="e">
        <f>INDEX(Controle!O:O,MATCH('Banco de Dados'!A352,Controle!M:M,0))*E352/100</f>
        <v>#N/A</v>
      </c>
    </row>
    <row r="353" spans="1:20" hidden="1" x14ac:dyDescent="0.2">
      <c r="A353" s="158">
        <f>BD_TS!A352</f>
        <v>0</v>
      </c>
      <c r="B353" s="158" t="str">
        <f>SUBSTITUTE(SUBSTITUTE(BD_TS!D352," ",""),"-","/")</f>
        <v/>
      </c>
      <c r="C353" s="158">
        <f>BD_TS!E352</f>
        <v>0</v>
      </c>
      <c r="D353" s="159">
        <f>BD_TS!F352</f>
        <v>0</v>
      </c>
      <c r="E353" s="160">
        <f>BD_TS!B352</f>
        <v>0</v>
      </c>
      <c r="F353" s="161">
        <f>BD_TS!C352</f>
        <v>0</v>
      </c>
      <c r="G353" s="187">
        <f>BD_TS!H352</f>
        <v>0</v>
      </c>
      <c r="H353" s="158" t="str">
        <f>IF($A353=0,"",IFERROR(INDEX(BD_Gestão!A:A,MATCH('Banco de Dados'!$B353,BD_Gestão!$B:$B,0)),"erro"))</f>
        <v/>
      </c>
      <c r="I353" s="162" t="str">
        <f>IF($A353=0,"",IFERROR(INDEX(BD_Gestão!E:E,MATCH('Banco de Dados'!$B353,BD_Gestão!$B:$B,0)),"erro"))</f>
        <v/>
      </c>
      <c r="J353" s="186" t="str">
        <f>IF($A353=0,"",IFERROR(INDEX(BD_Gestão!B:B,MATCH('Banco de Dados'!$B353,BD_Gestão!$B:$B,0)),"erro"))</f>
        <v/>
      </c>
      <c r="K353" s="158" t="str">
        <f>IF($A353=0,"",IFERROR(INDEX(BD_Gestão!C:C,MATCH('Banco de Dados'!$B353,BD_Gestão!$B:$B,0)),"erro"))</f>
        <v/>
      </c>
      <c r="L353" s="158" t="str">
        <f>IF($A353=0,"",IFERROR(INDEX(BD_Gestão!H:H,MATCH('Banco de Dados'!$B353,BD_Gestão!$B:$B,0)),"erro"))</f>
        <v/>
      </c>
      <c r="M353" s="161" t="str">
        <f>IF($A353=0,"",IFERROR(INDEX(BD_Gestão!F:F,MATCH('Banco de Dados'!$B353,BD_Gestão!$B:$B,0)),"erro"))</f>
        <v/>
      </c>
      <c r="N353" s="161" t="str">
        <f>IF($A353=0,"",IFERROR(INDEX(BD_Gestão!J:J,MATCH('Banco de Dados'!$B353,BD_Gestão!$B:$B,0)),"erro"))</f>
        <v/>
      </c>
      <c r="O353" s="164" t="str">
        <f>IF($A353=0,"",IFERROR(INDEX(BD_Gestão!K:K,MATCH('Banco de Dados'!$B353,BD_Gestão!$B:$B,0)),"erro"))</f>
        <v/>
      </c>
      <c r="P353" s="169" t="str">
        <f t="shared" si="22"/>
        <v/>
      </c>
      <c r="Q353" s="170" t="str">
        <f t="shared" si="23"/>
        <v/>
      </c>
      <c r="R353" s="163" t="e">
        <f t="shared" si="20"/>
        <v>#VALUE!</v>
      </c>
      <c r="S353" s="163" t="e">
        <f t="shared" si="21"/>
        <v>#VALUE!</v>
      </c>
      <c r="T353" s="163" t="e">
        <f>INDEX(Controle!O:O,MATCH('Banco de Dados'!A353,Controle!M:M,0))*E353/100</f>
        <v>#N/A</v>
      </c>
    </row>
    <row r="354" spans="1:20" hidden="1" x14ac:dyDescent="0.2">
      <c r="A354" s="158">
        <f>BD_TS!A353</f>
        <v>0</v>
      </c>
      <c r="B354" s="158" t="str">
        <f>SUBSTITUTE(SUBSTITUTE(BD_TS!D353," ",""),"-","/")</f>
        <v/>
      </c>
      <c r="C354" s="158">
        <f>BD_TS!E353</f>
        <v>0</v>
      </c>
      <c r="D354" s="159">
        <f>BD_TS!F353</f>
        <v>0</v>
      </c>
      <c r="E354" s="160">
        <f>BD_TS!B353</f>
        <v>0</v>
      </c>
      <c r="F354" s="161">
        <f>BD_TS!C353</f>
        <v>0</v>
      </c>
      <c r="G354" s="187">
        <f>BD_TS!H353</f>
        <v>0</v>
      </c>
      <c r="H354" s="158" t="str">
        <f>IF($A354=0,"",IFERROR(INDEX(BD_Gestão!A:A,MATCH('Banco de Dados'!$B354,BD_Gestão!$B:$B,0)),"erro"))</f>
        <v/>
      </c>
      <c r="I354" s="162" t="str">
        <f>IF($A354=0,"",IFERROR(INDEX(BD_Gestão!E:E,MATCH('Banco de Dados'!$B354,BD_Gestão!$B:$B,0)),"erro"))</f>
        <v/>
      </c>
      <c r="J354" s="186" t="str">
        <f>IF($A354=0,"",IFERROR(INDEX(BD_Gestão!B:B,MATCH('Banco de Dados'!$B354,BD_Gestão!$B:$B,0)),"erro"))</f>
        <v/>
      </c>
      <c r="K354" s="158" t="str">
        <f>IF($A354=0,"",IFERROR(INDEX(BD_Gestão!C:C,MATCH('Banco de Dados'!$B354,BD_Gestão!$B:$B,0)),"erro"))</f>
        <v/>
      </c>
      <c r="L354" s="158" t="str">
        <f>IF($A354=0,"",IFERROR(INDEX(BD_Gestão!H:H,MATCH('Banco de Dados'!$B354,BD_Gestão!$B:$B,0)),"erro"))</f>
        <v/>
      </c>
      <c r="M354" s="161" t="str">
        <f>IF($A354=0,"",IFERROR(INDEX(BD_Gestão!F:F,MATCH('Banco de Dados'!$B354,BD_Gestão!$B:$B,0)),"erro"))</f>
        <v/>
      </c>
      <c r="N354" s="161" t="str">
        <f>IF($A354=0,"",IFERROR(INDEX(BD_Gestão!J:J,MATCH('Banco de Dados'!$B354,BD_Gestão!$B:$B,0)),"erro"))</f>
        <v/>
      </c>
      <c r="O354" s="164" t="str">
        <f>IF($A354=0,"",IFERROR(INDEX(BD_Gestão!K:K,MATCH('Banco de Dados'!$B354,BD_Gestão!$B:$B,0)),"erro"))</f>
        <v/>
      </c>
      <c r="P354" s="169" t="str">
        <f t="shared" si="22"/>
        <v/>
      </c>
      <c r="Q354" s="170" t="str">
        <f t="shared" si="23"/>
        <v/>
      </c>
      <c r="R354" s="163" t="e">
        <f t="shared" si="20"/>
        <v>#VALUE!</v>
      </c>
      <c r="S354" s="163" t="e">
        <f t="shared" si="21"/>
        <v>#VALUE!</v>
      </c>
      <c r="T354" s="163" t="e">
        <f>INDEX(Controle!O:O,MATCH('Banco de Dados'!A354,Controle!M:M,0))*E354/100</f>
        <v>#N/A</v>
      </c>
    </row>
    <row r="355" spans="1:20" hidden="1" x14ac:dyDescent="0.2">
      <c r="A355" s="158">
        <f>BD_TS!A354</f>
        <v>0</v>
      </c>
      <c r="B355" s="158" t="str">
        <f>SUBSTITUTE(SUBSTITUTE(BD_TS!D354," ",""),"-","/")</f>
        <v/>
      </c>
      <c r="C355" s="158">
        <f>BD_TS!E354</f>
        <v>0</v>
      </c>
      <c r="D355" s="159">
        <f>BD_TS!F354</f>
        <v>0</v>
      </c>
      <c r="E355" s="160">
        <f>BD_TS!B354</f>
        <v>0</v>
      </c>
      <c r="F355" s="161">
        <f>BD_TS!C354</f>
        <v>0</v>
      </c>
      <c r="G355" s="187">
        <f>BD_TS!H354</f>
        <v>0</v>
      </c>
      <c r="H355" s="158" t="str">
        <f>IF($A355=0,"",IFERROR(INDEX(BD_Gestão!A:A,MATCH('Banco de Dados'!$B355,BD_Gestão!$B:$B,0)),"erro"))</f>
        <v/>
      </c>
      <c r="I355" s="162" t="str">
        <f>IF($A355=0,"",IFERROR(INDEX(BD_Gestão!E:E,MATCH('Banco de Dados'!$B355,BD_Gestão!$B:$B,0)),"erro"))</f>
        <v/>
      </c>
      <c r="J355" s="186" t="str">
        <f>IF($A355=0,"",IFERROR(INDEX(BD_Gestão!B:B,MATCH('Banco de Dados'!$B355,BD_Gestão!$B:$B,0)),"erro"))</f>
        <v/>
      </c>
      <c r="K355" s="158" t="str">
        <f>IF($A355=0,"",IFERROR(INDEX(BD_Gestão!C:C,MATCH('Banco de Dados'!$B355,BD_Gestão!$B:$B,0)),"erro"))</f>
        <v/>
      </c>
      <c r="L355" s="158" t="str">
        <f>IF($A355=0,"",IFERROR(INDEX(BD_Gestão!H:H,MATCH('Banco de Dados'!$B355,BD_Gestão!$B:$B,0)),"erro"))</f>
        <v/>
      </c>
      <c r="M355" s="161" t="str">
        <f>IF($A355=0,"",IFERROR(INDEX(BD_Gestão!F:F,MATCH('Banco de Dados'!$B355,BD_Gestão!$B:$B,0)),"erro"))</f>
        <v/>
      </c>
      <c r="N355" s="161" t="str">
        <f>IF($A355=0,"",IFERROR(INDEX(BD_Gestão!J:J,MATCH('Banco de Dados'!$B355,BD_Gestão!$B:$B,0)),"erro"))</f>
        <v/>
      </c>
      <c r="O355" s="164" t="str">
        <f>IF($A355=0,"",IFERROR(INDEX(BD_Gestão!K:K,MATCH('Banco de Dados'!$B355,BD_Gestão!$B:$B,0)),"erro"))</f>
        <v/>
      </c>
      <c r="P355" s="169" t="str">
        <f t="shared" si="22"/>
        <v/>
      </c>
      <c r="Q355" s="170" t="str">
        <f t="shared" si="23"/>
        <v/>
      </c>
      <c r="R355" s="163" t="e">
        <f t="shared" si="20"/>
        <v>#VALUE!</v>
      </c>
      <c r="S355" s="163" t="e">
        <f t="shared" si="21"/>
        <v>#VALUE!</v>
      </c>
      <c r="T355" s="163" t="e">
        <f>INDEX(Controle!O:O,MATCH('Banco de Dados'!A355,Controle!M:M,0))*E355/100</f>
        <v>#N/A</v>
      </c>
    </row>
    <row r="356" spans="1:20" hidden="1" x14ac:dyDescent="0.2">
      <c r="A356" s="158">
        <f>BD_TS!A355</f>
        <v>0</v>
      </c>
      <c r="B356" s="158" t="str">
        <f>SUBSTITUTE(SUBSTITUTE(BD_TS!D355," ",""),"-","/")</f>
        <v/>
      </c>
      <c r="C356" s="158">
        <f>BD_TS!E355</f>
        <v>0</v>
      </c>
      <c r="D356" s="159">
        <f>BD_TS!F355</f>
        <v>0</v>
      </c>
      <c r="E356" s="160">
        <f>BD_TS!B355</f>
        <v>0</v>
      </c>
      <c r="F356" s="161">
        <f>BD_TS!C355</f>
        <v>0</v>
      </c>
      <c r="G356" s="187">
        <f>BD_TS!H355</f>
        <v>0</v>
      </c>
      <c r="H356" s="158" t="str">
        <f>IF($A356=0,"",IFERROR(INDEX(BD_Gestão!A:A,MATCH('Banco de Dados'!$B356,BD_Gestão!$B:$B,0)),"erro"))</f>
        <v/>
      </c>
      <c r="I356" s="162" t="str">
        <f>IF($A356=0,"",IFERROR(INDEX(BD_Gestão!E:E,MATCH('Banco de Dados'!$B356,BD_Gestão!$B:$B,0)),"erro"))</f>
        <v/>
      </c>
      <c r="J356" s="186" t="str">
        <f>IF($A356=0,"",IFERROR(INDEX(BD_Gestão!B:B,MATCH('Banco de Dados'!$B356,BD_Gestão!$B:$B,0)),"erro"))</f>
        <v/>
      </c>
      <c r="K356" s="158" t="str">
        <f>IF($A356=0,"",IFERROR(INDEX(BD_Gestão!C:C,MATCH('Banco de Dados'!$B356,BD_Gestão!$B:$B,0)),"erro"))</f>
        <v/>
      </c>
      <c r="L356" s="158" t="str">
        <f>IF($A356=0,"",IFERROR(INDEX(BD_Gestão!H:H,MATCH('Banco de Dados'!$B356,BD_Gestão!$B:$B,0)),"erro"))</f>
        <v/>
      </c>
      <c r="M356" s="161" t="str">
        <f>IF($A356=0,"",IFERROR(INDEX(BD_Gestão!F:F,MATCH('Banco de Dados'!$B356,BD_Gestão!$B:$B,0)),"erro"))</f>
        <v/>
      </c>
      <c r="N356" s="161" t="str">
        <f>IF($A356=0,"",IFERROR(INDEX(BD_Gestão!J:J,MATCH('Banco de Dados'!$B356,BD_Gestão!$B:$B,0)),"erro"))</f>
        <v/>
      </c>
      <c r="O356" s="164" t="str">
        <f>IF($A356=0,"",IFERROR(INDEX(BD_Gestão!K:K,MATCH('Banco de Dados'!$B356,BD_Gestão!$B:$B,0)),"erro"))</f>
        <v/>
      </c>
      <c r="P356" s="169" t="str">
        <f t="shared" si="22"/>
        <v/>
      </c>
      <c r="Q356" s="170" t="str">
        <f t="shared" si="23"/>
        <v/>
      </c>
      <c r="R356" s="163" t="e">
        <f t="shared" si="20"/>
        <v>#VALUE!</v>
      </c>
      <c r="S356" s="163" t="e">
        <f t="shared" si="21"/>
        <v>#VALUE!</v>
      </c>
      <c r="T356" s="163" t="e">
        <f>INDEX(Controle!O:O,MATCH('Banco de Dados'!A356,Controle!M:M,0))*E356/100</f>
        <v>#N/A</v>
      </c>
    </row>
    <row r="357" spans="1:20" hidden="1" x14ac:dyDescent="0.2">
      <c r="A357" s="158">
        <f>BD_TS!A356</f>
        <v>0</v>
      </c>
      <c r="B357" s="158" t="str">
        <f>SUBSTITUTE(SUBSTITUTE(BD_TS!D356," ",""),"-","/")</f>
        <v/>
      </c>
      <c r="C357" s="158">
        <f>BD_TS!E356</f>
        <v>0</v>
      </c>
      <c r="D357" s="159">
        <f>BD_TS!F356</f>
        <v>0</v>
      </c>
      <c r="E357" s="160">
        <f>BD_TS!B356</f>
        <v>0</v>
      </c>
      <c r="F357" s="161">
        <f>BD_TS!C356</f>
        <v>0</v>
      </c>
      <c r="G357" s="187">
        <f>BD_TS!H356</f>
        <v>0</v>
      </c>
      <c r="H357" s="158" t="str">
        <f>IF($A357=0,"",IFERROR(INDEX(BD_Gestão!A:A,MATCH('Banco de Dados'!$B357,BD_Gestão!$B:$B,0)),"erro"))</f>
        <v/>
      </c>
      <c r="I357" s="162" t="str">
        <f>IF($A357=0,"",IFERROR(INDEX(BD_Gestão!E:E,MATCH('Banco de Dados'!$B357,BD_Gestão!$B:$B,0)),"erro"))</f>
        <v/>
      </c>
      <c r="J357" s="186" t="str">
        <f>IF($A357=0,"",IFERROR(INDEX(BD_Gestão!B:B,MATCH('Banco de Dados'!$B357,BD_Gestão!$B:$B,0)),"erro"))</f>
        <v/>
      </c>
      <c r="K357" s="158" t="str">
        <f>IF($A357=0,"",IFERROR(INDEX(BD_Gestão!C:C,MATCH('Banco de Dados'!$B357,BD_Gestão!$B:$B,0)),"erro"))</f>
        <v/>
      </c>
      <c r="L357" s="158" t="str">
        <f>IF($A357=0,"",IFERROR(INDEX(BD_Gestão!H:H,MATCH('Banco de Dados'!$B357,BD_Gestão!$B:$B,0)),"erro"))</f>
        <v/>
      </c>
      <c r="M357" s="161" t="str">
        <f>IF($A357=0,"",IFERROR(INDEX(BD_Gestão!F:F,MATCH('Banco de Dados'!$B357,BD_Gestão!$B:$B,0)),"erro"))</f>
        <v/>
      </c>
      <c r="N357" s="161" t="str">
        <f>IF($A357=0,"",IFERROR(INDEX(BD_Gestão!J:J,MATCH('Banco de Dados'!$B357,BD_Gestão!$B:$B,0)),"erro"))</f>
        <v/>
      </c>
      <c r="O357" s="164" t="str">
        <f>IF($A357=0,"",IFERROR(INDEX(BD_Gestão!K:K,MATCH('Banco de Dados'!$B357,BD_Gestão!$B:$B,0)),"erro"))</f>
        <v/>
      </c>
      <c r="P357" s="169" t="str">
        <f t="shared" si="22"/>
        <v/>
      </c>
      <c r="Q357" s="170" t="str">
        <f t="shared" si="23"/>
        <v/>
      </c>
      <c r="R357" s="163" t="e">
        <f t="shared" si="20"/>
        <v>#VALUE!</v>
      </c>
      <c r="S357" s="163" t="e">
        <f t="shared" si="21"/>
        <v>#VALUE!</v>
      </c>
      <c r="T357" s="163" t="e">
        <f>INDEX(Controle!O:O,MATCH('Banco de Dados'!A357,Controle!M:M,0))*E357/100</f>
        <v>#N/A</v>
      </c>
    </row>
    <row r="358" spans="1:20" hidden="1" x14ac:dyDescent="0.2">
      <c r="A358" s="158">
        <f>BD_TS!A357</f>
        <v>0</v>
      </c>
      <c r="B358" s="158" t="str">
        <f>SUBSTITUTE(SUBSTITUTE(BD_TS!D357," ",""),"-","/")</f>
        <v/>
      </c>
      <c r="C358" s="158">
        <f>BD_TS!E357</f>
        <v>0</v>
      </c>
      <c r="D358" s="159">
        <f>BD_TS!F357</f>
        <v>0</v>
      </c>
      <c r="E358" s="160">
        <f>BD_TS!B357</f>
        <v>0</v>
      </c>
      <c r="F358" s="161">
        <f>BD_TS!C357</f>
        <v>0</v>
      </c>
      <c r="G358" s="187">
        <f>BD_TS!H357</f>
        <v>0</v>
      </c>
      <c r="H358" s="158" t="str">
        <f>IF($A358=0,"",IFERROR(INDEX(BD_Gestão!A:A,MATCH('Banco de Dados'!$B358,BD_Gestão!$B:$B,0)),"erro"))</f>
        <v/>
      </c>
      <c r="I358" s="162" t="str">
        <f>IF($A358=0,"",IFERROR(INDEX(BD_Gestão!E:E,MATCH('Banco de Dados'!$B358,BD_Gestão!$B:$B,0)),"erro"))</f>
        <v/>
      </c>
      <c r="J358" s="186" t="str">
        <f>IF($A358=0,"",IFERROR(INDEX(BD_Gestão!B:B,MATCH('Banco de Dados'!$B358,BD_Gestão!$B:$B,0)),"erro"))</f>
        <v/>
      </c>
      <c r="K358" s="158" t="str">
        <f>IF($A358=0,"",IFERROR(INDEX(BD_Gestão!C:C,MATCH('Banco de Dados'!$B358,BD_Gestão!$B:$B,0)),"erro"))</f>
        <v/>
      </c>
      <c r="L358" s="158" t="str">
        <f>IF($A358=0,"",IFERROR(INDEX(BD_Gestão!H:H,MATCH('Banco de Dados'!$B358,BD_Gestão!$B:$B,0)),"erro"))</f>
        <v/>
      </c>
      <c r="M358" s="161" t="str">
        <f>IF($A358=0,"",IFERROR(INDEX(BD_Gestão!F:F,MATCH('Banco de Dados'!$B358,BD_Gestão!$B:$B,0)),"erro"))</f>
        <v/>
      </c>
      <c r="N358" s="161" t="str">
        <f>IF($A358=0,"",IFERROR(INDEX(BD_Gestão!J:J,MATCH('Banco de Dados'!$B358,BD_Gestão!$B:$B,0)),"erro"))</f>
        <v/>
      </c>
      <c r="O358" s="164" t="str">
        <f>IF($A358=0,"",IFERROR(INDEX(BD_Gestão!K:K,MATCH('Banco de Dados'!$B358,BD_Gestão!$B:$B,0)),"erro"))</f>
        <v/>
      </c>
      <c r="P358" s="169" t="str">
        <f t="shared" si="22"/>
        <v/>
      </c>
      <c r="Q358" s="170" t="str">
        <f t="shared" si="23"/>
        <v/>
      </c>
      <c r="R358" s="163" t="e">
        <f t="shared" si="20"/>
        <v>#VALUE!</v>
      </c>
      <c r="S358" s="163" t="e">
        <f t="shared" si="21"/>
        <v>#VALUE!</v>
      </c>
      <c r="T358" s="163" t="e">
        <f>INDEX(Controle!O:O,MATCH('Banco de Dados'!A358,Controle!M:M,0))*E358/100</f>
        <v>#N/A</v>
      </c>
    </row>
    <row r="359" spans="1:20" hidden="1" x14ac:dyDescent="0.2">
      <c r="A359" s="158">
        <f>BD_TS!A358</f>
        <v>0</v>
      </c>
      <c r="B359" s="158" t="str">
        <f>SUBSTITUTE(SUBSTITUTE(BD_TS!D358," ",""),"-","/")</f>
        <v/>
      </c>
      <c r="C359" s="158">
        <f>BD_TS!E358</f>
        <v>0</v>
      </c>
      <c r="D359" s="159">
        <f>BD_TS!F358</f>
        <v>0</v>
      </c>
      <c r="E359" s="160">
        <f>BD_TS!B358</f>
        <v>0</v>
      </c>
      <c r="F359" s="161">
        <f>BD_TS!C358</f>
        <v>0</v>
      </c>
      <c r="G359" s="187">
        <f>BD_TS!H358</f>
        <v>0</v>
      </c>
      <c r="H359" s="158" t="str">
        <f>IF($A359=0,"",IFERROR(INDEX(BD_Gestão!A:A,MATCH('Banco de Dados'!$B359,BD_Gestão!$B:$B,0)),"erro"))</f>
        <v/>
      </c>
      <c r="I359" s="162" t="str">
        <f>IF($A359=0,"",IFERROR(INDEX(BD_Gestão!E:E,MATCH('Banco de Dados'!$B359,BD_Gestão!$B:$B,0)),"erro"))</f>
        <v/>
      </c>
      <c r="J359" s="186" t="str">
        <f>IF($A359=0,"",IFERROR(INDEX(BD_Gestão!B:B,MATCH('Banco de Dados'!$B359,BD_Gestão!$B:$B,0)),"erro"))</f>
        <v/>
      </c>
      <c r="K359" s="158" t="str">
        <f>IF($A359=0,"",IFERROR(INDEX(BD_Gestão!C:C,MATCH('Banco de Dados'!$B359,BD_Gestão!$B:$B,0)),"erro"))</f>
        <v/>
      </c>
      <c r="L359" s="158" t="str">
        <f>IF($A359=0,"",IFERROR(INDEX(BD_Gestão!H:H,MATCH('Banco de Dados'!$B359,BD_Gestão!$B:$B,0)),"erro"))</f>
        <v/>
      </c>
      <c r="M359" s="161" t="str">
        <f>IF($A359=0,"",IFERROR(INDEX(BD_Gestão!F:F,MATCH('Banco de Dados'!$B359,BD_Gestão!$B:$B,0)),"erro"))</f>
        <v/>
      </c>
      <c r="N359" s="161" t="str">
        <f>IF($A359=0,"",IFERROR(INDEX(BD_Gestão!J:J,MATCH('Banco de Dados'!$B359,BD_Gestão!$B:$B,0)),"erro"))</f>
        <v/>
      </c>
      <c r="O359" s="164" t="str">
        <f>IF($A359=0,"",IFERROR(INDEX(BD_Gestão!K:K,MATCH('Banco de Dados'!$B359,BD_Gestão!$B:$B,0)),"erro"))</f>
        <v/>
      </c>
      <c r="P359" s="169" t="str">
        <f t="shared" si="22"/>
        <v/>
      </c>
      <c r="Q359" s="170" t="str">
        <f t="shared" si="23"/>
        <v/>
      </c>
      <c r="R359" s="163" t="e">
        <f t="shared" si="20"/>
        <v>#VALUE!</v>
      </c>
      <c r="S359" s="163" t="e">
        <f t="shared" si="21"/>
        <v>#VALUE!</v>
      </c>
      <c r="T359" s="163" t="e">
        <f>INDEX(Controle!O:O,MATCH('Banco de Dados'!A359,Controle!M:M,0))*E359/100</f>
        <v>#N/A</v>
      </c>
    </row>
    <row r="360" spans="1:20" hidden="1" x14ac:dyDescent="0.2">
      <c r="A360" s="158">
        <f>BD_TS!A359</f>
        <v>0</v>
      </c>
      <c r="B360" s="158" t="str">
        <f>SUBSTITUTE(SUBSTITUTE(BD_TS!D359," ",""),"-","/")</f>
        <v/>
      </c>
      <c r="C360" s="158">
        <f>BD_TS!E359</f>
        <v>0</v>
      </c>
      <c r="D360" s="159">
        <f>BD_TS!F359</f>
        <v>0</v>
      </c>
      <c r="E360" s="160">
        <f>BD_TS!B359</f>
        <v>0</v>
      </c>
      <c r="F360" s="161">
        <f>BD_TS!C359</f>
        <v>0</v>
      </c>
      <c r="G360" s="187">
        <f>BD_TS!H359</f>
        <v>0</v>
      </c>
      <c r="H360" s="158" t="str">
        <f>IF($A360=0,"",IFERROR(INDEX(BD_Gestão!A:A,MATCH('Banco de Dados'!$B360,BD_Gestão!$B:$B,0)),"erro"))</f>
        <v/>
      </c>
      <c r="I360" s="162" t="str">
        <f>IF($A360=0,"",IFERROR(INDEX(BD_Gestão!E:E,MATCH('Banco de Dados'!$B360,BD_Gestão!$B:$B,0)),"erro"))</f>
        <v/>
      </c>
      <c r="J360" s="186" t="str">
        <f>IF($A360=0,"",IFERROR(INDEX(BD_Gestão!B:B,MATCH('Banco de Dados'!$B360,BD_Gestão!$B:$B,0)),"erro"))</f>
        <v/>
      </c>
      <c r="K360" s="158" t="str">
        <f>IF($A360=0,"",IFERROR(INDEX(BD_Gestão!C:C,MATCH('Banco de Dados'!$B360,BD_Gestão!$B:$B,0)),"erro"))</f>
        <v/>
      </c>
      <c r="L360" s="158" t="str">
        <f>IF($A360=0,"",IFERROR(INDEX(BD_Gestão!H:H,MATCH('Banco de Dados'!$B360,BD_Gestão!$B:$B,0)),"erro"))</f>
        <v/>
      </c>
      <c r="M360" s="161" t="str">
        <f>IF($A360=0,"",IFERROR(INDEX(BD_Gestão!F:F,MATCH('Banco de Dados'!$B360,BD_Gestão!$B:$B,0)),"erro"))</f>
        <v/>
      </c>
      <c r="N360" s="161" t="str">
        <f>IF($A360=0,"",IFERROR(INDEX(BD_Gestão!J:J,MATCH('Banco de Dados'!$B360,BD_Gestão!$B:$B,0)),"erro"))</f>
        <v/>
      </c>
      <c r="O360" s="164" t="str">
        <f>IF($A360=0,"",IFERROR(INDEX(BD_Gestão!K:K,MATCH('Banco de Dados'!$B360,BD_Gestão!$B:$B,0)),"erro"))</f>
        <v/>
      </c>
      <c r="P360" s="169" t="str">
        <f t="shared" si="22"/>
        <v/>
      </c>
      <c r="Q360" s="170" t="str">
        <f t="shared" si="23"/>
        <v/>
      </c>
      <c r="R360" s="163" t="e">
        <f t="shared" si="20"/>
        <v>#VALUE!</v>
      </c>
      <c r="S360" s="163" t="e">
        <f t="shared" si="21"/>
        <v>#VALUE!</v>
      </c>
      <c r="T360" s="163" t="e">
        <f>INDEX(Controle!O:O,MATCH('Banco de Dados'!A360,Controle!M:M,0))*E360/100</f>
        <v>#N/A</v>
      </c>
    </row>
    <row r="361" spans="1:20" hidden="1" x14ac:dyDescent="0.2">
      <c r="A361" s="158">
        <f>BD_TS!A360</f>
        <v>0</v>
      </c>
      <c r="B361" s="158" t="str">
        <f>SUBSTITUTE(SUBSTITUTE(BD_TS!D360," ",""),"-","/")</f>
        <v/>
      </c>
      <c r="C361" s="158">
        <f>BD_TS!E360</f>
        <v>0</v>
      </c>
      <c r="D361" s="159">
        <f>BD_TS!F360</f>
        <v>0</v>
      </c>
      <c r="E361" s="160">
        <f>BD_TS!B360</f>
        <v>0</v>
      </c>
      <c r="F361" s="161">
        <f>BD_TS!C360</f>
        <v>0</v>
      </c>
      <c r="G361" s="187">
        <f>BD_TS!H360</f>
        <v>0</v>
      </c>
      <c r="H361" s="158" t="str">
        <f>IF($A361=0,"",IFERROR(INDEX(BD_Gestão!A:A,MATCH('Banco de Dados'!$B361,BD_Gestão!$B:$B,0)),"erro"))</f>
        <v/>
      </c>
      <c r="I361" s="162" t="str">
        <f>IF($A361=0,"",IFERROR(INDEX(BD_Gestão!E:E,MATCH('Banco de Dados'!$B361,BD_Gestão!$B:$B,0)),"erro"))</f>
        <v/>
      </c>
      <c r="J361" s="186" t="str">
        <f>IF($A361=0,"",IFERROR(INDEX(BD_Gestão!B:B,MATCH('Banco de Dados'!$B361,BD_Gestão!$B:$B,0)),"erro"))</f>
        <v/>
      </c>
      <c r="K361" s="158" t="str">
        <f>IF($A361=0,"",IFERROR(INDEX(BD_Gestão!C:C,MATCH('Banco de Dados'!$B361,BD_Gestão!$B:$B,0)),"erro"))</f>
        <v/>
      </c>
      <c r="L361" s="158" t="str">
        <f>IF($A361=0,"",IFERROR(INDEX(BD_Gestão!H:H,MATCH('Banco de Dados'!$B361,BD_Gestão!$B:$B,0)),"erro"))</f>
        <v/>
      </c>
      <c r="M361" s="161" t="str">
        <f>IF($A361=0,"",IFERROR(INDEX(BD_Gestão!F:F,MATCH('Banco de Dados'!$B361,BD_Gestão!$B:$B,0)),"erro"))</f>
        <v/>
      </c>
      <c r="N361" s="161" t="str">
        <f>IF($A361=0,"",IFERROR(INDEX(BD_Gestão!J:J,MATCH('Banco de Dados'!$B361,BD_Gestão!$B:$B,0)),"erro"))</f>
        <v/>
      </c>
      <c r="O361" s="164" t="str">
        <f>IF($A361=0,"",IFERROR(INDEX(BD_Gestão!K:K,MATCH('Banco de Dados'!$B361,BD_Gestão!$B:$B,0)),"erro"))</f>
        <v/>
      </c>
      <c r="P361" s="169" t="str">
        <f t="shared" si="22"/>
        <v/>
      </c>
      <c r="Q361" s="170" t="str">
        <f t="shared" si="23"/>
        <v/>
      </c>
      <c r="R361" s="163" t="e">
        <f t="shared" si="20"/>
        <v>#VALUE!</v>
      </c>
      <c r="S361" s="163" t="e">
        <f t="shared" si="21"/>
        <v>#VALUE!</v>
      </c>
      <c r="T361" s="163" t="e">
        <f>INDEX(Controle!O:O,MATCH('Banco de Dados'!A361,Controle!M:M,0))*E361/100</f>
        <v>#N/A</v>
      </c>
    </row>
    <row r="362" spans="1:20" hidden="1" x14ac:dyDescent="0.2">
      <c r="A362" s="158">
        <f>BD_TS!A361</f>
        <v>0</v>
      </c>
      <c r="B362" s="158" t="str">
        <f>SUBSTITUTE(SUBSTITUTE(BD_TS!D361," ",""),"-","/")</f>
        <v/>
      </c>
      <c r="C362" s="158">
        <f>BD_TS!E361</f>
        <v>0</v>
      </c>
      <c r="D362" s="159">
        <f>BD_TS!F361</f>
        <v>0</v>
      </c>
      <c r="E362" s="160">
        <f>BD_TS!B361</f>
        <v>0</v>
      </c>
      <c r="F362" s="161">
        <f>BD_TS!C361</f>
        <v>0</v>
      </c>
      <c r="G362" s="187">
        <f>BD_TS!H361</f>
        <v>0</v>
      </c>
      <c r="H362" s="158" t="str">
        <f>IF($A362=0,"",IFERROR(INDEX(BD_Gestão!A:A,MATCH('Banco de Dados'!$B362,BD_Gestão!$B:$B,0)),"erro"))</f>
        <v/>
      </c>
      <c r="I362" s="162" t="str">
        <f>IF($A362=0,"",IFERROR(INDEX(BD_Gestão!E:E,MATCH('Banco de Dados'!$B362,BD_Gestão!$B:$B,0)),"erro"))</f>
        <v/>
      </c>
      <c r="J362" s="186" t="str">
        <f>IF($A362=0,"",IFERROR(INDEX(BD_Gestão!B:B,MATCH('Banco de Dados'!$B362,BD_Gestão!$B:$B,0)),"erro"))</f>
        <v/>
      </c>
      <c r="K362" s="158" t="str">
        <f>IF($A362=0,"",IFERROR(INDEX(BD_Gestão!C:C,MATCH('Banco de Dados'!$B362,BD_Gestão!$B:$B,0)),"erro"))</f>
        <v/>
      </c>
      <c r="L362" s="158" t="str">
        <f>IF($A362=0,"",IFERROR(INDEX(BD_Gestão!H:H,MATCH('Banco de Dados'!$B362,BD_Gestão!$B:$B,0)),"erro"))</f>
        <v/>
      </c>
      <c r="M362" s="161" t="str">
        <f>IF($A362=0,"",IFERROR(INDEX(BD_Gestão!F:F,MATCH('Banco de Dados'!$B362,BD_Gestão!$B:$B,0)),"erro"))</f>
        <v/>
      </c>
      <c r="N362" s="161" t="str">
        <f>IF($A362=0,"",IFERROR(INDEX(BD_Gestão!J:J,MATCH('Banco de Dados'!$B362,BD_Gestão!$B:$B,0)),"erro"))</f>
        <v/>
      </c>
      <c r="O362" s="164" t="str">
        <f>IF($A362=0,"",IFERROR(INDEX(BD_Gestão!K:K,MATCH('Banco de Dados'!$B362,BD_Gestão!$B:$B,0)),"erro"))</f>
        <v/>
      </c>
      <c r="P362" s="169" t="str">
        <f t="shared" si="22"/>
        <v/>
      </c>
      <c r="Q362" s="170" t="str">
        <f t="shared" si="23"/>
        <v/>
      </c>
      <c r="R362" s="163" t="e">
        <f t="shared" si="20"/>
        <v>#VALUE!</v>
      </c>
      <c r="S362" s="163" t="e">
        <f t="shared" si="21"/>
        <v>#VALUE!</v>
      </c>
      <c r="T362" s="163" t="e">
        <f>INDEX(Controle!O:O,MATCH('Banco de Dados'!A362,Controle!M:M,0))*E362/100</f>
        <v>#N/A</v>
      </c>
    </row>
    <row r="363" spans="1:20" hidden="1" x14ac:dyDescent="0.2">
      <c r="A363" s="158">
        <f>BD_TS!A362</f>
        <v>0</v>
      </c>
      <c r="B363" s="158" t="str">
        <f>SUBSTITUTE(SUBSTITUTE(BD_TS!D362," ",""),"-","/")</f>
        <v/>
      </c>
      <c r="C363" s="158">
        <f>BD_TS!E362</f>
        <v>0</v>
      </c>
      <c r="D363" s="159">
        <f>BD_TS!F362</f>
        <v>0</v>
      </c>
      <c r="E363" s="160">
        <f>BD_TS!B362</f>
        <v>0</v>
      </c>
      <c r="F363" s="161">
        <f>BD_TS!C362</f>
        <v>0</v>
      </c>
      <c r="G363" s="187">
        <f>BD_TS!H362</f>
        <v>0</v>
      </c>
      <c r="H363" s="158" t="str">
        <f>IF($A363=0,"",IFERROR(INDEX(BD_Gestão!A:A,MATCH('Banco de Dados'!$B363,BD_Gestão!$B:$B,0)),"erro"))</f>
        <v/>
      </c>
      <c r="I363" s="162" t="str">
        <f>IF($A363=0,"",IFERROR(INDEX(BD_Gestão!E:E,MATCH('Banco de Dados'!$B363,BD_Gestão!$B:$B,0)),"erro"))</f>
        <v/>
      </c>
      <c r="J363" s="186" t="str">
        <f>IF($A363=0,"",IFERROR(INDEX(BD_Gestão!B:B,MATCH('Banco de Dados'!$B363,BD_Gestão!$B:$B,0)),"erro"))</f>
        <v/>
      </c>
      <c r="K363" s="158" t="str">
        <f>IF($A363=0,"",IFERROR(INDEX(BD_Gestão!C:C,MATCH('Banco de Dados'!$B363,BD_Gestão!$B:$B,0)),"erro"))</f>
        <v/>
      </c>
      <c r="L363" s="158" t="str">
        <f>IF($A363=0,"",IFERROR(INDEX(BD_Gestão!H:H,MATCH('Banco de Dados'!$B363,BD_Gestão!$B:$B,0)),"erro"))</f>
        <v/>
      </c>
      <c r="M363" s="161" t="str">
        <f>IF($A363=0,"",IFERROR(INDEX(BD_Gestão!F:F,MATCH('Banco de Dados'!$B363,BD_Gestão!$B:$B,0)),"erro"))</f>
        <v/>
      </c>
      <c r="N363" s="161" t="str">
        <f>IF($A363=0,"",IFERROR(INDEX(BD_Gestão!J:J,MATCH('Banco de Dados'!$B363,BD_Gestão!$B:$B,0)),"erro"))</f>
        <v/>
      </c>
      <c r="O363" s="164" t="str">
        <f>IF($A363=0,"",IFERROR(INDEX(BD_Gestão!K:K,MATCH('Banco de Dados'!$B363,BD_Gestão!$B:$B,0)),"erro"))</f>
        <v/>
      </c>
      <c r="P363" s="169" t="str">
        <f t="shared" si="22"/>
        <v/>
      </c>
      <c r="Q363" s="170" t="str">
        <f t="shared" si="23"/>
        <v/>
      </c>
      <c r="R363" s="163" t="e">
        <f t="shared" si="20"/>
        <v>#VALUE!</v>
      </c>
      <c r="S363" s="163" t="e">
        <f t="shared" si="21"/>
        <v>#VALUE!</v>
      </c>
      <c r="T363" s="163" t="e">
        <f>INDEX(Controle!O:O,MATCH('Banco de Dados'!A363,Controle!M:M,0))*E363/100</f>
        <v>#N/A</v>
      </c>
    </row>
    <row r="364" spans="1:20" hidden="1" x14ac:dyDescent="0.2">
      <c r="A364" s="158">
        <f>BD_TS!A363</f>
        <v>0</v>
      </c>
      <c r="B364" s="158" t="str">
        <f>SUBSTITUTE(SUBSTITUTE(BD_TS!D363," ",""),"-","/")</f>
        <v/>
      </c>
      <c r="C364" s="158">
        <f>BD_TS!E363</f>
        <v>0</v>
      </c>
      <c r="D364" s="159">
        <f>BD_TS!F363</f>
        <v>0</v>
      </c>
      <c r="E364" s="160">
        <f>BD_TS!B363</f>
        <v>0</v>
      </c>
      <c r="F364" s="161">
        <f>BD_TS!C363</f>
        <v>0</v>
      </c>
      <c r="G364" s="187">
        <f>BD_TS!H363</f>
        <v>0</v>
      </c>
      <c r="H364" s="158" t="str">
        <f>IF($A364=0,"",IFERROR(INDEX(BD_Gestão!A:A,MATCH('Banco de Dados'!$B364,BD_Gestão!$B:$B,0)),"erro"))</f>
        <v/>
      </c>
      <c r="I364" s="162" t="str">
        <f>IF($A364=0,"",IFERROR(INDEX(BD_Gestão!E:E,MATCH('Banco de Dados'!$B364,BD_Gestão!$B:$B,0)),"erro"))</f>
        <v/>
      </c>
      <c r="J364" s="186" t="str">
        <f>IF($A364=0,"",IFERROR(INDEX(BD_Gestão!B:B,MATCH('Banco de Dados'!$B364,BD_Gestão!$B:$B,0)),"erro"))</f>
        <v/>
      </c>
      <c r="K364" s="158" t="str">
        <f>IF($A364=0,"",IFERROR(INDEX(BD_Gestão!C:C,MATCH('Banco de Dados'!$B364,BD_Gestão!$B:$B,0)),"erro"))</f>
        <v/>
      </c>
      <c r="L364" s="158" t="str">
        <f>IF($A364=0,"",IFERROR(INDEX(BD_Gestão!H:H,MATCH('Banco de Dados'!$B364,BD_Gestão!$B:$B,0)),"erro"))</f>
        <v/>
      </c>
      <c r="M364" s="161" t="str">
        <f>IF($A364=0,"",IFERROR(INDEX(BD_Gestão!F:F,MATCH('Banco de Dados'!$B364,BD_Gestão!$B:$B,0)),"erro"))</f>
        <v/>
      </c>
      <c r="N364" s="161" t="str">
        <f>IF($A364=0,"",IFERROR(INDEX(BD_Gestão!J:J,MATCH('Banco de Dados'!$B364,BD_Gestão!$B:$B,0)),"erro"))</f>
        <v/>
      </c>
      <c r="O364" s="164" t="str">
        <f>IF($A364=0,"",IFERROR(INDEX(BD_Gestão!K:K,MATCH('Banco de Dados'!$B364,BD_Gestão!$B:$B,0)),"erro"))</f>
        <v/>
      </c>
      <c r="P364" s="169" t="str">
        <f t="shared" si="22"/>
        <v/>
      </c>
      <c r="Q364" s="170" t="str">
        <f t="shared" si="23"/>
        <v/>
      </c>
      <c r="R364" s="163" t="e">
        <f t="shared" si="20"/>
        <v>#VALUE!</v>
      </c>
      <c r="S364" s="163" t="e">
        <f t="shared" si="21"/>
        <v>#VALUE!</v>
      </c>
      <c r="T364" s="163" t="e">
        <f>INDEX(Controle!O:O,MATCH('Banco de Dados'!A364,Controle!M:M,0))*E364/100</f>
        <v>#N/A</v>
      </c>
    </row>
    <row r="365" spans="1:20" hidden="1" x14ac:dyDescent="0.2">
      <c r="A365" s="158">
        <f>BD_TS!A364</f>
        <v>0</v>
      </c>
      <c r="B365" s="158" t="str">
        <f>SUBSTITUTE(SUBSTITUTE(BD_TS!D364," ",""),"-","/")</f>
        <v/>
      </c>
      <c r="C365" s="158">
        <f>BD_TS!E364</f>
        <v>0</v>
      </c>
      <c r="D365" s="159">
        <f>BD_TS!F364</f>
        <v>0</v>
      </c>
      <c r="E365" s="160">
        <f>BD_TS!B364</f>
        <v>0</v>
      </c>
      <c r="F365" s="161">
        <f>BD_TS!C364</f>
        <v>0</v>
      </c>
      <c r="G365" s="187">
        <f>BD_TS!H364</f>
        <v>0</v>
      </c>
      <c r="H365" s="158" t="str">
        <f>IF($A365=0,"",IFERROR(INDEX(BD_Gestão!A:A,MATCH('Banco de Dados'!$B365,BD_Gestão!$B:$B,0)),"erro"))</f>
        <v/>
      </c>
      <c r="I365" s="162" t="str">
        <f>IF($A365=0,"",IFERROR(INDEX(BD_Gestão!E:E,MATCH('Banco de Dados'!$B365,BD_Gestão!$B:$B,0)),"erro"))</f>
        <v/>
      </c>
      <c r="J365" s="186" t="str">
        <f>IF($A365=0,"",IFERROR(INDEX(BD_Gestão!B:B,MATCH('Banco de Dados'!$B365,BD_Gestão!$B:$B,0)),"erro"))</f>
        <v/>
      </c>
      <c r="K365" s="158" t="str">
        <f>IF($A365=0,"",IFERROR(INDEX(BD_Gestão!C:C,MATCH('Banco de Dados'!$B365,BD_Gestão!$B:$B,0)),"erro"))</f>
        <v/>
      </c>
      <c r="L365" s="158" t="str">
        <f>IF($A365=0,"",IFERROR(INDEX(BD_Gestão!H:H,MATCH('Banco de Dados'!$B365,BD_Gestão!$B:$B,0)),"erro"))</f>
        <v/>
      </c>
      <c r="M365" s="161" t="str">
        <f>IF($A365=0,"",IFERROR(INDEX(BD_Gestão!F:F,MATCH('Banco de Dados'!$B365,BD_Gestão!$B:$B,0)),"erro"))</f>
        <v/>
      </c>
      <c r="N365" s="161" t="str">
        <f>IF($A365=0,"",IFERROR(INDEX(BD_Gestão!J:J,MATCH('Banco de Dados'!$B365,BD_Gestão!$B:$B,0)),"erro"))</f>
        <v/>
      </c>
      <c r="O365" s="164" t="str">
        <f>IF($A365=0,"",IFERROR(INDEX(BD_Gestão!K:K,MATCH('Banco de Dados'!$B365,BD_Gestão!$B:$B,0)),"erro"))</f>
        <v/>
      </c>
      <c r="P365" s="169" t="str">
        <f t="shared" si="22"/>
        <v/>
      </c>
      <c r="Q365" s="170" t="str">
        <f t="shared" si="23"/>
        <v/>
      </c>
      <c r="R365" s="163" t="e">
        <f t="shared" si="20"/>
        <v>#VALUE!</v>
      </c>
      <c r="S365" s="163" t="e">
        <f t="shared" si="21"/>
        <v>#VALUE!</v>
      </c>
      <c r="T365" s="163" t="e">
        <f>INDEX(Controle!O:O,MATCH('Banco de Dados'!A365,Controle!M:M,0))*E365/100</f>
        <v>#N/A</v>
      </c>
    </row>
    <row r="366" spans="1:20" hidden="1" x14ac:dyDescent="0.2">
      <c r="A366" s="158">
        <f>BD_TS!A365</f>
        <v>0</v>
      </c>
      <c r="B366" s="158" t="str">
        <f>SUBSTITUTE(SUBSTITUTE(BD_TS!D365," ",""),"-","/")</f>
        <v/>
      </c>
      <c r="C366" s="158">
        <f>BD_TS!E365</f>
        <v>0</v>
      </c>
      <c r="D366" s="159">
        <f>BD_TS!F365</f>
        <v>0</v>
      </c>
      <c r="E366" s="160">
        <f>BD_TS!B365</f>
        <v>0</v>
      </c>
      <c r="F366" s="161">
        <f>BD_TS!C365</f>
        <v>0</v>
      </c>
      <c r="G366" s="187">
        <f>BD_TS!H365</f>
        <v>0</v>
      </c>
      <c r="H366" s="158" t="str">
        <f>IF($A366=0,"",IFERROR(INDEX(BD_Gestão!A:A,MATCH('Banco de Dados'!$B366,BD_Gestão!$B:$B,0)),"erro"))</f>
        <v/>
      </c>
      <c r="I366" s="162" t="str">
        <f>IF($A366=0,"",IFERROR(INDEX(BD_Gestão!E:E,MATCH('Banco de Dados'!$B366,BD_Gestão!$B:$B,0)),"erro"))</f>
        <v/>
      </c>
      <c r="J366" s="186" t="str">
        <f>IF($A366=0,"",IFERROR(INDEX(BD_Gestão!B:B,MATCH('Banco de Dados'!$B366,BD_Gestão!$B:$B,0)),"erro"))</f>
        <v/>
      </c>
      <c r="K366" s="158" t="str">
        <f>IF($A366=0,"",IFERROR(INDEX(BD_Gestão!C:C,MATCH('Banco de Dados'!$B366,BD_Gestão!$B:$B,0)),"erro"))</f>
        <v/>
      </c>
      <c r="L366" s="158" t="str">
        <f>IF($A366=0,"",IFERROR(INDEX(BD_Gestão!H:H,MATCH('Banco de Dados'!$B366,BD_Gestão!$B:$B,0)),"erro"))</f>
        <v/>
      </c>
      <c r="M366" s="161" t="str">
        <f>IF($A366=0,"",IFERROR(INDEX(BD_Gestão!F:F,MATCH('Banco de Dados'!$B366,BD_Gestão!$B:$B,0)),"erro"))</f>
        <v/>
      </c>
      <c r="N366" s="161" t="str">
        <f>IF($A366=0,"",IFERROR(INDEX(BD_Gestão!J:J,MATCH('Banco de Dados'!$B366,BD_Gestão!$B:$B,0)),"erro"))</f>
        <v/>
      </c>
      <c r="O366" s="164" t="str">
        <f>IF($A366=0,"",IFERROR(INDEX(BD_Gestão!K:K,MATCH('Banco de Dados'!$B366,BD_Gestão!$B:$B,0)),"erro"))</f>
        <v/>
      </c>
      <c r="P366" s="169" t="str">
        <f t="shared" si="22"/>
        <v/>
      </c>
      <c r="Q366" s="170" t="str">
        <f t="shared" si="23"/>
        <v/>
      </c>
      <c r="R366" s="163" t="e">
        <f t="shared" si="20"/>
        <v>#VALUE!</v>
      </c>
      <c r="S366" s="163" t="e">
        <f t="shared" si="21"/>
        <v>#VALUE!</v>
      </c>
      <c r="T366" s="163" t="e">
        <f>INDEX(Controle!O:O,MATCH('Banco de Dados'!A366,Controle!M:M,0))*E366/100</f>
        <v>#N/A</v>
      </c>
    </row>
    <row r="367" spans="1:20" hidden="1" x14ac:dyDescent="0.2">
      <c r="A367" s="158">
        <f>BD_TS!A366</f>
        <v>0</v>
      </c>
      <c r="B367" s="158" t="str">
        <f>SUBSTITUTE(SUBSTITUTE(BD_TS!D366," ",""),"-","/")</f>
        <v/>
      </c>
      <c r="C367" s="158">
        <f>BD_TS!E366</f>
        <v>0</v>
      </c>
      <c r="D367" s="159">
        <f>BD_TS!F366</f>
        <v>0</v>
      </c>
      <c r="E367" s="160">
        <f>BD_TS!B366</f>
        <v>0</v>
      </c>
      <c r="F367" s="161">
        <f>BD_TS!C366</f>
        <v>0</v>
      </c>
      <c r="G367" s="187">
        <f>BD_TS!H366</f>
        <v>0</v>
      </c>
      <c r="H367" s="158" t="str">
        <f>IF($A367=0,"",IFERROR(INDEX(BD_Gestão!A:A,MATCH('Banco de Dados'!$B367,BD_Gestão!$B:$B,0)),"erro"))</f>
        <v/>
      </c>
      <c r="I367" s="162" t="str">
        <f>IF($A367=0,"",IFERROR(INDEX(BD_Gestão!E:E,MATCH('Banco de Dados'!$B367,BD_Gestão!$B:$B,0)),"erro"))</f>
        <v/>
      </c>
      <c r="J367" s="186" t="str">
        <f>IF($A367=0,"",IFERROR(INDEX(BD_Gestão!B:B,MATCH('Banco de Dados'!$B367,BD_Gestão!$B:$B,0)),"erro"))</f>
        <v/>
      </c>
      <c r="K367" s="158" t="str">
        <f>IF($A367=0,"",IFERROR(INDEX(BD_Gestão!C:C,MATCH('Banco de Dados'!$B367,BD_Gestão!$B:$B,0)),"erro"))</f>
        <v/>
      </c>
      <c r="L367" s="158" t="str">
        <f>IF($A367=0,"",IFERROR(INDEX(BD_Gestão!H:H,MATCH('Banco de Dados'!$B367,BD_Gestão!$B:$B,0)),"erro"))</f>
        <v/>
      </c>
      <c r="M367" s="161" t="str">
        <f>IF($A367=0,"",IFERROR(INDEX(BD_Gestão!F:F,MATCH('Banco de Dados'!$B367,BD_Gestão!$B:$B,0)),"erro"))</f>
        <v/>
      </c>
      <c r="N367" s="161" t="str">
        <f>IF($A367=0,"",IFERROR(INDEX(BD_Gestão!J:J,MATCH('Banco de Dados'!$B367,BD_Gestão!$B:$B,0)),"erro"))</f>
        <v/>
      </c>
      <c r="O367" s="164" t="str">
        <f>IF($A367=0,"",IFERROR(INDEX(BD_Gestão!K:K,MATCH('Banco de Dados'!$B367,BD_Gestão!$B:$B,0)),"erro"))</f>
        <v/>
      </c>
      <c r="P367" s="169" t="str">
        <f t="shared" si="22"/>
        <v/>
      </c>
      <c r="Q367" s="170" t="str">
        <f t="shared" si="23"/>
        <v/>
      </c>
      <c r="R367" s="163" t="e">
        <f t="shared" si="20"/>
        <v>#VALUE!</v>
      </c>
      <c r="S367" s="163" t="e">
        <f t="shared" si="21"/>
        <v>#VALUE!</v>
      </c>
      <c r="T367" s="163" t="e">
        <f>INDEX(Controle!O:O,MATCH('Banco de Dados'!A367,Controle!M:M,0))*E367/100</f>
        <v>#N/A</v>
      </c>
    </row>
    <row r="368" spans="1:20" hidden="1" x14ac:dyDescent="0.2">
      <c r="A368" s="158">
        <f>BD_TS!A367</f>
        <v>0</v>
      </c>
      <c r="B368" s="158" t="str">
        <f>SUBSTITUTE(SUBSTITUTE(BD_TS!D367," ",""),"-","/")</f>
        <v/>
      </c>
      <c r="C368" s="158">
        <f>BD_TS!E367</f>
        <v>0</v>
      </c>
      <c r="D368" s="159">
        <f>BD_TS!F367</f>
        <v>0</v>
      </c>
      <c r="E368" s="160">
        <f>BD_TS!B367</f>
        <v>0</v>
      </c>
      <c r="F368" s="161">
        <f>BD_TS!C367</f>
        <v>0</v>
      </c>
      <c r="G368" s="187">
        <f>BD_TS!H367</f>
        <v>0</v>
      </c>
      <c r="H368" s="158" t="str">
        <f>IF($A368=0,"",IFERROR(INDEX(BD_Gestão!A:A,MATCH('Banco de Dados'!$B368,BD_Gestão!$B:$B,0)),"erro"))</f>
        <v/>
      </c>
      <c r="I368" s="162" t="str">
        <f>IF($A368=0,"",IFERROR(INDEX(BD_Gestão!E:E,MATCH('Banco de Dados'!$B368,BD_Gestão!$B:$B,0)),"erro"))</f>
        <v/>
      </c>
      <c r="J368" s="186" t="str">
        <f>IF($A368=0,"",IFERROR(INDEX(BD_Gestão!B:B,MATCH('Banco de Dados'!$B368,BD_Gestão!$B:$B,0)),"erro"))</f>
        <v/>
      </c>
      <c r="K368" s="158" t="str">
        <f>IF($A368=0,"",IFERROR(INDEX(BD_Gestão!C:C,MATCH('Banco de Dados'!$B368,BD_Gestão!$B:$B,0)),"erro"))</f>
        <v/>
      </c>
      <c r="L368" s="158" t="str">
        <f>IF($A368=0,"",IFERROR(INDEX(BD_Gestão!H:H,MATCH('Banco de Dados'!$B368,BD_Gestão!$B:$B,0)),"erro"))</f>
        <v/>
      </c>
      <c r="M368" s="161" t="str">
        <f>IF($A368=0,"",IFERROR(INDEX(BD_Gestão!F:F,MATCH('Banco de Dados'!$B368,BD_Gestão!$B:$B,0)),"erro"))</f>
        <v/>
      </c>
      <c r="N368" s="161" t="str">
        <f>IF($A368=0,"",IFERROR(INDEX(BD_Gestão!J:J,MATCH('Banco de Dados'!$B368,BD_Gestão!$B:$B,0)),"erro"))</f>
        <v/>
      </c>
      <c r="O368" s="164" t="str">
        <f>IF($A368=0,"",IFERROR(INDEX(BD_Gestão!K:K,MATCH('Banco de Dados'!$B368,BD_Gestão!$B:$B,0)),"erro"))</f>
        <v/>
      </c>
      <c r="P368" s="169" t="str">
        <f t="shared" si="22"/>
        <v/>
      </c>
      <c r="Q368" s="170" t="str">
        <f t="shared" si="23"/>
        <v/>
      </c>
      <c r="R368" s="163" t="e">
        <f t="shared" si="20"/>
        <v>#VALUE!</v>
      </c>
      <c r="S368" s="163" t="e">
        <f t="shared" si="21"/>
        <v>#VALUE!</v>
      </c>
      <c r="T368" s="163" t="e">
        <f>INDEX(Controle!O:O,MATCH('Banco de Dados'!A368,Controle!M:M,0))*E368/100</f>
        <v>#N/A</v>
      </c>
    </row>
    <row r="369" spans="1:20" hidden="1" x14ac:dyDescent="0.2">
      <c r="A369" s="158">
        <f>BD_TS!A368</f>
        <v>0</v>
      </c>
      <c r="B369" s="158" t="str">
        <f>SUBSTITUTE(SUBSTITUTE(BD_TS!D368," ",""),"-","/")</f>
        <v/>
      </c>
      <c r="C369" s="158">
        <f>BD_TS!E368</f>
        <v>0</v>
      </c>
      <c r="D369" s="159">
        <f>BD_TS!F368</f>
        <v>0</v>
      </c>
      <c r="E369" s="160">
        <f>BD_TS!B368</f>
        <v>0</v>
      </c>
      <c r="F369" s="161">
        <f>BD_TS!C368</f>
        <v>0</v>
      </c>
      <c r="G369" s="187">
        <f>BD_TS!H368</f>
        <v>0</v>
      </c>
      <c r="H369" s="158" t="str">
        <f>IF($A369=0,"",IFERROR(INDEX(BD_Gestão!A:A,MATCH('Banco de Dados'!$B369,BD_Gestão!$B:$B,0)),"erro"))</f>
        <v/>
      </c>
      <c r="I369" s="162" t="str">
        <f>IF($A369=0,"",IFERROR(INDEX(BD_Gestão!E:E,MATCH('Banco de Dados'!$B369,BD_Gestão!$B:$B,0)),"erro"))</f>
        <v/>
      </c>
      <c r="J369" s="186" t="str">
        <f>IF($A369=0,"",IFERROR(INDEX(BD_Gestão!B:B,MATCH('Banco de Dados'!$B369,BD_Gestão!$B:$B,0)),"erro"))</f>
        <v/>
      </c>
      <c r="K369" s="158" t="str">
        <f>IF($A369=0,"",IFERROR(INDEX(BD_Gestão!C:C,MATCH('Banco de Dados'!$B369,BD_Gestão!$B:$B,0)),"erro"))</f>
        <v/>
      </c>
      <c r="L369" s="158" t="str">
        <f>IF($A369=0,"",IFERROR(INDEX(BD_Gestão!H:H,MATCH('Banco de Dados'!$B369,BD_Gestão!$B:$B,0)),"erro"))</f>
        <v/>
      </c>
      <c r="M369" s="161" t="str">
        <f>IF($A369=0,"",IFERROR(INDEX(BD_Gestão!F:F,MATCH('Banco de Dados'!$B369,BD_Gestão!$B:$B,0)),"erro"))</f>
        <v/>
      </c>
      <c r="N369" s="161" t="str">
        <f>IF($A369=0,"",IFERROR(INDEX(BD_Gestão!J:J,MATCH('Banco de Dados'!$B369,BD_Gestão!$B:$B,0)),"erro"))</f>
        <v/>
      </c>
      <c r="O369" s="164" t="str">
        <f>IF($A369=0,"",IFERROR(INDEX(BD_Gestão!K:K,MATCH('Banco de Dados'!$B369,BD_Gestão!$B:$B,0)),"erro"))</f>
        <v/>
      </c>
      <c r="P369" s="169" t="str">
        <f t="shared" si="22"/>
        <v/>
      </c>
      <c r="Q369" s="170" t="str">
        <f t="shared" si="23"/>
        <v/>
      </c>
      <c r="R369" s="163" t="e">
        <f t="shared" si="20"/>
        <v>#VALUE!</v>
      </c>
      <c r="S369" s="163" t="e">
        <f t="shared" si="21"/>
        <v>#VALUE!</v>
      </c>
      <c r="T369" s="163" t="e">
        <f>INDEX(Controle!O:O,MATCH('Banco de Dados'!A369,Controle!M:M,0))*E369/100</f>
        <v>#N/A</v>
      </c>
    </row>
    <row r="370" spans="1:20" hidden="1" x14ac:dyDescent="0.2">
      <c r="A370" s="158">
        <f>BD_TS!A369</f>
        <v>0</v>
      </c>
      <c r="B370" s="158" t="str">
        <f>SUBSTITUTE(SUBSTITUTE(BD_TS!D369," ",""),"-","/")</f>
        <v/>
      </c>
      <c r="C370" s="158">
        <f>BD_TS!E369</f>
        <v>0</v>
      </c>
      <c r="D370" s="159">
        <f>BD_TS!F369</f>
        <v>0</v>
      </c>
      <c r="E370" s="160">
        <f>BD_TS!B369</f>
        <v>0</v>
      </c>
      <c r="F370" s="161">
        <f>BD_TS!C369</f>
        <v>0</v>
      </c>
      <c r="G370" s="187">
        <f>BD_TS!H369</f>
        <v>0</v>
      </c>
      <c r="H370" s="158" t="str">
        <f>IF($A370=0,"",IFERROR(INDEX(BD_Gestão!A:A,MATCH('Banco de Dados'!$B370,BD_Gestão!$B:$B,0)),"erro"))</f>
        <v/>
      </c>
      <c r="I370" s="162" t="str">
        <f>IF($A370=0,"",IFERROR(INDEX(BD_Gestão!E:E,MATCH('Banco de Dados'!$B370,BD_Gestão!$B:$B,0)),"erro"))</f>
        <v/>
      </c>
      <c r="J370" s="186" t="str">
        <f>IF($A370=0,"",IFERROR(INDEX(BD_Gestão!B:B,MATCH('Banco de Dados'!$B370,BD_Gestão!$B:$B,0)),"erro"))</f>
        <v/>
      </c>
      <c r="K370" s="158" t="str">
        <f>IF($A370=0,"",IFERROR(INDEX(BD_Gestão!C:C,MATCH('Banco de Dados'!$B370,BD_Gestão!$B:$B,0)),"erro"))</f>
        <v/>
      </c>
      <c r="L370" s="158" t="str">
        <f>IF($A370=0,"",IFERROR(INDEX(BD_Gestão!H:H,MATCH('Banco de Dados'!$B370,BD_Gestão!$B:$B,0)),"erro"))</f>
        <v/>
      </c>
      <c r="M370" s="161" t="str">
        <f>IF($A370=0,"",IFERROR(INDEX(BD_Gestão!F:F,MATCH('Banco de Dados'!$B370,BD_Gestão!$B:$B,0)),"erro"))</f>
        <v/>
      </c>
      <c r="N370" s="161" t="str">
        <f>IF($A370=0,"",IFERROR(INDEX(BD_Gestão!J:J,MATCH('Banco de Dados'!$B370,BD_Gestão!$B:$B,0)),"erro"))</f>
        <v/>
      </c>
      <c r="O370" s="164" t="str">
        <f>IF($A370=0,"",IFERROR(INDEX(BD_Gestão!K:K,MATCH('Banco de Dados'!$B370,BD_Gestão!$B:$B,0)),"erro"))</f>
        <v/>
      </c>
      <c r="P370" s="169" t="str">
        <f t="shared" si="22"/>
        <v/>
      </c>
      <c r="Q370" s="170" t="str">
        <f t="shared" si="23"/>
        <v/>
      </c>
      <c r="R370" s="163" t="e">
        <f t="shared" si="20"/>
        <v>#VALUE!</v>
      </c>
      <c r="S370" s="163" t="e">
        <f t="shared" si="21"/>
        <v>#VALUE!</v>
      </c>
      <c r="T370" s="163" t="e">
        <f>INDEX(Controle!O:O,MATCH('Banco de Dados'!A370,Controle!M:M,0))*E370/100</f>
        <v>#N/A</v>
      </c>
    </row>
    <row r="371" spans="1:20" hidden="1" x14ac:dyDescent="0.2">
      <c r="A371" s="158">
        <f>BD_TS!A370</f>
        <v>0</v>
      </c>
      <c r="B371" s="158" t="str">
        <f>SUBSTITUTE(SUBSTITUTE(BD_TS!D370," ",""),"-","/")</f>
        <v/>
      </c>
      <c r="C371" s="158">
        <f>BD_TS!E370</f>
        <v>0</v>
      </c>
      <c r="D371" s="159">
        <f>BD_TS!F370</f>
        <v>0</v>
      </c>
      <c r="E371" s="160">
        <f>BD_TS!B370</f>
        <v>0</v>
      </c>
      <c r="F371" s="161">
        <f>BD_TS!C370</f>
        <v>0</v>
      </c>
      <c r="G371" s="187">
        <f>BD_TS!H370</f>
        <v>0</v>
      </c>
      <c r="H371" s="158" t="str">
        <f>IF($A371=0,"",IFERROR(INDEX(BD_Gestão!A:A,MATCH('Banco de Dados'!$B371,BD_Gestão!$B:$B,0)),"erro"))</f>
        <v/>
      </c>
      <c r="I371" s="162" t="str">
        <f>IF($A371=0,"",IFERROR(INDEX(BD_Gestão!E:E,MATCH('Banco de Dados'!$B371,BD_Gestão!$B:$B,0)),"erro"))</f>
        <v/>
      </c>
      <c r="J371" s="186" t="str">
        <f>IF($A371=0,"",IFERROR(INDEX(BD_Gestão!B:B,MATCH('Banco de Dados'!$B371,BD_Gestão!$B:$B,0)),"erro"))</f>
        <v/>
      </c>
      <c r="K371" s="158" t="str">
        <f>IF($A371=0,"",IFERROR(INDEX(BD_Gestão!C:C,MATCH('Banco de Dados'!$B371,BD_Gestão!$B:$B,0)),"erro"))</f>
        <v/>
      </c>
      <c r="L371" s="158" t="str">
        <f>IF($A371=0,"",IFERROR(INDEX(BD_Gestão!H:H,MATCH('Banco de Dados'!$B371,BD_Gestão!$B:$B,0)),"erro"))</f>
        <v/>
      </c>
      <c r="M371" s="161" t="str">
        <f>IF($A371=0,"",IFERROR(INDEX(BD_Gestão!F:F,MATCH('Banco de Dados'!$B371,BD_Gestão!$B:$B,0)),"erro"))</f>
        <v/>
      </c>
      <c r="N371" s="161" t="str">
        <f>IF($A371=0,"",IFERROR(INDEX(BD_Gestão!J:J,MATCH('Banco de Dados'!$B371,BD_Gestão!$B:$B,0)),"erro"))</f>
        <v/>
      </c>
      <c r="O371" s="164" t="str">
        <f>IF($A371=0,"",IFERROR(INDEX(BD_Gestão!K:K,MATCH('Banco de Dados'!$B371,BD_Gestão!$B:$B,0)),"erro"))</f>
        <v/>
      </c>
      <c r="P371" s="169" t="str">
        <f t="shared" si="22"/>
        <v/>
      </c>
      <c r="Q371" s="170" t="str">
        <f t="shared" si="23"/>
        <v/>
      </c>
      <c r="R371" s="163" t="e">
        <f t="shared" si="20"/>
        <v>#VALUE!</v>
      </c>
      <c r="S371" s="163" t="e">
        <f t="shared" si="21"/>
        <v>#VALUE!</v>
      </c>
      <c r="T371" s="163" t="e">
        <f>INDEX(Controle!O:O,MATCH('Banco de Dados'!A371,Controle!M:M,0))*E371/100</f>
        <v>#N/A</v>
      </c>
    </row>
    <row r="372" spans="1:20" hidden="1" x14ac:dyDescent="0.2">
      <c r="A372" s="158">
        <f>BD_TS!A371</f>
        <v>0</v>
      </c>
      <c r="B372" s="158" t="str">
        <f>SUBSTITUTE(SUBSTITUTE(BD_TS!D371," ",""),"-","/")</f>
        <v/>
      </c>
      <c r="C372" s="158">
        <f>BD_TS!E371</f>
        <v>0</v>
      </c>
      <c r="D372" s="159">
        <f>BD_TS!F371</f>
        <v>0</v>
      </c>
      <c r="E372" s="160">
        <f>BD_TS!B371</f>
        <v>0</v>
      </c>
      <c r="F372" s="161">
        <f>BD_TS!C371</f>
        <v>0</v>
      </c>
      <c r="G372" s="187">
        <f>BD_TS!H371</f>
        <v>0</v>
      </c>
      <c r="H372" s="158" t="str">
        <f>IF($A372=0,"",IFERROR(INDEX(BD_Gestão!A:A,MATCH('Banco de Dados'!$B372,BD_Gestão!$B:$B,0)),"erro"))</f>
        <v/>
      </c>
      <c r="I372" s="162" t="str">
        <f>IF($A372=0,"",IFERROR(INDEX(BD_Gestão!E:E,MATCH('Banco de Dados'!$B372,BD_Gestão!$B:$B,0)),"erro"))</f>
        <v/>
      </c>
      <c r="J372" s="186" t="str">
        <f>IF($A372=0,"",IFERROR(INDEX(BD_Gestão!B:B,MATCH('Banco de Dados'!$B372,BD_Gestão!$B:$B,0)),"erro"))</f>
        <v/>
      </c>
      <c r="K372" s="158" t="str">
        <f>IF($A372=0,"",IFERROR(INDEX(BD_Gestão!C:C,MATCH('Banco de Dados'!$B372,BD_Gestão!$B:$B,0)),"erro"))</f>
        <v/>
      </c>
      <c r="L372" s="158" t="str">
        <f>IF($A372=0,"",IFERROR(INDEX(BD_Gestão!H:H,MATCH('Banco de Dados'!$B372,BD_Gestão!$B:$B,0)),"erro"))</f>
        <v/>
      </c>
      <c r="M372" s="161" t="str">
        <f>IF($A372=0,"",IFERROR(INDEX(BD_Gestão!F:F,MATCH('Banco de Dados'!$B372,BD_Gestão!$B:$B,0)),"erro"))</f>
        <v/>
      </c>
      <c r="N372" s="161" t="str">
        <f>IF($A372=0,"",IFERROR(INDEX(BD_Gestão!J:J,MATCH('Banco de Dados'!$B372,BD_Gestão!$B:$B,0)),"erro"))</f>
        <v/>
      </c>
      <c r="O372" s="164" t="str">
        <f>IF($A372=0,"",IFERROR(INDEX(BD_Gestão!K:K,MATCH('Banco de Dados'!$B372,BD_Gestão!$B:$B,0)),"erro"))</f>
        <v/>
      </c>
      <c r="P372" s="169" t="str">
        <f t="shared" si="22"/>
        <v/>
      </c>
      <c r="Q372" s="170" t="str">
        <f t="shared" si="23"/>
        <v/>
      </c>
      <c r="R372" s="163" t="e">
        <f t="shared" si="20"/>
        <v>#VALUE!</v>
      </c>
      <c r="S372" s="163" t="e">
        <f t="shared" si="21"/>
        <v>#VALUE!</v>
      </c>
      <c r="T372" s="163" t="e">
        <f>INDEX(Controle!O:O,MATCH('Banco de Dados'!A372,Controle!M:M,0))*E372/100</f>
        <v>#N/A</v>
      </c>
    </row>
    <row r="373" spans="1:20" hidden="1" x14ac:dyDescent="0.2">
      <c r="A373" s="158">
        <f>BD_TS!A372</f>
        <v>0</v>
      </c>
      <c r="B373" s="158" t="str">
        <f>SUBSTITUTE(SUBSTITUTE(BD_TS!D372," ",""),"-","/")</f>
        <v/>
      </c>
      <c r="C373" s="158">
        <f>BD_TS!E372</f>
        <v>0</v>
      </c>
      <c r="D373" s="159">
        <f>BD_TS!F372</f>
        <v>0</v>
      </c>
      <c r="E373" s="160">
        <f>BD_TS!B372</f>
        <v>0</v>
      </c>
      <c r="F373" s="161">
        <f>BD_TS!C372</f>
        <v>0</v>
      </c>
      <c r="G373" s="187">
        <f>BD_TS!H372</f>
        <v>0</v>
      </c>
      <c r="H373" s="158" t="str">
        <f>IF($A373=0,"",IFERROR(INDEX(BD_Gestão!A:A,MATCH('Banco de Dados'!$B373,BD_Gestão!$B:$B,0)),"erro"))</f>
        <v/>
      </c>
      <c r="I373" s="162" t="str">
        <f>IF($A373=0,"",IFERROR(INDEX(BD_Gestão!E:E,MATCH('Banco de Dados'!$B373,BD_Gestão!$B:$B,0)),"erro"))</f>
        <v/>
      </c>
      <c r="J373" s="186" t="str">
        <f>IF($A373=0,"",IFERROR(INDEX(BD_Gestão!B:B,MATCH('Banco de Dados'!$B373,BD_Gestão!$B:$B,0)),"erro"))</f>
        <v/>
      </c>
      <c r="K373" s="158" t="str">
        <f>IF($A373=0,"",IFERROR(INDEX(BD_Gestão!C:C,MATCH('Banco de Dados'!$B373,BD_Gestão!$B:$B,0)),"erro"))</f>
        <v/>
      </c>
      <c r="L373" s="158" t="str">
        <f>IF($A373=0,"",IFERROR(INDEX(BD_Gestão!H:H,MATCH('Banco de Dados'!$B373,BD_Gestão!$B:$B,0)),"erro"))</f>
        <v/>
      </c>
      <c r="M373" s="161" t="str">
        <f>IF($A373=0,"",IFERROR(INDEX(BD_Gestão!F:F,MATCH('Banco de Dados'!$B373,BD_Gestão!$B:$B,0)),"erro"))</f>
        <v/>
      </c>
      <c r="N373" s="161" t="str">
        <f>IF($A373=0,"",IFERROR(INDEX(BD_Gestão!J:J,MATCH('Banco de Dados'!$B373,BD_Gestão!$B:$B,0)),"erro"))</f>
        <v/>
      </c>
      <c r="O373" s="164" t="str">
        <f>IF($A373=0,"",IFERROR(INDEX(BD_Gestão!K:K,MATCH('Banco de Dados'!$B373,BD_Gestão!$B:$B,0)),"erro"))</f>
        <v/>
      </c>
      <c r="P373" s="169" t="str">
        <f t="shared" si="22"/>
        <v/>
      </c>
      <c r="Q373" s="170" t="str">
        <f t="shared" si="23"/>
        <v/>
      </c>
      <c r="R373" s="163" t="e">
        <f t="shared" si="20"/>
        <v>#VALUE!</v>
      </c>
      <c r="S373" s="163" t="e">
        <f t="shared" si="21"/>
        <v>#VALUE!</v>
      </c>
      <c r="T373" s="163" t="e">
        <f>INDEX(Controle!O:O,MATCH('Banco de Dados'!A373,Controle!M:M,0))*E373/100</f>
        <v>#N/A</v>
      </c>
    </row>
    <row r="374" spans="1:20" hidden="1" x14ac:dyDescent="0.2">
      <c r="A374" s="158">
        <f>BD_TS!A373</f>
        <v>0</v>
      </c>
      <c r="B374" s="158" t="str">
        <f>SUBSTITUTE(SUBSTITUTE(BD_TS!D373," ",""),"-","/")</f>
        <v/>
      </c>
      <c r="C374" s="158">
        <f>BD_TS!E373</f>
        <v>0</v>
      </c>
      <c r="D374" s="159">
        <f>BD_TS!F373</f>
        <v>0</v>
      </c>
      <c r="E374" s="160">
        <f>BD_TS!B373</f>
        <v>0</v>
      </c>
      <c r="F374" s="161">
        <f>BD_TS!C373</f>
        <v>0</v>
      </c>
      <c r="G374" s="187">
        <f>BD_TS!H373</f>
        <v>0</v>
      </c>
      <c r="H374" s="158" t="str">
        <f>IF($A374=0,"",IFERROR(INDEX(BD_Gestão!A:A,MATCH('Banco de Dados'!$B374,BD_Gestão!$B:$B,0)),"erro"))</f>
        <v/>
      </c>
      <c r="I374" s="162" t="str">
        <f>IF($A374=0,"",IFERROR(INDEX(BD_Gestão!E:E,MATCH('Banco de Dados'!$B374,BD_Gestão!$B:$B,0)),"erro"))</f>
        <v/>
      </c>
      <c r="J374" s="186" t="str">
        <f>IF($A374=0,"",IFERROR(INDEX(BD_Gestão!B:B,MATCH('Banco de Dados'!$B374,BD_Gestão!$B:$B,0)),"erro"))</f>
        <v/>
      </c>
      <c r="K374" s="158" t="str">
        <f>IF($A374=0,"",IFERROR(INDEX(BD_Gestão!C:C,MATCH('Banco de Dados'!$B374,BD_Gestão!$B:$B,0)),"erro"))</f>
        <v/>
      </c>
      <c r="L374" s="158" t="str">
        <f>IF($A374=0,"",IFERROR(INDEX(BD_Gestão!H:H,MATCH('Banco de Dados'!$B374,BD_Gestão!$B:$B,0)),"erro"))</f>
        <v/>
      </c>
      <c r="M374" s="161" t="str">
        <f>IF($A374=0,"",IFERROR(INDEX(BD_Gestão!F:F,MATCH('Banco de Dados'!$B374,BD_Gestão!$B:$B,0)),"erro"))</f>
        <v/>
      </c>
      <c r="N374" s="161" t="str">
        <f>IF($A374=0,"",IFERROR(INDEX(BD_Gestão!J:J,MATCH('Banco de Dados'!$B374,BD_Gestão!$B:$B,0)),"erro"))</f>
        <v/>
      </c>
      <c r="O374" s="164" t="str">
        <f>IF($A374=0,"",IFERROR(INDEX(BD_Gestão!K:K,MATCH('Banco de Dados'!$B374,BD_Gestão!$B:$B,0)),"erro"))</f>
        <v/>
      </c>
      <c r="P374" s="169" t="str">
        <f t="shared" si="22"/>
        <v/>
      </c>
      <c r="Q374" s="170" t="str">
        <f t="shared" si="23"/>
        <v/>
      </c>
      <c r="R374" s="163" t="e">
        <f t="shared" si="20"/>
        <v>#VALUE!</v>
      </c>
      <c r="S374" s="163" t="e">
        <f t="shared" si="21"/>
        <v>#VALUE!</v>
      </c>
      <c r="T374" s="163" t="e">
        <f>INDEX(Controle!O:O,MATCH('Banco de Dados'!A374,Controle!M:M,0))*E374/100</f>
        <v>#N/A</v>
      </c>
    </row>
    <row r="375" spans="1:20" hidden="1" x14ac:dyDescent="0.2">
      <c r="A375" s="158">
        <f>BD_TS!A374</f>
        <v>0</v>
      </c>
      <c r="B375" s="158" t="str">
        <f>SUBSTITUTE(SUBSTITUTE(BD_TS!D374," ",""),"-","/")</f>
        <v/>
      </c>
      <c r="C375" s="158">
        <f>BD_TS!E374</f>
        <v>0</v>
      </c>
      <c r="D375" s="159">
        <f>BD_TS!F374</f>
        <v>0</v>
      </c>
      <c r="E375" s="160">
        <f>BD_TS!B374</f>
        <v>0</v>
      </c>
      <c r="F375" s="161">
        <f>BD_TS!C374</f>
        <v>0</v>
      </c>
      <c r="G375" s="187">
        <f>BD_TS!H374</f>
        <v>0</v>
      </c>
      <c r="H375" s="158" t="str">
        <f>IF($A375=0,"",IFERROR(INDEX(BD_Gestão!A:A,MATCH('Banco de Dados'!$B375,BD_Gestão!$B:$B,0)),"erro"))</f>
        <v/>
      </c>
      <c r="I375" s="162" t="str">
        <f>IF($A375=0,"",IFERROR(INDEX(BD_Gestão!E:E,MATCH('Banco de Dados'!$B375,BD_Gestão!$B:$B,0)),"erro"))</f>
        <v/>
      </c>
      <c r="J375" s="186" t="str">
        <f>IF($A375=0,"",IFERROR(INDEX(BD_Gestão!B:B,MATCH('Banco de Dados'!$B375,BD_Gestão!$B:$B,0)),"erro"))</f>
        <v/>
      </c>
      <c r="K375" s="158" t="str">
        <f>IF($A375=0,"",IFERROR(INDEX(BD_Gestão!C:C,MATCH('Banco de Dados'!$B375,BD_Gestão!$B:$B,0)),"erro"))</f>
        <v/>
      </c>
      <c r="L375" s="158" t="str">
        <f>IF($A375=0,"",IFERROR(INDEX(BD_Gestão!H:H,MATCH('Banco de Dados'!$B375,BD_Gestão!$B:$B,0)),"erro"))</f>
        <v/>
      </c>
      <c r="M375" s="161" t="str">
        <f>IF($A375=0,"",IFERROR(INDEX(BD_Gestão!F:F,MATCH('Banco de Dados'!$B375,BD_Gestão!$B:$B,0)),"erro"))</f>
        <v/>
      </c>
      <c r="N375" s="161" t="str">
        <f>IF($A375=0,"",IFERROR(INDEX(BD_Gestão!J:J,MATCH('Banco de Dados'!$B375,BD_Gestão!$B:$B,0)),"erro"))</f>
        <v/>
      </c>
      <c r="O375" s="164" t="str">
        <f>IF($A375=0,"",IFERROR(INDEX(BD_Gestão!K:K,MATCH('Banco de Dados'!$B375,BD_Gestão!$B:$B,0)),"erro"))</f>
        <v/>
      </c>
      <c r="P375" s="169" t="str">
        <f t="shared" si="22"/>
        <v/>
      </c>
      <c r="Q375" s="170" t="str">
        <f t="shared" si="23"/>
        <v/>
      </c>
      <c r="R375" s="163" t="e">
        <f t="shared" si="20"/>
        <v>#VALUE!</v>
      </c>
      <c r="S375" s="163" t="e">
        <f t="shared" si="21"/>
        <v>#VALUE!</v>
      </c>
      <c r="T375" s="163" t="e">
        <f>INDEX(Controle!O:O,MATCH('Banco de Dados'!A375,Controle!M:M,0))*E375/100</f>
        <v>#N/A</v>
      </c>
    </row>
    <row r="376" spans="1:20" hidden="1" x14ac:dyDescent="0.2">
      <c r="A376" s="158">
        <f>BD_TS!A375</f>
        <v>0</v>
      </c>
      <c r="B376" s="158" t="str">
        <f>SUBSTITUTE(SUBSTITUTE(BD_TS!D375," ",""),"-","/")</f>
        <v/>
      </c>
      <c r="C376" s="158">
        <f>BD_TS!E375</f>
        <v>0</v>
      </c>
      <c r="D376" s="159">
        <f>BD_TS!F375</f>
        <v>0</v>
      </c>
      <c r="E376" s="160">
        <f>BD_TS!B375</f>
        <v>0</v>
      </c>
      <c r="F376" s="161">
        <f>BD_TS!C375</f>
        <v>0</v>
      </c>
      <c r="G376" s="187">
        <f>BD_TS!H375</f>
        <v>0</v>
      </c>
      <c r="H376" s="158" t="str">
        <f>IF($A376=0,"",IFERROR(INDEX(BD_Gestão!A:A,MATCH('Banco de Dados'!$B376,BD_Gestão!$B:$B,0)),"erro"))</f>
        <v/>
      </c>
      <c r="I376" s="162" t="str">
        <f>IF($A376=0,"",IFERROR(INDEX(BD_Gestão!E:E,MATCH('Banco de Dados'!$B376,BD_Gestão!$B:$B,0)),"erro"))</f>
        <v/>
      </c>
      <c r="J376" s="186" t="str">
        <f>IF($A376=0,"",IFERROR(INDEX(BD_Gestão!B:B,MATCH('Banco de Dados'!$B376,BD_Gestão!$B:$B,0)),"erro"))</f>
        <v/>
      </c>
      <c r="K376" s="158" t="str">
        <f>IF($A376=0,"",IFERROR(INDEX(BD_Gestão!C:C,MATCH('Banco de Dados'!$B376,BD_Gestão!$B:$B,0)),"erro"))</f>
        <v/>
      </c>
      <c r="L376" s="158" t="str">
        <f>IF($A376=0,"",IFERROR(INDEX(BD_Gestão!H:H,MATCH('Banco de Dados'!$B376,BD_Gestão!$B:$B,0)),"erro"))</f>
        <v/>
      </c>
      <c r="M376" s="161" t="str">
        <f>IF($A376=0,"",IFERROR(INDEX(BD_Gestão!F:F,MATCH('Banco de Dados'!$B376,BD_Gestão!$B:$B,0)),"erro"))</f>
        <v/>
      </c>
      <c r="N376" s="161" t="str">
        <f>IF($A376=0,"",IFERROR(INDEX(BD_Gestão!J:J,MATCH('Banco de Dados'!$B376,BD_Gestão!$B:$B,0)),"erro"))</f>
        <v/>
      </c>
      <c r="O376" s="164" t="str">
        <f>IF($A376=0,"",IFERROR(INDEX(BD_Gestão!K:K,MATCH('Banco de Dados'!$B376,BD_Gestão!$B:$B,0)),"erro"))</f>
        <v/>
      </c>
      <c r="P376" s="169" t="str">
        <f t="shared" si="22"/>
        <v/>
      </c>
      <c r="Q376" s="170" t="str">
        <f t="shared" si="23"/>
        <v/>
      </c>
      <c r="R376" s="163" t="e">
        <f t="shared" si="20"/>
        <v>#VALUE!</v>
      </c>
      <c r="S376" s="163" t="e">
        <f t="shared" si="21"/>
        <v>#VALUE!</v>
      </c>
      <c r="T376" s="163" t="e">
        <f>INDEX(Controle!O:O,MATCH('Banco de Dados'!A376,Controle!M:M,0))*E376/100</f>
        <v>#N/A</v>
      </c>
    </row>
    <row r="377" spans="1:20" hidden="1" x14ac:dyDescent="0.2">
      <c r="A377" s="158">
        <f>BD_TS!A376</f>
        <v>0</v>
      </c>
      <c r="B377" s="158" t="str">
        <f>SUBSTITUTE(SUBSTITUTE(BD_TS!D376," ",""),"-","/")</f>
        <v/>
      </c>
      <c r="C377" s="158">
        <f>BD_TS!E376</f>
        <v>0</v>
      </c>
      <c r="D377" s="159">
        <f>BD_TS!F376</f>
        <v>0</v>
      </c>
      <c r="E377" s="160">
        <f>BD_TS!B376</f>
        <v>0</v>
      </c>
      <c r="F377" s="161">
        <f>BD_TS!C376</f>
        <v>0</v>
      </c>
      <c r="G377" s="187">
        <f>BD_TS!H376</f>
        <v>0</v>
      </c>
      <c r="H377" s="158" t="str">
        <f>IF($A377=0,"",IFERROR(INDEX(BD_Gestão!A:A,MATCH('Banco de Dados'!$B377,BD_Gestão!$B:$B,0)),"erro"))</f>
        <v/>
      </c>
      <c r="I377" s="162" t="str">
        <f>IF($A377=0,"",IFERROR(INDEX(BD_Gestão!E:E,MATCH('Banco de Dados'!$B377,BD_Gestão!$B:$B,0)),"erro"))</f>
        <v/>
      </c>
      <c r="J377" s="186" t="str">
        <f>IF($A377=0,"",IFERROR(INDEX(BD_Gestão!B:B,MATCH('Banco de Dados'!$B377,BD_Gestão!$B:$B,0)),"erro"))</f>
        <v/>
      </c>
      <c r="K377" s="158" t="str">
        <f>IF($A377=0,"",IFERROR(INDEX(BD_Gestão!C:C,MATCH('Banco de Dados'!$B377,BD_Gestão!$B:$B,0)),"erro"))</f>
        <v/>
      </c>
      <c r="L377" s="158" t="str">
        <f>IF($A377=0,"",IFERROR(INDEX(BD_Gestão!H:H,MATCH('Banco de Dados'!$B377,BD_Gestão!$B:$B,0)),"erro"))</f>
        <v/>
      </c>
      <c r="M377" s="161" t="str">
        <f>IF($A377=0,"",IFERROR(INDEX(BD_Gestão!F:F,MATCH('Banco de Dados'!$B377,BD_Gestão!$B:$B,0)),"erro"))</f>
        <v/>
      </c>
      <c r="N377" s="161" t="str">
        <f>IF($A377=0,"",IFERROR(INDEX(BD_Gestão!J:J,MATCH('Banco de Dados'!$B377,BD_Gestão!$B:$B,0)),"erro"))</f>
        <v/>
      </c>
      <c r="O377" s="164" t="str">
        <f>IF($A377=0,"",IFERROR(INDEX(BD_Gestão!K:K,MATCH('Banco de Dados'!$B377,BD_Gestão!$B:$B,0)),"erro"))</f>
        <v/>
      </c>
      <c r="P377" s="169" t="str">
        <f t="shared" si="22"/>
        <v/>
      </c>
      <c r="Q377" s="170" t="str">
        <f t="shared" si="23"/>
        <v/>
      </c>
      <c r="R377" s="163" t="e">
        <f t="shared" si="20"/>
        <v>#VALUE!</v>
      </c>
      <c r="S377" s="163" t="e">
        <f t="shared" si="21"/>
        <v>#VALUE!</v>
      </c>
      <c r="T377" s="163" t="e">
        <f>INDEX(Controle!O:O,MATCH('Banco de Dados'!A377,Controle!M:M,0))*E377/100</f>
        <v>#N/A</v>
      </c>
    </row>
    <row r="378" spans="1:20" hidden="1" x14ac:dyDescent="0.2">
      <c r="A378" s="158">
        <f>BD_TS!A377</f>
        <v>0</v>
      </c>
      <c r="B378" s="158" t="str">
        <f>SUBSTITUTE(SUBSTITUTE(BD_TS!D377," ",""),"-","/")</f>
        <v/>
      </c>
      <c r="C378" s="158">
        <f>BD_TS!E377</f>
        <v>0</v>
      </c>
      <c r="D378" s="159">
        <f>BD_TS!F377</f>
        <v>0</v>
      </c>
      <c r="E378" s="160">
        <f>BD_TS!B377</f>
        <v>0</v>
      </c>
      <c r="F378" s="161">
        <f>BD_TS!C377</f>
        <v>0</v>
      </c>
      <c r="G378" s="187">
        <f>BD_TS!H377</f>
        <v>0</v>
      </c>
      <c r="H378" s="158" t="str">
        <f>IF($A378=0,"",IFERROR(INDEX(BD_Gestão!A:A,MATCH('Banco de Dados'!$B378,BD_Gestão!$B:$B,0)),"erro"))</f>
        <v/>
      </c>
      <c r="I378" s="162" t="str">
        <f>IF($A378=0,"",IFERROR(INDEX(BD_Gestão!E:E,MATCH('Banco de Dados'!$B378,BD_Gestão!$B:$B,0)),"erro"))</f>
        <v/>
      </c>
      <c r="J378" s="186" t="str">
        <f>IF($A378=0,"",IFERROR(INDEX(BD_Gestão!B:B,MATCH('Banco de Dados'!$B378,BD_Gestão!$B:$B,0)),"erro"))</f>
        <v/>
      </c>
      <c r="K378" s="158" t="str">
        <f>IF($A378=0,"",IFERROR(INDEX(BD_Gestão!C:C,MATCH('Banco de Dados'!$B378,BD_Gestão!$B:$B,0)),"erro"))</f>
        <v/>
      </c>
      <c r="L378" s="158" t="str">
        <f>IF($A378=0,"",IFERROR(INDEX(BD_Gestão!H:H,MATCH('Banco de Dados'!$B378,BD_Gestão!$B:$B,0)),"erro"))</f>
        <v/>
      </c>
      <c r="M378" s="161" t="str">
        <f>IF($A378=0,"",IFERROR(INDEX(BD_Gestão!F:F,MATCH('Banco de Dados'!$B378,BD_Gestão!$B:$B,0)),"erro"))</f>
        <v/>
      </c>
      <c r="N378" s="161" t="str">
        <f>IF($A378=0,"",IFERROR(INDEX(BD_Gestão!J:J,MATCH('Banco de Dados'!$B378,BD_Gestão!$B:$B,0)),"erro"))</f>
        <v/>
      </c>
      <c r="O378" s="164" t="str">
        <f>IF($A378=0,"",IFERROR(INDEX(BD_Gestão!K:K,MATCH('Banco de Dados'!$B378,BD_Gestão!$B:$B,0)),"erro"))</f>
        <v/>
      </c>
      <c r="P378" s="169" t="str">
        <f t="shared" si="22"/>
        <v/>
      </c>
      <c r="Q378" s="170" t="str">
        <f t="shared" si="23"/>
        <v/>
      </c>
      <c r="R378" s="163" t="e">
        <f t="shared" si="20"/>
        <v>#VALUE!</v>
      </c>
      <c r="S378" s="163" t="e">
        <f t="shared" si="21"/>
        <v>#VALUE!</v>
      </c>
      <c r="T378" s="163" t="e">
        <f>INDEX(Controle!O:O,MATCH('Banco de Dados'!A378,Controle!M:M,0))*E378/100</f>
        <v>#N/A</v>
      </c>
    </row>
    <row r="379" spans="1:20" hidden="1" x14ac:dyDescent="0.2">
      <c r="A379" s="158">
        <f>BD_TS!A378</f>
        <v>0</v>
      </c>
      <c r="B379" s="158" t="str">
        <f>SUBSTITUTE(SUBSTITUTE(BD_TS!D378," ",""),"-","/")</f>
        <v/>
      </c>
      <c r="C379" s="158">
        <f>BD_TS!E378</f>
        <v>0</v>
      </c>
      <c r="D379" s="159">
        <f>BD_TS!F378</f>
        <v>0</v>
      </c>
      <c r="E379" s="160">
        <f>BD_TS!B378</f>
        <v>0</v>
      </c>
      <c r="F379" s="161">
        <f>BD_TS!C378</f>
        <v>0</v>
      </c>
      <c r="G379" s="187">
        <f>BD_TS!H378</f>
        <v>0</v>
      </c>
      <c r="H379" s="158" t="str">
        <f>IF($A379=0,"",IFERROR(INDEX(BD_Gestão!A:A,MATCH('Banco de Dados'!$B379,BD_Gestão!$B:$B,0)),"erro"))</f>
        <v/>
      </c>
      <c r="I379" s="162" t="str">
        <f>IF($A379=0,"",IFERROR(INDEX(BD_Gestão!E:E,MATCH('Banco de Dados'!$B379,BD_Gestão!$B:$B,0)),"erro"))</f>
        <v/>
      </c>
      <c r="J379" s="186" t="str">
        <f>IF($A379=0,"",IFERROR(INDEX(BD_Gestão!B:B,MATCH('Banco de Dados'!$B379,BD_Gestão!$B:$B,0)),"erro"))</f>
        <v/>
      </c>
      <c r="K379" s="158" t="str">
        <f>IF($A379=0,"",IFERROR(INDEX(BD_Gestão!C:C,MATCH('Banco de Dados'!$B379,BD_Gestão!$B:$B,0)),"erro"))</f>
        <v/>
      </c>
      <c r="L379" s="158" t="str">
        <f>IF($A379=0,"",IFERROR(INDEX(BD_Gestão!H:H,MATCH('Banco de Dados'!$B379,BD_Gestão!$B:$B,0)),"erro"))</f>
        <v/>
      </c>
      <c r="M379" s="161" t="str">
        <f>IF($A379=0,"",IFERROR(INDEX(BD_Gestão!F:F,MATCH('Banco de Dados'!$B379,BD_Gestão!$B:$B,0)),"erro"))</f>
        <v/>
      </c>
      <c r="N379" s="161" t="str">
        <f>IF($A379=0,"",IFERROR(INDEX(BD_Gestão!J:J,MATCH('Banco de Dados'!$B379,BD_Gestão!$B:$B,0)),"erro"))</f>
        <v/>
      </c>
      <c r="O379" s="164" t="str">
        <f>IF($A379=0,"",IFERROR(INDEX(BD_Gestão!K:K,MATCH('Banco de Dados'!$B379,BD_Gestão!$B:$B,0)),"erro"))</f>
        <v/>
      </c>
      <c r="P379" s="169" t="str">
        <f t="shared" si="22"/>
        <v/>
      </c>
      <c r="Q379" s="170" t="str">
        <f t="shared" si="23"/>
        <v/>
      </c>
      <c r="R379" s="163" t="e">
        <f t="shared" si="20"/>
        <v>#VALUE!</v>
      </c>
      <c r="S379" s="163" t="e">
        <f t="shared" si="21"/>
        <v>#VALUE!</v>
      </c>
      <c r="T379" s="163" t="e">
        <f>INDEX(Controle!O:O,MATCH('Banco de Dados'!A379,Controle!M:M,0))*E379/100</f>
        <v>#N/A</v>
      </c>
    </row>
    <row r="380" spans="1:20" hidden="1" x14ac:dyDescent="0.2">
      <c r="A380" s="158">
        <f>BD_TS!A379</f>
        <v>0</v>
      </c>
      <c r="B380" s="158" t="str">
        <f>SUBSTITUTE(SUBSTITUTE(BD_TS!D379," ",""),"-","/")</f>
        <v/>
      </c>
      <c r="C380" s="158">
        <f>BD_TS!E379</f>
        <v>0</v>
      </c>
      <c r="D380" s="159">
        <f>BD_TS!F379</f>
        <v>0</v>
      </c>
      <c r="E380" s="160">
        <f>BD_TS!B379</f>
        <v>0</v>
      </c>
      <c r="F380" s="161">
        <f>BD_TS!C379</f>
        <v>0</v>
      </c>
      <c r="G380" s="187">
        <f>BD_TS!H379</f>
        <v>0</v>
      </c>
      <c r="H380" s="158" t="str">
        <f>IF($A380=0,"",IFERROR(INDEX(BD_Gestão!A:A,MATCH('Banco de Dados'!$B380,BD_Gestão!$B:$B,0)),"erro"))</f>
        <v/>
      </c>
      <c r="I380" s="162" t="str">
        <f>IF($A380=0,"",IFERROR(INDEX(BD_Gestão!E:E,MATCH('Banco de Dados'!$B380,BD_Gestão!$B:$B,0)),"erro"))</f>
        <v/>
      </c>
      <c r="J380" s="186" t="str">
        <f>IF($A380=0,"",IFERROR(INDEX(BD_Gestão!B:B,MATCH('Banco de Dados'!$B380,BD_Gestão!$B:$B,0)),"erro"))</f>
        <v/>
      </c>
      <c r="K380" s="158" t="str">
        <f>IF($A380=0,"",IFERROR(INDEX(BD_Gestão!C:C,MATCH('Banco de Dados'!$B380,BD_Gestão!$B:$B,0)),"erro"))</f>
        <v/>
      </c>
      <c r="L380" s="158" t="str">
        <f>IF($A380=0,"",IFERROR(INDEX(BD_Gestão!H:H,MATCH('Banco de Dados'!$B380,BD_Gestão!$B:$B,0)),"erro"))</f>
        <v/>
      </c>
      <c r="M380" s="161" t="str">
        <f>IF($A380=0,"",IFERROR(INDEX(BD_Gestão!F:F,MATCH('Banco de Dados'!$B380,BD_Gestão!$B:$B,0)),"erro"))</f>
        <v/>
      </c>
      <c r="N380" s="161" t="str">
        <f>IF($A380=0,"",IFERROR(INDEX(BD_Gestão!J:J,MATCH('Banco de Dados'!$B380,BD_Gestão!$B:$B,0)),"erro"))</f>
        <v/>
      </c>
      <c r="O380" s="164" t="str">
        <f>IF($A380=0,"",IFERROR(INDEX(BD_Gestão!K:K,MATCH('Banco de Dados'!$B380,BD_Gestão!$B:$B,0)),"erro"))</f>
        <v/>
      </c>
      <c r="P380" s="169" t="str">
        <f t="shared" si="22"/>
        <v/>
      </c>
      <c r="Q380" s="170" t="str">
        <f t="shared" si="23"/>
        <v/>
      </c>
      <c r="R380" s="163" t="e">
        <f t="shared" si="20"/>
        <v>#VALUE!</v>
      </c>
      <c r="S380" s="163" t="e">
        <f t="shared" si="21"/>
        <v>#VALUE!</v>
      </c>
      <c r="T380" s="163" t="e">
        <f>INDEX(Controle!O:O,MATCH('Banco de Dados'!A380,Controle!M:M,0))*E380/100</f>
        <v>#N/A</v>
      </c>
    </row>
    <row r="381" spans="1:20" hidden="1" x14ac:dyDescent="0.2">
      <c r="A381" s="158">
        <f>BD_TS!A380</f>
        <v>0</v>
      </c>
      <c r="B381" s="158" t="str">
        <f>SUBSTITUTE(SUBSTITUTE(BD_TS!D380," ",""),"-","/")</f>
        <v/>
      </c>
      <c r="C381" s="158">
        <f>BD_TS!E380</f>
        <v>0</v>
      </c>
      <c r="D381" s="159">
        <f>BD_TS!F380</f>
        <v>0</v>
      </c>
      <c r="E381" s="160">
        <f>BD_TS!B380</f>
        <v>0</v>
      </c>
      <c r="F381" s="161">
        <f>BD_TS!C380</f>
        <v>0</v>
      </c>
      <c r="G381" s="187">
        <f>BD_TS!H380</f>
        <v>0</v>
      </c>
      <c r="H381" s="158" t="str">
        <f>IF($A381=0,"",IFERROR(INDEX(BD_Gestão!A:A,MATCH('Banco de Dados'!$B381,BD_Gestão!$B:$B,0)),"erro"))</f>
        <v/>
      </c>
      <c r="I381" s="162" t="str">
        <f>IF($A381=0,"",IFERROR(INDEX(BD_Gestão!E:E,MATCH('Banco de Dados'!$B381,BD_Gestão!$B:$B,0)),"erro"))</f>
        <v/>
      </c>
      <c r="J381" s="186" t="str">
        <f>IF($A381=0,"",IFERROR(INDEX(BD_Gestão!B:B,MATCH('Banco de Dados'!$B381,BD_Gestão!$B:$B,0)),"erro"))</f>
        <v/>
      </c>
      <c r="K381" s="158" t="str">
        <f>IF($A381=0,"",IFERROR(INDEX(BD_Gestão!C:C,MATCH('Banco de Dados'!$B381,BD_Gestão!$B:$B,0)),"erro"))</f>
        <v/>
      </c>
      <c r="L381" s="158" t="str">
        <f>IF($A381=0,"",IFERROR(INDEX(BD_Gestão!H:H,MATCH('Banco de Dados'!$B381,BD_Gestão!$B:$B,0)),"erro"))</f>
        <v/>
      </c>
      <c r="M381" s="161" t="str">
        <f>IF($A381=0,"",IFERROR(INDEX(BD_Gestão!F:F,MATCH('Banco de Dados'!$B381,BD_Gestão!$B:$B,0)),"erro"))</f>
        <v/>
      </c>
      <c r="N381" s="161" t="str">
        <f>IF($A381=0,"",IFERROR(INDEX(BD_Gestão!J:J,MATCH('Banco de Dados'!$B381,BD_Gestão!$B:$B,0)),"erro"))</f>
        <v/>
      </c>
      <c r="O381" s="164" t="str">
        <f>IF($A381=0,"",IFERROR(INDEX(BD_Gestão!K:K,MATCH('Banco de Dados'!$B381,BD_Gestão!$B:$B,0)),"erro"))</f>
        <v/>
      </c>
      <c r="P381" s="169" t="str">
        <f t="shared" si="22"/>
        <v/>
      </c>
      <c r="Q381" s="170" t="str">
        <f t="shared" si="23"/>
        <v/>
      </c>
      <c r="R381" s="163" t="e">
        <f t="shared" si="20"/>
        <v>#VALUE!</v>
      </c>
      <c r="S381" s="163" t="e">
        <f t="shared" si="21"/>
        <v>#VALUE!</v>
      </c>
      <c r="T381" s="163" t="e">
        <f>INDEX(Controle!O:O,MATCH('Banco de Dados'!A381,Controle!M:M,0))*E381/100</f>
        <v>#N/A</v>
      </c>
    </row>
    <row r="382" spans="1:20" hidden="1" x14ac:dyDescent="0.2">
      <c r="A382" s="158">
        <f>BD_TS!A381</f>
        <v>0</v>
      </c>
      <c r="B382" s="158" t="str">
        <f>SUBSTITUTE(SUBSTITUTE(BD_TS!D381," ",""),"-","/")</f>
        <v/>
      </c>
      <c r="C382" s="158">
        <f>BD_TS!E381</f>
        <v>0</v>
      </c>
      <c r="D382" s="159">
        <f>BD_TS!F381</f>
        <v>0</v>
      </c>
      <c r="E382" s="160">
        <f>BD_TS!B381</f>
        <v>0</v>
      </c>
      <c r="F382" s="161">
        <f>BD_TS!C381</f>
        <v>0</v>
      </c>
      <c r="G382" s="187">
        <f>BD_TS!H381</f>
        <v>0</v>
      </c>
      <c r="H382" s="158" t="str">
        <f>IF($A382=0,"",IFERROR(INDEX(BD_Gestão!A:A,MATCH('Banco de Dados'!$B382,BD_Gestão!$B:$B,0)),"erro"))</f>
        <v/>
      </c>
      <c r="I382" s="162" t="str">
        <f>IF($A382=0,"",IFERROR(INDEX(BD_Gestão!E:E,MATCH('Banco de Dados'!$B382,BD_Gestão!$B:$B,0)),"erro"))</f>
        <v/>
      </c>
      <c r="J382" s="186" t="str">
        <f>IF($A382=0,"",IFERROR(INDEX(BD_Gestão!B:B,MATCH('Banco de Dados'!$B382,BD_Gestão!$B:$B,0)),"erro"))</f>
        <v/>
      </c>
      <c r="K382" s="158" t="str">
        <f>IF($A382=0,"",IFERROR(INDEX(BD_Gestão!C:C,MATCH('Banco de Dados'!$B382,BD_Gestão!$B:$B,0)),"erro"))</f>
        <v/>
      </c>
      <c r="L382" s="158" t="str">
        <f>IF($A382=0,"",IFERROR(INDEX(BD_Gestão!H:H,MATCH('Banco de Dados'!$B382,BD_Gestão!$B:$B,0)),"erro"))</f>
        <v/>
      </c>
      <c r="M382" s="161" t="str">
        <f>IF($A382=0,"",IFERROR(INDEX(BD_Gestão!F:F,MATCH('Banco de Dados'!$B382,BD_Gestão!$B:$B,0)),"erro"))</f>
        <v/>
      </c>
      <c r="N382" s="161" t="str">
        <f>IF($A382=0,"",IFERROR(INDEX(BD_Gestão!J:J,MATCH('Banco de Dados'!$B382,BD_Gestão!$B:$B,0)),"erro"))</f>
        <v/>
      </c>
      <c r="O382" s="164" t="str">
        <f>IF($A382=0,"",IFERROR(INDEX(BD_Gestão!K:K,MATCH('Banco de Dados'!$B382,BD_Gestão!$B:$B,0)),"erro"))</f>
        <v/>
      </c>
      <c r="P382" s="169" t="str">
        <f t="shared" si="22"/>
        <v/>
      </c>
      <c r="Q382" s="170" t="str">
        <f t="shared" si="23"/>
        <v/>
      </c>
      <c r="R382" s="163" t="e">
        <f t="shared" si="20"/>
        <v>#VALUE!</v>
      </c>
      <c r="S382" s="163" t="e">
        <f t="shared" si="21"/>
        <v>#VALUE!</v>
      </c>
      <c r="T382" s="163" t="e">
        <f>INDEX(Controle!O:O,MATCH('Banco de Dados'!A382,Controle!M:M,0))*E382/100</f>
        <v>#N/A</v>
      </c>
    </row>
    <row r="383" spans="1:20" hidden="1" x14ac:dyDescent="0.2">
      <c r="A383" s="158">
        <f>BD_TS!A382</f>
        <v>0</v>
      </c>
      <c r="B383" s="158" t="str">
        <f>SUBSTITUTE(SUBSTITUTE(BD_TS!D382," ",""),"-","/")</f>
        <v/>
      </c>
      <c r="C383" s="158">
        <f>BD_TS!E382</f>
        <v>0</v>
      </c>
      <c r="D383" s="159">
        <f>BD_TS!F382</f>
        <v>0</v>
      </c>
      <c r="E383" s="160">
        <f>BD_TS!B382</f>
        <v>0</v>
      </c>
      <c r="F383" s="161">
        <f>BD_TS!C382</f>
        <v>0</v>
      </c>
      <c r="G383" s="187">
        <f>BD_TS!H382</f>
        <v>0</v>
      </c>
      <c r="H383" s="158" t="str">
        <f>IF($A383=0,"",IFERROR(INDEX(BD_Gestão!A:A,MATCH('Banco de Dados'!$B383,BD_Gestão!$B:$B,0)),"erro"))</f>
        <v/>
      </c>
      <c r="I383" s="162" t="str">
        <f>IF($A383=0,"",IFERROR(INDEX(BD_Gestão!E:E,MATCH('Banco de Dados'!$B383,BD_Gestão!$B:$B,0)),"erro"))</f>
        <v/>
      </c>
      <c r="J383" s="186" t="str">
        <f>IF($A383=0,"",IFERROR(INDEX(BD_Gestão!B:B,MATCH('Banco de Dados'!$B383,BD_Gestão!$B:$B,0)),"erro"))</f>
        <v/>
      </c>
      <c r="K383" s="158" t="str">
        <f>IF($A383=0,"",IFERROR(INDEX(BD_Gestão!C:C,MATCH('Banco de Dados'!$B383,BD_Gestão!$B:$B,0)),"erro"))</f>
        <v/>
      </c>
      <c r="L383" s="158" t="str">
        <f>IF($A383=0,"",IFERROR(INDEX(BD_Gestão!H:H,MATCH('Banco de Dados'!$B383,BD_Gestão!$B:$B,0)),"erro"))</f>
        <v/>
      </c>
      <c r="M383" s="161" t="str">
        <f>IF($A383=0,"",IFERROR(INDEX(BD_Gestão!F:F,MATCH('Banco de Dados'!$B383,BD_Gestão!$B:$B,0)),"erro"))</f>
        <v/>
      </c>
      <c r="N383" s="161" t="str">
        <f>IF($A383=0,"",IFERROR(INDEX(BD_Gestão!J:J,MATCH('Banco de Dados'!$B383,BD_Gestão!$B:$B,0)),"erro"))</f>
        <v/>
      </c>
      <c r="O383" s="164" t="str">
        <f>IF($A383=0,"",IFERROR(INDEX(BD_Gestão!K:K,MATCH('Banco de Dados'!$B383,BD_Gestão!$B:$B,0)),"erro"))</f>
        <v/>
      </c>
      <c r="P383" s="169" t="str">
        <f t="shared" si="22"/>
        <v/>
      </c>
      <c r="Q383" s="170" t="str">
        <f t="shared" si="23"/>
        <v/>
      </c>
      <c r="R383" s="163" t="e">
        <f t="shared" si="20"/>
        <v>#VALUE!</v>
      </c>
      <c r="S383" s="163" t="e">
        <f t="shared" si="21"/>
        <v>#VALUE!</v>
      </c>
      <c r="T383" s="163" t="e">
        <f>INDEX(Controle!O:O,MATCH('Banco de Dados'!A383,Controle!M:M,0))*E383/100</f>
        <v>#N/A</v>
      </c>
    </row>
    <row r="384" spans="1:20" hidden="1" x14ac:dyDescent="0.2">
      <c r="A384" s="158">
        <f>BD_TS!A383</f>
        <v>0</v>
      </c>
      <c r="B384" s="158" t="str">
        <f>SUBSTITUTE(SUBSTITUTE(BD_TS!D383," ",""),"-","/")</f>
        <v/>
      </c>
      <c r="C384" s="158">
        <f>BD_TS!E383</f>
        <v>0</v>
      </c>
      <c r="D384" s="159">
        <f>BD_TS!F383</f>
        <v>0</v>
      </c>
      <c r="E384" s="160">
        <f>BD_TS!B383</f>
        <v>0</v>
      </c>
      <c r="F384" s="161">
        <f>BD_TS!C383</f>
        <v>0</v>
      </c>
      <c r="G384" s="187">
        <f>BD_TS!H383</f>
        <v>0</v>
      </c>
      <c r="H384" s="158" t="str">
        <f>IF($A384=0,"",IFERROR(INDEX(BD_Gestão!A:A,MATCH('Banco de Dados'!$B384,BD_Gestão!$B:$B,0)),"erro"))</f>
        <v/>
      </c>
      <c r="I384" s="162" t="str">
        <f>IF($A384=0,"",IFERROR(INDEX(BD_Gestão!E:E,MATCH('Banco de Dados'!$B384,BD_Gestão!$B:$B,0)),"erro"))</f>
        <v/>
      </c>
      <c r="J384" s="186" t="str">
        <f>IF($A384=0,"",IFERROR(INDEX(BD_Gestão!B:B,MATCH('Banco de Dados'!$B384,BD_Gestão!$B:$B,0)),"erro"))</f>
        <v/>
      </c>
      <c r="K384" s="158" t="str">
        <f>IF($A384=0,"",IFERROR(INDEX(BD_Gestão!C:C,MATCH('Banco de Dados'!$B384,BD_Gestão!$B:$B,0)),"erro"))</f>
        <v/>
      </c>
      <c r="L384" s="158" t="str">
        <f>IF($A384=0,"",IFERROR(INDEX(BD_Gestão!H:H,MATCH('Banco de Dados'!$B384,BD_Gestão!$B:$B,0)),"erro"))</f>
        <v/>
      </c>
      <c r="M384" s="161" t="str">
        <f>IF($A384=0,"",IFERROR(INDEX(BD_Gestão!F:F,MATCH('Banco de Dados'!$B384,BD_Gestão!$B:$B,0)),"erro"))</f>
        <v/>
      </c>
      <c r="N384" s="161" t="str">
        <f>IF($A384=0,"",IFERROR(INDEX(BD_Gestão!J:J,MATCH('Banco de Dados'!$B384,BD_Gestão!$B:$B,0)),"erro"))</f>
        <v/>
      </c>
      <c r="O384" s="164" t="str">
        <f>IF($A384=0,"",IFERROR(INDEX(BD_Gestão!K:K,MATCH('Banco de Dados'!$B384,BD_Gestão!$B:$B,0)),"erro"))</f>
        <v/>
      </c>
      <c r="P384" s="169" t="str">
        <f t="shared" si="22"/>
        <v/>
      </c>
      <c r="Q384" s="170" t="str">
        <f t="shared" si="23"/>
        <v/>
      </c>
      <c r="R384" s="163" t="e">
        <f t="shared" si="20"/>
        <v>#VALUE!</v>
      </c>
      <c r="S384" s="163" t="e">
        <f t="shared" si="21"/>
        <v>#VALUE!</v>
      </c>
      <c r="T384" s="163" t="e">
        <f>INDEX(Controle!O:O,MATCH('Banco de Dados'!A384,Controle!M:M,0))*E384/100</f>
        <v>#N/A</v>
      </c>
    </row>
    <row r="385" spans="1:20" hidden="1" x14ac:dyDescent="0.2">
      <c r="A385" s="158">
        <f>BD_TS!A384</f>
        <v>0</v>
      </c>
      <c r="B385" s="158" t="str">
        <f>SUBSTITUTE(SUBSTITUTE(BD_TS!D384," ",""),"-","/")</f>
        <v/>
      </c>
      <c r="C385" s="158">
        <f>BD_TS!E384</f>
        <v>0</v>
      </c>
      <c r="D385" s="159">
        <f>BD_TS!F384</f>
        <v>0</v>
      </c>
      <c r="E385" s="160">
        <f>BD_TS!B384</f>
        <v>0</v>
      </c>
      <c r="F385" s="161">
        <f>BD_TS!C384</f>
        <v>0</v>
      </c>
      <c r="G385" s="187">
        <f>BD_TS!H384</f>
        <v>0</v>
      </c>
      <c r="H385" s="158" t="str">
        <f>IF($A385=0,"",IFERROR(INDEX(BD_Gestão!A:A,MATCH('Banco de Dados'!$B385,BD_Gestão!$B:$B,0)),"erro"))</f>
        <v/>
      </c>
      <c r="I385" s="162" t="str">
        <f>IF($A385=0,"",IFERROR(INDEX(BD_Gestão!E:E,MATCH('Banco de Dados'!$B385,BD_Gestão!$B:$B,0)),"erro"))</f>
        <v/>
      </c>
      <c r="J385" s="186" t="str">
        <f>IF($A385=0,"",IFERROR(INDEX(BD_Gestão!B:B,MATCH('Banco de Dados'!$B385,BD_Gestão!$B:$B,0)),"erro"))</f>
        <v/>
      </c>
      <c r="K385" s="158" t="str">
        <f>IF($A385=0,"",IFERROR(INDEX(BD_Gestão!C:C,MATCH('Banco de Dados'!$B385,BD_Gestão!$B:$B,0)),"erro"))</f>
        <v/>
      </c>
      <c r="L385" s="158" t="str">
        <f>IF($A385=0,"",IFERROR(INDEX(BD_Gestão!H:H,MATCH('Banco de Dados'!$B385,BD_Gestão!$B:$B,0)),"erro"))</f>
        <v/>
      </c>
      <c r="M385" s="161" t="str">
        <f>IF($A385=0,"",IFERROR(INDEX(BD_Gestão!F:F,MATCH('Banco de Dados'!$B385,BD_Gestão!$B:$B,0)),"erro"))</f>
        <v/>
      </c>
      <c r="N385" s="161" t="str">
        <f>IF($A385=0,"",IFERROR(INDEX(BD_Gestão!J:J,MATCH('Banco de Dados'!$B385,BD_Gestão!$B:$B,0)),"erro"))</f>
        <v/>
      </c>
      <c r="O385" s="164" t="str">
        <f>IF($A385=0,"",IFERROR(INDEX(BD_Gestão!K:K,MATCH('Banco de Dados'!$B385,BD_Gestão!$B:$B,0)),"erro"))</f>
        <v/>
      </c>
      <c r="P385" s="169" t="str">
        <f t="shared" si="22"/>
        <v/>
      </c>
      <c r="Q385" s="170" t="str">
        <f t="shared" si="23"/>
        <v/>
      </c>
      <c r="R385" s="163" t="e">
        <f t="shared" si="20"/>
        <v>#VALUE!</v>
      </c>
      <c r="S385" s="163" t="e">
        <f t="shared" si="21"/>
        <v>#VALUE!</v>
      </c>
      <c r="T385" s="163" t="e">
        <f>INDEX(Controle!O:O,MATCH('Banco de Dados'!A385,Controle!M:M,0))*E385/100</f>
        <v>#N/A</v>
      </c>
    </row>
    <row r="386" spans="1:20" hidden="1" x14ac:dyDescent="0.2">
      <c r="A386" s="158">
        <f>BD_TS!A385</f>
        <v>0</v>
      </c>
      <c r="B386" s="158" t="str">
        <f>SUBSTITUTE(SUBSTITUTE(BD_TS!D385," ",""),"-","/")</f>
        <v/>
      </c>
      <c r="C386" s="158">
        <f>BD_TS!E385</f>
        <v>0</v>
      </c>
      <c r="D386" s="159">
        <f>BD_TS!F385</f>
        <v>0</v>
      </c>
      <c r="E386" s="160">
        <f>BD_TS!B385</f>
        <v>0</v>
      </c>
      <c r="F386" s="161">
        <f>BD_TS!C385</f>
        <v>0</v>
      </c>
      <c r="G386" s="187">
        <f>BD_TS!H385</f>
        <v>0</v>
      </c>
      <c r="H386" s="158" t="str">
        <f>IF($A386=0,"",IFERROR(INDEX(BD_Gestão!A:A,MATCH('Banco de Dados'!$B386,BD_Gestão!$B:$B,0)),"erro"))</f>
        <v/>
      </c>
      <c r="I386" s="162" t="str">
        <f>IF($A386=0,"",IFERROR(INDEX(BD_Gestão!E:E,MATCH('Banco de Dados'!$B386,BD_Gestão!$B:$B,0)),"erro"))</f>
        <v/>
      </c>
      <c r="J386" s="186" t="str">
        <f>IF($A386=0,"",IFERROR(INDEX(BD_Gestão!B:B,MATCH('Banco de Dados'!$B386,BD_Gestão!$B:$B,0)),"erro"))</f>
        <v/>
      </c>
      <c r="K386" s="158" t="str">
        <f>IF($A386=0,"",IFERROR(INDEX(BD_Gestão!C:C,MATCH('Banco de Dados'!$B386,BD_Gestão!$B:$B,0)),"erro"))</f>
        <v/>
      </c>
      <c r="L386" s="158" t="str">
        <f>IF($A386=0,"",IFERROR(INDEX(BD_Gestão!H:H,MATCH('Banco de Dados'!$B386,BD_Gestão!$B:$B,0)),"erro"))</f>
        <v/>
      </c>
      <c r="M386" s="161" t="str">
        <f>IF($A386=0,"",IFERROR(INDEX(BD_Gestão!F:F,MATCH('Banco de Dados'!$B386,BD_Gestão!$B:$B,0)),"erro"))</f>
        <v/>
      </c>
      <c r="N386" s="161" t="str">
        <f>IF($A386=0,"",IFERROR(INDEX(BD_Gestão!J:J,MATCH('Banco de Dados'!$B386,BD_Gestão!$B:$B,0)),"erro"))</f>
        <v/>
      </c>
      <c r="O386" s="164" t="str">
        <f>IF($A386=0,"",IFERROR(INDEX(BD_Gestão!K:K,MATCH('Banco de Dados'!$B386,BD_Gestão!$B:$B,0)),"erro"))</f>
        <v/>
      </c>
      <c r="P386" s="169" t="str">
        <f t="shared" si="22"/>
        <v/>
      </c>
      <c r="Q386" s="170" t="str">
        <f t="shared" si="23"/>
        <v/>
      </c>
      <c r="R386" s="163" t="e">
        <f t="shared" si="20"/>
        <v>#VALUE!</v>
      </c>
      <c r="S386" s="163" t="e">
        <f t="shared" si="21"/>
        <v>#VALUE!</v>
      </c>
      <c r="T386" s="163" t="e">
        <f>INDEX(Controle!O:O,MATCH('Banco de Dados'!A386,Controle!M:M,0))*E386/100</f>
        <v>#N/A</v>
      </c>
    </row>
    <row r="387" spans="1:20" hidden="1" x14ac:dyDescent="0.2">
      <c r="A387" s="158">
        <f>BD_TS!A386</f>
        <v>0</v>
      </c>
      <c r="B387" s="158" t="str">
        <f>SUBSTITUTE(SUBSTITUTE(BD_TS!D386," ",""),"-","/")</f>
        <v/>
      </c>
      <c r="C387" s="158">
        <f>BD_TS!E386</f>
        <v>0</v>
      </c>
      <c r="D387" s="159">
        <f>BD_TS!F386</f>
        <v>0</v>
      </c>
      <c r="E387" s="160">
        <f>BD_TS!B386</f>
        <v>0</v>
      </c>
      <c r="F387" s="161">
        <f>BD_TS!C386</f>
        <v>0</v>
      </c>
      <c r="G387" s="187">
        <f>BD_TS!H386</f>
        <v>0</v>
      </c>
      <c r="H387" s="158" t="str">
        <f>IF($A387=0,"",IFERROR(INDEX(BD_Gestão!A:A,MATCH('Banco de Dados'!$B387,BD_Gestão!$B:$B,0)),"erro"))</f>
        <v/>
      </c>
      <c r="I387" s="162" t="str">
        <f>IF($A387=0,"",IFERROR(INDEX(BD_Gestão!E:E,MATCH('Banco de Dados'!$B387,BD_Gestão!$B:$B,0)),"erro"))</f>
        <v/>
      </c>
      <c r="J387" s="186" t="str">
        <f>IF($A387=0,"",IFERROR(INDEX(BD_Gestão!B:B,MATCH('Banco de Dados'!$B387,BD_Gestão!$B:$B,0)),"erro"))</f>
        <v/>
      </c>
      <c r="K387" s="158" t="str">
        <f>IF($A387=0,"",IFERROR(INDEX(BD_Gestão!C:C,MATCH('Banco de Dados'!$B387,BD_Gestão!$B:$B,0)),"erro"))</f>
        <v/>
      </c>
      <c r="L387" s="158" t="str">
        <f>IF($A387=0,"",IFERROR(INDEX(BD_Gestão!H:H,MATCH('Banco de Dados'!$B387,BD_Gestão!$B:$B,0)),"erro"))</f>
        <v/>
      </c>
      <c r="M387" s="161" t="str">
        <f>IF($A387=0,"",IFERROR(INDEX(BD_Gestão!F:F,MATCH('Banco de Dados'!$B387,BD_Gestão!$B:$B,0)),"erro"))</f>
        <v/>
      </c>
      <c r="N387" s="161" t="str">
        <f>IF($A387=0,"",IFERROR(INDEX(BD_Gestão!J:J,MATCH('Banco de Dados'!$B387,BD_Gestão!$B:$B,0)),"erro"))</f>
        <v/>
      </c>
      <c r="O387" s="164" t="str">
        <f>IF($A387=0,"",IFERROR(INDEX(BD_Gestão!K:K,MATCH('Banco de Dados'!$B387,BD_Gestão!$B:$B,0)),"erro"))</f>
        <v/>
      </c>
      <c r="P387" s="169" t="str">
        <f t="shared" si="22"/>
        <v/>
      </c>
      <c r="Q387" s="170" t="str">
        <f t="shared" si="23"/>
        <v/>
      </c>
      <c r="R387" s="163" t="e">
        <f t="shared" si="20"/>
        <v>#VALUE!</v>
      </c>
      <c r="S387" s="163" t="e">
        <f t="shared" si="21"/>
        <v>#VALUE!</v>
      </c>
      <c r="T387" s="163" t="e">
        <f>INDEX(Controle!O:O,MATCH('Banco de Dados'!A387,Controle!M:M,0))*E387/100</f>
        <v>#N/A</v>
      </c>
    </row>
    <row r="388" spans="1:20" hidden="1" x14ac:dyDescent="0.2">
      <c r="A388" s="158">
        <f>BD_TS!A387</f>
        <v>0</v>
      </c>
      <c r="B388" s="158" t="str">
        <f>SUBSTITUTE(SUBSTITUTE(BD_TS!D387," ",""),"-","/")</f>
        <v/>
      </c>
      <c r="C388" s="158">
        <f>BD_TS!E387</f>
        <v>0</v>
      </c>
      <c r="D388" s="159">
        <f>BD_TS!F387</f>
        <v>0</v>
      </c>
      <c r="E388" s="160">
        <f>BD_TS!B387</f>
        <v>0</v>
      </c>
      <c r="F388" s="161">
        <f>BD_TS!C387</f>
        <v>0</v>
      </c>
      <c r="G388" s="187">
        <f>BD_TS!H387</f>
        <v>0</v>
      </c>
      <c r="H388" s="158" t="str">
        <f>IF($A388=0,"",IFERROR(INDEX(BD_Gestão!A:A,MATCH('Banco de Dados'!$B388,BD_Gestão!$B:$B,0)),"erro"))</f>
        <v/>
      </c>
      <c r="I388" s="162" t="str">
        <f>IF($A388=0,"",IFERROR(INDEX(BD_Gestão!E:E,MATCH('Banco de Dados'!$B388,BD_Gestão!$B:$B,0)),"erro"))</f>
        <v/>
      </c>
      <c r="J388" s="186" t="str">
        <f>IF($A388=0,"",IFERROR(INDEX(BD_Gestão!B:B,MATCH('Banco de Dados'!$B388,BD_Gestão!$B:$B,0)),"erro"))</f>
        <v/>
      </c>
      <c r="K388" s="158" t="str">
        <f>IF($A388=0,"",IFERROR(INDEX(BD_Gestão!C:C,MATCH('Banco de Dados'!$B388,BD_Gestão!$B:$B,0)),"erro"))</f>
        <v/>
      </c>
      <c r="L388" s="158" t="str">
        <f>IF($A388=0,"",IFERROR(INDEX(BD_Gestão!H:H,MATCH('Banco de Dados'!$B388,BD_Gestão!$B:$B,0)),"erro"))</f>
        <v/>
      </c>
      <c r="M388" s="161" t="str">
        <f>IF($A388=0,"",IFERROR(INDEX(BD_Gestão!F:F,MATCH('Banco de Dados'!$B388,BD_Gestão!$B:$B,0)),"erro"))</f>
        <v/>
      </c>
      <c r="N388" s="161" t="str">
        <f>IF($A388=0,"",IFERROR(INDEX(BD_Gestão!J:J,MATCH('Banco de Dados'!$B388,BD_Gestão!$B:$B,0)),"erro"))</f>
        <v/>
      </c>
      <c r="O388" s="164" t="str">
        <f>IF($A388=0,"",IFERROR(INDEX(BD_Gestão!K:K,MATCH('Banco de Dados'!$B388,BD_Gestão!$B:$B,0)),"erro"))</f>
        <v/>
      </c>
      <c r="P388" s="169" t="str">
        <f t="shared" si="22"/>
        <v/>
      </c>
      <c r="Q388" s="170" t="str">
        <f t="shared" si="23"/>
        <v/>
      </c>
      <c r="R388" s="163" t="e">
        <f t="shared" si="20"/>
        <v>#VALUE!</v>
      </c>
      <c r="S388" s="163" t="e">
        <f t="shared" si="21"/>
        <v>#VALUE!</v>
      </c>
      <c r="T388" s="163" t="e">
        <f>INDEX(Controle!O:O,MATCH('Banco de Dados'!A388,Controle!M:M,0))*E388/100</f>
        <v>#N/A</v>
      </c>
    </row>
    <row r="389" spans="1:20" hidden="1" x14ac:dyDescent="0.2">
      <c r="A389" s="158">
        <f>BD_TS!A388</f>
        <v>0</v>
      </c>
      <c r="B389" s="158" t="str">
        <f>SUBSTITUTE(SUBSTITUTE(BD_TS!D388," ",""),"-","/")</f>
        <v/>
      </c>
      <c r="C389" s="158">
        <f>BD_TS!E388</f>
        <v>0</v>
      </c>
      <c r="D389" s="159">
        <f>BD_TS!F388</f>
        <v>0</v>
      </c>
      <c r="E389" s="160">
        <f>BD_TS!B388</f>
        <v>0</v>
      </c>
      <c r="F389" s="161">
        <f>BD_TS!C388</f>
        <v>0</v>
      </c>
      <c r="G389" s="187">
        <f>BD_TS!H388</f>
        <v>0</v>
      </c>
      <c r="H389" s="158" t="str">
        <f>IF($A389=0,"",IFERROR(INDEX(BD_Gestão!A:A,MATCH('Banco de Dados'!$B389,BD_Gestão!$B:$B,0)),"erro"))</f>
        <v/>
      </c>
      <c r="I389" s="162" t="str">
        <f>IF($A389=0,"",IFERROR(INDEX(BD_Gestão!E:E,MATCH('Banco de Dados'!$B389,BD_Gestão!$B:$B,0)),"erro"))</f>
        <v/>
      </c>
      <c r="J389" s="186" t="str">
        <f>IF($A389=0,"",IFERROR(INDEX(BD_Gestão!B:B,MATCH('Banco de Dados'!$B389,BD_Gestão!$B:$B,0)),"erro"))</f>
        <v/>
      </c>
      <c r="K389" s="158" t="str">
        <f>IF($A389=0,"",IFERROR(INDEX(BD_Gestão!C:C,MATCH('Banco de Dados'!$B389,BD_Gestão!$B:$B,0)),"erro"))</f>
        <v/>
      </c>
      <c r="L389" s="158" t="str">
        <f>IF($A389=0,"",IFERROR(INDEX(BD_Gestão!H:H,MATCH('Banco de Dados'!$B389,BD_Gestão!$B:$B,0)),"erro"))</f>
        <v/>
      </c>
      <c r="M389" s="161" t="str">
        <f>IF($A389=0,"",IFERROR(INDEX(BD_Gestão!F:F,MATCH('Banco de Dados'!$B389,BD_Gestão!$B:$B,0)),"erro"))</f>
        <v/>
      </c>
      <c r="N389" s="161" t="str">
        <f>IF($A389=0,"",IFERROR(INDEX(BD_Gestão!J:J,MATCH('Banco de Dados'!$B389,BD_Gestão!$B:$B,0)),"erro"))</f>
        <v/>
      </c>
      <c r="O389" s="164" t="str">
        <f>IF($A389=0,"",IFERROR(INDEX(BD_Gestão!K:K,MATCH('Banco de Dados'!$B389,BD_Gestão!$B:$B,0)),"erro"))</f>
        <v/>
      </c>
      <c r="P389" s="169" t="str">
        <f t="shared" si="22"/>
        <v/>
      </c>
      <c r="Q389" s="170" t="str">
        <f t="shared" si="23"/>
        <v/>
      </c>
      <c r="R389" s="163" t="e">
        <f t="shared" ref="R389:R452" si="24">MONTH(I389)</f>
        <v>#VALUE!</v>
      </c>
      <c r="S389" s="163" t="e">
        <f t="shared" ref="S389:S452" si="25">YEAR(I389)</f>
        <v>#VALUE!</v>
      </c>
      <c r="T389" s="163" t="e">
        <f>INDEX(Controle!O:O,MATCH('Banco de Dados'!A389,Controle!M:M,0))*E389/100</f>
        <v>#N/A</v>
      </c>
    </row>
    <row r="390" spans="1:20" hidden="1" x14ac:dyDescent="0.2">
      <c r="A390" s="158">
        <f>BD_TS!A389</f>
        <v>0</v>
      </c>
      <c r="B390" s="158" t="str">
        <f>SUBSTITUTE(SUBSTITUTE(BD_TS!D389," ",""),"-","/")</f>
        <v/>
      </c>
      <c r="C390" s="158">
        <f>BD_TS!E389</f>
        <v>0</v>
      </c>
      <c r="D390" s="159">
        <f>BD_TS!F389</f>
        <v>0</v>
      </c>
      <c r="E390" s="160">
        <f>BD_TS!B389</f>
        <v>0</v>
      </c>
      <c r="F390" s="161">
        <f>BD_TS!C389</f>
        <v>0</v>
      </c>
      <c r="G390" s="187">
        <f>BD_TS!H389</f>
        <v>0</v>
      </c>
      <c r="H390" s="158" t="str">
        <f>IF($A390=0,"",IFERROR(INDEX(BD_Gestão!A:A,MATCH('Banco de Dados'!$B390,BD_Gestão!$B:$B,0)),"erro"))</f>
        <v/>
      </c>
      <c r="I390" s="162" t="str">
        <f>IF($A390=0,"",IFERROR(INDEX(BD_Gestão!E:E,MATCH('Banco de Dados'!$B390,BD_Gestão!$B:$B,0)),"erro"))</f>
        <v/>
      </c>
      <c r="J390" s="186" t="str">
        <f>IF($A390=0,"",IFERROR(INDEX(BD_Gestão!B:B,MATCH('Banco de Dados'!$B390,BD_Gestão!$B:$B,0)),"erro"))</f>
        <v/>
      </c>
      <c r="K390" s="158" t="str">
        <f>IF($A390=0,"",IFERROR(INDEX(BD_Gestão!C:C,MATCH('Banco de Dados'!$B390,BD_Gestão!$B:$B,0)),"erro"))</f>
        <v/>
      </c>
      <c r="L390" s="158" t="str">
        <f>IF($A390=0,"",IFERROR(INDEX(BD_Gestão!H:H,MATCH('Banco de Dados'!$B390,BD_Gestão!$B:$B,0)),"erro"))</f>
        <v/>
      </c>
      <c r="M390" s="161" t="str">
        <f>IF($A390=0,"",IFERROR(INDEX(BD_Gestão!F:F,MATCH('Banco de Dados'!$B390,BD_Gestão!$B:$B,0)),"erro"))</f>
        <v/>
      </c>
      <c r="N390" s="161" t="str">
        <f>IF($A390=0,"",IFERROR(INDEX(BD_Gestão!J:J,MATCH('Banco de Dados'!$B390,BD_Gestão!$B:$B,0)),"erro"))</f>
        <v/>
      </c>
      <c r="O390" s="164" t="str">
        <f>IF($A390=0,"",IFERROR(INDEX(BD_Gestão!K:K,MATCH('Banco de Dados'!$B390,BD_Gestão!$B:$B,0)),"erro"))</f>
        <v/>
      </c>
      <c r="P390" s="169" t="str">
        <f t="shared" ref="P390:P453" si="26">IF(OR(H390="erro",H390=""),"",E390*(MIN(O390,1)))</f>
        <v/>
      </c>
      <c r="Q390" s="170" t="str">
        <f t="shared" ref="Q390:Q453" si="27">IF(OR(H390="erro",H390=""),"",E390-P390)</f>
        <v/>
      </c>
      <c r="R390" s="163" t="e">
        <f t="shared" si="24"/>
        <v>#VALUE!</v>
      </c>
      <c r="S390" s="163" t="e">
        <f t="shared" si="25"/>
        <v>#VALUE!</v>
      </c>
      <c r="T390" s="163" t="e">
        <f>INDEX(Controle!O:O,MATCH('Banco de Dados'!A390,Controle!M:M,0))*E390/100</f>
        <v>#N/A</v>
      </c>
    </row>
    <row r="391" spans="1:20" hidden="1" x14ac:dyDescent="0.2">
      <c r="A391" s="158">
        <f>BD_TS!A390</f>
        <v>0</v>
      </c>
      <c r="B391" s="158" t="str">
        <f>SUBSTITUTE(SUBSTITUTE(BD_TS!D390," ",""),"-","/")</f>
        <v/>
      </c>
      <c r="C391" s="158">
        <f>BD_TS!E390</f>
        <v>0</v>
      </c>
      <c r="D391" s="159">
        <f>BD_TS!F390</f>
        <v>0</v>
      </c>
      <c r="E391" s="160">
        <f>BD_TS!B390</f>
        <v>0</v>
      </c>
      <c r="F391" s="161">
        <f>BD_TS!C390</f>
        <v>0</v>
      </c>
      <c r="G391" s="187">
        <f>BD_TS!H390</f>
        <v>0</v>
      </c>
      <c r="H391" s="158" t="str">
        <f>IF($A391=0,"",IFERROR(INDEX(BD_Gestão!A:A,MATCH('Banco de Dados'!$B391,BD_Gestão!$B:$B,0)),"erro"))</f>
        <v/>
      </c>
      <c r="I391" s="162" t="str">
        <f>IF($A391=0,"",IFERROR(INDEX(BD_Gestão!E:E,MATCH('Banco de Dados'!$B391,BD_Gestão!$B:$B,0)),"erro"))</f>
        <v/>
      </c>
      <c r="J391" s="186" t="str">
        <f>IF($A391=0,"",IFERROR(INDEX(BD_Gestão!B:B,MATCH('Banco de Dados'!$B391,BD_Gestão!$B:$B,0)),"erro"))</f>
        <v/>
      </c>
      <c r="K391" s="158" t="str">
        <f>IF($A391=0,"",IFERROR(INDEX(BD_Gestão!C:C,MATCH('Banco de Dados'!$B391,BD_Gestão!$B:$B,0)),"erro"))</f>
        <v/>
      </c>
      <c r="L391" s="158" t="str">
        <f>IF($A391=0,"",IFERROR(INDEX(BD_Gestão!H:H,MATCH('Banco de Dados'!$B391,BD_Gestão!$B:$B,0)),"erro"))</f>
        <v/>
      </c>
      <c r="M391" s="161" t="str">
        <f>IF($A391=0,"",IFERROR(INDEX(BD_Gestão!F:F,MATCH('Banco de Dados'!$B391,BD_Gestão!$B:$B,0)),"erro"))</f>
        <v/>
      </c>
      <c r="N391" s="161" t="str">
        <f>IF($A391=0,"",IFERROR(INDEX(BD_Gestão!J:J,MATCH('Banco de Dados'!$B391,BD_Gestão!$B:$B,0)),"erro"))</f>
        <v/>
      </c>
      <c r="O391" s="164" t="str">
        <f>IF($A391=0,"",IFERROR(INDEX(BD_Gestão!K:K,MATCH('Banco de Dados'!$B391,BD_Gestão!$B:$B,0)),"erro"))</f>
        <v/>
      </c>
      <c r="P391" s="169" t="str">
        <f t="shared" si="26"/>
        <v/>
      </c>
      <c r="Q391" s="170" t="str">
        <f t="shared" si="27"/>
        <v/>
      </c>
      <c r="R391" s="163" t="e">
        <f t="shared" si="24"/>
        <v>#VALUE!</v>
      </c>
      <c r="S391" s="163" t="e">
        <f t="shared" si="25"/>
        <v>#VALUE!</v>
      </c>
      <c r="T391" s="163" t="e">
        <f>INDEX(Controle!O:O,MATCH('Banco de Dados'!A391,Controle!M:M,0))*E391/100</f>
        <v>#N/A</v>
      </c>
    </row>
    <row r="392" spans="1:20" hidden="1" x14ac:dyDescent="0.2">
      <c r="A392" s="158">
        <f>BD_TS!A391</f>
        <v>0</v>
      </c>
      <c r="B392" s="158" t="str">
        <f>SUBSTITUTE(SUBSTITUTE(BD_TS!D391," ",""),"-","/")</f>
        <v/>
      </c>
      <c r="C392" s="158">
        <f>BD_TS!E391</f>
        <v>0</v>
      </c>
      <c r="D392" s="159">
        <f>BD_TS!F391</f>
        <v>0</v>
      </c>
      <c r="E392" s="160">
        <f>BD_TS!B391</f>
        <v>0</v>
      </c>
      <c r="F392" s="161">
        <f>BD_TS!C391</f>
        <v>0</v>
      </c>
      <c r="G392" s="187">
        <f>BD_TS!H391</f>
        <v>0</v>
      </c>
      <c r="H392" s="158" t="str">
        <f>IF($A392=0,"",IFERROR(INDEX(BD_Gestão!A:A,MATCH('Banco de Dados'!$B392,BD_Gestão!$B:$B,0)),"erro"))</f>
        <v/>
      </c>
      <c r="I392" s="162" t="str">
        <f>IF($A392=0,"",IFERROR(INDEX(BD_Gestão!E:E,MATCH('Banco de Dados'!$B392,BD_Gestão!$B:$B,0)),"erro"))</f>
        <v/>
      </c>
      <c r="J392" s="186" t="str">
        <f>IF($A392=0,"",IFERROR(INDEX(BD_Gestão!B:B,MATCH('Banco de Dados'!$B392,BD_Gestão!$B:$B,0)),"erro"))</f>
        <v/>
      </c>
      <c r="K392" s="158" t="str">
        <f>IF($A392=0,"",IFERROR(INDEX(BD_Gestão!C:C,MATCH('Banco de Dados'!$B392,BD_Gestão!$B:$B,0)),"erro"))</f>
        <v/>
      </c>
      <c r="L392" s="158" t="str">
        <f>IF($A392=0,"",IFERROR(INDEX(BD_Gestão!H:H,MATCH('Banco de Dados'!$B392,BD_Gestão!$B:$B,0)),"erro"))</f>
        <v/>
      </c>
      <c r="M392" s="161" t="str">
        <f>IF($A392=0,"",IFERROR(INDEX(BD_Gestão!F:F,MATCH('Banco de Dados'!$B392,BD_Gestão!$B:$B,0)),"erro"))</f>
        <v/>
      </c>
      <c r="N392" s="161" t="str">
        <f>IF($A392=0,"",IFERROR(INDEX(BD_Gestão!J:J,MATCH('Banco de Dados'!$B392,BD_Gestão!$B:$B,0)),"erro"))</f>
        <v/>
      </c>
      <c r="O392" s="164" t="str">
        <f>IF($A392=0,"",IFERROR(INDEX(BD_Gestão!K:K,MATCH('Banco de Dados'!$B392,BD_Gestão!$B:$B,0)),"erro"))</f>
        <v/>
      </c>
      <c r="P392" s="169" t="str">
        <f t="shared" si="26"/>
        <v/>
      </c>
      <c r="Q392" s="170" t="str">
        <f t="shared" si="27"/>
        <v/>
      </c>
      <c r="R392" s="163" t="e">
        <f t="shared" si="24"/>
        <v>#VALUE!</v>
      </c>
      <c r="S392" s="163" t="e">
        <f t="shared" si="25"/>
        <v>#VALUE!</v>
      </c>
      <c r="T392" s="163" t="e">
        <f>INDEX(Controle!O:O,MATCH('Banco de Dados'!A392,Controle!M:M,0))*E392/100</f>
        <v>#N/A</v>
      </c>
    </row>
    <row r="393" spans="1:20" hidden="1" x14ac:dyDescent="0.2">
      <c r="A393" s="158">
        <f>BD_TS!A392</f>
        <v>0</v>
      </c>
      <c r="B393" s="158" t="str">
        <f>SUBSTITUTE(SUBSTITUTE(BD_TS!D392," ",""),"-","/")</f>
        <v/>
      </c>
      <c r="C393" s="158">
        <f>BD_TS!E392</f>
        <v>0</v>
      </c>
      <c r="D393" s="159">
        <f>BD_TS!F392</f>
        <v>0</v>
      </c>
      <c r="E393" s="160">
        <f>BD_TS!B392</f>
        <v>0</v>
      </c>
      <c r="F393" s="161">
        <f>BD_TS!C392</f>
        <v>0</v>
      </c>
      <c r="G393" s="187">
        <f>BD_TS!H392</f>
        <v>0</v>
      </c>
      <c r="H393" s="158" t="str">
        <f>IF($A393=0,"",IFERROR(INDEX(BD_Gestão!A:A,MATCH('Banco de Dados'!$B393,BD_Gestão!$B:$B,0)),"erro"))</f>
        <v/>
      </c>
      <c r="I393" s="162" t="str">
        <f>IF($A393=0,"",IFERROR(INDEX(BD_Gestão!E:E,MATCH('Banco de Dados'!$B393,BD_Gestão!$B:$B,0)),"erro"))</f>
        <v/>
      </c>
      <c r="J393" s="186" t="str">
        <f>IF($A393=0,"",IFERROR(INDEX(BD_Gestão!B:B,MATCH('Banco de Dados'!$B393,BD_Gestão!$B:$B,0)),"erro"))</f>
        <v/>
      </c>
      <c r="K393" s="158" t="str">
        <f>IF($A393=0,"",IFERROR(INDEX(BD_Gestão!C:C,MATCH('Banco de Dados'!$B393,BD_Gestão!$B:$B,0)),"erro"))</f>
        <v/>
      </c>
      <c r="L393" s="158" t="str">
        <f>IF($A393=0,"",IFERROR(INDEX(BD_Gestão!H:H,MATCH('Banco de Dados'!$B393,BD_Gestão!$B:$B,0)),"erro"))</f>
        <v/>
      </c>
      <c r="M393" s="161" t="str">
        <f>IF($A393=0,"",IFERROR(INDEX(BD_Gestão!F:F,MATCH('Banco de Dados'!$B393,BD_Gestão!$B:$B,0)),"erro"))</f>
        <v/>
      </c>
      <c r="N393" s="161" t="str">
        <f>IF($A393=0,"",IFERROR(INDEX(BD_Gestão!J:J,MATCH('Banco de Dados'!$B393,BD_Gestão!$B:$B,0)),"erro"))</f>
        <v/>
      </c>
      <c r="O393" s="164" t="str">
        <f>IF($A393=0,"",IFERROR(INDEX(BD_Gestão!K:K,MATCH('Banco de Dados'!$B393,BD_Gestão!$B:$B,0)),"erro"))</f>
        <v/>
      </c>
      <c r="P393" s="169" t="str">
        <f t="shared" si="26"/>
        <v/>
      </c>
      <c r="Q393" s="170" t="str">
        <f t="shared" si="27"/>
        <v/>
      </c>
      <c r="R393" s="163" t="e">
        <f t="shared" si="24"/>
        <v>#VALUE!</v>
      </c>
      <c r="S393" s="163" t="e">
        <f t="shared" si="25"/>
        <v>#VALUE!</v>
      </c>
      <c r="T393" s="163" t="e">
        <f>INDEX(Controle!O:O,MATCH('Banco de Dados'!A393,Controle!M:M,0))*E393/100</f>
        <v>#N/A</v>
      </c>
    </row>
    <row r="394" spans="1:20" hidden="1" x14ac:dyDescent="0.2">
      <c r="A394" s="158">
        <f>BD_TS!A393</f>
        <v>0</v>
      </c>
      <c r="B394" s="158" t="str">
        <f>SUBSTITUTE(SUBSTITUTE(BD_TS!D393," ",""),"-","/")</f>
        <v/>
      </c>
      <c r="C394" s="158">
        <f>BD_TS!E393</f>
        <v>0</v>
      </c>
      <c r="D394" s="159">
        <f>BD_TS!F393</f>
        <v>0</v>
      </c>
      <c r="E394" s="160">
        <f>BD_TS!B393</f>
        <v>0</v>
      </c>
      <c r="F394" s="161">
        <f>BD_TS!C393</f>
        <v>0</v>
      </c>
      <c r="G394" s="187">
        <f>BD_TS!H393</f>
        <v>0</v>
      </c>
      <c r="H394" s="158" t="str">
        <f>IF($A394=0,"",IFERROR(INDEX(BD_Gestão!A:A,MATCH('Banco de Dados'!$B394,BD_Gestão!$B:$B,0)),"erro"))</f>
        <v/>
      </c>
      <c r="I394" s="162" t="str">
        <f>IF($A394=0,"",IFERROR(INDEX(BD_Gestão!E:E,MATCH('Banco de Dados'!$B394,BD_Gestão!$B:$B,0)),"erro"))</f>
        <v/>
      </c>
      <c r="J394" s="186" t="str">
        <f>IF($A394=0,"",IFERROR(INDEX(BD_Gestão!B:B,MATCH('Banco de Dados'!$B394,BD_Gestão!$B:$B,0)),"erro"))</f>
        <v/>
      </c>
      <c r="K394" s="158" t="str">
        <f>IF($A394=0,"",IFERROR(INDEX(BD_Gestão!C:C,MATCH('Banco de Dados'!$B394,BD_Gestão!$B:$B,0)),"erro"))</f>
        <v/>
      </c>
      <c r="L394" s="158" t="str">
        <f>IF($A394=0,"",IFERROR(INDEX(BD_Gestão!H:H,MATCH('Banco de Dados'!$B394,BD_Gestão!$B:$B,0)),"erro"))</f>
        <v/>
      </c>
      <c r="M394" s="161" t="str">
        <f>IF($A394=0,"",IFERROR(INDEX(BD_Gestão!F:F,MATCH('Banco de Dados'!$B394,BD_Gestão!$B:$B,0)),"erro"))</f>
        <v/>
      </c>
      <c r="N394" s="161" t="str">
        <f>IF($A394=0,"",IFERROR(INDEX(BD_Gestão!J:J,MATCH('Banco de Dados'!$B394,BD_Gestão!$B:$B,0)),"erro"))</f>
        <v/>
      </c>
      <c r="O394" s="164" t="str">
        <f>IF($A394=0,"",IFERROR(INDEX(BD_Gestão!K:K,MATCH('Banco de Dados'!$B394,BD_Gestão!$B:$B,0)),"erro"))</f>
        <v/>
      </c>
      <c r="P394" s="169" t="str">
        <f t="shared" si="26"/>
        <v/>
      </c>
      <c r="Q394" s="170" t="str">
        <f t="shared" si="27"/>
        <v/>
      </c>
      <c r="R394" s="163" t="e">
        <f t="shared" si="24"/>
        <v>#VALUE!</v>
      </c>
      <c r="S394" s="163" t="e">
        <f t="shared" si="25"/>
        <v>#VALUE!</v>
      </c>
      <c r="T394" s="163" t="e">
        <f>INDEX(Controle!O:O,MATCH('Banco de Dados'!A394,Controle!M:M,0))*E394/100</f>
        <v>#N/A</v>
      </c>
    </row>
    <row r="395" spans="1:20" hidden="1" x14ac:dyDescent="0.2">
      <c r="A395" s="158">
        <f>BD_TS!A394</f>
        <v>0</v>
      </c>
      <c r="B395" s="158" t="str">
        <f>SUBSTITUTE(SUBSTITUTE(BD_TS!D394," ",""),"-","/")</f>
        <v/>
      </c>
      <c r="C395" s="158">
        <f>BD_TS!E394</f>
        <v>0</v>
      </c>
      <c r="D395" s="159">
        <f>BD_TS!F394</f>
        <v>0</v>
      </c>
      <c r="E395" s="160">
        <f>BD_TS!B394</f>
        <v>0</v>
      </c>
      <c r="F395" s="161">
        <f>BD_TS!C394</f>
        <v>0</v>
      </c>
      <c r="G395" s="187">
        <f>BD_TS!H394</f>
        <v>0</v>
      </c>
      <c r="H395" s="158" t="str">
        <f>IF($A395=0,"",IFERROR(INDEX(BD_Gestão!A:A,MATCH('Banco de Dados'!$B395,BD_Gestão!$B:$B,0)),"erro"))</f>
        <v/>
      </c>
      <c r="I395" s="162" t="str">
        <f>IF($A395=0,"",IFERROR(INDEX(BD_Gestão!E:E,MATCH('Banco de Dados'!$B395,BD_Gestão!$B:$B,0)),"erro"))</f>
        <v/>
      </c>
      <c r="J395" s="186" t="str">
        <f>IF($A395=0,"",IFERROR(INDEX(BD_Gestão!B:B,MATCH('Banco de Dados'!$B395,BD_Gestão!$B:$B,0)),"erro"))</f>
        <v/>
      </c>
      <c r="K395" s="158" t="str">
        <f>IF($A395=0,"",IFERROR(INDEX(BD_Gestão!C:C,MATCH('Banco de Dados'!$B395,BD_Gestão!$B:$B,0)),"erro"))</f>
        <v/>
      </c>
      <c r="L395" s="158" t="str">
        <f>IF($A395=0,"",IFERROR(INDEX(BD_Gestão!H:H,MATCH('Banco de Dados'!$B395,BD_Gestão!$B:$B,0)),"erro"))</f>
        <v/>
      </c>
      <c r="M395" s="161" t="str">
        <f>IF($A395=0,"",IFERROR(INDEX(BD_Gestão!F:F,MATCH('Banco de Dados'!$B395,BD_Gestão!$B:$B,0)),"erro"))</f>
        <v/>
      </c>
      <c r="N395" s="161" t="str">
        <f>IF($A395=0,"",IFERROR(INDEX(BD_Gestão!J:J,MATCH('Banco de Dados'!$B395,BD_Gestão!$B:$B,0)),"erro"))</f>
        <v/>
      </c>
      <c r="O395" s="164" t="str">
        <f>IF($A395=0,"",IFERROR(INDEX(BD_Gestão!K:K,MATCH('Banco de Dados'!$B395,BD_Gestão!$B:$B,0)),"erro"))</f>
        <v/>
      </c>
      <c r="P395" s="169" t="str">
        <f t="shared" si="26"/>
        <v/>
      </c>
      <c r="Q395" s="170" t="str">
        <f t="shared" si="27"/>
        <v/>
      </c>
      <c r="R395" s="163" t="e">
        <f t="shared" si="24"/>
        <v>#VALUE!</v>
      </c>
      <c r="S395" s="163" t="e">
        <f t="shared" si="25"/>
        <v>#VALUE!</v>
      </c>
      <c r="T395" s="163" t="e">
        <f>INDEX(Controle!O:O,MATCH('Banco de Dados'!A395,Controle!M:M,0))*E395/100</f>
        <v>#N/A</v>
      </c>
    </row>
    <row r="396" spans="1:20" hidden="1" x14ac:dyDescent="0.2">
      <c r="A396" s="158">
        <f>BD_TS!A395</f>
        <v>0</v>
      </c>
      <c r="B396" s="158" t="str">
        <f>SUBSTITUTE(SUBSTITUTE(BD_TS!D395," ",""),"-","/")</f>
        <v/>
      </c>
      <c r="C396" s="158">
        <f>BD_TS!E395</f>
        <v>0</v>
      </c>
      <c r="D396" s="159">
        <f>BD_TS!F395</f>
        <v>0</v>
      </c>
      <c r="E396" s="160">
        <f>BD_TS!B395</f>
        <v>0</v>
      </c>
      <c r="F396" s="161">
        <f>BD_TS!C395</f>
        <v>0</v>
      </c>
      <c r="G396" s="187">
        <f>BD_TS!H395</f>
        <v>0</v>
      </c>
      <c r="H396" s="158" t="str">
        <f>IF($A396=0,"",IFERROR(INDEX(BD_Gestão!A:A,MATCH('Banco de Dados'!$B396,BD_Gestão!$B:$B,0)),"erro"))</f>
        <v/>
      </c>
      <c r="I396" s="162" t="str">
        <f>IF($A396=0,"",IFERROR(INDEX(BD_Gestão!E:E,MATCH('Banco de Dados'!$B396,BD_Gestão!$B:$B,0)),"erro"))</f>
        <v/>
      </c>
      <c r="J396" s="186" t="str">
        <f>IF($A396=0,"",IFERROR(INDEX(BD_Gestão!B:B,MATCH('Banco de Dados'!$B396,BD_Gestão!$B:$B,0)),"erro"))</f>
        <v/>
      </c>
      <c r="K396" s="158" t="str">
        <f>IF($A396=0,"",IFERROR(INDEX(BD_Gestão!C:C,MATCH('Banco de Dados'!$B396,BD_Gestão!$B:$B,0)),"erro"))</f>
        <v/>
      </c>
      <c r="L396" s="158" t="str">
        <f>IF($A396=0,"",IFERROR(INDEX(BD_Gestão!H:H,MATCH('Banco de Dados'!$B396,BD_Gestão!$B:$B,0)),"erro"))</f>
        <v/>
      </c>
      <c r="M396" s="161" t="str">
        <f>IF($A396=0,"",IFERROR(INDEX(BD_Gestão!F:F,MATCH('Banco de Dados'!$B396,BD_Gestão!$B:$B,0)),"erro"))</f>
        <v/>
      </c>
      <c r="N396" s="161" t="str">
        <f>IF($A396=0,"",IFERROR(INDEX(BD_Gestão!J:J,MATCH('Banco de Dados'!$B396,BD_Gestão!$B:$B,0)),"erro"))</f>
        <v/>
      </c>
      <c r="O396" s="164" t="str">
        <f>IF($A396=0,"",IFERROR(INDEX(BD_Gestão!K:K,MATCH('Banco de Dados'!$B396,BD_Gestão!$B:$B,0)),"erro"))</f>
        <v/>
      </c>
      <c r="P396" s="169" t="str">
        <f t="shared" si="26"/>
        <v/>
      </c>
      <c r="Q396" s="170" t="str">
        <f t="shared" si="27"/>
        <v/>
      </c>
      <c r="R396" s="163" t="e">
        <f t="shared" si="24"/>
        <v>#VALUE!</v>
      </c>
      <c r="S396" s="163" t="e">
        <f t="shared" si="25"/>
        <v>#VALUE!</v>
      </c>
      <c r="T396" s="163" t="e">
        <f>INDEX(Controle!O:O,MATCH('Banco de Dados'!A396,Controle!M:M,0))*E396/100</f>
        <v>#N/A</v>
      </c>
    </row>
    <row r="397" spans="1:20" hidden="1" x14ac:dyDescent="0.2">
      <c r="A397" s="158">
        <f>BD_TS!A396</f>
        <v>0</v>
      </c>
      <c r="B397" s="158" t="str">
        <f>SUBSTITUTE(SUBSTITUTE(BD_TS!D396," ",""),"-","/")</f>
        <v/>
      </c>
      <c r="C397" s="158">
        <f>BD_TS!E396</f>
        <v>0</v>
      </c>
      <c r="D397" s="159">
        <f>BD_TS!F396</f>
        <v>0</v>
      </c>
      <c r="E397" s="160">
        <f>BD_TS!B396</f>
        <v>0</v>
      </c>
      <c r="F397" s="161">
        <f>BD_TS!C396</f>
        <v>0</v>
      </c>
      <c r="G397" s="187">
        <f>BD_TS!H396</f>
        <v>0</v>
      </c>
      <c r="H397" s="158" t="str">
        <f>IF($A397=0,"",IFERROR(INDEX(BD_Gestão!A:A,MATCH('Banco de Dados'!$B397,BD_Gestão!$B:$B,0)),"erro"))</f>
        <v/>
      </c>
      <c r="I397" s="162" t="str">
        <f>IF($A397=0,"",IFERROR(INDEX(BD_Gestão!E:E,MATCH('Banco de Dados'!$B397,BD_Gestão!$B:$B,0)),"erro"))</f>
        <v/>
      </c>
      <c r="J397" s="186" t="str">
        <f>IF($A397=0,"",IFERROR(INDEX(BD_Gestão!B:B,MATCH('Banco de Dados'!$B397,BD_Gestão!$B:$B,0)),"erro"))</f>
        <v/>
      </c>
      <c r="K397" s="158" t="str">
        <f>IF($A397=0,"",IFERROR(INDEX(BD_Gestão!C:C,MATCH('Banco de Dados'!$B397,BD_Gestão!$B:$B,0)),"erro"))</f>
        <v/>
      </c>
      <c r="L397" s="158" t="str">
        <f>IF($A397=0,"",IFERROR(INDEX(BD_Gestão!H:H,MATCH('Banco de Dados'!$B397,BD_Gestão!$B:$B,0)),"erro"))</f>
        <v/>
      </c>
      <c r="M397" s="161" t="str">
        <f>IF($A397=0,"",IFERROR(INDEX(BD_Gestão!F:F,MATCH('Banco de Dados'!$B397,BD_Gestão!$B:$B,0)),"erro"))</f>
        <v/>
      </c>
      <c r="N397" s="161" t="str">
        <f>IF($A397=0,"",IFERROR(INDEX(BD_Gestão!J:J,MATCH('Banco de Dados'!$B397,BD_Gestão!$B:$B,0)),"erro"))</f>
        <v/>
      </c>
      <c r="O397" s="164" t="str">
        <f>IF($A397=0,"",IFERROR(INDEX(BD_Gestão!K:K,MATCH('Banco de Dados'!$B397,BD_Gestão!$B:$B,0)),"erro"))</f>
        <v/>
      </c>
      <c r="P397" s="169" t="str">
        <f t="shared" si="26"/>
        <v/>
      </c>
      <c r="Q397" s="170" t="str">
        <f t="shared" si="27"/>
        <v/>
      </c>
      <c r="R397" s="163" t="e">
        <f t="shared" si="24"/>
        <v>#VALUE!</v>
      </c>
      <c r="S397" s="163" t="e">
        <f t="shared" si="25"/>
        <v>#VALUE!</v>
      </c>
      <c r="T397" s="163" t="e">
        <f>INDEX(Controle!O:O,MATCH('Banco de Dados'!A397,Controle!M:M,0))*E397/100</f>
        <v>#N/A</v>
      </c>
    </row>
    <row r="398" spans="1:20" hidden="1" x14ac:dyDescent="0.2">
      <c r="A398" s="158">
        <f>BD_TS!A397</f>
        <v>0</v>
      </c>
      <c r="B398" s="158" t="str">
        <f>SUBSTITUTE(SUBSTITUTE(BD_TS!D397," ",""),"-","/")</f>
        <v/>
      </c>
      <c r="C398" s="158">
        <f>BD_TS!E397</f>
        <v>0</v>
      </c>
      <c r="D398" s="159">
        <f>BD_TS!F397</f>
        <v>0</v>
      </c>
      <c r="E398" s="160">
        <f>BD_TS!B397</f>
        <v>0</v>
      </c>
      <c r="F398" s="161">
        <f>BD_TS!C397</f>
        <v>0</v>
      </c>
      <c r="G398" s="187">
        <f>BD_TS!H397</f>
        <v>0</v>
      </c>
      <c r="H398" s="158" t="str">
        <f>IF($A398=0,"",IFERROR(INDEX(BD_Gestão!A:A,MATCH('Banco de Dados'!$B398,BD_Gestão!$B:$B,0)),"erro"))</f>
        <v/>
      </c>
      <c r="I398" s="162" t="str">
        <f>IF($A398=0,"",IFERROR(INDEX(BD_Gestão!E:E,MATCH('Banco de Dados'!$B398,BD_Gestão!$B:$B,0)),"erro"))</f>
        <v/>
      </c>
      <c r="J398" s="186" t="str">
        <f>IF($A398=0,"",IFERROR(INDEX(BD_Gestão!B:B,MATCH('Banco de Dados'!$B398,BD_Gestão!$B:$B,0)),"erro"))</f>
        <v/>
      </c>
      <c r="K398" s="158" t="str">
        <f>IF($A398=0,"",IFERROR(INDEX(BD_Gestão!C:C,MATCH('Banco de Dados'!$B398,BD_Gestão!$B:$B,0)),"erro"))</f>
        <v/>
      </c>
      <c r="L398" s="158" t="str">
        <f>IF($A398=0,"",IFERROR(INDEX(BD_Gestão!H:H,MATCH('Banco de Dados'!$B398,BD_Gestão!$B:$B,0)),"erro"))</f>
        <v/>
      </c>
      <c r="M398" s="161" t="str">
        <f>IF($A398=0,"",IFERROR(INDEX(BD_Gestão!F:F,MATCH('Banco de Dados'!$B398,BD_Gestão!$B:$B,0)),"erro"))</f>
        <v/>
      </c>
      <c r="N398" s="161" t="str">
        <f>IF($A398=0,"",IFERROR(INDEX(BD_Gestão!J:J,MATCH('Banco de Dados'!$B398,BD_Gestão!$B:$B,0)),"erro"))</f>
        <v/>
      </c>
      <c r="O398" s="164" t="str">
        <f>IF($A398=0,"",IFERROR(INDEX(BD_Gestão!K:K,MATCH('Banco de Dados'!$B398,BD_Gestão!$B:$B,0)),"erro"))</f>
        <v/>
      </c>
      <c r="P398" s="169" t="str">
        <f t="shared" si="26"/>
        <v/>
      </c>
      <c r="Q398" s="170" t="str">
        <f t="shared" si="27"/>
        <v/>
      </c>
      <c r="R398" s="163" t="e">
        <f t="shared" si="24"/>
        <v>#VALUE!</v>
      </c>
      <c r="S398" s="163" t="e">
        <f t="shared" si="25"/>
        <v>#VALUE!</v>
      </c>
      <c r="T398" s="163" t="e">
        <f>INDEX(Controle!O:O,MATCH('Banco de Dados'!A398,Controle!M:M,0))*E398/100</f>
        <v>#N/A</v>
      </c>
    </row>
    <row r="399" spans="1:20" hidden="1" x14ac:dyDescent="0.2">
      <c r="A399" s="158">
        <f>BD_TS!A398</f>
        <v>0</v>
      </c>
      <c r="B399" s="158" t="str">
        <f>SUBSTITUTE(SUBSTITUTE(BD_TS!D398," ",""),"-","/")</f>
        <v/>
      </c>
      <c r="C399" s="158">
        <f>BD_TS!E398</f>
        <v>0</v>
      </c>
      <c r="D399" s="159">
        <f>BD_TS!F398</f>
        <v>0</v>
      </c>
      <c r="E399" s="160">
        <f>BD_TS!B398</f>
        <v>0</v>
      </c>
      <c r="F399" s="161">
        <f>BD_TS!C398</f>
        <v>0</v>
      </c>
      <c r="G399" s="187">
        <f>BD_TS!H398</f>
        <v>0</v>
      </c>
      <c r="H399" s="158" t="str">
        <f>IF($A399=0,"",IFERROR(INDEX(BD_Gestão!A:A,MATCH('Banco de Dados'!$B399,BD_Gestão!$B:$B,0)),"erro"))</f>
        <v/>
      </c>
      <c r="I399" s="162" t="str">
        <f>IF($A399=0,"",IFERROR(INDEX(BD_Gestão!E:E,MATCH('Banco de Dados'!$B399,BD_Gestão!$B:$B,0)),"erro"))</f>
        <v/>
      </c>
      <c r="J399" s="186" t="str">
        <f>IF($A399=0,"",IFERROR(INDEX(BD_Gestão!B:B,MATCH('Banco de Dados'!$B399,BD_Gestão!$B:$B,0)),"erro"))</f>
        <v/>
      </c>
      <c r="K399" s="158" t="str">
        <f>IF($A399=0,"",IFERROR(INDEX(BD_Gestão!C:C,MATCH('Banco de Dados'!$B399,BD_Gestão!$B:$B,0)),"erro"))</f>
        <v/>
      </c>
      <c r="L399" s="158" t="str">
        <f>IF($A399=0,"",IFERROR(INDEX(BD_Gestão!H:H,MATCH('Banco de Dados'!$B399,BD_Gestão!$B:$B,0)),"erro"))</f>
        <v/>
      </c>
      <c r="M399" s="161" t="str">
        <f>IF($A399=0,"",IFERROR(INDEX(BD_Gestão!F:F,MATCH('Banco de Dados'!$B399,BD_Gestão!$B:$B,0)),"erro"))</f>
        <v/>
      </c>
      <c r="N399" s="161" t="str">
        <f>IF($A399=0,"",IFERROR(INDEX(BD_Gestão!J:J,MATCH('Banco de Dados'!$B399,BD_Gestão!$B:$B,0)),"erro"))</f>
        <v/>
      </c>
      <c r="O399" s="164" t="str">
        <f>IF($A399=0,"",IFERROR(INDEX(BD_Gestão!K:K,MATCH('Banco de Dados'!$B399,BD_Gestão!$B:$B,0)),"erro"))</f>
        <v/>
      </c>
      <c r="P399" s="169" t="str">
        <f t="shared" si="26"/>
        <v/>
      </c>
      <c r="Q399" s="170" t="str">
        <f t="shared" si="27"/>
        <v/>
      </c>
      <c r="R399" s="163" t="e">
        <f t="shared" si="24"/>
        <v>#VALUE!</v>
      </c>
      <c r="S399" s="163" t="e">
        <f t="shared" si="25"/>
        <v>#VALUE!</v>
      </c>
      <c r="T399" s="163" t="e">
        <f>INDEX(Controle!O:O,MATCH('Banco de Dados'!A399,Controle!M:M,0))*E399/100</f>
        <v>#N/A</v>
      </c>
    </row>
    <row r="400" spans="1:20" hidden="1" x14ac:dyDescent="0.2">
      <c r="A400" s="158">
        <f>BD_TS!A399</f>
        <v>0</v>
      </c>
      <c r="B400" s="158" t="str">
        <f>SUBSTITUTE(SUBSTITUTE(BD_TS!D399," ",""),"-","/")</f>
        <v/>
      </c>
      <c r="C400" s="158">
        <f>BD_TS!E399</f>
        <v>0</v>
      </c>
      <c r="D400" s="159">
        <f>BD_TS!F399</f>
        <v>0</v>
      </c>
      <c r="E400" s="160">
        <f>BD_TS!B399</f>
        <v>0</v>
      </c>
      <c r="F400" s="161">
        <f>BD_TS!C399</f>
        <v>0</v>
      </c>
      <c r="G400" s="187">
        <f>BD_TS!H399</f>
        <v>0</v>
      </c>
      <c r="H400" s="158" t="str">
        <f>IF($A400=0,"",IFERROR(INDEX(BD_Gestão!A:A,MATCH('Banco de Dados'!$B400,BD_Gestão!$B:$B,0)),"erro"))</f>
        <v/>
      </c>
      <c r="I400" s="162" t="str">
        <f>IF($A400=0,"",IFERROR(INDEX(BD_Gestão!E:E,MATCH('Banco de Dados'!$B400,BD_Gestão!$B:$B,0)),"erro"))</f>
        <v/>
      </c>
      <c r="J400" s="186" t="str">
        <f>IF($A400=0,"",IFERROR(INDEX(BD_Gestão!B:B,MATCH('Banco de Dados'!$B400,BD_Gestão!$B:$B,0)),"erro"))</f>
        <v/>
      </c>
      <c r="K400" s="158" t="str">
        <f>IF($A400=0,"",IFERROR(INDEX(BD_Gestão!C:C,MATCH('Banco de Dados'!$B400,BD_Gestão!$B:$B,0)),"erro"))</f>
        <v/>
      </c>
      <c r="L400" s="158" t="str">
        <f>IF($A400=0,"",IFERROR(INDEX(BD_Gestão!H:H,MATCH('Banco de Dados'!$B400,BD_Gestão!$B:$B,0)),"erro"))</f>
        <v/>
      </c>
      <c r="M400" s="161" t="str">
        <f>IF($A400=0,"",IFERROR(INDEX(BD_Gestão!F:F,MATCH('Banco de Dados'!$B400,BD_Gestão!$B:$B,0)),"erro"))</f>
        <v/>
      </c>
      <c r="N400" s="161" t="str">
        <f>IF($A400=0,"",IFERROR(INDEX(BD_Gestão!J:J,MATCH('Banco de Dados'!$B400,BD_Gestão!$B:$B,0)),"erro"))</f>
        <v/>
      </c>
      <c r="O400" s="164" t="str">
        <f>IF($A400=0,"",IFERROR(INDEX(BD_Gestão!K:K,MATCH('Banco de Dados'!$B400,BD_Gestão!$B:$B,0)),"erro"))</f>
        <v/>
      </c>
      <c r="P400" s="169" t="str">
        <f t="shared" si="26"/>
        <v/>
      </c>
      <c r="Q400" s="170" t="str">
        <f t="shared" si="27"/>
        <v/>
      </c>
      <c r="R400" s="163" t="e">
        <f t="shared" si="24"/>
        <v>#VALUE!</v>
      </c>
      <c r="S400" s="163" t="e">
        <f t="shared" si="25"/>
        <v>#VALUE!</v>
      </c>
      <c r="T400" s="163" t="e">
        <f>INDEX(Controle!O:O,MATCH('Banco de Dados'!A400,Controle!M:M,0))*E400/100</f>
        <v>#N/A</v>
      </c>
    </row>
    <row r="401" spans="1:20" hidden="1" x14ac:dyDescent="0.2">
      <c r="A401" s="158">
        <f>BD_TS!A400</f>
        <v>0</v>
      </c>
      <c r="B401" s="158" t="str">
        <f>SUBSTITUTE(SUBSTITUTE(BD_TS!D400," ",""),"-","/")</f>
        <v/>
      </c>
      <c r="C401" s="158">
        <f>BD_TS!E400</f>
        <v>0</v>
      </c>
      <c r="D401" s="159">
        <f>BD_TS!F400</f>
        <v>0</v>
      </c>
      <c r="E401" s="160">
        <f>BD_TS!B400</f>
        <v>0</v>
      </c>
      <c r="F401" s="161">
        <f>BD_TS!C400</f>
        <v>0</v>
      </c>
      <c r="G401" s="187">
        <f>BD_TS!H400</f>
        <v>0</v>
      </c>
      <c r="H401" s="158" t="str">
        <f>IF($A401=0,"",IFERROR(INDEX(BD_Gestão!A:A,MATCH('Banco de Dados'!$B401,BD_Gestão!$B:$B,0)),"erro"))</f>
        <v/>
      </c>
      <c r="I401" s="162" t="str">
        <f>IF($A401=0,"",IFERROR(INDEX(BD_Gestão!E:E,MATCH('Banco de Dados'!$B401,BD_Gestão!$B:$B,0)),"erro"))</f>
        <v/>
      </c>
      <c r="J401" s="186" t="str">
        <f>IF($A401=0,"",IFERROR(INDEX(BD_Gestão!B:B,MATCH('Banco de Dados'!$B401,BD_Gestão!$B:$B,0)),"erro"))</f>
        <v/>
      </c>
      <c r="K401" s="158" t="str">
        <f>IF($A401=0,"",IFERROR(INDEX(BD_Gestão!C:C,MATCH('Banco de Dados'!$B401,BD_Gestão!$B:$B,0)),"erro"))</f>
        <v/>
      </c>
      <c r="L401" s="158" t="str">
        <f>IF($A401=0,"",IFERROR(INDEX(BD_Gestão!H:H,MATCH('Banco de Dados'!$B401,BD_Gestão!$B:$B,0)),"erro"))</f>
        <v/>
      </c>
      <c r="M401" s="161" t="str">
        <f>IF($A401=0,"",IFERROR(INDEX(BD_Gestão!F:F,MATCH('Banco de Dados'!$B401,BD_Gestão!$B:$B,0)),"erro"))</f>
        <v/>
      </c>
      <c r="N401" s="161" t="str">
        <f>IF($A401=0,"",IFERROR(INDEX(BD_Gestão!J:J,MATCH('Banco de Dados'!$B401,BD_Gestão!$B:$B,0)),"erro"))</f>
        <v/>
      </c>
      <c r="O401" s="164" t="str">
        <f>IF($A401=0,"",IFERROR(INDEX(BD_Gestão!K:K,MATCH('Banco de Dados'!$B401,BD_Gestão!$B:$B,0)),"erro"))</f>
        <v/>
      </c>
      <c r="P401" s="169" t="str">
        <f t="shared" si="26"/>
        <v/>
      </c>
      <c r="Q401" s="170" t="str">
        <f t="shared" si="27"/>
        <v/>
      </c>
      <c r="R401" s="163" t="e">
        <f t="shared" si="24"/>
        <v>#VALUE!</v>
      </c>
      <c r="S401" s="163" t="e">
        <f t="shared" si="25"/>
        <v>#VALUE!</v>
      </c>
      <c r="T401" s="163" t="e">
        <f>INDEX(Controle!O:O,MATCH('Banco de Dados'!A401,Controle!M:M,0))*E401/100</f>
        <v>#N/A</v>
      </c>
    </row>
    <row r="402" spans="1:20" hidden="1" x14ac:dyDescent="0.2">
      <c r="A402" s="158">
        <f>BD_TS!A401</f>
        <v>0</v>
      </c>
      <c r="B402" s="158" t="str">
        <f>SUBSTITUTE(SUBSTITUTE(BD_TS!D401," ",""),"-","/")</f>
        <v/>
      </c>
      <c r="C402" s="158">
        <f>BD_TS!E401</f>
        <v>0</v>
      </c>
      <c r="D402" s="159">
        <f>BD_TS!F401</f>
        <v>0</v>
      </c>
      <c r="E402" s="160">
        <f>BD_TS!B401</f>
        <v>0</v>
      </c>
      <c r="F402" s="161">
        <f>BD_TS!C401</f>
        <v>0</v>
      </c>
      <c r="G402" s="187">
        <f>BD_TS!H401</f>
        <v>0</v>
      </c>
      <c r="H402" s="158" t="str">
        <f>IF($A402=0,"",IFERROR(INDEX(BD_Gestão!A:A,MATCH('Banco de Dados'!$B402,BD_Gestão!$B:$B,0)),"erro"))</f>
        <v/>
      </c>
      <c r="I402" s="162" t="str">
        <f>IF($A402=0,"",IFERROR(INDEX(BD_Gestão!E:E,MATCH('Banco de Dados'!$B402,BD_Gestão!$B:$B,0)),"erro"))</f>
        <v/>
      </c>
      <c r="J402" s="186" t="str">
        <f>IF($A402=0,"",IFERROR(INDEX(BD_Gestão!B:B,MATCH('Banco de Dados'!$B402,BD_Gestão!$B:$B,0)),"erro"))</f>
        <v/>
      </c>
      <c r="K402" s="158" t="str">
        <f>IF($A402=0,"",IFERROR(INDEX(BD_Gestão!C:C,MATCH('Banco de Dados'!$B402,BD_Gestão!$B:$B,0)),"erro"))</f>
        <v/>
      </c>
      <c r="L402" s="158" t="str">
        <f>IF($A402=0,"",IFERROR(INDEX(BD_Gestão!H:H,MATCH('Banco de Dados'!$B402,BD_Gestão!$B:$B,0)),"erro"))</f>
        <v/>
      </c>
      <c r="M402" s="161" t="str">
        <f>IF($A402=0,"",IFERROR(INDEX(BD_Gestão!F:F,MATCH('Banco de Dados'!$B402,BD_Gestão!$B:$B,0)),"erro"))</f>
        <v/>
      </c>
      <c r="N402" s="161" t="str">
        <f>IF($A402=0,"",IFERROR(INDEX(BD_Gestão!J:J,MATCH('Banco de Dados'!$B402,BD_Gestão!$B:$B,0)),"erro"))</f>
        <v/>
      </c>
      <c r="O402" s="164" t="str">
        <f>IF($A402=0,"",IFERROR(INDEX(BD_Gestão!K:K,MATCH('Banco de Dados'!$B402,BD_Gestão!$B:$B,0)),"erro"))</f>
        <v/>
      </c>
      <c r="P402" s="169" t="str">
        <f t="shared" si="26"/>
        <v/>
      </c>
      <c r="Q402" s="170" t="str">
        <f t="shared" si="27"/>
        <v/>
      </c>
      <c r="R402" s="163" t="e">
        <f t="shared" si="24"/>
        <v>#VALUE!</v>
      </c>
      <c r="S402" s="163" t="e">
        <f t="shared" si="25"/>
        <v>#VALUE!</v>
      </c>
      <c r="T402" s="163" t="e">
        <f>INDEX(Controle!O:O,MATCH('Banco de Dados'!A402,Controle!M:M,0))*E402/100</f>
        <v>#N/A</v>
      </c>
    </row>
    <row r="403" spans="1:20" hidden="1" x14ac:dyDescent="0.2">
      <c r="A403" s="158">
        <f>BD_TS!A402</f>
        <v>0</v>
      </c>
      <c r="B403" s="158" t="str">
        <f>SUBSTITUTE(SUBSTITUTE(BD_TS!D402," ",""),"-","/")</f>
        <v/>
      </c>
      <c r="C403" s="158">
        <f>BD_TS!E402</f>
        <v>0</v>
      </c>
      <c r="D403" s="159">
        <f>BD_TS!F402</f>
        <v>0</v>
      </c>
      <c r="E403" s="160">
        <f>BD_TS!B402</f>
        <v>0</v>
      </c>
      <c r="F403" s="161">
        <f>BD_TS!C402</f>
        <v>0</v>
      </c>
      <c r="G403" s="187">
        <f>BD_TS!H402</f>
        <v>0</v>
      </c>
      <c r="H403" s="158" t="str">
        <f>IF($A403=0,"",IFERROR(INDEX(BD_Gestão!A:A,MATCH('Banco de Dados'!$B403,BD_Gestão!$B:$B,0)),"erro"))</f>
        <v/>
      </c>
      <c r="I403" s="162" t="str">
        <f>IF($A403=0,"",IFERROR(INDEX(BD_Gestão!E:E,MATCH('Banco de Dados'!$B403,BD_Gestão!$B:$B,0)),"erro"))</f>
        <v/>
      </c>
      <c r="J403" s="186" t="str">
        <f>IF($A403=0,"",IFERROR(INDEX(BD_Gestão!B:B,MATCH('Banco de Dados'!$B403,BD_Gestão!$B:$B,0)),"erro"))</f>
        <v/>
      </c>
      <c r="K403" s="158" t="str">
        <f>IF($A403=0,"",IFERROR(INDEX(BD_Gestão!C:C,MATCH('Banco de Dados'!$B403,BD_Gestão!$B:$B,0)),"erro"))</f>
        <v/>
      </c>
      <c r="L403" s="158" t="str">
        <f>IF($A403=0,"",IFERROR(INDEX(BD_Gestão!H:H,MATCH('Banco de Dados'!$B403,BD_Gestão!$B:$B,0)),"erro"))</f>
        <v/>
      </c>
      <c r="M403" s="161" t="str">
        <f>IF($A403=0,"",IFERROR(INDEX(BD_Gestão!F:F,MATCH('Banco de Dados'!$B403,BD_Gestão!$B:$B,0)),"erro"))</f>
        <v/>
      </c>
      <c r="N403" s="161" t="str">
        <f>IF($A403=0,"",IFERROR(INDEX(BD_Gestão!J:J,MATCH('Banco de Dados'!$B403,BD_Gestão!$B:$B,0)),"erro"))</f>
        <v/>
      </c>
      <c r="O403" s="164" t="str">
        <f>IF($A403=0,"",IFERROR(INDEX(BD_Gestão!K:K,MATCH('Banco de Dados'!$B403,BD_Gestão!$B:$B,0)),"erro"))</f>
        <v/>
      </c>
      <c r="P403" s="169" t="str">
        <f t="shared" si="26"/>
        <v/>
      </c>
      <c r="Q403" s="170" t="str">
        <f t="shared" si="27"/>
        <v/>
      </c>
      <c r="R403" s="163" t="e">
        <f t="shared" si="24"/>
        <v>#VALUE!</v>
      </c>
      <c r="S403" s="163" t="e">
        <f t="shared" si="25"/>
        <v>#VALUE!</v>
      </c>
      <c r="T403" s="163" t="e">
        <f>INDEX(Controle!O:O,MATCH('Banco de Dados'!A403,Controle!M:M,0))*E403/100</f>
        <v>#N/A</v>
      </c>
    </row>
    <row r="404" spans="1:20" hidden="1" x14ac:dyDescent="0.2">
      <c r="A404" s="158">
        <f>BD_TS!A403</f>
        <v>0</v>
      </c>
      <c r="B404" s="158" t="str">
        <f>SUBSTITUTE(SUBSTITUTE(BD_TS!D403," ",""),"-","/")</f>
        <v/>
      </c>
      <c r="C404" s="158">
        <f>BD_TS!E403</f>
        <v>0</v>
      </c>
      <c r="D404" s="159">
        <f>BD_TS!F403</f>
        <v>0</v>
      </c>
      <c r="E404" s="160">
        <f>BD_TS!B403</f>
        <v>0</v>
      </c>
      <c r="F404" s="161">
        <f>BD_TS!C403</f>
        <v>0</v>
      </c>
      <c r="G404" s="187">
        <f>BD_TS!H403</f>
        <v>0</v>
      </c>
      <c r="H404" s="158" t="str">
        <f>IF($A404=0,"",IFERROR(INDEX(BD_Gestão!A:A,MATCH('Banco de Dados'!$B404,BD_Gestão!$B:$B,0)),"erro"))</f>
        <v/>
      </c>
      <c r="I404" s="162" t="str">
        <f>IF($A404=0,"",IFERROR(INDEX(BD_Gestão!E:E,MATCH('Banco de Dados'!$B404,BD_Gestão!$B:$B,0)),"erro"))</f>
        <v/>
      </c>
      <c r="J404" s="186" t="str">
        <f>IF($A404=0,"",IFERROR(INDEX(BD_Gestão!B:B,MATCH('Banco de Dados'!$B404,BD_Gestão!$B:$B,0)),"erro"))</f>
        <v/>
      </c>
      <c r="K404" s="158" t="str">
        <f>IF($A404=0,"",IFERROR(INDEX(BD_Gestão!C:C,MATCH('Banco de Dados'!$B404,BD_Gestão!$B:$B,0)),"erro"))</f>
        <v/>
      </c>
      <c r="L404" s="158" t="str">
        <f>IF($A404=0,"",IFERROR(INDEX(BD_Gestão!H:H,MATCH('Banco de Dados'!$B404,BD_Gestão!$B:$B,0)),"erro"))</f>
        <v/>
      </c>
      <c r="M404" s="161" t="str">
        <f>IF($A404=0,"",IFERROR(INDEX(BD_Gestão!F:F,MATCH('Banco de Dados'!$B404,BD_Gestão!$B:$B,0)),"erro"))</f>
        <v/>
      </c>
      <c r="N404" s="161" t="str">
        <f>IF($A404=0,"",IFERROR(INDEX(BD_Gestão!J:J,MATCH('Banco de Dados'!$B404,BD_Gestão!$B:$B,0)),"erro"))</f>
        <v/>
      </c>
      <c r="O404" s="164" t="str">
        <f>IF($A404=0,"",IFERROR(INDEX(BD_Gestão!K:K,MATCH('Banco de Dados'!$B404,BD_Gestão!$B:$B,0)),"erro"))</f>
        <v/>
      </c>
      <c r="P404" s="169" t="str">
        <f t="shared" si="26"/>
        <v/>
      </c>
      <c r="Q404" s="170" t="str">
        <f t="shared" si="27"/>
        <v/>
      </c>
      <c r="R404" s="163" t="e">
        <f t="shared" si="24"/>
        <v>#VALUE!</v>
      </c>
      <c r="S404" s="163" t="e">
        <f t="shared" si="25"/>
        <v>#VALUE!</v>
      </c>
      <c r="T404" s="163" t="e">
        <f>INDEX(Controle!O:O,MATCH('Banco de Dados'!A404,Controle!M:M,0))*E404/100</f>
        <v>#N/A</v>
      </c>
    </row>
    <row r="405" spans="1:20" hidden="1" x14ac:dyDescent="0.2">
      <c r="A405" s="158">
        <f>BD_TS!A404</f>
        <v>0</v>
      </c>
      <c r="B405" s="158" t="str">
        <f>SUBSTITUTE(SUBSTITUTE(BD_TS!D404," ",""),"-","/")</f>
        <v/>
      </c>
      <c r="C405" s="158">
        <f>BD_TS!E404</f>
        <v>0</v>
      </c>
      <c r="D405" s="159">
        <f>BD_TS!F404</f>
        <v>0</v>
      </c>
      <c r="E405" s="160">
        <f>BD_TS!B404</f>
        <v>0</v>
      </c>
      <c r="F405" s="161">
        <f>BD_TS!C404</f>
        <v>0</v>
      </c>
      <c r="G405" s="187">
        <f>BD_TS!H404</f>
        <v>0</v>
      </c>
      <c r="H405" s="158" t="str">
        <f>IF($A405=0,"",IFERROR(INDEX(BD_Gestão!A:A,MATCH('Banco de Dados'!$B405,BD_Gestão!$B:$B,0)),"erro"))</f>
        <v/>
      </c>
      <c r="I405" s="162" t="str">
        <f>IF($A405=0,"",IFERROR(INDEX(BD_Gestão!E:E,MATCH('Banco de Dados'!$B405,BD_Gestão!$B:$B,0)),"erro"))</f>
        <v/>
      </c>
      <c r="J405" s="186" t="str">
        <f>IF($A405=0,"",IFERROR(INDEX(BD_Gestão!B:B,MATCH('Banco de Dados'!$B405,BD_Gestão!$B:$B,0)),"erro"))</f>
        <v/>
      </c>
      <c r="K405" s="158" t="str">
        <f>IF($A405=0,"",IFERROR(INDEX(BD_Gestão!C:C,MATCH('Banco de Dados'!$B405,BD_Gestão!$B:$B,0)),"erro"))</f>
        <v/>
      </c>
      <c r="L405" s="158" t="str">
        <f>IF($A405=0,"",IFERROR(INDEX(BD_Gestão!H:H,MATCH('Banco de Dados'!$B405,BD_Gestão!$B:$B,0)),"erro"))</f>
        <v/>
      </c>
      <c r="M405" s="161" t="str">
        <f>IF($A405=0,"",IFERROR(INDEX(BD_Gestão!F:F,MATCH('Banco de Dados'!$B405,BD_Gestão!$B:$B,0)),"erro"))</f>
        <v/>
      </c>
      <c r="N405" s="161" t="str">
        <f>IF($A405=0,"",IFERROR(INDEX(BD_Gestão!J:J,MATCH('Banco de Dados'!$B405,BD_Gestão!$B:$B,0)),"erro"))</f>
        <v/>
      </c>
      <c r="O405" s="164" t="str">
        <f>IF($A405=0,"",IFERROR(INDEX(BD_Gestão!K:K,MATCH('Banco de Dados'!$B405,BD_Gestão!$B:$B,0)),"erro"))</f>
        <v/>
      </c>
      <c r="P405" s="169" t="str">
        <f t="shared" si="26"/>
        <v/>
      </c>
      <c r="Q405" s="170" t="str">
        <f t="shared" si="27"/>
        <v/>
      </c>
      <c r="R405" s="163" t="e">
        <f t="shared" si="24"/>
        <v>#VALUE!</v>
      </c>
      <c r="S405" s="163" t="e">
        <f t="shared" si="25"/>
        <v>#VALUE!</v>
      </c>
      <c r="T405" s="163" t="e">
        <f>INDEX(Controle!O:O,MATCH('Banco de Dados'!A405,Controle!M:M,0))*E405/100</f>
        <v>#N/A</v>
      </c>
    </row>
    <row r="406" spans="1:20" hidden="1" x14ac:dyDescent="0.2">
      <c r="A406" s="158">
        <f>BD_TS!A405</f>
        <v>0</v>
      </c>
      <c r="B406" s="158" t="str">
        <f>SUBSTITUTE(SUBSTITUTE(BD_TS!D405," ",""),"-","/")</f>
        <v/>
      </c>
      <c r="C406" s="158">
        <f>BD_TS!E405</f>
        <v>0</v>
      </c>
      <c r="D406" s="159">
        <f>BD_TS!F405</f>
        <v>0</v>
      </c>
      <c r="E406" s="160">
        <f>BD_TS!B405</f>
        <v>0</v>
      </c>
      <c r="F406" s="161">
        <f>BD_TS!C405</f>
        <v>0</v>
      </c>
      <c r="G406" s="187">
        <f>BD_TS!H405</f>
        <v>0</v>
      </c>
      <c r="H406" s="158" t="str">
        <f>IF($A406=0,"",IFERROR(INDEX(BD_Gestão!A:A,MATCH('Banco de Dados'!$B406,BD_Gestão!$B:$B,0)),"erro"))</f>
        <v/>
      </c>
      <c r="I406" s="162" t="str">
        <f>IF($A406=0,"",IFERROR(INDEX(BD_Gestão!E:E,MATCH('Banco de Dados'!$B406,BD_Gestão!$B:$B,0)),"erro"))</f>
        <v/>
      </c>
      <c r="J406" s="186" t="str">
        <f>IF($A406=0,"",IFERROR(INDEX(BD_Gestão!B:B,MATCH('Banco de Dados'!$B406,BD_Gestão!$B:$B,0)),"erro"))</f>
        <v/>
      </c>
      <c r="K406" s="158" t="str">
        <f>IF($A406=0,"",IFERROR(INDEX(BD_Gestão!C:C,MATCH('Banco de Dados'!$B406,BD_Gestão!$B:$B,0)),"erro"))</f>
        <v/>
      </c>
      <c r="L406" s="158" t="str">
        <f>IF($A406=0,"",IFERROR(INDEX(BD_Gestão!H:H,MATCH('Banco de Dados'!$B406,BD_Gestão!$B:$B,0)),"erro"))</f>
        <v/>
      </c>
      <c r="M406" s="161" t="str">
        <f>IF($A406=0,"",IFERROR(INDEX(BD_Gestão!F:F,MATCH('Banco de Dados'!$B406,BD_Gestão!$B:$B,0)),"erro"))</f>
        <v/>
      </c>
      <c r="N406" s="161" t="str">
        <f>IF($A406=0,"",IFERROR(INDEX(BD_Gestão!J:J,MATCH('Banco de Dados'!$B406,BD_Gestão!$B:$B,0)),"erro"))</f>
        <v/>
      </c>
      <c r="O406" s="164" t="str">
        <f>IF($A406=0,"",IFERROR(INDEX(BD_Gestão!K:K,MATCH('Banco de Dados'!$B406,BD_Gestão!$B:$B,0)),"erro"))</f>
        <v/>
      </c>
      <c r="P406" s="169" t="str">
        <f t="shared" si="26"/>
        <v/>
      </c>
      <c r="Q406" s="170" t="str">
        <f t="shared" si="27"/>
        <v/>
      </c>
      <c r="R406" s="163" t="e">
        <f t="shared" si="24"/>
        <v>#VALUE!</v>
      </c>
      <c r="S406" s="163" t="e">
        <f t="shared" si="25"/>
        <v>#VALUE!</v>
      </c>
      <c r="T406" s="163" t="e">
        <f>INDEX(Controle!O:O,MATCH('Banco de Dados'!A406,Controle!M:M,0))*E406/100</f>
        <v>#N/A</v>
      </c>
    </row>
    <row r="407" spans="1:20" hidden="1" x14ac:dyDescent="0.2">
      <c r="A407" s="158">
        <f>BD_TS!A406</f>
        <v>0</v>
      </c>
      <c r="B407" s="158" t="str">
        <f>SUBSTITUTE(SUBSTITUTE(BD_TS!D406," ",""),"-","/")</f>
        <v/>
      </c>
      <c r="C407" s="158">
        <f>BD_TS!E406</f>
        <v>0</v>
      </c>
      <c r="D407" s="159">
        <f>BD_TS!F406</f>
        <v>0</v>
      </c>
      <c r="E407" s="160">
        <f>BD_TS!B406</f>
        <v>0</v>
      </c>
      <c r="F407" s="161">
        <f>BD_TS!C406</f>
        <v>0</v>
      </c>
      <c r="G407" s="187">
        <f>BD_TS!H406</f>
        <v>0</v>
      </c>
      <c r="H407" s="158" t="str">
        <f>IF($A407=0,"",IFERROR(INDEX(BD_Gestão!A:A,MATCH('Banco de Dados'!$B407,BD_Gestão!$B:$B,0)),"erro"))</f>
        <v/>
      </c>
      <c r="I407" s="162" t="str">
        <f>IF($A407=0,"",IFERROR(INDEX(BD_Gestão!E:E,MATCH('Banco de Dados'!$B407,BD_Gestão!$B:$B,0)),"erro"))</f>
        <v/>
      </c>
      <c r="J407" s="186" t="str">
        <f>IF($A407=0,"",IFERROR(INDEX(BD_Gestão!B:B,MATCH('Banco de Dados'!$B407,BD_Gestão!$B:$B,0)),"erro"))</f>
        <v/>
      </c>
      <c r="K407" s="158" t="str">
        <f>IF($A407=0,"",IFERROR(INDEX(BD_Gestão!C:C,MATCH('Banco de Dados'!$B407,BD_Gestão!$B:$B,0)),"erro"))</f>
        <v/>
      </c>
      <c r="L407" s="158" t="str">
        <f>IF($A407=0,"",IFERROR(INDEX(BD_Gestão!H:H,MATCH('Banco de Dados'!$B407,BD_Gestão!$B:$B,0)),"erro"))</f>
        <v/>
      </c>
      <c r="M407" s="161" t="str">
        <f>IF($A407=0,"",IFERROR(INDEX(BD_Gestão!F:F,MATCH('Banco de Dados'!$B407,BD_Gestão!$B:$B,0)),"erro"))</f>
        <v/>
      </c>
      <c r="N407" s="161" t="str">
        <f>IF($A407=0,"",IFERROR(INDEX(BD_Gestão!J:J,MATCH('Banco de Dados'!$B407,BD_Gestão!$B:$B,0)),"erro"))</f>
        <v/>
      </c>
      <c r="O407" s="164" t="str">
        <f>IF($A407=0,"",IFERROR(INDEX(BD_Gestão!K:K,MATCH('Banco de Dados'!$B407,BD_Gestão!$B:$B,0)),"erro"))</f>
        <v/>
      </c>
      <c r="P407" s="169" t="str">
        <f t="shared" si="26"/>
        <v/>
      </c>
      <c r="Q407" s="170" t="str">
        <f t="shared" si="27"/>
        <v/>
      </c>
      <c r="R407" s="163" t="e">
        <f t="shared" si="24"/>
        <v>#VALUE!</v>
      </c>
      <c r="S407" s="163" t="e">
        <f t="shared" si="25"/>
        <v>#VALUE!</v>
      </c>
      <c r="T407" s="163" t="e">
        <f>INDEX(Controle!O:O,MATCH('Banco de Dados'!A407,Controle!M:M,0))*E407/100</f>
        <v>#N/A</v>
      </c>
    </row>
    <row r="408" spans="1:20" hidden="1" x14ac:dyDescent="0.2">
      <c r="A408" s="158">
        <f>BD_TS!A407</f>
        <v>0</v>
      </c>
      <c r="B408" s="158" t="str">
        <f>SUBSTITUTE(SUBSTITUTE(BD_TS!D407," ",""),"-","/")</f>
        <v/>
      </c>
      <c r="C408" s="158">
        <f>BD_TS!E407</f>
        <v>0</v>
      </c>
      <c r="D408" s="159">
        <f>BD_TS!F407</f>
        <v>0</v>
      </c>
      <c r="E408" s="160">
        <f>BD_TS!B407</f>
        <v>0</v>
      </c>
      <c r="F408" s="161">
        <f>BD_TS!C407</f>
        <v>0</v>
      </c>
      <c r="G408" s="187">
        <f>BD_TS!H407</f>
        <v>0</v>
      </c>
      <c r="H408" s="158" t="str">
        <f>IF($A408=0,"",IFERROR(INDEX(BD_Gestão!A:A,MATCH('Banco de Dados'!$B408,BD_Gestão!$B:$B,0)),"erro"))</f>
        <v/>
      </c>
      <c r="I408" s="162" t="str">
        <f>IF($A408=0,"",IFERROR(INDEX(BD_Gestão!E:E,MATCH('Banco de Dados'!$B408,BD_Gestão!$B:$B,0)),"erro"))</f>
        <v/>
      </c>
      <c r="J408" s="186" t="str">
        <f>IF($A408=0,"",IFERROR(INDEX(BD_Gestão!B:B,MATCH('Banco de Dados'!$B408,BD_Gestão!$B:$B,0)),"erro"))</f>
        <v/>
      </c>
      <c r="K408" s="158" t="str">
        <f>IF($A408=0,"",IFERROR(INDEX(BD_Gestão!C:C,MATCH('Banco de Dados'!$B408,BD_Gestão!$B:$B,0)),"erro"))</f>
        <v/>
      </c>
      <c r="L408" s="158" t="str">
        <f>IF($A408=0,"",IFERROR(INDEX(BD_Gestão!H:H,MATCH('Banco de Dados'!$B408,BD_Gestão!$B:$B,0)),"erro"))</f>
        <v/>
      </c>
      <c r="M408" s="161" t="str">
        <f>IF($A408=0,"",IFERROR(INDEX(BD_Gestão!F:F,MATCH('Banco de Dados'!$B408,BD_Gestão!$B:$B,0)),"erro"))</f>
        <v/>
      </c>
      <c r="N408" s="161" t="str">
        <f>IF($A408=0,"",IFERROR(INDEX(BD_Gestão!J:J,MATCH('Banco de Dados'!$B408,BD_Gestão!$B:$B,0)),"erro"))</f>
        <v/>
      </c>
      <c r="O408" s="164" t="str">
        <f>IF($A408=0,"",IFERROR(INDEX(BD_Gestão!K:K,MATCH('Banco de Dados'!$B408,BD_Gestão!$B:$B,0)),"erro"))</f>
        <v/>
      </c>
      <c r="P408" s="169" t="str">
        <f t="shared" si="26"/>
        <v/>
      </c>
      <c r="Q408" s="170" t="str">
        <f t="shared" si="27"/>
        <v/>
      </c>
      <c r="R408" s="163" t="e">
        <f t="shared" si="24"/>
        <v>#VALUE!</v>
      </c>
      <c r="S408" s="163" t="e">
        <f t="shared" si="25"/>
        <v>#VALUE!</v>
      </c>
      <c r="T408" s="163" t="e">
        <f>INDEX(Controle!O:O,MATCH('Banco de Dados'!A408,Controle!M:M,0))*E408/100</f>
        <v>#N/A</v>
      </c>
    </row>
    <row r="409" spans="1:20" hidden="1" x14ac:dyDescent="0.2">
      <c r="A409" s="158">
        <f>BD_TS!A408</f>
        <v>0</v>
      </c>
      <c r="B409" s="158" t="str">
        <f>SUBSTITUTE(SUBSTITUTE(BD_TS!D408," ",""),"-","/")</f>
        <v/>
      </c>
      <c r="C409" s="158">
        <f>BD_TS!E408</f>
        <v>0</v>
      </c>
      <c r="D409" s="159">
        <f>BD_TS!F408</f>
        <v>0</v>
      </c>
      <c r="E409" s="160">
        <f>BD_TS!B408</f>
        <v>0</v>
      </c>
      <c r="F409" s="161">
        <f>BD_TS!C408</f>
        <v>0</v>
      </c>
      <c r="G409" s="187">
        <f>BD_TS!H408</f>
        <v>0</v>
      </c>
      <c r="H409" s="158" t="str">
        <f>IF($A409=0,"",IFERROR(INDEX(BD_Gestão!A:A,MATCH('Banco de Dados'!$B409,BD_Gestão!$B:$B,0)),"erro"))</f>
        <v/>
      </c>
      <c r="I409" s="162" t="str">
        <f>IF($A409=0,"",IFERROR(INDEX(BD_Gestão!E:E,MATCH('Banco de Dados'!$B409,BD_Gestão!$B:$B,0)),"erro"))</f>
        <v/>
      </c>
      <c r="J409" s="186" t="str">
        <f>IF($A409=0,"",IFERROR(INDEX(BD_Gestão!B:B,MATCH('Banco de Dados'!$B409,BD_Gestão!$B:$B,0)),"erro"))</f>
        <v/>
      </c>
      <c r="K409" s="158" t="str">
        <f>IF($A409=0,"",IFERROR(INDEX(BD_Gestão!C:C,MATCH('Banco de Dados'!$B409,BD_Gestão!$B:$B,0)),"erro"))</f>
        <v/>
      </c>
      <c r="L409" s="158" t="str">
        <f>IF($A409=0,"",IFERROR(INDEX(BD_Gestão!H:H,MATCH('Banco de Dados'!$B409,BD_Gestão!$B:$B,0)),"erro"))</f>
        <v/>
      </c>
      <c r="M409" s="161" t="str">
        <f>IF($A409=0,"",IFERROR(INDEX(BD_Gestão!F:F,MATCH('Banco de Dados'!$B409,BD_Gestão!$B:$B,0)),"erro"))</f>
        <v/>
      </c>
      <c r="N409" s="161" t="str">
        <f>IF($A409=0,"",IFERROR(INDEX(BD_Gestão!J:J,MATCH('Banco de Dados'!$B409,BD_Gestão!$B:$B,0)),"erro"))</f>
        <v/>
      </c>
      <c r="O409" s="164" t="str">
        <f>IF($A409=0,"",IFERROR(INDEX(BD_Gestão!K:K,MATCH('Banco de Dados'!$B409,BD_Gestão!$B:$B,0)),"erro"))</f>
        <v/>
      </c>
      <c r="P409" s="169" t="str">
        <f t="shared" si="26"/>
        <v/>
      </c>
      <c r="Q409" s="170" t="str">
        <f t="shared" si="27"/>
        <v/>
      </c>
      <c r="R409" s="163" t="e">
        <f t="shared" si="24"/>
        <v>#VALUE!</v>
      </c>
      <c r="S409" s="163" t="e">
        <f t="shared" si="25"/>
        <v>#VALUE!</v>
      </c>
      <c r="T409" s="163" t="e">
        <f>INDEX(Controle!O:O,MATCH('Banco de Dados'!A409,Controle!M:M,0))*E409/100</f>
        <v>#N/A</v>
      </c>
    </row>
    <row r="410" spans="1:20" hidden="1" x14ac:dyDescent="0.2">
      <c r="A410" s="158">
        <f>BD_TS!A409</f>
        <v>0</v>
      </c>
      <c r="B410" s="158" t="str">
        <f>SUBSTITUTE(SUBSTITUTE(BD_TS!D409," ",""),"-","/")</f>
        <v/>
      </c>
      <c r="C410" s="158">
        <f>BD_TS!E409</f>
        <v>0</v>
      </c>
      <c r="D410" s="159">
        <f>BD_TS!F409</f>
        <v>0</v>
      </c>
      <c r="E410" s="160">
        <f>BD_TS!B409</f>
        <v>0</v>
      </c>
      <c r="F410" s="161">
        <f>BD_TS!C409</f>
        <v>0</v>
      </c>
      <c r="G410" s="187">
        <f>BD_TS!H409</f>
        <v>0</v>
      </c>
      <c r="H410" s="158" t="str">
        <f>IF($A410=0,"",IFERROR(INDEX(BD_Gestão!A:A,MATCH('Banco de Dados'!$B410,BD_Gestão!$B:$B,0)),"erro"))</f>
        <v/>
      </c>
      <c r="I410" s="162" t="str">
        <f>IF($A410=0,"",IFERROR(INDEX(BD_Gestão!E:E,MATCH('Banco de Dados'!$B410,BD_Gestão!$B:$B,0)),"erro"))</f>
        <v/>
      </c>
      <c r="J410" s="186" t="str">
        <f>IF($A410=0,"",IFERROR(INDEX(BD_Gestão!B:B,MATCH('Banco de Dados'!$B410,BD_Gestão!$B:$B,0)),"erro"))</f>
        <v/>
      </c>
      <c r="K410" s="158" t="str">
        <f>IF($A410=0,"",IFERROR(INDEX(BD_Gestão!C:C,MATCH('Banco de Dados'!$B410,BD_Gestão!$B:$B,0)),"erro"))</f>
        <v/>
      </c>
      <c r="L410" s="158" t="str">
        <f>IF($A410=0,"",IFERROR(INDEX(BD_Gestão!H:H,MATCH('Banco de Dados'!$B410,BD_Gestão!$B:$B,0)),"erro"))</f>
        <v/>
      </c>
      <c r="M410" s="161" t="str">
        <f>IF($A410=0,"",IFERROR(INDEX(BD_Gestão!F:F,MATCH('Banco de Dados'!$B410,BD_Gestão!$B:$B,0)),"erro"))</f>
        <v/>
      </c>
      <c r="N410" s="161" t="str">
        <f>IF($A410=0,"",IFERROR(INDEX(BD_Gestão!J:J,MATCH('Banco de Dados'!$B410,BD_Gestão!$B:$B,0)),"erro"))</f>
        <v/>
      </c>
      <c r="O410" s="164" t="str">
        <f>IF($A410=0,"",IFERROR(INDEX(BD_Gestão!K:K,MATCH('Banco de Dados'!$B410,BD_Gestão!$B:$B,0)),"erro"))</f>
        <v/>
      </c>
      <c r="P410" s="169" t="str">
        <f t="shared" si="26"/>
        <v/>
      </c>
      <c r="Q410" s="170" t="str">
        <f t="shared" si="27"/>
        <v/>
      </c>
      <c r="R410" s="163" t="e">
        <f t="shared" si="24"/>
        <v>#VALUE!</v>
      </c>
      <c r="S410" s="163" t="e">
        <f t="shared" si="25"/>
        <v>#VALUE!</v>
      </c>
      <c r="T410" s="163" t="e">
        <f>INDEX(Controle!O:O,MATCH('Banco de Dados'!A410,Controle!M:M,0))*E410/100</f>
        <v>#N/A</v>
      </c>
    </row>
    <row r="411" spans="1:20" hidden="1" x14ac:dyDescent="0.2">
      <c r="A411" s="158">
        <f>BD_TS!A410</f>
        <v>0</v>
      </c>
      <c r="B411" s="158" t="str">
        <f>SUBSTITUTE(SUBSTITUTE(BD_TS!D410," ",""),"-","/")</f>
        <v/>
      </c>
      <c r="C411" s="158">
        <f>BD_TS!E410</f>
        <v>0</v>
      </c>
      <c r="D411" s="159">
        <f>BD_TS!F410</f>
        <v>0</v>
      </c>
      <c r="E411" s="160">
        <f>BD_TS!B410</f>
        <v>0</v>
      </c>
      <c r="F411" s="161">
        <f>BD_TS!C410</f>
        <v>0</v>
      </c>
      <c r="G411" s="187">
        <f>BD_TS!H410</f>
        <v>0</v>
      </c>
      <c r="H411" s="158" t="str">
        <f>IF($A411=0,"",IFERROR(INDEX(BD_Gestão!A:A,MATCH('Banco de Dados'!$B411,BD_Gestão!$B:$B,0)),"erro"))</f>
        <v/>
      </c>
      <c r="I411" s="162" t="str">
        <f>IF($A411=0,"",IFERROR(INDEX(BD_Gestão!E:E,MATCH('Banco de Dados'!$B411,BD_Gestão!$B:$B,0)),"erro"))</f>
        <v/>
      </c>
      <c r="J411" s="186" t="str">
        <f>IF($A411=0,"",IFERROR(INDEX(BD_Gestão!B:B,MATCH('Banco de Dados'!$B411,BD_Gestão!$B:$B,0)),"erro"))</f>
        <v/>
      </c>
      <c r="K411" s="158" t="str">
        <f>IF($A411=0,"",IFERROR(INDEX(BD_Gestão!C:C,MATCH('Banco de Dados'!$B411,BD_Gestão!$B:$B,0)),"erro"))</f>
        <v/>
      </c>
      <c r="L411" s="158" t="str">
        <f>IF($A411=0,"",IFERROR(INDEX(BD_Gestão!H:H,MATCH('Banco de Dados'!$B411,BD_Gestão!$B:$B,0)),"erro"))</f>
        <v/>
      </c>
      <c r="M411" s="161" t="str">
        <f>IF($A411=0,"",IFERROR(INDEX(BD_Gestão!F:F,MATCH('Banco de Dados'!$B411,BD_Gestão!$B:$B,0)),"erro"))</f>
        <v/>
      </c>
      <c r="N411" s="161" t="str">
        <f>IF($A411=0,"",IFERROR(INDEX(BD_Gestão!J:J,MATCH('Banco de Dados'!$B411,BD_Gestão!$B:$B,0)),"erro"))</f>
        <v/>
      </c>
      <c r="O411" s="164" t="str">
        <f>IF($A411=0,"",IFERROR(INDEX(BD_Gestão!K:K,MATCH('Banco de Dados'!$B411,BD_Gestão!$B:$B,0)),"erro"))</f>
        <v/>
      </c>
      <c r="P411" s="169" t="str">
        <f t="shared" si="26"/>
        <v/>
      </c>
      <c r="Q411" s="170" t="str">
        <f t="shared" si="27"/>
        <v/>
      </c>
      <c r="R411" s="163" t="e">
        <f t="shared" si="24"/>
        <v>#VALUE!</v>
      </c>
      <c r="S411" s="163" t="e">
        <f t="shared" si="25"/>
        <v>#VALUE!</v>
      </c>
      <c r="T411" s="163" t="e">
        <f>INDEX(Controle!O:O,MATCH('Banco de Dados'!A411,Controle!M:M,0))*E411/100</f>
        <v>#N/A</v>
      </c>
    </row>
    <row r="412" spans="1:20" hidden="1" x14ac:dyDescent="0.2">
      <c r="A412" s="158">
        <f>BD_TS!A411</f>
        <v>0</v>
      </c>
      <c r="B412" s="158" t="str">
        <f>SUBSTITUTE(SUBSTITUTE(BD_TS!D411," ",""),"-","/")</f>
        <v/>
      </c>
      <c r="C412" s="158">
        <f>BD_TS!E411</f>
        <v>0</v>
      </c>
      <c r="D412" s="159">
        <f>BD_TS!F411</f>
        <v>0</v>
      </c>
      <c r="E412" s="160">
        <f>BD_TS!B411</f>
        <v>0</v>
      </c>
      <c r="F412" s="161">
        <f>BD_TS!C411</f>
        <v>0</v>
      </c>
      <c r="G412" s="187">
        <f>BD_TS!H411</f>
        <v>0</v>
      </c>
      <c r="H412" s="158" t="str">
        <f>IF($A412=0,"",IFERROR(INDEX(BD_Gestão!A:A,MATCH('Banco de Dados'!$B412,BD_Gestão!$B:$B,0)),"erro"))</f>
        <v/>
      </c>
      <c r="I412" s="162" t="str">
        <f>IF($A412=0,"",IFERROR(INDEX(BD_Gestão!E:E,MATCH('Banco de Dados'!$B412,BD_Gestão!$B:$B,0)),"erro"))</f>
        <v/>
      </c>
      <c r="J412" s="186" t="str">
        <f>IF($A412=0,"",IFERROR(INDEX(BD_Gestão!B:B,MATCH('Banco de Dados'!$B412,BD_Gestão!$B:$B,0)),"erro"))</f>
        <v/>
      </c>
      <c r="K412" s="158" t="str">
        <f>IF($A412=0,"",IFERROR(INDEX(BD_Gestão!C:C,MATCH('Banco de Dados'!$B412,BD_Gestão!$B:$B,0)),"erro"))</f>
        <v/>
      </c>
      <c r="L412" s="158" t="str">
        <f>IF($A412=0,"",IFERROR(INDEX(BD_Gestão!H:H,MATCH('Banco de Dados'!$B412,BD_Gestão!$B:$B,0)),"erro"))</f>
        <v/>
      </c>
      <c r="M412" s="161" t="str">
        <f>IF($A412=0,"",IFERROR(INDEX(BD_Gestão!F:F,MATCH('Banco de Dados'!$B412,BD_Gestão!$B:$B,0)),"erro"))</f>
        <v/>
      </c>
      <c r="N412" s="161" t="str">
        <f>IF($A412=0,"",IFERROR(INDEX(BD_Gestão!J:J,MATCH('Banco de Dados'!$B412,BD_Gestão!$B:$B,0)),"erro"))</f>
        <v/>
      </c>
      <c r="O412" s="164" t="str">
        <f>IF($A412=0,"",IFERROR(INDEX(BD_Gestão!K:K,MATCH('Banco de Dados'!$B412,BD_Gestão!$B:$B,0)),"erro"))</f>
        <v/>
      </c>
      <c r="P412" s="169" t="str">
        <f t="shared" si="26"/>
        <v/>
      </c>
      <c r="Q412" s="170" t="str">
        <f t="shared" si="27"/>
        <v/>
      </c>
      <c r="R412" s="163" t="e">
        <f t="shared" si="24"/>
        <v>#VALUE!</v>
      </c>
      <c r="S412" s="163" t="e">
        <f t="shared" si="25"/>
        <v>#VALUE!</v>
      </c>
      <c r="T412" s="163" t="e">
        <f>INDEX(Controle!O:O,MATCH('Banco de Dados'!A412,Controle!M:M,0))*E412/100</f>
        <v>#N/A</v>
      </c>
    </row>
    <row r="413" spans="1:20" hidden="1" x14ac:dyDescent="0.2">
      <c r="A413" s="158">
        <f>BD_TS!A412</f>
        <v>0</v>
      </c>
      <c r="B413" s="158" t="str">
        <f>SUBSTITUTE(SUBSTITUTE(BD_TS!D412," ",""),"-","/")</f>
        <v/>
      </c>
      <c r="C413" s="158">
        <f>BD_TS!E412</f>
        <v>0</v>
      </c>
      <c r="D413" s="159">
        <f>BD_TS!F412</f>
        <v>0</v>
      </c>
      <c r="E413" s="160">
        <f>BD_TS!B412</f>
        <v>0</v>
      </c>
      <c r="F413" s="161">
        <f>BD_TS!C412</f>
        <v>0</v>
      </c>
      <c r="G413" s="187">
        <f>BD_TS!H412</f>
        <v>0</v>
      </c>
      <c r="H413" s="158" t="str">
        <f>IF($A413=0,"",IFERROR(INDEX(BD_Gestão!A:A,MATCH('Banco de Dados'!$B413,BD_Gestão!$B:$B,0)),"erro"))</f>
        <v/>
      </c>
      <c r="I413" s="162" t="str">
        <f>IF($A413=0,"",IFERROR(INDEX(BD_Gestão!E:E,MATCH('Banco de Dados'!$B413,BD_Gestão!$B:$B,0)),"erro"))</f>
        <v/>
      </c>
      <c r="J413" s="186" t="str">
        <f>IF($A413=0,"",IFERROR(INDEX(BD_Gestão!B:B,MATCH('Banco de Dados'!$B413,BD_Gestão!$B:$B,0)),"erro"))</f>
        <v/>
      </c>
      <c r="K413" s="158" t="str">
        <f>IF($A413=0,"",IFERROR(INDEX(BD_Gestão!C:C,MATCH('Banco de Dados'!$B413,BD_Gestão!$B:$B,0)),"erro"))</f>
        <v/>
      </c>
      <c r="L413" s="158" t="str">
        <f>IF($A413=0,"",IFERROR(INDEX(BD_Gestão!H:H,MATCH('Banco de Dados'!$B413,BD_Gestão!$B:$B,0)),"erro"))</f>
        <v/>
      </c>
      <c r="M413" s="161" t="str">
        <f>IF($A413=0,"",IFERROR(INDEX(BD_Gestão!F:F,MATCH('Banco de Dados'!$B413,BD_Gestão!$B:$B,0)),"erro"))</f>
        <v/>
      </c>
      <c r="N413" s="161" t="str">
        <f>IF($A413=0,"",IFERROR(INDEX(BD_Gestão!J:J,MATCH('Banco de Dados'!$B413,BD_Gestão!$B:$B,0)),"erro"))</f>
        <v/>
      </c>
      <c r="O413" s="164" t="str">
        <f>IF($A413=0,"",IFERROR(INDEX(BD_Gestão!K:K,MATCH('Banco de Dados'!$B413,BD_Gestão!$B:$B,0)),"erro"))</f>
        <v/>
      </c>
      <c r="P413" s="169" t="str">
        <f t="shared" si="26"/>
        <v/>
      </c>
      <c r="Q413" s="170" t="str">
        <f t="shared" si="27"/>
        <v/>
      </c>
      <c r="R413" s="163" t="e">
        <f t="shared" si="24"/>
        <v>#VALUE!</v>
      </c>
      <c r="S413" s="163" t="e">
        <f t="shared" si="25"/>
        <v>#VALUE!</v>
      </c>
      <c r="T413" s="163" t="e">
        <f>INDEX(Controle!O:O,MATCH('Banco de Dados'!A413,Controle!M:M,0))*E413/100</f>
        <v>#N/A</v>
      </c>
    </row>
    <row r="414" spans="1:20" hidden="1" x14ac:dyDescent="0.2">
      <c r="A414" s="158">
        <f>BD_TS!A413</f>
        <v>0</v>
      </c>
      <c r="B414" s="158" t="str">
        <f>SUBSTITUTE(SUBSTITUTE(BD_TS!D413," ",""),"-","/")</f>
        <v/>
      </c>
      <c r="C414" s="158">
        <f>BD_TS!E413</f>
        <v>0</v>
      </c>
      <c r="D414" s="159">
        <f>BD_TS!F413</f>
        <v>0</v>
      </c>
      <c r="E414" s="160">
        <f>BD_TS!B413</f>
        <v>0</v>
      </c>
      <c r="F414" s="161">
        <f>BD_TS!C413</f>
        <v>0</v>
      </c>
      <c r="G414" s="187">
        <f>BD_TS!H413</f>
        <v>0</v>
      </c>
      <c r="H414" s="158" t="str">
        <f>IF($A414=0,"",IFERROR(INDEX(BD_Gestão!A:A,MATCH('Banco de Dados'!$B414,BD_Gestão!$B:$B,0)),"erro"))</f>
        <v/>
      </c>
      <c r="I414" s="162" t="str">
        <f>IF($A414=0,"",IFERROR(INDEX(BD_Gestão!E:E,MATCH('Banco de Dados'!$B414,BD_Gestão!$B:$B,0)),"erro"))</f>
        <v/>
      </c>
      <c r="J414" s="186" t="str">
        <f>IF($A414=0,"",IFERROR(INDEX(BD_Gestão!B:B,MATCH('Banco de Dados'!$B414,BD_Gestão!$B:$B,0)),"erro"))</f>
        <v/>
      </c>
      <c r="K414" s="158" t="str">
        <f>IF($A414=0,"",IFERROR(INDEX(BD_Gestão!C:C,MATCH('Banco de Dados'!$B414,BD_Gestão!$B:$B,0)),"erro"))</f>
        <v/>
      </c>
      <c r="L414" s="158" t="str">
        <f>IF($A414=0,"",IFERROR(INDEX(BD_Gestão!H:H,MATCH('Banco de Dados'!$B414,BD_Gestão!$B:$B,0)),"erro"))</f>
        <v/>
      </c>
      <c r="M414" s="161" t="str">
        <f>IF($A414=0,"",IFERROR(INDEX(BD_Gestão!F:F,MATCH('Banco de Dados'!$B414,BD_Gestão!$B:$B,0)),"erro"))</f>
        <v/>
      </c>
      <c r="N414" s="161" t="str">
        <f>IF($A414=0,"",IFERROR(INDEX(BD_Gestão!J:J,MATCH('Banco de Dados'!$B414,BD_Gestão!$B:$B,0)),"erro"))</f>
        <v/>
      </c>
      <c r="O414" s="164" t="str">
        <f>IF($A414=0,"",IFERROR(INDEX(BD_Gestão!K:K,MATCH('Banco de Dados'!$B414,BD_Gestão!$B:$B,0)),"erro"))</f>
        <v/>
      </c>
      <c r="P414" s="169" t="str">
        <f t="shared" si="26"/>
        <v/>
      </c>
      <c r="Q414" s="170" t="str">
        <f t="shared" si="27"/>
        <v/>
      </c>
      <c r="R414" s="163" t="e">
        <f t="shared" si="24"/>
        <v>#VALUE!</v>
      </c>
      <c r="S414" s="163" t="e">
        <f t="shared" si="25"/>
        <v>#VALUE!</v>
      </c>
      <c r="T414" s="163" t="e">
        <f>INDEX(Controle!O:O,MATCH('Banco de Dados'!A414,Controle!M:M,0))*E414/100</f>
        <v>#N/A</v>
      </c>
    </row>
    <row r="415" spans="1:20" hidden="1" x14ac:dyDescent="0.2">
      <c r="A415" s="158">
        <f>BD_TS!A414</f>
        <v>0</v>
      </c>
      <c r="B415" s="158" t="str">
        <f>SUBSTITUTE(SUBSTITUTE(BD_TS!D414," ",""),"-","/")</f>
        <v/>
      </c>
      <c r="C415" s="158">
        <f>BD_TS!E414</f>
        <v>0</v>
      </c>
      <c r="D415" s="159">
        <f>BD_TS!F414</f>
        <v>0</v>
      </c>
      <c r="E415" s="160">
        <f>BD_TS!B414</f>
        <v>0</v>
      </c>
      <c r="F415" s="161">
        <f>BD_TS!C414</f>
        <v>0</v>
      </c>
      <c r="G415" s="187">
        <f>BD_TS!H414</f>
        <v>0</v>
      </c>
      <c r="H415" s="158" t="str">
        <f>IF($A415=0,"",IFERROR(INDEX(BD_Gestão!A:A,MATCH('Banco de Dados'!$B415,BD_Gestão!$B:$B,0)),"erro"))</f>
        <v/>
      </c>
      <c r="I415" s="162" t="str">
        <f>IF($A415=0,"",IFERROR(INDEX(BD_Gestão!E:E,MATCH('Banco de Dados'!$B415,BD_Gestão!$B:$B,0)),"erro"))</f>
        <v/>
      </c>
      <c r="J415" s="186" t="str">
        <f>IF($A415=0,"",IFERROR(INDEX(BD_Gestão!B:B,MATCH('Banco de Dados'!$B415,BD_Gestão!$B:$B,0)),"erro"))</f>
        <v/>
      </c>
      <c r="K415" s="158" t="str">
        <f>IF($A415=0,"",IFERROR(INDEX(BD_Gestão!C:C,MATCH('Banco de Dados'!$B415,BD_Gestão!$B:$B,0)),"erro"))</f>
        <v/>
      </c>
      <c r="L415" s="158" t="str">
        <f>IF($A415=0,"",IFERROR(INDEX(BD_Gestão!H:H,MATCH('Banco de Dados'!$B415,BD_Gestão!$B:$B,0)),"erro"))</f>
        <v/>
      </c>
      <c r="M415" s="161" t="str">
        <f>IF($A415=0,"",IFERROR(INDEX(BD_Gestão!F:F,MATCH('Banco de Dados'!$B415,BD_Gestão!$B:$B,0)),"erro"))</f>
        <v/>
      </c>
      <c r="N415" s="161" t="str">
        <f>IF($A415=0,"",IFERROR(INDEX(BD_Gestão!J:J,MATCH('Banco de Dados'!$B415,BD_Gestão!$B:$B,0)),"erro"))</f>
        <v/>
      </c>
      <c r="O415" s="164" t="str">
        <f>IF($A415=0,"",IFERROR(INDEX(BD_Gestão!K:K,MATCH('Banco de Dados'!$B415,BD_Gestão!$B:$B,0)),"erro"))</f>
        <v/>
      </c>
      <c r="P415" s="169" t="str">
        <f t="shared" si="26"/>
        <v/>
      </c>
      <c r="Q415" s="170" t="str">
        <f t="shared" si="27"/>
        <v/>
      </c>
      <c r="R415" s="163" t="e">
        <f t="shared" si="24"/>
        <v>#VALUE!</v>
      </c>
      <c r="S415" s="163" t="e">
        <f t="shared" si="25"/>
        <v>#VALUE!</v>
      </c>
      <c r="T415" s="163" t="e">
        <f>INDEX(Controle!O:O,MATCH('Banco de Dados'!A415,Controle!M:M,0))*E415/100</f>
        <v>#N/A</v>
      </c>
    </row>
    <row r="416" spans="1:20" hidden="1" x14ac:dyDescent="0.2">
      <c r="A416" s="158">
        <f>BD_TS!A415</f>
        <v>0</v>
      </c>
      <c r="B416" s="158" t="str">
        <f>SUBSTITUTE(SUBSTITUTE(BD_TS!D415," ",""),"-","/")</f>
        <v/>
      </c>
      <c r="C416" s="158">
        <f>BD_TS!E415</f>
        <v>0</v>
      </c>
      <c r="D416" s="159">
        <f>BD_TS!F415</f>
        <v>0</v>
      </c>
      <c r="E416" s="160">
        <f>BD_TS!B415</f>
        <v>0</v>
      </c>
      <c r="F416" s="161">
        <f>BD_TS!C415</f>
        <v>0</v>
      </c>
      <c r="G416" s="187">
        <f>BD_TS!H415</f>
        <v>0</v>
      </c>
      <c r="H416" s="158" t="str">
        <f>IF($A416=0,"",IFERROR(INDEX(BD_Gestão!A:A,MATCH('Banco de Dados'!$B416,BD_Gestão!$B:$B,0)),"erro"))</f>
        <v/>
      </c>
      <c r="I416" s="162" t="str">
        <f>IF($A416=0,"",IFERROR(INDEX(BD_Gestão!E:E,MATCH('Banco de Dados'!$B416,BD_Gestão!$B:$B,0)),"erro"))</f>
        <v/>
      </c>
      <c r="J416" s="186" t="str">
        <f>IF($A416=0,"",IFERROR(INDEX(BD_Gestão!B:B,MATCH('Banco de Dados'!$B416,BD_Gestão!$B:$B,0)),"erro"))</f>
        <v/>
      </c>
      <c r="K416" s="158" t="str">
        <f>IF($A416=0,"",IFERROR(INDEX(BD_Gestão!C:C,MATCH('Banco de Dados'!$B416,BD_Gestão!$B:$B,0)),"erro"))</f>
        <v/>
      </c>
      <c r="L416" s="158" t="str">
        <f>IF($A416=0,"",IFERROR(INDEX(BD_Gestão!H:H,MATCH('Banco de Dados'!$B416,BD_Gestão!$B:$B,0)),"erro"))</f>
        <v/>
      </c>
      <c r="M416" s="161" t="str">
        <f>IF($A416=0,"",IFERROR(INDEX(BD_Gestão!F:F,MATCH('Banco de Dados'!$B416,BD_Gestão!$B:$B,0)),"erro"))</f>
        <v/>
      </c>
      <c r="N416" s="161" t="str">
        <f>IF($A416=0,"",IFERROR(INDEX(BD_Gestão!J:J,MATCH('Banco de Dados'!$B416,BD_Gestão!$B:$B,0)),"erro"))</f>
        <v/>
      </c>
      <c r="O416" s="164" t="str">
        <f>IF($A416=0,"",IFERROR(INDEX(BD_Gestão!K:K,MATCH('Banco de Dados'!$B416,BD_Gestão!$B:$B,0)),"erro"))</f>
        <v/>
      </c>
      <c r="P416" s="169" t="str">
        <f t="shared" si="26"/>
        <v/>
      </c>
      <c r="Q416" s="170" t="str">
        <f t="shared" si="27"/>
        <v/>
      </c>
      <c r="R416" s="163" t="e">
        <f t="shared" si="24"/>
        <v>#VALUE!</v>
      </c>
      <c r="S416" s="163" t="e">
        <f t="shared" si="25"/>
        <v>#VALUE!</v>
      </c>
      <c r="T416" s="163" t="e">
        <f>INDEX(Controle!O:O,MATCH('Banco de Dados'!A416,Controle!M:M,0))*E416/100</f>
        <v>#N/A</v>
      </c>
    </row>
    <row r="417" spans="1:20" hidden="1" x14ac:dyDescent="0.2">
      <c r="A417" s="158">
        <f>BD_TS!A416</f>
        <v>0</v>
      </c>
      <c r="B417" s="158" t="str">
        <f>SUBSTITUTE(SUBSTITUTE(BD_TS!D416," ",""),"-","/")</f>
        <v/>
      </c>
      <c r="C417" s="158">
        <f>BD_TS!E416</f>
        <v>0</v>
      </c>
      <c r="D417" s="159">
        <f>BD_TS!F416</f>
        <v>0</v>
      </c>
      <c r="E417" s="160">
        <f>BD_TS!B416</f>
        <v>0</v>
      </c>
      <c r="F417" s="161">
        <f>BD_TS!C416</f>
        <v>0</v>
      </c>
      <c r="G417" s="187">
        <f>BD_TS!H416</f>
        <v>0</v>
      </c>
      <c r="H417" s="158" t="str">
        <f>IF($A417=0,"",IFERROR(INDEX(BD_Gestão!A:A,MATCH('Banco de Dados'!$B417,BD_Gestão!$B:$B,0)),"erro"))</f>
        <v/>
      </c>
      <c r="I417" s="162" t="str">
        <f>IF($A417=0,"",IFERROR(INDEX(BD_Gestão!E:E,MATCH('Banco de Dados'!$B417,BD_Gestão!$B:$B,0)),"erro"))</f>
        <v/>
      </c>
      <c r="J417" s="186" t="str">
        <f>IF($A417=0,"",IFERROR(INDEX(BD_Gestão!B:B,MATCH('Banco de Dados'!$B417,BD_Gestão!$B:$B,0)),"erro"))</f>
        <v/>
      </c>
      <c r="K417" s="158" t="str">
        <f>IF($A417=0,"",IFERROR(INDEX(BD_Gestão!C:C,MATCH('Banco de Dados'!$B417,BD_Gestão!$B:$B,0)),"erro"))</f>
        <v/>
      </c>
      <c r="L417" s="158" t="str">
        <f>IF($A417=0,"",IFERROR(INDEX(BD_Gestão!H:H,MATCH('Banco de Dados'!$B417,BD_Gestão!$B:$B,0)),"erro"))</f>
        <v/>
      </c>
      <c r="M417" s="161" t="str">
        <f>IF($A417=0,"",IFERROR(INDEX(BD_Gestão!F:F,MATCH('Banco de Dados'!$B417,BD_Gestão!$B:$B,0)),"erro"))</f>
        <v/>
      </c>
      <c r="N417" s="161" t="str">
        <f>IF($A417=0,"",IFERROR(INDEX(BD_Gestão!J:J,MATCH('Banco de Dados'!$B417,BD_Gestão!$B:$B,0)),"erro"))</f>
        <v/>
      </c>
      <c r="O417" s="164" t="str">
        <f>IF($A417=0,"",IFERROR(INDEX(BD_Gestão!K:K,MATCH('Banco de Dados'!$B417,BD_Gestão!$B:$B,0)),"erro"))</f>
        <v/>
      </c>
      <c r="P417" s="169" t="str">
        <f t="shared" si="26"/>
        <v/>
      </c>
      <c r="Q417" s="170" t="str">
        <f t="shared" si="27"/>
        <v/>
      </c>
      <c r="R417" s="163" t="e">
        <f t="shared" si="24"/>
        <v>#VALUE!</v>
      </c>
      <c r="S417" s="163" t="e">
        <f t="shared" si="25"/>
        <v>#VALUE!</v>
      </c>
      <c r="T417" s="163" t="e">
        <f>INDEX(Controle!O:O,MATCH('Banco de Dados'!A417,Controle!M:M,0))*E417/100</f>
        <v>#N/A</v>
      </c>
    </row>
    <row r="418" spans="1:20" hidden="1" x14ac:dyDescent="0.2">
      <c r="A418" s="158">
        <f>BD_TS!A417</f>
        <v>0</v>
      </c>
      <c r="B418" s="158" t="str">
        <f>SUBSTITUTE(SUBSTITUTE(BD_TS!D417," ",""),"-","/")</f>
        <v/>
      </c>
      <c r="C418" s="158">
        <f>BD_TS!E417</f>
        <v>0</v>
      </c>
      <c r="D418" s="159">
        <f>BD_TS!F417</f>
        <v>0</v>
      </c>
      <c r="E418" s="160">
        <f>BD_TS!B417</f>
        <v>0</v>
      </c>
      <c r="F418" s="161">
        <f>BD_TS!C417</f>
        <v>0</v>
      </c>
      <c r="G418" s="187">
        <f>BD_TS!H417</f>
        <v>0</v>
      </c>
      <c r="H418" s="158" t="str">
        <f>IF($A418=0,"",IFERROR(INDEX(BD_Gestão!A:A,MATCH('Banco de Dados'!$B418,BD_Gestão!$B:$B,0)),"erro"))</f>
        <v/>
      </c>
      <c r="I418" s="162" t="str">
        <f>IF($A418=0,"",IFERROR(INDEX(BD_Gestão!E:E,MATCH('Banco de Dados'!$B418,BD_Gestão!$B:$B,0)),"erro"))</f>
        <v/>
      </c>
      <c r="J418" s="186" t="str">
        <f>IF($A418=0,"",IFERROR(INDEX(BD_Gestão!B:B,MATCH('Banco de Dados'!$B418,BD_Gestão!$B:$B,0)),"erro"))</f>
        <v/>
      </c>
      <c r="K418" s="158" t="str">
        <f>IF($A418=0,"",IFERROR(INDEX(BD_Gestão!C:C,MATCH('Banco de Dados'!$B418,BD_Gestão!$B:$B,0)),"erro"))</f>
        <v/>
      </c>
      <c r="L418" s="158" t="str">
        <f>IF($A418=0,"",IFERROR(INDEX(BD_Gestão!H:H,MATCH('Banco de Dados'!$B418,BD_Gestão!$B:$B,0)),"erro"))</f>
        <v/>
      </c>
      <c r="M418" s="161" t="str">
        <f>IF($A418=0,"",IFERROR(INDEX(BD_Gestão!F:F,MATCH('Banco de Dados'!$B418,BD_Gestão!$B:$B,0)),"erro"))</f>
        <v/>
      </c>
      <c r="N418" s="161" t="str">
        <f>IF($A418=0,"",IFERROR(INDEX(BD_Gestão!J:J,MATCH('Banco de Dados'!$B418,BD_Gestão!$B:$B,0)),"erro"))</f>
        <v/>
      </c>
      <c r="O418" s="164" t="str">
        <f>IF($A418=0,"",IFERROR(INDEX(BD_Gestão!K:K,MATCH('Banco de Dados'!$B418,BD_Gestão!$B:$B,0)),"erro"))</f>
        <v/>
      </c>
      <c r="P418" s="169" t="str">
        <f t="shared" si="26"/>
        <v/>
      </c>
      <c r="Q418" s="170" t="str">
        <f t="shared" si="27"/>
        <v/>
      </c>
      <c r="R418" s="163" t="e">
        <f t="shared" si="24"/>
        <v>#VALUE!</v>
      </c>
      <c r="S418" s="163" t="e">
        <f t="shared" si="25"/>
        <v>#VALUE!</v>
      </c>
      <c r="T418" s="163" t="e">
        <f>INDEX(Controle!O:O,MATCH('Banco de Dados'!A418,Controle!M:M,0))*E418/100</f>
        <v>#N/A</v>
      </c>
    </row>
    <row r="419" spans="1:20" hidden="1" x14ac:dyDescent="0.2">
      <c r="A419" s="158">
        <f>BD_TS!A418</f>
        <v>0</v>
      </c>
      <c r="B419" s="158" t="str">
        <f>SUBSTITUTE(SUBSTITUTE(BD_TS!D418," ",""),"-","/")</f>
        <v/>
      </c>
      <c r="C419" s="158">
        <f>BD_TS!E418</f>
        <v>0</v>
      </c>
      <c r="D419" s="159">
        <f>BD_TS!F418</f>
        <v>0</v>
      </c>
      <c r="E419" s="160">
        <f>BD_TS!B418</f>
        <v>0</v>
      </c>
      <c r="F419" s="161">
        <f>BD_TS!C418</f>
        <v>0</v>
      </c>
      <c r="G419" s="187">
        <f>BD_TS!H418</f>
        <v>0</v>
      </c>
      <c r="H419" s="158" t="str">
        <f>IF($A419=0,"",IFERROR(INDEX(BD_Gestão!A:A,MATCH('Banco de Dados'!$B419,BD_Gestão!$B:$B,0)),"erro"))</f>
        <v/>
      </c>
      <c r="I419" s="162" t="str">
        <f>IF($A419=0,"",IFERROR(INDEX(BD_Gestão!E:E,MATCH('Banco de Dados'!$B419,BD_Gestão!$B:$B,0)),"erro"))</f>
        <v/>
      </c>
      <c r="J419" s="186" t="str">
        <f>IF($A419=0,"",IFERROR(INDEX(BD_Gestão!B:B,MATCH('Banco de Dados'!$B419,BD_Gestão!$B:$B,0)),"erro"))</f>
        <v/>
      </c>
      <c r="K419" s="158" t="str">
        <f>IF($A419=0,"",IFERROR(INDEX(BD_Gestão!C:C,MATCH('Banco de Dados'!$B419,BD_Gestão!$B:$B,0)),"erro"))</f>
        <v/>
      </c>
      <c r="L419" s="158" t="str">
        <f>IF($A419=0,"",IFERROR(INDEX(BD_Gestão!H:H,MATCH('Banco de Dados'!$B419,BD_Gestão!$B:$B,0)),"erro"))</f>
        <v/>
      </c>
      <c r="M419" s="161" t="str">
        <f>IF($A419=0,"",IFERROR(INDEX(BD_Gestão!F:F,MATCH('Banco de Dados'!$B419,BD_Gestão!$B:$B,0)),"erro"))</f>
        <v/>
      </c>
      <c r="N419" s="161" t="str">
        <f>IF($A419=0,"",IFERROR(INDEX(BD_Gestão!J:J,MATCH('Banco de Dados'!$B419,BD_Gestão!$B:$B,0)),"erro"))</f>
        <v/>
      </c>
      <c r="O419" s="164" t="str">
        <f>IF($A419=0,"",IFERROR(INDEX(BD_Gestão!K:K,MATCH('Banco de Dados'!$B419,BD_Gestão!$B:$B,0)),"erro"))</f>
        <v/>
      </c>
      <c r="P419" s="169" t="str">
        <f t="shared" si="26"/>
        <v/>
      </c>
      <c r="Q419" s="170" t="str">
        <f t="shared" si="27"/>
        <v/>
      </c>
      <c r="R419" s="163" t="e">
        <f t="shared" si="24"/>
        <v>#VALUE!</v>
      </c>
      <c r="S419" s="163" t="e">
        <f t="shared" si="25"/>
        <v>#VALUE!</v>
      </c>
      <c r="T419" s="163" t="e">
        <f>INDEX(Controle!O:O,MATCH('Banco de Dados'!A419,Controle!M:M,0))*E419/100</f>
        <v>#N/A</v>
      </c>
    </row>
    <row r="420" spans="1:20" hidden="1" x14ac:dyDescent="0.2">
      <c r="A420" s="158">
        <f>BD_TS!A419</f>
        <v>0</v>
      </c>
      <c r="B420" s="158" t="str">
        <f>SUBSTITUTE(SUBSTITUTE(BD_TS!D419," ",""),"-","/")</f>
        <v/>
      </c>
      <c r="C420" s="158">
        <f>BD_TS!E419</f>
        <v>0</v>
      </c>
      <c r="D420" s="159">
        <f>BD_TS!F419</f>
        <v>0</v>
      </c>
      <c r="E420" s="160">
        <f>BD_TS!B419</f>
        <v>0</v>
      </c>
      <c r="F420" s="161">
        <f>BD_TS!C419</f>
        <v>0</v>
      </c>
      <c r="G420" s="187">
        <f>BD_TS!H419</f>
        <v>0</v>
      </c>
      <c r="H420" s="158" t="str">
        <f>IF($A420=0,"",IFERROR(INDEX(BD_Gestão!A:A,MATCH('Banco de Dados'!$B420,BD_Gestão!$B:$B,0)),"erro"))</f>
        <v/>
      </c>
      <c r="I420" s="162" t="str">
        <f>IF($A420=0,"",IFERROR(INDEX(BD_Gestão!E:E,MATCH('Banco de Dados'!$B420,BD_Gestão!$B:$B,0)),"erro"))</f>
        <v/>
      </c>
      <c r="J420" s="186" t="str">
        <f>IF($A420=0,"",IFERROR(INDEX(BD_Gestão!B:B,MATCH('Banco de Dados'!$B420,BD_Gestão!$B:$B,0)),"erro"))</f>
        <v/>
      </c>
      <c r="K420" s="158" t="str">
        <f>IF($A420=0,"",IFERROR(INDEX(BD_Gestão!C:C,MATCH('Banco de Dados'!$B420,BD_Gestão!$B:$B,0)),"erro"))</f>
        <v/>
      </c>
      <c r="L420" s="158" t="str">
        <f>IF($A420=0,"",IFERROR(INDEX(BD_Gestão!H:H,MATCH('Banco de Dados'!$B420,BD_Gestão!$B:$B,0)),"erro"))</f>
        <v/>
      </c>
      <c r="M420" s="161" t="str">
        <f>IF($A420=0,"",IFERROR(INDEX(BD_Gestão!F:F,MATCH('Banco de Dados'!$B420,BD_Gestão!$B:$B,0)),"erro"))</f>
        <v/>
      </c>
      <c r="N420" s="161" t="str">
        <f>IF($A420=0,"",IFERROR(INDEX(BD_Gestão!J:J,MATCH('Banco de Dados'!$B420,BD_Gestão!$B:$B,0)),"erro"))</f>
        <v/>
      </c>
      <c r="O420" s="164" t="str">
        <f>IF($A420=0,"",IFERROR(INDEX(BD_Gestão!K:K,MATCH('Banco de Dados'!$B420,BD_Gestão!$B:$B,0)),"erro"))</f>
        <v/>
      </c>
      <c r="P420" s="169" t="str">
        <f t="shared" si="26"/>
        <v/>
      </c>
      <c r="Q420" s="170" t="str">
        <f t="shared" si="27"/>
        <v/>
      </c>
      <c r="R420" s="163" t="e">
        <f t="shared" si="24"/>
        <v>#VALUE!</v>
      </c>
      <c r="S420" s="163" t="e">
        <f t="shared" si="25"/>
        <v>#VALUE!</v>
      </c>
      <c r="T420" s="163" t="e">
        <f>INDEX(Controle!O:O,MATCH('Banco de Dados'!A420,Controle!M:M,0))*E420/100</f>
        <v>#N/A</v>
      </c>
    </row>
    <row r="421" spans="1:20" hidden="1" x14ac:dyDescent="0.2">
      <c r="A421" s="158">
        <f>BD_TS!A420</f>
        <v>0</v>
      </c>
      <c r="B421" s="158" t="str">
        <f>SUBSTITUTE(SUBSTITUTE(BD_TS!D420," ",""),"-","/")</f>
        <v/>
      </c>
      <c r="C421" s="158">
        <f>BD_TS!E420</f>
        <v>0</v>
      </c>
      <c r="D421" s="159">
        <f>BD_TS!F420</f>
        <v>0</v>
      </c>
      <c r="E421" s="160">
        <f>BD_TS!B420</f>
        <v>0</v>
      </c>
      <c r="F421" s="161">
        <f>BD_TS!C420</f>
        <v>0</v>
      </c>
      <c r="G421" s="187">
        <f>BD_TS!H420</f>
        <v>0</v>
      </c>
      <c r="H421" s="158" t="str">
        <f>IF($A421=0,"",IFERROR(INDEX(BD_Gestão!A:A,MATCH('Banco de Dados'!$B421,BD_Gestão!$B:$B,0)),"erro"))</f>
        <v/>
      </c>
      <c r="I421" s="162" t="str">
        <f>IF($A421=0,"",IFERROR(INDEX(BD_Gestão!E:E,MATCH('Banco de Dados'!$B421,BD_Gestão!$B:$B,0)),"erro"))</f>
        <v/>
      </c>
      <c r="J421" s="186" t="str">
        <f>IF($A421=0,"",IFERROR(INDEX(BD_Gestão!B:B,MATCH('Banco de Dados'!$B421,BD_Gestão!$B:$B,0)),"erro"))</f>
        <v/>
      </c>
      <c r="K421" s="158" t="str">
        <f>IF($A421=0,"",IFERROR(INDEX(BD_Gestão!C:C,MATCH('Banco de Dados'!$B421,BD_Gestão!$B:$B,0)),"erro"))</f>
        <v/>
      </c>
      <c r="L421" s="158" t="str">
        <f>IF($A421=0,"",IFERROR(INDEX(BD_Gestão!H:H,MATCH('Banco de Dados'!$B421,BD_Gestão!$B:$B,0)),"erro"))</f>
        <v/>
      </c>
      <c r="M421" s="161" t="str">
        <f>IF($A421=0,"",IFERROR(INDEX(BD_Gestão!F:F,MATCH('Banco de Dados'!$B421,BD_Gestão!$B:$B,0)),"erro"))</f>
        <v/>
      </c>
      <c r="N421" s="161" t="str">
        <f>IF($A421=0,"",IFERROR(INDEX(BD_Gestão!J:J,MATCH('Banco de Dados'!$B421,BD_Gestão!$B:$B,0)),"erro"))</f>
        <v/>
      </c>
      <c r="O421" s="164" t="str">
        <f>IF($A421=0,"",IFERROR(INDEX(BD_Gestão!K:K,MATCH('Banco de Dados'!$B421,BD_Gestão!$B:$B,0)),"erro"))</f>
        <v/>
      </c>
      <c r="P421" s="169" t="str">
        <f t="shared" si="26"/>
        <v/>
      </c>
      <c r="Q421" s="170" t="str">
        <f t="shared" si="27"/>
        <v/>
      </c>
      <c r="R421" s="163" t="e">
        <f t="shared" si="24"/>
        <v>#VALUE!</v>
      </c>
      <c r="S421" s="163" t="e">
        <f t="shared" si="25"/>
        <v>#VALUE!</v>
      </c>
      <c r="T421" s="163" t="e">
        <f>INDEX(Controle!O:O,MATCH('Banco de Dados'!A421,Controle!M:M,0))*E421/100</f>
        <v>#N/A</v>
      </c>
    </row>
    <row r="422" spans="1:20" hidden="1" x14ac:dyDescent="0.2">
      <c r="A422" s="158">
        <f>BD_TS!A421</f>
        <v>0</v>
      </c>
      <c r="B422" s="158" t="str">
        <f>SUBSTITUTE(SUBSTITUTE(BD_TS!D421," ",""),"-","/")</f>
        <v/>
      </c>
      <c r="C422" s="158">
        <f>BD_TS!E421</f>
        <v>0</v>
      </c>
      <c r="D422" s="159">
        <f>BD_TS!F421</f>
        <v>0</v>
      </c>
      <c r="E422" s="160">
        <f>BD_TS!B421</f>
        <v>0</v>
      </c>
      <c r="F422" s="161">
        <f>BD_TS!C421</f>
        <v>0</v>
      </c>
      <c r="G422" s="187">
        <f>BD_TS!H421</f>
        <v>0</v>
      </c>
      <c r="H422" s="158" t="str">
        <f>IF($A422=0,"",IFERROR(INDEX(BD_Gestão!A:A,MATCH('Banco de Dados'!$B422,BD_Gestão!$B:$B,0)),"erro"))</f>
        <v/>
      </c>
      <c r="I422" s="162" t="str">
        <f>IF($A422=0,"",IFERROR(INDEX(BD_Gestão!E:E,MATCH('Banco de Dados'!$B422,BD_Gestão!$B:$B,0)),"erro"))</f>
        <v/>
      </c>
      <c r="J422" s="186" t="str">
        <f>IF($A422=0,"",IFERROR(INDEX(BD_Gestão!B:B,MATCH('Banco de Dados'!$B422,BD_Gestão!$B:$B,0)),"erro"))</f>
        <v/>
      </c>
      <c r="K422" s="158" t="str">
        <f>IF($A422=0,"",IFERROR(INDEX(BD_Gestão!C:C,MATCH('Banco de Dados'!$B422,BD_Gestão!$B:$B,0)),"erro"))</f>
        <v/>
      </c>
      <c r="L422" s="158" t="str">
        <f>IF($A422=0,"",IFERROR(INDEX(BD_Gestão!H:H,MATCH('Banco de Dados'!$B422,BD_Gestão!$B:$B,0)),"erro"))</f>
        <v/>
      </c>
      <c r="M422" s="161" t="str">
        <f>IF($A422=0,"",IFERROR(INDEX(BD_Gestão!F:F,MATCH('Banco de Dados'!$B422,BD_Gestão!$B:$B,0)),"erro"))</f>
        <v/>
      </c>
      <c r="N422" s="161" t="str">
        <f>IF($A422=0,"",IFERROR(INDEX(BD_Gestão!J:J,MATCH('Banco de Dados'!$B422,BD_Gestão!$B:$B,0)),"erro"))</f>
        <v/>
      </c>
      <c r="O422" s="164" t="str">
        <f>IF($A422=0,"",IFERROR(INDEX(BD_Gestão!K:K,MATCH('Banco de Dados'!$B422,BD_Gestão!$B:$B,0)),"erro"))</f>
        <v/>
      </c>
      <c r="P422" s="169" t="str">
        <f t="shared" si="26"/>
        <v/>
      </c>
      <c r="Q422" s="170" t="str">
        <f t="shared" si="27"/>
        <v/>
      </c>
      <c r="R422" s="163" t="e">
        <f t="shared" si="24"/>
        <v>#VALUE!</v>
      </c>
      <c r="S422" s="163" t="e">
        <f t="shared" si="25"/>
        <v>#VALUE!</v>
      </c>
      <c r="T422" s="163" t="e">
        <f>INDEX(Controle!O:O,MATCH('Banco de Dados'!A422,Controle!M:M,0))*E422/100</f>
        <v>#N/A</v>
      </c>
    </row>
    <row r="423" spans="1:20" hidden="1" x14ac:dyDescent="0.2">
      <c r="A423" s="158">
        <f>BD_TS!A422</f>
        <v>0</v>
      </c>
      <c r="B423" s="158" t="str">
        <f>SUBSTITUTE(SUBSTITUTE(BD_TS!D422," ",""),"-","/")</f>
        <v/>
      </c>
      <c r="C423" s="158">
        <f>BD_TS!E422</f>
        <v>0</v>
      </c>
      <c r="D423" s="159">
        <f>BD_TS!F422</f>
        <v>0</v>
      </c>
      <c r="E423" s="160">
        <f>BD_TS!B422</f>
        <v>0</v>
      </c>
      <c r="F423" s="161">
        <f>BD_TS!C422</f>
        <v>0</v>
      </c>
      <c r="G423" s="187">
        <f>BD_TS!H422</f>
        <v>0</v>
      </c>
      <c r="H423" s="158" t="str">
        <f>IF($A423=0,"",IFERROR(INDEX(BD_Gestão!A:A,MATCH('Banco de Dados'!$B423,BD_Gestão!$B:$B,0)),"erro"))</f>
        <v/>
      </c>
      <c r="I423" s="162" t="str">
        <f>IF($A423=0,"",IFERROR(INDEX(BD_Gestão!E:E,MATCH('Banco de Dados'!$B423,BD_Gestão!$B:$B,0)),"erro"))</f>
        <v/>
      </c>
      <c r="J423" s="186" t="str">
        <f>IF($A423=0,"",IFERROR(INDEX(BD_Gestão!B:B,MATCH('Banco de Dados'!$B423,BD_Gestão!$B:$B,0)),"erro"))</f>
        <v/>
      </c>
      <c r="K423" s="158" t="str">
        <f>IF($A423=0,"",IFERROR(INDEX(BD_Gestão!C:C,MATCH('Banco de Dados'!$B423,BD_Gestão!$B:$B,0)),"erro"))</f>
        <v/>
      </c>
      <c r="L423" s="158" t="str">
        <f>IF($A423=0,"",IFERROR(INDEX(BD_Gestão!H:H,MATCH('Banco de Dados'!$B423,BD_Gestão!$B:$B,0)),"erro"))</f>
        <v/>
      </c>
      <c r="M423" s="161" t="str">
        <f>IF($A423=0,"",IFERROR(INDEX(BD_Gestão!F:F,MATCH('Banco de Dados'!$B423,BD_Gestão!$B:$B,0)),"erro"))</f>
        <v/>
      </c>
      <c r="N423" s="161" t="str">
        <f>IF($A423=0,"",IFERROR(INDEX(BD_Gestão!J:J,MATCH('Banco de Dados'!$B423,BD_Gestão!$B:$B,0)),"erro"))</f>
        <v/>
      </c>
      <c r="O423" s="164" t="str">
        <f>IF($A423=0,"",IFERROR(INDEX(BD_Gestão!K:K,MATCH('Banco de Dados'!$B423,BD_Gestão!$B:$B,0)),"erro"))</f>
        <v/>
      </c>
      <c r="P423" s="169" t="str">
        <f t="shared" si="26"/>
        <v/>
      </c>
      <c r="Q423" s="170" t="str">
        <f t="shared" si="27"/>
        <v/>
      </c>
      <c r="R423" s="163" t="e">
        <f t="shared" si="24"/>
        <v>#VALUE!</v>
      </c>
      <c r="S423" s="163" t="e">
        <f t="shared" si="25"/>
        <v>#VALUE!</v>
      </c>
      <c r="T423" s="163" t="e">
        <f>INDEX(Controle!O:O,MATCH('Banco de Dados'!A423,Controle!M:M,0))*E423/100</f>
        <v>#N/A</v>
      </c>
    </row>
    <row r="424" spans="1:20" hidden="1" x14ac:dyDescent="0.2">
      <c r="A424" s="158">
        <f>BD_TS!A423</f>
        <v>0</v>
      </c>
      <c r="B424" s="158" t="str">
        <f>SUBSTITUTE(SUBSTITUTE(BD_TS!D423," ",""),"-","/")</f>
        <v/>
      </c>
      <c r="C424" s="158">
        <f>BD_TS!E423</f>
        <v>0</v>
      </c>
      <c r="D424" s="159">
        <f>BD_TS!F423</f>
        <v>0</v>
      </c>
      <c r="E424" s="160">
        <f>BD_TS!B423</f>
        <v>0</v>
      </c>
      <c r="F424" s="161">
        <f>BD_TS!C423</f>
        <v>0</v>
      </c>
      <c r="G424" s="187">
        <f>BD_TS!H423</f>
        <v>0</v>
      </c>
      <c r="H424" s="158" t="str">
        <f>IF($A424=0,"",IFERROR(INDEX(BD_Gestão!A:A,MATCH('Banco de Dados'!$B424,BD_Gestão!$B:$B,0)),"erro"))</f>
        <v/>
      </c>
      <c r="I424" s="162" t="str">
        <f>IF($A424=0,"",IFERROR(INDEX(BD_Gestão!E:E,MATCH('Banco de Dados'!$B424,BD_Gestão!$B:$B,0)),"erro"))</f>
        <v/>
      </c>
      <c r="J424" s="186" t="str">
        <f>IF($A424=0,"",IFERROR(INDEX(BD_Gestão!B:B,MATCH('Banco de Dados'!$B424,BD_Gestão!$B:$B,0)),"erro"))</f>
        <v/>
      </c>
      <c r="K424" s="158" t="str">
        <f>IF($A424=0,"",IFERROR(INDEX(BD_Gestão!C:C,MATCH('Banco de Dados'!$B424,BD_Gestão!$B:$B,0)),"erro"))</f>
        <v/>
      </c>
      <c r="L424" s="158" t="str">
        <f>IF($A424=0,"",IFERROR(INDEX(BD_Gestão!H:H,MATCH('Banco de Dados'!$B424,BD_Gestão!$B:$B,0)),"erro"))</f>
        <v/>
      </c>
      <c r="M424" s="161" t="str">
        <f>IF($A424=0,"",IFERROR(INDEX(BD_Gestão!F:F,MATCH('Banco de Dados'!$B424,BD_Gestão!$B:$B,0)),"erro"))</f>
        <v/>
      </c>
      <c r="N424" s="161" t="str">
        <f>IF($A424=0,"",IFERROR(INDEX(BD_Gestão!J:J,MATCH('Banco de Dados'!$B424,BD_Gestão!$B:$B,0)),"erro"))</f>
        <v/>
      </c>
      <c r="O424" s="164" t="str">
        <f>IF($A424=0,"",IFERROR(INDEX(BD_Gestão!K:K,MATCH('Banco de Dados'!$B424,BD_Gestão!$B:$B,0)),"erro"))</f>
        <v/>
      </c>
      <c r="P424" s="169" t="str">
        <f t="shared" si="26"/>
        <v/>
      </c>
      <c r="Q424" s="170" t="str">
        <f t="shared" si="27"/>
        <v/>
      </c>
      <c r="R424" s="163" t="e">
        <f t="shared" si="24"/>
        <v>#VALUE!</v>
      </c>
      <c r="S424" s="163" t="e">
        <f t="shared" si="25"/>
        <v>#VALUE!</v>
      </c>
      <c r="T424" s="163" t="e">
        <f>INDEX(Controle!O:O,MATCH('Banco de Dados'!A424,Controle!M:M,0))*E424/100</f>
        <v>#N/A</v>
      </c>
    </row>
    <row r="425" spans="1:20" hidden="1" x14ac:dyDescent="0.2">
      <c r="A425" s="158">
        <f>BD_TS!A424</f>
        <v>0</v>
      </c>
      <c r="B425" s="158" t="str">
        <f>SUBSTITUTE(SUBSTITUTE(BD_TS!D424," ",""),"-","/")</f>
        <v/>
      </c>
      <c r="C425" s="158">
        <f>BD_TS!E424</f>
        <v>0</v>
      </c>
      <c r="D425" s="159">
        <f>BD_TS!F424</f>
        <v>0</v>
      </c>
      <c r="E425" s="160">
        <f>BD_TS!B424</f>
        <v>0</v>
      </c>
      <c r="F425" s="161">
        <f>BD_TS!C424</f>
        <v>0</v>
      </c>
      <c r="G425" s="187">
        <f>BD_TS!H424</f>
        <v>0</v>
      </c>
      <c r="H425" s="158" t="str">
        <f>IF($A425=0,"",IFERROR(INDEX(BD_Gestão!A:A,MATCH('Banco de Dados'!$B425,BD_Gestão!$B:$B,0)),"erro"))</f>
        <v/>
      </c>
      <c r="I425" s="162" t="str">
        <f>IF($A425=0,"",IFERROR(INDEX(BD_Gestão!E:E,MATCH('Banco de Dados'!$B425,BD_Gestão!$B:$B,0)),"erro"))</f>
        <v/>
      </c>
      <c r="J425" s="186" t="str">
        <f>IF($A425=0,"",IFERROR(INDEX(BD_Gestão!B:B,MATCH('Banco de Dados'!$B425,BD_Gestão!$B:$B,0)),"erro"))</f>
        <v/>
      </c>
      <c r="K425" s="158" t="str">
        <f>IF($A425=0,"",IFERROR(INDEX(BD_Gestão!C:C,MATCH('Banco de Dados'!$B425,BD_Gestão!$B:$B,0)),"erro"))</f>
        <v/>
      </c>
      <c r="L425" s="158" t="str">
        <f>IF($A425=0,"",IFERROR(INDEX(BD_Gestão!H:H,MATCH('Banco de Dados'!$B425,BD_Gestão!$B:$B,0)),"erro"))</f>
        <v/>
      </c>
      <c r="M425" s="161" t="str">
        <f>IF($A425=0,"",IFERROR(INDEX(BD_Gestão!F:F,MATCH('Banco de Dados'!$B425,BD_Gestão!$B:$B,0)),"erro"))</f>
        <v/>
      </c>
      <c r="N425" s="161" t="str">
        <f>IF($A425=0,"",IFERROR(INDEX(BD_Gestão!J:J,MATCH('Banco de Dados'!$B425,BD_Gestão!$B:$B,0)),"erro"))</f>
        <v/>
      </c>
      <c r="O425" s="164" t="str">
        <f>IF($A425=0,"",IFERROR(INDEX(BD_Gestão!K:K,MATCH('Banco de Dados'!$B425,BD_Gestão!$B:$B,0)),"erro"))</f>
        <v/>
      </c>
      <c r="P425" s="169" t="str">
        <f t="shared" si="26"/>
        <v/>
      </c>
      <c r="Q425" s="170" t="str">
        <f t="shared" si="27"/>
        <v/>
      </c>
      <c r="R425" s="163" t="e">
        <f t="shared" si="24"/>
        <v>#VALUE!</v>
      </c>
      <c r="S425" s="163" t="e">
        <f t="shared" si="25"/>
        <v>#VALUE!</v>
      </c>
      <c r="T425" s="163" t="e">
        <f>INDEX(Controle!O:O,MATCH('Banco de Dados'!A425,Controle!M:M,0))*E425/100</f>
        <v>#N/A</v>
      </c>
    </row>
    <row r="426" spans="1:20" hidden="1" x14ac:dyDescent="0.2">
      <c r="A426" s="158">
        <f>BD_TS!A425</f>
        <v>0</v>
      </c>
      <c r="B426" s="158" t="str">
        <f>SUBSTITUTE(SUBSTITUTE(BD_TS!D425," ",""),"-","/")</f>
        <v/>
      </c>
      <c r="C426" s="158">
        <f>BD_TS!E425</f>
        <v>0</v>
      </c>
      <c r="D426" s="159">
        <f>BD_TS!F425</f>
        <v>0</v>
      </c>
      <c r="E426" s="160">
        <f>BD_TS!B425</f>
        <v>0</v>
      </c>
      <c r="F426" s="161">
        <f>BD_TS!C425</f>
        <v>0</v>
      </c>
      <c r="G426" s="187">
        <f>BD_TS!H425</f>
        <v>0</v>
      </c>
      <c r="H426" s="158" t="str">
        <f>IF($A426=0,"",IFERROR(INDEX(BD_Gestão!A:A,MATCH('Banco de Dados'!$B426,BD_Gestão!$B:$B,0)),"erro"))</f>
        <v/>
      </c>
      <c r="I426" s="162" t="str">
        <f>IF($A426=0,"",IFERROR(INDEX(BD_Gestão!E:E,MATCH('Banco de Dados'!$B426,BD_Gestão!$B:$B,0)),"erro"))</f>
        <v/>
      </c>
      <c r="J426" s="186" t="str">
        <f>IF($A426=0,"",IFERROR(INDEX(BD_Gestão!B:B,MATCH('Banco de Dados'!$B426,BD_Gestão!$B:$B,0)),"erro"))</f>
        <v/>
      </c>
      <c r="K426" s="158" t="str">
        <f>IF($A426=0,"",IFERROR(INDEX(BD_Gestão!C:C,MATCH('Banco de Dados'!$B426,BD_Gestão!$B:$B,0)),"erro"))</f>
        <v/>
      </c>
      <c r="L426" s="158" t="str">
        <f>IF($A426=0,"",IFERROR(INDEX(BD_Gestão!H:H,MATCH('Banco de Dados'!$B426,BD_Gestão!$B:$B,0)),"erro"))</f>
        <v/>
      </c>
      <c r="M426" s="161" t="str">
        <f>IF($A426=0,"",IFERROR(INDEX(BD_Gestão!F:F,MATCH('Banco de Dados'!$B426,BD_Gestão!$B:$B,0)),"erro"))</f>
        <v/>
      </c>
      <c r="N426" s="161" t="str">
        <f>IF($A426=0,"",IFERROR(INDEX(BD_Gestão!J:J,MATCH('Banco de Dados'!$B426,BD_Gestão!$B:$B,0)),"erro"))</f>
        <v/>
      </c>
      <c r="O426" s="164" t="str">
        <f>IF($A426=0,"",IFERROR(INDEX(BD_Gestão!K:K,MATCH('Banco de Dados'!$B426,BD_Gestão!$B:$B,0)),"erro"))</f>
        <v/>
      </c>
      <c r="P426" s="169" t="str">
        <f t="shared" si="26"/>
        <v/>
      </c>
      <c r="Q426" s="170" t="str">
        <f t="shared" si="27"/>
        <v/>
      </c>
      <c r="R426" s="163" t="e">
        <f t="shared" si="24"/>
        <v>#VALUE!</v>
      </c>
      <c r="S426" s="163" t="e">
        <f t="shared" si="25"/>
        <v>#VALUE!</v>
      </c>
      <c r="T426" s="163" t="e">
        <f>INDEX(Controle!O:O,MATCH('Banco de Dados'!A426,Controle!M:M,0))*E426/100</f>
        <v>#N/A</v>
      </c>
    </row>
    <row r="427" spans="1:20" hidden="1" x14ac:dyDescent="0.2">
      <c r="A427" s="158">
        <f>BD_TS!A426</f>
        <v>0</v>
      </c>
      <c r="B427" s="158" t="str">
        <f>SUBSTITUTE(SUBSTITUTE(BD_TS!D426," ",""),"-","/")</f>
        <v/>
      </c>
      <c r="C427" s="158">
        <f>BD_TS!E426</f>
        <v>0</v>
      </c>
      <c r="D427" s="159">
        <f>BD_TS!F426</f>
        <v>0</v>
      </c>
      <c r="E427" s="160">
        <f>BD_TS!B426</f>
        <v>0</v>
      </c>
      <c r="F427" s="161">
        <f>BD_TS!C426</f>
        <v>0</v>
      </c>
      <c r="G427" s="187">
        <f>BD_TS!H426</f>
        <v>0</v>
      </c>
      <c r="H427" s="158" t="str">
        <f>IF($A427=0,"",IFERROR(INDEX(BD_Gestão!A:A,MATCH('Banco de Dados'!$B427,BD_Gestão!$B:$B,0)),"erro"))</f>
        <v/>
      </c>
      <c r="I427" s="162" t="str">
        <f>IF($A427=0,"",IFERROR(INDEX(BD_Gestão!E:E,MATCH('Banco de Dados'!$B427,BD_Gestão!$B:$B,0)),"erro"))</f>
        <v/>
      </c>
      <c r="J427" s="186" t="str">
        <f>IF($A427=0,"",IFERROR(INDEX(BD_Gestão!B:B,MATCH('Banco de Dados'!$B427,BD_Gestão!$B:$B,0)),"erro"))</f>
        <v/>
      </c>
      <c r="K427" s="158" t="str">
        <f>IF($A427=0,"",IFERROR(INDEX(BD_Gestão!C:C,MATCH('Banco de Dados'!$B427,BD_Gestão!$B:$B,0)),"erro"))</f>
        <v/>
      </c>
      <c r="L427" s="158" t="str">
        <f>IF($A427=0,"",IFERROR(INDEX(BD_Gestão!H:H,MATCH('Banco de Dados'!$B427,BD_Gestão!$B:$B,0)),"erro"))</f>
        <v/>
      </c>
      <c r="M427" s="161" t="str">
        <f>IF($A427=0,"",IFERROR(INDEX(BD_Gestão!F:F,MATCH('Banco de Dados'!$B427,BD_Gestão!$B:$B,0)),"erro"))</f>
        <v/>
      </c>
      <c r="N427" s="161" t="str">
        <f>IF($A427=0,"",IFERROR(INDEX(BD_Gestão!J:J,MATCH('Banco de Dados'!$B427,BD_Gestão!$B:$B,0)),"erro"))</f>
        <v/>
      </c>
      <c r="O427" s="164" t="str">
        <f>IF($A427=0,"",IFERROR(INDEX(BD_Gestão!K:K,MATCH('Banco de Dados'!$B427,BD_Gestão!$B:$B,0)),"erro"))</f>
        <v/>
      </c>
      <c r="P427" s="169" t="str">
        <f t="shared" si="26"/>
        <v/>
      </c>
      <c r="Q427" s="170" t="str">
        <f t="shared" si="27"/>
        <v/>
      </c>
      <c r="R427" s="163" t="e">
        <f t="shared" si="24"/>
        <v>#VALUE!</v>
      </c>
      <c r="S427" s="163" t="e">
        <f t="shared" si="25"/>
        <v>#VALUE!</v>
      </c>
      <c r="T427" s="163" t="e">
        <f>INDEX(Controle!O:O,MATCH('Banco de Dados'!A427,Controle!M:M,0))*E427/100</f>
        <v>#N/A</v>
      </c>
    </row>
    <row r="428" spans="1:20" hidden="1" x14ac:dyDescent="0.2">
      <c r="A428" s="158">
        <f>BD_TS!A427</f>
        <v>0</v>
      </c>
      <c r="B428" s="158" t="str">
        <f>SUBSTITUTE(SUBSTITUTE(BD_TS!D427," ",""),"-","/")</f>
        <v/>
      </c>
      <c r="C428" s="158">
        <f>BD_TS!E427</f>
        <v>0</v>
      </c>
      <c r="D428" s="159">
        <f>BD_TS!F427</f>
        <v>0</v>
      </c>
      <c r="E428" s="160">
        <f>BD_TS!B427</f>
        <v>0</v>
      </c>
      <c r="F428" s="161">
        <f>BD_TS!C427</f>
        <v>0</v>
      </c>
      <c r="G428" s="187">
        <f>BD_TS!H427</f>
        <v>0</v>
      </c>
      <c r="H428" s="158" t="str">
        <f>IF($A428=0,"",IFERROR(INDEX(BD_Gestão!A:A,MATCH('Banco de Dados'!$B428,BD_Gestão!$B:$B,0)),"erro"))</f>
        <v/>
      </c>
      <c r="I428" s="162" t="str">
        <f>IF($A428=0,"",IFERROR(INDEX(BD_Gestão!E:E,MATCH('Banco de Dados'!$B428,BD_Gestão!$B:$B,0)),"erro"))</f>
        <v/>
      </c>
      <c r="J428" s="186" t="str">
        <f>IF($A428=0,"",IFERROR(INDEX(BD_Gestão!B:B,MATCH('Banco de Dados'!$B428,BD_Gestão!$B:$B,0)),"erro"))</f>
        <v/>
      </c>
      <c r="K428" s="158" t="str">
        <f>IF($A428=0,"",IFERROR(INDEX(BD_Gestão!C:C,MATCH('Banco de Dados'!$B428,BD_Gestão!$B:$B,0)),"erro"))</f>
        <v/>
      </c>
      <c r="L428" s="158" t="str">
        <f>IF($A428=0,"",IFERROR(INDEX(BD_Gestão!H:H,MATCH('Banco de Dados'!$B428,BD_Gestão!$B:$B,0)),"erro"))</f>
        <v/>
      </c>
      <c r="M428" s="161" t="str">
        <f>IF($A428=0,"",IFERROR(INDEX(BD_Gestão!F:F,MATCH('Banco de Dados'!$B428,BD_Gestão!$B:$B,0)),"erro"))</f>
        <v/>
      </c>
      <c r="N428" s="161" t="str">
        <f>IF($A428=0,"",IFERROR(INDEX(BD_Gestão!J:J,MATCH('Banco de Dados'!$B428,BD_Gestão!$B:$B,0)),"erro"))</f>
        <v/>
      </c>
      <c r="O428" s="164" t="str">
        <f>IF($A428=0,"",IFERROR(INDEX(BD_Gestão!K:K,MATCH('Banco de Dados'!$B428,BD_Gestão!$B:$B,0)),"erro"))</f>
        <v/>
      </c>
      <c r="P428" s="169" t="str">
        <f t="shared" si="26"/>
        <v/>
      </c>
      <c r="Q428" s="170" t="str">
        <f t="shared" si="27"/>
        <v/>
      </c>
      <c r="R428" s="163" t="e">
        <f t="shared" si="24"/>
        <v>#VALUE!</v>
      </c>
      <c r="S428" s="163" t="e">
        <f t="shared" si="25"/>
        <v>#VALUE!</v>
      </c>
      <c r="T428" s="163" t="e">
        <f>INDEX(Controle!O:O,MATCH('Banco de Dados'!A428,Controle!M:M,0))*E428/100</f>
        <v>#N/A</v>
      </c>
    </row>
    <row r="429" spans="1:20" hidden="1" x14ac:dyDescent="0.2">
      <c r="A429" s="158">
        <f>BD_TS!A428</f>
        <v>0</v>
      </c>
      <c r="B429" s="158" t="str">
        <f>SUBSTITUTE(SUBSTITUTE(BD_TS!D428," ",""),"-","/")</f>
        <v/>
      </c>
      <c r="C429" s="158">
        <f>BD_TS!E428</f>
        <v>0</v>
      </c>
      <c r="D429" s="159">
        <f>BD_TS!F428</f>
        <v>0</v>
      </c>
      <c r="E429" s="160">
        <f>BD_TS!B428</f>
        <v>0</v>
      </c>
      <c r="F429" s="161">
        <f>BD_TS!C428</f>
        <v>0</v>
      </c>
      <c r="G429" s="187">
        <f>BD_TS!H428</f>
        <v>0</v>
      </c>
      <c r="H429" s="158" t="str">
        <f>IF($A429=0,"",IFERROR(INDEX(BD_Gestão!A:A,MATCH('Banco de Dados'!$B429,BD_Gestão!$B:$B,0)),"erro"))</f>
        <v/>
      </c>
      <c r="I429" s="162" t="str">
        <f>IF($A429=0,"",IFERROR(INDEX(BD_Gestão!E:E,MATCH('Banco de Dados'!$B429,BD_Gestão!$B:$B,0)),"erro"))</f>
        <v/>
      </c>
      <c r="J429" s="186" t="str">
        <f>IF($A429=0,"",IFERROR(INDEX(BD_Gestão!B:B,MATCH('Banco de Dados'!$B429,BD_Gestão!$B:$B,0)),"erro"))</f>
        <v/>
      </c>
      <c r="K429" s="158" t="str">
        <f>IF($A429=0,"",IFERROR(INDEX(BD_Gestão!C:C,MATCH('Banco de Dados'!$B429,BD_Gestão!$B:$B,0)),"erro"))</f>
        <v/>
      </c>
      <c r="L429" s="158" t="str">
        <f>IF($A429=0,"",IFERROR(INDEX(BD_Gestão!H:H,MATCH('Banco de Dados'!$B429,BD_Gestão!$B:$B,0)),"erro"))</f>
        <v/>
      </c>
      <c r="M429" s="161" t="str">
        <f>IF($A429=0,"",IFERROR(INDEX(BD_Gestão!F:F,MATCH('Banco de Dados'!$B429,BD_Gestão!$B:$B,0)),"erro"))</f>
        <v/>
      </c>
      <c r="N429" s="161" t="str">
        <f>IF($A429=0,"",IFERROR(INDEX(BD_Gestão!J:J,MATCH('Banco de Dados'!$B429,BD_Gestão!$B:$B,0)),"erro"))</f>
        <v/>
      </c>
      <c r="O429" s="164" t="str">
        <f>IF($A429=0,"",IFERROR(INDEX(BD_Gestão!K:K,MATCH('Banco de Dados'!$B429,BD_Gestão!$B:$B,0)),"erro"))</f>
        <v/>
      </c>
      <c r="P429" s="169" t="str">
        <f t="shared" si="26"/>
        <v/>
      </c>
      <c r="Q429" s="170" t="str">
        <f t="shared" si="27"/>
        <v/>
      </c>
      <c r="R429" s="163" t="e">
        <f t="shared" si="24"/>
        <v>#VALUE!</v>
      </c>
      <c r="S429" s="163" t="e">
        <f t="shared" si="25"/>
        <v>#VALUE!</v>
      </c>
      <c r="T429" s="163" t="e">
        <f>INDEX(Controle!O:O,MATCH('Banco de Dados'!A429,Controle!M:M,0))*E429/100</f>
        <v>#N/A</v>
      </c>
    </row>
    <row r="430" spans="1:20" hidden="1" x14ac:dyDescent="0.2">
      <c r="A430" s="158">
        <f>BD_TS!A429</f>
        <v>0</v>
      </c>
      <c r="B430" s="158" t="str">
        <f>SUBSTITUTE(SUBSTITUTE(BD_TS!D429," ",""),"-","/")</f>
        <v/>
      </c>
      <c r="C430" s="158">
        <f>BD_TS!E429</f>
        <v>0</v>
      </c>
      <c r="D430" s="159">
        <f>BD_TS!F429</f>
        <v>0</v>
      </c>
      <c r="E430" s="160">
        <f>BD_TS!B429</f>
        <v>0</v>
      </c>
      <c r="F430" s="161">
        <f>BD_TS!C429</f>
        <v>0</v>
      </c>
      <c r="G430" s="187">
        <f>BD_TS!H429</f>
        <v>0</v>
      </c>
      <c r="H430" s="158" t="str">
        <f>IF($A430=0,"",IFERROR(INDEX(BD_Gestão!A:A,MATCH('Banco de Dados'!$B430,BD_Gestão!$B:$B,0)),"erro"))</f>
        <v/>
      </c>
      <c r="I430" s="162" t="str">
        <f>IF($A430=0,"",IFERROR(INDEX(BD_Gestão!E:E,MATCH('Banco de Dados'!$B430,BD_Gestão!$B:$B,0)),"erro"))</f>
        <v/>
      </c>
      <c r="J430" s="186" t="str">
        <f>IF($A430=0,"",IFERROR(INDEX(BD_Gestão!B:B,MATCH('Banco de Dados'!$B430,BD_Gestão!$B:$B,0)),"erro"))</f>
        <v/>
      </c>
      <c r="K430" s="158" t="str">
        <f>IF($A430=0,"",IFERROR(INDEX(BD_Gestão!C:C,MATCH('Banco de Dados'!$B430,BD_Gestão!$B:$B,0)),"erro"))</f>
        <v/>
      </c>
      <c r="L430" s="158" t="str">
        <f>IF($A430=0,"",IFERROR(INDEX(BD_Gestão!H:H,MATCH('Banco de Dados'!$B430,BD_Gestão!$B:$B,0)),"erro"))</f>
        <v/>
      </c>
      <c r="M430" s="161" t="str">
        <f>IF($A430=0,"",IFERROR(INDEX(BD_Gestão!F:F,MATCH('Banco de Dados'!$B430,BD_Gestão!$B:$B,0)),"erro"))</f>
        <v/>
      </c>
      <c r="N430" s="161" t="str">
        <f>IF($A430=0,"",IFERROR(INDEX(BD_Gestão!J:J,MATCH('Banco de Dados'!$B430,BD_Gestão!$B:$B,0)),"erro"))</f>
        <v/>
      </c>
      <c r="O430" s="164" t="str">
        <f>IF($A430=0,"",IFERROR(INDEX(BD_Gestão!K:K,MATCH('Banco de Dados'!$B430,BD_Gestão!$B:$B,0)),"erro"))</f>
        <v/>
      </c>
      <c r="P430" s="169" t="str">
        <f t="shared" si="26"/>
        <v/>
      </c>
      <c r="Q430" s="170" t="str">
        <f t="shared" si="27"/>
        <v/>
      </c>
      <c r="R430" s="163" t="e">
        <f t="shared" si="24"/>
        <v>#VALUE!</v>
      </c>
      <c r="S430" s="163" t="e">
        <f t="shared" si="25"/>
        <v>#VALUE!</v>
      </c>
      <c r="T430" s="163" t="e">
        <f>INDEX(Controle!O:O,MATCH('Banco de Dados'!A430,Controle!M:M,0))*E430/100</f>
        <v>#N/A</v>
      </c>
    </row>
    <row r="431" spans="1:20" hidden="1" x14ac:dyDescent="0.2">
      <c r="A431" s="158">
        <f>BD_TS!A430</f>
        <v>0</v>
      </c>
      <c r="B431" s="158" t="str">
        <f>SUBSTITUTE(SUBSTITUTE(BD_TS!D430," ",""),"-","/")</f>
        <v/>
      </c>
      <c r="C431" s="158">
        <f>BD_TS!E430</f>
        <v>0</v>
      </c>
      <c r="D431" s="159">
        <f>BD_TS!F430</f>
        <v>0</v>
      </c>
      <c r="E431" s="160">
        <f>BD_TS!B430</f>
        <v>0</v>
      </c>
      <c r="F431" s="161">
        <f>BD_TS!C430</f>
        <v>0</v>
      </c>
      <c r="G431" s="187">
        <f>BD_TS!H430</f>
        <v>0</v>
      </c>
      <c r="H431" s="158" t="str">
        <f>IF($A431=0,"",IFERROR(INDEX(BD_Gestão!A:A,MATCH('Banco de Dados'!$B431,BD_Gestão!$B:$B,0)),"erro"))</f>
        <v/>
      </c>
      <c r="I431" s="162" t="str">
        <f>IF($A431=0,"",IFERROR(INDEX(BD_Gestão!E:E,MATCH('Banco de Dados'!$B431,BD_Gestão!$B:$B,0)),"erro"))</f>
        <v/>
      </c>
      <c r="J431" s="186" t="str">
        <f>IF($A431=0,"",IFERROR(INDEX(BD_Gestão!B:B,MATCH('Banco de Dados'!$B431,BD_Gestão!$B:$B,0)),"erro"))</f>
        <v/>
      </c>
      <c r="K431" s="158" t="str">
        <f>IF($A431=0,"",IFERROR(INDEX(BD_Gestão!C:C,MATCH('Banco de Dados'!$B431,BD_Gestão!$B:$B,0)),"erro"))</f>
        <v/>
      </c>
      <c r="L431" s="158" t="str">
        <f>IF($A431=0,"",IFERROR(INDEX(BD_Gestão!H:H,MATCH('Banco de Dados'!$B431,BD_Gestão!$B:$B,0)),"erro"))</f>
        <v/>
      </c>
      <c r="M431" s="161" t="str">
        <f>IF($A431=0,"",IFERROR(INDEX(BD_Gestão!F:F,MATCH('Banco de Dados'!$B431,BD_Gestão!$B:$B,0)),"erro"))</f>
        <v/>
      </c>
      <c r="N431" s="161" t="str">
        <f>IF($A431=0,"",IFERROR(INDEX(BD_Gestão!J:J,MATCH('Banco de Dados'!$B431,BD_Gestão!$B:$B,0)),"erro"))</f>
        <v/>
      </c>
      <c r="O431" s="164" t="str">
        <f>IF($A431=0,"",IFERROR(INDEX(BD_Gestão!K:K,MATCH('Banco de Dados'!$B431,BD_Gestão!$B:$B,0)),"erro"))</f>
        <v/>
      </c>
      <c r="P431" s="169" t="str">
        <f t="shared" si="26"/>
        <v/>
      </c>
      <c r="Q431" s="170" t="str">
        <f t="shared" si="27"/>
        <v/>
      </c>
      <c r="R431" s="163" t="e">
        <f t="shared" si="24"/>
        <v>#VALUE!</v>
      </c>
      <c r="S431" s="163" t="e">
        <f t="shared" si="25"/>
        <v>#VALUE!</v>
      </c>
      <c r="T431" s="163" t="e">
        <f>INDEX(Controle!O:O,MATCH('Banco de Dados'!A431,Controle!M:M,0))*E431/100</f>
        <v>#N/A</v>
      </c>
    </row>
    <row r="432" spans="1:20" hidden="1" x14ac:dyDescent="0.2">
      <c r="A432" s="158">
        <f>BD_TS!A431</f>
        <v>0</v>
      </c>
      <c r="B432" s="158" t="str">
        <f>SUBSTITUTE(SUBSTITUTE(BD_TS!D431," ",""),"-","/")</f>
        <v/>
      </c>
      <c r="C432" s="158">
        <f>BD_TS!E431</f>
        <v>0</v>
      </c>
      <c r="D432" s="159">
        <f>BD_TS!F431</f>
        <v>0</v>
      </c>
      <c r="E432" s="160">
        <f>BD_TS!B431</f>
        <v>0</v>
      </c>
      <c r="F432" s="161">
        <f>BD_TS!C431</f>
        <v>0</v>
      </c>
      <c r="G432" s="187">
        <f>BD_TS!H431</f>
        <v>0</v>
      </c>
      <c r="H432" s="158" t="str">
        <f>IF($A432=0,"",IFERROR(INDEX(BD_Gestão!A:A,MATCH('Banco de Dados'!$B432,BD_Gestão!$B:$B,0)),"erro"))</f>
        <v/>
      </c>
      <c r="I432" s="162" t="str">
        <f>IF($A432=0,"",IFERROR(INDEX(BD_Gestão!E:E,MATCH('Banco de Dados'!$B432,BD_Gestão!$B:$B,0)),"erro"))</f>
        <v/>
      </c>
      <c r="J432" s="186" t="str">
        <f>IF($A432=0,"",IFERROR(INDEX(BD_Gestão!B:B,MATCH('Banco de Dados'!$B432,BD_Gestão!$B:$B,0)),"erro"))</f>
        <v/>
      </c>
      <c r="K432" s="158" t="str">
        <f>IF($A432=0,"",IFERROR(INDEX(BD_Gestão!C:C,MATCH('Banco de Dados'!$B432,BD_Gestão!$B:$B,0)),"erro"))</f>
        <v/>
      </c>
      <c r="L432" s="158" t="str">
        <f>IF($A432=0,"",IFERROR(INDEX(BD_Gestão!H:H,MATCH('Banco de Dados'!$B432,BD_Gestão!$B:$B,0)),"erro"))</f>
        <v/>
      </c>
      <c r="M432" s="161" t="str">
        <f>IF($A432=0,"",IFERROR(INDEX(BD_Gestão!F:F,MATCH('Banco de Dados'!$B432,BD_Gestão!$B:$B,0)),"erro"))</f>
        <v/>
      </c>
      <c r="N432" s="161" t="str">
        <f>IF($A432=0,"",IFERROR(INDEX(BD_Gestão!J:J,MATCH('Banco de Dados'!$B432,BD_Gestão!$B:$B,0)),"erro"))</f>
        <v/>
      </c>
      <c r="O432" s="164" t="str">
        <f>IF($A432=0,"",IFERROR(INDEX(BD_Gestão!K:K,MATCH('Banco de Dados'!$B432,BD_Gestão!$B:$B,0)),"erro"))</f>
        <v/>
      </c>
      <c r="P432" s="169" t="str">
        <f t="shared" si="26"/>
        <v/>
      </c>
      <c r="Q432" s="170" t="str">
        <f t="shared" si="27"/>
        <v/>
      </c>
      <c r="R432" s="163" t="e">
        <f t="shared" si="24"/>
        <v>#VALUE!</v>
      </c>
      <c r="S432" s="163" t="e">
        <f t="shared" si="25"/>
        <v>#VALUE!</v>
      </c>
      <c r="T432" s="163" t="e">
        <f>INDEX(Controle!O:O,MATCH('Banco de Dados'!A432,Controle!M:M,0))*E432/100</f>
        <v>#N/A</v>
      </c>
    </row>
    <row r="433" spans="1:20" hidden="1" x14ac:dyDescent="0.2">
      <c r="A433" s="158">
        <f>BD_TS!A432</f>
        <v>0</v>
      </c>
      <c r="B433" s="158" t="str">
        <f>SUBSTITUTE(SUBSTITUTE(BD_TS!D432," ",""),"-","/")</f>
        <v/>
      </c>
      <c r="C433" s="158">
        <f>BD_TS!E432</f>
        <v>0</v>
      </c>
      <c r="D433" s="159">
        <f>BD_TS!F432</f>
        <v>0</v>
      </c>
      <c r="E433" s="160">
        <f>BD_TS!B432</f>
        <v>0</v>
      </c>
      <c r="F433" s="161">
        <f>BD_TS!C432</f>
        <v>0</v>
      </c>
      <c r="G433" s="187">
        <f>BD_TS!H432</f>
        <v>0</v>
      </c>
      <c r="H433" s="158" t="str">
        <f>IF($A433=0,"",IFERROR(INDEX(BD_Gestão!A:A,MATCH('Banco de Dados'!$B433,BD_Gestão!$B:$B,0)),"erro"))</f>
        <v/>
      </c>
      <c r="I433" s="162" t="str">
        <f>IF($A433=0,"",IFERROR(INDEX(BD_Gestão!E:E,MATCH('Banco de Dados'!$B433,BD_Gestão!$B:$B,0)),"erro"))</f>
        <v/>
      </c>
      <c r="J433" s="186" t="str">
        <f>IF($A433=0,"",IFERROR(INDEX(BD_Gestão!B:B,MATCH('Banco de Dados'!$B433,BD_Gestão!$B:$B,0)),"erro"))</f>
        <v/>
      </c>
      <c r="K433" s="158" t="str">
        <f>IF($A433=0,"",IFERROR(INDEX(BD_Gestão!C:C,MATCH('Banco de Dados'!$B433,BD_Gestão!$B:$B,0)),"erro"))</f>
        <v/>
      </c>
      <c r="L433" s="158" t="str">
        <f>IF($A433=0,"",IFERROR(INDEX(BD_Gestão!H:H,MATCH('Banco de Dados'!$B433,BD_Gestão!$B:$B,0)),"erro"))</f>
        <v/>
      </c>
      <c r="M433" s="161" t="str">
        <f>IF($A433=0,"",IFERROR(INDEX(BD_Gestão!F:F,MATCH('Banco de Dados'!$B433,BD_Gestão!$B:$B,0)),"erro"))</f>
        <v/>
      </c>
      <c r="N433" s="161" t="str">
        <f>IF($A433=0,"",IFERROR(INDEX(BD_Gestão!J:J,MATCH('Banco de Dados'!$B433,BD_Gestão!$B:$B,0)),"erro"))</f>
        <v/>
      </c>
      <c r="O433" s="164" t="str">
        <f>IF($A433=0,"",IFERROR(INDEX(BD_Gestão!K:K,MATCH('Banco de Dados'!$B433,BD_Gestão!$B:$B,0)),"erro"))</f>
        <v/>
      </c>
      <c r="P433" s="169" t="str">
        <f t="shared" si="26"/>
        <v/>
      </c>
      <c r="Q433" s="170" t="str">
        <f t="shared" si="27"/>
        <v/>
      </c>
      <c r="R433" s="163" t="e">
        <f t="shared" si="24"/>
        <v>#VALUE!</v>
      </c>
      <c r="S433" s="163" t="e">
        <f t="shared" si="25"/>
        <v>#VALUE!</v>
      </c>
      <c r="T433" s="163" t="e">
        <f>INDEX(Controle!O:O,MATCH('Banco de Dados'!A433,Controle!M:M,0))*E433/100</f>
        <v>#N/A</v>
      </c>
    </row>
    <row r="434" spans="1:20" hidden="1" x14ac:dyDescent="0.2">
      <c r="A434" s="158">
        <f>BD_TS!A433</f>
        <v>0</v>
      </c>
      <c r="B434" s="158" t="str">
        <f>SUBSTITUTE(SUBSTITUTE(BD_TS!D433," ",""),"-","/")</f>
        <v/>
      </c>
      <c r="C434" s="158">
        <f>BD_TS!E433</f>
        <v>0</v>
      </c>
      <c r="D434" s="159">
        <f>BD_TS!F433</f>
        <v>0</v>
      </c>
      <c r="E434" s="160">
        <f>BD_TS!B433</f>
        <v>0</v>
      </c>
      <c r="F434" s="161">
        <f>BD_TS!C433</f>
        <v>0</v>
      </c>
      <c r="G434" s="187">
        <f>BD_TS!H433</f>
        <v>0</v>
      </c>
      <c r="H434" s="158" t="str">
        <f>IF($A434=0,"",IFERROR(INDEX(BD_Gestão!A:A,MATCH('Banco de Dados'!$B434,BD_Gestão!$B:$B,0)),"erro"))</f>
        <v/>
      </c>
      <c r="I434" s="162" t="str">
        <f>IF($A434=0,"",IFERROR(INDEX(BD_Gestão!E:E,MATCH('Banco de Dados'!$B434,BD_Gestão!$B:$B,0)),"erro"))</f>
        <v/>
      </c>
      <c r="J434" s="186" t="str">
        <f>IF($A434=0,"",IFERROR(INDEX(BD_Gestão!B:B,MATCH('Banco de Dados'!$B434,BD_Gestão!$B:$B,0)),"erro"))</f>
        <v/>
      </c>
      <c r="K434" s="158" t="str">
        <f>IF($A434=0,"",IFERROR(INDEX(BD_Gestão!C:C,MATCH('Banco de Dados'!$B434,BD_Gestão!$B:$B,0)),"erro"))</f>
        <v/>
      </c>
      <c r="L434" s="158" t="str">
        <f>IF($A434=0,"",IFERROR(INDEX(BD_Gestão!H:H,MATCH('Banco de Dados'!$B434,BD_Gestão!$B:$B,0)),"erro"))</f>
        <v/>
      </c>
      <c r="M434" s="161" t="str">
        <f>IF($A434=0,"",IFERROR(INDEX(BD_Gestão!F:F,MATCH('Banco de Dados'!$B434,BD_Gestão!$B:$B,0)),"erro"))</f>
        <v/>
      </c>
      <c r="N434" s="161" t="str">
        <f>IF($A434=0,"",IFERROR(INDEX(BD_Gestão!J:J,MATCH('Banco de Dados'!$B434,BD_Gestão!$B:$B,0)),"erro"))</f>
        <v/>
      </c>
      <c r="O434" s="164" t="str">
        <f>IF($A434=0,"",IFERROR(INDEX(BD_Gestão!K:K,MATCH('Banco de Dados'!$B434,BD_Gestão!$B:$B,0)),"erro"))</f>
        <v/>
      </c>
      <c r="P434" s="169" t="str">
        <f t="shared" si="26"/>
        <v/>
      </c>
      <c r="Q434" s="170" t="str">
        <f t="shared" si="27"/>
        <v/>
      </c>
      <c r="R434" s="163" t="e">
        <f t="shared" si="24"/>
        <v>#VALUE!</v>
      </c>
      <c r="S434" s="163" t="e">
        <f t="shared" si="25"/>
        <v>#VALUE!</v>
      </c>
      <c r="T434" s="163" t="e">
        <f>INDEX(Controle!O:O,MATCH('Banco de Dados'!A434,Controle!M:M,0))*E434/100</f>
        <v>#N/A</v>
      </c>
    </row>
    <row r="435" spans="1:20" hidden="1" x14ac:dyDescent="0.2">
      <c r="A435" s="158">
        <f>BD_TS!A434</f>
        <v>0</v>
      </c>
      <c r="B435" s="158" t="str">
        <f>SUBSTITUTE(SUBSTITUTE(BD_TS!D434," ",""),"-","/")</f>
        <v/>
      </c>
      <c r="C435" s="158">
        <f>BD_TS!E434</f>
        <v>0</v>
      </c>
      <c r="D435" s="159">
        <f>BD_TS!F434</f>
        <v>0</v>
      </c>
      <c r="E435" s="160">
        <f>BD_TS!B434</f>
        <v>0</v>
      </c>
      <c r="F435" s="161">
        <f>BD_TS!C434</f>
        <v>0</v>
      </c>
      <c r="G435" s="187">
        <f>BD_TS!H434</f>
        <v>0</v>
      </c>
      <c r="H435" s="158" t="str">
        <f>IF($A435=0,"",IFERROR(INDEX(BD_Gestão!A:A,MATCH('Banco de Dados'!$B435,BD_Gestão!$B:$B,0)),"erro"))</f>
        <v/>
      </c>
      <c r="I435" s="162" t="str">
        <f>IF($A435=0,"",IFERROR(INDEX(BD_Gestão!E:E,MATCH('Banco de Dados'!$B435,BD_Gestão!$B:$B,0)),"erro"))</f>
        <v/>
      </c>
      <c r="J435" s="186" t="str">
        <f>IF($A435=0,"",IFERROR(INDEX(BD_Gestão!B:B,MATCH('Banco de Dados'!$B435,BD_Gestão!$B:$B,0)),"erro"))</f>
        <v/>
      </c>
      <c r="K435" s="158" t="str">
        <f>IF($A435=0,"",IFERROR(INDEX(BD_Gestão!C:C,MATCH('Banco de Dados'!$B435,BD_Gestão!$B:$B,0)),"erro"))</f>
        <v/>
      </c>
      <c r="L435" s="158" t="str">
        <f>IF($A435=0,"",IFERROR(INDEX(BD_Gestão!H:H,MATCH('Banco de Dados'!$B435,BD_Gestão!$B:$B,0)),"erro"))</f>
        <v/>
      </c>
      <c r="M435" s="161" t="str">
        <f>IF($A435=0,"",IFERROR(INDEX(BD_Gestão!F:F,MATCH('Banco de Dados'!$B435,BD_Gestão!$B:$B,0)),"erro"))</f>
        <v/>
      </c>
      <c r="N435" s="161" t="str">
        <f>IF($A435=0,"",IFERROR(INDEX(BD_Gestão!J:J,MATCH('Banco de Dados'!$B435,BD_Gestão!$B:$B,0)),"erro"))</f>
        <v/>
      </c>
      <c r="O435" s="164" t="str">
        <f>IF($A435=0,"",IFERROR(INDEX(BD_Gestão!K:K,MATCH('Banco de Dados'!$B435,BD_Gestão!$B:$B,0)),"erro"))</f>
        <v/>
      </c>
      <c r="P435" s="169" t="str">
        <f t="shared" si="26"/>
        <v/>
      </c>
      <c r="Q435" s="170" t="str">
        <f t="shared" si="27"/>
        <v/>
      </c>
      <c r="R435" s="163" t="e">
        <f t="shared" si="24"/>
        <v>#VALUE!</v>
      </c>
      <c r="S435" s="163" t="e">
        <f t="shared" si="25"/>
        <v>#VALUE!</v>
      </c>
      <c r="T435" s="163" t="e">
        <f>INDEX(Controle!O:O,MATCH('Banco de Dados'!A435,Controle!M:M,0))*E435/100</f>
        <v>#N/A</v>
      </c>
    </row>
    <row r="436" spans="1:20" hidden="1" x14ac:dyDescent="0.2">
      <c r="A436" s="158">
        <f>BD_TS!A435</f>
        <v>0</v>
      </c>
      <c r="B436" s="158" t="str">
        <f>SUBSTITUTE(SUBSTITUTE(BD_TS!D435," ",""),"-","/")</f>
        <v/>
      </c>
      <c r="C436" s="158">
        <f>BD_TS!E435</f>
        <v>0</v>
      </c>
      <c r="D436" s="159">
        <f>BD_TS!F435</f>
        <v>0</v>
      </c>
      <c r="E436" s="160">
        <f>BD_TS!B435</f>
        <v>0</v>
      </c>
      <c r="F436" s="161">
        <f>BD_TS!C435</f>
        <v>0</v>
      </c>
      <c r="G436" s="187">
        <f>BD_TS!H435</f>
        <v>0</v>
      </c>
      <c r="H436" s="158" t="str">
        <f>IF($A436=0,"",IFERROR(INDEX(BD_Gestão!A:A,MATCH('Banco de Dados'!$B436,BD_Gestão!$B:$B,0)),"erro"))</f>
        <v/>
      </c>
      <c r="I436" s="162" t="str">
        <f>IF($A436=0,"",IFERROR(INDEX(BD_Gestão!E:E,MATCH('Banco de Dados'!$B436,BD_Gestão!$B:$B,0)),"erro"))</f>
        <v/>
      </c>
      <c r="J436" s="186" t="str">
        <f>IF($A436=0,"",IFERROR(INDEX(BD_Gestão!B:B,MATCH('Banco de Dados'!$B436,BD_Gestão!$B:$B,0)),"erro"))</f>
        <v/>
      </c>
      <c r="K436" s="158" t="str">
        <f>IF($A436=0,"",IFERROR(INDEX(BD_Gestão!C:C,MATCH('Banco de Dados'!$B436,BD_Gestão!$B:$B,0)),"erro"))</f>
        <v/>
      </c>
      <c r="L436" s="158" t="str">
        <f>IF($A436=0,"",IFERROR(INDEX(BD_Gestão!H:H,MATCH('Banco de Dados'!$B436,BD_Gestão!$B:$B,0)),"erro"))</f>
        <v/>
      </c>
      <c r="M436" s="161" t="str">
        <f>IF($A436=0,"",IFERROR(INDEX(BD_Gestão!F:F,MATCH('Banco de Dados'!$B436,BD_Gestão!$B:$B,0)),"erro"))</f>
        <v/>
      </c>
      <c r="N436" s="161" t="str">
        <f>IF($A436=0,"",IFERROR(INDEX(BD_Gestão!J:J,MATCH('Banco de Dados'!$B436,BD_Gestão!$B:$B,0)),"erro"))</f>
        <v/>
      </c>
      <c r="O436" s="164" t="str">
        <f>IF($A436=0,"",IFERROR(INDEX(BD_Gestão!K:K,MATCH('Banco de Dados'!$B436,BD_Gestão!$B:$B,0)),"erro"))</f>
        <v/>
      </c>
      <c r="P436" s="169" t="str">
        <f t="shared" si="26"/>
        <v/>
      </c>
      <c r="Q436" s="170" t="str">
        <f t="shared" si="27"/>
        <v/>
      </c>
      <c r="R436" s="163" t="e">
        <f t="shared" si="24"/>
        <v>#VALUE!</v>
      </c>
      <c r="S436" s="163" t="e">
        <f t="shared" si="25"/>
        <v>#VALUE!</v>
      </c>
      <c r="T436" s="163" t="e">
        <f>INDEX(Controle!O:O,MATCH('Banco de Dados'!A436,Controle!M:M,0))*E436/100</f>
        <v>#N/A</v>
      </c>
    </row>
    <row r="437" spans="1:20" hidden="1" x14ac:dyDescent="0.2">
      <c r="A437" s="158">
        <f>BD_TS!A436</f>
        <v>0</v>
      </c>
      <c r="B437" s="158" t="str">
        <f>SUBSTITUTE(SUBSTITUTE(BD_TS!D436," ",""),"-","/")</f>
        <v/>
      </c>
      <c r="C437" s="158">
        <f>BD_TS!E436</f>
        <v>0</v>
      </c>
      <c r="D437" s="159">
        <f>BD_TS!F436</f>
        <v>0</v>
      </c>
      <c r="E437" s="160">
        <f>BD_TS!B436</f>
        <v>0</v>
      </c>
      <c r="F437" s="161">
        <f>BD_TS!C436</f>
        <v>0</v>
      </c>
      <c r="G437" s="187">
        <f>BD_TS!H436</f>
        <v>0</v>
      </c>
      <c r="H437" s="158" t="str">
        <f>IF($A437=0,"",IFERROR(INDEX(BD_Gestão!A:A,MATCH('Banco de Dados'!$B437,BD_Gestão!$B:$B,0)),"erro"))</f>
        <v/>
      </c>
      <c r="I437" s="162" t="str">
        <f>IF($A437=0,"",IFERROR(INDEX(BD_Gestão!E:E,MATCH('Banco de Dados'!$B437,BD_Gestão!$B:$B,0)),"erro"))</f>
        <v/>
      </c>
      <c r="J437" s="186" t="str">
        <f>IF($A437=0,"",IFERROR(INDEX(BD_Gestão!B:B,MATCH('Banco de Dados'!$B437,BD_Gestão!$B:$B,0)),"erro"))</f>
        <v/>
      </c>
      <c r="K437" s="158" t="str">
        <f>IF($A437=0,"",IFERROR(INDEX(BD_Gestão!C:C,MATCH('Banco de Dados'!$B437,BD_Gestão!$B:$B,0)),"erro"))</f>
        <v/>
      </c>
      <c r="L437" s="158" t="str">
        <f>IF($A437=0,"",IFERROR(INDEX(BD_Gestão!H:H,MATCH('Banco de Dados'!$B437,BD_Gestão!$B:$B,0)),"erro"))</f>
        <v/>
      </c>
      <c r="M437" s="161" t="str">
        <f>IF($A437=0,"",IFERROR(INDEX(BD_Gestão!F:F,MATCH('Banco de Dados'!$B437,BD_Gestão!$B:$B,0)),"erro"))</f>
        <v/>
      </c>
      <c r="N437" s="161" t="str">
        <f>IF($A437=0,"",IFERROR(INDEX(BD_Gestão!J:J,MATCH('Banco de Dados'!$B437,BD_Gestão!$B:$B,0)),"erro"))</f>
        <v/>
      </c>
      <c r="O437" s="164" t="str">
        <f>IF($A437=0,"",IFERROR(INDEX(BD_Gestão!K:K,MATCH('Banco de Dados'!$B437,BD_Gestão!$B:$B,0)),"erro"))</f>
        <v/>
      </c>
      <c r="P437" s="169" t="str">
        <f t="shared" si="26"/>
        <v/>
      </c>
      <c r="Q437" s="170" t="str">
        <f t="shared" si="27"/>
        <v/>
      </c>
      <c r="R437" s="163" t="e">
        <f t="shared" si="24"/>
        <v>#VALUE!</v>
      </c>
      <c r="S437" s="163" t="e">
        <f t="shared" si="25"/>
        <v>#VALUE!</v>
      </c>
      <c r="T437" s="163" t="e">
        <f>INDEX(Controle!O:O,MATCH('Banco de Dados'!A437,Controle!M:M,0))*E437/100</f>
        <v>#N/A</v>
      </c>
    </row>
    <row r="438" spans="1:20" hidden="1" x14ac:dyDescent="0.2">
      <c r="A438" s="158">
        <f>BD_TS!A437</f>
        <v>0</v>
      </c>
      <c r="B438" s="158" t="str">
        <f>SUBSTITUTE(SUBSTITUTE(BD_TS!D437," ",""),"-","/")</f>
        <v/>
      </c>
      <c r="C438" s="158">
        <f>BD_TS!E437</f>
        <v>0</v>
      </c>
      <c r="D438" s="159">
        <f>BD_TS!F437</f>
        <v>0</v>
      </c>
      <c r="E438" s="160">
        <f>BD_TS!B437</f>
        <v>0</v>
      </c>
      <c r="F438" s="161">
        <f>BD_TS!C437</f>
        <v>0</v>
      </c>
      <c r="G438" s="187">
        <f>BD_TS!H437</f>
        <v>0</v>
      </c>
      <c r="H438" s="158" t="str">
        <f>IF($A438=0,"",IFERROR(INDEX(BD_Gestão!A:A,MATCH('Banco de Dados'!$B438,BD_Gestão!$B:$B,0)),"erro"))</f>
        <v/>
      </c>
      <c r="I438" s="162" t="str">
        <f>IF($A438=0,"",IFERROR(INDEX(BD_Gestão!E:E,MATCH('Banco de Dados'!$B438,BD_Gestão!$B:$B,0)),"erro"))</f>
        <v/>
      </c>
      <c r="J438" s="186" t="str">
        <f>IF($A438=0,"",IFERROR(INDEX(BD_Gestão!B:B,MATCH('Banco de Dados'!$B438,BD_Gestão!$B:$B,0)),"erro"))</f>
        <v/>
      </c>
      <c r="K438" s="158" t="str">
        <f>IF($A438=0,"",IFERROR(INDEX(BD_Gestão!C:C,MATCH('Banco de Dados'!$B438,BD_Gestão!$B:$B,0)),"erro"))</f>
        <v/>
      </c>
      <c r="L438" s="158" t="str">
        <f>IF($A438=0,"",IFERROR(INDEX(BD_Gestão!H:H,MATCH('Banco de Dados'!$B438,BD_Gestão!$B:$B,0)),"erro"))</f>
        <v/>
      </c>
      <c r="M438" s="161" t="str">
        <f>IF($A438=0,"",IFERROR(INDEX(BD_Gestão!F:F,MATCH('Banco de Dados'!$B438,BD_Gestão!$B:$B,0)),"erro"))</f>
        <v/>
      </c>
      <c r="N438" s="161" t="str">
        <f>IF($A438=0,"",IFERROR(INDEX(BD_Gestão!J:J,MATCH('Banco de Dados'!$B438,BD_Gestão!$B:$B,0)),"erro"))</f>
        <v/>
      </c>
      <c r="O438" s="164" t="str">
        <f>IF($A438=0,"",IFERROR(INDEX(BD_Gestão!K:K,MATCH('Banco de Dados'!$B438,BD_Gestão!$B:$B,0)),"erro"))</f>
        <v/>
      </c>
      <c r="P438" s="169" t="str">
        <f t="shared" si="26"/>
        <v/>
      </c>
      <c r="Q438" s="170" t="str">
        <f t="shared" si="27"/>
        <v/>
      </c>
      <c r="R438" s="163" t="e">
        <f t="shared" si="24"/>
        <v>#VALUE!</v>
      </c>
      <c r="S438" s="163" t="e">
        <f t="shared" si="25"/>
        <v>#VALUE!</v>
      </c>
      <c r="T438" s="163" t="e">
        <f>INDEX(Controle!O:O,MATCH('Banco de Dados'!A438,Controle!M:M,0))*E438/100</f>
        <v>#N/A</v>
      </c>
    </row>
    <row r="439" spans="1:20" hidden="1" x14ac:dyDescent="0.2">
      <c r="A439" s="158">
        <f>BD_TS!A438</f>
        <v>0</v>
      </c>
      <c r="B439" s="158" t="str">
        <f>SUBSTITUTE(SUBSTITUTE(BD_TS!D438," ",""),"-","/")</f>
        <v/>
      </c>
      <c r="C439" s="158">
        <f>BD_TS!E438</f>
        <v>0</v>
      </c>
      <c r="D439" s="159">
        <f>BD_TS!F438</f>
        <v>0</v>
      </c>
      <c r="E439" s="160">
        <f>BD_TS!B438</f>
        <v>0</v>
      </c>
      <c r="F439" s="161">
        <f>BD_TS!C438</f>
        <v>0</v>
      </c>
      <c r="G439" s="187">
        <f>BD_TS!H438</f>
        <v>0</v>
      </c>
      <c r="H439" s="158" t="str">
        <f>IF($A439=0,"",IFERROR(INDEX(BD_Gestão!A:A,MATCH('Banco de Dados'!$B439,BD_Gestão!$B:$B,0)),"erro"))</f>
        <v/>
      </c>
      <c r="I439" s="162" t="str">
        <f>IF($A439=0,"",IFERROR(INDEX(BD_Gestão!E:E,MATCH('Banco de Dados'!$B439,BD_Gestão!$B:$B,0)),"erro"))</f>
        <v/>
      </c>
      <c r="J439" s="186" t="str">
        <f>IF($A439=0,"",IFERROR(INDEX(BD_Gestão!B:B,MATCH('Banco de Dados'!$B439,BD_Gestão!$B:$B,0)),"erro"))</f>
        <v/>
      </c>
      <c r="K439" s="158" t="str">
        <f>IF($A439=0,"",IFERROR(INDEX(BD_Gestão!C:C,MATCH('Banco de Dados'!$B439,BD_Gestão!$B:$B,0)),"erro"))</f>
        <v/>
      </c>
      <c r="L439" s="158" t="str">
        <f>IF($A439=0,"",IFERROR(INDEX(BD_Gestão!H:H,MATCH('Banco de Dados'!$B439,BD_Gestão!$B:$B,0)),"erro"))</f>
        <v/>
      </c>
      <c r="M439" s="161" t="str">
        <f>IF($A439=0,"",IFERROR(INDEX(BD_Gestão!F:F,MATCH('Banco de Dados'!$B439,BD_Gestão!$B:$B,0)),"erro"))</f>
        <v/>
      </c>
      <c r="N439" s="161" t="str">
        <f>IF($A439=0,"",IFERROR(INDEX(BD_Gestão!J:J,MATCH('Banco de Dados'!$B439,BD_Gestão!$B:$B,0)),"erro"))</f>
        <v/>
      </c>
      <c r="O439" s="164" t="str">
        <f>IF($A439=0,"",IFERROR(INDEX(BD_Gestão!K:K,MATCH('Banco de Dados'!$B439,BD_Gestão!$B:$B,0)),"erro"))</f>
        <v/>
      </c>
      <c r="P439" s="169" t="str">
        <f t="shared" si="26"/>
        <v/>
      </c>
      <c r="Q439" s="170" t="str">
        <f t="shared" si="27"/>
        <v/>
      </c>
      <c r="R439" s="163" t="e">
        <f t="shared" si="24"/>
        <v>#VALUE!</v>
      </c>
      <c r="S439" s="163" t="e">
        <f t="shared" si="25"/>
        <v>#VALUE!</v>
      </c>
      <c r="T439" s="163" t="e">
        <f>INDEX(Controle!O:O,MATCH('Banco de Dados'!A439,Controle!M:M,0))*E439/100</f>
        <v>#N/A</v>
      </c>
    </row>
    <row r="440" spans="1:20" hidden="1" x14ac:dyDescent="0.2">
      <c r="A440" s="158">
        <f>BD_TS!A439</f>
        <v>0</v>
      </c>
      <c r="B440" s="158" t="str">
        <f>SUBSTITUTE(SUBSTITUTE(BD_TS!D439," ",""),"-","/")</f>
        <v/>
      </c>
      <c r="C440" s="158">
        <f>BD_TS!E439</f>
        <v>0</v>
      </c>
      <c r="D440" s="159">
        <f>BD_TS!F439</f>
        <v>0</v>
      </c>
      <c r="E440" s="160">
        <f>BD_TS!B439</f>
        <v>0</v>
      </c>
      <c r="F440" s="161">
        <f>BD_TS!C439</f>
        <v>0</v>
      </c>
      <c r="G440" s="187">
        <f>BD_TS!H439</f>
        <v>0</v>
      </c>
      <c r="H440" s="158" t="str">
        <f>IF($A440=0,"",IFERROR(INDEX(BD_Gestão!A:A,MATCH('Banco de Dados'!$B440,BD_Gestão!$B:$B,0)),"erro"))</f>
        <v/>
      </c>
      <c r="I440" s="162" t="str">
        <f>IF($A440=0,"",IFERROR(INDEX(BD_Gestão!E:E,MATCH('Banco de Dados'!$B440,BD_Gestão!$B:$B,0)),"erro"))</f>
        <v/>
      </c>
      <c r="J440" s="186" t="str">
        <f>IF($A440=0,"",IFERROR(INDEX(BD_Gestão!B:B,MATCH('Banco de Dados'!$B440,BD_Gestão!$B:$B,0)),"erro"))</f>
        <v/>
      </c>
      <c r="K440" s="158" t="str">
        <f>IF($A440=0,"",IFERROR(INDEX(BD_Gestão!C:C,MATCH('Banco de Dados'!$B440,BD_Gestão!$B:$B,0)),"erro"))</f>
        <v/>
      </c>
      <c r="L440" s="158" t="str">
        <f>IF($A440=0,"",IFERROR(INDEX(BD_Gestão!H:H,MATCH('Banco de Dados'!$B440,BD_Gestão!$B:$B,0)),"erro"))</f>
        <v/>
      </c>
      <c r="M440" s="161" t="str">
        <f>IF($A440=0,"",IFERROR(INDEX(BD_Gestão!F:F,MATCH('Banco de Dados'!$B440,BD_Gestão!$B:$B,0)),"erro"))</f>
        <v/>
      </c>
      <c r="N440" s="161" t="str">
        <f>IF($A440=0,"",IFERROR(INDEX(BD_Gestão!J:J,MATCH('Banco de Dados'!$B440,BD_Gestão!$B:$B,0)),"erro"))</f>
        <v/>
      </c>
      <c r="O440" s="164" t="str">
        <f>IF($A440=0,"",IFERROR(INDEX(BD_Gestão!K:K,MATCH('Banco de Dados'!$B440,BD_Gestão!$B:$B,0)),"erro"))</f>
        <v/>
      </c>
      <c r="P440" s="169" t="str">
        <f t="shared" si="26"/>
        <v/>
      </c>
      <c r="Q440" s="170" t="str">
        <f t="shared" si="27"/>
        <v/>
      </c>
      <c r="R440" s="163" t="e">
        <f t="shared" si="24"/>
        <v>#VALUE!</v>
      </c>
      <c r="S440" s="163" t="e">
        <f t="shared" si="25"/>
        <v>#VALUE!</v>
      </c>
      <c r="T440" s="163" t="e">
        <f>INDEX(Controle!O:O,MATCH('Banco de Dados'!A440,Controle!M:M,0))*E440/100</f>
        <v>#N/A</v>
      </c>
    </row>
    <row r="441" spans="1:20" hidden="1" x14ac:dyDescent="0.2">
      <c r="A441" s="158">
        <f>BD_TS!A440</f>
        <v>0</v>
      </c>
      <c r="B441" s="158" t="str">
        <f>SUBSTITUTE(SUBSTITUTE(BD_TS!D440," ",""),"-","/")</f>
        <v/>
      </c>
      <c r="C441" s="158">
        <f>BD_TS!E440</f>
        <v>0</v>
      </c>
      <c r="D441" s="159">
        <f>BD_TS!F440</f>
        <v>0</v>
      </c>
      <c r="E441" s="160">
        <f>BD_TS!B440</f>
        <v>0</v>
      </c>
      <c r="F441" s="161">
        <f>BD_TS!C440</f>
        <v>0</v>
      </c>
      <c r="G441" s="187">
        <f>BD_TS!H440</f>
        <v>0</v>
      </c>
      <c r="H441" s="158" t="str">
        <f>IF($A441=0,"",IFERROR(INDEX(BD_Gestão!A:A,MATCH('Banco de Dados'!$B441,BD_Gestão!$B:$B,0)),"erro"))</f>
        <v/>
      </c>
      <c r="I441" s="162" t="str">
        <f>IF($A441=0,"",IFERROR(INDEX(BD_Gestão!E:E,MATCH('Banco de Dados'!$B441,BD_Gestão!$B:$B,0)),"erro"))</f>
        <v/>
      </c>
      <c r="J441" s="186" t="str">
        <f>IF($A441=0,"",IFERROR(INDEX(BD_Gestão!B:B,MATCH('Banco de Dados'!$B441,BD_Gestão!$B:$B,0)),"erro"))</f>
        <v/>
      </c>
      <c r="K441" s="158" t="str">
        <f>IF($A441=0,"",IFERROR(INDEX(BD_Gestão!C:C,MATCH('Banco de Dados'!$B441,BD_Gestão!$B:$B,0)),"erro"))</f>
        <v/>
      </c>
      <c r="L441" s="158" t="str">
        <f>IF($A441=0,"",IFERROR(INDEX(BD_Gestão!H:H,MATCH('Banco de Dados'!$B441,BD_Gestão!$B:$B,0)),"erro"))</f>
        <v/>
      </c>
      <c r="M441" s="161" t="str">
        <f>IF($A441=0,"",IFERROR(INDEX(BD_Gestão!F:F,MATCH('Banco de Dados'!$B441,BD_Gestão!$B:$B,0)),"erro"))</f>
        <v/>
      </c>
      <c r="N441" s="161" t="str">
        <f>IF($A441=0,"",IFERROR(INDEX(BD_Gestão!J:J,MATCH('Banco de Dados'!$B441,BD_Gestão!$B:$B,0)),"erro"))</f>
        <v/>
      </c>
      <c r="O441" s="164" t="str">
        <f>IF($A441=0,"",IFERROR(INDEX(BD_Gestão!K:K,MATCH('Banco de Dados'!$B441,BD_Gestão!$B:$B,0)),"erro"))</f>
        <v/>
      </c>
      <c r="P441" s="169" t="str">
        <f t="shared" si="26"/>
        <v/>
      </c>
      <c r="Q441" s="170" t="str">
        <f t="shared" si="27"/>
        <v/>
      </c>
      <c r="R441" s="163" t="e">
        <f t="shared" si="24"/>
        <v>#VALUE!</v>
      </c>
      <c r="S441" s="163" t="e">
        <f t="shared" si="25"/>
        <v>#VALUE!</v>
      </c>
      <c r="T441" s="163" t="e">
        <f>INDEX(Controle!O:O,MATCH('Banco de Dados'!A441,Controle!M:M,0))*E441/100</f>
        <v>#N/A</v>
      </c>
    </row>
    <row r="442" spans="1:20" hidden="1" x14ac:dyDescent="0.2">
      <c r="A442" s="158">
        <f>BD_TS!A441</f>
        <v>0</v>
      </c>
      <c r="B442" s="158" t="str">
        <f>SUBSTITUTE(SUBSTITUTE(BD_TS!D441," ",""),"-","/")</f>
        <v/>
      </c>
      <c r="C442" s="158">
        <f>BD_TS!E441</f>
        <v>0</v>
      </c>
      <c r="D442" s="159">
        <f>BD_TS!F441</f>
        <v>0</v>
      </c>
      <c r="E442" s="160">
        <f>BD_TS!B441</f>
        <v>0</v>
      </c>
      <c r="F442" s="161">
        <f>BD_TS!C441</f>
        <v>0</v>
      </c>
      <c r="G442" s="187">
        <f>BD_TS!H441</f>
        <v>0</v>
      </c>
      <c r="H442" s="158" t="str">
        <f>IF($A442=0,"",IFERROR(INDEX(BD_Gestão!A:A,MATCH('Banco de Dados'!$B442,BD_Gestão!$B:$B,0)),"erro"))</f>
        <v/>
      </c>
      <c r="I442" s="162" t="str">
        <f>IF($A442=0,"",IFERROR(INDEX(BD_Gestão!E:E,MATCH('Banco de Dados'!$B442,BD_Gestão!$B:$B,0)),"erro"))</f>
        <v/>
      </c>
      <c r="J442" s="186" t="str">
        <f>IF($A442=0,"",IFERROR(INDEX(BD_Gestão!B:B,MATCH('Banco de Dados'!$B442,BD_Gestão!$B:$B,0)),"erro"))</f>
        <v/>
      </c>
      <c r="K442" s="158" t="str">
        <f>IF($A442=0,"",IFERROR(INDEX(BD_Gestão!C:C,MATCH('Banco de Dados'!$B442,BD_Gestão!$B:$B,0)),"erro"))</f>
        <v/>
      </c>
      <c r="L442" s="158" t="str">
        <f>IF($A442=0,"",IFERROR(INDEX(BD_Gestão!H:H,MATCH('Banco de Dados'!$B442,BD_Gestão!$B:$B,0)),"erro"))</f>
        <v/>
      </c>
      <c r="M442" s="161" t="str">
        <f>IF($A442=0,"",IFERROR(INDEX(BD_Gestão!F:F,MATCH('Banco de Dados'!$B442,BD_Gestão!$B:$B,0)),"erro"))</f>
        <v/>
      </c>
      <c r="N442" s="161" t="str">
        <f>IF($A442=0,"",IFERROR(INDEX(BD_Gestão!J:J,MATCH('Banco de Dados'!$B442,BD_Gestão!$B:$B,0)),"erro"))</f>
        <v/>
      </c>
      <c r="O442" s="164" t="str">
        <f>IF($A442=0,"",IFERROR(INDEX(BD_Gestão!K:K,MATCH('Banco de Dados'!$B442,BD_Gestão!$B:$B,0)),"erro"))</f>
        <v/>
      </c>
      <c r="P442" s="169" t="str">
        <f t="shared" si="26"/>
        <v/>
      </c>
      <c r="Q442" s="170" t="str">
        <f t="shared" si="27"/>
        <v/>
      </c>
      <c r="R442" s="163" t="e">
        <f t="shared" si="24"/>
        <v>#VALUE!</v>
      </c>
      <c r="S442" s="163" t="e">
        <f t="shared" si="25"/>
        <v>#VALUE!</v>
      </c>
      <c r="T442" s="163" t="e">
        <f>INDEX(Controle!O:O,MATCH('Banco de Dados'!A442,Controle!M:M,0))*E442/100</f>
        <v>#N/A</v>
      </c>
    </row>
    <row r="443" spans="1:20" hidden="1" x14ac:dyDescent="0.2">
      <c r="A443" s="158">
        <f>BD_TS!A442</f>
        <v>0</v>
      </c>
      <c r="B443" s="158" t="str">
        <f>SUBSTITUTE(SUBSTITUTE(BD_TS!D442," ",""),"-","/")</f>
        <v/>
      </c>
      <c r="C443" s="158">
        <f>BD_TS!E442</f>
        <v>0</v>
      </c>
      <c r="D443" s="159">
        <f>BD_TS!F442</f>
        <v>0</v>
      </c>
      <c r="E443" s="160">
        <f>BD_TS!B442</f>
        <v>0</v>
      </c>
      <c r="F443" s="161">
        <f>BD_TS!C442</f>
        <v>0</v>
      </c>
      <c r="G443" s="187">
        <f>BD_TS!H442</f>
        <v>0</v>
      </c>
      <c r="H443" s="158" t="str">
        <f>IF($A443=0,"",IFERROR(INDEX(BD_Gestão!A:A,MATCH('Banco de Dados'!$B443,BD_Gestão!$B:$B,0)),"erro"))</f>
        <v/>
      </c>
      <c r="I443" s="162" t="str">
        <f>IF($A443=0,"",IFERROR(INDEX(BD_Gestão!E:E,MATCH('Banco de Dados'!$B443,BD_Gestão!$B:$B,0)),"erro"))</f>
        <v/>
      </c>
      <c r="J443" s="186" t="str">
        <f>IF($A443=0,"",IFERROR(INDEX(BD_Gestão!B:B,MATCH('Banco de Dados'!$B443,BD_Gestão!$B:$B,0)),"erro"))</f>
        <v/>
      </c>
      <c r="K443" s="158" t="str">
        <f>IF($A443=0,"",IFERROR(INDEX(BD_Gestão!C:C,MATCH('Banco de Dados'!$B443,BD_Gestão!$B:$B,0)),"erro"))</f>
        <v/>
      </c>
      <c r="L443" s="158" t="str">
        <f>IF($A443=0,"",IFERROR(INDEX(BD_Gestão!H:H,MATCH('Banco de Dados'!$B443,BD_Gestão!$B:$B,0)),"erro"))</f>
        <v/>
      </c>
      <c r="M443" s="161" t="str">
        <f>IF($A443=0,"",IFERROR(INDEX(BD_Gestão!F:F,MATCH('Banco de Dados'!$B443,BD_Gestão!$B:$B,0)),"erro"))</f>
        <v/>
      </c>
      <c r="N443" s="161" t="str">
        <f>IF($A443=0,"",IFERROR(INDEX(BD_Gestão!J:J,MATCH('Banco de Dados'!$B443,BD_Gestão!$B:$B,0)),"erro"))</f>
        <v/>
      </c>
      <c r="O443" s="164" t="str">
        <f>IF($A443=0,"",IFERROR(INDEX(BD_Gestão!K:K,MATCH('Banco de Dados'!$B443,BD_Gestão!$B:$B,0)),"erro"))</f>
        <v/>
      </c>
      <c r="P443" s="169" t="str">
        <f t="shared" si="26"/>
        <v/>
      </c>
      <c r="Q443" s="170" t="str">
        <f t="shared" si="27"/>
        <v/>
      </c>
      <c r="R443" s="163" t="e">
        <f t="shared" si="24"/>
        <v>#VALUE!</v>
      </c>
      <c r="S443" s="163" t="e">
        <f t="shared" si="25"/>
        <v>#VALUE!</v>
      </c>
      <c r="T443" s="163" t="e">
        <f>INDEX(Controle!O:O,MATCH('Banco de Dados'!A443,Controle!M:M,0))*E443/100</f>
        <v>#N/A</v>
      </c>
    </row>
    <row r="444" spans="1:20" hidden="1" x14ac:dyDescent="0.2">
      <c r="A444" s="158">
        <f>BD_TS!A443</f>
        <v>0</v>
      </c>
      <c r="B444" s="158" t="str">
        <f>SUBSTITUTE(SUBSTITUTE(BD_TS!D443," ",""),"-","/")</f>
        <v/>
      </c>
      <c r="C444" s="158">
        <f>BD_TS!E443</f>
        <v>0</v>
      </c>
      <c r="D444" s="159">
        <f>BD_TS!F443</f>
        <v>0</v>
      </c>
      <c r="E444" s="160">
        <f>BD_TS!B443</f>
        <v>0</v>
      </c>
      <c r="F444" s="161">
        <f>BD_TS!C443</f>
        <v>0</v>
      </c>
      <c r="G444" s="187">
        <f>BD_TS!H443</f>
        <v>0</v>
      </c>
      <c r="H444" s="158" t="str">
        <f>IF($A444=0,"",IFERROR(INDEX(BD_Gestão!A:A,MATCH('Banco de Dados'!$B444,BD_Gestão!$B:$B,0)),"erro"))</f>
        <v/>
      </c>
      <c r="I444" s="162" t="str">
        <f>IF($A444=0,"",IFERROR(INDEX(BD_Gestão!E:E,MATCH('Banco de Dados'!$B444,BD_Gestão!$B:$B,0)),"erro"))</f>
        <v/>
      </c>
      <c r="J444" s="186" t="str">
        <f>IF($A444=0,"",IFERROR(INDEX(BD_Gestão!B:B,MATCH('Banco de Dados'!$B444,BD_Gestão!$B:$B,0)),"erro"))</f>
        <v/>
      </c>
      <c r="K444" s="158" t="str">
        <f>IF($A444=0,"",IFERROR(INDEX(BD_Gestão!C:C,MATCH('Banco de Dados'!$B444,BD_Gestão!$B:$B,0)),"erro"))</f>
        <v/>
      </c>
      <c r="L444" s="158" t="str">
        <f>IF($A444=0,"",IFERROR(INDEX(BD_Gestão!H:H,MATCH('Banco de Dados'!$B444,BD_Gestão!$B:$B,0)),"erro"))</f>
        <v/>
      </c>
      <c r="M444" s="161" t="str">
        <f>IF($A444=0,"",IFERROR(INDEX(BD_Gestão!F:F,MATCH('Banco de Dados'!$B444,BD_Gestão!$B:$B,0)),"erro"))</f>
        <v/>
      </c>
      <c r="N444" s="161" t="str">
        <f>IF($A444=0,"",IFERROR(INDEX(BD_Gestão!J:J,MATCH('Banco de Dados'!$B444,BD_Gestão!$B:$B,0)),"erro"))</f>
        <v/>
      </c>
      <c r="O444" s="164" t="str">
        <f>IF($A444=0,"",IFERROR(INDEX(BD_Gestão!K:K,MATCH('Banco de Dados'!$B444,BD_Gestão!$B:$B,0)),"erro"))</f>
        <v/>
      </c>
      <c r="P444" s="169" t="str">
        <f t="shared" si="26"/>
        <v/>
      </c>
      <c r="Q444" s="170" t="str">
        <f t="shared" si="27"/>
        <v/>
      </c>
      <c r="R444" s="163" t="e">
        <f t="shared" si="24"/>
        <v>#VALUE!</v>
      </c>
      <c r="S444" s="163" t="e">
        <f t="shared" si="25"/>
        <v>#VALUE!</v>
      </c>
      <c r="T444" s="163" t="e">
        <f>INDEX(Controle!O:O,MATCH('Banco de Dados'!A444,Controle!M:M,0))*E444/100</f>
        <v>#N/A</v>
      </c>
    </row>
    <row r="445" spans="1:20" hidden="1" x14ac:dyDescent="0.2">
      <c r="A445" s="158">
        <f>BD_TS!A444</f>
        <v>0</v>
      </c>
      <c r="B445" s="158" t="str">
        <f>SUBSTITUTE(SUBSTITUTE(BD_TS!D444," ",""),"-","/")</f>
        <v/>
      </c>
      <c r="C445" s="158">
        <f>BD_TS!E444</f>
        <v>0</v>
      </c>
      <c r="D445" s="159">
        <f>BD_TS!F444</f>
        <v>0</v>
      </c>
      <c r="E445" s="160">
        <f>BD_TS!B444</f>
        <v>0</v>
      </c>
      <c r="F445" s="161">
        <f>BD_TS!C444</f>
        <v>0</v>
      </c>
      <c r="G445" s="187">
        <f>BD_TS!H444</f>
        <v>0</v>
      </c>
      <c r="H445" s="158" t="str">
        <f>IF($A445=0,"",IFERROR(INDEX(BD_Gestão!A:A,MATCH('Banco de Dados'!$B445,BD_Gestão!$B:$B,0)),"erro"))</f>
        <v/>
      </c>
      <c r="I445" s="162" t="str">
        <f>IF($A445=0,"",IFERROR(INDEX(BD_Gestão!E:E,MATCH('Banco de Dados'!$B445,BD_Gestão!$B:$B,0)),"erro"))</f>
        <v/>
      </c>
      <c r="J445" s="186" t="str">
        <f>IF($A445=0,"",IFERROR(INDEX(BD_Gestão!B:B,MATCH('Banco de Dados'!$B445,BD_Gestão!$B:$B,0)),"erro"))</f>
        <v/>
      </c>
      <c r="K445" s="158" t="str">
        <f>IF($A445=0,"",IFERROR(INDEX(BD_Gestão!C:C,MATCH('Banco de Dados'!$B445,BD_Gestão!$B:$B,0)),"erro"))</f>
        <v/>
      </c>
      <c r="L445" s="158" t="str">
        <f>IF($A445=0,"",IFERROR(INDEX(BD_Gestão!H:H,MATCH('Banco de Dados'!$B445,BD_Gestão!$B:$B,0)),"erro"))</f>
        <v/>
      </c>
      <c r="M445" s="161" t="str">
        <f>IF($A445=0,"",IFERROR(INDEX(BD_Gestão!F:F,MATCH('Banco de Dados'!$B445,BD_Gestão!$B:$B,0)),"erro"))</f>
        <v/>
      </c>
      <c r="N445" s="161" t="str">
        <f>IF($A445=0,"",IFERROR(INDEX(BD_Gestão!J:J,MATCH('Banco de Dados'!$B445,BD_Gestão!$B:$B,0)),"erro"))</f>
        <v/>
      </c>
      <c r="O445" s="164" t="str">
        <f>IF($A445=0,"",IFERROR(INDEX(BD_Gestão!K:K,MATCH('Banco de Dados'!$B445,BD_Gestão!$B:$B,0)),"erro"))</f>
        <v/>
      </c>
      <c r="P445" s="169" t="str">
        <f t="shared" si="26"/>
        <v/>
      </c>
      <c r="Q445" s="170" t="str">
        <f t="shared" si="27"/>
        <v/>
      </c>
      <c r="R445" s="163" t="e">
        <f t="shared" si="24"/>
        <v>#VALUE!</v>
      </c>
      <c r="S445" s="163" t="e">
        <f t="shared" si="25"/>
        <v>#VALUE!</v>
      </c>
      <c r="T445" s="163" t="e">
        <f>INDEX(Controle!O:O,MATCH('Banco de Dados'!A445,Controle!M:M,0))*E445/100</f>
        <v>#N/A</v>
      </c>
    </row>
    <row r="446" spans="1:20" hidden="1" x14ac:dyDescent="0.2">
      <c r="A446" s="158">
        <f>BD_TS!A445</f>
        <v>0</v>
      </c>
      <c r="B446" s="158" t="str">
        <f>SUBSTITUTE(SUBSTITUTE(BD_TS!D445," ",""),"-","/")</f>
        <v/>
      </c>
      <c r="C446" s="158">
        <f>BD_TS!E445</f>
        <v>0</v>
      </c>
      <c r="D446" s="159">
        <f>BD_TS!F445</f>
        <v>0</v>
      </c>
      <c r="E446" s="160">
        <f>BD_TS!B445</f>
        <v>0</v>
      </c>
      <c r="F446" s="161">
        <f>BD_TS!C445</f>
        <v>0</v>
      </c>
      <c r="G446" s="187">
        <f>BD_TS!H445</f>
        <v>0</v>
      </c>
      <c r="H446" s="158" t="str">
        <f>IF($A446=0,"",IFERROR(INDEX(BD_Gestão!A:A,MATCH('Banco de Dados'!$B446,BD_Gestão!$B:$B,0)),"erro"))</f>
        <v/>
      </c>
      <c r="I446" s="162" t="str">
        <f>IF($A446=0,"",IFERROR(INDEX(BD_Gestão!E:E,MATCH('Banco de Dados'!$B446,BD_Gestão!$B:$B,0)),"erro"))</f>
        <v/>
      </c>
      <c r="J446" s="186" t="str">
        <f>IF($A446=0,"",IFERROR(INDEX(BD_Gestão!B:B,MATCH('Banco de Dados'!$B446,BD_Gestão!$B:$B,0)),"erro"))</f>
        <v/>
      </c>
      <c r="K446" s="158" t="str">
        <f>IF($A446=0,"",IFERROR(INDEX(BD_Gestão!C:C,MATCH('Banco de Dados'!$B446,BD_Gestão!$B:$B,0)),"erro"))</f>
        <v/>
      </c>
      <c r="L446" s="158" t="str">
        <f>IF($A446=0,"",IFERROR(INDEX(BD_Gestão!H:H,MATCH('Banco de Dados'!$B446,BD_Gestão!$B:$B,0)),"erro"))</f>
        <v/>
      </c>
      <c r="M446" s="161" t="str">
        <f>IF($A446=0,"",IFERROR(INDEX(BD_Gestão!F:F,MATCH('Banco de Dados'!$B446,BD_Gestão!$B:$B,0)),"erro"))</f>
        <v/>
      </c>
      <c r="N446" s="161" t="str">
        <f>IF($A446=0,"",IFERROR(INDEX(BD_Gestão!J:J,MATCH('Banco de Dados'!$B446,BD_Gestão!$B:$B,0)),"erro"))</f>
        <v/>
      </c>
      <c r="O446" s="164" t="str">
        <f>IF($A446=0,"",IFERROR(INDEX(BD_Gestão!K:K,MATCH('Banco de Dados'!$B446,BD_Gestão!$B:$B,0)),"erro"))</f>
        <v/>
      </c>
      <c r="P446" s="169" t="str">
        <f t="shared" si="26"/>
        <v/>
      </c>
      <c r="Q446" s="170" t="str">
        <f t="shared" si="27"/>
        <v/>
      </c>
      <c r="R446" s="163" t="e">
        <f t="shared" si="24"/>
        <v>#VALUE!</v>
      </c>
      <c r="S446" s="163" t="e">
        <f t="shared" si="25"/>
        <v>#VALUE!</v>
      </c>
      <c r="T446" s="163" t="e">
        <f>INDEX(Controle!O:O,MATCH('Banco de Dados'!A446,Controle!M:M,0))*E446/100</f>
        <v>#N/A</v>
      </c>
    </row>
    <row r="447" spans="1:20" hidden="1" x14ac:dyDescent="0.2">
      <c r="A447" s="158">
        <f>BD_TS!A446</f>
        <v>0</v>
      </c>
      <c r="B447" s="158" t="str">
        <f>SUBSTITUTE(SUBSTITUTE(BD_TS!D446," ",""),"-","/")</f>
        <v/>
      </c>
      <c r="C447" s="158">
        <f>BD_TS!E446</f>
        <v>0</v>
      </c>
      <c r="D447" s="159">
        <f>BD_TS!F446</f>
        <v>0</v>
      </c>
      <c r="E447" s="160">
        <f>BD_TS!B446</f>
        <v>0</v>
      </c>
      <c r="F447" s="161">
        <f>BD_TS!C446</f>
        <v>0</v>
      </c>
      <c r="G447" s="187">
        <f>BD_TS!H446</f>
        <v>0</v>
      </c>
      <c r="H447" s="158" t="str">
        <f>IF($A447=0,"",IFERROR(INDEX(BD_Gestão!A:A,MATCH('Banco de Dados'!$B447,BD_Gestão!$B:$B,0)),"erro"))</f>
        <v/>
      </c>
      <c r="I447" s="162" t="str">
        <f>IF($A447=0,"",IFERROR(INDEX(BD_Gestão!E:E,MATCH('Banco de Dados'!$B447,BD_Gestão!$B:$B,0)),"erro"))</f>
        <v/>
      </c>
      <c r="J447" s="186" t="str">
        <f>IF($A447=0,"",IFERROR(INDEX(BD_Gestão!B:B,MATCH('Banco de Dados'!$B447,BD_Gestão!$B:$B,0)),"erro"))</f>
        <v/>
      </c>
      <c r="K447" s="158" t="str">
        <f>IF($A447=0,"",IFERROR(INDEX(BD_Gestão!C:C,MATCH('Banco de Dados'!$B447,BD_Gestão!$B:$B,0)),"erro"))</f>
        <v/>
      </c>
      <c r="L447" s="158" t="str">
        <f>IF($A447=0,"",IFERROR(INDEX(BD_Gestão!H:H,MATCH('Banco de Dados'!$B447,BD_Gestão!$B:$B,0)),"erro"))</f>
        <v/>
      </c>
      <c r="M447" s="161" t="str">
        <f>IF($A447=0,"",IFERROR(INDEX(BD_Gestão!F:F,MATCH('Banco de Dados'!$B447,BD_Gestão!$B:$B,0)),"erro"))</f>
        <v/>
      </c>
      <c r="N447" s="161" t="str">
        <f>IF($A447=0,"",IFERROR(INDEX(BD_Gestão!J:J,MATCH('Banco de Dados'!$B447,BD_Gestão!$B:$B,0)),"erro"))</f>
        <v/>
      </c>
      <c r="O447" s="164" t="str">
        <f>IF($A447=0,"",IFERROR(INDEX(BD_Gestão!K:K,MATCH('Banco de Dados'!$B447,BD_Gestão!$B:$B,0)),"erro"))</f>
        <v/>
      </c>
      <c r="P447" s="169" t="str">
        <f t="shared" si="26"/>
        <v/>
      </c>
      <c r="Q447" s="170" t="str">
        <f t="shared" si="27"/>
        <v/>
      </c>
      <c r="R447" s="163" t="e">
        <f t="shared" si="24"/>
        <v>#VALUE!</v>
      </c>
      <c r="S447" s="163" t="e">
        <f t="shared" si="25"/>
        <v>#VALUE!</v>
      </c>
      <c r="T447" s="163" t="e">
        <f>INDEX(Controle!O:O,MATCH('Banco de Dados'!A447,Controle!M:M,0))*E447/100</f>
        <v>#N/A</v>
      </c>
    </row>
    <row r="448" spans="1:20" hidden="1" x14ac:dyDescent="0.2">
      <c r="A448" s="158">
        <f>BD_TS!A447</f>
        <v>0</v>
      </c>
      <c r="B448" s="158" t="str">
        <f>SUBSTITUTE(SUBSTITUTE(BD_TS!D447," ",""),"-","/")</f>
        <v/>
      </c>
      <c r="C448" s="158">
        <f>BD_TS!E447</f>
        <v>0</v>
      </c>
      <c r="D448" s="159">
        <f>BD_TS!F447</f>
        <v>0</v>
      </c>
      <c r="E448" s="160">
        <f>BD_TS!B447</f>
        <v>0</v>
      </c>
      <c r="F448" s="161">
        <f>BD_TS!C447</f>
        <v>0</v>
      </c>
      <c r="G448" s="187">
        <f>BD_TS!H447</f>
        <v>0</v>
      </c>
      <c r="H448" s="158" t="str">
        <f>IF($A448=0,"",IFERROR(INDEX(BD_Gestão!A:A,MATCH('Banco de Dados'!$B448,BD_Gestão!$B:$B,0)),"erro"))</f>
        <v/>
      </c>
      <c r="I448" s="162" t="str">
        <f>IF($A448=0,"",IFERROR(INDEX(BD_Gestão!E:E,MATCH('Banco de Dados'!$B448,BD_Gestão!$B:$B,0)),"erro"))</f>
        <v/>
      </c>
      <c r="J448" s="186" t="str">
        <f>IF($A448=0,"",IFERROR(INDEX(BD_Gestão!B:B,MATCH('Banco de Dados'!$B448,BD_Gestão!$B:$B,0)),"erro"))</f>
        <v/>
      </c>
      <c r="K448" s="158" t="str">
        <f>IF($A448=0,"",IFERROR(INDEX(BD_Gestão!C:C,MATCH('Banco de Dados'!$B448,BD_Gestão!$B:$B,0)),"erro"))</f>
        <v/>
      </c>
      <c r="L448" s="158" t="str">
        <f>IF($A448=0,"",IFERROR(INDEX(BD_Gestão!H:H,MATCH('Banco de Dados'!$B448,BD_Gestão!$B:$B,0)),"erro"))</f>
        <v/>
      </c>
      <c r="M448" s="161" t="str">
        <f>IF($A448=0,"",IFERROR(INDEX(BD_Gestão!F:F,MATCH('Banco de Dados'!$B448,BD_Gestão!$B:$B,0)),"erro"))</f>
        <v/>
      </c>
      <c r="N448" s="161" t="str">
        <f>IF($A448=0,"",IFERROR(INDEX(BD_Gestão!J:J,MATCH('Banco de Dados'!$B448,BD_Gestão!$B:$B,0)),"erro"))</f>
        <v/>
      </c>
      <c r="O448" s="164" t="str">
        <f>IF($A448=0,"",IFERROR(INDEX(BD_Gestão!K:K,MATCH('Banco de Dados'!$B448,BD_Gestão!$B:$B,0)),"erro"))</f>
        <v/>
      </c>
      <c r="P448" s="169" t="str">
        <f t="shared" si="26"/>
        <v/>
      </c>
      <c r="Q448" s="170" t="str">
        <f t="shared" si="27"/>
        <v/>
      </c>
      <c r="R448" s="163" t="e">
        <f t="shared" si="24"/>
        <v>#VALUE!</v>
      </c>
      <c r="S448" s="163" t="e">
        <f t="shared" si="25"/>
        <v>#VALUE!</v>
      </c>
      <c r="T448" s="163" t="e">
        <f>INDEX(Controle!O:O,MATCH('Banco de Dados'!A448,Controle!M:M,0))*E448/100</f>
        <v>#N/A</v>
      </c>
    </row>
    <row r="449" spans="1:20" hidden="1" x14ac:dyDescent="0.2">
      <c r="A449" s="158">
        <f>BD_TS!A448</f>
        <v>0</v>
      </c>
      <c r="B449" s="158" t="str">
        <f>SUBSTITUTE(SUBSTITUTE(BD_TS!D448," ",""),"-","/")</f>
        <v/>
      </c>
      <c r="C449" s="158">
        <f>BD_TS!E448</f>
        <v>0</v>
      </c>
      <c r="D449" s="159">
        <f>BD_TS!F448</f>
        <v>0</v>
      </c>
      <c r="E449" s="160">
        <f>BD_TS!B448</f>
        <v>0</v>
      </c>
      <c r="F449" s="161">
        <f>BD_TS!C448</f>
        <v>0</v>
      </c>
      <c r="G449" s="187">
        <f>BD_TS!H448</f>
        <v>0</v>
      </c>
      <c r="H449" s="158" t="str">
        <f>IF($A449=0,"",IFERROR(INDEX(BD_Gestão!A:A,MATCH('Banco de Dados'!$B449,BD_Gestão!$B:$B,0)),"erro"))</f>
        <v/>
      </c>
      <c r="I449" s="162" t="str">
        <f>IF($A449=0,"",IFERROR(INDEX(BD_Gestão!E:E,MATCH('Banco de Dados'!$B449,BD_Gestão!$B:$B,0)),"erro"))</f>
        <v/>
      </c>
      <c r="J449" s="186" t="str">
        <f>IF($A449=0,"",IFERROR(INDEX(BD_Gestão!B:B,MATCH('Banco de Dados'!$B449,BD_Gestão!$B:$B,0)),"erro"))</f>
        <v/>
      </c>
      <c r="K449" s="158" t="str">
        <f>IF($A449=0,"",IFERROR(INDEX(BD_Gestão!C:C,MATCH('Banco de Dados'!$B449,BD_Gestão!$B:$B,0)),"erro"))</f>
        <v/>
      </c>
      <c r="L449" s="158" t="str">
        <f>IF($A449=0,"",IFERROR(INDEX(BD_Gestão!H:H,MATCH('Banco de Dados'!$B449,BD_Gestão!$B:$B,0)),"erro"))</f>
        <v/>
      </c>
      <c r="M449" s="161" t="str">
        <f>IF($A449=0,"",IFERROR(INDEX(BD_Gestão!F:F,MATCH('Banco de Dados'!$B449,BD_Gestão!$B:$B,0)),"erro"))</f>
        <v/>
      </c>
      <c r="N449" s="161" t="str">
        <f>IF($A449=0,"",IFERROR(INDEX(BD_Gestão!J:J,MATCH('Banco de Dados'!$B449,BD_Gestão!$B:$B,0)),"erro"))</f>
        <v/>
      </c>
      <c r="O449" s="164" t="str">
        <f>IF($A449=0,"",IFERROR(INDEX(BD_Gestão!K:K,MATCH('Banco de Dados'!$B449,BD_Gestão!$B:$B,0)),"erro"))</f>
        <v/>
      </c>
      <c r="P449" s="169" t="str">
        <f t="shared" si="26"/>
        <v/>
      </c>
      <c r="Q449" s="170" t="str">
        <f t="shared" si="27"/>
        <v/>
      </c>
      <c r="R449" s="163" t="e">
        <f t="shared" si="24"/>
        <v>#VALUE!</v>
      </c>
      <c r="S449" s="163" t="e">
        <f t="shared" si="25"/>
        <v>#VALUE!</v>
      </c>
      <c r="T449" s="163" t="e">
        <f>INDEX(Controle!O:O,MATCH('Banco de Dados'!A449,Controle!M:M,0))*E449/100</f>
        <v>#N/A</v>
      </c>
    </row>
    <row r="450" spans="1:20" hidden="1" x14ac:dyDescent="0.2">
      <c r="A450" s="158">
        <f>BD_TS!A449</f>
        <v>0</v>
      </c>
      <c r="B450" s="158" t="str">
        <f>SUBSTITUTE(SUBSTITUTE(BD_TS!D449," ",""),"-","/")</f>
        <v/>
      </c>
      <c r="C450" s="158">
        <f>BD_TS!E449</f>
        <v>0</v>
      </c>
      <c r="D450" s="159">
        <f>BD_TS!F449</f>
        <v>0</v>
      </c>
      <c r="E450" s="160">
        <f>BD_TS!B449</f>
        <v>0</v>
      </c>
      <c r="F450" s="161">
        <f>BD_TS!C449</f>
        <v>0</v>
      </c>
      <c r="G450" s="187">
        <f>BD_TS!H449</f>
        <v>0</v>
      </c>
      <c r="H450" s="158" t="str">
        <f>IF($A450=0,"",IFERROR(INDEX(BD_Gestão!A:A,MATCH('Banco de Dados'!$B450,BD_Gestão!$B:$B,0)),"erro"))</f>
        <v/>
      </c>
      <c r="I450" s="162" t="str">
        <f>IF($A450=0,"",IFERROR(INDEX(BD_Gestão!E:E,MATCH('Banco de Dados'!$B450,BD_Gestão!$B:$B,0)),"erro"))</f>
        <v/>
      </c>
      <c r="J450" s="186" t="str">
        <f>IF($A450=0,"",IFERROR(INDEX(BD_Gestão!B:B,MATCH('Banco de Dados'!$B450,BD_Gestão!$B:$B,0)),"erro"))</f>
        <v/>
      </c>
      <c r="K450" s="158" t="str">
        <f>IF($A450=0,"",IFERROR(INDEX(BD_Gestão!C:C,MATCH('Banco de Dados'!$B450,BD_Gestão!$B:$B,0)),"erro"))</f>
        <v/>
      </c>
      <c r="L450" s="158" t="str">
        <f>IF($A450=0,"",IFERROR(INDEX(BD_Gestão!H:H,MATCH('Banco de Dados'!$B450,BD_Gestão!$B:$B,0)),"erro"))</f>
        <v/>
      </c>
      <c r="M450" s="161" t="str">
        <f>IF($A450=0,"",IFERROR(INDEX(BD_Gestão!F:F,MATCH('Banco de Dados'!$B450,BD_Gestão!$B:$B,0)),"erro"))</f>
        <v/>
      </c>
      <c r="N450" s="161" t="str">
        <f>IF($A450=0,"",IFERROR(INDEX(BD_Gestão!J:J,MATCH('Banco de Dados'!$B450,BD_Gestão!$B:$B,0)),"erro"))</f>
        <v/>
      </c>
      <c r="O450" s="164" t="str">
        <f>IF($A450=0,"",IFERROR(INDEX(BD_Gestão!K:K,MATCH('Banco de Dados'!$B450,BD_Gestão!$B:$B,0)),"erro"))</f>
        <v/>
      </c>
      <c r="P450" s="169" t="str">
        <f t="shared" si="26"/>
        <v/>
      </c>
      <c r="Q450" s="170" t="str">
        <f t="shared" si="27"/>
        <v/>
      </c>
      <c r="R450" s="163" t="e">
        <f t="shared" si="24"/>
        <v>#VALUE!</v>
      </c>
      <c r="S450" s="163" t="e">
        <f t="shared" si="25"/>
        <v>#VALUE!</v>
      </c>
      <c r="T450" s="163" t="e">
        <f>INDEX(Controle!O:O,MATCH('Banco de Dados'!A450,Controle!M:M,0))*E450/100</f>
        <v>#N/A</v>
      </c>
    </row>
    <row r="451" spans="1:20" hidden="1" x14ac:dyDescent="0.2">
      <c r="A451" s="158">
        <f>BD_TS!A450</f>
        <v>0</v>
      </c>
      <c r="B451" s="158" t="str">
        <f>SUBSTITUTE(SUBSTITUTE(BD_TS!D450," ",""),"-","/")</f>
        <v/>
      </c>
      <c r="C451" s="158">
        <f>BD_TS!E450</f>
        <v>0</v>
      </c>
      <c r="D451" s="159">
        <f>BD_TS!F450</f>
        <v>0</v>
      </c>
      <c r="E451" s="160">
        <f>BD_TS!B450</f>
        <v>0</v>
      </c>
      <c r="F451" s="161">
        <f>BD_TS!C450</f>
        <v>0</v>
      </c>
      <c r="G451" s="187">
        <f>BD_TS!H450</f>
        <v>0</v>
      </c>
      <c r="H451" s="158" t="str">
        <f>IF($A451=0,"",IFERROR(INDEX(BD_Gestão!A:A,MATCH('Banco de Dados'!$B451,BD_Gestão!$B:$B,0)),"erro"))</f>
        <v/>
      </c>
      <c r="I451" s="162" t="str">
        <f>IF($A451=0,"",IFERROR(INDEX(BD_Gestão!E:E,MATCH('Banco de Dados'!$B451,BD_Gestão!$B:$B,0)),"erro"))</f>
        <v/>
      </c>
      <c r="J451" s="186" t="str">
        <f>IF($A451=0,"",IFERROR(INDEX(BD_Gestão!B:B,MATCH('Banco de Dados'!$B451,BD_Gestão!$B:$B,0)),"erro"))</f>
        <v/>
      </c>
      <c r="K451" s="158" t="str">
        <f>IF($A451=0,"",IFERROR(INDEX(BD_Gestão!C:C,MATCH('Banco de Dados'!$B451,BD_Gestão!$B:$B,0)),"erro"))</f>
        <v/>
      </c>
      <c r="L451" s="158" t="str">
        <f>IF($A451=0,"",IFERROR(INDEX(BD_Gestão!H:H,MATCH('Banco de Dados'!$B451,BD_Gestão!$B:$B,0)),"erro"))</f>
        <v/>
      </c>
      <c r="M451" s="161" t="str">
        <f>IF($A451=0,"",IFERROR(INDEX(BD_Gestão!F:F,MATCH('Banco de Dados'!$B451,BD_Gestão!$B:$B,0)),"erro"))</f>
        <v/>
      </c>
      <c r="N451" s="161" t="str">
        <f>IF($A451=0,"",IFERROR(INDEX(BD_Gestão!J:J,MATCH('Banco de Dados'!$B451,BD_Gestão!$B:$B,0)),"erro"))</f>
        <v/>
      </c>
      <c r="O451" s="164" t="str">
        <f>IF($A451=0,"",IFERROR(INDEX(BD_Gestão!K:K,MATCH('Banco de Dados'!$B451,BD_Gestão!$B:$B,0)),"erro"))</f>
        <v/>
      </c>
      <c r="P451" s="169" t="str">
        <f t="shared" si="26"/>
        <v/>
      </c>
      <c r="Q451" s="170" t="str">
        <f t="shared" si="27"/>
        <v/>
      </c>
      <c r="R451" s="163" t="e">
        <f t="shared" si="24"/>
        <v>#VALUE!</v>
      </c>
      <c r="S451" s="163" t="e">
        <f t="shared" si="25"/>
        <v>#VALUE!</v>
      </c>
      <c r="T451" s="163" t="e">
        <f>INDEX(Controle!O:O,MATCH('Banco de Dados'!A451,Controle!M:M,0))*E451/100</f>
        <v>#N/A</v>
      </c>
    </row>
    <row r="452" spans="1:20" hidden="1" x14ac:dyDescent="0.2">
      <c r="A452" s="158">
        <f>BD_TS!A451</f>
        <v>0</v>
      </c>
      <c r="B452" s="158" t="str">
        <f>SUBSTITUTE(SUBSTITUTE(BD_TS!D451," ",""),"-","/")</f>
        <v/>
      </c>
      <c r="C452" s="158">
        <f>BD_TS!E451</f>
        <v>0</v>
      </c>
      <c r="D452" s="159">
        <f>BD_TS!F451</f>
        <v>0</v>
      </c>
      <c r="E452" s="160">
        <f>BD_TS!B451</f>
        <v>0</v>
      </c>
      <c r="F452" s="161">
        <f>BD_TS!C451</f>
        <v>0</v>
      </c>
      <c r="G452" s="187">
        <f>BD_TS!H451</f>
        <v>0</v>
      </c>
      <c r="H452" s="158" t="str">
        <f>IF($A452=0,"",IFERROR(INDEX(BD_Gestão!A:A,MATCH('Banco de Dados'!$B452,BD_Gestão!$B:$B,0)),"erro"))</f>
        <v/>
      </c>
      <c r="I452" s="162" t="str">
        <f>IF($A452=0,"",IFERROR(INDEX(BD_Gestão!E:E,MATCH('Banco de Dados'!$B452,BD_Gestão!$B:$B,0)),"erro"))</f>
        <v/>
      </c>
      <c r="J452" s="186" t="str">
        <f>IF($A452=0,"",IFERROR(INDEX(BD_Gestão!B:B,MATCH('Banco de Dados'!$B452,BD_Gestão!$B:$B,0)),"erro"))</f>
        <v/>
      </c>
      <c r="K452" s="158" t="str">
        <f>IF($A452=0,"",IFERROR(INDEX(BD_Gestão!C:C,MATCH('Banco de Dados'!$B452,BD_Gestão!$B:$B,0)),"erro"))</f>
        <v/>
      </c>
      <c r="L452" s="158" t="str">
        <f>IF($A452=0,"",IFERROR(INDEX(BD_Gestão!H:H,MATCH('Banco de Dados'!$B452,BD_Gestão!$B:$B,0)),"erro"))</f>
        <v/>
      </c>
      <c r="M452" s="161" t="str">
        <f>IF($A452=0,"",IFERROR(INDEX(BD_Gestão!F:F,MATCH('Banco de Dados'!$B452,BD_Gestão!$B:$B,0)),"erro"))</f>
        <v/>
      </c>
      <c r="N452" s="161" t="str">
        <f>IF($A452=0,"",IFERROR(INDEX(BD_Gestão!J:J,MATCH('Banco de Dados'!$B452,BD_Gestão!$B:$B,0)),"erro"))</f>
        <v/>
      </c>
      <c r="O452" s="164" t="str">
        <f>IF($A452=0,"",IFERROR(INDEX(BD_Gestão!K:K,MATCH('Banco de Dados'!$B452,BD_Gestão!$B:$B,0)),"erro"))</f>
        <v/>
      </c>
      <c r="P452" s="169" t="str">
        <f t="shared" si="26"/>
        <v/>
      </c>
      <c r="Q452" s="170" t="str">
        <f t="shared" si="27"/>
        <v/>
      </c>
      <c r="R452" s="163" t="e">
        <f t="shared" si="24"/>
        <v>#VALUE!</v>
      </c>
      <c r="S452" s="163" t="e">
        <f t="shared" si="25"/>
        <v>#VALUE!</v>
      </c>
      <c r="T452" s="163" t="e">
        <f>INDEX(Controle!O:O,MATCH('Banco de Dados'!A452,Controle!M:M,0))*E452/100</f>
        <v>#N/A</v>
      </c>
    </row>
    <row r="453" spans="1:20" hidden="1" x14ac:dyDescent="0.2">
      <c r="A453" s="158">
        <f>BD_TS!A452</f>
        <v>0</v>
      </c>
      <c r="B453" s="158" t="str">
        <f>SUBSTITUTE(SUBSTITUTE(BD_TS!D452," ",""),"-","/")</f>
        <v/>
      </c>
      <c r="C453" s="158">
        <f>BD_TS!E452</f>
        <v>0</v>
      </c>
      <c r="D453" s="159">
        <f>BD_TS!F452</f>
        <v>0</v>
      </c>
      <c r="E453" s="160">
        <f>BD_TS!B452</f>
        <v>0</v>
      </c>
      <c r="F453" s="161">
        <f>BD_TS!C452</f>
        <v>0</v>
      </c>
      <c r="G453" s="187">
        <f>BD_TS!H452</f>
        <v>0</v>
      </c>
      <c r="H453" s="158" t="str">
        <f>IF($A453=0,"",IFERROR(INDEX(BD_Gestão!A:A,MATCH('Banco de Dados'!$B453,BD_Gestão!$B:$B,0)),"erro"))</f>
        <v/>
      </c>
      <c r="I453" s="162" t="str">
        <f>IF($A453=0,"",IFERROR(INDEX(BD_Gestão!E:E,MATCH('Banco de Dados'!$B453,BD_Gestão!$B:$B,0)),"erro"))</f>
        <v/>
      </c>
      <c r="J453" s="186" t="str">
        <f>IF($A453=0,"",IFERROR(INDEX(BD_Gestão!B:B,MATCH('Banco de Dados'!$B453,BD_Gestão!$B:$B,0)),"erro"))</f>
        <v/>
      </c>
      <c r="K453" s="158" t="str">
        <f>IF($A453=0,"",IFERROR(INDEX(BD_Gestão!C:C,MATCH('Banco de Dados'!$B453,BD_Gestão!$B:$B,0)),"erro"))</f>
        <v/>
      </c>
      <c r="L453" s="158" t="str">
        <f>IF($A453=0,"",IFERROR(INDEX(BD_Gestão!H:H,MATCH('Banco de Dados'!$B453,BD_Gestão!$B:$B,0)),"erro"))</f>
        <v/>
      </c>
      <c r="M453" s="161" t="str">
        <f>IF($A453=0,"",IFERROR(INDEX(BD_Gestão!F:F,MATCH('Banco de Dados'!$B453,BD_Gestão!$B:$B,0)),"erro"))</f>
        <v/>
      </c>
      <c r="N453" s="161" t="str">
        <f>IF($A453=0,"",IFERROR(INDEX(BD_Gestão!J:J,MATCH('Banco de Dados'!$B453,BD_Gestão!$B:$B,0)),"erro"))</f>
        <v/>
      </c>
      <c r="O453" s="164" t="str">
        <f>IF($A453=0,"",IFERROR(INDEX(BD_Gestão!K:K,MATCH('Banco de Dados'!$B453,BD_Gestão!$B:$B,0)),"erro"))</f>
        <v/>
      </c>
      <c r="P453" s="169" t="str">
        <f t="shared" si="26"/>
        <v/>
      </c>
      <c r="Q453" s="170" t="str">
        <f t="shared" si="27"/>
        <v/>
      </c>
      <c r="R453" s="163" t="e">
        <f t="shared" ref="R453:R516" si="28">MONTH(I453)</f>
        <v>#VALUE!</v>
      </c>
      <c r="S453" s="163" t="e">
        <f t="shared" ref="S453:S516" si="29">YEAR(I453)</f>
        <v>#VALUE!</v>
      </c>
      <c r="T453" s="163" t="e">
        <f>INDEX(Controle!O:O,MATCH('Banco de Dados'!A453,Controle!M:M,0))*E453/100</f>
        <v>#N/A</v>
      </c>
    </row>
    <row r="454" spans="1:20" hidden="1" x14ac:dyDescent="0.2">
      <c r="A454" s="158">
        <f>BD_TS!A453</f>
        <v>0</v>
      </c>
      <c r="B454" s="158" t="str">
        <f>SUBSTITUTE(SUBSTITUTE(BD_TS!D453," ",""),"-","/")</f>
        <v/>
      </c>
      <c r="C454" s="158">
        <f>BD_TS!E453</f>
        <v>0</v>
      </c>
      <c r="D454" s="159">
        <f>BD_TS!F453</f>
        <v>0</v>
      </c>
      <c r="E454" s="160">
        <f>BD_TS!B453</f>
        <v>0</v>
      </c>
      <c r="F454" s="161">
        <f>BD_TS!C453</f>
        <v>0</v>
      </c>
      <c r="G454" s="187">
        <f>BD_TS!H453</f>
        <v>0</v>
      </c>
      <c r="H454" s="158" t="str">
        <f>IF($A454=0,"",IFERROR(INDEX(BD_Gestão!A:A,MATCH('Banco de Dados'!$B454,BD_Gestão!$B:$B,0)),"erro"))</f>
        <v/>
      </c>
      <c r="I454" s="162" t="str">
        <f>IF($A454=0,"",IFERROR(INDEX(BD_Gestão!E:E,MATCH('Banco de Dados'!$B454,BD_Gestão!$B:$B,0)),"erro"))</f>
        <v/>
      </c>
      <c r="J454" s="186" t="str">
        <f>IF($A454=0,"",IFERROR(INDEX(BD_Gestão!B:B,MATCH('Banco de Dados'!$B454,BD_Gestão!$B:$B,0)),"erro"))</f>
        <v/>
      </c>
      <c r="K454" s="158" t="str">
        <f>IF($A454=0,"",IFERROR(INDEX(BD_Gestão!C:C,MATCH('Banco de Dados'!$B454,BD_Gestão!$B:$B,0)),"erro"))</f>
        <v/>
      </c>
      <c r="L454" s="158" t="str">
        <f>IF($A454=0,"",IFERROR(INDEX(BD_Gestão!H:H,MATCH('Banco de Dados'!$B454,BD_Gestão!$B:$B,0)),"erro"))</f>
        <v/>
      </c>
      <c r="M454" s="161" t="str">
        <f>IF($A454=0,"",IFERROR(INDEX(BD_Gestão!F:F,MATCH('Banco de Dados'!$B454,BD_Gestão!$B:$B,0)),"erro"))</f>
        <v/>
      </c>
      <c r="N454" s="161" t="str">
        <f>IF($A454=0,"",IFERROR(INDEX(BD_Gestão!J:J,MATCH('Banco de Dados'!$B454,BD_Gestão!$B:$B,0)),"erro"))</f>
        <v/>
      </c>
      <c r="O454" s="164" t="str">
        <f>IF($A454=0,"",IFERROR(INDEX(BD_Gestão!K:K,MATCH('Banco de Dados'!$B454,BD_Gestão!$B:$B,0)),"erro"))</f>
        <v/>
      </c>
      <c r="P454" s="169" t="str">
        <f t="shared" ref="P454:P517" si="30">IF(OR(H454="erro",H454=""),"",E454*(MIN(O454,1)))</f>
        <v/>
      </c>
      <c r="Q454" s="170" t="str">
        <f t="shared" ref="Q454:Q517" si="31">IF(OR(H454="erro",H454=""),"",E454-P454)</f>
        <v/>
      </c>
      <c r="R454" s="163" t="e">
        <f t="shared" si="28"/>
        <v>#VALUE!</v>
      </c>
      <c r="S454" s="163" t="e">
        <f t="shared" si="29"/>
        <v>#VALUE!</v>
      </c>
      <c r="T454" s="163" t="e">
        <f>INDEX(Controle!O:O,MATCH('Banco de Dados'!A454,Controle!M:M,0))*E454/100</f>
        <v>#N/A</v>
      </c>
    </row>
    <row r="455" spans="1:20" hidden="1" x14ac:dyDescent="0.2">
      <c r="A455" s="158">
        <f>BD_TS!A454</f>
        <v>0</v>
      </c>
      <c r="B455" s="158" t="str">
        <f>SUBSTITUTE(SUBSTITUTE(BD_TS!D454," ",""),"-","/")</f>
        <v/>
      </c>
      <c r="C455" s="158">
        <f>BD_TS!E454</f>
        <v>0</v>
      </c>
      <c r="D455" s="159">
        <f>BD_TS!F454</f>
        <v>0</v>
      </c>
      <c r="E455" s="160">
        <f>BD_TS!B454</f>
        <v>0</v>
      </c>
      <c r="F455" s="161">
        <f>BD_TS!C454</f>
        <v>0</v>
      </c>
      <c r="G455" s="187">
        <f>BD_TS!H454</f>
        <v>0</v>
      </c>
      <c r="H455" s="158" t="str">
        <f>IF($A455=0,"",IFERROR(INDEX(BD_Gestão!A:A,MATCH('Banco de Dados'!$B455,BD_Gestão!$B:$B,0)),"erro"))</f>
        <v/>
      </c>
      <c r="I455" s="162" t="str">
        <f>IF($A455=0,"",IFERROR(INDEX(BD_Gestão!E:E,MATCH('Banco de Dados'!$B455,BD_Gestão!$B:$B,0)),"erro"))</f>
        <v/>
      </c>
      <c r="J455" s="186" t="str">
        <f>IF($A455=0,"",IFERROR(INDEX(BD_Gestão!B:B,MATCH('Banco de Dados'!$B455,BD_Gestão!$B:$B,0)),"erro"))</f>
        <v/>
      </c>
      <c r="K455" s="158" t="str">
        <f>IF($A455=0,"",IFERROR(INDEX(BD_Gestão!C:C,MATCH('Banco de Dados'!$B455,BD_Gestão!$B:$B,0)),"erro"))</f>
        <v/>
      </c>
      <c r="L455" s="158" t="str">
        <f>IF($A455=0,"",IFERROR(INDEX(BD_Gestão!H:H,MATCH('Banco de Dados'!$B455,BD_Gestão!$B:$B,0)),"erro"))</f>
        <v/>
      </c>
      <c r="M455" s="161" t="str">
        <f>IF($A455=0,"",IFERROR(INDEX(BD_Gestão!F:F,MATCH('Banco de Dados'!$B455,BD_Gestão!$B:$B,0)),"erro"))</f>
        <v/>
      </c>
      <c r="N455" s="161" t="str">
        <f>IF($A455=0,"",IFERROR(INDEX(BD_Gestão!J:J,MATCH('Banco de Dados'!$B455,BD_Gestão!$B:$B,0)),"erro"))</f>
        <v/>
      </c>
      <c r="O455" s="164" t="str">
        <f>IF($A455=0,"",IFERROR(INDEX(BD_Gestão!K:K,MATCH('Banco de Dados'!$B455,BD_Gestão!$B:$B,0)),"erro"))</f>
        <v/>
      </c>
      <c r="P455" s="169" t="str">
        <f t="shared" si="30"/>
        <v/>
      </c>
      <c r="Q455" s="170" t="str">
        <f t="shared" si="31"/>
        <v/>
      </c>
      <c r="R455" s="163" t="e">
        <f t="shared" si="28"/>
        <v>#VALUE!</v>
      </c>
      <c r="S455" s="163" t="e">
        <f t="shared" si="29"/>
        <v>#VALUE!</v>
      </c>
      <c r="T455" s="163" t="e">
        <f>INDEX(Controle!O:O,MATCH('Banco de Dados'!A455,Controle!M:M,0))*E455/100</f>
        <v>#N/A</v>
      </c>
    </row>
    <row r="456" spans="1:20" hidden="1" x14ac:dyDescent="0.2">
      <c r="A456" s="158">
        <f>BD_TS!A455</f>
        <v>0</v>
      </c>
      <c r="B456" s="158" t="str">
        <f>SUBSTITUTE(SUBSTITUTE(BD_TS!D455," ",""),"-","/")</f>
        <v/>
      </c>
      <c r="C456" s="158">
        <f>BD_TS!E455</f>
        <v>0</v>
      </c>
      <c r="D456" s="159">
        <f>BD_TS!F455</f>
        <v>0</v>
      </c>
      <c r="E456" s="160">
        <f>BD_TS!B455</f>
        <v>0</v>
      </c>
      <c r="F456" s="161">
        <f>BD_TS!C455</f>
        <v>0</v>
      </c>
      <c r="G456" s="187">
        <f>BD_TS!H455</f>
        <v>0</v>
      </c>
      <c r="H456" s="158" t="str">
        <f>IF($A456=0,"",IFERROR(INDEX(BD_Gestão!A:A,MATCH('Banco de Dados'!$B456,BD_Gestão!$B:$B,0)),"erro"))</f>
        <v/>
      </c>
      <c r="I456" s="162" t="str">
        <f>IF($A456=0,"",IFERROR(INDEX(BD_Gestão!E:E,MATCH('Banco de Dados'!$B456,BD_Gestão!$B:$B,0)),"erro"))</f>
        <v/>
      </c>
      <c r="J456" s="186" t="str">
        <f>IF($A456=0,"",IFERROR(INDEX(BD_Gestão!B:B,MATCH('Banco de Dados'!$B456,BD_Gestão!$B:$B,0)),"erro"))</f>
        <v/>
      </c>
      <c r="K456" s="158" t="str">
        <f>IF($A456=0,"",IFERROR(INDEX(BD_Gestão!C:C,MATCH('Banco de Dados'!$B456,BD_Gestão!$B:$B,0)),"erro"))</f>
        <v/>
      </c>
      <c r="L456" s="158" t="str">
        <f>IF($A456=0,"",IFERROR(INDEX(BD_Gestão!H:H,MATCH('Banco de Dados'!$B456,BD_Gestão!$B:$B,0)),"erro"))</f>
        <v/>
      </c>
      <c r="M456" s="161" t="str">
        <f>IF($A456=0,"",IFERROR(INDEX(BD_Gestão!F:F,MATCH('Banco de Dados'!$B456,BD_Gestão!$B:$B,0)),"erro"))</f>
        <v/>
      </c>
      <c r="N456" s="161" t="str">
        <f>IF($A456=0,"",IFERROR(INDEX(BD_Gestão!J:J,MATCH('Banco de Dados'!$B456,BD_Gestão!$B:$B,0)),"erro"))</f>
        <v/>
      </c>
      <c r="O456" s="164" t="str">
        <f>IF($A456=0,"",IFERROR(INDEX(BD_Gestão!K:K,MATCH('Banco de Dados'!$B456,BD_Gestão!$B:$B,0)),"erro"))</f>
        <v/>
      </c>
      <c r="P456" s="169" t="str">
        <f t="shared" si="30"/>
        <v/>
      </c>
      <c r="Q456" s="170" t="str">
        <f t="shared" si="31"/>
        <v/>
      </c>
      <c r="R456" s="163" t="e">
        <f t="shared" si="28"/>
        <v>#VALUE!</v>
      </c>
      <c r="S456" s="163" t="e">
        <f t="shared" si="29"/>
        <v>#VALUE!</v>
      </c>
      <c r="T456" s="163" t="e">
        <f>INDEX(Controle!O:O,MATCH('Banco de Dados'!A456,Controle!M:M,0))*E456/100</f>
        <v>#N/A</v>
      </c>
    </row>
    <row r="457" spans="1:20" hidden="1" x14ac:dyDescent="0.2">
      <c r="A457" s="158">
        <f>BD_TS!A456</f>
        <v>0</v>
      </c>
      <c r="B457" s="158" t="str">
        <f>SUBSTITUTE(SUBSTITUTE(BD_TS!D456," ",""),"-","/")</f>
        <v/>
      </c>
      <c r="C457" s="158">
        <f>BD_TS!E456</f>
        <v>0</v>
      </c>
      <c r="D457" s="159">
        <f>BD_TS!F456</f>
        <v>0</v>
      </c>
      <c r="E457" s="160">
        <f>BD_TS!B456</f>
        <v>0</v>
      </c>
      <c r="F457" s="161">
        <f>BD_TS!C456</f>
        <v>0</v>
      </c>
      <c r="G457" s="187">
        <f>BD_TS!H456</f>
        <v>0</v>
      </c>
      <c r="H457" s="158" t="str">
        <f>IF($A457=0,"",IFERROR(INDEX(BD_Gestão!A:A,MATCH('Banco de Dados'!$B457,BD_Gestão!$B:$B,0)),"erro"))</f>
        <v/>
      </c>
      <c r="I457" s="162" t="str">
        <f>IF($A457=0,"",IFERROR(INDEX(BD_Gestão!E:E,MATCH('Banco de Dados'!$B457,BD_Gestão!$B:$B,0)),"erro"))</f>
        <v/>
      </c>
      <c r="J457" s="186" t="str">
        <f>IF($A457=0,"",IFERROR(INDEX(BD_Gestão!B:B,MATCH('Banco de Dados'!$B457,BD_Gestão!$B:$B,0)),"erro"))</f>
        <v/>
      </c>
      <c r="K457" s="158" t="str">
        <f>IF($A457=0,"",IFERROR(INDEX(BD_Gestão!C:C,MATCH('Banco de Dados'!$B457,BD_Gestão!$B:$B,0)),"erro"))</f>
        <v/>
      </c>
      <c r="L457" s="158" t="str">
        <f>IF($A457=0,"",IFERROR(INDEX(BD_Gestão!H:H,MATCH('Banco de Dados'!$B457,BD_Gestão!$B:$B,0)),"erro"))</f>
        <v/>
      </c>
      <c r="M457" s="161" t="str">
        <f>IF($A457=0,"",IFERROR(INDEX(BD_Gestão!F:F,MATCH('Banco de Dados'!$B457,BD_Gestão!$B:$B,0)),"erro"))</f>
        <v/>
      </c>
      <c r="N457" s="161" t="str">
        <f>IF($A457=0,"",IFERROR(INDEX(BD_Gestão!J:J,MATCH('Banco de Dados'!$B457,BD_Gestão!$B:$B,0)),"erro"))</f>
        <v/>
      </c>
      <c r="O457" s="164" t="str">
        <f>IF($A457=0,"",IFERROR(INDEX(BD_Gestão!K:K,MATCH('Banco de Dados'!$B457,BD_Gestão!$B:$B,0)),"erro"))</f>
        <v/>
      </c>
      <c r="P457" s="169" t="str">
        <f t="shared" si="30"/>
        <v/>
      </c>
      <c r="Q457" s="170" t="str">
        <f t="shared" si="31"/>
        <v/>
      </c>
      <c r="R457" s="163" t="e">
        <f t="shared" si="28"/>
        <v>#VALUE!</v>
      </c>
      <c r="S457" s="163" t="e">
        <f t="shared" si="29"/>
        <v>#VALUE!</v>
      </c>
      <c r="T457" s="163" t="e">
        <f>INDEX(Controle!O:O,MATCH('Banco de Dados'!A457,Controle!M:M,0))*E457/100</f>
        <v>#N/A</v>
      </c>
    </row>
    <row r="458" spans="1:20" hidden="1" x14ac:dyDescent="0.2">
      <c r="A458" s="158">
        <f>BD_TS!A457</f>
        <v>0</v>
      </c>
      <c r="B458" s="158" t="str">
        <f>SUBSTITUTE(SUBSTITUTE(BD_TS!D457," ",""),"-","/")</f>
        <v/>
      </c>
      <c r="C458" s="158">
        <f>BD_TS!E457</f>
        <v>0</v>
      </c>
      <c r="D458" s="159">
        <f>BD_TS!F457</f>
        <v>0</v>
      </c>
      <c r="E458" s="160">
        <f>BD_TS!B457</f>
        <v>0</v>
      </c>
      <c r="F458" s="161">
        <f>BD_TS!C457</f>
        <v>0</v>
      </c>
      <c r="G458" s="187">
        <f>BD_TS!H457</f>
        <v>0</v>
      </c>
      <c r="H458" s="158" t="str">
        <f>IF($A458=0,"",IFERROR(INDEX(BD_Gestão!A:A,MATCH('Banco de Dados'!$B458,BD_Gestão!$B:$B,0)),"erro"))</f>
        <v/>
      </c>
      <c r="I458" s="162" t="str">
        <f>IF($A458=0,"",IFERROR(INDEX(BD_Gestão!E:E,MATCH('Banco de Dados'!$B458,BD_Gestão!$B:$B,0)),"erro"))</f>
        <v/>
      </c>
      <c r="J458" s="186" t="str">
        <f>IF($A458=0,"",IFERROR(INDEX(BD_Gestão!B:B,MATCH('Banco de Dados'!$B458,BD_Gestão!$B:$B,0)),"erro"))</f>
        <v/>
      </c>
      <c r="K458" s="158" t="str">
        <f>IF($A458=0,"",IFERROR(INDEX(BD_Gestão!C:C,MATCH('Banco de Dados'!$B458,BD_Gestão!$B:$B,0)),"erro"))</f>
        <v/>
      </c>
      <c r="L458" s="158" t="str">
        <f>IF($A458=0,"",IFERROR(INDEX(BD_Gestão!H:H,MATCH('Banco de Dados'!$B458,BD_Gestão!$B:$B,0)),"erro"))</f>
        <v/>
      </c>
      <c r="M458" s="161" t="str">
        <f>IF($A458=0,"",IFERROR(INDEX(BD_Gestão!F:F,MATCH('Banco de Dados'!$B458,BD_Gestão!$B:$B,0)),"erro"))</f>
        <v/>
      </c>
      <c r="N458" s="161" t="str">
        <f>IF($A458=0,"",IFERROR(INDEX(BD_Gestão!J:J,MATCH('Banco de Dados'!$B458,BD_Gestão!$B:$B,0)),"erro"))</f>
        <v/>
      </c>
      <c r="O458" s="164" t="str">
        <f>IF($A458=0,"",IFERROR(INDEX(BD_Gestão!K:K,MATCH('Banco de Dados'!$B458,BD_Gestão!$B:$B,0)),"erro"))</f>
        <v/>
      </c>
      <c r="P458" s="169" t="str">
        <f t="shared" si="30"/>
        <v/>
      </c>
      <c r="Q458" s="170" t="str">
        <f t="shared" si="31"/>
        <v/>
      </c>
      <c r="R458" s="163" t="e">
        <f t="shared" si="28"/>
        <v>#VALUE!</v>
      </c>
      <c r="S458" s="163" t="e">
        <f t="shared" si="29"/>
        <v>#VALUE!</v>
      </c>
      <c r="T458" s="163" t="e">
        <f>INDEX(Controle!O:O,MATCH('Banco de Dados'!A458,Controle!M:M,0))*E458/100</f>
        <v>#N/A</v>
      </c>
    </row>
    <row r="459" spans="1:20" hidden="1" x14ac:dyDescent="0.2">
      <c r="A459" s="158">
        <f>BD_TS!A458</f>
        <v>0</v>
      </c>
      <c r="B459" s="158" t="str">
        <f>SUBSTITUTE(SUBSTITUTE(BD_TS!D458," ",""),"-","/")</f>
        <v/>
      </c>
      <c r="C459" s="158">
        <f>BD_TS!E458</f>
        <v>0</v>
      </c>
      <c r="D459" s="159">
        <f>BD_TS!F458</f>
        <v>0</v>
      </c>
      <c r="E459" s="160">
        <f>BD_TS!B458</f>
        <v>0</v>
      </c>
      <c r="F459" s="161">
        <f>BD_TS!C458</f>
        <v>0</v>
      </c>
      <c r="G459" s="187">
        <f>BD_TS!H458</f>
        <v>0</v>
      </c>
      <c r="H459" s="158" t="str">
        <f>IF($A459=0,"",IFERROR(INDEX(BD_Gestão!A:A,MATCH('Banco de Dados'!$B459,BD_Gestão!$B:$B,0)),"erro"))</f>
        <v/>
      </c>
      <c r="I459" s="162" t="str">
        <f>IF($A459=0,"",IFERROR(INDEX(BD_Gestão!E:E,MATCH('Banco de Dados'!$B459,BD_Gestão!$B:$B,0)),"erro"))</f>
        <v/>
      </c>
      <c r="J459" s="186" t="str">
        <f>IF($A459=0,"",IFERROR(INDEX(BD_Gestão!B:B,MATCH('Banco de Dados'!$B459,BD_Gestão!$B:$B,0)),"erro"))</f>
        <v/>
      </c>
      <c r="K459" s="158" t="str">
        <f>IF($A459=0,"",IFERROR(INDEX(BD_Gestão!C:C,MATCH('Banco de Dados'!$B459,BD_Gestão!$B:$B,0)),"erro"))</f>
        <v/>
      </c>
      <c r="L459" s="158" t="str">
        <f>IF($A459=0,"",IFERROR(INDEX(BD_Gestão!H:H,MATCH('Banco de Dados'!$B459,BD_Gestão!$B:$B,0)),"erro"))</f>
        <v/>
      </c>
      <c r="M459" s="161" t="str">
        <f>IF($A459=0,"",IFERROR(INDEX(BD_Gestão!F:F,MATCH('Banco de Dados'!$B459,BD_Gestão!$B:$B,0)),"erro"))</f>
        <v/>
      </c>
      <c r="N459" s="161" t="str">
        <f>IF($A459=0,"",IFERROR(INDEX(BD_Gestão!J:J,MATCH('Banco de Dados'!$B459,BD_Gestão!$B:$B,0)),"erro"))</f>
        <v/>
      </c>
      <c r="O459" s="164" t="str">
        <f>IF($A459=0,"",IFERROR(INDEX(BD_Gestão!K:K,MATCH('Banco de Dados'!$B459,BD_Gestão!$B:$B,0)),"erro"))</f>
        <v/>
      </c>
      <c r="P459" s="169" t="str">
        <f t="shared" si="30"/>
        <v/>
      </c>
      <c r="Q459" s="170" t="str">
        <f t="shared" si="31"/>
        <v/>
      </c>
      <c r="R459" s="163" t="e">
        <f t="shared" si="28"/>
        <v>#VALUE!</v>
      </c>
      <c r="S459" s="163" t="e">
        <f t="shared" si="29"/>
        <v>#VALUE!</v>
      </c>
      <c r="T459" s="163" t="e">
        <f>INDEX(Controle!O:O,MATCH('Banco de Dados'!A459,Controle!M:M,0))*E459/100</f>
        <v>#N/A</v>
      </c>
    </row>
    <row r="460" spans="1:20" hidden="1" x14ac:dyDescent="0.2">
      <c r="A460" s="158">
        <f>BD_TS!A459</f>
        <v>0</v>
      </c>
      <c r="B460" s="158" t="str">
        <f>SUBSTITUTE(SUBSTITUTE(BD_TS!D459," ",""),"-","/")</f>
        <v/>
      </c>
      <c r="C460" s="158">
        <f>BD_TS!E459</f>
        <v>0</v>
      </c>
      <c r="D460" s="159">
        <f>BD_TS!F459</f>
        <v>0</v>
      </c>
      <c r="E460" s="160">
        <f>BD_TS!B459</f>
        <v>0</v>
      </c>
      <c r="F460" s="161">
        <f>BD_TS!C459</f>
        <v>0</v>
      </c>
      <c r="G460" s="187">
        <f>BD_TS!H459</f>
        <v>0</v>
      </c>
      <c r="H460" s="158" t="str">
        <f>IF($A460=0,"",IFERROR(INDEX(BD_Gestão!A:A,MATCH('Banco de Dados'!$B460,BD_Gestão!$B:$B,0)),"erro"))</f>
        <v/>
      </c>
      <c r="I460" s="162" t="str">
        <f>IF($A460=0,"",IFERROR(INDEX(BD_Gestão!E:E,MATCH('Banco de Dados'!$B460,BD_Gestão!$B:$B,0)),"erro"))</f>
        <v/>
      </c>
      <c r="J460" s="186" t="str">
        <f>IF($A460=0,"",IFERROR(INDEX(BD_Gestão!B:B,MATCH('Banco de Dados'!$B460,BD_Gestão!$B:$B,0)),"erro"))</f>
        <v/>
      </c>
      <c r="K460" s="158" t="str">
        <f>IF($A460=0,"",IFERROR(INDEX(BD_Gestão!C:C,MATCH('Banco de Dados'!$B460,BD_Gestão!$B:$B,0)),"erro"))</f>
        <v/>
      </c>
      <c r="L460" s="158" t="str">
        <f>IF($A460=0,"",IFERROR(INDEX(BD_Gestão!H:H,MATCH('Banco de Dados'!$B460,BD_Gestão!$B:$B,0)),"erro"))</f>
        <v/>
      </c>
      <c r="M460" s="161" t="str">
        <f>IF($A460=0,"",IFERROR(INDEX(BD_Gestão!F:F,MATCH('Banco de Dados'!$B460,BD_Gestão!$B:$B,0)),"erro"))</f>
        <v/>
      </c>
      <c r="N460" s="161" t="str">
        <f>IF($A460=0,"",IFERROR(INDEX(BD_Gestão!J:J,MATCH('Banco de Dados'!$B460,BD_Gestão!$B:$B,0)),"erro"))</f>
        <v/>
      </c>
      <c r="O460" s="164" t="str">
        <f>IF($A460=0,"",IFERROR(INDEX(BD_Gestão!K:K,MATCH('Banco de Dados'!$B460,BD_Gestão!$B:$B,0)),"erro"))</f>
        <v/>
      </c>
      <c r="P460" s="169" t="str">
        <f t="shared" si="30"/>
        <v/>
      </c>
      <c r="Q460" s="170" t="str">
        <f t="shared" si="31"/>
        <v/>
      </c>
      <c r="R460" s="163" t="e">
        <f t="shared" si="28"/>
        <v>#VALUE!</v>
      </c>
      <c r="S460" s="163" t="e">
        <f t="shared" si="29"/>
        <v>#VALUE!</v>
      </c>
      <c r="T460" s="163" t="e">
        <f>INDEX(Controle!O:O,MATCH('Banco de Dados'!A460,Controle!M:M,0))*E460/100</f>
        <v>#N/A</v>
      </c>
    </row>
    <row r="461" spans="1:20" hidden="1" x14ac:dyDescent="0.2">
      <c r="A461" s="158">
        <f>BD_TS!A460</f>
        <v>0</v>
      </c>
      <c r="B461" s="158" t="str">
        <f>SUBSTITUTE(SUBSTITUTE(BD_TS!D460," ",""),"-","/")</f>
        <v/>
      </c>
      <c r="C461" s="158">
        <f>BD_TS!E460</f>
        <v>0</v>
      </c>
      <c r="D461" s="159">
        <f>BD_TS!F460</f>
        <v>0</v>
      </c>
      <c r="E461" s="160">
        <f>BD_TS!B460</f>
        <v>0</v>
      </c>
      <c r="F461" s="161">
        <f>BD_TS!C460</f>
        <v>0</v>
      </c>
      <c r="G461" s="187">
        <f>BD_TS!H460</f>
        <v>0</v>
      </c>
      <c r="H461" s="158" t="str">
        <f>IF($A461=0,"",IFERROR(INDEX(BD_Gestão!A:A,MATCH('Banco de Dados'!$B461,BD_Gestão!$B:$B,0)),"erro"))</f>
        <v/>
      </c>
      <c r="I461" s="162" t="str">
        <f>IF($A461=0,"",IFERROR(INDEX(BD_Gestão!E:E,MATCH('Banco de Dados'!$B461,BD_Gestão!$B:$B,0)),"erro"))</f>
        <v/>
      </c>
      <c r="J461" s="186" t="str">
        <f>IF($A461=0,"",IFERROR(INDEX(BD_Gestão!B:B,MATCH('Banco de Dados'!$B461,BD_Gestão!$B:$B,0)),"erro"))</f>
        <v/>
      </c>
      <c r="K461" s="158" t="str">
        <f>IF($A461=0,"",IFERROR(INDEX(BD_Gestão!C:C,MATCH('Banco de Dados'!$B461,BD_Gestão!$B:$B,0)),"erro"))</f>
        <v/>
      </c>
      <c r="L461" s="158" t="str">
        <f>IF($A461=0,"",IFERROR(INDEX(BD_Gestão!H:H,MATCH('Banco de Dados'!$B461,BD_Gestão!$B:$B,0)),"erro"))</f>
        <v/>
      </c>
      <c r="M461" s="161" t="str">
        <f>IF($A461=0,"",IFERROR(INDEX(BD_Gestão!F:F,MATCH('Banco de Dados'!$B461,BD_Gestão!$B:$B,0)),"erro"))</f>
        <v/>
      </c>
      <c r="N461" s="161" t="str">
        <f>IF($A461=0,"",IFERROR(INDEX(BD_Gestão!J:J,MATCH('Banco de Dados'!$B461,BD_Gestão!$B:$B,0)),"erro"))</f>
        <v/>
      </c>
      <c r="O461" s="164" t="str">
        <f>IF($A461=0,"",IFERROR(INDEX(BD_Gestão!K:K,MATCH('Banco de Dados'!$B461,BD_Gestão!$B:$B,0)),"erro"))</f>
        <v/>
      </c>
      <c r="P461" s="169" t="str">
        <f t="shared" si="30"/>
        <v/>
      </c>
      <c r="Q461" s="170" t="str">
        <f t="shared" si="31"/>
        <v/>
      </c>
      <c r="R461" s="163" t="e">
        <f t="shared" si="28"/>
        <v>#VALUE!</v>
      </c>
      <c r="S461" s="163" t="e">
        <f t="shared" si="29"/>
        <v>#VALUE!</v>
      </c>
      <c r="T461" s="163" t="e">
        <f>INDEX(Controle!O:O,MATCH('Banco de Dados'!A461,Controle!M:M,0))*E461/100</f>
        <v>#N/A</v>
      </c>
    </row>
    <row r="462" spans="1:20" hidden="1" x14ac:dyDescent="0.2">
      <c r="A462" s="158">
        <f>BD_TS!A461</f>
        <v>0</v>
      </c>
      <c r="B462" s="158" t="str">
        <f>SUBSTITUTE(SUBSTITUTE(BD_TS!D461," ",""),"-","/")</f>
        <v/>
      </c>
      <c r="C462" s="158">
        <f>BD_TS!E461</f>
        <v>0</v>
      </c>
      <c r="D462" s="159">
        <f>BD_TS!F461</f>
        <v>0</v>
      </c>
      <c r="E462" s="160">
        <f>BD_TS!B461</f>
        <v>0</v>
      </c>
      <c r="F462" s="161">
        <f>BD_TS!C461</f>
        <v>0</v>
      </c>
      <c r="G462" s="187">
        <f>BD_TS!H461</f>
        <v>0</v>
      </c>
      <c r="H462" s="158" t="str">
        <f>IF($A462=0,"",IFERROR(INDEX(BD_Gestão!A:A,MATCH('Banco de Dados'!$B462,BD_Gestão!$B:$B,0)),"erro"))</f>
        <v/>
      </c>
      <c r="I462" s="162" t="str">
        <f>IF($A462=0,"",IFERROR(INDEX(BD_Gestão!E:E,MATCH('Banco de Dados'!$B462,BD_Gestão!$B:$B,0)),"erro"))</f>
        <v/>
      </c>
      <c r="J462" s="186" t="str">
        <f>IF($A462=0,"",IFERROR(INDEX(BD_Gestão!B:B,MATCH('Banco de Dados'!$B462,BD_Gestão!$B:$B,0)),"erro"))</f>
        <v/>
      </c>
      <c r="K462" s="158" t="str">
        <f>IF($A462=0,"",IFERROR(INDEX(BD_Gestão!C:C,MATCH('Banco de Dados'!$B462,BD_Gestão!$B:$B,0)),"erro"))</f>
        <v/>
      </c>
      <c r="L462" s="158" t="str">
        <f>IF($A462=0,"",IFERROR(INDEX(BD_Gestão!H:H,MATCH('Banco de Dados'!$B462,BD_Gestão!$B:$B,0)),"erro"))</f>
        <v/>
      </c>
      <c r="M462" s="161" t="str">
        <f>IF($A462=0,"",IFERROR(INDEX(BD_Gestão!F:F,MATCH('Banco de Dados'!$B462,BD_Gestão!$B:$B,0)),"erro"))</f>
        <v/>
      </c>
      <c r="N462" s="161" t="str">
        <f>IF($A462=0,"",IFERROR(INDEX(BD_Gestão!J:J,MATCH('Banco de Dados'!$B462,BD_Gestão!$B:$B,0)),"erro"))</f>
        <v/>
      </c>
      <c r="O462" s="164" t="str">
        <f>IF($A462=0,"",IFERROR(INDEX(BD_Gestão!K:K,MATCH('Banco de Dados'!$B462,BD_Gestão!$B:$B,0)),"erro"))</f>
        <v/>
      </c>
      <c r="P462" s="169" t="str">
        <f t="shared" si="30"/>
        <v/>
      </c>
      <c r="Q462" s="170" t="str">
        <f t="shared" si="31"/>
        <v/>
      </c>
      <c r="R462" s="163" t="e">
        <f t="shared" si="28"/>
        <v>#VALUE!</v>
      </c>
      <c r="S462" s="163" t="e">
        <f t="shared" si="29"/>
        <v>#VALUE!</v>
      </c>
      <c r="T462" s="163" t="e">
        <f>INDEX(Controle!O:O,MATCH('Banco de Dados'!A462,Controle!M:M,0))*E462/100</f>
        <v>#N/A</v>
      </c>
    </row>
    <row r="463" spans="1:20" hidden="1" x14ac:dyDescent="0.2">
      <c r="A463" s="158">
        <f>BD_TS!A462</f>
        <v>0</v>
      </c>
      <c r="B463" s="158" t="str">
        <f>SUBSTITUTE(SUBSTITUTE(BD_TS!D462," ",""),"-","/")</f>
        <v/>
      </c>
      <c r="C463" s="158">
        <f>BD_TS!E462</f>
        <v>0</v>
      </c>
      <c r="D463" s="159">
        <f>BD_TS!F462</f>
        <v>0</v>
      </c>
      <c r="E463" s="160">
        <f>BD_TS!B462</f>
        <v>0</v>
      </c>
      <c r="F463" s="161">
        <f>BD_TS!C462</f>
        <v>0</v>
      </c>
      <c r="G463" s="187">
        <f>BD_TS!H462</f>
        <v>0</v>
      </c>
      <c r="H463" s="158" t="str">
        <f>IF($A463=0,"",IFERROR(INDEX(BD_Gestão!A:A,MATCH('Banco de Dados'!$B463,BD_Gestão!$B:$B,0)),"erro"))</f>
        <v/>
      </c>
      <c r="I463" s="162" t="str">
        <f>IF($A463=0,"",IFERROR(INDEX(BD_Gestão!E:E,MATCH('Banco de Dados'!$B463,BD_Gestão!$B:$B,0)),"erro"))</f>
        <v/>
      </c>
      <c r="J463" s="186" t="str">
        <f>IF($A463=0,"",IFERROR(INDEX(BD_Gestão!B:B,MATCH('Banco de Dados'!$B463,BD_Gestão!$B:$B,0)),"erro"))</f>
        <v/>
      </c>
      <c r="K463" s="158" t="str">
        <f>IF($A463=0,"",IFERROR(INDEX(BD_Gestão!C:C,MATCH('Banco de Dados'!$B463,BD_Gestão!$B:$B,0)),"erro"))</f>
        <v/>
      </c>
      <c r="L463" s="158" t="str">
        <f>IF($A463=0,"",IFERROR(INDEX(BD_Gestão!H:H,MATCH('Banco de Dados'!$B463,BD_Gestão!$B:$B,0)),"erro"))</f>
        <v/>
      </c>
      <c r="M463" s="161" t="str">
        <f>IF($A463=0,"",IFERROR(INDEX(BD_Gestão!F:F,MATCH('Banco de Dados'!$B463,BD_Gestão!$B:$B,0)),"erro"))</f>
        <v/>
      </c>
      <c r="N463" s="161" t="str">
        <f>IF($A463=0,"",IFERROR(INDEX(BD_Gestão!J:J,MATCH('Banco de Dados'!$B463,BD_Gestão!$B:$B,0)),"erro"))</f>
        <v/>
      </c>
      <c r="O463" s="164" t="str">
        <f>IF($A463=0,"",IFERROR(INDEX(BD_Gestão!K:K,MATCH('Banco de Dados'!$B463,BD_Gestão!$B:$B,0)),"erro"))</f>
        <v/>
      </c>
      <c r="P463" s="169" t="str">
        <f t="shared" si="30"/>
        <v/>
      </c>
      <c r="Q463" s="170" t="str">
        <f t="shared" si="31"/>
        <v/>
      </c>
      <c r="R463" s="163" t="e">
        <f t="shared" si="28"/>
        <v>#VALUE!</v>
      </c>
      <c r="S463" s="163" t="e">
        <f t="shared" si="29"/>
        <v>#VALUE!</v>
      </c>
      <c r="T463" s="163" t="e">
        <f>INDEX(Controle!O:O,MATCH('Banco de Dados'!A463,Controle!M:M,0))*E463/100</f>
        <v>#N/A</v>
      </c>
    </row>
    <row r="464" spans="1:20" hidden="1" x14ac:dyDescent="0.2">
      <c r="A464" s="158">
        <f>BD_TS!A463</f>
        <v>0</v>
      </c>
      <c r="B464" s="158" t="str">
        <f>SUBSTITUTE(SUBSTITUTE(BD_TS!D463," ",""),"-","/")</f>
        <v/>
      </c>
      <c r="C464" s="158">
        <f>BD_TS!E463</f>
        <v>0</v>
      </c>
      <c r="D464" s="159">
        <f>BD_TS!F463</f>
        <v>0</v>
      </c>
      <c r="E464" s="160">
        <f>BD_TS!B463</f>
        <v>0</v>
      </c>
      <c r="F464" s="161">
        <f>BD_TS!C463</f>
        <v>0</v>
      </c>
      <c r="G464" s="187">
        <f>BD_TS!H463</f>
        <v>0</v>
      </c>
      <c r="H464" s="158" t="str">
        <f>IF($A464=0,"",IFERROR(INDEX(BD_Gestão!A:A,MATCH('Banco de Dados'!$B464,BD_Gestão!$B:$B,0)),"erro"))</f>
        <v/>
      </c>
      <c r="I464" s="162" t="str">
        <f>IF($A464=0,"",IFERROR(INDEX(BD_Gestão!E:E,MATCH('Banco de Dados'!$B464,BD_Gestão!$B:$B,0)),"erro"))</f>
        <v/>
      </c>
      <c r="J464" s="186" t="str">
        <f>IF($A464=0,"",IFERROR(INDEX(BD_Gestão!B:B,MATCH('Banco de Dados'!$B464,BD_Gestão!$B:$B,0)),"erro"))</f>
        <v/>
      </c>
      <c r="K464" s="158" t="str">
        <f>IF($A464=0,"",IFERROR(INDEX(BD_Gestão!C:C,MATCH('Banco de Dados'!$B464,BD_Gestão!$B:$B,0)),"erro"))</f>
        <v/>
      </c>
      <c r="L464" s="158" t="str">
        <f>IF($A464=0,"",IFERROR(INDEX(BD_Gestão!H:H,MATCH('Banco de Dados'!$B464,BD_Gestão!$B:$B,0)),"erro"))</f>
        <v/>
      </c>
      <c r="M464" s="161" t="str">
        <f>IF($A464=0,"",IFERROR(INDEX(BD_Gestão!F:F,MATCH('Banco de Dados'!$B464,BD_Gestão!$B:$B,0)),"erro"))</f>
        <v/>
      </c>
      <c r="N464" s="161" t="str">
        <f>IF($A464=0,"",IFERROR(INDEX(BD_Gestão!J:J,MATCH('Banco de Dados'!$B464,BD_Gestão!$B:$B,0)),"erro"))</f>
        <v/>
      </c>
      <c r="O464" s="164" t="str">
        <f>IF($A464=0,"",IFERROR(INDEX(BD_Gestão!K:K,MATCH('Banco de Dados'!$B464,BD_Gestão!$B:$B,0)),"erro"))</f>
        <v/>
      </c>
      <c r="P464" s="169" t="str">
        <f t="shared" si="30"/>
        <v/>
      </c>
      <c r="Q464" s="170" t="str">
        <f t="shared" si="31"/>
        <v/>
      </c>
      <c r="R464" s="163" t="e">
        <f t="shared" si="28"/>
        <v>#VALUE!</v>
      </c>
      <c r="S464" s="163" t="e">
        <f t="shared" si="29"/>
        <v>#VALUE!</v>
      </c>
      <c r="T464" s="163" t="e">
        <f>INDEX(Controle!O:O,MATCH('Banco de Dados'!A464,Controle!M:M,0))*E464/100</f>
        <v>#N/A</v>
      </c>
    </row>
    <row r="465" spans="1:20" hidden="1" x14ac:dyDescent="0.2">
      <c r="A465" s="158">
        <f>BD_TS!A464</f>
        <v>0</v>
      </c>
      <c r="B465" s="158" t="str">
        <f>SUBSTITUTE(SUBSTITUTE(BD_TS!D464," ",""),"-","/")</f>
        <v/>
      </c>
      <c r="C465" s="158">
        <f>BD_TS!E464</f>
        <v>0</v>
      </c>
      <c r="D465" s="159">
        <f>BD_TS!F464</f>
        <v>0</v>
      </c>
      <c r="E465" s="160">
        <f>BD_TS!B464</f>
        <v>0</v>
      </c>
      <c r="F465" s="161">
        <f>BD_TS!C464</f>
        <v>0</v>
      </c>
      <c r="G465" s="187">
        <f>BD_TS!H464</f>
        <v>0</v>
      </c>
      <c r="H465" s="158" t="str">
        <f>IF($A465=0,"",IFERROR(INDEX(BD_Gestão!A:A,MATCH('Banco de Dados'!$B465,BD_Gestão!$B:$B,0)),"erro"))</f>
        <v/>
      </c>
      <c r="I465" s="162" t="str">
        <f>IF($A465=0,"",IFERROR(INDEX(BD_Gestão!E:E,MATCH('Banco de Dados'!$B465,BD_Gestão!$B:$B,0)),"erro"))</f>
        <v/>
      </c>
      <c r="J465" s="186" t="str">
        <f>IF($A465=0,"",IFERROR(INDEX(BD_Gestão!B:B,MATCH('Banco de Dados'!$B465,BD_Gestão!$B:$B,0)),"erro"))</f>
        <v/>
      </c>
      <c r="K465" s="158" t="str">
        <f>IF($A465=0,"",IFERROR(INDEX(BD_Gestão!C:C,MATCH('Banco de Dados'!$B465,BD_Gestão!$B:$B,0)),"erro"))</f>
        <v/>
      </c>
      <c r="L465" s="158" t="str">
        <f>IF($A465=0,"",IFERROR(INDEX(BD_Gestão!H:H,MATCH('Banco de Dados'!$B465,BD_Gestão!$B:$B,0)),"erro"))</f>
        <v/>
      </c>
      <c r="M465" s="161" t="str">
        <f>IF($A465=0,"",IFERROR(INDEX(BD_Gestão!F:F,MATCH('Banco de Dados'!$B465,BD_Gestão!$B:$B,0)),"erro"))</f>
        <v/>
      </c>
      <c r="N465" s="161" t="str">
        <f>IF($A465=0,"",IFERROR(INDEX(BD_Gestão!J:J,MATCH('Banco de Dados'!$B465,BD_Gestão!$B:$B,0)),"erro"))</f>
        <v/>
      </c>
      <c r="O465" s="164" t="str">
        <f>IF($A465=0,"",IFERROR(INDEX(BD_Gestão!K:K,MATCH('Banco de Dados'!$B465,BD_Gestão!$B:$B,0)),"erro"))</f>
        <v/>
      </c>
      <c r="P465" s="169" t="str">
        <f t="shared" si="30"/>
        <v/>
      </c>
      <c r="Q465" s="170" t="str">
        <f t="shared" si="31"/>
        <v/>
      </c>
      <c r="R465" s="163" t="e">
        <f t="shared" si="28"/>
        <v>#VALUE!</v>
      </c>
      <c r="S465" s="163" t="e">
        <f t="shared" si="29"/>
        <v>#VALUE!</v>
      </c>
      <c r="T465" s="163" t="e">
        <f>INDEX(Controle!O:O,MATCH('Banco de Dados'!A465,Controle!M:M,0))*E465/100</f>
        <v>#N/A</v>
      </c>
    </row>
    <row r="466" spans="1:20" hidden="1" x14ac:dyDescent="0.2">
      <c r="A466" s="158">
        <f>BD_TS!A465</f>
        <v>0</v>
      </c>
      <c r="B466" s="158" t="str">
        <f>SUBSTITUTE(SUBSTITUTE(BD_TS!D465," ",""),"-","/")</f>
        <v/>
      </c>
      <c r="C466" s="158">
        <f>BD_TS!E465</f>
        <v>0</v>
      </c>
      <c r="D466" s="159">
        <f>BD_TS!F465</f>
        <v>0</v>
      </c>
      <c r="E466" s="160">
        <f>BD_TS!B465</f>
        <v>0</v>
      </c>
      <c r="F466" s="161">
        <f>BD_TS!C465</f>
        <v>0</v>
      </c>
      <c r="G466" s="187">
        <f>BD_TS!H465</f>
        <v>0</v>
      </c>
      <c r="H466" s="158" t="str">
        <f>IF($A466=0,"",IFERROR(INDEX(BD_Gestão!A:A,MATCH('Banco de Dados'!$B466,BD_Gestão!$B:$B,0)),"erro"))</f>
        <v/>
      </c>
      <c r="I466" s="162" t="str">
        <f>IF($A466=0,"",IFERROR(INDEX(BD_Gestão!E:E,MATCH('Banco de Dados'!$B466,BD_Gestão!$B:$B,0)),"erro"))</f>
        <v/>
      </c>
      <c r="J466" s="186" t="str">
        <f>IF($A466=0,"",IFERROR(INDEX(BD_Gestão!B:B,MATCH('Banco de Dados'!$B466,BD_Gestão!$B:$B,0)),"erro"))</f>
        <v/>
      </c>
      <c r="K466" s="158" t="str">
        <f>IF($A466=0,"",IFERROR(INDEX(BD_Gestão!C:C,MATCH('Banco de Dados'!$B466,BD_Gestão!$B:$B,0)),"erro"))</f>
        <v/>
      </c>
      <c r="L466" s="158" t="str">
        <f>IF($A466=0,"",IFERROR(INDEX(BD_Gestão!H:H,MATCH('Banco de Dados'!$B466,BD_Gestão!$B:$B,0)),"erro"))</f>
        <v/>
      </c>
      <c r="M466" s="161" t="str">
        <f>IF($A466=0,"",IFERROR(INDEX(BD_Gestão!F:F,MATCH('Banco de Dados'!$B466,BD_Gestão!$B:$B,0)),"erro"))</f>
        <v/>
      </c>
      <c r="N466" s="161" t="str">
        <f>IF($A466=0,"",IFERROR(INDEX(BD_Gestão!J:J,MATCH('Banco de Dados'!$B466,BD_Gestão!$B:$B,0)),"erro"))</f>
        <v/>
      </c>
      <c r="O466" s="164" t="str">
        <f>IF($A466=0,"",IFERROR(INDEX(BD_Gestão!K:K,MATCH('Banco de Dados'!$B466,BD_Gestão!$B:$B,0)),"erro"))</f>
        <v/>
      </c>
      <c r="P466" s="169" t="str">
        <f t="shared" si="30"/>
        <v/>
      </c>
      <c r="Q466" s="170" t="str">
        <f t="shared" si="31"/>
        <v/>
      </c>
      <c r="R466" s="163" t="e">
        <f t="shared" si="28"/>
        <v>#VALUE!</v>
      </c>
      <c r="S466" s="163" t="e">
        <f t="shared" si="29"/>
        <v>#VALUE!</v>
      </c>
      <c r="T466" s="163" t="e">
        <f>INDEX(Controle!O:O,MATCH('Banco de Dados'!A466,Controle!M:M,0))*E466/100</f>
        <v>#N/A</v>
      </c>
    </row>
    <row r="467" spans="1:20" hidden="1" x14ac:dyDescent="0.2">
      <c r="A467" s="158">
        <f>BD_TS!A466</f>
        <v>0</v>
      </c>
      <c r="B467" s="158" t="str">
        <f>SUBSTITUTE(SUBSTITUTE(BD_TS!D466," ",""),"-","/")</f>
        <v/>
      </c>
      <c r="C467" s="158">
        <f>BD_TS!E466</f>
        <v>0</v>
      </c>
      <c r="D467" s="159">
        <f>BD_TS!F466</f>
        <v>0</v>
      </c>
      <c r="E467" s="160">
        <f>BD_TS!B466</f>
        <v>0</v>
      </c>
      <c r="F467" s="161">
        <f>BD_TS!C466</f>
        <v>0</v>
      </c>
      <c r="G467" s="187">
        <f>BD_TS!H466</f>
        <v>0</v>
      </c>
      <c r="H467" s="158" t="str">
        <f>IF($A467=0,"",IFERROR(INDEX(BD_Gestão!A:A,MATCH('Banco de Dados'!$B467,BD_Gestão!$B:$B,0)),"erro"))</f>
        <v/>
      </c>
      <c r="I467" s="162" t="str">
        <f>IF($A467=0,"",IFERROR(INDEX(BD_Gestão!E:E,MATCH('Banco de Dados'!$B467,BD_Gestão!$B:$B,0)),"erro"))</f>
        <v/>
      </c>
      <c r="J467" s="186" t="str">
        <f>IF($A467=0,"",IFERROR(INDEX(BD_Gestão!B:B,MATCH('Banco de Dados'!$B467,BD_Gestão!$B:$B,0)),"erro"))</f>
        <v/>
      </c>
      <c r="K467" s="158" t="str">
        <f>IF($A467=0,"",IFERROR(INDEX(BD_Gestão!C:C,MATCH('Banco de Dados'!$B467,BD_Gestão!$B:$B,0)),"erro"))</f>
        <v/>
      </c>
      <c r="L467" s="158" t="str">
        <f>IF($A467=0,"",IFERROR(INDEX(BD_Gestão!H:H,MATCH('Banco de Dados'!$B467,BD_Gestão!$B:$B,0)),"erro"))</f>
        <v/>
      </c>
      <c r="M467" s="161" t="str">
        <f>IF($A467=0,"",IFERROR(INDEX(BD_Gestão!F:F,MATCH('Banco de Dados'!$B467,BD_Gestão!$B:$B,0)),"erro"))</f>
        <v/>
      </c>
      <c r="N467" s="161" t="str">
        <f>IF($A467=0,"",IFERROR(INDEX(BD_Gestão!J:J,MATCH('Banco de Dados'!$B467,BD_Gestão!$B:$B,0)),"erro"))</f>
        <v/>
      </c>
      <c r="O467" s="164" t="str">
        <f>IF($A467=0,"",IFERROR(INDEX(BD_Gestão!K:K,MATCH('Banco de Dados'!$B467,BD_Gestão!$B:$B,0)),"erro"))</f>
        <v/>
      </c>
      <c r="P467" s="169" t="str">
        <f t="shared" si="30"/>
        <v/>
      </c>
      <c r="Q467" s="170" t="str">
        <f t="shared" si="31"/>
        <v/>
      </c>
      <c r="R467" s="163" t="e">
        <f t="shared" si="28"/>
        <v>#VALUE!</v>
      </c>
      <c r="S467" s="163" t="e">
        <f t="shared" si="29"/>
        <v>#VALUE!</v>
      </c>
      <c r="T467" s="163" t="e">
        <f>INDEX(Controle!O:O,MATCH('Banco de Dados'!A467,Controle!M:M,0))*E467/100</f>
        <v>#N/A</v>
      </c>
    </row>
    <row r="468" spans="1:20" hidden="1" x14ac:dyDescent="0.2">
      <c r="A468" s="158">
        <f>BD_TS!A467</f>
        <v>0</v>
      </c>
      <c r="B468" s="158" t="str">
        <f>SUBSTITUTE(SUBSTITUTE(BD_TS!D467," ",""),"-","/")</f>
        <v/>
      </c>
      <c r="C468" s="158">
        <f>BD_TS!E467</f>
        <v>0</v>
      </c>
      <c r="D468" s="159">
        <f>BD_TS!F467</f>
        <v>0</v>
      </c>
      <c r="E468" s="160">
        <f>BD_TS!B467</f>
        <v>0</v>
      </c>
      <c r="F468" s="161">
        <f>BD_TS!C467</f>
        <v>0</v>
      </c>
      <c r="G468" s="187">
        <f>BD_TS!H467</f>
        <v>0</v>
      </c>
      <c r="H468" s="158" t="str">
        <f>IF($A468=0,"",IFERROR(INDEX(BD_Gestão!A:A,MATCH('Banco de Dados'!$B468,BD_Gestão!$B:$B,0)),"erro"))</f>
        <v/>
      </c>
      <c r="I468" s="162" t="str">
        <f>IF($A468=0,"",IFERROR(INDEX(BD_Gestão!E:E,MATCH('Banco de Dados'!$B468,BD_Gestão!$B:$B,0)),"erro"))</f>
        <v/>
      </c>
      <c r="J468" s="186" t="str">
        <f>IF($A468=0,"",IFERROR(INDEX(BD_Gestão!B:B,MATCH('Banco de Dados'!$B468,BD_Gestão!$B:$B,0)),"erro"))</f>
        <v/>
      </c>
      <c r="K468" s="158" t="str">
        <f>IF($A468=0,"",IFERROR(INDEX(BD_Gestão!C:C,MATCH('Banco de Dados'!$B468,BD_Gestão!$B:$B,0)),"erro"))</f>
        <v/>
      </c>
      <c r="L468" s="158" t="str">
        <f>IF($A468=0,"",IFERROR(INDEX(BD_Gestão!H:H,MATCH('Banco de Dados'!$B468,BD_Gestão!$B:$B,0)),"erro"))</f>
        <v/>
      </c>
      <c r="M468" s="161" t="str">
        <f>IF($A468=0,"",IFERROR(INDEX(BD_Gestão!F:F,MATCH('Banco de Dados'!$B468,BD_Gestão!$B:$B,0)),"erro"))</f>
        <v/>
      </c>
      <c r="N468" s="161" t="str">
        <f>IF($A468=0,"",IFERROR(INDEX(BD_Gestão!J:J,MATCH('Banco de Dados'!$B468,BD_Gestão!$B:$B,0)),"erro"))</f>
        <v/>
      </c>
      <c r="O468" s="164" t="str">
        <f>IF($A468=0,"",IFERROR(INDEX(BD_Gestão!K:K,MATCH('Banco de Dados'!$B468,BD_Gestão!$B:$B,0)),"erro"))</f>
        <v/>
      </c>
      <c r="P468" s="169" t="str">
        <f t="shared" si="30"/>
        <v/>
      </c>
      <c r="Q468" s="170" t="str">
        <f t="shared" si="31"/>
        <v/>
      </c>
      <c r="R468" s="163" t="e">
        <f t="shared" si="28"/>
        <v>#VALUE!</v>
      </c>
      <c r="S468" s="163" t="e">
        <f t="shared" si="29"/>
        <v>#VALUE!</v>
      </c>
      <c r="T468" s="163" t="e">
        <f>INDEX(Controle!O:O,MATCH('Banco de Dados'!A468,Controle!M:M,0))*E468/100</f>
        <v>#N/A</v>
      </c>
    </row>
    <row r="469" spans="1:20" hidden="1" x14ac:dyDescent="0.2">
      <c r="A469" s="158">
        <f>BD_TS!A468</f>
        <v>0</v>
      </c>
      <c r="B469" s="158" t="str">
        <f>SUBSTITUTE(SUBSTITUTE(BD_TS!D468," ",""),"-","/")</f>
        <v/>
      </c>
      <c r="C469" s="158">
        <f>BD_TS!E468</f>
        <v>0</v>
      </c>
      <c r="D469" s="159">
        <f>BD_TS!F468</f>
        <v>0</v>
      </c>
      <c r="E469" s="160">
        <f>BD_TS!B468</f>
        <v>0</v>
      </c>
      <c r="F469" s="161">
        <f>BD_TS!C468</f>
        <v>0</v>
      </c>
      <c r="G469" s="187">
        <f>BD_TS!H468</f>
        <v>0</v>
      </c>
      <c r="H469" s="158" t="str">
        <f>IF($A469=0,"",IFERROR(INDEX(BD_Gestão!A:A,MATCH('Banco de Dados'!$B469,BD_Gestão!$B:$B,0)),"erro"))</f>
        <v/>
      </c>
      <c r="I469" s="162" t="str">
        <f>IF($A469=0,"",IFERROR(INDEX(BD_Gestão!E:E,MATCH('Banco de Dados'!$B469,BD_Gestão!$B:$B,0)),"erro"))</f>
        <v/>
      </c>
      <c r="J469" s="186" t="str">
        <f>IF($A469=0,"",IFERROR(INDEX(BD_Gestão!B:B,MATCH('Banco de Dados'!$B469,BD_Gestão!$B:$B,0)),"erro"))</f>
        <v/>
      </c>
      <c r="K469" s="158" t="str">
        <f>IF($A469=0,"",IFERROR(INDEX(BD_Gestão!C:C,MATCH('Banco de Dados'!$B469,BD_Gestão!$B:$B,0)),"erro"))</f>
        <v/>
      </c>
      <c r="L469" s="158" t="str">
        <f>IF($A469=0,"",IFERROR(INDEX(BD_Gestão!H:H,MATCH('Banco de Dados'!$B469,BD_Gestão!$B:$B,0)),"erro"))</f>
        <v/>
      </c>
      <c r="M469" s="161" t="str">
        <f>IF($A469=0,"",IFERROR(INDEX(BD_Gestão!F:F,MATCH('Banco de Dados'!$B469,BD_Gestão!$B:$B,0)),"erro"))</f>
        <v/>
      </c>
      <c r="N469" s="161" t="str">
        <f>IF($A469=0,"",IFERROR(INDEX(BD_Gestão!J:J,MATCH('Banco de Dados'!$B469,BD_Gestão!$B:$B,0)),"erro"))</f>
        <v/>
      </c>
      <c r="O469" s="164" t="str">
        <f>IF($A469=0,"",IFERROR(INDEX(BD_Gestão!K:K,MATCH('Banco de Dados'!$B469,BD_Gestão!$B:$B,0)),"erro"))</f>
        <v/>
      </c>
      <c r="P469" s="169" t="str">
        <f t="shared" si="30"/>
        <v/>
      </c>
      <c r="Q469" s="170" t="str">
        <f t="shared" si="31"/>
        <v/>
      </c>
      <c r="R469" s="163" t="e">
        <f t="shared" si="28"/>
        <v>#VALUE!</v>
      </c>
      <c r="S469" s="163" t="e">
        <f t="shared" si="29"/>
        <v>#VALUE!</v>
      </c>
      <c r="T469" s="163" t="e">
        <f>INDEX(Controle!O:O,MATCH('Banco de Dados'!A469,Controle!M:M,0))*E469/100</f>
        <v>#N/A</v>
      </c>
    </row>
    <row r="470" spans="1:20" hidden="1" x14ac:dyDescent="0.2">
      <c r="A470" s="158">
        <f>BD_TS!A469</f>
        <v>0</v>
      </c>
      <c r="B470" s="158" t="str">
        <f>SUBSTITUTE(SUBSTITUTE(BD_TS!D469," ",""),"-","/")</f>
        <v/>
      </c>
      <c r="C470" s="158">
        <f>BD_TS!E469</f>
        <v>0</v>
      </c>
      <c r="D470" s="159">
        <f>BD_TS!F469</f>
        <v>0</v>
      </c>
      <c r="E470" s="160">
        <f>BD_TS!B469</f>
        <v>0</v>
      </c>
      <c r="F470" s="161">
        <f>BD_TS!C469</f>
        <v>0</v>
      </c>
      <c r="G470" s="187">
        <f>BD_TS!H469</f>
        <v>0</v>
      </c>
      <c r="H470" s="158" t="str">
        <f>IF($A470=0,"",IFERROR(INDEX(BD_Gestão!A:A,MATCH('Banco de Dados'!$B470,BD_Gestão!$B:$B,0)),"erro"))</f>
        <v/>
      </c>
      <c r="I470" s="162" t="str">
        <f>IF($A470=0,"",IFERROR(INDEX(BD_Gestão!E:E,MATCH('Banco de Dados'!$B470,BD_Gestão!$B:$B,0)),"erro"))</f>
        <v/>
      </c>
      <c r="J470" s="186" t="str">
        <f>IF($A470=0,"",IFERROR(INDEX(BD_Gestão!B:B,MATCH('Banco de Dados'!$B470,BD_Gestão!$B:$B,0)),"erro"))</f>
        <v/>
      </c>
      <c r="K470" s="158" t="str">
        <f>IF($A470=0,"",IFERROR(INDEX(BD_Gestão!C:C,MATCH('Banco de Dados'!$B470,BD_Gestão!$B:$B,0)),"erro"))</f>
        <v/>
      </c>
      <c r="L470" s="158" t="str">
        <f>IF($A470=0,"",IFERROR(INDEX(BD_Gestão!H:H,MATCH('Banco de Dados'!$B470,BD_Gestão!$B:$B,0)),"erro"))</f>
        <v/>
      </c>
      <c r="M470" s="161" t="str">
        <f>IF($A470=0,"",IFERROR(INDEX(BD_Gestão!F:F,MATCH('Banco de Dados'!$B470,BD_Gestão!$B:$B,0)),"erro"))</f>
        <v/>
      </c>
      <c r="N470" s="161" t="str">
        <f>IF($A470=0,"",IFERROR(INDEX(BD_Gestão!J:J,MATCH('Banco de Dados'!$B470,BD_Gestão!$B:$B,0)),"erro"))</f>
        <v/>
      </c>
      <c r="O470" s="164" t="str">
        <f>IF($A470=0,"",IFERROR(INDEX(BD_Gestão!K:K,MATCH('Banco de Dados'!$B470,BD_Gestão!$B:$B,0)),"erro"))</f>
        <v/>
      </c>
      <c r="P470" s="169" t="str">
        <f t="shared" si="30"/>
        <v/>
      </c>
      <c r="Q470" s="170" t="str">
        <f t="shared" si="31"/>
        <v/>
      </c>
      <c r="R470" s="163" t="e">
        <f t="shared" si="28"/>
        <v>#VALUE!</v>
      </c>
      <c r="S470" s="163" t="e">
        <f t="shared" si="29"/>
        <v>#VALUE!</v>
      </c>
      <c r="T470" s="163" t="e">
        <f>INDEX(Controle!O:O,MATCH('Banco de Dados'!A470,Controle!M:M,0))*E470/100</f>
        <v>#N/A</v>
      </c>
    </row>
    <row r="471" spans="1:20" hidden="1" x14ac:dyDescent="0.2">
      <c r="A471" s="158">
        <f>BD_TS!A470</f>
        <v>0</v>
      </c>
      <c r="B471" s="158" t="str">
        <f>SUBSTITUTE(SUBSTITUTE(BD_TS!D470," ",""),"-","/")</f>
        <v/>
      </c>
      <c r="C471" s="158">
        <f>BD_TS!E470</f>
        <v>0</v>
      </c>
      <c r="D471" s="159">
        <f>BD_TS!F470</f>
        <v>0</v>
      </c>
      <c r="E471" s="160">
        <f>BD_TS!B470</f>
        <v>0</v>
      </c>
      <c r="F471" s="161">
        <f>BD_TS!C470</f>
        <v>0</v>
      </c>
      <c r="G471" s="187">
        <f>BD_TS!H470</f>
        <v>0</v>
      </c>
      <c r="H471" s="158" t="str">
        <f>IF($A471=0,"",IFERROR(INDEX(BD_Gestão!A:A,MATCH('Banco de Dados'!$B471,BD_Gestão!$B:$B,0)),"erro"))</f>
        <v/>
      </c>
      <c r="I471" s="162" t="str">
        <f>IF($A471=0,"",IFERROR(INDEX(BD_Gestão!E:E,MATCH('Banco de Dados'!$B471,BD_Gestão!$B:$B,0)),"erro"))</f>
        <v/>
      </c>
      <c r="J471" s="186" t="str">
        <f>IF($A471=0,"",IFERROR(INDEX(BD_Gestão!B:B,MATCH('Banco de Dados'!$B471,BD_Gestão!$B:$B,0)),"erro"))</f>
        <v/>
      </c>
      <c r="K471" s="158" t="str">
        <f>IF($A471=0,"",IFERROR(INDEX(BD_Gestão!C:C,MATCH('Banco de Dados'!$B471,BD_Gestão!$B:$B,0)),"erro"))</f>
        <v/>
      </c>
      <c r="L471" s="158" t="str">
        <f>IF($A471=0,"",IFERROR(INDEX(BD_Gestão!H:H,MATCH('Banco de Dados'!$B471,BD_Gestão!$B:$B,0)),"erro"))</f>
        <v/>
      </c>
      <c r="M471" s="161" t="str">
        <f>IF($A471=0,"",IFERROR(INDEX(BD_Gestão!F:F,MATCH('Banco de Dados'!$B471,BD_Gestão!$B:$B,0)),"erro"))</f>
        <v/>
      </c>
      <c r="N471" s="161" t="str">
        <f>IF($A471=0,"",IFERROR(INDEX(BD_Gestão!J:J,MATCH('Banco de Dados'!$B471,BD_Gestão!$B:$B,0)),"erro"))</f>
        <v/>
      </c>
      <c r="O471" s="164" t="str">
        <f>IF($A471=0,"",IFERROR(INDEX(BD_Gestão!K:K,MATCH('Banco de Dados'!$B471,BD_Gestão!$B:$B,0)),"erro"))</f>
        <v/>
      </c>
      <c r="P471" s="169" t="str">
        <f t="shared" si="30"/>
        <v/>
      </c>
      <c r="Q471" s="170" t="str">
        <f t="shared" si="31"/>
        <v/>
      </c>
      <c r="R471" s="163" t="e">
        <f t="shared" si="28"/>
        <v>#VALUE!</v>
      </c>
      <c r="S471" s="163" t="e">
        <f t="shared" si="29"/>
        <v>#VALUE!</v>
      </c>
      <c r="T471" s="163" t="e">
        <f>INDEX(Controle!O:O,MATCH('Banco de Dados'!A471,Controle!M:M,0))*E471/100</f>
        <v>#N/A</v>
      </c>
    </row>
    <row r="472" spans="1:20" hidden="1" x14ac:dyDescent="0.2">
      <c r="A472" s="158">
        <f>BD_TS!A471</f>
        <v>0</v>
      </c>
      <c r="B472" s="158" t="str">
        <f>SUBSTITUTE(SUBSTITUTE(BD_TS!D471," ",""),"-","/")</f>
        <v/>
      </c>
      <c r="C472" s="158">
        <f>BD_TS!E471</f>
        <v>0</v>
      </c>
      <c r="D472" s="159">
        <f>BD_TS!F471</f>
        <v>0</v>
      </c>
      <c r="E472" s="160">
        <f>BD_TS!B471</f>
        <v>0</v>
      </c>
      <c r="F472" s="161">
        <f>BD_TS!C471</f>
        <v>0</v>
      </c>
      <c r="G472" s="187">
        <f>BD_TS!H471</f>
        <v>0</v>
      </c>
      <c r="H472" s="158" t="str">
        <f>IF($A472=0,"",IFERROR(INDEX(BD_Gestão!A:A,MATCH('Banco de Dados'!$B472,BD_Gestão!$B:$B,0)),"erro"))</f>
        <v/>
      </c>
      <c r="I472" s="162" t="str">
        <f>IF($A472=0,"",IFERROR(INDEX(BD_Gestão!E:E,MATCH('Banco de Dados'!$B472,BD_Gestão!$B:$B,0)),"erro"))</f>
        <v/>
      </c>
      <c r="J472" s="186" t="str">
        <f>IF($A472=0,"",IFERROR(INDEX(BD_Gestão!B:B,MATCH('Banco de Dados'!$B472,BD_Gestão!$B:$B,0)),"erro"))</f>
        <v/>
      </c>
      <c r="K472" s="158" t="str">
        <f>IF($A472=0,"",IFERROR(INDEX(BD_Gestão!C:C,MATCH('Banco de Dados'!$B472,BD_Gestão!$B:$B,0)),"erro"))</f>
        <v/>
      </c>
      <c r="L472" s="158" t="str">
        <f>IF($A472=0,"",IFERROR(INDEX(BD_Gestão!H:H,MATCH('Banco de Dados'!$B472,BD_Gestão!$B:$B,0)),"erro"))</f>
        <v/>
      </c>
      <c r="M472" s="161" t="str">
        <f>IF($A472=0,"",IFERROR(INDEX(BD_Gestão!F:F,MATCH('Banco de Dados'!$B472,BD_Gestão!$B:$B,0)),"erro"))</f>
        <v/>
      </c>
      <c r="N472" s="161" t="str">
        <f>IF($A472=0,"",IFERROR(INDEX(BD_Gestão!J:J,MATCH('Banco de Dados'!$B472,BD_Gestão!$B:$B,0)),"erro"))</f>
        <v/>
      </c>
      <c r="O472" s="164" t="str">
        <f>IF($A472=0,"",IFERROR(INDEX(BD_Gestão!K:K,MATCH('Banco de Dados'!$B472,BD_Gestão!$B:$B,0)),"erro"))</f>
        <v/>
      </c>
      <c r="P472" s="169" t="str">
        <f t="shared" si="30"/>
        <v/>
      </c>
      <c r="Q472" s="170" t="str">
        <f t="shared" si="31"/>
        <v/>
      </c>
      <c r="R472" s="163" t="e">
        <f t="shared" si="28"/>
        <v>#VALUE!</v>
      </c>
      <c r="S472" s="163" t="e">
        <f t="shared" si="29"/>
        <v>#VALUE!</v>
      </c>
      <c r="T472" s="163" t="e">
        <f>INDEX(Controle!O:O,MATCH('Banco de Dados'!A472,Controle!M:M,0))*E472/100</f>
        <v>#N/A</v>
      </c>
    </row>
    <row r="473" spans="1:20" hidden="1" x14ac:dyDescent="0.2">
      <c r="A473" s="158">
        <f>BD_TS!A472</f>
        <v>0</v>
      </c>
      <c r="B473" s="158" t="str">
        <f>SUBSTITUTE(SUBSTITUTE(BD_TS!D472," ",""),"-","/")</f>
        <v/>
      </c>
      <c r="C473" s="158">
        <f>BD_TS!E472</f>
        <v>0</v>
      </c>
      <c r="D473" s="159">
        <f>BD_TS!F472</f>
        <v>0</v>
      </c>
      <c r="E473" s="160">
        <f>BD_TS!B472</f>
        <v>0</v>
      </c>
      <c r="F473" s="161">
        <f>BD_TS!C472</f>
        <v>0</v>
      </c>
      <c r="G473" s="187">
        <f>BD_TS!H472</f>
        <v>0</v>
      </c>
      <c r="H473" s="158" t="str">
        <f>IF($A473=0,"",IFERROR(INDEX(BD_Gestão!A:A,MATCH('Banco de Dados'!$B473,BD_Gestão!$B:$B,0)),"erro"))</f>
        <v/>
      </c>
      <c r="I473" s="162" t="str">
        <f>IF($A473=0,"",IFERROR(INDEX(BD_Gestão!E:E,MATCH('Banco de Dados'!$B473,BD_Gestão!$B:$B,0)),"erro"))</f>
        <v/>
      </c>
      <c r="J473" s="186" t="str">
        <f>IF($A473=0,"",IFERROR(INDEX(BD_Gestão!B:B,MATCH('Banco de Dados'!$B473,BD_Gestão!$B:$B,0)),"erro"))</f>
        <v/>
      </c>
      <c r="K473" s="158" t="str">
        <f>IF($A473=0,"",IFERROR(INDEX(BD_Gestão!C:C,MATCH('Banco de Dados'!$B473,BD_Gestão!$B:$B,0)),"erro"))</f>
        <v/>
      </c>
      <c r="L473" s="158" t="str">
        <f>IF($A473=0,"",IFERROR(INDEX(BD_Gestão!H:H,MATCH('Banco de Dados'!$B473,BD_Gestão!$B:$B,0)),"erro"))</f>
        <v/>
      </c>
      <c r="M473" s="161" t="str">
        <f>IF($A473=0,"",IFERROR(INDEX(BD_Gestão!F:F,MATCH('Banco de Dados'!$B473,BD_Gestão!$B:$B,0)),"erro"))</f>
        <v/>
      </c>
      <c r="N473" s="161" t="str">
        <f>IF($A473=0,"",IFERROR(INDEX(BD_Gestão!J:J,MATCH('Banco de Dados'!$B473,BD_Gestão!$B:$B,0)),"erro"))</f>
        <v/>
      </c>
      <c r="O473" s="164" t="str">
        <f>IF($A473=0,"",IFERROR(INDEX(BD_Gestão!K:K,MATCH('Banco de Dados'!$B473,BD_Gestão!$B:$B,0)),"erro"))</f>
        <v/>
      </c>
      <c r="P473" s="169" t="str">
        <f t="shared" si="30"/>
        <v/>
      </c>
      <c r="Q473" s="170" t="str">
        <f t="shared" si="31"/>
        <v/>
      </c>
      <c r="R473" s="163" t="e">
        <f t="shared" si="28"/>
        <v>#VALUE!</v>
      </c>
      <c r="S473" s="163" t="e">
        <f t="shared" si="29"/>
        <v>#VALUE!</v>
      </c>
      <c r="T473" s="163" t="e">
        <f>INDEX(Controle!O:O,MATCH('Banco de Dados'!A473,Controle!M:M,0))*E473/100</f>
        <v>#N/A</v>
      </c>
    </row>
    <row r="474" spans="1:20" hidden="1" x14ac:dyDescent="0.2">
      <c r="A474" s="158">
        <f>BD_TS!A473</f>
        <v>0</v>
      </c>
      <c r="B474" s="158" t="str">
        <f>SUBSTITUTE(SUBSTITUTE(BD_TS!D473," ",""),"-","/")</f>
        <v/>
      </c>
      <c r="C474" s="158">
        <f>BD_TS!E473</f>
        <v>0</v>
      </c>
      <c r="D474" s="159">
        <f>BD_TS!F473</f>
        <v>0</v>
      </c>
      <c r="E474" s="160">
        <f>BD_TS!B473</f>
        <v>0</v>
      </c>
      <c r="F474" s="161">
        <f>BD_TS!C473</f>
        <v>0</v>
      </c>
      <c r="G474" s="187">
        <f>BD_TS!H473</f>
        <v>0</v>
      </c>
      <c r="H474" s="158" t="str">
        <f>IF($A474=0,"",IFERROR(INDEX(BD_Gestão!A:A,MATCH('Banco de Dados'!$B474,BD_Gestão!$B:$B,0)),"erro"))</f>
        <v/>
      </c>
      <c r="I474" s="162" t="str">
        <f>IF($A474=0,"",IFERROR(INDEX(BD_Gestão!E:E,MATCH('Banco de Dados'!$B474,BD_Gestão!$B:$B,0)),"erro"))</f>
        <v/>
      </c>
      <c r="J474" s="186" t="str">
        <f>IF($A474=0,"",IFERROR(INDEX(BD_Gestão!B:B,MATCH('Banco de Dados'!$B474,BD_Gestão!$B:$B,0)),"erro"))</f>
        <v/>
      </c>
      <c r="K474" s="158" t="str">
        <f>IF($A474=0,"",IFERROR(INDEX(BD_Gestão!C:C,MATCH('Banco de Dados'!$B474,BD_Gestão!$B:$B,0)),"erro"))</f>
        <v/>
      </c>
      <c r="L474" s="158" t="str">
        <f>IF($A474=0,"",IFERROR(INDEX(BD_Gestão!H:H,MATCH('Banco de Dados'!$B474,BD_Gestão!$B:$B,0)),"erro"))</f>
        <v/>
      </c>
      <c r="M474" s="161" t="str">
        <f>IF($A474=0,"",IFERROR(INDEX(BD_Gestão!F:F,MATCH('Banco de Dados'!$B474,BD_Gestão!$B:$B,0)),"erro"))</f>
        <v/>
      </c>
      <c r="N474" s="161" t="str">
        <f>IF($A474=0,"",IFERROR(INDEX(BD_Gestão!J:J,MATCH('Banco de Dados'!$B474,BD_Gestão!$B:$B,0)),"erro"))</f>
        <v/>
      </c>
      <c r="O474" s="164" t="str">
        <f>IF($A474=0,"",IFERROR(INDEX(BD_Gestão!K:K,MATCH('Banco de Dados'!$B474,BD_Gestão!$B:$B,0)),"erro"))</f>
        <v/>
      </c>
      <c r="P474" s="169" t="str">
        <f t="shared" si="30"/>
        <v/>
      </c>
      <c r="Q474" s="170" t="str">
        <f t="shared" si="31"/>
        <v/>
      </c>
      <c r="R474" s="163" t="e">
        <f t="shared" si="28"/>
        <v>#VALUE!</v>
      </c>
      <c r="S474" s="163" t="e">
        <f t="shared" si="29"/>
        <v>#VALUE!</v>
      </c>
      <c r="T474" s="163" t="e">
        <f>INDEX(Controle!O:O,MATCH('Banco de Dados'!A474,Controle!M:M,0))*E474/100</f>
        <v>#N/A</v>
      </c>
    </row>
    <row r="475" spans="1:20" hidden="1" x14ac:dyDescent="0.2">
      <c r="A475" s="158">
        <f>BD_TS!A474</f>
        <v>0</v>
      </c>
      <c r="B475" s="158" t="str">
        <f>SUBSTITUTE(SUBSTITUTE(BD_TS!D474," ",""),"-","/")</f>
        <v/>
      </c>
      <c r="C475" s="158">
        <f>BD_TS!E474</f>
        <v>0</v>
      </c>
      <c r="D475" s="159">
        <f>BD_TS!F474</f>
        <v>0</v>
      </c>
      <c r="E475" s="160">
        <f>BD_TS!B474</f>
        <v>0</v>
      </c>
      <c r="F475" s="161">
        <f>BD_TS!C474</f>
        <v>0</v>
      </c>
      <c r="G475" s="187">
        <f>BD_TS!H474</f>
        <v>0</v>
      </c>
      <c r="H475" s="158" t="str">
        <f>IF($A475=0,"",IFERROR(INDEX(BD_Gestão!A:A,MATCH('Banco de Dados'!$B475,BD_Gestão!$B:$B,0)),"erro"))</f>
        <v/>
      </c>
      <c r="I475" s="162" t="str">
        <f>IF($A475=0,"",IFERROR(INDEX(BD_Gestão!E:E,MATCH('Banco de Dados'!$B475,BD_Gestão!$B:$B,0)),"erro"))</f>
        <v/>
      </c>
      <c r="J475" s="186" t="str">
        <f>IF($A475=0,"",IFERROR(INDEX(BD_Gestão!B:B,MATCH('Banco de Dados'!$B475,BD_Gestão!$B:$B,0)),"erro"))</f>
        <v/>
      </c>
      <c r="K475" s="158" t="str">
        <f>IF($A475=0,"",IFERROR(INDEX(BD_Gestão!C:C,MATCH('Banco de Dados'!$B475,BD_Gestão!$B:$B,0)),"erro"))</f>
        <v/>
      </c>
      <c r="L475" s="158" t="str">
        <f>IF($A475=0,"",IFERROR(INDEX(BD_Gestão!H:H,MATCH('Banco de Dados'!$B475,BD_Gestão!$B:$B,0)),"erro"))</f>
        <v/>
      </c>
      <c r="M475" s="161" t="str">
        <f>IF($A475=0,"",IFERROR(INDEX(BD_Gestão!F:F,MATCH('Banco de Dados'!$B475,BD_Gestão!$B:$B,0)),"erro"))</f>
        <v/>
      </c>
      <c r="N475" s="161" t="str">
        <f>IF($A475=0,"",IFERROR(INDEX(BD_Gestão!J:J,MATCH('Banco de Dados'!$B475,BD_Gestão!$B:$B,0)),"erro"))</f>
        <v/>
      </c>
      <c r="O475" s="164" t="str">
        <f>IF($A475=0,"",IFERROR(INDEX(BD_Gestão!K:K,MATCH('Banco de Dados'!$B475,BD_Gestão!$B:$B,0)),"erro"))</f>
        <v/>
      </c>
      <c r="P475" s="169" t="str">
        <f t="shared" si="30"/>
        <v/>
      </c>
      <c r="Q475" s="170" t="str">
        <f t="shared" si="31"/>
        <v/>
      </c>
      <c r="R475" s="163" t="e">
        <f t="shared" si="28"/>
        <v>#VALUE!</v>
      </c>
      <c r="S475" s="163" t="e">
        <f t="shared" si="29"/>
        <v>#VALUE!</v>
      </c>
      <c r="T475" s="163" t="e">
        <f>INDEX(Controle!O:O,MATCH('Banco de Dados'!A475,Controle!M:M,0))*E475/100</f>
        <v>#N/A</v>
      </c>
    </row>
    <row r="476" spans="1:20" hidden="1" x14ac:dyDescent="0.2">
      <c r="A476" s="158">
        <f>BD_TS!A475</f>
        <v>0</v>
      </c>
      <c r="B476" s="158" t="str">
        <f>SUBSTITUTE(SUBSTITUTE(BD_TS!D475," ",""),"-","/")</f>
        <v/>
      </c>
      <c r="C476" s="158">
        <f>BD_TS!E475</f>
        <v>0</v>
      </c>
      <c r="D476" s="159">
        <f>BD_TS!F475</f>
        <v>0</v>
      </c>
      <c r="E476" s="160">
        <f>BD_TS!B475</f>
        <v>0</v>
      </c>
      <c r="F476" s="161">
        <f>BD_TS!C475</f>
        <v>0</v>
      </c>
      <c r="G476" s="187">
        <f>BD_TS!H475</f>
        <v>0</v>
      </c>
      <c r="H476" s="158" t="str">
        <f>IF($A476=0,"",IFERROR(INDEX(BD_Gestão!A:A,MATCH('Banco de Dados'!$B476,BD_Gestão!$B:$B,0)),"erro"))</f>
        <v/>
      </c>
      <c r="I476" s="162" t="str">
        <f>IF($A476=0,"",IFERROR(INDEX(BD_Gestão!E:E,MATCH('Banco de Dados'!$B476,BD_Gestão!$B:$B,0)),"erro"))</f>
        <v/>
      </c>
      <c r="J476" s="186" t="str">
        <f>IF($A476=0,"",IFERROR(INDEX(BD_Gestão!B:B,MATCH('Banco de Dados'!$B476,BD_Gestão!$B:$B,0)),"erro"))</f>
        <v/>
      </c>
      <c r="K476" s="158" t="str">
        <f>IF($A476=0,"",IFERROR(INDEX(BD_Gestão!C:C,MATCH('Banco de Dados'!$B476,BD_Gestão!$B:$B,0)),"erro"))</f>
        <v/>
      </c>
      <c r="L476" s="158" t="str">
        <f>IF($A476=0,"",IFERROR(INDEX(BD_Gestão!H:H,MATCH('Banco de Dados'!$B476,BD_Gestão!$B:$B,0)),"erro"))</f>
        <v/>
      </c>
      <c r="M476" s="161" t="str">
        <f>IF($A476=0,"",IFERROR(INDEX(BD_Gestão!F:F,MATCH('Banco de Dados'!$B476,BD_Gestão!$B:$B,0)),"erro"))</f>
        <v/>
      </c>
      <c r="N476" s="161" t="str">
        <f>IF($A476=0,"",IFERROR(INDEX(BD_Gestão!J:J,MATCH('Banco de Dados'!$B476,BD_Gestão!$B:$B,0)),"erro"))</f>
        <v/>
      </c>
      <c r="O476" s="164" t="str">
        <f>IF($A476=0,"",IFERROR(INDEX(BD_Gestão!K:K,MATCH('Banco de Dados'!$B476,BD_Gestão!$B:$B,0)),"erro"))</f>
        <v/>
      </c>
      <c r="P476" s="169" t="str">
        <f t="shared" si="30"/>
        <v/>
      </c>
      <c r="Q476" s="170" t="str">
        <f t="shared" si="31"/>
        <v/>
      </c>
      <c r="R476" s="163" t="e">
        <f t="shared" si="28"/>
        <v>#VALUE!</v>
      </c>
      <c r="S476" s="163" t="e">
        <f t="shared" si="29"/>
        <v>#VALUE!</v>
      </c>
      <c r="T476" s="163" t="e">
        <f>INDEX(Controle!O:O,MATCH('Banco de Dados'!A476,Controle!M:M,0))*E476/100</f>
        <v>#N/A</v>
      </c>
    </row>
    <row r="477" spans="1:20" hidden="1" x14ac:dyDescent="0.2">
      <c r="A477" s="158">
        <f>BD_TS!A476</f>
        <v>0</v>
      </c>
      <c r="B477" s="158" t="str">
        <f>SUBSTITUTE(SUBSTITUTE(BD_TS!D476," ",""),"-","/")</f>
        <v/>
      </c>
      <c r="C477" s="158">
        <f>BD_TS!E476</f>
        <v>0</v>
      </c>
      <c r="D477" s="159">
        <f>BD_TS!F476</f>
        <v>0</v>
      </c>
      <c r="E477" s="160">
        <f>BD_TS!B476</f>
        <v>0</v>
      </c>
      <c r="F477" s="161">
        <f>BD_TS!C476</f>
        <v>0</v>
      </c>
      <c r="G477" s="187">
        <f>BD_TS!H476</f>
        <v>0</v>
      </c>
      <c r="H477" s="158" t="str">
        <f>IF($A477=0,"",IFERROR(INDEX(BD_Gestão!A:A,MATCH('Banco de Dados'!$B477,BD_Gestão!$B:$B,0)),"erro"))</f>
        <v/>
      </c>
      <c r="I477" s="162" t="str">
        <f>IF($A477=0,"",IFERROR(INDEX(BD_Gestão!E:E,MATCH('Banco de Dados'!$B477,BD_Gestão!$B:$B,0)),"erro"))</f>
        <v/>
      </c>
      <c r="J477" s="186" t="str">
        <f>IF($A477=0,"",IFERROR(INDEX(BD_Gestão!B:B,MATCH('Banco de Dados'!$B477,BD_Gestão!$B:$B,0)),"erro"))</f>
        <v/>
      </c>
      <c r="K477" s="158" t="str">
        <f>IF($A477=0,"",IFERROR(INDEX(BD_Gestão!C:C,MATCH('Banco de Dados'!$B477,BD_Gestão!$B:$B,0)),"erro"))</f>
        <v/>
      </c>
      <c r="L477" s="158" t="str">
        <f>IF($A477=0,"",IFERROR(INDEX(BD_Gestão!H:H,MATCH('Banco de Dados'!$B477,BD_Gestão!$B:$B,0)),"erro"))</f>
        <v/>
      </c>
      <c r="M477" s="161" t="str">
        <f>IF($A477=0,"",IFERROR(INDEX(BD_Gestão!F:F,MATCH('Banco de Dados'!$B477,BD_Gestão!$B:$B,0)),"erro"))</f>
        <v/>
      </c>
      <c r="N477" s="161" t="str">
        <f>IF($A477=0,"",IFERROR(INDEX(BD_Gestão!J:J,MATCH('Banco de Dados'!$B477,BD_Gestão!$B:$B,0)),"erro"))</f>
        <v/>
      </c>
      <c r="O477" s="164" t="str">
        <f>IF($A477=0,"",IFERROR(INDEX(BD_Gestão!K:K,MATCH('Banco de Dados'!$B477,BD_Gestão!$B:$B,0)),"erro"))</f>
        <v/>
      </c>
      <c r="P477" s="169" t="str">
        <f t="shared" si="30"/>
        <v/>
      </c>
      <c r="Q477" s="170" t="str">
        <f t="shared" si="31"/>
        <v/>
      </c>
      <c r="R477" s="163" t="e">
        <f t="shared" si="28"/>
        <v>#VALUE!</v>
      </c>
      <c r="S477" s="163" t="e">
        <f t="shared" si="29"/>
        <v>#VALUE!</v>
      </c>
      <c r="T477" s="163" t="e">
        <f>INDEX(Controle!O:O,MATCH('Banco de Dados'!A477,Controle!M:M,0))*E477/100</f>
        <v>#N/A</v>
      </c>
    </row>
    <row r="478" spans="1:20" hidden="1" x14ac:dyDescent="0.2">
      <c r="A478" s="158">
        <f>BD_TS!A477</f>
        <v>0</v>
      </c>
      <c r="B478" s="158" t="str">
        <f>SUBSTITUTE(SUBSTITUTE(BD_TS!D477," ",""),"-","/")</f>
        <v/>
      </c>
      <c r="C478" s="158">
        <f>BD_TS!E477</f>
        <v>0</v>
      </c>
      <c r="D478" s="159">
        <f>BD_TS!F477</f>
        <v>0</v>
      </c>
      <c r="E478" s="160">
        <f>BD_TS!B477</f>
        <v>0</v>
      </c>
      <c r="F478" s="161">
        <f>BD_TS!C477</f>
        <v>0</v>
      </c>
      <c r="G478" s="187">
        <f>BD_TS!H477</f>
        <v>0</v>
      </c>
      <c r="H478" s="158" t="str">
        <f>IF($A478=0,"",IFERROR(INDEX(BD_Gestão!A:A,MATCH('Banco de Dados'!$B478,BD_Gestão!$B:$B,0)),"erro"))</f>
        <v/>
      </c>
      <c r="I478" s="162" t="str">
        <f>IF($A478=0,"",IFERROR(INDEX(BD_Gestão!E:E,MATCH('Banco de Dados'!$B478,BD_Gestão!$B:$B,0)),"erro"))</f>
        <v/>
      </c>
      <c r="J478" s="186" t="str">
        <f>IF($A478=0,"",IFERROR(INDEX(BD_Gestão!B:B,MATCH('Banco de Dados'!$B478,BD_Gestão!$B:$B,0)),"erro"))</f>
        <v/>
      </c>
      <c r="K478" s="158" t="str">
        <f>IF($A478=0,"",IFERROR(INDEX(BD_Gestão!C:C,MATCH('Banco de Dados'!$B478,BD_Gestão!$B:$B,0)),"erro"))</f>
        <v/>
      </c>
      <c r="L478" s="158" t="str">
        <f>IF($A478=0,"",IFERROR(INDEX(BD_Gestão!H:H,MATCH('Banco de Dados'!$B478,BD_Gestão!$B:$B,0)),"erro"))</f>
        <v/>
      </c>
      <c r="M478" s="161" t="str">
        <f>IF($A478=0,"",IFERROR(INDEX(BD_Gestão!F:F,MATCH('Banco de Dados'!$B478,BD_Gestão!$B:$B,0)),"erro"))</f>
        <v/>
      </c>
      <c r="N478" s="161" t="str">
        <f>IF($A478=0,"",IFERROR(INDEX(BD_Gestão!J:J,MATCH('Banco de Dados'!$B478,BD_Gestão!$B:$B,0)),"erro"))</f>
        <v/>
      </c>
      <c r="O478" s="164" t="str">
        <f>IF($A478=0,"",IFERROR(INDEX(BD_Gestão!K:K,MATCH('Banco de Dados'!$B478,BD_Gestão!$B:$B,0)),"erro"))</f>
        <v/>
      </c>
      <c r="P478" s="169" t="str">
        <f t="shared" si="30"/>
        <v/>
      </c>
      <c r="Q478" s="170" t="str">
        <f t="shared" si="31"/>
        <v/>
      </c>
      <c r="R478" s="163" t="e">
        <f t="shared" si="28"/>
        <v>#VALUE!</v>
      </c>
      <c r="S478" s="163" t="e">
        <f t="shared" si="29"/>
        <v>#VALUE!</v>
      </c>
      <c r="T478" s="163" t="e">
        <f>INDEX(Controle!O:O,MATCH('Banco de Dados'!A478,Controle!M:M,0))*E478/100</f>
        <v>#N/A</v>
      </c>
    </row>
    <row r="479" spans="1:20" hidden="1" x14ac:dyDescent="0.2">
      <c r="A479" s="158">
        <f>BD_TS!A478</f>
        <v>0</v>
      </c>
      <c r="B479" s="158" t="str">
        <f>SUBSTITUTE(SUBSTITUTE(BD_TS!D478," ",""),"-","/")</f>
        <v/>
      </c>
      <c r="C479" s="158">
        <f>BD_TS!E478</f>
        <v>0</v>
      </c>
      <c r="D479" s="159">
        <f>BD_TS!F478</f>
        <v>0</v>
      </c>
      <c r="E479" s="160">
        <f>BD_TS!B478</f>
        <v>0</v>
      </c>
      <c r="F479" s="161">
        <f>BD_TS!C478</f>
        <v>0</v>
      </c>
      <c r="G479" s="187">
        <f>BD_TS!H478</f>
        <v>0</v>
      </c>
      <c r="H479" s="158" t="str">
        <f>IF($A479=0,"",IFERROR(INDEX(BD_Gestão!A:A,MATCH('Banco de Dados'!$B479,BD_Gestão!$B:$B,0)),"erro"))</f>
        <v/>
      </c>
      <c r="I479" s="162" t="str">
        <f>IF($A479=0,"",IFERROR(INDEX(BD_Gestão!E:E,MATCH('Banco de Dados'!$B479,BD_Gestão!$B:$B,0)),"erro"))</f>
        <v/>
      </c>
      <c r="J479" s="186" t="str">
        <f>IF($A479=0,"",IFERROR(INDEX(BD_Gestão!B:B,MATCH('Banco de Dados'!$B479,BD_Gestão!$B:$B,0)),"erro"))</f>
        <v/>
      </c>
      <c r="K479" s="158" t="str">
        <f>IF($A479=0,"",IFERROR(INDEX(BD_Gestão!C:C,MATCH('Banco de Dados'!$B479,BD_Gestão!$B:$B,0)),"erro"))</f>
        <v/>
      </c>
      <c r="L479" s="158" t="str">
        <f>IF($A479=0,"",IFERROR(INDEX(BD_Gestão!H:H,MATCH('Banco de Dados'!$B479,BD_Gestão!$B:$B,0)),"erro"))</f>
        <v/>
      </c>
      <c r="M479" s="161" t="str">
        <f>IF($A479=0,"",IFERROR(INDEX(BD_Gestão!F:F,MATCH('Banco de Dados'!$B479,BD_Gestão!$B:$B,0)),"erro"))</f>
        <v/>
      </c>
      <c r="N479" s="161" t="str">
        <f>IF($A479=0,"",IFERROR(INDEX(BD_Gestão!J:J,MATCH('Banco de Dados'!$B479,BD_Gestão!$B:$B,0)),"erro"))</f>
        <v/>
      </c>
      <c r="O479" s="164" t="str">
        <f>IF($A479=0,"",IFERROR(INDEX(BD_Gestão!K:K,MATCH('Banco de Dados'!$B479,BD_Gestão!$B:$B,0)),"erro"))</f>
        <v/>
      </c>
      <c r="P479" s="169" t="str">
        <f t="shared" si="30"/>
        <v/>
      </c>
      <c r="Q479" s="170" t="str">
        <f t="shared" si="31"/>
        <v/>
      </c>
      <c r="R479" s="163" t="e">
        <f t="shared" si="28"/>
        <v>#VALUE!</v>
      </c>
      <c r="S479" s="163" t="e">
        <f t="shared" si="29"/>
        <v>#VALUE!</v>
      </c>
      <c r="T479" s="163" t="e">
        <f>INDEX(Controle!O:O,MATCH('Banco de Dados'!A479,Controle!M:M,0))*E479/100</f>
        <v>#N/A</v>
      </c>
    </row>
    <row r="480" spans="1:20" hidden="1" x14ac:dyDescent="0.2">
      <c r="A480" s="158">
        <f>BD_TS!A479</f>
        <v>0</v>
      </c>
      <c r="B480" s="158" t="str">
        <f>SUBSTITUTE(SUBSTITUTE(BD_TS!D479," ",""),"-","/")</f>
        <v/>
      </c>
      <c r="C480" s="158">
        <f>BD_TS!E479</f>
        <v>0</v>
      </c>
      <c r="D480" s="159">
        <f>BD_TS!F479</f>
        <v>0</v>
      </c>
      <c r="E480" s="160">
        <f>BD_TS!B479</f>
        <v>0</v>
      </c>
      <c r="F480" s="161">
        <f>BD_TS!C479</f>
        <v>0</v>
      </c>
      <c r="G480" s="187">
        <f>BD_TS!H479</f>
        <v>0</v>
      </c>
      <c r="H480" s="158" t="str">
        <f>IF($A480=0,"",IFERROR(INDEX(BD_Gestão!A:A,MATCH('Banco de Dados'!$B480,BD_Gestão!$B:$B,0)),"erro"))</f>
        <v/>
      </c>
      <c r="I480" s="162" t="str">
        <f>IF($A480=0,"",IFERROR(INDEX(BD_Gestão!E:E,MATCH('Banco de Dados'!$B480,BD_Gestão!$B:$B,0)),"erro"))</f>
        <v/>
      </c>
      <c r="J480" s="186" t="str">
        <f>IF($A480=0,"",IFERROR(INDEX(BD_Gestão!B:B,MATCH('Banco de Dados'!$B480,BD_Gestão!$B:$B,0)),"erro"))</f>
        <v/>
      </c>
      <c r="K480" s="158" t="str">
        <f>IF($A480=0,"",IFERROR(INDEX(BD_Gestão!C:C,MATCH('Banco de Dados'!$B480,BD_Gestão!$B:$B,0)),"erro"))</f>
        <v/>
      </c>
      <c r="L480" s="158" t="str">
        <f>IF($A480=0,"",IFERROR(INDEX(BD_Gestão!H:H,MATCH('Banco de Dados'!$B480,BD_Gestão!$B:$B,0)),"erro"))</f>
        <v/>
      </c>
      <c r="M480" s="161" t="str">
        <f>IF($A480=0,"",IFERROR(INDEX(BD_Gestão!F:F,MATCH('Banco de Dados'!$B480,BD_Gestão!$B:$B,0)),"erro"))</f>
        <v/>
      </c>
      <c r="N480" s="161" t="str">
        <f>IF($A480=0,"",IFERROR(INDEX(BD_Gestão!J:J,MATCH('Banco de Dados'!$B480,BD_Gestão!$B:$B,0)),"erro"))</f>
        <v/>
      </c>
      <c r="O480" s="164" t="str">
        <f>IF($A480=0,"",IFERROR(INDEX(BD_Gestão!K:K,MATCH('Banco de Dados'!$B480,BD_Gestão!$B:$B,0)),"erro"))</f>
        <v/>
      </c>
      <c r="P480" s="169" t="str">
        <f t="shared" si="30"/>
        <v/>
      </c>
      <c r="Q480" s="170" t="str">
        <f t="shared" si="31"/>
        <v/>
      </c>
      <c r="R480" s="163" t="e">
        <f t="shared" si="28"/>
        <v>#VALUE!</v>
      </c>
      <c r="S480" s="163" t="e">
        <f t="shared" si="29"/>
        <v>#VALUE!</v>
      </c>
      <c r="T480" s="163" t="e">
        <f>INDEX(Controle!O:O,MATCH('Banco de Dados'!A480,Controle!M:M,0))*E480/100</f>
        <v>#N/A</v>
      </c>
    </row>
    <row r="481" spans="1:20" hidden="1" x14ac:dyDescent="0.2">
      <c r="A481" s="158">
        <f>BD_TS!A480</f>
        <v>0</v>
      </c>
      <c r="B481" s="158" t="str">
        <f>SUBSTITUTE(SUBSTITUTE(BD_TS!D480," ",""),"-","/")</f>
        <v/>
      </c>
      <c r="C481" s="158">
        <f>BD_TS!E480</f>
        <v>0</v>
      </c>
      <c r="D481" s="159">
        <f>BD_TS!F480</f>
        <v>0</v>
      </c>
      <c r="E481" s="160">
        <f>BD_TS!B480</f>
        <v>0</v>
      </c>
      <c r="F481" s="161">
        <f>BD_TS!C480</f>
        <v>0</v>
      </c>
      <c r="G481" s="187">
        <f>BD_TS!H480</f>
        <v>0</v>
      </c>
      <c r="H481" s="158" t="str">
        <f>IF($A481=0,"",IFERROR(INDEX(BD_Gestão!A:A,MATCH('Banco de Dados'!$B481,BD_Gestão!$B:$B,0)),"erro"))</f>
        <v/>
      </c>
      <c r="I481" s="162" t="str">
        <f>IF($A481=0,"",IFERROR(INDEX(BD_Gestão!E:E,MATCH('Banco de Dados'!$B481,BD_Gestão!$B:$B,0)),"erro"))</f>
        <v/>
      </c>
      <c r="J481" s="186" t="str">
        <f>IF($A481=0,"",IFERROR(INDEX(BD_Gestão!B:B,MATCH('Banco de Dados'!$B481,BD_Gestão!$B:$B,0)),"erro"))</f>
        <v/>
      </c>
      <c r="K481" s="158" t="str">
        <f>IF($A481=0,"",IFERROR(INDEX(BD_Gestão!C:C,MATCH('Banco de Dados'!$B481,BD_Gestão!$B:$B,0)),"erro"))</f>
        <v/>
      </c>
      <c r="L481" s="158" t="str">
        <f>IF($A481=0,"",IFERROR(INDEX(BD_Gestão!H:H,MATCH('Banco de Dados'!$B481,BD_Gestão!$B:$B,0)),"erro"))</f>
        <v/>
      </c>
      <c r="M481" s="161" t="str">
        <f>IF($A481=0,"",IFERROR(INDEX(BD_Gestão!F:F,MATCH('Banco de Dados'!$B481,BD_Gestão!$B:$B,0)),"erro"))</f>
        <v/>
      </c>
      <c r="N481" s="161" t="str">
        <f>IF($A481=0,"",IFERROR(INDEX(BD_Gestão!J:J,MATCH('Banco de Dados'!$B481,BD_Gestão!$B:$B,0)),"erro"))</f>
        <v/>
      </c>
      <c r="O481" s="164" t="str">
        <f>IF($A481=0,"",IFERROR(INDEX(BD_Gestão!K:K,MATCH('Banco de Dados'!$B481,BD_Gestão!$B:$B,0)),"erro"))</f>
        <v/>
      </c>
      <c r="P481" s="169" t="str">
        <f t="shared" si="30"/>
        <v/>
      </c>
      <c r="Q481" s="170" t="str">
        <f t="shared" si="31"/>
        <v/>
      </c>
      <c r="R481" s="163" t="e">
        <f t="shared" si="28"/>
        <v>#VALUE!</v>
      </c>
      <c r="S481" s="163" t="e">
        <f t="shared" si="29"/>
        <v>#VALUE!</v>
      </c>
      <c r="T481" s="163" t="e">
        <f>INDEX(Controle!O:O,MATCH('Banco de Dados'!A481,Controle!M:M,0))*E481/100</f>
        <v>#N/A</v>
      </c>
    </row>
    <row r="482" spans="1:20" hidden="1" x14ac:dyDescent="0.2">
      <c r="A482" s="158">
        <f>BD_TS!A481</f>
        <v>0</v>
      </c>
      <c r="B482" s="158" t="str">
        <f>SUBSTITUTE(SUBSTITUTE(BD_TS!D481," ",""),"-","/")</f>
        <v/>
      </c>
      <c r="C482" s="158">
        <f>BD_TS!E481</f>
        <v>0</v>
      </c>
      <c r="D482" s="159">
        <f>BD_TS!F481</f>
        <v>0</v>
      </c>
      <c r="E482" s="160">
        <f>BD_TS!B481</f>
        <v>0</v>
      </c>
      <c r="F482" s="161">
        <f>BD_TS!C481</f>
        <v>0</v>
      </c>
      <c r="G482" s="187">
        <f>BD_TS!H481</f>
        <v>0</v>
      </c>
      <c r="H482" s="158" t="str">
        <f>IF($A482=0,"",IFERROR(INDEX(BD_Gestão!A:A,MATCH('Banco de Dados'!$B482,BD_Gestão!$B:$B,0)),"erro"))</f>
        <v/>
      </c>
      <c r="I482" s="162" t="str">
        <f>IF($A482=0,"",IFERROR(INDEX(BD_Gestão!E:E,MATCH('Banco de Dados'!$B482,BD_Gestão!$B:$B,0)),"erro"))</f>
        <v/>
      </c>
      <c r="J482" s="186" t="str">
        <f>IF($A482=0,"",IFERROR(INDEX(BD_Gestão!B:B,MATCH('Banco de Dados'!$B482,BD_Gestão!$B:$B,0)),"erro"))</f>
        <v/>
      </c>
      <c r="K482" s="158" t="str">
        <f>IF($A482=0,"",IFERROR(INDEX(BD_Gestão!C:C,MATCH('Banco de Dados'!$B482,BD_Gestão!$B:$B,0)),"erro"))</f>
        <v/>
      </c>
      <c r="L482" s="158" t="str">
        <f>IF($A482=0,"",IFERROR(INDEX(BD_Gestão!H:H,MATCH('Banco de Dados'!$B482,BD_Gestão!$B:$B,0)),"erro"))</f>
        <v/>
      </c>
      <c r="M482" s="161" t="str">
        <f>IF($A482=0,"",IFERROR(INDEX(BD_Gestão!F:F,MATCH('Banco de Dados'!$B482,BD_Gestão!$B:$B,0)),"erro"))</f>
        <v/>
      </c>
      <c r="N482" s="161" t="str">
        <f>IF($A482=0,"",IFERROR(INDEX(BD_Gestão!J:J,MATCH('Banco de Dados'!$B482,BD_Gestão!$B:$B,0)),"erro"))</f>
        <v/>
      </c>
      <c r="O482" s="164" t="str">
        <f>IF($A482=0,"",IFERROR(INDEX(BD_Gestão!K:K,MATCH('Banco de Dados'!$B482,BD_Gestão!$B:$B,0)),"erro"))</f>
        <v/>
      </c>
      <c r="P482" s="169" t="str">
        <f t="shared" si="30"/>
        <v/>
      </c>
      <c r="Q482" s="170" t="str">
        <f t="shared" si="31"/>
        <v/>
      </c>
      <c r="R482" s="163" t="e">
        <f t="shared" si="28"/>
        <v>#VALUE!</v>
      </c>
      <c r="S482" s="163" t="e">
        <f t="shared" si="29"/>
        <v>#VALUE!</v>
      </c>
      <c r="T482" s="163" t="e">
        <f>INDEX(Controle!O:O,MATCH('Banco de Dados'!A482,Controle!M:M,0))*E482/100</f>
        <v>#N/A</v>
      </c>
    </row>
    <row r="483" spans="1:20" hidden="1" x14ac:dyDescent="0.2">
      <c r="A483" s="158">
        <f>BD_TS!A482</f>
        <v>0</v>
      </c>
      <c r="B483" s="158" t="str">
        <f>SUBSTITUTE(SUBSTITUTE(BD_TS!D482," ",""),"-","/")</f>
        <v/>
      </c>
      <c r="C483" s="158">
        <f>BD_TS!E482</f>
        <v>0</v>
      </c>
      <c r="D483" s="159">
        <f>BD_TS!F482</f>
        <v>0</v>
      </c>
      <c r="E483" s="160">
        <f>BD_TS!B482</f>
        <v>0</v>
      </c>
      <c r="F483" s="161">
        <f>BD_TS!C482</f>
        <v>0</v>
      </c>
      <c r="G483" s="187">
        <f>BD_TS!H482</f>
        <v>0</v>
      </c>
      <c r="H483" s="158" t="str">
        <f>IF($A483=0,"",IFERROR(INDEX(BD_Gestão!A:A,MATCH('Banco de Dados'!$B483,BD_Gestão!$B:$B,0)),"erro"))</f>
        <v/>
      </c>
      <c r="I483" s="162" t="str">
        <f>IF($A483=0,"",IFERROR(INDEX(BD_Gestão!E:E,MATCH('Banco de Dados'!$B483,BD_Gestão!$B:$B,0)),"erro"))</f>
        <v/>
      </c>
      <c r="J483" s="186" t="str">
        <f>IF($A483=0,"",IFERROR(INDEX(BD_Gestão!B:B,MATCH('Banco de Dados'!$B483,BD_Gestão!$B:$B,0)),"erro"))</f>
        <v/>
      </c>
      <c r="K483" s="158" t="str">
        <f>IF($A483=0,"",IFERROR(INDEX(BD_Gestão!C:C,MATCH('Banco de Dados'!$B483,BD_Gestão!$B:$B,0)),"erro"))</f>
        <v/>
      </c>
      <c r="L483" s="158" t="str">
        <f>IF($A483=0,"",IFERROR(INDEX(BD_Gestão!H:H,MATCH('Banco de Dados'!$B483,BD_Gestão!$B:$B,0)),"erro"))</f>
        <v/>
      </c>
      <c r="M483" s="161" t="str">
        <f>IF($A483=0,"",IFERROR(INDEX(BD_Gestão!F:F,MATCH('Banco de Dados'!$B483,BD_Gestão!$B:$B,0)),"erro"))</f>
        <v/>
      </c>
      <c r="N483" s="161" t="str">
        <f>IF($A483=0,"",IFERROR(INDEX(BD_Gestão!J:J,MATCH('Banco de Dados'!$B483,BD_Gestão!$B:$B,0)),"erro"))</f>
        <v/>
      </c>
      <c r="O483" s="164" t="str">
        <f>IF($A483=0,"",IFERROR(INDEX(BD_Gestão!K:K,MATCH('Banco de Dados'!$B483,BD_Gestão!$B:$B,0)),"erro"))</f>
        <v/>
      </c>
      <c r="P483" s="169" t="str">
        <f t="shared" si="30"/>
        <v/>
      </c>
      <c r="Q483" s="170" t="str">
        <f t="shared" si="31"/>
        <v/>
      </c>
      <c r="R483" s="163" t="e">
        <f t="shared" si="28"/>
        <v>#VALUE!</v>
      </c>
      <c r="S483" s="163" t="e">
        <f t="shared" si="29"/>
        <v>#VALUE!</v>
      </c>
      <c r="T483" s="163" t="e">
        <f>INDEX(Controle!O:O,MATCH('Banco de Dados'!A483,Controle!M:M,0))*E483/100</f>
        <v>#N/A</v>
      </c>
    </row>
    <row r="484" spans="1:20" hidden="1" x14ac:dyDescent="0.2">
      <c r="A484" s="158">
        <f>BD_TS!A483</f>
        <v>0</v>
      </c>
      <c r="B484" s="158" t="str">
        <f>SUBSTITUTE(SUBSTITUTE(BD_TS!D483," ",""),"-","/")</f>
        <v/>
      </c>
      <c r="C484" s="158">
        <f>BD_TS!E483</f>
        <v>0</v>
      </c>
      <c r="D484" s="159">
        <f>BD_TS!F483</f>
        <v>0</v>
      </c>
      <c r="E484" s="160">
        <f>BD_TS!B483</f>
        <v>0</v>
      </c>
      <c r="F484" s="161">
        <f>BD_TS!C483</f>
        <v>0</v>
      </c>
      <c r="G484" s="187">
        <f>BD_TS!H483</f>
        <v>0</v>
      </c>
      <c r="H484" s="158" t="str">
        <f>IF($A484=0,"",IFERROR(INDEX(BD_Gestão!A:A,MATCH('Banco de Dados'!$B484,BD_Gestão!$B:$B,0)),"erro"))</f>
        <v/>
      </c>
      <c r="I484" s="162" t="str">
        <f>IF($A484=0,"",IFERROR(INDEX(BD_Gestão!E:E,MATCH('Banco de Dados'!$B484,BD_Gestão!$B:$B,0)),"erro"))</f>
        <v/>
      </c>
      <c r="J484" s="186" t="str">
        <f>IF($A484=0,"",IFERROR(INDEX(BD_Gestão!B:B,MATCH('Banco de Dados'!$B484,BD_Gestão!$B:$B,0)),"erro"))</f>
        <v/>
      </c>
      <c r="K484" s="158" t="str">
        <f>IF($A484=0,"",IFERROR(INDEX(BD_Gestão!C:C,MATCH('Banco de Dados'!$B484,BD_Gestão!$B:$B,0)),"erro"))</f>
        <v/>
      </c>
      <c r="L484" s="158" t="str">
        <f>IF($A484=0,"",IFERROR(INDEX(BD_Gestão!H:H,MATCH('Banco de Dados'!$B484,BD_Gestão!$B:$B,0)),"erro"))</f>
        <v/>
      </c>
      <c r="M484" s="161" t="str">
        <f>IF($A484=0,"",IFERROR(INDEX(BD_Gestão!F:F,MATCH('Banco de Dados'!$B484,BD_Gestão!$B:$B,0)),"erro"))</f>
        <v/>
      </c>
      <c r="N484" s="161" t="str">
        <f>IF($A484=0,"",IFERROR(INDEX(BD_Gestão!J:J,MATCH('Banco de Dados'!$B484,BD_Gestão!$B:$B,0)),"erro"))</f>
        <v/>
      </c>
      <c r="O484" s="164" t="str">
        <f>IF($A484=0,"",IFERROR(INDEX(BD_Gestão!K:K,MATCH('Banco de Dados'!$B484,BD_Gestão!$B:$B,0)),"erro"))</f>
        <v/>
      </c>
      <c r="P484" s="169" t="str">
        <f t="shared" si="30"/>
        <v/>
      </c>
      <c r="Q484" s="170" t="str">
        <f t="shared" si="31"/>
        <v/>
      </c>
      <c r="R484" s="163" t="e">
        <f t="shared" si="28"/>
        <v>#VALUE!</v>
      </c>
      <c r="S484" s="163" t="e">
        <f t="shared" si="29"/>
        <v>#VALUE!</v>
      </c>
      <c r="T484" s="163" t="e">
        <f>INDEX(Controle!O:O,MATCH('Banco de Dados'!A484,Controle!M:M,0))*E484/100</f>
        <v>#N/A</v>
      </c>
    </row>
    <row r="485" spans="1:20" hidden="1" x14ac:dyDescent="0.2">
      <c r="A485" s="158">
        <f>BD_TS!A484</f>
        <v>0</v>
      </c>
      <c r="B485" s="158" t="str">
        <f>SUBSTITUTE(SUBSTITUTE(BD_TS!D484," ",""),"-","/")</f>
        <v/>
      </c>
      <c r="C485" s="158">
        <f>BD_TS!E484</f>
        <v>0</v>
      </c>
      <c r="D485" s="159">
        <f>BD_TS!F484</f>
        <v>0</v>
      </c>
      <c r="E485" s="160">
        <f>BD_TS!B484</f>
        <v>0</v>
      </c>
      <c r="F485" s="161">
        <f>BD_TS!C484</f>
        <v>0</v>
      </c>
      <c r="G485" s="187">
        <f>BD_TS!H484</f>
        <v>0</v>
      </c>
      <c r="H485" s="158" t="str">
        <f>IF($A485=0,"",IFERROR(INDEX(BD_Gestão!A:A,MATCH('Banco de Dados'!$B485,BD_Gestão!$B:$B,0)),"erro"))</f>
        <v/>
      </c>
      <c r="I485" s="162" t="str">
        <f>IF($A485=0,"",IFERROR(INDEX(BD_Gestão!E:E,MATCH('Banco de Dados'!$B485,BD_Gestão!$B:$B,0)),"erro"))</f>
        <v/>
      </c>
      <c r="J485" s="186" t="str">
        <f>IF($A485=0,"",IFERROR(INDEX(BD_Gestão!B:B,MATCH('Banco de Dados'!$B485,BD_Gestão!$B:$B,0)),"erro"))</f>
        <v/>
      </c>
      <c r="K485" s="158" t="str">
        <f>IF($A485=0,"",IFERROR(INDEX(BD_Gestão!C:C,MATCH('Banco de Dados'!$B485,BD_Gestão!$B:$B,0)),"erro"))</f>
        <v/>
      </c>
      <c r="L485" s="158" t="str">
        <f>IF($A485=0,"",IFERROR(INDEX(BD_Gestão!H:H,MATCH('Banco de Dados'!$B485,BD_Gestão!$B:$B,0)),"erro"))</f>
        <v/>
      </c>
      <c r="M485" s="161" t="str">
        <f>IF($A485=0,"",IFERROR(INDEX(BD_Gestão!F:F,MATCH('Banco de Dados'!$B485,BD_Gestão!$B:$B,0)),"erro"))</f>
        <v/>
      </c>
      <c r="N485" s="161" t="str">
        <f>IF($A485=0,"",IFERROR(INDEX(BD_Gestão!J:J,MATCH('Banco de Dados'!$B485,BD_Gestão!$B:$B,0)),"erro"))</f>
        <v/>
      </c>
      <c r="O485" s="164" t="str">
        <f>IF($A485=0,"",IFERROR(INDEX(BD_Gestão!K:K,MATCH('Banco de Dados'!$B485,BD_Gestão!$B:$B,0)),"erro"))</f>
        <v/>
      </c>
      <c r="P485" s="169" t="str">
        <f t="shared" si="30"/>
        <v/>
      </c>
      <c r="Q485" s="170" t="str">
        <f t="shared" si="31"/>
        <v/>
      </c>
      <c r="R485" s="163" t="e">
        <f t="shared" si="28"/>
        <v>#VALUE!</v>
      </c>
      <c r="S485" s="163" t="e">
        <f t="shared" si="29"/>
        <v>#VALUE!</v>
      </c>
      <c r="T485" s="163" t="e">
        <f>INDEX(Controle!O:O,MATCH('Banco de Dados'!A485,Controle!M:M,0))*E485/100</f>
        <v>#N/A</v>
      </c>
    </row>
    <row r="486" spans="1:20" hidden="1" x14ac:dyDescent="0.2">
      <c r="A486" s="158">
        <f>BD_TS!A485</f>
        <v>0</v>
      </c>
      <c r="B486" s="158" t="str">
        <f>SUBSTITUTE(SUBSTITUTE(BD_TS!D485," ",""),"-","/")</f>
        <v/>
      </c>
      <c r="C486" s="158">
        <f>BD_TS!E485</f>
        <v>0</v>
      </c>
      <c r="D486" s="159">
        <f>BD_TS!F485</f>
        <v>0</v>
      </c>
      <c r="E486" s="160">
        <f>BD_TS!B485</f>
        <v>0</v>
      </c>
      <c r="F486" s="161">
        <f>BD_TS!C485</f>
        <v>0</v>
      </c>
      <c r="G486" s="187">
        <f>BD_TS!H485</f>
        <v>0</v>
      </c>
      <c r="H486" s="158" t="str">
        <f>IF($A486=0,"",IFERROR(INDEX(BD_Gestão!A:A,MATCH('Banco de Dados'!$B486,BD_Gestão!$B:$B,0)),"erro"))</f>
        <v/>
      </c>
      <c r="I486" s="162" t="str">
        <f>IF($A486=0,"",IFERROR(INDEX(BD_Gestão!E:E,MATCH('Banco de Dados'!$B486,BD_Gestão!$B:$B,0)),"erro"))</f>
        <v/>
      </c>
      <c r="J486" s="186" t="str">
        <f>IF($A486=0,"",IFERROR(INDEX(BD_Gestão!B:B,MATCH('Banco de Dados'!$B486,BD_Gestão!$B:$B,0)),"erro"))</f>
        <v/>
      </c>
      <c r="K486" s="158" t="str">
        <f>IF($A486=0,"",IFERROR(INDEX(BD_Gestão!C:C,MATCH('Banco de Dados'!$B486,BD_Gestão!$B:$B,0)),"erro"))</f>
        <v/>
      </c>
      <c r="L486" s="158" t="str">
        <f>IF($A486=0,"",IFERROR(INDEX(BD_Gestão!H:H,MATCH('Banco de Dados'!$B486,BD_Gestão!$B:$B,0)),"erro"))</f>
        <v/>
      </c>
      <c r="M486" s="161" t="str">
        <f>IF($A486=0,"",IFERROR(INDEX(BD_Gestão!F:F,MATCH('Banco de Dados'!$B486,BD_Gestão!$B:$B,0)),"erro"))</f>
        <v/>
      </c>
      <c r="N486" s="161" t="str">
        <f>IF($A486=0,"",IFERROR(INDEX(BD_Gestão!J:J,MATCH('Banco de Dados'!$B486,BD_Gestão!$B:$B,0)),"erro"))</f>
        <v/>
      </c>
      <c r="O486" s="164" t="str">
        <f>IF($A486=0,"",IFERROR(INDEX(BD_Gestão!K:K,MATCH('Banco de Dados'!$B486,BD_Gestão!$B:$B,0)),"erro"))</f>
        <v/>
      </c>
      <c r="P486" s="169" t="str">
        <f t="shared" si="30"/>
        <v/>
      </c>
      <c r="Q486" s="170" t="str">
        <f t="shared" si="31"/>
        <v/>
      </c>
      <c r="R486" s="163" t="e">
        <f t="shared" si="28"/>
        <v>#VALUE!</v>
      </c>
      <c r="S486" s="163" t="e">
        <f t="shared" si="29"/>
        <v>#VALUE!</v>
      </c>
      <c r="T486" s="163" t="e">
        <f>INDEX(Controle!O:O,MATCH('Banco de Dados'!A486,Controle!M:M,0))*E486/100</f>
        <v>#N/A</v>
      </c>
    </row>
    <row r="487" spans="1:20" hidden="1" x14ac:dyDescent="0.2">
      <c r="A487" s="158">
        <f>BD_TS!A486</f>
        <v>0</v>
      </c>
      <c r="B487" s="158" t="str">
        <f>SUBSTITUTE(SUBSTITUTE(BD_TS!D486," ",""),"-","/")</f>
        <v/>
      </c>
      <c r="C487" s="158">
        <f>BD_TS!E486</f>
        <v>0</v>
      </c>
      <c r="D487" s="159">
        <f>BD_TS!F486</f>
        <v>0</v>
      </c>
      <c r="E487" s="160">
        <f>BD_TS!B486</f>
        <v>0</v>
      </c>
      <c r="F487" s="161">
        <f>BD_TS!C486</f>
        <v>0</v>
      </c>
      <c r="G487" s="187">
        <f>BD_TS!H486</f>
        <v>0</v>
      </c>
      <c r="H487" s="158" t="str">
        <f>IF($A487=0,"",IFERROR(INDEX(BD_Gestão!A:A,MATCH('Banco de Dados'!$B487,BD_Gestão!$B:$B,0)),"erro"))</f>
        <v/>
      </c>
      <c r="I487" s="162" t="str">
        <f>IF($A487=0,"",IFERROR(INDEX(BD_Gestão!E:E,MATCH('Banco de Dados'!$B487,BD_Gestão!$B:$B,0)),"erro"))</f>
        <v/>
      </c>
      <c r="J487" s="186" t="str">
        <f>IF($A487=0,"",IFERROR(INDEX(BD_Gestão!B:B,MATCH('Banco de Dados'!$B487,BD_Gestão!$B:$B,0)),"erro"))</f>
        <v/>
      </c>
      <c r="K487" s="158" t="str">
        <f>IF($A487=0,"",IFERROR(INDEX(BD_Gestão!C:C,MATCH('Banco de Dados'!$B487,BD_Gestão!$B:$B,0)),"erro"))</f>
        <v/>
      </c>
      <c r="L487" s="158" t="str">
        <f>IF($A487=0,"",IFERROR(INDEX(BD_Gestão!H:H,MATCH('Banco de Dados'!$B487,BD_Gestão!$B:$B,0)),"erro"))</f>
        <v/>
      </c>
      <c r="M487" s="161" t="str">
        <f>IF($A487=0,"",IFERROR(INDEX(BD_Gestão!F:F,MATCH('Banco de Dados'!$B487,BD_Gestão!$B:$B,0)),"erro"))</f>
        <v/>
      </c>
      <c r="N487" s="161" t="str">
        <f>IF($A487=0,"",IFERROR(INDEX(BD_Gestão!J:J,MATCH('Banco de Dados'!$B487,BD_Gestão!$B:$B,0)),"erro"))</f>
        <v/>
      </c>
      <c r="O487" s="164" t="str">
        <f>IF($A487=0,"",IFERROR(INDEX(BD_Gestão!K:K,MATCH('Banco de Dados'!$B487,BD_Gestão!$B:$B,0)),"erro"))</f>
        <v/>
      </c>
      <c r="P487" s="169" t="str">
        <f t="shared" si="30"/>
        <v/>
      </c>
      <c r="Q487" s="170" t="str">
        <f t="shared" si="31"/>
        <v/>
      </c>
      <c r="R487" s="163" t="e">
        <f t="shared" si="28"/>
        <v>#VALUE!</v>
      </c>
      <c r="S487" s="163" t="e">
        <f t="shared" si="29"/>
        <v>#VALUE!</v>
      </c>
      <c r="T487" s="163" t="e">
        <f>INDEX(Controle!O:O,MATCH('Banco de Dados'!A487,Controle!M:M,0))*E487/100</f>
        <v>#N/A</v>
      </c>
    </row>
    <row r="488" spans="1:20" hidden="1" x14ac:dyDescent="0.2">
      <c r="A488" s="158">
        <f>BD_TS!A487</f>
        <v>0</v>
      </c>
      <c r="B488" s="158" t="str">
        <f>SUBSTITUTE(SUBSTITUTE(BD_TS!D487," ",""),"-","/")</f>
        <v/>
      </c>
      <c r="C488" s="158">
        <f>BD_TS!E487</f>
        <v>0</v>
      </c>
      <c r="D488" s="159">
        <f>BD_TS!F487</f>
        <v>0</v>
      </c>
      <c r="E488" s="160">
        <f>BD_TS!B487</f>
        <v>0</v>
      </c>
      <c r="F488" s="161">
        <f>BD_TS!C487</f>
        <v>0</v>
      </c>
      <c r="G488" s="187">
        <f>BD_TS!H487</f>
        <v>0</v>
      </c>
      <c r="H488" s="158" t="str">
        <f>IF($A488=0,"",IFERROR(INDEX(BD_Gestão!A:A,MATCH('Banco de Dados'!$B488,BD_Gestão!$B:$B,0)),"erro"))</f>
        <v/>
      </c>
      <c r="I488" s="162" t="str">
        <f>IF($A488=0,"",IFERROR(INDEX(BD_Gestão!E:E,MATCH('Banco de Dados'!$B488,BD_Gestão!$B:$B,0)),"erro"))</f>
        <v/>
      </c>
      <c r="J488" s="186" t="str">
        <f>IF($A488=0,"",IFERROR(INDEX(BD_Gestão!B:B,MATCH('Banco de Dados'!$B488,BD_Gestão!$B:$B,0)),"erro"))</f>
        <v/>
      </c>
      <c r="K488" s="158" t="str">
        <f>IF($A488=0,"",IFERROR(INDEX(BD_Gestão!C:C,MATCH('Banco de Dados'!$B488,BD_Gestão!$B:$B,0)),"erro"))</f>
        <v/>
      </c>
      <c r="L488" s="158" t="str">
        <f>IF($A488=0,"",IFERROR(INDEX(BD_Gestão!H:H,MATCH('Banco de Dados'!$B488,BD_Gestão!$B:$B,0)),"erro"))</f>
        <v/>
      </c>
      <c r="M488" s="161" t="str">
        <f>IF($A488=0,"",IFERROR(INDEX(BD_Gestão!F:F,MATCH('Banco de Dados'!$B488,BD_Gestão!$B:$B,0)),"erro"))</f>
        <v/>
      </c>
      <c r="N488" s="161" t="str">
        <f>IF($A488=0,"",IFERROR(INDEX(BD_Gestão!J:J,MATCH('Banco de Dados'!$B488,BD_Gestão!$B:$B,0)),"erro"))</f>
        <v/>
      </c>
      <c r="O488" s="164" t="str">
        <f>IF($A488=0,"",IFERROR(INDEX(BD_Gestão!K:K,MATCH('Banco de Dados'!$B488,BD_Gestão!$B:$B,0)),"erro"))</f>
        <v/>
      </c>
      <c r="P488" s="169" t="str">
        <f t="shared" si="30"/>
        <v/>
      </c>
      <c r="Q488" s="170" t="str">
        <f t="shared" si="31"/>
        <v/>
      </c>
      <c r="R488" s="163" t="e">
        <f t="shared" si="28"/>
        <v>#VALUE!</v>
      </c>
      <c r="S488" s="163" t="e">
        <f t="shared" si="29"/>
        <v>#VALUE!</v>
      </c>
      <c r="T488" s="163" t="e">
        <f>INDEX(Controle!O:O,MATCH('Banco de Dados'!A488,Controle!M:M,0))*E488/100</f>
        <v>#N/A</v>
      </c>
    </row>
    <row r="489" spans="1:20" hidden="1" x14ac:dyDescent="0.2">
      <c r="A489" s="158">
        <f>BD_TS!A488</f>
        <v>0</v>
      </c>
      <c r="B489" s="158" t="str">
        <f>SUBSTITUTE(SUBSTITUTE(BD_TS!D488," ",""),"-","/")</f>
        <v/>
      </c>
      <c r="C489" s="158">
        <f>BD_TS!E488</f>
        <v>0</v>
      </c>
      <c r="D489" s="159">
        <f>BD_TS!F488</f>
        <v>0</v>
      </c>
      <c r="E489" s="160">
        <f>BD_TS!B488</f>
        <v>0</v>
      </c>
      <c r="F489" s="161">
        <f>BD_TS!C488</f>
        <v>0</v>
      </c>
      <c r="G489" s="187">
        <f>BD_TS!H488</f>
        <v>0</v>
      </c>
      <c r="H489" s="158" t="str">
        <f>IF($A489=0,"",IFERROR(INDEX(BD_Gestão!A:A,MATCH('Banco de Dados'!$B489,BD_Gestão!$B:$B,0)),"erro"))</f>
        <v/>
      </c>
      <c r="I489" s="162" t="str">
        <f>IF($A489=0,"",IFERROR(INDEX(BD_Gestão!E:E,MATCH('Banco de Dados'!$B489,BD_Gestão!$B:$B,0)),"erro"))</f>
        <v/>
      </c>
      <c r="J489" s="186" t="str">
        <f>IF($A489=0,"",IFERROR(INDEX(BD_Gestão!B:B,MATCH('Banco de Dados'!$B489,BD_Gestão!$B:$B,0)),"erro"))</f>
        <v/>
      </c>
      <c r="K489" s="158" t="str">
        <f>IF($A489=0,"",IFERROR(INDEX(BD_Gestão!C:C,MATCH('Banco de Dados'!$B489,BD_Gestão!$B:$B,0)),"erro"))</f>
        <v/>
      </c>
      <c r="L489" s="158" t="str">
        <f>IF($A489=0,"",IFERROR(INDEX(BD_Gestão!H:H,MATCH('Banco de Dados'!$B489,BD_Gestão!$B:$B,0)),"erro"))</f>
        <v/>
      </c>
      <c r="M489" s="161" t="str">
        <f>IF($A489=0,"",IFERROR(INDEX(BD_Gestão!F:F,MATCH('Banco de Dados'!$B489,BD_Gestão!$B:$B,0)),"erro"))</f>
        <v/>
      </c>
      <c r="N489" s="161" t="str">
        <f>IF($A489=0,"",IFERROR(INDEX(BD_Gestão!J:J,MATCH('Banco de Dados'!$B489,BD_Gestão!$B:$B,0)),"erro"))</f>
        <v/>
      </c>
      <c r="O489" s="164" t="str">
        <f>IF($A489=0,"",IFERROR(INDEX(BD_Gestão!K:K,MATCH('Banco de Dados'!$B489,BD_Gestão!$B:$B,0)),"erro"))</f>
        <v/>
      </c>
      <c r="P489" s="169" t="str">
        <f t="shared" si="30"/>
        <v/>
      </c>
      <c r="Q489" s="170" t="str">
        <f t="shared" si="31"/>
        <v/>
      </c>
      <c r="R489" s="163" t="e">
        <f t="shared" si="28"/>
        <v>#VALUE!</v>
      </c>
      <c r="S489" s="163" t="e">
        <f t="shared" si="29"/>
        <v>#VALUE!</v>
      </c>
      <c r="T489" s="163" t="e">
        <f>INDEX(Controle!O:O,MATCH('Banco de Dados'!A489,Controle!M:M,0))*E489/100</f>
        <v>#N/A</v>
      </c>
    </row>
    <row r="490" spans="1:20" hidden="1" x14ac:dyDescent="0.2">
      <c r="A490" s="158">
        <f>BD_TS!A489</f>
        <v>0</v>
      </c>
      <c r="B490" s="158" t="str">
        <f>SUBSTITUTE(SUBSTITUTE(BD_TS!D489," ",""),"-","/")</f>
        <v/>
      </c>
      <c r="C490" s="158">
        <f>BD_TS!E489</f>
        <v>0</v>
      </c>
      <c r="D490" s="159">
        <f>BD_TS!F489</f>
        <v>0</v>
      </c>
      <c r="E490" s="160">
        <f>BD_TS!B489</f>
        <v>0</v>
      </c>
      <c r="F490" s="161">
        <f>BD_TS!C489</f>
        <v>0</v>
      </c>
      <c r="G490" s="187">
        <f>BD_TS!H489</f>
        <v>0</v>
      </c>
      <c r="H490" s="158" t="str">
        <f>IF($A490=0,"",IFERROR(INDEX(BD_Gestão!A:A,MATCH('Banco de Dados'!$B490,BD_Gestão!$B:$B,0)),"erro"))</f>
        <v/>
      </c>
      <c r="I490" s="162" t="str">
        <f>IF($A490=0,"",IFERROR(INDEX(BD_Gestão!E:E,MATCH('Banco de Dados'!$B490,BD_Gestão!$B:$B,0)),"erro"))</f>
        <v/>
      </c>
      <c r="J490" s="186" t="str">
        <f>IF($A490=0,"",IFERROR(INDEX(BD_Gestão!B:B,MATCH('Banco de Dados'!$B490,BD_Gestão!$B:$B,0)),"erro"))</f>
        <v/>
      </c>
      <c r="K490" s="158" t="str">
        <f>IF($A490=0,"",IFERROR(INDEX(BD_Gestão!C:C,MATCH('Banco de Dados'!$B490,BD_Gestão!$B:$B,0)),"erro"))</f>
        <v/>
      </c>
      <c r="L490" s="158" t="str">
        <f>IF($A490=0,"",IFERROR(INDEX(BD_Gestão!H:H,MATCH('Banco de Dados'!$B490,BD_Gestão!$B:$B,0)),"erro"))</f>
        <v/>
      </c>
      <c r="M490" s="161" t="str">
        <f>IF($A490=0,"",IFERROR(INDEX(BD_Gestão!F:F,MATCH('Banco de Dados'!$B490,BD_Gestão!$B:$B,0)),"erro"))</f>
        <v/>
      </c>
      <c r="N490" s="161" t="str">
        <f>IF($A490=0,"",IFERROR(INDEX(BD_Gestão!J:J,MATCH('Banco de Dados'!$B490,BD_Gestão!$B:$B,0)),"erro"))</f>
        <v/>
      </c>
      <c r="O490" s="164" t="str">
        <f>IF($A490=0,"",IFERROR(INDEX(BD_Gestão!K:K,MATCH('Banco de Dados'!$B490,BD_Gestão!$B:$B,0)),"erro"))</f>
        <v/>
      </c>
      <c r="P490" s="169" t="str">
        <f t="shared" si="30"/>
        <v/>
      </c>
      <c r="Q490" s="170" t="str">
        <f t="shared" si="31"/>
        <v/>
      </c>
      <c r="R490" s="163" t="e">
        <f t="shared" si="28"/>
        <v>#VALUE!</v>
      </c>
      <c r="S490" s="163" t="e">
        <f t="shared" si="29"/>
        <v>#VALUE!</v>
      </c>
      <c r="T490" s="163" t="e">
        <f>INDEX(Controle!O:O,MATCH('Banco de Dados'!A490,Controle!M:M,0))*E490/100</f>
        <v>#N/A</v>
      </c>
    </row>
    <row r="491" spans="1:20" hidden="1" x14ac:dyDescent="0.2">
      <c r="A491" s="158">
        <f>BD_TS!A490</f>
        <v>0</v>
      </c>
      <c r="B491" s="158" t="str">
        <f>SUBSTITUTE(SUBSTITUTE(BD_TS!D490," ",""),"-","/")</f>
        <v/>
      </c>
      <c r="C491" s="158">
        <f>BD_TS!E490</f>
        <v>0</v>
      </c>
      <c r="D491" s="159">
        <f>BD_TS!F490</f>
        <v>0</v>
      </c>
      <c r="E491" s="160">
        <f>BD_TS!B490</f>
        <v>0</v>
      </c>
      <c r="F491" s="161">
        <f>BD_TS!C490</f>
        <v>0</v>
      </c>
      <c r="G491" s="187">
        <f>BD_TS!H490</f>
        <v>0</v>
      </c>
      <c r="H491" s="158" t="str">
        <f>IF($A491=0,"",IFERROR(INDEX(BD_Gestão!A:A,MATCH('Banco de Dados'!$B491,BD_Gestão!$B:$B,0)),"erro"))</f>
        <v/>
      </c>
      <c r="I491" s="162" t="str">
        <f>IF($A491=0,"",IFERROR(INDEX(BD_Gestão!E:E,MATCH('Banco de Dados'!$B491,BD_Gestão!$B:$B,0)),"erro"))</f>
        <v/>
      </c>
      <c r="J491" s="186" t="str">
        <f>IF($A491=0,"",IFERROR(INDEX(BD_Gestão!B:B,MATCH('Banco de Dados'!$B491,BD_Gestão!$B:$B,0)),"erro"))</f>
        <v/>
      </c>
      <c r="K491" s="158" t="str">
        <f>IF($A491=0,"",IFERROR(INDEX(BD_Gestão!C:C,MATCH('Banco de Dados'!$B491,BD_Gestão!$B:$B,0)),"erro"))</f>
        <v/>
      </c>
      <c r="L491" s="158" t="str">
        <f>IF($A491=0,"",IFERROR(INDEX(BD_Gestão!H:H,MATCH('Banco de Dados'!$B491,BD_Gestão!$B:$B,0)),"erro"))</f>
        <v/>
      </c>
      <c r="M491" s="161" t="str">
        <f>IF($A491=0,"",IFERROR(INDEX(BD_Gestão!F:F,MATCH('Banco de Dados'!$B491,BD_Gestão!$B:$B,0)),"erro"))</f>
        <v/>
      </c>
      <c r="N491" s="161" t="str">
        <f>IF($A491=0,"",IFERROR(INDEX(BD_Gestão!J:J,MATCH('Banco de Dados'!$B491,BD_Gestão!$B:$B,0)),"erro"))</f>
        <v/>
      </c>
      <c r="O491" s="164" t="str">
        <f>IF($A491=0,"",IFERROR(INDEX(BD_Gestão!K:K,MATCH('Banco de Dados'!$B491,BD_Gestão!$B:$B,0)),"erro"))</f>
        <v/>
      </c>
      <c r="P491" s="169" t="str">
        <f t="shared" si="30"/>
        <v/>
      </c>
      <c r="Q491" s="170" t="str">
        <f t="shared" si="31"/>
        <v/>
      </c>
      <c r="R491" s="163" t="e">
        <f t="shared" si="28"/>
        <v>#VALUE!</v>
      </c>
      <c r="S491" s="163" t="e">
        <f t="shared" si="29"/>
        <v>#VALUE!</v>
      </c>
      <c r="T491" s="163" t="e">
        <f>INDEX(Controle!O:O,MATCH('Banco de Dados'!A491,Controle!M:M,0))*E491/100</f>
        <v>#N/A</v>
      </c>
    </row>
    <row r="492" spans="1:20" hidden="1" x14ac:dyDescent="0.2">
      <c r="A492" s="158">
        <f>BD_TS!A491</f>
        <v>0</v>
      </c>
      <c r="B492" s="158" t="str">
        <f>SUBSTITUTE(SUBSTITUTE(BD_TS!D491," ",""),"-","/")</f>
        <v/>
      </c>
      <c r="C492" s="158">
        <f>BD_TS!E491</f>
        <v>0</v>
      </c>
      <c r="D492" s="159">
        <f>BD_TS!F491</f>
        <v>0</v>
      </c>
      <c r="E492" s="160">
        <f>BD_TS!B491</f>
        <v>0</v>
      </c>
      <c r="F492" s="161">
        <f>BD_TS!C491</f>
        <v>0</v>
      </c>
      <c r="G492" s="187">
        <f>BD_TS!H491</f>
        <v>0</v>
      </c>
      <c r="H492" s="158" t="str">
        <f>IF($A492=0,"",IFERROR(INDEX(BD_Gestão!A:A,MATCH('Banco de Dados'!$B492,BD_Gestão!$B:$B,0)),"erro"))</f>
        <v/>
      </c>
      <c r="I492" s="162" t="str">
        <f>IF($A492=0,"",IFERROR(INDEX(BD_Gestão!E:E,MATCH('Banco de Dados'!$B492,BD_Gestão!$B:$B,0)),"erro"))</f>
        <v/>
      </c>
      <c r="J492" s="186" t="str">
        <f>IF($A492=0,"",IFERROR(INDEX(BD_Gestão!B:B,MATCH('Banco de Dados'!$B492,BD_Gestão!$B:$B,0)),"erro"))</f>
        <v/>
      </c>
      <c r="K492" s="158" t="str">
        <f>IF($A492=0,"",IFERROR(INDEX(BD_Gestão!C:C,MATCH('Banco de Dados'!$B492,BD_Gestão!$B:$B,0)),"erro"))</f>
        <v/>
      </c>
      <c r="L492" s="158" t="str">
        <f>IF($A492=0,"",IFERROR(INDEX(BD_Gestão!H:H,MATCH('Banco de Dados'!$B492,BD_Gestão!$B:$B,0)),"erro"))</f>
        <v/>
      </c>
      <c r="M492" s="161" t="str">
        <f>IF($A492=0,"",IFERROR(INDEX(BD_Gestão!F:F,MATCH('Banco de Dados'!$B492,BD_Gestão!$B:$B,0)),"erro"))</f>
        <v/>
      </c>
      <c r="N492" s="161" t="str">
        <f>IF($A492=0,"",IFERROR(INDEX(BD_Gestão!J:J,MATCH('Banco de Dados'!$B492,BD_Gestão!$B:$B,0)),"erro"))</f>
        <v/>
      </c>
      <c r="O492" s="164" t="str">
        <f>IF($A492=0,"",IFERROR(INDEX(BD_Gestão!K:K,MATCH('Banco de Dados'!$B492,BD_Gestão!$B:$B,0)),"erro"))</f>
        <v/>
      </c>
      <c r="P492" s="169" t="str">
        <f t="shared" si="30"/>
        <v/>
      </c>
      <c r="Q492" s="170" t="str">
        <f t="shared" si="31"/>
        <v/>
      </c>
      <c r="R492" s="163" t="e">
        <f t="shared" si="28"/>
        <v>#VALUE!</v>
      </c>
      <c r="S492" s="163" t="e">
        <f t="shared" si="29"/>
        <v>#VALUE!</v>
      </c>
      <c r="T492" s="163" t="e">
        <f>INDEX(Controle!O:O,MATCH('Banco de Dados'!A492,Controle!M:M,0))*E492/100</f>
        <v>#N/A</v>
      </c>
    </row>
    <row r="493" spans="1:20" hidden="1" x14ac:dyDescent="0.2">
      <c r="A493" s="158">
        <f>BD_TS!A492</f>
        <v>0</v>
      </c>
      <c r="B493" s="158" t="str">
        <f>SUBSTITUTE(SUBSTITUTE(BD_TS!D492," ",""),"-","/")</f>
        <v/>
      </c>
      <c r="C493" s="158">
        <f>BD_TS!E492</f>
        <v>0</v>
      </c>
      <c r="D493" s="159">
        <f>BD_TS!F492</f>
        <v>0</v>
      </c>
      <c r="E493" s="160">
        <f>BD_TS!B492</f>
        <v>0</v>
      </c>
      <c r="F493" s="161">
        <f>BD_TS!C492</f>
        <v>0</v>
      </c>
      <c r="G493" s="187">
        <f>BD_TS!H492</f>
        <v>0</v>
      </c>
      <c r="H493" s="158" t="str">
        <f>IF($A493=0,"",IFERROR(INDEX(BD_Gestão!A:A,MATCH('Banco de Dados'!$B493,BD_Gestão!$B:$B,0)),"erro"))</f>
        <v/>
      </c>
      <c r="I493" s="162" t="str">
        <f>IF($A493=0,"",IFERROR(INDEX(BD_Gestão!E:E,MATCH('Banco de Dados'!$B493,BD_Gestão!$B:$B,0)),"erro"))</f>
        <v/>
      </c>
      <c r="J493" s="186" t="str">
        <f>IF($A493=0,"",IFERROR(INDEX(BD_Gestão!B:B,MATCH('Banco de Dados'!$B493,BD_Gestão!$B:$B,0)),"erro"))</f>
        <v/>
      </c>
      <c r="K493" s="158" t="str">
        <f>IF($A493=0,"",IFERROR(INDEX(BD_Gestão!C:C,MATCH('Banco de Dados'!$B493,BD_Gestão!$B:$B,0)),"erro"))</f>
        <v/>
      </c>
      <c r="L493" s="158" t="str">
        <f>IF($A493=0,"",IFERROR(INDEX(BD_Gestão!H:H,MATCH('Banco de Dados'!$B493,BD_Gestão!$B:$B,0)),"erro"))</f>
        <v/>
      </c>
      <c r="M493" s="161" t="str">
        <f>IF($A493=0,"",IFERROR(INDEX(BD_Gestão!F:F,MATCH('Banco de Dados'!$B493,BD_Gestão!$B:$B,0)),"erro"))</f>
        <v/>
      </c>
      <c r="N493" s="161" t="str">
        <f>IF($A493=0,"",IFERROR(INDEX(BD_Gestão!J:J,MATCH('Banco de Dados'!$B493,BD_Gestão!$B:$B,0)),"erro"))</f>
        <v/>
      </c>
      <c r="O493" s="164" t="str">
        <f>IF($A493=0,"",IFERROR(INDEX(BD_Gestão!K:K,MATCH('Banco de Dados'!$B493,BD_Gestão!$B:$B,0)),"erro"))</f>
        <v/>
      </c>
      <c r="P493" s="169" t="str">
        <f t="shared" si="30"/>
        <v/>
      </c>
      <c r="Q493" s="170" t="str">
        <f t="shared" si="31"/>
        <v/>
      </c>
      <c r="R493" s="163" t="e">
        <f t="shared" si="28"/>
        <v>#VALUE!</v>
      </c>
      <c r="S493" s="163" t="e">
        <f t="shared" si="29"/>
        <v>#VALUE!</v>
      </c>
      <c r="T493" s="163" t="e">
        <f>INDEX(Controle!O:O,MATCH('Banco de Dados'!A493,Controle!M:M,0))*E493/100</f>
        <v>#N/A</v>
      </c>
    </row>
    <row r="494" spans="1:20" hidden="1" x14ac:dyDescent="0.2">
      <c r="A494" s="158">
        <f>BD_TS!A493</f>
        <v>0</v>
      </c>
      <c r="B494" s="158" t="str">
        <f>SUBSTITUTE(SUBSTITUTE(BD_TS!D493," ",""),"-","/")</f>
        <v/>
      </c>
      <c r="C494" s="158">
        <f>BD_TS!E493</f>
        <v>0</v>
      </c>
      <c r="D494" s="159">
        <f>BD_TS!F493</f>
        <v>0</v>
      </c>
      <c r="E494" s="160">
        <f>BD_TS!B493</f>
        <v>0</v>
      </c>
      <c r="F494" s="161">
        <f>BD_TS!C493</f>
        <v>0</v>
      </c>
      <c r="G494" s="187">
        <f>BD_TS!H493</f>
        <v>0</v>
      </c>
      <c r="H494" s="158" t="str">
        <f>IF($A494=0,"",IFERROR(INDEX(BD_Gestão!A:A,MATCH('Banco de Dados'!$B494,BD_Gestão!$B:$B,0)),"erro"))</f>
        <v/>
      </c>
      <c r="I494" s="162" t="str">
        <f>IF($A494=0,"",IFERROR(INDEX(BD_Gestão!E:E,MATCH('Banco de Dados'!$B494,BD_Gestão!$B:$B,0)),"erro"))</f>
        <v/>
      </c>
      <c r="J494" s="186" t="str">
        <f>IF($A494=0,"",IFERROR(INDEX(BD_Gestão!B:B,MATCH('Banco de Dados'!$B494,BD_Gestão!$B:$B,0)),"erro"))</f>
        <v/>
      </c>
      <c r="K494" s="158" t="str">
        <f>IF($A494=0,"",IFERROR(INDEX(BD_Gestão!C:C,MATCH('Banco de Dados'!$B494,BD_Gestão!$B:$B,0)),"erro"))</f>
        <v/>
      </c>
      <c r="L494" s="158" t="str">
        <f>IF($A494=0,"",IFERROR(INDEX(BD_Gestão!H:H,MATCH('Banco de Dados'!$B494,BD_Gestão!$B:$B,0)),"erro"))</f>
        <v/>
      </c>
      <c r="M494" s="161" t="str">
        <f>IF($A494=0,"",IFERROR(INDEX(BD_Gestão!F:F,MATCH('Banco de Dados'!$B494,BD_Gestão!$B:$B,0)),"erro"))</f>
        <v/>
      </c>
      <c r="N494" s="161" t="str">
        <f>IF($A494=0,"",IFERROR(INDEX(BD_Gestão!J:J,MATCH('Banco de Dados'!$B494,BD_Gestão!$B:$B,0)),"erro"))</f>
        <v/>
      </c>
      <c r="O494" s="164" t="str">
        <f>IF($A494=0,"",IFERROR(INDEX(BD_Gestão!K:K,MATCH('Banco de Dados'!$B494,BD_Gestão!$B:$B,0)),"erro"))</f>
        <v/>
      </c>
      <c r="P494" s="169" t="str">
        <f t="shared" si="30"/>
        <v/>
      </c>
      <c r="Q494" s="170" t="str">
        <f t="shared" si="31"/>
        <v/>
      </c>
      <c r="R494" s="163" t="e">
        <f t="shared" si="28"/>
        <v>#VALUE!</v>
      </c>
      <c r="S494" s="163" t="e">
        <f t="shared" si="29"/>
        <v>#VALUE!</v>
      </c>
      <c r="T494" s="163" t="e">
        <f>INDEX(Controle!O:O,MATCH('Banco de Dados'!A494,Controle!M:M,0))*E494/100</f>
        <v>#N/A</v>
      </c>
    </row>
    <row r="495" spans="1:20" hidden="1" x14ac:dyDescent="0.2">
      <c r="A495" s="158">
        <f>BD_TS!A494</f>
        <v>0</v>
      </c>
      <c r="B495" s="158" t="str">
        <f>SUBSTITUTE(SUBSTITUTE(BD_TS!D494," ",""),"-","/")</f>
        <v/>
      </c>
      <c r="C495" s="158">
        <f>BD_TS!E494</f>
        <v>0</v>
      </c>
      <c r="D495" s="159">
        <f>BD_TS!F494</f>
        <v>0</v>
      </c>
      <c r="E495" s="160">
        <f>BD_TS!B494</f>
        <v>0</v>
      </c>
      <c r="F495" s="161">
        <f>BD_TS!C494</f>
        <v>0</v>
      </c>
      <c r="G495" s="187">
        <f>BD_TS!H494</f>
        <v>0</v>
      </c>
      <c r="H495" s="158" t="str">
        <f>IF($A495=0,"",IFERROR(INDEX(BD_Gestão!A:A,MATCH('Banco de Dados'!$B495,BD_Gestão!$B:$B,0)),"erro"))</f>
        <v/>
      </c>
      <c r="I495" s="162" t="str">
        <f>IF($A495=0,"",IFERROR(INDEX(BD_Gestão!E:E,MATCH('Banco de Dados'!$B495,BD_Gestão!$B:$B,0)),"erro"))</f>
        <v/>
      </c>
      <c r="J495" s="186" t="str">
        <f>IF($A495=0,"",IFERROR(INDEX(BD_Gestão!B:B,MATCH('Banco de Dados'!$B495,BD_Gestão!$B:$B,0)),"erro"))</f>
        <v/>
      </c>
      <c r="K495" s="158" t="str">
        <f>IF($A495=0,"",IFERROR(INDEX(BD_Gestão!C:C,MATCH('Banco de Dados'!$B495,BD_Gestão!$B:$B,0)),"erro"))</f>
        <v/>
      </c>
      <c r="L495" s="158" t="str">
        <f>IF($A495=0,"",IFERROR(INDEX(BD_Gestão!H:H,MATCH('Banco de Dados'!$B495,BD_Gestão!$B:$B,0)),"erro"))</f>
        <v/>
      </c>
      <c r="M495" s="161" t="str">
        <f>IF($A495=0,"",IFERROR(INDEX(BD_Gestão!F:F,MATCH('Banco de Dados'!$B495,BD_Gestão!$B:$B,0)),"erro"))</f>
        <v/>
      </c>
      <c r="N495" s="161" t="str">
        <f>IF($A495=0,"",IFERROR(INDEX(BD_Gestão!J:J,MATCH('Banco de Dados'!$B495,BD_Gestão!$B:$B,0)),"erro"))</f>
        <v/>
      </c>
      <c r="O495" s="164" t="str">
        <f>IF($A495=0,"",IFERROR(INDEX(BD_Gestão!K:K,MATCH('Banco de Dados'!$B495,BD_Gestão!$B:$B,0)),"erro"))</f>
        <v/>
      </c>
      <c r="P495" s="169" t="str">
        <f t="shared" si="30"/>
        <v/>
      </c>
      <c r="Q495" s="170" t="str">
        <f t="shared" si="31"/>
        <v/>
      </c>
      <c r="R495" s="163" t="e">
        <f t="shared" si="28"/>
        <v>#VALUE!</v>
      </c>
      <c r="S495" s="163" t="e">
        <f t="shared" si="29"/>
        <v>#VALUE!</v>
      </c>
      <c r="T495" s="163" t="e">
        <f>INDEX(Controle!O:O,MATCH('Banco de Dados'!A495,Controle!M:M,0))*E495/100</f>
        <v>#N/A</v>
      </c>
    </row>
    <row r="496" spans="1:20" hidden="1" x14ac:dyDescent="0.2">
      <c r="A496" s="158">
        <f>BD_TS!A495</f>
        <v>0</v>
      </c>
      <c r="B496" s="158" t="str">
        <f>SUBSTITUTE(SUBSTITUTE(BD_TS!D495," ",""),"-","/")</f>
        <v/>
      </c>
      <c r="C496" s="158">
        <f>BD_TS!E495</f>
        <v>0</v>
      </c>
      <c r="D496" s="159">
        <f>BD_TS!F495</f>
        <v>0</v>
      </c>
      <c r="E496" s="160">
        <f>BD_TS!B495</f>
        <v>0</v>
      </c>
      <c r="F496" s="161">
        <f>BD_TS!C495</f>
        <v>0</v>
      </c>
      <c r="G496" s="187">
        <f>BD_TS!H495</f>
        <v>0</v>
      </c>
      <c r="H496" s="158" t="str">
        <f>IF($A496=0,"",IFERROR(INDEX(BD_Gestão!A:A,MATCH('Banco de Dados'!$B496,BD_Gestão!$B:$B,0)),"erro"))</f>
        <v/>
      </c>
      <c r="I496" s="162" t="str">
        <f>IF($A496=0,"",IFERROR(INDEX(BD_Gestão!E:E,MATCH('Banco de Dados'!$B496,BD_Gestão!$B:$B,0)),"erro"))</f>
        <v/>
      </c>
      <c r="J496" s="186" t="str">
        <f>IF($A496=0,"",IFERROR(INDEX(BD_Gestão!B:B,MATCH('Banco de Dados'!$B496,BD_Gestão!$B:$B,0)),"erro"))</f>
        <v/>
      </c>
      <c r="K496" s="158" t="str">
        <f>IF($A496=0,"",IFERROR(INDEX(BD_Gestão!C:C,MATCH('Banco de Dados'!$B496,BD_Gestão!$B:$B,0)),"erro"))</f>
        <v/>
      </c>
      <c r="L496" s="158" t="str">
        <f>IF($A496=0,"",IFERROR(INDEX(BD_Gestão!H:H,MATCH('Banco de Dados'!$B496,BD_Gestão!$B:$B,0)),"erro"))</f>
        <v/>
      </c>
      <c r="M496" s="161" t="str">
        <f>IF($A496=0,"",IFERROR(INDEX(BD_Gestão!F:F,MATCH('Banco de Dados'!$B496,BD_Gestão!$B:$B,0)),"erro"))</f>
        <v/>
      </c>
      <c r="N496" s="161" t="str">
        <f>IF($A496=0,"",IFERROR(INDEX(BD_Gestão!J:J,MATCH('Banco de Dados'!$B496,BD_Gestão!$B:$B,0)),"erro"))</f>
        <v/>
      </c>
      <c r="O496" s="164" t="str">
        <f>IF($A496=0,"",IFERROR(INDEX(BD_Gestão!K:K,MATCH('Banco de Dados'!$B496,BD_Gestão!$B:$B,0)),"erro"))</f>
        <v/>
      </c>
      <c r="P496" s="169" t="str">
        <f t="shared" si="30"/>
        <v/>
      </c>
      <c r="Q496" s="170" t="str">
        <f t="shared" si="31"/>
        <v/>
      </c>
      <c r="R496" s="163" t="e">
        <f t="shared" si="28"/>
        <v>#VALUE!</v>
      </c>
      <c r="S496" s="163" t="e">
        <f t="shared" si="29"/>
        <v>#VALUE!</v>
      </c>
      <c r="T496" s="163" t="e">
        <f>INDEX(Controle!O:O,MATCH('Banco de Dados'!A496,Controle!M:M,0))*E496/100</f>
        <v>#N/A</v>
      </c>
    </row>
    <row r="497" spans="1:20" hidden="1" x14ac:dyDescent="0.2">
      <c r="A497" s="158">
        <f>BD_TS!A496</f>
        <v>0</v>
      </c>
      <c r="B497" s="158" t="str">
        <f>SUBSTITUTE(SUBSTITUTE(BD_TS!D496," ",""),"-","/")</f>
        <v/>
      </c>
      <c r="C497" s="158">
        <f>BD_TS!E496</f>
        <v>0</v>
      </c>
      <c r="D497" s="159">
        <f>BD_TS!F496</f>
        <v>0</v>
      </c>
      <c r="E497" s="160">
        <f>BD_TS!B496</f>
        <v>0</v>
      </c>
      <c r="F497" s="161">
        <f>BD_TS!C496</f>
        <v>0</v>
      </c>
      <c r="G497" s="187">
        <f>BD_TS!H496</f>
        <v>0</v>
      </c>
      <c r="H497" s="158" t="str">
        <f>IF($A497=0,"",IFERROR(INDEX(BD_Gestão!A:A,MATCH('Banco de Dados'!$B497,BD_Gestão!$B:$B,0)),"erro"))</f>
        <v/>
      </c>
      <c r="I497" s="162" t="str">
        <f>IF($A497=0,"",IFERROR(INDEX(BD_Gestão!E:E,MATCH('Banco de Dados'!$B497,BD_Gestão!$B:$B,0)),"erro"))</f>
        <v/>
      </c>
      <c r="J497" s="186" t="str">
        <f>IF($A497=0,"",IFERROR(INDEX(BD_Gestão!B:B,MATCH('Banco de Dados'!$B497,BD_Gestão!$B:$B,0)),"erro"))</f>
        <v/>
      </c>
      <c r="K497" s="158" t="str">
        <f>IF($A497=0,"",IFERROR(INDEX(BD_Gestão!C:C,MATCH('Banco de Dados'!$B497,BD_Gestão!$B:$B,0)),"erro"))</f>
        <v/>
      </c>
      <c r="L497" s="158" t="str">
        <f>IF($A497=0,"",IFERROR(INDEX(BD_Gestão!H:H,MATCH('Banco de Dados'!$B497,BD_Gestão!$B:$B,0)),"erro"))</f>
        <v/>
      </c>
      <c r="M497" s="161" t="str">
        <f>IF($A497=0,"",IFERROR(INDEX(BD_Gestão!F:F,MATCH('Banco de Dados'!$B497,BD_Gestão!$B:$B,0)),"erro"))</f>
        <v/>
      </c>
      <c r="N497" s="161" t="str">
        <f>IF($A497=0,"",IFERROR(INDEX(BD_Gestão!J:J,MATCH('Banco de Dados'!$B497,BD_Gestão!$B:$B,0)),"erro"))</f>
        <v/>
      </c>
      <c r="O497" s="164" t="str">
        <f>IF($A497=0,"",IFERROR(INDEX(BD_Gestão!K:K,MATCH('Banco de Dados'!$B497,BD_Gestão!$B:$B,0)),"erro"))</f>
        <v/>
      </c>
      <c r="P497" s="169" t="str">
        <f t="shared" si="30"/>
        <v/>
      </c>
      <c r="Q497" s="170" t="str">
        <f t="shared" si="31"/>
        <v/>
      </c>
      <c r="R497" s="163" t="e">
        <f t="shared" si="28"/>
        <v>#VALUE!</v>
      </c>
      <c r="S497" s="163" t="e">
        <f t="shared" si="29"/>
        <v>#VALUE!</v>
      </c>
      <c r="T497" s="163" t="e">
        <f>INDEX(Controle!O:O,MATCH('Banco de Dados'!A497,Controle!M:M,0))*E497/100</f>
        <v>#N/A</v>
      </c>
    </row>
    <row r="498" spans="1:20" hidden="1" x14ac:dyDescent="0.2">
      <c r="A498" s="158">
        <f>BD_TS!A497</f>
        <v>0</v>
      </c>
      <c r="B498" s="158" t="str">
        <f>SUBSTITUTE(SUBSTITUTE(BD_TS!D497," ",""),"-","/")</f>
        <v/>
      </c>
      <c r="C498" s="158">
        <f>BD_TS!E497</f>
        <v>0</v>
      </c>
      <c r="D498" s="159">
        <f>BD_TS!F497</f>
        <v>0</v>
      </c>
      <c r="E498" s="160">
        <f>BD_TS!B497</f>
        <v>0</v>
      </c>
      <c r="F498" s="161">
        <f>BD_TS!C497</f>
        <v>0</v>
      </c>
      <c r="G498" s="187">
        <f>BD_TS!H497</f>
        <v>0</v>
      </c>
      <c r="H498" s="158" t="str">
        <f>IF($A498=0,"",IFERROR(INDEX(BD_Gestão!A:A,MATCH('Banco de Dados'!$B498,BD_Gestão!$B:$B,0)),"erro"))</f>
        <v/>
      </c>
      <c r="I498" s="162" t="str">
        <f>IF($A498=0,"",IFERROR(INDEX(BD_Gestão!E:E,MATCH('Banco de Dados'!$B498,BD_Gestão!$B:$B,0)),"erro"))</f>
        <v/>
      </c>
      <c r="J498" s="186" t="str">
        <f>IF($A498=0,"",IFERROR(INDEX(BD_Gestão!B:B,MATCH('Banco de Dados'!$B498,BD_Gestão!$B:$B,0)),"erro"))</f>
        <v/>
      </c>
      <c r="K498" s="158" t="str">
        <f>IF($A498=0,"",IFERROR(INDEX(BD_Gestão!C:C,MATCH('Banco de Dados'!$B498,BD_Gestão!$B:$B,0)),"erro"))</f>
        <v/>
      </c>
      <c r="L498" s="158" t="str">
        <f>IF($A498=0,"",IFERROR(INDEX(BD_Gestão!H:H,MATCH('Banco de Dados'!$B498,BD_Gestão!$B:$B,0)),"erro"))</f>
        <v/>
      </c>
      <c r="M498" s="161" t="str">
        <f>IF($A498=0,"",IFERROR(INDEX(BD_Gestão!F:F,MATCH('Banco de Dados'!$B498,BD_Gestão!$B:$B,0)),"erro"))</f>
        <v/>
      </c>
      <c r="N498" s="161" t="str">
        <f>IF($A498=0,"",IFERROR(INDEX(BD_Gestão!J:J,MATCH('Banco de Dados'!$B498,BD_Gestão!$B:$B,0)),"erro"))</f>
        <v/>
      </c>
      <c r="O498" s="164" t="str">
        <f>IF($A498=0,"",IFERROR(INDEX(BD_Gestão!K:K,MATCH('Banco de Dados'!$B498,BD_Gestão!$B:$B,0)),"erro"))</f>
        <v/>
      </c>
      <c r="P498" s="169" t="str">
        <f t="shared" si="30"/>
        <v/>
      </c>
      <c r="Q498" s="170" t="str">
        <f t="shared" si="31"/>
        <v/>
      </c>
      <c r="R498" s="163" t="e">
        <f t="shared" si="28"/>
        <v>#VALUE!</v>
      </c>
      <c r="S498" s="163" t="e">
        <f t="shared" si="29"/>
        <v>#VALUE!</v>
      </c>
      <c r="T498" s="163" t="e">
        <f>INDEX(Controle!O:O,MATCH('Banco de Dados'!A498,Controle!M:M,0))*E498/100</f>
        <v>#N/A</v>
      </c>
    </row>
    <row r="499" spans="1:20" hidden="1" x14ac:dyDescent="0.2">
      <c r="A499" s="158">
        <f>BD_TS!A498</f>
        <v>0</v>
      </c>
      <c r="B499" s="158" t="str">
        <f>SUBSTITUTE(SUBSTITUTE(BD_TS!D498," ",""),"-","/")</f>
        <v/>
      </c>
      <c r="C499" s="158">
        <f>BD_TS!E498</f>
        <v>0</v>
      </c>
      <c r="D499" s="159">
        <f>BD_TS!F498</f>
        <v>0</v>
      </c>
      <c r="E499" s="160">
        <f>BD_TS!B498</f>
        <v>0</v>
      </c>
      <c r="F499" s="161">
        <f>BD_TS!C498</f>
        <v>0</v>
      </c>
      <c r="G499" s="187">
        <f>BD_TS!H498</f>
        <v>0</v>
      </c>
      <c r="H499" s="158" t="str">
        <f>IF($A499=0,"",IFERROR(INDEX(BD_Gestão!A:A,MATCH('Banco de Dados'!$B499,BD_Gestão!$B:$B,0)),"erro"))</f>
        <v/>
      </c>
      <c r="I499" s="162" t="str">
        <f>IF($A499=0,"",IFERROR(INDEX(BD_Gestão!E:E,MATCH('Banco de Dados'!$B499,BD_Gestão!$B:$B,0)),"erro"))</f>
        <v/>
      </c>
      <c r="J499" s="186" t="str">
        <f>IF($A499=0,"",IFERROR(INDEX(BD_Gestão!B:B,MATCH('Banco de Dados'!$B499,BD_Gestão!$B:$B,0)),"erro"))</f>
        <v/>
      </c>
      <c r="K499" s="158" t="str">
        <f>IF($A499=0,"",IFERROR(INDEX(BD_Gestão!C:C,MATCH('Banco de Dados'!$B499,BD_Gestão!$B:$B,0)),"erro"))</f>
        <v/>
      </c>
      <c r="L499" s="158" t="str">
        <f>IF($A499=0,"",IFERROR(INDEX(BD_Gestão!H:H,MATCH('Banco de Dados'!$B499,BD_Gestão!$B:$B,0)),"erro"))</f>
        <v/>
      </c>
      <c r="M499" s="161" t="str">
        <f>IF($A499=0,"",IFERROR(INDEX(BD_Gestão!F:F,MATCH('Banco de Dados'!$B499,BD_Gestão!$B:$B,0)),"erro"))</f>
        <v/>
      </c>
      <c r="N499" s="161" t="str">
        <f>IF($A499=0,"",IFERROR(INDEX(BD_Gestão!J:J,MATCH('Banco de Dados'!$B499,BD_Gestão!$B:$B,0)),"erro"))</f>
        <v/>
      </c>
      <c r="O499" s="164" t="str">
        <f>IF($A499=0,"",IFERROR(INDEX(BD_Gestão!K:K,MATCH('Banco de Dados'!$B499,BD_Gestão!$B:$B,0)),"erro"))</f>
        <v/>
      </c>
      <c r="P499" s="169" t="str">
        <f t="shared" si="30"/>
        <v/>
      </c>
      <c r="Q499" s="170" t="str">
        <f t="shared" si="31"/>
        <v/>
      </c>
      <c r="R499" s="163" t="e">
        <f t="shared" si="28"/>
        <v>#VALUE!</v>
      </c>
      <c r="S499" s="163" t="e">
        <f t="shared" si="29"/>
        <v>#VALUE!</v>
      </c>
      <c r="T499" s="163" t="e">
        <f>INDEX(Controle!O:O,MATCH('Banco de Dados'!A499,Controle!M:M,0))*E499/100</f>
        <v>#N/A</v>
      </c>
    </row>
    <row r="500" spans="1:20" hidden="1" x14ac:dyDescent="0.2">
      <c r="A500" s="158">
        <f>BD_TS!A499</f>
        <v>0</v>
      </c>
      <c r="B500" s="158" t="str">
        <f>SUBSTITUTE(SUBSTITUTE(BD_TS!D499," ",""),"-","/")</f>
        <v/>
      </c>
      <c r="C500" s="158">
        <f>BD_TS!E499</f>
        <v>0</v>
      </c>
      <c r="D500" s="159">
        <f>BD_TS!F499</f>
        <v>0</v>
      </c>
      <c r="E500" s="160">
        <f>BD_TS!B499</f>
        <v>0</v>
      </c>
      <c r="F500" s="161">
        <f>BD_TS!C499</f>
        <v>0</v>
      </c>
      <c r="G500" s="187">
        <f>BD_TS!H499</f>
        <v>0</v>
      </c>
      <c r="H500" s="158" t="str">
        <f>IF($A500=0,"",IFERROR(INDEX(BD_Gestão!A:A,MATCH('Banco de Dados'!$B500,BD_Gestão!$B:$B,0)),"erro"))</f>
        <v/>
      </c>
      <c r="I500" s="162" t="str">
        <f>IF($A500=0,"",IFERROR(INDEX(BD_Gestão!E:E,MATCH('Banco de Dados'!$B500,BD_Gestão!$B:$B,0)),"erro"))</f>
        <v/>
      </c>
      <c r="J500" s="186" t="str">
        <f>IF($A500=0,"",IFERROR(INDEX(BD_Gestão!B:B,MATCH('Banco de Dados'!$B500,BD_Gestão!$B:$B,0)),"erro"))</f>
        <v/>
      </c>
      <c r="K500" s="158" t="str">
        <f>IF($A500=0,"",IFERROR(INDEX(BD_Gestão!C:C,MATCH('Banco de Dados'!$B500,BD_Gestão!$B:$B,0)),"erro"))</f>
        <v/>
      </c>
      <c r="L500" s="158" t="str">
        <f>IF($A500=0,"",IFERROR(INDEX(BD_Gestão!H:H,MATCH('Banco de Dados'!$B500,BD_Gestão!$B:$B,0)),"erro"))</f>
        <v/>
      </c>
      <c r="M500" s="161" t="str">
        <f>IF($A500=0,"",IFERROR(INDEX(BD_Gestão!F:F,MATCH('Banco de Dados'!$B500,BD_Gestão!$B:$B,0)),"erro"))</f>
        <v/>
      </c>
      <c r="N500" s="161" t="str">
        <f>IF($A500=0,"",IFERROR(INDEX(BD_Gestão!J:J,MATCH('Banco de Dados'!$B500,BD_Gestão!$B:$B,0)),"erro"))</f>
        <v/>
      </c>
      <c r="O500" s="164" t="str">
        <f>IF($A500=0,"",IFERROR(INDEX(BD_Gestão!K:K,MATCH('Banco de Dados'!$B500,BD_Gestão!$B:$B,0)),"erro"))</f>
        <v/>
      </c>
      <c r="P500" s="169" t="str">
        <f t="shared" si="30"/>
        <v/>
      </c>
      <c r="Q500" s="170" t="str">
        <f t="shared" si="31"/>
        <v/>
      </c>
      <c r="R500" s="163" t="e">
        <f t="shared" si="28"/>
        <v>#VALUE!</v>
      </c>
      <c r="S500" s="163" t="e">
        <f t="shared" si="29"/>
        <v>#VALUE!</v>
      </c>
      <c r="T500" s="163" t="e">
        <f>INDEX(Controle!O:O,MATCH('Banco de Dados'!A500,Controle!M:M,0))*E500/100</f>
        <v>#N/A</v>
      </c>
    </row>
    <row r="501" spans="1:20" hidden="1" x14ac:dyDescent="0.2">
      <c r="A501" s="158">
        <f>BD_TS!A500</f>
        <v>0</v>
      </c>
      <c r="B501" s="158" t="str">
        <f>SUBSTITUTE(SUBSTITUTE(BD_TS!D500," ",""),"-","/")</f>
        <v/>
      </c>
      <c r="C501" s="158">
        <f>BD_TS!E500</f>
        <v>0</v>
      </c>
      <c r="D501" s="159">
        <f>BD_TS!F500</f>
        <v>0</v>
      </c>
      <c r="E501" s="160">
        <f>BD_TS!B500</f>
        <v>0</v>
      </c>
      <c r="F501" s="161">
        <f>BD_TS!C500</f>
        <v>0</v>
      </c>
      <c r="G501" s="187">
        <f>BD_TS!H500</f>
        <v>0</v>
      </c>
      <c r="H501" s="158" t="str">
        <f>IF($A501=0,"",IFERROR(INDEX(BD_Gestão!A:A,MATCH('Banco de Dados'!$B501,BD_Gestão!$B:$B,0)),"erro"))</f>
        <v/>
      </c>
      <c r="I501" s="162" t="str">
        <f>IF($A501=0,"",IFERROR(INDEX(BD_Gestão!E:E,MATCH('Banco de Dados'!$B501,BD_Gestão!$B:$B,0)),"erro"))</f>
        <v/>
      </c>
      <c r="J501" s="186" t="str">
        <f>IF($A501=0,"",IFERROR(INDEX(BD_Gestão!B:B,MATCH('Banco de Dados'!$B501,BD_Gestão!$B:$B,0)),"erro"))</f>
        <v/>
      </c>
      <c r="K501" s="158" t="str">
        <f>IF($A501=0,"",IFERROR(INDEX(BD_Gestão!C:C,MATCH('Banco de Dados'!$B501,BD_Gestão!$B:$B,0)),"erro"))</f>
        <v/>
      </c>
      <c r="L501" s="158" t="str">
        <f>IF($A501=0,"",IFERROR(INDEX(BD_Gestão!H:H,MATCH('Banco de Dados'!$B501,BD_Gestão!$B:$B,0)),"erro"))</f>
        <v/>
      </c>
      <c r="M501" s="161" t="str">
        <f>IF($A501=0,"",IFERROR(INDEX(BD_Gestão!F:F,MATCH('Banco de Dados'!$B501,BD_Gestão!$B:$B,0)),"erro"))</f>
        <v/>
      </c>
      <c r="N501" s="161" t="str">
        <f>IF($A501=0,"",IFERROR(INDEX(BD_Gestão!J:J,MATCH('Banco de Dados'!$B501,BD_Gestão!$B:$B,0)),"erro"))</f>
        <v/>
      </c>
      <c r="O501" s="164" t="str">
        <f>IF($A501=0,"",IFERROR(INDEX(BD_Gestão!K:K,MATCH('Banco de Dados'!$B501,BD_Gestão!$B:$B,0)),"erro"))</f>
        <v/>
      </c>
      <c r="P501" s="169" t="str">
        <f t="shared" si="30"/>
        <v/>
      </c>
      <c r="Q501" s="170" t="str">
        <f t="shared" si="31"/>
        <v/>
      </c>
      <c r="R501" s="163" t="e">
        <f t="shared" si="28"/>
        <v>#VALUE!</v>
      </c>
      <c r="S501" s="163" t="e">
        <f t="shared" si="29"/>
        <v>#VALUE!</v>
      </c>
      <c r="T501" s="163" t="e">
        <f>INDEX(Controle!O:O,MATCH('Banco de Dados'!A501,Controle!M:M,0))*E501/100</f>
        <v>#N/A</v>
      </c>
    </row>
    <row r="502" spans="1:20" hidden="1" x14ac:dyDescent="0.2">
      <c r="A502" s="158">
        <f>BD_TS!A501</f>
        <v>0</v>
      </c>
      <c r="B502" s="158" t="str">
        <f>SUBSTITUTE(SUBSTITUTE(BD_TS!D501," ",""),"-","/")</f>
        <v/>
      </c>
      <c r="C502" s="158">
        <f>BD_TS!E501</f>
        <v>0</v>
      </c>
      <c r="D502" s="159">
        <f>BD_TS!F501</f>
        <v>0</v>
      </c>
      <c r="E502" s="160">
        <f>BD_TS!B501</f>
        <v>0</v>
      </c>
      <c r="F502" s="161">
        <f>BD_TS!C501</f>
        <v>0</v>
      </c>
      <c r="G502" s="187">
        <f>BD_TS!H501</f>
        <v>0</v>
      </c>
      <c r="H502" s="158" t="str">
        <f>IF($A502=0,"",IFERROR(INDEX(BD_Gestão!A:A,MATCH('Banco de Dados'!$B502,BD_Gestão!$B:$B,0)),"erro"))</f>
        <v/>
      </c>
      <c r="I502" s="162" t="str">
        <f>IF($A502=0,"",IFERROR(INDEX(BD_Gestão!E:E,MATCH('Banco de Dados'!$B502,BD_Gestão!$B:$B,0)),"erro"))</f>
        <v/>
      </c>
      <c r="J502" s="186" t="str">
        <f>IF($A502=0,"",IFERROR(INDEX(BD_Gestão!B:B,MATCH('Banco de Dados'!$B502,BD_Gestão!$B:$B,0)),"erro"))</f>
        <v/>
      </c>
      <c r="K502" s="158" t="str">
        <f>IF($A502=0,"",IFERROR(INDEX(BD_Gestão!C:C,MATCH('Banco de Dados'!$B502,BD_Gestão!$B:$B,0)),"erro"))</f>
        <v/>
      </c>
      <c r="L502" s="158" t="str">
        <f>IF($A502=0,"",IFERROR(INDEX(BD_Gestão!H:H,MATCH('Banco de Dados'!$B502,BD_Gestão!$B:$B,0)),"erro"))</f>
        <v/>
      </c>
      <c r="M502" s="161" t="str">
        <f>IF($A502=0,"",IFERROR(INDEX(BD_Gestão!F:F,MATCH('Banco de Dados'!$B502,BD_Gestão!$B:$B,0)),"erro"))</f>
        <v/>
      </c>
      <c r="N502" s="161" t="str">
        <f>IF($A502=0,"",IFERROR(INDEX(BD_Gestão!J:J,MATCH('Banco de Dados'!$B502,BD_Gestão!$B:$B,0)),"erro"))</f>
        <v/>
      </c>
      <c r="O502" s="164" t="str">
        <f>IF($A502=0,"",IFERROR(INDEX(BD_Gestão!K:K,MATCH('Banco de Dados'!$B502,BD_Gestão!$B:$B,0)),"erro"))</f>
        <v/>
      </c>
      <c r="P502" s="169" t="str">
        <f t="shared" si="30"/>
        <v/>
      </c>
      <c r="Q502" s="170" t="str">
        <f t="shared" si="31"/>
        <v/>
      </c>
      <c r="R502" s="163" t="e">
        <f t="shared" si="28"/>
        <v>#VALUE!</v>
      </c>
      <c r="S502" s="163" t="e">
        <f t="shared" si="29"/>
        <v>#VALUE!</v>
      </c>
      <c r="T502" s="163" t="e">
        <f>INDEX(Controle!O:O,MATCH('Banco de Dados'!A502,Controle!M:M,0))*E502/100</f>
        <v>#N/A</v>
      </c>
    </row>
    <row r="503" spans="1:20" hidden="1" x14ac:dyDescent="0.2">
      <c r="A503" s="158">
        <f>BD_TS!A502</f>
        <v>0</v>
      </c>
      <c r="B503" s="158" t="str">
        <f>SUBSTITUTE(SUBSTITUTE(BD_TS!D502," ",""),"-","/")</f>
        <v/>
      </c>
      <c r="C503" s="158">
        <f>BD_TS!E502</f>
        <v>0</v>
      </c>
      <c r="D503" s="159">
        <f>BD_TS!F502</f>
        <v>0</v>
      </c>
      <c r="E503" s="160">
        <f>BD_TS!B502</f>
        <v>0</v>
      </c>
      <c r="F503" s="161">
        <f>BD_TS!C502</f>
        <v>0</v>
      </c>
      <c r="G503" s="187">
        <f>BD_TS!H502</f>
        <v>0</v>
      </c>
      <c r="H503" s="158" t="str">
        <f>IF($A503=0,"",IFERROR(INDEX(BD_Gestão!A:A,MATCH('Banco de Dados'!$B503,BD_Gestão!$B:$B,0)),"erro"))</f>
        <v/>
      </c>
      <c r="I503" s="162" t="str">
        <f>IF($A503=0,"",IFERROR(INDEX(BD_Gestão!E:E,MATCH('Banco de Dados'!$B503,BD_Gestão!$B:$B,0)),"erro"))</f>
        <v/>
      </c>
      <c r="J503" s="186" t="str">
        <f>IF($A503=0,"",IFERROR(INDEX(BD_Gestão!B:B,MATCH('Banco de Dados'!$B503,BD_Gestão!$B:$B,0)),"erro"))</f>
        <v/>
      </c>
      <c r="K503" s="158" t="str">
        <f>IF($A503=0,"",IFERROR(INDEX(BD_Gestão!C:C,MATCH('Banco de Dados'!$B503,BD_Gestão!$B:$B,0)),"erro"))</f>
        <v/>
      </c>
      <c r="L503" s="158" t="str">
        <f>IF($A503=0,"",IFERROR(INDEX(BD_Gestão!H:H,MATCH('Banco de Dados'!$B503,BD_Gestão!$B:$B,0)),"erro"))</f>
        <v/>
      </c>
      <c r="M503" s="161" t="str">
        <f>IF($A503=0,"",IFERROR(INDEX(BD_Gestão!F:F,MATCH('Banco de Dados'!$B503,BD_Gestão!$B:$B,0)),"erro"))</f>
        <v/>
      </c>
      <c r="N503" s="161" t="str">
        <f>IF($A503=0,"",IFERROR(INDEX(BD_Gestão!J:J,MATCH('Banco de Dados'!$B503,BD_Gestão!$B:$B,0)),"erro"))</f>
        <v/>
      </c>
      <c r="O503" s="164" t="str">
        <f>IF($A503=0,"",IFERROR(INDEX(BD_Gestão!K:K,MATCH('Banco de Dados'!$B503,BD_Gestão!$B:$B,0)),"erro"))</f>
        <v/>
      </c>
      <c r="P503" s="169" t="str">
        <f t="shared" si="30"/>
        <v/>
      </c>
      <c r="Q503" s="170" t="str">
        <f t="shared" si="31"/>
        <v/>
      </c>
      <c r="R503" s="163" t="e">
        <f t="shared" si="28"/>
        <v>#VALUE!</v>
      </c>
      <c r="S503" s="163" t="e">
        <f t="shared" si="29"/>
        <v>#VALUE!</v>
      </c>
      <c r="T503" s="163" t="e">
        <f>INDEX(Controle!O:O,MATCH('Banco de Dados'!A503,Controle!M:M,0))*E503/100</f>
        <v>#N/A</v>
      </c>
    </row>
    <row r="504" spans="1:20" hidden="1" x14ac:dyDescent="0.2">
      <c r="A504" s="158">
        <f>BD_TS!A503</f>
        <v>0</v>
      </c>
      <c r="B504" s="158" t="str">
        <f>SUBSTITUTE(SUBSTITUTE(BD_TS!D503," ",""),"-","/")</f>
        <v/>
      </c>
      <c r="C504" s="158">
        <f>BD_TS!E503</f>
        <v>0</v>
      </c>
      <c r="D504" s="159">
        <f>BD_TS!F503</f>
        <v>0</v>
      </c>
      <c r="E504" s="160">
        <f>BD_TS!B503</f>
        <v>0</v>
      </c>
      <c r="F504" s="161">
        <f>BD_TS!C503</f>
        <v>0</v>
      </c>
      <c r="G504" s="187">
        <f>BD_TS!H503</f>
        <v>0</v>
      </c>
      <c r="H504" s="158" t="str">
        <f>IF($A504=0,"",IFERROR(INDEX(BD_Gestão!A:A,MATCH('Banco de Dados'!$B504,BD_Gestão!$B:$B,0)),"erro"))</f>
        <v/>
      </c>
      <c r="I504" s="162" t="str">
        <f>IF($A504=0,"",IFERROR(INDEX(BD_Gestão!E:E,MATCH('Banco de Dados'!$B504,BD_Gestão!$B:$B,0)),"erro"))</f>
        <v/>
      </c>
      <c r="J504" s="186" t="str">
        <f>IF($A504=0,"",IFERROR(INDEX(BD_Gestão!B:B,MATCH('Banco de Dados'!$B504,BD_Gestão!$B:$B,0)),"erro"))</f>
        <v/>
      </c>
      <c r="K504" s="158" t="str">
        <f>IF($A504=0,"",IFERROR(INDEX(BD_Gestão!C:C,MATCH('Banco de Dados'!$B504,BD_Gestão!$B:$B,0)),"erro"))</f>
        <v/>
      </c>
      <c r="L504" s="158" t="str">
        <f>IF($A504=0,"",IFERROR(INDEX(BD_Gestão!H:H,MATCH('Banco de Dados'!$B504,BD_Gestão!$B:$B,0)),"erro"))</f>
        <v/>
      </c>
      <c r="M504" s="161" t="str">
        <f>IF($A504=0,"",IFERROR(INDEX(BD_Gestão!F:F,MATCH('Banco de Dados'!$B504,BD_Gestão!$B:$B,0)),"erro"))</f>
        <v/>
      </c>
      <c r="N504" s="161" t="str">
        <f>IF($A504=0,"",IFERROR(INDEX(BD_Gestão!J:J,MATCH('Banco de Dados'!$B504,BD_Gestão!$B:$B,0)),"erro"))</f>
        <v/>
      </c>
      <c r="O504" s="164" t="str">
        <f>IF($A504=0,"",IFERROR(INDEX(BD_Gestão!K:K,MATCH('Banco de Dados'!$B504,BD_Gestão!$B:$B,0)),"erro"))</f>
        <v/>
      </c>
      <c r="P504" s="169" t="str">
        <f t="shared" si="30"/>
        <v/>
      </c>
      <c r="Q504" s="170" t="str">
        <f t="shared" si="31"/>
        <v/>
      </c>
      <c r="R504" s="163" t="e">
        <f t="shared" si="28"/>
        <v>#VALUE!</v>
      </c>
      <c r="S504" s="163" t="e">
        <f t="shared" si="29"/>
        <v>#VALUE!</v>
      </c>
      <c r="T504" s="163" t="e">
        <f>INDEX(Controle!O:O,MATCH('Banco de Dados'!A504,Controle!M:M,0))*E504/100</f>
        <v>#N/A</v>
      </c>
    </row>
    <row r="505" spans="1:20" hidden="1" x14ac:dyDescent="0.2">
      <c r="A505" s="158">
        <f>BD_TS!A504</f>
        <v>0</v>
      </c>
      <c r="B505" s="158" t="str">
        <f>SUBSTITUTE(SUBSTITUTE(BD_TS!D504," ",""),"-","/")</f>
        <v/>
      </c>
      <c r="C505" s="158">
        <f>BD_TS!E504</f>
        <v>0</v>
      </c>
      <c r="D505" s="159">
        <f>BD_TS!F504</f>
        <v>0</v>
      </c>
      <c r="E505" s="160">
        <f>BD_TS!B504</f>
        <v>0</v>
      </c>
      <c r="F505" s="161">
        <f>BD_TS!C504</f>
        <v>0</v>
      </c>
      <c r="G505" s="187">
        <f>BD_TS!H504</f>
        <v>0</v>
      </c>
      <c r="H505" s="158" t="str">
        <f>IF($A505=0,"",IFERROR(INDEX(BD_Gestão!A:A,MATCH('Banco de Dados'!$B505,BD_Gestão!$B:$B,0)),"erro"))</f>
        <v/>
      </c>
      <c r="I505" s="162" t="str">
        <f>IF($A505=0,"",IFERROR(INDEX(BD_Gestão!E:E,MATCH('Banco de Dados'!$B505,BD_Gestão!$B:$B,0)),"erro"))</f>
        <v/>
      </c>
      <c r="J505" s="186" t="str">
        <f>IF($A505=0,"",IFERROR(INDEX(BD_Gestão!B:B,MATCH('Banco de Dados'!$B505,BD_Gestão!$B:$B,0)),"erro"))</f>
        <v/>
      </c>
      <c r="K505" s="158" t="str">
        <f>IF($A505=0,"",IFERROR(INDEX(BD_Gestão!C:C,MATCH('Banco de Dados'!$B505,BD_Gestão!$B:$B,0)),"erro"))</f>
        <v/>
      </c>
      <c r="L505" s="158" t="str">
        <f>IF($A505=0,"",IFERROR(INDEX(BD_Gestão!H:H,MATCH('Banco de Dados'!$B505,BD_Gestão!$B:$B,0)),"erro"))</f>
        <v/>
      </c>
      <c r="M505" s="161" t="str">
        <f>IF($A505=0,"",IFERROR(INDEX(BD_Gestão!F:F,MATCH('Banco de Dados'!$B505,BD_Gestão!$B:$B,0)),"erro"))</f>
        <v/>
      </c>
      <c r="N505" s="161" t="str">
        <f>IF($A505=0,"",IFERROR(INDEX(BD_Gestão!J:J,MATCH('Banco de Dados'!$B505,BD_Gestão!$B:$B,0)),"erro"))</f>
        <v/>
      </c>
      <c r="O505" s="164" t="str">
        <f>IF($A505=0,"",IFERROR(INDEX(BD_Gestão!K:K,MATCH('Banco de Dados'!$B505,BD_Gestão!$B:$B,0)),"erro"))</f>
        <v/>
      </c>
      <c r="P505" s="169" t="str">
        <f t="shared" si="30"/>
        <v/>
      </c>
      <c r="Q505" s="170" t="str">
        <f t="shared" si="31"/>
        <v/>
      </c>
      <c r="R505" s="163" t="e">
        <f t="shared" si="28"/>
        <v>#VALUE!</v>
      </c>
      <c r="S505" s="163" t="e">
        <f t="shared" si="29"/>
        <v>#VALUE!</v>
      </c>
      <c r="T505" s="163" t="e">
        <f>INDEX(Controle!O:O,MATCH('Banco de Dados'!A505,Controle!M:M,0))*E505/100</f>
        <v>#N/A</v>
      </c>
    </row>
    <row r="506" spans="1:20" hidden="1" x14ac:dyDescent="0.2">
      <c r="A506" s="158">
        <f>BD_TS!A505</f>
        <v>0</v>
      </c>
      <c r="B506" s="158" t="str">
        <f>SUBSTITUTE(SUBSTITUTE(BD_TS!D505," ",""),"-","/")</f>
        <v/>
      </c>
      <c r="C506" s="158">
        <f>BD_TS!E505</f>
        <v>0</v>
      </c>
      <c r="D506" s="159">
        <f>BD_TS!F505</f>
        <v>0</v>
      </c>
      <c r="E506" s="160">
        <f>BD_TS!B505</f>
        <v>0</v>
      </c>
      <c r="F506" s="161">
        <f>BD_TS!C505</f>
        <v>0</v>
      </c>
      <c r="G506" s="187">
        <f>BD_TS!H505</f>
        <v>0</v>
      </c>
      <c r="H506" s="158" t="str">
        <f>IF($A506=0,"",IFERROR(INDEX(BD_Gestão!A:A,MATCH('Banco de Dados'!$B506,BD_Gestão!$B:$B,0)),"erro"))</f>
        <v/>
      </c>
      <c r="I506" s="162" t="str">
        <f>IF($A506=0,"",IFERROR(INDEX(BD_Gestão!E:E,MATCH('Banco de Dados'!$B506,BD_Gestão!$B:$B,0)),"erro"))</f>
        <v/>
      </c>
      <c r="J506" s="186" t="str">
        <f>IF($A506=0,"",IFERROR(INDEX(BD_Gestão!B:B,MATCH('Banco de Dados'!$B506,BD_Gestão!$B:$B,0)),"erro"))</f>
        <v/>
      </c>
      <c r="K506" s="158" t="str">
        <f>IF($A506=0,"",IFERROR(INDEX(BD_Gestão!C:C,MATCH('Banco de Dados'!$B506,BD_Gestão!$B:$B,0)),"erro"))</f>
        <v/>
      </c>
      <c r="L506" s="158" t="str">
        <f>IF($A506=0,"",IFERROR(INDEX(BD_Gestão!H:H,MATCH('Banco de Dados'!$B506,BD_Gestão!$B:$B,0)),"erro"))</f>
        <v/>
      </c>
      <c r="M506" s="161" t="str">
        <f>IF($A506=0,"",IFERROR(INDEX(BD_Gestão!F:F,MATCH('Banco de Dados'!$B506,BD_Gestão!$B:$B,0)),"erro"))</f>
        <v/>
      </c>
      <c r="N506" s="161" t="str">
        <f>IF($A506=0,"",IFERROR(INDEX(BD_Gestão!J:J,MATCH('Banco de Dados'!$B506,BD_Gestão!$B:$B,0)),"erro"))</f>
        <v/>
      </c>
      <c r="O506" s="164" t="str">
        <f>IF($A506=0,"",IFERROR(INDEX(BD_Gestão!K:K,MATCH('Banco de Dados'!$B506,BD_Gestão!$B:$B,0)),"erro"))</f>
        <v/>
      </c>
      <c r="P506" s="169" t="str">
        <f t="shared" si="30"/>
        <v/>
      </c>
      <c r="Q506" s="170" t="str">
        <f t="shared" si="31"/>
        <v/>
      </c>
      <c r="R506" s="163" t="e">
        <f t="shared" si="28"/>
        <v>#VALUE!</v>
      </c>
      <c r="S506" s="163" t="e">
        <f t="shared" si="29"/>
        <v>#VALUE!</v>
      </c>
      <c r="T506" s="163" t="e">
        <f>INDEX(Controle!O:O,MATCH('Banco de Dados'!A506,Controle!M:M,0))*E506/100</f>
        <v>#N/A</v>
      </c>
    </row>
    <row r="507" spans="1:20" hidden="1" x14ac:dyDescent="0.2">
      <c r="A507" s="158">
        <f>BD_TS!A506</f>
        <v>0</v>
      </c>
      <c r="B507" s="158" t="str">
        <f>SUBSTITUTE(SUBSTITUTE(BD_TS!D506," ",""),"-","/")</f>
        <v/>
      </c>
      <c r="C507" s="158">
        <f>BD_TS!E506</f>
        <v>0</v>
      </c>
      <c r="D507" s="159">
        <f>BD_TS!F506</f>
        <v>0</v>
      </c>
      <c r="E507" s="160">
        <f>BD_TS!B506</f>
        <v>0</v>
      </c>
      <c r="F507" s="161">
        <f>BD_TS!C506</f>
        <v>0</v>
      </c>
      <c r="G507" s="187">
        <f>BD_TS!H506</f>
        <v>0</v>
      </c>
      <c r="H507" s="158" t="str">
        <f>IF($A507=0,"",IFERROR(INDEX(BD_Gestão!A:A,MATCH('Banco de Dados'!$B507,BD_Gestão!$B:$B,0)),"erro"))</f>
        <v/>
      </c>
      <c r="I507" s="162" t="str">
        <f>IF($A507=0,"",IFERROR(INDEX(BD_Gestão!E:E,MATCH('Banco de Dados'!$B507,BD_Gestão!$B:$B,0)),"erro"))</f>
        <v/>
      </c>
      <c r="J507" s="186" t="str">
        <f>IF($A507=0,"",IFERROR(INDEX(BD_Gestão!B:B,MATCH('Banco de Dados'!$B507,BD_Gestão!$B:$B,0)),"erro"))</f>
        <v/>
      </c>
      <c r="K507" s="158" t="str">
        <f>IF($A507=0,"",IFERROR(INDEX(BD_Gestão!C:C,MATCH('Banco de Dados'!$B507,BD_Gestão!$B:$B,0)),"erro"))</f>
        <v/>
      </c>
      <c r="L507" s="158" t="str">
        <f>IF($A507=0,"",IFERROR(INDEX(BD_Gestão!H:H,MATCH('Banco de Dados'!$B507,BD_Gestão!$B:$B,0)),"erro"))</f>
        <v/>
      </c>
      <c r="M507" s="161" t="str">
        <f>IF($A507=0,"",IFERROR(INDEX(BD_Gestão!F:F,MATCH('Banco de Dados'!$B507,BD_Gestão!$B:$B,0)),"erro"))</f>
        <v/>
      </c>
      <c r="N507" s="161" t="str">
        <f>IF($A507=0,"",IFERROR(INDEX(BD_Gestão!J:J,MATCH('Banco de Dados'!$B507,BD_Gestão!$B:$B,0)),"erro"))</f>
        <v/>
      </c>
      <c r="O507" s="164" t="str">
        <f>IF($A507=0,"",IFERROR(INDEX(BD_Gestão!K:K,MATCH('Banco de Dados'!$B507,BD_Gestão!$B:$B,0)),"erro"))</f>
        <v/>
      </c>
      <c r="P507" s="169" t="str">
        <f t="shared" si="30"/>
        <v/>
      </c>
      <c r="Q507" s="170" t="str">
        <f t="shared" si="31"/>
        <v/>
      </c>
      <c r="R507" s="163" t="e">
        <f t="shared" si="28"/>
        <v>#VALUE!</v>
      </c>
      <c r="S507" s="163" t="e">
        <f t="shared" si="29"/>
        <v>#VALUE!</v>
      </c>
      <c r="T507" s="163" t="e">
        <f>INDEX(Controle!O:O,MATCH('Banco de Dados'!A507,Controle!M:M,0))*E507/100</f>
        <v>#N/A</v>
      </c>
    </row>
    <row r="508" spans="1:20" hidden="1" x14ac:dyDescent="0.2">
      <c r="A508" s="158">
        <f>BD_TS!A507</f>
        <v>0</v>
      </c>
      <c r="B508" s="158" t="str">
        <f>SUBSTITUTE(SUBSTITUTE(BD_TS!D507," ",""),"-","/")</f>
        <v/>
      </c>
      <c r="C508" s="158">
        <f>BD_TS!E507</f>
        <v>0</v>
      </c>
      <c r="D508" s="159">
        <f>BD_TS!F507</f>
        <v>0</v>
      </c>
      <c r="E508" s="160">
        <f>BD_TS!B507</f>
        <v>0</v>
      </c>
      <c r="F508" s="161">
        <f>BD_TS!C507</f>
        <v>0</v>
      </c>
      <c r="G508" s="187">
        <f>BD_TS!H507</f>
        <v>0</v>
      </c>
      <c r="H508" s="158" t="str">
        <f>IF($A508=0,"",IFERROR(INDEX(BD_Gestão!A:A,MATCH('Banco de Dados'!$B508,BD_Gestão!$B:$B,0)),"erro"))</f>
        <v/>
      </c>
      <c r="I508" s="162" t="str">
        <f>IF($A508=0,"",IFERROR(INDEX(BD_Gestão!E:E,MATCH('Banco de Dados'!$B508,BD_Gestão!$B:$B,0)),"erro"))</f>
        <v/>
      </c>
      <c r="J508" s="186" t="str">
        <f>IF($A508=0,"",IFERROR(INDEX(BD_Gestão!B:B,MATCH('Banco de Dados'!$B508,BD_Gestão!$B:$B,0)),"erro"))</f>
        <v/>
      </c>
      <c r="K508" s="158" t="str">
        <f>IF($A508=0,"",IFERROR(INDEX(BD_Gestão!C:C,MATCH('Banco de Dados'!$B508,BD_Gestão!$B:$B,0)),"erro"))</f>
        <v/>
      </c>
      <c r="L508" s="158" t="str">
        <f>IF($A508=0,"",IFERROR(INDEX(BD_Gestão!H:H,MATCH('Banco de Dados'!$B508,BD_Gestão!$B:$B,0)),"erro"))</f>
        <v/>
      </c>
      <c r="M508" s="161" t="str">
        <f>IF($A508=0,"",IFERROR(INDEX(BD_Gestão!F:F,MATCH('Banco de Dados'!$B508,BD_Gestão!$B:$B,0)),"erro"))</f>
        <v/>
      </c>
      <c r="N508" s="161" t="str">
        <f>IF($A508=0,"",IFERROR(INDEX(BD_Gestão!J:J,MATCH('Banco de Dados'!$B508,BD_Gestão!$B:$B,0)),"erro"))</f>
        <v/>
      </c>
      <c r="O508" s="164" t="str">
        <f>IF($A508=0,"",IFERROR(INDEX(BD_Gestão!K:K,MATCH('Banco de Dados'!$B508,BD_Gestão!$B:$B,0)),"erro"))</f>
        <v/>
      </c>
      <c r="P508" s="169" t="str">
        <f t="shared" si="30"/>
        <v/>
      </c>
      <c r="Q508" s="170" t="str">
        <f t="shared" si="31"/>
        <v/>
      </c>
      <c r="R508" s="163" t="e">
        <f t="shared" si="28"/>
        <v>#VALUE!</v>
      </c>
      <c r="S508" s="163" t="e">
        <f t="shared" si="29"/>
        <v>#VALUE!</v>
      </c>
      <c r="T508" s="163" t="e">
        <f>INDEX(Controle!O:O,MATCH('Banco de Dados'!A508,Controle!M:M,0))*E508/100</f>
        <v>#N/A</v>
      </c>
    </row>
    <row r="509" spans="1:20" hidden="1" x14ac:dyDescent="0.2">
      <c r="A509" s="158">
        <f>BD_TS!A508</f>
        <v>0</v>
      </c>
      <c r="B509" s="158" t="str">
        <f>SUBSTITUTE(SUBSTITUTE(BD_TS!D508," ",""),"-","/")</f>
        <v/>
      </c>
      <c r="C509" s="158">
        <f>BD_TS!E508</f>
        <v>0</v>
      </c>
      <c r="D509" s="159">
        <f>BD_TS!F508</f>
        <v>0</v>
      </c>
      <c r="E509" s="160">
        <f>BD_TS!B508</f>
        <v>0</v>
      </c>
      <c r="F509" s="161">
        <f>BD_TS!C508</f>
        <v>0</v>
      </c>
      <c r="G509" s="187">
        <f>BD_TS!H508</f>
        <v>0</v>
      </c>
      <c r="H509" s="158" t="str">
        <f>IF($A509=0,"",IFERROR(INDEX(BD_Gestão!A:A,MATCH('Banco de Dados'!$B509,BD_Gestão!$B:$B,0)),"erro"))</f>
        <v/>
      </c>
      <c r="I509" s="162" t="str">
        <f>IF($A509=0,"",IFERROR(INDEX(BD_Gestão!E:E,MATCH('Banco de Dados'!$B509,BD_Gestão!$B:$B,0)),"erro"))</f>
        <v/>
      </c>
      <c r="J509" s="186" t="str">
        <f>IF($A509=0,"",IFERROR(INDEX(BD_Gestão!B:B,MATCH('Banco de Dados'!$B509,BD_Gestão!$B:$B,0)),"erro"))</f>
        <v/>
      </c>
      <c r="K509" s="158" t="str">
        <f>IF($A509=0,"",IFERROR(INDEX(BD_Gestão!C:C,MATCH('Banco de Dados'!$B509,BD_Gestão!$B:$B,0)),"erro"))</f>
        <v/>
      </c>
      <c r="L509" s="158" t="str">
        <f>IF($A509=0,"",IFERROR(INDEX(BD_Gestão!H:H,MATCH('Banco de Dados'!$B509,BD_Gestão!$B:$B,0)),"erro"))</f>
        <v/>
      </c>
      <c r="M509" s="161" t="str">
        <f>IF($A509=0,"",IFERROR(INDEX(BD_Gestão!F:F,MATCH('Banco de Dados'!$B509,BD_Gestão!$B:$B,0)),"erro"))</f>
        <v/>
      </c>
      <c r="N509" s="161" t="str">
        <f>IF($A509=0,"",IFERROR(INDEX(BD_Gestão!J:J,MATCH('Banco de Dados'!$B509,BD_Gestão!$B:$B,0)),"erro"))</f>
        <v/>
      </c>
      <c r="O509" s="164" t="str">
        <f>IF($A509=0,"",IFERROR(INDEX(BD_Gestão!K:K,MATCH('Banco de Dados'!$B509,BD_Gestão!$B:$B,0)),"erro"))</f>
        <v/>
      </c>
      <c r="P509" s="169" t="str">
        <f t="shared" si="30"/>
        <v/>
      </c>
      <c r="Q509" s="170" t="str">
        <f t="shared" si="31"/>
        <v/>
      </c>
      <c r="R509" s="163" t="e">
        <f t="shared" si="28"/>
        <v>#VALUE!</v>
      </c>
      <c r="S509" s="163" t="e">
        <f t="shared" si="29"/>
        <v>#VALUE!</v>
      </c>
      <c r="T509" s="163" t="e">
        <f>INDEX(Controle!O:O,MATCH('Banco de Dados'!A509,Controle!M:M,0))*E509/100</f>
        <v>#N/A</v>
      </c>
    </row>
    <row r="510" spans="1:20" hidden="1" x14ac:dyDescent="0.2">
      <c r="A510" s="158">
        <f>BD_TS!A509</f>
        <v>0</v>
      </c>
      <c r="B510" s="158" t="str">
        <f>SUBSTITUTE(SUBSTITUTE(BD_TS!D509," ",""),"-","/")</f>
        <v/>
      </c>
      <c r="C510" s="158">
        <f>BD_TS!E509</f>
        <v>0</v>
      </c>
      <c r="D510" s="159">
        <f>BD_TS!F509</f>
        <v>0</v>
      </c>
      <c r="E510" s="160">
        <f>BD_TS!B509</f>
        <v>0</v>
      </c>
      <c r="F510" s="161">
        <f>BD_TS!C509</f>
        <v>0</v>
      </c>
      <c r="G510" s="187">
        <f>BD_TS!H509</f>
        <v>0</v>
      </c>
      <c r="H510" s="158" t="str">
        <f>IF($A510=0,"",IFERROR(INDEX(BD_Gestão!A:A,MATCH('Banco de Dados'!$B510,BD_Gestão!$B:$B,0)),"erro"))</f>
        <v/>
      </c>
      <c r="I510" s="162" t="str">
        <f>IF($A510=0,"",IFERROR(INDEX(BD_Gestão!E:E,MATCH('Banco de Dados'!$B510,BD_Gestão!$B:$B,0)),"erro"))</f>
        <v/>
      </c>
      <c r="J510" s="186" t="str">
        <f>IF($A510=0,"",IFERROR(INDEX(BD_Gestão!B:B,MATCH('Banco de Dados'!$B510,BD_Gestão!$B:$B,0)),"erro"))</f>
        <v/>
      </c>
      <c r="K510" s="158" t="str">
        <f>IF($A510=0,"",IFERROR(INDEX(BD_Gestão!C:C,MATCH('Banco de Dados'!$B510,BD_Gestão!$B:$B,0)),"erro"))</f>
        <v/>
      </c>
      <c r="L510" s="158" t="str">
        <f>IF($A510=0,"",IFERROR(INDEX(BD_Gestão!H:H,MATCH('Banco de Dados'!$B510,BD_Gestão!$B:$B,0)),"erro"))</f>
        <v/>
      </c>
      <c r="M510" s="161" t="str">
        <f>IF($A510=0,"",IFERROR(INDEX(BD_Gestão!F:F,MATCH('Banco de Dados'!$B510,BD_Gestão!$B:$B,0)),"erro"))</f>
        <v/>
      </c>
      <c r="N510" s="161" t="str">
        <f>IF($A510=0,"",IFERROR(INDEX(BD_Gestão!J:J,MATCH('Banco de Dados'!$B510,BD_Gestão!$B:$B,0)),"erro"))</f>
        <v/>
      </c>
      <c r="O510" s="164" t="str">
        <f>IF($A510=0,"",IFERROR(INDEX(BD_Gestão!K:K,MATCH('Banco de Dados'!$B510,BD_Gestão!$B:$B,0)),"erro"))</f>
        <v/>
      </c>
      <c r="P510" s="169" t="str">
        <f t="shared" si="30"/>
        <v/>
      </c>
      <c r="Q510" s="170" t="str">
        <f t="shared" si="31"/>
        <v/>
      </c>
      <c r="R510" s="163" t="e">
        <f t="shared" si="28"/>
        <v>#VALUE!</v>
      </c>
      <c r="S510" s="163" t="e">
        <f t="shared" si="29"/>
        <v>#VALUE!</v>
      </c>
      <c r="T510" s="163" t="e">
        <f>INDEX(Controle!O:O,MATCH('Banco de Dados'!A510,Controle!M:M,0))*E510/100</f>
        <v>#N/A</v>
      </c>
    </row>
    <row r="511" spans="1:20" hidden="1" x14ac:dyDescent="0.2">
      <c r="A511" s="158">
        <f>BD_TS!A510</f>
        <v>0</v>
      </c>
      <c r="B511" s="158" t="str">
        <f>SUBSTITUTE(SUBSTITUTE(BD_TS!D510," ",""),"-","/")</f>
        <v/>
      </c>
      <c r="C511" s="158">
        <f>BD_TS!E510</f>
        <v>0</v>
      </c>
      <c r="D511" s="159">
        <f>BD_TS!F510</f>
        <v>0</v>
      </c>
      <c r="E511" s="160">
        <f>BD_TS!B510</f>
        <v>0</v>
      </c>
      <c r="F511" s="161">
        <f>BD_TS!C510</f>
        <v>0</v>
      </c>
      <c r="G511" s="187">
        <f>BD_TS!H510</f>
        <v>0</v>
      </c>
      <c r="H511" s="158" t="str">
        <f>IF($A511=0,"",IFERROR(INDEX(BD_Gestão!A:A,MATCH('Banco de Dados'!$B511,BD_Gestão!$B:$B,0)),"erro"))</f>
        <v/>
      </c>
      <c r="I511" s="162" t="str">
        <f>IF($A511=0,"",IFERROR(INDEX(BD_Gestão!E:E,MATCH('Banco de Dados'!$B511,BD_Gestão!$B:$B,0)),"erro"))</f>
        <v/>
      </c>
      <c r="J511" s="186" t="str">
        <f>IF($A511=0,"",IFERROR(INDEX(BD_Gestão!B:B,MATCH('Banco de Dados'!$B511,BD_Gestão!$B:$B,0)),"erro"))</f>
        <v/>
      </c>
      <c r="K511" s="158" t="str">
        <f>IF($A511=0,"",IFERROR(INDEX(BD_Gestão!C:C,MATCH('Banco de Dados'!$B511,BD_Gestão!$B:$B,0)),"erro"))</f>
        <v/>
      </c>
      <c r="L511" s="158" t="str">
        <f>IF($A511=0,"",IFERROR(INDEX(BD_Gestão!H:H,MATCH('Banco de Dados'!$B511,BD_Gestão!$B:$B,0)),"erro"))</f>
        <v/>
      </c>
      <c r="M511" s="161" t="str">
        <f>IF($A511=0,"",IFERROR(INDEX(BD_Gestão!F:F,MATCH('Banco de Dados'!$B511,BD_Gestão!$B:$B,0)),"erro"))</f>
        <v/>
      </c>
      <c r="N511" s="161" t="str">
        <f>IF($A511=0,"",IFERROR(INDEX(BD_Gestão!J:J,MATCH('Banco de Dados'!$B511,BD_Gestão!$B:$B,0)),"erro"))</f>
        <v/>
      </c>
      <c r="O511" s="164" t="str">
        <f>IF($A511=0,"",IFERROR(INDEX(BD_Gestão!K:K,MATCH('Banco de Dados'!$B511,BD_Gestão!$B:$B,0)),"erro"))</f>
        <v/>
      </c>
      <c r="P511" s="169" t="str">
        <f t="shared" si="30"/>
        <v/>
      </c>
      <c r="Q511" s="170" t="str">
        <f t="shared" si="31"/>
        <v/>
      </c>
      <c r="R511" s="163" t="e">
        <f t="shared" si="28"/>
        <v>#VALUE!</v>
      </c>
      <c r="S511" s="163" t="e">
        <f t="shared" si="29"/>
        <v>#VALUE!</v>
      </c>
      <c r="T511" s="163" t="e">
        <f>INDEX(Controle!O:O,MATCH('Banco de Dados'!A511,Controle!M:M,0))*E511/100</f>
        <v>#N/A</v>
      </c>
    </row>
    <row r="512" spans="1:20" hidden="1" x14ac:dyDescent="0.2">
      <c r="A512" s="158">
        <f>BD_TS!A511</f>
        <v>0</v>
      </c>
      <c r="B512" s="158" t="str">
        <f>SUBSTITUTE(SUBSTITUTE(BD_TS!D511," ",""),"-","/")</f>
        <v/>
      </c>
      <c r="C512" s="158">
        <f>BD_TS!E511</f>
        <v>0</v>
      </c>
      <c r="D512" s="159">
        <f>BD_TS!F511</f>
        <v>0</v>
      </c>
      <c r="E512" s="160">
        <f>BD_TS!B511</f>
        <v>0</v>
      </c>
      <c r="F512" s="161">
        <f>BD_TS!C511</f>
        <v>0</v>
      </c>
      <c r="G512" s="187">
        <f>BD_TS!H511</f>
        <v>0</v>
      </c>
      <c r="H512" s="158" t="str">
        <f>IF($A512=0,"",IFERROR(INDEX(BD_Gestão!A:A,MATCH('Banco de Dados'!$B512,BD_Gestão!$B:$B,0)),"erro"))</f>
        <v/>
      </c>
      <c r="I512" s="162" t="str">
        <f>IF($A512=0,"",IFERROR(INDEX(BD_Gestão!E:E,MATCH('Banco de Dados'!$B512,BD_Gestão!$B:$B,0)),"erro"))</f>
        <v/>
      </c>
      <c r="J512" s="186" t="str">
        <f>IF($A512=0,"",IFERROR(INDEX(BD_Gestão!B:B,MATCH('Banco de Dados'!$B512,BD_Gestão!$B:$B,0)),"erro"))</f>
        <v/>
      </c>
      <c r="K512" s="158" t="str">
        <f>IF($A512=0,"",IFERROR(INDEX(BD_Gestão!C:C,MATCH('Banco de Dados'!$B512,BD_Gestão!$B:$B,0)),"erro"))</f>
        <v/>
      </c>
      <c r="L512" s="158" t="str">
        <f>IF($A512=0,"",IFERROR(INDEX(BD_Gestão!H:H,MATCH('Banco de Dados'!$B512,BD_Gestão!$B:$B,0)),"erro"))</f>
        <v/>
      </c>
      <c r="M512" s="161" t="str">
        <f>IF($A512=0,"",IFERROR(INDEX(BD_Gestão!F:F,MATCH('Banco de Dados'!$B512,BD_Gestão!$B:$B,0)),"erro"))</f>
        <v/>
      </c>
      <c r="N512" s="161" t="str">
        <f>IF($A512=0,"",IFERROR(INDEX(BD_Gestão!J:J,MATCH('Banco de Dados'!$B512,BD_Gestão!$B:$B,0)),"erro"))</f>
        <v/>
      </c>
      <c r="O512" s="164" t="str">
        <f>IF($A512=0,"",IFERROR(INDEX(BD_Gestão!K:K,MATCH('Banco de Dados'!$B512,BD_Gestão!$B:$B,0)),"erro"))</f>
        <v/>
      </c>
      <c r="P512" s="169" t="str">
        <f t="shared" si="30"/>
        <v/>
      </c>
      <c r="Q512" s="170" t="str">
        <f t="shared" si="31"/>
        <v/>
      </c>
      <c r="R512" s="163" t="e">
        <f t="shared" si="28"/>
        <v>#VALUE!</v>
      </c>
      <c r="S512" s="163" t="e">
        <f t="shared" si="29"/>
        <v>#VALUE!</v>
      </c>
      <c r="T512" s="163" t="e">
        <f>INDEX(Controle!O:O,MATCH('Banco de Dados'!A512,Controle!M:M,0))*E512/100</f>
        <v>#N/A</v>
      </c>
    </row>
    <row r="513" spans="1:20" hidden="1" x14ac:dyDescent="0.2">
      <c r="A513" s="158">
        <f>BD_TS!A512</f>
        <v>0</v>
      </c>
      <c r="B513" s="158" t="str">
        <f>SUBSTITUTE(SUBSTITUTE(BD_TS!D512," ",""),"-","/")</f>
        <v/>
      </c>
      <c r="C513" s="158">
        <f>BD_TS!E512</f>
        <v>0</v>
      </c>
      <c r="D513" s="159">
        <f>BD_TS!F512</f>
        <v>0</v>
      </c>
      <c r="E513" s="160">
        <f>BD_TS!B512</f>
        <v>0</v>
      </c>
      <c r="F513" s="161">
        <f>BD_TS!C512</f>
        <v>0</v>
      </c>
      <c r="G513" s="187">
        <f>BD_TS!H512</f>
        <v>0</v>
      </c>
      <c r="H513" s="158" t="str">
        <f>IF($A513=0,"",IFERROR(INDEX(BD_Gestão!A:A,MATCH('Banco de Dados'!$B513,BD_Gestão!$B:$B,0)),"erro"))</f>
        <v/>
      </c>
      <c r="I513" s="162" t="str">
        <f>IF($A513=0,"",IFERROR(INDEX(BD_Gestão!E:E,MATCH('Banco de Dados'!$B513,BD_Gestão!$B:$B,0)),"erro"))</f>
        <v/>
      </c>
      <c r="J513" s="186" t="str">
        <f>IF($A513=0,"",IFERROR(INDEX(BD_Gestão!B:B,MATCH('Banco de Dados'!$B513,BD_Gestão!$B:$B,0)),"erro"))</f>
        <v/>
      </c>
      <c r="K513" s="158" t="str">
        <f>IF($A513=0,"",IFERROR(INDEX(BD_Gestão!C:C,MATCH('Banco de Dados'!$B513,BD_Gestão!$B:$B,0)),"erro"))</f>
        <v/>
      </c>
      <c r="L513" s="158" t="str">
        <f>IF($A513=0,"",IFERROR(INDEX(BD_Gestão!H:H,MATCH('Banco de Dados'!$B513,BD_Gestão!$B:$B,0)),"erro"))</f>
        <v/>
      </c>
      <c r="M513" s="161" t="str">
        <f>IF($A513=0,"",IFERROR(INDEX(BD_Gestão!F:F,MATCH('Banco de Dados'!$B513,BD_Gestão!$B:$B,0)),"erro"))</f>
        <v/>
      </c>
      <c r="N513" s="161" t="str">
        <f>IF($A513=0,"",IFERROR(INDEX(BD_Gestão!J:J,MATCH('Banco de Dados'!$B513,BD_Gestão!$B:$B,0)),"erro"))</f>
        <v/>
      </c>
      <c r="O513" s="164" t="str">
        <f>IF($A513=0,"",IFERROR(INDEX(BD_Gestão!K:K,MATCH('Banco de Dados'!$B513,BD_Gestão!$B:$B,0)),"erro"))</f>
        <v/>
      </c>
      <c r="P513" s="169" t="str">
        <f t="shared" si="30"/>
        <v/>
      </c>
      <c r="Q513" s="170" t="str">
        <f t="shared" si="31"/>
        <v/>
      </c>
      <c r="R513" s="163" t="e">
        <f t="shared" si="28"/>
        <v>#VALUE!</v>
      </c>
      <c r="S513" s="163" t="e">
        <f t="shared" si="29"/>
        <v>#VALUE!</v>
      </c>
      <c r="T513" s="163" t="e">
        <f>INDEX(Controle!O:O,MATCH('Banco de Dados'!A513,Controle!M:M,0))*E513/100</f>
        <v>#N/A</v>
      </c>
    </row>
    <row r="514" spans="1:20" hidden="1" x14ac:dyDescent="0.2">
      <c r="A514" s="158">
        <f>BD_TS!A513</f>
        <v>0</v>
      </c>
      <c r="B514" s="158" t="str">
        <f>SUBSTITUTE(SUBSTITUTE(BD_TS!D513," ",""),"-","/")</f>
        <v/>
      </c>
      <c r="C514" s="158">
        <f>BD_TS!E513</f>
        <v>0</v>
      </c>
      <c r="D514" s="159">
        <f>BD_TS!F513</f>
        <v>0</v>
      </c>
      <c r="E514" s="160">
        <f>BD_TS!B513</f>
        <v>0</v>
      </c>
      <c r="F514" s="161">
        <f>BD_TS!C513</f>
        <v>0</v>
      </c>
      <c r="G514" s="187">
        <f>BD_TS!H513</f>
        <v>0</v>
      </c>
      <c r="H514" s="158" t="str">
        <f>IF($A514=0,"",IFERROR(INDEX(BD_Gestão!A:A,MATCH('Banco de Dados'!$B514,BD_Gestão!$B:$B,0)),"erro"))</f>
        <v/>
      </c>
      <c r="I514" s="162" t="str">
        <f>IF($A514=0,"",IFERROR(INDEX(BD_Gestão!E:E,MATCH('Banco de Dados'!$B514,BD_Gestão!$B:$B,0)),"erro"))</f>
        <v/>
      </c>
      <c r="J514" s="186" t="str">
        <f>IF($A514=0,"",IFERROR(INDEX(BD_Gestão!B:B,MATCH('Banco de Dados'!$B514,BD_Gestão!$B:$B,0)),"erro"))</f>
        <v/>
      </c>
      <c r="K514" s="158" t="str">
        <f>IF($A514=0,"",IFERROR(INDEX(BD_Gestão!C:C,MATCH('Banco de Dados'!$B514,BD_Gestão!$B:$B,0)),"erro"))</f>
        <v/>
      </c>
      <c r="L514" s="158" t="str">
        <f>IF($A514=0,"",IFERROR(INDEX(BD_Gestão!H:H,MATCH('Banco de Dados'!$B514,BD_Gestão!$B:$B,0)),"erro"))</f>
        <v/>
      </c>
      <c r="M514" s="161" t="str">
        <f>IF($A514=0,"",IFERROR(INDEX(BD_Gestão!F:F,MATCH('Banco de Dados'!$B514,BD_Gestão!$B:$B,0)),"erro"))</f>
        <v/>
      </c>
      <c r="N514" s="161" t="str">
        <f>IF($A514=0,"",IFERROR(INDEX(BD_Gestão!J:J,MATCH('Banco de Dados'!$B514,BD_Gestão!$B:$B,0)),"erro"))</f>
        <v/>
      </c>
      <c r="O514" s="164" t="str">
        <f>IF($A514=0,"",IFERROR(INDEX(BD_Gestão!K:K,MATCH('Banco de Dados'!$B514,BD_Gestão!$B:$B,0)),"erro"))</f>
        <v/>
      </c>
      <c r="P514" s="169" t="str">
        <f t="shared" si="30"/>
        <v/>
      </c>
      <c r="Q514" s="170" t="str">
        <f t="shared" si="31"/>
        <v/>
      </c>
      <c r="R514" s="163" t="e">
        <f t="shared" si="28"/>
        <v>#VALUE!</v>
      </c>
      <c r="S514" s="163" t="e">
        <f t="shared" si="29"/>
        <v>#VALUE!</v>
      </c>
      <c r="T514" s="163" t="e">
        <f>INDEX(Controle!O:O,MATCH('Banco de Dados'!A514,Controle!M:M,0))*E514/100</f>
        <v>#N/A</v>
      </c>
    </row>
    <row r="515" spans="1:20" hidden="1" x14ac:dyDescent="0.2">
      <c r="A515" s="158">
        <f>BD_TS!A514</f>
        <v>0</v>
      </c>
      <c r="B515" s="158" t="str">
        <f>SUBSTITUTE(SUBSTITUTE(BD_TS!D514," ",""),"-","/")</f>
        <v/>
      </c>
      <c r="C515" s="158">
        <f>BD_TS!E514</f>
        <v>0</v>
      </c>
      <c r="D515" s="159">
        <f>BD_TS!F514</f>
        <v>0</v>
      </c>
      <c r="E515" s="160">
        <f>BD_TS!B514</f>
        <v>0</v>
      </c>
      <c r="F515" s="161">
        <f>BD_TS!C514</f>
        <v>0</v>
      </c>
      <c r="G515" s="187">
        <f>BD_TS!H514</f>
        <v>0</v>
      </c>
      <c r="H515" s="158" t="str">
        <f>IF($A515=0,"",IFERROR(INDEX(BD_Gestão!A:A,MATCH('Banco de Dados'!$B515,BD_Gestão!$B:$B,0)),"erro"))</f>
        <v/>
      </c>
      <c r="I515" s="162" t="str">
        <f>IF($A515=0,"",IFERROR(INDEX(BD_Gestão!E:E,MATCH('Banco de Dados'!$B515,BD_Gestão!$B:$B,0)),"erro"))</f>
        <v/>
      </c>
      <c r="J515" s="186" t="str">
        <f>IF($A515=0,"",IFERROR(INDEX(BD_Gestão!B:B,MATCH('Banco de Dados'!$B515,BD_Gestão!$B:$B,0)),"erro"))</f>
        <v/>
      </c>
      <c r="K515" s="158" t="str">
        <f>IF($A515=0,"",IFERROR(INDEX(BD_Gestão!C:C,MATCH('Banco de Dados'!$B515,BD_Gestão!$B:$B,0)),"erro"))</f>
        <v/>
      </c>
      <c r="L515" s="158" t="str">
        <f>IF($A515=0,"",IFERROR(INDEX(BD_Gestão!H:H,MATCH('Banco de Dados'!$B515,BD_Gestão!$B:$B,0)),"erro"))</f>
        <v/>
      </c>
      <c r="M515" s="161" t="str">
        <f>IF($A515=0,"",IFERROR(INDEX(BD_Gestão!F:F,MATCH('Banco de Dados'!$B515,BD_Gestão!$B:$B,0)),"erro"))</f>
        <v/>
      </c>
      <c r="N515" s="161" t="str">
        <f>IF($A515=0,"",IFERROR(INDEX(BD_Gestão!J:J,MATCH('Banco de Dados'!$B515,BD_Gestão!$B:$B,0)),"erro"))</f>
        <v/>
      </c>
      <c r="O515" s="164" t="str">
        <f>IF($A515=0,"",IFERROR(INDEX(BD_Gestão!K:K,MATCH('Banco de Dados'!$B515,BD_Gestão!$B:$B,0)),"erro"))</f>
        <v/>
      </c>
      <c r="P515" s="169" t="str">
        <f t="shared" si="30"/>
        <v/>
      </c>
      <c r="Q515" s="170" t="str">
        <f t="shared" si="31"/>
        <v/>
      </c>
      <c r="R515" s="163" t="e">
        <f t="shared" si="28"/>
        <v>#VALUE!</v>
      </c>
      <c r="S515" s="163" t="e">
        <f t="shared" si="29"/>
        <v>#VALUE!</v>
      </c>
      <c r="T515" s="163" t="e">
        <f>INDEX(Controle!O:O,MATCH('Banco de Dados'!A515,Controle!M:M,0))*E515/100</f>
        <v>#N/A</v>
      </c>
    </row>
    <row r="516" spans="1:20" hidden="1" x14ac:dyDescent="0.2">
      <c r="A516" s="158">
        <f>BD_TS!A515</f>
        <v>0</v>
      </c>
      <c r="B516" s="158" t="str">
        <f>SUBSTITUTE(SUBSTITUTE(BD_TS!D515," ",""),"-","/")</f>
        <v/>
      </c>
      <c r="C516" s="158">
        <f>BD_TS!E515</f>
        <v>0</v>
      </c>
      <c r="D516" s="159">
        <f>BD_TS!F515</f>
        <v>0</v>
      </c>
      <c r="E516" s="160">
        <f>BD_TS!B515</f>
        <v>0</v>
      </c>
      <c r="F516" s="161">
        <f>BD_TS!C515</f>
        <v>0</v>
      </c>
      <c r="G516" s="187">
        <f>BD_TS!H515</f>
        <v>0</v>
      </c>
      <c r="H516" s="158" t="str">
        <f>IF($A516=0,"",IFERROR(INDEX(BD_Gestão!A:A,MATCH('Banco de Dados'!$B516,BD_Gestão!$B:$B,0)),"erro"))</f>
        <v/>
      </c>
      <c r="I516" s="162" t="str">
        <f>IF($A516=0,"",IFERROR(INDEX(BD_Gestão!E:E,MATCH('Banco de Dados'!$B516,BD_Gestão!$B:$B,0)),"erro"))</f>
        <v/>
      </c>
      <c r="J516" s="186" t="str">
        <f>IF($A516=0,"",IFERROR(INDEX(BD_Gestão!B:B,MATCH('Banco de Dados'!$B516,BD_Gestão!$B:$B,0)),"erro"))</f>
        <v/>
      </c>
      <c r="K516" s="158" t="str">
        <f>IF($A516=0,"",IFERROR(INDEX(BD_Gestão!C:C,MATCH('Banco de Dados'!$B516,BD_Gestão!$B:$B,0)),"erro"))</f>
        <v/>
      </c>
      <c r="L516" s="158" t="str">
        <f>IF($A516=0,"",IFERROR(INDEX(BD_Gestão!H:H,MATCH('Banco de Dados'!$B516,BD_Gestão!$B:$B,0)),"erro"))</f>
        <v/>
      </c>
      <c r="M516" s="161" t="str">
        <f>IF($A516=0,"",IFERROR(INDEX(BD_Gestão!F:F,MATCH('Banco de Dados'!$B516,BD_Gestão!$B:$B,0)),"erro"))</f>
        <v/>
      </c>
      <c r="N516" s="161" t="str">
        <f>IF($A516=0,"",IFERROR(INDEX(BD_Gestão!J:J,MATCH('Banco de Dados'!$B516,BD_Gestão!$B:$B,0)),"erro"))</f>
        <v/>
      </c>
      <c r="O516" s="164" t="str">
        <f>IF($A516=0,"",IFERROR(INDEX(BD_Gestão!K:K,MATCH('Banco de Dados'!$B516,BD_Gestão!$B:$B,0)),"erro"))</f>
        <v/>
      </c>
      <c r="P516" s="169" t="str">
        <f t="shared" si="30"/>
        <v/>
      </c>
      <c r="Q516" s="170" t="str">
        <f t="shared" si="31"/>
        <v/>
      </c>
      <c r="R516" s="163" t="e">
        <f t="shared" si="28"/>
        <v>#VALUE!</v>
      </c>
      <c r="S516" s="163" t="e">
        <f t="shared" si="29"/>
        <v>#VALUE!</v>
      </c>
      <c r="T516" s="163" t="e">
        <f>INDEX(Controle!O:O,MATCH('Banco de Dados'!A516,Controle!M:M,0))*E516/100</f>
        <v>#N/A</v>
      </c>
    </row>
    <row r="517" spans="1:20" hidden="1" x14ac:dyDescent="0.2">
      <c r="A517" s="158">
        <f>BD_TS!A516</f>
        <v>0</v>
      </c>
      <c r="B517" s="158" t="str">
        <f>SUBSTITUTE(SUBSTITUTE(BD_TS!D516," ",""),"-","/")</f>
        <v/>
      </c>
      <c r="C517" s="158">
        <f>BD_TS!E516</f>
        <v>0</v>
      </c>
      <c r="D517" s="159">
        <f>BD_TS!F516</f>
        <v>0</v>
      </c>
      <c r="E517" s="160">
        <f>BD_TS!B516</f>
        <v>0</v>
      </c>
      <c r="F517" s="161">
        <f>BD_TS!C516</f>
        <v>0</v>
      </c>
      <c r="G517" s="187">
        <f>BD_TS!H516</f>
        <v>0</v>
      </c>
      <c r="H517" s="158" t="str">
        <f>IF($A517=0,"",IFERROR(INDEX(BD_Gestão!A:A,MATCH('Banco de Dados'!$B517,BD_Gestão!$B:$B,0)),"erro"))</f>
        <v/>
      </c>
      <c r="I517" s="162" t="str">
        <f>IF($A517=0,"",IFERROR(INDEX(BD_Gestão!E:E,MATCH('Banco de Dados'!$B517,BD_Gestão!$B:$B,0)),"erro"))</f>
        <v/>
      </c>
      <c r="J517" s="186" t="str">
        <f>IF($A517=0,"",IFERROR(INDEX(BD_Gestão!B:B,MATCH('Banco de Dados'!$B517,BD_Gestão!$B:$B,0)),"erro"))</f>
        <v/>
      </c>
      <c r="K517" s="158" t="str">
        <f>IF($A517=0,"",IFERROR(INDEX(BD_Gestão!C:C,MATCH('Banco de Dados'!$B517,BD_Gestão!$B:$B,0)),"erro"))</f>
        <v/>
      </c>
      <c r="L517" s="158" t="str">
        <f>IF($A517=0,"",IFERROR(INDEX(BD_Gestão!H:H,MATCH('Banco de Dados'!$B517,BD_Gestão!$B:$B,0)),"erro"))</f>
        <v/>
      </c>
      <c r="M517" s="161" t="str">
        <f>IF($A517=0,"",IFERROR(INDEX(BD_Gestão!F:F,MATCH('Banco de Dados'!$B517,BD_Gestão!$B:$B,0)),"erro"))</f>
        <v/>
      </c>
      <c r="N517" s="161" t="str">
        <f>IF($A517=0,"",IFERROR(INDEX(BD_Gestão!J:J,MATCH('Banco de Dados'!$B517,BD_Gestão!$B:$B,0)),"erro"))</f>
        <v/>
      </c>
      <c r="O517" s="164" t="str">
        <f>IF($A517=0,"",IFERROR(INDEX(BD_Gestão!K:K,MATCH('Banco de Dados'!$B517,BD_Gestão!$B:$B,0)),"erro"))</f>
        <v/>
      </c>
      <c r="P517" s="169" t="str">
        <f t="shared" si="30"/>
        <v/>
      </c>
      <c r="Q517" s="170" t="str">
        <f t="shared" si="31"/>
        <v/>
      </c>
      <c r="R517" s="163" t="e">
        <f t="shared" ref="R517:R580" si="32">MONTH(I517)</f>
        <v>#VALUE!</v>
      </c>
      <c r="S517" s="163" t="e">
        <f t="shared" ref="S517:S580" si="33">YEAR(I517)</f>
        <v>#VALUE!</v>
      </c>
      <c r="T517" s="163" t="e">
        <f>INDEX(Controle!O:O,MATCH('Banco de Dados'!A517,Controle!M:M,0))*E517/100</f>
        <v>#N/A</v>
      </c>
    </row>
    <row r="518" spans="1:20" hidden="1" x14ac:dyDescent="0.2">
      <c r="A518" s="158">
        <f>BD_TS!A517</f>
        <v>0</v>
      </c>
      <c r="B518" s="158" t="str">
        <f>SUBSTITUTE(SUBSTITUTE(BD_TS!D517," ",""),"-","/")</f>
        <v/>
      </c>
      <c r="C518" s="158">
        <f>BD_TS!E517</f>
        <v>0</v>
      </c>
      <c r="D518" s="159">
        <f>BD_TS!F517</f>
        <v>0</v>
      </c>
      <c r="E518" s="160">
        <f>BD_TS!B517</f>
        <v>0</v>
      </c>
      <c r="F518" s="161">
        <f>BD_TS!C517</f>
        <v>0</v>
      </c>
      <c r="G518" s="187">
        <f>BD_TS!H517</f>
        <v>0</v>
      </c>
      <c r="H518" s="158" t="str">
        <f>IF($A518=0,"",IFERROR(INDEX(BD_Gestão!A:A,MATCH('Banco de Dados'!$B518,BD_Gestão!$B:$B,0)),"erro"))</f>
        <v/>
      </c>
      <c r="I518" s="162" t="str">
        <f>IF($A518=0,"",IFERROR(INDEX(BD_Gestão!E:E,MATCH('Banco de Dados'!$B518,BD_Gestão!$B:$B,0)),"erro"))</f>
        <v/>
      </c>
      <c r="J518" s="186" t="str">
        <f>IF($A518=0,"",IFERROR(INDEX(BD_Gestão!B:B,MATCH('Banco de Dados'!$B518,BD_Gestão!$B:$B,0)),"erro"))</f>
        <v/>
      </c>
      <c r="K518" s="158" t="str">
        <f>IF($A518=0,"",IFERROR(INDEX(BD_Gestão!C:C,MATCH('Banco de Dados'!$B518,BD_Gestão!$B:$B,0)),"erro"))</f>
        <v/>
      </c>
      <c r="L518" s="158" t="str">
        <f>IF($A518=0,"",IFERROR(INDEX(BD_Gestão!H:H,MATCH('Banco de Dados'!$B518,BD_Gestão!$B:$B,0)),"erro"))</f>
        <v/>
      </c>
      <c r="M518" s="161" t="str">
        <f>IF($A518=0,"",IFERROR(INDEX(BD_Gestão!F:F,MATCH('Banco de Dados'!$B518,BD_Gestão!$B:$B,0)),"erro"))</f>
        <v/>
      </c>
      <c r="N518" s="161" t="str">
        <f>IF($A518=0,"",IFERROR(INDEX(BD_Gestão!J:J,MATCH('Banco de Dados'!$B518,BD_Gestão!$B:$B,0)),"erro"))</f>
        <v/>
      </c>
      <c r="O518" s="164" t="str">
        <f>IF($A518=0,"",IFERROR(INDEX(BD_Gestão!K:K,MATCH('Banco de Dados'!$B518,BD_Gestão!$B:$B,0)),"erro"))</f>
        <v/>
      </c>
      <c r="P518" s="169" t="str">
        <f t="shared" ref="P518:P581" si="34">IF(OR(H518="erro",H518=""),"",E518*(MIN(O518,1)))</f>
        <v/>
      </c>
      <c r="Q518" s="170" t="str">
        <f t="shared" ref="Q518:Q581" si="35">IF(OR(H518="erro",H518=""),"",E518-P518)</f>
        <v/>
      </c>
      <c r="R518" s="163" t="e">
        <f t="shared" si="32"/>
        <v>#VALUE!</v>
      </c>
      <c r="S518" s="163" t="e">
        <f t="shared" si="33"/>
        <v>#VALUE!</v>
      </c>
      <c r="T518" s="163" t="e">
        <f>INDEX(Controle!O:O,MATCH('Banco de Dados'!A518,Controle!M:M,0))*E518/100</f>
        <v>#N/A</v>
      </c>
    </row>
    <row r="519" spans="1:20" hidden="1" x14ac:dyDescent="0.2">
      <c r="A519" s="158">
        <f>BD_TS!A518</f>
        <v>0</v>
      </c>
      <c r="B519" s="158" t="str">
        <f>SUBSTITUTE(SUBSTITUTE(BD_TS!D518," ",""),"-","/")</f>
        <v/>
      </c>
      <c r="C519" s="158">
        <f>BD_TS!E518</f>
        <v>0</v>
      </c>
      <c r="D519" s="159">
        <f>BD_TS!F518</f>
        <v>0</v>
      </c>
      <c r="E519" s="160">
        <f>BD_TS!B518</f>
        <v>0</v>
      </c>
      <c r="F519" s="161">
        <f>BD_TS!C518</f>
        <v>0</v>
      </c>
      <c r="G519" s="187">
        <f>BD_TS!H518</f>
        <v>0</v>
      </c>
      <c r="H519" s="158" t="str">
        <f>IF($A519=0,"",IFERROR(INDEX(BD_Gestão!A:A,MATCH('Banco de Dados'!$B519,BD_Gestão!$B:$B,0)),"erro"))</f>
        <v/>
      </c>
      <c r="I519" s="162" t="str">
        <f>IF($A519=0,"",IFERROR(INDEX(BD_Gestão!E:E,MATCH('Banco de Dados'!$B519,BD_Gestão!$B:$B,0)),"erro"))</f>
        <v/>
      </c>
      <c r="J519" s="186" t="str">
        <f>IF($A519=0,"",IFERROR(INDEX(BD_Gestão!B:B,MATCH('Banco de Dados'!$B519,BD_Gestão!$B:$B,0)),"erro"))</f>
        <v/>
      </c>
      <c r="K519" s="158" t="str">
        <f>IF($A519=0,"",IFERROR(INDEX(BD_Gestão!C:C,MATCH('Banco de Dados'!$B519,BD_Gestão!$B:$B,0)),"erro"))</f>
        <v/>
      </c>
      <c r="L519" s="158" t="str">
        <f>IF($A519=0,"",IFERROR(INDEX(BD_Gestão!H:H,MATCH('Banco de Dados'!$B519,BD_Gestão!$B:$B,0)),"erro"))</f>
        <v/>
      </c>
      <c r="M519" s="161" t="str">
        <f>IF($A519=0,"",IFERROR(INDEX(BD_Gestão!F:F,MATCH('Banco de Dados'!$B519,BD_Gestão!$B:$B,0)),"erro"))</f>
        <v/>
      </c>
      <c r="N519" s="161" t="str">
        <f>IF($A519=0,"",IFERROR(INDEX(BD_Gestão!J:J,MATCH('Banco de Dados'!$B519,BD_Gestão!$B:$B,0)),"erro"))</f>
        <v/>
      </c>
      <c r="O519" s="164" t="str">
        <f>IF($A519=0,"",IFERROR(INDEX(BD_Gestão!K:K,MATCH('Banco de Dados'!$B519,BD_Gestão!$B:$B,0)),"erro"))</f>
        <v/>
      </c>
      <c r="P519" s="169" t="str">
        <f t="shared" si="34"/>
        <v/>
      </c>
      <c r="Q519" s="170" t="str">
        <f t="shared" si="35"/>
        <v/>
      </c>
      <c r="R519" s="163" t="e">
        <f t="shared" si="32"/>
        <v>#VALUE!</v>
      </c>
      <c r="S519" s="163" t="e">
        <f t="shared" si="33"/>
        <v>#VALUE!</v>
      </c>
      <c r="T519" s="163" t="e">
        <f>INDEX(Controle!O:O,MATCH('Banco de Dados'!A519,Controle!M:M,0))*E519/100</f>
        <v>#N/A</v>
      </c>
    </row>
    <row r="520" spans="1:20" hidden="1" x14ac:dyDescent="0.2">
      <c r="A520" s="158">
        <f>BD_TS!A519</f>
        <v>0</v>
      </c>
      <c r="B520" s="158" t="str">
        <f>SUBSTITUTE(SUBSTITUTE(BD_TS!D519," ",""),"-","/")</f>
        <v/>
      </c>
      <c r="C520" s="158">
        <f>BD_TS!E519</f>
        <v>0</v>
      </c>
      <c r="D520" s="159">
        <f>BD_TS!F519</f>
        <v>0</v>
      </c>
      <c r="E520" s="160">
        <f>BD_TS!B519</f>
        <v>0</v>
      </c>
      <c r="F520" s="161">
        <f>BD_TS!C519</f>
        <v>0</v>
      </c>
      <c r="G520" s="187">
        <f>BD_TS!H519</f>
        <v>0</v>
      </c>
      <c r="H520" s="158" t="str">
        <f>IF($A520=0,"",IFERROR(INDEX(BD_Gestão!A:A,MATCH('Banco de Dados'!$B520,BD_Gestão!$B:$B,0)),"erro"))</f>
        <v/>
      </c>
      <c r="I520" s="162" t="str">
        <f>IF($A520=0,"",IFERROR(INDEX(BD_Gestão!E:E,MATCH('Banco de Dados'!$B520,BD_Gestão!$B:$B,0)),"erro"))</f>
        <v/>
      </c>
      <c r="J520" s="186" t="str">
        <f>IF($A520=0,"",IFERROR(INDEX(BD_Gestão!B:B,MATCH('Banco de Dados'!$B520,BD_Gestão!$B:$B,0)),"erro"))</f>
        <v/>
      </c>
      <c r="K520" s="158" t="str">
        <f>IF($A520=0,"",IFERROR(INDEX(BD_Gestão!C:C,MATCH('Banco de Dados'!$B520,BD_Gestão!$B:$B,0)),"erro"))</f>
        <v/>
      </c>
      <c r="L520" s="158" t="str">
        <f>IF($A520=0,"",IFERROR(INDEX(BD_Gestão!H:H,MATCH('Banco de Dados'!$B520,BD_Gestão!$B:$B,0)),"erro"))</f>
        <v/>
      </c>
      <c r="M520" s="161" t="str">
        <f>IF($A520=0,"",IFERROR(INDEX(BD_Gestão!F:F,MATCH('Banco de Dados'!$B520,BD_Gestão!$B:$B,0)),"erro"))</f>
        <v/>
      </c>
      <c r="N520" s="161" t="str">
        <f>IF($A520=0,"",IFERROR(INDEX(BD_Gestão!J:J,MATCH('Banco de Dados'!$B520,BD_Gestão!$B:$B,0)),"erro"))</f>
        <v/>
      </c>
      <c r="O520" s="164" t="str">
        <f>IF($A520=0,"",IFERROR(INDEX(BD_Gestão!K:K,MATCH('Banco de Dados'!$B520,BD_Gestão!$B:$B,0)),"erro"))</f>
        <v/>
      </c>
      <c r="P520" s="169" t="str">
        <f t="shared" si="34"/>
        <v/>
      </c>
      <c r="Q520" s="170" t="str">
        <f t="shared" si="35"/>
        <v/>
      </c>
      <c r="R520" s="163" t="e">
        <f t="shared" si="32"/>
        <v>#VALUE!</v>
      </c>
      <c r="S520" s="163" t="e">
        <f t="shared" si="33"/>
        <v>#VALUE!</v>
      </c>
      <c r="T520" s="163" t="e">
        <f>INDEX(Controle!O:O,MATCH('Banco de Dados'!A520,Controle!M:M,0))*E520/100</f>
        <v>#N/A</v>
      </c>
    </row>
    <row r="521" spans="1:20" hidden="1" x14ac:dyDescent="0.2">
      <c r="A521" s="158">
        <f>BD_TS!A520</f>
        <v>0</v>
      </c>
      <c r="B521" s="158" t="str">
        <f>SUBSTITUTE(SUBSTITUTE(BD_TS!D520," ",""),"-","/")</f>
        <v/>
      </c>
      <c r="C521" s="158">
        <f>BD_TS!E520</f>
        <v>0</v>
      </c>
      <c r="D521" s="159">
        <f>BD_TS!F520</f>
        <v>0</v>
      </c>
      <c r="E521" s="160">
        <f>BD_TS!B520</f>
        <v>0</v>
      </c>
      <c r="F521" s="161">
        <f>BD_TS!C520</f>
        <v>0</v>
      </c>
      <c r="G521" s="187">
        <f>BD_TS!H520</f>
        <v>0</v>
      </c>
      <c r="H521" s="158" t="str">
        <f>IF($A521=0,"",IFERROR(INDEX(BD_Gestão!A:A,MATCH('Banco de Dados'!$B521,BD_Gestão!$B:$B,0)),"erro"))</f>
        <v/>
      </c>
      <c r="I521" s="162" t="str">
        <f>IF($A521=0,"",IFERROR(INDEX(BD_Gestão!E:E,MATCH('Banco de Dados'!$B521,BD_Gestão!$B:$B,0)),"erro"))</f>
        <v/>
      </c>
      <c r="J521" s="186" t="str">
        <f>IF($A521=0,"",IFERROR(INDEX(BD_Gestão!B:B,MATCH('Banco de Dados'!$B521,BD_Gestão!$B:$B,0)),"erro"))</f>
        <v/>
      </c>
      <c r="K521" s="158" t="str">
        <f>IF($A521=0,"",IFERROR(INDEX(BD_Gestão!C:C,MATCH('Banco de Dados'!$B521,BD_Gestão!$B:$B,0)),"erro"))</f>
        <v/>
      </c>
      <c r="L521" s="158" t="str">
        <f>IF($A521=0,"",IFERROR(INDEX(BD_Gestão!H:H,MATCH('Banco de Dados'!$B521,BD_Gestão!$B:$B,0)),"erro"))</f>
        <v/>
      </c>
      <c r="M521" s="161" t="str">
        <f>IF($A521=0,"",IFERROR(INDEX(BD_Gestão!F:F,MATCH('Banco de Dados'!$B521,BD_Gestão!$B:$B,0)),"erro"))</f>
        <v/>
      </c>
      <c r="N521" s="161" t="str">
        <f>IF($A521=0,"",IFERROR(INDEX(BD_Gestão!J:J,MATCH('Banco de Dados'!$B521,BD_Gestão!$B:$B,0)),"erro"))</f>
        <v/>
      </c>
      <c r="O521" s="164" t="str">
        <f>IF($A521=0,"",IFERROR(INDEX(BD_Gestão!K:K,MATCH('Banco de Dados'!$B521,BD_Gestão!$B:$B,0)),"erro"))</f>
        <v/>
      </c>
      <c r="P521" s="169" t="str">
        <f t="shared" si="34"/>
        <v/>
      </c>
      <c r="Q521" s="170" t="str">
        <f t="shared" si="35"/>
        <v/>
      </c>
      <c r="R521" s="163" t="e">
        <f t="shared" si="32"/>
        <v>#VALUE!</v>
      </c>
      <c r="S521" s="163" t="e">
        <f t="shared" si="33"/>
        <v>#VALUE!</v>
      </c>
      <c r="T521" s="163" t="e">
        <f>INDEX(Controle!O:O,MATCH('Banco de Dados'!A521,Controle!M:M,0))*E521/100</f>
        <v>#N/A</v>
      </c>
    </row>
    <row r="522" spans="1:20" hidden="1" x14ac:dyDescent="0.2">
      <c r="A522" s="158">
        <f>BD_TS!A521</f>
        <v>0</v>
      </c>
      <c r="B522" s="158" t="str">
        <f>SUBSTITUTE(SUBSTITUTE(BD_TS!D521," ",""),"-","/")</f>
        <v/>
      </c>
      <c r="C522" s="158">
        <f>BD_TS!E521</f>
        <v>0</v>
      </c>
      <c r="D522" s="159">
        <f>BD_TS!F521</f>
        <v>0</v>
      </c>
      <c r="E522" s="160">
        <f>BD_TS!B521</f>
        <v>0</v>
      </c>
      <c r="F522" s="161">
        <f>BD_TS!C521</f>
        <v>0</v>
      </c>
      <c r="G522" s="187">
        <f>BD_TS!H521</f>
        <v>0</v>
      </c>
      <c r="H522" s="158" t="str">
        <f>IF($A522=0,"",IFERROR(INDEX(BD_Gestão!A:A,MATCH('Banco de Dados'!$B522,BD_Gestão!$B:$B,0)),"erro"))</f>
        <v/>
      </c>
      <c r="I522" s="162" t="str">
        <f>IF($A522=0,"",IFERROR(INDEX(BD_Gestão!E:E,MATCH('Banco de Dados'!$B522,BD_Gestão!$B:$B,0)),"erro"))</f>
        <v/>
      </c>
      <c r="J522" s="186" t="str">
        <f>IF($A522=0,"",IFERROR(INDEX(BD_Gestão!B:B,MATCH('Banco de Dados'!$B522,BD_Gestão!$B:$B,0)),"erro"))</f>
        <v/>
      </c>
      <c r="K522" s="158" t="str">
        <f>IF($A522=0,"",IFERROR(INDEX(BD_Gestão!C:C,MATCH('Banco de Dados'!$B522,BD_Gestão!$B:$B,0)),"erro"))</f>
        <v/>
      </c>
      <c r="L522" s="158" t="str">
        <f>IF($A522=0,"",IFERROR(INDEX(BD_Gestão!H:H,MATCH('Banco de Dados'!$B522,BD_Gestão!$B:$B,0)),"erro"))</f>
        <v/>
      </c>
      <c r="M522" s="161" t="str">
        <f>IF($A522=0,"",IFERROR(INDEX(BD_Gestão!F:F,MATCH('Banco de Dados'!$B522,BD_Gestão!$B:$B,0)),"erro"))</f>
        <v/>
      </c>
      <c r="N522" s="161" t="str">
        <f>IF($A522=0,"",IFERROR(INDEX(BD_Gestão!J:J,MATCH('Banco de Dados'!$B522,BD_Gestão!$B:$B,0)),"erro"))</f>
        <v/>
      </c>
      <c r="O522" s="164" t="str">
        <f>IF($A522=0,"",IFERROR(INDEX(BD_Gestão!K:K,MATCH('Banco de Dados'!$B522,BD_Gestão!$B:$B,0)),"erro"))</f>
        <v/>
      </c>
      <c r="P522" s="169" t="str">
        <f t="shared" si="34"/>
        <v/>
      </c>
      <c r="Q522" s="170" t="str">
        <f t="shared" si="35"/>
        <v/>
      </c>
      <c r="R522" s="163" t="e">
        <f t="shared" si="32"/>
        <v>#VALUE!</v>
      </c>
      <c r="S522" s="163" t="e">
        <f t="shared" si="33"/>
        <v>#VALUE!</v>
      </c>
      <c r="T522" s="163" t="e">
        <f>INDEX(Controle!O:O,MATCH('Banco de Dados'!A522,Controle!M:M,0))*E522/100</f>
        <v>#N/A</v>
      </c>
    </row>
    <row r="523" spans="1:20" hidden="1" x14ac:dyDescent="0.2">
      <c r="A523" s="158">
        <f>BD_TS!A522</f>
        <v>0</v>
      </c>
      <c r="B523" s="158" t="str">
        <f>SUBSTITUTE(SUBSTITUTE(BD_TS!D522," ",""),"-","/")</f>
        <v/>
      </c>
      <c r="C523" s="158">
        <f>BD_TS!E522</f>
        <v>0</v>
      </c>
      <c r="D523" s="159">
        <f>BD_TS!F522</f>
        <v>0</v>
      </c>
      <c r="E523" s="160">
        <f>BD_TS!B522</f>
        <v>0</v>
      </c>
      <c r="F523" s="161">
        <f>BD_TS!C522</f>
        <v>0</v>
      </c>
      <c r="G523" s="187">
        <f>BD_TS!H522</f>
        <v>0</v>
      </c>
      <c r="H523" s="158" t="str">
        <f>IF($A523=0,"",IFERROR(INDEX(BD_Gestão!A:A,MATCH('Banco de Dados'!$B523,BD_Gestão!$B:$B,0)),"erro"))</f>
        <v/>
      </c>
      <c r="I523" s="162" t="str">
        <f>IF($A523=0,"",IFERROR(INDEX(BD_Gestão!E:E,MATCH('Banco de Dados'!$B523,BD_Gestão!$B:$B,0)),"erro"))</f>
        <v/>
      </c>
      <c r="J523" s="186" t="str">
        <f>IF($A523=0,"",IFERROR(INDEX(BD_Gestão!B:B,MATCH('Banco de Dados'!$B523,BD_Gestão!$B:$B,0)),"erro"))</f>
        <v/>
      </c>
      <c r="K523" s="158" t="str">
        <f>IF($A523=0,"",IFERROR(INDEX(BD_Gestão!C:C,MATCH('Banco de Dados'!$B523,BD_Gestão!$B:$B,0)),"erro"))</f>
        <v/>
      </c>
      <c r="L523" s="158" t="str">
        <f>IF($A523=0,"",IFERROR(INDEX(BD_Gestão!H:H,MATCH('Banco de Dados'!$B523,BD_Gestão!$B:$B,0)),"erro"))</f>
        <v/>
      </c>
      <c r="M523" s="161" t="str">
        <f>IF($A523=0,"",IFERROR(INDEX(BD_Gestão!F:F,MATCH('Banco de Dados'!$B523,BD_Gestão!$B:$B,0)),"erro"))</f>
        <v/>
      </c>
      <c r="N523" s="161" t="str">
        <f>IF($A523=0,"",IFERROR(INDEX(BD_Gestão!J:J,MATCH('Banco de Dados'!$B523,BD_Gestão!$B:$B,0)),"erro"))</f>
        <v/>
      </c>
      <c r="O523" s="164" t="str">
        <f>IF($A523=0,"",IFERROR(INDEX(BD_Gestão!K:K,MATCH('Banco de Dados'!$B523,BD_Gestão!$B:$B,0)),"erro"))</f>
        <v/>
      </c>
      <c r="P523" s="169" t="str">
        <f t="shared" si="34"/>
        <v/>
      </c>
      <c r="Q523" s="170" t="str">
        <f t="shared" si="35"/>
        <v/>
      </c>
      <c r="R523" s="163" t="e">
        <f t="shared" si="32"/>
        <v>#VALUE!</v>
      </c>
      <c r="S523" s="163" t="e">
        <f t="shared" si="33"/>
        <v>#VALUE!</v>
      </c>
      <c r="T523" s="163" t="e">
        <f>INDEX(Controle!O:O,MATCH('Banco de Dados'!A523,Controle!M:M,0))*E523/100</f>
        <v>#N/A</v>
      </c>
    </row>
    <row r="524" spans="1:20" hidden="1" x14ac:dyDescent="0.2">
      <c r="A524" s="158">
        <f>BD_TS!A523</f>
        <v>0</v>
      </c>
      <c r="B524" s="158" t="str">
        <f>SUBSTITUTE(SUBSTITUTE(BD_TS!D523," ",""),"-","/")</f>
        <v/>
      </c>
      <c r="C524" s="158">
        <f>BD_TS!E523</f>
        <v>0</v>
      </c>
      <c r="D524" s="159">
        <f>BD_TS!F523</f>
        <v>0</v>
      </c>
      <c r="E524" s="160">
        <f>BD_TS!B523</f>
        <v>0</v>
      </c>
      <c r="F524" s="161">
        <f>BD_TS!C523</f>
        <v>0</v>
      </c>
      <c r="G524" s="187">
        <f>BD_TS!H523</f>
        <v>0</v>
      </c>
      <c r="H524" s="158" t="str">
        <f>IF($A524=0,"",IFERROR(INDEX(BD_Gestão!A:A,MATCH('Banco de Dados'!$B524,BD_Gestão!$B:$B,0)),"erro"))</f>
        <v/>
      </c>
      <c r="I524" s="162" t="str">
        <f>IF($A524=0,"",IFERROR(INDEX(BD_Gestão!E:E,MATCH('Banco de Dados'!$B524,BD_Gestão!$B:$B,0)),"erro"))</f>
        <v/>
      </c>
      <c r="J524" s="186" t="str">
        <f>IF($A524=0,"",IFERROR(INDEX(BD_Gestão!B:B,MATCH('Banco de Dados'!$B524,BD_Gestão!$B:$B,0)),"erro"))</f>
        <v/>
      </c>
      <c r="K524" s="158" t="str">
        <f>IF($A524=0,"",IFERROR(INDEX(BD_Gestão!C:C,MATCH('Banco de Dados'!$B524,BD_Gestão!$B:$B,0)),"erro"))</f>
        <v/>
      </c>
      <c r="L524" s="158" t="str">
        <f>IF($A524=0,"",IFERROR(INDEX(BD_Gestão!H:H,MATCH('Banco de Dados'!$B524,BD_Gestão!$B:$B,0)),"erro"))</f>
        <v/>
      </c>
      <c r="M524" s="161" t="str">
        <f>IF($A524=0,"",IFERROR(INDEX(BD_Gestão!F:F,MATCH('Banco de Dados'!$B524,BD_Gestão!$B:$B,0)),"erro"))</f>
        <v/>
      </c>
      <c r="N524" s="161" t="str">
        <f>IF($A524=0,"",IFERROR(INDEX(BD_Gestão!J:J,MATCH('Banco de Dados'!$B524,BD_Gestão!$B:$B,0)),"erro"))</f>
        <v/>
      </c>
      <c r="O524" s="164" t="str">
        <f>IF($A524=0,"",IFERROR(INDEX(BD_Gestão!K:K,MATCH('Banco de Dados'!$B524,BD_Gestão!$B:$B,0)),"erro"))</f>
        <v/>
      </c>
      <c r="P524" s="169" t="str">
        <f t="shared" si="34"/>
        <v/>
      </c>
      <c r="Q524" s="170" t="str">
        <f t="shared" si="35"/>
        <v/>
      </c>
      <c r="R524" s="163" t="e">
        <f t="shared" si="32"/>
        <v>#VALUE!</v>
      </c>
      <c r="S524" s="163" t="e">
        <f t="shared" si="33"/>
        <v>#VALUE!</v>
      </c>
      <c r="T524" s="163" t="e">
        <f>INDEX(Controle!O:O,MATCH('Banco de Dados'!A524,Controle!M:M,0))*E524/100</f>
        <v>#N/A</v>
      </c>
    </row>
    <row r="525" spans="1:20" hidden="1" x14ac:dyDescent="0.2">
      <c r="A525" s="158">
        <f>BD_TS!A524</f>
        <v>0</v>
      </c>
      <c r="B525" s="158" t="str">
        <f>SUBSTITUTE(SUBSTITUTE(BD_TS!D524," ",""),"-","/")</f>
        <v/>
      </c>
      <c r="C525" s="158">
        <f>BD_TS!E524</f>
        <v>0</v>
      </c>
      <c r="D525" s="159">
        <f>BD_TS!F524</f>
        <v>0</v>
      </c>
      <c r="E525" s="160">
        <f>BD_TS!B524</f>
        <v>0</v>
      </c>
      <c r="F525" s="161">
        <f>BD_TS!C524</f>
        <v>0</v>
      </c>
      <c r="G525" s="187">
        <f>BD_TS!H524</f>
        <v>0</v>
      </c>
      <c r="H525" s="158" t="str">
        <f>IF($A525=0,"",IFERROR(INDEX(BD_Gestão!A:A,MATCH('Banco de Dados'!$B525,BD_Gestão!$B:$B,0)),"erro"))</f>
        <v/>
      </c>
      <c r="I525" s="162" t="str">
        <f>IF($A525=0,"",IFERROR(INDEX(BD_Gestão!E:E,MATCH('Banco de Dados'!$B525,BD_Gestão!$B:$B,0)),"erro"))</f>
        <v/>
      </c>
      <c r="J525" s="186" t="str">
        <f>IF($A525=0,"",IFERROR(INDEX(BD_Gestão!B:B,MATCH('Banco de Dados'!$B525,BD_Gestão!$B:$B,0)),"erro"))</f>
        <v/>
      </c>
      <c r="K525" s="158" t="str">
        <f>IF($A525=0,"",IFERROR(INDEX(BD_Gestão!C:C,MATCH('Banco de Dados'!$B525,BD_Gestão!$B:$B,0)),"erro"))</f>
        <v/>
      </c>
      <c r="L525" s="158" t="str">
        <f>IF($A525=0,"",IFERROR(INDEX(BD_Gestão!H:H,MATCH('Banco de Dados'!$B525,BD_Gestão!$B:$B,0)),"erro"))</f>
        <v/>
      </c>
      <c r="M525" s="161" t="str">
        <f>IF($A525=0,"",IFERROR(INDEX(BD_Gestão!F:F,MATCH('Banco de Dados'!$B525,BD_Gestão!$B:$B,0)),"erro"))</f>
        <v/>
      </c>
      <c r="N525" s="161" t="str">
        <f>IF($A525=0,"",IFERROR(INDEX(BD_Gestão!J:J,MATCH('Banco de Dados'!$B525,BD_Gestão!$B:$B,0)),"erro"))</f>
        <v/>
      </c>
      <c r="O525" s="164" t="str">
        <f>IF($A525=0,"",IFERROR(INDEX(BD_Gestão!K:K,MATCH('Banco de Dados'!$B525,BD_Gestão!$B:$B,0)),"erro"))</f>
        <v/>
      </c>
      <c r="P525" s="169" t="str">
        <f t="shared" si="34"/>
        <v/>
      </c>
      <c r="Q525" s="170" t="str">
        <f t="shared" si="35"/>
        <v/>
      </c>
      <c r="R525" s="163" t="e">
        <f t="shared" si="32"/>
        <v>#VALUE!</v>
      </c>
      <c r="S525" s="163" t="e">
        <f t="shared" si="33"/>
        <v>#VALUE!</v>
      </c>
      <c r="T525" s="163" t="e">
        <f>INDEX(Controle!O:O,MATCH('Banco de Dados'!A525,Controle!M:M,0))*E525/100</f>
        <v>#N/A</v>
      </c>
    </row>
    <row r="526" spans="1:20" hidden="1" x14ac:dyDescent="0.2">
      <c r="A526" s="158">
        <f>BD_TS!A525</f>
        <v>0</v>
      </c>
      <c r="B526" s="158" t="str">
        <f>SUBSTITUTE(SUBSTITUTE(BD_TS!D525," ",""),"-","/")</f>
        <v/>
      </c>
      <c r="C526" s="158">
        <f>BD_TS!E525</f>
        <v>0</v>
      </c>
      <c r="D526" s="159">
        <f>BD_TS!F525</f>
        <v>0</v>
      </c>
      <c r="E526" s="160">
        <f>BD_TS!B525</f>
        <v>0</v>
      </c>
      <c r="F526" s="161">
        <f>BD_TS!C525</f>
        <v>0</v>
      </c>
      <c r="G526" s="187">
        <f>BD_TS!H525</f>
        <v>0</v>
      </c>
      <c r="H526" s="158" t="str">
        <f>IF($A526=0,"",IFERROR(INDEX(BD_Gestão!A:A,MATCH('Banco de Dados'!$B526,BD_Gestão!$B:$B,0)),"erro"))</f>
        <v/>
      </c>
      <c r="I526" s="162" t="str">
        <f>IF($A526=0,"",IFERROR(INDEX(BD_Gestão!E:E,MATCH('Banco de Dados'!$B526,BD_Gestão!$B:$B,0)),"erro"))</f>
        <v/>
      </c>
      <c r="J526" s="186" t="str">
        <f>IF($A526=0,"",IFERROR(INDEX(BD_Gestão!B:B,MATCH('Banco de Dados'!$B526,BD_Gestão!$B:$B,0)),"erro"))</f>
        <v/>
      </c>
      <c r="K526" s="158" t="str">
        <f>IF($A526=0,"",IFERROR(INDEX(BD_Gestão!C:C,MATCH('Banco de Dados'!$B526,BD_Gestão!$B:$B,0)),"erro"))</f>
        <v/>
      </c>
      <c r="L526" s="158" t="str">
        <f>IF($A526=0,"",IFERROR(INDEX(BD_Gestão!H:H,MATCH('Banco de Dados'!$B526,BD_Gestão!$B:$B,0)),"erro"))</f>
        <v/>
      </c>
      <c r="M526" s="161" t="str">
        <f>IF($A526=0,"",IFERROR(INDEX(BD_Gestão!F:F,MATCH('Banco de Dados'!$B526,BD_Gestão!$B:$B,0)),"erro"))</f>
        <v/>
      </c>
      <c r="N526" s="161" t="str">
        <f>IF($A526=0,"",IFERROR(INDEX(BD_Gestão!J:J,MATCH('Banco de Dados'!$B526,BD_Gestão!$B:$B,0)),"erro"))</f>
        <v/>
      </c>
      <c r="O526" s="164" t="str">
        <f>IF($A526=0,"",IFERROR(INDEX(BD_Gestão!K:K,MATCH('Banco de Dados'!$B526,BD_Gestão!$B:$B,0)),"erro"))</f>
        <v/>
      </c>
      <c r="P526" s="169" t="str">
        <f t="shared" si="34"/>
        <v/>
      </c>
      <c r="Q526" s="170" t="str">
        <f t="shared" si="35"/>
        <v/>
      </c>
      <c r="R526" s="163" t="e">
        <f t="shared" si="32"/>
        <v>#VALUE!</v>
      </c>
      <c r="S526" s="163" t="e">
        <f t="shared" si="33"/>
        <v>#VALUE!</v>
      </c>
      <c r="T526" s="163" t="e">
        <f>INDEX(Controle!O:O,MATCH('Banco de Dados'!A526,Controle!M:M,0))*E526/100</f>
        <v>#N/A</v>
      </c>
    </row>
    <row r="527" spans="1:20" hidden="1" x14ac:dyDescent="0.2">
      <c r="A527" s="158">
        <f>BD_TS!A526</f>
        <v>0</v>
      </c>
      <c r="B527" s="158" t="str">
        <f>SUBSTITUTE(SUBSTITUTE(BD_TS!D526," ",""),"-","/")</f>
        <v/>
      </c>
      <c r="C527" s="158">
        <f>BD_TS!E526</f>
        <v>0</v>
      </c>
      <c r="D527" s="159">
        <f>BD_TS!F526</f>
        <v>0</v>
      </c>
      <c r="E527" s="160">
        <f>BD_TS!B526</f>
        <v>0</v>
      </c>
      <c r="F527" s="161">
        <f>BD_TS!C526</f>
        <v>0</v>
      </c>
      <c r="G527" s="187">
        <f>BD_TS!H526</f>
        <v>0</v>
      </c>
      <c r="H527" s="158" t="str">
        <f>IF($A527=0,"",IFERROR(INDEX(BD_Gestão!A:A,MATCH('Banco de Dados'!$B527,BD_Gestão!$B:$B,0)),"erro"))</f>
        <v/>
      </c>
      <c r="I527" s="162" t="str">
        <f>IF($A527=0,"",IFERROR(INDEX(BD_Gestão!E:E,MATCH('Banco de Dados'!$B527,BD_Gestão!$B:$B,0)),"erro"))</f>
        <v/>
      </c>
      <c r="J527" s="186" t="str">
        <f>IF($A527=0,"",IFERROR(INDEX(BD_Gestão!B:B,MATCH('Banco de Dados'!$B527,BD_Gestão!$B:$B,0)),"erro"))</f>
        <v/>
      </c>
      <c r="K527" s="158" t="str">
        <f>IF($A527=0,"",IFERROR(INDEX(BD_Gestão!C:C,MATCH('Banco de Dados'!$B527,BD_Gestão!$B:$B,0)),"erro"))</f>
        <v/>
      </c>
      <c r="L527" s="158" t="str">
        <f>IF($A527=0,"",IFERROR(INDEX(BD_Gestão!H:H,MATCH('Banco de Dados'!$B527,BD_Gestão!$B:$B,0)),"erro"))</f>
        <v/>
      </c>
      <c r="M527" s="161" t="str">
        <f>IF($A527=0,"",IFERROR(INDEX(BD_Gestão!F:F,MATCH('Banco de Dados'!$B527,BD_Gestão!$B:$B,0)),"erro"))</f>
        <v/>
      </c>
      <c r="N527" s="161" t="str">
        <f>IF($A527=0,"",IFERROR(INDEX(BD_Gestão!J:J,MATCH('Banco de Dados'!$B527,BD_Gestão!$B:$B,0)),"erro"))</f>
        <v/>
      </c>
      <c r="O527" s="164" t="str">
        <f>IF($A527=0,"",IFERROR(INDEX(BD_Gestão!K:K,MATCH('Banco de Dados'!$B527,BD_Gestão!$B:$B,0)),"erro"))</f>
        <v/>
      </c>
      <c r="P527" s="169" t="str">
        <f t="shared" si="34"/>
        <v/>
      </c>
      <c r="Q527" s="170" t="str">
        <f t="shared" si="35"/>
        <v/>
      </c>
      <c r="R527" s="163" t="e">
        <f t="shared" si="32"/>
        <v>#VALUE!</v>
      </c>
      <c r="S527" s="163" t="e">
        <f t="shared" si="33"/>
        <v>#VALUE!</v>
      </c>
      <c r="T527" s="163" t="e">
        <f>INDEX(Controle!O:O,MATCH('Banco de Dados'!A527,Controle!M:M,0))*E527/100</f>
        <v>#N/A</v>
      </c>
    </row>
    <row r="528" spans="1:20" hidden="1" x14ac:dyDescent="0.2">
      <c r="A528" s="158">
        <f>BD_TS!A527</f>
        <v>0</v>
      </c>
      <c r="B528" s="158" t="str">
        <f>SUBSTITUTE(SUBSTITUTE(BD_TS!D527," ",""),"-","/")</f>
        <v/>
      </c>
      <c r="C528" s="158">
        <f>BD_TS!E527</f>
        <v>0</v>
      </c>
      <c r="D528" s="159">
        <f>BD_TS!F527</f>
        <v>0</v>
      </c>
      <c r="E528" s="160">
        <f>BD_TS!B527</f>
        <v>0</v>
      </c>
      <c r="F528" s="161">
        <f>BD_TS!C527</f>
        <v>0</v>
      </c>
      <c r="G528" s="187">
        <f>BD_TS!H527</f>
        <v>0</v>
      </c>
      <c r="H528" s="158" t="str">
        <f>IF($A528=0,"",IFERROR(INDEX(BD_Gestão!A:A,MATCH('Banco de Dados'!$B528,BD_Gestão!$B:$B,0)),"erro"))</f>
        <v/>
      </c>
      <c r="I528" s="162" t="str">
        <f>IF($A528=0,"",IFERROR(INDEX(BD_Gestão!E:E,MATCH('Banco de Dados'!$B528,BD_Gestão!$B:$B,0)),"erro"))</f>
        <v/>
      </c>
      <c r="J528" s="186" t="str">
        <f>IF($A528=0,"",IFERROR(INDEX(BD_Gestão!B:B,MATCH('Banco de Dados'!$B528,BD_Gestão!$B:$B,0)),"erro"))</f>
        <v/>
      </c>
      <c r="K528" s="158" t="str">
        <f>IF($A528=0,"",IFERROR(INDEX(BD_Gestão!C:C,MATCH('Banco de Dados'!$B528,BD_Gestão!$B:$B,0)),"erro"))</f>
        <v/>
      </c>
      <c r="L528" s="158" t="str">
        <f>IF($A528=0,"",IFERROR(INDEX(BD_Gestão!H:H,MATCH('Banco de Dados'!$B528,BD_Gestão!$B:$B,0)),"erro"))</f>
        <v/>
      </c>
      <c r="M528" s="161" t="str">
        <f>IF($A528=0,"",IFERROR(INDEX(BD_Gestão!F:F,MATCH('Banco de Dados'!$B528,BD_Gestão!$B:$B,0)),"erro"))</f>
        <v/>
      </c>
      <c r="N528" s="161" t="str">
        <f>IF($A528=0,"",IFERROR(INDEX(BD_Gestão!J:J,MATCH('Banco de Dados'!$B528,BD_Gestão!$B:$B,0)),"erro"))</f>
        <v/>
      </c>
      <c r="O528" s="164" t="str">
        <f>IF($A528=0,"",IFERROR(INDEX(BD_Gestão!K:K,MATCH('Banco de Dados'!$B528,BD_Gestão!$B:$B,0)),"erro"))</f>
        <v/>
      </c>
      <c r="P528" s="169" t="str">
        <f t="shared" si="34"/>
        <v/>
      </c>
      <c r="Q528" s="170" t="str">
        <f t="shared" si="35"/>
        <v/>
      </c>
      <c r="R528" s="163" t="e">
        <f t="shared" si="32"/>
        <v>#VALUE!</v>
      </c>
      <c r="S528" s="163" t="e">
        <f t="shared" si="33"/>
        <v>#VALUE!</v>
      </c>
      <c r="T528" s="163" t="e">
        <f>INDEX(Controle!O:O,MATCH('Banco de Dados'!A528,Controle!M:M,0))*E528/100</f>
        <v>#N/A</v>
      </c>
    </row>
    <row r="529" spans="1:20" hidden="1" x14ac:dyDescent="0.2">
      <c r="A529" s="158">
        <f>BD_TS!A528</f>
        <v>0</v>
      </c>
      <c r="B529" s="158" t="str">
        <f>SUBSTITUTE(SUBSTITUTE(BD_TS!D528," ",""),"-","/")</f>
        <v/>
      </c>
      <c r="C529" s="158">
        <f>BD_TS!E528</f>
        <v>0</v>
      </c>
      <c r="D529" s="159">
        <f>BD_TS!F528</f>
        <v>0</v>
      </c>
      <c r="E529" s="160">
        <f>BD_TS!B528</f>
        <v>0</v>
      </c>
      <c r="F529" s="161">
        <f>BD_TS!C528</f>
        <v>0</v>
      </c>
      <c r="G529" s="187">
        <f>BD_TS!H528</f>
        <v>0</v>
      </c>
      <c r="H529" s="158" t="str">
        <f>IF($A529=0,"",IFERROR(INDEX(BD_Gestão!A:A,MATCH('Banco de Dados'!$B529,BD_Gestão!$B:$B,0)),"erro"))</f>
        <v/>
      </c>
      <c r="I529" s="162" t="str">
        <f>IF($A529=0,"",IFERROR(INDEX(BD_Gestão!E:E,MATCH('Banco de Dados'!$B529,BD_Gestão!$B:$B,0)),"erro"))</f>
        <v/>
      </c>
      <c r="J529" s="186" t="str">
        <f>IF($A529=0,"",IFERROR(INDEX(BD_Gestão!B:B,MATCH('Banco de Dados'!$B529,BD_Gestão!$B:$B,0)),"erro"))</f>
        <v/>
      </c>
      <c r="K529" s="158" t="str">
        <f>IF($A529=0,"",IFERROR(INDEX(BD_Gestão!C:C,MATCH('Banco de Dados'!$B529,BD_Gestão!$B:$B,0)),"erro"))</f>
        <v/>
      </c>
      <c r="L529" s="158" t="str">
        <f>IF($A529=0,"",IFERROR(INDEX(BD_Gestão!H:H,MATCH('Banco de Dados'!$B529,BD_Gestão!$B:$B,0)),"erro"))</f>
        <v/>
      </c>
      <c r="M529" s="161" t="str">
        <f>IF($A529=0,"",IFERROR(INDEX(BD_Gestão!F:F,MATCH('Banco de Dados'!$B529,BD_Gestão!$B:$B,0)),"erro"))</f>
        <v/>
      </c>
      <c r="N529" s="161" t="str">
        <f>IF($A529=0,"",IFERROR(INDEX(BD_Gestão!J:J,MATCH('Banco de Dados'!$B529,BD_Gestão!$B:$B,0)),"erro"))</f>
        <v/>
      </c>
      <c r="O529" s="164" t="str">
        <f>IF($A529=0,"",IFERROR(INDEX(BD_Gestão!K:K,MATCH('Banco de Dados'!$B529,BD_Gestão!$B:$B,0)),"erro"))</f>
        <v/>
      </c>
      <c r="P529" s="169" t="str">
        <f t="shared" si="34"/>
        <v/>
      </c>
      <c r="Q529" s="170" t="str">
        <f t="shared" si="35"/>
        <v/>
      </c>
      <c r="R529" s="163" t="e">
        <f t="shared" si="32"/>
        <v>#VALUE!</v>
      </c>
      <c r="S529" s="163" t="e">
        <f t="shared" si="33"/>
        <v>#VALUE!</v>
      </c>
      <c r="T529" s="163" t="e">
        <f>INDEX(Controle!O:O,MATCH('Banco de Dados'!A529,Controle!M:M,0))*E529/100</f>
        <v>#N/A</v>
      </c>
    </row>
    <row r="530" spans="1:20" hidden="1" x14ac:dyDescent="0.2">
      <c r="A530" s="158">
        <f>BD_TS!A529</f>
        <v>0</v>
      </c>
      <c r="B530" s="158" t="str">
        <f>SUBSTITUTE(SUBSTITUTE(BD_TS!D529," ",""),"-","/")</f>
        <v/>
      </c>
      <c r="C530" s="158">
        <f>BD_TS!E529</f>
        <v>0</v>
      </c>
      <c r="D530" s="159">
        <f>BD_TS!F529</f>
        <v>0</v>
      </c>
      <c r="E530" s="160">
        <f>BD_TS!B529</f>
        <v>0</v>
      </c>
      <c r="F530" s="161">
        <f>BD_TS!C529</f>
        <v>0</v>
      </c>
      <c r="G530" s="187">
        <f>BD_TS!H529</f>
        <v>0</v>
      </c>
      <c r="H530" s="158" t="str">
        <f>IF($A530=0,"",IFERROR(INDEX(BD_Gestão!A:A,MATCH('Banco de Dados'!$B530,BD_Gestão!$B:$B,0)),"erro"))</f>
        <v/>
      </c>
      <c r="I530" s="162" t="str">
        <f>IF($A530=0,"",IFERROR(INDEX(BD_Gestão!E:E,MATCH('Banco de Dados'!$B530,BD_Gestão!$B:$B,0)),"erro"))</f>
        <v/>
      </c>
      <c r="J530" s="186" t="str">
        <f>IF($A530=0,"",IFERROR(INDEX(BD_Gestão!B:B,MATCH('Banco de Dados'!$B530,BD_Gestão!$B:$B,0)),"erro"))</f>
        <v/>
      </c>
      <c r="K530" s="158" t="str">
        <f>IF($A530=0,"",IFERROR(INDEX(BD_Gestão!C:C,MATCH('Banco de Dados'!$B530,BD_Gestão!$B:$B,0)),"erro"))</f>
        <v/>
      </c>
      <c r="L530" s="158" t="str">
        <f>IF($A530=0,"",IFERROR(INDEX(BD_Gestão!H:H,MATCH('Banco de Dados'!$B530,BD_Gestão!$B:$B,0)),"erro"))</f>
        <v/>
      </c>
      <c r="M530" s="161" t="str">
        <f>IF($A530=0,"",IFERROR(INDEX(BD_Gestão!F:F,MATCH('Banco de Dados'!$B530,BD_Gestão!$B:$B,0)),"erro"))</f>
        <v/>
      </c>
      <c r="N530" s="161" t="str">
        <f>IF($A530=0,"",IFERROR(INDEX(BD_Gestão!J:J,MATCH('Banco de Dados'!$B530,BD_Gestão!$B:$B,0)),"erro"))</f>
        <v/>
      </c>
      <c r="O530" s="164" t="str">
        <f>IF($A530=0,"",IFERROR(INDEX(BD_Gestão!K:K,MATCH('Banco de Dados'!$B530,BD_Gestão!$B:$B,0)),"erro"))</f>
        <v/>
      </c>
      <c r="P530" s="169" t="str">
        <f t="shared" si="34"/>
        <v/>
      </c>
      <c r="Q530" s="170" t="str">
        <f t="shared" si="35"/>
        <v/>
      </c>
      <c r="R530" s="163" t="e">
        <f t="shared" si="32"/>
        <v>#VALUE!</v>
      </c>
      <c r="S530" s="163" t="e">
        <f t="shared" si="33"/>
        <v>#VALUE!</v>
      </c>
      <c r="T530" s="163" t="e">
        <f>INDEX(Controle!O:O,MATCH('Banco de Dados'!A530,Controle!M:M,0))*E530/100</f>
        <v>#N/A</v>
      </c>
    </row>
    <row r="531" spans="1:20" hidden="1" x14ac:dyDescent="0.2">
      <c r="A531" s="158">
        <f>BD_TS!A530</f>
        <v>0</v>
      </c>
      <c r="B531" s="158" t="str">
        <f>SUBSTITUTE(SUBSTITUTE(BD_TS!D530," ",""),"-","/")</f>
        <v/>
      </c>
      <c r="C531" s="158">
        <f>BD_TS!E530</f>
        <v>0</v>
      </c>
      <c r="D531" s="159">
        <f>BD_TS!F530</f>
        <v>0</v>
      </c>
      <c r="E531" s="160">
        <f>BD_TS!B530</f>
        <v>0</v>
      </c>
      <c r="F531" s="161">
        <f>BD_TS!C530</f>
        <v>0</v>
      </c>
      <c r="G531" s="187">
        <f>BD_TS!H530</f>
        <v>0</v>
      </c>
      <c r="H531" s="158" t="str">
        <f>IF($A531=0,"",IFERROR(INDEX(BD_Gestão!A:A,MATCH('Banco de Dados'!$B531,BD_Gestão!$B:$B,0)),"erro"))</f>
        <v/>
      </c>
      <c r="I531" s="162" t="str">
        <f>IF($A531=0,"",IFERROR(INDEX(BD_Gestão!E:E,MATCH('Banco de Dados'!$B531,BD_Gestão!$B:$B,0)),"erro"))</f>
        <v/>
      </c>
      <c r="J531" s="186" t="str">
        <f>IF($A531=0,"",IFERROR(INDEX(BD_Gestão!B:B,MATCH('Banco de Dados'!$B531,BD_Gestão!$B:$B,0)),"erro"))</f>
        <v/>
      </c>
      <c r="K531" s="158" t="str">
        <f>IF($A531=0,"",IFERROR(INDEX(BD_Gestão!C:C,MATCH('Banco de Dados'!$B531,BD_Gestão!$B:$B,0)),"erro"))</f>
        <v/>
      </c>
      <c r="L531" s="158" t="str">
        <f>IF($A531=0,"",IFERROR(INDEX(BD_Gestão!H:H,MATCH('Banco de Dados'!$B531,BD_Gestão!$B:$B,0)),"erro"))</f>
        <v/>
      </c>
      <c r="M531" s="161" t="str">
        <f>IF($A531=0,"",IFERROR(INDEX(BD_Gestão!F:F,MATCH('Banco de Dados'!$B531,BD_Gestão!$B:$B,0)),"erro"))</f>
        <v/>
      </c>
      <c r="N531" s="161" t="str">
        <f>IF($A531=0,"",IFERROR(INDEX(BD_Gestão!J:J,MATCH('Banco de Dados'!$B531,BD_Gestão!$B:$B,0)),"erro"))</f>
        <v/>
      </c>
      <c r="O531" s="164" t="str">
        <f>IF($A531=0,"",IFERROR(INDEX(BD_Gestão!K:K,MATCH('Banco de Dados'!$B531,BD_Gestão!$B:$B,0)),"erro"))</f>
        <v/>
      </c>
      <c r="P531" s="169" t="str">
        <f t="shared" si="34"/>
        <v/>
      </c>
      <c r="Q531" s="170" t="str">
        <f t="shared" si="35"/>
        <v/>
      </c>
      <c r="R531" s="163" t="e">
        <f t="shared" si="32"/>
        <v>#VALUE!</v>
      </c>
      <c r="S531" s="163" t="e">
        <f t="shared" si="33"/>
        <v>#VALUE!</v>
      </c>
      <c r="T531" s="163" t="e">
        <f>INDEX(Controle!O:O,MATCH('Banco de Dados'!A531,Controle!M:M,0))*E531/100</f>
        <v>#N/A</v>
      </c>
    </row>
    <row r="532" spans="1:20" hidden="1" x14ac:dyDescent="0.2">
      <c r="A532" s="158">
        <f>BD_TS!A531</f>
        <v>0</v>
      </c>
      <c r="B532" s="158" t="str">
        <f>SUBSTITUTE(SUBSTITUTE(BD_TS!D531," ",""),"-","/")</f>
        <v/>
      </c>
      <c r="C532" s="158">
        <f>BD_TS!E531</f>
        <v>0</v>
      </c>
      <c r="D532" s="159">
        <f>BD_TS!F531</f>
        <v>0</v>
      </c>
      <c r="E532" s="160">
        <f>BD_TS!B531</f>
        <v>0</v>
      </c>
      <c r="F532" s="161">
        <f>BD_TS!C531</f>
        <v>0</v>
      </c>
      <c r="G532" s="187">
        <f>BD_TS!H531</f>
        <v>0</v>
      </c>
      <c r="H532" s="158" t="str">
        <f>IF($A532=0,"",IFERROR(INDEX(BD_Gestão!A:A,MATCH('Banco de Dados'!$B532,BD_Gestão!$B:$B,0)),"erro"))</f>
        <v/>
      </c>
      <c r="I532" s="162" t="str">
        <f>IF($A532=0,"",IFERROR(INDEX(BD_Gestão!E:E,MATCH('Banco de Dados'!$B532,BD_Gestão!$B:$B,0)),"erro"))</f>
        <v/>
      </c>
      <c r="J532" s="186" t="str">
        <f>IF($A532=0,"",IFERROR(INDEX(BD_Gestão!B:B,MATCH('Banco de Dados'!$B532,BD_Gestão!$B:$B,0)),"erro"))</f>
        <v/>
      </c>
      <c r="K532" s="158" t="str">
        <f>IF($A532=0,"",IFERROR(INDEX(BD_Gestão!C:C,MATCH('Banco de Dados'!$B532,BD_Gestão!$B:$B,0)),"erro"))</f>
        <v/>
      </c>
      <c r="L532" s="158" t="str">
        <f>IF($A532=0,"",IFERROR(INDEX(BD_Gestão!H:H,MATCH('Banco de Dados'!$B532,BD_Gestão!$B:$B,0)),"erro"))</f>
        <v/>
      </c>
      <c r="M532" s="161" t="str">
        <f>IF($A532=0,"",IFERROR(INDEX(BD_Gestão!F:F,MATCH('Banco de Dados'!$B532,BD_Gestão!$B:$B,0)),"erro"))</f>
        <v/>
      </c>
      <c r="N532" s="161" t="str">
        <f>IF($A532=0,"",IFERROR(INDEX(BD_Gestão!J:J,MATCH('Banco de Dados'!$B532,BD_Gestão!$B:$B,0)),"erro"))</f>
        <v/>
      </c>
      <c r="O532" s="164" t="str">
        <f>IF($A532=0,"",IFERROR(INDEX(BD_Gestão!K:K,MATCH('Banco de Dados'!$B532,BD_Gestão!$B:$B,0)),"erro"))</f>
        <v/>
      </c>
      <c r="P532" s="169" t="str">
        <f t="shared" si="34"/>
        <v/>
      </c>
      <c r="Q532" s="170" t="str">
        <f t="shared" si="35"/>
        <v/>
      </c>
      <c r="R532" s="163" t="e">
        <f t="shared" si="32"/>
        <v>#VALUE!</v>
      </c>
      <c r="S532" s="163" t="e">
        <f t="shared" si="33"/>
        <v>#VALUE!</v>
      </c>
      <c r="T532" s="163" t="e">
        <f>INDEX(Controle!O:O,MATCH('Banco de Dados'!A532,Controle!M:M,0))*E532/100</f>
        <v>#N/A</v>
      </c>
    </row>
    <row r="533" spans="1:20" hidden="1" x14ac:dyDescent="0.2">
      <c r="A533" s="158">
        <f>BD_TS!A532</f>
        <v>0</v>
      </c>
      <c r="B533" s="158" t="str">
        <f>SUBSTITUTE(SUBSTITUTE(BD_TS!D532," ",""),"-","/")</f>
        <v/>
      </c>
      <c r="C533" s="158">
        <f>BD_TS!E532</f>
        <v>0</v>
      </c>
      <c r="D533" s="159">
        <f>BD_TS!F532</f>
        <v>0</v>
      </c>
      <c r="E533" s="160">
        <f>BD_TS!B532</f>
        <v>0</v>
      </c>
      <c r="F533" s="161">
        <f>BD_TS!C532</f>
        <v>0</v>
      </c>
      <c r="G533" s="187">
        <f>BD_TS!H532</f>
        <v>0</v>
      </c>
      <c r="H533" s="158" t="str">
        <f>IF($A533=0,"",IFERROR(INDEX(BD_Gestão!A:A,MATCH('Banco de Dados'!$B533,BD_Gestão!$B:$B,0)),"erro"))</f>
        <v/>
      </c>
      <c r="I533" s="162" t="str">
        <f>IF($A533=0,"",IFERROR(INDEX(BD_Gestão!E:E,MATCH('Banco de Dados'!$B533,BD_Gestão!$B:$B,0)),"erro"))</f>
        <v/>
      </c>
      <c r="J533" s="186" t="str">
        <f>IF($A533=0,"",IFERROR(INDEX(BD_Gestão!B:B,MATCH('Banco de Dados'!$B533,BD_Gestão!$B:$B,0)),"erro"))</f>
        <v/>
      </c>
      <c r="K533" s="158" t="str">
        <f>IF($A533=0,"",IFERROR(INDEX(BD_Gestão!C:C,MATCH('Banco de Dados'!$B533,BD_Gestão!$B:$B,0)),"erro"))</f>
        <v/>
      </c>
      <c r="L533" s="158" t="str">
        <f>IF($A533=0,"",IFERROR(INDEX(BD_Gestão!H:H,MATCH('Banco de Dados'!$B533,BD_Gestão!$B:$B,0)),"erro"))</f>
        <v/>
      </c>
      <c r="M533" s="161" t="str">
        <f>IF($A533=0,"",IFERROR(INDEX(BD_Gestão!F:F,MATCH('Banco de Dados'!$B533,BD_Gestão!$B:$B,0)),"erro"))</f>
        <v/>
      </c>
      <c r="N533" s="161" t="str">
        <f>IF($A533=0,"",IFERROR(INDEX(BD_Gestão!J:J,MATCH('Banco de Dados'!$B533,BD_Gestão!$B:$B,0)),"erro"))</f>
        <v/>
      </c>
      <c r="O533" s="164" t="str">
        <f>IF($A533=0,"",IFERROR(INDEX(BD_Gestão!K:K,MATCH('Banco de Dados'!$B533,BD_Gestão!$B:$B,0)),"erro"))</f>
        <v/>
      </c>
      <c r="P533" s="169" t="str">
        <f t="shared" si="34"/>
        <v/>
      </c>
      <c r="Q533" s="170" t="str">
        <f t="shared" si="35"/>
        <v/>
      </c>
      <c r="R533" s="163" t="e">
        <f t="shared" si="32"/>
        <v>#VALUE!</v>
      </c>
      <c r="S533" s="163" t="e">
        <f t="shared" si="33"/>
        <v>#VALUE!</v>
      </c>
      <c r="T533" s="163" t="e">
        <f>INDEX(Controle!O:O,MATCH('Banco de Dados'!A533,Controle!M:M,0))*E533/100</f>
        <v>#N/A</v>
      </c>
    </row>
    <row r="534" spans="1:20" hidden="1" x14ac:dyDescent="0.2">
      <c r="A534" s="158">
        <f>BD_TS!A533</f>
        <v>0</v>
      </c>
      <c r="B534" s="158" t="str">
        <f>SUBSTITUTE(SUBSTITUTE(BD_TS!D533," ",""),"-","/")</f>
        <v/>
      </c>
      <c r="C534" s="158">
        <f>BD_TS!E533</f>
        <v>0</v>
      </c>
      <c r="D534" s="159">
        <f>BD_TS!F533</f>
        <v>0</v>
      </c>
      <c r="E534" s="160">
        <f>BD_TS!B533</f>
        <v>0</v>
      </c>
      <c r="F534" s="161">
        <f>BD_TS!C533</f>
        <v>0</v>
      </c>
      <c r="G534" s="187">
        <f>BD_TS!H533</f>
        <v>0</v>
      </c>
      <c r="H534" s="158" t="str">
        <f>IF($A534=0,"",IFERROR(INDEX(BD_Gestão!A:A,MATCH('Banco de Dados'!$B534,BD_Gestão!$B:$B,0)),"erro"))</f>
        <v/>
      </c>
      <c r="I534" s="162" t="str">
        <f>IF($A534=0,"",IFERROR(INDEX(BD_Gestão!E:E,MATCH('Banco de Dados'!$B534,BD_Gestão!$B:$B,0)),"erro"))</f>
        <v/>
      </c>
      <c r="J534" s="186" t="str">
        <f>IF($A534=0,"",IFERROR(INDEX(BD_Gestão!B:B,MATCH('Banco de Dados'!$B534,BD_Gestão!$B:$B,0)),"erro"))</f>
        <v/>
      </c>
      <c r="K534" s="158" t="str">
        <f>IF($A534=0,"",IFERROR(INDEX(BD_Gestão!C:C,MATCH('Banco de Dados'!$B534,BD_Gestão!$B:$B,0)),"erro"))</f>
        <v/>
      </c>
      <c r="L534" s="158" t="str">
        <f>IF($A534=0,"",IFERROR(INDEX(BD_Gestão!H:H,MATCH('Banco de Dados'!$B534,BD_Gestão!$B:$B,0)),"erro"))</f>
        <v/>
      </c>
      <c r="M534" s="161" t="str">
        <f>IF($A534=0,"",IFERROR(INDEX(BD_Gestão!F:F,MATCH('Banco de Dados'!$B534,BD_Gestão!$B:$B,0)),"erro"))</f>
        <v/>
      </c>
      <c r="N534" s="161" t="str">
        <f>IF($A534=0,"",IFERROR(INDEX(BD_Gestão!J:J,MATCH('Banco de Dados'!$B534,BD_Gestão!$B:$B,0)),"erro"))</f>
        <v/>
      </c>
      <c r="O534" s="164" t="str">
        <f>IF($A534=0,"",IFERROR(INDEX(BD_Gestão!K:K,MATCH('Banco de Dados'!$B534,BD_Gestão!$B:$B,0)),"erro"))</f>
        <v/>
      </c>
      <c r="P534" s="169" t="str">
        <f t="shared" si="34"/>
        <v/>
      </c>
      <c r="Q534" s="170" t="str">
        <f t="shared" si="35"/>
        <v/>
      </c>
      <c r="R534" s="163" t="e">
        <f t="shared" si="32"/>
        <v>#VALUE!</v>
      </c>
      <c r="S534" s="163" t="e">
        <f t="shared" si="33"/>
        <v>#VALUE!</v>
      </c>
      <c r="T534" s="163" t="e">
        <f>INDEX(Controle!O:O,MATCH('Banco de Dados'!A534,Controle!M:M,0))*E534/100</f>
        <v>#N/A</v>
      </c>
    </row>
    <row r="535" spans="1:20" hidden="1" x14ac:dyDescent="0.2">
      <c r="A535" s="158">
        <f>BD_TS!A534</f>
        <v>0</v>
      </c>
      <c r="B535" s="158" t="str">
        <f>SUBSTITUTE(SUBSTITUTE(BD_TS!D534," ",""),"-","/")</f>
        <v/>
      </c>
      <c r="C535" s="158">
        <f>BD_TS!E534</f>
        <v>0</v>
      </c>
      <c r="D535" s="159">
        <f>BD_TS!F534</f>
        <v>0</v>
      </c>
      <c r="E535" s="160">
        <f>BD_TS!B534</f>
        <v>0</v>
      </c>
      <c r="F535" s="161">
        <f>BD_TS!C534</f>
        <v>0</v>
      </c>
      <c r="G535" s="187">
        <f>BD_TS!H534</f>
        <v>0</v>
      </c>
      <c r="H535" s="158" t="str">
        <f>IF($A535=0,"",IFERROR(INDEX(BD_Gestão!A:A,MATCH('Banco de Dados'!$B535,BD_Gestão!$B:$B,0)),"erro"))</f>
        <v/>
      </c>
      <c r="I535" s="162" t="str">
        <f>IF($A535=0,"",IFERROR(INDEX(BD_Gestão!E:E,MATCH('Banco de Dados'!$B535,BD_Gestão!$B:$B,0)),"erro"))</f>
        <v/>
      </c>
      <c r="J535" s="186" t="str">
        <f>IF($A535=0,"",IFERROR(INDEX(BD_Gestão!B:B,MATCH('Banco de Dados'!$B535,BD_Gestão!$B:$B,0)),"erro"))</f>
        <v/>
      </c>
      <c r="K535" s="158" t="str">
        <f>IF($A535=0,"",IFERROR(INDEX(BD_Gestão!C:C,MATCH('Banco de Dados'!$B535,BD_Gestão!$B:$B,0)),"erro"))</f>
        <v/>
      </c>
      <c r="L535" s="158" t="str">
        <f>IF($A535=0,"",IFERROR(INDEX(BD_Gestão!H:H,MATCH('Banco de Dados'!$B535,BD_Gestão!$B:$B,0)),"erro"))</f>
        <v/>
      </c>
      <c r="M535" s="161" t="str">
        <f>IF($A535=0,"",IFERROR(INDEX(BD_Gestão!F:F,MATCH('Banco de Dados'!$B535,BD_Gestão!$B:$B,0)),"erro"))</f>
        <v/>
      </c>
      <c r="N535" s="161" t="str">
        <f>IF($A535=0,"",IFERROR(INDEX(BD_Gestão!J:J,MATCH('Banco de Dados'!$B535,BD_Gestão!$B:$B,0)),"erro"))</f>
        <v/>
      </c>
      <c r="O535" s="164" t="str">
        <f>IF($A535=0,"",IFERROR(INDEX(BD_Gestão!K:K,MATCH('Banco de Dados'!$B535,BD_Gestão!$B:$B,0)),"erro"))</f>
        <v/>
      </c>
      <c r="P535" s="169" t="str">
        <f t="shared" si="34"/>
        <v/>
      </c>
      <c r="Q535" s="170" t="str">
        <f t="shared" si="35"/>
        <v/>
      </c>
      <c r="R535" s="163" t="e">
        <f t="shared" si="32"/>
        <v>#VALUE!</v>
      </c>
      <c r="S535" s="163" t="e">
        <f t="shared" si="33"/>
        <v>#VALUE!</v>
      </c>
      <c r="T535" s="163" t="e">
        <f>INDEX(Controle!O:O,MATCH('Banco de Dados'!A535,Controle!M:M,0))*E535/100</f>
        <v>#N/A</v>
      </c>
    </row>
    <row r="536" spans="1:20" hidden="1" x14ac:dyDescent="0.2">
      <c r="A536" s="158">
        <f>BD_TS!A535</f>
        <v>0</v>
      </c>
      <c r="B536" s="158" t="str">
        <f>SUBSTITUTE(SUBSTITUTE(BD_TS!D535," ",""),"-","/")</f>
        <v/>
      </c>
      <c r="C536" s="158">
        <f>BD_TS!E535</f>
        <v>0</v>
      </c>
      <c r="D536" s="159">
        <f>BD_TS!F535</f>
        <v>0</v>
      </c>
      <c r="E536" s="160">
        <f>BD_TS!B535</f>
        <v>0</v>
      </c>
      <c r="F536" s="161">
        <f>BD_TS!C535</f>
        <v>0</v>
      </c>
      <c r="G536" s="187">
        <f>BD_TS!H535</f>
        <v>0</v>
      </c>
      <c r="H536" s="158" t="str">
        <f>IF($A536=0,"",IFERROR(INDEX(BD_Gestão!A:A,MATCH('Banco de Dados'!$B536,BD_Gestão!$B:$B,0)),"erro"))</f>
        <v/>
      </c>
      <c r="I536" s="162" t="str">
        <f>IF($A536=0,"",IFERROR(INDEX(BD_Gestão!E:E,MATCH('Banco de Dados'!$B536,BD_Gestão!$B:$B,0)),"erro"))</f>
        <v/>
      </c>
      <c r="J536" s="186" t="str">
        <f>IF($A536=0,"",IFERROR(INDEX(BD_Gestão!B:B,MATCH('Banco de Dados'!$B536,BD_Gestão!$B:$B,0)),"erro"))</f>
        <v/>
      </c>
      <c r="K536" s="158" t="str">
        <f>IF($A536=0,"",IFERROR(INDEX(BD_Gestão!C:C,MATCH('Banco de Dados'!$B536,BD_Gestão!$B:$B,0)),"erro"))</f>
        <v/>
      </c>
      <c r="L536" s="158" t="str">
        <f>IF($A536=0,"",IFERROR(INDEX(BD_Gestão!H:H,MATCH('Banco de Dados'!$B536,BD_Gestão!$B:$B,0)),"erro"))</f>
        <v/>
      </c>
      <c r="M536" s="161" t="str">
        <f>IF($A536=0,"",IFERROR(INDEX(BD_Gestão!F:F,MATCH('Banco de Dados'!$B536,BD_Gestão!$B:$B,0)),"erro"))</f>
        <v/>
      </c>
      <c r="N536" s="161" t="str">
        <f>IF($A536=0,"",IFERROR(INDEX(BD_Gestão!J:J,MATCH('Banco de Dados'!$B536,BD_Gestão!$B:$B,0)),"erro"))</f>
        <v/>
      </c>
      <c r="O536" s="164" t="str">
        <f>IF($A536=0,"",IFERROR(INDEX(BD_Gestão!K:K,MATCH('Banco de Dados'!$B536,BD_Gestão!$B:$B,0)),"erro"))</f>
        <v/>
      </c>
      <c r="P536" s="169" t="str">
        <f t="shared" si="34"/>
        <v/>
      </c>
      <c r="Q536" s="170" t="str">
        <f t="shared" si="35"/>
        <v/>
      </c>
      <c r="R536" s="163" t="e">
        <f t="shared" si="32"/>
        <v>#VALUE!</v>
      </c>
      <c r="S536" s="163" t="e">
        <f t="shared" si="33"/>
        <v>#VALUE!</v>
      </c>
      <c r="T536" s="163" t="e">
        <f>INDEX(Controle!O:O,MATCH('Banco de Dados'!A536,Controle!M:M,0))*E536/100</f>
        <v>#N/A</v>
      </c>
    </row>
    <row r="537" spans="1:20" hidden="1" x14ac:dyDescent="0.2">
      <c r="A537" s="158">
        <f>BD_TS!A536</f>
        <v>0</v>
      </c>
      <c r="B537" s="158" t="str">
        <f>SUBSTITUTE(SUBSTITUTE(BD_TS!D536," ",""),"-","/")</f>
        <v/>
      </c>
      <c r="C537" s="158">
        <f>BD_TS!E536</f>
        <v>0</v>
      </c>
      <c r="D537" s="159">
        <f>BD_TS!F536</f>
        <v>0</v>
      </c>
      <c r="E537" s="160">
        <f>BD_TS!B536</f>
        <v>0</v>
      </c>
      <c r="F537" s="161">
        <f>BD_TS!C536</f>
        <v>0</v>
      </c>
      <c r="G537" s="187">
        <f>BD_TS!H536</f>
        <v>0</v>
      </c>
      <c r="H537" s="158" t="str">
        <f>IF($A537=0,"",IFERROR(INDEX(BD_Gestão!A:A,MATCH('Banco de Dados'!$B537,BD_Gestão!$B:$B,0)),"erro"))</f>
        <v/>
      </c>
      <c r="I537" s="162" t="str">
        <f>IF($A537=0,"",IFERROR(INDEX(BD_Gestão!E:E,MATCH('Banco de Dados'!$B537,BD_Gestão!$B:$B,0)),"erro"))</f>
        <v/>
      </c>
      <c r="J537" s="186" t="str">
        <f>IF($A537=0,"",IFERROR(INDEX(BD_Gestão!B:B,MATCH('Banco de Dados'!$B537,BD_Gestão!$B:$B,0)),"erro"))</f>
        <v/>
      </c>
      <c r="K537" s="158" t="str">
        <f>IF($A537=0,"",IFERROR(INDEX(BD_Gestão!C:C,MATCH('Banco de Dados'!$B537,BD_Gestão!$B:$B,0)),"erro"))</f>
        <v/>
      </c>
      <c r="L537" s="158" t="str">
        <f>IF($A537=0,"",IFERROR(INDEX(BD_Gestão!H:H,MATCH('Banco de Dados'!$B537,BD_Gestão!$B:$B,0)),"erro"))</f>
        <v/>
      </c>
      <c r="M537" s="161" t="str">
        <f>IF($A537=0,"",IFERROR(INDEX(BD_Gestão!F:F,MATCH('Banco de Dados'!$B537,BD_Gestão!$B:$B,0)),"erro"))</f>
        <v/>
      </c>
      <c r="N537" s="161" t="str">
        <f>IF($A537=0,"",IFERROR(INDEX(BD_Gestão!J:J,MATCH('Banco de Dados'!$B537,BD_Gestão!$B:$B,0)),"erro"))</f>
        <v/>
      </c>
      <c r="O537" s="164" t="str">
        <f>IF($A537=0,"",IFERROR(INDEX(BD_Gestão!K:K,MATCH('Banco de Dados'!$B537,BD_Gestão!$B:$B,0)),"erro"))</f>
        <v/>
      </c>
      <c r="P537" s="169" t="str">
        <f t="shared" si="34"/>
        <v/>
      </c>
      <c r="Q537" s="170" t="str">
        <f t="shared" si="35"/>
        <v/>
      </c>
      <c r="R537" s="163" t="e">
        <f t="shared" si="32"/>
        <v>#VALUE!</v>
      </c>
      <c r="S537" s="163" t="e">
        <f t="shared" si="33"/>
        <v>#VALUE!</v>
      </c>
      <c r="T537" s="163" t="e">
        <f>INDEX(Controle!O:O,MATCH('Banco de Dados'!A537,Controle!M:M,0))*E537/100</f>
        <v>#N/A</v>
      </c>
    </row>
    <row r="538" spans="1:20" hidden="1" x14ac:dyDescent="0.2">
      <c r="A538" s="158">
        <f>BD_TS!A537</f>
        <v>0</v>
      </c>
      <c r="B538" s="158" t="str">
        <f>SUBSTITUTE(SUBSTITUTE(BD_TS!D537," ",""),"-","/")</f>
        <v/>
      </c>
      <c r="C538" s="158">
        <f>BD_TS!E537</f>
        <v>0</v>
      </c>
      <c r="D538" s="159">
        <f>BD_TS!F537</f>
        <v>0</v>
      </c>
      <c r="E538" s="160">
        <f>BD_TS!B537</f>
        <v>0</v>
      </c>
      <c r="F538" s="161">
        <f>BD_TS!C537</f>
        <v>0</v>
      </c>
      <c r="G538" s="187">
        <f>BD_TS!H537</f>
        <v>0</v>
      </c>
      <c r="H538" s="158" t="str">
        <f>IF($A538=0,"",IFERROR(INDEX(BD_Gestão!A:A,MATCH('Banco de Dados'!$B538,BD_Gestão!$B:$B,0)),"erro"))</f>
        <v/>
      </c>
      <c r="I538" s="162" t="str">
        <f>IF($A538=0,"",IFERROR(INDEX(BD_Gestão!E:E,MATCH('Banco de Dados'!$B538,BD_Gestão!$B:$B,0)),"erro"))</f>
        <v/>
      </c>
      <c r="J538" s="186" t="str">
        <f>IF($A538=0,"",IFERROR(INDEX(BD_Gestão!B:B,MATCH('Banco de Dados'!$B538,BD_Gestão!$B:$B,0)),"erro"))</f>
        <v/>
      </c>
      <c r="K538" s="158" t="str">
        <f>IF($A538=0,"",IFERROR(INDEX(BD_Gestão!C:C,MATCH('Banco de Dados'!$B538,BD_Gestão!$B:$B,0)),"erro"))</f>
        <v/>
      </c>
      <c r="L538" s="158" t="str">
        <f>IF($A538=0,"",IFERROR(INDEX(BD_Gestão!H:H,MATCH('Banco de Dados'!$B538,BD_Gestão!$B:$B,0)),"erro"))</f>
        <v/>
      </c>
      <c r="M538" s="161" t="str">
        <f>IF($A538=0,"",IFERROR(INDEX(BD_Gestão!F:F,MATCH('Banco de Dados'!$B538,BD_Gestão!$B:$B,0)),"erro"))</f>
        <v/>
      </c>
      <c r="N538" s="161" t="str">
        <f>IF($A538=0,"",IFERROR(INDEX(BD_Gestão!J:J,MATCH('Banco de Dados'!$B538,BD_Gestão!$B:$B,0)),"erro"))</f>
        <v/>
      </c>
      <c r="O538" s="164" t="str">
        <f>IF($A538=0,"",IFERROR(INDEX(BD_Gestão!K:K,MATCH('Banco de Dados'!$B538,BD_Gestão!$B:$B,0)),"erro"))</f>
        <v/>
      </c>
      <c r="P538" s="169" t="str">
        <f t="shared" si="34"/>
        <v/>
      </c>
      <c r="Q538" s="170" t="str">
        <f t="shared" si="35"/>
        <v/>
      </c>
      <c r="R538" s="163" t="e">
        <f t="shared" si="32"/>
        <v>#VALUE!</v>
      </c>
      <c r="S538" s="163" t="e">
        <f t="shared" si="33"/>
        <v>#VALUE!</v>
      </c>
      <c r="T538" s="163" t="e">
        <f>INDEX(Controle!O:O,MATCH('Banco de Dados'!A538,Controle!M:M,0))*E538/100</f>
        <v>#N/A</v>
      </c>
    </row>
    <row r="539" spans="1:20" hidden="1" x14ac:dyDescent="0.2">
      <c r="A539" s="158">
        <f>BD_TS!A538</f>
        <v>0</v>
      </c>
      <c r="B539" s="158" t="str">
        <f>SUBSTITUTE(SUBSTITUTE(BD_TS!D538," ",""),"-","/")</f>
        <v/>
      </c>
      <c r="C539" s="158">
        <f>BD_TS!E538</f>
        <v>0</v>
      </c>
      <c r="D539" s="159">
        <f>BD_TS!F538</f>
        <v>0</v>
      </c>
      <c r="E539" s="160">
        <f>BD_TS!B538</f>
        <v>0</v>
      </c>
      <c r="F539" s="161">
        <f>BD_TS!C538</f>
        <v>0</v>
      </c>
      <c r="G539" s="187">
        <f>BD_TS!H538</f>
        <v>0</v>
      </c>
      <c r="H539" s="158" t="str">
        <f>IF($A539=0,"",IFERROR(INDEX(BD_Gestão!A:A,MATCH('Banco de Dados'!$B539,BD_Gestão!$B:$B,0)),"erro"))</f>
        <v/>
      </c>
      <c r="I539" s="162" t="str">
        <f>IF($A539=0,"",IFERROR(INDEX(BD_Gestão!E:E,MATCH('Banco de Dados'!$B539,BD_Gestão!$B:$B,0)),"erro"))</f>
        <v/>
      </c>
      <c r="J539" s="186" t="str">
        <f>IF($A539=0,"",IFERROR(INDEX(BD_Gestão!B:B,MATCH('Banco de Dados'!$B539,BD_Gestão!$B:$B,0)),"erro"))</f>
        <v/>
      </c>
      <c r="K539" s="158" t="str">
        <f>IF($A539=0,"",IFERROR(INDEX(BD_Gestão!C:C,MATCH('Banco de Dados'!$B539,BD_Gestão!$B:$B,0)),"erro"))</f>
        <v/>
      </c>
      <c r="L539" s="158" t="str">
        <f>IF($A539=0,"",IFERROR(INDEX(BD_Gestão!H:H,MATCH('Banco de Dados'!$B539,BD_Gestão!$B:$B,0)),"erro"))</f>
        <v/>
      </c>
      <c r="M539" s="161" t="str">
        <f>IF($A539=0,"",IFERROR(INDEX(BD_Gestão!F:F,MATCH('Banco de Dados'!$B539,BD_Gestão!$B:$B,0)),"erro"))</f>
        <v/>
      </c>
      <c r="N539" s="161" t="str">
        <f>IF($A539=0,"",IFERROR(INDEX(BD_Gestão!J:J,MATCH('Banco de Dados'!$B539,BD_Gestão!$B:$B,0)),"erro"))</f>
        <v/>
      </c>
      <c r="O539" s="164" t="str">
        <f>IF($A539=0,"",IFERROR(INDEX(BD_Gestão!K:K,MATCH('Banco de Dados'!$B539,BD_Gestão!$B:$B,0)),"erro"))</f>
        <v/>
      </c>
      <c r="P539" s="169" t="str">
        <f t="shared" si="34"/>
        <v/>
      </c>
      <c r="Q539" s="170" t="str">
        <f t="shared" si="35"/>
        <v/>
      </c>
      <c r="R539" s="163" t="e">
        <f t="shared" si="32"/>
        <v>#VALUE!</v>
      </c>
      <c r="S539" s="163" t="e">
        <f t="shared" si="33"/>
        <v>#VALUE!</v>
      </c>
      <c r="T539" s="163" t="e">
        <f>INDEX(Controle!O:O,MATCH('Banco de Dados'!A539,Controle!M:M,0))*E539/100</f>
        <v>#N/A</v>
      </c>
    </row>
    <row r="540" spans="1:20" hidden="1" x14ac:dyDescent="0.2">
      <c r="A540" s="158">
        <f>BD_TS!A539</f>
        <v>0</v>
      </c>
      <c r="B540" s="158" t="str">
        <f>SUBSTITUTE(SUBSTITUTE(BD_TS!D539," ",""),"-","/")</f>
        <v/>
      </c>
      <c r="C540" s="158">
        <f>BD_TS!E539</f>
        <v>0</v>
      </c>
      <c r="D540" s="159">
        <f>BD_TS!F539</f>
        <v>0</v>
      </c>
      <c r="E540" s="160">
        <f>BD_TS!B539</f>
        <v>0</v>
      </c>
      <c r="F540" s="161">
        <f>BD_TS!C539</f>
        <v>0</v>
      </c>
      <c r="G540" s="187">
        <f>BD_TS!H539</f>
        <v>0</v>
      </c>
      <c r="H540" s="158" t="str">
        <f>IF($A540=0,"",IFERROR(INDEX(BD_Gestão!A:A,MATCH('Banco de Dados'!$B540,BD_Gestão!$B:$B,0)),"erro"))</f>
        <v/>
      </c>
      <c r="I540" s="162" t="str">
        <f>IF($A540=0,"",IFERROR(INDEX(BD_Gestão!E:E,MATCH('Banco de Dados'!$B540,BD_Gestão!$B:$B,0)),"erro"))</f>
        <v/>
      </c>
      <c r="J540" s="186" t="str">
        <f>IF($A540=0,"",IFERROR(INDEX(BD_Gestão!B:B,MATCH('Banco de Dados'!$B540,BD_Gestão!$B:$B,0)),"erro"))</f>
        <v/>
      </c>
      <c r="K540" s="158" t="str">
        <f>IF($A540=0,"",IFERROR(INDEX(BD_Gestão!C:C,MATCH('Banco de Dados'!$B540,BD_Gestão!$B:$B,0)),"erro"))</f>
        <v/>
      </c>
      <c r="L540" s="158" t="str">
        <f>IF($A540=0,"",IFERROR(INDEX(BD_Gestão!H:H,MATCH('Banco de Dados'!$B540,BD_Gestão!$B:$B,0)),"erro"))</f>
        <v/>
      </c>
      <c r="M540" s="161" t="str">
        <f>IF($A540=0,"",IFERROR(INDEX(BD_Gestão!F:F,MATCH('Banco de Dados'!$B540,BD_Gestão!$B:$B,0)),"erro"))</f>
        <v/>
      </c>
      <c r="N540" s="161" t="str">
        <f>IF($A540=0,"",IFERROR(INDEX(BD_Gestão!J:J,MATCH('Banco de Dados'!$B540,BD_Gestão!$B:$B,0)),"erro"))</f>
        <v/>
      </c>
      <c r="O540" s="164" t="str">
        <f>IF($A540=0,"",IFERROR(INDEX(BD_Gestão!K:K,MATCH('Banco de Dados'!$B540,BD_Gestão!$B:$B,0)),"erro"))</f>
        <v/>
      </c>
      <c r="P540" s="169" t="str">
        <f t="shared" si="34"/>
        <v/>
      </c>
      <c r="Q540" s="170" t="str">
        <f t="shared" si="35"/>
        <v/>
      </c>
      <c r="R540" s="163" t="e">
        <f t="shared" si="32"/>
        <v>#VALUE!</v>
      </c>
      <c r="S540" s="163" t="e">
        <f t="shared" si="33"/>
        <v>#VALUE!</v>
      </c>
      <c r="T540" s="163" t="e">
        <f>INDEX(Controle!O:O,MATCH('Banco de Dados'!A540,Controle!M:M,0))*E540/100</f>
        <v>#N/A</v>
      </c>
    </row>
    <row r="541" spans="1:20" hidden="1" x14ac:dyDescent="0.2">
      <c r="A541" s="158">
        <f>BD_TS!A540</f>
        <v>0</v>
      </c>
      <c r="B541" s="158" t="str">
        <f>SUBSTITUTE(SUBSTITUTE(BD_TS!D540," ",""),"-","/")</f>
        <v/>
      </c>
      <c r="C541" s="158">
        <f>BD_TS!E540</f>
        <v>0</v>
      </c>
      <c r="D541" s="159">
        <f>BD_TS!F540</f>
        <v>0</v>
      </c>
      <c r="E541" s="160">
        <f>BD_TS!B540</f>
        <v>0</v>
      </c>
      <c r="F541" s="161">
        <f>BD_TS!C540</f>
        <v>0</v>
      </c>
      <c r="G541" s="187">
        <f>BD_TS!H540</f>
        <v>0</v>
      </c>
      <c r="H541" s="158" t="str">
        <f>IF($A541=0,"",IFERROR(INDEX(BD_Gestão!A:A,MATCH('Banco de Dados'!$B541,BD_Gestão!$B:$B,0)),"erro"))</f>
        <v/>
      </c>
      <c r="I541" s="162" t="str">
        <f>IF($A541=0,"",IFERROR(INDEX(BD_Gestão!E:E,MATCH('Banco de Dados'!$B541,BD_Gestão!$B:$B,0)),"erro"))</f>
        <v/>
      </c>
      <c r="J541" s="186" t="str">
        <f>IF($A541=0,"",IFERROR(INDEX(BD_Gestão!B:B,MATCH('Banco de Dados'!$B541,BD_Gestão!$B:$B,0)),"erro"))</f>
        <v/>
      </c>
      <c r="K541" s="158" t="str">
        <f>IF($A541=0,"",IFERROR(INDEX(BD_Gestão!C:C,MATCH('Banco de Dados'!$B541,BD_Gestão!$B:$B,0)),"erro"))</f>
        <v/>
      </c>
      <c r="L541" s="158" t="str">
        <f>IF($A541=0,"",IFERROR(INDEX(BD_Gestão!H:H,MATCH('Banco de Dados'!$B541,BD_Gestão!$B:$B,0)),"erro"))</f>
        <v/>
      </c>
      <c r="M541" s="161" t="str">
        <f>IF($A541=0,"",IFERROR(INDEX(BD_Gestão!F:F,MATCH('Banco de Dados'!$B541,BD_Gestão!$B:$B,0)),"erro"))</f>
        <v/>
      </c>
      <c r="N541" s="161" t="str">
        <f>IF($A541=0,"",IFERROR(INDEX(BD_Gestão!J:J,MATCH('Banco de Dados'!$B541,BD_Gestão!$B:$B,0)),"erro"))</f>
        <v/>
      </c>
      <c r="O541" s="164" t="str">
        <f>IF($A541=0,"",IFERROR(INDEX(BD_Gestão!K:K,MATCH('Banco de Dados'!$B541,BD_Gestão!$B:$B,0)),"erro"))</f>
        <v/>
      </c>
      <c r="P541" s="169" t="str">
        <f t="shared" si="34"/>
        <v/>
      </c>
      <c r="Q541" s="170" t="str">
        <f t="shared" si="35"/>
        <v/>
      </c>
      <c r="R541" s="163" t="e">
        <f t="shared" si="32"/>
        <v>#VALUE!</v>
      </c>
      <c r="S541" s="163" t="e">
        <f t="shared" si="33"/>
        <v>#VALUE!</v>
      </c>
      <c r="T541" s="163" t="e">
        <f>INDEX(Controle!O:O,MATCH('Banco de Dados'!A541,Controle!M:M,0))*E541/100</f>
        <v>#N/A</v>
      </c>
    </row>
    <row r="542" spans="1:20" hidden="1" x14ac:dyDescent="0.2">
      <c r="A542" s="158">
        <f>BD_TS!A541</f>
        <v>0</v>
      </c>
      <c r="B542" s="158" t="str">
        <f>SUBSTITUTE(SUBSTITUTE(BD_TS!D541," ",""),"-","/")</f>
        <v/>
      </c>
      <c r="C542" s="158">
        <f>BD_TS!E541</f>
        <v>0</v>
      </c>
      <c r="D542" s="159">
        <f>BD_TS!F541</f>
        <v>0</v>
      </c>
      <c r="E542" s="160">
        <f>BD_TS!B541</f>
        <v>0</v>
      </c>
      <c r="F542" s="161">
        <f>BD_TS!C541</f>
        <v>0</v>
      </c>
      <c r="G542" s="187">
        <f>BD_TS!H541</f>
        <v>0</v>
      </c>
      <c r="H542" s="158" t="str">
        <f>IF($A542=0,"",IFERROR(INDEX(BD_Gestão!A:A,MATCH('Banco de Dados'!$B542,BD_Gestão!$B:$B,0)),"erro"))</f>
        <v/>
      </c>
      <c r="I542" s="162" t="str">
        <f>IF($A542=0,"",IFERROR(INDEX(BD_Gestão!E:E,MATCH('Banco de Dados'!$B542,BD_Gestão!$B:$B,0)),"erro"))</f>
        <v/>
      </c>
      <c r="J542" s="186" t="str">
        <f>IF($A542=0,"",IFERROR(INDEX(BD_Gestão!B:B,MATCH('Banco de Dados'!$B542,BD_Gestão!$B:$B,0)),"erro"))</f>
        <v/>
      </c>
      <c r="K542" s="158" t="str">
        <f>IF($A542=0,"",IFERROR(INDEX(BD_Gestão!C:C,MATCH('Banco de Dados'!$B542,BD_Gestão!$B:$B,0)),"erro"))</f>
        <v/>
      </c>
      <c r="L542" s="158" t="str">
        <f>IF($A542=0,"",IFERROR(INDEX(BD_Gestão!H:H,MATCH('Banco de Dados'!$B542,BD_Gestão!$B:$B,0)),"erro"))</f>
        <v/>
      </c>
      <c r="M542" s="161" t="str">
        <f>IF($A542=0,"",IFERROR(INDEX(BD_Gestão!F:F,MATCH('Banco de Dados'!$B542,BD_Gestão!$B:$B,0)),"erro"))</f>
        <v/>
      </c>
      <c r="N542" s="161" t="str">
        <f>IF($A542=0,"",IFERROR(INDEX(BD_Gestão!J:J,MATCH('Banco de Dados'!$B542,BD_Gestão!$B:$B,0)),"erro"))</f>
        <v/>
      </c>
      <c r="O542" s="164" t="str">
        <f>IF($A542=0,"",IFERROR(INDEX(BD_Gestão!K:K,MATCH('Banco de Dados'!$B542,BD_Gestão!$B:$B,0)),"erro"))</f>
        <v/>
      </c>
      <c r="P542" s="169" t="str">
        <f t="shared" si="34"/>
        <v/>
      </c>
      <c r="Q542" s="170" t="str">
        <f t="shared" si="35"/>
        <v/>
      </c>
      <c r="R542" s="163" t="e">
        <f t="shared" si="32"/>
        <v>#VALUE!</v>
      </c>
      <c r="S542" s="163" t="e">
        <f t="shared" si="33"/>
        <v>#VALUE!</v>
      </c>
      <c r="T542" s="163" t="e">
        <f>INDEX(Controle!O:O,MATCH('Banco de Dados'!A542,Controle!M:M,0))*E542/100</f>
        <v>#N/A</v>
      </c>
    </row>
    <row r="543" spans="1:20" hidden="1" x14ac:dyDescent="0.2">
      <c r="A543" s="158">
        <f>BD_TS!A542</f>
        <v>0</v>
      </c>
      <c r="B543" s="158" t="str">
        <f>SUBSTITUTE(SUBSTITUTE(BD_TS!D542," ",""),"-","/")</f>
        <v/>
      </c>
      <c r="C543" s="158">
        <f>BD_TS!E542</f>
        <v>0</v>
      </c>
      <c r="D543" s="159">
        <f>BD_TS!F542</f>
        <v>0</v>
      </c>
      <c r="E543" s="160">
        <f>BD_TS!B542</f>
        <v>0</v>
      </c>
      <c r="F543" s="161">
        <f>BD_TS!C542</f>
        <v>0</v>
      </c>
      <c r="G543" s="187">
        <f>BD_TS!H542</f>
        <v>0</v>
      </c>
      <c r="H543" s="158" t="str">
        <f>IF($A543=0,"",IFERROR(INDEX(BD_Gestão!A:A,MATCH('Banco de Dados'!$B543,BD_Gestão!$B:$B,0)),"erro"))</f>
        <v/>
      </c>
      <c r="I543" s="162" t="str">
        <f>IF($A543=0,"",IFERROR(INDEX(BD_Gestão!E:E,MATCH('Banco de Dados'!$B543,BD_Gestão!$B:$B,0)),"erro"))</f>
        <v/>
      </c>
      <c r="J543" s="186" t="str">
        <f>IF($A543=0,"",IFERROR(INDEX(BD_Gestão!B:B,MATCH('Banco de Dados'!$B543,BD_Gestão!$B:$B,0)),"erro"))</f>
        <v/>
      </c>
      <c r="K543" s="158" t="str">
        <f>IF($A543=0,"",IFERROR(INDEX(BD_Gestão!C:C,MATCH('Banco de Dados'!$B543,BD_Gestão!$B:$B,0)),"erro"))</f>
        <v/>
      </c>
      <c r="L543" s="158" t="str">
        <f>IF($A543=0,"",IFERROR(INDEX(BD_Gestão!H:H,MATCH('Banco de Dados'!$B543,BD_Gestão!$B:$B,0)),"erro"))</f>
        <v/>
      </c>
      <c r="M543" s="161" t="str">
        <f>IF($A543=0,"",IFERROR(INDEX(BD_Gestão!F:F,MATCH('Banco de Dados'!$B543,BD_Gestão!$B:$B,0)),"erro"))</f>
        <v/>
      </c>
      <c r="N543" s="161" t="str">
        <f>IF($A543=0,"",IFERROR(INDEX(BD_Gestão!J:J,MATCH('Banco de Dados'!$B543,BD_Gestão!$B:$B,0)),"erro"))</f>
        <v/>
      </c>
      <c r="O543" s="164" t="str">
        <f>IF($A543=0,"",IFERROR(INDEX(BD_Gestão!K:K,MATCH('Banco de Dados'!$B543,BD_Gestão!$B:$B,0)),"erro"))</f>
        <v/>
      </c>
      <c r="P543" s="169" t="str">
        <f t="shared" si="34"/>
        <v/>
      </c>
      <c r="Q543" s="170" t="str">
        <f t="shared" si="35"/>
        <v/>
      </c>
      <c r="R543" s="163" t="e">
        <f t="shared" si="32"/>
        <v>#VALUE!</v>
      </c>
      <c r="S543" s="163" t="e">
        <f t="shared" si="33"/>
        <v>#VALUE!</v>
      </c>
      <c r="T543" s="163" t="e">
        <f>INDEX(Controle!O:O,MATCH('Banco de Dados'!A543,Controle!M:M,0))*E543/100</f>
        <v>#N/A</v>
      </c>
    </row>
    <row r="544" spans="1:20" hidden="1" x14ac:dyDescent="0.2">
      <c r="A544" s="158">
        <f>BD_TS!A543</f>
        <v>0</v>
      </c>
      <c r="B544" s="158" t="str">
        <f>SUBSTITUTE(SUBSTITUTE(BD_TS!D543," ",""),"-","/")</f>
        <v/>
      </c>
      <c r="C544" s="158">
        <f>BD_TS!E543</f>
        <v>0</v>
      </c>
      <c r="D544" s="159">
        <f>BD_TS!F543</f>
        <v>0</v>
      </c>
      <c r="E544" s="160">
        <f>BD_TS!B543</f>
        <v>0</v>
      </c>
      <c r="F544" s="161">
        <f>BD_TS!C543</f>
        <v>0</v>
      </c>
      <c r="G544" s="187">
        <f>BD_TS!H543</f>
        <v>0</v>
      </c>
      <c r="H544" s="158" t="str">
        <f>IF($A544=0,"",IFERROR(INDEX(BD_Gestão!A:A,MATCH('Banco de Dados'!$B544,BD_Gestão!$B:$B,0)),"erro"))</f>
        <v/>
      </c>
      <c r="I544" s="162" t="str">
        <f>IF($A544=0,"",IFERROR(INDEX(BD_Gestão!E:E,MATCH('Banco de Dados'!$B544,BD_Gestão!$B:$B,0)),"erro"))</f>
        <v/>
      </c>
      <c r="J544" s="186" t="str">
        <f>IF($A544=0,"",IFERROR(INDEX(BD_Gestão!B:B,MATCH('Banco de Dados'!$B544,BD_Gestão!$B:$B,0)),"erro"))</f>
        <v/>
      </c>
      <c r="K544" s="158" t="str">
        <f>IF($A544=0,"",IFERROR(INDEX(BD_Gestão!C:C,MATCH('Banco de Dados'!$B544,BD_Gestão!$B:$B,0)),"erro"))</f>
        <v/>
      </c>
      <c r="L544" s="158" t="str">
        <f>IF($A544=0,"",IFERROR(INDEX(BD_Gestão!H:H,MATCH('Banco de Dados'!$B544,BD_Gestão!$B:$B,0)),"erro"))</f>
        <v/>
      </c>
      <c r="M544" s="161" t="str">
        <f>IF($A544=0,"",IFERROR(INDEX(BD_Gestão!F:F,MATCH('Banco de Dados'!$B544,BD_Gestão!$B:$B,0)),"erro"))</f>
        <v/>
      </c>
      <c r="N544" s="161" t="str">
        <f>IF($A544=0,"",IFERROR(INDEX(BD_Gestão!J:J,MATCH('Banco de Dados'!$B544,BD_Gestão!$B:$B,0)),"erro"))</f>
        <v/>
      </c>
      <c r="O544" s="164" t="str">
        <f>IF($A544=0,"",IFERROR(INDEX(BD_Gestão!K:K,MATCH('Banco de Dados'!$B544,BD_Gestão!$B:$B,0)),"erro"))</f>
        <v/>
      </c>
      <c r="P544" s="169" t="str">
        <f t="shared" si="34"/>
        <v/>
      </c>
      <c r="Q544" s="170" t="str">
        <f t="shared" si="35"/>
        <v/>
      </c>
      <c r="R544" s="163" t="e">
        <f t="shared" si="32"/>
        <v>#VALUE!</v>
      </c>
      <c r="S544" s="163" t="e">
        <f t="shared" si="33"/>
        <v>#VALUE!</v>
      </c>
      <c r="T544" s="163" t="e">
        <f>INDEX(Controle!O:O,MATCH('Banco de Dados'!A544,Controle!M:M,0))*E544/100</f>
        <v>#N/A</v>
      </c>
    </row>
    <row r="545" spans="1:20" hidden="1" x14ac:dyDescent="0.2">
      <c r="A545" s="158">
        <f>BD_TS!A544</f>
        <v>0</v>
      </c>
      <c r="B545" s="158" t="str">
        <f>SUBSTITUTE(SUBSTITUTE(BD_TS!D544," ",""),"-","/")</f>
        <v/>
      </c>
      <c r="C545" s="158">
        <f>BD_TS!E544</f>
        <v>0</v>
      </c>
      <c r="D545" s="159">
        <f>BD_TS!F544</f>
        <v>0</v>
      </c>
      <c r="E545" s="160">
        <f>BD_TS!B544</f>
        <v>0</v>
      </c>
      <c r="F545" s="161">
        <f>BD_TS!C544</f>
        <v>0</v>
      </c>
      <c r="G545" s="187">
        <f>BD_TS!H544</f>
        <v>0</v>
      </c>
      <c r="H545" s="158" t="str">
        <f>IF($A545=0,"",IFERROR(INDEX(BD_Gestão!A:A,MATCH('Banco de Dados'!$B545,BD_Gestão!$B:$B,0)),"erro"))</f>
        <v/>
      </c>
      <c r="I545" s="162" t="str">
        <f>IF($A545=0,"",IFERROR(INDEX(BD_Gestão!E:E,MATCH('Banco de Dados'!$B545,BD_Gestão!$B:$B,0)),"erro"))</f>
        <v/>
      </c>
      <c r="J545" s="186" t="str">
        <f>IF($A545=0,"",IFERROR(INDEX(BD_Gestão!B:B,MATCH('Banco de Dados'!$B545,BD_Gestão!$B:$B,0)),"erro"))</f>
        <v/>
      </c>
      <c r="K545" s="158" t="str">
        <f>IF($A545=0,"",IFERROR(INDEX(BD_Gestão!C:C,MATCH('Banco de Dados'!$B545,BD_Gestão!$B:$B,0)),"erro"))</f>
        <v/>
      </c>
      <c r="L545" s="158" t="str">
        <f>IF($A545=0,"",IFERROR(INDEX(BD_Gestão!H:H,MATCH('Banco de Dados'!$B545,BD_Gestão!$B:$B,0)),"erro"))</f>
        <v/>
      </c>
      <c r="M545" s="161" t="str">
        <f>IF($A545=0,"",IFERROR(INDEX(BD_Gestão!F:F,MATCH('Banco de Dados'!$B545,BD_Gestão!$B:$B,0)),"erro"))</f>
        <v/>
      </c>
      <c r="N545" s="161" t="str">
        <f>IF($A545=0,"",IFERROR(INDEX(BD_Gestão!J:J,MATCH('Banco de Dados'!$B545,BD_Gestão!$B:$B,0)),"erro"))</f>
        <v/>
      </c>
      <c r="O545" s="164" t="str">
        <f>IF($A545=0,"",IFERROR(INDEX(BD_Gestão!K:K,MATCH('Banco de Dados'!$B545,BD_Gestão!$B:$B,0)),"erro"))</f>
        <v/>
      </c>
      <c r="P545" s="169" t="str">
        <f t="shared" si="34"/>
        <v/>
      </c>
      <c r="Q545" s="170" t="str">
        <f t="shared" si="35"/>
        <v/>
      </c>
      <c r="R545" s="163" t="e">
        <f t="shared" si="32"/>
        <v>#VALUE!</v>
      </c>
      <c r="S545" s="163" t="e">
        <f t="shared" si="33"/>
        <v>#VALUE!</v>
      </c>
      <c r="T545" s="163" t="e">
        <f>INDEX(Controle!O:O,MATCH('Banco de Dados'!A545,Controle!M:M,0))*E545/100</f>
        <v>#N/A</v>
      </c>
    </row>
    <row r="546" spans="1:20" hidden="1" x14ac:dyDescent="0.2">
      <c r="A546" s="158">
        <f>BD_TS!A545</f>
        <v>0</v>
      </c>
      <c r="B546" s="158" t="str">
        <f>SUBSTITUTE(SUBSTITUTE(BD_TS!D545," ",""),"-","/")</f>
        <v/>
      </c>
      <c r="C546" s="158">
        <f>BD_TS!E545</f>
        <v>0</v>
      </c>
      <c r="D546" s="159">
        <f>BD_TS!F545</f>
        <v>0</v>
      </c>
      <c r="E546" s="160">
        <f>BD_TS!B545</f>
        <v>0</v>
      </c>
      <c r="F546" s="161">
        <f>BD_TS!C545</f>
        <v>0</v>
      </c>
      <c r="G546" s="187">
        <f>BD_TS!H545</f>
        <v>0</v>
      </c>
      <c r="H546" s="158" t="str">
        <f>IF($A546=0,"",IFERROR(INDEX(BD_Gestão!A:A,MATCH('Banco de Dados'!$B546,BD_Gestão!$B:$B,0)),"erro"))</f>
        <v/>
      </c>
      <c r="I546" s="162" t="str">
        <f>IF($A546=0,"",IFERROR(INDEX(BD_Gestão!E:E,MATCH('Banco de Dados'!$B546,BD_Gestão!$B:$B,0)),"erro"))</f>
        <v/>
      </c>
      <c r="J546" s="186" t="str">
        <f>IF($A546=0,"",IFERROR(INDEX(BD_Gestão!B:B,MATCH('Banco de Dados'!$B546,BD_Gestão!$B:$B,0)),"erro"))</f>
        <v/>
      </c>
      <c r="K546" s="158" t="str">
        <f>IF($A546=0,"",IFERROR(INDEX(BD_Gestão!C:C,MATCH('Banco de Dados'!$B546,BD_Gestão!$B:$B,0)),"erro"))</f>
        <v/>
      </c>
      <c r="L546" s="158" t="str">
        <f>IF($A546=0,"",IFERROR(INDEX(BD_Gestão!H:H,MATCH('Banco de Dados'!$B546,BD_Gestão!$B:$B,0)),"erro"))</f>
        <v/>
      </c>
      <c r="M546" s="161" t="str">
        <f>IF($A546=0,"",IFERROR(INDEX(BD_Gestão!F:F,MATCH('Banco de Dados'!$B546,BD_Gestão!$B:$B,0)),"erro"))</f>
        <v/>
      </c>
      <c r="N546" s="161" t="str">
        <f>IF($A546=0,"",IFERROR(INDEX(BD_Gestão!J:J,MATCH('Banco de Dados'!$B546,BD_Gestão!$B:$B,0)),"erro"))</f>
        <v/>
      </c>
      <c r="O546" s="164" t="str">
        <f>IF($A546=0,"",IFERROR(INDEX(BD_Gestão!K:K,MATCH('Banco de Dados'!$B546,BD_Gestão!$B:$B,0)),"erro"))</f>
        <v/>
      </c>
      <c r="P546" s="169" t="str">
        <f t="shared" si="34"/>
        <v/>
      </c>
      <c r="Q546" s="170" t="str">
        <f t="shared" si="35"/>
        <v/>
      </c>
      <c r="R546" s="163" t="e">
        <f t="shared" si="32"/>
        <v>#VALUE!</v>
      </c>
      <c r="S546" s="163" t="e">
        <f t="shared" si="33"/>
        <v>#VALUE!</v>
      </c>
      <c r="T546" s="163" t="e">
        <f>INDEX(Controle!O:O,MATCH('Banco de Dados'!A546,Controle!M:M,0))*E546/100</f>
        <v>#N/A</v>
      </c>
    </row>
    <row r="547" spans="1:20" hidden="1" x14ac:dyDescent="0.2">
      <c r="A547" s="158">
        <f>BD_TS!A546</f>
        <v>0</v>
      </c>
      <c r="B547" s="158" t="str">
        <f>SUBSTITUTE(SUBSTITUTE(BD_TS!D546," ",""),"-","/")</f>
        <v/>
      </c>
      <c r="C547" s="158">
        <f>BD_TS!E546</f>
        <v>0</v>
      </c>
      <c r="D547" s="159">
        <f>BD_TS!F546</f>
        <v>0</v>
      </c>
      <c r="E547" s="160">
        <f>BD_TS!B546</f>
        <v>0</v>
      </c>
      <c r="F547" s="161">
        <f>BD_TS!C546</f>
        <v>0</v>
      </c>
      <c r="G547" s="187">
        <f>BD_TS!H546</f>
        <v>0</v>
      </c>
      <c r="H547" s="158" t="str">
        <f>IF($A547=0,"",IFERROR(INDEX(BD_Gestão!A:A,MATCH('Banco de Dados'!$B547,BD_Gestão!$B:$B,0)),"erro"))</f>
        <v/>
      </c>
      <c r="I547" s="162" t="str">
        <f>IF($A547=0,"",IFERROR(INDEX(BD_Gestão!E:E,MATCH('Banco de Dados'!$B547,BD_Gestão!$B:$B,0)),"erro"))</f>
        <v/>
      </c>
      <c r="J547" s="186" t="str">
        <f>IF($A547=0,"",IFERROR(INDEX(BD_Gestão!B:B,MATCH('Banco de Dados'!$B547,BD_Gestão!$B:$B,0)),"erro"))</f>
        <v/>
      </c>
      <c r="K547" s="158" t="str">
        <f>IF($A547=0,"",IFERROR(INDEX(BD_Gestão!C:C,MATCH('Banco de Dados'!$B547,BD_Gestão!$B:$B,0)),"erro"))</f>
        <v/>
      </c>
      <c r="L547" s="158" t="str">
        <f>IF($A547=0,"",IFERROR(INDEX(BD_Gestão!H:H,MATCH('Banco de Dados'!$B547,BD_Gestão!$B:$B,0)),"erro"))</f>
        <v/>
      </c>
      <c r="M547" s="161" t="str">
        <f>IF($A547=0,"",IFERROR(INDEX(BD_Gestão!F:F,MATCH('Banco de Dados'!$B547,BD_Gestão!$B:$B,0)),"erro"))</f>
        <v/>
      </c>
      <c r="N547" s="161" t="str">
        <f>IF($A547=0,"",IFERROR(INDEX(BD_Gestão!J:J,MATCH('Banco de Dados'!$B547,BD_Gestão!$B:$B,0)),"erro"))</f>
        <v/>
      </c>
      <c r="O547" s="164" t="str">
        <f>IF($A547=0,"",IFERROR(INDEX(BD_Gestão!K:K,MATCH('Banco de Dados'!$B547,BD_Gestão!$B:$B,0)),"erro"))</f>
        <v/>
      </c>
      <c r="P547" s="169" t="str">
        <f t="shared" si="34"/>
        <v/>
      </c>
      <c r="Q547" s="170" t="str">
        <f t="shared" si="35"/>
        <v/>
      </c>
      <c r="R547" s="163" t="e">
        <f t="shared" si="32"/>
        <v>#VALUE!</v>
      </c>
      <c r="S547" s="163" t="e">
        <f t="shared" si="33"/>
        <v>#VALUE!</v>
      </c>
      <c r="T547" s="163" t="e">
        <f>INDEX(Controle!O:O,MATCH('Banco de Dados'!A547,Controle!M:M,0))*E547/100</f>
        <v>#N/A</v>
      </c>
    </row>
    <row r="548" spans="1:20" hidden="1" x14ac:dyDescent="0.2">
      <c r="A548" s="158">
        <f>BD_TS!A547</f>
        <v>0</v>
      </c>
      <c r="B548" s="158" t="str">
        <f>SUBSTITUTE(SUBSTITUTE(BD_TS!D547," ",""),"-","/")</f>
        <v/>
      </c>
      <c r="C548" s="158">
        <f>BD_TS!E547</f>
        <v>0</v>
      </c>
      <c r="D548" s="159">
        <f>BD_TS!F547</f>
        <v>0</v>
      </c>
      <c r="E548" s="160">
        <f>BD_TS!B547</f>
        <v>0</v>
      </c>
      <c r="F548" s="161">
        <f>BD_TS!C547</f>
        <v>0</v>
      </c>
      <c r="G548" s="187">
        <f>BD_TS!H547</f>
        <v>0</v>
      </c>
      <c r="H548" s="158" t="str">
        <f>IF($A548=0,"",IFERROR(INDEX(BD_Gestão!A:A,MATCH('Banco de Dados'!$B548,BD_Gestão!$B:$B,0)),"erro"))</f>
        <v/>
      </c>
      <c r="I548" s="162" t="str">
        <f>IF($A548=0,"",IFERROR(INDEX(BD_Gestão!E:E,MATCH('Banco de Dados'!$B548,BD_Gestão!$B:$B,0)),"erro"))</f>
        <v/>
      </c>
      <c r="J548" s="186" t="str">
        <f>IF($A548=0,"",IFERROR(INDEX(BD_Gestão!B:B,MATCH('Banco de Dados'!$B548,BD_Gestão!$B:$B,0)),"erro"))</f>
        <v/>
      </c>
      <c r="K548" s="158" t="str">
        <f>IF($A548=0,"",IFERROR(INDEX(BD_Gestão!C:C,MATCH('Banco de Dados'!$B548,BD_Gestão!$B:$B,0)),"erro"))</f>
        <v/>
      </c>
      <c r="L548" s="158" t="str">
        <f>IF($A548=0,"",IFERROR(INDEX(BD_Gestão!H:H,MATCH('Banco de Dados'!$B548,BD_Gestão!$B:$B,0)),"erro"))</f>
        <v/>
      </c>
      <c r="M548" s="161" t="str">
        <f>IF($A548=0,"",IFERROR(INDEX(BD_Gestão!F:F,MATCH('Banco de Dados'!$B548,BD_Gestão!$B:$B,0)),"erro"))</f>
        <v/>
      </c>
      <c r="N548" s="161" t="str">
        <f>IF($A548=0,"",IFERROR(INDEX(BD_Gestão!J:J,MATCH('Banco de Dados'!$B548,BD_Gestão!$B:$B,0)),"erro"))</f>
        <v/>
      </c>
      <c r="O548" s="164" t="str">
        <f>IF($A548=0,"",IFERROR(INDEX(BD_Gestão!K:K,MATCH('Banco de Dados'!$B548,BD_Gestão!$B:$B,0)),"erro"))</f>
        <v/>
      </c>
      <c r="P548" s="169" t="str">
        <f t="shared" si="34"/>
        <v/>
      </c>
      <c r="Q548" s="170" t="str">
        <f t="shared" si="35"/>
        <v/>
      </c>
      <c r="R548" s="163" t="e">
        <f t="shared" si="32"/>
        <v>#VALUE!</v>
      </c>
      <c r="S548" s="163" t="e">
        <f t="shared" si="33"/>
        <v>#VALUE!</v>
      </c>
      <c r="T548" s="163" t="e">
        <f>INDEX(Controle!O:O,MATCH('Banco de Dados'!A548,Controle!M:M,0))*E548/100</f>
        <v>#N/A</v>
      </c>
    </row>
    <row r="549" spans="1:20" hidden="1" x14ac:dyDescent="0.2">
      <c r="A549" s="158">
        <f>BD_TS!A548</f>
        <v>0</v>
      </c>
      <c r="B549" s="158" t="str">
        <f>SUBSTITUTE(SUBSTITUTE(BD_TS!D548," ",""),"-","/")</f>
        <v/>
      </c>
      <c r="C549" s="158">
        <f>BD_TS!E548</f>
        <v>0</v>
      </c>
      <c r="D549" s="159">
        <f>BD_TS!F548</f>
        <v>0</v>
      </c>
      <c r="E549" s="160">
        <f>BD_TS!B548</f>
        <v>0</v>
      </c>
      <c r="F549" s="161">
        <f>BD_TS!C548</f>
        <v>0</v>
      </c>
      <c r="G549" s="187">
        <f>BD_TS!H548</f>
        <v>0</v>
      </c>
      <c r="H549" s="158" t="str">
        <f>IF($A549=0,"",IFERROR(INDEX(BD_Gestão!A:A,MATCH('Banco de Dados'!$B549,BD_Gestão!$B:$B,0)),"erro"))</f>
        <v/>
      </c>
      <c r="I549" s="162" t="str">
        <f>IF($A549=0,"",IFERROR(INDEX(BD_Gestão!E:E,MATCH('Banco de Dados'!$B549,BD_Gestão!$B:$B,0)),"erro"))</f>
        <v/>
      </c>
      <c r="J549" s="186" t="str">
        <f>IF($A549=0,"",IFERROR(INDEX(BD_Gestão!B:B,MATCH('Banco de Dados'!$B549,BD_Gestão!$B:$B,0)),"erro"))</f>
        <v/>
      </c>
      <c r="K549" s="158" t="str">
        <f>IF($A549=0,"",IFERROR(INDEX(BD_Gestão!C:C,MATCH('Banco de Dados'!$B549,BD_Gestão!$B:$B,0)),"erro"))</f>
        <v/>
      </c>
      <c r="L549" s="158" t="str">
        <f>IF($A549=0,"",IFERROR(INDEX(BD_Gestão!H:H,MATCH('Banco de Dados'!$B549,BD_Gestão!$B:$B,0)),"erro"))</f>
        <v/>
      </c>
      <c r="M549" s="161" t="str">
        <f>IF($A549=0,"",IFERROR(INDEX(BD_Gestão!F:F,MATCH('Banco de Dados'!$B549,BD_Gestão!$B:$B,0)),"erro"))</f>
        <v/>
      </c>
      <c r="N549" s="161" t="str">
        <f>IF($A549=0,"",IFERROR(INDEX(BD_Gestão!J:J,MATCH('Banco de Dados'!$B549,BD_Gestão!$B:$B,0)),"erro"))</f>
        <v/>
      </c>
      <c r="O549" s="164" t="str">
        <f>IF($A549=0,"",IFERROR(INDEX(BD_Gestão!K:K,MATCH('Banco de Dados'!$B549,BD_Gestão!$B:$B,0)),"erro"))</f>
        <v/>
      </c>
      <c r="P549" s="169" t="str">
        <f t="shared" si="34"/>
        <v/>
      </c>
      <c r="Q549" s="170" t="str">
        <f t="shared" si="35"/>
        <v/>
      </c>
      <c r="R549" s="163" t="e">
        <f t="shared" si="32"/>
        <v>#VALUE!</v>
      </c>
      <c r="S549" s="163" t="e">
        <f t="shared" si="33"/>
        <v>#VALUE!</v>
      </c>
      <c r="T549" s="163" t="e">
        <f>INDEX(Controle!O:O,MATCH('Banco de Dados'!A549,Controle!M:M,0))*E549/100</f>
        <v>#N/A</v>
      </c>
    </row>
    <row r="550" spans="1:20" hidden="1" x14ac:dyDescent="0.2">
      <c r="A550" s="158">
        <f>BD_TS!A549</f>
        <v>0</v>
      </c>
      <c r="B550" s="158" t="str">
        <f>SUBSTITUTE(SUBSTITUTE(BD_TS!D549," ",""),"-","/")</f>
        <v/>
      </c>
      <c r="C550" s="158">
        <f>BD_TS!E549</f>
        <v>0</v>
      </c>
      <c r="D550" s="159">
        <f>BD_TS!F549</f>
        <v>0</v>
      </c>
      <c r="E550" s="160">
        <f>BD_TS!B549</f>
        <v>0</v>
      </c>
      <c r="F550" s="161">
        <f>BD_TS!C549</f>
        <v>0</v>
      </c>
      <c r="G550" s="187">
        <f>BD_TS!H549</f>
        <v>0</v>
      </c>
      <c r="H550" s="158" t="str">
        <f>IF($A550=0,"",IFERROR(INDEX(BD_Gestão!A:A,MATCH('Banco de Dados'!$B550,BD_Gestão!$B:$B,0)),"erro"))</f>
        <v/>
      </c>
      <c r="I550" s="162" t="str">
        <f>IF($A550=0,"",IFERROR(INDEX(BD_Gestão!E:E,MATCH('Banco de Dados'!$B550,BD_Gestão!$B:$B,0)),"erro"))</f>
        <v/>
      </c>
      <c r="J550" s="186" t="str">
        <f>IF($A550=0,"",IFERROR(INDEX(BD_Gestão!B:B,MATCH('Banco de Dados'!$B550,BD_Gestão!$B:$B,0)),"erro"))</f>
        <v/>
      </c>
      <c r="K550" s="158" t="str">
        <f>IF($A550=0,"",IFERROR(INDEX(BD_Gestão!C:C,MATCH('Banco de Dados'!$B550,BD_Gestão!$B:$B,0)),"erro"))</f>
        <v/>
      </c>
      <c r="L550" s="158" t="str">
        <f>IF($A550=0,"",IFERROR(INDEX(BD_Gestão!H:H,MATCH('Banco de Dados'!$B550,BD_Gestão!$B:$B,0)),"erro"))</f>
        <v/>
      </c>
      <c r="M550" s="161" t="str">
        <f>IF($A550=0,"",IFERROR(INDEX(BD_Gestão!F:F,MATCH('Banco de Dados'!$B550,BD_Gestão!$B:$B,0)),"erro"))</f>
        <v/>
      </c>
      <c r="N550" s="161" t="str">
        <f>IF($A550=0,"",IFERROR(INDEX(BD_Gestão!J:J,MATCH('Banco de Dados'!$B550,BD_Gestão!$B:$B,0)),"erro"))</f>
        <v/>
      </c>
      <c r="O550" s="164" t="str">
        <f>IF($A550=0,"",IFERROR(INDEX(BD_Gestão!K:K,MATCH('Banco de Dados'!$B550,BD_Gestão!$B:$B,0)),"erro"))</f>
        <v/>
      </c>
      <c r="P550" s="169" t="str">
        <f t="shared" si="34"/>
        <v/>
      </c>
      <c r="Q550" s="170" t="str">
        <f t="shared" si="35"/>
        <v/>
      </c>
      <c r="R550" s="163" t="e">
        <f t="shared" si="32"/>
        <v>#VALUE!</v>
      </c>
      <c r="S550" s="163" t="e">
        <f t="shared" si="33"/>
        <v>#VALUE!</v>
      </c>
      <c r="T550" s="163" t="e">
        <f>INDEX(Controle!O:O,MATCH('Banco de Dados'!A550,Controle!M:M,0))*E550/100</f>
        <v>#N/A</v>
      </c>
    </row>
    <row r="551" spans="1:20" hidden="1" x14ac:dyDescent="0.2">
      <c r="A551" s="158">
        <f>BD_TS!A550</f>
        <v>0</v>
      </c>
      <c r="B551" s="158" t="str">
        <f>SUBSTITUTE(SUBSTITUTE(BD_TS!D550," ",""),"-","/")</f>
        <v/>
      </c>
      <c r="C551" s="158">
        <f>BD_TS!E550</f>
        <v>0</v>
      </c>
      <c r="D551" s="159">
        <f>BD_TS!F550</f>
        <v>0</v>
      </c>
      <c r="E551" s="160">
        <f>BD_TS!B550</f>
        <v>0</v>
      </c>
      <c r="F551" s="161">
        <f>BD_TS!C550</f>
        <v>0</v>
      </c>
      <c r="G551" s="187">
        <f>BD_TS!H550</f>
        <v>0</v>
      </c>
      <c r="H551" s="158" t="str">
        <f>IF($A551=0,"",IFERROR(INDEX(BD_Gestão!A:A,MATCH('Banco de Dados'!$B551,BD_Gestão!$B:$B,0)),"erro"))</f>
        <v/>
      </c>
      <c r="I551" s="162" t="str">
        <f>IF($A551=0,"",IFERROR(INDEX(BD_Gestão!E:E,MATCH('Banco de Dados'!$B551,BD_Gestão!$B:$B,0)),"erro"))</f>
        <v/>
      </c>
      <c r="J551" s="186" t="str">
        <f>IF($A551=0,"",IFERROR(INDEX(BD_Gestão!B:B,MATCH('Banco de Dados'!$B551,BD_Gestão!$B:$B,0)),"erro"))</f>
        <v/>
      </c>
      <c r="K551" s="158" t="str">
        <f>IF($A551=0,"",IFERROR(INDEX(BD_Gestão!C:C,MATCH('Banco de Dados'!$B551,BD_Gestão!$B:$B,0)),"erro"))</f>
        <v/>
      </c>
      <c r="L551" s="158" t="str">
        <f>IF($A551=0,"",IFERROR(INDEX(BD_Gestão!H:H,MATCH('Banco de Dados'!$B551,BD_Gestão!$B:$B,0)),"erro"))</f>
        <v/>
      </c>
      <c r="M551" s="161" t="str">
        <f>IF($A551=0,"",IFERROR(INDEX(BD_Gestão!F:F,MATCH('Banco de Dados'!$B551,BD_Gestão!$B:$B,0)),"erro"))</f>
        <v/>
      </c>
      <c r="N551" s="161" t="str">
        <f>IF($A551=0,"",IFERROR(INDEX(BD_Gestão!J:J,MATCH('Banco de Dados'!$B551,BD_Gestão!$B:$B,0)),"erro"))</f>
        <v/>
      </c>
      <c r="O551" s="164" t="str">
        <f>IF($A551=0,"",IFERROR(INDEX(BD_Gestão!K:K,MATCH('Banco de Dados'!$B551,BD_Gestão!$B:$B,0)),"erro"))</f>
        <v/>
      </c>
      <c r="P551" s="169" t="str">
        <f t="shared" si="34"/>
        <v/>
      </c>
      <c r="Q551" s="170" t="str">
        <f t="shared" si="35"/>
        <v/>
      </c>
      <c r="R551" s="163" t="e">
        <f t="shared" si="32"/>
        <v>#VALUE!</v>
      </c>
      <c r="S551" s="163" t="e">
        <f t="shared" si="33"/>
        <v>#VALUE!</v>
      </c>
      <c r="T551" s="163" t="e">
        <f>INDEX(Controle!O:O,MATCH('Banco de Dados'!A551,Controle!M:M,0))*E551/100</f>
        <v>#N/A</v>
      </c>
    </row>
    <row r="552" spans="1:20" hidden="1" x14ac:dyDescent="0.2">
      <c r="A552" s="158">
        <f>BD_TS!A551</f>
        <v>0</v>
      </c>
      <c r="B552" s="158" t="str">
        <f>SUBSTITUTE(SUBSTITUTE(BD_TS!D551," ",""),"-","/")</f>
        <v/>
      </c>
      <c r="C552" s="158">
        <f>BD_TS!E551</f>
        <v>0</v>
      </c>
      <c r="D552" s="159">
        <f>BD_TS!F551</f>
        <v>0</v>
      </c>
      <c r="E552" s="160">
        <f>BD_TS!B551</f>
        <v>0</v>
      </c>
      <c r="F552" s="161">
        <f>BD_TS!C551</f>
        <v>0</v>
      </c>
      <c r="G552" s="187">
        <f>BD_TS!H551</f>
        <v>0</v>
      </c>
      <c r="H552" s="158" t="str">
        <f>IF($A552=0,"",IFERROR(INDEX(BD_Gestão!A:A,MATCH('Banco de Dados'!$B552,BD_Gestão!$B:$B,0)),"erro"))</f>
        <v/>
      </c>
      <c r="I552" s="162" t="str">
        <f>IF($A552=0,"",IFERROR(INDEX(BD_Gestão!E:E,MATCH('Banco de Dados'!$B552,BD_Gestão!$B:$B,0)),"erro"))</f>
        <v/>
      </c>
      <c r="J552" s="186" t="str">
        <f>IF($A552=0,"",IFERROR(INDEX(BD_Gestão!B:B,MATCH('Banco de Dados'!$B552,BD_Gestão!$B:$B,0)),"erro"))</f>
        <v/>
      </c>
      <c r="K552" s="158" t="str">
        <f>IF($A552=0,"",IFERROR(INDEX(BD_Gestão!C:C,MATCH('Banco de Dados'!$B552,BD_Gestão!$B:$B,0)),"erro"))</f>
        <v/>
      </c>
      <c r="L552" s="158" t="str">
        <f>IF($A552=0,"",IFERROR(INDEX(BD_Gestão!H:H,MATCH('Banco de Dados'!$B552,BD_Gestão!$B:$B,0)),"erro"))</f>
        <v/>
      </c>
      <c r="M552" s="161" t="str">
        <f>IF($A552=0,"",IFERROR(INDEX(BD_Gestão!F:F,MATCH('Banco de Dados'!$B552,BD_Gestão!$B:$B,0)),"erro"))</f>
        <v/>
      </c>
      <c r="N552" s="161" t="str">
        <f>IF($A552=0,"",IFERROR(INDEX(BD_Gestão!J:J,MATCH('Banco de Dados'!$B552,BD_Gestão!$B:$B,0)),"erro"))</f>
        <v/>
      </c>
      <c r="O552" s="164" t="str">
        <f>IF($A552=0,"",IFERROR(INDEX(BD_Gestão!K:K,MATCH('Banco de Dados'!$B552,BD_Gestão!$B:$B,0)),"erro"))</f>
        <v/>
      </c>
      <c r="P552" s="169" t="str">
        <f t="shared" si="34"/>
        <v/>
      </c>
      <c r="Q552" s="170" t="str">
        <f t="shared" si="35"/>
        <v/>
      </c>
      <c r="R552" s="163" t="e">
        <f t="shared" si="32"/>
        <v>#VALUE!</v>
      </c>
      <c r="S552" s="163" t="e">
        <f t="shared" si="33"/>
        <v>#VALUE!</v>
      </c>
      <c r="T552" s="163" t="e">
        <f>INDEX(Controle!O:O,MATCH('Banco de Dados'!A552,Controle!M:M,0))*E552/100</f>
        <v>#N/A</v>
      </c>
    </row>
    <row r="553" spans="1:20" hidden="1" x14ac:dyDescent="0.2">
      <c r="A553" s="158">
        <f>BD_TS!A552</f>
        <v>0</v>
      </c>
      <c r="B553" s="158" t="str">
        <f>SUBSTITUTE(SUBSTITUTE(BD_TS!D552," ",""),"-","/")</f>
        <v/>
      </c>
      <c r="C553" s="158">
        <f>BD_TS!E552</f>
        <v>0</v>
      </c>
      <c r="D553" s="159">
        <f>BD_TS!F552</f>
        <v>0</v>
      </c>
      <c r="E553" s="160">
        <f>BD_TS!B552</f>
        <v>0</v>
      </c>
      <c r="F553" s="161">
        <f>BD_TS!C552</f>
        <v>0</v>
      </c>
      <c r="G553" s="187">
        <f>BD_TS!H552</f>
        <v>0</v>
      </c>
      <c r="H553" s="158" t="str">
        <f>IF($A553=0,"",IFERROR(INDEX(BD_Gestão!A:A,MATCH('Banco de Dados'!$B553,BD_Gestão!$B:$B,0)),"erro"))</f>
        <v/>
      </c>
      <c r="I553" s="162" t="str">
        <f>IF($A553=0,"",IFERROR(INDEX(BD_Gestão!E:E,MATCH('Banco de Dados'!$B553,BD_Gestão!$B:$B,0)),"erro"))</f>
        <v/>
      </c>
      <c r="J553" s="186" t="str">
        <f>IF($A553=0,"",IFERROR(INDEX(BD_Gestão!B:B,MATCH('Banco de Dados'!$B553,BD_Gestão!$B:$B,0)),"erro"))</f>
        <v/>
      </c>
      <c r="K553" s="158" t="str">
        <f>IF($A553=0,"",IFERROR(INDEX(BD_Gestão!C:C,MATCH('Banco de Dados'!$B553,BD_Gestão!$B:$B,0)),"erro"))</f>
        <v/>
      </c>
      <c r="L553" s="158" t="str">
        <f>IF($A553=0,"",IFERROR(INDEX(BD_Gestão!H:H,MATCH('Banco de Dados'!$B553,BD_Gestão!$B:$B,0)),"erro"))</f>
        <v/>
      </c>
      <c r="M553" s="161" t="str">
        <f>IF($A553=0,"",IFERROR(INDEX(BD_Gestão!F:F,MATCH('Banco de Dados'!$B553,BD_Gestão!$B:$B,0)),"erro"))</f>
        <v/>
      </c>
      <c r="N553" s="161" t="str">
        <f>IF($A553=0,"",IFERROR(INDEX(BD_Gestão!J:J,MATCH('Banco de Dados'!$B553,BD_Gestão!$B:$B,0)),"erro"))</f>
        <v/>
      </c>
      <c r="O553" s="164" t="str">
        <f>IF($A553=0,"",IFERROR(INDEX(BD_Gestão!K:K,MATCH('Banco de Dados'!$B553,BD_Gestão!$B:$B,0)),"erro"))</f>
        <v/>
      </c>
      <c r="P553" s="169" t="str">
        <f t="shared" si="34"/>
        <v/>
      </c>
      <c r="Q553" s="170" t="str">
        <f t="shared" si="35"/>
        <v/>
      </c>
      <c r="R553" s="163" t="e">
        <f t="shared" si="32"/>
        <v>#VALUE!</v>
      </c>
      <c r="S553" s="163" t="e">
        <f t="shared" si="33"/>
        <v>#VALUE!</v>
      </c>
      <c r="T553" s="163" t="e">
        <f>INDEX(Controle!O:O,MATCH('Banco de Dados'!A553,Controle!M:M,0))*E553/100</f>
        <v>#N/A</v>
      </c>
    </row>
    <row r="554" spans="1:20" hidden="1" x14ac:dyDescent="0.2">
      <c r="A554" s="158">
        <f>BD_TS!A553</f>
        <v>0</v>
      </c>
      <c r="B554" s="158" t="str">
        <f>SUBSTITUTE(SUBSTITUTE(BD_TS!D553," ",""),"-","/")</f>
        <v/>
      </c>
      <c r="C554" s="158">
        <f>BD_TS!E553</f>
        <v>0</v>
      </c>
      <c r="D554" s="159">
        <f>BD_TS!F553</f>
        <v>0</v>
      </c>
      <c r="E554" s="160">
        <f>BD_TS!B553</f>
        <v>0</v>
      </c>
      <c r="F554" s="161">
        <f>BD_TS!C553</f>
        <v>0</v>
      </c>
      <c r="G554" s="187">
        <f>BD_TS!H553</f>
        <v>0</v>
      </c>
      <c r="H554" s="158" t="str">
        <f>IF($A554=0,"",IFERROR(INDEX(BD_Gestão!A:A,MATCH('Banco de Dados'!$B554,BD_Gestão!$B:$B,0)),"erro"))</f>
        <v/>
      </c>
      <c r="I554" s="162" t="str">
        <f>IF($A554=0,"",IFERROR(INDEX(BD_Gestão!E:E,MATCH('Banco de Dados'!$B554,BD_Gestão!$B:$B,0)),"erro"))</f>
        <v/>
      </c>
      <c r="J554" s="186" t="str">
        <f>IF($A554=0,"",IFERROR(INDEX(BD_Gestão!B:B,MATCH('Banco de Dados'!$B554,BD_Gestão!$B:$B,0)),"erro"))</f>
        <v/>
      </c>
      <c r="K554" s="158" t="str">
        <f>IF($A554=0,"",IFERROR(INDEX(BD_Gestão!C:C,MATCH('Banco de Dados'!$B554,BD_Gestão!$B:$B,0)),"erro"))</f>
        <v/>
      </c>
      <c r="L554" s="158" t="str">
        <f>IF($A554=0,"",IFERROR(INDEX(BD_Gestão!H:H,MATCH('Banco de Dados'!$B554,BD_Gestão!$B:$B,0)),"erro"))</f>
        <v/>
      </c>
      <c r="M554" s="161" t="str">
        <f>IF($A554=0,"",IFERROR(INDEX(BD_Gestão!F:F,MATCH('Banco de Dados'!$B554,BD_Gestão!$B:$B,0)),"erro"))</f>
        <v/>
      </c>
      <c r="N554" s="161" t="str">
        <f>IF($A554=0,"",IFERROR(INDEX(BD_Gestão!J:J,MATCH('Banco de Dados'!$B554,BD_Gestão!$B:$B,0)),"erro"))</f>
        <v/>
      </c>
      <c r="O554" s="164" t="str">
        <f>IF($A554=0,"",IFERROR(INDEX(BD_Gestão!K:K,MATCH('Banco de Dados'!$B554,BD_Gestão!$B:$B,0)),"erro"))</f>
        <v/>
      </c>
      <c r="P554" s="169" t="str">
        <f t="shared" si="34"/>
        <v/>
      </c>
      <c r="Q554" s="170" t="str">
        <f t="shared" si="35"/>
        <v/>
      </c>
      <c r="R554" s="163" t="e">
        <f t="shared" si="32"/>
        <v>#VALUE!</v>
      </c>
      <c r="S554" s="163" t="e">
        <f t="shared" si="33"/>
        <v>#VALUE!</v>
      </c>
      <c r="T554" s="163" t="e">
        <f>INDEX(Controle!O:O,MATCH('Banco de Dados'!A554,Controle!M:M,0))*E554/100</f>
        <v>#N/A</v>
      </c>
    </row>
    <row r="555" spans="1:20" hidden="1" x14ac:dyDescent="0.2">
      <c r="A555" s="158">
        <f>BD_TS!A554</f>
        <v>0</v>
      </c>
      <c r="B555" s="158" t="str">
        <f>SUBSTITUTE(SUBSTITUTE(BD_TS!D554," ",""),"-","/")</f>
        <v/>
      </c>
      <c r="C555" s="158">
        <f>BD_TS!E554</f>
        <v>0</v>
      </c>
      <c r="D555" s="159">
        <f>BD_TS!F554</f>
        <v>0</v>
      </c>
      <c r="E555" s="160">
        <f>BD_TS!B554</f>
        <v>0</v>
      </c>
      <c r="F555" s="161">
        <f>BD_TS!C554</f>
        <v>0</v>
      </c>
      <c r="G555" s="187">
        <f>BD_TS!H554</f>
        <v>0</v>
      </c>
      <c r="H555" s="158" t="str">
        <f>IF($A555=0,"",IFERROR(INDEX(BD_Gestão!A:A,MATCH('Banco de Dados'!$B555,BD_Gestão!$B:$B,0)),"erro"))</f>
        <v/>
      </c>
      <c r="I555" s="162" t="str">
        <f>IF($A555=0,"",IFERROR(INDEX(BD_Gestão!E:E,MATCH('Banco de Dados'!$B555,BD_Gestão!$B:$B,0)),"erro"))</f>
        <v/>
      </c>
      <c r="J555" s="186" t="str">
        <f>IF($A555=0,"",IFERROR(INDEX(BD_Gestão!B:B,MATCH('Banco de Dados'!$B555,BD_Gestão!$B:$B,0)),"erro"))</f>
        <v/>
      </c>
      <c r="K555" s="158" t="str">
        <f>IF($A555=0,"",IFERROR(INDEX(BD_Gestão!C:C,MATCH('Banco de Dados'!$B555,BD_Gestão!$B:$B,0)),"erro"))</f>
        <v/>
      </c>
      <c r="L555" s="158" t="str">
        <f>IF($A555=0,"",IFERROR(INDEX(BD_Gestão!H:H,MATCH('Banco de Dados'!$B555,BD_Gestão!$B:$B,0)),"erro"))</f>
        <v/>
      </c>
      <c r="M555" s="161" t="str">
        <f>IF($A555=0,"",IFERROR(INDEX(BD_Gestão!F:F,MATCH('Banco de Dados'!$B555,BD_Gestão!$B:$B,0)),"erro"))</f>
        <v/>
      </c>
      <c r="N555" s="161" t="str">
        <f>IF($A555=0,"",IFERROR(INDEX(BD_Gestão!J:J,MATCH('Banco de Dados'!$B555,BD_Gestão!$B:$B,0)),"erro"))</f>
        <v/>
      </c>
      <c r="O555" s="164" t="str">
        <f>IF($A555=0,"",IFERROR(INDEX(BD_Gestão!K:K,MATCH('Banco de Dados'!$B555,BD_Gestão!$B:$B,0)),"erro"))</f>
        <v/>
      </c>
      <c r="P555" s="169" t="str">
        <f t="shared" si="34"/>
        <v/>
      </c>
      <c r="Q555" s="170" t="str">
        <f t="shared" si="35"/>
        <v/>
      </c>
      <c r="R555" s="163" t="e">
        <f t="shared" si="32"/>
        <v>#VALUE!</v>
      </c>
      <c r="S555" s="163" t="e">
        <f t="shared" si="33"/>
        <v>#VALUE!</v>
      </c>
      <c r="T555" s="163" t="e">
        <f>INDEX(Controle!O:O,MATCH('Banco de Dados'!A555,Controle!M:M,0))*E555/100</f>
        <v>#N/A</v>
      </c>
    </row>
    <row r="556" spans="1:20" hidden="1" x14ac:dyDescent="0.2">
      <c r="A556" s="158">
        <f>BD_TS!A555</f>
        <v>0</v>
      </c>
      <c r="B556" s="158" t="str">
        <f>SUBSTITUTE(SUBSTITUTE(BD_TS!D555," ",""),"-","/")</f>
        <v/>
      </c>
      <c r="C556" s="158">
        <f>BD_TS!E555</f>
        <v>0</v>
      </c>
      <c r="D556" s="159">
        <f>BD_TS!F555</f>
        <v>0</v>
      </c>
      <c r="E556" s="160">
        <f>BD_TS!B555</f>
        <v>0</v>
      </c>
      <c r="F556" s="161">
        <f>BD_TS!C555</f>
        <v>0</v>
      </c>
      <c r="G556" s="187">
        <f>BD_TS!H555</f>
        <v>0</v>
      </c>
      <c r="H556" s="158" t="str">
        <f>IF($A556=0,"",IFERROR(INDEX(BD_Gestão!A:A,MATCH('Banco de Dados'!$B556,BD_Gestão!$B:$B,0)),"erro"))</f>
        <v/>
      </c>
      <c r="I556" s="162" t="str">
        <f>IF($A556=0,"",IFERROR(INDEX(BD_Gestão!E:E,MATCH('Banco de Dados'!$B556,BD_Gestão!$B:$B,0)),"erro"))</f>
        <v/>
      </c>
      <c r="J556" s="186" t="str">
        <f>IF($A556=0,"",IFERROR(INDEX(BD_Gestão!B:B,MATCH('Banco de Dados'!$B556,BD_Gestão!$B:$B,0)),"erro"))</f>
        <v/>
      </c>
      <c r="K556" s="158" t="str">
        <f>IF($A556=0,"",IFERROR(INDEX(BD_Gestão!C:C,MATCH('Banco de Dados'!$B556,BD_Gestão!$B:$B,0)),"erro"))</f>
        <v/>
      </c>
      <c r="L556" s="158" t="str">
        <f>IF($A556=0,"",IFERROR(INDEX(BD_Gestão!H:H,MATCH('Banco de Dados'!$B556,BD_Gestão!$B:$B,0)),"erro"))</f>
        <v/>
      </c>
      <c r="M556" s="161" t="str">
        <f>IF($A556=0,"",IFERROR(INDEX(BD_Gestão!F:F,MATCH('Banco de Dados'!$B556,BD_Gestão!$B:$B,0)),"erro"))</f>
        <v/>
      </c>
      <c r="N556" s="161" t="str">
        <f>IF($A556=0,"",IFERROR(INDEX(BD_Gestão!J:J,MATCH('Banco de Dados'!$B556,BD_Gestão!$B:$B,0)),"erro"))</f>
        <v/>
      </c>
      <c r="O556" s="164" t="str">
        <f>IF($A556=0,"",IFERROR(INDEX(BD_Gestão!K:K,MATCH('Banco de Dados'!$B556,BD_Gestão!$B:$B,0)),"erro"))</f>
        <v/>
      </c>
      <c r="P556" s="169" t="str">
        <f t="shared" si="34"/>
        <v/>
      </c>
      <c r="Q556" s="170" t="str">
        <f t="shared" si="35"/>
        <v/>
      </c>
      <c r="R556" s="163" t="e">
        <f t="shared" si="32"/>
        <v>#VALUE!</v>
      </c>
      <c r="S556" s="163" t="e">
        <f t="shared" si="33"/>
        <v>#VALUE!</v>
      </c>
      <c r="T556" s="163" t="e">
        <f>INDEX(Controle!O:O,MATCH('Banco de Dados'!A556,Controle!M:M,0))*E556/100</f>
        <v>#N/A</v>
      </c>
    </row>
    <row r="557" spans="1:20" hidden="1" x14ac:dyDescent="0.2">
      <c r="A557" s="158">
        <f>BD_TS!A556</f>
        <v>0</v>
      </c>
      <c r="B557" s="158" t="str">
        <f>SUBSTITUTE(SUBSTITUTE(BD_TS!D556," ",""),"-","/")</f>
        <v/>
      </c>
      <c r="C557" s="158">
        <f>BD_TS!E556</f>
        <v>0</v>
      </c>
      <c r="D557" s="159">
        <f>BD_TS!F556</f>
        <v>0</v>
      </c>
      <c r="E557" s="160">
        <f>BD_TS!B556</f>
        <v>0</v>
      </c>
      <c r="F557" s="161">
        <f>BD_TS!C556</f>
        <v>0</v>
      </c>
      <c r="G557" s="187">
        <f>BD_TS!H556</f>
        <v>0</v>
      </c>
      <c r="H557" s="158" t="str">
        <f>IF($A557=0,"",IFERROR(INDEX(BD_Gestão!A:A,MATCH('Banco de Dados'!$B557,BD_Gestão!$B:$B,0)),"erro"))</f>
        <v/>
      </c>
      <c r="I557" s="162" t="str">
        <f>IF($A557=0,"",IFERROR(INDEX(BD_Gestão!E:E,MATCH('Banco de Dados'!$B557,BD_Gestão!$B:$B,0)),"erro"))</f>
        <v/>
      </c>
      <c r="J557" s="186" t="str">
        <f>IF($A557=0,"",IFERROR(INDEX(BD_Gestão!B:B,MATCH('Banco de Dados'!$B557,BD_Gestão!$B:$B,0)),"erro"))</f>
        <v/>
      </c>
      <c r="K557" s="158" t="str">
        <f>IF($A557=0,"",IFERROR(INDEX(BD_Gestão!C:C,MATCH('Banco de Dados'!$B557,BD_Gestão!$B:$B,0)),"erro"))</f>
        <v/>
      </c>
      <c r="L557" s="158" t="str">
        <f>IF($A557=0,"",IFERROR(INDEX(BD_Gestão!H:H,MATCH('Banco de Dados'!$B557,BD_Gestão!$B:$B,0)),"erro"))</f>
        <v/>
      </c>
      <c r="M557" s="161" t="str">
        <f>IF($A557=0,"",IFERROR(INDEX(BD_Gestão!F:F,MATCH('Banco de Dados'!$B557,BD_Gestão!$B:$B,0)),"erro"))</f>
        <v/>
      </c>
      <c r="N557" s="161" t="str">
        <f>IF($A557=0,"",IFERROR(INDEX(BD_Gestão!J:J,MATCH('Banco de Dados'!$B557,BD_Gestão!$B:$B,0)),"erro"))</f>
        <v/>
      </c>
      <c r="O557" s="164" t="str">
        <f>IF($A557=0,"",IFERROR(INDEX(BD_Gestão!K:K,MATCH('Banco de Dados'!$B557,BD_Gestão!$B:$B,0)),"erro"))</f>
        <v/>
      </c>
      <c r="P557" s="169" t="str">
        <f t="shared" si="34"/>
        <v/>
      </c>
      <c r="Q557" s="170" t="str">
        <f t="shared" si="35"/>
        <v/>
      </c>
      <c r="R557" s="163" t="e">
        <f t="shared" si="32"/>
        <v>#VALUE!</v>
      </c>
      <c r="S557" s="163" t="e">
        <f t="shared" si="33"/>
        <v>#VALUE!</v>
      </c>
      <c r="T557" s="163" t="e">
        <f>INDEX(Controle!O:O,MATCH('Banco de Dados'!A557,Controle!M:M,0))*E557/100</f>
        <v>#N/A</v>
      </c>
    </row>
    <row r="558" spans="1:20" hidden="1" x14ac:dyDescent="0.2">
      <c r="A558" s="158">
        <f>BD_TS!A557</f>
        <v>0</v>
      </c>
      <c r="B558" s="158" t="str">
        <f>SUBSTITUTE(SUBSTITUTE(BD_TS!D557," ",""),"-","/")</f>
        <v/>
      </c>
      <c r="C558" s="158">
        <f>BD_TS!E557</f>
        <v>0</v>
      </c>
      <c r="D558" s="159">
        <f>BD_TS!F557</f>
        <v>0</v>
      </c>
      <c r="E558" s="160">
        <f>BD_TS!B557</f>
        <v>0</v>
      </c>
      <c r="F558" s="161">
        <f>BD_TS!C557</f>
        <v>0</v>
      </c>
      <c r="G558" s="187">
        <f>BD_TS!H557</f>
        <v>0</v>
      </c>
      <c r="H558" s="158" t="str">
        <f>IF($A558=0,"",IFERROR(INDEX(BD_Gestão!A:A,MATCH('Banco de Dados'!$B558,BD_Gestão!$B:$B,0)),"erro"))</f>
        <v/>
      </c>
      <c r="I558" s="162" t="str">
        <f>IF($A558=0,"",IFERROR(INDEX(BD_Gestão!E:E,MATCH('Banco de Dados'!$B558,BD_Gestão!$B:$B,0)),"erro"))</f>
        <v/>
      </c>
      <c r="J558" s="186" t="str">
        <f>IF($A558=0,"",IFERROR(INDEX(BD_Gestão!B:B,MATCH('Banco de Dados'!$B558,BD_Gestão!$B:$B,0)),"erro"))</f>
        <v/>
      </c>
      <c r="K558" s="158" t="str">
        <f>IF($A558=0,"",IFERROR(INDEX(BD_Gestão!C:C,MATCH('Banco de Dados'!$B558,BD_Gestão!$B:$B,0)),"erro"))</f>
        <v/>
      </c>
      <c r="L558" s="158" t="str">
        <f>IF($A558=0,"",IFERROR(INDEX(BD_Gestão!H:H,MATCH('Banco de Dados'!$B558,BD_Gestão!$B:$B,0)),"erro"))</f>
        <v/>
      </c>
      <c r="M558" s="161" t="str">
        <f>IF($A558=0,"",IFERROR(INDEX(BD_Gestão!F:F,MATCH('Banco de Dados'!$B558,BD_Gestão!$B:$B,0)),"erro"))</f>
        <v/>
      </c>
      <c r="N558" s="161" t="str">
        <f>IF($A558=0,"",IFERROR(INDEX(BD_Gestão!J:J,MATCH('Banco de Dados'!$B558,BD_Gestão!$B:$B,0)),"erro"))</f>
        <v/>
      </c>
      <c r="O558" s="164" t="str">
        <f>IF($A558=0,"",IFERROR(INDEX(BD_Gestão!K:K,MATCH('Banco de Dados'!$B558,BD_Gestão!$B:$B,0)),"erro"))</f>
        <v/>
      </c>
      <c r="P558" s="169" t="str">
        <f t="shared" si="34"/>
        <v/>
      </c>
      <c r="Q558" s="170" t="str">
        <f t="shared" si="35"/>
        <v/>
      </c>
      <c r="R558" s="163" t="e">
        <f t="shared" si="32"/>
        <v>#VALUE!</v>
      </c>
      <c r="S558" s="163" t="e">
        <f t="shared" si="33"/>
        <v>#VALUE!</v>
      </c>
      <c r="T558" s="163" t="e">
        <f>INDEX(Controle!O:O,MATCH('Banco de Dados'!A558,Controle!M:M,0))*E558/100</f>
        <v>#N/A</v>
      </c>
    </row>
    <row r="559" spans="1:20" hidden="1" x14ac:dyDescent="0.2">
      <c r="A559" s="158">
        <f>BD_TS!A558</f>
        <v>0</v>
      </c>
      <c r="B559" s="158" t="str">
        <f>SUBSTITUTE(SUBSTITUTE(BD_TS!D558," ",""),"-","/")</f>
        <v/>
      </c>
      <c r="C559" s="158">
        <f>BD_TS!E558</f>
        <v>0</v>
      </c>
      <c r="D559" s="159">
        <f>BD_TS!F558</f>
        <v>0</v>
      </c>
      <c r="E559" s="160">
        <f>BD_TS!B558</f>
        <v>0</v>
      </c>
      <c r="F559" s="161">
        <f>BD_TS!C558</f>
        <v>0</v>
      </c>
      <c r="G559" s="187">
        <f>BD_TS!H558</f>
        <v>0</v>
      </c>
      <c r="H559" s="158" t="str">
        <f>IF($A559=0,"",IFERROR(INDEX(BD_Gestão!A:A,MATCH('Banco de Dados'!$B559,BD_Gestão!$B:$B,0)),"erro"))</f>
        <v/>
      </c>
      <c r="I559" s="162" t="str">
        <f>IF($A559=0,"",IFERROR(INDEX(BD_Gestão!E:E,MATCH('Banco de Dados'!$B559,BD_Gestão!$B:$B,0)),"erro"))</f>
        <v/>
      </c>
      <c r="J559" s="186" t="str">
        <f>IF($A559=0,"",IFERROR(INDEX(BD_Gestão!B:B,MATCH('Banco de Dados'!$B559,BD_Gestão!$B:$B,0)),"erro"))</f>
        <v/>
      </c>
      <c r="K559" s="158" t="str">
        <f>IF($A559=0,"",IFERROR(INDEX(BD_Gestão!C:C,MATCH('Banco de Dados'!$B559,BD_Gestão!$B:$B,0)),"erro"))</f>
        <v/>
      </c>
      <c r="L559" s="158" t="str">
        <f>IF($A559=0,"",IFERROR(INDEX(BD_Gestão!H:H,MATCH('Banco de Dados'!$B559,BD_Gestão!$B:$B,0)),"erro"))</f>
        <v/>
      </c>
      <c r="M559" s="161" t="str">
        <f>IF($A559=0,"",IFERROR(INDEX(BD_Gestão!F:F,MATCH('Banco de Dados'!$B559,BD_Gestão!$B:$B,0)),"erro"))</f>
        <v/>
      </c>
      <c r="N559" s="161" t="str">
        <f>IF($A559=0,"",IFERROR(INDEX(BD_Gestão!J:J,MATCH('Banco de Dados'!$B559,BD_Gestão!$B:$B,0)),"erro"))</f>
        <v/>
      </c>
      <c r="O559" s="164" t="str">
        <f>IF($A559=0,"",IFERROR(INDEX(BD_Gestão!K:K,MATCH('Banco de Dados'!$B559,BD_Gestão!$B:$B,0)),"erro"))</f>
        <v/>
      </c>
      <c r="P559" s="169" t="str">
        <f t="shared" si="34"/>
        <v/>
      </c>
      <c r="Q559" s="170" t="str">
        <f t="shared" si="35"/>
        <v/>
      </c>
      <c r="R559" s="163" t="e">
        <f t="shared" si="32"/>
        <v>#VALUE!</v>
      </c>
      <c r="S559" s="163" t="e">
        <f t="shared" si="33"/>
        <v>#VALUE!</v>
      </c>
      <c r="T559" s="163" t="e">
        <f>INDEX(Controle!O:O,MATCH('Banco de Dados'!A559,Controle!M:M,0))*E559/100</f>
        <v>#N/A</v>
      </c>
    </row>
    <row r="560" spans="1:20" hidden="1" x14ac:dyDescent="0.2">
      <c r="A560" s="158">
        <f>BD_TS!A559</f>
        <v>0</v>
      </c>
      <c r="B560" s="158" t="str">
        <f>SUBSTITUTE(SUBSTITUTE(BD_TS!D559," ",""),"-","/")</f>
        <v/>
      </c>
      <c r="C560" s="158">
        <f>BD_TS!E559</f>
        <v>0</v>
      </c>
      <c r="D560" s="159">
        <f>BD_TS!F559</f>
        <v>0</v>
      </c>
      <c r="E560" s="160">
        <f>BD_TS!B559</f>
        <v>0</v>
      </c>
      <c r="F560" s="161">
        <f>BD_TS!C559</f>
        <v>0</v>
      </c>
      <c r="G560" s="187">
        <f>BD_TS!H559</f>
        <v>0</v>
      </c>
      <c r="H560" s="158" t="str">
        <f>IF($A560=0,"",IFERROR(INDEX(BD_Gestão!A:A,MATCH('Banco de Dados'!$B560,BD_Gestão!$B:$B,0)),"erro"))</f>
        <v/>
      </c>
      <c r="I560" s="162" t="str">
        <f>IF($A560=0,"",IFERROR(INDEX(BD_Gestão!E:E,MATCH('Banco de Dados'!$B560,BD_Gestão!$B:$B,0)),"erro"))</f>
        <v/>
      </c>
      <c r="J560" s="186" t="str">
        <f>IF($A560=0,"",IFERROR(INDEX(BD_Gestão!B:B,MATCH('Banco de Dados'!$B560,BD_Gestão!$B:$B,0)),"erro"))</f>
        <v/>
      </c>
      <c r="K560" s="158" t="str">
        <f>IF($A560=0,"",IFERROR(INDEX(BD_Gestão!C:C,MATCH('Banco de Dados'!$B560,BD_Gestão!$B:$B,0)),"erro"))</f>
        <v/>
      </c>
      <c r="L560" s="158" t="str">
        <f>IF($A560=0,"",IFERROR(INDEX(BD_Gestão!H:H,MATCH('Banco de Dados'!$B560,BD_Gestão!$B:$B,0)),"erro"))</f>
        <v/>
      </c>
      <c r="M560" s="161" t="str">
        <f>IF($A560=0,"",IFERROR(INDEX(BD_Gestão!F:F,MATCH('Banco de Dados'!$B560,BD_Gestão!$B:$B,0)),"erro"))</f>
        <v/>
      </c>
      <c r="N560" s="161" t="str">
        <f>IF($A560=0,"",IFERROR(INDEX(BD_Gestão!J:J,MATCH('Banco de Dados'!$B560,BD_Gestão!$B:$B,0)),"erro"))</f>
        <v/>
      </c>
      <c r="O560" s="164" t="str">
        <f>IF($A560=0,"",IFERROR(INDEX(BD_Gestão!K:K,MATCH('Banco de Dados'!$B560,BD_Gestão!$B:$B,0)),"erro"))</f>
        <v/>
      </c>
      <c r="P560" s="169" t="str">
        <f t="shared" si="34"/>
        <v/>
      </c>
      <c r="Q560" s="170" t="str">
        <f t="shared" si="35"/>
        <v/>
      </c>
      <c r="R560" s="163" t="e">
        <f t="shared" si="32"/>
        <v>#VALUE!</v>
      </c>
      <c r="S560" s="163" t="e">
        <f t="shared" si="33"/>
        <v>#VALUE!</v>
      </c>
      <c r="T560" s="163" t="e">
        <f>INDEX(Controle!O:O,MATCH('Banco de Dados'!A560,Controle!M:M,0))*E560/100</f>
        <v>#N/A</v>
      </c>
    </row>
    <row r="561" spans="1:20" hidden="1" x14ac:dyDescent="0.2">
      <c r="A561" s="158">
        <f>BD_TS!A560</f>
        <v>0</v>
      </c>
      <c r="B561" s="158" t="str">
        <f>SUBSTITUTE(SUBSTITUTE(BD_TS!D560," ",""),"-","/")</f>
        <v/>
      </c>
      <c r="C561" s="158">
        <f>BD_TS!E560</f>
        <v>0</v>
      </c>
      <c r="D561" s="159">
        <f>BD_TS!F560</f>
        <v>0</v>
      </c>
      <c r="E561" s="160">
        <f>BD_TS!B560</f>
        <v>0</v>
      </c>
      <c r="F561" s="161">
        <f>BD_TS!C560</f>
        <v>0</v>
      </c>
      <c r="G561" s="187">
        <f>BD_TS!H560</f>
        <v>0</v>
      </c>
      <c r="H561" s="158" t="str">
        <f>IF($A561=0,"",IFERROR(INDEX(BD_Gestão!A:A,MATCH('Banco de Dados'!$B561,BD_Gestão!$B:$B,0)),"erro"))</f>
        <v/>
      </c>
      <c r="I561" s="162" t="str">
        <f>IF($A561=0,"",IFERROR(INDEX(BD_Gestão!E:E,MATCH('Banco de Dados'!$B561,BD_Gestão!$B:$B,0)),"erro"))</f>
        <v/>
      </c>
      <c r="J561" s="186" t="str">
        <f>IF($A561=0,"",IFERROR(INDEX(BD_Gestão!B:B,MATCH('Banco de Dados'!$B561,BD_Gestão!$B:$B,0)),"erro"))</f>
        <v/>
      </c>
      <c r="K561" s="158" t="str">
        <f>IF($A561=0,"",IFERROR(INDEX(BD_Gestão!C:C,MATCH('Banco de Dados'!$B561,BD_Gestão!$B:$B,0)),"erro"))</f>
        <v/>
      </c>
      <c r="L561" s="158" t="str">
        <f>IF($A561=0,"",IFERROR(INDEX(BD_Gestão!H:H,MATCH('Banco de Dados'!$B561,BD_Gestão!$B:$B,0)),"erro"))</f>
        <v/>
      </c>
      <c r="M561" s="161" t="str">
        <f>IF($A561=0,"",IFERROR(INDEX(BD_Gestão!F:F,MATCH('Banco de Dados'!$B561,BD_Gestão!$B:$B,0)),"erro"))</f>
        <v/>
      </c>
      <c r="N561" s="161" t="str">
        <f>IF($A561=0,"",IFERROR(INDEX(BD_Gestão!J:J,MATCH('Banco de Dados'!$B561,BD_Gestão!$B:$B,0)),"erro"))</f>
        <v/>
      </c>
      <c r="O561" s="164" t="str">
        <f>IF($A561=0,"",IFERROR(INDEX(BD_Gestão!K:K,MATCH('Banco de Dados'!$B561,BD_Gestão!$B:$B,0)),"erro"))</f>
        <v/>
      </c>
      <c r="P561" s="169" t="str">
        <f t="shared" si="34"/>
        <v/>
      </c>
      <c r="Q561" s="170" t="str">
        <f t="shared" si="35"/>
        <v/>
      </c>
      <c r="R561" s="163" t="e">
        <f t="shared" si="32"/>
        <v>#VALUE!</v>
      </c>
      <c r="S561" s="163" t="e">
        <f t="shared" si="33"/>
        <v>#VALUE!</v>
      </c>
      <c r="T561" s="163" t="e">
        <f>INDEX(Controle!O:O,MATCH('Banco de Dados'!A561,Controle!M:M,0))*E561/100</f>
        <v>#N/A</v>
      </c>
    </row>
    <row r="562" spans="1:20" hidden="1" x14ac:dyDescent="0.2">
      <c r="A562" s="158">
        <f>BD_TS!A561</f>
        <v>0</v>
      </c>
      <c r="B562" s="158" t="str">
        <f>SUBSTITUTE(SUBSTITUTE(BD_TS!D561," ",""),"-","/")</f>
        <v/>
      </c>
      <c r="C562" s="158">
        <f>BD_TS!E561</f>
        <v>0</v>
      </c>
      <c r="D562" s="159">
        <f>BD_TS!F561</f>
        <v>0</v>
      </c>
      <c r="E562" s="160">
        <f>BD_TS!B561</f>
        <v>0</v>
      </c>
      <c r="F562" s="161">
        <f>BD_TS!C561</f>
        <v>0</v>
      </c>
      <c r="G562" s="187">
        <f>BD_TS!H561</f>
        <v>0</v>
      </c>
      <c r="H562" s="158" t="str">
        <f>IF($A562=0,"",IFERROR(INDEX(BD_Gestão!A:A,MATCH('Banco de Dados'!$B562,BD_Gestão!$B:$B,0)),"erro"))</f>
        <v/>
      </c>
      <c r="I562" s="162" t="str">
        <f>IF($A562=0,"",IFERROR(INDEX(BD_Gestão!E:E,MATCH('Banco de Dados'!$B562,BD_Gestão!$B:$B,0)),"erro"))</f>
        <v/>
      </c>
      <c r="J562" s="186" t="str">
        <f>IF($A562=0,"",IFERROR(INDEX(BD_Gestão!B:B,MATCH('Banco de Dados'!$B562,BD_Gestão!$B:$B,0)),"erro"))</f>
        <v/>
      </c>
      <c r="K562" s="158" t="str">
        <f>IF($A562=0,"",IFERROR(INDEX(BD_Gestão!C:C,MATCH('Banco de Dados'!$B562,BD_Gestão!$B:$B,0)),"erro"))</f>
        <v/>
      </c>
      <c r="L562" s="158" t="str">
        <f>IF($A562=0,"",IFERROR(INDEX(BD_Gestão!H:H,MATCH('Banco de Dados'!$B562,BD_Gestão!$B:$B,0)),"erro"))</f>
        <v/>
      </c>
      <c r="M562" s="161" t="str">
        <f>IF($A562=0,"",IFERROR(INDEX(BD_Gestão!F:F,MATCH('Banco de Dados'!$B562,BD_Gestão!$B:$B,0)),"erro"))</f>
        <v/>
      </c>
      <c r="N562" s="161" t="str">
        <f>IF($A562=0,"",IFERROR(INDEX(BD_Gestão!J:J,MATCH('Banco de Dados'!$B562,BD_Gestão!$B:$B,0)),"erro"))</f>
        <v/>
      </c>
      <c r="O562" s="164" t="str">
        <f>IF($A562=0,"",IFERROR(INDEX(BD_Gestão!K:K,MATCH('Banco de Dados'!$B562,BD_Gestão!$B:$B,0)),"erro"))</f>
        <v/>
      </c>
      <c r="P562" s="169" t="str">
        <f t="shared" si="34"/>
        <v/>
      </c>
      <c r="Q562" s="170" t="str">
        <f t="shared" si="35"/>
        <v/>
      </c>
      <c r="R562" s="163" t="e">
        <f t="shared" si="32"/>
        <v>#VALUE!</v>
      </c>
      <c r="S562" s="163" t="e">
        <f t="shared" si="33"/>
        <v>#VALUE!</v>
      </c>
      <c r="T562" s="163" t="e">
        <f>INDEX(Controle!O:O,MATCH('Banco de Dados'!A562,Controle!M:M,0))*E562/100</f>
        <v>#N/A</v>
      </c>
    </row>
    <row r="563" spans="1:20" hidden="1" x14ac:dyDescent="0.2">
      <c r="A563" s="158">
        <f>BD_TS!A562</f>
        <v>0</v>
      </c>
      <c r="B563" s="158" t="str">
        <f>SUBSTITUTE(SUBSTITUTE(BD_TS!D562," ",""),"-","/")</f>
        <v/>
      </c>
      <c r="C563" s="158">
        <f>BD_TS!E562</f>
        <v>0</v>
      </c>
      <c r="D563" s="159">
        <f>BD_TS!F562</f>
        <v>0</v>
      </c>
      <c r="E563" s="160">
        <f>BD_TS!B562</f>
        <v>0</v>
      </c>
      <c r="F563" s="161">
        <f>BD_TS!C562</f>
        <v>0</v>
      </c>
      <c r="G563" s="187">
        <f>BD_TS!H562</f>
        <v>0</v>
      </c>
      <c r="H563" s="158" t="str">
        <f>IF($A563=0,"",IFERROR(INDEX(BD_Gestão!A:A,MATCH('Banco de Dados'!$B563,BD_Gestão!$B:$B,0)),"erro"))</f>
        <v/>
      </c>
      <c r="I563" s="162" t="str">
        <f>IF($A563=0,"",IFERROR(INDEX(BD_Gestão!E:E,MATCH('Banco de Dados'!$B563,BD_Gestão!$B:$B,0)),"erro"))</f>
        <v/>
      </c>
      <c r="J563" s="186" t="str">
        <f>IF($A563=0,"",IFERROR(INDEX(BD_Gestão!B:B,MATCH('Banco de Dados'!$B563,BD_Gestão!$B:$B,0)),"erro"))</f>
        <v/>
      </c>
      <c r="K563" s="158" t="str">
        <f>IF($A563=0,"",IFERROR(INDEX(BD_Gestão!C:C,MATCH('Banco de Dados'!$B563,BD_Gestão!$B:$B,0)),"erro"))</f>
        <v/>
      </c>
      <c r="L563" s="158" t="str">
        <f>IF($A563=0,"",IFERROR(INDEX(BD_Gestão!H:H,MATCH('Banco de Dados'!$B563,BD_Gestão!$B:$B,0)),"erro"))</f>
        <v/>
      </c>
      <c r="M563" s="161" t="str">
        <f>IF($A563=0,"",IFERROR(INDEX(BD_Gestão!F:F,MATCH('Banco de Dados'!$B563,BD_Gestão!$B:$B,0)),"erro"))</f>
        <v/>
      </c>
      <c r="N563" s="161" t="str">
        <f>IF($A563=0,"",IFERROR(INDEX(BD_Gestão!J:J,MATCH('Banco de Dados'!$B563,BD_Gestão!$B:$B,0)),"erro"))</f>
        <v/>
      </c>
      <c r="O563" s="164" t="str">
        <f>IF($A563=0,"",IFERROR(INDEX(BD_Gestão!K:K,MATCH('Banco de Dados'!$B563,BD_Gestão!$B:$B,0)),"erro"))</f>
        <v/>
      </c>
      <c r="P563" s="169" t="str">
        <f t="shared" si="34"/>
        <v/>
      </c>
      <c r="Q563" s="170" t="str">
        <f t="shared" si="35"/>
        <v/>
      </c>
      <c r="R563" s="163" t="e">
        <f t="shared" si="32"/>
        <v>#VALUE!</v>
      </c>
      <c r="S563" s="163" t="e">
        <f t="shared" si="33"/>
        <v>#VALUE!</v>
      </c>
      <c r="T563" s="163" t="e">
        <f>INDEX(Controle!O:O,MATCH('Banco de Dados'!A563,Controle!M:M,0))*E563/100</f>
        <v>#N/A</v>
      </c>
    </row>
    <row r="564" spans="1:20" hidden="1" x14ac:dyDescent="0.2">
      <c r="A564" s="158">
        <f>BD_TS!A563</f>
        <v>0</v>
      </c>
      <c r="B564" s="158" t="str">
        <f>SUBSTITUTE(SUBSTITUTE(BD_TS!D563," ",""),"-","/")</f>
        <v/>
      </c>
      <c r="C564" s="158">
        <f>BD_TS!E563</f>
        <v>0</v>
      </c>
      <c r="D564" s="159">
        <f>BD_TS!F563</f>
        <v>0</v>
      </c>
      <c r="E564" s="160">
        <f>BD_TS!B563</f>
        <v>0</v>
      </c>
      <c r="F564" s="161">
        <f>BD_TS!C563</f>
        <v>0</v>
      </c>
      <c r="G564" s="187">
        <f>BD_TS!H563</f>
        <v>0</v>
      </c>
      <c r="H564" s="158" t="str">
        <f>IF($A564=0,"",IFERROR(INDEX(BD_Gestão!A:A,MATCH('Banco de Dados'!$B564,BD_Gestão!$B:$B,0)),"erro"))</f>
        <v/>
      </c>
      <c r="I564" s="162" t="str">
        <f>IF($A564=0,"",IFERROR(INDEX(BD_Gestão!E:E,MATCH('Banco de Dados'!$B564,BD_Gestão!$B:$B,0)),"erro"))</f>
        <v/>
      </c>
      <c r="J564" s="186" t="str">
        <f>IF($A564=0,"",IFERROR(INDEX(BD_Gestão!B:B,MATCH('Banco de Dados'!$B564,BD_Gestão!$B:$B,0)),"erro"))</f>
        <v/>
      </c>
      <c r="K564" s="158" t="str">
        <f>IF($A564=0,"",IFERROR(INDEX(BD_Gestão!C:C,MATCH('Banco de Dados'!$B564,BD_Gestão!$B:$B,0)),"erro"))</f>
        <v/>
      </c>
      <c r="L564" s="158" t="str">
        <f>IF($A564=0,"",IFERROR(INDEX(BD_Gestão!H:H,MATCH('Banco de Dados'!$B564,BD_Gestão!$B:$B,0)),"erro"))</f>
        <v/>
      </c>
      <c r="M564" s="161" t="str">
        <f>IF($A564=0,"",IFERROR(INDEX(BD_Gestão!F:F,MATCH('Banco de Dados'!$B564,BD_Gestão!$B:$B,0)),"erro"))</f>
        <v/>
      </c>
      <c r="N564" s="161" t="str">
        <f>IF($A564=0,"",IFERROR(INDEX(BD_Gestão!J:J,MATCH('Banco de Dados'!$B564,BD_Gestão!$B:$B,0)),"erro"))</f>
        <v/>
      </c>
      <c r="O564" s="164" t="str">
        <f>IF($A564=0,"",IFERROR(INDEX(BD_Gestão!K:K,MATCH('Banco de Dados'!$B564,BD_Gestão!$B:$B,0)),"erro"))</f>
        <v/>
      </c>
      <c r="P564" s="169" t="str">
        <f t="shared" si="34"/>
        <v/>
      </c>
      <c r="Q564" s="170" t="str">
        <f t="shared" si="35"/>
        <v/>
      </c>
      <c r="R564" s="163" t="e">
        <f t="shared" si="32"/>
        <v>#VALUE!</v>
      </c>
      <c r="S564" s="163" t="e">
        <f t="shared" si="33"/>
        <v>#VALUE!</v>
      </c>
      <c r="T564" s="163" t="e">
        <f>INDEX(Controle!O:O,MATCH('Banco de Dados'!A564,Controle!M:M,0))*E564/100</f>
        <v>#N/A</v>
      </c>
    </row>
    <row r="565" spans="1:20" hidden="1" x14ac:dyDescent="0.2">
      <c r="A565" s="158">
        <f>BD_TS!A564</f>
        <v>0</v>
      </c>
      <c r="B565" s="158" t="str">
        <f>SUBSTITUTE(SUBSTITUTE(BD_TS!D564," ",""),"-","/")</f>
        <v/>
      </c>
      <c r="C565" s="158">
        <f>BD_TS!E564</f>
        <v>0</v>
      </c>
      <c r="D565" s="159">
        <f>BD_TS!F564</f>
        <v>0</v>
      </c>
      <c r="E565" s="160">
        <f>BD_TS!B564</f>
        <v>0</v>
      </c>
      <c r="F565" s="161">
        <f>BD_TS!C564</f>
        <v>0</v>
      </c>
      <c r="G565" s="187">
        <f>BD_TS!H564</f>
        <v>0</v>
      </c>
      <c r="H565" s="158" t="str">
        <f>IF($A565=0,"",IFERROR(INDEX(BD_Gestão!A:A,MATCH('Banco de Dados'!$B565,BD_Gestão!$B:$B,0)),"erro"))</f>
        <v/>
      </c>
      <c r="I565" s="162" t="str">
        <f>IF($A565=0,"",IFERROR(INDEX(BD_Gestão!E:E,MATCH('Banco de Dados'!$B565,BD_Gestão!$B:$B,0)),"erro"))</f>
        <v/>
      </c>
      <c r="J565" s="186" t="str">
        <f>IF($A565=0,"",IFERROR(INDEX(BD_Gestão!B:B,MATCH('Banco de Dados'!$B565,BD_Gestão!$B:$B,0)),"erro"))</f>
        <v/>
      </c>
      <c r="K565" s="158" t="str">
        <f>IF($A565=0,"",IFERROR(INDEX(BD_Gestão!C:C,MATCH('Banco de Dados'!$B565,BD_Gestão!$B:$B,0)),"erro"))</f>
        <v/>
      </c>
      <c r="L565" s="158" t="str">
        <f>IF($A565=0,"",IFERROR(INDEX(BD_Gestão!H:H,MATCH('Banco de Dados'!$B565,BD_Gestão!$B:$B,0)),"erro"))</f>
        <v/>
      </c>
      <c r="M565" s="161" t="str">
        <f>IF($A565=0,"",IFERROR(INDEX(BD_Gestão!F:F,MATCH('Banco de Dados'!$B565,BD_Gestão!$B:$B,0)),"erro"))</f>
        <v/>
      </c>
      <c r="N565" s="161" t="str">
        <f>IF($A565=0,"",IFERROR(INDEX(BD_Gestão!J:J,MATCH('Banco de Dados'!$B565,BD_Gestão!$B:$B,0)),"erro"))</f>
        <v/>
      </c>
      <c r="O565" s="164" t="str">
        <f>IF($A565=0,"",IFERROR(INDEX(BD_Gestão!K:K,MATCH('Banco de Dados'!$B565,BD_Gestão!$B:$B,0)),"erro"))</f>
        <v/>
      </c>
      <c r="P565" s="169" t="str">
        <f t="shared" si="34"/>
        <v/>
      </c>
      <c r="Q565" s="170" t="str">
        <f t="shared" si="35"/>
        <v/>
      </c>
      <c r="R565" s="163" t="e">
        <f t="shared" si="32"/>
        <v>#VALUE!</v>
      </c>
      <c r="S565" s="163" t="e">
        <f t="shared" si="33"/>
        <v>#VALUE!</v>
      </c>
      <c r="T565" s="163" t="e">
        <f>INDEX(Controle!O:O,MATCH('Banco de Dados'!A565,Controle!M:M,0))*E565/100</f>
        <v>#N/A</v>
      </c>
    </row>
    <row r="566" spans="1:20" hidden="1" x14ac:dyDescent="0.2">
      <c r="A566" s="158">
        <f>BD_TS!A565</f>
        <v>0</v>
      </c>
      <c r="B566" s="158" t="str">
        <f>SUBSTITUTE(SUBSTITUTE(BD_TS!D565," ",""),"-","/")</f>
        <v/>
      </c>
      <c r="C566" s="158">
        <f>BD_TS!E565</f>
        <v>0</v>
      </c>
      <c r="D566" s="159">
        <f>BD_TS!F565</f>
        <v>0</v>
      </c>
      <c r="E566" s="160">
        <f>BD_TS!B565</f>
        <v>0</v>
      </c>
      <c r="F566" s="161">
        <f>BD_TS!C565</f>
        <v>0</v>
      </c>
      <c r="G566" s="187">
        <f>BD_TS!H565</f>
        <v>0</v>
      </c>
      <c r="H566" s="158" t="str">
        <f>IF($A566=0,"",IFERROR(INDEX(BD_Gestão!A:A,MATCH('Banco de Dados'!$B566,BD_Gestão!$B:$B,0)),"erro"))</f>
        <v/>
      </c>
      <c r="I566" s="162" t="str">
        <f>IF($A566=0,"",IFERROR(INDEX(BD_Gestão!E:E,MATCH('Banco de Dados'!$B566,BD_Gestão!$B:$B,0)),"erro"))</f>
        <v/>
      </c>
      <c r="J566" s="186" t="str">
        <f>IF($A566=0,"",IFERROR(INDEX(BD_Gestão!B:B,MATCH('Banco de Dados'!$B566,BD_Gestão!$B:$B,0)),"erro"))</f>
        <v/>
      </c>
      <c r="K566" s="158" t="str">
        <f>IF($A566=0,"",IFERROR(INDEX(BD_Gestão!C:C,MATCH('Banco de Dados'!$B566,BD_Gestão!$B:$B,0)),"erro"))</f>
        <v/>
      </c>
      <c r="L566" s="158" t="str">
        <f>IF($A566=0,"",IFERROR(INDEX(BD_Gestão!H:H,MATCH('Banco de Dados'!$B566,BD_Gestão!$B:$B,0)),"erro"))</f>
        <v/>
      </c>
      <c r="M566" s="161" t="str">
        <f>IF($A566=0,"",IFERROR(INDEX(BD_Gestão!F:F,MATCH('Banco de Dados'!$B566,BD_Gestão!$B:$B,0)),"erro"))</f>
        <v/>
      </c>
      <c r="N566" s="161" t="str">
        <f>IF($A566=0,"",IFERROR(INDEX(BD_Gestão!J:J,MATCH('Banco de Dados'!$B566,BD_Gestão!$B:$B,0)),"erro"))</f>
        <v/>
      </c>
      <c r="O566" s="164" t="str">
        <f>IF($A566=0,"",IFERROR(INDEX(BD_Gestão!K:K,MATCH('Banco de Dados'!$B566,BD_Gestão!$B:$B,0)),"erro"))</f>
        <v/>
      </c>
      <c r="P566" s="169" t="str">
        <f t="shared" si="34"/>
        <v/>
      </c>
      <c r="Q566" s="170" t="str">
        <f t="shared" si="35"/>
        <v/>
      </c>
      <c r="R566" s="163" t="e">
        <f t="shared" si="32"/>
        <v>#VALUE!</v>
      </c>
      <c r="S566" s="163" t="e">
        <f t="shared" si="33"/>
        <v>#VALUE!</v>
      </c>
      <c r="T566" s="163" t="e">
        <f>INDEX(Controle!O:O,MATCH('Banco de Dados'!A566,Controle!M:M,0))*E566/100</f>
        <v>#N/A</v>
      </c>
    </row>
    <row r="567" spans="1:20" hidden="1" x14ac:dyDescent="0.2">
      <c r="A567" s="158">
        <f>BD_TS!A566</f>
        <v>0</v>
      </c>
      <c r="B567" s="158" t="str">
        <f>SUBSTITUTE(SUBSTITUTE(BD_TS!D566," ",""),"-","/")</f>
        <v/>
      </c>
      <c r="C567" s="158">
        <f>BD_TS!E566</f>
        <v>0</v>
      </c>
      <c r="D567" s="159">
        <f>BD_TS!F566</f>
        <v>0</v>
      </c>
      <c r="E567" s="160">
        <f>BD_TS!B566</f>
        <v>0</v>
      </c>
      <c r="F567" s="161">
        <f>BD_TS!C566</f>
        <v>0</v>
      </c>
      <c r="G567" s="187">
        <f>BD_TS!H566</f>
        <v>0</v>
      </c>
      <c r="H567" s="158" t="str">
        <f>IF($A567=0,"",IFERROR(INDEX(BD_Gestão!A:A,MATCH('Banco de Dados'!$B567,BD_Gestão!$B:$B,0)),"erro"))</f>
        <v/>
      </c>
      <c r="I567" s="162" t="str">
        <f>IF($A567=0,"",IFERROR(INDEX(BD_Gestão!E:E,MATCH('Banco de Dados'!$B567,BD_Gestão!$B:$B,0)),"erro"))</f>
        <v/>
      </c>
      <c r="J567" s="186" t="str">
        <f>IF($A567=0,"",IFERROR(INDEX(BD_Gestão!B:B,MATCH('Banco de Dados'!$B567,BD_Gestão!$B:$B,0)),"erro"))</f>
        <v/>
      </c>
      <c r="K567" s="158" t="str">
        <f>IF($A567=0,"",IFERROR(INDEX(BD_Gestão!C:C,MATCH('Banco de Dados'!$B567,BD_Gestão!$B:$B,0)),"erro"))</f>
        <v/>
      </c>
      <c r="L567" s="158" t="str">
        <f>IF($A567=0,"",IFERROR(INDEX(BD_Gestão!H:H,MATCH('Banco de Dados'!$B567,BD_Gestão!$B:$B,0)),"erro"))</f>
        <v/>
      </c>
      <c r="M567" s="161" t="str">
        <f>IF($A567=0,"",IFERROR(INDEX(BD_Gestão!F:F,MATCH('Banco de Dados'!$B567,BD_Gestão!$B:$B,0)),"erro"))</f>
        <v/>
      </c>
      <c r="N567" s="161" t="str">
        <f>IF($A567=0,"",IFERROR(INDEX(BD_Gestão!J:J,MATCH('Banco de Dados'!$B567,BD_Gestão!$B:$B,0)),"erro"))</f>
        <v/>
      </c>
      <c r="O567" s="164" t="str">
        <f>IF($A567=0,"",IFERROR(INDEX(BD_Gestão!K:K,MATCH('Banco de Dados'!$B567,BD_Gestão!$B:$B,0)),"erro"))</f>
        <v/>
      </c>
      <c r="P567" s="169" t="str">
        <f t="shared" si="34"/>
        <v/>
      </c>
      <c r="Q567" s="170" t="str">
        <f t="shared" si="35"/>
        <v/>
      </c>
      <c r="R567" s="163" t="e">
        <f t="shared" si="32"/>
        <v>#VALUE!</v>
      </c>
      <c r="S567" s="163" t="e">
        <f t="shared" si="33"/>
        <v>#VALUE!</v>
      </c>
      <c r="T567" s="163" t="e">
        <f>INDEX(Controle!O:O,MATCH('Banco de Dados'!A567,Controle!M:M,0))*E567/100</f>
        <v>#N/A</v>
      </c>
    </row>
    <row r="568" spans="1:20" hidden="1" x14ac:dyDescent="0.2">
      <c r="A568" s="158">
        <f>BD_TS!A567</f>
        <v>0</v>
      </c>
      <c r="B568" s="158" t="str">
        <f>SUBSTITUTE(SUBSTITUTE(BD_TS!D567," ",""),"-","/")</f>
        <v/>
      </c>
      <c r="C568" s="158">
        <f>BD_TS!E567</f>
        <v>0</v>
      </c>
      <c r="D568" s="159">
        <f>BD_TS!F567</f>
        <v>0</v>
      </c>
      <c r="E568" s="160">
        <f>BD_TS!B567</f>
        <v>0</v>
      </c>
      <c r="F568" s="161">
        <f>BD_TS!C567</f>
        <v>0</v>
      </c>
      <c r="G568" s="187">
        <f>BD_TS!H567</f>
        <v>0</v>
      </c>
      <c r="H568" s="158" t="str">
        <f>IF($A568=0,"",IFERROR(INDEX(BD_Gestão!A:A,MATCH('Banco de Dados'!$B568,BD_Gestão!$B:$B,0)),"erro"))</f>
        <v/>
      </c>
      <c r="I568" s="162" t="str">
        <f>IF($A568=0,"",IFERROR(INDEX(BD_Gestão!E:E,MATCH('Banco de Dados'!$B568,BD_Gestão!$B:$B,0)),"erro"))</f>
        <v/>
      </c>
      <c r="J568" s="186" t="str">
        <f>IF($A568=0,"",IFERROR(INDEX(BD_Gestão!B:B,MATCH('Banco de Dados'!$B568,BD_Gestão!$B:$B,0)),"erro"))</f>
        <v/>
      </c>
      <c r="K568" s="158" t="str">
        <f>IF($A568=0,"",IFERROR(INDEX(BD_Gestão!C:C,MATCH('Banco de Dados'!$B568,BD_Gestão!$B:$B,0)),"erro"))</f>
        <v/>
      </c>
      <c r="L568" s="158" t="str">
        <f>IF($A568=0,"",IFERROR(INDEX(BD_Gestão!H:H,MATCH('Banco de Dados'!$B568,BD_Gestão!$B:$B,0)),"erro"))</f>
        <v/>
      </c>
      <c r="M568" s="161" t="str">
        <f>IF($A568=0,"",IFERROR(INDEX(BD_Gestão!F:F,MATCH('Banco de Dados'!$B568,BD_Gestão!$B:$B,0)),"erro"))</f>
        <v/>
      </c>
      <c r="N568" s="161" t="str">
        <f>IF($A568=0,"",IFERROR(INDEX(BD_Gestão!J:J,MATCH('Banco de Dados'!$B568,BD_Gestão!$B:$B,0)),"erro"))</f>
        <v/>
      </c>
      <c r="O568" s="164" t="str">
        <f>IF($A568=0,"",IFERROR(INDEX(BD_Gestão!K:K,MATCH('Banco de Dados'!$B568,BD_Gestão!$B:$B,0)),"erro"))</f>
        <v/>
      </c>
      <c r="P568" s="169" t="str">
        <f t="shared" si="34"/>
        <v/>
      </c>
      <c r="Q568" s="170" t="str">
        <f t="shared" si="35"/>
        <v/>
      </c>
      <c r="R568" s="163" t="e">
        <f t="shared" si="32"/>
        <v>#VALUE!</v>
      </c>
      <c r="S568" s="163" t="e">
        <f t="shared" si="33"/>
        <v>#VALUE!</v>
      </c>
      <c r="T568" s="163" t="e">
        <f>INDEX(Controle!O:O,MATCH('Banco de Dados'!A568,Controle!M:M,0))*E568/100</f>
        <v>#N/A</v>
      </c>
    </row>
    <row r="569" spans="1:20" hidden="1" x14ac:dyDescent="0.2">
      <c r="A569" s="158">
        <f>BD_TS!A568</f>
        <v>0</v>
      </c>
      <c r="B569" s="158" t="str">
        <f>SUBSTITUTE(SUBSTITUTE(BD_TS!D568," ",""),"-","/")</f>
        <v/>
      </c>
      <c r="C569" s="158">
        <f>BD_TS!E568</f>
        <v>0</v>
      </c>
      <c r="D569" s="159">
        <f>BD_TS!F568</f>
        <v>0</v>
      </c>
      <c r="E569" s="160">
        <f>BD_TS!B568</f>
        <v>0</v>
      </c>
      <c r="F569" s="161">
        <f>BD_TS!C568</f>
        <v>0</v>
      </c>
      <c r="G569" s="187">
        <f>BD_TS!H568</f>
        <v>0</v>
      </c>
      <c r="H569" s="158" t="str">
        <f>IF($A569=0,"",IFERROR(INDEX(BD_Gestão!A:A,MATCH('Banco de Dados'!$B569,BD_Gestão!$B:$B,0)),"erro"))</f>
        <v/>
      </c>
      <c r="I569" s="162" t="str">
        <f>IF($A569=0,"",IFERROR(INDEX(BD_Gestão!E:E,MATCH('Banco de Dados'!$B569,BD_Gestão!$B:$B,0)),"erro"))</f>
        <v/>
      </c>
      <c r="J569" s="186" t="str">
        <f>IF($A569=0,"",IFERROR(INDEX(BD_Gestão!B:B,MATCH('Banco de Dados'!$B569,BD_Gestão!$B:$B,0)),"erro"))</f>
        <v/>
      </c>
      <c r="K569" s="158" t="str">
        <f>IF($A569=0,"",IFERROR(INDEX(BD_Gestão!C:C,MATCH('Banco de Dados'!$B569,BD_Gestão!$B:$B,0)),"erro"))</f>
        <v/>
      </c>
      <c r="L569" s="158" t="str">
        <f>IF($A569=0,"",IFERROR(INDEX(BD_Gestão!H:H,MATCH('Banco de Dados'!$B569,BD_Gestão!$B:$B,0)),"erro"))</f>
        <v/>
      </c>
      <c r="M569" s="161" t="str">
        <f>IF($A569=0,"",IFERROR(INDEX(BD_Gestão!F:F,MATCH('Banco de Dados'!$B569,BD_Gestão!$B:$B,0)),"erro"))</f>
        <v/>
      </c>
      <c r="N569" s="161" t="str">
        <f>IF($A569=0,"",IFERROR(INDEX(BD_Gestão!J:J,MATCH('Banco de Dados'!$B569,BD_Gestão!$B:$B,0)),"erro"))</f>
        <v/>
      </c>
      <c r="O569" s="164" t="str">
        <f>IF($A569=0,"",IFERROR(INDEX(BD_Gestão!K:K,MATCH('Banco de Dados'!$B569,BD_Gestão!$B:$B,0)),"erro"))</f>
        <v/>
      </c>
      <c r="P569" s="169" t="str">
        <f t="shared" si="34"/>
        <v/>
      </c>
      <c r="Q569" s="170" t="str">
        <f t="shared" si="35"/>
        <v/>
      </c>
      <c r="R569" s="163" t="e">
        <f t="shared" si="32"/>
        <v>#VALUE!</v>
      </c>
      <c r="S569" s="163" t="e">
        <f t="shared" si="33"/>
        <v>#VALUE!</v>
      </c>
      <c r="T569" s="163" t="e">
        <f>INDEX(Controle!O:O,MATCH('Banco de Dados'!A569,Controle!M:M,0))*E569/100</f>
        <v>#N/A</v>
      </c>
    </row>
    <row r="570" spans="1:20" hidden="1" x14ac:dyDescent="0.2">
      <c r="A570" s="158">
        <f>BD_TS!A569</f>
        <v>0</v>
      </c>
      <c r="B570" s="158" t="str">
        <f>SUBSTITUTE(SUBSTITUTE(BD_TS!D569," ",""),"-","/")</f>
        <v/>
      </c>
      <c r="C570" s="158">
        <f>BD_TS!E569</f>
        <v>0</v>
      </c>
      <c r="D570" s="159">
        <f>BD_TS!F569</f>
        <v>0</v>
      </c>
      <c r="E570" s="160">
        <f>BD_TS!B569</f>
        <v>0</v>
      </c>
      <c r="F570" s="161">
        <f>BD_TS!C569</f>
        <v>0</v>
      </c>
      <c r="G570" s="187">
        <f>BD_TS!H569</f>
        <v>0</v>
      </c>
      <c r="H570" s="158" t="str">
        <f>IF($A570=0,"",IFERROR(INDEX(BD_Gestão!A:A,MATCH('Banco de Dados'!$B570,BD_Gestão!$B:$B,0)),"erro"))</f>
        <v/>
      </c>
      <c r="I570" s="162" t="str">
        <f>IF($A570=0,"",IFERROR(INDEX(BD_Gestão!E:E,MATCH('Banco de Dados'!$B570,BD_Gestão!$B:$B,0)),"erro"))</f>
        <v/>
      </c>
      <c r="J570" s="186" t="str">
        <f>IF($A570=0,"",IFERROR(INDEX(BD_Gestão!B:B,MATCH('Banco de Dados'!$B570,BD_Gestão!$B:$B,0)),"erro"))</f>
        <v/>
      </c>
      <c r="K570" s="158" t="str">
        <f>IF($A570=0,"",IFERROR(INDEX(BD_Gestão!C:C,MATCH('Banco de Dados'!$B570,BD_Gestão!$B:$B,0)),"erro"))</f>
        <v/>
      </c>
      <c r="L570" s="158" t="str">
        <f>IF($A570=0,"",IFERROR(INDEX(BD_Gestão!H:H,MATCH('Banco de Dados'!$B570,BD_Gestão!$B:$B,0)),"erro"))</f>
        <v/>
      </c>
      <c r="M570" s="161" t="str">
        <f>IF($A570=0,"",IFERROR(INDEX(BD_Gestão!F:F,MATCH('Banco de Dados'!$B570,BD_Gestão!$B:$B,0)),"erro"))</f>
        <v/>
      </c>
      <c r="N570" s="161" t="str">
        <f>IF($A570=0,"",IFERROR(INDEX(BD_Gestão!J:J,MATCH('Banco de Dados'!$B570,BD_Gestão!$B:$B,0)),"erro"))</f>
        <v/>
      </c>
      <c r="O570" s="164" t="str">
        <f>IF($A570=0,"",IFERROR(INDEX(BD_Gestão!K:K,MATCH('Banco de Dados'!$B570,BD_Gestão!$B:$B,0)),"erro"))</f>
        <v/>
      </c>
      <c r="P570" s="169" t="str">
        <f t="shared" si="34"/>
        <v/>
      </c>
      <c r="Q570" s="170" t="str">
        <f t="shared" si="35"/>
        <v/>
      </c>
      <c r="R570" s="163" t="e">
        <f t="shared" si="32"/>
        <v>#VALUE!</v>
      </c>
      <c r="S570" s="163" t="e">
        <f t="shared" si="33"/>
        <v>#VALUE!</v>
      </c>
      <c r="T570" s="163" t="e">
        <f>INDEX(Controle!O:O,MATCH('Banco de Dados'!A570,Controle!M:M,0))*E570/100</f>
        <v>#N/A</v>
      </c>
    </row>
    <row r="571" spans="1:20" hidden="1" x14ac:dyDescent="0.2">
      <c r="A571" s="158">
        <f>BD_TS!A570</f>
        <v>0</v>
      </c>
      <c r="B571" s="158" t="str">
        <f>SUBSTITUTE(SUBSTITUTE(BD_TS!D570," ",""),"-","/")</f>
        <v/>
      </c>
      <c r="C571" s="158">
        <f>BD_TS!E570</f>
        <v>0</v>
      </c>
      <c r="D571" s="159">
        <f>BD_TS!F570</f>
        <v>0</v>
      </c>
      <c r="E571" s="160">
        <f>BD_TS!B570</f>
        <v>0</v>
      </c>
      <c r="F571" s="161">
        <f>BD_TS!C570</f>
        <v>0</v>
      </c>
      <c r="G571" s="187">
        <f>BD_TS!H570</f>
        <v>0</v>
      </c>
      <c r="H571" s="158" t="str">
        <f>IF($A571=0,"",IFERROR(INDEX(BD_Gestão!A:A,MATCH('Banco de Dados'!$B571,BD_Gestão!$B:$B,0)),"erro"))</f>
        <v/>
      </c>
      <c r="I571" s="162" t="str">
        <f>IF($A571=0,"",IFERROR(INDEX(BD_Gestão!E:E,MATCH('Banco de Dados'!$B571,BD_Gestão!$B:$B,0)),"erro"))</f>
        <v/>
      </c>
      <c r="J571" s="186" t="str">
        <f>IF($A571=0,"",IFERROR(INDEX(BD_Gestão!B:B,MATCH('Banco de Dados'!$B571,BD_Gestão!$B:$B,0)),"erro"))</f>
        <v/>
      </c>
      <c r="K571" s="158" t="str">
        <f>IF($A571=0,"",IFERROR(INDEX(BD_Gestão!C:C,MATCH('Banco de Dados'!$B571,BD_Gestão!$B:$B,0)),"erro"))</f>
        <v/>
      </c>
      <c r="L571" s="158" t="str">
        <f>IF($A571=0,"",IFERROR(INDEX(BD_Gestão!H:H,MATCH('Banco de Dados'!$B571,BD_Gestão!$B:$B,0)),"erro"))</f>
        <v/>
      </c>
      <c r="M571" s="161" t="str">
        <f>IF($A571=0,"",IFERROR(INDEX(BD_Gestão!F:F,MATCH('Banco de Dados'!$B571,BD_Gestão!$B:$B,0)),"erro"))</f>
        <v/>
      </c>
      <c r="N571" s="161" t="str">
        <f>IF($A571=0,"",IFERROR(INDEX(BD_Gestão!J:J,MATCH('Banco de Dados'!$B571,BD_Gestão!$B:$B,0)),"erro"))</f>
        <v/>
      </c>
      <c r="O571" s="164" t="str">
        <f>IF($A571=0,"",IFERROR(INDEX(BD_Gestão!K:K,MATCH('Banco de Dados'!$B571,BD_Gestão!$B:$B,0)),"erro"))</f>
        <v/>
      </c>
      <c r="P571" s="169" t="str">
        <f t="shared" si="34"/>
        <v/>
      </c>
      <c r="Q571" s="170" t="str">
        <f t="shared" si="35"/>
        <v/>
      </c>
      <c r="R571" s="163" t="e">
        <f t="shared" si="32"/>
        <v>#VALUE!</v>
      </c>
      <c r="S571" s="163" t="e">
        <f t="shared" si="33"/>
        <v>#VALUE!</v>
      </c>
      <c r="T571" s="163" t="e">
        <f>INDEX(Controle!O:O,MATCH('Banco de Dados'!A571,Controle!M:M,0))*E571/100</f>
        <v>#N/A</v>
      </c>
    </row>
    <row r="572" spans="1:20" hidden="1" x14ac:dyDescent="0.2">
      <c r="A572" s="158">
        <f>BD_TS!A571</f>
        <v>0</v>
      </c>
      <c r="B572" s="158" t="str">
        <f>SUBSTITUTE(SUBSTITUTE(BD_TS!D571," ",""),"-","/")</f>
        <v/>
      </c>
      <c r="C572" s="158">
        <f>BD_TS!E571</f>
        <v>0</v>
      </c>
      <c r="D572" s="159">
        <f>BD_TS!F571</f>
        <v>0</v>
      </c>
      <c r="E572" s="160">
        <f>BD_TS!B571</f>
        <v>0</v>
      </c>
      <c r="F572" s="161">
        <f>BD_TS!C571</f>
        <v>0</v>
      </c>
      <c r="G572" s="187">
        <f>BD_TS!H571</f>
        <v>0</v>
      </c>
      <c r="H572" s="158" t="str">
        <f>IF($A572=0,"",IFERROR(INDEX(BD_Gestão!A:A,MATCH('Banco de Dados'!$B572,BD_Gestão!$B:$B,0)),"erro"))</f>
        <v/>
      </c>
      <c r="I572" s="162" t="str">
        <f>IF($A572=0,"",IFERROR(INDEX(BD_Gestão!E:E,MATCH('Banco de Dados'!$B572,BD_Gestão!$B:$B,0)),"erro"))</f>
        <v/>
      </c>
      <c r="J572" s="186" t="str">
        <f>IF($A572=0,"",IFERROR(INDEX(BD_Gestão!B:B,MATCH('Banco de Dados'!$B572,BD_Gestão!$B:$B,0)),"erro"))</f>
        <v/>
      </c>
      <c r="K572" s="158" t="str">
        <f>IF($A572=0,"",IFERROR(INDEX(BD_Gestão!C:C,MATCH('Banco de Dados'!$B572,BD_Gestão!$B:$B,0)),"erro"))</f>
        <v/>
      </c>
      <c r="L572" s="158" t="str">
        <f>IF($A572=0,"",IFERROR(INDEX(BD_Gestão!H:H,MATCH('Banco de Dados'!$B572,BD_Gestão!$B:$B,0)),"erro"))</f>
        <v/>
      </c>
      <c r="M572" s="161" t="str">
        <f>IF($A572=0,"",IFERROR(INDEX(BD_Gestão!F:F,MATCH('Banco de Dados'!$B572,BD_Gestão!$B:$B,0)),"erro"))</f>
        <v/>
      </c>
      <c r="N572" s="161" t="str">
        <f>IF($A572=0,"",IFERROR(INDEX(BD_Gestão!J:J,MATCH('Banco de Dados'!$B572,BD_Gestão!$B:$B,0)),"erro"))</f>
        <v/>
      </c>
      <c r="O572" s="164" t="str">
        <f>IF($A572=0,"",IFERROR(INDEX(BD_Gestão!K:K,MATCH('Banco de Dados'!$B572,BD_Gestão!$B:$B,0)),"erro"))</f>
        <v/>
      </c>
      <c r="P572" s="169" t="str">
        <f t="shared" si="34"/>
        <v/>
      </c>
      <c r="Q572" s="170" t="str">
        <f t="shared" si="35"/>
        <v/>
      </c>
      <c r="R572" s="163" t="e">
        <f t="shared" si="32"/>
        <v>#VALUE!</v>
      </c>
      <c r="S572" s="163" t="e">
        <f t="shared" si="33"/>
        <v>#VALUE!</v>
      </c>
      <c r="T572" s="163" t="e">
        <f>INDEX(Controle!O:O,MATCH('Banco de Dados'!A572,Controle!M:M,0))*E572/100</f>
        <v>#N/A</v>
      </c>
    </row>
    <row r="573" spans="1:20" hidden="1" x14ac:dyDescent="0.2">
      <c r="A573" s="158">
        <f>BD_TS!A572</f>
        <v>0</v>
      </c>
      <c r="B573" s="158" t="str">
        <f>SUBSTITUTE(SUBSTITUTE(BD_TS!D572," ",""),"-","/")</f>
        <v/>
      </c>
      <c r="C573" s="158">
        <f>BD_TS!E572</f>
        <v>0</v>
      </c>
      <c r="D573" s="159">
        <f>BD_TS!F572</f>
        <v>0</v>
      </c>
      <c r="E573" s="160">
        <f>BD_TS!B572</f>
        <v>0</v>
      </c>
      <c r="F573" s="161">
        <f>BD_TS!C572</f>
        <v>0</v>
      </c>
      <c r="G573" s="187">
        <f>BD_TS!H572</f>
        <v>0</v>
      </c>
      <c r="H573" s="158" t="str">
        <f>IF($A573=0,"",IFERROR(INDEX(BD_Gestão!A:A,MATCH('Banco de Dados'!$B573,BD_Gestão!$B:$B,0)),"erro"))</f>
        <v/>
      </c>
      <c r="I573" s="162" t="str">
        <f>IF($A573=0,"",IFERROR(INDEX(BD_Gestão!E:E,MATCH('Banco de Dados'!$B573,BD_Gestão!$B:$B,0)),"erro"))</f>
        <v/>
      </c>
      <c r="J573" s="186" t="str">
        <f>IF($A573=0,"",IFERROR(INDEX(BD_Gestão!B:B,MATCH('Banco de Dados'!$B573,BD_Gestão!$B:$B,0)),"erro"))</f>
        <v/>
      </c>
      <c r="K573" s="158" t="str">
        <f>IF($A573=0,"",IFERROR(INDEX(BD_Gestão!C:C,MATCH('Banco de Dados'!$B573,BD_Gestão!$B:$B,0)),"erro"))</f>
        <v/>
      </c>
      <c r="L573" s="158" t="str">
        <f>IF($A573=0,"",IFERROR(INDEX(BD_Gestão!H:H,MATCH('Banco de Dados'!$B573,BD_Gestão!$B:$B,0)),"erro"))</f>
        <v/>
      </c>
      <c r="M573" s="161" t="str">
        <f>IF($A573=0,"",IFERROR(INDEX(BD_Gestão!F:F,MATCH('Banco de Dados'!$B573,BD_Gestão!$B:$B,0)),"erro"))</f>
        <v/>
      </c>
      <c r="N573" s="161" t="str">
        <f>IF($A573=0,"",IFERROR(INDEX(BD_Gestão!J:J,MATCH('Banco de Dados'!$B573,BD_Gestão!$B:$B,0)),"erro"))</f>
        <v/>
      </c>
      <c r="O573" s="164" t="str">
        <f>IF($A573=0,"",IFERROR(INDEX(BD_Gestão!K:K,MATCH('Banco de Dados'!$B573,BD_Gestão!$B:$B,0)),"erro"))</f>
        <v/>
      </c>
      <c r="P573" s="169" t="str">
        <f t="shared" si="34"/>
        <v/>
      </c>
      <c r="Q573" s="170" t="str">
        <f t="shared" si="35"/>
        <v/>
      </c>
      <c r="R573" s="163" t="e">
        <f t="shared" si="32"/>
        <v>#VALUE!</v>
      </c>
      <c r="S573" s="163" t="e">
        <f t="shared" si="33"/>
        <v>#VALUE!</v>
      </c>
      <c r="T573" s="163" t="e">
        <f>INDEX(Controle!O:O,MATCH('Banco de Dados'!A573,Controle!M:M,0))*E573/100</f>
        <v>#N/A</v>
      </c>
    </row>
    <row r="574" spans="1:20" hidden="1" x14ac:dyDescent="0.2">
      <c r="A574" s="158">
        <f>BD_TS!A573</f>
        <v>0</v>
      </c>
      <c r="B574" s="158" t="str">
        <f>SUBSTITUTE(SUBSTITUTE(BD_TS!D573," ",""),"-","/")</f>
        <v/>
      </c>
      <c r="C574" s="158">
        <f>BD_TS!E573</f>
        <v>0</v>
      </c>
      <c r="D574" s="159">
        <f>BD_TS!F573</f>
        <v>0</v>
      </c>
      <c r="E574" s="160">
        <f>BD_TS!B573</f>
        <v>0</v>
      </c>
      <c r="F574" s="161">
        <f>BD_TS!C573</f>
        <v>0</v>
      </c>
      <c r="G574" s="187">
        <f>BD_TS!H573</f>
        <v>0</v>
      </c>
      <c r="H574" s="158" t="str">
        <f>IF($A574=0,"",IFERROR(INDEX(BD_Gestão!A:A,MATCH('Banco de Dados'!$B574,BD_Gestão!$B:$B,0)),"erro"))</f>
        <v/>
      </c>
      <c r="I574" s="162" t="str">
        <f>IF($A574=0,"",IFERROR(INDEX(BD_Gestão!E:E,MATCH('Banco de Dados'!$B574,BD_Gestão!$B:$B,0)),"erro"))</f>
        <v/>
      </c>
      <c r="J574" s="186" t="str">
        <f>IF($A574=0,"",IFERROR(INDEX(BD_Gestão!B:B,MATCH('Banco de Dados'!$B574,BD_Gestão!$B:$B,0)),"erro"))</f>
        <v/>
      </c>
      <c r="K574" s="158" t="str">
        <f>IF($A574=0,"",IFERROR(INDEX(BD_Gestão!C:C,MATCH('Banco de Dados'!$B574,BD_Gestão!$B:$B,0)),"erro"))</f>
        <v/>
      </c>
      <c r="L574" s="158" t="str">
        <f>IF($A574=0,"",IFERROR(INDEX(BD_Gestão!H:H,MATCH('Banco de Dados'!$B574,BD_Gestão!$B:$B,0)),"erro"))</f>
        <v/>
      </c>
      <c r="M574" s="161" t="str">
        <f>IF($A574=0,"",IFERROR(INDEX(BD_Gestão!F:F,MATCH('Banco de Dados'!$B574,BD_Gestão!$B:$B,0)),"erro"))</f>
        <v/>
      </c>
      <c r="N574" s="161" t="str">
        <f>IF($A574=0,"",IFERROR(INDEX(BD_Gestão!J:J,MATCH('Banco de Dados'!$B574,BD_Gestão!$B:$B,0)),"erro"))</f>
        <v/>
      </c>
      <c r="O574" s="164" t="str">
        <f>IF($A574=0,"",IFERROR(INDEX(BD_Gestão!K:K,MATCH('Banco de Dados'!$B574,BD_Gestão!$B:$B,0)),"erro"))</f>
        <v/>
      </c>
      <c r="P574" s="169" t="str">
        <f t="shared" si="34"/>
        <v/>
      </c>
      <c r="Q574" s="170" t="str">
        <f t="shared" si="35"/>
        <v/>
      </c>
      <c r="R574" s="163" t="e">
        <f t="shared" si="32"/>
        <v>#VALUE!</v>
      </c>
      <c r="S574" s="163" t="e">
        <f t="shared" si="33"/>
        <v>#VALUE!</v>
      </c>
      <c r="T574" s="163" t="e">
        <f>INDEX(Controle!O:O,MATCH('Banco de Dados'!A574,Controle!M:M,0))*E574/100</f>
        <v>#N/A</v>
      </c>
    </row>
    <row r="575" spans="1:20" hidden="1" x14ac:dyDescent="0.2">
      <c r="A575" s="158">
        <f>BD_TS!A574</f>
        <v>0</v>
      </c>
      <c r="B575" s="158" t="str">
        <f>SUBSTITUTE(SUBSTITUTE(BD_TS!D574," ",""),"-","/")</f>
        <v/>
      </c>
      <c r="C575" s="158">
        <f>BD_TS!E574</f>
        <v>0</v>
      </c>
      <c r="D575" s="159">
        <f>BD_TS!F574</f>
        <v>0</v>
      </c>
      <c r="E575" s="160">
        <f>BD_TS!B574</f>
        <v>0</v>
      </c>
      <c r="F575" s="161">
        <f>BD_TS!C574</f>
        <v>0</v>
      </c>
      <c r="G575" s="187">
        <f>BD_TS!H574</f>
        <v>0</v>
      </c>
      <c r="H575" s="158" t="str">
        <f>IF($A575=0,"",IFERROR(INDEX(BD_Gestão!A:A,MATCH('Banco de Dados'!$B575,BD_Gestão!$B:$B,0)),"erro"))</f>
        <v/>
      </c>
      <c r="I575" s="162" t="str">
        <f>IF($A575=0,"",IFERROR(INDEX(BD_Gestão!E:E,MATCH('Banco de Dados'!$B575,BD_Gestão!$B:$B,0)),"erro"))</f>
        <v/>
      </c>
      <c r="J575" s="186" t="str">
        <f>IF($A575=0,"",IFERROR(INDEX(BD_Gestão!B:B,MATCH('Banco de Dados'!$B575,BD_Gestão!$B:$B,0)),"erro"))</f>
        <v/>
      </c>
      <c r="K575" s="158" t="str">
        <f>IF($A575=0,"",IFERROR(INDEX(BD_Gestão!C:C,MATCH('Banco de Dados'!$B575,BD_Gestão!$B:$B,0)),"erro"))</f>
        <v/>
      </c>
      <c r="L575" s="158" t="str">
        <f>IF($A575=0,"",IFERROR(INDEX(BD_Gestão!H:H,MATCH('Banco de Dados'!$B575,BD_Gestão!$B:$B,0)),"erro"))</f>
        <v/>
      </c>
      <c r="M575" s="161" t="str">
        <f>IF($A575=0,"",IFERROR(INDEX(BD_Gestão!F:F,MATCH('Banco de Dados'!$B575,BD_Gestão!$B:$B,0)),"erro"))</f>
        <v/>
      </c>
      <c r="N575" s="161" t="str">
        <f>IF($A575=0,"",IFERROR(INDEX(BD_Gestão!J:J,MATCH('Banco de Dados'!$B575,BD_Gestão!$B:$B,0)),"erro"))</f>
        <v/>
      </c>
      <c r="O575" s="164" t="str">
        <f>IF($A575=0,"",IFERROR(INDEX(BD_Gestão!K:K,MATCH('Banco de Dados'!$B575,BD_Gestão!$B:$B,0)),"erro"))</f>
        <v/>
      </c>
      <c r="P575" s="169" t="str">
        <f t="shared" si="34"/>
        <v/>
      </c>
      <c r="Q575" s="170" t="str">
        <f t="shared" si="35"/>
        <v/>
      </c>
      <c r="R575" s="163" t="e">
        <f t="shared" si="32"/>
        <v>#VALUE!</v>
      </c>
      <c r="S575" s="163" t="e">
        <f t="shared" si="33"/>
        <v>#VALUE!</v>
      </c>
      <c r="T575" s="163" t="e">
        <f>INDEX(Controle!O:O,MATCH('Banco de Dados'!A575,Controle!M:M,0))*E575/100</f>
        <v>#N/A</v>
      </c>
    </row>
    <row r="576" spans="1:20" hidden="1" x14ac:dyDescent="0.2">
      <c r="A576" s="158">
        <f>BD_TS!A575</f>
        <v>0</v>
      </c>
      <c r="B576" s="158" t="str">
        <f>SUBSTITUTE(SUBSTITUTE(BD_TS!D575," ",""),"-","/")</f>
        <v/>
      </c>
      <c r="C576" s="158">
        <f>BD_TS!E575</f>
        <v>0</v>
      </c>
      <c r="D576" s="159">
        <f>BD_TS!F575</f>
        <v>0</v>
      </c>
      <c r="E576" s="160">
        <f>BD_TS!B575</f>
        <v>0</v>
      </c>
      <c r="F576" s="161">
        <f>BD_TS!C575</f>
        <v>0</v>
      </c>
      <c r="G576" s="187">
        <f>BD_TS!H575</f>
        <v>0</v>
      </c>
      <c r="H576" s="158" t="str">
        <f>IF($A576=0,"",IFERROR(INDEX(BD_Gestão!A:A,MATCH('Banco de Dados'!$B576,BD_Gestão!$B:$B,0)),"erro"))</f>
        <v/>
      </c>
      <c r="I576" s="162" t="str">
        <f>IF($A576=0,"",IFERROR(INDEX(BD_Gestão!E:E,MATCH('Banco de Dados'!$B576,BD_Gestão!$B:$B,0)),"erro"))</f>
        <v/>
      </c>
      <c r="J576" s="186" t="str">
        <f>IF($A576=0,"",IFERROR(INDEX(BD_Gestão!B:B,MATCH('Banco de Dados'!$B576,BD_Gestão!$B:$B,0)),"erro"))</f>
        <v/>
      </c>
      <c r="K576" s="158" t="str">
        <f>IF($A576=0,"",IFERROR(INDEX(BD_Gestão!C:C,MATCH('Banco de Dados'!$B576,BD_Gestão!$B:$B,0)),"erro"))</f>
        <v/>
      </c>
      <c r="L576" s="158" t="str">
        <f>IF($A576=0,"",IFERROR(INDEX(BD_Gestão!H:H,MATCH('Banco de Dados'!$B576,BD_Gestão!$B:$B,0)),"erro"))</f>
        <v/>
      </c>
      <c r="M576" s="161" t="str">
        <f>IF($A576=0,"",IFERROR(INDEX(BD_Gestão!F:F,MATCH('Banco de Dados'!$B576,BD_Gestão!$B:$B,0)),"erro"))</f>
        <v/>
      </c>
      <c r="N576" s="161" t="str">
        <f>IF($A576=0,"",IFERROR(INDEX(BD_Gestão!J:J,MATCH('Banco de Dados'!$B576,BD_Gestão!$B:$B,0)),"erro"))</f>
        <v/>
      </c>
      <c r="O576" s="164" t="str">
        <f>IF($A576=0,"",IFERROR(INDEX(BD_Gestão!K:K,MATCH('Banco de Dados'!$B576,BD_Gestão!$B:$B,0)),"erro"))</f>
        <v/>
      </c>
      <c r="P576" s="169" t="str">
        <f t="shared" si="34"/>
        <v/>
      </c>
      <c r="Q576" s="170" t="str">
        <f t="shared" si="35"/>
        <v/>
      </c>
      <c r="R576" s="163" t="e">
        <f t="shared" si="32"/>
        <v>#VALUE!</v>
      </c>
      <c r="S576" s="163" t="e">
        <f t="shared" si="33"/>
        <v>#VALUE!</v>
      </c>
      <c r="T576" s="163" t="e">
        <f>INDEX(Controle!O:O,MATCH('Banco de Dados'!A576,Controle!M:M,0))*E576/100</f>
        <v>#N/A</v>
      </c>
    </row>
    <row r="577" spans="1:20" hidden="1" x14ac:dyDescent="0.2">
      <c r="A577" s="158">
        <f>BD_TS!A576</f>
        <v>0</v>
      </c>
      <c r="B577" s="158" t="str">
        <f>SUBSTITUTE(SUBSTITUTE(BD_TS!D576," ",""),"-","/")</f>
        <v/>
      </c>
      <c r="C577" s="158">
        <f>BD_TS!E576</f>
        <v>0</v>
      </c>
      <c r="D577" s="159">
        <f>BD_TS!F576</f>
        <v>0</v>
      </c>
      <c r="E577" s="160">
        <f>BD_TS!B576</f>
        <v>0</v>
      </c>
      <c r="F577" s="161">
        <f>BD_TS!C576</f>
        <v>0</v>
      </c>
      <c r="G577" s="187">
        <f>BD_TS!H576</f>
        <v>0</v>
      </c>
      <c r="H577" s="158" t="str">
        <f>IF($A577=0,"",IFERROR(INDEX(BD_Gestão!A:A,MATCH('Banco de Dados'!$B577,BD_Gestão!$B:$B,0)),"erro"))</f>
        <v/>
      </c>
      <c r="I577" s="162" t="str">
        <f>IF($A577=0,"",IFERROR(INDEX(BD_Gestão!E:E,MATCH('Banco de Dados'!$B577,BD_Gestão!$B:$B,0)),"erro"))</f>
        <v/>
      </c>
      <c r="J577" s="186" t="str">
        <f>IF($A577=0,"",IFERROR(INDEX(BD_Gestão!B:B,MATCH('Banco de Dados'!$B577,BD_Gestão!$B:$B,0)),"erro"))</f>
        <v/>
      </c>
      <c r="K577" s="158" t="str">
        <f>IF($A577=0,"",IFERROR(INDEX(BD_Gestão!C:C,MATCH('Banco de Dados'!$B577,BD_Gestão!$B:$B,0)),"erro"))</f>
        <v/>
      </c>
      <c r="L577" s="158" t="str">
        <f>IF($A577=0,"",IFERROR(INDEX(BD_Gestão!H:H,MATCH('Banco de Dados'!$B577,BD_Gestão!$B:$B,0)),"erro"))</f>
        <v/>
      </c>
      <c r="M577" s="161" t="str">
        <f>IF($A577=0,"",IFERROR(INDEX(BD_Gestão!F:F,MATCH('Banco de Dados'!$B577,BD_Gestão!$B:$B,0)),"erro"))</f>
        <v/>
      </c>
      <c r="N577" s="161" t="str">
        <f>IF($A577=0,"",IFERROR(INDEX(BD_Gestão!J:J,MATCH('Banco de Dados'!$B577,BD_Gestão!$B:$B,0)),"erro"))</f>
        <v/>
      </c>
      <c r="O577" s="164" t="str">
        <f>IF($A577=0,"",IFERROR(INDEX(BD_Gestão!K:K,MATCH('Banco de Dados'!$B577,BD_Gestão!$B:$B,0)),"erro"))</f>
        <v/>
      </c>
      <c r="P577" s="169" t="str">
        <f t="shared" si="34"/>
        <v/>
      </c>
      <c r="Q577" s="170" t="str">
        <f t="shared" si="35"/>
        <v/>
      </c>
      <c r="R577" s="163" t="e">
        <f t="shared" si="32"/>
        <v>#VALUE!</v>
      </c>
      <c r="S577" s="163" t="e">
        <f t="shared" si="33"/>
        <v>#VALUE!</v>
      </c>
      <c r="T577" s="163" t="e">
        <f>INDEX(Controle!O:O,MATCH('Banco de Dados'!A577,Controle!M:M,0))*E577/100</f>
        <v>#N/A</v>
      </c>
    </row>
    <row r="578" spans="1:20" hidden="1" x14ac:dyDescent="0.2">
      <c r="A578" s="158">
        <f>BD_TS!A577</f>
        <v>0</v>
      </c>
      <c r="B578" s="158" t="str">
        <f>SUBSTITUTE(SUBSTITUTE(BD_TS!D577," ",""),"-","/")</f>
        <v/>
      </c>
      <c r="C578" s="158">
        <f>BD_TS!E577</f>
        <v>0</v>
      </c>
      <c r="D578" s="159">
        <f>BD_TS!F577</f>
        <v>0</v>
      </c>
      <c r="E578" s="160">
        <f>BD_TS!B577</f>
        <v>0</v>
      </c>
      <c r="F578" s="161">
        <f>BD_TS!C577</f>
        <v>0</v>
      </c>
      <c r="G578" s="187">
        <f>BD_TS!H577</f>
        <v>0</v>
      </c>
      <c r="H578" s="158" t="str">
        <f>IF($A578=0,"",IFERROR(INDEX(BD_Gestão!A:A,MATCH('Banco de Dados'!$B578,BD_Gestão!$B:$B,0)),"erro"))</f>
        <v/>
      </c>
      <c r="I578" s="162" t="str">
        <f>IF($A578=0,"",IFERROR(INDEX(BD_Gestão!E:E,MATCH('Banco de Dados'!$B578,BD_Gestão!$B:$B,0)),"erro"))</f>
        <v/>
      </c>
      <c r="J578" s="186" t="str">
        <f>IF($A578=0,"",IFERROR(INDEX(BD_Gestão!B:B,MATCH('Banco de Dados'!$B578,BD_Gestão!$B:$B,0)),"erro"))</f>
        <v/>
      </c>
      <c r="K578" s="158" t="str">
        <f>IF($A578=0,"",IFERROR(INDEX(BD_Gestão!C:C,MATCH('Banco de Dados'!$B578,BD_Gestão!$B:$B,0)),"erro"))</f>
        <v/>
      </c>
      <c r="L578" s="158" t="str">
        <f>IF($A578=0,"",IFERROR(INDEX(BD_Gestão!H:H,MATCH('Banco de Dados'!$B578,BD_Gestão!$B:$B,0)),"erro"))</f>
        <v/>
      </c>
      <c r="M578" s="161" t="str">
        <f>IF($A578=0,"",IFERROR(INDEX(BD_Gestão!F:F,MATCH('Banco de Dados'!$B578,BD_Gestão!$B:$B,0)),"erro"))</f>
        <v/>
      </c>
      <c r="N578" s="161" t="str">
        <f>IF($A578=0,"",IFERROR(INDEX(BD_Gestão!J:J,MATCH('Banco de Dados'!$B578,BD_Gestão!$B:$B,0)),"erro"))</f>
        <v/>
      </c>
      <c r="O578" s="164" t="str">
        <f>IF($A578=0,"",IFERROR(INDEX(BD_Gestão!K:K,MATCH('Banco de Dados'!$B578,BD_Gestão!$B:$B,0)),"erro"))</f>
        <v/>
      </c>
      <c r="P578" s="169" t="str">
        <f t="shared" si="34"/>
        <v/>
      </c>
      <c r="Q578" s="170" t="str">
        <f t="shared" si="35"/>
        <v/>
      </c>
      <c r="R578" s="163" t="e">
        <f t="shared" si="32"/>
        <v>#VALUE!</v>
      </c>
      <c r="S578" s="163" t="e">
        <f t="shared" si="33"/>
        <v>#VALUE!</v>
      </c>
      <c r="T578" s="163" t="e">
        <f>INDEX(Controle!O:O,MATCH('Banco de Dados'!A578,Controle!M:M,0))*E578/100</f>
        <v>#N/A</v>
      </c>
    </row>
    <row r="579" spans="1:20" hidden="1" x14ac:dyDescent="0.2">
      <c r="A579" s="158">
        <f>BD_TS!A578</f>
        <v>0</v>
      </c>
      <c r="B579" s="158" t="str">
        <f>SUBSTITUTE(SUBSTITUTE(BD_TS!D578," ",""),"-","/")</f>
        <v/>
      </c>
      <c r="C579" s="158">
        <f>BD_TS!E578</f>
        <v>0</v>
      </c>
      <c r="D579" s="159">
        <f>BD_TS!F578</f>
        <v>0</v>
      </c>
      <c r="E579" s="160">
        <f>BD_TS!B578</f>
        <v>0</v>
      </c>
      <c r="F579" s="161">
        <f>BD_TS!C578</f>
        <v>0</v>
      </c>
      <c r="G579" s="187">
        <f>BD_TS!H578</f>
        <v>0</v>
      </c>
      <c r="H579" s="158" t="str">
        <f>IF($A579=0,"",IFERROR(INDEX(BD_Gestão!A:A,MATCH('Banco de Dados'!$B579,BD_Gestão!$B:$B,0)),"erro"))</f>
        <v/>
      </c>
      <c r="I579" s="162" t="str">
        <f>IF($A579=0,"",IFERROR(INDEX(BD_Gestão!E:E,MATCH('Banco de Dados'!$B579,BD_Gestão!$B:$B,0)),"erro"))</f>
        <v/>
      </c>
      <c r="J579" s="186" t="str">
        <f>IF($A579=0,"",IFERROR(INDEX(BD_Gestão!B:B,MATCH('Banco de Dados'!$B579,BD_Gestão!$B:$B,0)),"erro"))</f>
        <v/>
      </c>
      <c r="K579" s="158" t="str">
        <f>IF($A579=0,"",IFERROR(INDEX(BD_Gestão!C:C,MATCH('Banco de Dados'!$B579,BD_Gestão!$B:$B,0)),"erro"))</f>
        <v/>
      </c>
      <c r="L579" s="158" t="str">
        <f>IF($A579=0,"",IFERROR(INDEX(BD_Gestão!H:H,MATCH('Banco de Dados'!$B579,BD_Gestão!$B:$B,0)),"erro"))</f>
        <v/>
      </c>
      <c r="M579" s="161" t="str">
        <f>IF($A579=0,"",IFERROR(INDEX(BD_Gestão!F:F,MATCH('Banco de Dados'!$B579,BD_Gestão!$B:$B,0)),"erro"))</f>
        <v/>
      </c>
      <c r="N579" s="161" t="str">
        <f>IF($A579=0,"",IFERROR(INDEX(BD_Gestão!J:J,MATCH('Banco de Dados'!$B579,BD_Gestão!$B:$B,0)),"erro"))</f>
        <v/>
      </c>
      <c r="O579" s="164" t="str">
        <f>IF($A579=0,"",IFERROR(INDEX(BD_Gestão!K:K,MATCH('Banco de Dados'!$B579,BD_Gestão!$B:$B,0)),"erro"))</f>
        <v/>
      </c>
      <c r="P579" s="169" t="str">
        <f t="shared" si="34"/>
        <v/>
      </c>
      <c r="Q579" s="170" t="str">
        <f t="shared" si="35"/>
        <v/>
      </c>
      <c r="R579" s="163" t="e">
        <f t="shared" si="32"/>
        <v>#VALUE!</v>
      </c>
      <c r="S579" s="163" t="e">
        <f t="shared" si="33"/>
        <v>#VALUE!</v>
      </c>
      <c r="T579" s="163" t="e">
        <f>INDEX(Controle!O:O,MATCH('Banco de Dados'!A579,Controle!M:M,0))*E579/100</f>
        <v>#N/A</v>
      </c>
    </row>
    <row r="580" spans="1:20" hidden="1" x14ac:dyDescent="0.2">
      <c r="A580" s="158">
        <f>BD_TS!A579</f>
        <v>0</v>
      </c>
      <c r="B580" s="158" t="str">
        <f>SUBSTITUTE(SUBSTITUTE(BD_TS!D579," ",""),"-","/")</f>
        <v/>
      </c>
      <c r="C580" s="158">
        <f>BD_TS!E579</f>
        <v>0</v>
      </c>
      <c r="D580" s="159">
        <f>BD_TS!F579</f>
        <v>0</v>
      </c>
      <c r="E580" s="160">
        <f>BD_TS!B579</f>
        <v>0</v>
      </c>
      <c r="F580" s="161">
        <f>BD_TS!C579</f>
        <v>0</v>
      </c>
      <c r="G580" s="187">
        <f>BD_TS!H579</f>
        <v>0</v>
      </c>
      <c r="H580" s="158" t="str">
        <f>IF($A580=0,"",IFERROR(INDEX(BD_Gestão!A:A,MATCH('Banco de Dados'!$B580,BD_Gestão!$B:$B,0)),"erro"))</f>
        <v/>
      </c>
      <c r="I580" s="162" t="str">
        <f>IF($A580=0,"",IFERROR(INDEX(BD_Gestão!E:E,MATCH('Banco de Dados'!$B580,BD_Gestão!$B:$B,0)),"erro"))</f>
        <v/>
      </c>
      <c r="J580" s="186" t="str">
        <f>IF($A580=0,"",IFERROR(INDEX(BD_Gestão!B:B,MATCH('Banco de Dados'!$B580,BD_Gestão!$B:$B,0)),"erro"))</f>
        <v/>
      </c>
      <c r="K580" s="158" t="str">
        <f>IF($A580=0,"",IFERROR(INDEX(BD_Gestão!C:C,MATCH('Banco de Dados'!$B580,BD_Gestão!$B:$B,0)),"erro"))</f>
        <v/>
      </c>
      <c r="L580" s="158" t="str">
        <f>IF($A580=0,"",IFERROR(INDEX(BD_Gestão!H:H,MATCH('Banco de Dados'!$B580,BD_Gestão!$B:$B,0)),"erro"))</f>
        <v/>
      </c>
      <c r="M580" s="161" t="str">
        <f>IF($A580=0,"",IFERROR(INDEX(BD_Gestão!F:F,MATCH('Banco de Dados'!$B580,BD_Gestão!$B:$B,0)),"erro"))</f>
        <v/>
      </c>
      <c r="N580" s="161" t="str">
        <f>IF($A580=0,"",IFERROR(INDEX(BD_Gestão!J:J,MATCH('Banco de Dados'!$B580,BD_Gestão!$B:$B,0)),"erro"))</f>
        <v/>
      </c>
      <c r="O580" s="164" t="str">
        <f>IF($A580=0,"",IFERROR(INDEX(BD_Gestão!K:K,MATCH('Banco de Dados'!$B580,BD_Gestão!$B:$B,0)),"erro"))</f>
        <v/>
      </c>
      <c r="P580" s="169" t="str">
        <f t="shared" si="34"/>
        <v/>
      </c>
      <c r="Q580" s="170" t="str">
        <f t="shared" si="35"/>
        <v/>
      </c>
      <c r="R580" s="163" t="e">
        <f t="shared" si="32"/>
        <v>#VALUE!</v>
      </c>
      <c r="S580" s="163" t="e">
        <f t="shared" si="33"/>
        <v>#VALUE!</v>
      </c>
      <c r="T580" s="163" t="e">
        <f>INDEX(Controle!O:O,MATCH('Banco de Dados'!A580,Controle!M:M,0))*E580/100</f>
        <v>#N/A</v>
      </c>
    </row>
    <row r="581" spans="1:20" hidden="1" x14ac:dyDescent="0.2">
      <c r="A581" s="158">
        <f>BD_TS!A580</f>
        <v>0</v>
      </c>
      <c r="B581" s="158" t="str">
        <f>SUBSTITUTE(SUBSTITUTE(BD_TS!D580," ",""),"-","/")</f>
        <v/>
      </c>
      <c r="C581" s="158">
        <f>BD_TS!E580</f>
        <v>0</v>
      </c>
      <c r="D581" s="159">
        <f>BD_TS!F580</f>
        <v>0</v>
      </c>
      <c r="E581" s="160">
        <f>BD_TS!B580</f>
        <v>0</v>
      </c>
      <c r="F581" s="161">
        <f>BD_TS!C580</f>
        <v>0</v>
      </c>
      <c r="G581" s="187">
        <f>BD_TS!H580</f>
        <v>0</v>
      </c>
      <c r="H581" s="158" t="str">
        <f>IF($A581=0,"",IFERROR(INDEX(BD_Gestão!A:A,MATCH('Banco de Dados'!$B581,BD_Gestão!$B:$B,0)),"erro"))</f>
        <v/>
      </c>
      <c r="I581" s="162" t="str">
        <f>IF($A581=0,"",IFERROR(INDEX(BD_Gestão!E:E,MATCH('Banco de Dados'!$B581,BD_Gestão!$B:$B,0)),"erro"))</f>
        <v/>
      </c>
      <c r="J581" s="186" t="str">
        <f>IF($A581=0,"",IFERROR(INDEX(BD_Gestão!B:B,MATCH('Banco de Dados'!$B581,BD_Gestão!$B:$B,0)),"erro"))</f>
        <v/>
      </c>
      <c r="K581" s="158" t="str">
        <f>IF($A581=0,"",IFERROR(INDEX(BD_Gestão!C:C,MATCH('Banco de Dados'!$B581,BD_Gestão!$B:$B,0)),"erro"))</f>
        <v/>
      </c>
      <c r="L581" s="158" t="str">
        <f>IF($A581=0,"",IFERROR(INDEX(BD_Gestão!H:H,MATCH('Banco de Dados'!$B581,BD_Gestão!$B:$B,0)),"erro"))</f>
        <v/>
      </c>
      <c r="M581" s="161" t="str">
        <f>IF($A581=0,"",IFERROR(INDEX(BD_Gestão!F:F,MATCH('Banco de Dados'!$B581,BD_Gestão!$B:$B,0)),"erro"))</f>
        <v/>
      </c>
      <c r="N581" s="161" t="str">
        <f>IF($A581=0,"",IFERROR(INDEX(BD_Gestão!J:J,MATCH('Banco de Dados'!$B581,BD_Gestão!$B:$B,0)),"erro"))</f>
        <v/>
      </c>
      <c r="O581" s="164" t="str">
        <f>IF($A581=0,"",IFERROR(INDEX(BD_Gestão!K:K,MATCH('Banco de Dados'!$B581,BD_Gestão!$B:$B,0)),"erro"))</f>
        <v/>
      </c>
      <c r="P581" s="169" t="str">
        <f t="shared" si="34"/>
        <v/>
      </c>
      <c r="Q581" s="170" t="str">
        <f t="shared" si="35"/>
        <v/>
      </c>
      <c r="R581" s="163" t="e">
        <f t="shared" ref="R581:R644" si="36">MONTH(I581)</f>
        <v>#VALUE!</v>
      </c>
      <c r="S581" s="163" t="e">
        <f t="shared" ref="S581:S644" si="37">YEAR(I581)</f>
        <v>#VALUE!</v>
      </c>
      <c r="T581" s="163" t="e">
        <f>INDEX(Controle!O:O,MATCH('Banco de Dados'!A581,Controle!M:M,0))*E581/100</f>
        <v>#N/A</v>
      </c>
    </row>
    <row r="582" spans="1:20" hidden="1" x14ac:dyDescent="0.2">
      <c r="A582" s="158">
        <f>BD_TS!A581</f>
        <v>0</v>
      </c>
      <c r="B582" s="158" t="str">
        <f>SUBSTITUTE(SUBSTITUTE(BD_TS!D581," ",""),"-","/")</f>
        <v/>
      </c>
      <c r="C582" s="158">
        <f>BD_TS!E581</f>
        <v>0</v>
      </c>
      <c r="D582" s="159">
        <f>BD_TS!F581</f>
        <v>0</v>
      </c>
      <c r="E582" s="160">
        <f>BD_TS!B581</f>
        <v>0</v>
      </c>
      <c r="F582" s="161">
        <f>BD_TS!C581</f>
        <v>0</v>
      </c>
      <c r="G582" s="187">
        <f>BD_TS!H581</f>
        <v>0</v>
      </c>
      <c r="H582" s="158" t="str">
        <f>IF($A582=0,"",IFERROR(INDEX(BD_Gestão!A:A,MATCH('Banco de Dados'!$B582,BD_Gestão!$B:$B,0)),"erro"))</f>
        <v/>
      </c>
      <c r="I582" s="162" t="str">
        <f>IF($A582=0,"",IFERROR(INDEX(BD_Gestão!E:E,MATCH('Banco de Dados'!$B582,BD_Gestão!$B:$B,0)),"erro"))</f>
        <v/>
      </c>
      <c r="J582" s="186" t="str">
        <f>IF($A582=0,"",IFERROR(INDEX(BD_Gestão!B:B,MATCH('Banco de Dados'!$B582,BD_Gestão!$B:$B,0)),"erro"))</f>
        <v/>
      </c>
      <c r="K582" s="158" t="str">
        <f>IF($A582=0,"",IFERROR(INDEX(BD_Gestão!C:C,MATCH('Banco de Dados'!$B582,BD_Gestão!$B:$B,0)),"erro"))</f>
        <v/>
      </c>
      <c r="L582" s="158" t="str">
        <f>IF($A582=0,"",IFERROR(INDEX(BD_Gestão!H:H,MATCH('Banco de Dados'!$B582,BD_Gestão!$B:$B,0)),"erro"))</f>
        <v/>
      </c>
      <c r="M582" s="161" t="str">
        <f>IF($A582=0,"",IFERROR(INDEX(BD_Gestão!F:F,MATCH('Banco de Dados'!$B582,BD_Gestão!$B:$B,0)),"erro"))</f>
        <v/>
      </c>
      <c r="N582" s="161" t="str">
        <f>IF($A582=0,"",IFERROR(INDEX(BD_Gestão!J:J,MATCH('Banco de Dados'!$B582,BD_Gestão!$B:$B,0)),"erro"))</f>
        <v/>
      </c>
      <c r="O582" s="164" t="str">
        <f>IF($A582=0,"",IFERROR(INDEX(BD_Gestão!K:K,MATCH('Banco de Dados'!$B582,BD_Gestão!$B:$B,0)),"erro"))</f>
        <v/>
      </c>
      <c r="P582" s="169" t="str">
        <f t="shared" ref="P582:P645" si="38">IF(OR(H582="erro",H582=""),"",E582*(MIN(O582,1)))</f>
        <v/>
      </c>
      <c r="Q582" s="170" t="str">
        <f t="shared" ref="Q582:Q645" si="39">IF(OR(H582="erro",H582=""),"",E582-P582)</f>
        <v/>
      </c>
      <c r="R582" s="163" t="e">
        <f t="shared" si="36"/>
        <v>#VALUE!</v>
      </c>
      <c r="S582" s="163" t="e">
        <f t="shared" si="37"/>
        <v>#VALUE!</v>
      </c>
      <c r="T582" s="163" t="e">
        <f>INDEX(Controle!O:O,MATCH('Banco de Dados'!A582,Controle!M:M,0))*E582/100</f>
        <v>#N/A</v>
      </c>
    </row>
    <row r="583" spans="1:20" hidden="1" x14ac:dyDescent="0.2">
      <c r="A583" s="158">
        <f>BD_TS!A582</f>
        <v>0</v>
      </c>
      <c r="B583" s="158" t="str">
        <f>SUBSTITUTE(SUBSTITUTE(BD_TS!D582," ",""),"-","/")</f>
        <v/>
      </c>
      <c r="C583" s="158">
        <f>BD_TS!E582</f>
        <v>0</v>
      </c>
      <c r="D583" s="159">
        <f>BD_TS!F582</f>
        <v>0</v>
      </c>
      <c r="E583" s="160">
        <f>BD_TS!B582</f>
        <v>0</v>
      </c>
      <c r="F583" s="161">
        <f>BD_TS!C582</f>
        <v>0</v>
      </c>
      <c r="G583" s="187">
        <f>BD_TS!H582</f>
        <v>0</v>
      </c>
      <c r="H583" s="158" t="str">
        <f>IF($A583=0,"",IFERROR(INDEX(BD_Gestão!A:A,MATCH('Banco de Dados'!$B583,BD_Gestão!$B:$B,0)),"erro"))</f>
        <v/>
      </c>
      <c r="I583" s="162" t="str">
        <f>IF($A583=0,"",IFERROR(INDEX(BD_Gestão!E:E,MATCH('Banco de Dados'!$B583,BD_Gestão!$B:$B,0)),"erro"))</f>
        <v/>
      </c>
      <c r="J583" s="186" t="str">
        <f>IF($A583=0,"",IFERROR(INDEX(BD_Gestão!B:B,MATCH('Banco de Dados'!$B583,BD_Gestão!$B:$B,0)),"erro"))</f>
        <v/>
      </c>
      <c r="K583" s="158" t="str">
        <f>IF($A583=0,"",IFERROR(INDEX(BD_Gestão!C:C,MATCH('Banco de Dados'!$B583,BD_Gestão!$B:$B,0)),"erro"))</f>
        <v/>
      </c>
      <c r="L583" s="158" t="str">
        <f>IF($A583=0,"",IFERROR(INDEX(BD_Gestão!H:H,MATCH('Banco de Dados'!$B583,BD_Gestão!$B:$B,0)),"erro"))</f>
        <v/>
      </c>
      <c r="M583" s="161" t="str">
        <f>IF($A583=0,"",IFERROR(INDEX(BD_Gestão!F:F,MATCH('Banco de Dados'!$B583,BD_Gestão!$B:$B,0)),"erro"))</f>
        <v/>
      </c>
      <c r="N583" s="161" t="str">
        <f>IF($A583=0,"",IFERROR(INDEX(BD_Gestão!J:J,MATCH('Banco de Dados'!$B583,BD_Gestão!$B:$B,0)),"erro"))</f>
        <v/>
      </c>
      <c r="O583" s="164" t="str">
        <f>IF($A583=0,"",IFERROR(INDEX(BD_Gestão!K:K,MATCH('Banco de Dados'!$B583,BD_Gestão!$B:$B,0)),"erro"))</f>
        <v/>
      </c>
      <c r="P583" s="169" t="str">
        <f t="shared" si="38"/>
        <v/>
      </c>
      <c r="Q583" s="170" t="str">
        <f t="shared" si="39"/>
        <v/>
      </c>
      <c r="R583" s="163" t="e">
        <f t="shared" si="36"/>
        <v>#VALUE!</v>
      </c>
      <c r="S583" s="163" t="e">
        <f t="shared" si="37"/>
        <v>#VALUE!</v>
      </c>
      <c r="T583" s="163" t="e">
        <f>INDEX(Controle!O:O,MATCH('Banco de Dados'!A583,Controle!M:M,0))*E583/100</f>
        <v>#N/A</v>
      </c>
    </row>
    <row r="584" spans="1:20" hidden="1" x14ac:dyDescent="0.2">
      <c r="A584" s="158">
        <f>BD_TS!A583</f>
        <v>0</v>
      </c>
      <c r="B584" s="158" t="str">
        <f>SUBSTITUTE(SUBSTITUTE(BD_TS!D583," ",""),"-","/")</f>
        <v/>
      </c>
      <c r="C584" s="158">
        <f>BD_TS!E583</f>
        <v>0</v>
      </c>
      <c r="D584" s="159">
        <f>BD_TS!F583</f>
        <v>0</v>
      </c>
      <c r="E584" s="160">
        <f>BD_TS!B583</f>
        <v>0</v>
      </c>
      <c r="F584" s="161">
        <f>BD_TS!C583</f>
        <v>0</v>
      </c>
      <c r="G584" s="187">
        <f>BD_TS!H583</f>
        <v>0</v>
      </c>
      <c r="H584" s="158" t="str">
        <f>IF($A584=0,"",IFERROR(INDEX(BD_Gestão!A:A,MATCH('Banco de Dados'!$B584,BD_Gestão!$B:$B,0)),"erro"))</f>
        <v/>
      </c>
      <c r="I584" s="162" t="str">
        <f>IF($A584=0,"",IFERROR(INDEX(BD_Gestão!E:E,MATCH('Banco de Dados'!$B584,BD_Gestão!$B:$B,0)),"erro"))</f>
        <v/>
      </c>
      <c r="J584" s="186" t="str">
        <f>IF($A584=0,"",IFERROR(INDEX(BD_Gestão!B:B,MATCH('Banco de Dados'!$B584,BD_Gestão!$B:$B,0)),"erro"))</f>
        <v/>
      </c>
      <c r="K584" s="158" t="str">
        <f>IF($A584=0,"",IFERROR(INDEX(BD_Gestão!C:C,MATCH('Banco de Dados'!$B584,BD_Gestão!$B:$B,0)),"erro"))</f>
        <v/>
      </c>
      <c r="L584" s="158" t="str">
        <f>IF($A584=0,"",IFERROR(INDEX(BD_Gestão!H:H,MATCH('Banco de Dados'!$B584,BD_Gestão!$B:$B,0)),"erro"))</f>
        <v/>
      </c>
      <c r="M584" s="161" t="str">
        <f>IF($A584=0,"",IFERROR(INDEX(BD_Gestão!F:F,MATCH('Banco de Dados'!$B584,BD_Gestão!$B:$B,0)),"erro"))</f>
        <v/>
      </c>
      <c r="N584" s="161" t="str">
        <f>IF($A584=0,"",IFERROR(INDEX(BD_Gestão!J:J,MATCH('Banco de Dados'!$B584,BD_Gestão!$B:$B,0)),"erro"))</f>
        <v/>
      </c>
      <c r="O584" s="164" t="str">
        <f>IF($A584=0,"",IFERROR(INDEX(BD_Gestão!K:K,MATCH('Banco de Dados'!$B584,BD_Gestão!$B:$B,0)),"erro"))</f>
        <v/>
      </c>
      <c r="P584" s="169" t="str">
        <f t="shared" si="38"/>
        <v/>
      </c>
      <c r="Q584" s="170" t="str">
        <f t="shared" si="39"/>
        <v/>
      </c>
      <c r="R584" s="163" t="e">
        <f t="shared" si="36"/>
        <v>#VALUE!</v>
      </c>
      <c r="S584" s="163" t="e">
        <f t="shared" si="37"/>
        <v>#VALUE!</v>
      </c>
      <c r="T584" s="163" t="e">
        <f>INDEX(Controle!O:O,MATCH('Banco de Dados'!A584,Controle!M:M,0))*E584/100</f>
        <v>#N/A</v>
      </c>
    </row>
    <row r="585" spans="1:20" hidden="1" x14ac:dyDescent="0.2">
      <c r="A585" s="158">
        <f>BD_TS!A584</f>
        <v>0</v>
      </c>
      <c r="B585" s="158" t="str">
        <f>SUBSTITUTE(SUBSTITUTE(BD_TS!D584," ",""),"-","/")</f>
        <v/>
      </c>
      <c r="C585" s="158">
        <f>BD_TS!E584</f>
        <v>0</v>
      </c>
      <c r="D585" s="159">
        <f>BD_TS!F584</f>
        <v>0</v>
      </c>
      <c r="E585" s="160">
        <f>BD_TS!B584</f>
        <v>0</v>
      </c>
      <c r="F585" s="161">
        <f>BD_TS!C584</f>
        <v>0</v>
      </c>
      <c r="G585" s="187">
        <f>BD_TS!H584</f>
        <v>0</v>
      </c>
      <c r="H585" s="158" t="str">
        <f>IF($A585=0,"",IFERROR(INDEX(BD_Gestão!A:A,MATCH('Banco de Dados'!$B585,BD_Gestão!$B:$B,0)),"erro"))</f>
        <v/>
      </c>
      <c r="I585" s="162" t="str">
        <f>IF($A585=0,"",IFERROR(INDEX(BD_Gestão!E:E,MATCH('Banco de Dados'!$B585,BD_Gestão!$B:$B,0)),"erro"))</f>
        <v/>
      </c>
      <c r="J585" s="186" t="str">
        <f>IF($A585=0,"",IFERROR(INDEX(BD_Gestão!B:B,MATCH('Banco de Dados'!$B585,BD_Gestão!$B:$B,0)),"erro"))</f>
        <v/>
      </c>
      <c r="K585" s="158" t="str">
        <f>IF($A585=0,"",IFERROR(INDEX(BD_Gestão!C:C,MATCH('Banco de Dados'!$B585,BD_Gestão!$B:$B,0)),"erro"))</f>
        <v/>
      </c>
      <c r="L585" s="158" t="str">
        <f>IF($A585=0,"",IFERROR(INDEX(BD_Gestão!H:H,MATCH('Banco de Dados'!$B585,BD_Gestão!$B:$B,0)),"erro"))</f>
        <v/>
      </c>
      <c r="M585" s="161" t="str">
        <f>IF($A585=0,"",IFERROR(INDEX(BD_Gestão!F:F,MATCH('Banco de Dados'!$B585,BD_Gestão!$B:$B,0)),"erro"))</f>
        <v/>
      </c>
      <c r="N585" s="161" t="str">
        <f>IF($A585=0,"",IFERROR(INDEX(BD_Gestão!J:J,MATCH('Banco de Dados'!$B585,BD_Gestão!$B:$B,0)),"erro"))</f>
        <v/>
      </c>
      <c r="O585" s="164" t="str">
        <f>IF($A585=0,"",IFERROR(INDEX(BD_Gestão!K:K,MATCH('Banco de Dados'!$B585,BD_Gestão!$B:$B,0)),"erro"))</f>
        <v/>
      </c>
      <c r="P585" s="169" t="str">
        <f t="shared" si="38"/>
        <v/>
      </c>
      <c r="Q585" s="170" t="str">
        <f t="shared" si="39"/>
        <v/>
      </c>
      <c r="R585" s="163" t="e">
        <f t="shared" si="36"/>
        <v>#VALUE!</v>
      </c>
      <c r="S585" s="163" t="e">
        <f t="shared" si="37"/>
        <v>#VALUE!</v>
      </c>
      <c r="T585" s="163" t="e">
        <f>INDEX(Controle!O:O,MATCH('Banco de Dados'!A585,Controle!M:M,0))*E585/100</f>
        <v>#N/A</v>
      </c>
    </row>
    <row r="586" spans="1:20" hidden="1" x14ac:dyDescent="0.2">
      <c r="A586" s="158">
        <f>BD_TS!A585</f>
        <v>0</v>
      </c>
      <c r="B586" s="158" t="str">
        <f>SUBSTITUTE(SUBSTITUTE(BD_TS!D585," ",""),"-","/")</f>
        <v/>
      </c>
      <c r="C586" s="158">
        <f>BD_TS!E585</f>
        <v>0</v>
      </c>
      <c r="D586" s="159">
        <f>BD_TS!F585</f>
        <v>0</v>
      </c>
      <c r="E586" s="160">
        <f>BD_TS!B585</f>
        <v>0</v>
      </c>
      <c r="F586" s="161">
        <f>BD_TS!C585</f>
        <v>0</v>
      </c>
      <c r="G586" s="187">
        <f>BD_TS!H585</f>
        <v>0</v>
      </c>
      <c r="H586" s="158" t="str">
        <f>IF($A586=0,"",IFERROR(INDEX(BD_Gestão!A:A,MATCH('Banco de Dados'!$B586,BD_Gestão!$B:$B,0)),"erro"))</f>
        <v/>
      </c>
      <c r="I586" s="162" t="str">
        <f>IF($A586=0,"",IFERROR(INDEX(BD_Gestão!E:E,MATCH('Banco de Dados'!$B586,BD_Gestão!$B:$B,0)),"erro"))</f>
        <v/>
      </c>
      <c r="J586" s="186" t="str">
        <f>IF($A586=0,"",IFERROR(INDEX(BD_Gestão!B:B,MATCH('Banco de Dados'!$B586,BD_Gestão!$B:$B,0)),"erro"))</f>
        <v/>
      </c>
      <c r="K586" s="158" t="str">
        <f>IF($A586=0,"",IFERROR(INDEX(BD_Gestão!C:C,MATCH('Banco de Dados'!$B586,BD_Gestão!$B:$B,0)),"erro"))</f>
        <v/>
      </c>
      <c r="L586" s="158" t="str">
        <f>IF($A586=0,"",IFERROR(INDEX(BD_Gestão!H:H,MATCH('Banco de Dados'!$B586,BD_Gestão!$B:$B,0)),"erro"))</f>
        <v/>
      </c>
      <c r="M586" s="161" t="str">
        <f>IF($A586=0,"",IFERROR(INDEX(BD_Gestão!F:F,MATCH('Banco de Dados'!$B586,BD_Gestão!$B:$B,0)),"erro"))</f>
        <v/>
      </c>
      <c r="N586" s="161" t="str">
        <f>IF($A586=0,"",IFERROR(INDEX(BD_Gestão!J:J,MATCH('Banco de Dados'!$B586,BD_Gestão!$B:$B,0)),"erro"))</f>
        <v/>
      </c>
      <c r="O586" s="164" t="str">
        <f>IF($A586=0,"",IFERROR(INDEX(BD_Gestão!K:K,MATCH('Banco de Dados'!$B586,BD_Gestão!$B:$B,0)),"erro"))</f>
        <v/>
      </c>
      <c r="P586" s="169" t="str">
        <f t="shared" si="38"/>
        <v/>
      </c>
      <c r="Q586" s="170" t="str">
        <f t="shared" si="39"/>
        <v/>
      </c>
      <c r="R586" s="163" t="e">
        <f t="shared" si="36"/>
        <v>#VALUE!</v>
      </c>
      <c r="S586" s="163" t="e">
        <f t="shared" si="37"/>
        <v>#VALUE!</v>
      </c>
      <c r="T586" s="163" t="e">
        <f>INDEX(Controle!O:O,MATCH('Banco de Dados'!A586,Controle!M:M,0))*E586/100</f>
        <v>#N/A</v>
      </c>
    </row>
    <row r="587" spans="1:20" hidden="1" x14ac:dyDescent="0.2">
      <c r="A587" s="158">
        <f>BD_TS!A586</f>
        <v>0</v>
      </c>
      <c r="B587" s="158" t="str">
        <f>SUBSTITUTE(SUBSTITUTE(BD_TS!D586," ",""),"-","/")</f>
        <v/>
      </c>
      <c r="C587" s="158">
        <f>BD_TS!E586</f>
        <v>0</v>
      </c>
      <c r="D587" s="159">
        <f>BD_TS!F586</f>
        <v>0</v>
      </c>
      <c r="E587" s="160">
        <f>BD_TS!B586</f>
        <v>0</v>
      </c>
      <c r="F587" s="161">
        <f>BD_TS!C586</f>
        <v>0</v>
      </c>
      <c r="G587" s="187">
        <f>BD_TS!H586</f>
        <v>0</v>
      </c>
      <c r="H587" s="158" t="str">
        <f>IF($A587=0,"",IFERROR(INDEX(BD_Gestão!A:A,MATCH('Banco de Dados'!$B587,BD_Gestão!$B:$B,0)),"erro"))</f>
        <v/>
      </c>
      <c r="I587" s="162" t="str">
        <f>IF($A587=0,"",IFERROR(INDEX(BD_Gestão!E:E,MATCH('Banco de Dados'!$B587,BD_Gestão!$B:$B,0)),"erro"))</f>
        <v/>
      </c>
      <c r="J587" s="186" t="str">
        <f>IF($A587=0,"",IFERROR(INDEX(BD_Gestão!B:B,MATCH('Banco de Dados'!$B587,BD_Gestão!$B:$B,0)),"erro"))</f>
        <v/>
      </c>
      <c r="K587" s="158" t="str">
        <f>IF($A587=0,"",IFERROR(INDEX(BD_Gestão!C:C,MATCH('Banco de Dados'!$B587,BD_Gestão!$B:$B,0)),"erro"))</f>
        <v/>
      </c>
      <c r="L587" s="158" t="str">
        <f>IF($A587=0,"",IFERROR(INDEX(BD_Gestão!H:H,MATCH('Banco de Dados'!$B587,BD_Gestão!$B:$B,0)),"erro"))</f>
        <v/>
      </c>
      <c r="M587" s="161" t="str">
        <f>IF($A587=0,"",IFERROR(INDEX(BD_Gestão!F:F,MATCH('Banco de Dados'!$B587,BD_Gestão!$B:$B,0)),"erro"))</f>
        <v/>
      </c>
      <c r="N587" s="161" t="str">
        <f>IF($A587=0,"",IFERROR(INDEX(BD_Gestão!J:J,MATCH('Banco de Dados'!$B587,BD_Gestão!$B:$B,0)),"erro"))</f>
        <v/>
      </c>
      <c r="O587" s="164" t="str">
        <f>IF($A587=0,"",IFERROR(INDEX(BD_Gestão!K:K,MATCH('Banco de Dados'!$B587,BD_Gestão!$B:$B,0)),"erro"))</f>
        <v/>
      </c>
      <c r="P587" s="169" t="str">
        <f t="shared" si="38"/>
        <v/>
      </c>
      <c r="Q587" s="170" t="str">
        <f t="shared" si="39"/>
        <v/>
      </c>
      <c r="R587" s="163" t="e">
        <f t="shared" si="36"/>
        <v>#VALUE!</v>
      </c>
      <c r="S587" s="163" t="e">
        <f t="shared" si="37"/>
        <v>#VALUE!</v>
      </c>
      <c r="T587" s="163" t="e">
        <f>INDEX(Controle!O:O,MATCH('Banco de Dados'!A587,Controle!M:M,0))*E587/100</f>
        <v>#N/A</v>
      </c>
    </row>
    <row r="588" spans="1:20" hidden="1" x14ac:dyDescent="0.2">
      <c r="A588" s="158">
        <f>BD_TS!A587</f>
        <v>0</v>
      </c>
      <c r="B588" s="158" t="str">
        <f>SUBSTITUTE(SUBSTITUTE(BD_TS!D587," ",""),"-","/")</f>
        <v/>
      </c>
      <c r="C588" s="158">
        <f>BD_TS!E587</f>
        <v>0</v>
      </c>
      <c r="D588" s="159">
        <f>BD_TS!F587</f>
        <v>0</v>
      </c>
      <c r="E588" s="160">
        <f>BD_TS!B587</f>
        <v>0</v>
      </c>
      <c r="F588" s="161">
        <f>BD_TS!C587</f>
        <v>0</v>
      </c>
      <c r="G588" s="187">
        <f>BD_TS!H587</f>
        <v>0</v>
      </c>
      <c r="H588" s="158" t="str">
        <f>IF($A588=0,"",IFERROR(INDEX(BD_Gestão!A:A,MATCH('Banco de Dados'!$B588,BD_Gestão!$B:$B,0)),"erro"))</f>
        <v/>
      </c>
      <c r="I588" s="162" t="str">
        <f>IF($A588=0,"",IFERROR(INDEX(BD_Gestão!E:E,MATCH('Banco de Dados'!$B588,BD_Gestão!$B:$B,0)),"erro"))</f>
        <v/>
      </c>
      <c r="J588" s="186" t="str">
        <f>IF($A588=0,"",IFERROR(INDEX(BD_Gestão!B:B,MATCH('Banco de Dados'!$B588,BD_Gestão!$B:$B,0)),"erro"))</f>
        <v/>
      </c>
      <c r="K588" s="158" t="str">
        <f>IF($A588=0,"",IFERROR(INDEX(BD_Gestão!C:C,MATCH('Banco de Dados'!$B588,BD_Gestão!$B:$B,0)),"erro"))</f>
        <v/>
      </c>
      <c r="L588" s="158" t="str">
        <f>IF($A588=0,"",IFERROR(INDEX(BD_Gestão!H:H,MATCH('Banco de Dados'!$B588,BD_Gestão!$B:$B,0)),"erro"))</f>
        <v/>
      </c>
      <c r="M588" s="161" t="str">
        <f>IF($A588=0,"",IFERROR(INDEX(BD_Gestão!F:F,MATCH('Banco de Dados'!$B588,BD_Gestão!$B:$B,0)),"erro"))</f>
        <v/>
      </c>
      <c r="N588" s="161" t="str">
        <f>IF($A588=0,"",IFERROR(INDEX(BD_Gestão!J:J,MATCH('Banco de Dados'!$B588,BD_Gestão!$B:$B,0)),"erro"))</f>
        <v/>
      </c>
      <c r="O588" s="164" t="str">
        <f>IF($A588=0,"",IFERROR(INDEX(BD_Gestão!K:K,MATCH('Banco de Dados'!$B588,BD_Gestão!$B:$B,0)),"erro"))</f>
        <v/>
      </c>
      <c r="P588" s="169" t="str">
        <f t="shared" si="38"/>
        <v/>
      </c>
      <c r="Q588" s="170" t="str">
        <f t="shared" si="39"/>
        <v/>
      </c>
      <c r="R588" s="163" t="e">
        <f t="shared" si="36"/>
        <v>#VALUE!</v>
      </c>
      <c r="S588" s="163" t="e">
        <f t="shared" si="37"/>
        <v>#VALUE!</v>
      </c>
      <c r="T588" s="163" t="e">
        <f>INDEX(Controle!O:O,MATCH('Banco de Dados'!A588,Controle!M:M,0))*E588/100</f>
        <v>#N/A</v>
      </c>
    </row>
    <row r="589" spans="1:20" hidden="1" x14ac:dyDescent="0.2">
      <c r="A589" s="158">
        <f>BD_TS!A588</f>
        <v>0</v>
      </c>
      <c r="B589" s="158" t="str">
        <f>SUBSTITUTE(SUBSTITUTE(BD_TS!D588," ",""),"-","/")</f>
        <v/>
      </c>
      <c r="C589" s="158">
        <f>BD_TS!E588</f>
        <v>0</v>
      </c>
      <c r="D589" s="159">
        <f>BD_TS!F588</f>
        <v>0</v>
      </c>
      <c r="E589" s="160">
        <f>BD_TS!B588</f>
        <v>0</v>
      </c>
      <c r="F589" s="161">
        <f>BD_TS!C588</f>
        <v>0</v>
      </c>
      <c r="G589" s="187">
        <f>BD_TS!H588</f>
        <v>0</v>
      </c>
      <c r="H589" s="158" t="str">
        <f>IF($A589=0,"",IFERROR(INDEX(BD_Gestão!A:A,MATCH('Banco de Dados'!$B589,BD_Gestão!$B:$B,0)),"erro"))</f>
        <v/>
      </c>
      <c r="I589" s="162" t="str">
        <f>IF($A589=0,"",IFERROR(INDEX(BD_Gestão!E:E,MATCH('Banco de Dados'!$B589,BD_Gestão!$B:$B,0)),"erro"))</f>
        <v/>
      </c>
      <c r="J589" s="186" t="str">
        <f>IF($A589=0,"",IFERROR(INDEX(BD_Gestão!B:B,MATCH('Banco de Dados'!$B589,BD_Gestão!$B:$B,0)),"erro"))</f>
        <v/>
      </c>
      <c r="K589" s="158" t="str">
        <f>IF($A589=0,"",IFERROR(INDEX(BD_Gestão!C:C,MATCH('Banco de Dados'!$B589,BD_Gestão!$B:$B,0)),"erro"))</f>
        <v/>
      </c>
      <c r="L589" s="158" t="str">
        <f>IF($A589=0,"",IFERROR(INDEX(BD_Gestão!H:H,MATCH('Banco de Dados'!$B589,BD_Gestão!$B:$B,0)),"erro"))</f>
        <v/>
      </c>
      <c r="M589" s="161" t="str">
        <f>IF($A589=0,"",IFERROR(INDEX(BD_Gestão!F:F,MATCH('Banco de Dados'!$B589,BD_Gestão!$B:$B,0)),"erro"))</f>
        <v/>
      </c>
      <c r="N589" s="161" t="str">
        <f>IF($A589=0,"",IFERROR(INDEX(BD_Gestão!J:J,MATCH('Banco de Dados'!$B589,BD_Gestão!$B:$B,0)),"erro"))</f>
        <v/>
      </c>
      <c r="O589" s="164" t="str">
        <f>IF($A589=0,"",IFERROR(INDEX(BD_Gestão!K:K,MATCH('Banco de Dados'!$B589,BD_Gestão!$B:$B,0)),"erro"))</f>
        <v/>
      </c>
      <c r="P589" s="169" t="str">
        <f t="shared" si="38"/>
        <v/>
      </c>
      <c r="Q589" s="170" t="str">
        <f t="shared" si="39"/>
        <v/>
      </c>
      <c r="R589" s="163" t="e">
        <f t="shared" si="36"/>
        <v>#VALUE!</v>
      </c>
      <c r="S589" s="163" t="e">
        <f t="shared" si="37"/>
        <v>#VALUE!</v>
      </c>
      <c r="T589" s="163" t="e">
        <f>INDEX(Controle!O:O,MATCH('Banco de Dados'!A589,Controle!M:M,0))*E589/100</f>
        <v>#N/A</v>
      </c>
    </row>
    <row r="590" spans="1:20" hidden="1" x14ac:dyDescent="0.2">
      <c r="A590" s="158">
        <f>BD_TS!A589</f>
        <v>0</v>
      </c>
      <c r="B590" s="158" t="str">
        <f>SUBSTITUTE(SUBSTITUTE(BD_TS!D589," ",""),"-","/")</f>
        <v/>
      </c>
      <c r="C590" s="158">
        <f>BD_TS!E589</f>
        <v>0</v>
      </c>
      <c r="D590" s="159">
        <f>BD_TS!F589</f>
        <v>0</v>
      </c>
      <c r="E590" s="160">
        <f>BD_TS!B589</f>
        <v>0</v>
      </c>
      <c r="F590" s="161">
        <f>BD_TS!C589</f>
        <v>0</v>
      </c>
      <c r="G590" s="187">
        <f>BD_TS!H589</f>
        <v>0</v>
      </c>
      <c r="H590" s="158" t="str">
        <f>IF($A590=0,"",IFERROR(INDEX(BD_Gestão!A:A,MATCH('Banco de Dados'!$B590,BD_Gestão!$B:$B,0)),"erro"))</f>
        <v/>
      </c>
      <c r="I590" s="162" t="str">
        <f>IF($A590=0,"",IFERROR(INDEX(BD_Gestão!E:E,MATCH('Banco de Dados'!$B590,BD_Gestão!$B:$B,0)),"erro"))</f>
        <v/>
      </c>
      <c r="J590" s="186" t="str">
        <f>IF($A590=0,"",IFERROR(INDEX(BD_Gestão!B:B,MATCH('Banco de Dados'!$B590,BD_Gestão!$B:$B,0)),"erro"))</f>
        <v/>
      </c>
      <c r="K590" s="158" t="str">
        <f>IF($A590=0,"",IFERROR(INDEX(BD_Gestão!C:C,MATCH('Banco de Dados'!$B590,BD_Gestão!$B:$B,0)),"erro"))</f>
        <v/>
      </c>
      <c r="L590" s="158" t="str">
        <f>IF($A590=0,"",IFERROR(INDEX(BD_Gestão!H:H,MATCH('Banco de Dados'!$B590,BD_Gestão!$B:$B,0)),"erro"))</f>
        <v/>
      </c>
      <c r="M590" s="161" t="str">
        <f>IF($A590=0,"",IFERROR(INDEX(BD_Gestão!F:F,MATCH('Banco de Dados'!$B590,BD_Gestão!$B:$B,0)),"erro"))</f>
        <v/>
      </c>
      <c r="N590" s="161" t="str">
        <f>IF($A590=0,"",IFERROR(INDEX(BD_Gestão!J:J,MATCH('Banco de Dados'!$B590,BD_Gestão!$B:$B,0)),"erro"))</f>
        <v/>
      </c>
      <c r="O590" s="164" t="str">
        <f>IF($A590=0,"",IFERROR(INDEX(BD_Gestão!K:K,MATCH('Banco de Dados'!$B590,BD_Gestão!$B:$B,0)),"erro"))</f>
        <v/>
      </c>
      <c r="P590" s="169" t="str">
        <f t="shared" si="38"/>
        <v/>
      </c>
      <c r="Q590" s="170" t="str">
        <f t="shared" si="39"/>
        <v/>
      </c>
      <c r="R590" s="163" t="e">
        <f t="shared" si="36"/>
        <v>#VALUE!</v>
      </c>
      <c r="S590" s="163" t="e">
        <f t="shared" si="37"/>
        <v>#VALUE!</v>
      </c>
      <c r="T590" s="163" t="e">
        <f>INDEX(Controle!O:O,MATCH('Banco de Dados'!A590,Controle!M:M,0))*E590/100</f>
        <v>#N/A</v>
      </c>
    </row>
    <row r="591" spans="1:20" hidden="1" x14ac:dyDescent="0.2">
      <c r="A591" s="158">
        <f>BD_TS!A590</f>
        <v>0</v>
      </c>
      <c r="B591" s="158" t="str">
        <f>SUBSTITUTE(SUBSTITUTE(BD_TS!D590," ",""),"-","/")</f>
        <v/>
      </c>
      <c r="C591" s="158">
        <f>BD_TS!E590</f>
        <v>0</v>
      </c>
      <c r="D591" s="159">
        <f>BD_TS!F590</f>
        <v>0</v>
      </c>
      <c r="E591" s="160">
        <f>BD_TS!B590</f>
        <v>0</v>
      </c>
      <c r="F591" s="161">
        <f>BD_TS!C590</f>
        <v>0</v>
      </c>
      <c r="G591" s="187">
        <f>BD_TS!H590</f>
        <v>0</v>
      </c>
      <c r="H591" s="158" t="str">
        <f>IF($A591=0,"",IFERROR(INDEX(BD_Gestão!A:A,MATCH('Banco de Dados'!$B591,BD_Gestão!$B:$B,0)),"erro"))</f>
        <v/>
      </c>
      <c r="I591" s="162" t="str">
        <f>IF($A591=0,"",IFERROR(INDEX(BD_Gestão!E:E,MATCH('Banco de Dados'!$B591,BD_Gestão!$B:$B,0)),"erro"))</f>
        <v/>
      </c>
      <c r="J591" s="186" t="str">
        <f>IF($A591=0,"",IFERROR(INDEX(BD_Gestão!B:B,MATCH('Banco de Dados'!$B591,BD_Gestão!$B:$B,0)),"erro"))</f>
        <v/>
      </c>
      <c r="K591" s="158" t="str">
        <f>IF($A591=0,"",IFERROR(INDEX(BD_Gestão!C:C,MATCH('Banco de Dados'!$B591,BD_Gestão!$B:$B,0)),"erro"))</f>
        <v/>
      </c>
      <c r="L591" s="158" t="str">
        <f>IF($A591=0,"",IFERROR(INDEX(BD_Gestão!H:H,MATCH('Banco de Dados'!$B591,BD_Gestão!$B:$B,0)),"erro"))</f>
        <v/>
      </c>
      <c r="M591" s="161" t="str">
        <f>IF($A591=0,"",IFERROR(INDEX(BD_Gestão!F:F,MATCH('Banco de Dados'!$B591,BD_Gestão!$B:$B,0)),"erro"))</f>
        <v/>
      </c>
      <c r="N591" s="161" t="str">
        <f>IF($A591=0,"",IFERROR(INDEX(BD_Gestão!J:J,MATCH('Banco de Dados'!$B591,BD_Gestão!$B:$B,0)),"erro"))</f>
        <v/>
      </c>
      <c r="O591" s="164" t="str">
        <f>IF($A591=0,"",IFERROR(INDEX(BD_Gestão!K:K,MATCH('Banco de Dados'!$B591,BD_Gestão!$B:$B,0)),"erro"))</f>
        <v/>
      </c>
      <c r="P591" s="169" t="str">
        <f t="shared" si="38"/>
        <v/>
      </c>
      <c r="Q591" s="170" t="str">
        <f t="shared" si="39"/>
        <v/>
      </c>
      <c r="R591" s="163" t="e">
        <f t="shared" si="36"/>
        <v>#VALUE!</v>
      </c>
      <c r="S591" s="163" t="e">
        <f t="shared" si="37"/>
        <v>#VALUE!</v>
      </c>
      <c r="T591" s="163" t="e">
        <f>INDEX(Controle!O:O,MATCH('Banco de Dados'!A591,Controle!M:M,0))*E591/100</f>
        <v>#N/A</v>
      </c>
    </row>
    <row r="592" spans="1:20" hidden="1" x14ac:dyDescent="0.2">
      <c r="A592" s="158">
        <f>BD_TS!A591</f>
        <v>0</v>
      </c>
      <c r="B592" s="158" t="str">
        <f>SUBSTITUTE(SUBSTITUTE(BD_TS!D591," ",""),"-","/")</f>
        <v/>
      </c>
      <c r="C592" s="158">
        <f>BD_TS!E591</f>
        <v>0</v>
      </c>
      <c r="D592" s="159">
        <f>BD_TS!F591</f>
        <v>0</v>
      </c>
      <c r="E592" s="160">
        <f>BD_TS!B591</f>
        <v>0</v>
      </c>
      <c r="F592" s="161">
        <f>BD_TS!C591</f>
        <v>0</v>
      </c>
      <c r="G592" s="187">
        <f>BD_TS!H591</f>
        <v>0</v>
      </c>
      <c r="H592" s="158" t="str">
        <f>IF($A592=0,"",IFERROR(INDEX(BD_Gestão!A:A,MATCH('Banco de Dados'!$B592,BD_Gestão!$B:$B,0)),"erro"))</f>
        <v/>
      </c>
      <c r="I592" s="162" t="str">
        <f>IF($A592=0,"",IFERROR(INDEX(BD_Gestão!E:E,MATCH('Banco de Dados'!$B592,BD_Gestão!$B:$B,0)),"erro"))</f>
        <v/>
      </c>
      <c r="J592" s="186" t="str">
        <f>IF($A592=0,"",IFERROR(INDEX(BD_Gestão!B:B,MATCH('Banco de Dados'!$B592,BD_Gestão!$B:$B,0)),"erro"))</f>
        <v/>
      </c>
      <c r="K592" s="158" t="str">
        <f>IF($A592=0,"",IFERROR(INDEX(BD_Gestão!C:C,MATCH('Banco de Dados'!$B592,BD_Gestão!$B:$B,0)),"erro"))</f>
        <v/>
      </c>
      <c r="L592" s="158" t="str">
        <f>IF($A592=0,"",IFERROR(INDEX(BD_Gestão!H:H,MATCH('Banco de Dados'!$B592,BD_Gestão!$B:$B,0)),"erro"))</f>
        <v/>
      </c>
      <c r="M592" s="161" t="str">
        <f>IF($A592=0,"",IFERROR(INDEX(BD_Gestão!F:F,MATCH('Banco de Dados'!$B592,BD_Gestão!$B:$B,0)),"erro"))</f>
        <v/>
      </c>
      <c r="N592" s="161" t="str">
        <f>IF($A592=0,"",IFERROR(INDEX(BD_Gestão!J:J,MATCH('Banco de Dados'!$B592,BD_Gestão!$B:$B,0)),"erro"))</f>
        <v/>
      </c>
      <c r="O592" s="164" t="str">
        <f>IF($A592=0,"",IFERROR(INDEX(BD_Gestão!K:K,MATCH('Banco de Dados'!$B592,BD_Gestão!$B:$B,0)),"erro"))</f>
        <v/>
      </c>
      <c r="P592" s="169" t="str">
        <f t="shared" si="38"/>
        <v/>
      </c>
      <c r="Q592" s="170" t="str">
        <f t="shared" si="39"/>
        <v/>
      </c>
      <c r="R592" s="163" t="e">
        <f t="shared" si="36"/>
        <v>#VALUE!</v>
      </c>
      <c r="S592" s="163" t="e">
        <f t="shared" si="37"/>
        <v>#VALUE!</v>
      </c>
      <c r="T592" s="163" t="e">
        <f>INDEX(Controle!O:O,MATCH('Banco de Dados'!A592,Controle!M:M,0))*E592/100</f>
        <v>#N/A</v>
      </c>
    </row>
    <row r="593" spans="1:20" hidden="1" x14ac:dyDescent="0.2">
      <c r="A593" s="158">
        <f>BD_TS!A592</f>
        <v>0</v>
      </c>
      <c r="B593" s="158" t="str">
        <f>SUBSTITUTE(SUBSTITUTE(BD_TS!D592," ",""),"-","/")</f>
        <v/>
      </c>
      <c r="C593" s="158">
        <f>BD_TS!E592</f>
        <v>0</v>
      </c>
      <c r="D593" s="159">
        <f>BD_TS!F592</f>
        <v>0</v>
      </c>
      <c r="E593" s="160">
        <f>BD_TS!B592</f>
        <v>0</v>
      </c>
      <c r="F593" s="161">
        <f>BD_TS!C592</f>
        <v>0</v>
      </c>
      <c r="G593" s="187">
        <f>BD_TS!H592</f>
        <v>0</v>
      </c>
      <c r="H593" s="158" t="str">
        <f>IF($A593=0,"",IFERROR(INDEX(BD_Gestão!A:A,MATCH('Banco de Dados'!$B593,BD_Gestão!$B:$B,0)),"erro"))</f>
        <v/>
      </c>
      <c r="I593" s="162" t="str">
        <f>IF($A593=0,"",IFERROR(INDEX(BD_Gestão!E:E,MATCH('Banco de Dados'!$B593,BD_Gestão!$B:$B,0)),"erro"))</f>
        <v/>
      </c>
      <c r="J593" s="186" t="str">
        <f>IF($A593=0,"",IFERROR(INDEX(BD_Gestão!B:B,MATCH('Banco de Dados'!$B593,BD_Gestão!$B:$B,0)),"erro"))</f>
        <v/>
      </c>
      <c r="K593" s="158" t="str">
        <f>IF($A593=0,"",IFERROR(INDEX(BD_Gestão!C:C,MATCH('Banco de Dados'!$B593,BD_Gestão!$B:$B,0)),"erro"))</f>
        <v/>
      </c>
      <c r="L593" s="158" t="str">
        <f>IF($A593=0,"",IFERROR(INDEX(BD_Gestão!H:H,MATCH('Banco de Dados'!$B593,BD_Gestão!$B:$B,0)),"erro"))</f>
        <v/>
      </c>
      <c r="M593" s="161" t="str">
        <f>IF($A593=0,"",IFERROR(INDEX(BD_Gestão!F:F,MATCH('Banco de Dados'!$B593,BD_Gestão!$B:$B,0)),"erro"))</f>
        <v/>
      </c>
      <c r="N593" s="161" t="str">
        <f>IF($A593=0,"",IFERROR(INDEX(BD_Gestão!J:J,MATCH('Banco de Dados'!$B593,BD_Gestão!$B:$B,0)),"erro"))</f>
        <v/>
      </c>
      <c r="O593" s="164" t="str">
        <f>IF($A593=0,"",IFERROR(INDEX(BD_Gestão!K:K,MATCH('Banco de Dados'!$B593,BD_Gestão!$B:$B,0)),"erro"))</f>
        <v/>
      </c>
      <c r="P593" s="169" t="str">
        <f t="shared" si="38"/>
        <v/>
      </c>
      <c r="Q593" s="170" t="str">
        <f t="shared" si="39"/>
        <v/>
      </c>
      <c r="R593" s="163" t="e">
        <f t="shared" si="36"/>
        <v>#VALUE!</v>
      </c>
      <c r="S593" s="163" t="e">
        <f t="shared" si="37"/>
        <v>#VALUE!</v>
      </c>
      <c r="T593" s="163" t="e">
        <f>INDEX(Controle!O:O,MATCH('Banco de Dados'!A593,Controle!M:M,0))*E593/100</f>
        <v>#N/A</v>
      </c>
    </row>
    <row r="594" spans="1:20" hidden="1" x14ac:dyDescent="0.2">
      <c r="A594" s="158">
        <f>BD_TS!A593</f>
        <v>0</v>
      </c>
      <c r="B594" s="158" t="str">
        <f>SUBSTITUTE(SUBSTITUTE(BD_TS!D593," ",""),"-","/")</f>
        <v/>
      </c>
      <c r="C594" s="158">
        <f>BD_TS!E593</f>
        <v>0</v>
      </c>
      <c r="D594" s="159">
        <f>BD_TS!F593</f>
        <v>0</v>
      </c>
      <c r="E594" s="160">
        <f>BD_TS!B593</f>
        <v>0</v>
      </c>
      <c r="F594" s="161">
        <f>BD_TS!C593</f>
        <v>0</v>
      </c>
      <c r="G594" s="187">
        <f>BD_TS!H593</f>
        <v>0</v>
      </c>
      <c r="H594" s="158" t="str">
        <f>IF($A594=0,"",IFERROR(INDEX(BD_Gestão!A:A,MATCH('Banco de Dados'!$B594,BD_Gestão!$B:$B,0)),"erro"))</f>
        <v/>
      </c>
      <c r="I594" s="162" t="str">
        <f>IF($A594=0,"",IFERROR(INDEX(BD_Gestão!E:E,MATCH('Banco de Dados'!$B594,BD_Gestão!$B:$B,0)),"erro"))</f>
        <v/>
      </c>
      <c r="J594" s="186" t="str">
        <f>IF($A594=0,"",IFERROR(INDEX(BD_Gestão!B:B,MATCH('Banco de Dados'!$B594,BD_Gestão!$B:$B,0)),"erro"))</f>
        <v/>
      </c>
      <c r="K594" s="158" t="str">
        <f>IF($A594=0,"",IFERROR(INDEX(BD_Gestão!C:C,MATCH('Banco de Dados'!$B594,BD_Gestão!$B:$B,0)),"erro"))</f>
        <v/>
      </c>
      <c r="L594" s="158" t="str">
        <f>IF($A594=0,"",IFERROR(INDEX(BD_Gestão!H:H,MATCH('Banco de Dados'!$B594,BD_Gestão!$B:$B,0)),"erro"))</f>
        <v/>
      </c>
      <c r="M594" s="161" t="str">
        <f>IF($A594=0,"",IFERROR(INDEX(BD_Gestão!F:F,MATCH('Banco de Dados'!$B594,BD_Gestão!$B:$B,0)),"erro"))</f>
        <v/>
      </c>
      <c r="N594" s="161" t="str">
        <f>IF($A594=0,"",IFERROR(INDEX(BD_Gestão!J:J,MATCH('Banco de Dados'!$B594,BD_Gestão!$B:$B,0)),"erro"))</f>
        <v/>
      </c>
      <c r="O594" s="164" t="str">
        <f>IF($A594=0,"",IFERROR(INDEX(BD_Gestão!K:K,MATCH('Banco de Dados'!$B594,BD_Gestão!$B:$B,0)),"erro"))</f>
        <v/>
      </c>
      <c r="P594" s="169" t="str">
        <f t="shared" si="38"/>
        <v/>
      </c>
      <c r="Q594" s="170" t="str">
        <f t="shared" si="39"/>
        <v/>
      </c>
      <c r="R594" s="163" t="e">
        <f t="shared" si="36"/>
        <v>#VALUE!</v>
      </c>
      <c r="S594" s="163" t="e">
        <f t="shared" si="37"/>
        <v>#VALUE!</v>
      </c>
      <c r="T594" s="163" t="e">
        <f>INDEX(Controle!O:O,MATCH('Banco de Dados'!A594,Controle!M:M,0))*E594/100</f>
        <v>#N/A</v>
      </c>
    </row>
    <row r="595" spans="1:20" hidden="1" x14ac:dyDescent="0.2">
      <c r="A595" s="158">
        <f>BD_TS!A594</f>
        <v>0</v>
      </c>
      <c r="B595" s="158" t="str">
        <f>SUBSTITUTE(SUBSTITUTE(BD_TS!D594," ",""),"-","/")</f>
        <v/>
      </c>
      <c r="C595" s="158">
        <f>BD_TS!E594</f>
        <v>0</v>
      </c>
      <c r="D595" s="159">
        <f>BD_TS!F594</f>
        <v>0</v>
      </c>
      <c r="E595" s="160">
        <f>BD_TS!B594</f>
        <v>0</v>
      </c>
      <c r="F595" s="161">
        <f>BD_TS!C594</f>
        <v>0</v>
      </c>
      <c r="G595" s="187">
        <f>BD_TS!H594</f>
        <v>0</v>
      </c>
      <c r="H595" s="158" t="str">
        <f>IF($A595=0,"",IFERROR(INDEX(BD_Gestão!A:A,MATCH('Banco de Dados'!$B595,BD_Gestão!$B:$B,0)),"erro"))</f>
        <v/>
      </c>
      <c r="I595" s="162" t="str">
        <f>IF($A595=0,"",IFERROR(INDEX(BD_Gestão!E:E,MATCH('Banco de Dados'!$B595,BD_Gestão!$B:$B,0)),"erro"))</f>
        <v/>
      </c>
      <c r="J595" s="186" t="str">
        <f>IF($A595=0,"",IFERROR(INDEX(BD_Gestão!B:B,MATCH('Banco de Dados'!$B595,BD_Gestão!$B:$B,0)),"erro"))</f>
        <v/>
      </c>
      <c r="K595" s="158" t="str">
        <f>IF($A595=0,"",IFERROR(INDEX(BD_Gestão!C:C,MATCH('Banco de Dados'!$B595,BD_Gestão!$B:$B,0)),"erro"))</f>
        <v/>
      </c>
      <c r="L595" s="158" t="str">
        <f>IF($A595=0,"",IFERROR(INDEX(BD_Gestão!H:H,MATCH('Banco de Dados'!$B595,BD_Gestão!$B:$B,0)),"erro"))</f>
        <v/>
      </c>
      <c r="M595" s="161" t="str">
        <f>IF($A595=0,"",IFERROR(INDEX(BD_Gestão!F:F,MATCH('Banco de Dados'!$B595,BD_Gestão!$B:$B,0)),"erro"))</f>
        <v/>
      </c>
      <c r="N595" s="161" t="str">
        <f>IF($A595=0,"",IFERROR(INDEX(BD_Gestão!J:J,MATCH('Banco de Dados'!$B595,BD_Gestão!$B:$B,0)),"erro"))</f>
        <v/>
      </c>
      <c r="O595" s="164" t="str">
        <f>IF($A595=0,"",IFERROR(INDEX(BD_Gestão!K:K,MATCH('Banco de Dados'!$B595,BD_Gestão!$B:$B,0)),"erro"))</f>
        <v/>
      </c>
      <c r="P595" s="169" t="str">
        <f t="shared" si="38"/>
        <v/>
      </c>
      <c r="Q595" s="170" t="str">
        <f t="shared" si="39"/>
        <v/>
      </c>
      <c r="R595" s="163" t="e">
        <f t="shared" si="36"/>
        <v>#VALUE!</v>
      </c>
      <c r="S595" s="163" t="e">
        <f t="shared" si="37"/>
        <v>#VALUE!</v>
      </c>
      <c r="T595" s="163" t="e">
        <f>INDEX(Controle!O:O,MATCH('Banco de Dados'!A595,Controle!M:M,0))*E595/100</f>
        <v>#N/A</v>
      </c>
    </row>
    <row r="596" spans="1:20" hidden="1" x14ac:dyDescent="0.2">
      <c r="A596" s="158">
        <f>BD_TS!A595</f>
        <v>0</v>
      </c>
      <c r="B596" s="158" t="str">
        <f>SUBSTITUTE(SUBSTITUTE(BD_TS!D595," ",""),"-","/")</f>
        <v/>
      </c>
      <c r="C596" s="158">
        <f>BD_TS!E595</f>
        <v>0</v>
      </c>
      <c r="D596" s="159">
        <f>BD_TS!F595</f>
        <v>0</v>
      </c>
      <c r="E596" s="160">
        <f>BD_TS!B595</f>
        <v>0</v>
      </c>
      <c r="F596" s="161">
        <f>BD_TS!C595</f>
        <v>0</v>
      </c>
      <c r="G596" s="187">
        <f>BD_TS!H595</f>
        <v>0</v>
      </c>
      <c r="H596" s="158" t="str">
        <f>IF($A596=0,"",IFERROR(INDEX(BD_Gestão!A:A,MATCH('Banco de Dados'!$B596,BD_Gestão!$B:$B,0)),"erro"))</f>
        <v/>
      </c>
      <c r="I596" s="162" t="str">
        <f>IF($A596=0,"",IFERROR(INDEX(BD_Gestão!E:E,MATCH('Banco de Dados'!$B596,BD_Gestão!$B:$B,0)),"erro"))</f>
        <v/>
      </c>
      <c r="J596" s="186" t="str">
        <f>IF($A596=0,"",IFERROR(INDEX(BD_Gestão!B:B,MATCH('Banco de Dados'!$B596,BD_Gestão!$B:$B,0)),"erro"))</f>
        <v/>
      </c>
      <c r="K596" s="158" t="str">
        <f>IF($A596=0,"",IFERROR(INDEX(BD_Gestão!C:C,MATCH('Banco de Dados'!$B596,BD_Gestão!$B:$B,0)),"erro"))</f>
        <v/>
      </c>
      <c r="L596" s="158" t="str">
        <f>IF($A596=0,"",IFERROR(INDEX(BD_Gestão!H:H,MATCH('Banco de Dados'!$B596,BD_Gestão!$B:$B,0)),"erro"))</f>
        <v/>
      </c>
      <c r="M596" s="161" t="str">
        <f>IF($A596=0,"",IFERROR(INDEX(BD_Gestão!F:F,MATCH('Banco de Dados'!$B596,BD_Gestão!$B:$B,0)),"erro"))</f>
        <v/>
      </c>
      <c r="N596" s="161" t="str">
        <f>IF($A596=0,"",IFERROR(INDEX(BD_Gestão!J:J,MATCH('Banco de Dados'!$B596,BD_Gestão!$B:$B,0)),"erro"))</f>
        <v/>
      </c>
      <c r="O596" s="164" t="str">
        <f>IF($A596=0,"",IFERROR(INDEX(BD_Gestão!K:K,MATCH('Banco de Dados'!$B596,BD_Gestão!$B:$B,0)),"erro"))</f>
        <v/>
      </c>
      <c r="P596" s="169" t="str">
        <f t="shared" si="38"/>
        <v/>
      </c>
      <c r="Q596" s="170" t="str">
        <f t="shared" si="39"/>
        <v/>
      </c>
      <c r="R596" s="163" t="e">
        <f t="shared" si="36"/>
        <v>#VALUE!</v>
      </c>
      <c r="S596" s="163" t="e">
        <f t="shared" si="37"/>
        <v>#VALUE!</v>
      </c>
      <c r="T596" s="163" t="e">
        <f>INDEX(Controle!O:O,MATCH('Banco de Dados'!A596,Controle!M:M,0))*E596/100</f>
        <v>#N/A</v>
      </c>
    </row>
    <row r="597" spans="1:20" hidden="1" x14ac:dyDescent="0.2">
      <c r="A597" s="158">
        <f>BD_TS!A596</f>
        <v>0</v>
      </c>
      <c r="B597" s="158" t="str">
        <f>SUBSTITUTE(SUBSTITUTE(BD_TS!D596," ",""),"-","/")</f>
        <v/>
      </c>
      <c r="C597" s="158">
        <f>BD_TS!E596</f>
        <v>0</v>
      </c>
      <c r="D597" s="159">
        <f>BD_TS!F596</f>
        <v>0</v>
      </c>
      <c r="E597" s="160">
        <f>BD_TS!B596</f>
        <v>0</v>
      </c>
      <c r="F597" s="161">
        <f>BD_TS!C596</f>
        <v>0</v>
      </c>
      <c r="G597" s="187">
        <f>BD_TS!H596</f>
        <v>0</v>
      </c>
      <c r="H597" s="158" t="str">
        <f>IF($A597=0,"",IFERROR(INDEX(BD_Gestão!A:A,MATCH('Banco de Dados'!$B597,BD_Gestão!$B:$B,0)),"erro"))</f>
        <v/>
      </c>
      <c r="I597" s="162" t="str">
        <f>IF($A597=0,"",IFERROR(INDEX(BD_Gestão!E:E,MATCH('Banco de Dados'!$B597,BD_Gestão!$B:$B,0)),"erro"))</f>
        <v/>
      </c>
      <c r="J597" s="186" t="str">
        <f>IF($A597=0,"",IFERROR(INDEX(BD_Gestão!B:B,MATCH('Banco de Dados'!$B597,BD_Gestão!$B:$B,0)),"erro"))</f>
        <v/>
      </c>
      <c r="K597" s="158" t="str">
        <f>IF($A597=0,"",IFERROR(INDEX(BD_Gestão!C:C,MATCH('Banco de Dados'!$B597,BD_Gestão!$B:$B,0)),"erro"))</f>
        <v/>
      </c>
      <c r="L597" s="158" t="str">
        <f>IF($A597=0,"",IFERROR(INDEX(BD_Gestão!H:H,MATCH('Banco de Dados'!$B597,BD_Gestão!$B:$B,0)),"erro"))</f>
        <v/>
      </c>
      <c r="M597" s="161" t="str">
        <f>IF($A597=0,"",IFERROR(INDEX(BD_Gestão!F:F,MATCH('Banco de Dados'!$B597,BD_Gestão!$B:$B,0)),"erro"))</f>
        <v/>
      </c>
      <c r="N597" s="161" t="str">
        <f>IF($A597=0,"",IFERROR(INDEX(BD_Gestão!J:J,MATCH('Banco de Dados'!$B597,BD_Gestão!$B:$B,0)),"erro"))</f>
        <v/>
      </c>
      <c r="O597" s="164" t="str">
        <f>IF($A597=0,"",IFERROR(INDEX(BD_Gestão!K:K,MATCH('Banco de Dados'!$B597,BD_Gestão!$B:$B,0)),"erro"))</f>
        <v/>
      </c>
      <c r="P597" s="169" t="str">
        <f t="shared" si="38"/>
        <v/>
      </c>
      <c r="Q597" s="170" t="str">
        <f t="shared" si="39"/>
        <v/>
      </c>
      <c r="R597" s="163" t="e">
        <f t="shared" si="36"/>
        <v>#VALUE!</v>
      </c>
      <c r="S597" s="163" t="e">
        <f t="shared" si="37"/>
        <v>#VALUE!</v>
      </c>
      <c r="T597" s="163" t="e">
        <f>INDEX(Controle!O:O,MATCH('Banco de Dados'!A597,Controle!M:M,0))*E597/100</f>
        <v>#N/A</v>
      </c>
    </row>
    <row r="598" spans="1:20" hidden="1" x14ac:dyDescent="0.2">
      <c r="A598" s="158">
        <f>BD_TS!A597</f>
        <v>0</v>
      </c>
      <c r="B598" s="158" t="str">
        <f>SUBSTITUTE(SUBSTITUTE(BD_TS!D597," ",""),"-","/")</f>
        <v/>
      </c>
      <c r="C598" s="158">
        <f>BD_TS!E597</f>
        <v>0</v>
      </c>
      <c r="D598" s="159">
        <f>BD_TS!F597</f>
        <v>0</v>
      </c>
      <c r="E598" s="160">
        <f>BD_TS!B597</f>
        <v>0</v>
      </c>
      <c r="F598" s="161">
        <f>BD_TS!C597</f>
        <v>0</v>
      </c>
      <c r="G598" s="187">
        <f>BD_TS!H597</f>
        <v>0</v>
      </c>
      <c r="H598" s="158" t="str">
        <f>IF($A598=0,"",IFERROR(INDEX(BD_Gestão!A:A,MATCH('Banco de Dados'!$B598,BD_Gestão!$B:$B,0)),"erro"))</f>
        <v/>
      </c>
      <c r="I598" s="162" t="str">
        <f>IF($A598=0,"",IFERROR(INDEX(BD_Gestão!E:E,MATCH('Banco de Dados'!$B598,BD_Gestão!$B:$B,0)),"erro"))</f>
        <v/>
      </c>
      <c r="J598" s="186" t="str">
        <f>IF($A598=0,"",IFERROR(INDEX(BD_Gestão!B:B,MATCH('Banco de Dados'!$B598,BD_Gestão!$B:$B,0)),"erro"))</f>
        <v/>
      </c>
      <c r="K598" s="158" t="str">
        <f>IF($A598=0,"",IFERROR(INDEX(BD_Gestão!C:C,MATCH('Banco de Dados'!$B598,BD_Gestão!$B:$B,0)),"erro"))</f>
        <v/>
      </c>
      <c r="L598" s="158" t="str">
        <f>IF($A598=0,"",IFERROR(INDEX(BD_Gestão!H:H,MATCH('Banco de Dados'!$B598,BD_Gestão!$B:$B,0)),"erro"))</f>
        <v/>
      </c>
      <c r="M598" s="161" t="str">
        <f>IF($A598=0,"",IFERROR(INDEX(BD_Gestão!F:F,MATCH('Banco de Dados'!$B598,BD_Gestão!$B:$B,0)),"erro"))</f>
        <v/>
      </c>
      <c r="N598" s="161" t="str">
        <f>IF($A598=0,"",IFERROR(INDEX(BD_Gestão!J:J,MATCH('Banco de Dados'!$B598,BD_Gestão!$B:$B,0)),"erro"))</f>
        <v/>
      </c>
      <c r="O598" s="164" t="str">
        <f>IF($A598=0,"",IFERROR(INDEX(BD_Gestão!K:K,MATCH('Banco de Dados'!$B598,BD_Gestão!$B:$B,0)),"erro"))</f>
        <v/>
      </c>
      <c r="P598" s="169" t="str">
        <f t="shared" si="38"/>
        <v/>
      </c>
      <c r="Q598" s="170" t="str">
        <f t="shared" si="39"/>
        <v/>
      </c>
      <c r="R598" s="163" t="e">
        <f t="shared" si="36"/>
        <v>#VALUE!</v>
      </c>
      <c r="S598" s="163" t="e">
        <f t="shared" si="37"/>
        <v>#VALUE!</v>
      </c>
      <c r="T598" s="163" t="e">
        <f>INDEX(Controle!O:O,MATCH('Banco de Dados'!A598,Controle!M:M,0))*E598/100</f>
        <v>#N/A</v>
      </c>
    </row>
    <row r="599" spans="1:20" hidden="1" x14ac:dyDescent="0.2">
      <c r="A599" s="158">
        <f>BD_TS!A598</f>
        <v>0</v>
      </c>
      <c r="B599" s="158" t="str">
        <f>SUBSTITUTE(SUBSTITUTE(BD_TS!D598," ",""),"-","/")</f>
        <v/>
      </c>
      <c r="C599" s="158">
        <f>BD_TS!E598</f>
        <v>0</v>
      </c>
      <c r="D599" s="159">
        <f>BD_TS!F598</f>
        <v>0</v>
      </c>
      <c r="E599" s="160">
        <f>BD_TS!B598</f>
        <v>0</v>
      </c>
      <c r="F599" s="161">
        <f>BD_TS!C598</f>
        <v>0</v>
      </c>
      <c r="G599" s="187">
        <f>BD_TS!H598</f>
        <v>0</v>
      </c>
      <c r="H599" s="158" t="str">
        <f>IF($A599=0,"",IFERROR(INDEX(BD_Gestão!A:A,MATCH('Banco de Dados'!$B599,BD_Gestão!$B:$B,0)),"erro"))</f>
        <v/>
      </c>
      <c r="I599" s="162" t="str">
        <f>IF($A599=0,"",IFERROR(INDEX(BD_Gestão!E:E,MATCH('Banco de Dados'!$B599,BD_Gestão!$B:$B,0)),"erro"))</f>
        <v/>
      </c>
      <c r="J599" s="186" t="str">
        <f>IF($A599=0,"",IFERROR(INDEX(BD_Gestão!B:B,MATCH('Banco de Dados'!$B599,BD_Gestão!$B:$B,0)),"erro"))</f>
        <v/>
      </c>
      <c r="K599" s="158" t="str">
        <f>IF($A599=0,"",IFERROR(INDEX(BD_Gestão!C:C,MATCH('Banco de Dados'!$B599,BD_Gestão!$B:$B,0)),"erro"))</f>
        <v/>
      </c>
      <c r="L599" s="158" t="str">
        <f>IF($A599=0,"",IFERROR(INDEX(BD_Gestão!H:H,MATCH('Banco de Dados'!$B599,BD_Gestão!$B:$B,0)),"erro"))</f>
        <v/>
      </c>
      <c r="M599" s="161" t="str">
        <f>IF($A599=0,"",IFERROR(INDEX(BD_Gestão!F:F,MATCH('Banco de Dados'!$B599,BD_Gestão!$B:$B,0)),"erro"))</f>
        <v/>
      </c>
      <c r="N599" s="161" t="str">
        <f>IF($A599=0,"",IFERROR(INDEX(BD_Gestão!J:J,MATCH('Banco de Dados'!$B599,BD_Gestão!$B:$B,0)),"erro"))</f>
        <v/>
      </c>
      <c r="O599" s="164" t="str">
        <f>IF($A599=0,"",IFERROR(INDEX(BD_Gestão!K:K,MATCH('Banco de Dados'!$B599,BD_Gestão!$B:$B,0)),"erro"))</f>
        <v/>
      </c>
      <c r="P599" s="169" t="str">
        <f t="shared" si="38"/>
        <v/>
      </c>
      <c r="Q599" s="170" t="str">
        <f t="shared" si="39"/>
        <v/>
      </c>
      <c r="R599" s="163" t="e">
        <f t="shared" si="36"/>
        <v>#VALUE!</v>
      </c>
      <c r="S599" s="163" t="e">
        <f t="shared" si="37"/>
        <v>#VALUE!</v>
      </c>
      <c r="T599" s="163" t="e">
        <f>INDEX(Controle!O:O,MATCH('Banco de Dados'!A599,Controle!M:M,0))*E599/100</f>
        <v>#N/A</v>
      </c>
    </row>
    <row r="600" spans="1:20" hidden="1" x14ac:dyDescent="0.2">
      <c r="A600" s="158">
        <f>BD_TS!A599</f>
        <v>0</v>
      </c>
      <c r="B600" s="158" t="str">
        <f>SUBSTITUTE(SUBSTITUTE(BD_TS!D599," ",""),"-","/")</f>
        <v/>
      </c>
      <c r="C600" s="158">
        <f>BD_TS!E599</f>
        <v>0</v>
      </c>
      <c r="D600" s="159">
        <f>BD_TS!F599</f>
        <v>0</v>
      </c>
      <c r="E600" s="160">
        <f>BD_TS!B599</f>
        <v>0</v>
      </c>
      <c r="F600" s="161">
        <f>BD_TS!C599</f>
        <v>0</v>
      </c>
      <c r="G600" s="187">
        <f>BD_TS!H599</f>
        <v>0</v>
      </c>
      <c r="H600" s="158" t="str">
        <f>IF($A600=0,"",IFERROR(INDEX(BD_Gestão!A:A,MATCH('Banco de Dados'!$B600,BD_Gestão!$B:$B,0)),"erro"))</f>
        <v/>
      </c>
      <c r="I600" s="162" t="str">
        <f>IF($A600=0,"",IFERROR(INDEX(BD_Gestão!E:E,MATCH('Banco de Dados'!$B600,BD_Gestão!$B:$B,0)),"erro"))</f>
        <v/>
      </c>
      <c r="J600" s="186" t="str">
        <f>IF($A600=0,"",IFERROR(INDEX(BD_Gestão!B:B,MATCH('Banco de Dados'!$B600,BD_Gestão!$B:$B,0)),"erro"))</f>
        <v/>
      </c>
      <c r="K600" s="158" t="str">
        <f>IF($A600=0,"",IFERROR(INDEX(BD_Gestão!C:C,MATCH('Banco de Dados'!$B600,BD_Gestão!$B:$B,0)),"erro"))</f>
        <v/>
      </c>
      <c r="L600" s="158" t="str">
        <f>IF($A600=0,"",IFERROR(INDEX(BD_Gestão!H:H,MATCH('Banco de Dados'!$B600,BD_Gestão!$B:$B,0)),"erro"))</f>
        <v/>
      </c>
      <c r="M600" s="161" t="str">
        <f>IF($A600=0,"",IFERROR(INDEX(BD_Gestão!F:F,MATCH('Banco de Dados'!$B600,BD_Gestão!$B:$B,0)),"erro"))</f>
        <v/>
      </c>
      <c r="N600" s="161" t="str">
        <f>IF($A600=0,"",IFERROR(INDEX(BD_Gestão!J:J,MATCH('Banco de Dados'!$B600,BD_Gestão!$B:$B,0)),"erro"))</f>
        <v/>
      </c>
      <c r="O600" s="164" t="str">
        <f>IF($A600=0,"",IFERROR(INDEX(BD_Gestão!K:K,MATCH('Banco de Dados'!$B600,BD_Gestão!$B:$B,0)),"erro"))</f>
        <v/>
      </c>
      <c r="P600" s="169" t="str">
        <f t="shared" si="38"/>
        <v/>
      </c>
      <c r="Q600" s="170" t="str">
        <f t="shared" si="39"/>
        <v/>
      </c>
      <c r="R600" s="163" t="e">
        <f t="shared" si="36"/>
        <v>#VALUE!</v>
      </c>
      <c r="S600" s="163" t="e">
        <f t="shared" si="37"/>
        <v>#VALUE!</v>
      </c>
      <c r="T600" s="163" t="e">
        <f>INDEX(Controle!O:O,MATCH('Banco de Dados'!A600,Controle!M:M,0))*E600/100</f>
        <v>#N/A</v>
      </c>
    </row>
    <row r="601" spans="1:20" hidden="1" x14ac:dyDescent="0.2">
      <c r="A601" s="158">
        <f>BD_TS!A600</f>
        <v>0</v>
      </c>
      <c r="B601" s="158" t="str">
        <f>SUBSTITUTE(SUBSTITUTE(BD_TS!D600," ",""),"-","/")</f>
        <v/>
      </c>
      <c r="C601" s="158">
        <f>BD_TS!E600</f>
        <v>0</v>
      </c>
      <c r="D601" s="159">
        <f>BD_TS!F600</f>
        <v>0</v>
      </c>
      <c r="E601" s="160">
        <f>BD_TS!B600</f>
        <v>0</v>
      </c>
      <c r="F601" s="161">
        <f>BD_TS!C600</f>
        <v>0</v>
      </c>
      <c r="G601" s="187">
        <f>BD_TS!H600</f>
        <v>0</v>
      </c>
      <c r="H601" s="158" t="str">
        <f>IF($A601=0,"",IFERROR(INDEX(BD_Gestão!A:A,MATCH('Banco de Dados'!$B601,BD_Gestão!$B:$B,0)),"erro"))</f>
        <v/>
      </c>
      <c r="I601" s="162" t="str">
        <f>IF($A601=0,"",IFERROR(INDEX(BD_Gestão!E:E,MATCH('Banco de Dados'!$B601,BD_Gestão!$B:$B,0)),"erro"))</f>
        <v/>
      </c>
      <c r="J601" s="186" t="str">
        <f>IF($A601=0,"",IFERROR(INDEX(BD_Gestão!B:B,MATCH('Banco de Dados'!$B601,BD_Gestão!$B:$B,0)),"erro"))</f>
        <v/>
      </c>
      <c r="K601" s="158" t="str">
        <f>IF($A601=0,"",IFERROR(INDEX(BD_Gestão!C:C,MATCH('Banco de Dados'!$B601,BD_Gestão!$B:$B,0)),"erro"))</f>
        <v/>
      </c>
      <c r="L601" s="158" t="str">
        <f>IF($A601=0,"",IFERROR(INDEX(BD_Gestão!H:H,MATCH('Banco de Dados'!$B601,BD_Gestão!$B:$B,0)),"erro"))</f>
        <v/>
      </c>
      <c r="M601" s="161" t="str">
        <f>IF($A601=0,"",IFERROR(INDEX(BD_Gestão!F:F,MATCH('Banco de Dados'!$B601,BD_Gestão!$B:$B,0)),"erro"))</f>
        <v/>
      </c>
      <c r="N601" s="161" t="str">
        <f>IF($A601=0,"",IFERROR(INDEX(BD_Gestão!J:J,MATCH('Banco de Dados'!$B601,BD_Gestão!$B:$B,0)),"erro"))</f>
        <v/>
      </c>
      <c r="O601" s="164" t="str">
        <f>IF($A601=0,"",IFERROR(INDEX(BD_Gestão!K:K,MATCH('Banco de Dados'!$B601,BD_Gestão!$B:$B,0)),"erro"))</f>
        <v/>
      </c>
      <c r="P601" s="169" t="str">
        <f t="shared" si="38"/>
        <v/>
      </c>
      <c r="Q601" s="170" t="str">
        <f t="shared" si="39"/>
        <v/>
      </c>
      <c r="R601" s="163" t="e">
        <f t="shared" si="36"/>
        <v>#VALUE!</v>
      </c>
      <c r="S601" s="163" t="e">
        <f t="shared" si="37"/>
        <v>#VALUE!</v>
      </c>
      <c r="T601" s="163" t="e">
        <f>INDEX(Controle!O:O,MATCH('Banco de Dados'!A601,Controle!M:M,0))*E601/100</f>
        <v>#N/A</v>
      </c>
    </row>
    <row r="602" spans="1:20" hidden="1" x14ac:dyDescent="0.2">
      <c r="A602" s="158">
        <f>BD_TS!A601</f>
        <v>0</v>
      </c>
      <c r="B602" s="158" t="str">
        <f>SUBSTITUTE(SUBSTITUTE(BD_TS!D601," ",""),"-","/")</f>
        <v/>
      </c>
      <c r="C602" s="158">
        <f>BD_TS!E601</f>
        <v>0</v>
      </c>
      <c r="D602" s="159">
        <f>BD_TS!F601</f>
        <v>0</v>
      </c>
      <c r="E602" s="160">
        <f>BD_TS!B601</f>
        <v>0</v>
      </c>
      <c r="F602" s="161">
        <f>BD_TS!C601</f>
        <v>0</v>
      </c>
      <c r="G602" s="187">
        <f>BD_TS!H601</f>
        <v>0</v>
      </c>
      <c r="H602" s="158" t="str">
        <f>IF($A602=0,"",IFERROR(INDEX(BD_Gestão!A:A,MATCH('Banco de Dados'!$B602,BD_Gestão!$B:$B,0)),"erro"))</f>
        <v/>
      </c>
      <c r="I602" s="162" t="str">
        <f>IF($A602=0,"",IFERROR(INDEX(BD_Gestão!E:E,MATCH('Banco de Dados'!$B602,BD_Gestão!$B:$B,0)),"erro"))</f>
        <v/>
      </c>
      <c r="J602" s="186" t="str">
        <f>IF($A602=0,"",IFERROR(INDEX(BD_Gestão!B:B,MATCH('Banco de Dados'!$B602,BD_Gestão!$B:$B,0)),"erro"))</f>
        <v/>
      </c>
      <c r="K602" s="158" t="str">
        <f>IF($A602=0,"",IFERROR(INDEX(BD_Gestão!C:C,MATCH('Banco de Dados'!$B602,BD_Gestão!$B:$B,0)),"erro"))</f>
        <v/>
      </c>
      <c r="L602" s="158" t="str">
        <f>IF($A602=0,"",IFERROR(INDEX(BD_Gestão!H:H,MATCH('Banco de Dados'!$B602,BD_Gestão!$B:$B,0)),"erro"))</f>
        <v/>
      </c>
      <c r="M602" s="161" t="str">
        <f>IF($A602=0,"",IFERROR(INDEX(BD_Gestão!F:F,MATCH('Banco de Dados'!$B602,BD_Gestão!$B:$B,0)),"erro"))</f>
        <v/>
      </c>
      <c r="N602" s="161" t="str">
        <f>IF($A602=0,"",IFERROR(INDEX(BD_Gestão!J:J,MATCH('Banco de Dados'!$B602,BD_Gestão!$B:$B,0)),"erro"))</f>
        <v/>
      </c>
      <c r="O602" s="164" t="str">
        <f>IF($A602=0,"",IFERROR(INDEX(BD_Gestão!K:K,MATCH('Banco de Dados'!$B602,BD_Gestão!$B:$B,0)),"erro"))</f>
        <v/>
      </c>
      <c r="P602" s="169" t="str">
        <f t="shared" si="38"/>
        <v/>
      </c>
      <c r="Q602" s="170" t="str">
        <f t="shared" si="39"/>
        <v/>
      </c>
      <c r="R602" s="163" t="e">
        <f t="shared" si="36"/>
        <v>#VALUE!</v>
      </c>
      <c r="S602" s="163" t="e">
        <f t="shared" si="37"/>
        <v>#VALUE!</v>
      </c>
      <c r="T602" s="163" t="e">
        <f>INDEX(Controle!O:O,MATCH('Banco de Dados'!A602,Controle!M:M,0))*E602/100</f>
        <v>#N/A</v>
      </c>
    </row>
    <row r="603" spans="1:20" hidden="1" x14ac:dyDescent="0.2">
      <c r="A603" s="158">
        <f>BD_TS!A602</f>
        <v>0</v>
      </c>
      <c r="B603" s="158" t="str">
        <f>SUBSTITUTE(SUBSTITUTE(BD_TS!D602," ",""),"-","/")</f>
        <v/>
      </c>
      <c r="C603" s="158">
        <f>BD_TS!E602</f>
        <v>0</v>
      </c>
      <c r="D603" s="159">
        <f>BD_TS!F602</f>
        <v>0</v>
      </c>
      <c r="E603" s="160">
        <f>BD_TS!B602</f>
        <v>0</v>
      </c>
      <c r="F603" s="161">
        <f>BD_TS!C602</f>
        <v>0</v>
      </c>
      <c r="G603" s="187">
        <f>BD_TS!H602</f>
        <v>0</v>
      </c>
      <c r="H603" s="158" t="str">
        <f>IF($A603=0,"",IFERROR(INDEX(BD_Gestão!A:A,MATCH('Banco de Dados'!$B603,BD_Gestão!$B:$B,0)),"erro"))</f>
        <v/>
      </c>
      <c r="I603" s="162" t="str">
        <f>IF($A603=0,"",IFERROR(INDEX(BD_Gestão!E:E,MATCH('Banco de Dados'!$B603,BD_Gestão!$B:$B,0)),"erro"))</f>
        <v/>
      </c>
      <c r="J603" s="186" t="str">
        <f>IF($A603=0,"",IFERROR(INDEX(BD_Gestão!B:B,MATCH('Banco de Dados'!$B603,BD_Gestão!$B:$B,0)),"erro"))</f>
        <v/>
      </c>
      <c r="K603" s="158" t="str">
        <f>IF($A603=0,"",IFERROR(INDEX(BD_Gestão!C:C,MATCH('Banco de Dados'!$B603,BD_Gestão!$B:$B,0)),"erro"))</f>
        <v/>
      </c>
      <c r="L603" s="158" t="str">
        <f>IF($A603=0,"",IFERROR(INDEX(BD_Gestão!H:H,MATCH('Banco de Dados'!$B603,BD_Gestão!$B:$B,0)),"erro"))</f>
        <v/>
      </c>
      <c r="M603" s="161" t="str">
        <f>IF($A603=0,"",IFERROR(INDEX(BD_Gestão!F:F,MATCH('Banco de Dados'!$B603,BD_Gestão!$B:$B,0)),"erro"))</f>
        <v/>
      </c>
      <c r="N603" s="161" t="str">
        <f>IF($A603=0,"",IFERROR(INDEX(BD_Gestão!J:J,MATCH('Banco de Dados'!$B603,BD_Gestão!$B:$B,0)),"erro"))</f>
        <v/>
      </c>
      <c r="O603" s="164" t="str">
        <f>IF($A603=0,"",IFERROR(INDEX(BD_Gestão!K:K,MATCH('Banco de Dados'!$B603,BD_Gestão!$B:$B,0)),"erro"))</f>
        <v/>
      </c>
      <c r="P603" s="169" t="str">
        <f t="shared" si="38"/>
        <v/>
      </c>
      <c r="Q603" s="170" t="str">
        <f t="shared" si="39"/>
        <v/>
      </c>
      <c r="R603" s="163" t="e">
        <f t="shared" si="36"/>
        <v>#VALUE!</v>
      </c>
      <c r="S603" s="163" t="e">
        <f t="shared" si="37"/>
        <v>#VALUE!</v>
      </c>
      <c r="T603" s="163" t="e">
        <f>INDEX(Controle!O:O,MATCH('Banco de Dados'!A603,Controle!M:M,0))*E603/100</f>
        <v>#N/A</v>
      </c>
    </row>
    <row r="604" spans="1:20" hidden="1" x14ac:dyDescent="0.2">
      <c r="A604" s="158">
        <f>BD_TS!A603</f>
        <v>0</v>
      </c>
      <c r="B604" s="158" t="str">
        <f>SUBSTITUTE(SUBSTITUTE(BD_TS!D603," ",""),"-","/")</f>
        <v/>
      </c>
      <c r="C604" s="158">
        <f>BD_TS!E603</f>
        <v>0</v>
      </c>
      <c r="D604" s="159">
        <f>BD_TS!F603</f>
        <v>0</v>
      </c>
      <c r="E604" s="160">
        <f>BD_TS!B603</f>
        <v>0</v>
      </c>
      <c r="F604" s="161">
        <f>BD_TS!C603</f>
        <v>0</v>
      </c>
      <c r="G604" s="187">
        <f>BD_TS!H603</f>
        <v>0</v>
      </c>
      <c r="H604" s="158" t="str">
        <f>IF($A604=0,"",IFERROR(INDEX(BD_Gestão!A:A,MATCH('Banco de Dados'!$B604,BD_Gestão!$B:$B,0)),"erro"))</f>
        <v/>
      </c>
      <c r="I604" s="162" t="str">
        <f>IF($A604=0,"",IFERROR(INDEX(BD_Gestão!E:E,MATCH('Banco de Dados'!$B604,BD_Gestão!$B:$B,0)),"erro"))</f>
        <v/>
      </c>
      <c r="J604" s="186" t="str">
        <f>IF($A604=0,"",IFERROR(INDEX(BD_Gestão!B:B,MATCH('Banco de Dados'!$B604,BD_Gestão!$B:$B,0)),"erro"))</f>
        <v/>
      </c>
      <c r="K604" s="158" t="str">
        <f>IF($A604=0,"",IFERROR(INDEX(BD_Gestão!C:C,MATCH('Banco de Dados'!$B604,BD_Gestão!$B:$B,0)),"erro"))</f>
        <v/>
      </c>
      <c r="L604" s="158" t="str">
        <f>IF($A604=0,"",IFERROR(INDEX(BD_Gestão!H:H,MATCH('Banco de Dados'!$B604,BD_Gestão!$B:$B,0)),"erro"))</f>
        <v/>
      </c>
      <c r="M604" s="161" t="str">
        <f>IF($A604=0,"",IFERROR(INDEX(BD_Gestão!F:F,MATCH('Banco de Dados'!$B604,BD_Gestão!$B:$B,0)),"erro"))</f>
        <v/>
      </c>
      <c r="N604" s="161" t="str">
        <f>IF($A604=0,"",IFERROR(INDEX(BD_Gestão!J:J,MATCH('Banco de Dados'!$B604,BD_Gestão!$B:$B,0)),"erro"))</f>
        <v/>
      </c>
      <c r="O604" s="164" t="str">
        <f>IF($A604=0,"",IFERROR(INDEX(BD_Gestão!K:K,MATCH('Banco de Dados'!$B604,BD_Gestão!$B:$B,0)),"erro"))</f>
        <v/>
      </c>
      <c r="P604" s="169" t="str">
        <f t="shared" si="38"/>
        <v/>
      </c>
      <c r="Q604" s="170" t="str">
        <f t="shared" si="39"/>
        <v/>
      </c>
      <c r="R604" s="163" t="e">
        <f t="shared" si="36"/>
        <v>#VALUE!</v>
      </c>
      <c r="S604" s="163" t="e">
        <f t="shared" si="37"/>
        <v>#VALUE!</v>
      </c>
      <c r="T604" s="163" t="e">
        <f>INDEX(Controle!O:O,MATCH('Banco de Dados'!A604,Controle!M:M,0))*E604/100</f>
        <v>#N/A</v>
      </c>
    </row>
    <row r="605" spans="1:20" hidden="1" x14ac:dyDescent="0.2">
      <c r="A605" s="158">
        <f>BD_TS!A604</f>
        <v>0</v>
      </c>
      <c r="B605" s="158" t="str">
        <f>SUBSTITUTE(SUBSTITUTE(BD_TS!D604," ",""),"-","/")</f>
        <v/>
      </c>
      <c r="C605" s="158">
        <f>BD_TS!E604</f>
        <v>0</v>
      </c>
      <c r="D605" s="159">
        <f>BD_TS!F604</f>
        <v>0</v>
      </c>
      <c r="E605" s="160">
        <f>BD_TS!B604</f>
        <v>0</v>
      </c>
      <c r="F605" s="161">
        <f>BD_TS!C604</f>
        <v>0</v>
      </c>
      <c r="G605" s="187">
        <f>BD_TS!H604</f>
        <v>0</v>
      </c>
      <c r="H605" s="158" t="str">
        <f>IF($A605=0,"",IFERROR(INDEX(BD_Gestão!A:A,MATCH('Banco de Dados'!$B605,BD_Gestão!$B:$B,0)),"erro"))</f>
        <v/>
      </c>
      <c r="I605" s="162" t="str">
        <f>IF($A605=0,"",IFERROR(INDEX(BD_Gestão!E:E,MATCH('Banco de Dados'!$B605,BD_Gestão!$B:$B,0)),"erro"))</f>
        <v/>
      </c>
      <c r="J605" s="186" t="str">
        <f>IF($A605=0,"",IFERROR(INDEX(BD_Gestão!B:B,MATCH('Banco de Dados'!$B605,BD_Gestão!$B:$B,0)),"erro"))</f>
        <v/>
      </c>
      <c r="K605" s="158" t="str">
        <f>IF($A605=0,"",IFERROR(INDEX(BD_Gestão!C:C,MATCH('Banco de Dados'!$B605,BD_Gestão!$B:$B,0)),"erro"))</f>
        <v/>
      </c>
      <c r="L605" s="158" t="str">
        <f>IF($A605=0,"",IFERROR(INDEX(BD_Gestão!H:H,MATCH('Banco de Dados'!$B605,BD_Gestão!$B:$B,0)),"erro"))</f>
        <v/>
      </c>
      <c r="M605" s="161" t="str">
        <f>IF($A605=0,"",IFERROR(INDEX(BD_Gestão!F:F,MATCH('Banco de Dados'!$B605,BD_Gestão!$B:$B,0)),"erro"))</f>
        <v/>
      </c>
      <c r="N605" s="161" t="str">
        <f>IF($A605=0,"",IFERROR(INDEX(BD_Gestão!J:J,MATCH('Banco de Dados'!$B605,BD_Gestão!$B:$B,0)),"erro"))</f>
        <v/>
      </c>
      <c r="O605" s="164" t="str">
        <f>IF($A605=0,"",IFERROR(INDEX(BD_Gestão!K:K,MATCH('Banco de Dados'!$B605,BD_Gestão!$B:$B,0)),"erro"))</f>
        <v/>
      </c>
      <c r="P605" s="169" t="str">
        <f t="shared" si="38"/>
        <v/>
      </c>
      <c r="Q605" s="170" t="str">
        <f t="shared" si="39"/>
        <v/>
      </c>
      <c r="R605" s="163" t="e">
        <f t="shared" si="36"/>
        <v>#VALUE!</v>
      </c>
      <c r="S605" s="163" t="e">
        <f t="shared" si="37"/>
        <v>#VALUE!</v>
      </c>
      <c r="T605" s="163" t="e">
        <f>INDEX(Controle!O:O,MATCH('Banco de Dados'!A605,Controle!M:M,0))*E605/100</f>
        <v>#N/A</v>
      </c>
    </row>
    <row r="606" spans="1:20" hidden="1" x14ac:dyDescent="0.2">
      <c r="A606" s="158">
        <f>BD_TS!A605</f>
        <v>0</v>
      </c>
      <c r="B606" s="158" t="str">
        <f>SUBSTITUTE(SUBSTITUTE(BD_TS!D605," ",""),"-","/")</f>
        <v/>
      </c>
      <c r="C606" s="158">
        <f>BD_TS!E605</f>
        <v>0</v>
      </c>
      <c r="D606" s="159">
        <f>BD_TS!F605</f>
        <v>0</v>
      </c>
      <c r="E606" s="160">
        <f>BD_TS!B605</f>
        <v>0</v>
      </c>
      <c r="F606" s="161">
        <f>BD_TS!C605</f>
        <v>0</v>
      </c>
      <c r="G606" s="187">
        <f>BD_TS!H605</f>
        <v>0</v>
      </c>
      <c r="H606" s="158" t="str">
        <f>IF($A606=0,"",IFERROR(INDEX(BD_Gestão!A:A,MATCH('Banco de Dados'!$B606,BD_Gestão!$B:$B,0)),"erro"))</f>
        <v/>
      </c>
      <c r="I606" s="162" t="str">
        <f>IF($A606=0,"",IFERROR(INDEX(BD_Gestão!E:E,MATCH('Banco de Dados'!$B606,BD_Gestão!$B:$B,0)),"erro"))</f>
        <v/>
      </c>
      <c r="J606" s="186" t="str">
        <f>IF($A606=0,"",IFERROR(INDEX(BD_Gestão!B:B,MATCH('Banco de Dados'!$B606,BD_Gestão!$B:$B,0)),"erro"))</f>
        <v/>
      </c>
      <c r="K606" s="158" t="str">
        <f>IF($A606=0,"",IFERROR(INDEX(BD_Gestão!C:C,MATCH('Banco de Dados'!$B606,BD_Gestão!$B:$B,0)),"erro"))</f>
        <v/>
      </c>
      <c r="L606" s="158" t="str">
        <f>IF($A606=0,"",IFERROR(INDEX(BD_Gestão!H:H,MATCH('Banco de Dados'!$B606,BD_Gestão!$B:$B,0)),"erro"))</f>
        <v/>
      </c>
      <c r="M606" s="161" t="str">
        <f>IF($A606=0,"",IFERROR(INDEX(BD_Gestão!F:F,MATCH('Banco de Dados'!$B606,BD_Gestão!$B:$B,0)),"erro"))</f>
        <v/>
      </c>
      <c r="N606" s="161" t="str">
        <f>IF($A606=0,"",IFERROR(INDEX(BD_Gestão!J:J,MATCH('Banco de Dados'!$B606,BD_Gestão!$B:$B,0)),"erro"))</f>
        <v/>
      </c>
      <c r="O606" s="164" t="str">
        <f>IF($A606=0,"",IFERROR(INDEX(BD_Gestão!K:K,MATCH('Banco de Dados'!$B606,BD_Gestão!$B:$B,0)),"erro"))</f>
        <v/>
      </c>
      <c r="P606" s="169" t="str">
        <f t="shared" si="38"/>
        <v/>
      </c>
      <c r="Q606" s="170" t="str">
        <f t="shared" si="39"/>
        <v/>
      </c>
      <c r="R606" s="163" t="e">
        <f t="shared" si="36"/>
        <v>#VALUE!</v>
      </c>
      <c r="S606" s="163" t="e">
        <f t="shared" si="37"/>
        <v>#VALUE!</v>
      </c>
      <c r="T606" s="163" t="e">
        <f>INDEX(Controle!O:O,MATCH('Banco de Dados'!A606,Controle!M:M,0))*E606/100</f>
        <v>#N/A</v>
      </c>
    </row>
    <row r="607" spans="1:20" hidden="1" x14ac:dyDescent="0.2">
      <c r="A607" s="158">
        <f>BD_TS!A606</f>
        <v>0</v>
      </c>
      <c r="B607" s="158" t="str">
        <f>SUBSTITUTE(SUBSTITUTE(BD_TS!D606," ",""),"-","/")</f>
        <v/>
      </c>
      <c r="C607" s="158">
        <f>BD_TS!E606</f>
        <v>0</v>
      </c>
      <c r="D607" s="159">
        <f>BD_TS!F606</f>
        <v>0</v>
      </c>
      <c r="E607" s="160">
        <f>BD_TS!B606</f>
        <v>0</v>
      </c>
      <c r="F607" s="161">
        <f>BD_TS!C606</f>
        <v>0</v>
      </c>
      <c r="G607" s="187">
        <f>BD_TS!H606</f>
        <v>0</v>
      </c>
      <c r="H607" s="158" t="str">
        <f>IF($A607=0,"",IFERROR(INDEX(BD_Gestão!A:A,MATCH('Banco de Dados'!$B607,BD_Gestão!$B:$B,0)),"erro"))</f>
        <v/>
      </c>
      <c r="I607" s="162" t="str">
        <f>IF($A607=0,"",IFERROR(INDEX(BD_Gestão!E:E,MATCH('Banco de Dados'!$B607,BD_Gestão!$B:$B,0)),"erro"))</f>
        <v/>
      </c>
      <c r="J607" s="186" t="str">
        <f>IF($A607=0,"",IFERROR(INDEX(BD_Gestão!B:B,MATCH('Banco de Dados'!$B607,BD_Gestão!$B:$B,0)),"erro"))</f>
        <v/>
      </c>
      <c r="K607" s="158" t="str">
        <f>IF($A607=0,"",IFERROR(INDEX(BD_Gestão!C:C,MATCH('Banco de Dados'!$B607,BD_Gestão!$B:$B,0)),"erro"))</f>
        <v/>
      </c>
      <c r="L607" s="158" t="str">
        <f>IF($A607=0,"",IFERROR(INDEX(BD_Gestão!H:H,MATCH('Banco de Dados'!$B607,BD_Gestão!$B:$B,0)),"erro"))</f>
        <v/>
      </c>
      <c r="M607" s="161" t="str">
        <f>IF($A607=0,"",IFERROR(INDEX(BD_Gestão!F:F,MATCH('Banco de Dados'!$B607,BD_Gestão!$B:$B,0)),"erro"))</f>
        <v/>
      </c>
      <c r="N607" s="161" t="str">
        <f>IF($A607=0,"",IFERROR(INDEX(BD_Gestão!J:J,MATCH('Banco de Dados'!$B607,BD_Gestão!$B:$B,0)),"erro"))</f>
        <v/>
      </c>
      <c r="O607" s="164" t="str">
        <f>IF($A607=0,"",IFERROR(INDEX(BD_Gestão!K:K,MATCH('Banco de Dados'!$B607,BD_Gestão!$B:$B,0)),"erro"))</f>
        <v/>
      </c>
      <c r="P607" s="169" t="str">
        <f t="shared" si="38"/>
        <v/>
      </c>
      <c r="Q607" s="170" t="str">
        <f t="shared" si="39"/>
        <v/>
      </c>
      <c r="R607" s="163" t="e">
        <f t="shared" si="36"/>
        <v>#VALUE!</v>
      </c>
      <c r="S607" s="163" t="e">
        <f t="shared" si="37"/>
        <v>#VALUE!</v>
      </c>
      <c r="T607" s="163" t="e">
        <f>INDEX(Controle!O:O,MATCH('Banco de Dados'!A607,Controle!M:M,0))*E607/100</f>
        <v>#N/A</v>
      </c>
    </row>
    <row r="608" spans="1:20" hidden="1" x14ac:dyDescent="0.2">
      <c r="A608" s="158">
        <f>BD_TS!A607</f>
        <v>0</v>
      </c>
      <c r="B608" s="158" t="str">
        <f>SUBSTITUTE(SUBSTITUTE(BD_TS!D607," ",""),"-","/")</f>
        <v/>
      </c>
      <c r="C608" s="158">
        <f>BD_TS!E607</f>
        <v>0</v>
      </c>
      <c r="D608" s="159">
        <f>BD_TS!F607</f>
        <v>0</v>
      </c>
      <c r="E608" s="160">
        <f>BD_TS!B607</f>
        <v>0</v>
      </c>
      <c r="F608" s="161">
        <f>BD_TS!C607</f>
        <v>0</v>
      </c>
      <c r="G608" s="187">
        <f>BD_TS!H607</f>
        <v>0</v>
      </c>
      <c r="H608" s="158" t="str">
        <f>IF($A608=0,"",IFERROR(INDEX(BD_Gestão!A:A,MATCH('Banco de Dados'!$B608,BD_Gestão!$B:$B,0)),"erro"))</f>
        <v/>
      </c>
      <c r="I608" s="162" t="str">
        <f>IF($A608=0,"",IFERROR(INDEX(BD_Gestão!E:E,MATCH('Banco de Dados'!$B608,BD_Gestão!$B:$B,0)),"erro"))</f>
        <v/>
      </c>
      <c r="J608" s="186" t="str">
        <f>IF($A608=0,"",IFERROR(INDEX(BD_Gestão!B:B,MATCH('Banco de Dados'!$B608,BD_Gestão!$B:$B,0)),"erro"))</f>
        <v/>
      </c>
      <c r="K608" s="158" t="str">
        <f>IF($A608=0,"",IFERROR(INDEX(BD_Gestão!C:C,MATCH('Banco de Dados'!$B608,BD_Gestão!$B:$B,0)),"erro"))</f>
        <v/>
      </c>
      <c r="L608" s="158" t="str">
        <f>IF($A608=0,"",IFERROR(INDEX(BD_Gestão!H:H,MATCH('Banco de Dados'!$B608,BD_Gestão!$B:$B,0)),"erro"))</f>
        <v/>
      </c>
      <c r="M608" s="161" t="str">
        <f>IF($A608=0,"",IFERROR(INDEX(BD_Gestão!F:F,MATCH('Banco de Dados'!$B608,BD_Gestão!$B:$B,0)),"erro"))</f>
        <v/>
      </c>
      <c r="N608" s="161" t="str">
        <f>IF($A608=0,"",IFERROR(INDEX(BD_Gestão!J:J,MATCH('Banco de Dados'!$B608,BD_Gestão!$B:$B,0)),"erro"))</f>
        <v/>
      </c>
      <c r="O608" s="164" t="str">
        <f>IF($A608=0,"",IFERROR(INDEX(BD_Gestão!K:K,MATCH('Banco de Dados'!$B608,BD_Gestão!$B:$B,0)),"erro"))</f>
        <v/>
      </c>
      <c r="P608" s="169" t="str">
        <f t="shared" si="38"/>
        <v/>
      </c>
      <c r="Q608" s="170" t="str">
        <f t="shared" si="39"/>
        <v/>
      </c>
      <c r="R608" s="163" t="e">
        <f t="shared" si="36"/>
        <v>#VALUE!</v>
      </c>
      <c r="S608" s="163" t="e">
        <f t="shared" si="37"/>
        <v>#VALUE!</v>
      </c>
      <c r="T608" s="163" t="e">
        <f>INDEX(Controle!O:O,MATCH('Banco de Dados'!A608,Controle!M:M,0))*E608/100</f>
        <v>#N/A</v>
      </c>
    </row>
    <row r="609" spans="1:20" hidden="1" x14ac:dyDescent="0.2">
      <c r="A609" s="158">
        <f>BD_TS!A608</f>
        <v>0</v>
      </c>
      <c r="B609" s="158" t="str">
        <f>SUBSTITUTE(SUBSTITUTE(BD_TS!D608," ",""),"-","/")</f>
        <v/>
      </c>
      <c r="C609" s="158">
        <f>BD_TS!E608</f>
        <v>0</v>
      </c>
      <c r="D609" s="159">
        <f>BD_TS!F608</f>
        <v>0</v>
      </c>
      <c r="E609" s="160">
        <f>BD_TS!B608</f>
        <v>0</v>
      </c>
      <c r="F609" s="161">
        <f>BD_TS!C608</f>
        <v>0</v>
      </c>
      <c r="G609" s="187">
        <f>BD_TS!H608</f>
        <v>0</v>
      </c>
      <c r="H609" s="158" t="str">
        <f>IF($A609=0,"",IFERROR(INDEX(BD_Gestão!A:A,MATCH('Banco de Dados'!$B609,BD_Gestão!$B:$B,0)),"erro"))</f>
        <v/>
      </c>
      <c r="I609" s="162" t="str">
        <f>IF($A609=0,"",IFERROR(INDEX(BD_Gestão!E:E,MATCH('Banco de Dados'!$B609,BD_Gestão!$B:$B,0)),"erro"))</f>
        <v/>
      </c>
      <c r="J609" s="186" t="str">
        <f>IF($A609=0,"",IFERROR(INDEX(BD_Gestão!B:B,MATCH('Banco de Dados'!$B609,BD_Gestão!$B:$B,0)),"erro"))</f>
        <v/>
      </c>
      <c r="K609" s="158" t="str">
        <f>IF($A609=0,"",IFERROR(INDEX(BD_Gestão!C:C,MATCH('Banco de Dados'!$B609,BD_Gestão!$B:$B,0)),"erro"))</f>
        <v/>
      </c>
      <c r="L609" s="158" t="str">
        <f>IF($A609=0,"",IFERROR(INDEX(BD_Gestão!H:H,MATCH('Banco de Dados'!$B609,BD_Gestão!$B:$B,0)),"erro"))</f>
        <v/>
      </c>
      <c r="M609" s="161" t="str">
        <f>IF($A609=0,"",IFERROR(INDEX(BD_Gestão!F:F,MATCH('Banco de Dados'!$B609,BD_Gestão!$B:$B,0)),"erro"))</f>
        <v/>
      </c>
      <c r="N609" s="161" t="str">
        <f>IF($A609=0,"",IFERROR(INDEX(BD_Gestão!J:J,MATCH('Banco de Dados'!$B609,BD_Gestão!$B:$B,0)),"erro"))</f>
        <v/>
      </c>
      <c r="O609" s="164" t="str">
        <f>IF($A609=0,"",IFERROR(INDEX(BD_Gestão!K:K,MATCH('Banco de Dados'!$B609,BD_Gestão!$B:$B,0)),"erro"))</f>
        <v/>
      </c>
      <c r="P609" s="169" t="str">
        <f t="shared" si="38"/>
        <v/>
      </c>
      <c r="Q609" s="170" t="str">
        <f t="shared" si="39"/>
        <v/>
      </c>
      <c r="R609" s="163" t="e">
        <f t="shared" si="36"/>
        <v>#VALUE!</v>
      </c>
      <c r="S609" s="163" t="e">
        <f t="shared" si="37"/>
        <v>#VALUE!</v>
      </c>
      <c r="T609" s="163" t="e">
        <f>INDEX(Controle!O:O,MATCH('Banco de Dados'!A609,Controle!M:M,0))*E609/100</f>
        <v>#N/A</v>
      </c>
    </row>
    <row r="610" spans="1:20" hidden="1" x14ac:dyDescent="0.2">
      <c r="A610" s="158">
        <f>BD_TS!A609</f>
        <v>0</v>
      </c>
      <c r="B610" s="158" t="str">
        <f>SUBSTITUTE(SUBSTITUTE(BD_TS!D609," ",""),"-","/")</f>
        <v/>
      </c>
      <c r="C610" s="158">
        <f>BD_TS!E609</f>
        <v>0</v>
      </c>
      <c r="D610" s="159">
        <f>BD_TS!F609</f>
        <v>0</v>
      </c>
      <c r="E610" s="160">
        <f>BD_TS!B609</f>
        <v>0</v>
      </c>
      <c r="F610" s="161">
        <f>BD_TS!C609</f>
        <v>0</v>
      </c>
      <c r="G610" s="187">
        <f>BD_TS!H609</f>
        <v>0</v>
      </c>
      <c r="H610" s="158" t="str">
        <f>IF($A610=0,"",IFERROR(INDEX(BD_Gestão!A:A,MATCH('Banco de Dados'!$B610,BD_Gestão!$B:$B,0)),"erro"))</f>
        <v/>
      </c>
      <c r="I610" s="162" t="str">
        <f>IF($A610=0,"",IFERROR(INDEX(BD_Gestão!E:E,MATCH('Banco de Dados'!$B610,BD_Gestão!$B:$B,0)),"erro"))</f>
        <v/>
      </c>
      <c r="J610" s="186" t="str">
        <f>IF($A610=0,"",IFERROR(INDEX(BD_Gestão!B:B,MATCH('Banco de Dados'!$B610,BD_Gestão!$B:$B,0)),"erro"))</f>
        <v/>
      </c>
      <c r="K610" s="158" t="str">
        <f>IF($A610=0,"",IFERROR(INDEX(BD_Gestão!C:C,MATCH('Banco de Dados'!$B610,BD_Gestão!$B:$B,0)),"erro"))</f>
        <v/>
      </c>
      <c r="L610" s="158" t="str">
        <f>IF($A610=0,"",IFERROR(INDEX(BD_Gestão!H:H,MATCH('Banco de Dados'!$B610,BD_Gestão!$B:$B,0)),"erro"))</f>
        <v/>
      </c>
      <c r="M610" s="161" t="str">
        <f>IF($A610=0,"",IFERROR(INDEX(BD_Gestão!F:F,MATCH('Banco de Dados'!$B610,BD_Gestão!$B:$B,0)),"erro"))</f>
        <v/>
      </c>
      <c r="N610" s="161" t="str">
        <f>IF($A610=0,"",IFERROR(INDEX(BD_Gestão!J:J,MATCH('Banco de Dados'!$B610,BD_Gestão!$B:$B,0)),"erro"))</f>
        <v/>
      </c>
      <c r="O610" s="164" t="str">
        <f>IF($A610=0,"",IFERROR(INDEX(BD_Gestão!K:K,MATCH('Banco de Dados'!$B610,BD_Gestão!$B:$B,0)),"erro"))</f>
        <v/>
      </c>
      <c r="P610" s="169" t="str">
        <f t="shared" si="38"/>
        <v/>
      </c>
      <c r="Q610" s="170" t="str">
        <f t="shared" si="39"/>
        <v/>
      </c>
      <c r="R610" s="163" t="e">
        <f t="shared" si="36"/>
        <v>#VALUE!</v>
      </c>
      <c r="S610" s="163" t="e">
        <f t="shared" si="37"/>
        <v>#VALUE!</v>
      </c>
      <c r="T610" s="163" t="e">
        <f>INDEX(Controle!O:O,MATCH('Banco de Dados'!A610,Controle!M:M,0))*E610/100</f>
        <v>#N/A</v>
      </c>
    </row>
    <row r="611" spans="1:20" hidden="1" x14ac:dyDescent="0.2">
      <c r="A611" s="158">
        <f>BD_TS!A610</f>
        <v>0</v>
      </c>
      <c r="B611" s="158" t="str">
        <f>SUBSTITUTE(SUBSTITUTE(BD_TS!D610," ",""),"-","/")</f>
        <v/>
      </c>
      <c r="C611" s="158">
        <f>BD_TS!E610</f>
        <v>0</v>
      </c>
      <c r="D611" s="159">
        <f>BD_TS!F610</f>
        <v>0</v>
      </c>
      <c r="E611" s="160">
        <f>BD_TS!B610</f>
        <v>0</v>
      </c>
      <c r="F611" s="161">
        <f>BD_TS!C610</f>
        <v>0</v>
      </c>
      <c r="G611" s="187">
        <f>BD_TS!H610</f>
        <v>0</v>
      </c>
      <c r="H611" s="158" t="str">
        <f>IF($A611=0,"",IFERROR(INDEX(BD_Gestão!A:A,MATCH('Banco de Dados'!$B611,BD_Gestão!$B:$B,0)),"erro"))</f>
        <v/>
      </c>
      <c r="I611" s="162" t="str">
        <f>IF($A611=0,"",IFERROR(INDEX(BD_Gestão!E:E,MATCH('Banco de Dados'!$B611,BD_Gestão!$B:$B,0)),"erro"))</f>
        <v/>
      </c>
      <c r="J611" s="186" t="str">
        <f>IF($A611=0,"",IFERROR(INDEX(BD_Gestão!B:B,MATCH('Banco de Dados'!$B611,BD_Gestão!$B:$B,0)),"erro"))</f>
        <v/>
      </c>
      <c r="K611" s="158" t="str">
        <f>IF($A611=0,"",IFERROR(INDEX(BD_Gestão!C:C,MATCH('Banco de Dados'!$B611,BD_Gestão!$B:$B,0)),"erro"))</f>
        <v/>
      </c>
      <c r="L611" s="158" t="str">
        <f>IF($A611=0,"",IFERROR(INDEX(BD_Gestão!H:H,MATCH('Banco de Dados'!$B611,BD_Gestão!$B:$B,0)),"erro"))</f>
        <v/>
      </c>
      <c r="M611" s="161" t="str">
        <f>IF($A611=0,"",IFERROR(INDEX(BD_Gestão!F:F,MATCH('Banco de Dados'!$B611,BD_Gestão!$B:$B,0)),"erro"))</f>
        <v/>
      </c>
      <c r="N611" s="161" t="str">
        <f>IF($A611=0,"",IFERROR(INDEX(BD_Gestão!J:J,MATCH('Banco de Dados'!$B611,BD_Gestão!$B:$B,0)),"erro"))</f>
        <v/>
      </c>
      <c r="O611" s="164" t="str">
        <f>IF($A611=0,"",IFERROR(INDEX(BD_Gestão!K:K,MATCH('Banco de Dados'!$B611,BD_Gestão!$B:$B,0)),"erro"))</f>
        <v/>
      </c>
      <c r="P611" s="169" t="str">
        <f t="shared" si="38"/>
        <v/>
      </c>
      <c r="Q611" s="170" t="str">
        <f t="shared" si="39"/>
        <v/>
      </c>
      <c r="R611" s="163" t="e">
        <f t="shared" si="36"/>
        <v>#VALUE!</v>
      </c>
      <c r="S611" s="163" t="e">
        <f t="shared" si="37"/>
        <v>#VALUE!</v>
      </c>
      <c r="T611" s="163" t="e">
        <f>INDEX(Controle!O:O,MATCH('Banco de Dados'!A611,Controle!M:M,0))*E611/100</f>
        <v>#N/A</v>
      </c>
    </row>
    <row r="612" spans="1:20" hidden="1" x14ac:dyDescent="0.2">
      <c r="A612" s="158">
        <f>BD_TS!A611</f>
        <v>0</v>
      </c>
      <c r="B612" s="158" t="str">
        <f>SUBSTITUTE(SUBSTITUTE(BD_TS!D611," ",""),"-","/")</f>
        <v/>
      </c>
      <c r="C612" s="158">
        <f>BD_TS!E611</f>
        <v>0</v>
      </c>
      <c r="D612" s="159">
        <f>BD_TS!F611</f>
        <v>0</v>
      </c>
      <c r="E612" s="160">
        <f>BD_TS!B611</f>
        <v>0</v>
      </c>
      <c r="F612" s="161">
        <f>BD_TS!C611</f>
        <v>0</v>
      </c>
      <c r="G612" s="187">
        <f>BD_TS!H611</f>
        <v>0</v>
      </c>
      <c r="H612" s="158" t="str">
        <f>IF($A612=0,"",IFERROR(INDEX(BD_Gestão!A:A,MATCH('Banco de Dados'!$B612,BD_Gestão!$B:$B,0)),"erro"))</f>
        <v/>
      </c>
      <c r="I612" s="162" t="str">
        <f>IF($A612=0,"",IFERROR(INDEX(BD_Gestão!E:E,MATCH('Banco de Dados'!$B612,BD_Gestão!$B:$B,0)),"erro"))</f>
        <v/>
      </c>
      <c r="J612" s="186" t="str">
        <f>IF($A612=0,"",IFERROR(INDEX(BD_Gestão!B:B,MATCH('Banco de Dados'!$B612,BD_Gestão!$B:$B,0)),"erro"))</f>
        <v/>
      </c>
      <c r="K612" s="158" t="str">
        <f>IF($A612=0,"",IFERROR(INDEX(BD_Gestão!C:C,MATCH('Banco de Dados'!$B612,BD_Gestão!$B:$B,0)),"erro"))</f>
        <v/>
      </c>
      <c r="L612" s="158" t="str">
        <f>IF($A612=0,"",IFERROR(INDEX(BD_Gestão!H:H,MATCH('Banco de Dados'!$B612,BD_Gestão!$B:$B,0)),"erro"))</f>
        <v/>
      </c>
      <c r="M612" s="161" t="str">
        <f>IF($A612=0,"",IFERROR(INDEX(BD_Gestão!F:F,MATCH('Banco de Dados'!$B612,BD_Gestão!$B:$B,0)),"erro"))</f>
        <v/>
      </c>
      <c r="N612" s="161" t="str">
        <f>IF($A612=0,"",IFERROR(INDEX(BD_Gestão!J:J,MATCH('Banco de Dados'!$B612,BD_Gestão!$B:$B,0)),"erro"))</f>
        <v/>
      </c>
      <c r="O612" s="164" t="str">
        <f>IF($A612=0,"",IFERROR(INDEX(BD_Gestão!K:K,MATCH('Banco de Dados'!$B612,BD_Gestão!$B:$B,0)),"erro"))</f>
        <v/>
      </c>
      <c r="P612" s="169" t="str">
        <f t="shared" si="38"/>
        <v/>
      </c>
      <c r="Q612" s="170" t="str">
        <f t="shared" si="39"/>
        <v/>
      </c>
      <c r="R612" s="163" t="e">
        <f t="shared" si="36"/>
        <v>#VALUE!</v>
      </c>
      <c r="S612" s="163" t="e">
        <f t="shared" si="37"/>
        <v>#VALUE!</v>
      </c>
      <c r="T612" s="163" t="e">
        <f>INDEX(Controle!O:O,MATCH('Banco de Dados'!A612,Controle!M:M,0))*E612/100</f>
        <v>#N/A</v>
      </c>
    </row>
    <row r="613" spans="1:20" hidden="1" x14ac:dyDescent="0.2">
      <c r="A613" s="158">
        <f>BD_TS!A612</f>
        <v>0</v>
      </c>
      <c r="B613" s="158" t="str">
        <f>SUBSTITUTE(SUBSTITUTE(BD_TS!D612," ",""),"-","/")</f>
        <v/>
      </c>
      <c r="C613" s="158">
        <f>BD_TS!E612</f>
        <v>0</v>
      </c>
      <c r="D613" s="159">
        <f>BD_TS!F612</f>
        <v>0</v>
      </c>
      <c r="E613" s="160">
        <f>BD_TS!B612</f>
        <v>0</v>
      </c>
      <c r="F613" s="161">
        <f>BD_TS!C612</f>
        <v>0</v>
      </c>
      <c r="G613" s="187">
        <f>BD_TS!H612</f>
        <v>0</v>
      </c>
      <c r="H613" s="158" t="str">
        <f>IF($A613=0,"",IFERROR(INDEX(BD_Gestão!A:A,MATCH('Banco de Dados'!$B613,BD_Gestão!$B:$B,0)),"erro"))</f>
        <v/>
      </c>
      <c r="I613" s="162" t="str">
        <f>IF($A613=0,"",IFERROR(INDEX(BD_Gestão!E:E,MATCH('Banco de Dados'!$B613,BD_Gestão!$B:$B,0)),"erro"))</f>
        <v/>
      </c>
      <c r="J613" s="186" t="str">
        <f>IF($A613=0,"",IFERROR(INDEX(BD_Gestão!B:B,MATCH('Banco de Dados'!$B613,BD_Gestão!$B:$B,0)),"erro"))</f>
        <v/>
      </c>
      <c r="K613" s="158" t="str">
        <f>IF($A613=0,"",IFERROR(INDEX(BD_Gestão!C:C,MATCH('Banco de Dados'!$B613,BD_Gestão!$B:$B,0)),"erro"))</f>
        <v/>
      </c>
      <c r="L613" s="158" t="str">
        <f>IF($A613=0,"",IFERROR(INDEX(BD_Gestão!H:H,MATCH('Banco de Dados'!$B613,BD_Gestão!$B:$B,0)),"erro"))</f>
        <v/>
      </c>
      <c r="M613" s="161" t="str">
        <f>IF($A613=0,"",IFERROR(INDEX(BD_Gestão!F:F,MATCH('Banco de Dados'!$B613,BD_Gestão!$B:$B,0)),"erro"))</f>
        <v/>
      </c>
      <c r="N613" s="161" t="str">
        <f>IF($A613=0,"",IFERROR(INDEX(BD_Gestão!J:J,MATCH('Banco de Dados'!$B613,BD_Gestão!$B:$B,0)),"erro"))</f>
        <v/>
      </c>
      <c r="O613" s="164" t="str">
        <f>IF($A613=0,"",IFERROR(INDEX(BD_Gestão!K:K,MATCH('Banco de Dados'!$B613,BD_Gestão!$B:$B,0)),"erro"))</f>
        <v/>
      </c>
      <c r="P613" s="169" t="str">
        <f t="shared" si="38"/>
        <v/>
      </c>
      <c r="Q613" s="170" t="str">
        <f t="shared" si="39"/>
        <v/>
      </c>
      <c r="R613" s="163" t="e">
        <f t="shared" si="36"/>
        <v>#VALUE!</v>
      </c>
      <c r="S613" s="163" t="e">
        <f t="shared" si="37"/>
        <v>#VALUE!</v>
      </c>
      <c r="T613" s="163" t="e">
        <f>INDEX(Controle!O:O,MATCH('Banco de Dados'!A613,Controle!M:M,0))*E613/100</f>
        <v>#N/A</v>
      </c>
    </row>
    <row r="614" spans="1:20" hidden="1" x14ac:dyDescent="0.2">
      <c r="A614" s="158">
        <f>BD_TS!A613</f>
        <v>0</v>
      </c>
      <c r="B614" s="158" t="str">
        <f>SUBSTITUTE(SUBSTITUTE(BD_TS!D613," ",""),"-","/")</f>
        <v/>
      </c>
      <c r="C614" s="158">
        <f>BD_TS!E613</f>
        <v>0</v>
      </c>
      <c r="D614" s="159">
        <f>BD_TS!F613</f>
        <v>0</v>
      </c>
      <c r="E614" s="160">
        <f>BD_TS!B613</f>
        <v>0</v>
      </c>
      <c r="F614" s="161">
        <f>BD_TS!C613</f>
        <v>0</v>
      </c>
      <c r="G614" s="187">
        <f>BD_TS!H613</f>
        <v>0</v>
      </c>
      <c r="H614" s="158" t="str">
        <f>IF($A614=0,"",IFERROR(INDEX(BD_Gestão!A:A,MATCH('Banco de Dados'!$B614,BD_Gestão!$B:$B,0)),"erro"))</f>
        <v/>
      </c>
      <c r="I614" s="162" t="str">
        <f>IF($A614=0,"",IFERROR(INDEX(BD_Gestão!E:E,MATCH('Banco de Dados'!$B614,BD_Gestão!$B:$B,0)),"erro"))</f>
        <v/>
      </c>
      <c r="J614" s="186" t="str">
        <f>IF($A614=0,"",IFERROR(INDEX(BD_Gestão!B:B,MATCH('Banco de Dados'!$B614,BD_Gestão!$B:$B,0)),"erro"))</f>
        <v/>
      </c>
      <c r="K614" s="158" t="str">
        <f>IF($A614=0,"",IFERROR(INDEX(BD_Gestão!C:C,MATCH('Banco de Dados'!$B614,BD_Gestão!$B:$B,0)),"erro"))</f>
        <v/>
      </c>
      <c r="L614" s="158" t="str">
        <f>IF($A614=0,"",IFERROR(INDEX(BD_Gestão!H:H,MATCH('Banco de Dados'!$B614,BD_Gestão!$B:$B,0)),"erro"))</f>
        <v/>
      </c>
      <c r="M614" s="161" t="str">
        <f>IF($A614=0,"",IFERROR(INDEX(BD_Gestão!F:F,MATCH('Banco de Dados'!$B614,BD_Gestão!$B:$B,0)),"erro"))</f>
        <v/>
      </c>
      <c r="N614" s="161" t="str">
        <f>IF($A614=0,"",IFERROR(INDEX(BD_Gestão!J:J,MATCH('Banco de Dados'!$B614,BD_Gestão!$B:$B,0)),"erro"))</f>
        <v/>
      </c>
      <c r="O614" s="164" t="str">
        <f>IF($A614=0,"",IFERROR(INDEX(BD_Gestão!K:K,MATCH('Banco de Dados'!$B614,BD_Gestão!$B:$B,0)),"erro"))</f>
        <v/>
      </c>
      <c r="P614" s="169" t="str">
        <f t="shared" si="38"/>
        <v/>
      </c>
      <c r="Q614" s="170" t="str">
        <f t="shared" si="39"/>
        <v/>
      </c>
      <c r="R614" s="163" t="e">
        <f t="shared" si="36"/>
        <v>#VALUE!</v>
      </c>
      <c r="S614" s="163" t="e">
        <f t="shared" si="37"/>
        <v>#VALUE!</v>
      </c>
      <c r="T614" s="163" t="e">
        <f>INDEX(Controle!O:O,MATCH('Banco de Dados'!A614,Controle!M:M,0))*E614/100</f>
        <v>#N/A</v>
      </c>
    </row>
    <row r="615" spans="1:20" hidden="1" x14ac:dyDescent="0.2">
      <c r="A615" s="158">
        <f>BD_TS!A614</f>
        <v>0</v>
      </c>
      <c r="B615" s="158" t="str">
        <f>SUBSTITUTE(SUBSTITUTE(BD_TS!D614," ",""),"-","/")</f>
        <v/>
      </c>
      <c r="C615" s="158">
        <f>BD_TS!E614</f>
        <v>0</v>
      </c>
      <c r="D615" s="159">
        <f>BD_TS!F614</f>
        <v>0</v>
      </c>
      <c r="E615" s="160">
        <f>BD_TS!B614</f>
        <v>0</v>
      </c>
      <c r="F615" s="161">
        <f>BD_TS!C614</f>
        <v>0</v>
      </c>
      <c r="G615" s="187">
        <f>BD_TS!H614</f>
        <v>0</v>
      </c>
      <c r="H615" s="158" t="str">
        <f>IF($A615=0,"",IFERROR(INDEX(BD_Gestão!A:A,MATCH('Banco de Dados'!$B615,BD_Gestão!$B:$B,0)),"erro"))</f>
        <v/>
      </c>
      <c r="I615" s="162" t="str">
        <f>IF($A615=0,"",IFERROR(INDEX(BD_Gestão!E:E,MATCH('Banco de Dados'!$B615,BD_Gestão!$B:$B,0)),"erro"))</f>
        <v/>
      </c>
      <c r="J615" s="186" t="str">
        <f>IF($A615=0,"",IFERROR(INDEX(BD_Gestão!B:B,MATCH('Banco de Dados'!$B615,BD_Gestão!$B:$B,0)),"erro"))</f>
        <v/>
      </c>
      <c r="K615" s="158" t="str">
        <f>IF($A615=0,"",IFERROR(INDEX(BD_Gestão!C:C,MATCH('Banco de Dados'!$B615,BD_Gestão!$B:$B,0)),"erro"))</f>
        <v/>
      </c>
      <c r="L615" s="158" t="str">
        <f>IF($A615=0,"",IFERROR(INDEX(BD_Gestão!H:H,MATCH('Banco de Dados'!$B615,BD_Gestão!$B:$B,0)),"erro"))</f>
        <v/>
      </c>
      <c r="M615" s="161" t="str">
        <f>IF($A615=0,"",IFERROR(INDEX(BD_Gestão!F:F,MATCH('Banco de Dados'!$B615,BD_Gestão!$B:$B,0)),"erro"))</f>
        <v/>
      </c>
      <c r="N615" s="161" t="str">
        <f>IF($A615=0,"",IFERROR(INDEX(BD_Gestão!J:J,MATCH('Banco de Dados'!$B615,BD_Gestão!$B:$B,0)),"erro"))</f>
        <v/>
      </c>
      <c r="O615" s="164" t="str">
        <f>IF($A615=0,"",IFERROR(INDEX(BD_Gestão!K:K,MATCH('Banco de Dados'!$B615,BD_Gestão!$B:$B,0)),"erro"))</f>
        <v/>
      </c>
      <c r="P615" s="169" t="str">
        <f t="shared" si="38"/>
        <v/>
      </c>
      <c r="Q615" s="170" t="str">
        <f t="shared" si="39"/>
        <v/>
      </c>
      <c r="R615" s="163" t="e">
        <f t="shared" si="36"/>
        <v>#VALUE!</v>
      </c>
      <c r="S615" s="163" t="e">
        <f t="shared" si="37"/>
        <v>#VALUE!</v>
      </c>
      <c r="T615" s="163" t="e">
        <f>INDEX(Controle!O:O,MATCH('Banco de Dados'!A615,Controle!M:M,0))*E615/100</f>
        <v>#N/A</v>
      </c>
    </row>
    <row r="616" spans="1:20" hidden="1" x14ac:dyDescent="0.2">
      <c r="A616" s="158">
        <f>BD_TS!A615</f>
        <v>0</v>
      </c>
      <c r="B616" s="158" t="str">
        <f>SUBSTITUTE(SUBSTITUTE(BD_TS!D615," ",""),"-","/")</f>
        <v/>
      </c>
      <c r="C616" s="158">
        <f>BD_TS!E615</f>
        <v>0</v>
      </c>
      <c r="D616" s="159">
        <f>BD_TS!F615</f>
        <v>0</v>
      </c>
      <c r="E616" s="160">
        <f>BD_TS!B615</f>
        <v>0</v>
      </c>
      <c r="F616" s="161">
        <f>BD_TS!C615</f>
        <v>0</v>
      </c>
      <c r="G616" s="187">
        <f>BD_TS!H615</f>
        <v>0</v>
      </c>
      <c r="H616" s="158" t="str">
        <f>IF($A616=0,"",IFERROR(INDEX(BD_Gestão!A:A,MATCH('Banco de Dados'!$B616,BD_Gestão!$B:$B,0)),"erro"))</f>
        <v/>
      </c>
      <c r="I616" s="162" t="str">
        <f>IF($A616=0,"",IFERROR(INDEX(BD_Gestão!E:E,MATCH('Banco de Dados'!$B616,BD_Gestão!$B:$B,0)),"erro"))</f>
        <v/>
      </c>
      <c r="J616" s="186" t="str">
        <f>IF($A616=0,"",IFERROR(INDEX(BD_Gestão!B:B,MATCH('Banco de Dados'!$B616,BD_Gestão!$B:$B,0)),"erro"))</f>
        <v/>
      </c>
      <c r="K616" s="158" t="str">
        <f>IF($A616=0,"",IFERROR(INDEX(BD_Gestão!C:C,MATCH('Banco de Dados'!$B616,BD_Gestão!$B:$B,0)),"erro"))</f>
        <v/>
      </c>
      <c r="L616" s="158" t="str">
        <f>IF($A616=0,"",IFERROR(INDEX(BD_Gestão!H:H,MATCH('Banco de Dados'!$B616,BD_Gestão!$B:$B,0)),"erro"))</f>
        <v/>
      </c>
      <c r="M616" s="161" t="str">
        <f>IF($A616=0,"",IFERROR(INDEX(BD_Gestão!F:F,MATCH('Banco de Dados'!$B616,BD_Gestão!$B:$B,0)),"erro"))</f>
        <v/>
      </c>
      <c r="N616" s="161" t="str">
        <f>IF($A616=0,"",IFERROR(INDEX(BD_Gestão!J:J,MATCH('Banco de Dados'!$B616,BD_Gestão!$B:$B,0)),"erro"))</f>
        <v/>
      </c>
      <c r="O616" s="164" t="str">
        <f>IF($A616=0,"",IFERROR(INDEX(BD_Gestão!K:K,MATCH('Banco de Dados'!$B616,BD_Gestão!$B:$B,0)),"erro"))</f>
        <v/>
      </c>
      <c r="P616" s="169" t="str">
        <f t="shared" si="38"/>
        <v/>
      </c>
      <c r="Q616" s="170" t="str">
        <f t="shared" si="39"/>
        <v/>
      </c>
      <c r="R616" s="163" t="e">
        <f t="shared" si="36"/>
        <v>#VALUE!</v>
      </c>
      <c r="S616" s="163" t="e">
        <f t="shared" si="37"/>
        <v>#VALUE!</v>
      </c>
      <c r="T616" s="163" t="e">
        <f>INDEX(Controle!O:O,MATCH('Banco de Dados'!A616,Controle!M:M,0))*E616/100</f>
        <v>#N/A</v>
      </c>
    </row>
    <row r="617" spans="1:20" hidden="1" x14ac:dyDescent="0.2">
      <c r="A617" s="158">
        <f>BD_TS!A616</f>
        <v>0</v>
      </c>
      <c r="B617" s="158" t="str">
        <f>SUBSTITUTE(SUBSTITUTE(BD_TS!D616," ",""),"-","/")</f>
        <v/>
      </c>
      <c r="C617" s="158">
        <f>BD_TS!E616</f>
        <v>0</v>
      </c>
      <c r="D617" s="159">
        <f>BD_TS!F616</f>
        <v>0</v>
      </c>
      <c r="E617" s="160">
        <f>BD_TS!B616</f>
        <v>0</v>
      </c>
      <c r="F617" s="161">
        <f>BD_TS!C616</f>
        <v>0</v>
      </c>
      <c r="G617" s="187">
        <f>BD_TS!H616</f>
        <v>0</v>
      </c>
      <c r="H617" s="158" t="str">
        <f>IF($A617=0,"",IFERROR(INDEX(BD_Gestão!A:A,MATCH('Banco de Dados'!$B617,BD_Gestão!$B:$B,0)),"erro"))</f>
        <v/>
      </c>
      <c r="I617" s="162" t="str">
        <f>IF($A617=0,"",IFERROR(INDEX(BD_Gestão!E:E,MATCH('Banco de Dados'!$B617,BD_Gestão!$B:$B,0)),"erro"))</f>
        <v/>
      </c>
      <c r="J617" s="186" t="str">
        <f>IF($A617=0,"",IFERROR(INDEX(BD_Gestão!B:B,MATCH('Banco de Dados'!$B617,BD_Gestão!$B:$B,0)),"erro"))</f>
        <v/>
      </c>
      <c r="K617" s="158" t="str">
        <f>IF($A617=0,"",IFERROR(INDEX(BD_Gestão!C:C,MATCH('Banco de Dados'!$B617,BD_Gestão!$B:$B,0)),"erro"))</f>
        <v/>
      </c>
      <c r="L617" s="158" t="str">
        <f>IF($A617=0,"",IFERROR(INDEX(BD_Gestão!H:H,MATCH('Banco de Dados'!$B617,BD_Gestão!$B:$B,0)),"erro"))</f>
        <v/>
      </c>
      <c r="M617" s="161" t="str">
        <f>IF($A617=0,"",IFERROR(INDEX(BD_Gestão!F:F,MATCH('Banco de Dados'!$B617,BD_Gestão!$B:$B,0)),"erro"))</f>
        <v/>
      </c>
      <c r="N617" s="161" t="str">
        <f>IF($A617=0,"",IFERROR(INDEX(BD_Gestão!J:J,MATCH('Banco de Dados'!$B617,BD_Gestão!$B:$B,0)),"erro"))</f>
        <v/>
      </c>
      <c r="O617" s="164" t="str">
        <f>IF($A617=0,"",IFERROR(INDEX(BD_Gestão!K:K,MATCH('Banco de Dados'!$B617,BD_Gestão!$B:$B,0)),"erro"))</f>
        <v/>
      </c>
      <c r="P617" s="169" t="str">
        <f t="shared" si="38"/>
        <v/>
      </c>
      <c r="Q617" s="170" t="str">
        <f t="shared" si="39"/>
        <v/>
      </c>
      <c r="R617" s="163" t="e">
        <f t="shared" si="36"/>
        <v>#VALUE!</v>
      </c>
      <c r="S617" s="163" t="e">
        <f t="shared" si="37"/>
        <v>#VALUE!</v>
      </c>
      <c r="T617" s="163" t="e">
        <f>INDEX(Controle!O:O,MATCH('Banco de Dados'!A617,Controle!M:M,0))*E617/100</f>
        <v>#N/A</v>
      </c>
    </row>
    <row r="618" spans="1:20" hidden="1" x14ac:dyDescent="0.2">
      <c r="A618" s="158">
        <f>BD_TS!A617</f>
        <v>0</v>
      </c>
      <c r="B618" s="158" t="str">
        <f>SUBSTITUTE(SUBSTITUTE(BD_TS!D617," ",""),"-","/")</f>
        <v/>
      </c>
      <c r="C618" s="158">
        <f>BD_TS!E617</f>
        <v>0</v>
      </c>
      <c r="D618" s="159">
        <f>BD_TS!F617</f>
        <v>0</v>
      </c>
      <c r="E618" s="160">
        <f>BD_TS!B617</f>
        <v>0</v>
      </c>
      <c r="F618" s="161">
        <f>BD_TS!C617</f>
        <v>0</v>
      </c>
      <c r="G618" s="187">
        <f>BD_TS!H617</f>
        <v>0</v>
      </c>
      <c r="H618" s="158" t="str">
        <f>IF($A618=0,"",IFERROR(INDEX(BD_Gestão!A:A,MATCH('Banco de Dados'!$B618,BD_Gestão!$B:$B,0)),"erro"))</f>
        <v/>
      </c>
      <c r="I618" s="162" t="str">
        <f>IF($A618=0,"",IFERROR(INDEX(BD_Gestão!E:E,MATCH('Banco de Dados'!$B618,BD_Gestão!$B:$B,0)),"erro"))</f>
        <v/>
      </c>
      <c r="J618" s="186" t="str">
        <f>IF($A618=0,"",IFERROR(INDEX(BD_Gestão!B:B,MATCH('Banco de Dados'!$B618,BD_Gestão!$B:$B,0)),"erro"))</f>
        <v/>
      </c>
      <c r="K618" s="158" t="str">
        <f>IF($A618=0,"",IFERROR(INDEX(BD_Gestão!C:C,MATCH('Banco de Dados'!$B618,BD_Gestão!$B:$B,0)),"erro"))</f>
        <v/>
      </c>
      <c r="L618" s="158" t="str">
        <f>IF($A618=0,"",IFERROR(INDEX(BD_Gestão!H:H,MATCH('Banco de Dados'!$B618,BD_Gestão!$B:$B,0)),"erro"))</f>
        <v/>
      </c>
      <c r="M618" s="161" t="str">
        <f>IF($A618=0,"",IFERROR(INDEX(BD_Gestão!F:F,MATCH('Banco de Dados'!$B618,BD_Gestão!$B:$B,0)),"erro"))</f>
        <v/>
      </c>
      <c r="N618" s="161" t="str">
        <f>IF($A618=0,"",IFERROR(INDEX(BD_Gestão!J:J,MATCH('Banco de Dados'!$B618,BD_Gestão!$B:$B,0)),"erro"))</f>
        <v/>
      </c>
      <c r="O618" s="164" t="str">
        <f>IF($A618=0,"",IFERROR(INDEX(BD_Gestão!K:K,MATCH('Banco de Dados'!$B618,BD_Gestão!$B:$B,0)),"erro"))</f>
        <v/>
      </c>
      <c r="P618" s="169" t="str">
        <f t="shared" si="38"/>
        <v/>
      </c>
      <c r="Q618" s="170" t="str">
        <f t="shared" si="39"/>
        <v/>
      </c>
      <c r="R618" s="163" t="e">
        <f t="shared" si="36"/>
        <v>#VALUE!</v>
      </c>
      <c r="S618" s="163" t="e">
        <f t="shared" si="37"/>
        <v>#VALUE!</v>
      </c>
      <c r="T618" s="163" t="e">
        <f>INDEX(Controle!O:O,MATCH('Banco de Dados'!A618,Controle!M:M,0))*E618/100</f>
        <v>#N/A</v>
      </c>
    </row>
    <row r="619" spans="1:20" hidden="1" x14ac:dyDescent="0.2">
      <c r="A619" s="158">
        <f>BD_TS!A618</f>
        <v>0</v>
      </c>
      <c r="B619" s="158" t="str">
        <f>SUBSTITUTE(SUBSTITUTE(BD_TS!D618," ",""),"-","/")</f>
        <v/>
      </c>
      <c r="C619" s="158">
        <f>BD_TS!E618</f>
        <v>0</v>
      </c>
      <c r="D619" s="159">
        <f>BD_TS!F618</f>
        <v>0</v>
      </c>
      <c r="E619" s="160">
        <f>BD_TS!B618</f>
        <v>0</v>
      </c>
      <c r="F619" s="161">
        <f>BD_TS!C618</f>
        <v>0</v>
      </c>
      <c r="G619" s="187">
        <f>BD_TS!H618</f>
        <v>0</v>
      </c>
      <c r="H619" s="158" t="str">
        <f>IF($A619=0,"",IFERROR(INDEX(BD_Gestão!A:A,MATCH('Banco de Dados'!$B619,BD_Gestão!$B:$B,0)),"erro"))</f>
        <v/>
      </c>
      <c r="I619" s="162" t="str">
        <f>IF($A619=0,"",IFERROR(INDEX(BD_Gestão!E:E,MATCH('Banco de Dados'!$B619,BD_Gestão!$B:$B,0)),"erro"))</f>
        <v/>
      </c>
      <c r="J619" s="186" t="str">
        <f>IF($A619=0,"",IFERROR(INDEX(BD_Gestão!B:B,MATCH('Banco de Dados'!$B619,BD_Gestão!$B:$B,0)),"erro"))</f>
        <v/>
      </c>
      <c r="K619" s="158" t="str">
        <f>IF($A619=0,"",IFERROR(INDEX(BD_Gestão!C:C,MATCH('Banco de Dados'!$B619,BD_Gestão!$B:$B,0)),"erro"))</f>
        <v/>
      </c>
      <c r="L619" s="158" t="str">
        <f>IF($A619=0,"",IFERROR(INDEX(BD_Gestão!H:H,MATCH('Banco de Dados'!$B619,BD_Gestão!$B:$B,0)),"erro"))</f>
        <v/>
      </c>
      <c r="M619" s="161" t="str">
        <f>IF($A619=0,"",IFERROR(INDEX(BD_Gestão!F:F,MATCH('Banco de Dados'!$B619,BD_Gestão!$B:$B,0)),"erro"))</f>
        <v/>
      </c>
      <c r="N619" s="161" t="str">
        <f>IF($A619=0,"",IFERROR(INDEX(BD_Gestão!J:J,MATCH('Banco de Dados'!$B619,BD_Gestão!$B:$B,0)),"erro"))</f>
        <v/>
      </c>
      <c r="O619" s="164" t="str">
        <f>IF($A619=0,"",IFERROR(INDEX(BD_Gestão!K:K,MATCH('Banco de Dados'!$B619,BD_Gestão!$B:$B,0)),"erro"))</f>
        <v/>
      </c>
      <c r="P619" s="169" t="str">
        <f t="shared" si="38"/>
        <v/>
      </c>
      <c r="Q619" s="170" t="str">
        <f t="shared" si="39"/>
        <v/>
      </c>
      <c r="R619" s="163" t="e">
        <f t="shared" si="36"/>
        <v>#VALUE!</v>
      </c>
      <c r="S619" s="163" t="e">
        <f t="shared" si="37"/>
        <v>#VALUE!</v>
      </c>
      <c r="T619" s="163" t="e">
        <f>INDEX(Controle!O:O,MATCH('Banco de Dados'!A619,Controle!M:M,0))*E619/100</f>
        <v>#N/A</v>
      </c>
    </row>
    <row r="620" spans="1:20" hidden="1" x14ac:dyDescent="0.2">
      <c r="A620" s="158">
        <f>BD_TS!A619</f>
        <v>0</v>
      </c>
      <c r="B620" s="158" t="str">
        <f>SUBSTITUTE(SUBSTITUTE(BD_TS!D619," ",""),"-","/")</f>
        <v/>
      </c>
      <c r="C620" s="158">
        <f>BD_TS!E619</f>
        <v>0</v>
      </c>
      <c r="D620" s="159">
        <f>BD_TS!F619</f>
        <v>0</v>
      </c>
      <c r="E620" s="160">
        <f>BD_TS!B619</f>
        <v>0</v>
      </c>
      <c r="F620" s="161">
        <f>BD_TS!C619</f>
        <v>0</v>
      </c>
      <c r="G620" s="187">
        <f>BD_TS!H619</f>
        <v>0</v>
      </c>
      <c r="H620" s="158" t="str">
        <f>IF($A620=0,"",IFERROR(INDEX(BD_Gestão!A:A,MATCH('Banco de Dados'!$B620,BD_Gestão!$B:$B,0)),"erro"))</f>
        <v/>
      </c>
      <c r="I620" s="162" t="str">
        <f>IF($A620=0,"",IFERROR(INDEX(BD_Gestão!E:E,MATCH('Banco de Dados'!$B620,BD_Gestão!$B:$B,0)),"erro"))</f>
        <v/>
      </c>
      <c r="J620" s="186" t="str">
        <f>IF($A620=0,"",IFERROR(INDEX(BD_Gestão!B:B,MATCH('Banco de Dados'!$B620,BD_Gestão!$B:$B,0)),"erro"))</f>
        <v/>
      </c>
      <c r="K620" s="158" t="str">
        <f>IF($A620=0,"",IFERROR(INDEX(BD_Gestão!C:C,MATCH('Banco de Dados'!$B620,BD_Gestão!$B:$B,0)),"erro"))</f>
        <v/>
      </c>
      <c r="L620" s="158" t="str">
        <f>IF($A620=0,"",IFERROR(INDEX(BD_Gestão!H:H,MATCH('Banco de Dados'!$B620,BD_Gestão!$B:$B,0)),"erro"))</f>
        <v/>
      </c>
      <c r="M620" s="161" t="str">
        <f>IF($A620=0,"",IFERROR(INDEX(BD_Gestão!F:F,MATCH('Banco de Dados'!$B620,BD_Gestão!$B:$B,0)),"erro"))</f>
        <v/>
      </c>
      <c r="N620" s="161" t="str">
        <f>IF($A620=0,"",IFERROR(INDEX(BD_Gestão!J:J,MATCH('Banco de Dados'!$B620,BD_Gestão!$B:$B,0)),"erro"))</f>
        <v/>
      </c>
      <c r="O620" s="164" t="str">
        <f>IF($A620=0,"",IFERROR(INDEX(BD_Gestão!K:K,MATCH('Banco de Dados'!$B620,BD_Gestão!$B:$B,0)),"erro"))</f>
        <v/>
      </c>
      <c r="P620" s="169" t="str">
        <f t="shared" si="38"/>
        <v/>
      </c>
      <c r="Q620" s="170" t="str">
        <f t="shared" si="39"/>
        <v/>
      </c>
      <c r="R620" s="163" t="e">
        <f t="shared" si="36"/>
        <v>#VALUE!</v>
      </c>
      <c r="S620" s="163" t="e">
        <f t="shared" si="37"/>
        <v>#VALUE!</v>
      </c>
      <c r="T620" s="163" t="e">
        <f>INDEX(Controle!O:O,MATCH('Banco de Dados'!A620,Controle!M:M,0))*E620/100</f>
        <v>#N/A</v>
      </c>
    </row>
    <row r="621" spans="1:20" hidden="1" x14ac:dyDescent="0.2">
      <c r="A621" s="158">
        <f>BD_TS!A620</f>
        <v>0</v>
      </c>
      <c r="B621" s="158" t="str">
        <f>SUBSTITUTE(SUBSTITUTE(BD_TS!D620," ",""),"-","/")</f>
        <v/>
      </c>
      <c r="C621" s="158">
        <f>BD_TS!E620</f>
        <v>0</v>
      </c>
      <c r="D621" s="159">
        <f>BD_TS!F620</f>
        <v>0</v>
      </c>
      <c r="E621" s="160">
        <f>BD_TS!B620</f>
        <v>0</v>
      </c>
      <c r="F621" s="161">
        <f>BD_TS!C620</f>
        <v>0</v>
      </c>
      <c r="G621" s="187">
        <f>BD_TS!H620</f>
        <v>0</v>
      </c>
      <c r="H621" s="158" t="str">
        <f>IF($A621=0,"",IFERROR(INDEX(BD_Gestão!A:A,MATCH('Banco de Dados'!$B621,BD_Gestão!$B:$B,0)),"erro"))</f>
        <v/>
      </c>
      <c r="I621" s="162" t="str">
        <f>IF($A621=0,"",IFERROR(INDEX(BD_Gestão!E:E,MATCH('Banco de Dados'!$B621,BD_Gestão!$B:$B,0)),"erro"))</f>
        <v/>
      </c>
      <c r="J621" s="186" t="str">
        <f>IF($A621=0,"",IFERROR(INDEX(BD_Gestão!B:B,MATCH('Banco de Dados'!$B621,BD_Gestão!$B:$B,0)),"erro"))</f>
        <v/>
      </c>
      <c r="K621" s="158" t="str">
        <f>IF($A621=0,"",IFERROR(INDEX(BD_Gestão!C:C,MATCH('Banco de Dados'!$B621,BD_Gestão!$B:$B,0)),"erro"))</f>
        <v/>
      </c>
      <c r="L621" s="158" t="str">
        <f>IF($A621=0,"",IFERROR(INDEX(BD_Gestão!H:H,MATCH('Banco de Dados'!$B621,BD_Gestão!$B:$B,0)),"erro"))</f>
        <v/>
      </c>
      <c r="M621" s="161" t="str">
        <f>IF($A621=0,"",IFERROR(INDEX(BD_Gestão!F:F,MATCH('Banco de Dados'!$B621,BD_Gestão!$B:$B,0)),"erro"))</f>
        <v/>
      </c>
      <c r="N621" s="161" t="str">
        <f>IF($A621=0,"",IFERROR(INDEX(BD_Gestão!J:J,MATCH('Banco de Dados'!$B621,BD_Gestão!$B:$B,0)),"erro"))</f>
        <v/>
      </c>
      <c r="O621" s="164" t="str">
        <f>IF($A621=0,"",IFERROR(INDEX(BD_Gestão!K:K,MATCH('Banco de Dados'!$B621,BD_Gestão!$B:$B,0)),"erro"))</f>
        <v/>
      </c>
      <c r="P621" s="169" t="str">
        <f t="shared" si="38"/>
        <v/>
      </c>
      <c r="Q621" s="170" t="str">
        <f t="shared" si="39"/>
        <v/>
      </c>
      <c r="R621" s="163" t="e">
        <f t="shared" si="36"/>
        <v>#VALUE!</v>
      </c>
      <c r="S621" s="163" t="e">
        <f t="shared" si="37"/>
        <v>#VALUE!</v>
      </c>
      <c r="T621" s="163" t="e">
        <f>INDEX(Controle!O:O,MATCH('Banco de Dados'!A621,Controle!M:M,0))*E621/100</f>
        <v>#N/A</v>
      </c>
    </row>
    <row r="622" spans="1:20" hidden="1" x14ac:dyDescent="0.2">
      <c r="A622" s="158">
        <f>BD_TS!A621</f>
        <v>0</v>
      </c>
      <c r="B622" s="158" t="str">
        <f>SUBSTITUTE(SUBSTITUTE(BD_TS!D621," ",""),"-","/")</f>
        <v/>
      </c>
      <c r="C622" s="158">
        <f>BD_TS!E621</f>
        <v>0</v>
      </c>
      <c r="D622" s="159">
        <f>BD_TS!F621</f>
        <v>0</v>
      </c>
      <c r="E622" s="160">
        <f>BD_TS!B621</f>
        <v>0</v>
      </c>
      <c r="F622" s="161">
        <f>BD_TS!C621</f>
        <v>0</v>
      </c>
      <c r="G622" s="187">
        <f>BD_TS!H621</f>
        <v>0</v>
      </c>
      <c r="H622" s="158" t="str">
        <f>IF($A622=0,"",IFERROR(INDEX(BD_Gestão!A:A,MATCH('Banco de Dados'!$B622,BD_Gestão!$B:$B,0)),"erro"))</f>
        <v/>
      </c>
      <c r="I622" s="162" t="str">
        <f>IF($A622=0,"",IFERROR(INDEX(BD_Gestão!E:E,MATCH('Banco de Dados'!$B622,BD_Gestão!$B:$B,0)),"erro"))</f>
        <v/>
      </c>
      <c r="J622" s="186" t="str">
        <f>IF($A622=0,"",IFERROR(INDEX(BD_Gestão!B:B,MATCH('Banco de Dados'!$B622,BD_Gestão!$B:$B,0)),"erro"))</f>
        <v/>
      </c>
      <c r="K622" s="158" t="str">
        <f>IF($A622=0,"",IFERROR(INDEX(BD_Gestão!C:C,MATCH('Banco de Dados'!$B622,BD_Gestão!$B:$B,0)),"erro"))</f>
        <v/>
      </c>
      <c r="L622" s="158" t="str">
        <f>IF($A622=0,"",IFERROR(INDEX(BD_Gestão!H:H,MATCH('Banco de Dados'!$B622,BD_Gestão!$B:$B,0)),"erro"))</f>
        <v/>
      </c>
      <c r="M622" s="161" t="str">
        <f>IF($A622=0,"",IFERROR(INDEX(BD_Gestão!F:F,MATCH('Banco de Dados'!$B622,BD_Gestão!$B:$B,0)),"erro"))</f>
        <v/>
      </c>
      <c r="N622" s="161" t="str">
        <f>IF($A622=0,"",IFERROR(INDEX(BD_Gestão!J:J,MATCH('Banco de Dados'!$B622,BD_Gestão!$B:$B,0)),"erro"))</f>
        <v/>
      </c>
      <c r="O622" s="164" t="str">
        <f>IF($A622=0,"",IFERROR(INDEX(BD_Gestão!K:K,MATCH('Banco de Dados'!$B622,BD_Gestão!$B:$B,0)),"erro"))</f>
        <v/>
      </c>
      <c r="P622" s="169" t="str">
        <f t="shared" si="38"/>
        <v/>
      </c>
      <c r="Q622" s="170" t="str">
        <f t="shared" si="39"/>
        <v/>
      </c>
      <c r="R622" s="163" t="e">
        <f t="shared" si="36"/>
        <v>#VALUE!</v>
      </c>
      <c r="S622" s="163" t="e">
        <f t="shared" si="37"/>
        <v>#VALUE!</v>
      </c>
      <c r="T622" s="163" t="e">
        <f>INDEX(Controle!O:O,MATCH('Banco de Dados'!A622,Controle!M:M,0))*E622/100</f>
        <v>#N/A</v>
      </c>
    </row>
    <row r="623" spans="1:20" hidden="1" x14ac:dyDescent="0.2">
      <c r="A623" s="158">
        <f>BD_TS!A622</f>
        <v>0</v>
      </c>
      <c r="B623" s="158" t="str">
        <f>SUBSTITUTE(SUBSTITUTE(BD_TS!D622," ",""),"-","/")</f>
        <v/>
      </c>
      <c r="C623" s="158">
        <f>BD_TS!E622</f>
        <v>0</v>
      </c>
      <c r="D623" s="159">
        <f>BD_TS!F622</f>
        <v>0</v>
      </c>
      <c r="E623" s="160">
        <f>BD_TS!B622</f>
        <v>0</v>
      </c>
      <c r="F623" s="161">
        <f>BD_TS!C622</f>
        <v>0</v>
      </c>
      <c r="G623" s="187">
        <f>BD_TS!H622</f>
        <v>0</v>
      </c>
      <c r="H623" s="158" t="str">
        <f>IF($A623=0,"",IFERROR(INDEX(BD_Gestão!A:A,MATCH('Banco de Dados'!$B623,BD_Gestão!$B:$B,0)),"erro"))</f>
        <v/>
      </c>
      <c r="I623" s="162" t="str">
        <f>IF($A623=0,"",IFERROR(INDEX(BD_Gestão!E:E,MATCH('Banco de Dados'!$B623,BD_Gestão!$B:$B,0)),"erro"))</f>
        <v/>
      </c>
      <c r="J623" s="186" t="str">
        <f>IF($A623=0,"",IFERROR(INDEX(BD_Gestão!B:B,MATCH('Banco de Dados'!$B623,BD_Gestão!$B:$B,0)),"erro"))</f>
        <v/>
      </c>
      <c r="K623" s="158" t="str">
        <f>IF($A623=0,"",IFERROR(INDEX(BD_Gestão!C:C,MATCH('Banco de Dados'!$B623,BD_Gestão!$B:$B,0)),"erro"))</f>
        <v/>
      </c>
      <c r="L623" s="158" t="str">
        <f>IF($A623=0,"",IFERROR(INDEX(BD_Gestão!H:H,MATCH('Banco de Dados'!$B623,BD_Gestão!$B:$B,0)),"erro"))</f>
        <v/>
      </c>
      <c r="M623" s="161" t="str">
        <f>IF($A623=0,"",IFERROR(INDEX(BD_Gestão!F:F,MATCH('Banco de Dados'!$B623,BD_Gestão!$B:$B,0)),"erro"))</f>
        <v/>
      </c>
      <c r="N623" s="161" t="str">
        <f>IF($A623=0,"",IFERROR(INDEX(BD_Gestão!J:J,MATCH('Banco de Dados'!$B623,BD_Gestão!$B:$B,0)),"erro"))</f>
        <v/>
      </c>
      <c r="O623" s="164" t="str">
        <f>IF($A623=0,"",IFERROR(INDEX(BD_Gestão!K:K,MATCH('Banco de Dados'!$B623,BD_Gestão!$B:$B,0)),"erro"))</f>
        <v/>
      </c>
      <c r="P623" s="169" t="str">
        <f t="shared" si="38"/>
        <v/>
      </c>
      <c r="Q623" s="170" t="str">
        <f t="shared" si="39"/>
        <v/>
      </c>
      <c r="R623" s="163" t="e">
        <f t="shared" si="36"/>
        <v>#VALUE!</v>
      </c>
      <c r="S623" s="163" t="e">
        <f t="shared" si="37"/>
        <v>#VALUE!</v>
      </c>
      <c r="T623" s="163" t="e">
        <f>INDEX(Controle!O:O,MATCH('Banco de Dados'!A623,Controle!M:M,0))*E623/100</f>
        <v>#N/A</v>
      </c>
    </row>
    <row r="624" spans="1:20" hidden="1" x14ac:dyDescent="0.2">
      <c r="A624" s="158">
        <f>BD_TS!A623</f>
        <v>0</v>
      </c>
      <c r="B624" s="158" t="str">
        <f>SUBSTITUTE(SUBSTITUTE(BD_TS!D623," ",""),"-","/")</f>
        <v/>
      </c>
      <c r="C624" s="158">
        <f>BD_TS!E623</f>
        <v>0</v>
      </c>
      <c r="D624" s="159">
        <f>BD_TS!F623</f>
        <v>0</v>
      </c>
      <c r="E624" s="160">
        <f>BD_TS!B623</f>
        <v>0</v>
      </c>
      <c r="F624" s="161">
        <f>BD_TS!C623</f>
        <v>0</v>
      </c>
      <c r="G624" s="187">
        <f>BD_TS!H623</f>
        <v>0</v>
      </c>
      <c r="H624" s="158" t="str">
        <f>IF($A624=0,"",IFERROR(INDEX(BD_Gestão!A:A,MATCH('Banco de Dados'!$B624,BD_Gestão!$B:$B,0)),"erro"))</f>
        <v/>
      </c>
      <c r="I624" s="162" t="str">
        <f>IF($A624=0,"",IFERROR(INDEX(BD_Gestão!E:E,MATCH('Banco de Dados'!$B624,BD_Gestão!$B:$B,0)),"erro"))</f>
        <v/>
      </c>
      <c r="J624" s="186" t="str">
        <f>IF($A624=0,"",IFERROR(INDEX(BD_Gestão!B:B,MATCH('Banco de Dados'!$B624,BD_Gestão!$B:$B,0)),"erro"))</f>
        <v/>
      </c>
      <c r="K624" s="158" t="str">
        <f>IF($A624=0,"",IFERROR(INDEX(BD_Gestão!C:C,MATCH('Banco de Dados'!$B624,BD_Gestão!$B:$B,0)),"erro"))</f>
        <v/>
      </c>
      <c r="L624" s="158" t="str">
        <f>IF($A624=0,"",IFERROR(INDEX(BD_Gestão!H:H,MATCH('Banco de Dados'!$B624,BD_Gestão!$B:$B,0)),"erro"))</f>
        <v/>
      </c>
      <c r="M624" s="161" t="str">
        <f>IF($A624=0,"",IFERROR(INDEX(BD_Gestão!F:F,MATCH('Banco de Dados'!$B624,BD_Gestão!$B:$B,0)),"erro"))</f>
        <v/>
      </c>
      <c r="N624" s="161" t="str">
        <f>IF($A624=0,"",IFERROR(INDEX(BD_Gestão!J:J,MATCH('Banco de Dados'!$B624,BD_Gestão!$B:$B,0)),"erro"))</f>
        <v/>
      </c>
      <c r="O624" s="164" t="str">
        <f>IF($A624=0,"",IFERROR(INDEX(BD_Gestão!K:K,MATCH('Banco de Dados'!$B624,BD_Gestão!$B:$B,0)),"erro"))</f>
        <v/>
      </c>
      <c r="P624" s="169" t="str">
        <f t="shared" si="38"/>
        <v/>
      </c>
      <c r="Q624" s="170" t="str">
        <f t="shared" si="39"/>
        <v/>
      </c>
      <c r="R624" s="163" t="e">
        <f t="shared" si="36"/>
        <v>#VALUE!</v>
      </c>
      <c r="S624" s="163" t="e">
        <f t="shared" si="37"/>
        <v>#VALUE!</v>
      </c>
      <c r="T624" s="163" t="e">
        <f>INDEX(Controle!O:O,MATCH('Banco de Dados'!A624,Controle!M:M,0))*E624/100</f>
        <v>#N/A</v>
      </c>
    </row>
    <row r="625" spans="1:20" hidden="1" x14ac:dyDescent="0.2">
      <c r="A625" s="158">
        <f>BD_TS!A624</f>
        <v>0</v>
      </c>
      <c r="B625" s="158" t="str">
        <f>SUBSTITUTE(SUBSTITUTE(BD_TS!D624," ",""),"-","/")</f>
        <v/>
      </c>
      <c r="C625" s="158">
        <f>BD_TS!E624</f>
        <v>0</v>
      </c>
      <c r="D625" s="159">
        <f>BD_TS!F624</f>
        <v>0</v>
      </c>
      <c r="E625" s="160">
        <f>BD_TS!B624</f>
        <v>0</v>
      </c>
      <c r="F625" s="161">
        <f>BD_TS!C624</f>
        <v>0</v>
      </c>
      <c r="G625" s="187">
        <f>BD_TS!H624</f>
        <v>0</v>
      </c>
      <c r="H625" s="158" t="str">
        <f>IF($A625=0,"",IFERROR(INDEX(BD_Gestão!A:A,MATCH('Banco de Dados'!$B625,BD_Gestão!$B:$B,0)),"erro"))</f>
        <v/>
      </c>
      <c r="I625" s="162" t="str">
        <f>IF($A625=0,"",IFERROR(INDEX(BD_Gestão!E:E,MATCH('Banco de Dados'!$B625,BD_Gestão!$B:$B,0)),"erro"))</f>
        <v/>
      </c>
      <c r="J625" s="186" t="str">
        <f>IF($A625=0,"",IFERROR(INDEX(BD_Gestão!B:B,MATCH('Banco de Dados'!$B625,BD_Gestão!$B:$B,0)),"erro"))</f>
        <v/>
      </c>
      <c r="K625" s="158" t="str">
        <f>IF($A625=0,"",IFERROR(INDEX(BD_Gestão!C:C,MATCH('Banco de Dados'!$B625,BD_Gestão!$B:$B,0)),"erro"))</f>
        <v/>
      </c>
      <c r="L625" s="158" t="str">
        <f>IF($A625=0,"",IFERROR(INDEX(BD_Gestão!H:H,MATCH('Banco de Dados'!$B625,BD_Gestão!$B:$B,0)),"erro"))</f>
        <v/>
      </c>
      <c r="M625" s="161" t="str">
        <f>IF($A625=0,"",IFERROR(INDEX(BD_Gestão!F:F,MATCH('Banco de Dados'!$B625,BD_Gestão!$B:$B,0)),"erro"))</f>
        <v/>
      </c>
      <c r="N625" s="161" t="str">
        <f>IF($A625=0,"",IFERROR(INDEX(BD_Gestão!J:J,MATCH('Banco de Dados'!$B625,BD_Gestão!$B:$B,0)),"erro"))</f>
        <v/>
      </c>
      <c r="O625" s="164" t="str">
        <f>IF($A625=0,"",IFERROR(INDEX(BD_Gestão!K:K,MATCH('Banco de Dados'!$B625,BD_Gestão!$B:$B,0)),"erro"))</f>
        <v/>
      </c>
      <c r="P625" s="169" t="str">
        <f t="shared" si="38"/>
        <v/>
      </c>
      <c r="Q625" s="170" t="str">
        <f t="shared" si="39"/>
        <v/>
      </c>
      <c r="R625" s="163" t="e">
        <f t="shared" si="36"/>
        <v>#VALUE!</v>
      </c>
      <c r="S625" s="163" t="e">
        <f t="shared" si="37"/>
        <v>#VALUE!</v>
      </c>
      <c r="T625" s="163" t="e">
        <f>INDEX(Controle!O:O,MATCH('Banco de Dados'!A625,Controle!M:M,0))*E625/100</f>
        <v>#N/A</v>
      </c>
    </row>
    <row r="626" spans="1:20" hidden="1" x14ac:dyDescent="0.2">
      <c r="A626" s="158">
        <f>BD_TS!A625</f>
        <v>0</v>
      </c>
      <c r="B626" s="158" t="str">
        <f>SUBSTITUTE(SUBSTITUTE(BD_TS!D625," ",""),"-","/")</f>
        <v/>
      </c>
      <c r="C626" s="158">
        <f>BD_TS!E625</f>
        <v>0</v>
      </c>
      <c r="D626" s="159">
        <f>BD_TS!F625</f>
        <v>0</v>
      </c>
      <c r="E626" s="160">
        <f>BD_TS!B625</f>
        <v>0</v>
      </c>
      <c r="F626" s="161">
        <f>BD_TS!C625</f>
        <v>0</v>
      </c>
      <c r="G626" s="187">
        <f>BD_TS!H625</f>
        <v>0</v>
      </c>
      <c r="H626" s="158" t="str">
        <f>IF($A626=0,"",IFERROR(INDEX(BD_Gestão!A:A,MATCH('Banco de Dados'!$B626,BD_Gestão!$B:$B,0)),"erro"))</f>
        <v/>
      </c>
      <c r="I626" s="162" t="str">
        <f>IF($A626=0,"",IFERROR(INDEX(BD_Gestão!E:E,MATCH('Banco de Dados'!$B626,BD_Gestão!$B:$B,0)),"erro"))</f>
        <v/>
      </c>
      <c r="J626" s="186" t="str">
        <f>IF($A626=0,"",IFERROR(INDEX(BD_Gestão!B:B,MATCH('Banco de Dados'!$B626,BD_Gestão!$B:$B,0)),"erro"))</f>
        <v/>
      </c>
      <c r="K626" s="158" t="str">
        <f>IF($A626=0,"",IFERROR(INDEX(BD_Gestão!C:C,MATCH('Banco de Dados'!$B626,BD_Gestão!$B:$B,0)),"erro"))</f>
        <v/>
      </c>
      <c r="L626" s="158" t="str">
        <f>IF($A626=0,"",IFERROR(INDEX(BD_Gestão!H:H,MATCH('Banco de Dados'!$B626,BD_Gestão!$B:$B,0)),"erro"))</f>
        <v/>
      </c>
      <c r="M626" s="161" t="str">
        <f>IF($A626=0,"",IFERROR(INDEX(BD_Gestão!F:F,MATCH('Banco de Dados'!$B626,BD_Gestão!$B:$B,0)),"erro"))</f>
        <v/>
      </c>
      <c r="N626" s="161" t="str">
        <f>IF($A626=0,"",IFERROR(INDEX(BD_Gestão!J:J,MATCH('Banco de Dados'!$B626,BD_Gestão!$B:$B,0)),"erro"))</f>
        <v/>
      </c>
      <c r="O626" s="164" t="str">
        <f>IF($A626=0,"",IFERROR(INDEX(BD_Gestão!K:K,MATCH('Banco de Dados'!$B626,BD_Gestão!$B:$B,0)),"erro"))</f>
        <v/>
      </c>
      <c r="P626" s="169" t="str">
        <f t="shared" si="38"/>
        <v/>
      </c>
      <c r="Q626" s="170" t="str">
        <f t="shared" si="39"/>
        <v/>
      </c>
      <c r="R626" s="163" t="e">
        <f t="shared" si="36"/>
        <v>#VALUE!</v>
      </c>
      <c r="S626" s="163" t="e">
        <f t="shared" si="37"/>
        <v>#VALUE!</v>
      </c>
      <c r="T626" s="163" t="e">
        <f>INDEX(Controle!O:O,MATCH('Banco de Dados'!A626,Controle!M:M,0))*E626/100</f>
        <v>#N/A</v>
      </c>
    </row>
    <row r="627" spans="1:20" hidden="1" x14ac:dyDescent="0.2">
      <c r="A627" s="158">
        <f>BD_TS!A626</f>
        <v>0</v>
      </c>
      <c r="B627" s="158" t="str">
        <f>SUBSTITUTE(SUBSTITUTE(BD_TS!D626," ",""),"-","/")</f>
        <v/>
      </c>
      <c r="C627" s="158">
        <f>BD_TS!E626</f>
        <v>0</v>
      </c>
      <c r="D627" s="159">
        <f>BD_TS!F626</f>
        <v>0</v>
      </c>
      <c r="E627" s="160">
        <f>BD_TS!B626</f>
        <v>0</v>
      </c>
      <c r="F627" s="161">
        <f>BD_TS!C626</f>
        <v>0</v>
      </c>
      <c r="G627" s="187">
        <f>BD_TS!H626</f>
        <v>0</v>
      </c>
      <c r="H627" s="158" t="str">
        <f>IF($A627=0,"",IFERROR(INDEX(BD_Gestão!A:A,MATCH('Banco de Dados'!$B627,BD_Gestão!$B:$B,0)),"erro"))</f>
        <v/>
      </c>
      <c r="I627" s="162" t="str">
        <f>IF($A627=0,"",IFERROR(INDEX(BD_Gestão!E:E,MATCH('Banco de Dados'!$B627,BD_Gestão!$B:$B,0)),"erro"))</f>
        <v/>
      </c>
      <c r="J627" s="186" t="str">
        <f>IF($A627=0,"",IFERROR(INDEX(BD_Gestão!B:B,MATCH('Banco de Dados'!$B627,BD_Gestão!$B:$B,0)),"erro"))</f>
        <v/>
      </c>
      <c r="K627" s="158" t="str">
        <f>IF($A627=0,"",IFERROR(INDEX(BD_Gestão!C:C,MATCH('Banco de Dados'!$B627,BD_Gestão!$B:$B,0)),"erro"))</f>
        <v/>
      </c>
      <c r="L627" s="158" t="str">
        <f>IF($A627=0,"",IFERROR(INDEX(BD_Gestão!H:H,MATCH('Banco de Dados'!$B627,BD_Gestão!$B:$B,0)),"erro"))</f>
        <v/>
      </c>
      <c r="M627" s="161" t="str">
        <f>IF($A627=0,"",IFERROR(INDEX(BD_Gestão!F:F,MATCH('Banco de Dados'!$B627,BD_Gestão!$B:$B,0)),"erro"))</f>
        <v/>
      </c>
      <c r="N627" s="161" t="str">
        <f>IF($A627=0,"",IFERROR(INDEX(BD_Gestão!J:J,MATCH('Banco de Dados'!$B627,BD_Gestão!$B:$B,0)),"erro"))</f>
        <v/>
      </c>
      <c r="O627" s="164" t="str">
        <f>IF($A627=0,"",IFERROR(INDEX(BD_Gestão!K:K,MATCH('Banco de Dados'!$B627,BD_Gestão!$B:$B,0)),"erro"))</f>
        <v/>
      </c>
      <c r="P627" s="169" t="str">
        <f t="shared" si="38"/>
        <v/>
      </c>
      <c r="Q627" s="170" t="str">
        <f t="shared" si="39"/>
        <v/>
      </c>
      <c r="R627" s="163" t="e">
        <f t="shared" si="36"/>
        <v>#VALUE!</v>
      </c>
      <c r="S627" s="163" t="e">
        <f t="shared" si="37"/>
        <v>#VALUE!</v>
      </c>
      <c r="T627" s="163" t="e">
        <f>INDEX(Controle!O:O,MATCH('Banco de Dados'!A627,Controle!M:M,0))*E627/100</f>
        <v>#N/A</v>
      </c>
    </row>
    <row r="628" spans="1:20" hidden="1" x14ac:dyDescent="0.2">
      <c r="A628" s="158">
        <f>BD_TS!A627</f>
        <v>0</v>
      </c>
      <c r="B628" s="158" t="str">
        <f>SUBSTITUTE(SUBSTITUTE(BD_TS!D627," ",""),"-","/")</f>
        <v/>
      </c>
      <c r="C628" s="158">
        <f>BD_TS!E627</f>
        <v>0</v>
      </c>
      <c r="D628" s="159">
        <f>BD_TS!F627</f>
        <v>0</v>
      </c>
      <c r="E628" s="160">
        <f>BD_TS!B627</f>
        <v>0</v>
      </c>
      <c r="F628" s="161">
        <f>BD_TS!C627</f>
        <v>0</v>
      </c>
      <c r="G628" s="187">
        <f>BD_TS!H627</f>
        <v>0</v>
      </c>
      <c r="H628" s="158" t="str">
        <f>IF($A628=0,"",IFERROR(INDEX(BD_Gestão!A:A,MATCH('Banco de Dados'!$B628,BD_Gestão!$B:$B,0)),"erro"))</f>
        <v/>
      </c>
      <c r="I628" s="162" t="str">
        <f>IF($A628=0,"",IFERROR(INDEX(BD_Gestão!E:E,MATCH('Banco de Dados'!$B628,BD_Gestão!$B:$B,0)),"erro"))</f>
        <v/>
      </c>
      <c r="J628" s="186" t="str">
        <f>IF($A628=0,"",IFERROR(INDEX(BD_Gestão!B:B,MATCH('Banco de Dados'!$B628,BD_Gestão!$B:$B,0)),"erro"))</f>
        <v/>
      </c>
      <c r="K628" s="158" t="str">
        <f>IF($A628=0,"",IFERROR(INDEX(BD_Gestão!C:C,MATCH('Banco de Dados'!$B628,BD_Gestão!$B:$B,0)),"erro"))</f>
        <v/>
      </c>
      <c r="L628" s="158" t="str">
        <f>IF($A628=0,"",IFERROR(INDEX(BD_Gestão!H:H,MATCH('Banco de Dados'!$B628,BD_Gestão!$B:$B,0)),"erro"))</f>
        <v/>
      </c>
      <c r="M628" s="161" t="str">
        <f>IF($A628=0,"",IFERROR(INDEX(BD_Gestão!F:F,MATCH('Banco de Dados'!$B628,BD_Gestão!$B:$B,0)),"erro"))</f>
        <v/>
      </c>
      <c r="N628" s="161" t="str">
        <f>IF($A628=0,"",IFERROR(INDEX(BD_Gestão!J:J,MATCH('Banco de Dados'!$B628,BD_Gestão!$B:$B,0)),"erro"))</f>
        <v/>
      </c>
      <c r="O628" s="164" t="str">
        <f>IF($A628=0,"",IFERROR(INDEX(BD_Gestão!K:K,MATCH('Banco de Dados'!$B628,BD_Gestão!$B:$B,0)),"erro"))</f>
        <v/>
      </c>
      <c r="P628" s="169" t="str">
        <f t="shared" si="38"/>
        <v/>
      </c>
      <c r="Q628" s="170" t="str">
        <f t="shared" si="39"/>
        <v/>
      </c>
      <c r="R628" s="163" t="e">
        <f t="shared" si="36"/>
        <v>#VALUE!</v>
      </c>
      <c r="S628" s="163" t="e">
        <f t="shared" si="37"/>
        <v>#VALUE!</v>
      </c>
      <c r="T628" s="163" t="e">
        <f>INDEX(Controle!O:O,MATCH('Banco de Dados'!A628,Controle!M:M,0))*E628/100</f>
        <v>#N/A</v>
      </c>
    </row>
    <row r="629" spans="1:20" hidden="1" x14ac:dyDescent="0.2">
      <c r="A629" s="158">
        <f>BD_TS!A628</f>
        <v>0</v>
      </c>
      <c r="B629" s="158" t="str">
        <f>SUBSTITUTE(SUBSTITUTE(BD_TS!D628," ",""),"-","/")</f>
        <v/>
      </c>
      <c r="C629" s="158">
        <f>BD_TS!E628</f>
        <v>0</v>
      </c>
      <c r="D629" s="159">
        <f>BD_TS!F628</f>
        <v>0</v>
      </c>
      <c r="E629" s="160">
        <f>BD_TS!B628</f>
        <v>0</v>
      </c>
      <c r="F629" s="161">
        <f>BD_TS!C628</f>
        <v>0</v>
      </c>
      <c r="G629" s="187">
        <f>BD_TS!H628</f>
        <v>0</v>
      </c>
      <c r="H629" s="158" t="str">
        <f>IF($A629=0,"",IFERROR(INDEX(BD_Gestão!A:A,MATCH('Banco de Dados'!$B629,BD_Gestão!$B:$B,0)),"erro"))</f>
        <v/>
      </c>
      <c r="I629" s="162" t="str">
        <f>IF($A629=0,"",IFERROR(INDEX(BD_Gestão!E:E,MATCH('Banco de Dados'!$B629,BD_Gestão!$B:$B,0)),"erro"))</f>
        <v/>
      </c>
      <c r="J629" s="186" t="str">
        <f>IF($A629=0,"",IFERROR(INDEX(BD_Gestão!B:B,MATCH('Banco de Dados'!$B629,BD_Gestão!$B:$B,0)),"erro"))</f>
        <v/>
      </c>
      <c r="K629" s="158" t="str">
        <f>IF($A629=0,"",IFERROR(INDEX(BD_Gestão!C:C,MATCH('Banco de Dados'!$B629,BD_Gestão!$B:$B,0)),"erro"))</f>
        <v/>
      </c>
      <c r="L629" s="158" t="str">
        <f>IF($A629=0,"",IFERROR(INDEX(BD_Gestão!H:H,MATCH('Banco de Dados'!$B629,BD_Gestão!$B:$B,0)),"erro"))</f>
        <v/>
      </c>
      <c r="M629" s="161" t="str">
        <f>IF($A629=0,"",IFERROR(INDEX(BD_Gestão!F:F,MATCH('Banco de Dados'!$B629,BD_Gestão!$B:$B,0)),"erro"))</f>
        <v/>
      </c>
      <c r="N629" s="161" t="str">
        <f>IF($A629=0,"",IFERROR(INDEX(BD_Gestão!J:J,MATCH('Banco de Dados'!$B629,BD_Gestão!$B:$B,0)),"erro"))</f>
        <v/>
      </c>
      <c r="O629" s="164" t="str">
        <f>IF($A629=0,"",IFERROR(INDEX(BD_Gestão!K:K,MATCH('Banco de Dados'!$B629,BD_Gestão!$B:$B,0)),"erro"))</f>
        <v/>
      </c>
      <c r="P629" s="169" t="str">
        <f t="shared" si="38"/>
        <v/>
      </c>
      <c r="Q629" s="170" t="str">
        <f t="shared" si="39"/>
        <v/>
      </c>
      <c r="R629" s="163" t="e">
        <f t="shared" si="36"/>
        <v>#VALUE!</v>
      </c>
      <c r="S629" s="163" t="e">
        <f t="shared" si="37"/>
        <v>#VALUE!</v>
      </c>
      <c r="T629" s="163" t="e">
        <f>INDEX(Controle!O:O,MATCH('Banco de Dados'!A629,Controle!M:M,0))*E629/100</f>
        <v>#N/A</v>
      </c>
    </row>
    <row r="630" spans="1:20" hidden="1" x14ac:dyDescent="0.2">
      <c r="A630" s="158">
        <f>BD_TS!A629</f>
        <v>0</v>
      </c>
      <c r="B630" s="158" t="str">
        <f>SUBSTITUTE(SUBSTITUTE(BD_TS!D629," ",""),"-","/")</f>
        <v/>
      </c>
      <c r="C630" s="158">
        <f>BD_TS!E629</f>
        <v>0</v>
      </c>
      <c r="D630" s="159">
        <f>BD_TS!F629</f>
        <v>0</v>
      </c>
      <c r="E630" s="160">
        <f>BD_TS!B629</f>
        <v>0</v>
      </c>
      <c r="F630" s="161">
        <f>BD_TS!C629</f>
        <v>0</v>
      </c>
      <c r="G630" s="187">
        <f>BD_TS!H629</f>
        <v>0</v>
      </c>
      <c r="H630" s="158" t="str">
        <f>IF($A630=0,"",IFERROR(INDEX(BD_Gestão!A:A,MATCH('Banco de Dados'!$B630,BD_Gestão!$B:$B,0)),"erro"))</f>
        <v/>
      </c>
      <c r="I630" s="162" t="str">
        <f>IF($A630=0,"",IFERROR(INDEX(BD_Gestão!E:E,MATCH('Banco de Dados'!$B630,BD_Gestão!$B:$B,0)),"erro"))</f>
        <v/>
      </c>
      <c r="J630" s="186" t="str">
        <f>IF($A630=0,"",IFERROR(INDEX(BD_Gestão!B:B,MATCH('Banco de Dados'!$B630,BD_Gestão!$B:$B,0)),"erro"))</f>
        <v/>
      </c>
      <c r="K630" s="158" t="str">
        <f>IF($A630=0,"",IFERROR(INDEX(BD_Gestão!C:C,MATCH('Banco de Dados'!$B630,BD_Gestão!$B:$B,0)),"erro"))</f>
        <v/>
      </c>
      <c r="L630" s="158" t="str">
        <f>IF($A630=0,"",IFERROR(INDEX(BD_Gestão!H:H,MATCH('Banco de Dados'!$B630,BD_Gestão!$B:$B,0)),"erro"))</f>
        <v/>
      </c>
      <c r="M630" s="161" t="str">
        <f>IF($A630=0,"",IFERROR(INDEX(BD_Gestão!F:F,MATCH('Banco de Dados'!$B630,BD_Gestão!$B:$B,0)),"erro"))</f>
        <v/>
      </c>
      <c r="N630" s="161" t="str">
        <f>IF($A630=0,"",IFERROR(INDEX(BD_Gestão!J:J,MATCH('Banco de Dados'!$B630,BD_Gestão!$B:$B,0)),"erro"))</f>
        <v/>
      </c>
      <c r="O630" s="164" t="str">
        <f>IF($A630=0,"",IFERROR(INDEX(BD_Gestão!K:K,MATCH('Banco de Dados'!$B630,BD_Gestão!$B:$B,0)),"erro"))</f>
        <v/>
      </c>
      <c r="P630" s="169" t="str">
        <f t="shared" si="38"/>
        <v/>
      </c>
      <c r="Q630" s="170" t="str">
        <f t="shared" si="39"/>
        <v/>
      </c>
      <c r="R630" s="163" t="e">
        <f t="shared" si="36"/>
        <v>#VALUE!</v>
      </c>
      <c r="S630" s="163" t="e">
        <f t="shared" si="37"/>
        <v>#VALUE!</v>
      </c>
      <c r="T630" s="163" t="e">
        <f>INDEX(Controle!O:O,MATCH('Banco de Dados'!A630,Controle!M:M,0))*E630/100</f>
        <v>#N/A</v>
      </c>
    </row>
    <row r="631" spans="1:20" hidden="1" x14ac:dyDescent="0.2">
      <c r="A631" s="158">
        <f>BD_TS!A630</f>
        <v>0</v>
      </c>
      <c r="B631" s="158" t="str">
        <f>SUBSTITUTE(SUBSTITUTE(BD_TS!D630," ",""),"-","/")</f>
        <v/>
      </c>
      <c r="C631" s="158">
        <f>BD_TS!E630</f>
        <v>0</v>
      </c>
      <c r="D631" s="159">
        <f>BD_TS!F630</f>
        <v>0</v>
      </c>
      <c r="E631" s="160">
        <f>BD_TS!B630</f>
        <v>0</v>
      </c>
      <c r="F631" s="161">
        <f>BD_TS!C630</f>
        <v>0</v>
      </c>
      <c r="G631" s="187">
        <f>BD_TS!H630</f>
        <v>0</v>
      </c>
      <c r="H631" s="158" t="str">
        <f>IF($A631=0,"",IFERROR(INDEX(BD_Gestão!A:A,MATCH('Banco de Dados'!$B631,BD_Gestão!$B:$B,0)),"erro"))</f>
        <v/>
      </c>
      <c r="I631" s="162" t="str">
        <f>IF($A631=0,"",IFERROR(INDEX(BD_Gestão!E:E,MATCH('Banco de Dados'!$B631,BD_Gestão!$B:$B,0)),"erro"))</f>
        <v/>
      </c>
      <c r="J631" s="186" t="str">
        <f>IF($A631=0,"",IFERROR(INDEX(BD_Gestão!B:B,MATCH('Banco de Dados'!$B631,BD_Gestão!$B:$B,0)),"erro"))</f>
        <v/>
      </c>
      <c r="K631" s="158" t="str">
        <f>IF($A631=0,"",IFERROR(INDEX(BD_Gestão!C:C,MATCH('Banco de Dados'!$B631,BD_Gestão!$B:$B,0)),"erro"))</f>
        <v/>
      </c>
      <c r="L631" s="158" t="str">
        <f>IF($A631=0,"",IFERROR(INDEX(BD_Gestão!H:H,MATCH('Banco de Dados'!$B631,BD_Gestão!$B:$B,0)),"erro"))</f>
        <v/>
      </c>
      <c r="M631" s="161" t="str">
        <f>IF($A631=0,"",IFERROR(INDEX(BD_Gestão!F:F,MATCH('Banco de Dados'!$B631,BD_Gestão!$B:$B,0)),"erro"))</f>
        <v/>
      </c>
      <c r="N631" s="161" t="str">
        <f>IF($A631=0,"",IFERROR(INDEX(BD_Gestão!J:J,MATCH('Banco de Dados'!$B631,BD_Gestão!$B:$B,0)),"erro"))</f>
        <v/>
      </c>
      <c r="O631" s="164" t="str">
        <f>IF($A631=0,"",IFERROR(INDEX(BD_Gestão!K:K,MATCH('Banco de Dados'!$B631,BD_Gestão!$B:$B,0)),"erro"))</f>
        <v/>
      </c>
      <c r="P631" s="169" t="str">
        <f t="shared" si="38"/>
        <v/>
      </c>
      <c r="Q631" s="170" t="str">
        <f t="shared" si="39"/>
        <v/>
      </c>
      <c r="R631" s="163" t="e">
        <f t="shared" si="36"/>
        <v>#VALUE!</v>
      </c>
      <c r="S631" s="163" t="e">
        <f t="shared" si="37"/>
        <v>#VALUE!</v>
      </c>
      <c r="T631" s="163" t="e">
        <f>INDEX(Controle!O:O,MATCH('Banco de Dados'!A631,Controle!M:M,0))*E631/100</f>
        <v>#N/A</v>
      </c>
    </row>
    <row r="632" spans="1:20" hidden="1" x14ac:dyDescent="0.2">
      <c r="A632" s="158">
        <f>BD_TS!A631</f>
        <v>0</v>
      </c>
      <c r="B632" s="158" t="str">
        <f>SUBSTITUTE(SUBSTITUTE(BD_TS!D631," ",""),"-","/")</f>
        <v/>
      </c>
      <c r="C632" s="158">
        <f>BD_TS!E631</f>
        <v>0</v>
      </c>
      <c r="D632" s="159">
        <f>BD_TS!F631</f>
        <v>0</v>
      </c>
      <c r="E632" s="160">
        <f>BD_TS!B631</f>
        <v>0</v>
      </c>
      <c r="F632" s="161">
        <f>BD_TS!C631</f>
        <v>0</v>
      </c>
      <c r="G632" s="187">
        <f>BD_TS!H631</f>
        <v>0</v>
      </c>
      <c r="H632" s="158" t="str">
        <f>IF($A632=0,"",IFERROR(INDEX(BD_Gestão!A:A,MATCH('Banco de Dados'!$B632,BD_Gestão!$B:$B,0)),"erro"))</f>
        <v/>
      </c>
      <c r="I632" s="162" t="str">
        <f>IF($A632=0,"",IFERROR(INDEX(BD_Gestão!E:E,MATCH('Banco de Dados'!$B632,BD_Gestão!$B:$B,0)),"erro"))</f>
        <v/>
      </c>
      <c r="J632" s="186" t="str">
        <f>IF($A632=0,"",IFERROR(INDEX(BD_Gestão!B:B,MATCH('Banco de Dados'!$B632,BD_Gestão!$B:$B,0)),"erro"))</f>
        <v/>
      </c>
      <c r="K632" s="158" t="str">
        <f>IF($A632=0,"",IFERROR(INDEX(BD_Gestão!C:C,MATCH('Banco de Dados'!$B632,BD_Gestão!$B:$B,0)),"erro"))</f>
        <v/>
      </c>
      <c r="L632" s="158" t="str">
        <f>IF($A632=0,"",IFERROR(INDEX(BD_Gestão!H:H,MATCH('Banco de Dados'!$B632,BD_Gestão!$B:$B,0)),"erro"))</f>
        <v/>
      </c>
      <c r="M632" s="161" t="str">
        <f>IF($A632=0,"",IFERROR(INDEX(BD_Gestão!F:F,MATCH('Banco de Dados'!$B632,BD_Gestão!$B:$B,0)),"erro"))</f>
        <v/>
      </c>
      <c r="N632" s="161" t="str">
        <f>IF($A632=0,"",IFERROR(INDEX(BD_Gestão!J:J,MATCH('Banco de Dados'!$B632,BD_Gestão!$B:$B,0)),"erro"))</f>
        <v/>
      </c>
      <c r="O632" s="164" t="str">
        <f>IF($A632=0,"",IFERROR(INDEX(BD_Gestão!K:K,MATCH('Banco de Dados'!$B632,BD_Gestão!$B:$B,0)),"erro"))</f>
        <v/>
      </c>
      <c r="P632" s="169" t="str">
        <f t="shared" si="38"/>
        <v/>
      </c>
      <c r="Q632" s="170" t="str">
        <f t="shared" si="39"/>
        <v/>
      </c>
      <c r="R632" s="163" t="e">
        <f t="shared" si="36"/>
        <v>#VALUE!</v>
      </c>
      <c r="S632" s="163" t="e">
        <f t="shared" si="37"/>
        <v>#VALUE!</v>
      </c>
      <c r="T632" s="163" t="e">
        <f>INDEX(Controle!O:O,MATCH('Banco de Dados'!A632,Controle!M:M,0))*E632/100</f>
        <v>#N/A</v>
      </c>
    </row>
    <row r="633" spans="1:20" hidden="1" x14ac:dyDescent="0.2">
      <c r="A633" s="158">
        <f>BD_TS!A632</f>
        <v>0</v>
      </c>
      <c r="B633" s="158" t="str">
        <f>SUBSTITUTE(SUBSTITUTE(BD_TS!D632," ",""),"-","/")</f>
        <v/>
      </c>
      <c r="C633" s="158">
        <f>BD_TS!E632</f>
        <v>0</v>
      </c>
      <c r="D633" s="159">
        <f>BD_TS!F632</f>
        <v>0</v>
      </c>
      <c r="E633" s="160">
        <f>BD_TS!B632</f>
        <v>0</v>
      </c>
      <c r="F633" s="161">
        <f>BD_TS!C632</f>
        <v>0</v>
      </c>
      <c r="G633" s="187">
        <f>BD_TS!H632</f>
        <v>0</v>
      </c>
      <c r="H633" s="158" t="str">
        <f>IF($A633=0,"",IFERROR(INDEX(BD_Gestão!A:A,MATCH('Banco de Dados'!$B633,BD_Gestão!$B:$B,0)),"erro"))</f>
        <v/>
      </c>
      <c r="I633" s="162" t="str">
        <f>IF($A633=0,"",IFERROR(INDEX(BD_Gestão!E:E,MATCH('Banco de Dados'!$B633,BD_Gestão!$B:$B,0)),"erro"))</f>
        <v/>
      </c>
      <c r="J633" s="186" t="str">
        <f>IF($A633=0,"",IFERROR(INDEX(BD_Gestão!B:B,MATCH('Banco de Dados'!$B633,BD_Gestão!$B:$B,0)),"erro"))</f>
        <v/>
      </c>
      <c r="K633" s="158" t="str">
        <f>IF($A633=0,"",IFERROR(INDEX(BD_Gestão!C:C,MATCH('Banco de Dados'!$B633,BD_Gestão!$B:$B,0)),"erro"))</f>
        <v/>
      </c>
      <c r="L633" s="158" t="str">
        <f>IF($A633=0,"",IFERROR(INDEX(BD_Gestão!H:H,MATCH('Banco de Dados'!$B633,BD_Gestão!$B:$B,0)),"erro"))</f>
        <v/>
      </c>
      <c r="M633" s="161" t="str">
        <f>IF($A633=0,"",IFERROR(INDEX(BD_Gestão!F:F,MATCH('Banco de Dados'!$B633,BD_Gestão!$B:$B,0)),"erro"))</f>
        <v/>
      </c>
      <c r="N633" s="161" t="str">
        <f>IF($A633=0,"",IFERROR(INDEX(BD_Gestão!J:J,MATCH('Banco de Dados'!$B633,BD_Gestão!$B:$B,0)),"erro"))</f>
        <v/>
      </c>
      <c r="O633" s="164" t="str">
        <f>IF($A633=0,"",IFERROR(INDEX(BD_Gestão!K:K,MATCH('Banco de Dados'!$B633,BD_Gestão!$B:$B,0)),"erro"))</f>
        <v/>
      </c>
      <c r="P633" s="169" t="str">
        <f t="shared" si="38"/>
        <v/>
      </c>
      <c r="Q633" s="170" t="str">
        <f t="shared" si="39"/>
        <v/>
      </c>
      <c r="R633" s="163" t="e">
        <f t="shared" si="36"/>
        <v>#VALUE!</v>
      </c>
      <c r="S633" s="163" t="e">
        <f t="shared" si="37"/>
        <v>#VALUE!</v>
      </c>
      <c r="T633" s="163" t="e">
        <f>INDEX(Controle!O:O,MATCH('Banco de Dados'!A633,Controle!M:M,0))*E633/100</f>
        <v>#N/A</v>
      </c>
    </row>
    <row r="634" spans="1:20" hidden="1" x14ac:dyDescent="0.2">
      <c r="A634" s="158">
        <f>BD_TS!A633</f>
        <v>0</v>
      </c>
      <c r="B634" s="158" t="str">
        <f>SUBSTITUTE(SUBSTITUTE(BD_TS!D633," ",""),"-","/")</f>
        <v/>
      </c>
      <c r="C634" s="158">
        <f>BD_TS!E633</f>
        <v>0</v>
      </c>
      <c r="D634" s="159">
        <f>BD_TS!F633</f>
        <v>0</v>
      </c>
      <c r="E634" s="160">
        <f>BD_TS!B633</f>
        <v>0</v>
      </c>
      <c r="F634" s="161">
        <f>BD_TS!C633</f>
        <v>0</v>
      </c>
      <c r="G634" s="187">
        <f>BD_TS!H633</f>
        <v>0</v>
      </c>
      <c r="H634" s="158" t="str">
        <f>IF($A634=0,"",IFERROR(INDEX(BD_Gestão!A:A,MATCH('Banco de Dados'!$B634,BD_Gestão!$B:$B,0)),"erro"))</f>
        <v/>
      </c>
      <c r="I634" s="162" t="str">
        <f>IF($A634=0,"",IFERROR(INDEX(BD_Gestão!E:E,MATCH('Banco de Dados'!$B634,BD_Gestão!$B:$B,0)),"erro"))</f>
        <v/>
      </c>
      <c r="J634" s="186" t="str">
        <f>IF($A634=0,"",IFERROR(INDEX(BD_Gestão!B:B,MATCH('Banco de Dados'!$B634,BD_Gestão!$B:$B,0)),"erro"))</f>
        <v/>
      </c>
      <c r="K634" s="158" t="str">
        <f>IF($A634=0,"",IFERROR(INDEX(BD_Gestão!C:C,MATCH('Banco de Dados'!$B634,BD_Gestão!$B:$B,0)),"erro"))</f>
        <v/>
      </c>
      <c r="L634" s="158" t="str">
        <f>IF($A634=0,"",IFERROR(INDEX(BD_Gestão!H:H,MATCH('Banco de Dados'!$B634,BD_Gestão!$B:$B,0)),"erro"))</f>
        <v/>
      </c>
      <c r="M634" s="161" t="str">
        <f>IF($A634=0,"",IFERROR(INDEX(BD_Gestão!F:F,MATCH('Banco de Dados'!$B634,BD_Gestão!$B:$B,0)),"erro"))</f>
        <v/>
      </c>
      <c r="N634" s="161" t="str">
        <f>IF($A634=0,"",IFERROR(INDEX(BD_Gestão!J:J,MATCH('Banco de Dados'!$B634,BD_Gestão!$B:$B,0)),"erro"))</f>
        <v/>
      </c>
      <c r="O634" s="164" t="str">
        <f>IF($A634=0,"",IFERROR(INDEX(BD_Gestão!K:K,MATCH('Banco de Dados'!$B634,BD_Gestão!$B:$B,0)),"erro"))</f>
        <v/>
      </c>
      <c r="P634" s="169" t="str">
        <f t="shared" si="38"/>
        <v/>
      </c>
      <c r="Q634" s="170" t="str">
        <f t="shared" si="39"/>
        <v/>
      </c>
      <c r="R634" s="163" t="e">
        <f t="shared" si="36"/>
        <v>#VALUE!</v>
      </c>
      <c r="S634" s="163" t="e">
        <f t="shared" si="37"/>
        <v>#VALUE!</v>
      </c>
      <c r="T634" s="163" t="e">
        <f>INDEX(Controle!O:O,MATCH('Banco de Dados'!A634,Controle!M:M,0))*E634/100</f>
        <v>#N/A</v>
      </c>
    </row>
    <row r="635" spans="1:20" hidden="1" x14ac:dyDescent="0.2">
      <c r="A635" s="158">
        <f>BD_TS!A634</f>
        <v>0</v>
      </c>
      <c r="B635" s="158" t="str">
        <f>SUBSTITUTE(SUBSTITUTE(BD_TS!D634," ",""),"-","/")</f>
        <v/>
      </c>
      <c r="C635" s="158">
        <f>BD_TS!E634</f>
        <v>0</v>
      </c>
      <c r="D635" s="159">
        <f>BD_TS!F634</f>
        <v>0</v>
      </c>
      <c r="E635" s="160">
        <f>BD_TS!B634</f>
        <v>0</v>
      </c>
      <c r="F635" s="161">
        <f>BD_TS!C634</f>
        <v>0</v>
      </c>
      <c r="G635" s="187">
        <f>BD_TS!H634</f>
        <v>0</v>
      </c>
      <c r="H635" s="158" t="str">
        <f>IF($A635=0,"",IFERROR(INDEX(BD_Gestão!A:A,MATCH('Banco de Dados'!$B635,BD_Gestão!$B:$B,0)),"erro"))</f>
        <v/>
      </c>
      <c r="I635" s="162" t="str">
        <f>IF($A635=0,"",IFERROR(INDEX(BD_Gestão!E:E,MATCH('Banco de Dados'!$B635,BD_Gestão!$B:$B,0)),"erro"))</f>
        <v/>
      </c>
      <c r="J635" s="186" t="str">
        <f>IF($A635=0,"",IFERROR(INDEX(BD_Gestão!B:B,MATCH('Banco de Dados'!$B635,BD_Gestão!$B:$B,0)),"erro"))</f>
        <v/>
      </c>
      <c r="K635" s="158" t="str">
        <f>IF($A635=0,"",IFERROR(INDEX(BD_Gestão!C:C,MATCH('Banco de Dados'!$B635,BD_Gestão!$B:$B,0)),"erro"))</f>
        <v/>
      </c>
      <c r="L635" s="158" t="str">
        <f>IF($A635=0,"",IFERROR(INDEX(BD_Gestão!H:H,MATCH('Banco de Dados'!$B635,BD_Gestão!$B:$B,0)),"erro"))</f>
        <v/>
      </c>
      <c r="M635" s="161" t="str">
        <f>IF($A635=0,"",IFERROR(INDEX(BD_Gestão!F:F,MATCH('Banco de Dados'!$B635,BD_Gestão!$B:$B,0)),"erro"))</f>
        <v/>
      </c>
      <c r="N635" s="161" t="str">
        <f>IF($A635=0,"",IFERROR(INDEX(BD_Gestão!J:J,MATCH('Banco de Dados'!$B635,BD_Gestão!$B:$B,0)),"erro"))</f>
        <v/>
      </c>
      <c r="O635" s="164" t="str">
        <f>IF($A635=0,"",IFERROR(INDEX(BD_Gestão!K:K,MATCH('Banco de Dados'!$B635,BD_Gestão!$B:$B,0)),"erro"))</f>
        <v/>
      </c>
      <c r="P635" s="169" t="str">
        <f t="shared" si="38"/>
        <v/>
      </c>
      <c r="Q635" s="170" t="str">
        <f t="shared" si="39"/>
        <v/>
      </c>
      <c r="R635" s="163" t="e">
        <f t="shared" si="36"/>
        <v>#VALUE!</v>
      </c>
      <c r="S635" s="163" t="e">
        <f t="shared" si="37"/>
        <v>#VALUE!</v>
      </c>
      <c r="T635" s="163" t="e">
        <f>INDEX(Controle!O:O,MATCH('Banco de Dados'!A635,Controle!M:M,0))*E635/100</f>
        <v>#N/A</v>
      </c>
    </row>
    <row r="636" spans="1:20" hidden="1" x14ac:dyDescent="0.2">
      <c r="A636" s="158">
        <f>BD_TS!A635</f>
        <v>0</v>
      </c>
      <c r="B636" s="158" t="str">
        <f>SUBSTITUTE(SUBSTITUTE(BD_TS!D635," ",""),"-","/")</f>
        <v/>
      </c>
      <c r="C636" s="158">
        <f>BD_TS!E635</f>
        <v>0</v>
      </c>
      <c r="D636" s="159">
        <f>BD_TS!F635</f>
        <v>0</v>
      </c>
      <c r="E636" s="160">
        <f>BD_TS!B635</f>
        <v>0</v>
      </c>
      <c r="F636" s="161">
        <f>BD_TS!C635</f>
        <v>0</v>
      </c>
      <c r="G636" s="187">
        <f>BD_TS!H635</f>
        <v>0</v>
      </c>
      <c r="H636" s="158" t="str">
        <f>IF($A636=0,"",IFERROR(INDEX(BD_Gestão!A:A,MATCH('Banco de Dados'!$B636,BD_Gestão!$B:$B,0)),"erro"))</f>
        <v/>
      </c>
      <c r="I636" s="162" t="str">
        <f>IF($A636=0,"",IFERROR(INDEX(BD_Gestão!E:E,MATCH('Banco de Dados'!$B636,BD_Gestão!$B:$B,0)),"erro"))</f>
        <v/>
      </c>
      <c r="J636" s="186" t="str">
        <f>IF($A636=0,"",IFERROR(INDEX(BD_Gestão!B:B,MATCH('Banco de Dados'!$B636,BD_Gestão!$B:$B,0)),"erro"))</f>
        <v/>
      </c>
      <c r="K636" s="158" t="str">
        <f>IF($A636=0,"",IFERROR(INDEX(BD_Gestão!C:C,MATCH('Banco de Dados'!$B636,BD_Gestão!$B:$B,0)),"erro"))</f>
        <v/>
      </c>
      <c r="L636" s="158" t="str">
        <f>IF($A636=0,"",IFERROR(INDEX(BD_Gestão!H:H,MATCH('Banco de Dados'!$B636,BD_Gestão!$B:$B,0)),"erro"))</f>
        <v/>
      </c>
      <c r="M636" s="161" t="str">
        <f>IF($A636=0,"",IFERROR(INDEX(BD_Gestão!F:F,MATCH('Banco de Dados'!$B636,BD_Gestão!$B:$B,0)),"erro"))</f>
        <v/>
      </c>
      <c r="N636" s="161" t="str">
        <f>IF($A636=0,"",IFERROR(INDEX(BD_Gestão!J:J,MATCH('Banco de Dados'!$B636,BD_Gestão!$B:$B,0)),"erro"))</f>
        <v/>
      </c>
      <c r="O636" s="164" t="str">
        <f>IF($A636=0,"",IFERROR(INDEX(BD_Gestão!K:K,MATCH('Banco de Dados'!$B636,BD_Gestão!$B:$B,0)),"erro"))</f>
        <v/>
      </c>
      <c r="P636" s="169" t="str">
        <f t="shared" si="38"/>
        <v/>
      </c>
      <c r="Q636" s="170" t="str">
        <f t="shared" si="39"/>
        <v/>
      </c>
      <c r="R636" s="163" t="e">
        <f t="shared" si="36"/>
        <v>#VALUE!</v>
      </c>
      <c r="S636" s="163" t="e">
        <f t="shared" si="37"/>
        <v>#VALUE!</v>
      </c>
      <c r="T636" s="163" t="e">
        <f>INDEX(Controle!O:O,MATCH('Banco de Dados'!A636,Controle!M:M,0))*E636/100</f>
        <v>#N/A</v>
      </c>
    </row>
    <row r="637" spans="1:20" hidden="1" x14ac:dyDescent="0.2">
      <c r="A637" s="158">
        <f>BD_TS!A636</f>
        <v>0</v>
      </c>
      <c r="B637" s="158" t="str">
        <f>SUBSTITUTE(SUBSTITUTE(BD_TS!D636," ",""),"-","/")</f>
        <v/>
      </c>
      <c r="C637" s="158">
        <f>BD_TS!E636</f>
        <v>0</v>
      </c>
      <c r="D637" s="159">
        <f>BD_TS!F636</f>
        <v>0</v>
      </c>
      <c r="E637" s="160">
        <f>BD_TS!B636</f>
        <v>0</v>
      </c>
      <c r="F637" s="161">
        <f>BD_TS!C636</f>
        <v>0</v>
      </c>
      <c r="G637" s="187">
        <f>BD_TS!H636</f>
        <v>0</v>
      </c>
      <c r="H637" s="158" t="str">
        <f>IF($A637=0,"",IFERROR(INDEX(BD_Gestão!A:A,MATCH('Banco de Dados'!$B637,BD_Gestão!$B:$B,0)),"erro"))</f>
        <v/>
      </c>
      <c r="I637" s="162" t="str">
        <f>IF($A637=0,"",IFERROR(INDEX(BD_Gestão!E:E,MATCH('Banco de Dados'!$B637,BD_Gestão!$B:$B,0)),"erro"))</f>
        <v/>
      </c>
      <c r="J637" s="186" t="str">
        <f>IF($A637=0,"",IFERROR(INDEX(BD_Gestão!B:B,MATCH('Banco de Dados'!$B637,BD_Gestão!$B:$B,0)),"erro"))</f>
        <v/>
      </c>
      <c r="K637" s="158" t="str">
        <f>IF($A637=0,"",IFERROR(INDEX(BD_Gestão!C:C,MATCH('Banco de Dados'!$B637,BD_Gestão!$B:$B,0)),"erro"))</f>
        <v/>
      </c>
      <c r="L637" s="158" t="str">
        <f>IF($A637=0,"",IFERROR(INDEX(BD_Gestão!H:H,MATCH('Banco de Dados'!$B637,BD_Gestão!$B:$B,0)),"erro"))</f>
        <v/>
      </c>
      <c r="M637" s="161" t="str">
        <f>IF($A637=0,"",IFERROR(INDEX(BD_Gestão!F:F,MATCH('Banco de Dados'!$B637,BD_Gestão!$B:$B,0)),"erro"))</f>
        <v/>
      </c>
      <c r="N637" s="161" t="str">
        <f>IF($A637=0,"",IFERROR(INDEX(BD_Gestão!J:J,MATCH('Banco de Dados'!$B637,BD_Gestão!$B:$B,0)),"erro"))</f>
        <v/>
      </c>
      <c r="O637" s="164" t="str">
        <f>IF($A637=0,"",IFERROR(INDEX(BD_Gestão!K:K,MATCH('Banco de Dados'!$B637,BD_Gestão!$B:$B,0)),"erro"))</f>
        <v/>
      </c>
      <c r="P637" s="169" t="str">
        <f t="shared" si="38"/>
        <v/>
      </c>
      <c r="Q637" s="170" t="str">
        <f t="shared" si="39"/>
        <v/>
      </c>
      <c r="R637" s="163" t="e">
        <f t="shared" si="36"/>
        <v>#VALUE!</v>
      </c>
      <c r="S637" s="163" t="e">
        <f t="shared" si="37"/>
        <v>#VALUE!</v>
      </c>
      <c r="T637" s="163" t="e">
        <f>INDEX(Controle!O:O,MATCH('Banco de Dados'!A637,Controle!M:M,0))*E637/100</f>
        <v>#N/A</v>
      </c>
    </row>
    <row r="638" spans="1:20" hidden="1" x14ac:dyDescent="0.2">
      <c r="A638" s="158">
        <f>BD_TS!A637</f>
        <v>0</v>
      </c>
      <c r="B638" s="158" t="str">
        <f>SUBSTITUTE(SUBSTITUTE(BD_TS!D637," ",""),"-","/")</f>
        <v/>
      </c>
      <c r="C638" s="158">
        <f>BD_TS!E637</f>
        <v>0</v>
      </c>
      <c r="D638" s="159">
        <f>BD_TS!F637</f>
        <v>0</v>
      </c>
      <c r="E638" s="160">
        <f>BD_TS!B637</f>
        <v>0</v>
      </c>
      <c r="F638" s="161">
        <f>BD_TS!C637</f>
        <v>0</v>
      </c>
      <c r="G638" s="187">
        <f>BD_TS!H637</f>
        <v>0</v>
      </c>
      <c r="H638" s="158" t="str">
        <f>IF($A638=0,"",IFERROR(INDEX(BD_Gestão!A:A,MATCH('Banco de Dados'!$B638,BD_Gestão!$B:$B,0)),"erro"))</f>
        <v/>
      </c>
      <c r="I638" s="162" t="str">
        <f>IF($A638=0,"",IFERROR(INDEX(BD_Gestão!E:E,MATCH('Banco de Dados'!$B638,BD_Gestão!$B:$B,0)),"erro"))</f>
        <v/>
      </c>
      <c r="J638" s="186" t="str">
        <f>IF($A638=0,"",IFERROR(INDEX(BD_Gestão!B:B,MATCH('Banco de Dados'!$B638,BD_Gestão!$B:$B,0)),"erro"))</f>
        <v/>
      </c>
      <c r="K638" s="158" t="str">
        <f>IF($A638=0,"",IFERROR(INDEX(BD_Gestão!C:C,MATCH('Banco de Dados'!$B638,BD_Gestão!$B:$B,0)),"erro"))</f>
        <v/>
      </c>
      <c r="L638" s="158" t="str">
        <f>IF($A638=0,"",IFERROR(INDEX(BD_Gestão!H:H,MATCH('Banco de Dados'!$B638,BD_Gestão!$B:$B,0)),"erro"))</f>
        <v/>
      </c>
      <c r="M638" s="161" t="str">
        <f>IF($A638=0,"",IFERROR(INDEX(BD_Gestão!F:F,MATCH('Banco de Dados'!$B638,BD_Gestão!$B:$B,0)),"erro"))</f>
        <v/>
      </c>
      <c r="N638" s="161" t="str">
        <f>IF($A638=0,"",IFERROR(INDEX(BD_Gestão!J:J,MATCH('Banco de Dados'!$B638,BD_Gestão!$B:$B,0)),"erro"))</f>
        <v/>
      </c>
      <c r="O638" s="164" t="str">
        <f>IF($A638=0,"",IFERROR(INDEX(BD_Gestão!K:K,MATCH('Banco de Dados'!$B638,BD_Gestão!$B:$B,0)),"erro"))</f>
        <v/>
      </c>
      <c r="P638" s="169" t="str">
        <f t="shared" si="38"/>
        <v/>
      </c>
      <c r="Q638" s="170" t="str">
        <f t="shared" si="39"/>
        <v/>
      </c>
      <c r="R638" s="163" t="e">
        <f t="shared" si="36"/>
        <v>#VALUE!</v>
      </c>
      <c r="S638" s="163" t="e">
        <f t="shared" si="37"/>
        <v>#VALUE!</v>
      </c>
      <c r="T638" s="163" t="e">
        <f>INDEX(Controle!O:O,MATCH('Banco de Dados'!A638,Controle!M:M,0))*E638/100</f>
        <v>#N/A</v>
      </c>
    </row>
    <row r="639" spans="1:20" hidden="1" x14ac:dyDescent="0.2">
      <c r="A639" s="158">
        <f>BD_TS!A638</f>
        <v>0</v>
      </c>
      <c r="B639" s="158" t="str">
        <f>SUBSTITUTE(SUBSTITUTE(BD_TS!D638," ",""),"-","/")</f>
        <v/>
      </c>
      <c r="C639" s="158">
        <f>BD_TS!E638</f>
        <v>0</v>
      </c>
      <c r="D639" s="159">
        <f>BD_TS!F638</f>
        <v>0</v>
      </c>
      <c r="E639" s="160">
        <f>BD_TS!B638</f>
        <v>0</v>
      </c>
      <c r="F639" s="161">
        <f>BD_TS!C638</f>
        <v>0</v>
      </c>
      <c r="G639" s="187">
        <f>BD_TS!H638</f>
        <v>0</v>
      </c>
      <c r="H639" s="158" t="str">
        <f>IF($A639=0,"",IFERROR(INDEX(BD_Gestão!A:A,MATCH('Banco de Dados'!$B639,BD_Gestão!$B:$B,0)),"erro"))</f>
        <v/>
      </c>
      <c r="I639" s="162" t="str">
        <f>IF($A639=0,"",IFERROR(INDEX(BD_Gestão!E:E,MATCH('Banco de Dados'!$B639,BD_Gestão!$B:$B,0)),"erro"))</f>
        <v/>
      </c>
      <c r="J639" s="186" t="str">
        <f>IF($A639=0,"",IFERROR(INDEX(BD_Gestão!B:B,MATCH('Banco de Dados'!$B639,BD_Gestão!$B:$B,0)),"erro"))</f>
        <v/>
      </c>
      <c r="K639" s="158" t="str">
        <f>IF($A639=0,"",IFERROR(INDEX(BD_Gestão!C:C,MATCH('Banco de Dados'!$B639,BD_Gestão!$B:$B,0)),"erro"))</f>
        <v/>
      </c>
      <c r="L639" s="158" t="str">
        <f>IF($A639=0,"",IFERROR(INDEX(BD_Gestão!H:H,MATCH('Banco de Dados'!$B639,BD_Gestão!$B:$B,0)),"erro"))</f>
        <v/>
      </c>
      <c r="M639" s="161" t="str">
        <f>IF($A639=0,"",IFERROR(INDEX(BD_Gestão!F:F,MATCH('Banco de Dados'!$B639,BD_Gestão!$B:$B,0)),"erro"))</f>
        <v/>
      </c>
      <c r="N639" s="161" t="str">
        <f>IF($A639=0,"",IFERROR(INDEX(BD_Gestão!J:J,MATCH('Banco de Dados'!$B639,BD_Gestão!$B:$B,0)),"erro"))</f>
        <v/>
      </c>
      <c r="O639" s="164" t="str">
        <f>IF($A639=0,"",IFERROR(INDEX(BD_Gestão!K:K,MATCH('Banco de Dados'!$B639,BD_Gestão!$B:$B,0)),"erro"))</f>
        <v/>
      </c>
      <c r="P639" s="169" t="str">
        <f t="shared" si="38"/>
        <v/>
      </c>
      <c r="Q639" s="170" t="str">
        <f t="shared" si="39"/>
        <v/>
      </c>
      <c r="R639" s="163" t="e">
        <f t="shared" si="36"/>
        <v>#VALUE!</v>
      </c>
      <c r="S639" s="163" t="e">
        <f t="shared" si="37"/>
        <v>#VALUE!</v>
      </c>
      <c r="T639" s="163" t="e">
        <f>INDEX(Controle!O:O,MATCH('Banco de Dados'!A639,Controle!M:M,0))*E639/100</f>
        <v>#N/A</v>
      </c>
    </row>
    <row r="640" spans="1:20" hidden="1" x14ac:dyDescent="0.2">
      <c r="A640" s="158">
        <f>BD_TS!A639</f>
        <v>0</v>
      </c>
      <c r="B640" s="158" t="str">
        <f>SUBSTITUTE(SUBSTITUTE(BD_TS!D639," ",""),"-","/")</f>
        <v/>
      </c>
      <c r="C640" s="158">
        <f>BD_TS!E639</f>
        <v>0</v>
      </c>
      <c r="D640" s="159">
        <f>BD_TS!F639</f>
        <v>0</v>
      </c>
      <c r="E640" s="160">
        <f>BD_TS!B639</f>
        <v>0</v>
      </c>
      <c r="F640" s="161">
        <f>BD_TS!C639</f>
        <v>0</v>
      </c>
      <c r="G640" s="187">
        <f>BD_TS!H639</f>
        <v>0</v>
      </c>
      <c r="H640" s="158" t="str">
        <f>IF($A640=0,"",IFERROR(INDEX(BD_Gestão!A:A,MATCH('Banco de Dados'!$B640,BD_Gestão!$B:$B,0)),"erro"))</f>
        <v/>
      </c>
      <c r="I640" s="162" t="str">
        <f>IF($A640=0,"",IFERROR(INDEX(BD_Gestão!E:E,MATCH('Banco de Dados'!$B640,BD_Gestão!$B:$B,0)),"erro"))</f>
        <v/>
      </c>
      <c r="J640" s="186" t="str">
        <f>IF($A640=0,"",IFERROR(INDEX(BD_Gestão!B:B,MATCH('Banco de Dados'!$B640,BD_Gestão!$B:$B,0)),"erro"))</f>
        <v/>
      </c>
      <c r="K640" s="158" t="str">
        <f>IF($A640=0,"",IFERROR(INDEX(BD_Gestão!C:C,MATCH('Banco de Dados'!$B640,BD_Gestão!$B:$B,0)),"erro"))</f>
        <v/>
      </c>
      <c r="L640" s="158" t="str">
        <f>IF($A640=0,"",IFERROR(INDEX(BD_Gestão!H:H,MATCH('Banco de Dados'!$B640,BD_Gestão!$B:$B,0)),"erro"))</f>
        <v/>
      </c>
      <c r="M640" s="161" t="str">
        <f>IF($A640=0,"",IFERROR(INDEX(BD_Gestão!F:F,MATCH('Banco de Dados'!$B640,BD_Gestão!$B:$B,0)),"erro"))</f>
        <v/>
      </c>
      <c r="N640" s="161" t="str">
        <f>IF($A640=0,"",IFERROR(INDEX(BD_Gestão!J:J,MATCH('Banco de Dados'!$B640,BD_Gestão!$B:$B,0)),"erro"))</f>
        <v/>
      </c>
      <c r="O640" s="164" t="str">
        <f>IF($A640=0,"",IFERROR(INDEX(BD_Gestão!K:K,MATCH('Banco de Dados'!$B640,BD_Gestão!$B:$B,0)),"erro"))</f>
        <v/>
      </c>
      <c r="P640" s="169" t="str">
        <f t="shared" si="38"/>
        <v/>
      </c>
      <c r="Q640" s="170" t="str">
        <f t="shared" si="39"/>
        <v/>
      </c>
      <c r="R640" s="163" t="e">
        <f t="shared" si="36"/>
        <v>#VALUE!</v>
      </c>
      <c r="S640" s="163" t="e">
        <f t="shared" si="37"/>
        <v>#VALUE!</v>
      </c>
      <c r="T640" s="163" t="e">
        <f>INDEX(Controle!O:O,MATCH('Banco de Dados'!A640,Controle!M:M,0))*E640/100</f>
        <v>#N/A</v>
      </c>
    </row>
    <row r="641" spans="1:20" hidden="1" x14ac:dyDescent="0.2">
      <c r="A641" s="158">
        <f>BD_TS!A640</f>
        <v>0</v>
      </c>
      <c r="B641" s="158" t="str">
        <f>SUBSTITUTE(SUBSTITUTE(BD_TS!D640," ",""),"-","/")</f>
        <v/>
      </c>
      <c r="C641" s="158">
        <f>BD_TS!E640</f>
        <v>0</v>
      </c>
      <c r="D641" s="159">
        <f>BD_TS!F640</f>
        <v>0</v>
      </c>
      <c r="E641" s="160">
        <f>BD_TS!B640</f>
        <v>0</v>
      </c>
      <c r="F641" s="161">
        <f>BD_TS!C640</f>
        <v>0</v>
      </c>
      <c r="G641" s="187">
        <f>BD_TS!H640</f>
        <v>0</v>
      </c>
      <c r="H641" s="158" t="str">
        <f>IF($A641=0,"",IFERROR(INDEX(BD_Gestão!A:A,MATCH('Banco de Dados'!$B641,BD_Gestão!$B:$B,0)),"erro"))</f>
        <v/>
      </c>
      <c r="I641" s="162" t="str">
        <f>IF($A641=0,"",IFERROR(INDEX(BD_Gestão!E:E,MATCH('Banco de Dados'!$B641,BD_Gestão!$B:$B,0)),"erro"))</f>
        <v/>
      </c>
      <c r="J641" s="186" t="str">
        <f>IF($A641=0,"",IFERROR(INDEX(BD_Gestão!B:B,MATCH('Banco de Dados'!$B641,BD_Gestão!$B:$B,0)),"erro"))</f>
        <v/>
      </c>
      <c r="K641" s="158" t="str">
        <f>IF($A641=0,"",IFERROR(INDEX(BD_Gestão!C:C,MATCH('Banco de Dados'!$B641,BD_Gestão!$B:$B,0)),"erro"))</f>
        <v/>
      </c>
      <c r="L641" s="158" t="str">
        <f>IF($A641=0,"",IFERROR(INDEX(BD_Gestão!H:H,MATCH('Banco de Dados'!$B641,BD_Gestão!$B:$B,0)),"erro"))</f>
        <v/>
      </c>
      <c r="M641" s="161" t="str">
        <f>IF($A641=0,"",IFERROR(INDEX(BD_Gestão!F:F,MATCH('Banco de Dados'!$B641,BD_Gestão!$B:$B,0)),"erro"))</f>
        <v/>
      </c>
      <c r="N641" s="161" t="str">
        <f>IF($A641=0,"",IFERROR(INDEX(BD_Gestão!J:J,MATCH('Banco de Dados'!$B641,BD_Gestão!$B:$B,0)),"erro"))</f>
        <v/>
      </c>
      <c r="O641" s="164" t="str">
        <f>IF($A641=0,"",IFERROR(INDEX(BD_Gestão!K:K,MATCH('Banco de Dados'!$B641,BD_Gestão!$B:$B,0)),"erro"))</f>
        <v/>
      </c>
      <c r="P641" s="169" t="str">
        <f t="shared" si="38"/>
        <v/>
      </c>
      <c r="Q641" s="170" t="str">
        <f t="shared" si="39"/>
        <v/>
      </c>
      <c r="R641" s="163" t="e">
        <f t="shared" si="36"/>
        <v>#VALUE!</v>
      </c>
      <c r="S641" s="163" t="e">
        <f t="shared" si="37"/>
        <v>#VALUE!</v>
      </c>
      <c r="T641" s="163" t="e">
        <f>INDEX(Controle!O:O,MATCH('Banco de Dados'!A641,Controle!M:M,0))*E641/100</f>
        <v>#N/A</v>
      </c>
    </row>
    <row r="642" spans="1:20" hidden="1" x14ac:dyDescent="0.2">
      <c r="A642" s="158">
        <f>BD_TS!A641</f>
        <v>0</v>
      </c>
      <c r="B642" s="158" t="str">
        <f>SUBSTITUTE(SUBSTITUTE(BD_TS!D641," ",""),"-","/")</f>
        <v/>
      </c>
      <c r="C642" s="158">
        <f>BD_TS!E641</f>
        <v>0</v>
      </c>
      <c r="D642" s="159">
        <f>BD_TS!F641</f>
        <v>0</v>
      </c>
      <c r="E642" s="160">
        <f>BD_TS!B641</f>
        <v>0</v>
      </c>
      <c r="F642" s="161">
        <f>BD_TS!C641</f>
        <v>0</v>
      </c>
      <c r="G642" s="187">
        <f>BD_TS!H641</f>
        <v>0</v>
      </c>
      <c r="H642" s="158" t="str">
        <f>IF($A642=0,"",IFERROR(INDEX(BD_Gestão!A:A,MATCH('Banco de Dados'!$B642,BD_Gestão!$B:$B,0)),"erro"))</f>
        <v/>
      </c>
      <c r="I642" s="162" t="str">
        <f>IF($A642=0,"",IFERROR(INDEX(BD_Gestão!E:E,MATCH('Banco de Dados'!$B642,BD_Gestão!$B:$B,0)),"erro"))</f>
        <v/>
      </c>
      <c r="J642" s="186" t="str">
        <f>IF($A642=0,"",IFERROR(INDEX(BD_Gestão!B:B,MATCH('Banco de Dados'!$B642,BD_Gestão!$B:$B,0)),"erro"))</f>
        <v/>
      </c>
      <c r="K642" s="158" t="str">
        <f>IF($A642=0,"",IFERROR(INDEX(BD_Gestão!C:C,MATCH('Banco de Dados'!$B642,BD_Gestão!$B:$B,0)),"erro"))</f>
        <v/>
      </c>
      <c r="L642" s="158" t="str">
        <f>IF($A642=0,"",IFERROR(INDEX(BD_Gestão!H:H,MATCH('Banco de Dados'!$B642,BD_Gestão!$B:$B,0)),"erro"))</f>
        <v/>
      </c>
      <c r="M642" s="161" t="str">
        <f>IF($A642=0,"",IFERROR(INDEX(BD_Gestão!F:F,MATCH('Banco de Dados'!$B642,BD_Gestão!$B:$B,0)),"erro"))</f>
        <v/>
      </c>
      <c r="N642" s="161" t="str">
        <f>IF($A642=0,"",IFERROR(INDEX(BD_Gestão!J:J,MATCH('Banco de Dados'!$B642,BD_Gestão!$B:$B,0)),"erro"))</f>
        <v/>
      </c>
      <c r="O642" s="164" t="str">
        <f>IF($A642=0,"",IFERROR(INDEX(BD_Gestão!K:K,MATCH('Banco de Dados'!$B642,BD_Gestão!$B:$B,0)),"erro"))</f>
        <v/>
      </c>
      <c r="P642" s="169" t="str">
        <f t="shared" si="38"/>
        <v/>
      </c>
      <c r="Q642" s="170" t="str">
        <f t="shared" si="39"/>
        <v/>
      </c>
      <c r="R642" s="163" t="e">
        <f t="shared" si="36"/>
        <v>#VALUE!</v>
      </c>
      <c r="S642" s="163" t="e">
        <f t="shared" si="37"/>
        <v>#VALUE!</v>
      </c>
      <c r="T642" s="163" t="e">
        <f>INDEX(Controle!O:O,MATCH('Banco de Dados'!A642,Controle!M:M,0))*E642/100</f>
        <v>#N/A</v>
      </c>
    </row>
    <row r="643" spans="1:20" hidden="1" x14ac:dyDescent="0.2">
      <c r="A643" s="158">
        <f>BD_TS!A642</f>
        <v>0</v>
      </c>
      <c r="B643" s="158" t="str">
        <f>SUBSTITUTE(SUBSTITUTE(BD_TS!D642," ",""),"-","/")</f>
        <v/>
      </c>
      <c r="C643" s="158">
        <f>BD_TS!E642</f>
        <v>0</v>
      </c>
      <c r="D643" s="159">
        <f>BD_TS!F642</f>
        <v>0</v>
      </c>
      <c r="E643" s="160">
        <f>BD_TS!B642</f>
        <v>0</v>
      </c>
      <c r="F643" s="161">
        <f>BD_TS!C642</f>
        <v>0</v>
      </c>
      <c r="G643" s="187">
        <f>BD_TS!H642</f>
        <v>0</v>
      </c>
      <c r="H643" s="158" t="str">
        <f>IF($A643=0,"",IFERROR(INDEX(BD_Gestão!A:A,MATCH('Banco de Dados'!$B643,BD_Gestão!$B:$B,0)),"erro"))</f>
        <v/>
      </c>
      <c r="I643" s="162" t="str">
        <f>IF($A643=0,"",IFERROR(INDEX(BD_Gestão!E:E,MATCH('Banco de Dados'!$B643,BD_Gestão!$B:$B,0)),"erro"))</f>
        <v/>
      </c>
      <c r="J643" s="186" t="str">
        <f>IF($A643=0,"",IFERROR(INDEX(BD_Gestão!B:B,MATCH('Banco de Dados'!$B643,BD_Gestão!$B:$B,0)),"erro"))</f>
        <v/>
      </c>
      <c r="K643" s="158" t="str">
        <f>IF($A643=0,"",IFERROR(INDEX(BD_Gestão!C:C,MATCH('Banco de Dados'!$B643,BD_Gestão!$B:$B,0)),"erro"))</f>
        <v/>
      </c>
      <c r="L643" s="158" t="str">
        <f>IF($A643=0,"",IFERROR(INDEX(BD_Gestão!H:H,MATCH('Banco de Dados'!$B643,BD_Gestão!$B:$B,0)),"erro"))</f>
        <v/>
      </c>
      <c r="M643" s="161" t="str">
        <f>IF($A643=0,"",IFERROR(INDEX(BD_Gestão!F:F,MATCH('Banco de Dados'!$B643,BD_Gestão!$B:$B,0)),"erro"))</f>
        <v/>
      </c>
      <c r="N643" s="161" t="str">
        <f>IF($A643=0,"",IFERROR(INDEX(BD_Gestão!J:J,MATCH('Banco de Dados'!$B643,BD_Gestão!$B:$B,0)),"erro"))</f>
        <v/>
      </c>
      <c r="O643" s="164" t="str">
        <f>IF($A643=0,"",IFERROR(INDEX(BD_Gestão!K:K,MATCH('Banco de Dados'!$B643,BD_Gestão!$B:$B,0)),"erro"))</f>
        <v/>
      </c>
      <c r="P643" s="169" t="str">
        <f t="shared" si="38"/>
        <v/>
      </c>
      <c r="Q643" s="170" t="str">
        <f t="shared" si="39"/>
        <v/>
      </c>
      <c r="R643" s="163" t="e">
        <f t="shared" si="36"/>
        <v>#VALUE!</v>
      </c>
      <c r="S643" s="163" t="e">
        <f t="shared" si="37"/>
        <v>#VALUE!</v>
      </c>
      <c r="T643" s="163" t="e">
        <f>INDEX(Controle!O:O,MATCH('Banco de Dados'!A643,Controle!M:M,0))*E643/100</f>
        <v>#N/A</v>
      </c>
    </row>
    <row r="644" spans="1:20" hidden="1" x14ac:dyDescent="0.2">
      <c r="A644" s="158">
        <f>BD_TS!A643</f>
        <v>0</v>
      </c>
      <c r="B644" s="158" t="str">
        <f>SUBSTITUTE(SUBSTITUTE(BD_TS!D643," ",""),"-","/")</f>
        <v/>
      </c>
      <c r="C644" s="158">
        <f>BD_TS!E643</f>
        <v>0</v>
      </c>
      <c r="D644" s="159">
        <f>BD_TS!F643</f>
        <v>0</v>
      </c>
      <c r="E644" s="160">
        <f>BD_TS!B643</f>
        <v>0</v>
      </c>
      <c r="F644" s="161">
        <f>BD_TS!C643</f>
        <v>0</v>
      </c>
      <c r="G644" s="187">
        <f>BD_TS!H643</f>
        <v>0</v>
      </c>
      <c r="H644" s="158" t="str">
        <f>IF($A644=0,"",IFERROR(INDEX(BD_Gestão!A:A,MATCH('Banco de Dados'!$B644,BD_Gestão!$B:$B,0)),"erro"))</f>
        <v/>
      </c>
      <c r="I644" s="162" t="str">
        <f>IF($A644=0,"",IFERROR(INDEX(BD_Gestão!E:E,MATCH('Banco de Dados'!$B644,BD_Gestão!$B:$B,0)),"erro"))</f>
        <v/>
      </c>
      <c r="J644" s="186" t="str">
        <f>IF($A644=0,"",IFERROR(INDEX(BD_Gestão!B:B,MATCH('Banco de Dados'!$B644,BD_Gestão!$B:$B,0)),"erro"))</f>
        <v/>
      </c>
      <c r="K644" s="158" t="str">
        <f>IF($A644=0,"",IFERROR(INDEX(BD_Gestão!C:C,MATCH('Banco de Dados'!$B644,BD_Gestão!$B:$B,0)),"erro"))</f>
        <v/>
      </c>
      <c r="L644" s="158" t="str">
        <f>IF($A644=0,"",IFERROR(INDEX(BD_Gestão!H:H,MATCH('Banco de Dados'!$B644,BD_Gestão!$B:$B,0)),"erro"))</f>
        <v/>
      </c>
      <c r="M644" s="161" t="str">
        <f>IF($A644=0,"",IFERROR(INDEX(BD_Gestão!F:F,MATCH('Banco de Dados'!$B644,BD_Gestão!$B:$B,0)),"erro"))</f>
        <v/>
      </c>
      <c r="N644" s="161" t="str">
        <f>IF($A644=0,"",IFERROR(INDEX(BD_Gestão!J:J,MATCH('Banco de Dados'!$B644,BD_Gestão!$B:$B,0)),"erro"))</f>
        <v/>
      </c>
      <c r="O644" s="164" t="str">
        <f>IF($A644=0,"",IFERROR(INDEX(BD_Gestão!K:K,MATCH('Banco de Dados'!$B644,BD_Gestão!$B:$B,0)),"erro"))</f>
        <v/>
      </c>
      <c r="P644" s="169" t="str">
        <f t="shared" si="38"/>
        <v/>
      </c>
      <c r="Q644" s="170" t="str">
        <f t="shared" si="39"/>
        <v/>
      </c>
      <c r="R644" s="163" t="e">
        <f t="shared" si="36"/>
        <v>#VALUE!</v>
      </c>
      <c r="S644" s="163" t="e">
        <f t="shared" si="37"/>
        <v>#VALUE!</v>
      </c>
      <c r="T644" s="163" t="e">
        <f>INDEX(Controle!O:O,MATCH('Banco de Dados'!A644,Controle!M:M,0))*E644/100</f>
        <v>#N/A</v>
      </c>
    </row>
    <row r="645" spans="1:20" hidden="1" x14ac:dyDescent="0.2">
      <c r="A645" s="158">
        <f>BD_TS!A644</f>
        <v>0</v>
      </c>
      <c r="B645" s="158" t="str">
        <f>SUBSTITUTE(SUBSTITUTE(BD_TS!D644," ",""),"-","/")</f>
        <v/>
      </c>
      <c r="C645" s="158">
        <f>BD_TS!E644</f>
        <v>0</v>
      </c>
      <c r="D645" s="159">
        <f>BD_TS!F644</f>
        <v>0</v>
      </c>
      <c r="E645" s="160">
        <f>BD_TS!B644</f>
        <v>0</v>
      </c>
      <c r="F645" s="161">
        <f>BD_TS!C644</f>
        <v>0</v>
      </c>
      <c r="G645" s="187">
        <f>BD_TS!H644</f>
        <v>0</v>
      </c>
      <c r="H645" s="158" t="str">
        <f>IF($A645=0,"",IFERROR(INDEX(BD_Gestão!A:A,MATCH('Banco de Dados'!$B645,BD_Gestão!$B:$B,0)),"erro"))</f>
        <v/>
      </c>
      <c r="I645" s="162" t="str">
        <f>IF($A645=0,"",IFERROR(INDEX(BD_Gestão!E:E,MATCH('Banco de Dados'!$B645,BD_Gestão!$B:$B,0)),"erro"))</f>
        <v/>
      </c>
      <c r="J645" s="186" t="str">
        <f>IF($A645=0,"",IFERROR(INDEX(BD_Gestão!B:B,MATCH('Banco de Dados'!$B645,BD_Gestão!$B:$B,0)),"erro"))</f>
        <v/>
      </c>
      <c r="K645" s="158" t="str">
        <f>IF($A645=0,"",IFERROR(INDEX(BD_Gestão!C:C,MATCH('Banco de Dados'!$B645,BD_Gestão!$B:$B,0)),"erro"))</f>
        <v/>
      </c>
      <c r="L645" s="158" t="str">
        <f>IF($A645=0,"",IFERROR(INDEX(BD_Gestão!H:H,MATCH('Banco de Dados'!$B645,BD_Gestão!$B:$B,0)),"erro"))</f>
        <v/>
      </c>
      <c r="M645" s="161" t="str">
        <f>IF($A645=0,"",IFERROR(INDEX(BD_Gestão!F:F,MATCH('Banco de Dados'!$B645,BD_Gestão!$B:$B,0)),"erro"))</f>
        <v/>
      </c>
      <c r="N645" s="161" t="str">
        <f>IF($A645=0,"",IFERROR(INDEX(BD_Gestão!J:J,MATCH('Banco de Dados'!$B645,BD_Gestão!$B:$B,0)),"erro"))</f>
        <v/>
      </c>
      <c r="O645" s="164" t="str">
        <f>IF($A645=0,"",IFERROR(INDEX(BD_Gestão!K:K,MATCH('Banco de Dados'!$B645,BD_Gestão!$B:$B,0)),"erro"))</f>
        <v/>
      </c>
      <c r="P645" s="169" t="str">
        <f t="shared" si="38"/>
        <v/>
      </c>
      <c r="Q645" s="170" t="str">
        <f t="shared" si="39"/>
        <v/>
      </c>
      <c r="R645" s="163" t="e">
        <f t="shared" ref="R645:R708" si="40">MONTH(I645)</f>
        <v>#VALUE!</v>
      </c>
      <c r="S645" s="163" t="e">
        <f t="shared" ref="S645:S708" si="41">YEAR(I645)</f>
        <v>#VALUE!</v>
      </c>
      <c r="T645" s="163" t="e">
        <f>INDEX(Controle!O:O,MATCH('Banco de Dados'!A645,Controle!M:M,0))*E645/100</f>
        <v>#N/A</v>
      </c>
    </row>
    <row r="646" spans="1:20" hidden="1" x14ac:dyDescent="0.2">
      <c r="A646" s="158">
        <f>BD_TS!A645</f>
        <v>0</v>
      </c>
      <c r="B646" s="158" t="str">
        <f>SUBSTITUTE(SUBSTITUTE(BD_TS!D645," ",""),"-","/")</f>
        <v/>
      </c>
      <c r="C646" s="158">
        <f>BD_TS!E645</f>
        <v>0</v>
      </c>
      <c r="D646" s="159">
        <f>BD_TS!F645</f>
        <v>0</v>
      </c>
      <c r="E646" s="160">
        <f>BD_TS!B645</f>
        <v>0</v>
      </c>
      <c r="F646" s="161">
        <f>BD_TS!C645</f>
        <v>0</v>
      </c>
      <c r="G646" s="187">
        <f>BD_TS!H645</f>
        <v>0</v>
      </c>
      <c r="H646" s="158" t="str">
        <f>IF($A646=0,"",IFERROR(INDEX(BD_Gestão!A:A,MATCH('Banco de Dados'!$B646,BD_Gestão!$B:$B,0)),"erro"))</f>
        <v/>
      </c>
      <c r="I646" s="162" t="str">
        <f>IF($A646=0,"",IFERROR(INDEX(BD_Gestão!E:E,MATCH('Banco de Dados'!$B646,BD_Gestão!$B:$B,0)),"erro"))</f>
        <v/>
      </c>
      <c r="J646" s="186" t="str">
        <f>IF($A646=0,"",IFERROR(INDEX(BD_Gestão!B:B,MATCH('Banco de Dados'!$B646,BD_Gestão!$B:$B,0)),"erro"))</f>
        <v/>
      </c>
      <c r="K646" s="158" t="str">
        <f>IF($A646=0,"",IFERROR(INDEX(BD_Gestão!C:C,MATCH('Banco de Dados'!$B646,BD_Gestão!$B:$B,0)),"erro"))</f>
        <v/>
      </c>
      <c r="L646" s="158" t="str">
        <f>IF($A646=0,"",IFERROR(INDEX(BD_Gestão!H:H,MATCH('Banco de Dados'!$B646,BD_Gestão!$B:$B,0)),"erro"))</f>
        <v/>
      </c>
      <c r="M646" s="161" t="str">
        <f>IF($A646=0,"",IFERROR(INDEX(BD_Gestão!F:F,MATCH('Banco de Dados'!$B646,BD_Gestão!$B:$B,0)),"erro"))</f>
        <v/>
      </c>
      <c r="N646" s="161" t="str">
        <f>IF($A646=0,"",IFERROR(INDEX(BD_Gestão!J:J,MATCH('Banco de Dados'!$B646,BD_Gestão!$B:$B,0)),"erro"))</f>
        <v/>
      </c>
      <c r="O646" s="164" t="str">
        <f>IF($A646=0,"",IFERROR(INDEX(BD_Gestão!K:K,MATCH('Banco de Dados'!$B646,BD_Gestão!$B:$B,0)),"erro"))</f>
        <v/>
      </c>
      <c r="P646" s="169" t="str">
        <f t="shared" ref="P646:P709" si="42">IF(OR(H646="erro",H646=""),"",E646*(MIN(O646,1)))</f>
        <v/>
      </c>
      <c r="Q646" s="170" t="str">
        <f t="shared" ref="Q646:Q709" si="43">IF(OR(H646="erro",H646=""),"",E646-P646)</f>
        <v/>
      </c>
      <c r="R646" s="163" t="e">
        <f t="shared" si="40"/>
        <v>#VALUE!</v>
      </c>
      <c r="S646" s="163" t="e">
        <f t="shared" si="41"/>
        <v>#VALUE!</v>
      </c>
      <c r="T646" s="163" t="e">
        <f>INDEX(Controle!O:O,MATCH('Banco de Dados'!A646,Controle!M:M,0))*E646/100</f>
        <v>#N/A</v>
      </c>
    </row>
    <row r="647" spans="1:20" hidden="1" x14ac:dyDescent="0.2">
      <c r="A647" s="158">
        <f>BD_TS!A646</f>
        <v>0</v>
      </c>
      <c r="B647" s="158" t="str">
        <f>SUBSTITUTE(SUBSTITUTE(BD_TS!D646," ",""),"-","/")</f>
        <v/>
      </c>
      <c r="C647" s="158">
        <f>BD_TS!E646</f>
        <v>0</v>
      </c>
      <c r="D647" s="159">
        <f>BD_TS!F646</f>
        <v>0</v>
      </c>
      <c r="E647" s="160">
        <f>BD_TS!B646</f>
        <v>0</v>
      </c>
      <c r="F647" s="161">
        <f>BD_TS!C646</f>
        <v>0</v>
      </c>
      <c r="G647" s="187">
        <f>BD_TS!H646</f>
        <v>0</v>
      </c>
      <c r="H647" s="158" t="str">
        <f>IF($A647=0,"",IFERROR(INDEX(BD_Gestão!A:A,MATCH('Banco de Dados'!$B647,BD_Gestão!$B:$B,0)),"erro"))</f>
        <v/>
      </c>
      <c r="I647" s="162" t="str">
        <f>IF($A647=0,"",IFERROR(INDEX(BD_Gestão!E:E,MATCH('Banco de Dados'!$B647,BD_Gestão!$B:$B,0)),"erro"))</f>
        <v/>
      </c>
      <c r="J647" s="186" t="str">
        <f>IF($A647=0,"",IFERROR(INDEX(BD_Gestão!B:B,MATCH('Banco de Dados'!$B647,BD_Gestão!$B:$B,0)),"erro"))</f>
        <v/>
      </c>
      <c r="K647" s="158" t="str">
        <f>IF($A647=0,"",IFERROR(INDEX(BD_Gestão!C:C,MATCH('Banco de Dados'!$B647,BD_Gestão!$B:$B,0)),"erro"))</f>
        <v/>
      </c>
      <c r="L647" s="158" t="str">
        <f>IF($A647=0,"",IFERROR(INDEX(BD_Gestão!H:H,MATCH('Banco de Dados'!$B647,BD_Gestão!$B:$B,0)),"erro"))</f>
        <v/>
      </c>
      <c r="M647" s="161" t="str">
        <f>IF($A647=0,"",IFERROR(INDEX(BD_Gestão!F:F,MATCH('Banco de Dados'!$B647,BD_Gestão!$B:$B,0)),"erro"))</f>
        <v/>
      </c>
      <c r="N647" s="161" t="str">
        <f>IF($A647=0,"",IFERROR(INDEX(BD_Gestão!J:J,MATCH('Banco de Dados'!$B647,BD_Gestão!$B:$B,0)),"erro"))</f>
        <v/>
      </c>
      <c r="O647" s="164" t="str">
        <f>IF($A647=0,"",IFERROR(INDEX(BD_Gestão!K:K,MATCH('Banco de Dados'!$B647,BD_Gestão!$B:$B,0)),"erro"))</f>
        <v/>
      </c>
      <c r="P647" s="169" t="str">
        <f t="shared" si="42"/>
        <v/>
      </c>
      <c r="Q647" s="170" t="str">
        <f t="shared" si="43"/>
        <v/>
      </c>
      <c r="R647" s="163" t="e">
        <f t="shared" si="40"/>
        <v>#VALUE!</v>
      </c>
      <c r="S647" s="163" t="e">
        <f t="shared" si="41"/>
        <v>#VALUE!</v>
      </c>
      <c r="T647" s="163" t="e">
        <f>INDEX(Controle!O:O,MATCH('Banco de Dados'!A647,Controle!M:M,0))*E647/100</f>
        <v>#N/A</v>
      </c>
    </row>
    <row r="648" spans="1:20" hidden="1" x14ac:dyDescent="0.2">
      <c r="A648" s="158">
        <f>BD_TS!A647</f>
        <v>0</v>
      </c>
      <c r="B648" s="158" t="str">
        <f>SUBSTITUTE(SUBSTITUTE(BD_TS!D647," ",""),"-","/")</f>
        <v/>
      </c>
      <c r="C648" s="158">
        <f>BD_TS!E647</f>
        <v>0</v>
      </c>
      <c r="D648" s="159">
        <f>BD_TS!F647</f>
        <v>0</v>
      </c>
      <c r="E648" s="160">
        <f>BD_TS!B647</f>
        <v>0</v>
      </c>
      <c r="F648" s="161">
        <f>BD_TS!C647</f>
        <v>0</v>
      </c>
      <c r="G648" s="187">
        <f>BD_TS!H647</f>
        <v>0</v>
      </c>
      <c r="H648" s="158" t="str">
        <f>IF($A648=0,"",IFERROR(INDEX(BD_Gestão!A:A,MATCH('Banco de Dados'!$B648,BD_Gestão!$B:$B,0)),"erro"))</f>
        <v/>
      </c>
      <c r="I648" s="162" t="str">
        <f>IF($A648=0,"",IFERROR(INDEX(BD_Gestão!E:E,MATCH('Banco de Dados'!$B648,BD_Gestão!$B:$B,0)),"erro"))</f>
        <v/>
      </c>
      <c r="J648" s="186" t="str">
        <f>IF($A648=0,"",IFERROR(INDEX(BD_Gestão!B:B,MATCH('Banco de Dados'!$B648,BD_Gestão!$B:$B,0)),"erro"))</f>
        <v/>
      </c>
      <c r="K648" s="158" t="str">
        <f>IF($A648=0,"",IFERROR(INDEX(BD_Gestão!C:C,MATCH('Banco de Dados'!$B648,BD_Gestão!$B:$B,0)),"erro"))</f>
        <v/>
      </c>
      <c r="L648" s="158" t="str">
        <f>IF($A648=0,"",IFERROR(INDEX(BD_Gestão!H:H,MATCH('Banco de Dados'!$B648,BD_Gestão!$B:$B,0)),"erro"))</f>
        <v/>
      </c>
      <c r="M648" s="161" t="str">
        <f>IF($A648=0,"",IFERROR(INDEX(BD_Gestão!F:F,MATCH('Banco de Dados'!$B648,BD_Gestão!$B:$B,0)),"erro"))</f>
        <v/>
      </c>
      <c r="N648" s="161" t="str">
        <f>IF($A648=0,"",IFERROR(INDEX(BD_Gestão!J:J,MATCH('Banco de Dados'!$B648,BD_Gestão!$B:$B,0)),"erro"))</f>
        <v/>
      </c>
      <c r="O648" s="164" t="str">
        <f>IF($A648=0,"",IFERROR(INDEX(BD_Gestão!K:K,MATCH('Banco de Dados'!$B648,BD_Gestão!$B:$B,0)),"erro"))</f>
        <v/>
      </c>
      <c r="P648" s="169" t="str">
        <f t="shared" si="42"/>
        <v/>
      </c>
      <c r="Q648" s="170" t="str">
        <f t="shared" si="43"/>
        <v/>
      </c>
      <c r="R648" s="163" t="e">
        <f t="shared" si="40"/>
        <v>#VALUE!</v>
      </c>
      <c r="S648" s="163" t="e">
        <f t="shared" si="41"/>
        <v>#VALUE!</v>
      </c>
      <c r="T648" s="163" t="e">
        <f>INDEX(Controle!O:O,MATCH('Banco de Dados'!A648,Controle!M:M,0))*E648/100</f>
        <v>#N/A</v>
      </c>
    </row>
    <row r="649" spans="1:20" hidden="1" x14ac:dyDescent="0.2">
      <c r="A649" s="158">
        <f>BD_TS!A648</f>
        <v>0</v>
      </c>
      <c r="B649" s="158" t="str">
        <f>SUBSTITUTE(SUBSTITUTE(BD_TS!D648," ",""),"-","/")</f>
        <v/>
      </c>
      <c r="C649" s="158">
        <f>BD_TS!E648</f>
        <v>0</v>
      </c>
      <c r="D649" s="159">
        <f>BD_TS!F648</f>
        <v>0</v>
      </c>
      <c r="E649" s="160">
        <f>BD_TS!B648</f>
        <v>0</v>
      </c>
      <c r="F649" s="161">
        <f>BD_TS!C648</f>
        <v>0</v>
      </c>
      <c r="G649" s="187">
        <f>BD_TS!H648</f>
        <v>0</v>
      </c>
      <c r="H649" s="158" t="str">
        <f>IF($A649=0,"",IFERROR(INDEX(BD_Gestão!A:A,MATCH('Banco de Dados'!$B649,BD_Gestão!$B:$B,0)),"erro"))</f>
        <v/>
      </c>
      <c r="I649" s="162" t="str">
        <f>IF($A649=0,"",IFERROR(INDEX(BD_Gestão!E:E,MATCH('Banco de Dados'!$B649,BD_Gestão!$B:$B,0)),"erro"))</f>
        <v/>
      </c>
      <c r="J649" s="186" t="str">
        <f>IF($A649=0,"",IFERROR(INDEX(BD_Gestão!B:B,MATCH('Banco de Dados'!$B649,BD_Gestão!$B:$B,0)),"erro"))</f>
        <v/>
      </c>
      <c r="K649" s="158" t="str">
        <f>IF($A649=0,"",IFERROR(INDEX(BD_Gestão!C:C,MATCH('Banco de Dados'!$B649,BD_Gestão!$B:$B,0)),"erro"))</f>
        <v/>
      </c>
      <c r="L649" s="158" t="str">
        <f>IF($A649=0,"",IFERROR(INDEX(BD_Gestão!H:H,MATCH('Banco de Dados'!$B649,BD_Gestão!$B:$B,0)),"erro"))</f>
        <v/>
      </c>
      <c r="M649" s="161" t="str">
        <f>IF($A649=0,"",IFERROR(INDEX(BD_Gestão!F:F,MATCH('Banco de Dados'!$B649,BD_Gestão!$B:$B,0)),"erro"))</f>
        <v/>
      </c>
      <c r="N649" s="161" t="str">
        <f>IF($A649=0,"",IFERROR(INDEX(BD_Gestão!J:J,MATCH('Banco de Dados'!$B649,BD_Gestão!$B:$B,0)),"erro"))</f>
        <v/>
      </c>
      <c r="O649" s="164" t="str">
        <f>IF($A649=0,"",IFERROR(INDEX(BD_Gestão!K:K,MATCH('Banco de Dados'!$B649,BD_Gestão!$B:$B,0)),"erro"))</f>
        <v/>
      </c>
      <c r="P649" s="169" t="str">
        <f t="shared" si="42"/>
        <v/>
      </c>
      <c r="Q649" s="170" t="str">
        <f t="shared" si="43"/>
        <v/>
      </c>
      <c r="R649" s="163" t="e">
        <f t="shared" si="40"/>
        <v>#VALUE!</v>
      </c>
      <c r="S649" s="163" t="e">
        <f t="shared" si="41"/>
        <v>#VALUE!</v>
      </c>
      <c r="T649" s="163" t="e">
        <f>INDEX(Controle!O:O,MATCH('Banco de Dados'!A649,Controle!M:M,0))*E649/100</f>
        <v>#N/A</v>
      </c>
    </row>
    <row r="650" spans="1:20" hidden="1" x14ac:dyDescent="0.2">
      <c r="A650" s="158">
        <f>BD_TS!A649</f>
        <v>0</v>
      </c>
      <c r="B650" s="158" t="str">
        <f>SUBSTITUTE(SUBSTITUTE(BD_TS!D649," ",""),"-","/")</f>
        <v/>
      </c>
      <c r="C650" s="158">
        <f>BD_TS!E649</f>
        <v>0</v>
      </c>
      <c r="D650" s="159">
        <f>BD_TS!F649</f>
        <v>0</v>
      </c>
      <c r="E650" s="160">
        <f>BD_TS!B649</f>
        <v>0</v>
      </c>
      <c r="F650" s="161">
        <f>BD_TS!C649</f>
        <v>0</v>
      </c>
      <c r="G650" s="187">
        <f>BD_TS!H649</f>
        <v>0</v>
      </c>
      <c r="H650" s="158" t="str">
        <f>IF($A650=0,"",IFERROR(INDEX(BD_Gestão!A:A,MATCH('Banco de Dados'!$B650,BD_Gestão!$B:$B,0)),"erro"))</f>
        <v/>
      </c>
      <c r="I650" s="162" t="str">
        <f>IF($A650=0,"",IFERROR(INDEX(BD_Gestão!E:E,MATCH('Banco de Dados'!$B650,BD_Gestão!$B:$B,0)),"erro"))</f>
        <v/>
      </c>
      <c r="J650" s="186" t="str">
        <f>IF($A650=0,"",IFERROR(INDEX(BD_Gestão!B:B,MATCH('Banco de Dados'!$B650,BD_Gestão!$B:$B,0)),"erro"))</f>
        <v/>
      </c>
      <c r="K650" s="158" t="str">
        <f>IF($A650=0,"",IFERROR(INDEX(BD_Gestão!C:C,MATCH('Banco de Dados'!$B650,BD_Gestão!$B:$B,0)),"erro"))</f>
        <v/>
      </c>
      <c r="L650" s="158" t="str">
        <f>IF($A650=0,"",IFERROR(INDEX(BD_Gestão!H:H,MATCH('Banco de Dados'!$B650,BD_Gestão!$B:$B,0)),"erro"))</f>
        <v/>
      </c>
      <c r="M650" s="161" t="str">
        <f>IF($A650=0,"",IFERROR(INDEX(BD_Gestão!F:F,MATCH('Banco de Dados'!$B650,BD_Gestão!$B:$B,0)),"erro"))</f>
        <v/>
      </c>
      <c r="N650" s="161" t="str">
        <f>IF($A650=0,"",IFERROR(INDEX(BD_Gestão!J:J,MATCH('Banco de Dados'!$B650,BD_Gestão!$B:$B,0)),"erro"))</f>
        <v/>
      </c>
      <c r="O650" s="164" t="str">
        <f>IF($A650=0,"",IFERROR(INDEX(BD_Gestão!K:K,MATCH('Banco de Dados'!$B650,BD_Gestão!$B:$B,0)),"erro"))</f>
        <v/>
      </c>
      <c r="P650" s="169" t="str">
        <f t="shared" si="42"/>
        <v/>
      </c>
      <c r="Q650" s="170" t="str">
        <f t="shared" si="43"/>
        <v/>
      </c>
      <c r="R650" s="163" t="e">
        <f t="shared" si="40"/>
        <v>#VALUE!</v>
      </c>
      <c r="S650" s="163" t="e">
        <f t="shared" si="41"/>
        <v>#VALUE!</v>
      </c>
      <c r="T650" s="163" t="e">
        <f>INDEX(Controle!O:O,MATCH('Banco de Dados'!A650,Controle!M:M,0))*E650/100</f>
        <v>#N/A</v>
      </c>
    </row>
    <row r="651" spans="1:20" hidden="1" x14ac:dyDescent="0.2">
      <c r="A651" s="158">
        <f>BD_TS!A650</f>
        <v>0</v>
      </c>
      <c r="B651" s="158" t="str">
        <f>SUBSTITUTE(SUBSTITUTE(BD_TS!D650," ",""),"-","/")</f>
        <v/>
      </c>
      <c r="C651" s="158">
        <f>BD_TS!E650</f>
        <v>0</v>
      </c>
      <c r="D651" s="159">
        <f>BD_TS!F650</f>
        <v>0</v>
      </c>
      <c r="E651" s="160">
        <f>BD_TS!B650</f>
        <v>0</v>
      </c>
      <c r="F651" s="161">
        <f>BD_TS!C650</f>
        <v>0</v>
      </c>
      <c r="G651" s="187">
        <f>BD_TS!H650</f>
        <v>0</v>
      </c>
      <c r="H651" s="158" t="str">
        <f>IF($A651=0,"",IFERROR(INDEX(BD_Gestão!A:A,MATCH('Banco de Dados'!$B651,BD_Gestão!$B:$B,0)),"erro"))</f>
        <v/>
      </c>
      <c r="I651" s="162" t="str">
        <f>IF($A651=0,"",IFERROR(INDEX(BD_Gestão!E:E,MATCH('Banco de Dados'!$B651,BD_Gestão!$B:$B,0)),"erro"))</f>
        <v/>
      </c>
      <c r="J651" s="186" t="str">
        <f>IF($A651=0,"",IFERROR(INDEX(BD_Gestão!B:B,MATCH('Banco de Dados'!$B651,BD_Gestão!$B:$B,0)),"erro"))</f>
        <v/>
      </c>
      <c r="K651" s="158" t="str">
        <f>IF($A651=0,"",IFERROR(INDEX(BD_Gestão!C:C,MATCH('Banco de Dados'!$B651,BD_Gestão!$B:$B,0)),"erro"))</f>
        <v/>
      </c>
      <c r="L651" s="158" t="str">
        <f>IF($A651=0,"",IFERROR(INDEX(BD_Gestão!H:H,MATCH('Banco de Dados'!$B651,BD_Gestão!$B:$B,0)),"erro"))</f>
        <v/>
      </c>
      <c r="M651" s="161" t="str">
        <f>IF($A651=0,"",IFERROR(INDEX(BD_Gestão!F:F,MATCH('Banco de Dados'!$B651,BD_Gestão!$B:$B,0)),"erro"))</f>
        <v/>
      </c>
      <c r="N651" s="161" t="str">
        <f>IF($A651=0,"",IFERROR(INDEX(BD_Gestão!J:J,MATCH('Banco de Dados'!$B651,BD_Gestão!$B:$B,0)),"erro"))</f>
        <v/>
      </c>
      <c r="O651" s="164" t="str">
        <f>IF($A651=0,"",IFERROR(INDEX(BD_Gestão!K:K,MATCH('Banco de Dados'!$B651,BD_Gestão!$B:$B,0)),"erro"))</f>
        <v/>
      </c>
      <c r="P651" s="169" t="str">
        <f t="shared" si="42"/>
        <v/>
      </c>
      <c r="Q651" s="170" t="str">
        <f t="shared" si="43"/>
        <v/>
      </c>
      <c r="R651" s="163" t="e">
        <f t="shared" si="40"/>
        <v>#VALUE!</v>
      </c>
      <c r="S651" s="163" t="e">
        <f t="shared" si="41"/>
        <v>#VALUE!</v>
      </c>
      <c r="T651" s="163" t="e">
        <f>INDEX(Controle!O:O,MATCH('Banco de Dados'!A651,Controle!M:M,0))*E651/100</f>
        <v>#N/A</v>
      </c>
    </row>
    <row r="652" spans="1:20" hidden="1" x14ac:dyDescent="0.2">
      <c r="A652" s="158">
        <f>BD_TS!A651</f>
        <v>0</v>
      </c>
      <c r="B652" s="158" t="str">
        <f>SUBSTITUTE(SUBSTITUTE(BD_TS!D651," ",""),"-","/")</f>
        <v/>
      </c>
      <c r="C652" s="158">
        <f>BD_TS!E651</f>
        <v>0</v>
      </c>
      <c r="D652" s="159">
        <f>BD_TS!F651</f>
        <v>0</v>
      </c>
      <c r="E652" s="160">
        <f>BD_TS!B651</f>
        <v>0</v>
      </c>
      <c r="F652" s="161">
        <f>BD_TS!C651</f>
        <v>0</v>
      </c>
      <c r="G652" s="187">
        <f>BD_TS!H651</f>
        <v>0</v>
      </c>
      <c r="H652" s="158" t="str">
        <f>IF($A652=0,"",IFERROR(INDEX(BD_Gestão!A:A,MATCH('Banco de Dados'!$B652,BD_Gestão!$B:$B,0)),"erro"))</f>
        <v/>
      </c>
      <c r="I652" s="162" t="str">
        <f>IF($A652=0,"",IFERROR(INDEX(BD_Gestão!E:E,MATCH('Banco de Dados'!$B652,BD_Gestão!$B:$B,0)),"erro"))</f>
        <v/>
      </c>
      <c r="J652" s="186" t="str">
        <f>IF($A652=0,"",IFERROR(INDEX(BD_Gestão!B:B,MATCH('Banco de Dados'!$B652,BD_Gestão!$B:$B,0)),"erro"))</f>
        <v/>
      </c>
      <c r="K652" s="158" t="str">
        <f>IF($A652=0,"",IFERROR(INDEX(BD_Gestão!C:C,MATCH('Banco de Dados'!$B652,BD_Gestão!$B:$B,0)),"erro"))</f>
        <v/>
      </c>
      <c r="L652" s="158" t="str">
        <f>IF($A652=0,"",IFERROR(INDEX(BD_Gestão!H:H,MATCH('Banco de Dados'!$B652,BD_Gestão!$B:$B,0)),"erro"))</f>
        <v/>
      </c>
      <c r="M652" s="161" t="str">
        <f>IF($A652=0,"",IFERROR(INDEX(BD_Gestão!F:F,MATCH('Banco de Dados'!$B652,BD_Gestão!$B:$B,0)),"erro"))</f>
        <v/>
      </c>
      <c r="N652" s="161" t="str">
        <f>IF($A652=0,"",IFERROR(INDEX(BD_Gestão!J:J,MATCH('Banco de Dados'!$B652,BD_Gestão!$B:$B,0)),"erro"))</f>
        <v/>
      </c>
      <c r="O652" s="164" t="str">
        <f>IF($A652=0,"",IFERROR(INDEX(BD_Gestão!K:K,MATCH('Banco de Dados'!$B652,BD_Gestão!$B:$B,0)),"erro"))</f>
        <v/>
      </c>
      <c r="P652" s="169" t="str">
        <f t="shared" si="42"/>
        <v/>
      </c>
      <c r="Q652" s="170" t="str">
        <f t="shared" si="43"/>
        <v/>
      </c>
      <c r="R652" s="163" t="e">
        <f t="shared" si="40"/>
        <v>#VALUE!</v>
      </c>
      <c r="S652" s="163" t="e">
        <f t="shared" si="41"/>
        <v>#VALUE!</v>
      </c>
      <c r="T652" s="163" t="e">
        <f>INDEX(Controle!O:O,MATCH('Banco de Dados'!A652,Controle!M:M,0))*E652/100</f>
        <v>#N/A</v>
      </c>
    </row>
    <row r="653" spans="1:20" hidden="1" x14ac:dyDescent="0.2">
      <c r="A653" s="158">
        <f>BD_TS!A652</f>
        <v>0</v>
      </c>
      <c r="B653" s="158" t="str">
        <f>SUBSTITUTE(SUBSTITUTE(BD_TS!D652," ",""),"-","/")</f>
        <v/>
      </c>
      <c r="C653" s="158">
        <f>BD_TS!E652</f>
        <v>0</v>
      </c>
      <c r="D653" s="159">
        <f>BD_TS!F652</f>
        <v>0</v>
      </c>
      <c r="E653" s="160">
        <f>BD_TS!B652</f>
        <v>0</v>
      </c>
      <c r="F653" s="161">
        <f>BD_TS!C652</f>
        <v>0</v>
      </c>
      <c r="G653" s="187">
        <f>BD_TS!H652</f>
        <v>0</v>
      </c>
      <c r="H653" s="158" t="str">
        <f>IF($A653=0,"",IFERROR(INDEX(BD_Gestão!A:A,MATCH('Banco de Dados'!$B653,BD_Gestão!$B:$B,0)),"erro"))</f>
        <v/>
      </c>
      <c r="I653" s="162" t="str">
        <f>IF($A653=0,"",IFERROR(INDEX(BD_Gestão!E:E,MATCH('Banco de Dados'!$B653,BD_Gestão!$B:$B,0)),"erro"))</f>
        <v/>
      </c>
      <c r="J653" s="186" t="str">
        <f>IF($A653=0,"",IFERROR(INDEX(BD_Gestão!B:B,MATCH('Banco de Dados'!$B653,BD_Gestão!$B:$B,0)),"erro"))</f>
        <v/>
      </c>
      <c r="K653" s="158" t="str">
        <f>IF($A653=0,"",IFERROR(INDEX(BD_Gestão!C:C,MATCH('Banco de Dados'!$B653,BD_Gestão!$B:$B,0)),"erro"))</f>
        <v/>
      </c>
      <c r="L653" s="158" t="str">
        <f>IF($A653=0,"",IFERROR(INDEX(BD_Gestão!H:H,MATCH('Banco de Dados'!$B653,BD_Gestão!$B:$B,0)),"erro"))</f>
        <v/>
      </c>
      <c r="M653" s="161" t="str">
        <f>IF($A653=0,"",IFERROR(INDEX(BD_Gestão!F:F,MATCH('Banco de Dados'!$B653,BD_Gestão!$B:$B,0)),"erro"))</f>
        <v/>
      </c>
      <c r="N653" s="161" t="str">
        <f>IF($A653=0,"",IFERROR(INDEX(BD_Gestão!J:J,MATCH('Banco de Dados'!$B653,BD_Gestão!$B:$B,0)),"erro"))</f>
        <v/>
      </c>
      <c r="O653" s="164" t="str">
        <f>IF($A653=0,"",IFERROR(INDEX(BD_Gestão!K:K,MATCH('Banco de Dados'!$B653,BD_Gestão!$B:$B,0)),"erro"))</f>
        <v/>
      </c>
      <c r="P653" s="169" t="str">
        <f t="shared" si="42"/>
        <v/>
      </c>
      <c r="Q653" s="170" t="str">
        <f t="shared" si="43"/>
        <v/>
      </c>
      <c r="R653" s="163" t="e">
        <f t="shared" si="40"/>
        <v>#VALUE!</v>
      </c>
      <c r="S653" s="163" t="e">
        <f t="shared" si="41"/>
        <v>#VALUE!</v>
      </c>
      <c r="T653" s="163" t="e">
        <f>INDEX(Controle!O:O,MATCH('Banco de Dados'!A653,Controle!M:M,0))*E653/100</f>
        <v>#N/A</v>
      </c>
    </row>
    <row r="654" spans="1:20" hidden="1" x14ac:dyDescent="0.2">
      <c r="A654" s="158">
        <f>BD_TS!A653</f>
        <v>0</v>
      </c>
      <c r="B654" s="158" t="str">
        <f>SUBSTITUTE(SUBSTITUTE(BD_TS!D653," ",""),"-","/")</f>
        <v/>
      </c>
      <c r="C654" s="158">
        <f>BD_TS!E653</f>
        <v>0</v>
      </c>
      <c r="D654" s="159">
        <f>BD_TS!F653</f>
        <v>0</v>
      </c>
      <c r="E654" s="160">
        <f>BD_TS!B653</f>
        <v>0</v>
      </c>
      <c r="F654" s="161">
        <f>BD_TS!C653</f>
        <v>0</v>
      </c>
      <c r="G654" s="187">
        <f>BD_TS!H653</f>
        <v>0</v>
      </c>
      <c r="H654" s="158" t="str">
        <f>IF($A654=0,"",IFERROR(INDEX(BD_Gestão!A:A,MATCH('Banco de Dados'!$B654,BD_Gestão!$B:$B,0)),"erro"))</f>
        <v/>
      </c>
      <c r="I654" s="162" t="str">
        <f>IF($A654=0,"",IFERROR(INDEX(BD_Gestão!E:E,MATCH('Banco de Dados'!$B654,BD_Gestão!$B:$B,0)),"erro"))</f>
        <v/>
      </c>
      <c r="J654" s="186" t="str">
        <f>IF($A654=0,"",IFERROR(INDEX(BD_Gestão!B:B,MATCH('Banco de Dados'!$B654,BD_Gestão!$B:$B,0)),"erro"))</f>
        <v/>
      </c>
      <c r="K654" s="158" t="str">
        <f>IF($A654=0,"",IFERROR(INDEX(BD_Gestão!C:C,MATCH('Banco de Dados'!$B654,BD_Gestão!$B:$B,0)),"erro"))</f>
        <v/>
      </c>
      <c r="L654" s="158" t="str">
        <f>IF($A654=0,"",IFERROR(INDEX(BD_Gestão!H:H,MATCH('Banco de Dados'!$B654,BD_Gestão!$B:$B,0)),"erro"))</f>
        <v/>
      </c>
      <c r="M654" s="161" t="str">
        <f>IF($A654=0,"",IFERROR(INDEX(BD_Gestão!F:F,MATCH('Banco de Dados'!$B654,BD_Gestão!$B:$B,0)),"erro"))</f>
        <v/>
      </c>
      <c r="N654" s="161" t="str">
        <f>IF($A654=0,"",IFERROR(INDEX(BD_Gestão!J:J,MATCH('Banco de Dados'!$B654,BD_Gestão!$B:$B,0)),"erro"))</f>
        <v/>
      </c>
      <c r="O654" s="164" t="str">
        <f>IF($A654=0,"",IFERROR(INDEX(BD_Gestão!K:K,MATCH('Banco de Dados'!$B654,BD_Gestão!$B:$B,0)),"erro"))</f>
        <v/>
      </c>
      <c r="P654" s="169" t="str">
        <f t="shared" si="42"/>
        <v/>
      </c>
      <c r="Q654" s="170" t="str">
        <f t="shared" si="43"/>
        <v/>
      </c>
      <c r="R654" s="163" t="e">
        <f t="shared" si="40"/>
        <v>#VALUE!</v>
      </c>
      <c r="S654" s="163" t="e">
        <f t="shared" si="41"/>
        <v>#VALUE!</v>
      </c>
      <c r="T654" s="163" t="e">
        <f>INDEX(Controle!O:O,MATCH('Banco de Dados'!A654,Controle!M:M,0))*E654/100</f>
        <v>#N/A</v>
      </c>
    </row>
    <row r="655" spans="1:20" hidden="1" x14ac:dyDescent="0.2">
      <c r="A655" s="158">
        <f>BD_TS!A654</f>
        <v>0</v>
      </c>
      <c r="B655" s="158" t="str">
        <f>SUBSTITUTE(SUBSTITUTE(BD_TS!D654," ",""),"-","/")</f>
        <v/>
      </c>
      <c r="C655" s="158">
        <f>BD_TS!E654</f>
        <v>0</v>
      </c>
      <c r="D655" s="159">
        <f>BD_TS!F654</f>
        <v>0</v>
      </c>
      <c r="E655" s="160">
        <f>BD_TS!B654</f>
        <v>0</v>
      </c>
      <c r="F655" s="161">
        <f>BD_TS!C654</f>
        <v>0</v>
      </c>
      <c r="G655" s="187">
        <f>BD_TS!H654</f>
        <v>0</v>
      </c>
      <c r="H655" s="158" t="str">
        <f>IF($A655=0,"",IFERROR(INDEX(BD_Gestão!A:A,MATCH('Banco de Dados'!$B655,BD_Gestão!$B:$B,0)),"erro"))</f>
        <v/>
      </c>
      <c r="I655" s="162" t="str">
        <f>IF($A655=0,"",IFERROR(INDEX(BD_Gestão!E:E,MATCH('Banco de Dados'!$B655,BD_Gestão!$B:$B,0)),"erro"))</f>
        <v/>
      </c>
      <c r="J655" s="186" t="str">
        <f>IF($A655=0,"",IFERROR(INDEX(BD_Gestão!B:B,MATCH('Banco de Dados'!$B655,BD_Gestão!$B:$B,0)),"erro"))</f>
        <v/>
      </c>
      <c r="K655" s="158" t="str">
        <f>IF($A655=0,"",IFERROR(INDEX(BD_Gestão!C:C,MATCH('Banco de Dados'!$B655,BD_Gestão!$B:$B,0)),"erro"))</f>
        <v/>
      </c>
      <c r="L655" s="158" t="str">
        <f>IF($A655=0,"",IFERROR(INDEX(BD_Gestão!H:H,MATCH('Banco de Dados'!$B655,BD_Gestão!$B:$B,0)),"erro"))</f>
        <v/>
      </c>
      <c r="M655" s="161" t="str">
        <f>IF($A655=0,"",IFERROR(INDEX(BD_Gestão!F:F,MATCH('Banco de Dados'!$B655,BD_Gestão!$B:$B,0)),"erro"))</f>
        <v/>
      </c>
      <c r="N655" s="161" t="str">
        <f>IF($A655=0,"",IFERROR(INDEX(BD_Gestão!J:J,MATCH('Banco de Dados'!$B655,BD_Gestão!$B:$B,0)),"erro"))</f>
        <v/>
      </c>
      <c r="O655" s="164" t="str">
        <f>IF($A655=0,"",IFERROR(INDEX(BD_Gestão!K:K,MATCH('Banco de Dados'!$B655,BD_Gestão!$B:$B,0)),"erro"))</f>
        <v/>
      </c>
      <c r="P655" s="169" t="str">
        <f t="shared" si="42"/>
        <v/>
      </c>
      <c r="Q655" s="170" t="str">
        <f t="shared" si="43"/>
        <v/>
      </c>
      <c r="R655" s="163" t="e">
        <f t="shared" si="40"/>
        <v>#VALUE!</v>
      </c>
      <c r="S655" s="163" t="e">
        <f t="shared" si="41"/>
        <v>#VALUE!</v>
      </c>
      <c r="T655" s="163" t="e">
        <f>INDEX(Controle!O:O,MATCH('Banco de Dados'!A655,Controle!M:M,0))*E655/100</f>
        <v>#N/A</v>
      </c>
    </row>
    <row r="656" spans="1:20" hidden="1" x14ac:dyDescent="0.2">
      <c r="A656" s="158">
        <f>BD_TS!A655</f>
        <v>0</v>
      </c>
      <c r="B656" s="158" t="str">
        <f>SUBSTITUTE(SUBSTITUTE(BD_TS!D655," ",""),"-","/")</f>
        <v/>
      </c>
      <c r="C656" s="158">
        <f>BD_TS!E655</f>
        <v>0</v>
      </c>
      <c r="D656" s="159">
        <f>BD_TS!F655</f>
        <v>0</v>
      </c>
      <c r="E656" s="160">
        <f>BD_TS!B655</f>
        <v>0</v>
      </c>
      <c r="F656" s="161">
        <f>BD_TS!C655</f>
        <v>0</v>
      </c>
      <c r="G656" s="187">
        <f>BD_TS!H655</f>
        <v>0</v>
      </c>
      <c r="H656" s="158" t="str">
        <f>IF($A656=0,"",IFERROR(INDEX(BD_Gestão!A:A,MATCH('Banco de Dados'!$B656,BD_Gestão!$B:$B,0)),"erro"))</f>
        <v/>
      </c>
      <c r="I656" s="162" t="str">
        <f>IF($A656=0,"",IFERROR(INDEX(BD_Gestão!E:E,MATCH('Banco de Dados'!$B656,BD_Gestão!$B:$B,0)),"erro"))</f>
        <v/>
      </c>
      <c r="J656" s="186" t="str">
        <f>IF($A656=0,"",IFERROR(INDEX(BD_Gestão!B:B,MATCH('Banco de Dados'!$B656,BD_Gestão!$B:$B,0)),"erro"))</f>
        <v/>
      </c>
      <c r="K656" s="158" t="str">
        <f>IF($A656=0,"",IFERROR(INDEX(BD_Gestão!C:C,MATCH('Banco de Dados'!$B656,BD_Gestão!$B:$B,0)),"erro"))</f>
        <v/>
      </c>
      <c r="L656" s="158" t="str">
        <f>IF($A656=0,"",IFERROR(INDEX(BD_Gestão!H:H,MATCH('Banco de Dados'!$B656,BD_Gestão!$B:$B,0)),"erro"))</f>
        <v/>
      </c>
      <c r="M656" s="161" t="str">
        <f>IF($A656=0,"",IFERROR(INDEX(BD_Gestão!F:F,MATCH('Banco de Dados'!$B656,BD_Gestão!$B:$B,0)),"erro"))</f>
        <v/>
      </c>
      <c r="N656" s="161" t="str">
        <f>IF($A656=0,"",IFERROR(INDEX(BD_Gestão!J:J,MATCH('Banco de Dados'!$B656,BD_Gestão!$B:$B,0)),"erro"))</f>
        <v/>
      </c>
      <c r="O656" s="164" t="str">
        <f>IF($A656=0,"",IFERROR(INDEX(BD_Gestão!K:K,MATCH('Banco de Dados'!$B656,BD_Gestão!$B:$B,0)),"erro"))</f>
        <v/>
      </c>
      <c r="P656" s="169" t="str">
        <f t="shared" si="42"/>
        <v/>
      </c>
      <c r="Q656" s="170" t="str">
        <f t="shared" si="43"/>
        <v/>
      </c>
      <c r="R656" s="163" t="e">
        <f t="shared" si="40"/>
        <v>#VALUE!</v>
      </c>
      <c r="S656" s="163" t="e">
        <f t="shared" si="41"/>
        <v>#VALUE!</v>
      </c>
      <c r="T656" s="163" t="e">
        <f>INDEX(Controle!O:O,MATCH('Banco de Dados'!A656,Controle!M:M,0))*E656/100</f>
        <v>#N/A</v>
      </c>
    </row>
    <row r="657" spans="1:20" hidden="1" x14ac:dyDescent="0.2">
      <c r="A657" s="158">
        <f>BD_TS!A656</f>
        <v>0</v>
      </c>
      <c r="B657" s="158" t="str">
        <f>SUBSTITUTE(SUBSTITUTE(BD_TS!D656," ",""),"-","/")</f>
        <v/>
      </c>
      <c r="C657" s="158">
        <f>BD_TS!E656</f>
        <v>0</v>
      </c>
      <c r="D657" s="159">
        <f>BD_TS!F656</f>
        <v>0</v>
      </c>
      <c r="E657" s="160">
        <f>BD_TS!B656</f>
        <v>0</v>
      </c>
      <c r="F657" s="161">
        <f>BD_TS!C656</f>
        <v>0</v>
      </c>
      <c r="G657" s="187">
        <f>BD_TS!H656</f>
        <v>0</v>
      </c>
      <c r="H657" s="158" t="str">
        <f>IF($A657=0,"",IFERROR(INDEX(BD_Gestão!A:A,MATCH('Banco de Dados'!$B657,BD_Gestão!$B:$B,0)),"erro"))</f>
        <v/>
      </c>
      <c r="I657" s="162" t="str">
        <f>IF($A657=0,"",IFERROR(INDEX(BD_Gestão!E:E,MATCH('Banco de Dados'!$B657,BD_Gestão!$B:$B,0)),"erro"))</f>
        <v/>
      </c>
      <c r="J657" s="186" t="str">
        <f>IF($A657=0,"",IFERROR(INDEX(BD_Gestão!B:B,MATCH('Banco de Dados'!$B657,BD_Gestão!$B:$B,0)),"erro"))</f>
        <v/>
      </c>
      <c r="K657" s="158" t="str">
        <f>IF($A657=0,"",IFERROR(INDEX(BD_Gestão!C:C,MATCH('Banco de Dados'!$B657,BD_Gestão!$B:$B,0)),"erro"))</f>
        <v/>
      </c>
      <c r="L657" s="158" t="str">
        <f>IF($A657=0,"",IFERROR(INDEX(BD_Gestão!H:H,MATCH('Banco de Dados'!$B657,BD_Gestão!$B:$B,0)),"erro"))</f>
        <v/>
      </c>
      <c r="M657" s="161" t="str">
        <f>IF($A657=0,"",IFERROR(INDEX(BD_Gestão!F:F,MATCH('Banco de Dados'!$B657,BD_Gestão!$B:$B,0)),"erro"))</f>
        <v/>
      </c>
      <c r="N657" s="161" t="str">
        <f>IF($A657=0,"",IFERROR(INDEX(BD_Gestão!J:J,MATCH('Banco de Dados'!$B657,BD_Gestão!$B:$B,0)),"erro"))</f>
        <v/>
      </c>
      <c r="O657" s="164" t="str">
        <f>IF($A657=0,"",IFERROR(INDEX(BD_Gestão!K:K,MATCH('Banco de Dados'!$B657,BD_Gestão!$B:$B,0)),"erro"))</f>
        <v/>
      </c>
      <c r="P657" s="169" t="str">
        <f t="shared" si="42"/>
        <v/>
      </c>
      <c r="Q657" s="170" t="str">
        <f t="shared" si="43"/>
        <v/>
      </c>
      <c r="R657" s="163" t="e">
        <f t="shared" si="40"/>
        <v>#VALUE!</v>
      </c>
      <c r="S657" s="163" t="e">
        <f t="shared" si="41"/>
        <v>#VALUE!</v>
      </c>
      <c r="T657" s="163" t="e">
        <f>INDEX(Controle!O:O,MATCH('Banco de Dados'!A657,Controle!M:M,0))*E657/100</f>
        <v>#N/A</v>
      </c>
    </row>
    <row r="658" spans="1:20" hidden="1" x14ac:dyDescent="0.2">
      <c r="A658" s="158">
        <f>BD_TS!A657</f>
        <v>0</v>
      </c>
      <c r="B658" s="158" t="str">
        <f>SUBSTITUTE(SUBSTITUTE(BD_TS!D657," ",""),"-","/")</f>
        <v/>
      </c>
      <c r="C658" s="158">
        <f>BD_TS!E657</f>
        <v>0</v>
      </c>
      <c r="D658" s="159">
        <f>BD_TS!F657</f>
        <v>0</v>
      </c>
      <c r="E658" s="160">
        <f>BD_TS!B657</f>
        <v>0</v>
      </c>
      <c r="F658" s="161">
        <f>BD_TS!C657</f>
        <v>0</v>
      </c>
      <c r="G658" s="187">
        <f>BD_TS!H657</f>
        <v>0</v>
      </c>
      <c r="H658" s="158" t="str">
        <f>IF($A658=0,"",IFERROR(INDEX(BD_Gestão!A:A,MATCH('Banco de Dados'!$B658,BD_Gestão!$B:$B,0)),"erro"))</f>
        <v/>
      </c>
      <c r="I658" s="162" t="str">
        <f>IF($A658=0,"",IFERROR(INDEX(BD_Gestão!E:E,MATCH('Banco de Dados'!$B658,BD_Gestão!$B:$B,0)),"erro"))</f>
        <v/>
      </c>
      <c r="J658" s="186" t="str">
        <f>IF($A658=0,"",IFERROR(INDEX(BD_Gestão!B:B,MATCH('Banco de Dados'!$B658,BD_Gestão!$B:$B,0)),"erro"))</f>
        <v/>
      </c>
      <c r="K658" s="158" t="str">
        <f>IF($A658=0,"",IFERROR(INDEX(BD_Gestão!C:C,MATCH('Banco de Dados'!$B658,BD_Gestão!$B:$B,0)),"erro"))</f>
        <v/>
      </c>
      <c r="L658" s="158" t="str">
        <f>IF($A658=0,"",IFERROR(INDEX(BD_Gestão!H:H,MATCH('Banco de Dados'!$B658,BD_Gestão!$B:$B,0)),"erro"))</f>
        <v/>
      </c>
      <c r="M658" s="161" t="str">
        <f>IF($A658=0,"",IFERROR(INDEX(BD_Gestão!F:F,MATCH('Banco de Dados'!$B658,BD_Gestão!$B:$B,0)),"erro"))</f>
        <v/>
      </c>
      <c r="N658" s="161" t="str">
        <f>IF($A658=0,"",IFERROR(INDEX(BD_Gestão!J:J,MATCH('Banco de Dados'!$B658,BD_Gestão!$B:$B,0)),"erro"))</f>
        <v/>
      </c>
      <c r="O658" s="164" t="str">
        <f>IF($A658=0,"",IFERROR(INDEX(BD_Gestão!K:K,MATCH('Banco de Dados'!$B658,BD_Gestão!$B:$B,0)),"erro"))</f>
        <v/>
      </c>
      <c r="P658" s="169" t="str">
        <f t="shared" si="42"/>
        <v/>
      </c>
      <c r="Q658" s="170" t="str">
        <f t="shared" si="43"/>
        <v/>
      </c>
      <c r="R658" s="163" t="e">
        <f t="shared" si="40"/>
        <v>#VALUE!</v>
      </c>
      <c r="S658" s="163" t="e">
        <f t="shared" si="41"/>
        <v>#VALUE!</v>
      </c>
      <c r="T658" s="163" t="e">
        <f>INDEX(Controle!O:O,MATCH('Banco de Dados'!A658,Controle!M:M,0))*E658/100</f>
        <v>#N/A</v>
      </c>
    </row>
    <row r="659" spans="1:20" hidden="1" x14ac:dyDescent="0.2">
      <c r="A659" s="158">
        <f>BD_TS!A658</f>
        <v>0</v>
      </c>
      <c r="B659" s="158" t="str">
        <f>SUBSTITUTE(SUBSTITUTE(BD_TS!D658," ",""),"-","/")</f>
        <v/>
      </c>
      <c r="C659" s="158">
        <f>BD_TS!E658</f>
        <v>0</v>
      </c>
      <c r="D659" s="159">
        <f>BD_TS!F658</f>
        <v>0</v>
      </c>
      <c r="E659" s="160">
        <f>BD_TS!B658</f>
        <v>0</v>
      </c>
      <c r="F659" s="161">
        <f>BD_TS!C658</f>
        <v>0</v>
      </c>
      <c r="G659" s="187">
        <f>BD_TS!H658</f>
        <v>0</v>
      </c>
      <c r="H659" s="158" t="str">
        <f>IF($A659=0,"",IFERROR(INDEX(BD_Gestão!A:A,MATCH('Banco de Dados'!$B659,BD_Gestão!$B:$B,0)),"erro"))</f>
        <v/>
      </c>
      <c r="I659" s="162" t="str">
        <f>IF($A659=0,"",IFERROR(INDEX(BD_Gestão!E:E,MATCH('Banco de Dados'!$B659,BD_Gestão!$B:$B,0)),"erro"))</f>
        <v/>
      </c>
      <c r="J659" s="186" t="str">
        <f>IF($A659=0,"",IFERROR(INDEX(BD_Gestão!B:B,MATCH('Banco de Dados'!$B659,BD_Gestão!$B:$B,0)),"erro"))</f>
        <v/>
      </c>
      <c r="K659" s="158" t="str">
        <f>IF($A659=0,"",IFERROR(INDEX(BD_Gestão!C:C,MATCH('Banco de Dados'!$B659,BD_Gestão!$B:$B,0)),"erro"))</f>
        <v/>
      </c>
      <c r="L659" s="158" t="str">
        <f>IF($A659=0,"",IFERROR(INDEX(BD_Gestão!H:H,MATCH('Banco de Dados'!$B659,BD_Gestão!$B:$B,0)),"erro"))</f>
        <v/>
      </c>
      <c r="M659" s="161" t="str">
        <f>IF($A659=0,"",IFERROR(INDEX(BD_Gestão!F:F,MATCH('Banco de Dados'!$B659,BD_Gestão!$B:$B,0)),"erro"))</f>
        <v/>
      </c>
      <c r="N659" s="161" t="str">
        <f>IF($A659=0,"",IFERROR(INDEX(BD_Gestão!J:J,MATCH('Banco de Dados'!$B659,BD_Gestão!$B:$B,0)),"erro"))</f>
        <v/>
      </c>
      <c r="O659" s="164" t="str">
        <f>IF($A659=0,"",IFERROR(INDEX(BD_Gestão!K:K,MATCH('Banco de Dados'!$B659,BD_Gestão!$B:$B,0)),"erro"))</f>
        <v/>
      </c>
      <c r="P659" s="169" t="str">
        <f t="shared" si="42"/>
        <v/>
      </c>
      <c r="Q659" s="170" t="str">
        <f t="shared" si="43"/>
        <v/>
      </c>
      <c r="R659" s="163" t="e">
        <f t="shared" si="40"/>
        <v>#VALUE!</v>
      </c>
      <c r="S659" s="163" t="e">
        <f t="shared" si="41"/>
        <v>#VALUE!</v>
      </c>
      <c r="T659" s="163" t="e">
        <f>INDEX(Controle!O:O,MATCH('Banco de Dados'!A659,Controle!M:M,0))*E659/100</f>
        <v>#N/A</v>
      </c>
    </row>
    <row r="660" spans="1:20" hidden="1" x14ac:dyDescent="0.2">
      <c r="A660" s="158">
        <f>BD_TS!A659</f>
        <v>0</v>
      </c>
      <c r="B660" s="158" t="str">
        <f>SUBSTITUTE(SUBSTITUTE(BD_TS!D659," ",""),"-","/")</f>
        <v/>
      </c>
      <c r="C660" s="158">
        <f>BD_TS!E659</f>
        <v>0</v>
      </c>
      <c r="D660" s="159">
        <f>BD_TS!F659</f>
        <v>0</v>
      </c>
      <c r="E660" s="160">
        <f>BD_TS!B659</f>
        <v>0</v>
      </c>
      <c r="F660" s="161">
        <f>BD_TS!C659</f>
        <v>0</v>
      </c>
      <c r="G660" s="187">
        <f>BD_TS!H659</f>
        <v>0</v>
      </c>
      <c r="H660" s="158" t="str">
        <f>IF($A660=0,"",IFERROR(INDEX(BD_Gestão!A:A,MATCH('Banco de Dados'!$B660,BD_Gestão!$B:$B,0)),"erro"))</f>
        <v/>
      </c>
      <c r="I660" s="162" t="str">
        <f>IF($A660=0,"",IFERROR(INDEX(BD_Gestão!E:E,MATCH('Banco de Dados'!$B660,BD_Gestão!$B:$B,0)),"erro"))</f>
        <v/>
      </c>
      <c r="J660" s="186" t="str">
        <f>IF($A660=0,"",IFERROR(INDEX(BD_Gestão!B:B,MATCH('Banco de Dados'!$B660,BD_Gestão!$B:$B,0)),"erro"))</f>
        <v/>
      </c>
      <c r="K660" s="158" t="str">
        <f>IF($A660=0,"",IFERROR(INDEX(BD_Gestão!C:C,MATCH('Banco de Dados'!$B660,BD_Gestão!$B:$B,0)),"erro"))</f>
        <v/>
      </c>
      <c r="L660" s="158" t="str">
        <f>IF($A660=0,"",IFERROR(INDEX(BD_Gestão!H:H,MATCH('Banco de Dados'!$B660,BD_Gestão!$B:$B,0)),"erro"))</f>
        <v/>
      </c>
      <c r="M660" s="161" t="str">
        <f>IF($A660=0,"",IFERROR(INDEX(BD_Gestão!F:F,MATCH('Banco de Dados'!$B660,BD_Gestão!$B:$B,0)),"erro"))</f>
        <v/>
      </c>
      <c r="N660" s="161" t="str">
        <f>IF($A660=0,"",IFERROR(INDEX(BD_Gestão!J:J,MATCH('Banco de Dados'!$B660,BD_Gestão!$B:$B,0)),"erro"))</f>
        <v/>
      </c>
      <c r="O660" s="164" t="str">
        <f>IF($A660=0,"",IFERROR(INDEX(BD_Gestão!K:K,MATCH('Banco de Dados'!$B660,BD_Gestão!$B:$B,0)),"erro"))</f>
        <v/>
      </c>
      <c r="P660" s="169" t="str">
        <f t="shared" si="42"/>
        <v/>
      </c>
      <c r="Q660" s="170" t="str">
        <f t="shared" si="43"/>
        <v/>
      </c>
      <c r="R660" s="163" t="e">
        <f t="shared" si="40"/>
        <v>#VALUE!</v>
      </c>
      <c r="S660" s="163" t="e">
        <f t="shared" si="41"/>
        <v>#VALUE!</v>
      </c>
      <c r="T660" s="163" t="e">
        <f>INDEX(Controle!O:O,MATCH('Banco de Dados'!A660,Controle!M:M,0))*E660/100</f>
        <v>#N/A</v>
      </c>
    </row>
    <row r="661" spans="1:20" hidden="1" x14ac:dyDescent="0.2">
      <c r="A661" s="158">
        <f>BD_TS!A660</f>
        <v>0</v>
      </c>
      <c r="B661" s="158" t="str">
        <f>SUBSTITUTE(SUBSTITUTE(BD_TS!D660," ",""),"-","/")</f>
        <v/>
      </c>
      <c r="C661" s="158">
        <f>BD_TS!E660</f>
        <v>0</v>
      </c>
      <c r="D661" s="159">
        <f>BD_TS!F660</f>
        <v>0</v>
      </c>
      <c r="E661" s="160">
        <f>BD_TS!B660</f>
        <v>0</v>
      </c>
      <c r="F661" s="161">
        <f>BD_TS!C660</f>
        <v>0</v>
      </c>
      <c r="G661" s="187">
        <f>BD_TS!H660</f>
        <v>0</v>
      </c>
      <c r="H661" s="158" t="str">
        <f>IF($A661=0,"",IFERROR(INDEX(BD_Gestão!A:A,MATCH('Banco de Dados'!$B661,BD_Gestão!$B:$B,0)),"erro"))</f>
        <v/>
      </c>
      <c r="I661" s="162" t="str">
        <f>IF($A661=0,"",IFERROR(INDEX(BD_Gestão!E:E,MATCH('Banco de Dados'!$B661,BD_Gestão!$B:$B,0)),"erro"))</f>
        <v/>
      </c>
      <c r="J661" s="186" t="str">
        <f>IF($A661=0,"",IFERROR(INDEX(BD_Gestão!B:B,MATCH('Banco de Dados'!$B661,BD_Gestão!$B:$B,0)),"erro"))</f>
        <v/>
      </c>
      <c r="K661" s="158" t="str">
        <f>IF($A661=0,"",IFERROR(INDEX(BD_Gestão!C:C,MATCH('Banco de Dados'!$B661,BD_Gestão!$B:$B,0)),"erro"))</f>
        <v/>
      </c>
      <c r="L661" s="158" t="str">
        <f>IF($A661=0,"",IFERROR(INDEX(BD_Gestão!H:H,MATCH('Banco de Dados'!$B661,BD_Gestão!$B:$B,0)),"erro"))</f>
        <v/>
      </c>
      <c r="M661" s="161" t="str">
        <f>IF($A661=0,"",IFERROR(INDEX(BD_Gestão!F:F,MATCH('Banco de Dados'!$B661,BD_Gestão!$B:$B,0)),"erro"))</f>
        <v/>
      </c>
      <c r="N661" s="161" t="str">
        <f>IF($A661=0,"",IFERROR(INDEX(BD_Gestão!J:J,MATCH('Banco de Dados'!$B661,BD_Gestão!$B:$B,0)),"erro"))</f>
        <v/>
      </c>
      <c r="O661" s="164" t="str">
        <f>IF($A661=0,"",IFERROR(INDEX(BD_Gestão!K:K,MATCH('Banco de Dados'!$B661,BD_Gestão!$B:$B,0)),"erro"))</f>
        <v/>
      </c>
      <c r="P661" s="169" t="str">
        <f t="shared" si="42"/>
        <v/>
      </c>
      <c r="Q661" s="170" t="str">
        <f t="shared" si="43"/>
        <v/>
      </c>
      <c r="R661" s="163" t="e">
        <f t="shared" si="40"/>
        <v>#VALUE!</v>
      </c>
      <c r="S661" s="163" t="e">
        <f t="shared" si="41"/>
        <v>#VALUE!</v>
      </c>
      <c r="T661" s="163" t="e">
        <f>INDEX(Controle!O:O,MATCH('Banco de Dados'!A661,Controle!M:M,0))*E661/100</f>
        <v>#N/A</v>
      </c>
    </row>
    <row r="662" spans="1:20" hidden="1" x14ac:dyDescent="0.2">
      <c r="A662" s="158">
        <f>BD_TS!A661</f>
        <v>0</v>
      </c>
      <c r="B662" s="158" t="str">
        <f>SUBSTITUTE(SUBSTITUTE(BD_TS!D661," ",""),"-","/")</f>
        <v/>
      </c>
      <c r="C662" s="158">
        <f>BD_TS!E661</f>
        <v>0</v>
      </c>
      <c r="D662" s="159">
        <f>BD_TS!F661</f>
        <v>0</v>
      </c>
      <c r="E662" s="160">
        <f>BD_TS!B661</f>
        <v>0</v>
      </c>
      <c r="F662" s="161">
        <f>BD_TS!C661</f>
        <v>0</v>
      </c>
      <c r="G662" s="187">
        <f>BD_TS!H661</f>
        <v>0</v>
      </c>
      <c r="H662" s="158" t="str">
        <f>IF($A662=0,"",IFERROR(INDEX(BD_Gestão!A:A,MATCH('Banco de Dados'!$B662,BD_Gestão!$B:$B,0)),"erro"))</f>
        <v/>
      </c>
      <c r="I662" s="162" t="str">
        <f>IF($A662=0,"",IFERROR(INDEX(BD_Gestão!E:E,MATCH('Banco de Dados'!$B662,BD_Gestão!$B:$B,0)),"erro"))</f>
        <v/>
      </c>
      <c r="J662" s="186" t="str">
        <f>IF($A662=0,"",IFERROR(INDEX(BD_Gestão!B:B,MATCH('Banco de Dados'!$B662,BD_Gestão!$B:$B,0)),"erro"))</f>
        <v/>
      </c>
      <c r="K662" s="158" t="str">
        <f>IF($A662=0,"",IFERROR(INDEX(BD_Gestão!C:C,MATCH('Banco de Dados'!$B662,BD_Gestão!$B:$B,0)),"erro"))</f>
        <v/>
      </c>
      <c r="L662" s="158" t="str">
        <f>IF($A662=0,"",IFERROR(INDEX(BD_Gestão!H:H,MATCH('Banco de Dados'!$B662,BD_Gestão!$B:$B,0)),"erro"))</f>
        <v/>
      </c>
      <c r="M662" s="161" t="str">
        <f>IF($A662=0,"",IFERROR(INDEX(BD_Gestão!F:F,MATCH('Banco de Dados'!$B662,BD_Gestão!$B:$B,0)),"erro"))</f>
        <v/>
      </c>
      <c r="N662" s="161" t="str">
        <f>IF($A662=0,"",IFERROR(INDEX(BD_Gestão!J:J,MATCH('Banco de Dados'!$B662,BD_Gestão!$B:$B,0)),"erro"))</f>
        <v/>
      </c>
      <c r="O662" s="164" t="str">
        <f>IF($A662=0,"",IFERROR(INDEX(BD_Gestão!K:K,MATCH('Banco de Dados'!$B662,BD_Gestão!$B:$B,0)),"erro"))</f>
        <v/>
      </c>
      <c r="P662" s="169" t="str">
        <f t="shared" si="42"/>
        <v/>
      </c>
      <c r="Q662" s="170" t="str">
        <f t="shared" si="43"/>
        <v/>
      </c>
      <c r="R662" s="163" t="e">
        <f t="shared" si="40"/>
        <v>#VALUE!</v>
      </c>
      <c r="S662" s="163" t="e">
        <f t="shared" si="41"/>
        <v>#VALUE!</v>
      </c>
      <c r="T662" s="163" t="e">
        <f>INDEX(Controle!O:O,MATCH('Banco de Dados'!A662,Controle!M:M,0))*E662/100</f>
        <v>#N/A</v>
      </c>
    </row>
    <row r="663" spans="1:20" hidden="1" x14ac:dyDescent="0.2">
      <c r="A663" s="158">
        <f>BD_TS!A662</f>
        <v>0</v>
      </c>
      <c r="B663" s="158" t="str">
        <f>SUBSTITUTE(SUBSTITUTE(BD_TS!D662," ",""),"-","/")</f>
        <v/>
      </c>
      <c r="C663" s="158">
        <f>BD_TS!E662</f>
        <v>0</v>
      </c>
      <c r="D663" s="159">
        <f>BD_TS!F662</f>
        <v>0</v>
      </c>
      <c r="E663" s="160">
        <f>BD_TS!B662</f>
        <v>0</v>
      </c>
      <c r="F663" s="161">
        <f>BD_TS!C662</f>
        <v>0</v>
      </c>
      <c r="G663" s="187">
        <f>BD_TS!H662</f>
        <v>0</v>
      </c>
      <c r="H663" s="158" t="str">
        <f>IF($A663=0,"",IFERROR(INDEX(BD_Gestão!A:A,MATCH('Banco de Dados'!$B663,BD_Gestão!$B:$B,0)),"erro"))</f>
        <v/>
      </c>
      <c r="I663" s="162" t="str">
        <f>IF($A663=0,"",IFERROR(INDEX(BD_Gestão!E:E,MATCH('Banco de Dados'!$B663,BD_Gestão!$B:$B,0)),"erro"))</f>
        <v/>
      </c>
      <c r="J663" s="186" t="str">
        <f>IF($A663=0,"",IFERROR(INDEX(BD_Gestão!B:B,MATCH('Banco de Dados'!$B663,BD_Gestão!$B:$B,0)),"erro"))</f>
        <v/>
      </c>
      <c r="K663" s="158" t="str">
        <f>IF($A663=0,"",IFERROR(INDEX(BD_Gestão!C:C,MATCH('Banco de Dados'!$B663,BD_Gestão!$B:$B,0)),"erro"))</f>
        <v/>
      </c>
      <c r="L663" s="158" t="str">
        <f>IF($A663=0,"",IFERROR(INDEX(BD_Gestão!H:H,MATCH('Banco de Dados'!$B663,BD_Gestão!$B:$B,0)),"erro"))</f>
        <v/>
      </c>
      <c r="M663" s="161" t="str">
        <f>IF($A663=0,"",IFERROR(INDEX(BD_Gestão!F:F,MATCH('Banco de Dados'!$B663,BD_Gestão!$B:$B,0)),"erro"))</f>
        <v/>
      </c>
      <c r="N663" s="161" t="str">
        <f>IF($A663=0,"",IFERROR(INDEX(BD_Gestão!J:J,MATCH('Banco de Dados'!$B663,BD_Gestão!$B:$B,0)),"erro"))</f>
        <v/>
      </c>
      <c r="O663" s="164" t="str">
        <f>IF($A663=0,"",IFERROR(INDEX(BD_Gestão!K:K,MATCH('Banco de Dados'!$B663,BD_Gestão!$B:$B,0)),"erro"))</f>
        <v/>
      </c>
      <c r="P663" s="169" t="str">
        <f t="shared" si="42"/>
        <v/>
      </c>
      <c r="Q663" s="170" t="str">
        <f t="shared" si="43"/>
        <v/>
      </c>
      <c r="R663" s="163" t="e">
        <f t="shared" si="40"/>
        <v>#VALUE!</v>
      </c>
      <c r="S663" s="163" t="e">
        <f t="shared" si="41"/>
        <v>#VALUE!</v>
      </c>
      <c r="T663" s="163" t="e">
        <f>INDEX(Controle!O:O,MATCH('Banco de Dados'!A663,Controle!M:M,0))*E663/100</f>
        <v>#N/A</v>
      </c>
    </row>
    <row r="664" spans="1:20" hidden="1" x14ac:dyDescent="0.2">
      <c r="A664" s="158">
        <f>BD_TS!A663</f>
        <v>0</v>
      </c>
      <c r="B664" s="158" t="str">
        <f>SUBSTITUTE(SUBSTITUTE(BD_TS!D663," ",""),"-","/")</f>
        <v/>
      </c>
      <c r="C664" s="158">
        <f>BD_TS!E663</f>
        <v>0</v>
      </c>
      <c r="D664" s="159">
        <f>BD_TS!F663</f>
        <v>0</v>
      </c>
      <c r="E664" s="160">
        <f>BD_TS!B663</f>
        <v>0</v>
      </c>
      <c r="F664" s="161">
        <f>BD_TS!C663</f>
        <v>0</v>
      </c>
      <c r="G664" s="187">
        <f>BD_TS!H663</f>
        <v>0</v>
      </c>
      <c r="H664" s="158" t="str">
        <f>IF($A664=0,"",IFERROR(INDEX(BD_Gestão!A:A,MATCH('Banco de Dados'!$B664,BD_Gestão!$B:$B,0)),"erro"))</f>
        <v/>
      </c>
      <c r="I664" s="162" t="str">
        <f>IF($A664=0,"",IFERROR(INDEX(BD_Gestão!E:E,MATCH('Banco de Dados'!$B664,BD_Gestão!$B:$B,0)),"erro"))</f>
        <v/>
      </c>
      <c r="J664" s="186" t="str">
        <f>IF($A664=0,"",IFERROR(INDEX(BD_Gestão!B:B,MATCH('Banco de Dados'!$B664,BD_Gestão!$B:$B,0)),"erro"))</f>
        <v/>
      </c>
      <c r="K664" s="158" t="str">
        <f>IF($A664=0,"",IFERROR(INDEX(BD_Gestão!C:C,MATCH('Banco de Dados'!$B664,BD_Gestão!$B:$B,0)),"erro"))</f>
        <v/>
      </c>
      <c r="L664" s="158" t="str">
        <f>IF($A664=0,"",IFERROR(INDEX(BD_Gestão!H:H,MATCH('Banco de Dados'!$B664,BD_Gestão!$B:$B,0)),"erro"))</f>
        <v/>
      </c>
      <c r="M664" s="161" t="str">
        <f>IF($A664=0,"",IFERROR(INDEX(BD_Gestão!F:F,MATCH('Banco de Dados'!$B664,BD_Gestão!$B:$B,0)),"erro"))</f>
        <v/>
      </c>
      <c r="N664" s="161" t="str">
        <f>IF($A664=0,"",IFERROR(INDEX(BD_Gestão!J:J,MATCH('Banco de Dados'!$B664,BD_Gestão!$B:$B,0)),"erro"))</f>
        <v/>
      </c>
      <c r="O664" s="164" t="str">
        <f>IF($A664=0,"",IFERROR(INDEX(BD_Gestão!K:K,MATCH('Banco de Dados'!$B664,BD_Gestão!$B:$B,0)),"erro"))</f>
        <v/>
      </c>
      <c r="P664" s="169" t="str">
        <f t="shared" si="42"/>
        <v/>
      </c>
      <c r="Q664" s="170" t="str">
        <f t="shared" si="43"/>
        <v/>
      </c>
      <c r="R664" s="163" t="e">
        <f t="shared" si="40"/>
        <v>#VALUE!</v>
      </c>
      <c r="S664" s="163" t="e">
        <f t="shared" si="41"/>
        <v>#VALUE!</v>
      </c>
      <c r="T664" s="163" t="e">
        <f>INDEX(Controle!O:O,MATCH('Banco de Dados'!A664,Controle!M:M,0))*E664/100</f>
        <v>#N/A</v>
      </c>
    </row>
    <row r="665" spans="1:20" hidden="1" x14ac:dyDescent="0.2">
      <c r="A665" s="158">
        <f>BD_TS!A664</f>
        <v>0</v>
      </c>
      <c r="B665" s="158" t="str">
        <f>SUBSTITUTE(SUBSTITUTE(BD_TS!D664," ",""),"-","/")</f>
        <v/>
      </c>
      <c r="C665" s="158">
        <f>BD_TS!E664</f>
        <v>0</v>
      </c>
      <c r="D665" s="159">
        <f>BD_TS!F664</f>
        <v>0</v>
      </c>
      <c r="E665" s="160">
        <f>BD_TS!B664</f>
        <v>0</v>
      </c>
      <c r="F665" s="161">
        <f>BD_TS!C664</f>
        <v>0</v>
      </c>
      <c r="G665" s="187">
        <f>BD_TS!H664</f>
        <v>0</v>
      </c>
      <c r="H665" s="158" t="str">
        <f>IF($A665=0,"",IFERROR(INDEX(BD_Gestão!A:A,MATCH('Banco de Dados'!$B665,BD_Gestão!$B:$B,0)),"erro"))</f>
        <v/>
      </c>
      <c r="I665" s="162" t="str">
        <f>IF($A665=0,"",IFERROR(INDEX(BD_Gestão!E:E,MATCH('Banco de Dados'!$B665,BD_Gestão!$B:$B,0)),"erro"))</f>
        <v/>
      </c>
      <c r="J665" s="186" t="str">
        <f>IF($A665=0,"",IFERROR(INDEX(BD_Gestão!B:B,MATCH('Banco de Dados'!$B665,BD_Gestão!$B:$B,0)),"erro"))</f>
        <v/>
      </c>
      <c r="K665" s="158" t="str">
        <f>IF($A665=0,"",IFERROR(INDEX(BD_Gestão!C:C,MATCH('Banco de Dados'!$B665,BD_Gestão!$B:$B,0)),"erro"))</f>
        <v/>
      </c>
      <c r="L665" s="158" t="str">
        <f>IF($A665=0,"",IFERROR(INDEX(BD_Gestão!H:H,MATCH('Banco de Dados'!$B665,BD_Gestão!$B:$B,0)),"erro"))</f>
        <v/>
      </c>
      <c r="M665" s="161" t="str">
        <f>IF($A665=0,"",IFERROR(INDEX(BD_Gestão!F:F,MATCH('Banco de Dados'!$B665,BD_Gestão!$B:$B,0)),"erro"))</f>
        <v/>
      </c>
      <c r="N665" s="161" t="str">
        <f>IF($A665=0,"",IFERROR(INDEX(BD_Gestão!J:J,MATCH('Banco de Dados'!$B665,BD_Gestão!$B:$B,0)),"erro"))</f>
        <v/>
      </c>
      <c r="O665" s="164" t="str">
        <f>IF($A665=0,"",IFERROR(INDEX(BD_Gestão!K:K,MATCH('Banco de Dados'!$B665,BD_Gestão!$B:$B,0)),"erro"))</f>
        <v/>
      </c>
      <c r="P665" s="169" t="str">
        <f t="shared" si="42"/>
        <v/>
      </c>
      <c r="Q665" s="170" t="str">
        <f t="shared" si="43"/>
        <v/>
      </c>
      <c r="R665" s="163" t="e">
        <f t="shared" si="40"/>
        <v>#VALUE!</v>
      </c>
      <c r="S665" s="163" t="e">
        <f t="shared" si="41"/>
        <v>#VALUE!</v>
      </c>
      <c r="T665" s="163" t="e">
        <f>INDEX(Controle!O:O,MATCH('Banco de Dados'!A665,Controle!M:M,0))*E665/100</f>
        <v>#N/A</v>
      </c>
    </row>
    <row r="666" spans="1:20" hidden="1" x14ac:dyDescent="0.2">
      <c r="A666" s="158">
        <f>BD_TS!A665</f>
        <v>0</v>
      </c>
      <c r="B666" s="158" t="str">
        <f>SUBSTITUTE(SUBSTITUTE(BD_TS!D665," ",""),"-","/")</f>
        <v/>
      </c>
      <c r="C666" s="158">
        <f>BD_TS!E665</f>
        <v>0</v>
      </c>
      <c r="D666" s="159">
        <f>BD_TS!F665</f>
        <v>0</v>
      </c>
      <c r="E666" s="160">
        <f>BD_TS!B665</f>
        <v>0</v>
      </c>
      <c r="F666" s="161">
        <f>BD_TS!C665</f>
        <v>0</v>
      </c>
      <c r="G666" s="187">
        <f>BD_TS!H665</f>
        <v>0</v>
      </c>
      <c r="H666" s="158" t="str">
        <f>IF($A666=0,"",IFERROR(INDEX(BD_Gestão!A:A,MATCH('Banco de Dados'!$B666,BD_Gestão!$B:$B,0)),"erro"))</f>
        <v/>
      </c>
      <c r="I666" s="162" t="str">
        <f>IF($A666=0,"",IFERROR(INDEX(BD_Gestão!E:E,MATCH('Banco de Dados'!$B666,BD_Gestão!$B:$B,0)),"erro"))</f>
        <v/>
      </c>
      <c r="J666" s="186" t="str">
        <f>IF($A666=0,"",IFERROR(INDEX(BD_Gestão!B:B,MATCH('Banco de Dados'!$B666,BD_Gestão!$B:$B,0)),"erro"))</f>
        <v/>
      </c>
      <c r="K666" s="158" t="str">
        <f>IF($A666=0,"",IFERROR(INDEX(BD_Gestão!C:C,MATCH('Banco de Dados'!$B666,BD_Gestão!$B:$B,0)),"erro"))</f>
        <v/>
      </c>
      <c r="L666" s="158" t="str">
        <f>IF($A666=0,"",IFERROR(INDEX(BD_Gestão!H:H,MATCH('Banco de Dados'!$B666,BD_Gestão!$B:$B,0)),"erro"))</f>
        <v/>
      </c>
      <c r="M666" s="161" t="str">
        <f>IF($A666=0,"",IFERROR(INDEX(BD_Gestão!F:F,MATCH('Banco de Dados'!$B666,BD_Gestão!$B:$B,0)),"erro"))</f>
        <v/>
      </c>
      <c r="N666" s="161" t="str">
        <f>IF($A666=0,"",IFERROR(INDEX(BD_Gestão!J:J,MATCH('Banco de Dados'!$B666,BD_Gestão!$B:$B,0)),"erro"))</f>
        <v/>
      </c>
      <c r="O666" s="164" t="str">
        <f>IF($A666=0,"",IFERROR(INDEX(BD_Gestão!K:K,MATCH('Banco de Dados'!$B666,BD_Gestão!$B:$B,0)),"erro"))</f>
        <v/>
      </c>
      <c r="P666" s="169" t="str">
        <f t="shared" si="42"/>
        <v/>
      </c>
      <c r="Q666" s="170" t="str">
        <f t="shared" si="43"/>
        <v/>
      </c>
      <c r="R666" s="163" t="e">
        <f t="shared" si="40"/>
        <v>#VALUE!</v>
      </c>
      <c r="S666" s="163" t="e">
        <f t="shared" si="41"/>
        <v>#VALUE!</v>
      </c>
      <c r="T666" s="163" t="e">
        <f>INDEX(Controle!O:O,MATCH('Banco de Dados'!A666,Controle!M:M,0))*E666/100</f>
        <v>#N/A</v>
      </c>
    </row>
    <row r="667" spans="1:20" hidden="1" x14ac:dyDescent="0.2">
      <c r="A667" s="158">
        <f>BD_TS!A666</f>
        <v>0</v>
      </c>
      <c r="B667" s="158" t="str">
        <f>SUBSTITUTE(SUBSTITUTE(BD_TS!D666," ",""),"-","/")</f>
        <v/>
      </c>
      <c r="C667" s="158">
        <f>BD_TS!E666</f>
        <v>0</v>
      </c>
      <c r="D667" s="159">
        <f>BD_TS!F666</f>
        <v>0</v>
      </c>
      <c r="E667" s="160">
        <f>BD_TS!B666</f>
        <v>0</v>
      </c>
      <c r="F667" s="161">
        <f>BD_TS!C666</f>
        <v>0</v>
      </c>
      <c r="G667" s="187">
        <f>BD_TS!H666</f>
        <v>0</v>
      </c>
      <c r="H667" s="158" t="str">
        <f>IF($A667=0,"",IFERROR(INDEX(BD_Gestão!A:A,MATCH('Banco de Dados'!$B667,BD_Gestão!$B:$B,0)),"erro"))</f>
        <v/>
      </c>
      <c r="I667" s="162" t="str">
        <f>IF($A667=0,"",IFERROR(INDEX(BD_Gestão!E:E,MATCH('Banco de Dados'!$B667,BD_Gestão!$B:$B,0)),"erro"))</f>
        <v/>
      </c>
      <c r="J667" s="186" t="str">
        <f>IF($A667=0,"",IFERROR(INDEX(BD_Gestão!B:B,MATCH('Banco de Dados'!$B667,BD_Gestão!$B:$B,0)),"erro"))</f>
        <v/>
      </c>
      <c r="K667" s="158" t="str">
        <f>IF($A667=0,"",IFERROR(INDEX(BD_Gestão!C:C,MATCH('Banco de Dados'!$B667,BD_Gestão!$B:$B,0)),"erro"))</f>
        <v/>
      </c>
      <c r="L667" s="158" t="str">
        <f>IF($A667=0,"",IFERROR(INDEX(BD_Gestão!H:H,MATCH('Banco de Dados'!$B667,BD_Gestão!$B:$B,0)),"erro"))</f>
        <v/>
      </c>
      <c r="M667" s="161" t="str">
        <f>IF($A667=0,"",IFERROR(INDEX(BD_Gestão!F:F,MATCH('Banco de Dados'!$B667,BD_Gestão!$B:$B,0)),"erro"))</f>
        <v/>
      </c>
      <c r="N667" s="161" t="str">
        <f>IF($A667=0,"",IFERROR(INDEX(BD_Gestão!J:J,MATCH('Banco de Dados'!$B667,BD_Gestão!$B:$B,0)),"erro"))</f>
        <v/>
      </c>
      <c r="O667" s="164" t="str">
        <f>IF($A667=0,"",IFERROR(INDEX(BD_Gestão!K:K,MATCH('Banco de Dados'!$B667,BD_Gestão!$B:$B,0)),"erro"))</f>
        <v/>
      </c>
      <c r="P667" s="169" t="str">
        <f t="shared" si="42"/>
        <v/>
      </c>
      <c r="Q667" s="170" t="str">
        <f t="shared" si="43"/>
        <v/>
      </c>
      <c r="R667" s="163" t="e">
        <f t="shared" si="40"/>
        <v>#VALUE!</v>
      </c>
      <c r="S667" s="163" t="e">
        <f t="shared" si="41"/>
        <v>#VALUE!</v>
      </c>
      <c r="T667" s="163" t="e">
        <f>INDEX(Controle!O:O,MATCH('Banco de Dados'!A667,Controle!M:M,0))*E667/100</f>
        <v>#N/A</v>
      </c>
    </row>
    <row r="668" spans="1:20" hidden="1" x14ac:dyDescent="0.2">
      <c r="A668" s="158">
        <f>BD_TS!A667</f>
        <v>0</v>
      </c>
      <c r="B668" s="158" t="str">
        <f>SUBSTITUTE(SUBSTITUTE(BD_TS!D667," ",""),"-","/")</f>
        <v/>
      </c>
      <c r="C668" s="158">
        <f>BD_TS!E667</f>
        <v>0</v>
      </c>
      <c r="D668" s="159">
        <f>BD_TS!F667</f>
        <v>0</v>
      </c>
      <c r="E668" s="160">
        <f>BD_TS!B667</f>
        <v>0</v>
      </c>
      <c r="F668" s="161">
        <f>BD_TS!C667</f>
        <v>0</v>
      </c>
      <c r="G668" s="187">
        <f>BD_TS!H667</f>
        <v>0</v>
      </c>
      <c r="H668" s="158" t="str">
        <f>IF($A668=0,"",IFERROR(INDEX(BD_Gestão!A:A,MATCH('Banco de Dados'!$B668,BD_Gestão!$B:$B,0)),"erro"))</f>
        <v/>
      </c>
      <c r="I668" s="162" t="str">
        <f>IF($A668=0,"",IFERROR(INDEX(BD_Gestão!E:E,MATCH('Banco de Dados'!$B668,BD_Gestão!$B:$B,0)),"erro"))</f>
        <v/>
      </c>
      <c r="J668" s="186" t="str">
        <f>IF($A668=0,"",IFERROR(INDEX(BD_Gestão!B:B,MATCH('Banco de Dados'!$B668,BD_Gestão!$B:$B,0)),"erro"))</f>
        <v/>
      </c>
      <c r="K668" s="158" t="str">
        <f>IF($A668=0,"",IFERROR(INDEX(BD_Gestão!C:C,MATCH('Banco de Dados'!$B668,BD_Gestão!$B:$B,0)),"erro"))</f>
        <v/>
      </c>
      <c r="L668" s="158" t="str">
        <f>IF($A668=0,"",IFERROR(INDEX(BD_Gestão!H:H,MATCH('Banco de Dados'!$B668,BD_Gestão!$B:$B,0)),"erro"))</f>
        <v/>
      </c>
      <c r="M668" s="161" t="str">
        <f>IF($A668=0,"",IFERROR(INDEX(BD_Gestão!F:F,MATCH('Banco de Dados'!$B668,BD_Gestão!$B:$B,0)),"erro"))</f>
        <v/>
      </c>
      <c r="N668" s="161" t="str">
        <f>IF($A668=0,"",IFERROR(INDEX(BD_Gestão!J:J,MATCH('Banco de Dados'!$B668,BD_Gestão!$B:$B,0)),"erro"))</f>
        <v/>
      </c>
      <c r="O668" s="164" t="str">
        <f>IF($A668=0,"",IFERROR(INDEX(BD_Gestão!K:K,MATCH('Banco de Dados'!$B668,BD_Gestão!$B:$B,0)),"erro"))</f>
        <v/>
      </c>
      <c r="P668" s="169" t="str">
        <f t="shared" si="42"/>
        <v/>
      </c>
      <c r="Q668" s="170" t="str">
        <f t="shared" si="43"/>
        <v/>
      </c>
      <c r="R668" s="163" t="e">
        <f t="shared" si="40"/>
        <v>#VALUE!</v>
      </c>
      <c r="S668" s="163" t="e">
        <f t="shared" si="41"/>
        <v>#VALUE!</v>
      </c>
      <c r="T668" s="163" t="e">
        <f>INDEX(Controle!O:O,MATCH('Banco de Dados'!A668,Controle!M:M,0))*E668/100</f>
        <v>#N/A</v>
      </c>
    </row>
    <row r="669" spans="1:20" hidden="1" x14ac:dyDescent="0.2">
      <c r="A669" s="158">
        <f>BD_TS!A668</f>
        <v>0</v>
      </c>
      <c r="B669" s="158" t="str">
        <f>SUBSTITUTE(SUBSTITUTE(BD_TS!D668," ",""),"-","/")</f>
        <v/>
      </c>
      <c r="C669" s="158">
        <f>BD_TS!E668</f>
        <v>0</v>
      </c>
      <c r="D669" s="159">
        <f>BD_TS!F668</f>
        <v>0</v>
      </c>
      <c r="E669" s="160">
        <f>BD_TS!B668</f>
        <v>0</v>
      </c>
      <c r="F669" s="161">
        <f>BD_TS!C668</f>
        <v>0</v>
      </c>
      <c r="G669" s="187">
        <f>BD_TS!H668</f>
        <v>0</v>
      </c>
      <c r="H669" s="158" t="str">
        <f>IF($A669=0,"",IFERROR(INDEX(BD_Gestão!A:A,MATCH('Banco de Dados'!$B669,BD_Gestão!$B:$B,0)),"erro"))</f>
        <v/>
      </c>
      <c r="I669" s="162" t="str">
        <f>IF($A669=0,"",IFERROR(INDEX(BD_Gestão!E:E,MATCH('Banco de Dados'!$B669,BD_Gestão!$B:$B,0)),"erro"))</f>
        <v/>
      </c>
      <c r="J669" s="186" t="str">
        <f>IF($A669=0,"",IFERROR(INDEX(BD_Gestão!B:B,MATCH('Banco de Dados'!$B669,BD_Gestão!$B:$B,0)),"erro"))</f>
        <v/>
      </c>
      <c r="K669" s="158" t="str">
        <f>IF($A669=0,"",IFERROR(INDEX(BD_Gestão!C:C,MATCH('Banco de Dados'!$B669,BD_Gestão!$B:$B,0)),"erro"))</f>
        <v/>
      </c>
      <c r="L669" s="158" t="str">
        <f>IF($A669=0,"",IFERROR(INDEX(BD_Gestão!H:H,MATCH('Banco de Dados'!$B669,BD_Gestão!$B:$B,0)),"erro"))</f>
        <v/>
      </c>
      <c r="M669" s="161" t="str">
        <f>IF($A669=0,"",IFERROR(INDEX(BD_Gestão!F:F,MATCH('Banco de Dados'!$B669,BD_Gestão!$B:$B,0)),"erro"))</f>
        <v/>
      </c>
      <c r="N669" s="161" t="str">
        <f>IF($A669=0,"",IFERROR(INDEX(BD_Gestão!J:J,MATCH('Banco de Dados'!$B669,BD_Gestão!$B:$B,0)),"erro"))</f>
        <v/>
      </c>
      <c r="O669" s="164" t="str">
        <f>IF($A669=0,"",IFERROR(INDEX(BD_Gestão!K:K,MATCH('Banco de Dados'!$B669,BD_Gestão!$B:$B,0)),"erro"))</f>
        <v/>
      </c>
      <c r="P669" s="169" t="str">
        <f t="shared" si="42"/>
        <v/>
      </c>
      <c r="Q669" s="170" t="str">
        <f t="shared" si="43"/>
        <v/>
      </c>
      <c r="R669" s="163" t="e">
        <f t="shared" si="40"/>
        <v>#VALUE!</v>
      </c>
      <c r="S669" s="163" t="e">
        <f t="shared" si="41"/>
        <v>#VALUE!</v>
      </c>
      <c r="T669" s="163" t="e">
        <f>INDEX(Controle!O:O,MATCH('Banco de Dados'!A669,Controle!M:M,0))*E669/100</f>
        <v>#N/A</v>
      </c>
    </row>
    <row r="670" spans="1:20" hidden="1" x14ac:dyDescent="0.2">
      <c r="A670" s="158">
        <f>BD_TS!A669</f>
        <v>0</v>
      </c>
      <c r="B670" s="158" t="str">
        <f>SUBSTITUTE(SUBSTITUTE(BD_TS!D669," ",""),"-","/")</f>
        <v/>
      </c>
      <c r="C670" s="158">
        <f>BD_TS!E669</f>
        <v>0</v>
      </c>
      <c r="D670" s="159">
        <f>BD_TS!F669</f>
        <v>0</v>
      </c>
      <c r="E670" s="160">
        <f>BD_TS!B669</f>
        <v>0</v>
      </c>
      <c r="F670" s="161">
        <f>BD_TS!C669</f>
        <v>0</v>
      </c>
      <c r="G670" s="187">
        <f>BD_TS!H669</f>
        <v>0</v>
      </c>
      <c r="H670" s="158" t="str">
        <f>IF($A670=0,"",IFERROR(INDEX(BD_Gestão!A:A,MATCH('Banco de Dados'!$B670,BD_Gestão!$B:$B,0)),"erro"))</f>
        <v/>
      </c>
      <c r="I670" s="162" t="str">
        <f>IF($A670=0,"",IFERROR(INDEX(BD_Gestão!E:E,MATCH('Banco de Dados'!$B670,BD_Gestão!$B:$B,0)),"erro"))</f>
        <v/>
      </c>
      <c r="J670" s="186" t="str">
        <f>IF($A670=0,"",IFERROR(INDEX(BD_Gestão!B:B,MATCH('Banco de Dados'!$B670,BD_Gestão!$B:$B,0)),"erro"))</f>
        <v/>
      </c>
      <c r="K670" s="158" t="str">
        <f>IF($A670=0,"",IFERROR(INDEX(BD_Gestão!C:C,MATCH('Banco de Dados'!$B670,BD_Gestão!$B:$B,0)),"erro"))</f>
        <v/>
      </c>
      <c r="L670" s="158" t="str">
        <f>IF($A670=0,"",IFERROR(INDEX(BD_Gestão!H:H,MATCH('Banco de Dados'!$B670,BD_Gestão!$B:$B,0)),"erro"))</f>
        <v/>
      </c>
      <c r="M670" s="161" t="str">
        <f>IF($A670=0,"",IFERROR(INDEX(BD_Gestão!F:F,MATCH('Banco de Dados'!$B670,BD_Gestão!$B:$B,0)),"erro"))</f>
        <v/>
      </c>
      <c r="N670" s="161" t="str">
        <f>IF($A670=0,"",IFERROR(INDEX(BD_Gestão!J:J,MATCH('Banco de Dados'!$B670,BD_Gestão!$B:$B,0)),"erro"))</f>
        <v/>
      </c>
      <c r="O670" s="164" t="str">
        <f>IF($A670=0,"",IFERROR(INDEX(BD_Gestão!K:K,MATCH('Banco de Dados'!$B670,BD_Gestão!$B:$B,0)),"erro"))</f>
        <v/>
      </c>
      <c r="P670" s="169" t="str">
        <f t="shared" si="42"/>
        <v/>
      </c>
      <c r="Q670" s="170" t="str">
        <f t="shared" si="43"/>
        <v/>
      </c>
      <c r="R670" s="163" t="e">
        <f t="shared" si="40"/>
        <v>#VALUE!</v>
      </c>
      <c r="S670" s="163" t="e">
        <f t="shared" si="41"/>
        <v>#VALUE!</v>
      </c>
      <c r="T670" s="163" t="e">
        <f>INDEX(Controle!O:O,MATCH('Banco de Dados'!A670,Controle!M:M,0))*E670/100</f>
        <v>#N/A</v>
      </c>
    </row>
    <row r="671" spans="1:20" hidden="1" x14ac:dyDescent="0.2">
      <c r="A671" s="158">
        <f>BD_TS!A670</f>
        <v>0</v>
      </c>
      <c r="B671" s="158" t="str">
        <f>SUBSTITUTE(SUBSTITUTE(BD_TS!D670," ",""),"-","/")</f>
        <v/>
      </c>
      <c r="C671" s="158">
        <f>BD_TS!E670</f>
        <v>0</v>
      </c>
      <c r="D671" s="159">
        <f>BD_TS!F670</f>
        <v>0</v>
      </c>
      <c r="E671" s="160">
        <f>BD_TS!B670</f>
        <v>0</v>
      </c>
      <c r="F671" s="161">
        <f>BD_TS!C670</f>
        <v>0</v>
      </c>
      <c r="G671" s="187">
        <f>BD_TS!H670</f>
        <v>0</v>
      </c>
      <c r="H671" s="158" t="str">
        <f>IF($A671=0,"",IFERROR(INDEX(BD_Gestão!A:A,MATCH('Banco de Dados'!$B671,BD_Gestão!$B:$B,0)),"erro"))</f>
        <v/>
      </c>
      <c r="I671" s="162" t="str">
        <f>IF($A671=0,"",IFERROR(INDEX(BD_Gestão!E:E,MATCH('Banco de Dados'!$B671,BD_Gestão!$B:$B,0)),"erro"))</f>
        <v/>
      </c>
      <c r="J671" s="186" t="str">
        <f>IF($A671=0,"",IFERROR(INDEX(BD_Gestão!B:B,MATCH('Banco de Dados'!$B671,BD_Gestão!$B:$B,0)),"erro"))</f>
        <v/>
      </c>
      <c r="K671" s="158" t="str">
        <f>IF($A671=0,"",IFERROR(INDEX(BD_Gestão!C:C,MATCH('Banco de Dados'!$B671,BD_Gestão!$B:$B,0)),"erro"))</f>
        <v/>
      </c>
      <c r="L671" s="158" t="str">
        <f>IF($A671=0,"",IFERROR(INDEX(BD_Gestão!H:H,MATCH('Banco de Dados'!$B671,BD_Gestão!$B:$B,0)),"erro"))</f>
        <v/>
      </c>
      <c r="M671" s="161" t="str">
        <f>IF($A671=0,"",IFERROR(INDEX(BD_Gestão!F:F,MATCH('Banco de Dados'!$B671,BD_Gestão!$B:$B,0)),"erro"))</f>
        <v/>
      </c>
      <c r="N671" s="161" t="str">
        <f>IF($A671=0,"",IFERROR(INDEX(BD_Gestão!J:J,MATCH('Banco de Dados'!$B671,BD_Gestão!$B:$B,0)),"erro"))</f>
        <v/>
      </c>
      <c r="O671" s="164" t="str">
        <f>IF($A671=0,"",IFERROR(INDEX(BD_Gestão!K:K,MATCH('Banco de Dados'!$B671,BD_Gestão!$B:$B,0)),"erro"))</f>
        <v/>
      </c>
      <c r="P671" s="169" t="str">
        <f t="shared" si="42"/>
        <v/>
      </c>
      <c r="Q671" s="170" t="str">
        <f t="shared" si="43"/>
        <v/>
      </c>
      <c r="R671" s="163" t="e">
        <f t="shared" si="40"/>
        <v>#VALUE!</v>
      </c>
      <c r="S671" s="163" t="e">
        <f t="shared" si="41"/>
        <v>#VALUE!</v>
      </c>
      <c r="T671" s="163" t="e">
        <f>INDEX(Controle!O:O,MATCH('Banco de Dados'!A671,Controle!M:M,0))*E671/100</f>
        <v>#N/A</v>
      </c>
    </row>
    <row r="672" spans="1:20" hidden="1" x14ac:dyDescent="0.2">
      <c r="A672" s="158">
        <f>BD_TS!A671</f>
        <v>0</v>
      </c>
      <c r="B672" s="158" t="str">
        <f>SUBSTITUTE(SUBSTITUTE(BD_TS!D671," ",""),"-","/")</f>
        <v/>
      </c>
      <c r="C672" s="158">
        <f>BD_TS!E671</f>
        <v>0</v>
      </c>
      <c r="D672" s="159">
        <f>BD_TS!F671</f>
        <v>0</v>
      </c>
      <c r="E672" s="160">
        <f>BD_TS!B671</f>
        <v>0</v>
      </c>
      <c r="F672" s="161">
        <f>BD_TS!C671</f>
        <v>0</v>
      </c>
      <c r="G672" s="187">
        <f>BD_TS!H671</f>
        <v>0</v>
      </c>
      <c r="H672" s="158" t="str">
        <f>IF($A672=0,"",IFERROR(INDEX(BD_Gestão!A:A,MATCH('Banco de Dados'!$B672,BD_Gestão!$B:$B,0)),"erro"))</f>
        <v/>
      </c>
      <c r="I672" s="162" t="str">
        <f>IF($A672=0,"",IFERROR(INDEX(BD_Gestão!E:E,MATCH('Banco de Dados'!$B672,BD_Gestão!$B:$B,0)),"erro"))</f>
        <v/>
      </c>
      <c r="J672" s="186" t="str">
        <f>IF($A672=0,"",IFERROR(INDEX(BD_Gestão!B:B,MATCH('Banco de Dados'!$B672,BD_Gestão!$B:$B,0)),"erro"))</f>
        <v/>
      </c>
      <c r="K672" s="158" t="str">
        <f>IF($A672=0,"",IFERROR(INDEX(BD_Gestão!C:C,MATCH('Banco de Dados'!$B672,BD_Gestão!$B:$B,0)),"erro"))</f>
        <v/>
      </c>
      <c r="L672" s="158" t="str">
        <f>IF($A672=0,"",IFERROR(INDEX(BD_Gestão!H:H,MATCH('Banco de Dados'!$B672,BD_Gestão!$B:$B,0)),"erro"))</f>
        <v/>
      </c>
      <c r="M672" s="161" t="str">
        <f>IF($A672=0,"",IFERROR(INDEX(BD_Gestão!F:F,MATCH('Banco de Dados'!$B672,BD_Gestão!$B:$B,0)),"erro"))</f>
        <v/>
      </c>
      <c r="N672" s="161" t="str">
        <f>IF($A672=0,"",IFERROR(INDEX(BD_Gestão!J:J,MATCH('Banco de Dados'!$B672,BD_Gestão!$B:$B,0)),"erro"))</f>
        <v/>
      </c>
      <c r="O672" s="164" t="str">
        <f>IF($A672=0,"",IFERROR(INDEX(BD_Gestão!K:K,MATCH('Banco de Dados'!$B672,BD_Gestão!$B:$B,0)),"erro"))</f>
        <v/>
      </c>
      <c r="P672" s="169" t="str">
        <f t="shared" si="42"/>
        <v/>
      </c>
      <c r="Q672" s="170" t="str">
        <f t="shared" si="43"/>
        <v/>
      </c>
      <c r="R672" s="163" t="e">
        <f t="shared" si="40"/>
        <v>#VALUE!</v>
      </c>
      <c r="S672" s="163" t="e">
        <f t="shared" si="41"/>
        <v>#VALUE!</v>
      </c>
      <c r="T672" s="163" t="e">
        <f>INDEX(Controle!O:O,MATCH('Banco de Dados'!A672,Controle!M:M,0))*E672/100</f>
        <v>#N/A</v>
      </c>
    </row>
    <row r="673" spans="1:20" hidden="1" x14ac:dyDescent="0.2">
      <c r="A673" s="158">
        <f>BD_TS!A672</f>
        <v>0</v>
      </c>
      <c r="B673" s="158" t="str">
        <f>SUBSTITUTE(SUBSTITUTE(BD_TS!D672," ",""),"-","/")</f>
        <v/>
      </c>
      <c r="C673" s="158">
        <f>BD_TS!E672</f>
        <v>0</v>
      </c>
      <c r="D673" s="159">
        <f>BD_TS!F672</f>
        <v>0</v>
      </c>
      <c r="E673" s="160">
        <f>BD_TS!B672</f>
        <v>0</v>
      </c>
      <c r="F673" s="161">
        <f>BD_TS!C672</f>
        <v>0</v>
      </c>
      <c r="G673" s="187">
        <f>BD_TS!H672</f>
        <v>0</v>
      </c>
      <c r="H673" s="158" t="str">
        <f>IF($A673=0,"",IFERROR(INDEX(BD_Gestão!A:A,MATCH('Banco de Dados'!$B673,BD_Gestão!$B:$B,0)),"erro"))</f>
        <v/>
      </c>
      <c r="I673" s="162" t="str">
        <f>IF($A673=0,"",IFERROR(INDEX(BD_Gestão!E:E,MATCH('Banco de Dados'!$B673,BD_Gestão!$B:$B,0)),"erro"))</f>
        <v/>
      </c>
      <c r="J673" s="186" t="str">
        <f>IF($A673=0,"",IFERROR(INDEX(BD_Gestão!B:B,MATCH('Banco de Dados'!$B673,BD_Gestão!$B:$B,0)),"erro"))</f>
        <v/>
      </c>
      <c r="K673" s="158" t="str">
        <f>IF($A673=0,"",IFERROR(INDEX(BD_Gestão!C:C,MATCH('Banco de Dados'!$B673,BD_Gestão!$B:$B,0)),"erro"))</f>
        <v/>
      </c>
      <c r="L673" s="158" t="str">
        <f>IF($A673=0,"",IFERROR(INDEX(BD_Gestão!H:H,MATCH('Banco de Dados'!$B673,BD_Gestão!$B:$B,0)),"erro"))</f>
        <v/>
      </c>
      <c r="M673" s="161" t="str">
        <f>IF($A673=0,"",IFERROR(INDEX(BD_Gestão!F:F,MATCH('Banco de Dados'!$B673,BD_Gestão!$B:$B,0)),"erro"))</f>
        <v/>
      </c>
      <c r="N673" s="161" t="str">
        <f>IF($A673=0,"",IFERROR(INDEX(BD_Gestão!J:J,MATCH('Banco de Dados'!$B673,BD_Gestão!$B:$B,0)),"erro"))</f>
        <v/>
      </c>
      <c r="O673" s="164" t="str">
        <f>IF($A673=0,"",IFERROR(INDEX(BD_Gestão!K:K,MATCH('Banco de Dados'!$B673,BD_Gestão!$B:$B,0)),"erro"))</f>
        <v/>
      </c>
      <c r="P673" s="169" t="str">
        <f t="shared" si="42"/>
        <v/>
      </c>
      <c r="Q673" s="170" t="str">
        <f t="shared" si="43"/>
        <v/>
      </c>
      <c r="R673" s="163" t="e">
        <f t="shared" si="40"/>
        <v>#VALUE!</v>
      </c>
      <c r="S673" s="163" t="e">
        <f t="shared" si="41"/>
        <v>#VALUE!</v>
      </c>
      <c r="T673" s="163" t="e">
        <f>INDEX(Controle!O:O,MATCH('Banco de Dados'!A673,Controle!M:M,0))*E673/100</f>
        <v>#N/A</v>
      </c>
    </row>
    <row r="674" spans="1:20" hidden="1" x14ac:dyDescent="0.2">
      <c r="A674" s="158">
        <f>BD_TS!A673</f>
        <v>0</v>
      </c>
      <c r="B674" s="158" t="str">
        <f>SUBSTITUTE(SUBSTITUTE(BD_TS!D673," ",""),"-","/")</f>
        <v/>
      </c>
      <c r="C674" s="158">
        <f>BD_TS!E673</f>
        <v>0</v>
      </c>
      <c r="D674" s="159">
        <f>BD_TS!F673</f>
        <v>0</v>
      </c>
      <c r="E674" s="160">
        <f>BD_TS!B673</f>
        <v>0</v>
      </c>
      <c r="F674" s="161">
        <f>BD_TS!C673</f>
        <v>0</v>
      </c>
      <c r="G674" s="187">
        <f>BD_TS!H673</f>
        <v>0</v>
      </c>
      <c r="H674" s="158" t="str">
        <f>IF($A674=0,"",IFERROR(INDEX(BD_Gestão!A:A,MATCH('Banco de Dados'!$B674,BD_Gestão!$B:$B,0)),"erro"))</f>
        <v/>
      </c>
      <c r="I674" s="162" t="str">
        <f>IF($A674=0,"",IFERROR(INDEX(BD_Gestão!E:E,MATCH('Banco de Dados'!$B674,BD_Gestão!$B:$B,0)),"erro"))</f>
        <v/>
      </c>
      <c r="J674" s="186" t="str">
        <f>IF($A674=0,"",IFERROR(INDEX(BD_Gestão!B:B,MATCH('Banco de Dados'!$B674,BD_Gestão!$B:$B,0)),"erro"))</f>
        <v/>
      </c>
      <c r="K674" s="158" t="str">
        <f>IF($A674=0,"",IFERROR(INDEX(BD_Gestão!C:C,MATCH('Banco de Dados'!$B674,BD_Gestão!$B:$B,0)),"erro"))</f>
        <v/>
      </c>
      <c r="L674" s="158" t="str">
        <f>IF($A674=0,"",IFERROR(INDEX(BD_Gestão!H:H,MATCH('Banco de Dados'!$B674,BD_Gestão!$B:$B,0)),"erro"))</f>
        <v/>
      </c>
      <c r="M674" s="161" t="str">
        <f>IF($A674=0,"",IFERROR(INDEX(BD_Gestão!F:F,MATCH('Banco de Dados'!$B674,BD_Gestão!$B:$B,0)),"erro"))</f>
        <v/>
      </c>
      <c r="N674" s="161" t="str">
        <f>IF($A674=0,"",IFERROR(INDEX(BD_Gestão!J:J,MATCH('Banco de Dados'!$B674,BD_Gestão!$B:$B,0)),"erro"))</f>
        <v/>
      </c>
      <c r="O674" s="164" t="str">
        <f>IF($A674=0,"",IFERROR(INDEX(BD_Gestão!K:K,MATCH('Banco de Dados'!$B674,BD_Gestão!$B:$B,0)),"erro"))</f>
        <v/>
      </c>
      <c r="P674" s="169" t="str">
        <f t="shared" si="42"/>
        <v/>
      </c>
      <c r="Q674" s="170" t="str">
        <f t="shared" si="43"/>
        <v/>
      </c>
      <c r="R674" s="163" t="e">
        <f t="shared" si="40"/>
        <v>#VALUE!</v>
      </c>
      <c r="S674" s="163" t="e">
        <f t="shared" si="41"/>
        <v>#VALUE!</v>
      </c>
      <c r="T674" s="163" t="e">
        <f>INDEX(Controle!O:O,MATCH('Banco de Dados'!A674,Controle!M:M,0))*E674/100</f>
        <v>#N/A</v>
      </c>
    </row>
    <row r="675" spans="1:20" hidden="1" x14ac:dyDescent="0.2">
      <c r="A675" s="158">
        <f>BD_TS!A674</f>
        <v>0</v>
      </c>
      <c r="B675" s="158" t="str">
        <f>SUBSTITUTE(SUBSTITUTE(BD_TS!D674," ",""),"-","/")</f>
        <v/>
      </c>
      <c r="C675" s="158">
        <f>BD_TS!E674</f>
        <v>0</v>
      </c>
      <c r="D675" s="159">
        <f>BD_TS!F674</f>
        <v>0</v>
      </c>
      <c r="E675" s="160">
        <f>BD_TS!B674</f>
        <v>0</v>
      </c>
      <c r="F675" s="161">
        <f>BD_TS!C674</f>
        <v>0</v>
      </c>
      <c r="G675" s="187">
        <f>BD_TS!H674</f>
        <v>0</v>
      </c>
      <c r="H675" s="158" t="str">
        <f>IF($A675=0,"",IFERROR(INDEX(BD_Gestão!A:A,MATCH('Banco de Dados'!$B675,BD_Gestão!$B:$B,0)),"erro"))</f>
        <v/>
      </c>
      <c r="I675" s="162" t="str">
        <f>IF($A675=0,"",IFERROR(INDEX(BD_Gestão!E:E,MATCH('Banco de Dados'!$B675,BD_Gestão!$B:$B,0)),"erro"))</f>
        <v/>
      </c>
      <c r="J675" s="186" t="str">
        <f>IF($A675=0,"",IFERROR(INDEX(BD_Gestão!B:B,MATCH('Banco de Dados'!$B675,BD_Gestão!$B:$B,0)),"erro"))</f>
        <v/>
      </c>
      <c r="K675" s="158" t="str">
        <f>IF($A675=0,"",IFERROR(INDEX(BD_Gestão!C:C,MATCH('Banco de Dados'!$B675,BD_Gestão!$B:$B,0)),"erro"))</f>
        <v/>
      </c>
      <c r="L675" s="158" t="str">
        <f>IF($A675=0,"",IFERROR(INDEX(BD_Gestão!H:H,MATCH('Banco de Dados'!$B675,BD_Gestão!$B:$B,0)),"erro"))</f>
        <v/>
      </c>
      <c r="M675" s="161" t="str">
        <f>IF($A675=0,"",IFERROR(INDEX(BD_Gestão!F:F,MATCH('Banco de Dados'!$B675,BD_Gestão!$B:$B,0)),"erro"))</f>
        <v/>
      </c>
      <c r="N675" s="161" t="str">
        <f>IF($A675=0,"",IFERROR(INDEX(BD_Gestão!J:J,MATCH('Banco de Dados'!$B675,BD_Gestão!$B:$B,0)),"erro"))</f>
        <v/>
      </c>
      <c r="O675" s="164" t="str">
        <f>IF($A675=0,"",IFERROR(INDEX(BD_Gestão!K:K,MATCH('Banco de Dados'!$B675,BD_Gestão!$B:$B,0)),"erro"))</f>
        <v/>
      </c>
      <c r="P675" s="169" t="str">
        <f t="shared" si="42"/>
        <v/>
      </c>
      <c r="Q675" s="170" t="str">
        <f t="shared" si="43"/>
        <v/>
      </c>
      <c r="R675" s="163" t="e">
        <f t="shared" si="40"/>
        <v>#VALUE!</v>
      </c>
      <c r="S675" s="163" t="e">
        <f t="shared" si="41"/>
        <v>#VALUE!</v>
      </c>
      <c r="T675" s="163" t="e">
        <f>INDEX(Controle!O:O,MATCH('Banco de Dados'!A675,Controle!M:M,0))*E675/100</f>
        <v>#N/A</v>
      </c>
    </row>
    <row r="676" spans="1:20" hidden="1" x14ac:dyDescent="0.2">
      <c r="A676" s="158">
        <f>BD_TS!A675</f>
        <v>0</v>
      </c>
      <c r="B676" s="158" t="str">
        <f>SUBSTITUTE(SUBSTITUTE(BD_TS!D675," ",""),"-","/")</f>
        <v/>
      </c>
      <c r="C676" s="158">
        <f>BD_TS!E675</f>
        <v>0</v>
      </c>
      <c r="D676" s="159">
        <f>BD_TS!F675</f>
        <v>0</v>
      </c>
      <c r="E676" s="160">
        <f>BD_TS!B675</f>
        <v>0</v>
      </c>
      <c r="F676" s="161">
        <f>BD_TS!C675</f>
        <v>0</v>
      </c>
      <c r="G676" s="187">
        <f>BD_TS!H675</f>
        <v>0</v>
      </c>
      <c r="H676" s="158" t="str">
        <f>IF($A676=0,"",IFERROR(INDEX(BD_Gestão!A:A,MATCH('Banco de Dados'!$B676,BD_Gestão!$B:$B,0)),"erro"))</f>
        <v/>
      </c>
      <c r="I676" s="162" t="str">
        <f>IF($A676=0,"",IFERROR(INDEX(BD_Gestão!E:E,MATCH('Banco de Dados'!$B676,BD_Gestão!$B:$B,0)),"erro"))</f>
        <v/>
      </c>
      <c r="J676" s="186" t="str">
        <f>IF($A676=0,"",IFERROR(INDEX(BD_Gestão!B:B,MATCH('Banco de Dados'!$B676,BD_Gestão!$B:$B,0)),"erro"))</f>
        <v/>
      </c>
      <c r="K676" s="158" t="str">
        <f>IF($A676=0,"",IFERROR(INDEX(BD_Gestão!C:C,MATCH('Banco de Dados'!$B676,BD_Gestão!$B:$B,0)),"erro"))</f>
        <v/>
      </c>
      <c r="L676" s="158" t="str">
        <f>IF($A676=0,"",IFERROR(INDEX(BD_Gestão!H:H,MATCH('Banco de Dados'!$B676,BD_Gestão!$B:$B,0)),"erro"))</f>
        <v/>
      </c>
      <c r="M676" s="161" t="str">
        <f>IF($A676=0,"",IFERROR(INDEX(BD_Gestão!F:F,MATCH('Banco de Dados'!$B676,BD_Gestão!$B:$B,0)),"erro"))</f>
        <v/>
      </c>
      <c r="N676" s="161" t="str">
        <f>IF($A676=0,"",IFERROR(INDEX(BD_Gestão!J:J,MATCH('Banco de Dados'!$B676,BD_Gestão!$B:$B,0)),"erro"))</f>
        <v/>
      </c>
      <c r="O676" s="164" t="str">
        <f>IF($A676=0,"",IFERROR(INDEX(BD_Gestão!K:K,MATCH('Banco de Dados'!$B676,BD_Gestão!$B:$B,0)),"erro"))</f>
        <v/>
      </c>
      <c r="P676" s="169" t="str">
        <f t="shared" si="42"/>
        <v/>
      </c>
      <c r="Q676" s="170" t="str">
        <f t="shared" si="43"/>
        <v/>
      </c>
      <c r="R676" s="163" t="e">
        <f t="shared" si="40"/>
        <v>#VALUE!</v>
      </c>
      <c r="S676" s="163" t="e">
        <f t="shared" si="41"/>
        <v>#VALUE!</v>
      </c>
      <c r="T676" s="163" t="e">
        <f>INDEX(Controle!O:O,MATCH('Banco de Dados'!A676,Controle!M:M,0))*E676/100</f>
        <v>#N/A</v>
      </c>
    </row>
    <row r="677" spans="1:20" hidden="1" x14ac:dyDescent="0.2">
      <c r="A677" s="158">
        <f>BD_TS!A676</f>
        <v>0</v>
      </c>
      <c r="B677" s="158" t="str">
        <f>SUBSTITUTE(SUBSTITUTE(BD_TS!D676," ",""),"-","/")</f>
        <v/>
      </c>
      <c r="C677" s="158">
        <f>BD_TS!E676</f>
        <v>0</v>
      </c>
      <c r="D677" s="159">
        <f>BD_TS!F676</f>
        <v>0</v>
      </c>
      <c r="E677" s="160">
        <f>BD_TS!B676</f>
        <v>0</v>
      </c>
      <c r="F677" s="161">
        <f>BD_TS!C676</f>
        <v>0</v>
      </c>
      <c r="G677" s="187">
        <f>BD_TS!H676</f>
        <v>0</v>
      </c>
      <c r="H677" s="158" t="str">
        <f>IF($A677=0,"",IFERROR(INDEX(BD_Gestão!A:A,MATCH('Banco de Dados'!$B677,BD_Gestão!$B:$B,0)),"erro"))</f>
        <v/>
      </c>
      <c r="I677" s="162" t="str">
        <f>IF($A677=0,"",IFERROR(INDEX(BD_Gestão!E:E,MATCH('Banco de Dados'!$B677,BD_Gestão!$B:$B,0)),"erro"))</f>
        <v/>
      </c>
      <c r="J677" s="186" t="str">
        <f>IF($A677=0,"",IFERROR(INDEX(BD_Gestão!B:B,MATCH('Banco de Dados'!$B677,BD_Gestão!$B:$B,0)),"erro"))</f>
        <v/>
      </c>
      <c r="K677" s="158" t="str">
        <f>IF($A677=0,"",IFERROR(INDEX(BD_Gestão!C:C,MATCH('Banco de Dados'!$B677,BD_Gestão!$B:$B,0)),"erro"))</f>
        <v/>
      </c>
      <c r="L677" s="158" t="str">
        <f>IF($A677=0,"",IFERROR(INDEX(BD_Gestão!H:H,MATCH('Banco de Dados'!$B677,BD_Gestão!$B:$B,0)),"erro"))</f>
        <v/>
      </c>
      <c r="M677" s="161" t="str">
        <f>IF($A677=0,"",IFERROR(INDEX(BD_Gestão!F:F,MATCH('Banco de Dados'!$B677,BD_Gestão!$B:$B,0)),"erro"))</f>
        <v/>
      </c>
      <c r="N677" s="161" t="str">
        <f>IF($A677=0,"",IFERROR(INDEX(BD_Gestão!J:J,MATCH('Banco de Dados'!$B677,BD_Gestão!$B:$B,0)),"erro"))</f>
        <v/>
      </c>
      <c r="O677" s="164" t="str">
        <f>IF($A677=0,"",IFERROR(INDEX(BD_Gestão!K:K,MATCH('Banco de Dados'!$B677,BD_Gestão!$B:$B,0)),"erro"))</f>
        <v/>
      </c>
      <c r="P677" s="169" t="str">
        <f t="shared" si="42"/>
        <v/>
      </c>
      <c r="Q677" s="170" t="str">
        <f t="shared" si="43"/>
        <v/>
      </c>
      <c r="R677" s="163" t="e">
        <f t="shared" si="40"/>
        <v>#VALUE!</v>
      </c>
      <c r="S677" s="163" t="e">
        <f t="shared" si="41"/>
        <v>#VALUE!</v>
      </c>
      <c r="T677" s="163" t="e">
        <f>INDEX(Controle!O:O,MATCH('Banco de Dados'!A677,Controle!M:M,0))*E677/100</f>
        <v>#N/A</v>
      </c>
    </row>
    <row r="678" spans="1:20" hidden="1" x14ac:dyDescent="0.2">
      <c r="A678" s="158">
        <f>BD_TS!A677</f>
        <v>0</v>
      </c>
      <c r="B678" s="158" t="str">
        <f>SUBSTITUTE(SUBSTITUTE(BD_TS!D677," ",""),"-","/")</f>
        <v/>
      </c>
      <c r="C678" s="158">
        <f>BD_TS!E677</f>
        <v>0</v>
      </c>
      <c r="D678" s="159">
        <f>BD_TS!F677</f>
        <v>0</v>
      </c>
      <c r="E678" s="160">
        <f>BD_TS!B677</f>
        <v>0</v>
      </c>
      <c r="F678" s="161">
        <f>BD_TS!C677</f>
        <v>0</v>
      </c>
      <c r="G678" s="187">
        <f>BD_TS!H677</f>
        <v>0</v>
      </c>
      <c r="H678" s="158" t="str">
        <f>IF($A678=0,"",IFERROR(INDEX(BD_Gestão!A:A,MATCH('Banco de Dados'!$B678,BD_Gestão!$B:$B,0)),"erro"))</f>
        <v/>
      </c>
      <c r="I678" s="162" t="str">
        <f>IF($A678=0,"",IFERROR(INDEX(BD_Gestão!E:E,MATCH('Banco de Dados'!$B678,BD_Gestão!$B:$B,0)),"erro"))</f>
        <v/>
      </c>
      <c r="J678" s="186" t="str">
        <f>IF($A678=0,"",IFERROR(INDEX(BD_Gestão!B:B,MATCH('Banco de Dados'!$B678,BD_Gestão!$B:$B,0)),"erro"))</f>
        <v/>
      </c>
      <c r="K678" s="158" t="str">
        <f>IF($A678=0,"",IFERROR(INDEX(BD_Gestão!C:C,MATCH('Banco de Dados'!$B678,BD_Gestão!$B:$B,0)),"erro"))</f>
        <v/>
      </c>
      <c r="L678" s="158" t="str">
        <f>IF($A678=0,"",IFERROR(INDEX(BD_Gestão!H:H,MATCH('Banco de Dados'!$B678,BD_Gestão!$B:$B,0)),"erro"))</f>
        <v/>
      </c>
      <c r="M678" s="161" t="str">
        <f>IF($A678=0,"",IFERROR(INDEX(BD_Gestão!F:F,MATCH('Banco de Dados'!$B678,BD_Gestão!$B:$B,0)),"erro"))</f>
        <v/>
      </c>
      <c r="N678" s="161" t="str">
        <f>IF($A678=0,"",IFERROR(INDEX(BD_Gestão!J:J,MATCH('Banco de Dados'!$B678,BD_Gestão!$B:$B,0)),"erro"))</f>
        <v/>
      </c>
      <c r="O678" s="164" t="str">
        <f>IF($A678=0,"",IFERROR(INDEX(BD_Gestão!K:K,MATCH('Banco de Dados'!$B678,BD_Gestão!$B:$B,0)),"erro"))</f>
        <v/>
      </c>
      <c r="P678" s="169" t="str">
        <f t="shared" si="42"/>
        <v/>
      </c>
      <c r="Q678" s="170" t="str">
        <f t="shared" si="43"/>
        <v/>
      </c>
      <c r="R678" s="163" t="e">
        <f t="shared" si="40"/>
        <v>#VALUE!</v>
      </c>
      <c r="S678" s="163" t="e">
        <f t="shared" si="41"/>
        <v>#VALUE!</v>
      </c>
      <c r="T678" s="163" t="e">
        <f>INDEX(Controle!O:O,MATCH('Banco de Dados'!A678,Controle!M:M,0))*E678/100</f>
        <v>#N/A</v>
      </c>
    </row>
    <row r="679" spans="1:20" hidden="1" x14ac:dyDescent="0.2">
      <c r="A679" s="158">
        <f>BD_TS!A678</f>
        <v>0</v>
      </c>
      <c r="B679" s="158" t="str">
        <f>SUBSTITUTE(SUBSTITUTE(BD_TS!D678," ",""),"-","/")</f>
        <v/>
      </c>
      <c r="C679" s="158">
        <f>BD_TS!E678</f>
        <v>0</v>
      </c>
      <c r="D679" s="159">
        <f>BD_TS!F678</f>
        <v>0</v>
      </c>
      <c r="E679" s="160">
        <f>BD_TS!B678</f>
        <v>0</v>
      </c>
      <c r="F679" s="161">
        <f>BD_TS!C678</f>
        <v>0</v>
      </c>
      <c r="G679" s="187">
        <f>BD_TS!H678</f>
        <v>0</v>
      </c>
      <c r="H679" s="158" t="str">
        <f>IF($A679=0,"",IFERROR(INDEX(BD_Gestão!A:A,MATCH('Banco de Dados'!$B679,BD_Gestão!$B:$B,0)),"erro"))</f>
        <v/>
      </c>
      <c r="I679" s="162" t="str">
        <f>IF($A679=0,"",IFERROR(INDEX(BD_Gestão!E:E,MATCH('Banco de Dados'!$B679,BD_Gestão!$B:$B,0)),"erro"))</f>
        <v/>
      </c>
      <c r="J679" s="186" t="str">
        <f>IF($A679=0,"",IFERROR(INDEX(BD_Gestão!B:B,MATCH('Banco de Dados'!$B679,BD_Gestão!$B:$B,0)),"erro"))</f>
        <v/>
      </c>
      <c r="K679" s="158" t="str">
        <f>IF($A679=0,"",IFERROR(INDEX(BD_Gestão!C:C,MATCH('Banco de Dados'!$B679,BD_Gestão!$B:$B,0)),"erro"))</f>
        <v/>
      </c>
      <c r="L679" s="158" t="str">
        <f>IF($A679=0,"",IFERROR(INDEX(BD_Gestão!H:H,MATCH('Banco de Dados'!$B679,BD_Gestão!$B:$B,0)),"erro"))</f>
        <v/>
      </c>
      <c r="M679" s="161" t="str">
        <f>IF($A679=0,"",IFERROR(INDEX(BD_Gestão!F:F,MATCH('Banco de Dados'!$B679,BD_Gestão!$B:$B,0)),"erro"))</f>
        <v/>
      </c>
      <c r="N679" s="161" t="str">
        <f>IF($A679=0,"",IFERROR(INDEX(BD_Gestão!J:J,MATCH('Banco de Dados'!$B679,BD_Gestão!$B:$B,0)),"erro"))</f>
        <v/>
      </c>
      <c r="O679" s="164" t="str">
        <f>IF($A679=0,"",IFERROR(INDEX(BD_Gestão!K:K,MATCH('Banco de Dados'!$B679,BD_Gestão!$B:$B,0)),"erro"))</f>
        <v/>
      </c>
      <c r="P679" s="169" t="str">
        <f t="shared" si="42"/>
        <v/>
      </c>
      <c r="Q679" s="170" t="str">
        <f t="shared" si="43"/>
        <v/>
      </c>
      <c r="R679" s="163" t="e">
        <f t="shared" si="40"/>
        <v>#VALUE!</v>
      </c>
      <c r="S679" s="163" t="e">
        <f t="shared" si="41"/>
        <v>#VALUE!</v>
      </c>
      <c r="T679" s="163" t="e">
        <f>INDEX(Controle!O:O,MATCH('Banco de Dados'!A679,Controle!M:M,0))*E679/100</f>
        <v>#N/A</v>
      </c>
    </row>
    <row r="680" spans="1:20" hidden="1" x14ac:dyDescent="0.2">
      <c r="A680" s="158">
        <f>BD_TS!A679</f>
        <v>0</v>
      </c>
      <c r="B680" s="158" t="str">
        <f>SUBSTITUTE(SUBSTITUTE(BD_TS!D679," ",""),"-","/")</f>
        <v/>
      </c>
      <c r="C680" s="158">
        <f>BD_TS!E679</f>
        <v>0</v>
      </c>
      <c r="D680" s="159">
        <f>BD_TS!F679</f>
        <v>0</v>
      </c>
      <c r="E680" s="160">
        <f>BD_TS!B679</f>
        <v>0</v>
      </c>
      <c r="F680" s="161">
        <f>BD_TS!C679</f>
        <v>0</v>
      </c>
      <c r="G680" s="187">
        <f>BD_TS!H679</f>
        <v>0</v>
      </c>
      <c r="H680" s="158" t="str">
        <f>IF($A680=0,"",IFERROR(INDEX(BD_Gestão!A:A,MATCH('Banco de Dados'!$B680,BD_Gestão!$B:$B,0)),"erro"))</f>
        <v/>
      </c>
      <c r="I680" s="162" t="str">
        <f>IF($A680=0,"",IFERROR(INDEX(BD_Gestão!E:E,MATCH('Banco de Dados'!$B680,BD_Gestão!$B:$B,0)),"erro"))</f>
        <v/>
      </c>
      <c r="J680" s="186" t="str">
        <f>IF($A680=0,"",IFERROR(INDEX(BD_Gestão!B:B,MATCH('Banco de Dados'!$B680,BD_Gestão!$B:$B,0)),"erro"))</f>
        <v/>
      </c>
      <c r="K680" s="158" t="str">
        <f>IF($A680=0,"",IFERROR(INDEX(BD_Gestão!C:C,MATCH('Banco de Dados'!$B680,BD_Gestão!$B:$B,0)),"erro"))</f>
        <v/>
      </c>
      <c r="L680" s="158" t="str">
        <f>IF($A680=0,"",IFERROR(INDEX(BD_Gestão!H:H,MATCH('Banco de Dados'!$B680,BD_Gestão!$B:$B,0)),"erro"))</f>
        <v/>
      </c>
      <c r="M680" s="161" t="str">
        <f>IF($A680=0,"",IFERROR(INDEX(BD_Gestão!F:F,MATCH('Banco de Dados'!$B680,BD_Gestão!$B:$B,0)),"erro"))</f>
        <v/>
      </c>
      <c r="N680" s="161" t="str">
        <f>IF($A680=0,"",IFERROR(INDEX(BD_Gestão!J:J,MATCH('Banco de Dados'!$B680,BD_Gestão!$B:$B,0)),"erro"))</f>
        <v/>
      </c>
      <c r="O680" s="164" t="str">
        <f>IF($A680=0,"",IFERROR(INDEX(BD_Gestão!K:K,MATCH('Banco de Dados'!$B680,BD_Gestão!$B:$B,0)),"erro"))</f>
        <v/>
      </c>
      <c r="P680" s="169" t="str">
        <f t="shared" si="42"/>
        <v/>
      </c>
      <c r="Q680" s="170" t="str">
        <f t="shared" si="43"/>
        <v/>
      </c>
      <c r="R680" s="163" t="e">
        <f t="shared" si="40"/>
        <v>#VALUE!</v>
      </c>
      <c r="S680" s="163" t="e">
        <f t="shared" si="41"/>
        <v>#VALUE!</v>
      </c>
      <c r="T680" s="163" t="e">
        <f>INDEX(Controle!O:O,MATCH('Banco de Dados'!A680,Controle!M:M,0))*E680/100</f>
        <v>#N/A</v>
      </c>
    </row>
    <row r="681" spans="1:20" hidden="1" x14ac:dyDescent="0.2">
      <c r="A681" s="158">
        <f>BD_TS!A680</f>
        <v>0</v>
      </c>
      <c r="B681" s="158" t="str">
        <f>SUBSTITUTE(SUBSTITUTE(BD_TS!D680," ",""),"-","/")</f>
        <v/>
      </c>
      <c r="C681" s="158">
        <f>BD_TS!E680</f>
        <v>0</v>
      </c>
      <c r="D681" s="159">
        <f>BD_TS!F680</f>
        <v>0</v>
      </c>
      <c r="E681" s="160">
        <f>BD_TS!B680</f>
        <v>0</v>
      </c>
      <c r="F681" s="161">
        <f>BD_TS!C680</f>
        <v>0</v>
      </c>
      <c r="G681" s="187">
        <f>BD_TS!H680</f>
        <v>0</v>
      </c>
      <c r="H681" s="158" t="str">
        <f>IF($A681=0,"",IFERROR(INDEX(BD_Gestão!A:A,MATCH('Banco de Dados'!$B681,BD_Gestão!$B:$B,0)),"erro"))</f>
        <v/>
      </c>
      <c r="I681" s="162" t="str">
        <f>IF($A681=0,"",IFERROR(INDEX(BD_Gestão!E:E,MATCH('Banco de Dados'!$B681,BD_Gestão!$B:$B,0)),"erro"))</f>
        <v/>
      </c>
      <c r="J681" s="186" t="str">
        <f>IF($A681=0,"",IFERROR(INDEX(BD_Gestão!B:B,MATCH('Banco de Dados'!$B681,BD_Gestão!$B:$B,0)),"erro"))</f>
        <v/>
      </c>
      <c r="K681" s="158" t="str">
        <f>IF($A681=0,"",IFERROR(INDEX(BD_Gestão!C:C,MATCH('Banco de Dados'!$B681,BD_Gestão!$B:$B,0)),"erro"))</f>
        <v/>
      </c>
      <c r="L681" s="158" t="str">
        <f>IF($A681=0,"",IFERROR(INDEX(BD_Gestão!H:H,MATCH('Banco de Dados'!$B681,BD_Gestão!$B:$B,0)),"erro"))</f>
        <v/>
      </c>
      <c r="M681" s="161" t="str">
        <f>IF($A681=0,"",IFERROR(INDEX(BD_Gestão!F:F,MATCH('Banco de Dados'!$B681,BD_Gestão!$B:$B,0)),"erro"))</f>
        <v/>
      </c>
      <c r="N681" s="161" t="str">
        <f>IF($A681=0,"",IFERROR(INDEX(BD_Gestão!J:J,MATCH('Banco de Dados'!$B681,BD_Gestão!$B:$B,0)),"erro"))</f>
        <v/>
      </c>
      <c r="O681" s="164" t="str">
        <f>IF($A681=0,"",IFERROR(INDEX(BD_Gestão!K:K,MATCH('Banco de Dados'!$B681,BD_Gestão!$B:$B,0)),"erro"))</f>
        <v/>
      </c>
      <c r="P681" s="169" t="str">
        <f t="shared" si="42"/>
        <v/>
      </c>
      <c r="Q681" s="170" t="str">
        <f t="shared" si="43"/>
        <v/>
      </c>
      <c r="R681" s="163" t="e">
        <f t="shared" si="40"/>
        <v>#VALUE!</v>
      </c>
      <c r="S681" s="163" t="e">
        <f t="shared" si="41"/>
        <v>#VALUE!</v>
      </c>
      <c r="T681" s="163" t="e">
        <f>INDEX(Controle!O:O,MATCH('Banco de Dados'!A681,Controle!M:M,0))*E681/100</f>
        <v>#N/A</v>
      </c>
    </row>
    <row r="682" spans="1:20" hidden="1" x14ac:dyDescent="0.2">
      <c r="A682" s="158">
        <f>BD_TS!A681</f>
        <v>0</v>
      </c>
      <c r="B682" s="158" t="str">
        <f>SUBSTITUTE(SUBSTITUTE(BD_TS!D681," ",""),"-","/")</f>
        <v/>
      </c>
      <c r="C682" s="158">
        <f>BD_TS!E681</f>
        <v>0</v>
      </c>
      <c r="D682" s="159">
        <f>BD_TS!F681</f>
        <v>0</v>
      </c>
      <c r="E682" s="160">
        <f>BD_TS!B681</f>
        <v>0</v>
      </c>
      <c r="F682" s="161">
        <f>BD_TS!C681</f>
        <v>0</v>
      </c>
      <c r="G682" s="187">
        <f>BD_TS!H681</f>
        <v>0</v>
      </c>
      <c r="H682" s="158" t="str">
        <f>IF($A682=0,"",IFERROR(INDEX(BD_Gestão!A:A,MATCH('Banco de Dados'!$B682,BD_Gestão!$B:$B,0)),"erro"))</f>
        <v/>
      </c>
      <c r="I682" s="162" t="str">
        <f>IF($A682=0,"",IFERROR(INDEX(BD_Gestão!E:E,MATCH('Banco de Dados'!$B682,BD_Gestão!$B:$B,0)),"erro"))</f>
        <v/>
      </c>
      <c r="J682" s="186" t="str">
        <f>IF($A682=0,"",IFERROR(INDEX(BD_Gestão!B:B,MATCH('Banco de Dados'!$B682,BD_Gestão!$B:$B,0)),"erro"))</f>
        <v/>
      </c>
      <c r="K682" s="158" t="str">
        <f>IF($A682=0,"",IFERROR(INDEX(BD_Gestão!C:C,MATCH('Banco de Dados'!$B682,BD_Gestão!$B:$B,0)),"erro"))</f>
        <v/>
      </c>
      <c r="L682" s="158" t="str">
        <f>IF($A682=0,"",IFERROR(INDEX(BD_Gestão!H:H,MATCH('Banco de Dados'!$B682,BD_Gestão!$B:$B,0)),"erro"))</f>
        <v/>
      </c>
      <c r="M682" s="161" t="str">
        <f>IF($A682=0,"",IFERROR(INDEX(BD_Gestão!F:F,MATCH('Banco de Dados'!$B682,BD_Gestão!$B:$B,0)),"erro"))</f>
        <v/>
      </c>
      <c r="N682" s="161" t="str">
        <f>IF($A682=0,"",IFERROR(INDEX(BD_Gestão!J:J,MATCH('Banco de Dados'!$B682,BD_Gestão!$B:$B,0)),"erro"))</f>
        <v/>
      </c>
      <c r="O682" s="164" t="str">
        <f>IF($A682=0,"",IFERROR(INDEX(BD_Gestão!K:K,MATCH('Banco de Dados'!$B682,BD_Gestão!$B:$B,0)),"erro"))</f>
        <v/>
      </c>
      <c r="P682" s="169" t="str">
        <f t="shared" si="42"/>
        <v/>
      </c>
      <c r="Q682" s="170" t="str">
        <f t="shared" si="43"/>
        <v/>
      </c>
      <c r="R682" s="163" t="e">
        <f t="shared" si="40"/>
        <v>#VALUE!</v>
      </c>
      <c r="S682" s="163" t="e">
        <f t="shared" si="41"/>
        <v>#VALUE!</v>
      </c>
      <c r="T682" s="163" t="e">
        <f>INDEX(Controle!O:O,MATCH('Banco de Dados'!A682,Controle!M:M,0))*E682/100</f>
        <v>#N/A</v>
      </c>
    </row>
    <row r="683" spans="1:20" hidden="1" x14ac:dyDescent="0.2">
      <c r="A683" s="158">
        <f>BD_TS!A682</f>
        <v>0</v>
      </c>
      <c r="B683" s="158" t="str">
        <f>SUBSTITUTE(SUBSTITUTE(BD_TS!D682," ",""),"-","/")</f>
        <v/>
      </c>
      <c r="C683" s="158">
        <f>BD_TS!E682</f>
        <v>0</v>
      </c>
      <c r="D683" s="159">
        <f>BD_TS!F682</f>
        <v>0</v>
      </c>
      <c r="E683" s="160">
        <f>BD_TS!B682</f>
        <v>0</v>
      </c>
      <c r="F683" s="161">
        <f>BD_TS!C682</f>
        <v>0</v>
      </c>
      <c r="G683" s="187">
        <f>BD_TS!H682</f>
        <v>0</v>
      </c>
      <c r="H683" s="158" t="str">
        <f>IF($A683=0,"",IFERROR(INDEX(BD_Gestão!A:A,MATCH('Banco de Dados'!$B683,BD_Gestão!$B:$B,0)),"erro"))</f>
        <v/>
      </c>
      <c r="I683" s="162" t="str">
        <f>IF($A683=0,"",IFERROR(INDEX(BD_Gestão!E:E,MATCH('Banco de Dados'!$B683,BD_Gestão!$B:$B,0)),"erro"))</f>
        <v/>
      </c>
      <c r="J683" s="186" t="str">
        <f>IF($A683=0,"",IFERROR(INDEX(BD_Gestão!B:B,MATCH('Banco de Dados'!$B683,BD_Gestão!$B:$B,0)),"erro"))</f>
        <v/>
      </c>
      <c r="K683" s="158" t="str">
        <f>IF($A683=0,"",IFERROR(INDEX(BD_Gestão!C:C,MATCH('Banco de Dados'!$B683,BD_Gestão!$B:$B,0)),"erro"))</f>
        <v/>
      </c>
      <c r="L683" s="158" t="str">
        <f>IF($A683=0,"",IFERROR(INDEX(BD_Gestão!H:H,MATCH('Banco de Dados'!$B683,BD_Gestão!$B:$B,0)),"erro"))</f>
        <v/>
      </c>
      <c r="M683" s="161" t="str">
        <f>IF($A683=0,"",IFERROR(INDEX(BD_Gestão!F:F,MATCH('Banco de Dados'!$B683,BD_Gestão!$B:$B,0)),"erro"))</f>
        <v/>
      </c>
      <c r="N683" s="161" t="str">
        <f>IF($A683=0,"",IFERROR(INDEX(BD_Gestão!J:J,MATCH('Banco de Dados'!$B683,BD_Gestão!$B:$B,0)),"erro"))</f>
        <v/>
      </c>
      <c r="O683" s="164" t="str">
        <f>IF($A683=0,"",IFERROR(INDEX(BD_Gestão!K:K,MATCH('Banco de Dados'!$B683,BD_Gestão!$B:$B,0)),"erro"))</f>
        <v/>
      </c>
      <c r="P683" s="169" t="str">
        <f t="shared" si="42"/>
        <v/>
      </c>
      <c r="Q683" s="170" t="str">
        <f t="shared" si="43"/>
        <v/>
      </c>
      <c r="R683" s="163" t="e">
        <f t="shared" si="40"/>
        <v>#VALUE!</v>
      </c>
      <c r="S683" s="163" t="e">
        <f t="shared" si="41"/>
        <v>#VALUE!</v>
      </c>
      <c r="T683" s="163" t="e">
        <f>INDEX(Controle!O:O,MATCH('Banco de Dados'!A683,Controle!M:M,0))*E683/100</f>
        <v>#N/A</v>
      </c>
    </row>
    <row r="684" spans="1:20" hidden="1" x14ac:dyDescent="0.2">
      <c r="A684" s="158">
        <f>BD_TS!A683</f>
        <v>0</v>
      </c>
      <c r="B684" s="158" t="str">
        <f>SUBSTITUTE(SUBSTITUTE(BD_TS!D683," ",""),"-","/")</f>
        <v/>
      </c>
      <c r="C684" s="158">
        <f>BD_TS!E683</f>
        <v>0</v>
      </c>
      <c r="D684" s="159">
        <f>BD_TS!F683</f>
        <v>0</v>
      </c>
      <c r="E684" s="160">
        <f>BD_TS!B683</f>
        <v>0</v>
      </c>
      <c r="F684" s="161">
        <f>BD_TS!C683</f>
        <v>0</v>
      </c>
      <c r="G684" s="187">
        <f>BD_TS!H683</f>
        <v>0</v>
      </c>
      <c r="H684" s="158" t="str">
        <f>IF($A684=0,"",IFERROR(INDEX(BD_Gestão!A:A,MATCH('Banco de Dados'!$B684,BD_Gestão!$B:$B,0)),"erro"))</f>
        <v/>
      </c>
      <c r="I684" s="162" t="str">
        <f>IF($A684=0,"",IFERROR(INDEX(BD_Gestão!E:E,MATCH('Banco de Dados'!$B684,BD_Gestão!$B:$B,0)),"erro"))</f>
        <v/>
      </c>
      <c r="J684" s="186" t="str">
        <f>IF($A684=0,"",IFERROR(INDEX(BD_Gestão!B:B,MATCH('Banco de Dados'!$B684,BD_Gestão!$B:$B,0)),"erro"))</f>
        <v/>
      </c>
      <c r="K684" s="158" t="str">
        <f>IF($A684=0,"",IFERROR(INDEX(BD_Gestão!C:C,MATCH('Banco de Dados'!$B684,BD_Gestão!$B:$B,0)),"erro"))</f>
        <v/>
      </c>
      <c r="L684" s="158" t="str">
        <f>IF($A684=0,"",IFERROR(INDEX(BD_Gestão!H:H,MATCH('Banco de Dados'!$B684,BD_Gestão!$B:$B,0)),"erro"))</f>
        <v/>
      </c>
      <c r="M684" s="161" t="str">
        <f>IF($A684=0,"",IFERROR(INDEX(BD_Gestão!F:F,MATCH('Banco de Dados'!$B684,BD_Gestão!$B:$B,0)),"erro"))</f>
        <v/>
      </c>
      <c r="N684" s="161" t="str">
        <f>IF($A684=0,"",IFERROR(INDEX(BD_Gestão!J:J,MATCH('Banco de Dados'!$B684,BD_Gestão!$B:$B,0)),"erro"))</f>
        <v/>
      </c>
      <c r="O684" s="164" t="str">
        <f>IF($A684=0,"",IFERROR(INDEX(BD_Gestão!K:K,MATCH('Banco de Dados'!$B684,BD_Gestão!$B:$B,0)),"erro"))</f>
        <v/>
      </c>
      <c r="P684" s="169" t="str">
        <f t="shared" si="42"/>
        <v/>
      </c>
      <c r="Q684" s="170" t="str">
        <f t="shared" si="43"/>
        <v/>
      </c>
      <c r="R684" s="163" t="e">
        <f t="shared" si="40"/>
        <v>#VALUE!</v>
      </c>
      <c r="S684" s="163" t="e">
        <f t="shared" si="41"/>
        <v>#VALUE!</v>
      </c>
      <c r="T684" s="163" t="e">
        <f>INDEX(Controle!O:O,MATCH('Banco de Dados'!A684,Controle!M:M,0))*E684/100</f>
        <v>#N/A</v>
      </c>
    </row>
    <row r="685" spans="1:20" hidden="1" x14ac:dyDescent="0.2">
      <c r="A685" s="158">
        <f>BD_TS!A684</f>
        <v>0</v>
      </c>
      <c r="B685" s="158" t="str">
        <f>SUBSTITUTE(SUBSTITUTE(BD_TS!D684," ",""),"-","/")</f>
        <v/>
      </c>
      <c r="C685" s="158">
        <f>BD_TS!E684</f>
        <v>0</v>
      </c>
      <c r="D685" s="159">
        <f>BD_TS!F684</f>
        <v>0</v>
      </c>
      <c r="E685" s="160">
        <f>BD_TS!B684</f>
        <v>0</v>
      </c>
      <c r="F685" s="161">
        <f>BD_TS!C684</f>
        <v>0</v>
      </c>
      <c r="G685" s="187">
        <f>BD_TS!H684</f>
        <v>0</v>
      </c>
      <c r="H685" s="158" t="str">
        <f>IF($A685=0,"",IFERROR(INDEX(BD_Gestão!A:A,MATCH('Banco de Dados'!$B685,BD_Gestão!$B:$B,0)),"erro"))</f>
        <v/>
      </c>
      <c r="I685" s="162" t="str">
        <f>IF($A685=0,"",IFERROR(INDEX(BD_Gestão!E:E,MATCH('Banco de Dados'!$B685,BD_Gestão!$B:$B,0)),"erro"))</f>
        <v/>
      </c>
      <c r="J685" s="186" t="str">
        <f>IF($A685=0,"",IFERROR(INDEX(BD_Gestão!B:B,MATCH('Banco de Dados'!$B685,BD_Gestão!$B:$B,0)),"erro"))</f>
        <v/>
      </c>
      <c r="K685" s="158" t="str">
        <f>IF($A685=0,"",IFERROR(INDEX(BD_Gestão!C:C,MATCH('Banco de Dados'!$B685,BD_Gestão!$B:$B,0)),"erro"))</f>
        <v/>
      </c>
      <c r="L685" s="158" t="str">
        <f>IF($A685=0,"",IFERROR(INDEX(BD_Gestão!H:H,MATCH('Banco de Dados'!$B685,BD_Gestão!$B:$B,0)),"erro"))</f>
        <v/>
      </c>
      <c r="M685" s="161" t="str">
        <f>IF($A685=0,"",IFERROR(INDEX(BD_Gestão!F:F,MATCH('Banco de Dados'!$B685,BD_Gestão!$B:$B,0)),"erro"))</f>
        <v/>
      </c>
      <c r="N685" s="161" t="str">
        <f>IF($A685=0,"",IFERROR(INDEX(BD_Gestão!J:J,MATCH('Banco de Dados'!$B685,BD_Gestão!$B:$B,0)),"erro"))</f>
        <v/>
      </c>
      <c r="O685" s="164" t="str">
        <f>IF($A685=0,"",IFERROR(INDEX(BD_Gestão!K:K,MATCH('Banco de Dados'!$B685,BD_Gestão!$B:$B,0)),"erro"))</f>
        <v/>
      </c>
      <c r="P685" s="169" t="str">
        <f t="shared" si="42"/>
        <v/>
      </c>
      <c r="Q685" s="170" t="str">
        <f t="shared" si="43"/>
        <v/>
      </c>
      <c r="R685" s="163" t="e">
        <f t="shared" si="40"/>
        <v>#VALUE!</v>
      </c>
      <c r="S685" s="163" t="e">
        <f t="shared" si="41"/>
        <v>#VALUE!</v>
      </c>
      <c r="T685" s="163" t="e">
        <f>INDEX(Controle!O:O,MATCH('Banco de Dados'!A685,Controle!M:M,0))*E685/100</f>
        <v>#N/A</v>
      </c>
    </row>
    <row r="686" spans="1:20" hidden="1" x14ac:dyDescent="0.2">
      <c r="A686" s="158">
        <f>BD_TS!A685</f>
        <v>0</v>
      </c>
      <c r="B686" s="158" t="str">
        <f>SUBSTITUTE(SUBSTITUTE(BD_TS!D685," ",""),"-","/")</f>
        <v/>
      </c>
      <c r="C686" s="158">
        <f>BD_TS!E685</f>
        <v>0</v>
      </c>
      <c r="D686" s="159">
        <f>BD_TS!F685</f>
        <v>0</v>
      </c>
      <c r="E686" s="160">
        <f>BD_TS!B685</f>
        <v>0</v>
      </c>
      <c r="F686" s="161">
        <f>BD_TS!C685</f>
        <v>0</v>
      </c>
      <c r="G686" s="187">
        <f>BD_TS!H685</f>
        <v>0</v>
      </c>
      <c r="H686" s="158" t="str">
        <f>IF($A686=0,"",IFERROR(INDEX(BD_Gestão!A:A,MATCH('Banco de Dados'!$B686,BD_Gestão!$B:$B,0)),"erro"))</f>
        <v/>
      </c>
      <c r="I686" s="162" t="str">
        <f>IF($A686=0,"",IFERROR(INDEX(BD_Gestão!E:E,MATCH('Banco de Dados'!$B686,BD_Gestão!$B:$B,0)),"erro"))</f>
        <v/>
      </c>
      <c r="J686" s="186" t="str">
        <f>IF($A686=0,"",IFERROR(INDEX(BD_Gestão!B:B,MATCH('Banco de Dados'!$B686,BD_Gestão!$B:$B,0)),"erro"))</f>
        <v/>
      </c>
      <c r="K686" s="158" t="str">
        <f>IF($A686=0,"",IFERROR(INDEX(BD_Gestão!C:C,MATCH('Banco de Dados'!$B686,BD_Gestão!$B:$B,0)),"erro"))</f>
        <v/>
      </c>
      <c r="L686" s="158" t="str">
        <f>IF($A686=0,"",IFERROR(INDEX(BD_Gestão!H:H,MATCH('Banco de Dados'!$B686,BD_Gestão!$B:$B,0)),"erro"))</f>
        <v/>
      </c>
      <c r="M686" s="161" t="str">
        <f>IF($A686=0,"",IFERROR(INDEX(BD_Gestão!F:F,MATCH('Banco de Dados'!$B686,BD_Gestão!$B:$B,0)),"erro"))</f>
        <v/>
      </c>
      <c r="N686" s="161" t="str">
        <f>IF($A686=0,"",IFERROR(INDEX(BD_Gestão!J:J,MATCH('Banco de Dados'!$B686,BD_Gestão!$B:$B,0)),"erro"))</f>
        <v/>
      </c>
      <c r="O686" s="164" t="str">
        <f>IF($A686=0,"",IFERROR(INDEX(BD_Gestão!K:K,MATCH('Banco de Dados'!$B686,BD_Gestão!$B:$B,0)),"erro"))</f>
        <v/>
      </c>
      <c r="P686" s="169" t="str">
        <f t="shared" si="42"/>
        <v/>
      </c>
      <c r="Q686" s="170" t="str">
        <f t="shared" si="43"/>
        <v/>
      </c>
      <c r="R686" s="163" t="e">
        <f t="shared" si="40"/>
        <v>#VALUE!</v>
      </c>
      <c r="S686" s="163" t="e">
        <f t="shared" si="41"/>
        <v>#VALUE!</v>
      </c>
      <c r="T686" s="163" t="e">
        <f>INDEX(Controle!O:O,MATCH('Banco de Dados'!A686,Controle!M:M,0))*E686/100</f>
        <v>#N/A</v>
      </c>
    </row>
    <row r="687" spans="1:20" hidden="1" x14ac:dyDescent="0.2">
      <c r="A687" s="158">
        <f>BD_TS!A686</f>
        <v>0</v>
      </c>
      <c r="B687" s="158" t="str">
        <f>SUBSTITUTE(SUBSTITUTE(BD_TS!D686," ",""),"-","/")</f>
        <v/>
      </c>
      <c r="C687" s="158">
        <f>BD_TS!E686</f>
        <v>0</v>
      </c>
      <c r="D687" s="159">
        <f>BD_TS!F686</f>
        <v>0</v>
      </c>
      <c r="E687" s="160">
        <f>BD_TS!B686</f>
        <v>0</v>
      </c>
      <c r="F687" s="161">
        <f>BD_TS!C686</f>
        <v>0</v>
      </c>
      <c r="G687" s="187">
        <f>BD_TS!H686</f>
        <v>0</v>
      </c>
      <c r="H687" s="158" t="str">
        <f>IF($A687=0,"",IFERROR(INDEX(BD_Gestão!A:A,MATCH('Banco de Dados'!$B687,BD_Gestão!$B:$B,0)),"erro"))</f>
        <v/>
      </c>
      <c r="I687" s="162" t="str">
        <f>IF($A687=0,"",IFERROR(INDEX(BD_Gestão!E:E,MATCH('Banco de Dados'!$B687,BD_Gestão!$B:$B,0)),"erro"))</f>
        <v/>
      </c>
      <c r="J687" s="186" t="str">
        <f>IF($A687=0,"",IFERROR(INDEX(BD_Gestão!B:B,MATCH('Banco de Dados'!$B687,BD_Gestão!$B:$B,0)),"erro"))</f>
        <v/>
      </c>
      <c r="K687" s="158" t="str">
        <f>IF($A687=0,"",IFERROR(INDEX(BD_Gestão!C:C,MATCH('Banco de Dados'!$B687,BD_Gestão!$B:$B,0)),"erro"))</f>
        <v/>
      </c>
      <c r="L687" s="158" t="str">
        <f>IF($A687=0,"",IFERROR(INDEX(BD_Gestão!H:H,MATCH('Banco de Dados'!$B687,BD_Gestão!$B:$B,0)),"erro"))</f>
        <v/>
      </c>
      <c r="M687" s="161" t="str">
        <f>IF($A687=0,"",IFERROR(INDEX(BD_Gestão!F:F,MATCH('Banco de Dados'!$B687,BD_Gestão!$B:$B,0)),"erro"))</f>
        <v/>
      </c>
      <c r="N687" s="161" t="str">
        <f>IF($A687=0,"",IFERROR(INDEX(BD_Gestão!J:J,MATCH('Banco de Dados'!$B687,BD_Gestão!$B:$B,0)),"erro"))</f>
        <v/>
      </c>
      <c r="O687" s="164" t="str">
        <f>IF($A687=0,"",IFERROR(INDEX(BD_Gestão!K:K,MATCH('Banco de Dados'!$B687,BD_Gestão!$B:$B,0)),"erro"))</f>
        <v/>
      </c>
      <c r="P687" s="169" t="str">
        <f t="shared" si="42"/>
        <v/>
      </c>
      <c r="Q687" s="170" t="str">
        <f t="shared" si="43"/>
        <v/>
      </c>
      <c r="R687" s="163" t="e">
        <f t="shared" si="40"/>
        <v>#VALUE!</v>
      </c>
      <c r="S687" s="163" t="e">
        <f t="shared" si="41"/>
        <v>#VALUE!</v>
      </c>
      <c r="T687" s="163" t="e">
        <f>INDEX(Controle!O:O,MATCH('Banco de Dados'!A687,Controle!M:M,0))*E687/100</f>
        <v>#N/A</v>
      </c>
    </row>
    <row r="688" spans="1:20" hidden="1" x14ac:dyDescent="0.2">
      <c r="A688" s="158">
        <f>BD_TS!A687</f>
        <v>0</v>
      </c>
      <c r="B688" s="158" t="str">
        <f>SUBSTITUTE(SUBSTITUTE(BD_TS!D687," ",""),"-","/")</f>
        <v/>
      </c>
      <c r="C688" s="158">
        <f>BD_TS!E687</f>
        <v>0</v>
      </c>
      <c r="D688" s="159">
        <f>BD_TS!F687</f>
        <v>0</v>
      </c>
      <c r="E688" s="160">
        <f>BD_TS!B687</f>
        <v>0</v>
      </c>
      <c r="F688" s="161">
        <f>BD_TS!C687</f>
        <v>0</v>
      </c>
      <c r="G688" s="187">
        <f>BD_TS!H687</f>
        <v>0</v>
      </c>
      <c r="H688" s="158" t="str">
        <f>IF($A688=0,"",IFERROR(INDEX(BD_Gestão!A:A,MATCH('Banco de Dados'!$B688,BD_Gestão!$B:$B,0)),"erro"))</f>
        <v/>
      </c>
      <c r="I688" s="162" t="str">
        <f>IF($A688=0,"",IFERROR(INDEX(BD_Gestão!E:E,MATCH('Banco de Dados'!$B688,BD_Gestão!$B:$B,0)),"erro"))</f>
        <v/>
      </c>
      <c r="J688" s="186" t="str">
        <f>IF($A688=0,"",IFERROR(INDEX(BD_Gestão!B:B,MATCH('Banco de Dados'!$B688,BD_Gestão!$B:$B,0)),"erro"))</f>
        <v/>
      </c>
      <c r="K688" s="158" t="str">
        <f>IF($A688=0,"",IFERROR(INDEX(BD_Gestão!C:C,MATCH('Banco de Dados'!$B688,BD_Gestão!$B:$B,0)),"erro"))</f>
        <v/>
      </c>
      <c r="L688" s="158" t="str">
        <f>IF($A688=0,"",IFERROR(INDEX(BD_Gestão!H:H,MATCH('Banco de Dados'!$B688,BD_Gestão!$B:$B,0)),"erro"))</f>
        <v/>
      </c>
      <c r="M688" s="161" t="str">
        <f>IF($A688=0,"",IFERROR(INDEX(BD_Gestão!F:F,MATCH('Banco de Dados'!$B688,BD_Gestão!$B:$B,0)),"erro"))</f>
        <v/>
      </c>
      <c r="N688" s="161" t="str">
        <f>IF($A688=0,"",IFERROR(INDEX(BD_Gestão!J:J,MATCH('Banco de Dados'!$B688,BD_Gestão!$B:$B,0)),"erro"))</f>
        <v/>
      </c>
      <c r="O688" s="164" t="str">
        <f>IF($A688=0,"",IFERROR(INDEX(BD_Gestão!K:K,MATCH('Banco de Dados'!$B688,BD_Gestão!$B:$B,0)),"erro"))</f>
        <v/>
      </c>
      <c r="P688" s="169" t="str">
        <f t="shared" si="42"/>
        <v/>
      </c>
      <c r="Q688" s="170" t="str">
        <f t="shared" si="43"/>
        <v/>
      </c>
      <c r="R688" s="163" t="e">
        <f t="shared" si="40"/>
        <v>#VALUE!</v>
      </c>
      <c r="S688" s="163" t="e">
        <f t="shared" si="41"/>
        <v>#VALUE!</v>
      </c>
      <c r="T688" s="163" t="e">
        <f>INDEX(Controle!O:O,MATCH('Banco de Dados'!A688,Controle!M:M,0))*E688/100</f>
        <v>#N/A</v>
      </c>
    </row>
    <row r="689" spans="1:20" hidden="1" x14ac:dyDescent="0.2">
      <c r="A689" s="158">
        <f>BD_TS!A688</f>
        <v>0</v>
      </c>
      <c r="B689" s="158" t="str">
        <f>SUBSTITUTE(SUBSTITUTE(BD_TS!D688," ",""),"-","/")</f>
        <v/>
      </c>
      <c r="C689" s="158">
        <f>BD_TS!E688</f>
        <v>0</v>
      </c>
      <c r="D689" s="159">
        <f>BD_TS!F688</f>
        <v>0</v>
      </c>
      <c r="E689" s="160">
        <f>BD_TS!B688</f>
        <v>0</v>
      </c>
      <c r="F689" s="161">
        <f>BD_TS!C688</f>
        <v>0</v>
      </c>
      <c r="G689" s="187">
        <f>BD_TS!H688</f>
        <v>0</v>
      </c>
      <c r="H689" s="158" t="str">
        <f>IF($A689=0,"",IFERROR(INDEX(BD_Gestão!A:A,MATCH('Banco de Dados'!$B689,BD_Gestão!$B:$B,0)),"erro"))</f>
        <v/>
      </c>
      <c r="I689" s="162" t="str">
        <f>IF($A689=0,"",IFERROR(INDEX(BD_Gestão!E:E,MATCH('Banco de Dados'!$B689,BD_Gestão!$B:$B,0)),"erro"))</f>
        <v/>
      </c>
      <c r="J689" s="186" t="str">
        <f>IF($A689=0,"",IFERROR(INDEX(BD_Gestão!B:B,MATCH('Banco de Dados'!$B689,BD_Gestão!$B:$B,0)),"erro"))</f>
        <v/>
      </c>
      <c r="K689" s="158" t="str">
        <f>IF($A689=0,"",IFERROR(INDEX(BD_Gestão!C:C,MATCH('Banco de Dados'!$B689,BD_Gestão!$B:$B,0)),"erro"))</f>
        <v/>
      </c>
      <c r="L689" s="158" t="str">
        <f>IF($A689=0,"",IFERROR(INDEX(BD_Gestão!H:H,MATCH('Banco de Dados'!$B689,BD_Gestão!$B:$B,0)),"erro"))</f>
        <v/>
      </c>
      <c r="M689" s="161" t="str">
        <f>IF($A689=0,"",IFERROR(INDEX(BD_Gestão!F:F,MATCH('Banco de Dados'!$B689,BD_Gestão!$B:$B,0)),"erro"))</f>
        <v/>
      </c>
      <c r="N689" s="161" t="str">
        <f>IF($A689=0,"",IFERROR(INDEX(BD_Gestão!J:J,MATCH('Banco de Dados'!$B689,BD_Gestão!$B:$B,0)),"erro"))</f>
        <v/>
      </c>
      <c r="O689" s="164" t="str">
        <f>IF($A689=0,"",IFERROR(INDEX(BD_Gestão!K:K,MATCH('Banco de Dados'!$B689,BD_Gestão!$B:$B,0)),"erro"))</f>
        <v/>
      </c>
      <c r="P689" s="169" t="str">
        <f t="shared" si="42"/>
        <v/>
      </c>
      <c r="Q689" s="170" t="str">
        <f t="shared" si="43"/>
        <v/>
      </c>
      <c r="R689" s="163" t="e">
        <f t="shared" si="40"/>
        <v>#VALUE!</v>
      </c>
      <c r="S689" s="163" t="e">
        <f t="shared" si="41"/>
        <v>#VALUE!</v>
      </c>
      <c r="T689" s="163" t="e">
        <f>INDEX(Controle!O:O,MATCH('Banco de Dados'!A689,Controle!M:M,0))*E689/100</f>
        <v>#N/A</v>
      </c>
    </row>
    <row r="690" spans="1:20" hidden="1" x14ac:dyDescent="0.2">
      <c r="A690" s="158">
        <f>BD_TS!A689</f>
        <v>0</v>
      </c>
      <c r="B690" s="158" t="str">
        <f>SUBSTITUTE(SUBSTITUTE(BD_TS!D689," ",""),"-","/")</f>
        <v/>
      </c>
      <c r="C690" s="158">
        <f>BD_TS!E689</f>
        <v>0</v>
      </c>
      <c r="D690" s="159">
        <f>BD_TS!F689</f>
        <v>0</v>
      </c>
      <c r="E690" s="160">
        <f>BD_TS!B689</f>
        <v>0</v>
      </c>
      <c r="F690" s="161">
        <f>BD_TS!C689</f>
        <v>0</v>
      </c>
      <c r="G690" s="187">
        <f>BD_TS!H689</f>
        <v>0</v>
      </c>
      <c r="H690" s="158" t="str">
        <f>IF($A690=0,"",IFERROR(INDEX(BD_Gestão!A:A,MATCH('Banco de Dados'!$B690,BD_Gestão!$B:$B,0)),"erro"))</f>
        <v/>
      </c>
      <c r="I690" s="162" t="str">
        <f>IF($A690=0,"",IFERROR(INDEX(BD_Gestão!E:E,MATCH('Banco de Dados'!$B690,BD_Gestão!$B:$B,0)),"erro"))</f>
        <v/>
      </c>
      <c r="J690" s="186" t="str">
        <f>IF($A690=0,"",IFERROR(INDEX(BD_Gestão!B:B,MATCH('Banco de Dados'!$B690,BD_Gestão!$B:$B,0)),"erro"))</f>
        <v/>
      </c>
      <c r="K690" s="158" t="str">
        <f>IF($A690=0,"",IFERROR(INDEX(BD_Gestão!C:C,MATCH('Banco de Dados'!$B690,BD_Gestão!$B:$B,0)),"erro"))</f>
        <v/>
      </c>
      <c r="L690" s="158" t="str">
        <f>IF($A690=0,"",IFERROR(INDEX(BD_Gestão!H:H,MATCH('Banco de Dados'!$B690,BD_Gestão!$B:$B,0)),"erro"))</f>
        <v/>
      </c>
      <c r="M690" s="161" t="str">
        <f>IF($A690=0,"",IFERROR(INDEX(BD_Gestão!F:F,MATCH('Banco de Dados'!$B690,BD_Gestão!$B:$B,0)),"erro"))</f>
        <v/>
      </c>
      <c r="N690" s="161" t="str">
        <f>IF($A690=0,"",IFERROR(INDEX(BD_Gestão!J:J,MATCH('Banco de Dados'!$B690,BD_Gestão!$B:$B,0)),"erro"))</f>
        <v/>
      </c>
      <c r="O690" s="164" t="str">
        <f>IF($A690=0,"",IFERROR(INDEX(BD_Gestão!K:K,MATCH('Banco de Dados'!$B690,BD_Gestão!$B:$B,0)),"erro"))</f>
        <v/>
      </c>
      <c r="P690" s="169" t="str">
        <f t="shared" si="42"/>
        <v/>
      </c>
      <c r="Q690" s="170" t="str">
        <f t="shared" si="43"/>
        <v/>
      </c>
      <c r="R690" s="163" t="e">
        <f t="shared" si="40"/>
        <v>#VALUE!</v>
      </c>
      <c r="S690" s="163" t="e">
        <f t="shared" si="41"/>
        <v>#VALUE!</v>
      </c>
      <c r="T690" s="163" t="e">
        <f>INDEX(Controle!O:O,MATCH('Banco de Dados'!A690,Controle!M:M,0))*E690/100</f>
        <v>#N/A</v>
      </c>
    </row>
    <row r="691" spans="1:20" hidden="1" x14ac:dyDescent="0.2">
      <c r="A691" s="158">
        <f>BD_TS!A690</f>
        <v>0</v>
      </c>
      <c r="B691" s="158" t="str">
        <f>SUBSTITUTE(SUBSTITUTE(BD_TS!D690," ",""),"-","/")</f>
        <v/>
      </c>
      <c r="C691" s="158">
        <f>BD_TS!E690</f>
        <v>0</v>
      </c>
      <c r="D691" s="159">
        <f>BD_TS!F690</f>
        <v>0</v>
      </c>
      <c r="E691" s="160">
        <f>BD_TS!B690</f>
        <v>0</v>
      </c>
      <c r="F691" s="161">
        <f>BD_TS!C690</f>
        <v>0</v>
      </c>
      <c r="G691" s="187">
        <f>BD_TS!H690</f>
        <v>0</v>
      </c>
      <c r="H691" s="158" t="str">
        <f>IF($A691=0,"",IFERROR(INDEX(BD_Gestão!A:A,MATCH('Banco de Dados'!$B691,BD_Gestão!$B:$B,0)),"erro"))</f>
        <v/>
      </c>
      <c r="I691" s="162" t="str">
        <f>IF($A691=0,"",IFERROR(INDEX(BD_Gestão!E:E,MATCH('Banco de Dados'!$B691,BD_Gestão!$B:$B,0)),"erro"))</f>
        <v/>
      </c>
      <c r="J691" s="186" t="str">
        <f>IF($A691=0,"",IFERROR(INDEX(BD_Gestão!B:B,MATCH('Banco de Dados'!$B691,BD_Gestão!$B:$B,0)),"erro"))</f>
        <v/>
      </c>
      <c r="K691" s="158" t="str">
        <f>IF($A691=0,"",IFERROR(INDEX(BD_Gestão!C:C,MATCH('Banco de Dados'!$B691,BD_Gestão!$B:$B,0)),"erro"))</f>
        <v/>
      </c>
      <c r="L691" s="158" t="str">
        <f>IF($A691=0,"",IFERROR(INDEX(BD_Gestão!H:H,MATCH('Banco de Dados'!$B691,BD_Gestão!$B:$B,0)),"erro"))</f>
        <v/>
      </c>
      <c r="M691" s="161" t="str">
        <f>IF($A691=0,"",IFERROR(INDEX(BD_Gestão!F:F,MATCH('Banco de Dados'!$B691,BD_Gestão!$B:$B,0)),"erro"))</f>
        <v/>
      </c>
      <c r="N691" s="161" t="str">
        <f>IF($A691=0,"",IFERROR(INDEX(BD_Gestão!J:J,MATCH('Banco de Dados'!$B691,BD_Gestão!$B:$B,0)),"erro"))</f>
        <v/>
      </c>
      <c r="O691" s="164" t="str">
        <f>IF($A691=0,"",IFERROR(INDEX(BD_Gestão!K:K,MATCH('Banco de Dados'!$B691,BD_Gestão!$B:$B,0)),"erro"))</f>
        <v/>
      </c>
      <c r="P691" s="169" t="str">
        <f t="shared" si="42"/>
        <v/>
      </c>
      <c r="Q691" s="170" t="str">
        <f t="shared" si="43"/>
        <v/>
      </c>
      <c r="R691" s="163" t="e">
        <f t="shared" si="40"/>
        <v>#VALUE!</v>
      </c>
      <c r="S691" s="163" t="e">
        <f t="shared" si="41"/>
        <v>#VALUE!</v>
      </c>
      <c r="T691" s="163" t="e">
        <f>INDEX(Controle!O:O,MATCH('Banco de Dados'!A691,Controle!M:M,0))*E691/100</f>
        <v>#N/A</v>
      </c>
    </row>
    <row r="692" spans="1:20" hidden="1" x14ac:dyDescent="0.2">
      <c r="A692" s="158">
        <f>BD_TS!A691</f>
        <v>0</v>
      </c>
      <c r="B692" s="158" t="str">
        <f>SUBSTITUTE(SUBSTITUTE(BD_TS!D691," ",""),"-","/")</f>
        <v/>
      </c>
      <c r="C692" s="158">
        <f>BD_TS!E691</f>
        <v>0</v>
      </c>
      <c r="D692" s="159">
        <f>BD_TS!F691</f>
        <v>0</v>
      </c>
      <c r="E692" s="160">
        <f>BD_TS!B691</f>
        <v>0</v>
      </c>
      <c r="F692" s="161">
        <f>BD_TS!C691</f>
        <v>0</v>
      </c>
      <c r="G692" s="187">
        <f>BD_TS!H691</f>
        <v>0</v>
      </c>
      <c r="H692" s="158" t="str">
        <f>IF($A692=0,"",IFERROR(INDEX(BD_Gestão!A:A,MATCH('Banco de Dados'!$B692,BD_Gestão!$B:$B,0)),"erro"))</f>
        <v/>
      </c>
      <c r="I692" s="162" t="str">
        <f>IF($A692=0,"",IFERROR(INDEX(BD_Gestão!E:E,MATCH('Banco de Dados'!$B692,BD_Gestão!$B:$B,0)),"erro"))</f>
        <v/>
      </c>
      <c r="J692" s="186" t="str">
        <f>IF($A692=0,"",IFERROR(INDEX(BD_Gestão!B:B,MATCH('Banco de Dados'!$B692,BD_Gestão!$B:$B,0)),"erro"))</f>
        <v/>
      </c>
      <c r="K692" s="158" t="str">
        <f>IF($A692=0,"",IFERROR(INDEX(BD_Gestão!C:C,MATCH('Banco de Dados'!$B692,BD_Gestão!$B:$B,0)),"erro"))</f>
        <v/>
      </c>
      <c r="L692" s="158" t="str">
        <f>IF($A692=0,"",IFERROR(INDEX(BD_Gestão!H:H,MATCH('Banco de Dados'!$B692,BD_Gestão!$B:$B,0)),"erro"))</f>
        <v/>
      </c>
      <c r="M692" s="161" t="str">
        <f>IF($A692=0,"",IFERROR(INDEX(BD_Gestão!F:F,MATCH('Banco de Dados'!$B692,BD_Gestão!$B:$B,0)),"erro"))</f>
        <v/>
      </c>
      <c r="N692" s="161" t="str">
        <f>IF($A692=0,"",IFERROR(INDEX(BD_Gestão!J:J,MATCH('Banco de Dados'!$B692,BD_Gestão!$B:$B,0)),"erro"))</f>
        <v/>
      </c>
      <c r="O692" s="164" t="str">
        <f>IF($A692=0,"",IFERROR(INDEX(BD_Gestão!K:K,MATCH('Banco de Dados'!$B692,BD_Gestão!$B:$B,0)),"erro"))</f>
        <v/>
      </c>
      <c r="P692" s="169" t="str">
        <f t="shared" si="42"/>
        <v/>
      </c>
      <c r="Q692" s="170" t="str">
        <f t="shared" si="43"/>
        <v/>
      </c>
      <c r="R692" s="163" t="e">
        <f t="shared" si="40"/>
        <v>#VALUE!</v>
      </c>
      <c r="S692" s="163" t="e">
        <f t="shared" si="41"/>
        <v>#VALUE!</v>
      </c>
      <c r="T692" s="163" t="e">
        <f>INDEX(Controle!O:O,MATCH('Banco de Dados'!A692,Controle!M:M,0))*E692/100</f>
        <v>#N/A</v>
      </c>
    </row>
    <row r="693" spans="1:20" hidden="1" x14ac:dyDescent="0.2">
      <c r="A693" s="158">
        <f>BD_TS!A692</f>
        <v>0</v>
      </c>
      <c r="B693" s="158" t="str">
        <f>SUBSTITUTE(SUBSTITUTE(BD_TS!D692," ",""),"-","/")</f>
        <v/>
      </c>
      <c r="C693" s="158">
        <f>BD_TS!E692</f>
        <v>0</v>
      </c>
      <c r="D693" s="159">
        <f>BD_TS!F692</f>
        <v>0</v>
      </c>
      <c r="E693" s="160">
        <f>BD_TS!B692</f>
        <v>0</v>
      </c>
      <c r="F693" s="161">
        <f>BD_TS!C692</f>
        <v>0</v>
      </c>
      <c r="G693" s="187">
        <f>BD_TS!H692</f>
        <v>0</v>
      </c>
      <c r="H693" s="158" t="str">
        <f>IF($A693=0,"",IFERROR(INDEX(BD_Gestão!A:A,MATCH('Banco de Dados'!$B693,BD_Gestão!$B:$B,0)),"erro"))</f>
        <v/>
      </c>
      <c r="I693" s="162" t="str">
        <f>IF($A693=0,"",IFERROR(INDEX(BD_Gestão!E:E,MATCH('Banco de Dados'!$B693,BD_Gestão!$B:$B,0)),"erro"))</f>
        <v/>
      </c>
      <c r="J693" s="186" t="str">
        <f>IF($A693=0,"",IFERROR(INDEX(BD_Gestão!B:B,MATCH('Banco de Dados'!$B693,BD_Gestão!$B:$B,0)),"erro"))</f>
        <v/>
      </c>
      <c r="K693" s="158" t="str">
        <f>IF($A693=0,"",IFERROR(INDEX(BD_Gestão!C:C,MATCH('Banco de Dados'!$B693,BD_Gestão!$B:$B,0)),"erro"))</f>
        <v/>
      </c>
      <c r="L693" s="158" t="str">
        <f>IF($A693=0,"",IFERROR(INDEX(BD_Gestão!H:H,MATCH('Banco de Dados'!$B693,BD_Gestão!$B:$B,0)),"erro"))</f>
        <v/>
      </c>
      <c r="M693" s="161" t="str">
        <f>IF($A693=0,"",IFERROR(INDEX(BD_Gestão!F:F,MATCH('Banco de Dados'!$B693,BD_Gestão!$B:$B,0)),"erro"))</f>
        <v/>
      </c>
      <c r="N693" s="161" t="str">
        <f>IF($A693=0,"",IFERROR(INDEX(BD_Gestão!J:J,MATCH('Banco de Dados'!$B693,BD_Gestão!$B:$B,0)),"erro"))</f>
        <v/>
      </c>
      <c r="O693" s="164" t="str">
        <f>IF($A693=0,"",IFERROR(INDEX(BD_Gestão!K:K,MATCH('Banco de Dados'!$B693,BD_Gestão!$B:$B,0)),"erro"))</f>
        <v/>
      </c>
      <c r="P693" s="169" t="str">
        <f t="shared" si="42"/>
        <v/>
      </c>
      <c r="Q693" s="170" t="str">
        <f t="shared" si="43"/>
        <v/>
      </c>
      <c r="R693" s="163" t="e">
        <f t="shared" si="40"/>
        <v>#VALUE!</v>
      </c>
      <c r="S693" s="163" t="e">
        <f t="shared" si="41"/>
        <v>#VALUE!</v>
      </c>
      <c r="T693" s="163" t="e">
        <f>INDEX(Controle!O:O,MATCH('Banco de Dados'!A693,Controle!M:M,0))*E693/100</f>
        <v>#N/A</v>
      </c>
    </row>
    <row r="694" spans="1:20" hidden="1" x14ac:dyDescent="0.2">
      <c r="A694" s="158">
        <f>BD_TS!A693</f>
        <v>0</v>
      </c>
      <c r="B694" s="158" t="str">
        <f>SUBSTITUTE(SUBSTITUTE(BD_TS!D693," ",""),"-","/")</f>
        <v/>
      </c>
      <c r="C694" s="158">
        <f>BD_TS!E693</f>
        <v>0</v>
      </c>
      <c r="D694" s="159">
        <f>BD_TS!F693</f>
        <v>0</v>
      </c>
      <c r="E694" s="160">
        <f>BD_TS!B693</f>
        <v>0</v>
      </c>
      <c r="F694" s="161">
        <f>BD_TS!C693</f>
        <v>0</v>
      </c>
      <c r="G694" s="187">
        <f>BD_TS!H693</f>
        <v>0</v>
      </c>
      <c r="H694" s="158" t="str">
        <f>IF($A694=0,"",IFERROR(INDEX(BD_Gestão!A:A,MATCH('Banco de Dados'!$B694,BD_Gestão!$B:$B,0)),"erro"))</f>
        <v/>
      </c>
      <c r="I694" s="162" t="str">
        <f>IF($A694=0,"",IFERROR(INDEX(BD_Gestão!E:E,MATCH('Banco de Dados'!$B694,BD_Gestão!$B:$B,0)),"erro"))</f>
        <v/>
      </c>
      <c r="J694" s="186" t="str">
        <f>IF($A694=0,"",IFERROR(INDEX(BD_Gestão!B:B,MATCH('Banco de Dados'!$B694,BD_Gestão!$B:$B,0)),"erro"))</f>
        <v/>
      </c>
      <c r="K694" s="158" t="str">
        <f>IF($A694=0,"",IFERROR(INDEX(BD_Gestão!C:C,MATCH('Banco de Dados'!$B694,BD_Gestão!$B:$B,0)),"erro"))</f>
        <v/>
      </c>
      <c r="L694" s="158" t="str">
        <f>IF($A694=0,"",IFERROR(INDEX(BD_Gestão!H:H,MATCH('Banco de Dados'!$B694,BD_Gestão!$B:$B,0)),"erro"))</f>
        <v/>
      </c>
      <c r="M694" s="161" t="str">
        <f>IF($A694=0,"",IFERROR(INDEX(BD_Gestão!F:F,MATCH('Banco de Dados'!$B694,BD_Gestão!$B:$B,0)),"erro"))</f>
        <v/>
      </c>
      <c r="N694" s="161" t="str">
        <f>IF($A694=0,"",IFERROR(INDEX(BD_Gestão!J:J,MATCH('Banco de Dados'!$B694,BD_Gestão!$B:$B,0)),"erro"))</f>
        <v/>
      </c>
      <c r="O694" s="164" t="str">
        <f>IF($A694=0,"",IFERROR(INDEX(BD_Gestão!K:K,MATCH('Banco de Dados'!$B694,BD_Gestão!$B:$B,0)),"erro"))</f>
        <v/>
      </c>
      <c r="P694" s="169" t="str">
        <f t="shared" si="42"/>
        <v/>
      </c>
      <c r="Q694" s="170" t="str">
        <f t="shared" si="43"/>
        <v/>
      </c>
      <c r="R694" s="163" t="e">
        <f t="shared" si="40"/>
        <v>#VALUE!</v>
      </c>
      <c r="S694" s="163" t="e">
        <f t="shared" si="41"/>
        <v>#VALUE!</v>
      </c>
      <c r="T694" s="163" t="e">
        <f>INDEX(Controle!O:O,MATCH('Banco de Dados'!A694,Controle!M:M,0))*E694/100</f>
        <v>#N/A</v>
      </c>
    </row>
    <row r="695" spans="1:20" hidden="1" x14ac:dyDescent="0.2">
      <c r="A695" s="158">
        <f>BD_TS!A694</f>
        <v>0</v>
      </c>
      <c r="B695" s="158" t="str">
        <f>SUBSTITUTE(SUBSTITUTE(BD_TS!D694," ",""),"-","/")</f>
        <v/>
      </c>
      <c r="C695" s="158">
        <f>BD_TS!E694</f>
        <v>0</v>
      </c>
      <c r="D695" s="159">
        <f>BD_TS!F694</f>
        <v>0</v>
      </c>
      <c r="E695" s="160">
        <f>BD_TS!B694</f>
        <v>0</v>
      </c>
      <c r="F695" s="161">
        <f>BD_TS!C694</f>
        <v>0</v>
      </c>
      <c r="G695" s="187">
        <f>BD_TS!H694</f>
        <v>0</v>
      </c>
      <c r="H695" s="158" t="str">
        <f>IF($A695=0,"",IFERROR(INDEX(BD_Gestão!A:A,MATCH('Banco de Dados'!$B695,BD_Gestão!$B:$B,0)),"erro"))</f>
        <v/>
      </c>
      <c r="I695" s="162" t="str">
        <f>IF($A695=0,"",IFERROR(INDEX(BD_Gestão!E:E,MATCH('Banco de Dados'!$B695,BD_Gestão!$B:$B,0)),"erro"))</f>
        <v/>
      </c>
      <c r="J695" s="186" t="str">
        <f>IF($A695=0,"",IFERROR(INDEX(BD_Gestão!B:B,MATCH('Banco de Dados'!$B695,BD_Gestão!$B:$B,0)),"erro"))</f>
        <v/>
      </c>
      <c r="K695" s="158" t="str">
        <f>IF($A695=0,"",IFERROR(INDEX(BD_Gestão!C:C,MATCH('Banco de Dados'!$B695,BD_Gestão!$B:$B,0)),"erro"))</f>
        <v/>
      </c>
      <c r="L695" s="158" t="str">
        <f>IF($A695=0,"",IFERROR(INDEX(BD_Gestão!H:H,MATCH('Banco de Dados'!$B695,BD_Gestão!$B:$B,0)),"erro"))</f>
        <v/>
      </c>
      <c r="M695" s="161" t="str">
        <f>IF($A695=0,"",IFERROR(INDEX(BD_Gestão!F:F,MATCH('Banco de Dados'!$B695,BD_Gestão!$B:$B,0)),"erro"))</f>
        <v/>
      </c>
      <c r="N695" s="161" t="str">
        <f>IF($A695=0,"",IFERROR(INDEX(BD_Gestão!J:J,MATCH('Banco de Dados'!$B695,BD_Gestão!$B:$B,0)),"erro"))</f>
        <v/>
      </c>
      <c r="O695" s="164" t="str">
        <f>IF($A695=0,"",IFERROR(INDEX(BD_Gestão!K:K,MATCH('Banco de Dados'!$B695,BD_Gestão!$B:$B,0)),"erro"))</f>
        <v/>
      </c>
      <c r="P695" s="169" t="str">
        <f t="shared" si="42"/>
        <v/>
      </c>
      <c r="Q695" s="170" t="str">
        <f t="shared" si="43"/>
        <v/>
      </c>
      <c r="R695" s="163" t="e">
        <f t="shared" si="40"/>
        <v>#VALUE!</v>
      </c>
      <c r="S695" s="163" t="e">
        <f t="shared" si="41"/>
        <v>#VALUE!</v>
      </c>
      <c r="T695" s="163" t="e">
        <f>INDEX(Controle!O:O,MATCH('Banco de Dados'!A695,Controle!M:M,0))*E695/100</f>
        <v>#N/A</v>
      </c>
    </row>
    <row r="696" spans="1:20" hidden="1" x14ac:dyDescent="0.2">
      <c r="A696" s="158">
        <f>BD_TS!A695</f>
        <v>0</v>
      </c>
      <c r="B696" s="158" t="str">
        <f>SUBSTITUTE(SUBSTITUTE(BD_TS!D695," ",""),"-","/")</f>
        <v/>
      </c>
      <c r="C696" s="158">
        <f>BD_TS!E695</f>
        <v>0</v>
      </c>
      <c r="D696" s="159">
        <f>BD_TS!F695</f>
        <v>0</v>
      </c>
      <c r="E696" s="160">
        <f>BD_TS!B695</f>
        <v>0</v>
      </c>
      <c r="F696" s="161">
        <f>BD_TS!C695</f>
        <v>0</v>
      </c>
      <c r="G696" s="187">
        <f>BD_TS!H695</f>
        <v>0</v>
      </c>
      <c r="H696" s="158" t="str">
        <f>IF($A696=0,"",IFERROR(INDEX(BD_Gestão!A:A,MATCH('Banco de Dados'!$B696,BD_Gestão!$B:$B,0)),"erro"))</f>
        <v/>
      </c>
      <c r="I696" s="162" t="str">
        <f>IF($A696=0,"",IFERROR(INDEX(BD_Gestão!E:E,MATCH('Banco de Dados'!$B696,BD_Gestão!$B:$B,0)),"erro"))</f>
        <v/>
      </c>
      <c r="J696" s="186" t="str">
        <f>IF($A696=0,"",IFERROR(INDEX(BD_Gestão!B:B,MATCH('Banco de Dados'!$B696,BD_Gestão!$B:$B,0)),"erro"))</f>
        <v/>
      </c>
      <c r="K696" s="158" t="str">
        <f>IF($A696=0,"",IFERROR(INDEX(BD_Gestão!C:C,MATCH('Banco de Dados'!$B696,BD_Gestão!$B:$B,0)),"erro"))</f>
        <v/>
      </c>
      <c r="L696" s="158" t="str">
        <f>IF($A696=0,"",IFERROR(INDEX(BD_Gestão!H:H,MATCH('Banco de Dados'!$B696,BD_Gestão!$B:$B,0)),"erro"))</f>
        <v/>
      </c>
      <c r="M696" s="161" t="str">
        <f>IF($A696=0,"",IFERROR(INDEX(BD_Gestão!F:F,MATCH('Banco de Dados'!$B696,BD_Gestão!$B:$B,0)),"erro"))</f>
        <v/>
      </c>
      <c r="N696" s="161" t="str">
        <f>IF($A696=0,"",IFERROR(INDEX(BD_Gestão!J:J,MATCH('Banco de Dados'!$B696,BD_Gestão!$B:$B,0)),"erro"))</f>
        <v/>
      </c>
      <c r="O696" s="164" t="str">
        <f>IF($A696=0,"",IFERROR(INDEX(BD_Gestão!K:K,MATCH('Banco de Dados'!$B696,BD_Gestão!$B:$B,0)),"erro"))</f>
        <v/>
      </c>
      <c r="P696" s="169" t="str">
        <f t="shared" si="42"/>
        <v/>
      </c>
      <c r="Q696" s="170" t="str">
        <f t="shared" si="43"/>
        <v/>
      </c>
      <c r="R696" s="163" t="e">
        <f t="shared" si="40"/>
        <v>#VALUE!</v>
      </c>
      <c r="S696" s="163" t="e">
        <f t="shared" si="41"/>
        <v>#VALUE!</v>
      </c>
      <c r="T696" s="163" t="e">
        <f>INDEX(Controle!O:O,MATCH('Banco de Dados'!A696,Controle!M:M,0))*E696/100</f>
        <v>#N/A</v>
      </c>
    </row>
    <row r="697" spans="1:20" hidden="1" x14ac:dyDescent="0.2">
      <c r="A697" s="158">
        <f>BD_TS!A696</f>
        <v>0</v>
      </c>
      <c r="B697" s="158" t="str">
        <f>SUBSTITUTE(SUBSTITUTE(BD_TS!D696," ",""),"-","/")</f>
        <v/>
      </c>
      <c r="C697" s="158">
        <f>BD_TS!E696</f>
        <v>0</v>
      </c>
      <c r="D697" s="159">
        <f>BD_TS!F696</f>
        <v>0</v>
      </c>
      <c r="E697" s="160">
        <f>BD_TS!B696</f>
        <v>0</v>
      </c>
      <c r="F697" s="161">
        <f>BD_TS!C696</f>
        <v>0</v>
      </c>
      <c r="G697" s="187">
        <f>BD_TS!H696</f>
        <v>0</v>
      </c>
      <c r="H697" s="158" t="str">
        <f>IF($A697=0,"",IFERROR(INDEX(BD_Gestão!A:A,MATCH('Banco de Dados'!$B697,BD_Gestão!$B:$B,0)),"erro"))</f>
        <v/>
      </c>
      <c r="I697" s="162" t="str">
        <f>IF($A697=0,"",IFERROR(INDEX(BD_Gestão!E:E,MATCH('Banco de Dados'!$B697,BD_Gestão!$B:$B,0)),"erro"))</f>
        <v/>
      </c>
      <c r="J697" s="186" t="str">
        <f>IF($A697=0,"",IFERROR(INDEX(BD_Gestão!B:B,MATCH('Banco de Dados'!$B697,BD_Gestão!$B:$B,0)),"erro"))</f>
        <v/>
      </c>
      <c r="K697" s="158" t="str">
        <f>IF($A697=0,"",IFERROR(INDEX(BD_Gestão!C:C,MATCH('Banco de Dados'!$B697,BD_Gestão!$B:$B,0)),"erro"))</f>
        <v/>
      </c>
      <c r="L697" s="158" t="str">
        <f>IF($A697=0,"",IFERROR(INDEX(BD_Gestão!H:H,MATCH('Banco de Dados'!$B697,BD_Gestão!$B:$B,0)),"erro"))</f>
        <v/>
      </c>
      <c r="M697" s="161" t="str">
        <f>IF($A697=0,"",IFERROR(INDEX(BD_Gestão!F:F,MATCH('Banco de Dados'!$B697,BD_Gestão!$B:$B,0)),"erro"))</f>
        <v/>
      </c>
      <c r="N697" s="161" t="str">
        <f>IF($A697=0,"",IFERROR(INDEX(BD_Gestão!J:J,MATCH('Banco de Dados'!$B697,BD_Gestão!$B:$B,0)),"erro"))</f>
        <v/>
      </c>
      <c r="O697" s="164" t="str">
        <f>IF($A697=0,"",IFERROR(INDEX(BD_Gestão!K:K,MATCH('Banco de Dados'!$B697,BD_Gestão!$B:$B,0)),"erro"))</f>
        <v/>
      </c>
      <c r="P697" s="169" t="str">
        <f t="shared" si="42"/>
        <v/>
      </c>
      <c r="Q697" s="170" t="str">
        <f t="shared" si="43"/>
        <v/>
      </c>
      <c r="R697" s="163" t="e">
        <f t="shared" si="40"/>
        <v>#VALUE!</v>
      </c>
      <c r="S697" s="163" t="e">
        <f t="shared" si="41"/>
        <v>#VALUE!</v>
      </c>
      <c r="T697" s="163" t="e">
        <f>INDEX(Controle!O:O,MATCH('Banco de Dados'!A697,Controle!M:M,0))*E697/100</f>
        <v>#N/A</v>
      </c>
    </row>
    <row r="698" spans="1:20" hidden="1" x14ac:dyDescent="0.2">
      <c r="A698" s="158">
        <f>BD_TS!A697</f>
        <v>0</v>
      </c>
      <c r="B698" s="158" t="str">
        <f>SUBSTITUTE(SUBSTITUTE(BD_TS!D697," ",""),"-","/")</f>
        <v/>
      </c>
      <c r="C698" s="158">
        <f>BD_TS!E697</f>
        <v>0</v>
      </c>
      <c r="D698" s="159">
        <f>BD_TS!F697</f>
        <v>0</v>
      </c>
      <c r="E698" s="160">
        <f>BD_TS!B697</f>
        <v>0</v>
      </c>
      <c r="F698" s="161">
        <f>BD_TS!C697</f>
        <v>0</v>
      </c>
      <c r="G698" s="187">
        <f>BD_TS!H697</f>
        <v>0</v>
      </c>
      <c r="H698" s="158" t="str">
        <f>IF($A698=0,"",IFERROR(INDEX(BD_Gestão!A:A,MATCH('Banco de Dados'!$B698,BD_Gestão!$B:$B,0)),"erro"))</f>
        <v/>
      </c>
      <c r="I698" s="162" t="str">
        <f>IF($A698=0,"",IFERROR(INDEX(BD_Gestão!E:E,MATCH('Banco de Dados'!$B698,BD_Gestão!$B:$B,0)),"erro"))</f>
        <v/>
      </c>
      <c r="J698" s="186" t="str">
        <f>IF($A698=0,"",IFERROR(INDEX(BD_Gestão!B:B,MATCH('Banco de Dados'!$B698,BD_Gestão!$B:$B,0)),"erro"))</f>
        <v/>
      </c>
      <c r="K698" s="158" t="str">
        <f>IF($A698=0,"",IFERROR(INDEX(BD_Gestão!C:C,MATCH('Banco de Dados'!$B698,BD_Gestão!$B:$B,0)),"erro"))</f>
        <v/>
      </c>
      <c r="L698" s="158" t="str">
        <f>IF($A698=0,"",IFERROR(INDEX(BD_Gestão!H:H,MATCH('Banco de Dados'!$B698,BD_Gestão!$B:$B,0)),"erro"))</f>
        <v/>
      </c>
      <c r="M698" s="161" t="str">
        <f>IF($A698=0,"",IFERROR(INDEX(BD_Gestão!F:F,MATCH('Banco de Dados'!$B698,BD_Gestão!$B:$B,0)),"erro"))</f>
        <v/>
      </c>
      <c r="N698" s="161" t="str">
        <f>IF($A698=0,"",IFERROR(INDEX(BD_Gestão!J:J,MATCH('Banco de Dados'!$B698,BD_Gestão!$B:$B,0)),"erro"))</f>
        <v/>
      </c>
      <c r="O698" s="164" t="str">
        <f>IF($A698=0,"",IFERROR(INDEX(BD_Gestão!K:K,MATCH('Banco de Dados'!$B698,BD_Gestão!$B:$B,0)),"erro"))</f>
        <v/>
      </c>
      <c r="P698" s="169" t="str">
        <f t="shared" si="42"/>
        <v/>
      </c>
      <c r="Q698" s="170" t="str">
        <f t="shared" si="43"/>
        <v/>
      </c>
      <c r="R698" s="163" t="e">
        <f t="shared" si="40"/>
        <v>#VALUE!</v>
      </c>
      <c r="S698" s="163" t="e">
        <f t="shared" si="41"/>
        <v>#VALUE!</v>
      </c>
      <c r="T698" s="163" t="e">
        <f>INDEX(Controle!O:O,MATCH('Banco de Dados'!A698,Controle!M:M,0))*E698/100</f>
        <v>#N/A</v>
      </c>
    </row>
    <row r="699" spans="1:20" hidden="1" x14ac:dyDescent="0.2">
      <c r="A699" s="158">
        <f>BD_TS!A698</f>
        <v>0</v>
      </c>
      <c r="B699" s="158" t="str">
        <f>SUBSTITUTE(SUBSTITUTE(BD_TS!D698," ",""),"-","/")</f>
        <v/>
      </c>
      <c r="C699" s="158">
        <f>BD_TS!E698</f>
        <v>0</v>
      </c>
      <c r="D699" s="159">
        <f>BD_TS!F698</f>
        <v>0</v>
      </c>
      <c r="E699" s="160">
        <f>BD_TS!B698</f>
        <v>0</v>
      </c>
      <c r="F699" s="161">
        <f>BD_TS!C698</f>
        <v>0</v>
      </c>
      <c r="G699" s="187">
        <f>BD_TS!H698</f>
        <v>0</v>
      </c>
      <c r="H699" s="158" t="str">
        <f>IF($A699=0,"",IFERROR(INDEX(BD_Gestão!A:A,MATCH('Banco de Dados'!$B699,BD_Gestão!$B:$B,0)),"erro"))</f>
        <v/>
      </c>
      <c r="I699" s="162" t="str">
        <f>IF($A699=0,"",IFERROR(INDEX(BD_Gestão!E:E,MATCH('Banco de Dados'!$B699,BD_Gestão!$B:$B,0)),"erro"))</f>
        <v/>
      </c>
      <c r="J699" s="186" t="str">
        <f>IF($A699=0,"",IFERROR(INDEX(BD_Gestão!B:B,MATCH('Banco de Dados'!$B699,BD_Gestão!$B:$B,0)),"erro"))</f>
        <v/>
      </c>
      <c r="K699" s="158" t="str">
        <f>IF($A699=0,"",IFERROR(INDEX(BD_Gestão!C:C,MATCH('Banco de Dados'!$B699,BD_Gestão!$B:$B,0)),"erro"))</f>
        <v/>
      </c>
      <c r="L699" s="158" t="str">
        <f>IF($A699=0,"",IFERROR(INDEX(BD_Gestão!H:H,MATCH('Banco de Dados'!$B699,BD_Gestão!$B:$B,0)),"erro"))</f>
        <v/>
      </c>
      <c r="M699" s="161" t="str">
        <f>IF($A699=0,"",IFERROR(INDEX(BD_Gestão!F:F,MATCH('Banco de Dados'!$B699,BD_Gestão!$B:$B,0)),"erro"))</f>
        <v/>
      </c>
      <c r="N699" s="161" t="str">
        <f>IF($A699=0,"",IFERROR(INDEX(BD_Gestão!J:J,MATCH('Banco de Dados'!$B699,BD_Gestão!$B:$B,0)),"erro"))</f>
        <v/>
      </c>
      <c r="O699" s="164" t="str">
        <f>IF($A699=0,"",IFERROR(INDEX(BD_Gestão!K:K,MATCH('Banco de Dados'!$B699,BD_Gestão!$B:$B,0)),"erro"))</f>
        <v/>
      </c>
      <c r="P699" s="169" t="str">
        <f t="shared" si="42"/>
        <v/>
      </c>
      <c r="Q699" s="170" t="str">
        <f t="shared" si="43"/>
        <v/>
      </c>
      <c r="R699" s="163" t="e">
        <f t="shared" si="40"/>
        <v>#VALUE!</v>
      </c>
      <c r="S699" s="163" t="e">
        <f t="shared" si="41"/>
        <v>#VALUE!</v>
      </c>
      <c r="T699" s="163" t="e">
        <f>INDEX(Controle!O:O,MATCH('Banco de Dados'!A699,Controle!M:M,0))*E699/100</f>
        <v>#N/A</v>
      </c>
    </row>
    <row r="700" spans="1:20" hidden="1" x14ac:dyDescent="0.2">
      <c r="A700" s="158">
        <f>BD_TS!A699</f>
        <v>0</v>
      </c>
      <c r="B700" s="158" t="str">
        <f>SUBSTITUTE(SUBSTITUTE(BD_TS!D699," ",""),"-","/")</f>
        <v/>
      </c>
      <c r="C700" s="158">
        <f>BD_TS!E699</f>
        <v>0</v>
      </c>
      <c r="D700" s="159">
        <f>BD_TS!F699</f>
        <v>0</v>
      </c>
      <c r="E700" s="160">
        <f>BD_TS!B699</f>
        <v>0</v>
      </c>
      <c r="F700" s="161">
        <f>BD_TS!C699</f>
        <v>0</v>
      </c>
      <c r="G700" s="187">
        <f>BD_TS!H699</f>
        <v>0</v>
      </c>
      <c r="H700" s="158" t="str">
        <f>IF($A700=0,"",IFERROR(INDEX(BD_Gestão!A:A,MATCH('Banco de Dados'!$B700,BD_Gestão!$B:$B,0)),"erro"))</f>
        <v/>
      </c>
      <c r="I700" s="162" t="str">
        <f>IF($A700=0,"",IFERROR(INDEX(BD_Gestão!E:E,MATCH('Banco de Dados'!$B700,BD_Gestão!$B:$B,0)),"erro"))</f>
        <v/>
      </c>
      <c r="J700" s="186" t="str">
        <f>IF($A700=0,"",IFERROR(INDEX(BD_Gestão!B:B,MATCH('Banco de Dados'!$B700,BD_Gestão!$B:$B,0)),"erro"))</f>
        <v/>
      </c>
      <c r="K700" s="158" t="str">
        <f>IF($A700=0,"",IFERROR(INDEX(BD_Gestão!C:C,MATCH('Banco de Dados'!$B700,BD_Gestão!$B:$B,0)),"erro"))</f>
        <v/>
      </c>
      <c r="L700" s="158" t="str">
        <f>IF($A700=0,"",IFERROR(INDEX(BD_Gestão!H:H,MATCH('Banco de Dados'!$B700,BD_Gestão!$B:$B,0)),"erro"))</f>
        <v/>
      </c>
      <c r="M700" s="161" t="str">
        <f>IF($A700=0,"",IFERROR(INDEX(BD_Gestão!F:F,MATCH('Banco de Dados'!$B700,BD_Gestão!$B:$B,0)),"erro"))</f>
        <v/>
      </c>
      <c r="N700" s="161" t="str">
        <f>IF($A700=0,"",IFERROR(INDEX(BD_Gestão!J:J,MATCH('Banco de Dados'!$B700,BD_Gestão!$B:$B,0)),"erro"))</f>
        <v/>
      </c>
      <c r="O700" s="164" t="str">
        <f>IF($A700=0,"",IFERROR(INDEX(BD_Gestão!K:K,MATCH('Banco de Dados'!$B700,BD_Gestão!$B:$B,0)),"erro"))</f>
        <v/>
      </c>
      <c r="P700" s="169" t="str">
        <f t="shared" si="42"/>
        <v/>
      </c>
      <c r="Q700" s="170" t="str">
        <f t="shared" si="43"/>
        <v/>
      </c>
      <c r="R700" s="163" t="e">
        <f t="shared" si="40"/>
        <v>#VALUE!</v>
      </c>
      <c r="S700" s="163" t="e">
        <f t="shared" si="41"/>
        <v>#VALUE!</v>
      </c>
      <c r="T700" s="163" t="e">
        <f>INDEX(Controle!O:O,MATCH('Banco de Dados'!A700,Controle!M:M,0))*E700/100</f>
        <v>#N/A</v>
      </c>
    </row>
    <row r="701" spans="1:20" hidden="1" x14ac:dyDescent="0.2">
      <c r="A701" s="158">
        <f>BD_TS!A700</f>
        <v>0</v>
      </c>
      <c r="B701" s="158" t="str">
        <f>SUBSTITUTE(SUBSTITUTE(BD_TS!D700," ",""),"-","/")</f>
        <v/>
      </c>
      <c r="C701" s="158">
        <f>BD_TS!E700</f>
        <v>0</v>
      </c>
      <c r="D701" s="159">
        <f>BD_TS!F700</f>
        <v>0</v>
      </c>
      <c r="E701" s="160">
        <f>BD_TS!B700</f>
        <v>0</v>
      </c>
      <c r="F701" s="161">
        <f>BD_TS!C700</f>
        <v>0</v>
      </c>
      <c r="G701" s="187">
        <f>BD_TS!H700</f>
        <v>0</v>
      </c>
      <c r="H701" s="158" t="str">
        <f>IF($A701=0,"",IFERROR(INDEX(BD_Gestão!A:A,MATCH('Banco de Dados'!$B701,BD_Gestão!$B:$B,0)),"erro"))</f>
        <v/>
      </c>
      <c r="I701" s="162" t="str">
        <f>IF($A701=0,"",IFERROR(INDEX(BD_Gestão!E:E,MATCH('Banco de Dados'!$B701,BD_Gestão!$B:$B,0)),"erro"))</f>
        <v/>
      </c>
      <c r="J701" s="186" t="str">
        <f>IF($A701=0,"",IFERROR(INDEX(BD_Gestão!B:B,MATCH('Banco de Dados'!$B701,BD_Gestão!$B:$B,0)),"erro"))</f>
        <v/>
      </c>
      <c r="K701" s="158" t="str">
        <f>IF($A701=0,"",IFERROR(INDEX(BD_Gestão!C:C,MATCH('Banco de Dados'!$B701,BD_Gestão!$B:$B,0)),"erro"))</f>
        <v/>
      </c>
      <c r="L701" s="158" t="str">
        <f>IF($A701=0,"",IFERROR(INDEX(BD_Gestão!H:H,MATCH('Banco de Dados'!$B701,BD_Gestão!$B:$B,0)),"erro"))</f>
        <v/>
      </c>
      <c r="M701" s="161" t="str">
        <f>IF($A701=0,"",IFERROR(INDEX(BD_Gestão!F:F,MATCH('Banco de Dados'!$B701,BD_Gestão!$B:$B,0)),"erro"))</f>
        <v/>
      </c>
      <c r="N701" s="161" t="str">
        <f>IF($A701=0,"",IFERROR(INDEX(BD_Gestão!J:J,MATCH('Banco de Dados'!$B701,BD_Gestão!$B:$B,0)),"erro"))</f>
        <v/>
      </c>
      <c r="O701" s="164" t="str">
        <f>IF($A701=0,"",IFERROR(INDEX(BD_Gestão!K:K,MATCH('Banco de Dados'!$B701,BD_Gestão!$B:$B,0)),"erro"))</f>
        <v/>
      </c>
      <c r="P701" s="169" t="str">
        <f t="shared" si="42"/>
        <v/>
      </c>
      <c r="Q701" s="170" t="str">
        <f t="shared" si="43"/>
        <v/>
      </c>
      <c r="R701" s="163" t="e">
        <f t="shared" si="40"/>
        <v>#VALUE!</v>
      </c>
      <c r="S701" s="163" t="e">
        <f t="shared" si="41"/>
        <v>#VALUE!</v>
      </c>
      <c r="T701" s="163" t="e">
        <f>INDEX(Controle!O:O,MATCH('Banco de Dados'!A701,Controle!M:M,0))*E701/100</f>
        <v>#N/A</v>
      </c>
    </row>
    <row r="702" spans="1:20" hidden="1" x14ac:dyDescent="0.2">
      <c r="A702" s="158">
        <f>BD_TS!A701</f>
        <v>0</v>
      </c>
      <c r="B702" s="158" t="str">
        <f>SUBSTITUTE(SUBSTITUTE(BD_TS!D701," ",""),"-","/")</f>
        <v/>
      </c>
      <c r="C702" s="158">
        <f>BD_TS!E701</f>
        <v>0</v>
      </c>
      <c r="D702" s="159">
        <f>BD_TS!F701</f>
        <v>0</v>
      </c>
      <c r="E702" s="160">
        <f>BD_TS!B701</f>
        <v>0</v>
      </c>
      <c r="F702" s="161">
        <f>BD_TS!C701</f>
        <v>0</v>
      </c>
      <c r="G702" s="187">
        <f>BD_TS!H701</f>
        <v>0</v>
      </c>
      <c r="H702" s="158" t="str">
        <f>IF($A702=0,"",IFERROR(INDEX(BD_Gestão!A:A,MATCH('Banco de Dados'!$B702,BD_Gestão!$B:$B,0)),"erro"))</f>
        <v/>
      </c>
      <c r="I702" s="162" t="str">
        <f>IF($A702=0,"",IFERROR(INDEX(BD_Gestão!E:E,MATCH('Banco de Dados'!$B702,BD_Gestão!$B:$B,0)),"erro"))</f>
        <v/>
      </c>
      <c r="J702" s="186" t="str">
        <f>IF($A702=0,"",IFERROR(INDEX(BD_Gestão!B:B,MATCH('Banco de Dados'!$B702,BD_Gestão!$B:$B,0)),"erro"))</f>
        <v/>
      </c>
      <c r="K702" s="158" t="str">
        <f>IF($A702=0,"",IFERROR(INDEX(BD_Gestão!C:C,MATCH('Banco de Dados'!$B702,BD_Gestão!$B:$B,0)),"erro"))</f>
        <v/>
      </c>
      <c r="L702" s="158" t="str">
        <f>IF($A702=0,"",IFERROR(INDEX(BD_Gestão!H:H,MATCH('Banco de Dados'!$B702,BD_Gestão!$B:$B,0)),"erro"))</f>
        <v/>
      </c>
      <c r="M702" s="161" t="str">
        <f>IF($A702=0,"",IFERROR(INDEX(BD_Gestão!F:F,MATCH('Banco de Dados'!$B702,BD_Gestão!$B:$B,0)),"erro"))</f>
        <v/>
      </c>
      <c r="N702" s="161" t="str">
        <f>IF($A702=0,"",IFERROR(INDEX(BD_Gestão!J:J,MATCH('Banco de Dados'!$B702,BD_Gestão!$B:$B,0)),"erro"))</f>
        <v/>
      </c>
      <c r="O702" s="164" t="str">
        <f>IF($A702=0,"",IFERROR(INDEX(BD_Gestão!K:K,MATCH('Banco de Dados'!$B702,BD_Gestão!$B:$B,0)),"erro"))</f>
        <v/>
      </c>
      <c r="P702" s="169" t="str">
        <f t="shared" si="42"/>
        <v/>
      </c>
      <c r="Q702" s="170" t="str">
        <f t="shared" si="43"/>
        <v/>
      </c>
      <c r="R702" s="163" t="e">
        <f t="shared" si="40"/>
        <v>#VALUE!</v>
      </c>
      <c r="S702" s="163" t="e">
        <f t="shared" si="41"/>
        <v>#VALUE!</v>
      </c>
      <c r="T702" s="163" t="e">
        <f>INDEX(Controle!O:O,MATCH('Banco de Dados'!A702,Controle!M:M,0))*E702/100</f>
        <v>#N/A</v>
      </c>
    </row>
    <row r="703" spans="1:20" hidden="1" x14ac:dyDescent="0.2">
      <c r="A703" s="158">
        <f>BD_TS!A702</f>
        <v>0</v>
      </c>
      <c r="B703" s="158" t="str">
        <f>SUBSTITUTE(SUBSTITUTE(BD_TS!D702," ",""),"-","/")</f>
        <v/>
      </c>
      <c r="C703" s="158">
        <f>BD_TS!E702</f>
        <v>0</v>
      </c>
      <c r="D703" s="159">
        <f>BD_TS!F702</f>
        <v>0</v>
      </c>
      <c r="E703" s="160">
        <f>BD_TS!B702</f>
        <v>0</v>
      </c>
      <c r="F703" s="161">
        <f>BD_TS!C702</f>
        <v>0</v>
      </c>
      <c r="G703" s="187">
        <f>BD_TS!H702</f>
        <v>0</v>
      </c>
      <c r="H703" s="158" t="str">
        <f>IF($A703=0,"",IFERROR(INDEX(BD_Gestão!A:A,MATCH('Banco de Dados'!$B703,BD_Gestão!$B:$B,0)),"erro"))</f>
        <v/>
      </c>
      <c r="I703" s="162" t="str">
        <f>IF($A703=0,"",IFERROR(INDEX(BD_Gestão!E:E,MATCH('Banco de Dados'!$B703,BD_Gestão!$B:$B,0)),"erro"))</f>
        <v/>
      </c>
      <c r="J703" s="186" t="str">
        <f>IF($A703=0,"",IFERROR(INDEX(BD_Gestão!B:B,MATCH('Banco de Dados'!$B703,BD_Gestão!$B:$B,0)),"erro"))</f>
        <v/>
      </c>
      <c r="K703" s="158" t="str">
        <f>IF($A703=0,"",IFERROR(INDEX(BD_Gestão!C:C,MATCH('Banco de Dados'!$B703,BD_Gestão!$B:$B,0)),"erro"))</f>
        <v/>
      </c>
      <c r="L703" s="158" t="str">
        <f>IF($A703=0,"",IFERROR(INDEX(BD_Gestão!H:H,MATCH('Banco de Dados'!$B703,BD_Gestão!$B:$B,0)),"erro"))</f>
        <v/>
      </c>
      <c r="M703" s="161" t="str">
        <f>IF($A703=0,"",IFERROR(INDEX(BD_Gestão!F:F,MATCH('Banco de Dados'!$B703,BD_Gestão!$B:$B,0)),"erro"))</f>
        <v/>
      </c>
      <c r="N703" s="161" t="str">
        <f>IF($A703=0,"",IFERROR(INDEX(BD_Gestão!J:J,MATCH('Banco de Dados'!$B703,BD_Gestão!$B:$B,0)),"erro"))</f>
        <v/>
      </c>
      <c r="O703" s="164" t="str">
        <f>IF($A703=0,"",IFERROR(INDEX(BD_Gestão!K:K,MATCH('Banco de Dados'!$B703,BD_Gestão!$B:$B,0)),"erro"))</f>
        <v/>
      </c>
      <c r="P703" s="169" t="str">
        <f t="shared" si="42"/>
        <v/>
      </c>
      <c r="Q703" s="170" t="str">
        <f t="shared" si="43"/>
        <v/>
      </c>
      <c r="R703" s="163" t="e">
        <f t="shared" si="40"/>
        <v>#VALUE!</v>
      </c>
      <c r="S703" s="163" t="e">
        <f t="shared" si="41"/>
        <v>#VALUE!</v>
      </c>
      <c r="T703" s="163" t="e">
        <f>INDEX(Controle!O:O,MATCH('Banco de Dados'!A703,Controle!M:M,0))*E703/100</f>
        <v>#N/A</v>
      </c>
    </row>
    <row r="704" spans="1:20" hidden="1" x14ac:dyDescent="0.2">
      <c r="A704" s="158">
        <f>BD_TS!A703</f>
        <v>0</v>
      </c>
      <c r="B704" s="158" t="str">
        <f>SUBSTITUTE(SUBSTITUTE(BD_TS!D703," ",""),"-","/")</f>
        <v/>
      </c>
      <c r="C704" s="158">
        <f>BD_TS!E703</f>
        <v>0</v>
      </c>
      <c r="D704" s="159">
        <f>BD_TS!F703</f>
        <v>0</v>
      </c>
      <c r="E704" s="160">
        <f>BD_TS!B703</f>
        <v>0</v>
      </c>
      <c r="F704" s="161">
        <f>BD_TS!C703</f>
        <v>0</v>
      </c>
      <c r="G704" s="187">
        <f>BD_TS!H703</f>
        <v>0</v>
      </c>
      <c r="H704" s="158" t="str">
        <f>IF($A704=0,"",IFERROR(INDEX(BD_Gestão!A:A,MATCH('Banco de Dados'!$B704,BD_Gestão!$B:$B,0)),"erro"))</f>
        <v/>
      </c>
      <c r="I704" s="162" t="str">
        <f>IF($A704=0,"",IFERROR(INDEX(BD_Gestão!E:E,MATCH('Banco de Dados'!$B704,BD_Gestão!$B:$B,0)),"erro"))</f>
        <v/>
      </c>
      <c r="J704" s="186" t="str">
        <f>IF($A704=0,"",IFERROR(INDEX(BD_Gestão!B:B,MATCH('Banco de Dados'!$B704,BD_Gestão!$B:$B,0)),"erro"))</f>
        <v/>
      </c>
      <c r="K704" s="158" t="str">
        <f>IF($A704=0,"",IFERROR(INDEX(BD_Gestão!C:C,MATCH('Banco de Dados'!$B704,BD_Gestão!$B:$B,0)),"erro"))</f>
        <v/>
      </c>
      <c r="L704" s="158" t="str">
        <f>IF($A704=0,"",IFERROR(INDEX(BD_Gestão!H:H,MATCH('Banco de Dados'!$B704,BD_Gestão!$B:$B,0)),"erro"))</f>
        <v/>
      </c>
      <c r="M704" s="161" t="str">
        <f>IF($A704=0,"",IFERROR(INDEX(BD_Gestão!F:F,MATCH('Banco de Dados'!$B704,BD_Gestão!$B:$B,0)),"erro"))</f>
        <v/>
      </c>
      <c r="N704" s="161" t="str">
        <f>IF($A704=0,"",IFERROR(INDEX(BD_Gestão!J:J,MATCH('Banco de Dados'!$B704,BD_Gestão!$B:$B,0)),"erro"))</f>
        <v/>
      </c>
      <c r="O704" s="164" t="str">
        <f>IF($A704=0,"",IFERROR(INDEX(BD_Gestão!K:K,MATCH('Banco de Dados'!$B704,BD_Gestão!$B:$B,0)),"erro"))</f>
        <v/>
      </c>
      <c r="P704" s="169" t="str">
        <f t="shared" si="42"/>
        <v/>
      </c>
      <c r="Q704" s="170" t="str">
        <f t="shared" si="43"/>
        <v/>
      </c>
      <c r="R704" s="163" t="e">
        <f t="shared" si="40"/>
        <v>#VALUE!</v>
      </c>
      <c r="S704" s="163" t="e">
        <f t="shared" si="41"/>
        <v>#VALUE!</v>
      </c>
      <c r="T704" s="163" t="e">
        <f>INDEX(Controle!O:O,MATCH('Banco de Dados'!A704,Controle!M:M,0))*E704/100</f>
        <v>#N/A</v>
      </c>
    </row>
    <row r="705" spans="1:20" hidden="1" x14ac:dyDescent="0.2">
      <c r="A705" s="158">
        <f>BD_TS!A704</f>
        <v>0</v>
      </c>
      <c r="B705" s="158" t="str">
        <f>SUBSTITUTE(SUBSTITUTE(BD_TS!D704," ",""),"-","/")</f>
        <v/>
      </c>
      <c r="C705" s="158">
        <f>BD_TS!E704</f>
        <v>0</v>
      </c>
      <c r="D705" s="159">
        <f>BD_TS!F704</f>
        <v>0</v>
      </c>
      <c r="E705" s="160">
        <f>BD_TS!B704</f>
        <v>0</v>
      </c>
      <c r="F705" s="161">
        <f>BD_TS!C704</f>
        <v>0</v>
      </c>
      <c r="G705" s="187">
        <f>BD_TS!H704</f>
        <v>0</v>
      </c>
      <c r="H705" s="158" t="str">
        <f>IF($A705=0,"",IFERROR(INDEX(BD_Gestão!A:A,MATCH('Banco de Dados'!$B705,BD_Gestão!$B:$B,0)),"erro"))</f>
        <v/>
      </c>
      <c r="I705" s="162" t="str">
        <f>IF($A705=0,"",IFERROR(INDEX(BD_Gestão!E:E,MATCH('Banco de Dados'!$B705,BD_Gestão!$B:$B,0)),"erro"))</f>
        <v/>
      </c>
      <c r="J705" s="186" t="str">
        <f>IF($A705=0,"",IFERROR(INDEX(BD_Gestão!B:B,MATCH('Banco de Dados'!$B705,BD_Gestão!$B:$B,0)),"erro"))</f>
        <v/>
      </c>
      <c r="K705" s="158" t="str">
        <f>IF($A705=0,"",IFERROR(INDEX(BD_Gestão!C:C,MATCH('Banco de Dados'!$B705,BD_Gestão!$B:$B,0)),"erro"))</f>
        <v/>
      </c>
      <c r="L705" s="158" t="str">
        <f>IF($A705=0,"",IFERROR(INDEX(BD_Gestão!H:H,MATCH('Banco de Dados'!$B705,BD_Gestão!$B:$B,0)),"erro"))</f>
        <v/>
      </c>
      <c r="M705" s="161" t="str">
        <f>IF($A705=0,"",IFERROR(INDEX(BD_Gestão!F:F,MATCH('Banco de Dados'!$B705,BD_Gestão!$B:$B,0)),"erro"))</f>
        <v/>
      </c>
      <c r="N705" s="161" t="str">
        <f>IF($A705=0,"",IFERROR(INDEX(BD_Gestão!J:J,MATCH('Banco de Dados'!$B705,BD_Gestão!$B:$B,0)),"erro"))</f>
        <v/>
      </c>
      <c r="O705" s="164" t="str">
        <f>IF($A705=0,"",IFERROR(INDEX(BD_Gestão!K:K,MATCH('Banco de Dados'!$B705,BD_Gestão!$B:$B,0)),"erro"))</f>
        <v/>
      </c>
      <c r="P705" s="169" t="str">
        <f t="shared" si="42"/>
        <v/>
      </c>
      <c r="Q705" s="170" t="str">
        <f t="shared" si="43"/>
        <v/>
      </c>
      <c r="R705" s="163" t="e">
        <f t="shared" si="40"/>
        <v>#VALUE!</v>
      </c>
      <c r="S705" s="163" t="e">
        <f t="shared" si="41"/>
        <v>#VALUE!</v>
      </c>
      <c r="T705" s="163" t="e">
        <f>INDEX(Controle!O:O,MATCH('Banco de Dados'!A705,Controle!M:M,0))*E705/100</f>
        <v>#N/A</v>
      </c>
    </row>
    <row r="706" spans="1:20" hidden="1" x14ac:dyDescent="0.2">
      <c r="A706" s="158">
        <f>BD_TS!A705</f>
        <v>0</v>
      </c>
      <c r="B706" s="158" t="str">
        <f>SUBSTITUTE(SUBSTITUTE(BD_TS!D705," ",""),"-","/")</f>
        <v/>
      </c>
      <c r="C706" s="158">
        <f>BD_TS!E705</f>
        <v>0</v>
      </c>
      <c r="D706" s="159">
        <f>BD_TS!F705</f>
        <v>0</v>
      </c>
      <c r="E706" s="160">
        <f>BD_TS!B705</f>
        <v>0</v>
      </c>
      <c r="F706" s="161">
        <f>BD_TS!C705</f>
        <v>0</v>
      </c>
      <c r="G706" s="187">
        <f>BD_TS!H705</f>
        <v>0</v>
      </c>
      <c r="H706" s="158" t="str">
        <f>IF($A706=0,"",IFERROR(INDEX(BD_Gestão!A:A,MATCH('Banco de Dados'!$B706,BD_Gestão!$B:$B,0)),"erro"))</f>
        <v/>
      </c>
      <c r="I706" s="162" t="str">
        <f>IF($A706=0,"",IFERROR(INDEX(BD_Gestão!E:E,MATCH('Banco de Dados'!$B706,BD_Gestão!$B:$B,0)),"erro"))</f>
        <v/>
      </c>
      <c r="J706" s="186" t="str">
        <f>IF($A706=0,"",IFERROR(INDEX(BD_Gestão!B:B,MATCH('Banco de Dados'!$B706,BD_Gestão!$B:$B,0)),"erro"))</f>
        <v/>
      </c>
      <c r="K706" s="158" t="str">
        <f>IF($A706=0,"",IFERROR(INDEX(BD_Gestão!C:C,MATCH('Banco de Dados'!$B706,BD_Gestão!$B:$B,0)),"erro"))</f>
        <v/>
      </c>
      <c r="L706" s="158" t="str">
        <f>IF($A706=0,"",IFERROR(INDEX(BD_Gestão!H:H,MATCH('Banco de Dados'!$B706,BD_Gestão!$B:$B,0)),"erro"))</f>
        <v/>
      </c>
      <c r="M706" s="161" t="str">
        <f>IF($A706=0,"",IFERROR(INDEX(BD_Gestão!F:F,MATCH('Banco de Dados'!$B706,BD_Gestão!$B:$B,0)),"erro"))</f>
        <v/>
      </c>
      <c r="N706" s="161" t="str">
        <f>IF($A706=0,"",IFERROR(INDEX(BD_Gestão!J:J,MATCH('Banco de Dados'!$B706,BD_Gestão!$B:$B,0)),"erro"))</f>
        <v/>
      </c>
      <c r="O706" s="164" t="str">
        <f>IF($A706=0,"",IFERROR(INDEX(BD_Gestão!K:K,MATCH('Banco de Dados'!$B706,BD_Gestão!$B:$B,0)),"erro"))</f>
        <v/>
      </c>
      <c r="P706" s="169" t="str">
        <f t="shared" si="42"/>
        <v/>
      </c>
      <c r="Q706" s="170" t="str">
        <f t="shared" si="43"/>
        <v/>
      </c>
      <c r="R706" s="163" t="e">
        <f t="shared" si="40"/>
        <v>#VALUE!</v>
      </c>
      <c r="S706" s="163" t="e">
        <f t="shared" si="41"/>
        <v>#VALUE!</v>
      </c>
      <c r="T706" s="163" t="e">
        <f>INDEX(Controle!O:O,MATCH('Banco de Dados'!A706,Controle!M:M,0))*E706/100</f>
        <v>#N/A</v>
      </c>
    </row>
    <row r="707" spans="1:20" hidden="1" x14ac:dyDescent="0.2">
      <c r="A707" s="158">
        <f>BD_TS!A706</f>
        <v>0</v>
      </c>
      <c r="B707" s="158" t="str">
        <f>SUBSTITUTE(SUBSTITUTE(BD_TS!D706," ",""),"-","/")</f>
        <v/>
      </c>
      <c r="C707" s="158">
        <f>BD_TS!E706</f>
        <v>0</v>
      </c>
      <c r="D707" s="159">
        <f>BD_TS!F706</f>
        <v>0</v>
      </c>
      <c r="E707" s="160">
        <f>BD_TS!B706</f>
        <v>0</v>
      </c>
      <c r="F707" s="161">
        <f>BD_TS!C706</f>
        <v>0</v>
      </c>
      <c r="G707" s="187">
        <f>BD_TS!H706</f>
        <v>0</v>
      </c>
      <c r="H707" s="158" t="str">
        <f>IF($A707=0,"",IFERROR(INDEX(BD_Gestão!A:A,MATCH('Banco de Dados'!$B707,BD_Gestão!$B:$B,0)),"erro"))</f>
        <v/>
      </c>
      <c r="I707" s="162" t="str">
        <f>IF($A707=0,"",IFERROR(INDEX(BD_Gestão!E:E,MATCH('Banco de Dados'!$B707,BD_Gestão!$B:$B,0)),"erro"))</f>
        <v/>
      </c>
      <c r="J707" s="186" t="str">
        <f>IF($A707=0,"",IFERROR(INDEX(BD_Gestão!B:B,MATCH('Banco de Dados'!$B707,BD_Gestão!$B:$B,0)),"erro"))</f>
        <v/>
      </c>
      <c r="K707" s="158" t="str">
        <f>IF($A707=0,"",IFERROR(INDEX(BD_Gestão!C:C,MATCH('Banco de Dados'!$B707,BD_Gestão!$B:$B,0)),"erro"))</f>
        <v/>
      </c>
      <c r="L707" s="158" t="str">
        <f>IF($A707=0,"",IFERROR(INDEX(BD_Gestão!H:H,MATCH('Banco de Dados'!$B707,BD_Gestão!$B:$B,0)),"erro"))</f>
        <v/>
      </c>
      <c r="M707" s="161" t="str">
        <f>IF($A707=0,"",IFERROR(INDEX(BD_Gestão!F:F,MATCH('Banco de Dados'!$B707,BD_Gestão!$B:$B,0)),"erro"))</f>
        <v/>
      </c>
      <c r="N707" s="161" t="str">
        <f>IF($A707=0,"",IFERROR(INDEX(BD_Gestão!J:J,MATCH('Banco de Dados'!$B707,BD_Gestão!$B:$B,0)),"erro"))</f>
        <v/>
      </c>
      <c r="O707" s="164" t="str">
        <f>IF($A707=0,"",IFERROR(INDEX(BD_Gestão!K:K,MATCH('Banco de Dados'!$B707,BD_Gestão!$B:$B,0)),"erro"))</f>
        <v/>
      </c>
      <c r="P707" s="169" t="str">
        <f t="shared" si="42"/>
        <v/>
      </c>
      <c r="Q707" s="170" t="str">
        <f t="shared" si="43"/>
        <v/>
      </c>
      <c r="R707" s="163" t="e">
        <f t="shared" si="40"/>
        <v>#VALUE!</v>
      </c>
      <c r="S707" s="163" t="e">
        <f t="shared" si="41"/>
        <v>#VALUE!</v>
      </c>
      <c r="T707" s="163" t="e">
        <f>INDEX(Controle!O:O,MATCH('Banco de Dados'!A707,Controle!M:M,0))*E707/100</f>
        <v>#N/A</v>
      </c>
    </row>
    <row r="708" spans="1:20" hidden="1" x14ac:dyDescent="0.2">
      <c r="A708" s="158">
        <f>BD_TS!A707</f>
        <v>0</v>
      </c>
      <c r="B708" s="158" t="str">
        <f>SUBSTITUTE(SUBSTITUTE(BD_TS!D707," ",""),"-","/")</f>
        <v/>
      </c>
      <c r="C708" s="158">
        <f>BD_TS!E707</f>
        <v>0</v>
      </c>
      <c r="D708" s="159">
        <f>BD_TS!F707</f>
        <v>0</v>
      </c>
      <c r="E708" s="160">
        <f>BD_TS!B707</f>
        <v>0</v>
      </c>
      <c r="F708" s="161">
        <f>BD_TS!C707</f>
        <v>0</v>
      </c>
      <c r="G708" s="187">
        <f>BD_TS!H707</f>
        <v>0</v>
      </c>
      <c r="H708" s="158" t="str">
        <f>IF($A708=0,"",IFERROR(INDEX(BD_Gestão!A:A,MATCH('Banco de Dados'!$B708,BD_Gestão!$B:$B,0)),"erro"))</f>
        <v/>
      </c>
      <c r="I708" s="162" t="str">
        <f>IF($A708=0,"",IFERROR(INDEX(BD_Gestão!E:E,MATCH('Banco de Dados'!$B708,BD_Gestão!$B:$B,0)),"erro"))</f>
        <v/>
      </c>
      <c r="J708" s="186" t="str">
        <f>IF($A708=0,"",IFERROR(INDEX(BD_Gestão!B:B,MATCH('Banco de Dados'!$B708,BD_Gestão!$B:$B,0)),"erro"))</f>
        <v/>
      </c>
      <c r="K708" s="158" t="str">
        <f>IF($A708=0,"",IFERROR(INDEX(BD_Gestão!C:C,MATCH('Banco de Dados'!$B708,BD_Gestão!$B:$B,0)),"erro"))</f>
        <v/>
      </c>
      <c r="L708" s="158" t="str">
        <f>IF($A708=0,"",IFERROR(INDEX(BD_Gestão!H:H,MATCH('Banco de Dados'!$B708,BD_Gestão!$B:$B,0)),"erro"))</f>
        <v/>
      </c>
      <c r="M708" s="161" t="str">
        <f>IF($A708=0,"",IFERROR(INDEX(BD_Gestão!F:F,MATCH('Banco de Dados'!$B708,BD_Gestão!$B:$B,0)),"erro"))</f>
        <v/>
      </c>
      <c r="N708" s="161" t="str">
        <f>IF($A708=0,"",IFERROR(INDEX(BD_Gestão!J:J,MATCH('Banco de Dados'!$B708,BD_Gestão!$B:$B,0)),"erro"))</f>
        <v/>
      </c>
      <c r="O708" s="164" t="str">
        <f>IF($A708=0,"",IFERROR(INDEX(BD_Gestão!K:K,MATCH('Banco de Dados'!$B708,BD_Gestão!$B:$B,0)),"erro"))</f>
        <v/>
      </c>
      <c r="P708" s="169" t="str">
        <f t="shared" si="42"/>
        <v/>
      </c>
      <c r="Q708" s="170" t="str">
        <f t="shared" si="43"/>
        <v/>
      </c>
      <c r="R708" s="163" t="e">
        <f t="shared" si="40"/>
        <v>#VALUE!</v>
      </c>
      <c r="S708" s="163" t="e">
        <f t="shared" si="41"/>
        <v>#VALUE!</v>
      </c>
      <c r="T708" s="163" t="e">
        <f>INDEX(Controle!O:O,MATCH('Banco de Dados'!A708,Controle!M:M,0))*E708/100</f>
        <v>#N/A</v>
      </c>
    </row>
    <row r="709" spans="1:20" hidden="1" x14ac:dyDescent="0.2">
      <c r="A709" s="158">
        <f>BD_TS!A708</f>
        <v>0</v>
      </c>
      <c r="B709" s="158" t="str">
        <f>SUBSTITUTE(SUBSTITUTE(BD_TS!D708," ",""),"-","/")</f>
        <v/>
      </c>
      <c r="C709" s="158">
        <f>BD_TS!E708</f>
        <v>0</v>
      </c>
      <c r="D709" s="159">
        <f>BD_TS!F708</f>
        <v>0</v>
      </c>
      <c r="E709" s="160">
        <f>BD_TS!B708</f>
        <v>0</v>
      </c>
      <c r="F709" s="161">
        <f>BD_TS!C708</f>
        <v>0</v>
      </c>
      <c r="G709" s="187">
        <f>BD_TS!H708</f>
        <v>0</v>
      </c>
      <c r="H709" s="158" t="str">
        <f>IF($A709=0,"",IFERROR(INDEX(BD_Gestão!A:A,MATCH('Banco de Dados'!$B709,BD_Gestão!$B:$B,0)),"erro"))</f>
        <v/>
      </c>
      <c r="I709" s="162" t="str">
        <f>IF($A709=0,"",IFERROR(INDEX(BD_Gestão!E:E,MATCH('Banco de Dados'!$B709,BD_Gestão!$B:$B,0)),"erro"))</f>
        <v/>
      </c>
      <c r="J709" s="186" t="str">
        <f>IF($A709=0,"",IFERROR(INDEX(BD_Gestão!B:B,MATCH('Banco de Dados'!$B709,BD_Gestão!$B:$B,0)),"erro"))</f>
        <v/>
      </c>
      <c r="K709" s="158" t="str">
        <f>IF($A709=0,"",IFERROR(INDEX(BD_Gestão!C:C,MATCH('Banco de Dados'!$B709,BD_Gestão!$B:$B,0)),"erro"))</f>
        <v/>
      </c>
      <c r="L709" s="158" t="str">
        <f>IF($A709=0,"",IFERROR(INDEX(BD_Gestão!H:H,MATCH('Banco de Dados'!$B709,BD_Gestão!$B:$B,0)),"erro"))</f>
        <v/>
      </c>
      <c r="M709" s="161" t="str">
        <f>IF($A709=0,"",IFERROR(INDEX(BD_Gestão!F:F,MATCH('Banco de Dados'!$B709,BD_Gestão!$B:$B,0)),"erro"))</f>
        <v/>
      </c>
      <c r="N709" s="161" t="str">
        <f>IF($A709=0,"",IFERROR(INDEX(BD_Gestão!J:J,MATCH('Banco de Dados'!$B709,BD_Gestão!$B:$B,0)),"erro"))</f>
        <v/>
      </c>
      <c r="O709" s="164" t="str">
        <f>IF($A709=0,"",IFERROR(INDEX(BD_Gestão!K:K,MATCH('Banco de Dados'!$B709,BD_Gestão!$B:$B,0)),"erro"))</f>
        <v/>
      </c>
      <c r="P709" s="169" t="str">
        <f t="shared" si="42"/>
        <v/>
      </c>
      <c r="Q709" s="170" t="str">
        <f t="shared" si="43"/>
        <v/>
      </c>
      <c r="R709" s="163" t="e">
        <f t="shared" ref="R709:R772" si="44">MONTH(I709)</f>
        <v>#VALUE!</v>
      </c>
      <c r="S709" s="163" t="e">
        <f t="shared" ref="S709:S772" si="45">YEAR(I709)</f>
        <v>#VALUE!</v>
      </c>
      <c r="T709" s="163" t="e">
        <f>INDEX(Controle!O:O,MATCH('Banco de Dados'!A709,Controle!M:M,0))*E709/100</f>
        <v>#N/A</v>
      </c>
    </row>
    <row r="710" spans="1:20" hidden="1" x14ac:dyDescent="0.2">
      <c r="A710" s="158">
        <f>BD_TS!A709</f>
        <v>0</v>
      </c>
      <c r="B710" s="158" t="str">
        <f>SUBSTITUTE(SUBSTITUTE(BD_TS!D709," ",""),"-","/")</f>
        <v/>
      </c>
      <c r="C710" s="158">
        <f>BD_TS!E709</f>
        <v>0</v>
      </c>
      <c r="D710" s="159">
        <f>BD_TS!F709</f>
        <v>0</v>
      </c>
      <c r="E710" s="160">
        <f>BD_TS!B709</f>
        <v>0</v>
      </c>
      <c r="F710" s="161">
        <f>BD_TS!C709</f>
        <v>0</v>
      </c>
      <c r="G710" s="187">
        <f>BD_TS!H709</f>
        <v>0</v>
      </c>
      <c r="H710" s="158" t="str">
        <f>IF($A710=0,"",IFERROR(INDEX(BD_Gestão!A:A,MATCH('Banco de Dados'!$B710,BD_Gestão!$B:$B,0)),"erro"))</f>
        <v/>
      </c>
      <c r="I710" s="162" t="str">
        <f>IF($A710=0,"",IFERROR(INDEX(BD_Gestão!E:E,MATCH('Banco de Dados'!$B710,BD_Gestão!$B:$B,0)),"erro"))</f>
        <v/>
      </c>
      <c r="J710" s="186" t="str">
        <f>IF($A710=0,"",IFERROR(INDEX(BD_Gestão!B:B,MATCH('Banco de Dados'!$B710,BD_Gestão!$B:$B,0)),"erro"))</f>
        <v/>
      </c>
      <c r="K710" s="158" t="str">
        <f>IF($A710=0,"",IFERROR(INDEX(BD_Gestão!C:C,MATCH('Banco de Dados'!$B710,BD_Gestão!$B:$B,0)),"erro"))</f>
        <v/>
      </c>
      <c r="L710" s="158" t="str">
        <f>IF($A710=0,"",IFERROR(INDEX(BD_Gestão!H:H,MATCH('Banco de Dados'!$B710,BD_Gestão!$B:$B,0)),"erro"))</f>
        <v/>
      </c>
      <c r="M710" s="161" t="str">
        <f>IF($A710=0,"",IFERROR(INDEX(BD_Gestão!F:F,MATCH('Banco de Dados'!$B710,BD_Gestão!$B:$B,0)),"erro"))</f>
        <v/>
      </c>
      <c r="N710" s="161" t="str">
        <f>IF($A710=0,"",IFERROR(INDEX(BD_Gestão!J:J,MATCH('Banco de Dados'!$B710,BD_Gestão!$B:$B,0)),"erro"))</f>
        <v/>
      </c>
      <c r="O710" s="164" t="str">
        <f>IF($A710=0,"",IFERROR(INDEX(BD_Gestão!K:K,MATCH('Banco de Dados'!$B710,BD_Gestão!$B:$B,0)),"erro"))</f>
        <v/>
      </c>
      <c r="P710" s="169" t="str">
        <f t="shared" ref="P710:P773" si="46">IF(OR(H710="erro",H710=""),"",E710*(MIN(O710,1)))</f>
        <v/>
      </c>
      <c r="Q710" s="170" t="str">
        <f t="shared" ref="Q710:Q773" si="47">IF(OR(H710="erro",H710=""),"",E710-P710)</f>
        <v/>
      </c>
      <c r="R710" s="163" t="e">
        <f t="shared" si="44"/>
        <v>#VALUE!</v>
      </c>
      <c r="S710" s="163" t="e">
        <f t="shared" si="45"/>
        <v>#VALUE!</v>
      </c>
      <c r="T710" s="163" t="e">
        <f>INDEX(Controle!O:O,MATCH('Banco de Dados'!A710,Controle!M:M,0))*E710/100</f>
        <v>#N/A</v>
      </c>
    </row>
    <row r="711" spans="1:20" hidden="1" x14ac:dyDescent="0.2">
      <c r="A711" s="158">
        <f>BD_TS!A710</f>
        <v>0</v>
      </c>
      <c r="B711" s="158" t="str">
        <f>SUBSTITUTE(SUBSTITUTE(BD_TS!D710," ",""),"-","/")</f>
        <v/>
      </c>
      <c r="C711" s="158">
        <f>BD_TS!E710</f>
        <v>0</v>
      </c>
      <c r="D711" s="159">
        <f>BD_TS!F710</f>
        <v>0</v>
      </c>
      <c r="E711" s="160">
        <f>BD_TS!B710</f>
        <v>0</v>
      </c>
      <c r="F711" s="161">
        <f>BD_TS!C710</f>
        <v>0</v>
      </c>
      <c r="G711" s="187">
        <f>BD_TS!H710</f>
        <v>0</v>
      </c>
      <c r="H711" s="158" t="str">
        <f>IF($A711=0,"",IFERROR(INDEX(BD_Gestão!A:A,MATCH('Banco de Dados'!$B711,BD_Gestão!$B:$B,0)),"erro"))</f>
        <v/>
      </c>
      <c r="I711" s="162" t="str">
        <f>IF($A711=0,"",IFERROR(INDEX(BD_Gestão!E:E,MATCH('Banco de Dados'!$B711,BD_Gestão!$B:$B,0)),"erro"))</f>
        <v/>
      </c>
      <c r="J711" s="186" t="str">
        <f>IF($A711=0,"",IFERROR(INDEX(BD_Gestão!B:B,MATCH('Banco de Dados'!$B711,BD_Gestão!$B:$B,0)),"erro"))</f>
        <v/>
      </c>
      <c r="K711" s="158" t="str">
        <f>IF($A711=0,"",IFERROR(INDEX(BD_Gestão!C:C,MATCH('Banco de Dados'!$B711,BD_Gestão!$B:$B,0)),"erro"))</f>
        <v/>
      </c>
      <c r="L711" s="158" t="str">
        <f>IF($A711=0,"",IFERROR(INDEX(BD_Gestão!H:H,MATCH('Banco de Dados'!$B711,BD_Gestão!$B:$B,0)),"erro"))</f>
        <v/>
      </c>
      <c r="M711" s="161" t="str">
        <f>IF($A711=0,"",IFERROR(INDEX(BD_Gestão!F:F,MATCH('Banco de Dados'!$B711,BD_Gestão!$B:$B,0)),"erro"))</f>
        <v/>
      </c>
      <c r="N711" s="161" t="str">
        <f>IF($A711=0,"",IFERROR(INDEX(BD_Gestão!J:J,MATCH('Banco de Dados'!$B711,BD_Gestão!$B:$B,0)),"erro"))</f>
        <v/>
      </c>
      <c r="O711" s="164" t="str">
        <f>IF($A711=0,"",IFERROR(INDEX(BD_Gestão!K:K,MATCH('Banco de Dados'!$B711,BD_Gestão!$B:$B,0)),"erro"))</f>
        <v/>
      </c>
      <c r="P711" s="169" t="str">
        <f t="shared" si="46"/>
        <v/>
      </c>
      <c r="Q711" s="170" t="str">
        <f t="shared" si="47"/>
        <v/>
      </c>
      <c r="R711" s="163" t="e">
        <f t="shared" si="44"/>
        <v>#VALUE!</v>
      </c>
      <c r="S711" s="163" t="e">
        <f t="shared" si="45"/>
        <v>#VALUE!</v>
      </c>
      <c r="T711" s="163" t="e">
        <f>INDEX(Controle!O:O,MATCH('Banco de Dados'!A711,Controle!M:M,0))*E711/100</f>
        <v>#N/A</v>
      </c>
    </row>
    <row r="712" spans="1:20" hidden="1" x14ac:dyDescent="0.2">
      <c r="A712" s="158">
        <f>BD_TS!A711</f>
        <v>0</v>
      </c>
      <c r="B712" s="158" t="str">
        <f>SUBSTITUTE(SUBSTITUTE(BD_TS!D711," ",""),"-","/")</f>
        <v/>
      </c>
      <c r="C712" s="158">
        <f>BD_TS!E711</f>
        <v>0</v>
      </c>
      <c r="D712" s="159">
        <f>BD_TS!F711</f>
        <v>0</v>
      </c>
      <c r="E712" s="160">
        <f>BD_TS!B711</f>
        <v>0</v>
      </c>
      <c r="F712" s="161">
        <f>BD_TS!C711</f>
        <v>0</v>
      </c>
      <c r="G712" s="187">
        <f>BD_TS!H711</f>
        <v>0</v>
      </c>
      <c r="H712" s="158" t="str">
        <f>IF($A712=0,"",IFERROR(INDEX(BD_Gestão!A:A,MATCH('Banco de Dados'!$B712,BD_Gestão!$B:$B,0)),"erro"))</f>
        <v/>
      </c>
      <c r="I712" s="162" t="str">
        <f>IF($A712=0,"",IFERROR(INDEX(BD_Gestão!E:E,MATCH('Banco de Dados'!$B712,BD_Gestão!$B:$B,0)),"erro"))</f>
        <v/>
      </c>
      <c r="J712" s="186" t="str">
        <f>IF($A712=0,"",IFERROR(INDEX(BD_Gestão!B:B,MATCH('Banco de Dados'!$B712,BD_Gestão!$B:$B,0)),"erro"))</f>
        <v/>
      </c>
      <c r="K712" s="158" t="str">
        <f>IF($A712=0,"",IFERROR(INDEX(BD_Gestão!C:C,MATCH('Banco de Dados'!$B712,BD_Gestão!$B:$B,0)),"erro"))</f>
        <v/>
      </c>
      <c r="L712" s="158" t="str">
        <f>IF($A712=0,"",IFERROR(INDEX(BD_Gestão!H:H,MATCH('Banco de Dados'!$B712,BD_Gestão!$B:$B,0)),"erro"))</f>
        <v/>
      </c>
      <c r="M712" s="161" t="str">
        <f>IF($A712=0,"",IFERROR(INDEX(BD_Gestão!F:F,MATCH('Banco de Dados'!$B712,BD_Gestão!$B:$B,0)),"erro"))</f>
        <v/>
      </c>
      <c r="N712" s="161" t="str">
        <f>IF($A712=0,"",IFERROR(INDEX(BD_Gestão!J:J,MATCH('Banco de Dados'!$B712,BD_Gestão!$B:$B,0)),"erro"))</f>
        <v/>
      </c>
      <c r="O712" s="164" t="str">
        <f>IF($A712=0,"",IFERROR(INDEX(BD_Gestão!K:K,MATCH('Banco de Dados'!$B712,BD_Gestão!$B:$B,0)),"erro"))</f>
        <v/>
      </c>
      <c r="P712" s="169" t="str">
        <f t="shared" si="46"/>
        <v/>
      </c>
      <c r="Q712" s="170" t="str">
        <f t="shared" si="47"/>
        <v/>
      </c>
      <c r="R712" s="163" t="e">
        <f t="shared" si="44"/>
        <v>#VALUE!</v>
      </c>
      <c r="S712" s="163" t="e">
        <f t="shared" si="45"/>
        <v>#VALUE!</v>
      </c>
      <c r="T712" s="163" t="e">
        <f>INDEX(Controle!O:O,MATCH('Banco de Dados'!A712,Controle!M:M,0))*E712/100</f>
        <v>#N/A</v>
      </c>
    </row>
    <row r="713" spans="1:20" hidden="1" x14ac:dyDescent="0.2">
      <c r="A713" s="158">
        <f>BD_TS!A712</f>
        <v>0</v>
      </c>
      <c r="B713" s="158" t="str">
        <f>SUBSTITUTE(SUBSTITUTE(BD_TS!D712," ",""),"-","/")</f>
        <v/>
      </c>
      <c r="C713" s="158">
        <f>BD_TS!E712</f>
        <v>0</v>
      </c>
      <c r="D713" s="159">
        <f>BD_TS!F712</f>
        <v>0</v>
      </c>
      <c r="E713" s="160">
        <f>BD_TS!B712</f>
        <v>0</v>
      </c>
      <c r="F713" s="161">
        <f>BD_TS!C712</f>
        <v>0</v>
      </c>
      <c r="G713" s="187">
        <f>BD_TS!H712</f>
        <v>0</v>
      </c>
      <c r="H713" s="158" t="str">
        <f>IF($A713=0,"",IFERROR(INDEX(BD_Gestão!A:A,MATCH('Banco de Dados'!$B713,BD_Gestão!$B:$B,0)),"erro"))</f>
        <v/>
      </c>
      <c r="I713" s="162" t="str">
        <f>IF($A713=0,"",IFERROR(INDEX(BD_Gestão!E:E,MATCH('Banco de Dados'!$B713,BD_Gestão!$B:$B,0)),"erro"))</f>
        <v/>
      </c>
      <c r="J713" s="186" t="str">
        <f>IF($A713=0,"",IFERROR(INDEX(BD_Gestão!B:B,MATCH('Banco de Dados'!$B713,BD_Gestão!$B:$B,0)),"erro"))</f>
        <v/>
      </c>
      <c r="K713" s="158" t="str">
        <f>IF($A713=0,"",IFERROR(INDEX(BD_Gestão!C:C,MATCH('Banco de Dados'!$B713,BD_Gestão!$B:$B,0)),"erro"))</f>
        <v/>
      </c>
      <c r="L713" s="158" t="str">
        <f>IF($A713=0,"",IFERROR(INDEX(BD_Gestão!H:H,MATCH('Banco de Dados'!$B713,BD_Gestão!$B:$B,0)),"erro"))</f>
        <v/>
      </c>
      <c r="M713" s="161" t="str">
        <f>IF($A713=0,"",IFERROR(INDEX(BD_Gestão!F:F,MATCH('Banco de Dados'!$B713,BD_Gestão!$B:$B,0)),"erro"))</f>
        <v/>
      </c>
      <c r="N713" s="161" t="str">
        <f>IF($A713=0,"",IFERROR(INDEX(BD_Gestão!J:J,MATCH('Banco de Dados'!$B713,BD_Gestão!$B:$B,0)),"erro"))</f>
        <v/>
      </c>
      <c r="O713" s="164" t="str">
        <f>IF($A713=0,"",IFERROR(INDEX(BD_Gestão!K:K,MATCH('Banco de Dados'!$B713,BD_Gestão!$B:$B,0)),"erro"))</f>
        <v/>
      </c>
      <c r="P713" s="169" t="str">
        <f t="shared" si="46"/>
        <v/>
      </c>
      <c r="Q713" s="170" t="str">
        <f t="shared" si="47"/>
        <v/>
      </c>
      <c r="R713" s="163" t="e">
        <f t="shared" si="44"/>
        <v>#VALUE!</v>
      </c>
      <c r="S713" s="163" t="e">
        <f t="shared" si="45"/>
        <v>#VALUE!</v>
      </c>
      <c r="T713" s="163" t="e">
        <f>INDEX(Controle!O:O,MATCH('Banco de Dados'!A713,Controle!M:M,0))*E713/100</f>
        <v>#N/A</v>
      </c>
    </row>
    <row r="714" spans="1:20" hidden="1" x14ac:dyDescent="0.2">
      <c r="A714" s="158">
        <f>BD_TS!A713</f>
        <v>0</v>
      </c>
      <c r="B714" s="158" t="str">
        <f>SUBSTITUTE(SUBSTITUTE(BD_TS!D713," ",""),"-","/")</f>
        <v/>
      </c>
      <c r="C714" s="158">
        <f>BD_TS!E713</f>
        <v>0</v>
      </c>
      <c r="D714" s="159">
        <f>BD_TS!F713</f>
        <v>0</v>
      </c>
      <c r="E714" s="160">
        <f>BD_TS!B713</f>
        <v>0</v>
      </c>
      <c r="F714" s="161">
        <f>BD_TS!C713</f>
        <v>0</v>
      </c>
      <c r="G714" s="187">
        <f>BD_TS!H713</f>
        <v>0</v>
      </c>
      <c r="H714" s="158" t="str">
        <f>IF($A714=0,"",IFERROR(INDEX(BD_Gestão!A:A,MATCH('Banco de Dados'!$B714,BD_Gestão!$B:$B,0)),"erro"))</f>
        <v/>
      </c>
      <c r="I714" s="162" t="str">
        <f>IF($A714=0,"",IFERROR(INDEX(BD_Gestão!E:E,MATCH('Banco de Dados'!$B714,BD_Gestão!$B:$B,0)),"erro"))</f>
        <v/>
      </c>
      <c r="J714" s="186" t="str">
        <f>IF($A714=0,"",IFERROR(INDEX(BD_Gestão!B:B,MATCH('Banco de Dados'!$B714,BD_Gestão!$B:$B,0)),"erro"))</f>
        <v/>
      </c>
      <c r="K714" s="158" t="str">
        <f>IF($A714=0,"",IFERROR(INDEX(BD_Gestão!C:C,MATCH('Banco de Dados'!$B714,BD_Gestão!$B:$B,0)),"erro"))</f>
        <v/>
      </c>
      <c r="L714" s="158" t="str">
        <f>IF($A714=0,"",IFERROR(INDEX(BD_Gestão!H:H,MATCH('Banco de Dados'!$B714,BD_Gestão!$B:$B,0)),"erro"))</f>
        <v/>
      </c>
      <c r="M714" s="161" t="str">
        <f>IF($A714=0,"",IFERROR(INDEX(BD_Gestão!F:F,MATCH('Banco de Dados'!$B714,BD_Gestão!$B:$B,0)),"erro"))</f>
        <v/>
      </c>
      <c r="N714" s="161" t="str">
        <f>IF($A714=0,"",IFERROR(INDEX(BD_Gestão!J:J,MATCH('Banco de Dados'!$B714,BD_Gestão!$B:$B,0)),"erro"))</f>
        <v/>
      </c>
      <c r="O714" s="164" t="str">
        <f>IF($A714=0,"",IFERROR(INDEX(BD_Gestão!K:K,MATCH('Banco de Dados'!$B714,BD_Gestão!$B:$B,0)),"erro"))</f>
        <v/>
      </c>
      <c r="P714" s="169" t="str">
        <f t="shared" si="46"/>
        <v/>
      </c>
      <c r="Q714" s="170" t="str">
        <f t="shared" si="47"/>
        <v/>
      </c>
      <c r="R714" s="163" t="e">
        <f t="shared" si="44"/>
        <v>#VALUE!</v>
      </c>
      <c r="S714" s="163" t="e">
        <f t="shared" si="45"/>
        <v>#VALUE!</v>
      </c>
      <c r="T714" s="163" t="e">
        <f>INDEX(Controle!O:O,MATCH('Banco de Dados'!A714,Controle!M:M,0))*E714/100</f>
        <v>#N/A</v>
      </c>
    </row>
    <row r="715" spans="1:20" hidden="1" x14ac:dyDescent="0.2">
      <c r="A715" s="158">
        <f>BD_TS!A714</f>
        <v>0</v>
      </c>
      <c r="B715" s="158" t="str">
        <f>SUBSTITUTE(SUBSTITUTE(BD_TS!D714," ",""),"-","/")</f>
        <v/>
      </c>
      <c r="C715" s="158">
        <f>BD_TS!E714</f>
        <v>0</v>
      </c>
      <c r="D715" s="159">
        <f>BD_TS!F714</f>
        <v>0</v>
      </c>
      <c r="E715" s="160">
        <f>BD_TS!B714</f>
        <v>0</v>
      </c>
      <c r="F715" s="161">
        <f>BD_TS!C714</f>
        <v>0</v>
      </c>
      <c r="G715" s="187">
        <f>BD_TS!H714</f>
        <v>0</v>
      </c>
      <c r="H715" s="158" t="str">
        <f>IF($A715=0,"",IFERROR(INDEX(BD_Gestão!A:A,MATCH('Banco de Dados'!$B715,BD_Gestão!$B:$B,0)),"erro"))</f>
        <v/>
      </c>
      <c r="I715" s="162" t="str">
        <f>IF($A715=0,"",IFERROR(INDEX(BD_Gestão!E:E,MATCH('Banco de Dados'!$B715,BD_Gestão!$B:$B,0)),"erro"))</f>
        <v/>
      </c>
      <c r="J715" s="186" t="str">
        <f>IF($A715=0,"",IFERROR(INDEX(BD_Gestão!B:B,MATCH('Banco de Dados'!$B715,BD_Gestão!$B:$B,0)),"erro"))</f>
        <v/>
      </c>
      <c r="K715" s="158" t="str">
        <f>IF($A715=0,"",IFERROR(INDEX(BD_Gestão!C:C,MATCH('Banco de Dados'!$B715,BD_Gestão!$B:$B,0)),"erro"))</f>
        <v/>
      </c>
      <c r="L715" s="158" t="str">
        <f>IF($A715=0,"",IFERROR(INDEX(BD_Gestão!H:H,MATCH('Banco de Dados'!$B715,BD_Gestão!$B:$B,0)),"erro"))</f>
        <v/>
      </c>
      <c r="M715" s="161" t="str">
        <f>IF($A715=0,"",IFERROR(INDEX(BD_Gestão!F:F,MATCH('Banco de Dados'!$B715,BD_Gestão!$B:$B,0)),"erro"))</f>
        <v/>
      </c>
      <c r="N715" s="161" t="str">
        <f>IF($A715=0,"",IFERROR(INDEX(BD_Gestão!J:J,MATCH('Banco de Dados'!$B715,BD_Gestão!$B:$B,0)),"erro"))</f>
        <v/>
      </c>
      <c r="O715" s="164" t="str">
        <f>IF($A715=0,"",IFERROR(INDEX(BD_Gestão!K:K,MATCH('Banco de Dados'!$B715,BD_Gestão!$B:$B,0)),"erro"))</f>
        <v/>
      </c>
      <c r="P715" s="169" t="str">
        <f t="shared" si="46"/>
        <v/>
      </c>
      <c r="Q715" s="170" t="str">
        <f t="shared" si="47"/>
        <v/>
      </c>
      <c r="R715" s="163" t="e">
        <f t="shared" si="44"/>
        <v>#VALUE!</v>
      </c>
      <c r="S715" s="163" t="e">
        <f t="shared" si="45"/>
        <v>#VALUE!</v>
      </c>
      <c r="T715" s="163" t="e">
        <f>INDEX(Controle!O:O,MATCH('Banco de Dados'!A715,Controle!M:M,0))*E715/100</f>
        <v>#N/A</v>
      </c>
    </row>
    <row r="716" spans="1:20" hidden="1" x14ac:dyDescent="0.2">
      <c r="A716" s="158">
        <f>BD_TS!A715</f>
        <v>0</v>
      </c>
      <c r="B716" s="158" t="str">
        <f>SUBSTITUTE(SUBSTITUTE(BD_TS!D715," ",""),"-","/")</f>
        <v/>
      </c>
      <c r="C716" s="158">
        <f>BD_TS!E715</f>
        <v>0</v>
      </c>
      <c r="D716" s="159">
        <f>BD_TS!F715</f>
        <v>0</v>
      </c>
      <c r="E716" s="160">
        <f>BD_TS!B715</f>
        <v>0</v>
      </c>
      <c r="F716" s="161">
        <f>BD_TS!C715</f>
        <v>0</v>
      </c>
      <c r="G716" s="187">
        <f>BD_TS!H715</f>
        <v>0</v>
      </c>
      <c r="H716" s="158" t="str">
        <f>IF($A716=0,"",IFERROR(INDEX(BD_Gestão!A:A,MATCH('Banco de Dados'!$B716,BD_Gestão!$B:$B,0)),"erro"))</f>
        <v/>
      </c>
      <c r="I716" s="162" t="str">
        <f>IF($A716=0,"",IFERROR(INDEX(BD_Gestão!E:E,MATCH('Banco de Dados'!$B716,BD_Gestão!$B:$B,0)),"erro"))</f>
        <v/>
      </c>
      <c r="J716" s="186" t="str">
        <f>IF($A716=0,"",IFERROR(INDEX(BD_Gestão!B:B,MATCH('Banco de Dados'!$B716,BD_Gestão!$B:$B,0)),"erro"))</f>
        <v/>
      </c>
      <c r="K716" s="158" t="str">
        <f>IF($A716=0,"",IFERROR(INDEX(BD_Gestão!C:C,MATCH('Banco de Dados'!$B716,BD_Gestão!$B:$B,0)),"erro"))</f>
        <v/>
      </c>
      <c r="L716" s="158" t="str">
        <f>IF($A716=0,"",IFERROR(INDEX(BD_Gestão!H:H,MATCH('Banco de Dados'!$B716,BD_Gestão!$B:$B,0)),"erro"))</f>
        <v/>
      </c>
      <c r="M716" s="161" t="str">
        <f>IF($A716=0,"",IFERROR(INDEX(BD_Gestão!F:F,MATCH('Banco de Dados'!$B716,BD_Gestão!$B:$B,0)),"erro"))</f>
        <v/>
      </c>
      <c r="N716" s="161" t="str">
        <f>IF($A716=0,"",IFERROR(INDEX(BD_Gestão!J:J,MATCH('Banco de Dados'!$B716,BD_Gestão!$B:$B,0)),"erro"))</f>
        <v/>
      </c>
      <c r="O716" s="164" t="str">
        <f>IF($A716=0,"",IFERROR(INDEX(BD_Gestão!K:K,MATCH('Banco de Dados'!$B716,BD_Gestão!$B:$B,0)),"erro"))</f>
        <v/>
      </c>
      <c r="P716" s="169" t="str">
        <f t="shared" si="46"/>
        <v/>
      </c>
      <c r="Q716" s="170" t="str">
        <f t="shared" si="47"/>
        <v/>
      </c>
      <c r="R716" s="163" t="e">
        <f t="shared" si="44"/>
        <v>#VALUE!</v>
      </c>
      <c r="S716" s="163" t="e">
        <f t="shared" si="45"/>
        <v>#VALUE!</v>
      </c>
      <c r="T716" s="163" t="e">
        <f>INDEX(Controle!O:O,MATCH('Banco de Dados'!A716,Controle!M:M,0))*E716/100</f>
        <v>#N/A</v>
      </c>
    </row>
    <row r="717" spans="1:20" hidden="1" x14ac:dyDescent="0.2">
      <c r="A717" s="158">
        <f>BD_TS!A716</f>
        <v>0</v>
      </c>
      <c r="B717" s="158" t="str">
        <f>SUBSTITUTE(SUBSTITUTE(BD_TS!D716," ",""),"-","/")</f>
        <v/>
      </c>
      <c r="C717" s="158">
        <f>BD_TS!E716</f>
        <v>0</v>
      </c>
      <c r="D717" s="159">
        <f>BD_TS!F716</f>
        <v>0</v>
      </c>
      <c r="E717" s="160">
        <f>BD_TS!B716</f>
        <v>0</v>
      </c>
      <c r="F717" s="161">
        <f>BD_TS!C716</f>
        <v>0</v>
      </c>
      <c r="G717" s="187">
        <f>BD_TS!H716</f>
        <v>0</v>
      </c>
      <c r="H717" s="158" t="str">
        <f>IF($A717=0,"",IFERROR(INDEX(BD_Gestão!A:A,MATCH('Banco de Dados'!$B717,BD_Gestão!$B:$B,0)),"erro"))</f>
        <v/>
      </c>
      <c r="I717" s="162" t="str">
        <f>IF($A717=0,"",IFERROR(INDEX(BD_Gestão!E:E,MATCH('Banco de Dados'!$B717,BD_Gestão!$B:$B,0)),"erro"))</f>
        <v/>
      </c>
      <c r="J717" s="186" t="str">
        <f>IF($A717=0,"",IFERROR(INDEX(BD_Gestão!B:B,MATCH('Banco de Dados'!$B717,BD_Gestão!$B:$B,0)),"erro"))</f>
        <v/>
      </c>
      <c r="K717" s="158" t="str">
        <f>IF($A717=0,"",IFERROR(INDEX(BD_Gestão!C:C,MATCH('Banco de Dados'!$B717,BD_Gestão!$B:$B,0)),"erro"))</f>
        <v/>
      </c>
      <c r="L717" s="158" t="str">
        <f>IF($A717=0,"",IFERROR(INDEX(BD_Gestão!H:H,MATCH('Banco de Dados'!$B717,BD_Gestão!$B:$B,0)),"erro"))</f>
        <v/>
      </c>
      <c r="M717" s="161" t="str">
        <f>IF($A717=0,"",IFERROR(INDEX(BD_Gestão!F:F,MATCH('Banco de Dados'!$B717,BD_Gestão!$B:$B,0)),"erro"))</f>
        <v/>
      </c>
      <c r="N717" s="161" t="str">
        <f>IF($A717=0,"",IFERROR(INDEX(BD_Gestão!J:J,MATCH('Banco de Dados'!$B717,BD_Gestão!$B:$B,0)),"erro"))</f>
        <v/>
      </c>
      <c r="O717" s="164" t="str">
        <f>IF($A717=0,"",IFERROR(INDEX(BD_Gestão!K:K,MATCH('Banco de Dados'!$B717,BD_Gestão!$B:$B,0)),"erro"))</f>
        <v/>
      </c>
      <c r="P717" s="169" t="str">
        <f t="shared" si="46"/>
        <v/>
      </c>
      <c r="Q717" s="170" t="str">
        <f t="shared" si="47"/>
        <v/>
      </c>
      <c r="R717" s="163" t="e">
        <f t="shared" si="44"/>
        <v>#VALUE!</v>
      </c>
      <c r="S717" s="163" t="e">
        <f t="shared" si="45"/>
        <v>#VALUE!</v>
      </c>
      <c r="T717" s="163" t="e">
        <f>INDEX(Controle!O:O,MATCH('Banco de Dados'!A717,Controle!M:M,0))*E717/100</f>
        <v>#N/A</v>
      </c>
    </row>
    <row r="718" spans="1:20" hidden="1" x14ac:dyDescent="0.2">
      <c r="A718" s="158">
        <f>BD_TS!A717</f>
        <v>0</v>
      </c>
      <c r="B718" s="158" t="str">
        <f>SUBSTITUTE(SUBSTITUTE(BD_TS!D717," ",""),"-","/")</f>
        <v/>
      </c>
      <c r="C718" s="158">
        <f>BD_TS!E717</f>
        <v>0</v>
      </c>
      <c r="D718" s="159">
        <f>BD_TS!F717</f>
        <v>0</v>
      </c>
      <c r="E718" s="160">
        <f>BD_TS!B717</f>
        <v>0</v>
      </c>
      <c r="F718" s="161">
        <f>BD_TS!C717</f>
        <v>0</v>
      </c>
      <c r="G718" s="187">
        <f>BD_TS!H717</f>
        <v>0</v>
      </c>
      <c r="H718" s="158" t="str">
        <f>IF($A718=0,"",IFERROR(INDEX(BD_Gestão!A:A,MATCH('Banco de Dados'!$B718,BD_Gestão!$B:$B,0)),"erro"))</f>
        <v/>
      </c>
      <c r="I718" s="162" t="str">
        <f>IF($A718=0,"",IFERROR(INDEX(BD_Gestão!E:E,MATCH('Banco de Dados'!$B718,BD_Gestão!$B:$B,0)),"erro"))</f>
        <v/>
      </c>
      <c r="J718" s="186" t="str">
        <f>IF($A718=0,"",IFERROR(INDEX(BD_Gestão!B:B,MATCH('Banco de Dados'!$B718,BD_Gestão!$B:$B,0)),"erro"))</f>
        <v/>
      </c>
      <c r="K718" s="158" t="str">
        <f>IF($A718=0,"",IFERROR(INDEX(BD_Gestão!C:C,MATCH('Banco de Dados'!$B718,BD_Gestão!$B:$B,0)),"erro"))</f>
        <v/>
      </c>
      <c r="L718" s="158" t="str">
        <f>IF($A718=0,"",IFERROR(INDEX(BD_Gestão!H:H,MATCH('Banco de Dados'!$B718,BD_Gestão!$B:$B,0)),"erro"))</f>
        <v/>
      </c>
      <c r="M718" s="161" t="str">
        <f>IF($A718=0,"",IFERROR(INDEX(BD_Gestão!F:F,MATCH('Banco de Dados'!$B718,BD_Gestão!$B:$B,0)),"erro"))</f>
        <v/>
      </c>
      <c r="N718" s="161" t="str">
        <f>IF($A718=0,"",IFERROR(INDEX(BD_Gestão!J:J,MATCH('Banco de Dados'!$B718,BD_Gestão!$B:$B,0)),"erro"))</f>
        <v/>
      </c>
      <c r="O718" s="164" t="str">
        <f>IF($A718=0,"",IFERROR(INDEX(BD_Gestão!K:K,MATCH('Banco de Dados'!$B718,BD_Gestão!$B:$B,0)),"erro"))</f>
        <v/>
      </c>
      <c r="P718" s="169" t="str">
        <f t="shared" si="46"/>
        <v/>
      </c>
      <c r="Q718" s="170" t="str">
        <f t="shared" si="47"/>
        <v/>
      </c>
      <c r="R718" s="163" t="e">
        <f t="shared" si="44"/>
        <v>#VALUE!</v>
      </c>
      <c r="S718" s="163" t="e">
        <f t="shared" si="45"/>
        <v>#VALUE!</v>
      </c>
      <c r="T718" s="163" t="e">
        <f>INDEX(Controle!O:O,MATCH('Banco de Dados'!A718,Controle!M:M,0))*E718/100</f>
        <v>#N/A</v>
      </c>
    </row>
    <row r="719" spans="1:20" hidden="1" x14ac:dyDescent="0.2">
      <c r="A719" s="158">
        <f>BD_TS!A718</f>
        <v>0</v>
      </c>
      <c r="B719" s="158" t="str">
        <f>SUBSTITUTE(SUBSTITUTE(BD_TS!D718," ",""),"-","/")</f>
        <v/>
      </c>
      <c r="C719" s="158">
        <f>BD_TS!E718</f>
        <v>0</v>
      </c>
      <c r="D719" s="159">
        <f>BD_TS!F718</f>
        <v>0</v>
      </c>
      <c r="E719" s="160">
        <f>BD_TS!B718</f>
        <v>0</v>
      </c>
      <c r="F719" s="161">
        <f>BD_TS!C718</f>
        <v>0</v>
      </c>
      <c r="G719" s="187">
        <f>BD_TS!H718</f>
        <v>0</v>
      </c>
      <c r="H719" s="158" t="str">
        <f>IF($A719=0,"",IFERROR(INDEX(BD_Gestão!A:A,MATCH('Banco de Dados'!$B719,BD_Gestão!$B:$B,0)),"erro"))</f>
        <v/>
      </c>
      <c r="I719" s="162" t="str">
        <f>IF($A719=0,"",IFERROR(INDEX(BD_Gestão!E:E,MATCH('Banco de Dados'!$B719,BD_Gestão!$B:$B,0)),"erro"))</f>
        <v/>
      </c>
      <c r="J719" s="186" t="str">
        <f>IF($A719=0,"",IFERROR(INDEX(BD_Gestão!B:B,MATCH('Banco de Dados'!$B719,BD_Gestão!$B:$B,0)),"erro"))</f>
        <v/>
      </c>
      <c r="K719" s="158" t="str">
        <f>IF($A719=0,"",IFERROR(INDEX(BD_Gestão!C:C,MATCH('Banco de Dados'!$B719,BD_Gestão!$B:$B,0)),"erro"))</f>
        <v/>
      </c>
      <c r="L719" s="158" t="str">
        <f>IF($A719=0,"",IFERROR(INDEX(BD_Gestão!H:H,MATCH('Banco de Dados'!$B719,BD_Gestão!$B:$B,0)),"erro"))</f>
        <v/>
      </c>
      <c r="M719" s="161" t="str">
        <f>IF($A719=0,"",IFERROR(INDEX(BD_Gestão!F:F,MATCH('Banco de Dados'!$B719,BD_Gestão!$B:$B,0)),"erro"))</f>
        <v/>
      </c>
      <c r="N719" s="161" t="str">
        <f>IF($A719=0,"",IFERROR(INDEX(BD_Gestão!J:J,MATCH('Banco de Dados'!$B719,BD_Gestão!$B:$B,0)),"erro"))</f>
        <v/>
      </c>
      <c r="O719" s="164" t="str">
        <f>IF($A719=0,"",IFERROR(INDEX(BD_Gestão!K:K,MATCH('Banco de Dados'!$B719,BD_Gestão!$B:$B,0)),"erro"))</f>
        <v/>
      </c>
      <c r="P719" s="169" t="str">
        <f t="shared" si="46"/>
        <v/>
      </c>
      <c r="Q719" s="170" t="str">
        <f t="shared" si="47"/>
        <v/>
      </c>
      <c r="R719" s="163" t="e">
        <f t="shared" si="44"/>
        <v>#VALUE!</v>
      </c>
      <c r="S719" s="163" t="e">
        <f t="shared" si="45"/>
        <v>#VALUE!</v>
      </c>
      <c r="T719" s="163" t="e">
        <f>INDEX(Controle!O:O,MATCH('Banco de Dados'!A719,Controle!M:M,0))*E719/100</f>
        <v>#N/A</v>
      </c>
    </row>
    <row r="720" spans="1:20" hidden="1" x14ac:dyDescent="0.2">
      <c r="A720" s="158">
        <f>BD_TS!A719</f>
        <v>0</v>
      </c>
      <c r="B720" s="158" t="str">
        <f>SUBSTITUTE(SUBSTITUTE(BD_TS!D719," ",""),"-","/")</f>
        <v/>
      </c>
      <c r="C720" s="158">
        <f>BD_TS!E719</f>
        <v>0</v>
      </c>
      <c r="D720" s="159">
        <f>BD_TS!F719</f>
        <v>0</v>
      </c>
      <c r="E720" s="160">
        <f>BD_TS!B719</f>
        <v>0</v>
      </c>
      <c r="F720" s="161">
        <f>BD_TS!C719</f>
        <v>0</v>
      </c>
      <c r="G720" s="187">
        <f>BD_TS!H719</f>
        <v>0</v>
      </c>
      <c r="H720" s="158" t="str">
        <f>IF($A720=0,"",IFERROR(INDEX(BD_Gestão!A:A,MATCH('Banco de Dados'!$B720,BD_Gestão!$B:$B,0)),"erro"))</f>
        <v/>
      </c>
      <c r="I720" s="162" t="str">
        <f>IF($A720=0,"",IFERROR(INDEX(BD_Gestão!E:E,MATCH('Banco de Dados'!$B720,BD_Gestão!$B:$B,0)),"erro"))</f>
        <v/>
      </c>
      <c r="J720" s="186" t="str">
        <f>IF($A720=0,"",IFERROR(INDEX(BD_Gestão!B:B,MATCH('Banco de Dados'!$B720,BD_Gestão!$B:$B,0)),"erro"))</f>
        <v/>
      </c>
      <c r="K720" s="158" t="str">
        <f>IF($A720=0,"",IFERROR(INDEX(BD_Gestão!C:C,MATCH('Banco de Dados'!$B720,BD_Gestão!$B:$B,0)),"erro"))</f>
        <v/>
      </c>
      <c r="L720" s="158" t="str">
        <f>IF($A720=0,"",IFERROR(INDEX(BD_Gestão!H:H,MATCH('Banco de Dados'!$B720,BD_Gestão!$B:$B,0)),"erro"))</f>
        <v/>
      </c>
      <c r="M720" s="161" t="str">
        <f>IF($A720=0,"",IFERROR(INDEX(BD_Gestão!F:F,MATCH('Banco de Dados'!$B720,BD_Gestão!$B:$B,0)),"erro"))</f>
        <v/>
      </c>
      <c r="N720" s="161" t="str">
        <f>IF($A720=0,"",IFERROR(INDEX(BD_Gestão!J:J,MATCH('Banco de Dados'!$B720,BD_Gestão!$B:$B,0)),"erro"))</f>
        <v/>
      </c>
      <c r="O720" s="164" t="str">
        <f>IF($A720=0,"",IFERROR(INDEX(BD_Gestão!K:K,MATCH('Banco de Dados'!$B720,BD_Gestão!$B:$B,0)),"erro"))</f>
        <v/>
      </c>
      <c r="P720" s="169" t="str">
        <f t="shared" si="46"/>
        <v/>
      </c>
      <c r="Q720" s="170" t="str">
        <f t="shared" si="47"/>
        <v/>
      </c>
      <c r="R720" s="163" t="e">
        <f t="shared" si="44"/>
        <v>#VALUE!</v>
      </c>
      <c r="S720" s="163" t="e">
        <f t="shared" si="45"/>
        <v>#VALUE!</v>
      </c>
      <c r="T720" s="163" t="e">
        <f>INDEX(Controle!O:O,MATCH('Banco de Dados'!A720,Controle!M:M,0))*E720/100</f>
        <v>#N/A</v>
      </c>
    </row>
    <row r="721" spans="1:20" hidden="1" x14ac:dyDescent="0.2">
      <c r="A721" s="158">
        <f>BD_TS!A720</f>
        <v>0</v>
      </c>
      <c r="B721" s="158" t="str">
        <f>SUBSTITUTE(SUBSTITUTE(BD_TS!D720," ",""),"-","/")</f>
        <v/>
      </c>
      <c r="C721" s="158">
        <f>BD_TS!E720</f>
        <v>0</v>
      </c>
      <c r="D721" s="159">
        <f>BD_TS!F720</f>
        <v>0</v>
      </c>
      <c r="E721" s="160">
        <f>BD_TS!B720</f>
        <v>0</v>
      </c>
      <c r="F721" s="161">
        <f>BD_TS!C720</f>
        <v>0</v>
      </c>
      <c r="G721" s="187">
        <f>BD_TS!H720</f>
        <v>0</v>
      </c>
      <c r="H721" s="158" t="str">
        <f>IF($A721=0,"",IFERROR(INDEX(BD_Gestão!A:A,MATCH('Banco de Dados'!$B721,BD_Gestão!$B:$B,0)),"erro"))</f>
        <v/>
      </c>
      <c r="I721" s="162" t="str">
        <f>IF($A721=0,"",IFERROR(INDEX(BD_Gestão!E:E,MATCH('Banco de Dados'!$B721,BD_Gestão!$B:$B,0)),"erro"))</f>
        <v/>
      </c>
      <c r="J721" s="186" t="str">
        <f>IF($A721=0,"",IFERROR(INDEX(BD_Gestão!B:B,MATCH('Banco de Dados'!$B721,BD_Gestão!$B:$B,0)),"erro"))</f>
        <v/>
      </c>
      <c r="K721" s="158" t="str">
        <f>IF($A721=0,"",IFERROR(INDEX(BD_Gestão!C:C,MATCH('Banco de Dados'!$B721,BD_Gestão!$B:$B,0)),"erro"))</f>
        <v/>
      </c>
      <c r="L721" s="158" t="str">
        <f>IF($A721=0,"",IFERROR(INDEX(BD_Gestão!H:H,MATCH('Banco de Dados'!$B721,BD_Gestão!$B:$B,0)),"erro"))</f>
        <v/>
      </c>
      <c r="M721" s="161" t="str">
        <f>IF($A721=0,"",IFERROR(INDEX(BD_Gestão!F:F,MATCH('Banco de Dados'!$B721,BD_Gestão!$B:$B,0)),"erro"))</f>
        <v/>
      </c>
      <c r="N721" s="161" t="str">
        <f>IF($A721=0,"",IFERROR(INDEX(BD_Gestão!J:J,MATCH('Banco de Dados'!$B721,BD_Gestão!$B:$B,0)),"erro"))</f>
        <v/>
      </c>
      <c r="O721" s="164" t="str">
        <f>IF($A721=0,"",IFERROR(INDEX(BD_Gestão!K:K,MATCH('Banco de Dados'!$B721,BD_Gestão!$B:$B,0)),"erro"))</f>
        <v/>
      </c>
      <c r="P721" s="169" t="str">
        <f t="shared" si="46"/>
        <v/>
      </c>
      <c r="Q721" s="170" t="str">
        <f t="shared" si="47"/>
        <v/>
      </c>
      <c r="R721" s="163" t="e">
        <f t="shared" si="44"/>
        <v>#VALUE!</v>
      </c>
      <c r="S721" s="163" t="e">
        <f t="shared" si="45"/>
        <v>#VALUE!</v>
      </c>
      <c r="T721" s="163" t="e">
        <f>INDEX(Controle!O:O,MATCH('Banco de Dados'!A721,Controle!M:M,0))*E721/100</f>
        <v>#N/A</v>
      </c>
    </row>
    <row r="722" spans="1:20" hidden="1" x14ac:dyDescent="0.2">
      <c r="A722" s="158">
        <f>BD_TS!A721</f>
        <v>0</v>
      </c>
      <c r="B722" s="158" t="str">
        <f>SUBSTITUTE(SUBSTITUTE(BD_TS!D721," ",""),"-","/")</f>
        <v/>
      </c>
      <c r="C722" s="158">
        <f>BD_TS!E721</f>
        <v>0</v>
      </c>
      <c r="D722" s="159">
        <f>BD_TS!F721</f>
        <v>0</v>
      </c>
      <c r="E722" s="160">
        <f>BD_TS!B721</f>
        <v>0</v>
      </c>
      <c r="F722" s="161">
        <f>BD_TS!C721</f>
        <v>0</v>
      </c>
      <c r="G722" s="187">
        <f>BD_TS!H721</f>
        <v>0</v>
      </c>
      <c r="H722" s="158" t="str">
        <f>IF($A722=0,"",IFERROR(INDEX(BD_Gestão!A:A,MATCH('Banco de Dados'!$B722,BD_Gestão!$B:$B,0)),"erro"))</f>
        <v/>
      </c>
      <c r="I722" s="162" t="str">
        <f>IF($A722=0,"",IFERROR(INDEX(BD_Gestão!E:E,MATCH('Banco de Dados'!$B722,BD_Gestão!$B:$B,0)),"erro"))</f>
        <v/>
      </c>
      <c r="J722" s="186" t="str">
        <f>IF($A722=0,"",IFERROR(INDEX(BD_Gestão!B:B,MATCH('Banco de Dados'!$B722,BD_Gestão!$B:$B,0)),"erro"))</f>
        <v/>
      </c>
      <c r="K722" s="158" t="str">
        <f>IF($A722=0,"",IFERROR(INDEX(BD_Gestão!C:C,MATCH('Banco de Dados'!$B722,BD_Gestão!$B:$B,0)),"erro"))</f>
        <v/>
      </c>
      <c r="L722" s="158" t="str">
        <f>IF($A722=0,"",IFERROR(INDEX(BD_Gestão!H:H,MATCH('Banco de Dados'!$B722,BD_Gestão!$B:$B,0)),"erro"))</f>
        <v/>
      </c>
      <c r="M722" s="161" t="str">
        <f>IF($A722=0,"",IFERROR(INDEX(BD_Gestão!F:F,MATCH('Banco de Dados'!$B722,BD_Gestão!$B:$B,0)),"erro"))</f>
        <v/>
      </c>
      <c r="N722" s="161" t="str">
        <f>IF($A722=0,"",IFERROR(INDEX(BD_Gestão!J:J,MATCH('Banco de Dados'!$B722,BD_Gestão!$B:$B,0)),"erro"))</f>
        <v/>
      </c>
      <c r="O722" s="164" t="str">
        <f>IF($A722=0,"",IFERROR(INDEX(BD_Gestão!K:K,MATCH('Banco de Dados'!$B722,BD_Gestão!$B:$B,0)),"erro"))</f>
        <v/>
      </c>
      <c r="P722" s="169" t="str">
        <f t="shared" si="46"/>
        <v/>
      </c>
      <c r="Q722" s="170" t="str">
        <f t="shared" si="47"/>
        <v/>
      </c>
      <c r="R722" s="163" t="e">
        <f t="shared" si="44"/>
        <v>#VALUE!</v>
      </c>
      <c r="S722" s="163" t="e">
        <f t="shared" si="45"/>
        <v>#VALUE!</v>
      </c>
      <c r="T722" s="163" t="e">
        <f>INDEX(Controle!O:O,MATCH('Banco de Dados'!A722,Controle!M:M,0))*E722/100</f>
        <v>#N/A</v>
      </c>
    </row>
    <row r="723" spans="1:20" hidden="1" x14ac:dyDescent="0.2">
      <c r="A723" s="158">
        <f>BD_TS!A722</f>
        <v>0</v>
      </c>
      <c r="B723" s="158" t="str">
        <f>SUBSTITUTE(SUBSTITUTE(BD_TS!D722," ",""),"-","/")</f>
        <v/>
      </c>
      <c r="C723" s="158">
        <f>BD_TS!E722</f>
        <v>0</v>
      </c>
      <c r="D723" s="159">
        <f>BD_TS!F722</f>
        <v>0</v>
      </c>
      <c r="E723" s="160">
        <f>BD_TS!B722</f>
        <v>0</v>
      </c>
      <c r="F723" s="161">
        <f>BD_TS!C722</f>
        <v>0</v>
      </c>
      <c r="G723" s="187">
        <f>BD_TS!H722</f>
        <v>0</v>
      </c>
      <c r="H723" s="158" t="str">
        <f>IF($A723=0,"",IFERROR(INDEX(BD_Gestão!A:A,MATCH('Banco de Dados'!$B723,BD_Gestão!$B:$B,0)),"erro"))</f>
        <v/>
      </c>
      <c r="I723" s="162" t="str">
        <f>IF($A723=0,"",IFERROR(INDEX(BD_Gestão!E:E,MATCH('Banco de Dados'!$B723,BD_Gestão!$B:$B,0)),"erro"))</f>
        <v/>
      </c>
      <c r="J723" s="186" t="str">
        <f>IF($A723=0,"",IFERROR(INDEX(BD_Gestão!B:B,MATCH('Banco de Dados'!$B723,BD_Gestão!$B:$B,0)),"erro"))</f>
        <v/>
      </c>
      <c r="K723" s="158" t="str">
        <f>IF($A723=0,"",IFERROR(INDEX(BD_Gestão!C:C,MATCH('Banco de Dados'!$B723,BD_Gestão!$B:$B,0)),"erro"))</f>
        <v/>
      </c>
      <c r="L723" s="158" t="str">
        <f>IF($A723=0,"",IFERROR(INDEX(BD_Gestão!H:H,MATCH('Banco de Dados'!$B723,BD_Gestão!$B:$B,0)),"erro"))</f>
        <v/>
      </c>
      <c r="M723" s="161" t="str">
        <f>IF($A723=0,"",IFERROR(INDEX(BD_Gestão!F:F,MATCH('Banco de Dados'!$B723,BD_Gestão!$B:$B,0)),"erro"))</f>
        <v/>
      </c>
      <c r="N723" s="161" t="str">
        <f>IF($A723=0,"",IFERROR(INDEX(BD_Gestão!J:J,MATCH('Banco de Dados'!$B723,BD_Gestão!$B:$B,0)),"erro"))</f>
        <v/>
      </c>
      <c r="O723" s="164" t="str">
        <f>IF($A723=0,"",IFERROR(INDEX(BD_Gestão!K:K,MATCH('Banco de Dados'!$B723,BD_Gestão!$B:$B,0)),"erro"))</f>
        <v/>
      </c>
      <c r="P723" s="169" t="str">
        <f t="shared" si="46"/>
        <v/>
      </c>
      <c r="Q723" s="170" t="str">
        <f t="shared" si="47"/>
        <v/>
      </c>
      <c r="R723" s="163" t="e">
        <f t="shared" si="44"/>
        <v>#VALUE!</v>
      </c>
      <c r="S723" s="163" t="e">
        <f t="shared" si="45"/>
        <v>#VALUE!</v>
      </c>
      <c r="T723" s="163" t="e">
        <f>INDEX(Controle!O:O,MATCH('Banco de Dados'!A723,Controle!M:M,0))*E723/100</f>
        <v>#N/A</v>
      </c>
    </row>
    <row r="724" spans="1:20" hidden="1" x14ac:dyDescent="0.2">
      <c r="A724" s="158">
        <f>BD_TS!A723</f>
        <v>0</v>
      </c>
      <c r="B724" s="158" t="str">
        <f>SUBSTITUTE(SUBSTITUTE(BD_TS!D723," ",""),"-","/")</f>
        <v/>
      </c>
      <c r="C724" s="158">
        <f>BD_TS!E723</f>
        <v>0</v>
      </c>
      <c r="D724" s="159">
        <f>BD_TS!F723</f>
        <v>0</v>
      </c>
      <c r="E724" s="160">
        <f>BD_TS!B723</f>
        <v>0</v>
      </c>
      <c r="F724" s="161">
        <f>BD_TS!C723</f>
        <v>0</v>
      </c>
      <c r="G724" s="187">
        <f>BD_TS!H723</f>
        <v>0</v>
      </c>
      <c r="H724" s="158" t="str">
        <f>IF($A724=0,"",IFERROR(INDEX(BD_Gestão!A:A,MATCH('Banco de Dados'!$B724,BD_Gestão!$B:$B,0)),"erro"))</f>
        <v/>
      </c>
      <c r="I724" s="162" t="str">
        <f>IF($A724=0,"",IFERROR(INDEX(BD_Gestão!E:E,MATCH('Banco de Dados'!$B724,BD_Gestão!$B:$B,0)),"erro"))</f>
        <v/>
      </c>
      <c r="J724" s="186" t="str">
        <f>IF($A724=0,"",IFERROR(INDEX(BD_Gestão!B:B,MATCH('Banco de Dados'!$B724,BD_Gestão!$B:$B,0)),"erro"))</f>
        <v/>
      </c>
      <c r="K724" s="158" t="str">
        <f>IF($A724=0,"",IFERROR(INDEX(BD_Gestão!C:C,MATCH('Banco de Dados'!$B724,BD_Gestão!$B:$B,0)),"erro"))</f>
        <v/>
      </c>
      <c r="L724" s="158" t="str">
        <f>IF($A724=0,"",IFERROR(INDEX(BD_Gestão!H:H,MATCH('Banco de Dados'!$B724,BD_Gestão!$B:$B,0)),"erro"))</f>
        <v/>
      </c>
      <c r="M724" s="161" t="str">
        <f>IF($A724=0,"",IFERROR(INDEX(BD_Gestão!F:F,MATCH('Banco de Dados'!$B724,BD_Gestão!$B:$B,0)),"erro"))</f>
        <v/>
      </c>
      <c r="N724" s="161" t="str">
        <f>IF($A724=0,"",IFERROR(INDEX(BD_Gestão!J:J,MATCH('Banco de Dados'!$B724,BD_Gestão!$B:$B,0)),"erro"))</f>
        <v/>
      </c>
      <c r="O724" s="164" t="str">
        <f>IF($A724=0,"",IFERROR(INDEX(BD_Gestão!K:K,MATCH('Banco de Dados'!$B724,BD_Gestão!$B:$B,0)),"erro"))</f>
        <v/>
      </c>
      <c r="P724" s="169" t="str">
        <f t="shared" si="46"/>
        <v/>
      </c>
      <c r="Q724" s="170" t="str">
        <f t="shared" si="47"/>
        <v/>
      </c>
      <c r="R724" s="163" t="e">
        <f t="shared" si="44"/>
        <v>#VALUE!</v>
      </c>
      <c r="S724" s="163" t="e">
        <f t="shared" si="45"/>
        <v>#VALUE!</v>
      </c>
      <c r="T724" s="163" t="e">
        <f>INDEX(Controle!O:O,MATCH('Banco de Dados'!A724,Controle!M:M,0))*E724/100</f>
        <v>#N/A</v>
      </c>
    </row>
    <row r="725" spans="1:20" hidden="1" x14ac:dyDescent="0.2">
      <c r="A725" s="158">
        <f>BD_TS!A724</f>
        <v>0</v>
      </c>
      <c r="B725" s="158" t="str">
        <f>SUBSTITUTE(SUBSTITUTE(BD_TS!D724," ",""),"-","/")</f>
        <v/>
      </c>
      <c r="C725" s="158">
        <f>BD_TS!E724</f>
        <v>0</v>
      </c>
      <c r="D725" s="159">
        <f>BD_TS!F724</f>
        <v>0</v>
      </c>
      <c r="E725" s="160">
        <f>BD_TS!B724</f>
        <v>0</v>
      </c>
      <c r="F725" s="161">
        <f>BD_TS!C724</f>
        <v>0</v>
      </c>
      <c r="G725" s="187">
        <f>BD_TS!H724</f>
        <v>0</v>
      </c>
      <c r="H725" s="158" t="str">
        <f>IF($A725=0,"",IFERROR(INDEX(BD_Gestão!A:A,MATCH('Banco de Dados'!$B725,BD_Gestão!$B:$B,0)),"erro"))</f>
        <v/>
      </c>
      <c r="I725" s="162" t="str">
        <f>IF($A725=0,"",IFERROR(INDEX(BD_Gestão!E:E,MATCH('Banco de Dados'!$B725,BD_Gestão!$B:$B,0)),"erro"))</f>
        <v/>
      </c>
      <c r="J725" s="186" t="str">
        <f>IF($A725=0,"",IFERROR(INDEX(BD_Gestão!B:B,MATCH('Banco de Dados'!$B725,BD_Gestão!$B:$B,0)),"erro"))</f>
        <v/>
      </c>
      <c r="K725" s="158" t="str">
        <f>IF($A725=0,"",IFERROR(INDEX(BD_Gestão!C:C,MATCH('Banco de Dados'!$B725,BD_Gestão!$B:$B,0)),"erro"))</f>
        <v/>
      </c>
      <c r="L725" s="158" t="str">
        <f>IF($A725=0,"",IFERROR(INDEX(BD_Gestão!H:H,MATCH('Banco de Dados'!$B725,BD_Gestão!$B:$B,0)),"erro"))</f>
        <v/>
      </c>
      <c r="M725" s="161" t="str">
        <f>IF($A725=0,"",IFERROR(INDEX(BD_Gestão!F:F,MATCH('Banco de Dados'!$B725,BD_Gestão!$B:$B,0)),"erro"))</f>
        <v/>
      </c>
      <c r="N725" s="161" t="str">
        <f>IF($A725=0,"",IFERROR(INDEX(BD_Gestão!J:J,MATCH('Banco de Dados'!$B725,BD_Gestão!$B:$B,0)),"erro"))</f>
        <v/>
      </c>
      <c r="O725" s="164" t="str">
        <f>IF($A725=0,"",IFERROR(INDEX(BD_Gestão!K:K,MATCH('Banco de Dados'!$B725,BD_Gestão!$B:$B,0)),"erro"))</f>
        <v/>
      </c>
      <c r="P725" s="169" t="str">
        <f t="shared" si="46"/>
        <v/>
      </c>
      <c r="Q725" s="170" t="str">
        <f t="shared" si="47"/>
        <v/>
      </c>
      <c r="R725" s="163" t="e">
        <f t="shared" si="44"/>
        <v>#VALUE!</v>
      </c>
      <c r="S725" s="163" t="e">
        <f t="shared" si="45"/>
        <v>#VALUE!</v>
      </c>
      <c r="T725" s="163" t="e">
        <f>INDEX(Controle!O:O,MATCH('Banco de Dados'!A725,Controle!M:M,0))*E725/100</f>
        <v>#N/A</v>
      </c>
    </row>
    <row r="726" spans="1:20" hidden="1" x14ac:dyDescent="0.2">
      <c r="A726" s="158">
        <f>BD_TS!A725</f>
        <v>0</v>
      </c>
      <c r="B726" s="158" t="str">
        <f>SUBSTITUTE(SUBSTITUTE(BD_TS!D725," ",""),"-","/")</f>
        <v/>
      </c>
      <c r="C726" s="158">
        <f>BD_TS!E725</f>
        <v>0</v>
      </c>
      <c r="D726" s="159">
        <f>BD_TS!F725</f>
        <v>0</v>
      </c>
      <c r="E726" s="160">
        <f>BD_TS!B725</f>
        <v>0</v>
      </c>
      <c r="F726" s="161">
        <f>BD_TS!C725</f>
        <v>0</v>
      </c>
      <c r="G726" s="187">
        <f>BD_TS!H725</f>
        <v>0</v>
      </c>
      <c r="H726" s="158" t="str">
        <f>IF($A726=0,"",IFERROR(INDEX(BD_Gestão!A:A,MATCH('Banco de Dados'!$B726,BD_Gestão!$B:$B,0)),"erro"))</f>
        <v/>
      </c>
      <c r="I726" s="162" t="str">
        <f>IF($A726=0,"",IFERROR(INDEX(BD_Gestão!E:E,MATCH('Banco de Dados'!$B726,BD_Gestão!$B:$B,0)),"erro"))</f>
        <v/>
      </c>
      <c r="J726" s="186" t="str">
        <f>IF($A726=0,"",IFERROR(INDEX(BD_Gestão!B:B,MATCH('Banco de Dados'!$B726,BD_Gestão!$B:$B,0)),"erro"))</f>
        <v/>
      </c>
      <c r="K726" s="158" t="str">
        <f>IF($A726=0,"",IFERROR(INDEX(BD_Gestão!C:C,MATCH('Banco de Dados'!$B726,BD_Gestão!$B:$B,0)),"erro"))</f>
        <v/>
      </c>
      <c r="L726" s="158" t="str">
        <f>IF($A726=0,"",IFERROR(INDEX(BD_Gestão!H:H,MATCH('Banco de Dados'!$B726,BD_Gestão!$B:$B,0)),"erro"))</f>
        <v/>
      </c>
      <c r="M726" s="161" t="str">
        <f>IF($A726=0,"",IFERROR(INDEX(BD_Gestão!F:F,MATCH('Banco de Dados'!$B726,BD_Gestão!$B:$B,0)),"erro"))</f>
        <v/>
      </c>
      <c r="N726" s="161" t="str">
        <f>IF($A726=0,"",IFERROR(INDEX(BD_Gestão!J:J,MATCH('Banco de Dados'!$B726,BD_Gestão!$B:$B,0)),"erro"))</f>
        <v/>
      </c>
      <c r="O726" s="164" t="str">
        <f>IF($A726=0,"",IFERROR(INDEX(BD_Gestão!K:K,MATCH('Banco de Dados'!$B726,BD_Gestão!$B:$B,0)),"erro"))</f>
        <v/>
      </c>
      <c r="P726" s="169" t="str">
        <f t="shared" si="46"/>
        <v/>
      </c>
      <c r="Q726" s="170" t="str">
        <f t="shared" si="47"/>
        <v/>
      </c>
      <c r="R726" s="163" t="e">
        <f t="shared" si="44"/>
        <v>#VALUE!</v>
      </c>
      <c r="S726" s="163" t="e">
        <f t="shared" si="45"/>
        <v>#VALUE!</v>
      </c>
      <c r="T726" s="163" t="e">
        <f>INDEX(Controle!O:O,MATCH('Banco de Dados'!A726,Controle!M:M,0))*E726/100</f>
        <v>#N/A</v>
      </c>
    </row>
    <row r="727" spans="1:20" hidden="1" x14ac:dyDescent="0.2">
      <c r="A727" s="158">
        <f>BD_TS!A726</f>
        <v>0</v>
      </c>
      <c r="B727" s="158" t="str">
        <f>SUBSTITUTE(SUBSTITUTE(BD_TS!D726," ",""),"-","/")</f>
        <v/>
      </c>
      <c r="C727" s="158">
        <f>BD_TS!E726</f>
        <v>0</v>
      </c>
      <c r="D727" s="159">
        <f>BD_TS!F726</f>
        <v>0</v>
      </c>
      <c r="E727" s="160">
        <f>BD_TS!B726</f>
        <v>0</v>
      </c>
      <c r="F727" s="161">
        <f>BD_TS!C726</f>
        <v>0</v>
      </c>
      <c r="G727" s="187">
        <f>BD_TS!H726</f>
        <v>0</v>
      </c>
      <c r="H727" s="158" t="str">
        <f>IF($A727=0,"",IFERROR(INDEX(BD_Gestão!A:A,MATCH('Banco de Dados'!$B727,BD_Gestão!$B:$B,0)),"erro"))</f>
        <v/>
      </c>
      <c r="I727" s="162" t="str">
        <f>IF($A727=0,"",IFERROR(INDEX(BD_Gestão!E:E,MATCH('Banco de Dados'!$B727,BD_Gestão!$B:$B,0)),"erro"))</f>
        <v/>
      </c>
      <c r="J727" s="186" t="str">
        <f>IF($A727=0,"",IFERROR(INDEX(BD_Gestão!B:B,MATCH('Banco de Dados'!$B727,BD_Gestão!$B:$B,0)),"erro"))</f>
        <v/>
      </c>
      <c r="K727" s="158" t="str">
        <f>IF($A727=0,"",IFERROR(INDEX(BD_Gestão!C:C,MATCH('Banco de Dados'!$B727,BD_Gestão!$B:$B,0)),"erro"))</f>
        <v/>
      </c>
      <c r="L727" s="158" t="str">
        <f>IF($A727=0,"",IFERROR(INDEX(BD_Gestão!H:H,MATCH('Banco de Dados'!$B727,BD_Gestão!$B:$B,0)),"erro"))</f>
        <v/>
      </c>
      <c r="M727" s="161" t="str">
        <f>IF($A727=0,"",IFERROR(INDEX(BD_Gestão!F:F,MATCH('Banco de Dados'!$B727,BD_Gestão!$B:$B,0)),"erro"))</f>
        <v/>
      </c>
      <c r="N727" s="161" t="str">
        <f>IF($A727=0,"",IFERROR(INDEX(BD_Gestão!J:J,MATCH('Banco de Dados'!$B727,BD_Gestão!$B:$B,0)),"erro"))</f>
        <v/>
      </c>
      <c r="O727" s="164" t="str">
        <f>IF($A727=0,"",IFERROR(INDEX(BD_Gestão!K:K,MATCH('Banco de Dados'!$B727,BD_Gestão!$B:$B,0)),"erro"))</f>
        <v/>
      </c>
      <c r="P727" s="169" t="str">
        <f t="shared" si="46"/>
        <v/>
      </c>
      <c r="Q727" s="170" t="str">
        <f t="shared" si="47"/>
        <v/>
      </c>
      <c r="R727" s="163" t="e">
        <f t="shared" si="44"/>
        <v>#VALUE!</v>
      </c>
      <c r="S727" s="163" t="e">
        <f t="shared" si="45"/>
        <v>#VALUE!</v>
      </c>
      <c r="T727" s="163" t="e">
        <f>INDEX(Controle!O:O,MATCH('Banco de Dados'!A727,Controle!M:M,0))*E727/100</f>
        <v>#N/A</v>
      </c>
    </row>
    <row r="728" spans="1:20" hidden="1" x14ac:dyDescent="0.2">
      <c r="A728" s="158">
        <f>BD_TS!A727</f>
        <v>0</v>
      </c>
      <c r="B728" s="158" t="str">
        <f>SUBSTITUTE(SUBSTITUTE(BD_TS!D727," ",""),"-","/")</f>
        <v/>
      </c>
      <c r="C728" s="158">
        <f>BD_TS!E727</f>
        <v>0</v>
      </c>
      <c r="D728" s="159">
        <f>BD_TS!F727</f>
        <v>0</v>
      </c>
      <c r="E728" s="160">
        <f>BD_TS!B727</f>
        <v>0</v>
      </c>
      <c r="F728" s="161">
        <f>BD_TS!C727</f>
        <v>0</v>
      </c>
      <c r="G728" s="187">
        <f>BD_TS!H727</f>
        <v>0</v>
      </c>
      <c r="H728" s="158" t="str">
        <f>IF($A728=0,"",IFERROR(INDEX(BD_Gestão!A:A,MATCH('Banco de Dados'!$B728,BD_Gestão!$B:$B,0)),"erro"))</f>
        <v/>
      </c>
      <c r="I728" s="162" t="str">
        <f>IF($A728=0,"",IFERROR(INDEX(BD_Gestão!E:E,MATCH('Banco de Dados'!$B728,BD_Gestão!$B:$B,0)),"erro"))</f>
        <v/>
      </c>
      <c r="J728" s="186" t="str">
        <f>IF($A728=0,"",IFERROR(INDEX(BD_Gestão!B:B,MATCH('Banco de Dados'!$B728,BD_Gestão!$B:$B,0)),"erro"))</f>
        <v/>
      </c>
      <c r="K728" s="158" t="str">
        <f>IF($A728=0,"",IFERROR(INDEX(BD_Gestão!C:C,MATCH('Banco de Dados'!$B728,BD_Gestão!$B:$B,0)),"erro"))</f>
        <v/>
      </c>
      <c r="L728" s="158" t="str">
        <f>IF($A728=0,"",IFERROR(INDEX(BD_Gestão!H:H,MATCH('Banco de Dados'!$B728,BD_Gestão!$B:$B,0)),"erro"))</f>
        <v/>
      </c>
      <c r="M728" s="161" t="str">
        <f>IF($A728=0,"",IFERROR(INDEX(BD_Gestão!F:F,MATCH('Banco de Dados'!$B728,BD_Gestão!$B:$B,0)),"erro"))</f>
        <v/>
      </c>
      <c r="N728" s="161" t="str">
        <f>IF($A728=0,"",IFERROR(INDEX(BD_Gestão!J:J,MATCH('Banco de Dados'!$B728,BD_Gestão!$B:$B,0)),"erro"))</f>
        <v/>
      </c>
      <c r="O728" s="164" t="str">
        <f>IF($A728=0,"",IFERROR(INDEX(BD_Gestão!K:K,MATCH('Banco de Dados'!$B728,BD_Gestão!$B:$B,0)),"erro"))</f>
        <v/>
      </c>
      <c r="P728" s="169" t="str">
        <f t="shared" si="46"/>
        <v/>
      </c>
      <c r="Q728" s="170" t="str">
        <f t="shared" si="47"/>
        <v/>
      </c>
      <c r="R728" s="163" t="e">
        <f t="shared" si="44"/>
        <v>#VALUE!</v>
      </c>
      <c r="S728" s="163" t="e">
        <f t="shared" si="45"/>
        <v>#VALUE!</v>
      </c>
      <c r="T728" s="163" t="e">
        <f>INDEX(Controle!O:O,MATCH('Banco de Dados'!A728,Controle!M:M,0))*E728/100</f>
        <v>#N/A</v>
      </c>
    </row>
    <row r="729" spans="1:20" hidden="1" x14ac:dyDescent="0.2">
      <c r="A729" s="158">
        <f>BD_TS!A728</f>
        <v>0</v>
      </c>
      <c r="B729" s="158" t="str">
        <f>SUBSTITUTE(SUBSTITUTE(BD_TS!D728," ",""),"-","/")</f>
        <v/>
      </c>
      <c r="C729" s="158">
        <f>BD_TS!E728</f>
        <v>0</v>
      </c>
      <c r="D729" s="159">
        <f>BD_TS!F728</f>
        <v>0</v>
      </c>
      <c r="E729" s="160">
        <f>BD_TS!B728</f>
        <v>0</v>
      </c>
      <c r="F729" s="161">
        <f>BD_TS!C728</f>
        <v>0</v>
      </c>
      <c r="G729" s="187">
        <f>BD_TS!H728</f>
        <v>0</v>
      </c>
      <c r="H729" s="158" t="str">
        <f>IF($A729=0,"",IFERROR(INDEX(BD_Gestão!A:A,MATCH('Banco de Dados'!$B729,BD_Gestão!$B:$B,0)),"erro"))</f>
        <v/>
      </c>
      <c r="I729" s="162" t="str">
        <f>IF($A729=0,"",IFERROR(INDEX(BD_Gestão!E:E,MATCH('Banco de Dados'!$B729,BD_Gestão!$B:$B,0)),"erro"))</f>
        <v/>
      </c>
      <c r="J729" s="186" t="str">
        <f>IF($A729=0,"",IFERROR(INDEX(BD_Gestão!B:B,MATCH('Banco de Dados'!$B729,BD_Gestão!$B:$B,0)),"erro"))</f>
        <v/>
      </c>
      <c r="K729" s="158" t="str">
        <f>IF($A729=0,"",IFERROR(INDEX(BD_Gestão!C:C,MATCH('Banco de Dados'!$B729,BD_Gestão!$B:$B,0)),"erro"))</f>
        <v/>
      </c>
      <c r="L729" s="158" t="str">
        <f>IF($A729=0,"",IFERROR(INDEX(BD_Gestão!H:H,MATCH('Banco de Dados'!$B729,BD_Gestão!$B:$B,0)),"erro"))</f>
        <v/>
      </c>
      <c r="M729" s="161" t="str">
        <f>IF($A729=0,"",IFERROR(INDEX(BD_Gestão!F:F,MATCH('Banco de Dados'!$B729,BD_Gestão!$B:$B,0)),"erro"))</f>
        <v/>
      </c>
      <c r="N729" s="161" t="str">
        <f>IF($A729=0,"",IFERROR(INDEX(BD_Gestão!J:J,MATCH('Banco de Dados'!$B729,BD_Gestão!$B:$B,0)),"erro"))</f>
        <v/>
      </c>
      <c r="O729" s="164" t="str">
        <f>IF($A729=0,"",IFERROR(INDEX(BD_Gestão!K:K,MATCH('Banco de Dados'!$B729,BD_Gestão!$B:$B,0)),"erro"))</f>
        <v/>
      </c>
      <c r="P729" s="169" t="str">
        <f t="shared" si="46"/>
        <v/>
      </c>
      <c r="Q729" s="170" t="str">
        <f t="shared" si="47"/>
        <v/>
      </c>
      <c r="R729" s="163" t="e">
        <f t="shared" si="44"/>
        <v>#VALUE!</v>
      </c>
      <c r="S729" s="163" t="e">
        <f t="shared" si="45"/>
        <v>#VALUE!</v>
      </c>
      <c r="T729" s="163" t="e">
        <f>INDEX(Controle!O:O,MATCH('Banco de Dados'!A729,Controle!M:M,0))*E729/100</f>
        <v>#N/A</v>
      </c>
    </row>
    <row r="730" spans="1:20" hidden="1" x14ac:dyDescent="0.2">
      <c r="A730" s="158">
        <f>BD_TS!A729</f>
        <v>0</v>
      </c>
      <c r="B730" s="158" t="str">
        <f>SUBSTITUTE(SUBSTITUTE(BD_TS!D729," ",""),"-","/")</f>
        <v/>
      </c>
      <c r="C730" s="158">
        <f>BD_TS!E729</f>
        <v>0</v>
      </c>
      <c r="D730" s="159">
        <f>BD_TS!F729</f>
        <v>0</v>
      </c>
      <c r="E730" s="160">
        <f>BD_TS!B729</f>
        <v>0</v>
      </c>
      <c r="F730" s="161">
        <f>BD_TS!C729</f>
        <v>0</v>
      </c>
      <c r="G730" s="187">
        <f>BD_TS!H729</f>
        <v>0</v>
      </c>
      <c r="H730" s="158" t="str">
        <f>IF($A730=0,"",IFERROR(INDEX(BD_Gestão!A:A,MATCH('Banco de Dados'!$B730,BD_Gestão!$B:$B,0)),"erro"))</f>
        <v/>
      </c>
      <c r="I730" s="162" t="str">
        <f>IF($A730=0,"",IFERROR(INDEX(BD_Gestão!E:E,MATCH('Banco de Dados'!$B730,BD_Gestão!$B:$B,0)),"erro"))</f>
        <v/>
      </c>
      <c r="J730" s="186" t="str">
        <f>IF($A730=0,"",IFERROR(INDEX(BD_Gestão!B:B,MATCH('Banco de Dados'!$B730,BD_Gestão!$B:$B,0)),"erro"))</f>
        <v/>
      </c>
      <c r="K730" s="158" t="str">
        <f>IF($A730=0,"",IFERROR(INDEX(BD_Gestão!C:C,MATCH('Banco de Dados'!$B730,BD_Gestão!$B:$B,0)),"erro"))</f>
        <v/>
      </c>
      <c r="L730" s="158" t="str">
        <f>IF($A730=0,"",IFERROR(INDEX(BD_Gestão!H:H,MATCH('Banco de Dados'!$B730,BD_Gestão!$B:$B,0)),"erro"))</f>
        <v/>
      </c>
      <c r="M730" s="161" t="str">
        <f>IF($A730=0,"",IFERROR(INDEX(BD_Gestão!F:F,MATCH('Banco de Dados'!$B730,BD_Gestão!$B:$B,0)),"erro"))</f>
        <v/>
      </c>
      <c r="N730" s="161" t="str">
        <f>IF($A730=0,"",IFERROR(INDEX(BD_Gestão!J:J,MATCH('Banco de Dados'!$B730,BD_Gestão!$B:$B,0)),"erro"))</f>
        <v/>
      </c>
      <c r="O730" s="164" t="str">
        <f>IF($A730=0,"",IFERROR(INDEX(BD_Gestão!K:K,MATCH('Banco de Dados'!$B730,BD_Gestão!$B:$B,0)),"erro"))</f>
        <v/>
      </c>
      <c r="P730" s="169" t="str">
        <f t="shared" si="46"/>
        <v/>
      </c>
      <c r="Q730" s="170" t="str">
        <f t="shared" si="47"/>
        <v/>
      </c>
      <c r="R730" s="163" t="e">
        <f t="shared" si="44"/>
        <v>#VALUE!</v>
      </c>
      <c r="S730" s="163" t="e">
        <f t="shared" si="45"/>
        <v>#VALUE!</v>
      </c>
      <c r="T730" s="163" t="e">
        <f>INDEX(Controle!O:O,MATCH('Banco de Dados'!A730,Controle!M:M,0))*E730/100</f>
        <v>#N/A</v>
      </c>
    </row>
    <row r="731" spans="1:20" hidden="1" x14ac:dyDescent="0.2">
      <c r="A731" s="158">
        <f>BD_TS!A730</f>
        <v>0</v>
      </c>
      <c r="B731" s="158" t="str">
        <f>SUBSTITUTE(SUBSTITUTE(BD_TS!D730," ",""),"-","/")</f>
        <v/>
      </c>
      <c r="C731" s="158">
        <f>BD_TS!E730</f>
        <v>0</v>
      </c>
      <c r="D731" s="159">
        <f>BD_TS!F730</f>
        <v>0</v>
      </c>
      <c r="E731" s="160">
        <f>BD_TS!B730</f>
        <v>0</v>
      </c>
      <c r="F731" s="161">
        <f>BD_TS!C730</f>
        <v>0</v>
      </c>
      <c r="G731" s="187">
        <f>BD_TS!H730</f>
        <v>0</v>
      </c>
      <c r="H731" s="158" t="str">
        <f>IF($A731=0,"",IFERROR(INDEX(BD_Gestão!A:A,MATCH('Banco de Dados'!$B731,BD_Gestão!$B:$B,0)),"erro"))</f>
        <v/>
      </c>
      <c r="I731" s="162" t="str">
        <f>IF($A731=0,"",IFERROR(INDEX(BD_Gestão!E:E,MATCH('Banco de Dados'!$B731,BD_Gestão!$B:$B,0)),"erro"))</f>
        <v/>
      </c>
      <c r="J731" s="186" t="str">
        <f>IF($A731=0,"",IFERROR(INDEX(BD_Gestão!B:B,MATCH('Banco de Dados'!$B731,BD_Gestão!$B:$B,0)),"erro"))</f>
        <v/>
      </c>
      <c r="K731" s="158" t="str">
        <f>IF($A731=0,"",IFERROR(INDEX(BD_Gestão!C:C,MATCH('Banco de Dados'!$B731,BD_Gestão!$B:$B,0)),"erro"))</f>
        <v/>
      </c>
      <c r="L731" s="158" t="str">
        <f>IF($A731=0,"",IFERROR(INDEX(BD_Gestão!H:H,MATCH('Banco de Dados'!$B731,BD_Gestão!$B:$B,0)),"erro"))</f>
        <v/>
      </c>
      <c r="M731" s="161" t="str">
        <f>IF($A731=0,"",IFERROR(INDEX(BD_Gestão!F:F,MATCH('Banco de Dados'!$B731,BD_Gestão!$B:$B,0)),"erro"))</f>
        <v/>
      </c>
      <c r="N731" s="161" t="str">
        <f>IF($A731=0,"",IFERROR(INDEX(BD_Gestão!J:J,MATCH('Banco de Dados'!$B731,BD_Gestão!$B:$B,0)),"erro"))</f>
        <v/>
      </c>
      <c r="O731" s="164" t="str">
        <f>IF($A731=0,"",IFERROR(INDEX(BD_Gestão!K:K,MATCH('Banco de Dados'!$B731,BD_Gestão!$B:$B,0)),"erro"))</f>
        <v/>
      </c>
      <c r="P731" s="169" t="str">
        <f t="shared" si="46"/>
        <v/>
      </c>
      <c r="Q731" s="170" t="str">
        <f t="shared" si="47"/>
        <v/>
      </c>
      <c r="R731" s="163" t="e">
        <f t="shared" si="44"/>
        <v>#VALUE!</v>
      </c>
      <c r="S731" s="163" t="e">
        <f t="shared" si="45"/>
        <v>#VALUE!</v>
      </c>
      <c r="T731" s="163" t="e">
        <f>INDEX(Controle!O:O,MATCH('Banco de Dados'!A731,Controle!M:M,0))*E731/100</f>
        <v>#N/A</v>
      </c>
    </row>
    <row r="732" spans="1:20" hidden="1" x14ac:dyDescent="0.2">
      <c r="A732" s="158">
        <f>BD_TS!A731</f>
        <v>0</v>
      </c>
      <c r="B732" s="158" t="str">
        <f>SUBSTITUTE(SUBSTITUTE(BD_TS!D731," ",""),"-","/")</f>
        <v/>
      </c>
      <c r="C732" s="158">
        <f>BD_TS!E731</f>
        <v>0</v>
      </c>
      <c r="D732" s="159">
        <f>BD_TS!F731</f>
        <v>0</v>
      </c>
      <c r="E732" s="160">
        <f>BD_TS!B731</f>
        <v>0</v>
      </c>
      <c r="F732" s="161">
        <f>BD_TS!C731</f>
        <v>0</v>
      </c>
      <c r="G732" s="187">
        <f>BD_TS!H731</f>
        <v>0</v>
      </c>
      <c r="H732" s="158" t="str">
        <f>IF($A732=0,"",IFERROR(INDEX(BD_Gestão!A:A,MATCH('Banco de Dados'!$B732,BD_Gestão!$B:$B,0)),"erro"))</f>
        <v/>
      </c>
      <c r="I732" s="162" t="str">
        <f>IF($A732=0,"",IFERROR(INDEX(BD_Gestão!E:E,MATCH('Banco de Dados'!$B732,BD_Gestão!$B:$B,0)),"erro"))</f>
        <v/>
      </c>
      <c r="J732" s="186" t="str">
        <f>IF($A732=0,"",IFERROR(INDEX(BD_Gestão!B:B,MATCH('Banco de Dados'!$B732,BD_Gestão!$B:$B,0)),"erro"))</f>
        <v/>
      </c>
      <c r="K732" s="158" t="str">
        <f>IF($A732=0,"",IFERROR(INDEX(BD_Gestão!C:C,MATCH('Banco de Dados'!$B732,BD_Gestão!$B:$B,0)),"erro"))</f>
        <v/>
      </c>
      <c r="L732" s="158" t="str">
        <f>IF($A732=0,"",IFERROR(INDEX(BD_Gestão!H:H,MATCH('Banco de Dados'!$B732,BD_Gestão!$B:$B,0)),"erro"))</f>
        <v/>
      </c>
      <c r="M732" s="161" t="str">
        <f>IF($A732=0,"",IFERROR(INDEX(BD_Gestão!F:F,MATCH('Banco de Dados'!$B732,BD_Gestão!$B:$B,0)),"erro"))</f>
        <v/>
      </c>
      <c r="N732" s="161" t="str">
        <f>IF($A732=0,"",IFERROR(INDEX(BD_Gestão!J:J,MATCH('Banco de Dados'!$B732,BD_Gestão!$B:$B,0)),"erro"))</f>
        <v/>
      </c>
      <c r="O732" s="164" t="str">
        <f>IF($A732=0,"",IFERROR(INDEX(BD_Gestão!K:K,MATCH('Banco de Dados'!$B732,BD_Gestão!$B:$B,0)),"erro"))</f>
        <v/>
      </c>
      <c r="P732" s="169" t="str">
        <f t="shared" si="46"/>
        <v/>
      </c>
      <c r="Q732" s="170" t="str">
        <f t="shared" si="47"/>
        <v/>
      </c>
      <c r="R732" s="163" t="e">
        <f t="shared" si="44"/>
        <v>#VALUE!</v>
      </c>
      <c r="S732" s="163" t="e">
        <f t="shared" si="45"/>
        <v>#VALUE!</v>
      </c>
      <c r="T732" s="163" t="e">
        <f>INDEX(Controle!O:O,MATCH('Banco de Dados'!A732,Controle!M:M,0))*E732/100</f>
        <v>#N/A</v>
      </c>
    </row>
    <row r="733" spans="1:20" hidden="1" x14ac:dyDescent="0.2">
      <c r="A733" s="158">
        <f>BD_TS!A732</f>
        <v>0</v>
      </c>
      <c r="B733" s="158" t="str">
        <f>SUBSTITUTE(SUBSTITUTE(BD_TS!D732," ",""),"-","/")</f>
        <v/>
      </c>
      <c r="C733" s="158">
        <f>BD_TS!E732</f>
        <v>0</v>
      </c>
      <c r="D733" s="159">
        <f>BD_TS!F732</f>
        <v>0</v>
      </c>
      <c r="E733" s="160">
        <f>BD_TS!B732</f>
        <v>0</v>
      </c>
      <c r="F733" s="161">
        <f>BD_TS!C732</f>
        <v>0</v>
      </c>
      <c r="G733" s="187">
        <f>BD_TS!H732</f>
        <v>0</v>
      </c>
      <c r="H733" s="158" t="str">
        <f>IF($A733=0,"",IFERROR(INDEX(BD_Gestão!A:A,MATCH('Banco de Dados'!$B733,BD_Gestão!$B:$B,0)),"erro"))</f>
        <v/>
      </c>
      <c r="I733" s="162" t="str">
        <f>IF($A733=0,"",IFERROR(INDEX(BD_Gestão!E:E,MATCH('Banco de Dados'!$B733,BD_Gestão!$B:$B,0)),"erro"))</f>
        <v/>
      </c>
      <c r="J733" s="186" t="str">
        <f>IF($A733=0,"",IFERROR(INDEX(BD_Gestão!B:B,MATCH('Banco de Dados'!$B733,BD_Gestão!$B:$B,0)),"erro"))</f>
        <v/>
      </c>
      <c r="K733" s="158" t="str">
        <f>IF($A733=0,"",IFERROR(INDEX(BD_Gestão!C:C,MATCH('Banco de Dados'!$B733,BD_Gestão!$B:$B,0)),"erro"))</f>
        <v/>
      </c>
      <c r="L733" s="158" t="str">
        <f>IF($A733=0,"",IFERROR(INDEX(BD_Gestão!H:H,MATCH('Banco de Dados'!$B733,BD_Gestão!$B:$B,0)),"erro"))</f>
        <v/>
      </c>
      <c r="M733" s="161" t="str">
        <f>IF($A733=0,"",IFERROR(INDEX(BD_Gestão!F:F,MATCH('Banco de Dados'!$B733,BD_Gestão!$B:$B,0)),"erro"))</f>
        <v/>
      </c>
      <c r="N733" s="161" t="str">
        <f>IF($A733=0,"",IFERROR(INDEX(BD_Gestão!J:J,MATCH('Banco de Dados'!$B733,BD_Gestão!$B:$B,0)),"erro"))</f>
        <v/>
      </c>
      <c r="O733" s="164" t="str">
        <f>IF($A733=0,"",IFERROR(INDEX(BD_Gestão!K:K,MATCH('Banco de Dados'!$B733,BD_Gestão!$B:$B,0)),"erro"))</f>
        <v/>
      </c>
      <c r="P733" s="169" t="str">
        <f t="shared" si="46"/>
        <v/>
      </c>
      <c r="Q733" s="170" t="str">
        <f t="shared" si="47"/>
        <v/>
      </c>
      <c r="R733" s="163" t="e">
        <f t="shared" si="44"/>
        <v>#VALUE!</v>
      </c>
      <c r="S733" s="163" t="e">
        <f t="shared" si="45"/>
        <v>#VALUE!</v>
      </c>
      <c r="T733" s="163" t="e">
        <f>INDEX(Controle!O:O,MATCH('Banco de Dados'!A733,Controle!M:M,0))*E733/100</f>
        <v>#N/A</v>
      </c>
    </row>
    <row r="734" spans="1:20" hidden="1" x14ac:dyDescent="0.2">
      <c r="A734" s="158">
        <f>BD_TS!A733</f>
        <v>0</v>
      </c>
      <c r="B734" s="158" t="str">
        <f>SUBSTITUTE(SUBSTITUTE(BD_TS!D733," ",""),"-","/")</f>
        <v/>
      </c>
      <c r="C734" s="158">
        <f>BD_TS!E733</f>
        <v>0</v>
      </c>
      <c r="D734" s="159">
        <f>BD_TS!F733</f>
        <v>0</v>
      </c>
      <c r="E734" s="160">
        <f>BD_TS!B733</f>
        <v>0</v>
      </c>
      <c r="F734" s="161">
        <f>BD_TS!C733</f>
        <v>0</v>
      </c>
      <c r="G734" s="187">
        <f>BD_TS!H733</f>
        <v>0</v>
      </c>
      <c r="H734" s="158" t="str">
        <f>IF($A734=0,"",IFERROR(INDEX(BD_Gestão!A:A,MATCH('Banco de Dados'!$B734,BD_Gestão!$B:$B,0)),"erro"))</f>
        <v/>
      </c>
      <c r="I734" s="162" t="str">
        <f>IF($A734=0,"",IFERROR(INDEX(BD_Gestão!E:E,MATCH('Banco de Dados'!$B734,BD_Gestão!$B:$B,0)),"erro"))</f>
        <v/>
      </c>
      <c r="J734" s="186" t="str">
        <f>IF($A734=0,"",IFERROR(INDEX(BD_Gestão!B:B,MATCH('Banco de Dados'!$B734,BD_Gestão!$B:$B,0)),"erro"))</f>
        <v/>
      </c>
      <c r="K734" s="158" t="str">
        <f>IF($A734=0,"",IFERROR(INDEX(BD_Gestão!C:C,MATCH('Banco de Dados'!$B734,BD_Gestão!$B:$B,0)),"erro"))</f>
        <v/>
      </c>
      <c r="L734" s="158" t="str">
        <f>IF($A734=0,"",IFERROR(INDEX(BD_Gestão!H:H,MATCH('Banco de Dados'!$B734,BD_Gestão!$B:$B,0)),"erro"))</f>
        <v/>
      </c>
      <c r="M734" s="161" t="str">
        <f>IF($A734=0,"",IFERROR(INDEX(BD_Gestão!F:F,MATCH('Banco de Dados'!$B734,BD_Gestão!$B:$B,0)),"erro"))</f>
        <v/>
      </c>
      <c r="N734" s="161" t="str">
        <f>IF($A734=0,"",IFERROR(INDEX(BD_Gestão!J:J,MATCH('Banco de Dados'!$B734,BD_Gestão!$B:$B,0)),"erro"))</f>
        <v/>
      </c>
      <c r="O734" s="164" t="str">
        <f>IF($A734=0,"",IFERROR(INDEX(BD_Gestão!K:K,MATCH('Banco de Dados'!$B734,BD_Gestão!$B:$B,0)),"erro"))</f>
        <v/>
      </c>
      <c r="P734" s="169" t="str">
        <f t="shared" si="46"/>
        <v/>
      </c>
      <c r="Q734" s="170" t="str">
        <f t="shared" si="47"/>
        <v/>
      </c>
      <c r="R734" s="163" t="e">
        <f t="shared" si="44"/>
        <v>#VALUE!</v>
      </c>
      <c r="S734" s="163" t="e">
        <f t="shared" si="45"/>
        <v>#VALUE!</v>
      </c>
      <c r="T734" s="163" t="e">
        <f>INDEX(Controle!O:O,MATCH('Banco de Dados'!A734,Controle!M:M,0))*E734/100</f>
        <v>#N/A</v>
      </c>
    </row>
    <row r="735" spans="1:20" hidden="1" x14ac:dyDescent="0.2">
      <c r="A735" s="158">
        <f>BD_TS!A734</f>
        <v>0</v>
      </c>
      <c r="B735" s="158" t="str">
        <f>SUBSTITUTE(SUBSTITUTE(BD_TS!D734," ",""),"-","/")</f>
        <v/>
      </c>
      <c r="C735" s="158">
        <f>BD_TS!E734</f>
        <v>0</v>
      </c>
      <c r="D735" s="159">
        <f>BD_TS!F734</f>
        <v>0</v>
      </c>
      <c r="E735" s="160">
        <f>BD_TS!B734</f>
        <v>0</v>
      </c>
      <c r="F735" s="161">
        <f>BD_TS!C734</f>
        <v>0</v>
      </c>
      <c r="G735" s="187">
        <f>BD_TS!H734</f>
        <v>0</v>
      </c>
      <c r="H735" s="158" t="str">
        <f>IF($A735=0,"",IFERROR(INDEX(BD_Gestão!A:A,MATCH('Banco de Dados'!$B735,BD_Gestão!$B:$B,0)),"erro"))</f>
        <v/>
      </c>
      <c r="I735" s="162" t="str">
        <f>IF($A735=0,"",IFERROR(INDEX(BD_Gestão!E:E,MATCH('Banco de Dados'!$B735,BD_Gestão!$B:$B,0)),"erro"))</f>
        <v/>
      </c>
      <c r="J735" s="186" t="str">
        <f>IF($A735=0,"",IFERROR(INDEX(BD_Gestão!B:B,MATCH('Banco de Dados'!$B735,BD_Gestão!$B:$B,0)),"erro"))</f>
        <v/>
      </c>
      <c r="K735" s="158" t="str">
        <f>IF($A735=0,"",IFERROR(INDEX(BD_Gestão!C:C,MATCH('Banco de Dados'!$B735,BD_Gestão!$B:$B,0)),"erro"))</f>
        <v/>
      </c>
      <c r="L735" s="158" t="str">
        <f>IF($A735=0,"",IFERROR(INDEX(BD_Gestão!H:H,MATCH('Banco de Dados'!$B735,BD_Gestão!$B:$B,0)),"erro"))</f>
        <v/>
      </c>
      <c r="M735" s="161" t="str">
        <f>IF($A735=0,"",IFERROR(INDEX(BD_Gestão!F:F,MATCH('Banco de Dados'!$B735,BD_Gestão!$B:$B,0)),"erro"))</f>
        <v/>
      </c>
      <c r="N735" s="161" t="str">
        <f>IF($A735=0,"",IFERROR(INDEX(BD_Gestão!J:J,MATCH('Banco de Dados'!$B735,BD_Gestão!$B:$B,0)),"erro"))</f>
        <v/>
      </c>
      <c r="O735" s="164" t="str">
        <f>IF($A735=0,"",IFERROR(INDEX(BD_Gestão!K:K,MATCH('Banco de Dados'!$B735,BD_Gestão!$B:$B,0)),"erro"))</f>
        <v/>
      </c>
      <c r="P735" s="169" t="str">
        <f t="shared" si="46"/>
        <v/>
      </c>
      <c r="Q735" s="170" t="str">
        <f t="shared" si="47"/>
        <v/>
      </c>
      <c r="R735" s="163" t="e">
        <f t="shared" si="44"/>
        <v>#VALUE!</v>
      </c>
      <c r="S735" s="163" t="e">
        <f t="shared" si="45"/>
        <v>#VALUE!</v>
      </c>
      <c r="T735" s="163" t="e">
        <f>INDEX(Controle!O:O,MATCH('Banco de Dados'!A735,Controle!M:M,0))*E735/100</f>
        <v>#N/A</v>
      </c>
    </row>
    <row r="736" spans="1:20" hidden="1" x14ac:dyDescent="0.2">
      <c r="A736" s="158">
        <f>BD_TS!A735</f>
        <v>0</v>
      </c>
      <c r="B736" s="158" t="str">
        <f>SUBSTITUTE(SUBSTITUTE(BD_TS!D735," ",""),"-","/")</f>
        <v/>
      </c>
      <c r="C736" s="158">
        <f>BD_TS!E735</f>
        <v>0</v>
      </c>
      <c r="D736" s="159">
        <f>BD_TS!F735</f>
        <v>0</v>
      </c>
      <c r="E736" s="160">
        <f>BD_TS!B735</f>
        <v>0</v>
      </c>
      <c r="F736" s="161">
        <f>BD_TS!C735</f>
        <v>0</v>
      </c>
      <c r="G736" s="187">
        <f>BD_TS!H735</f>
        <v>0</v>
      </c>
      <c r="H736" s="158" t="str">
        <f>IF($A736=0,"",IFERROR(INDEX(BD_Gestão!A:A,MATCH('Banco de Dados'!$B736,BD_Gestão!$B:$B,0)),"erro"))</f>
        <v/>
      </c>
      <c r="I736" s="162" t="str">
        <f>IF($A736=0,"",IFERROR(INDEX(BD_Gestão!E:E,MATCH('Banco de Dados'!$B736,BD_Gestão!$B:$B,0)),"erro"))</f>
        <v/>
      </c>
      <c r="J736" s="186" t="str">
        <f>IF($A736=0,"",IFERROR(INDEX(BD_Gestão!B:B,MATCH('Banco de Dados'!$B736,BD_Gestão!$B:$B,0)),"erro"))</f>
        <v/>
      </c>
      <c r="K736" s="158" t="str">
        <f>IF($A736=0,"",IFERROR(INDEX(BD_Gestão!C:C,MATCH('Banco de Dados'!$B736,BD_Gestão!$B:$B,0)),"erro"))</f>
        <v/>
      </c>
      <c r="L736" s="158" t="str">
        <f>IF($A736=0,"",IFERROR(INDEX(BD_Gestão!H:H,MATCH('Banco de Dados'!$B736,BD_Gestão!$B:$B,0)),"erro"))</f>
        <v/>
      </c>
      <c r="M736" s="161" t="str">
        <f>IF($A736=0,"",IFERROR(INDEX(BD_Gestão!F:F,MATCH('Banco de Dados'!$B736,BD_Gestão!$B:$B,0)),"erro"))</f>
        <v/>
      </c>
      <c r="N736" s="161" t="str">
        <f>IF($A736=0,"",IFERROR(INDEX(BD_Gestão!J:J,MATCH('Banco de Dados'!$B736,BD_Gestão!$B:$B,0)),"erro"))</f>
        <v/>
      </c>
      <c r="O736" s="164" t="str">
        <f>IF($A736=0,"",IFERROR(INDEX(BD_Gestão!K:K,MATCH('Banco de Dados'!$B736,BD_Gestão!$B:$B,0)),"erro"))</f>
        <v/>
      </c>
      <c r="P736" s="169" t="str">
        <f t="shared" si="46"/>
        <v/>
      </c>
      <c r="Q736" s="170" t="str">
        <f t="shared" si="47"/>
        <v/>
      </c>
      <c r="R736" s="163" t="e">
        <f t="shared" si="44"/>
        <v>#VALUE!</v>
      </c>
      <c r="S736" s="163" t="e">
        <f t="shared" si="45"/>
        <v>#VALUE!</v>
      </c>
      <c r="T736" s="163" t="e">
        <f>INDEX(Controle!O:O,MATCH('Banco de Dados'!A736,Controle!M:M,0))*E736/100</f>
        <v>#N/A</v>
      </c>
    </row>
    <row r="737" spans="1:20" hidden="1" x14ac:dyDescent="0.2">
      <c r="A737" s="158">
        <f>BD_TS!A736</f>
        <v>0</v>
      </c>
      <c r="B737" s="158" t="str">
        <f>SUBSTITUTE(SUBSTITUTE(BD_TS!D736," ",""),"-","/")</f>
        <v/>
      </c>
      <c r="C737" s="158">
        <f>BD_TS!E736</f>
        <v>0</v>
      </c>
      <c r="D737" s="159">
        <f>BD_TS!F736</f>
        <v>0</v>
      </c>
      <c r="E737" s="160">
        <f>BD_TS!B736</f>
        <v>0</v>
      </c>
      <c r="F737" s="161">
        <f>BD_TS!C736</f>
        <v>0</v>
      </c>
      <c r="G737" s="187">
        <f>BD_TS!H736</f>
        <v>0</v>
      </c>
      <c r="H737" s="158" t="str">
        <f>IF($A737=0,"",IFERROR(INDEX(BD_Gestão!A:A,MATCH('Banco de Dados'!$B737,BD_Gestão!$B:$B,0)),"erro"))</f>
        <v/>
      </c>
      <c r="I737" s="162" t="str">
        <f>IF($A737=0,"",IFERROR(INDEX(BD_Gestão!E:E,MATCH('Banco de Dados'!$B737,BD_Gestão!$B:$B,0)),"erro"))</f>
        <v/>
      </c>
      <c r="J737" s="186" t="str">
        <f>IF($A737=0,"",IFERROR(INDEX(BD_Gestão!B:B,MATCH('Banco de Dados'!$B737,BD_Gestão!$B:$B,0)),"erro"))</f>
        <v/>
      </c>
      <c r="K737" s="158" t="str">
        <f>IF($A737=0,"",IFERROR(INDEX(BD_Gestão!C:C,MATCH('Banco de Dados'!$B737,BD_Gestão!$B:$B,0)),"erro"))</f>
        <v/>
      </c>
      <c r="L737" s="158" t="str">
        <f>IF($A737=0,"",IFERROR(INDEX(BD_Gestão!H:H,MATCH('Banco de Dados'!$B737,BD_Gestão!$B:$B,0)),"erro"))</f>
        <v/>
      </c>
      <c r="M737" s="161" t="str">
        <f>IF($A737=0,"",IFERROR(INDEX(BD_Gestão!F:F,MATCH('Banco de Dados'!$B737,BD_Gestão!$B:$B,0)),"erro"))</f>
        <v/>
      </c>
      <c r="N737" s="161" t="str">
        <f>IF($A737=0,"",IFERROR(INDEX(BD_Gestão!J:J,MATCH('Banco de Dados'!$B737,BD_Gestão!$B:$B,0)),"erro"))</f>
        <v/>
      </c>
      <c r="O737" s="164" t="str">
        <f>IF($A737=0,"",IFERROR(INDEX(BD_Gestão!K:K,MATCH('Banco de Dados'!$B737,BD_Gestão!$B:$B,0)),"erro"))</f>
        <v/>
      </c>
      <c r="P737" s="169" t="str">
        <f t="shared" si="46"/>
        <v/>
      </c>
      <c r="Q737" s="170" t="str">
        <f t="shared" si="47"/>
        <v/>
      </c>
      <c r="R737" s="163" t="e">
        <f t="shared" si="44"/>
        <v>#VALUE!</v>
      </c>
      <c r="S737" s="163" t="e">
        <f t="shared" si="45"/>
        <v>#VALUE!</v>
      </c>
      <c r="T737" s="163" t="e">
        <f>INDEX(Controle!O:O,MATCH('Banco de Dados'!A737,Controle!M:M,0))*E737/100</f>
        <v>#N/A</v>
      </c>
    </row>
    <row r="738" spans="1:20" hidden="1" x14ac:dyDescent="0.2">
      <c r="A738" s="158">
        <f>BD_TS!A737</f>
        <v>0</v>
      </c>
      <c r="B738" s="158" t="str">
        <f>SUBSTITUTE(SUBSTITUTE(BD_TS!D737," ",""),"-","/")</f>
        <v/>
      </c>
      <c r="C738" s="158">
        <f>BD_TS!E737</f>
        <v>0</v>
      </c>
      <c r="D738" s="159">
        <f>BD_TS!F737</f>
        <v>0</v>
      </c>
      <c r="E738" s="160">
        <f>BD_TS!B737</f>
        <v>0</v>
      </c>
      <c r="F738" s="161">
        <f>BD_TS!C737</f>
        <v>0</v>
      </c>
      <c r="G738" s="187">
        <f>BD_TS!H737</f>
        <v>0</v>
      </c>
      <c r="H738" s="158" t="str">
        <f>IF($A738=0,"",IFERROR(INDEX(BD_Gestão!A:A,MATCH('Banco de Dados'!$B738,BD_Gestão!$B:$B,0)),"erro"))</f>
        <v/>
      </c>
      <c r="I738" s="162" t="str">
        <f>IF($A738=0,"",IFERROR(INDEX(BD_Gestão!E:E,MATCH('Banco de Dados'!$B738,BD_Gestão!$B:$B,0)),"erro"))</f>
        <v/>
      </c>
      <c r="J738" s="186" t="str">
        <f>IF($A738=0,"",IFERROR(INDEX(BD_Gestão!B:B,MATCH('Banco de Dados'!$B738,BD_Gestão!$B:$B,0)),"erro"))</f>
        <v/>
      </c>
      <c r="K738" s="158" t="str">
        <f>IF($A738=0,"",IFERROR(INDEX(BD_Gestão!C:C,MATCH('Banco de Dados'!$B738,BD_Gestão!$B:$B,0)),"erro"))</f>
        <v/>
      </c>
      <c r="L738" s="158" t="str">
        <f>IF($A738=0,"",IFERROR(INDEX(BD_Gestão!H:H,MATCH('Banco de Dados'!$B738,BD_Gestão!$B:$B,0)),"erro"))</f>
        <v/>
      </c>
      <c r="M738" s="161" t="str">
        <f>IF($A738=0,"",IFERROR(INDEX(BD_Gestão!F:F,MATCH('Banco de Dados'!$B738,BD_Gestão!$B:$B,0)),"erro"))</f>
        <v/>
      </c>
      <c r="N738" s="161" t="str">
        <f>IF($A738=0,"",IFERROR(INDEX(BD_Gestão!J:J,MATCH('Banco de Dados'!$B738,BD_Gestão!$B:$B,0)),"erro"))</f>
        <v/>
      </c>
      <c r="O738" s="164" t="str">
        <f>IF($A738=0,"",IFERROR(INDEX(BD_Gestão!K:K,MATCH('Banco de Dados'!$B738,BD_Gestão!$B:$B,0)),"erro"))</f>
        <v/>
      </c>
      <c r="P738" s="169" t="str">
        <f t="shared" si="46"/>
        <v/>
      </c>
      <c r="Q738" s="170" t="str">
        <f t="shared" si="47"/>
        <v/>
      </c>
      <c r="R738" s="163" t="e">
        <f t="shared" si="44"/>
        <v>#VALUE!</v>
      </c>
      <c r="S738" s="163" t="e">
        <f t="shared" si="45"/>
        <v>#VALUE!</v>
      </c>
      <c r="T738" s="163" t="e">
        <f>INDEX(Controle!O:O,MATCH('Banco de Dados'!A738,Controle!M:M,0))*E738/100</f>
        <v>#N/A</v>
      </c>
    </row>
    <row r="739" spans="1:20" hidden="1" x14ac:dyDescent="0.2">
      <c r="A739" s="158">
        <f>BD_TS!A738</f>
        <v>0</v>
      </c>
      <c r="B739" s="158" t="str">
        <f>SUBSTITUTE(SUBSTITUTE(BD_TS!D738," ",""),"-","/")</f>
        <v/>
      </c>
      <c r="C739" s="158">
        <f>BD_TS!E738</f>
        <v>0</v>
      </c>
      <c r="D739" s="159">
        <f>BD_TS!F738</f>
        <v>0</v>
      </c>
      <c r="E739" s="160">
        <f>BD_TS!B738</f>
        <v>0</v>
      </c>
      <c r="F739" s="161">
        <f>BD_TS!C738</f>
        <v>0</v>
      </c>
      <c r="G739" s="187">
        <f>BD_TS!H738</f>
        <v>0</v>
      </c>
      <c r="H739" s="158" t="str">
        <f>IF($A739=0,"",IFERROR(INDEX(BD_Gestão!A:A,MATCH('Banco de Dados'!$B739,BD_Gestão!$B:$B,0)),"erro"))</f>
        <v/>
      </c>
      <c r="I739" s="162" t="str">
        <f>IF($A739=0,"",IFERROR(INDEX(BD_Gestão!E:E,MATCH('Banco de Dados'!$B739,BD_Gestão!$B:$B,0)),"erro"))</f>
        <v/>
      </c>
      <c r="J739" s="186" t="str">
        <f>IF($A739=0,"",IFERROR(INDEX(BD_Gestão!B:B,MATCH('Banco de Dados'!$B739,BD_Gestão!$B:$B,0)),"erro"))</f>
        <v/>
      </c>
      <c r="K739" s="158" t="str">
        <f>IF($A739=0,"",IFERROR(INDEX(BD_Gestão!C:C,MATCH('Banco de Dados'!$B739,BD_Gestão!$B:$B,0)),"erro"))</f>
        <v/>
      </c>
      <c r="L739" s="158" t="str">
        <f>IF($A739=0,"",IFERROR(INDEX(BD_Gestão!H:H,MATCH('Banco de Dados'!$B739,BD_Gestão!$B:$B,0)),"erro"))</f>
        <v/>
      </c>
      <c r="M739" s="161" t="str">
        <f>IF($A739=0,"",IFERROR(INDEX(BD_Gestão!F:F,MATCH('Banco de Dados'!$B739,BD_Gestão!$B:$B,0)),"erro"))</f>
        <v/>
      </c>
      <c r="N739" s="161" t="str">
        <f>IF($A739=0,"",IFERROR(INDEX(BD_Gestão!J:J,MATCH('Banco de Dados'!$B739,BD_Gestão!$B:$B,0)),"erro"))</f>
        <v/>
      </c>
      <c r="O739" s="164" t="str">
        <f>IF($A739=0,"",IFERROR(INDEX(BD_Gestão!K:K,MATCH('Banco de Dados'!$B739,BD_Gestão!$B:$B,0)),"erro"))</f>
        <v/>
      </c>
      <c r="P739" s="169" t="str">
        <f t="shared" si="46"/>
        <v/>
      </c>
      <c r="Q739" s="170" t="str">
        <f t="shared" si="47"/>
        <v/>
      </c>
      <c r="R739" s="163" t="e">
        <f t="shared" si="44"/>
        <v>#VALUE!</v>
      </c>
      <c r="S739" s="163" t="e">
        <f t="shared" si="45"/>
        <v>#VALUE!</v>
      </c>
      <c r="T739" s="163" t="e">
        <f>INDEX(Controle!O:O,MATCH('Banco de Dados'!A739,Controle!M:M,0))*E739/100</f>
        <v>#N/A</v>
      </c>
    </row>
    <row r="740" spans="1:20" hidden="1" x14ac:dyDescent="0.2">
      <c r="A740" s="158">
        <f>BD_TS!A739</f>
        <v>0</v>
      </c>
      <c r="B740" s="158" t="str">
        <f>SUBSTITUTE(SUBSTITUTE(BD_TS!D739," ",""),"-","/")</f>
        <v/>
      </c>
      <c r="C740" s="158">
        <f>BD_TS!E739</f>
        <v>0</v>
      </c>
      <c r="D740" s="159">
        <f>BD_TS!F739</f>
        <v>0</v>
      </c>
      <c r="E740" s="160">
        <f>BD_TS!B739</f>
        <v>0</v>
      </c>
      <c r="F740" s="161">
        <f>BD_TS!C739</f>
        <v>0</v>
      </c>
      <c r="G740" s="187">
        <f>BD_TS!H739</f>
        <v>0</v>
      </c>
      <c r="H740" s="158" t="str">
        <f>IF($A740=0,"",IFERROR(INDEX(BD_Gestão!A:A,MATCH('Banco de Dados'!$B740,BD_Gestão!$B:$B,0)),"erro"))</f>
        <v/>
      </c>
      <c r="I740" s="162" t="str">
        <f>IF($A740=0,"",IFERROR(INDEX(BD_Gestão!E:E,MATCH('Banco de Dados'!$B740,BD_Gestão!$B:$B,0)),"erro"))</f>
        <v/>
      </c>
      <c r="J740" s="186" t="str">
        <f>IF($A740=0,"",IFERROR(INDEX(BD_Gestão!B:B,MATCH('Banco de Dados'!$B740,BD_Gestão!$B:$B,0)),"erro"))</f>
        <v/>
      </c>
      <c r="K740" s="158" t="str">
        <f>IF($A740=0,"",IFERROR(INDEX(BD_Gestão!C:C,MATCH('Banco de Dados'!$B740,BD_Gestão!$B:$B,0)),"erro"))</f>
        <v/>
      </c>
      <c r="L740" s="158" t="str">
        <f>IF($A740=0,"",IFERROR(INDEX(BD_Gestão!H:H,MATCH('Banco de Dados'!$B740,BD_Gestão!$B:$B,0)),"erro"))</f>
        <v/>
      </c>
      <c r="M740" s="161" t="str">
        <f>IF($A740=0,"",IFERROR(INDEX(BD_Gestão!F:F,MATCH('Banco de Dados'!$B740,BD_Gestão!$B:$B,0)),"erro"))</f>
        <v/>
      </c>
      <c r="N740" s="161" t="str">
        <f>IF($A740=0,"",IFERROR(INDEX(BD_Gestão!J:J,MATCH('Banco de Dados'!$B740,BD_Gestão!$B:$B,0)),"erro"))</f>
        <v/>
      </c>
      <c r="O740" s="164" t="str">
        <f>IF($A740=0,"",IFERROR(INDEX(BD_Gestão!K:K,MATCH('Banco de Dados'!$B740,BD_Gestão!$B:$B,0)),"erro"))</f>
        <v/>
      </c>
      <c r="P740" s="169" t="str">
        <f t="shared" si="46"/>
        <v/>
      </c>
      <c r="Q740" s="170" t="str">
        <f t="shared" si="47"/>
        <v/>
      </c>
      <c r="R740" s="163" t="e">
        <f t="shared" si="44"/>
        <v>#VALUE!</v>
      </c>
      <c r="S740" s="163" t="e">
        <f t="shared" si="45"/>
        <v>#VALUE!</v>
      </c>
      <c r="T740" s="163" t="e">
        <f>INDEX(Controle!O:O,MATCH('Banco de Dados'!A740,Controle!M:M,0))*E740/100</f>
        <v>#N/A</v>
      </c>
    </row>
    <row r="741" spans="1:20" hidden="1" x14ac:dyDescent="0.2">
      <c r="A741" s="158">
        <f>BD_TS!A740</f>
        <v>0</v>
      </c>
      <c r="B741" s="158" t="str">
        <f>SUBSTITUTE(SUBSTITUTE(BD_TS!D740," ",""),"-","/")</f>
        <v/>
      </c>
      <c r="C741" s="158">
        <f>BD_TS!E740</f>
        <v>0</v>
      </c>
      <c r="D741" s="159">
        <f>BD_TS!F740</f>
        <v>0</v>
      </c>
      <c r="E741" s="160">
        <f>BD_TS!B740</f>
        <v>0</v>
      </c>
      <c r="F741" s="161">
        <f>BD_TS!C740</f>
        <v>0</v>
      </c>
      <c r="G741" s="187">
        <f>BD_TS!H740</f>
        <v>0</v>
      </c>
      <c r="H741" s="158" t="str">
        <f>IF($A741=0,"",IFERROR(INDEX(BD_Gestão!A:A,MATCH('Banco de Dados'!$B741,BD_Gestão!$B:$B,0)),"erro"))</f>
        <v/>
      </c>
      <c r="I741" s="162" t="str">
        <f>IF($A741=0,"",IFERROR(INDEX(BD_Gestão!E:E,MATCH('Banco de Dados'!$B741,BD_Gestão!$B:$B,0)),"erro"))</f>
        <v/>
      </c>
      <c r="J741" s="186" t="str">
        <f>IF($A741=0,"",IFERROR(INDEX(BD_Gestão!B:B,MATCH('Banco de Dados'!$B741,BD_Gestão!$B:$B,0)),"erro"))</f>
        <v/>
      </c>
      <c r="K741" s="158" t="str">
        <f>IF($A741=0,"",IFERROR(INDEX(BD_Gestão!C:C,MATCH('Banco de Dados'!$B741,BD_Gestão!$B:$B,0)),"erro"))</f>
        <v/>
      </c>
      <c r="L741" s="158" t="str">
        <f>IF($A741=0,"",IFERROR(INDEX(BD_Gestão!H:H,MATCH('Banco de Dados'!$B741,BD_Gestão!$B:$B,0)),"erro"))</f>
        <v/>
      </c>
      <c r="M741" s="161" t="str">
        <f>IF($A741=0,"",IFERROR(INDEX(BD_Gestão!F:F,MATCH('Banco de Dados'!$B741,BD_Gestão!$B:$B,0)),"erro"))</f>
        <v/>
      </c>
      <c r="N741" s="161" t="str">
        <f>IF($A741=0,"",IFERROR(INDEX(BD_Gestão!J:J,MATCH('Banco de Dados'!$B741,BD_Gestão!$B:$B,0)),"erro"))</f>
        <v/>
      </c>
      <c r="O741" s="164" t="str">
        <f>IF($A741=0,"",IFERROR(INDEX(BD_Gestão!K:K,MATCH('Banco de Dados'!$B741,BD_Gestão!$B:$B,0)),"erro"))</f>
        <v/>
      </c>
      <c r="P741" s="169" t="str">
        <f t="shared" si="46"/>
        <v/>
      </c>
      <c r="Q741" s="170" t="str">
        <f t="shared" si="47"/>
        <v/>
      </c>
      <c r="R741" s="163" t="e">
        <f t="shared" si="44"/>
        <v>#VALUE!</v>
      </c>
      <c r="S741" s="163" t="e">
        <f t="shared" si="45"/>
        <v>#VALUE!</v>
      </c>
      <c r="T741" s="163" t="e">
        <f>INDEX(Controle!O:O,MATCH('Banco de Dados'!A741,Controle!M:M,0))*E741/100</f>
        <v>#N/A</v>
      </c>
    </row>
    <row r="742" spans="1:20" hidden="1" x14ac:dyDescent="0.2">
      <c r="A742" s="158">
        <f>BD_TS!A741</f>
        <v>0</v>
      </c>
      <c r="B742" s="158" t="str">
        <f>SUBSTITUTE(SUBSTITUTE(BD_TS!D741," ",""),"-","/")</f>
        <v/>
      </c>
      <c r="C742" s="158">
        <f>BD_TS!E741</f>
        <v>0</v>
      </c>
      <c r="D742" s="159">
        <f>BD_TS!F741</f>
        <v>0</v>
      </c>
      <c r="E742" s="160">
        <f>BD_TS!B741</f>
        <v>0</v>
      </c>
      <c r="F742" s="161">
        <f>BD_TS!C741</f>
        <v>0</v>
      </c>
      <c r="G742" s="187">
        <f>BD_TS!H741</f>
        <v>0</v>
      </c>
      <c r="H742" s="158" t="str">
        <f>IF($A742=0,"",IFERROR(INDEX(BD_Gestão!A:A,MATCH('Banco de Dados'!$B742,BD_Gestão!$B:$B,0)),"erro"))</f>
        <v/>
      </c>
      <c r="I742" s="162" t="str">
        <f>IF($A742=0,"",IFERROR(INDEX(BD_Gestão!E:E,MATCH('Banco de Dados'!$B742,BD_Gestão!$B:$B,0)),"erro"))</f>
        <v/>
      </c>
      <c r="J742" s="186" t="str">
        <f>IF($A742=0,"",IFERROR(INDEX(BD_Gestão!B:B,MATCH('Banco de Dados'!$B742,BD_Gestão!$B:$B,0)),"erro"))</f>
        <v/>
      </c>
      <c r="K742" s="158" t="str">
        <f>IF($A742=0,"",IFERROR(INDEX(BD_Gestão!C:C,MATCH('Banco de Dados'!$B742,BD_Gestão!$B:$B,0)),"erro"))</f>
        <v/>
      </c>
      <c r="L742" s="158" t="str">
        <f>IF($A742=0,"",IFERROR(INDEX(BD_Gestão!H:H,MATCH('Banco de Dados'!$B742,BD_Gestão!$B:$B,0)),"erro"))</f>
        <v/>
      </c>
      <c r="M742" s="161" t="str">
        <f>IF($A742=0,"",IFERROR(INDEX(BD_Gestão!F:F,MATCH('Banco de Dados'!$B742,BD_Gestão!$B:$B,0)),"erro"))</f>
        <v/>
      </c>
      <c r="N742" s="161" t="str">
        <f>IF($A742=0,"",IFERROR(INDEX(BD_Gestão!J:J,MATCH('Banco de Dados'!$B742,BD_Gestão!$B:$B,0)),"erro"))</f>
        <v/>
      </c>
      <c r="O742" s="164" t="str">
        <f>IF($A742=0,"",IFERROR(INDEX(BD_Gestão!K:K,MATCH('Banco de Dados'!$B742,BD_Gestão!$B:$B,0)),"erro"))</f>
        <v/>
      </c>
      <c r="P742" s="169" t="str">
        <f t="shared" si="46"/>
        <v/>
      </c>
      <c r="Q742" s="170" t="str">
        <f t="shared" si="47"/>
        <v/>
      </c>
      <c r="R742" s="163" t="e">
        <f t="shared" si="44"/>
        <v>#VALUE!</v>
      </c>
      <c r="S742" s="163" t="e">
        <f t="shared" si="45"/>
        <v>#VALUE!</v>
      </c>
      <c r="T742" s="163" t="e">
        <f>INDEX(Controle!O:O,MATCH('Banco de Dados'!A742,Controle!M:M,0))*E742/100</f>
        <v>#N/A</v>
      </c>
    </row>
    <row r="743" spans="1:20" hidden="1" x14ac:dyDescent="0.2">
      <c r="A743" s="158">
        <f>BD_TS!A742</f>
        <v>0</v>
      </c>
      <c r="B743" s="158" t="str">
        <f>SUBSTITUTE(SUBSTITUTE(BD_TS!D742," ",""),"-","/")</f>
        <v/>
      </c>
      <c r="C743" s="158">
        <f>BD_TS!E742</f>
        <v>0</v>
      </c>
      <c r="D743" s="159">
        <f>BD_TS!F742</f>
        <v>0</v>
      </c>
      <c r="E743" s="160">
        <f>BD_TS!B742</f>
        <v>0</v>
      </c>
      <c r="F743" s="161">
        <f>BD_TS!C742</f>
        <v>0</v>
      </c>
      <c r="G743" s="187">
        <f>BD_TS!H742</f>
        <v>0</v>
      </c>
      <c r="H743" s="158" t="str">
        <f>IF($A743=0,"",IFERROR(INDEX(BD_Gestão!A:A,MATCH('Banco de Dados'!$B743,BD_Gestão!$B:$B,0)),"erro"))</f>
        <v/>
      </c>
      <c r="I743" s="162" t="str">
        <f>IF($A743=0,"",IFERROR(INDEX(BD_Gestão!E:E,MATCH('Banco de Dados'!$B743,BD_Gestão!$B:$B,0)),"erro"))</f>
        <v/>
      </c>
      <c r="J743" s="186" t="str">
        <f>IF($A743=0,"",IFERROR(INDEX(BD_Gestão!B:B,MATCH('Banco de Dados'!$B743,BD_Gestão!$B:$B,0)),"erro"))</f>
        <v/>
      </c>
      <c r="K743" s="158" t="str">
        <f>IF($A743=0,"",IFERROR(INDEX(BD_Gestão!C:C,MATCH('Banco de Dados'!$B743,BD_Gestão!$B:$B,0)),"erro"))</f>
        <v/>
      </c>
      <c r="L743" s="158" t="str">
        <f>IF($A743=0,"",IFERROR(INDEX(BD_Gestão!H:H,MATCH('Banco de Dados'!$B743,BD_Gestão!$B:$B,0)),"erro"))</f>
        <v/>
      </c>
      <c r="M743" s="161" t="str">
        <f>IF($A743=0,"",IFERROR(INDEX(BD_Gestão!F:F,MATCH('Banco de Dados'!$B743,BD_Gestão!$B:$B,0)),"erro"))</f>
        <v/>
      </c>
      <c r="N743" s="161" t="str">
        <f>IF($A743=0,"",IFERROR(INDEX(BD_Gestão!J:J,MATCH('Banco de Dados'!$B743,BD_Gestão!$B:$B,0)),"erro"))</f>
        <v/>
      </c>
      <c r="O743" s="164" t="str">
        <f>IF($A743=0,"",IFERROR(INDEX(BD_Gestão!K:K,MATCH('Banco de Dados'!$B743,BD_Gestão!$B:$B,0)),"erro"))</f>
        <v/>
      </c>
      <c r="P743" s="169" t="str">
        <f t="shared" si="46"/>
        <v/>
      </c>
      <c r="Q743" s="170" t="str">
        <f t="shared" si="47"/>
        <v/>
      </c>
      <c r="R743" s="163" t="e">
        <f t="shared" si="44"/>
        <v>#VALUE!</v>
      </c>
      <c r="S743" s="163" t="e">
        <f t="shared" si="45"/>
        <v>#VALUE!</v>
      </c>
      <c r="T743" s="163" t="e">
        <f>INDEX(Controle!O:O,MATCH('Banco de Dados'!A743,Controle!M:M,0))*E743/100</f>
        <v>#N/A</v>
      </c>
    </row>
    <row r="744" spans="1:20" hidden="1" x14ac:dyDescent="0.2">
      <c r="A744" s="158">
        <f>BD_TS!A743</f>
        <v>0</v>
      </c>
      <c r="B744" s="158" t="str">
        <f>SUBSTITUTE(SUBSTITUTE(BD_TS!D743," ",""),"-","/")</f>
        <v/>
      </c>
      <c r="C744" s="158">
        <f>BD_TS!E743</f>
        <v>0</v>
      </c>
      <c r="D744" s="159">
        <f>BD_TS!F743</f>
        <v>0</v>
      </c>
      <c r="E744" s="160">
        <f>BD_TS!B743</f>
        <v>0</v>
      </c>
      <c r="F744" s="161">
        <f>BD_TS!C743</f>
        <v>0</v>
      </c>
      <c r="G744" s="187">
        <f>BD_TS!H743</f>
        <v>0</v>
      </c>
      <c r="H744" s="158" t="str">
        <f>IF($A744=0,"",IFERROR(INDEX(BD_Gestão!A:A,MATCH('Banco de Dados'!$B744,BD_Gestão!$B:$B,0)),"erro"))</f>
        <v/>
      </c>
      <c r="I744" s="162" t="str">
        <f>IF($A744=0,"",IFERROR(INDEX(BD_Gestão!E:E,MATCH('Banco de Dados'!$B744,BD_Gestão!$B:$B,0)),"erro"))</f>
        <v/>
      </c>
      <c r="J744" s="186" t="str">
        <f>IF($A744=0,"",IFERROR(INDEX(BD_Gestão!B:B,MATCH('Banco de Dados'!$B744,BD_Gestão!$B:$B,0)),"erro"))</f>
        <v/>
      </c>
      <c r="K744" s="158" t="str">
        <f>IF($A744=0,"",IFERROR(INDEX(BD_Gestão!C:C,MATCH('Banco de Dados'!$B744,BD_Gestão!$B:$B,0)),"erro"))</f>
        <v/>
      </c>
      <c r="L744" s="158" t="str">
        <f>IF($A744=0,"",IFERROR(INDEX(BD_Gestão!H:H,MATCH('Banco de Dados'!$B744,BD_Gestão!$B:$B,0)),"erro"))</f>
        <v/>
      </c>
      <c r="M744" s="161" t="str">
        <f>IF($A744=0,"",IFERROR(INDEX(BD_Gestão!F:F,MATCH('Banco de Dados'!$B744,BD_Gestão!$B:$B,0)),"erro"))</f>
        <v/>
      </c>
      <c r="N744" s="161" t="str">
        <f>IF($A744=0,"",IFERROR(INDEX(BD_Gestão!J:J,MATCH('Banco de Dados'!$B744,BD_Gestão!$B:$B,0)),"erro"))</f>
        <v/>
      </c>
      <c r="O744" s="164" t="str">
        <f>IF($A744=0,"",IFERROR(INDEX(BD_Gestão!K:K,MATCH('Banco de Dados'!$B744,BD_Gestão!$B:$B,0)),"erro"))</f>
        <v/>
      </c>
      <c r="P744" s="169" t="str">
        <f t="shared" si="46"/>
        <v/>
      </c>
      <c r="Q744" s="170" t="str">
        <f t="shared" si="47"/>
        <v/>
      </c>
      <c r="R744" s="163" t="e">
        <f t="shared" si="44"/>
        <v>#VALUE!</v>
      </c>
      <c r="S744" s="163" t="e">
        <f t="shared" si="45"/>
        <v>#VALUE!</v>
      </c>
      <c r="T744" s="163" t="e">
        <f>INDEX(Controle!O:O,MATCH('Banco de Dados'!A744,Controle!M:M,0))*E744/100</f>
        <v>#N/A</v>
      </c>
    </row>
    <row r="745" spans="1:20" hidden="1" x14ac:dyDescent="0.2">
      <c r="A745" s="158">
        <f>BD_TS!A744</f>
        <v>0</v>
      </c>
      <c r="B745" s="158" t="str">
        <f>SUBSTITUTE(SUBSTITUTE(BD_TS!D744," ",""),"-","/")</f>
        <v/>
      </c>
      <c r="C745" s="158">
        <f>BD_TS!E744</f>
        <v>0</v>
      </c>
      <c r="D745" s="159">
        <f>BD_TS!F744</f>
        <v>0</v>
      </c>
      <c r="E745" s="160">
        <f>BD_TS!B744</f>
        <v>0</v>
      </c>
      <c r="F745" s="161">
        <f>BD_TS!C744</f>
        <v>0</v>
      </c>
      <c r="G745" s="187">
        <f>BD_TS!H744</f>
        <v>0</v>
      </c>
      <c r="H745" s="158" t="str">
        <f>IF($A745=0,"",IFERROR(INDEX(BD_Gestão!A:A,MATCH('Banco de Dados'!$B745,BD_Gestão!$B:$B,0)),"erro"))</f>
        <v/>
      </c>
      <c r="I745" s="162" t="str">
        <f>IF($A745=0,"",IFERROR(INDEX(BD_Gestão!E:E,MATCH('Banco de Dados'!$B745,BD_Gestão!$B:$B,0)),"erro"))</f>
        <v/>
      </c>
      <c r="J745" s="186" t="str">
        <f>IF($A745=0,"",IFERROR(INDEX(BD_Gestão!B:B,MATCH('Banco de Dados'!$B745,BD_Gestão!$B:$B,0)),"erro"))</f>
        <v/>
      </c>
      <c r="K745" s="158" t="str">
        <f>IF($A745=0,"",IFERROR(INDEX(BD_Gestão!C:C,MATCH('Banco de Dados'!$B745,BD_Gestão!$B:$B,0)),"erro"))</f>
        <v/>
      </c>
      <c r="L745" s="158" t="str">
        <f>IF($A745=0,"",IFERROR(INDEX(BD_Gestão!H:H,MATCH('Banco de Dados'!$B745,BD_Gestão!$B:$B,0)),"erro"))</f>
        <v/>
      </c>
      <c r="M745" s="161" t="str">
        <f>IF($A745=0,"",IFERROR(INDEX(BD_Gestão!F:F,MATCH('Banco de Dados'!$B745,BD_Gestão!$B:$B,0)),"erro"))</f>
        <v/>
      </c>
      <c r="N745" s="161" t="str">
        <f>IF($A745=0,"",IFERROR(INDEX(BD_Gestão!J:J,MATCH('Banco de Dados'!$B745,BD_Gestão!$B:$B,0)),"erro"))</f>
        <v/>
      </c>
      <c r="O745" s="164" t="str">
        <f>IF($A745=0,"",IFERROR(INDEX(BD_Gestão!K:K,MATCH('Banco de Dados'!$B745,BD_Gestão!$B:$B,0)),"erro"))</f>
        <v/>
      </c>
      <c r="P745" s="169" t="str">
        <f t="shared" si="46"/>
        <v/>
      </c>
      <c r="Q745" s="170" t="str">
        <f t="shared" si="47"/>
        <v/>
      </c>
      <c r="R745" s="163" t="e">
        <f t="shared" si="44"/>
        <v>#VALUE!</v>
      </c>
      <c r="S745" s="163" t="e">
        <f t="shared" si="45"/>
        <v>#VALUE!</v>
      </c>
      <c r="T745" s="163" t="e">
        <f>INDEX(Controle!O:O,MATCH('Banco de Dados'!A745,Controle!M:M,0))*E745/100</f>
        <v>#N/A</v>
      </c>
    </row>
    <row r="746" spans="1:20" hidden="1" x14ac:dyDescent="0.2">
      <c r="A746" s="158">
        <f>BD_TS!A745</f>
        <v>0</v>
      </c>
      <c r="B746" s="158" t="str">
        <f>SUBSTITUTE(SUBSTITUTE(BD_TS!D745," ",""),"-","/")</f>
        <v/>
      </c>
      <c r="C746" s="158">
        <f>BD_TS!E745</f>
        <v>0</v>
      </c>
      <c r="D746" s="159">
        <f>BD_TS!F745</f>
        <v>0</v>
      </c>
      <c r="E746" s="160">
        <f>BD_TS!B745</f>
        <v>0</v>
      </c>
      <c r="F746" s="161">
        <f>BD_TS!C745</f>
        <v>0</v>
      </c>
      <c r="G746" s="187">
        <f>BD_TS!H745</f>
        <v>0</v>
      </c>
      <c r="H746" s="158" t="str">
        <f>IF($A746=0,"",IFERROR(INDEX(BD_Gestão!A:A,MATCH('Banco de Dados'!$B746,BD_Gestão!$B:$B,0)),"erro"))</f>
        <v/>
      </c>
      <c r="I746" s="162" t="str">
        <f>IF($A746=0,"",IFERROR(INDEX(BD_Gestão!E:E,MATCH('Banco de Dados'!$B746,BD_Gestão!$B:$B,0)),"erro"))</f>
        <v/>
      </c>
      <c r="J746" s="186" t="str">
        <f>IF($A746=0,"",IFERROR(INDEX(BD_Gestão!B:B,MATCH('Banco de Dados'!$B746,BD_Gestão!$B:$B,0)),"erro"))</f>
        <v/>
      </c>
      <c r="K746" s="158" t="str">
        <f>IF($A746=0,"",IFERROR(INDEX(BD_Gestão!C:C,MATCH('Banco de Dados'!$B746,BD_Gestão!$B:$B,0)),"erro"))</f>
        <v/>
      </c>
      <c r="L746" s="158" t="str">
        <f>IF($A746=0,"",IFERROR(INDEX(BD_Gestão!H:H,MATCH('Banco de Dados'!$B746,BD_Gestão!$B:$B,0)),"erro"))</f>
        <v/>
      </c>
      <c r="M746" s="161" t="str">
        <f>IF($A746=0,"",IFERROR(INDEX(BD_Gestão!F:F,MATCH('Banco de Dados'!$B746,BD_Gestão!$B:$B,0)),"erro"))</f>
        <v/>
      </c>
      <c r="N746" s="161" t="str">
        <f>IF($A746=0,"",IFERROR(INDEX(BD_Gestão!J:J,MATCH('Banco de Dados'!$B746,BD_Gestão!$B:$B,0)),"erro"))</f>
        <v/>
      </c>
      <c r="O746" s="164" t="str">
        <f>IF($A746=0,"",IFERROR(INDEX(BD_Gestão!K:K,MATCH('Banco de Dados'!$B746,BD_Gestão!$B:$B,0)),"erro"))</f>
        <v/>
      </c>
      <c r="P746" s="169" t="str">
        <f t="shared" si="46"/>
        <v/>
      </c>
      <c r="Q746" s="170" t="str">
        <f t="shared" si="47"/>
        <v/>
      </c>
      <c r="R746" s="163" t="e">
        <f t="shared" si="44"/>
        <v>#VALUE!</v>
      </c>
      <c r="S746" s="163" t="e">
        <f t="shared" si="45"/>
        <v>#VALUE!</v>
      </c>
      <c r="T746" s="163" t="e">
        <f>INDEX(Controle!O:O,MATCH('Banco de Dados'!A746,Controle!M:M,0))*E746/100</f>
        <v>#N/A</v>
      </c>
    </row>
    <row r="747" spans="1:20" hidden="1" x14ac:dyDescent="0.2">
      <c r="A747" s="158">
        <f>BD_TS!A746</f>
        <v>0</v>
      </c>
      <c r="B747" s="158" t="str">
        <f>SUBSTITUTE(SUBSTITUTE(BD_TS!D746," ",""),"-","/")</f>
        <v/>
      </c>
      <c r="C747" s="158">
        <f>BD_TS!E746</f>
        <v>0</v>
      </c>
      <c r="D747" s="159">
        <f>BD_TS!F746</f>
        <v>0</v>
      </c>
      <c r="E747" s="160">
        <f>BD_TS!B746</f>
        <v>0</v>
      </c>
      <c r="F747" s="161">
        <f>BD_TS!C746</f>
        <v>0</v>
      </c>
      <c r="G747" s="187">
        <f>BD_TS!H746</f>
        <v>0</v>
      </c>
      <c r="H747" s="158" t="str">
        <f>IF($A747=0,"",IFERROR(INDEX(BD_Gestão!A:A,MATCH('Banco de Dados'!$B747,BD_Gestão!$B:$B,0)),"erro"))</f>
        <v/>
      </c>
      <c r="I747" s="162" t="str">
        <f>IF($A747=0,"",IFERROR(INDEX(BD_Gestão!E:E,MATCH('Banco de Dados'!$B747,BD_Gestão!$B:$B,0)),"erro"))</f>
        <v/>
      </c>
      <c r="J747" s="186" t="str">
        <f>IF($A747=0,"",IFERROR(INDEX(BD_Gestão!B:B,MATCH('Banco de Dados'!$B747,BD_Gestão!$B:$B,0)),"erro"))</f>
        <v/>
      </c>
      <c r="K747" s="158" t="str">
        <f>IF($A747=0,"",IFERROR(INDEX(BD_Gestão!C:C,MATCH('Banco de Dados'!$B747,BD_Gestão!$B:$B,0)),"erro"))</f>
        <v/>
      </c>
      <c r="L747" s="158" t="str">
        <f>IF($A747=0,"",IFERROR(INDEX(BD_Gestão!H:H,MATCH('Banco de Dados'!$B747,BD_Gestão!$B:$B,0)),"erro"))</f>
        <v/>
      </c>
      <c r="M747" s="161" t="str">
        <f>IF($A747=0,"",IFERROR(INDEX(BD_Gestão!F:F,MATCH('Banco de Dados'!$B747,BD_Gestão!$B:$B,0)),"erro"))</f>
        <v/>
      </c>
      <c r="N747" s="161" t="str">
        <f>IF($A747=0,"",IFERROR(INDEX(BD_Gestão!J:J,MATCH('Banco de Dados'!$B747,BD_Gestão!$B:$B,0)),"erro"))</f>
        <v/>
      </c>
      <c r="O747" s="164" t="str">
        <f>IF($A747=0,"",IFERROR(INDEX(BD_Gestão!K:K,MATCH('Banco de Dados'!$B747,BD_Gestão!$B:$B,0)),"erro"))</f>
        <v/>
      </c>
      <c r="P747" s="169" t="str">
        <f t="shared" si="46"/>
        <v/>
      </c>
      <c r="Q747" s="170" t="str">
        <f t="shared" si="47"/>
        <v/>
      </c>
      <c r="R747" s="163" t="e">
        <f t="shared" si="44"/>
        <v>#VALUE!</v>
      </c>
      <c r="S747" s="163" t="e">
        <f t="shared" si="45"/>
        <v>#VALUE!</v>
      </c>
      <c r="T747" s="163" t="e">
        <f>INDEX(Controle!O:O,MATCH('Banco de Dados'!A747,Controle!M:M,0))*E747/100</f>
        <v>#N/A</v>
      </c>
    </row>
    <row r="748" spans="1:20" hidden="1" x14ac:dyDescent="0.2">
      <c r="A748" s="158">
        <f>BD_TS!A747</f>
        <v>0</v>
      </c>
      <c r="B748" s="158" t="str">
        <f>SUBSTITUTE(SUBSTITUTE(BD_TS!D747," ",""),"-","/")</f>
        <v/>
      </c>
      <c r="C748" s="158">
        <f>BD_TS!E747</f>
        <v>0</v>
      </c>
      <c r="D748" s="159">
        <f>BD_TS!F747</f>
        <v>0</v>
      </c>
      <c r="E748" s="160">
        <f>BD_TS!B747</f>
        <v>0</v>
      </c>
      <c r="F748" s="161">
        <f>BD_TS!C747</f>
        <v>0</v>
      </c>
      <c r="G748" s="187">
        <f>BD_TS!H747</f>
        <v>0</v>
      </c>
      <c r="H748" s="158" t="str">
        <f>IF($A748=0,"",IFERROR(INDEX(BD_Gestão!A:A,MATCH('Banco de Dados'!$B748,BD_Gestão!$B:$B,0)),"erro"))</f>
        <v/>
      </c>
      <c r="I748" s="162" t="str">
        <f>IF($A748=0,"",IFERROR(INDEX(BD_Gestão!E:E,MATCH('Banco de Dados'!$B748,BD_Gestão!$B:$B,0)),"erro"))</f>
        <v/>
      </c>
      <c r="J748" s="186" t="str">
        <f>IF($A748=0,"",IFERROR(INDEX(BD_Gestão!B:B,MATCH('Banco de Dados'!$B748,BD_Gestão!$B:$B,0)),"erro"))</f>
        <v/>
      </c>
      <c r="K748" s="158" t="str">
        <f>IF($A748=0,"",IFERROR(INDEX(BD_Gestão!C:C,MATCH('Banco de Dados'!$B748,BD_Gestão!$B:$B,0)),"erro"))</f>
        <v/>
      </c>
      <c r="L748" s="158" t="str">
        <f>IF($A748=0,"",IFERROR(INDEX(BD_Gestão!H:H,MATCH('Banco de Dados'!$B748,BD_Gestão!$B:$B,0)),"erro"))</f>
        <v/>
      </c>
      <c r="M748" s="161" t="str">
        <f>IF($A748=0,"",IFERROR(INDEX(BD_Gestão!F:F,MATCH('Banco de Dados'!$B748,BD_Gestão!$B:$B,0)),"erro"))</f>
        <v/>
      </c>
      <c r="N748" s="161" t="str">
        <f>IF($A748=0,"",IFERROR(INDEX(BD_Gestão!J:J,MATCH('Banco de Dados'!$B748,BD_Gestão!$B:$B,0)),"erro"))</f>
        <v/>
      </c>
      <c r="O748" s="164" t="str">
        <f>IF($A748=0,"",IFERROR(INDEX(BD_Gestão!K:K,MATCH('Banco de Dados'!$B748,BD_Gestão!$B:$B,0)),"erro"))</f>
        <v/>
      </c>
      <c r="P748" s="169" t="str">
        <f t="shared" si="46"/>
        <v/>
      </c>
      <c r="Q748" s="170" t="str">
        <f t="shared" si="47"/>
        <v/>
      </c>
      <c r="R748" s="163" t="e">
        <f t="shared" si="44"/>
        <v>#VALUE!</v>
      </c>
      <c r="S748" s="163" t="e">
        <f t="shared" si="45"/>
        <v>#VALUE!</v>
      </c>
      <c r="T748" s="163" t="e">
        <f>INDEX(Controle!O:O,MATCH('Banco de Dados'!A748,Controle!M:M,0))*E748/100</f>
        <v>#N/A</v>
      </c>
    </row>
    <row r="749" spans="1:20" hidden="1" x14ac:dyDescent="0.2">
      <c r="A749" s="158">
        <f>BD_TS!A748</f>
        <v>0</v>
      </c>
      <c r="B749" s="158" t="str">
        <f>SUBSTITUTE(SUBSTITUTE(BD_TS!D748," ",""),"-","/")</f>
        <v/>
      </c>
      <c r="C749" s="158">
        <f>BD_TS!E748</f>
        <v>0</v>
      </c>
      <c r="D749" s="159">
        <f>BD_TS!F748</f>
        <v>0</v>
      </c>
      <c r="E749" s="160">
        <f>BD_TS!B748</f>
        <v>0</v>
      </c>
      <c r="F749" s="161">
        <f>BD_TS!C748</f>
        <v>0</v>
      </c>
      <c r="G749" s="187">
        <f>BD_TS!H748</f>
        <v>0</v>
      </c>
      <c r="H749" s="158" t="str">
        <f>IF($A749=0,"",IFERROR(INDEX(BD_Gestão!A:A,MATCH('Banco de Dados'!$B749,BD_Gestão!$B:$B,0)),"erro"))</f>
        <v/>
      </c>
      <c r="I749" s="162" t="str">
        <f>IF($A749=0,"",IFERROR(INDEX(BD_Gestão!E:E,MATCH('Banco de Dados'!$B749,BD_Gestão!$B:$B,0)),"erro"))</f>
        <v/>
      </c>
      <c r="J749" s="186" t="str">
        <f>IF($A749=0,"",IFERROR(INDEX(BD_Gestão!B:B,MATCH('Banco de Dados'!$B749,BD_Gestão!$B:$B,0)),"erro"))</f>
        <v/>
      </c>
      <c r="K749" s="158" t="str">
        <f>IF($A749=0,"",IFERROR(INDEX(BD_Gestão!C:C,MATCH('Banco de Dados'!$B749,BD_Gestão!$B:$B,0)),"erro"))</f>
        <v/>
      </c>
      <c r="L749" s="158" t="str">
        <f>IF($A749=0,"",IFERROR(INDEX(BD_Gestão!H:H,MATCH('Banco de Dados'!$B749,BD_Gestão!$B:$B,0)),"erro"))</f>
        <v/>
      </c>
      <c r="M749" s="161" t="str">
        <f>IF($A749=0,"",IFERROR(INDEX(BD_Gestão!F:F,MATCH('Banco de Dados'!$B749,BD_Gestão!$B:$B,0)),"erro"))</f>
        <v/>
      </c>
      <c r="N749" s="161" t="str">
        <f>IF($A749=0,"",IFERROR(INDEX(BD_Gestão!J:J,MATCH('Banco de Dados'!$B749,BD_Gestão!$B:$B,0)),"erro"))</f>
        <v/>
      </c>
      <c r="O749" s="164" t="str">
        <f>IF($A749=0,"",IFERROR(INDEX(BD_Gestão!K:K,MATCH('Banco de Dados'!$B749,BD_Gestão!$B:$B,0)),"erro"))</f>
        <v/>
      </c>
      <c r="P749" s="169" t="str">
        <f t="shared" si="46"/>
        <v/>
      </c>
      <c r="Q749" s="170" t="str">
        <f t="shared" si="47"/>
        <v/>
      </c>
      <c r="R749" s="163" t="e">
        <f t="shared" si="44"/>
        <v>#VALUE!</v>
      </c>
      <c r="S749" s="163" t="e">
        <f t="shared" si="45"/>
        <v>#VALUE!</v>
      </c>
      <c r="T749" s="163" t="e">
        <f>INDEX(Controle!O:O,MATCH('Banco de Dados'!A749,Controle!M:M,0))*E749/100</f>
        <v>#N/A</v>
      </c>
    </row>
    <row r="750" spans="1:20" hidden="1" x14ac:dyDescent="0.2">
      <c r="A750" s="158">
        <f>BD_TS!A749</f>
        <v>0</v>
      </c>
      <c r="B750" s="158" t="str">
        <f>SUBSTITUTE(SUBSTITUTE(BD_TS!D749," ",""),"-","/")</f>
        <v/>
      </c>
      <c r="C750" s="158">
        <f>BD_TS!E749</f>
        <v>0</v>
      </c>
      <c r="D750" s="159">
        <f>BD_TS!F749</f>
        <v>0</v>
      </c>
      <c r="E750" s="160">
        <f>BD_TS!B749</f>
        <v>0</v>
      </c>
      <c r="F750" s="161">
        <f>BD_TS!C749</f>
        <v>0</v>
      </c>
      <c r="G750" s="187">
        <f>BD_TS!H749</f>
        <v>0</v>
      </c>
      <c r="H750" s="158" t="str">
        <f>IF($A750=0,"",IFERROR(INDEX(BD_Gestão!A:A,MATCH('Banco de Dados'!$B750,BD_Gestão!$B:$B,0)),"erro"))</f>
        <v/>
      </c>
      <c r="I750" s="162" t="str">
        <f>IF($A750=0,"",IFERROR(INDEX(BD_Gestão!E:E,MATCH('Banco de Dados'!$B750,BD_Gestão!$B:$B,0)),"erro"))</f>
        <v/>
      </c>
      <c r="J750" s="186" t="str">
        <f>IF($A750=0,"",IFERROR(INDEX(BD_Gestão!B:B,MATCH('Banco de Dados'!$B750,BD_Gestão!$B:$B,0)),"erro"))</f>
        <v/>
      </c>
      <c r="K750" s="158" t="str">
        <f>IF($A750=0,"",IFERROR(INDEX(BD_Gestão!C:C,MATCH('Banco de Dados'!$B750,BD_Gestão!$B:$B,0)),"erro"))</f>
        <v/>
      </c>
      <c r="L750" s="158" t="str">
        <f>IF($A750=0,"",IFERROR(INDEX(BD_Gestão!H:H,MATCH('Banco de Dados'!$B750,BD_Gestão!$B:$B,0)),"erro"))</f>
        <v/>
      </c>
      <c r="M750" s="161" t="str">
        <f>IF($A750=0,"",IFERROR(INDEX(BD_Gestão!F:F,MATCH('Banco de Dados'!$B750,BD_Gestão!$B:$B,0)),"erro"))</f>
        <v/>
      </c>
      <c r="N750" s="161" t="str">
        <f>IF($A750=0,"",IFERROR(INDEX(BD_Gestão!J:J,MATCH('Banco de Dados'!$B750,BD_Gestão!$B:$B,0)),"erro"))</f>
        <v/>
      </c>
      <c r="O750" s="164" t="str">
        <f>IF($A750=0,"",IFERROR(INDEX(BD_Gestão!K:K,MATCH('Banco de Dados'!$B750,BD_Gestão!$B:$B,0)),"erro"))</f>
        <v/>
      </c>
      <c r="P750" s="169" t="str">
        <f t="shared" si="46"/>
        <v/>
      </c>
      <c r="Q750" s="170" t="str">
        <f t="shared" si="47"/>
        <v/>
      </c>
      <c r="R750" s="163" t="e">
        <f t="shared" si="44"/>
        <v>#VALUE!</v>
      </c>
      <c r="S750" s="163" t="e">
        <f t="shared" si="45"/>
        <v>#VALUE!</v>
      </c>
      <c r="T750" s="163" t="e">
        <f>INDEX(Controle!O:O,MATCH('Banco de Dados'!A750,Controle!M:M,0))*E750/100</f>
        <v>#N/A</v>
      </c>
    </row>
    <row r="751" spans="1:20" hidden="1" x14ac:dyDescent="0.2">
      <c r="A751" s="158">
        <f>BD_TS!A750</f>
        <v>0</v>
      </c>
      <c r="B751" s="158" t="str">
        <f>SUBSTITUTE(SUBSTITUTE(BD_TS!D750," ",""),"-","/")</f>
        <v/>
      </c>
      <c r="C751" s="158">
        <f>BD_TS!E750</f>
        <v>0</v>
      </c>
      <c r="D751" s="159">
        <f>BD_TS!F750</f>
        <v>0</v>
      </c>
      <c r="E751" s="160">
        <f>BD_TS!B750</f>
        <v>0</v>
      </c>
      <c r="F751" s="161">
        <f>BD_TS!C750</f>
        <v>0</v>
      </c>
      <c r="G751" s="187">
        <f>BD_TS!H750</f>
        <v>0</v>
      </c>
      <c r="H751" s="158" t="str">
        <f>IF($A751=0,"",IFERROR(INDEX(BD_Gestão!A:A,MATCH('Banco de Dados'!$B751,BD_Gestão!$B:$B,0)),"erro"))</f>
        <v/>
      </c>
      <c r="I751" s="162" t="str">
        <f>IF($A751=0,"",IFERROR(INDEX(BD_Gestão!E:E,MATCH('Banco de Dados'!$B751,BD_Gestão!$B:$B,0)),"erro"))</f>
        <v/>
      </c>
      <c r="J751" s="186" t="str">
        <f>IF($A751=0,"",IFERROR(INDEX(BD_Gestão!B:B,MATCH('Banco de Dados'!$B751,BD_Gestão!$B:$B,0)),"erro"))</f>
        <v/>
      </c>
      <c r="K751" s="158" t="str">
        <f>IF($A751=0,"",IFERROR(INDEX(BD_Gestão!C:C,MATCH('Banco de Dados'!$B751,BD_Gestão!$B:$B,0)),"erro"))</f>
        <v/>
      </c>
      <c r="L751" s="158" t="str">
        <f>IF($A751=0,"",IFERROR(INDEX(BD_Gestão!H:H,MATCH('Banco de Dados'!$B751,BD_Gestão!$B:$B,0)),"erro"))</f>
        <v/>
      </c>
      <c r="M751" s="161" t="str">
        <f>IF($A751=0,"",IFERROR(INDEX(BD_Gestão!F:F,MATCH('Banco de Dados'!$B751,BD_Gestão!$B:$B,0)),"erro"))</f>
        <v/>
      </c>
      <c r="N751" s="161" t="str">
        <f>IF($A751=0,"",IFERROR(INDEX(BD_Gestão!J:J,MATCH('Banco de Dados'!$B751,BD_Gestão!$B:$B,0)),"erro"))</f>
        <v/>
      </c>
      <c r="O751" s="164" t="str">
        <f>IF($A751=0,"",IFERROR(INDEX(BD_Gestão!K:K,MATCH('Banco de Dados'!$B751,BD_Gestão!$B:$B,0)),"erro"))</f>
        <v/>
      </c>
      <c r="P751" s="169" t="str">
        <f t="shared" si="46"/>
        <v/>
      </c>
      <c r="Q751" s="170" t="str">
        <f t="shared" si="47"/>
        <v/>
      </c>
      <c r="R751" s="163" t="e">
        <f t="shared" si="44"/>
        <v>#VALUE!</v>
      </c>
      <c r="S751" s="163" t="e">
        <f t="shared" si="45"/>
        <v>#VALUE!</v>
      </c>
      <c r="T751" s="163" t="e">
        <f>INDEX(Controle!O:O,MATCH('Banco de Dados'!A751,Controle!M:M,0))*E751/100</f>
        <v>#N/A</v>
      </c>
    </row>
    <row r="752" spans="1:20" hidden="1" x14ac:dyDescent="0.2">
      <c r="A752" s="158">
        <f>BD_TS!A751</f>
        <v>0</v>
      </c>
      <c r="B752" s="158" t="str">
        <f>SUBSTITUTE(SUBSTITUTE(BD_TS!D751," ",""),"-","/")</f>
        <v/>
      </c>
      <c r="C752" s="158">
        <f>BD_TS!E751</f>
        <v>0</v>
      </c>
      <c r="D752" s="159">
        <f>BD_TS!F751</f>
        <v>0</v>
      </c>
      <c r="E752" s="160">
        <f>BD_TS!B751</f>
        <v>0</v>
      </c>
      <c r="F752" s="161">
        <f>BD_TS!C751</f>
        <v>0</v>
      </c>
      <c r="G752" s="187">
        <f>BD_TS!H751</f>
        <v>0</v>
      </c>
      <c r="H752" s="158" t="str">
        <f>IF($A752=0,"",IFERROR(INDEX(BD_Gestão!A:A,MATCH('Banco de Dados'!$B752,BD_Gestão!$B:$B,0)),"erro"))</f>
        <v/>
      </c>
      <c r="I752" s="162" t="str">
        <f>IF($A752=0,"",IFERROR(INDEX(BD_Gestão!E:E,MATCH('Banco de Dados'!$B752,BD_Gestão!$B:$B,0)),"erro"))</f>
        <v/>
      </c>
      <c r="J752" s="186" t="str">
        <f>IF($A752=0,"",IFERROR(INDEX(BD_Gestão!B:B,MATCH('Banco de Dados'!$B752,BD_Gestão!$B:$B,0)),"erro"))</f>
        <v/>
      </c>
      <c r="K752" s="158" t="str">
        <f>IF($A752=0,"",IFERROR(INDEX(BD_Gestão!C:C,MATCH('Banco de Dados'!$B752,BD_Gestão!$B:$B,0)),"erro"))</f>
        <v/>
      </c>
      <c r="L752" s="158" t="str">
        <f>IF($A752=0,"",IFERROR(INDEX(BD_Gestão!H:H,MATCH('Banco de Dados'!$B752,BD_Gestão!$B:$B,0)),"erro"))</f>
        <v/>
      </c>
      <c r="M752" s="161" t="str">
        <f>IF($A752=0,"",IFERROR(INDEX(BD_Gestão!F:F,MATCH('Banco de Dados'!$B752,BD_Gestão!$B:$B,0)),"erro"))</f>
        <v/>
      </c>
      <c r="N752" s="161" t="str">
        <f>IF($A752=0,"",IFERROR(INDEX(BD_Gestão!J:J,MATCH('Banco de Dados'!$B752,BD_Gestão!$B:$B,0)),"erro"))</f>
        <v/>
      </c>
      <c r="O752" s="164" t="str">
        <f>IF($A752=0,"",IFERROR(INDEX(BD_Gestão!K:K,MATCH('Banco de Dados'!$B752,BD_Gestão!$B:$B,0)),"erro"))</f>
        <v/>
      </c>
      <c r="P752" s="169" t="str">
        <f t="shared" si="46"/>
        <v/>
      </c>
      <c r="Q752" s="170" t="str">
        <f t="shared" si="47"/>
        <v/>
      </c>
      <c r="R752" s="163" t="e">
        <f t="shared" si="44"/>
        <v>#VALUE!</v>
      </c>
      <c r="S752" s="163" t="e">
        <f t="shared" si="45"/>
        <v>#VALUE!</v>
      </c>
      <c r="T752" s="163" t="e">
        <f>INDEX(Controle!O:O,MATCH('Banco de Dados'!A752,Controle!M:M,0))*E752/100</f>
        <v>#N/A</v>
      </c>
    </row>
    <row r="753" spans="1:20" hidden="1" x14ac:dyDescent="0.2">
      <c r="A753" s="158">
        <f>BD_TS!A752</f>
        <v>0</v>
      </c>
      <c r="B753" s="158" t="str">
        <f>SUBSTITUTE(SUBSTITUTE(BD_TS!D752," ",""),"-","/")</f>
        <v/>
      </c>
      <c r="C753" s="158">
        <f>BD_TS!E752</f>
        <v>0</v>
      </c>
      <c r="D753" s="159">
        <f>BD_TS!F752</f>
        <v>0</v>
      </c>
      <c r="E753" s="160">
        <f>BD_TS!B752</f>
        <v>0</v>
      </c>
      <c r="F753" s="161">
        <f>BD_TS!C752</f>
        <v>0</v>
      </c>
      <c r="G753" s="187">
        <f>BD_TS!H752</f>
        <v>0</v>
      </c>
      <c r="H753" s="158" t="str">
        <f>IF($A753=0,"",IFERROR(INDEX(BD_Gestão!A:A,MATCH('Banco de Dados'!$B753,BD_Gestão!$B:$B,0)),"erro"))</f>
        <v/>
      </c>
      <c r="I753" s="162" t="str">
        <f>IF($A753=0,"",IFERROR(INDEX(BD_Gestão!E:E,MATCH('Banco de Dados'!$B753,BD_Gestão!$B:$B,0)),"erro"))</f>
        <v/>
      </c>
      <c r="J753" s="186" t="str">
        <f>IF($A753=0,"",IFERROR(INDEX(BD_Gestão!B:B,MATCH('Banco de Dados'!$B753,BD_Gestão!$B:$B,0)),"erro"))</f>
        <v/>
      </c>
      <c r="K753" s="158" t="str">
        <f>IF($A753=0,"",IFERROR(INDEX(BD_Gestão!C:C,MATCH('Banco de Dados'!$B753,BD_Gestão!$B:$B,0)),"erro"))</f>
        <v/>
      </c>
      <c r="L753" s="158" t="str">
        <f>IF($A753=0,"",IFERROR(INDEX(BD_Gestão!H:H,MATCH('Banco de Dados'!$B753,BD_Gestão!$B:$B,0)),"erro"))</f>
        <v/>
      </c>
      <c r="M753" s="161" t="str">
        <f>IF($A753=0,"",IFERROR(INDEX(BD_Gestão!F:F,MATCH('Banco de Dados'!$B753,BD_Gestão!$B:$B,0)),"erro"))</f>
        <v/>
      </c>
      <c r="N753" s="161" t="str">
        <f>IF($A753=0,"",IFERROR(INDEX(BD_Gestão!J:J,MATCH('Banco de Dados'!$B753,BD_Gestão!$B:$B,0)),"erro"))</f>
        <v/>
      </c>
      <c r="O753" s="164" t="str">
        <f>IF($A753=0,"",IFERROR(INDEX(BD_Gestão!K:K,MATCH('Banco de Dados'!$B753,BD_Gestão!$B:$B,0)),"erro"))</f>
        <v/>
      </c>
      <c r="P753" s="169" t="str">
        <f t="shared" si="46"/>
        <v/>
      </c>
      <c r="Q753" s="170" t="str">
        <f t="shared" si="47"/>
        <v/>
      </c>
      <c r="R753" s="163" t="e">
        <f t="shared" si="44"/>
        <v>#VALUE!</v>
      </c>
      <c r="S753" s="163" t="e">
        <f t="shared" si="45"/>
        <v>#VALUE!</v>
      </c>
      <c r="T753" s="163" t="e">
        <f>INDEX(Controle!O:O,MATCH('Banco de Dados'!A753,Controle!M:M,0))*E753/100</f>
        <v>#N/A</v>
      </c>
    </row>
    <row r="754" spans="1:20" hidden="1" x14ac:dyDescent="0.2">
      <c r="A754" s="158">
        <f>BD_TS!A753</f>
        <v>0</v>
      </c>
      <c r="B754" s="158" t="str">
        <f>SUBSTITUTE(SUBSTITUTE(BD_TS!D753," ",""),"-","/")</f>
        <v/>
      </c>
      <c r="C754" s="158">
        <f>BD_TS!E753</f>
        <v>0</v>
      </c>
      <c r="D754" s="159">
        <f>BD_TS!F753</f>
        <v>0</v>
      </c>
      <c r="E754" s="160">
        <f>BD_TS!B753</f>
        <v>0</v>
      </c>
      <c r="F754" s="161">
        <f>BD_TS!C753</f>
        <v>0</v>
      </c>
      <c r="G754" s="187">
        <f>BD_TS!H753</f>
        <v>0</v>
      </c>
      <c r="H754" s="158" t="str">
        <f>IF($A754=0,"",IFERROR(INDEX(BD_Gestão!A:A,MATCH('Banco de Dados'!$B754,BD_Gestão!$B:$B,0)),"erro"))</f>
        <v/>
      </c>
      <c r="I754" s="162" t="str">
        <f>IF($A754=0,"",IFERROR(INDEX(BD_Gestão!E:E,MATCH('Banco de Dados'!$B754,BD_Gestão!$B:$B,0)),"erro"))</f>
        <v/>
      </c>
      <c r="J754" s="186" t="str">
        <f>IF($A754=0,"",IFERROR(INDEX(BD_Gestão!B:B,MATCH('Banco de Dados'!$B754,BD_Gestão!$B:$B,0)),"erro"))</f>
        <v/>
      </c>
      <c r="K754" s="158" t="str">
        <f>IF($A754=0,"",IFERROR(INDEX(BD_Gestão!C:C,MATCH('Banco de Dados'!$B754,BD_Gestão!$B:$B,0)),"erro"))</f>
        <v/>
      </c>
      <c r="L754" s="158" t="str">
        <f>IF($A754=0,"",IFERROR(INDEX(BD_Gestão!H:H,MATCH('Banco de Dados'!$B754,BD_Gestão!$B:$B,0)),"erro"))</f>
        <v/>
      </c>
      <c r="M754" s="161" t="str">
        <f>IF($A754=0,"",IFERROR(INDEX(BD_Gestão!F:F,MATCH('Banco de Dados'!$B754,BD_Gestão!$B:$B,0)),"erro"))</f>
        <v/>
      </c>
      <c r="N754" s="161" t="str">
        <f>IF($A754=0,"",IFERROR(INDEX(BD_Gestão!J:J,MATCH('Banco de Dados'!$B754,BD_Gestão!$B:$B,0)),"erro"))</f>
        <v/>
      </c>
      <c r="O754" s="164" t="str">
        <f>IF($A754=0,"",IFERROR(INDEX(BD_Gestão!K:K,MATCH('Banco de Dados'!$B754,BD_Gestão!$B:$B,0)),"erro"))</f>
        <v/>
      </c>
      <c r="P754" s="169" t="str">
        <f t="shared" si="46"/>
        <v/>
      </c>
      <c r="Q754" s="170" t="str">
        <f t="shared" si="47"/>
        <v/>
      </c>
      <c r="R754" s="163" t="e">
        <f t="shared" si="44"/>
        <v>#VALUE!</v>
      </c>
      <c r="S754" s="163" t="e">
        <f t="shared" si="45"/>
        <v>#VALUE!</v>
      </c>
      <c r="T754" s="163" t="e">
        <f>INDEX(Controle!O:O,MATCH('Banco de Dados'!A754,Controle!M:M,0))*E754/100</f>
        <v>#N/A</v>
      </c>
    </row>
    <row r="755" spans="1:20" hidden="1" x14ac:dyDescent="0.2">
      <c r="A755" s="158">
        <f>BD_TS!A754</f>
        <v>0</v>
      </c>
      <c r="B755" s="158" t="str">
        <f>SUBSTITUTE(SUBSTITUTE(BD_TS!D754," ",""),"-","/")</f>
        <v/>
      </c>
      <c r="C755" s="158">
        <f>BD_TS!E754</f>
        <v>0</v>
      </c>
      <c r="D755" s="159">
        <f>BD_TS!F754</f>
        <v>0</v>
      </c>
      <c r="E755" s="160">
        <f>BD_TS!B754</f>
        <v>0</v>
      </c>
      <c r="F755" s="161">
        <f>BD_TS!C754</f>
        <v>0</v>
      </c>
      <c r="G755" s="187">
        <f>BD_TS!H754</f>
        <v>0</v>
      </c>
      <c r="H755" s="158" t="str">
        <f>IF($A755=0,"",IFERROR(INDEX(BD_Gestão!A:A,MATCH('Banco de Dados'!$B755,BD_Gestão!$B:$B,0)),"erro"))</f>
        <v/>
      </c>
      <c r="I755" s="162" t="str">
        <f>IF($A755=0,"",IFERROR(INDEX(BD_Gestão!E:E,MATCH('Banco de Dados'!$B755,BD_Gestão!$B:$B,0)),"erro"))</f>
        <v/>
      </c>
      <c r="J755" s="186" t="str">
        <f>IF($A755=0,"",IFERROR(INDEX(BD_Gestão!B:B,MATCH('Banco de Dados'!$B755,BD_Gestão!$B:$B,0)),"erro"))</f>
        <v/>
      </c>
      <c r="K755" s="158" t="str">
        <f>IF($A755=0,"",IFERROR(INDEX(BD_Gestão!C:C,MATCH('Banco de Dados'!$B755,BD_Gestão!$B:$B,0)),"erro"))</f>
        <v/>
      </c>
      <c r="L755" s="158" t="str">
        <f>IF($A755=0,"",IFERROR(INDEX(BD_Gestão!H:H,MATCH('Banco de Dados'!$B755,BD_Gestão!$B:$B,0)),"erro"))</f>
        <v/>
      </c>
      <c r="M755" s="161" t="str">
        <f>IF($A755=0,"",IFERROR(INDEX(BD_Gestão!F:F,MATCH('Banco de Dados'!$B755,BD_Gestão!$B:$B,0)),"erro"))</f>
        <v/>
      </c>
      <c r="N755" s="161" t="str">
        <f>IF($A755=0,"",IFERROR(INDEX(BD_Gestão!J:J,MATCH('Banco de Dados'!$B755,BD_Gestão!$B:$B,0)),"erro"))</f>
        <v/>
      </c>
      <c r="O755" s="164" t="str">
        <f>IF($A755=0,"",IFERROR(INDEX(BD_Gestão!K:K,MATCH('Banco de Dados'!$B755,BD_Gestão!$B:$B,0)),"erro"))</f>
        <v/>
      </c>
      <c r="P755" s="169" t="str">
        <f t="shared" si="46"/>
        <v/>
      </c>
      <c r="Q755" s="170" t="str">
        <f t="shared" si="47"/>
        <v/>
      </c>
      <c r="R755" s="163" t="e">
        <f t="shared" si="44"/>
        <v>#VALUE!</v>
      </c>
      <c r="S755" s="163" t="e">
        <f t="shared" si="45"/>
        <v>#VALUE!</v>
      </c>
      <c r="T755" s="163" t="e">
        <f>INDEX(Controle!O:O,MATCH('Banco de Dados'!A755,Controle!M:M,0))*E755/100</f>
        <v>#N/A</v>
      </c>
    </row>
    <row r="756" spans="1:20" hidden="1" x14ac:dyDescent="0.2">
      <c r="A756" s="158">
        <f>BD_TS!A755</f>
        <v>0</v>
      </c>
      <c r="B756" s="158" t="str">
        <f>SUBSTITUTE(SUBSTITUTE(BD_TS!D755," ",""),"-","/")</f>
        <v/>
      </c>
      <c r="C756" s="158">
        <f>BD_TS!E755</f>
        <v>0</v>
      </c>
      <c r="D756" s="159">
        <f>BD_TS!F755</f>
        <v>0</v>
      </c>
      <c r="E756" s="160">
        <f>BD_TS!B755</f>
        <v>0</v>
      </c>
      <c r="F756" s="161">
        <f>BD_TS!C755</f>
        <v>0</v>
      </c>
      <c r="G756" s="187">
        <f>BD_TS!H755</f>
        <v>0</v>
      </c>
      <c r="H756" s="158" t="str">
        <f>IF($A756=0,"",IFERROR(INDEX(BD_Gestão!A:A,MATCH('Banco de Dados'!$B756,BD_Gestão!$B:$B,0)),"erro"))</f>
        <v/>
      </c>
      <c r="I756" s="162" t="str">
        <f>IF($A756=0,"",IFERROR(INDEX(BD_Gestão!E:E,MATCH('Banco de Dados'!$B756,BD_Gestão!$B:$B,0)),"erro"))</f>
        <v/>
      </c>
      <c r="J756" s="186" t="str">
        <f>IF($A756=0,"",IFERROR(INDEX(BD_Gestão!B:B,MATCH('Banco de Dados'!$B756,BD_Gestão!$B:$B,0)),"erro"))</f>
        <v/>
      </c>
      <c r="K756" s="158" t="str">
        <f>IF($A756=0,"",IFERROR(INDEX(BD_Gestão!C:C,MATCH('Banco de Dados'!$B756,BD_Gestão!$B:$B,0)),"erro"))</f>
        <v/>
      </c>
      <c r="L756" s="158" t="str">
        <f>IF($A756=0,"",IFERROR(INDEX(BD_Gestão!H:H,MATCH('Banco de Dados'!$B756,BD_Gestão!$B:$B,0)),"erro"))</f>
        <v/>
      </c>
      <c r="M756" s="161" t="str">
        <f>IF($A756=0,"",IFERROR(INDEX(BD_Gestão!F:F,MATCH('Banco de Dados'!$B756,BD_Gestão!$B:$B,0)),"erro"))</f>
        <v/>
      </c>
      <c r="N756" s="161" t="str">
        <f>IF($A756=0,"",IFERROR(INDEX(BD_Gestão!J:J,MATCH('Banco de Dados'!$B756,BD_Gestão!$B:$B,0)),"erro"))</f>
        <v/>
      </c>
      <c r="O756" s="164" t="str">
        <f>IF($A756=0,"",IFERROR(INDEX(BD_Gestão!K:K,MATCH('Banco de Dados'!$B756,BD_Gestão!$B:$B,0)),"erro"))</f>
        <v/>
      </c>
      <c r="P756" s="169" t="str">
        <f t="shared" si="46"/>
        <v/>
      </c>
      <c r="Q756" s="170" t="str">
        <f t="shared" si="47"/>
        <v/>
      </c>
      <c r="R756" s="163" t="e">
        <f t="shared" si="44"/>
        <v>#VALUE!</v>
      </c>
      <c r="S756" s="163" t="e">
        <f t="shared" si="45"/>
        <v>#VALUE!</v>
      </c>
      <c r="T756" s="163" t="e">
        <f>INDEX(Controle!O:O,MATCH('Banco de Dados'!A756,Controle!M:M,0))*E756/100</f>
        <v>#N/A</v>
      </c>
    </row>
    <row r="757" spans="1:20" hidden="1" x14ac:dyDescent="0.2">
      <c r="A757" s="158">
        <f>BD_TS!A756</f>
        <v>0</v>
      </c>
      <c r="B757" s="158" t="str">
        <f>SUBSTITUTE(SUBSTITUTE(BD_TS!D756," ",""),"-","/")</f>
        <v/>
      </c>
      <c r="C757" s="158">
        <f>BD_TS!E756</f>
        <v>0</v>
      </c>
      <c r="D757" s="159">
        <f>BD_TS!F756</f>
        <v>0</v>
      </c>
      <c r="E757" s="160">
        <f>BD_TS!B756</f>
        <v>0</v>
      </c>
      <c r="F757" s="161">
        <f>BD_TS!C756</f>
        <v>0</v>
      </c>
      <c r="G757" s="187">
        <f>BD_TS!H756</f>
        <v>0</v>
      </c>
      <c r="H757" s="158" t="str">
        <f>IF($A757=0,"",IFERROR(INDEX(BD_Gestão!A:A,MATCH('Banco de Dados'!$B757,BD_Gestão!$B:$B,0)),"erro"))</f>
        <v/>
      </c>
      <c r="I757" s="162" t="str">
        <f>IF($A757=0,"",IFERROR(INDEX(BD_Gestão!E:E,MATCH('Banco de Dados'!$B757,BD_Gestão!$B:$B,0)),"erro"))</f>
        <v/>
      </c>
      <c r="J757" s="186" t="str">
        <f>IF($A757=0,"",IFERROR(INDEX(BD_Gestão!B:B,MATCH('Banco de Dados'!$B757,BD_Gestão!$B:$B,0)),"erro"))</f>
        <v/>
      </c>
      <c r="K757" s="158" t="str">
        <f>IF($A757=0,"",IFERROR(INDEX(BD_Gestão!C:C,MATCH('Banco de Dados'!$B757,BD_Gestão!$B:$B,0)),"erro"))</f>
        <v/>
      </c>
      <c r="L757" s="158" t="str">
        <f>IF($A757=0,"",IFERROR(INDEX(BD_Gestão!H:H,MATCH('Banco de Dados'!$B757,BD_Gestão!$B:$B,0)),"erro"))</f>
        <v/>
      </c>
      <c r="M757" s="161" t="str">
        <f>IF($A757=0,"",IFERROR(INDEX(BD_Gestão!F:F,MATCH('Banco de Dados'!$B757,BD_Gestão!$B:$B,0)),"erro"))</f>
        <v/>
      </c>
      <c r="N757" s="161" t="str">
        <f>IF($A757=0,"",IFERROR(INDEX(BD_Gestão!J:J,MATCH('Banco de Dados'!$B757,BD_Gestão!$B:$B,0)),"erro"))</f>
        <v/>
      </c>
      <c r="O757" s="164" t="str">
        <f>IF($A757=0,"",IFERROR(INDEX(BD_Gestão!K:K,MATCH('Banco de Dados'!$B757,BD_Gestão!$B:$B,0)),"erro"))</f>
        <v/>
      </c>
      <c r="P757" s="169" t="str">
        <f t="shared" si="46"/>
        <v/>
      </c>
      <c r="Q757" s="170" t="str">
        <f t="shared" si="47"/>
        <v/>
      </c>
      <c r="R757" s="163" t="e">
        <f t="shared" si="44"/>
        <v>#VALUE!</v>
      </c>
      <c r="S757" s="163" t="e">
        <f t="shared" si="45"/>
        <v>#VALUE!</v>
      </c>
      <c r="T757" s="163" t="e">
        <f>INDEX(Controle!O:O,MATCH('Banco de Dados'!A757,Controle!M:M,0))*E757/100</f>
        <v>#N/A</v>
      </c>
    </row>
    <row r="758" spans="1:20" hidden="1" x14ac:dyDescent="0.2">
      <c r="A758" s="158">
        <f>BD_TS!A757</f>
        <v>0</v>
      </c>
      <c r="B758" s="158" t="str">
        <f>SUBSTITUTE(SUBSTITUTE(BD_TS!D757," ",""),"-","/")</f>
        <v/>
      </c>
      <c r="C758" s="158">
        <f>BD_TS!E757</f>
        <v>0</v>
      </c>
      <c r="D758" s="159">
        <f>BD_TS!F757</f>
        <v>0</v>
      </c>
      <c r="E758" s="160">
        <f>BD_TS!B757</f>
        <v>0</v>
      </c>
      <c r="F758" s="161">
        <f>BD_TS!C757</f>
        <v>0</v>
      </c>
      <c r="G758" s="187">
        <f>BD_TS!H757</f>
        <v>0</v>
      </c>
      <c r="H758" s="158" t="str">
        <f>IF($A758=0,"",IFERROR(INDEX(BD_Gestão!A:A,MATCH('Banco de Dados'!$B758,BD_Gestão!$B:$B,0)),"erro"))</f>
        <v/>
      </c>
      <c r="I758" s="162" t="str">
        <f>IF($A758=0,"",IFERROR(INDEX(BD_Gestão!E:E,MATCH('Banco de Dados'!$B758,BD_Gestão!$B:$B,0)),"erro"))</f>
        <v/>
      </c>
      <c r="J758" s="186" t="str">
        <f>IF($A758=0,"",IFERROR(INDEX(BD_Gestão!B:B,MATCH('Banco de Dados'!$B758,BD_Gestão!$B:$B,0)),"erro"))</f>
        <v/>
      </c>
      <c r="K758" s="158" t="str">
        <f>IF($A758=0,"",IFERROR(INDEX(BD_Gestão!C:C,MATCH('Banco de Dados'!$B758,BD_Gestão!$B:$B,0)),"erro"))</f>
        <v/>
      </c>
      <c r="L758" s="158" t="str">
        <f>IF($A758=0,"",IFERROR(INDEX(BD_Gestão!H:H,MATCH('Banco de Dados'!$B758,BD_Gestão!$B:$B,0)),"erro"))</f>
        <v/>
      </c>
      <c r="M758" s="161" t="str">
        <f>IF($A758=0,"",IFERROR(INDEX(BD_Gestão!F:F,MATCH('Banco de Dados'!$B758,BD_Gestão!$B:$B,0)),"erro"))</f>
        <v/>
      </c>
      <c r="N758" s="161" t="str">
        <f>IF($A758=0,"",IFERROR(INDEX(BD_Gestão!J:J,MATCH('Banco de Dados'!$B758,BD_Gestão!$B:$B,0)),"erro"))</f>
        <v/>
      </c>
      <c r="O758" s="164" t="str">
        <f>IF($A758=0,"",IFERROR(INDEX(BD_Gestão!K:K,MATCH('Banco de Dados'!$B758,BD_Gestão!$B:$B,0)),"erro"))</f>
        <v/>
      </c>
      <c r="P758" s="169" t="str">
        <f t="shared" si="46"/>
        <v/>
      </c>
      <c r="Q758" s="170" t="str">
        <f t="shared" si="47"/>
        <v/>
      </c>
      <c r="R758" s="163" t="e">
        <f t="shared" si="44"/>
        <v>#VALUE!</v>
      </c>
      <c r="S758" s="163" t="e">
        <f t="shared" si="45"/>
        <v>#VALUE!</v>
      </c>
      <c r="T758" s="163" t="e">
        <f>INDEX(Controle!O:O,MATCH('Banco de Dados'!A758,Controle!M:M,0))*E758/100</f>
        <v>#N/A</v>
      </c>
    </row>
    <row r="759" spans="1:20" hidden="1" x14ac:dyDescent="0.2">
      <c r="A759" s="158">
        <f>BD_TS!A758</f>
        <v>0</v>
      </c>
      <c r="B759" s="158" t="str">
        <f>SUBSTITUTE(SUBSTITUTE(BD_TS!D758," ",""),"-","/")</f>
        <v/>
      </c>
      <c r="C759" s="158">
        <f>BD_TS!E758</f>
        <v>0</v>
      </c>
      <c r="D759" s="159">
        <f>BD_TS!F758</f>
        <v>0</v>
      </c>
      <c r="E759" s="160">
        <f>BD_TS!B758</f>
        <v>0</v>
      </c>
      <c r="F759" s="161">
        <f>BD_TS!C758</f>
        <v>0</v>
      </c>
      <c r="G759" s="187">
        <f>BD_TS!H758</f>
        <v>0</v>
      </c>
      <c r="H759" s="158" t="str">
        <f>IF($A759=0,"",IFERROR(INDEX(BD_Gestão!A:A,MATCH('Banco de Dados'!$B759,BD_Gestão!$B:$B,0)),"erro"))</f>
        <v/>
      </c>
      <c r="I759" s="162" t="str">
        <f>IF($A759=0,"",IFERROR(INDEX(BD_Gestão!E:E,MATCH('Banco de Dados'!$B759,BD_Gestão!$B:$B,0)),"erro"))</f>
        <v/>
      </c>
      <c r="J759" s="186" t="str">
        <f>IF($A759=0,"",IFERROR(INDEX(BD_Gestão!B:B,MATCH('Banco de Dados'!$B759,BD_Gestão!$B:$B,0)),"erro"))</f>
        <v/>
      </c>
      <c r="K759" s="158" t="str">
        <f>IF($A759=0,"",IFERROR(INDEX(BD_Gestão!C:C,MATCH('Banco de Dados'!$B759,BD_Gestão!$B:$B,0)),"erro"))</f>
        <v/>
      </c>
      <c r="L759" s="158" t="str">
        <f>IF($A759=0,"",IFERROR(INDEX(BD_Gestão!H:H,MATCH('Banco de Dados'!$B759,BD_Gestão!$B:$B,0)),"erro"))</f>
        <v/>
      </c>
      <c r="M759" s="161" t="str">
        <f>IF($A759=0,"",IFERROR(INDEX(BD_Gestão!F:F,MATCH('Banco de Dados'!$B759,BD_Gestão!$B:$B,0)),"erro"))</f>
        <v/>
      </c>
      <c r="N759" s="161" t="str">
        <f>IF($A759=0,"",IFERROR(INDEX(BD_Gestão!J:J,MATCH('Banco de Dados'!$B759,BD_Gestão!$B:$B,0)),"erro"))</f>
        <v/>
      </c>
      <c r="O759" s="164" t="str">
        <f>IF($A759=0,"",IFERROR(INDEX(BD_Gestão!K:K,MATCH('Banco de Dados'!$B759,BD_Gestão!$B:$B,0)),"erro"))</f>
        <v/>
      </c>
      <c r="P759" s="169" t="str">
        <f t="shared" si="46"/>
        <v/>
      </c>
      <c r="Q759" s="170" t="str">
        <f t="shared" si="47"/>
        <v/>
      </c>
      <c r="R759" s="163" t="e">
        <f t="shared" si="44"/>
        <v>#VALUE!</v>
      </c>
      <c r="S759" s="163" t="e">
        <f t="shared" si="45"/>
        <v>#VALUE!</v>
      </c>
      <c r="T759" s="163" t="e">
        <f>INDEX(Controle!O:O,MATCH('Banco de Dados'!A759,Controle!M:M,0))*E759/100</f>
        <v>#N/A</v>
      </c>
    </row>
    <row r="760" spans="1:20" hidden="1" x14ac:dyDescent="0.2">
      <c r="A760" s="158">
        <f>BD_TS!A759</f>
        <v>0</v>
      </c>
      <c r="B760" s="158" t="str">
        <f>SUBSTITUTE(SUBSTITUTE(BD_TS!D759," ",""),"-","/")</f>
        <v/>
      </c>
      <c r="C760" s="158">
        <f>BD_TS!E759</f>
        <v>0</v>
      </c>
      <c r="D760" s="159">
        <f>BD_TS!F759</f>
        <v>0</v>
      </c>
      <c r="E760" s="160">
        <f>BD_TS!B759</f>
        <v>0</v>
      </c>
      <c r="F760" s="161">
        <f>BD_TS!C759</f>
        <v>0</v>
      </c>
      <c r="G760" s="187">
        <f>BD_TS!H759</f>
        <v>0</v>
      </c>
      <c r="H760" s="158" t="str">
        <f>IF($A760=0,"",IFERROR(INDEX(BD_Gestão!A:A,MATCH('Banco de Dados'!$B760,BD_Gestão!$B:$B,0)),"erro"))</f>
        <v/>
      </c>
      <c r="I760" s="162" t="str">
        <f>IF($A760=0,"",IFERROR(INDEX(BD_Gestão!E:E,MATCH('Banco de Dados'!$B760,BD_Gestão!$B:$B,0)),"erro"))</f>
        <v/>
      </c>
      <c r="J760" s="186" t="str">
        <f>IF($A760=0,"",IFERROR(INDEX(BD_Gestão!B:B,MATCH('Banco de Dados'!$B760,BD_Gestão!$B:$B,0)),"erro"))</f>
        <v/>
      </c>
      <c r="K760" s="158" t="str">
        <f>IF($A760=0,"",IFERROR(INDEX(BD_Gestão!C:C,MATCH('Banco de Dados'!$B760,BD_Gestão!$B:$B,0)),"erro"))</f>
        <v/>
      </c>
      <c r="L760" s="158" t="str">
        <f>IF($A760=0,"",IFERROR(INDEX(BD_Gestão!H:H,MATCH('Banco de Dados'!$B760,BD_Gestão!$B:$B,0)),"erro"))</f>
        <v/>
      </c>
      <c r="M760" s="161" t="str">
        <f>IF($A760=0,"",IFERROR(INDEX(BD_Gestão!F:F,MATCH('Banco de Dados'!$B760,BD_Gestão!$B:$B,0)),"erro"))</f>
        <v/>
      </c>
      <c r="N760" s="161" t="str">
        <f>IF($A760=0,"",IFERROR(INDEX(BD_Gestão!J:J,MATCH('Banco de Dados'!$B760,BD_Gestão!$B:$B,0)),"erro"))</f>
        <v/>
      </c>
      <c r="O760" s="164" t="str">
        <f>IF($A760=0,"",IFERROR(INDEX(BD_Gestão!K:K,MATCH('Banco de Dados'!$B760,BD_Gestão!$B:$B,0)),"erro"))</f>
        <v/>
      </c>
      <c r="P760" s="169" t="str">
        <f t="shared" si="46"/>
        <v/>
      </c>
      <c r="Q760" s="170" t="str">
        <f t="shared" si="47"/>
        <v/>
      </c>
      <c r="R760" s="163" t="e">
        <f t="shared" si="44"/>
        <v>#VALUE!</v>
      </c>
      <c r="S760" s="163" t="e">
        <f t="shared" si="45"/>
        <v>#VALUE!</v>
      </c>
      <c r="T760" s="163" t="e">
        <f>INDEX(Controle!O:O,MATCH('Banco de Dados'!A760,Controle!M:M,0))*E760/100</f>
        <v>#N/A</v>
      </c>
    </row>
    <row r="761" spans="1:20" hidden="1" x14ac:dyDescent="0.2">
      <c r="A761" s="158">
        <f>BD_TS!A760</f>
        <v>0</v>
      </c>
      <c r="B761" s="158" t="str">
        <f>SUBSTITUTE(SUBSTITUTE(BD_TS!D760," ",""),"-","/")</f>
        <v/>
      </c>
      <c r="C761" s="158">
        <f>BD_TS!E760</f>
        <v>0</v>
      </c>
      <c r="D761" s="159">
        <f>BD_TS!F760</f>
        <v>0</v>
      </c>
      <c r="E761" s="160">
        <f>BD_TS!B760</f>
        <v>0</v>
      </c>
      <c r="F761" s="161">
        <f>BD_TS!C760</f>
        <v>0</v>
      </c>
      <c r="G761" s="187">
        <f>BD_TS!H760</f>
        <v>0</v>
      </c>
      <c r="H761" s="158" t="str">
        <f>IF($A761=0,"",IFERROR(INDEX(BD_Gestão!A:A,MATCH('Banco de Dados'!$B761,BD_Gestão!$B:$B,0)),"erro"))</f>
        <v/>
      </c>
      <c r="I761" s="162" t="str">
        <f>IF($A761=0,"",IFERROR(INDEX(BD_Gestão!E:E,MATCH('Banco de Dados'!$B761,BD_Gestão!$B:$B,0)),"erro"))</f>
        <v/>
      </c>
      <c r="J761" s="186" t="str">
        <f>IF($A761=0,"",IFERROR(INDEX(BD_Gestão!B:B,MATCH('Banco de Dados'!$B761,BD_Gestão!$B:$B,0)),"erro"))</f>
        <v/>
      </c>
      <c r="K761" s="158" t="str">
        <f>IF($A761=0,"",IFERROR(INDEX(BD_Gestão!C:C,MATCH('Banco de Dados'!$B761,BD_Gestão!$B:$B,0)),"erro"))</f>
        <v/>
      </c>
      <c r="L761" s="158" t="str">
        <f>IF($A761=0,"",IFERROR(INDEX(BD_Gestão!H:H,MATCH('Banco de Dados'!$B761,BD_Gestão!$B:$B,0)),"erro"))</f>
        <v/>
      </c>
      <c r="M761" s="161" t="str">
        <f>IF($A761=0,"",IFERROR(INDEX(BD_Gestão!F:F,MATCH('Banco de Dados'!$B761,BD_Gestão!$B:$B,0)),"erro"))</f>
        <v/>
      </c>
      <c r="N761" s="161" t="str">
        <f>IF($A761=0,"",IFERROR(INDEX(BD_Gestão!J:J,MATCH('Banco de Dados'!$B761,BD_Gestão!$B:$B,0)),"erro"))</f>
        <v/>
      </c>
      <c r="O761" s="164" t="str">
        <f>IF($A761=0,"",IFERROR(INDEX(BD_Gestão!K:K,MATCH('Banco de Dados'!$B761,BD_Gestão!$B:$B,0)),"erro"))</f>
        <v/>
      </c>
      <c r="P761" s="169" t="str">
        <f t="shared" si="46"/>
        <v/>
      </c>
      <c r="Q761" s="170" t="str">
        <f t="shared" si="47"/>
        <v/>
      </c>
      <c r="R761" s="163" t="e">
        <f t="shared" si="44"/>
        <v>#VALUE!</v>
      </c>
      <c r="S761" s="163" t="e">
        <f t="shared" si="45"/>
        <v>#VALUE!</v>
      </c>
      <c r="T761" s="163" t="e">
        <f>INDEX(Controle!O:O,MATCH('Banco de Dados'!A761,Controle!M:M,0))*E761/100</f>
        <v>#N/A</v>
      </c>
    </row>
    <row r="762" spans="1:20" hidden="1" x14ac:dyDescent="0.2">
      <c r="A762" s="158">
        <f>BD_TS!A761</f>
        <v>0</v>
      </c>
      <c r="B762" s="158" t="str">
        <f>SUBSTITUTE(SUBSTITUTE(BD_TS!D761," ",""),"-","/")</f>
        <v/>
      </c>
      <c r="C762" s="158">
        <f>BD_TS!E761</f>
        <v>0</v>
      </c>
      <c r="D762" s="159">
        <f>BD_TS!F761</f>
        <v>0</v>
      </c>
      <c r="E762" s="160">
        <f>BD_TS!B761</f>
        <v>0</v>
      </c>
      <c r="F762" s="161">
        <f>BD_TS!C761</f>
        <v>0</v>
      </c>
      <c r="G762" s="187">
        <f>BD_TS!H761</f>
        <v>0</v>
      </c>
      <c r="H762" s="158" t="str">
        <f>IF($A762=0,"",IFERROR(INDEX(BD_Gestão!A:A,MATCH('Banco de Dados'!$B762,BD_Gestão!$B:$B,0)),"erro"))</f>
        <v/>
      </c>
      <c r="I762" s="162" t="str">
        <f>IF($A762=0,"",IFERROR(INDEX(BD_Gestão!E:E,MATCH('Banco de Dados'!$B762,BD_Gestão!$B:$B,0)),"erro"))</f>
        <v/>
      </c>
      <c r="J762" s="186" t="str">
        <f>IF($A762=0,"",IFERROR(INDEX(BD_Gestão!B:B,MATCH('Banco de Dados'!$B762,BD_Gestão!$B:$B,0)),"erro"))</f>
        <v/>
      </c>
      <c r="K762" s="158" t="str">
        <f>IF($A762=0,"",IFERROR(INDEX(BD_Gestão!C:C,MATCH('Banco de Dados'!$B762,BD_Gestão!$B:$B,0)),"erro"))</f>
        <v/>
      </c>
      <c r="L762" s="158" t="str">
        <f>IF($A762=0,"",IFERROR(INDEX(BD_Gestão!H:H,MATCH('Banco de Dados'!$B762,BD_Gestão!$B:$B,0)),"erro"))</f>
        <v/>
      </c>
      <c r="M762" s="161" t="str">
        <f>IF($A762=0,"",IFERROR(INDEX(BD_Gestão!F:F,MATCH('Banco de Dados'!$B762,BD_Gestão!$B:$B,0)),"erro"))</f>
        <v/>
      </c>
      <c r="N762" s="161" t="str">
        <f>IF($A762=0,"",IFERROR(INDEX(BD_Gestão!J:J,MATCH('Banco de Dados'!$B762,BD_Gestão!$B:$B,0)),"erro"))</f>
        <v/>
      </c>
      <c r="O762" s="164" t="str">
        <f>IF($A762=0,"",IFERROR(INDEX(BD_Gestão!K:K,MATCH('Banco de Dados'!$B762,BD_Gestão!$B:$B,0)),"erro"))</f>
        <v/>
      </c>
      <c r="P762" s="169" t="str">
        <f t="shared" si="46"/>
        <v/>
      </c>
      <c r="Q762" s="170" t="str">
        <f t="shared" si="47"/>
        <v/>
      </c>
      <c r="R762" s="163" t="e">
        <f t="shared" si="44"/>
        <v>#VALUE!</v>
      </c>
      <c r="S762" s="163" t="e">
        <f t="shared" si="45"/>
        <v>#VALUE!</v>
      </c>
      <c r="T762" s="163" t="e">
        <f>INDEX(Controle!O:O,MATCH('Banco de Dados'!A762,Controle!M:M,0))*E762/100</f>
        <v>#N/A</v>
      </c>
    </row>
    <row r="763" spans="1:20" hidden="1" x14ac:dyDescent="0.2">
      <c r="A763" s="158">
        <f>BD_TS!A762</f>
        <v>0</v>
      </c>
      <c r="B763" s="158" t="str">
        <f>SUBSTITUTE(SUBSTITUTE(BD_TS!D762," ",""),"-","/")</f>
        <v/>
      </c>
      <c r="C763" s="158">
        <f>BD_TS!E762</f>
        <v>0</v>
      </c>
      <c r="D763" s="159">
        <f>BD_TS!F762</f>
        <v>0</v>
      </c>
      <c r="E763" s="160">
        <f>BD_TS!B762</f>
        <v>0</v>
      </c>
      <c r="F763" s="161">
        <f>BD_TS!C762</f>
        <v>0</v>
      </c>
      <c r="G763" s="187">
        <f>BD_TS!H762</f>
        <v>0</v>
      </c>
      <c r="H763" s="158" t="str">
        <f>IF($A763=0,"",IFERROR(INDEX(BD_Gestão!A:A,MATCH('Banco de Dados'!$B763,BD_Gestão!$B:$B,0)),"erro"))</f>
        <v/>
      </c>
      <c r="I763" s="162" t="str">
        <f>IF($A763=0,"",IFERROR(INDEX(BD_Gestão!E:E,MATCH('Banco de Dados'!$B763,BD_Gestão!$B:$B,0)),"erro"))</f>
        <v/>
      </c>
      <c r="J763" s="186" t="str">
        <f>IF($A763=0,"",IFERROR(INDEX(BD_Gestão!B:B,MATCH('Banco de Dados'!$B763,BD_Gestão!$B:$B,0)),"erro"))</f>
        <v/>
      </c>
      <c r="K763" s="158" t="str">
        <f>IF($A763=0,"",IFERROR(INDEX(BD_Gestão!C:C,MATCH('Banco de Dados'!$B763,BD_Gestão!$B:$B,0)),"erro"))</f>
        <v/>
      </c>
      <c r="L763" s="158" t="str">
        <f>IF($A763=0,"",IFERROR(INDEX(BD_Gestão!H:H,MATCH('Banco de Dados'!$B763,BD_Gestão!$B:$B,0)),"erro"))</f>
        <v/>
      </c>
      <c r="M763" s="161" t="str">
        <f>IF($A763=0,"",IFERROR(INDEX(BD_Gestão!F:F,MATCH('Banco de Dados'!$B763,BD_Gestão!$B:$B,0)),"erro"))</f>
        <v/>
      </c>
      <c r="N763" s="161" t="str">
        <f>IF($A763=0,"",IFERROR(INDEX(BD_Gestão!J:J,MATCH('Banco de Dados'!$B763,BD_Gestão!$B:$B,0)),"erro"))</f>
        <v/>
      </c>
      <c r="O763" s="164" t="str">
        <f>IF($A763=0,"",IFERROR(INDEX(BD_Gestão!K:K,MATCH('Banco de Dados'!$B763,BD_Gestão!$B:$B,0)),"erro"))</f>
        <v/>
      </c>
      <c r="P763" s="169" t="str">
        <f t="shared" si="46"/>
        <v/>
      </c>
      <c r="Q763" s="170" t="str">
        <f t="shared" si="47"/>
        <v/>
      </c>
      <c r="R763" s="163" t="e">
        <f t="shared" si="44"/>
        <v>#VALUE!</v>
      </c>
      <c r="S763" s="163" t="e">
        <f t="shared" si="45"/>
        <v>#VALUE!</v>
      </c>
      <c r="T763" s="163" t="e">
        <f>INDEX(Controle!O:O,MATCH('Banco de Dados'!A763,Controle!M:M,0))*E763/100</f>
        <v>#N/A</v>
      </c>
    </row>
    <row r="764" spans="1:20" hidden="1" x14ac:dyDescent="0.2">
      <c r="A764" s="158">
        <f>BD_TS!A763</f>
        <v>0</v>
      </c>
      <c r="B764" s="158" t="str">
        <f>SUBSTITUTE(SUBSTITUTE(BD_TS!D763," ",""),"-","/")</f>
        <v/>
      </c>
      <c r="C764" s="158">
        <f>BD_TS!E763</f>
        <v>0</v>
      </c>
      <c r="D764" s="159">
        <f>BD_TS!F763</f>
        <v>0</v>
      </c>
      <c r="E764" s="160">
        <f>BD_TS!B763</f>
        <v>0</v>
      </c>
      <c r="F764" s="161">
        <f>BD_TS!C763</f>
        <v>0</v>
      </c>
      <c r="G764" s="187">
        <f>BD_TS!H763</f>
        <v>0</v>
      </c>
      <c r="H764" s="158" t="str">
        <f>IF($A764=0,"",IFERROR(INDEX(BD_Gestão!A:A,MATCH('Banco de Dados'!$B764,BD_Gestão!$B:$B,0)),"erro"))</f>
        <v/>
      </c>
      <c r="I764" s="162" t="str">
        <f>IF($A764=0,"",IFERROR(INDEX(BD_Gestão!E:E,MATCH('Banco de Dados'!$B764,BD_Gestão!$B:$B,0)),"erro"))</f>
        <v/>
      </c>
      <c r="J764" s="186" t="str">
        <f>IF($A764=0,"",IFERROR(INDEX(BD_Gestão!B:B,MATCH('Banco de Dados'!$B764,BD_Gestão!$B:$B,0)),"erro"))</f>
        <v/>
      </c>
      <c r="K764" s="158" t="str">
        <f>IF($A764=0,"",IFERROR(INDEX(BD_Gestão!C:C,MATCH('Banco de Dados'!$B764,BD_Gestão!$B:$B,0)),"erro"))</f>
        <v/>
      </c>
      <c r="L764" s="158" t="str">
        <f>IF($A764=0,"",IFERROR(INDEX(BD_Gestão!H:H,MATCH('Banco de Dados'!$B764,BD_Gestão!$B:$B,0)),"erro"))</f>
        <v/>
      </c>
      <c r="M764" s="161" t="str">
        <f>IF($A764=0,"",IFERROR(INDEX(BD_Gestão!F:F,MATCH('Banco de Dados'!$B764,BD_Gestão!$B:$B,0)),"erro"))</f>
        <v/>
      </c>
      <c r="N764" s="161" t="str">
        <f>IF($A764=0,"",IFERROR(INDEX(BD_Gestão!J:J,MATCH('Banco de Dados'!$B764,BD_Gestão!$B:$B,0)),"erro"))</f>
        <v/>
      </c>
      <c r="O764" s="164" t="str">
        <f>IF($A764=0,"",IFERROR(INDEX(BD_Gestão!K:K,MATCH('Banco de Dados'!$B764,BD_Gestão!$B:$B,0)),"erro"))</f>
        <v/>
      </c>
      <c r="P764" s="169" t="str">
        <f t="shared" si="46"/>
        <v/>
      </c>
      <c r="Q764" s="170" t="str">
        <f t="shared" si="47"/>
        <v/>
      </c>
      <c r="R764" s="163" t="e">
        <f t="shared" si="44"/>
        <v>#VALUE!</v>
      </c>
      <c r="S764" s="163" t="e">
        <f t="shared" si="45"/>
        <v>#VALUE!</v>
      </c>
      <c r="T764" s="163" t="e">
        <f>INDEX(Controle!O:O,MATCH('Banco de Dados'!A764,Controle!M:M,0))*E764/100</f>
        <v>#N/A</v>
      </c>
    </row>
    <row r="765" spans="1:20" hidden="1" x14ac:dyDescent="0.2">
      <c r="A765" s="158">
        <f>BD_TS!A764</f>
        <v>0</v>
      </c>
      <c r="B765" s="158" t="str">
        <f>SUBSTITUTE(SUBSTITUTE(BD_TS!D764," ",""),"-","/")</f>
        <v/>
      </c>
      <c r="C765" s="158">
        <f>BD_TS!E764</f>
        <v>0</v>
      </c>
      <c r="D765" s="159">
        <f>BD_TS!F764</f>
        <v>0</v>
      </c>
      <c r="E765" s="160">
        <f>BD_TS!B764</f>
        <v>0</v>
      </c>
      <c r="F765" s="161">
        <f>BD_TS!C764</f>
        <v>0</v>
      </c>
      <c r="G765" s="187">
        <f>BD_TS!H764</f>
        <v>0</v>
      </c>
      <c r="H765" s="158" t="str">
        <f>IF($A765=0,"",IFERROR(INDEX(BD_Gestão!A:A,MATCH('Banco de Dados'!$B765,BD_Gestão!$B:$B,0)),"erro"))</f>
        <v/>
      </c>
      <c r="I765" s="162" t="str">
        <f>IF($A765=0,"",IFERROR(INDEX(BD_Gestão!E:E,MATCH('Banco de Dados'!$B765,BD_Gestão!$B:$B,0)),"erro"))</f>
        <v/>
      </c>
      <c r="J765" s="186" t="str">
        <f>IF($A765=0,"",IFERROR(INDEX(BD_Gestão!B:B,MATCH('Banco de Dados'!$B765,BD_Gestão!$B:$B,0)),"erro"))</f>
        <v/>
      </c>
      <c r="K765" s="158" t="str">
        <f>IF($A765=0,"",IFERROR(INDEX(BD_Gestão!C:C,MATCH('Banco de Dados'!$B765,BD_Gestão!$B:$B,0)),"erro"))</f>
        <v/>
      </c>
      <c r="L765" s="158" t="str">
        <f>IF($A765=0,"",IFERROR(INDEX(BD_Gestão!H:H,MATCH('Banco de Dados'!$B765,BD_Gestão!$B:$B,0)),"erro"))</f>
        <v/>
      </c>
      <c r="M765" s="161" t="str">
        <f>IF($A765=0,"",IFERROR(INDEX(BD_Gestão!F:F,MATCH('Banco de Dados'!$B765,BD_Gestão!$B:$B,0)),"erro"))</f>
        <v/>
      </c>
      <c r="N765" s="161" t="str">
        <f>IF($A765=0,"",IFERROR(INDEX(BD_Gestão!J:J,MATCH('Banco de Dados'!$B765,BD_Gestão!$B:$B,0)),"erro"))</f>
        <v/>
      </c>
      <c r="O765" s="164" t="str">
        <f>IF($A765=0,"",IFERROR(INDEX(BD_Gestão!K:K,MATCH('Banco de Dados'!$B765,BD_Gestão!$B:$B,0)),"erro"))</f>
        <v/>
      </c>
      <c r="P765" s="169" t="str">
        <f t="shared" si="46"/>
        <v/>
      </c>
      <c r="Q765" s="170" t="str">
        <f t="shared" si="47"/>
        <v/>
      </c>
      <c r="R765" s="163" t="e">
        <f t="shared" si="44"/>
        <v>#VALUE!</v>
      </c>
      <c r="S765" s="163" t="e">
        <f t="shared" si="45"/>
        <v>#VALUE!</v>
      </c>
      <c r="T765" s="163" t="e">
        <f>INDEX(Controle!O:O,MATCH('Banco de Dados'!A765,Controle!M:M,0))*E765/100</f>
        <v>#N/A</v>
      </c>
    </row>
    <row r="766" spans="1:20" hidden="1" x14ac:dyDescent="0.2">
      <c r="A766" s="158">
        <f>BD_TS!A765</f>
        <v>0</v>
      </c>
      <c r="B766" s="158" t="str">
        <f>SUBSTITUTE(SUBSTITUTE(BD_TS!D765," ",""),"-","/")</f>
        <v/>
      </c>
      <c r="C766" s="158">
        <f>BD_TS!E765</f>
        <v>0</v>
      </c>
      <c r="D766" s="159">
        <f>BD_TS!F765</f>
        <v>0</v>
      </c>
      <c r="E766" s="160">
        <f>BD_TS!B765</f>
        <v>0</v>
      </c>
      <c r="F766" s="161">
        <f>BD_TS!C765</f>
        <v>0</v>
      </c>
      <c r="G766" s="187">
        <f>BD_TS!H765</f>
        <v>0</v>
      </c>
      <c r="H766" s="158" t="str">
        <f>IF($A766=0,"",IFERROR(INDEX(BD_Gestão!A:A,MATCH('Banco de Dados'!$B766,BD_Gestão!$B:$B,0)),"erro"))</f>
        <v/>
      </c>
      <c r="I766" s="162" t="str">
        <f>IF($A766=0,"",IFERROR(INDEX(BD_Gestão!E:E,MATCH('Banco de Dados'!$B766,BD_Gestão!$B:$B,0)),"erro"))</f>
        <v/>
      </c>
      <c r="J766" s="186" t="str">
        <f>IF($A766=0,"",IFERROR(INDEX(BD_Gestão!B:B,MATCH('Banco de Dados'!$B766,BD_Gestão!$B:$B,0)),"erro"))</f>
        <v/>
      </c>
      <c r="K766" s="158" t="str">
        <f>IF($A766=0,"",IFERROR(INDEX(BD_Gestão!C:C,MATCH('Banco de Dados'!$B766,BD_Gestão!$B:$B,0)),"erro"))</f>
        <v/>
      </c>
      <c r="L766" s="158" t="str">
        <f>IF($A766=0,"",IFERROR(INDEX(BD_Gestão!H:H,MATCH('Banco de Dados'!$B766,BD_Gestão!$B:$B,0)),"erro"))</f>
        <v/>
      </c>
      <c r="M766" s="161" t="str">
        <f>IF($A766=0,"",IFERROR(INDEX(BD_Gestão!F:F,MATCH('Banco de Dados'!$B766,BD_Gestão!$B:$B,0)),"erro"))</f>
        <v/>
      </c>
      <c r="N766" s="161" t="str">
        <f>IF($A766=0,"",IFERROR(INDEX(BD_Gestão!J:J,MATCH('Banco de Dados'!$B766,BD_Gestão!$B:$B,0)),"erro"))</f>
        <v/>
      </c>
      <c r="O766" s="164" t="str">
        <f>IF($A766=0,"",IFERROR(INDEX(BD_Gestão!K:K,MATCH('Banco de Dados'!$B766,BD_Gestão!$B:$B,0)),"erro"))</f>
        <v/>
      </c>
      <c r="P766" s="169" t="str">
        <f t="shared" si="46"/>
        <v/>
      </c>
      <c r="Q766" s="170" t="str">
        <f t="shared" si="47"/>
        <v/>
      </c>
      <c r="R766" s="163" t="e">
        <f t="shared" si="44"/>
        <v>#VALUE!</v>
      </c>
      <c r="S766" s="163" t="e">
        <f t="shared" si="45"/>
        <v>#VALUE!</v>
      </c>
      <c r="T766" s="163" t="e">
        <f>INDEX(Controle!O:O,MATCH('Banco de Dados'!A766,Controle!M:M,0))*E766/100</f>
        <v>#N/A</v>
      </c>
    </row>
    <row r="767" spans="1:20" hidden="1" x14ac:dyDescent="0.2">
      <c r="A767" s="158">
        <f>BD_TS!A766</f>
        <v>0</v>
      </c>
      <c r="B767" s="158" t="str">
        <f>SUBSTITUTE(SUBSTITUTE(BD_TS!D766," ",""),"-","/")</f>
        <v/>
      </c>
      <c r="C767" s="158">
        <f>BD_TS!E766</f>
        <v>0</v>
      </c>
      <c r="D767" s="159">
        <f>BD_TS!F766</f>
        <v>0</v>
      </c>
      <c r="E767" s="160">
        <f>BD_TS!B766</f>
        <v>0</v>
      </c>
      <c r="F767" s="161">
        <f>BD_TS!C766</f>
        <v>0</v>
      </c>
      <c r="G767" s="187">
        <f>BD_TS!H766</f>
        <v>0</v>
      </c>
      <c r="H767" s="158" t="str">
        <f>IF($A767=0,"",IFERROR(INDEX(BD_Gestão!A:A,MATCH('Banco de Dados'!$B767,BD_Gestão!$B:$B,0)),"erro"))</f>
        <v/>
      </c>
      <c r="I767" s="162" t="str">
        <f>IF($A767=0,"",IFERROR(INDEX(BD_Gestão!E:E,MATCH('Banco de Dados'!$B767,BD_Gestão!$B:$B,0)),"erro"))</f>
        <v/>
      </c>
      <c r="J767" s="186" t="str">
        <f>IF($A767=0,"",IFERROR(INDEX(BD_Gestão!B:B,MATCH('Banco de Dados'!$B767,BD_Gestão!$B:$B,0)),"erro"))</f>
        <v/>
      </c>
      <c r="K767" s="158" t="str">
        <f>IF($A767=0,"",IFERROR(INDEX(BD_Gestão!C:C,MATCH('Banco de Dados'!$B767,BD_Gestão!$B:$B,0)),"erro"))</f>
        <v/>
      </c>
      <c r="L767" s="158" t="str">
        <f>IF($A767=0,"",IFERROR(INDEX(BD_Gestão!H:H,MATCH('Banco de Dados'!$B767,BD_Gestão!$B:$B,0)),"erro"))</f>
        <v/>
      </c>
      <c r="M767" s="161" t="str">
        <f>IF($A767=0,"",IFERROR(INDEX(BD_Gestão!F:F,MATCH('Banco de Dados'!$B767,BD_Gestão!$B:$B,0)),"erro"))</f>
        <v/>
      </c>
      <c r="N767" s="161" t="str">
        <f>IF($A767=0,"",IFERROR(INDEX(BD_Gestão!J:J,MATCH('Banco de Dados'!$B767,BD_Gestão!$B:$B,0)),"erro"))</f>
        <v/>
      </c>
      <c r="O767" s="164" t="str">
        <f>IF($A767=0,"",IFERROR(INDEX(BD_Gestão!K:K,MATCH('Banco de Dados'!$B767,BD_Gestão!$B:$B,0)),"erro"))</f>
        <v/>
      </c>
      <c r="P767" s="169" t="str">
        <f t="shared" si="46"/>
        <v/>
      </c>
      <c r="Q767" s="170" t="str">
        <f t="shared" si="47"/>
        <v/>
      </c>
      <c r="R767" s="163" t="e">
        <f t="shared" si="44"/>
        <v>#VALUE!</v>
      </c>
      <c r="S767" s="163" t="e">
        <f t="shared" si="45"/>
        <v>#VALUE!</v>
      </c>
      <c r="T767" s="163" t="e">
        <f>INDEX(Controle!O:O,MATCH('Banco de Dados'!A767,Controle!M:M,0))*E767/100</f>
        <v>#N/A</v>
      </c>
    </row>
    <row r="768" spans="1:20" hidden="1" x14ac:dyDescent="0.2">
      <c r="A768" s="158">
        <f>BD_TS!A767</f>
        <v>0</v>
      </c>
      <c r="B768" s="158" t="str">
        <f>SUBSTITUTE(SUBSTITUTE(BD_TS!D767," ",""),"-","/")</f>
        <v/>
      </c>
      <c r="C768" s="158">
        <f>BD_TS!E767</f>
        <v>0</v>
      </c>
      <c r="D768" s="159">
        <f>BD_TS!F767</f>
        <v>0</v>
      </c>
      <c r="E768" s="160">
        <f>BD_TS!B767</f>
        <v>0</v>
      </c>
      <c r="F768" s="161">
        <f>BD_TS!C767</f>
        <v>0</v>
      </c>
      <c r="G768" s="187">
        <f>BD_TS!H767</f>
        <v>0</v>
      </c>
      <c r="H768" s="158" t="str">
        <f>IF($A768=0,"",IFERROR(INDEX(BD_Gestão!A:A,MATCH('Banco de Dados'!$B768,BD_Gestão!$B:$B,0)),"erro"))</f>
        <v/>
      </c>
      <c r="I768" s="162" t="str">
        <f>IF($A768=0,"",IFERROR(INDEX(BD_Gestão!E:E,MATCH('Banco de Dados'!$B768,BD_Gestão!$B:$B,0)),"erro"))</f>
        <v/>
      </c>
      <c r="J768" s="186" t="str">
        <f>IF($A768=0,"",IFERROR(INDEX(BD_Gestão!B:B,MATCH('Banco de Dados'!$B768,BD_Gestão!$B:$B,0)),"erro"))</f>
        <v/>
      </c>
      <c r="K768" s="158" t="str">
        <f>IF($A768=0,"",IFERROR(INDEX(BD_Gestão!C:C,MATCH('Banco de Dados'!$B768,BD_Gestão!$B:$B,0)),"erro"))</f>
        <v/>
      </c>
      <c r="L768" s="158" t="str">
        <f>IF($A768=0,"",IFERROR(INDEX(BD_Gestão!H:H,MATCH('Banco de Dados'!$B768,BD_Gestão!$B:$B,0)),"erro"))</f>
        <v/>
      </c>
      <c r="M768" s="161" t="str">
        <f>IF($A768=0,"",IFERROR(INDEX(BD_Gestão!F:F,MATCH('Banco de Dados'!$B768,BD_Gestão!$B:$B,0)),"erro"))</f>
        <v/>
      </c>
      <c r="N768" s="161" t="str">
        <f>IF($A768=0,"",IFERROR(INDEX(BD_Gestão!J:J,MATCH('Banco de Dados'!$B768,BD_Gestão!$B:$B,0)),"erro"))</f>
        <v/>
      </c>
      <c r="O768" s="164" t="str">
        <f>IF($A768=0,"",IFERROR(INDEX(BD_Gestão!K:K,MATCH('Banco de Dados'!$B768,BD_Gestão!$B:$B,0)),"erro"))</f>
        <v/>
      </c>
      <c r="P768" s="169" t="str">
        <f t="shared" si="46"/>
        <v/>
      </c>
      <c r="Q768" s="170" t="str">
        <f t="shared" si="47"/>
        <v/>
      </c>
      <c r="R768" s="163" t="e">
        <f t="shared" si="44"/>
        <v>#VALUE!</v>
      </c>
      <c r="S768" s="163" t="e">
        <f t="shared" si="45"/>
        <v>#VALUE!</v>
      </c>
      <c r="T768" s="163" t="e">
        <f>INDEX(Controle!O:O,MATCH('Banco de Dados'!A768,Controle!M:M,0))*E768/100</f>
        <v>#N/A</v>
      </c>
    </row>
    <row r="769" spans="1:20" hidden="1" x14ac:dyDescent="0.2">
      <c r="A769" s="158">
        <f>BD_TS!A768</f>
        <v>0</v>
      </c>
      <c r="B769" s="158" t="str">
        <f>SUBSTITUTE(SUBSTITUTE(BD_TS!D768," ",""),"-","/")</f>
        <v/>
      </c>
      <c r="C769" s="158">
        <f>BD_TS!E768</f>
        <v>0</v>
      </c>
      <c r="D769" s="159">
        <f>BD_TS!F768</f>
        <v>0</v>
      </c>
      <c r="E769" s="160">
        <f>BD_TS!B768</f>
        <v>0</v>
      </c>
      <c r="F769" s="161">
        <f>BD_TS!C768</f>
        <v>0</v>
      </c>
      <c r="G769" s="187">
        <f>BD_TS!H768</f>
        <v>0</v>
      </c>
      <c r="H769" s="158" t="str">
        <f>IF($A769=0,"",IFERROR(INDEX(BD_Gestão!A:A,MATCH('Banco de Dados'!$B769,BD_Gestão!$B:$B,0)),"erro"))</f>
        <v/>
      </c>
      <c r="I769" s="162" t="str">
        <f>IF($A769=0,"",IFERROR(INDEX(BD_Gestão!E:E,MATCH('Banco de Dados'!$B769,BD_Gestão!$B:$B,0)),"erro"))</f>
        <v/>
      </c>
      <c r="J769" s="186" t="str">
        <f>IF($A769=0,"",IFERROR(INDEX(BD_Gestão!B:B,MATCH('Banco de Dados'!$B769,BD_Gestão!$B:$B,0)),"erro"))</f>
        <v/>
      </c>
      <c r="K769" s="158" t="str">
        <f>IF($A769=0,"",IFERROR(INDEX(BD_Gestão!C:C,MATCH('Banco de Dados'!$B769,BD_Gestão!$B:$B,0)),"erro"))</f>
        <v/>
      </c>
      <c r="L769" s="158" t="str">
        <f>IF($A769=0,"",IFERROR(INDEX(BD_Gestão!H:H,MATCH('Banco de Dados'!$B769,BD_Gestão!$B:$B,0)),"erro"))</f>
        <v/>
      </c>
      <c r="M769" s="161" t="str">
        <f>IF($A769=0,"",IFERROR(INDEX(BD_Gestão!F:F,MATCH('Banco de Dados'!$B769,BD_Gestão!$B:$B,0)),"erro"))</f>
        <v/>
      </c>
      <c r="N769" s="161" t="str">
        <f>IF($A769=0,"",IFERROR(INDEX(BD_Gestão!J:J,MATCH('Banco de Dados'!$B769,BD_Gestão!$B:$B,0)),"erro"))</f>
        <v/>
      </c>
      <c r="O769" s="164" t="str">
        <f>IF($A769=0,"",IFERROR(INDEX(BD_Gestão!K:K,MATCH('Banco de Dados'!$B769,BD_Gestão!$B:$B,0)),"erro"))</f>
        <v/>
      </c>
      <c r="P769" s="169" t="str">
        <f t="shared" si="46"/>
        <v/>
      </c>
      <c r="Q769" s="170" t="str">
        <f t="shared" si="47"/>
        <v/>
      </c>
      <c r="R769" s="163" t="e">
        <f t="shared" si="44"/>
        <v>#VALUE!</v>
      </c>
      <c r="S769" s="163" t="e">
        <f t="shared" si="45"/>
        <v>#VALUE!</v>
      </c>
      <c r="T769" s="163" t="e">
        <f>INDEX(Controle!O:O,MATCH('Banco de Dados'!A769,Controle!M:M,0))*E769/100</f>
        <v>#N/A</v>
      </c>
    </row>
    <row r="770" spans="1:20" hidden="1" x14ac:dyDescent="0.2">
      <c r="A770" s="158">
        <f>BD_TS!A769</f>
        <v>0</v>
      </c>
      <c r="B770" s="158" t="str">
        <f>SUBSTITUTE(SUBSTITUTE(BD_TS!D769," ",""),"-","/")</f>
        <v/>
      </c>
      <c r="C770" s="158">
        <f>BD_TS!E769</f>
        <v>0</v>
      </c>
      <c r="D770" s="159">
        <f>BD_TS!F769</f>
        <v>0</v>
      </c>
      <c r="E770" s="160">
        <f>BD_TS!B769</f>
        <v>0</v>
      </c>
      <c r="F770" s="161">
        <f>BD_TS!C769</f>
        <v>0</v>
      </c>
      <c r="G770" s="187">
        <f>BD_TS!H769</f>
        <v>0</v>
      </c>
      <c r="H770" s="158" t="str">
        <f>IF($A770=0,"",IFERROR(INDEX(BD_Gestão!A:A,MATCH('Banco de Dados'!$B770,BD_Gestão!$B:$B,0)),"erro"))</f>
        <v/>
      </c>
      <c r="I770" s="162" t="str">
        <f>IF($A770=0,"",IFERROR(INDEX(BD_Gestão!E:E,MATCH('Banco de Dados'!$B770,BD_Gestão!$B:$B,0)),"erro"))</f>
        <v/>
      </c>
      <c r="J770" s="186" t="str">
        <f>IF($A770=0,"",IFERROR(INDEX(BD_Gestão!B:B,MATCH('Banco de Dados'!$B770,BD_Gestão!$B:$B,0)),"erro"))</f>
        <v/>
      </c>
      <c r="K770" s="158" t="str">
        <f>IF($A770=0,"",IFERROR(INDEX(BD_Gestão!C:C,MATCH('Banco de Dados'!$B770,BD_Gestão!$B:$B,0)),"erro"))</f>
        <v/>
      </c>
      <c r="L770" s="158" t="str">
        <f>IF($A770=0,"",IFERROR(INDEX(BD_Gestão!H:H,MATCH('Banco de Dados'!$B770,BD_Gestão!$B:$B,0)),"erro"))</f>
        <v/>
      </c>
      <c r="M770" s="161" t="str">
        <f>IF($A770=0,"",IFERROR(INDEX(BD_Gestão!F:F,MATCH('Banco de Dados'!$B770,BD_Gestão!$B:$B,0)),"erro"))</f>
        <v/>
      </c>
      <c r="N770" s="161" t="str">
        <f>IF($A770=0,"",IFERROR(INDEX(BD_Gestão!J:J,MATCH('Banco de Dados'!$B770,BD_Gestão!$B:$B,0)),"erro"))</f>
        <v/>
      </c>
      <c r="O770" s="164" t="str">
        <f>IF($A770=0,"",IFERROR(INDEX(BD_Gestão!K:K,MATCH('Banco de Dados'!$B770,BD_Gestão!$B:$B,0)),"erro"))</f>
        <v/>
      </c>
      <c r="P770" s="169" t="str">
        <f t="shared" si="46"/>
        <v/>
      </c>
      <c r="Q770" s="170" t="str">
        <f t="shared" si="47"/>
        <v/>
      </c>
      <c r="R770" s="163" t="e">
        <f t="shared" si="44"/>
        <v>#VALUE!</v>
      </c>
      <c r="S770" s="163" t="e">
        <f t="shared" si="45"/>
        <v>#VALUE!</v>
      </c>
      <c r="T770" s="163" t="e">
        <f>INDEX(Controle!O:O,MATCH('Banco de Dados'!A770,Controle!M:M,0))*E770/100</f>
        <v>#N/A</v>
      </c>
    </row>
    <row r="771" spans="1:20" hidden="1" x14ac:dyDescent="0.2">
      <c r="A771" s="158">
        <f>BD_TS!A770</f>
        <v>0</v>
      </c>
      <c r="B771" s="158" t="str">
        <f>SUBSTITUTE(SUBSTITUTE(BD_TS!D770," ",""),"-","/")</f>
        <v/>
      </c>
      <c r="C771" s="158">
        <f>BD_TS!E770</f>
        <v>0</v>
      </c>
      <c r="D771" s="159">
        <f>BD_TS!F770</f>
        <v>0</v>
      </c>
      <c r="E771" s="160">
        <f>BD_TS!B770</f>
        <v>0</v>
      </c>
      <c r="F771" s="161">
        <f>BD_TS!C770</f>
        <v>0</v>
      </c>
      <c r="G771" s="187">
        <f>BD_TS!H770</f>
        <v>0</v>
      </c>
      <c r="H771" s="158" t="str">
        <f>IF($A771=0,"",IFERROR(INDEX(BD_Gestão!A:A,MATCH('Banco de Dados'!$B771,BD_Gestão!$B:$B,0)),"erro"))</f>
        <v/>
      </c>
      <c r="I771" s="162" t="str">
        <f>IF($A771=0,"",IFERROR(INDEX(BD_Gestão!E:E,MATCH('Banco de Dados'!$B771,BD_Gestão!$B:$B,0)),"erro"))</f>
        <v/>
      </c>
      <c r="J771" s="186" t="str">
        <f>IF($A771=0,"",IFERROR(INDEX(BD_Gestão!B:B,MATCH('Banco de Dados'!$B771,BD_Gestão!$B:$B,0)),"erro"))</f>
        <v/>
      </c>
      <c r="K771" s="158" t="str">
        <f>IF($A771=0,"",IFERROR(INDEX(BD_Gestão!C:C,MATCH('Banco de Dados'!$B771,BD_Gestão!$B:$B,0)),"erro"))</f>
        <v/>
      </c>
      <c r="L771" s="158" t="str">
        <f>IF($A771=0,"",IFERROR(INDEX(BD_Gestão!H:H,MATCH('Banco de Dados'!$B771,BD_Gestão!$B:$B,0)),"erro"))</f>
        <v/>
      </c>
      <c r="M771" s="161" t="str">
        <f>IF($A771=0,"",IFERROR(INDEX(BD_Gestão!F:F,MATCH('Banco de Dados'!$B771,BD_Gestão!$B:$B,0)),"erro"))</f>
        <v/>
      </c>
      <c r="N771" s="161" t="str">
        <f>IF($A771=0,"",IFERROR(INDEX(BD_Gestão!J:J,MATCH('Banco de Dados'!$B771,BD_Gestão!$B:$B,0)),"erro"))</f>
        <v/>
      </c>
      <c r="O771" s="164" t="str">
        <f>IF($A771=0,"",IFERROR(INDEX(BD_Gestão!K:K,MATCH('Banco de Dados'!$B771,BD_Gestão!$B:$B,0)),"erro"))</f>
        <v/>
      </c>
      <c r="P771" s="169" t="str">
        <f t="shared" si="46"/>
        <v/>
      </c>
      <c r="Q771" s="170" t="str">
        <f t="shared" si="47"/>
        <v/>
      </c>
      <c r="R771" s="163" t="e">
        <f t="shared" si="44"/>
        <v>#VALUE!</v>
      </c>
      <c r="S771" s="163" t="e">
        <f t="shared" si="45"/>
        <v>#VALUE!</v>
      </c>
      <c r="T771" s="163" t="e">
        <f>INDEX(Controle!O:O,MATCH('Banco de Dados'!A771,Controle!M:M,0))*E771/100</f>
        <v>#N/A</v>
      </c>
    </row>
    <row r="772" spans="1:20" hidden="1" x14ac:dyDescent="0.2">
      <c r="A772" s="158">
        <f>BD_TS!A771</f>
        <v>0</v>
      </c>
      <c r="B772" s="158" t="str">
        <f>SUBSTITUTE(SUBSTITUTE(BD_TS!D771," ",""),"-","/")</f>
        <v/>
      </c>
      <c r="C772" s="158">
        <f>BD_TS!E771</f>
        <v>0</v>
      </c>
      <c r="D772" s="159">
        <f>BD_TS!F771</f>
        <v>0</v>
      </c>
      <c r="E772" s="160">
        <f>BD_TS!B771</f>
        <v>0</v>
      </c>
      <c r="F772" s="161">
        <f>BD_TS!C771</f>
        <v>0</v>
      </c>
      <c r="G772" s="187">
        <f>BD_TS!H771</f>
        <v>0</v>
      </c>
      <c r="H772" s="158" t="str">
        <f>IF($A772=0,"",IFERROR(INDEX(BD_Gestão!A:A,MATCH('Banco de Dados'!$B772,BD_Gestão!$B:$B,0)),"erro"))</f>
        <v/>
      </c>
      <c r="I772" s="162" t="str">
        <f>IF($A772=0,"",IFERROR(INDEX(BD_Gestão!E:E,MATCH('Banco de Dados'!$B772,BD_Gestão!$B:$B,0)),"erro"))</f>
        <v/>
      </c>
      <c r="J772" s="186" t="str">
        <f>IF($A772=0,"",IFERROR(INDEX(BD_Gestão!B:B,MATCH('Banco de Dados'!$B772,BD_Gestão!$B:$B,0)),"erro"))</f>
        <v/>
      </c>
      <c r="K772" s="158" t="str">
        <f>IF($A772=0,"",IFERROR(INDEX(BD_Gestão!C:C,MATCH('Banco de Dados'!$B772,BD_Gestão!$B:$B,0)),"erro"))</f>
        <v/>
      </c>
      <c r="L772" s="158" t="str">
        <f>IF($A772=0,"",IFERROR(INDEX(BD_Gestão!H:H,MATCH('Banco de Dados'!$B772,BD_Gestão!$B:$B,0)),"erro"))</f>
        <v/>
      </c>
      <c r="M772" s="161" t="str">
        <f>IF($A772=0,"",IFERROR(INDEX(BD_Gestão!F:F,MATCH('Banco de Dados'!$B772,BD_Gestão!$B:$B,0)),"erro"))</f>
        <v/>
      </c>
      <c r="N772" s="161" t="str">
        <f>IF($A772=0,"",IFERROR(INDEX(BD_Gestão!J:J,MATCH('Banco de Dados'!$B772,BD_Gestão!$B:$B,0)),"erro"))</f>
        <v/>
      </c>
      <c r="O772" s="164" t="str">
        <f>IF($A772=0,"",IFERROR(INDEX(BD_Gestão!K:K,MATCH('Banco de Dados'!$B772,BD_Gestão!$B:$B,0)),"erro"))</f>
        <v/>
      </c>
      <c r="P772" s="169" t="str">
        <f t="shared" si="46"/>
        <v/>
      </c>
      <c r="Q772" s="170" t="str">
        <f t="shared" si="47"/>
        <v/>
      </c>
      <c r="R772" s="163" t="e">
        <f t="shared" si="44"/>
        <v>#VALUE!</v>
      </c>
      <c r="S772" s="163" t="e">
        <f t="shared" si="45"/>
        <v>#VALUE!</v>
      </c>
      <c r="T772" s="163" t="e">
        <f>INDEX(Controle!O:O,MATCH('Banco de Dados'!A772,Controle!M:M,0))*E772/100</f>
        <v>#N/A</v>
      </c>
    </row>
    <row r="773" spans="1:20" hidden="1" x14ac:dyDescent="0.2">
      <c r="A773" s="158">
        <f>BD_TS!A772</f>
        <v>0</v>
      </c>
      <c r="B773" s="158" t="str">
        <f>SUBSTITUTE(SUBSTITUTE(BD_TS!D772," ",""),"-","/")</f>
        <v/>
      </c>
      <c r="C773" s="158">
        <f>BD_TS!E772</f>
        <v>0</v>
      </c>
      <c r="D773" s="159">
        <f>BD_TS!F772</f>
        <v>0</v>
      </c>
      <c r="E773" s="160">
        <f>BD_TS!B772</f>
        <v>0</v>
      </c>
      <c r="F773" s="161">
        <f>BD_TS!C772</f>
        <v>0</v>
      </c>
      <c r="G773" s="187">
        <f>BD_TS!H772</f>
        <v>0</v>
      </c>
      <c r="H773" s="158" t="str">
        <f>IF($A773=0,"",IFERROR(INDEX(BD_Gestão!A:A,MATCH('Banco de Dados'!$B773,BD_Gestão!$B:$B,0)),"erro"))</f>
        <v/>
      </c>
      <c r="I773" s="162" t="str">
        <f>IF($A773=0,"",IFERROR(INDEX(BD_Gestão!E:E,MATCH('Banco de Dados'!$B773,BD_Gestão!$B:$B,0)),"erro"))</f>
        <v/>
      </c>
      <c r="J773" s="186" t="str">
        <f>IF($A773=0,"",IFERROR(INDEX(BD_Gestão!B:B,MATCH('Banco de Dados'!$B773,BD_Gestão!$B:$B,0)),"erro"))</f>
        <v/>
      </c>
      <c r="K773" s="158" t="str">
        <f>IF($A773=0,"",IFERROR(INDEX(BD_Gestão!C:C,MATCH('Banco de Dados'!$B773,BD_Gestão!$B:$B,0)),"erro"))</f>
        <v/>
      </c>
      <c r="L773" s="158" t="str">
        <f>IF($A773=0,"",IFERROR(INDEX(BD_Gestão!H:H,MATCH('Banco de Dados'!$B773,BD_Gestão!$B:$B,0)),"erro"))</f>
        <v/>
      </c>
      <c r="M773" s="161" t="str">
        <f>IF($A773=0,"",IFERROR(INDEX(BD_Gestão!F:F,MATCH('Banco de Dados'!$B773,BD_Gestão!$B:$B,0)),"erro"))</f>
        <v/>
      </c>
      <c r="N773" s="161" t="str">
        <f>IF($A773=0,"",IFERROR(INDEX(BD_Gestão!J:J,MATCH('Banco de Dados'!$B773,BD_Gestão!$B:$B,0)),"erro"))</f>
        <v/>
      </c>
      <c r="O773" s="164" t="str">
        <f>IF($A773=0,"",IFERROR(INDEX(BD_Gestão!K:K,MATCH('Banco de Dados'!$B773,BD_Gestão!$B:$B,0)),"erro"))</f>
        <v/>
      </c>
      <c r="P773" s="169" t="str">
        <f t="shared" si="46"/>
        <v/>
      </c>
      <c r="Q773" s="170" t="str">
        <f t="shared" si="47"/>
        <v/>
      </c>
      <c r="R773" s="163" t="e">
        <f t="shared" ref="R773:R836" si="48">MONTH(I773)</f>
        <v>#VALUE!</v>
      </c>
      <c r="S773" s="163" t="e">
        <f t="shared" ref="S773:S836" si="49">YEAR(I773)</f>
        <v>#VALUE!</v>
      </c>
      <c r="T773" s="163" t="e">
        <f>INDEX(Controle!O:O,MATCH('Banco de Dados'!A773,Controle!M:M,0))*E773/100</f>
        <v>#N/A</v>
      </c>
    </row>
    <row r="774" spans="1:20" hidden="1" x14ac:dyDescent="0.2">
      <c r="A774" s="158">
        <f>BD_TS!A773</f>
        <v>0</v>
      </c>
      <c r="B774" s="158" t="str">
        <f>SUBSTITUTE(SUBSTITUTE(BD_TS!D773," ",""),"-","/")</f>
        <v/>
      </c>
      <c r="C774" s="158">
        <f>BD_TS!E773</f>
        <v>0</v>
      </c>
      <c r="D774" s="159">
        <f>BD_TS!F773</f>
        <v>0</v>
      </c>
      <c r="E774" s="160">
        <f>BD_TS!B773</f>
        <v>0</v>
      </c>
      <c r="F774" s="161">
        <f>BD_TS!C773</f>
        <v>0</v>
      </c>
      <c r="G774" s="187">
        <f>BD_TS!H773</f>
        <v>0</v>
      </c>
      <c r="H774" s="158" t="str">
        <f>IF($A774=0,"",IFERROR(INDEX(BD_Gestão!A:A,MATCH('Banco de Dados'!$B774,BD_Gestão!$B:$B,0)),"erro"))</f>
        <v/>
      </c>
      <c r="I774" s="162" t="str">
        <f>IF($A774=0,"",IFERROR(INDEX(BD_Gestão!E:E,MATCH('Banco de Dados'!$B774,BD_Gestão!$B:$B,0)),"erro"))</f>
        <v/>
      </c>
      <c r="J774" s="186" t="str">
        <f>IF($A774=0,"",IFERROR(INDEX(BD_Gestão!B:B,MATCH('Banco de Dados'!$B774,BD_Gestão!$B:$B,0)),"erro"))</f>
        <v/>
      </c>
      <c r="K774" s="158" t="str">
        <f>IF($A774=0,"",IFERROR(INDEX(BD_Gestão!C:C,MATCH('Banco de Dados'!$B774,BD_Gestão!$B:$B,0)),"erro"))</f>
        <v/>
      </c>
      <c r="L774" s="158" t="str">
        <f>IF($A774=0,"",IFERROR(INDEX(BD_Gestão!H:H,MATCH('Banco de Dados'!$B774,BD_Gestão!$B:$B,0)),"erro"))</f>
        <v/>
      </c>
      <c r="M774" s="161" t="str">
        <f>IF($A774=0,"",IFERROR(INDEX(BD_Gestão!F:F,MATCH('Banco de Dados'!$B774,BD_Gestão!$B:$B,0)),"erro"))</f>
        <v/>
      </c>
      <c r="N774" s="161" t="str">
        <f>IF($A774=0,"",IFERROR(INDEX(BD_Gestão!J:J,MATCH('Banco de Dados'!$B774,BD_Gestão!$B:$B,0)),"erro"))</f>
        <v/>
      </c>
      <c r="O774" s="164" t="str">
        <f>IF($A774=0,"",IFERROR(INDEX(BD_Gestão!K:K,MATCH('Banco de Dados'!$B774,BD_Gestão!$B:$B,0)),"erro"))</f>
        <v/>
      </c>
      <c r="P774" s="169" t="str">
        <f t="shared" ref="P774:P837" si="50">IF(OR(H774="erro",H774=""),"",E774*(MIN(O774,1)))</f>
        <v/>
      </c>
      <c r="Q774" s="170" t="str">
        <f t="shared" ref="Q774:Q837" si="51">IF(OR(H774="erro",H774=""),"",E774-P774)</f>
        <v/>
      </c>
      <c r="R774" s="163" t="e">
        <f t="shared" si="48"/>
        <v>#VALUE!</v>
      </c>
      <c r="S774" s="163" t="e">
        <f t="shared" si="49"/>
        <v>#VALUE!</v>
      </c>
      <c r="T774" s="163" t="e">
        <f>INDEX(Controle!O:O,MATCH('Banco de Dados'!A774,Controle!M:M,0))*E774/100</f>
        <v>#N/A</v>
      </c>
    </row>
    <row r="775" spans="1:20" hidden="1" x14ac:dyDescent="0.2">
      <c r="A775" s="158">
        <f>BD_TS!A774</f>
        <v>0</v>
      </c>
      <c r="B775" s="158" t="str">
        <f>SUBSTITUTE(SUBSTITUTE(BD_TS!D774," ",""),"-","/")</f>
        <v/>
      </c>
      <c r="C775" s="158">
        <f>BD_TS!E774</f>
        <v>0</v>
      </c>
      <c r="D775" s="159">
        <f>BD_TS!F774</f>
        <v>0</v>
      </c>
      <c r="E775" s="160">
        <f>BD_TS!B774</f>
        <v>0</v>
      </c>
      <c r="F775" s="161">
        <f>BD_TS!C774</f>
        <v>0</v>
      </c>
      <c r="G775" s="187">
        <f>BD_TS!H774</f>
        <v>0</v>
      </c>
      <c r="H775" s="158" t="str">
        <f>IF($A775=0,"",IFERROR(INDEX(BD_Gestão!A:A,MATCH('Banco de Dados'!$B775,BD_Gestão!$B:$B,0)),"erro"))</f>
        <v/>
      </c>
      <c r="I775" s="162" t="str">
        <f>IF($A775=0,"",IFERROR(INDEX(BD_Gestão!E:E,MATCH('Banco de Dados'!$B775,BD_Gestão!$B:$B,0)),"erro"))</f>
        <v/>
      </c>
      <c r="J775" s="186" t="str">
        <f>IF($A775=0,"",IFERROR(INDEX(BD_Gestão!B:B,MATCH('Banco de Dados'!$B775,BD_Gestão!$B:$B,0)),"erro"))</f>
        <v/>
      </c>
      <c r="K775" s="158" t="str">
        <f>IF($A775=0,"",IFERROR(INDEX(BD_Gestão!C:C,MATCH('Banco de Dados'!$B775,BD_Gestão!$B:$B,0)),"erro"))</f>
        <v/>
      </c>
      <c r="L775" s="158" t="str">
        <f>IF($A775=0,"",IFERROR(INDEX(BD_Gestão!H:H,MATCH('Banco de Dados'!$B775,BD_Gestão!$B:$B,0)),"erro"))</f>
        <v/>
      </c>
      <c r="M775" s="161" t="str">
        <f>IF($A775=0,"",IFERROR(INDEX(BD_Gestão!F:F,MATCH('Banco de Dados'!$B775,BD_Gestão!$B:$B,0)),"erro"))</f>
        <v/>
      </c>
      <c r="N775" s="161" t="str">
        <f>IF($A775=0,"",IFERROR(INDEX(BD_Gestão!J:J,MATCH('Banco de Dados'!$B775,BD_Gestão!$B:$B,0)),"erro"))</f>
        <v/>
      </c>
      <c r="O775" s="164" t="str">
        <f>IF($A775=0,"",IFERROR(INDEX(BD_Gestão!K:K,MATCH('Banco de Dados'!$B775,BD_Gestão!$B:$B,0)),"erro"))</f>
        <v/>
      </c>
      <c r="P775" s="169" t="str">
        <f t="shared" si="50"/>
        <v/>
      </c>
      <c r="Q775" s="170" t="str">
        <f t="shared" si="51"/>
        <v/>
      </c>
      <c r="R775" s="163" t="e">
        <f t="shared" si="48"/>
        <v>#VALUE!</v>
      </c>
      <c r="S775" s="163" t="e">
        <f t="shared" si="49"/>
        <v>#VALUE!</v>
      </c>
      <c r="T775" s="163" t="e">
        <f>INDEX(Controle!O:O,MATCH('Banco de Dados'!A775,Controle!M:M,0))*E775/100</f>
        <v>#N/A</v>
      </c>
    </row>
    <row r="776" spans="1:20" hidden="1" x14ac:dyDescent="0.2">
      <c r="A776" s="158">
        <f>BD_TS!A775</f>
        <v>0</v>
      </c>
      <c r="B776" s="158" t="str">
        <f>SUBSTITUTE(SUBSTITUTE(BD_TS!D775," ",""),"-","/")</f>
        <v/>
      </c>
      <c r="C776" s="158">
        <f>BD_TS!E775</f>
        <v>0</v>
      </c>
      <c r="D776" s="159">
        <f>BD_TS!F775</f>
        <v>0</v>
      </c>
      <c r="E776" s="160">
        <f>BD_TS!B775</f>
        <v>0</v>
      </c>
      <c r="F776" s="161">
        <f>BD_TS!C775</f>
        <v>0</v>
      </c>
      <c r="G776" s="187">
        <f>BD_TS!H775</f>
        <v>0</v>
      </c>
      <c r="H776" s="158" t="str">
        <f>IF($A776=0,"",IFERROR(INDEX(BD_Gestão!A:A,MATCH('Banco de Dados'!$B776,BD_Gestão!$B:$B,0)),"erro"))</f>
        <v/>
      </c>
      <c r="I776" s="162" t="str">
        <f>IF($A776=0,"",IFERROR(INDEX(BD_Gestão!E:E,MATCH('Banco de Dados'!$B776,BD_Gestão!$B:$B,0)),"erro"))</f>
        <v/>
      </c>
      <c r="J776" s="186" t="str">
        <f>IF($A776=0,"",IFERROR(INDEX(BD_Gestão!B:B,MATCH('Banco de Dados'!$B776,BD_Gestão!$B:$B,0)),"erro"))</f>
        <v/>
      </c>
      <c r="K776" s="158" t="str">
        <f>IF($A776=0,"",IFERROR(INDEX(BD_Gestão!C:C,MATCH('Banco de Dados'!$B776,BD_Gestão!$B:$B,0)),"erro"))</f>
        <v/>
      </c>
      <c r="L776" s="158" t="str">
        <f>IF($A776=0,"",IFERROR(INDEX(BD_Gestão!H:H,MATCH('Banco de Dados'!$B776,BD_Gestão!$B:$B,0)),"erro"))</f>
        <v/>
      </c>
      <c r="M776" s="161" t="str">
        <f>IF($A776=0,"",IFERROR(INDEX(BD_Gestão!F:F,MATCH('Banco de Dados'!$B776,BD_Gestão!$B:$B,0)),"erro"))</f>
        <v/>
      </c>
      <c r="N776" s="161" t="str">
        <f>IF($A776=0,"",IFERROR(INDEX(BD_Gestão!J:J,MATCH('Banco de Dados'!$B776,BD_Gestão!$B:$B,0)),"erro"))</f>
        <v/>
      </c>
      <c r="O776" s="164" t="str">
        <f>IF($A776=0,"",IFERROR(INDEX(BD_Gestão!K:K,MATCH('Banco de Dados'!$B776,BD_Gestão!$B:$B,0)),"erro"))</f>
        <v/>
      </c>
      <c r="P776" s="169" t="str">
        <f t="shared" si="50"/>
        <v/>
      </c>
      <c r="Q776" s="170" t="str">
        <f t="shared" si="51"/>
        <v/>
      </c>
      <c r="R776" s="163" t="e">
        <f t="shared" si="48"/>
        <v>#VALUE!</v>
      </c>
      <c r="S776" s="163" t="e">
        <f t="shared" si="49"/>
        <v>#VALUE!</v>
      </c>
      <c r="T776" s="163" t="e">
        <f>INDEX(Controle!O:O,MATCH('Banco de Dados'!A776,Controle!M:M,0))*E776/100</f>
        <v>#N/A</v>
      </c>
    </row>
    <row r="777" spans="1:20" hidden="1" x14ac:dyDescent="0.2">
      <c r="A777" s="158">
        <f>BD_TS!A776</f>
        <v>0</v>
      </c>
      <c r="B777" s="158" t="str">
        <f>SUBSTITUTE(SUBSTITUTE(BD_TS!D776," ",""),"-","/")</f>
        <v/>
      </c>
      <c r="C777" s="158">
        <f>BD_TS!E776</f>
        <v>0</v>
      </c>
      <c r="D777" s="159">
        <f>BD_TS!F776</f>
        <v>0</v>
      </c>
      <c r="E777" s="160">
        <f>BD_TS!B776</f>
        <v>0</v>
      </c>
      <c r="F777" s="161">
        <f>BD_TS!C776</f>
        <v>0</v>
      </c>
      <c r="G777" s="187">
        <f>BD_TS!H776</f>
        <v>0</v>
      </c>
      <c r="H777" s="158" t="str">
        <f>IF($A777=0,"",IFERROR(INDEX(BD_Gestão!A:A,MATCH('Banco de Dados'!$B777,BD_Gestão!$B:$B,0)),"erro"))</f>
        <v/>
      </c>
      <c r="I777" s="162" t="str">
        <f>IF($A777=0,"",IFERROR(INDEX(BD_Gestão!E:E,MATCH('Banco de Dados'!$B777,BD_Gestão!$B:$B,0)),"erro"))</f>
        <v/>
      </c>
      <c r="J777" s="186" t="str">
        <f>IF($A777=0,"",IFERROR(INDEX(BD_Gestão!B:B,MATCH('Banco de Dados'!$B777,BD_Gestão!$B:$B,0)),"erro"))</f>
        <v/>
      </c>
      <c r="K777" s="158" t="str">
        <f>IF($A777=0,"",IFERROR(INDEX(BD_Gestão!C:C,MATCH('Banco de Dados'!$B777,BD_Gestão!$B:$B,0)),"erro"))</f>
        <v/>
      </c>
      <c r="L777" s="158" t="str">
        <f>IF($A777=0,"",IFERROR(INDEX(BD_Gestão!H:H,MATCH('Banco de Dados'!$B777,BD_Gestão!$B:$B,0)),"erro"))</f>
        <v/>
      </c>
      <c r="M777" s="161" t="str">
        <f>IF($A777=0,"",IFERROR(INDEX(BD_Gestão!F:F,MATCH('Banco de Dados'!$B777,BD_Gestão!$B:$B,0)),"erro"))</f>
        <v/>
      </c>
      <c r="N777" s="161" t="str">
        <f>IF($A777=0,"",IFERROR(INDEX(BD_Gestão!J:J,MATCH('Banco de Dados'!$B777,BD_Gestão!$B:$B,0)),"erro"))</f>
        <v/>
      </c>
      <c r="O777" s="164" t="str">
        <f>IF($A777=0,"",IFERROR(INDEX(BD_Gestão!K:K,MATCH('Banco de Dados'!$B777,BD_Gestão!$B:$B,0)),"erro"))</f>
        <v/>
      </c>
      <c r="P777" s="169" t="str">
        <f t="shared" si="50"/>
        <v/>
      </c>
      <c r="Q777" s="170" t="str">
        <f t="shared" si="51"/>
        <v/>
      </c>
      <c r="R777" s="163" t="e">
        <f t="shared" si="48"/>
        <v>#VALUE!</v>
      </c>
      <c r="S777" s="163" t="e">
        <f t="shared" si="49"/>
        <v>#VALUE!</v>
      </c>
      <c r="T777" s="163" t="e">
        <f>INDEX(Controle!O:O,MATCH('Banco de Dados'!A777,Controle!M:M,0))*E777/100</f>
        <v>#N/A</v>
      </c>
    </row>
    <row r="778" spans="1:20" hidden="1" x14ac:dyDescent="0.2">
      <c r="A778" s="158">
        <f>BD_TS!A777</f>
        <v>0</v>
      </c>
      <c r="B778" s="158" t="str">
        <f>SUBSTITUTE(SUBSTITUTE(BD_TS!D777," ",""),"-","/")</f>
        <v/>
      </c>
      <c r="C778" s="158">
        <f>BD_TS!E777</f>
        <v>0</v>
      </c>
      <c r="D778" s="159">
        <f>BD_TS!F777</f>
        <v>0</v>
      </c>
      <c r="E778" s="160">
        <f>BD_TS!B777</f>
        <v>0</v>
      </c>
      <c r="F778" s="161">
        <f>BD_TS!C777</f>
        <v>0</v>
      </c>
      <c r="G778" s="187">
        <f>BD_TS!H777</f>
        <v>0</v>
      </c>
      <c r="H778" s="158" t="str">
        <f>IF($A778=0,"",IFERROR(INDEX(BD_Gestão!A:A,MATCH('Banco de Dados'!$B778,BD_Gestão!$B:$B,0)),"erro"))</f>
        <v/>
      </c>
      <c r="I778" s="162" t="str">
        <f>IF($A778=0,"",IFERROR(INDEX(BD_Gestão!E:E,MATCH('Banco de Dados'!$B778,BD_Gestão!$B:$B,0)),"erro"))</f>
        <v/>
      </c>
      <c r="J778" s="186" t="str">
        <f>IF($A778=0,"",IFERROR(INDEX(BD_Gestão!B:B,MATCH('Banco de Dados'!$B778,BD_Gestão!$B:$B,0)),"erro"))</f>
        <v/>
      </c>
      <c r="K778" s="158" t="str">
        <f>IF($A778=0,"",IFERROR(INDEX(BD_Gestão!C:C,MATCH('Banco de Dados'!$B778,BD_Gestão!$B:$B,0)),"erro"))</f>
        <v/>
      </c>
      <c r="L778" s="158" t="str">
        <f>IF($A778=0,"",IFERROR(INDEX(BD_Gestão!H:H,MATCH('Banco de Dados'!$B778,BD_Gestão!$B:$B,0)),"erro"))</f>
        <v/>
      </c>
      <c r="M778" s="161" t="str">
        <f>IF($A778=0,"",IFERROR(INDEX(BD_Gestão!F:F,MATCH('Banco de Dados'!$B778,BD_Gestão!$B:$B,0)),"erro"))</f>
        <v/>
      </c>
      <c r="N778" s="161" t="str">
        <f>IF($A778=0,"",IFERROR(INDEX(BD_Gestão!J:J,MATCH('Banco de Dados'!$B778,BD_Gestão!$B:$B,0)),"erro"))</f>
        <v/>
      </c>
      <c r="O778" s="164" t="str">
        <f>IF($A778=0,"",IFERROR(INDEX(BD_Gestão!K:K,MATCH('Banco de Dados'!$B778,BD_Gestão!$B:$B,0)),"erro"))</f>
        <v/>
      </c>
      <c r="P778" s="169" t="str">
        <f t="shared" si="50"/>
        <v/>
      </c>
      <c r="Q778" s="170" t="str">
        <f t="shared" si="51"/>
        <v/>
      </c>
      <c r="R778" s="163" t="e">
        <f t="shared" si="48"/>
        <v>#VALUE!</v>
      </c>
      <c r="S778" s="163" t="e">
        <f t="shared" si="49"/>
        <v>#VALUE!</v>
      </c>
      <c r="T778" s="163" t="e">
        <f>INDEX(Controle!O:O,MATCH('Banco de Dados'!A778,Controle!M:M,0))*E778/100</f>
        <v>#N/A</v>
      </c>
    </row>
    <row r="779" spans="1:20" hidden="1" x14ac:dyDescent="0.2">
      <c r="A779" s="158">
        <f>BD_TS!A778</f>
        <v>0</v>
      </c>
      <c r="B779" s="158" t="str">
        <f>SUBSTITUTE(SUBSTITUTE(BD_TS!D778," ",""),"-","/")</f>
        <v/>
      </c>
      <c r="C779" s="158">
        <f>BD_TS!E778</f>
        <v>0</v>
      </c>
      <c r="D779" s="159">
        <f>BD_TS!F778</f>
        <v>0</v>
      </c>
      <c r="E779" s="160">
        <f>BD_TS!B778</f>
        <v>0</v>
      </c>
      <c r="F779" s="161">
        <f>BD_TS!C778</f>
        <v>0</v>
      </c>
      <c r="G779" s="187">
        <f>BD_TS!H778</f>
        <v>0</v>
      </c>
      <c r="H779" s="158" t="str">
        <f>IF($A779=0,"",IFERROR(INDEX(BD_Gestão!A:A,MATCH('Banco de Dados'!$B779,BD_Gestão!$B:$B,0)),"erro"))</f>
        <v/>
      </c>
      <c r="I779" s="162" t="str">
        <f>IF($A779=0,"",IFERROR(INDEX(BD_Gestão!E:E,MATCH('Banco de Dados'!$B779,BD_Gestão!$B:$B,0)),"erro"))</f>
        <v/>
      </c>
      <c r="J779" s="186" t="str">
        <f>IF($A779=0,"",IFERROR(INDEX(BD_Gestão!B:B,MATCH('Banco de Dados'!$B779,BD_Gestão!$B:$B,0)),"erro"))</f>
        <v/>
      </c>
      <c r="K779" s="158" t="str">
        <f>IF($A779=0,"",IFERROR(INDEX(BD_Gestão!C:C,MATCH('Banco de Dados'!$B779,BD_Gestão!$B:$B,0)),"erro"))</f>
        <v/>
      </c>
      <c r="L779" s="158" t="str">
        <f>IF($A779=0,"",IFERROR(INDEX(BD_Gestão!H:H,MATCH('Banco de Dados'!$B779,BD_Gestão!$B:$B,0)),"erro"))</f>
        <v/>
      </c>
      <c r="M779" s="161" t="str">
        <f>IF($A779=0,"",IFERROR(INDEX(BD_Gestão!F:F,MATCH('Banco de Dados'!$B779,BD_Gestão!$B:$B,0)),"erro"))</f>
        <v/>
      </c>
      <c r="N779" s="161" t="str">
        <f>IF($A779=0,"",IFERROR(INDEX(BD_Gestão!J:J,MATCH('Banco de Dados'!$B779,BD_Gestão!$B:$B,0)),"erro"))</f>
        <v/>
      </c>
      <c r="O779" s="164" t="str">
        <f>IF($A779=0,"",IFERROR(INDEX(BD_Gestão!K:K,MATCH('Banco de Dados'!$B779,BD_Gestão!$B:$B,0)),"erro"))</f>
        <v/>
      </c>
      <c r="P779" s="169" t="str">
        <f t="shared" si="50"/>
        <v/>
      </c>
      <c r="Q779" s="170" t="str">
        <f t="shared" si="51"/>
        <v/>
      </c>
      <c r="R779" s="163" t="e">
        <f t="shared" si="48"/>
        <v>#VALUE!</v>
      </c>
      <c r="S779" s="163" t="e">
        <f t="shared" si="49"/>
        <v>#VALUE!</v>
      </c>
      <c r="T779" s="163" t="e">
        <f>INDEX(Controle!O:O,MATCH('Banco de Dados'!A779,Controle!M:M,0))*E779/100</f>
        <v>#N/A</v>
      </c>
    </row>
    <row r="780" spans="1:20" hidden="1" x14ac:dyDescent="0.2">
      <c r="A780" s="158">
        <f>BD_TS!A779</f>
        <v>0</v>
      </c>
      <c r="B780" s="158" t="str">
        <f>SUBSTITUTE(SUBSTITUTE(BD_TS!D779," ",""),"-","/")</f>
        <v/>
      </c>
      <c r="C780" s="158">
        <f>BD_TS!E779</f>
        <v>0</v>
      </c>
      <c r="D780" s="159">
        <f>BD_TS!F779</f>
        <v>0</v>
      </c>
      <c r="E780" s="160">
        <f>BD_TS!B779</f>
        <v>0</v>
      </c>
      <c r="F780" s="161">
        <f>BD_TS!C779</f>
        <v>0</v>
      </c>
      <c r="G780" s="187">
        <f>BD_TS!H779</f>
        <v>0</v>
      </c>
      <c r="H780" s="158" t="str">
        <f>IF($A780=0,"",IFERROR(INDEX(BD_Gestão!A:A,MATCH('Banco de Dados'!$B780,BD_Gestão!$B:$B,0)),"erro"))</f>
        <v/>
      </c>
      <c r="I780" s="162" t="str">
        <f>IF($A780=0,"",IFERROR(INDEX(BD_Gestão!E:E,MATCH('Banco de Dados'!$B780,BD_Gestão!$B:$B,0)),"erro"))</f>
        <v/>
      </c>
      <c r="J780" s="186" t="str">
        <f>IF($A780=0,"",IFERROR(INDEX(BD_Gestão!B:B,MATCH('Banco de Dados'!$B780,BD_Gestão!$B:$B,0)),"erro"))</f>
        <v/>
      </c>
      <c r="K780" s="158" t="str">
        <f>IF($A780=0,"",IFERROR(INDEX(BD_Gestão!C:C,MATCH('Banco de Dados'!$B780,BD_Gestão!$B:$B,0)),"erro"))</f>
        <v/>
      </c>
      <c r="L780" s="158" t="str">
        <f>IF($A780=0,"",IFERROR(INDEX(BD_Gestão!H:H,MATCH('Banco de Dados'!$B780,BD_Gestão!$B:$B,0)),"erro"))</f>
        <v/>
      </c>
      <c r="M780" s="161" t="str">
        <f>IF($A780=0,"",IFERROR(INDEX(BD_Gestão!F:F,MATCH('Banco de Dados'!$B780,BD_Gestão!$B:$B,0)),"erro"))</f>
        <v/>
      </c>
      <c r="N780" s="161" t="str">
        <f>IF($A780=0,"",IFERROR(INDEX(BD_Gestão!J:J,MATCH('Banco de Dados'!$B780,BD_Gestão!$B:$B,0)),"erro"))</f>
        <v/>
      </c>
      <c r="O780" s="164" t="str">
        <f>IF($A780=0,"",IFERROR(INDEX(BD_Gestão!K:K,MATCH('Banco de Dados'!$B780,BD_Gestão!$B:$B,0)),"erro"))</f>
        <v/>
      </c>
      <c r="P780" s="169" t="str">
        <f t="shared" si="50"/>
        <v/>
      </c>
      <c r="Q780" s="170" t="str">
        <f t="shared" si="51"/>
        <v/>
      </c>
      <c r="R780" s="163" t="e">
        <f t="shared" si="48"/>
        <v>#VALUE!</v>
      </c>
      <c r="S780" s="163" t="e">
        <f t="shared" si="49"/>
        <v>#VALUE!</v>
      </c>
      <c r="T780" s="163" t="e">
        <f>INDEX(Controle!O:O,MATCH('Banco de Dados'!A780,Controle!M:M,0))*E780/100</f>
        <v>#N/A</v>
      </c>
    </row>
    <row r="781" spans="1:20" hidden="1" x14ac:dyDescent="0.2">
      <c r="A781" s="158">
        <f>BD_TS!A780</f>
        <v>0</v>
      </c>
      <c r="B781" s="158" t="str">
        <f>SUBSTITUTE(SUBSTITUTE(BD_TS!D780," ",""),"-","/")</f>
        <v/>
      </c>
      <c r="C781" s="158">
        <f>BD_TS!E780</f>
        <v>0</v>
      </c>
      <c r="D781" s="159">
        <f>BD_TS!F780</f>
        <v>0</v>
      </c>
      <c r="E781" s="160">
        <f>BD_TS!B780</f>
        <v>0</v>
      </c>
      <c r="F781" s="161">
        <f>BD_TS!C780</f>
        <v>0</v>
      </c>
      <c r="G781" s="187">
        <f>BD_TS!H780</f>
        <v>0</v>
      </c>
      <c r="H781" s="158" t="str">
        <f>IF($A781=0,"",IFERROR(INDEX(BD_Gestão!A:A,MATCH('Banco de Dados'!$B781,BD_Gestão!$B:$B,0)),"erro"))</f>
        <v/>
      </c>
      <c r="I781" s="162" t="str">
        <f>IF($A781=0,"",IFERROR(INDEX(BD_Gestão!E:E,MATCH('Banco de Dados'!$B781,BD_Gestão!$B:$B,0)),"erro"))</f>
        <v/>
      </c>
      <c r="J781" s="186" t="str">
        <f>IF($A781=0,"",IFERROR(INDEX(BD_Gestão!B:B,MATCH('Banco de Dados'!$B781,BD_Gestão!$B:$B,0)),"erro"))</f>
        <v/>
      </c>
      <c r="K781" s="158" t="str">
        <f>IF($A781=0,"",IFERROR(INDEX(BD_Gestão!C:C,MATCH('Banco de Dados'!$B781,BD_Gestão!$B:$B,0)),"erro"))</f>
        <v/>
      </c>
      <c r="L781" s="158" t="str">
        <f>IF($A781=0,"",IFERROR(INDEX(BD_Gestão!H:H,MATCH('Banco de Dados'!$B781,BD_Gestão!$B:$B,0)),"erro"))</f>
        <v/>
      </c>
      <c r="M781" s="161" t="str">
        <f>IF($A781=0,"",IFERROR(INDEX(BD_Gestão!F:F,MATCH('Banco de Dados'!$B781,BD_Gestão!$B:$B,0)),"erro"))</f>
        <v/>
      </c>
      <c r="N781" s="161" t="str">
        <f>IF($A781=0,"",IFERROR(INDEX(BD_Gestão!J:J,MATCH('Banco de Dados'!$B781,BD_Gestão!$B:$B,0)),"erro"))</f>
        <v/>
      </c>
      <c r="O781" s="164" t="str">
        <f>IF($A781=0,"",IFERROR(INDEX(BD_Gestão!K:K,MATCH('Banco de Dados'!$B781,BD_Gestão!$B:$B,0)),"erro"))</f>
        <v/>
      </c>
      <c r="P781" s="169" t="str">
        <f t="shared" si="50"/>
        <v/>
      </c>
      <c r="Q781" s="170" t="str">
        <f t="shared" si="51"/>
        <v/>
      </c>
      <c r="R781" s="163" t="e">
        <f t="shared" si="48"/>
        <v>#VALUE!</v>
      </c>
      <c r="S781" s="163" t="e">
        <f t="shared" si="49"/>
        <v>#VALUE!</v>
      </c>
      <c r="T781" s="163" t="e">
        <f>INDEX(Controle!O:O,MATCH('Banco de Dados'!A781,Controle!M:M,0))*E781/100</f>
        <v>#N/A</v>
      </c>
    </row>
    <row r="782" spans="1:20" hidden="1" x14ac:dyDescent="0.2">
      <c r="A782" s="158">
        <f>BD_TS!A781</f>
        <v>0</v>
      </c>
      <c r="B782" s="158" t="str">
        <f>SUBSTITUTE(SUBSTITUTE(BD_TS!D781," ",""),"-","/")</f>
        <v/>
      </c>
      <c r="C782" s="158">
        <f>BD_TS!E781</f>
        <v>0</v>
      </c>
      <c r="D782" s="159">
        <f>BD_TS!F781</f>
        <v>0</v>
      </c>
      <c r="E782" s="160">
        <f>BD_TS!B781</f>
        <v>0</v>
      </c>
      <c r="F782" s="161">
        <f>BD_TS!C781</f>
        <v>0</v>
      </c>
      <c r="G782" s="187">
        <f>BD_TS!H781</f>
        <v>0</v>
      </c>
      <c r="H782" s="158" t="str">
        <f>IF($A782=0,"",IFERROR(INDEX(BD_Gestão!A:A,MATCH('Banco de Dados'!$B782,BD_Gestão!$B:$B,0)),"erro"))</f>
        <v/>
      </c>
      <c r="I782" s="162" t="str">
        <f>IF($A782=0,"",IFERROR(INDEX(BD_Gestão!E:E,MATCH('Banco de Dados'!$B782,BD_Gestão!$B:$B,0)),"erro"))</f>
        <v/>
      </c>
      <c r="J782" s="186" t="str">
        <f>IF($A782=0,"",IFERROR(INDEX(BD_Gestão!B:B,MATCH('Banco de Dados'!$B782,BD_Gestão!$B:$B,0)),"erro"))</f>
        <v/>
      </c>
      <c r="K782" s="158" t="str">
        <f>IF($A782=0,"",IFERROR(INDEX(BD_Gestão!C:C,MATCH('Banco de Dados'!$B782,BD_Gestão!$B:$B,0)),"erro"))</f>
        <v/>
      </c>
      <c r="L782" s="158" t="str">
        <f>IF($A782=0,"",IFERROR(INDEX(BD_Gestão!H:H,MATCH('Banco de Dados'!$B782,BD_Gestão!$B:$B,0)),"erro"))</f>
        <v/>
      </c>
      <c r="M782" s="161" t="str">
        <f>IF($A782=0,"",IFERROR(INDEX(BD_Gestão!F:F,MATCH('Banco de Dados'!$B782,BD_Gestão!$B:$B,0)),"erro"))</f>
        <v/>
      </c>
      <c r="N782" s="161" t="str">
        <f>IF($A782=0,"",IFERROR(INDEX(BD_Gestão!J:J,MATCH('Banco de Dados'!$B782,BD_Gestão!$B:$B,0)),"erro"))</f>
        <v/>
      </c>
      <c r="O782" s="164" t="str">
        <f>IF($A782=0,"",IFERROR(INDEX(BD_Gestão!K:K,MATCH('Banco de Dados'!$B782,BD_Gestão!$B:$B,0)),"erro"))</f>
        <v/>
      </c>
      <c r="P782" s="169" t="str">
        <f t="shared" si="50"/>
        <v/>
      </c>
      <c r="Q782" s="170" t="str">
        <f t="shared" si="51"/>
        <v/>
      </c>
      <c r="R782" s="163" t="e">
        <f t="shared" si="48"/>
        <v>#VALUE!</v>
      </c>
      <c r="S782" s="163" t="e">
        <f t="shared" si="49"/>
        <v>#VALUE!</v>
      </c>
      <c r="T782" s="163" t="e">
        <f>INDEX(Controle!O:O,MATCH('Banco de Dados'!A782,Controle!M:M,0))*E782/100</f>
        <v>#N/A</v>
      </c>
    </row>
    <row r="783" spans="1:20" hidden="1" x14ac:dyDescent="0.2">
      <c r="A783" s="158">
        <f>BD_TS!A782</f>
        <v>0</v>
      </c>
      <c r="B783" s="158" t="str">
        <f>SUBSTITUTE(SUBSTITUTE(BD_TS!D782," ",""),"-","/")</f>
        <v/>
      </c>
      <c r="C783" s="158">
        <f>BD_TS!E782</f>
        <v>0</v>
      </c>
      <c r="D783" s="159">
        <f>BD_TS!F782</f>
        <v>0</v>
      </c>
      <c r="E783" s="160">
        <f>BD_TS!B782</f>
        <v>0</v>
      </c>
      <c r="F783" s="161">
        <f>BD_TS!C782</f>
        <v>0</v>
      </c>
      <c r="G783" s="187">
        <f>BD_TS!H782</f>
        <v>0</v>
      </c>
      <c r="H783" s="158" t="str">
        <f>IF($A783=0,"",IFERROR(INDEX(BD_Gestão!A:A,MATCH('Banco de Dados'!$B783,BD_Gestão!$B:$B,0)),"erro"))</f>
        <v/>
      </c>
      <c r="I783" s="162" t="str">
        <f>IF($A783=0,"",IFERROR(INDEX(BD_Gestão!E:E,MATCH('Banco de Dados'!$B783,BD_Gestão!$B:$B,0)),"erro"))</f>
        <v/>
      </c>
      <c r="J783" s="186" t="str">
        <f>IF($A783=0,"",IFERROR(INDEX(BD_Gestão!B:B,MATCH('Banco de Dados'!$B783,BD_Gestão!$B:$B,0)),"erro"))</f>
        <v/>
      </c>
      <c r="K783" s="158" t="str">
        <f>IF($A783=0,"",IFERROR(INDEX(BD_Gestão!C:C,MATCH('Banco de Dados'!$B783,BD_Gestão!$B:$B,0)),"erro"))</f>
        <v/>
      </c>
      <c r="L783" s="158" t="str">
        <f>IF($A783=0,"",IFERROR(INDEX(BD_Gestão!H:H,MATCH('Banco de Dados'!$B783,BD_Gestão!$B:$B,0)),"erro"))</f>
        <v/>
      </c>
      <c r="M783" s="161" t="str">
        <f>IF($A783=0,"",IFERROR(INDEX(BD_Gestão!F:F,MATCH('Banco de Dados'!$B783,BD_Gestão!$B:$B,0)),"erro"))</f>
        <v/>
      </c>
      <c r="N783" s="161" t="str">
        <f>IF($A783=0,"",IFERROR(INDEX(BD_Gestão!J:J,MATCH('Banco de Dados'!$B783,BD_Gestão!$B:$B,0)),"erro"))</f>
        <v/>
      </c>
      <c r="O783" s="164" t="str">
        <f>IF($A783=0,"",IFERROR(INDEX(BD_Gestão!K:K,MATCH('Banco de Dados'!$B783,BD_Gestão!$B:$B,0)),"erro"))</f>
        <v/>
      </c>
      <c r="P783" s="169" t="str">
        <f t="shared" si="50"/>
        <v/>
      </c>
      <c r="Q783" s="170" t="str">
        <f t="shared" si="51"/>
        <v/>
      </c>
      <c r="R783" s="163" t="e">
        <f t="shared" si="48"/>
        <v>#VALUE!</v>
      </c>
      <c r="S783" s="163" t="e">
        <f t="shared" si="49"/>
        <v>#VALUE!</v>
      </c>
      <c r="T783" s="163" t="e">
        <f>INDEX(Controle!O:O,MATCH('Banco de Dados'!A783,Controle!M:M,0))*E783/100</f>
        <v>#N/A</v>
      </c>
    </row>
    <row r="784" spans="1:20" hidden="1" x14ac:dyDescent="0.2">
      <c r="A784" s="158">
        <f>BD_TS!A783</f>
        <v>0</v>
      </c>
      <c r="B784" s="158" t="str">
        <f>SUBSTITUTE(SUBSTITUTE(BD_TS!D783," ",""),"-","/")</f>
        <v/>
      </c>
      <c r="C784" s="158">
        <f>BD_TS!E783</f>
        <v>0</v>
      </c>
      <c r="D784" s="159">
        <f>BD_TS!F783</f>
        <v>0</v>
      </c>
      <c r="E784" s="160">
        <f>BD_TS!B783</f>
        <v>0</v>
      </c>
      <c r="F784" s="161">
        <f>BD_TS!C783</f>
        <v>0</v>
      </c>
      <c r="G784" s="187">
        <f>BD_TS!H783</f>
        <v>0</v>
      </c>
      <c r="H784" s="158" t="str">
        <f>IF($A784=0,"",IFERROR(INDEX(BD_Gestão!A:A,MATCH('Banco de Dados'!$B784,BD_Gestão!$B:$B,0)),"erro"))</f>
        <v/>
      </c>
      <c r="I784" s="162" t="str">
        <f>IF($A784=0,"",IFERROR(INDEX(BD_Gestão!E:E,MATCH('Banco de Dados'!$B784,BD_Gestão!$B:$B,0)),"erro"))</f>
        <v/>
      </c>
      <c r="J784" s="186" t="str">
        <f>IF($A784=0,"",IFERROR(INDEX(BD_Gestão!B:B,MATCH('Banco de Dados'!$B784,BD_Gestão!$B:$B,0)),"erro"))</f>
        <v/>
      </c>
      <c r="K784" s="158" t="str">
        <f>IF($A784=0,"",IFERROR(INDEX(BD_Gestão!C:C,MATCH('Banco de Dados'!$B784,BD_Gestão!$B:$B,0)),"erro"))</f>
        <v/>
      </c>
      <c r="L784" s="158" t="str">
        <f>IF($A784=0,"",IFERROR(INDEX(BD_Gestão!H:H,MATCH('Banco de Dados'!$B784,BD_Gestão!$B:$B,0)),"erro"))</f>
        <v/>
      </c>
      <c r="M784" s="161" t="str">
        <f>IF($A784=0,"",IFERROR(INDEX(BD_Gestão!F:F,MATCH('Banco de Dados'!$B784,BD_Gestão!$B:$B,0)),"erro"))</f>
        <v/>
      </c>
      <c r="N784" s="161" t="str">
        <f>IF($A784=0,"",IFERROR(INDEX(BD_Gestão!J:J,MATCH('Banco de Dados'!$B784,BD_Gestão!$B:$B,0)),"erro"))</f>
        <v/>
      </c>
      <c r="O784" s="164" t="str">
        <f>IF($A784=0,"",IFERROR(INDEX(BD_Gestão!K:K,MATCH('Banco de Dados'!$B784,BD_Gestão!$B:$B,0)),"erro"))</f>
        <v/>
      </c>
      <c r="P784" s="169" t="str">
        <f t="shared" si="50"/>
        <v/>
      </c>
      <c r="Q784" s="170" t="str">
        <f t="shared" si="51"/>
        <v/>
      </c>
      <c r="R784" s="163" t="e">
        <f t="shared" si="48"/>
        <v>#VALUE!</v>
      </c>
      <c r="S784" s="163" t="e">
        <f t="shared" si="49"/>
        <v>#VALUE!</v>
      </c>
      <c r="T784" s="163" t="e">
        <f>INDEX(Controle!O:O,MATCH('Banco de Dados'!A784,Controle!M:M,0))*E784/100</f>
        <v>#N/A</v>
      </c>
    </row>
    <row r="785" spans="1:20" hidden="1" x14ac:dyDescent="0.2">
      <c r="A785" s="158">
        <f>BD_TS!A784</f>
        <v>0</v>
      </c>
      <c r="B785" s="158" t="str">
        <f>SUBSTITUTE(SUBSTITUTE(BD_TS!D784," ",""),"-","/")</f>
        <v/>
      </c>
      <c r="C785" s="158">
        <f>BD_TS!E784</f>
        <v>0</v>
      </c>
      <c r="D785" s="159">
        <f>BD_TS!F784</f>
        <v>0</v>
      </c>
      <c r="E785" s="160">
        <f>BD_TS!B784</f>
        <v>0</v>
      </c>
      <c r="F785" s="161">
        <f>BD_TS!C784</f>
        <v>0</v>
      </c>
      <c r="G785" s="187">
        <f>BD_TS!H784</f>
        <v>0</v>
      </c>
      <c r="H785" s="158" t="str">
        <f>IF($A785=0,"",IFERROR(INDEX(BD_Gestão!A:A,MATCH('Banco de Dados'!$B785,BD_Gestão!$B:$B,0)),"erro"))</f>
        <v/>
      </c>
      <c r="I785" s="162" t="str">
        <f>IF($A785=0,"",IFERROR(INDEX(BD_Gestão!E:E,MATCH('Banco de Dados'!$B785,BD_Gestão!$B:$B,0)),"erro"))</f>
        <v/>
      </c>
      <c r="J785" s="186" t="str">
        <f>IF($A785=0,"",IFERROR(INDEX(BD_Gestão!B:B,MATCH('Banco de Dados'!$B785,BD_Gestão!$B:$B,0)),"erro"))</f>
        <v/>
      </c>
      <c r="K785" s="158" t="str">
        <f>IF($A785=0,"",IFERROR(INDEX(BD_Gestão!C:C,MATCH('Banco de Dados'!$B785,BD_Gestão!$B:$B,0)),"erro"))</f>
        <v/>
      </c>
      <c r="L785" s="158" t="str">
        <f>IF($A785=0,"",IFERROR(INDEX(BD_Gestão!H:H,MATCH('Banco de Dados'!$B785,BD_Gestão!$B:$B,0)),"erro"))</f>
        <v/>
      </c>
      <c r="M785" s="161" t="str">
        <f>IF($A785=0,"",IFERROR(INDEX(BD_Gestão!F:F,MATCH('Banco de Dados'!$B785,BD_Gestão!$B:$B,0)),"erro"))</f>
        <v/>
      </c>
      <c r="N785" s="161" t="str">
        <f>IF($A785=0,"",IFERROR(INDEX(BD_Gestão!J:J,MATCH('Banco de Dados'!$B785,BD_Gestão!$B:$B,0)),"erro"))</f>
        <v/>
      </c>
      <c r="O785" s="164" t="str">
        <f>IF($A785=0,"",IFERROR(INDEX(BD_Gestão!K:K,MATCH('Banco de Dados'!$B785,BD_Gestão!$B:$B,0)),"erro"))</f>
        <v/>
      </c>
      <c r="P785" s="169" t="str">
        <f t="shared" si="50"/>
        <v/>
      </c>
      <c r="Q785" s="170" t="str">
        <f t="shared" si="51"/>
        <v/>
      </c>
      <c r="R785" s="163" t="e">
        <f t="shared" si="48"/>
        <v>#VALUE!</v>
      </c>
      <c r="S785" s="163" t="e">
        <f t="shared" si="49"/>
        <v>#VALUE!</v>
      </c>
      <c r="T785" s="163" t="e">
        <f>INDEX(Controle!O:O,MATCH('Banco de Dados'!A785,Controle!M:M,0))*E785/100</f>
        <v>#N/A</v>
      </c>
    </row>
    <row r="786" spans="1:20" hidden="1" x14ac:dyDescent="0.2">
      <c r="A786" s="158">
        <f>BD_TS!A785</f>
        <v>0</v>
      </c>
      <c r="B786" s="158" t="str">
        <f>SUBSTITUTE(SUBSTITUTE(BD_TS!D785," ",""),"-","/")</f>
        <v/>
      </c>
      <c r="C786" s="158">
        <f>BD_TS!E785</f>
        <v>0</v>
      </c>
      <c r="D786" s="159">
        <f>BD_TS!F785</f>
        <v>0</v>
      </c>
      <c r="E786" s="160">
        <f>BD_TS!B785</f>
        <v>0</v>
      </c>
      <c r="F786" s="161">
        <f>BD_TS!C785</f>
        <v>0</v>
      </c>
      <c r="G786" s="187">
        <f>BD_TS!H785</f>
        <v>0</v>
      </c>
      <c r="H786" s="158" t="str">
        <f>IF($A786=0,"",IFERROR(INDEX(BD_Gestão!A:A,MATCH('Banco de Dados'!$B786,BD_Gestão!$B:$B,0)),"erro"))</f>
        <v/>
      </c>
      <c r="I786" s="162" t="str">
        <f>IF($A786=0,"",IFERROR(INDEX(BD_Gestão!E:E,MATCH('Banco de Dados'!$B786,BD_Gestão!$B:$B,0)),"erro"))</f>
        <v/>
      </c>
      <c r="J786" s="186" t="str">
        <f>IF($A786=0,"",IFERROR(INDEX(BD_Gestão!B:B,MATCH('Banco de Dados'!$B786,BD_Gestão!$B:$B,0)),"erro"))</f>
        <v/>
      </c>
      <c r="K786" s="158" t="str">
        <f>IF($A786=0,"",IFERROR(INDEX(BD_Gestão!C:C,MATCH('Banco de Dados'!$B786,BD_Gestão!$B:$B,0)),"erro"))</f>
        <v/>
      </c>
      <c r="L786" s="158" t="str">
        <f>IF($A786=0,"",IFERROR(INDEX(BD_Gestão!H:H,MATCH('Banco de Dados'!$B786,BD_Gestão!$B:$B,0)),"erro"))</f>
        <v/>
      </c>
      <c r="M786" s="161" t="str">
        <f>IF($A786=0,"",IFERROR(INDEX(BD_Gestão!F:F,MATCH('Banco de Dados'!$B786,BD_Gestão!$B:$B,0)),"erro"))</f>
        <v/>
      </c>
      <c r="N786" s="161" t="str">
        <f>IF($A786=0,"",IFERROR(INDEX(BD_Gestão!J:J,MATCH('Banco de Dados'!$B786,BD_Gestão!$B:$B,0)),"erro"))</f>
        <v/>
      </c>
      <c r="O786" s="164" t="str">
        <f>IF($A786=0,"",IFERROR(INDEX(BD_Gestão!K:K,MATCH('Banco de Dados'!$B786,BD_Gestão!$B:$B,0)),"erro"))</f>
        <v/>
      </c>
      <c r="P786" s="169" t="str">
        <f t="shared" si="50"/>
        <v/>
      </c>
      <c r="Q786" s="170" t="str">
        <f t="shared" si="51"/>
        <v/>
      </c>
      <c r="R786" s="163" t="e">
        <f t="shared" si="48"/>
        <v>#VALUE!</v>
      </c>
      <c r="S786" s="163" t="e">
        <f t="shared" si="49"/>
        <v>#VALUE!</v>
      </c>
      <c r="T786" s="163" t="e">
        <f>INDEX(Controle!O:O,MATCH('Banco de Dados'!A786,Controle!M:M,0))*E786/100</f>
        <v>#N/A</v>
      </c>
    </row>
    <row r="787" spans="1:20" hidden="1" x14ac:dyDescent="0.2">
      <c r="A787" s="158">
        <f>BD_TS!A786</f>
        <v>0</v>
      </c>
      <c r="B787" s="158" t="str">
        <f>SUBSTITUTE(SUBSTITUTE(BD_TS!D786," ",""),"-","/")</f>
        <v/>
      </c>
      <c r="C787" s="158">
        <f>BD_TS!E786</f>
        <v>0</v>
      </c>
      <c r="D787" s="159">
        <f>BD_TS!F786</f>
        <v>0</v>
      </c>
      <c r="E787" s="160">
        <f>BD_TS!B786</f>
        <v>0</v>
      </c>
      <c r="F787" s="161">
        <f>BD_TS!C786</f>
        <v>0</v>
      </c>
      <c r="G787" s="187">
        <f>BD_TS!H786</f>
        <v>0</v>
      </c>
      <c r="H787" s="158" t="str">
        <f>IF($A787=0,"",IFERROR(INDEX(BD_Gestão!A:A,MATCH('Banco de Dados'!$B787,BD_Gestão!$B:$B,0)),"erro"))</f>
        <v/>
      </c>
      <c r="I787" s="162" t="str">
        <f>IF($A787=0,"",IFERROR(INDEX(BD_Gestão!E:E,MATCH('Banco de Dados'!$B787,BD_Gestão!$B:$B,0)),"erro"))</f>
        <v/>
      </c>
      <c r="J787" s="186" t="str">
        <f>IF($A787=0,"",IFERROR(INDEX(BD_Gestão!B:B,MATCH('Banco de Dados'!$B787,BD_Gestão!$B:$B,0)),"erro"))</f>
        <v/>
      </c>
      <c r="K787" s="158" t="str">
        <f>IF($A787=0,"",IFERROR(INDEX(BD_Gestão!C:C,MATCH('Banco de Dados'!$B787,BD_Gestão!$B:$B,0)),"erro"))</f>
        <v/>
      </c>
      <c r="L787" s="158" t="str">
        <f>IF($A787=0,"",IFERROR(INDEX(BD_Gestão!H:H,MATCH('Banco de Dados'!$B787,BD_Gestão!$B:$B,0)),"erro"))</f>
        <v/>
      </c>
      <c r="M787" s="161" t="str">
        <f>IF($A787=0,"",IFERROR(INDEX(BD_Gestão!F:F,MATCH('Banco de Dados'!$B787,BD_Gestão!$B:$B,0)),"erro"))</f>
        <v/>
      </c>
      <c r="N787" s="161" t="str">
        <f>IF($A787=0,"",IFERROR(INDEX(BD_Gestão!J:J,MATCH('Banco de Dados'!$B787,BD_Gestão!$B:$B,0)),"erro"))</f>
        <v/>
      </c>
      <c r="O787" s="164" t="str">
        <f>IF($A787=0,"",IFERROR(INDEX(BD_Gestão!K:K,MATCH('Banco de Dados'!$B787,BD_Gestão!$B:$B,0)),"erro"))</f>
        <v/>
      </c>
      <c r="P787" s="169" t="str">
        <f t="shared" si="50"/>
        <v/>
      </c>
      <c r="Q787" s="170" t="str">
        <f t="shared" si="51"/>
        <v/>
      </c>
      <c r="R787" s="163" t="e">
        <f t="shared" si="48"/>
        <v>#VALUE!</v>
      </c>
      <c r="S787" s="163" t="e">
        <f t="shared" si="49"/>
        <v>#VALUE!</v>
      </c>
      <c r="T787" s="163" t="e">
        <f>INDEX(Controle!O:O,MATCH('Banco de Dados'!A787,Controle!M:M,0))*E787/100</f>
        <v>#N/A</v>
      </c>
    </row>
    <row r="788" spans="1:20" hidden="1" x14ac:dyDescent="0.2">
      <c r="A788" s="158">
        <f>BD_TS!A787</f>
        <v>0</v>
      </c>
      <c r="B788" s="158" t="str">
        <f>SUBSTITUTE(SUBSTITUTE(BD_TS!D787," ",""),"-","/")</f>
        <v/>
      </c>
      <c r="C788" s="158">
        <f>BD_TS!E787</f>
        <v>0</v>
      </c>
      <c r="D788" s="159">
        <f>BD_TS!F787</f>
        <v>0</v>
      </c>
      <c r="E788" s="160">
        <f>BD_TS!B787</f>
        <v>0</v>
      </c>
      <c r="F788" s="161">
        <f>BD_TS!C787</f>
        <v>0</v>
      </c>
      <c r="G788" s="187">
        <f>BD_TS!H787</f>
        <v>0</v>
      </c>
      <c r="H788" s="158" t="str">
        <f>IF($A788=0,"",IFERROR(INDEX(BD_Gestão!A:A,MATCH('Banco de Dados'!$B788,BD_Gestão!$B:$B,0)),"erro"))</f>
        <v/>
      </c>
      <c r="I788" s="162" t="str">
        <f>IF($A788=0,"",IFERROR(INDEX(BD_Gestão!E:E,MATCH('Banco de Dados'!$B788,BD_Gestão!$B:$B,0)),"erro"))</f>
        <v/>
      </c>
      <c r="J788" s="186" t="str">
        <f>IF($A788=0,"",IFERROR(INDEX(BD_Gestão!B:B,MATCH('Banco de Dados'!$B788,BD_Gestão!$B:$B,0)),"erro"))</f>
        <v/>
      </c>
      <c r="K788" s="158" t="str">
        <f>IF($A788=0,"",IFERROR(INDEX(BD_Gestão!C:C,MATCH('Banco de Dados'!$B788,BD_Gestão!$B:$B,0)),"erro"))</f>
        <v/>
      </c>
      <c r="L788" s="158" t="str">
        <f>IF($A788=0,"",IFERROR(INDEX(BD_Gestão!H:H,MATCH('Banco de Dados'!$B788,BD_Gestão!$B:$B,0)),"erro"))</f>
        <v/>
      </c>
      <c r="M788" s="161" t="str">
        <f>IF($A788=0,"",IFERROR(INDEX(BD_Gestão!F:F,MATCH('Banco de Dados'!$B788,BD_Gestão!$B:$B,0)),"erro"))</f>
        <v/>
      </c>
      <c r="N788" s="161" t="str">
        <f>IF($A788=0,"",IFERROR(INDEX(BD_Gestão!J:J,MATCH('Banco de Dados'!$B788,BD_Gestão!$B:$B,0)),"erro"))</f>
        <v/>
      </c>
      <c r="O788" s="164" t="str">
        <f>IF($A788=0,"",IFERROR(INDEX(BD_Gestão!K:K,MATCH('Banco de Dados'!$B788,BD_Gestão!$B:$B,0)),"erro"))</f>
        <v/>
      </c>
      <c r="P788" s="169" t="str">
        <f t="shared" si="50"/>
        <v/>
      </c>
      <c r="Q788" s="170" t="str">
        <f t="shared" si="51"/>
        <v/>
      </c>
      <c r="R788" s="163" t="e">
        <f t="shared" si="48"/>
        <v>#VALUE!</v>
      </c>
      <c r="S788" s="163" t="e">
        <f t="shared" si="49"/>
        <v>#VALUE!</v>
      </c>
      <c r="T788" s="163" t="e">
        <f>INDEX(Controle!O:O,MATCH('Banco de Dados'!A788,Controle!M:M,0))*E788/100</f>
        <v>#N/A</v>
      </c>
    </row>
    <row r="789" spans="1:20" hidden="1" x14ac:dyDescent="0.2">
      <c r="A789" s="158">
        <f>BD_TS!A788</f>
        <v>0</v>
      </c>
      <c r="B789" s="158" t="str">
        <f>SUBSTITUTE(SUBSTITUTE(BD_TS!D788," ",""),"-","/")</f>
        <v/>
      </c>
      <c r="C789" s="158">
        <f>BD_TS!E788</f>
        <v>0</v>
      </c>
      <c r="D789" s="159">
        <f>BD_TS!F788</f>
        <v>0</v>
      </c>
      <c r="E789" s="160">
        <f>BD_TS!B788</f>
        <v>0</v>
      </c>
      <c r="F789" s="161">
        <f>BD_TS!C788</f>
        <v>0</v>
      </c>
      <c r="G789" s="187">
        <f>BD_TS!H788</f>
        <v>0</v>
      </c>
      <c r="H789" s="158" t="str">
        <f>IF($A789=0,"",IFERROR(INDEX(BD_Gestão!A:A,MATCH('Banco de Dados'!$B789,BD_Gestão!$B:$B,0)),"erro"))</f>
        <v/>
      </c>
      <c r="I789" s="162" t="str">
        <f>IF($A789=0,"",IFERROR(INDEX(BD_Gestão!E:E,MATCH('Banco de Dados'!$B789,BD_Gestão!$B:$B,0)),"erro"))</f>
        <v/>
      </c>
      <c r="J789" s="186" t="str">
        <f>IF($A789=0,"",IFERROR(INDEX(BD_Gestão!B:B,MATCH('Banco de Dados'!$B789,BD_Gestão!$B:$B,0)),"erro"))</f>
        <v/>
      </c>
      <c r="K789" s="158" t="str">
        <f>IF($A789=0,"",IFERROR(INDEX(BD_Gestão!C:C,MATCH('Banco de Dados'!$B789,BD_Gestão!$B:$B,0)),"erro"))</f>
        <v/>
      </c>
      <c r="L789" s="158" t="str">
        <f>IF($A789=0,"",IFERROR(INDEX(BD_Gestão!H:H,MATCH('Banco de Dados'!$B789,BD_Gestão!$B:$B,0)),"erro"))</f>
        <v/>
      </c>
      <c r="M789" s="161" t="str">
        <f>IF($A789=0,"",IFERROR(INDEX(BD_Gestão!F:F,MATCH('Banco de Dados'!$B789,BD_Gestão!$B:$B,0)),"erro"))</f>
        <v/>
      </c>
      <c r="N789" s="161" t="str">
        <f>IF($A789=0,"",IFERROR(INDEX(BD_Gestão!J:J,MATCH('Banco de Dados'!$B789,BD_Gestão!$B:$B,0)),"erro"))</f>
        <v/>
      </c>
      <c r="O789" s="164" t="str">
        <f>IF($A789=0,"",IFERROR(INDEX(BD_Gestão!K:K,MATCH('Banco de Dados'!$B789,BD_Gestão!$B:$B,0)),"erro"))</f>
        <v/>
      </c>
      <c r="P789" s="169" t="str">
        <f t="shared" si="50"/>
        <v/>
      </c>
      <c r="Q789" s="170" t="str">
        <f t="shared" si="51"/>
        <v/>
      </c>
      <c r="R789" s="163" t="e">
        <f t="shared" si="48"/>
        <v>#VALUE!</v>
      </c>
      <c r="S789" s="163" t="e">
        <f t="shared" si="49"/>
        <v>#VALUE!</v>
      </c>
      <c r="T789" s="163" t="e">
        <f>INDEX(Controle!O:O,MATCH('Banco de Dados'!A789,Controle!M:M,0))*E789/100</f>
        <v>#N/A</v>
      </c>
    </row>
    <row r="790" spans="1:20" hidden="1" x14ac:dyDescent="0.2">
      <c r="A790" s="158">
        <f>BD_TS!A789</f>
        <v>0</v>
      </c>
      <c r="B790" s="158" t="str">
        <f>SUBSTITUTE(SUBSTITUTE(BD_TS!D789," ",""),"-","/")</f>
        <v/>
      </c>
      <c r="C790" s="158">
        <f>BD_TS!E789</f>
        <v>0</v>
      </c>
      <c r="D790" s="159">
        <f>BD_TS!F789</f>
        <v>0</v>
      </c>
      <c r="E790" s="160">
        <f>BD_TS!B789</f>
        <v>0</v>
      </c>
      <c r="F790" s="161">
        <f>BD_TS!C789</f>
        <v>0</v>
      </c>
      <c r="G790" s="187">
        <f>BD_TS!H789</f>
        <v>0</v>
      </c>
      <c r="H790" s="158" t="str">
        <f>IF($A790=0,"",IFERROR(INDEX(BD_Gestão!A:A,MATCH('Banco de Dados'!$B790,BD_Gestão!$B:$B,0)),"erro"))</f>
        <v/>
      </c>
      <c r="I790" s="162" t="str">
        <f>IF($A790=0,"",IFERROR(INDEX(BD_Gestão!E:E,MATCH('Banco de Dados'!$B790,BD_Gestão!$B:$B,0)),"erro"))</f>
        <v/>
      </c>
      <c r="J790" s="186" t="str">
        <f>IF($A790=0,"",IFERROR(INDEX(BD_Gestão!B:B,MATCH('Banco de Dados'!$B790,BD_Gestão!$B:$B,0)),"erro"))</f>
        <v/>
      </c>
      <c r="K790" s="158" t="str">
        <f>IF($A790=0,"",IFERROR(INDEX(BD_Gestão!C:C,MATCH('Banco de Dados'!$B790,BD_Gestão!$B:$B,0)),"erro"))</f>
        <v/>
      </c>
      <c r="L790" s="158" t="str">
        <f>IF($A790=0,"",IFERROR(INDEX(BD_Gestão!H:H,MATCH('Banco de Dados'!$B790,BD_Gestão!$B:$B,0)),"erro"))</f>
        <v/>
      </c>
      <c r="M790" s="161" t="str">
        <f>IF($A790=0,"",IFERROR(INDEX(BD_Gestão!F:F,MATCH('Banco de Dados'!$B790,BD_Gestão!$B:$B,0)),"erro"))</f>
        <v/>
      </c>
      <c r="N790" s="161" t="str">
        <f>IF($A790=0,"",IFERROR(INDEX(BD_Gestão!J:J,MATCH('Banco de Dados'!$B790,BD_Gestão!$B:$B,0)),"erro"))</f>
        <v/>
      </c>
      <c r="O790" s="164" t="str">
        <f>IF($A790=0,"",IFERROR(INDEX(BD_Gestão!K:K,MATCH('Banco de Dados'!$B790,BD_Gestão!$B:$B,0)),"erro"))</f>
        <v/>
      </c>
      <c r="P790" s="169" t="str">
        <f t="shared" si="50"/>
        <v/>
      </c>
      <c r="Q790" s="170" t="str">
        <f t="shared" si="51"/>
        <v/>
      </c>
      <c r="R790" s="163" t="e">
        <f t="shared" si="48"/>
        <v>#VALUE!</v>
      </c>
      <c r="S790" s="163" t="e">
        <f t="shared" si="49"/>
        <v>#VALUE!</v>
      </c>
      <c r="T790" s="163" t="e">
        <f>INDEX(Controle!O:O,MATCH('Banco de Dados'!A790,Controle!M:M,0))*E790/100</f>
        <v>#N/A</v>
      </c>
    </row>
    <row r="791" spans="1:20" hidden="1" x14ac:dyDescent="0.2">
      <c r="A791" s="158">
        <f>BD_TS!A790</f>
        <v>0</v>
      </c>
      <c r="B791" s="158" t="str">
        <f>SUBSTITUTE(SUBSTITUTE(BD_TS!D790," ",""),"-","/")</f>
        <v/>
      </c>
      <c r="C791" s="158">
        <f>BD_TS!E790</f>
        <v>0</v>
      </c>
      <c r="D791" s="159">
        <f>BD_TS!F790</f>
        <v>0</v>
      </c>
      <c r="E791" s="160">
        <f>BD_TS!B790</f>
        <v>0</v>
      </c>
      <c r="F791" s="161">
        <f>BD_TS!C790</f>
        <v>0</v>
      </c>
      <c r="G791" s="187">
        <f>BD_TS!H790</f>
        <v>0</v>
      </c>
      <c r="H791" s="158" t="str">
        <f>IF($A791=0,"",IFERROR(INDEX(BD_Gestão!A:A,MATCH('Banco de Dados'!$B791,BD_Gestão!$B:$B,0)),"erro"))</f>
        <v/>
      </c>
      <c r="I791" s="162" t="str">
        <f>IF($A791=0,"",IFERROR(INDEX(BD_Gestão!E:E,MATCH('Banco de Dados'!$B791,BD_Gestão!$B:$B,0)),"erro"))</f>
        <v/>
      </c>
      <c r="J791" s="186" t="str">
        <f>IF($A791=0,"",IFERROR(INDEX(BD_Gestão!B:B,MATCH('Banco de Dados'!$B791,BD_Gestão!$B:$B,0)),"erro"))</f>
        <v/>
      </c>
      <c r="K791" s="158" t="str">
        <f>IF($A791=0,"",IFERROR(INDEX(BD_Gestão!C:C,MATCH('Banco de Dados'!$B791,BD_Gestão!$B:$B,0)),"erro"))</f>
        <v/>
      </c>
      <c r="L791" s="158" t="str">
        <f>IF($A791=0,"",IFERROR(INDEX(BD_Gestão!H:H,MATCH('Banco de Dados'!$B791,BD_Gestão!$B:$B,0)),"erro"))</f>
        <v/>
      </c>
      <c r="M791" s="161" t="str">
        <f>IF($A791=0,"",IFERROR(INDEX(BD_Gestão!F:F,MATCH('Banco de Dados'!$B791,BD_Gestão!$B:$B,0)),"erro"))</f>
        <v/>
      </c>
      <c r="N791" s="161" t="str">
        <f>IF($A791=0,"",IFERROR(INDEX(BD_Gestão!J:J,MATCH('Banco de Dados'!$B791,BD_Gestão!$B:$B,0)),"erro"))</f>
        <v/>
      </c>
      <c r="O791" s="164" t="str">
        <f>IF($A791=0,"",IFERROR(INDEX(BD_Gestão!K:K,MATCH('Banco de Dados'!$B791,BD_Gestão!$B:$B,0)),"erro"))</f>
        <v/>
      </c>
      <c r="P791" s="169" t="str">
        <f t="shared" si="50"/>
        <v/>
      </c>
      <c r="Q791" s="170" t="str">
        <f t="shared" si="51"/>
        <v/>
      </c>
      <c r="R791" s="163" t="e">
        <f t="shared" si="48"/>
        <v>#VALUE!</v>
      </c>
      <c r="S791" s="163" t="e">
        <f t="shared" si="49"/>
        <v>#VALUE!</v>
      </c>
      <c r="T791" s="163" t="e">
        <f>INDEX(Controle!O:O,MATCH('Banco de Dados'!A791,Controle!M:M,0))*E791/100</f>
        <v>#N/A</v>
      </c>
    </row>
    <row r="792" spans="1:20" hidden="1" x14ac:dyDescent="0.2">
      <c r="A792" s="158">
        <f>BD_TS!A791</f>
        <v>0</v>
      </c>
      <c r="B792" s="158" t="str">
        <f>SUBSTITUTE(SUBSTITUTE(BD_TS!D791," ",""),"-","/")</f>
        <v/>
      </c>
      <c r="C792" s="158">
        <f>BD_TS!E791</f>
        <v>0</v>
      </c>
      <c r="D792" s="159">
        <f>BD_TS!F791</f>
        <v>0</v>
      </c>
      <c r="E792" s="160">
        <f>BD_TS!B791</f>
        <v>0</v>
      </c>
      <c r="F792" s="161">
        <f>BD_TS!C791</f>
        <v>0</v>
      </c>
      <c r="G792" s="187">
        <f>BD_TS!H791</f>
        <v>0</v>
      </c>
      <c r="H792" s="158" t="str">
        <f>IF($A792=0,"",IFERROR(INDEX(BD_Gestão!A:A,MATCH('Banco de Dados'!$B792,BD_Gestão!$B:$B,0)),"erro"))</f>
        <v/>
      </c>
      <c r="I792" s="162" t="str">
        <f>IF($A792=0,"",IFERROR(INDEX(BD_Gestão!E:E,MATCH('Banco de Dados'!$B792,BD_Gestão!$B:$B,0)),"erro"))</f>
        <v/>
      </c>
      <c r="J792" s="186" t="str">
        <f>IF($A792=0,"",IFERROR(INDEX(BD_Gestão!B:B,MATCH('Banco de Dados'!$B792,BD_Gestão!$B:$B,0)),"erro"))</f>
        <v/>
      </c>
      <c r="K792" s="158" t="str">
        <f>IF($A792=0,"",IFERROR(INDEX(BD_Gestão!C:C,MATCH('Banco de Dados'!$B792,BD_Gestão!$B:$B,0)),"erro"))</f>
        <v/>
      </c>
      <c r="L792" s="158" t="str">
        <f>IF($A792=0,"",IFERROR(INDEX(BD_Gestão!H:H,MATCH('Banco de Dados'!$B792,BD_Gestão!$B:$B,0)),"erro"))</f>
        <v/>
      </c>
      <c r="M792" s="161" t="str">
        <f>IF($A792=0,"",IFERROR(INDEX(BD_Gestão!F:F,MATCH('Banco de Dados'!$B792,BD_Gestão!$B:$B,0)),"erro"))</f>
        <v/>
      </c>
      <c r="N792" s="161" t="str">
        <f>IF($A792=0,"",IFERROR(INDEX(BD_Gestão!J:J,MATCH('Banco de Dados'!$B792,BD_Gestão!$B:$B,0)),"erro"))</f>
        <v/>
      </c>
      <c r="O792" s="164" t="str">
        <f>IF($A792=0,"",IFERROR(INDEX(BD_Gestão!K:K,MATCH('Banco de Dados'!$B792,BD_Gestão!$B:$B,0)),"erro"))</f>
        <v/>
      </c>
      <c r="P792" s="169" t="str">
        <f t="shared" si="50"/>
        <v/>
      </c>
      <c r="Q792" s="170" t="str">
        <f t="shared" si="51"/>
        <v/>
      </c>
      <c r="R792" s="163" t="e">
        <f t="shared" si="48"/>
        <v>#VALUE!</v>
      </c>
      <c r="S792" s="163" t="e">
        <f t="shared" si="49"/>
        <v>#VALUE!</v>
      </c>
      <c r="T792" s="163" t="e">
        <f>INDEX(Controle!O:O,MATCH('Banco de Dados'!A792,Controle!M:M,0))*E792/100</f>
        <v>#N/A</v>
      </c>
    </row>
    <row r="793" spans="1:20" hidden="1" x14ac:dyDescent="0.2">
      <c r="A793" s="158">
        <f>BD_TS!A792</f>
        <v>0</v>
      </c>
      <c r="B793" s="158" t="str">
        <f>SUBSTITUTE(SUBSTITUTE(BD_TS!D792," ",""),"-","/")</f>
        <v/>
      </c>
      <c r="C793" s="158">
        <f>BD_TS!E792</f>
        <v>0</v>
      </c>
      <c r="D793" s="159">
        <f>BD_TS!F792</f>
        <v>0</v>
      </c>
      <c r="E793" s="160">
        <f>BD_TS!B792</f>
        <v>0</v>
      </c>
      <c r="F793" s="161">
        <f>BD_TS!C792</f>
        <v>0</v>
      </c>
      <c r="G793" s="187">
        <f>BD_TS!H792</f>
        <v>0</v>
      </c>
      <c r="H793" s="158" t="str">
        <f>IF($A793=0,"",IFERROR(INDEX(BD_Gestão!A:A,MATCH('Banco de Dados'!$B793,BD_Gestão!$B:$B,0)),"erro"))</f>
        <v/>
      </c>
      <c r="I793" s="162" t="str">
        <f>IF($A793=0,"",IFERROR(INDEX(BD_Gestão!E:E,MATCH('Banco de Dados'!$B793,BD_Gestão!$B:$B,0)),"erro"))</f>
        <v/>
      </c>
      <c r="J793" s="186" t="str">
        <f>IF($A793=0,"",IFERROR(INDEX(BD_Gestão!B:B,MATCH('Banco de Dados'!$B793,BD_Gestão!$B:$B,0)),"erro"))</f>
        <v/>
      </c>
      <c r="K793" s="158" t="str">
        <f>IF($A793=0,"",IFERROR(INDEX(BD_Gestão!C:C,MATCH('Banco de Dados'!$B793,BD_Gestão!$B:$B,0)),"erro"))</f>
        <v/>
      </c>
      <c r="L793" s="158" t="str">
        <f>IF($A793=0,"",IFERROR(INDEX(BD_Gestão!H:H,MATCH('Banco de Dados'!$B793,BD_Gestão!$B:$B,0)),"erro"))</f>
        <v/>
      </c>
      <c r="M793" s="161" t="str">
        <f>IF($A793=0,"",IFERROR(INDEX(BD_Gestão!F:F,MATCH('Banco de Dados'!$B793,BD_Gestão!$B:$B,0)),"erro"))</f>
        <v/>
      </c>
      <c r="N793" s="161" t="str">
        <f>IF($A793=0,"",IFERROR(INDEX(BD_Gestão!J:J,MATCH('Banco de Dados'!$B793,BD_Gestão!$B:$B,0)),"erro"))</f>
        <v/>
      </c>
      <c r="O793" s="164" t="str">
        <f>IF($A793=0,"",IFERROR(INDEX(BD_Gestão!K:K,MATCH('Banco de Dados'!$B793,BD_Gestão!$B:$B,0)),"erro"))</f>
        <v/>
      </c>
      <c r="P793" s="169" t="str">
        <f t="shared" si="50"/>
        <v/>
      </c>
      <c r="Q793" s="170" t="str">
        <f t="shared" si="51"/>
        <v/>
      </c>
      <c r="R793" s="163" t="e">
        <f t="shared" si="48"/>
        <v>#VALUE!</v>
      </c>
      <c r="S793" s="163" t="e">
        <f t="shared" si="49"/>
        <v>#VALUE!</v>
      </c>
      <c r="T793" s="163" t="e">
        <f>INDEX(Controle!O:O,MATCH('Banco de Dados'!A793,Controle!M:M,0))*E793/100</f>
        <v>#N/A</v>
      </c>
    </row>
    <row r="794" spans="1:20" hidden="1" x14ac:dyDescent="0.2">
      <c r="A794" s="158">
        <f>BD_TS!A793</f>
        <v>0</v>
      </c>
      <c r="B794" s="158" t="str">
        <f>SUBSTITUTE(SUBSTITUTE(BD_TS!D793," ",""),"-","/")</f>
        <v/>
      </c>
      <c r="C794" s="158">
        <f>BD_TS!E793</f>
        <v>0</v>
      </c>
      <c r="D794" s="159">
        <f>BD_TS!F793</f>
        <v>0</v>
      </c>
      <c r="E794" s="160">
        <f>BD_TS!B793</f>
        <v>0</v>
      </c>
      <c r="F794" s="161">
        <f>BD_TS!C793</f>
        <v>0</v>
      </c>
      <c r="G794" s="187">
        <f>BD_TS!H793</f>
        <v>0</v>
      </c>
      <c r="H794" s="158" t="str">
        <f>IF($A794=0,"",IFERROR(INDEX(BD_Gestão!A:A,MATCH('Banco de Dados'!$B794,BD_Gestão!$B:$B,0)),"erro"))</f>
        <v/>
      </c>
      <c r="I794" s="162" t="str">
        <f>IF($A794=0,"",IFERROR(INDEX(BD_Gestão!E:E,MATCH('Banco de Dados'!$B794,BD_Gestão!$B:$B,0)),"erro"))</f>
        <v/>
      </c>
      <c r="J794" s="186" t="str">
        <f>IF($A794=0,"",IFERROR(INDEX(BD_Gestão!B:B,MATCH('Banco de Dados'!$B794,BD_Gestão!$B:$B,0)),"erro"))</f>
        <v/>
      </c>
      <c r="K794" s="158" t="str">
        <f>IF($A794=0,"",IFERROR(INDEX(BD_Gestão!C:C,MATCH('Banco de Dados'!$B794,BD_Gestão!$B:$B,0)),"erro"))</f>
        <v/>
      </c>
      <c r="L794" s="158" t="str">
        <f>IF($A794=0,"",IFERROR(INDEX(BD_Gestão!H:H,MATCH('Banco de Dados'!$B794,BD_Gestão!$B:$B,0)),"erro"))</f>
        <v/>
      </c>
      <c r="M794" s="161" t="str">
        <f>IF($A794=0,"",IFERROR(INDEX(BD_Gestão!F:F,MATCH('Banco de Dados'!$B794,BD_Gestão!$B:$B,0)),"erro"))</f>
        <v/>
      </c>
      <c r="N794" s="161" t="str">
        <f>IF($A794=0,"",IFERROR(INDEX(BD_Gestão!J:J,MATCH('Banco de Dados'!$B794,BD_Gestão!$B:$B,0)),"erro"))</f>
        <v/>
      </c>
      <c r="O794" s="164" t="str">
        <f>IF($A794=0,"",IFERROR(INDEX(BD_Gestão!K:K,MATCH('Banco de Dados'!$B794,BD_Gestão!$B:$B,0)),"erro"))</f>
        <v/>
      </c>
      <c r="P794" s="169" t="str">
        <f t="shared" si="50"/>
        <v/>
      </c>
      <c r="Q794" s="170" t="str">
        <f t="shared" si="51"/>
        <v/>
      </c>
      <c r="R794" s="163" t="e">
        <f t="shared" si="48"/>
        <v>#VALUE!</v>
      </c>
      <c r="S794" s="163" t="e">
        <f t="shared" si="49"/>
        <v>#VALUE!</v>
      </c>
      <c r="T794" s="163" t="e">
        <f>INDEX(Controle!O:O,MATCH('Banco de Dados'!A794,Controle!M:M,0))*E794/100</f>
        <v>#N/A</v>
      </c>
    </row>
    <row r="795" spans="1:20" hidden="1" x14ac:dyDescent="0.2">
      <c r="A795" s="158">
        <f>BD_TS!A794</f>
        <v>0</v>
      </c>
      <c r="B795" s="158" t="str">
        <f>SUBSTITUTE(SUBSTITUTE(BD_TS!D794," ",""),"-","/")</f>
        <v/>
      </c>
      <c r="C795" s="158">
        <f>BD_TS!E794</f>
        <v>0</v>
      </c>
      <c r="D795" s="159">
        <f>BD_TS!F794</f>
        <v>0</v>
      </c>
      <c r="E795" s="160">
        <f>BD_TS!B794</f>
        <v>0</v>
      </c>
      <c r="F795" s="161">
        <f>BD_TS!C794</f>
        <v>0</v>
      </c>
      <c r="G795" s="187">
        <f>BD_TS!H794</f>
        <v>0</v>
      </c>
      <c r="H795" s="158" t="str">
        <f>IF($A795=0,"",IFERROR(INDEX(BD_Gestão!A:A,MATCH('Banco de Dados'!$B795,BD_Gestão!$B:$B,0)),"erro"))</f>
        <v/>
      </c>
      <c r="I795" s="162" t="str">
        <f>IF($A795=0,"",IFERROR(INDEX(BD_Gestão!E:E,MATCH('Banco de Dados'!$B795,BD_Gestão!$B:$B,0)),"erro"))</f>
        <v/>
      </c>
      <c r="J795" s="186" t="str">
        <f>IF($A795=0,"",IFERROR(INDEX(BD_Gestão!B:B,MATCH('Banco de Dados'!$B795,BD_Gestão!$B:$B,0)),"erro"))</f>
        <v/>
      </c>
      <c r="K795" s="158" t="str">
        <f>IF($A795=0,"",IFERROR(INDEX(BD_Gestão!C:C,MATCH('Banco de Dados'!$B795,BD_Gestão!$B:$B,0)),"erro"))</f>
        <v/>
      </c>
      <c r="L795" s="158" t="str">
        <f>IF($A795=0,"",IFERROR(INDEX(BD_Gestão!H:H,MATCH('Banco de Dados'!$B795,BD_Gestão!$B:$B,0)),"erro"))</f>
        <v/>
      </c>
      <c r="M795" s="161" t="str">
        <f>IF($A795=0,"",IFERROR(INDEX(BD_Gestão!F:F,MATCH('Banco de Dados'!$B795,BD_Gestão!$B:$B,0)),"erro"))</f>
        <v/>
      </c>
      <c r="N795" s="161" t="str">
        <f>IF($A795=0,"",IFERROR(INDEX(BD_Gestão!J:J,MATCH('Banco de Dados'!$B795,BD_Gestão!$B:$B,0)),"erro"))</f>
        <v/>
      </c>
      <c r="O795" s="164" t="str">
        <f>IF($A795=0,"",IFERROR(INDEX(BD_Gestão!K:K,MATCH('Banco de Dados'!$B795,BD_Gestão!$B:$B,0)),"erro"))</f>
        <v/>
      </c>
      <c r="P795" s="169" t="str">
        <f t="shared" si="50"/>
        <v/>
      </c>
      <c r="Q795" s="170" t="str">
        <f t="shared" si="51"/>
        <v/>
      </c>
      <c r="R795" s="163" t="e">
        <f t="shared" si="48"/>
        <v>#VALUE!</v>
      </c>
      <c r="S795" s="163" t="e">
        <f t="shared" si="49"/>
        <v>#VALUE!</v>
      </c>
      <c r="T795" s="163" t="e">
        <f>INDEX(Controle!O:O,MATCH('Banco de Dados'!A795,Controle!M:M,0))*E795/100</f>
        <v>#N/A</v>
      </c>
    </row>
    <row r="796" spans="1:20" hidden="1" x14ac:dyDescent="0.2">
      <c r="A796" s="158">
        <f>BD_TS!A795</f>
        <v>0</v>
      </c>
      <c r="B796" s="158" t="str">
        <f>SUBSTITUTE(SUBSTITUTE(BD_TS!D795," ",""),"-","/")</f>
        <v/>
      </c>
      <c r="C796" s="158">
        <f>BD_TS!E795</f>
        <v>0</v>
      </c>
      <c r="D796" s="159">
        <f>BD_TS!F795</f>
        <v>0</v>
      </c>
      <c r="E796" s="160">
        <f>BD_TS!B795</f>
        <v>0</v>
      </c>
      <c r="F796" s="161">
        <f>BD_TS!C795</f>
        <v>0</v>
      </c>
      <c r="G796" s="187">
        <f>BD_TS!H795</f>
        <v>0</v>
      </c>
      <c r="H796" s="158" t="str">
        <f>IF($A796=0,"",IFERROR(INDEX(BD_Gestão!A:A,MATCH('Banco de Dados'!$B796,BD_Gestão!$B:$B,0)),"erro"))</f>
        <v/>
      </c>
      <c r="I796" s="162" t="str">
        <f>IF($A796=0,"",IFERROR(INDEX(BD_Gestão!E:E,MATCH('Banco de Dados'!$B796,BD_Gestão!$B:$B,0)),"erro"))</f>
        <v/>
      </c>
      <c r="J796" s="186" t="str">
        <f>IF($A796=0,"",IFERROR(INDEX(BD_Gestão!B:B,MATCH('Banco de Dados'!$B796,BD_Gestão!$B:$B,0)),"erro"))</f>
        <v/>
      </c>
      <c r="K796" s="158" t="str">
        <f>IF($A796=0,"",IFERROR(INDEX(BD_Gestão!C:C,MATCH('Banco de Dados'!$B796,BD_Gestão!$B:$B,0)),"erro"))</f>
        <v/>
      </c>
      <c r="L796" s="158" t="str">
        <f>IF($A796=0,"",IFERROR(INDEX(BD_Gestão!H:H,MATCH('Banco de Dados'!$B796,BD_Gestão!$B:$B,0)),"erro"))</f>
        <v/>
      </c>
      <c r="M796" s="161" t="str">
        <f>IF($A796=0,"",IFERROR(INDEX(BD_Gestão!F:F,MATCH('Banco de Dados'!$B796,BD_Gestão!$B:$B,0)),"erro"))</f>
        <v/>
      </c>
      <c r="N796" s="161" t="str">
        <f>IF($A796=0,"",IFERROR(INDEX(BD_Gestão!J:J,MATCH('Banco de Dados'!$B796,BD_Gestão!$B:$B,0)),"erro"))</f>
        <v/>
      </c>
      <c r="O796" s="164" t="str">
        <f>IF($A796=0,"",IFERROR(INDEX(BD_Gestão!K:K,MATCH('Banco de Dados'!$B796,BD_Gestão!$B:$B,0)),"erro"))</f>
        <v/>
      </c>
      <c r="P796" s="169" t="str">
        <f t="shared" si="50"/>
        <v/>
      </c>
      <c r="Q796" s="170" t="str">
        <f t="shared" si="51"/>
        <v/>
      </c>
      <c r="R796" s="163" t="e">
        <f t="shared" si="48"/>
        <v>#VALUE!</v>
      </c>
      <c r="S796" s="163" t="e">
        <f t="shared" si="49"/>
        <v>#VALUE!</v>
      </c>
      <c r="T796" s="163" t="e">
        <f>INDEX(Controle!O:O,MATCH('Banco de Dados'!A796,Controle!M:M,0))*E796/100</f>
        <v>#N/A</v>
      </c>
    </row>
    <row r="797" spans="1:20" hidden="1" x14ac:dyDescent="0.2">
      <c r="A797" s="158">
        <f>BD_TS!A796</f>
        <v>0</v>
      </c>
      <c r="B797" s="158" t="str">
        <f>SUBSTITUTE(SUBSTITUTE(BD_TS!D796," ",""),"-","/")</f>
        <v/>
      </c>
      <c r="C797" s="158">
        <f>BD_TS!E796</f>
        <v>0</v>
      </c>
      <c r="D797" s="159">
        <f>BD_TS!F796</f>
        <v>0</v>
      </c>
      <c r="E797" s="160">
        <f>BD_TS!B796</f>
        <v>0</v>
      </c>
      <c r="F797" s="161">
        <f>BD_TS!C796</f>
        <v>0</v>
      </c>
      <c r="G797" s="187">
        <f>BD_TS!H796</f>
        <v>0</v>
      </c>
      <c r="H797" s="158" t="str">
        <f>IF($A797=0,"",IFERROR(INDEX(BD_Gestão!A:A,MATCH('Banco de Dados'!$B797,BD_Gestão!$B:$B,0)),"erro"))</f>
        <v/>
      </c>
      <c r="I797" s="162" t="str">
        <f>IF($A797=0,"",IFERROR(INDEX(BD_Gestão!E:E,MATCH('Banco de Dados'!$B797,BD_Gestão!$B:$B,0)),"erro"))</f>
        <v/>
      </c>
      <c r="J797" s="186" t="str">
        <f>IF($A797=0,"",IFERROR(INDEX(BD_Gestão!B:B,MATCH('Banco de Dados'!$B797,BD_Gestão!$B:$B,0)),"erro"))</f>
        <v/>
      </c>
      <c r="K797" s="158" t="str">
        <f>IF($A797=0,"",IFERROR(INDEX(BD_Gestão!C:C,MATCH('Banco de Dados'!$B797,BD_Gestão!$B:$B,0)),"erro"))</f>
        <v/>
      </c>
      <c r="L797" s="158" t="str">
        <f>IF($A797=0,"",IFERROR(INDEX(BD_Gestão!H:H,MATCH('Banco de Dados'!$B797,BD_Gestão!$B:$B,0)),"erro"))</f>
        <v/>
      </c>
      <c r="M797" s="161" t="str">
        <f>IF($A797=0,"",IFERROR(INDEX(BD_Gestão!F:F,MATCH('Banco de Dados'!$B797,BD_Gestão!$B:$B,0)),"erro"))</f>
        <v/>
      </c>
      <c r="N797" s="161" t="str">
        <f>IF($A797=0,"",IFERROR(INDEX(BD_Gestão!J:J,MATCH('Banco de Dados'!$B797,BD_Gestão!$B:$B,0)),"erro"))</f>
        <v/>
      </c>
      <c r="O797" s="164" t="str">
        <f>IF($A797=0,"",IFERROR(INDEX(BD_Gestão!K:K,MATCH('Banco de Dados'!$B797,BD_Gestão!$B:$B,0)),"erro"))</f>
        <v/>
      </c>
      <c r="P797" s="169" t="str">
        <f t="shared" si="50"/>
        <v/>
      </c>
      <c r="Q797" s="170" t="str">
        <f t="shared" si="51"/>
        <v/>
      </c>
      <c r="R797" s="163" t="e">
        <f t="shared" si="48"/>
        <v>#VALUE!</v>
      </c>
      <c r="S797" s="163" t="e">
        <f t="shared" si="49"/>
        <v>#VALUE!</v>
      </c>
      <c r="T797" s="163" t="e">
        <f>INDEX(Controle!O:O,MATCH('Banco de Dados'!A797,Controle!M:M,0))*E797/100</f>
        <v>#N/A</v>
      </c>
    </row>
    <row r="798" spans="1:20" hidden="1" x14ac:dyDescent="0.2">
      <c r="A798" s="158">
        <f>BD_TS!A797</f>
        <v>0</v>
      </c>
      <c r="B798" s="158" t="str">
        <f>SUBSTITUTE(SUBSTITUTE(BD_TS!D797," ",""),"-","/")</f>
        <v/>
      </c>
      <c r="C798" s="158">
        <f>BD_TS!E797</f>
        <v>0</v>
      </c>
      <c r="D798" s="159">
        <f>BD_TS!F797</f>
        <v>0</v>
      </c>
      <c r="E798" s="160">
        <f>BD_TS!B797</f>
        <v>0</v>
      </c>
      <c r="F798" s="161">
        <f>BD_TS!C797</f>
        <v>0</v>
      </c>
      <c r="G798" s="187">
        <f>BD_TS!H797</f>
        <v>0</v>
      </c>
      <c r="H798" s="158" t="str">
        <f>IF($A798=0,"",IFERROR(INDEX(BD_Gestão!A:A,MATCH('Banco de Dados'!$B798,BD_Gestão!$B:$B,0)),"erro"))</f>
        <v/>
      </c>
      <c r="I798" s="162" t="str">
        <f>IF($A798=0,"",IFERROR(INDEX(BD_Gestão!E:E,MATCH('Banco de Dados'!$B798,BD_Gestão!$B:$B,0)),"erro"))</f>
        <v/>
      </c>
      <c r="J798" s="186" t="str">
        <f>IF($A798=0,"",IFERROR(INDEX(BD_Gestão!B:B,MATCH('Banco de Dados'!$B798,BD_Gestão!$B:$B,0)),"erro"))</f>
        <v/>
      </c>
      <c r="K798" s="158" t="str">
        <f>IF($A798=0,"",IFERROR(INDEX(BD_Gestão!C:C,MATCH('Banco de Dados'!$B798,BD_Gestão!$B:$B,0)),"erro"))</f>
        <v/>
      </c>
      <c r="L798" s="158" t="str">
        <f>IF($A798=0,"",IFERROR(INDEX(BD_Gestão!H:H,MATCH('Banco de Dados'!$B798,BD_Gestão!$B:$B,0)),"erro"))</f>
        <v/>
      </c>
      <c r="M798" s="161" t="str">
        <f>IF($A798=0,"",IFERROR(INDEX(BD_Gestão!F:F,MATCH('Banco de Dados'!$B798,BD_Gestão!$B:$B,0)),"erro"))</f>
        <v/>
      </c>
      <c r="N798" s="161" t="str">
        <f>IF($A798=0,"",IFERROR(INDEX(BD_Gestão!J:J,MATCH('Banco de Dados'!$B798,BD_Gestão!$B:$B,0)),"erro"))</f>
        <v/>
      </c>
      <c r="O798" s="164" t="str">
        <f>IF($A798=0,"",IFERROR(INDEX(BD_Gestão!K:K,MATCH('Banco de Dados'!$B798,BD_Gestão!$B:$B,0)),"erro"))</f>
        <v/>
      </c>
      <c r="P798" s="169" t="str">
        <f t="shared" si="50"/>
        <v/>
      </c>
      <c r="Q798" s="170" t="str">
        <f t="shared" si="51"/>
        <v/>
      </c>
      <c r="R798" s="163" t="e">
        <f t="shared" si="48"/>
        <v>#VALUE!</v>
      </c>
      <c r="S798" s="163" t="e">
        <f t="shared" si="49"/>
        <v>#VALUE!</v>
      </c>
      <c r="T798" s="163" t="e">
        <f>INDEX(Controle!O:O,MATCH('Banco de Dados'!A798,Controle!M:M,0))*E798/100</f>
        <v>#N/A</v>
      </c>
    </row>
    <row r="799" spans="1:20" hidden="1" x14ac:dyDescent="0.2">
      <c r="A799" s="158">
        <f>BD_TS!A798</f>
        <v>0</v>
      </c>
      <c r="B799" s="158" t="str">
        <f>SUBSTITUTE(SUBSTITUTE(BD_TS!D798," ",""),"-","/")</f>
        <v/>
      </c>
      <c r="C799" s="158">
        <f>BD_TS!E798</f>
        <v>0</v>
      </c>
      <c r="D799" s="159">
        <f>BD_TS!F798</f>
        <v>0</v>
      </c>
      <c r="E799" s="160">
        <f>BD_TS!B798</f>
        <v>0</v>
      </c>
      <c r="F799" s="161">
        <f>BD_TS!C798</f>
        <v>0</v>
      </c>
      <c r="G799" s="187">
        <f>BD_TS!H798</f>
        <v>0</v>
      </c>
      <c r="H799" s="158" t="str">
        <f>IF($A799=0,"",IFERROR(INDEX(BD_Gestão!A:A,MATCH('Banco de Dados'!$B799,BD_Gestão!$B:$B,0)),"erro"))</f>
        <v/>
      </c>
      <c r="I799" s="162" t="str">
        <f>IF($A799=0,"",IFERROR(INDEX(BD_Gestão!E:E,MATCH('Banco de Dados'!$B799,BD_Gestão!$B:$B,0)),"erro"))</f>
        <v/>
      </c>
      <c r="J799" s="186" t="str">
        <f>IF($A799=0,"",IFERROR(INDEX(BD_Gestão!B:B,MATCH('Banco de Dados'!$B799,BD_Gestão!$B:$B,0)),"erro"))</f>
        <v/>
      </c>
      <c r="K799" s="158" t="str">
        <f>IF($A799=0,"",IFERROR(INDEX(BD_Gestão!C:C,MATCH('Banco de Dados'!$B799,BD_Gestão!$B:$B,0)),"erro"))</f>
        <v/>
      </c>
      <c r="L799" s="158" t="str">
        <f>IF($A799=0,"",IFERROR(INDEX(BD_Gestão!H:H,MATCH('Banco de Dados'!$B799,BD_Gestão!$B:$B,0)),"erro"))</f>
        <v/>
      </c>
      <c r="M799" s="161" t="str">
        <f>IF($A799=0,"",IFERROR(INDEX(BD_Gestão!F:F,MATCH('Banco de Dados'!$B799,BD_Gestão!$B:$B,0)),"erro"))</f>
        <v/>
      </c>
      <c r="N799" s="161" t="str">
        <f>IF($A799=0,"",IFERROR(INDEX(BD_Gestão!J:J,MATCH('Banco de Dados'!$B799,BD_Gestão!$B:$B,0)),"erro"))</f>
        <v/>
      </c>
      <c r="O799" s="164" t="str">
        <f>IF($A799=0,"",IFERROR(INDEX(BD_Gestão!K:K,MATCH('Banco de Dados'!$B799,BD_Gestão!$B:$B,0)),"erro"))</f>
        <v/>
      </c>
      <c r="P799" s="169" t="str">
        <f t="shared" si="50"/>
        <v/>
      </c>
      <c r="Q799" s="170" t="str">
        <f t="shared" si="51"/>
        <v/>
      </c>
      <c r="R799" s="163" t="e">
        <f t="shared" si="48"/>
        <v>#VALUE!</v>
      </c>
      <c r="S799" s="163" t="e">
        <f t="shared" si="49"/>
        <v>#VALUE!</v>
      </c>
      <c r="T799" s="163" t="e">
        <f>INDEX(Controle!O:O,MATCH('Banco de Dados'!A799,Controle!M:M,0))*E799/100</f>
        <v>#N/A</v>
      </c>
    </row>
    <row r="800" spans="1:20" hidden="1" x14ac:dyDescent="0.2">
      <c r="A800" s="158">
        <f>BD_TS!A799</f>
        <v>0</v>
      </c>
      <c r="B800" s="158" t="str">
        <f>SUBSTITUTE(SUBSTITUTE(BD_TS!D799," ",""),"-","/")</f>
        <v/>
      </c>
      <c r="C800" s="158">
        <f>BD_TS!E799</f>
        <v>0</v>
      </c>
      <c r="D800" s="159">
        <f>BD_TS!F799</f>
        <v>0</v>
      </c>
      <c r="E800" s="160">
        <f>BD_TS!B799</f>
        <v>0</v>
      </c>
      <c r="F800" s="161">
        <f>BD_TS!C799</f>
        <v>0</v>
      </c>
      <c r="G800" s="187">
        <f>BD_TS!H799</f>
        <v>0</v>
      </c>
      <c r="H800" s="158" t="str">
        <f>IF($A800=0,"",IFERROR(INDEX(BD_Gestão!A:A,MATCH('Banco de Dados'!$B800,BD_Gestão!$B:$B,0)),"erro"))</f>
        <v/>
      </c>
      <c r="I800" s="162" t="str">
        <f>IF($A800=0,"",IFERROR(INDEX(BD_Gestão!E:E,MATCH('Banco de Dados'!$B800,BD_Gestão!$B:$B,0)),"erro"))</f>
        <v/>
      </c>
      <c r="J800" s="186" t="str">
        <f>IF($A800=0,"",IFERROR(INDEX(BD_Gestão!B:B,MATCH('Banco de Dados'!$B800,BD_Gestão!$B:$B,0)),"erro"))</f>
        <v/>
      </c>
      <c r="K800" s="158" t="str">
        <f>IF($A800=0,"",IFERROR(INDEX(BD_Gestão!C:C,MATCH('Banco de Dados'!$B800,BD_Gestão!$B:$B,0)),"erro"))</f>
        <v/>
      </c>
      <c r="L800" s="158" t="str">
        <f>IF($A800=0,"",IFERROR(INDEX(BD_Gestão!H:H,MATCH('Banco de Dados'!$B800,BD_Gestão!$B:$B,0)),"erro"))</f>
        <v/>
      </c>
      <c r="M800" s="161" t="str">
        <f>IF($A800=0,"",IFERROR(INDEX(BD_Gestão!F:F,MATCH('Banco de Dados'!$B800,BD_Gestão!$B:$B,0)),"erro"))</f>
        <v/>
      </c>
      <c r="N800" s="161" t="str">
        <f>IF($A800=0,"",IFERROR(INDEX(BD_Gestão!J:J,MATCH('Banco de Dados'!$B800,BD_Gestão!$B:$B,0)),"erro"))</f>
        <v/>
      </c>
      <c r="O800" s="164" t="str">
        <f>IF($A800=0,"",IFERROR(INDEX(BD_Gestão!K:K,MATCH('Banco de Dados'!$B800,BD_Gestão!$B:$B,0)),"erro"))</f>
        <v/>
      </c>
      <c r="P800" s="169" t="str">
        <f t="shared" si="50"/>
        <v/>
      </c>
      <c r="Q800" s="170" t="str">
        <f t="shared" si="51"/>
        <v/>
      </c>
      <c r="R800" s="163" t="e">
        <f t="shared" si="48"/>
        <v>#VALUE!</v>
      </c>
      <c r="S800" s="163" t="e">
        <f t="shared" si="49"/>
        <v>#VALUE!</v>
      </c>
      <c r="T800" s="163" t="e">
        <f>INDEX(Controle!O:O,MATCH('Banco de Dados'!A800,Controle!M:M,0))*E800/100</f>
        <v>#N/A</v>
      </c>
    </row>
    <row r="801" spans="1:20" hidden="1" x14ac:dyDescent="0.2">
      <c r="A801" s="158">
        <f>BD_TS!A800</f>
        <v>0</v>
      </c>
      <c r="B801" s="158" t="str">
        <f>SUBSTITUTE(SUBSTITUTE(BD_TS!D800," ",""),"-","/")</f>
        <v/>
      </c>
      <c r="C801" s="158">
        <f>BD_TS!E800</f>
        <v>0</v>
      </c>
      <c r="D801" s="159">
        <f>BD_TS!F800</f>
        <v>0</v>
      </c>
      <c r="E801" s="160">
        <f>BD_TS!B800</f>
        <v>0</v>
      </c>
      <c r="F801" s="161">
        <f>BD_TS!C800</f>
        <v>0</v>
      </c>
      <c r="G801" s="187">
        <f>BD_TS!H800</f>
        <v>0</v>
      </c>
      <c r="H801" s="158" t="str">
        <f>IF($A801=0,"",IFERROR(INDEX(BD_Gestão!A:A,MATCH('Banco de Dados'!$B801,BD_Gestão!$B:$B,0)),"erro"))</f>
        <v/>
      </c>
      <c r="I801" s="162" t="str">
        <f>IF($A801=0,"",IFERROR(INDEX(BD_Gestão!E:E,MATCH('Banco de Dados'!$B801,BD_Gestão!$B:$B,0)),"erro"))</f>
        <v/>
      </c>
      <c r="J801" s="186" t="str">
        <f>IF($A801=0,"",IFERROR(INDEX(BD_Gestão!B:B,MATCH('Banco de Dados'!$B801,BD_Gestão!$B:$B,0)),"erro"))</f>
        <v/>
      </c>
      <c r="K801" s="158" t="str">
        <f>IF($A801=0,"",IFERROR(INDEX(BD_Gestão!C:C,MATCH('Banco de Dados'!$B801,BD_Gestão!$B:$B,0)),"erro"))</f>
        <v/>
      </c>
      <c r="L801" s="158" t="str">
        <f>IF($A801=0,"",IFERROR(INDEX(BD_Gestão!H:H,MATCH('Banco de Dados'!$B801,BD_Gestão!$B:$B,0)),"erro"))</f>
        <v/>
      </c>
      <c r="M801" s="161" t="str">
        <f>IF($A801=0,"",IFERROR(INDEX(BD_Gestão!F:F,MATCH('Banco de Dados'!$B801,BD_Gestão!$B:$B,0)),"erro"))</f>
        <v/>
      </c>
      <c r="N801" s="161" t="str">
        <f>IF($A801=0,"",IFERROR(INDEX(BD_Gestão!J:J,MATCH('Banco de Dados'!$B801,BD_Gestão!$B:$B,0)),"erro"))</f>
        <v/>
      </c>
      <c r="O801" s="164" t="str">
        <f>IF($A801=0,"",IFERROR(INDEX(BD_Gestão!K:K,MATCH('Banco de Dados'!$B801,BD_Gestão!$B:$B,0)),"erro"))</f>
        <v/>
      </c>
      <c r="P801" s="169" t="str">
        <f t="shared" si="50"/>
        <v/>
      </c>
      <c r="Q801" s="170" t="str">
        <f t="shared" si="51"/>
        <v/>
      </c>
      <c r="R801" s="163" t="e">
        <f t="shared" si="48"/>
        <v>#VALUE!</v>
      </c>
      <c r="S801" s="163" t="e">
        <f t="shared" si="49"/>
        <v>#VALUE!</v>
      </c>
      <c r="T801" s="163" t="e">
        <f>INDEX(Controle!O:O,MATCH('Banco de Dados'!A801,Controle!M:M,0))*E801/100</f>
        <v>#N/A</v>
      </c>
    </row>
    <row r="802" spans="1:20" hidden="1" x14ac:dyDescent="0.2">
      <c r="A802" s="158">
        <f>BD_TS!A801</f>
        <v>0</v>
      </c>
      <c r="B802" s="158" t="str">
        <f>SUBSTITUTE(SUBSTITUTE(BD_TS!D801," ",""),"-","/")</f>
        <v/>
      </c>
      <c r="C802" s="158">
        <f>BD_TS!E801</f>
        <v>0</v>
      </c>
      <c r="D802" s="159">
        <f>BD_TS!F801</f>
        <v>0</v>
      </c>
      <c r="E802" s="160">
        <f>BD_TS!B801</f>
        <v>0</v>
      </c>
      <c r="F802" s="161">
        <f>BD_TS!C801</f>
        <v>0</v>
      </c>
      <c r="G802" s="187">
        <f>BD_TS!H801</f>
        <v>0</v>
      </c>
      <c r="H802" s="158" t="str">
        <f>IF($A802=0,"",IFERROR(INDEX(BD_Gestão!A:A,MATCH('Banco de Dados'!$B802,BD_Gestão!$B:$B,0)),"erro"))</f>
        <v/>
      </c>
      <c r="I802" s="162" t="str">
        <f>IF($A802=0,"",IFERROR(INDEX(BD_Gestão!E:E,MATCH('Banco de Dados'!$B802,BD_Gestão!$B:$B,0)),"erro"))</f>
        <v/>
      </c>
      <c r="J802" s="186" t="str">
        <f>IF($A802=0,"",IFERROR(INDEX(BD_Gestão!B:B,MATCH('Banco de Dados'!$B802,BD_Gestão!$B:$B,0)),"erro"))</f>
        <v/>
      </c>
      <c r="K802" s="158" t="str">
        <f>IF($A802=0,"",IFERROR(INDEX(BD_Gestão!C:C,MATCH('Banco de Dados'!$B802,BD_Gestão!$B:$B,0)),"erro"))</f>
        <v/>
      </c>
      <c r="L802" s="158" t="str">
        <f>IF($A802=0,"",IFERROR(INDEX(BD_Gestão!H:H,MATCH('Banco de Dados'!$B802,BD_Gestão!$B:$B,0)),"erro"))</f>
        <v/>
      </c>
      <c r="M802" s="161" t="str">
        <f>IF($A802=0,"",IFERROR(INDEX(BD_Gestão!F:F,MATCH('Banco de Dados'!$B802,BD_Gestão!$B:$B,0)),"erro"))</f>
        <v/>
      </c>
      <c r="N802" s="161" t="str">
        <f>IF($A802=0,"",IFERROR(INDEX(BD_Gestão!J:J,MATCH('Banco de Dados'!$B802,BD_Gestão!$B:$B,0)),"erro"))</f>
        <v/>
      </c>
      <c r="O802" s="164" t="str">
        <f>IF($A802=0,"",IFERROR(INDEX(BD_Gestão!K:K,MATCH('Banco de Dados'!$B802,BD_Gestão!$B:$B,0)),"erro"))</f>
        <v/>
      </c>
      <c r="P802" s="169" t="str">
        <f t="shared" si="50"/>
        <v/>
      </c>
      <c r="Q802" s="170" t="str">
        <f t="shared" si="51"/>
        <v/>
      </c>
      <c r="R802" s="163" t="e">
        <f t="shared" si="48"/>
        <v>#VALUE!</v>
      </c>
      <c r="S802" s="163" t="e">
        <f t="shared" si="49"/>
        <v>#VALUE!</v>
      </c>
      <c r="T802" s="163" t="e">
        <f>INDEX(Controle!O:O,MATCH('Banco de Dados'!A802,Controle!M:M,0))*E802/100</f>
        <v>#N/A</v>
      </c>
    </row>
    <row r="803" spans="1:20" hidden="1" x14ac:dyDescent="0.2">
      <c r="A803" s="158">
        <f>BD_TS!A802</f>
        <v>0</v>
      </c>
      <c r="B803" s="158" t="str">
        <f>SUBSTITUTE(SUBSTITUTE(BD_TS!D802," ",""),"-","/")</f>
        <v/>
      </c>
      <c r="C803" s="158">
        <f>BD_TS!E802</f>
        <v>0</v>
      </c>
      <c r="D803" s="159">
        <f>BD_TS!F802</f>
        <v>0</v>
      </c>
      <c r="E803" s="160">
        <f>BD_TS!B802</f>
        <v>0</v>
      </c>
      <c r="F803" s="161">
        <f>BD_TS!C802</f>
        <v>0</v>
      </c>
      <c r="G803" s="187">
        <f>BD_TS!H802</f>
        <v>0</v>
      </c>
      <c r="H803" s="158" t="str">
        <f>IF($A803=0,"",IFERROR(INDEX(BD_Gestão!A:A,MATCH('Banco de Dados'!$B803,BD_Gestão!$B:$B,0)),"erro"))</f>
        <v/>
      </c>
      <c r="I803" s="162" t="str">
        <f>IF($A803=0,"",IFERROR(INDEX(BD_Gestão!E:E,MATCH('Banco de Dados'!$B803,BD_Gestão!$B:$B,0)),"erro"))</f>
        <v/>
      </c>
      <c r="J803" s="186" t="str">
        <f>IF($A803=0,"",IFERROR(INDEX(BD_Gestão!B:B,MATCH('Banco de Dados'!$B803,BD_Gestão!$B:$B,0)),"erro"))</f>
        <v/>
      </c>
      <c r="K803" s="158" t="str">
        <f>IF($A803=0,"",IFERROR(INDEX(BD_Gestão!C:C,MATCH('Banco de Dados'!$B803,BD_Gestão!$B:$B,0)),"erro"))</f>
        <v/>
      </c>
      <c r="L803" s="158" t="str">
        <f>IF($A803=0,"",IFERROR(INDEX(BD_Gestão!H:H,MATCH('Banco de Dados'!$B803,BD_Gestão!$B:$B,0)),"erro"))</f>
        <v/>
      </c>
      <c r="M803" s="161" t="str">
        <f>IF($A803=0,"",IFERROR(INDEX(BD_Gestão!F:F,MATCH('Banco de Dados'!$B803,BD_Gestão!$B:$B,0)),"erro"))</f>
        <v/>
      </c>
      <c r="N803" s="161" t="str">
        <f>IF($A803=0,"",IFERROR(INDEX(BD_Gestão!J:J,MATCH('Banco de Dados'!$B803,BD_Gestão!$B:$B,0)),"erro"))</f>
        <v/>
      </c>
      <c r="O803" s="164" t="str">
        <f>IF($A803=0,"",IFERROR(INDEX(BD_Gestão!K:K,MATCH('Banco de Dados'!$B803,BD_Gestão!$B:$B,0)),"erro"))</f>
        <v/>
      </c>
      <c r="P803" s="169" t="str">
        <f t="shared" si="50"/>
        <v/>
      </c>
      <c r="Q803" s="170" t="str">
        <f t="shared" si="51"/>
        <v/>
      </c>
      <c r="R803" s="163" t="e">
        <f t="shared" si="48"/>
        <v>#VALUE!</v>
      </c>
      <c r="S803" s="163" t="e">
        <f t="shared" si="49"/>
        <v>#VALUE!</v>
      </c>
      <c r="T803" s="163" t="e">
        <f>INDEX(Controle!O:O,MATCH('Banco de Dados'!A803,Controle!M:M,0))*E803/100</f>
        <v>#N/A</v>
      </c>
    </row>
    <row r="804" spans="1:20" hidden="1" x14ac:dyDescent="0.2">
      <c r="A804" s="158">
        <f>BD_TS!A803</f>
        <v>0</v>
      </c>
      <c r="B804" s="158" t="str">
        <f>SUBSTITUTE(SUBSTITUTE(BD_TS!D803," ",""),"-","/")</f>
        <v/>
      </c>
      <c r="C804" s="158">
        <f>BD_TS!E803</f>
        <v>0</v>
      </c>
      <c r="D804" s="159">
        <f>BD_TS!F803</f>
        <v>0</v>
      </c>
      <c r="E804" s="160">
        <f>BD_TS!B803</f>
        <v>0</v>
      </c>
      <c r="F804" s="161">
        <f>BD_TS!C803</f>
        <v>0</v>
      </c>
      <c r="G804" s="187">
        <f>BD_TS!H803</f>
        <v>0</v>
      </c>
      <c r="H804" s="158" t="str">
        <f>IF($A804=0,"",IFERROR(INDEX(BD_Gestão!A:A,MATCH('Banco de Dados'!$B804,BD_Gestão!$B:$B,0)),"erro"))</f>
        <v/>
      </c>
      <c r="I804" s="162" t="str">
        <f>IF($A804=0,"",IFERROR(INDEX(BD_Gestão!E:E,MATCH('Banco de Dados'!$B804,BD_Gestão!$B:$B,0)),"erro"))</f>
        <v/>
      </c>
      <c r="J804" s="186" t="str">
        <f>IF($A804=0,"",IFERROR(INDEX(BD_Gestão!B:B,MATCH('Banco de Dados'!$B804,BD_Gestão!$B:$B,0)),"erro"))</f>
        <v/>
      </c>
      <c r="K804" s="158" t="str">
        <f>IF($A804=0,"",IFERROR(INDEX(BD_Gestão!C:C,MATCH('Banco de Dados'!$B804,BD_Gestão!$B:$B,0)),"erro"))</f>
        <v/>
      </c>
      <c r="L804" s="158" t="str">
        <f>IF($A804=0,"",IFERROR(INDEX(BD_Gestão!H:H,MATCH('Banco de Dados'!$B804,BD_Gestão!$B:$B,0)),"erro"))</f>
        <v/>
      </c>
      <c r="M804" s="161" t="str">
        <f>IF($A804=0,"",IFERROR(INDEX(BD_Gestão!F:F,MATCH('Banco de Dados'!$B804,BD_Gestão!$B:$B,0)),"erro"))</f>
        <v/>
      </c>
      <c r="N804" s="161" t="str">
        <f>IF($A804=0,"",IFERROR(INDEX(BD_Gestão!J:J,MATCH('Banco de Dados'!$B804,BD_Gestão!$B:$B,0)),"erro"))</f>
        <v/>
      </c>
      <c r="O804" s="164" t="str">
        <f>IF($A804=0,"",IFERROR(INDEX(BD_Gestão!K:K,MATCH('Banco de Dados'!$B804,BD_Gestão!$B:$B,0)),"erro"))</f>
        <v/>
      </c>
      <c r="P804" s="169" t="str">
        <f t="shared" si="50"/>
        <v/>
      </c>
      <c r="Q804" s="170" t="str">
        <f t="shared" si="51"/>
        <v/>
      </c>
      <c r="R804" s="163" t="e">
        <f t="shared" si="48"/>
        <v>#VALUE!</v>
      </c>
      <c r="S804" s="163" t="e">
        <f t="shared" si="49"/>
        <v>#VALUE!</v>
      </c>
      <c r="T804" s="163" t="e">
        <f>INDEX(Controle!O:O,MATCH('Banco de Dados'!A804,Controle!M:M,0))*E804/100</f>
        <v>#N/A</v>
      </c>
    </row>
    <row r="805" spans="1:20" hidden="1" x14ac:dyDescent="0.2">
      <c r="A805" s="158">
        <f>BD_TS!A804</f>
        <v>0</v>
      </c>
      <c r="B805" s="158" t="str">
        <f>SUBSTITUTE(SUBSTITUTE(BD_TS!D804," ",""),"-","/")</f>
        <v/>
      </c>
      <c r="C805" s="158">
        <f>BD_TS!E804</f>
        <v>0</v>
      </c>
      <c r="D805" s="159">
        <f>BD_TS!F804</f>
        <v>0</v>
      </c>
      <c r="E805" s="160">
        <f>BD_TS!B804</f>
        <v>0</v>
      </c>
      <c r="F805" s="161">
        <f>BD_TS!C804</f>
        <v>0</v>
      </c>
      <c r="G805" s="187">
        <f>BD_TS!H804</f>
        <v>0</v>
      </c>
      <c r="H805" s="158" t="str">
        <f>IF($A805=0,"",IFERROR(INDEX(BD_Gestão!A:A,MATCH('Banco de Dados'!$B805,BD_Gestão!$B:$B,0)),"erro"))</f>
        <v/>
      </c>
      <c r="I805" s="162" t="str">
        <f>IF($A805=0,"",IFERROR(INDEX(BD_Gestão!E:E,MATCH('Banco de Dados'!$B805,BD_Gestão!$B:$B,0)),"erro"))</f>
        <v/>
      </c>
      <c r="J805" s="186" t="str">
        <f>IF($A805=0,"",IFERROR(INDEX(BD_Gestão!B:B,MATCH('Banco de Dados'!$B805,BD_Gestão!$B:$B,0)),"erro"))</f>
        <v/>
      </c>
      <c r="K805" s="158" t="str">
        <f>IF($A805=0,"",IFERROR(INDEX(BD_Gestão!C:C,MATCH('Banco de Dados'!$B805,BD_Gestão!$B:$B,0)),"erro"))</f>
        <v/>
      </c>
      <c r="L805" s="158" t="str">
        <f>IF($A805=0,"",IFERROR(INDEX(BD_Gestão!H:H,MATCH('Banco de Dados'!$B805,BD_Gestão!$B:$B,0)),"erro"))</f>
        <v/>
      </c>
      <c r="M805" s="161" t="str">
        <f>IF($A805=0,"",IFERROR(INDEX(BD_Gestão!F:F,MATCH('Banco de Dados'!$B805,BD_Gestão!$B:$B,0)),"erro"))</f>
        <v/>
      </c>
      <c r="N805" s="161" t="str">
        <f>IF($A805=0,"",IFERROR(INDEX(BD_Gestão!J:J,MATCH('Banco de Dados'!$B805,BD_Gestão!$B:$B,0)),"erro"))</f>
        <v/>
      </c>
      <c r="O805" s="164" t="str">
        <f>IF($A805=0,"",IFERROR(INDEX(BD_Gestão!K:K,MATCH('Banco de Dados'!$B805,BD_Gestão!$B:$B,0)),"erro"))</f>
        <v/>
      </c>
      <c r="P805" s="169" t="str">
        <f t="shared" si="50"/>
        <v/>
      </c>
      <c r="Q805" s="170" t="str">
        <f t="shared" si="51"/>
        <v/>
      </c>
      <c r="R805" s="163" t="e">
        <f t="shared" si="48"/>
        <v>#VALUE!</v>
      </c>
      <c r="S805" s="163" t="e">
        <f t="shared" si="49"/>
        <v>#VALUE!</v>
      </c>
      <c r="T805" s="163" t="e">
        <f>INDEX(Controle!O:O,MATCH('Banco de Dados'!A805,Controle!M:M,0))*E805/100</f>
        <v>#N/A</v>
      </c>
    </row>
    <row r="806" spans="1:20" hidden="1" x14ac:dyDescent="0.2">
      <c r="A806" s="158">
        <f>BD_TS!A805</f>
        <v>0</v>
      </c>
      <c r="B806" s="158" t="str">
        <f>SUBSTITUTE(SUBSTITUTE(BD_TS!D805," ",""),"-","/")</f>
        <v/>
      </c>
      <c r="C806" s="158">
        <f>BD_TS!E805</f>
        <v>0</v>
      </c>
      <c r="D806" s="159">
        <f>BD_TS!F805</f>
        <v>0</v>
      </c>
      <c r="E806" s="160">
        <f>BD_TS!B805</f>
        <v>0</v>
      </c>
      <c r="F806" s="161">
        <f>BD_TS!C805</f>
        <v>0</v>
      </c>
      <c r="G806" s="187">
        <f>BD_TS!H805</f>
        <v>0</v>
      </c>
      <c r="H806" s="158" t="str">
        <f>IF($A806=0,"",IFERROR(INDEX(BD_Gestão!A:A,MATCH('Banco de Dados'!$B806,BD_Gestão!$B:$B,0)),"erro"))</f>
        <v/>
      </c>
      <c r="I806" s="162" t="str">
        <f>IF($A806=0,"",IFERROR(INDEX(BD_Gestão!E:E,MATCH('Banco de Dados'!$B806,BD_Gestão!$B:$B,0)),"erro"))</f>
        <v/>
      </c>
      <c r="J806" s="186" t="str">
        <f>IF($A806=0,"",IFERROR(INDEX(BD_Gestão!B:B,MATCH('Banco de Dados'!$B806,BD_Gestão!$B:$B,0)),"erro"))</f>
        <v/>
      </c>
      <c r="K806" s="158" t="str">
        <f>IF($A806=0,"",IFERROR(INDEX(BD_Gestão!C:C,MATCH('Banco de Dados'!$B806,BD_Gestão!$B:$B,0)),"erro"))</f>
        <v/>
      </c>
      <c r="L806" s="158" t="str">
        <f>IF($A806=0,"",IFERROR(INDEX(BD_Gestão!H:H,MATCH('Banco de Dados'!$B806,BD_Gestão!$B:$B,0)),"erro"))</f>
        <v/>
      </c>
      <c r="M806" s="161" t="str">
        <f>IF($A806=0,"",IFERROR(INDEX(BD_Gestão!F:F,MATCH('Banco de Dados'!$B806,BD_Gestão!$B:$B,0)),"erro"))</f>
        <v/>
      </c>
      <c r="N806" s="161" t="str">
        <f>IF($A806=0,"",IFERROR(INDEX(BD_Gestão!J:J,MATCH('Banco de Dados'!$B806,BD_Gestão!$B:$B,0)),"erro"))</f>
        <v/>
      </c>
      <c r="O806" s="164" t="str">
        <f>IF($A806=0,"",IFERROR(INDEX(BD_Gestão!K:K,MATCH('Banco de Dados'!$B806,BD_Gestão!$B:$B,0)),"erro"))</f>
        <v/>
      </c>
      <c r="P806" s="169" t="str">
        <f t="shared" si="50"/>
        <v/>
      </c>
      <c r="Q806" s="170" t="str">
        <f t="shared" si="51"/>
        <v/>
      </c>
      <c r="R806" s="163" t="e">
        <f t="shared" si="48"/>
        <v>#VALUE!</v>
      </c>
      <c r="S806" s="163" t="e">
        <f t="shared" si="49"/>
        <v>#VALUE!</v>
      </c>
      <c r="T806" s="163" t="e">
        <f>INDEX(Controle!O:O,MATCH('Banco de Dados'!A806,Controle!M:M,0))*E806/100</f>
        <v>#N/A</v>
      </c>
    </row>
    <row r="807" spans="1:20" hidden="1" x14ac:dyDescent="0.2">
      <c r="A807" s="158">
        <f>BD_TS!A806</f>
        <v>0</v>
      </c>
      <c r="B807" s="158" t="str">
        <f>SUBSTITUTE(SUBSTITUTE(BD_TS!D806," ",""),"-","/")</f>
        <v/>
      </c>
      <c r="C807" s="158">
        <f>BD_TS!E806</f>
        <v>0</v>
      </c>
      <c r="D807" s="159">
        <f>BD_TS!F806</f>
        <v>0</v>
      </c>
      <c r="E807" s="160">
        <f>BD_TS!B806</f>
        <v>0</v>
      </c>
      <c r="F807" s="161">
        <f>BD_TS!C806</f>
        <v>0</v>
      </c>
      <c r="G807" s="187">
        <f>BD_TS!H806</f>
        <v>0</v>
      </c>
      <c r="H807" s="158" t="str">
        <f>IF($A807=0,"",IFERROR(INDEX(BD_Gestão!A:A,MATCH('Banco de Dados'!$B807,BD_Gestão!$B:$B,0)),"erro"))</f>
        <v/>
      </c>
      <c r="I807" s="162" t="str">
        <f>IF($A807=0,"",IFERROR(INDEX(BD_Gestão!E:E,MATCH('Banco de Dados'!$B807,BD_Gestão!$B:$B,0)),"erro"))</f>
        <v/>
      </c>
      <c r="J807" s="186" t="str">
        <f>IF($A807=0,"",IFERROR(INDEX(BD_Gestão!B:B,MATCH('Banco de Dados'!$B807,BD_Gestão!$B:$B,0)),"erro"))</f>
        <v/>
      </c>
      <c r="K807" s="158" t="str">
        <f>IF($A807=0,"",IFERROR(INDEX(BD_Gestão!C:C,MATCH('Banco de Dados'!$B807,BD_Gestão!$B:$B,0)),"erro"))</f>
        <v/>
      </c>
      <c r="L807" s="158" t="str">
        <f>IF($A807=0,"",IFERROR(INDEX(BD_Gestão!H:H,MATCH('Banco de Dados'!$B807,BD_Gestão!$B:$B,0)),"erro"))</f>
        <v/>
      </c>
      <c r="M807" s="161" t="str">
        <f>IF($A807=0,"",IFERROR(INDEX(BD_Gestão!F:F,MATCH('Banco de Dados'!$B807,BD_Gestão!$B:$B,0)),"erro"))</f>
        <v/>
      </c>
      <c r="N807" s="161" t="str">
        <f>IF($A807=0,"",IFERROR(INDEX(BD_Gestão!J:J,MATCH('Banco de Dados'!$B807,BD_Gestão!$B:$B,0)),"erro"))</f>
        <v/>
      </c>
      <c r="O807" s="164" t="str">
        <f>IF($A807=0,"",IFERROR(INDEX(BD_Gestão!K:K,MATCH('Banco de Dados'!$B807,BD_Gestão!$B:$B,0)),"erro"))</f>
        <v/>
      </c>
      <c r="P807" s="169" t="str">
        <f t="shared" si="50"/>
        <v/>
      </c>
      <c r="Q807" s="170" t="str">
        <f t="shared" si="51"/>
        <v/>
      </c>
      <c r="R807" s="163" t="e">
        <f t="shared" si="48"/>
        <v>#VALUE!</v>
      </c>
      <c r="S807" s="163" t="e">
        <f t="shared" si="49"/>
        <v>#VALUE!</v>
      </c>
      <c r="T807" s="163" t="e">
        <f>INDEX(Controle!O:O,MATCH('Banco de Dados'!A807,Controle!M:M,0))*E807/100</f>
        <v>#N/A</v>
      </c>
    </row>
    <row r="808" spans="1:20" hidden="1" x14ac:dyDescent="0.2">
      <c r="A808" s="158">
        <f>BD_TS!A807</f>
        <v>0</v>
      </c>
      <c r="B808" s="158" t="str">
        <f>SUBSTITUTE(SUBSTITUTE(BD_TS!D807," ",""),"-","/")</f>
        <v/>
      </c>
      <c r="C808" s="158">
        <f>BD_TS!E807</f>
        <v>0</v>
      </c>
      <c r="D808" s="159">
        <f>BD_TS!F807</f>
        <v>0</v>
      </c>
      <c r="E808" s="160">
        <f>BD_TS!B807</f>
        <v>0</v>
      </c>
      <c r="F808" s="161">
        <f>BD_TS!C807</f>
        <v>0</v>
      </c>
      <c r="G808" s="187">
        <f>BD_TS!H807</f>
        <v>0</v>
      </c>
      <c r="H808" s="158" t="str">
        <f>IF($A808=0,"",IFERROR(INDEX(BD_Gestão!A:A,MATCH('Banco de Dados'!$B808,BD_Gestão!$B:$B,0)),"erro"))</f>
        <v/>
      </c>
      <c r="I808" s="162" t="str">
        <f>IF($A808=0,"",IFERROR(INDEX(BD_Gestão!E:E,MATCH('Banco de Dados'!$B808,BD_Gestão!$B:$B,0)),"erro"))</f>
        <v/>
      </c>
      <c r="J808" s="186" t="str">
        <f>IF($A808=0,"",IFERROR(INDEX(BD_Gestão!B:B,MATCH('Banco de Dados'!$B808,BD_Gestão!$B:$B,0)),"erro"))</f>
        <v/>
      </c>
      <c r="K808" s="158" t="str">
        <f>IF($A808=0,"",IFERROR(INDEX(BD_Gestão!C:C,MATCH('Banco de Dados'!$B808,BD_Gestão!$B:$B,0)),"erro"))</f>
        <v/>
      </c>
      <c r="L808" s="158" t="str">
        <f>IF($A808=0,"",IFERROR(INDEX(BD_Gestão!H:H,MATCH('Banco de Dados'!$B808,BD_Gestão!$B:$B,0)),"erro"))</f>
        <v/>
      </c>
      <c r="M808" s="161" t="str">
        <f>IF($A808=0,"",IFERROR(INDEX(BD_Gestão!F:F,MATCH('Banco de Dados'!$B808,BD_Gestão!$B:$B,0)),"erro"))</f>
        <v/>
      </c>
      <c r="N808" s="161" t="str">
        <f>IF($A808=0,"",IFERROR(INDEX(BD_Gestão!J:J,MATCH('Banco de Dados'!$B808,BD_Gestão!$B:$B,0)),"erro"))</f>
        <v/>
      </c>
      <c r="O808" s="164" t="str">
        <f>IF($A808=0,"",IFERROR(INDEX(BD_Gestão!K:K,MATCH('Banco de Dados'!$B808,BD_Gestão!$B:$B,0)),"erro"))</f>
        <v/>
      </c>
      <c r="P808" s="169" t="str">
        <f t="shared" si="50"/>
        <v/>
      </c>
      <c r="Q808" s="170" t="str">
        <f t="shared" si="51"/>
        <v/>
      </c>
      <c r="R808" s="163" t="e">
        <f t="shared" si="48"/>
        <v>#VALUE!</v>
      </c>
      <c r="S808" s="163" t="e">
        <f t="shared" si="49"/>
        <v>#VALUE!</v>
      </c>
      <c r="T808" s="163" t="e">
        <f>INDEX(Controle!O:O,MATCH('Banco de Dados'!A808,Controle!M:M,0))*E808/100</f>
        <v>#N/A</v>
      </c>
    </row>
    <row r="809" spans="1:20" hidden="1" x14ac:dyDescent="0.2">
      <c r="A809" s="158">
        <f>BD_TS!A808</f>
        <v>0</v>
      </c>
      <c r="B809" s="158" t="str">
        <f>SUBSTITUTE(SUBSTITUTE(BD_TS!D808," ",""),"-","/")</f>
        <v/>
      </c>
      <c r="C809" s="158">
        <f>BD_TS!E808</f>
        <v>0</v>
      </c>
      <c r="D809" s="159">
        <f>BD_TS!F808</f>
        <v>0</v>
      </c>
      <c r="E809" s="160">
        <f>BD_TS!B808</f>
        <v>0</v>
      </c>
      <c r="F809" s="161">
        <f>BD_TS!C808</f>
        <v>0</v>
      </c>
      <c r="G809" s="187">
        <f>BD_TS!H808</f>
        <v>0</v>
      </c>
      <c r="H809" s="158" t="str">
        <f>IF($A809=0,"",IFERROR(INDEX(BD_Gestão!A:A,MATCH('Banco de Dados'!$B809,BD_Gestão!$B:$B,0)),"erro"))</f>
        <v/>
      </c>
      <c r="I809" s="162" t="str">
        <f>IF($A809=0,"",IFERROR(INDEX(BD_Gestão!E:E,MATCH('Banco de Dados'!$B809,BD_Gestão!$B:$B,0)),"erro"))</f>
        <v/>
      </c>
      <c r="J809" s="186" t="str">
        <f>IF($A809=0,"",IFERROR(INDEX(BD_Gestão!B:B,MATCH('Banco de Dados'!$B809,BD_Gestão!$B:$B,0)),"erro"))</f>
        <v/>
      </c>
      <c r="K809" s="158" t="str">
        <f>IF($A809=0,"",IFERROR(INDEX(BD_Gestão!C:C,MATCH('Banco de Dados'!$B809,BD_Gestão!$B:$B,0)),"erro"))</f>
        <v/>
      </c>
      <c r="L809" s="158" t="str">
        <f>IF($A809=0,"",IFERROR(INDEX(BD_Gestão!H:H,MATCH('Banco de Dados'!$B809,BD_Gestão!$B:$B,0)),"erro"))</f>
        <v/>
      </c>
      <c r="M809" s="161" t="str">
        <f>IF($A809=0,"",IFERROR(INDEX(BD_Gestão!F:F,MATCH('Banco de Dados'!$B809,BD_Gestão!$B:$B,0)),"erro"))</f>
        <v/>
      </c>
      <c r="N809" s="161" t="str">
        <f>IF($A809=0,"",IFERROR(INDEX(BD_Gestão!J:J,MATCH('Banco de Dados'!$B809,BD_Gestão!$B:$B,0)),"erro"))</f>
        <v/>
      </c>
      <c r="O809" s="164" t="str">
        <f>IF($A809=0,"",IFERROR(INDEX(BD_Gestão!K:K,MATCH('Banco de Dados'!$B809,BD_Gestão!$B:$B,0)),"erro"))</f>
        <v/>
      </c>
      <c r="P809" s="169" t="str">
        <f t="shared" si="50"/>
        <v/>
      </c>
      <c r="Q809" s="170" t="str">
        <f t="shared" si="51"/>
        <v/>
      </c>
      <c r="R809" s="163" t="e">
        <f t="shared" si="48"/>
        <v>#VALUE!</v>
      </c>
      <c r="S809" s="163" t="e">
        <f t="shared" si="49"/>
        <v>#VALUE!</v>
      </c>
      <c r="T809" s="163" t="e">
        <f>INDEX(Controle!O:O,MATCH('Banco de Dados'!A809,Controle!M:M,0))*E809/100</f>
        <v>#N/A</v>
      </c>
    </row>
    <row r="810" spans="1:20" hidden="1" x14ac:dyDescent="0.2">
      <c r="A810" s="158">
        <f>BD_TS!A809</f>
        <v>0</v>
      </c>
      <c r="B810" s="158" t="str">
        <f>SUBSTITUTE(SUBSTITUTE(BD_TS!D809," ",""),"-","/")</f>
        <v/>
      </c>
      <c r="C810" s="158">
        <f>BD_TS!E809</f>
        <v>0</v>
      </c>
      <c r="D810" s="159">
        <f>BD_TS!F809</f>
        <v>0</v>
      </c>
      <c r="E810" s="160">
        <f>BD_TS!B809</f>
        <v>0</v>
      </c>
      <c r="F810" s="161">
        <f>BD_TS!C809</f>
        <v>0</v>
      </c>
      <c r="G810" s="187">
        <f>BD_TS!H809</f>
        <v>0</v>
      </c>
      <c r="H810" s="158" t="str">
        <f>IF($A810=0,"",IFERROR(INDEX(BD_Gestão!A:A,MATCH('Banco de Dados'!$B810,BD_Gestão!$B:$B,0)),"erro"))</f>
        <v/>
      </c>
      <c r="I810" s="162" t="str">
        <f>IF($A810=0,"",IFERROR(INDEX(BD_Gestão!E:E,MATCH('Banco de Dados'!$B810,BD_Gestão!$B:$B,0)),"erro"))</f>
        <v/>
      </c>
      <c r="J810" s="186" t="str">
        <f>IF($A810=0,"",IFERROR(INDEX(BD_Gestão!B:B,MATCH('Banco de Dados'!$B810,BD_Gestão!$B:$B,0)),"erro"))</f>
        <v/>
      </c>
      <c r="K810" s="158" t="str">
        <f>IF($A810=0,"",IFERROR(INDEX(BD_Gestão!C:C,MATCH('Banco de Dados'!$B810,BD_Gestão!$B:$B,0)),"erro"))</f>
        <v/>
      </c>
      <c r="L810" s="158" t="str">
        <f>IF($A810=0,"",IFERROR(INDEX(BD_Gestão!H:H,MATCH('Banco de Dados'!$B810,BD_Gestão!$B:$B,0)),"erro"))</f>
        <v/>
      </c>
      <c r="M810" s="161" t="str">
        <f>IF($A810=0,"",IFERROR(INDEX(BD_Gestão!F:F,MATCH('Banco de Dados'!$B810,BD_Gestão!$B:$B,0)),"erro"))</f>
        <v/>
      </c>
      <c r="N810" s="161" t="str">
        <f>IF($A810=0,"",IFERROR(INDEX(BD_Gestão!J:J,MATCH('Banco de Dados'!$B810,BD_Gestão!$B:$B,0)),"erro"))</f>
        <v/>
      </c>
      <c r="O810" s="164" t="str">
        <f>IF($A810=0,"",IFERROR(INDEX(BD_Gestão!K:K,MATCH('Banco de Dados'!$B810,BD_Gestão!$B:$B,0)),"erro"))</f>
        <v/>
      </c>
      <c r="P810" s="169" t="str">
        <f t="shared" si="50"/>
        <v/>
      </c>
      <c r="Q810" s="170" t="str">
        <f t="shared" si="51"/>
        <v/>
      </c>
      <c r="R810" s="163" t="e">
        <f t="shared" si="48"/>
        <v>#VALUE!</v>
      </c>
      <c r="S810" s="163" t="e">
        <f t="shared" si="49"/>
        <v>#VALUE!</v>
      </c>
      <c r="T810" s="163" t="e">
        <f>INDEX(Controle!O:O,MATCH('Banco de Dados'!A810,Controle!M:M,0))*E810/100</f>
        <v>#N/A</v>
      </c>
    </row>
    <row r="811" spans="1:20" hidden="1" x14ac:dyDescent="0.2">
      <c r="A811" s="158">
        <f>BD_TS!A810</f>
        <v>0</v>
      </c>
      <c r="B811" s="158" t="str">
        <f>SUBSTITUTE(SUBSTITUTE(BD_TS!D810," ",""),"-","/")</f>
        <v/>
      </c>
      <c r="C811" s="158">
        <f>BD_TS!E810</f>
        <v>0</v>
      </c>
      <c r="D811" s="159">
        <f>BD_TS!F810</f>
        <v>0</v>
      </c>
      <c r="E811" s="160">
        <f>BD_TS!B810</f>
        <v>0</v>
      </c>
      <c r="F811" s="161">
        <f>BD_TS!C810</f>
        <v>0</v>
      </c>
      <c r="G811" s="187">
        <f>BD_TS!H810</f>
        <v>0</v>
      </c>
      <c r="H811" s="158" t="str">
        <f>IF($A811=0,"",IFERROR(INDEX(BD_Gestão!A:A,MATCH('Banco de Dados'!$B811,BD_Gestão!$B:$B,0)),"erro"))</f>
        <v/>
      </c>
      <c r="I811" s="162" t="str">
        <f>IF($A811=0,"",IFERROR(INDEX(BD_Gestão!E:E,MATCH('Banco de Dados'!$B811,BD_Gestão!$B:$B,0)),"erro"))</f>
        <v/>
      </c>
      <c r="J811" s="186" t="str">
        <f>IF($A811=0,"",IFERROR(INDEX(BD_Gestão!B:B,MATCH('Banco de Dados'!$B811,BD_Gestão!$B:$B,0)),"erro"))</f>
        <v/>
      </c>
      <c r="K811" s="158" t="str">
        <f>IF($A811=0,"",IFERROR(INDEX(BD_Gestão!C:C,MATCH('Banco de Dados'!$B811,BD_Gestão!$B:$B,0)),"erro"))</f>
        <v/>
      </c>
      <c r="L811" s="158" t="str">
        <f>IF($A811=0,"",IFERROR(INDEX(BD_Gestão!H:H,MATCH('Banco de Dados'!$B811,BD_Gestão!$B:$B,0)),"erro"))</f>
        <v/>
      </c>
      <c r="M811" s="161" t="str">
        <f>IF($A811=0,"",IFERROR(INDEX(BD_Gestão!F:F,MATCH('Banco de Dados'!$B811,BD_Gestão!$B:$B,0)),"erro"))</f>
        <v/>
      </c>
      <c r="N811" s="161" t="str">
        <f>IF($A811=0,"",IFERROR(INDEX(BD_Gestão!J:J,MATCH('Banco de Dados'!$B811,BD_Gestão!$B:$B,0)),"erro"))</f>
        <v/>
      </c>
      <c r="O811" s="164" t="str">
        <f>IF($A811=0,"",IFERROR(INDEX(BD_Gestão!K:K,MATCH('Banco de Dados'!$B811,BD_Gestão!$B:$B,0)),"erro"))</f>
        <v/>
      </c>
      <c r="P811" s="169" t="str">
        <f t="shared" si="50"/>
        <v/>
      </c>
      <c r="Q811" s="170" t="str">
        <f t="shared" si="51"/>
        <v/>
      </c>
      <c r="R811" s="163" t="e">
        <f t="shared" si="48"/>
        <v>#VALUE!</v>
      </c>
      <c r="S811" s="163" t="e">
        <f t="shared" si="49"/>
        <v>#VALUE!</v>
      </c>
      <c r="T811" s="163" t="e">
        <f>INDEX(Controle!O:O,MATCH('Banco de Dados'!A811,Controle!M:M,0))*E811/100</f>
        <v>#N/A</v>
      </c>
    </row>
    <row r="812" spans="1:20" hidden="1" x14ac:dyDescent="0.2">
      <c r="A812" s="158">
        <f>BD_TS!A811</f>
        <v>0</v>
      </c>
      <c r="B812" s="158" t="str">
        <f>SUBSTITUTE(SUBSTITUTE(BD_TS!D811," ",""),"-","/")</f>
        <v/>
      </c>
      <c r="C812" s="158">
        <f>BD_TS!E811</f>
        <v>0</v>
      </c>
      <c r="D812" s="159">
        <f>BD_TS!F811</f>
        <v>0</v>
      </c>
      <c r="E812" s="160">
        <f>BD_TS!B811</f>
        <v>0</v>
      </c>
      <c r="F812" s="161">
        <f>BD_TS!C811</f>
        <v>0</v>
      </c>
      <c r="G812" s="187">
        <f>BD_TS!H811</f>
        <v>0</v>
      </c>
      <c r="H812" s="158" t="str">
        <f>IF($A812=0,"",IFERROR(INDEX(BD_Gestão!A:A,MATCH('Banco de Dados'!$B812,BD_Gestão!$B:$B,0)),"erro"))</f>
        <v/>
      </c>
      <c r="I812" s="162" t="str">
        <f>IF($A812=0,"",IFERROR(INDEX(BD_Gestão!E:E,MATCH('Banco de Dados'!$B812,BD_Gestão!$B:$B,0)),"erro"))</f>
        <v/>
      </c>
      <c r="J812" s="186" t="str">
        <f>IF($A812=0,"",IFERROR(INDEX(BD_Gestão!B:B,MATCH('Banco de Dados'!$B812,BD_Gestão!$B:$B,0)),"erro"))</f>
        <v/>
      </c>
      <c r="K812" s="158" t="str">
        <f>IF($A812=0,"",IFERROR(INDEX(BD_Gestão!C:C,MATCH('Banco de Dados'!$B812,BD_Gestão!$B:$B,0)),"erro"))</f>
        <v/>
      </c>
      <c r="L812" s="158" t="str">
        <f>IF($A812=0,"",IFERROR(INDEX(BD_Gestão!H:H,MATCH('Banco de Dados'!$B812,BD_Gestão!$B:$B,0)),"erro"))</f>
        <v/>
      </c>
      <c r="M812" s="161" t="str">
        <f>IF($A812=0,"",IFERROR(INDEX(BD_Gestão!F:F,MATCH('Banco de Dados'!$B812,BD_Gestão!$B:$B,0)),"erro"))</f>
        <v/>
      </c>
      <c r="N812" s="161" t="str">
        <f>IF($A812=0,"",IFERROR(INDEX(BD_Gestão!J:J,MATCH('Banco de Dados'!$B812,BD_Gestão!$B:$B,0)),"erro"))</f>
        <v/>
      </c>
      <c r="O812" s="164" t="str">
        <f>IF($A812=0,"",IFERROR(INDEX(BD_Gestão!K:K,MATCH('Banco de Dados'!$B812,BD_Gestão!$B:$B,0)),"erro"))</f>
        <v/>
      </c>
      <c r="P812" s="169" t="str">
        <f t="shared" si="50"/>
        <v/>
      </c>
      <c r="Q812" s="170" t="str">
        <f t="shared" si="51"/>
        <v/>
      </c>
      <c r="R812" s="163" t="e">
        <f t="shared" si="48"/>
        <v>#VALUE!</v>
      </c>
      <c r="S812" s="163" t="e">
        <f t="shared" si="49"/>
        <v>#VALUE!</v>
      </c>
      <c r="T812" s="163" t="e">
        <f>INDEX(Controle!O:O,MATCH('Banco de Dados'!A812,Controle!M:M,0))*E812/100</f>
        <v>#N/A</v>
      </c>
    </row>
    <row r="813" spans="1:20" hidden="1" x14ac:dyDescent="0.2">
      <c r="A813" s="158">
        <f>BD_TS!A812</f>
        <v>0</v>
      </c>
      <c r="B813" s="158" t="str">
        <f>SUBSTITUTE(SUBSTITUTE(BD_TS!D812," ",""),"-","/")</f>
        <v/>
      </c>
      <c r="C813" s="158">
        <f>BD_TS!E812</f>
        <v>0</v>
      </c>
      <c r="D813" s="159">
        <f>BD_TS!F812</f>
        <v>0</v>
      </c>
      <c r="E813" s="160">
        <f>BD_TS!B812</f>
        <v>0</v>
      </c>
      <c r="F813" s="161">
        <f>BD_TS!C812</f>
        <v>0</v>
      </c>
      <c r="G813" s="187">
        <f>BD_TS!H812</f>
        <v>0</v>
      </c>
      <c r="H813" s="158" t="str">
        <f>IF($A813=0,"",IFERROR(INDEX(BD_Gestão!A:A,MATCH('Banco de Dados'!$B813,BD_Gestão!$B:$B,0)),"erro"))</f>
        <v/>
      </c>
      <c r="I813" s="162" t="str">
        <f>IF($A813=0,"",IFERROR(INDEX(BD_Gestão!E:E,MATCH('Banco de Dados'!$B813,BD_Gestão!$B:$B,0)),"erro"))</f>
        <v/>
      </c>
      <c r="J813" s="186" t="str">
        <f>IF($A813=0,"",IFERROR(INDEX(BD_Gestão!B:B,MATCH('Banco de Dados'!$B813,BD_Gestão!$B:$B,0)),"erro"))</f>
        <v/>
      </c>
      <c r="K813" s="158" t="str">
        <f>IF($A813=0,"",IFERROR(INDEX(BD_Gestão!C:C,MATCH('Banco de Dados'!$B813,BD_Gestão!$B:$B,0)),"erro"))</f>
        <v/>
      </c>
      <c r="L813" s="158" t="str">
        <f>IF($A813=0,"",IFERROR(INDEX(BD_Gestão!H:H,MATCH('Banco de Dados'!$B813,BD_Gestão!$B:$B,0)),"erro"))</f>
        <v/>
      </c>
      <c r="M813" s="161" t="str">
        <f>IF($A813=0,"",IFERROR(INDEX(BD_Gestão!F:F,MATCH('Banco de Dados'!$B813,BD_Gestão!$B:$B,0)),"erro"))</f>
        <v/>
      </c>
      <c r="N813" s="161" t="str">
        <f>IF($A813=0,"",IFERROR(INDEX(BD_Gestão!J:J,MATCH('Banco de Dados'!$B813,BD_Gestão!$B:$B,0)),"erro"))</f>
        <v/>
      </c>
      <c r="O813" s="164" t="str">
        <f>IF($A813=0,"",IFERROR(INDEX(BD_Gestão!K:K,MATCH('Banco de Dados'!$B813,BD_Gestão!$B:$B,0)),"erro"))</f>
        <v/>
      </c>
      <c r="P813" s="169" t="str">
        <f t="shared" si="50"/>
        <v/>
      </c>
      <c r="Q813" s="170" t="str">
        <f t="shared" si="51"/>
        <v/>
      </c>
      <c r="R813" s="163" t="e">
        <f t="shared" si="48"/>
        <v>#VALUE!</v>
      </c>
      <c r="S813" s="163" t="e">
        <f t="shared" si="49"/>
        <v>#VALUE!</v>
      </c>
      <c r="T813" s="163" t="e">
        <f>INDEX(Controle!O:O,MATCH('Banco de Dados'!A813,Controle!M:M,0))*E813/100</f>
        <v>#N/A</v>
      </c>
    </row>
    <row r="814" spans="1:20" hidden="1" x14ac:dyDescent="0.2">
      <c r="A814" s="158">
        <f>BD_TS!A813</f>
        <v>0</v>
      </c>
      <c r="B814" s="158" t="str">
        <f>SUBSTITUTE(SUBSTITUTE(BD_TS!D813," ",""),"-","/")</f>
        <v/>
      </c>
      <c r="C814" s="158">
        <f>BD_TS!E813</f>
        <v>0</v>
      </c>
      <c r="D814" s="159">
        <f>BD_TS!F813</f>
        <v>0</v>
      </c>
      <c r="E814" s="160">
        <f>BD_TS!B813</f>
        <v>0</v>
      </c>
      <c r="F814" s="161">
        <f>BD_TS!C813</f>
        <v>0</v>
      </c>
      <c r="G814" s="187">
        <f>BD_TS!H813</f>
        <v>0</v>
      </c>
      <c r="H814" s="158" t="str">
        <f>IF($A814=0,"",IFERROR(INDEX(BD_Gestão!A:A,MATCH('Banco de Dados'!$B814,BD_Gestão!$B:$B,0)),"erro"))</f>
        <v/>
      </c>
      <c r="I814" s="162" t="str">
        <f>IF($A814=0,"",IFERROR(INDEX(BD_Gestão!E:E,MATCH('Banco de Dados'!$B814,BD_Gestão!$B:$B,0)),"erro"))</f>
        <v/>
      </c>
      <c r="J814" s="186" t="str">
        <f>IF($A814=0,"",IFERROR(INDEX(BD_Gestão!B:B,MATCH('Banco de Dados'!$B814,BD_Gestão!$B:$B,0)),"erro"))</f>
        <v/>
      </c>
      <c r="K814" s="158" t="str">
        <f>IF($A814=0,"",IFERROR(INDEX(BD_Gestão!C:C,MATCH('Banco de Dados'!$B814,BD_Gestão!$B:$B,0)),"erro"))</f>
        <v/>
      </c>
      <c r="L814" s="158" t="str">
        <f>IF($A814=0,"",IFERROR(INDEX(BD_Gestão!H:H,MATCH('Banco de Dados'!$B814,BD_Gestão!$B:$B,0)),"erro"))</f>
        <v/>
      </c>
      <c r="M814" s="161" t="str">
        <f>IF($A814=0,"",IFERROR(INDEX(BD_Gestão!F:F,MATCH('Banco de Dados'!$B814,BD_Gestão!$B:$B,0)),"erro"))</f>
        <v/>
      </c>
      <c r="N814" s="161" t="str">
        <f>IF($A814=0,"",IFERROR(INDEX(BD_Gestão!J:J,MATCH('Banco de Dados'!$B814,BD_Gestão!$B:$B,0)),"erro"))</f>
        <v/>
      </c>
      <c r="O814" s="164" t="str">
        <f>IF($A814=0,"",IFERROR(INDEX(BD_Gestão!K:K,MATCH('Banco de Dados'!$B814,BD_Gestão!$B:$B,0)),"erro"))</f>
        <v/>
      </c>
      <c r="P814" s="169" t="str">
        <f t="shared" si="50"/>
        <v/>
      </c>
      <c r="Q814" s="170" t="str">
        <f t="shared" si="51"/>
        <v/>
      </c>
      <c r="R814" s="163" t="e">
        <f t="shared" si="48"/>
        <v>#VALUE!</v>
      </c>
      <c r="S814" s="163" t="e">
        <f t="shared" si="49"/>
        <v>#VALUE!</v>
      </c>
      <c r="T814" s="163" t="e">
        <f>INDEX(Controle!O:O,MATCH('Banco de Dados'!A814,Controle!M:M,0))*E814/100</f>
        <v>#N/A</v>
      </c>
    </row>
    <row r="815" spans="1:20" hidden="1" x14ac:dyDescent="0.2">
      <c r="A815" s="158">
        <f>BD_TS!A814</f>
        <v>0</v>
      </c>
      <c r="B815" s="158" t="str">
        <f>SUBSTITUTE(SUBSTITUTE(BD_TS!D814," ",""),"-","/")</f>
        <v/>
      </c>
      <c r="C815" s="158">
        <f>BD_TS!E814</f>
        <v>0</v>
      </c>
      <c r="D815" s="159">
        <f>BD_TS!F814</f>
        <v>0</v>
      </c>
      <c r="E815" s="160">
        <f>BD_TS!B814</f>
        <v>0</v>
      </c>
      <c r="F815" s="161">
        <f>BD_TS!C814</f>
        <v>0</v>
      </c>
      <c r="G815" s="187">
        <f>BD_TS!H814</f>
        <v>0</v>
      </c>
      <c r="H815" s="158" t="str">
        <f>IF($A815=0,"",IFERROR(INDEX(BD_Gestão!A:A,MATCH('Banco de Dados'!$B815,BD_Gestão!$B:$B,0)),"erro"))</f>
        <v/>
      </c>
      <c r="I815" s="162" t="str">
        <f>IF($A815=0,"",IFERROR(INDEX(BD_Gestão!E:E,MATCH('Banco de Dados'!$B815,BD_Gestão!$B:$B,0)),"erro"))</f>
        <v/>
      </c>
      <c r="J815" s="186" t="str">
        <f>IF($A815=0,"",IFERROR(INDEX(BD_Gestão!B:B,MATCH('Banco de Dados'!$B815,BD_Gestão!$B:$B,0)),"erro"))</f>
        <v/>
      </c>
      <c r="K815" s="158" t="str">
        <f>IF($A815=0,"",IFERROR(INDEX(BD_Gestão!C:C,MATCH('Banco de Dados'!$B815,BD_Gestão!$B:$B,0)),"erro"))</f>
        <v/>
      </c>
      <c r="L815" s="158" t="str">
        <f>IF($A815=0,"",IFERROR(INDEX(BD_Gestão!H:H,MATCH('Banco de Dados'!$B815,BD_Gestão!$B:$B,0)),"erro"))</f>
        <v/>
      </c>
      <c r="M815" s="161" t="str">
        <f>IF($A815=0,"",IFERROR(INDEX(BD_Gestão!F:F,MATCH('Banco de Dados'!$B815,BD_Gestão!$B:$B,0)),"erro"))</f>
        <v/>
      </c>
      <c r="N815" s="161" t="str">
        <f>IF($A815=0,"",IFERROR(INDEX(BD_Gestão!J:J,MATCH('Banco de Dados'!$B815,BD_Gestão!$B:$B,0)),"erro"))</f>
        <v/>
      </c>
      <c r="O815" s="164" t="str">
        <f>IF($A815=0,"",IFERROR(INDEX(BD_Gestão!K:K,MATCH('Banco de Dados'!$B815,BD_Gestão!$B:$B,0)),"erro"))</f>
        <v/>
      </c>
      <c r="P815" s="169" t="str">
        <f t="shared" si="50"/>
        <v/>
      </c>
      <c r="Q815" s="170" t="str">
        <f t="shared" si="51"/>
        <v/>
      </c>
      <c r="R815" s="163" t="e">
        <f t="shared" si="48"/>
        <v>#VALUE!</v>
      </c>
      <c r="S815" s="163" t="e">
        <f t="shared" si="49"/>
        <v>#VALUE!</v>
      </c>
      <c r="T815" s="163" t="e">
        <f>INDEX(Controle!O:O,MATCH('Banco de Dados'!A815,Controle!M:M,0))*E815/100</f>
        <v>#N/A</v>
      </c>
    </row>
    <row r="816" spans="1:20" hidden="1" x14ac:dyDescent="0.2">
      <c r="A816" s="158">
        <f>BD_TS!A815</f>
        <v>0</v>
      </c>
      <c r="B816" s="158" t="str">
        <f>SUBSTITUTE(SUBSTITUTE(BD_TS!D815," ",""),"-","/")</f>
        <v/>
      </c>
      <c r="C816" s="158">
        <f>BD_TS!E815</f>
        <v>0</v>
      </c>
      <c r="D816" s="159">
        <f>BD_TS!F815</f>
        <v>0</v>
      </c>
      <c r="E816" s="160">
        <f>BD_TS!B815</f>
        <v>0</v>
      </c>
      <c r="F816" s="161">
        <f>BD_TS!C815</f>
        <v>0</v>
      </c>
      <c r="G816" s="187">
        <f>BD_TS!H815</f>
        <v>0</v>
      </c>
      <c r="H816" s="158" t="str">
        <f>IF($A816=0,"",IFERROR(INDEX(BD_Gestão!A:A,MATCH('Banco de Dados'!$B816,BD_Gestão!$B:$B,0)),"erro"))</f>
        <v/>
      </c>
      <c r="I816" s="162" t="str">
        <f>IF($A816=0,"",IFERROR(INDEX(BD_Gestão!E:E,MATCH('Banco de Dados'!$B816,BD_Gestão!$B:$B,0)),"erro"))</f>
        <v/>
      </c>
      <c r="J816" s="186" t="str">
        <f>IF($A816=0,"",IFERROR(INDEX(BD_Gestão!B:B,MATCH('Banco de Dados'!$B816,BD_Gestão!$B:$B,0)),"erro"))</f>
        <v/>
      </c>
      <c r="K816" s="158" t="str">
        <f>IF($A816=0,"",IFERROR(INDEX(BD_Gestão!C:C,MATCH('Banco de Dados'!$B816,BD_Gestão!$B:$B,0)),"erro"))</f>
        <v/>
      </c>
      <c r="L816" s="158" t="str">
        <f>IF($A816=0,"",IFERROR(INDEX(BD_Gestão!H:H,MATCH('Banco de Dados'!$B816,BD_Gestão!$B:$B,0)),"erro"))</f>
        <v/>
      </c>
      <c r="M816" s="161" t="str">
        <f>IF($A816=0,"",IFERROR(INDEX(BD_Gestão!F:F,MATCH('Banco de Dados'!$B816,BD_Gestão!$B:$B,0)),"erro"))</f>
        <v/>
      </c>
      <c r="N816" s="161" t="str">
        <f>IF($A816=0,"",IFERROR(INDEX(BD_Gestão!J:J,MATCH('Banco de Dados'!$B816,BD_Gestão!$B:$B,0)),"erro"))</f>
        <v/>
      </c>
      <c r="O816" s="164" t="str">
        <f>IF($A816=0,"",IFERROR(INDEX(BD_Gestão!K:K,MATCH('Banco de Dados'!$B816,BD_Gestão!$B:$B,0)),"erro"))</f>
        <v/>
      </c>
      <c r="P816" s="169" t="str">
        <f t="shared" si="50"/>
        <v/>
      </c>
      <c r="Q816" s="170" t="str">
        <f t="shared" si="51"/>
        <v/>
      </c>
      <c r="R816" s="163" t="e">
        <f t="shared" si="48"/>
        <v>#VALUE!</v>
      </c>
      <c r="S816" s="163" t="e">
        <f t="shared" si="49"/>
        <v>#VALUE!</v>
      </c>
      <c r="T816" s="163" t="e">
        <f>INDEX(Controle!O:O,MATCH('Banco de Dados'!A816,Controle!M:M,0))*E816/100</f>
        <v>#N/A</v>
      </c>
    </row>
    <row r="817" spans="1:20" hidden="1" x14ac:dyDescent="0.2">
      <c r="A817" s="158">
        <f>BD_TS!A816</f>
        <v>0</v>
      </c>
      <c r="B817" s="158" t="str">
        <f>SUBSTITUTE(SUBSTITUTE(BD_TS!D816," ",""),"-","/")</f>
        <v/>
      </c>
      <c r="C817" s="158">
        <f>BD_TS!E816</f>
        <v>0</v>
      </c>
      <c r="D817" s="159">
        <f>BD_TS!F816</f>
        <v>0</v>
      </c>
      <c r="E817" s="160">
        <f>BD_TS!B816</f>
        <v>0</v>
      </c>
      <c r="F817" s="161">
        <f>BD_TS!C816</f>
        <v>0</v>
      </c>
      <c r="G817" s="187">
        <f>BD_TS!H816</f>
        <v>0</v>
      </c>
      <c r="H817" s="158" t="str">
        <f>IF($A817=0,"",IFERROR(INDEX(BD_Gestão!A:A,MATCH('Banco de Dados'!$B817,BD_Gestão!$B:$B,0)),"erro"))</f>
        <v/>
      </c>
      <c r="I817" s="162" t="str">
        <f>IF($A817=0,"",IFERROR(INDEX(BD_Gestão!E:E,MATCH('Banco de Dados'!$B817,BD_Gestão!$B:$B,0)),"erro"))</f>
        <v/>
      </c>
      <c r="J817" s="186" t="str">
        <f>IF($A817=0,"",IFERROR(INDEX(BD_Gestão!B:B,MATCH('Banco de Dados'!$B817,BD_Gestão!$B:$B,0)),"erro"))</f>
        <v/>
      </c>
      <c r="K817" s="158" t="str">
        <f>IF($A817=0,"",IFERROR(INDEX(BD_Gestão!C:C,MATCH('Banco de Dados'!$B817,BD_Gestão!$B:$B,0)),"erro"))</f>
        <v/>
      </c>
      <c r="L817" s="158" t="str">
        <f>IF($A817=0,"",IFERROR(INDEX(BD_Gestão!H:H,MATCH('Banco de Dados'!$B817,BD_Gestão!$B:$B,0)),"erro"))</f>
        <v/>
      </c>
      <c r="M817" s="161" t="str">
        <f>IF($A817=0,"",IFERROR(INDEX(BD_Gestão!F:F,MATCH('Banco de Dados'!$B817,BD_Gestão!$B:$B,0)),"erro"))</f>
        <v/>
      </c>
      <c r="N817" s="161" t="str">
        <f>IF($A817=0,"",IFERROR(INDEX(BD_Gestão!J:J,MATCH('Banco de Dados'!$B817,BD_Gestão!$B:$B,0)),"erro"))</f>
        <v/>
      </c>
      <c r="O817" s="164" t="str">
        <f>IF($A817=0,"",IFERROR(INDEX(BD_Gestão!K:K,MATCH('Banco de Dados'!$B817,BD_Gestão!$B:$B,0)),"erro"))</f>
        <v/>
      </c>
      <c r="P817" s="169" t="str">
        <f t="shared" si="50"/>
        <v/>
      </c>
      <c r="Q817" s="170" t="str">
        <f t="shared" si="51"/>
        <v/>
      </c>
      <c r="R817" s="163" t="e">
        <f t="shared" si="48"/>
        <v>#VALUE!</v>
      </c>
      <c r="S817" s="163" t="e">
        <f t="shared" si="49"/>
        <v>#VALUE!</v>
      </c>
      <c r="T817" s="163" t="e">
        <f>INDEX(Controle!O:O,MATCH('Banco de Dados'!A817,Controle!M:M,0))*E817/100</f>
        <v>#N/A</v>
      </c>
    </row>
    <row r="818" spans="1:20" hidden="1" x14ac:dyDescent="0.2">
      <c r="A818" s="158">
        <f>BD_TS!A817</f>
        <v>0</v>
      </c>
      <c r="B818" s="158" t="str">
        <f>SUBSTITUTE(SUBSTITUTE(BD_TS!D817," ",""),"-","/")</f>
        <v/>
      </c>
      <c r="C818" s="158">
        <f>BD_TS!E817</f>
        <v>0</v>
      </c>
      <c r="D818" s="159">
        <f>BD_TS!F817</f>
        <v>0</v>
      </c>
      <c r="E818" s="160">
        <f>BD_TS!B817</f>
        <v>0</v>
      </c>
      <c r="F818" s="161">
        <f>BD_TS!C817</f>
        <v>0</v>
      </c>
      <c r="G818" s="187">
        <f>BD_TS!H817</f>
        <v>0</v>
      </c>
      <c r="H818" s="158" t="str">
        <f>IF($A818=0,"",IFERROR(INDEX(BD_Gestão!A:A,MATCH('Banco de Dados'!$B818,BD_Gestão!$B:$B,0)),"erro"))</f>
        <v/>
      </c>
      <c r="I818" s="162" t="str">
        <f>IF($A818=0,"",IFERROR(INDEX(BD_Gestão!E:E,MATCH('Banco de Dados'!$B818,BD_Gestão!$B:$B,0)),"erro"))</f>
        <v/>
      </c>
      <c r="J818" s="186" t="str">
        <f>IF($A818=0,"",IFERROR(INDEX(BD_Gestão!B:B,MATCH('Banco de Dados'!$B818,BD_Gestão!$B:$B,0)),"erro"))</f>
        <v/>
      </c>
      <c r="K818" s="158" t="str">
        <f>IF($A818=0,"",IFERROR(INDEX(BD_Gestão!C:C,MATCH('Banco de Dados'!$B818,BD_Gestão!$B:$B,0)),"erro"))</f>
        <v/>
      </c>
      <c r="L818" s="158" t="str">
        <f>IF($A818=0,"",IFERROR(INDEX(BD_Gestão!H:H,MATCH('Banco de Dados'!$B818,BD_Gestão!$B:$B,0)),"erro"))</f>
        <v/>
      </c>
      <c r="M818" s="161" t="str">
        <f>IF($A818=0,"",IFERROR(INDEX(BD_Gestão!F:F,MATCH('Banco de Dados'!$B818,BD_Gestão!$B:$B,0)),"erro"))</f>
        <v/>
      </c>
      <c r="N818" s="161" t="str">
        <f>IF($A818=0,"",IFERROR(INDEX(BD_Gestão!J:J,MATCH('Banco de Dados'!$B818,BD_Gestão!$B:$B,0)),"erro"))</f>
        <v/>
      </c>
      <c r="O818" s="164" t="str">
        <f>IF($A818=0,"",IFERROR(INDEX(BD_Gestão!K:K,MATCH('Banco de Dados'!$B818,BD_Gestão!$B:$B,0)),"erro"))</f>
        <v/>
      </c>
      <c r="P818" s="169" t="str">
        <f t="shared" si="50"/>
        <v/>
      </c>
      <c r="Q818" s="170" t="str">
        <f t="shared" si="51"/>
        <v/>
      </c>
      <c r="R818" s="163" t="e">
        <f t="shared" si="48"/>
        <v>#VALUE!</v>
      </c>
      <c r="S818" s="163" t="e">
        <f t="shared" si="49"/>
        <v>#VALUE!</v>
      </c>
      <c r="T818" s="163" t="e">
        <f>INDEX(Controle!O:O,MATCH('Banco de Dados'!A818,Controle!M:M,0))*E818/100</f>
        <v>#N/A</v>
      </c>
    </row>
    <row r="819" spans="1:20" hidden="1" x14ac:dyDescent="0.2">
      <c r="A819" s="158">
        <f>BD_TS!A818</f>
        <v>0</v>
      </c>
      <c r="B819" s="158" t="str">
        <f>SUBSTITUTE(SUBSTITUTE(BD_TS!D818," ",""),"-","/")</f>
        <v/>
      </c>
      <c r="C819" s="158">
        <f>BD_TS!E818</f>
        <v>0</v>
      </c>
      <c r="D819" s="159">
        <f>BD_TS!F818</f>
        <v>0</v>
      </c>
      <c r="E819" s="160">
        <f>BD_TS!B818</f>
        <v>0</v>
      </c>
      <c r="F819" s="161">
        <f>BD_TS!C818</f>
        <v>0</v>
      </c>
      <c r="G819" s="187">
        <f>BD_TS!H818</f>
        <v>0</v>
      </c>
      <c r="H819" s="158" t="str">
        <f>IF($A819=0,"",IFERROR(INDEX(BD_Gestão!A:A,MATCH('Banco de Dados'!$B819,BD_Gestão!$B:$B,0)),"erro"))</f>
        <v/>
      </c>
      <c r="I819" s="162" t="str">
        <f>IF($A819=0,"",IFERROR(INDEX(BD_Gestão!E:E,MATCH('Banco de Dados'!$B819,BD_Gestão!$B:$B,0)),"erro"))</f>
        <v/>
      </c>
      <c r="J819" s="186" t="str">
        <f>IF($A819=0,"",IFERROR(INDEX(BD_Gestão!B:B,MATCH('Banco de Dados'!$B819,BD_Gestão!$B:$B,0)),"erro"))</f>
        <v/>
      </c>
      <c r="K819" s="158" t="str">
        <f>IF($A819=0,"",IFERROR(INDEX(BD_Gestão!C:C,MATCH('Banco de Dados'!$B819,BD_Gestão!$B:$B,0)),"erro"))</f>
        <v/>
      </c>
      <c r="L819" s="158" t="str">
        <f>IF($A819=0,"",IFERROR(INDEX(BD_Gestão!H:H,MATCH('Banco de Dados'!$B819,BD_Gestão!$B:$B,0)),"erro"))</f>
        <v/>
      </c>
      <c r="M819" s="161" t="str">
        <f>IF($A819=0,"",IFERROR(INDEX(BD_Gestão!F:F,MATCH('Banco de Dados'!$B819,BD_Gestão!$B:$B,0)),"erro"))</f>
        <v/>
      </c>
      <c r="N819" s="161" t="str">
        <f>IF($A819=0,"",IFERROR(INDEX(BD_Gestão!J:J,MATCH('Banco de Dados'!$B819,BD_Gestão!$B:$B,0)),"erro"))</f>
        <v/>
      </c>
      <c r="O819" s="164" t="str">
        <f>IF($A819=0,"",IFERROR(INDEX(BD_Gestão!K:K,MATCH('Banco de Dados'!$B819,BD_Gestão!$B:$B,0)),"erro"))</f>
        <v/>
      </c>
      <c r="P819" s="169" t="str">
        <f t="shared" si="50"/>
        <v/>
      </c>
      <c r="Q819" s="170" t="str">
        <f t="shared" si="51"/>
        <v/>
      </c>
      <c r="R819" s="163" t="e">
        <f t="shared" si="48"/>
        <v>#VALUE!</v>
      </c>
      <c r="S819" s="163" t="e">
        <f t="shared" si="49"/>
        <v>#VALUE!</v>
      </c>
      <c r="T819" s="163" t="e">
        <f>INDEX(Controle!O:O,MATCH('Banco de Dados'!A819,Controle!M:M,0))*E819/100</f>
        <v>#N/A</v>
      </c>
    </row>
    <row r="820" spans="1:20" hidden="1" x14ac:dyDescent="0.2">
      <c r="A820" s="158">
        <f>BD_TS!A819</f>
        <v>0</v>
      </c>
      <c r="B820" s="158" t="str">
        <f>SUBSTITUTE(SUBSTITUTE(BD_TS!D819," ",""),"-","/")</f>
        <v/>
      </c>
      <c r="C820" s="158">
        <f>BD_TS!E819</f>
        <v>0</v>
      </c>
      <c r="D820" s="159">
        <f>BD_TS!F819</f>
        <v>0</v>
      </c>
      <c r="E820" s="160">
        <f>BD_TS!B819</f>
        <v>0</v>
      </c>
      <c r="F820" s="161">
        <f>BD_TS!C819</f>
        <v>0</v>
      </c>
      <c r="G820" s="187">
        <f>BD_TS!H819</f>
        <v>0</v>
      </c>
      <c r="H820" s="158" t="str">
        <f>IF($A820=0,"",IFERROR(INDEX(BD_Gestão!A:A,MATCH('Banco de Dados'!$B820,BD_Gestão!$B:$B,0)),"erro"))</f>
        <v/>
      </c>
      <c r="I820" s="162" t="str">
        <f>IF($A820=0,"",IFERROR(INDEX(BD_Gestão!E:E,MATCH('Banco de Dados'!$B820,BD_Gestão!$B:$B,0)),"erro"))</f>
        <v/>
      </c>
      <c r="J820" s="186" t="str">
        <f>IF($A820=0,"",IFERROR(INDEX(BD_Gestão!B:B,MATCH('Banco de Dados'!$B820,BD_Gestão!$B:$B,0)),"erro"))</f>
        <v/>
      </c>
      <c r="K820" s="158" t="str">
        <f>IF($A820=0,"",IFERROR(INDEX(BD_Gestão!C:C,MATCH('Banco de Dados'!$B820,BD_Gestão!$B:$B,0)),"erro"))</f>
        <v/>
      </c>
      <c r="L820" s="158" t="str">
        <f>IF($A820=0,"",IFERROR(INDEX(BD_Gestão!H:H,MATCH('Banco de Dados'!$B820,BD_Gestão!$B:$B,0)),"erro"))</f>
        <v/>
      </c>
      <c r="M820" s="161" t="str">
        <f>IF($A820=0,"",IFERROR(INDEX(BD_Gestão!F:F,MATCH('Banco de Dados'!$B820,BD_Gestão!$B:$B,0)),"erro"))</f>
        <v/>
      </c>
      <c r="N820" s="161" t="str">
        <f>IF($A820=0,"",IFERROR(INDEX(BD_Gestão!J:J,MATCH('Banco de Dados'!$B820,BD_Gestão!$B:$B,0)),"erro"))</f>
        <v/>
      </c>
      <c r="O820" s="164" t="str">
        <f>IF($A820=0,"",IFERROR(INDEX(BD_Gestão!K:K,MATCH('Banco de Dados'!$B820,BD_Gestão!$B:$B,0)),"erro"))</f>
        <v/>
      </c>
      <c r="P820" s="169" t="str">
        <f t="shared" si="50"/>
        <v/>
      </c>
      <c r="Q820" s="170" t="str">
        <f t="shared" si="51"/>
        <v/>
      </c>
      <c r="R820" s="163" t="e">
        <f t="shared" si="48"/>
        <v>#VALUE!</v>
      </c>
      <c r="S820" s="163" t="e">
        <f t="shared" si="49"/>
        <v>#VALUE!</v>
      </c>
      <c r="T820" s="163" t="e">
        <f>INDEX(Controle!O:O,MATCH('Banco de Dados'!A820,Controle!M:M,0))*E820/100</f>
        <v>#N/A</v>
      </c>
    </row>
    <row r="821" spans="1:20" hidden="1" x14ac:dyDescent="0.2">
      <c r="A821" s="158">
        <f>BD_TS!A820</f>
        <v>0</v>
      </c>
      <c r="B821" s="158" t="str">
        <f>SUBSTITUTE(SUBSTITUTE(BD_TS!D820," ",""),"-","/")</f>
        <v/>
      </c>
      <c r="C821" s="158">
        <f>BD_TS!E820</f>
        <v>0</v>
      </c>
      <c r="D821" s="159">
        <f>BD_TS!F820</f>
        <v>0</v>
      </c>
      <c r="E821" s="160">
        <f>BD_TS!B820</f>
        <v>0</v>
      </c>
      <c r="F821" s="161">
        <f>BD_TS!C820</f>
        <v>0</v>
      </c>
      <c r="G821" s="187">
        <f>BD_TS!H820</f>
        <v>0</v>
      </c>
      <c r="H821" s="158" t="str">
        <f>IF($A821=0,"",IFERROR(INDEX(BD_Gestão!A:A,MATCH('Banco de Dados'!$B821,BD_Gestão!$B:$B,0)),"erro"))</f>
        <v/>
      </c>
      <c r="I821" s="162" t="str">
        <f>IF($A821=0,"",IFERROR(INDEX(BD_Gestão!E:E,MATCH('Banco de Dados'!$B821,BD_Gestão!$B:$B,0)),"erro"))</f>
        <v/>
      </c>
      <c r="J821" s="186" t="str">
        <f>IF($A821=0,"",IFERROR(INDEX(BD_Gestão!B:B,MATCH('Banco de Dados'!$B821,BD_Gestão!$B:$B,0)),"erro"))</f>
        <v/>
      </c>
      <c r="K821" s="158" t="str">
        <f>IF($A821=0,"",IFERROR(INDEX(BD_Gestão!C:C,MATCH('Banco de Dados'!$B821,BD_Gestão!$B:$B,0)),"erro"))</f>
        <v/>
      </c>
      <c r="L821" s="158" t="str">
        <f>IF($A821=0,"",IFERROR(INDEX(BD_Gestão!H:H,MATCH('Banco de Dados'!$B821,BD_Gestão!$B:$B,0)),"erro"))</f>
        <v/>
      </c>
      <c r="M821" s="161" t="str">
        <f>IF($A821=0,"",IFERROR(INDEX(BD_Gestão!F:F,MATCH('Banco de Dados'!$B821,BD_Gestão!$B:$B,0)),"erro"))</f>
        <v/>
      </c>
      <c r="N821" s="161" t="str">
        <f>IF($A821=0,"",IFERROR(INDEX(BD_Gestão!J:J,MATCH('Banco de Dados'!$B821,BD_Gestão!$B:$B,0)),"erro"))</f>
        <v/>
      </c>
      <c r="O821" s="164" t="str">
        <f>IF($A821=0,"",IFERROR(INDEX(BD_Gestão!K:K,MATCH('Banco de Dados'!$B821,BD_Gestão!$B:$B,0)),"erro"))</f>
        <v/>
      </c>
      <c r="P821" s="169" t="str">
        <f t="shared" si="50"/>
        <v/>
      </c>
      <c r="Q821" s="170" t="str">
        <f t="shared" si="51"/>
        <v/>
      </c>
      <c r="R821" s="163" t="e">
        <f t="shared" si="48"/>
        <v>#VALUE!</v>
      </c>
      <c r="S821" s="163" t="e">
        <f t="shared" si="49"/>
        <v>#VALUE!</v>
      </c>
      <c r="T821" s="163" t="e">
        <f>INDEX(Controle!O:O,MATCH('Banco de Dados'!A821,Controle!M:M,0))*E821/100</f>
        <v>#N/A</v>
      </c>
    </row>
    <row r="822" spans="1:20" hidden="1" x14ac:dyDescent="0.2">
      <c r="A822" s="158">
        <f>BD_TS!A821</f>
        <v>0</v>
      </c>
      <c r="B822" s="158" t="str">
        <f>SUBSTITUTE(SUBSTITUTE(BD_TS!D821," ",""),"-","/")</f>
        <v/>
      </c>
      <c r="C822" s="158">
        <f>BD_TS!E821</f>
        <v>0</v>
      </c>
      <c r="D822" s="159">
        <f>BD_TS!F821</f>
        <v>0</v>
      </c>
      <c r="E822" s="160">
        <f>BD_TS!B821</f>
        <v>0</v>
      </c>
      <c r="F822" s="161">
        <f>BD_TS!C821</f>
        <v>0</v>
      </c>
      <c r="G822" s="187">
        <f>BD_TS!H821</f>
        <v>0</v>
      </c>
      <c r="H822" s="158" t="str">
        <f>IF($A822=0,"",IFERROR(INDEX(BD_Gestão!A:A,MATCH('Banco de Dados'!$B822,BD_Gestão!$B:$B,0)),"erro"))</f>
        <v/>
      </c>
      <c r="I822" s="162" t="str">
        <f>IF($A822=0,"",IFERROR(INDEX(BD_Gestão!E:E,MATCH('Banco de Dados'!$B822,BD_Gestão!$B:$B,0)),"erro"))</f>
        <v/>
      </c>
      <c r="J822" s="186" t="str">
        <f>IF($A822=0,"",IFERROR(INDEX(BD_Gestão!B:B,MATCH('Banco de Dados'!$B822,BD_Gestão!$B:$B,0)),"erro"))</f>
        <v/>
      </c>
      <c r="K822" s="158" t="str">
        <f>IF($A822=0,"",IFERROR(INDEX(BD_Gestão!C:C,MATCH('Banco de Dados'!$B822,BD_Gestão!$B:$B,0)),"erro"))</f>
        <v/>
      </c>
      <c r="L822" s="158" t="str">
        <f>IF($A822=0,"",IFERROR(INDEX(BD_Gestão!H:H,MATCH('Banco de Dados'!$B822,BD_Gestão!$B:$B,0)),"erro"))</f>
        <v/>
      </c>
      <c r="M822" s="161" t="str">
        <f>IF($A822=0,"",IFERROR(INDEX(BD_Gestão!F:F,MATCH('Banco de Dados'!$B822,BD_Gestão!$B:$B,0)),"erro"))</f>
        <v/>
      </c>
      <c r="N822" s="161" t="str">
        <f>IF($A822=0,"",IFERROR(INDEX(BD_Gestão!J:J,MATCH('Banco de Dados'!$B822,BD_Gestão!$B:$B,0)),"erro"))</f>
        <v/>
      </c>
      <c r="O822" s="164" t="str">
        <f>IF($A822=0,"",IFERROR(INDEX(BD_Gestão!K:K,MATCH('Banco de Dados'!$B822,BD_Gestão!$B:$B,0)),"erro"))</f>
        <v/>
      </c>
      <c r="P822" s="169" t="str">
        <f t="shared" si="50"/>
        <v/>
      </c>
      <c r="Q822" s="170" t="str">
        <f t="shared" si="51"/>
        <v/>
      </c>
      <c r="R822" s="163" t="e">
        <f t="shared" si="48"/>
        <v>#VALUE!</v>
      </c>
      <c r="S822" s="163" t="e">
        <f t="shared" si="49"/>
        <v>#VALUE!</v>
      </c>
      <c r="T822" s="163" t="e">
        <f>INDEX(Controle!O:O,MATCH('Banco de Dados'!A822,Controle!M:M,0))*E822/100</f>
        <v>#N/A</v>
      </c>
    </row>
    <row r="823" spans="1:20" hidden="1" x14ac:dyDescent="0.2">
      <c r="A823" s="158">
        <f>BD_TS!A822</f>
        <v>0</v>
      </c>
      <c r="B823" s="158" t="str">
        <f>SUBSTITUTE(SUBSTITUTE(BD_TS!D822," ",""),"-","/")</f>
        <v/>
      </c>
      <c r="C823" s="158">
        <f>BD_TS!E822</f>
        <v>0</v>
      </c>
      <c r="D823" s="159">
        <f>BD_TS!F822</f>
        <v>0</v>
      </c>
      <c r="E823" s="160">
        <f>BD_TS!B822</f>
        <v>0</v>
      </c>
      <c r="F823" s="161">
        <f>BD_TS!C822</f>
        <v>0</v>
      </c>
      <c r="G823" s="187">
        <f>BD_TS!H822</f>
        <v>0</v>
      </c>
      <c r="H823" s="158" t="str">
        <f>IF($A823=0,"",IFERROR(INDEX(BD_Gestão!A:A,MATCH('Banco de Dados'!$B823,BD_Gestão!$B:$B,0)),"erro"))</f>
        <v/>
      </c>
      <c r="I823" s="162" t="str">
        <f>IF($A823=0,"",IFERROR(INDEX(BD_Gestão!E:E,MATCH('Banco de Dados'!$B823,BD_Gestão!$B:$B,0)),"erro"))</f>
        <v/>
      </c>
      <c r="J823" s="186" t="str">
        <f>IF($A823=0,"",IFERROR(INDEX(BD_Gestão!B:B,MATCH('Banco de Dados'!$B823,BD_Gestão!$B:$B,0)),"erro"))</f>
        <v/>
      </c>
      <c r="K823" s="158" t="str">
        <f>IF($A823=0,"",IFERROR(INDEX(BD_Gestão!C:C,MATCH('Banco de Dados'!$B823,BD_Gestão!$B:$B,0)),"erro"))</f>
        <v/>
      </c>
      <c r="L823" s="158" t="str">
        <f>IF($A823=0,"",IFERROR(INDEX(BD_Gestão!H:H,MATCH('Banco de Dados'!$B823,BD_Gestão!$B:$B,0)),"erro"))</f>
        <v/>
      </c>
      <c r="M823" s="161" t="str">
        <f>IF($A823=0,"",IFERROR(INDEX(BD_Gestão!F:F,MATCH('Banco de Dados'!$B823,BD_Gestão!$B:$B,0)),"erro"))</f>
        <v/>
      </c>
      <c r="N823" s="161" t="str">
        <f>IF($A823=0,"",IFERROR(INDEX(BD_Gestão!J:J,MATCH('Banco de Dados'!$B823,BD_Gestão!$B:$B,0)),"erro"))</f>
        <v/>
      </c>
      <c r="O823" s="164" t="str">
        <f>IF($A823=0,"",IFERROR(INDEX(BD_Gestão!K:K,MATCH('Banco de Dados'!$B823,BD_Gestão!$B:$B,0)),"erro"))</f>
        <v/>
      </c>
      <c r="P823" s="169" t="str">
        <f t="shared" si="50"/>
        <v/>
      </c>
      <c r="Q823" s="170" t="str">
        <f t="shared" si="51"/>
        <v/>
      </c>
      <c r="R823" s="163" t="e">
        <f t="shared" si="48"/>
        <v>#VALUE!</v>
      </c>
      <c r="S823" s="163" t="e">
        <f t="shared" si="49"/>
        <v>#VALUE!</v>
      </c>
      <c r="T823" s="163" t="e">
        <f>INDEX(Controle!O:O,MATCH('Banco de Dados'!A823,Controle!M:M,0))*E823/100</f>
        <v>#N/A</v>
      </c>
    </row>
    <row r="824" spans="1:20" hidden="1" x14ac:dyDescent="0.2">
      <c r="A824" s="158">
        <f>BD_TS!A823</f>
        <v>0</v>
      </c>
      <c r="B824" s="158" t="str">
        <f>SUBSTITUTE(SUBSTITUTE(BD_TS!D823," ",""),"-","/")</f>
        <v/>
      </c>
      <c r="C824" s="158">
        <f>BD_TS!E823</f>
        <v>0</v>
      </c>
      <c r="D824" s="159">
        <f>BD_TS!F823</f>
        <v>0</v>
      </c>
      <c r="E824" s="160">
        <f>BD_TS!B823</f>
        <v>0</v>
      </c>
      <c r="F824" s="161">
        <f>BD_TS!C823</f>
        <v>0</v>
      </c>
      <c r="G824" s="187">
        <f>BD_TS!H823</f>
        <v>0</v>
      </c>
      <c r="H824" s="158" t="str">
        <f>IF($A824=0,"",IFERROR(INDEX(BD_Gestão!A:A,MATCH('Banco de Dados'!$B824,BD_Gestão!$B:$B,0)),"erro"))</f>
        <v/>
      </c>
      <c r="I824" s="162" t="str">
        <f>IF($A824=0,"",IFERROR(INDEX(BD_Gestão!E:E,MATCH('Banco de Dados'!$B824,BD_Gestão!$B:$B,0)),"erro"))</f>
        <v/>
      </c>
      <c r="J824" s="186" t="str">
        <f>IF($A824=0,"",IFERROR(INDEX(BD_Gestão!B:B,MATCH('Banco de Dados'!$B824,BD_Gestão!$B:$B,0)),"erro"))</f>
        <v/>
      </c>
      <c r="K824" s="158" t="str">
        <f>IF($A824=0,"",IFERROR(INDEX(BD_Gestão!C:C,MATCH('Banco de Dados'!$B824,BD_Gestão!$B:$B,0)),"erro"))</f>
        <v/>
      </c>
      <c r="L824" s="158" t="str">
        <f>IF($A824=0,"",IFERROR(INDEX(BD_Gestão!H:H,MATCH('Banco de Dados'!$B824,BD_Gestão!$B:$B,0)),"erro"))</f>
        <v/>
      </c>
      <c r="M824" s="161" t="str">
        <f>IF($A824=0,"",IFERROR(INDEX(BD_Gestão!F:F,MATCH('Banco de Dados'!$B824,BD_Gestão!$B:$B,0)),"erro"))</f>
        <v/>
      </c>
      <c r="N824" s="161" t="str">
        <f>IF($A824=0,"",IFERROR(INDEX(BD_Gestão!J:J,MATCH('Banco de Dados'!$B824,BD_Gestão!$B:$B,0)),"erro"))</f>
        <v/>
      </c>
      <c r="O824" s="164" t="str">
        <f>IF($A824=0,"",IFERROR(INDEX(BD_Gestão!K:K,MATCH('Banco de Dados'!$B824,BD_Gestão!$B:$B,0)),"erro"))</f>
        <v/>
      </c>
      <c r="P824" s="169" t="str">
        <f t="shared" si="50"/>
        <v/>
      </c>
      <c r="Q824" s="170" t="str">
        <f t="shared" si="51"/>
        <v/>
      </c>
      <c r="R824" s="163" t="e">
        <f t="shared" si="48"/>
        <v>#VALUE!</v>
      </c>
      <c r="S824" s="163" t="e">
        <f t="shared" si="49"/>
        <v>#VALUE!</v>
      </c>
      <c r="T824" s="163" t="e">
        <f>INDEX(Controle!O:O,MATCH('Banco de Dados'!A824,Controle!M:M,0))*E824/100</f>
        <v>#N/A</v>
      </c>
    </row>
    <row r="825" spans="1:20" hidden="1" x14ac:dyDescent="0.2">
      <c r="A825" s="158">
        <f>BD_TS!A824</f>
        <v>0</v>
      </c>
      <c r="B825" s="158" t="str">
        <f>SUBSTITUTE(SUBSTITUTE(BD_TS!D824," ",""),"-","/")</f>
        <v/>
      </c>
      <c r="C825" s="158">
        <f>BD_TS!E824</f>
        <v>0</v>
      </c>
      <c r="D825" s="159">
        <f>BD_TS!F824</f>
        <v>0</v>
      </c>
      <c r="E825" s="160">
        <f>BD_TS!B824</f>
        <v>0</v>
      </c>
      <c r="F825" s="161">
        <f>BD_TS!C824</f>
        <v>0</v>
      </c>
      <c r="G825" s="187">
        <f>BD_TS!H824</f>
        <v>0</v>
      </c>
      <c r="H825" s="158" t="str">
        <f>IF($A825=0,"",IFERROR(INDEX(BD_Gestão!A:A,MATCH('Banco de Dados'!$B825,BD_Gestão!$B:$B,0)),"erro"))</f>
        <v/>
      </c>
      <c r="I825" s="162" t="str">
        <f>IF($A825=0,"",IFERROR(INDEX(BD_Gestão!E:E,MATCH('Banco de Dados'!$B825,BD_Gestão!$B:$B,0)),"erro"))</f>
        <v/>
      </c>
      <c r="J825" s="186" t="str">
        <f>IF($A825=0,"",IFERROR(INDEX(BD_Gestão!B:B,MATCH('Banco de Dados'!$B825,BD_Gestão!$B:$B,0)),"erro"))</f>
        <v/>
      </c>
      <c r="K825" s="158" t="str">
        <f>IF($A825=0,"",IFERROR(INDEX(BD_Gestão!C:C,MATCH('Banco de Dados'!$B825,BD_Gestão!$B:$B,0)),"erro"))</f>
        <v/>
      </c>
      <c r="L825" s="158" t="str">
        <f>IF($A825=0,"",IFERROR(INDEX(BD_Gestão!H:H,MATCH('Banco de Dados'!$B825,BD_Gestão!$B:$B,0)),"erro"))</f>
        <v/>
      </c>
      <c r="M825" s="161" t="str">
        <f>IF($A825=0,"",IFERROR(INDEX(BD_Gestão!F:F,MATCH('Banco de Dados'!$B825,BD_Gestão!$B:$B,0)),"erro"))</f>
        <v/>
      </c>
      <c r="N825" s="161" t="str">
        <f>IF($A825=0,"",IFERROR(INDEX(BD_Gestão!J:J,MATCH('Banco de Dados'!$B825,BD_Gestão!$B:$B,0)),"erro"))</f>
        <v/>
      </c>
      <c r="O825" s="164" t="str">
        <f>IF($A825=0,"",IFERROR(INDEX(BD_Gestão!K:K,MATCH('Banco de Dados'!$B825,BD_Gestão!$B:$B,0)),"erro"))</f>
        <v/>
      </c>
      <c r="P825" s="169" t="str">
        <f t="shared" si="50"/>
        <v/>
      </c>
      <c r="Q825" s="170" t="str">
        <f t="shared" si="51"/>
        <v/>
      </c>
      <c r="R825" s="163" t="e">
        <f t="shared" si="48"/>
        <v>#VALUE!</v>
      </c>
      <c r="S825" s="163" t="e">
        <f t="shared" si="49"/>
        <v>#VALUE!</v>
      </c>
      <c r="T825" s="163" t="e">
        <f>INDEX(Controle!O:O,MATCH('Banco de Dados'!A825,Controle!M:M,0))*E825/100</f>
        <v>#N/A</v>
      </c>
    </row>
    <row r="826" spans="1:20" hidden="1" x14ac:dyDescent="0.2">
      <c r="A826" s="158">
        <f>BD_TS!A825</f>
        <v>0</v>
      </c>
      <c r="B826" s="158" t="str">
        <f>SUBSTITUTE(SUBSTITUTE(BD_TS!D825," ",""),"-","/")</f>
        <v/>
      </c>
      <c r="C826" s="158">
        <f>BD_TS!E825</f>
        <v>0</v>
      </c>
      <c r="D826" s="159">
        <f>BD_TS!F825</f>
        <v>0</v>
      </c>
      <c r="E826" s="160">
        <f>BD_TS!B825</f>
        <v>0</v>
      </c>
      <c r="F826" s="161">
        <f>BD_TS!C825</f>
        <v>0</v>
      </c>
      <c r="G826" s="187">
        <f>BD_TS!H825</f>
        <v>0</v>
      </c>
      <c r="H826" s="158" t="str">
        <f>IF($A826=0,"",IFERROR(INDEX(BD_Gestão!A:A,MATCH('Banco de Dados'!$B826,BD_Gestão!$B:$B,0)),"erro"))</f>
        <v/>
      </c>
      <c r="I826" s="162" t="str">
        <f>IF($A826=0,"",IFERROR(INDEX(BD_Gestão!E:E,MATCH('Banco de Dados'!$B826,BD_Gestão!$B:$B,0)),"erro"))</f>
        <v/>
      </c>
      <c r="J826" s="186" t="str">
        <f>IF($A826=0,"",IFERROR(INDEX(BD_Gestão!B:B,MATCH('Banco de Dados'!$B826,BD_Gestão!$B:$B,0)),"erro"))</f>
        <v/>
      </c>
      <c r="K826" s="158" t="str">
        <f>IF($A826=0,"",IFERROR(INDEX(BD_Gestão!C:C,MATCH('Banco de Dados'!$B826,BD_Gestão!$B:$B,0)),"erro"))</f>
        <v/>
      </c>
      <c r="L826" s="158" t="str">
        <f>IF($A826=0,"",IFERROR(INDEX(BD_Gestão!H:H,MATCH('Banco de Dados'!$B826,BD_Gestão!$B:$B,0)),"erro"))</f>
        <v/>
      </c>
      <c r="M826" s="161" t="str">
        <f>IF($A826=0,"",IFERROR(INDEX(BD_Gestão!F:F,MATCH('Banco de Dados'!$B826,BD_Gestão!$B:$B,0)),"erro"))</f>
        <v/>
      </c>
      <c r="N826" s="161" t="str">
        <f>IF($A826=0,"",IFERROR(INDEX(BD_Gestão!J:J,MATCH('Banco de Dados'!$B826,BD_Gestão!$B:$B,0)),"erro"))</f>
        <v/>
      </c>
      <c r="O826" s="164" t="str">
        <f>IF($A826=0,"",IFERROR(INDEX(BD_Gestão!K:K,MATCH('Banco de Dados'!$B826,BD_Gestão!$B:$B,0)),"erro"))</f>
        <v/>
      </c>
      <c r="P826" s="169" t="str">
        <f t="shared" si="50"/>
        <v/>
      </c>
      <c r="Q826" s="170" t="str">
        <f t="shared" si="51"/>
        <v/>
      </c>
      <c r="R826" s="163" t="e">
        <f t="shared" si="48"/>
        <v>#VALUE!</v>
      </c>
      <c r="S826" s="163" t="e">
        <f t="shared" si="49"/>
        <v>#VALUE!</v>
      </c>
      <c r="T826" s="163" t="e">
        <f>INDEX(Controle!O:O,MATCH('Banco de Dados'!A826,Controle!M:M,0))*E826/100</f>
        <v>#N/A</v>
      </c>
    </row>
    <row r="827" spans="1:20" hidden="1" x14ac:dyDescent="0.2">
      <c r="A827" s="158">
        <f>BD_TS!A826</f>
        <v>0</v>
      </c>
      <c r="B827" s="158" t="str">
        <f>SUBSTITUTE(SUBSTITUTE(BD_TS!D826," ",""),"-","/")</f>
        <v/>
      </c>
      <c r="C827" s="158">
        <f>BD_TS!E826</f>
        <v>0</v>
      </c>
      <c r="D827" s="159">
        <f>BD_TS!F826</f>
        <v>0</v>
      </c>
      <c r="E827" s="160">
        <f>BD_TS!B826</f>
        <v>0</v>
      </c>
      <c r="F827" s="161">
        <f>BD_TS!C826</f>
        <v>0</v>
      </c>
      <c r="G827" s="187">
        <f>BD_TS!H826</f>
        <v>0</v>
      </c>
      <c r="H827" s="158" t="str">
        <f>IF($A827=0,"",IFERROR(INDEX(BD_Gestão!A:A,MATCH('Banco de Dados'!$B827,BD_Gestão!$B:$B,0)),"erro"))</f>
        <v/>
      </c>
      <c r="I827" s="162" t="str">
        <f>IF($A827=0,"",IFERROR(INDEX(BD_Gestão!E:E,MATCH('Banco de Dados'!$B827,BD_Gestão!$B:$B,0)),"erro"))</f>
        <v/>
      </c>
      <c r="J827" s="186" t="str">
        <f>IF($A827=0,"",IFERROR(INDEX(BD_Gestão!B:B,MATCH('Banco de Dados'!$B827,BD_Gestão!$B:$B,0)),"erro"))</f>
        <v/>
      </c>
      <c r="K827" s="158" t="str">
        <f>IF($A827=0,"",IFERROR(INDEX(BD_Gestão!C:C,MATCH('Banco de Dados'!$B827,BD_Gestão!$B:$B,0)),"erro"))</f>
        <v/>
      </c>
      <c r="L827" s="158" t="str">
        <f>IF($A827=0,"",IFERROR(INDEX(BD_Gestão!H:H,MATCH('Banco de Dados'!$B827,BD_Gestão!$B:$B,0)),"erro"))</f>
        <v/>
      </c>
      <c r="M827" s="161" t="str">
        <f>IF($A827=0,"",IFERROR(INDEX(BD_Gestão!F:F,MATCH('Banco de Dados'!$B827,BD_Gestão!$B:$B,0)),"erro"))</f>
        <v/>
      </c>
      <c r="N827" s="161" t="str">
        <f>IF($A827=0,"",IFERROR(INDEX(BD_Gestão!J:J,MATCH('Banco de Dados'!$B827,BD_Gestão!$B:$B,0)),"erro"))</f>
        <v/>
      </c>
      <c r="O827" s="164" t="str">
        <f>IF($A827=0,"",IFERROR(INDEX(BD_Gestão!K:K,MATCH('Banco de Dados'!$B827,BD_Gestão!$B:$B,0)),"erro"))</f>
        <v/>
      </c>
      <c r="P827" s="169" t="str">
        <f t="shared" si="50"/>
        <v/>
      </c>
      <c r="Q827" s="170" t="str">
        <f t="shared" si="51"/>
        <v/>
      </c>
      <c r="R827" s="163" t="e">
        <f t="shared" si="48"/>
        <v>#VALUE!</v>
      </c>
      <c r="S827" s="163" t="e">
        <f t="shared" si="49"/>
        <v>#VALUE!</v>
      </c>
      <c r="T827" s="163" t="e">
        <f>INDEX(Controle!O:O,MATCH('Banco de Dados'!A827,Controle!M:M,0))*E827/100</f>
        <v>#N/A</v>
      </c>
    </row>
    <row r="828" spans="1:20" hidden="1" x14ac:dyDescent="0.2">
      <c r="A828" s="158">
        <f>BD_TS!A827</f>
        <v>0</v>
      </c>
      <c r="B828" s="158" t="str">
        <f>SUBSTITUTE(SUBSTITUTE(BD_TS!D827," ",""),"-","/")</f>
        <v/>
      </c>
      <c r="C828" s="158">
        <f>BD_TS!E827</f>
        <v>0</v>
      </c>
      <c r="D828" s="159">
        <f>BD_TS!F827</f>
        <v>0</v>
      </c>
      <c r="E828" s="160">
        <f>BD_TS!B827</f>
        <v>0</v>
      </c>
      <c r="F828" s="161">
        <f>BD_TS!C827</f>
        <v>0</v>
      </c>
      <c r="G828" s="187">
        <f>BD_TS!H827</f>
        <v>0</v>
      </c>
      <c r="H828" s="158" t="str">
        <f>IF($A828=0,"",IFERROR(INDEX(BD_Gestão!A:A,MATCH('Banco de Dados'!$B828,BD_Gestão!$B:$B,0)),"erro"))</f>
        <v/>
      </c>
      <c r="I828" s="162" t="str">
        <f>IF($A828=0,"",IFERROR(INDEX(BD_Gestão!E:E,MATCH('Banco de Dados'!$B828,BD_Gestão!$B:$B,0)),"erro"))</f>
        <v/>
      </c>
      <c r="J828" s="186" t="str">
        <f>IF($A828=0,"",IFERROR(INDEX(BD_Gestão!B:B,MATCH('Banco de Dados'!$B828,BD_Gestão!$B:$B,0)),"erro"))</f>
        <v/>
      </c>
      <c r="K828" s="158" t="str">
        <f>IF($A828=0,"",IFERROR(INDEX(BD_Gestão!C:C,MATCH('Banco de Dados'!$B828,BD_Gestão!$B:$B,0)),"erro"))</f>
        <v/>
      </c>
      <c r="L828" s="158" t="str">
        <f>IF($A828=0,"",IFERROR(INDEX(BD_Gestão!H:H,MATCH('Banco de Dados'!$B828,BD_Gestão!$B:$B,0)),"erro"))</f>
        <v/>
      </c>
      <c r="M828" s="161" t="str">
        <f>IF($A828=0,"",IFERROR(INDEX(BD_Gestão!F:F,MATCH('Banco de Dados'!$B828,BD_Gestão!$B:$B,0)),"erro"))</f>
        <v/>
      </c>
      <c r="N828" s="161" t="str">
        <f>IF($A828=0,"",IFERROR(INDEX(BD_Gestão!J:J,MATCH('Banco de Dados'!$B828,BD_Gestão!$B:$B,0)),"erro"))</f>
        <v/>
      </c>
      <c r="O828" s="164" t="str">
        <f>IF($A828=0,"",IFERROR(INDEX(BD_Gestão!K:K,MATCH('Banco de Dados'!$B828,BD_Gestão!$B:$B,0)),"erro"))</f>
        <v/>
      </c>
      <c r="P828" s="169" t="str">
        <f t="shared" si="50"/>
        <v/>
      </c>
      <c r="Q828" s="170" t="str">
        <f t="shared" si="51"/>
        <v/>
      </c>
      <c r="R828" s="163" t="e">
        <f t="shared" si="48"/>
        <v>#VALUE!</v>
      </c>
      <c r="S828" s="163" t="e">
        <f t="shared" si="49"/>
        <v>#VALUE!</v>
      </c>
      <c r="T828" s="163" t="e">
        <f>INDEX(Controle!O:O,MATCH('Banco de Dados'!A828,Controle!M:M,0))*E828/100</f>
        <v>#N/A</v>
      </c>
    </row>
    <row r="829" spans="1:20" hidden="1" x14ac:dyDescent="0.2">
      <c r="A829" s="158">
        <f>BD_TS!A828</f>
        <v>0</v>
      </c>
      <c r="B829" s="158" t="str">
        <f>SUBSTITUTE(SUBSTITUTE(BD_TS!D828," ",""),"-","/")</f>
        <v/>
      </c>
      <c r="C829" s="158">
        <f>BD_TS!E828</f>
        <v>0</v>
      </c>
      <c r="D829" s="159">
        <f>BD_TS!F828</f>
        <v>0</v>
      </c>
      <c r="E829" s="160">
        <f>BD_TS!B828</f>
        <v>0</v>
      </c>
      <c r="F829" s="161">
        <f>BD_TS!C828</f>
        <v>0</v>
      </c>
      <c r="G829" s="187">
        <f>BD_TS!H828</f>
        <v>0</v>
      </c>
      <c r="H829" s="158" t="str">
        <f>IF($A829=0,"",IFERROR(INDEX(BD_Gestão!A:A,MATCH('Banco de Dados'!$B829,BD_Gestão!$B:$B,0)),"erro"))</f>
        <v/>
      </c>
      <c r="I829" s="162" t="str">
        <f>IF($A829=0,"",IFERROR(INDEX(BD_Gestão!E:E,MATCH('Banco de Dados'!$B829,BD_Gestão!$B:$B,0)),"erro"))</f>
        <v/>
      </c>
      <c r="J829" s="186" t="str">
        <f>IF($A829=0,"",IFERROR(INDEX(BD_Gestão!B:B,MATCH('Banco de Dados'!$B829,BD_Gestão!$B:$B,0)),"erro"))</f>
        <v/>
      </c>
      <c r="K829" s="158" t="str">
        <f>IF($A829=0,"",IFERROR(INDEX(BD_Gestão!C:C,MATCH('Banco de Dados'!$B829,BD_Gestão!$B:$B,0)),"erro"))</f>
        <v/>
      </c>
      <c r="L829" s="158" t="str">
        <f>IF($A829=0,"",IFERROR(INDEX(BD_Gestão!H:H,MATCH('Banco de Dados'!$B829,BD_Gestão!$B:$B,0)),"erro"))</f>
        <v/>
      </c>
      <c r="M829" s="161" t="str">
        <f>IF($A829=0,"",IFERROR(INDEX(BD_Gestão!F:F,MATCH('Banco de Dados'!$B829,BD_Gestão!$B:$B,0)),"erro"))</f>
        <v/>
      </c>
      <c r="N829" s="161" t="str">
        <f>IF($A829=0,"",IFERROR(INDEX(BD_Gestão!J:J,MATCH('Banco de Dados'!$B829,BD_Gestão!$B:$B,0)),"erro"))</f>
        <v/>
      </c>
      <c r="O829" s="164" t="str">
        <f>IF($A829=0,"",IFERROR(INDEX(BD_Gestão!K:K,MATCH('Banco de Dados'!$B829,BD_Gestão!$B:$B,0)),"erro"))</f>
        <v/>
      </c>
      <c r="P829" s="169" t="str">
        <f t="shared" si="50"/>
        <v/>
      </c>
      <c r="Q829" s="170" t="str">
        <f t="shared" si="51"/>
        <v/>
      </c>
      <c r="R829" s="163" t="e">
        <f t="shared" si="48"/>
        <v>#VALUE!</v>
      </c>
      <c r="S829" s="163" t="e">
        <f t="shared" si="49"/>
        <v>#VALUE!</v>
      </c>
      <c r="T829" s="163" t="e">
        <f>INDEX(Controle!O:O,MATCH('Banco de Dados'!A829,Controle!M:M,0))*E829/100</f>
        <v>#N/A</v>
      </c>
    </row>
    <row r="830" spans="1:20" hidden="1" x14ac:dyDescent="0.2">
      <c r="A830" s="158">
        <f>BD_TS!A829</f>
        <v>0</v>
      </c>
      <c r="B830" s="158" t="str">
        <f>SUBSTITUTE(SUBSTITUTE(BD_TS!D829," ",""),"-","/")</f>
        <v/>
      </c>
      <c r="C830" s="158">
        <f>BD_TS!E829</f>
        <v>0</v>
      </c>
      <c r="D830" s="159">
        <f>BD_TS!F829</f>
        <v>0</v>
      </c>
      <c r="E830" s="160">
        <f>BD_TS!B829</f>
        <v>0</v>
      </c>
      <c r="F830" s="161">
        <f>BD_TS!C829</f>
        <v>0</v>
      </c>
      <c r="G830" s="187">
        <f>BD_TS!H829</f>
        <v>0</v>
      </c>
      <c r="H830" s="158" t="str">
        <f>IF($A830=0,"",IFERROR(INDEX(BD_Gestão!A:A,MATCH('Banco de Dados'!$B830,BD_Gestão!$B:$B,0)),"erro"))</f>
        <v/>
      </c>
      <c r="I830" s="162" t="str">
        <f>IF($A830=0,"",IFERROR(INDEX(BD_Gestão!E:E,MATCH('Banco de Dados'!$B830,BD_Gestão!$B:$B,0)),"erro"))</f>
        <v/>
      </c>
      <c r="J830" s="186" t="str">
        <f>IF($A830=0,"",IFERROR(INDEX(BD_Gestão!B:B,MATCH('Banco de Dados'!$B830,BD_Gestão!$B:$B,0)),"erro"))</f>
        <v/>
      </c>
      <c r="K830" s="158" t="str">
        <f>IF($A830=0,"",IFERROR(INDEX(BD_Gestão!C:C,MATCH('Banco de Dados'!$B830,BD_Gestão!$B:$B,0)),"erro"))</f>
        <v/>
      </c>
      <c r="L830" s="158" t="str">
        <f>IF($A830=0,"",IFERROR(INDEX(BD_Gestão!H:H,MATCH('Banco de Dados'!$B830,BD_Gestão!$B:$B,0)),"erro"))</f>
        <v/>
      </c>
      <c r="M830" s="161" t="str">
        <f>IF($A830=0,"",IFERROR(INDEX(BD_Gestão!F:F,MATCH('Banco de Dados'!$B830,BD_Gestão!$B:$B,0)),"erro"))</f>
        <v/>
      </c>
      <c r="N830" s="161" t="str">
        <f>IF($A830=0,"",IFERROR(INDEX(BD_Gestão!J:J,MATCH('Banco de Dados'!$B830,BD_Gestão!$B:$B,0)),"erro"))</f>
        <v/>
      </c>
      <c r="O830" s="164" t="str">
        <f>IF($A830=0,"",IFERROR(INDEX(BD_Gestão!K:K,MATCH('Banco de Dados'!$B830,BD_Gestão!$B:$B,0)),"erro"))</f>
        <v/>
      </c>
      <c r="P830" s="169" t="str">
        <f t="shared" si="50"/>
        <v/>
      </c>
      <c r="Q830" s="170" t="str">
        <f t="shared" si="51"/>
        <v/>
      </c>
      <c r="R830" s="163" t="e">
        <f t="shared" si="48"/>
        <v>#VALUE!</v>
      </c>
      <c r="S830" s="163" t="e">
        <f t="shared" si="49"/>
        <v>#VALUE!</v>
      </c>
      <c r="T830" s="163" t="e">
        <f>INDEX(Controle!O:O,MATCH('Banco de Dados'!A830,Controle!M:M,0))*E830/100</f>
        <v>#N/A</v>
      </c>
    </row>
    <row r="831" spans="1:20" hidden="1" x14ac:dyDescent="0.2">
      <c r="A831" s="158">
        <f>BD_TS!A830</f>
        <v>0</v>
      </c>
      <c r="B831" s="158" t="str">
        <f>SUBSTITUTE(SUBSTITUTE(BD_TS!D830," ",""),"-","/")</f>
        <v/>
      </c>
      <c r="C831" s="158">
        <f>BD_TS!E830</f>
        <v>0</v>
      </c>
      <c r="D831" s="159">
        <f>BD_TS!F830</f>
        <v>0</v>
      </c>
      <c r="E831" s="160">
        <f>BD_TS!B830</f>
        <v>0</v>
      </c>
      <c r="F831" s="161">
        <f>BD_TS!C830</f>
        <v>0</v>
      </c>
      <c r="G831" s="187">
        <f>BD_TS!H830</f>
        <v>0</v>
      </c>
      <c r="H831" s="158" t="str">
        <f>IF($A831=0,"",IFERROR(INDEX(BD_Gestão!A:A,MATCH('Banco de Dados'!$B831,BD_Gestão!$B:$B,0)),"erro"))</f>
        <v/>
      </c>
      <c r="I831" s="162" t="str">
        <f>IF($A831=0,"",IFERROR(INDEX(BD_Gestão!E:E,MATCH('Banco de Dados'!$B831,BD_Gestão!$B:$B,0)),"erro"))</f>
        <v/>
      </c>
      <c r="J831" s="186" t="str">
        <f>IF($A831=0,"",IFERROR(INDEX(BD_Gestão!B:B,MATCH('Banco de Dados'!$B831,BD_Gestão!$B:$B,0)),"erro"))</f>
        <v/>
      </c>
      <c r="K831" s="158" t="str">
        <f>IF($A831=0,"",IFERROR(INDEX(BD_Gestão!C:C,MATCH('Banco de Dados'!$B831,BD_Gestão!$B:$B,0)),"erro"))</f>
        <v/>
      </c>
      <c r="L831" s="158" t="str">
        <f>IF($A831=0,"",IFERROR(INDEX(BD_Gestão!H:H,MATCH('Banco de Dados'!$B831,BD_Gestão!$B:$B,0)),"erro"))</f>
        <v/>
      </c>
      <c r="M831" s="161" t="str">
        <f>IF($A831=0,"",IFERROR(INDEX(BD_Gestão!F:F,MATCH('Banco de Dados'!$B831,BD_Gestão!$B:$B,0)),"erro"))</f>
        <v/>
      </c>
      <c r="N831" s="161" t="str">
        <f>IF($A831=0,"",IFERROR(INDEX(BD_Gestão!J:J,MATCH('Banco de Dados'!$B831,BD_Gestão!$B:$B,0)),"erro"))</f>
        <v/>
      </c>
      <c r="O831" s="164" t="str">
        <f>IF($A831=0,"",IFERROR(INDEX(BD_Gestão!K:K,MATCH('Banco de Dados'!$B831,BD_Gestão!$B:$B,0)),"erro"))</f>
        <v/>
      </c>
      <c r="P831" s="169" t="str">
        <f t="shared" si="50"/>
        <v/>
      </c>
      <c r="Q831" s="170" t="str">
        <f t="shared" si="51"/>
        <v/>
      </c>
      <c r="R831" s="163" t="e">
        <f t="shared" si="48"/>
        <v>#VALUE!</v>
      </c>
      <c r="S831" s="163" t="e">
        <f t="shared" si="49"/>
        <v>#VALUE!</v>
      </c>
      <c r="T831" s="163" t="e">
        <f>INDEX(Controle!O:O,MATCH('Banco de Dados'!A831,Controle!M:M,0))*E831/100</f>
        <v>#N/A</v>
      </c>
    </row>
    <row r="832" spans="1:20" hidden="1" x14ac:dyDescent="0.2">
      <c r="A832" s="158">
        <f>BD_TS!A831</f>
        <v>0</v>
      </c>
      <c r="B832" s="158" t="str">
        <f>SUBSTITUTE(SUBSTITUTE(BD_TS!D831," ",""),"-","/")</f>
        <v/>
      </c>
      <c r="C832" s="158">
        <f>BD_TS!E831</f>
        <v>0</v>
      </c>
      <c r="D832" s="159">
        <f>BD_TS!F831</f>
        <v>0</v>
      </c>
      <c r="E832" s="160">
        <f>BD_TS!B831</f>
        <v>0</v>
      </c>
      <c r="F832" s="161">
        <f>BD_TS!C831</f>
        <v>0</v>
      </c>
      <c r="G832" s="187">
        <f>BD_TS!H831</f>
        <v>0</v>
      </c>
      <c r="H832" s="158" t="str">
        <f>IF($A832=0,"",IFERROR(INDEX(BD_Gestão!A:A,MATCH('Banco de Dados'!$B832,BD_Gestão!$B:$B,0)),"erro"))</f>
        <v/>
      </c>
      <c r="I832" s="162" t="str">
        <f>IF($A832=0,"",IFERROR(INDEX(BD_Gestão!E:E,MATCH('Banco de Dados'!$B832,BD_Gestão!$B:$B,0)),"erro"))</f>
        <v/>
      </c>
      <c r="J832" s="186" t="str">
        <f>IF($A832=0,"",IFERROR(INDEX(BD_Gestão!B:B,MATCH('Banco de Dados'!$B832,BD_Gestão!$B:$B,0)),"erro"))</f>
        <v/>
      </c>
      <c r="K832" s="158" t="str">
        <f>IF($A832=0,"",IFERROR(INDEX(BD_Gestão!C:C,MATCH('Banco de Dados'!$B832,BD_Gestão!$B:$B,0)),"erro"))</f>
        <v/>
      </c>
      <c r="L832" s="158" t="str">
        <f>IF($A832=0,"",IFERROR(INDEX(BD_Gestão!H:H,MATCH('Banco de Dados'!$B832,BD_Gestão!$B:$B,0)),"erro"))</f>
        <v/>
      </c>
      <c r="M832" s="161" t="str">
        <f>IF($A832=0,"",IFERROR(INDEX(BD_Gestão!F:F,MATCH('Banco de Dados'!$B832,BD_Gestão!$B:$B,0)),"erro"))</f>
        <v/>
      </c>
      <c r="N832" s="161" t="str">
        <f>IF($A832=0,"",IFERROR(INDEX(BD_Gestão!J:J,MATCH('Banco de Dados'!$B832,BD_Gestão!$B:$B,0)),"erro"))</f>
        <v/>
      </c>
      <c r="O832" s="164" t="str">
        <f>IF($A832=0,"",IFERROR(INDEX(BD_Gestão!K:K,MATCH('Banco de Dados'!$B832,BD_Gestão!$B:$B,0)),"erro"))</f>
        <v/>
      </c>
      <c r="P832" s="169" t="str">
        <f t="shared" si="50"/>
        <v/>
      </c>
      <c r="Q832" s="170" t="str">
        <f t="shared" si="51"/>
        <v/>
      </c>
      <c r="R832" s="163" t="e">
        <f t="shared" si="48"/>
        <v>#VALUE!</v>
      </c>
      <c r="S832" s="163" t="e">
        <f t="shared" si="49"/>
        <v>#VALUE!</v>
      </c>
      <c r="T832" s="163" t="e">
        <f>INDEX(Controle!O:O,MATCH('Banco de Dados'!A832,Controle!M:M,0))*E832/100</f>
        <v>#N/A</v>
      </c>
    </row>
    <row r="833" spans="1:20" hidden="1" x14ac:dyDescent="0.2">
      <c r="A833" s="158">
        <f>BD_TS!A832</f>
        <v>0</v>
      </c>
      <c r="B833" s="158" t="str">
        <f>SUBSTITUTE(SUBSTITUTE(BD_TS!D832," ",""),"-","/")</f>
        <v/>
      </c>
      <c r="C833" s="158">
        <f>BD_TS!E832</f>
        <v>0</v>
      </c>
      <c r="D833" s="159">
        <f>BD_TS!F832</f>
        <v>0</v>
      </c>
      <c r="E833" s="160">
        <f>BD_TS!B832</f>
        <v>0</v>
      </c>
      <c r="F833" s="161">
        <f>BD_TS!C832</f>
        <v>0</v>
      </c>
      <c r="G833" s="187">
        <f>BD_TS!H832</f>
        <v>0</v>
      </c>
      <c r="H833" s="158" t="str">
        <f>IF($A833=0,"",IFERROR(INDEX(BD_Gestão!A:A,MATCH('Banco de Dados'!$B833,BD_Gestão!$B:$B,0)),"erro"))</f>
        <v/>
      </c>
      <c r="I833" s="162" t="str">
        <f>IF($A833=0,"",IFERROR(INDEX(BD_Gestão!E:E,MATCH('Banco de Dados'!$B833,BD_Gestão!$B:$B,0)),"erro"))</f>
        <v/>
      </c>
      <c r="J833" s="186" t="str">
        <f>IF($A833=0,"",IFERROR(INDEX(BD_Gestão!B:B,MATCH('Banco de Dados'!$B833,BD_Gestão!$B:$B,0)),"erro"))</f>
        <v/>
      </c>
      <c r="K833" s="158" t="str">
        <f>IF($A833=0,"",IFERROR(INDEX(BD_Gestão!C:C,MATCH('Banco de Dados'!$B833,BD_Gestão!$B:$B,0)),"erro"))</f>
        <v/>
      </c>
      <c r="L833" s="158" t="str">
        <f>IF($A833=0,"",IFERROR(INDEX(BD_Gestão!H:H,MATCH('Banco de Dados'!$B833,BD_Gestão!$B:$B,0)),"erro"))</f>
        <v/>
      </c>
      <c r="M833" s="161" t="str">
        <f>IF($A833=0,"",IFERROR(INDEX(BD_Gestão!F:F,MATCH('Banco de Dados'!$B833,BD_Gestão!$B:$B,0)),"erro"))</f>
        <v/>
      </c>
      <c r="N833" s="161" t="str">
        <f>IF($A833=0,"",IFERROR(INDEX(BD_Gestão!J:J,MATCH('Banco de Dados'!$B833,BD_Gestão!$B:$B,0)),"erro"))</f>
        <v/>
      </c>
      <c r="O833" s="164" t="str">
        <f>IF($A833=0,"",IFERROR(INDEX(BD_Gestão!K:K,MATCH('Banco de Dados'!$B833,BD_Gestão!$B:$B,0)),"erro"))</f>
        <v/>
      </c>
      <c r="P833" s="169" t="str">
        <f t="shared" si="50"/>
        <v/>
      </c>
      <c r="Q833" s="170" t="str">
        <f t="shared" si="51"/>
        <v/>
      </c>
      <c r="R833" s="163" t="e">
        <f t="shared" si="48"/>
        <v>#VALUE!</v>
      </c>
      <c r="S833" s="163" t="e">
        <f t="shared" si="49"/>
        <v>#VALUE!</v>
      </c>
      <c r="T833" s="163" t="e">
        <f>INDEX(Controle!O:O,MATCH('Banco de Dados'!A833,Controle!M:M,0))*E833/100</f>
        <v>#N/A</v>
      </c>
    </row>
    <row r="834" spans="1:20" hidden="1" x14ac:dyDescent="0.2">
      <c r="A834" s="158">
        <f>BD_TS!A833</f>
        <v>0</v>
      </c>
      <c r="B834" s="158" t="str">
        <f>SUBSTITUTE(SUBSTITUTE(BD_TS!D833," ",""),"-","/")</f>
        <v/>
      </c>
      <c r="C834" s="158">
        <f>BD_TS!E833</f>
        <v>0</v>
      </c>
      <c r="D834" s="159">
        <f>BD_TS!F833</f>
        <v>0</v>
      </c>
      <c r="E834" s="160">
        <f>BD_TS!B833</f>
        <v>0</v>
      </c>
      <c r="F834" s="161">
        <f>BD_TS!C833</f>
        <v>0</v>
      </c>
      <c r="G834" s="187">
        <f>BD_TS!H833</f>
        <v>0</v>
      </c>
      <c r="H834" s="158" t="str">
        <f>IF($A834=0,"",IFERROR(INDEX(BD_Gestão!A:A,MATCH('Banco de Dados'!$B834,BD_Gestão!$B:$B,0)),"erro"))</f>
        <v/>
      </c>
      <c r="I834" s="162" t="str">
        <f>IF($A834=0,"",IFERROR(INDEX(BD_Gestão!E:E,MATCH('Banco de Dados'!$B834,BD_Gestão!$B:$B,0)),"erro"))</f>
        <v/>
      </c>
      <c r="J834" s="186" t="str">
        <f>IF($A834=0,"",IFERROR(INDEX(BD_Gestão!B:B,MATCH('Banco de Dados'!$B834,BD_Gestão!$B:$B,0)),"erro"))</f>
        <v/>
      </c>
      <c r="K834" s="158" t="str">
        <f>IF($A834=0,"",IFERROR(INDEX(BD_Gestão!C:C,MATCH('Banco de Dados'!$B834,BD_Gestão!$B:$B,0)),"erro"))</f>
        <v/>
      </c>
      <c r="L834" s="158" t="str">
        <f>IF($A834=0,"",IFERROR(INDEX(BD_Gestão!H:H,MATCH('Banco de Dados'!$B834,BD_Gestão!$B:$B,0)),"erro"))</f>
        <v/>
      </c>
      <c r="M834" s="161" t="str">
        <f>IF($A834=0,"",IFERROR(INDEX(BD_Gestão!F:F,MATCH('Banco de Dados'!$B834,BD_Gestão!$B:$B,0)),"erro"))</f>
        <v/>
      </c>
      <c r="N834" s="161" t="str">
        <f>IF($A834=0,"",IFERROR(INDEX(BD_Gestão!J:J,MATCH('Banco de Dados'!$B834,BD_Gestão!$B:$B,0)),"erro"))</f>
        <v/>
      </c>
      <c r="O834" s="164" t="str">
        <f>IF($A834=0,"",IFERROR(INDEX(BD_Gestão!K:K,MATCH('Banco de Dados'!$B834,BD_Gestão!$B:$B,0)),"erro"))</f>
        <v/>
      </c>
      <c r="P834" s="169" t="str">
        <f t="shared" si="50"/>
        <v/>
      </c>
      <c r="Q834" s="170" t="str">
        <f t="shared" si="51"/>
        <v/>
      </c>
      <c r="R834" s="163" t="e">
        <f t="shared" si="48"/>
        <v>#VALUE!</v>
      </c>
      <c r="S834" s="163" t="e">
        <f t="shared" si="49"/>
        <v>#VALUE!</v>
      </c>
      <c r="T834" s="163" t="e">
        <f>INDEX(Controle!O:O,MATCH('Banco de Dados'!A834,Controle!M:M,0))*E834/100</f>
        <v>#N/A</v>
      </c>
    </row>
    <row r="835" spans="1:20" hidden="1" x14ac:dyDescent="0.2">
      <c r="A835" s="158">
        <f>BD_TS!A834</f>
        <v>0</v>
      </c>
      <c r="B835" s="158" t="str">
        <f>SUBSTITUTE(SUBSTITUTE(BD_TS!D834," ",""),"-","/")</f>
        <v/>
      </c>
      <c r="C835" s="158">
        <f>BD_TS!E834</f>
        <v>0</v>
      </c>
      <c r="D835" s="159">
        <f>BD_TS!F834</f>
        <v>0</v>
      </c>
      <c r="E835" s="160">
        <f>BD_TS!B834</f>
        <v>0</v>
      </c>
      <c r="F835" s="161">
        <f>BD_TS!C834</f>
        <v>0</v>
      </c>
      <c r="G835" s="187">
        <f>BD_TS!H834</f>
        <v>0</v>
      </c>
      <c r="H835" s="158" t="str">
        <f>IF($A835=0,"",IFERROR(INDEX(BD_Gestão!A:A,MATCH('Banco de Dados'!$B835,BD_Gestão!$B:$B,0)),"erro"))</f>
        <v/>
      </c>
      <c r="I835" s="162" t="str">
        <f>IF($A835=0,"",IFERROR(INDEX(BD_Gestão!E:E,MATCH('Banco de Dados'!$B835,BD_Gestão!$B:$B,0)),"erro"))</f>
        <v/>
      </c>
      <c r="J835" s="186" t="str">
        <f>IF($A835=0,"",IFERROR(INDEX(BD_Gestão!B:B,MATCH('Banco de Dados'!$B835,BD_Gestão!$B:$B,0)),"erro"))</f>
        <v/>
      </c>
      <c r="K835" s="158" t="str">
        <f>IF($A835=0,"",IFERROR(INDEX(BD_Gestão!C:C,MATCH('Banco de Dados'!$B835,BD_Gestão!$B:$B,0)),"erro"))</f>
        <v/>
      </c>
      <c r="L835" s="158" t="str">
        <f>IF($A835=0,"",IFERROR(INDEX(BD_Gestão!H:H,MATCH('Banco de Dados'!$B835,BD_Gestão!$B:$B,0)),"erro"))</f>
        <v/>
      </c>
      <c r="M835" s="161" t="str">
        <f>IF($A835=0,"",IFERROR(INDEX(BD_Gestão!F:F,MATCH('Banco de Dados'!$B835,BD_Gestão!$B:$B,0)),"erro"))</f>
        <v/>
      </c>
      <c r="N835" s="161" t="str">
        <f>IF($A835=0,"",IFERROR(INDEX(BD_Gestão!J:J,MATCH('Banco de Dados'!$B835,BD_Gestão!$B:$B,0)),"erro"))</f>
        <v/>
      </c>
      <c r="O835" s="164" t="str">
        <f>IF($A835=0,"",IFERROR(INDEX(BD_Gestão!K:K,MATCH('Banco de Dados'!$B835,BD_Gestão!$B:$B,0)),"erro"))</f>
        <v/>
      </c>
      <c r="P835" s="169" t="str">
        <f t="shared" si="50"/>
        <v/>
      </c>
      <c r="Q835" s="170" t="str">
        <f t="shared" si="51"/>
        <v/>
      </c>
      <c r="R835" s="163" t="e">
        <f t="shared" si="48"/>
        <v>#VALUE!</v>
      </c>
      <c r="S835" s="163" t="e">
        <f t="shared" si="49"/>
        <v>#VALUE!</v>
      </c>
      <c r="T835" s="163" t="e">
        <f>INDEX(Controle!O:O,MATCH('Banco de Dados'!A835,Controle!M:M,0))*E835/100</f>
        <v>#N/A</v>
      </c>
    </row>
    <row r="836" spans="1:20" hidden="1" x14ac:dyDescent="0.2">
      <c r="A836" s="158">
        <f>BD_TS!A835</f>
        <v>0</v>
      </c>
      <c r="B836" s="158" t="str">
        <f>SUBSTITUTE(SUBSTITUTE(BD_TS!D835," ",""),"-","/")</f>
        <v/>
      </c>
      <c r="C836" s="158">
        <f>BD_TS!E835</f>
        <v>0</v>
      </c>
      <c r="D836" s="159">
        <f>BD_TS!F835</f>
        <v>0</v>
      </c>
      <c r="E836" s="160">
        <f>BD_TS!B835</f>
        <v>0</v>
      </c>
      <c r="F836" s="161">
        <f>BD_TS!C835</f>
        <v>0</v>
      </c>
      <c r="G836" s="187">
        <f>BD_TS!H835</f>
        <v>0</v>
      </c>
      <c r="H836" s="158" t="str">
        <f>IF($A836=0,"",IFERROR(INDEX(BD_Gestão!A:A,MATCH('Banco de Dados'!$B836,BD_Gestão!$B:$B,0)),"erro"))</f>
        <v/>
      </c>
      <c r="I836" s="162" t="str">
        <f>IF($A836=0,"",IFERROR(INDEX(BD_Gestão!E:E,MATCH('Banco de Dados'!$B836,BD_Gestão!$B:$B,0)),"erro"))</f>
        <v/>
      </c>
      <c r="J836" s="186" t="str">
        <f>IF($A836=0,"",IFERROR(INDEX(BD_Gestão!B:B,MATCH('Banco de Dados'!$B836,BD_Gestão!$B:$B,0)),"erro"))</f>
        <v/>
      </c>
      <c r="K836" s="158" t="str">
        <f>IF($A836=0,"",IFERROR(INDEX(BD_Gestão!C:C,MATCH('Banco de Dados'!$B836,BD_Gestão!$B:$B,0)),"erro"))</f>
        <v/>
      </c>
      <c r="L836" s="158" t="str">
        <f>IF($A836=0,"",IFERROR(INDEX(BD_Gestão!H:H,MATCH('Banco de Dados'!$B836,BD_Gestão!$B:$B,0)),"erro"))</f>
        <v/>
      </c>
      <c r="M836" s="161" t="str">
        <f>IF($A836=0,"",IFERROR(INDEX(BD_Gestão!F:F,MATCH('Banco de Dados'!$B836,BD_Gestão!$B:$B,0)),"erro"))</f>
        <v/>
      </c>
      <c r="N836" s="161" t="str">
        <f>IF($A836=0,"",IFERROR(INDEX(BD_Gestão!J:J,MATCH('Banco de Dados'!$B836,BD_Gestão!$B:$B,0)),"erro"))</f>
        <v/>
      </c>
      <c r="O836" s="164" t="str">
        <f>IF($A836=0,"",IFERROR(INDEX(BD_Gestão!K:K,MATCH('Banco de Dados'!$B836,BD_Gestão!$B:$B,0)),"erro"))</f>
        <v/>
      </c>
      <c r="P836" s="169" t="str">
        <f t="shared" si="50"/>
        <v/>
      </c>
      <c r="Q836" s="170" t="str">
        <f t="shared" si="51"/>
        <v/>
      </c>
      <c r="R836" s="163" t="e">
        <f t="shared" si="48"/>
        <v>#VALUE!</v>
      </c>
      <c r="S836" s="163" t="e">
        <f t="shared" si="49"/>
        <v>#VALUE!</v>
      </c>
      <c r="T836" s="163" t="e">
        <f>INDEX(Controle!O:O,MATCH('Banco de Dados'!A836,Controle!M:M,0))*E836/100</f>
        <v>#N/A</v>
      </c>
    </row>
    <row r="837" spans="1:20" hidden="1" x14ac:dyDescent="0.2">
      <c r="A837" s="158">
        <f>BD_TS!A836</f>
        <v>0</v>
      </c>
      <c r="B837" s="158" t="str">
        <f>SUBSTITUTE(SUBSTITUTE(BD_TS!D836," ",""),"-","/")</f>
        <v/>
      </c>
      <c r="C837" s="158">
        <f>BD_TS!E836</f>
        <v>0</v>
      </c>
      <c r="D837" s="159">
        <f>BD_TS!F836</f>
        <v>0</v>
      </c>
      <c r="E837" s="160">
        <f>BD_TS!B836</f>
        <v>0</v>
      </c>
      <c r="F837" s="161">
        <f>BD_TS!C836</f>
        <v>0</v>
      </c>
      <c r="G837" s="187">
        <f>BD_TS!H836</f>
        <v>0</v>
      </c>
      <c r="H837" s="158" t="str">
        <f>IF($A837=0,"",IFERROR(INDEX(BD_Gestão!A:A,MATCH('Banco de Dados'!$B837,BD_Gestão!$B:$B,0)),"erro"))</f>
        <v/>
      </c>
      <c r="I837" s="162" t="str">
        <f>IF($A837=0,"",IFERROR(INDEX(BD_Gestão!E:E,MATCH('Banco de Dados'!$B837,BD_Gestão!$B:$B,0)),"erro"))</f>
        <v/>
      </c>
      <c r="J837" s="186" t="str">
        <f>IF($A837=0,"",IFERROR(INDEX(BD_Gestão!B:B,MATCH('Banco de Dados'!$B837,BD_Gestão!$B:$B,0)),"erro"))</f>
        <v/>
      </c>
      <c r="K837" s="158" t="str">
        <f>IF($A837=0,"",IFERROR(INDEX(BD_Gestão!C:C,MATCH('Banco de Dados'!$B837,BD_Gestão!$B:$B,0)),"erro"))</f>
        <v/>
      </c>
      <c r="L837" s="158" t="str">
        <f>IF($A837=0,"",IFERROR(INDEX(BD_Gestão!H:H,MATCH('Banco de Dados'!$B837,BD_Gestão!$B:$B,0)),"erro"))</f>
        <v/>
      </c>
      <c r="M837" s="161" t="str">
        <f>IF($A837=0,"",IFERROR(INDEX(BD_Gestão!F:F,MATCH('Banco de Dados'!$B837,BD_Gestão!$B:$B,0)),"erro"))</f>
        <v/>
      </c>
      <c r="N837" s="161" t="str">
        <f>IF($A837=0,"",IFERROR(INDEX(BD_Gestão!J:J,MATCH('Banco de Dados'!$B837,BD_Gestão!$B:$B,0)),"erro"))</f>
        <v/>
      </c>
      <c r="O837" s="164" t="str">
        <f>IF($A837=0,"",IFERROR(INDEX(BD_Gestão!K:K,MATCH('Banco de Dados'!$B837,BD_Gestão!$B:$B,0)),"erro"))</f>
        <v/>
      </c>
      <c r="P837" s="169" t="str">
        <f t="shared" si="50"/>
        <v/>
      </c>
      <c r="Q837" s="170" t="str">
        <f t="shared" si="51"/>
        <v/>
      </c>
      <c r="R837" s="163" t="e">
        <f t="shared" ref="R837:R900" si="52">MONTH(I837)</f>
        <v>#VALUE!</v>
      </c>
      <c r="S837" s="163" t="e">
        <f t="shared" ref="S837:S900" si="53">YEAR(I837)</f>
        <v>#VALUE!</v>
      </c>
      <c r="T837" s="163" t="e">
        <f>INDEX(Controle!O:O,MATCH('Banco de Dados'!A837,Controle!M:M,0))*E837/100</f>
        <v>#N/A</v>
      </c>
    </row>
    <row r="838" spans="1:20" hidden="1" x14ac:dyDescent="0.2">
      <c r="A838" s="158">
        <f>BD_TS!A837</f>
        <v>0</v>
      </c>
      <c r="B838" s="158" t="str">
        <f>SUBSTITUTE(SUBSTITUTE(BD_TS!D837," ",""),"-","/")</f>
        <v/>
      </c>
      <c r="C838" s="158">
        <f>BD_TS!E837</f>
        <v>0</v>
      </c>
      <c r="D838" s="159">
        <f>BD_TS!F837</f>
        <v>0</v>
      </c>
      <c r="E838" s="160">
        <f>BD_TS!B837</f>
        <v>0</v>
      </c>
      <c r="F838" s="161">
        <f>BD_TS!C837</f>
        <v>0</v>
      </c>
      <c r="G838" s="187">
        <f>BD_TS!H837</f>
        <v>0</v>
      </c>
      <c r="H838" s="158" t="str">
        <f>IF($A838=0,"",IFERROR(INDEX(BD_Gestão!A:A,MATCH('Banco de Dados'!$B838,BD_Gestão!$B:$B,0)),"erro"))</f>
        <v/>
      </c>
      <c r="I838" s="162" t="str">
        <f>IF($A838=0,"",IFERROR(INDEX(BD_Gestão!E:E,MATCH('Banco de Dados'!$B838,BD_Gestão!$B:$B,0)),"erro"))</f>
        <v/>
      </c>
      <c r="J838" s="186" t="str">
        <f>IF($A838=0,"",IFERROR(INDEX(BD_Gestão!B:B,MATCH('Banco de Dados'!$B838,BD_Gestão!$B:$B,0)),"erro"))</f>
        <v/>
      </c>
      <c r="K838" s="158" t="str">
        <f>IF($A838=0,"",IFERROR(INDEX(BD_Gestão!C:C,MATCH('Banco de Dados'!$B838,BD_Gestão!$B:$B,0)),"erro"))</f>
        <v/>
      </c>
      <c r="L838" s="158" t="str">
        <f>IF($A838=0,"",IFERROR(INDEX(BD_Gestão!H:H,MATCH('Banco de Dados'!$B838,BD_Gestão!$B:$B,0)),"erro"))</f>
        <v/>
      </c>
      <c r="M838" s="161" t="str">
        <f>IF($A838=0,"",IFERROR(INDEX(BD_Gestão!F:F,MATCH('Banco de Dados'!$B838,BD_Gestão!$B:$B,0)),"erro"))</f>
        <v/>
      </c>
      <c r="N838" s="161" t="str">
        <f>IF($A838=0,"",IFERROR(INDEX(BD_Gestão!J:J,MATCH('Banco de Dados'!$B838,BD_Gestão!$B:$B,0)),"erro"))</f>
        <v/>
      </c>
      <c r="O838" s="164" t="str">
        <f>IF($A838=0,"",IFERROR(INDEX(BD_Gestão!K:K,MATCH('Banco de Dados'!$B838,BD_Gestão!$B:$B,0)),"erro"))</f>
        <v/>
      </c>
      <c r="P838" s="169" t="str">
        <f t="shared" ref="P838:P901" si="54">IF(OR(H838="erro",H838=""),"",E838*(MIN(O838,1)))</f>
        <v/>
      </c>
      <c r="Q838" s="170" t="str">
        <f t="shared" ref="Q838:Q901" si="55">IF(OR(H838="erro",H838=""),"",E838-P838)</f>
        <v/>
      </c>
      <c r="R838" s="163" t="e">
        <f t="shared" si="52"/>
        <v>#VALUE!</v>
      </c>
      <c r="S838" s="163" t="e">
        <f t="shared" si="53"/>
        <v>#VALUE!</v>
      </c>
      <c r="T838" s="163" t="e">
        <f>INDEX(Controle!O:O,MATCH('Banco de Dados'!A838,Controle!M:M,0))*E838/100</f>
        <v>#N/A</v>
      </c>
    </row>
    <row r="839" spans="1:20" hidden="1" x14ac:dyDescent="0.2">
      <c r="A839" s="158">
        <f>BD_TS!A838</f>
        <v>0</v>
      </c>
      <c r="B839" s="158" t="str">
        <f>SUBSTITUTE(SUBSTITUTE(BD_TS!D838," ",""),"-","/")</f>
        <v/>
      </c>
      <c r="C839" s="158">
        <f>BD_TS!E838</f>
        <v>0</v>
      </c>
      <c r="D839" s="159">
        <f>BD_TS!F838</f>
        <v>0</v>
      </c>
      <c r="E839" s="160">
        <f>BD_TS!B838</f>
        <v>0</v>
      </c>
      <c r="F839" s="161">
        <f>BD_TS!C838</f>
        <v>0</v>
      </c>
      <c r="G839" s="187">
        <f>BD_TS!H838</f>
        <v>0</v>
      </c>
      <c r="H839" s="158" t="str">
        <f>IF($A839=0,"",IFERROR(INDEX(BD_Gestão!A:A,MATCH('Banco de Dados'!$B839,BD_Gestão!$B:$B,0)),"erro"))</f>
        <v/>
      </c>
      <c r="I839" s="162" t="str">
        <f>IF($A839=0,"",IFERROR(INDEX(BD_Gestão!E:E,MATCH('Banco de Dados'!$B839,BD_Gestão!$B:$B,0)),"erro"))</f>
        <v/>
      </c>
      <c r="J839" s="186" t="str">
        <f>IF($A839=0,"",IFERROR(INDEX(BD_Gestão!B:B,MATCH('Banco de Dados'!$B839,BD_Gestão!$B:$B,0)),"erro"))</f>
        <v/>
      </c>
      <c r="K839" s="158" t="str">
        <f>IF($A839=0,"",IFERROR(INDEX(BD_Gestão!C:C,MATCH('Banco de Dados'!$B839,BD_Gestão!$B:$B,0)),"erro"))</f>
        <v/>
      </c>
      <c r="L839" s="158" t="str">
        <f>IF($A839=0,"",IFERROR(INDEX(BD_Gestão!H:H,MATCH('Banco de Dados'!$B839,BD_Gestão!$B:$B,0)),"erro"))</f>
        <v/>
      </c>
      <c r="M839" s="161" t="str">
        <f>IF($A839=0,"",IFERROR(INDEX(BD_Gestão!F:F,MATCH('Banco de Dados'!$B839,BD_Gestão!$B:$B,0)),"erro"))</f>
        <v/>
      </c>
      <c r="N839" s="161" t="str">
        <f>IF($A839=0,"",IFERROR(INDEX(BD_Gestão!J:J,MATCH('Banco de Dados'!$B839,BD_Gestão!$B:$B,0)),"erro"))</f>
        <v/>
      </c>
      <c r="O839" s="164" t="str">
        <f>IF($A839=0,"",IFERROR(INDEX(BD_Gestão!K:K,MATCH('Banco de Dados'!$B839,BD_Gestão!$B:$B,0)),"erro"))</f>
        <v/>
      </c>
      <c r="P839" s="169" t="str">
        <f t="shared" si="54"/>
        <v/>
      </c>
      <c r="Q839" s="170" t="str">
        <f t="shared" si="55"/>
        <v/>
      </c>
      <c r="R839" s="163" t="e">
        <f t="shared" si="52"/>
        <v>#VALUE!</v>
      </c>
      <c r="S839" s="163" t="e">
        <f t="shared" si="53"/>
        <v>#VALUE!</v>
      </c>
      <c r="T839" s="163" t="e">
        <f>INDEX(Controle!O:O,MATCH('Banco de Dados'!A839,Controle!M:M,0))*E839/100</f>
        <v>#N/A</v>
      </c>
    </row>
    <row r="840" spans="1:20" hidden="1" x14ac:dyDescent="0.2">
      <c r="A840" s="158">
        <f>BD_TS!A839</f>
        <v>0</v>
      </c>
      <c r="B840" s="158" t="str">
        <f>SUBSTITUTE(SUBSTITUTE(BD_TS!D839," ",""),"-","/")</f>
        <v/>
      </c>
      <c r="C840" s="158">
        <f>BD_TS!E839</f>
        <v>0</v>
      </c>
      <c r="D840" s="159">
        <f>BD_TS!F839</f>
        <v>0</v>
      </c>
      <c r="E840" s="160">
        <f>BD_TS!B839</f>
        <v>0</v>
      </c>
      <c r="F840" s="161">
        <f>BD_TS!C839</f>
        <v>0</v>
      </c>
      <c r="G840" s="187">
        <f>BD_TS!H839</f>
        <v>0</v>
      </c>
      <c r="H840" s="158" t="str">
        <f>IF($A840=0,"",IFERROR(INDEX(BD_Gestão!A:A,MATCH('Banco de Dados'!$B840,BD_Gestão!$B:$B,0)),"erro"))</f>
        <v/>
      </c>
      <c r="I840" s="162" t="str">
        <f>IF($A840=0,"",IFERROR(INDEX(BD_Gestão!E:E,MATCH('Banco de Dados'!$B840,BD_Gestão!$B:$B,0)),"erro"))</f>
        <v/>
      </c>
      <c r="J840" s="186" t="str">
        <f>IF($A840=0,"",IFERROR(INDEX(BD_Gestão!B:B,MATCH('Banco de Dados'!$B840,BD_Gestão!$B:$B,0)),"erro"))</f>
        <v/>
      </c>
      <c r="K840" s="158" t="str">
        <f>IF($A840=0,"",IFERROR(INDEX(BD_Gestão!C:C,MATCH('Banco de Dados'!$B840,BD_Gestão!$B:$B,0)),"erro"))</f>
        <v/>
      </c>
      <c r="L840" s="158" t="str">
        <f>IF($A840=0,"",IFERROR(INDEX(BD_Gestão!H:H,MATCH('Banco de Dados'!$B840,BD_Gestão!$B:$B,0)),"erro"))</f>
        <v/>
      </c>
      <c r="M840" s="161" t="str">
        <f>IF($A840=0,"",IFERROR(INDEX(BD_Gestão!F:F,MATCH('Banco de Dados'!$B840,BD_Gestão!$B:$B,0)),"erro"))</f>
        <v/>
      </c>
      <c r="N840" s="161" t="str">
        <f>IF($A840=0,"",IFERROR(INDEX(BD_Gestão!J:J,MATCH('Banco de Dados'!$B840,BD_Gestão!$B:$B,0)),"erro"))</f>
        <v/>
      </c>
      <c r="O840" s="164" t="str">
        <f>IF($A840=0,"",IFERROR(INDEX(BD_Gestão!K:K,MATCH('Banco de Dados'!$B840,BD_Gestão!$B:$B,0)),"erro"))</f>
        <v/>
      </c>
      <c r="P840" s="169" t="str">
        <f t="shared" si="54"/>
        <v/>
      </c>
      <c r="Q840" s="170" t="str">
        <f t="shared" si="55"/>
        <v/>
      </c>
      <c r="R840" s="163" t="e">
        <f t="shared" si="52"/>
        <v>#VALUE!</v>
      </c>
      <c r="S840" s="163" t="e">
        <f t="shared" si="53"/>
        <v>#VALUE!</v>
      </c>
      <c r="T840" s="163" t="e">
        <f>INDEX(Controle!O:O,MATCH('Banco de Dados'!A840,Controle!M:M,0))*E840/100</f>
        <v>#N/A</v>
      </c>
    </row>
    <row r="841" spans="1:20" hidden="1" x14ac:dyDescent="0.2">
      <c r="A841" s="158">
        <f>BD_TS!A840</f>
        <v>0</v>
      </c>
      <c r="B841" s="158" t="str">
        <f>SUBSTITUTE(SUBSTITUTE(BD_TS!D840," ",""),"-","/")</f>
        <v/>
      </c>
      <c r="C841" s="158">
        <f>BD_TS!E840</f>
        <v>0</v>
      </c>
      <c r="D841" s="159">
        <f>BD_TS!F840</f>
        <v>0</v>
      </c>
      <c r="E841" s="160">
        <f>BD_TS!B840</f>
        <v>0</v>
      </c>
      <c r="F841" s="161">
        <f>BD_TS!C840</f>
        <v>0</v>
      </c>
      <c r="G841" s="187">
        <f>BD_TS!H840</f>
        <v>0</v>
      </c>
      <c r="H841" s="158" t="str">
        <f>IF($A841=0,"",IFERROR(INDEX(BD_Gestão!A:A,MATCH('Banco de Dados'!$B841,BD_Gestão!$B:$B,0)),"erro"))</f>
        <v/>
      </c>
      <c r="I841" s="162" t="str">
        <f>IF($A841=0,"",IFERROR(INDEX(BD_Gestão!E:E,MATCH('Banco de Dados'!$B841,BD_Gestão!$B:$B,0)),"erro"))</f>
        <v/>
      </c>
      <c r="J841" s="186" t="str">
        <f>IF($A841=0,"",IFERROR(INDEX(BD_Gestão!B:B,MATCH('Banco de Dados'!$B841,BD_Gestão!$B:$B,0)),"erro"))</f>
        <v/>
      </c>
      <c r="K841" s="158" t="str">
        <f>IF($A841=0,"",IFERROR(INDEX(BD_Gestão!C:C,MATCH('Banco de Dados'!$B841,BD_Gestão!$B:$B,0)),"erro"))</f>
        <v/>
      </c>
      <c r="L841" s="158" t="str">
        <f>IF($A841=0,"",IFERROR(INDEX(BD_Gestão!H:H,MATCH('Banco de Dados'!$B841,BD_Gestão!$B:$B,0)),"erro"))</f>
        <v/>
      </c>
      <c r="M841" s="161" t="str">
        <f>IF($A841=0,"",IFERROR(INDEX(BD_Gestão!F:F,MATCH('Banco de Dados'!$B841,BD_Gestão!$B:$B,0)),"erro"))</f>
        <v/>
      </c>
      <c r="N841" s="161" t="str">
        <f>IF($A841=0,"",IFERROR(INDEX(BD_Gestão!J:J,MATCH('Banco de Dados'!$B841,BD_Gestão!$B:$B,0)),"erro"))</f>
        <v/>
      </c>
      <c r="O841" s="164" t="str">
        <f>IF($A841=0,"",IFERROR(INDEX(BD_Gestão!K:K,MATCH('Banco de Dados'!$B841,BD_Gestão!$B:$B,0)),"erro"))</f>
        <v/>
      </c>
      <c r="P841" s="169" t="str">
        <f t="shared" si="54"/>
        <v/>
      </c>
      <c r="Q841" s="170" t="str">
        <f t="shared" si="55"/>
        <v/>
      </c>
      <c r="R841" s="163" t="e">
        <f t="shared" si="52"/>
        <v>#VALUE!</v>
      </c>
      <c r="S841" s="163" t="e">
        <f t="shared" si="53"/>
        <v>#VALUE!</v>
      </c>
      <c r="T841" s="163" t="e">
        <f>INDEX(Controle!O:O,MATCH('Banco de Dados'!A841,Controle!M:M,0))*E841/100</f>
        <v>#N/A</v>
      </c>
    </row>
    <row r="842" spans="1:20" hidden="1" x14ac:dyDescent="0.2">
      <c r="A842" s="158">
        <f>BD_TS!A841</f>
        <v>0</v>
      </c>
      <c r="B842" s="158" t="str">
        <f>SUBSTITUTE(SUBSTITUTE(BD_TS!D841," ",""),"-","/")</f>
        <v/>
      </c>
      <c r="C842" s="158">
        <f>BD_TS!E841</f>
        <v>0</v>
      </c>
      <c r="D842" s="159">
        <f>BD_TS!F841</f>
        <v>0</v>
      </c>
      <c r="E842" s="160">
        <f>BD_TS!B841</f>
        <v>0</v>
      </c>
      <c r="F842" s="161">
        <f>BD_TS!C841</f>
        <v>0</v>
      </c>
      <c r="G842" s="187">
        <f>BD_TS!H841</f>
        <v>0</v>
      </c>
      <c r="H842" s="158" t="str">
        <f>IF($A842=0,"",IFERROR(INDEX(BD_Gestão!A:A,MATCH('Banco de Dados'!$B842,BD_Gestão!$B:$B,0)),"erro"))</f>
        <v/>
      </c>
      <c r="I842" s="162" t="str">
        <f>IF($A842=0,"",IFERROR(INDEX(BD_Gestão!E:E,MATCH('Banco de Dados'!$B842,BD_Gestão!$B:$B,0)),"erro"))</f>
        <v/>
      </c>
      <c r="J842" s="186" t="str">
        <f>IF($A842=0,"",IFERROR(INDEX(BD_Gestão!B:B,MATCH('Banco de Dados'!$B842,BD_Gestão!$B:$B,0)),"erro"))</f>
        <v/>
      </c>
      <c r="K842" s="158" t="str">
        <f>IF($A842=0,"",IFERROR(INDEX(BD_Gestão!C:C,MATCH('Banco de Dados'!$B842,BD_Gestão!$B:$B,0)),"erro"))</f>
        <v/>
      </c>
      <c r="L842" s="158" t="str">
        <f>IF($A842=0,"",IFERROR(INDEX(BD_Gestão!H:H,MATCH('Banco de Dados'!$B842,BD_Gestão!$B:$B,0)),"erro"))</f>
        <v/>
      </c>
      <c r="M842" s="161" t="str">
        <f>IF($A842=0,"",IFERROR(INDEX(BD_Gestão!F:F,MATCH('Banco de Dados'!$B842,BD_Gestão!$B:$B,0)),"erro"))</f>
        <v/>
      </c>
      <c r="N842" s="161" t="str">
        <f>IF($A842=0,"",IFERROR(INDEX(BD_Gestão!J:J,MATCH('Banco de Dados'!$B842,BD_Gestão!$B:$B,0)),"erro"))</f>
        <v/>
      </c>
      <c r="O842" s="164" t="str">
        <f>IF($A842=0,"",IFERROR(INDEX(BD_Gestão!K:K,MATCH('Banco de Dados'!$B842,BD_Gestão!$B:$B,0)),"erro"))</f>
        <v/>
      </c>
      <c r="P842" s="169" t="str">
        <f t="shared" si="54"/>
        <v/>
      </c>
      <c r="Q842" s="170" t="str">
        <f t="shared" si="55"/>
        <v/>
      </c>
      <c r="R842" s="163" t="e">
        <f t="shared" si="52"/>
        <v>#VALUE!</v>
      </c>
      <c r="S842" s="163" t="e">
        <f t="shared" si="53"/>
        <v>#VALUE!</v>
      </c>
      <c r="T842" s="163" t="e">
        <f>INDEX(Controle!O:O,MATCH('Banco de Dados'!A842,Controle!M:M,0))*E842/100</f>
        <v>#N/A</v>
      </c>
    </row>
    <row r="843" spans="1:20" hidden="1" x14ac:dyDescent="0.2">
      <c r="A843" s="158">
        <f>BD_TS!A842</f>
        <v>0</v>
      </c>
      <c r="B843" s="158" t="str">
        <f>SUBSTITUTE(SUBSTITUTE(BD_TS!D842," ",""),"-","/")</f>
        <v/>
      </c>
      <c r="C843" s="158">
        <f>BD_TS!E842</f>
        <v>0</v>
      </c>
      <c r="D843" s="159">
        <f>BD_TS!F842</f>
        <v>0</v>
      </c>
      <c r="E843" s="160">
        <f>BD_TS!B842</f>
        <v>0</v>
      </c>
      <c r="F843" s="161">
        <f>BD_TS!C842</f>
        <v>0</v>
      </c>
      <c r="G843" s="187">
        <f>BD_TS!H842</f>
        <v>0</v>
      </c>
      <c r="H843" s="158" t="str">
        <f>IF($A843=0,"",IFERROR(INDEX(BD_Gestão!A:A,MATCH('Banco de Dados'!$B843,BD_Gestão!$B:$B,0)),"erro"))</f>
        <v/>
      </c>
      <c r="I843" s="162" t="str">
        <f>IF($A843=0,"",IFERROR(INDEX(BD_Gestão!E:E,MATCH('Banco de Dados'!$B843,BD_Gestão!$B:$B,0)),"erro"))</f>
        <v/>
      </c>
      <c r="J843" s="186" t="str">
        <f>IF($A843=0,"",IFERROR(INDEX(BD_Gestão!B:B,MATCH('Banco de Dados'!$B843,BD_Gestão!$B:$B,0)),"erro"))</f>
        <v/>
      </c>
      <c r="K843" s="158" t="str">
        <f>IF($A843=0,"",IFERROR(INDEX(BD_Gestão!C:C,MATCH('Banco de Dados'!$B843,BD_Gestão!$B:$B,0)),"erro"))</f>
        <v/>
      </c>
      <c r="L843" s="158" t="str">
        <f>IF($A843=0,"",IFERROR(INDEX(BD_Gestão!H:H,MATCH('Banco de Dados'!$B843,BD_Gestão!$B:$B,0)),"erro"))</f>
        <v/>
      </c>
      <c r="M843" s="161" t="str">
        <f>IF($A843=0,"",IFERROR(INDEX(BD_Gestão!F:F,MATCH('Banco de Dados'!$B843,BD_Gestão!$B:$B,0)),"erro"))</f>
        <v/>
      </c>
      <c r="N843" s="161" t="str">
        <f>IF($A843=0,"",IFERROR(INDEX(BD_Gestão!J:J,MATCH('Banco de Dados'!$B843,BD_Gestão!$B:$B,0)),"erro"))</f>
        <v/>
      </c>
      <c r="O843" s="164" t="str">
        <f>IF($A843=0,"",IFERROR(INDEX(BD_Gestão!K:K,MATCH('Banco de Dados'!$B843,BD_Gestão!$B:$B,0)),"erro"))</f>
        <v/>
      </c>
      <c r="P843" s="169" t="str">
        <f t="shared" si="54"/>
        <v/>
      </c>
      <c r="Q843" s="170" t="str">
        <f t="shared" si="55"/>
        <v/>
      </c>
      <c r="R843" s="163" t="e">
        <f t="shared" si="52"/>
        <v>#VALUE!</v>
      </c>
      <c r="S843" s="163" t="e">
        <f t="shared" si="53"/>
        <v>#VALUE!</v>
      </c>
      <c r="T843" s="163" t="e">
        <f>INDEX(Controle!O:O,MATCH('Banco de Dados'!A843,Controle!M:M,0))*E843/100</f>
        <v>#N/A</v>
      </c>
    </row>
    <row r="844" spans="1:20" hidden="1" x14ac:dyDescent="0.2">
      <c r="A844" s="158">
        <f>BD_TS!A843</f>
        <v>0</v>
      </c>
      <c r="B844" s="158" t="str">
        <f>SUBSTITUTE(SUBSTITUTE(BD_TS!D843," ",""),"-","/")</f>
        <v/>
      </c>
      <c r="C844" s="158">
        <f>BD_TS!E843</f>
        <v>0</v>
      </c>
      <c r="D844" s="159">
        <f>BD_TS!F843</f>
        <v>0</v>
      </c>
      <c r="E844" s="160">
        <f>BD_TS!B843</f>
        <v>0</v>
      </c>
      <c r="F844" s="161">
        <f>BD_TS!C843</f>
        <v>0</v>
      </c>
      <c r="G844" s="187">
        <f>BD_TS!H843</f>
        <v>0</v>
      </c>
      <c r="H844" s="158" t="str">
        <f>IF($A844=0,"",IFERROR(INDEX(BD_Gestão!A:A,MATCH('Banco de Dados'!$B844,BD_Gestão!$B:$B,0)),"erro"))</f>
        <v/>
      </c>
      <c r="I844" s="162" t="str">
        <f>IF($A844=0,"",IFERROR(INDEX(BD_Gestão!E:E,MATCH('Banco de Dados'!$B844,BD_Gestão!$B:$B,0)),"erro"))</f>
        <v/>
      </c>
      <c r="J844" s="186" t="str">
        <f>IF($A844=0,"",IFERROR(INDEX(BD_Gestão!B:B,MATCH('Banco de Dados'!$B844,BD_Gestão!$B:$B,0)),"erro"))</f>
        <v/>
      </c>
      <c r="K844" s="158" t="str">
        <f>IF($A844=0,"",IFERROR(INDEX(BD_Gestão!C:C,MATCH('Banco de Dados'!$B844,BD_Gestão!$B:$B,0)),"erro"))</f>
        <v/>
      </c>
      <c r="L844" s="158" t="str">
        <f>IF($A844=0,"",IFERROR(INDEX(BD_Gestão!H:H,MATCH('Banco de Dados'!$B844,BD_Gestão!$B:$B,0)),"erro"))</f>
        <v/>
      </c>
      <c r="M844" s="161" t="str">
        <f>IF($A844=0,"",IFERROR(INDEX(BD_Gestão!F:F,MATCH('Banco de Dados'!$B844,BD_Gestão!$B:$B,0)),"erro"))</f>
        <v/>
      </c>
      <c r="N844" s="161" t="str">
        <f>IF($A844=0,"",IFERROR(INDEX(BD_Gestão!J:J,MATCH('Banco de Dados'!$B844,BD_Gestão!$B:$B,0)),"erro"))</f>
        <v/>
      </c>
      <c r="O844" s="164" t="str">
        <f>IF($A844=0,"",IFERROR(INDEX(BD_Gestão!K:K,MATCH('Banco de Dados'!$B844,BD_Gestão!$B:$B,0)),"erro"))</f>
        <v/>
      </c>
      <c r="P844" s="169" t="str">
        <f t="shared" si="54"/>
        <v/>
      </c>
      <c r="Q844" s="170" t="str">
        <f t="shared" si="55"/>
        <v/>
      </c>
      <c r="R844" s="163" t="e">
        <f t="shared" si="52"/>
        <v>#VALUE!</v>
      </c>
      <c r="S844" s="163" t="e">
        <f t="shared" si="53"/>
        <v>#VALUE!</v>
      </c>
      <c r="T844" s="163" t="e">
        <f>INDEX(Controle!O:O,MATCH('Banco de Dados'!A844,Controle!M:M,0))*E844/100</f>
        <v>#N/A</v>
      </c>
    </row>
    <row r="845" spans="1:20" hidden="1" x14ac:dyDescent="0.2">
      <c r="A845" s="158">
        <f>BD_TS!A844</f>
        <v>0</v>
      </c>
      <c r="B845" s="158" t="str">
        <f>SUBSTITUTE(SUBSTITUTE(BD_TS!D844," ",""),"-","/")</f>
        <v/>
      </c>
      <c r="C845" s="158">
        <f>BD_TS!E844</f>
        <v>0</v>
      </c>
      <c r="D845" s="159">
        <f>BD_TS!F844</f>
        <v>0</v>
      </c>
      <c r="E845" s="160">
        <f>BD_TS!B844</f>
        <v>0</v>
      </c>
      <c r="F845" s="161">
        <f>BD_TS!C844</f>
        <v>0</v>
      </c>
      <c r="G845" s="187">
        <f>BD_TS!H844</f>
        <v>0</v>
      </c>
      <c r="H845" s="158" t="str">
        <f>IF($A845=0,"",IFERROR(INDEX(BD_Gestão!A:A,MATCH('Banco de Dados'!$B845,BD_Gestão!$B:$B,0)),"erro"))</f>
        <v/>
      </c>
      <c r="I845" s="162" t="str">
        <f>IF($A845=0,"",IFERROR(INDEX(BD_Gestão!E:E,MATCH('Banco de Dados'!$B845,BD_Gestão!$B:$B,0)),"erro"))</f>
        <v/>
      </c>
      <c r="J845" s="186" t="str">
        <f>IF($A845=0,"",IFERROR(INDEX(BD_Gestão!B:B,MATCH('Banco de Dados'!$B845,BD_Gestão!$B:$B,0)),"erro"))</f>
        <v/>
      </c>
      <c r="K845" s="158" t="str">
        <f>IF($A845=0,"",IFERROR(INDEX(BD_Gestão!C:C,MATCH('Banco de Dados'!$B845,BD_Gestão!$B:$B,0)),"erro"))</f>
        <v/>
      </c>
      <c r="L845" s="158" t="str">
        <f>IF($A845=0,"",IFERROR(INDEX(BD_Gestão!H:H,MATCH('Banco de Dados'!$B845,BD_Gestão!$B:$B,0)),"erro"))</f>
        <v/>
      </c>
      <c r="M845" s="161" t="str">
        <f>IF($A845=0,"",IFERROR(INDEX(BD_Gestão!F:F,MATCH('Banco de Dados'!$B845,BD_Gestão!$B:$B,0)),"erro"))</f>
        <v/>
      </c>
      <c r="N845" s="161" t="str">
        <f>IF($A845=0,"",IFERROR(INDEX(BD_Gestão!J:J,MATCH('Banco de Dados'!$B845,BD_Gestão!$B:$B,0)),"erro"))</f>
        <v/>
      </c>
      <c r="O845" s="164" t="str">
        <f>IF($A845=0,"",IFERROR(INDEX(BD_Gestão!K:K,MATCH('Banco de Dados'!$B845,BD_Gestão!$B:$B,0)),"erro"))</f>
        <v/>
      </c>
      <c r="P845" s="169" t="str">
        <f t="shared" si="54"/>
        <v/>
      </c>
      <c r="Q845" s="170" t="str">
        <f t="shared" si="55"/>
        <v/>
      </c>
      <c r="R845" s="163" t="e">
        <f t="shared" si="52"/>
        <v>#VALUE!</v>
      </c>
      <c r="S845" s="163" t="e">
        <f t="shared" si="53"/>
        <v>#VALUE!</v>
      </c>
      <c r="T845" s="163" t="e">
        <f>INDEX(Controle!O:O,MATCH('Banco de Dados'!A845,Controle!M:M,0))*E845/100</f>
        <v>#N/A</v>
      </c>
    </row>
    <row r="846" spans="1:20" hidden="1" x14ac:dyDescent="0.2">
      <c r="A846" s="158">
        <f>BD_TS!A845</f>
        <v>0</v>
      </c>
      <c r="B846" s="158" t="str">
        <f>SUBSTITUTE(SUBSTITUTE(BD_TS!D845," ",""),"-","/")</f>
        <v/>
      </c>
      <c r="C846" s="158">
        <f>BD_TS!E845</f>
        <v>0</v>
      </c>
      <c r="D846" s="159">
        <f>BD_TS!F845</f>
        <v>0</v>
      </c>
      <c r="E846" s="160">
        <f>BD_TS!B845</f>
        <v>0</v>
      </c>
      <c r="F846" s="161">
        <f>BD_TS!C845</f>
        <v>0</v>
      </c>
      <c r="G846" s="187">
        <f>BD_TS!H845</f>
        <v>0</v>
      </c>
      <c r="H846" s="158" t="str">
        <f>IF($A846=0,"",IFERROR(INDEX(BD_Gestão!A:A,MATCH('Banco de Dados'!$B846,BD_Gestão!$B:$B,0)),"erro"))</f>
        <v/>
      </c>
      <c r="I846" s="162" t="str">
        <f>IF($A846=0,"",IFERROR(INDEX(BD_Gestão!E:E,MATCH('Banco de Dados'!$B846,BD_Gestão!$B:$B,0)),"erro"))</f>
        <v/>
      </c>
      <c r="J846" s="186" t="str">
        <f>IF($A846=0,"",IFERROR(INDEX(BD_Gestão!B:B,MATCH('Banco de Dados'!$B846,BD_Gestão!$B:$B,0)),"erro"))</f>
        <v/>
      </c>
      <c r="K846" s="158" t="str">
        <f>IF($A846=0,"",IFERROR(INDEX(BD_Gestão!C:C,MATCH('Banco de Dados'!$B846,BD_Gestão!$B:$B,0)),"erro"))</f>
        <v/>
      </c>
      <c r="L846" s="158" t="str">
        <f>IF($A846=0,"",IFERROR(INDEX(BD_Gestão!H:H,MATCH('Banco de Dados'!$B846,BD_Gestão!$B:$B,0)),"erro"))</f>
        <v/>
      </c>
      <c r="M846" s="161" t="str">
        <f>IF($A846=0,"",IFERROR(INDEX(BD_Gestão!F:F,MATCH('Banco de Dados'!$B846,BD_Gestão!$B:$B,0)),"erro"))</f>
        <v/>
      </c>
      <c r="N846" s="161" t="str">
        <f>IF($A846=0,"",IFERROR(INDEX(BD_Gestão!J:J,MATCH('Banco de Dados'!$B846,BD_Gestão!$B:$B,0)),"erro"))</f>
        <v/>
      </c>
      <c r="O846" s="164" t="str">
        <f>IF($A846=0,"",IFERROR(INDEX(BD_Gestão!K:K,MATCH('Banco de Dados'!$B846,BD_Gestão!$B:$B,0)),"erro"))</f>
        <v/>
      </c>
      <c r="P846" s="169" t="str">
        <f t="shared" si="54"/>
        <v/>
      </c>
      <c r="Q846" s="170" t="str">
        <f t="shared" si="55"/>
        <v/>
      </c>
      <c r="R846" s="163" t="e">
        <f t="shared" si="52"/>
        <v>#VALUE!</v>
      </c>
      <c r="S846" s="163" t="e">
        <f t="shared" si="53"/>
        <v>#VALUE!</v>
      </c>
      <c r="T846" s="163" t="e">
        <f>INDEX(Controle!O:O,MATCH('Banco de Dados'!A846,Controle!M:M,0))*E846/100</f>
        <v>#N/A</v>
      </c>
    </row>
    <row r="847" spans="1:20" hidden="1" x14ac:dyDescent="0.2">
      <c r="A847" s="158">
        <f>BD_TS!A846</f>
        <v>0</v>
      </c>
      <c r="B847" s="158" t="str">
        <f>SUBSTITUTE(SUBSTITUTE(BD_TS!D846," ",""),"-","/")</f>
        <v/>
      </c>
      <c r="C847" s="158">
        <f>BD_TS!E846</f>
        <v>0</v>
      </c>
      <c r="D847" s="159">
        <f>BD_TS!F846</f>
        <v>0</v>
      </c>
      <c r="E847" s="160">
        <f>BD_TS!B846</f>
        <v>0</v>
      </c>
      <c r="F847" s="161">
        <f>BD_TS!C846</f>
        <v>0</v>
      </c>
      <c r="G847" s="187">
        <f>BD_TS!H846</f>
        <v>0</v>
      </c>
      <c r="H847" s="158" t="str">
        <f>IF($A847=0,"",IFERROR(INDEX(BD_Gestão!A:A,MATCH('Banco de Dados'!$B847,BD_Gestão!$B:$B,0)),"erro"))</f>
        <v/>
      </c>
      <c r="I847" s="162" t="str">
        <f>IF($A847=0,"",IFERROR(INDEX(BD_Gestão!E:E,MATCH('Banco de Dados'!$B847,BD_Gestão!$B:$B,0)),"erro"))</f>
        <v/>
      </c>
      <c r="J847" s="186" t="str">
        <f>IF($A847=0,"",IFERROR(INDEX(BD_Gestão!B:B,MATCH('Banco de Dados'!$B847,BD_Gestão!$B:$B,0)),"erro"))</f>
        <v/>
      </c>
      <c r="K847" s="158" t="str">
        <f>IF($A847=0,"",IFERROR(INDEX(BD_Gestão!C:C,MATCH('Banco de Dados'!$B847,BD_Gestão!$B:$B,0)),"erro"))</f>
        <v/>
      </c>
      <c r="L847" s="158" t="str">
        <f>IF($A847=0,"",IFERROR(INDEX(BD_Gestão!H:H,MATCH('Banco de Dados'!$B847,BD_Gestão!$B:$B,0)),"erro"))</f>
        <v/>
      </c>
      <c r="M847" s="161" t="str">
        <f>IF($A847=0,"",IFERROR(INDEX(BD_Gestão!F:F,MATCH('Banco de Dados'!$B847,BD_Gestão!$B:$B,0)),"erro"))</f>
        <v/>
      </c>
      <c r="N847" s="161" t="str">
        <f>IF($A847=0,"",IFERROR(INDEX(BD_Gestão!J:J,MATCH('Banco de Dados'!$B847,BD_Gestão!$B:$B,0)),"erro"))</f>
        <v/>
      </c>
      <c r="O847" s="164" t="str">
        <f>IF($A847=0,"",IFERROR(INDEX(BD_Gestão!K:K,MATCH('Banco de Dados'!$B847,BD_Gestão!$B:$B,0)),"erro"))</f>
        <v/>
      </c>
      <c r="P847" s="169" t="str">
        <f t="shared" si="54"/>
        <v/>
      </c>
      <c r="Q847" s="170" t="str">
        <f t="shared" si="55"/>
        <v/>
      </c>
      <c r="R847" s="163" t="e">
        <f t="shared" si="52"/>
        <v>#VALUE!</v>
      </c>
      <c r="S847" s="163" t="e">
        <f t="shared" si="53"/>
        <v>#VALUE!</v>
      </c>
      <c r="T847" s="163" t="e">
        <f>INDEX(Controle!O:O,MATCH('Banco de Dados'!A847,Controle!M:M,0))*E847/100</f>
        <v>#N/A</v>
      </c>
    </row>
    <row r="848" spans="1:20" hidden="1" x14ac:dyDescent="0.2">
      <c r="A848" s="158">
        <f>BD_TS!A847</f>
        <v>0</v>
      </c>
      <c r="B848" s="158" t="str">
        <f>SUBSTITUTE(SUBSTITUTE(BD_TS!D847," ",""),"-","/")</f>
        <v/>
      </c>
      <c r="C848" s="158">
        <f>BD_TS!E847</f>
        <v>0</v>
      </c>
      <c r="D848" s="159">
        <f>BD_TS!F847</f>
        <v>0</v>
      </c>
      <c r="E848" s="160">
        <f>BD_TS!B847</f>
        <v>0</v>
      </c>
      <c r="F848" s="161">
        <f>BD_TS!C847</f>
        <v>0</v>
      </c>
      <c r="G848" s="187">
        <f>BD_TS!H847</f>
        <v>0</v>
      </c>
      <c r="H848" s="158" t="str">
        <f>IF($A848=0,"",IFERROR(INDEX(BD_Gestão!A:A,MATCH('Banco de Dados'!$B848,BD_Gestão!$B:$B,0)),"erro"))</f>
        <v/>
      </c>
      <c r="I848" s="162" t="str">
        <f>IF($A848=0,"",IFERROR(INDEX(BD_Gestão!E:E,MATCH('Banco de Dados'!$B848,BD_Gestão!$B:$B,0)),"erro"))</f>
        <v/>
      </c>
      <c r="J848" s="186" t="str">
        <f>IF($A848=0,"",IFERROR(INDEX(BD_Gestão!B:B,MATCH('Banco de Dados'!$B848,BD_Gestão!$B:$B,0)),"erro"))</f>
        <v/>
      </c>
      <c r="K848" s="158" t="str">
        <f>IF($A848=0,"",IFERROR(INDEX(BD_Gestão!C:C,MATCH('Banco de Dados'!$B848,BD_Gestão!$B:$B,0)),"erro"))</f>
        <v/>
      </c>
      <c r="L848" s="158" t="str">
        <f>IF($A848=0,"",IFERROR(INDEX(BD_Gestão!H:H,MATCH('Banco de Dados'!$B848,BD_Gestão!$B:$B,0)),"erro"))</f>
        <v/>
      </c>
      <c r="M848" s="161" t="str">
        <f>IF($A848=0,"",IFERROR(INDEX(BD_Gestão!F:F,MATCH('Banco de Dados'!$B848,BD_Gestão!$B:$B,0)),"erro"))</f>
        <v/>
      </c>
      <c r="N848" s="161" t="str">
        <f>IF($A848=0,"",IFERROR(INDEX(BD_Gestão!J:J,MATCH('Banco de Dados'!$B848,BD_Gestão!$B:$B,0)),"erro"))</f>
        <v/>
      </c>
      <c r="O848" s="164" t="str">
        <f>IF($A848=0,"",IFERROR(INDEX(BD_Gestão!K:K,MATCH('Banco de Dados'!$B848,BD_Gestão!$B:$B,0)),"erro"))</f>
        <v/>
      </c>
      <c r="P848" s="169" t="str">
        <f t="shared" si="54"/>
        <v/>
      </c>
      <c r="Q848" s="170" t="str">
        <f t="shared" si="55"/>
        <v/>
      </c>
      <c r="R848" s="163" t="e">
        <f t="shared" si="52"/>
        <v>#VALUE!</v>
      </c>
      <c r="S848" s="163" t="e">
        <f t="shared" si="53"/>
        <v>#VALUE!</v>
      </c>
      <c r="T848" s="163" t="e">
        <f>INDEX(Controle!O:O,MATCH('Banco de Dados'!A848,Controle!M:M,0))*E848/100</f>
        <v>#N/A</v>
      </c>
    </row>
    <row r="849" spans="1:20" hidden="1" x14ac:dyDescent="0.2">
      <c r="A849" s="158">
        <f>BD_TS!A848</f>
        <v>0</v>
      </c>
      <c r="B849" s="158" t="str">
        <f>SUBSTITUTE(SUBSTITUTE(BD_TS!D848," ",""),"-","/")</f>
        <v/>
      </c>
      <c r="C849" s="158">
        <f>BD_TS!E848</f>
        <v>0</v>
      </c>
      <c r="D849" s="159">
        <f>BD_TS!F848</f>
        <v>0</v>
      </c>
      <c r="E849" s="160">
        <f>BD_TS!B848</f>
        <v>0</v>
      </c>
      <c r="F849" s="161">
        <f>BD_TS!C848</f>
        <v>0</v>
      </c>
      <c r="G849" s="187">
        <f>BD_TS!H848</f>
        <v>0</v>
      </c>
      <c r="H849" s="158" t="str">
        <f>IF($A849=0,"",IFERROR(INDEX(BD_Gestão!A:A,MATCH('Banco de Dados'!$B849,BD_Gestão!$B:$B,0)),"erro"))</f>
        <v/>
      </c>
      <c r="I849" s="162" t="str">
        <f>IF($A849=0,"",IFERROR(INDEX(BD_Gestão!E:E,MATCH('Banco de Dados'!$B849,BD_Gestão!$B:$B,0)),"erro"))</f>
        <v/>
      </c>
      <c r="J849" s="186" t="str">
        <f>IF($A849=0,"",IFERROR(INDEX(BD_Gestão!B:B,MATCH('Banco de Dados'!$B849,BD_Gestão!$B:$B,0)),"erro"))</f>
        <v/>
      </c>
      <c r="K849" s="158" t="str">
        <f>IF($A849=0,"",IFERROR(INDEX(BD_Gestão!C:C,MATCH('Banco de Dados'!$B849,BD_Gestão!$B:$B,0)),"erro"))</f>
        <v/>
      </c>
      <c r="L849" s="158" t="str">
        <f>IF($A849=0,"",IFERROR(INDEX(BD_Gestão!H:H,MATCH('Banco de Dados'!$B849,BD_Gestão!$B:$B,0)),"erro"))</f>
        <v/>
      </c>
      <c r="M849" s="161" t="str">
        <f>IF($A849=0,"",IFERROR(INDEX(BD_Gestão!F:F,MATCH('Banco de Dados'!$B849,BD_Gestão!$B:$B,0)),"erro"))</f>
        <v/>
      </c>
      <c r="N849" s="161" t="str">
        <f>IF($A849=0,"",IFERROR(INDEX(BD_Gestão!J:J,MATCH('Banco de Dados'!$B849,BD_Gestão!$B:$B,0)),"erro"))</f>
        <v/>
      </c>
      <c r="O849" s="164" t="str">
        <f>IF($A849=0,"",IFERROR(INDEX(BD_Gestão!K:K,MATCH('Banco de Dados'!$B849,BD_Gestão!$B:$B,0)),"erro"))</f>
        <v/>
      </c>
      <c r="P849" s="169" t="str">
        <f t="shared" si="54"/>
        <v/>
      </c>
      <c r="Q849" s="170" t="str">
        <f t="shared" si="55"/>
        <v/>
      </c>
      <c r="R849" s="163" t="e">
        <f t="shared" si="52"/>
        <v>#VALUE!</v>
      </c>
      <c r="S849" s="163" t="e">
        <f t="shared" si="53"/>
        <v>#VALUE!</v>
      </c>
      <c r="T849" s="163" t="e">
        <f>INDEX(Controle!O:O,MATCH('Banco de Dados'!A849,Controle!M:M,0))*E849/100</f>
        <v>#N/A</v>
      </c>
    </row>
    <row r="850" spans="1:20" hidden="1" x14ac:dyDescent="0.2">
      <c r="A850" s="158">
        <f>BD_TS!A849</f>
        <v>0</v>
      </c>
      <c r="B850" s="158" t="str">
        <f>SUBSTITUTE(SUBSTITUTE(BD_TS!D849," ",""),"-","/")</f>
        <v/>
      </c>
      <c r="C850" s="158">
        <f>BD_TS!E849</f>
        <v>0</v>
      </c>
      <c r="D850" s="159">
        <f>BD_TS!F849</f>
        <v>0</v>
      </c>
      <c r="E850" s="160">
        <f>BD_TS!B849</f>
        <v>0</v>
      </c>
      <c r="F850" s="161">
        <f>BD_TS!C849</f>
        <v>0</v>
      </c>
      <c r="G850" s="187">
        <f>BD_TS!H849</f>
        <v>0</v>
      </c>
      <c r="H850" s="158" t="str">
        <f>IF($A850=0,"",IFERROR(INDEX(BD_Gestão!A:A,MATCH('Banco de Dados'!$B850,BD_Gestão!$B:$B,0)),"erro"))</f>
        <v/>
      </c>
      <c r="I850" s="162" t="str">
        <f>IF($A850=0,"",IFERROR(INDEX(BD_Gestão!E:E,MATCH('Banco de Dados'!$B850,BD_Gestão!$B:$B,0)),"erro"))</f>
        <v/>
      </c>
      <c r="J850" s="186" t="str">
        <f>IF($A850=0,"",IFERROR(INDEX(BD_Gestão!B:B,MATCH('Banco de Dados'!$B850,BD_Gestão!$B:$B,0)),"erro"))</f>
        <v/>
      </c>
      <c r="K850" s="158" t="str">
        <f>IF($A850=0,"",IFERROR(INDEX(BD_Gestão!C:C,MATCH('Banco de Dados'!$B850,BD_Gestão!$B:$B,0)),"erro"))</f>
        <v/>
      </c>
      <c r="L850" s="158" t="str">
        <f>IF($A850=0,"",IFERROR(INDEX(BD_Gestão!H:H,MATCH('Banco de Dados'!$B850,BD_Gestão!$B:$B,0)),"erro"))</f>
        <v/>
      </c>
      <c r="M850" s="161" t="str">
        <f>IF($A850=0,"",IFERROR(INDEX(BD_Gestão!F:F,MATCH('Banco de Dados'!$B850,BD_Gestão!$B:$B,0)),"erro"))</f>
        <v/>
      </c>
      <c r="N850" s="161" t="str">
        <f>IF($A850=0,"",IFERROR(INDEX(BD_Gestão!J:J,MATCH('Banco de Dados'!$B850,BD_Gestão!$B:$B,0)),"erro"))</f>
        <v/>
      </c>
      <c r="O850" s="164" t="str">
        <f>IF($A850=0,"",IFERROR(INDEX(BD_Gestão!K:K,MATCH('Banco de Dados'!$B850,BD_Gestão!$B:$B,0)),"erro"))</f>
        <v/>
      </c>
      <c r="P850" s="169" t="str">
        <f t="shared" si="54"/>
        <v/>
      </c>
      <c r="Q850" s="170" t="str">
        <f t="shared" si="55"/>
        <v/>
      </c>
      <c r="R850" s="163" t="e">
        <f t="shared" si="52"/>
        <v>#VALUE!</v>
      </c>
      <c r="S850" s="163" t="e">
        <f t="shared" si="53"/>
        <v>#VALUE!</v>
      </c>
      <c r="T850" s="163" t="e">
        <f>INDEX(Controle!O:O,MATCH('Banco de Dados'!A850,Controle!M:M,0))*E850/100</f>
        <v>#N/A</v>
      </c>
    </row>
    <row r="851" spans="1:20" hidden="1" x14ac:dyDescent="0.2">
      <c r="A851" s="158">
        <f>BD_TS!A850</f>
        <v>0</v>
      </c>
      <c r="B851" s="158" t="str">
        <f>SUBSTITUTE(SUBSTITUTE(BD_TS!D850," ",""),"-","/")</f>
        <v/>
      </c>
      <c r="C851" s="158">
        <f>BD_TS!E850</f>
        <v>0</v>
      </c>
      <c r="D851" s="159">
        <f>BD_TS!F850</f>
        <v>0</v>
      </c>
      <c r="E851" s="160">
        <f>BD_TS!B850</f>
        <v>0</v>
      </c>
      <c r="F851" s="161">
        <f>BD_TS!C850</f>
        <v>0</v>
      </c>
      <c r="G851" s="187">
        <f>BD_TS!H850</f>
        <v>0</v>
      </c>
      <c r="H851" s="158" t="str">
        <f>IF($A851=0,"",IFERROR(INDEX(BD_Gestão!A:A,MATCH('Banco de Dados'!$B851,BD_Gestão!$B:$B,0)),"erro"))</f>
        <v/>
      </c>
      <c r="I851" s="162" t="str">
        <f>IF($A851=0,"",IFERROR(INDEX(BD_Gestão!E:E,MATCH('Banco de Dados'!$B851,BD_Gestão!$B:$B,0)),"erro"))</f>
        <v/>
      </c>
      <c r="J851" s="186" t="str">
        <f>IF($A851=0,"",IFERROR(INDEX(BD_Gestão!B:B,MATCH('Banco de Dados'!$B851,BD_Gestão!$B:$B,0)),"erro"))</f>
        <v/>
      </c>
      <c r="K851" s="158" t="str">
        <f>IF($A851=0,"",IFERROR(INDEX(BD_Gestão!C:C,MATCH('Banco de Dados'!$B851,BD_Gestão!$B:$B,0)),"erro"))</f>
        <v/>
      </c>
      <c r="L851" s="158" t="str">
        <f>IF($A851=0,"",IFERROR(INDEX(BD_Gestão!H:H,MATCH('Banco de Dados'!$B851,BD_Gestão!$B:$B,0)),"erro"))</f>
        <v/>
      </c>
      <c r="M851" s="161" t="str">
        <f>IF($A851=0,"",IFERROR(INDEX(BD_Gestão!F:F,MATCH('Banco de Dados'!$B851,BD_Gestão!$B:$B,0)),"erro"))</f>
        <v/>
      </c>
      <c r="N851" s="161" t="str">
        <f>IF($A851=0,"",IFERROR(INDEX(BD_Gestão!J:J,MATCH('Banco de Dados'!$B851,BD_Gestão!$B:$B,0)),"erro"))</f>
        <v/>
      </c>
      <c r="O851" s="164" t="str">
        <f>IF($A851=0,"",IFERROR(INDEX(BD_Gestão!K:K,MATCH('Banco de Dados'!$B851,BD_Gestão!$B:$B,0)),"erro"))</f>
        <v/>
      </c>
      <c r="P851" s="169" t="str">
        <f t="shared" si="54"/>
        <v/>
      </c>
      <c r="Q851" s="170" t="str">
        <f t="shared" si="55"/>
        <v/>
      </c>
      <c r="R851" s="163" t="e">
        <f t="shared" si="52"/>
        <v>#VALUE!</v>
      </c>
      <c r="S851" s="163" t="e">
        <f t="shared" si="53"/>
        <v>#VALUE!</v>
      </c>
      <c r="T851" s="163" t="e">
        <f>INDEX(Controle!O:O,MATCH('Banco de Dados'!A851,Controle!M:M,0))*E851/100</f>
        <v>#N/A</v>
      </c>
    </row>
    <row r="852" spans="1:20" hidden="1" x14ac:dyDescent="0.2">
      <c r="A852" s="158">
        <f>BD_TS!A851</f>
        <v>0</v>
      </c>
      <c r="B852" s="158" t="str">
        <f>SUBSTITUTE(SUBSTITUTE(BD_TS!D851," ",""),"-","/")</f>
        <v/>
      </c>
      <c r="C852" s="158">
        <f>BD_TS!E851</f>
        <v>0</v>
      </c>
      <c r="D852" s="159">
        <f>BD_TS!F851</f>
        <v>0</v>
      </c>
      <c r="E852" s="160">
        <f>BD_TS!B851</f>
        <v>0</v>
      </c>
      <c r="F852" s="161">
        <f>BD_TS!C851</f>
        <v>0</v>
      </c>
      <c r="G852" s="187">
        <f>BD_TS!H851</f>
        <v>0</v>
      </c>
      <c r="H852" s="158" t="str">
        <f>IF($A852=0,"",IFERROR(INDEX(BD_Gestão!A:A,MATCH('Banco de Dados'!$B852,BD_Gestão!$B:$B,0)),"erro"))</f>
        <v/>
      </c>
      <c r="I852" s="162" t="str">
        <f>IF($A852=0,"",IFERROR(INDEX(BD_Gestão!E:E,MATCH('Banco de Dados'!$B852,BD_Gestão!$B:$B,0)),"erro"))</f>
        <v/>
      </c>
      <c r="J852" s="186" t="str">
        <f>IF($A852=0,"",IFERROR(INDEX(BD_Gestão!B:B,MATCH('Banco de Dados'!$B852,BD_Gestão!$B:$B,0)),"erro"))</f>
        <v/>
      </c>
      <c r="K852" s="158" t="str">
        <f>IF($A852=0,"",IFERROR(INDEX(BD_Gestão!C:C,MATCH('Banco de Dados'!$B852,BD_Gestão!$B:$B,0)),"erro"))</f>
        <v/>
      </c>
      <c r="L852" s="158" t="str">
        <f>IF($A852=0,"",IFERROR(INDEX(BD_Gestão!H:H,MATCH('Banco de Dados'!$B852,BD_Gestão!$B:$B,0)),"erro"))</f>
        <v/>
      </c>
      <c r="M852" s="161" t="str">
        <f>IF($A852=0,"",IFERROR(INDEX(BD_Gestão!F:F,MATCH('Banco de Dados'!$B852,BD_Gestão!$B:$B,0)),"erro"))</f>
        <v/>
      </c>
      <c r="N852" s="161" t="str">
        <f>IF($A852=0,"",IFERROR(INDEX(BD_Gestão!J:J,MATCH('Banco de Dados'!$B852,BD_Gestão!$B:$B,0)),"erro"))</f>
        <v/>
      </c>
      <c r="O852" s="164" t="str">
        <f>IF($A852=0,"",IFERROR(INDEX(BD_Gestão!K:K,MATCH('Banco de Dados'!$B852,BD_Gestão!$B:$B,0)),"erro"))</f>
        <v/>
      </c>
      <c r="P852" s="169" t="str">
        <f t="shared" si="54"/>
        <v/>
      </c>
      <c r="Q852" s="170" t="str">
        <f t="shared" si="55"/>
        <v/>
      </c>
      <c r="R852" s="163" t="e">
        <f t="shared" si="52"/>
        <v>#VALUE!</v>
      </c>
      <c r="S852" s="163" t="e">
        <f t="shared" si="53"/>
        <v>#VALUE!</v>
      </c>
      <c r="T852" s="163" t="e">
        <f>INDEX(Controle!O:O,MATCH('Banco de Dados'!A852,Controle!M:M,0))*E852/100</f>
        <v>#N/A</v>
      </c>
    </row>
    <row r="853" spans="1:20" hidden="1" x14ac:dyDescent="0.2">
      <c r="A853" s="158">
        <f>BD_TS!A852</f>
        <v>0</v>
      </c>
      <c r="B853" s="158" t="str">
        <f>SUBSTITUTE(SUBSTITUTE(BD_TS!D852," ",""),"-","/")</f>
        <v/>
      </c>
      <c r="C853" s="158">
        <f>BD_TS!E852</f>
        <v>0</v>
      </c>
      <c r="D853" s="159">
        <f>BD_TS!F852</f>
        <v>0</v>
      </c>
      <c r="E853" s="160">
        <f>BD_TS!B852</f>
        <v>0</v>
      </c>
      <c r="F853" s="161">
        <f>BD_TS!C852</f>
        <v>0</v>
      </c>
      <c r="G853" s="187">
        <f>BD_TS!H852</f>
        <v>0</v>
      </c>
      <c r="H853" s="158" t="str">
        <f>IF($A853=0,"",IFERROR(INDEX(BD_Gestão!A:A,MATCH('Banco de Dados'!$B853,BD_Gestão!$B:$B,0)),"erro"))</f>
        <v/>
      </c>
      <c r="I853" s="162" t="str">
        <f>IF($A853=0,"",IFERROR(INDEX(BD_Gestão!E:E,MATCH('Banco de Dados'!$B853,BD_Gestão!$B:$B,0)),"erro"))</f>
        <v/>
      </c>
      <c r="J853" s="186" t="str">
        <f>IF($A853=0,"",IFERROR(INDEX(BD_Gestão!B:B,MATCH('Banco de Dados'!$B853,BD_Gestão!$B:$B,0)),"erro"))</f>
        <v/>
      </c>
      <c r="K853" s="158" t="str">
        <f>IF($A853=0,"",IFERROR(INDEX(BD_Gestão!C:C,MATCH('Banco de Dados'!$B853,BD_Gestão!$B:$B,0)),"erro"))</f>
        <v/>
      </c>
      <c r="L853" s="158" t="str">
        <f>IF($A853=0,"",IFERROR(INDEX(BD_Gestão!H:H,MATCH('Banco de Dados'!$B853,BD_Gestão!$B:$B,0)),"erro"))</f>
        <v/>
      </c>
      <c r="M853" s="161" t="str">
        <f>IF($A853=0,"",IFERROR(INDEX(BD_Gestão!F:F,MATCH('Banco de Dados'!$B853,BD_Gestão!$B:$B,0)),"erro"))</f>
        <v/>
      </c>
      <c r="N853" s="161" t="str">
        <f>IF($A853=0,"",IFERROR(INDEX(BD_Gestão!J:J,MATCH('Banco de Dados'!$B853,BD_Gestão!$B:$B,0)),"erro"))</f>
        <v/>
      </c>
      <c r="O853" s="164" t="str">
        <f>IF($A853=0,"",IFERROR(INDEX(BD_Gestão!K:K,MATCH('Banco de Dados'!$B853,BD_Gestão!$B:$B,0)),"erro"))</f>
        <v/>
      </c>
      <c r="P853" s="169" t="str">
        <f t="shared" si="54"/>
        <v/>
      </c>
      <c r="Q853" s="170" t="str">
        <f t="shared" si="55"/>
        <v/>
      </c>
      <c r="R853" s="163" t="e">
        <f t="shared" si="52"/>
        <v>#VALUE!</v>
      </c>
      <c r="S853" s="163" t="e">
        <f t="shared" si="53"/>
        <v>#VALUE!</v>
      </c>
      <c r="T853" s="163" t="e">
        <f>INDEX(Controle!O:O,MATCH('Banco de Dados'!A853,Controle!M:M,0))*E853/100</f>
        <v>#N/A</v>
      </c>
    </row>
    <row r="854" spans="1:20" hidden="1" x14ac:dyDescent="0.2">
      <c r="A854" s="158">
        <f>BD_TS!A853</f>
        <v>0</v>
      </c>
      <c r="B854" s="158" t="str">
        <f>SUBSTITUTE(SUBSTITUTE(BD_TS!D853," ",""),"-","/")</f>
        <v/>
      </c>
      <c r="C854" s="158">
        <f>BD_TS!E853</f>
        <v>0</v>
      </c>
      <c r="D854" s="159">
        <f>BD_TS!F853</f>
        <v>0</v>
      </c>
      <c r="E854" s="160">
        <f>BD_TS!B853</f>
        <v>0</v>
      </c>
      <c r="F854" s="161">
        <f>BD_TS!C853</f>
        <v>0</v>
      </c>
      <c r="G854" s="187">
        <f>BD_TS!H853</f>
        <v>0</v>
      </c>
      <c r="H854" s="158" t="str">
        <f>IF($A854=0,"",IFERROR(INDEX(BD_Gestão!A:A,MATCH('Banco de Dados'!$B854,BD_Gestão!$B:$B,0)),"erro"))</f>
        <v/>
      </c>
      <c r="I854" s="162" t="str">
        <f>IF($A854=0,"",IFERROR(INDEX(BD_Gestão!E:E,MATCH('Banco de Dados'!$B854,BD_Gestão!$B:$B,0)),"erro"))</f>
        <v/>
      </c>
      <c r="J854" s="186" t="str">
        <f>IF($A854=0,"",IFERROR(INDEX(BD_Gestão!B:B,MATCH('Banco de Dados'!$B854,BD_Gestão!$B:$B,0)),"erro"))</f>
        <v/>
      </c>
      <c r="K854" s="158" t="str">
        <f>IF($A854=0,"",IFERROR(INDEX(BD_Gestão!C:C,MATCH('Banco de Dados'!$B854,BD_Gestão!$B:$B,0)),"erro"))</f>
        <v/>
      </c>
      <c r="L854" s="158" t="str">
        <f>IF($A854=0,"",IFERROR(INDEX(BD_Gestão!H:H,MATCH('Banco de Dados'!$B854,BD_Gestão!$B:$B,0)),"erro"))</f>
        <v/>
      </c>
      <c r="M854" s="161" t="str">
        <f>IF($A854=0,"",IFERROR(INDEX(BD_Gestão!F:F,MATCH('Banco de Dados'!$B854,BD_Gestão!$B:$B,0)),"erro"))</f>
        <v/>
      </c>
      <c r="N854" s="161" t="str">
        <f>IF($A854=0,"",IFERROR(INDEX(BD_Gestão!J:J,MATCH('Banco de Dados'!$B854,BD_Gestão!$B:$B,0)),"erro"))</f>
        <v/>
      </c>
      <c r="O854" s="164" t="str">
        <f>IF($A854=0,"",IFERROR(INDEX(BD_Gestão!K:K,MATCH('Banco de Dados'!$B854,BD_Gestão!$B:$B,0)),"erro"))</f>
        <v/>
      </c>
      <c r="P854" s="169" t="str">
        <f t="shared" si="54"/>
        <v/>
      </c>
      <c r="Q854" s="170" t="str">
        <f t="shared" si="55"/>
        <v/>
      </c>
      <c r="R854" s="163" t="e">
        <f t="shared" si="52"/>
        <v>#VALUE!</v>
      </c>
      <c r="S854" s="163" t="e">
        <f t="shared" si="53"/>
        <v>#VALUE!</v>
      </c>
      <c r="T854" s="163" t="e">
        <f>INDEX(Controle!O:O,MATCH('Banco de Dados'!A854,Controle!M:M,0))*E854/100</f>
        <v>#N/A</v>
      </c>
    </row>
    <row r="855" spans="1:20" hidden="1" x14ac:dyDescent="0.2">
      <c r="A855" s="158">
        <f>BD_TS!A854</f>
        <v>0</v>
      </c>
      <c r="B855" s="158" t="str">
        <f>SUBSTITUTE(SUBSTITUTE(BD_TS!D854," ",""),"-","/")</f>
        <v/>
      </c>
      <c r="C855" s="158">
        <f>BD_TS!E854</f>
        <v>0</v>
      </c>
      <c r="D855" s="159">
        <f>BD_TS!F854</f>
        <v>0</v>
      </c>
      <c r="E855" s="160">
        <f>BD_TS!B854</f>
        <v>0</v>
      </c>
      <c r="F855" s="161">
        <f>BD_TS!C854</f>
        <v>0</v>
      </c>
      <c r="G855" s="187">
        <f>BD_TS!H854</f>
        <v>0</v>
      </c>
      <c r="H855" s="158" t="str">
        <f>IF($A855=0,"",IFERROR(INDEX(BD_Gestão!A:A,MATCH('Banco de Dados'!$B855,BD_Gestão!$B:$B,0)),"erro"))</f>
        <v/>
      </c>
      <c r="I855" s="162" t="str">
        <f>IF($A855=0,"",IFERROR(INDEX(BD_Gestão!E:E,MATCH('Banco de Dados'!$B855,BD_Gestão!$B:$B,0)),"erro"))</f>
        <v/>
      </c>
      <c r="J855" s="186" t="str">
        <f>IF($A855=0,"",IFERROR(INDEX(BD_Gestão!B:B,MATCH('Banco de Dados'!$B855,BD_Gestão!$B:$B,0)),"erro"))</f>
        <v/>
      </c>
      <c r="K855" s="158" t="str">
        <f>IF($A855=0,"",IFERROR(INDEX(BD_Gestão!C:C,MATCH('Banco de Dados'!$B855,BD_Gestão!$B:$B,0)),"erro"))</f>
        <v/>
      </c>
      <c r="L855" s="158" t="str">
        <f>IF($A855=0,"",IFERROR(INDEX(BD_Gestão!H:H,MATCH('Banco de Dados'!$B855,BD_Gestão!$B:$B,0)),"erro"))</f>
        <v/>
      </c>
      <c r="M855" s="161" t="str">
        <f>IF($A855=0,"",IFERROR(INDEX(BD_Gestão!F:F,MATCH('Banco de Dados'!$B855,BD_Gestão!$B:$B,0)),"erro"))</f>
        <v/>
      </c>
      <c r="N855" s="161" t="str">
        <f>IF($A855=0,"",IFERROR(INDEX(BD_Gestão!J:J,MATCH('Banco de Dados'!$B855,BD_Gestão!$B:$B,0)),"erro"))</f>
        <v/>
      </c>
      <c r="O855" s="164" t="str">
        <f>IF($A855=0,"",IFERROR(INDEX(BD_Gestão!K:K,MATCH('Banco de Dados'!$B855,BD_Gestão!$B:$B,0)),"erro"))</f>
        <v/>
      </c>
      <c r="P855" s="169" t="str">
        <f t="shared" si="54"/>
        <v/>
      </c>
      <c r="Q855" s="170" t="str">
        <f t="shared" si="55"/>
        <v/>
      </c>
      <c r="R855" s="163" t="e">
        <f t="shared" si="52"/>
        <v>#VALUE!</v>
      </c>
      <c r="S855" s="163" t="e">
        <f t="shared" si="53"/>
        <v>#VALUE!</v>
      </c>
      <c r="T855" s="163" t="e">
        <f>INDEX(Controle!O:O,MATCH('Banco de Dados'!A855,Controle!M:M,0))*E855/100</f>
        <v>#N/A</v>
      </c>
    </row>
    <row r="856" spans="1:20" hidden="1" x14ac:dyDescent="0.2">
      <c r="A856" s="158">
        <f>BD_TS!A855</f>
        <v>0</v>
      </c>
      <c r="B856" s="158" t="str">
        <f>SUBSTITUTE(SUBSTITUTE(BD_TS!D855," ",""),"-","/")</f>
        <v/>
      </c>
      <c r="C856" s="158">
        <f>BD_TS!E855</f>
        <v>0</v>
      </c>
      <c r="D856" s="159">
        <f>BD_TS!F855</f>
        <v>0</v>
      </c>
      <c r="E856" s="160">
        <f>BD_TS!B855</f>
        <v>0</v>
      </c>
      <c r="F856" s="161">
        <f>BD_TS!C855</f>
        <v>0</v>
      </c>
      <c r="G856" s="187">
        <f>BD_TS!H855</f>
        <v>0</v>
      </c>
      <c r="H856" s="158" t="str">
        <f>IF($A856=0,"",IFERROR(INDEX(BD_Gestão!A:A,MATCH('Banco de Dados'!$B856,BD_Gestão!$B:$B,0)),"erro"))</f>
        <v/>
      </c>
      <c r="I856" s="162" t="str">
        <f>IF($A856=0,"",IFERROR(INDEX(BD_Gestão!E:E,MATCH('Banco de Dados'!$B856,BD_Gestão!$B:$B,0)),"erro"))</f>
        <v/>
      </c>
      <c r="J856" s="186" t="str">
        <f>IF($A856=0,"",IFERROR(INDEX(BD_Gestão!B:B,MATCH('Banco de Dados'!$B856,BD_Gestão!$B:$B,0)),"erro"))</f>
        <v/>
      </c>
      <c r="K856" s="158" t="str">
        <f>IF($A856=0,"",IFERROR(INDEX(BD_Gestão!C:C,MATCH('Banco de Dados'!$B856,BD_Gestão!$B:$B,0)),"erro"))</f>
        <v/>
      </c>
      <c r="L856" s="158" t="str">
        <f>IF($A856=0,"",IFERROR(INDEX(BD_Gestão!H:H,MATCH('Banco de Dados'!$B856,BD_Gestão!$B:$B,0)),"erro"))</f>
        <v/>
      </c>
      <c r="M856" s="161" t="str">
        <f>IF($A856=0,"",IFERROR(INDEX(BD_Gestão!F:F,MATCH('Banco de Dados'!$B856,BD_Gestão!$B:$B,0)),"erro"))</f>
        <v/>
      </c>
      <c r="N856" s="161" t="str">
        <f>IF($A856=0,"",IFERROR(INDEX(BD_Gestão!J:J,MATCH('Banco de Dados'!$B856,BD_Gestão!$B:$B,0)),"erro"))</f>
        <v/>
      </c>
      <c r="O856" s="164" t="str">
        <f>IF($A856=0,"",IFERROR(INDEX(BD_Gestão!K:K,MATCH('Banco de Dados'!$B856,BD_Gestão!$B:$B,0)),"erro"))</f>
        <v/>
      </c>
      <c r="P856" s="169" t="str">
        <f t="shared" si="54"/>
        <v/>
      </c>
      <c r="Q856" s="170" t="str">
        <f t="shared" si="55"/>
        <v/>
      </c>
      <c r="R856" s="163" t="e">
        <f t="shared" si="52"/>
        <v>#VALUE!</v>
      </c>
      <c r="S856" s="163" t="e">
        <f t="shared" si="53"/>
        <v>#VALUE!</v>
      </c>
      <c r="T856" s="163" t="e">
        <f>INDEX(Controle!O:O,MATCH('Banco de Dados'!A856,Controle!M:M,0))*E856/100</f>
        <v>#N/A</v>
      </c>
    </row>
    <row r="857" spans="1:20" hidden="1" x14ac:dyDescent="0.2">
      <c r="A857" s="158">
        <f>BD_TS!A856</f>
        <v>0</v>
      </c>
      <c r="B857" s="158" t="str">
        <f>SUBSTITUTE(SUBSTITUTE(BD_TS!D856," ",""),"-","/")</f>
        <v/>
      </c>
      <c r="C857" s="158">
        <f>BD_TS!E856</f>
        <v>0</v>
      </c>
      <c r="D857" s="159">
        <f>BD_TS!F856</f>
        <v>0</v>
      </c>
      <c r="E857" s="160">
        <f>BD_TS!B856</f>
        <v>0</v>
      </c>
      <c r="F857" s="161">
        <f>BD_TS!C856</f>
        <v>0</v>
      </c>
      <c r="G857" s="187">
        <f>BD_TS!H856</f>
        <v>0</v>
      </c>
      <c r="H857" s="158" t="str">
        <f>IF($A857=0,"",IFERROR(INDEX(BD_Gestão!A:A,MATCH('Banco de Dados'!$B857,BD_Gestão!$B:$B,0)),"erro"))</f>
        <v/>
      </c>
      <c r="I857" s="162" t="str">
        <f>IF($A857=0,"",IFERROR(INDEX(BD_Gestão!E:E,MATCH('Banco de Dados'!$B857,BD_Gestão!$B:$B,0)),"erro"))</f>
        <v/>
      </c>
      <c r="J857" s="186" t="str">
        <f>IF($A857=0,"",IFERROR(INDEX(BD_Gestão!B:B,MATCH('Banco de Dados'!$B857,BD_Gestão!$B:$B,0)),"erro"))</f>
        <v/>
      </c>
      <c r="K857" s="158" t="str">
        <f>IF($A857=0,"",IFERROR(INDEX(BD_Gestão!C:C,MATCH('Banco de Dados'!$B857,BD_Gestão!$B:$B,0)),"erro"))</f>
        <v/>
      </c>
      <c r="L857" s="158" t="str">
        <f>IF($A857=0,"",IFERROR(INDEX(BD_Gestão!H:H,MATCH('Banco de Dados'!$B857,BD_Gestão!$B:$B,0)),"erro"))</f>
        <v/>
      </c>
      <c r="M857" s="161" t="str">
        <f>IF($A857=0,"",IFERROR(INDEX(BD_Gestão!F:F,MATCH('Banco de Dados'!$B857,BD_Gestão!$B:$B,0)),"erro"))</f>
        <v/>
      </c>
      <c r="N857" s="161" t="str">
        <f>IF($A857=0,"",IFERROR(INDEX(BD_Gestão!J:J,MATCH('Banco de Dados'!$B857,BD_Gestão!$B:$B,0)),"erro"))</f>
        <v/>
      </c>
      <c r="O857" s="164" t="str">
        <f>IF($A857=0,"",IFERROR(INDEX(BD_Gestão!K:K,MATCH('Banco de Dados'!$B857,BD_Gestão!$B:$B,0)),"erro"))</f>
        <v/>
      </c>
      <c r="P857" s="169" t="str">
        <f t="shared" si="54"/>
        <v/>
      </c>
      <c r="Q857" s="170" t="str">
        <f t="shared" si="55"/>
        <v/>
      </c>
      <c r="R857" s="163" t="e">
        <f t="shared" si="52"/>
        <v>#VALUE!</v>
      </c>
      <c r="S857" s="163" t="e">
        <f t="shared" si="53"/>
        <v>#VALUE!</v>
      </c>
      <c r="T857" s="163" t="e">
        <f>INDEX(Controle!O:O,MATCH('Banco de Dados'!A857,Controle!M:M,0))*E857/100</f>
        <v>#N/A</v>
      </c>
    </row>
    <row r="858" spans="1:20" hidden="1" x14ac:dyDescent="0.2">
      <c r="A858" s="158">
        <f>BD_TS!A857</f>
        <v>0</v>
      </c>
      <c r="B858" s="158" t="str">
        <f>SUBSTITUTE(SUBSTITUTE(BD_TS!D857," ",""),"-","/")</f>
        <v/>
      </c>
      <c r="C858" s="158">
        <f>BD_TS!E857</f>
        <v>0</v>
      </c>
      <c r="D858" s="159">
        <f>BD_TS!F857</f>
        <v>0</v>
      </c>
      <c r="E858" s="160">
        <f>BD_TS!B857</f>
        <v>0</v>
      </c>
      <c r="F858" s="161">
        <f>BD_TS!C857</f>
        <v>0</v>
      </c>
      <c r="G858" s="187">
        <f>BD_TS!H857</f>
        <v>0</v>
      </c>
      <c r="H858" s="158" t="str">
        <f>IF($A858=0,"",IFERROR(INDEX(BD_Gestão!A:A,MATCH('Banco de Dados'!$B858,BD_Gestão!$B:$B,0)),"erro"))</f>
        <v/>
      </c>
      <c r="I858" s="162" t="str">
        <f>IF($A858=0,"",IFERROR(INDEX(BD_Gestão!E:E,MATCH('Banco de Dados'!$B858,BD_Gestão!$B:$B,0)),"erro"))</f>
        <v/>
      </c>
      <c r="J858" s="186" t="str">
        <f>IF($A858=0,"",IFERROR(INDEX(BD_Gestão!B:B,MATCH('Banco de Dados'!$B858,BD_Gestão!$B:$B,0)),"erro"))</f>
        <v/>
      </c>
      <c r="K858" s="158" t="str">
        <f>IF($A858=0,"",IFERROR(INDEX(BD_Gestão!C:C,MATCH('Banco de Dados'!$B858,BD_Gestão!$B:$B,0)),"erro"))</f>
        <v/>
      </c>
      <c r="L858" s="158" t="str">
        <f>IF($A858=0,"",IFERROR(INDEX(BD_Gestão!H:H,MATCH('Banco de Dados'!$B858,BD_Gestão!$B:$B,0)),"erro"))</f>
        <v/>
      </c>
      <c r="M858" s="161" t="str">
        <f>IF($A858=0,"",IFERROR(INDEX(BD_Gestão!F:F,MATCH('Banco de Dados'!$B858,BD_Gestão!$B:$B,0)),"erro"))</f>
        <v/>
      </c>
      <c r="N858" s="161" t="str">
        <f>IF($A858=0,"",IFERROR(INDEX(BD_Gestão!J:J,MATCH('Banco de Dados'!$B858,BD_Gestão!$B:$B,0)),"erro"))</f>
        <v/>
      </c>
      <c r="O858" s="164" t="str">
        <f>IF($A858=0,"",IFERROR(INDEX(BD_Gestão!K:K,MATCH('Banco de Dados'!$B858,BD_Gestão!$B:$B,0)),"erro"))</f>
        <v/>
      </c>
      <c r="P858" s="169" t="str">
        <f t="shared" si="54"/>
        <v/>
      </c>
      <c r="Q858" s="170" t="str">
        <f t="shared" si="55"/>
        <v/>
      </c>
      <c r="R858" s="163" t="e">
        <f t="shared" si="52"/>
        <v>#VALUE!</v>
      </c>
      <c r="S858" s="163" t="e">
        <f t="shared" si="53"/>
        <v>#VALUE!</v>
      </c>
      <c r="T858" s="163" t="e">
        <f>INDEX(Controle!O:O,MATCH('Banco de Dados'!A858,Controle!M:M,0))*E858/100</f>
        <v>#N/A</v>
      </c>
    </row>
    <row r="859" spans="1:20" hidden="1" x14ac:dyDescent="0.2">
      <c r="A859" s="158">
        <f>BD_TS!A858</f>
        <v>0</v>
      </c>
      <c r="B859" s="158" t="str">
        <f>SUBSTITUTE(SUBSTITUTE(BD_TS!D858," ",""),"-","/")</f>
        <v/>
      </c>
      <c r="C859" s="158">
        <f>BD_TS!E858</f>
        <v>0</v>
      </c>
      <c r="D859" s="159">
        <f>BD_TS!F858</f>
        <v>0</v>
      </c>
      <c r="E859" s="160">
        <f>BD_TS!B858</f>
        <v>0</v>
      </c>
      <c r="F859" s="161">
        <f>BD_TS!C858</f>
        <v>0</v>
      </c>
      <c r="G859" s="187">
        <f>BD_TS!H858</f>
        <v>0</v>
      </c>
      <c r="H859" s="158" t="str">
        <f>IF($A859=0,"",IFERROR(INDEX(BD_Gestão!A:A,MATCH('Banco de Dados'!$B859,BD_Gestão!$B:$B,0)),"erro"))</f>
        <v/>
      </c>
      <c r="I859" s="162" t="str">
        <f>IF($A859=0,"",IFERROR(INDEX(BD_Gestão!E:E,MATCH('Banco de Dados'!$B859,BD_Gestão!$B:$B,0)),"erro"))</f>
        <v/>
      </c>
      <c r="J859" s="186" t="str">
        <f>IF($A859=0,"",IFERROR(INDEX(BD_Gestão!B:B,MATCH('Banco de Dados'!$B859,BD_Gestão!$B:$B,0)),"erro"))</f>
        <v/>
      </c>
      <c r="K859" s="158" t="str">
        <f>IF($A859=0,"",IFERROR(INDEX(BD_Gestão!C:C,MATCH('Banco de Dados'!$B859,BD_Gestão!$B:$B,0)),"erro"))</f>
        <v/>
      </c>
      <c r="L859" s="158" t="str">
        <f>IF($A859=0,"",IFERROR(INDEX(BD_Gestão!H:H,MATCH('Banco de Dados'!$B859,BD_Gestão!$B:$B,0)),"erro"))</f>
        <v/>
      </c>
      <c r="M859" s="161" t="str">
        <f>IF($A859=0,"",IFERROR(INDEX(BD_Gestão!F:F,MATCH('Banco de Dados'!$B859,BD_Gestão!$B:$B,0)),"erro"))</f>
        <v/>
      </c>
      <c r="N859" s="161" t="str">
        <f>IF($A859=0,"",IFERROR(INDEX(BD_Gestão!J:J,MATCH('Banco de Dados'!$B859,BD_Gestão!$B:$B,0)),"erro"))</f>
        <v/>
      </c>
      <c r="O859" s="164" t="str">
        <f>IF($A859=0,"",IFERROR(INDEX(BD_Gestão!K:K,MATCH('Banco de Dados'!$B859,BD_Gestão!$B:$B,0)),"erro"))</f>
        <v/>
      </c>
      <c r="P859" s="169" t="str">
        <f t="shared" si="54"/>
        <v/>
      </c>
      <c r="Q859" s="170" t="str">
        <f t="shared" si="55"/>
        <v/>
      </c>
      <c r="R859" s="163" t="e">
        <f t="shared" si="52"/>
        <v>#VALUE!</v>
      </c>
      <c r="S859" s="163" t="e">
        <f t="shared" si="53"/>
        <v>#VALUE!</v>
      </c>
      <c r="T859" s="163" t="e">
        <f>INDEX(Controle!O:O,MATCH('Banco de Dados'!A859,Controle!M:M,0))*E859/100</f>
        <v>#N/A</v>
      </c>
    </row>
    <row r="860" spans="1:20" hidden="1" x14ac:dyDescent="0.2">
      <c r="A860" s="158">
        <f>BD_TS!A859</f>
        <v>0</v>
      </c>
      <c r="B860" s="158" t="str">
        <f>SUBSTITUTE(SUBSTITUTE(BD_TS!D859," ",""),"-","/")</f>
        <v/>
      </c>
      <c r="C860" s="158">
        <f>BD_TS!E859</f>
        <v>0</v>
      </c>
      <c r="D860" s="159">
        <f>BD_TS!F859</f>
        <v>0</v>
      </c>
      <c r="E860" s="160">
        <f>BD_TS!B859</f>
        <v>0</v>
      </c>
      <c r="F860" s="161">
        <f>BD_TS!C859</f>
        <v>0</v>
      </c>
      <c r="G860" s="187">
        <f>BD_TS!H859</f>
        <v>0</v>
      </c>
      <c r="H860" s="158" t="str">
        <f>IF($A860=0,"",IFERROR(INDEX(BD_Gestão!A:A,MATCH('Banco de Dados'!$B860,BD_Gestão!$B:$B,0)),"erro"))</f>
        <v/>
      </c>
      <c r="I860" s="162" t="str">
        <f>IF($A860=0,"",IFERROR(INDEX(BD_Gestão!E:E,MATCH('Banco de Dados'!$B860,BD_Gestão!$B:$B,0)),"erro"))</f>
        <v/>
      </c>
      <c r="J860" s="186" t="str">
        <f>IF($A860=0,"",IFERROR(INDEX(BD_Gestão!B:B,MATCH('Banco de Dados'!$B860,BD_Gestão!$B:$B,0)),"erro"))</f>
        <v/>
      </c>
      <c r="K860" s="158" t="str">
        <f>IF($A860=0,"",IFERROR(INDEX(BD_Gestão!C:C,MATCH('Banco de Dados'!$B860,BD_Gestão!$B:$B,0)),"erro"))</f>
        <v/>
      </c>
      <c r="L860" s="158" t="str">
        <f>IF($A860=0,"",IFERROR(INDEX(BD_Gestão!H:H,MATCH('Banco de Dados'!$B860,BD_Gestão!$B:$B,0)),"erro"))</f>
        <v/>
      </c>
      <c r="M860" s="161" t="str">
        <f>IF($A860=0,"",IFERROR(INDEX(BD_Gestão!F:F,MATCH('Banco de Dados'!$B860,BD_Gestão!$B:$B,0)),"erro"))</f>
        <v/>
      </c>
      <c r="N860" s="161" t="str">
        <f>IF($A860=0,"",IFERROR(INDEX(BD_Gestão!J:J,MATCH('Banco de Dados'!$B860,BD_Gestão!$B:$B,0)),"erro"))</f>
        <v/>
      </c>
      <c r="O860" s="164" t="str">
        <f>IF($A860=0,"",IFERROR(INDEX(BD_Gestão!K:K,MATCH('Banco de Dados'!$B860,BD_Gestão!$B:$B,0)),"erro"))</f>
        <v/>
      </c>
      <c r="P860" s="169" t="str">
        <f t="shared" si="54"/>
        <v/>
      </c>
      <c r="Q860" s="170" t="str">
        <f t="shared" si="55"/>
        <v/>
      </c>
      <c r="R860" s="163" t="e">
        <f t="shared" si="52"/>
        <v>#VALUE!</v>
      </c>
      <c r="S860" s="163" t="e">
        <f t="shared" si="53"/>
        <v>#VALUE!</v>
      </c>
      <c r="T860" s="163" t="e">
        <f>INDEX(Controle!O:O,MATCH('Banco de Dados'!A860,Controle!M:M,0))*E860/100</f>
        <v>#N/A</v>
      </c>
    </row>
    <row r="861" spans="1:20" hidden="1" x14ac:dyDescent="0.2">
      <c r="A861" s="158">
        <f>BD_TS!A860</f>
        <v>0</v>
      </c>
      <c r="B861" s="158" t="str">
        <f>SUBSTITUTE(SUBSTITUTE(BD_TS!D860," ",""),"-","/")</f>
        <v/>
      </c>
      <c r="C861" s="158">
        <f>BD_TS!E860</f>
        <v>0</v>
      </c>
      <c r="D861" s="159">
        <f>BD_TS!F860</f>
        <v>0</v>
      </c>
      <c r="E861" s="160">
        <f>BD_TS!B860</f>
        <v>0</v>
      </c>
      <c r="F861" s="161">
        <f>BD_TS!C860</f>
        <v>0</v>
      </c>
      <c r="G861" s="187">
        <f>BD_TS!H860</f>
        <v>0</v>
      </c>
      <c r="H861" s="158" t="str">
        <f>IF($A861=0,"",IFERROR(INDEX(BD_Gestão!A:A,MATCH('Banco de Dados'!$B861,BD_Gestão!$B:$B,0)),"erro"))</f>
        <v/>
      </c>
      <c r="I861" s="162" t="str">
        <f>IF($A861=0,"",IFERROR(INDEX(BD_Gestão!E:E,MATCH('Banco de Dados'!$B861,BD_Gestão!$B:$B,0)),"erro"))</f>
        <v/>
      </c>
      <c r="J861" s="186" t="str">
        <f>IF($A861=0,"",IFERROR(INDEX(BD_Gestão!B:B,MATCH('Banco de Dados'!$B861,BD_Gestão!$B:$B,0)),"erro"))</f>
        <v/>
      </c>
      <c r="K861" s="158" t="str">
        <f>IF($A861=0,"",IFERROR(INDEX(BD_Gestão!C:C,MATCH('Banco de Dados'!$B861,BD_Gestão!$B:$B,0)),"erro"))</f>
        <v/>
      </c>
      <c r="L861" s="158" t="str">
        <f>IF($A861=0,"",IFERROR(INDEX(BD_Gestão!H:H,MATCH('Banco de Dados'!$B861,BD_Gestão!$B:$B,0)),"erro"))</f>
        <v/>
      </c>
      <c r="M861" s="161" t="str">
        <f>IF($A861=0,"",IFERROR(INDEX(BD_Gestão!F:F,MATCH('Banco de Dados'!$B861,BD_Gestão!$B:$B,0)),"erro"))</f>
        <v/>
      </c>
      <c r="N861" s="161" t="str">
        <f>IF($A861=0,"",IFERROR(INDEX(BD_Gestão!J:J,MATCH('Banco de Dados'!$B861,BD_Gestão!$B:$B,0)),"erro"))</f>
        <v/>
      </c>
      <c r="O861" s="164" t="str">
        <f>IF($A861=0,"",IFERROR(INDEX(BD_Gestão!K:K,MATCH('Banco de Dados'!$B861,BD_Gestão!$B:$B,0)),"erro"))</f>
        <v/>
      </c>
      <c r="P861" s="169" t="str">
        <f t="shared" si="54"/>
        <v/>
      </c>
      <c r="Q861" s="170" t="str">
        <f t="shared" si="55"/>
        <v/>
      </c>
      <c r="R861" s="163" t="e">
        <f t="shared" si="52"/>
        <v>#VALUE!</v>
      </c>
      <c r="S861" s="163" t="e">
        <f t="shared" si="53"/>
        <v>#VALUE!</v>
      </c>
      <c r="T861" s="163" t="e">
        <f>INDEX(Controle!O:O,MATCH('Banco de Dados'!A861,Controle!M:M,0))*E861/100</f>
        <v>#N/A</v>
      </c>
    </row>
    <row r="862" spans="1:20" hidden="1" x14ac:dyDescent="0.2">
      <c r="A862" s="158">
        <f>BD_TS!A861</f>
        <v>0</v>
      </c>
      <c r="B862" s="158" t="str">
        <f>SUBSTITUTE(SUBSTITUTE(BD_TS!D861," ",""),"-","/")</f>
        <v/>
      </c>
      <c r="C862" s="158">
        <f>BD_TS!E861</f>
        <v>0</v>
      </c>
      <c r="D862" s="159">
        <f>BD_TS!F861</f>
        <v>0</v>
      </c>
      <c r="E862" s="160">
        <f>BD_TS!B861</f>
        <v>0</v>
      </c>
      <c r="F862" s="161">
        <f>BD_TS!C861</f>
        <v>0</v>
      </c>
      <c r="G862" s="187">
        <f>BD_TS!H861</f>
        <v>0</v>
      </c>
      <c r="H862" s="158" t="str">
        <f>IF($A862=0,"",IFERROR(INDEX(BD_Gestão!A:A,MATCH('Banco de Dados'!$B862,BD_Gestão!$B:$B,0)),"erro"))</f>
        <v/>
      </c>
      <c r="I862" s="162" t="str">
        <f>IF($A862=0,"",IFERROR(INDEX(BD_Gestão!E:E,MATCH('Banco de Dados'!$B862,BD_Gestão!$B:$B,0)),"erro"))</f>
        <v/>
      </c>
      <c r="J862" s="186" t="str">
        <f>IF($A862=0,"",IFERROR(INDEX(BD_Gestão!B:B,MATCH('Banco de Dados'!$B862,BD_Gestão!$B:$B,0)),"erro"))</f>
        <v/>
      </c>
      <c r="K862" s="158" t="str">
        <f>IF($A862=0,"",IFERROR(INDEX(BD_Gestão!C:C,MATCH('Banco de Dados'!$B862,BD_Gestão!$B:$B,0)),"erro"))</f>
        <v/>
      </c>
      <c r="L862" s="158" t="str">
        <f>IF($A862=0,"",IFERROR(INDEX(BD_Gestão!H:H,MATCH('Banco de Dados'!$B862,BD_Gestão!$B:$B,0)),"erro"))</f>
        <v/>
      </c>
      <c r="M862" s="161" t="str">
        <f>IF($A862=0,"",IFERROR(INDEX(BD_Gestão!F:F,MATCH('Banco de Dados'!$B862,BD_Gestão!$B:$B,0)),"erro"))</f>
        <v/>
      </c>
      <c r="N862" s="161" t="str">
        <f>IF($A862=0,"",IFERROR(INDEX(BD_Gestão!J:J,MATCH('Banco de Dados'!$B862,BD_Gestão!$B:$B,0)),"erro"))</f>
        <v/>
      </c>
      <c r="O862" s="164" t="str">
        <f>IF($A862=0,"",IFERROR(INDEX(BD_Gestão!K:K,MATCH('Banco de Dados'!$B862,BD_Gestão!$B:$B,0)),"erro"))</f>
        <v/>
      </c>
      <c r="P862" s="169" t="str">
        <f t="shared" si="54"/>
        <v/>
      </c>
      <c r="Q862" s="170" t="str">
        <f t="shared" si="55"/>
        <v/>
      </c>
      <c r="R862" s="163" t="e">
        <f t="shared" si="52"/>
        <v>#VALUE!</v>
      </c>
      <c r="S862" s="163" t="e">
        <f t="shared" si="53"/>
        <v>#VALUE!</v>
      </c>
      <c r="T862" s="163" t="e">
        <f>INDEX(Controle!O:O,MATCH('Banco de Dados'!A862,Controle!M:M,0))*E862/100</f>
        <v>#N/A</v>
      </c>
    </row>
    <row r="863" spans="1:20" hidden="1" x14ac:dyDescent="0.2">
      <c r="A863" s="158">
        <f>BD_TS!A862</f>
        <v>0</v>
      </c>
      <c r="B863" s="158" t="str">
        <f>SUBSTITUTE(SUBSTITUTE(BD_TS!D862," ",""),"-","/")</f>
        <v/>
      </c>
      <c r="C863" s="158">
        <f>BD_TS!E862</f>
        <v>0</v>
      </c>
      <c r="D863" s="159">
        <f>BD_TS!F862</f>
        <v>0</v>
      </c>
      <c r="E863" s="160">
        <f>BD_TS!B862</f>
        <v>0</v>
      </c>
      <c r="F863" s="161">
        <f>BD_TS!C862</f>
        <v>0</v>
      </c>
      <c r="G863" s="187">
        <f>BD_TS!H862</f>
        <v>0</v>
      </c>
      <c r="H863" s="158" t="str">
        <f>IF($A863=0,"",IFERROR(INDEX(BD_Gestão!A:A,MATCH('Banco de Dados'!$B863,BD_Gestão!$B:$B,0)),"erro"))</f>
        <v/>
      </c>
      <c r="I863" s="162" t="str">
        <f>IF($A863=0,"",IFERROR(INDEX(BD_Gestão!E:E,MATCH('Banco de Dados'!$B863,BD_Gestão!$B:$B,0)),"erro"))</f>
        <v/>
      </c>
      <c r="J863" s="186" t="str">
        <f>IF($A863=0,"",IFERROR(INDEX(BD_Gestão!B:B,MATCH('Banco de Dados'!$B863,BD_Gestão!$B:$B,0)),"erro"))</f>
        <v/>
      </c>
      <c r="K863" s="158" t="str">
        <f>IF($A863=0,"",IFERROR(INDEX(BD_Gestão!C:C,MATCH('Banco de Dados'!$B863,BD_Gestão!$B:$B,0)),"erro"))</f>
        <v/>
      </c>
      <c r="L863" s="158" t="str">
        <f>IF($A863=0,"",IFERROR(INDEX(BD_Gestão!H:H,MATCH('Banco de Dados'!$B863,BD_Gestão!$B:$B,0)),"erro"))</f>
        <v/>
      </c>
      <c r="M863" s="161" t="str">
        <f>IF($A863=0,"",IFERROR(INDEX(BD_Gestão!F:F,MATCH('Banco de Dados'!$B863,BD_Gestão!$B:$B,0)),"erro"))</f>
        <v/>
      </c>
      <c r="N863" s="161" t="str">
        <f>IF($A863=0,"",IFERROR(INDEX(BD_Gestão!J:J,MATCH('Banco de Dados'!$B863,BD_Gestão!$B:$B,0)),"erro"))</f>
        <v/>
      </c>
      <c r="O863" s="164" t="str">
        <f>IF($A863=0,"",IFERROR(INDEX(BD_Gestão!K:K,MATCH('Banco de Dados'!$B863,BD_Gestão!$B:$B,0)),"erro"))</f>
        <v/>
      </c>
      <c r="P863" s="169" t="str">
        <f t="shared" si="54"/>
        <v/>
      </c>
      <c r="Q863" s="170" t="str">
        <f t="shared" si="55"/>
        <v/>
      </c>
      <c r="R863" s="163" t="e">
        <f t="shared" si="52"/>
        <v>#VALUE!</v>
      </c>
      <c r="S863" s="163" t="e">
        <f t="shared" si="53"/>
        <v>#VALUE!</v>
      </c>
      <c r="T863" s="163" t="e">
        <f>INDEX(Controle!O:O,MATCH('Banco de Dados'!A863,Controle!M:M,0))*E863/100</f>
        <v>#N/A</v>
      </c>
    </row>
    <row r="864" spans="1:20" hidden="1" x14ac:dyDescent="0.2">
      <c r="A864" s="158">
        <f>BD_TS!A863</f>
        <v>0</v>
      </c>
      <c r="B864" s="158" t="str">
        <f>SUBSTITUTE(SUBSTITUTE(BD_TS!D863," ",""),"-","/")</f>
        <v/>
      </c>
      <c r="C864" s="158">
        <f>BD_TS!E863</f>
        <v>0</v>
      </c>
      <c r="D864" s="159">
        <f>BD_TS!F863</f>
        <v>0</v>
      </c>
      <c r="E864" s="160">
        <f>BD_TS!B863</f>
        <v>0</v>
      </c>
      <c r="F864" s="161">
        <f>BD_TS!C863</f>
        <v>0</v>
      </c>
      <c r="G864" s="187">
        <f>BD_TS!H863</f>
        <v>0</v>
      </c>
      <c r="H864" s="158" t="str">
        <f>IF($A864=0,"",IFERROR(INDEX(BD_Gestão!A:A,MATCH('Banco de Dados'!$B864,BD_Gestão!$B:$B,0)),"erro"))</f>
        <v/>
      </c>
      <c r="I864" s="162" t="str">
        <f>IF($A864=0,"",IFERROR(INDEX(BD_Gestão!E:E,MATCH('Banco de Dados'!$B864,BD_Gestão!$B:$B,0)),"erro"))</f>
        <v/>
      </c>
      <c r="J864" s="186" t="str">
        <f>IF($A864=0,"",IFERROR(INDEX(BD_Gestão!B:B,MATCH('Banco de Dados'!$B864,BD_Gestão!$B:$B,0)),"erro"))</f>
        <v/>
      </c>
      <c r="K864" s="158" t="str">
        <f>IF($A864=0,"",IFERROR(INDEX(BD_Gestão!C:C,MATCH('Banco de Dados'!$B864,BD_Gestão!$B:$B,0)),"erro"))</f>
        <v/>
      </c>
      <c r="L864" s="158" t="str">
        <f>IF($A864=0,"",IFERROR(INDEX(BD_Gestão!H:H,MATCH('Banco de Dados'!$B864,BD_Gestão!$B:$B,0)),"erro"))</f>
        <v/>
      </c>
      <c r="M864" s="161" t="str">
        <f>IF($A864=0,"",IFERROR(INDEX(BD_Gestão!F:F,MATCH('Banco de Dados'!$B864,BD_Gestão!$B:$B,0)),"erro"))</f>
        <v/>
      </c>
      <c r="N864" s="161" t="str">
        <f>IF($A864=0,"",IFERROR(INDEX(BD_Gestão!J:J,MATCH('Banco de Dados'!$B864,BD_Gestão!$B:$B,0)),"erro"))</f>
        <v/>
      </c>
      <c r="O864" s="164" t="str">
        <f>IF($A864=0,"",IFERROR(INDEX(BD_Gestão!K:K,MATCH('Banco de Dados'!$B864,BD_Gestão!$B:$B,0)),"erro"))</f>
        <v/>
      </c>
      <c r="P864" s="169" t="str">
        <f t="shared" si="54"/>
        <v/>
      </c>
      <c r="Q864" s="170" t="str">
        <f t="shared" si="55"/>
        <v/>
      </c>
      <c r="R864" s="163" t="e">
        <f t="shared" si="52"/>
        <v>#VALUE!</v>
      </c>
      <c r="S864" s="163" t="e">
        <f t="shared" si="53"/>
        <v>#VALUE!</v>
      </c>
      <c r="T864" s="163" t="e">
        <f>INDEX(Controle!O:O,MATCH('Banco de Dados'!A864,Controle!M:M,0))*E864/100</f>
        <v>#N/A</v>
      </c>
    </row>
    <row r="865" spans="1:20" hidden="1" x14ac:dyDescent="0.2">
      <c r="A865" s="158">
        <f>BD_TS!A864</f>
        <v>0</v>
      </c>
      <c r="B865" s="158" t="str">
        <f>SUBSTITUTE(SUBSTITUTE(BD_TS!D864," ",""),"-","/")</f>
        <v/>
      </c>
      <c r="C865" s="158">
        <f>BD_TS!E864</f>
        <v>0</v>
      </c>
      <c r="D865" s="159">
        <f>BD_TS!F864</f>
        <v>0</v>
      </c>
      <c r="E865" s="160">
        <f>BD_TS!B864</f>
        <v>0</v>
      </c>
      <c r="F865" s="161">
        <f>BD_TS!C864</f>
        <v>0</v>
      </c>
      <c r="G865" s="187">
        <f>BD_TS!H864</f>
        <v>0</v>
      </c>
      <c r="H865" s="158" t="str">
        <f>IF($A865=0,"",IFERROR(INDEX(BD_Gestão!A:A,MATCH('Banco de Dados'!$B865,BD_Gestão!$B:$B,0)),"erro"))</f>
        <v/>
      </c>
      <c r="I865" s="162" t="str">
        <f>IF($A865=0,"",IFERROR(INDEX(BD_Gestão!E:E,MATCH('Banco de Dados'!$B865,BD_Gestão!$B:$B,0)),"erro"))</f>
        <v/>
      </c>
      <c r="J865" s="186" t="str">
        <f>IF($A865=0,"",IFERROR(INDEX(BD_Gestão!B:B,MATCH('Banco de Dados'!$B865,BD_Gestão!$B:$B,0)),"erro"))</f>
        <v/>
      </c>
      <c r="K865" s="158" t="str">
        <f>IF($A865=0,"",IFERROR(INDEX(BD_Gestão!C:C,MATCH('Banco de Dados'!$B865,BD_Gestão!$B:$B,0)),"erro"))</f>
        <v/>
      </c>
      <c r="L865" s="158" t="str">
        <f>IF($A865=0,"",IFERROR(INDEX(BD_Gestão!H:H,MATCH('Banco de Dados'!$B865,BD_Gestão!$B:$B,0)),"erro"))</f>
        <v/>
      </c>
      <c r="M865" s="161" t="str">
        <f>IF($A865=0,"",IFERROR(INDEX(BD_Gestão!F:F,MATCH('Banco de Dados'!$B865,BD_Gestão!$B:$B,0)),"erro"))</f>
        <v/>
      </c>
      <c r="N865" s="161" t="str">
        <f>IF($A865=0,"",IFERROR(INDEX(BD_Gestão!J:J,MATCH('Banco de Dados'!$B865,BD_Gestão!$B:$B,0)),"erro"))</f>
        <v/>
      </c>
      <c r="O865" s="164" t="str">
        <f>IF($A865=0,"",IFERROR(INDEX(BD_Gestão!K:K,MATCH('Banco de Dados'!$B865,BD_Gestão!$B:$B,0)),"erro"))</f>
        <v/>
      </c>
      <c r="P865" s="169" t="str">
        <f t="shared" si="54"/>
        <v/>
      </c>
      <c r="Q865" s="170" t="str">
        <f t="shared" si="55"/>
        <v/>
      </c>
      <c r="R865" s="163" t="e">
        <f t="shared" si="52"/>
        <v>#VALUE!</v>
      </c>
      <c r="S865" s="163" t="e">
        <f t="shared" si="53"/>
        <v>#VALUE!</v>
      </c>
      <c r="T865" s="163" t="e">
        <f>INDEX(Controle!O:O,MATCH('Banco de Dados'!A865,Controle!M:M,0))*E865/100</f>
        <v>#N/A</v>
      </c>
    </row>
    <row r="866" spans="1:20" hidden="1" x14ac:dyDescent="0.2">
      <c r="A866" s="158">
        <f>BD_TS!A865</f>
        <v>0</v>
      </c>
      <c r="B866" s="158" t="str">
        <f>SUBSTITUTE(SUBSTITUTE(BD_TS!D865," ",""),"-","/")</f>
        <v/>
      </c>
      <c r="C866" s="158">
        <f>BD_TS!E865</f>
        <v>0</v>
      </c>
      <c r="D866" s="159">
        <f>BD_TS!F865</f>
        <v>0</v>
      </c>
      <c r="E866" s="160">
        <f>BD_TS!B865</f>
        <v>0</v>
      </c>
      <c r="F866" s="161">
        <f>BD_TS!C865</f>
        <v>0</v>
      </c>
      <c r="G866" s="187">
        <f>BD_TS!H865</f>
        <v>0</v>
      </c>
      <c r="H866" s="158" t="str">
        <f>IF($A866=0,"",IFERROR(INDEX(BD_Gestão!A:A,MATCH('Banco de Dados'!$B866,BD_Gestão!$B:$B,0)),"erro"))</f>
        <v/>
      </c>
      <c r="I866" s="162" t="str">
        <f>IF($A866=0,"",IFERROR(INDEX(BD_Gestão!E:E,MATCH('Banco de Dados'!$B866,BD_Gestão!$B:$B,0)),"erro"))</f>
        <v/>
      </c>
      <c r="J866" s="186" t="str">
        <f>IF($A866=0,"",IFERROR(INDEX(BD_Gestão!B:B,MATCH('Banco de Dados'!$B866,BD_Gestão!$B:$B,0)),"erro"))</f>
        <v/>
      </c>
      <c r="K866" s="158" t="str">
        <f>IF($A866=0,"",IFERROR(INDEX(BD_Gestão!C:C,MATCH('Banco de Dados'!$B866,BD_Gestão!$B:$B,0)),"erro"))</f>
        <v/>
      </c>
      <c r="L866" s="158" t="str">
        <f>IF($A866=0,"",IFERROR(INDEX(BD_Gestão!H:H,MATCH('Banco de Dados'!$B866,BD_Gestão!$B:$B,0)),"erro"))</f>
        <v/>
      </c>
      <c r="M866" s="161" t="str">
        <f>IF($A866=0,"",IFERROR(INDEX(BD_Gestão!F:F,MATCH('Banco de Dados'!$B866,BD_Gestão!$B:$B,0)),"erro"))</f>
        <v/>
      </c>
      <c r="N866" s="161" t="str">
        <f>IF($A866=0,"",IFERROR(INDEX(BD_Gestão!J:J,MATCH('Banco de Dados'!$B866,BD_Gestão!$B:$B,0)),"erro"))</f>
        <v/>
      </c>
      <c r="O866" s="164" t="str">
        <f>IF($A866=0,"",IFERROR(INDEX(BD_Gestão!K:K,MATCH('Banco de Dados'!$B866,BD_Gestão!$B:$B,0)),"erro"))</f>
        <v/>
      </c>
      <c r="P866" s="169" t="str">
        <f t="shared" si="54"/>
        <v/>
      </c>
      <c r="Q866" s="170" t="str">
        <f t="shared" si="55"/>
        <v/>
      </c>
      <c r="R866" s="163" t="e">
        <f t="shared" si="52"/>
        <v>#VALUE!</v>
      </c>
      <c r="S866" s="163" t="e">
        <f t="shared" si="53"/>
        <v>#VALUE!</v>
      </c>
      <c r="T866" s="163" t="e">
        <f>INDEX(Controle!O:O,MATCH('Banco de Dados'!A866,Controle!M:M,0))*E866/100</f>
        <v>#N/A</v>
      </c>
    </row>
    <row r="867" spans="1:20" hidden="1" x14ac:dyDescent="0.2">
      <c r="A867" s="158">
        <f>BD_TS!A866</f>
        <v>0</v>
      </c>
      <c r="B867" s="158" t="str">
        <f>SUBSTITUTE(SUBSTITUTE(BD_TS!D866," ",""),"-","/")</f>
        <v/>
      </c>
      <c r="C867" s="158">
        <f>BD_TS!E866</f>
        <v>0</v>
      </c>
      <c r="D867" s="159">
        <f>BD_TS!F866</f>
        <v>0</v>
      </c>
      <c r="E867" s="160">
        <f>BD_TS!B866</f>
        <v>0</v>
      </c>
      <c r="F867" s="161">
        <f>BD_TS!C866</f>
        <v>0</v>
      </c>
      <c r="G867" s="187">
        <f>BD_TS!H866</f>
        <v>0</v>
      </c>
      <c r="H867" s="158" t="str">
        <f>IF($A867=0,"",IFERROR(INDEX(BD_Gestão!A:A,MATCH('Banco de Dados'!$B867,BD_Gestão!$B:$B,0)),"erro"))</f>
        <v/>
      </c>
      <c r="I867" s="162" t="str">
        <f>IF($A867=0,"",IFERROR(INDEX(BD_Gestão!E:E,MATCH('Banco de Dados'!$B867,BD_Gestão!$B:$B,0)),"erro"))</f>
        <v/>
      </c>
      <c r="J867" s="186" t="str">
        <f>IF($A867=0,"",IFERROR(INDEX(BD_Gestão!B:B,MATCH('Banco de Dados'!$B867,BD_Gestão!$B:$B,0)),"erro"))</f>
        <v/>
      </c>
      <c r="K867" s="158" t="str">
        <f>IF($A867=0,"",IFERROR(INDEX(BD_Gestão!C:C,MATCH('Banco de Dados'!$B867,BD_Gestão!$B:$B,0)),"erro"))</f>
        <v/>
      </c>
      <c r="L867" s="158" t="str">
        <f>IF($A867=0,"",IFERROR(INDEX(BD_Gestão!H:H,MATCH('Banco de Dados'!$B867,BD_Gestão!$B:$B,0)),"erro"))</f>
        <v/>
      </c>
      <c r="M867" s="161" t="str">
        <f>IF($A867=0,"",IFERROR(INDEX(BD_Gestão!F:F,MATCH('Banco de Dados'!$B867,BD_Gestão!$B:$B,0)),"erro"))</f>
        <v/>
      </c>
      <c r="N867" s="161" t="str">
        <f>IF($A867=0,"",IFERROR(INDEX(BD_Gestão!J:J,MATCH('Banco de Dados'!$B867,BD_Gestão!$B:$B,0)),"erro"))</f>
        <v/>
      </c>
      <c r="O867" s="164" t="str">
        <f>IF($A867=0,"",IFERROR(INDEX(BD_Gestão!K:K,MATCH('Banco de Dados'!$B867,BD_Gestão!$B:$B,0)),"erro"))</f>
        <v/>
      </c>
      <c r="P867" s="169" t="str">
        <f t="shared" si="54"/>
        <v/>
      </c>
      <c r="Q867" s="170" t="str">
        <f t="shared" si="55"/>
        <v/>
      </c>
      <c r="R867" s="163" t="e">
        <f t="shared" si="52"/>
        <v>#VALUE!</v>
      </c>
      <c r="S867" s="163" t="e">
        <f t="shared" si="53"/>
        <v>#VALUE!</v>
      </c>
      <c r="T867" s="163" t="e">
        <f>INDEX(Controle!O:O,MATCH('Banco de Dados'!A867,Controle!M:M,0))*E867/100</f>
        <v>#N/A</v>
      </c>
    </row>
    <row r="868" spans="1:20" hidden="1" x14ac:dyDescent="0.2">
      <c r="A868" s="158">
        <f>BD_TS!A867</f>
        <v>0</v>
      </c>
      <c r="B868" s="158" t="str">
        <f>SUBSTITUTE(SUBSTITUTE(BD_TS!D867," ",""),"-","/")</f>
        <v/>
      </c>
      <c r="C868" s="158">
        <f>BD_TS!E867</f>
        <v>0</v>
      </c>
      <c r="D868" s="159">
        <f>BD_TS!F867</f>
        <v>0</v>
      </c>
      <c r="E868" s="160">
        <f>BD_TS!B867</f>
        <v>0</v>
      </c>
      <c r="F868" s="161">
        <f>BD_TS!C867</f>
        <v>0</v>
      </c>
      <c r="G868" s="187">
        <f>BD_TS!H867</f>
        <v>0</v>
      </c>
      <c r="H868" s="158" t="str">
        <f>IF($A868=0,"",IFERROR(INDEX(BD_Gestão!A:A,MATCH('Banco de Dados'!$B868,BD_Gestão!$B:$B,0)),"erro"))</f>
        <v/>
      </c>
      <c r="I868" s="162" t="str">
        <f>IF($A868=0,"",IFERROR(INDEX(BD_Gestão!E:E,MATCH('Banco de Dados'!$B868,BD_Gestão!$B:$B,0)),"erro"))</f>
        <v/>
      </c>
      <c r="J868" s="186" t="str">
        <f>IF($A868=0,"",IFERROR(INDEX(BD_Gestão!B:B,MATCH('Banco de Dados'!$B868,BD_Gestão!$B:$B,0)),"erro"))</f>
        <v/>
      </c>
      <c r="K868" s="158" t="str">
        <f>IF($A868=0,"",IFERROR(INDEX(BD_Gestão!C:C,MATCH('Banco de Dados'!$B868,BD_Gestão!$B:$B,0)),"erro"))</f>
        <v/>
      </c>
      <c r="L868" s="158" t="str">
        <f>IF($A868=0,"",IFERROR(INDEX(BD_Gestão!H:H,MATCH('Banco de Dados'!$B868,BD_Gestão!$B:$B,0)),"erro"))</f>
        <v/>
      </c>
      <c r="M868" s="161" t="str">
        <f>IF($A868=0,"",IFERROR(INDEX(BD_Gestão!F:F,MATCH('Banco de Dados'!$B868,BD_Gestão!$B:$B,0)),"erro"))</f>
        <v/>
      </c>
      <c r="N868" s="161" t="str">
        <f>IF($A868=0,"",IFERROR(INDEX(BD_Gestão!J:J,MATCH('Banco de Dados'!$B868,BD_Gestão!$B:$B,0)),"erro"))</f>
        <v/>
      </c>
      <c r="O868" s="164" t="str">
        <f>IF($A868=0,"",IFERROR(INDEX(BD_Gestão!K:K,MATCH('Banco de Dados'!$B868,BD_Gestão!$B:$B,0)),"erro"))</f>
        <v/>
      </c>
      <c r="P868" s="169" t="str">
        <f t="shared" si="54"/>
        <v/>
      </c>
      <c r="Q868" s="170" t="str">
        <f t="shared" si="55"/>
        <v/>
      </c>
      <c r="R868" s="163" t="e">
        <f t="shared" si="52"/>
        <v>#VALUE!</v>
      </c>
      <c r="S868" s="163" t="e">
        <f t="shared" si="53"/>
        <v>#VALUE!</v>
      </c>
      <c r="T868" s="163" t="e">
        <f>INDEX(Controle!O:O,MATCH('Banco de Dados'!A868,Controle!M:M,0))*E868/100</f>
        <v>#N/A</v>
      </c>
    </row>
    <row r="869" spans="1:20" hidden="1" x14ac:dyDescent="0.2">
      <c r="A869" s="158">
        <f>BD_TS!A868</f>
        <v>0</v>
      </c>
      <c r="B869" s="158" t="str">
        <f>SUBSTITUTE(SUBSTITUTE(BD_TS!D868," ",""),"-","/")</f>
        <v/>
      </c>
      <c r="C869" s="158">
        <f>BD_TS!E868</f>
        <v>0</v>
      </c>
      <c r="D869" s="159">
        <f>BD_TS!F868</f>
        <v>0</v>
      </c>
      <c r="E869" s="160">
        <f>BD_TS!B868</f>
        <v>0</v>
      </c>
      <c r="F869" s="161">
        <f>BD_TS!C868</f>
        <v>0</v>
      </c>
      <c r="G869" s="187">
        <f>BD_TS!H868</f>
        <v>0</v>
      </c>
      <c r="H869" s="158" t="str">
        <f>IF($A869=0,"",IFERROR(INDEX(BD_Gestão!A:A,MATCH('Banco de Dados'!$B869,BD_Gestão!$B:$B,0)),"erro"))</f>
        <v/>
      </c>
      <c r="I869" s="162" t="str">
        <f>IF($A869=0,"",IFERROR(INDEX(BD_Gestão!E:E,MATCH('Banco de Dados'!$B869,BD_Gestão!$B:$B,0)),"erro"))</f>
        <v/>
      </c>
      <c r="J869" s="186" t="str">
        <f>IF($A869=0,"",IFERROR(INDEX(BD_Gestão!B:B,MATCH('Banco de Dados'!$B869,BD_Gestão!$B:$B,0)),"erro"))</f>
        <v/>
      </c>
      <c r="K869" s="158" t="str">
        <f>IF($A869=0,"",IFERROR(INDEX(BD_Gestão!C:C,MATCH('Banco de Dados'!$B869,BD_Gestão!$B:$B,0)),"erro"))</f>
        <v/>
      </c>
      <c r="L869" s="158" t="str">
        <f>IF($A869=0,"",IFERROR(INDEX(BD_Gestão!H:H,MATCH('Banco de Dados'!$B869,BD_Gestão!$B:$B,0)),"erro"))</f>
        <v/>
      </c>
      <c r="M869" s="161" t="str">
        <f>IF($A869=0,"",IFERROR(INDEX(BD_Gestão!F:F,MATCH('Banco de Dados'!$B869,BD_Gestão!$B:$B,0)),"erro"))</f>
        <v/>
      </c>
      <c r="N869" s="161" t="str">
        <f>IF($A869=0,"",IFERROR(INDEX(BD_Gestão!J:J,MATCH('Banco de Dados'!$B869,BD_Gestão!$B:$B,0)),"erro"))</f>
        <v/>
      </c>
      <c r="O869" s="164" t="str">
        <f>IF($A869=0,"",IFERROR(INDEX(BD_Gestão!K:K,MATCH('Banco de Dados'!$B869,BD_Gestão!$B:$B,0)),"erro"))</f>
        <v/>
      </c>
      <c r="P869" s="169" t="str">
        <f t="shared" si="54"/>
        <v/>
      </c>
      <c r="Q869" s="170" t="str">
        <f t="shared" si="55"/>
        <v/>
      </c>
      <c r="R869" s="163" t="e">
        <f t="shared" si="52"/>
        <v>#VALUE!</v>
      </c>
      <c r="S869" s="163" t="e">
        <f t="shared" si="53"/>
        <v>#VALUE!</v>
      </c>
      <c r="T869" s="163" t="e">
        <f>INDEX(Controle!O:O,MATCH('Banco de Dados'!A869,Controle!M:M,0))*E869/100</f>
        <v>#N/A</v>
      </c>
    </row>
    <row r="870" spans="1:20" hidden="1" x14ac:dyDescent="0.2">
      <c r="A870" s="158">
        <f>BD_TS!A869</f>
        <v>0</v>
      </c>
      <c r="B870" s="158" t="str">
        <f>SUBSTITUTE(SUBSTITUTE(BD_TS!D869," ",""),"-","/")</f>
        <v/>
      </c>
      <c r="C870" s="158">
        <f>BD_TS!E869</f>
        <v>0</v>
      </c>
      <c r="D870" s="159">
        <f>BD_TS!F869</f>
        <v>0</v>
      </c>
      <c r="E870" s="160">
        <f>BD_TS!B869</f>
        <v>0</v>
      </c>
      <c r="F870" s="161">
        <f>BD_TS!C869</f>
        <v>0</v>
      </c>
      <c r="G870" s="187">
        <f>BD_TS!H869</f>
        <v>0</v>
      </c>
      <c r="H870" s="158" t="str">
        <f>IF($A870=0,"",IFERROR(INDEX(BD_Gestão!A:A,MATCH('Banco de Dados'!$B870,BD_Gestão!$B:$B,0)),"erro"))</f>
        <v/>
      </c>
      <c r="I870" s="162" t="str">
        <f>IF($A870=0,"",IFERROR(INDEX(BD_Gestão!E:E,MATCH('Banco de Dados'!$B870,BD_Gestão!$B:$B,0)),"erro"))</f>
        <v/>
      </c>
      <c r="J870" s="186" t="str">
        <f>IF($A870=0,"",IFERROR(INDEX(BD_Gestão!B:B,MATCH('Banco de Dados'!$B870,BD_Gestão!$B:$B,0)),"erro"))</f>
        <v/>
      </c>
      <c r="K870" s="158" t="str">
        <f>IF($A870=0,"",IFERROR(INDEX(BD_Gestão!C:C,MATCH('Banco de Dados'!$B870,BD_Gestão!$B:$B,0)),"erro"))</f>
        <v/>
      </c>
      <c r="L870" s="158" t="str">
        <f>IF($A870=0,"",IFERROR(INDEX(BD_Gestão!H:H,MATCH('Banco de Dados'!$B870,BD_Gestão!$B:$B,0)),"erro"))</f>
        <v/>
      </c>
      <c r="M870" s="161" t="str">
        <f>IF($A870=0,"",IFERROR(INDEX(BD_Gestão!F:F,MATCH('Banco de Dados'!$B870,BD_Gestão!$B:$B,0)),"erro"))</f>
        <v/>
      </c>
      <c r="N870" s="161" t="str">
        <f>IF($A870=0,"",IFERROR(INDEX(BD_Gestão!J:J,MATCH('Banco de Dados'!$B870,BD_Gestão!$B:$B,0)),"erro"))</f>
        <v/>
      </c>
      <c r="O870" s="164" t="str">
        <f>IF($A870=0,"",IFERROR(INDEX(BD_Gestão!K:K,MATCH('Banco de Dados'!$B870,BD_Gestão!$B:$B,0)),"erro"))</f>
        <v/>
      </c>
      <c r="P870" s="169" t="str">
        <f t="shared" si="54"/>
        <v/>
      </c>
      <c r="Q870" s="170" t="str">
        <f t="shared" si="55"/>
        <v/>
      </c>
      <c r="R870" s="163" t="e">
        <f t="shared" si="52"/>
        <v>#VALUE!</v>
      </c>
      <c r="S870" s="163" t="e">
        <f t="shared" si="53"/>
        <v>#VALUE!</v>
      </c>
      <c r="T870" s="163" t="e">
        <f>INDEX(Controle!O:O,MATCH('Banco de Dados'!A870,Controle!M:M,0))*E870/100</f>
        <v>#N/A</v>
      </c>
    </row>
    <row r="871" spans="1:20" hidden="1" x14ac:dyDescent="0.2">
      <c r="A871" s="158">
        <f>BD_TS!A870</f>
        <v>0</v>
      </c>
      <c r="B871" s="158" t="str">
        <f>SUBSTITUTE(SUBSTITUTE(BD_TS!D870," ",""),"-","/")</f>
        <v/>
      </c>
      <c r="C871" s="158">
        <f>BD_TS!E870</f>
        <v>0</v>
      </c>
      <c r="D871" s="159">
        <f>BD_TS!F870</f>
        <v>0</v>
      </c>
      <c r="E871" s="160">
        <f>BD_TS!B870</f>
        <v>0</v>
      </c>
      <c r="F871" s="161">
        <f>BD_TS!C870</f>
        <v>0</v>
      </c>
      <c r="G871" s="187">
        <f>BD_TS!H870</f>
        <v>0</v>
      </c>
      <c r="H871" s="158" t="str">
        <f>IF($A871=0,"",IFERROR(INDEX(BD_Gestão!A:A,MATCH('Banco de Dados'!$B871,BD_Gestão!$B:$B,0)),"erro"))</f>
        <v/>
      </c>
      <c r="I871" s="162" t="str">
        <f>IF($A871=0,"",IFERROR(INDEX(BD_Gestão!E:E,MATCH('Banco de Dados'!$B871,BD_Gestão!$B:$B,0)),"erro"))</f>
        <v/>
      </c>
      <c r="J871" s="186" t="str">
        <f>IF($A871=0,"",IFERROR(INDEX(BD_Gestão!B:B,MATCH('Banco de Dados'!$B871,BD_Gestão!$B:$B,0)),"erro"))</f>
        <v/>
      </c>
      <c r="K871" s="158" t="str">
        <f>IF($A871=0,"",IFERROR(INDEX(BD_Gestão!C:C,MATCH('Banco de Dados'!$B871,BD_Gestão!$B:$B,0)),"erro"))</f>
        <v/>
      </c>
      <c r="L871" s="158" t="str">
        <f>IF($A871=0,"",IFERROR(INDEX(BD_Gestão!H:H,MATCH('Banco de Dados'!$B871,BD_Gestão!$B:$B,0)),"erro"))</f>
        <v/>
      </c>
      <c r="M871" s="161" t="str">
        <f>IF($A871=0,"",IFERROR(INDEX(BD_Gestão!F:F,MATCH('Banco de Dados'!$B871,BD_Gestão!$B:$B,0)),"erro"))</f>
        <v/>
      </c>
      <c r="N871" s="161" t="str">
        <f>IF($A871=0,"",IFERROR(INDEX(BD_Gestão!J:J,MATCH('Banco de Dados'!$B871,BD_Gestão!$B:$B,0)),"erro"))</f>
        <v/>
      </c>
      <c r="O871" s="164" t="str">
        <f>IF($A871=0,"",IFERROR(INDEX(BD_Gestão!K:K,MATCH('Banco de Dados'!$B871,BD_Gestão!$B:$B,0)),"erro"))</f>
        <v/>
      </c>
      <c r="P871" s="169" t="str">
        <f t="shared" si="54"/>
        <v/>
      </c>
      <c r="Q871" s="170" t="str">
        <f t="shared" si="55"/>
        <v/>
      </c>
      <c r="R871" s="163" t="e">
        <f t="shared" si="52"/>
        <v>#VALUE!</v>
      </c>
      <c r="S871" s="163" t="e">
        <f t="shared" si="53"/>
        <v>#VALUE!</v>
      </c>
      <c r="T871" s="163" t="e">
        <f>INDEX(Controle!O:O,MATCH('Banco de Dados'!A871,Controle!M:M,0))*E871/100</f>
        <v>#N/A</v>
      </c>
    </row>
    <row r="872" spans="1:20" hidden="1" x14ac:dyDescent="0.2">
      <c r="A872" s="158">
        <f>BD_TS!A871</f>
        <v>0</v>
      </c>
      <c r="B872" s="158" t="str">
        <f>SUBSTITUTE(SUBSTITUTE(BD_TS!D871," ",""),"-","/")</f>
        <v/>
      </c>
      <c r="C872" s="158">
        <f>BD_TS!E871</f>
        <v>0</v>
      </c>
      <c r="D872" s="159">
        <f>BD_TS!F871</f>
        <v>0</v>
      </c>
      <c r="E872" s="160">
        <f>BD_TS!B871</f>
        <v>0</v>
      </c>
      <c r="F872" s="161">
        <f>BD_TS!C871</f>
        <v>0</v>
      </c>
      <c r="G872" s="187">
        <f>BD_TS!H871</f>
        <v>0</v>
      </c>
      <c r="H872" s="158" t="str">
        <f>IF($A872=0,"",IFERROR(INDEX(BD_Gestão!A:A,MATCH('Banco de Dados'!$B872,BD_Gestão!$B:$B,0)),"erro"))</f>
        <v/>
      </c>
      <c r="I872" s="162" t="str">
        <f>IF($A872=0,"",IFERROR(INDEX(BD_Gestão!E:E,MATCH('Banco de Dados'!$B872,BD_Gestão!$B:$B,0)),"erro"))</f>
        <v/>
      </c>
      <c r="J872" s="186" t="str">
        <f>IF($A872=0,"",IFERROR(INDEX(BD_Gestão!B:B,MATCH('Banco de Dados'!$B872,BD_Gestão!$B:$B,0)),"erro"))</f>
        <v/>
      </c>
      <c r="K872" s="158" t="str">
        <f>IF($A872=0,"",IFERROR(INDEX(BD_Gestão!C:C,MATCH('Banco de Dados'!$B872,BD_Gestão!$B:$B,0)),"erro"))</f>
        <v/>
      </c>
      <c r="L872" s="158" t="str">
        <f>IF($A872=0,"",IFERROR(INDEX(BD_Gestão!H:H,MATCH('Banco de Dados'!$B872,BD_Gestão!$B:$B,0)),"erro"))</f>
        <v/>
      </c>
      <c r="M872" s="161" t="str">
        <f>IF($A872=0,"",IFERROR(INDEX(BD_Gestão!F:F,MATCH('Banco de Dados'!$B872,BD_Gestão!$B:$B,0)),"erro"))</f>
        <v/>
      </c>
      <c r="N872" s="161" t="str">
        <f>IF($A872=0,"",IFERROR(INDEX(BD_Gestão!J:J,MATCH('Banco de Dados'!$B872,BD_Gestão!$B:$B,0)),"erro"))</f>
        <v/>
      </c>
      <c r="O872" s="164" t="str">
        <f>IF($A872=0,"",IFERROR(INDEX(BD_Gestão!K:K,MATCH('Banco de Dados'!$B872,BD_Gestão!$B:$B,0)),"erro"))</f>
        <v/>
      </c>
      <c r="P872" s="169" t="str">
        <f t="shared" si="54"/>
        <v/>
      </c>
      <c r="Q872" s="170" t="str">
        <f t="shared" si="55"/>
        <v/>
      </c>
      <c r="R872" s="163" t="e">
        <f t="shared" si="52"/>
        <v>#VALUE!</v>
      </c>
      <c r="S872" s="163" t="e">
        <f t="shared" si="53"/>
        <v>#VALUE!</v>
      </c>
      <c r="T872" s="163" t="e">
        <f>INDEX(Controle!O:O,MATCH('Banco de Dados'!A872,Controle!M:M,0))*E872/100</f>
        <v>#N/A</v>
      </c>
    </row>
    <row r="873" spans="1:20" hidden="1" x14ac:dyDescent="0.2">
      <c r="A873" s="158">
        <f>BD_TS!A872</f>
        <v>0</v>
      </c>
      <c r="B873" s="158" t="str">
        <f>SUBSTITUTE(SUBSTITUTE(BD_TS!D872," ",""),"-","/")</f>
        <v/>
      </c>
      <c r="C873" s="158">
        <f>BD_TS!E872</f>
        <v>0</v>
      </c>
      <c r="D873" s="159">
        <f>BD_TS!F872</f>
        <v>0</v>
      </c>
      <c r="E873" s="160">
        <f>BD_TS!B872</f>
        <v>0</v>
      </c>
      <c r="F873" s="161">
        <f>BD_TS!C872</f>
        <v>0</v>
      </c>
      <c r="G873" s="187">
        <f>BD_TS!H872</f>
        <v>0</v>
      </c>
      <c r="H873" s="158" t="str">
        <f>IF($A873=0,"",IFERROR(INDEX(BD_Gestão!A:A,MATCH('Banco de Dados'!$B873,BD_Gestão!$B:$B,0)),"erro"))</f>
        <v/>
      </c>
      <c r="I873" s="162" t="str">
        <f>IF($A873=0,"",IFERROR(INDEX(BD_Gestão!E:E,MATCH('Banco de Dados'!$B873,BD_Gestão!$B:$B,0)),"erro"))</f>
        <v/>
      </c>
      <c r="J873" s="186" t="str">
        <f>IF($A873=0,"",IFERROR(INDEX(BD_Gestão!B:B,MATCH('Banco de Dados'!$B873,BD_Gestão!$B:$B,0)),"erro"))</f>
        <v/>
      </c>
      <c r="K873" s="158" t="str">
        <f>IF($A873=0,"",IFERROR(INDEX(BD_Gestão!C:C,MATCH('Banco de Dados'!$B873,BD_Gestão!$B:$B,0)),"erro"))</f>
        <v/>
      </c>
      <c r="L873" s="158" t="str">
        <f>IF($A873=0,"",IFERROR(INDEX(BD_Gestão!H:H,MATCH('Banco de Dados'!$B873,BD_Gestão!$B:$B,0)),"erro"))</f>
        <v/>
      </c>
      <c r="M873" s="161" t="str">
        <f>IF($A873=0,"",IFERROR(INDEX(BD_Gestão!F:F,MATCH('Banco de Dados'!$B873,BD_Gestão!$B:$B,0)),"erro"))</f>
        <v/>
      </c>
      <c r="N873" s="161" t="str">
        <f>IF($A873=0,"",IFERROR(INDEX(BD_Gestão!J:J,MATCH('Banco de Dados'!$B873,BD_Gestão!$B:$B,0)),"erro"))</f>
        <v/>
      </c>
      <c r="O873" s="164" t="str">
        <f>IF($A873=0,"",IFERROR(INDEX(BD_Gestão!K:K,MATCH('Banco de Dados'!$B873,BD_Gestão!$B:$B,0)),"erro"))</f>
        <v/>
      </c>
      <c r="P873" s="169" t="str">
        <f t="shared" si="54"/>
        <v/>
      </c>
      <c r="Q873" s="170" t="str">
        <f t="shared" si="55"/>
        <v/>
      </c>
      <c r="R873" s="163" t="e">
        <f t="shared" si="52"/>
        <v>#VALUE!</v>
      </c>
      <c r="S873" s="163" t="e">
        <f t="shared" si="53"/>
        <v>#VALUE!</v>
      </c>
      <c r="T873" s="163" t="e">
        <f>INDEX(Controle!O:O,MATCH('Banco de Dados'!A873,Controle!M:M,0))*E873/100</f>
        <v>#N/A</v>
      </c>
    </row>
    <row r="874" spans="1:20" hidden="1" x14ac:dyDescent="0.2">
      <c r="A874" s="158">
        <f>BD_TS!A873</f>
        <v>0</v>
      </c>
      <c r="B874" s="158" t="str">
        <f>SUBSTITUTE(SUBSTITUTE(BD_TS!D873," ",""),"-","/")</f>
        <v/>
      </c>
      <c r="C874" s="158">
        <f>BD_TS!E873</f>
        <v>0</v>
      </c>
      <c r="D874" s="159">
        <f>BD_TS!F873</f>
        <v>0</v>
      </c>
      <c r="E874" s="160">
        <f>BD_TS!B873</f>
        <v>0</v>
      </c>
      <c r="F874" s="161">
        <f>BD_TS!C873</f>
        <v>0</v>
      </c>
      <c r="G874" s="187">
        <f>BD_TS!H873</f>
        <v>0</v>
      </c>
      <c r="H874" s="158" t="str">
        <f>IF($A874=0,"",IFERROR(INDEX(BD_Gestão!A:A,MATCH('Banco de Dados'!$B874,BD_Gestão!$B:$B,0)),"erro"))</f>
        <v/>
      </c>
      <c r="I874" s="162" t="str">
        <f>IF($A874=0,"",IFERROR(INDEX(BD_Gestão!E:E,MATCH('Banco de Dados'!$B874,BD_Gestão!$B:$B,0)),"erro"))</f>
        <v/>
      </c>
      <c r="J874" s="186" t="str">
        <f>IF($A874=0,"",IFERROR(INDEX(BD_Gestão!B:B,MATCH('Banco de Dados'!$B874,BD_Gestão!$B:$B,0)),"erro"))</f>
        <v/>
      </c>
      <c r="K874" s="158" t="str">
        <f>IF($A874=0,"",IFERROR(INDEX(BD_Gestão!C:C,MATCH('Banco de Dados'!$B874,BD_Gestão!$B:$B,0)),"erro"))</f>
        <v/>
      </c>
      <c r="L874" s="158" t="str">
        <f>IF($A874=0,"",IFERROR(INDEX(BD_Gestão!H:H,MATCH('Banco de Dados'!$B874,BD_Gestão!$B:$B,0)),"erro"))</f>
        <v/>
      </c>
      <c r="M874" s="161" t="str">
        <f>IF($A874=0,"",IFERROR(INDEX(BD_Gestão!F:F,MATCH('Banco de Dados'!$B874,BD_Gestão!$B:$B,0)),"erro"))</f>
        <v/>
      </c>
      <c r="N874" s="161" t="str">
        <f>IF($A874=0,"",IFERROR(INDEX(BD_Gestão!J:J,MATCH('Banco de Dados'!$B874,BD_Gestão!$B:$B,0)),"erro"))</f>
        <v/>
      </c>
      <c r="O874" s="164" t="str">
        <f>IF($A874=0,"",IFERROR(INDEX(BD_Gestão!K:K,MATCH('Banco de Dados'!$B874,BD_Gestão!$B:$B,0)),"erro"))</f>
        <v/>
      </c>
      <c r="P874" s="169" t="str">
        <f t="shared" si="54"/>
        <v/>
      </c>
      <c r="Q874" s="170" t="str">
        <f t="shared" si="55"/>
        <v/>
      </c>
      <c r="R874" s="163" t="e">
        <f t="shared" si="52"/>
        <v>#VALUE!</v>
      </c>
      <c r="S874" s="163" t="e">
        <f t="shared" si="53"/>
        <v>#VALUE!</v>
      </c>
      <c r="T874" s="163" t="e">
        <f>INDEX(Controle!O:O,MATCH('Banco de Dados'!A874,Controle!M:M,0))*E874/100</f>
        <v>#N/A</v>
      </c>
    </row>
    <row r="875" spans="1:20" hidden="1" x14ac:dyDescent="0.2">
      <c r="A875" s="158">
        <f>BD_TS!A874</f>
        <v>0</v>
      </c>
      <c r="B875" s="158" t="str">
        <f>SUBSTITUTE(SUBSTITUTE(BD_TS!D874," ",""),"-","/")</f>
        <v/>
      </c>
      <c r="C875" s="158">
        <f>BD_TS!E874</f>
        <v>0</v>
      </c>
      <c r="D875" s="159">
        <f>BD_TS!F874</f>
        <v>0</v>
      </c>
      <c r="E875" s="160">
        <f>BD_TS!B874</f>
        <v>0</v>
      </c>
      <c r="F875" s="161">
        <f>BD_TS!C874</f>
        <v>0</v>
      </c>
      <c r="G875" s="187">
        <f>BD_TS!H874</f>
        <v>0</v>
      </c>
      <c r="H875" s="158" t="str">
        <f>IF($A875=0,"",IFERROR(INDEX(BD_Gestão!A:A,MATCH('Banco de Dados'!$B875,BD_Gestão!$B:$B,0)),"erro"))</f>
        <v/>
      </c>
      <c r="I875" s="162" t="str">
        <f>IF($A875=0,"",IFERROR(INDEX(BD_Gestão!E:E,MATCH('Banco de Dados'!$B875,BD_Gestão!$B:$B,0)),"erro"))</f>
        <v/>
      </c>
      <c r="J875" s="186" t="str">
        <f>IF($A875=0,"",IFERROR(INDEX(BD_Gestão!B:B,MATCH('Banco de Dados'!$B875,BD_Gestão!$B:$B,0)),"erro"))</f>
        <v/>
      </c>
      <c r="K875" s="158" t="str">
        <f>IF($A875=0,"",IFERROR(INDEX(BD_Gestão!C:C,MATCH('Banco de Dados'!$B875,BD_Gestão!$B:$B,0)),"erro"))</f>
        <v/>
      </c>
      <c r="L875" s="158" t="str">
        <f>IF($A875=0,"",IFERROR(INDEX(BD_Gestão!H:H,MATCH('Banco de Dados'!$B875,BD_Gestão!$B:$B,0)),"erro"))</f>
        <v/>
      </c>
      <c r="M875" s="161" t="str">
        <f>IF($A875=0,"",IFERROR(INDEX(BD_Gestão!F:F,MATCH('Banco de Dados'!$B875,BD_Gestão!$B:$B,0)),"erro"))</f>
        <v/>
      </c>
      <c r="N875" s="161" t="str">
        <f>IF($A875=0,"",IFERROR(INDEX(BD_Gestão!J:J,MATCH('Banco de Dados'!$B875,BD_Gestão!$B:$B,0)),"erro"))</f>
        <v/>
      </c>
      <c r="O875" s="164" t="str">
        <f>IF($A875=0,"",IFERROR(INDEX(BD_Gestão!K:K,MATCH('Banco de Dados'!$B875,BD_Gestão!$B:$B,0)),"erro"))</f>
        <v/>
      </c>
      <c r="P875" s="169" t="str">
        <f t="shared" si="54"/>
        <v/>
      </c>
      <c r="Q875" s="170" t="str">
        <f t="shared" si="55"/>
        <v/>
      </c>
      <c r="R875" s="163" t="e">
        <f t="shared" si="52"/>
        <v>#VALUE!</v>
      </c>
      <c r="S875" s="163" t="e">
        <f t="shared" si="53"/>
        <v>#VALUE!</v>
      </c>
      <c r="T875" s="163" t="e">
        <f>INDEX(Controle!O:O,MATCH('Banco de Dados'!A875,Controle!M:M,0))*E875/100</f>
        <v>#N/A</v>
      </c>
    </row>
    <row r="876" spans="1:20" hidden="1" x14ac:dyDescent="0.2">
      <c r="A876" s="158">
        <f>BD_TS!A875</f>
        <v>0</v>
      </c>
      <c r="B876" s="158" t="str">
        <f>SUBSTITUTE(SUBSTITUTE(BD_TS!D875," ",""),"-","/")</f>
        <v/>
      </c>
      <c r="C876" s="158">
        <f>BD_TS!E875</f>
        <v>0</v>
      </c>
      <c r="D876" s="159">
        <f>BD_TS!F875</f>
        <v>0</v>
      </c>
      <c r="E876" s="160">
        <f>BD_TS!B875</f>
        <v>0</v>
      </c>
      <c r="F876" s="161">
        <f>BD_TS!C875</f>
        <v>0</v>
      </c>
      <c r="G876" s="187">
        <f>BD_TS!H875</f>
        <v>0</v>
      </c>
      <c r="H876" s="158" t="str">
        <f>IF($A876=0,"",IFERROR(INDEX(BD_Gestão!A:A,MATCH('Banco de Dados'!$B876,BD_Gestão!$B:$B,0)),"erro"))</f>
        <v/>
      </c>
      <c r="I876" s="162" t="str">
        <f>IF($A876=0,"",IFERROR(INDEX(BD_Gestão!E:E,MATCH('Banco de Dados'!$B876,BD_Gestão!$B:$B,0)),"erro"))</f>
        <v/>
      </c>
      <c r="J876" s="186" t="str">
        <f>IF($A876=0,"",IFERROR(INDEX(BD_Gestão!B:B,MATCH('Banco de Dados'!$B876,BD_Gestão!$B:$B,0)),"erro"))</f>
        <v/>
      </c>
      <c r="K876" s="158" t="str">
        <f>IF($A876=0,"",IFERROR(INDEX(BD_Gestão!C:C,MATCH('Banco de Dados'!$B876,BD_Gestão!$B:$B,0)),"erro"))</f>
        <v/>
      </c>
      <c r="L876" s="158" t="str">
        <f>IF($A876=0,"",IFERROR(INDEX(BD_Gestão!H:H,MATCH('Banco de Dados'!$B876,BD_Gestão!$B:$B,0)),"erro"))</f>
        <v/>
      </c>
      <c r="M876" s="161" t="str">
        <f>IF($A876=0,"",IFERROR(INDEX(BD_Gestão!F:F,MATCH('Banco de Dados'!$B876,BD_Gestão!$B:$B,0)),"erro"))</f>
        <v/>
      </c>
      <c r="N876" s="161" t="str">
        <f>IF($A876=0,"",IFERROR(INDEX(BD_Gestão!J:J,MATCH('Banco de Dados'!$B876,BD_Gestão!$B:$B,0)),"erro"))</f>
        <v/>
      </c>
      <c r="O876" s="164" t="str">
        <f>IF($A876=0,"",IFERROR(INDEX(BD_Gestão!K:K,MATCH('Banco de Dados'!$B876,BD_Gestão!$B:$B,0)),"erro"))</f>
        <v/>
      </c>
      <c r="P876" s="169" t="str">
        <f t="shared" si="54"/>
        <v/>
      </c>
      <c r="Q876" s="170" t="str">
        <f t="shared" si="55"/>
        <v/>
      </c>
      <c r="R876" s="163" t="e">
        <f t="shared" si="52"/>
        <v>#VALUE!</v>
      </c>
      <c r="S876" s="163" t="e">
        <f t="shared" si="53"/>
        <v>#VALUE!</v>
      </c>
      <c r="T876" s="163" t="e">
        <f>INDEX(Controle!O:O,MATCH('Banco de Dados'!A876,Controle!M:M,0))*E876/100</f>
        <v>#N/A</v>
      </c>
    </row>
    <row r="877" spans="1:20" hidden="1" x14ac:dyDescent="0.2">
      <c r="A877" s="158">
        <f>BD_TS!A876</f>
        <v>0</v>
      </c>
      <c r="B877" s="158" t="str">
        <f>SUBSTITUTE(SUBSTITUTE(BD_TS!D876," ",""),"-","/")</f>
        <v/>
      </c>
      <c r="C877" s="158">
        <f>BD_TS!E876</f>
        <v>0</v>
      </c>
      <c r="D877" s="159">
        <f>BD_TS!F876</f>
        <v>0</v>
      </c>
      <c r="E877" s="160">
        <f>BD_TS!B876</f>
        <v>0</v>
      </c>
      <c r="F877" s="161">
        <f>BD_TS!C876</f>
        <v>0</v>
      </c>
      <c r="G877" s="187">
        <f>BD_TS!H876</f>
        <v>0</v>
      </c>
      <c r="H877" s="158" t="str">
        <f>IF($A877=0,"",IFERROR(INDEX(BD_Gestão!A:A,MATCH('Banco de Dados'!$B877,BD_Gestão!$B:$B,0)),"erro"))</f>
        <v/>
      </c>
      <c r="I877" s="162" t="str">
        <f>IF($A877=0,"",IFERROR(INDEX(BD_Gestão!E:E,MATCH('Banco de Dados'!$B877,BD_Gestão!$B:$B,0)),"erro"))</f>
        <v/>
      </c>
      <c r="J877" s="186" t="str">
        <f>IF($A877=0,"",IFERROR(INDEX(BD_Gestão!B:B,MATCH('Banco de Dados'!$B877,BD_Gestão!$B:$B,0)),"erro"))</f>
        <v/>
      </c>
      <c r="K877" s="158" t="str">
        <f>IF($A877=0,"",IFERROR(INDEX(BD_Gestão!C:C,MATCH('Banco de Dados'!$B877,BD_Gestão!$B:$B,0)),"erro"))</f>
        <v/>
      </c>
      <c r="L877" s="158" t="str">
        <f>IF($A877=0,"",IFERROR(INDEX(BD_Gestão!H:H,MATCH('Banco de Dados'!$B877,BD_Gestão!$B:$B,0)),"erro"))</f>
        <v/>
      </c>
      <c r="M877" s="161" t="str">
        <f>IF($A877=0,"",IFERROR(INDEX(BD_Gestão!F:F,MATCH('Banco de Dados'!$B877,BD_Gestão!$B:$B,0)),"erro"))</f>
        <v/>
      </c>
      <c r="N877" s="161" t="str">
        <f>IF($A877=0,"",IFERROR(INDEX(BD_Gestão!J:J,MATCH('Banco de Dados'!$B877,BD_Gestão!$B:$B,0)),"erro"))</f>
        <v/>
      </c>
      <c r="O877" s="164" t="str">
        <f>IF($A877=0,"",IFERROR(INDEX(BD_Gestão!K:K,MATCH('Banco de Dados'!$B877,BD_Gestão!$B:$B,0)),"erro"))</f>
        <v/>
      </c>
      <c r="P877" s="169" t="str">
        <f t="shared" si="54"/>
        <v/>
      </c>
      <c r="Q877" s="170" t="str">
        <f t="shared" si="55"/>
        <v/>
      </c>
      <c r="R877" s="163" t="e">
        <f t="shared" si="52"/>
        <v>#VALUE!</v>
      </c>
      <c r="S877" s="163" t="e">
        <f t="shared" si="53"/>
        <v>#VALUE!</v>
      </c>
      <c r="T877" s="163" t="e">
        <f>INDEX(Controle!O:O,MATCH('Banco de Dados'!A877,Controle!M:M,0))*E877/100</f>
        <v>#N/A</v>
      </c>
    </row>
    <row r="878" spans="1:20" hidden="1" x14ac:dyDescent="0.2">
      <c r="A878" s="158">
        <f>BD_TS!A877</f>
        <v>0</v>
      </c>
      <c r="B878" s="158" t="str">
        <f>SUBSTITUTE(SUBSTITUTE(BD_TS!D877," ",""),"-","/")</f>
        <v/>
      </c>
      <c r="C878" s="158">
        <f>BD_TS!E877</f>
        <v>0</v>
      </c>
      <c r="D878" s="159">
        <f>BD_TS!F877</f>
        <v>0</v>
      </c>
      <c r="E878" s="160">
        <f>BD_TS!B877</f>
        <v>0</v>
      </c>
      <c r="F878" s="161">
        <f>BD_TS!C877</f>
        <v>0</v>
      </c>
      <c r="G878" s="187">
        <f>BD_TS!H877</f>
        <v>0</v>
      </c>
      <c r="H878" s="158" t="str">
        <f>IF($A878=0,"",IFERROR(INDEX(BD_Gestão!A:A,MATCH('Banco de Dados'!$B878,BD_Gestão!$B:$B,0)),"erro"))</f>
        <v/>
      </c>
      <c r="I878" s="162" t="str">
        <f>IF($A878=0,"",IFERROR(INDEX(BD_Gestão!E:E,MATCH('Banco de Dados'!$B878,BD_Gestão!$B:$B,0)),"erro"))</f>
        <v/>
      </c>
      <c r="J878" s="186" t="str">
        <f>IF($A878=0,"",IFERROR(INDEX(BD_Gestão!B:B,MATCH('Banco de Dados'!$B878,BD_Gestão!$B:$B,0)),"erro"))</f>
        <v/>
      </c>
      <c r="K878" s="158" t="str">
        <f>IF($A878=0,"",IFERROR(INDEX(BD_Gestão!C:C,MATCH('Banco de Dados'!$B878,BD_Gestão!$B:$B,0)),"erro"))</f>
        <v/>
      </c>
      <c r="L878" s="158" t="str">
        <f>IF($A878=0,"",IFERROR(INDEX(BD_Gestão!H:H,MATCH('Banco de Dados'!$B878,BD_Gestão!$B:$B,0)),"erro"))</f>
        <v/>
      </c>
      <c r="M878" s="161" t="str">
        <f>IF($A878=0,"",IFERROR(INDEX(BD_Gestão!F:F,MATCH('Banco de Dados'!$B878,BD_Gestão!$B:$B,0)),"erro"))</f>
        <v/>
      </c>
      <c r="N878" s="161" t="str">
        <f>IF($A878=0,"",IFERROR(INDEX(BD_Gestão!J:J,MATCH('Banco de Dados'!$B878,BD_Gestão!$B:$B,0)),"erro"))</f>
        <v/>
      </c>
      <c r="O878" s="164" t="str">
        <f>IF($A878=0,"",IFERROR(INDEX(BD_Gestão!K:K,MATCH('Banco de Dados'!$B878,BD_Gestão!$B:$B,0)),"erro"))</f>
        <v/>
      </c>
      <c r="P878" s="169" t="str">
        <f t="shared" si="54"/>
        <v/>
      </c>
      <c r="Q878" s="170" t="str">
        <f t="shared" si="55"/>
        <v/>
      </c>
      <c r="R878" s="163" t="e">
        <f t="shared" si="52"/>
        <v>#VALUE!</v>
      </c>
      <c r="S878" s="163" t="e">
        <f t="shared" si="53"/>
        <v>#VALUE!</v>
      </c>
      <c r="T878" s="163" t="e">
        <f>INDEX(Controle!O:O,MATCH('Banco de Dados'!A878,Controle!M:M,0))*E878/100</f>
        <v>#N/A</v>
      </c>
    </row>
    <row r="879" spans="1:20" hidden="1" x14ac:dyDescent="0.2">
      <c r="A879" s="158">
        <f>BD_TS!A878</f>
        <v>0</v>
      </c>
      <c r="B879" s="158" t="str">
        <f>SUBSTITUTE(SUBSTITUTE(BD_TS!D878," ",""),"-","/")</f>
        <v/>
      </c>
      <c r="C879" s="158">
        <f>BD_TS!E878</f>
        <v>0</v>
      </c>
      <c r="D879" s="159">
        <f>BD_TS!F878</f>
        <v>0</v>
      </c>
      <c r="E879" s="160">
        <f>BD_TS!B878</f>
        <v>0</v>
      </c>
      <c r="F879" s="161">
        <f>BD_TS!C878</f>
        <v>0</v>
      </c>
      <c r="G879" s="187">
        <f>BD_TS!H878</f>
        <v>0</v>
      </c>
      <c r="H879" s="158" t="str">
        <f>IF($A879=0,"",IFERROR(INDEX(BD_Gestão!A:A,MATCH('Banco de Dados'!$B879,BD_Gestão!$B:$B,0)),"erro"))</f>
        <v/>
      </c>
      <c r="I879" s="162" t="str">
        <f>IF($A879=0,"",IFERROR(INDEX(BD_Gestão!E:E,MATCH('Banco de Dados'!$B879,BD_Gestão!$B:$B,0)),"erro"))</f>
        <v/>
      </c>
      <c r="J879" s="186" t="str">
        <f>IF($A879=0,"",IFERROR(INDEX(BD_Gestão!B:B,MATCH('Banco de Dados'!$B879,BD_Gestão!$B:$B,0)),"erro"))</f>
        <v/>
      </c>
      <c r="K879" s="158" t="str">
        <f>IF($A879=0,"",IFERROR(INDEX(BD_Gestão!C:C,MATCH('Banco de Dados'!$B879,BD_Gestão!$B:$B,0)),"erro"))</f>
        <v/>
      </c>
      <c r="L879" s="158" t="str">
        <f>IF($A879=0,"",IFERROR(INDEX(BD_Gestão!H:H,MATCH('Banco de Dados'!$B879,BD_Gestão!$B:$B,0)),"erro"))</f>
        <v/>
      </c>
      <c r="M879" s="161" t="str">
        <f>IF($A879=0,"",IFERROR(INDEX(BD_Gestão!F:F,MATCH('Banco de Dados'!$B879,BD_Gestão!$B:$B,0)),"erro"))</f>
        <v/>
      </c>
      <c r="N879" s="161" t="str">
        <f>IF($A879=0,"",IFERROR(INDEX(BD_Gestão!J:J,MATCH('Banco de Dados'!$B879,BD_Gestão!$B:$B,0)),"erro"))</f>
        <v/>
      </c>
      <c r="O879" s="164" t="str">
        <f>IF($A879=0,"",IFERROR(INDEX(BD_Gestão!K:K,MATCH('Banco de Dados'!$B879,BD_Gestão!$B:$B,0)),"erro"))</f>
        <v/>
      </c>
      <c r="P879" s="169" t="str">
        <f t="shared" si="54"/>
        <v/>
      </c>
      <c r="Q879" s="170" t="str">
        <f t="shared" si="55"/>
        <v/>
      </c>
      <c r="R879" s="163" t="e">
        <f t="shared" si="52"/>
        <v>#VALUE!</v>
      </c>
      <c r="S879" s="163" t="e">
        <f t="shared" si="53"/>
        <v>#VALUE!</v>
      </c>
      <c r="T879" s="163" t="e">
        <f>INDEX(Controle!O:O,MATCH('Banco de Dados'!A879,Controle!M:M,0))*E879/100</f>
        <v>#N/A</v>
      </c>
    </row>
    <row r="880" spans="1:20" hidden="1" x14ac:dyDescent="0.2">
      <c r="A880" s="158">
        <f>BD_TS!A879</f>
        <v>0</v>
      </c>
      <c r="B880" s="158" t="str">
        <f>SUBSTITUTE(SUBSTITUTE(BD_TS!D879," ",""),"-","/")</f>
        <v/>
      </c>
      <c r="C880" s="158">
        <f>BD_TS!E879</f>
        <v>0</v>
      </c>
      <c r="D880" s="159">
        <f>BD_TS!F879</f>
        <v>0</v>
      </c>
      <c r="E880" s="160">
        <f>BD_TS!B879</f>
        <v>0</v>
      </c>
      <c r="F880" s="161">
        <f>BD_TS!C879</f>
        <v>0</v>
      </c>
      <c r="G880" s="187">
        <f>BD_TS!H879</f>
        <v>0</v>
      </c>
      <c r="H880" s="158" t="str">
        <f>IF($A880=0,"",IFERROR(INDEX(BD_Gestão!A:A,MATCH('Banco de Dados'!$B880,BD_Gestão!$B:$B,0)),"erro"))</f>
        <v/>
      </c>
      <c r="I880" s="162" t="str">
        <f>IF($A880=0,"",IFERROR(INDEX(BD_Gestão!E:E,MATCH('Banco de Dados'!$B880,BD_Gestão!$B:$B,0)),"erro"))</f>
        <v/>
      </c>
      <c r="J880" s="186" t="str">
        <f>IF($A880=0,"",IFERROR(INDEX(BD_Gestão!B:B,MATCH('Banco de Dados'!$B880,BD_Gestão!$B:$B,0)),"erro"))</f>
        <v/>
      </c>
      <c r="K880" s="158" t="str">
        <f>IF($A880=0,"",IFERROR(INDEX(BD_Gestão!C:C,MATCH('Banco de Dados'!$B880,BD_Gestão!$B:$B,0)),"erro"))</f>
        <v/>
      </c>
      <c r="L880" s="158" t="str">
        <f>IF($A880=0,"",IFERROR(INDEX(BD_Gestão!H:H,MATCH('Banco de Dados'!$B880,BD_Gestão!$B:$B,0)),"erro"))</f>
        <v/>
      </c>
      <c r="M880" s="161" t="str">
        <f>IF($A880=0,"",IFERROR(INDEX(BD_Gestão!F:F,MATCH('Banco de Dados'!$B880,BD_Gestão!$B:$B,0)),"erro"))</f>
        <v/>
      </c>
      <c r="N880" s="161" t="str">
        <f>IF($A880=0,"",IFERROR(INDEX(BD_Gestão!J:J,MATCH('Banco de Dados'!$B880,BD_Gestão!$B:$B,0)),"erro"))</f>
        <v/>
      </c>
      <c r="O880" s="164" t="str">
        <f>IF($A880=0,"",IFERROR(INDEX(BD_Gestão!K:K,MATCH('Banco de Dados'!$B880,BD_Gestão!$B:$B,0)),"erro"))</f>
        <v/>
      </c>
      <c r="P880" s="169" t="str">
        <f t="shared" si="54"/>
        <v/>
      </c>
      <c r="Q880" s="170" t="str">
        <f t="shared" si="55"/>
        <v/>
      </c>
      <c r="R880" s="163" t="e">
        <f t="shared" si="52"/>
        <v>#VALUE!</v>
      </c>
      <c r="S880" s="163" t="e">
        <f t="shared" si="53"/>
        <v>#VALUE!</v>
      </c>
      <c r="T880" s="163" t="e">
        <f>INDEX(Controle!O:O,MATCH('Banco de Dados'!A880,Controle!M:M,0))*E880/100</f>
        <v>#N/A</v>
      </c>
    </row>
    <row r="881" spans="1:20" hidden="1" x14ac:dyDescent="0.2">
      <c r="A881" s="158">
        <f>BD_TS!A880</f>
        <v>0</v>
      </c>
      <c r="B881" s="158" t="str">
        <f>SUBSTITUTE(SUBSTITUTE(BD_TS!D880," ",""),"-","/")</f>
        <v/>
      </c>
      <c r="C881" s="158">
        <f>BD_TS!E880</f>
        <v>0</v>
      </c>
      <c r="D881" s="159">
        <f>BD_TS!F880</f>
        <v>0</v>
      </c>
      <c r="E881" s="160">
        <f>BD_TS!B880</f>
        <v>0</v>
      </c>
      <c r="F881" s="161">
        <f>BD_TS!C880</f>
        <v>0</v>
      </c>
      <c r="G881" s="187">
        <f>BD_TS!H880</f>
        <v>0</v>
      </c>
      <c r="H881" s="158" t="str">
        <f>IF($A881=0,"",IFERROR(INDEX(BD_Gestão!A:A,MATCH('Banco de Dados'!$B881,BD_Gestão!$B:$B,0)),"erro"))</f>
        <v/>
      </c>
      <c r="I881" s="162" t="str">
        <f>IF($A881=0,"",IFERROR(INDEX(BD_Gestão!E:E,MATCH('Banco de Dados'!$B881,BD_Gestão!$B:$B,0)),"erro"))</f>
        <v/>
      </c>
      <c r="J881" s="186" t="str">
        <f>IF($A881=0,"",IFERROR(INDEX(BD_Gestão!B:B,MATCH('Banco de Dados'!$B881,BD_Gestão!$B:$B,0)),"erro"))</f>
        <v/>
      </c>
      <c r="K881" s="158" t="str">
        <f>IF($A881=0,"",IFERROR(INDEX(BD_Gestão!C:C,MATCH('Banco de Dados'!$B881,BD_Gestão!$B:$B,0)),"erro"))</f>
        <v/>
      </c>
      <c r="L881" s="158" t="str">
        <f>IF($A881=0,"",IFERROR(INDEX(BD_Gestão!H:H,MATCH('Banco de Dados'!$B881,BD_Gestão!$B:$B,0)),"erro"))</f>
        <v/>
      </c>
      <c r="M881" s="161" t="str">
        <f>IF($A881=0,"",IFERROR(INDEX(BD_Gestão!F:F,MATCH('Banco de Dados'!$B881,BD_Gestão!$B:$B,0)),"erro"))</f>
        <v/>
      </c>
      <c r="N881" s="161" t="str">
        <f>IF($A881=0,"",IFERROR(INDEX(BD_Gestão!J:J,MATCH('Banco de Dados'!$B881,BD_Gestão!$B:$B,0)),"erro"))</f>
        <v/>
      </c>
      <c r="O881" s="164" t="str">
        <f>IF($A881=0,"",IFERROR(INDEX(BD_Gestão!K:K,MATCH('Banco de Dados'!$B881,BD_Gestão!$B:$B,0)),"erro"))</f>
        <v/>
      </c>
      <c r="P881" s="169" t="str">
        <f t="shared" si="54"/>
        <v/>
      </c>
      <c r="Q881" s="170" t="str">
        <f t="shared" si="55"/>
        <v/>
      </c>
      <c r="R881" s="163" t="e">
        <f t="shared" si="52"/>
        <v>#VALUE!</v>
      </c>
      <c r="S881" s="163" t="e">
        <f t="shared" si="53"/>
        <v>#VALUE!</v>
      </c>
      <c r="T881" s="163" t="e">
        <f>INDEX(Controle!O:O,MATCH('Banco de Dados'!A881,Controle!M:M,0))*E881/100</f>
        <v>#N/A</v>
      </c>
    </row>
    <row r="882" spans="1:20" hidden="1" x14ac:dyDescent="0.2">
      <c r="A882" s="158">
        <f>BD_TS!A881</f>
        <v>0</v>
      </c>
      <c r="B882" s="158" t="str">
        <f>SUBSTITUTE(SUBSTITUTE(BD_TS!D881," ",""),"-","/")</f>
        <v/>
      </c>
      <c r="C882" s="158">
        <f>BD_TS!E881</f>
        <v>0</v>
      </c>
      <c r="D882" s="159">
        <f>BD_TS!F881</f>
        <v>0</v>
      </c>
      <c r="E882" s="160">
        <f>BD_TS!B881</f>
        <v>0</v>
      </c>
      <c r="F882" s="161">
        <f>BD_TS!C881</f>
        <v>0</v>
      </c>
      <c r="G882" s="187">
        <f>BD_TS!H881</f>
        <v>0</v>
      </c>
      <c r="H882" s="158" t="str">
        <f>IF($A882=0,"",IFERROR(INDEX(BD_Gestão!A:A,MATCH('Banco de Dados'!$B882,BD_Gestão!$B:$B,0)),"erro"))</f>
        <v/>
      </c>
      <c r="I882" s="162" t="str">
        <f>IF($A882=0,"",IFERROR(INDEX(BD_Gestão!E:E,MATCH('Banco de Dados'!$B882,BD_Gestão!$B:$B,0)),"erro"))</f>
        <v/>
      </c>
      <c r="J882" s="186" t="str">
        <f>IF($A882=0,"",IFERROR(INDEX(BD_Gestão!B:B,MATCH('Banco de Dados'!$B882,BD_Gestão!$B:$B,0)),"erro"))</f>
        <v/>
      </c>
      <c r="K882" s="158" t="str">
        <f>IF($A882=0,"",IFERROR(INDEX(BD_Gestão!C:C,MATCH('Banco de Dados'!$B882,BD_Gestão!$B:$B,0)),"erro"))</f>
        <v/>
      </c>
      <c r="L882" s="158" t="str">
        <f>IF($A882=0,"",IFERROR(INDEX(BD_Gestão!H:H,MATCH('Banco de Dados'!$B882,BD_Gestão!$B:$B,0)),"erro"))</f>
        <v/>
      </c>
      <c r="M882" s="161" t="str">
        <f>IF($A882=0,"",IFERROR(INDEX(BD_Gestão!F:F,MATCH('Banco de Dados'!$B882,BD_Gestão!$B:$B,0)),"erro"))</f>
        <v/>
      </c>
      <c r="N882" s="161" t="str">
        <f>IF($A882=0,"",IFERROR(INDEX(BD_Gestão!J:J,MATCH('Banco de Dados'!$B882,BD_Gestão!$B:$B,0)),"erro"))</f>
        <v/>
      </c>
      <c r="O882" s="164" t="str">
        <f>IF($A882=0,"",IFERROR(INDEX(BD_Gestão!K:K,MATCH('Banco de Dados'!$B882,BD_Gestão!$B:$B,0)),"erro"))</f>
        <v/>
      </c>
      <c r="P882" s="169" t="str">
        <f t="shared" si="54"/>
        <v/>
      </c>
      <c r="Q882" s="170" t="str">
        <f t="shared" si="55"/>
        <v/>
      </c>
      <c r="R882" s="163" t="e">
        <f t="shared" si="52"/>
        <v>#VALUE!</v>
      </c>
      <c r="S882" s="163" t="e">
        <f t="shared" si="53"/>
        <v>#VALUE!</v>
      </c>
      <c r="T882" s="163" t="e">
        <f>INDEX(Controle!O:O,MATCH('Banco de Dados'!A882,Controle!M:M,0))*E882/100</f>
        <v>#N/A</v>
      </c>
    </row>
    <row r="883" spans="1:20" hidden="1" x14ac:dyDescent="0.2">
      <c r="A883" s="158">
        <f>BD_TS!A882</f>
        <v>0</v>
      </c>
      <c r="B883" s="158" t="str">
        <f>SUBSTITUTE(SUBSTITUTE(BD_TS!D882," ",""),"-","/")</f>
        <v/>
      </c>
      <c r="C883" s="158">
        <f>BD_TS!E882</f>
        <v>0</v>
      </c>
      <c r="D883" s="159">
        <f>BD_TS!F882</f>
        <v>0</v>
      </c>
      <c r="E883" s="160">
        <f>BD_TS!B882</f>
        <v>0</v>
      </c>
      <c r="F883" s="161">
        <f>BD_TS!C882</f>
        <v>0</v>
      </c>
      <c r="G883" s="187">
        <f>BD_TS!H882</f>
        <v>0</v>
      </c>
      <c r="H883" s="158" t="str">
        <f>IF($A883=0,"",IFERROR(INDEX(BD_Gestão!A:A,MATCH('Banco de Dados'!$B883,BD_Gestão!$B:$B,0)),"erro"))</f>
        <v/>
      </c>
      <c r="I883" s="162" t="str">
        <f>IF($A883=0,"",IFERROR(INDEX(BD_Gestão!E:E,MATCH('Banco de Dados'!$B883,BD_Gestão!$B:$B,0)),"erro"))</f>
        <v/>
      </c>
      <c r="J883" s="186" t="str">
        <f>IF($A883=0,"",IFERROR(INDEX(BD_Gestão!B:B,MATCH('Banco de Dados'!$B883,BD_Gestão!$B:$B,0)),"erro"))</f>
        <v/>
      </c>
      <c r="K883" s="158" t="str">
        <f>IF($A883=0,"",IFERROR(INDEX(BD_Gestão!C:C,MATCH('Banco de Dados'!$B883,BD_Gestão!$B:$B,0)),"erro"))</f>
        <v/>
      </c>
      <c r="L883" s="158" t="str">
        <f>IF($A883=0,"",IFERROR(INDEX(BD_Gestão!H:H,MATCH('Banco de Dados'!$B883,BD_Gestão!$B:$B,0)),"erro"))</f>
        <v/>
      </c>
      <c r="M883" s="161" t="str">
        <f>IF($A883=0,"",IFERROR(INDEX(BD_Gestão!F:F,MATCH('Banco de Dados'!$B883,BD_Gestão!$B:$B,0)),"erro"))</f>
        <v/>
      </c>
      <c r="N883" s="161" t="str">
        <f>IF($A883=0,"",IFERROR(INDEX(BD_Gestão!J:J,MATCH('Banco de Dados'!$B883,BD_Gestão!$B:$B,0)),"erro"))</f>
        <v/>
      </c>
      <c r="O883" s="164" t="str">
        <f>IF($A883=0,"",IFERROR(INDEX(BD_Gestão!K:K,MATCH('Banco de Dados'!$B883,BD_Gestão!$B:$B,0)),"erro"))</f>
        <v/>
      </c>
      <c r="P883" s="169" t="str">
        <f t="shared" si="54"/>
        <v/>
      </c>
      <c r="Q883" s="170" t="str">
        <f t="shared" si="55"/>
        <v/>
      </c>
      <c r="R883" s="163" t="e">
        <f t="shared" si="52"/>
        <v>#VALUE!</v>
      </c>
      <c r="S883" s="163" t="e">
        <f t="shared" si="53"/>
        <v>#VALUE!</v>
      </c>
      <c r="T883" s="163" t="e">
        <f>INDEX(Controle!O:O,MATCH('Banco de Dados'!A883,Controle!M:M,0))*E883/100</f>
        <v>#N/A</v>
      </c>
    </row>
    <row r="884" spans="1:20" hidden="1" x14ac:dyDescent="0.2">
      <c r="A884" s="158">
        <f>BD_TS!A883</f>
        <v>0</v>
      </c>
      <c r="B884" s="158" t="str">
        <f>SUBSTITUTE(SUBSTITUTE(BD_TS!D883," ",""),"-","/")</f>
        <v/>
      </c>
      <c r="C884" s="158">
        <f>BD_TS!E883</f>
        <v>0</v>
      </c>
      <c r="D884" s="159">
        <f>BD_TS!F883</f>
        <v>0</v>
      </c>
      <c r="E884" s="160">
        <f>BD_TS!B883</f>
        <v>0</v>
      </c>
      <c r="F884" s="161">
        <f>BD_TS!C883</f>
        <v>0</v>
      </c>
      <c r="G884" s="187">
        <f>BD_TS!H883</f>
        <v>0</v>
      </c>
      <c r="H884" s="158" t="str">
        <f>IF($A884=0,"",IFERROR(INDEX(BD_Gestão!A:A,MATCH('Banco de Dados'!$B884,BD_Gestão!$B:$B,0)),"erro"))</f>
        <v/>
      </c>
      <c r="I884" s="162" t="str">
        <f>IF($A884=0,"",IFERROR(INDEX(BD_Gestão!E:E,MATCH('Banco de Dados'!$B884,BD_Gestão!$B:$B,0)),"erro"))</f>
        <v/>
      </c>
      <c r="J884" s="186" t="str">
        <f>IF($A884=0,"",IFERROR(INDEX(BD_Gestão!B:B,MATCH('Banco de Dados'!$B884,BD_Gestão!$B:$B,0)),"erro"))</f>
        <v/>
      </c>
      <c r="K884" s="158" t="str">
        <f>IF($A884=0,"",IFERROR(INDEX(BD_Gestão!C:C,MATCH('Banco de Dados'!$B884,BD_Gestão!$B:$B,0)),"erro"))</f>
        <v/>
      </c>
      <c r="L884" s="158" t="str">
        <f>IF($A884=0,"",IFERROR(INDEX(BD_Gestão!H:H,MATCH('Banco de Dados'!$B884,BD_Gestão!$B:$B,0)),"erro"))</f>
        <v/>
      </c>
      <c r="M884" s="161" t="str">
        <f>IF($A884=0,"",IFERROR(INDEX(BD_Gestão!F:F,MATCH('Banco de Dados'!$B884,BD_Gestão!$B:$B,0)),"erro"))</f>
        <v/>
      </c>
      <c r="N884" s="161" t="str">
        <f>IF($A884=0,"",IFERROR(INDEX(BD_Gestão!J:J,MATCH('Banco de Dados'!$B884,BD_Gestão!$B:$B,0)),"erro"))</f>
        <v/>
      </c>
      <c r="O884" s="164" t="str">
        <f>IF($A884=0,"",IFERROR(INDEX(BD_Gestão!K:K,MATCH('Banco de Dados'!$B884,BD_Gestão!$B:$B,0)),"erro"))</f>
        <v/>
      </c>
      <c r="P884" s="169" t="str">
        <f t="shared" si="54"/>
        <v/>
      </c>
      <c r="Q884" s="170" t="str">
        <f t="shared" si="55"/>
        <v/>
      </c>
      <c r="R884" s="163" t="e">
        <f t="shared" si="52"/>
        <v>#VALUE!</v>
      </c>
      <c r="S884" s="163" t="e">
        <f t="shared" si="53"/>
        <v>#VALUE!</v>
      </c>
      <c r="T884" s="163" t="e">
        <f>INDEX(Controle!O:O,MATCH('Banco de Dados'!A884,Controle!M:M,0))*E884/100</f>
        <v>#N/A</v>
      </c>
    </row>
    <row r="885" spans="1:20" hidden="1" x14ac:dyDescent="0.2">
      <c r="A885" s="158">
        <f>BD_TS!A884</f>
        <v>0</v>
      </c>
      <c r="B885" s="158" t="str">
        <f>SUBSTITUTE(SUBSTITUTE(BD_TS!D884," ",""),"-","/")</f>
        <v/>
      </c>
      <c r="C885" s="158">
        <f>BD_TS!E884</f>
        <v>0</v>
      </c>
      <c r="D885" s="159">
        <f>BD_TS!F884</f>
        <v>0</v>
      </c>
      <c r="E885" s="160">
        <f>BD_TS!B884</f>
        <v>0</v>
      </c>
      <c r="F885" s="161">
        <f>BD_TS!C884</f>
        <v>0</v>
      </c>
      <c r="G885" s="187">
        <f>BD_TS!H884</f>
        <v>0</v>
      </c>
      <c r="H885" s="158" t="str">
        <f>IF($A885=0,"",IFERROR(INDEX(BD_Gestão!A:A,MATCH('Banco de Dados'!$B885,BD_Gestão!$B:$B,0)),"erro"))</f>
        <v/>
      </c>
      <c r="I885" s="162" t="str">
        <f>IF($A885=0,"",IFERROR(INDEX(BD_Gestão!E:E,MATCH('Banco de Dados'!$B885,BD_Gestão!$B:$B,0)),"erro"))</f>
        <v/>
      </c>
      <c r="J885" s="186" t="str">
        <f>IF($A885=0,"",IFERROR(INDEX(BD_Gestão!B:B,MATCH('Banco de Dados'!$B885,BD_Gestão!$B:$B,0)),"erro"))</f>
        <v/>
      </c>
      <c r="K885" s="158" t="str">
        <f>IF($A885=0,"",IFERROR(INDEX(BD_Gestão!C:C,MATCH('Banco de Dados'!$B885,BD_Gestão!$B:$B,0)),"erro"))</f>
        <v/>
      </c>
      <c r="L885" s="158" t="str">
        <f>IF($A885=0,"",IFERROR(INDEX(BD_Gestão!H:H,MATCH('Banco de Dados'!$B885,BD_Gestão!$B:$B,0)),"erro"))</f>
        <v/>
      </c>
      <c r="M885" s="161" t="str">
        <f>IF($A885=0,"",IFERROR(INDEX(BD_Gestão!F:F,MATCH('Banco de Dados'!$B885,BD_Gestão!$B:$B,0)),"erro"))</f>
        <v/>
      </c>
      <c r="N885" s="161" t="str">
        <f>IF($A885=0,"",IFERROR(INDEX(BD_Gestão!J:J,MATCH('Banco de Dados'!$B885,BD_Gestão!$B:$B,0)),"erro"))</f>
        <v/>
      </c>
      <c r="O885" s="164" t="str">
        <f>IF($A885=0,"",IFERROR(INDEX(BD_Gestão!K:K,MATCH('Banco de Dados'!$B885,BD_Gestão!$B:$B,0)),"erro"))</f>
        <v/>
      </c>
      <c r="P885" s="169" t="str">
        <f t="shared" si="54"/>
        <v/>
      </c>
      <c r="Q885" s="170" t="str">
        <f t="shared" si="55"/>
        <v/>
      </c>
      <c r="R885" s="163" t="e">
        <f t="shared" si="52"/>
        <v>#VALUE!</v>
      </c>
      <c r="S885" s="163" t="e">
        <f t="shared" si="53"/>
        <v>#VALUE!</v>
      </c>
      <c r="T885" s="163" t="e">
        <f>INDEX(Controle!O:O,MATCH('Banco de Dados'!A885,Controle!M:M,0))*E885/100</f>
        <v>#N/A</v>
      </c>
    </row>
    <row r="886" spans="1:20" hidden="1" x14ac:dyDescent="0.2">
      <c r="A886" s="158">
        <f>BD_TS!A885</f>
        <v>0</v>
      </c>
      <c r="B886" s="158" t="str">
        <f>SUBSTITUTE(SUBSTITUTE(BD_TS!D885," ",""),"-","/")</f>
        <v/>
      </c>
      <c r="C886" s="158">
        <f>BD_TS!E885</f>
        <v>0</v>
      </c>
      <c r="D886" s="159">
        <f>BD_TS!F885</f>
        <v>0</v>
      </c>
      <c r="E886" s="160">
        <f>BD_TS!B885</f>
        <v>0</v>
      </c>
      <c r="F886" s="161">
        <f>BD_TS!C885</f>
        <v>0</v>
      </c>
      <c r="G886" s="187">
        <f>BD_TS!H885</f>
        <v>0</v>
      </c>
      <c r="H886" s="158" t="str">
        <f>IF($A886=0,"",IFERROR(INDEX(BD_Gestão!A:A,MATCH('Banco de Dados'!$B886,BD_Gestão!$B:$B,0)),"erro"))</f>
        <v/>
      </c>
      <c r="I886" s="162" t="str">
        <f>IF($A886=0,"",IFERROR(INDEX(BD_Gestão!E:E,MATCH('Banco de Dados'!$B886,BD_Gestão!$B:$B,0)),"erro"))</f>
        <v/>
      </c>
      <c r="J886" s="186" t="str">
        <f>IF($A886=0,"",IFERROR(INDEX(BD_Gestão!B:B,MATCH('Banco de Dados'!$B886,BD_Gestão!$B:$B,0)),"erro"))</f>
        <v/>
      </c>
      <c r="K886" s="158" t="str">
        <f>IF($A886=0,"",IFERROR(INDEX(BD_Gestão!C:C,MATCH('Banco de Dados'!$B886,BD_Gestão!$B:$B,0)),"erro"))</f>
        <v/>
      </c>
      <c r="L886" s="158" t="str">
        <f>IF($A886=0,"",IFERROR(INDEX(BD_Gestão!H:H,MATCH('Banco de Dados'!$B886,BD_Gestão!$B:$B,0)),"erro"))</f>
        <v/>
      </c>
      <c r="M886" s="161" t="str">
        <f>IF($A886=0,"",IFERROR(INDEX(BD_Gestão!F:F,MATCH('Banco de Dados'!$B886,BD_Gestão!$B:$B,0)),"erro"))</f>
        <v/>
      </c>
      <c r="N886" s="161" t="str">
        <f>IF($A886=0,"",IFERROR(INDEX(BD_Gestão!J:J,MATCH('Banco de Dados'!$B886,BD_Gestão!$B:$B,0)),"erro"))</f>
        <v/>
      </c>
      <c r="O886" s="164" t="str">
        <f>IF($A886=0,"",IFERROR(INDEX(BD_Gestão!K:K,MATCH('Banco de Dados'!$B886,BD_Gestão!$B:$B,0)),"erro"))</f>
        <v/>
      </c>
      <c r="P886" s="169" t="str">
        <f t="shared" si="54"/>
        <v/>
      </c>
      <c r="Q886" s="170" t="str">
        <f t="shared" si="55"/>
        <v/>
      </c>
      <c r="R886" s="163" t="e">
        <f t="shared" si="52"/>
        <v>#VALUE!</v>
      </c>
      <c r="S886" s="163" t="e">
        <f t="shared" si="53"/>
        <v>#VALUE!</v>
      </c>
      <c r="T886" s="163" t="e">
        <f>INDEX(Controle!O:O,MATCH('Banco de Dados'!A886,Controle!M:M,0))*E886/100</f>
        <v>#N/A</v>
      </c>
    </row>
    <row r="887" spans="1:20" hidden="1" x14ac:dyDescent="0.2">
      <c r="A887" s="158">
        <f>BD_TS!A886</f>
        <v>0</v>
      </c>
      <c r="B887" s="158" t="str">
        <f>SUBSTITUTE(SUBSTITUTE(BD_TS!D886," ",""),"-","/")</f>
        <v/>
      </c>
      <c r="C887" s="158">
        <f>BD_TS!E886</f>
        <v>0</v>
      </c>
      <c r="D887" s="159">
        <f>BD_TS!F886</f>
        <v>0</v>
      </c>
      <c r="E887" s="160">
        <f>BD_TS!B886</f>
        <v>0</v>
      </c>
      <c r="F887" s="161">
        <f>BD_TS!C886</f>
        <v>0</v>
      </c>
      <c r="G887" s="187">
        <f>BD_TS!H886</f>
        <v>0</v>
      </c>
      <c r="H887" s="158" t="str">
        <f>IF($A887=0,"",IFERROR(INDEX(BD_Gestão!A:A,MATCH('Banco de Dados'!$B887,BD_Gestão!$B:$B,0)),"erro"))</f>
        <v/>
      </c>
      <c r="I887" s="162" t="str">
        <f>IF($A887=0,"",IFERROR(INDEX(BD_Gestão!E:E,MATCH('Banco de Dados'!$B887,BD_Gestão!$B:$B,0)),"erro"))</f>
        <v/>
      </c>
      <c r="J887" s="186" t="str">
        <f>IF($A887=0,"",IFERROR(INDEX(BD_Gestão!B:B,MATCH('Banco de Dados'!$B887,BD_Gestão!$B:$B,0)),"erro"))</f>
        <v/>
      </c>
      <c r="K887" s="158" t="str">
        <f>IF($A887=0,"",IFERROR(INDEX(BD_Gestão!C:C,MATCH('Banco de Dados'!$B887,BD_Gestão!$B:$B,0)),"erro"))</f>
        <v/>
      </c>
      <c r="L887" s="158" t="str">
        <f>IF($A887=0,"",IFERROR(INDEX(BD_Gestão!H:H,MATCH('Banco de Dados'!$B887,BD_Gestão!$B:$B,0)),"erro"))</f>
        <v/>
      </c>
      <c r="M887" s="161" t="str">
        <f>IF($A887=0,"",IFERROR(INDEX(BD_Gestão!F:F,MATCH('Banco de Dados'!$B887,BD_Gestão!$B:$B,0)),"erro"))</f>
        <v/>
      </c>
      <c r="N887" s="161" t="str">
        <f>IF($A887=0,"",IFERROR(INDEX(BD_Gestão!J:J,MATCH('Banco de Dados'!$B887,BD_Gestão!$B:$B,0)),"erro"))</f>
        <v/>
      </c>
      <c r="O887" s="164" t="str">
        <f>IF($A887=0,"",IFERROR(INDEX(BD_Gestão!K:K,MATCH('Banco de Dados'!$B887,BD_Gestão!$B:$B,0)),"erro"))</f>
        <v/>
      </c>
      <c r="P887" s="169" t="str">
        <f t="shared" si="54"/>
        <v/>
      </c>
      <c r="Q887" s="170" t="str">
        <f t="shared" si="55"/>
        <v/>
      </c>
      <c r="R887" s="163" t="e">
        <f t="shared" si="52"/>
        <v>#VALUE!</v>
      </c>
      <c r="S887" s="163" t="e">
        <f t="shared" si="53"/>
        <v>#VALUE!</v>
      </c>
      <c r="T887" s="163" t="e">
        <f>INDEX(Controle!O:O,MATCH('Banco de Dados'!A887,Controle!M:M,0))*E887/100</f>
        <v>#N/A</v>
      </c>
    </row>
    <row r="888" spans="1:20" hidden="1" x14ac:dyDescent="0.2">
      <c r="A888" s="158">
        <f>BD_TS!A887</f>
        <v>0</v>
      </c>
      <c r="B888" s="158" t="str">
        <f>SUBSTITUTE(SUBSTITUTE(BD_TS!D887," ",""),"-","/")</f>
        <v/>
      </c>
      <c r="C888" s="158">
        <f>BD_TS!E887</f>
        <v>0</v>
      </c>
      <c r="D888" s="159">
        <f>BD_TS!F887</f>
        <v>0</v>
      </c>
      <c r="E888" s="160">
        <f>BD_TS!B887</f>
        <v>0</v>
      </c>
      <c r="F888" s="161">
        <f>BD_TS!C887</f>
        <v>0</v>
      </c>
      <c r="G888" s="187">
        <f>BD_TS!H887</f>
        <v>0</v>
      </c>
      <c r="H888" s="158" t="str">
        <f>IF($A888=0,"",IFERROR(INDEX(BD_Gestão!A:A,MATCH('Banco de Dados'!$B888,BD_Gestão!$B:$B,0)),"erro"))</f>
        <v/>
      </c>
      <c r="I888" s="162" t="str">
        <f>IF($A888=0,"",IFERROR(INDEX(BD_Gestão!E:E,MATCH('Banco de Dados'!$B888,BD_Gestão!$B:$B,0)),"erro"))</f>
        <v/>
      </c>
      <c r="J888" s="186" t="str">
        <f>IF($A888=0,"",IFERROR(INDEX(BD_Gestão!B:B,MATCH('Banco de Dados'!$B888,BD_Gestão!$B:$B,0)),"erro"))</f>
        <v/>
      </c>
      <c r="K888" s="158" t="str">
        <f>IF($A888=0,"",IFERROR(INDEX(BD_Gestão!C:C,MATCH('Banco de Dados'!$B888,BD_Gestão!$B:$B,0)),"erro"))</f>
        <v/>
      </c>
      <c r="L888" s="158" t="str">
        <f>IF($A888=0,"",IFERROR(INDEX(BD_Gestão!H:H,MATCH('Banco de Dados'!$B888,BD_Gestão!$B:$B,0)),"erro"))</f>
        <v/>
      </c>
      <c r="M888" s="161" t="str">
        <f>IF($A888=0,"",IFERROR(INDEX(BD_Gestão!F:F,MATCH('Banco de Dados'!$B888,BD_Gestão!$B:$B,0)),"erro"))</f>
        <v/>
      </c>
      <c r="N888" s="161" t="str">
        <f>IF($A888=0,"",IFERROR(INDEX(BD_Gestão!J:J,MATCH('Banco de Dados'!$B888,BD_Gestão!$B:$B,0)),"erro"))</f>
        <v/>
      </c>
      <c r="O888" s="164" t="str">
        <f>IF($A888=0,"",IFERROR(INDEX(BD_Gestão!K:K,MATCH('Banco de Dados'!$B888,BD_Gestão!$B:$B,0)),"erro"))</f>
        <v/>
      </c>
      <c r="P888" s="169" t="str">
        <f t="shared" si="54"/>
        <v/>
      </c>
      <c r="Q888" s="170" t="str">
        <f t="shared" si="55"/>
        <v/>
      </c>
      <c r="R888" s="163" t="e">
        <f t="shared" si="52"/>
        <v>#VALUE!</v>
      </c>
      <c r="S888" s="163" t="e">
        <f t="shared" si="53"/>
        <v>#VALUE!</v>
      </c>
      <c r="T888" s="163" t="e">
        <f>INDEX(Controle!O:O,MATCH('Banco de Dados'!A888,Controle!M:M,0))*E888/100</f>
        <v>#N/A</v>
      </c>
    </row>
    <row r="889" spans="1:20" hidden="1" x14ac:dyDescent="0.2">
      <c r="A889" s="158">
        <f>BD_TS!A888</f>
        <v>0</v>
      </c>
      <c r="B889" s="158" t="str">
        <f>SUBSTITUTE(SUBSTITUTE(BD_TS!D888," ",""),"-","/")</f>
        <v/>
      </c>
      <c r="C889" s="158">
        <f>BD_TS!E888</f>
        <v>0</v>
      </c>
      <c r="D889" s="159">
        <f>BD_TS!F888</f>
        <v>0</v>
      </c>
      <c r="E889" s="160">
        <f>BD_TS!B888</f>
        <v>0</v>
      </c>
      <c r="F889" s="161">
        <f>BD_TS!C888</f>
        <v>0</v>
      </c>
      <c r="G889" s="187">
        <f>BD_TS!H888</f>
        <v>0</v>
      </c>
      <c r="H889" s="158" t="str">
        <f>IF($A889=0,"",IFERROR(INDEX(BD_Gestão!A:A,MATCH('Banco de Dados'!$B889,BD_Gestão!$B:$B,0)),"erro"))</f>
        <v/>
      </c>
      <c r="I889" s="162" t="str">
        <f>IF($A889=0,"",IFERROR(INDEX(BD_Gestão!E:E,MATCH('Banco de Dados'!$B889,BD_Gestão!$B:$B,0)),"erro"))</f>
        <v/>
      </c>
      <c r="J889" s="186" t="str">
        <f>IF($A889=0,"",IFERROR(INDEX(BD_Gestão!B:B,MATCH('Banco de Dados'!$B889,BD_Gestão!$B:$B,0)),"erro"))</f>
        <v/>
      </c>
      <c r="K889" s="158" t="str">
        <f>IF($A889=0,"",IFERROR(INDEX(BD_Gestão!C:C,MATCH('Banco de Dados'!$B889,BD_Gestão!$B:$B,0)),"erro"))</f>
        <v/>
      </c>
      <c r="L889" s="158" t="str">
        <f>IF($A889=0,"",IFERROR(INDEX(BD_Gestão!H:H,MATCH('Banco de Dados'!$B889,BD_Gestão!$B:$B,0)),"erro"))</f>
        <v/>
      </c>
      <c r="M889" s="161" t="str">
        <f>IF($A889=0,"",IFERROR(INDEX(BD_Gestão!F:F,MATCH('Banco de Dados'!$B889,BD_Gestão!$B:$B,0)),"erro"))</f>
        <v/>
      </c>
      <c r="N889" s="161" t="str">
        <f>IF($A889=0,"",IFERROR(INDEX(BD_Gestão!J:J,MATCH('Banco de Dados'!$B889,BD_Gestão!$B:$B,0)),"erro"))</f>
        <v/>
      </c>
      <c r="O889" s="164" t="str">
        <f>IF($A889=0,"",IFERROR(INDEX(BD_Gestão!K:K,MATCH('Banco de Dados'!$B889,BD_Gestão!$B:$B,0)),"erro"))</f>
        <v/>
      </c>
      <c r="P889" s="169" t="str">
        <f t="shared" si="54"/>
        <v/>
      </c>
      <c r="Q889" s="170" t="str">
        <f t="shared" si="55"/>
        <v/>
      </c>
      <c r="R889" s="163" t="e">
        <f t="shared" si="52"/>
        <v>#VALUE!</v>
      </c>
      <c r="S889" s="163" t="e">
        <f t="shared" si="53"/>
        <v>#VALUE!</v>
      </c>
      <c r="T889" s="163" t="e">
        <f>INDEX(Controle!O:O,MATCH('Banco de Dados'!A889,Controle!M:M,0))*E889/100</f>
        <v>#N/A</v>
      </c>
    </row>
    <row r="890" spans="1:20" hidden="1" x14ac:dyDescent="0.2">
      <c r="A890" s="158">
        <f>BD_TS!A889</f>
        <v>0</v>
      </c>
      <c r="B890" s="158" t="str">
        <f>SUBSTITUTE(SUBSTITUTE(BD_TS!D889," ",""),"-","/")</f>
        <v/>
      </c>
      <c r="C890" s="158">
        <f>BD_TS!E889</f>
        <v>0</v>
      </c>
      <c r="D890" s="159">
        <f>BD_TS!F889</f>
        <v>0</v>
      </c>
      <c r="E890" s="160">
        <f>BD_TS!B889</f>
        <v>0</v>
      </c>
      <c r="F890" s="161">
        <f>BD_TS!C889</f>
        <v>0</v>
      </c>
      <c r="G890" s="187">
        <f>BD_TS!H889</f>
        <v>0</v>
      </c>
      <c r="H890" s="158" t="str">
        <f>IF($A890=0,"",IFERROR(INDEX(BD_Gestão!A:A,MATCH('Banco de Dados'!$B890,BD_Gestão!$B:$B,0)),"erro"))</f>
        <v/>
      </c>
      <c r="I890" s="162" t="str">
        <f>IF($A890=0,"",IFERROR(INDEX(BD_Gestão!E:E,MATCH('Banco de Dados'!$B890,BD_Gestão!$B:$B,0)),"erro"))</f>
        <v/>
      </c>
      <c r="J890" s="186" t="str">
        <f>IF($A890=0,"",IFERROR(INDEX(BD_Gestão!B:B,MATCH('Banco de Dados'!$B890,BD_Gestão!$B:$B,0)),"erro"))</f>
        <v/>
      </c>
      <c r="K890" s="158" t="str">
        <f>IF($A890=0,"",IFERROR(INDEX(BD_Gestão!C:C,MATCH('Banco de Dados'!$B890,BD_Gestão!$B:$B,0)),"erro"))</f>
        <v/>
      </c>
      <c r="L890" s="158" t="str">
        <f>IF($A890=0,"",IFERROR(INDEX(BD_Gestão!H:H,MATCH('Banco de Dados'!$B890,BD_Gestão!$B:$B,0)),"erro"))</f>
        <v/>
      </c>
      <c r="M890" s="161" t="str">
        <f>IF($A890=0,"",IFERROR(INDEX(BD_Gestão!F:F,MATCH('Banco de Dados'!$B890,BD_Gestão!$B:$B,0)),"erro"))</f>
        <v/>
      </c>
      <c r="N890" s="161" t="str">
        <f>IF($A890=0,"",IFERROR(INDEX(BD_Gestão!J:J,MATCH('Banco de Dados'!$B890,BD_Gestão!$B:$B,0)),"erro"))</f>
        <v/>
      </c>
      <c r="O890" s="164" t="str">
        <f>IF($A890=0,"",IFERROR(INDEX(BD_Gestão!K:K,MATCH('Banco de Dados'!$B890,BD_Gestão!$B:$B,0)),"erro"))</f>
        <v/>
      </c>
      <c r="P890" s="169" t="str">
        <f t="shared" si="54"/>
        <v/>
      </c>
      <c r="Q890" s="170" t="str">
        <f t="shared" si="55"/>
        <v/>
      </c>
      <c r="R890" s="163" t="e">
        <f t="shared" si="52"/>
        <v>#VALUE!</v>
      </c>
      <c r="S890" s="163" t="e">
        <f t="shared" si="53"/>
        <v>#VALUE!</v>
      </c>
      <c r="T890" s="163" t="e">
        <f>INDEX(Controle!O:O,MATCH('Banco de Dados'!A890,Controle!M:M,0))*E890/100</f>
        <v>#N/A</v>
      </c>
    </row>
    <row r="891" spans="1:20" hidden="1" x14ac:dyDescent="0.2">
      <c r="A891" s="158">
        <f>BD_TS!A890</f>
        <v>0</v>
      </c>
      <c r="B891" s="158" t="str">
        <f>SUBSTITUTE(SUBSTITUTE(BD_TS!D890," ",""),"-","/")</f>
        <v/>
      </c>
      <c r="C891" s="158">
        <f>BD_TS!E890</f>
        <v>0</v>
      </c>
      <c r="D891" s="159">
        <f>BD_TS!F890</f>
        <v>0</v>
      </c>
      <c r="E891" s="160">
        <f>BD_TS!B890</f>
        <v>0</v>
      </c>
      <c r="F891" s="161">
        <f>BD_TS!C890</f>
        <v>0</v>
      </c>
      <c r="G891" s="187">
        <f>BD_TS!H890</f>
        <v>0</v>
      </c>
      <c r="H891" s="158" t="str">
        <f>IF($A891=0,"",IFERROR(INDEX(BD_Gestão!A:A,MATCH('Banco de Dados'!$B891,BD_Gestão!$B:$B,0)),"erro"))</f>
        <v/>
      </c>
      <c r="I891" s="162" t="str">
        <f>IF($A891=0,"",IFERROR(INDEX(BD_Gestão!E:E,MATCH('Banco de Dados'!$B891,BD_Gestão!$B:$B,0)),"erro"))</f>
        <v/>
      </c>
      <c r="J891" s="186" t="str">
        <f>IF($A891=0,"",IFERROR(INDEX(BD_Gestão!B:B,MATCH('Banco de Dados'!$B891,BD_Gestão!$B:$B,0)),"erro"))</f>
        <v/>
      </c>
      <c r="K891" s="158" t="str">
        <f>IF($A891=0,"",IFERROR(INDEX(BD_Gestão!C:C,MATCH('Banco de Dados'!$B891,BD_Gestão!$B:$B,0)),"erro"))</f>
        <v/>
      </c>
      <c r="L891" s="158" t="str">
        <f>IF($A891=0,"",IFERROR(INDEX(BD_Gestão!H:H,MATCH('Banco de Dados'!$B891,BD_Gestão!$B:$B,0)),"erro"))</f>
        <v/>
      </c>
      <c r="M891" s="161" t="str">
        <f>IF($A891=0,"",IFERROR(INDEX(BD_Gestão!F:F,MATCH('Banco de Dados'!$B891,BD_Gestão!$B:$B,0)),"erro"))</f>
        <v/>
      </c>
      <c r="N891" s="161" t="str">
        <f>IF($A891=0,"",IFERROR(INDEX(BD_Gestão!J:J,MATCH('Banco de Dados'!$B891,BD_Gestão!$B:$B,0)),"erro"))</f>
        <v/>
      </c>
      <c r="O891" s="164" t="str">
        <f>IF($A891=0,"",IFERROR(INDEX(BD_Gestão!K:K,MATCH('Banco de Dados'!$B891,BD_Gestão!$B:$B,0)),"erro"))</f>
        <v/>
      </c>
      <c r="P891" s="169" t="str">
        <f t="shared" si="54"/>
        <v/>
      </c>
      <c r="Q891" s="170" t="str">
        <f t="shared" si="55"/>
        <v/>
      </c>
      <c r="R891" s="163" t="e">
        <f t="shared" si="52"/>
        <v>#VALUE!</v>
      </c>
      <c r="S891" s="163" t="e">
        <f t="shared" si="53"/>
        <v>#VALUE!</v>
      </c>
      <c r="T891" s="163" t="e">
        <f>INDEX(Controle!O:O,MATCH('Banco de Dados'!A891,Controle!M:M,0))*E891/100</f>
        <v>#N/A</v>
      </c>
    </row>
    <row r="892" spans="1:20" hidden="1" x14ac:dyDescent="0.2">
      <c r="A892" s="158">
        <f>BD_TS!A891</f>
        <v>0</v>
      </c>
      <c r="B892" s="158" t="str">
        <f>SUBSTITUTE(SUBSTITUTE(BD_TS!D891," ",""),"-","/")</f>
        <v/>
      </c>
      <c r="C892" s="158">
        <f>BD_TS!E891</f>
        <v>0</v>
      </c>
      <c r="D892" s="159">
        <f>BD_TS!F891</f>
        <v>0</v>
      </c>
      <c r="E892" s="160">
        <f>BD_TS!B891</f>
        <v>0</v>
      </c>
      <c r="F892" s="161">
        <f>BD_TS!C891</f>
        <v>0</v>
      </c>
      <c r="G892" s="187">
        <f>BD_TS!H891</f>
        <v>0</v>
      </c>
      <c r="H892" s="158" t="str">
        <f>IF($A892=0,"",IFERROR(INDEX(BD_Gestão!A:A,MATCH('Banco de Dados'!$B892,BD_Gestão!$B:$B,0)),"erro"))</f>
        <v/>
      </c>
      <c r="I892" s="162" t="str">
        <f>IF($A892=0,"",IFERROR(INDEX(BD_Gestão!E:E,MATCH('Banco de Dados'!$B892,BD_Gestão!$B:$B,0)),"erro"))</f>
        <v/>
      </c>
      <c r="J892" s="186" t="str">
        <f>IF($A892=0,"",IFERROR(INDEX(BD_Gestão!B:B,MATCH('Banco de Dados'!$B892,BD_Gestão!$B:$B,0)),"erro"))</f>
        <v/>
      </c>
      <c r="K892" s="158" t="str">
        <f>IF($A892=0,"",IFERROR(INDEX(BD_Gestão!C:C,MATCH('Banco de Dados'!$B892,BD_Gestão!$B:$B,0)),"erro"))</f>
        <v/>
      </c>
      <c r="L892" s="158" t="str">
        <f>IF($A892=0,"",IFERROR(INDEX(BD_Gestão!H:H,MATCH('Banco de Dados'!$B892,BD_Gestão!$B:$B,0)),"erro"))</f>
        <v/>
      </c>
      <c r="M892" s="161" t="str">
        <f>IF($A892=0,"",IFERROR(INDEX(BD_Gestão!F:F,MATCH('Banco de Dados'!$B892,BD_Gestão!$B:$B,0)),"erro"))</f>
        <v/>
      </c>
      <c r="N892" s="161" t="str">
        <f>IF($A892=0,"",IFERROR(INDEX(BD_Gestão!J:J,MATCH('Banco de Dados'!$B892,BD_Gestão!$B:$B,0)),"erro"))</f>
        <v/>
      </c>
      <c r="O892" s="164" t="str">
        <f>IF($A892=0,"",IFERROR(INDEX(BD_Gestão!K:K,MATCH('Banco de Dados'!$B892,BD_Gestão!$B:$B,0)),"erro"))</f>
        <v/>
      </c>
      <c r="P892" s="169" t="str">
        <f t="shared" si="54"/>
        <v/>
      </c>
      <c r="Q892" s="170" t="str">
        <f t="shared" si="55"/>
        <v/>
      </c>
      <c r="R892" s="163" t="e">
        <f t="shared" si="52"/>
        <v>#VALUE!</v>
      </c>
      <c r="S892" s="163" t="e">
        <f t="shared" si="53"/>
        <v>#VALUE!</v>
      </c>
      <c r="T892" s="163" t="e">
        <f>INDEX(Controle!O:O,MATCH('Banco de Dados'!A892,Controle!M:M,0))*E892/100</f>
        <v>#N/A</v>
      </c>
    </row>
    <row r="893" spans="1:20" hidden="1" x14ac:dyDescent="0.2">
      <c r="A893" s="158">
        <f>BD_TS!A892</f>
        <v>0</v>
      </c>
      <c r="B893" s="158" t="str">
        <f>SUBSTITUTE(SUBSTITUTE(BD_TS!D892," ",""),"-","/")</f>
        <v/>
      </c>
      <c r="C893" s="158">
        <f>BD_TS!E892</f>
        <v>0</v>
      </c>
      <c r="D893" s="159">
        <f>BD_TS!F892</f>
        <v>0</v>
      </c>
      <c r="E893" s="160">
        <f>BD_TS!B892</f>
        <v>0</v>
      </c>
      <c r="F893" s="161">
        <f>BD_TS!C892</f>
        <v>0</v>
      </c>
      <c r="G893" s="187">
        <f>BD_TS!H892</f>
        <v>0</v>
      </c>
      <c r="H893" s="158" t="str">
        <f>IF($A893=0,"",IFERROR(INDEX(BD_Gestão!A:A,MATCH('Banco de Dados'!$B893,BD_Gestão!$B:$B,0)),"erro"))</f>
        <v/>
      </c>
      <c r="I893" s="162" t="str">
        <f>IF($A893=0,"",IFERROR(INDEX(BD_Gestão!E:E,MATCH('Banco de Dados'!$B893,BD_Gestão!$B:$B,0)),"erro"))</f>
        <v/>
      </c>
      <c r="J893" s="186" t="str">
        <f>IF($A893=0,"",IFERROR(INDEX(BD_Gestão!B:B,MATCH('Banco de Dados'!$B893,BD_Gestão!$B:$B,0)),"erro"))</f>
        <v/>
      </c>
      <c r="K893" s="158" t="str">
        <f>IF($A893=0,"",IFERROR(INDEX(BD_Gestão!C:C,MATCH('Banco de Dados'!$B893,BD_Gestão!$B:$B,0)),"erro"))</f>
        <v/>
      </c>
      <c r="L893" s="158" t="str">
        <f>IF($A893=0,"",IFERROR(INDEX(BD_Gestão!H:H,MATCH('Banco de Dados'!$B893,BD_Gestão!$B:$B,0)),"erro"))</f>
        <v/>
      </c>
      <c r="M893" s="161" t="str">
        <f>IF($A893=0,"",IFERROR(INDEX(BD_Gestão!F:F,MATCH('Banco de Dados'!$B893,BD_Gestão!$B:$B,0)),"erro"))</f>
        <v/>
      </c>
      <c r="N893" s="161" t="str">
        <f>IF($A893=0,"",IFERROR(INDEX(BD_Gestão!J:J,MATCH('Banco de Dados'!$B893,BD_Gestão!$B:$B,0)),"erro"))</f>
        <v/>
      </c>
      <c r="O893" s="164" t="str">
        <f>IF($A893=0,"",IFERROR(INDEX(BD_Gestão!K:K,MATCH('Banco de Dados'!$B893,BD_Gestão!$B:$B,0)),"erro"))</f>
        <v/>
      </c>
      <c r="P893" s="169" t="str">
        <f t="shared" si="54"/>
        <v/>
      </c>
      <c r="Q893" s="170" t="str">
        <f t="shared" si="55"/>
        <v/>
      </c>
      <c r="R893" s="163" t="e">
        <f t="shared" si="52"/>
        <v>#VALUE!</v>
      </c>
      <c r="S893" s="163" t="e">
        <f t="shared" si="53"/>
        <v>#VALUE!</v>
      </c>
      <c r="T893" s="163" t="e">
        <f>INDEX(Controle!O:O,MATCH('Banco de Dados'!A893,Controle!M:M,0))*E893/100</f>
        <v>#N/A</v>
      </c>
    </row>
    <row r="894" spans="1:20" hidden="1" x14ac:dyDescent="0.2">
      <c r="A894" s="158">
        <f>BD_TS!A893</f>
        <v>0</v>
      </c>
      <c r="B894" s="158" t="str">
        <f>SUBSTITUTE(SUBSTITUTE(BD_TS!D893," ",""),"-","/")</f>
        <v/>
      </c>
      <c r="C894" s="158">
        <f>BD_TS!E893</f>
        <v>0</v>
      </c>
      <c r="D894" s="159">
        <f>BD_TS!F893</f>
        <v>0</v>
      </c>
      <c r="E894" s="160">
        <f>BD_TS!B893</f>
        <v>0</v>
      </c>
      <c r="F894" s="161">
        <f>BD_TS!C893</f>
        <v>0</v>
      </c>
      <c r="G894" s="187">
        <f>BD_TS!H893</f>
        <v>0</v>
      </c>
      <c r="H894" s="158" t="str">
        <f>IF($A894=0,"",IFERROR(INDEX(BD_Gestão!A:A,MATCH('Banco de Dados'!$B894,BD_Gestão!$B:$B,0)),"erro"))</f>
        <v/>
      </c>
      <c r="I894" s="162" t="str">
        <f>IF($A894=0,"",IFERROR(INDEX(BD_Gestão!E:E,MATCH('Banco de Dados'!$B894,BD_Gestão!$B:$B,0)),"erro"))</f>
        <v/>
      </c>
      <c r="J894" s="186" t="str">
        <f>IF($A894=0,"",IFERROR(INDEX(BD_Gestão!B:B,MATCH('Banco de Dados'!$B894,BD_Gestão!$B:$B,0)),"erro"))</f>
        <v/>
      </c>
      <c r="K894" s="158" t="str">
        <f>IF($A894=0,"",IFERROR(INDEX(BD_Gestão!C:C,MATCH('Banco de Dados'!$B894,BD_Gestão!$B:$B,0)),"erro"))</f>
        <v/>
      </c>
      <c r="L894" s="158" t="str">
        <f>IF($A894=0,"",IFERROR(INDEX(BD_Gestão!H:H,MATCH('Banco de Dados'!$B894,BD_Gestão!$B:$B,0)),"erro"))</f>
        <v/>
      </c>
      <c r="M894" s="161" t="str">
        <f>IF($A894=0,"",IFERROR(INDEX(BD_Gestão!F:F,MATCH('Banco de Dados'!$B894,BD_Gestão!$B:$B,0)),"erro"))</f>
        <v/>
      </c>
      <c r="N894" s="161" t="str">
        <f>IF($A894=0,"",IFERROR(INDEX(BD_Gestão!J:J,MATCH('Banco de Dados'!$B894,BD_Gestão!$B:$B,0)),"erro"))</f>
        <v/>
      </c>
      <c r="O894" s="164" t="str">
        <f>IF($A894=0,"",IFERROR(INDEX(BD_Gestão!K:K,MATCH('Banco de Dados'!$B894,BD_Gestão!$B:$B,0)),"erro"))</f>
        <v/>
      </c>
      <c r="P894" s="169" t="str">
        <f t="shared" si="54"/>
        <v/>
      </c>
      <c r="Q894" s="170" t="str">
        <f t="shared" si="55"/>
        <v/>
      </c>
      <c r="R894" s="163" t="e">
        <f t="shared" si="52"/>
        <v>#VALUE!</v>
      </c>
      <c r="S894" s="163" t="e">
        <f t="shared" si="53"/>
        <v>#VALUE!</v>
      </c>
      <c r="T894" s="163" t="e">
        <f>INDEX(Controle!O:O,MATCH('Banco de Dados'!A894,Controle!M:M,0))*E894/100</f>
        <v>#N/A</v>
      </c>
    </row>
    <row r="895" spans="1:20" hidden="1" x14ac:dyDescent="0.2">
      <c r="A895" s="158">
        <f>BD_TS!A894</f>
        <v>0</v>
      </c>
      <c r="B895" s="158" t="str">
        <f>SUBSTITUTE(SUBSTITUTE(BD_TS!D894," ",""),"-","/")</f>
        <v/>
      </c>
      <c r="C895" s="158">
        <f>BD_TS!E894</f>
        <v>0</v>
      </c>
      <c r="D895" s="159">
        <f>BD_TS!F894</f>
        <v>0</v>
      </c>
      <c r="E895" s="160">
        <f>BD_TS!B894</f>
        <v>0</v>
      </c>
      <c r="F895" s="161">
        <f>BD_TS!C894</f>
        <v>0</v>
      </c>
      <c r="G895" s="187">
        <f>BD_TS!H894</f>
        <v>0</v>
      </c>
      <c r="H895" s="158" t="str">
        <f>IF($A895=0,"",IFERROR(INDEX(BD_Gestão!A:A,MATCH('Banco de Dados'!$B895,BD_Gestão!$B:$B,0)),"erro"))</f>
        <v/>
      </c>
      <c r="I895" s="162" t="str">
        <f>IF($A895=0,"",IFERROR(INDEX(BD_Gestão!E:E,MATCH('Banco de Dados'!$B895,BD_Gestão!$B:$B,0)),"erro"))</f>
        <v/>
      </c>
      <c r="J895" s="186" t="str">
        <f>IF($A895=0,"",IFERROR(INDEX(BD_Gestão!B:B,MATCH('Banco de Dados'!$B895,BD_Gestão!$B:$B,0)),"erro"))</f>
        <v/>
      </c>
      <c r="K895" s="158" t="str">
        <f>IF($A895=0,"",IFERROR(INDEX(BD_Gestão!C:C,MATCH('Banco de Dados'!$B895,BD_Gestão!$B:$B,0)),"erro"))</f>
        <v/>
      </c>
      <c r="L895" s="158" t="str">
        <f>IF($A895=0,"",IFERROR(INDEX(BD_Gestão!H:H,MATCH('Banco de Dados'!$B895,BD_Gestão!$B:$B,0)),"erro"))</f>
        <v/>
      </c>
      <c r="M895" s="161" t="str">
        <f>IF($A895=0,"",IFERROR(INDEX(BD_Gestão!F:F,MATCH('Banco de Dados'!$B895,BD_Gestão!$B:$B,0)),"erro"))</f>
        <v/>
      </c>
      <c r="N895" s="161" t="str">
        <f>IF($A895=0,"",IFERROR(INDEX(BD_Gestão!J:J,MATCH('Banco de Dados'!$B895,BD_Gestão!$B:$B,0)),"erro"))</f>
        <v/>
      </c>
      <c r="O895" s="164" t="str">
        <f>IF($A895=0,"",IFERROR(INDEX(BD_Gestão!K:K,MATCH('Banco de Dados'!$B895,BD_Gestão!$B:$B,0)),"erro"))</f>
        <v/>
      </c>
      <c r="P895" s="169" t="str">
        <f t="shared" si="54"/>
        <v/>
      </c>
      <c r="Q895" s="170" t="str">
        <f t="shared" si="55"/>
        <v/>
      </c>
      <c r="R895" s="163" t="e">
        <f t="shared" si="52"/>
        <v>#VALUE!</v>
      </c>
      <c r="S895" s="163" t="e">
        <f t="shared" si="53"/>
        <v>#VALUE!</v>
      </c>
      <c r="T895" s="163" t="e">
        <f>INDEX(Controle!O:O,MATCH('Banco de Dados'!A895,Controle!M:M,0))*E895/100</f>
        <v>#N/A</v>
      </c>
    </row>
    <row r="896" spans="1:20" hidden="1" x14ac:dyDescent="0.2">
      <c r="A896" s="158">
        <f>BD_TS!A895</f>
        <v>0</v>
      </c>
      <c r="B896" s="158" t="str">
        <f>SUBSTITUTE(SUBSTITUTE(BD_TS!D895," ",""),"-","/")</f>
        <v/>
      </c>
      <c r="C896" s="158">
        <f>BD_TS!E895</f>
        <v>0</v>
      </c>
      <c r="D896" s="159">
        <f>BD_TS!F895</f>
        <v>0</v>
      </c>
      <c r="E896" s="160">
        <f>BD_TS!B895</f>
        <v>0</v>
      </c>
      <c r="F896" s="161">
        <f>BD_TS!C895</f>
        <v>0</v>
      </c>
      <c r="G896" s="187">
        <f>BD_TS!H895</f>
        <v>0</v>
      </c>
      <c r="H896" s="158" t="str">
        <f>IF($A896=0,"",IFERROR(INDEX(BD_Gestão!A:A,MATCH('Banco de Dados'!$B896,BD_Gestão!$B:$B,0)),"erro"))</f>
        <v/>
      </c>
      <c r="I896" s="162" t="str">
        <f>IF($A896=0,"",IFERROR(INDEX(BD_Gestão!E:E,MATCH('Banco de Dados'!$B896,BD_Gestão!$B:$B,0)),"erro"))</f>
        <v/>
      </c>
      <c r="J896" s="186" t="str">
        <f>IF($A896=0,"",IFERROR(INDEX(BD_Gestão!B:B,MATCH('Banco de Dados'!$B896,BD_Gestão!$B:$B,0)),"erro"))</f>
        <v/>
      </c>
      <c r="K896" s="158" t="str">
        <f>IF($A896=0,"",IFERROR(INDEX(BD_Gestão!C:C,MATCH('Banco de Dados'!$B896,BD_Gestão!$B:$B,0)),"erro"))</f>
        <v/>
      </c>
      <c r="L896" s="158" t="str">
        <f>IF($A896=0,"",IFERROR(INDEX(BD_Gestão!H:H,MATCH('Banco de Dados'!$B896,BD_Gestão!$B:$B,0)),"erro"))</f>
        <v/>
      </c>
      <c r="M896" s="161" t="str">
        <f>IF($A896=0,"",IFERROR(INDEX(BD_Gestão!F:F,MATCH('Banco de Dados'!$B896,BD_Gestão!$B:$B,0)),"erro"))</f>
        <v/>
      </c>
      <c r="N896" s="161" t="str">
        <f>IF($A896=0,"",IFERROR(INDEX(BD_Gestão!J:J,MATCH('Banco de Dados'!$B896,BD_Gestão!$B:$B,0)),"erro"))</f>
        <v/>
      </c>
      <c r="O896" s="164" t="str">
        <f>IF($A896=0,"",IFERROR(INDEX(BD_Gestão!K:K,MATCH('Banco de Dados'!$B896,BD_Gestão!$B:$B,0)),"erro"))</f>
        <v/>
      </c>
      <c r="P896" s="169" t="str">
        <f t="shared" si="54"/>
        <v/>
      </c>
      <c r="Q896" s="170" t="str">
        <f t="shared" si="55"/>
        <v/>
      </c>
      <c r="R896" s="163" t="e">
        <f t="shared" si="52"/>
        <v>#VALUE!</v>
      </c>
      <c r="S896" s="163" t="e">
        <f t="shared" si="53"/>
        <v>#VALUE!</v>
      </c>
      <c r="T896" s="163" t="e">
        <f>INDEX(Controle!O:O,MATCH('Banco de Dados'!A896,Controle!M:M,0))*E896/100</f>
        <v>#N/A</v>
      </c>
    </row>
    <row r="897" spans="1:20" hidden="1" x14ac:dyDescent="0.2">
      <c r="A897" s="158">
        <f>BD_TS!A896</f>
        <v>0</v>
      </c>
      <c r="B897" s="158" t="str">
        <f>SUBSTITUTE(SUBSTITUTE(BD_TS!D896," ",""),"-","/")</f>
        <v/>
      </c>
      <c r="C897" s="158">
        <f>BD_TS!E896</f>
        <v>0</v>
      </c>
      <c r="D897" s="159">
        <f>BD_TS!F896</f>
        <v>0</v>
      </c>
      <c r="E897" s="160">
        <f>BD_TS!B896</f>
        <v>0</v>
      </c>
      <c r="F897" s="161">
        <f>BD_TS!C896</f>
        <v>0</v>
      </c>
      <c r="G897" s="187">
        <f>BD_TS!H896</f>
        <v>0</v>
      </c>
      <c r="H897" s="158" t="str">
        <f>IF($A897=0,"",IFERROR(INDEX(BD_Gestão!A:A,MATCH('Banco de Dados'!$B897,BD_Gestão!$B:$B,0)),"erro"))</f>
        <v/>
      </c>
      <c r="I897" s="162" t="str">
        <f>IF($A897=0,"",IFERROR(INDEX(BD_Gestão!E:E,MATCH('Banco de Dados'!$B897,BD_Gestão!$B:$B,0)),"erro"))</f>
        <v/>
      </c>
      <c r="J897" s="186" t="str">
        <f>IF($A897=0,"",IFERROR(INDEX(BD_Gestão!B:B,MATCH('Banco de Dados'!$B897,BD_Gestão!$B:$B,0)),"erro"))</f>
        <v/>
      </c>
      <c r="K897" s="158" t="str">
        <f>IF($A897=0,"",IFERROR(INDEX(BD_Gestão!C:C,MATCH('Banco de Dados'!$B897,BD_Gestão!$B:$B,0)),"erro"))</f>
        <v/>
      </c>
      <c r="L897" s="158" t="str">
        <f>IF($A897=0,"",IFERROR(INDEX(BD_Gestão!H:H,MATCH('Banco de Dados'!$B897,BD_Gestão!$B:$B,0)),"erro"))</f>
        <v/>
      </c>
      <c r="M897" s="161" t="str">
        <f>IF($A897=0,"",IFERROR(INDEX(BD_Gestão!F:F,MATCH('Banco de Dados'!$B897,BD_Gestão!$B:$B,0)),"erro"))</f>
        <v/>
      </c>
      <c r="N897" s="161" t="str">
        <f>IF($A897=0,"",IFERROR(INDEX(BD_Gestão!J:J,MATCH('Banco de Dados'!$B897,BD_Gestão!$B:$B,0)),"erro"))</f>
        <v/>
      </c>
      <c r="O897" s="164" t="str">
        <f>IF($A897=0,"",IFERROR(INDEX(BD_Gestão!K:K,MATCH('Banco de Dados'!$B897,BD_Gestão!$B:$B,0)),"erro"))</f>
        <v/>
      </c>
      <c r="P897" s="169" t="str">
        <f t="shared" si="54"/>
        <v/>
      </c>
      <c r="Q897" s="170" t="str">
        <f t="shared" si="55"/>
        <v/>
      </c>
      <c r="R897" s="163" t="e">
        <f t="shared" si="52"/>
        <v>#VALUE!</v>
      </c>
      <c r="S897" s="163" t="e">
        <f t="shared" si="53"/>
        <v>#VALUE!</v>
      </c>
      <c r="T897" s="163" t="e">
        <f>INDEX(Controle!O:O,MATCH('Banco de Dados'!A897,Controle!M:M,0))*E897/100</f>
        <v>#N/A</v>
      </c>
    </row>
    <row r="898" spans="1:20" hidden="1" x14ac:dyDescent="0.2">
      <c r="A898" s="158">
        <f>BD_TS!A897</f>
        <v>0</v>
      </c>
      <c r="B898" s="158" t="str">
        <f>SUBSTITUTE(SUBSTITUTE(BD_TS!D897," ",""),"-","/")</f>
        <v/>
      </c>
      <c r="C898" s="158">
        <f>BD_TS!E897</f>
        <v>0</v>
      </c>
      <c r="D898" s="159">
        <f>BD_TS!F897</f>
        <v>0</v>
      </c>
      <c r="E898" s="160">
        <f>BD_TS!B897</f>
        <v>0</v>
      </c>
      <c r="F898" s="161">
        <f>BD_TS!C897</f>
        <v>0</v>
      </c>
      <c r="G898" s="187">
        <f>BD_TS!H897</f>
        <v>0</v>
      </c>
      <c r="H898" s="158" t="str">
        <f>IF($A898=0,"",IFERROR(INDEX(BD_Gestão!A:A,MATCH('Banco de Dados'!$B898,BD_Gestão!$B:$B,0)),"erro"))</f>
        <v/>
      </c>
      <c r="I898" s="162" t="str">
        <f>IF($A898=0,"",IFERROR(INDEX(BD_Gestão!E:E,MATCH('Banco de Dados'!$B898,BD_Gestão!$B:$B,0)),"erro"))</f>
        <v/>
      </c>
      <c r="J898" s="186" t="str">
        <f>IF($A898=0,"",IFERROR(INDEX(BD_Gestão!B:B,MATCH('Banco de Dados'!$B898,BD_Gestão!$B:$B,0)),"erro"))</f>
        <v/>
      </c>
      <c r="K898" s="158" t="str">
        <f>IF($A898=0,"",IFERROR(INDEX(BD_Gestão!C:C,MATCH('Banco de Dados'!$B898,BD_Gestão!$B:$B,0)),"erro"))</f>
        <v/>
      </c>
      <c r="L898" s="158" t="str">
        <f>IF($A898=0,"",IFERROR(INDEX(BD_Gestão!H:H,MATCH('Banco de Dados'!$B898,BD_Gestão!$B:$B,0)),"erro"))</f>
        <v/>
      </c>
      <c r="M898" s="161" t="str">
        <f>IF($A898=0,"",IFERROR(INDEX(BD_Gestão!F:F,MATCH('Banco de Dados'!$B898,BD_Gestão!$B:$B,0)),"erro"))</f>
        <v/>
      </c>
      <c r="N898" s="161" t="str">
        <f>IF($A898=0,"",IFERROR(INDEX(BD_Gestão!J:J,MATCH('Banco de Dados'!$B898,BD_Gestão!$B:$B,0)),"erro"))</f>
        <v/>
      </c>
      <c r="O898" s="164" t="str">
        <f>IF($A898=0,"",IFERROR(INDEX(BD_Gestão!K:K,MATCH('Banco de Dados'!$B898,BD_Gestão!$B:$B,0)),"erro"))</f>
        <v/>
      </c>
      <c r="P898" s="169" t="str">
        <f t="shared" si="54"/>
        <v/>
      </c>
      <c r="Q898" s="170" t="str">
        <f t="shared" si="55"/>
        <v/>
      </c>
      <c r="R898" s="163" t="e">
        <f t="shared" si="52"/>
        <v>#VALUE!</v>
      </c>
      <c r="S898" s="163" t="e">
        <f t="shared" si="53"/>
        <v>#VALUE!</v>
      </c>
      <c r="T898" s="163" t="e">
        <f>INDEX(Controle!O:O,MATCH('Banco de Dados'!A898,Controle!M:M,0))*E898/100</f>
        <v>#N/A</v>
      </c>
    </row>
    <row r="899" spans="1:20" hidden="1" x14ac:dyDescent="0.2">
      <c r="A899" s="158">
        <f>BD_TS!A898</f>
        <v>0</v>
      </c>
      <c r="B899" s="158" t="str">
        <f>SUBSTITUTE(SUBSTITUTE(BD_TS!D898," ",""),"-","/")</f>
        <v/>
      </c>
      <c r="C899" s="158">
        <f>BD_TS!E898</f>
        <v>0</v>
      </c>
      <c r="D899" s="159">
        <f>BD_TS!F898</f>
        <v>0</v>
      </c>
      <c r="E899" s="160">
        <f>BD_TS!B898</f>
        <v>0</v>
      </c>
      <c r="F899" s="161">
        <f>BD_TS!C898</f>
        <v>0</v>
      </c>
      <c r="G899" s="187">
        <f>BD_TS!H898</f>
        <v>0</v>
      </c>
      <c r="H899" s="158" t="str">
        <f>IF($A899=0,"",IFERROR(INDEX(BD_Gestão!A:A,MATCH('Banco de Dados'!$B899,BD_Gestão!$B:$B,0)),"erro"))</f>
        <v/>
      </c>
      <c r="I899" s="162" t="str">
        <f>IF($A899=0,"",IFERROR(INDEX(BD_Gestão!E:E,MATCH('Banco de Dados'!$B899,BD_Gestão!$B:$B,0)),"erro"))</f>
        <v/>
      </c>
      <c r="J899" s="186" t="str">
        <f>IF($A899=0,"",IFERROR(INDEX(BD_Gestão!B:B,MATCH('Banco de Dados'!$B899,BD_Gestão!$B:$B,0)),"erro"))</f>
        <v/>
      </c>
      <c r="K899" s="158" t="str">
        <f>IF($A899=0,"",IFERROR(INDEX(BD_Gestão!C:C,MATCH('Banco de Dados'!$B899,BD_Gestão!$B:$B,0)),"erro"))</f>
        <v/>
      </c>
      <c r="L899" s="158" t="str">
        <f>IF($A899=0,"",IFERROR(INDEX(BD_Gestão!H:H,MATCH('Banco de Dados'!$B899,BD_Gestão!$B:$B,0)),"erro"))</f>
        <v/>
      </c>
      <c r="M899" s="161" t="str">
        <f>IF($A899=0,"",IFERROR(INDEX(BD_Gestão!F:F,MATCH('Banco de Dados'!$B899,BD_Gestão!$B:$B,0)),"erro"))</f>
        <v/>
      </c>
      <c r="N899" s="161" t="str">
        <f>IF($A899=0,"",IFERROR(INDEX(BD_Gestão!J:J,MATCH('Banco de Dados'!$B899,BD_Gestão!$B:$B,0)),"erro"))</f>
        <v/>
      </c>
      <c r="O899" s="164" t="str">
        <f>IF($A899=0,"",IFERROR(INDEX(BD_Gestão!K:K,MATCH('Banco de Dados'!$B899,BD_Gestão!$B:$B,0)),"erro"))</f>
        <v/>
      </c>
      <c r="P899" s="169" t="str">
        <f t="shared" si="54"/>
        <v/>
      </c>
      <c r="Q899" s="170" t="str">
        <f t="shared" si="55"/>
        <v/>
      </c>
      <c r="R899" s="163" t="e">
        <f t="shared" si="52"/>
        <v>#VALUE!</v>
      </c>
      <c r="S899" s="163" t="e">
        <f t="shared" si="53"/>
        <v>#VALUE!</v>
      </c>
      <c r="T899" s="163" t="e">
        <f>INDEX(Controle!O:O,MATCH('Banco de Dados'!A899,Controle!M:M,0))*E899/100</f>
        <v>#N/A</v>
      </c>
    </row>
    <row r="900" spans="1:20" hidden="1" x14ac:dyDescent="0.2">
      <c r="A900" s="158">
        <f>BD_TS!A899</f>
        <v>0</v>
      </c>
      <c r="B900" s="158" t="str">
        <f>SUBSTITUTE(SUBSTITUTE(BD_TS!D899," ",""),"-","/")</f>
        <v/>
      </c>
      <c r="C900" s="158">
        <f>BD_TS!E899</f>
        <v>0</v>
      </c>
      <c r="D900" s="159">
        <f>BD_TS!F899</f>
        <v>0</v>
      </c>
      <c r="E900" s="160">
        <f>BD_TS!B899</f>
        <v>0</v>
      </c>
      <c r="F900" s="161">
        <f>BD_TS!C899</f>
        <v>0</v>
      </c>
      <c r="G900" s="187">
        <f>BD_TS!H899</f>
        <v>0</v>
      </c>
      <c r="H900" s="158" t="str">
        <f>IF($A900=0,"",IFERROR(INDEX(BD_Gestão!A:A,MATCH('Banco de Dados'!$B900,BD_Gestão!$B:$B,0)),"erro"))</f>
        <v/>
      </c>
      <c r="I900" s="162" t="str">
        <f>IF($A900=0,"",IFERROR(INDEX(BD_Gestão!E:E,MATCH('Banco de Dados'!$B900,BD_Gestão!$B:$B,0)),"erro"))</f>
        <v/>
      </c>
      <c r="J900" s="186" t="str">
        <f>IF($A900=0,"",IFERROR(INDEX(BD_Gestão!B:B,MATCH('Banco de Dados'!$B900,BD_Gestão!$B:$B,0)),"erro"))</f>
        <v/>
      </c>
      <c r="K900" s="158" t="str">
        <f>IF($A900=0,"",IFERROR(INDEX(BD_Gestão!C:C,MATCH('Banco de Dados'!$B900,BD_Gestão!$B:$B,0)),"erro"))</f>
        <v/>
      </c>
      <c r="L900" s="158" t="str">
        <f>IF($A900=0,"",IFERROR(INDEX(BD_Gestão!H:H,MATCH('Banco de Dados'!$B900,BD_Gestão!$B:$B,0)),"erro"))</f>
        <v/>
      </c>
      <c r="M900" s="161" t="str">
        <f>IF($A900=0,"",IFERROR(INDEX(BD_Gestão!F:F,MATCH('Banco de Dados'!$B900,BD_Gestão!$B:$B,0)),"erro"))</f>
        <v/>
      </c>
      <c r="N900" s="161" t="str">
        <f>IF($A900=0,"",IFERROR(INDEX(BD_Gestão!J:J,MATCH('Banco de Dados'!$B900,BD_Gestão!$B:$B,0)),"erro"))</f>
        <v/>
      </c>
      <c r="O900" s="164" t="str">
        <f>IF($A900=0,"",IFERROR(INDEX(BD_Gestão!K:K,MATCH('Banco de Dados'!$B900,BD_Gestão!$B:$B,0)),"erro"))</f>
        <v/>
      </c>
      <c r="P900" s="169" t="str">
        <f t="shared" si="54"/>
        <v/>
      </c>
      <c r="Q900" s="170" t="str">
        <f t="shared" si="55"/>
        <v/>
      </c>
      <c r="R900" s="163" t="e">
        <f t="shared" si="52"/>
        <v>#VALUE!</v>
      </c>
      <c r="S900" s="163" t="e">
        <f t="shared" si="53"/>
        <v>#VALUE!</v>
      </c>
      <c r="T900" s="163" t="e">
        <f>INDEX(Controle!O:O,MATCH('Banco de Dados'!A900,Controle!M:M,0))*E900/100</f>
        <v>#N/A</v>
      </c>
    </row>
    <row r="901" spans="1:20" hidden="1" x14ac:dyDescent="0.2">
      <c r="A901" s="158">
        <f>BD_TS!A900</f>
        <v>0</v>
      </c>
      <c r="B901" s="158" t="str">
        <f>SUBSTITUTE(SUBSTITUTE(BD_TS!D900," ",""),"-","/")</f>
        <v/>
      </c>
      <c r="C901" s="158">
        <f>BD_TS!E900</f>
        <v>0</v>
      </c>
      <c r="D901" s="159">
        <f>BD_TS!F900</f>
        <v>0</v>
      </c>
      <c r="E901" s="160">
        <f>BD_TS!B900</f>
        <v>0</v>
      </c>
      <c r="F901" s="161">
        <f>BD_TS!C900</f>
        <v>0</v>
      </c>
      <c r="G901" s="187">
        <f>BD_TS!H900</f>
        <v>0</v>
      </c>
      <c r="H901" s="158" t="str">
        <f>IF($A901=0,"",IFERROR(INDEX(BD_Gestão!A:A,MATCH('Banco de Dados'!$B901,BD_Gestão!$B:$B,0)),"erro"))</f>
        <v/>
      </c>
      <c r="I901" s="162" t="str">
        <f>IF($A901=0,"",IFERROR(INDEX(BD_Gestão!E:E,MATCH('Banco de Dados'!$B901,BD_Gestão!$B:$B,0)),"erro"))</f>
        <v/>
      </c>
      <c r="J901" s="186" t="str">
        <f>IF($A901=0,"",IFERROR(INDEX(BD_Gestão!B:B,MATCH('Banco de Dados'!$B901,BD_Gestão!$B:$B,0)),"erro"))</f>
        <v/>
      </c>
      <c r="K901" s="158" t="str">
        <f>IF($A901=0,"",IFERROR(INDEX(BD_Gestão!C:C,MATCH('Banco de Dados'!$B901,BD_Gestão!$B:$B,0)),"erro"))</f>
        <v/>
      </c>
      <c r="L901" s="158" t="str">
        <f>IF($A901=0,"",IFERROR(INDEX(BD_Gestão!H:H,MATCH('Banco de Dados'!$B901,BD_Gestão!$B:$B,0)),"erro"))</f>
        <v/>
      </c>
      <c r="M901" s="161" t="str">
        <f>IF($A901=0,"",IFERROR(INDEX(BD_Gestão!F:F,MATCH('Banco de Dados'!$B901,BD_Gestão!$B:$B,0)),"erro"))</f>
        <v/>
      </c>
      <c r="N901" s="161" t="str">
        <f>IF($A901=0,"",IFERROR(INDEX(BD_Gestão!J:J,MATCH('Banco de Dados'!$B901,BD_Gestão!$B:$B,0)),"erro"))</f>
        <v/>
      </c>
      <c r="O901" s="164" t="str">
        <f>IF($A901=0,"",IFERROR(INDEX(BD_Gestão!K:K,MATCH('Banco de Dados'!$B901,BD_Gestão!$B:$B,0)),"erro"))</f>
        <v/>
      </c>
      <c r="P901" s="169" t="str">
        <f t="shared" si="54"/>
        <v/>
      </c>
      <c r="Q901" s="170" t="str">
        <f t="shared" si="55"/>
        <v/>
      </c>
      <c r="R901" s="163" t="e">
        <f t="shared" ref="R901:R964" si="56">MONTH(I901)</f>
        <v>#VALUE!</v>
      </c>
      <c r="S901" s="163" t="e">
        <f t="shared" ref="S901:S964" si="57">YEAR(I901)</f>
        <v>#VALUE!</v>
      </c>
      <c r="T901" s="163" t="e">
        <f>INDEX(Controle!O:O,MATCH('Banco de Dados'!A901,Controle!M:M,0))*E901/100</f>
        <v>#N/A</v>
      </c>
    </row>
    <row r="902" spans="1:20" hidden="1" x14ac:dyDescent="0.2">
      <c r="A902" s="158">
        <f>BD_TS!A901</f>
        <v>0</v>
      </c>
      <c r="B902" s="158" t="str">
        <f>SUBSTITUTE(SUBSTITUTE(BD_TS!D901," ",""),"-","/")</f>
        <v/>
      </c>
      <c r="C902" s="158">
        <f>BD_TS!E901</f>
        <v>0</v>
      </c>
      <c r="D902" s="159">
        <f>BD_TS!F901</f>
        <v>0</v>
      </c>
      <c r="E902" s="160">
        <f>BD_TS!B901</f>
        <v>0</v>
      </c>
      <c r="F902" s="161">
        <f>BD_TS!C901</f>
        <v>0</v>
      </c>
      <c r="G902" s="187">
        <f>BD_TS!H901</f>
        <v>0</v>
      </c>
      <c r="H902" s="158" t="str">
        <f>IF($A902=0,"",IFERROR(INDEX(BD_Gestão!A:A,MATCH('Banco de Dados'!$B902,BD_Gestão!$B:$B,0)),"erro"))</f>
        <v/>
      </c>
      <c r="I902" s="162" t="str">
        <f>IF($A902=0,"",IFERROR(INDEX(BD_Gestão!E:E,MATCH('Banco de Dados'!$B902,BD_Gestão!$B:$B,0)),"erro"))</f>
        <v/>
      </c>
      <c r="J902" s="186" t="str">
        <f>IF($A902=0,"",IFERROR(INDEX(BD_Gestão!B:B,MATCH('Banco de Dados'!$B902,BD_Gestão!$B:$B,0)),"erro"))</f>
        <v/>
      </c>
      <c r="K902" s="158" t="str">
        <f>IF($A902=0,"",IFERROR(INDEX(BD_Gestão!C:C,MATCH('Banco de Dados'!$B902,BD_Gestão!$B:$B,0)),"erro"))</f>
        <v/>
      </c>
      <c r="L902" s="158" t="str">
        <f>IF($A902=0,"",IFERROR(INDEX(BD_Gestão!H:H,MATCH('Banco de Dados'!$B902,BD_Gestão!$B:$B,0)),"erro"))</f>
        <v/>
      </c>
      <c r="M902" s="161" t="str">
        <f>IF($A902=0,"",IFERROR(INDEX(BD_Gestão!F:F,MATCH('Banco de Dados'!$B902,BD_Gestão!$B:$B,0)),"erro"))</f>
        <v/>
      </c>
      <c r="N902" s="161" t="str">
        <f>IF($A902=0,"",IFERROR(INDEX(BD_Gestão!J:J,MATCH('Banco de Dados'!$B902,BD_Gestão!$B:$B,0)),"erro"))</f>
        <v/>
      </c>
      <c r="O902" s="164" t="str">
        <f>IF($A902=0,"",IFERROR(INDEX(BD_Gestão!K:K,MATCH('Banco de Dados'!$B902,BD_Gestão!$B:$B,0)),"erro"))</f>
        <v/>
      </c>
      <c r="P902" s="169" t="str">
        <f t="shared" ref="P902:P965" si="58">IF(OR(H902="erro",H902=""),"",E902*(MIN(O902,1)))</f>
        <v/>
      </c>
      <c r="Q902" s="170" t="str">
        <f t="shared" ref="Q902:Q965" si="59">IF(OR(H902="erro",H902=""),"",E902-P902)</f>
        <v/>
      </c>
      <c r="R902" s="163" t="e">
        <f t="shared" si="56"/>
        <v>#VALUE!</v>
      </c>
      <c r="S902" s="163" t="e">
        <f t="shared" si="57"/>
        <v>#VALUE!</v>
      </c>
      <c r="T902" s="163" t="e">
        <f>INDEX(Controle!O:O,MATCH('Banco de Dados'!A902,Controle!M:M,0))*E902/100</f>
        <v>#N/A</v>
      </c>
    </row>
    <row r="903" spans="1:20" hidden="1" x14ac:dyDescent="0.2">
      <c r="A903" s="158">
        <f>BD_TS!A902</f>
        <v>0</v>
      </c>
      <c r="B903" s="158" t="str">
        <f>SUBSTITUTE(SUBSTITUTE(BD_TS!D902," ",""),"-","/")</f>
        <v/>
      </c>
      <c r="C903" s="158">
        <f>BD_TS!E902</f>
        <v>0</v>
      </c>
      <c r="D903" s="159">
        <f>BD_TS!F902</f>
        <v>0</v>
      </c>
      <c r="E903" s="160">
        <f>BD_TS!B902</f>
        <v>0</v>
      </c>
      <c r="F903" s="161">
        <f>BD_TS!C902</f>
        <v>0</v>
      </c>
      <c r="G903" s="187">
        <f>BD_TS!H902</f>
        <v>0</v>
      </c>
      <c r="H903" s="158" t="str">
        <f>IF($A903=0,"",IFERROR(INDEX(BD_Gestão!A:A,MATCH('Banco de Dados'!$B903,BD_Gestão!$B:$B,0)),"erro"))</f>
        <v/>
      </c>
      <c r="I903" s="162" t="str">
        <f>IF($A903=0,"",IFERROR(INDEX(BD_Gestão!E:E,MATCH('Banco de Dados'!$B903,BD_Gestão!$B:$B,0)),"erro"))</f>
        <v/>
      </c>
      <c r="J903" s="186" t="str">
        <f>IF($A903=0,"",IFERROR(INDEX(BD_Gestão!B:B,MATCH('Banco de Dados'!$B903,BD_Gestão!$B:$B,0)),"erro"))</f>
        <v/>
      </c>
      <c r="K903" s="158" t="str">
        <f>IF($A903=0,"",IFERROR(INDEX(BD_Gestão!C:C,MATCH('Banco de Dados'!$B903,BD_Gestão!$B:$B,0)),"erro"))</f>
        <v/>
      </c>
      <c r="L903" s="158" t="str">
        <f>IF($A903=0,"",IFERROR(INDEX(BD_Gestão!H:H,MATCH('Banco de Dados'!$B903,BD_Gestão!$B:$B,0)),"erro"))</f>
        <v/>
      </c>
      <c r="M903" s="161" t="str">
        <f>IF($A903=0,"",IFERROR(INDEX(BD_Gestão!F:F,MATCH('Banco de Dados'!$B903,BD_Gestão!$B:$B,0)),"erro"))</f>
        <v/>
      </c>
      <c r="N903" s="161" t="str">
        <f>IF($A903=0,"",IFERROR(INDEX(BD_Gestão!J:J,MATCH('Banco de Dados'!$B903,BD_Gestão!$B:$B,0)),"erro"))</f>
        <v/>
      </c>
      <c r="O903" s="164" t="str">
        <f>IF($A903=0,"",IFERROR(INDEX(BD_Gestão!K:K,MATCH('Banco de Dados'!$B903,BD_Gestão!$B:$B,0)),"erro"))</f>
        <v/>
      </c>
      <c r="P903" s="169" t="str">
        <f t="shared" si="58"/>
        <v/>
      </c>
      <c r="Q903" s="170" t="str">
        <f t="shared" si="59"/>
        <v/>
      </c>
      <c r="R903" s="163" t="e">
        <f t="shared" si="56"/>
        <v>#VALUE!</v>
      </c>
      <c r="S903" s="163" t="e">
        <f t="shared" si="57"/>
        <v>#VALUE!</v>
      </c>
      <c r="T903" s="163" t="e">
        <f>INDEX(Controle!O:O,MATCH('Banco de Dados'!A903,Controle!M:M,0))*E903/100</f>
        <v>#N/A</v>
      </c>
    </row>
    <row r="904" spans="1:20" hidden="1" x14ac:dyDescent="0.2">
      <c r="A904" s="158">
        <f>BD_TS!A903</f>
        <v>0</v>
      </c>
      <c r="B904" s="158" t="str">
        <f>SUBSTITUTE(SUBSTITUTE(BD_TS!D903," ",""),"-","/")</f>
        <v/>
      </c>
      <c r="C904" s="158">
        <f>BD_TS!E903</f>
        <v>0</v>
      </c>
      <c r="D904" s="159">
        <f>BD_TS!F903</f>
        <v>0</v>
      </c>
      <c r="E904" s="160">
        <f>BD_TS!B903</f>
        <v>0</v>
      </c>
      <c r="F904" s="161">
        <f>BD_TS!C903</f>
        <v>0</v>
      </c>
      <c r="G904" s="187">
        <f>BD_TS!H903</f>
        <v>0</v>
      </c>
      <c r="H904" s="158" t="str">
        <f>IF($A904=0,"",IFERROR(INDEX(BD_Gestão!A:A,MATCH('Banco de Dados'!$B904,BD_Gestão!$B:$B,0)),"erro"))</f>
        <v/>
      </c>
      <c r="I904" s="162" t="str">
        <f>IF($A904=0,"",IFERROR(INDEX(BD_Gestão!E:E,MATCH('Banco de Dados'!$B904,BD_Gestão!$B:$B,0)),"erro"))</f>
        <v/>
      </c>
      <c r="J904" s="186" t="str">
        <f>IF($A904=0,"",IFERROR(INDEX(BD_Gestão!B:B,MATCH('Banco de Dados'!$B904,BD_Gestão!$B:$B,0)),"erro"))</f>
        <v/>
      </c>
      <c r="K904" s="158" t="str">
        <f>IF($A904=0,"",IFERROR(INDEX(BD_Gestão!C:C,MATCH('Banco de Dados'!$B904,BD_Gestão!$B:$B,0)),"erro"))</f>
        <v/>
      </c>
      <c r="L904" s="158" t="str">
        <f>IF($A904=0,"",IFERROR(INDEX(BD_Gestão!H:H,MATCH('Banco de Dados'!$B904,BD_Gestão!$B:$B,0)),"erro"))</f>
        <v/>
      </c>
      <c r="M904" s="161" t="str">
        <f>IF($A904=0,"",IFERROR(INDEX(BD_Gestão!F:F,MATCH('Banco de Dados'!$B904,BD_Gestão!$B:$B,0)),"erro"))</f>
        <v/>
      </c>
      <c r="N904" s="161" t="str">
        <f>IF($A904=0,"",IFERROR(INDEX(BD_Gestão!J:J,MATCH('Banco de Dados'!$B904,BD_Gestão!$B:$B,0)),"erro"))</f>
        <v/>
      </c>
      <c r="O904" s="164" t="str">
        <f>IF($A904=0,"",IFERROR(INDEX(BD_Gestão!K:K,MATCH('Banco de Dados'!$B904,BD_Gestão!$B:$B,0)),"erro"))</f>
        <v/>
      </c>
      <c r="P904" s="169" t="str">
        <f t="shared" si="58"/>
        <v/>
      </c>
      <c r="Q904" s="170" t="str">
        <f t="shared" si="59"/>
        <v/>
      </c>
      <c r="R904" s="163" t="e">
        <f t="shared" si="56"/>
        <v>#VALUE!</v>
      </c>
      <c r="S904" s="163" t="e">
        <f t="shared" si="57"/>
        <v>#VALUE!</v>
      </c>
      <c r="T904" s="163" t="e">
        <f>INDEX(Controle!O:O,MATCH('Banco de Dados'!A904,Controle!M:M,0))*E904/100</f>
        <v>#N/A</v>
      </c>
    </row>
    <row r="905" spans="1:20" hidden="1" x14ac:dyDescent="0.2">
      <c r="A905" s="158">
        <f>BD_TS!A904</f>
        <v>0</v>
      </c>
      <c r="B905" s="158" t="str">
        <f>SUBSTITUTE(SUBSTITUTE(BD_TS!D904," ",""),"-","/")</f>
        <v/>
      </c>
      <c r="C905" s="158">
        <f>BD_TS!E904</f>
        <v>0</v>
      </c>
      <c r="D905" s="159">
        <f>BD_TS!F904</f>
        <v>0</v>
      </c>
      <c r="E905" s="160">
        <f>BD_TS!B904</f>
        <v>0</v>
      </c>
      <c r="F905" s="161">
        <f>BD_TS!C904</f>
        <v>0</v>
      </c>
      <c r="G905" s="187">
        <f>BD_TS!H904</f>
        <v>0</v>
      </c>
      <c r="H905" s="158" t="str">
        <f>IF($A905=0,"",IFERROR(INDEX(BD_Gestão!A:A,MATCH('Banco de Dados'!$B905,BD_Gestão!$B:$B,0)),"erro"))</f>
        <v/>
      </c>
      <c r="I905" s="162" t="str">
        <f>IF($A905=0,"",IFERROR(INDEX(BD_Gestão!E:E,MATCH('Banco de Dados'!$B905,BD_Gestão!$B:$B,0)),"erro"))</f>
        <v/>
      </c>
      <c r="J905" s="186" t="str">
        <f>IF($A905=0,"",IFERROR(INDEX(BD_Gestão!B:B,MATCH('Banco de Dados'!$B905,BD_Gestão!$B:$B,0)),"erro"))</f>
        <v/>
      </c>
      <c r="K905" s="158" t="str">
        <f>IF($A905=0,"",IFERROR(INDEX(BD_Gestão!C:C,MATCH('Banco de Dados'!$B905,BD_Gestão!$B:$B,0)),"erro"))</f>
        <v/>
      </c>
      <c r="L905" s="158" t="str">
        <f>IF($A905=0,"",IFERROR(INDEX(BD_Gestão!H:H,MATCH('Banco de Dados'!$B905,BD_Gestão!$B:$B,0)),"erro"))</f>
        <v/>
      </c>
      <c r="M905" s="161" t="str">
        <f>IF($A905=0,"",IFERROR(INDEX(BD_Gestão!F:F,MATCH('Banco de Dados'!$B905,BD_Gestão!$B:$B,0)),"erro"))</f>
        <v/>
      </c>
      <c r="N905" s="161" t="str">
        <f>IF($A905=0,"",IFERROR(INDEX(BD_Gestão!J:J,MATCH('Banco de Dados'!$B905,BD_Gestão!$B:$B,0)),"erro"))</f>
        <v/>
      </c>
      <c r="O905" s="164" t="str">
        <f>IF($A905=0,"",IFERROR(INDEX(BD_Gestão!K:K,MATCH('Banco de Dados'!$B905,BD_Gestão!$B:$B,0)),"erro"))</f>
        <v/>
      </c>
      <c r="P905" s="169" t="str">
        <f t="shared" si="58"/>
        <v/>
      </c>
      <c r="Q905" s="170" t="str">
        <f t="shared" si="59"/>
        <v/>
      </c>
      <c r="R905" s="163" t="e">
        <f t="shared" si="56"/>
        <v>#VALUE!</v>
      </c>
      <c r="S905" s="163" t="e">
        <f t="shared" si="57"/>
        <v>#VALUE!</v>
      </c>
      <c r="T905" s="163" t="e">
        <f>INDEX(Controle!O:O,MATCH('Banco de Dados'!A905,Controle!M:M,0))*E905/100</f>
        <v>#N/A</v>
      </c>
    </row>
    <row r="906" spans="1:20" hidden="1" x14ac:dyDescent="0.2">
      <c r="A906" s="158">
        <f>BD_TS!A905</f>
        <v>0</v>
      </c>
      <c r="B906" s="158" t="str">
        <f>SUBSTITUTE(SUBSTITUTE(BD_TS!D905," ",""),"-","/")</f>
        <v/>
      </c>
      <c r="C906" s="158">
        <f>BD_TS!E905</f>
        <v>0</v>
      </c>
      <c r="D906" s="159">
        <f>BD_TS!F905</f>
        <v>0</v>
      </c>
      <c r="E906" s="160">
        <f>BD_TS!B905</f>
        <v>0</v>
      </c>
      <c r="F906" s="161">
        <f>BD_TS!C905</f>
        <v>0</v>
      </c>
      <c r="G906" s="187">
        <f>BD_TS!H905</f>
        <v>0</v>
      </c>
      <c r="H906" s="158" t="str">
        <f>IF($A906=0,"",IFERROR(INDEX(BD_Gestão!A:A,MATCH('Banco de Dados'!$B906,BD_Gestão!$B:$B,0)),"erro"))</f>
        <v/>
      </c>
      <c r="I906" s="162" t="str">
        <f>IF($A906=0,"",IFERROR(INDEX(BD_Gestão!E:E,MATCH('Banco de Dados'!$B906,BD_Gestão!$B:$B,0)),"erro"))</f>
        <v/>
      </c>
      <c r="J906" s="186" t="str">
        <f>IF($A906=0,"",IFERROR(INDEX(BD_Gestão!B:B,MATCH('Banco de Dados'!$B906,BD_Gestão!$B:$B,0)),"erro"))</f>
        <v/>
      </c>
      <c r="K906" s="158" t="str">
        <f>IF($A906=0,"",IFERROR(INDEX(BD_Gestão!C:C,MATCH('Banco de Dados'!$B906,BD_Gestão!$B:$B,0)),"erro"))</f>
        <v/>
      </c>
      <c r="L906" s="158" t="str">
        <f>IF($A906=0,"",IFERROR(INDEX(BD_Gestão!H:H,MATCH('Banco de Dados'!$B906,BD_Gestão!$B:$B,0)),"erro"))</f>
        <v/>
      </c>
      <c r="M906" s="161" t="str">
        <f>IF($A906=0,"",IFERROR(INDEX(BD_Gestão!F:F,MATCH('Banco de Dados'!$B906,BD_Gestão!$B:$B,0)),"erro"))</f>
        <v/>
      </c>
      <c r="N906" s="161" t="str">
        <f>IF($A906=0,"",IFERROR(INDEX(BD_Gestão!J:J,MATCH('Banco de Dados'!$B906,BD_Gestão!$B:$B,0)),"erro"))</f>
        <v/>
      </c>
      <c r="O906" s="164" t="str">
        <f>IF($A906=0,"",IFERROR(INDEX(BD_Gestão!K:K,MATCH('Banco de Dados'!$B906,BD_Gestão!$B:$B,0)),"erro"))</f>
        <v/>
      </c>
      <c r="P906" s="169" t="str">
        <f t="shared" si="58"/>
        <v/>
      </c>
      <c r="Q906" s="170" t="str">
        <f t="shared" si="59"/>
        <v/>
      </c>
      <c r="R906" s="163" t="e">
        <f t="shared" si="56"/>
        <v>#VALUE!</v>
      </c>
      <c r="S906" s="163" t="e">
        <f t="shared" si="57"/>
        <v>#VALUE!</v>
      </c>
      <c r="T906" s="163" t="e">
        <f>INDEX(Controle!O:O,MATCH('Banco de Dados'!A906,Controle!M:M,0))*E906/100</f>
        <v>#N/A</v>
      </c>
    </row>
    <row r="907" spans="1:20" hidden="1" x14ac:dyDescent="0.2">
      <c r="A907" s="158">
        <f>BD_TS!A906</f>
        <v>0</v>
      </c>
      <c r="B907" s="158" t="str">
        <f>SUBSTITUTE(SUBSTITUTE(BD_TS!D906," ",""),"-","/")</f>
        <v/>
      </c>
      <c r="C907" s="158">
        <f>BD_TS!E906</f>
        <v>0</v>
      </c>
      <c r="D907" s="159">
        <f>BD_TS!F906</f>
        <v>0</v>
      </c>
      <c r="E907" s="160">
        <f>BD_TS!B906</f>
        <v>0</v>
      </c>
      <c r="F907" s="161">
        <f>BD_TS!C906</f>
        <v>0</v>
      </c>
      <c r="G907" s="187">
        <f>BD_TS!H906</f>
        <v>0</v>
      </c>
      <c r="H907" s="158" t="str">
        <f>IF($A907=0,"",IFERROR(INDEX(BD_Gestão!A:A,MATCH('Banco de Dados'!$B907,BD_Gestão!$B:$B,0)),"erro"))</f>
        <v/>
      </c>
      <c r="I907" s="162" t="str">
        <f>IF($A907=0,"",IFERROR(INDEX(BD_Gestão!E:E,MATCH('Banco de Dados'!$B907,BD_Gestão!$B:$B,0)),"erro"))</f>
        <v/>
      </c>
      <c r="J907" s="186" t="str">
        <f>IF($A907=0,"",IFERROR(INDEX(BD_Gestão!B:B,MATCH('Banco de Dados'!$B907,BD_Gestão!$B:$B,0)),"erro"))</f>
        <v/>
      </c>
      <c r="K907" s="158" t="str">
        <f>IF($A907=0,"",IFERROR(INDEX(BD_Gestão!C:C,MATCH('Banco de Dados'!$B907,BD_Gestão!$B:$B,0)),"erro"))</f>
        <v/>
      </c>
      <c r="L907" s="158" t="str">
        <f>IF($A907=0,"",IFERROR(INDEX(BD_Gestão!H:H,MATCH('Banco de Dados'!$B907,BD_Gestão!$B:$B,0)),"erro"))</f>
        <v/>
      </c>
      <c r="M907" s="161" t="str">
        <f>IF($A907=0,"",IFERROR(INDEX(BD_Gestão!F:F,MATCH('Banco de Dados'!$B907,BD_Gestão!$B:$B,0)),"erro"))</f>
        <v/>
      </c>
      <c r="N907" s="161" t="str">
        <f>IF($A907=0,"",IFERROR(INDEX(BD_Gestão!J:J,MATCH('Banco de Dados'!$B907,BD_Gestão!$B:$B,0)),"erro"))</f>
        <v/>
      </c>
      <c r="O907" s="164" t="str">
        <f>IF($A907=0,"",IFERROR(INDEX(BD_Gestão!K:K,MATCH('Banco de Dados'!$B907,BD_Gestão!$B:$B,0)),"erro"))</f>
        <v/>
      </c>
      <c r="P907" s="169" t="str">
        <f t="shared" si="58"/>
        <v/>
      </c>
      <c r="Q907" s="170" t="str">
        <f t="shared" si="59"/>
        <v/>
      </c>
      <c r="R907" s="163" t="e">
        <f t="shared" si="56"/>
        <v>#VALUE!</v>
      </c>
      <c r="S907" s="163" t="e">
        <f t="shared" si="57"/>
        <v>#VALUE!</v>
      </c>
      <c r="T907" s="163" t="e">
        <f>INDEX(Controle!O:O,MATCH('Banco de Dados'!A907,Controle!M:M,0))*E907/100</f>
        <v>#N/A</v>
      </c>
    </row>
    <row r="908" spans="1:20" hidden="1" x14ac:dyDescent="0.2">
      <c r="A908" s="158">
        <f>BD_TS!A907</f>
        <v>0</v>
      </c>
      <c r="B908" s="158" t="str">
        <f>SUBSTITUTE(SUBSTITUTE(BD_TS!D907," ",""),"-","/")</f>
        <v/>
      </c>
      <c r="C908" s="158">
        <f>BD_TS!E907</f>
        <v>0</v>
      </c>
      <c r="D908" s="159">
        <f>BD_TS!F907</f>
        <v>0</v>
      </c>
      <c r="E908" s="160">
        <f>BD_TS!B907</f>
        <v>0</v>
      </c>
      <c r="F908" s="161">
        <f>BD_TS!C907</f>
        <v>0</v>
      </c>
      <c r="G908" s="187">
        <f>BD_TS!H907</f>
        <v>0</v>
      </c>
      <c r="H908" s="158" t="str">
        <f>IF($A908=0,"",IFERROR(INDEX(BD_Gestão!A:A,MATCH('Banco de Dados'!$B908,BD_Gestão!$B:$B,0)),"erro"))</f>
        <v/>
      </c>
      <c r="I908" s="162" t="str">
        <f>IF($A908=0,"",IFERROR(INDEX(BD_Gestão!E:E,MATCH('Banco de Dados'!$B908,BD_Gestão!$B:$B,0)),"erro"))</f>
        <v/>
      </c>
      <c r="J908" s="186" t="str">
        <f>IF($A908=0,"",IFERROR(INDEX(BD_Gestão!B:B,MATCH('Banco de Dados'!$B908,BD_Gestão!$B:$B,0)),"erro"))</f>
        <v/>
      </c>
      <c r="K908" s="158" t="str">
        <f>IF($A908=0,"",IFERROR(INDEX(BD_Gestão!C:C,MATCH('Banco de Dados'!$B908,BD_Gestão!$B:$B,0)),"erro"))</f>
        <v/>
      </c>
      <c r="L908" s="158" t="str">
        <f>IF($A908=0,"",IFERROR(INDEX(BD_Gestão!H:H,MATCH('Banco de Dados'!$B908,BD_Gestão!$B:$B,0)),"erro"))</f>
        <v/>
      </c>
      <c r="M908" s="161" t="str">
        <f>IF($A908=0,"",IFERROR(INDEX(BD_Gestão!F:F,MATCH('Banco de Dados'!$B908,BD_Gestão!$B:$B,0)),"erro"))</f>
        <v/>
      </c>
      <c r="N908" s="161" t="str">
        <f>IF($A908=0,"",IFERROR(INDEX(BD_Gestão!J:J,MATCH('Banco de Dados'!$B908,BD_Gestão!$B:$B,0)),"erro"))</f>
        <v/>
      </c>
      <c r="O908" s="164" t="str">
        <f>IF($A908=0,"",IFERROR(INDEX(BD_Gestão!K:K,MATCH('Banco de Dados'!$B908,BD_Gestão!$B:$B,0)),"erro"))</f>
        <v/>
      </c>
      <c r="P908" s="169" t="str">
        <f t="shared" si="58"/>
        <v/>
      </c>
      <c r="Q908" s="170" t="str">
        <f t="shared" si="59"/>
        <v/>
      </c>
      <c r="R908" s="163" t="e">
        <f t="shared" si="56"/>
        <v>#VALUE!</v>
      </c>
      <c r="S908" s="163" t="e">
        <f t="shared" si="57"/>
        <v>#VALUE!</v>
      </c>
      <c r="T908" s="163" t="e">
        <f>INDEX(Controle!O:O,MATCH('Banco de Dados'!A908,Controle!M:M,0))*E908/100</f>
        <v>#N/A</v>
      </c>
    </row>
    <row r="909" spans="1:20" hidden="1" x14ac:dyDescent="0.2">
      <c r="A909" s="158">
        <f>BD_TS!A908</f>
        <v>0</v>
      </c>
      <c r="B909" s="158" t="str">
        <f>SUBSTITUTE(SUBSTITUTE(BD_TS!D908," ",""),"-","/")</f>
        <v/>
      </c>
      <c r="C909" s="158">
        <f>BD_TS!E908</f>
        <v>0</v>
      </c>
      <c r="D909" s="159">
        <f>BD_TS!F908</f>
        <v>0</v>
      </c>
      <c r="E909" s="160">
        <f>BD_TS!B908</f>
        <v>0</v>
      </c>
      <c r="F909" s="161">
        <f>BD_TS!C908</f>
        <v>0</v>
      </c>
      <c r="G909" s="187">
        <f>BD_TS!H908</f>
        <v>0</v>
      </c>
      <c r="H909" s="158" t="str">
        <f>IF($A909=0,"",IFERROR(INDEX(BD_Gestão!A:A,MATCH('Banco de Dados'!$B909,BD_Gestão!$B:$B,0)),"erro"))</f>
        <v/>
      </c>
      <c r="I909" s="162" t="str">
        <f>IF($A909=0,"",IFERROR(INDEX(BD_Gestão!E:E,MATCH('Banco de Dados'!$B909,BD_Gestão!$B:$B,0)),"erro"))</f>
        <v/>
      </c>
      <c r="J909" s="186" t="str">
        <f>IF($A909=0,"",IFERROR(INDEX(BD_Gestão!B:B,MATCH('Banco de Dados'!$B909,BD_Gestão!$B:$B,0)),"erro"))</f>
        <v/>
      </c>
      <c r="K909" s="158" t="str">
        <f>IF($A909=0,"",IFERROR(INDEX(BD_Gestão!C:C,MATCH('Banco de Dados'!$B909,BD_Gestão!$B:$B,0)),"erro"))</f>
        <v/>
      </c>
      <c r="L909" s="158" t="str">
        <f>IF($A909=0,"",IFERROR(INDEX(BD_Gestão!H:H,MATCH('Banco de Dados'!$B909,BD_Gestão!$B:$B,0)),"erro"))</f>
        <v/>
      </c>
      <c r="M909" s="161" t="str">
        <f>IF($A909=0,"",IFERROR(INDEX(BD_Gestão!F:F,MATCH('Banco de Dados'!$B909,BD_Gestão!$B:$B,0)),"erro"))</f>
        <v/>
      </c>
      <c r="N909" s="161" t="str">
        <f>IF($A909=0,"",IFERROR(INDEX(BD_Gestão!J:J,MATCH('Banco de Dados'!$B909,BD_Gestão!$B:$B,0)),"erro"))</f>
        <v/>
      </c>
      <c r="O909" s="164" t="str">
        <f>IF($A909=0,"",IFERROR(INDEX(BD_Gestão!K:K,MATCH('Banco de Dados'!$B909,BD_Gestão!$B:$B,0)),"erro"))</f>
        <v/>
      </c>
      <c r="P909" s="169" t="str">
        <f t="shared" si="58"/>
        <v/>
      </c>
      <c r="Q909" s="170" t="str">
        <f t="shared" si="59"/>
        <v/>
      </c>
      <c r="R909" s="163" t="e">
        <f t="shared" si="56"/>
        <v>#VALUE!</v>
      </c>
      <c r="S909" s="163" t="e">
        <f t="shared" si="57"/>
        <v>#VALUE!</v>
      </c>
      <c r="T909" s="163" t="e">
        <f>INDEX(Controle!O:O,MATCH('Banco de Dados'!A909,Controle!M:M,0))*E909/100</f>
        <v>#N/A</v>
      </c>
    </row>
    <row r="910" spans="1:20" hidden="1" x14ac:dyDescent="0.2">
      <c r="A910" s="158">
        <f>BD_TS!A909</f>
        <v>0</v>
      </c>
      <c r="B910" s="158" t="str">
        <f>SUBSTITUTE(SUBSTITUTE(BD_TS!D909," ",""),"-","/")</f>
        <v/>
      </c>
      <c r="C910" s="158">
        <f>BD_TS!E909</f>
        <v>0</v>
      </c>
      <c r="D910" s="159">
        <f>BD_TS!F909</f>
        <v>0</v>
      </c>
      <c r="E910" s="160">
        <f>BD_TS!B909</f>
        <v>0</v>
      </c>
      <c r="F910" s="161">
        <f>BD_TS!C909</f>
        <v>0</v>
      </c>
      <c r="G910" s="187">
        <f>BD_TS!H909</f>
        <v>0</v>
      </c>
      <c r="H910" s="158" t="str">
        <f>IF($A910=0,"",IFERROR(INDEX(BD_Gestão!A:A,MATCH('Banco de Dados'!$B910,BD_Gestão!$B:$B,0)),"erro"))</f>
        <v/>
      </c>
      <c r="I910" s="162" t="str">
        <f>IF($A910=0,"",IFERROR(INDEX(BD_Gestão!E:E,MATCH('Banco de Dados'!$B910,BD_Gestão!$B:$B,0)),"erro"))</f>
        <v/>
      </c>
      <c r="J910" s="186" t="str">
        <f>IF($A910=0,"",IFERROR(INDEX(BD_Gestão!B:B,MATCH('Banco de Dados'!$B910,BD_Gestão!$B:$B,0)),"erro"))</f>
        <v/>
      </c>
      <c r="K910" s="158" t="str">
        <f>IF($A910=0,"",IFERROR(INDEX(BD_Gestão!C:C,MATCH('Banco de Dados'!$B910,BD_Gestão!$B:$B,0)),"erro"))</f>
        <v/>
      </c>
      <c r="L910" s="158" t="str">
        <f>IF($A910=0,"",IFERROR(INDEX(BD_Gestão!H:H,MATCH('Banco de Dados'!$B910,BD_Gestão!$B:$B,0)),"erro"))</f>
        <v/>
      </c>
      <c r="M910" s="161" t="str">
        <f>IF($A910=0,"",IFERROR(INDEX(BD_Gestão!F:F,MATCH('Banco de Dados'!$B910,BD_Gestão!$B:$B,0)),"erro"))</f>
        <v/>
      </c>
      <c r="N910" s="161" t="str">
        <f>IF($A910=0,"",IFERROR(INDEX(BD_Gestão!J:J,MATCH('Banco de Dados'!$B910,BD_Gestão!$B:$B,0)),"erro"))</f>
        <v/>
      </c>
      <c r="O910" s="164" t="str">
        <f>IF($A910=0,"",IFERROR(INDEX(BD_Gestão!K:K,MATCH('Banco de Dados'!$B910,BD_Gestão!$B:$B,0)),"erro"))</f>
        <v/>
      </c>
      <c r="P910" s="169" t="str">
        <f t="shared" si="58"/>
        <v/>
      </c>
      <c r="Q910" s="170" t="str">
        <f t="shared" si="59"/>
        <v/>
      </c>
      <c r="R910" s="163" t="e">
        <f t="shared" si="56"/>
        <v>#VALUE!</v>
      </c>
      <c r="S910" s="163" t="e">
        <f t="shared" si="57"/>
        <v>#VALUE!</v>
      </c>
      <c r="T910" s="163" t="e">
        <f>INDEX(Controle!O:O,MATCH('Banco de Dados'!A910,Controle!M:M,0))*E910/100</f>
        <v>#N/A</v>
      </c>
    </row>
    <row r="911" spans="1:20" hidden="1" x14ac:dyDescent="0.2">
      <c r="A911" s="158">
        <f>BD_TS!A910</f>
        <v>0</v>
      </c>
      <c r="B911" s="158" t="str">
        <f>SUBSTITUTE(SUBSTITUTE(BD_TS!D910," ",""),"-","/")</f>
        <v/>
      </c>
      <c r="C911" s="158">
        <f>BD_TS!E910</f>
        <v>0</v>
      </c>
      <c r="D911" s="159">
        <f>BD_TS!F910</f>
        <v>0</v>
      </c>
      <c r="E911" s="160">
        <f>BD_TS!B910</f>
        <v>0</v>
      </c>
      <c r="F911" s="161">
        <f>BD_TS!C910</f>
        <v>0</v>
      </c>
      <c r="G911" s="187">
        <f>BD_TS!H910</f>
        <v>0</v>
      </c>
      <c r="H911" s="158" t="str">
        <f>IF($A911=0,"",IFERROR(INDEX(BD_Gestão!A:A,MATCH('Banco de Dados'!$B911,BD_Gestão!$B:$B,0)),"erro"))</f>
        <v/>
      </c>
      <c r="I911" s="162" t="str">
        <f>IF($A911=0,"",IFERROR(INDEX(BD_Gestão!E:E,MATCH('Banco de Dados'!$B911,BD_Gestão!$B:$B,0)),"erro"))</f>
        <v/>
      </c>
      <c r="J911" s="186" t="str">
        <f>IF($A911=0,"",IFERROR(INDEX(BD_Gestão!B:B,MATCH('Banco de Dados'!$B911,BD_Gestão!$B:$B,0)),"erro"))</f>
        <v/>
      </c>
      <c r="K911" s="158" t="str">
        <f>IF($A911=0,"",IFERROR(INDEX(BD_Gestão!C:C,MATCH('Banco de Dados'!$B911,BD_Gestão!$B:$B,0)),"erro"))</f>
        <v/>
      </c>
      <c r="L911" s="158" t="str">
        <f>IF($A911=0,"",IFERROR(INDEX(BD_Gestão!H:H,MATCH('Banco de Dados'!$B911,BD_Gestão!$B:$B,0)),"erro"))</f>
        <v/>
      </c>
      <c r="M911" s="161" t="str">
        <f>IF($A911=0,"",IFERROR(INDEX(BD_Gestão!F:F,MATCH('Banco de Dados'!$B911,BD_Gestão!$B:$B,0)),"erro"))</f>
        <v/>
      </c>
      <c r="N911" s="161" t="str">
        <f>IF($A911=0,"",IFERROR(INDEX(BD_Gestão!J:J,MATCH('Banco de Dados'!$B911,BD_Gestão!$B:$B,0)),"erro"))</f>
        <v/>
      </c>
      <c r="O911" s="164" t="str">
        <f>IF($A911=0,"",IFERROR(INDEX(BD_Gestão!K:K,MATCH('Banco de Dados'!$B911,BD_Gestão!$B:$B,0)),"erro"))</f>
        <v/>
      </c>
      <c r="P911" s="169" t="str">
        <f t="shared" si="58"/>
        <v/>
      </c>
      <c r="Q911" s="170" t="str">
        <f t="shared" si="59"/>
        <v/>
      </c>
      <c r="R911" s="163" t="e">
        <f t="shared" si="56"/>
        <v>#VALUE!</v>
      </c>
      <c r="S911" s="163" t="e">
        <f t="shared" si="57"/>
        <v>#VALUE!</v>
      </c>
      <c r="T911" s="163" t="e">
        <f>INDEX(Controle!O:O,MATCH('Banco de Dados'!A911,Controle!M:M,0))*E911/100</f>
        <v>#N/A</v>
      </c>
    </row>
    <row r="912" spans="1:20" hidden="1" x14ac:dyDescent="0.2">
      <c r="A912" s="158">
        <f>BD_TS!A911</f>
        <v>0</v>
      </c>
      <c r="B912" s="158" t="str">
        <f>SUBSTITUTE(SUBSTITUTE(BD_TS!D911," ",""),"-","/")</f>
        <v/>
      </c>
      <c r="C912" s="158">
        <f>BD_TS!E911</f>
        <v>0</v>
      </c>
      <c r="D912" s="159">
        <f>BD_TS!F911</f>
        <v>0</v>
      </c>
      <c r="E912" s="160">
        <f>BD_TS!B911</f>
        <v>0</v>
      </c>
      <c r="F912" s="161">
        <f>BD_TS!C911</f>
        <v>0</v>
      </c>
      <c r="G912" s="187">
        <f>BD_TS!H911</f>
        <v>0</v>
      </c>
      <c r="H912" s="158" t="str">
        <f>IF($A912=0,"",IFERROR(INDEX(BD_Gestão!A:A,MATCH('Banco de Dados'!$B912,BD_Gestão!$B:$B,0)),"erro"))</f>
        <v/>
      </c>
      <c r="I912" s="162" t="str">
        <f>IF($A912=0,"",IFERROR(INDEX(BD_Gestão!E:E,MATCH('Banco de Dados'!$B912,BD_Gestão!$B:$B,0)),"erro"))</f>
        <v/>
      </c>
      <c r="J912" s="186" t="str">
        <f>IF($A912=0,"",IFERROR(INDEX(BD_Gestão!B:B,MATCH('Banco de Dados'!$B912,BD_Gestão!$B:$B,0)),"erro"))</f>
        <v/>
      </c>
      <c r="K912" s="158" t="str">
        <f>IF($A912=0,"",IFERROR(INDEX(BD_Gestão!C:C,MATCH('Banco de Dados'!$B912,BD_Gestão!$B:$B,0)),"erro"))</f>
        <v/>
      </c>
      <c r="L912" s="158" t="str">
        <f>IF($A912=0,"",IFERROR(INDEX(BD_Gestão!H:H,MATCH('Banco de Dados'!$B912,BD_Gestão!$B:$B,0)),"erro"))</f>
        <v/>
      </c>
      <c r="M912" s="161" t="str">
        <f>IF($A912=0,"",IFERROR(INDEX(BD_Gestão!F:F,MATCH('Banco de Dados'!$B912,BD_Gestão!$B:$B,0)),"erro"))</f>
        <v/>
      </c>
      <c r="N912" s="161" t="str">
        <f>IF($A912=0,"",IFERROR(INDEX(BD_Gestão!J:J,MATCH('Banco de Dados'!$B912,BD_Gestão!$B:$B,0)),"erro"))</f>
        <v/>
      </c>
      <c r="O912" s="164" t="str">
        <f>IF($A912=0,"",IFERROR(INDEX(BD_Gestão!K:K,MATCH('Banco de Dados'!$B912,BD_Gestão!$B:$B,0)),"erro"))</f>
        <v/>
      </c>
      <c r="P912" s="169" t="str">
        <f t="shared" si="58"/>
        <v/>
      </c>
      <c r="Q912" s="170" t="str">
        <f t="shared" si="59"/>
        <v/>
      </c>
      <c r="R912" s="163" t="e">
        <f t="shared" si="56"/>
        <v>#VALUE!</v>
      </c>
      <c r="S912" s="163" t="e">
        <f t="shared" si="57"/>
        <v>#VALUE!</v>
      </c>
      <c r="T912" s="163" t="e">
        <f>INDEX(Controle!O:O,MATCH('Banco de Dados'!A912,Controle!M:M,0))*E912/100</f>
        <v>#N/A</v>
      </c>
    </row>
    <row r="913" spans="1:20" hidden="1" x14ac:dyDescent="0.2">
      <c r="A913" s="158">
        <f>BD_TS!A912</f>
        <v>0</v>
      </c>
      <c r="B913" s="158" t="str">
        <f>SUBSTITUTE(SUBSTITUTE(BD_TS!D912," ",""),"-","/")</f>
        <v/>
      </c>
      <c r="C913" s="158">
        <f>BD_TS!E912</f>
        <v>0</v>
      </c>
      <c r="D913" s="159">
        <f>BD_TS!F912</f>
        <v>0</v>
      </c>
      <c r="E913" s="160">
        <f>BD_TS!B912</f>
        <v>0</v>
      </c>
      <c r="F913" s="161">
        <f>BD_TS!C912</f>
        <v>0</v>
      </c>
      <c r="G913" s="187">
        <f>BD_TS!H912</f>
        <v>0</v>
      </c>
      <c r="H913" s="158" t="str">
        <f>IF($A913=0,"",IFERROR(INDEX(BD_Gestão!A:A,MATCH('Banco de Dados'!$B913,BD_Gestão!$B:$B,0)),"erro"))</f>
        <v/>
      </c>
      <c r="I913" s="162" t="str">
        <f>IF($A913=0,"",IFERROR(INDEX(BD_Gestão!E:E,MATCH('Banco de Dados'!$B913,BD_Gestão!$B:$B,0)),"erro"))</f>
        <v/>
      </c>
      <c r="J913" s="186" t="str">
        <f>IF($A913=0,"",IFERROR(INDEX(BD_Gestão!B:B,MATCH('Banco de Dados'!$B913,BD_Gestão!$B:$B,0)),"erro"))</f>
        <v/>
      </c>
      <c r="K913" s="158" t="str">
        <f>IF($A913=0,"",IFERROR(INDEX(BD_Gestão!C:C,MATCH('Banco de Dados'!$B913,BD_Gestão!$B:$B,0)),"erro"))</f>
        <v/>
      </c>
      <c r="L913" s="158" t="str">
        <f>IF($A913=0,"",IFERROR(INDEX(BD_Gestão!H:H,MATCH('Banco de Dados'!$B913,BD_Gestão!$B:$B,0)),"erro"))</f>
        <v/>
      </c>
      <c r="M913" s="161" t="str">
        <f>IF($A913=0,"",IFERROR(INDEX(BD_Gestão!F:F,MATCH('Banco de Dados'!$B913,BD_Gestão!$B:$B,0)),"erro"))</f>
        <v/>
      </c>
      <c r="N913" s="161" t="str">
        <f>IF($A913=0,"",IFERROR(INDEX(BD_Gestão!J:J,MATCH('Banco de Dados'!$B913,BD_Gestão!$B:$B,0)),"erro"))</f>
        <v/>
      </c>
      <c r="O913" s="164" t="str">
        <f>IF($A913=0,"",IFERROR(INDEX(BD_Gestão!K:K,MATCH('Banco de Dados'!$B913,BD_Gestão!$B:$B,0)),"erro"))</f>
        <v/>
      </c>
      <c r="P913" s="169" t="str">
        <f t="shared" si="58"/>
        <v/>
      </c>
      <c r="Q913" s="170" t="str">
        <f t="shared" si="59"/>
        <v/>
      </c>
      <c r="R913" s="163" t="e">
        <f t="shared" si="56"/>
        <v>#VALUE!</v>
      </c>
      <c r="S913" s="163" t="e">
        <f t="shared" si="57"/>
        <v>#VALUE!</v>
      </c>
      <c r="T913" s="163" t="e">
        <f>INDEX(Controle!O:O,MATCH('Banco de Dados'!A913,Controle!M:M,0))*E913/100</f>
        <v>#N/A</v>
      </c>
    </row>
    <row r="914" spans="1:20" hidden="1" x14ac:dyDescent="0.2">
      <c r="A914" s="158">
        <f>BD_TS!A913</f>
        <v>0</v>
      </c>
      <c r="B914" s="158" t="str">
        <f>SUBSTITUTE(SUBSTITUTE(BD_TS!D913," ",""),"-","/")</f>
        <v/>
      </c>
      <c r="C914" s="158">
        <f>BD_TS!E913</f>
        <v>0</v>
      </c>
      <c r="D914" s="159">
        <f>BD_TS!F913</f>
        <v>0</v>
      </c>
      <c r="E914" s="160">
        <f>BD_TS!B913</f>
        <v>0</v>
      </c>
      <c r="F914" s="161">
        <f>BD_TS!C913</f>
        <v>0</v>
      </c>
      <c r="G914" s="187">
        <f>BD_TS!H913</f>
        <v>0</v>
      </c>
      <c r="H914" s="158" t="str">
        <f>IF($A914=0,"",IFERROR(INDEX(BD_Gestão!A:A,MATCH('Banco de Dados'!$B914,BD_Gestão!$B:$B,0)),"erro"))</f>
        <v/>
      </c>
      <c r="I914" s="162" t="str">
        <f>IF($A914=0,"",IFERROR(INDEX(BD_Gestão!E:E,MATCH('Banco de Dados'!$B914,BD_Gestão!$B:$B,0)),"erro"))</f>
        <v/>
      </c>
      <c r="J914" s="186" t="str">
        <f>IF($A914=0,"",IFERROR(INDEX(BD_Gestão!B:B,MATCH('Banco de Dados'!$B914,BD_Gestão!$B:$B,0)),"erro"))</f>
        <v/>
      </c>
      <c r="K914" s="158" t="str">
        <f>IF($A914=0,"",IFERROR(INDEX(BD_Gestão!C:C,MATCH('Banco de Dados'!$B914,BD_Gestão!$B:$B,0)),"erro"))</f>
        <v/>
      </c>
      <c r="L914" s="158" t="str">
        <f>IF($A914=0,"",IFERROR(INDEX(BD_Gestão!H:H,MATCH('Banco de Dados'!$B914,BD_Gestão!$B:$B,0)),"erro"))</f>
        <v/>
      </c>
      <c r="M914" s="161" t="str">
        <f>IF($A914=0,"",IFERROR(INDEX(BD_Gestão!F:F,MATCH('Banco de Dados'!$B914,BD_Gestão!$B:$B,0)),"erro"))</f>
        <v/>
      </c>
      <c r="N914" s="161" t="str">
        <f>IF($A914=0,"",IFERROR(INDEX(BD_Gestão!J:J,MATCH('Banco de Dados'!$B914,BD_Gestão!$B:$B,0)),"erro"))</f>
        <v/>
      </c>
      <c r="O914" s="164" t="str">
        <f>IF($A914=0,"",IFERROR(INDEX(BD_Gestão!K:K,MATCH('Banco de Dados'!$B914,BD_Gestão!$B:$B,0)),"erro"))</f>
        <v/>
      </c>
      <c r="P914" s="169" t="str">
        <f t="shared" si="58"/>
        <v/>
      </c>
      <c r="Q914" s="170" t="str">
        <f t="shared" si="59"/>
        <v/>
      </c>
      <c r="R914" s="163" t="e">
        <f t="shared" si="56"/>
        <v>#VALUE!</v>
      </c>
      <c r="S914" s="163" t="e">
        <f t="shared" si="57"/>
        <v>#VALUE!</v>
      </c>
      <c r="T914" s="163" t="e">
        <f>INDEX(Controle!O:O,MATCH('Banco de Dados'!A914,Controle!M:M,0))*E914/100</f>
        <v>#N/A</v>
      </c>
    </row>
    <row r="915" spans="1:20" hidden="1" x14ac:dyDescent="0.2">
      <c r="A915" s="158">
        <f>BD_TS!A914</f>
        <v>0</v>
      </c>
      <c r="B915" s="158" t="str">
        <f>SUBSTITUTE(SUBSTITUTE(BD_TS!D914," ",""),"-","/")</f>
        <v/>
      </c>
      <c r="C915" s="158">
        <f>BD_TS!E914</f>
        <v>0</v>
      </c>
      <c r="D915" s="159">
        <f>BD_TS!F914</f>
        <v>0</v>
      </c>
      <c r="E915" s="160">
        <f>BD_TS!B914</f>
        <v>0</v>
      </c>
      <c r="F915" s="161">
        <f>BD_TS!C914</f>
        <v>0</v>
      </c>
      <c r="G915" s="187">
        <f>BD_TS!H914</f>
        <v>0</v>
      </c>
      <c r="H915" s="158" t="str">
        <f>IF($A915=0,"",IFERROR(INDEX(BD_Gestão!A:A,MATCH('Banco de Dados'!$B915,BD_Gestão!$B:$B,0)),"erro"))</f>
        <v/>
      </c>
      <c r="I915" s="162" t="str">
        <f>IF($A915=0,"",IFERROR(INDEX(BD_Gestão!E:E,MATCH('Banco de Dados'!$B915,BD_Gestão!$B:$B,0)),"erro"))</f>
        <v/>
      </c>
      <c r="J915" s="186" t="str">
        <f>IF($A915=0,"",IFERROR(INDEX(BD_Gestão!B:B,MATCH('Banco de Dados'!$B915,BD_Gestão!$B:$B,0)),"erro"))</f>
        <v/>
      </c>
      <c r="K915" s="158" t="str">
        <f>IF($A915=0,"",IFERROR(INDEX(BD_Gestão!C:C,MATCH('Banco de Dados'!$B915,BD_Gestão!$B:$B,0)),"erro"))</f>
        <v/>
      </c>
      <c r="L915" s="158" t="str">
        <f>IF($A915=0,"",IFERROR(INDEX(BD_Gestão!H:H,MATCH('Banco de Dados'!$B915,BD_Gestão!$B:$B,0)),"erro"))</f>
        <v/>
      </c>
      <c r="M915" s="161" t="str">
        <f>IF($A915=0,"",IFERROR(INDEX(BD_Gestão!F:F,MATCH('Banco de Dados'!$B915,BD_Gestão!$B:$B,0)),"erro"))</f>
        <v/>
      </c>
      <c r="N915" s="161" t="str">
        <f>IF($A915=0,"",IFERROR(INDEX(BD_Gestão!J:J,MATCH('Banco de Dados'!$B915,BD_Gestão!$B:$B,0)),"erro"))</f>
        <v/>
      </c>
      <c r="O915" s="164" t="str">
        <f>IF($A915=0,"",IFERROR(INDEX(BD_Gestão!K:K,MATCH('Banco de Dados'!$B915,BD_Gestão!$B:$B,0)),"erro"))</f>
        <v/>
      </c>
      <c r="P915" s="169" t="str">
        <f t="shared" si="58"/>
        <v/>
      </c>
      <c r="Q915" s="170" t="str">
        <f t="shared" si="59"/>
        <v/>
      </c>
      <c r="R915" s="163" t="e">
        <f t="shared" si="56"/>
        <v>#VALUE!</v>
      </c>
      <c r="S915" s="163" t="e">
        <f t="shared" si="57"/>
        <v>#VALUE!</v>
      </c>
      <c r="T915" s="163" t="e">
        <f>INDEX(Controle!O:O,MATCH('Banco de Dados'!A915,Controle!M:M,0))*E915/100</f>
        <v>#N/A</v>
      </c>
    </row>
    <row r="916" spans="1:20" hidden="1" x14ac:dyDescent="0.2">
      <c r="A916" s="158">
        <f>BD_TS!A915</f>
        <v>0</v>
      </c>
      <c r="B916" s="158" t="str">
        <f>SUBSTITUTE(SUBSTITUTE(BD_TS!D915," ",""),"-","/")</f>
        <v/>
      </c>
      <c r="C916" s="158">
        <f>BD_TS!E915</f>
        <v>0</v>
      </c>
      <c r="D916" s="159">
        <f>BD_TS!F915</f>
        <v>0</v>
      </c>
      <c r="E916" s="160">
        <f>BD_TS!B915</f>
        <v>0</v>
      </c>
      <c r="F916" s="161">
        <f>BD_TS!C915</f>
        <v>0</v>
      </c>
      <c r="G916" s="187">
        <f>BD_TS!H915</f>
        <v>0</v>
      </c>
      <c r="H916" s="158" t="str">
        <f>IF($A916=0,"",IFERROR(INDEX(BD_Gestão!A:A,MATCH('Banco de Dados'!$B916,BD_Gestão!$B:$B,0)),"erro"))</f>
        <v/>
      </c>
      <c r="I916" s="162" t="str">
        <f>IF($A916=0,"",IFERROR(INDEX(BD_Gestão!E:E,MATCH('Banco de Dados'!$B916,BD_Gestão!$B:$B,0)),"erro"))</f>
        <v/>
      </c>
      <c r="J916" s="186" t="str">
        <f>IF($A916=0,"",IFERROR(INDEX(BD_Gestão!B:B,MATCH('Banco de Dados'!$B916,BD_Gestão!$B:$B,0)),"erro"))</f>
        <v/>
      </c>
      <c r="K916" s="158" t="str">
        <f>IF($A916=0,"",IFERROR(INDEX(BD_Gestão!C:C,MATCH('Banco de Dados'!$B916,BD_Gestão!$B:$B,0)),"erro"))</f>
        <v/>
      </c>
      <c r="L916" s="158" t="str">
        <f>IF($A916=0,"",IFERROR(INDEX(BD_Gestão!H:H,MATCH('Banco de Dados'!$B916,BD_Gestão!$B:$B,0)),"erro"))</f>
        <v/>
      </c>
      <c r="M916" s="161" t="str">
        <f>IF($A916=0,"",IFERROR(INDEX(BD_Gestão!F:F,MATCH('Banco de Dados'!$B916,BD_Gestão!$B:$B,0)),"erro"))</f>
        <v/>
      </c>
      <c r="N916" s="161" t="str">
        <f>IF($A916=0,"",IFERROR(INDEX(BD_Gestão!J:J,MATCH('Banco de Dados'!$B916,BD_Gestão!$B:$B,0)),"erro"))</f>
        <v/>
      </c>
      <c r="O916" s="164" t="str">
        <f>IF($A916=0,"",IFERROR(INDEX(BD_Gestão!K:K,MATCH('Banco de Dados'!$B916,BD_Gestão!$B:$B,0)),"erro"))</f>
        <v/>
      </c>
      <c r="P916" s="169" t="str">
        <f t="shared" si="58"/>
        <v/>
      </c>
      <c r="Q916" s="170" t="str">
        <f t="shared" si="59"/>
        <v/>
      </c>
      <c r="R916" s="163" t="e">
        <f t="shared" si="56"/>
        <v>#VALUE!</v>
      </c>
      <c r="S916" s="163" t="e">
        <f t="shared" si="57"/>
        <v>#VALUE!</v>
      </c>
      <c r="T916" s="163" t="e">
        <f>INDEX(Controle!O:O,MATCH('Banco de Dados'!A916,Controle!M:M,0))*E916/100</f>
        <v>#N/A</v>
      </c>
    </row>
    <row r="917" spans="1:20" hidden="1" x14ac:dyDescent="0.2">
      <c r="A917" s="158">
        <f>BD_TS!A916</f>
        <v>0</v>
      </c>
      <c r="B917" s="158" t="str">
        <f>SUBSTITUTE(SUBSTITUTE(BD_TS!D916," ",""),"-","/")</f>
        <v/>
      </c>
      <c r="C917" s="158">
        <f>BD_TS!E916</f>
        <v>0</v>
      </c>
      <c r="D917" s="159">
        <f>BD_TS!F916</f>
        <v>0</v>
      </c>
      <c r="E917" s="160">
        <f>BD_TS!B916</f>
        <v>0</v>
      </c>
      <c r="F917" s="161">
        <f>BD_TS!C916</f>
        <v>0</v>
      </c>
      <c r="G917" s="187">
        <f>BD_TS!H916</f>
        <v>0</v>
      </c>
      <c r="H917" s="158" t="str">
        <f>IF($A917=0,"",IFERROR(INDEX(BD_Gestão!A:A,MATCH('Banco de Dados'!$B917,BD_Gestão!$B:$B,0)),"erro"))</f>
        <v/>
      </c>
      <c r="I917" s="162" t="str">
        <f>IF($A917=0,"",IFERROR(INDEX(BD_Gestão!E:E,MATCH('Banco de Dados'!$B917,BD_Gestão!$B:$B,0)),"erro"))</f>
        <v/>
      </c>
      <c r="J917" s="186" t="str">
        <f>IF($A917=0,"",IFERROR(INDEX(BD_Gestão!B:B,MATCH('Banco de Dados'!$B917,BD_Gestão!$B:$B,0)),"erro"))</f>
        <v/>
      </c>
      <c r="K917" s="158" t="str">
        <f>IF($A917=0,"",IFERROR(INDEX(BD_Gestão!C:C,MATCH('Banco de Dados'!$B917,BD_Gestão!$B:$B,0)),"erro"))</f>
        <v/>
      </c>
      <c r="L917" s="158" t="str">
        <f>IF($A917=0,"",IFERROR(INDEX(BD_Gestão!H:H,MATCH('Banco de Dados'!$B917,BD_Gestão!$B:$B,0)),"erro"))</f>
        <v/>
      </c>
      <c r="M917" s="161" t="str">
        <f>IF($A917=0,"",IFERROR(INDEX(BD_Gestão!F:F,MATCH('Banco de Dados'!$B917,BD_Gestão!$B:$B,0)),"erro"))</f>
        <v/>
      </c>
      <c r="N917" s="161" t="str">
        <f>IF($A917=0,"",IFERROR(INDEX(BD_Gestão!J:J,MATCH('Banco de Dados'!$B917,BD_Gestão!$B:$B,0)),"erro"))</f>
        <v/>
      </c>
      <c r="O917" s="164" t="str">
        <f>IF($A917=0,"",IFERROR(INDEX(BD_Gestão!K:K,MATCH('Banco de Dados'!$B917,BD_Gestão!$B:$B,0)),"erro"))</f>
        <v/>
      </c>
      <c r="P917" s="169" t="str">
        <f t="shared" si="58"/>
        <v/>
      </c>
      <c r="Q917" s="170" t="str">
        <f t="shared" si="59"/>
        <v/>
      </c>
      <c r="R917" s="163" t="e">
        <f t="shared" si="56"/>
        <v>#VALUE!</v>
      </c>
      <c r="S917" s="163" t="e">
        <f t="shared" si="57"/>
        <v>#VALUE!</v>
      </c>
      <c r="T917" s="163" t="e">
        <f>INDEX(Controle!O:O,MATCH('Banco de Dados'!A917,Controle!M:M,0))*E917/100</f>
        <v>#N/A</v>
      </c>
    </row>
    <row r="918" spans="1:20" hidden="1" x14ac:dyDescent="0.2">
      <c r="A918" s="158">
        <f>BD_TS!A917</f>
        <v>0</v>
      </c>
      <c r="B918" s="158" t="str">
        <f>SUBSTITUTE(SUBSTITUTE(BD_TS!D917," ",""),"-","/")</f>
        <v/>
      </c>
      <c r="C918" s="158">
        <f>BD_TS!E917</f>
        <v>0</v>
      </c>
      <c r="D918" s="159">
        <f>BD_TS!F917</f>
        <v>0</v>
      </c>
      <c r="E918" s="160">
        <f>BD_TS!B917</f>
        <v>0</v>
      </c>
      <c r="F918" s="161">
        <f>BD_TS!C917</f>
        <v>0</v>
      </c>
      <c r="G918" s="187">
        <f>BD_TS!H917</f>
        <v>0</v>
      </c>
      <c r="H918" s="158" t="str">
        <f>IF($A918=0,"",IFERROR(INDEX(BD_Gestão!A:A,MATCH('Banco de Dados'!$B918,BD_Gestão!$B:$B,0)),"erro"))</f>
        <v/>
      </c>
      <c r="I918" s="162" t="str">
        <f>IF($A918=0,"",IFERROR(INDEX(BD_Gestão!E:E,MATCH('Banco de Dados'!$B918,BD_Gestão!$B:$B,0)),"erro"))</f>
        <v/>
      </c>
      <c r="J918" s="186" t="str">
        <f>IF($A918=0,"",IFERROR(INDEX(BD_Gestão!B:B,MATCH('Banco de Dados'!$B918,BD_Gestão!$B:$B,0)),"erro"))</f>
        <v/>
      </c>
      <c r="K918" s="158" t="str">
        <f>IF($A918=0,"",IFERROR(INDEX(BD_Gestão!C:C,MATCH('Banco de Dados'!$B918,BD_Gestão!$B:$B,0)),"erro"))</f>
        <v/>
      </c>
      <c r="L918" s="158" t="str">
        <f>IF($A918=0,"",IFERROR(INDEX(BD_Gestão!H:H,MATCH('Banco de Dados'!$B918,BD_Gestão!$B:$B,0)),"erro"))</f>
        <v/>
      </c>
      <c r="M918" s="161" t="str">
        <f>IF($A918=0,"",IFERROR(INDEX(BD_Gestão!F:F,MATCH('Banco de Dados'!$B918,BD_Gestão!$B:$B,0)),"erro"))</f>
        <v/>
      </c>
      <c r="N918" s="161" t="str">
        <f>IF($A918=0,"",IFERROR(INDEX(BD_Gestão!J:J,MATCH('Banco de Dados'!$B918,BD_Gestão!$B:$B,0)),"erro"))</f>
        <v/>
      </c>
      <c r="O918" s="164" t="str">
        <f>IF($A918=0,"",IFERROR(INDEX(BD_Gestão!K:K,MATCH('Banco de Dados'!$B918,BD_Gestão!$B:$B,0)),"erro"))</f>
        <v/>
      </c>
      <c r="P918" s="169" t="str">
        <f t="shared" si="58"/>
        <v/>
      </c>
      <c r="Q918" s="170" t="str">
        <f t="shared" si="59"/>
        <v/>
      </c>
      <c r="R918" s="163" t="e">
        <f t="shared" si="56"/>
        <v>#VALUE!</v>
      </c>
      <c r="S918" s="163" t="e">
        <f t="shared" si="57"/>
        <v>#VALUE!</v>
      </c>
      <c r="T918" s="163" t="e">
        <f>INDEX(Controle!O:O,MATCH('Banco de Dados'!A918,Controle!M:M,0))*E918/100</f>
        <v>#N/A</v>
      </c>
    </row>
    <row r="919" spans="1:20" hidden="1" x14ac:dyDescent="0.2">
      <c r="A919" s="158">
        <f>BD_TS!A918</f>
        <v>0</v>
      </c>
      <c r="B919" s="158" t="str">
        <f>SUBSTITUTE(SUBSTITUTE(BD_TS!D918," ",""),"-","/")</f>
        <v/>
      </c>
      <c r="C919" s="158">
        <f>BD_TS!E918</f>
        <v>0</v>
      </c>
      <c r="D919" s="159">
        <f>BD_TS!F918</f>
        <v>0</v>
      </c>
      <c r="E919" s="160">
        <f>BD_TS!B918</f>
        <v>0</v>
      </c>
      <c r="F919" s="161">
        <f>BD_TS!C918</f>
        <v>0</v>
      </c>
      <c r="G919" s="187">
        <f>BD_TS!H918</f>
        <v>0</v>
      </c>
      <c r="H919" s="158" t="str">
        <f>IF($A919=0,"",IFERROR(INDEX(BD_Gestão!A:A,MATCH('Banco de Dados'!$B919,BD_Gestão!$B:$B,0)),"erro"))</f>
        <v/>
      </c>
      <c r="I919" s="162" t="str">
        <f>IF($A919=0,"",IFERROR(INDEX(BD_Gestão!E:E,MATCH('Banco de Dados'!$B919,BD_Gestão!$B:$B,0)),"erro"))</f>
        <v/>
      </c>
      <c r="J919" s="186" t="str">
        <f>IF($A919=0,"",IFERROR(INDEX(BD_Gestão!B:B,MATCH('Banco de Dados'!$B919,BD_Gestão!$B:$B,0)),"erro"))</f>
        <v/>
      </c>
      <c r="K919" s="158" t="str">
        <f>IF($A919=0,"",IFERROR(INDEX(BD_Gestão!C:C,MATCH('Banco de Dados'!$B919,BD_Gestão!$B:$B,0)),"erro"))</f>
        <v/>
      </c>
      <c r="L919" s="158" t="str">
        <f>IF($A919=0,"",IFERROR(INDEX(BD_Gestão!H:H,MATCH('Banco de Dados'!$B919,BD_Gestão!$B:$B,0)),"erro"))</f>
        <v/>
      </c>
      <c r="M919" s="161" t="str">
        <f>IF($A919=0,"",IFERROR(INDEX(BD_Gestão!F:F,MATCH('Banco de Dados'!$B919,BD_Gestão!$B:$B,0)),"erro"))</f>
        <v/>
      </c>
      <c r="N919" s="161" t="str">
        <f>IF($A919=0,"",IFERROR(INDEX(BD_Gestão!J:J,MATCH('Banco de Dados'!$B919,BD_Gestão!$B:$B,0)),"erro"))</f>
        <v/>
      </c>
      <c r="O919" s="164" t="str">
        <f>IF($A919=0,"",IFERROR(INDEX(BD_Gestão!K:K,MATCH('Banco de Dados'!$B919,BD_Gestão!$B:$B,0)),"erro"))</f>
        <v/>
      </c>
      <c r="P919" s="169" t="str">
        <f t="shared" si="58"/>
        <v/>
      </c>
      <c r="Q919" s="170" t="str">
        <f t="shared" si="59"/>
        <v/>
      </c>
      <c r="R919" s="163" t="e">
        <f t="shared" si="56"/>
        <v>#VALUE!</v>
      </c>
      <c r="S919" s="163" t="e">
        <f t="shared" si="57"/>
        <v>#VALUE!</v>
      </c>
      <c r="T919" s="163" t="e">
        <f>INDEX(Controle!O:O,MATCH('Banco de Dados'!A919,Controle!M:M,0))*E919/100</f>
        <v>#N/A</v>
      </c>
    </row>
    <row r="920" spans="1:20" hidden="1" x14ac:dyDescent="0.2">
      <c r="A920" s="158">
        <f>BD_TS!A919</f>
        <v>0</v>
      </c>
      <c r="B920" s="158" t="str">
        <f>SUBSTITUTE(SUBSTITUTE(BD_TS!D919," ",""),"-","/")</f>
        <v/>
      </c>
      <c r="C920" s="158">
        <f>BD_TS!E919</f>
        <v>0</v>
      </c>
      <c r="D920" s="159">
        <f>BD_TS!F919</f>
        <v>0</v>
      </c>
      <c r="E920" s="160">
        <f>BD_TS!B919</f>
        <v>0</v>
      </c>
      <c r="F920" s="161">
        <f>BD_TS!C919</f>
        <v>0</v>
      </c>
      <c r="G920" s="187">
        <f>BD_TS!H919</f>
        <v>0</v>
      </c>
      <c r="H920" s="158" t="str">
        <f>IF($A920=0,"",IFERROR(INDEX(BD_Gestão!A:A,MATCH('Banco de Dados'!$B920,BD_Gestão!$B:$B,0)),"erro"))</f>
        <v/>
      </c>
      <c r="I920" s="162" t="str">
        <f>IF($A920=0,"",IFERROR(INDEX(BD_Gestão!E:E,MATCH('Banco de Dados'!$B920,BD_Gestão!$B:$B,0)),"erro"))</f>
        <v/>
      </c>
      <c r="J920" s="186" t="str">
        <f>IF($A920=0,"",IFERROR(INDEX(BD_Gestão!B:B,MATCH('Banco de Dados'!$B920,BD_Gestão!$B:$B,0)),"erro"))</f>
        <v/>
      </c>
      <c r="K920" s="158" t="str">
        <f>IF($A920=0,"",IFERROR(INDEX(BD_Gestão!C:C,MATCH('Banco de Dados'!$B920,BD_Gestão!$B:$B,0)),"erro"))</f>
        <v/>
      </c>
      <c r="L920" s="158" t="str">
        <f>IF($A920=0,"",IFERROR(INDEX(BD_Gestão!H:H,MATCH('Banco de Dados'!$B920,BD_Gestão!$B:$B,0)),"erro"))</f>
        <v/>
      </c>
      <c r="M920" s="161" t="str">
        <f>IF($A920=0,"",IFERROR(INDEX(BD_Gestão!F:F,MATCH('Banco de Dados'!$B920,BD_Gestão!$B:$B,0)),"erro"))</f>
        <v/>
      </c>
      <c r="N920" s="161" t="str">
        <f>IF($A920=0,"",IFERROR(INDEX(BD_Gestão!J:J,MATCH('Banco de Dados'!$B920,BD_Gestão!$B:$B,0)),"erro"))</f>
        <v/>
      </c>
      <c r="O920" s="164" t="str">
        <f>IF($A920=0,"",IFERROR(INDEX(BD_Gestão!K:K,MATCH('Banco de Dados'!$B920,BD_Gestão!$B:$B,0)),"erro"))</f>
        <v/>
      </c>
      <c r="P920" s="169" t="str">
        <f t="shared" si="58"/>
        <v/>
      </c>
      <c r="Q920" s="170" t="str">
        <f t="shared" si="59"/>
        <v/>
      </c>
      <c r="R920" s="163" t="e">
        <f t="shared" si="56"/>
        <v>#VALUE!</v>
      </c>
      <c r="S920" s="163" t="e">
        <f t="shared" si="57"/>
        <v>#VALUE!</v>
      </c>
      <c r="T920" s="163" t="e">
        <f>INDEX(Controle!O:O,MATCH('Banco de Dados'!A920,Controle!M:M,0))*E920/100</f>
        <v>#N/A</v>
      </c>
    </row>
    <row r="921" spans="1:20" hidden="1" x14ac:dyDescent="0.2">
      <c r="A921" s="158">
        <f>BD_TS!A920</f>
        <v>0</v>
      </c>
      <c r="B921" s="158" t="str">
        <f>SUBSTITUTE(SUBSTITUTE(BD_TS!D920," ",""),"-","/")</f>
        <v/>
      </c>
      <c r="C921" s="158">
        <f>BD_TS!E920</f>
        <v>0</v>
      </c>
      <c r="D921" s="159">
        <f>BD_TS!F920</f>
        <v>0</v>
      </c>
      <c r="E921" s="160">
        <f>BD_TS!B920</f>
        <v>0</v>
      </c>
      <c r="F921" s="161">
        <f>BD_TS!C920</f>
        <v>0</v>
      </c>
      <c r="G921" s="187">
        <f>BD_TS!H920</f>
        <v>0</v>
      </c>
      <c r="H921" s="158" t="str">
        <f>IF($A921=0,"",IFERROR(INDEX(BD_Gestão!A:A,MATCH('Banco de Dados'!$B921,BD_Gestão!$B:$B,0)),"erro"))</f>
        <v/>
      </c>
      <c r="I921" s="162" t="str">
        <f>IF($A921=0,"",IFERROR(INDEX(BD_Gestão!E:E,MATCH('Banco de Dados'!$B921,BD_Gestão!$B:$B,0)),"erro"))</f>
        <v/>
      </c>
      <c r="J921" s="186" t="str">
        <f>IF($A921=0,"",IFERROR(INDEX(BD_Gestão!B:B,MATCH('Banco de Dados'!$B921,BD_Gestão!$B:$B,0)),"erro"))</f>
        <v/>
      </c>
      <c r="K921" s="158" t="str">
        <f>IF($A921=0,"",IFERROR(INDEX(BD_Gestão!C:C,MATCH('Banco de Dados'!$B921,BD_Gestão!$B:$B,0)),"erro"))</f>
        <v/>
      </c>
      <c r="L921" s="158" t="str">
        <f>IF($A921=0,"",IFERROR(INDEX(BD_Gestão!H:H,MATCH('Banco de Dados'!$B921,BD_Gestão!$B:$B,0)),"erro"))</f>
        <v/>
      </c>
      <c r="M921" s="161" t="str">
        <f>IF($A921=0,"",IFERROR(INDEX(BD_Gestão!F:F,MATCH('Banco de Dados'!$B921,BD_Gestão!$B:$B,0)),"erro"))</f>
        <v/>
      </c>
      <c r="N921" s="161" t="str">
        <f>IF($A921=0,"",IFERROR(INDEX(BD_Gestão!J:J,MATCH('Banco de Dados'!$B921,BD_Gestão!$B:$B,0)),"erro"))</f>
        <v/>
      </c>
      <c r="O921" s="164" t="str">
        <f>IF($A921=0,"",IFERROR(INDEX(BD_Gestão!K:K,MATCH('Banco de Dados'!$B921,BD_Gestão!$B:$B,0)),"erro"))</f>
        <v/>
      </c>
      <c r="P921" s="169" t="str">
        <f t="shared" si="58"/>
        <v/>
      </c>
      <c r="Q921" s="170" t="str">
        <f t="shared" si="59"/>
        <v/>
      </c>
      <c r="R921" s="163" t="e">
        <f t="shared" si="56"/>
        <v>#VALUE!</v>
      </c>
      <c r="S921" s="163" t="e">
        <f t="shared" si="57"/>
        <v>#VALUE!</v>
      </c>
      <c r="T921" s="163" t="e">
        <f>INDEX(Controle!O:O,MATCH('Banco de Dados'!A921,Controle!M:M,0))*E921/100</f>
        <v>#N/A</v>
      </c>
    </row>
    <row r="922" spans="1:20" hidden="1" x14ac:dyDescent="0.2">
      <c r="A922" s="158">
        <f>BD_TS!A921</f>
        <v>0</v>
      </c>
      <c r="B922" s="158" t="str">
        <f>SUBSTITUTE(SUBSTITUTE(BD_TS!D921," ",""),"-","/")</f>
        <v/>
      </c>
      <c r="C922" s="158">
        <f>BD_TS!E921</f>
        <v>0</v>
      </c>
      <c r="D922" s="159">
        <f>BD_TS!F921</f>
        <v>0</v>
      </c>
      <c r="E922" s="160">
        <f>BD_TS!B921</f>
        <v>0</v>
      </c>
      <c r="F922" s="161">
        <f>BD_TS!C921</f>
        <v>0</v>
      </c>
      <c r="G922" s="187">
        <f>BD_TS!H921</f>
        <v>0</v>
      </c>
      <c r="H922" s="158" t="str">
        <f>IF($A922=0,"",IFERROR(INDEX(BD_Gestão!A:A,MATCH('Banco de Dados'!$B922,BD_Gestão!$B:$B,0)),"erro"))</f>
        <v/>
      </c>
      <c r="I922" s="162" t="str">
        <f>IF($A922=0,"",IFERROR(INDEX(BD_Gestão!E:E,MATCH('Banco de Dados'!$B922,BD_Gestão!$B:$B,0)),"erro"))</f>
        <v/>
      </c>
      <c r="J922" s="186" t="str">
        <f>IF($A922=0,"",IFERROR(INDEX(BD_Gestão!B:B,MATCH('Banco de Dados'!$B922,BD_Gestão!$B:$B,0)),"erro"))</f>
        <v/>
      </c>
      <c r="K922" s="158" t="str">
        <f>IF($A922=0,"",IFERROR(INDEX(BD_Gestão!C:C,MATCH('Banco de Dados'!$B922,BD_Gestão!$B:$B,0)),"erro"))</f>
        <v/>
      </c>
      <c r="L922" s="158" t="str">
        <f>IF($A922=0,"",IFERROR(INDEX(BD_Gestão!H:H,MATCH('Banco de Dados'!$B922,BD_Gestão!$B:$B,0)),"erro"))</f>
        <v/>
      </c>
      <c r="M922" s="161" t="str">
        <f>IF($A922=0,"",IFERROR(INDEX(BD_Gestão!F:F,MATCH('Banco de Dados'!$B922,BD_Gestão!$B:$B,0)),"erro"))</f>
        <v/>
      </c>
      <c r="N922" s="161" t="str">
        <f>IF($A922=0,"",IFERROR(INDEX(BD_Gestão!J:J,MATCH('Banco de Dados'!$B922,BD_Gestão!$B:$B,0)),"erro"))</f>
        <v/>
      </c>
      <c r="O922" s="164" t="str">
        <f>IF($A922=0,"",IFERROR(INDEX(BD_Gestão!K:K,MATCH('Banco de Dados'!$B922,BD_Gestão!$B:$B,0)),"erro"))</f>
        <v/>
      </c>
      <c r="P922" s="169" t="str">
        <f t="shared" si="58"/>
        <v/>
      </c>
      <c r="Q922" s="170" t="str">
        <f t="shared" si="59"/>
        <v/>
      </c>
      <c r="R922" s="163" t="e">
        <f t="shared" si="56"/>
        <v>#VALUE!</v>
      </c>
      <c r="S922" s="163" t="e">
        <f t="shared" si="57"/>
        <v>#VALUE!</v>
      </c>
      <c r="T922" s="163" t="e">
        <f>INDEX(Controle!O:O,MATCH('Banco de Dados'!A922,Controle!M:M,0))*E922/100</f>
        <v>#N/A</v>
      </c>
    </row>
    <row r="923" spans="1:20" hidden="1" x14ac:dyDescent="0.2">
      <c r="A923" s="158">
        <f>BD_TS!A922</f>
        <v>0</v>
      </c>
      <c r="B923" s="158" t="str">
        <f>SUBSTITUTE(SUBSTITUTE(BD_TS!D922," ",""),"-","/")</f>
        <v/>
      </c>
      <c r="C923" s="158">
        <f>BD_TS!E922</f>
        <v>0</v>
      </c>
      <c r="D923" s="159">
        <f>BD_TS!F922</f>
        <v>0</v>
      </c>
      <c r="E923" s="160">
        <f>BD_TS!B922</f>
        <v>0</v>
      </c>
      <c r="F923" s="161">
        <f>BD_TS!C922</f>
        <v>0</v>
      </c>
      <c r="G923" s="187">
        <f>BD_TS!H922</f>
        <v>0</v>
      </c>
      <c r="H923" s="158" t="str">
        <f>IF($A923=0,"",IFERROR(INDEX(BD_Gestão!A:A,MATCH('Banco de Dados'!$B923,BD_Gestão!$B:$B,0)),"erro"))</f>
        <v/>
      </c>
      <c r="I923" s="162" t="str">
        <f>IF($A923=0,"",IFERROR(INDEX(BD_Gestão!E:E,MATCH('Banco de Dados'!$B923,BD_Gestão!$B:$B,0)),"erro"))</f>
        <v/>
      </c>
      <c r="J923" s="186" t="str">
        <f>IF($A923=0,"",IFERROR(INDEX(BD_Gestão!B:B,MATCH('Banco de Dados'!$B923,BD_Gestão!$B:$B,0)),"erro"))</f>
        <v/>
      </c>
      <c r="K923" s="158" t="str">
        <f>IF($A923=0,"",IFERROR(INDEX(BD_Gestão!C:C,MATCH('Banco de Dados'!$B923,BD_Gestão!$B:$B,0)),"erro"))</f>
        <v/>
      </c>
      <c r="L923" s="158" t="str">
        <f>IF($A923=0,"",IFERROR(INDEX(BD_Gestão!H:H,MATCH('Banco de Dados'!$B923,BD_Gestão!$B:$B,0)),"erro"))</f>
        <v/>
      </c>
      <c r="M923" s="161" t="str">
        <f>IF($A923=0,"",IFERROR(INDEX(BD_Gestão!F:F,MATCH('Banco de Dados'!$B923,BD_Gestão!$B:$B,0)),"erro"))</f>
        <v/>
      </c>
      <c r="N923" s="161" t="str">
        <f>IF($A923=0,"",IFERROR(INDEX(BD_Gestão!J:J,MATCH('Banco de Dados'!$B923,BD_Gestão!$B:$B,0)),"erro"))</f>
        <v/>
      </c>
      <c r="O923" s="164" t="str">
        <f>IF($A923=0,"",IFERROR(INDEX(BD_Gestão!K:K,MATCH('Banco de Dados'!$B923,BD_Gestão!$B:$B,0)),"erro"))</f>
        <v/>
      </c>
      <c r="P923" s="169" t="str">
        <f t="shared" si="58"/>
        <v/>
      </c>
      <c r="Q923" s="170" t="str">
        <f t="shared" si="59"/>
        <v/>
      </c>
      <c r="R923" s="163" t="e">
        <f t="shared" si="56"/>
        <v>#VALUE!</v>
      </c>
      <c r="S923" s="163" t="e">
        <f t="shared" si="57"/>
        <v>#VALUE!</v>
      </c>
      <c r="T923" s="163" t="e">
        <f>INDEX(Controle!O:O,MATCH('Banco de Dados'!A923,Controle!M:M,0))*E923/100</f>
        <v>#N/A</v>
      </c>
    </row>
    <row r="924" spans="1:20" hidden="1" x14ac:dyDescent="0.2">
      <c r="A924" s="158">
        <f>BD_TS!A923</f>
        <v>0</v>
      </c>
      <c r="B924" s="158" t="str">
        <f>SUBSTITUTE(SUBSTITUTE(BD_TS!D923," ",""),"-","/")</f>
        <v/>
      </c>
      <c r="C924" s="158">
        <f>BD_TS!E923</f>
        <v>0</v>
      </c>
      <c r="D924" s="159">
        <f>BD_TS!F923</f>
        <v>0</v>
      </c>
      <c r="E924" s="160">
        <f>BD_TS!B923</f>
        <v>0</v>
      </c>
      <c r="F924" s="161">
        <f>BD_TS!C923</f>
        <v>0</v>
      </c>
      <c r="G924" s="187">
        <f>BD_TS!H923</f>
        <v>0</v>
      </c>
      <c r="H924" s="158" t="str">
        <f>IF($A924=0,"",IFERROR(INDEX(BD_Gestão!A:A,MATCH('Banco de Dados'!$B924,BD_Gestão!$B:$B,0)),"erro"))</f>
        <v/>
      </c>
      <c r="I924" s="162" t="str">
        <f>IF($A924=0,"",IFERROR(INDEX(BD_Gestão!E:E,MATCH('Banco de Dados'!$B924,BD_Gestão!$B:$B,0)),"erro"))</f>
        <v/>
      </c>
      <c r="J924" s="186" t="str">
        <f>IF($A924=0,"",IFERROR(INDEX(BD_Gestão!B:B,MATCH('Banco de Dados'!$B924,BD_Gestão!$B:$B,0)),"erro"))</f>
        <v/>
      </c>
      <c r="K924" s="158" t="str">
        <f>IF($A924=0,"",IFERROR(INDEX(BD_Gestão!C:C,MATCH('Banco de Dados'!$B924,BD_Gestão!$B:$B,0)),"erro"))</f>
        <v/>
      </c>
      <c r="L924" s="158" t="str">
        <f>IF($A924=0,"",IFERROR(INDEX(BD_Gestão!H:H,MATCH('Banco de Dados'!$B924,BD_Gestão!$B:$B,0)),"erro"))</f>
        <v/>
      </c>
      <c r="M924" s="161" t="str">
        <f>IF($A924=0,"",IFERROR(INDEX(BD_Gestão!F:F,MATCH('Banco de Dados'!$B924,BD_Gestão!$B:$B,0)),"erro"))</f>
        <v/>
      </c>
      <c r="N924" s="161" t="str">
        <f>IF($A924=0,"",IFERROR(INDEX(BD_Gestão!J:J,MATCH('Banco de Dados'!$B924,BD_Gestão!$B:$B,0)),"erro"))</f>
        <v/>
      </c>
      <c r="O924" s="164" t="str">
        <f>IF($A924=0,"",IFERROR(INDEX(BD_Gestão!K:K,MATCH('Banco de Dados'!$B924,BD_Gestão!$B:$B,0)),"erro"))</f>
        <v/>
      </c>
      <c r="P924" s="169" t="str">
        <f t="shared" si="58"/>
        <v/>
      </c>
      <c r="Q924" s="170" t="str">
        <f t="shared" si="59"/>
        <v/>
      </c>
      <c r="R924" s="163" t="e">
        <f t="shared" si="56"/>
        <v>#VALUE!</v>
      </c>
      <c r="S924" s="163" t="e">
        <f t="shared" si="57"/>
        <v>#VALUE!</v>
      </c>
      <c r="T924" s="163" t="e">
        <f>INDEX(Controle!O:O,MATCH('Banco de Dados'!A924,Controle!M:M,0))*E924/100</f>
        <v>#N/A</v>
      </c>
    </row>
    <row r="925" spans="1:20" hidden="1" x14ac:dyDescent="0.2">
      <c r="A925" s="158">
        <f>BD_TS!A924</f>
        <v>0</v>
      </c>
      <c r="B925" s="158" t="str">
        <f>SUBSTITUTE(SUBSTITUTE(BD_TS!D924," ",""),"-","/")</f>
        <v/>
      </c>
      <c r="C925" s="158">
        <f>BD_TS!E924</f>
        <v>0</v>
      </c>
      <c r="D925" s="159">
        <f>BD_TS!F924</f>
        <v>0</v>
      </c>
      <c r="E925" s="160">
        <f>BD_TS!B924</f>
        <v>0</v>
      </c>
      <c r="F925" s="161">
        <f>BD_TS!C924</f>
        <v>0</v>
      </c>
      <c r="G925" s="187">
        <f>BD_TS!H924</f>
        <v>0</v>
      </c>
      <c r="H925" s="158" t="str">
        <f>IF($A925=0,"",IFERROR(INDEX(BD_Gestão!A:A,MATCH('Banco de Dados'!$B925,BD_Gestão!$B:$B,0)),"erro"))</f>
        <v/>
      </c>
      <c r="I925" s="162" t="str">
        <f>IF($A925=0,"",IFERROR(INDEX(BD_Gestão!E:E,MATCH('Banco de Dados'!$B925,BD_Gestão!$B:$B,0)),"erro"))</f>
        <v/>
      </c>
      <c r="J925" s="186" t="str">
        <f>IF($A925=0,"",IFERROR(INDEX(BD_Gestão!B:B,MATCH('Banco de Dados'!$B925,BD_Gestão!$B:$B,0)),"erro"))</f>
        <v/>
      </c>
      <c r="K925" s="158" t="str">
        <f>IF($A925=0,"",IFERROR(INDEX(BD_Gestão!C:C,MATCH('Banco de Dados'!$B925,BD_Gestão!$B:$B,0)),"erro"))</f>
        <v/>
      </c>
      <c r="L925" s="158" t="str">
        <f>IF($A925=0,"",IFERROR(INDEX(BD_Gestão!H:H,MATCH('Banco de Dados'!$B925,BD_Gestão!$B:$B,0)),"erro"))</f>
        <v/>
      </c>
      <c r="M925" s="161" t="str">
        <f>IF($A925=0,"",IFERROR(INDEX(BD_Gestão!F:F,MATCH('Banco de Dados'!$B925,BD_Gestão!$B:$B,0)),"erro"))</f>
        <v/>
      </c>
      <c r="N925" s="161" t="str">
        <f>IF($A925=0,"",IFERROR(INDEX(BD_Gestão!J:J,MATCH('Banco de Dados'!$B925,BD_Gestão!$B:$B,0)),"erro"))</f>
        <v/>
      </c>
      <c r="O925" s="164" t="str">
        <f>IF($A925=0,"",IFERROR(INDEX(BD_Gestão!K:K,MATCH('Banco de Dados'!$B925,BD_Gestão!$B:$B,0)),"erro"))</f>
        <v/>
      </c>
      <c r="P925" s="169" t="str">
        <f t="shared" si="58"/>
        <v/>
      </c>
      <c r="Q925" s="170" t="str">
        <f t="shared" si="59"/>
        <v/>
      </c>
      <c r="R925" s="163" t="e">
        <f t="shared" si="56"/>
        <v>#VALUE!</v>
      </c>
      <c r="S925" s="163" t="e">
        <f t="shared" si="57"/>
        <v>#VALUE!</v>
      </c>
      <c r="T925" s="163" t="e">
        <f>INDEX(Controle!O:O,MATCH('Banco de Dados'!A925,Controle!M:M,0))*E925/100</f>
        <v>#N/A</v>
      </c>
    </row>
    <row r="926" spans="1:20" hidden="1" x14ac:dyDescent="0.2">
      <c r="A926" s="158">
        <f>BD_TS!A925</f>
        <v>0</v>
      </c>
      <c r="B926" s="158" t="str">
        <f>SUBSTITUTE(SUBSTITUTE(BD_TS!D925," ",""),"-","/")</f>
        <v/>
      </c>
      <c r="C926" s="158">
        <f>BD_TS!E925</f>
        <v>0</v>
      </c>
      <c r="D926" s="159">
        <f>BD_TS!F925</f>
        <v>0</v>
      </c>
      <c r="E926" s="160">
        <f>BD_TS!B925</f>
        <v>0</v>
      </c>
      <c r="F926" s="161">
        <f>BD_TS!C925</f>
        <v>0</v>
      </c>
      <c r="G926" s="187">
        <f>BD_TS!H925</f>
        <v>0</v>
      </c>
      <c r="H926" s="158" t="str">
        <f>IF($A926=0,"",IFERROR(INDEX(BD_Gestão!A:A,MATCH('Banco de Dados'!$B926,BD_Gestão!$B:$B,0)),"erro"))</f>
        <v/>
      </c>
      <c r="I926" s="162" t="str">
        <f>IF($A926=0,"",IFERROR(INDEX(BD_Gestão!E:E,MATCH('Banco de Dados'!$B926,BD_Gestão!$B:$B,0)),"erro"))</f>
        <v/>
      </c>
      <c r="J926" s="186" t="str">
        <f>IF($A926=0,"",IFERROR(INDEX(BD_Gestão!B:B,MATCH('Banco de Dados'!$B926,BD_Gestão!$B:$B,0)),"erro"))</f>
        <v/>
      </c>
      <c r="K926" s="158" t="str">
        <f>IF($A926=0,"",IFERROR(INDEX(BD_Gestão!C:C,MATCH('Banco de Dados'!$B926,BD_Gestão!$B:$B,0)),"erro"))</f>
        <v/>
      </c>
      <c r="L926" s="158" t="str">
        <f>IF($A926=0,"",IFERROR(INDEX(BD_Gestão!H:H,MATCH('Banco de Dados'!$B926,BD_Gestão!$B:$B,0)),"erro"))</f>
        <v/>
      </c>
      <c r="M926" s="161" t="str">
        <f>IF($A926=0,"",IFERROR(INDEX(BD_Gestão!F:F,MATCH('Banco de Dados'!$B926,BD_Gestão!$B:$B,0)),"erro"))</f>
        <v/>
      </c>
      <c r="N926" s="161" t="str">
        <f>IF($A926=0,"",IFERROR(INDEX(BD_Gestão!J:J,MATCH('Banco de Dados'!$B926,BD_Gestão!$B:$B,0)),"erro"))</f>
        <v/>
      </c>
      <c r="O926" s="164" t="str">
        <f>IF($A926=0,"",IFERROR(INDEX(BD_Gestão!K:K,MATCH('Banco de Dados'!$B926,BD_Gestão!$B:$B,0)),"erro"))</f>
        <v/>
      </c>
      <c r="P926" s="169" t="str">
        <f t="shared" si="58"/>
        <v/>
      </c>
      <c r="Q926" s="170" t="str">
        <f t="shared" si="59"/>
        <v/>
      </c>
      <c r="R926" s="163" t="e">
        <f t="shared" si="56"/>
        <v>#VALUE!</v>
      </c>
      <c r="S926" s="163" t="e">
        <f t="shared" si="57"/>
        <v>#VALUE!</v>
      </c>
      <c r="T926" s="163" t="e">
        <f>INDEX(Controle!O:O,MATCH('Banco de Dados'!A926,Controle!M:M,0))*E926/100</f>
        <v>#N/A</v>
      </c>
    </row>
    <row r="927" spans="1:20" hidden="1" x14ac:dyDescent="0.2">
      <c r="A927" s="158">
        <f>BD_TS!A926</f>
        <v>0</v>
      </c>
      <c r="B927" s="158" t="str">
        <f>SUBSTITUTE(SUBSTITUTE(BD_TS!D926," ",""),"-","/")</f>
        <v/>
      </c>
      <c r="C927" s="158">
        <f>BD_TS!E926</f>
        <v>0</v>
      </c>
      <c r="D927" s="159">
        <f>BD_TS!F926</f>
        <v>0</v>
      </c>
      <c r="E927" s="160">
        <f>BD_TS!B926</f>
        <v>0</v>
      </c>
      <c r="F927" s="161">
        <f>BD_TS!C926</f>
        <v>0</v>
      </c>
      <c r="G927" s="187">
        <f>BD_TS!H926</f>
        <v>0</v>
      </c>
      <c r="H927" s="158" t="str">
        <f>IF($A927=0,"",IFERROR(INDEX(BD_Gestão!A:A,MATCH('Banco de Dados'!$B927,BD_Gestão!$B:$B,0)),"erro"))</f>
        <v/>
      </c>
      <c r="I927" s="162" t="str">
        <f>IF($A927=0,"",IFERROR(INDEX(BD_Gestão!E:E,MATCH('Banco de Dados'!$B927,BD_Gestão!$B:$B,0)),"erro"))</f>
        <v/>
      </c>
      <c r="J927" s="186" t="str">
        <f>IF($A927=0,"",IFERROR(INDEX(BD_Gestão!B:B,MATCH('Banco de Dados'!$B927,BD_Gestão!$B:$B,0)),"erro"))</f>
        <v/>
      </c>
      <c r="K927" s="158" t="str">
        <f>IF($A927=0,"",IFERROR(INDEX(BD_Gestão!C:C,MATCH('Banco de Dados'!$B927,BD_Gestão!$B:$B,0)),"erro"))</f>
        <v/>
      </c>
      <c r="L927" s="158" t="str">
        <f>IF($A927=0,"",IFERROR(INDEX(BD_Gestão!H:H,MATCH('Banco de Dados'!$B927,BD_Gestão!$B:$B,0)),"erro"))</f>
        <v/>
      </c>
      <c r="M927" s="161" t="str">
        <f>IF($A927=0,"",IFERROR(INDEX(BD_Gestão!F:F,MATCH('Banco de Dados'!$B927,BD_Gestão!$B:$B,0)),"erro"))</f>
        <v/>
      </c>
      <c r="N927" s="161" t="str">
        <f>IF($A927=0,"",IFERROR(INDEX(BD_Gestão!J:J,MATCH('Banco de Dados'!$B927,BD_Gestão!$B:$B,0)),"erro"))</f>
        <v/>
      </c>
      <c r="O927" s="164" t="str">
        <f>IF($A927=0,"",IFERROR(INDEX(BD_Gestão!K:K,MATCH('Banco de Dados'!$B927,BD_Gestão!$B:$B,0)),"erro"))</f>
        <v/>
      </c>
      <c r="P927" s="169" t="str">
        <f t="shared" si="58"/>
        <v/>
      </c>
      <c r="Q927" s="170" t="str">
        <f t="shared" si="59"/>
        <v/>
      </c>
      <c r="R927" s="163" t="e">
        <f t="shared" si="56"/>
        <v>#VALUE!</v>
      </c>
      <c r="S927" s="163" t="e">
        <f t="shared" si="57"/>
        <v>#VALUE!</v>
      </c>
      <c r="T927" s="163" t="e">
        <f>INDEX(Controle!O:O,MATCH('Banco de Dados'!A927,Controle!M:M,0))*E927/100</f>
        <v>#N/A</v>
      </c>
    </row>
    <row r="928" spans="1:20" hidden="1" x14ac:dyDescent="0.2">
      <c r="A928" s="158">
        <f>BD_TS!A927</f>
        <v>0</v>
      </c>
      <c r="B928" s="158" t="str">
        <f>SUBSTITUTE(SUBSTITUTE(BD_TS!D927," ",""),"-","/")</f>
        <v/>
      </c>
      <c r="C928" s="158">
        <f>BD_TS!E927</f>
        <v>0</v>
      </c>
      <c r="D928" s="159">
        <f>BD_TS!F927</f>
        <v>0</v>
      </c>
      <c r="E928" s="160">
        <f>BD_TS!B927</f>
        <v>0</v>
      </c>
      <c r="F928" s="161">
        <f>BD_TS!C927</f>
        <v>0</v>
      </c>
      <c r="G928" s="187">
        <f>BD_TS!H927</f>
        <v>0</v>
      </c>
      <c r="H928" s="158" t="str">
        <f>IF($A928=0,"",IFERROR(INDEX(BD_Gestão!A:A,MATCH('Banco de Dados'!$B928,BD_Gestão!$B:$B,0)),"erro"))</f>
        <v/>
      </c>
      <c r="I928" s="162" t="str">
        <f>IF($A928=0,"",IFERROR(INDEX(BD_Gestão!E:E,MATCH('Banco de Dados'!$B928,BD_Gestão!$B:$B,0)),"erro"))</f>
        <v/>
      </c>
      <c r="J928" s="186" t="str">
        <f>IF($A928=0,"",IFERROR(INDEX(BD_Gestão!B:B,MATCH('Banco de Dados'!$B928,BD_Gestão!$B:$B,0)),"erro"))</f>
        <v/>
      </c>
      <c r="K928" s="158" t="str">
        <f>IF($A928=0,"",IFERROR(INDEX(BD_Gestão!C:C,MATCH('Banco de Dados'!$B928,BD_Gestão!$B:$B,0)),"erro"))</f>
        <v/>
      </c>
      <c r="L928" s="158" t="str">
        <f>IF($A928=0,"",IFERROR(INDEX(BD_Gestão!H:H,MATCH('Banco de Dados'!$B928,BD_Gestão!$B:$B,0)),"erro"))</f>
        <v/>
      </c>
      <c r="M928" s="161" t="str">
        <f>IF($A928=0,"",IFERROR(INDEX(BD_Gestão!F:F,MATCH('Banco de Dados'!$B928,BD_Gestão!$B:$B,0)),"erro"))</f>
        <v/>
      </c>
      <c r="N928" s="161" t="str">
        <f>IF($A928=0,"",IFERROR(INDEX(BD_Gestão!J:J,MATCH('Banco de Dados'!$B928,BD_Gestão!$B:$B,0)),"erro"))</f>
        <v/>
      </c>
      <c r="O928" s="164" t="str">
        <f>IF($A928=0,"",IFERROR(INDEX(BD_Gestão!K:K,MATCH('Banco de Dados'!$B928,BD_Gestão!$B:$B,0)),"erro"))</f>
        <v/>
      </c>
      <c r="P928" s="169" t="str">
        <f t="shared" si="58"/>
        <v/>
      </c>
      <c r="Q928" s="170" t="str">
        <f t="shared" si="59"/>
        <v/>
      </c>
      <c r="R928" s="163" t="e">
        <f t="shared" si="56"/>
        <v>#VALUE!</v>
      </c>
      <c r="S928" s="163" t="e">
        <f t="shared" si="57"/>
        <v>#VALUE!</v>
      </c>
      <c r="T928" s="163" t="e">
        <f>INDEX(Controle!O:O,MATCH('Banco de Dados'!A928,Controle!M:M,0))*E928/100</f>
        <v>#N/A</v>
      </c>
    </row>
    <row r="929" spans="1:20" hidden="1" x14ac:dyDescent="0.2">
      <c r="A929" s="158">
        <f>BD_TS!A928</f>
        <v>0</v>
      </c>
      <c r="B929" s="158" t="str">
        <f>SUBSTITUTE(SUBSTITUTE(BD_TS!D928," ",""),"-","/")</f>
        <v/>
      </c>
      <c r="C929" s="158">
        <f>BD_TS!E928</f>
        <v>0</v>
      </c>
      <c r="D929" s="159">
        <f>BD_TS!F928</f>
        <v>0</v>
      </c>
      <c r="E929" s="160">
        <f>BD_TS!B928</f>
        <v>0</v>
      </c>
      <c r="F929" s="161">
        <f>BD_TS!C928</f>
        <v>0</v>
      </c>
      <c r="G929" s="187">
        <f>BD_TS!H928</f>
        <v>0</v>
      </c>
      <c r="H929" s="158" t="str">
        <f>IF($A929=0,"",IFERROR(INDEX(BD_Gestão!A:A,MATCH('Banco de Dados'!$B929,BD_Gestão!$B:$B,0)),"erro"))</f>
        <v/>
      </c>
      <c r="I929" s="162" t="str">
        <f>IF($A929=0,"",IFERROR(INDEX(BD_Gestão!E:E,MATCH('Banco de Dados'!$B929,BD_Gestão!$B:$B,0)),"erro"))</f>
        <v/>
      </c>
      <c r="J929" s="186" t="str">
        <f>IF($A929=0,"",IFERROR(INDEX(BD_Gestão!B:B,MATCH('Banco de Dados'!$B929,BD_Gestão!$B:$B,0)),"erro"))</f>
        <v/>
      </c>
      <c r="K929" s="158" t="str">
        <f>IF($A929=0,"",IFERROR(INDEX(BD_Gestão!C:C,MATCH('Banco de Dados'!$B929,BD_Gestão!$B:$B,0)),"erro"))</f>
        <v/>
      </c>
      <c r="L929" s="158" t="str">
        <f>IF($A929=0,"",IFERROR(INDEX(BD_Gestão!H:H,MATCH('Banco de Dados'!$B929,BD_Gestão!$B:$B,0)),"erro"))</f>
        <v/>
      </c>
      <c r="M929" s="161" t="str">
        <f>IF($A929=0,"",IFERROR(INDEX(BD_Gestão!F:F,MATCH('Banco de Dados'!$B929,BD_Gestão!$B:$B,0)),"erro"))</f>
        <v/>
      </c>
      <c r="N929" s="161" t="str">
        <f>IF($A929=0,"",IFERROR(INDEX(BD_Gestão!J:J,MATCH('Banco de Dados'!$B929,BD_Gestão!$B:$B,0)),"erro"))</f>
        <v/>
      </c>
      <c r="O929" s="164" t="str">
        <f>IF($A929=0,"",IFERROR(INDEX(BD_Gestão!K:K,MATCH('Banco de Dados'!$B929,BD_Gestão!$B:$B,0)),"erro"))</f>
        <v/>
      </c>
      <c r="P929" s="169" t="str">
        <f t="shared" si="58"/>
        <v/>
      </c>
      <c r="Q929" s="170" t="str">
        <f t="shared" si="59"/>
        <v/>
      </c>
      <c r="R929" s="163" t="e">
        <f t="shared" si="56"/>
        <v>#VALUE!</v>
      </c>
      <c r="S929" s="163" t="e">
        <f t="shared" si="57"/>
        <v>#VALUE!</v>
      </c>
      <c r="T929" s="163" t="e">
        <f>INDEX(Controle!O:O,MATCH('Banco de Dados'!A929,Controle!M:M,0))*E929/100</f>
        <v>#N/A</v>
      </c>
    </row>
    <row r="930" spans="1:20" hidden="1" x14ac:dyDescent="0.2">
      <c r="A930" s="158">
        <f>BD_TS!A929</f>
        <v>0</v>
      </c>
      <c r="B930" s="158" t="str">
        <f>SUBSTITUTE(SUBSTITUTE(BD_TS!D929," ",""),"-","/")</f>
        <v/>
      </c>
      <c r="C930" s="158">
        <f>BD_TS!E929</f>
        <v>0</v>
      </c>
      <c r="D930" s="159">
        <f>BD_TS!F929</f>
        <v>0</v>
      </c>
      <c r="E930" s="160">
        <f>BD_TS!B929</f>
        <v>0</v>
      </c>
      <c r="F930" s="161">
        <f>BD_TS!C929</f>
        <v>0</v>
      </c>
      <c r="G930" s="187">
        <f>BD_TS!H929</f>
        <v>0</v>
      </c>
      <c r="H930" s="158" t="str">
        <f>IF($A930=0,"",IFERROR(INDEX(BD_Gestão!A:A,MATCH('Banco de Dados'!$B930,BD_Gestão!$B:$B,0)),"erro"))</f>
        <v/>
      </c>
      <c r="I930" s="162" t="str">
        <f>IF($A930=0,"",IFERROR(INDEX(BD_Gestão!E:E,MATCH('Banco de Dados'!$B930,BD_Gestão!$B:$B,0)),"erro"))</f>
        <v/>
      </c>
      <c r="J930" s="186" t="str">
        <f>IF($A930=0,"",IFERROR(INDEX(BD_Gestão!B:B,MATCH('Banco de Dados'!$B930,BD_Gestão!$B:$B,0)),"erro"))</f>
        <v/>
      </c>
      <c r="K930" s="158" t="str">
        <f>IF($A930=0,"",IFERROR(INDEX(BD_Gestão!C:C,MATCH('Banco de Dados'!$B930,BD_Gestão!$B:$B,0)),"erro"))</f>
        <v/>
      </c>
      <c r="L930" s="158" t="str">
        <f>IF($A930=0,"",IFERROR(INDEX(BD_Gestão!H:H,MATCH('Banco de Dados'!$B930,BD_Gestão!$B:$B,0)),"erro"))</f>
        <v/>
      </c>
      <c r="M930" s="161" t="str">
        <f>IF($A930=0,"",IFERROR(INDEX(BD_Gestão!F:F,MATCH('Banco de Dados'!$B930,BD_Gestão!$B:$B,0)),"erro"))</f>
        <v/>
      </c>
      <c r="N930" s="161" t="str">
        <f>IF($A930=0,"",IFERROR(INDEX(BD_Gestão!J:J,MATCH('Banco de Dados'!$B930,BD_Gestão!$B:$B,0)),"erro"))</f>
        <v/>
      </c>
      <c r="O930" s="164" t="str">
        <f>IF($A930=0,"",IFERROR(INDEX(BD_Gestão!K:K,MATCH('Banco de Dados'!$B930,BD_Gestão!$B:$B,0)),"erro"))</f>
        <v/>
      </c>
      <c r="P930" s="169" t="str">
        <f t="shared" si="58"/>
        <v/>
      </c>
      <c r="Q930" s="170" t="str">
        <f t="shared" si="59"/>
        <v/>
      </c>
      <c r="R930" s="163" t="e">
        <f t="shared" si="56"/>
        <v>#VALUE!</v>
      </c>
      <c r="S930" s="163" t="e">
        <f t="shared" si="57"/>
        <v>#VALUE!</v>
      </c>
      <c r="T930" s="163" t="e">
        <f>INDEX(Controle!O:O,MATCH('Banco de Dados'!A930,Controle!M:M,0))*E930/100</f>
        <v>#N/A</v>
      </c>
    </row>
    <row r="931" spans="1:20" hidden="1" x14ac:dyDescent="0.2">
      <c r="A931" s="158">
        <f>BD_TS!A930</f>
        <v>0</v>
      </c>
      <c r="B931" s="158" t="str">
        <f>SUBSTITUTE(SUBSTITUTE(BD_TS!D930," ",""),"-","/")</f>
        <v/>
      </c>
      <c r="C931" s="158">
        <f>BD_TS!E930</f>
        <v>0</v>
      </c>
      <c r="D931" s="159">
        <f>BD_TS!F930</f>
        <v>0</v>
      </c>
      <c r="E931" s="160">
        <f>BD_TS!B930</f>
        <v>0</v>
      </c>
      <c r="F931" s="161">
        <f>BD_TS!C930</f>
        <v>0</v>
      </c>
      <c r="G931" s="187">
        <f>BD_TS!H930</f>
        <v>0</v>
      </c>
      <c r="H931" s="158" t="str">
        <f>IF($A931=0,"",IFERROR(INDEX(BD_Gestão!A:A,MATCH('Banco de Dados'!$B931,BD_Gestão!$B:$B,0)),"erro"))</f>
        <v/>
      </c>
      <c r="I931" s="162" t="str">
        <f>IF($A931=0,"",IFERROR(INDEX(BD_Gestão!E:E,MATCH('Banco de Dados'!$B931,BD_Gestão!$B:$B,0)),"erro"))</f>
        <v/>
      </c>
      <c r="J931" s="186" t="str">
        <f>IF($A931=0,"",IFERROR(INDEX(BD_Gestão!B:B,MATCH('Banco de Dados'!$B931,BD_Gestão!$B:$B,0)),"erro"))</f>
        <v/>
      </c>
      <c r="K931" s="158" t="str">
        <f>IF($A931=0,"",IFERROR(INDEX(BD_Gestão!C:C,MATCH('Banco de Dados'!$B931,BD_Gestão!$B:$B,0)),"erro"))</f>
        <v/>
      </c>
      <c r="L931" s="158" t="str">
        <f>IF($A931=0,"",IFERROR(INDEX(BD_Gestão!H:H,MATCH('Banco de Dados'!$B931,BD_Gestão!$B:$B,0)),"erro"))</f>
        <v/>
      </c>
      <c r="M931" s="161" t="str">
        <f>IF($A931=0,"",IFERROR(INDEX(BD_Gestão!F:F,MATCH('Banco de Dados'!$B931,BD_Gestão!$B:$B,0)),"erro"))</f>
        <v/>
      </c>
      <c r="N931" s="161" t="str">
        <f>IF($A931=0,"",IFERROR(INDEX(BD_Gestão!J:J,MATCH('Banco de Dados'!$B931,BD_Gestão!$B:$B,0)),"erro"))</f>
        <v/>
      </c>
      <c r="O931" s="164" t="str">
        <f>IF($A931=0,"",IFERROR(INDEX(BD_Gestão!K:K,MATCH('Banco de Dados'!$B931,BD_Gestão!$B:$B,0)),"erro"))</f>
        <v/>
      </c>
      <c r="P931" s="169" t="str">
        <f t="shared" si="58"/>
        <v/>
      </c>
      <c r="Q931" s="170" t="str">
        <f t="shared" si="59"/>
        <v/>
      </c>
      <c r="R931" s="163" t="e">
        <f t="shared" si="56"/>
        <v>#VALUE!</v>
      </c>
      <c r="S931" s="163" t="e">
        <f t="shared" si="57"/>
        <v>#VALUE!</v>
      </c>
      <c r="T931" s="163" t="e">
        <f>INDEX(Controle!O:O,MATCH('Banco de Dados'!A931,Controle!M:M,0))*E931/100</f>
        <v>#N/A</v>
      </c>
    </row>
    <row r="932" spans="1:20" hidden="1" x14ac:dyDescent="0.2">
      <c r="A932" s="158">
        <f>BD_TS!A931</f>
        <v>0</v>
      </c>
      <c r="B932" s="158" t="str">
        <f>SUBSTITUTE(SUBSTITUTE(BD_TS!D931," ",""),"-","/")</f>
        <v/>
      </c>
      <c r="C932" s="158">
        <f>BD_TS!E931</f>
        <v>0</v>
      </c>
      <c r="D932" s="159">
        <f>BD_TS!F931</f>
        <v>0</v>
      </c>
      <c r="E932" s="160">
        <f>BD_TS!B931</f>
        <v>0</v>
      </c>
      <c r="F932" s="161">
        <f>BD_TS!C931</f>
        <v>0</v>
      </c>
      <c r="G932" s="187">
        <f>BD_TS!H931</f>
        <v>0</v>
      </c>
      <c r="H932" s="158" t="str">
        <f>IF($A932=0,"",IFERROR(INDEX(BD_Gestão!A:A,MATCH('Banco de Dados'!$B932,BD_Gestão!$B:$B,0)),"erro"))</f>
        <v/>
      </c>
      <c r="I932" s="162" t="str">
        <f>IF($A932=0,"",IFERROR(INDEX(BD_Gestão!E:E,MATCH('Banco de Dados'!$B932,BD_Gestão!$B:$B,0)),"erro"))</f>
        <v/>
      </c>
      <c r="J932" s="186" t="str">
        <f>IF($A932=0,"",IFERROR(INDEX(BD_Gestão!B:B,MATCH('Banco de Dados'!$B932,BD_Gestão!$B:$B,0)),"erro"))</f>
        <v/>
      </c>
      <c r="K932" s="158" t="str">
        <f>IF($A932=0,"",IFERROR(INDEX(BD_Gestão!C:C,MATCH('Banco de Dados'!$B932,BD_Gestão!$B:$B,0)),"erro"))</f>
        <v/>
      </c>
      <c r="L932" s="158" t="str">
        <f>IF($A932=0,"",IFERROR(INDEX(BD_Gestão!H:H,MATCH('Banco de Dados'!$B932,BD_Gestão!$B:$B,0)),"erro"))</f>
        <v/>
      </c>
      <c r="M932" s="161" t="str">
        <f>IF($A932=0,"",IFERROR(INDEX(BD_Gestão!F:F,MATCH('Banco de Dados'!$B932,BD_Gestão!$B:$B,0)),"erro"))</f>
        <v/>
      </c>
      <c r="N932" s="161" t="str">
        <f>IF($A932=0,"",IFERROR(INDEX(BD_Gestão!J:J,MATCH('Banco de Dados'!$B932,BD_Gestão!$B:$B,0)),"erro"))</f>
        <v/>
      </c>
      <c r="O932" s="164" t="str">
        <f>IF($A932=0,"",IFERROR(INDEX(BD_Gestão!K:K,MATCH('Banco de Dados'!$B932,BD_Gestão!$B:$B,0)),"erro"))</f>
        <v/>
      </c>
      <c r="P932" s="169" t="str">
        <f t="shared" si="58"/>
        <v/>
      </c>
      <c r="Q932" s="170" t="str">
        <f t="shared" si="59"/>
        <v/>
      </c>
      <c r="R932" s="163" t="e">
        <f t="shared" si="56"/>
        <v>#VALUE!</v>
      </c>
      <c r="S932" s="163" t="e">
        <f t="shared" si="57"/>
        <v>#VALUE!</v>
      </c>
      <c r="T932" s="163" t="e">
        <f>INDEX(Controle!O:O,MATCH('Banco de Dados'!A932,Controle!M:M,0))*E932/100</f>
        <v>#N/A</v>
      </c>
    </row>
    <row r="933" spans="1:20" hidden="1" x14ac:dyDescent="0.2">
      <c r="A933" s="158">
        <f>BD_TS!A932</f>
        <v>0</v>
      </c>
      <c r="B933" s="158" t="str">
        <f>SUBSTITUTE(SUBSTITUTE(BD_TS!D932," ",""),"-","/")</f>
        <v/>
      </c>
      <c r="C933" s="158">
        <f>BD_TS!E932</f>
        <v>0</v>
      </c>
      <c r="D933" s="159">
        <f>BD_TS!F932</f>
        <v>0</v>
      </c>
      <c r="E933" s="160">
        <f>BD_TS!B932</f>
        <v>0</v>
      </c>
      <c r="F933" s="161">
        <f>BD_TS!C932</f>
        <v>0</v>
      </c>
      <c r="G933" s="187">
        <f>BD_TS!H932</f>
        <v>0</v>
      </c>
      <c r="H933" s="158" t="str">
        <f>IF($A933=0,"",IFERROR(INDEX(BD_Gestão!A:A,MATCH('Banco de Dados'!$B933,BD_Gestão!$B:$B,0)),"erro"))</f>
        <v/>
      </c>
      <c r="I933" s="162" t="str">
        <f>IF($A933=0,"",IFERROR(INDEX(BD_Gestão!E:E,MATCH('Banco de Dados'!$B933,BD_Gestão!$B:$B,0)),"erro"))</f>
        <v/>
      </c>
      <c r="J933" s="186" t="str">
        <f>IF($A933=0,"",IFERROR(INDEX(BD_Gestão!B:B,MATCH('Banco de Dados'!$B933,BD_Gestão!$B:$B,0)),"erro"))</f>
        <v/>
      </c>
      <c r="K933" s="158" t="str">
        <f>IF($A933=0,"",IFERROR(INDEX(BD_Gestão!C:C,MATCH('Banco de Dados'!$B933,BD_Gestão!$B:$B,0)),"erro"))</f>
        <v/>
      </c>
      <c r="L933" s="158" t="str">
        <f>IF($A933=0,"",IFERROR(INDEX(BD_Gestão!H:H,MATCH('Banco de Dados'!$B933,BD_Gestão!$B:$B,0)),"erro"))</f>
        <v/>
      </c>
      <c r="M933" s="161" t="str">
        <f>IF($A933=0,"",IFERROR(INDEX(BD_Gestão!F:F,MATCH('Banco de Dados'!$B933,BD_Gestão!$B:$B,0)),"erro"))</f>
        <v/>
      </c>
      <c r="N933" s="161" t="str">
        <f>IF($A933=0,"",IFERROR(INDEX(BD_Gestão!J:J,MATCH('Banco de Dados'!$B933,BD_Gestão!$B:$B,0)),"erro"))</f>
        <v/>
      </c>
      <c r="O933" s="164" t="str">
        <f>IF($A933=0,"",IFERROR(INDEX(BD_Gestão!K:K,MATCH('Banco de Dados'!$B933,BD_Gestão!$B:$B,0)),"erro"))</f>
        <v/>
      </c>
      <c r="P933" s="169" t="str">
        <f t="shared" si="58"/>
        <v/>
      </c>
      <c r="Q933" s="170" t="str">
        <f t="shared" si="59"/>
        <v/>
      </c>
      <c r="R933" s="163" t="e">
        <f t="shared" si="56"/>
        <v>#VALUE!</v>
      </c>
      <c r="S933" s="163" t="e">
        <f t="shared" si="57"/>
        <v>#VALUE!</v>
      </c>
      <c r="T933" s="163" t="e">
        <f>INDEX(Controle!O:O,MATCH('Banco de Dados'!A933,Controle!M:M,0))*E933/100</f>
        <v>#N/A</v>
      </c>
    </row>
    <row r="934" spans="1:20" hidden="1" x14ac:dyDescent="0.2">
      <c r="A934" s="158">
        <f>BD_TS!A933</f>
        <v>0</v>
      </c>
      <c r="B934" s="158" t="str">
        <f>SUBSTITUTE(SUBSTITUTE(BD_TS!D933," ",""),"-","/")</f>
        <v/>
      </c>
      <c r="C934" s="158">
        <f>BD_TS!E933</f>
        <v>0</v>
      </c>
      <c r="D934" s="159">
        <f>BD_TS!F933</f>
        <v>0</v>
      </c>
      <c r="E934" s="160">
        <f>BD_TS!B933</f>
        <v>0</v>
      </c>
      <c r="F934" s="161">
        <f>BD_TS!C933</f>
        <v>0</v>
      </c>
      <c r="G934" s="187">
        <f>BD_TS!H933</f>
        <v>0</v>
      </c>
      <c r="H934" s="158" t="str">
        <f>IF($A934=0,"",IFERROR(INDEX(BD_Gestão!A:A,MATCH('Banco de Dados'!$B934,BD_Gestão!$B:$B,0)),"erro"))</f>
        <v/>
      </c>
      <c r="I934" s="162" t="str">
        <f>IF($A934=0,"",IFERROR(INDEX(BD_Gestão!E:E,MATCH('Banco de Dados'!$B934,BD_Gestão!$B:$B,0)),"erro"))</f>
        <v/>
      </c>
      <c r="J934" s="186" t="str">
        <f>IF($A934=0,"",IFERROR(INDEX(BD_Gestão!B:B,MATCH('Banco de Dados'!$B934,BD_Gestão!$B:$B,0)),"erro"))</f>
        <v/>
      </c>
      <c r="K934" s="158" t="str">
        <f>IF($A934=0,"",IFERROR(INDEX(BD_Gestão!C:C,MATCH('Banco de Dados'!$B934,BD_Gestão!$B:$B,0)),"erro"))</f>
        <v/>
      </c>
      <c r="L934" s="158" t="str">
        <f>IF($A934=0,"",IFERROR(INDEX(BD_Gestão!H:H,MATCH('Banco de Dados'!$B934,BD_Gestão!$B:$B,0)),"erro"))</f>
        <v/>
      </c>
      <c r="M934" s="161" t="str">
        <f>IF($A934=0,"",IFERROR(INDEX(BD_Gestão!F:F,MATCH('Banco de Dados'!$B934,BD_Gestão!$B:$B,0)),"erro"))</f>
        <v/>
      </c>
      <c r="N934" s="161" t="str">
        <f>IF($A934=0,"",IFERROR(INDEX(BD_Gestão!J:J,MATCH('Banco de Dados'!$B934,BD_Gestão!$B:$B,0)),"erro"))</f>
        <v/>
      </c>
      <c r="O934" s="164" t="str">
        <f>IF($A934=0,"",IFERROR(INDEX(BD_Gestão!K:K,MATCH('Banco de Dados'!$B934,BD_Gestão!$B:$B,0)),"erro"))</f>
        <v/>
      </c>
      <c r="P934" s="169" t="str">
        <f t="shared" si="58"/>
        <v/>
      </c>
      <c r="Q934" s="170" t="str">
        <f t="shared" si="59"/>
        <v/>
      </c>
      <c r="R934" s="163" t="e">
        <f t="shared" si="56"/>
        <v>#VALUE!</v>
      </c>
      <c r="S934" s="163" t="e">
        <f t="shared" si="57"/>
        <v>#VALUE!</v>
      </c>
      <c r="T934" s="163" t="e">
        <f>INDEX(Controle!O:O,MATCH('Banco de Dados'!A934,Controle!M:M,0))*E934/100</f>
        <v>#N/A</v>
      </c>
    </row>
    <row r="935" spans="1:20" hidden="1" x14ac:dyDescent="0.2">
      <c r="A935" s="158">
        <f>BD_TS!A934</f>
        <v>0</v>
      </c>
      <c r="B935" s="158" t="str">
        <f>SUBSTITUTE(SUBSTITUTE(BD_TS!D934," ",""),"-","/")</f>
        <v/>
      </c>
      <c r="C935" s="158">
        <f>BD_TS!E934</f>
        <v>0</v>
      </c>
      <c r="D935" s="159">
        <f>BD_TS!F934</f>
        <v>0</v>
      </c>
      <c r="E935" s="160">
        <f>BD_TS!B934</f>
        <v>0</v>
      </c>
      <c r="F935" s="161">
        <f>BD_TS!C934</f>
        <v>0</v>
      </c>
      <c r="G935" s="187">
        <f>BD_TS!H934</f>
        <v>0</v>
      </c>
      <c r="H935" s="158" t="str">
        <f>IF($A935=0,"",IFERROR(INDEX(BD_Gestão!A:A,MATCH('Banco de Dados'!$B935,BD_Gestão!$B:$B,0)),"erro"))</f>
        <v/>
      </c>
      <c r="I935" s="162" t="str">
        <f>IF($A935=0,"",IFERROR(INDEX(BD_Gestão!E:E,MATCH('Banco de Dados'!$B935,BD_Gestão!$B:$B,0)),"erro"))</f>
        <v/>
      </c>
      <c r="J935" s="186" t="str">
        <f>IF($A935=0,"",IFERROR(INDEX(BD_Gestão!B:B,MATCH('Banco de Dados'!$B935,BD_Gestão!$B:$B,0)),"erro"))</f>
        <v/>
      </c>
      <c r="K935" s="158" t="str">
        <f>IF($A935=0,"",IFERROR(INDEX(BD_Gestão!C:C,MATCH('Banco de Dados'!$B935,BD_Gestão!$B:$B,0)),"erro"))</f>
        <v/>
      </c>
      <c r="L935" s="158" t="str">
        <f>IF($A935=0,"",IFERROR(INDEX(BD_Gestão!H:H,MATCH('Banco de Dados'!$B935,BD_Gestão!$B:$B,0)),"erro"))</f>
        <v/>
      </c>
      <c r="M935" s="161" t="str">
        <f>IF($A935=0,"",IFERROR(INDEX(BD_Gestão!F:F,MATCH('Banco de Dados'!$B935,BD_Gestão!$B:$B,0)),"erro"))</f>
        <v/>
      </c>
      <c r="N935" s="161" t="str">
        <f>IF($A935=0,"",IFERROR(INDEX(BD_Gestão!J:J,MATCH('Banco de Dados'!$B935,BD_Gestão!$B:$B,0)),"erro"))</f>
        <v/>
      </c>
      <c r="O935" s="164" t="str">
        <f>IF($A935=0,"",IFERROR(INDEX(BD_Gestão!K:K,MATCH('Banco de Dados'!$B935,BD_Gestão!$B:$B,0)),"erro"))</f>
        <v/>
      </c>
      <c r="P935" s="169" t="str">
        <f t="shared" si="58"/>
        <v/>
      </c>
      <c r="Q935" s="170" t="str">
        <f t="shared" si="59"/>
        <v/>
      </c>
      <c r="R935" s="163" t="e">
        <f t="shared" si="56"/>
        <v>#VALUE!</v>
      </c>
      <c r="S935" s="163" t="e">
        <f t="shared" si="57"/>
        <v>#VALUE!</v>
      </c>
      <c r="T935" s="163" t="e">
        <f>INDEX(Controle!O:O,MATCH('Banco de Dados'!A935,Controle!M:M,0))*E935/100</f>
        <v>#N/A</v>
      </c>
    </row>
    <row r="936" spans="1:20" hidden="1" x14ac:dyDescent="0.2">
      <c r="A936" s="158">
        <f>BD_TS!A935</f>
        <v>0</v>
      </c>
      <c r="B936" s="158" t="str">
        <f>SUBSTITUTE(SUBSTITUTE(BD_TS!D935," ",""),"-","/")</f>
        <v/>
      </c>
      <c r="C936" s="158">
        <f>BD_TS!E935</f>
        <v>0</v>
      </c>
      <c r="D936" s="159">
        <f>BD_TS!F935</f>
        <v>0</v>
      </c>
      <c r="E936" s="160">
        <f>BD_TS!B935</f>
        <v>0</v>
      </c>
      <c r="F936" s="161">
        <f>BD_TS!C935</f>
        <v>0</v>
      </c>
      <c r="G936" s="187">
        <f>BD_TS!H935</f>
        <v>0</v>
      </c>
      <c r="H936" s="158" t="str">
        <f>IF($A936=0,"",IFERROR(INDEX(BD_Gestão!A:A,MATCH('Banco de Dados'!$B936,BD_Gestão!$B:$B,0)),"erro"))</f>
        <v/>
      </c>
      <c r="I936" s="162" t="str">
        <f>IF($A936=0,"",IFERROR(INDEX(BD_Gestão!E:E,MATCH('Banco de Dados'!$B936,BD_Gestão!$B:$B,0)),"erro"))</f>
        <v/>
      </c>
      <c r="J936" s="186" t="str">
        <f>IF($A936=0,"",IFERROR(INDEX(BD_Gestão!B:B,MATCH('Banco de Dados'!$B936,BD_Gestão!$B:$B,0)),"erro"))</f>
        <v/>
      </c>
      <c r="K936" s="158" t="str">
        <f>IF($A936=0,"",IFERROR(INDEX(BD_Gestão!C:C,MATCH('Banco de Dados'!$B936,BD_Gestão!$B:$B,0)),"erro"))</f>
        <v/>
      </c>
      <c r="L936" s="158" t="str">
        <f>IF($A936=0,"",IFERROR(INDEX(BD_Gestão!H:H,MATCH('Banco de Dados'!$B936,BD_Gestão!$B:$B,0)),"erro"))</f>
        <v/>
      </c>
      <c r="M936" s="161" t="str">
        <f>IF($A936=0,"",IFERROR(INDEX(BD_Gestão!F:F,MATCH('Banco de Dados'!$B936,BD_Gestão!$B:$B,0)),"erro"))</f>
        <v/>
      </c>
      <c r="N936" s="161" t="str">
        <f>IF($A936=0,"",IFERROR(INDEX(BD_Gestão!J:J,MATCH('Banco de Dados'!$B936,BD_Gestão!$B:$B,0)),"erro"))</f>
        <v/>
      </c>
      <c r="O936" s="164" t="str">
        <f>IF($A936=0,"",IFERROR(INDEX(BD_Gestão!K:K,MATCH('Banco de Dados'!$B936,BD_Gestão!$B:$B,0)),"erro"))</f>
        <v/>
      </c>
      <c r="P936" s="169" t="str">
        <f t="shared" si="58"/>
        <v/>
      </c>
      <c r="Q936" s="170" t="str">
        <f t="shared" si="59"/>
        <v/>
      </c>
      <c r="R936" s="163" t="e">
        <f t="shared" si="56"/>
        <v>#VALUE!</v>
      </c>
      <c r="S936" s="163" t="e">
        <f t="shared" si="57"/>
        <v>#VALUE!</v>
      </c>
      <c r="T936" s="163" t="e">
        <f>INDEX(Controle!O:O,MATCH('Banco de Dados'!A936,Controle!M:M,0))*E936/100</f>
        <v>#N/A</v>
      </c>
    </row>
    <row r="937" spans="1:20" hidden="1" x14ac:dyDescent="0.2">
      <c r="A937" s="158">
        <f>BD_TS!A936</f>
        <v>0</v>
      </c>
      <c r="B937" s="158" t="str">
        <f>SUBSTITUTE(SUBSTITUTE(BD_TS!D936," ",""),"-","/")</f>
        <v/>
      </c>
      <c r="C937" s="158">
        <f>BD_TS!E936</f>
        <v>0</v>
      </c>
      <c r="D937" s="159">
        <f>BD_TS!F936</f>
        <v>0</v>
      </c>
      <c r="E937" s="160">
        <f>BD_TS!B936</f>
        <v>0</v>
      </c>
      <c r="F937" s="161">
        <f>BD_TS!C936</f>
        <v>0</v>
      </c>
      <c r="G937" s="187">
        <f>BD_TS!H936</f>
        <v>0</v>
      </c>
      <c r="H937" s="158" t="str">
        <f>IF($A937=0,"",IFERROR(INDEX(BD_Gestão!A:A,MATCH('Banco de Dados'!$B937,BD_Gestão!$B:$B,0)),"erro"))</f>
        <v/>
      </c>
      <c r="I937" s="162" t="str">
        <f>IF($A937=0,"",IFERROR(INDEX(BD_Gestão!E:E,MATCH('Banco de Dados'!$B937,BD_Gestão!$B:$B,0)),"erro"))</f>
        <v/>
      </c>
      <c r="J937" s="186" t="str">
        <f>IF($A937=0,"",IFERROR(INDEX(BD_Gestão!B:B,MATCH('Banco de Dados'!$B937,BD_Gestão!$B:$B,0)),"erro"))</f>
        <v/>
      </c>
      <c r="K937" s="158" t="str">
        <f>IF($A937=0,"",IFERROR(INDEX(BD_Gestão!C:C,MATCH('Banco de Dados'!$B937,BD_Gestão!$B:$B,0)),"erro"))</f>
        <v/>
      </c>
      <c r="L937" s="158" t="str">
        <f>IF($A937=0,"",IFERROR(INDEX(BD_Gestão!H:H,MATCH('Banco de Dados'!$B937,BD_Gestão!$B:$B,0)),"erro"))</f>
        <v/>
      </c>
      <c r="M937" s="161" t="str">
        <f>IF($A937=0,"",IFERROR(INDEX(BD_Gestão!F:F,MATCH('Banco de Dados'!$B937,BD_Gestão!$B:$B,0)),"erro"))</f>
        <v/>
      </c>
      <c r="N937" s="161" t="str">
        <f>IF($A937=0,"",IFERROR(INDEX(BD_Gestão!J:J,MATCH('Banco de Dados'!$B937,BD_Gestão!$B:$B,0)),"erro"))</f>
        <v/>
      </c>
      <c r="O937" s="164" t="str">
        <f>IF($A937=0,"",IFERROR(INDEX(BD_Gestão!K:K,MATCH('Banco de Dados'!$B937,BD_Gestão!$B:$B,0)),"erro"))</f>
        <v/>
      </c>
      <c r="P937" s="169" t="str">
        <f t="shared" si="58"/>
        <v/>
      </c>
      <c r="Q937" s="170" t="str">
        <f t="shared" si="59"/>
        <v/>
      </c>
      <c r="R937" s="163" t="e">
        <f t="shared" si="56"/>
        <v>#VALUE!</v>
      </c>
      <c r="S937" s="163" t="e">
        <f t="shared" si="57"/>
        <v>#VALUE!</v>
      </c>
      <c r="T937" s="163" t="e">
        <f>INDEX(Controle!O:O,MATCH('Banco de Dados'!A937,Controle!M:M,0))*E937/100</f>
        <v>#N/A</v>
      </c>
    </row>
    <row r="938" spans="1:20" hidden="1" x14ac:dyDescent="0.2">
      <c r="A938" s="158">
        <f>BD_TS!A937</f>
        <v>0</v>
      </c>
      <c r="B938" s="158" t="str">
        <f>SUBSTITUTE(SUBSTITUTE(BD_TS!D937," ",""),"-","/")</f>
        <v/>
      </c>
      <c r="C938" s="158">
        <f>BD_TS!E937</f>
        <v>0</v>
      </c>
      <c r="D938" s="159">
        <f>BD_TS!F937</f>
        <v>0</v>
      </c>
      <c r="E938" s="160">
        <f>BD_TS!B937</f>
        <v>0</v>
      </c>
      <c r="F938" s="161">
        <f>BD_TS!C937</f>
        <v>0</v>
      </c>
      <c r="G938" s="187">
        <f>BD_TS!H937</f>
        <v>0</v>
      </c>
      <c r="H938" s="158" t="str">
        <f>IF($A938=0,"",IFERROR(INDEX(BD_Gestão!A:A,MATCH('Banco de Dados'!$B938,BD_Gestão!$B:$B,0)),"erro"))</f>
        <v/>
      </c>
      <c r="I938" s="162" t="str">
        <f>IF($A938=0,"",IFERROR(INDEX(BD_Gestão!E:E,MATCH('Banco de Dados'!$B938,BD_Gestão!$B:$B,0)),"erro"))</f>
        <v/>
      </c>
      <c r="J938" s="186" t="str">
        <f>IF($A938=0,"",IFERROR(INDEX(BD_Gestão!B:B,MATCH('Banco de Dados'!$B938,BD_Gestão!$B:$B,0)),"erro"))</f>
        <v/>
      </c>
      <c r="K938" s="158" t="str">
        <f>IF($A938=0,"",IFERROR(INDEX(BD_Gestão!C:C,MATCH('Banco de Dados'!$B938,BD_Gestão!$B:$B,0)),"erro"))</f>
        <v/>
      </c>
      <c r="L938" s="158" t="str">
        <f>IF($A938=0,"",IFERROR(INDEX(BD_Gestão!H:H,MATCH('Banco de Dados'!$B938,BD_Gestão!$B:$B,0)),"erro"))</f>
        <v/>
      </c>
      <c r="M938" s="161" t="str">
        <f>IF($A938=0,"",IFERROR(INDEX(BD_Gestão!F:F,MATCH('Banco de Dados'!$B938,BD_Gestão!$B:$B,0)),"erro"))</f>
        <v/>
      </c>
      <c r="N938" s="161" t="str">
        <f>IF($A938=0,"",IFERROR(INDEX(BD_Gestão!J:J,MATCH('Banco de Dados'!$B938,BD_Gestão!$B:$B,0)),"erro"))</f>
        <v/>
      </c>
      <c r="O938" s="164" t="str">
        <f>IF($A938=0,"",IFERROR(INDEX(BD_Gestão!K:K,MATCH('Banco de Dados'!$B938,BD_Gestão!$B:$B,0)),"erro"))</f>
        <v/>
      </c>
      <c r="P938" s="169" t="str">
        <f t="shared" si="58"/>
        <v/>
      </c>
      <c r="Q938" s="170" t="str">
        <f t="shared" si="59"/>
        <v/>
      </c>
      <c r="R938" s="163" t="e">
        <f t="shared" si="56"/>
        <v>#VALUE!</v>
      </c>
      <c r="S938" s="163" t="e">
        <f t="shared" si="57"/>
        <v>#VALUE!</v>
      </c>
      <c r="T938" s="163" t="e">
        <f>INDEX(Controle!O:O,MATCH('Banco de Dados'!A938,Controle!M:M,0))*E938/100</f>
        <v>#N/A</v>
      </c>
    </row>
    <row r="939" spans="1:20" hidden="1" x14ac:dyDescent="0.2">
      <c r="A939" s="158">
        <f>BD_TS!A938</f>
        <v>0</v>
      </c>
      <c r="B939" s="158" t="str">
        <f>SUBSTITUTE(SUBSTITUTE(BD_TS!D938," ",""),"-","/")</f>
        <v/>
      </c>
      <c r="C939" s="158">
        <f>BD_TS!E938</f>
        <v>0</v>
      </c>
      <c r="D939" s="159">
        <f>BD_TS!F938</f>
        <v>0</v>
      </c>
      <c r="E939" s="160">
        <f>BD_TS!B938</f>
        <v>0</v>
      </c>
      <c r="F939" s="161">
        <f>BD_TS!C938</f>
        <v>0</v>
      </c>
      <c r="G939" s="187">
        <f>BD_TS!H938</f>
        <v>0</v>
      </c>
      <c r="H939" s="158" t="str">
        <f>IF($A939=0,"",IFERROR(INDEX(BD_Gestão!A:A,MATCH('Banco de Dados'!$B939,BD_Gestão!$B:$B,0)),"erro"))</f>
        <v/>
      </c>
      <c r="I939" s="162" t="str">
        <f>IF($A939=0,"",IFERROR(INDEX(BD_Gestão!E:E,MATCH('Banco de Dados'!$B939,BD_Gestão!$B:$B,0)),"erro"))</f>
        <v/>
      </c>
      <c r="J939" s="186" t="str">
        <f>IF($A939=0,"",IFERROR(INDEX(BD_Gestão!B:B,MATCH('Banco de Dados'!$B939,BD_Gestão!$B:$B,0)),"erro"))</f>
        <v/>
      </c>
      <c r="K939" s="158" t="str">
        <f>IF($A939=0,"",IFERROR(INDEX(BD_Gestão!C:C,MATCH('Banco de Dados'!$B939,BD_Gestão!$B:$B,0)),"erro"))</f>
        <v/>
      </c>
      <c r="L939" s="158" t="str">
        <f>IF($A939=0,"",IFERROR(INDEX(BD_Gestão!H:H,MATCH('Banco de Dados'!$B939,BD_Gestão!$B:$B,0)),"erro"))</f>
        <v/>
      </c>
      <c r="M939" s="161" t="str">
        <f>IF($A939=0,"",IFERROR(INDEX(BD_Gestão!F:F,MATCH('Banco de Dados'!$B939,BD_Gestão!$B:$B,0)),"erro"))</f>
        <v/>
      </c>
      <c r="N939" s="161" t="str">
        <f>IF($A939=0,"",IFERROR(INDEX(BD_Gestão!J:J,MATCH('Banco de Dados'!$B939,BD_Gestão!$B:$B,0)),"erro"))</f>
        <v/>
      </c>
      <c r="O939" s="164" t="str">
        <f>IF($A939=0,"",IFERROR(INDEX(BD_Gestão!K:K,MATCH('Banco de Dados'!$B939,BD_Gestão!$B:$B,0)),"erro"))</f>
        <v/>
      </c>
      <c r="P939" s="169" t="str">
        <f t="shared" si="58"/>
        <v/>
      </c>
      <c r="Q939" s="170" t="str">
        <f t="shared" si="59"/>
        <v/>
      </c>
      <c r="R939" s="163" t="e">
        <f t="shared" si="56"/>
        <v>#VALUE!</v>
      </c>
      <c r="S939" s="163" t="e">
        <f t="shared" si="57"/>
        <v>#VALUE!</v>
      </c>
      <c r="T939" s="163" t="e">
        <f>INDEX(Controle!O:O,MATCH('Banco de Dados'!A939,Controle!M:M,0))*E939/100</f>
        <v>#N/A</v>
      </c>
    </row>
    <row r="940" spans="1:20" hidden="1" x14ac:dyDescent="0.2">
      <c r="A940" s="158">
        <f>BD_TS!A939</f>
        <v>0</v>
      </c>
      <c r="B940" s="158" t="str">
        <f>SUBSTITUTE(SUBSTITUTE(BD_TS!D939," ",""),"-","/")</f>
        <v/>
      </c>
      <c r="C940" s="158">
        <f>BD_TS!E939</f>
        <v>0</v>
      </c>
      <c r="D940" s="159">
        <f>BD_TS!F939</f>
        <v>0</v>
      </c>
      <c r="E940" s="160">
        <f>BD_TS!B939</f>
        <v>0</v>
      </c>
      <c r="F940" s="161">
        <f>BD_TS!C939</f>
        <v>0</v>
      </c>
      <c r="G940" s="187">
        <f>BD_TS!H939</f>
        <v>0</v>
      </c>
      <c r="H940" s="158" t="str">
        <f>IF($A940=0,"",IFERROR(INDEX(BD_Gestão!A:A,MATCH('Banco de Dados'!$B940,BD_Gestão!$B:$B,0)),"erro"))</f>
        <v/>
      </c>
      <c r="I940" s="162" t="str">
        <f>IF($A940=0,"",IFERROR(INDEX(BD_Gestão!E:E,MATCH('Banco de Dados'!$B940,BD_Gestão!$B:$B,0)),"erro"))</f>
        <v/>
      </c>
      <c r="J940" s="186" t="str">
        <f>IF($A940=0,"",IFERROR(INDEX(BD_Gestão!B:B,MATCH('Banco de Dados'!$B940,BD_Gestão!$B:$B,0)),"erro"))</f>
        <v/>
      </c>
      <c r="K940" s="158" t="str">
        <f>IF($A940=0,"",IFERROR(INDEX(BD_Gestão!C:C,MATCH('Banco de Dados'!$B940,BD_Gestão!$B:$B,0)),"erro"))</f>
        <v/>
      </c>
      <c r="L940" s="158" t="str">
        <f>IF($A940=0,"",IFERROR(INDEX(BD_Gestão!H:H,MATCH('Banco de Dados'!$B940,BD_Gestão!$B:$B,0)),"erro"))</f>
        <v/>
      </c>
      <c r="M940" s="161" t="str">
        <f>IF($A940=0,"",IFERROR(INDEX(BD_Gestão!F:F,MATCH('Banco de Dados'!$B940,BD_Gestão!$B:$B,0)),"erro"))</f>
        <v/>
      </c>
      <c r="N940" s="161" t="str">
        <f>IF($A940=0,"",IFERROR(INDEX(BD_Gestão!J:J,MATCH('Banco de Dados'!$B940,BD_Gestão!$B:$B,0)),"erro"))</f>
        <v/>
      </c>
      <c r="O940" s="164" t="str">
        <f>IF($A940=0,"",IFERROR(INDEX(BD_Gestão!K:K,MATCH('Banco de Dados'!$B940,BD_Gestão!$B:$B,0)),"erro"))</f>
        <v/>
      </c>
      <c r="P940" s="169" t="str">
        <f t="shared" si="58"/>
        <v/>
      </c>
      <c r="Q940" s="170" t="str">
        <f t="shared" si="59"/>
        <v/>
      </c>
      <c r="R940" s="163" t="e">
        <f t="shared" si="56"/>
        <v>#VALUE!</v>
      </c>
      <c r="S940" s="163" t="e">
        <f t="shared" si="57"/>
        <v>#VALUE!</v>
      </c>
      <c r="T940" s="163" t="e">
        <f>INDEX(Controle!O:O,MATCH('Banco de Dados'!A940,Controle!M:M,0))*E940/100</f>
        <v>#N/A</v>
      </c>
    </row>
    <row r="941" spans="1:20" hidden="1" x14ac:dyDescent="0.2">
      <c r="A941" s="158">
        <f>BD_TS!A940</f>
        <v>0</v>
      </c>
      <c r="B941" s="158" t="str">
        <f>SUBSTITUTE(SUBSTITUTE(BD_TS!D940," ",""),"-","/")</f>
        <v/>
      </c>
      <c r="C941" s="158">
        <f>BD_TS!E940</f>
        <v>0</v>
      </c>
      <c r="D941" s="159">
        <f>BD_TS!F940</f>
        <v>0</v>
      </c>
      <c r="E941" s="160">
        <f>BD_TS!B940</f>
        <v>0</v>
      </c>
      <c r="F941" s="161">
        <f>BD_TS!C940</f>
        <v>0</v>
      </c>
      <c r="G941" s="187">
        <f>BD_TS!H940</f>
        <v>0</v>
      </c>
      <c r="H941" s="158" t="str">
        <f>IF($A941=0,"",IFERROR(INDEX(BD_Gestão!A:A,MATCH('Banco de Dados'!$B941,BD_Gestão!$B:$B,0)),"erro"))</f>
        <v/>
      </c>
      <c r="I941" s="162" t="str">
        <f>IF($A941=0,"",IFERROR(INDEX(BD_Gestão!E:E,MATCH('Banco de Dados'!$B941,BD_Gestão!$B:$B,0)),"erro"))</f>
        <v/>
      </c>
      <c r="J941" s="186" t="str">
        <f>IF($A941=0,"",IFERROR(INDEX(BD_Gestão!B:B,MATCH('Banco de Dados'!$B941,BD_Gestão!$B:$B,0)),"erro"))</f>
        <v/>
      </c>
      <c r="K941" s="158" t="str">
        <f>IF($A941=0,"",IFERROR(INDEX(BD_Gestão!C:C,MATCH('Banco de Dados'!$B941,BD_Gestão!$B:$B,0)),"erro"))</f>
        <v/>
      </c>
      <c r="L941" s="158" t="str">
        <f>IF($A941=0,"",IFERROR(INDEX(BD_Gestão!H:H,MATCH('Banco de Dados'!$B941,BD_Gestão!$B:$B,0)),"erro"))</f>
        <v/>
      </c>
      <c r="M941" s="161" t="str">
        <f>IF($A941=0,"",IFERROR(INDEX(BD_Gestão!F:F,MATCH('Banco de Dados'!$B941,BD_Gestão!$B:$B,0)),"erro"))</f>
        <v/>
      </c>
      <c r="N941" s="161" t="str">
        <f>IF($A941=0,"",IFERROR(INDEX(BD_Gestão!J:J,MATCH('Banco de Dados'!$B941,BD_Gestão!$B:$B,0)),"erro"))</f>
        <v/>
      </c>
      <c r="O941" s="164" t="str">
        <f>IF($A941=0,"",IFERROR(INDEX(BD_Gestão!K:K,MATCH('Banco de Dados'!$B941,BD_Gestão!$B:$B,0)),"erro"))</f>
        <v/>
      </c>
      <c r="P941" s="169" t="str">
        <f t="shared" si="58"/>
        <v/>
      </c>
      <c r="Q941" s="170" t="str">
        <f t="shared" si="59"/>
        <v/>
      </c>
      <c r="R941" s="163" t="e">
        <f t="shared" si="56"/>
        <v>#VALUE!</v>
      </c>
      <c r="S941" s="163" t="e">
        <f t="shared" si="57"/>
        <v>#VALUE!</v>
      </c>
      <c r="T941" s="163" t="e">
        <f>INDEX(Controle!O:O,MATCH('Banco de Dados'!A941,Controle!M:M,0))*E941/100</f>
        <v>#N/A</v>
      </c>
    </row>
    <row r="942" spans="1:20" hidden="1" x14ac:dyDescent="0.2">
      <c r="A942" s="158">
        <f>BD_TS!A941</f>
        <v>0</v>
      </c>
      <c r="B942" s="158" t="str">
        <f>SUBSTITUTE(SUBSTITUTE(BD_TS!D941," ",""),"-","/")</f>
        <v/>
      </c>
      <c r="C942" s="158">
        <f>BD_TS!E941</f>
        <v>0</v>
      </c>
      <c r="D942" s="159">
        <f>BD_TS!F941</f>
        <v>0</v>
      </c>
      <c r="E942" s="160">
        <f>BD_TS!B941</f>
        <v>0</v>
      </c>
      <c r="F942" s="161">
        <f>BD_TS!C941</f>
        <v>0</v>
      </c>
      <c r="G942" s="187">
        <f>BD_TS!H941</f>
        <v>0</v>
      </c>
      <c r="H942" s="158" t="str">
        <f>IF($A942=0,"",IFERROR(INDEX(BD_Gestão!A:A,MATCH('Banco de Dados'!$B942,BD_Gestão!$B:$B,0)),"erro"))</f>
        <v/>
      </c>
      <c r="I942" s="162" t="str">
        <f>IF($A942=0,"",IFERROR(INDEX(BD_Gestão!E:E,MATCH('Banco de Dados'!$B942,BD_Gestão!$B:$B,0)),"erro"))</f>
        <v/>
      </c>
      <c r="J942" s="186" t="str">
        <f>IF($A942=0,"",IFERROR(INDEX(BD_Gestão!B:B,MATCH('Banco de Dados'!$B942,BD_Gestão!$B:$B,0)),"erro"))</f>
        <v/>
      </c>
      <c r="K942" s="158" t="str">
        <f>IF($A942=0,"",IFERROR(INDEX(BD_Gestão!C:C,MATCH('Banco de Dados'!$B942,BD_Gestão!$B:$B,0)),"erro"))</f>
        <v/>
      </c>
      <c r="L942" s="158" t="str">
        <f>IF($A942=0,"",IFERROR(INDEX(BD_Gestão!H:H,MATCH('Banco de Dados'!$B942,BD_Gestão!$B:$B,0)),"erro"))</f>
        <v/>
      </c>
      <c r="M942" s="161" t="str">
        <f>IF($A942=0,"",IFERROR(INDEX(BD_Gestão!F:F,MATCH('Banco de Dados'!$B942,BD_Gestão!$B:$B,0)),"erro"))</f>
        <v/>
      </c>
      <c r="N942" s="161" t="str">
        <f>IF($A942=0,"",IFERROR(INDEX(BD_Gestão!J:J,MATCH('Banco de Dados'!$B942,BD_Gestão!$B:$B,0)),"erro"))</f>
        <v/>
      </c>
      <c r="O942" s="164" t="str">
        <f>IF($A942=0,"",IFERROR(INDEX(BD_Gestão!K:K,MATCH('Banco de Dados'!$B942,BD_Gestão!$B:$B,0)),"erro"))</f>
        <v/>
      </c>
      <c r="P942" s="169" t="str">
        <f t="shared" si="58"/>
        <v/>
      </c>
      <c r="Q942" s="170" t="str">
        <f t="shared" si="59"/>
        <v/>
      </c>
      <c r="R942" s="163" t="e">
        <f t="shared" si="56"/>
        <v>#VALUE!</v>
      </c>
      <c r="S942" s="163" t="e">
        <f t="shared" si="57"/>
        <v>#VALUE!</v>
      </c>
      <c r="T942" s="163" t="e">
        <f>INDEX(Controle!O:O,MATCH('Banco de Dados'!A942,Controle!M:M,0))*E942/100</f>
        <v>#N/A</v>
      </c>
    </row>
    <row r="943" spans="1:20" hidden="1" x14ac:dyDescent="0.2">
      <c r="A943" s="158">
        <f>BD_TS!A942</f>
        <v>0</v>
      </c>
      <c r="B943" s="158" t="str">
        <f>SUBSTITUTE(SUBSTITUTE(BD_TS!D942," ",""),"-","/")</f>
        <v/>
      </c>
      <c r="C943" s="158">
        <f>BD_TS!E942</f>
        <v>0</v>
      </c>
      <c r="D943" s="159">
        <f>BD_TS!F942</f>
        <v>0</v>
      </c>
      <c r="E943" s="160">
        <f>BD_TS!B942</f>
        <v>0</v>
      </c>
      <c r="F943" s="161">
        <f>BD_TS!C942</f>
        <v>0</v>
      </c>
      <c r="G943" s="187">
        <f>BD_TS!H942</f>
        <v>0</v>
      </c>
      <c r="H943" s="158" t="str">
        <f>IF($A943=0,"",IFERROR(INDEX(BD_Gestão!A:A,MATCH('Banco de Dados'!$B943,BD_Gestão!$B:$B,0)),"erro"))</f>
        <v/>
      </c>
      <c r="I943" s="162" t="str">
        <f>IF($A943=0,"",IFERROR(INDEX(BD_Gestão!E:E,MATCH('Banco de Dados'!$B943,BD_Gestão!$B:$B,0)),"erro"))</f>
        <v/>
      </c>
      <c r="J943" s="186" t="str">
        <f>IF($A943=0,"",IFERROR(INDEX(BD_Gestão!B:B,MATCH('Banco de Dados'!$B943,BD_Gestão!$B:$B,0)),"erro"))</f>
        <v/>
      </c>
      <c r="K943" s="158" t="str">
        <f>IF($A943=0,"",IFERROR(INDEX(BD_Gestão!C:C,MATCH('Banco de Dados'!$B943,BD_Gestão!$B:$B,0)),"erro"))</f>
        <v/>
      </c>
      <c r="L943" s="158" t="str">
        <f>IF($A943=0,"",IFERROR(INDEX(BD_Gestão!H:H,MATCH('Banco de Dados'!$B943,BD_Gestão!$B:$B,0)),"erro"))</f>
        <v/>
      </c>
      <c r="M943" s="161" t="str">
        <f>IF($A943=0,"",IFERROR(INDEX(BD_Gestão!F:F,MATCH('Banco de Dados'!$B943,BD_Gestão!$B:$B,0)),"erro"))</f>
        <v/>
      </c>
      <c r="N943" s="161" t="str">
        <f>IF($A943=0,"",IFERROR(INDEX(BD_Gestão!J:J,MATCH('Banco de Dados'!$B943,BD_Gestão!$B:$B,0)),"erro"))</f>
        <v/>
      </c>
      <c r="O943" s="164" t="str">
        <f>IF($A943=0,"",IFERROR(INDEX(BD_Gestão!K:K,MATCH('Banco de Dados'!$B943,BD_Gestão!$B:$B,0)),"erro"))</f>
        <v/>
      </c>
      <c r="P943" s="169" t="str">
        <f t="shared" si="58"/>
        <v/>
      </c>
      <c r="Q943" s="170" t="str">
        <f t="shared" si="59"/>
        <v/>
      </c>
      <c r="R943" s="163" t="e">
        <f t="shared" si="56"/>
        <v>#VALUE!</v>
      </c>
      <c r="S943" s="163" t="e">
        <f t="shared" si="57"/>
        <v>#VALUE!</v>
      </c>
      <c r="T943" s="163" t="e">
        <f>INDEX(Controle!O:O,MATCH('Banco de Dados'!A943,Controle!M:M,0))*E943/100</f>
        <v>#N/A</v>
      </c>
    </row>
    <row r="944" spans="1:20" hidden="1" x14ac:dyDescent="0.2">
      <c r="A944" s="158">
        <f>BD_TS!A943</f>
        <v>0</v>
      </c>
      <c r="B944" s="158" t="str">
        <f>SUBSTITUTE(SUBSTITUTE(BD_TS!D943," ",""),"-","/")</f>
        <v/>
      </c>
      <c r="C944" s="158">
        <f>BD_TS!E943</f>
        <v>0</v>
      </c>
      <c r="D944" s="159">
        <f>BD_TS!F943</f>
        <v>0</v>
      </c>
      <c r="E944" s="160">
        <f>BD_TS!B943</f>
        <v>0</v>
      </c>
      <c r="F944" s="161">
        <f>BD_TS!C943</f>
        <v>0</v>
      </c>
      <c r="G944" s="187">
        <f>BD_TS!H943</f>
        <v>0</v>
      </c>
      <c r="H944" s="158" t="str">
        <f>IF($A944=0,"",IFERROR(INDEX(BD_Gestão!A:A,MATCH('Banco de Dados'!$B944,BD_Gestão!$B:$B,0)),"erro"))</f>
        <v/>
      </c>
      <c r="I944" s="162" t="str">
        <f>IF($A944=0,"",IFERROR(INDEX(BD_Gestão!E:E,MATCH('Banco de Dados'!$B944,BD_Gestão!$B:$B,0)),"erro"))</f>
        <v/>
      </c>
      <c r="J944" s="186" t="str">
        <f>IF($A944=0,"",IFERROR(INDEX(BD_Gestão!B:B,MATCH('Banco de Dados'!$B944,BD_Gestão!$B:$B,0)),"erro"))</f>
        <v/>
      </c>
      <c r="K944" s="158" t="str">
        <f>IF($A944=0,"",IFERROR(INDEX(BD_Gestão!C:C,MATCH('Banco de Dados'!$B944,BD_Gestão!$B:$B,0)),"erro"))</f>
        <v/>
      </c>
      <c r="L944" s="158" t="str">
        <f>IF($A944=0,"",IFERROR(INDEX(BD_Gestão!H:H,MATCH('Banco de Dados'!$B944,BD_Gestão!$B:$B,0)),"erro"))</f>
        <v/>
      </c>
      <c r="M944" s="161" t="str">
        <f>IF($A944=0,"",IFERROR(INDEX(BD_Gestão!F:F,MATCH('Banco de Dados'!$B944,BD_Gestão!$B:$B,0)),"erro"))</f>
        <v/>
      </c>
      <c r="N944" s="161" t="str">
        <f>IF($A944=0,"",IFERROR(INDEX(BD_Gestão!J:J,MATCH('Banco de Dados'!$B944,BD_Gestão!$B:$B,0)),"erro"))</f>
        <v/>
      </c>
      <c r="O944" s="164" t="str">
        <f>IF($A944=0,"",IFERROR(INDEX(BD_Gestão!K:K,MATCH('Banco de Dados'!$B944,BD_Gestão!$B:$B,0)),"erro"))</f>
        <v/>
      </c>
      <c r="P944" s="169" t="str">
        <f t="shared" si="58"/>
        <v/>
      </c>
      <c r="Q944" s="170" t="str">
        <f t="shared" si="59"/>
        <v/>
      </c>
      <c r="R944" s="163" t="e">
        <f t="shared" si="56"/>
        <v>#VALUE!</v>
      </c>
      <c r="S944" s="163" t="e">
        <f t="shared" si="57"/>
        <v>#VALUE!</v>
      </c>
      <c r="T944" s="163" t="e">
        <f>INDEX(Controle!O:O,MATCH('Banco de Dados'!A944,Controle!M:M,0))*E944/100</f>
        <v>#N/A</v>
      </c>
    </row>
    <row r="945" spans="1:20" hidden="1" x14ac:dyDescent="0.2">
      <c r="A945" s="158">
        <f>BD_TS!A944</f>
        <v>0</v>
      </c>
      <c r="B945" s="158" t="str">
        <f>SUBSTITUTE(SUBSTITUTE(BD_TS!D944," ",""),"-","/")</f>
        <v/>
      </c>
      <c r="C945" s="158">
        <f>BD_TS!E944</f>
        <v>0</v>
      </c>
      <c r="D945" s="159">
        <f>BD_TS!F944</f>
        <v>0</v>
      </c>
      <c r="E945" s="160">
        <f>BD_TS!B944</f>
        <v>0</v>
      </c>
      <c r="F945" s="161">
        <f>BD_TS!C944</f>
        <v>0</v>
      </c>
      <c r="G945" s="187">
        <f>BD_TS!H944</f>
        <v>0</v>
      </c>
      <c r="H945" s="158" t="str">
        <f>IF($A945=0,"",IFERROR(INDEX(BD_Gestão!A:A,MATCH('Banco de Dados'!$B945,BD_Gestão!$B:$B,0)),"erro"))</f>
        <v/>
      </c>
      <c r="I945" s="162" t="str">
        <f>IF($A945=0,"",IFERROR(INDEX(BD_Gestão!E:E,MATCH('Banco de Dados'!$B945,BD_Gestão!$B:$B,0)),"erro"))</f>
        <v/>
      </c>
      <c r="J945" s="186" t="str">
        <f>IF($A945=0,"",IFERROR(INDEX(BD_Gestão!B:B,MATCH('Banco de Dados'!$B945,BD_Gestão!$B:$B,0)),"erro"))</f>
        <v/>
      </c>
      <c r="K945" s="158" t="str">
        <f>IF($A945=0,"",IFERROR(INDEX(BD_Gestão!C:C,MATCH('Banco de Dados'!$B945,BD_Gestão!$B:$B,0)),"erro"))</f>
        <v/>
      </c>
      <c r="L945" s="158" t="str">
        <f>IF($A945=0,"",IFERROR(INDEX(BD_Gestão!H:H,MATCH('Banco de Dados'!$B945,BD_Gestão!$B:$B,0)),"erro"))</f>
        <v/>
      </c>
      <c r="M945" s="161" t="str">
        <f>IF($A945=0,"",IFERROR(INDEX(BD_Gestão!F:F,MATCH('Banco de Dados'!$B945,BD_Gestão!$B:$B,0)),"erro"))</f>
        <v/>
      </c>
      <c r="N945" s="161" t="str">
        <f>IF($A945=0,"",IFERROR(INDEX(BD_Gestão!J:J,MATCH('Banco de Dados'!$B945,BD_Gestão!$B:$B,0)),"erro"))</f>
        <v/>
      </c>
      <c r="O945" s="164" t="str">
        <f>IF($A945=0,"",IFERROR(INDEX(BD_Gestão!K:K,MATCH('Banco de Dados'!$B945,BD_Gestão!$B:$B,0)),"erro"))</f>
        <v/>
      </c>
      <c r="P945" s="169" t="str">
        <f t="shared" si="58"/>
        <v/>
      </c>
      <c r="Q945" s="170" t="str">
        <f t="shared" si="59"/>
        <v/>
      </c>
      <c r="R945" s="163" t="e">
        <f t="shared" si="56"/>
        <v>#VALUE!</v>
      </c>
      <c r="S945" s="163" t="e">
        <f t="shared" si="57"/>
        <v>#VALUE!</v>
      </c>
      <c r="T945" s="163" t="e">
        <f>INDEX(Controle!O:O,MATCH('Banco de Dados'!A945,Controle!M:M,0))*E945/100</f>
        <v>#N/A</v>
      </c>
    </row>
    <row r="946" spans="1:20" hidden="1" x14ac:dyDescent="0.2">
      <c r="A946" s="158">
        <f>BD_TS!A945</f>
        <v>0</v>
      </c>
      <c r="B946" s="158" t="str">
        <f>SUBSTITUTE(SUBSTITUTE(BD_TS!D945," ",""),"-","/")</f>
        <v/>
      </c>
      <c r="C946" s="158">
        <f>BD_TS!E945</f>
        <v>0</v>
      </c>
      <c r="D946" s="159">
        <f>BD_TS!F945</f>
        <v>0</v>
      </c>
      <c r="E946" s="160">
        <f>BD_TS!B945</f>
        <v>0</v>
      </c>
      <c r="F946" s="161">
        <f>BD_TS!C945</f>
        <v>0</v>
      </c>
      <c r="G946" s="187">
        <f>BD_TS!H945</f>
        <v>0</v>
      </c>
      <c r="H946" s="158" t="str">
        <f>IF($A946=0,"",IFERROR(INDEX(BD_Gestão!A:A,MATCH('Banco de Dados'!$B946,BD_Gestão!$B:$B,0)),"erro"))</f>
        <v/>
      </c>
      <c r="I946" s="162" t="str">
        <f>IF($A946=0,"",IFERROR(INDEX(BD_Gestão!E:E,MATCH('Banco de Dados'!$B946,BD_Gestão!$B:$B,0)),"erro"))</f>
        <v/>
      </c>
      <c r="J946" s="186" t="str">
        <f>IF($A946=0,"",IFERROR(INDEX(BD_Gestão!B:B,MATCH('Banco de Dados'!$B946,BD_Gestão!$B:$B,0)),"erro"))</f>
        <v/>
      </c>
      <c r="K946" s="158" t="str">
        <f>IF($A946=0,"",IFERROR(INDEX(BD_Gestão!C:C,MATCH('Banco de Dados'!$B946,BD_Gestão!$B:$B,0)),"erro"))</f>
        <v/>
      </c>
      <c r="L946" s="158" t="str">
        <f>IF($A946=0,"",IFERROR(INDEX(BD_Gestão!H:H,MATCH('Banco de Dados'!$B946,BD_Gestão!$B:$B,0)),"erro"))</f>
        <v/>
      </c>
      <c r="M946" s="161" t="str">
        <f>IF($A946=0,"",IFERROR(INDEX(BD_Gestão!F:F,MATCH('Banco de Dados'!$B946,BD_Gestão!$B:$B,0)),"erro"))</f>
        <v/>
      </c>
      <c r="N946" s="161" t="str">
        <f>IF($A946=0,"",IFERROR(INDEX(BD_Gestão!J:J,MATCH('Banco de Dados'!$B946,BD_Gestão!$B:$B,0)),"erro"))</f>
        <v/>
      </c>
      <c r="O946" s="164" t="str">
        <f>IF($A946=0,"",IFERROR(INDEX(BD_Gestão!K:K,MATCH('Banco de Dados'!$B946,BD_Gestão!$B:$B,0)),"erro"))</f>
        <v/>
      </c>
      <c r="P946" s="169" t="str">
        <f t="shared" si="58"/>
        <v/>
      </c>
      <c r="Q946" s="170" t="str">
        <f t="shared" si="59"/>
        <v/>
      </c>
      <c r="R946" s="163" t="e">
        <f t="shared" si="56"/>
        <v>#VALUE!</v>
      </c>
      <c r="S946" s="163" t="e">
        <f t="shared" si="57"/>
        <v>#VALUE!</v>
      </c>
      <c r="T946" s="163" t="e">
        <f>INDEX(Controle!O:O,MATCH('Banco de Dados'!A946,Controle!M:M,0))*E946/100</f>
        <v>#N/A</v>
      </c>
    </row>
    <row r="947" spans="1:20" hidden="1" x14ac:dyDescent="0.2">
      <c r="A947" s="158">
        <f>BD_TS!A946</f>
        <v>0</v>
      </c>
      <c r="B947" s="158" t="str">
        <f>SUBSTITUTE(SUBSTITUTE(BD_TS!D946," ",""),"-","/")</f>
        <v/>
      </c>
      <c r="C947" s="158">
        <f>BD_TS!E946</f>
        <v>0</v>
      </c>
      <c r="D947" s="159">
        <f>BD_TS!F946</f>
        <v>0</v>
      </c>
      <c r="E947" s="160">
        <f>BD_TS!B946</f>
        <v>0</v>
      </c>
      <c r="F947" s="161">
        <f>BD_TS!C946</f>
        <v>0</v>
      </c>
      <c r="G947" s="187">
        <f>BD_TS!H946</f>
        <v>0</v>
      </c>
      <c r="H947" s="158" t="str">
        <f>IF($A947=0,"",IFERROR(INDEX(BD_Gestão!A:A,MATCH('Banco de Dados'!$B947,BD_Gestão!$B:$B,0)),"erro"))</f>
        <v/>
      </c>
      <c r="I947" s="162" t="str">
        <f>IF($A947=0,"",IFERROR(INDEX(BD_Gestão!E:E,MATCH('Banco de Dados'!$B947,BD_Gestão!$B:$B,0)),"erro"))</f>
        <v/>
      </c>
      <c r="J947" s="186" t="str">
        <f>IF($A947=0,"",IFERROR(INDEX(BD_Gestão!B:B,MATCH('Banco de Dados'!$B947,BD_Gestão!$B:$B,0)),"erro"))</f>
        <v/>
      </c>
      <c r="K947" s="158" t="str">
        <f>IF($A947=0,"",IFERROR(INDEX(BD_Gestão!C:C,MATCH('Banco de Dados'!$B947,BD_Gestão!$B:$B,0)),"erro"))</f>
        <v/>
      </c>
      <c r="L947" s="158" t="str">
        <f>IF($A947=0,"",IFERROR(INDEX(BD_Gestão!H:H,MATCH('Banco de Dados'!$B947,BD_Gestão!$B:$B,0)),"erro"))</f>
        <v/>
      </c>
      <c r="M947" s="161" t="str">
        <f>IF($A947=0,"",IFERROR(INDEX(BD_Gestão!F:F,MATCH('Banco de Dados'!$B947,BD_Gestão!$B:$B,0)),"erro"))</f>
        <v/>
      </c>
      <c r="N947" s="161" t="str">
        <f>IF($A947=0,"",IFERROR(INDEX(BD_Gestão!J:J,MATCH('Banco de Dados'!$B947,BD_Gestão!$B:$B,0)),"erro"))</f>
        <v/>
      </c>
      <c r="O947" s="164" t="str">
        <f>IF($A947=0,"",IFERROR(INDEX(BD_Gestão!K:K,MATCH('Banco de Dados'!$B947,BD_Gestão!$B:$B,0)),"erro"))</f>
        <v/>
      </c>
      <c r="P947" s="169" t="str">
        <f t="shared" si="58"/>
        <v/>
      </c>
      <c r="Q947" s="170" t="str">
        <f t="shared" si="59"/>
        <v/>
      </c>
      <c r="R947" s="163" t="e">
        <f t="shared" si="56"/>
        <v>#VALUE!</v>
      </c>
      <c r="S947" s="163" t="e">
        <f t="shared" si="57"/>
        <v>#VALUE!</v>
      </c>
      <c r="T947" s="163" t="e">
        <f>INDEX(Controle!O:O,MATCH('Banco de Dados'!A947,Controle!M:M,0))*E947/100</f>
        <v>#N/A</v>
      </c>
    </row>
    <row r="948" spans="1:20" hidden="1" x14ac:dyDescent="0.2">
      <c r="A948" s="158">
        <f>BD_TS!A947</f>
        <v>0</v>
      </c>
      <c r="B948" s="158" t="str">
        <f>SUBSTITUTE(SUBSTITUTE(BD_TS!D947," ",""),"-","/")</f>
        <v/>
      </c>
      <c r="C948" s="158">
        <f>BD_TS!E947</f>
        <v>0</v>
      </c>
      <c r="D948" s="159">
        <f>BD_TS!F947</f>
        <v>0</v>
      </c>
      <c r="E948" s="160">
        <f>BD_TS!B947</f>
        <v>0</v>
      </c>
      <c r="F948" s="161">
        <f>BD_TS!C947</f>
        <v>0</v>
      </c>
      <c r="G948" s="187">
        <f>BD_TS!H947</f>
        <v>0</v>
      </c>
      <c r="H948" s="158" t="str">
        <f>IF($A948=0,"",IFERROR(INDEX(BD_Gestão!A:A,MATCH('Banco de Dados'!$B948,BD_Gestão!$B:$B,0)),"erro"))</f>
        <v/>
      </c>
      <c r="I948" s="162" t="str">
        <f>IF($A948=0,"",IFERROR(INDEX(BD_Gestão!E:E,MATCH('Banco de Dados'!$B948,BD_Gestão!$B:$B,0)),"erro"))</f>
        <v/>
      </c>
      <c r="J948" s="186" t="str">
        <f>IF($A948=0,"",IFERROR(INDEX(BD_Gestão!B:B,MATCH('Banco de Dados'!$B948,BD_Gestão!$B:$B,0)),"erro"))</f>
        <v/>
      </c>
      <c r="K948" s="158" t="str">
        <f>IF($A948=0,"",IFERROR(INDEX(BD_Gestão!C:C,MATCH('Banco de Dados'!$B948,BD_Gestão!$B:$B,0)),"erro"))</f>
        <v/>
      </c>
      <c r="L948" s="158" t="str">
        <f>IF($A948=0,"",IFERROR(INDEX(BD_Gestão!H:H,MATCH('Banco de Dados'!$B948,BD_Gestão!$B:$B,0)),"erro"))</f>
        <v/>
      </c>
      <c r="M948" s="161" t="str">
        <f>IF($A948=0,"",IFERROR(INDEX(BD_Gestão!F:F,MATCH('Banco de Dados'!$B948,BD_Gestão!$B:$B,0)),"erro"))</f>
        <v/>
      </c>
      <c r="N948" s="161" t="str">
        <f>IF($A948=0,"",IFERROR(INDEX(BD_Gestão!J:J,MATCH('Banco de Dados'!$B948,BD_Gestão!$B:$B,0)),"erro"))</f>
        <v/>
      </c>
      <c r="O948" s="164" t="str">
        <f>IF($A948=0,"",IFERROR(INDEX(BD_Gestão!K:K,MATCH('Banco de Dados'!$B948,BD_Gestão!$B:$B,0)),"erro"))</f>
        <v/>
      </c>
      <c r="P948" s="169" t="str">
        <f t="shared" si="58"/>
        <v/>
      </c>
      <c r="Q948" s="170" t="str">
        <f t="shared" si="59"/>
        <v/>
      </c>
      <c r="R948" s="163" t="e">
        <f t="shared" si="56"/>
        <v>#VALUE!</v>
      </c>
      <c r="S948" s="163" t="e">
        <f t="shared" si="57"/>
        <v>#VALUE!</v>
      </c>
      <c r="T948" s="163" t="e">
        <f>INDEX(Controle!O:O,MATCH('Banco de Dados'!A948,Controle!M:M,0))*E948/100</f>
        <v>#N/A</v>
      </c>
    </row>
    <row r="949" spans="1:20" hidden="1" x14ac:dyDescent="0.2">
      <c r="A949" s="158">
        <f>BD_TS!A948</f>
        <v>0</v>
      </c>
      <c r="B949" s="158" t="str">
        <f>SUBSTITUTE(SUBSTITUTE(BD_TS!D948," ",""),"-","/")</f>
        <v/>
      </c>
      <c r="C949" s="158">
        <f>BD_TS!E948</f>
        <v>0</v>
      </c>
      <c r="D949" s="159">
        <f>BD_TS!F948</f>
        <v>0</v>
      </c>
      <c r="E949" s="160">
        <f>BD_TS!B948</f>
        <v>0</v>
      </c>
      <c r="F949" s="161">
        <f>BD_TS!C948</f>
        <v>0</v>
      </c>
      <c r="G949" s="187">
        <f>BD_TS!H948</f>
        <v>0</v>
      </c>
      <c r="H949" s="158" t="str">
        <f>IF($A949=0,"",IFERROR(INDEX(BD_Gestão!A:A,MATCH('Banco de Dados'!$B949,BD_Gestão!$B:$B,0)),"erro"))</f>
        <v/>
      </c>
      <c r="I949" s="162" t="str">
        <f>IF($A949=0,"",IFERROR(INDEX(BD_Gestão!E:E,MATCH('Banco de Dados'!$B949,BD_Gestão!$B:$B,0)),"erro"))</f>
        <v/>
      </c>
      <c r="J949" s="186" t="str">
        <f>IF($A949=0,"",IFERROR(INDEX(BD_Gestão!B:B,MATCH('Banco de Dados'!$B949,BD_Gestão!$B:$B,0)),"erro"))</f>
        <v/>
      </c>
      <c r="K949" s="158" t="str">
        <f>IF($A949=0,"",IFERROR(INDEX(BD_Gestão!C:C,MATCH('Banco de Dados'!$B949,BD_Gestão!$B:$B,0)),"erro"))</f>
        <v/>
      </c>
      <c r="L949" s="158" t="str">
        <f>IF($A949=0,"",IFERROR(INDEX(BD_Gestão!H:H,MATCH('Banco de Dados'!$B949,BD_Gestão!$B:$B,0)),"erro"))</f>
        <v/>
      </c>
      <c r="M949" s="161" t="str">
        <f>IF($A949=0,"",IFERROR(INDEX(BD_Gestão!F:F,MATCH('Banco de Dados'!$B949,BD_Gestão!$B:$B,0)),"erro"))</f>
        <v/>
      </c>
      <c r="N949" s="161" t="str">
        <f>IF($A949=0,"",IFERROR(INDEX(BD_Gestão!J:J,MATCH('Banco de Dados'!$B949,BD_Gestão!$B:$B,0)),"erro"))</f>
        <v/>
      </c>
      <c r="O949" s="164" t="str">
        <f>IF($A949=0,"",IFERROR(INDEX(BD_Gestão!K:K,MATCH('Banco de Dados'!$B949,BD_Gestão!$B:$B,0)),"erro"))</f>
        <v/>
      </c>
      <c r="P949" s="169" t="str">
        <f t="shared" si="58"/>
        <v/>
      </c>
      <c r="Q949" s="170" t="str">
        <f t="shared" si="59"/>
        <v/>
      </c>
      <c r="R949" s="163" t="e">
        <f t="shared" si="56"/>
        <v>#VALUE!</v>
      </c>
      <c r="S949" s="163" t="e">
        <f t="shared" si="57"/>
        <v>#VALUE!</v>
      </c>
      <c r="T949" s="163" t="e">
        <f>INDEX(Controle!O:O,MATCH('Banco de Dados'!A949,Controle!M:M,0))*E949/100</f>
        <v>#N/A</v>
      </c>
    </row>
    <row r="950" spans="1:20" hidden="1" x14ac:dyDescent="0.2">
      <c r="A950" s="158">
        <f>BD_TS!A949</f>
        <v>0</v>
      </c>
      <c r="B950" s="158" t="str">
        <f>SUBSTITUTE(SUBSTITUTE(BD_TS!D949," ",""),"-","/")</f>
        <v/>
      </c>
      <c r="C950" s="158">
        <f>BD_TS!E949</f>
        <v>0</v>
      </c>
      <c r="D950" s="159">
        <f>BD_TS!F949</f>
        <v>0</v>
      </c>
      <c r="E950" s="160">
        <f>BD_TS!B949</f>
        <v>0</v>
      </c>
      <c r="F950" s="161">
        <f>BD_TS!C949</f>
        <v>0</v>
      </c>
      <c r="G950" s="187">
        <f>BD_TS!H949</f>
        <v>0</v>
      </c>
      <c r="H950" s="158" t="str">
        <f>IF($A950=0,"",IFERROR(INDEX(BD_Gestão!A:A,MATCH('Banco de Dados'!$B950,BD_Gestão!$B:$B,0)),"erro"))</f>
        <v/>
      </c>
      <c r="I950" s="162" t="str">
        <f>IF($A950=0,"",IFERROR(INDEX(BD_Gestão!E:E,MATCH('Banco de Dados'!$B950,BD_Gestão!$B:$B,0)),"erro"))</f>
        <v/>
      </c>
      <c r="J950" s="186" t="str">
        <f>IF($A950=0,"",IFERROR(INDEX(BD_Gestão!B:B,MATCH('Banco de Dados'!$B950,BD_Gestão!$B:$B,0)),"erro"))</f>
        <v/>
      </c>
      <c r="K950" s="158" t="str">
        <f>IF($A950=0,"",IFERROR(INDEX(BD_Gestão!C:C,MATCH('Banco de Dados'!$B950,BD_Gestão!$B:$B,0)),"erro"))</f>
        <v/>
      </c>
      <c r="L950" s="158" t="str">
        <f>IF($A950=0,"",IFERROR(INDEX(BD_Gestão!H:H,MATCH('Banco de Dados'!$B950,BD_Gestão!$B:$B,0)),"erro"))</f>
        <v/>
      </c>
      <c r="M950" s="161" t="str">
        <f>IF($A950=0,"",IFERROR(INDEX(BD_Gestão!F:F,MATCH('Banco de Dados'!$B950,BD_Gestão!$B:$B,0)),"erro"))</f>
        <v/>
      </c>
      <c r="N950" s="161" t="str">
        <f>IF($A950=0,"",IFERROR(INDEX(BD_Gestão!J:J,MATCH('Banco de Dados'!$B950,BD_Gestão!$B:$B,0)),"erro"))</f>
        <v/>
      </c>
      <c r="O950" s="164" t="str">
        <f>IF($A950=0,"",IFERROR(INDEX(BD_Gestão!K:K,MATCH('Banco de Dados'!$B950,BD_Gestão!$B:$B,0)),"erro"))</f>
        <v/>
      </c>
      <c r="P950" s="169" t="str">
        <f t="shared" si="58"/>
        <v/>
      </c>
      <c r="Q950" s="170" t="str">
        <f t="shared" si="59"/>
        <v/>
      </c>
      <c r="R950" s="163" t="e">
        <f t="shared" si="56"/>
        <v>#VALUE!</v>
      </c>
      <c r="S950" s="163" t="e">
        <f t="shared" si="57"/>
        <v>#VALUE!</v>
      </c>
      <c r="T950" s="163" t="e">
        <f>INDEX(Controle!O:O,MATCH('Banco de Dados'!A950,Controle!M:M,0))*E950/100</f>
        <v>#N/A</v>
      </c>
    </row>
    <row r="951" spans="1:20" hidden="1" x14ac:dyDescent="0.2">
      <c r="A951" s="158">
        <f>BD_TS!A950</f>
        <v>0</v>
      </c>
      <c r="B951" s="158" t="str">
        <f>SUBSTITUTE(SUBSTITUTE(BD_TS!D950," ",""),"-","/")</f>
        <v/>
      </c>
      <c r="C951" s="158">
        <f>BD_TS!E950</f>
        <v>0</v>
      </c>
      <c r="D951" s="159">
        <f>BD_TS!F950</f>
        <v>0</v>
      </c>
      <c r="E951" s="160">
        <f>BD_TS!B950</f>
        <v>0</v>
      </c>
      <c r="F951" s="161">
        <f>BD_TS!C950</f>
        <v>0</v>
      </c>
      <c r="G951" s="187">
        <f>BD_TS!H950</f>
        <v>0</v>
      </c>
      <c r="H951" s="158" t="str">
        <f>IF($A951=0,"",IFERROR(INDEX(BD_Gestão!A:A,MATCH('Banco de Dados'!$B951,BD_Gestão!$B:$B,0)),"erro"))</f>
        <v/>
      </c>
      <c r="I951" s="162" t="str">
        <f>IF($A951=0,"",IFERROR(INDEX(BD_Gestão!E:E,MATCH('Banco de Dados'!$B951,BD_Gestão!$B:$B,0)),"erro"))</f>
        <v/>
      </c>
      <c r="J951" s="186" t="str">
        <f>IF($A951=0,"",IFERROR(INDEX(BD_Gestão!B:B,MATCH('Banco de Dados'!$B951,BD_Gestão!$B:$B,0)),"erro"))</f>
        <v/>
      </c>
      <c r="K951" s="158" t="str">
        <f>IF($A951=0,"",IFERROR(INDEX(BD_Gestão!C:C,MATCH('Banco de Dados'!$B951,BD_Gestão!$B:$B,0)),"erro"))</f>
        <v/>
      </c>
      <c r="L951" s="158" t="str">
        <f>IF($A951=0,"",IFERROR(INDEX(BD_Gestão!H:H,MATCH('Banco de Dados'!$B951,BD_Gestão!$B:$B,0)),"erro"))</f>
        <v/>
      </c>
      <c r="M951" s="161" t="str">
        <f>IF($A951=0,"",IFERROR(INDEX(BD_Gestão!F:F,MATCH('Banco de Dados'!$B951,BD_Gestão!$B:$B,0)),"erro"))</f>
        <v/>
      </c>
      <c r="N951" s="161" t="str">
        <f>IF($A951=0,"",IFERROR(INDEX(BD_Gestão!J:J,MATCH('Banco de Dados'!$B951,BD_Gestão!$B:$B,0)),"erro"))</f>
        <v/>
      </c>
      <c r="O951" s="164" t="str">
        <f>IF($A951=0,"",IFERROR(INDEX(BD_Gestão!K:K,MATCH('Banco de Dados'!$B951,BD_Gestão!$B:$B,0)),"erro"))</f>
        <v/>
      </c>
      <c r="P951" s="169" t="str">
        <f t="shared" si="58"/>
        <v/>
      </c>
      <c r="Q951" s="170" t="str">
        <f t="shared" si="59"/>
        <v/>
      </c>
      <c r="R951" s="163" t="e">
        <f t="shared" si="56"/>
        <v>#VALUE!</v>
      </c>
      <c r="S951" s="163" t="e">
        <f t="shared" si="57"/>
        <v>#VALUE!</v>
      </c>
      <c r="T951" s="163" t="e">
        <f>INDEX(Controle!O:O,MATCH('Banco de Dados'!A951,Controle!M:M,0))*E951/100</f>
        <v>#N/A</v>
      </c>
    </row>
    <row r="952" spans="1:20" hidden="1" x14ac:dyDescent="0.2">
      <c r="A952" s="158">
        <f>BD_TS!A951</f>
        <v>0</v>
      </c>
      <c r="B952" s="158" t="str">
        <f>SUBSTITUTE(SUBSTITUTE(BD_TS!D951," ",""),"-","/")</f>
        <v/>
      </c>
      <c r="C952" s="158">
        <f>BD_TS!E951</f>
        <v>0</v>
      </c>
      <c r="D952" s="159">
        <f>BD_TS!F951</f>
        <v>0</v>
      </c>
      <c r="E952" s="160">
        <f>BD_TS!B951</f>
        <v>0</v>
      </c>
      <c r="F952" s="161">
        <f>BD_TS!C951</f>
        <v>0</v>
      </c>
      <c r="G952" s="187">
        <f>BD_TS!H951</f>
        <v>0</v>
      </c>
      <c r="H952" s="158" t="str">
        <f>IF($A952=0,"",IFERROR(INDEX(BD_Gestão!A:A,MATCH('Banco de Dados'!$B952,BD_Gestão!$B:$B,0)),"erro"))</f>
        <v/>
      </c>
      <c r="I952" s="162" t="str">
        <f>IF($A952=0,"",IFERROR(INDEX(BD_Gestão!E:E,MATCH('Banco de Dados'!$B952,BD_Gestão!$B:$B,0)),"erro"))</f>
        <v/>
      </c>
      <c r="J952" s="186" t="str">
        <f>IF($A952=0,"",IFERROR(INDEX(BD_Gestão!B:B,MATCH('Banco de Dados'!$B952,BD_Gestão!$B:$B,0)),"erro"))</f>
        <v/>
      </c>
      <c r="K952" s="158" t="str">
        <f>IF($A952=0,"",IFERROR(INDEX(BD_Gestão!C:C,MATCH('Banco de Dados'!$B952,BD_Gestão!$B:$B,0)),"erro"))</f>
        <v/>
      </c>
      <c r="L952" s="158" t="str">
        <f>IF($A952=0,"",IFERROR(INDEX(BD_Gestão!H:H,MATCH('Banco de Dados'!$B952,BD_Gestão!$B:$B,0)),"erro"))</f>
        <v/>
      </c>
      <c r="M952" s="161" t="str">
        <f>IF($A952=0,"",IFERROR(INDEX(BD_Gestão!F:F,MATCH('Banco de Dados'!$B952,BD_Gestão!$B:$B,0)),"erro"))</f>
        <v/>
      </c>
      <c r="N952" s="161" t="str">
        <f>IF($A952=0,"",IFERROR(INDEX(BD_Gestão!J:J,MATCH('Banco de Dados'!$B952,BD_Gestão!$B:$B,0)),"erro"))</f>
        <v/>
      </c>
      <c r="O952" s="164" t="str">
        <f>IF($A952=0,"",IFERROR(INDEX(BD_Gestão!K:K,MATCH('Banco de Dados'!$B952,BD_Gestão!$B:$B,0)),"erro"))</f>
        <v/>
      </c>
      <c r="P952" s="169" t="str">
        <f t="shared" si="58"/>
        <v/>
      </c>
      <c r="Q952" s="170" t="str">
        <f t="shared" si="59"/>
        <v/>
      </c>
      <c r="R952" s="163" t="e">
        <f t="shared" si="56"/>
        <v>#VALUE!</v>
      </c>
      <c r="S952" s="163" t="e">
        <f t="shared" si="57"/>
        <v>#VALUE!</v>
      </c>
      <c r="T952" s="163" t="e">
        <f>INDEX(Controle!O:O,MATCH('Banco de Dados'!A952,Controle!M:M,0))*E952/100</f>
        <v>#N/A</v>
      </c>
    </row>
    <row r="953" spans="1:20" hidden="1" x14ac:dyDescent="0.2">
      <c r="A953" s="158">
        <f>BD_TS!A952</f>
        <v>0</v>
      </c>
      <c r="B953" s="158" t="str">
        <f>SUBSTITUTE(SUBSTITUTE(BD_TS!D952," ",""),"-","/")</f>
        <v/>
      </c>
      <c r="C953" s="158">
        <f>BD_TS!E952</f>
        <v>0</v>
      </c>
      <c r="D953" s="159">
        <f>BD_TS!F952</f>
        <v>0</v>
      </c>
      <c r="E953" s="160">
        <f>BD_TS!B952</f>
        <v>0</v>
      </c>
      <c r="F953" s="161">
        <f>BD_TS!C952</f>
        <v>0</v>
      </c>
      <c r="G953" s="187">
        <f>BD_TS!H952</f>
        <v>0</v>
      </c>
      <c r="H953" s="158" t="str">
        <f>IF($A953=0,"",IFERROR(INDEX(BD_Gestão!A:A,MATCH('Banco de Dados'!$B953,BD_Gestão!$B:$B,0)),"erro"))</f>
        <v/>
      </c>
      <c r="I953" s="162" t="str">
        <f>IF($A953=0,"",IFERROR(INDEX(BD_Gestão!E:E,MATCH('Banco de Dados'!$B953,BD_Gestão!$B:$B,0)),"erro"))</f>
        <v/>
      </c>
      <c r="J953" s="186" t="str">
        <f>IF($A953=0,"",IFERROR(INDEX(BD_Gestão!B:B,MATCH('Banco de Dados'!$B953,BD_Gestão!$B:$B,0)),"erro"))</f>
        <v/>
      </c>
      <c r="K953" s="158" t="str">
        <f>IF($A953=0,"",IFERROR(INDEX(BD_Gestão!C:C,MATCH('Banco de Dados'!$B953,BD_Gestão!$B:$B,0)),"erro"))</f>
        <v/>
      </c>
      <c r="L953" s="158" t="str">
        <f>IF($A953=0,"",IFERROR(INDEX(BD_Gestão!H:H,MATCH('Banco de Dados'!$B953,BD_Gestão!$B:$B,0)),"erro"))</f>
        <v/>
      </c>
      <c r="M953" s="161" t="str">
        <f>IF($A953=0,"",IFERROR(INDEX(BD_Gestão!F:F,MATCH('Banco de Dados'!$B953,BD_Gestão!$B:$B,0)),"erro"))</f>
        <v/>
      </c>
      <c r="N953" s="161" t="str">
        <f>IF($A953=0,"",IFERROR(INDEX(BD_Gestão!J:J,MATCH('Banco de Dados'!$B953,BD_Gestão!$B:$B,0)),"erro"))</f>
        <v/>
      </c>
      <c r="O953" s="164" t="str">
        <f>IF($A953=0,"",IFERROR(INDEX(BD_Gestão!K:K,MATCH('Banco de Dados'!$B953,BD_Gestão!$B:$B,0)),"erro"))</f>
        <v/>
      </c>
      <c r="P953" s="169" t="str">
        <f t="shared" si="58"/>
        <v/>
      </c>
      <c r="Q953" s="170" t="str">
        <f t="shared" si="59"/>
        <v/>
      </c>
      <c r="R953" s="163" t="e">
        <f t="shared" si="56"/>
        <v>#VALUE!</v>
      </c>
      <c r="S953" s="163" t="e">
        <f t="shared" si="57"/>
        <v>#VALUE!</v>
      </c>
      <c r="T953" s="163" t="e">
        <f>INDEX(Controle!O:O,MATCH('Banco de Dados'!A953,Controle!M:M,0))*E953/100</f>
        <v>#N/A</v>
      </c>
    </row>
    <row r="954" spans="1:20" hidden="1" x14ac:dyDescent="0.2">
      <c r="A954" s="158">
        <f>BD_TS!A953</f>
        <v>0</v>
      </c>
      <c r="B954" s="158" t="str">
        <f>SUBSTITUTE(SUBSTITUTE(BD_TS!D953," ",""),"-","/")</f>
        <v/>
      </c>
      <c r="C954" s="158">
        <f>BD_TS!E953</f>
        <v>0</v>
      </c>
      <c r="D954" s="159">
        <f>BD_TS!F953</f>
        <v>0</v>
      </c>
      <c r="E954" s="160">
        <f>BD_TS!B953</f>
        <v>0</v>
      </c>
      <c r="F954" s="161">
        <f>BD_TS!C953</f>
        <v>0</v>
      </c>
      <c r="G954" s="187">
        <f>BD_TS!H953</f>
        <v>0</v>
      </c>
      <c r="H954" s="158" t="str">
        <f>IF($A954=0,"",IFERROR(INDEX(BD_Gestão!A:A,MATCH('Banco de Dados'!$B954,BD_Gestão!$B:$B,0)),"erro"))</f>
        <v/>
      </c>
      <c r="I954" s="162" t="str">
        <f>IF($A954=0,"",IFERROR(INDEX(BD_Gestão!E:E,MATCH('Banco de Dados'!$B954,BD_Gestão!$B:$B,0)),"erro"))</f>
        <v/>
      </c>
      <c r="J954" s="186" t="str">
        <f>IF($A954=0,"",IFERROR(INDEX(BD_Gestão!B:B,MATCH('Banco de Dados'!$B954,BD_Gestão!$B:$B,0)),"erro"))</f>
        <v/>
      </c>
      <c r="K954" s="158" t="str">
        <f>IF($A954=0,"",IFERROR(INDEX(BD_Gestão!C:C,MATCH('Banco de Dados'!$B954,BD_Gestão!$B:$B,0)),"erro"))</f>
        <v/>
      </c>
      <c r="L954" s="158" t="str">
        <f>IF($A954=0,"",IFERROR(INDEX(BD_Gestão!H:H,MATCH('Banco de Dados'!$B954,BD_Gestão!$B:$B,0)),"erro"))</f>
        <v/>
      </c>
      <c r="M954" s="161" t="str">
        <f>IF($A954=0,"",IFERROR(INDEX(BD_Gestão!F:F,MATCH('Banco de Dados'!$B954,BD_Gestão!$B:$B,0)),"erro"))</f>
        <v/>
      </c>
      <c r="N954" s="161" t="str">
        <f>IF($A954=0,"",IFERROR(INDEX(BD_Gestão!J:J,MATCH('Banco de Dados'!$B954,BD_Gestão!$B:$B,0)),"erro"))</f>
        <v/>
      </c>
      <c r="O954" s="164" t="str">
        <f>IF($A954=0,"",IFERROR(INDEX(BD_Gestão!K:K,MATCH('Banco de Dados'!$B954,BD_Gestão!$B:$B,0)),"erro"))</f>
        <v/>
      </c>
      <c r="P954" s="169" t="str">
        <f t="shared" si="58"/>
        <v/>
      </c>
      <c r="Q954" s="170" t="str">
        <f t="shared" si="59"/>
        <v/>
      </c>
      <c r="R954" s="163" t="e">
        <f t="shared" si="56"/>
        <v>#VALUE!</v>
      </c>
      <c r="S954" s="163" t="e">
        <f t="shared" si="57"/>
        <v>#VALUE!</v>
      </c>
      <c r="T954" s="163" t="e">
        <f>INDEX(Controle!O:O,MATCH('Banco de Dados'!A954,Controle!M:M,0))*E954/100</f>
        <v>#N/A</v>
      </c>
    </row>
    <row r="955" spans="1:20" hidden="1" x14ac:dyDescent="0.2">
      <c r="A955" s="158">
        <f>BD_TS!A954</f>
        <v>0</v>
      </c>
      <c r="B955" s="158" t="str">
        <f>SUBSTITUTE(SUBSTITUTE(BD_TS!D954," ",""),"-","/")</f>
        <v/>
      </c>
      <c r="C955" s="158">
        <f>BD_TS!E954</f>
        <v>0</v>
      </c>
      <c r="D955" s="159">
        <f>BD_TS!F954</f>
        <v>0</v>
      </c>
      <c r="E955" s="160">
        <f>BD_TS!B954</f>
        <v>0</v>
      </c>
      <c r="F955" s="161">
        <f>BD_TS!C954</f>
        <v>0</v>
      </c>
      <c r="G955" s="187">
        <f>BD_TS!H954</f>
        <v>0</v>
      </c>
      <c r="H955" s="158" t="str">
        <f>IF($A955=0,"",IFERROR(INDEX(BD_Gestão!A:A,MATCH('Banco de Dados'!$B955,BD_Gestão!$B:$B,0)),"erro"))</f>
        <v/>
      </c>
      <c r="I955" s="162" t="str">
        <f>IF($A955=0,"",IFERROR(INDEX(BD_Gestão!E:E,MATCH('Banco de Dados'!$B955,BD_Gestão!$B:$B,0)),"erro"))</f>
        <v/>
      </c>
      <c r="J955" s="186" t="str">
        <f>IF($A955=0,"",IFERROR(INDEX(BD_Gestão!B:B,MATCH('Banco de Dados'!$B955,BD_Gestão!$B:$B,0)),"erro"))</f>
        <v/>
      </c>
      <c r="K955" s="158" t="str">
        <f>IF($A955=0,"",IFERROR(INDEX(BD_Gestão!C:C,MATCH('Banco de Dados'!$B955,BD_Gestão!$B:$B,0)),"erro"))</f>
        <v/>
      </c>
      <c r="L955" s="158" t="str">
        <f>IF($A955=0,"",IFERROR(INDEX(BD_Gestão!H:H,MATCH('Banco de Dados'!$B955,BD_Gestão!$B:$B,0)),"erro"))</f>
        <v/>
      </c>
      <c r="M955" s="161" t="str">
        <f>IF($A955=0,"",IFERROR(INDEX(BD_Gestão!F:F,MATCH('Banco de Dados'!$B955,BD_Gestão!$B:$B,0)),"erro"))</f>
        <v/>
      </c>
      <c r="N955" s="161" t="str">
        <f>IF($A955=0,"",IFERROR(INDEX(BD_Gestão!J:J,MATCH('Banco de Dados'!$B955,BD_Gestão!$B:$B,0)),"erro"))</f>
        <v/>
      </c>
      <c r="O955" s="164" t="str">
        <f>IF($A955=0,"",IFERROR(INDEX(BD_Gestão!K:K,MATCH('Banco de Dados'!$B955,BD_Gestão!$B:$B,0)),"erro"))</f>
        <v/>
      </c>
      <c r="P955" s="169" t="str">
        <f t="shared" si="58"/>
        <v/>
      </c>
      <c r="Q955" s="170" t="str">
        <f t="shared" si="59"/>
        <v/>
      </c>
      <c r="R955" s="163" t="e">
        <f t="shared" si="56"/>
        <v>#VALUE!</v>
      </c>
      <c r="S955" s="163" t="e">
        <f t="shared" si="57"/>
        <v>#VALUE!</v>
      </c>
      <c r="T955" s="163" t="e">
        <f>INDEX(Controle!O:O,MATCH('Banco de Dados'!A955,Controle!M:M,0))*E955/100</f>
        <v>#N/A</v>
      </c>
    </row>
    <row r="956" spans="1:20" hidden="1" x14ac:dyDescent="0.2">
      <c r="A956" s="158">
        <f>BD_TS!A955</f>
        <v>0</v>
      </c>
      <c r="B956" s="158" t="str">
        <f>SUBSTITUTE(SUBSTITUTE(BD_TS!D955," ",""),"-","/")</f>
        <v/>
      </c>
      <c r="C956" s="158">
        <f>BD_TS!E955</f>
        <v>0</v>
      </c>
      <c r="D956" s="159">
        <f>BD_TS!F955</f>
        <v>0</v>
      </c>
      <c r="E956" s="160">
        <f>BD_TS!B955</f>
        <v>0</v>
      </c>
      <c r="F956" s="161">
        <f>BD_TS!C955</f>
        <v>0</v>
      </c>
      <c r="G956" s="187">
        <f>BD_TS!H955</f>
        <v>0</v>
      </c>
      <c r="H956" s="158" t="str">
        <f>IF($A956=0,"",IFERROR(INDEX(BD_Gestão!A:A,MATCH('Banco de Dados'!$B956,BD_Gestão!$B:$B,0)),"erro"))</f>
        <v/>
      </c>
      <c r="I956" s="162" t="str">
        <f>IF($A956=0,"",IFERROR(INDEX(BD_Gestão!E:E,MATCH('Banco de Dados'!$B956,BD_Gestão!$B:$B,0)),"erro"))</f>
        <v/>
      </c>
      <c r="J956" s="186" t="str">
        <f>IF($A956=0,"",IFERROR(INDEX(BD_Gestão!B:B,MATCH('Banco de Dados'!$B956,BD_Gestão!$B:$B,0)),"erro"))</f>
        <v/>
      </c>
      <c r="K956" s="158" t="str">
        <f>IF($A956=0,"",IFERROR(INDEX(BD_Gestão!C:C,MATCH('Banco de Dados'!$B956,BD_Gestão!$B:$B,0)),"erro"))</f>
        <v/>
      </c>
      <c r="L956" s="158" t="str">
        <f>IF($A956=0,"",IFERROR(INDEX(BD_Gestão!H:H,MATCH('Banco de Dados'!$B956,BD_Gestão!$B:$B,0)),"erro"))</f>
        <v/>
      </c>
      <c r="M956" s="161" t="str">
        <f>IF($A956=0,"",IFERROR(INDEX(BD_Gestão!F:F,MATCH('Banco de Dados'!$B956,BD_Gestão!$B:$B,0)),"erro"))</f>
        <v/>
      </c>
      <c r="N956" s="161" t="str">
        <f>IF($A956=0,"",IFERROR(INDEX(BD_Gestão!J:J,MATCH('Banco de Dados'!$B956,BD_Gestão!$B:$B,0)),"erro"))</f>
        <v/>
      </c>
      <c r="O956" s="164" t="str">
        <f>IF($A956=0,"",IFERROR(INDEX(BD_Gestão!K:K,MATCH('Banco de Dados'!$B956,BD_Gestão!$B:$B,0)),"erro"))</f>
        <v/>
      </c>
      <c r="P956" s="169" t="str">
        <f t="shared" si="58"/>
        <v/>
      </c>
      <c r="Q956" s="170" t="str">
        <f t="shared" si="59"/>
        <v/>
      </c>
      <c r="R956" s="163" t="e">
        <f t="shared" si="56"/>
        <v>#VALUE!</v>
      </c>
      <c r="S956" s="163" t="e">
        <f t="shared" si="57"/>
        <v>#VALUE!</v>
      </c>
      <c r="T956" s="163" t="e">
        <f>INDEX(Controle!O:O,MATCH('Banco de Dados'!A956,Controle!M:M,0))*E956/100</f>
        <v>#N/A</v>
      </c>
    </row>
    <row r="957" spans="1:20" hidden="1" x14ac:dyDescent="0.2">
      <c r="A957" s="158">
        <f>BD_TS!A956</f>
        <v>0</v>
      </c>
      <c r="B957" s="158" t="str">
        <f>SUBSTITUTE(SUBSTITUTE(BD_TS!D956," ",""),"-","/")</f>
        <v/>
      </c>
      <c r="C957" s="158">
        <f>BD_TS!E956</f>
        <v>0</v>
      </c>
      <c r="D957" s="159">
        <f>BD_TS!F956</f>
        <v>0</v>
      </c>
      <c r="E957" s="160">
        <f>BD_TS!B956</f>
        <v>0</v>
      </c>
      <c r="F957" s="161">
        <f>BD_TS!C956</f>
        <v>0</v>
      </c>
      <c r="G957" s="187">
        <f>BD_TS!H956</f>
        <v>0</v>
      </c>
      <c r="H957" s="158" t="str">
        <f>IF($A957=0,"",IFERROR(INDEX(BD_Gestão!A:A,MATCH('Banco de Dados'!$B957,BD_Gestão!$B:$B,0)),"erro"))</f>
        <v/>
      </c>
      <c r="I957" s="162" t="str">
        <f>IF($A957=0,"",IFERROR(INDEX(BD_Gestão!E:E,MATCH('Banco de Dados'!$B957,BD_Gestão!$B:$B,0)),"erro"))</f>
        <v/>
      </c>
      <c r="J957" s="186" t="str">
        <f>IF($A957=0,"",IFERROR(INDEX(BD_Gestão!B:B,MATCH('Banco de Dados'!$B957,BD_Gestão!$B:$B,0)),"erro"))</f>
        <v/>
      </c>
      <c r="K957" s="158" t="str">
        <f>IF($A957=0,"",IFERROR(INDEX(BD_Gestão!C:C,MATCH('Banco de Dados'!$B957,BD_Gestão!$B:$B,0)),"erro"))</f>
        <v/>
      </c>
      <c r="L957" s="158" t="str">
        <f>IF($A957=0,"",IFERROR(INDEX(BD_Gestão!H:H,MATCH('Banco de Dados'!$B957,BD_Gestão!$B:$B,0)),"erro"))</f>
        <v/>
      </c>
      <c r="M957" s="161" t="str">
        <f>IF($A957=0,"",IFERROR(INDEX(BD_Gestão!F:F,MATCH('Banco de Dados'!$B957,BD_Gestão!$B:$B,0)),"erro"))</f>
        <v/>
      </c>
      <c r="N957" s="161" t="str">
        <f>IF($A957=0,"",IFERROR(INDEX(BD_Gestão!J:J,MATCH('Banco de Dados'!$B957,BD_Gestão!$B:$B,0)),"erro"))</f>
        <v/>
      </c>
      <c r="O957" s="164" t="str">
        <f>IF($A957=0,"",IFERROR(INDEX(BD_Gestão!K:K,MATCH('Banco de Dados'!$B957,BD_Gestão!$B:$B,0)),"erro"))</f>
        <v/>
      </c>
      <c r="P957" s="169" t="str">
        <f t="shared" si="58"/>
        <v/>
      </c>
      <c r="Q957" s="170" t="str">
        <f t="shared" si="59"/>
        <v/>
      </c>
      <c r="R957" s="163" t="e">
        <f t="shared" si="56"/>
        <v>#VALUE!</v>
      </c>
      <c r="S957" s="163" t="e">
        <f t="shared" si="57"/>
        <v>#VALUE!</v>
      </c>
      <c r="T957" s="163" t="e">
        <f>INDEX(Controle!O:O,MATCH('Banco de Dados'!A957,Controle!M:M,0))*E957/100</f>
        <v>#N/A</v>
      </c>
    </row>
    <row r="958" spans="1:20" hidden="1" x14ac:dyDescent="0.2">
      <c r="A958" s="158">
        <f>BD_TS!A957</f>
        <v>0</v>
      </c>
      <c r="B958" s="158" t="str">
        <f>SUBSTITUTE(SUBSTITUTE(BD_TS!D957," ",""),"-","/")</f>
        <v/>
      </c>
      <c r="C958" s="158">
        <f>BD_TS!E957</f>
        <v>0</v>
      </c>
      <c r="D958" s="159">
        <f>BD_TS!F957</f>
        <v>0</v>
      </c>
      <c r="E958" s="160">
        <f>BD_TS!B957</f>
        <v>0</v>
      </c>
      <c r="F958" s="161">
        <f>BD_TS!C957</f>
        <v>0</v>
      </c>
      <c r="G958" s="187">
        <f>BD_TS!H957</f>
        <v>0</v>
      </c>
      <c r="H958" s="158" t="str">
        <f>IF($A958=0,"",IFERROR(INDEX(BD_Gestão!A:A,MATCH('Banco de Dados'!$B958,BD_Gestão!$B:$B,0)),"erro"))</f>
        <v/>
      </c>
      <c r="I958" s="162" t="str">
        <f>IF($A958=0,"",IFERROR(INDEX(BD_Gestão!E:E,MATCH('Banco de Dados'!$B958,BD_Gestão!$B:$B,0)),"erro"))</f>
        <v/>
      </c>
      <c r="J958" s="186" t="str">
        <f>IF($A958=0,"",IFERROR(INDEX(BD_Gestão!B:B,MATCH('Banco de Dados'!$B958,BD_Gestão!$B:$B,0)),"erro"))</f>
        <v/>
      </c>
      <c r="K958" s="158" t="str">
        <f>IF($A958=0,"",IFERROR(INDEX(BD_Gestão!C:C,MATCH('Banco de Dados'!$B958,BD_Gestão!$B:$B,0)),"erro"))</f>
        <v/>
      </c>
      <c r="L958" s="158" t="str">
        <f>IF($A958=0,"",IFERROR(INDEX(BD_Gestão!H:H,MATCH('Banco de Dados'!$B958,BD_Gestão!$B:$B,0)),"erro"))</f>
        <v/>
      </c>
      <c r="M958" s="161" t="str">
        <f>IF($A958=0,"",IFERROR(INDEX(BD_Gestão!F:F,MATCH('Banco de Dados'!$B958,BD_Gestão!$B:$B,0)),"erro"))</f>
        <v/>
      </c>
      <c r="N958" s="161" t="str">
        <f>IF($A958=0,"",IFERROR(INDEX(BD_Gestão!J:J,MATCH('Banco de Dados'!$B958,BD_Gestão!$B:$B,0)),"erro"))</f>
        <v/>
      </c>
      <c r="O958" s="164" t="str">
        <f>IF($A958=0,"",IFERROR(INDEX(BD_Gestão!K:K,MATCH('Banco de Dados'!$B958,BD_Gestão!$B:$B,0)),"erro"))</f>
        <v/>
      </c>
      <c r="P958" s="169" t="str">
        <f t="shared" si="58"/>
        <v/>
      </c>
      <c r="Q958" s="170" t="str">
        <f t="shared" si="59"/>
        <v/>
      </c>
      <c r="R958" s="163" t="e">
        <f t="shared" si="56"/>
        <v>#VALUE!</v>
      </c>
      <c r="S958" s="163" t="e">
        <f t="shared" si="57"/>
        <v>#VALUE!</v>
      </c>
      <c r="T958" s="163" t="e">
        <f>INDEX(Controle!O:O,MATCH('Banco de Dados'!A958,Controle!M:M,0))*E958/100</f>
        <v>#N/A</v>
      </c>
    </row>
    <row r="959" spans="1:20" hidden="1" x14ac:dyDescent="0.2">
      <c r="A959" s="158">
        <f>BD_TS!A958</f>
        <v>0</v>
      </c>
      <c r="B959" s="158" t="str">
        <f>SUBSTITUTE(SUBSTITUTE(BD_TS!D958," ",""),"-","/")</f>
        <v/>
      </c>
      <c r="C959" s="158">
        <f>BD_TS!E958</f>
        <v>0</v>
      </c>
      <c r="D959" s="159">
        <f>BD_TS!F958</f>
        <v>0</v>
      </c>
      <c r="E959" s="160">
        <f>BD_TS!B958</f>
        <v>0</v>
      </c>
      <c r="F959" s="161">
        <f>BD_TS!C958</f>
        <v>0</v>
      </c>
      <c r="G959" s="187">
        <f>BD_TS!H958</f>
        <v>0</v>
      </c>
      <c r="H959" s="158" t="str">
        <f>IF($A959=0,"",IFERROR(INDEX(BD_Gestão!A:A,MATCH('Banco de Dados'!$B959,BD_Gestão!$B:$B,0)),"erro"))</f>
        <v/>
      </c>
      <c r="I959" s="162" t="str">
        <f>IF($A959=0,"",IFERROR(INDEX(BD_Gestão!E:E,MATCH('Banco de Dados'!$B959,BD_Gestão!$B:$B,0)),"erro"))</f>
        <v/>
      </c>
      <c r="J959" s="186" t="str">
        <f>IF($A959=0,"",IFERROR(INDEX(BD_Gestão!B:B,MATCH('Banco de Dados'!$B959,BD_Gestão!$B:$B,0)),"erro"))</f>
        <v/>
      </c>
      <c r="K959" s="158" t="str">
        <f>IF($A959=0,"",IFERROR(INDEX(BD_Gestão!C:C,MATCH('Banco de Dados'!$B959,BD_Gestão!$B:$B,0)),"erro"))</f>
        <v/>
      </c>
      <c r="L959" s="158" t="str">
        <f>IF($A959=0,"",IFERROR(INDEX(BD_Gestão!H:H,MATCH('Banco de Dados'!$B959,BD_Gestão!$B:$B,0)),"erro"))</f>
        <v/>
      </c>
      <c r="M959" s="161" t="str">
        <f>IF($A959=0,"",IFERROR(INDEX(BD_Gestão!F:F,MATCH('Banco de Dados'!$B959,BD_Gestão!$B:$B,0)),"erro"))</f>
        <v/>
      </c>
      <c r="N959" s="161" t="str">
        <f>IF($A959=0,"",IFERROR(INDEX(BD_Gestão!J:J,MATCH('Banco de Dados'!$B959,BD_Gestão!$B:$B,0)),"erro"))</f>
        <v/>
      </c>
      <c r="O959" s="164" t="str">
        <f>IF($A959=0,"",IFERROR(INDEX(BD_Gestão!K:K,MATCH('Banco de Dados'!$B959,BD_Gestão!$B:$B,0)),"erro"))</f>
        <v/>
      </c>
      <c r="P959" s="169" t="str">
        <f t="shared" si="58"/>
        <v/>
      </c>
      <c r="Q959" s="170" t="str">
        <f t="shared" si="59"/>
        <v/>
      </c>
      <c r="R959" s="163" t="e">
        <f t="shared" si="56"/>
        <v>#VALUE!</v>
      </c>
      <c r="S959" s="163" t="e">
        <f t="shared" si="57"/>
        <v>#VALUE!</v>
      </c>
      <c r="T959" s="163" t="e">
        <f>INDEX(Controle!O:O,MATCH('Banco de Dados'!A959,Controle!M:M,0))*E959/100</f>
        <v>#N/A</v>
      </c>
    </row>
    <row r="960" spans="1:20" hidden="1" x14ac:dyDescent="0.2">
      <c r="A960" s="158">
        <f>BD_TS!A959</f>
        <v>0</v>
      </c>
      <c r="B960" s="158" t="str">
        <f>SUBSTITUTE(SUBSTITUTE(BD_TS!D959," ",""),"-","/")</f>
        <v/>
      </c>
      <c r="C960" s="158">
        <f>BD_TS!E959</f>
        <v>0</v>
      </c>
      <c r="D960" s="159">
        <f>BD_TS!F959</f>
        <v>0</v>
      </c>
      <c r="E960" s="160">
        <f>BD_TS!B959</f>
        <v>0</v>
      </c>
      <c r="F960" s="161">
        <f>BD_TS!C959</f>
        <v>0</v>
      </c>
      <c r="G960" s="187">
        <f>BD_TS!H959</f>
        <v>0</v>
      </c>
      <c r="H960" s="158" t="str">
        <f>IF($A960=0,"",IFERROR(INDEX(BD_Gestão!A:A,MATCH('Banco de Dados'!$B960,BD_Gestão!$B:$B,0)),"erro"))</f>
        <v/>
      </c>
      <c r="I960" s="162" t="str">
        <f>IF($A960=0,"",IFERROR(INDEX(BD_Gestão!E:E,MATCH('Banco de Dados'!$B960,BD_Gestão!$B:$B,0)),"erro"))</f>
        <v/>
      </c>
      <c r="J960" s="186" t="str">
        <f>IF($A960=0,"",IFERROR(INDEX(BD_Gestão!B:B,MATCH('Banco de Dados'!$B960,BD_Gestão!$B:$B,0)),"erro"))</f>
        <v/>
      </c>
      <c r="K960" s="158" t="str">
        <f>IF($A960=0,"",IFERROR(INDEX(BD_Gestão!C:C,MATCH('Banco de Dados'!$B960,BD_Gestão!$B:$B,0)),"erro"))</f>
        <v/>
      </c>
      <c r="L960" s="158" t="str">
        <f>IF($A960=0,"",IFERROR(INDEX(BD_Gestão!H:H,MATCH('Banco de Dados'!$B960,BD_Gestão!$B:$B,0)),"erro"))</f>
        <v/>
      </c>
      <c r="M960" s="161" t="str">
        <f>IF($A960=0,"",IFERROR(INDEX(BD_Gestão!F:F,MATCH('Banco de Dados'!$B960,BD_Gestão!$B:$B,0)),"erro"))</f>
        <v/>
      </c>
      <c r="N960" s="161" t="str">
        <f>IF($A960=0,"",IFERROR(INDEX(BD_Gestão!J:J,MATCH('Banco de Dados'!$B960,BD_Gestão!$B:$B,0)),"erro"))</f>
        <v/>
      </c>
      <c r="O960" s="164" t="str">
        <f>IF($A960=0,"",IFERROR(INDEX(BD_Gestão!K:K,MATCH('Banco de Dados'!$B960,BD_Gestão!$B:$B,0)),"erro"))</f>
        <v/>
      </c>
      <c r="P960" s="169" t="str">
        <f t="shared" si="58"/>
        <v/>
      </c>
      <c r="Q960" s="170" t="str">
        <f t="shared" si="59"/>
        <v/>
      </c>
      <c r="R960" s="163" t="e">
        <f t="shared" si="56"/>
        <v>#VALUE!</v>
      </c>
      <c r="S960" s="163" t="e">
        <f t="shared" si="57"/>
        <v>#VALUE!</v>
      </c>
      <c r="T960" s="163" t="e">
        <f>INDEX(Controle!O:O,MATCH('Banco de Dados'!A960,Controle!M:M,0))*E960/100</f>
        <v>#N/A</v>
      </c>
    </row>
    <row r="961" spans="1:20" hidden="1" x14ac:dyDescent="0.2">
      <c r="A961" s="158">
        <f>BD_TS!A960</f>
        <v>0</v>
      </c>
      <c r="B961" s="158" t="str">
        <f>SUBSTITUTE(SUBSTITUTE(BD_TS!D960," ",""),"-","/")</f>
        <v/>
      </c>
      <c r="C961" s="158">
        <f>BD_TS!E960</f>
        <v>0</v>
      </c>
      <c r="D961" s="159">
        <f>BD_TS!F960</f>
        <v>0</v>
      </c>
      <c r="E961" s="160">
        <f>BD_TS!B960</f>
        <v>0</v>
      </c>
      <c r="F961" s="161">
        <f>BD_TS!C960</f>
        <v>0</v>
      </c>
      <c r="G961" s="187">
        <f>BD_TS!H960</f>
        <v>0</v>
      </c>
      <c r="H961" s="158" t="str">
        <f>IF($A961=0,"",IFERROR(INDEX(BD_Gestão!A:A,MATCH('Banco de Dados'!$B961,BD_Gestão!$B:$B,0)),"erro"))</f>
        <v/>
      </c>
      <c r="I961" s="162" t="str">
        <f>IF($A961=0,"",IFERROR(INDEX(BD_Gestão!E:E,MATCH('Banco de Dados'!$B961,BD_Gestão!$B:$B,0)),"erro"))</f>
        <v/>
      </c>
      <c r="J961" s="186" t="str">
        <f>IF($A961=0,"",IFERROR(INDEX(BD_Gestão!B:B,MATCH('Banco de Dados'!$B961,BD_Gestão!$B:$B,0)),"erro"))</f>
        <v/>
      </c>
      <c r="K961" s="158" t="str">
        <f>IF($A961=0,"",IFERROR(INDEX(BD_Gestão!C:C,MATCH('Banco de Dados'!$B961,BD_Gestão!$B:$B,0)),"erro"))</f>
        <v/>
      </c>
      <c r="L961" s="158" t="str">
        <f>IF($A961=0,"",IFERROR(INDEX(BD_Gestão!H:H,MATCH('Banco de Dados'!$B961,BD_Gestão!$B:$B,0)),"erro"))</f>
        <v/>
      </c>
      <c r="M961" s="161" t="str">
        <f>IF($A961=0,"",IFERROR(INDEX(BD_Gestão!F:F,MATCH('Banco de Dados'!$B961,BD_Gestão!$B:$B,0)),"erro"))</f>
        <v/>
      </c>
      <c r="N961" s="161" t="str">
        <f>IF($A961=0,"",IFERROR(INDEX(BD_Gestão!J:J,MATCH('Banco de Dados'!$B961,BD_Gestão!$B:$B,0)),"erro"))</f>
        <v/>
      </c>
      <c r="O961" s="164" t="str">
        <f>IF($A961=0,"",IFERROR(INDEX(BD_Gestão!K:K,MATCH('Banco de Dados'!$B961,BD_Gestão!$B:$B,0)),"erro"))</f>
        <v/>
      </c>
      <c r="P961" s="169" t="str">
        <f t="shared" si="58"/>
        <v/>
      </c>
      <c r="Q961" s="170" t="str">
        <f t="shared" si="59"/>
        <v/>
      </c>
      <c r="R961" s="163" t="e">
        <f t="shared" si="56"/>
        <v>#VALUE!</v>
      </c>
      <c r="S961" s="163" t="e">
        <f t="shared" si="57"/>
        <v>#VALUE!</v>
      </c>
      <c r="T961" s="163" t="e">
        <f>INDEX(Controle!O:O,MATCH('Banco de Dados'!A961,Controle!M:M,0))*E961/100</f>
        <v>#N/A</v>
      </c>
    </row>
    <row r="962" spans="1:20" hidden="1" x14ac:dyDescent="0.2">
      <c r="A962" s="158">
        <f>BD_TS!A961</f>
        <v>0</v>
      </c>
      <c r="B962" s="158" t="str">
        <f>SUBSTITUTE(SUBSTITUTE(BD_TS!D961," ",""),"-","/")</f>
        <v/>
      </c>
      <c r="C962" s="158">
        <f>BD_TS!E961</f>
        <v>0</v>
      </c>
      <c r="D962" s="159">
        <f>BD_TS!F961</f>
        <v>0</v>
      </c>
      <c r="E962" s="160">
        <f>BD_TS!B961</f>
        <v>0</v>
      </c>
      <c r="F962" s="161">
        <f>BD_TS!C961</f>
        <v>0</v>
      </c>
      <c r="G962" s="187">
        <f>BD_TS!H961</f>
        <v>0</v>
      </c>
      <c r="H962" s="158" t="str">
        <f>IF($A962=0,"",IFERROR(INDEX(BD_Gestão!A:A,MATCH('Banco de Dados'!$B962,BD_Gestão!$B:$B,0)),"erro"))</f>
        <v/>
      </c>
      <c r="I962" s="162" t="str">
        <f>IF($A962=0,"",IFERROR(INDEX(BD_Gestão!E:E,MATCH('Banco de Dados'!$B962,BD_Gestão!$B:$B,0)),"erro"))</f>
        <v/>
      </c>
      <c r="J962" s="186" t="str">
        <f>IF($A962=0,"",IFERROR(INDEX(BD_Gestão!B:B,MATCH('Banco de Dados'!$B962,BD_Gestão!$B:$B,0)),"erro"))</f>
        <v/>
      </c>
      <c r="K962" s="158" t="str">
        <f>IF($A962=0,"",IFERROR(INDEX(BD_Gestão!C:C,MATCH('Banco de Dados'!$B962,BD_Gestão!$B:$B,0)),"erro"))</f>
        <v/>
      </c>
      <c r="L962" s="158" t="str">
        <f>IF($A962=0,"",IFERROR(INDEX(BD_Gestão!H:H,MATCH('Banco de Dados'!$B962,BD_Gestão!$B:$B,0)),"erro"))</f>
        <v/>
      </c>
      <c r="M962" s="161" t="str">
        <f>IF($A962=0,"",IFERROR(INDEX(BD_Gestão!F:F,MATCH('Banco de Dados'!$B962,BD_Gestão!$B:$B,0)),"erro"))</f>
        <v/>
      </c>
      <c r="N962" s="161" t="str">
        <f>IF($A962=0,"",IFERROR(INDEX(BD_Gestão!J:J,MATCH('Banco de Dados'!$B962,BD_Gestão!$B:$B,0)),"erro"))</f>
        <v/>
      </c>
      <c r="O962" s="164" t="str">
        <f>IF($A962=0,"",IFERROR(INDEX(BD_Gestão!K:K,MATCH('Banco de Dados'!$B962,BD_Gestão!$B:$B,0)),"erro"))</f>
        <v/>
      </c>
      <c r="P962" s="169" t="str">
        <f t="shared" si="58"/>
        <v/>
      </c>
      <c r="Q962" s="170" t="str">
        <f t="shared" si="59"/>
        <v/>
      </c>
      <c r="R962" s="163" t="e">
        <f t="shared" si="56"/>
        <v>#VALUE!</v>
      </c>
      <c r="S962" s="163" t="e">
        <f t="shared" si="57"/>
        <v>#VALUE!</v>
      </c>
      <c r="T962" s="163" t="e">
        <f>INDEX(Controle!O:O,MATCH('Banco de Dados'!A962,Controle!M:M,0))*E962/100</f>
        <v>#N/A</v>
      </c>
    </row>
    <row r="963" spans="1:20" hidden="1" x14ac:dyDescent="0.2">
      <c r="A963" s="158">
        <f>BD_TS!A962</f>
        <v>0</v>
      </c>
      <c r="B963" s="158" t="str">
        <f>SUBSTITUTE(SUBSTITUTE(BD_TS!D962," ",""),"-","/")</f>
        <v/>
      </c>
      <c r="C963" s="158">
        <f>BD_TS!E962</f>
        <v>0</v>
      </c>
      <c r="D963" s="159">
        <f>BD_TS!F962</f>
        <v>0</v>
      </c>
      <c r="E963" s="160">
        <f>BD_TS!B962</f>
        <v>0</v>
      </c>
      <c r="F963" s="161">
        <f>BD_TS!C962</f>
        <v>0</v>
      </c>
      <c r="G963" s="187">
        <f>BD_TS!H962</f>
        <v>0</v>
      </c>
      <c r="H963" s="158" t="str">
        <f>IF($A963=0,"",IFERROR(INDEX(BD_Gestão!A:A,MATCH('Banco de Dados'!$B963,BD_Gestão!$B:$B,0)),"erro"))</f>
        <v/>
      </c>
      <c r="I963" s="162" t="str">
        <f>IF($A963=0,"",IFERROR(INDEX(BD_Gestão!E:E,MATCH('Banco de Dados'!$B963,BD_Gestão!$B:$B,0)),"erro"))</f>
        <v/>
      </c>
      <c r="J963" s="186" t="str">
        <f>IF($A963=0,"",IFERROR(INDEX(BD_Gestão!B:B,MATCH('Banco de Dados'!$B963,BD_Gestão!$B:$B,0)),"erro"))</f>
        <v/>
      </c>
      <c r="K963" s="158" t="str">
        <f>IF($A963=0,"",IFERROR(INDEX(BD_Gestão!C:C,MATCH('Banco de Dados'!$B963,BD_Gestão!$B:$B,0)),"erro"))</f>
        <v/>
      </c>
      <c r="L963" s="158" t="str">
        <f>IF($A963=0,"",IFERROR(INDEX(BD_Gestão!H:H,MATCH('Banco de Dados'!$B963,BD_Gestão!$B:$B,0)),"erro"))</f>
        <v/>
      </c>
      <c r="M963" s="161" t="str">
        <f>IF($A963=0,"",IFERROR(INDEX(BD_Gestão!F:F,MATCH('Banco de Dados'!$B963,BD_Gestão!$B:$B,0)),"erro"))</f>
        <v/>
      </c>
      <c r="N963" s="161" t="str">
        <f>IF($A963=0,"",IFERROR(INDEX(BD_Gestão!J:J,MATCH('Banco de Dados'!$B963,BD_Gestão!$B:$B,0)),"erro"))</f>
        <v/>
      </c>
      <c r="O963" s="164" t="str">
        <f>IF($A963=0,"",IFERROR(INDEX(BD_Gestão!K:K,MATCH('Banco de Dados'!$B963,BD_Gestão!$B:$B,0)),"erro"))</f>
        <v/>
      </c>
      <c r="P963" s="169" t="str">
        <f t="shared" si="58"/>
        <v/>
      </c>
      <c r="Q963" s="170" t="str">
        <f t="shared" si="59"/>
        <v/>
      </c>
      <c r="R963" s="163" t="e">
        <f t="shared" si="56"/>
        <v>#VALUE!</v>
      </c>
      <c r="S963" s="163" t="e">
        <f t="shared" si="57"/>
        <v>#VALUE!</v>
      </c>
      <c r="T963" s="163" t="e">
        <f>INDEX(Controle!O:O,MATCH('Banco de Dados'!A963,Controle!M:M,0))*E963/100</f>
        <v>#N/A</v>
      </c>
    </row>
    <row r="964" spans="1:20" hidden="1" x14ac:dyDescent="0.2">
      <c r="A964" s="158">
        <f>BD_TS!A963</f>
        <v>0</v>
      </c>
      <c r="B964" s="158" t="str">
        <f>SUBSTITUTE(SUBSTITUTE(BD_TS!D963," ",""),"-","/")</f>
        <v/>
      </c>
      <c r="C964" s="158">
        <f>BD_TS!E963</f>
        <v>0</v>
      </c>
      <c r="D964" s="159">
        <f>BD_TS!F963</f>
        <v>0</v>
      </c>
      <c r="E964" s="160">
        <f>BD_TS!B963</f>
        <v>0</v>
      </c>
      <c r="F964" s="161">
        <f>BD_TS!C963</f>
        <v>0</v>
      </c>
      <c r="G964" s="187">
        <f>BD_TS!H963</f>
        <v>0</v>
      </c>
      <c r="H964" s="158" t="str">
        <f>IF($A964=0,"",IFERROR(INDEX(BD_Gestão!A:A,MATCH('Banco de Dados'!$B964,BD_Gestão!$B:$B,0)),"erro"))</f>
        <v/>
      </c>
      <c r="I964" s="162" t="str">
        <f>IF($A964=0,"",IFERROR(INDEX(BD_Gestão!E:E,MATCH('Banco de Dados'!$B964,BD_Gestão!$B:$B,0)),"erro"))</f>
        <v/>
      </c>
      <c r="J964" s="186" t="str">
        <f>IF($A964=0,"",IFERROR(INDEX(BD_Gestão!B:B,MATCH('Banco de Dados'!$B964,BD_Gestão!$B:$B,0)),"erro"))</f>
        <v/>
      </c>
      <c r="K964" s="158" t="str">
        <f>IF($A964=0,"",IFERROR(INDEX(BD_Gestão!C:C,MATCH('Banco de Dados'!$B964,BD_Gestão!$B:$B,0)),"erro"))</f>
        <v/>
      </c>
      <c r="L964" s="158" t="str">
        <f>IF($A964=0,"",IFERROR(INDEX(BD_Gestão!H:H,MATCH('Banco de Dados'!$B964,BD_Gestão!$B:$B,0)),"erro"))</f>
        <v/>
      </c>
      <c r="M964" s="161" t="str">
        <f>IF($A964=0,"",IFERROR(INDEX(BD_Gestão!F:F,MATCH('Banco de Dados'!$B964,BD_Gestão!$B:$B,0)),"erro"))</f>
        <v/>
      </c>
      <c r="N964" s="161" t="str">
        <f>IF($A964=0,"",IFERROR(INDEX(BD_Gestão!J:J,MATCH('Banco de Dados'!$B964,BD_Gestão!$B:$B,0)),"erro"))</f>
        <v/>
      </c>
      <c r="O964" s="164" t="str">
        <f>IF($A964=0,"",IFERROR(INDEX(BD_Gestão!K:K,MATCH('Banco de Dados'!$B964,BD_Gestão!$B:$B,0)),"erro"))</f>
        <v/>
      </c>
      <c r="P964" s="169" t="str">
        <f t="shared" si="58"/>
        <v/>
      </c>
      <c r="Q964" s="170" t="str">
        <f t="shared" si="59"/>
        <v/>
      </c>
      <c r="R964" s="163" t="e">
        <f t="shared" si="56"/>
        <v>#VALUE!</v>
      </c>
      <c r="S964" s="163" t="e">
        <f t="shared" si="57"/>
        <v>#VALUE!</v>
      </c>
      <c r="T964" s="163" t="e">
        <f>INDEX(Controle!O:O,MATCH('Banco de Dados'!A964,Controle!M:M,0))*E964/100</f>
        <v>#N/A</v>
      </c>
    </row>
    <row r="965" spans="1:20" hidden="1" x14ac:dyDescent="0.2">
      <c r="A965" s="158">
        <f>BD_TS!A964</f>
        <v>0</v>
      </c>
      <c r="B965" s="158" t="str">
        <f>SUBSTITUTE(SUBSTITUTE(BD_TS!D964," ",""),"-","/")</f>
        <v/>
      </c>
      <c r="C965" s="158">
        <f>BD_TS!E964</f>
        <v>0</v>
      </c>
      <c r="D965" s="159">
        <f>BD_TS!F964</f>
        <v>0</v>
      </c>
      <c r="E965" s="160">
        <f>BD_TS!B964</f>
        <v>0</v>
      </c>
      <c r="F965" s="161">
        <f>BD_TS!C964</f>
        <v>0</v>
      </c>
      <c r="G965" s="187">
        <f>BD_TS!H964</f>
        <v>0</v>
      </c>
      <c r="H965" s="158" t="str">
        <f>IF($A965=0,"",IFERROR(INDEX(BD_Gestão!A:A,MATCH('Banco de Dados'!$B965,BD_Gestão!$B:$B,0)),"erro"))</f>
        <v/>
      </c>
      <c r="I965" s="162" t="str">
        <f>IF($A965=0,"",IFERROR(INDEX(BD_Gestão!E:E,MATCH('Banco de Dados'!$B965,BD_Gestão!$B:$B,0)),"erro"))</f>
        <v/>
      </c>
      <c r="J965" s="186" t="str">
        <f>IF($A965=0,"",IFERROR(INDEX(BD_Gestão!B:B,MATCH('Banco de Dados'!$B965,BD_Gestão!$B:$B,0)),"erro"))</f>
        <v/>
      </c>
      <c r="K965" s="158" t="str">
        <f>IF($A965=0,"",IFERROR(INDEX(BD_Gestão!C:C,MATCH('Banco de Dados'!$B965,BD_Gestão!$B:$B,0)),"erro"))</f>
        <v/>
      </c>
      <c r="L965" s="158" t="str">
        <f>IF($A965=0,"",IFERROR(INDEX(BD_Gestão!H:H,MATCH('Banco de Dados'!$B965,BD_Gestão!$B:$B,0)),"erro"))</f>
        <v/>
      </c>
      <c r="M965" s="161" t="str">
        <f>IF($A965=0,"",IFERROR(INDEX(BD_Gestão!F:F,MATCH('Banco de Dados'!$B965,BD_Gestão!$B:$B,0)),"erro"))</f>
        <v/>
      </c>
      <c r="N965" s="161" t="str">
        <f>IF($A965=0,"",IFERROR(INDEX(BD_Gestão!J:J,MATCH('Banco de Dados'!$B965,BD_Gestão!$B:$B,0)),"erro"))</f>
        <v/>
      </c>
      <c r="O965" s="164" t="str">
        <f>IF($A965=0,"",IFERROR(INDEX(BD_Gestão!K:K,MATCH('Banco de Dados'!$B965,BD_Gestão!$B:$B,0)),"erro"))</f>
        <v/>
      </c>
      <c r="P965" s="169" t="str">
        <f t="shared" si="58"/>
        <v/>
      </c>
      <c r="Q965" s="170" t="str">
        <f t="shared" si="59"/>
        <v/>
      </c>
      <c r="R965" s="163" t="e">
        <f t="shared" ref="R965:R1028" si="60">MONTH(I965)</f>
        <v>#VALUE!</v>
      </c>
      <c r="S965" s="163" t="e">
        <f t="shared" ref="S965:S1028" si="61">YEAR(I965)</f>
        <v>#VALUE!</v>
      </c>
      <c r="T965" s="163" t="e">
        <f>INDEX(Controle!O:O,MATCH('Banco de Dados'!A965,Controle!M:M,0))*E965/100</f>
        <v>#N/A</v>
      </c>
    </row>
    <row r="966" spans="1:20" hidden="1" x14ac:dyDescent="0.2">
      <c r="A966" s="158">
        <f>BD_TS!A965</f>
        <v>0</v>
      </c>
      <c r="B966" s="158" t="str">
        <f>SUBSTITUTE(SUBSTITUTE(BD_TS!D965," ",""),"-","/")</f>
        <v/>
      </c>
      <c r="C966" s="158">
        <f>BD_TS!E965</f>
        <v>0</v>
      </c>
      <c r="D966" s="159">
        <f>BD_TS!F965</f>
        <v>0</v>
      </c>
      <c r="E966" s="160">
        <f>BD_TS!B965</f>
        <v>0</v>
      </c>
      <c r="F966" s="161">
        <f>BD_TS!C965</f>
        <v>0</v>
      </c>
      <c r="G966" s="187">
        <f>BD_TS!H965</f>
        <v>0</v>
      </c>
      <c r="H966" s="158" t="str">
        <f>IF($A966=0,"",IFERROR(INDEX(BD_Gestão!A:A,MATCH('Banco de Dados'!$B966,BD_Gestão!$B:$B,0)),"erro"))</f>
        <v/>
      </c>
      <c r="I966" s="162" t="str">
        <f>IF($A966=0,"",IFERROR(INDEX(BD_Gestão!E:E,MATCH('Banco de Dados'!$B966,BD_Gestão!$B:$B,0)),"erro"))</f>
        <v/>
      </c>
      <c r="J966" s="186" t="str">
        <f>IF($A966=0,"",IFERROR(INDEX(BD_Gestão!B:B,MATCH('Banco de Dados'!$B966,BD_Gestão!$B:$B,0)),"erro"))</f>
        <v/>
      </c>
      <c r="K966" s="158" t="str">
        <f>IF($A966=0,"",IFERROR(INDEX(BD_Gestão!C:C,MATCH('Banco de Dados'!$B966,BD_Gestão!$B:$B,0)),"erro"))</f>
        <v/>
      </c>
      <c r="L966" s="158" t="str">
        <f>IF($A966=0,"",IFERROR(INDEX(BD_Gestão!H:H,MATCH('Banco de Dados'!$B966,BD_Gestão!$B:$B,0)),"erro"))</f>
        <v/>
      </c>
      <c r="M966" s="161" t="str">
        <f>IF($A966=0,"",IFERROR(INDEX(BD_Gestão!F:F,MATCH('Banco de Dados'!$B966,BD_Gestão!$B:$B,0)),"erro"))</f>
        <v/>
      </c>
      <c r="N966" s="161" t="str">
        <f>IF($A966=0,"",IFERROR(INDEX(BD_Gestão!J:J,MATCH('Banco de Dados'!$B966,BD_Gestão!$B:$B,0)),"erro"))</f>
        <v/>
      </c>
      <c r="O966" s="164" t="str">
        <f>IF($A966=0,"",IFERROR(INDEX(BD_Gestão!K:K,MATCH('Banco de Dados'!$B966,BD_Gestão!$B:$B,0)),"erro"))</f>
        <v/>
      </c>
      <c r="P966" s="169" t="str">
        <f t="shared" ref="P966:P1029" si="62">IF(OR(H966="erro",H966=""),"",E966*(MIN(O966,1)))</f>
        <v/>
      </c>
      <c r="Q966" s="170" t="str">
        <f t="shared" ref="Q966:Q1029" si="63">IF(OR(H966="erro",H966=""),"",E966-P966)</f>
        <v/>
      </c>
      <c r="R966" s="163" t="e">
        <f t="shared" si="60"/>
        <v>#VALUE!</v>
      </c>
      <c r="S966" s="163" t="e">
        <f t="shared" si="61"/>
        <v>#VALUE!</v>
      </c>
      <c r="T966" s="163" t="e">
        <f>INDEX(Controle!O:O,MATCH('Banco de Dados'!A966,Controle!M:M,0))*E966/100</f>
        <v>#N/A</v>
      </c>
    </row>
    <row r="967" spans="1:20" hidden="1" x14ac:dyDescent="0.2">
      <c r="A967" s="158">
        <f>BD_TS!A966</f>
        <v>0</v>
      </c>
      <c r="B967" s="158" t="str">
        <f>SUBSTITUTE(SUBSTITUTE(BD_TS!D966," ",""),"-","/")</f>
        <v/>
      </c>
      <c r="C967" s="158">
        <f>BD_TS!E966</f>
        <v>0</v>
      </c>
      <c r="D967" s="159">
        <f>BD_TS!F966</f>
        <v>0</v>
      </c>
      <c r="E967" s="160">
        <f>BD_TS!B966</f>
        <v>0</v>
      </c>
      <c r="F967" s="161">
        <f>BD_TS!C966</f>
        <v>0</v>
      </c>
      <c r="G967" s="187">
        <f>BD_TS!H966</f>
        <v>0</v>
      </c>
      <c r="H967" s="158" t="str">
        <f>IF($A967=0,"",IFERROR(INDEX(BD_Gestão!A:A,MATCH('Banco de Dados'!$B967,BD_Gestão!$B:$B,0)),"erro"))</f>
        <v/>
      </c>
      <c r="I967" s="162" t="str">
        <f>IF($A967=0,"",IFERROR(INDEX(BD_Gestão!E:E,MATCH('Banco de Dados'!$B967,BD_Gestão!$B:$B,0)),"erro"))</f>
        <v/>
      </c>
      <c r="J967" s="186" t="str">
        <f>IF($A967=0,"",IFERROR(INDEX(BD_Gestão!B:B,MATCH('Banco de Dados'!$B967,BD_Gestão!$B:$B,0)),"erro"))</f>
        <v/>
      </c>
      <c r="K967" s="158" t="str">
        <f>IF($A967=0,"",IFERROR(INDEX(BD_Gestão!C:C,MATCH('Banco de Dados'!$B967,BD_Gestão!$B:$B,0)),"erro"))</f>
        <v/>
      </c>
      <c r="L967" s="158" t="str">
        <f>IF($A967=0,"",IFERROR(INDEX(BD_Gestão!H:H,MATCH('Banco de Dados'!$B967,BD_Gestão!$B:$B,0)),"erro"))</f>
        <v/>
      </c>
      <c r="M967" s="161" t="str">
        <f>IF($A967=0,"",IFERROR(INDEX(BD_Gestão!F:F,MATCH('Banco de Dados'!$B967,BD_Gestão!$B:$B,0)),"erro"))</f>
        <v/>
      </c>
      <c r="N967" s="161" t="str">
        <f>IF($A967=0,"",IFERROR(INDEX(BD_Gestão!J:J,MATCH('Banco de Dados'!$B967,BD_Gestão!$B:$B,0)),"erro"))</f>
        <v/>
      </c>
      <c r="O967" s="164" t="str">
        <f>IF($A967=0,"",IFERROR(INDEX(BD_Gestão!K:K,MATCH('Banco de Dados'!$B967,BD_Gestão!$B:$B,0)),"erro"))</f>
        <v/>
      </c>
      <c r="P967" s="169" t="str">
        <f t="shared" si="62"/>
        <v/>
      </c>
      <c r="Q967" s="170" t="str">
        <f t="shared" si="63"/>
        <v/>
      </c>
      <c r="R967" s="163" t="e">
        <f t="shared" si="60"/>
        <v>#VALUE!</v>
      </c>
      <c r="S967" s="163" t="e">
        <f t="shared" si="61"/>
        <v>#VALUE!</v>
      </c>
      <c r="T967" s="163" t="e">
        <f>INDEX(Controle!O:O,MATCH('Banco de Dados'!A967,Controle!M:M,0))*E967/100</f>
        <v>#N/A</v>
      </c>
    </row>
    <row r="968" spans="1:20" hidden="1" x14ac:dyDescent="0.2">
      <c r="A968" s="158">
        <f>BD_TS!A967</f>
        <v>0</v>
      </c>
      <c r="B968" s="158" t="str">
        <f>SUBSTITUTE(SUBSTITUTE(BD_TS!D967," ",""),"-","/")</f>
        <v/>
      </c>
      <c r="C968" s="158">
        <f>BD_TS!E967</f>
        <v>0</v>
      </c>
      <c r="D968" s="159">
        <f>BD_TS!F967</f>
        <v>0</v>
      </c>
      <c r="E968" s="160">
        <f>BD_TS!B967</f>
        <v>0</v>
      </c>
      <c r="F968" s="161">
        <f>BD_TS!C967</f>
        <v>0</v>
      </c>
      <c r="G968" s="187">
        <f>BD_TS!H967</f>
        <v>0</v>
      </c>
      <c r="H968" s="158" t="str">
        <f>IF($A968=0,"",IFERROR(INDEX(BD_Gestão!A:A,MATCH('Banco de Dados'!$B968,BD_Gestão!$B:$B,0)),"erro"))</f>
        <v/>
      </c>
      <c r="I968" s="162" t="str">
        <f>IF($A968=0,"",IFERROR(INDEX(BD_Gestão!E:E,MATCH('Banco de Dados'!$B968,BD_Gestão!$B:$B,0)),"erro"))</f>
        <v/>
      </c>
      <c r="J968" s="186" t="str">
        <f>IF($A968=0,"",IFERROR(INDEX(BD_Gestão!B:B,MATCH('Banco de Dados'!$B968,BD_Gestão!$B:$B,0)),"erro"))</f>
        <v/>
      </c>
      <c r="K968" s="158" t="str">
        <f>IF($A968=0,"",IFERROR(INDEX(BD_Gestão!C:C,MATCH('Banco de Dados'!$B968,BD_Gestão!$B:$B,0)),"erro"))</f>
        <v/>
      </c>
      <c r="L968" s="158" t="str">
        <f>IF($A968=0,"",IFERROR(INDEX(BD_Gestão!H:H,MATCH('Banco de Dados'!$B968,BD_Gestão!$B:$B,0)),"erro"))</f>
        <v/>
      </c>
      <c r="M968" s="161" t="str">
        <f>IF($A968=0,"",IFERROR(INDEX(BD_Gestão!F:F,MATCH('Banco de Dados'!$B968,BD_Gestão!$B:$B,0)),"erro"))</f>
        <v/>
      </c>
      <c r="N968" s="161" t="str">
        <f>IF($A968=0,"",IFERROR(INDEX(BD_Gestão!J:J,MATCH('Banco de Dados'!$B968,BD_Gestão!$B:$B,0)),"erro"))</f>
        <v/>
      </c>
      <c r="O968" s="164" t="str">
        <f>IF($A968=0,"",IFERROR(INDEX(BD_Gestão!K:K,MATCH('Banco de Dados'!$B968,BD_Gestão!$B:$B,0)),"erro"))</f>
        <v/>
      </c>
      <c r="P968" s="169" t="str">
        <f t="shared" si="62"/>
        <v/>
      </c>
      <c r="Q968" s="170" t="str">
        <f t="shared" si="63"/>
        <v/>
      </c>
      <c r="R968" s="163" t="e">
        <f t="shared" si="60"/>
        <v>#VALUE!</v>
      </c>
      <c r="S968" s="163" t="e">
        <f t="shared" si="61"/>
        <v>#VALUE!</v>
      </c>
      <c r="T968" s="163" t="e">
        <f>INDEX(Controle!O:O,MATCH('Banco de Dados'!A968,Controle!M:M,0))*E968/100</f>
        <v>#N/A</v>
      </c>
    </row>
    <row r="969" spans="1:20" hidden="1" x14ac:dyDescent="0.2">
      <c r="A969" s="158">
        <f>BD_TS!A968</f>
        <v>0</v>
      </c>
      <c r="B969" s="158" t="str">
        <f>SUBSTITUTE(SUBSTITUTE(BD_TS!D968," ",""),"-","/")</f>
        <v/>
      </c>
      <c r="C969" s="158">
        <f>BD_TS!E968</f>
        <v>0</v>
      </c>
      <c r="D969" s="159">
        <f>BD_TS!F968</f>
        <v>0</v>
      </c>
      <c r="E969" s="160">
        <f>BD_TS!B968</f>
        <v>0</v>
      </c>
      <c r="F969" s="161">
        <f>BD_TS!C968</f>
        <v>0</v>
      </c>
      <c r="G969" s="187">
        <f>BD_TS!H968</f>
        <v>0</v>
      </c>
      <c r="H969" s="158" t="str">
        <f>IF($A969=0,"",IFERROR(INDEX(BD_Gestão!A:A,MATCH('Banco de Dados'!$B969,BD_Gestão!$B:$B,0)),"erro"))</f>
        <v/>
      </c>
      <c r="I969" s="162" t="str">
        <f>IF($A969=0,"",IFERROR(INDEX(BD_Gestão!E:E,MATCH('Banco de Dados'!$B969,BD_Gestão!$B:$B,0)),"erro"))</f>
        <v/>
      </c>
      <c r="J969" s="186" t="str">
        <f>IF($A969=0,"",IFERROR(INDEX(BD_Gestão!B:B,MATCH('Banco de Dados'!$B969,BD_Gestão!$B:$B,0)),"erro"))</f>
        <v/>
      </c>
      <c r="K969" s="158" t="str">
        <f>IF($A969=0,"",IFERROR(INDEX(BD_Gestão!C:C,MATCH('Banco de Dados'!$B969,BD_Gestão!$B:$B,0)),"erro"))</f>
        <v/>
      </c>
      <c r="L969" s="158" t="str">
        <f>IF($A969=0,"",IFERROR(INDEX(BD_Gestão!H:H,MATCH('Banco de Dados'!$B969,BD_Gestão!$B:$B,0)),"erro"))</f>
        <v/>
      </c>
      <c r="M969" s="161" t="str">
        <f>IF($A969=0,"",IFERROR(INDEX(BD_Gestão!F:F,MATCH('Banco de Dados'!$B969,BD_Gestão!$B:$B,0)),"erro"))</f>
        <v/>
      </c>
      <c r="N969" s="161" t="str">
        <f>IF($A969=0,"",IFERROR(INDEX(BD_Gestão!J:J,MATCH('Banco de Dados'!$B969,BD_Gestão!$B:$B,0)),"erro"))</f>
        <v/>
      </c>
      <c r="O969" s="164" t="str">
        <f>IF($A969=0,"",IFERROR(INDEX(BD_Gestão!K:K,MATCH('Banco de Dados'!$B969,BD_Gestão!$B:$B,0)),"erro"))</f>
        <v/>
      </c>
      <c r="P969" s="169" t="str">
        <f t="shared" si="62"/>
        <v/>
      </c>
      <c r="Q969" s="170" t="str">
        <f t="shared" si="63"/>
        <v/>
      </c>
      <c r="R969" s="163" t="e">
        <f t="shared" si="60"/>
        <v>#VALUE!</v>
      </c>
      <c r="S969" s="163" t="e">
        <f t="shared" si="61"/>
        <v>#VALUE!</v>
      </c>
      <c r="T969" s="163" t="e">
        <f>INDEX(Controle!O:O,MATCH('Banco de Dados'!A969,Controle!M:M,0))*E969/100</f>
        <v>#N/A</v>
      </c>
    </row>
    <row r="970" spans="1:20" hidden="1" x14ac:dyDescent="0.2">
      <c r="A970" s="158">
        <f>BD_TS!A969</f>
        <v>0</v>
      </c>
      <c r="B970" s="158" t="str">
        <f>SUBSTITUTE(SUBSTITUTE(BD_TS!D969," ",""),"-","/")</f>
        <v/>
      </c>
      <c r="C970" s="158">
        <f>BD_TS!E969</f>
        <v>0</v>
      </c>
      <c r="D970" s="159">
        <f>BD_TS!F969</f>
        <v>0</v>
      </c>
      <c r="E970" s="160">
        <f>BD_TS!B969</f>
        <v>0</v>
      </c>
      <c r="F970" s="161">
        <f>BD_TS!C969</f>
        <v>0</v>
      </c>
      <c r="G970" s="187">
        <f>BD_TS!H969</f>
        <v>0</v>
      </c>
      <c r="H970" s="158" t="str">
        <f>IF($A970=0,"",IFERROR(INDEX(BD_Gestão!A:A,MATCH('Banco de Dados'!$B970,BD_Gestão!$B:$B,0)),"erro"))</f>
        <v/>
      </c>
      <c r="I970" s="162" t="str">
        <f>IF($A970=0,"",IFERROR(INDEX(BD_Gestão!E:E,MATCH('Banco de Dados'!$B970,BD_Gestão!$B:$B,0)),"erro"))</f>
        <v/>
      </c>
      <c r="J970" s="186" t="str">
        <f>IF($A970=0,"",IFERROR(INDEX(BD_Gestão!B:B,MATCH('Banco de Dados'!$B970,BD_Gestão!$B:$B,0)),"erro"))</f>
        <v/>
      </c>
      <c r="K970" s="158" t="str">
        <f>IF($A970=0,"",IFERROR(INDEX(BD_Gestão!C:C,MATCH('Banco de Dados'!$B970,BD_Gestão!$B:$B,0)),"erro"))</f>
        <v/>
      </c>
      <c r="L970" s="158" t="str">
        <f>IF($A970=0,"",IFERROR(INDEX(BD_Gestão!H:H,MATCH('Banco de Dados'!$B970,BD_Gestão!$B:$B,0)),"erro"))</f>
        <v/>
      </c>
      <c r="M970" s="161" t="str">
        <f>IF($A970=0,"",IFERROR(INDEX(BD_Gestão!F:F,MATCH('Banco de Dados'!$B970,BD_Gestão!$B:$B,0)),"erro"))</f>
        <v/>
      </c>
      <c r="N970" s="161" t="str">
        <f>IF($A970=0,"",IFERROR(INDEX(BD_Gestão!J:J,MATCH('Banco de Dados'!$B970,BD_Gestão!$B:$B,0)),"erro"))</f>
        <v/>
      </c>
      <c r="O970" s="164" t="str">
        <f>IF($A970=0,"",IFERROR(INDEX(BD_Gestão!K:K,MATCH('Banco de Dados'!$B970,BD_Gestão!$B:$B,0)),"erro"))</f>
        <v/>
      </c>
      <c r="P970" s="169" t="str">
        <f t="shared" si="62"/>
        <v/>
      </c>
      <c r="Q970" s="170" t="str">
        <f t="shared" si="63"/>
        <v/>
      </c>
      <c r="R970" s="163" t="e">
        <f t="shared" si="60"/>
        <v>#VALUE!</v>
      </c>
      <c r="S970" s="163" t="e">
        <f t="shared" si="61"/>
        <v>#VALUE!</v>
      </c>
      <c r="T970" s="163" t="e">
        <f>INDEX(Controle!O:O,MATCH('Banco de Dados'!A970,Controle!M:M,0))*E970/100</f>
        <v>#N/A</v>
      </c>
    </row>
    <row r="971" spans="1:20" hidden="1" x14ac:dyDescent="0.2">
      <c r="A971" s="158">
        <f>BD_TS!A970</f>
        <v>0</v>
      </c>
      <c r="B971" s="158" t="str">
        <f>SUBSTITUTE(SUBSTITUTE(BD_TS!D970," ",""),"-","/")</f>
        <v/>
      </c>
      <c r="C971" s="158">
        <f>BD_TS!E970</f>
        <v>0</v>
      </c>
      <c r="D971" s="159">
        <f>BD_TS!F970</f>
        <v>0</v>
      </c>
      <c r="E971" s="160">
        <f>BD_TS!B970</f>
        <v>0</v>
      </c>
      <c r="F971" s="161">
        <f>BD_TS!C970</f>
        <v>0</v>
      </c>
      <c r="G971" s="187">
        <f>BD_TS!H970</f>
        <v>0</v>
      </c>
      <c r="H971" s="158" t="str">
        <f>IF($A971=0,"",IFERROR(INDEX(BD_Gestão!A:A,MATCH('Banco de Dados'!$B971,BD_Gestão!$B:$B,0)),"erro"))</f>
        <v/>
      </c>
      <c r="I971" s="162" t="str">
        <f>IF($A971=0,"",IFERROR(INDEX(BD_Gestão!E:E,MATCH('Banco de Dados'!$B971,BD_Gestão!$B:$B,0)),"erro"))</f>
        <v/>
      </c>
      <c r="J971" s="186" t="str">
        <f>IF($A971=0,"",IFERROR(INDEX(BD_Gestão!B:B,MATCH('Banco de Dados'!$B971,BD_Gestão!$B:$B,0)),"erro"))</f>
        <v/>
      </c>
      <c r="K971" s="158" t="str">
        <f>IF($A971=0,"",IFERROR(INDEX(BD_Gestão!C:C,MATCH('Banco de Dados'!$B971,BD_Gestão!$B:$B,0)),"erro"))</f>
        <v/>
      </c>
      <c r="L971" s="158" t="str">
        <f>IF($A971=0,"",IFERROR(INDEX(BD_Gestão!H:H,MATCH('Banco de Dados'!$B971,BD_Gestão!$B:$B,0)),"erro"))</f>
        <v/>
      </c>
      <c r="M971" s="161" t="str">
        <f>IF($A971=0,"",IFERROR(INDEX(BD_Gestão!F:F,MATCH('Banco de Dados'!$B971,BD_Gestão!$B:$B,0)),"erro"))</f>
        <v/>
      </c>
      <c r="N971" s="161" t="str">
        <f>IF($A971=0,"",IFERROR(INDEX(BD_Gestão!J:J,MATCH('Banco de Dados'!$B971,BD_Gestão!$B:$B,0)),"erro"))</f>
        <v/>
      </c>
      <c r="O971" s="164" t="str">
        <f>IF($A971=0,"",IFERROR(INDEX(BD_Gestão!K:K,MATCH('Banco de Dados'!$B971,BD_Gestão!$B:$B,0)),"erro"))</f>
        <v/>
      </c>
      <c r="P971" s="169" t="str">
        <f t="shared" si="62"/>
        <v/>
      </c>
      <c r="Q971" s="170" t="str">
        <f t="shared" si="63"/>
        <v/>
      </c>
      <c r="R971" s="163" t="e">
        <f t="shared" si="60"/>
        <v>#VALUE!</v>
      </c>
      <c r="S971" s="163" t="e">
        <f t="shared" si="61"/>
        <v>#VALUE!</v>
      </c>
      <c r="T971" s="163" t="e">
        <f>INDEX(Controle!O:O,MATCH('Banco de Dados'!A971,Controle!M:M,0))*E971/100</f>
        <v>#N/A</v>
      </c>
    </row>
    <row r="972" spans="1:20" hidden="1" x14ac:dyDescent="0.2">
      <c r="A972" s="158">
        <f>BD_TS!A971</f>
        <v>0</v>
      </c>
      <c r="B972" s="158" t="str">
        <f>SUBSTITUTE(SUBSTITUTE(BD_TS!D971," ",""),"-","/")</f>
        <v/>
      </c>
      <c r="C972" s="158">
        <f>BD_TS!E971</f>
        <v>0</v>
      </c>
      <c r="D972" s="159">
        <f>BD_TS!F971</f>
        <v>0</v>
      </c>
      <c r="E972" s="160">
        <f>BD_TS!B971</f>
        <v>0</v>
      </c>
      <c r="F972" s="161">
        <f>BD_TS!C971</f>
        <v>0</v>
      </c>
      <c r="G972" s="187">
        <f>BD_TS!H971</f>
        <v>0</v>
      </c>
      <c r="H972" s="158" t="str">
        <f>IF($A972=0,"",IFERROR(INDEX(BD_Gestão!A:A,MATCH('Banco de Dados'!$B972,BD_Gestão!$B:$B,0)),"erro"))</f>
        <v/>
      </c>
      <c r="I972" s="162" t="str">
        <f>IF($A972=0,"",IFERROR(INDEX(BD_Gestão!E:E,MATCH('Banco de Dados'!$B972,BD_Gestão!$B:$B,0)),"erro"))</f>
        <v/>
      </c>
      <c r="J972" s="186" t="str">
        <f>IF($A972=0,"",IFERROR(INDEX(BD_Gestão!B:B,MATCH('Banco de Dados'!$B972,BD_Gestão!$B:$B,0)),"erro"))</f>
        <v/>
      </c>
      <c r="K972" s="158" t="str">
        <f>IF($A972=0,"",IFERROR(INDEX(BD_Gestão!C:C,MATCH('Banco de Dados'!$B972,BD_Gestão!$B:$B,0)),"erro"))</f>
        <v/>
      </c>
      <c r="L972" s="158" t="str">
        <f>IF($A972=0,"",IFERROR(INDEX(BD_Gestão!H:H,MATCH('Banco de Dados'!$B972,BD_Gestão!$B:$B,0)),"erro"))</f>
        <v/>
      </c>
      <c r="M972" s="161" t="str">
        <f>IF($A972=0,"",IFERROR(INDEX(BD_Gestão!F:F,MATCH('Banco de Dados'!$B972,BD_Gestão!$B:$B,0)),"erro"))</f>
        <v/>
      </c>
      <c r="N972" s="161" t="str">
        <f>IF($A972=0,"",IFERROR(INDEX(BD_Gestão!J:J,MATCH('Banco de Dados'!$B972,BD_Gestão!$B:$B,0)),"erro"))</f>
        <v/>
      </c>
      <c r="O972" s="164" t="str">
        <f>IF($A972=0,"",IFERROR(INDEX(BD_Gestão!K:K,MATCH('Banco de Dados'!$B972,BD_Gestão!$B:$B,0)),"erro"))</f>
        <v/>
      </c>
      <c r="P972" s="169" t="str">
        <f t="shared" si="62"/>
        <v/>
      </c>
      <c r="Q972" s="170" t="str">
        <f t="shared" si="63"/>
        <v/>
      </c>
      <c r="R972" s="163" t="e">
        <f t="shared" si="60"/>
        <v>#VALUE!</v>
      </c>
      <c r="S972" s="163" t="e">
        <f t="shared" si="61"/>
        <v>#VALUE!</v>
      </c>
      <c r="T972" s="163" t="e">
        <f>INDEX(Controle!O:O,MATCH('Banco de Dados'!A972,Controle!M:M,0))*E972/100</f>
        <v>#N/A</v>
      </c>
    </row>
    <row r="973" spans="1:20" hidden="1" x14ac:dyDescent="0.2">
      <c r="A973" s="158">
        <f>BD_TS!A972</f>
        <v>0</v>
      </c>
      <c r="B973" s="158" t="str">
        <f>SUBSTITUTE(SUBSTITUTE(BD_TS!D972," ",""),"-","/")</f>
        <v/>
      </c>
      <c r="C973" s="158">
        <f>BD_TS!E972</f>
        <v>0</v>
      </c>
      <c r="D973" s="159">
        <f>BD_TS!F972</f>
        <v>0</v>
      </c>
      <c r="E973" s="160">
        <f>BD_TS!B972</f>
        <v>0</v>
      </c>
      <c r="F973" s="161">
        <f>BD_TS!C972</f>
        <v>0</v>
      </c>
      <c r="G973" s="187">
        <f>BD_TS!H972</f>
        <v>0</v>
      </c>
      <c r="H973" s="158" t="str">
        <f>IF($A973=0,"",IFERROR(INDEX(BD_Gestão!A:A,MATCH('Banco de Dados'!$B973,BD_Gestão!$B:$B,0)),"erro"))</f>
        <v/>
      </c>
      <c r="I973" s="162" t="str">
        <f>IF($A973=0,"",IFERROR(INDEX(BD_Gestão!E:E,MATCH('Banco de Dados'!$B973,BD_Gestão!$B:$B,0)),"erro"))</f>
        <v/>
      </c>
      <c r="J973" s="186" t="str">
        <f>IF($A973=0,"",IFERROR(INDEX(BD_Gestão!B:B,MATCH('Banco de Dados'!$B973,BD_Gestão!$B:$B,0)),"erro"))</f>
        <v/>
      </c>
      <c r="K973" s="158" t="str">
        <f>IF($A973=0,"",IFERROR(INDEX(BD_Gestão!C:C,MATCH('Banco de Dados'!$B973,BD_Gestão!$B:$B,0)),"erro"))</f>
        <v/>
      </c>
      <c r="L973" s="158" t="str">
        <f>IF($A973=0,"",IFERROR(INDEX(BD_Gestão!H:H,MATCH('Banco de Dados'!$B973,BD_Gestão!$B:$B,0)),"erro"))</f>
        <v/>
      </c>
      <c r="M973" s="161" t="str">
        <f>IF($A973=0,"",IFERROR(INDEX(BD_Gestão!F:F,MATCH('Banco de Dados'!$B973,BD_Gestão!$B:$B,0)),"erro"))</f>
        <v/>
      </c>
      <c r="N973" s="161" t="str">
        <f>IF($A973=0,"",IFERROR(INDEX(BD_Gestão!J:J,MATCH('Banco de Dados'!$B973,BD_Gestão!$B:$B,0)),"erro"))</f>
        <v/>
      </c>
      <c r="O973" s="164" t="str">
        <f>IF($A973=0,"",IFERROR(INDEX(BD_Gestão!K:K,MATCH('Banco de Dados'!$B973,BD_Gestão!$B:$B,0)),"erro"))</f>
        <v/>
      </c>
      <c r="P973" s="169" t="str">
        <f t="shared" si="62"/>
        <v/>
      </c>
      <c r="Q973" s="170" t="str">
        <f t="shared" si="63"/>
        <v/>
      </c>
      <c r="R973" s="163" t="e">
        <f t="shared" si="60"/>
        <v>#VALUE!</v>
      </c>
      <c r="S973" s="163" t="e">
        <f t="shared" si="61"/>
        <v>#VALUE!</v>
      </c>
      <c r="T973" s="163" t="e">
        <f>INDEX(Controle!O:O,MATCH('Banco de Dados'!A973,Controle!M:M,0))*E973/100</f>
        <v>#N/A</v>
      </c>
    </row>
    <row r="974" spans="1:20" hidden="1" x14ac:dyDescent="0.2">
      <c r="A974" s="158">
        <f>BD_TS!A973</f>
        <v>0</v>
      </c>
      <c r="B974" s="158" t="str">
        <f>SUBSTITUTE(SUBSTITUTE(BD_TS!D973," ",""),"-","/")</f>
        <v/>
      </c>
      <c r="C974" s="158">
        <f>BD_TS!E973</f>
        <v>0</v>
      </c>
      <c r="D974" s="159">
        <f>BD_TS!F973</f>
        <v>0</v>
      </c>
      <c r="E974" s="160">
        <f>BD_TS!B973</f>
        <v>0</v>
      </c>
      <c r="F974" s="161">
        <f>BD_TS!C973</f>
        <v>0</v>
      </c>
      <c r="G974" s="187">
        <f>BD_TS!H973</f>
        <v>0</v>
      </c>
      <c r="H974" s="158" t="str">
        <f>IF($A974=0,"",IFERROR(INDEX(BD_Gestão!A:A,MATCH('Banco de Dados'!$B974,BD_Gestão!$B:$B,0)),"erro"))</f>
        <v/>
      </c>
      <c r="I974" s="162" t="str">
        <f>IF($A974=0,"",IFERROR(INDEX(BD_Gestão!E:E,MATCH('Banco de Dados'!$B974,BD_Gestão!$B:$B,0)),"erro"))</f>
        <v/>
      </c>
      <c r="J974" s="186" t="str">
        <f>IF($A974=0,"",IFERROR(INDEX(BD_Gestão!B:B,MATCH('Banco de Dados'!$B974,BD_Gestão!$B:$B,0)),"erro"))</f>
        <v/>
      </c>
      <c r="K974" s="158" t="str">
        <f>IF($A974=0,"",IFERROR(INDEX(BD_Gestão!C:C,MATCH('Banco de Dados'!$B974,BD_Gestão!$B:$B,0)),"erro"))</f>
        <v/>
      </c>
      <c r="L974" s="158" t="str">
        <f>IF($A974=0,"",IFERROR(INDEX(BD_Gestão!H:H,MATCH('Banco de Dados'!$B974,BD_Gestão!$B:$B,0)),"erro"))</f>
        <v/>
      </c>
      <c r="M974" s="161" t="str">
        <f>IF($A974=0,"",IFERROR(INDEX(BD_Gestão!F:F,MATCH('Banco de Dados'!$B974,BD_Gestão!$B:$B,0)),"erro"))</f>
        <v/>
      </c>
      <c r="N974" s="161" t="str">
        <f>IF($A974=0,"",IFERROR(INDEX(BD_Gestão!J:J,MATCH('Banco de Dados'!$B974,BD_Gestão!$B:$B,0)),"erro"))</f>
        <v/>
      </c>
      <c r="O974" s="164" t="str">
        <f>IF($A974=0,"",IFERROR(INDEX(BD_Gestão!K:K,MATCH('Banco de Dados'!$B974,BD_Gestão!$B:$B,0)),"erro"))</f>
        <v/>
      </c>
      <c r="P974" s="169" t="str">
        <f t="shared" si="62"/>
        <v/>
      </c>
      <c r="Q974" s="170" t="str">
        <f t="shared" si="63"/>
        <v/>
      </c>
      <c r="R974" s="163" t="e">
        <f t="shared" si="60"/>
        <v>#VALUE!</v>
      </c>
      <c r="S974" s="163" t="e">
        <f t="shared" si="61"/>
        <v>#VALUE!</v>
      </c>
      <c r="T974" s="163" t="e">
        <f>INDEX(Controle!O:O,MATCH('Banco de Dados'!A974,Controle!M:M,0))*E974/100</f>
        <v>#N/A</v>
      </c>
    </row>
    <row r="975" spans="1:20" hidden="1" x14ac:dyDescent="0.2">
      <c r="A975" s="158">
        <f>BD_TS!A974</f>
        <v>0</v>
      </c>
      <c r="B975" s="158" t="str">
        <f>SUBSTITUTE(SUBSTITUTE(BD_TS!D974," ",""),"-","/")</f>
        <v/>
      </c>
      <c r="C975" s="158">
        <f>BD_TS!E974</f>
        <v>0</v>
      </c>
      <c r="D975" s="159">
        <f>BD_TS!F974</f>
        <v>0</v>
      </c>
      <c r="E975" s="160">
        <f>BD_TS!B974</f>
        <v>0</v>
      </c>
      <c r="F975" s="161">
        <f>BD_TS!C974</f>
        <v>0</v>
      </c>
      <c r="G975" s="187">
        <f>BD_TS!H974</f>
        <v>0</v>
      </c>
      <c r="H975" s="158" t="str">
        <f>IF($A975=0,"",IFERROR(INDEX(BD_Gestão!A:A,MATCH('Banco de Dados'!$B975,BD_Gestão!$B:$B,0)),"erro"))</f>
        <v/>
      </c>
      <c r="I975" s="162" t="str">
        <f>IF($A975=0,"",IFERROR(INDEX(BD_Gestão!E:E,MATCH('Banco de Dados'!$B975,BD_Gestão!$B:$B,0)),"erro"))</f>
        <v/>
      </c>
      <c r="J975" s="186" t="str">
        <f>IF($A975=0,"",IFERROR(INDEX(BD_Gestão!B:B,MATCH('Banco de Dados'!$B975,BD_Gestão!$B:$B,0)),"erro"))</f>
        <v/>
      </c>
      <c r="K975" s="158" t="str">
        <f>IF($A975=0,"",IFERROR(INDEX(BD_Gestão!C:C,MATCH('Banco de Dados'!$B975,BD_Gestão!$B:$B,0)),"erro"))</f>
        <v/>
      </c>
      <c r="L975" s="158" t="str">
        <f>IF($A975=0,"",IFERROR(INDEX(BD_Gestão!H:H,MATCH('Banco de Dados'!$B975,BD_Gestão!$B:$B,0)),"erro"))</f>
        <v/>
      </c>
      <c r="M975" s="161" t="str">
        <f>IF($A975=0,"",IFERROR(INDEX(BD_Gestão!F:F,MATCH('Banco de Dados'!$B975,BD_Gestão!$B:$B,0)),"erro"))</f>
        <v/>
      </c>
      <c r="N975" s="161" t="str">
        <f>IF($A975=0,"",IFERROR(INDEX(BD_Gestão!J:J,MATCH('Banco de Dados'!$B975,BD_Gestão!$B:$B,0)),"erro"))</f>
        <v/>
      </c>
      <c r="O975" s="164" t="str">
        <f>IF($A975=0,"",IFERROR(INDEX(BD_Gestão!K:K,MATCH('Banco de Dados'!$B975,BD_Gestão!$B:$B,0)),"erro"))</f>
        <v/>
      </c>
      <c r="P975" s="169" t="str">
        <f t="shared" si="62"/>
        <v/>
      </c>
      <c r="Q975" s="170" t="str">
        <f t="shared" si="63"/>
        <v/>
      </c>
      <c r="R975" s="163" t="e">
        <f t="shared" si="60"/>
        <v>#VALUE!</v>
      </c>
      <c r="S975" s="163" t="e">
        <f t="shared" si="61"/>
        <v>#VALUE!</v>
      </c>
      <c r="T975" s="163" t="e">
        <f>INDEX(Controle!O:O,MATCH('Banco de Dados'!A975,Controle!M:M,0))*E975/100</f>
        <v>#N/A</v>
      </c>
    </row>
    <row r="976" spans="1:20" hidden="1" x14ac:dyDescent="0.2">
      <c r="A976" s="158">
        <f>BD_TS!A975</f>
        <v>0</v>
      </c>
      <c r="B976" s="158" t="str">
        <f>SUBSTITUTE(SUBSTITUTE(BD_TS!D975," ",""),"-","/")</f>
        <v/>
      </c>
      <c r="C976" s="158">
        <f>BD_TS!E975</f>
        <v>0</v>
      </c>
      <c r="D976" s="159">
        <f>BD_TS!F975</f>
        <v>0</v>
      </c>
      <c r="E976" s="160">
        <f>BD_TS!B975</f>
        <v>0</v>
      </c>
      <c r="F976" s="161">
        <f>BD_TS!C975</f>
        <v>0</v>
      </c>
      <c r="G976" s="187">
        <f>BD_TS!H975</f>
        <v>0</v>
      </c>
      <c r="H976" s="158" t="str">
        <f>IF($A976=0,"",IFERROR(INDEX(BD_Gestão!A:A,MATCH('Banco de Dados'!$B976,BD_Gestão!$B:$B,0)),"erro"))</f>
        <v/>
      </c>
      <c r="I976" s="162" t="str">
        <f>IF($A976=0,"",IFERROR(INDEX(BD_Gestão!E:E,MATCH('Banco de Dados'!$B976,BD_Gestão!$B:$B,0)),"erro"))</f>
        <v/>
      </c>
      <c r="J976" s="186" t="str">
        <f>IF($A976=0,"",IFERROR(INDEX(BD_Gestão!B:B,MATCH('Banco de Dados'!$B976,BD_Gestão!$B:$B,0)),"erro"))</f>
        <v/>
      </c>
      <c r="K976" s="158" t="str">
        <f>IF($A976=0,"",IFERROR(INDEX(BD_Gestão!C:C,MATCH('Banco de Dados'!$B976,BD_Gestão!$B:$B,0)),"erro"))</f>
        <v/>
      </c>
      <c r="L976" s="158" t="str">
        <f>IF($A976=0,"",IFERROR(INDEX(BD_Gestão!H:H,MATCH('Banco de Dados'!$B976,BD_Gestão!$B:$B,0)),"erro"))</f>
        <v/>
      </c>
      <c r="M976" s="161" t="str">
        <f>IF($A976=0,"",IFERROR(INDEX(BD_Gestão!F:F,MATCH('Banco de Dados'!$B976,BD_Gestão!$B:$B,0)),"erro"))</f>
        <v/>
      </c>
      <c r="N976" s="161" t="str">
        <f>IF($A976=0,"",IFERROR(INDEX(BD_Gestão!J:J,MATCH('Banco de Dados'!$B976,BD_Gestão!$B:$B,0)),"erro"))</f>
        <v/>
      </c>
      <c r="O976" s="164" t="str">
        <f>IF($A976=0,"",IFERROR(INDEX(BD_Gestão!K:K,MATCH('Banco de Dados'!$B976,BD_Gestão!$B:$B,0)),"erro"))</f>
        <v/>
      </c>
      <c r="P976" s="169" t="str">
        <f t="shared" si="62"/>
        <v/>
      </c>
      <c r="Q976" s="170" t="str">
        <f t="shared" si="63"/>
        <v/>
      </c>
      <c r="R976" s="163" t="e">
        <f t="shared" si="60"/>
        <v>#VALUE!</v>
      </c>
      <c r="S976" s="163" t="e">
        <f t="shared" si="61"/>
        <v>#VALUE!</v>
      </c>
      <c r="T976" s="163" t="e">
        <f>INDEX(Controle!O:O,MATCH('Banco de Dados'!A976,Controle!M:M,0))*E976/100</f>
        <v>#N/A</v>
      </c>
    </row>
    <row r="977" spans="1:20" hidden="1" x14ac:dyDescent="0.2">
      <c r="A977" s="158">
        <f>BD_TS!A976</f>
        <v>0</v>
      </c>
      <c r="B977" s="158" t="str">
        <f>SUBSTITUTE(SUBSTITUTE(BD_TS!D976," ",""),"-","/")</f>
        <v/>
      </c>
      <c r="C977" s="158">
        <f>BD_TS!E976</f>
        <v>0</v>
      </c>
      <c r="D977" s="159">
        <f>BD_TS!F976</f>
        <v>0</v>
      </c>
      <c r="E977" s="160">
        <f>BD_TS!B976</f>
        <v>0</v>
      </c>
      <c r="F977" s="161">
        <f>BD_TS!C976</f>
        <v>0</v>
      </c>
      <c r="G977" s="187">
        <f>BD_TS!H976</f>
        <v>0</v>
      </c>
      <c r="H977" s="158" t="str">
        <f>IF($A977=0,"",IFERROR(INDEX(BD_Gestão!A:A,MATCH('Banco de Dados'!$B977,BD_Gestão!$B:$B,0)),"erro"))</f>
        <v/>
      </c>
      <c r="I977" s="162" t="str">
        <f>IF($A977=0,"",IFERROR(INDEX(BD_Gestão!E:E,MATCH('Banco de Dados'!$B977,BD_Gestão!$B:$B,0)),"erro"))</f>
        <v/>
      </c>
      <c r="J977" s="186" t="str">
        <f>IF($A977=0,"",IFERROR(INDEX(BD_Gestão!B:B,MATCH('Banco de Dados'!$B977,BD_Gestão!$B:$B,0)),"erro"))</f>
        <v/>
      </c>
      <c r="K977" s="158" t="str">
        <f>IF($A977=0,"",IFERROR(INDEX(BD_Gestão!C:C,MATCH('Banco de Dados'!$B977,BD_Gestão!$B:$B,0)),"erro"))</f>
        <v/>
      </c>
      <c r="L977" s="158" t="str">
        <f>IF($A977=0,"",IFERROR(INDEX(BD_Gestão!H:H,MATCH('Banco de Dados'!$B977,BD_Gestão!$B:$B,0)),"erro"))</f>
        <v/>
      </c>
      <c r="M977" s="161" t="str">
        <f>IF($A977=0,"",IFERROR(INDEX(BD_Gestão!F:F,MATCH('Banco de Dados'!$B977,BD_Gestão!$B:$B,0)),"erro"))</f>
        <v/>
      </c>
      <c r="N977" s="161" t="str">
        <f>IF($A977=0,"",IFERROR(INDEX(BD_Gestão!J:J,MATCH('Banco de Dados'!$B977,BD_Gestão!$B:$B,0)),"erro"))</f>
        <v/>
      </c>
      <c r="O977" s="164" t="str">
        <f>IF($A977=0,"",IFERROR(INDEX(BD_Gestão!K:K,MATCH('Banco de Dados'!$B977,BD_Gestão!$B:$B,0)),"erro"))</f>
        <v/>
      </c>
      <c r="P977" s="169" t="str">
        <f t="shared" si="62"/>
        <v/>
      </c>
      <c r="Q977" s="170" t="str">
        <f t="shared" si="63"/>
        <v/>
      </c>
      <c r="R977" s="163" t="e">
        <f t="shared" si="60"/>
        <v>#VALUE!</v>
      </c>
      <c r="S977" s="163" t="e">
        <f t="shared" si="61"/>
        <v>#VALUE!</v>
      </c>
      <c r="T977" s="163" t="e">
        <f>INDEX(Controle!O:O,MATCH('Banco de Dados'!A977,Controle!M:M,0))*E977/100</f>
        <v>#N/A</v>
      </c>
    </row>
    <row r="978" spans="1:20" hidden="1" x14ac:dyDescent="0.2">
      <c r="A978" s="158">
        <f>BD_TS!A977</f>
        <v>0</v>
      </c>
      <c r="B978" s="158" t="str">
        <f>SUBSTITUTE(SUBSTITUTE(BD_TS!D977," ",""),"-","/")</f>
        <v/>
      </c>
      <c r="C978" s="158">
        <f>BD_TS!E977</f>
        <v>0</v>
      </c>
      <c r="D978" s="159">
        <f>BD_TS!F977</f>
        <v>0</v>
      </c>
      <c r="E978" s="160">
        <f>BD_TS!B977</f>
        <v>0</v>
      </c>
      <c r="F978" s="161">
        <f>BD_TS!C977</f>
        <v>0</v>
      </c>
      <c r="G978" s="187">
        <f>BD_TS!H977</f>
        <v>0</v>
      </c>
      <c r="H978" s="158" t="str">
        <f>IF($A978=0,"",IFERROR(INDEX(BD_Gestão!A:A,MATCH('Banco de Dados'!$B978,BD_Gestão!$B:$B,0)),"erro"))</f>
        <v/>
      </c>
      <c r="I978" s="162" t="str">
        <f>IF($A978=0,"",IFERROR(INDEX(BD_Gestão!E:E,MATCH('Banco de Dados'!$B978,BD_Gestão!$B:$B,0)),"erro"))</f>
        <v/>
      </c>
      <c r="J978" s="186" t="str">
        <f>IF($A978=0,"",IFERROR(INDEX(BD_Gestão!B:B,MATCH('Banco de Dados'!$B978,BD_Gestão!$B:$B,0)),"erro"))</f>
        <v/>
      </c>
      <c r="K978" s="158" t="str">
        <f>IF($A978=0,"",IFERROR(INDEX(BD_Gestão!C:C,MATCH('Banco de Dados'!$B978,BD_Gestão!$B:$B,0)),"erro"))</f>
        <v/>
      </c>
      <c r="L978" s="158" t="str">
        <f>IF($A978=0,"",IFERROR(INDEX(BD_Gestão!H:H,MATCH('Banco de Dados'!$B978,BD_Gestão!$B:$B,0)),"erro"))</f>
        <v/>
      </c>
      <c r="M978" s="161" t="str">
        <f>IF($A978=0,"",IFERROR(INDEX(BD_Gestão!F:F,MATCH('Banco de Dados'!$B978,BD_Gestão!$B:$B,0)),"erro"))</f>
        <v/>
      </c>
      <c r="N978" s="161" t="str">
        <f>IF($A978=0,"",IFERROR(INDEX(BD_Gestão!J:J,MATCH('Banco de Dados'!$B978,BD_Gestão!$B:$B,0)),"erro"))</f>
        <v/>
      </c>
      <c r="O978" s="164" t="str">
        <f>IF($A978=0,"",IFERROR(INDEX(BD_Gestão!K:K,MATCH('Banco de Dados'!$B978,BD_Gestão!$B:$B,0)),"erro"))</f>
        <v/>
      </c>
      <c r="P978" s="169" t="str">
        <f t="shared" si="62"/>
        <v/>
      </c>
      <c r="Q978" s="170" t="str">
        <f t="shared" si="63"/>
        <v/>
      </c>
      <c r="R978" s="163" t="e">
        <f t="shared" si="60"/>
        <v>#VALUE!</v>
      </c>
      <c r="S978" s="163" t="e">
        <f t="shared" si="61"/>
        <v>#VALUE!</v>
      </c>
      <c r="T978" s="163" t="e">
        <f>INDEX(Controle!O:O,MATCH('Banco de Dados'!A978,Controle!M:M,0))*E978/100</f>
        <v>#N/A</v>
      </c>
    </row>
    <row r="979" spans="1:20" hidden="1" x14ac:dyDescent="0.2">
      <c r="A979" s="158">
        <f>BD_TS!A978</f>
        <v>0</v>
      </c>
      <c r="B979" s="158" t="str">
        <f>SUBSTITUTE(SUBSTITUTE(BD_TS!D978," ",""),"-","/")</f>
        <v/>
      </c>
      <c r="C979" s="158">
        <f>BD_TS!E978</f>
        <v>0</v>
      </c>
      <c r="D979" s="159">
        <f>BD_TS!F978</f>
        <v>0</v>
      </c>
      <c r="E979" s="160">
        <f>BD_TS!B978</f>
        <v>0</v>
      </c>
      <c r="F979" s="161">
        <f>BD_TS!C978</f>
        <v>0</v>
      </c>
      <c r="G979" s="187">
        <f>BD_TS!H978</f>
        <v>0</v>
      </c>
      <c r="H979" s="158" t="str">
        <f>IF($A979=0,"",IFERROR(INDEX(BD_Gestão!A:A,MATCH('Banco de Dados'!$B979,BD_Gestão!$B:$B,0)),"erro"))</f>
        <v/>
      </c>
      <c r="I979" s="162" t="str">
        <f>IF($A979=0,"",IFERROR(INDEX(BD_Gestão!E:E,MATCH('Banco de Dados'!$B979,BD_Gestão!$B:$B,0)),"erro"))</f>
        <v/>
      </c>
      <c r="J979" s="186" t="str">
        <f>IF($A979=0,"",IFERROR(INDEX(BD_Gestão!B:B,MATCH('Banco de Dados'!$B979,BD_Gestão!$B:$B,0)),"erro"))</f>
        <v/>
      </c>
      <c r="K979" s="158" t="str">
        <f>IF($A979=0,"",IFERROR(INDEX(BD_Gestão!C:C,MATCH('Banco de Dados'!$B979,BD_Gestão!$B:$B,0)),"erro"))</f>
        <v/>
      </c>
      <c r="L979" s="158" t="str">
        <f>IF($A979=0,"",IFERROR(INDEX(BD_Gestão!H:H,MATCH('Banco de Dados'!$B979,BD_Gestão!$B:$B,0)),"erro"))</f>
        <v/>
      </c>
      <c r="M979" s="161" t="str">
        <f>IF($A979=0,"",IFERROR(INDEX(BD_Gestão!F:F,MATCH('Banco de Dados'!$B979,BD_Gestão!$B:$B,0)),"erro"))</f>
        <v/>
      </c>
      <c r="N979" s="161" t="str">
        <f>IF($A979=0,"",IFERROR(INDEX(BD_Gestão!J:J,MATCH('Banco de Dados'!$B979,BD_Gestão!$B:$B,0)),"erro"))</f>
        <v/>
      </c>
      <c r="O979" s="164" t="str">
        <f>IF($A979=0,"",IFERROR(INDEX(BD_Gestão!K:K,MATCH('Banco de Dados'!$B979,BD_Gestão!$B:$B,0)),"erro"))</f>
        <v/>
      </c>
      <c r="P979" s="169" t="str">
        <f t="shared" si="62"/>
        <v/>
      </c>
      <c r="Q979" s="170" t="str">
        <f t="shared" si="63"/>
        <v/>
      </c>
      <c r="R979" s="163" t="e">
        <f t="shared" si="60"/>
        <v>#VALUE!</v>
      </c>
      <c r="S979" s="163" t="e">
        <f t="shared" si="61"/>
        <v>#VALUE!</v>
      </c>
      <c r="T979" s="163" t="e">
        <f>INDEX(Controle!O:O,MATCH('Banco de Dados'!A979,Controle!M:M,0))*E979/100</f>
        <v>#N/A</v>
      </c>
    </row>
    <row r="980" spans="1:20" hidden="1" x14ac:dyDescent="0.2">
      <c r="A980" s="158">
        <f>BD_TS!A979</f>
        <v>0</v>
      </c>
      <c r="B980" s="158" t="str">
        <f>SUBSTITUTE(SUBSTITUTE(BD_TS!D979," ",""),"-","/")</f>
        <v/>
      </c>
      <c r="C980" s="158">
        <f>BD_TS!E979</f>
        <v>0</v>
      </c>
      <c r="D980" s="159">
        <f>BD_TS!F979</f>
        <v>0</v>
      </c>
      <c r="E980" s="160">
        <f>BD_TS!B979</f>
        <v>0</v>
      </c>
      <c r="F980" s="161">
        <f>BD_TS!C979</f>
        <v>0</v>
      </c>
      <c r="G980" s="187">
        <f>BD_TS!H979</f>
        <v>0</v>
      </c>
      <c r="H980" s="158" t="str">
        <f>IF($A980=0,"",IFERROR(INDEX(BD_Gestão!A:A,MATCH('Banco de Dados'!$B980,BD_Gestão!$B:$B,0)),"erro"))</f>
        <v/>
      </c>
      <c r="I980" s="162" t="str">
        <f>IF($A980=0,"",IFERROR(INDEX(BD_Gestão!E:E,MATCH('Banco de Dados'!$B980,BD_Gestão!$B:$B,0)),"erro"))</f>
        <v/>
      </c>
      <c r="J980" s="186" t="str">
        <f>IF($A980=0,"",IFERROR(INDEX(BD_Gestão!B:B,MATCH('Banco de Dados'!$B980,BD_Gestão!$B:$B,0)),"erro"))</f>
        <v/>
      </c>
      <c r="K980" s="158" t="str">
        <f>IF($A980=0,"",IFERROR(INDEX(BD_Gestão!C:C,MATCH('Banco de Dados'!$B980,BD_Gestão!$B:$B,0)),"erro"))</f>
        <v/>
      </c>
      <c r="L980" s="158" t="str">
        <f>IF($A980=0,"",IFERROR(INDEX(BD_Gestão!H:H,MATCH('Banco de Dados'!$B980,BD_Gestão!$B:$B,0)),"erro"))</f>
        <v/>
      </c>
      <c r="M980" s="161" t="str">
        <f>IF($A980=0,"",IFERROR(INDEX(BD_Gestão!F:F,MATCH('Banco de Dados'!$B980,BD_Gestão!$B:$B,0)),"erro"))</f>
        <v/>
      </c>
      <c r="N980" s="161" t="str">
        <f>IF($A980=0,"",IFERROR(INDEX(BD_Gestão!J:J,MATCH('Banco de Dados'!$B980,BD_Gestão!$B:$B,0)),"erro"))</f>
        <v/>
      </c>
      <c r="O980" s="164" t="str">
        <f>IF($A980=0,"",IFERROR(INDEX(BD_Gestão!K:K,MATCH('Banco de Dados'!$B980,BD_Gestão!$B:$B,0)),"erro"))</f>
        <v/>
      </c>
      <c r="P980" s="169" t="str">
        <f t="shared" si="62"/>
        <v/>
      </c>
      <c r="Q980" s="170" t="str">
        <f t="shared" si="63"/>
        <v/>
      </c>
      <c r="R980" s="163" t="e">
        <f t="shared" si="60"/>
        <v>#VALUE!</v>
      </c>
      <c r="S980" s="163" t="e">
        <f t="shared" si="61"/>
        <v>#VALUE!</v>
      </c>
      <c r="T980" s="163" t="e">
        <f>INDEX(Controle!O:O,MATCH('Banco de Dados'!A980,Controle!M:M,0))*E980/100</f>
        <v>#N/A</v>
      </c>
    </row>
    <row r="981" spans="1:20" hidden="1" x14ac:dyDescent="0.2">
      <c r="A981" s="158">
        <f>BD_TS!A980</f>
        <v>0</v>
      </c>
      <c r="B981" s="158" t="str">
        <f>SUBSTITUTE(SUBSTITUTE(BD_TS!D980," ",""),"-","/")</f>
        <v/>
      </c>
      <c r="C981" s="158">
        <f>BD_TS!E980</f>
        <v>0</v>
      </c>
      <c r="D981" s="159">
        <f>BD_TS!F980</f>
        <v>0</v>
      </c>
      <c r="E981" s="160">
        <f>BD_TS!B980</f>
        <v>0</v>
      </c>
      <c r="F981" s="161">
        <f>BD_TS!C980</f>
        <v>0</v>
      </c>
      <c r="G981" s="187">
        <f>BD_TS!H980</f>
        <v>0</v>
      </c>
      <c r="H981" s="158" t="str">
        <f>IF($A981=0,"",IFERROR(INDEX(BD_Gestão!A:A,MATCH('Banco de Dados'!$B981,BD_Gestão!$B:$B,0)),"erro"))</f>
        <v/>
      </c>
      <c r="I981" s="162" t="str">
        <f>IF($A981=0,"",IFERROR(INDEX(BD_Gestão!E:E,MATCH('Banco de Dados'!$B981,BD_Gestão!$B:$B,0)),"erro"))</f>
        <v/>
      </c>
      <c r="J981" s="186" t="str">
        <f>IF($A981=0,"",IFERROR(INDEX(BD_Gestão!B:B,MATCH('Banco de Dados'!$B981,BD_Gestão!$B:$B,0)),"erro"))</f>
        <v/>
      </c>
      <c r="K981" s="158" t="str">
        <f>IF($A981=0,"",IFERROR(INDEX(BD_Gestão!C:C,MATCH('Banco de Dados'!$B981,BD_Gestão!$B:$B,0)),"erro"))</f>
        <v/>
      </c>
      <c r="L981" s="158" t="str">
        <f>IF($A981=0,"",IFERROR(INDEX(BD_Gestão!H:H,MATCH('Banco de Dados'!$B981,BD_Gestão!$B:$B,0)),"erro"))</f>
        <v/>
      </c>
      <c r="M981" s="161" t="str">
        <f>IF($A981=0,"",IFERROR(INDEX(BD_Gestão!F:F,MATCH('Banco de Dados'!$B981,BD_Gestão!$B:$B,0)),"erro"))</f>
        <v/>
      </c>
      <c r="N981" s="161" t="str">
        <f>IF($A981=0,"",IFERROR(INDEX(BD_Gestão!J:J,MATCH('Banco de Dados'!$B981,BD_Gestão!$B:$B,0)),"erro"))</f>
        <v/>
      </c>
      <c r="O981" s="164" t="str">
        <f>IF($A981=0,"",IFERROR(INDEX(BD_Gestão!K:K,MATCH('Banco de Dados'!$B981,BD_Gestão!$B:$B,0)),"erro"))</f>
        <v/>
      </c>
      <c r="P981" s="169" t="str">
        <f t="shared" si="62"/>
        <v/>
      </c>
      <c r="Q981" s="170" t="str">
        <f t="shared" si="63"/>
        <v/>
      </c>
      <c r="R981" s="163" t="e">
        <f t="shared" si="60"/>
        <v>#VALUE!</v>
      </c>
      <c r="S981" s="163" t="e">
        <f t="shared" si="61"/>
        <v>#VALUE!</v>
      </c>
      <c r="T981" s="163" t="e">
        <f>INDEX(Controle!O:O,MATCH('Banco de Dados'!A981,Controle!M:M,0))*E981/100</f>
        <v>#N/A</v>
      </c>
    </row>
    <row r="982" spans="1:20" hidden="1" x14ac:dyDescent="0.2">
      <c r="A982" s="158">
        <f>BD_TS!A981</f>
        <v>0</v>
      </c>
      <c r="B982" s="158" t="str">
        <f>SUBSTITUTE(SUBSTITUTE(BD_TS!D981," ",""),"-","/")</f>
        <v/>
      </c>
      <c r="C982" s="158">
        <f>BD_TS!E981</f>
        <v>0</v>
      </c>
      <c r="D982" s="159">
        <f>BD_TS!F981</f>
        <v>0</v>
      </c>
      <c r="E982" s="160">
        <f>BD_TS!B981</f>
        <v>0</v>
      </c>
      <c r="F982" s="161">
        <f>BD_TS!C981</f>
        <v>0</v>
      </c>
      <c r="G982" s="187">
        <f>BD_TS!H981</f>
        <v>0</v>
      </c>
      <c r="H982" s="158" t="str">
        <f>IF($A982=0,"",IFERROR(INDEX(BD_Gestão!A:A,MATCH('Banco de Dados'!$B982,BD_Gestão!$B:$B,0)),"erro"))</f>
        <v/>
      </c>
      <c r="I982" s="162" t="str">
        <f>IF($A982=0,"",IFERROR(INDEX(BD_Gestão!E:E,MATCH('Banco de Dados'!$B982,BD_Gestão!$B:$B,0)),"erro"))</f>
        <v/>
      </c>
      <c r="J982" s="186" t="str">
        <f>IF($A982=0,"",IFERROR(INDEX(BD_Gestão!B:B,MATCH('Banco de Dados'!$B982,BD_Gestão!$B:$B,0)),"erro"))</f>
        <v/>
      </c>
      <c r="K982" s="158" t="str">
        <f>IF($A982=0,"",IFERROR(INDEX(BD_Gestão!C:C,MATCH('Banco de Dados'!$B982,BD_Gestão!$B:$B,0)),"erro"))</f>
        <v/>
      </c>
      <c r="L982" s="158" t="str">
        <f>IF($A982=0,"",IFERROR(INDEX(BD_Gestão!H:H,MATCH('Banco de Dados'!$B982,BD_Gestão!$B:$B,0)),"erro"))</f>
        <v/>
      </c>
      <c r="M982" s="161" t="str">
        <f>IF($A982=0,"",IFERROR(INDEX(BD_Gestão!F:F,MATCH('Banco de Dados'!$B982,BD_Gestão!$B:$B,0)),"erro"))</f>
        <v/>
      </c>
      <c r="N982" s="161" t="str">
        <f>IF($A982=0,"",IFERROR(INDEX(BD_Gestão!J:J,MATCH('Banco de Dados'!$B982,BD_Gestão!$B:$B,0)),"erro"))</f>
        <v/>
      </c>
      <c r="O982" s="164" t="str">
        <f>IF($A982=0,"",IFERROR(INDEX(BD_Gestão!K:K,MATCH('Banco de Dados'!$B982,BD_Gestão!$B:$B,0)),"erro"))</f>
        <v/>
      </c>
      <c r="P982" s="169" t="str">
        <f t="shared" si="62"/>
        <v/>
      </c>
      <c r="Q982" s="170" t="str">
        <f t="shared" si="63"/>
        <v/>
      </c>
      <c r="R982" s="163" t="e">
        <f t="shared" si="60"/>
        <v>#VALUE!</v>
      </c>
      <c r="S982" s="163" t="e">
        <f t="shared" si="61"/>
        <v>#VALUE!</v>
      </c>
      <c r="T982" s="163" t="e">
        <f>INDEX(Controle!O:O,MATCH('Banco de Dados'!A982,Controle!M:M,0))*E982/100</f>
        <v>#N/A</v>
      </c>
    </row>
    <row r="983" spans="1:20" hidden="1" x14ac:dyDescent="0.2">
      <c r="A983" s="158">
        <f>BD_TS!A982</f>
        <v>0</v>
      </c>
      <c r="B983" s="158" t="str">
        <f>SUBSTITUTE(SUBSTITUTE(BD_TS!D982," ",""),"-","/")</f>
        <v/>
      </c>
      <c r="C983" s="158">
        <f>BD_TS!E982</f>
        <v>0</v>
      </c>
      <c r="D983" s="159">
        <f>BD_TS!F982</f>
        <v>0</v>
      </c>
      <c r="E983" s="160">
        <f>BD_TS!B982</f>
        <v>0</v>
      </c>
      <c r="F983" s="161">
        <f>BD_TS!C982</f>
        <v>0</v>
      </c>
      <c r="G983" s="187">
        <f>BD_TS!H982</f>
        <v>0</v>
      </c>
      <c r="H983" s="158" t="str">
        <f>IF($A983=0,"",IFERROR(INDEX(BD_Gestão!A:A,MATCH('Banco de Dados'!$B983,BD_Gestão!$B:$B,0)),"erro"))</f>
        <v/>
      </c>
      <c r="I983" s="162" t="str">
        <f>IF($A983=0,"",IFERROR(INDEX(BD_Gestão!E:E,MATCH('Banco de Dados'!$B983,BD_Gestão!$B:$B,0)),"erro"))</f>
        <v/>
      </c>
      <c r="J983" s="186" t="str">
        <f>IF($A983=0,"",IFERROR(INDEX(BD_Gestão!B:B,MATCH('Banco de Dados'!$B983,BD_Gestão!$B:$B,0)),"erro"))</f>
        <v/>
      </c>
      <c r="K983" s="158" t="str">
        <f>IF($A983=0,"",IFERROR(INDEX(BD_Gestão!C:C,MATCH('Banco de Dados'!$B983,BD_Gestão!$B:$B,0)),"erro"))</f>
        <v/>
      </c>
      <c r="L983" s="158" t="str">
        <f>IF($A983=0,"",IFERROR(INDEX(BD_Gestão!H:H,MATCH('Banco de Dados'!$B983,BD_Gestão!$B:$B,0)),"erro"))</f>
        <v/>
      </c>
      <c r="M983" s="161" t="str">
        <f>IF($A983=0,"",IFERROR(INDEX(BD_Gestão!F:F,MATCH('Banco de Dados'!$B983,BD_Gestão!$B:$B,0)),"erro"))</f>
        <v/>
      </c>
      <c r="N983" s="161" t="str">
        <f>IF($A983=0,"",IFERROR(INDEX(BD_Gestão!J:J,MATCH('Banco de Dados'!$B983,BD_Gestão!$B:$B,0)),"erro"))</f>
        <v/>
      </c>
      <c r="O983" s="164" t="str">
        <f>IF($A983=0,"",IFERROR(INDEX(BD_Gestão!K:K,MATCH('Banco de Dados'!$B983,BD_Gestão!$B:$B,0)),"erro"))</f>
        <v/>
      </c>
      <c r="P983" s="169" t="str">
        <f t="shared" si="62"/>
        <v/>
      </c>
      <c r="Q983" s="170" t="str">
        <f t="shared" si="63"/>
        <v/>
      </c>
      <c r="R983" s="163" t="e">
        <f t="shared" si="60"/>
        <v>#VALUE!</v>
      </c>
      <c r="S983" s="163" t="e">
        <f t="shared" si="61"/>
        <v>#VALUE!</v>
      </c>
      <c r="T983" s="163" t="e">
        <f>INDEX(Controle!O:O,MATCH('Banco de Dados'!A983,Controle!M:M,0))*E983/100</f>
        <v>#N/A</v>
      </c>
    </row>
    <row r="984" spans="1:20" hidden="1" x14ac:dyDescent="0.2">
      <c r="A984" s="158">
        <f>BD_TS!A983</f>
        <v>0</v>
      </c>
      <c r="B984" s="158" t="str">
        <f>SUBSTITUTE(SUBSTITUTE(BD_TS!D983," ",""),"-","/")</f>
        <v/>
      </c>
      <c r="C984" s="158">
        <f>BD_TS!E983</f>
        <v>0</v>
      </c>
      <c r="D984" s="159">
        <f>BD_TS!F983</f>
        <v>0</v>
      </c>
      <c r="E984" s="160">
        <f>BD_TS!B983</f>
        <v>0</v>
      </c>
      <c r="F984" s="161">
        <f>BD_TS!C983</f>
        <v>0</v>
      </c>
      <c r="G984" s="187">
        <f>BD_TS!H983</f>
        <v>0</v>
      </c>
      <c r="H984" s="158" t="str">
        <f>IF($A984=0,"",IFERROR(INDEX(BD_Gestão!A:A,MATCH('Banco de Dados'!$B984,BD_Gestão!$B:$B,0)),"erro"))</f>
        <v/>
      </c>
      <c r="I984" s="162" t="str">
        <f>IF($A984=0,"",IFERROR(INDEX(BD_Gestão!E:E,MATCH('Banco de Dados'!$B984,BD_Gestão!$B:$B,0)),"erro"))</f>
        <v/>
      </c>
      <c r="J984" s="186" t="str">
        <f>IF($A984=0,"",IFERROR(INDEX(BD_Gestão!B:B,MATCH('Banco de Dados'!$B984,BD_Gestão!$B:$B,0)),"erro"))</f>
        <v/>
      </c>
      <c r="K984" s="158" t="str">
        <f>IF($A984=0,"",IFERROR(INDEX(BD_Gestão!C:C,MATCH('Banco de Dados'!$B984,BD_Gestão!$B:$B,0)),"erro"))</f>
        <v/>
      </c>
      <c r="L984" s="158" t="str">
        <f>IF($A984=0,"",IFERROR(INDEX(BD_Gestão!H:H,MATCH('Banco de Dados'!$B984,BD_Gestão!$B:$B,0)),"erro"))</f>
        <v/>
      </c>
      <c r="M984" s="161" t="str">
        <f>IF($A984=0,"",IFERROR(INDEX(BD_Gestão!F:F,MATCH('Banco de Dados'!$B984,BD_Gestão!$B:$B,0)),"erro"))</f>
        <v/>
      </c>
      <c r="N984" s="161" t="str">
        <f>IF($A984=0,"",IFERROR(INDEX(BD_Gestão!J:J,MATCH('Banco de Dados'!$B984,BD_Gestão!$B:$B,0)),"erro"))</f>
        <v/>
      </c>
      <c r="O984" s="164" t="str">
        <f>IF($A984=0,"",IFERROR(INDEX(BD_Gestão!K:K,MATCH('Banco de Dados'!$B984,BD_Gestão!$B:$B,0)),"erro"))</f>
        <v/>
      </c>
      <c r="P984" s="169" t="str">
        <f t="shared" si="62"/>
        <v/>
      </c>
      <c r="Q984" s="170" t="str">
        <f t="shared" si="63"/>
        <v/>
      </c>
      <c r="R984" s="163" t="e">
        <f t="shared" si="60"/>
        <v>#VALUE!</v>
      </c>
      <c r="S984" s="163" t="e">
        <f t="shared" si="61"/>
        <v>#VALUE!</v>
      </c>
      <c r="T984" s="163" t="e">
        <f>INDEX(Controle!O:O,MATCH('Banco de Dados'!A984,Controle!M:M,0))*E984/100</f>
        <v>#N/A</v>
      </c>
    </row>
    <row r="985" spans="1:20" hidden="1" x14ac:dyDescent="0.2">
      <c r="A985" s="158">
        <f>BD_TS!A984</f>
        <v>0</v>
      </c>
      <c r="B985" s="158" t="str">
        <f>SUBSTITUTE(SUBSTITUTE(BD_TS!D984," ",""),"-","/")</f>
        <v/>
      </c>
      <c r="C985" s="158">
        <f>BD_TS!E984</f>
        <v>0</v>
      </c>
      <c r="D985" s="159">
        <f>BD_TS!F984</f>
        <v>0</v>
      </c>
      <c r="E985" s="160">
        <f>BD_TS!B984</f>
        <v>0</v>
      </c>
      <c r="F985" s="161">
        <f>BD_TS!C984</f>
        <v>0</v>
      </c>
      <c r="G985" s="187">
        <f>BD_TS!H984</f>
        <v>0</v>
      </c>
      <c r="H985" s="158" t="str">
        <f>IF($A985=0,"",IFERROR(INDEX(BD_Gestão!A:A,MATCH('Banco de Dados'!$B985,BD_Gestão!$B:$B,0)),"erro"))</f>
        <v/>
      </c>
      <c r="I985" s="162" t="str">
        <f>IF($A985=0,"",IFERROR(INDEX(BD_Gestão!E:E,MATCH('Banco de Dados'!$B985,BD_Gestão!$B:$B,0)),"erro"))</f>
        <v/>
      </c>
      <c r="J985" s="186" t="str">
        <f>IF($A985=0,"",IFERROR(INDEX(BD_Gestão!B:B,MATCH('Banco de Dados'!$B985,BD_Gestão!$B:$B,0)),"erro"))</f>
        <v/>
      </c>
      <c r="K985" s="158" t="str">
        <f>IF($A985=0,"",IFERROR(INDEX(BD_Gestão!C:C,MATCH('Banco de Dados'!$B985,BD_Gestão!$B:$B,0)),"erro"))</f>
        <v/>
      </c>
      <c r="L985" s="158" t="str">
        <f>IF($A985=0,"",IFERROR(INDEX(BD_Gestão!H:H,MATCH('Banco de Dados'!$B985,BD_Gestão!$B:$B,0)),"erro"))</f>
        <v/>
      </c>
      <c r="M985" s="161" t="str">
        <f>IF($A985=0,"",IFERROR(INDEX(BD_Gestão!F:F,MATCH('Banco de Dados'!$B985,BD_Gestão!$B:$B,0)),"erro"))</f>
        <v/>
      </c>
      <c r="N985" s="161" t="str">
        <f>IF($A985=0,"",IFERROR(INDEX(BD_Gestão!J:J,MATCH('Banco de Dados'!$B985,BD_Gestão!$B:$B,0)),"erro"))</f>
        <v/>
      </c>
      <c r="O985" s="164" t="str">
        <f>IF($A985=0,"",IFERROR(INDEX(BD_Gestão!K:K,MATCH('Banco de Dados'!$B985,BD_Gestão!$B:$B,0)),"erro"))</f>
        <v/>
      </c>
      <c r="P985" s="169" t="str">
        <f t="shared" si="62"/>
        <v/>
      </c>
      <c r="Q985" s="170" t="str">
        <f t="shared" si="63"/>
        <v/>
      </c>
      <c r="R985" s="163" t="e">
        <f t="shared" si="60"/>
        <v>#VALUE!</v>
      </c>
      <c r="S985" s="163" t="e">
        <f t="shared" si="61"/>
        <v>#VALUE!</v>
      </c>
      <c r="T985" s="163" t="e">
        <f>INDEX(Controle!O:O,MATCH('Banco de Dados'!A985,Controle!M:M,0))*E985/100</f>
        <v>#N/A</v>
      </c>
    </row>
    <row r="986" spans="1:20" hidden="1" x14ac:dyDescent="0.2">
      <c r="A986" s="158">
        <f>BD_TS!A985</f>
        <v>0</v>
      </c>
      <c r="B986" s="158" t="str">
        <f>SUBSTITUTE(SUBSTITUTE(BD_TS!D985," ",""),"-","/")</f>
        <v/>
      </c>
      <c r="C986" s="158">
        <f>BD_TS!E985</f>
        <v>0</v>
      </c>
      <c r="D986" s="159">
        <f>BD_TS!F985</f>
        <v>0</v>
      </c>
      <c r="E986" s="160">
        <f>BD_TS!B985</f>
        <v>0</v>
      </c>
      <c r="F986" s="161">
        <f>BD_TS!C985</f>
        <v>0</v>
      </c>
      <c r="G986" s="187">
        <f>BD_TS!H985</f>
        <v>0</v>
      </c>
      <c r="H986" s="158" t="str">
        <f>IF($A986=0,"",IFERROR(INDEX(BD_Gestão!A:A,MATCH('Banco de Dados'!$B986,BD_Gestão!$B:$B,0)),"erro"))</f>
        <v/>
      </c>
      <c r="I986" s="162" t="str">
        <f>IF($A986=0,"",IFERROR(INDEX(BD_Gestão!E:E,MATCH('Banco de Dados'!$B986,BD_Gestão!$B:$B,0)),"erro"))</f>
        <v/>
      </c>
      <c r="J986" s="186" t="str">
        <f>IF($A986=0,"",IFERROR(INDEX(BD_Gestão!B:B,MATCH('Banco de Dados'!$B986,BD_Gestão!$B:$B,0)),"erro"))</f>
        <v/>
      </c>
      <c r="K986" s="158" t="str">
        <f>IF($A986=0,"",IFERROR(INDEX(BD_Gestão!C:C,MATCH('Banco de Dados'!$B986,BD_Gestão!$B:$B,0)),"erro"))</f>
        <v/>
      </c>
      <c r="L986" s="158" t="str">
        <f>IF($A986=0,"",IFERROR(INDEX(BD_Gestão!H:H,MATCH('Banco de Dados'!$B986,BD_Gestão!$B:$B,0)),"erro"))</f>
        <v/>
      </c>
      <c r="M986" s="161" t="str">
        <f>IF($A986=0,"",IFERROR(INDEX(BD_Gestão!F:F,MATCH('Banco de Dados'!$B986,BD_Gestão!$B:$B,0)),"erro"))</f>
        <v/>
      </c>
      <c r="N986" s="161" t="str">
        <f>IF($A986=0,"",IFERROR(INDEX(BD_Gestão!J:J,MATCH('Banco de Dados'!$B986,BD_Gestão!$B:$B,0)),"erro"))</f>
        <v/>
      </c>
      <c r="O986" s="164" t="str">
        <f>IF($A986=0,"",IFERROR(INDEX(BD_Gestão!K:K,MATCH('Banco de Dados'!$B986,BD_Gestão!$B:$B,0)),"erro"))</f>
        <v/>
      </c>
      <c r="P986" s="169" t="str">
        <f t="shared" si="62"/>
        <v/>
      </c>
      <c r="Q986" s="170" t="str">
        <f t="shared" si="63"/>
        <v/>
      </c>
      <c r="R986" s="163" t="e">
        <f t="shared" si="60"/>
        <v>#VALUE!</v>
      </c>
      <c r="S986" s="163" t="e">
        <f t="shared" si="61"/>
        <v>#VALUE!</v>
      </c>
      <c r="T986" s="163" t="e">
        <f>INDEX(Controle!O:O,MATCH('Banco de Dados'!A986,Controle!M:M,0))*E986/100</f>
        <v>#N/A</v>
      </c>
    </row>
    <row r="987" spans="1:20" hidden="1" x14ac:dyDescent="0.2">
      <c r="A987" s="158">
        <f>BD_TS!A986</f>
        <v>0</v>
      </c>
      <c r="B987" s="158" t="str">
        <f>SUBSTITUTE(SUBSTITUTE(BD_TS!D986," ",""),"-","/")</f>
        <v/>
      </c>
      <c r="C987" s="158">
        <f>BD_TS!E986</f>
        <v>0</v>
      </c>
      <c r="D987" s="159">
        <f>BD_TS!F986</f>
        <v>0</v>
      </c>
      <c r="E987" s="160">
        <f>BD_TS!B986</f>
        <v>0</v>
      </c>
      <c r="F987" s="161">
        <f>BD_TS!C986</f>
        <v>0</v>
      </c>
      <c r="G987" s="187">
        <f>BD_TS!H986</f>
        <v>0</v>
      </c>
      <c r="H987" s="158" t="str">
        <f>IF($A987=0,"",IFERROR(INDEX(BD_Gestão!A:A,MATCH('Banco de Dados'!$B987,BD_Gestão!$B:$B,0)),"erro"))</f>
        <v/>
      </c>
      <c r="I987" s="162" t="str">
        <f>IF($A987=0,"",IFERROR(INDEX(BD_Gestão!E:E,MATCH('Banco de Dados'!$B987,BD_Gestão!$B:$B,0)),"erro"))</f>
        <v/>
      </c>
      <c r="J987" s="186" t="str">
        <f>IF($A987=0,"",IFERROR(INDEX(BD_Gestão!B:B,MATCH('Banco de Dados'!$B987,BD_Gestão!$B:$B,0)),"erro"))</f>
        <v/>
      </c>
      <c r="K987" s="158" t="str">
        <f>IF($A987=0,"",IFERROR(INDEX(BD_Gestão!C:C,MATCH('Banco de Dados'!$B987,BD_Gestão!$B:$B,0)),"erro"))</f>
        <v/>
      </c>
      <c r="L987" s="158" t="str">
        <f>IF($A987=0,"",IFERROR(INDEX(BD_Gestão!H:H,MATCH('Banco de Dados'!$B987,BD_Gestão!$B:$B,0)),"erro"))</f>
        <v/>
      </c>
      <c r="M987" s="161" t="str">
        <f>IF($A987=0,"",IFERROR(INDEX(BD_Gestão!F:F,MATCH('Banco de Dados'!$B987,BD_Gestão!$B:$B,0)),"erro"))</f>
        <v/>
      </c>
      <c r="N987" s="161" t="str">
        <f>IF($A987=0,"",IFERROR(INDEX(BD_Gestão!J:J,MATCH('Banco de Dados'!$B987,BD_Gestão!$B:$B,0)),"erro"))</f>
        <v/>
      </c>
      <c r="O987" s="164" t="str">
        <f>IF($A987=0,"",IFERROR(INDEX(BD_Gestão!K:K,MATCH('Banco de Dados'!$B987,BD_Gestão!$B:$B,0)),"erro"))</f>
        <v/>
      </c>
      <c r="P987" s="169" t="str">
        <f t="shared" si="62"/>
        <v/>
      </c>
      <c r="Q987" s="170" t="str">
        <f t="shared" si="63"/>
        <v/>
      </c>
      <c r="R987" s="163" t="e">
        <f t="shared" si="60"/>
        <v>#VALUE!</v>
      </c>
      <c r="S987" s="163" t="e">
        <f t="shared" si="61"/>
        <v>#VALUE!</v>
      </c>
      <c r="T987" s="163" t="e">
        <f>INDEX(Controle!O:O,MATCH('Banco de Dados'!A987,Controle!M:M,0))*E987/100</f>
        <v>#N/A</v>
      </c>
    </row>
    <row r="988" spans="1:20" hidden="1" x14ac:dyDescent="0.2">
      <c r="A988" s="158">
        <f>BD_TS!A987</f>
        <v>0</v>
      </c>
      <c r="B988" s="158" t="str">
        <f>SUBSTITUTE(SUBSTITUTE(BD_TS!D987," ",""),"-","/")</f>
        <v/>
      </c>
      <c r="C988" s="158">
        <f>BD_TS!E987</f>
        <v>0</v>
      </c>
      <c r="D988" s="159">
        <f>BD_TS!F987</f>
        <v>0</v>
      </c>
      <c r="E988" s="160">
        <f>BD_TS!B987</f>
        <v>0</v>
      </c>
      <c r="F988" s="161">
        <f>BD_TS!C987</f>
        <v>0</v>
      </c>
      <c r="G988" s="187">
        <f>BD_TS!H987</f>
        <v>0</v>
      </c>
      <c r="H988" s="158" t="str">
        <f>IF($A988=0,"",IFERROR(INDEX(BD_Gestão!A:A,MATCH('Banco de Dados'!$B988,BD_Gestão!$B:$B,0)),"erro"))</f>
        <v/>
      </c>
      <c r="I988" s="162" t="str">
        <f>IF($A988=0,"",IFERROR(INDEX(BD_Gestão!E:E,MATCH('Banco de Dados'!$B988,BD_Gestão!$B:$B,0)),"erro"))</f>
        <v/>
      </c>
      <c r="J988" s="186" t="str">
        <f>IF($A988=0,"",IFERROR(INDEX(BD_Gestão!B:B,MATCH('Banco de Dados'!$B988,BD_Gestão!$B:$B,0)),"erro"))</f>
        <v/>
      </c>
      <c r="K988" s="158" t="str">
        <f>IF($A988=0,"",IFERROR(INDEX(BD_Gestão!C:C,MATCH('Banco de Dados'!$B988,BD_Gestão!$B:$B,0)),"erro"))</f>
        <v/>
      </c>
      <c r="L988" s="158" t="str">
        <f>IF($A988=0,"",IFERROR(INDEX(BD_Gestão!H:H,MATCH('Banco de Dados'!$B988,BD_Gestão!$B:$B,0)),"erro"))</f>
        <v/>
      </c>
      <c r="M988" s="161" t="str">
        <f>IF($A988=0,"",IFERROR(INDEX(BD_Gestão!F:F,MATCH('Banco de Dados'!$B988,BD_Gestão!$B:$B,0)),"erro"))</f>
        <v/>
      </c>
      <c r="N988" s="161" t="str">
        <f>IF($A988=0,"",IFERROR(INDEX(BD_Gestão!J:J,MATCH('Banco de Dados'!$B988,BD_Gestão!$B:$B,0)),"erro"))</f>
        <v/>
      </c>
      <c r="O988" s="164" t="str">
        <f>IF($A988=0,"",IFERROR(INDEX(BD_Gestão!K:K,MATCH('Banco de Dados'!$B988,BD_Gestão!$B:$B,0)),"erro"))</f>
        <v/>
      </c>
      <c r="P988" s="169" t="str">
        <f t="shared" si="62"/>
        <v/>
      </c>
      <c r="Q988" s="170" t="str">
        <f t="shared" si="63"/>
        <v/>
      </c>
      <c r="R988" s="163" t="e">
        <f t="shared" si="60"/>
        <v>#VALUE!</v>
      </c>
      <c r="S988" s="163" t="e">
        <f t="shared" si="61"/>
        <v>#VALUE!</v>
      </c>
      <c r="T988" s="163" t="e">
        <f>INDEX(Controle!O:O,MATCH('Banco de Dados'!A988,Controle!M:M,0))*E988/100</f>
        <v>#N/A</v>
      </c>
    </row>
    <row r="989" spans="1:20" hidden="1" x14ac:dyDescent="0.2">
      <c r="A989" s="158">
        <f>BD_TS!A988</f>
        <v>0</v>
      </c>
      <c r="B989" s="158" t="str">
        <f>SUBSTITUTE(SUBSTITUTE(BD_TS!D988," ",""),"-","/")</f>
        <v/>
      </c>
      <c r="C989" s="158">
        <f>BD_TS!E988</f>
        <v>0</v>
      </c>
      <c r="D989" s="159">
        <f>BD_TS!F988</f>
        <v>0</v>
      </c>
      <c r="E989" s="160">
        <f>BD_TS!B988</f>
        <v>0</v>
      </c>
      <c r="F989" s="161">
        <f>BD_TS!C988</f>
        <v>0</v>
      </c>
      <c r="G989" s="187">
        <f>BD_TS!H988</f>
        <v>0</v>
      </c>
      <c r="H989" s="158" t="str">
        <f>IF($A989=0,"",IFERROR(INDEX(BD_Gestão!A:A,MATCH('Banco de Dados'!$B989,BD_Gestão!$B:$B,0)),"erro"))</f>
        <v/>
      </c>
      <c r="I989" s="162" t="str">
        <f>IF($A989=0,"",IFERROR(INDEX(BD_Gestão!E:E,MATCH('Banco de Dados'!$B989,BD_Gestão!$B:$B,0)),"erro"))</f>
        <v/>
      </c>
      <c r="J989" s="186" t="str">
        <f>IF($A989=0,"",IFERROR(INDEX(BD_Gestão!B:B,MATCH('Banco de Dados'!$B989,BD_Gestão!$B:$B,0)),"erro"))</f>
        <v/>
      </c>
      <c r="K989" s="158" t="str">
        <f>IF($A989=0,"",IFERROR(INDEX(BD_Gestão!C:C,MATCH('Banco de Dados'!$B989,BD_Gestão!$B:$B,0)),"erro"))</f>
        <v/>
      </c>
      <c r="L989" s="158" t="str">
        <f>IF($A989=0,"",IFERROR(INDEX(BD_Gestão!H:H,MATCH('Banco de Dados'!$B989,BD_Gestão!$B:$B,0)),"erro"))</f>
        <v/>
      </c>
      <c r="M989" s="161" t="str">
        <f>IF($A989=0,"",IFERROR(INDEX(BD_Gestão!F:F,MATCH('Banco de Dados'!$B989,BD_Gestão!$B:$B,0)),"erro"))</f>
        <v/>
      </c>
      <c r="N989" s="161" t="str">
        <f>IF($A989=0,"",IFERROR(INDEX(BD_Gestão!J:J,MATCH('Banco de Dados'!$B989,BD_Gestão!$B:$B,0)),"erro"))</f>
        <v/>
      </c>
      <c r="O989" s="164" t="str">
        <f>IF($A989=0,"",IFERROR(INDEX(BD_Gestão!K:K,MATCH('Banco de Dados'!$B989,BD_Gestão!$B:$B,0)),"erro"))</f>
        <v/>
      </c>
      <c r="P989" s="169" t="str">
        <f t="shared" si="62"/>
        <v/>
      </c>
      <c r="Q989" s="170" t="str">
        <f t="shared" si="63"/>
        <v/>
      </c>
      <c r="R989" s="163" t="e">
        <f t="shared" si="60"/>
        <v>#VALUE!</v>
      </c>
      <c r="S989" s="163" t="e">
        <f t="shared" si="61"/>
        <v>#VALUE!</v>
      </c>
      <c r="T989" s="163" t="e">
        <f>INDEX(Controle!O:O,MATCH('Banco de Dados'!A989,Controle!M:M,0))*E989/100</f>
        <v>#N/A</v>
      </c>
    </row>
    <row r="990" spans="1:20" hidden="1" x14ac:dyDescent="0.2">
      <c r="A990" s="158">
        <f>BD_TS!A989</f>
        <v>0</v>
      </c>
      <c r="B990" s="158" t="str">
        <f>SUBSTITUTE(SUBSTITUTE(BD_TS!D989," ",""),"-","/")</f>
        <v/>
      </c>
      <c r="C990" s="158">
        <f>BD_TS!E989</f>
        <v>0</v>
      </c>
      <c r="D990" s="159">
        <f>BD_TS!F989</f>
        <v>0</v>
      </c>
      <c r="E990" s="160">
        <f>BD_TS!B989</f>
        <v>0</v>
      </c>
      <c r="F990" s="161">
        <f>BD_TS!C989</f>
        <v>0</v>
      </c>
      <c r="G990" s="187">
        <f>BD_TS!H989</f>
        <v>0</v>
      </c>
      <c r="H990" s="158" t="str">
        <f>IF($A990=0,"",IFERROR(INDEX(BD_Gestão!A:A,MATCH('Banco de Dados'!$B990,BD_Gestão!$B:$B,0)),"erro"))</f>
        <v/>
      </c>
      <c r="I990" s="162" t="str">
        <f>IF($A990=0,"",IFERROR(INDEX(BD_Gestão!E:E,MATCH('Banco de Dados'!$B990,BD_Gestão!$B:$B,0)),"erro"))</f>
        <v/>
      </c>
      <c r="J990" s="186" t="str">
        <f>IF($A990=0,"",IFERROR(INDEX(BD_Gestão!B:B,MATCH('Banco de Dados'!$B990,BD_Gestão!$B:$B,0)),"erro"))</f>
        <v/>
      </c>
      <c r="K990" s="158" t="str">
        <f>IF($A990=0,"",IFERROR(INDEX(BD_Gestão!C:C,MATCH('Banco de Dados'!$B990,BD_Gestão!$B:$B,0)),"erro"))</f>
        <v/>
      </c>
      <c r="L990" s="158" t="str">
        <f>IF($A990=0,"",IFERROR(INDEX(BD_Gestão!H:H,MATCH('Banco de Dados'!$B990,BD_Gestão!$B:$B,0)),"erro"))</f>
        <v/>
      </c>
      <c r="M990" s="161" t="str">
        <f>IF($A990=0,"",IFERROR(INDEX(BD_Gestão!F:F,MATCH('Banco de Dados'!$B990,BD_Gestão!$B:$B,0)),"erro"))</f>
        <v/>
      </c>
      <c r="N990" s="161" t="str">
        <f>IF($A990=0,"",IFERROR(INDEX(BD_Gestão!J:J,MATCH('Banco de Dados'!$B990,BD_Gestão!$B:$B,0)),"erro"))</f>
        <v/>
      </c>
      <c r="O990" s="164" t="str">
        <f>IF($A990=0,"",IFERROR(INDEX(BD_Gestão!K:K,MATCH('Banco de Dados'!$B990,BD_Gestão!$B:$B,0)),"erro"))</f>
        <v/>
      </c>
      <c r="P990" s="169" t="str">
        <f t="shared" si="62"/>
        <v/>
      </c>
      <c r="Q990" s="170" t="str">
        <f t="shared" si="63"/>
        <v/>
      </c>
      <c r="R990" s="163" t="e">
        <f t="shared" si="60"/>
        <v>#VALUE!</v>
      </c>
      <c r="S990" s="163" t="e">
        <f t="shared" si="61"/>
        <v>#VALUE!</v>
      </c>
      <c r="T990" s="163" t="e">
        <f>INDEX(Controle!O:O,MATCH('Banco de Dados'!A990,Controle!M:M,0))*E990/100</f>
        <v>#N/A</v>
      </c>
    </row>
    <row r="991" spans="1:20" hidden="1" x14ac:dyDescent="0.2">
      <c r="A991" s="158">
        <f>BD_TS!A990</f>
        <v>0</v>
      </c>
      <c r="B991" s="158" t="str">
        <f>SUBSTITUTE(SUBSTITUTE(BD_TS!D990," ",""),"-","/")</f>
        <v/>
      </c>
      <c r="C991" s="158">
        <f>BD_TS!E990</f>
        <v>0</v>
      </c>
      <c r="D991" s="159">
        <f>BD_TS!F990</f>
        <v>0</v>
      </c>
      <c r="E991" s="160">
        <f>BD_TS!B990</f>
        <v>0</v>
      </c>
      <c r="F991" s="161">
        <f>BD_TS!C990</f>
        <v>0</v>
      </c>
      <c r="G991" s="187">
        <f>BD_TS!H990</f>
        <v>0</v>
      </c>
      <c r="H991" s="158" t="str">
        <f>IF($A991=0,"",IFERROR(INDEX(BD_Gestão!A:A,MATCH('Banco de Dados'!$B991,BD_Gestão!$B:$B,0)),"erro"))</f>
        <v/>
      </c>
      <c r="I991" s="162" t="str">
        <f>IF($A991=0,"",IFERROR(INDEX(BD_Gestão!E:E,MATCH('Banco de Dados'!$B991,BD_Gestão!$B:$B,0)),"erro"))</f>
        <v/>
      </c>
      <c r="J991" s="186" t="str">
        <f>IF($A991=0,"",IFERROR(INDEX(BD_Gestão!B:B,MATCH('Banco de Dados'!$B991,BD_Gestão!$B:$B,0)),"erro"))</f>
        <v/>
      </c>
      <c r="K991" s="158" t="str">
        <f>IF($A991=0,"",IFERROR(INDEX(BD_Gestão!C:C,MATCH('Banco de Dados'!$B991,BD_Gestão!$B:$B,0)),"erro"))</f>
        <v/>
      </c>
      <c r="L991" s="158" t="str">
        <f>IF($A991=0,"",IFERROR(INDEX(BD_Gestão!H:H,MATCH('Banco de Dados'!$B991,BD_Gestão!$B:$B,0)),"erro"))</f>
        <v/>
      </c>
      <c r="M991" s="161" t="str">
        <f>IF($A991=0,"",IFERROR(INDEX(BD_Gestão!F:F,MATCH('Banco de Dados'!$B991,BD_Gestão!$B:$B,0)),"erro"))</f>
        <v/>
      </c>
      <c r="N991" s="161" t="str">
        <f>IF($A991=0,"",IFERROR(INDEX(BD_Gestão!J:J,MATCH('Banco de Dados'!$B991,BD_Gestão!$B:$B,0)),"erro"))</f>
        <v/>
      </c>
      <c r="O991" s="164" t="str">
        <f>IF($A991=0,"",IFERROR(INDEX(BD_Gestão!K:K,MATCH('Banco de Dados'!$B991,BD_Gestão!$B:$B,0)),"erro"))</f>
        <v/>
      </c>
      <c r="P991" s="169" t="str">
        <f t="shared" si="62"/>
        <v/>
      </c>
      <c r="Q991" s="170" t="str">
        <f t="shared" si="63"/>
        <v/>
      </c>
      <c r="R991" s="163" t="e">
        <f t="shared" si="60"/>
        <v>#VALUE!</v>
      </c>
      <c r="S991" s="163" t="e">
        <f t="shared" si="61"/>
        <v>#VALUE!</v>
      </c>
      <c r="T991" s="163" t="e">
        <f>INDEX(Controle!O:O,MATCH('Banco de Dados'!A991,Controle!M:M,0))*E991/100</f>
        <v>#N/A</v>
      </c>
    </row>
    <row r="992" spans="1:20" hidden="1" x14ac:dyDescent="0.2">
      <c r="A992" s="158">
        <f>BD_TS!A991</f>
        <v>0</v>
      </c>
      <c r="B992" s="158" t="str">
        <f>SUBSTITUTE(SUBSTITUTE(BD_TS!D991," ",""),"-","/")</f>
        <v/>
      </c>
      <c r="C992" s="158">
        <f>BD_TS!E991</f>
        <v>0</v>
      </c>
      <c r="D992" s="159">
        <f>BD_TS!F991</f>
        <v>0</v>
      </c>
      <c r="E992" s="160">
        <f>BD_TS!B991</f>
        <v>0</v>
      </c>
      <c r="F992" s="161">
        <f>BD_TS!C991</f>
        <v>0</v>
      </c>
      <c r="G992" s="187">
        <f>BD_TS!H991</f>
        <v>0</v>
      </c>
      <c r="H992" s="158" t="str">
        <f>IF($A992=0,"",IFERROR(INDEX(BD_Gestão!A:A,MATCH('Banco de Dados'!$B992,BD_Gestão!$B:$B,0)),"erro"))</f>
        <v/>
      </c>
      <c r="I992" s="162" t="str">
        <f>IF($A992=0,"",IFERROR(INDEX(BD_Gestão!E:E,MATCH('Banco de Dados'!$B992,BD_Gestão!$B:$B,0)),"erro"))</f>
        <v/>
      </c>
      <c r="J992" s="186" t="str">
        <f>IF($A992=0,"",IFERROR(INDEX(BD_Gestão!B:B,MATCH('Banco de Dados'!$B992,BD_Gestão!$B:$B,0)),"erro"))</f>
        <v/>
      </c>
      <c r="K992" s="158" t="str">
        <f>IF($A992=0,"",IFERROR(INDEX(BD_Gestão!C:C,MATCH('Banco de Dados'!$B992,BD_Gestão!$B:$B,0)),"erro"))</f>
        <v/>
      </c>
      <c r="L992" s="158" t="str">
        <f>IF($A992=0,"",IFERROR(INDEX(BD_Gestão!H:H,MATCH('Banco de Dados'!$B992,BD_Gestão!$B:$B,0)),"erro"))</f>
        <v/>
      </c>
      <c r="M992" s="161" t="str">
        <f>IF($A992=0,"",IFERROR(INDEX(BD_Gestão!F:F,MATCH('Banco de Dados'!$B992,BD_Gestão!$B:$B,0)),"erro"))</f>
        <v/>
      </c>
      <c r="N992" s="161" t="str">
        <f>IF($A992=0,"",IFERROR(INDEX(BD_Gestão!J:J,MATCH('Banco de Dados'!$B992,BD_Gestão!$B:$B,0)),"erro"))</f>
        <v/>
      </c>
      <c r="O992" s="164" t="str">
        <f>IF($A992=0,"",IFERROR(INDEX(BD_Gestão!K:K,MATCH('Banco de Dados'!$B992,BD_Gestão!$B:$B,0)),"erro"))</f>
        <v/>
      </c>
      <c r="P992" s="169" t="str">
        <f t="shared" si="62"/>
        <v/>
      </c>
      <c r="Q992" s="170" t="str">
        <f t="shared" si="63"/>
        <v/>
      </c>
      <c r="R992" s="163" t="e">
        <f t="shared" si="60"/>
        <v>#VALUE!</v>
      </c>
      <c r="S992" s="163" t="e">
        <f t="shared" si="61"/>
        <v>#VALUE!</v>
      </c>
      <c r="T992" s="163" t="e">
        <f>INDEX(Controle!O:O,MATCH('Banco de Dados'!A992,Controle!M:M,0))*E992/100</f>
        <v>#N/A</v>
      </c>
    </row>
    <row r="993" spans="1:20" hidden="1" x14ac:dyDescent="0.2">
      <c r="A993" s="158">
        <f>BD_TS!A992</f>
        <v>0</v>
      </c>
      <c r="B993" s="158" t="str">
        <f>SUBSTITUTE(SUBSTITUTE(BD_TS!D992," ",""),"-","/")</f>
        <v/>
      </c>
      <c r="C993" s="158">
        <f>BD_TS!E992</f>
        <v>0</v>
      </c>
      <c r="D993" s="159">
        <f>BD_TS!F992</f>
        <v>0</v>
      </c>
      <c r="E993" s="160">
        <f>BD_TS!B992</f>
        <v>0</v>
      </c>
      <c r="F993" s="161">
        <f>BD_TS!C992</f>
        <v>0</v>
      </c>
      <c r="G993" s="187">
        <f>BD_TS!H992</f>
        <v>0</v>
      </c>
      <c r="H993" s="158" t="str">
        <f>IF($A993=0,"",IFERROR(INDEX(BD_Gestão!A:A,MATCH('Banco de Dados'!$B993,BD_Gestão!$B:$B,0)),"erro"))</f>
        <v/>
      </c>
      <c r="I993" s="162" t="str">
        <f>IF($A993=0,"",IFERROR(INDEX(BD_Gestão!E:E,MATCH('Banco de Dados'!$B993,BD_Gestão!$B:$B,0)),"erro"))</f>
        <v/>
      </c>
      <c r="J993" s="186" t="str">
        <f>IF($A993=0,"",IFERROR(INDEX(BD_Gestão!B:B,MATCH('Banco de Dados'!$B993,BD_Gestão!$B:$B,0)),"erro"))</f>
        <v/>
      </c>
      <c r="K993" s="158" t="str">
        <f>IF($A993=0,"",IFERROR(INDEX(BD_Gestão!C:C,MATCH('Banco de Dados'!$B993,BD_Gestão!$B:$B,0)),"erro"))</f>
        <v/>
      </c>
      <c r="L993" s="158" t="str">
        <f>IF($A993=0,"",IFERROR(INDEX(BD_Gestão!H:H,MATCH('Banco de Dados'!$B993,BD_Gestão!$B:$B,0)),"erro"))</f>
        <v/>
      </c>
      <c r="M993" s="161" t="str">
        <f>IF($A993=0,"",IFERROR(INDEX(BD_Gestão!F:F,MATCH('Banco de Dados'!$B993,BD_Gestão!$B:$B,0)),"erro"))</f>
        <v/>
      </c>
      <c r="N993" s="161" t="str">
        <f>IF($A993=0,"",IFERROR(INDEX(BD_Gestão!J:J,MATCH('Banco de Dados'!$B993,BD_Gestão!$B:$B,0)),"erro"))</f>
        <v/>
      </c>
      <c r="O993" s="164" t="str">
        <f>IF($A993=0,"",IFERROR(INDEX(BD_Gestão!K:K,MATCH('Banco de Dados'!$B993,BD_Gestão!$B:$B,0)),"erro"))</f>
        <v/>
      </c>
      <c r="P993" s="169" t="str">
        <f t="shared" si="62"/>
        <v/>
      </c>
      <c r="Q993" s="170" t="str">
        <f t="shared" si="63"/>
        <v/>
      </c>
      <c r="R993" s="163" t="e">
        <f t="shared" si="60"/>
        <v>#VALUE!</v>
      </c>
      <c r="S993" s="163" t="e">
        <f t="shared" si="61"/>
        <v>#VALUE!</v>
      </c>
      <c r="T993" s="163" t="e">
        <f>INDEX(Controle!O:O,MATCH('Banco de Dados'!A993,Controle!M:M,0))*E993/100</f>
        <v>#N/A</v>
      </c>
    </row>
    <row r="994" spans="1:20" hidden="1" x14ac:dyDescent="0.2">
      <c r="A994" s="158">
        <f>BD_TS!A993</f>
        <v>0</v>
      </c>
      <c r="B994" s="158" t="str">
        <f>SUBSTITUTE(SUBSTITUTE(BD_TS!D993," ",""),"-","/")</f>
        <v/>
      </c>
      <c r="C994" s="158">
        <f>BD_TS!E993</f>
        <v>0</v>
      </c>
      <c r="D994" s="159">
        <f>BD_TS!F993</f>
        <v>0</v>
      </c>
      <c r="E994" s="160">
        <f>BD_TS!B993</f>
        <v>0</v>
      </c>
      <c r="F994" s="161">
        <f>BD_TS!C993</f>
        <v>0</v>
      </c>
      <c r="G994" s="187">
        <f>BD_TS!H993</f>
        <v>0</v>
      </c>
      <c r="H994" s="158" t="str">
        <f>IF($A994=0,"",IFERROR(INDEX(BD_Gestão!A:A,MATCH('Banco de Dados'!$B994,BD_Gestão!$B:$B,0)),"erro"))</f>
        <v/>
      </c>
      <c r="I994" s="162" t="str">
        <f>IF($A994=0,"",IFERROR(INDEX(BD_Gestão!E:E,MATCH('Banco de Dados'!$B994,BD_Gestão!$B:$B,0)),"erro"))</f>
        <v/>
      </c>
      <c r="J994" s="186" t="str">
        <f>IF($A994=0,"",IFERROR(INDEX(BD_Gestão!B:B,MATCH('Banco de Dados'!$B994,BD_Gestão!$B:$B,0)),"erro"))</f>
        <v/>
      </c>
      <c r="K994" s="158" t="str">
        <f>IF($A994=0,"",IFERROR(INDEX(BD_Gestão!C:C,MATCH('Banco de Dados'!$B994,BD_Gestão!$B:$B,0)),"erro"))</f>
        <v/>
      </c>
      <c r="L994" s="158" t="str">
        <f>IF($A994=0,"",IFERROR(INDEX(BD_Gestão!H:H,MATCH('Banco de Dados'!$B994,BD_Gestão!$B:$B,0)),"erro"))</f>
        <v/>
      </c>
      <c r="M994" s="161" t="str">
        <f>IF($A994=0,"",IFERROR(INDEX(BD_Gestão!F:F,MATCH('Banco de Dados'!$B994,BD_Gestão!$B:$B,0)),"erro"))</f>
        <v/>
      </c>
      <c r="N994" s="161" t="str">
        <f>IF($A994=0,"",IFERROR(INDEX(BD_Gestão!J:J,MATCH('Banco de Dados'!$B994,BD_Gestão!$B:$B,0)),"erro"))</f>
        <v/>
      </c>
      <c r="O994" s="164" t="str">
        <f>IF($A994=0,"",IFERROR(INDEX(BD_Gestão!K:K,MATCH('Banco de Dados'!$B994,BD_Gestão!$B:$B,0)),"erro"))</f>
        <v/>
      </c>
      <c r="P994" s="169" t="str">
        <f t="shared" si="62"/>
        <v/>
      </c>
      <c r="Q994" s="170" t="str">
        <f t="shared" si="63"/>
        <v/>
      </c>
      <c r="R994" s="163" t="e">
        <f t="shared" si="60"/>
        <v>#VALUE!</v>
      </c>
      <c r="S994" s="163" t="e">
        <f t="shared" si="61"/>
        <v>#VALUE!</v>
      </c>
      <c r="T994" s="163" t="e">
        <f>INDEX(Controle!O:O,MATCH('Banco de Dados'!A994,Controle!M:M,0))*E994/100</f>
        <v>#N/A</v>
      </c>
    </row>
    <row r="995" spans="1:20" hidden="1" x14ac:dyDescent="0.2">
      <c r="A995" s="158">
        <f>BD_TS!A994</f>
        <v>0</v>
      </c>
      <c r="B995" s="158" t="str">
        <f>SUBSTITUTE(SUBSTITUTE(BD_TS!D994," ",""),"-","/")</f>
        <v/>
      </c>
      <c r="C995" s="158">
        <f>BD_TS!E994</f>
        <v>0</v>
      </c>
      <c r="D995" s="159">
        <f>BD_TS!F994</f>
        <v>0</v>
      </c>
      <c r="E995" s="160">
        <f>BD_TS!B994</f>
        <v>0</v>
      </c>
      <c r="F995" s="161">
        <f>BD_TS!C994</f>
        <v>0</v>
      </c>
      <c r="G995" s="187">
        <f>BD_TS!H994</f>
        <v>0</v>
      </c>
      <c r="H995" s="158" t="str">
        <f>IF($A995=0,"",IFERROR(INDEX(BD_Gestão!A:A,MATCH('Banco de Dados'!$B995,BD_Gestão!$B:$B,0)),"erro"))</f>
        <v/>
      </c>
      <c r="I995" s="162" t="str">
        <f>IF($A995=0,"",IFERROR(INDEX(BD_Gestão!E:E,MATCH('Banco de Dados'!$B995,BD_Gestão!$B:$B,0)),"erro"))</f>
        <v/>
      </c>
      <c r="J995" s="186" t="str">
        <f>IF($A995=0,"",IFERROR(INDEX(BD_Gestão!B:B,MATCH('Banco de Dados'!$B995,BD_Gestão!$B:$B,0)),"erro"))</f>
        <v/>
      </c>
      <c r="K995" s="158" t="str">
        <f>IF($A995=0,"",IFERROR(INDEX(BD_Gestão!C:C,MATCH('Banco de Dados'!$B995,BD_Gestão!$B:$B,0)),"erro"))</f>
        <v/>
      </c>
      <c r="L995" s="158" t="str">
        <f>IF($A995=0,"",IFERROR(INDEX(BD_Gestão!H:H,MATCH('Banco de Dados'!$B995,BD_Gestão!$B:$B,0)),"erro"))</f>
        <v/>
      </c>
      <c r="M995" s="161" t="str">
        <f>IF($A995=0,"",IFERROR(INDEX(BD_Gestão!F:F,MATCH('Banco de Dados'!$B995,BD_Gestão!$B:$B,0)),"erro"))</f>
        <v/>
      </c>
      <c r="N995" s="161" t="str">
        <f>IF($A995=0,"",IFERROR(INDEX(BD_Gestão!J:J,MATCH('Banco de Dados'!$B995,BD_Gestão!$B:$B,0)),"erro"))</f>
        <v/>
      </c>
      <c r="O995" s="164" t="str">
        <f>IF($A995=0,"",IFERROR(INDEX(BD_Gestão!K:K,MATCH('Banco de Dados'!$B995,BD_Gestão!$B:$B,0)),"erro"))</f>
        <v/>
      </c>
      <c r="P995" s="169" t="str">
        <f t="shared" si="62"/>
        <v/>
      </c>
      <c r="Q995" s="170" t="str">
        <f t="shared" si="63"/>
        <v/>
      </c>
      <c r="R995" s="163" t="e">
        <f t="shared" si="60"/>
        <v>#VALUE!</v>
      </c>
      <c r="S995" s="163" t="e">
        <f t="shared" si="61"/>
        <v>#VALUE!</v>
      </c>
      <c r="T995" s="163" t="e">
        <f>INDEX(Controle!O:O,MATCH('Banco de Dados'!A995,Controle!M:M,0))*E995/100</f>
        <v>#N/A</v>
      </c>
    </row>
    <row r="996" spans="1:20" hidden="1" x14ac:dyDescent="0.2">
      <c r="A996" s="158">
        <f>BD_TS!A995</f>
        <v>0</v>
      </c>
      <c r="B996" s="158" t="str">
        <f>SUBSTITUTE(SUBSTITUTE(BD_TS!D995," ",""),"-","/")</f>
        <v/>
      </c>
      <c r="C996" s="158">
        <f>BD_TS!E995</f>
        <v>0</v>
      </c>
      <c r="D996" s="159">
        <f>BD_TS!F995</f>
        <v>0</v>
      </c>
      <c r="E996" s="160">
        <f>BD_TS!B995</f>
        <v>0</v>
      </c>
      <c r="F996" s="161">
        <f>BD_TS!C995</f>
        <v>0</v>
      </c>
      <c r="G996" s="187">
        <f>BD_TS!H995</f>
        <v>0</v>
      </c>
      <c r="H996" s="158" t="str">
        <f>IF($A996=0,"",IFERROR(INDEX(BD_Gestão!A:A,MATCH('Banco de Dados'!$B996,BD_Gestão!$B:$B,0)),"erro"))</f>
        <v/>
      </c>
      <c r="I996" s="162" t="str">
        <f>IF($A996=0,"",IFERROR(INDEX(BD_Gestão!E:E,MATCH('Banco de Dados'!$B996,BD_Gestão!$B:$B,0)),"erro"))</f>
        <v/>
      </c>
      <c r="J996" s="186" t="str">
        <f>IF($A996=0,"",IFERROR(INDEX(BD_Gestão!B:B,MATCH('Banco de Dados'!$B996,BD_Gestão!$B:$B,0)),"erro"))</f>
        <v/>
      </c>
      <c r="K996" s="158" t="str">
        <f>IF($A996=0,"",IFERROR(INDEX(BD_Gestão!C:C,MATCH('Banco de Dados'!$B996,BD_Gestão!$B:$B,0)),"erro"))</f>
        <v/>
      </c>
      <c r="L996" s="158" t="str">
        <f>IF($A996=0,"",IFERROR(INDEX(BD_Gestão!H:H,MATCH('Banco de Dados'!$B996,BD_Gestão!$B:$B,0)),"erro"))</f>
        <v/>
      </c>
      <c r="M996" s="161" t="str">
        <f>IF($A996=0,"",IFERROR(INDEX(BD_Gestão!F:F,MATCH('Banco de Dados'!$B996,BD_Gestão!$B:$B,0)),"erro"))</f>
        <v/>
      </c>
      <c r="N996" s="161" t="str">
        <f>IF($A996=0,"",IFERROR(INDEX(BD_Gestão!J:J,MATCH('Banco de Dados'!$B996,BD_Gestão!$B:$B,0)),"erro"))</f>
        <v/>
      </c>
      <c r="O996" s="164" t="str">
        <f>IF($A996=0,"",IFERROR(INDEX(BD_Gestão!K:K,MATCH('Banco de Dados'!$B996,BD_Gestão!$B:$B,0)),"erro"))</f>
        <v/>
      </c>
      <c r="P996" s="169" t="str">
        <f t="shared" si="62"/>
        <v/>
      </c>
      <c r="Q996" s="170" t="str">
        <f t="shared" si="63"/>
        <v/>
      </c>
      <c r="R996" s="163" t="e">
        <f t="shared" si="60"/>
        <v>#VALUE!</v>
      </c>
      <c r="S996" s="163" t="e">
        <f t="shared" si="61"/>
        <v>#VALUE!</v>
      </c>
      <c r="T996" s="163" t="e">
        <f>INDEX(Controle!O:O,MATCH('Banco de Dados'!A996,Controle!M:M,0))*E996/100</f>
        <v>#N/A</v>
      </c>
    </row>
    <row r="997" spans="1:20" hidden="1" x14ac:dyDescent="0.2">
      <c r="A997" s="158">
        <f>BD_TS!A996</f>
        <v>0</v>
      </c>
      <c r="B997" s="158" t="str">
        <f>SUBSTITUTE(SUBSTITUTE(BD_TS!D996," ",""),"-","/")</f>
        <v/>
      </c>
      <c r="C997" s="158">
        <f>BD_TS!E996</f>
        <v>0</v>
      </c>
      <c r="D997" s="159">
        <f>BD_TS!F996</f>
        <v>0</v>
      </c>
      <c r="E997" s="160">
        <f>BD_TS!B996</f>
        <v>0</v>
      </c>
      <c r="F997" s="161">
        <f>BD_TS!C996</f>
        <v>0</v>
      </c>
      <c r="G997" s="187">
        <f>BD_TS!H996</f>
        <v>0</v>
      </c>
      <c r="H997" s="158" t="str">
        <f>IF($A997=0,"",IFERROR(INDEX(BD_Gestão!A:A,MATCH('Banco de Dados'!$B997,BD_Gestão!$B:$B,0)),"erro"))</f>
        <v/>
      </c>
      <c r="I997" s="162" t="str">
        <f>IF($A997=0,"",IFERROR(INDEX(BD_Gestão!E:E,MATCH('Banco de Dados'!$B997,BD_Gestão!$B:$B,0)),"erro"))</f>
        <v/>
      </c>
      <c r="J997" s="186" t="str">
        <f>IF($A997=0,"",IFERROR(INDEX(BD_Gestão!B:B,MATCH('Banco de Dados'!$B997,BD_Gestão!$B:$B,0)),"erro"))</f>
        <v/>
      </c>
      <c r="K997" s="158" t="str">
        <f>IF($A997=0,"",IFERROR(INDEX(BD_Gestão!C:C,MATCH('Banco de Dados'!$B997,BD_Gestão!$B:$B,0)),"erro"))</f>
        <v/>
      </c>
      <c r="L997" s="158" t="str">
        <f>IF($A997=0,"",IFERROR(INDEX(BD_Gestão!H:H,MATCH('Banco de Dados'!$B997,BD_Gestão!$B:$B,0)),"erro"))</f>
        <v/>
      </c>
      <c r="M997" s="161" t="str">
        <f>IF($A997=0,"",IFERROR(INDEX(BD_Gestão!F:F,MATCH('Banco de Dados'!$B997,BD_Gestão!$B:$B,0)),"erro"))</f>
        <v/>
      </c>
      <c r="N997" s="161" t="str">
        <f>IF($A997=0,"",IFERROR(INDEX(BD_Gestão!J:J,MATCH('Banco de Dados'!$B997,BD_Gestão!$B:$B,0)),"erro"))</f>
        <v/>
      </c>
      <c r="O997" s="164" t="str">
        <f>IF($A997=0,"",IFERROR(INDEX(BD_Gestão!K:K,MATCH('Banco de Dados'!$B997,BD_Gestão!$B:$B,0)),"erro"))</f>
        <v/>
      </c>
      <c r="P997" s="169" t="str">
        <f t="shared" si="62"/>
        <v/>
      </c>
      <c r="Q997" s="170" t="str">
        <f t="shared" si="63"/>
        <v/>
      </c>
      <c r="R997" s="163" t="e">
        <f t="shared" si="60"/>
        <v>#VALUE!</v>
      </c>
      <c r="S997" s="163" t="e">
        <f t="shared" si="61"/>
        <v>#VALUE!</v>
      </c>
      <c r="T997" s="163" t="e">
        <f>INDEX(Controle!O:O,MATCH('Banco de Dados'!A997,Controle!M:M,0))*E997/100</f>
        <v>#N/A</v>
      </c>
    </row>
    <row r="998" spans="1:20" hidden="1" x14ac:dyDescent="0.2">
      <c r="A998" s="158">
        <f>BD_TS!A997</f>
        <v>0</v>
      </c>
      <c r="B998" s="158" t="str">
        <f>SUBSTITUTE(SUBSTITUTE(BD_TS!D997," ",""),"-","/")</f>
        <v/>
      </c>
      <c r="C998" s="158">
        <f>BD_TS!E997</f>
        <v>0</v>
      </c>
      <c r="D998" s="159">
        <f>BD_TS!F997</f>
        <v>0</v>
      </c>
      <c r="E998" s="160">
        <f>BD_TS!B997</f>
        <v>0</v>
      </c>
      <c r="F998" s="161">
        <f>BD_TS!C997</f>
        <v>0</v>
      </c>
      <c r="G998" s="187">
        <f>BD_TS!H997</f>
        <v>0</v>
      </c>
      <c r="H998" s="158" t="str">
        <f>IF($A998=0,"",IFERROR(INDEX(BD_Gestão!A:A,MATCH('Banco de Dados'!$B998,BD_Gestão!$B:$B,0)),"erro"))</f>
        <v/>
      </c>
      <c r="I998" s="162" t="str">
        <f>IF($A998=0,"",IFERROR(INDEX(BD_Gestão!E:E,MATCH('Banco de Dados'!$B998,BD_Gestão!$B:$B,0)),"erro"))</f>
        <v/>
      </c>
      <c r="J998" s="186" t="str">
        <f>IF($A998=0,"",IFERROR(INDEX(BD_Gestão!B:B,MATCH('Banco de Dados'!$B998,BD_Gestão!$B:$B,0)),"erro"))</f>
        <v/>
      </c>
      <c r="K998" s="158" t="str">
        <f>IF($A998=0,"",IFERROR(INDEX(BD_Gestão!C:C,MATCH('Banco de Dados'!$B998,BD_Gestão!$B:$B,0)),"erro"))</f>
        <v/>
      </c>
      <c r="L998" s="158" t="str">
        <f>IF($A998=0,"",IFERROR(INDEX(BD_Gestão!H:H,MATCH('Banco de Dados'!$B998,BD_Gestão!$B:$B,0)),"erro"))</f>
        <v/>
      </c>
      <c r="M998" s="161" t="str">
        <f>IF($A998=0,"",IFERROR(INDEX(BD_Gestão!F:F,MATCH('Banco de Dados'!$B998,BD_Gestão!$B:$B,0)),"erro"))</f>
        <v/>
      </c>
      <c r="N998" s="161" t="str">
        <f>IF($A998=0,"",IFERROR(INDEX(BD_Gestão!J:J,MATCH('Banco de Dados'!$B998,BD_Gestão!$B:$B,0)),"erro"))</f>
        <v/>
      </c>
      <c r="O998" s="164" t="str">
        <f>IF($A998=0,"",IFERROR(INDEX(BD_Gestão!K:K,MATCH('Banco de Dados'!$B998,BD_Gestão!$B:$B,0)),"erro"))</f>
        <v/>
      </c>
      <c r="P998" s="169" t="str">
        <f t="shared" si="62"/>
        <v/>
      </c>
      <c r="Q998" s="170" t="str">
        <f t="shared" si="63"/>
        <v/>
      </c>
      <c r="R998" s="163" t="e">
        <f t="shared" si="60"/>
        <v>#VALUE!</v>
      </c>
      <c r="S998" s="163" t="e">
        <f t="shared" si="61"/>
        <v>#VALUE!</v>
      </c>
      <c r="T998" s="163" t="e">
        <f>INDEX(Controle!O:O,MATCH('Banco de Dados'!A998,Controle!M:M,0))*E998/100</f>
        <v>#N/A</v>
      </c>
    </row>
    <row r="999" spans="1:20" hidden="1" x14ac:dyDescent="0.2">
      <c r="A999" s="158">
        <f>BD_TS!A998</f>
        <v>0</v>
      </c>
      <c r="B999" s="158" t="str">
        <f>SUBSTITUTE(SUBSTITUTE(BD_TS!D998," ",""),"-","/")</f>
        <v/>
      </c>
      <c r="C999" s="158">
        <f>BD_TS!E998</f>
        <v>0</v>
      </c>
      <c r="D999" s="159">
        <f>BD_TS!F998</f>
        <v>0</v>
      </c>
      <c r="E999" s="160">
        <f>BD_TS!B998</f>
        <v>0</v>
      </c>
      <c r="F999" s="161">
        <f>BD_TS!C998</f>
        <v>0</v>
      </c>
      <c r="G999" s="187">
        <f>BD_TS!H998</f>
        <v>0</v>
      </c>
      <c r="H999" s="158" t="str">
        <f>IF($A999=0,"",IFERROR(INDEX(BD_Gestão!A:A,MATCH('Banco de Dados'!$B999,BD_Gestão!$B:$B,0)),"erro"))</f>
        <v/>
      </c>
      <c r="I999" s="162" t="str">
        <f>IF($A999=0,"",IFERROR(INDEX(BD_Gestão!E:E,MATCH('Banco de Dados'!$B999,BD_Gestão!$B:$B,0)),"erro"))</f>
        <v/>
      </c>
      <c r="J999" s="186" t="str">
        <f>IF($A999=0,"",IFERROR(INDEX(BD_Gestão!B:B,MATCH('Banco de Dados'!$B999,BD_Gestão!$B:$B,0)),"erro"))</f>
        <v/>
      </c>
      <c r="K999" s="158" t="str">
        <f>IF($A999=0,"",IFERROR(INDEX(BD_Gestão!C:C,MATCH('Banco de Dados'!$B999,BD_Gestão!$B:$B,0)),"erro"))</f>
        <v/>
      </c>
      <c r="L999" s="158" t="str">
        <f>IF($A999=0,"",IFERROR(INDEX(BD_Gestão!H:H,MATCH('Banco de Dados'!$B999,BD_Gestão!$B:$B,0)),"erro"))</f>
        <v/>
      </c>
      <c r="M999" s="161" t="str">
        <f>IF($A999=0,"",IFERROR(INDEX(BD_Gestão!F:F,MATCH('Banco de Dados'!$B999,BD_Gestão!$B:$B,0)),"erro"))</f>
        <v/>
      </c>
      <c r="N999" s="161" t="str">
        <f>IF($A999=0,"",IFERROR(INDEX(BD_Gestão!J:J,MATCH('Banco de Dados'!$B999,BD_Gestão!$B:$B,0)),"erro"))</f>
        <v/>
      </c>
      <c r="O999" s="164" t="str">
        <f>IF($A999=0,"",IFERROR(INDEX(BD_Gestão!K:K,MATCH('Banco de Dados'!$B999,BD_Gestão!$B:$B,0)),"erro"))</f>
        <v/>
      </c>
      <c r="P999" s="169" t="str">
        <f t="shared" si="62"/>
        <v/>
      </c>
      <c r="Q999" s="170" t="str">
        <f t="shared" si="63"/>
        <v/>
      </c>
      <c r="R999" s="163" t="e">
        <f t="shared" si="60"/>
        <v>#VALUE!</v>
      </c>
      <c r="S999" s="163" t="e">
        <f t="shared" si="61"/>
        <v>#VALUE!</v>
      </c>
      <c r="T999" s="163" t="e">
        <f>INDEX(Controle!O:O,MATCH('Banco de Dados'!A999,Controle!M:M,0))*E999/100</f>
        <v>#N/A</v>
      </c>
    </row>
    <row r="1000" spans="1:20" hidden="1" x14ac:dyDescent="0.2">
      <c r="A1000" s="158">
        <f>BD_TS!A999</f>
        <v>0</v>
      </c>
      <c r="B1000" s="158" t="str">
        <f>SUBSTITUTE(SUBSTITUTE(BD_TS!D999," ",""),"-","/")</f>
        <v/>
      </c>
      <c r="C1000" s="158">
        <f>BD_TS!E999</f>
        <v>0</v>
      </c>
      <c r="D1000" s="159">
        <f>BD_TS!F999</f>
        <v>0</v>
      </c>
      <c r="E1000" s="160">
        <f>BD_TS!B999</f>
        <v>0</v>
      </c>
      <c r="F1000" s="161">
        <f>BD_TS!C999</f>
        <v>0</v>
      </c>
      <c r="G1000" s="187">
        <f>BD_TS!H999</f>
        <v>0</v>
      </c>
      <c r="H1000" s="158" t="str">
        <f>IF($A1000=0,"",IFERROR(INDEX(BD_Gestão!A:A,MATCH('Banco de Dados'!$B1000,BD_Gestão!$B:$B,0)),"erro"))</f>
        <v/>
      </c>
      <c r="I1000" s="162" t="str">
        <f>IF($A1000=0,"",IFERROR(INDEX(BD_Gestão!E:E,MATCH('Banco de Dados'!$B1000,BD_Gestão!$B:$B,0)),"erro"))</f>
        <v/>
      </c>
      <c r="J1000" s="186" t="str">
        <f>IF($A1000=0,"",IFERROR(INDEX(BD_Gestão!B:B,MATCH('Banco de Dados'!$B1000,BD_Gestão!$B:$B,0)),"erro"))</f>
        <v/>
      </c>
      <c r="K1000" s="158" t="str">
        <f>IF($A1000=0,"",IFERROR(INDEX(BD_Gestão!C:C,MATCH('Banco de Dados'!$B1000,BD_Gestão!$B:$B,0)),"erro"))</f>
        <v/>
      </c>
      <c r="L1000" s="158" t="str">
        <f>IF($A1000=0,"",IFERROR(INDEX(BD_Gestão!H:H,MATCH('Banco de Dados'!$B1000,BD_Gestão!$B:$B,0)),"erro"))</f>
        <v/>
      </c>
      <c r="M1000" s="161" t="str">
        <f>IF($A1000=0,"",IFERROR(INDEX(BD_Gestão!F:F,MATCH('Banco de Dados'!$B1000,BD_Gestão!$B:$B,0)),"erro"))</f>
        <v/>
      </c>
      <c r="N1000" s="161" t="str">
        <f>IF($A1000=0,"",IFERROR(INDEX(BD_Gestão!J:J,MATCH('Banco de Dados'!$B1000,BD_Gestão!$B:$B,0)),"erro"))</f>
        <v/>
      </c>
      <c r="O1000" s="164" t="str">
        <f>IF($A1000=0,"",IFERROR(INDEX(BD_Gestão!K:K,MATCH('Banco de Dados'!$B1000,BD_Gestão!$B:$B,0)),"erro"))</f>
        <v/>
      </c>
      <c r="P1000" s="169" t="str">
        <f t="shared" si="62"/>
        <v/>
      </c>
      <c r="Q1000" s="170" t="str">
        <f t="shared" si="63"/>
        <v/>
      </c>
      <c r="R1000" s="163" t="e">
        <f t="shared" si="60"/>
        <v>#VALUE!</v>
      </c>
      <c r="S1000" s="163" t="e">
        <f t="shared" si="61"/>
        <v>#VALUE!</v>
      </c>
      <c r="T1000" s="163" t="e">
        <f>INDEX(Controle!O:O,MATCH('Banco de Dados'!A1000,Controle!M:M,0))*E1000/100</f>
        <v>#N/A</v>
      </c>
    </row>
    <row r="1001" spans="1:20" hidden="1" x14ac:dyDescent="0.2">
      <c r="A1001" s="158">
        <f>BD_TS!A1000</f>
        <v>0</v>
      </c>
      <c r="B1001" s="158" t="str">
        <f>SUBSTITUTE(SUBSTITUTE(BD_TS!D1000," ",""),"-","/")</f>
        <v/>
      </c>
      <c r="C1001" s="158">
        <f>BD_TS!E1000</f>
        <v>0</v>
      </c>
      <c r="D1001" s="159">
        <f>BD_TS!F1000</f>
        <v>0</v>
      </c>
      <c r="E1001" s="160">
        <f>BD_TS!B1000</f>
        <v>0</v>
      </c>
      <c r="F1001" s="161">
        <f>BD_TS!C1000</f>
        <v>0</v>
      </c>
      <c r="G1001" s="187">
        <f>BD_TS!H1000</f>
        <v>0</v>
      </c>
      <c r="H1001" s="158" t="str">
        <f>IF($A1001=0,"",IFERROR(INDEX(BD_Gestão!A:A,MATCH('Banco de Dados'!$B1001,BD_Gestão!$B:$B,0)),"erro"))</f>
        <v/>
      </c>
      <c r="I1001" s="162" t="str">
        <f>IF($A1001=0,"",IFERROR(INDEX(BD_Gestão!E:E,MATCH('Banco de Dados'!$B1001,BD_Gestão!$B:$B,0)),"erro"))</f>
        <v/>
      </c>
      <c r="J1001" s="186" t="str">
        <f>IF($A1001=0,"",IFERROR(INDEX(BD_Gestão!B:B,MATCH('Banco de Dados'!$B1001,BD_Gestão!$B:$B,0)),"erro"))</f>
        <v/>
      </c>
      <c r="K1001" s="158" t="str">
        <f>IF($A1001=0,"",IFERROR(INDEX(BD_Gestão!C:C,MATCH('Banco de Dados'!$B1001,BD_Gestão!$B:$B,0)),"erro"))</f>
        <v/>
      </c>
      <c r="L1001" s="158" t="str">
        <f>IF($A1001=0,"",IFERROR(INDEX(BD_Gestão!H:H,MATCH('Banco de Dados'!$B1001,BD_Gestão!$B:$B,0)),"erro"))</f>
        <v/>
      </c>
      <c r="M1001" s="161" t="str">
        <f>IF($A1001=0,"",IFERROR(INDEX(BD_Gestão!F:F,MATCH('Banco de Dados'!$B1001,BD_Gestão!$B:$B,0)),"erro"))</f>
        <v/>
      </c>
      <c r="N1001" s="161" t="str">
        <f>IF($A1001=0,"",IFERROR(INDEX(BD_Gestão!J:J,MATCH('Banco de Dados'!$B1001,BD_Gestão!$B:$B,0)),"erro"))</f>
        <v/>
      </c>
      <c r="O1001" s="164" t="str">
        <f>IF($A1001=0,"",IFERROR(INDEX(BD_Gestão!K:K,MATCH('Banco de Dados'!$B1001,BD_Gestão!$B:$B,0)),"erro"))</f>
        <v/>
      </c>
      <c r="P1001" s="169" t="str">
        <f t="shared" si="62"/>
        <v/>
      </c>
      <c r="Q1001" s="170" t="str">
        <f t="shared" si="63"/>
        <v/>
      </c>
      <c r="R1001" s="163" t="e">
        <f t="shared" si="60"/>
        <v>#VALUE!</v>
      </c>
      <c r="S1001" s="163" t="e">
        <f t="shared" si="61"/>
        <v>#VALUE!</v>
      </c>
      <c r="T1001" s="163" t="e">
        <f>INDEX(Controle!O:O,MATCH('Banco de Dados'!A1001,Controle!M:M,0))*E1001/100</f>
        <v>#N/A</v>
      </c>
    </row>
    <row r="1002" spans="1:20" hidden="1" x14ac:dyDescent="0.2">
      <c r="A1002" s="158">
        <f>BD_TS!A1001</f>
        <v>0</v>
      </c>
      <c r="B1002" s="158" t="str">
        <f>SUBSTITUTE(SUBSTITUTE(BD_TS!D1001," ",""),"-","/")</f>
        <v/>
      </c>
      <c r="C1002" s="158">
        <f>BD_TS!E1001</f>
        <v>0</v>
      </c>
      <c r="D1002" s="159">
        <f>BD_TS!F1001</f>
        <v>0</v>
      </c>
      <c r="E1002" s="160">
        <f>BD_TS!B1001</f>
        <v>0</v>
      </c>
      <c r="F1002" s="161">
        <f>BD_TS!C1001</f>
        <v>0</v>
      </c>
      <c r="G1002" s="187">
        <f>BD_TS!H1001</f>
        <v>0</v>
      </c>
      <c r="H1002" s="158" t="str">
        <f>IF($A1002=0,"",IFERROR(INDEX(BD_Gestão!A:A,MATCH('Banco de Dados'!$B1002,BD_Gestão!$B:$B,0)),"erro"))</f>
        <v/>
      </c>
      <c r="I1002" s="162" t="str">
        <f>IF($A1002=0,"",IFERROR(INDEX(BD_Gestão!E:E,MATCH('Banco de Dados'!$B1002,BD_Gestão!$B:$B,0)),"erro"))</f>
        <v/>
      </c>
      <c r="J1002" s="186" t="str">
        <f>IF($A1002=0,"",IFERROR(INDEX(BD_Gestão!B:B,MATCH('Banco de Dados'!$B1002,BD_Gestão!$B:$B,0)),"erro"))</f>
        <v/>
      </c>
      <c r="K1002" s="158" t="str">
        <f>IF($A1002=0,"",IFERROR(INDEX(BD_Gestão!C:C,MATCH('Banco de Dados'!$B1002,BD_Gestão!$B:$B,0)),"erro"))</f>
        <v/>
      </c>
      <c r="L1002" s="158" t="str">
        <f>IF($A1002=0,"",IFERROR(INDEX(BD_Gestão!H:H,MATCH('Banco de Dados'!$B1002,BD_Gestão!$B:$B,0)),"erro"))</f>
        <v/>
      </c>
      <c r="M1002" s="161" t="str">
        <f>IF($A1002=0,"",IFERROR(INDEX(BD_Gestão!F:F,MATCH('Banco de Dados'!$B1002,BD_Gestão!$B:$B,0)),"erro"))</f>
        <v/>
      </c>
      <c r="N1002" s="161" t="str">
        <f>IF($A1002=0,"",IFERROR(INDEX(BD_Gestão!J:J,MATCH('Banco de Dados'!$B1002,BD_Gestão!$B:$B,0)),"erro"))</f>
        <v/>
      </c>
      <c r="O1002" s="164" t="str">
        <f>IF($A1002=0,"",IFERROR(INDEX(BD_Gestão!K:K,MATCH('Banco de Dados'!$B1002,BD_Gestão!$B:$B,0)),"erro"))</f>
        <v/>
      </c>
      <c r="P1002" s="169" t="str">
        <f t="shared" si="62"/>
        <v/>
      </c>
      <c r="Q1002" s="170" t="str">
        <f t="shared" si="63"/>
        <v/>
      </c>
      <c r="R1002" s="163" t="e">
        <f t="shared" si="60"/>
        <v>#VALUE!</v>
      </c>
      <c r="S1002" s="163" t="e">
        <f t="shared" si="61"/>
        <v>#VALUE!</v>
      </c>
      <c r="T1002" s="163" t="e">
        <f>INDEX(Controle!O:O,MATCH('Banco de Dados'!A1002,Controle!M:M,0))*E1002/100</f>
        <v>#N/A</v>
      </c>
    </row>
    <row r="1003" spans="1:20" hidden="1" x14ac:dyDescent="0.2">
      <c r="A1003" s="158">
        <f>BD_TS!A1002</f>
        <v>0</v>
      </c>
      <c r="B1003" s="158" t="str">
        <f>SUBSTITUTE(SUBSTITUTE(BD_TS!D1002," ",""),"-","/")</f>
        <v/>
      </c>
      <c r="C1003" s="158">
        <f>BD_TS!E1002</f>
        <v>0</v>
      </c>
      <c r="D1003" s="159">
        <f>BD_TS!F1002</f>
        <v>0</v>
      </c>
      <c r="E1003" s="160">
        <f>BD_TS!B1002</f>
        <v>0</v>
      </c>
      <c r="F1003" s="161">
        <f>BD_TS!C1002</f>
        <v>0</v>
      </c>
      <c r="G1003" s="187">
        <f>BD_TS!H1002</f>
        <v>0</v>
      </c>
      <c r="H1003" s="158" t="str">
        <f>IF($A1003=0,"",IFERROR(INDEX(BD_Gestão!A:A,MATCH('Banco de Dados'!$B1003,BD_Gestão!$B:$B,0)),"erro"))</f>
        <v/>
      </c>
      <c r="I1003" s="162" t="str">
        <f>IF($A1003=0,"",IFERROR(INDEX(BD_Gestão!E:E,MATCH('Banco de Dados'!$B1003,BD_Gestão!$B:$B,0)),"erro"))</f>
        <v/>
      </c>
      <c r="J1003" s="186" t="str">
        <f>IF($A1003=0,"",IFERROR(INDEX(BD_Gestão!B:B,MATCH('Banco de Dados'!$B1003,BD_Gestão!$B:$B,0)),"erro"))</f>
        <v/>
      </c>
      <c r="K1003" s="158" t="str">
        <f>IF($A1003=0,"",IFERROR(INDEX(BD_Gestão!C:C,MATCH('Banco de Dados'!$B1003,BD_Gestão!$B:$B,0)),"erro"))</f>
        <v/>
      </c>
      <c r="L1003" s="158" t="str">
        <f>IF($A1003=0,"",IFERROR(INDEX(BD_Gestão!H:H,MATCH('Banco de Dados'!$B1003,BD_Gestão!$B:$B,0)),"erro"))</f>
        <v/>
      </c>
      <c r="M1003" s="161" t="str">
        <f>IF($A1003=0,"",IFERROR(INDEX(BD_Gestão!F:F,MATCH('Banco de Dados'!$B1003,BD_Gestão!$B:$B,0)),"erro"))</f>
        <v/>
      </c>
      <c r="N1003" s="161" t="str">
        <f>IF($A1003=0,"",IFERROR(INDEX(BD_Gestão!J:J,MATCH('Banco de Dados'!$B1003,BD_Gestão!$B:$B,0)),"erro"))</f>
        <v/>
      </c>
      <c r="O1003" s="164" t="str">
        <f>IF($A1003=0,"",IFERROR(INDEX(BD_Gestão!K:K,MATCH('Banco de Dados'!$B1003,BD_Gestão!$B:$B,0)),"erro"))</f>
        <v/>
      </c>
      <c r="P1003" s="169" t="str">
        <f t="shared" si="62"/>
        <v/>
      </c>
      <c r="Q1003" s="170" t="str">
        <f t="shared" si="63"/>
        <v/>
      </c>
      <c r="R1003" s="163" t="e">
        <f t="shared" si="60"/>
        <v>#VALUE!</v>
      </c>
      <c r="S1003" s="163" t="e">
        <f t="shared" si="61"/>
        <v>#VALUE!</v>
      </c>
      <c r="T1003" s="163" t="e">
        <f>INDEX(Controle!O:O,MATCH('Banco de Dados'!A1003,Controle!M:M,0))*E1003/100</f>
        <v>#N/A</v>
      </c>
    </row>
    <row r="1004" spans="1:20" hidden="1" x14ac:dyDescent="0.2">
      <c r="A1004" s="158">
        <f>BD_TS!A1003</f>
        <v>0</v>
      </c>
      <c r="B1004" s="158" t="str">
        <f>SUBSTITUTE(SUBSTITUTE(BD_TS!D1003," ",""),"-","/")</f>
        <v/>
      </c>
      <c r="C1004" s="158">
        <f>BD_TS!E1003</f>
        <v>0</v>
      </c>
      <c r="D1004" s="159">
        <f>BD_TS!F1003</f>
        <v>0</v>
      </c>
      <c r="E1004" s="160">
        <f>BD_TS!B1003</f>
        <v>0</v>
      </c>
      <c r="F1004" s="161">
        <f>BD_TS!C1003</f>
        <v>0</v>
      </c>
      <c r="G1004" s="187">
        <f>BD_TS!H1003</f>
        <v>0</v>
      </c>
      <c r="H1004" s="158" t="str">
        <f>IF($A1004=0,"",IFERROR(INDEX(BD_Gestão!A:A,MATCH('Banco de Dados'!$B1004,BD_Gestão!$B:$B,0)),"erro"))</f>
        <v/>
      </c>
      <c r="I1004" s="162" t="str">
        <f>IF($A1004=0,"",IFERROR(INDEX(BD_Gestão!E:E,MATCH('Banco de Dados'!$B1004,BD_Gestão!$B:$B,0)),"erro"))</f>
        <v/>
      </c>
      <c r="J1004" s="186" t="str">
        <f>IF($A1004=0,"",IFERROR(INDEX(BD_Gestão!B:B,MATCH('Banco de Dados'!$B1004,BD_Gestão!$B:$B,0)),"erro"))</f>
        <v/>
      </c>
      <c r="K1004" s="158" t="str">
        <f>IF($A1004=0,"",IFERROR(INDEX(BD_Gestão!C:C,MATCH('Banco de Dados'!$B1004,BD_Gestão!$B:$B,0)),"erro"))</f>
        <v/>
      </c>
      <c r="L1004" s="158" t="str">
        <f>IF($A1004=0,"",IFERROR(INDEX(BD_Gestão!H:H,MATCH('Banco de Dados'!$B1004,BD_Gestão!$B:$B,0)),"erro"))</f>
        <v/>
      </c>
      <c r="M1004" s="161" t="str">
        <f>IF($A1004=0,"",IFERROR(INDEX(BD_Gestão!F:F,MATCH('Banco de Dados'!$B1004,BD_Gestão!$B:$B,0)),"erro"))</f>
        <v/>
      </c>
      <c r="N1004" s="161" t="str">
        <f>IF($A1004=0,"",IFERROR(INDEX(BD_Gestão!J:J,MATCH('Banco de Dados'!$B1004,BD_Gestão!$B:$B,0)),"erro"))</f>
        <v/>
      </c>
      <c r="O1004" s="164" t="str">
        <f>IF($A1004=0,"",IFERROR(INDEX(BD_Gestão!K:K,MATCH('Banco de Dados'!$B1004,BD_Gestão!$B:$B,0)),"erro"))</f>
        <v/>
      </c>
      <c r="P1004" s="169" t="str">
        <f t="shared" si="62"/>
        <v/>
      </c>
      <c r="Q1004" s="170" t="str">
        <f t="shared" si="63"/>
        <v/>
      </c>
      <c r="R1004" s="163" t="e">
        <f t="shared" si="60"/>
        <v>#VALUE!</v>
      </c>
      <c r="S1004" s="163" t="e">
        <f t="shared" si="61"/>
        <v>#VALUE!</v>
      </c>
      <c r="T1004" s="163" t="e">
        <f>INDEX(Controle!O:O,MATCH('Banco de Dados'!A1004,Controle!M:M,0))*E1004/100</f>
        <v>#N/A</v>
      </c>
    </row>
    <row r="1005" spans="1:20" hidden="1" x14ac:dyDescent="0.2">
      <c r="A1005" s="158">
        <f>BD_TS!A1004</f>
        <v>0</v>
      </c>
      <c r="B1005" s="158" t="str">
        <f>SUBSTITUTE(SUBSTITUTE(BD_TS!D1004," ",""),"-","/")</f>
        <v/>
      </c>
      <c r="C1005" s="158">
        <f>BD_TS!E1004</f>
        <v>0</v>
      </c>
      <c r="D1005" s="159">
        <f>BD_TS!F1004</f>
        <v>0</v>
      </c>
      <c r="E1005" s="160">
        <f>BD_TS!B1004</f>
        <v>0</v>
      </c>
      <c r="F1005" s="161">
        <f>BD_TS!C1004</f>
        <v>0</v>
      </c>
      <c r="G1005" s="187">
        <f>BD_TS!H1004</f>
        <v>0</v>
      </c>
      <c r="H1005" s="158" t="str">
        <f>IF($A1005=0,"",IFERROR(INDEX(BD_Gestão!A:A,MATCH('Banco de Dados'!$B1005,BD_Gestão!$B:$B,0)),"erro"))</f>
        <v/>
      </c>
      <c r="I1005" s="162" t="str">
        <f>IF($A1005=0,"",IFERROR(INDEX(BD_Gestão!E:E,MATCH('Banco de Dados'!$B1005,BD_Gestão!$B:$B,0)),"erro"))</f>
        <v/>
      </c>
      <c r="J1005" s="186" t="str">
        <f>IF($A1005=0,"",IFERROR(INDEX(BD_Gestão!B:B,MATCH('Banco de Dados'!$B1005,BD_Gestão!$B:$B,0)),"erro"))</f>
        <v/>
      </c>
      <c r="K1005" s="158" t="str">
        <f>IF($A1005=0,"",IFERROR(INDEX(BD_Gestão!C:C,MATCH('Banco de Dados'!$B1005,BD_Gestão!$B:$B,0)),"erro"))</f>
        <v/>
      </c>
      <c r="L1005" s="158" t="str">
        <f>IF($A1005=0,"",IFERROR(INDEX(BD_Gestão!H:H,MATCH('Banco de Dados'!$B1005,BD_Gestão!$B:$B,0)),"erro"))</f>
        <v/>
      </c>
      <c r="M1005" s="161" t="str">
        <f>IF($A1005=0,"",IFERROR(INDEX(BD_Gestão!F:F,MATCH('Banco de Dados'!$B1005,BD_Gestão!$B:$B,0)),"erro"))</f>
        <v/>
      </c>
      <c r="N1005" s="161" t="str">
        <f>IF($A1005=0,"",IFERROR(INDEX(BD_Gestão!J:J,MATCH('Banco de Dados'!$B1005,BD_Gestão!$B:$B,0)),"erro"))</f>
        <v/>
      </c>
      <c r="O1005" s="164" t="str">
        <f>IF($A1005=0,"",IFERROR(INDEX(BD_Gestão!K:K,MATCH('Banco de Dados'!$B1005,BD_Gestão!$B:$B,0)),"erro"))</f>
        <v/>
      </c>
      <c r="P1005" s="169" t="str">
        <f t="shared" si="62"/>
        <v/>
      </c>
      <c r="Q1005" s="170" t="str">
        <f t="shared" si="63"/>
        <v/>
      </c>
      <c r="R1005" s="163" t="e">
        <f t="shared" si="60"/>
        <v>#VALUE!</v>
      </c>
      <c r="S1005" s="163" t="e">
        <f t="shared" si="61"/>
        <v>#VALUE!</v>
      </c>
      <c r="T1005" s="163" t="e">
        <f>INDEX(Controle!O:O,MATCH('Banco de Dados'!A1005,Controle!M:M,0))*E1005/100</f>
        <v>#N/A</v>
      </c>
    </row>
    <row r="1006" spans="1:20" hidden="1" x14ac:dyDescent="0.2">
      <c r="A1006" s="158">
        <f>BD_TS!A1005</f>
        <v>0</v>
      </c>
      <c r="B1006" s="158" t="str">
        <f>SUBSTITUTE(SUBSTITUTE(BD_TS!D1005," ",""),"-","/")</f>
        <v/>
      </c>
      <c r="C1006" s="158">
        <f>BD_TS!E1005</f>
        <v>0</v>
      </c>
      <c r="D1006" s="159">
        <f>BD_TS!F1005</f>
        <v>0</v>
      </c>
      <c r="E1006" s="160">
        <f>BD_TS!B1005</f>
        <v>0</v>
      </c>
      <c r="F1006" s="161">
        <f>BD_TS!C1005</f>
        <v>0</v>
      </c>
      <c r="G1006" s="187">
        <f>BD_TS!H1005</f>
        <v>0</v>
      </c>
      <c r="H1006" s="158" t="str">
        <f>IF($A1006=0,"",IFERROR(INDEX(BD_Gestão!A:A,MATCH('Banco de Dados'!$B1006,BD_Gestão!$B:$B,0)),"erro"))</f>
        <v/>
      </c>
      <c r="I1006" s="162" t="str">
        <f>IF($A1006=0,"",IFERROR(INDEX(BD_Gestão!E:E,MATCH('Banco de Dados'!$B1006,BD_Gestão!$B:$B,0)),"erro"))</f>
        <v/>
      </c>
      <c r="J1006" s="186" t="str">
        <f>IF($A1006=0,"",IFERROR(INDEX(BD_Gestão!B:B,MATCH('Banco de Dados'!$B1006,BD_Gestão!$B:$B,0)),"erro"))</f>
        <v/>
      </c>
      <c r="K1006" s="158" t="str">
        <f>IF($A1006=0,"",IFERROR(INDEX(BD_Gestão!C:C,MATCH('Banco de Dados'!$B1006,BD_Gestão!$B:$B,0)),"erro"))</f>
        <v/>
      </c>
      <c r="L1006" s="158" t="str">
        <f>IF($A1006=0,"",IFERROR(INDEX(BD_Gestão!H:H,MATCH('Banco de Dados'!$B1006,BD_Gestão!$B:$B,0)),"erro"))</f>
        <v/>
      </c>
      <c r="M1006" s="161" t="str">
        <f>IF($A1006=0,"",IFERROR(INDEX(BD_Gestão!F:F,MATCH('Banco de Dados'!$B1006,BD_Gestão!$B:$B,0)),"erro"))</f>
        <v/>
      </c>
      <c r="N1006" s="161" t="str">
        <f>IF($A1006=0,"",IFERROR(INDEX(BD_Gestão!J:J,MATCH('Banco de Dados'!$B1006,BD_Gestão!$B:$B,0)),"erro"))</f>
        <v/>
      </c>
      <c r="O1006" s="164" t="str">
        <f>IF($A1006=0,"",IFERROR(INDEX(BD_Gestão!K:K,MATCH('Banco de Dados'!$B1006,BD_Gestão!$B:$B,0)),"erro"))</f>
        <v/>
      </c>
      <c r="P1006" s="169" t="str">
        <f t="shared" si="62"/>
        <v/>
      </c>
      <c r="Q1006" s="170" t="str">
        <f t="shared" si="63"/>
        <v/>
      </c>
      <c r="R1006" s="163" t="e">
        <f t="shared" si="60"/>
        <v>#VALUE!</v>
      </c>
      <c r="S1006" s="163" t="e">
        <f t="shared" si="61"/>
        <v>#VALUE!</v>
      </c>
      <c r="T1006" s="163" t="e">
        <f>INDEX(Controle!O:O,MATCH('Banco de Dados'!A1006,Controle!M:M,0))*E1006/100</f>
        <v>#N/A</v>
      </c>
    </row>
    <row r="1007" spans="1:20" hidden="1" x14ac:dyDescent="0.2">
      <c r="A1007" s="158">
        <f>BD_TS!A1006</f>
        <v>0</v>
      </c>
      <c r="B1007" s="158" t="str">
        <f>SUBSTITUTE(SUBSTITUTE(BD_TS!D1006," ",""),"-","/")</f>
        <v/>
      </c>
      <c r="C1007" s="158">
        <f>BD_TS!E1006</f>
        <v>0</v>
      </c>
      <c r="D1007" s="159">
        <f>BD_TS!F1006</f>
        <v>0</v>
      </c>
      <c r="E1007" s="160">
        <f>BD_TS!B1006</f>
        <v>0</v>
      </c>
      <c r="F1007" s="161">
        <f>BD_TS!C1006</f>
        <v>0</v>
      </c>
      <c r="G1007" s="187">
        <f>BD_TS!H1006</f>
        <v>0</v>
      </c>
      <c r="H1007" s="158" t="str">
        <f>IF($A1007=0,"",IFERROR(INDEX(BD_Gestão!A:A,MATCH('Banco de Dados'!$B1007,BD_Gestão!$B:$B,0)),"erro"))</f>
        <v/>
      </c>
      <c r="I1007" s="162" t="str">
        <f>IF($A1007=0,"",IFERROR(INDEX(BD_Gestão!E:E,MATCH('Banco de Dados'!$B1007,BD_Gestão!$B:$B,0)),"erro"))</f>
        <v/>
      </c>
      <c r="J1007" s="186" t="str">
        <f>IF($A1007=0,"",IFERROR(INDEX(BD_Gestão!B:B,MATCH('Banco de Dados'!$B1007,BD_Gestão!$B:$B,0)),"erro"))</f>
        <v/>
      </c>
      <c r="K1007" s="158" t="str">
        <f>IF($A1007=0,"",IFERROR(INDEX(BD_Gestão!C:C,MATCH('Banco de Dados'!$B1007,BD_Gestão!$B:$B,0)),"erro"))</f>
        <v/>
      </c>
      <c r="L1007" s="158" t="str">
        <f>IF($A1007=0,"",IFERROR(INDEX(BD_Gestão!H:H,MATCH('Banco de Dados'!$B1007,BD_Gestão!$B:$B,0)),"erro"))</f>
        <v/>
      </c>
      <c r="M1007" s="161" t="str">
        <f>IF($A1007=0,"",IFERROR(INDEX(BD_Gestão!F:F,MATCH('Banco de Dados'!$B1007,BD_Gestão!$B:$B,0)),"erro"))</f>
        <v/>
      </c>
      <c r="N1007" s="161" t="str">
        <f>IF($A1007=0,"",IFERROR(INDEX(BD_Gestão!J:J,MATCH('Banco de Dados'!$B1007,BD_Gestão!$B:$B,0)),"erro"))</f>
        <v/>
      </c>
      <c r="O1007" s="164" t="str">
        <f>IF($A1007=0,"",IFERROR(INDEX(BD_Gestão!K:K,MATCH('Banco de Dados'!$B1007,BD_Gestão!$B:$B,0)),"erro"))</f>
        <v/>
      </c>
      <c r="P1007" s="169" t="str">
        <f t="shared" si="62"/>
        <v/>
      </c>
      <c r="Q1007" s="170" t="str">
        <f t="shared" si="63"/>
        <v/>
      </c>
      <c r="R1007" s="163" t="e">
        <f t="shared" si="60"/>
        <v>#VALUE!</v>
      </c>
      <c r="S1007" s="163" t="e">
        <f t="shared" si="61"/>
        <v>#VALUE!</v>
      </c>
      <c r="T1007" s="163" t="e">
        <f>INDEX(Controle!O:O,MATCH('Banco de Dados'!A1007,Controle!M:M,0))*E1007/100</f>
        <v>#N/A</v>
      </c>
    </row>
    <row r="1008" spans="1:20" hidden="1" x14ac:dyDescent="0.2">
      <c r="A1008" s="158">
        <f>BD_TS!A1007</f>
        <v>0</v>
      </c>
      <c r="B1008" s="158" t="str">
        <f>SUBSTITUTE(SUBSTITUTE(BD_TS!D1007," ",""),"-","/")</f>
        <v/>
      </c>
      <c r="C1008" s="158">
        <f>BD_TS!E1007</f>
        <v>0</v>
      </c>
      <c r="D1008" s="159">
        <f>BD_TS!F1007</f>
        <v>0</v>
      </c>
      <c r="E1008" s="160">
        <f>BD_TS!B1007</f>
        <v>0</v>
      </c>
      <c r="F1008" s="161">
        <f>BD_TS!C1007</f>
        <v>0</v>
      </c>
      <c r="G1008" s="187">
        <f>BD_TS!H1007</f>
        <v>0</v>
      </c>
      <c r="H1008" s="158" t="str">
        <f>IF($A1008=0,"",IFERROR(INDEX(BD_Gestão!A:A,MATCH('Banco de Dados'!$B1008,BD_Gestão!$B:$B,0)),"erro"))</f>
        <v/>
      </c>
      <c r="I1008" s="162" t="str">
        <f>IF($A1008=0,"",IFERROR(INDEX(BD_Gestão!E:E,MATCH('Banco de Dados'!$B1008,BD_Gestão!$B:$B,0)),"erro"))</f>
        <v/>
      </c>
      <c r="J1008" s="186" t="str">
        <f>IF($A1008=0,"",IFERROR(INDEX(BD_Gestão!B:B,MATCH('Banco de Dados'!$B1008,BD_Gestão!$B:$B,0)),"erro"))</f>
        <v/>
      </c>
      <c r="K1008" s="158" t="str">
        <f>IF($A1008=0,"",IFERROR(INDEX(BD_Gestão!C:C,MATCH('Banco de Dados'!$B1008,BD_Gestão!$B:$B,0)),"erro"))</f>
        <v/>
      </c>
      <c r="L1008" s="158" t="str">
        <f>IF($A1008=0,"",IFERROR(INDEX(BD_Gestão!H:H,MATCH('Banco de Dados'!$B1008,BD_Gestão!$B:$B,0)),"erro"))</f>
        <v/>
      </c>
      <c r="M1008" s="161" t="str">
        <f>IF($A1008=0,"",IFERROR(INDEX(BD_Gestão!F:F,MATCH('Banco de Dados'!$B1008,BD_Gestão!$B:$B,0)),"erro"))</f>
        <v/>
      </c>
      <c r="N1008" s="161" t="str">
        <f>IF($A1008=0,"",IFERROR(INDEX(BD_Gestão!J:J,MATCH('Banco de Dados'!$B1008,BD_Gestão!$B:$B,0)),"erro"))</f>
        <v/>
      </c>
      <c r="O1008" s="164" t="str">
        <f>IF($A1008=0,"",IFERROR(INDEX(BD_Gestão!K:K,MATCH('Banco de Dados'!$B1008,BD_Gestão!$B:$B,0)),"erro"))</f>
        <v/>
      </c>
      <c r="P1008" s="169" t="str">
        <f t="shared" si="62"/>
        <v/>
      </c>
      <c r="Q1008" s="170" t="str">
        <f t="shared" si="63"/>
        <v/>
      </c>
      <c r="R1008" s="163" t="e">
        <f t="shared" si="60"/>
        <v>#VALUE!</v>
      </c>
      <c r="S1008" s="163" t="e">
        <f t="shared" si="61"/>
        <v>#VALUE!</v>
      </c>
      <c r="T1008" s="163" t="e">
        <f>INDEX(Controle!O:O,MATCH('Banco de Dados'!A1008,Controle!M:M,0))*E1008/100</f>
        <v>#N/A</v>
      </c>
    </row>
    <row r="1009" spans="1:20" hidden="1" x14ac:dyDescent="0.2">
      <c r="A1009" s="158">
        <f>BD_TS!A1008</f>
        <v>0</v>
      </c>
      <c r="B1009" s="158" t="str">
        <f>SUBSTITUTE(SUBSTITUTE(BD_TS!D1008," ",""),"-","/")</f>
        <v/>
      </c>
      <c r="C1009" s="158">
        <f>BD_TS!E1008</f>
        <v>0</v>
      </c>
      <c r="D1009" s="159">
        <f>BD_TS!F1008</f>
        <v>0</v>
      </c>
      <c r="E1009" s="160">
        <f>BD_TS!B1008</f>
        <v>0</v>
      </c>
      <c r="F1009" s="161">
        <f>BD_TS!C1008</f>
        <v>0</v>
      </c>
      <c r="G1009" s="187">
        <f>BD_TS!H1008</f>
        <v>0</v>
      </c>
      <c r="H1009" s="158" t="str">
        <f>IF($A1009=0,"",IFERROR(INDEX(BD_Gestão!A:A,MATCH('Banco de Dados'!$B1009,BD_Gestão!$B:$B,0)),"erro"))</f>
        <v/>
      </c>
      <c r="I1009" s="162" t="str">
        <f>IF($A1009=0,"",IFERROR(INDEX(BD_Gestão!E:E,MATCH('Banco de Dados'!$B1009,BD_Gestão!$B:$B,0)),"erro"))</f>
        <v/>
      </c>
      <c r="J1009" s="186" t="str">
        <f>IF($A1009=0,"",IFERROR(INDEX(BD_Gestão!B:B,MATCH('Banco de Dados'!$B1009,BD_Gestão!$B:$B,0)),"erro"))</f>
        <v/>
      </c>
      <c r="K1009" s="158" t="str">
        <f>IF($A1009=0,"",IFERROR(INDEX(BD_Gestão!C:C,MATCH('Banco de Dados'!$B1009,BD_Gestão!$B:$B,0)),"erro"))</f>
        <v/>
      </c>
      <c r="L1009" s="158" t="str">
        <f>IF($A1009=0,"",IFERROR(INDEX(BD_Gestão!H:H,MATCH('Banco de Dados'!$B1009,BD_Gestão!$B:$B,0)),"erro"))</f>
        <v/>
      </c>
      <c r="M1009" s="161" t="str">
        <f>IF($A1009=0,"",IFERROR(INDEX(BD_Gestão!F:F,MATCH('Banco de Dados'!$B1009,BD_Gestão!$B:$B,0)),"erro"))</f>
        <v/>
      </c>
      <c r="N1009" s="161" t="str">
        <f>IF($A1009=0,"",IFERROR(INDEX(BD_Gestão!J:J,MATCH('Banco de Dados'!$B1009,BD_Gestão!$B:$B,0)),"erro"))</f>
        <v/>
      </c>
      <c r="O1009" s="164" t="str">
        <f>IF($A1009=0,"",IFERROR(INDEX(BD_Gestão!K:K,MATCH('Banco de Dados'!$B1009,BD_Gestão!$B:$B,0)),"erro"))</f>
        <v/>
      </c>
      <c r="P1009" s="169" t="str">
        <f t="shared" si="62"/>
        <v/>
      </c>
      <c r="Q1009" s="170" t="str">
        <f t="shared" si="63"/>
        <v/>
      </c>
      <c r="R1009" s="163" t="e">
        <f t="shared" si="60"/>
        <v>#VALUE!</v>
      </c>
      <c r="S1009" s="163" t="e">
        <f t="shared" si="61"/>
        <v>#VALUE!</v>
      </c>
      <c r="T1009" s="163" t="e">
        <f>INDEX(Controle!O:O,MATCH('Banco de Dados'!A1009,Controle!M:M,0))*E1009/100</f>
        <v>#N/A</v>
      </c>
    </row>
    <row r="1010" spans="1:20" hidden="1" x14ac:dyDescent="0.2">
      <c r="A1010" s="158">
        <f>BD_TS!A1009</f>
        <v>0</v>
      </c>
      <c r="B1010" s="158" t="str">
        <f>SUBSTITUTE(SUBSTITUTE(BD_TS!D1009," ",""),"-","/")</f>
        <v/>
      </c>
      <c r="C1010" s="158">
        <f>BD_TS!E1009</f>
        <v>0</v>
      </c>
      <c r="D1010" s="159">
        <f>BD_TS!F1009</f>
        <v>0</v>
      </c>
      <c r="E1010" s="160">
        <f>BD_TS!B1009</f>
        <v>0</v>
      </c>
      <c r="F1010" s="161">
        <f>BD_TS!C1009</f>
        <v>0</v>
      </c>
      <c r="G1010" s="187">
        <f>BD_TS!H1009</f>
        <v>0</v>
      </c>
      <c r="H1010" s="158" t="str">
        <f>IF($A1010=0,"",IFERROR(INDEX(BD_Gestão!A:A,MATCH('Banco de Dados'!$B1010,BD_Gestão!$B:$B,0)),"erro"))</f>
        <v/>
      </c>
      <c r="I1010" s="162" t="str">
        <f>IF($A1010=0,"",IFERROR(INDEX(BD_Gestão!E:E,MATCH('Banco de Dados'!$B1010,BD_Gestão!$B:$B,0)),"erro"))</f>
        <v/>
      </c>
      <c r="J1010" s="186" t="str">
        <f>IF($A1010=0,"",IFERROR(INDEX(BD_Gestão!B:B,MATCH('Banco de Dados'!$B1010,BD_Gestão!$B:$B,0)),"erro"))</f>
        <v/>
      </c>
      <c r="K1010" s="158" t="str">
        <f>IF($A1010=0,"",IFERROR(INDEX(BD_Gestão!C:C,MATCH('Banco de Dados'!$B1010,BD_Gestão!$B:$B,0)),"erro"))</f>
        <v/>
      </c>
      <c r="L1010" s="158" t="str">
        <f>IF($A1010=0,"",IFERROR(INDEX(BD_Gestão!H:H,MATCH('Banco de Dados'!$B1010,BD_Gestão!$B:$B,0)),"erro"))</f>
        <v/>
      </c>
      <c r="M1010" s="161" t="str">
        <f>IF($A1010=0,"",IFERROR(INDEX(BD_Gestão!F:F,MATCH('Banco de Dados'!$B1010,BD_Gestão!$B:$B,0)),"erro"))</f>
        <v/>
      </c>
      <c r="N1010" s="161" t="str">
        <f>IF($A1010=0,"",IFERROR(INDEX(BD_Gestão!J:J,MATCH('Banco de Dados'!$B1010,BD_Gestão!$B:$B,0)),"erro"))</f>
        <v/>
      </c>
      <c r="O1010" s="164" t="str">
        <f>IF($A1010=0,"",IFERROR(INDEX(BD_Gestão!K:K,MATCH('Banco de Dados'!$B1010,BD_Gestão!$B:$B,0)),"erro"))</f>
        <v/>
      </c>
      <c r="P1010" s="169" t="str">
        <f t="shared" si="62"/>
        <v/>
      </c>
      <c r="Q1010" s="170" t="str">
        <f t="shared" si="63"/>
        <v/>
      </c>
      <c r="R1010" s="163" t="e">
        <f t="shared" si="60"/>
        <v>#VALUE!</v>
      </c>
      <c r="S1010" s="163" t="e">
        <f t="shared" si="61"/>
        <v>#VALUE!</v>
      </c>
      <c r="T1010" s="163" t="e">
        <f>INDEX(Controle!O:O,MATCH('Banco de Dados'!A1010,Controle!M:M,0))*E1010/100</f>
        <v>#N/A</v>
      </c>
    </row>
    <row r="1011" spans="1:20" hidden="1" x14ac:dyDescent="0.2">
      <c r="A1011" s="158">
        <f>BD_TS!A1010</f>
        <v>0</v>
      </c>
      <c r="B1011" s="158" t="str">
        <f>SUBSTITUTE(SUBSTITUTE(BD_TS!D1010," ",""),"-","/")</f>
        <v/>
      </c>
      <c r="C1011" s="158">
        <f>BD_TS!E1010</f>
        <v>0</v>
      </c>
      <c r="D1011" s="159">
        <f>BD_TS!F1010</f>
        <v>0</v>
      </c>
      <c r="E1011" s="160">
        <f>BD_TS!B1010</f>
        <v>0</v>
      </c>
      <c r="F1011" s="161">
        <f>BD_TS!C1010</f>
        <v>0</v>
      </c>
      <c r="G1011" s="187">
        <f>BD_TS!H1010</f>
        <v>0</v>
      </c>
      <c r="H1011" s="158" t="str">
        <f>IF($A1011=0,"",IFERROR(INDEX(BD_Gestão!A:A,MATCH('Banco de Dados'!$B1011,BD_Gestão!$B:$B,0)),"erro"))</f>
        <v/>
      </c>
      <c r="I1011" s="162" t="str">
        <f>IF($A1011=0,"",IFERROR(INDEX(BD_Gestão!E:E,MATCH('Banco de Dados'!$B1011,BD_Gestão!$B:$B,0)),"erro"))</f>
        <v/>
      </c>
      <c r="J1011" s="186" t="str">
        <f>IF($A1011=0,"",IFERROR(INDEX(BD_Gestão!B:B,MATCH('Banco de Dados'!$B1011,BD_Gestão!$B:$B,0)),"erro"))</f>
        <v/>
      </c>
      <c r="K1011" s="158" t="str">
        <f>IF($A1011=0,"",IFERROR(INDEX(BD_Gestão!C:C,MATCH('Banco de Dados'!$B1011,BD_Gestão!$B:$B,0)),"erro"))</f>
        <v/>
      </c>
      <c r="L1011" s="158" t="str">
        <f>IF($A1011=0,"",IFERROR(INDEX(BD_Gestão!H:H,MATCH('Banco de Dados'!$B1011,BD_Gestão!$B:$B,0)),"erro"))</f>
        <v/>
      </c>
      <c r="M1011" s="161" t="str">
        <f>IF($A1011=0,"",IFERROR(INDEX(BD_Gestão!F:F,MATCH('Banco de Dados'!$B1011,BD_Gestão!$B:$B,0)),"erro"))</f>
        <v/>
      </c>
      <c r="N1011" s="161" t="str">
        <f>IF($A1011=0,"",IFERROR(INDEX(BD_Gestão!J:J,MATCH('Banco de Dados'!$B1011,BD_Gestão!$B:$B,0)),"erro"))</f>
        <v/>
      </c>
      <c r="O1011" s="164" t="str">
        <f>IF($A1011=0,"",IFERROR(INDEX(BD_Gestão!K:K,MATCH('Banco de Dados'!$B1011,BD_Gestão!$B:$B,0)),"erro"))</f>
        <v/>
      </c>
      <c r="P1011" s="169" t="str">
        <f t="shared" si="62"/>
        <v/>
      </c>
      <c r="Q1011" s="170" t="str">
        <f t="shared" si="63"/>
        <v/>
      </c>
      <c r="R1011" s="163" t="e">
        <f t="shared" si="60"/>
        <v>#VALUE!</v>
      </c>
      <c r="S1011" s="163" t="e">
        <f t="shared" si="61"/>
        <v>#VALUE!</v>
      </c>
      <c r="T1011" s="163" t="e">
        <f>INDEX(Controle!O:O,MATCH('Banco de Dados'!A1011,Controle!M:M,0))*E1011/100</f>
        <v>#N/A</v>
      </c>
    </row>
    <row r="1012" spans="1:20" hidden="1" x14ac:dyDescent="0.2">
      <c r="A1012" s="158">
        <f>BD_TS!A1011</f>
        <v>0</v>
      </c>
      <c r="B1012" s="158" t="str">
        <f>SUBSTITUTE(SUBSTITUTE(BD_TS!D1011," ",""),"-","/")</f>
        <v/>
      </c>
      <c r="C1012" s="158">
        <f>BD_TS!E1011</f>
        <v>0</v>
      </c>
      <c r="D1012" s="159">
        <f>BD_TS!F1011</f>
        <v>0</v>
      </c>
      <c r="E1012" s="160">
        <f>BD_TS!B1011</f>
        <v>0</v>
      </c>
      <c r="F1012" s="161">
        <f>BD_TS!C1011</f>
        <v>0</v>
      </c>
      <c r="G1012" s="187">
        <f>BD_TS!H1011</f>
        <v>0</v>
      </c>
      <c r="H1012" s="158" t="str">
        <f>IF($A1012=0,"",IFERROR(INDEX(BD_Gestão!A:A,MATCH('Banco de Dados'!$B1012,BD_Gestão!$B:$B,0)),"erro"))</f>
        <v/>
      </c>
      <c r="I1012" s="162" t="str">
        <f>IF($A1012=0,"",IFERROR(INDEX(BD_Gestão!E:E,MATCH('Banco de Dados'!$B1012,BD_Gestão!$B:$B,0)),"erro"))</f>
        <v/>
      </c>
      <c r="J1012" s="186" t="str">
        <f>IF($A1012=0,"",IFERROR(INDEX(BD_Gestão!B:B,MATCH('Banco de Dados'!$B1012,BD_Gestão!$B:$B,0)),"erro"))</f>
        <v/>
      </c>
      <c r="K1012" s="158" t="str">
        <f>IF($A1012=0,"",IFERROR(INDEX(BD_Gestão!C:C,MATCH('Banco de Dados'!$B1012,BD_Gestão!$B:$B,0)),"erro"))</f>
        <v/>
      </c>
      <c r="L1012" s="158" t="str">
        <f>IF($A1012=0,"",IFERROR(INDEX(BD_Gestão!H:H,MATCH('Banco de Dados'!$B1012,BD_Gestão!$B:$B,0)),"erro"))</f>
        <v/>
      </c>
      <c r="M1012" s="161" t="str">
        <f>IF($A1012=0,"",IFERROR(INDEX(BD_Gestão!F:F,MATCH('Banco de Dados'!$B1012,BD_Gestão!$B:$B,0)),"erro"))</f>
        <v/>
      </c>
      <c r="N1012" s="161" t="str">
        <f>IF($A1012=0,"",IFERROR(INDEX(BD_Gestão!J:J,MATCH('Banco de Dados'!$B1012,BD_Gestão!$B:$B,0)),"erro"))</f>
        <v/>
      </c>
      <c r="O1012" s="164" t="str">
        <f>IF($A1012=0,"",IFERROR(INDEX(BD_Gestão!K:K,MATCH('Banco de Dados'!$B1012,BD_Gestão!$B:$B,0)),"erro"))</f>
        <v/>
      </c>
      <c r="P1012" s="169" t="str">
        <f t="shared" si="62"/>
        <v/>
      </c>
      <c r="Q1012" s="170" t="str">
        <f t="shared" si="63"/>
        <v/>
      </c>
      <c r="R1012" s="163" t="e">
        <f t="shared" si="60"/>
        <v>#VALUE!</v>
      </c>
      <c r="S1012" s="163" t="e">
        <f t="shared" si="61"/>
        <v>#VALUE!</v>
      </c>
      <c r="T1012" s="163" t="e">
        <f>INDEX(Controle!O:O,MATCH('Banco de Dados'!A1012,Controle!M:M,0))*E1012/100</f>
        <v>#N/A</v>
      </c>
    </row>
    <row r="1013" spans="1:20" hidden="1" x14ac:dyDescent="0.2">
      <c r="A1013" s="158">
        <f>BD_TS!A1012</f>
        <v>0</v>
      </c>
      <c r="B1013" s="158" t="str">
        <f>SUBSTITUTE(SUBSTITUTE(BD_TS!D1012," ",""),"-","/")</f>
        <v/>
      </c>
      <c r="C1013" s="158">
        <f>BD_TS!E1012</f>
        <v>0</v>
      </c>
      <c r="D1013" s="159">
        <f>BD_TS!F1012</f>
        <v>0</v>
      </c>
      <c r="E1013" s="160">
        <f>BD_TS!B1012</f>
        <v>0</v>
      </c>
      <c r="F1013" s="161">
        <f>BD_TS!C1012</f>
        <v>0</v>
      </c>
      <c r="G1013" s="187">
        <f>BD_TS!H1012</f>
        <v>0</v>
      </c>
      <c r="H1013" s="158" t="str">
        <f>IF($A1013=0,"",IFERROR(INDEX(BD_Gestão!A:A,MATCH('Banco de Dados'!$B1013,BD_Gestão!$B:$B,0)),"erro"))</f>
        <v/>
      </c>
      <c r="I1013" s="162" t="str">
        <f>IF($A1013=0,"",IFERROR(INDEX(BD_Gestão!E:E,MATCH('Banco de Dados'!$B1013,BD_Gestão!$B:$B,0)),"erro"))</f>
        <v/>
      </c>
      <c r="J1013" s="186" t="str">
        <f>IF($A1013=0,"",IFERROR(INDEX(BD_Gestão!B:B,MATCH('Banco de Dados'!$B1013,BD_Gestão!$B:$B,0)),"erro"))</f>
        <v/>
      </c>
      <c r="K1013" s="158" t="str">
        <f>IF($A1013=0,"",IFERROR(INDEX(BD_Gestão!C:C,MATCH('Banco de Dados'!$B1013,BD_Gestão!$B:$B,0)),"erro"))</f>
        <v/>
      </c>
      <c r="L1013" s="158" t="str">
        <f>IF($A1013=0,"",IFERROR(INDEX(BD_Gestão!H:H,MATCH('Banco de Dados'!$B1013,BD_Gestão!$B:$B,0)),"erro"))</f>
        <v/>
      </c>
      <c r="M1013" s="161" t="str">
        <f>IF($A1013=0,"",IFERROR(INDEX(BD_Gestão!F:F,MATCH('Banco de Dados'!$B1013,BD_Gestão!$B:$B,0)),"erro"))</f>
        <v/>
      </c>
      <c r="N1013" s="161" t="str">
        <f>IF($A1013=0,"",IFERROR(INDEX(BD_Gestão!J:J,MATCH('Banco de Dados'!$B1013,BD_Gestão!$B:$B,0)),"erro"))</f>
        <v/>
      </c>
      <c r="O1013" s="164" t="str">
        <f>IF($A1013=0,"",IFERROR(INDEX(BD_Gestão!K:K,MATCH('Banco de Dados'!$B1013,BD_Gestão!$B:$B,0)),"erro"))</f>
        <v/>
      </c>
      <c r="P1013" s="169" t="str">
        <f t="shared" si="62"/>
        <v/>
      </c>
      <c r="Q1013" s="170" t="str">
        <f t="shared" si="63"/>
        <v/>
      </c>
      <c r="R1013" s="163" t="e">
        <f t="shared" si="60"/>
        <v>#VALUE!</v>
      </c>
      <c r="S1013" s="163" t="e">
        <f t="shared" si="61"/>
        <v>#VALUE!</v>
      </c>
      <c r="T1013" s="163" t="e">
        <f>INDEX(Controle!O:O,MATCH('Banco de Dados'!A1013,Controle!M:M,0))*E1013/100</f>
        <v>#N/A</v>
      </c>
    </row>
    <row r="1014" spans="1:20" hidden="1" x14ac:dyDescent="0.2">
      <c r="A1014" s="158">
        <f>BD_TS!A1013</f>
        <v>0</v>
      </c>
      <c r="B1014" s="158" t="str">
        <f>SUBSTITUTE(SUBSTITUTE(BD_TS!D1013," ",""),"-","/")</f>
        <v/>
      </c>
      <c r="C1014" s="158">
        <f>BD_TS!E1013</f>
        <v>0</v>
      </c>
      <c r="D1014" s="159">
        <f>BD_TS!F1013</f>
        <v>0</v>
      </c>
      <c r="E1014" s="160">
        <f>BD_TS!B1013</f>
        <v>0</v>
      </c>
      <c r="F1014" s="161">
        <f>BD_TS!C1013</f>
        <v>0</v>
      </c>
      <c r="G1014" s="187">
        <f>BD_TS!H1013</f>
        <v>0</v>
      </c>
      <c r="H1014" s="158" t="str">
        <f>IF($A1014=0,"",IFERROR(INDEX(BD_Gestão!A:A,MATCH('Banco de Dados'!$B1014,BD_Gestão!$B:$B,0)),"erro"))</f>
        <v/>
      </c>
      <c r="I1014" s="162" t="str">
        <f>IF($A1014=0,"",IFERROR(INDEX(BD_Gestão!E:E,MATCH('Banco de Dados'!$B1014,BD_Gestão!$B:$B,0)),"erro"))</f>
        <v/>
      </c>
      <c r="J1014" s="186" t="str">
        <f>IF($A1014=0,"",IFERROR(INDEX(BD_Gestão!B:B,MATCH('Banco de Dados'!$B1014,BD_Gestão!$B:$B,0)),"erro"))</f>
        <v/>
      </c>
      <c r="K1014" s="158" t="str">
        <f>IF($A1014=0,"",IFERROR(INDEX(BD_Gestão!C:C,MATCH('Banco de Dados'!$B1014,BD_Gestão!$B:$B,0)),"erro"))</f>
        <v/>
      </c>
      <c r="L1014" s="158" t="str">
        <f>IF($A1014=0,"",IFERROR(INDEX(BD_Gestão!H:H,MATCH('Banco de Dados'!$B1014,BD_Gestão!$B:$B,0)),"erro"))</f>
        <v/>
      </c>
      <c r="M1014" s="161" t="str">
        <f>IF($A1014=0,"",IFERROR(INDEX(BD_Gestão!F:F,MATCH('Banco de Dados'!$B1014,BD_Gestão!$B:$B,0)),"erro"))</f>
        <v/>
      </c>
      <c r="N1014" s="161" t="str">
        <f>IF($A1014=0,"",IFERROR(INDEX(BD_Gestão!J:J,MATCH('Banco de Dados'!$B1014,BD_Gestão!$B:$B,0)),"erro"))</f>
        <v/>
      </c>
      <c r="O1014" s="164" t="str">
        <f>IF($A1014=0,"",IFERROR(INDEX(BD_Gestão!K:K,MATCH('Banco de Dados'!$B1014,BD_Gestão!$B:$B,0)),"erro"))</f>
        <v/>
      </c>
      <c r="P1014" s="169" t="str">
        <f t="shared" si="62"/>
        <v/>
      </c>
      <c r="Q1014" s="170" t="str">
        <f t="shared" si="63"/>
        <v/>
      </c>
      <c r="R1014" s="163" t="e">
        <f t="shared" si="60"/>
        <v>#VALUE!</v>
      </c>
      <c r="S1014" s="163" t="e">
        <f t="shared" si="61"/>
        <v>#VALUE!</v>
      </c>
      <c r="T1014" s="163" t="e">
        <f>INDEX(Controle!O:O,MATCH('Banco de Dados'!A1014,Controle!M:M,0))*E1014/100</f>
        <v>#N/A</v>
      </c>
    </row>
    <row r="1015" spans="1:20" hidden="1" x14ac:dyDescent="0.2">
      <c r="A1015" s="158">
        <f>BD_TS!A1014</f>
        <v>0</v>
      </c>
      <c r="B1015" s="158" t="str">
        <f>SUBSTITUTE(SUBSTITUTE(BD_TS!D1014," ",""),"-","/")</f>
        <v/>
      </c>
      <c r="C1015" s="158">
        <f>BD_TS!E1014</f>
        <v>0</v>
      </c>
      <c r="D1015" s="159">
        <f>BD_TS!F1014</f>
        <v>0</v>
      </c>
      <c r="E1015" s="160">
        <f>BD_TS!B1014</f>
        <v>0</v>
      </c>
      <c r="F1015" s="161">
        <f>BD_TS!C1014</f>
        <v>0</v>
      </c>
      <c r="G1015" s="187">
        <f>BD_TS!H1014</f>
        <v>0</v>
      </c>
      <c r="H1015" s="158" t="str">
        <f>IF($A1015=0,"",IFERROR(INDEX(BD_Gestão!A:A,MATCH('Banco de Dados'!$B1015,BD_Gestão!$B:$B,0)),"erro"))</f>
        <v/>
      </c>
      <c r="I1015" s="162" t="str">
        <f>IF($A1015=0,"",IFERROR(INDEX(BD_Gestão!E:E,MATCH('Banco de Dados'!$B1015,BD_Gestão!$B:$B,0)),"erro"))</f>
        <v/>
      </c>
      <c r="J1015" s="186" t="str">
        <f>IF($A1015=0,"",IFERROR(INDEX(BD_Gestão!B:B,MATCH('Banco de Dados'!$B1015,BD_Gestão!$B:$B,0)),"erro"))</f>
        <v/>
      </c>
      <c r="K1015" s="158" t="str">
        <f>IF($A1015=0,"",IFERROR(INDEX(BD_Gestão!C:C,MATCH('Banco de Dados'!$B1015,BD_Gestão!$B:$B,0)),"erro"))</f>
        <v/>
      </c>
      <c r="L1015" s="158" t="str">
        <f>IF($A1015=0,"",IFERROR(INDEX(BD_Gestão!H:H,MATCH('Banco de Dados'!$B1015,BD_Gestão!$B:$B,0)),"erro"))</f>
        <v/>
      </c>
      <c r="M1015" s="161" t="str">
        <f>IF($A1015=0,"",IFERROR(INDEX(BD_Gestão!F:F,MATCH('Banco de Dados'!$B1015,BD_Gestão!$B:$B,0)),"erro"))</f>
        <v/>
      </c>
      <c r="N1015" s="161" t="str">
        <f>IF($A1015=0,"",IFERROR(INDEX(BD_Gestão!J:J,MATCH('Banco de Dados'!$B1015,BD_Gestão!$B:$B,0)),"erro"))</f>
        <v/>
      </c>
      <c r="O1015" s="164" t="str">
        <f>IF($A1015=0,"",IFERROR(INDEX(BD_Gestão!K:K,MATCH('Banco de Dados'!$B1015,BD_Gestão!$B:$B,0)),"erro"))</f>
        <v/>
      </c>
      <c r="P1015" s="169" t="str">
        <f t="shared" si="62"/>
        <v/>
      </c>
      <c r="Q1015" s="170" t="str">
        <f t="shared" si="63"/>
        <v/>
      </c>
      <c r="R1015" s="163" t="e">
        <f t="shared" si="60"/>
        <v>#VALUE!</v>
      </c>
      <c r="S1015" s="163" t="e">
        <f t="shared" si="61"/>
        <v>#VALUE!</v>
      </c>
      <c r="T1015" s="163" t="e">
        <f>INDEX(Controle!O:O,MATCH('Banco de Dados'!A1015,Controle!M:M,0))*E1015/100</f>
        <v>#N/A</v>
      </c>
    </row>
    <row r="1016" spans="1:20" hidden="1" x14ac:dyDescent="0.2">
      <c r="A1016" s="158">
        <f>BD_TS!A1015</f>
        <v>0</v>
      </c>
      <c r="B1016" s="158" t="str">
        <f>SUBSTITUTE(SUBSTITUTE(BD_TS!D1015," ",""),"-","/")</f>
        <v/>
      </c>
      <c r="C1016" s="158">
        <f>BD_TS!E1015</f>
        <v>0</v>
      </c>
      <c r="D1016" s="159">
        <f>BD_TS!F1015</f>
        <v>0</v>
      </c>
      <c r="E1016" s="160">
        <f>BD_TS!B1015</f>
        <v>0</v>
      </c>
      <c r="F1016" s="161">
        <f>BD_TS!C1015</f>
        <v>0</v>
      </c>
      <c r="G1016" s="187">
        <f>BD_TS!H1015</f>
        <v>0</v>
      </c>
      <c r="H1016" s="158" t="str">
        <f>IF($A1016=0,"",IFERROR(INDEX(BD_Gestão!A:A,MATCH('Banco de Dados'!$B1016,BD_Gestão!$B:$B,0)),"erro"))</f>
        <v/>
      </c>
      <c r="I1016" s="162" t="str">
        <f>IF($A1016=0,"",IFERROR(INDEX(BD_Gestão!E:E,MATCH('Banco de Dados'!$B1016,BD_Gestão!$B:$B,0)),"erro"))</f>
        <v/>
      </c>
      <c r="J1016" s="186" t="str">
        <f>IF($A1016=0,"",IFERROR(INDEX(BD_Gestão!B:B,MATCH('Banco de Dados'!$B1016,BD_Gestão!$B:$B,0)),"erro"))</f>
        <v/>
      </c>
      <c r="K1016" s="158" t="str">
        <f>IF($A1016=0,"",IFERROR(INDEX(BD_Gestão!C:C,MATCH('Banco de Dados'!$B1016,BD_Gestão!$B:$B,0)),"erro"))</f>
        <v/>
      </c>
      <c r="L1016" s="158" t="str">
        <f>IF($A1016=0,"",IFERROR(INDEX(BD_Gestão!H:H,MATCH('Banco de Dados'!$B1016,BD_Gestão!$B:$B,0)),"erro"))</f>
        <v/>
      </c>
      <c r="M1016" s="161" t="str">
        <f>IF($A1016=0,"",IFERROR(INDEX(BD_Gestão!F:F,MATCH('Banco de Dados'!$B1016,BD_Gestão!$B:$B,0)),"erro"))</f>
        <v/>
      </c>
      <c r="N1016" s="161" t="str">
        <f>IF($A1016=0,"",IFERROR(INDEX(BD_Gestão!J:J,MATCH('Banco de Dados'!$B1016,BD_Gestão!$B:$B,0)),"erro"))</f>
        <v/>
      </c>
      <c r="O1016" s="164" t="str">
        <f>IF($A1016=0,"",IFERROR(INDEX(BD_Gestão!K:K,MATCH('Banco de Dados'!$B1016,BD_Gestão!$B:$B,0)),"erro"))</f>
        <v/>
      </c>
      <c r="P1016" s="169" t="str">
        <f t="shared" si="62"/>
        <v/>
      </c>
      <c r="Q1016" s="170" t="str">
        <f t="shared" si="63"/>
        <v/>
      </c>
      <c r="R1016" s="163" t="e">
        <f t="shared" si="60"/>
        <v>#VALUE!</v>
      </c>
      <c r="S1016" s="163" t="e">
        <f t="shared" si="61"/>
        <v>#VALUE!</v>
      </c>
      <c r="T1016" s="163" t="e">
        <f>INDEX(Controle!O:O,MATCH('Banco de Dados'!A1016,Controle!M:M,0))*E1016/100</f>
        <v>#N/A</v>
      </c>
    </row>
    <row r="1017" spans="1:20" hidden="1" x14ac:dyDescent="0.2">
      <c r="A1017" s="158">
        <f>BD_TS!A1016</f>
        <v>0</v>
      </c>
      <c r="B1017" s="158" t="str">
        <f>SUBSTITUTE(SUBSTITUTE(BD_TS!D1016," ",""),"-","/")</f>
        <v/>
      </c>
      <c r="C1017" s="158">
        <f>BD_TS!E1016</f>
        <v>0</v>
      </c>
      <c r="D1017" s="159">
        <f>BD_TS!F1016</f>
        <v>0</v>
      </c>
      <c r="E1017" s="160">
        <f>BD_TS!B1016</f>
        <v>0</v>
      </c>
      <c r="F1017" s="161">
        <f>BD_TS!C1016</f>
        <v>0</v>
      </c>
      <c r="G1017" s="187">
        <f>BD_TS!H1016</f>
        <v>0</v>
      </c>
      <c r="H1017" s="158" t="str">
        <f>IF($A1017=0,"",IFERROR(INDEX(BD_Gestão!A:A,MATCH('Banco de Dados'!$B1017,BD_Gestão!$B:$B,0)),"erro"))</f>
        <v/>
      </c>
      <c r="I1017" s="162" t="str">
        <f>IF($A1017=0,"",IFERROR(INDEX(BD_Gestão!E:E,MATCH('Banco de Dados'!$B1017,BD_Gestão!$B:$B,0)),"erro"))</f>
        <v/>
      </c>
      <c r="J1017" s="186" t="str">
        <f>IF($A1017=0,"",IFERROR(INDEX(BD_Gestão!B:B,MATCH('Banco de Dados'!$B1017,BD_Gestão!$B:$B,0)),"erro"))</f>
        <v/>
      </c>
      <c r="K1017" s="158" t="str">
        <f>IF($A1017=0,"",IFERROR(INDEX(BD_Gestão!C:C,MATCH('Banco de Dados'!$B1017,BD_Gestão!$B:$B,0)),"erro"))</f>
        <v/>
      </c>
      <c r="L1017" s="158" t="str">
        <f>IF($A1017=0,"",IFERROR(INDEX(BD_Gestão!H:H,MATCH('Banco de Dados'!$B1017,BD_Gestão!$B:$B,0)),"erro"))</f>
        <v/>
      </c>
      <c r="M1017" s="161" t="str">
        <f>IF($A1017=0,"",IFERROR(INDEX(BD_Gestão!F:F,MATCH('Banco de Dados'!$B1017,BD_Gestão!$B:$B,0)),"erro"))</f>
        <v/>
      </c>
      <c r="N1017" s="161" t="str">
        <f>IF($A1017=0,"",IFERROR(INDEX(BD_Gestão!J:J,MATCH('Banco de Dados'!$B1017,BD_Gestão!$B:$B,0)),"erro"))</f>
        <v/>
      </c>
      <c r="O1017" s="164" t="str">
        <f>IF($A1017=0,"",IFERROR(INDEX(BD_Gestão!K:K,MATCH('Banco de Dados'!$B1017,BD_Gestão!$B:$B,0)),"erro"))</f>
        <v/>
      </c>
      <c r="P1017" s="169" t="str">
        <f t="shared" si="62"/>
        <v/>
      </c>
      <c r="Q1017" s="170" t="str">
        <f t="shared" si="63"/>
        <v/>
      </c>
      <c r="R1017" s="163" t="e">
        <f t="shared" si="60"/>
        <v>#VALUE!</v>
      </c>
      <c r="S1017" s="163" t="e">
        <f t="shared" si="61"/>
        <v>#VALUE!</v>
      </c>
      <c r="T1017" s="163" t="e">
        <f>INDEX(Controle!O:O,MATCH('Banco de Dados'!A1017,Controle!M:M,0))*E1017/100</f>
        <v>#N/A</v>
      </c>
    </row>
    <row r="1018" spans="1:20" hidden="1" x14ac:dyDescent="0.2">
      <c r="A1018" s="158">
        <f>BD_TS!A1017</f>
        <v>0</v>
      </c>
      <c r="B1018" s="158" t="str">
        <f>SUBSTITUTE(SUBSTITUTE(BD_TS!D1017," ",""),"-","/")</f>
        <v/>
      </c>
      <c r="C1018" s="158">
        <f>BD_TS!E1017</f>
        <v>0</v>
      </c>
      <c r="D1018" s="159">
        <f>BD_TS!F1017</f>
        <v>0</v>
      </c>
      <c r="E1018" s="160">
        <f>BD_TS!B1017</f>
        <v>0</v>
      </c>
      <c r="F1018" s="161">
        <f>BD_TS!C1017</f>
        <v>0</v>
      </c>
      <c r="G1018" s="187">
        <f>BD_TS!H1017</f>
        <v>0</v>
      </c>
      <c r="H1018" s="158" t="str">
        <f>IF($A1018=0,"",IFERROR(INDEX(BD_Gestão!A:A,MATCH('Banco de Dados'!$B1018,BD_Gestão!$B:$B,0)),"erro"))</f>
        <v/>
      </c>
      <c r="I1018" s="162" t="str">
        <f>IF($A1018=0,"",IFERROR(INDEX(BD_Gestão!E:E,MATCH('Banco de Dados'!$B1018,BD_Gestão!$B:$B,0)),"erro"))</f>
        <v/>
      </c>
      <c r="J1018" s="186" t="str">
        <f>IF($A1018=0,"",IFERROR(INDEX(BD_Gestão!B:B,MATCH('Banco de Dados'!$B1018,BD_Gestão!$B:$B,0)),"erro"))</f>
        <v/>
      </c>
      <c r="K1018" s="158" t="str">
        <f>IF($A1018=0,"",IFERROR(INDEX(BD_Gestão!C:C,MATCH('Banco de Dados'!$B1018,BD_Gestão!$B:$B,0)),"erro"))</f>
        <v/>
      </c>
      <c r="L1018" s="158" t="str">
        <f>IF($A1018=0,"",IFERROR(INDEX(BD_Gestão!H:H,MATCH('Banco de Dados'!$B1018,BD_Gestão!$B:$B,0)),"erro"))</f>
        <v/>
      </c>
      <c r="M1018" s="161" t="str">
        <f>IF($A1018=0,"",IFERROR(INDEX(BD_Gestão!F:F,MATCH('Banco de Dados'!$B1018,BD_Gestão!$B:$B,0)),"erro"))</f>
        <v/>
      </c>
      <c r="N1018" s="161" t="str">
        <f>IF($A1018=0,"",IFERROR(INDEX(BD_Gestão!J:J,MATCH('Banco de Dados'!$B1018,BD_Gestão!$B:$B,0)),"erro"))</f>
        <v/>
      </c>
      <c r="O1018" s="164" t="str">
        <f>IF($A1018=0,"",IFERROR(INDEX(BD_Gestão!K:K,MATCH('Banco de Dados'!$B1018,BD_Gestão!$B:$B,0)),"erro"))</f>
        <v/>
      </c>
      <c r="P1018" s="169" t="str">
        <f t="shared" si="62"/>
        <v/>
      </c>
      <c r="Q1018" s="170" t="str">
        <f t="shared" si="63"/>
        <v/>
      </c>
      <c r="R1018" s="163" t="e">
        <f t="shared" si="60"/>
        <v>#VALUE!</v>
      </c>
      <c r="S1018" s="163" t="e">
        <f t="shared" si="61"/>
        <v>#VALUE!</v>
      </c>
      <c r="T1018" s="163" t="e">
        <f>INDEX(Controle!O:O,MATCH('Banco de Dados'!A1018,Controle!M:M,0))*E1018/100</f>
        <v>#N/A</v>
      </c>
    </row>
    <row r="1019" spans="1:20" hidden="1" x14ac:dyDescent="0.2">
      <c r="A1019" s="158">
        <f>BD_TS!A1018</f>
        <v>0</v>
      </c>
      <c r="B1019" s="158" t="str">
        <f>SUBSTITUTE(SUBSTITUTE(BD_TS!D1018," ",""),"-","/")</f>
        <v/>
      </c>
      <c r="C1019" s="158">
        <f>BD_TS!E1018</f>
        <v>0</v>
      </c>
      <c r="D1019" s="159">
        <f>BD_TS!F1018</f>
        <v>0</v>
      </c>
      <c r="E1019" s="160">
        <f>BD_TS!B1018</f>
        <v>0</v>
      </c>
      <c r="F1019" s="161">
        <f>BD_TS!C1018</f>
        <v>0</v>
      </c>
      <c r="G1019" s="187">
        <f>BD_TS!H1018</f>
        <v>0</v>
      </c>
      <c r="H1019" s="158" t="str">
        <f>IF($A1019=0,"",IFERROR(INDEX(BD_Gestão!A:A,MATCH('Banco de Dados'!$B1019,BD_Gestão!$B:$B,0)),"erro"))</f>
        <v/>
      </c>
      <c r="I1019" s="162" t="str">
        <f>IF($A1019=0,"",IFERROR(INDEX(BD_Gestão!E:E,MATCH('Banco de Dados'!$B1019,BD_Gestão!$B:$B,0)),"erro"))</f>
        <v/>
      </c>
      <c r="J1019" s="186" t="str">
        <f>IF($A1019=0,"",IFERROR(INDEX(BD_Gestão!B:B,MATCH('Banco de Dados'!$B1019,BD_Gestão!$B:$B,0)),"erro"))</f>
        <v/>
      </c>
      <c r="K1019" s="158" t="str">
        <f>IF($A1019=0,"",IFERROR(INDEX(BD_Gestão!C:C,MATCH('Banco de Dados'!$B1019,BD_Gestão!$B:$B,0)),"erro"))</f>
        <v/>
      </c>
      <c r="L1019" s="158" t="str">
        <f>IF($A1019=0,"",IFERROR(INDEX(BD_Gestão!H:H,MATCH('Banco de Dados'!$B1019,BD_Gestão!$B:$B,0)),"erro"))</f>
        <v/>
      </c>
      <c r="M1019" s="161" t="str">
        <f>IF($A1019=0,"",IFERROR(INDEX(BD_Gestão!F:F,MATCH('Banco de Dados'!$B1019,BD_Gestão!$B:$B,0)),"erro"))</f>
        <v/>
      </c>
      <c r="N1019" s="161" t="str">
        <f>IF($A1019=0,"",IFERROR(INDEX(BD_Gestão!J:J,MATCH('Banco de Dados'!$B1019,BD_Gestão!$B:$B,0)),"erro"))</f>
        <v/>
      </c>
      <c r="O1019" s="164" t="str">
        <f>IF($A1019=0,"",IFERROR(INDEX(BD_Gestão!K:K,MATCH('Banco de Dados'!$B1019,BD_Gestão!$B:$B,0)),"erro"))</f>
        <v/>
      </c>
      <c r="P1019" s="169" t="str">
        <f t="shared" si="62"/>
        <v/>
      </c>
      <c r="Q1019" s="170" t="str">
        <f t="shared" si="63"/>
        <v/>
      </c>
      <c r="R1019" s="163" t="e">
        <f t="shared" si="60"/>
        <v>#VALUE!</v>
      </c>
      <c r="S1019" s="163" t="e">
        <f t="shared" si="61"/>
        <v>#VALUE!</v>
      </c>
      <c r="T1019" s="163" t="e">
        <f>INDEX(Controle!O:O,MATCH('Banco de Dados'!A1019,Controle!M:M,0))*E1019/100</f>
        <v>#N/A</v>
      </c>
    </row>
    <row r="1020" spans="1:20" hidden="1" x14ac:dyDescent="0.2">
      <c r="A1020" s="158">
        <f>BD_TS!A1019</f>
        <v>0</v>
      </c>
      <c r="B1020" s="158" t="str">
        <f>SUBSTITUTE(SUBSTITUTE(BD_TS!D1019," ",""),"-","/")</f>
        <v/>
      </c>
      <c r="C1020" s="158">
        <f>BD_TS!E1019</f>
        <v>0</v>
      </c>
      <c r="D1020" s="159">
        <f>BD_TS!F1019</f>
        <v>0</v>
      </c>
      <c r="E1020" s="160">
        <f>BD_TS!B1019</f>
        <v>0</v>
      </c>
      <c r="F1020" s="161">
        <f>BD_TS!C1019</f>
        <v>0</v>
      </c>
      <c r="G1020" s="187">
        <f>BD_TS!H1019</f>
        <v>0</v>
      </c>
      <c r="H1020" s="158" t="str">
        <f>IF($A1020=0,"",IFERROR(INDEX(BD_Gestão!A:A,MATCH('Banco de Dados'!$B1020,BD_Gestão!$B:$B,0)),"erro"))</f>
        <v/>
      </c>
      <c r="I1020" s="162" t="str">
        <f>IF($A1020=0,"",IFERROR(INDEX(BD_Gestão!E:E,MATCH('Banco de Dados'!$B1020,BD_Gestão!$B:$B,0)),"erro"))</f>
        <v/>
      </c>
      <c r="J1020" s="186" t="str">
        <f>IF($A1020=0,"",IFERROR(INDEX(BD_Gestão!B:B,MATCH('Banco de Dados'!$B1020,BD_Gestão!$B:$B,0)),"erro"))</f>
        <v/>
      </c>
      <c r="K1020" s="158" t="str">
        <f>IF($A1020=0,"",IFERROR(INDEX(BD_Gestão!C:C,MATCH('Banco de Dados'!$B1020,BD_Gestão!$B:$B,0)),"erro"))</f>
        <v/>
      </c>
      <c r="L1020" s="158" t="str">
        <f>IF($A1020=0,"",IFERROR(INDEX(BD_Gestão!H:H,MATCH('Banco de Dados'!$B1020,BD_Gestão!$B:$B,0)),"erro"))</f>
        <v/>
      </c>
      <c r="M1020" s="161" t="str">
        <f>IF($A1020=0,"",IFERROR(INDEX(BD_Gestão!F:F,MATCH('Banco de Dados'!$B1020,BD_Gestão!$B:$B,0)),"erro"))</f>
        <v/>
      </c>
      <c r="N1020" s="161" t="str">
        <f>IF($A1020=0,"",IFERROR(INDEX(BD_Gestão!J:J,MATCH('Banco de Dados'!$B1020,BD_Gestão!$B:$B,0)),"erro"))</f>
        <v/>
      </c>
      <c r="O1020" s="164" t="str">
        <f>IF($A1020=0,"",IFERROR(INDEX(BD_Gestão!K:K,MATCH('Banco de Dados'!$B1020,BD_Gestão!$B:$B,0)),"erro"))</f>
        <v/>
      </c>
      <c r="P1020" s="169" t="str">
        <f t="shared" si="62"/>
        <v/>
      </c>
      <c r="Q1020" s="170" t="str">
        <f t="shared" si="63"/>
        <v/>
      </c>
      <c r="R1020" s="163" t="e">
        <f t="shared" si="60"/>
        <v>#VALUE!</v>
      </c>
      <c r="S1020" s="163" t="e">
        <f t="shared" si="61"/>
        <v>#VALUE!</v>
      </c>
      <c r="T1020" s="163" t="e">
        <f>INDEX(Controle!O:O,MATCH('Banco de Dados'!A1020,Controle!M:M,0))*E1020/100</f>
        <v>#N/A</v>
      </c>
    </row>
    <row r="1021" spans="1:20" hidden="1" x14ac:dyDescent="0.2">
      <c r="A1021" s="158">
        <f>BD_TS!A1020</f>
        <v>0</v>
      </c>
      <c r="B1021" s="158" t="str">
        <f>SUBSTITUTE(SUBSTITUTE(BD_TS!D1020," ",""),"-","/")</f>
        <v/>
      </c>
      <c r="C1021" s="158">
        <f>BD_TS!E1020</f>
        <v>0</v>
      </c>
      <c r="D1021" s="159">
        <f>BD_TS!F1020</f>
        <v>0</v>
      </c>
      <c r="E1021" s="160">
        <f>BD_TS!B1020</f>
        <v>0</v>
      </c>
      <c r="F1021" s="161">
        <f>BD_TS!C1020</f>
        <v>0</v>
      </c>
      <c r="G1021" s="187">
        <f>BD_TS!H1020</f>
        <v>0</v>
      </c>
      <c r="H1021" s="158" t="str">
        <f>IF($A1021=0,"",IFERROR(INDEX(BD_Gestão!A:A,MATCH('Banco de Dados'!$B1021,BD_Gestão!$B:$B,0)),"erro"))</f>
        <v/>
      </c>
      <c r="I1021" s="162" t="str">
        <f>IF($A1021=0,"",IFERROR(INDEX(BD_Gestão!E:E,MATCH('Banco de Dados'!$B1021,BD_Gestão!$B:$B,0)),"erro"))</f>
        <v/>
      </c>
      <c r="J1021" s="186" t="str">
        <f>IF($A1021=0,"",IFERROR(INDEX(BD_Gestão!B:B,MATCH('Banco de Dados'!$B1021,BD_Gestão!$B:$B,0)),"erro"))</f>
        <v/>
      </c>
      <c r="K1021" s="158" t="str">
        <f>IF($A1021=0,"",IFERROR(INDEX(BD_Gestão!C:C,MATCH('Banco de Dados'!$B1021,BD_Gestão!$B:$B,0)),"erro"))</f>
        <v/>
      </c>
      <c r="L1021" s="158" t="str">
        <f>IF($A1021=0,"",IFERROR(INDEX(BD_Gestão!H:H,MATCH('Banco de Dados'!$B1021,BD_Gestão!$B:$B,0)),"erro"))</f>
        <v/>
      </c>
      <c r="M1021" s="161" t="str">
        <f>IF($A1021=0,"",IFERROR(INDEX(BD_Gestão!F:F,MATCH('Banco de Dados'!$B1021,BD_Gestão!$B:$B,0)),"erro"))</f>
        <v/>
      </c>
      <c r="N1021" s="161" t="str">
        <f>IF($A1021=0,"",IFERROR(INDEX(BD_Gestão!J:J,MATCH('Banco de Dados'!$B1021,BD_Gestão!$B:$B,0)),"erro"))</f>
        <v/>
      </c>
      <c r="O1021" s="164" t="str">
        <f>IF($A1021=0,"",IFERROR(INDEX(BD_Gestão!K:K,MATCH('Banco de Dados'!$B1021,BD_Gestão!$B:$B,0)),"erro"))</f>
        <v/>
      </c>
      <c r="P1021" s="169" t="str">
        <f t="shared" si="62"/>
        <v/>
      </c>
      <c r="Q1021" s="170" t="str">
        <f t="shared" si="63"/>
        <v/>
      </c>
      <c r="R1021" s="163" t="e">
        <f t="shared" si="60"/>
        <v>#VALUE!</v>
      </c>
      <c r="S1021" s="163" t="e">
        <f t="shared" si="61"/>
        <v>#VALUE!</v>
      </c>
      <c r="T1021" s="163" t="e">
        <f>INDEX(Controle!O:O,MATCH('Banco de Dados'!A1021,Controle!M:M,0))*E1021/100</f>
        <v>#N/A</v>
      </c>
    </row>
    <row r="1022" spans="1:20" hidden="1" x14ac:dyDescent="0.2">
      <c r="A1022" s="158">
        <f>BD_TS!A1021</f>
        <v>0</v>
      </c>
      <c r="B1022" s="158" t="str">
        <f>SUBSTITUTE(SUBSTITUTE(BD_TS!D1021," ",""),"-","/")</f>
        <v/>
      </c>
      <c r="C1022" s="158">
        <f>BD_TS!E1021</f>
        <v>0</v>
      </c>
      <c r="D1022" s="159">
        <f>BD_TS!F1021</f>
        <v>0</v>
      </c>
      <c r="E1022" s="160">
        <f>BD_TS!B1021</f>
        <v>0</v>
      </c>
      <c r="F1022" s="161">
        <f>BD_TS!C1021</f>
        <v>0</v>
      </c>
      <c r="G1022" s="187">
        <f>BD_TS!H1021</f>
        <v>0</v>
      </c>
      <c r="H1022" s="158" t="str">
        <f>IF($A1022=0,"",IFERROR(INDEX(BD_Gestão!A:A,MATCH('Banco de Dados'!$B1022,BD_Gestão!$B:$B,0)),"erro"))</f>
        <v/>
      </c>
      <c r="I1022" s="162" t="str">
        <f>IF($A1022=0,"",IFERROR(INDEX(BD_Gestão!E:E,MATCH('Banco de Dados'!$B1022,BD_Gestão!$B:$B,0)),"erro"))</f>
        <v/>
      </c>
      <c r="J1022" s="186" t="str">
        <f>IF($A1022=0,"",IFERROR(INDEX(BD_Gestão!B:B,MATCH('Banco de Dados'!$B1022,BD_Gestão!$B:$B,0)),"erro"))</f>
        <v/>
      </c>
      <c r="K1022" s="158" t="str">
        <f>IF($A1022=0,"",IFERROR(INDEX(BD_Gestão!C:C,MATCH('Banco de Dados'!$B1022,BD_Gestão!$B:$B,0)),"erro"))</f>
        <v/>
      </c>
      <c r="L1022" s="158" t="str">
        <f>IF($A1022=0,"",IFERROR(INDEX(BD_Gestão!H:H,MATCH('Banco de Dados'!$B1022,BD_Gestão!$B:$B,0)),"erro"))</f>
        <v/>
      </c>
      <c r="M1022" s="161" t="str">
        <f>IF($A1022=0,"",IFERROR(INDEX(BD_Gestão!F:F,MATCH('Banco de Dados'!$B1022,BD_Gestão!$B:$B,0)),"erro"))</f>
        <v/>
      </c>
      <c r="N1022" s="161" t="str">
        <f>IF($A1022=0,"",IFERROR(INDEX(BD_Gestão!J:J,MATCH('Banco de Dados'!$B1022,BD_Gestão!$B:$B,0)),"erro"))</f>
        <v/>
      </c>
      <c r="O1022" s="164" t="str">
        <f>IF($A1022=0,"",IFERROR(INDEX(BD_Gestão!K:K,MATCH('Banco de Dados'!$B1022,BD_Gestão!$B:$B,0)),"erro"))</f>
        <v/>
      </c>
      <c r="P1022" s="169" t="str">
        <f t="shared" si="62"/>
        <v/>
      </c>
      <c r="Q1022" s="170" t="str">
        <f t="shared" si="63"/>
        <v/>
      </c>
      <c r="R1022" s="163" t="e">
        <f t="shared" si="60"/>
        <v>#VALUE!</v>
      </c>
      <c r="S1022" s="163" t="e">
        <f t="shared" si="61"/>
        <v>#VALUE!</v>
      </c>
      <c r="T1022" s="163" t="e">
        <f>INDEX(Controle!O:O,MATCH('Banco de Dados'!A1022,Controle!M:M,0))*E1022/100</f>
        <v>#N/A</v>
      </c>
    </row>
    <row r="1023" spans="1:20" hidden="1" x14ac:dyDescent="0.2">
      <c r="A1023" s="158">
        <f>BD_TS!A1022</f>
        <v>0</v>
      </c>
      <c r="B1023" s="158" t="str">
        <f>SUBSTITUTE(SUBSTITUTE(BD_TS!D1022," ",""),"-","/")</f>
        <v/>
      </c>
      <c r="C1023" s="158">
        <f>BD_TS!E1022</f>
        <v>0</v>
      </c>
      <c r="D1023" s="159">
        <f>BD_TS!F1022</f>
        <v>0</v>
      </c>
      <c r="E1023" s="160">
        <f>BD_TS!B1022</f>
        <v>0</v>
      </c>
      <c r="F1023" s="161">
        <f>BD_TS!C1022</f>
        <v>0</v>
      </c>
      <c r="G1023" s="187">
        <f>BD_TS!H1022</f>
        <v>0</v>
      </c>
      <c r="H1023" s="158" t="str">
        <f>IF($A1023=0,"",IFERROR(INDEX(BD_Gestão!A:A,MATCH('Banco de Dados'!$B1023,BD_Gestão!$B:$B,0)),"erro"))</f>
        <v/>
      </c>
      <c r="I1023" s="162" t="str">
        <f>IF($A1023=0,"",IFERROR(INDEX(BD_Gestão!E:E,MATCH('Banco de Dados'!$B1023,BD_Gestão!$B:$B,0)),"erro"))</f>
        <v/>
      </c>
      <c r="J1023" s="186" t="str">
        <f>IF($A1023=0,"",IFERROR(INDEX(BD_Gestão!B:B,MATCH('Banco de Dados'!$B1023,BD_Gestão!$B:$B,0)),"erro"))</f>
        <v/>
      </c>
      <c r="K1023" s="158" t="str">
        <f>IF($A1023=0,"",IFERROR(INDEX(BD_Gestão!C:C,MATCH('Banco de Dados'!$B1023,BD_Gestão!$B:$B,0)),"erro"))</f>
        <v/>
      </c>
      <c r="L1023" s="158" t="str">
        <f>IF($A1023=0,"",IFERROR(INDEX(BD_Gestão!H:H,MATCH('Banco de Dados'!$B1023,BD_Gestão!$B:$B,0)),"erro"))</f>
        <v/>
      </c>
      <c r="M1023" s="161" t="str">
        <f>IF($A1023=0,"",IFERROR(INDEX(BD_Gestão!F:F,MATCH('Banco de Dados'!$B1023,BD_Gestão!$B:$B,0)),"erro"))</f>
        <v/>
      </c>
      <c r="N1023" s="161" t="str">
        <f>IF($A1023=0,"",IFERROR(INDEX(BD_Gestão!J:J,MATCH('Banco de Dados'!$B1023,BD_Gestão!$B:$B,0)),"erro"))</f>
        <v/>
      </c>
      <c r="O1023" s="164" t="str">
        <f>IF($A1023=0,"",IFERROR(INDEX(BD_Gestão!K:K,MATCH('Banco de Dados'!$B1023,BD_Gestão!$B:$B,0)),"erro"))</f>
        <v/>
      </c>
      <c r="P1023" s="169" t="str">
        <f t="shared" si="62"/>
        <v/>
      </c>
      <c r="Q1023" s="170" t="str">
        <f t="shared" si="63"/>
        <v/>
      </c>
      <c r="R1023" s="163" t="e">
        <f t="shared" si="60"/>
        <v>#VALUE!</v>
      </c>
      <c r="S1023" s="163" t="e">
        <f t="shared" si="61"/>
        <v>#VALUE!</v>
      </c>
      <c r="T1023" s="163" t="e">
        <f>INDEX(Controle!O:O,MATCH('Banco de Dados'!A1023,Controle!M:M,0))*E1023/100</f>
        <v>#N/A</v>
      </c>
    </row>
    <row r="1024" spans="1:20" hidden="1" x14ac:dyDescent="0.2">
      <c r="A1024" s="158">
        <f>BD_TS!A1023</f>
        <v>0</v>
      </c>
      <c r="B1024" s="158" t="str">
        <f>SUBSTITUTE(SUBSTITUTE(BD_TS!D1023," ",""),"-","/")</f>
        <v/>
      </c>
      <c r="C1024" s="158">
        <f>BD_TS!E1023</f>
        <v>0</v>
      </c>
      <c r="D1024" s="159">
        <f>BD_TS!F1023</f>
        <v>0</v>
      </c>
      <c r="E1024" s="160">
        <f>BD_TS!B1023</f>
        <v>0</v>
      </c>
      <c r="F1024" s="161">
        <f>BD_TS!C1023</f>
        <v>0</v>
      </c>
      <c r="G1024" s="187">
        <f>BD_TS!H1023</f>
        <v>0</v>
      </c>
      <c r="H1024" s="158" t="str">
        <f>IF($A1024=0,"",IFERROR(INDEX(BD_Gestão!A:A,MATCH('Banco de Dados'!$B1024,BD_Gestão!$B:$B,0)),"erro"))</f>
        <v/>
      </c>
      <c r="I1024" s="162" t="str">
        <f>IF($A1024=0,"",IFERROR(INDEX(BD_Gestão!E:E,MATCH('Banco de Dados'!$B1024,BD_Gestão!$B:$B,0)),"erro"))</f>
        <v/>
      </c>
      <c r="J1024" s="186" t="str">
        <f>IF($A1024=0,"",IFERROR(INDEX(BD_Gestão!B:B,MATCH('Banco de Dados'!$B1024,BD_Gestão!$B:$B,0)),"erro"))</f>
        <v/>
      </c>
      <c r="K1024" s="158" t="str">
        <f>IF($A1024=0,"",IFERROR(INDEX(BD_Gestão!C:C,MATCH('Banco de Dados'!$B1024,BD_Gestão!$B:$B,0)),"erro"))</f>
        <v/>
      </c>
      <c r="L1024" s="158" t="str">
        <f>IF($A1024=0,"",IFERROR(INDEX(BD_Gestão!H:H,MATCH('Banco de Dados'!$B1024,BD_Gestão!$B:$B,0)),"erro"))</f>
        <v/>
      </c>
      <c r="M1024" s="161" t="str">
        <f>IF($A1024=0,"",IFERROR(INDEX(BD_Gestão!F:F,MATCH('Banco de Dados'!$B1024,BD_Gestão!$B:$B,0)),"erro"))</f>
        <v/>
      </c>
      <c r="N1024" s="161" t="str">
        <f>IF($A1024=0,"",IFERROR(INDEX(BD_Gestão!J:J,MATCH('Banco de Dados'!$B1024,BD_Gestão!$B:$B,0)),"erro"))</f>
        <v/>
      </c>
      <c r="O1024" s="164" t="str">
        <f>IF($A1024=0,"",IFERROR(INDEX(BD_Gestão!K:K,MATCH('Banco de Dados'!$B1024,BD_Gestão!$B:$B,0)),"erro"))</f>
        <v/>
      </c>
      <c r="P1024" s="169" t="str">
        <f t="shared" si="62"/>
        <v/>
      </c>
      <c r="Q1024" s="170" t="str">
        <f t="shared" si="63"/>
        <v/>
      </c>
      <c r="R1024" s="163" t="e">
        <f t="shared" si="60"/>
        <v>#VALUE!</v>
      </c>
      <c r="S1024" s="163" t="e">
        <f t="shared" si="61"/>
        <v>#VALUE!</v>
      </c>
      <c r="T1024" s="163" t="e">
        <f>INDEX(Controle!O:O,MATCH('Banco de Dados'!A1024,Controle!M:M,0))*E1024/100</f>
        <v>#N/A</v>
      </c>
    </row>
    <row r="1025" spans="1:20" hidden="1" x14ac:dyDescent="0.2">
      <c r="A1025" s="158">
        <f>BD_TS!A1024</f>
        <v>0</v>
      </c>
      <c r="B1025" s="158" t="str">
        <f>SUBSTITUTE(SUBSTITUTE(BD_TS!D1024," ",""),"-","/")</f>
        <v/>
      </c>
      <c r="C1025" s="158">
        <f>BD_TS!E1024</f>
        <v>0</v>
      </c>
      <c r="D1025" s="159">
        <f>BD_TS!F1024</f>
        <v>0</v>
      </c>
      <c r="E1025" s="160">
        <f>BD_TS!B1024</f>
        <v>0</v>
      </c>
      <c r="F1025" s="161">
        <f>BD_TS!C1024</f>
        <v>0</v>
      </c>
      <c r="G1025" s="187">
        <f>BD_TS!H1024</f>
        <v>0</v>
      </c>
      <c r="H1025" s="158" t="str">
        <f>IF($A1025=0,"",IFERROR(INDEX(BD_Gestão!A:A,MATCH('Banco de Dados'!$B1025,BD_Gestão!$B:$B,0)),"erro"))</f>
        <v/>
      </c>
      <c r="I1025" s="162" t="str">
        <f>IF($A1025=0,"",IFERROR(INDEX(BD_Gestão!E:E,MATCH('Banco de Dados'!$B1025,BD_Gestão!$B:$B,0)),"erro"))</f>
        <v/>
      </c>
      <c r="J1025" s="186" t="str">
        <f>IF($A1025=0,"",IFERROR(INDEX(BD_Gestão!B:B,MATCH('Banco de Dados'!$B1025,BD_Gestão!$B:$B,0)),"erro"))</f>
        <v/>
      </c>
      <c r="K1025" s="158" t="str">
        <f>IF($A1025=0,"",IFERROR(INDEX(BD_Gestão!C:C,MATCH('Banco de Dados'!$B1025,BD_Gestão!$B:$B,0)),"erro"))</f>
        <v/>
      </c>
      <c r="L1025" s="158" t="str">
        <f>IF($A1025=0,"",IFERROR(INDEX(BD_Gestão!H:H,MATCH('Banco de Dados'!$B1025,BD_Gestão!$B:$B,0)),"erro"))</f>
        <v/>
      </c>
      <c r="M1025" s="161" t="str">
        <f>IF($A1025=0,"",IFERROR(INDEX(BD_Gestão!F:F,MATCH('Banco de Dados'!$B1025,BD_Gestão!$B:$B,0)),"erro"))</f>
        <v/>
      </c>
      <c r="N1025" s="161" t="str">
        <f>IF($A1025=0,"",IFERROR(INDEX(BD_Gestão!J:J,MATCH('Banco de Dados'!$B1025,BD_Gestão!$B:$B,0)),"erro"))</f>
        <v/>
      </c>
      <c r="O1025" s="164" t="str">
        <f>IF($A1025=0,"",IFERROR(INDEX(BD_Gestão!K:K,MATCH('Banco de Dados'!$B1025,BD_Gestão!$B:$B,0)),"erro"))</f>
        <v/>
      </c>
      <c r="P1025" s="169" t="str">
        <f t="shared" si="62"/>
        <v/>
      </c>
      <c r="Q1025" s="170" t="str">
        <f t="shared" si="63"/>
        <v/>
      </c>
      <c r="R1025" s="163" t="e">
        <f t="shared" si="60"/>
        <v>#VALUE!</v>
      </c>
      <c r="S1025" s="163" t="e">
        <f t="shared" si="61"/>
        <v>#VALUE!</v>
      </c>
      <c r="T1025" s="163" t="e">
        <f>INDEX(Controle!O:O,MATCH('Banco de Dados'!A1025,Controle!M:M,0))*E1025/100</f>
        <v>#N/A</v>
      </c>
    </row>
    <row r="1026" spans="1:20" hidden="1" x14ac:dyDescent="0.2">
      <c r="A1026" s="158">
        <f>BD_TS!A1025</f>
        <v>0</v>
      </c>
      <c r="B1026" s="158" t="str">
        <f>SUBSTITUTE(SUBSTITUTE(BD_TS!D1025," ",""),"-","/")</f>
        <v/>
      </c>
      <c r="C1026" s="158">
        <f>BD_TS!E1025</f>
        <v>0</v>
      </c>
      <c r="D1026" s="159">
        <f>BD_TS!F1025</f>
        <v>0</v>
      </c>
      <c r="E1026" s="160">
        <f>BD_TS!B1025</f>
        <v>0</v>
      </c>
      <c r="F1026" s="161">
        <f>BD_TS!C1025</f>
        <v>0</v>
      </c>
      <c r="G1026" s="187">
        <f>BD_TS!H1025</f>
        <v>0</v>
      </c>
      <c r="H1026" s="158" t="str">
        <f>IF($A1026=0,"",IFERROR(INDEX(BD_Gestão!A:A,MATCH('Banco de Dados'!$B1026,BD_Gestão!$B:$B,0)),"erro"))</f>
        <v/>
      </c>
      <c r="I1026" s="162" t="str">
        <f>IF($A1026=0,"",IFERROR(INDEX(BD_Gestão!E:E,MATCH('Banco de Dados'!$B1026,BD_Gestão!$B:$B,0)),"erro"))</f>
        <v/>
      </c>
      <c r="J1026" s="186" t="str">
        <f>IF($A1026=0,"",IFERROR(INDEX(BD_Gestão!B:B,MATCH('Banco de Dados'!$B1026,BD_Gestão!$B:$B,0)),"erro"))</f>
        <v/>
      </c>
      <c r="K1026" s="158" t="str">
        <f>IF($A1026=0,"",IFERROR(INDEX(BD_Gestão!C:C,MATCH('Banco de Dados'!$B1026,BD_Gestão!$B:$B,0)),"erro"))</f>
        <v/>
      </c>
      <c r="L1026" s="158" t="str">
        <f>IF($A1026=0,"",IFERROR(INDEX(BD_Gestão!H:H,MATCH('Banco de Dados'!$B1026,BD_Gestão!$B:$B,0)),"erro"))</f>
        <v/>
      </c>
      <c r="M1026" s="161" t="str">
        <f>IF($A1026=0,"",IFERROR(INDEX(BD_Gestão!F:F,MATCH('Banco de Dados'!$B1026,BD_Gestão!$B:$B,0)),"erro"))</f>
        <v/>
      </c>
      <c r="N1026" s="161" t="str">
        <f>IF($A1026=0,"",IFERROR(INDEX(BD_Gestão!J:J,MATCH('Banco de Dados'!$B1026,BD_Gestão!$B:$B,0)),"erro"))</f>
        <v/>
      </c>
      <c r="O1026" s="164" t="str">
        <f>IF($A1026=0,"",IFERROR(INDEX(BD_Gestão!K:K,MATCH('Banco de Dados'!$B1026,BD_Gestão!$B:$B,0)),"erro"))</f>
        <v/>
      </c>
      <c r="P1026" s="169" t="str">
        <f t="shared" si="62"/>
        <v/>
      </c>
      <c r="Q1026" s="170" t="str">
        <f t="shared" si="63"/>
        <v/>
      </c>
      <c r="R1026" s="163" t="e">
        <f t="shared" si="60"/>
        <v>#VALUE!</v>
      </c>
      <c r="S1026" s="163" t="e">
        <f t="shared" si="61"/>
        <v>#VALUE!</v>
      </c>
      <c r="T1026" s="163" t="e">
        <f>INDEX(Controle!O:O,MATCH('Banco de Dados'!A1026,Controle!M:M,0))*E1026/100</f>
        <v>#N/A</v>
      </c>
    </row>
    <row r="1027" spans="1:20" hidden="1" x14ac:dyDescent="0.2">
      <c r="A1027" s="158">
        <f>BD_TS!A1026</f>
        <v>0</v>
      </c>
      <c r="B1027" s="158" t="str">
        <f>SUBSTITUTE(SUBSTITUTE(BD_TS!D1026," ",""),"-","/")</f>
        <v/>
      </c>
      <c r="C1027" s="158">
        <f>BD_TS!E1026</f>
        <v>0</v>
      </c>
      <c r="D1027" s="159">
        <f>BD_TS!F1026</f>
        <v>0</v>
      </c>
      <c r="E1027" s="160">
        <f>BD_TS!B1026</f>
        <v>0</v>
      </c>
      <c r="F1027" s="161">
        <f>BD_TS!C1026</f>
        <v>0</v>
      </c>
      <c r="G1027" s="187">
        <f>BD_TS!H1026</f>
        <v>0</v>
      </c>
      <c r="H1027" s="158" t="str">
        <f>IF($A1027=0,"",IFERROR(INDEX(BD_Gestão!A:A,MATCH('Banco de Dados'!$B1027,BD_Gestão!$B:$B,0)),"erro"))</f>
        <v/>
      </c>
      <c r="I1027" s="162" t="str">
        <f>IF($A1027=0,"",IFERROR(INDEX(BD_Gestão!E:E,MATCH('Banco de Dados'!$B1027,BD_Gestão!$B:$B,0)),"erro"))</f>
        <v/>
      </c>
      <c r="J1027" s="186" t="str">
        <f>IF($A1027=0,"",IFERROR(INDEX(BD_Gestão!B:B,MATCH('Banco de Dados'!$B1027,BD_Gestão!$B:$B,0)),"erro"))</f>
        <v/>
      </c>
      <c r="K1027" s="158" t="str">
        <f>IF($A1027=0,"",IFERROR(INDEX(BD_Gestão!C:C,MATCH('Banco de Dados'!$B1027,BD_Gestão!$B:$B,0)),"erro"))</f>
        <v/>
      </c>
      <c r="L1027" s="158" t="str">
        <f>IF($A1027=0,"",IFERROR(INDEX(BD_Gestão!H:H,MATCH('Banco de Dados'!$B1027,BD_Gestão!$B:$B,0)),"erro"))</f>
        <v/>
      </c>
      <c r="M1027" s="161" t="str">
        <f>IF($A1027=0,"",IFERROR(INDEX(BD_Gestão!F:F,MATCH('Banco de Dados'!$B1027,BD_Gestão!$B:$B,0)),"erro"))</f>
        <v/>
      </c>
      <c r="N1027" s="161" t="str">
        <f>IF($A1027=0,"",IFERROR(INDEX(BD_Gestão!J:J,MATCH('Banco de Dados'!$B1027,BD_Gestão!$B:$B,0)),"erro"))</f>
        <v/>
      </c>
      <c r="O1027" s="164" t="str">
        <f>IF($A1027=0,"",IFERROR(INDEX(BD_Gestão!K:K,MATCH('Banco de Dados'!$B1027,BD_Gestão!$B:$B,0)),"erro"))</f>
        <v/>
      </c>
      <c r="P1027" s="169" t="str">
        <f t="shared" si="62"/>
        <v/>
      </c>
      <c r="Q1027" s="170" t="str">
        <f t="shared" si="63"/>
        <v/>
      </c>
      <c r="R1027" s="163" t="e">
        <f t="shared" si="60"/>
        <v>#VALUE!</v>
      </c>
      <c r="S1027" s="163" t="e">
        <f t="shared" si="61"/>
        <v>#VALUE!</v>
      </c>
      <c r="T1027" s="163" t="e">
        <f>INDEX(Controle!O:O,MATCH('Banco de Dados'!A1027,Controle!M:M,0))*E1027/100</f>
        <v>#N/A</v>
      </c>
    </row>
    <row r="1028" spans="1:20" hidden="1" x14ac:dyDescent="0.2">
      <c r="A1028" s="158">
        <f>BD_TS!A1027</f>
        <v>0</v>
      </c>
      <c r="B1028" s="158" t="str">
        <f>SUBSTITUTE(SUBSTITUTE(BD_TS!D1027," ",""),"-","/")</f>
        <v/>
      </c>
      <c r="C1028" s="158">
        <f>BD_TS!E1027</f>
        <v>0</v>
      </c>
      <c r="D1028" s="159">
        <f>BD_TS!F1027</f>
        <v>0</v>
      </c>
      <c r="E1028" s="160">
        <f>BD_TS!B1027</f>
        <v>0</v>
      </c>
      <c r="F1028" s="161">
        <f>BD_TS!C1027</f>
        <v>0</v>
      </c>
      <c r="G1028" s="187">
        <f>BD_TS!H1027</f>
        <v>0</v>
      </c>
      <c r="H1028" s="158" t="str">
        <f>IF($A1028=0,"",IFERROR(INDEX(BD_Gestão!A:A,MATCH('Banco de Dados'!$B1028,BD_Gestão!$B:$B,0)),"erro"))</f>
        <v/>
      </c>
      <c r="I1028" s="162" t="str">
        <f>IF($A1028=0,"",IFERROR(INDEX(BD_Gestão!E:E,MATCH('Banco de Dados'!$B1028,BD_Gestão!$B:$B,0)),"erro"))</f>
        <v/>
      </c>
      <c r="J1028" s="186" t="str">
        <f>IF($A1028=0,"",IFERROR(INDEX(BD_Gestão!B:B,MATCH('Banco de Dados'!$B1028,BD_Gestão!$B:$B,0)),"erro"))</f>
        <v/>
      </c>
      <c r="K1028" s="158" t="str">
        <f>IF($A1028=0,"",IFERROR(INDEX(BD_Gestão!C:C,MATCH('Banco de Dados'!$B1028,BD_Gestão!$B:$B,0)),"erro"))</f>
        <v/>
      </c>
      <c r="L1028" s="158" t="str">
        <f>IF($A1028=0,"",IFERROR(INDEX(BD_Gestão!H:H,MATCH('Banco de Dados'!$B1028,BD_Gestão!$B:$B,0)),"erro"))</f>
        <v/>
      </c>
      <c r="M1028" s="161" t="str">
        <f>IF($A1028=0,"",IFERROR(INDEX(BD_Gestão!F:F,MATCH('Banco de Dados'!$B1028,BD_Gestão!$B:$B,0)),"erro"))</f>
        <v/>
      </c>
      <c r="N1028" s="161" t="str">
        <f>IF($A1028=0,"",IFERROR(INDEX(BD_Gestão!J:J,MATCH('Banco de Dados'!$B1028,BD_Gestão!$B:$B,0)),"erro"))</f>
        <v/>
      </c>
      <c r="O1028" s="164" t="str">
        <f>IF($A1028=0,"",IFERROR(INDEX(BD_Gestão!K:K,MATCH('Banco de Dados'!$B1028,BD_Gestão!$B:$B,0)),"erro"))</f>
        <v/>
      </c>
      <c r="P1028" s="169" t="str">
        <f t="shared" si="62"/>
        <v/>
      </c>
      <c r="Q1028" s="170" t="str">
        <f t="shared" si="63"/>
        <v/>
      </c>
      <c r="R1028" s="163" t="e">
        <f t="shared" si="60"/>
        <v>#VALUE!</v>
      </c>
      <c r="S1028" s="163" t="e">
        <f t="shared" si="61"/>
        <v>#VALUE!</v>
      </c>
      <c r="T1028" s="163" t="e">
        <f>INDEX(Controle!O:O,MATCH('Banco de Dados'!A1028,Controle!M:M,0))*E1028/100</f>
        <v>#N/A</v>
      </c>
    </row>
    <row r="1029" spans="1:20" hidden="1" x14ac:dyDescent="0.2">
      <c r="A1029" s="158">
        <f>BD_TS!A1028</f>
        <v>0</v>
      </c>
      <c r="B1029" s="158" t="str">
        <f>SUBSTITUTE(SUBSTITUTE(BD_TS!D1028," ",""),"-","/")</f>
        <v/>
      </c>
      <c r="C1029" s="158">
        <f>BD_TS!E1028</f>
        <v>0</v>
      </c>
      <c r="D1029" s="159">
        <f>BD_TS!F1028</f>
        <v>0</v>
      </c>
      <c r="E1029" s="160">
        <f>BD_TS!B1028</f>
        <v>0</v>
      </c>
      <c r="F1029" s="161">
        <f>BD_TS!C1028</f>
        <v>0</v>
      </c>
      <c r="G1029" s="187">
        <f>BD_TS!H1028</f>
        <v>0</v>
      </c>
      <c r="H1029" s="158" t="str">
        <f>IF($A1029=0,"",IFERROR(INDEX(BD_Gestão!A:A,MATCH('Banco de Dados'!$B1029,BD_Gestão!$B:$B,0)),"erro"))</f>
        <v/>
      </c>
      <c r="I1029" s="162" t="str">
        <f>IF($A1029=0,"",IFERROR(INDEX(BD_Gestão!E:E,MATCH('Banco de Dados'!$B1029,BD_Gestão!$B:$B,0)),"erro"))</f>
        <v/>
      </c>
      <c r="J1029" s="186" t="str">
        <f>IF($A1029=0,"",IFERROR(INDEX(BD_Gestão!B:B,MATCH('Banco de Dados'!$B1029,BD_Gestão!$B:$B,0)),"erro"))</f>
        <v/>
      </c>
      <c r="K1029" s="158" t="str">
        <f>IF($A1029=0,"",IFERROR(INDEX(BD_Gestão!C:C,MATCH('Banco de Dados'!$B1029,BD_Gestão!$B:$B,0)),"erro"))</f>
        <v/>
      </c>
      <c r="L1029" s="158" t="str">
        <f>IF($A1029=0,"",IFERROR(INDEX(BD_Gestão!H:H,MATCH('Banco de Dados'!$B1029,BD_Gestão!$B:$B,0)),"erro"))</f>
        <v/>
      </c>
      <c r="M1029" s="161" t="str">
        <f>IF($A1029=0,"",IFERROR(INDEX(BD_Gestão!F:F,MATCH('Banco de Dados'!$B1029,BD_Gestão!$B:$B,0)),"erro"))</f>
        <v/>
      </c>
      <c r="N1029" s="161" t="str">
        <f>IF($A1029=0,"",IFERROR(INDEX(BD_Gestão!J:J,MATCH('Banco de Dados'!$B1029,BD_Gestão!$B:$B,0)),"erro"))</f>
        <v/>
      </c>
      <c r="O1029" s="164" t="str">
        <f>IF($A1029=0,"",IFERROR(INDEX(BD_Gestão!K:K,MATCH('Banco de Dados'!$B1029,BD_Gestão!$B:$B,0)),"erro"))</f>
        <v/>
      </c>
      <c r="P1029" s="169" t="str">
        <f t="shared" si="62"/>
        <v/>
      </c>
      <c r="Q1029" s="170" t="str">
        <f t="shared" si="63"/>
        <v/>
      </c>
      <c r="R1029" s="163" t="e">
        <f t="shared" ref="R1029:R1092" si="64">MONTH(I1029)</f>
        <v>#VALUE!</v>
      </c>
      <c r="S1029" s="163" t="e">
        <f t="shared" ref="S1029:S1092" si="65">YEAR(I1029)</f>
        <v>#VALUE!</v>
      </c>
      <c r="T1029" s="163" t="e">
        <f>INDEX(Controle!O:O,MATCH('Banco de Dados'!A1029,Controle!M:M,0))*E1029/100</f>
        <v>#N/A</v>
      </c>
    </row>
    <row r="1030" spans="1:20" hidden="1" x14ac:dyDescent="0.2">
      <c r="A1030" s="158">
        <f>BD_TS!A1029</f>
        <v>0</v>
      </c>
      <c r="B1030" s="158" t="str">
        <f>SUBSTITUTE(SUBSTITUTE(BD_TS!D1029," ",""),"-","/")</f>
        <v/>
      </c>
      <c r="C1030" s="158">
        <f>BD_TS!E1029</f>
        <v>0</v>
      </c>
      <c r="D1030" s="159">
        <f>BD_TS!F1029</f>
        <v>0</v>
      </c>
      <c r="E1030" s="160">
        <f>BD_TS!B1029</f>
        <v>0</v>
      </c>
      <c r="F1030" s="161">
        <f>BD_TS!C1029</f>
        <v>0</v>
      </c>
      <c r="G1030" s="187">
        <f>BD_TS!H1029</f>
        <v>0</v>
      </c>
      <c r="H1030" s="158" t="str">
        <f>IF($A1030=0,"",IFERROR(INDEX(BD_Gestão!A:A,MATCH('Banco de Dados'!$B1030,BD_Gestão!$B:$B,0)),"erro"))</f>
        <v/>
      </c>
      <c r="I1030" s="162" t="str">
        <f>IF($A1030=0,"",IFERROR(INDEX(BD_Gestão!E:E,MATCH('Banco de Dados'!$B1030,BD_Gestão!$B:$B,0)),"erro"))</f>
        <v/>
      </c>
      <c r="J1030" s="186" t="str">
        <f>IF($A1030=0,"",IFERROR(INDEX(BD_Gestão!B:B,MATCH('Banco de Dados'!$B1030,BD_Gestão!$B:$B,0)),"erro"))</f>
        <v/>
      </c>
      <c r="K1030" s="158" t="str">
        <f>IF($A1030=0,"",IFERROR(INDEX(BD_Gestão!C:C,MATCH('Banco de Dados'!$B1030,BD_Gestão!$B:$B,0)),"erro"))</f>
        <v/>
      </c>
      <c r="L1030" s="158" t="str">
        <f>IF($A1030=0,"",IFERROR(INDEX(BD_Gestão!H:H,MATCH('Banco de Dados'!$B1030,BD_Gestão!$B:$B,0)),"erro"))</f>
        <v/>
      </c>
      <c r="M1030" s="161" t="str">
        <f>IF($A1030=0,"",IFERROR(INDEX(BD_Gestão!F:F,MATCH('Banco de Dados'!$B1030,BD_Gestão!$B:$B,0)),"erro"))</f>
        <v/>
      </c>
      <c r="N1030" s="161" t="str">
        <f>IF($A1030=0,"",IFERROR(INDEX(BD_Gestão!J:J,MATCH('Banco de Dados'!$B1030,BD_Gestão!$B:$B,0)),"erro"))</f>
        <v/>
      </c>
      <c r="O1030" s="164" t="str">
        <f>IF($A1030=0,"",IFERROR(INDEX(BD_Gestão!K:K,MATCH('Banco de Dados'!$B1030,BD_Gestão!$B:$B,0)),"erro"))</f>
        <v/>
      </c>
      <c r="P1030" s="169" t="str">
        <f t="shared" ref="P1030:P1093" si="66">IF(OR(H1030="erro",H1030=""),"",E1030*(MIN(O1030,1)))</f>
        <v/>
      </c>
      <c r="Q1030" s="170" t="str">
        <f t="shared" ref="Q1030:Q1093" si="67">IF(OR(H1030="erro",H1030=""),"",E1030-P1030)</f>
        <v/>
      </c>
      <c r="R1030" s="163" t="e">
        <f t="shared" si="64"/>
        <v>#VALUE!</v>
      </c>
      <c r="S1030" s="163" t="e">
        <f t="shared" si="65"/>
        <v>#VALUE!</v>
      </c>
      <c r="T1030" s="163" t="e">
        <f>INDEX(Controle!O:O,MATCH('Banco de Dados'!A1030,Controle!M:M,0))*E1030/100</f>
        <v>#N/A</v>
      </c>
    </row>
    <row r="1031" spans="1:20" hidden="1" x14ac:dyDescent="0.2">
      <c r="A1031" s="158">
        <f>BD_TS!A1030</f>
        <v>0</v>
      </c>
      <c r="B1031" s="158" t="str">
        <f>SUBSTITUTE(SUBSTITUTE(BD_TS!D1030," ",""),"-","/")</f>
        <v/>
      </c>
      <c r="C1031" s="158">
        <f>BD_TS!E1030</f>
        <v>0</v>
      </c>
      <c r="D1031" s="159">
        <f>BD_TS!F1030</f>
        <v>0</v>
      </c>
      <c r="E1031" s="160">
        <f>BD_TS!B1030</f>
        <v>0</v>
      </c>
      <c r="F1031" s="161">
        <f>BD_TS!C1030</f>
        <v>0</v>
      </c>
      <c r="G1031" s="187">
        <f>BD_TS!H1030</f>
        <v>0</v>
      </c>
      <c r="H1031" s="158" t="str">
        <f>IF($A1031=0,"",IFERROR(INDEX(BD_Gestão!A:A,MATCH('Banco de Dados'!$B1031,BD_Gestão!$B:$B,0)),"erro"))</f>
        <v/>
      </c>
      <c r="I1031" s="162" t="str">
        <f>IF($A1031=0,"",IFERROR(INDEX(BD_Gestão!E:E,MATCH('Banco de Dados'!$B1031,BD_Gestão!$B:$B,0)),"erro"))</f>
        <v/>
      </c>
      <c r="J1031" s="186" t="str">
        <f>IF($A1031=0,"",IFERROR(INDEX(BD_Gestão!B:B,MATCH('Banco de Dados'!$B1031,BD_Gestão!$B:$B,0)),"erro"))</f>
        <v/>
      </c>
      <c r="K1031" s="158" t="str">
        <f>IF($A1031=0,"",IFERROR(INDEX(BD_Gestão!C:C,MATCH('Banco de Dados'!$B1031,BD_Gestão!$B:$B,0)),"erro"))</f>
        <v/>
      </c>
      <c r="L1031" s="158" t="str">
        <f>IF($A1031=0,"",IFERROR(INDEX(BD_Gestão!H:H,MATCH('Banco de Dados'!$B1031,BD_Gestão!$B:$B,0)),"erro"))</f>
        <v/>
      </c>
      <c r="M1031" s="161" t="str">
        <f>IF($A1031=0,"",IFERROR(INDEX(BD_Gestão!F:F,MATCH('Banco de Dados'!$B1031,BD_Gestão!$B:$B,0)),"erro"))</f>
        <v/>
      </c>
      <c r="N1031" s="161" t="str">
        <f>IF($A1031=0,"",IFERROR(INDEX(BD_Gestão!J:J,MATCH('Banco de Dados'!$B1031,BD_Gestão!$B:$B,0)),"erro"))</f>
        <v/>
      </c>
      <c r="O1031" s="164" t="str">
        <f>IF($A1031=0,"",IFERROR(INDEX(BD_Gestão!K:K,MATCH('Banco de Dados'!$B1031,BD_Gestão!$B:$B,0)),"erro"))</f>
        <v/>
      </c>
      <c r="P1031" s="169" t="str">
        <f t="shared" si="66"/>
        <v/>
      </c>
      <c r="Q1031" s="170" t="str">
        <f t="shared" si="67"/>
        <v/>
      </c>
      <c r="R1031" s="163" t="e">
        <f t="shared" si="64"/>
        <v>#VALUE!</v>
      </c>
      <c r="S1031" s="163" t="e">
        <f t="shared" si="65"/>
        <v>#VALUE!</v>
      </c>
      <c r="T1031" s="163" t="e">
        <f>INDEX(Controle!O:O,MATCH('Banco de Dados'!A1031,Controle!M:M,0))*E1031/100</f>
        <v>#N/A</v>
      </c>
    </row>
    <row r="1032" spans="1:20" hidden="1" x14ac:dyDescent="0.2">
      <c r="A1032" s="158">
        <f>BD_TS!A1031</f>
        <v>0</v>
      </c>
      <c r="B1032" s="158" t="str">
        <f>SUBSTITUTE(SUBSTITUTE(BD_TS!D1031," ",""),"-","/")</f>
        <v/>
      </c>
      <c r="C1032" s="158">
        <f>BD_TS!E1031</f>
        <v>0</v>
      </c>
      <c r="D1032" s="159">
        <f>BD_TS!F1031</f>
        <v>0</v>
      </c>
      <c r="E1032" s="160">
        <f>BD_TS!B1031</f>
        <v>0</v>
      </c>
      <c r="F1032" s="161">
        <f>BD_TS!C1031</f>
        <v>0</v>
      </c>
      <c r="G1032" s="187">
        <f>BD_TS!H1031</f>
        <v>0</v>
      </c>
      <c r="H1032" s="158" t="str">
        <f>IF($A1032=0,"",IFERROR(INDEX(BD_Gestão!A:A,MATCH('Banco de Dados'!$B1032,BD_Gestão!$B:$B,0)),"erro"))</f>
        <v/>
      </c>
      <c r="I1032" s="162" t="str">
        <f>IF($A1032=0,"",IFERROR(INDEX(BD_Gestão!E:E,MATCH('Banco de Dados'!$B1032,BD_Gestão!$B:$B,0)),"erro"))</f>
        <v/>
      </c>
      <c r="J1032" s="186" t="str">
        <f>IF($A1032=0,"",IFERROR(INDEX(BD_Gestão!B:B,MATCH('Banco de Dados'!$B1032,BD_Gestão!$B:$B,0)),"erro"))</f>
        <v/>
      </c>
      <c r="K1032" s="158" t="str">
        <f>IF($A1032=0,"",IFERROR(INDEX(BD_Gestão!C:C,MATCH('Banco de Dados'!$B1032,BD_Gestão!$B:$B,0)),"erro"))</f>
        <v/>
      </c>
      <c r="L1032" s="158" t="str">
        <f>IF($A1032=0,"",IFERROR(INDEX(BD_Gestão!H:H,MATCH('Banco de Dados'!$B1032,BD_Gestão!$B:$B,0)),"erro"))</f>
        <v/>
      </c>
      <c r="M1032" s="161" t="str">
        <f>IF($A1032=0,"",IFERROR(INDEX(BD_Gestão!F:F,MATCH('Banco de Dados'!$B1032,BD_Gestão!$B:$B,0)),"erro"))</f>
        <v/>
      </c>
      <c r="N1032" s="161" t="str">
        <f>IF($A1032=0,"",IFERROR(INDEX(BD_Gestão!J:J,MATCH('Banco de Dados'!$B1032,BD_Gestão!$B:$B,0)),"erro"))</f>
        <v/>
      </c>
      <c r="O1032" s="164" t="str">
        <f>IF($A1032=0,"",IFERROR(INDEX(BD_Gestão!K:K,MATCH('Banco de Dados'!$B1032,BD_Gestão!$B:$B,0)),"erro"))</f>
        <v/>
      </c>
      <c r="P1032" s="169" t="str">
        <f t="shared" si="66"/>
        <v/>
      </c>
      <c r="Q1032" s="170" t="str">
        <f t="shared" si="67"/>
        <v/>
      </c>
      <c r="R1032" s="163" t="e">
        <f t="shared" si="64"/>
        <v>#VALUE!</v>
      </c>
      <c r="S1032" s="163" t="e">
        <f t="shared" si="65"/>
        <v>#VALUE!</v>
      </c>
      <c r="T1032" s="163" t="e">
        <f>INDEX(Controle!O:O,MATCH('Banco de Dados'!A1032,Controle!M:M,0))*E1032/100</f>
        <v>#N/A</v>
      </c>
    </row>
    <row r="1033" spans="1:20" hidden="1" x14ac:dyDescent="0.2">
      <c r="A1033" s="158">
        <f>BD_TS!A1032</f>
        <v>0</v>
      </c>
      <c r="B1033" s="158" t="str">
        <f>SUBSTITUTE(SUBSTITUTE(BD_TS!D1032," ",""),"-","/")</f>
        <v/>
      </c>
      <c r="C1033" s="158">
        <f>BD_TS!E1032</f>
        <v>0</v>
      </c>
      <c r="D1033" s="159">
        <f>BD_TS!F1032</f>
        <v>0</v>
      </c>
      <c r="E1033" s="160">
        <f>BD_TS!B1032</f>
        <v>0</v>
      </c>
      <c r="F1033" s="161">
        <f>BD_TS!C1032</f>
        <v>0</v>
      </c>
      <c r="G1033" s="187">
        <f>BD_TS!H1032</f>
        <v>0</v>
      </c>
      <c r="H1033" s="158" t="str">
        <f>IF($A1033=0,"",IFERROR(INDEX(BD_Gestão!A:A,MATCH('Banco de Dados'!$B1033,BD_Gestão!$B:$B,0)),"erro"))</f>
        <v/>
      </c>
      <c r="I1033" s="162" t="str">
        <f>IF($A1033=0,"",IFERROR(INDEX(BD_Gestão!E:E,MATCH('Banco de Dados'!$B1033,BD_Gestão!$B:$B,0)),"erro"))</f>
        <v/>
      </c>
      <c r="J1033" s="186" t="str">
        <f>IF($A1033=0,"",IFERROR(INDEX(BD_Gestão!B:B,MATCH('Banco de Dados'!$B1033,BD_Gestão!$B:$B,0)),"erro"))</f>
        <v/>
      </c>
      <c r="K1033" s="158" t="str">
        <f>IF($A1033=0,"",IFERROR(INDEX(BD_Gestão!C:C,MATCH('Banco de Dados'!$B1033,BD_Gestão!$B:$B,0)),"erro"))</f>
        <v/>
      </c>
      <c r="L1033" s="158" t="str">
        <f>IF($A1033=0,"",IFERROR(INDEX(BD_Gestão!H:H,MATCH('Banco de Dados'!$B1033,BD_Gestão!$B:$B,0)),"erro"))</f>
        <v/>
      </c>
      <c r="M1033" s="161" t="str">
        <f>IF($A1033=0,"",IFERROR(INDEX(BD_Gestão!F:F,MATCH('Banco de Dados'!$B1033,BD_Gestão!$B:$B,0)),"erro"))</f>
        <v/>
      </c>
      <c r="N1033" s="161" t="str">
        <f>IF($A1033=0,"",IFERROR(INDEX(BD_Gestão!J:J,MATCH('Banco de Dados'!$B1033,BD_Gestão!$B:$B,0)),"erro"))</f>
        <v/>
      </c>
      <c r="O1033" s="164" t="str">
        <f>IF($A1033=0,"",IFERROR(INDEX(BD_Gestão!K:K,MATCH('Banco de Dados'!$B1033,BD_Gestão!$B:$B,0)),"erro"))</f>
        <v/>
      </c>
      <c r="P1033" s="169" t="str">
        <f t="shared" si="66"/>
        <v/>
      </c>
      <c r="Q1033" s="170" t="str">
        <f t="shared" si="67"/>
        <v/>
      </c>
      <c r="R1033" s="163" t="e">
        <f t="shared" si="64"/>
        <v>#VALUE!</v>
      </c>
      <c r="S1033" s="163" t="e">
        <f t="shared" si="65"/>
        <v>#VALUE!</v>
      </c>
      <c r="T1033" s="163" t="e">
        <f>INDEX(Controle!O:O,MATCH('Banco de Dados'!A1033,Controle!M:M,0))*E1033/100</f>
        <v>#N/A</v>
      </c>
    </row>
    <row r="1034" spans="1:20" hidden="1" x14ac:dyDescent="0.2">
      <c r="A1034" s="158">
        <f>BD_TS!A1033</f>
        <v>0</v>
      </c>
      <c r="B1034" s="158" t="str">
        <f>SUBSTITUTE(SUBSTITUTE(BD_TS!D1033," ",""),"-","/")</f>
        <v/>
      </c>
      <c r="C1034" s="158">
        <f>BD_TS!E1033</f>
        <v>0</v>
      </c>
      <c r="D1034" s="159">
        <f>BD_TS!F1033</f>
        <v>0</v>
      </c>
      <c r="E1034" s="160">
        <f>BD_TS!B1033</f>
        <v>0</v>
      </c>
      <c r="F1034" s="161">
        <f>BD_TS!C1033</f>
        <v>0</v>
      </c>
      <c r="G1034" s="187">
        <f>BD_TS!H1033</f>
        <v>0</v>
      </c>
      <c r="H1034" s="158" t="str">
        <f>IF($A1034=0,"",IFERROR(INDEX(BD_Gestão!A:A,MATCH('Banco de Dados'!$B1034,BD_Gestão!$B:$B,0)),"erro"))</f>
        <v/>
      </c>
      <c r="I1034" s="162" t="str">
        <f>IF($A1034=0,"",IFERROR(INDEX(BD_Gestão!E:E,MATCH('Banco de Dados'!$B1034,BD_Gestão!$B:$B,0)),"erro"))</f>
        <v/>
      </c>
      <c r="J1034" s="186" t="str">
        <f>IF($A1034=0,"",IFERROR(INDEX(BD_Gestão!B:B,MATCH('Banco de Dados'!$B1034,BD_Gestão!$B:$B,0)),"erro"))</f>
        <v/>
      </c>
      <c r="K1034" s="158" t="str">
        <f>IF($A1034=0,"",IFERROR(INDEX(BD_Gestão!C:C,MATCH('Banco de Dados'!$B1034,BD_Gestão!$B:$B,0)),"erro"))</f>
        <v/>
      </c>
      <c r="L1034" s="158" t="str">
        <f>IF($A1034=0,"",IFERROR(INDEX(BD_Gestão!H:H,MATCH('Banco de Dados'!$B1034,BD_Gestão!$B:$B,0)),"erro"))</f>
        <v/>
      </c>
      <c r="M1034" s="161" t="str">
        <f>IF($A1034=0,"",IFERROR(INDEX(BD_Gestão!F:F,MATCH('Banco de Dados'!$B1034,BD_Gestão!$B:$B,0)),"erro"))</f>
        <v/>
      </c>
      <c r="N1034" s="161" t="str">
        <f>IF($A1034=0,"",IFERROR(INDEX(BD_Gestão!J:J,MATCH('Banco de Dados'!$B1034,BD_Gestão!$B:$B,0)),"erro"))</f>
        <v/>
      </c>
      <c r="O1034" s="164" t="str">
        <f>IF($A1034=0,"",IFERROR(INDEX(BD_Gestão!K:K,MATCH('Banco de Dados'!$B1034,BD_Gestão!$B:$B,0)),"erro"))</f>
        <v/>
      </c>
      <c r="P1034" s="169" t="str">
        <f t="shared" si="66"/>
        <v/>
      </c>
      <c r="Q1034" s="170" t="str">
        <f t="shared" si="67"/>
        <v/>
      </c>
      <c r="R1034" s="163" t="e">
        <f t="shared" si="64"/>
        <v>#VALUE!</v>
      </c>
      <c r="S1034" s="163" t="e">
        <f t="shared" si="65"/>
        <v>#VALUE!</v>
      </c>
      <c r="T1034" s="163" t="e">
        <f>INDEX(Controle!O:O,MATCH('Banco de Dados'!A1034,Controle!M:M,0))*E1034/100</f>
        <v>#N/A</v>
      </c>
    </row>
    <row r="1035" spans="1:20" hidden="1" x14ac:dyDescent="0.2">
      <c r="A1035" s="158">
        <f>BD_TS!A1034</f>
        <v>0</v>
      </c>
      <c r="B1035" s="158" t="str">
        <f>SUBSTITUTE(SUBSTITUTE(BD_TS!D1034," ",""),"-","/")</f>
        <v/>
      </c>
      <c r="C1035" s="158">
        <f>BD_TS!E1034</f>
        <v>0</v>
      </c>
      <c r="D1035" s="159">
        <f>BD_TS!F1034</f>
        <v>0</v>
      </c>
      <c r="E1035" s="160">
        <f>BD_TS!B1034</f>
        <v>0</v>
      </c>
      <c r="F1035" s="161">
        <f>BD_TS!C1034</f>
        <v>0</v>
      </c>
      <c r="G1035" s="187">
        <f>BD_TS!H1034</f>
        <v>0</v>
      </c>
      <c r="H1035" s="158" t="str">
        <f>IF($A1035=0,"",IFERROR(INDEX(BD_Gestão!A:A,MATCH('Banco de Dados'!$B1035,BD_Gestão!$B:$B,0)),"erro"))</f>
        <v/>
      </c>
      <c r="I1035" s="162" t="str">
        <f>IF($A1035=0,"",IFERROR(INDEX(BD_Gestão!E:E,MATCH('Banco de Dados'!$B1035,BD_Gestão!$B:$B,0)),"erro"))</f>
        <v/>
      </c>
      <c r="J1035" s="186" t="str">
        <f>IF($A1035=0,"",IFERROR(INDEX(BD_Gestão!B:B,MATCH('Banco de Dados'!$B1035,BD_Gestão!$B:$B,0)),"erro"))</f>
        <v/>
      </c>
      <c r="K1035" s="158" t="str">
        <f>IF($A1035=0,"",IFERROR(INDEX(BD_Gestão!C:C,MATCH('Banco de Dados'!$B1035,BD_Gestão!$B:$B,0)),"erro"))</f>
        <v/>
      </c>
      <c r="L1035" s="158" t="str">
        <f>IF($A1035=0,"",IFERROR(INDEX(BD_Gestão!H:H,MATCH('Banco de Dados'!$B1035,BD_Gestão!$B:$B,0)),"erro"))</f>
        <v/>
      </c>
      <c r="M1035" s="161" t="str">
        <f>IF($A1035=0,"",IFERROR(INDEX(BD_Gestão!F:F,MATCH('Banco de Dados'!$B1035,BD_Gestão!$B:$B,0)),"erro"))</f>
        <v/>
      </c>
      <c r="N1035" s="161" t="str">
        <f>IF($A1035=0,"",IFERROR(INDEX(BD_Gestão!J:J,MATCH('Banco de Dados'!$B1035,BD_Gestão!$B:$B,0)),"erro"))</f>
        <v/>
      </c>
      <c r="O1035" s="164" t="str">
        <f>IF($A1035=0,"",IFERROR(INDEX(BD_Gestão!K:K,MATCH('Banco de Dados'!$B1035,BD_Gestão!$B:$B,0)),"erro"))</f>
        <v/>
      </c>
      <c r="P1035" s="169" t="str">
        <f t="shared" si="66"/>
        <v/>
      </c>
      <c r="Q1035" s="170" t="str">
        <f t="shared" si="67"/>
        <v/>
      </c>
      <c r="R1035" s="163" t="e">
        <f t="shared" si="64"/>
        <v>#VALUE!</v>
      </c>
      <c r="S1035" s="163" t="e">
        <f t="shared" si="65"/>
        <v>#VALUE!</v>
      </c>
      <c r="T1035" s="163" t="e">
        <f>INDEX(Controle!O:O,MATCH('Banco de Dados'!A1035,Controle!M:M,0))*E1035/100</f>
        <v>#N/A</v>
      </c>
    </row>
    <row r="1036" spans="1:20" hidden="1" x14ac:dyDescent="0.2">
      <c r="A1036" s="158">
        <f>BD_TS!A1035</f>
        <v>0</v>
      </c>
      <c r="B1036" s="158" t="str">
        <f>SUBSTITUTE(SUBSTITUTE(BD_TS!D1035," ",""),"-","/")</f>
        <v/>
      </c>
      <c r="C1036" s="158">
        <f>BD_TS!E1035</f>
        <v>0</v>
      </c>
      <c r="D1036" s="159">
        <f>BD_TS!F1035</f>
        <v>0</v>
      </c>
      <c r="E1036" s="160">
        <f>BD_TS!B1035</f>
        <v>0</v>
      </c>
      <c r="F1036" s="161">
        <f>BD_TS!C1035</f>
        <v>0</v>
      </c>
      <c r="G1036" s="187">
        <f>BD_TS!H1035</f>
        <v>0</v>
      </c>
      <c r="H1036" s="158" t="str">
        <f>IF($A1036=0,"",IFERROR(INDEX(BD_Gestão!A:A,MATCH('Banco de Dados'!$B1036,BD_Gestão!$B:$B,0)),"erro"))</f>
        <v/>
      </c>
      <c r="I1036" s="162" t="str">
        <f>IF($A1036=0,"",IFERROR(INDEX(BD_Gestão!E:E,MATCH('Banco de Dados'!$B1036,BD_Gestão!$B:$B,0)),"erro"))</f>
        <v/>
      </c>
      <c r="J1036" s="186" t="str">
        <f>IF($A1036=0,"",IFERROR(INDEX(BD_Gestão!B:B,MATCH('Banco de Dados'!$B1036,BD_Gestão!$B:$B,0)),"erro"))</f>
        <v/>
      </c>
      <c r="K1036" s="158" t="str">
        <f>IF($A1036=0,"",IFERROR(INDEX(BD_Gestão!C:C,MATCH('Banco de Dados'!$B1036,BD_Gestão!$B:$B,0)),"erro"))</f>
        <v/>
      </c>
      <c r="L1036" s="158" t="str">
        <f>IF($A1036=0,"",IFERROR(INDEX(BD_Gestão!H:H,MATCH('Banco de Dados'!$B1036,BD_Gestão!$B:$B,0)),"erro"))</f>
        <v/>
      </c>
      <c r="M1036" s="161" t="str">
        <f>IF($A1036=0,"",IFERROR(INDEX(BD_Gestão!F:F,MATCH('Banco de Dados'!$B1036,BD_Gestão!$B:$B,0)),"erro"))</f>
        <v/>
      </c>
      <c r="N1036" s="161" t="str">
        <f>IF($A1036=0,"",IFERROR(INDEX(BD_Gestão!J:J,MATCH('Banco de Dados'!$B1036,BD_Gestão!$B:$B,0)),"erro"))</f>
        <v/>
      </c>
      <c r="O1036" s="164" t="str">
        <f>IF($A1036=0,"",IFERROR(INDEX(BD_Gestão!K:K,MATCH('Banco de Dados'!$B1036,BD_Gestão!$B:$B,0)),"erro"))</f>
        <v/>
      </c>
      <c r="P1036" s="169" t="str">
        <f t="shared" si="66"/>
        <v/>
      </c>
      <c r="Q1036" s="170" t="str">
        <f t="shared" si="67"/>
        <v/>
      </c>
      <c r="R1036" s="163" t="e">
        <f t="shared" si="64"/>
        <v>#VALUE!</v>
      </c>
      <c r="S1036" s="163" t="e">
        <f t="shared" si="65"/>
        <v>#VALUE!</v>
      </c>
      <c r="T1036" s="163" t="e">
        <f>INDEX(Controle!O:O,MATCH('Banco de Dados'!A1036,Controle!M:M,0))*E1036/100</f>
        <v>#N/A</v>
      </c>
    </row>
    <row r="1037" spans="1:20" hidden="1" x14ac:dyDescent="0.2">
      <c r="A1037" s="158">
        <f>BD_TS!A1036</f>
        <v>0</v>
      </c>
      <c r="B1037" s="158" t="str">
        <f>SUBSTITUTE(SUBSTITUTE(BD_TS!D1036," ",""),"-","/")</f>
        <v/>
      </c>
      <c r="C1037" s="158">
        <f>BD_TS!E1036</f>
        <v>0</v>
      </c>
      <c r="D1037" s="159">
        <f>BD_TS!F1036</f>
        <v>0</v>
      </c>
      <c r="E1037" s="160">
        <f>BD_TS!B1036</f>
        <v>0</v>
      </c>
      <c r="F1037" s="161">
        <f>BD_TS!C1036</f>
        <v>0</v>
      </c>
      <c r="G1037" s="187">
        <f>BD_TS!H1036</f>
        <v>0</v>
      </c>
      <c r="H1037" s="158" t="str">
        <f>IF($A1037=0,"",IFERROR(INDEX(BD_Gestão!A:A,MATCH('Banco de Dados'!$B1037,BD_Gestão!$B:$B,0)),"erro"))</f>
        <v/>
      </c>
      <c r="I1037" s="162" t="str">
        <f>IF($A1037=0,"",IFERROR(INDEX(BD_Gestão!E:E,MATCH('Banco de Dados'!$B1037,BD_Gestão!$B:$B,0)),"erro"))</f>
        <v/>
      </c>
      <c r="J1037" s="186" t="str">
        <f>IF($A1037=0,"",IFERROR(INDEX(BD_Gestão!B:B,MATCH('Banco de Dados'!$B1037,BD_Gestão!$B:$B,0)),"erro"))</f>
        <v/>
      </c>
      <c r="K1037" s="158" t="str">
        <f>IF($A1037=0,"",IFERROR(INDEX(BD_Gestão!C:C,MATCH('Banco de Dados'!$B1037,BD_Gestão!$B:$B,0)),"erro"))</f>
        <v/>
      </c>
      <c r="L1037" s="158" t="str">
        <f>IF($A1037=0,"",IFERROR(INDEX(BD_Gestão!H:H,MATCH('Banco de Dados'!$B1037,BD_Gestão!$B:$B,0)),"erro"))</f>
        <v/>
      </c>
      <c r="M1037" s="161" t="str">
        <f>IF($A1037=0,"",IFERROR(INDEX(BD_Gestão!F:F,MATCH('Banco de Dados'!$B1037,BD_Gestão!$B:$B,0)),"erro"))</f>
        <v/>
      </c>
      <c r="N1037" s="161" t="str">
        <f>IF($A1037=0,"",IFERROR(INDEX(BD_Gestão!J:J,MATCH('Banco de Dados'!$B1037,BD_Gestão!$B:$B,0)),"erro"))</f>
        <v/>
      </c>
      <c r="O1037" s="164" t="str">
        <f>IF($A1037=0,"",IFERROR(INDEX(BD_Gestão!K:K,MATCH('Banco de Dados'!$B1037,BD_Gestão!$B:$B,0)),"erro"))</f>
        <v/>
      </c>
      <c r="P1037" s="169" t="str">
        <f t="shared" si="66"/>
        <v/>
      </c>
      <c r="Q1037" s="170" t="str">
        <f t="shared" si="67"/>
        <v/>
      </c>
      <c r="R1037" s="163" t="e">
        <f t="shared" si="64"/>
        <v>#VALUE!</v>
      </c>
      <c r="S1037" s="163" t="e">
        <f t="shared" si="65"/>
        <v>#VALUE!</v>
      </c>
      <c r="T1037" s="163" t="e">
        <f>INDEX(Controle!O:O,MATCH('Banco de Dados'!A1037,Controle!M:M,0))*E1037/100</f>
        <v>#N/A</v>
      </c>
    </row>
    <row r="1038" spans="1:20" hidden="1" x14ac:dyDescent="0.2">
      <c r="A1038" s="158">
        <f>BD_TS!A1037</f>
        <v>0</v>
      </c>
      <c r="B1038" s="158" t="str">
        <f>SUBSTITUTE(SUBSTITUTE(BD_TS!D1037," ",""),"-","/")</f>
        <v/>
      </c>
      <c r="C1038" s="158">
        <f>BD_TS!E1037</f>
        <v>0</v>
      </c>
      <c r="D1038" s="159">
        <f>BD_TS!F1037</f>
        <v>0</v>
      </c>
      <c r="E1038" s="160">
        <f>BD_TS!B1037</f>
        <v>0</v>
      </c>
      <c r="F1038" s="161">
        <f>BD_TS!C1037</f>
        <v>0</v>
      </c>
      <c r="G1038" s="187">
        <f>BD_TS!H1037</f>
        <v>0</v>
      </c>
      <c r="H1038" s="158" t="str">
        <f>IF($A1038=0,"",IFERROR(INDEX(BD_Gestão!A:A,MATCH('Banco de Dados'!$B1038,BD_Gestão!$B:$B,0)),"erro"))</f>
        <v/>
      </c>
      <c r="I1038" s="162" t="str">
        <f>IF($A1038=0,"",IFERROR(INDEX(BD_Gestão!E:E,MATCH('Banco de Dados'!$B1038,BD_Gestão!$B:$B,0)),"erro"))</f>
        <v/>
      </c>
      <c r="J1038" s="186" t="str">
        <f>IF($A1038=0,"",IFERROR(INDEX(BD_Gestão!B:B,MATCH('Banco de Dados'!$B1038,BD_Gestão!$B:$B,0)),"erro"))</f>
        <v/>
      </c>
      <c r="K1038" s="158" t="str">
        <f>IF($A1038=0,"",IFERROR(INDEX(BD_Gestão!C:C,MATCH('Banco de Dados'!$B1038,BD_Gestão!$B:$B,0)),"erro"))</f>
        <v/>
      </c>
      <c r="L1038" s="158" t="str">
        <f>IF($A1038=0,"",IFERROR(INDEX(BD_Gestão!H:H,MATCH('Banco de Dados'!$B1038,BD_Gestão!$B:$B,0)),"erro"))</f>
        <v/>
      </c>
      <c r="M1038" s="161" t="str">
        <f>IF($A1038=0,"",IFERROR(INDEX(BD_Gestão!F:F,MATCH('Banco de Dados'!$B1038,BD_Gestão!$B:$B,0)),"erro"))</f>
        <v/>
      </c>
      <c r="N1038" s="161" t="str">
        <f>IF($A1038=0,"",IFERROR(INDEX(BD_Gestão!J:J,MATCH('Banco de Dados'!$B1038,BD_Gestão!$B:$B,0)),"erro"))</f>
        <v/>
      </c>
      <c r="O1038" s="164" t="str">
        <f>IF($A1038=0,"",IFERROR(INDEX(BD_Gestão!K:K,MATCH('Banco de Dados'!$B1038,BD_Gestão!$B:$B,0)),"erro"))</f>
        <v/>
      </c>
      <c r="P1038" s="169" t="str">
        <f t="shared" si="66"/>
        <v/>
      </c>
      <c r="Q1038" s="170" t="str">
        <f t="shared" si="67"/>
        <v/>
      </c>
      <c r="R1038" s="163" t="e">
        <f t="shared" si="64"/>
        <v>#VALUE!</v>
      </c>
      <c r="S1038" s="163" t="e">
        <f t="shared" si="65"/>
        <v>#VALUE!</v>
      </c>
      <c r="T1038" s="163" t="e">
        <f>INDEX(Controle!O:O,MATCH('Banco de Dados'!A1038,Controle!M:M,0))*E1038/100</f>
        <v>#N/A</v>
      </c>
    </row>
    <row r="1039" spans="1:20" hidden="1" x14ac:dyDescent="0.2">
      <c r="A1039" s="158">
        <f>BD_TS!A1038</f>
        <v>0</v>
      </c>
      <c r="B1039" s="158" t="str">
        <f>SUBSTITUTE(SUBSTITUTE(BD_TS!D1038," ",""),"-","/")</f>
        <v/>
      </c>
      <c r="C1039" s="158">
        <f>BD_TS!E1038</f>
        <v>0</v>
      </c>
      <c r="D1039" s="159">
        <f>BD_TS!F1038</f>
        <v>0</v>
      </c>
      <c r="E1039" s="160">
        <f>BD_TS!B1038</f>
        <v>0</v>
      </c>
      <c r="F1039" s="161">
        <f>BD_TS!C1038</f>
        <v>0</v>
      </c>
      <c r="G1039" s="187">
        <f>BD_TS!H1038</f>
        <v>0</v>
      </c>
      <c r="H1039" s="158" t="str">
        <f>IF($A1039=0,"",IFERROR(INDEX(BD_Gestão!A:A,MATCH('Banco de Dados'!$B1039,BD_Gestão!$B:$B,0)),"erro"))</f>
        <v/>
      </c>
      <c r="I1039" s="162" t="str">
        <f>IF($A1039=0,"",IFERROR(INDEX(BD_Gestão!E:E,MATCH('Banco de Dados'!$B1039,BD_Gestão!$B:$B,0)),"erro"))</f>
        <v/>
      </c>
      <c r="J1039" s="186" t="str">
        <f>IF($A1039=0,"",IFERROR(INDEX(BD_Gestão!B:B,MATCH('Banco de Dados'!$B1039,BD_Gestão!$B:$B,0)),"erro"))</f>
        <v/>
      </c>
      <c r="K1039" s="158" t="str">
        <f>IF($A1039=0,"",IFERROR(INDEX(BD_Gestão!C:C,MATCH('Banco de Dados'!$B1039,BD_Gestão!$B:$B,0)),"erro"))</f>
        <v/>
      </c>
      <c r="L1039" s="158" t="str">
        <f>IF($A1039=0,"",IFERROR(INDEX(BD_Gestão!H:H,MATCH('Banco de Dados'!$B1039,BD_Gestão!$B:$B,0)),"erro"))</f>
        <v/>
      </c>
      <c r="M1039" s="161" t="str">
        <f>IF($A1039=0,"",IFERROR(INDEX(BD_Gestão!F:F,MATCH('Banco de Dados'!$B1039,BD_Gestão!$B:$B,0)),"erro"))</f>
        <v/>
      </c>
      <c r="N1039" s="161" t="str">
        <f>IF($A1039=0,"",IFERROR(INDEX(BD_Gestão!J:J,MATCH('Banco de Dados'!$B1039,BD_Gestão!$B:$B,0)),"erro"))</f>
        <v/>
      </c>
      <c r="O1039" s="164" t="str">
        <f>IF($A1039=0,"",IFERROR(INDEX(BD_Gestão!K:K,MATCH('Banco de Dados'!$B1039,BD_Gestão!$B:$B,0)),"erro"))</f>
        <v/>
      </c>
      <c r="P1039" s="169" t="str">
        <f t="shared" si="66"/>
        <v/>
      </c>
      <c r="Q1039" s="170" t="str">
        <f t="shared" si="67"/>
        <v/>
      </c>
      <c r="R1039" s="163" t="e">
        <f t="shared" si="64"/>
        <v>#VALUE!</v>
      </c>
      <c r="S1039" s="163" t="e">
        <f t="shared" si="65"/>
        <v>#VALUE!</v>
      </c>
      <c r="T1039" s="163" t="e">
        <f>INDEX(Controle!O:O,MATCH('Banco de Dados'!A1039,Controle!M:M,0))*E1039/100</f>
        <v>#N/A</v>
      </c>
    </row>
    <row r="1040" spans="1:20" hidden="1" x14ac:dyDescent="0.2">
      <c r="A1040" s="158">
        <f>BD_TS!A1039</f>
        <v>0</v>
      </c>
      <c r="B1040" s="158" t="str">
        <f>SUBSTITUTE(SUBSTITUTE(BD_TS!D1039," ",""),"-","/")</f>
        <v/>
      </c>
      <c r="C1040" s="158">
        <f>BD_TS!E1039</f>
        <v>0</v>
      </c>
      <c r="D1040" s="159">
        <f>BD_TS!F1039</f>
        <v>0</v>
      </c>
      <c r="E1040" s="160">
        <f>BD_TS!B1039</f>
        <v>0</v>
      </c>
      <c r="F1040" s="161">
        <f>BD_TS!C1039</f>
        <v>0</v>
      </c>
      <c r="G1040" s="187">
        <f>BD_TS!H1039</f>
        <v>0</v>
      </c>
      <c r="H1040" s="158" t="str">
        <f>IF($A1040=0,"",IFERROR(INDEX(BD_Gestão!A:A,MATCH('Banco de Dados'!$B1040,BD_Gestão!$B:$B,0)),"erro"))</f>
        <v/>
      </c>
      <c r="I1040" s="162" t="str">
        <f>IF($A1040=0,"",IFERROR(INDEX(BD_Gestão!E:E,MATCH('Banco de Dados'!$B1040,BD_Gestão!$B:$B,0)),"erro"))</f>
        <v/>
      </c>
      <c r="J1040" s="186" t="str">
        <f>IF($A1040=0,"",IFERROR(INDEX(BD_Gestão!B:B,MATCH('Banco de Dados'!$B1040,BD_Gestão!$B:$B,0)),"erro"))</f>
        <v/>
      </c>
      <c r="K1040" s="158" t="str">
        <f>IF($A1040=0,"",IFERROR(INDEX(BD_Gestão!C:C,MATCH('Banco de Dados'!$B1040,BD_Gestão!$B:$B,0)),"erro"))</f>
        <v/>
      </c>
      <c r="L1040" s="158" t="str">
        <f>IF($A1040=0,"",IFERROR(INDEX(BD_Gestão!H:H,MATCH('Banco de Dados'!$B1040,BD_Gestão!$B:$B,0)),"erro"))</f>
        <v/>
      </c>
      <c r="M1040" s="161" t="str">
        <f>IF($A1040=0,"",IFERROR(INDEX(BD_Gestão!F:F,MATCH('Banco de Dados'!$B1040,BD_Gestão!$B:$B,0)),"erro"))</f>
        <v/>
      </c>
      <c r="N1040" s="161" t="str">
        <f>IF($A1040=0,"",IFERROR(INDEX(BD_Gestão!J:J,MATCH('Banco de Dados'!$B1040,BD_Gestão!$B:$B,0)),"erro"))</f>
        <v/>
      </c>
      <c r="O1040" s="164" t="str">
        <f>IF($A1040=0,"",IFERROR(INDEX(BD_Gestão!K:K,MATCH('Banco de Dados'!$B1040,BD_Gestão!$B:$B,0)),"erro"))</f>
        <v/>
      </c>
      <c r="P1040" s="169" t="str">
        <f t="shared" si="66"/>
        <v/>
      </c>
      <c r="Q1040" s="170" t="str">
        <f t="shared" si="67"/>
        <v/>
      </c>
      <c r="R1040" s="163" t="e">
        <f t="shared" si="64"/>
        <v>#VALUE!</v>
      </c>
      <c r="S1040" s="163" t="e">
        <f t="shared" si="65"/>
        <v>#VALUE!</v>
      </c>
      <c r="T1040" s="163" t="e">
        <f>INDEX(Controle!O:O,MATCH('Banco de Dados'!A1040,Controle!M:M,0))*E1040/100</f>
        <v>#N/A</v>
      </c>
    </row>
    <row r="1041" spans="1:20" hidden="1" x14ac:dyDescent="0.2">
      <c r="A1041" s="158">
        <f>BD_TS!A1040</f>
        <v>0</v>
      </c>
      <c r="B1041" s="158" t="str">
        <f>SUBSTITUTE(SUBSTITUTE(BD_TS!D1040," ",""),"-","/")</f>
        <v/>
      </c>
      <c r="C1041" s="158">
        <f>BD_TS!E1040</f>
        <v>0</v>
      </c>
      <c r="D1041" s="159">
        <f>BD_TS!F1040</f>
        <v>0</v>
      </c>
      <c r="E1041" s="160">
        <f>BD_TS!B1040</f>
        <v>0</v>
      </c>
      <c r="F1041" s="161">
        <f>BD_TS!C1040</f>
        <v>0</v>
      </c>
      <c r="G1041" s="187">
        <f>BD_TS!H1040</f>
        <v>0</v>
      </c>
      <c r="H1041" s="158" t="str">
        <f>IF($A1041=0,"",IFERROR(INDEX(BD_Gestão!A:A,MATCH('Banco de Dados'!$B1041,BD_Gestão!$B:$B,0)),"erro"))</f>
        <v/>
      </c>
      <c r="I1041" s="162" t="str">
        <f>IF($A1041=0,"",IFERROR(INDEX(BD_Gestão!E:E,MATCH('Banco de Dados'!$B1041,BD_Gestão!$B:$B,0)),"erro"))</f>
        <v/>
      </c>
      <c r="J1041" s="186" t="str">
        <f>IF($A1041=0,"",IFERROR(INDEX(BD_Gestão!B:B,MATCH('Banco de Dados'!$B1041,BD_Gestão!$B:$B,0)),"erro"))</f>
        <v/>
      </c>
      <c r="K1041" s="158" t="str">
        <f>IF($A1041=0,"",IFERROR(INDEX(BD_Gestão!C:C,MATCH('Banco de Dados'!$B1041,BD_Gestão!$B:$B,0)),"erro"))</f>
        <v/>
      </c>
      <c r="L1041" s="158" t="str">
        <f>IF($A1041=0,"",IFERROR(INDEX(BD_Gestão!H:H,MATCH('Banco de Dados'!$B1041,BD_Gestão!$B:$B,0)),"erro"))</f>
        <v/>
      </c>
      <c r="M1041" s="161" t="str">
        <f>IF($A1041=0,"",IFERROR(INDEX(BD_Gestão!F:F,MATCH('Banco de Dados'!$B1041,BD_Gestão!$B:$B,0)),"erro"))</f>
        <v/>
      </c>
      <c r="N1041" s="161" t="str">
        <f>IF($A1041=0,"",IFERROR(INDEX(BD_Gestão!J:J,MATCH('Banco de Dados'!$B1041,BD_Gestão!$B:$B,0)),"erro"))</f>
        <v/>
      </c>
      <c r="O1041" s="164" t="str">
        <f>IF($A1041=0,"",IFERROR(INDEX(BD_Gestão!K:K,MATCH('Banco de Dados'!$B1041,BD_Gestão!$B:$B,0)),"erro"))</f>
        <v/>
      </c>
      <c r="P1041" s="169" t="str">
        <f t="shared" si="66"/>
        <v/>
      </c>
      <c r="Q1041" s="170" t="str">
        <f t="shared" si="67"/>
        <v/>
      </c>
      <c r="R1041" s="163" t="e">
        <f t="shared" si="64"/>
        <v>#VALUE!</v>
      </c>
      <c r="S1041" s="163" t="e">
        <f t="shared" si="65"/>
        <v>#VALUE!</v>
      </c>
      <c r="T1041" s="163" t="e">
        <f>INDEX(Controle!O:O,MATCH('Banco de Dados'!A1041,Controle!M:M,0))*E1041/100</f>
        <v>#N/A</v>
      </c>
    </row>
    <row r="1042" spans="1:20" hidden="1" x14ac:dyDescent="0.2">
      <c r="A1042" s="158">
        <f>BD_TS!A1041</f>
        <v>0</v>
      </c>
      <c r="B1042" s="158" t="str">
        <f>SUBSTITUTE(SUBSTITUTE(BD_TS!D1041," ",""),"-","/")</f>
        <v/>
      </c>
      <c r="C1042" s="158">
        <f>BD_TS!E1041</f>
        <v>0</v>
      </c>
      <c r="D1042" s="159">
        <f>BD_TS!F1041</f>
        <v>0</v>
      </c>
      <c r="E1042" s="160">
        <f>BD_TS!B1041</f>
        <v>0</v>
      </c>
      <c r="F1042" s="161">
        <f>BD_TS!C1041</f>
        <v>0</v>
      </c>
      <c r="G1042" s="187">
        <f>BD_TS!H1041</f>
        <v>0</v>
      </c>
      <c r="H1042" s="158" t="str">
        <f>IF($A1042=0,"",IFERROR(INDEX(BD_Gestão!A:A,MATCH('Banco de Dados'!$B1042,BD_Gestão!$B:$B,0)),"erro"))</f>
        <v/>
      </c>
      <c r="I1042" s="162" t="str">
        <f>IF($A1042=0,"",IFERROR(INDEX(BD_Gestão!E:E,MATCH('Banco de Dados'!$B1042,BD_Gestão!$B:$B,0)),"erro"))</f>
        <v/>
      </c>
      <c r="J1042" s="186" t="str">
        <f>IF($A1042=0,"",IFERROR(INDEX(BD_Gestão!B:B,MATCH('Banco de Dados'!$B1042,BD_Gestão!$B:$B,0)),"erro"))</f>
        <v/>
      </c>
      <c r="K1042" s="158" t="str">
        <f>IF($A1042=0,"",IFERROR(INDEX(BD_Gestão!C:C,MATCH('Banco de Dados'!$B1042,BD_Gestão!$B:$B,0)),"erro"))</f>
        <v/>
      </c>
      <c r="L1042" s="158" t="str">
        <f>IF($A1042=0,"",IFERROR(INDEX(BD_Gestão!H:H,MATCH('Banco de Dados'!$B1042,BD_Gestão!$B:$B,0)),"erro"))</f>
        <v/>
      </c>
      <c r="M1042" s="161" t="str">
        <f>IF($A1042=0,"",IFERROR(INDEX(BD_Gestão!F:F,MATCH('Banco de Dados'!$B1042,BD_Gestão!$B:$B,0)),"erro"))</f>
        <v/>
      </c>
      <c r="N1042" s="161" t="str">
        <f>IF($A1042=0,"",IFERROR(INDEX(BD_Gestão!J:J,MATCH('Banco de Dados'!$B1042,BD_Gestão!$B:$B,0)),"erro"))</f>
        <v/>
      </c>
      <c r="O1042" s="164" t="str">
        <f>IF($A1042=0,"",IFERROR(INDEX(BD_Gestão!K:K,MATCH('Banco de Dados'!$B1042,BD_Gestão!$B:$B,0)),"erro"))</f>
        <v/>
      </c>
      <c r="P1042" s="169" t="str">
        <f t="shared" si="66"/>
        <v/>
      </c>
      <c r="Q1042" s="170" t="str">
        <f t="shared" si="67"/>
        <v/>
      </c>
      <c r="R1042" s="163" t="e">
        <f t="shared" si="64"/>
        <v>#VALUE!</v>
      </c>
      <c r="S1042" s="163" t="e">
        <f t="shared" si="65"/>
        <v>#VALUE!</v>
      </c>
      <c r="T1042" s="163" t="e">
        <f>INDEX(Controle!O:O,MATCH('Banco de Dados'!A1042,Controle!M:M,0))*E1042/100</f>
        <v>#N/A</v>
      </c>
    </row>
    <row r="1043" spans="1:20" hidden="1" x14ac:dyDescent="0.2">
      <c r="A1043" s="158">
        <f>BD_TS!A1042</f>
        <v>0</v>
      </c>
      <c r="B1043" s="158" t="str">
        <f>SUBSTITUTE(SUBSTITUTE(BD_TS!D1042," ",""),"-","/")</f>
        <v/>
      </c>
      <c r="C1043" s="158">
        <f>BD_TS!E1042</f>
        <v>0</v>
      </c>
      <c r="D1043" s="159">
        <f>BD_TS!F1042</f>
        <v>0</v>
      </c>
      <c r="E1043" s="160">
        <f>BD_TS!B1042</f>
        <v>0</v>
      </c>
      <c r="F1043" s="161">
        <f>BD_TS!C1042</f>
        <v>0</v>
      </c>
      <c r="G1043" s="187">
        <f>BD_TS!H1042</f>
        <v>0</v>
      </c>
      <c r="H1043" s="158" t="str">
        <f>IF($A1043=0,"",IFERROR(INDEX(BD_Gestão!A:A,MATCH('Banco de Dados'!$B1043,BD_Gestão!$B:$B,0)),"erro"))</f>
        <v/>
      </c>
      <c r="I1043" s="162" t="str">
        <f>IF($A1043=0,"",IFERROR(INDEX(BD_Gestão!E:E,MATCH('Banco de Dados'!$B1043,BD_Gestão!$B:$B,0)),"erro"))</f>
        <v/>
      </c>
      <c r="J1043" s="186" t="str">
        <f>IF($A1043=0,"",IFERROR(INDEX(BD_Gestão!B:B,MATCH('Banco de Dados'!$B1043,BD_Gestão!$B:$B,0)),"erro"))</f>
        <v/>
      </c>
      <c r="K1043" s="158" t="str">
        <f>IF($A1043=0,"",IFERROR(INDEX(BD_Gestão!C:C,MATCH('Banco de Dados'!$B1043,BD_Gestão!$B:$B,0)),"erro"))</f>
        <v/>
      </c>
      <c r="L1043" s="158" t="str">
        <f>IF($A1043=0,"",IFERROR(INDEX(BD_Gestão!H:H,MATCH('Banco de Dados'!$B1043,BD_Gestão!$B:$B,0)),"erro"))</f>
        <v/>
      </c>
      <c r="M1043" s="161" t="str">
        <f>IF($A1043=0,"",IFERROR(INDEX(BD_Gestão!F:F,MATCH('Banco de Dados'!$B1043,BD_Gestão!$B:$B,0)),"erro"))</f>
        <v/>
      </c>
      <c r="N1043" s="161" t="str">
        <f>IF($A1043=0,"",IFERROR(INDEX(BD_Gestão!J:J,MATCH('Banco de Dados'!$B1043,BD_Gestão!$B:$B,0)),"erro"))</f>
        <v/>
      </c>
      <c r="O1043" s="164" t="str">
        <f>IF($A1043=0,"",IFERROR(INDEX(BD_Gestão!K:K,MATCH('Banco de Dados'!$B1043,BD_Gestão!$B:$B,0)),"erro"))</f>
        <v/>
      </c>
      <c r="P1043" s="169" t="str">
        <f t="shared" si="66"/>
        <v/>
      </c>
      <c r="Q1043" s="170" t="str">
        <f t="shared" si="67"/>
        <v/>
      </c>
      <c r="R1043" s="163" t="e">
        <f t="shared" si="64"/>
        <v>#VALUE!</v>
      </c>
      <c r="S1043" s="163" t="e">
        <f t="shared" si="65"/>
        <v>#VALUE!</v>
      </c>
      <c r="T1043" s="163" t="e">
        <f>INDEX(Controle!O:O,MATCH('Banco de Dados'!A1043,Controle!M:M,0))*E1043/100</f>
        <v>#N/A</v>
      </c>
    </row>
    <row r="1044" spans="1:20" hidden="1" x14ac:dyDescent="0.2">
      <c r="A1044" s="158">
        <f>BD_TS!A1043</f>
        <v>0</v>
      </c>
      <c r="B1044" s="158" t="str">
        <f>SUBSTITUTE(SUBSTITUTE(BD_TS!D1043," ",""),"-","/")</f>
        <v/>
      </c>
      <c r="C1044" s="158">
        <f>BD_TS!E1043</f>
        <v>0</v>
      </c>
      <c r="D1044" s="159">
        <f>BD_TS!F1043</f>
        <v>0</v>
      </c>
      <c r="E1044" s="160">
        <f>BD_TS!B1043</f>
        <v>0</v>
      </c>
      <c r="F1044" s="161">
        <f>BD_TS!C1043</f>
        <v>0</v>
      </c>
      <c r="G1044" s="187">
        <f>BD_TS!H1043</f>
        <v>0</v>
      </c>
      <c r="H1044" s="158" t="str">
        <f>IF($A1044=0,"",IFERROR(INDEX(BD_Gestão!A:A,MATCH('Banco de Dados'!$B1044,BD_Gestão!$B:$B,0)),"erro"))</f>
        <v/>
      </c>
      <c r="I1044" s="162" t="str">
        <f>IF($A1044=0,"",IFERROR(INDEX(BD_Gestão!E:E,MATCH('Banco de Dados'!$B1044,BD_Gestão!$B:$B,0)),"erro"))</f>
        <v/>
      </c>
      <c r="J1044" s="186" t="str">
        <f>IF($A1044=0,"",IFERROR(INDEX(BD_Gestão!B:B,MATCH('Banco de Dados'!$B1044,BD_Gestão!$B:$B,0)),"erro"))</f>
        <v/>
      </c>
      <c r="K1044" s="158" t="str">
        <f>IF($A1044=0,"",IFERROR(INDEX(BD_Gestão!C:C,MATCH('Banco de Dados'!$B1044,BD_Gestão!$B:$B,0)),"erro"))</f>
        <v/>
      </c>
      <c r="L1044" s="158" t="str">
        <f>IF($A1044=0,"",IFERROR(INDEX(BD_Gestão!H:H,MATCH('Banco de Dados'!$B1044,BD_Gestão!$B:$B,0)),"erro"))</f>
        <v/>
      </c>
      <c r="M1044" s="161" t="str">
        <f>IF($A1044=0,"",IFERROR(INDEX(BD_Gestão!F:F,MATCH('Banco de Dados'!$B1044,BD_Gestão!$B:$B,0)),"erro"))</f>
        <v/>
      </c>
      <c r="N1044" s="161" t="str">
        <f>IF($A1044=0,"",IFERROR(INDEX(BD_Gestão!J:J,MATCH('Banco de Dados'!$B1044,BD_Gestão!$B:$B,0)),"erro"))</f>
        <v/>
      </c>
      <c r="O1044" s="164" t="str">
        <f>IF($A1044=0,"",IFERROR(INDEX(BD_Gestão!K:K,MATCH('Banco de Dados'!$B1044,BD_Gestão!$B:$B,0)),"erro"))</f>
        <v/>
      </c>
      <c r="P1044" s="169" t="str">
        <f t="shared" si="66"/>
        <v/>
      </c>
      <c r="Q1044" s="170" t="str">
        <f t="shared" si="67"/>
        <v/>
      </c>
      <c r="R1044" s="163" t="e">
        <f t="shared" si="64"/>
        <v>#VALUE!</v>
      </c>
      <c r="S1044" s="163" t="e">
        <f t="shared" si="65"/>
        <v>#VALUE!</v>
      </c>
      <c r="T1044" s="163" t="e">
        <f>INDEX(Controle!O:O,MATCH('Banco de Dados'!A1044,Controle!M:M,0))*E1044/100</f>
        <v>#N/A</v>
      </c>
    </row>
    <row r="1045" spans="1:20" hidden="1" x14ac:dyDescent="0.2">
      <c r="A1045" s="158">
        <f>BD_TS!A1044</f>
        <v>0</v>
      </c>
      <c r="B1045" s="158" t="str">
        <f>SUBSTITUTE(SUBSTITUTE(BD_TS!D1044," ",""),"-","/")</f>
        <v/>
      </c>
      <c r="C1045" s="158">
        <f>BD_TS!E1044</f>
        <v>0</v>
      </c>
      <c r="D1045" s="159">
        <f>BD_TS!F1044</f>
        <v>0</v>
      </c>
      <c r="E1045" s="160">
        <f>BD_TS!B1044</f>
        <v>0</v>
      </c>
      <c r="F1045" s="161">
        <f>BD_TS!C1044</f>
        <v>0</v>
      </c>
      <c r="G1045" s="187">
        <f>BD_TS!H1044</f>
        <v>0</v>
      </c>
      <c r="H1045" s="158" t="str">
        <f>IF($A1045=0,"",IFERROR(INDEX(BD_Gestão!A:A,MATCH('Banco de Dados'!$B1045,BD_Gestão!$B:$B,0)),"erro"))</f>
        <v/>
      </c>
      <c r="I1045" s="162" t="str">
        <f>IF($A1045=0,"",IFERROR(INDEX(BD_Gestão!E:E,MATCH('Banco de Dados'!$B1045,BD_Gestão!$B:$B,0)),"erro"))</f>
        <v/>
      </c>
      <c r="J1045" s="186" t="str">
        <f>IF($A1045=0,"",IFERROR(INDEX(BD_Gestão!B:B,MATCH('Banco de Dados'!$B1045,BD_Gestão!$B:$B,0)),"erro"))</f>
        <v/>
      </c>
      <c r="K1045" s="158" t="str">
        <f>IF($A1045=0,"",IFERROR(INDEX(BD_Gestão!C:C,MATCH('Banco de Dados'!$B1045,BD_Gestão!$B:$B,0)),"erro"))</f>
        <v/>
      </c>
      <c r="L1045" s="158" t="str">
        <f>IF($A1045=0,"",IFERROR(INDEX(BD_Gestão!H:H,MATCH('Banco de Dados'!$B1045,BD_Gestão!$B:$B,0)),"erro"))</f>
        <v/>
      </c>
      <c r="M1045" s="161" t="str">
        <f>IF($A1045=0,"",IFERROR(INDEX(BD_Gestão!F:F,MATCH('Banco de Dados'!$B1045,BD_Gestão!$B:$B,0)),"erro"))</f>
        <v/>
      </c>
      <c r="N1045" s="161" t="str">
        <f>IF($A1045=0,"",IFERROR(INDEX(BD_Gestão!J:J,MATCH('Banco de Dados'!$B1045,BD_Gestão!$B:$B,0)),"erro"))</f>
        <v/>
      </c>
      <c r="O1045" s="164" t="str">
        <f>IF($A1045=0,"",IFERROR(INDEX(BD_Gestão!K:K,MATCH('Banco de Dados'!$B1045,BD_Gestão!$B:$B,0)),"erro"))</f>
        <v/>
      </c>
      <c r="P1045" s="169" t="str">
        <f t="shared" si="66"/>
        <v/>
      </c>
      <c r="Q1045" s="170" t="str">
        <f t="shared" si="67"/>
        <v/>
      </c>
      <c r="R1045" s="163" t="e">
        <f t="shared" si="64"/>
        <v>#VALUE!</v>
      </c>
      <c r="S1045" s="163" t="e">
        <f t="shared" si="65"/>
        <v>#VALUE!</v>
      </c>
      <c r="T1045" s="163" t="e">
        <f>INDEX(Controle!O:O,MATCH('Banco de Dados'!A1045,Controle!M:M,0))*E1045/100</f>
        <v>#N/A</v>
      </c>
    </row>
    <row r="1046" spans="1:20" hidden="1" x14ac:dyDescent="0.2">
      <c r="A1046" s="158">
        <f>BD_TS!A1045</f>
        <v>0</v>
      </c>
      <c r="B1046" s="158" t="str">
        <f>SUBSTITUTE(SUBSTITUTE(BD_TS!D1045," ",""),"-","/")</f>
        <v/>
      </c>
      <c r="C1046" s="158">
        <f>BD_TS!E1045</f>
        <v>0</v>
      </c>
      <c r="D1046" s="159">
        <f>BD_TS!F1045</f>
        <v>0</v>
      </c>
      <c r="E1046" s="160">
        <f>BD_TS!B1045</f>
        <v>0</v>
      </c>
      <c r="F1046" s="161">
        <f>BD_TS!C1045</f>
        <v>0</v>
      </c>
      <c r="G1046" s="187">
        <f>BD_TS!H1045</f>
        <v>0</v>
      </c>
      <c r="H1046" s="158" t="str">
        <f>IF($A1046=0,"",IFERROR(INDEX(BD_Gestão!A:A,MATCH('Banco de Dados'!$B1046,BD_Gestão!$B:$B,0)),"erro"))</f>
        <v/>
      </c>
      <c r="I1046" s="162" t="str">
        <f>IF($A1046=0,"",IFERROR(INDEX(BD_Gestão!E:E,MATCH('Banco de Dados'!$B1046,BD_Gestão!$B:$B,0)),"erro"))</f>
        <v/>
      </c>
      <c r="J1046" s="186" t="str">
        <f>IF($A1046=0,"",IFERROR(INDEX(BD_Gestão!B:B,MATCH('Banco de Dados'!$B1046,BD_Gestão!$B:$B,0)),"erro"))</f>
        <v/>
      </c>
      <c r="K1046" s="158" t="str">
        <f>IF($A1046=0,"",IFERROR(INDEX(BD_Gestão!C:C,MATCH('Banco de Dados'!$B1046,BD_Gestão!$B:$B,0)),"erro"))</f>
        <v/>
      </c>
      <c r="L1046" s="158" t="str">
        <f>IF($A1046=0,"",IFERROR(INDEX(BD_Gestão!H:H,MATCH('Banco de Dados'!$B1046,BD_Gestão!$B:$B,0)),"erro"))</f>
        <v/>
      </c>
      <c r="M1046" s="161" t="str">
        <f>IF($A1046=0,"",IFERROR(INDEX(BD_Gestão!F:F,MATCH('Banco de Dados'!$B1046,BD_Gestão!$B:$B,0)),"erro"))</f>
        <v/>
      </c>
      <c r="N1046" s="161" t="str">
        <f>IF($A1046=0,"",IFERROR(INDEX(BD_Gestão!J:J,MATCH('Banco de Dados'!$B1046,BD_Gestão!$B:$B,0)),"erro"))</f>
        <v/>
      </c>
      <c r="O1046" s="164" t="str">
        <f>IF($A1046=0,"",IFERROR(INDEX(BD_Gestão!K:K,MATCH('Banco de Dados'!$B1046,BD_Gestão!$B:$B,0)),"erro"))</f>
        <v/>
      </c>
      <c r="P1046" s="169" t="str">
        <f t="shared" si="66"/>
        <v/>
      </c>
      <c r="Q1046" s="170" t="str">
        <f t="shared" si="67"/>
        <v/>
      </c>
      <c r="R1046" s="163" t="e">
        <f t="shared" si="64"/>
        <v>#VALUE!</v>
      </c>
      <c r="S1046" s="163" t="e">
        <f t="shared" si="65"/>
        <v>#VALUE!</v>
      </c>
      <c r="T1046" s="163" t="e">
        <f>INDEX(Controle!O:O,MATCH('Banco de Dados'!A1046,Controle!M:M,0))*E1046/100</f>
        <v>#N/A</v>
      </c>
    </row>
    <row r="1047" spans="1:20" hidden="1" x14ac:dyDescent="0.2">
      <c r="A1047" s="158">
        <f>BD_TS!A1046</f>
        <v>0</v>
      </c>
      <c r="B1047" s="158" t="str">
        <f>SUBSTITUTE(SUBSTITUTE(BD_TS!D1046," ",""),"-","/")</f>
        <v/>
      </c>
      <c r="C1047" s="158">
        <f>BD_TS!E1046</f>
        <v>0</v>
      </c>
      <c r="D1047" s="159">
        <f>BD_TS!F1046</f>
        <v>0</v>
      </c>
      <c r="E1047" s="160">
        <f>BD_TS!B1046</f>
        <v>0</v>
      </c>
      <c r="F1047" s="161">
        <f>BD_TS!C1046</f>
        <v>0</v>
      </c>
      <c r="G1047" s="187">
        <f>BD_TS!H1046</f>
        <v>0</v>
      </c>
      <c r="H1047" s="158" t="str">
        <f>IF($A1047=0,"",IFERROR(INDEX(BD_Gestão!A:A,MATCH('Banco de Dados'!$B1047,BD_Gestão!$B:$B,0)),"erro"))</f>
        <v/>
      </c>
      <c r="I1047" s="162" t="str">
        <f>IF($A1047=0,"",IFERROR(INDEX(BD_Gestão!E:E,MATCH('Banco de Dados'!$B1047,BD_Gestão!$B:$B,0)),"erro"))</f>
        <v/>
      </c>
      <c r="J1047" s="186" t="str">
        <f>IF($A1047=0,"",IFERROR(INDEX(BD_Gestão!B:B,MATCH('Banco de Dados'!$B1047,BD_Gestão!$B:$B,0)),"erro"))</f>
        <v/>
      </c>
      <c r="K1047" s="158" t="str">
        <f>IF($A1047=0,"",IFERROR(INDEX(BD_Gestão!C:C,MATCH('Banco de Dados'!$B1047,BD_Gestão!$B:$B,0)),"erro"))</f>
        <v/>
      </c>
      <c r="L1047" s="158" t="str">
        <f>IF($A1047=0,"",IFERROR(INDEX(BD_Gestão!H:H,MATCH('Banco de Dados'!$B1047,BD_Gestão!$B:$B,0)),"erro"))</f>
        <v/>
      </c>
      <c r="M1047" s="161" t="str">
        <f>IF($A1047=0,"",IFERROR(INDEX(BD_Gestão!F:F,MATCH('Banco de Dados'!$B1047,BD_Gestão!$B:$B,0)),"erro"))</f>
        <v/>
      </c>
      <c r="N1047" s="161" t="str">
        <f>IF($A1047=0,"",IFERROR(INDEX(BD_Gestão!J:J,MATCH('Banco de Dados'!$B1047,BD_Gestão!$B:$B,0)),"erro"))</f>
        <v/>
      </c>
      <c r="O1047" s="164" t="str">
        <f>IF($A1047=0,"",IFERROR(INDEX(BD_Gestão!K:K,MATCH('Banco de Dados'!$B1047,BD_Gestão!$B:$B,0)),"erro"))</f>
        <v/>
      </c>
      <c r="P1047" s="169" t="str">
        <f t="shared" si="66"/>
        <v/>
      </c>
      <c r="Q1047" s="170" t="str">
        <f t="shared" si="67"/>
        <v/>
      </c>
      <c r="R1047" s="163" t="e">
        <f t="shared" si="64"/>
        <v>#VALUE!</v>
      </c>
      <c r="S1047" s="163" t="e">
        <f t="shared" si="65"/>
        <v>#VALUE!</v>
      </c>
      <c r="T1047" s="163" t="e">
        <f>INDEX(Controle!O:O,MATCH('Banco de Dados'!A1047,Controle!M:M,0))*E1047/100</f>
        <v>#N/A</v>
      </c>
    </row>
    <row r="1048" spans="1:20" hidden="1" x14ac:dyDescent="0.2">
      <c r="A1048" s="158">
        <f>BD_TS!A1047</f>
        <v>0</v>
      </c>
      <c r="B1048" s="158" t="str">
        <f>SUBSTITUTE(SUBSTITUTE(BD_TS!D1047," ",""),"-","/")</f>
        <v/>
      </c>
      <c r="C1048" s="158">
        <f>BD_TS!E1047</f>
        <v>0</v>
      </c>
      <c r="D1048" s="159">
        <f>BD_TS!F1047</f>
        <v>0</v>
      </c>
      <c r="E1048" s="160">
        <f>BD_TS!B1047</f>
        <v>0</v>
      </c>
      <c r="F1048" s="161">
        <f>BD_TS!C1047</f>
        <v>0</v>
      </c>
      <c r="G1048" s="187">
        <f>BD_TS!H1047</f>
        <v>0</v>
      </c>
      <c r="H1048" s="158" t="str">
        <f>IF($A1048=0,"",IFERROR(INDEX(BD_Gestão!A:A,MATCH('Banco de Dados'!$B1048,BD_Gestão!$B:$B,0)),"erro"))</f>
        <v/>
      </c>
      <c r="I1048" s="162" t="str">
        <f>IF($A1048=0,"",IFERROR(INDEX(BD_Gestão!E:E,MATCH('Banco de Dados'!$B1048,BD_Gestão!$B:$B,0)),"erro"))</f>
        <v/>
      </c>
      <c r="J1048" s="186" t="str">
        <f>IF($A1048=0,"",IFERROR(INDEX(BD_Gestão!B:B,MATCH('Banco de Dados'!$B1048,BD_Gestão!$B:$B,0)),"erro"))</f>
        <v/>
      </c>
      <c r="K1048" s="158" t="str">
        <f>IF($A1048=0,"",IFERROR(INDEX(BD_Gestão!C:C,MATCH('Banco de Dados'!$B1048,BD_Gestão!$B:$B,0)),"erro"))</f>
        <v/>
      </c>
      <c r="L1048" s="158" t="str">
        <f>IF($A1048=0,"",IFERROR(INDEX(BD_Gestão!H:H,MATCH('Banco de Dados'!$B1048,BD_Gestão!$B:$B,0)),"erro"))</f>
        <v/>
      </c>
      <c r="M1048" s="161" t="str">
        <f>IF($A1048=0,"",IFERROR(INDEX(BD_Gestão!F:F,MATCH('Banco de Dados'!$B1048,BD_Gestão!$B:$B,0)),"erro"))</f>
        <v/>
      </c>
      <c r="N1048" s="161" t="str">
        <f>IF($A1048=0,"",IFERROR(INDEX(BD_Gestão!J:J,MATCH('Banco de Dados'!$B1048,BD_Gestão!$B:$B,0)),"erro"))</f>
        <v/>
      </c>
      <c r="O1048" s="164" t="str">
        <f>IF($A1048=0,"",IFERROR(INDEX(BD_Gestão!K:K,MATCH('Banco de Dados'!$B1048,BD_Gestão!$B:$B,0)),"erro"))</f>
        <v/>
      </c>
      <c r="P1048" s="169" t="str">
        <f t="shared" si="66"/>
        <v/>
      </c>
      <c r="Q1048" s="170" t="str">
        <f t="shared" si="67"/>
        <v/>
      </c>
      <c r="R1048" s="163" t="e">
        <f t="shared" si="64"/>
        <v>#VALUE!</v>
      </c>
      <c r="S1048" s="163" t="e">
        <f t="shared" si="65"/>
        <v>#VALUE!</v>
      </c>
      <c r="T1048" s="163" t="e">
        <f>INDEX(Controle!O:O,MATCH('Banco de Dados'!A1048,Controle!M:M,0))*E1048/100</f>
        <v>#N/A</v>
      </c>
    </row>
    <row r="1049" spans="1:20" hidden="1" x14ac:dyDescent="0.2">
      <c r="A1049" s="158">
        <f>BD_TS!A1048</f>
        <v>0</v>
      </c>
      <c r="B1049" s="158" t="str">
        <f>SUBSTITUTE(SUBSTITUTE(BD_TS!D1048," ",""),"-","/")</f>
        <v/>
      </c>
      <c r="C1049" s="158">
        <f>BD_TS!E1048</f>
        <v>0</v>
      </c>
      <c r="D1049" s="159">
        <f>BD_TS!F1048</f>
        <v>0</v>
      </c>
      <c r="E1049" s="160">
        <f>BD_TS!B1048</f>
        <v>0</v>
      </c>
      <c r="F1049" s="161">
        <f>BD_TS!C1048</f>
        <v>0</v>
      </c>
      <c r="G1049" s="187">
        <f>BD_TS!H1048</f>
        <v>0</v>
      </c>
      <c r="H1049" s="158" t="str">
        <f>IF($A1049=0,"",IFERROR(INDEX(BD_Gestão!A:A,MATCH('Banco de Dados'!$B1049,BD_Gestão!$B:$B,0)),"erro"))</f>
        <v/>
      </c>
      <c r="I1049" s="162" t="str">
        <f>IF($A1049=0,"",IFERROR(INDEX(BD_Gestão!E:E,MATCH('Banco de Dados'!$B1049,BD_Gestão!$B:$B,0)),"erro"))</f>
        <v/>
      </c>
      <c r="J1049" s="186" t="str">
        <f>IF($A1049=0,"",IFERROR(INDEX(BD_Gestão!B:B,MATCH('Banco de Dados'!$B1049,BD_Gestão!$B:$B,0)),"erro"))</f>
        <v/>
      </c>
      <c r="K1049" s="158" t="str">
        <f>IF($A1049=0,"",IFERROR(INDEX(BD_Gestão!C:C,MATCH('Banco de Dados'!$B1049,BD_Gestão!$B:$B,0)),"erro"))</f>
        <v/>
      </c>
      <c r="L1049" s="158" t="str">
        <f>IF($A1049=0,"",IFERROR(INDEX(BD_Gestão!H:H,MATCH('Banco de Dados'!$B1049,BD_Gestão!$B:$B,0)),"erro"))</f>
        <v/>
      </c>
      <c r="M1049" s="161" t="str">
        <f>IF($A1049=0,"",IFERROR(INDEX(BD_Gestão!F:F,MATCH('Banco de Dados'!$B1049,BD_Gestão!$B:$B,0)),"erro"))</f>
        <v/>
      </c>
      <c r="N1049" s="161" t="str">
        <f>IF($A1049=0,"",IFERROR(INDEX(BD_Gestão!J:J,MATCH('Banco de Dados'!$B1049,BD_Gestão!$B:$B,0)),"erro"))</f>
        <v/>
      </c>
      <c r="O1049" s="164" t="str">
        <f>IF($A1049=0,"",IFERROR(INDEX(BD_Gestão!K:K,MATCH('Banco de Dados'!$B1049,BD_Gestão!$B:$B,0)),"erro"))</f>
        <v/>
      </c>
      <c r="P1049" s="169" t="str">
        <f t="shared" si="66"/>
        <v/>
      </c>
      <c r="Q1049" s="170" t="str">
        <f t="shared" si="67"/>
        <v/>
      </c>
      <c r="R1049" s="163" t="e">
        <f t="shared" si="64"/>
        <v>#VALUE!</v>
      </c>
      <c r="S1049" s="163" t="e">
        <f t="shared" si="65"/>
        <v>#VALUE!</v>
      </c>
      <c r="T1049" s="163" t="e">
        <f>INDEX(Controle!O:O,MATCH('Banco de Dados'!A1049,Controle!M:M,0))*E1049/100</f>
        <v>#N/A</v>
      </c>
    </row>
    <row r="1050" spans="1:20" hidden="1" x14ac:dyDescent="0.2">
      <c r="A1050" s="158">
        <f>BD_TS!A1049</f>
        <v>0</v>
      </c>
      <c r="B1050" s="158" t="str">
        <f>SUBSTITUTE(SUBSTITUTE(BD_TS!D1049," ",""),"-","/")</f>
        <v/>
      </c>
      <c r="C1050" s="158">
        <f>BD_TS!E1049</f>
        <v>0</v>
      </c>
      <c r="D1050" s="159">
        <f>BD_TS!F1049</f>
        <v>0</v>
      </c>
      <c r="E1050" s="160">
        <f>BD_TS!B1049</f>
        <v>0</v>
      </c>
      <c r="F1050" s="161">
        <f>BD_TS!C1049</f>
        <v>0</v>
      </c>
      <c r="G1050" s="187">
        <f>BD_TS!H1049</f>
        <v>0</v>
      </c>
      <c r="H1050" s="158" t="str">
        <f>IF($A1050=0,"",IFERROR(INDEX(BD_Gestão!A:A,MATCH('Banco de Dados'!$B1050,BD_Gestão!$B:$B,0)),"erro"))</f>
        <v/>
      </c>
      <c r="I1050" s="162" t="str">
        <f>IF($A1050=0,"",IFERROR(INDEX(BD_Gestão!E:E,MATCH('Banco de Dados'!$B1050,BD_Gestão!$B:$B,0)),"erro"))</f>
        <v/>
      </c>
      <c r="J1050" s="186" t="str">
        <f>IF($A1050=0,"",IFERROR(INDEX(BD_Gestão!B:B,MATCH('Banco de Dados'!$B1050,BD_Gestão!$B:$B,0)),"erro"))</f>
        <v/>
      </c>
      <c r="K1050" s="158" t="str">
        <f>IF($A1050=0,"",IFERROR(INDEX(BD_Gestão!C:C,MATCH('Banco de Dados'!$B1050,BD_Gestão!$B:$B,0)),"erro"))</f>
        <v/>
      </c>
      <c r="L1050" s="158" t="str">
        <f>IF($A1050=0,"",IFERROR(INDEX(BD_Gestão!H:H,MATCH('Banco de Dados'!$B1050,BD_Gestão!$B:$B,0)),"erro"))</f>
        <v/>
      </c>
      <c r="M1050" s="161" t="str">
        <f>IF($A1050=0,"",IFERROR(INDEX(BD_Gestão!F:F,MATCH('Banco de Dados'!$B1050,BD_Gestão!$B:$B,0)),"erro"))</f>
        <v/>
      </c>
      <c r="N1050" s="161" t="str">
        <f>IF($A1050=0,"",IFERROR(INDEX(BD_Gestão!J:J,MATCH('Banco de Dados'!$B1050,BD_Gestão!$B:$B,0)),"erro"))</f>
        <v/>
      </c>
      <c r="O1050" s="164" t="str">
        <f>IF($A1050=0,"",IFERROR(INDEX(BD_Gestão!K:K,MATCH('Banco de Dados'!$B1050,BD_Gestão!$B:$B,0)),"erro"))</f>
        <v/>
      </c>
      <c r="P1050" s="169" t="str">
        <f t="shared" si="66"/>
        <v/>
      </c>
      <c r="Q1050" s="170" t="str">
        <f t="shared" si="67"/>
        <v/>
      </c>
      <c r="R1050" s="163" t="e">
        <f t="shared" si="64"/>
        <v>#VALUE!</v>
      </c>
      <c r="S1050" s="163" t="e">
        <f t="shared" si="65"/>
        <v>#VALUE!</v>
      </c>
      <c r="T1050" s="163" t="e">
        <f>INDEX(Controle!O:O,MATCH('Banco de Dados'!A1050,Controle!M:M,0))*E1050/100</f>
        <v>#N/A</v>
      </c>
    </row>
    <row r="1051" spans="1:20" hidden="1" x14ac:dyDescent="0.2">
      <c r="A1051" s="158">
        <f>BD_TS!A1050</f>
        <v>0</v>
      </c>
      <c r="B1051" s="158" t="str">
        <f>SUBSTITUTE(SUBSTITUTE(BD_TS!D1050," ",""),"-","/")</f>
        <v/>
      </c>
      <c r="C1051" s="158">
        <f>BD_TS!E1050</f>
        <v>0</v>
      </c>
      <c r="D1051" s="159">
        <f>BD_TS!F1050</f>
        <v>0</v>
      </c>
      <c r="E1051" s="160">
        <f>BD_TS!B1050</f>
        <v>0</v>
      </c>
      <c r="F1051" s="161">
        <f>BD_TS!C1050</f>
        <v>0</v>
      </c>
      <c r="G1051" s="187">
        <f>BD_TS!H1050</f>
        <v>0</v>
      </c>
      <c r="H1051" s="158" t="str">
        <f>IF($A1051=0,"",IFERROR(INDEX(BD_Gestão!A:A,MATCH('Banco de Dados'!$B1051,BD_Gestão!$B:$B,0)),"erro"))</f>
        <v/>
      </c>
      <c r="I1051" s="162" t="str">
        <f>IF($A1051=0,"",IFERROR(INDEX(BD_Gestão!E:E,MATCH('Banco de Dados'!$B1051,BD_Gestão!$B:$B,0)),"erro"))</f>
        <v/>
      </c>
      <c r="J1051" s="186" t="str">
        <f>IF($A1051=0,"",IFERROR(INDEX(BD_Gestão!B:B,MATCH('Banco de Dados'!$B1051,BD_Gestão!$B:$B,0)),"erro"))</f>
        <v/>
      </c>
      <c r="K1051" s="158" t="str">
        <f>IF($A1051=0,"",IFERROR(INDEX(BD_Gestão!C:C,MATCH('Banco de Dados'!$B1051,BD_Gestão!$B:$B,0)),"erro"))</f>
        <v/>
      </c>
      <c r="L1051" s="158" t="str">
        <f>IF($A1051=0,"",IFERROR(INDEX(BD_Gestão!H:H,MATCH('Banco de Dados'!$B1051,BD_Gestão!$B:$B,0)),"erro"))</f>
        <v/>
      </c>
      <c r="M1051" s="161" t="str">
        <f>IF($A1051=0,"",IFERROR(INDEX(BD_Gestão!F:F,MATCH('Banco de Dados'!$B1051,BD_Gestão!$B:$B,0)),"erro"))</f>
        <v/>
      </c>
      <c r="N1051" s="161" t="str">
        <f>IF($A1051=0,"",IFERROR(INDEX(BD_Gestão!J:J,MATCH('Banco de Dados'!$B1051,BD_Gestão!$B:$B,0)),"erro"))</f>
        <v/>
      </c>
      <c r="O1051" s="164" t="str">
        <f>IF($A1051=0,"",IFERROR(INDEX(BD_Gestão!K:K,MATCH('Banco de Dados'!$B1051,BD_Gestão!$B:$B,0)),"erro"))</f>
        <v/>
      </c>
      <c r="P1051" s="169" t="str">
        <f t="shared" si="66"/>
        <v/>
      </c>
      <c r="Q1051" s="170" t="str">
        <f t="shared" si="67"/>
        <v/>
      </c>
      <c r="R1051" s="163" t="e">
        <f t="shared" si="64"/>
        <v>#VALUE!</v>
      </c>
      <c r="S1051" s="163" t="e">
        <f t="shared" si="65"/>
        <v>#VALUE!</v>
      </c>
      <c r="T1051" s="163" t="e">
        <f>INDEX(Controle!O:O,MATCH('Banco de Dados'!A1051,Controle!M:M,0))*E1051/100</f>
        <v>#N/A</v>
      </c>
    </row>
    <row r="1052" spans="1:20" hidden="1" x14ac:dyDescent="0.2">
      <c r="A1052" s="158">
        <f>BD_TS!A1051</f>
        <v>0</v>
      </c>
      <c r="B1052" s="158" t="str">
        <f>SUBSTITUTE(SUBSTITUTE(BD_TS!D1051," ",""),"-","/")</f>
        <v/>
      </c>
      <c r="C1052" s="158">
        <f>BD_TS!E1051</f>
        <v>0</v>
      </c>
      <c r="D1052" s="159">
        <f>BD_TS!F1051</f>
        <v>0</v>
      </c>
      <c r="E1052" s="160">
        <f>BD_TS!B1051</f>
        <v>0</v>
      </c>
      <c r="F1052" s="161">
        <f>BD_TS!C1051</f>
        <v>0</v>
      </c>
      <c r="G1052" s="187">
        <f>BD_TS!H1051</f>
        <v>0</v>
      </c>
      <c r="H1052" s="158" t="str">
        <f>IF($A1052=0,"",IFERROR(INDEX(BD_Gestão!A:A,MATCH('Banco de Dados'!$B1052,BD_Gestão!$B:$B,0)),"erro"))</f>
        <v/>
      </c>
      <c r="I1052" s="162" t="str">
        <f>IF($A1052=0,"",IFERROR(INDEX(BD_Gestão!E:E,MATCH('Banco de Dados'!$B1052,BD_Gestão!$B:$B,0)),"erro"))</f>
        <v/>
      </c>
      <c r="J1052" s="186" t="str">
        <f>IF($A1052=0,"",IFERROR(INDEX(BD_Gestão!B:B,MATCH('Banco de Dados'!$B1052,BD_Gestão!$B:$B,0)),"erro"))</f>
        <v/>
      </c>
      <c r="K1052" s="158" t="str">
        <f>IF($A1052=0,"",IFERROR(INDEX(BD_Gestão!C:C,MATCH('Banco de Dados'!$B1052,BD_Gestão!$B:$B,0)),"erro"))</f>
        <v/>
      </c>
      <c r="L1052" s="158" t="str">
        <f>IF($A1052=0,"",IFERROR(INDEX(BD_Gestão!H:H,MATCH('Banco de Dados'!$B1052,BD_Gestão!$B:$B,0)),"erro"))</f>
        <v/>
      </c>
      <c r="M1052" s="161" t="str">
        <f>IF($A1052=0,"",IFERROR(INDEX(BD_Gestão!F:F,MATCH('Banco de Dados'!$B1052,BD_Gestão!$B:$B,0)),"erro"))</f>
        <v/>
      </c>
      <c r="N1052" s="161" t="str">
        <f>IF($A1052=0,"",IFERROR(INDEX(BD_Gestão!J:J,MATCH('Banco de Dados'!$B1052,BD_Gestão!$B:$B,0)),"erro"))</f>
        <v/>
      </c>
      <c r="O1052" s="164" t="str">
        <f>IF($A1052=0,"",IFERROR(INDEX(BD_Gestão!K:K,MATCH('Banco de Dados'!$B1052,BD_Gestão!$B:$B,0)),"erro"))</f>
        <v/>
      </c>
      <c r="P1052" s="169" t="str">
        <f t="shared" si="66"/>
        <v/>
      </c>
      <c r="Q1052" s="170" t="str">
        <f t="shared" si="67"/>
        <v/>
      </c>
      <c r="R1052" s="163" t="e">
        <f t="shared" si="64"/>
        <v>#VALUE!</v>
      </c>
      <c r="S1052" s="163" t="e">
        <f t="shared" si="65"/>
        <v>#VALUE!</v>
      </c>
      <c r="T1052" s="163" t="e">
        <f>INDEX(Controle!O:O,MATCH('Banco de Dados'!A1052,Controle!M:M,0))*E1052/100</f>
        <v>#N/A</v>
      </c>
    </row>
    <row r="1053" spans="1:20" hidden="1" x14ac:dyDescent="0.2">
      <c r="A1053" s="158">
        <f>BD_TS!A1052</f>
        <v>0</v>
      </c>
      <c r="B1053" s="158" t="str">
        <f>SUBSTITUTE(SUBSTITUTE(BD_TS!D1052," ",""),"-","/")</f>
        <v/>
      </c>
      <c r="C1053" s="158">
        <f>BD_TS!E1052</f>
        <v>0</v>
      </c>
      <c r="D1053" s="159">
        <f>BD_TS!F1052</f>
        <v>0</v>
      </c>
      <c r="E1053" s="160">
        <f>BD_TS!B1052</f>
        <v>0</v>
      </c>
      <c r="F1053" s="161">
        <f>BD_TS!C1052</f>
        <v>0</v>
      </c>
      <c r="G1053" s="187">
        <f>BD_TS!H1052</f>
        <v>0</v>
      </c>
      <c r="H1053" s="158" t="str">
        <f>IF($A1053=0,"",IFERROR(INDEX(BD_Gestão!A:A,MATCH('Banco de Dados'!$B1053,BD_Gestão!$B:$B,0)),"erro"))</f>
        <v/>
      </c>
      <c r="I1053" s="162" t="str">
        <f>IF($A1053=0,"",IFERROR(INDEX(BD_Gestão!E:E,MATCH('Banco de Dados'!$B1053,BD_Gestão!$B:$B,0)),"erro"))</f>
        <v/>
      </c>
      <c r="J1053" s="186" t="str">
        <f>IF($A1053=0,"",IFERROR(INDEX(BD_Gestão!B:B,MATCH('Banco de Dados'!$B1053,BD_Gestão!$B:$B,0)),"erro"))</f>
        <v/>
      </c>
      <c r="K1053" s="158" t="str">
        <f>IF($A1053=0,"",IFERROR(INDEX(BD_Gestão!C:C,MATCH('Banco de Dados'!$B1053,BD_Gestão!$B:$B,0)),"erro"))</f>
        <v/>
      </c>
      <c r="L1053" s="158" t="str">
        <f>IF($A1053=0,"",IFERROR(INDEX(BD_Gestão!H:H,MATCH('Banco de Dados'!$B1053,BD_Gestão!$B:$B,0)),"erro"))</f>
        <v/>
      </c>
      <c r="M1053" s="161" t="str">
        <f>IF($A1053=0,"",IFERROR(INDEX(BD_Gestão!F:F,MATCH('Banco de Dados'!$B1053,BD_Gestão!$B:$B,0)),"erro"))</f>
        <v/>
      </c>
      <c r="N1053" s="161" t="str">
        <f>IF($A1053=0,"",IFERROR(INDEX(BD_Gestão!J:J,MATCH('Banco de Dados'!$B1053,BD_Gestão!$B:$B,0)),"erro"))</f>
        <v/>
      </c>
      <c r="O1053" s="164" t="str">
        <f>IF($A1053=0,"",IFERROR(INDEX(BD_Gestão!K:K,MATCH('Banco de Dados'!$B1053,BD_Gestão!$B:$B,0)),"erro"))</f>
        <v/>
      </c>
      <c r="P1053" s="169" t="str">
        <f t="shared" si="66"/>
        <v/>
      </c>
      <c r="Q1053" s="170" t="str">
        <f t="shared" si="67"/>
        <v/>
      </c>
      <c r="R1053" s="163" t="e">
        <f t="shared" si="64"/>
        <v>#VALUE!</v>
      </c>
      <c r="S1053" s="163" t="e">
        <f t="shared" si="65"/>
        <v>#VALUE!</v>
      </c>
      <c r="T1053" s="163" t="e">
        <f>INDEX(Controle!O:O,MATCH('Banco de Dados'!A1053,Controle!M:M,0))*E1053/100</f>
        <v>#N/A</v>
      </c>
    </row>
    <row r="1054" spans="1:20" hidden="1" x14ac:dyDescent="0.2">
      <c r="A1054" s="158">
        <f>BD_TS!A1053</f>
        <v>0</v>
      </c>
      <c r="B1054" s="158" t="str">
        <f>SUBSTITUTE(SUBSTITUTE(BD_TS!D1053," ",""),"-","/")</f>
        <v/>
      </c>
      <c r="C1054" s="158">
        <f>BD_TS!E1053</f>
        <v>0</v>
      </c>
      <c r="D1054" s="159">
        <f>BD_TS!F1053</f>
        <v>0</v>
      </c>
      <c r="E1054" s="160">
        <f>BD_TS!B1053</f>
        <v>0</v>
      </c>
      <c r="F1054" s="161">
        <f>BD_TS!C1053</f>
        <v>0</v>
      </c>
      <c r="G1054" s="187">
        <f>BD_TS!H1053</f>
        <v>0</v>
      </c>
      <c r="H1054" s="158" t="str">
        <f>IF($A1054=0,"",IFERROR(INDEX(BD_Gestão!A:A,MATCH('Banco de Dados'!$B1054,BD_Gestão!$B:$B,0)),"erro"))</f>
        <v/>
      </c>
      <c r="I1054" s="162" t="str">
        <f>IF($A1054=0,"",IFERROR(INDEX(BD_Gestão!E:E,MATCH('Banco de Dados'!$B1054,BD_Gestão!$B:$B,0)),"erro"))</f>
        <v/>
      </c>
      <c r="J1054" s="186" t="str">
        <f>IF($A1054=0,"",IFERROR(INDEX(BD_Gestão!B:B,MATCH('Banco de Dados'!$B1054,BD_Gestão!$B:$B,0)),"erro"))</f>
        <v/>
      </c>
      <c r="K1054" s="158" t="str">
        <f>IF($A1054=0,"",IFERROR(INDEX(BD_Gestão!C:C,MATCH('Banco de Dados'!$B1054,BD_Gestão!$B:$B,0)),"erro"))</f>
        <v/>
      </c>
      <c r="L1054" s="158" t="str">
        <f>IF($A1054=0,"",IFERROR(INDEX(BD_Gestão!H:H,MATCH('Banco de Dados'!$B1054,BD_Gestão!$B:$B,0)),"erro"))</f>
        <v/>
      </c>
      <c r="M1054" s="161" t="str">
        <f>IF($A1054=0,"",IFERROR(INDEX(BD_Gestão!F:F,MATCH('Banco de Dados'!$B1054,BD_Gestão!$B:$B,0)),"erro"))</f>
        <v/>
      </c>
      <c r="N1054" s="161" t="str">
        <f>IF($A1054=0,"",IFERROR(INDEX(BD_Gestão!J:J,MATCH('Banco de Dados'!$B1054,BD_Gestão!$B:$B,0)),"erro"))</f>
        <v/>
      </c>
      <c r="O1054" s="164" t="str">
        <f>IF($A1054=0,"",IFERROR(INDEX(BD_Gestão!K:K,MATCH('Banco de Dados'!$B1054,BD_Gestão!$B:$B,0)),"erro"))</f>
        <v/>
      </c>
      <c r="P1054" s="169" t="str">
        <f t="shared" si="66"/>
        <v/>
      </c>
      <c r="Q1054" s="170" t="str">
        <f t="shared" si="67"/>
        <v/>
      </c>
      <c r="R1054" s="163" t="e">
        <f t="shared" si="64"/>
        <v>#VALUE!</v>
      </c>
      <c r="S1054" s="163" t="e">
        <f t="shared" si="65"/>
        <v>#VALUE!</v>
      </c>
      <c r="T1054" s="163" t="e">
        <f>INDEX(Controle!O:O,MATCH('Banco de Dados'!A1054,Controle!M:M,0))*E1054/100</f>
        <v>#N/A</v>
      </c>
    </row>
    <row r="1055" spans="1:20" hidden="1" x14ac:dyDescent="0.2">
      <c r="A1055" s="158">
        <f>BD_TS!A1054</f>
        <v>0</v>
      </c>
      <c r="B1055" s="158" t="str">
        <f>SUBSTITUTE(SUBSTITUTE(BD_TS!D1054," ",""),"-","/")</f>
        <v/>
      </c>
      <c r="C1055" s="158">
        <f>BD_TS!E1054</f>
        <v>0</v>
      </c>
      <c r="D1055" s="159">
        <f>BD_TS!F1054</f>
        <v>0</v>
      </c>
      <c r="E1055" s="160">
        <f>BD_TS!B1054</f>
        <v>0</v>
      </c>
      <c r="F1055" s="161">
        <f>BD_TS!C1054</f>
        <v>0</v>
      </c>
      <c r="G1055" s="187">
        <f>BD_TS!H1054</f>
        <v>0</v>
      </c>
      <c r="H1055" s="158" t="str">
        <f>IF($A1055=0,"",IFERROR(INDEX(BD_Gestão!A:A,MATCH('Banco de Dados'!$B1055,BD_Gestão!$B:$B,0)),"erro"))</f>
        <v/>
      </c>
      <c r="I1055" s="162" t="str">
        <f>IF($A1055=0,"",IFERROR(INDEX(BD_Gestão!E:E,MATCH('Banco de Dados'!$B1055,BD_Gestão!$B:$B,0)),"erro"))</f>
        <v/>
      </c>
      <c r="J1055" s="186" t="str">
        <f>IF($A1055=0,"",IFERROR(INDEX(BD_Gestão!B:B,MATCH('Banco de Dados'!$B1055,BD_Gestão!$B:$B,0)),"erro"))</f>
        <v/>
      </c>
      <c r="K1055" s="158" t="str">
        <f>IF($A1055=0,"",IFERROR(INDEX(BD_Gestão!C:C,MATCH('Banco de Dados'!$B1055,BD_Gestão!$B:$B,0)),"erro"))</f>
        <v/>
      </c>
      <c r="L1055" s="158" t="str">
        <f>IF($A1055=0,"",IFERROR(INDEX(BD_Gestão!H:H,MATCH('Banco de Dados'!$B1055,BD_Gestão!$B:$B,0)),"erro"))</f>
        <v/>
      </c>
      <c r="M1055" s="161" t="str">
        <f>IF($A1055=0,"",IFERROR(INDEX(BD_Gestão!F:F,MATCH('Banco de Dados'!$B1055,BD_Gestão!$B:$B,0)),"erro"))</f>
        <v/>
      </c>
      <c r="N1055" s="161" t="str">
        <f>IF($A1055=0,"",IFERROR(INDEX(BD_Gestão!J:J,MATCH('Banco de Dados'!$B1055,BD_Gestão!$B:$B,0)),"erro"))</f>
        <v/>
      </c>
      <c r="O1055" s="164" t="str">
        <f>IF($A1055=0,"",IFERROR(INDEX(BD_Gestão!K:K,MATCH('Banco de Dados'!$B1055,BD_Gestão!$B:$B,0)),"erro"))</f>
        <v/>
      </c>
      <c r="P1055" s="169" t="str">
        <f t="shared" si="66"/>
        <v/>
      </c>
      <c r="Q1055" s="170" t="str">
        <f t="shared" si="67"/>
        <v/>
      </c>
      <c r="R1055" s="163" t="e">
        <f t="shared" si="64"/>
        <v>#VALUE!</v>
      </c>
      <c r="S1055" s="163" t="e">
        <f t="shared" si="65"/>
        <v>#VALUE!</v>
      </c>
      <c r="T1055" s="163" t="e">
        <f>INDEX(Controle!O:O,MATCH('Banco de Dados'!A1055,Controle!M:M,0))*E1055/100</f>
        <v>#N/A</v>
      </c>
    </row>
    <row r="1056" spans="1:20" hidden="1" x14ac:dyDescent="0.2">
      <c r="A1056" s="158">
        <f>BD_TS!A1055</f>
        <v>0</v>
      </c>
      <c r="B1056" s="158" t="str">
        <f>SUBSTITUTE(SUBSTITUTE(BD_TS!D1055," ",""),"-","/")</f>
        <v/>
      </c>
      <c r="C1056" s="158">
        <f>BD_TS!E1055</f>
        <v>0</v>
      </c>
      <c r="D1056" s="159">
        <f>BD_TS!F1055</f>
        <v>0</v>
      </c>
      <c r="E1056" s="160">
        <f>BD_TS!B1055</f>
        <v>0</v>
      </c>
      <c r="F1056" s="161">
        <f>BD_TS!C1055</f>
        <v>0</v>
      </c>
      <c r="G1056" s="187">
        <f>BD_TS!H1055</f>
        <v>0</v>
      </c>
      <c r="H1056" s="158" t="str">
        <f>IF($A1056=0,"",IFERROR(INDEX(BD_Gestão!A:A,MATCH('Banco de Dados'!$B1056,BD_Gestão!$B:$B,0)),"erro"))</f>
        <v/>
      </c>
      <c r="I1056" s="162" t="str">
        <f>IF($A1056=0,"",IFERROR(INDEX(BD_Gestão!E:E,MATCH('Banco de Dados'!$B1056,BD_Gestão!$B:$B,0)),"erro"))</f>
        <v/>
      </c>
      <c r="J1056" s="186" t="str">
        <f>IF($A1056=0,"",IFERROR(INDEX(BD_Gestão!B:B,MATCH('Banco de Dados'!$B1056,BD_Gestão!$B:$B,0)),"erro"))</f>
        <v/>
      </c>
      <c r="K1056" s="158" t="str">
        <f>IF($A1056=0,"",IFERROR(INDEX(BD_Gestão!C:C,MATCH('Banco de Dados'!$B1056,BD_Gestão!$B:$B,0)),"erro"))</f>
        <v/>
      </c>
      <c r="L1056" s="158" t="str">
        <f>IF($A1056=0,"",IFERROR(INDEX(BD_Gestão!H:H,MATCH('Banco de Dados'!$B1056,BD_Gestão!$B:$B,0)),"erro"))</f>
        <v/>
      </c>
      <c r="M1056" s="161" t="str">
        <f>IF($A1056=0,"",IFERROR(INDEX(BD_Gestão!F:F,MATCH('Banco de Dados'!$B1056,BD_Gestão!$B:$B,0)),"erro"))</f>
        <v/>
      </c>
      <c r="N1056" s="161" t="str">
        <f>IF($A1056=0,"",IFERROR(INDEX(BD_Gestão!J:J,MATCH('Banco de Dados'!$B1056,BD_Gestão!$B:$B,0)),"erro"))</f>
        <v/>
      </c>
      <c r="O1056" s="164" t="str">
        <f>IF($A1056=0,"",IFERROR(INDEX(BD_Gestão!K:K,MATCH('Banco de Dados'!$B1056,BD_Gestão!$B:$B,0)),"erro"))</f>
        <v/>
      </c>
      <c r="P1056" s="169" t="str">
        <f t="shared" si="66"/>
        <v/>
      </c>
      <c r="Q1056" s="170" t="str">
        <f t="shared" si="67"/>
        <v/>
      </c>
      <c r="R1056" s="163" t="e">
        <f t="shared" si="64"/>
        <v>#VALUE!</v>
      </c>
      <c r="S1056" s="163" t="e">
        <f t="shared" si="65"/>
        <v>#VALUE!</v>
      </c>
      <c r="T1056" s="163" t="e">
        <f>INDEX(Controle!O:O,MATCH('Banco de Dados'!A1056,Controle!M:M,0))*E1056/100</f>
        <v>#N/A</v>
      </c>
    </row>
    <row r="1057" spans="1:20" hidden="1" x14ac:dyDescent="0.2">
      <c r="A1057" s="158">
        <f>BD_TS!A1056</f>
        <v>0</v>
      </c>
      <c r="B1057" s="158" t="str">
        <f>SUBSTITUTE(SUBSTITUTE(BD_TS!D1056," ",""),"-","/")</f>
        <v/>
      </c>
      <c r="C1057" s="158">
        <f>BD_TS!E1056</f>
        <v>0</v>
      </c>
      <c r="D1057" s="159">
        <f>BD_TS!F1056</f>
        <v>0</v>
      </c>
      <c r="E1057" s="160">
        <f>BD_TS!B1056</f>
        <v>0</v>
      </c>
      <c r="F1057" s="161">
        <f>BD_TS!C1056</f>
        <v>0</v>
      </c>
      <c r="G1057" s="187">
        <f>BD_TS!H1056</f>
        <v>0</v>
      </c>
      <c r="H1057" s="158" t="str">
        <f>IF($A1057=0,"",IFERROR(INDEX(BD_Gestão!A:A,MATCH('Banco de Dados'!$B1057,BD_Gestão!$B:$B,0)),"erro"))</f>
        <v/>
      </c>
      <c r="I1057" s="162" t="str">
        <f>IF($A1057=0,"",IFERROR(INDEX(BD_Gestão!E:E,MATCH('Banco de Dados'!$B1057,BD_Gestão!$B:$B,0)),"erro"))</f>
        <v/>
      </c>
      <c r="J1057" s="186" t="str">
        <f>IF($A1057=0,"",IFERROR(INDEX(BD_Gestão!B:B,MATCH('Banco de Dados'!$B1057,BD_Gestão!$B:$B,0)),"erro"))</f>
        <v/>
      </c>
      <c r="K1057" s="158" t="str">
        <f>IF($A1057=0,"",IFERROR(INDEX(BD_Gestão!C:C,MATCH('Banco de Dados'!$B1057,BD_Gestão!$B:$B,0)),"erro"))</f>
        <v/>
      </c>
      <c r="L1057" s="158" t="str">
        <f>IF($A1057=0,"",IFERROR(INDEX(BD_Gestão!H:H,MATCH('Banco de Dados'!$B1057,BD_Gestão!$B:$B,0)),"erro"))</f>
        <v/>
      </c>
      <c r="M1057" s="161" t="str">
        <f>IF($A1057=0,"",IFERROR(INDEX(BD_Gestão!F:F,MATCH('Banco de Dados'!$B1057,BD_Gestão!$B:$B,0)),"erro"))</f>
        <v/>
      </c>
      <c r="N1057" s="161" t="str">
        <f>IF($A1057=0,"",IFERROR(INDEX(BD_Gestão!J:J,MATCH('Banco de Dados'!$B1057,BD_Gestão!$B:$B,0)),"erro"))</f>
        <v/>
      </c>
      <c r="O1057" s="164" t="str">
        <f>IF($A1057=0,"",IFERROR(INDEX(BD_Gestão!K:K,MATCH('Banco de Dados'!$B1057,BD_Gestão!$B:$B,0)),"erro"))</f>
        <v/>
      </c>
      <c r="P1057" s="169" t="str">
        <f t="shared" si="66"/>
        <v/>
      </c>
      <c r="Q1057" s="170" t="str">
        <f t="shared" si="67"/>
        <v/>
      </c>
      <c r="R1057" s="163" t="e">
        <f t="shared" si="64"/>
        <v>#VALUE!</v>
      </c>
      <c r="S1057" s="163" t="e">
        <f t="shared" si="65"/>
        <v>#VALUE!</v>
      </c>
      <c r="T1057" s="163" t="e">
        <f>INDEX(Controle!O:O,MATCH('Banco de Dados'!A1057,Controle!M:M,0))*E1057/100</f>
        <v>#N/A</v>
      </c>
    </row>
    <row r="1058" spans="1:20" hidden="1" x14ac:dyDescent="0.2">
      <c r="A1058" s="158">
        <f>BD_TS!A1057</f>
        <v>0</v>
      </c>
      <c r="B1058" s="158" t="str">
        <f>SUBSTITUTE(SUBSTITUTE(BD_TS!D1057," ",""),"-","/")</f>
        <v/>
      </c>
      <c r="C1058" s="158">
        <f>BD_TS!E1057</f>
        <v>0</v>
      </c>
      <c r="D1058" s="159">
        <f>BD_TS!F1057</f>
        <v>0</v>
      </c>
      <c r="E1058" s="160">
        <f>BD_TS!B1057</f>
        <v>0</v>
      </c>
      <c r="F1058" s="161">
        <f>BD_TS!C1057</f>
        <v>0</v>
      </c>
      <c r="G1058" s="187">
        <f>BD_TS!H1057</f>
        <v>0</v>
      </c>
      <c r="H1058" s="158" t="str">
        <f>IF($A1058=0,"",IFERROR(INDEX(BD_Gestão!A:A,MATCH('Banco de Dados'!$B1058,BD_Gestão!$B:$B,0)),"erro"))</f>
        <v/>
      </c>
      <c r="I1058" s="162" t="str">
        <f>IF($A1058=0,"",IFERROR(INDEX(BD_Gestão!E:E,MATCH('Banco de Dados'!$B1058,BD_Gestão!$B:$B,0)),"erro"))</f>
        <v/>
      </c>
      <c r="J1058" s="186" t="str">
        <f>IF($A1058=0,"",IFERROR(INDEX(BD_Gestão!B:B,MATCH('Banco de Dados'!$B1058,BD_Gestão!$B:$B,0)),"erro"))</f>
        <v/>
      </c>
      <c r="K1058" s="158" t="str">
        <f>IF($A1058=0,"",IFERROR(INDEX(BD_Gestão!C:C,MATCH('Banco de Dados'!$B1058,BD_Gestão!$B:$B,0)),"erro"))</f>
        <v/>
      </c>
      <c r="L1058" s="158" t="str">
        <f>IF($A1058=0,"",IFERROR(INDEX(BD_Gestão!H:H,MATCH('Banco de Dados'!$B1058,BD_Gestão!$B:$B,0)),"erro"))</f>
        <v/>
      </c>
      <c r="M1058" s="161" t="str">
        <f>IF($A1058=0,"",IFERROR(INDEX(BD_Gestão!F:F,MATCH('Banco de Dados'!$B1058,BD_Gestão!$B:$B,0)),"erro"))</f>
        <v/>
      </c>
      <c r="N1058" s="161" t="str">
        <f>IF($A1058=0,"",IFERROR(INDEX(BD_Gestão!J:J,MATCH('Banco de Dados'!$B1058,BD_Gestão!$B:$B,0)),"erro"))</f>
        <v/>
      </c>
      <c r="O1058" s="164" t="str">
        <f>IF($A1058=0,"",IFERROR(INDEX(BD_Gestão!K:K,MATCH('Banco de Dados'!$B1058,BD_Gestão!$B:$B,0)),"erro"))</f>
        <v/>
      </c>
      <c r="P1058" s="169" t="str">
        <f t="shared" si="66"/>
        <v/>
      </c>
      <c r="Q1058" s="170" t="str">
        <f t="shared" si="67"/>
        <v/>
      </c>
      <c r="R1058" s="163" t="e">
        <f t="shared" si="64"/>
        <v>#VALUE!</v>
      </c>
      <c r="S1058" s="163" t="e">
        <f t="shared" si="65"/>
        <v>#VALUE!</v>
      </c>
      <c r="T1058" s="163" t="e">
        <f>INDEX(Controle!O:O,MATCH('Banco de Dados'!A1058,Controle!M:M,0))*E1058/100</f>
        <v>#N/A</v>
      </c>
    </row>
    <row r="1059" spans="1:20" hidden="1" x14ac:dyDescent="0.2">
      <c r="A1059" s="158">
        <f>BD_TS!A1058</f>
        <v>0</v>
      </c>
      <c r="B1059" s="158" t="str">
        <f>SUBSTITUTE(SUBSTITUTE(BD_TS!D1058," ",""),"-","/")</f>
        <v/>
      </c>
      <c r="C1059" s="158">
        <f>BD_TS!E1058</f>
        <v>0</v>
      </c>
      <c r="D1059" s="159">
        <f>BD_TS!F1058</f>
        <v>0</v>
      </c>
      <c r="E1059" s="160">
        <f>BD_TS!B1058</f>
        <v>0</v>
      </c>
      <c r="F1059" s="161">
        <f>BD_TS!C1058</f>
        <v>0</v>
      </c>
      <c r="G1059" s="187">
        <f>BD_TS!H1058</f>
        <v>0</v>
      </c>
      <c r="H1059" s="158" t="str">
        <f>IF($A1059=0,"",IFERROR(INDEX(BD_Gestão!A:A,MATCH('Banco de Dados'!$B1059,BD_Gestão!$B:$B,0)),"erro"))</f>
        <v/>
      </c>
      <c r="I1059" s="162" t="str">
        <f>IF($A1059=0,"",IFERROR(INDEX(BD_Gestão!E:E,MATCH('Banco de Dados'!$B1059,BD_Gestão!$B:$B,0)),"erro"))</f>
        <v/>
      </c>
      <c r="J1059" s="186" t="str">
        <f>IF($A1059=0,"",IFERROR(INDEX(BD_Gestão!B:B,MATCH('Banco de Dados'!$B1059,BD_Gestão!$B:$B,0)),"erro"))</f>
        <v/>
      </c>
      <c r="K1059" s="158" t="str">
        <f>IF($A1059=0,"",IFERROR(INDEX(BD_Gestão!C:C,MATCH('Banco de Dados'!$B1059,BD_Gestão!$B:$B,0)),"erro"))</f>
        <v/>
      </c>
      <c r="L1059" s="158" t="str">
        <f>IF($A1059=0,"",IFERROR(INDEX(BD_Gestão!H:H,MATCH('Banco de Dados'!$B1059,BD_Gestão!$B:$B,0)),"erro"))</f>
        <v/>
      </c>
      <c r="M1059" s="161" t="str">
        <f>IF($A1059=0,"",IFERROR(INDEX(BD_Gestão!F:F,MATCH('Banco de Dados'!$B1059,BD_Gestão!$B:$B,0)),"erro"))</f>
        <v/>
      </c>
      <c r="N1059" s="161" t="str">
        <f>IF($A1059=0,"",IFERROR(INDEX(BD_Gestão!J:J,MATCH('Banco de Dados'!$B1059,BD_Gestão!$B:$B,0)),"erro"))</f>
        <v/>
      </c>
      <c r="O1059" s="164" t="str">
        <f>IF($A1059=0,"",IFERROR(INDEX(BD_Gestão!K:K,MATCH('Banco de Dados'!$B1059,BD_Gestão!$B:$B,0)),"erro"))</f>
        <v/>
      </c>
      <c r="P1059" s="169" t="str">
        <f t="shared" si="66"/>
        <v/>
      </c>
      <c r="Q1059" s="170" t="str">
        <f t="shared" si="67"/>
        <v/>
      </c>
      <c r="R1059" s="163" t="e">
        <f t="shared" si="64"/>
        <v>#VALUE!</v>
      </c>
      <c r="S1059" s="163" t="e">
        <f t="shared" si="65"/>
        <v>#VALUE!</v>
      </c>
      <c r="T1059" s="163" t="e">
        <f>INDEX(Controle!O:O,MATCH('Banco de Dados'!A1059,Controle!M:M,0))*E1059/100</f>
        <v>#N/A</v>
      </c>
    </row>
    <row r="1060" spans="1:20" hidden="1" x14ac:dyDescent="0.2">
      <c r="A1060" s="158">
        <f>BD_TS!A1059</f>
        <v>0</v>
      </c>
      <c r="B1060" s="158" t="str">
        <f>SUBSTITUTE(SUBSTITUTE(BD_TS!D1059," ",""),"-","/")</f>
        <v/>
      </c>
      <c r="C1060" s="158">
        <f>BD_TS!E1059</f>
        <v>0</v>
      </c>
      <c r="D1060" s="159">
        <f>BD_TS!F1059</f>
        <v>0</v>
      </c>
      <c r="E1060" s="160">
        <f>BD_TS!B1059</f>
        <v>0</v>
      </c>
      <c r="F1060" s="161">
        <f>BD_TS!C1059</f>
        <v>0</v>
      </c>
      <c r="G1060" s="187">
        <f>BD_TS!H1059</f>
        <v>0</v>
      </c>
      <c r="H1060" s="158" t="str">
        <f>IF($A1060=0,"",IFERROR(INDEX(BD_Gestão!A:A,MATCH('Banco de Dados'!$B1060,BD_Gestão!$B:$B,0)),"erro"))</f>
        <v/>
      </c>
      <c r="I1060" s="162" t="str">
        <f>IF($A1060=0,"",IFERROR(INDEX(BD_Gestão!E:E,MATCH('Banco de Dados'!$B1060,BD_Gestão!$B:$B,0)),"erro"))</f>
        <v/>
      </c>
      <c r="J1060" s="186" t="str">
        <f>IF($A1060=0,"",IFERROR(INDEX(BD_Gestão!B:B,MATCH('Banco de Dados'!$B1060,BD_Gestão!$B:$B,0)),"erro"))</f>
        <v/>
      </c>
      <c r="K1060" s="158" t="str">
        <f>IF($A1060=0,"",IFERROR(INDEX(BD_Gestão!C:C,MATCH('Banco de Dados'!$B1060,BD_Gestão!$B:$B,0)),"erro"))</f>
        <v/>
      </c>
      <c r="L1060" s="158" t="str">
        <f>IF($A1060=0,"",IFERROR(INDEX(BD_Gestão!H:H,MATCH('Banco de Dados'!$B1060,BD_Gestão!$B:$B,0)),"erro"))</f>
        <v/>
      </c>
      <c r="M1060" s="161" t="str">
        <f>IF($A1060=0,"",IFERROR(INDEX(BD_Gestão!F:F,MATCH('Banco de Dados'!$B1060,BD_Gestão!$B:$B,0)),"erro"))</f>
        <v/>
      </c>
      <c r="N1060" s="161" t="str">
        <f>IF($A1060=0,"",IFERROR(INDEX(BD_Gestão!J:J,MATCH('Banco de Dados'!$B1060,BD_Gestão!$B:$B,0)),"erro"))</f>
        <v/>
      </c>
      <c r="O1060" s="164" t="str">
        <f>IF($A1060=0,"",IFERROR(INDEX(BD_Gestão!K:K,MATCH('Banco de Dados'!$B1060,BD_Gestão!$B:$B,0)),"erro"))</f>
        <v/>
      </c>
      <c r="P1060" s="169" t="str">
        <f t="shared" si="66"/>
        <v/>
      </c>
      <c r="Q1060" s="170" t="str">
        <f t="shared" si="67"/>
        <v/>
      </c>
      <c r="R1060" s="163" t="e">
        <f t="shared" si="64"/>
        <v>#VALUE!</v>
      </c>
      <c r="S1060" s="163" t="e">
        <f t="shared" si="65"/>
        <v>#VALUE!</v>
      </c>
      <c r="T1060" s="163" t="e">
        <f>INDEX(Controle!O:O,MATCH('Banco de Dados'!A1060,Controle!M:M,0))*E1060/100</f>
        <v>#N/A</v>
      </c>
    </row>
    <row r="1061" spans="1:20" hidden="1" x14ac:dyDescent="0.2">
      <c r="A1061" s="158">
        <f>BD_TS!A1060</f>
        <v>0</v>
      </c>
      <c r="B1061" s="158" t="str">
        <f>SUBSTITUTE(SUBSTITUTE(BD_TS!D1060," ",""),"-","/")</f>
        <v/>
      </c>
      <c r="C1061" s="158">
        <f>BD_TS!E1060</f>
        <v>0</v>
      </c>
      <c r="D1061" s="159">
        <f>BD_TS!F1060</f>
        <v>0</v>
      </c>
      <c r="E1061" s="160">
        <f>BD_TS!B1060</f>
        <v>0</v>
      </c>
      <c r="F1061" s="161">
        <f>BD_TS!C1060</f>
        <v>0</v>
      </c>
      <c r="G1061" s="187">
        <f>BD_TS!H1060</f>
        <v>0</v>
      </c>
      <c r="H1061" s="158" t="str">
        <f>IF($A1061=0,"",IFERROR(INDEX(BD_Gestão!A:A,MATCH('Banco de Dados'!$B1061,BD_Gestão!$B:$B,0)),"erro"))</f>
        <v/>
      </c>
      <c r="I1061" s="162" t="str">
        <f>IF($A1061=0,"",IFERROR(INDEX(BD_Gestão!E:E,MATCH('Banco de Dados'!$B1061,BD_Gestão!$B:$B,0)),"erro"))</f>
        <v/>
      </c>
      <c r="J1061" s="186" t="str">
        <f>IF($A1061=0,"",IFERROR(INDEX(BD_Gestão!B:B,MATCH('Banco de Dados'!$B1061,BD_Gestão!$B:$B,0)),"erro"))</f>
        <v/>
      </c>
      <c r="K1061" s="158" t="str">
        <f>IF($A1061=0,"",IFERROR(INDEX(BD_Gestão!C:C,MATCH('Banco de Dados'!$B1061,BD_Gestão!$B:$B,0)),"erro"))</f>
        <v/>
      </c>
      <c r="L1061" s="158" t="str">
        <f>IF($A1061=0,"",IFERROR(INDEX(BD_Gestão!H:H,MATCH('Banco de Dados'!$B1061,BD_Gestão!$B:$B,0)),"erro"))</f>
        <v/>
      </c>
      <c r="M1061" s="161" t="str">
        <f>IF($A1061=0,"",IFERROR(INDEX(BD_Gestão!F:F,MATCH('Banco de Dados'!$B1061,BD_Gestão!$B:$B,0)),"erro"))</f>
        <v/>
      </c>
      <c r="N1061" s="161" t="str">
        <f>IF($A1061=0,"",IFERROR(INDEX(BD_Gestão!J:J,MATCH('Banco de Dados'!$B1061,BD_Gestão!$B:$B,0)),"erro"))</f>
        <v/>
      </c>
      <c r="O1061" s="164" t="str">
        <f>IF($A1061=0,"",IFERROR(INDEX(BD_Gestão!K:K,MATCH('Banco de Dados'!$B1061,BD_Gestão!$B:$B,0)),"erro"))</f>
        <v/>
      </c>
      <c r="P1061" s="169" t="str">
        <f t="shared" si="66"/>
        <v/>
      </c>
      <c r="Q1061" s="170" t="str">
        <f t="shared" si="67"/>
        <v/>
      </c>
      <c r="R1061" s="163" t="e">
        <f t="shared" si="64"/>
        <v>#VALUE!</v>
      </c>
      <c r="S1061" s="163" t="e">
        <f t="shared" si="65"/>
        <v>#VALUE!</v>
      </c>
      <c r="T1061" s="163" t="e">
        <f>INDEX(Controle!O:O,MATCH('Banco de Dados'!A1061,Controle!M:M,0))*E1061/100</f>
        <v>#N/A</v>
      </c>
    </row>
    <row r="1062" spans="1:20" hidden="1" x14ac:dyDescent="0.2">
      <c r="A1062" s="158">
        <f>BD_TS!A1061</f>
        <v>0</v>
      </c>
      <c r="B1062" s="158" t="str">
        <f>SUBSTITUTE(SUBSTITUTE(BD_TS!D1061," ",""),"-","/")</f>
        <v/>
      </c>
      <c r="C1062" s="158">
        <f>BD_TS!E1061</f>
        <v>0</v>
      </c>
      <c r="D1062" s="159">
        <f>BD_TS!F1061</f>
        <v>0</v>
      </c>
      <c r="E1062" s="160">
        <f>BD_TS!B1061</f>
        <v>0</v>
      </c>
      <c r="F1062" s="161">
        <f>BD_TS!C1061</f>
        <v>0</v>
      </c>
      <c r="G1062" s="187">
        <f>BD_TS!H1061</f>
        <v>0</v>
      </c>
      <c r="H1062" s="158" t="str">
        <f>IF($A1062=0,"",IFERROR(INDEX(BD_Gestão!A:A,MATCH('Banco de Dados'!$B1062,BD_Gestão!$B:$B,0)),"erro"))</f>
        <v/>
      </c>
      <c r="I1062" s="162" t="str">
        <f>IF($A1062=0,"",IFERROR(INDEX(BD_Gestão!E:E,MATCH('Banco de Dados'!$B1062,BD_Gestão!$B:$B,0)),"erro"))</f>
        <v/>
      </c>
      <c r="J1062" s="186" t="str">
        <f>IF($A1062=0,"",IFERROR(INDEX(BD_Gestão!B:B,MATCH('Banco de Dados'!$B1062,BD_Gestão!$B:$B,0)),"erro"))</f>
        <v/>
      </c>
      <c r="K1062" s="158" t="str">
        <f>IF($A1062=0,"",IFERROR(INDEX(BD_Gestão!C:C,MATCH('Banco de Dados'!$B1062,BD_Gestão!$B:$B,0)),"erro"))</f>
        <v/>
      </c>
      <c r="L1062" s="158" t="str">
        <f>IF($A1062=0,"",IFERROR(INDEX(BD_Gestão!H:H,MATCH('Banco de Dados'!$B1062,BD_Gestão!$B:$B,0)),"erro"))</f>
        <v/>
      </c>
      <c r="M1062" s="161" t="str">
        <f>IF($A1062=0,"",IFERROR(INDEX(BD_Gestão!F:F,MATCH('Banco de Dados'!$B1062,BD_Gestão!$B:$B,0)),"erro"))</f>
        <v/>
      </c>
      <c r="N1062" s="161" t="str">
        <f>IF($A1062=0,"",IFERROR(INDEX(BD_Gestão!J:J,MATCH('Banco de Dados'!$B1062,BD_Gestão!$B:$B,0)),"erro"))</f>
        <v/>
      </c>
      <c r="O1062" s="164" t="str">
        <f>IF($A1062=0,"",IFERROR(INDEX(BD_Gestão!K:K,MATCH('Banco de Dados'!$B1062,BD_Gestão!$B:$B,0)),"erro"))</f>
        <v/>
      </c>
      <c r="P1062" s="169" t="str">
        <f t="shared" si="66"/>
        <v/>
      </c>
      <c r="Q1062" s="170" t="str">
        <f t="shared" si="67"/>
        <v/>
      </c>
      <c r="R1062" s="163" t="e">
        <f t="shared" si="64"/>
        <v>#VALUE!</v>
      </c>
      <c r="S1062" s="163" t="e">
        <f t="shared" si="65"/>
        <v>#VALUE!</v>
      </c>
      <c r="T1062" s="163" t="e">
        <f>INDEX(Controle!O:O,MATCH('Banco de Dados'!A1062,Controle!M:M,0))*E1062/100</f>
        <v>#N/A</v>
      </c>
    </row>
    <row r="1063" spans="1:20" hidden="1" x14ac:dyDescent="0.2">
      <c r="A1063" s="158">
        <f>BD_TS!A1062</f>
        <v>0</v>
      </c>
      <c r="B1063" s="158" t="str">
        <f>SUBSTITUTE(SUBSTITUTE(BD_TS!D1062," ",""),"-","/")</f>
        <v/>
      </c>
      <c r="C1063" s="158">
        <f>BD_TS!E1062</f>
        <v>0</v>
      </c>
      <c r="D1063" s="159">
        <f>BD_TS!F1062</f>
        <v>0</v>
      </c>
      <c r="E1063" s="160">
        <f>BD_TS!B1062</f>
        <v>0</v>
      </c>
      <c r="F1063" s="161">
        <f>BD_TS!C1062</f>
        <v>0</v>
      </c>
      <c r="G1063" s="187">
        <f>BD_TS!H1062</f>
        <v>0</v>
      </c>
      <c r="H1063" s="158" t="str">
        <f>IF($A1063=0,"",IFERROR(INDEX(BD_Gestão!A:A,MATCH('Banco de Dados'!$B1063,BD_Gestão!$B:$B,0)),"erro"))</f>
        <v/>
      </c>
      <c r="I1063" s="162" t="str">
        <f>IF($A1063=0,"",IFERROR(INDEX(BD_Gestão!E:E,MATCH('Banco de Dados'!$B1063,BD_Gestão!$B:$B,0)),"erro"))</f>
        <v/>
      </c>
      <c r="J1063" s="186" t="str">
        <f>IF($A1063=0,"",IFERROR(INDEX(BD_Gestão!B:B,MATCH('Banco de Dados'!$B1063,BD_Gestão!$B:$B,0)),"erro"))</f>
        <v/>
      </c>
      <c r="K1063" s="158" t="str">
        <f>IF($A1063=0,"",IFERROR(INDEX(BD_Gestão!C:C,MATCH('Banco de Dados'!$B1063,BD_Gestão!$B:$B,0)),"erro"))</f>
        <v/>
      </c>
      <c r="L1063" s="158" t="str">
        <f>IF($A1063=0,"",IFERROR(INDEX(BD_Gestão!H:H,MATCH('Banco de Dados'!$B1063,BD_Gestão!$B:$B,0)),"erro"))</f>
        <v/>
      </c>
      <c r="M1063" s="161" t="str">
        <f>IF($A1063=0,"",IFERROR(INDEX(BD_Gestão!F:F,MATCH('Banco de Dados'!$B1063,BD_Gestão!$B:$B,0)),"erro"))</f>
        <v/>
      </c>
      <c r="N1063" s="161" t="str">
        <f>IF($A1063=0,"",IFERROR(INDEX(BD_Gestão!J:J,MATCH('Banco de Dados'!$B1063,BD_Gestão!$B:$B,0)),"erro"))</f>
        <v/>
      </c>
      <c r="O1063" s="164" t="str">
        <f>IF($A1063=0,"",IFERROR(INDEX(BD_Gestão!K:K,MATCH('Banco de Dados'!$B1063,BD_Gestão!$B:$B,0)),"erro"))</f>
        <v/>
      </c>
      <c r="P1063" s="169" t="str">
        <f t="shared" si="66"/>
        <v/>
      </c>
      <c r="Q1063" s="170" t="str">
        <f t="shared" si="67"/>
        <v/>
      </c>
      <c r="R1063" s="163" t="e">
        <f t="shared" si="64"/>
        <v>#VALUE!</v>
      </c>
      <c r="S1063" s="163" t="e">
        <f t="shared" si="65"/>
        <v>#VALUE!</v>
      </c>
      <c r="T1063" s="163" t="e">
        <f>INDEX(Controle!O:O,MATCH('Banco de Dados'!A1063,Controle!M:M,0))*E1063/100</f>
        <v>#N/A</v>
      </c>
    </row>
    <row r="1064" spans="1:20" hidden="1" x14ac:dyDescent="0.2">
      <c r="A1064" s="158">
        <f>BD_TS!A1063</f>
        <v>0</v>
      </c>
      <c r="B1064" s="158" t="str">
        <f>SUBSTITUTE(SUBSTITUTE(BD_TS!D1063," ",""),"-","/")</f>
        <v/>
      </c>
      <c r="C1064" s="158">
        <f>BD_TS!E1063</f>
        <v>0</v>
      </c>
      <c r="D1064" s="159">
        <f>BD_TS!F1063</f>
        <v>0</v>
      </c>
      <c r="E1064" s="160">
        <f>BD_TS!B1063</f>
        <v>0</v>
      </c>
      <c r="F1064" s="161">
        <f>BD_TS!C1063</f>
        <v>0</v>
      </c>
      <c r="G1064" s="187">
        <f>BD_TS!H1063</f>
        <v>0</v>
      </c>
      <c r="H1064" s="158" t="str">
        <f>IF($A1064=0,"",IFERROR(INDEX(BD_Gestão!A:A,MATCH('Banco de Dados'!$B1064,BD_Gestão!$B:$B,0)),"erro"))</f>
        <v/>
      </c>
      <c r="I1064" s="162" t="str">
        <f>IF($A1064=0,"",IFERROR(INDEX(BD_Gestão!E:E,MATCH('Banco de Dados'!$B1064,BD_Gestão!$B:$B,0)),"erro"))</f>
        <v/>
      </c>
      <c r="J1064" s="186" t="str">
        <f>IF($A1064=0,"",IFERROR(INDEX(BD_Gestão!B:B,MATCH('Banco de Dados'!$B1064,BD_Gestão!$B:$B,0)),"erro"))</f>
        <v/>
      </c>
      <c r="K1064" s="158" t="str">
        <f>IF($A1064=0,"",IFERROR(INDEX(BD_Gestão!C:C,MATCH('Banco de Dados'!$B1064,BD_Gestão!$B:$B,0)),"erro"))</f>
        <v/>
      </c>
      <c r="L1064" s="158" t="str">
        <f>IF($A1064=0,"",IFERROR(INDEX(BD_Gestão!H:H,MATCH('Banco de Dados'!$B1064,BD_Gestão!$B:$B,0)),"erro"))</f>
        <v/>
      </c>
      <c r="M1064" s="161" t="str">
        <f>IF($A1064=0,"",IFERROR(INDEX(BD_Gestão!F:F,MATCH('Banco de Dados'!$B1064,BD_Gestão!$B:$B,0)),"erro"))</f>
        <v/>
      </c>
      <c r="N1064" s="161" t="str">
        <f>IF($A1064=0,"",IFERROR(INDEX(BD_Gestão!J:J,MATCH('Banco de Dados'!$B1064,BD_Gestão!$B:$B,0)),"erro"))</f>
        <v/>
      </c>
      <c r="O1064" s="164" t="str">
        <f>IF($A1064=0,"",IFERROR(INDEX(BD_Gestão!K:K,MATCH('Banco de Dados'!$B1064,BD_Gestão!$B:$B,0)),"erro"))</f>
        <v/>
      </c>
      <c r="P1064" s="169" t="str">
        <f t="shared" si="66"/>
        <v/>
      </c>
      <c r="Q1064" s="170" t="str">
        <f t="shared" si="67"/>
        <v/>
      </c>
      <c r="R1064" s="163" t="e">
        <f t="shared" si="64"/>
        <v>#VALUE!</v>
      </c>
      <c r="S1064" s="163" t="e">
        <f t="shared" si="65"/>
        <v>#VALUE!</v>
      </c>
      <c r="T1064" s="163" t="e">
        <f>INDEX(Controle!O:O,MATCH('Banco de Dados'!A1064,Controle!M:M,0))*E1064/100</f>
        <v>#N/A</v>
      </c>
    </row>
    <row r="1065" spans="1:20" hidden="1" x14ac:dyDescent="0.2">
      <c r="A1065" s="158">
        <f>BD_TS!A1064</f>
        <v>0</v>
      </c>
      <c r="B1065" s="158" t="str">
        <f>SUBSTITUTE(SUBSTITUTE(BD_TS!D1064," ",""),"-","/")</f>
        <v/>
      </c>
      <c r="C1065" s="158">
        <f>BD_TS!E1064</f>
        <v>0</v>
      </c>
      <c r="D1065" s="159">
        <f>BD_TS!F1064</f>
        <v>0</v>
      </c>
      <c r="E1065" s="160">
        <f>BD_TS!B1064</f>
        <v>0</v>
      </c>
      <c r="F1065" s="161">
        <f>BD_TS!C1064</f>
        <v>0</v>
      </c>
      <c r="G1065" s="187">
        <f>BD_TS!H1064</f>
        <v>0</v>
      </c>
      <c r="H1065" s="158" t="str">
        <f>IF($A1065=0,"",IFERROR(INDEX(BD_Gestão!A:A,MATCH('Banco de Dados'!$B1065,BD_Gestão!$B:$B,0)),"erro"))</f>
        <v/>
      </c>
      <c r="I1065" s="162" t="str">
        <f>IF($A1065=0,"",IFERROR(INDEX(BD_Gestão!E:E,MATCH('Banco de Dados'!$B1065,BD_Gestão!$B:$B,0)),"erro"))</f>
        <v/>
      </c>
      <c r="J1065" s="186" t="str">
        <f>IF($A1065=0,"",IFERROR(INDEX(BD_Gestão!B:B,MATCH('Banco de Dados'!$B1065,BD_Gestão!$B:$B,0)),"erro"))</f>
        <v/>
      </c>
      <c r="K1065" s="158" t="str">
        <f>IF($A1065=0,"",IFERROR(INDEX(BD_Gestão!C:C,MATCH('Banco de Dados'!$B1065,BD_Gestão!$B:$B,0)),"erro"))</f>
        <v/>
      </c>
      <c r="L1065" s="158" t="str">
        <f>IF($A1065=0,"",IFERROR(INDEX(BD_Gestão!H:H,MATCH('Banco de Dados'!$B1065,BD_Gestão!$B:$B,0)),"erro"))</f>
        <v/>
      </c>
      <c r="M1065" s="161" t="str">
        <f>IF($A1065=0,"",IFERROR(INDEX(BD_Gestão!F:F,MATCH('Banco de Dados'!$B1065,BD_Gestão!$B:$B,0)),"erro"))</f>
        <v/>
      </c>
      <c r="N1065" s="161" t="str">
        <f>IF($A1065=0,"",IFERROR(INDEX(BD_Gestão!J:J,MATCH('Banco de Dados'!$B1065,BD_Gestão!$B:$B,0)),"erro"))</f>
        <v/>
      </c>
      <c r="O1065" s="164" t="str">
        <f>IF($A1065=0,"",IFERROR(INDEX(BD_Gestão!K:K,MATCH('Banco de Dados'!$B1065,BD_Gestão!$B:$B,0)),"erro"))</f>
        <v/>
      </c>
      <c r="P1065" s="169" t="str">
        <f t="shared" si="66"/>
        <v/>
      </c>
      <c r="Q1065" s="170" t="str">
        <f t="shared" si="67"/>
        <v/>
      </c>
      <c r="R1065" s="163" t="e">
        <f t="shared" si="64"/>
        <v>#VALUE!</v>
      </c>
      <c r="S1065" s="163" t="e">
        <f t="shared" si="65"/>
        <v>#VALUE!</v>
      </c>
      <c r="T1065" s="163" t="e">
        <f>INDEX(Controle!O:O,MATCH('Banco de Dados'!A1065,Controle!M:M,0))*E1065/100</f>
        <v>#N/A</v>
      </c>
    </row>
    <row r="1066" spans="1:20" hidden="1" x14ac:dyDescent="0.2">
      <c r="A1066" s="158">
        <f>BD_TS!A1065</f>
        <v>0</v>
      </c>
      <c r="B1066" s="158" t="str">
        <f>SUBSTITUTE(SUBSTITUTE(BD_TS!D1065," ",""),"-","/")</f>
        <v/>
      </c>
      <c r="C1066" s="158">
        <f>BD_TS!E1065</f>
        <v>0</v>
      </c>
      <c r="D1066" s="159">
        <f>BD_TS!F1065</f>
        <v>0</v>
      </c>
      <c r="E1066" s="160">
        <f>BD_TS!B1065</f>
        <v>0</v>
      </c>
      <c r="F1066" s="161">
        <f>BD_TS!C1065</f>
        <v>0</v>
      </c>
      <c r="G1066" s="187">
        <f>BD_TS!H1065</f>
        <v>0</v>
      </c>
      <c r="H1066" s="158" t="str">
        <f>IF($A1066=0,"",IFERROR(INDEX(BD_Gestão!A:A,MATCH('Banco de Dados'!$B1066,BD_Gestão!$B:$B,0)),"erro"))</f>
        <v/>
      </c>
      <c r="I1066" s="162" t="str">
        <f>IF($A1066=0,"",IFERROR(INDEX(BD_Gestão!E:E,MATCH('Banco de Dados'!$B1066,BD_Gestão!$B:$B,0)),"erro"))</f>
        <v/>
      </c>
      <c r="J1066" s="186" t="str">
        <f>IF($A1066=0,"",IFERROR(INDEX(BD_Gestão!B:B,MATCH('Banco de Dados'!$B1066,BD_Gestão!$B:$B,0)),"erro"))</f>
        <v/>
      </c>
      <c r="K1066" s="158" t="str">
        <f>IF($A1066=0,"",IFERROR(INDEX(BD_Gestão!C:C,MATCH('Banco de Dados'!$B1066,BD_Gestão!$B:$B,0)),"erro"))</f>
        <v/>
      </c>
      <c r="L1066" s="158" t="str">
        <f>IF($A1066=0,"",IFERROR(INDEX(BD_Gestão!H:H,MATCH('Banco de Dados'!$B1066,BD_Gestão!$B:$B,0)),"erro"))</f>
        <v/>
      </c>
      <c r="M1066" s="161" t="str">
        <f>IF($A1066=0,"",IFERROR(INDEX(BD_Gestão!F:F,MATCH('Banco de Dados'!$B1066,BD_Gestão!$B:$B,0)),"erro"))</f>
        <v/>
      </c>
      <c r="N1066" s="161" t="str">
        <f>IF($A1066=0,"",IFERROR(INDEX(BD_Gestão!J:J,MATCH('Banco de Dados'!$B1066,BD_Gestão!$B:$B,0)),"erro"))</f>
        <v/>
      </c>
      <c r="O1066" s="164" t="str">
        <f>IF($A1066=0,"",IFERROR(INDEX(BD_Gestão!K:K,MATCH('Banco de Dados'!$B1066,BD_Gestão!$B:$B,0)),"erro"))</f>
        <v/>
      </c>
      <c r="P1066" s="169" t="str">
        <f t="shared" si="66"/>
        <v/>
      </c>
      <c r="Q1066" s="170" t="str">
        <f t="shared" si="67"/>
        <v/>
      </c>
      <c r="R1066" s="163" t="e">
        <f t="shared" si="64"/>
        <v>#VALUE!</v>
      </c>
      <c r="S1066" s="163" t="e">
        <f t="shared" si="65"/>
        <v>#VALUE!</v>
      </c>
      <c r="T1066" s="163" t="e">
        <f>INDEX(Controle!O:O,MATCH('Banco de Dados'!A1066,Controle!M:M,0))*E1066/100</f>
        <v>#N/A</v>
      </c>
    </row>
    <row r="1067" spans="1:20" hidden="1" x14ac:dyDescent="0.2">
      <c r="A1067" s="158">
        <f>BD_TS!A1066</f>
        <v>0</v>
      </c>
      <c r="B1067" s="158" t="str">
        <f>SUBSTITUTE(SUBSTITUTE(BD_TS!D1066," ",""),"-","/")</f>
        <v/>
      </c>
      <c r="C1067" s="158">
        <f>BD_TS!E1066</f>
        <v>0</v>
      </c>
      <c r="D1067" s="159">
        <f>BD_TS!F1066</f>
        <v>0</v>
      </c>
      <c r="E1067" s="160">
        <f>BD_TS!B1066</f>
        <v>0</v>
      </c>
      <c r="F1067" s="161">
        <f>BD_TS!C1066</f>
        <v>0</v>
      </c>
      <c r="G1067" s="187">
        <f>BD_TS!H1066</f>
        <v>0</v>
      </c>
      <c r="H1067" s="158" t="str">
        <f>IF($A1067=0,"",IFERROR(INDEX(BD_Gestão!A:A,MATCH('Banco de Dados'!$B1067,BD_Gestão!$B:$B,0)),"erro"))</f>
        <v/>
      </c>
      <c r="I1067" s="162" t="str">
        <f>IF($A1067=0,"",IFERROR(INDEX(BD_Gestão!E:E,MATCH('Banco de Dados'!$B1067,BD_Gestão!$B:$B,0)),"erro"))</f>
        <v/>
      </c>
      <c r="J1067" s="186" t="str">
        <f>IF($A1067=0,"",IFERROR(INDEX(BD_Gestão!B:B,MATCH('Banco de Dados'!$B1067,BD_Gestão!$B:$B,0)),"erro"))</f>
        <v/>
      </c>
      <c r="K1067" s="158" t="str">
        <f>IF($A1067=0,"",IFERROR(INDEX(BD_Gestão!C:C,MATCH('Banco de Dados'!$B1067,BD_Gestão!$B:$B,0)),"erro"))</f>
        <v/>
      </c>
      <c r="L1067" s="158" t="str">
        <f>IF($A1067=0,"",IFERROR(INDEX(BD_Gestão!H:H,MATCH('Banco de Dados'!$B1067,BD_Gestão!$B:$B,0)),"erro"))</f>
        <v/>
      </c>
      <c r="M1067" s="161" t="str">
        <f>IF($A1067=0,"",IFERROR(INDEX(BD_Gestão!F:F,MATCH('Banco de Dados'!$B1067,BD_Gestão!$B:$B,0)),"erro"))</f>
        <v/>
      </c>
      <c r="N1067" s="161" t="str">
        <f>IF($A1067=0,"",IFERROR(INDEX(BD_Gestão!J:J,MATCH('Banco de Dados'!$B1067,BD_Gestão!$B:$B,0)),"erro"))</f>
        <v/>
      </c>
      <c r="O1067" s="164" t="str">
        <f>IF($A1067=0,"",IFERROR(INDEX(BD_Gestão!K:K,MATCH('Banco de Dados'!$B1067,BD_Gestão!$B:$B,0)),"erro"))</f>
        <v/>
      </c>
      <c r="P1067" s="169" t="str">
        <f t="shared" si="66"/>
        <v/>
      </c>
      <c r="Q1067" s="170" t="str">
        <f t="shared" si="67"/>
        <v/>
      </c>
      <c r="R1067" s="163" t="e">
        <f t="shared" si="64"/>
        <v>#VALUE!</v>
      </c>
      <c r="S1067" s="163" t="e">
        <f t="shared" si="65"/>
        <v>#VALUE!</v>
      </c>
      <c r="T1067" s="163" t="e">
        <f>INDEX(Controle!O:O,MATCH('Banco de Dados'!A1067,Controle!M:M,0))*E1067/100</f>
        <v>#N/A</v>
      </c>
    </row>
    <row r="1068" spans="1:20" hidden="1" x14ac:dyDescent="0.2">
      <c r="A1068" s="158">
        <f>BD_TS!A1067</f>
        <v>0</v>
      </c>
      <c r="B1068" s="158" t="str">
        <f>SUBSTITUTE(SUBSTITUTE(BD_TS!D1067," ",""),"-","/")</f>
        <v/>
      </c>
      <c r="C1068" s="158">
        <f>BD_TS!E1067</f>
        <v>0</v>
      </c>
      <c r="D1068" s="159">
        <f>BD_TS!F1067</f>
        <v>0</v>
      </c>
      <c r="E1068" s="160">
        <f>BD_TS!B1067</f>
        <v>0</v>
      </c>
      <c r="F1068" s="161">
        <f>BD_TS!C1067</f>
        <v>0</v>
      </c>
      <c r="G1068" s="187">
        <f>BD_TS!H1067</f>
        <v>0</v>
      </c>
      <c r="H1068" s="158" t="str">
        <f>IF($A1068=0,"",IFERROR(INDEX(BD_Gestão!A:A,MATCH('Banco de Dados'!$B1068,BD_Gestão!$B:$B,0)),"erro"))</f>
        <v/>
      </c>
      <c r="I1068" s="162" t="str">
        <f>IF($A1068=0,"",IFERROR(INDEX(BD_Gestão!E:E,MATCH('Banco de Dados'!$B1068,BD_Gestão!$B:$B,0)),"erro"))</f>
        <v/>
      </c>
      <c r="J1068" s="186" t="str">
        <f>IF($A1068=0,"",IFERROR(INDEX(BD_Gestão!B:B,MATCH('Banco de Dados'!$B1068,BD_Gestão!$B:$B,0)),"erro"))</f>
        <v/>
      </c>
      <c r="K1068" s="158" t="str">
        <f>IF($A1068=0,"",IFERROR(INDEX(BD_Gestão!C:C,MATCH('Banco de Dados'!$B1068,BD_Gestão!$B:$B,0)),"erro"))</f>
        <v/>
      </c>
      <c r="L1068" s="158" t="str">
        <f>IF($A1068=0,"",IFERROR(INDEX(BD_Gestão!H:H,MATCH('Banco de Dados'!$B1068,BD_Gestão!$B:$B,0)),"erro"))</f>
        <v/>
      </c>
      <c r="M1068" s="161" t="str">
        <f>IF($A1068=0,"",IFERROR(INDEX(BD_Gestão!F:F,MATCH('Banco de Dados'!$B1068,BD_Gestão!$B:$B,0)),"erro"))</f>
        <v/>
      </c>
      <c r="N1068" s="161" t="str">
        <f>IF($A1068=0,"",IFERROR(INDEX(BD_Gestão!J:J,MATCH('Banco de Dados'!$B1068,BD_Gestão!$B:$B,0)),"erro"))</f>
        <v/>
      </c>
      <c r="O1068" s="164" t="str">
        <f>IF($A1068=0,"",IFERROR(INDEX(BD_Gestão!K:K,MATCH('Banco de Dados'!$B1068,BD_Gestão!$B:$B,0)),"erro"))</f>
        <v/>
      </c>
      <c r="P1068" s="169" t="str">
        <f t="shared" si="66"/>
        <v/>
      </c>
      <c r="Q1068" s="170" t="str">
        <f t="shared" si="67"/>
        <v/>
      </c>
      <c r="R1068" s="163" t="e">
        <f t="shared" si="64"/>
        <v>#VALUE!</v>
      </c>
      <c r="S1068" s="163" t="e">
        <f t="shared" si="65"/>
        <v>#VALUE!</v>
      </c>
      <c r="T1068" s="163" t="e">
        <f>INDEX(Controle!O:O,MATCH('Banco de Dados'!A1068,Controle!M:M,0))*E1068/100</f>
        <v>#N/A</v>
      </c>
    </row>
    <row r="1069" spans="1:20" hidden="1" x14ac:dyDescent="0.2">
      <c r="A1069" s="158">
        <f>BD_TS!A1068</f>
        <v>0</v>
      </c>
      <c r="B1069" s="158" t="str">
        <f>SUBSTITUTE(SUBSTITUTE(BD_TS!D1068," ",""),"-","/")</f>
        <v/>
      </c>
      <c r="C1069" s="158">
        <f>BD_TS!E1068</f>
        <v>0</v>
      </c>
      <c r="D1069" s="159">
        <f>BD_TS!F1068</f>
        <v>0</v>
      </c>
      <c r="E1069" s="160">
        <f>BD_TS!B1068</f>
        <v>0</v>
      </c>
      <c r="F1069" s="161">
        <f>BD_TS!C1068</f>
        <v>0</v>
      </c>
      <c r="G1069" s="187">
        <f>BD_TS!H1068</f>
        <v>0</v>
      </c>
      <c r="H1069" s="158" t="str">
        <f>IF($A1069=0,"",IFERROR(INDEX(BD_Gestão!A:A,MATCH('Banco de Dados'!$B1069,BD_Gestão!$B:$B,0)),"erro"))</f>
        <v/>
      </c>
      <c r="I1069" s="162" t="str">
        <f>IF($A1069=0,"",IFERROR(INDEX(BD_Gestão!E:E,MATCH('Banco de Dados'!$B1069,BD_Gestão!$B:$B,0)),"erro"))</f>
        <v/>
      </c>
      <c r="J1069" s="186" t="str">
        <f>IF($A1069=0,"",IFERROR(INDEX(BD_Gestão!B:B,MATCH('Banco de Dados'!$B1069,BD_Gestão!$B:$B,0)),"erro"))</f>
        <v/>
      </c>
      <c r="K1069" s="158" t="str">
        <f>IF($A1069=0,"",IFERROR(INDEX(BD_Gestão!C:C,MATCH('Banco de Dados'!$B1069,BD_Gestão!$B:$B,0)),"erro"))</f>
        <v/>
      </c>
      <c r="L1069" s="158" t="str">
        <f>IF($A1069=0,"",IFERROR(INDEX(BD_Gestão!H:H,MATCH('Banco de Dados'!$B1069,BD_Gestão!$B:$B,0)),"erro"))</f>
        <v/>
      </c>
      <c r="M1069" s="161" t="str">
        <f>IF($A1069=0,"",IFERROR(INDEX(BD_Gestão!F:F,MATCH('Banco de Dados'!$B1069,BD_Gestão!$B:$B,0)),"erro"))</f>
        <v/>
      </c>
      <c r="N1069" s="161" t="str">
        <f>IF($A1069=0,"",IFERROR(INDEX(BD_Gestão!J:J,MATCH('Banco de Dados'!$B1069,BD_Gestão!$B:$B,0)),"erro"))</f>
        <v/>
      </c>
      <c r="O1069" s="164" t="str">
        <f>IF($A1069=0,"",IFERROR(INDEX(BD_Gestão!K:K,MATCH('Banco de Dados'!$B1069,BD_Gestão!$B:$B,0)),"erro"))</f>
        <v/>
      </c>
      <c r="P1069" s="169" t="str">
        <f t="shared" si="66"/>
        <v/>
      </c>
      <c r="Q1069" s="170" t="str">
        <f t="shared" si="67"/>
        <v/>
      </c>
      <c r="R1069" s="163" t="e">
        <f t="shared" si="64"/>
        <v>#VALUE!</v>
      </c>
      <c r="S1069" s="163" t="e">
        <f t="shared" si="65"/>
        <v>#VALUE!</v>
      </c>
      <c r="T1069" s="163" t="e">
        <f>INDEX(Controle!O:O,MATCH('Banco de Dados'!A1069,Controle!M:M,0))*E1069/100</f>
        <v>#N/A</v>
      </c>
    </row>
    <row r="1070" spans="1:20" hidden="1" x14ac:dyDescent="0.2">
      <c r="A1070" s="158">
        <f>BD_TS!A1069</f>
        <v>0</v>
      </c>
      <c r="B1070" s="158" t="str">
        <f>SUBSTITUTE(SUBSTITUTE(BD_TS!D1069," ",""),"-","/")</f>
        <v/>
      </c>
      <c r="C1070" s="158">
        <f>BD_TS!E1069</f>
        <v>0</v>
      </c>
      <c r="D1070" s="159">
        <f>BD_TS!F1069</f>
        <v>0</v>
      </c>
      <c r="E1070" s="160">
        <f>BD_TS!B1069</f>
        <v>0</v>
      </c>
      <c r="F1070" s="161">
        <f>BD_TS!C1069</f>
        <v>0</v>
      </c>
      <c r="G1070" s="187">
        <f>BD_TS!H1069</f>
        <v>0</v>
      </c>
      <c r="H1070" s="158" t="str">
        <f>IF($A1070=0,"",IFERROR(INDEX(BD_Gestão!A:A,MATCH('Banco de Dados'!$B1070,BD_Gestão!$B:$B,0)),"erro"))</f>
        <v/>
      </c>
      <c r="I1070" s="162" t="str">
        <f>IF($A1070=0,"",IFERROR(INDEX(BD_Gestão!E:E,MATCH('Banco de Dados'!$B1070,BD_Gestão!$B:$B,0)),"erro"))</f>
        <v/>
      </c>
      <c r="J1070" s="186" t="str">
        <f>IF($A1070=0,"",IFERROR(INDEX(BD_Gestão!B:B,MATCH('Banco de Dados'!$B1070,BD_Gestão!$B:$B,0)),"erro"))</f>
        <v/>
      </c>
      <c r="K1070" s="158" t="str">
        <f>IF($A1070=0,"",IFERROR(INDEX(BD_Gestão!C:C,MATCH('Banco de Dados'!$B1070,BD_Gestão!$B:$B,0)),"erro"))</f>
        <v/>
      </c>
      <c r="L1070" s="158" t="str">
        <f>IF($A1070=0,"",IFERROR(INDEX(BD_Gestão!H:H,MATCH('Banco de Dados'!$B1070,BD_Gestão!$B:$B,0)),"erro"))</f>
        <v/>
      </c>
      <c r="M1070" s="161" t="str">
        <f>IF($A1070=0,"",IFERROR(INDEX(BD_Gestão!F:F,MATCH('Banco de Dados'!$B1070,BD_Gestão!$B:$B,0)),"erro"))</f>
        <v/>
      </c>
      <c r="N1070" s="161" t="str">
        <f>IF($A1070=0,"",IFERROR(INDEX(BD_Gestão!J:J,MATCH('Banco de Dados'!$B1070,BD_Gestão!$B:$B,0)),"erro"))</f>
        <v/>
      </c>
      <c r="O1070" s="164" t="str">
        <f>IF($A1070=0,"",IFERROR(INDEX(BD_Gestão!K:K,MATCH('Banco de Dados'!$B1070,BD_Gestão!$B:$B,0)),"erro"))</f>
        <v/>
      </c>
      <c r="P1070" s="169" t="str">
        <f t="shared" si="66"/>
        <v/>
      </c>
      <c r="Q1070" s="170" t="str">
        <f t="shared" si="67"/>
        <v/>
      </c>
      <c r="R1070" s="163" t="e">
        <f t="shared" si="64"/>
        <v>#VALUE!</v>
      </c>
      <c r="S1070" s="163" t="e">
        <f t="shared" si="65"/>
        <v>#VALUE!</v>
      </c>
      <c r="T1070" s="163" t="e">
        <f>INDEX(Controle!O:O,MATCH('Banco de Dados'!A1070,Controle!M:M,0))*E1070/100</f>
        <v>#N/A</v>
      </c>
    </row>
    <row r="1071" spans="1:20" hidden="1" x14ac:dyDescent="0.2">
      <c r="A1071" s="158">
        <f>BD_TS!A1070</f>
        <v>0</v>
      </c>
      <c r="B1071" s="158" t="str">
        <f>SUBSTITUTE(SUBSTITUTE(BD_TS!D1070," ",""),"-","/")</f>
        <v/>
      </c>
      <c r="C1071" s="158">
        <f>BD_TS!E1070</f>
        <v>0</v>
      </c>
      <c r="D1071" s="159">
        <f>BD_TS!F1070</f>
        <v>0</v>
      </c>
      <c r="E1071" s="160">
        <f>BD_TS!B1070</f>
        <v>0</v>
      </c>
      <c r="F1071" s="161">
        <f>BD_TS!C1070</f>
        <v>0</v>
      </c>
      <c r="G1071" s="187">
        <f>BD_TS!H1070</f>
        <v>0</v>
      </c>
      <c r="H1071" s="158" t="str">
        <f>IF($A1071=0,"",IFERROR(INDEX(BD_Gestão!A:A,MATCH('Banco de Dados'!$B1071,BD_Gestão!$B:$B,0)),"erro"))</f>
        <v/>
      </c>
      <c r="I1071" s="162" t="str">
        <f>IF($A1071=0,"",IFERROR(INDEX(BD_Gestão!E:E,MATCH('Banco de Dados'!$B1071,BD_Gestão!$B:$B,0)),"erro"))</f>
        <v/>
      </c>
      <c r="J1071" s="186" t="str">
        <f>IF($A1071=0,"",IFERROR(INDEX(BD_Gestão!B:B,MATCH('Banco de Dados'!$B1071,BD_Gestão!$B:$B,0)),"erro"))</f>
        <v/>
      </c>
      <c r="K1071" s="158" t="str">
        <f>IF($A1071=0,"",IFERROR(INDEX(BD_Gestão!C:C,MATCH('Banco de Dados'!$B1071,BD_Gestão!$B:$B,0)),"erro"))</f>
        <v/>
      </c>
      <c r="L1071" s="158" t="str">
        <f>IF($A1071=0,"",IFERROR(INDEX(BD_Gestão!H:H,MATCH('Banco de Dados'!$B1071,BD_Gestão!$B:$B,0)),"erro"))</f>
        <v/>
      </c>
      <c r="M1071" s="161" t="str">
        <f>IF($A1071=0,"",IFERROR(INDEX(BD_Gestão!F:F,MATCH('Banco de Dados'!$B1071,BD_Gestão!$B:$B,0)),"erro"))</f>
        <v/>
      </c>
      <c r="N1071" s="161" t="str">
        <f>IF($A1071=0,"",IFERROR(INDEX(BD_Gestão!J:J,MATCH('Banco de Dados'!$B1071,BD_Gestão!$B:$B,0)),"erro"))</f>
        <v/>
      </c>
      <c r="O1071" s="164" t="str">
        <f>IF($A1071=0,"",IFERROR(INDEX(BD_Gestão!K:K,MATCH('Banco de Dados'!$B1071,BD_Gestão!$B:$B,0)),"erro"))</f>
        <v/>
      </c>
      <c r="P1071" s="169" t="str">
        <f t="shared" si="66"/>
        <v/>
      </c>
      <c r="Q1071" s="170" t="str">
        <f t="shared" si="67"/>
        <v/>
      </c>
      <c r="R1071" s="163" t="e">
        <f t="shared" si="64"/>
        <v>#VALUE!</v>
      </c>
      <c r="S1071" s="163" t="e">
        <f t="shared" si="65"/>
        <v>#VALUE!</v>
      </c>
      <c r="T1071" s="163" t="e">
        <f>INDEX(Controle!O:O,MATCH('Banco de Dados'!A1071,Controle!M:M,0))*E1071/100</f>
        <v>#N/A</v>
      </c>
    </row>
    <row r="1072" spans="1:20" hidden="1" x14ac:dyDescent="0.2">
      <c r="A1072" s="158">
        <f>BD_TS!A1071</f>
        <v>0</v>
      </c>
      <c r="B1072" s="158" t="str">
        <f>SUBSTITUTE(SUBSTITUTE(BD_TS!D1071," ",""),"-","/")</f>
        <v/>
      </c>
      <c r="C1072" s="158">
        <f>BD_TS!E1071</f>
        <v>0</v>
      </c>
      <c r="D1072" s="159">
        <f>BD_TS!F1071</f>
        <v>0</v>
      </c>
      <c r="E1072" s="160">
        <f>BD_TS!B1071</f>
        <v>0</v>
      </c>
      <c r="F1072" s="161">
        <f>BD_TS!C1071</f>
        <v>0</v>
      </c>
      <c r="G1072" s="187">
        <f>BD_TS!H1071</f>
        <v>0</v>
      </c>
      <c r="H1072" s="158" t="str">
        <f>IF($A1072=0,"",IFERROR(INDEX(BD_Gestão!A:A,MATCH('Banco de Dados'!$B1072,BD_Gestão!$B:$B,0)),"erro"))</f>
        <v/>
      </c>
      <c r="I1072" s="162" t="str">
        <f>IF($A1072=0,"",IFERROR(INDEX(BD_Gestão!E:E,MATCH('Banco de Dados'!$B1072,BD_Gestão!$B:$B,0)),"erro"))</f>
        <v/>
      </c>
      <c r="J1072" s="186" t="str">
        <f>IF($A1072=0,"",IFERROR(INDEX(BD_Gestão!B:B,MATCH('Banco de Dados'!$B1072,BD_Gestão!$B:$B,0)),"erro"))</f>
        <v/>
      </c>
      <c r="K1072" s="158" t="str">
        <f>IF($A1072=0,"",IFERROR(INDEX(BD_Gestão!C:C,MATCH('Banco de Dados'!$B1072,BD_Gestão!$B:$B,0)),"erro"))</f>
        <v/>
      </c>
      <c r="L1072" s="158" t="str">
        <f>IF($A1072=0,"",IFERROR(INDEX(BD_Gestão!H:H,MATCH('Banco de Dados'!$B1072,BD_Gestão!$B:$B,0)),"erro"))</f>
        <v/>
      </c>
      <c r="M1072" s="161" t="str">
        <f>IF($A1072=0,"",IFERROR(INDEX(BD_Gestão!F:F,MATCH('Banco de Dados'!$B1072,BD_Gestão!$B:$B,0)),"erro"))</f>
        <v/>
      </c>
      <c r="N1072" s="161" t="str">
        <f>IF($A1072=0,"",IFERROR(INDEX(BD_Gestão!J:J,MATCH('Banco de Dados'!$B1072,BD_Gestão!$B:$B,0)),"erro"))</f>
        <v/>
      </c>
      <c r="O1072" s="164" t="str">
        <f>IF($A1072=0,"",IFERROR(INDEX(BD_Gestão!K:K,MATCH('Banco de Dados'!$B1072,BD_Gestão!$B:$B,0)),"erro"))</f>
        <v/>
      </c>
      <c r="P1072" s="169" t="str">
        <f t="shared" si="66"/>
        <v/>
      </c>
      <c r="Q1072" s="170" t="str">
        <f t="shared" si="67"/>
        <v/>
      </c>
      <c r="R1072" s="163" t="e">
        <f t="shared" si="64"/>
        <v>#VALUE!</v>
      </c>
      <c r="S1072" s="163" t="e">
        <f t="shared" si="65"/>
        <v>#VALUE!</v>
      </c>
      <c r="T1072" s="163" t="e">
        <f>INDEX(Controle!O:O,MATCH('Banco de Dados'!A1072,Controle!M:M,0))*E1072/100</f>
        <v>#N/A</v>
      </c>
    </row>
    <row r="1073" spans="1:20" hidden="1" x14ac:dyDescent="0.2">
      <c r="A1073" s="158">
        <f>BD_TS!A1072</f>
        <v>0</v>
      </c>
      <c r="B1073" s="158" t="str">
        <f>SUBSTITUTE(SUBSTITUTE(BD_TS!D1072," ",""),"-","/")</f>
        <v/>
      </c>
      <c r="C1073" s="158">
        <f>BD_TS!E1072</f>
        <v>0</v>
      </c>
      <c r="D1073" s="159">
        <f>BD_TS!F1072</f>
        <v>0</v>
      </c>
      <c r="E1073" s="160">
        <f>BD_TS!B1072</f>
        <v>0</v>
      </c>
      <c r="F1073" s="161">
        <f>BD_TS!C1072</f>
        <v>0</v>
      </c>
      <c r="G1073" s="187">
        <f>BD_TS!H1072</f>
        <v>0</v>
      </c>
      <c r="H1073" s="158" t="str">
        <f>IF($A1073=0,"",IFERROR(INDEX(BD_Gestão!A:A,MATCH('Banco de Dados'!$B1073,BD_Gestão!$B:$B,0)),"erro"))</f>
        <v/>
      </c>
      <c r="I1073" s="162" t="str">
        <f>IF($A1073=0,"",IFERROR(INDEX(BD_Gestão!E:E,MATCH('Banco de Dados'!$B1073,BD_Gestão!$B:$B,0)),"erro"))</f>
        <v/>
      </c>
      <c r="J1073" s="186" t="str">
        <f>IF($A1073=0,"",IFERROR(INDEX(BD_Gestão!B:B,MATCH('Banco de Dados'!$B1073,BD_Gestão!$B:$B,0)),"erro"))</f>
        <v/>
      </c>
      <c r="K1073" s="158" t="str">
        <f>IF($A1073=0,"",IFERROR(INDEX(BD_Gestão!C:C,MATCH('Banco de Dados'!$B1073,BD_Gestão!$B:$B,0)),"erro"))</f>
        <v/>
      </c>
      <c r="L1073" s="158" t="str">
        <f>IF($A1073=0,"",IFERROR(INDEX(BD_Gestão!H:H,MATCH('Banco de Dados'!$B1073,BD_Gestão!$B:$B,0)),"erro"))</f>
        <v/>
      </c>
      <c r="M1073" s="161" t="str">
        <f>IF($A1073=0,"",IFERROR(INDEX(BD_Gestão!F:F,MATCH('Banco de Dados'!$B1073,BD_Gestão!$B:$B,0)),"erro"))</f>
        <v/>
      </c>
      <c r="N1073" s="161" t="str">
        <f>IF($A1073=0,"",IFERROR(INDEX(BD_Gestão!J:J,MATCH('Banco de Dados'!$B1073,BD_Gestão!$B:$B,0)),"erro"))</f>
        <v/>
      </c>
      <c r="O1073" s="164" t="str">
        <f>IF($A1073=0,"",IFERROR(INDEX(BD_Gestão!K:K,MATCH('Banco de Dados'!$B1073,BD_Gestão!$B:$B,0)),"erro"))</f>
        <v/>
      </c>
      <c r="P1073" s="169" t="str">
        <f t="shared" si="66"/>
        <v/>
      </c>
      <c r="Q1073" s="170" t="str">
        <f t="shared" si="67"/>
        <v/>
      </c>
      <c r="R1073" s="163" t="e">
        <f t="shared" si="64"/>
        <v>#VALUE!</v>
      </c>
      <c r="S1073" s="163" t="e">
        <f t="shared" si="65"/>
        <v>#VALUE!</v>
      </c>
      <c r="T1073" s="163" t="e">
        <f>INDEX(Controle!O:O,MATCH('Banco de Dados'!A1073,Controle!M:M,0))*E1073/100</f>
        <v>#N/A</v>
      </c>
    </row>
    <row r="1074" spans="1:20" hidden="1" x14ac:dyDescent="0.2">
      <c r="A1074" s="158">
        <f>BD_TS!A1073</f>
        <v>0</v>
      </c>
      <c r="B1074" s="158" t="str">
        <f>SUBSTITUTE(SUBSTITUTE(BD_TS!D1073," ",""),"-","/")</f>
        <v/>
      </c>
      <c r="C1074" s="158">
        <f>BD_TS!E1073</f>
        <v>0</v>
      </c>
      <c r="D1074" s="159">
        <f>BD_TS!F1073</f>
        <v>0</v>
      </c>
      <c r="E1074" s="160">
        <f>BD_TS!B1073</f>
        <v>0</v>
      </c>
      <c r="F1074" s="161">
        <f>BD_TS!C1073</f>
        <v>0</v>
      </c>
      <c r="G1074" s="187">
        <f>BD_TS!H1073</f>
        <v>0</v>
      </c>
      <c r="H1074" s="158" t="str">
        <f>IF($A1074=0,"",IFERROR(INDEX(BD_Gestão!A:A,MATCH('Banco de Dados'!$B1074,BD_Gestão!$B:$B,0)),"erro"))</f>
        <v/>
      </c>
      <c r="I1074" s="162" t="str">
        <f>IF($A1074=0,"",IFERROR(INDEX(BD_Gestão!E:E,MATCH('Banco de Dados'!$B1074,BD_Gestão!$B:$B,0)),"erro"))</f>
        <v/>
      </c>
      <c r="J1074" s="186" t="str">
        <f>IF($A1074=0,"",IFERROR(INDEX(BD_Gestão!B:B,MATCH('Banco de Dados'!$B1074,BD_Gestão!$B:$B,0)),"erro"))</f>
        <v/>
      </c>
      <c r="K1074" s="158" t="str">
        <f>IF($A1074=0,"",IFERROR(INDEX(BD_Gestão!C:C,MATCH('Banco de Dados'!$B1074,BD_Gestão!$B:$B,0)),"erro"))</f>
        <v/>
      </c>
      <c r="L1074" s="158" t="str">
        <f>IF($A1074=0,"",IFERROR(INDEX(BD_Gestão!H:H,MATCH('Banco de Dados'!$B1074,BD_Gestão!$B:$B,0)),"erro"))</f>
        <v/>
      </c>
      <c r="M1074" s="161" t="str">
        <f>IF($A1074=0,"",IFERROR(INDEX(BD_Gestão!F:F,MATCH('Banco de Dados'!$B1074,BD_Gestão!$B:$B,0)),"erro"))</f>
        <v/>
      </c>
      <c r="N1074" s="161" t="str">
        <f>IF($A1074=0,"",IFERROR(INDEX(BD_Gestão!J:J,MATCH('Banco de Dados'!$B1074,BD_Gestão!$B:$B,0)),"erro"))</f>
        <v/>
      </c>
      <c r="O1074" s="164" t="str">
        <f>IF($A1074=0,"",IFERROR(INDEX(BD_Gestão!K:K,MATCH('Banco de Dados'!$B1074,BD_Gestão!$B:$B,0)),"erro"))</f>
        <v/>
      </c>
      <c r="P1074" s="169" t="str">
        <f t="shared" si="66"/>
        <v/>
      </c>
      <c r="Q1074" s="170" t="str">
        <f t="shared" si="67"/>
        <v/>
      </c>
      <c r="R1074" s="163" t="e">
        <f t="shared" si="64"/>
        <v>#VALUE!</v>
      </c>
      <c r="S1074" s="163" t="e">
        <f t="shared" si="65"/>
        <v>#VALUE!</v>
      </c>
      <c r="T1074" s="163" t="e">
        <f>INDEX(Controle!O:O,MATCH('Banco de Dados'!A1074,Controle!M:M,0))*E1074/100</f>
        <v>#N/A</v>
      </c>
    </row>
    <row r="1075" spans="1:20" hidden="1" x14ac:dyDescent="0.2">
      <c r="A1075" s="158">
        <f>BD_TS!A1074</f>
        <v>0</v>
      </c>
      <c r="B1075" s="158" t="str">
        <f>SUBSTITUTE(SUBSTITUTE(BD_TS!D1074," ",""),"-","/")</f>
        <v/>
      </c>
      <c r="C1075" s="158">
        <f>BD_TS!E1074</f>
        <v>0</v>
      </c>
      <c r="D1075" s="159">
        <f>BD_TS!F1074</f>
        <v>0</v>
      </c>
      <c r="E1075" s="160">
        <f>BD_TS!B1074</f>
        <v>0</v>
      </c>
      <c r="F1075" s="161">
        <f>BD_TS!C1074</f>
        <v>0</v>
      </c>
      <c r="G1075" s="187">
        <f>BD_TS!H1074</f>
        <v>0</v>
      </c>
      <c r="H1075" s="158" t="str">
        <f>IF($A1075=0,"",IFERROR(INDEX(BD_Gestão!A:A,MATCH('Banco de Dados'!$B1075,BD_Gestão!$B:$B,0)),"erro"))</f>
        <v/>
      </c>
      <c r="I1075" s="162" t="str">
        <f>IF($A1075=0,"",IFERROR(INDEX(BD_Gestão!E:E,MATCH('Banco de Dados'!$B1075,BD_Gestão!$B:$B,0)),"erro"))</f>
        <v/>
      </c>
      <c r="J1075" s="186" t="str">
        <f>IF($A1075=0,"",IFERROR(INDEX(BD_Gestão!B:B,MATCH('Banco de Dados'!$B1075,BD_Gestão!$B:$B,0)),"erro"))</f>
        <v/>
      </c>
      <c r="K1075" s="158" t="str">
        <f>IF($A1075=0,"",IFERROR(INDEX(BD_Gestão!C:C,MATCH('Banco de Dados'!$B1075,BD_Gestão!$B:$B,0)),"erro"))</f>
        <v/>
      </c>
      <c r="L1075" s="158" t="str">
        <f>IF($A1075=0,"",IFERROR(INDEX(BD_Gestão!H:H,MATCH('Banco de Dados'!$B1075,BD_Gestão!$B:$B,0)),"erro"))</f>
        <v/>
      </c>
      <c r="M1075" s="161" t="str">
        <f>IF($A1075=0,"",IFERROR(INDEX(BD_Gestão!F:F,MATCH('Banco de Dados'!$B1075,BD_Gestão!$B:$B,0)),"erro"))</f>
        <v/>
      </c>
      <c r="N1075" s="161" t="str">
        <f>IF($A1075=0,"",IFERROR(INDEX(BD_Gestão!J:J,MATCH('Banco de Dados'!$B1075,BD_Gestão!$B:$B,0)),"erro"))</f>
        <v/>
      </c>
      <c r="O1075" s="164" t="str">
        <f>IF($A1075=0,"",IFERROR(INDEX(BD_Gestão!K:K,MATCH('Banco de Dados'!$B1075,BD_Gestão!$B:$B,0)),"erro"))</f>
        <v/>
      </c>
      <c r="P1075" s="169" t="str">
        <f t="shared" si="66"/>
        <v/>
      </c>
      <c r="Q1075" s="170" t="str">
        <f t="shared" si="67"/>
        <v/>
      </c>
      <c r="R1075" s="163" t="e">
        <f t="shared" si="64"/>
        <v>#VALUE!</v>
      </c>
      <c r="S1075" s="163" t="e">
        <f t="shared" si="65"/>
        <v>#VALUE!</v>
      </c>
      <c r="T1075" s="163" t="e">
        <f>INDEX(Controle!O:O,MATCH('Banco de Dados'!A1075,Controle!M:M,0))*E1075/100</f>
        <v>#N/A</v>
      </c>
    </row>
    <row r="1076" spans="1:20" hidden="1" x14ac:dyDescent="0.2">
      <c r="A1076" s="158">
        <f>BD_TS!A1075</f>
        <v>0</v>
      </c>
      <c r="B1076" s="158" t="str">
        <f>SUBSTITUTE(SUBSTITUTE(BD_TS!D1075," ",""),"-","/")</f>
        <v/>
      </c>
      <c r="C1076" s="158">
        <f>BD_TS!E1075</f>
        <v>0</v>
      </c>
      <c r="D1076" s="159">
        <f>BD_TS!F1075</f>
        <v>0</v>
      </c>
      <c r="E1076" s="160">
        <f>BD_TS!B1075</f>
        <v>0</v>
      </c>
      <c r="F1076" s="161">
        <f>BD_TS!C1075</f>
        <v>0</v>
      </c>
      <c r="G1076" s="187">
        <f>BD_TS!H1075</f>
        <v>0</v>
      </c>
      <c r="H1076" s="158" t="str">
        <f>IF($A1076=0,"",IFERROR(INDEX(BD_Gestão!A:A,MATCH('Banco de Dados'!$B1076,BD_Gestão!$B:$B,0)),"erro"))</f>
        <v/>
      </c>
      <c r="I1076" s="162" t="str">
        <f>IF($A1076=0,"",IFERROR(INDEX(BD_Gestão!E:E,MATCH('Banco de Dados'!$B1076,BD_Gestão!$B:$B,0)),"erro"))</f>
        <v/>
      </c>
      <c r="J1076" s="186" t="str">
        <f>IF($A1076=0,"",IFERROR(INDEX(BD_Gestão!B:B,MATCH('Banco de Dados'!$B1076,BD_Gestão!$B:$B,0)),"erro"))</f>
        <v/>
      </c>
      <c r="K1076" s="158" t="str">
        <f>IF($A1076=0,"",IFERROR(INDEX(BD_Gestão!C:C,MATCH('Banco de Dados'!$B1076,BD_Gestão!$B:$B,0)),"erro"))</f>
        <v/>
      </c>
      <c r="L1076" s="158" t="str">
        <f>IF($A1076=0,"",IFERROR(INDEX(BD_Gestão!H:H,MATCH('Banco de Dados'!$B1076,BD_Gestão!$B:$B,0)),"erro"))</f>
        <v/>
      </c>
      <c r="M1076" s="161" t="str">
        <f>IF($A1076=0,"",IFERROR(INDEX(BD_Gestão!F:F,MATCH('Banco de Dados'!$B1076,BD_Gestão!$B:$B,0)),"erro"))</f>
        <v/>
      </c>
      <c r="N1076" s="161" t="str">
        <f>IF($A1076=0,"",IFERROR(INDEX(BD_Gestão!J:J,MATCH('Banco de Dados'!$B1076,BD_Gestão!$B:$B,0)),"erro"))</f>
        <v/>
      </c>
      <c r="O1076" s="164" t="str">
        <f>IF($A1076=0,"",IFERROR(INDEX(BD_Gestão!K:K,MATCH('Banco de Dados'!$B1076,BD_Gestão!$B:$B,0)),"erro"))</f>
        <v/>
      </c>
      <c r="P1076" s="169" t="str">
        <f t="shared" si="66"/>
        <v/>
      </c>
      <c r="Q1076" s="170" t="str">
        <f t="shared" si="67"/>
        <v/>
      </c>
      <c r="R1076" s="163" t="e">
        <f t="shared" si="64"/>
        <v>#VALUE!</v>
      </c>
      <c r="S1076" s="163" t="e">
        <f t="shared" si="65"/>
        <v>#VALUE!</v>
      </c>
      <c r="T1076" s="163" t="e">
        <f>INDEX(Controle!O:O,MATCH('Banco de Dados'!A1076,Controle!M:M,0))*E1076/100</f>
        <v>#N/A</v>
      </c>
    </row>
    <row r="1077" spans="1:20" hidden="1" x14ac:dyDescent="0.2">
      <c r="A1077" s="158">
        <f>BD_TS!A1076</f>
        <v>0</v>
      </c>
      <c r="B1077" s="158" t="str">
        <f>SUBSTITUTE(SUBSTITUTE(BD_TS!D1076," ",""),"-","/")</f>
        <v/>
      </c>
      <c r="C1077" s="158">
        <f>BD_TS!E1076</f>
        <v>0</v>
      </c>
      <c r="D1077" s="159">
        <f>BD_TS!F1076</f>
        <v>0</v>
      </c>
      <c r="E1077" s="160">
        <f>BD_TS!B1076</f>
        <v>0</v>
      </c>
      <c r="F1077" s="161">
        <f>BD_TS!C1076</f>
        <v>0</v>
      </c>
      <c r="G1077" s="187">
        <f>BD_TS!H1076</f>
        <v>0</v>
      </c>
      <c r="H1077" s="158" t="str">
        <f>IF($A1077=0,"",IFERROR(INDEX(BD_Gestão!A:A,MATCH('Banco de Dados'!$B1077,BD_Gestão!$B:$B,0)),"erro"))</f>
        <v/>
      </c>
      <c r="I1077" s="162" t="str">
        <f>IF($A1077=0,"",IFERROR(INDEX(BD_Gestão!E:E,MATCH('Banco de Dados'!$B1077,BD_Gestão!$B:$B,0)),"erro"))</f>
        <v/>
      </c>
      <c r="J1077" s="186" t="str">
        <f>IF($A1077=0,"",IFERROR(INDEX(BD_Gestão!B:B,MATCH('Banco de Dados'!$B1077,BD_Gestão!$B:$B,0)),"erro"))</f>
        <v/>
      </c>
      <c r="K1077" s="158" t="str">
        <f>IF($A1077=0,"",IFERROR(INDEX(BD_Gestão!C:C,MATCH('Banco de Dados'!$B1077,BD_Gestão!$B:$B,0)),"erro"))</f>
        <v/>
      </c>
      <c r="L1077" s="158" t="str">
        <f>IF($A1077=0,"",IFERROR(INDEX(BD_Gestão!H:H,MATCH('Banco de Dados'!$B1077,BD_Gestão!$B:$B,0)),"erro"))</f>
        <v/>
      </c>
      <c r="M1077" s="161" t="str">
        <f>IF($A1077=0,"",IFERROR(INDEX(BD_Gestão!F:F,MATCH('Banco de Dados'!$B1077,BD_Gestão!$B:$B,0)),"erro"))</f>
        <v/>
      </c>
      <c r="N1077" s="161" t="str">
        <f>IF($A1077=0,"",IFERROR(INDEX(BD_Gestão!J:J,MATCH('Banco de Dados'!$B1077,BD_Gestão!$B:$B,0)),"erro"))</f>
        <v/>
      </c>
      <c r="O1077" s="164" t="str">
        <f>IF($A1077=0,"",IFERROR(INDEX(BD_Gestão!K:K,MATCH('Banco de Dados'!$B1077,BD_Gestão!$B:$B,0)),"erro"))</f>
        <v/>
      </c>
      <c r="P1077" s="169" t="str">
        <f t="shared" si="66"/>
        <v/>
      </c>
      <c r="Q1077" s="170" t="str">
        <f t="shared" si="67"/>
        <v/>
      </c>
      <c r="R1077" s="163" t="e">
        <f t="shared" si="64"/>
        <v>#VALUE!</v>
      </c>
      <c r="S1077" s="163" t="e">
        <f t="shared" si="65"/>
        <v>#VALUE!</v>
      </c>
      <c r="T1077" s="163" t="e">
        <f>INDEX(Controle!O:O,MATCH('Banco de Dados'!A1077,Controle!M:M,0))*E1077/100</f>
        <v>#N/A</v>
      </c>
    </row>
    <row r="1078" spans="1:20" hidden="1" x14ac:dyDescent="0.2">
      <c r="A1078" s="158">
        <f>BD_TS!A1077</f>
        <v>0</v>
      </c>
      <c r="B1078" s="158" t="str">
        <f>SUBSTITUTE(SUBSTITUTE(BD_TS!D1077," ",""),"-","/")</f>
        <v/>
      </c>
      <c r="C1078" s="158">
        <f>BD_TS!E1077</f>
        <v>0</v>
      </c>
      <c r="D1078" s="159">
        <f>BD_TS!F1077</f>
        <v>0</v>
      </c>
      <c r="E1078" s="160">
        <f>BD_TS!B1077</f>
        <v>0</v>
      </c>
      <c r="F1078" s="161">
        <f>BD_TS!C1077</f>
        <v>0</v>
      </c>
      <c r="G1078" s="187">
        <f>BD_TS!H1077</f>
        <v>0</v>
      </c>
      <c r="H1078" s="158" t="str">
        <f>IF($A1078=0,"",IFERROR(INDEX(BD_Gestão!A:A,MATCH('Banco de Dados'!$B1078,BD_Gestão!$B:$B,0)),"erro"))</f>
        <v/>
      </c>
      <c r="I1078" s="162" t="str">
        <f>IF($A1078=0,"",IFERROR(INDEX(BD_Gestão!E:E,MATCH('Banco de Dados'!$B1078,BD_Gestão!$B:$B,0)),"erro"))</f>
        <v/>
      </c>
      <c r="J1078" s="186" t="str">
        <f>IF($A1078=0,"",IFERROR(INDEX(BD_Gestão!B:B,MATCH('Banco de Dados'!$B1078,BD_Gestão!$B:$B,0)),"erro"))</f>
        <v/>
      </c>
      <c r="K1078" s="158" t="str">
        <f>IF($A1078=0,"",IFERROR(INDEX(BD_Gestão!C:C,MATCH('Banco de Dados'!$B1078,BD_Gestão!$B:$B,0)),"erro"))</f>
        <v/>
      </c>
      <c r="L1078" s="158" t="str">
        <f>IF($A1078=0,"",IFERROR(INDEX(BD_Gestão!H:H,MATCH('Banco de Dados'!$B1078,BD_Gestão!$B:$B,0)),"erro"))</f>
        <v/>
      </c>
      <c r="M1078" s="161" t="str">
        <f>IF($A1078=0,"",IFERROR(INDEX(BD_Gestão!F:F,MATCH('Banco de Dados'!$B1078,BD_Gestão!$B:$B,0)),"erro"))</f>
        <v/>
      </c>
      <c r="N1078" s="161" t="str">
        <f>IF($A1078=0,"",IFERROR(INDEX(BD_Gestão!J:J,MATCH('Banco de Dados'!$B1078,BD_Gestão!$B:$B,0)),"erro"))</f>
        <v/>
      </c>
      <c r="O1078" s="164" t="str">
        <f>IF($A1078=0,"",IFERROR(INDEX(BD_Gestão!K:K,MATCH('Banco de Dados'!$B1078,BD_Gestão!$B:$B,0)),"erro"))</f>
        <v/>
      </c>
      <c r="P1078" s="169" t="str">
        <f t="shared" si="66"/>
        <v/>
      </c>
      <c r="Q1078" s="170" t="str">
        <f t="shared" si="67"/>
        <v/>
      </c>
      <c r="R1078" s="163" t="e">
        <f t="shared" si="64"/>
        <v>#VALUE!</v>
      </c>
      <c r="S1078" s="163" t="e">
        <f t="shared" si="65"/>
        <v>#VALUE!</v>
      </c>
      <c r="T1078" s="163" t="e">
        <f>INDEX(Controle!O:O,MATCH('Banco de Dados'!A1078,Controle!M:M,0))*E1078/100</f>
        <v>#N/A</v>
      </c>
    </row>
    <row r="1079" spans="1:20" hidden="1" x14ac:dyDescent="0.2">
      <c r="A1079" s="158">
        <f>BD_TS!A1078</f>
        <v>0</v>
      </c>
      <c r="B1079" s="158" t="str">
        <f>SUBSTITUTE(SUBSTITUTE(BD_TS!D1078," ",""),"-","/")</f>
        <v/>
      </c>
      <c r="C1079" s="158">
        <f>BD_TS!E1078</f>
        <v>0</v>
      </c>
      <c r="D1079" s="159">
        <f>BD_TS!F1078</f>
        <v>0</v>
      </c>
      <c r="E1079" s="160">
        <f>BD_TS!B1078</f>
        <v>0</v>
      </c>
      <c r="F1079" s="161">
        <f>BD_TS!C1078</f>
        <v>0</v>
      </c>
      <c r="G1079" s="187">
        <f>BD_TS!H1078</f>
        <v>0</v>
      </c>
      <c r="H1079" s="158" t="str">
        <f>IF($A1079=0,"",IFERROR(INDEX(BD_Gestão!A:A,MATCH('Banco de Dados'!$B1079,BD_Gestão!$B:$B,0)),"erro"))</f>
        <v/>
      </c>
      <c r="I1079" s="162" t="str">
        <f>IF($A1079=0,"",IFERROR(INDEX(BD_Gestão!E:E,MATCH('Banco de Dados'!$B1079,BD_Gestão!$B:$B,0)),"erro"))</f>
        <v/>
      </c>
      <c r="J1079" s="186" t="str">
        <f>IF($A1079=0,"",IFERROR(INDEX(BD_Gestão!B:B,MATCH('Banco de Dados'!$B1079,BD_Gestão!$B:$B,0)),"erro"))</f>
        <v/>
      </c>
      <c r="K1079" s="158" t="str">
        <f>IF($A1079=0,"",IFERROR(INDEX(BD_Gestão!C:C,MATCH('Banco de Dados'!$B1079,BD_Gestão!$B:$B,0)),"erro"))</f>
        <v/>
      </c>
      <c r="L1079" s="158" t="str">
        <f>IF($A1079=0,"",IFERROR(INDEX(BD_Gestão!H:H,MATCH('Banco de Dados'!$B1079,BD_Gestão!$B:$B,0)),"erro"))</f>
        <v/>
      </c>
      <c r="M1079" s="161" t="str">
        <f>IF($A1079=0,"",IFERROR(INDEX(BD_Gestão!F:F,MATCH('Banco de Dados'!$B1079,BD_Gestão!$B:$B,0)),"erro"))</f>
        <v/>
      </c>
      <c r="N1079" s="161" t="str">
        <f>IF($A1079=0,"",IFERROR(INDEX(BD_Gestão!J:J,MATCH('Banco de Dados'!$B1079,BD_Gestão!$B:$B,0)),"erro"))</f>
        <v/>
      </c>
      <c r="O1079" s="164" t="str">
        <f>IF($A1079=0,"",IFERROR(INDEX(BD_Gestão!K:K,MATCH('Banco de Dados'!$B1079,BD_Gestão!$B:$B,0)),"erro"))</f>
        <v/>
      </c>
      <c r="P1079" s="169" t="str">
        <f t="shared" si="66"/>
        <v/>
      </c>
      <c r="Q1079" s="170" t="str">
        <f t="shared" si="67"/>
        <v/>
      </c>
      <c r="R1079" s="163" t="e">
        <f t="shared" si="64"/>
        <v>#VALUE!</v>
      </c>
      <c r="S1079" s="163" t="e">
        <f t="shared" si="65"/>
        <v>#VALUE!</v>
      </c>
      <c r="T1079" s="163" t="e">
        <f>INDEX(Controle!O:O,MATCH('Banco de Dados'!A1079,Controle!M:M,0))*E1079/100</f>
        <v>#N/A</v>
      </c>
    </row>
    <row r="1080" spans="1:20" hidden="1" x14ac:dyDescent="0.2">
      <c r="A1080" s="158">
        <f>BD_TS!A1079</f>
        <v>0</v>
      </c>
      <c r="B1080" s="158" t="str">
        <f>SUBSTITUTE(SUBSTITUTE(BD_TS!D1079," ",""),"-","/")</f>
        <v/>
      </c>
      <c r="C1080" s="158">
        <f>BD_TS!E1079</f>
        <v>0</v>
      </c>
      <c r="D1080" s="159">
        <f>BD_TS!F1079</f>
        <v>0</v>
      </c>
      <c r="E1080" s="160">
        <f>BD_TS!B1079</f>
        <v>0</v>
      </c>
      <c r="F1080" s="161">
        <f>BD_TS!C1079</f>
        <v>0</v>
      </c>
      <c r="G1080" s="187">
        <f>BD_TS!H1079</f>
        <v>0</v>
      </c>
      <c r="H1080" s="158" t="str">
        <f>IF($A1080=0,"",IFERROR(INDEX(BD_Gestão!A:A,MATCH('Banco de Dados'!$B1080,BD_Gestão!$B:$B,0)),"erro"))</f>
        <v/>
      </c>
      <c r="I1080" s="162" t="str">
        <f>IF($A1080=0,"",IFERROR(INDEX(BD_Gestão!E:E,MATCH('Banco de Dados'!$B1080,BD_Gestão!$B:$B,0)),"erro"))</f>
        <v/>
      </c>
      <c r="J1080" s="186" t="str">
        <f>IF($A1080=0,"",IFERROR(INDEX(BD_Gestão!B:B,MATCH('Banco de Dados'!$B1080,BD_Gestão!$B:$B,0)),"erro"))</f>
        <v/>
      </c>
      <c r="K1080" s="158" t="str">
        <f>IF($A1080=0,"",IFERROR(INDEX(BD_Gestão!C:C,MATCH('Banco de Dados'!$B1080,BD_Gestão!$B:$B,0)),"erro"))</f>
        <v/>
      </c>
      <c r="L1080" s="158" t="str">
        <f>IF($A1080=0,"",IFERROR(INDEX(BD_Gestão!H:H,MATCH('Banco de Dados'!$B1080,BD_Gestão!$B:$B,0)),"erro"))</f>
        <v/>
      </c>
      <c r="M1080" s="161" t="str">
        <f>IF($A1080=0,"",IFERROR(INDEX(BD_Gestão!F:F,MATCH('Banco de Dados'!$B1080,BD_Gestão!$B:$B,0)),"erro"))</f>
        <v/>
      </c>
      <c r="N1080" s="161" t="str">
        <f>IF($A1080=0,"",IFERROR(INDEX(BD_Gestão!J:J,MATCH('Banco de Dados'!$B1080,BD_Gestão!$B:$B,0)),"erro"))</f>
        <v/>
      </c>
      <c r="O1080" s="164" t="str">
        <f>IF($A1080=0,"",IFERROR(INDEX(BD_Gestão!K:K,MATCH('Banco de Dados'!$B1080,BD_Gestão!$B:$B,0)),"erro"))</f>
        <v/>
      </c>
      <c r="P1080" s="169" t="str">
        <f t="shared" si="66"/>
        <v/>
      </c>
      <c r="Q1080" s="170" t="str">
        <f t="shared" si="67"/>
        <v/>
      </c>
      <c r="R1080" s="163" t="e">
        <f t="shared" si="64"/>
        <v>#VALUE!</v>
      </c>
      <c r="S1080" s="163" t="e">
        <f t="shared" si="65"/>
        <v>#VALUE!</v>
      </c>
      <c r="T1080" s="163" t="e">
        <f>INDEX(Controle!O:O,MATCH('Banco de Dados'!A1080,Controle!M:M,0))*E1080/100</f>
        <v>#N/A</v>
      </c>
    </row>
    <row r="1081" spans="1:20" hidden="1" x14ac:dyDescent="0.2">
      <c r="A1081" s="158">
        <f>BD_TS!A1080</f>
        <v>0</v>
      </c>
      <c r="B1081" s="158" t="str">
        <f>SUBSTITUTE(SUBSTITUTE(BD_TS!D1080," ",""),"-","/")</f>
        <v/>
      </c>
      <c r="C1081" s="158">
        <f>BD_TS!E1080</f>
        <v>0</v>
      </c>
      <c r="D1081" s="159">
        <f>BD_TS!F1080</f>
        <v>0</v>
      </c>
      <c r="E1081" s="160">
        <f>BD_TS!B1080</f>
        <v>0</v>
      </c>
      <c r="F1081" s="161">
        <f>BD_TS!C1080</f>
        <v>0</v>
      </c>
      <c r="G1081" s="187">
        <f>BD_TS!H1080</f>
        <v>0</v>
      </c>
      <c r="H1081" s="158" t="str">
        <f>IF($A1081=0,"",IFERROR(INDEX(BD_Gestão!A:A,MATCH('Banco de Dados'!$B1081,BD_Gestão!$B:$B,0)),"erro"))</f>
        <v/>
      </c>
      <c r="I1081" s="162" t="str">
        <f>IF($A1081=0,"",IFERROR(INDEX(BD_Gestão!E:E,MATCH('Banco de Dados'!$B1081,BD_Gestão!$B:$B,0)),"erro"))</f>
        <v/>
      </c>
      <c r="J1081" s="186" t="str">
        <f>IF($A1081=0,"",IFERROR(INDEX(BD_Gestão!B:B,MATCH('Banco de Dados'!$B1081,BD_Gestão!$B:$B,0)),"erro"))</f>
        <v/>
      </c>
      <c r="K1081" s="158" t="str">
        <f>IF($A1081=0,"",IFERROR(INDEX(BD_Gestão!C:C,MATCH('Banco de Dados'!$B1081,BD_Gestão!$B:$B,0)),"erro"))</f>
        <v/>
      </c>
      <c r="L1081" s="158" t="str">
        <f>IF($A1081=0,"",IFERROR(INDEX(BD_Gestão!H:H,MATCH('Banco de Dados'!$B1081,BD_Gestão!$B:$B,0)),"erro"))</f>
        <v/>
      </c>
      <c r="M1081" s="161" t="str">
        <f>IF($A1081=0,"",IFERROR(INDEX(BD_Gestão!F:F,MATCH('Banco de Dados'!$B1081,BD_Gestão!$B:$B,0)),"erro"))</f>
        <v/>
      </c>
      <c r="N1081" s="161" t="str">
        <f>IF($A1081=0,"",IFERROR(INDEX(BD_Gestão!J:J,MATCH('Banco de Dados'!$B1081,BD_Gestão!$B:$B,0)),"erro"))</f>
        <v/>
      </c>
      <c r="O1081" s="164" t="str">
        <f>IF($A1081=0,"",IFERROR(INDEX(BD_Gestão!K:K,MATCH('Banco de Dados'!$B1081,BD_Gestão!$B:$B,0)),"erro"))</f>
        <v/>
      </c>
      <c r="P1081" s="169" t="str">
        <f t="shared" si="66"/>
        <v/>
      </c>
      <c r="Q1081" s="170" t="str">
        <f t="shared" si="67"/>
        <v/>
      </c>
      <c r="R1081" s="163" t="e">
        <f t="shared" si="64"/>
        <v>#VALUE!</v>
      </c>
      <c r="S1081" s="163" t="e">
        <f t="shared" si="65"/>
        <v>#VALUE!</v>
      </c>
      <c r="T1081" s="163" t="e">
        <f>INDEX(Controle!O:O,MATCH('Banco de Dados'!A1081,Controle!M:M,0))*E1081/100</f>
        <v>#N/A</v>
      </c>
    </row>
    <row r="1082" spans="1:20" hidden="1" x14ac:dyDescent="0.2">
      <c r="A1082" s="158">
        <f>BD_TS!A1081</f>
        <v>0</v>
      </c>
      <c r="B1082" s="158" t="str">
        <f>SUBSTITUTE(SUBSTITUTE(BD_TS!D1081," ",""),"-","/")</f>
        <v/>
      </c>
      <c r="C1082" s="158">
        <f>BD_TS!E1081</f>
        <v>0</v>
      </c>
      <c r="D1082" s="159">
        <f>BD_TS!F1081</f>
        <v>0</v>
      </c>
      <c r="E1082" s="160">
        <f>BD_TS!B1081</f>
        <v>0</v>
      </c>
      <c r="F1082" s="161">
        <f>BD_TS!C1081</f>
        <v>0</v>
      </c>
      <c r="G1082" s="187">
        <f>BD_TS!H1081</f>
        <v>0</v>
      </c>
      <c r="H1082" s="158" t="str">
        <f>IF($A1082=0,"",IFERROR(INDEX(BD_Gestão!A:A,MATCH('Banco de Dados'!$B1082,BD_Gestão!$B:$B,0)),"erro"))</f>
        <v/>
      </c>
      <c r="I1082" s="162" t="str">
        <f>IF($A1082=0,"",IFERROR(INDEX(BD_Gestão!E:E,MATCH('Banco de Dados'!$B1082,BD_Gestão!$B:$B,0)),"erro"))</f>
        <v/>
      </c>
      <c r="J1082" s="186" t="str">
        <f>IF($A1082=0,"",IFERROR(INDEX(BD_Gestão!B:B,MATCH('Banco de Dados'!$B1082,BD_Gestão!$B:$B,0)),"erro"))</f>
        <v/>
      </c>
      <c r="K1082" s="158" t="str">
        <f>IF($A1082=0,"",IFERROR(INDEX(BD_Gestão!C:C,MATCH('Banco de Dados'!$B1082,BD_Gestão!$B:$B,0)),"erro"))</f>
        <v/>
      </c>
      <c r="L1082" s="158" t="str">
        <f>IF($A1082=0,"",IFERROR(INDEX(BD_Gestão!H:H,MATCH('Banco de Dados'!$B1082,BD_Gestão!$B:$B,0)),"erro"))</f>
        <v/>
      </c>
      <c r="M1082" s="161" t="str">
        <f>IF($A1082=0,"",IFERROR(INDEX(BD_Gestão!F:F,MATCH('Banco de Dados'!$B1082,BD_Gestão!$B:$B,0)),"erro"))</f>
        <v/>
      </c>
      <c r="N1082" s="161" t="str">
        <f>IF($A1082=0,"",IFERROR(INDEX(BD_Gestão!J:J,MATCH('Banco de Dados'!$B1082,BD_Gestão!$B:$B,0)),"erro"))</f>
        <v/>
      </c>
      <c r="O1082" s="164" t="str">
        <f>IF($A1082=0,"",IFERROR(INDEX(BD_Gestão!K:K,MATCH('Banco de Dados'!$B1082,BD_Gestão!$B:$B,0)),"erro"))</f>
        <v/>
      </c>
      <c r="P1082" s="169" t="str">
        <f t="shared" si="66"/>
        <v/>
      </c>
      <c r="Q1082" s="170" t="str">
        <f t="shared" si="67"/>
        <v/>
      </c>
      <c r="R1082" s="163" t="e">
        <f t="shared" si="64"/>
        <v>#VALUE!</v>
      </c>
      <c r="S1082" s="163" t="e">
        <f t="shared" si="65"/>
        <v>#VALUE!</v>
      </c>
      <c r="T1082" s="163" t="e">
        <f>INDEX(Controle!O:O,MATCH('Banco de Dados'!A1082,Controle!M:M,0))*E1082/100</f>
        <v>#N/A</v>
      </c>
    </row>
    <row r="1083" spans="1:20" hidden="1" x14ac:dyDescent="0.2">
      <c r="A1083" s="158">
        <f>BD_TS!A1082</f>
        <v>0</v>
      </c>
      <c r="B1083" s="158" t="str">
        <f>SUBSTITUTE(SUBSTITUTE(BD_TS!D1082," ",""),"-","/")</f>
        <v/>
      </c>
      <c r="C1083" s="158">
        <f>BD_TS!E1082</f>
        <v>0</v>
      </c>
      <c r="D1083" s="159">
        <f>BD_TS!F1082</f>
        <v>0</v>
      </c>
      <c r="E1083" s="160">
        <f>BD_TS!B1082</f>
        <v>0</v>
      </c>
      <c r="F1083" s="161">
        <f>BD_TS!C1082</f>
        <v>0</v>
      </c>
      <c r="G1083" s="187">
        <f>BD_TS!H1082</f>
        <v>0</v>
      </c>
      <c r="H1083" s="158" t="str">
        <f>IF($A1083=0,"",IFERROR(INDEX(BD_Gestão!A:A,MATCH('Banco de Dados'!$B1083,BD_Gestão!$B:$B,0)),"erro"))</f>
        <v/>
      </c>
      <c r="I1083" s="162" t="str">
        <f>IF($A1083=0,"",IFERROR(INDEX(BD_Gestão!E:E,MATCH('Banco de Dados'!$B1083,BD_Gestão!$B:$B,0)),"erro"))</f>
        <v/>
      </c>
      <c r="J1083" s="186" t="str">
        <f>IF($A1083=0,"",IFERROR(INDEX(BD_Gestão!B:B,MATCH('Banco de Dados'!$B1083,BD_Gestão!$B:$B,0)),"erro"))</f>
        <v/>
      </c>
      <c r="K1083" s="158" t="str">
        <f>IF($A1083=0,"",IFERROR(INDEX(BD_Gestão!C:C,MATCH('Banco de Dados'!$B1083,BD_Gestão!$B:$B,0)),"erro"))</f>
        <v/>
      </c>
      <c r="L1083" s="158" t="str">
        <f>IF($A1083=0,"",IFERROR(INDEX(BD_Gestão!H:H,MATCH('Banco de Dados'!$B1083,BD_Gestão!$B:$B,0)),"erro"))</f>
        <v/>
      </c>
      <c r="M1083" s="161" t="str">
        <f>IF($A1083=0,"",IFERROR(INDEX(BD_Gestão!F:F,MATCH('Banco de Dados'!$B1083,BD_Gestão!$B:$B,0)),"erro"))</f>
        <v/>
      </c>
      <c r="N1083" s="161" t="str">
        <f>IF($A1083=0,"",IFERROR(INDEX(BD_Gestão!J:J,MATCH('Banco de Dados'!$B1083,BD_Gestão!$B:$B,0)),"erro"))</f>
        <v/>
      </c>
      <c r="O1083" s="164" t="str">
        <f>IF($A1083=0,"",IFERROR(INDEX(BD_Gestão!K:K,MATCH('Banco de Dados'!$B1083,BD_Gestão!$B:$B,0)),"erro"))</f>
        <v/>
      </c>
      <c r="P1083" s="169" t="str">
        <f t="shared" si="66"/>
        <v/>
      </c>
      <c r="Q1083" s="170" t="str">
        <f t="shared" si="67"/>
        <v/>
      </c>
      <c r="R1083" s="163" t="e">
        <f t="shared" si="64"/>
        <v>#VALUE!</v>
      </c>
      <c r="S1083" s="163" t="e">
        <f t="shared" si="65"/>
        <v>#VALUE!</v>
      </c>
      <c r="T1083" s="163" t="e">
        <f>INDEX(Controle!O:O,MATCH('Banco de Dados'!A1083,Controle!M:M,0))*E1083/100</f>
        <v>#N/A</v>
      </c>
    </row>
    <row r="1084" spans="1:20" hidden="1" x14ac:dyDescent="0.2">
      <c r="A1084" s="158">
        <f>BD_TS!A1083</f>
        <v>0</v>
      </c>
      <c r="B1084" s="158" t="str">
        <f>SUBSTITUTE(SUBSTITUTE(BD_TS!D1083," ",""),"-","/")</f>
        <v/>
      </c>
      <c r="C1084" s="158">
        <f>BD_TS!E1083</f>
        <v>0</v>
      </c>
      <c r="D1084" s="159">
        <f>BD_TS!F1083</f>
        <v>0</v>
      </c>
      <c r="E1084" s="160">
        <f>BD_TS!B1083</f>
        <v>0</v>
      </c>
      <c r="F1084" s="161">
        <f>BD_TS!C1083</f>
        <v>0</v>
      </c>
      <c r="G1084" s="187">
        <f>BD_TS!H1083</f>
        <v>0</v>
      </c>
      <c r="H1084" s="158" t="str">
        <f>IF($A1084=0,"",IFERROR(INDEX(BD_Gestão!A:A,MATCH('Banco de Dados'!$B1084,BD_Gestão!$B:$B,0)),"erro"))</f>
        <v/>
      </c>
      <c r="I1084" s="162" t="str">
        <f>IF($A1084=0,"",IFERROR(INDEX(BD_Gestão!E:E,MATCH('Banco de Dados'!$B1084,BD_Gestão!$B:$B,0)),"erro"))</f>
        <v/>
      </c>
      <c r="J1084" s="186" t="str">
        <f>IF($A1084=0,"",IFERROR(INDEX(BD_Gestão!B:B,MATCH('Banco de Dados'!$B1084,BD_Gestão!$B:$B,0)),"erro"))</f>
        <v/>
      </c>
      <c r="K1084" s="158" t="str">
        <f>IF($A1084=0,"",IFERROR(INDEX(BD_Gestão!C:C,MATCH('Banco de Dados'!$B1084,BD_Gestão!$B:$B,0)),"erro"))</f>
        <v/>
      </c>
      <c r="L1084" s="158" t="str">
        <f>IF($A1084=0,"",IFERROR(INDEX(BD_Gestão!H:H,MATCH('Banco de Dados'!$B1084,BD_Gestão!$B:$B,0)),"erro"))</f>
        <v/>
      </c>
      <c r="M1084" s="161" t="str">
        <f>IF($A1084=0,"",IFERROR(INDEX(BD_Gestão!F:F,MATCH('Banco de Dados'!$B1084,BD_Gestão!$B:$B,0)),"erro"))</f>
        <v/>
      </c>
      <c r="N1084" s="161" t="str">
        <f>IF($A1084=0,"",IFERROR(INDEX(BD_Gestão!J:J,MATCH('Banco de Dados'!$B1084,BD_Gestão!$B:$B,0)),"erro"))</f>
        <v/>
      </c>
      <c r="O1084" s="164" t="str">
        <f>IF($A1084=0,"",IFERROR(INDEX(BD_Gestão!K:K,MATCH('Banco de Dados'!$B1084,BD_Gestão!$B:$B,0)),"erro"))</f>
        <v/>
      </c>
      <c r="P1084" s="169" t="str">
        <f t="shared" si="66"/>
        <v/>
      </c>
      <c r="Q1084" s="170" t="str">
        <f t="shared" si="67"/>
        <v/>
      </c>
      <c r="R1084" s="163" t="e">
        <f t="shared" si="64"/>
        <v>#VALUE!</v>
      </c>
      <c r="S1084" s="163" t="e">
        <f t="shared" si="65"/>
        <v>#VALUE!</v>
      </c>
      <c r="T1084" s="163" t="e">
        <f>INDEX(Controle!O:O,MATCH('Banco de Dados'!A1084,Controle!M:M,0))*E1084/100</f>
        <v>#N/A</v>
      </c>
    </row>
    <row r="1085" spans="1:20" hidden="1" x14ac:dyDescent="0.2">
      <c r="A1085" s="158">
        <f>BD_TS!A1084</f>
        <v>0</v>
      </c>
      <c r="B1085" s="158" t="str">
        <f>SUBSTITUTE(SUBSTITUTE(BD_TS!D1084," ",""),"-","/")</f>
        <v/>
      </c>
      <c r="C1085" s="158">
        <f>BD_TS!E1084</f>
        <v>0</v>
      </c>
      <c r="D1085" s="159">
        <f>BD_TS!F1084</f>
        <v>0</v>
      </c>
      <c r="E1085" s="160">
        <f>BD_TS!B1084</f>
        <v>0</v>
      </c>
      <c r="F1085" s="161">
        <f>BD_TS!C1084</f>
        <v>0</v>
      </c>
      <c r="G1085" s="187">
        <f>BD_TS!H1084</f>
        <v>0</v>
      </c>
      <c r="H1085" s="158" t="str">
        <f>IF($A1085=0,"",IFERROR(INDEX(BD_Gestão!A:A,MATCH('Banco de Dados'!$B1085,BD_Gestão!$B:$B,0)),"erro"))</f>
        <v/>
      </c>
      <c r="I1085" s="162" t="str">
        <f>IF($A1085=0,"",IFERROR(INDEX(BD_Gestão!E:E,MATCH('Banco de Dados'!$B1085,BD_Gestão!$B:$B,0)),"erro"))</f>
        <v/>
      </c>
      <c r="J1085" s="186" t="str">
        <f>IF($A1085=0,"",IFERROR(INDEX(BD_Gestão!B:B,MATCH('Banco de Dados'!$B1085,BD_Gestão!$B:$B,0)),"erro"))</f>
        <v/>
      </c>
      <c r="K1085" s="158" t="str">
        <f>IF($A1085=0,"",IFERROR(INDEX(BD_Gestão!C:C,MATCH('Banco de Dados'!$B1085,BD_Gestão!$B:$B,0)),"erro"))</f>
        <v/>
      </c>
      <c r="L1085" s="158" t="str">
        <f>IF($A1085=0,"",IFERROR(INDEX(BD_Gestão!H:H,MATCH('Banco de Dados'!$B1085,BD_Gestão!$B:$B,0)),"erro"))</f>
        <v/>
      </c>
      <c r="M1085" s="161" t="str">
        <f>IF($A1085=0,"",IFERROR(INDEX(BD_Gestão!F:F,MATCH('Banco de Dados'!$B1085,BD_Gestão!$B:$B,0)),"erro"))</f>
        <v/>
      </c>
      <c r="N1085" s="161" t="str">
        <f>IF($A1085=0,"",IFERROR(INDEX(BD_Gestão!J:J,MATCH('Banco de Dados'!$B1085,BD_Gestão!$B:$B,0)),"erro"))</f>
        <v/>
      </c>
      <c r="O1085" s="164" t="str">
        <f>IF($A1085=0,"",IFERROR(INDEX(BD_Gestão!K:K,MATCH('Banco de Dados'!$B1085,BD_Gestão!$B:$B,0)),"erro"))</f>
        <v/>
      </c>
      <c r="P1085" s="169" t="str">
        <f t="shared" si="66"/>
        <v/>
      </c>
      <c r="Q1085" s="170" t="str">
        <f t="shared" si="67"/>
        <v/>
      </c>
      <c r="R1085" s="163" t="e">
        <f t="shared" si="64"/>
        <v>#VALUE!</v>
      </c>
      <c r="S1085" s="163" t="e">
        <f t="shared" si="65"/>
        <v>#VALUE!</v>
      </c>
      <c r="T1085" s="163" t="e">
        <f>INDEX(Controle!O:O,MATCH('Banco de Dados'!A1085,Controle!M:M,0))*E1085/100</f>
        <v>#N/A</v>
      </c>
    </row>
    <row r="1086" spans="1:20" hidden="1" x14ac:dyDescent="0.2">
      <c r="A1086" s="158">
        <f>BD_TS!A1085</f>
        <v>0</v>
      </c>
      <c r="B1086" s="158" t="str">
        <f>SUBSTITUTE(SUBSTITUTE(BD_TS!D1085," ",""),"-","/")</f>
        <v/>
      </c>
      <c r="C1086" s="158">
        <f>BD_TS!E1085</f>
        <v>0</v>
      </c>
      <c r="D1086" s="159">
        <f>BD_TS!F1085</f>
        <v>0</v>
      </c>
      <c r="E1086" s="160">
        <f>BD_TS!B1085</f>
        <v>0</v>
      </c>
      <c r="F1086" s="161">
        <f>BD_TS!C1085</f>
        <v>0</v>
      </c>
      <c r="G1086" s="187">
        <f>BD_TS!H1085</f>
        <v>0</v>
      </c>
      <c r="H1086" s="158" t="str">
        <f>IF($A1086=0,"",IFERROR(INDEX(BD_Gestão!A:A,MATCH('Banco de Dados'!$B1086,BD_Gestão!$B:$B,0)),"erro"))</f>
        <v/>
      </c>
      <c r="I1086" s="162" t="str">
        <f>IF($A1086=0,"",IFERROR(INDEX(BD_Gestão!E:E,MATCH('Banco de Dados'!$B1086,BD_Gestão!$B:$B,0)),"erro"))</f>
        <v/>
      </c>
      <c r="J1086" s="186" t="str">
        <f>IF($A1086=0,"",IFERROR(INDEX(BD_Gestão!B:B,MATCH('Banco de Dados'!$B1086,BD_Gestão!$B:$B,0)),"erro"))</f>
        <v/>
      </c>
      <c r="K1086" s="158" t="str">
        <f>IF($A1086=0,"",IFERROR(INDEX(BD_Gestão!C:C,MATCH('Banco de Dados'!$B1086,BD_Gestão!$B:$B,0)),"erro"))</f>
        <v/>
      </c>
      <c r="L1086" s="158" t="str">
        <f>IF($A1086=0,"",IFERROR(INDEX(BD_Gestão!H:H,MATCH('Banco de Dados'!$B1086,BD_Gestão!$B:$B,0)),"erro"))</f>
        <v/>
      </c>
      <c r="M1086" s="161" t="str">
        <f>IF($A1086=0,"",IFERROR(INDEX(BD_Gestão!F:F,MATCH('Banco de Dados'!$B1086,BD_Gestão!$B:$B,0)),"erro"))</f>
        <v/>
      </c>
      <c r="N1086" s="161" t="str">
        <f>IF($A1086=0,"",IFERROR(INDEX(BD_Gestão!J:J,MATCH('Banco de Dados'!$B1086,BD_Gestão!$B:$B,0)),"erro"))</f>
        <v/>
      </c>
      <c r="O1086" s="164" t="str">
        <f>IF($A1086=0,"",IFERROR(INDEX(BD_Gestão!K:K,MATCH('Banco de Dados'!$B1086,BD_Gestão!$B:$B,0)),"erro"))</f>
        <v/>
      </c>
      <c r="P1086" s="169" t="str">
        <f t="shared" si="66"/>
        <v/>
      </c>
      <c r="Q1086" s="170" t="str">
        <f t="shared" si="67"/>
        <v/>
      </c>
      <c r="R1086" s="163" t="e">
        <f t="shared" si="64"/>
        <v>#VALUE!</v>
      </c>
      <c r="S1086" s="163" t="e">
        <f t="shared" si="65"/>
        <v>#VALUE!</v>
      </c>
      <c r="T1086" s="163" t="e">
        <f>INDEX(Controle!O:O,MATCH('Banco de Dados'!A1086,Controle!M:M,0))*E1086/100</f>
        <v>#N/A</v>
      </c>
    </row>
    <row r="1087" spans="1:20" hidden="1" x14ac:dyDescent="0.2">
      <c r="A1087" s="158">
        <f>BD_TS!A1086</f>
        <v>0</v>
      </c>
      <c r="B1087" s="158" t="str">
        <f>SUBSTITUTE(SUBSTITUTE(BD_TS!D1086," ",""),"-","/")</f>
        <v/>
      </c>
      <c r="C1087" s="158">
        <f>BD_TS!E1086</f>
        <v>0</v>
      </c>
      <c r="D1087" s="159">
        <f>BD_TS!F1086</f>
        <v>0</v>
      </c>
      <c r="E1087" s="160">
        <f>BD_TS!B1086</f>
        <v>0</v>
      </c>
      <c r="F1087" s="161">
        <f>BD_TS!C1086</f>
        <v>0</v>
      </c>
      <c r="G1087" s="187">
        <f>BD_TS!H1086</f>
        <v>0</v>
      </c>
      <c r="H1087" s="158" t="str">
        <f>IF($A1087=0,"",IFERROR(INDEX(BD_Gestão!A:A,MATCH('Banco de Dados'!$B1087,BD_Gestão!$B:$B,0)),"erro"))</f>
        <v/>
      </c>
      <c r="I1087" s="162" t="str">
        <f>IF($A1087=0,"",IFERROR(INDEX(BD_Gestão!E:E,MATCH('Banco de Dados'!$B1087,BD_Gestão!$B:$B,0)),"erro"))</f>
        <v/>
      </c>
      <c r="J1087" s="186" t="str">
        <f>IF($A1087=0,"",IFERROR(INDEX(BD_Gestão!B:B,MATCH('Banco de Dados'!$B1087,BD_Gestão!$B:$B,0)),"erro"))</f>
        <v/>
      </c>
      <c r="K1087" s="158" t="str">
        <f>IF($A1087=0,"",IFERROR(INDEX(BD_Gestão!C:C,MATCH('Banco de Dados'!$B1087,BD_Gestão!$B:$B,0)),"erro"))</f>
        <v/>
      </c>
      <c r="L1087" s="158" t="str">
        <f>IF($A1087=0,"",IFERROR(INDEX(BD_Gestão!H:H,MATCH('Banco de Dados'!$B1087,BD_Gestão!$B:$B,0)),"erro"))</f>
        <v/>
      </c>
      <c r="M1087" s="161" t="str">
        <f>IF($A1087=0,"",IFERROR(INDEX(BD_Gestão!F:F,MATCH('Banco de Dados'!$B1087,BD_Gestão!$B:$B,0)),"erro"))</f>
        <v/>
      </c>
      <c r="N1087" s="161" t="str">
        <f>IF($A1087=0,"",IFERROR(INDEX(BD_Gestão!J:J,MATCH('Banco de Dados'!$B1087,BD_Gestão!$B:$B,0)),"erro"))</f>
        <v/>
      </c>
      <c r="O1087" s="164" t="str">
        <f>IF($A1087=0,"",IFERROR(INDEX(BD_Gestão!K:K,MATCH('Banco de Dados'!$B1087,BD_Gestão!$B:$B,0)),"erro"))</f>
        <v/>
      </c>
      <c r="P1087" s="169" t="str">
        <f t="shared" si="66"/>
        <v/>
      </c>
      <c r="Q1087" s="170" t="str">
        <f t="shared" si="67"/>
        <v/>
      </c>
      <c r="R1087" s="163" t="e">
        <f t="shared" si="64"/>
        <v>#VALUE!</v>
      </c>
      <c r="S1087" s="163" t="e">
        <f t="shared" si="65"/>
        <v>#VALUE!</v>
      </c>
      <c r="T1087" s="163" t="e">
        <f>INDEX(Controle!O:O,MATCH('Banco de Dados'!A1087,Controle!M:M,0))*E1087/100</f>
        <v>#N/A</v>
      </c>
    </row>
    <row r="1088" spans="1:20" hidden="1" x14ac:dyDescent="0.2">
      <c r="A1088" s="158">
        <f>BD_TS!A1087</f>
        <v>0</v>
      </c>
      <c r="B1088" s="158" t="str">
        <f>SUBSTITUTE(SUBSTITUTE(BD_TS!D1087," ",""),"-","/")</f>
        <v/>
      </c>
      <c r="C1088" s="158">
        <f>BD_TS!E1087</f>
        <v>0</v>
      </c>
      <c r="D1088" s="159">
        <f>BD_TS!F1087</f>
        <v>0</v>
      </c>
      <c r="E1088" s="160">
        <f>BD_TS!B1087</f>
        <v>0</v>
      </c>
      <c r="F1088" s="161">
        <f>BD_TS!C1087</f>
        <v>0</v>
      </c>
      <c r="G1088" s="187">
        <f>BD_TS!H1087</f>
        <v>0</v>
      </c>
      <c r="H1088" s="158" t="str">
        <f>IF($A1088=0,"",IFERROR(INDEX(BD_Gestão!A:A,MATCH('Banco de Dados'!$B1088,BD_Gestão!$B:$B,0)),"erro"))</f>
        <v/>
      </c>
      <c r="I1088" s="162" t="str">
        <f>IF($A1088=0,"",IFERROR(INDEX(BD_Gestão!E:E,MATCH('Banco de Dados'!$B1088,BD_Gestão!$B:$B,0)),"erro"))</f>
        <v/>
      </c>
      <c r="J1088" s="186" t="str">
        <f>IF($A1088=0,"",IFERROR(INDEX(BD_Gestão!B:B,MATCH('Banco de Dados'!$B1088,BD_Gestão!$B:$B,0)),"erro"))</f>
        <v/>
      </c>
      <c r="K1088" s="158" t="str">
        <f>IF($A1088=0,"",IFERROR(INDEX(BD_Gestão!C:C,MATCH('Banco de Dados'!$B1088,BD_Gestão!$B:$B,0)),"erro"))</f>
        <v/>
      </c>
      <c r="L1088" s="158" t="str">
        <f>IF($A1088=0,"",IFERROR(INDEX(BD_Gestão!H:H,MATCH('Banco de Dados'!$B1088,BD_Gestão!$B:$B,0)),"erro"))</f>
        <v/>
      </c>
      <c r="M1088" s="161" t="str">
        <f>IF($A1088=0,"",IFERROR(INDEX(BD_Gestão!F:F,MATCH('Banco de Dados'!$B1088,BD_Gestão!$B:$B,0)),"erro"))</f>
        <v/>
      </c>
      <c r="N1088" s="161" t="str">
        <f>IF($A1088=0,"",IFERROR(INDEX(BD_Gestão!J:J,MATCH('Banco de Dados'!$B1088,BD_Gestão!$B:$B,0)),"erro"))</f>
        <v/>
      </c>
      <c r="O1088" s="164" t="str">
        <f>IF($A1088=0,"",IFERROR(INDEX(BD_Gestão!K:K,MATCH('Banco de Dados'!$B1088,BD_Gestão!$B:$B,0)),"erro"))</f>
        <v/>
      </c>
      <c r="P1088" s="169" t="str">
        <f t="shared" si="66"/>
        <v/>
      </c>
      <c r="Q1088" s="170" t="str">
        <f t="shared" si="67"/>
        <v/>
      </c>
      <c r="R1088" s="163" t="e">
        <f t="shared" si="64"/>
        <v>#VALUE!</v>
      </c>
      <c r="S1088" s="163" t="e">
        <f t="shared" si="65"/>
        <v>#VALUE!</v>
      </c>
      <c r="T1088" s="163" t="e">
        <f>INDEX(Controle!O:O,MATCH('Banco de Dados'!A1088,Controle!M:M,0))*E1088/100</f>
        <v>#N/A</v>
      </c>
    </row>
    <row r="1089" spans="1:20" hidden="1" x14ac:dyDescent="0.2">
      <c r="A1089" s="158">
        <f>BD_TS!A1088</f>
        <v>0</v>
      </c>
      <c r="B1089" s="158" t="str">
        <f>SUBSTITUTE(SUBSTITUTE(BD_TS!D1088," ",""),"-","/")</f>
        <v/>
      </c>
      <c r="C1089" s="158">
        <f>BD_TS!E1088</f>
        <v>0</v>
      </c>
      <c r="D1089" s="159">
        <f>BD_TS!F1088</f>
        <v>0</v>
      </c>
      <c r="E1089" s="160">
        <f>BD_TS!B1088</f>
        <v>0</v>
      </c>
      <c r="F1089" s="161">
        <f>BD_TS!C1088</f>
        <v>0</v>
      </c>
      <c r="G1089" s="187">
        <f>BD_TS!H1088</f>
        <v>0</v>
      </c>
      <c r="H1089" s="158" t="str">
        <f>IF($A1089=0,"",IFERROR(INDEX(BD_Gestão!A:A,MATCH('Banco de Dados'!$B1089,BD_Gestão!$B:$B,0)),"erro"))</f>
        <v/>
      </c>
      <c r="I1089" s="162" t="str">
        <f>IF($A1089=0,"",IFERROR(INDEX(BD_Gestão!E:E,MATCH('Banco de Dados'!$B1089,BD_Gestão!$B:$B,0)),"erro"))</f>
        <v/>
      </c>
      <c r="J1089" s="186" t="str">
        <f>IF($A1089=0,"",IFERROR(INDEX(BD_Gestão!B:B,MATCH('Banco de Dados'!$B1089,BD_Gestão!$B:$B,0)),"erro"))</f>
        <v/>
      </c>
      <c r="K1089" s="158" t="str">
        <f>IF($A1089=0,"",IFERROR(INDEX(BD_Gestão!C:C,MATCH('Banco de Dados'!$B1089,BD_Gestão!$B:$B,0)),"erro"))</f>
        <v/>
      </c>
      <c r="L1089" s="158" t="str">
        <f>IF($A1089=0,"",IFERROR(INDEX(BD_Gestão!H:H,MATCH('Banco de Dados'!$B1089,BD_Gestão!$B:$B,0)),"erro"))</f>
        <v/>
      </c>
      <c r="M1089" s="161" t="str">
        <f>IF($A1089=0,"",IFERROR(INDEX(BD_Gestão!F:F,MATCH('Banco de Dados'!$B1089,BD_Gestão!$B:$B,0)),"erro"))</f>
        <v/>
      </c>
      <c r="N1089" s="161" t="str">
        <f>IF($A1089=0,"",IFERROR(INDEX(BD_Gestão!J:J,MATCH('Banco de Dados'!$B1089,BD_Gestão!$B:$B,0)),"erro"))</f>
        <v/>
      </c>
      <c r="O1089" s="164" t="str">
        <f>IF($A1089=0,"",IFERROR(INDEX(BD_Gestão!K:K,MATCH('Banco de Dados'!$B1089,BD_Gestão!$B:$B,0)),"erro"))</f>
        <v/>
      </c>
      <c r="P1089" s="169" t="str">
        <f t="shared" si="66"/>
        <v/>
      </c>
      <c r="Q1089" s="170" t="str">
        <f t="shared" si="67"/>
        <v/>
      </c>
      <c r="R1089" s="163" t="e">
        <f t="shared" si="64"/>
        <v>#VALUE!</v>
      </c>
      <c r="S1089" s="163" t="e">
        <f t="shared" si="65"/>
        <v>#VALUE!</v>
      </c>
      <c r="T1089" s="163" t="e">
        <f>INDEX(Controle!O:O,MATCH('Banco de Dados'!A1089,Controle!M:M,0))*E1089/100</f>
        <v>#N/A</v>
      </c>
    </row>
    <row r="1090" spans="1:20" hidden="1" x14ac:dyDescent="0.2">
      <c r="A1090" s="158">
        <f>BD_TS!A1089</f>
        <v>0</v>
      </c>
      <c r="B1090" s="158" t="str">
        <f>SUBSTITUTE(SUBSTITUTE(BD_TS!D1089," ",""),"-","/")</f>
        <v/>
      </c>
      <c r="C1090" s="158">
        <f>BD_TS!E1089</f>
        <v>0</v>
      </c>
      <c r="D1090" s="159">
        <f>BD_TS!F1089</f>
        <v>0</v>
      </c>
      <c r="E1090" s="160">
        <f>BD_TS!B1089</f>
        <v>0</v>
      </c>
      <c r="F1090" s="161">
        <f>BD_TS!C1089</f>
        <v>0</v>
      </c>
      <c r="G1090" s="187">
        <f>BD_TS!H1089</f>
        <v>0</v>
      </c>
      <c r="H1090" s="158" t="str">
        <f>IF($A1090=0,"",IFERROR(INDEX(BD_Gestão!A:A,MATCH('Banco de Dados'!$B1090,BD_Gestão!$B:$B,0)),"erro"))</f>
        <v/>
      </c>
      <c r="I1090" s="162" t="str">
        <f>IF($A1090=0,"",IFERROR(INDEX(BD_Gestão!E:E,MATCH('Banco de Dados'!$B1090,BD_Gestão!$B:$B,0)),"erro"))</f>
        <v/>
      </c>
      <c r="J1090" s="186" t="str">
        <f>IF($A1090=0,"",IFERROR(INDEX(BD_Gestão!B:B,MATCH('Banco de Dados'!$B1090,BD_Gestão!$B:$B,0)),"erro"))</f>
        <v/>
      </c>
      <c r="K1090" s="158" t="str">
        <f>IF($A1090=0,"",IFERROR(INDEX(BD_Gestão!C:C,MATCH('Banco de Dados'!$B1090,BD_Gestão!$B:$B,0)),"erro"))</f>
        <v/>
      </c>
      <c r="L1090" s="158" t="str">
        <f>IF($A1090=0,"",IFERROR(INDEX(BD_Gestão!H:H,MATCH('Banco de Dados'!$B1090,BD_Gestão!$B:$B,0)),"erro"))</f>
        <v/>
      </c>
      <c r="M1090" s="161" t="str">
        <f>IF($A1090=0,"",IFERROR(INDEX(BD_Gestão!F:F,MATCH('Banco de Dados'!$B1090,BD_Gestão!$B:$B,0)),"erro"))</f>
        <v/>
      </c>
      <c r="N1090" s="161" t="str">
        <f>IF($A1090=0,"",IFERROR(INDEX(BD_Gestão!J:J,MATCH('Banco de Dados'!$B1090,BD_Gestão!$B:$B,0)),"erro"))</f>
        <v/>
      </c>
      <c r="O1090" s="164" t="str">
        <f>IF($A1090=0,"",IFERROR(INDEX(BD_Gestão!K:K,MATCH('Banco de Dados'!$B1090,BD_Gestão!$B:$B,0)),"erro"))</f>
        <v/>
      </c>
      <c r="P1090" s="169" t="str">
        <f t="shared" si="66"/>
        <v/>
      </c>
      <c r="Q1090" s="170" t="str">
        <f t="shared" si="67"/>
        <v/>
      </c>
      <c r="R1090" s="163" t="e">
        <f t="shared" si="64"/>
        <v>#VALUE!</v>
      </c>
      <c r="S1090" s="163" t="e">
        <f t="shared" si="65"/>
        <v>#VALUE!</v>
      </c>
      <c r="T1090" s="163" t="e">
        <f>INDEX(Controle!O:O,MATCH('Banco de Dados'!A1090,Controle!M:M,0))*E1090/100</f>
        <v>#N/A</v>
      </c>
    </row>
    <row r="1091" spans="1:20" hidden="1" x14ac:dyDescent="0.2">
      <c r="A1091" s="158">
        <f>BD_TS!A1090</f>
        <v>0</v>
      </c>
      <c r="B1091" s="158" t="str">
        <f>SUBSTITUTE(SUBSTITUTE(BD_TS!D1090," ",""),"-","/")</f>
        <v/>
      </c>
      <c r="C1091" s="158">
        <f>BD_TS!E1090</f>
        <v>0</v>
      </c>
      <c r="D1091" s="159">
        <f>BD_TS!F1090</f>
        <v>0</v>
      </c>
      <c r="E1091" s="160">
        <f>BD_TS!B1090</f>
        <v>0</v>
      </c>
      <c r="F1091" s="161">
        <f>BD_TS!C1090</f>
        <v>0</v>
      </c>
      <c r="G1091" s="187">
        <f>BD_TS!H1090</f>
        <v>0</v>
      </c>
      <c r="H1091" s="158" t="str">
        <f>IF($A1091=0,"",IFERROR(INDEX(BD_Gestão!A:A,MATCH('Banco de Dados'!$B1091,BD_Gestão!$B:$B,0)),"erro"))</f>
        <v/>
      </c>
      <c r="I1091" s="162" t="str">
        <f>IF($A1091=0,"",IFERROR(INDEX(BD_Gestão!E:E,MATCH('Banco de Dados'!$B1091,BD_Gestão!$B:$B,0)),"erro"))</f>
        <v/>
      </c>
      <c r="J1091" s="186" t="str">
        <f>IF($A1091=0,"",IFERROR(INDEX(BD_Gestão!B:B,MATCH('Banco de Dados'!$B1091,BD_Gestão!$B:$B,0)),"erro"))</f>
        <v/>
      </c>
      <c r="K1091" s="158" t="str">
        <f>IF($A1091=0,"",IFERROR(INDEX(BD_Gestão!C:C,MATCH('Banco de Dados'!$B1091,BD_Gestão!$B:$B,0)),"erro"))</f>
        <v/>
      </c>
      <c r="L1091" s="158" t="str">
        <f>IF($A1091=0,"",IFERROR(INDEX(BD_Gestão!H:H,MATCH('Banco de Dados'!$B1091,BD_Gestão!$B:$B,0)),"erro"))</f>
        <v/>
      </c>
      <c r="M1091" s="161" t="str">
        <f>IF($A1091=0,"",IFERROR(INDEX(BD_Gestão!F:F,MATCH('Banco de Dados'!$B1091,BD_Gestão!$B:$B,0)),"erro"))</f>
        <v/>
      </c>
      <c r="N1091" s="161" t="str">
        <f>IF($A1091=0,"",IFERROR(INDEX(BD_Gestão!J:J,MATCH('Banco de Dados'!$B1091,BD_Gestão!$B:$B,0)),"erro"))</f>
        <v/>
      </c>
      <c r="O1091" s="164" t="str">
        <f>IF($A1091=0,"",IFERROR(INDEX(BD_Gestão!K:K,MATCH('Banco de Dados'!$B1091,BD_Gestão!$B:$B,0)),"erro"))</f>
        <v/>
      </c>
      <c r="P1091" s="169" t="str">
        <f t="shared" si="66"/>
        <v/>
      </c>
      <c r="Q1091" s="170" t="str">
        <f t="shared" si="67"/>
        <v/>
      </c>
      <c r="R1091" s="163" t="e">
        <f t="shared" si="64"/>
        <v>#VALUE!</v>
      </c>
      <c r="S1091" s="163" t="e">
        <f t="shared" si="65"/>
        <v>#VALUE!</v>
      </c>
      <c r="T1091" s="163" t="e">
        <f>INDEX(Controle!O:O,MATCH('Banco de Dados'!A1091,Controle!M:M,0))*E1091/100</f>
        <v>#N/A</v>
      </c>
    </row>
    <row r="1092" spans="1:20" hidden="1" x14ac:dyDescent="0.2">
      <c r="A1092" s="158">
        <f>BD_TS!A1091</f>
        <v>0</v>
      </c>
      <c r="B1092" s="158" t="str">
        <f>SUBSTITUTE(SUBSTITUTE(BD_TS!D1091," ",""),"-","/")</f>
        <v/>
      </c>
      <c r="C1092" s="158">
        <f>BD_TS!E1091</f>
        <v>0</v>
      </c>
      <c r="D1092" s="159">
        <f>BD_TS!F1091</f>
        <v>0</v>
      </c>
      <c r="E1092" s="160">
        <f>BD_TS!B1091</f>
        <v>0</v>
      </c>
      <c r="F1092" s="161">
        <f>BD_TS!C1091</f>
        <v>0</v>
      </c>
      <c r="G1092" s="187">
        <f>BD_TS!H1091</f>
        <v>0</v>
      </c>
      <c r="H1092" s="158" t="str">
        <f>IF($A1092=0,"",IFERROR(INDEX(BD_Gestão!A:A,MATCH('Banco de Dados'!$B1092,BD_Gestão!$B:$B,0)),"erro"))</f>
        <v/>
      </c>
      <c r="I1092" s="162" t="str">
        <f>IF($A1092=0,"",IFERROR(INDEX(BD_Gestão!E:E,MATCH('Banco de Dados'!$B1092,BD_Gestão!$B:$B,0)),"erro"))</f>
        <v/>
      </c>
      <c r="J1092" s="186" t="str">
        <f>IF($A1092=0,"",IFERROR(INDEX(BD_Gestão!B:B,MATCH('Banco de Dados'!$B1092,BD_Gestão!$B:$B,0)),"erro"))</f>
        <v/>
      </c>
      <c r="K1092" s="158" t="str">
        <f>IF($A1092=0,"",IFERROR(INDEX(BD_Gestão!C:C,MATCH('Banco de Dados'!$B1092,BD_Gestão!$B:$B,0)),"erro"))</f>
        <v/>
      </c>
      <c r="L1092" s="158" t="str">
        <f>IF($A1092=0,"",IFERROR(INDEX(BD_Gestão!H:H,MATCH('Banco de Dados'!$B1092,BD_Gestão!$B:$B,0)),"erro"))</f>
        <v/>
      </c>
      <c r="M1092" s="161" t="str">
        <f>IF($A1092=0,"",IFERROR(INDEX(BD_Gestão!F:F,MATCH('Banco de Dados'!$B1092,BD_Gestão!$B:$B,0)),"erro"))</f>
        <v/>
      </c>
      <c r="N1092" s="161" t="str">
        <f>IF($A1092=0,"",IFERROR(INDEX(BD_Gestão!J:J,MATCH('Banco de Dados'!$B1092,BD_Gestão!$B:$B,0)),"erro"))</f>
        <v/>
      </c>
      <c r="O1092" s="164" t="str">
        <f>IF($A1092=0,"",IFERROR(INDEX(BD_Gestão!K:K,MATCH('Banco de Dados'!$B1092,BD_Gestão!$B:$B,0)),"erro"))</f>
        <v/>
      </c>
      <c r="P1092" s="169" t="str">
        <f t="shared" si="66"/>
        <v/>
      </c>
      <c r="Q1092" s="170" t="str">
        <f t="shared" si="67"/>
        <v/>
      </c>
      <c r="R1092" s="163" t="e">
        <f t="shared" si="64"/>
        <v>#VALUE!</v>
      </c>
      <c r="S1092" s="163" t="e">
        <f t="shared" si="65"/>
        <v>#VALUE!</v>
      </c>
      <c r="T1092" s="163" t="e">
        <f>INDEX(Controle!O:O,MATCH('Banco de Dados'!A1092,Controle!M:M,0))*E1092/100</f>
        <v>#N/A</v>
      </c>
    </row>
    <row r="1093" spans="1:20" hidden="1" x14ac:dyDescent="0.2">
      <c r="A1093" s="158">
        <f>BD_TS!A1092</f>
        <v>0</v>
      </c>
      <c r="B1093" s="158" t="str">
        <f>SUBSTITUTE(SUBSTITUTE(BD_TS!D1092," ",""),"-","/")</f>
        <v/>
      </c>
      <c r="C1093" s="158">
        <f>BD_TS!E1092</f>
        <v>0</v>
      </c>
      <c r="D1093" s="159">
        <f>BD_TS!F1092</f>
        <v>0</v>
      </c>
      <c r="E1093" s="160">
        <f>BD_TS!B1092</f>
        <v>0</v>
      </c>
      <c r="F1093" s="161">
        <f>BD_TS!C1092</f>
        <v>0</v>
      </c>
      <c r="G1093" s="187">
        <f>BD_TS!H1092</f>
        <v>0</v>
      </c>
      <c r="H1093" s="158" t="str">
        <f>IF($A1093=0,"",IFERROR(INDEX(BD_Gestão!A:A,MATCH('Banco de Dados'!$B1093,BD_Gestão!$B:$B,0)),"erro"))</f>
        <v/>
      </c>
      <c r="I1093" s="162" t="str">
        <f>IF($A1093=0,"",IFERROR(INDEX(BD_Gestão!E:E,MATCH('Banco de Dados'!$B1093,BD_Gestão!$B:$B,0)),"erro"))</f>
        <v/>
      </c>
      <c r="J1093" s="186" t="str">
        <f>IF($A1093=0,"",IFERROR(INDEX(BD_Gestão!B:B,MATCH('Banco de Dados'!$B1093,BD_Gestão!$B:$B,0)),"erro"))</f>
        <v/>
      </c>
      <c r="K1093" s="158" t="str">
        <f>IF($A1093=0,"",IFERROR(INDEX(BD_Gestão!C:C,MATCH('Banco de Dados'!$B1093,BD_Gestão!$B:$B,0)),"erro"))</f>
        <v/>
      </c>
      <c r="L1093" s="158" t="str">
        <f>IF($A1093=0,"",IFERROR(INDEX(BD_Gestão!H:H,MATCH('Banco de Dados'!$B1093,BD_Gestão!$B:$B,0)),"erro"))</f>
        <v/>
      </c>
      <c r="M1093" s="161" t="str">
        <f>IF($A1093=0,"",IFERROR(INDEX(BD_Gestão!F:F,MATCH('Banco de Dados'!$B1093,BD_Gestão!$B:$B,0)),"erro"))</f>
        <v/>
      </c>
      <c r="N1093" s="161" t="str">
        <f>IF($A1093=0,"",IFERROR(INDEX(BD_Gestão!J:J,MATCH('Banco de Dados'!$B1093,BD_Gestão!$B:$B,0)),"erro"))</f>
        <v/>
      </c>
      <c r="O1093" s="164" t="str">
        <f>IF($A1093=0,"",IFERROR(INDEX(BD_Gestão!K:K,MATCH('Banco de Dados'!$B1093,BD_Gestão!$B:$B,0)),"erro"))</f>
        <v/>
      </c>
      <c r="P1093" s="169" t="str">
        <f t="shared" si="66"/>
        <v/>
      </c>
      <c r="Q1093" s="170" t="str">
        <f t="shared" si="67"/>
        <v/>
      </c>
      <c r="R1093" s="163" t="e">
        <f t="shared" ref="R1093:R1156" si="68">MONTH(I1093)</f>
        <v>#VALUE!</v>
      </c>
      <c r="S1093" s="163" t="e">
        <f t="shared" ref="S1093:S1156" si="69">YEAR(I1093)</f>
        <v>#VALUE!</v>
      </c>
      <c r="T1093" s="163" t="e">
        <f>INDEX(Controle!O:O,MATCH('Banco de Dados'!A1093,Controle!M:M,0))*E1093/100</f>
        <v>#N/A</v>
      </c>
    </row>
    <row r="1094" spans="1:20" hidden="1" x14ac:dyDescent="0.2">
      <c r="A1094" s="158">
        <f>BD_TS!A1093</f>
        <v>0</v>
      </c>
      <c r="B1094" s="158" t="str">
        <f>SUBSTITUTE(SUBSTITUTE(BD_TS!D1093," ",""),"-","/")</f>
        <v/>
      </c>
      <c r="C1094" s="158">
        <f>BD_TS!E1093</f>
        <v>0</v>
      </c>
      <c r="D1094" s="159">
        <f>BD_TS!F1093</f>
        <v>0</v>
      </c>
      <c r="E1094" s="160">
        <f>BD_TS!B1093</f>
        <v>0</v>
      </c>
      <c r="F1094" s="161">
        <f>BD_TS!C1093</f>
        <v>0</v>
      </c>
      <c r="G1094" s="187">
        <f>BD_TS!H1093</f>
        <v>0</v>
      </c>
      <c r="H1094" s="158" t="str">
        <f>IF($A1094=0,"",IFERROR(INDEX(BD_Gestão!A:A,MATCH('Banco de Dados'!$B1094,BD_Gestão!$B:$B,0)),"erro"))</f>
        <v/>
      </c>
      <c r="I1094" s="162" t="str">
        <f>IF($A1094=0,"",IFERROR(INDEX(BD_Gestão!E:E,MATCH('Banco de Dados'!$B1094,BD_Gestão!$B:$B,0)),"erro"))</f>
        <v/>
      </c>
      <c r="J1094" s="186" t="str">
        <f>IF($A1094=0,"",IFERROR(INDEX(BD_Gestão!B:B,MATCH('Banco de Dados'!$B1094,BD_Gestão!$B:$B,0)),"erro"))</f>
        <v/>
      </c>
      <c r="K1094" s="158" t="str">
        <f>IF($A1094=0,"",IFERROR(INDEX(BD_Gestão!C:C,MATCH('Banco de Dados'!$B1094,BD_Gestão!$B:$B,0)),"erro"))</f>
        <v/>
      </c>
      <c r="L1094" s="158" t="str">
        <f>IF($A1094=0,"",IFERROR(INDEX(BD_Gestão!H:H,MATCH('Banco de Dados'!$B1094,BD_Gestão!$B:$B,0)),"erro"))</f>
        <v/>
      </c>
      <c r="M1094" s="161" t="str">
        <f>IF($A1094=0,"",IFERROR(INDEX(BD_Gestão!F:F,MATCH('Banco de Dados'!$B1094,BD_Gestão!$B:$B,0)),"erro"))</f>
        <v/>
      </c>
      <c r="N1094" s="161" t="str">
        <f>IF($A1094=0,"",IFERROR(INDEX(BD_Gestão!J:J,MATCH('Banco de Dados'!$B1094,BD_Gestão!$B:$B,0)),"erro"))</f>
        <v/>
      </c>
      <c r="O1094" s="164" t="str">
        <f>IF($A1094=0,"",IFERROR(INDEX(BD_Gestão!K:K,MATCH('Banco de Dados'!$B1094,BD_Gestão!$B:$B,0)),"erro"))</f>
        <v/>
      </c>
      <c r="P1094" s="169" t="str">
        <f t="shared" ref="P1094:P1157" si="70">IF(OR(H1094="erro",H1094=""),"",E1094*(MIN(O1094,1)))</f>
        <v/>
      </c>
      <c r="Q1094" s="170" t="str">
        <f t="shared" ref="Q1094:Q1157" si="71">IF(OR(H1094="erro",H1094=""),"",E1094-P1094)</f>
        <v/>
      </c>
      <c r="R1094" s="163" t="e">
        <f t="shared" si="68"/>
        <v>#VALUE!</v>
      </c>
      <c r="S1094" s="163" t="e">
        <f t="shared" si="69"/>
        <v>#VALUE!</v>
      </c>
      <c r="T1094" s="163" t="e">
        <f>INDEX(Controle!O:O,MATCH('Banco de Dados'!A1094,Controle!M:M,0))*E1094/100</f>
        <v>#N/A</v>
      </c>
    </row>
    <row r="1095" spans="1:20" hidden="1" x14ac:dyDescent="0.2">
      <c r="A1095" s="158">
        <f>BD_TS!A1094</f>
        <v>0</v>
      </c>
      <c r="B1095" s="158" t="str">
        <f>SUBSTITUTE(SUBSTITUTE(BD_TS!D1094," ",""),"-","/")</f>
        <v/>
      </c>
      <c r="C1095" s="158">
        <f>BD_TS!E1094</f>
        <v>0</v>
      </c>
      <c r="D1095" s="159">
        <f>BD_TS!F1094</f>
        <v>0</v>
      </c>
      <c r="E1095" s="160">
        <f>BD_TS!B1094</f>
        <v>0</v>
      </c>
      <c r="F1095" s="161">
        <f>BD_TS!C1094</f>
        <v>0</v>
      </c>
      <c r="G1095" s="187">
        <f>BD_TS!H1094</f>
        <v>0</v>
      </c>
      <c r="H1095" s="158" t="str">
        <f>IF($A1095=0,"",IFERROR(INDEX(BD_Gestão!A:A,MATCH('Banco de Dados'!$B1095,BD_Gestão!$B:$B,0)),"erro"))</f>
        <v/>
      </c>
      <c r="I1095" s="162" t="str">
        <f>IF($A1095=0,"",IFERROR(INDEX(BD_Gestão!E:E,MATCH('Banco de Dados'!$B1095,BD_Gestão!$B:$B,0)),"erro"))</f>
        <v/>
      </c>
      <c r="J1095" s="186" t="str">
        <f>IF($A1095=0,"",IFERROR(INDEX(BD_Gestão!B:B,MATCH('Banco de Dados'!$B1095,BD_Gestão!$B:$B,0)),"erro"))</f>
        <v/>
      </c>
      <c r="K1095" s="158" t="str">
        <f>IF($A1095=0,"",IFERROR(INDEX(BD_Gestão!C:C,MATCH('Banco de Dados'!$B1095,BD_Gestão!$B:$B,0)),"erro"))</f>
        <v/>
      </c>
      <c r="L1095" s="158" t="str">
        <f>IF($A1095=0,"",IFERROR(INDEX(BD_Gestão!H:H,MATCH('Banco de Dados'!$B1095,BD_Gestão!$B:$B,0)),"erro"))</f>
        <v/>
      </c>
      <c r="M1095" s="161" t="str">
        <f>IF($A1095=0,"",IFERROR(INDEX(BD_Gestão!F:F,MATCH('Banco de Dados'!$B1095,BD_Gestão!$B:$B,0)),"erro"))</f>
        <v/>
      </c>
      <c r="N1095" s="161" t="str">
        <f>IF($A1095=0,"",IFERROR(INDEX(BD_Gestão!J:J,MATCH('Banco de Dados'!$B1095,BD_Gestão!$B:$B,0)),"erro"))</f>
        <v/>
      </c>
      <c r="O1095" s="164" t="str">
        <f>IF($A1095=0,"",IFERROR(INDEX(BD_Gestão!K:K,MATCH('Banco de Dados'!$B1095,BD_Gestão!$B:$B,0)),"erro"))</f>
        <v/>
      </c>
      <c r="P1095" s="169" t="str">
        <f t="shared" si="70"/>
        <v/>
      </c>
      <c r="Q1095" s="170" t="str">
        <f t="shared" si="71"/>
        <v/>
      </c>
      <c r="R1095" s="163" t="e">
        <f t="shared" si="68"/>
        <v>#VALUE!</v>
      </c>
      <c r="S1095" s="163" t="e">
        <f t="shared" si="69"/>
        <v>#VALUE!</v>
      </c>
      <c r="T1095" s="163" t="e">
        <f>INDEX(Controle!O:O,MATCH('Banco de Dados'!A1095,Controle!M:M,0))*E1095/100</f>
        <v>#N/A</v>
      </c>
    </row>
    <row r="1096" spans="1:20" hidden="1" x14ac:dyDescent="0.2">
      <c r="A1096" s="158">
        <f>BD_TS!A1095</f>
        <v>0</v>
      </c>
      <c r="B1096" s="158" t="str">
        <f>SUBSTITUTE(SUBSTITUTE(BD_TS!D1095," ",""),"-","/")</f>
        <v/>
      </c>
      <c r="C1096" s="158">
        <f>BD_TS!E1095</f>
        <v>0</v>
      </c>
      <c r="D1096" s="159">
        <f>BD_TS!F1095</f>
        <v>0</v>
      </c>
      <c r="E1096" s="160">
        <f>BD_TS!B1095</f>
        <v>0</v>
      </c>
      <c r="F1096" s="161">
        <f>BD_TS!C1095</f>
        <v>0</v>
      </c>
      <c r="G1096" s="187">
        <f>BD_TS!H1095</f>
        <v>0</v>
      </c>
      <c r="H1096" s="158" t="str">
        <f>IF($A1096=0,"",IFERROR(INDEX(BD_Gestão!A:A,MATCH('Banco de Dados'!$B1096,BD_Gestão!$B:$B,0)),"erro"))</f>
        <v/>
      </c>
      <c r="I1096" s="162" t="str">
        <f>IF($A1096=0,"",IFERROR(INDEX(BD_Gestão!E:E,MATCH('Banco de Dados'!$B1096,BD_Gestão!$B:$B,0)),"erro"))</f>
        <v/>
      </c>
      <c r="J1096" s="186" t="str">
        <f>IF($A1096=0,"",IFERROR(INDEX(BD_Gestão!B:B,MATCH('Banco de Dados'!$B1096,BD_Gestão!$B:$B,0)),"erro"))</f>
        <v/>
      </c>
      <c r="K1096" s="158" t="str">
        <f>IF($A1096=0,"",IFERROR(INDEX(BD_Gestão!C:C,MATCH('Banco de Dados'!$B1096,BD_Gestão!$B:$B,0)),"erro"))</f>
        <v/>
      </c>
      <c r="L1096" s="158" t="str">
        <f>IF($A1096=0,"",IFERROR(INDEX(BD_Gestão!H:H,MATCH('Banco de Dados'!$B1096,BD_Gestão!$B:$B,0)),"erro"))</f>
        <v/>
      </c>
      <c r="M1096" s="161" t="str">
        <f>IF($A1096=0,"",IFERROR(INDEX(BD_Gestão!F:F,MATCH('Banco de Dados'!$B1096,BD_Gestão!$B:$B,0)),"erro"))</f>
        <v/>
      </c>
      <c r="N1096" s="161" t="str">
        <f>IF($A1096=0,"",IFERROR(INDEX(BD_Gestão!J:J,MATCH('Banco de Dados'!$B1096,BD_Gestão!$B:$B,0)),"erro"))</f>
        <v/>
      </c>
      <c r="O1096" s="164" t="str">
        <f>IF($A1096=0,"",IFERROR(INDEX(BD_Gestão!K:K,MATCH('Banco de Dados'!$B1096,BD_Gestão!$B:$B,0)),"erro"))</f>
        <v/>
      </c>
      <c r="P1096" s="169" t="str">
        <f t="shared" si="70"/>
        <v/>
      </c>
      <c r="Q1096" s="170" t="str">
        <f t="shared" si="71"/>
        <v/>
      </c>
      <c r="R1096" s="163" t="e">
        <f t="shared" si="68"/>
        <v>#VALUE!</v>
      </c>
      <c r="S1096" s="163" t="e">
        <f t="shared" si="69"/>
        <v>#VALUE!</v>
      </c>
      <c r="T1096" s="163" t="e">
        <f>INDEX(Controle!O:O,MATCH('Banco de Dados'!A1096,Controle!M:M,0))*E1096/100</f>
        <v>#N/A</v>
      </c>
    </row>
    <row r="1097" spans="1:20" hidden="1" x14ac:dyDescent="0.2">
      <c r="A1097" s="158">
        <f>BD_TS!A1096</f>
        <v>0</v>
      </c>
      <c r="B1097" s="158" t="str">
        <f>SUBSTITUTE(SUBSTITUTE(BD_TS!D1096," ",""),"-","/")</f>
        <v/>
      </c>
      <c r="C1097" s="158">
        <f>BD_TS!E1096</f>
        <v>0</v>
      </c>
      <c r="D1097" s="159">
        <f>BD_TS!F1096</f>
        <v>0</v>
      </c>
      <c r="E1097" s="160">
        <f>BD_TS!B1096</f>
        <v>0</v>
      </c>
      <c r="F1097" s="161">
        <f>BD_TS!C1096</f>
        <v>0</v>
      </c>
      <c r="G1097" s="187">
        <f>BD_TS!H1096</f>
        <v>0</v>
      </c>
      <c r="H1097" s="158" t="str">
        <f>IF($A1097=0,"",IFERROR(INDEX(BD_Gestão!A:A,MATCH('Banco de Dados'!$B1097,BD_Gestão!$B:$B,0)),"erro"))</f>
        <v/>
      </c>
      <c r="I1097" s="162" t="str">
        <f>IF($A1097=0,"",IFERROR(INDEX(BD_Gestão!E:E,MATCH('Banco de Dados'!$B1097,BD_Gestão!$B:$B,0)),"erro"))</f>
        <v/>
      </c>
      <c r="J1097" s="186" t="str">
        <f>IF($A1097=0,"",IFERROR(INDEX(BD_Gestão!B:B,MATCH('Banco de Dados'!$B1097,BD_Gestão!$B:$B,0)),"erro"))</f>
        <v/>
      </c>
      <c r="K1097" s="158" t="str">
        <f>IF($A1097=0,"",IFERROR(INDEX(BD_Gestão!C:C,MATCH('Banco de Dados'!$B1097,BD_Gestão!$B:$B,0)),"erro"))</f>
        <v/>
      </c>
      <c r="L1097" s="158" t="str">
        <f>IF($A1097=0,"",IFERROR(INDEX(BD_Gestão!H:H,MATCH('Banco de Dados'!$B1097,BD_Gestão!$B:$B,0)),"erro"))</f>
        <v/>
      </c>
      <c r="M1097" s="161" t="str">
        <f>IF($A1097=0,"",IFERROR(INDEX(BD_Gestão!F:F,MATCH('Banco de Dados'!$B1097,BD_Gestão!$B:$B,0)),"erro"))</f>
        <v/>
      </c>
      <c r="N1097" s="161" t="str">
        <f>IF($A1097=0,"",IFERROR(INDEX(BD_Gestão!J:J,MATCH('Banco de Dados'!$B1097,BD_Gestão!$B:$B,0)),"erro"))</f>
        <v/>
      </c>
      <c r="O1097" s="164" t="str">
        <f>IF($A1097=0,"",IFERROR(INDEX(BD_Gestão!K:K,MATCH('Banco de Dados'!$B1097,BD_Gestão!$B:$B,0)),"erro"))</f>
        <v/>
      </c>
      <c r="P1097" s="169" t="str">
        <f t="shared" si="70"/>
        <v/>
      </c>
      <c r="Q1097" s="170" t="str">
        <f t="shared" si="71"/>
        <v/>
      </c>
      <c r="R1097" s="163" t="e">
        <f t="shared" si="68"/>
        <v>#VALUE!</v>
      </c>
      <c r="S1097" s="163" t="e">
        <f t="shared" si="69"/>
        <v>#VALUE!</v>
      </c>
      <c r="T1097" s="163" t="e">
        <f>INDEX(Controle!O:O,MATCH('Banco de Dados'!A1097,Controle!M:M,0))*E1097/100</f>
        <v>#N/A</v>
      </c>
    </row>
    <row r="1098" spans="1:20" hidden="1" x14ac:dyDescent="0.2">
      <c r="A1098" s="158">
        <f>BD_TS!A1097</f>
        <v>0</v>
      </c>
      <c r="B1098" s="158" t="str">
        <f>SUBSTITUTE(SUBSTITUTE(BD_TS!D1097," ",""),"-","/")</f>
        <v/>
      </c>
      <c r="C1098" s="158">
        <f>BD_TS!E1097</f>
        <v>0</v>
      </c>
      <c r="D1098" s="159">
        <f>BD_TS!F1097</f>
        <v>0</v>
      </c>
      <c r="E1098" s="160">
        <f>BD_TS!B1097</f>
        <v>0</v>
      </c>
      <c r="F1098" s="161">
        <f>BD_TS!C1097</f>
        <v>0</v>
      </c>
      <c r="G1098" s="187">
        <f>BD_TS!H1097</f>
        <v>0</v>
      </c>
      <c r="H1098" s="158" t="str">
        <f>IF($A1098=0,"",IFERROR(INDEX(BD_Gestão!A:A,MATCH('Banco de Dados'!$B1098,BD_Gestão!$B:$B,0)),"erro"))</f>
        <v/>
      </c>
      <c r="I1098" s="162" t="str">
        <f>IF($A1098=0,"",IFERROR(INDEX(BD_Gestão!E:E,MATCH('Banco de Dados'!$B1098,BD_Gestão!$B:$B,0)),"erro"))</f>
        <v/>
      </c>
      <c r="J1098" s="186" t="str">
        <f>IF($A1098=0,"",IFERROR(INDEX(BD_Gestão!B:B,MATCH('Banco de Dados'!$B1098,BD_Gestão!$B:$B,0)),"erro"))</f>
        <v/>
      </c>
      <c r="K1098" s="158" t="str">
        <f>IF($A1098=0,"",IFERROR(INDEX(BD_Gestão!C:C,MATCH('Banco de Dados'!$B1098,BD_Gestão!$B:$B,0)),"erro"))</f>
        <v/>
      </c>
      <c r="L1098" s="158" t="str">
        <f>IF($A1098=0,"",IFERROR(INDEX(BD_Gestão!H:H,MATCH('Banco de Dados'!$B1098,BD_Gestão!$B:$B,0)),"erro"))</f>
        <v/>
      </c>
      <c r="M1098" s="161" t="str">
        <f>IF($A1098=0,"",IFERROR(INDEX(BD_Gestão!F:F,MATCH('Banco de Dados'!$B1098,BD_Gestão!$B:$B,0)),"erro"))</f>
        <v/>
      </c>
      <c r="N1098" s="161" t="str">
        <f>IF($A1098=0,"",IFERROR(INDEX(BD_Gestão!J:J,MATCH('Banco de Dados'!$B1098,BD_Gestão!$B:$B,0)),"erro"))</f>
        <v/>
      </c>
      <c r="O1098" s="164" t="str">
        <f>IF($A1098=0,"",IFERROR(INDEX(BD_Gestão!K:K,MATCH('Banco de Dados'!$B1098,BD_Gestão!$B:$B,0)),"erro"))</f>
        <v/>
      </c>
      <c r="P1098" s="169" t="str">
        <f t="shared" si="70"/>
        <v/>
      </c>
      <c r="Q1098" s="170" t="str">
        <f t="shared" si="71"/>
        <v/>
      </c>
      <c r="R1098" s="163" t="e">
        <f t="shared" si="68"/>
        <v>#VALUE!</v>
      </c>
      <c r="S1098" s="163" t="e">
        <f t="shared" si="69"/>
        <v>#VALUE!</v>
      </c>
      <c r="T1098" s="163" t="e">
        <f>INDEX(Controle!O:O,MATCH('Banco de Dados'!A1098,Controle!M:M,0))*E1098/100</f>
        <v>#N/A</v>
      </c>
    </row>
    <row r="1099" spans="1:20" hidden="1" x14ac:dyDescent="0.2">
      <c r="A1099" s="158">
        <f>BD_TS!A1098</f>
        <v>0</v>
      </c>
      <c r="B1099" s="158" t="str">
        <f>SUBSTITUTE(SUBSTITUTE(BD_TS!D1098," ",""),"-","/")</f>
        <v/>
      </c>
      <c r="C1099" s="158">
        <f>BD_TS!E1098</f>
        <v>0</v>
      </c>
      <c r="D1099" s="159">
        <f>BD_TS!F1098</f>
        <v>0</v>
      </c>
      <c r="E1099" s="160">
        <f>BD_TS!B1098</f>
        <v>0</v>
      </c>
      <c r="F1099" s="161">
        <f>BD_TS!C1098</f>
        <v>0</v>
      </c>
      <c r="G1099" s="187">
        <f>BD_TS!H1098</f>
        <v>0</v>
      </c>
      <c r="H1099" s="158" t="str">
        <f>IF($A1099=0,"",IFERROR(INDEX(BD_Gestão!A:A,MATCH('Banco de Dados'!$B1099,BD_Gestão!$B:$B,0)),"erro"))</f>
        <v/>
      </c>
      <c r="I1099" s="162" t="str">
        <f>IF($A1099=0,"",IFERROR(INDEX(BD_Gestão!E:E,MATCH('Banco de Dados'!$B1099,BD_Gestão!$B:$B,0)),"erro"))</f>
        <v/>
      </c>
      <c r="J1099" s="186" t="str">
        <f>IF($A1099=0,"",IFERROR(INDEX(BD_Gestão!B:B,MATCH('Banco de Dados'!$B1099,BD_Gestão!$B:$B,0)),"erro"))</f>
        <v/>
      </c>
      <c r="K1099" s="158" t="str">
        <f>IF($A1099=0,"",IFERROR(INDEX(BD_Gestão!C:C,MATCH('Banco de Dados'!$B1099,BD_Gestão!$B:$B,0)),"erro"))</f>
        <v/>
      </c>
      <c r="L1099" s="158" t="str">
        <f>IF($A1099=0,"",IFERROR(INDEX(BD_Gestão!H:H,MATCH('Banco de Dados'!$B1099,BD_Gestão!$B:$B,0)),"erro"))</f>
        <v/>
      </c>
      <c r="M1099" s="161" t="str">
        <f>IF($A1099=0,"",IFERROR(INDEX(BD_Gestão!F:F,MATCH('Banco de Dados'!$B1099,BD_Gestão!$B:$B,0)),"erro"))</f>
        <v/>
      </c>
      <c r="N1099" s="161" t="str">
        <f>IF($A1099=0,"",IFERROR(INDEX(BD_Gestão!J:J,MATCH('Banco de Dados'!$B1099,BD_Gestão!$B:$B,0)),"erro"))</f>
        <v/>
      </c>
      <c r="O1099" s="164" t="str">
        <f>IF($A1099=0,"",IFERROR(INDEX(BD_Gestão!K:K,MATCH('Banco de Dados'!$B1099,BD_Gestão!$B:$B,0)),"erro"))</f>
        <v/>
      </c>
      <c r="P1099" s="169" t="str">
        <f t="shared" si="70"/>
        <v/>
      </c>
      <c r="Q1099" s="170" t="str">
        <f t="shared" si="71"/>
        <v/>
      </c>
      <c r="R1099" s="163" t="e">
        <f t="shared" si="68"/>
        <v>#VALUE!</v>
      </c>
      <c r="S1099" s="163" t="e">
        <f t="shared" si="69"/>
        <v>#VALUE!</v>
      </c>
      <c r="T1099" s="163" t="e">
        <f>INDEX(Controle!O:O,MATCH('Banco de Dados'!A1099,Controle!M:M,0))*E1099/100</f>
        <v>#N/A</v>
      </c>
    </row>
    <row r="1100" spans="1:20" hidden="1" x14ac:dyDescent="0.2">
      <c r="A1100" s="158">
        <f>BD_TS!A1099</f>
        <v>0</v>
      </c>
      <c r="B1100" s="158" t="str">
        <f>SUBSTITUTE(SUBSTITUTE(BD_TS!D1099," ",""),"-","/")</f>
        <v/>
      </c>
      <c r="C1100" s="158">
        <f>BD_TS!E1099</f>
        <v>0</v>
      </c>
      <c r="D1100" s="159">
        <f>BD_TS!F1099</f>
        <v>0</v>
      </c>
      <c r="E1100" s="160">
        <f>BD_TS!B1099</f>
        <v>0</v>
      </c>
      <c r="F1100" s="161">
        <f>BD_TS!C1099</f>
        <v>0</v>
      </c>
      <c r="G1100" s="187">
        <f>BD_TS!H1099</f>
        <v>0</v>
      </c>
      <c r="H1100" s="158" t="str">
        <f>IF($A1100=0,"",IFERROR(INDEX(BD_Gestão!A:A,MATCH('Banco de Dados'!$B1100,BD_Gestão!$B:$B,0)),"erro"))</f>
        <v/>
      </c>
      <c r="I1100" s="162" t="str">
        <f>IF($A1100=0,"",IFERROR(INDEX(BD_Gestão!E:E,MATCH('Banco de Dados'!$B1100,BD_Gestão!$B:$B,0)),"erro"))</f>
        <v/>
      </c>
      <c r="J1100" s="186" t="str">
        <f>IF($A1100=0,"",IFERROR(INDEX(BD_Gestão!B:B,MATCH('Banco de Dados'!$B1100,BD_Gestão!$B:$B,0)),"erro"))</f>
        <v/>
      </c>
      <c r="K1100" s="158" t="str">
        <f>IF($A1100=0,"",IFERROR(INDEX(BD_Gestão!C:C,MATCH('Banco de Dados'!$B1100,BD_Gestão!$B:$B,0)),"erro"))</f>
        <v/>
      </c>
      <c r="L1100" s="158" t="str">
        <f>IF($A1100=0,"",IFERROR(INDEX(BD_Gestão!H:H,MATCH('Banco de Dados'!$B1100,BD_Gestão!$B:$B,0)),"erro"))</f>
        <v/>
      </c>
      <c r="M1100" s="161" t="str">
        <f>IF($A1100=0,"",IFERROR(INDEX(BD_Gestão!F:F,MATCH('Banco de Dados'!$B1100,BD_Gestão!$B:$B,0)),"erro"))</f>
        <v/>
      </c>
      <c r="N1100" s="161" t="str">
        <f>IF($A1100=0,"",IFERROR(INDEX(BD_Gestão!J:J,MATCH('Banco de Dados'!$B1100,BD_Gestão!$B:$B,0)),"erro"))</f>
        <v/>
      </c>
      <c r="O1100" s="164" t="str">
        <f>IF($A1100=0,"",IFERROR(INDEX(BD_Gestão!K:K,MATCH('Banco de Dados'!$B1100,BD_Gestão!$B:$B,0)),"erro"))</f>
        <v/>
      </c>
      <c r="P1100" s="169" t="str">
        <f t="shared" si="70"/>
        <v/>
      </c>
      <c r="Q1100" s="170" t="str">
        <f t="shared" si="71"/>
        <v/>
      </c>
      <c r="R1100" s="163" t="e">
        <f t="shared" si="68"/>
        <v>#VALUE!</v>
      </c>
      <c r="S1100" s="163" t="e">
        <f t="shared" si="69"/>
        <v>#VALUE!</v>
      </c>
      <c r="T1100" s="163" t="e">
        <f>INDEX(Controle!O:O,MATCH('Banco de Dados'!A1100,Controle!M:M,0))*E1100/100</f>
        <v>#N/A</v>
      </c>
    </row>
    <row r="1101" spans="1:20" hidden="1" x14ac:dyDescent="0.2">
      <c r="A1101" s="158">
        <f>BD_TS!A1100</f>
        <v>0</v>
      </c>
      <c r="B1101" s="158" t="str">
        <f>SUBSTITUTE(SUBSTITUTE(BD_TS!D1100," ",""),"-","/")</f>
        <v/>
      </c>
      <c r="C1101" s="158">
        <f>BD_TS!E1100</f>
        <v>0</v>
      </c>
      <c r="D1101" s="159">
        <f>BD_TS!F1100</f>
        <v>0</v>
      </c>
      <c r="E1101" s="160">
        <f>BD_TS!B1100</f>
        <v>0</v>
      </c>
      <c r="F1101" s="161">
        <f>BD_TS!C1100</f>
        <v>0</v>
      </c>
      <c r="G1101" s="187">
        <f>BD_TS!H1100</f>
        <v>0</v>
      </c>
      <c r="H1101" s="158" t="str">
        <f>IF($A1101=0,"",IFERROR(INDEX(BD_Gestão!A:A,MATCH('Banco de Dados'!$B1101,BD_Gestão!$B:$B,0)),"erro"))</f>
        <v/>
      </c>
      <c r="I1101" s="162" t="str">
        <f>IF($A1101=0,"",IFERROR(INDEX(BD_Gestão!E:E,MATCH('Banco de Dados'!$B1101,BD_Gestão!$B:$B,0)),"erro"))</f>
        <v/>
      </c>
      <c r="J1101" s="186" t="str">
        <f>IF($A1101=0,"",IFERROR(INDEX(BD_Gestão!B:B,MATCH('Banco de Dados'!$B1101,BD_Gestão!$B:$B,0)),"erro"))</f>
        <v/>
      </c>
      <c r="K1101" s="158" t="str">
        <f>IF($A1101=0,"",IFERROR(INDEX(BD_Gestão!C:C,MATCH('Banco de Dados'!$B1101,BD_Gestão!$B:$B,0)),"erro"))</f>
        <v/>
      </c>
      <c r="L1101" s="158" t="str">
        <f>IF($A1101=0,"",IFERROR(INDEX(BD_Gestão!H:H,MATCH('Banco de Dados'!$B1101,BD_Gestão!$B:$B,0)),"erro"))</f>
        <v/>
      </c>
      <c r="M1101" s="161" t="str">
        <f>IF($A1101=0,"",IFERROR(INDEX(BD_Gestão!F:F,MATCH('Banco de Dados'!$B1101,BD_Gestão!$B:$B,0)),"erro"))</f>
        <v/>
      </c>
      <c r="N1101" s="161" t="str">
        <f>IF($A1101=0,"",IFERROR(INDEX(BD_Gestão!J:J,MATCH('Banco de Dados'!$B1101,BD_Gestão!$B:$B,0)),"erro"))</f>
        <v/>
      </c>
      <c r="O1101" s="164" t="str">
        <f>IF($A1101=0,"",IFERROR(INDEX(BD_Gestão!K:K,MATCH('Banco de Dados'!$B1101,BD_Gestão!$B:$B,0)),"erro"))</f>
        <v/>
      </c>
      <c r="P1101" s="169" t="str">
        <f t="shared" si="70"/>
        <v/>
      </c>
      <c r="Q1101" s="170" t="str">
        <f t="shared" si="71"/>
        <v/>
      </c>
      <c r="R1101" s="163" t="e">
        <f t="shared" si="68"/>
        <v>#VALUE!</v>
      </c>
      <c r="S1101" s="163" t="e">
        <f t="shared" si="69"/>
        <v>#VALUE!</v>
      </c>
      <c r="T1101" s="163" t="e">
        <f>INDEX(Controle!O:O,MATCH('Banco de Dados'!A1101,Controle!M:M,0))*E1101/100</f>
        <v>#N/A</v>
      </c>
    </row>
    <row r="1102" spans="1:20" hidden="1" x14ac:dyDescent="0.2">
      <c r="A1102" s="158">
        <f>BD_TS!A1101</f>
        <v>0</v>
      </c>
      <c r="B1102" s="158" t="str">
        <f>SUBSTITUTE(SUBSTITUTE(BD_TS!D1101," ",""),"-","/")</f>
        <v/>
      </c>
      <c r="C1102" s="158">
        <f>BD_TS!E1101</f>
        <v>0</v>
      </c>
      <c r="D1102" s="159">
        <f>BD_TS!F1101</f>
        <v>0</v>
      </c>
      <c r="E1102" s="160">
        <f>BD_TS!B1101</f>
        <v>0</v>
      </c>
      <c r="F1102" s="161">
        <f>BD_TS!C1101</f>
        <v>0</v>
      </c>
      <c r="G1102" s="187">
        <f>BD_TS!H1101</f>
        <v>0</v>
      </c>
      <c r="H1102" s="158" t="str">
        <f>IF($A1102=0,"",IFERROR(INDEX(BD_Gestão!A:A,MATCH('Banco de Dados'!$B1102,BD_Gestão!$B:$B,0)),"erro"))</f>
        <v/>
      </c>
      <c r="I1102" s="162" t="str">
        <f>IF($A1102=0,"",IFERROR(INDEX(BD_Gestão!E:E,MATCH('Banco de Dados'!$B1102,BD_Gestão!$B:$B,0)),"erro"))</f>
        <v/>
      </c>
      <c r="J1102" s="186" t="str">
        <f>IF($A1102=0,"",IFERROR(INDEX(BD_Gestão!B:B,MATCH('Banco de Dados'!$B1102,BD_Gestão!$B:$B,0)),"erro"))</f>
        <v/>
      </c>
      <c r="K1102" s="158" t="str">
        <f>IF($A1102=0,"",IFERROR(INDEX(BD_Gestão!C:C,MATCH('Banco de Dados'!$B1102,BD_Gestão!$B:$B,0)),"erro"))</f>
        <v/>
      </c>
      <c r="L1102" s="158" t="str">
        <f>IF($A1102=0,"",IFERROR(INDEX(BD_Gestão!H:H,MATCH('Banco de Dados'!$B1102,BD_Gestão!$B:$B,0)),"erro"))</f>
        <v/>
      </c>
      <c r="M1102" s="161" t="str">
        <f>IF($A1102=0,"",IFERROR(INDEX(BD_Gestão!F:F,MATCH('Banco de Dados'!$B1102,BD_Gestão!$B:$B,0)),"erro"))</f>
        <v/>
      </c>
      <c r="N1102" s="161" t="str">
        <f>IF($A1102=0,"",IFERROR(INDEX(BD_Gestão!J:J,MATCH('Banco de Dados'!$B1102,BD_Gestão!$B:$B,0)),"erro"))</f>
        <v/>
      </c>
      <c r="O1102" s="164" t="str">
        <f>IF($A1102=0,"",IFERROR(INDEX(BD_Gestão!K:K,MATCH('Banco de Dados'!$B1102,BD_Gestão!$B:$B,0)),"erro"))</f>
        <v/>
      </c>
      <c r="P1102" s="169" t="str">
        <f t="shared" si="70"/>
        <v/>
      </c>
      <c r="Q1102" s="170" t="str">
        <f t="shared" si="71"/>
        <v/>
      </c>
      <c r="R1102" s="163" t="e">
        <f t="shared" si="68"/>
        <v>#VALUE!</v>
      </c>
      <c r="S1102" s="163" t="e">
        <f t="shared" si="69"/>
        <v>#VALUE!</v>
      </c>
      <c r="T1102" s="163" t="e">
        <f>INDEX(Controle!O:O,MATCH('Banco de Dados'!A1102,Controle!M:M,0))*E1102/100</f>
        <v>#N/A</v>
      </c>
    </row>
    <row r="1103" spans="1:20" hidden="1" x14ac:dyDescent="0.2">
      <c r="A1103" s="158">
        <f>BD_TS!A1102</f>
        <v>0</v>
      </c>
      <c r="B1103" s="158" t="str">
        <f>SUBSTITUTE(SUBSTITUTE(BD_TS!D1102," ",""),"-","/")</f>
        <v/>
      </c>
      <c r="C1103" s="158">
        <f>BD_TS!E1102</f>
        <v>0</v>
      </c>
      <c r="D1103" s="159">
        <f>BD_TS!F1102</f>
        <v>0</v>
      </c>
      <c r="E1103" s="160">
        <f>BD_TS!B1102</f>
        <v>0</v>
      </c>
      <c r="F1103" s="161">
        <f>BD_TS!C1102</f>
        <v>0</v>
      </c>
      <c r="G1103" s="187">
        <f>BD_TS!H1102</f>
        <v>0</v>
      </c>
      <c r="H1103" s="158" t="str">
        <f>IF($A1103=0,"",IFERROR(INDEX(BD_Gestão!A:A,MATCH('Banco de Dados'!$B1103,BD_Gestão!$B:$B,0)),"erro"))</f>
        <v/>
      </c>
      <c r="I1103" s="162" t="str">
        <f>IF($A1103=0,"",IFERROR(INDEX(BD_Gestão!E:E,MATCH('Banco de Dados'!$B1103,BD_Gestão!$B:$B,0)),"erro"))</f>
        <v/>
      </c>
      <c r="J1103" s="186" t="str">
        <f>IF($A1103=0,"",IFERROR(INDEX(BD_Gestão!B:B,MATCH('Banco de Dados'!$B1103,BD_Gestão!$B:$B,0)),"erro"))</f>
        <v/>
      </c>
      <c r="K1103" s="158" t="str">
        <f>IF($A1103=0,"",IFERROR(INDEX(BD_Gestão!C:C,MATCH('Banco de Dados'!$B1103,BD_Gestão!$B:$B,0)),"erro"))</f>
        <v/>
      </c>
      <c r="L1103" s="158" t="str">
        <f>IF($A1103=0,"",IFERROR(INDEX(BD_Gestão!H:H,MATCH('Banco de Dados'!$B1103,BD_Gestão!$B:$B,0)),"erro"))</f>
        <v/>
      </c>
      <c r="M1103" s="161" t="str">
        <f>IF($A1103=0,"",IFERROR(INDEX(BD_Gestão!F:F,MATCH('Banco de Dados'!$B1103,BD_Gestão!$B:$B,0)),"erro"))</f>
        <v/>
      </c>
      <c r="N1103" s="161" t="str">
        <f>IF($A1103=0,"",IFERROR(INDEX(BD_Gestão!J:J,MATCH('Banco de Dados'!$B1103,BD_Gestão!$B:$B,0)),"erro"))</f>
        <v/>
      </c>
      <c r="O1103" s="164" t="str">
        <f>IF($A1103=0,"",IFERROR(INDEX(BD_Gestão!K:K,MATCH('Banco de Dados'!$B1103,BD_Gestão!$B:$B,0)),"erro"))</f>
        <v/>
      </c>
      <c r="P1103" s="169" t="str">
        <f t="shared" si="70"/>
        <v/>
      </c>
      <c r="Q1103" s="170" t="str">
        <f t="shared" si="71"/>
        <v/>
      </c>
      <c r="R1103" s="163" t="e">
        <f t="shared" si="68"/>
        <v>#VALUE!</v>
      </c>
      <c r="S1103" s="163" t="e">
        <f t="shared" si="69"/>
        <v>#VALUE!</v>
      </c>
      <c r="T1103" s="163" t="e">
        <f>INDEX(Controle!O:O,MATCH('Banco de Dados'!A1103,Controle!M:M,0))*E1103/100</f>
        <v>#N/A</v>
      </c>
    </row>
    <row r="1104" spans="1:20" hidden="1" x14ac:dyDescent="0.2">
      <c r="A1104" s="158">
        <f>BD_TS!A1103</f>
        <v>0</v>
      </c>
      <c r="B1104" s="158" t="str">
        <f>SUBSTITUTE(SUBSTITUTE(BD_TS!D1103," ",""),"-","/")</f>
        <v/>
      </c>
      <c r="C1104" s="158">
        <f>BD_TS!E1103</f>
        <v>0</v>
      </c>
      <c r="D1104" s="159">
        <f>BD_TS!F1103</f>
        <v>0</v>
      </c>
      <c r="E1104" s="160">
        <f>BD_TS!B1103</f>
        <v>0</v>
      </c>
      <c r="F1104" s="161">
        <f>BD_TS!C1103</f>
        <v>0</v>
      </c>
      <c r="G1104" s="187">
        <f>BD_TS!H1103</f>
        <v>0</v>
      </c>
      <c r="H1104" s="158" t="str">
        <f>IF($A1104=0,"",IFERROR(INDEX(BD_Gestão!A:A,MATCH('Banco de Dados'!$B1104,BD_Gestão!$B:$B,0)),"erro"))</f>
        <v/>
      </c>
      <c r="I1104" s="162" t="str">
        <f>IF($A1104=0,"",IFERROR(INDEX(BD_Gestão!E:E,MATCH('Banco de Dados'!$B1104,BD_Gestão!$B:$B,0)),"erro"))</f>
        <v/>
      </c>
      <c r="J1104" s="186" t="str">
        <f>IF($A1104=0,"",IFERROR(INDEX(BD_Gestão!B:B,MATCH('Banco de Dados'!$B1104,BD_Gestão!$B:$B,0)),"erro"))</f>
        <v/>
      </c>
      <c r="K1104" s="158" t="str">
        <f>IF($A1104=0,"",IFERROR(INDEX(BD_Gestão!C:C,MATCH('Banco de Dados'!$B1104,BD_Gestão!$B:$B,0)),"erro"))</f>
        <v/>
      </c>
      <c r="L1104" s="158" t="str">
        <f>IF($A1104=0,"",IFERROR(INDEX(BD_Gestão!H:H,MATCH('Banco de Dados'!$B1104,BD_Gestão!$B:$B,0)),"erro"))</f>
        <v/>
      </c>
      <c r="M1104" s="161" t="str">
        <f>IF($A1104=0,"",IFERROR(INDEX(BD_Gestão!F:F,MATCH('Banco de Dados'!$B1104,BD_Gestão!$B:$B,0)),"erro"))</f>
        <v/>
      </c>
      <c r="N1104" s="161" t="str">
        <f>IF($A1104=0,"",IFERROR(INDEX(BD_Gestão!J:J,MATCH('Banco de Dados'!$B1104,BD_Gestão!$B:$B,0)),"erro"))</f>
        <v/>
      </c>
      <c r="O1104" s="164" t="str">
        <f>IF($A1104=0,"",IFERROR(INDEX(BD_Gestão!K:K,MATCH('Banco de Dados'!$B1104,BD_Gestão!$B:$B,0)),"erro"))</f>
        <v/>
      </c>
      <c r="P1104" s="169" t="str">
        <f t="shared" si="70"/>
        <v/>
      </c>
      <c r="Q1104" s="170" t="str">
        <f t="shared" si="71"/>
        <v/>
      </c>
      <c r="R1104" s="163" t="e">
        <f t="shared" si="68"/>
        <v>#VALUE!</v>
      </c>
      <c r="S1104" s="163" t="e">
        <f t="shared" si="69"/>
        <v>#VALUE!</v>
      </c>
      <c r="T1104" s="163" t="e">
        <f>INDEX(Controle!O:O,MATCH('Banco de Dados'!A1104,Controle!M:M,0))*E1104/100</f>
        <v>#N/A</v>
      </c>
    </row>
    <row r="1105" spans="1:20" hidden="1" x14ac:dyDescent="0.2">
      <c r="A1105" s="158">
        <f>BD_TS!A1104</f>
        <v>0</v>
      </c>
      <c r="B1105" s="158" t="str">
        <f>SUBSTITUTE(SUBSTITUTE(BD_TS!D1104," ",""),"-","/")</f>
        <v/>
      </c>
      <c r="C1105" s="158">
        <f>BD_TS!E1104</f>
        <v>0</v>
      </c>
      <c r="D1105" s="159">
        <f>BD_TS!F1104</f>
        <v>0</v>
      </c>
      <c r="E1105" s="160">
        <f>BD_TS!B1104</f>
        <v>0</v>
      </c>
      <c r="F1105" s="161">
        <f>BD_TS!C1104</f>
        <v>0</v>
      </c>
      <c r="G1105" s="187">
        <f>BD_TS!H1104</f>
        <v>0</v>
      </c>
      <c r="H1105" s="158" t="str">
        <f>IF($A1105=0,"",IFERROR(INDEX(BD_Gestão!A:A,MATCH('Banco de Dados'!$B1105,BD_Gestão!$B:$B,0)),"erro"))</f>
        <v/>
      </c>
      <c r="I1105" s="162" t="str">
        <f>IF($A1105=0,"",IFERROR(INDEX(BD_Gestão!E:E,MATCH('Banco de Dados'!$B1105,BD_Gestão!$B:$B,0)),"erro"))</f>
        <v/>
      </c>
      <c r="J1105" s="186" t="str">
        <f>IF($A1105=0,"",IFERROR(INDEX(BD_Gestão!B:B,MATCH('Banco de Dados'!$B1105,BD_Gestão!$B:$B,0)),"erro"))</f>
        <v/>
      </c>
      <c r="K1105" s="158" t="str">
        <f>IF($A1105=0,"",IFERROR(INDEX(BD_Gestão!C:C,MATCH('Banco de Dados'!$B1105,BD_Gestão!$B:$B,0)),"erro"))</f>
        <v/>
      </c>
      <c r="L1105" s="158" t="str">
        <f>IF($A1105=0,"",IFERROR(INDEX(BD_Gestão!H:H,MATCH('Banco de Dados'!$B1105,BD_Gestão!$B:$B,0)),"erro"))</f>
        <v/>
      </c>
      <c r="M1105" s="161" t="str">
        <f>IF($A1105=0,"",IFERROR(INDEX(BD_Gestão!F:F,MATCH('Banco de Dados'!$B1105,BD_Gestão!$B:$B,0)),"erro"))</f>
        <v/>
      </c>
      <c r="N1105" s="161" t="str">
        <f>IF($A1105=0,"",IFERROR(INDEX(BD_Gestão!J:J,MATCH('Banco de Dados'!$B1105,BD_Gestão!$B:$B,0)),"erro"))</f>
        <v/>
      </c>
      <c r="O1105" s="164" t="str">
        <f>IF($A1105=0,"",IFERROR(INDEX(BD_Gestão!K:K,MATCH('Banco de Dados'!$B1105,BD_Gestão!$B:$B,0)),"erro"))</f>
        <v/>
      </c>
      <c r="P1105" s="169" t="str">
        <f t="shared" si="70"/>
        <v/>
      </c>
      <c r="Q1105" s="170" t="str">
        <f t="shared" si="71"/>
        <v/>
      </c>
      <c r="R1105" s="163" t="e">
        <f t="shared" si="68"/>
        <v>#VALUE!</v>
      </c>
      <c r="S1105" s="163" t="e">
        <f t="shared" si="69"/>
        <v>#VALUE!</v>
      </c>
      <c r="T1105" s="163" t="e">
        <f>INDEX(Controle!O:O,MATCH('Banco de Dados'!A1105,Controle!M:M,0))*E1105/100</f>
        <v>#N/A</v>
      </c>
    </row>
    <row r="1106" spans="1:20" hidden="1" x14ac:dyDescent="0.2">
      <c r="A1106" s="158">
        <f>BD_TS!A1105</f>
        <v>0</v>
      </c>
      <c r="B1106" s="158" t="str">
        <f>SUBSTITUTE(SUBSTITUTE(BD_TS!D1105," ",""),"-","/")</f>
        <v/>
      </c>
      <c r="C1106" s="158">
        <f>BD_TS!E1105</f>
        <v>0</v>
      </c>
      <c r="D1106" s="159">
        <f>BD_TS!F1105</f>
        <v>0</v>
      </c>
      <c r="E1106" s="160">
        <f>BD_TS!B1105</f>
        <v>0</v>
      </c>
      <c r="F1106" s="161">
        <f>BD_TS!C1105</f>
        <v>0</v>
      </c>
      <c r="G1106" s="187">
        <f>BD_TS!H1105</f>
        <v>0</v>
      </c>
      <c r="H1106" s="158" t="str">
        <f>IF($A1106=0,"",IFERROR(INDEX(BD_Gestão!A:A,MATCH('Banco de Dados'!$B1106,BD_Gestão!$B:$B,0)),"erro"))</f>
        <v/>
      </c>
      <c r="I1106" s="162" t="str">
        <f>IF($A1106=0,"",IFERROR(INDEX(BD_Gestão!E:E,MATCH('Banco de Dados'!$B1106,BD_Gestão!$B:$B,0)),"erro"))</f>
        <v/>
      </c>
      <c r="J1106" s="186" t="str">
        <f>IF($A1106=0,"",IFERROR(INDEX(BD_Gestão!B:B,MATCH('Banco de Dados'!$B1106,BD_Gestão!$B:$B,0)),"erro"))</f>
        <v/>
      </c>
      <c r="K1106" s="158" t="str">
        <f>IF($A1106=0,"",IFERROR(INDEX(BD_Gestão!C:C,MATCH('Banco de Dados'!$B1106,BD_Gestão!$B:$B,0)),"erro"))</f>
        <v/>
      </c>
      <c r="L1106" s="158" t="str">
        <f>IF($A1106=0,"",IFERROR(INDEX(BD_Gestão!H:H,MATCH('Banco de Dados'!$B1106,BD_Gestão!$B:$B,0)),"erro"))</f>
        <v/>
      </c>
      <c r="M1106" s="161" t="str">
        <f>IF($A1106=0,"",IFERROR(INDEX(BD_Gestão!F:F,MATCH('Banco de Dados'!$B1106,BD_Gestão!$B:$B,0)),"erro"))</f>
        <v/>
      </c>
      <c r="N1106" s="161" t="str">
        <f>IF($A1106=0,"",IFERROR(INDEX(BD_Gestão!J:J,MATCH('Banco de Dados'!$B1106,BD_Gestão!$B:$B,0)),"erro"))</f>
        <v/>
      </c>
      <c r="O1106" s="164" t="str">
        <f>IF($A1106=0,"",IFERROR(INDEX(BD_Gestão!K:K,MATCH('Banco de Dados'!$B1106,BD_Gestão!$B:$B,0)),"erro"))</f>
        <v/>
      </c>
      <c r="P1106" s="169" t="str">
        <f t="shared" si="70"/>
        <v/>
      </c>
      <c r="Q1106" s="170" t="str">
        <f t="shared" si="71"/>
        <v/>
      </c>
      <c r="R1106" s="163" t="e">
        <f t="shared" si="68"/>
        <v>#VALUE!</v>
      </c>
      <c r="S1106" s="163" t="e">
        <f t="shared" si="69"/>
        <v>#VALUE!</v>
      </c>
      <c r="T1106" s="163" t="e">
        <f>INDEX(Controle!O:O,MATCH('Banco de Dados'!A1106,Controle!M:M,0))*E1106/100</f>
        <v>#N/A</v>
      </c>
    </row>
    <row r="1107" spans="1:20" hidden="1" x14ac:dyDescent="0.2">
      <c r="A1107" s="158">
        <f>BD_TS!A1106</f>
        <v>0</v>
      </c>
      <c r="B1107" s="158" t="str">
        <f>SUBSTITUTE(SUBSTITUTE(BD_TS!D1106," ",""),"-","/")</f>
        <v/>
      </c>
      <c r="C1107" s="158">
        <f>BD_TS!E1106</f>
        <v>0</v>
      </c>
      <c r="D1107" s="159">
        <f>BD_TS!F1106</f>
        <v>0</v>
      </c>
      <c r="E1107" s="160">
        <f>BD_TS!B1106</f>
        <v>0</v>
      </c>
      <c r="F1107" s="161">
        <f>BD_TS!C1106</f>
        <v>0</v>
      </c>
      <c r="G1107" s="187">
        <f>BD_TS!H1106</f>
        <v>0</v>
      </c>
      <c r="H1107" s="158" t="str">
        <f>IF($A1107=0,"",IFERROR(INDEX(BD_Gestão!A:A,MATCH('Banco de Dados'!$B1107,BD_Gestão!$B:$B,0)),"erro"))</f>
        <v/>
      </c>
      <c r="I1107" s="162" t="str">
        <f>IF($A1107=0,"",IFERROR(INDEX(BD_Gestão!E:E,MATCH('Banco de Dados'!$B1107,BD_Gestão!$B:$B,0)),"erro"))</f>
        <v/>
      </c>
      <c r="J1107" s="186" t="str">
        <f>IF($A1107=0,"",IFERROR(INDEX(BD_Gestão!B:B,MATCH('Banco de Dados'!$B1107,BD_Gestão!$B:$B,0)),"erro"))</f>
        <v/>
      </c>
      <c r="K1107" s="158" t="str">
        <f>IF($A1107=0,"",IFERROR(INDEX(BD_Gestão!C:C,MATCH('Banco de Dados'!$B1107,BD_Gestão!$B:$B,0)),"erro"))</f>
        <v/>
      </c>
      <c r="L1107" s="158" t="str">
        <f>IF($A1107=0,"",IFERROR(INDEX(BD_Gestão!H:H,MATCH('Banco de Dados'!$B1107,BD_Gestão!$B:$B,0)),"erro"))</f>
        <v/>
      </c>
      <c r="M1107" s="161" t="str">
        <f>IF($A1107=0,"",IFERROR(INDEX(BD_Gestão!F:F,MATCH('Banco de Dados'!$B1107,BD_Gestão!$B:$B,0)),"erro"))</f>
        <v/>
      </c>
      <c r="N1107" s="161" t="str">
        <f>IF($A1107=0,"",IFERROR(INDEX(BD_Gestão!J:J,MATCH('Banco de Dados'!$B1107,BD_Gestão!$B:$B,0)),"erro"))</f>
        <v/>
      </c>
      <c r="O1107" s="164" t="str">
        <f>IF($A1107=0,"",IFERROR(INDEX(BD_Gestão!K:K,MATCH('Banco de Dados'!$B1107,BD_Gestão!$B:$B,0)),"erro"))</f>
        <v/>
      </c>
      <c r="P1107" s="169" t="str">
        <f t="shared" si="70"/>
        <v/>
      </c>
      <c r="Q1107" s="170" t="str">
        <f t="shared" si="71"/>
        <v/>
      </c>
      <c r="R1107" s="163" t="e">
        <f t="shared" si="68"/>
        <v>#VALUE!</v>
      </c>
      <c r="S1107" s="163" t="e">
        <f t="shared" si="69"/>
        <v>#VALUE!</v>
      </c>
      <c r="T1107" s="163" t="e">
        <f>INDEX(Controle!O:O,MATCH('Banco de Dados'!A1107,Controle!M:M,0))*E1107/100</f>
        <v>#N/A</v>
      </c>
    </row>
    <row r="1108" spans="1:20" hidden="1" x14ac:dyDescent="0.2">
      <c r="A1108" s="158">
        <f>BD_TS!A1107</f>
        <v>0</v>
      </c>
      <c r="B1108" s="158" t="str">
        <f>SUBSTITUTE(SUBSTITUTE(BD_TS!D1107," ",""),"-","/")</f>
        <v/>
      </c>
      <c r="C1108" s="158">
        <f>BD_TS!E1107</f>
        <v>0</v>
      </c>
      <c r="D1108" s="159">
        <f>BD_TS!F1107</f>
        <v>0</v>
      </c>
      <c r="E1108" s="160">
        <f>BD_TS!B1107</f>
        <v>0</v>
      </c>
      <c r="F1108" s="161">
        <f>BD_TS!C1107</f>
        <v>0</v>
      </c>
      <c r="G1108" s="187">
        <f>BD_TS!H1107</f>
        <v>0</v>
      </c>
      <c r="H1108" s="158" t="str">
        <f>IF($A1108=0,"",IFERROR(INDEX(BD_Gestão!A:A,MATCH('Banco de Dados'!$B1108,BD_Gestão!$B:$B,0)),"erro"))</f>
        <v/>
      </c>
      <c r="I1108" s="162" t="str">
        <f>IF($A1108=0,"",IFERROR(INDEX(BD_Gestão!E:E,MATCH('Banco de Dados'!$B1108,BD_Gestão!$B:$B,0)),"erro"))</f>
        <v/>
      </c>
      <c r="J1108" s="186" t="str">
        <f>IF($A1108=0,"",IFERROR(INDEX(BD_Gestão!B:B,MATCH('Banco de Dados'!$B1108,BD_Gestão!$B:$B,0)),"erro"))</f>
        <v/>
      </c>
      <c r="K1108" s="158" t="str">
        <f>IF($A1108=0,"",IFERROR(INDEX(BD_Gestão!C:C,MATCH('Banco de Dados'!$B1108,BD_Gestão!$B:$B,0)),"erro"))</f>
        <v/>
      </c>
      <c r="L1108" s="158" t="str">
        <f>IF($A1108=0,"",IFERROR(INDEX(BD_Gestão!H:H,MATCH('Banco de Dados'!$B1108,BD_Gestão!$B:$B,0)),"erro"))</f>
        <v/>
      </c>
      <c r="M1108" s="161" t="str">
        <f>IF($A1108=0,"",IFERROR(INDEX(BD_Gestão!F:F,MATCH('Banco de Dados'!$B1108,BD_Gestão!$B:$B,0)),"erro"))</f>
        <v/>
      </c>
      <c r="N1108" s="161" t="str">
        <f>IF($A1108=0,"",IFERROR(INDEX(BD_Gestão!J:J,MATCH('Banco de Dados'!$B1108,BD_Gestão!$B:$B,0)),"erro"))</f>
        <v/>
      </c>
      <c r="O1108" s="164" t="str">
        <f>IF($A1108=0,"",IFERROR(INDEX(BD_Gestão!K:K,MATCH('Banco de Dados'!$B1108,BD_Gestão!$B:$B,0)),"erro"))</f>
        <v/>
      </c>
      <c r="P1108" s="169" t="str">
        <f t="shared" si="70"/>
        <v/>
      </c>
      <c r="Q1108" s="170" t="str">
        <f t="shared" si="71"/>
        <v/>
      </c>
      <c r="R1108" s="163" t="e">
        <f t="shared" si="68"/>
        <v>#VALUE!</v>
      </c>
      <c r="S1108" s="163" t="e">
        <f t="shared" si="69"/>
        <v>#VALUE!</v>
      </c>
      <c r="T1108" s="163" t="e">
        <f>INDEX(Controle!O:O,MATCH('Banco de Dados'!A1108,Controle!M:M,0))*E1108/100</f>
        <v>#N/A</v>
      </c>
    </row>
    <row r="1109" spans="1:20" hidden="1" x14ac:dyDescent="0.2">
      <c r="A1109" s="158">
        <f>BD_TS!A1108</f>
        <v>0</v>
      </c>
      <c r="B1109" s="158" t="str">
        <f>SUBSTITUTE(SUBSTITUTE(BD_TS!D1108," ",""),"-","/")</f>
        <v/>
      </c>
      <c r="C1109" s="158">
        <f>BD_TS!E1108</f>
        <v>0</v>
      </c>
      <c r="D1109" s="159">
        <f>BD_TS!F1108</f>
        <v>0</v>
      </c>
      <c r="E1109" s="160">
        <f>BD_TS!B1108</f>
        <v>0</v>
      </c>
      <c r="F1109" s="161">
        <f>BD_TS!C1108</f>
        <v>0</v>
      </c>
      <c r="G1109" s="187">
        <f>BD_TS!H1108</f>
        <v>0</v>
      </c>
      <c r="H1109" s="158" t="str">
        <f>IF($A1109=0,"",IFERROR(INDEX(BD_Gestão!A:A,MATCH('Banco de Dados'!$B1109,BD_Gestão!$B:$B,0)),"erro"))</f>
        <v/>
      </c>
      <c r="I1109" s="162" t="str">
        <f>IF($A1109=0,"",IFERROR(INDEX(BD_Gestão!E:E,MATCH('Banco de Dados'!$B1109,BD_Gestão!$B:$B,0)),"erro"))</f>
        <v/>
      </c>
      <c r="J1109" s="186" t="str">
        <f>IF($A1109=0,"",IFERROR(INDEX(BD_Gestão!B:B,MATCH('Banco de Dados'!$B1109,BD_Gestão!$B:$B,0)),"erro"))</f>
        <v/>
      </c>
      <c r="K1109" s="158" t="str">
        <f>IF($A1109=0,"",IFERROR(INDEX(BD_Gestão!C:C,MATCH('Banco de Dados'!$B1109,BD_Gestão!$B:$B,0)),"erro"))</f>
        <v/>
      </c>
      <c r="L1109" s="158" t="str">
        <f>IF($A1109=0,"",IFERROR(INDEX(BD_Gestão!H:H,MATCH('Banco de Dados'!$B1109,BD_Gestão!$B:$B,0)),"erro"))</f>
        <v/>
      </c>
      <c r="M1109" s="161" t="str">
        <f>IF($A1109=0,"",IFERROR(INDEX(BD_Gestão!F:F,MATCH('Banco de Dados'!$B1109,BD_Gestão!$B:$B,0)),"erro"))</f>
        <v/>
      </c>
      <c r="N1109" s="161" t="str">
        <f>IF($A1109=0,"",IFERROR(INDEX(BD_Gestão!J:J,MATCH('Banco de Dados'!$B1109,BD_Gestão!$B:$B,0)),"erro"))</f>
        <v/>
      </c>
      <c r="O1109" s="164" t="str">
        <f>IF($A1109=0,"",IFERROR(INDEX(BD_Gestão!K:K,MATCH('Banco de Dados'!$B1109,BD_Gestão!$B:$B,0)),"erro"))</f>
        <v/>
      </c>
      <c r="P1109" s="169" t="str">
        <f t="shared" si="70"/>
        <v/>
      </c>
      <c r="Q1109" s="170" t="str">
        <f t="shared" si="71"/>
        <v/>
      </c>
      <c r="R1109" s="163" t="e">
        <f t="shared" si="68"/>
        <v>#VALUE!</v>
      </c>
      <c r="S1109" s="163" t="e">
        <f t="shared" si="69"/>
        <v>#VALUE!</v>
      </c>
      <c r="T1109" s="163" t="e">
        <f>INDEX(Controle!O:O,MATCH('Banco de Dados'!A1109,Controle!M:M,0))*E1109/100</f>
        <v>#N/A</v>
      </c>
    </row>
    <row r="1110" spans="1:20" hidden="1" x14ac:dyDescent="0.2">
      <c r="A1110" s="158">
        <f>BD_TS!A1109</f>
        <v>0</v>
      </c>
      <c r="B1110" s="158" t="str">
        <f>SUBSTITUTE(SUBSTITUTE(BD_TS!D1109," ",""),"-","/")</f>
        <v/>
      </c>
      <c r="C1110" s="158">
        <f>BD_TS!E1109</f>
        <v>0</v>
      </c>
      <c r="D1110" s="159">
        <f>BD_TS!F1109</f>
        <v>0</v>
      </c>
      <c r="E1110" s="160">
        <f>BD_TS!B1109</f>
        <v>0</v>
      </c>
      <c r="F1110" s="161">
        <f>BD_TS!C1109</f>
        <v>0</v>
      </c>
      <c r="G1110" s="187">
        <f>BD_TS!H1109</f>
        <v>0</v>
      </c>
      <c r="H1110" s="158" t="str">
        <f>IF($A1110=0,"",IFERROR(INDEX(BD_Gestão!A:A,MATCH('Banco de Dados'!$B1110,BD_Gestão!$B:$B,0)),"erro"))</f>
        <v/>
      </c>
      <c r="I1110" s="162" t="str">
        <f>IF($A1110=0,"",IFERROR(INDEX(BD_Gestão!E:E,MATCH('Banco de Dados'!$B1110,BD_Gestão!$B:$B,0)),"erro"))</f>
        <v/>
      </c>
      <c r="J1110" s="186" t="str">
        <f>IF($A1110=0,"",IFERROR(INDEX(BD_Gestão!B:B,MATCH('Banco de Dados'!$B1110,BD_Gestão!$B:$B,0)),"erro"))</f>
        <v/>
      </c>
      <c r="K1110" s="158" t="str">
        <f>IF($A1110=0,"",IFERROR(INDEX(BD_Gestão!C:C,MATCH('Banco de Dados'!$B1110,BD_Gestão!$B:$B,0)),"erro"))</f>
        <v/>
      </c>
      <c r="L1110" s="158" t="str">
        <f>IF($A1110=0,"",IFERROR(INDEX(BD_Gestão!H:H,MATCH('Banco de Dados'!$B1110,BD_Gestão!$B:$B,0)),"erro"))</f>
        <v/>
      </c>
      <c r="M1110" s="161" t="str">
        <f>IF($A1110=0,"",IFERROR(INDEX(BD_Gestão!F:F,MATCH('Banco de Dados'!$B1110,BD_Gestão!$B:$B,0)),"erro"))</f>
        <v/>
      </c>
      <c r="N1110" s="161" t="str">
        <f>IF($A1110=0,"",IFERROR(INDEX(BD_Gestão!J:J,MATCH('Banco de Dados'!$B1110,BD_Gestão!$B:$B,0)),"erro"))</f>
        <v/>
      </c>
      <c r="O1110" s="164" t="str">
        <f>IF($A1110=0,"",IFERROR(INDEX(BD_Gestão!K:K,MATCH('Banco de Dados'!$B1110,BD_Gestão!$B:$B,0)),"erro"))</f>
        <v/>
      </c>
      <c r="P1110" s="169" t="str">
        <f t="shared" si="70"/>
        <v/>
      </c>
      <c r="Q1110" s="170" t="str">
        <f t="shared" si="71"/>
        <v/>
      </c>
      <c r="R1110" s="163" t="e">
        <f t="shared" si="68"/>
        <v>#VALUE!</v>
      </c>
      <c r="S1110" s="163" t="e">
        <f t="shared" si="69"/>
        <v>#VALUE!</v>
      </c>
      <c r="T1110" s="163" t="e">
        <f>INDEX(Controle!O:O,MATCH('Banco de Dados'!A1110,Controle!M:M,0))*E1110/100</f>
        <v>#N/A</v>
      </c>
    </row>
    <row r="1111" spans="1:20" hidden="1" x14ac:dyDescent="0.2">
      <c r="A1111" s="158">
        <f>BD_TS!A1110</f>
        <v>0</v>
      </c>
      <c r="B1111" s="158" t="str">
        <f>SUBSTITUTE(SUBSTITUTE(BD_TS!D1110," ",""),"-","/")</f>
        <v/>
      </c>
      <c r="C1111" s="158">
        <f>BD_TS!E1110</f>
        <v>0</v>
      </c>
      <c r="D1111" s="159">
        <f>BD_TS!F1110</f>
        <v>0</v>
      </c>
      <c r="E1111" s="160">
        <f>BD_TS!B1110</f>
        <v>0</v>
      </c>
      <c r="F1111" s="161">
        <f>BD_TS!C1110</f>
        <v>0</v>
      </c>
      <c r="G1111" s="187">
        <f>BD_TS!H1110</f>
        <v>0</v>
      </c>
      <c r="H1111" s="158" t="str">
        <f>IF($A1111=0,"",IFERROR(INDEX(BD_Gestão!A:A,MATCH('Banco de Dados'!$B1111,BD_Gestão!$B:$B,0)),"erro"))</f>
        <v/>
      </c>
      <c r="I1111" s="162" t="str">
        <f>IF($A1111=0,"",IFERROR(INDEX(BD_Gestão!E:E,MATCH('Banco de Dados'!$B1111,BD_Gestão!$B:$B,0)),"erro"))</f>
        <v/>
      </c>
      <c r="J1111" s="186" t="str">
        <f>IF($A1111=0,"",IFERROR(INDEX(BD_Gestão!B:B,MATCH('Banco de Dados'!$B1111,BD_Gestão!$B:$B,0)),"erro"))</f>
        <v/>
      </c>
      <c r="K1111" s="158" t="str">
        <f>IF($A1111=0,"",IFERROR(INDEX(BD_Gestão!C:C,MATCH('Banco de Dados'!$B1111,BD_Gestão!$B:$B,0)),"erro"))</f>
        <v/>
      </c>
      <c r="L1111" s="158" t="str">
        <f>IF($A1111=0,"",IFERROR(INDEX(BD_Gestão!H:H,MATCH('Banco de Dados'!$B1111,BD_Gestão!$B:$B,0)),"erro"))</f>
        <v/>
      </c>
      <c r="M1111" s="161" t="str">
        <f>IF($A1111=0,"",IFERROR(INDEX(BD_Gestão!F:F,MATCH('Banco de Dados'!$B1111,BD_Gestão!$B:$B,0)),"erro"))</f>
        <v/>
      </c>
      <c r="N1111" s="161" t="str">
        <f>IF($A1111=0,"",IFERROR(INDEX(BD_Gestão!J:J,MATCH('Banco de Dados'!$B1111,BD_Gestão!$B:$B,0)),"erro"))</f>
        <v/>
      </c>
      <c r="O1111" s="164" t="str">
        <f>IF($A1111=0,"",IFERROR(INDEX(BD_Gestão!K:K,MATCH('Banco de Dados'!$B1111,BD_Gestão!$B:$B,0)),"erro"))</f>
        <v/>
      </c>
      <c r="P1111" s="169" t="str">
        <f t="shared" si="70"/>
        <v/>
      </c>
      <c r="Q1111" s="170" t="str">
        <f t="shared" si="71"/>
        <v/>
      </c>
      <c r="R1111" s="163" t="e">
        <f t="shared" si="68"/>
        <v>#VALUE!</v>
      </c>
      <c r="S1111" s="163" t="e">
        <f t="shared" si="69"/>
        <v>#VALUE!</v>
      </c>
      <c r="T1111" s="163" t="e">
        <f>INDEX(Controle!O:O,MATCH('Banco de Dados'!A1111,Controle!M:M,0))*E1111/100</f>
        <v>#N/A</v>
      </c>
    </row>
    <row r="1112" spans="1:20" hidden="1" x14ac:dyDescent="0.2">
      <c r="A1112" s="158">
        <f>BD_TS!A1111</f>
        <v>0</v>
      </c>
      <c r="B1112" s="158" t="str">
        <f>SUBSTITUTE(SUBSTITUTE(BD_TS!D1111," ",""),"-","/")</f>
        <v/>
      </c>
      <c r="C1112" s="158">
        <f>BD_TS!E1111</f>
        <v>0</v>
      </c>
      <c r="D1112" s="159">
        <f>BD_TS!F1111</f>
        <v>0</v>
      </c>
      <c r="E1112" s="160">
        <f>BD_TS!B1111</f>
        <v>0</v>
      </c>
      <c r="F1112" s="161">
        <f>BD_TS!C1111</f>
        <v>0</v>
      </c>
      <c r="G1112" s="187">
        <f>BD_TS!H1111</f>
        <v>0</v>
      </c>
      <c r="H1112" s="158" t="str">
        <f>IF($A1112=0,"",IFERROR(INDEX(BD_Gestão!A:A,MATCH('Banco de Dados'!$B1112,BD_Gestão!$B:$B,0)),"erro"))</f>
        <v/>
      </c>
      <c r="I1112" s="162" t="str">
        <f>IF($A1112=0,"",IFERROR(INDEX(BD_Gestão!E:E,MATCH('Banco de Dados'!$B1112,BD_Gestão!$B:$B,0)),"erro"))</f>
        <v/>
      </c>
      <c r="J1112" s="186" t="str">
        <f>IF($A1112=0,"",IFERROR(INDEX(BD_Gestão!B:B,MATCH('Banco de Dados'!$B1112,BD_Gestão!$B:$B,0)),"erro"))</f>
        <v/>
      </c>
      <c r="K1112" s="158" t="str">
        <f>IF($A1112=0,"",IFERROR(INDEX(BD_Gestão!C:C,MATCH('Banco de Dados'!$B1112,BD_Gestão!$B:$B,0)),"erro"))</f>
        <v/>
      </c>
      <c r="L1112" s="158" t="str">
        <f>IF($A1112=0,"",IFERROR(INDEX(BD_Gestão!H:H,MATCH('Banco de Dados'!$B1112,BD_Gestão!$B:$B,0)),"erro"))</f>
        <v/>
      </c>
      <c r="M1112" s="161" t="str">
        <f>IF($A1112=0,"",IFERROR(INDEX(BD_Gestão!F:F,MATCH('Banco de Dados'!$B1112,BD_Gestão!$B:$B,0)),"erro"))</f>
        <v/>
      </c>
      <c r="N1112" s="161" t="str">
        <f>IF($A1112=0,"",IFERROR(INDEX(BD_Gestão!J:J,MATCH('Banco de Dados'!$B1112,BD_Gestão!$B:$B,0)),"erro"))</f>
        <v/>
      </c>
      <c r="O1112" s="164" t="str">
        <f>IF($A1112=0,"",IFERROR(INDEX(BD_Gestão!K:K,MATCH('Banco de Dados'!$B1112,BD_Gestão!$B:$B,0)),"erro"))</f>
        <v/>
      </c>
      <c r="P1112" s="169" t="str">
        <f t="shared" si="70"/>
        <v/>
      </c>
      <c r="Q1112" s="170" t="str">
        <f t="shared" si="71"/>
        <v/>
      </c>
      <c r="R1112" s="163" t="e">
        <f t="shared" si="68"/>
        <v>#VALUE!</v>
      </c>
      <c r="S1112" s="163" t="e">
        <f t="shared" si="69"/>
        <v>#VALUE!</v>
      </c>
      <c r="T1112" s="163" t="e">
        <f>INDEX(Controle!O:O,MATCH('Banco de Dados'!A1112,Controle!M:M,0))*E1112/100</f>
        <v>#N/A</v>
      </c>
    </row>
    <row r="1113" spans="1:20" hidden="1" x14ac:dyDescent="0.2">
      <c r="A1113" s="158">
        <f>BD_TS!A1112</f>
        <v>0</v>
      </c>
      <c r="B1113" s="158" t="str">
        <f>SUBSTITUTE(SUBSTITUTE(BD_TS!D1112," ",""),"-","/")</f>
        <v/>
      </c>
      <c r="C1113" s="158">
        <f>BD_TS!E1112</f>
        <v>0</v>
      </c>
      <c r="D1113" s="159">
        <f>BD_TS!F1112</f>
        <v>0</v>
      </c>
      <c r="E1113" s="160">
        <f>BD_TS!B1112</f>
        <v>0</v>
      </c>
      <c r="F1113" s="161">
        <f>BD_TS!C1112</f>
        <v>0</v>
      </c>
      <c r="G1113" s="187">
        <f>BD_TS!H1112</f>
        <v>0</v>
      </c>
      <c r="H1113" s="158" t="str">
        <f>IF($A1113=0,"",IFERROR(INDEX(BD_Gestão!A:A,MATCH('Banco de Dados'!$B1113,BD_Gestão!$B:$B,0)),"erro"))</f>
        <v/>
      </c>
      <c r="I1113" s="162" t="str">
        <f>IF($A1113=0,"",IFERROR(INDEX(BD_Gestão!E:E,MATCH('Banco de Dados'!$B1113,BD_Gestão!$B:$B,0)),"erro"))</f>
        <v/>
      </c>
      <c r="J1113" s="186" t="str">
        <f>IF($A1113=0,"",IFERROR(INDEX(BD_Gestão!B:B,MATCH('Banco de Dados'!$B1113,BD_Gestão!$B:$B,0)),"erro"))</f>
        <v/>
      </c>
      <c r="K1113" s="158" t="str">
        <f>IF($A1113=0,"",IFERROR(INDEX(BD_Gestão!C:C,MATCH('Banco de Dados'!$B1113,BD_Gestão!$B:$B,0)),"erro"))</f>
        <v/>
      </c>
      <c r="L1113" s="158" t="str">
        <f>IF($A1113=0,"",IFERROR(INDEX(BD_Gestão!H:H,MATCH('Banco de Dados'!$B1113,BD_Gestão!$B:$B,0)),"erro"))</f>
        <v/>
      </c>
      <c r="M1113" s="161" t="str">
        <f>IF($A1113=0,"",IFERROR(INDEX(BD_Gestão!F:F,MATCH('Banco de Dados'!$B1113,BD_Gestão!$B:$B,0)),"erro"))</f>
        <v/>
      </c>
      <c r="N1113" s="161" t="str">
        <f>IF($A1113=0,"",IFERROR(INDEX(BD_Gestão!J:J,MATCH('Banco de Dados'!$B1113,BD_Gestão!$B:$B,0)),"erro"))</f>
        <v/>
      </c>
      <c r="O1113" s="164" t="str">
        <f>IF($A1113=0,"",IFERROR(INDEX(BD_Gestão!K:K,MATCH('Banco de Dados'!$B1113,BD_Gestão!$B:$B,0)),"erro"))</f>
        <v/>
      </c>
      <c r="P1113" s="169" t="str">
        <f t="shared" si="70"/>
        <v/>
      </c>
      <c r="Q1113" s="170" t="str">
        <f t="shared" si="71"/>
        <v/>
      </c>
      <c r="R1113" s="163" t="e">
        <f t="shared" si="68"/>
        <v>#VALUE!</v>
      </c>
      <c r="S1113" s="163" t="e">
        <f t="shared" si="69"/>
        <v>#VALUE!</v>
      </c>
      <c r="T1113" s="163" t="e">
        <f>INDEX(Controle!O:O,MATCH('Banco de Dados'!A1113,Controle!M:M,0))*E1113/100</f>
        <v>#N/A</v>
      </c>
    </row>
    <row r="1114" spans="1:20" hidden="1" x14ac:dyDescent="0.2">
      <c r="A1114" s="158">
        <f>BD_TS!A1113</f>
        <v>0</v>
      </c>
      <c r="B1114" s="158" t="str">
        <f>SUBSTITUTE(SUBSTITUTE(BD_TS!D1113," ",""),"-","/")</f>
        <v/>
      </c>
      <c r="C1114" s="158">
        <f>BD_TS!E1113</f>
        <v>0</v>
      </c>
      <c r="D1114" s="159">
        <f>BD_TS!F1113</f>
        <v>0</v>
      </c>
      <c r="E1114" s="160">
        <f>BD_TS!B1113</f>
        <v>0</v>
      </c>
      <c r="F1114" s="161">
        <f>BD_TS!C1113</f>
        <v>0</v>
      </c>
      <c r="G1114" s="187">
        <f>BD_TS!H1113</f>
        <v>0</v>
      </c>
      <c r="H1114" s="158" t="str">
        <f>IF($A1114=0,"",IFERROR(INDEX(BD_Gestão!A:A,MATCH('Banco de Dados'!$B1114,BD_Gestão!$B:$B,0)),"erro"))</f>
        <v/>
      </c>
      <c r="I1114" s="162" t="str">
        <f>IF($A1114=0,"",IFERROR(INDEX(BD_Gestão!E:E,MATCH('Banco de Dados'!$B1114,BD_Gestão!$B:$B,0)),"erro"))</f>
        <v/>
      </c>
      <c r="J1114" s="186" t="str">
        <f>IF($A1114=0,"",IFERROR(INDEX(BD_Gestão!B:B,MATCH('Banco de Dados'!$B1114,BD_Gestão!$B:$B,0)),"erro"))</f>
        <v/>
      </c>
      <c r="K1114" s="158" t="str">
        <f>IF($A1114=0,"",IFERROR(INDEX(BD_Gestão!C:C,MATCH('Banco de Dados'!$B1114,BD_Gestão!$B:$B,0)),"erro"))</f>
        <v/>
      </c>
      <c r="L1114" s="158" t="str">
        <f>IF($A1114=0,"",IFERROR(INDEX(BD_Gestão!H:H,MATCH('Banco de Dados'!$B1114,BD_Gestão!$B:$B,0)),"erro"))</f>
        <v/>
      </c>
      <c r="M1114" s="161" t="str">
        <f>IF($A1114=0,"",IFERROR(INDEX(BD_Gestão!F:F,MATCH('Banco de Dados'!$B1114,BD_Gestão!$B:$B,0)),"erro"))</f>
        <v/>
      </c>
      <c r="N1114" s="161" t="str">
        <f>IF($A1114=0,"",IFERROR(INDEX(BD_Gestão!J:J,MATCH('Banco de Dados'!$B1114,BD_Gestão!$B:$B,0)),"erro"))</f>
        <v/>
      </c>
      <c r="O1114" s="164" t="str">
        <f>IF($A1114=0,"",IFERROR(INDEX(BD_Gestão!K:K,MATCH('Banco de Dados'!$B1114,BD_Gestão!$B:$B,0)),"erro"))</f>
        <v/>
      </c>
      <c r="P1114" s="169" t="str">
        <f t="shared" si="70"/>
        <v/>
      </c>
      <c r="Q1114" s="170" t="str">
        <f t="shared" si="71"/>
        <v/>
      </c>
      <c r="R1114" s="163" t="e">
        <f t="shared" si="68"/>
        <v>#VALUE!</v>
      </c>
      <c r="S1114" s="163" t="e">
        <f t="shared" si="69"/>
        <v>#VALUE!</v>
      </c>
      <c r="T1114" s="163" t="e">
        <f>INDEX(Controle!O:O,MATCH('Banco de Dados'!A1114,Controle!M:M,0))*E1114/100</f>
        <v>#N/A</v>
      </c>
    </row>
    <row r="1115" spans="1:20" hidden="1" x14ac:dyDescent="0.2">
      <c r="A1115" s="158">
        <f>BD_TS!A1114</f>
        <v>0</v>
      </c>
      <c r="B1115" s="158" t="str">
        <f>SUBSTITUTE(SUBSTITUTE(BD_TS!D1114," ",""),"-","/")</f>
        <v/>
      </c>
      <c r="C1115" s="158">
        <f>BD_TS!E1114</f>
        <v>0</v>
      </c>
      <c r="D1115" s="159">
        <f>BD_TS!F1114</f>
        <v>0</v>
      </c>
      <c r="E1115" s="160">
        <f>BD_TS!B1114</f>
        <v>0</v>
      </c>
      <c r="F1115" s="161">
        <f>BD_TS!C1114</f>
        <v>0</v>
      </c>
      <c r="G1115" s="187">
        <f>BD_TS!H1114</f>
        <v>0</v>
      </c>
      <c r="H1115" s="158" t="str">
        <f>IF($A1115=0,"",IFERROR(INDEX(BD_Gestão!A:A,MATCH('Banco de Dados'!$B1115,BD_Gestão!$B:$B,0)),"erro"))</f>
        <v/>
      </c>
      <c r="I1115" s="162" t="str">
        <f>IF($A1115=0,"",IFERROR(INDEX(BD_Gestão!E:E,MATCH('Banco de Dados'!$B1115,BD_Gestão!$B:$B,0)),"erro"))</f>
        <v/>
      </c>
      <c r="J1115" s="186" t="str">
        <f>IF($A1115=0,"",IFERROR(INDEX(BD_Gestão!B:B,MATCH('Banco de Dados'!$B1115,BD_Gestão!$B:$B,0)),"erro"))</f>
        <v/>
      </c>
      <c r="K1115" s="158" t="str">
        <f>IF($A1115=0,"",IFERROR(INDEX(BD_Gestão!C:C,MATCH('Banco de Dados'!$B1115,BD_Gestão!$B:$B,0)),"erro"))</f>
        <v/>
      </c>
      <c r="L1115" s="158" t="str">
        <f>IF($A1115=0,"",IFERROR(INDEX(BD_Gestão!H:H,MATCH('Banco de Dados'!$B1115,BD_Gestão!$B:$B,0)),"erro"))</f>
        <v/>
      </c>
      <c r="M1115" s="161" t="str">
        <f>IF($A1115=0,"",IFERROR(INDEX(BD_Gestão!F:F,MATCH('Banco de Dados'!$B1115,BD_Gestão!$B:$B,0)),"erro"))</f>
        <v/>
      </c>
      <c r="N1115" s="161" t="str">
        <f>IF($A1115=0,"",IFERROR(INDEX(BD_Gestão!J:J,MATCH('Banco de Dados'!$B1115,BD_Gestão!$B:$B,0)),"erro"))</f>
        <v/>
      </c>
      <c r="O1115" s="164" t="str">
        <f>IF($A1115=0,"",IFERROR(INDEX(BD_Gestão!K:K,MATCH('Banco de Dados'!$B1115,BD_Gestão!$B:$B,0)),"erro"))</f>
        <v/>
      </c>
      <c r="P1115" s="169" t="str">
        <f t="shared" si="70"/>
        <v/>
      </c>
      <c r="Q1115" s="170" t="str">
        <f t="shared" si="71"/>
        <v/>
      </c>
      <c r="R1115" s="163" t="e">
        <f t="shared" si="68"/>
        <v>#VALUE!</v>
      </c>
      <c r="S1115" s="163" t="e">
        <f t="shared" si="69"/>
        <v>#VALUE!</v>
      </c>
      <c r="T1115" s="163" t="e">
        <f>INDEX(Controle!O:O,MATCH('Banco de Dados'!A1115,Controle!M:M,0))*E1115/100</f>
        <v>#N/A</v>
      </c>
    </row>
    <row r="1116" spans="1:20" hidden="1" x14ac:dyDescent="0.2">
      <c r="A1116" s="158">
        <f>BD_TS!A1115</f>
        <v>0</v>
      </c>
      <c r="B1116" s="158" t="str">
        <f>SUBSTITUTE(SUBSTITUTE(BD_TS!D1115," ",""),"-","/")</f>
        <v/>
      </c>
      <c r="C1116" s="158">
        <f>BD_TS!E1115</f>
        <v>0</v>
      </c>
      <c r="D1116" s="159">
        <f>BD_TS!F1115</f>
        <v>0</v>
      </c>
      <c r="E1116" s="160">
        <f>BD_TS!B1115</f>
        <v>0</v>
      </c>
      <c r="F1116" s="161">
        <f>BD_TS!C1115</f>
        <v>0</v>
      </c>
      <c r="G1116" s="187">
        <f>BD_TS!H1115</f>
        <v>0</v>
      </c>
      <c r="H1116" s="158" t="str">
        <f>IF($A1116=0,"",IFERROR(INDEX(BD_Gestão!A:A,MATCH('Banco de Dados'!$B1116,BD_Gestão!$B:$B,0)),"erro"))</f>
        <v/>
      </c>
      <c r="I1116" s="162" t="str">
        <f>IF($A1116=0,"",IFERROR(INDEX(BD_Gestão!E:E,MATCH('Banco de Dados'!$B1116,BD_Gestão!$B:$B,0)),"erro"))</f>
        <v/>
      </c>
      <c r="J1116" s="186" t="str">
        <f>IF($A1116=0,"",IFERROR(INDEX(BD_Gestão!B:B,MATCH('Banco de Dados'!$B1116,BD_Gestão!$B:$B,0)),"erro"))</f>
        <v/>
      </c>
      <c r="K1116" s="158" t="str">
        <f>IF($A1116=0,"",IFERROR(INDEX(BD_Gestão!C:C,MATCH('Banco de Dados'!$B1116,BD_Gestão!$B:$B,0)),"erro"))</f>
        <v/>
      </c>
      <c r="L1116" s="158" t="str">
        <f>IF($A1116=0,"",IFERROR(INDEX(BD_Gestão!H:H,MATCH('Banco de Dados'!$B1116,BD_Gestão!$B:$B,0)),"erro"))</f>
        <v/>
      </c>
      <c r="M1116" s="161" t="str">
        <f>IF($A1116=0,"",IFERROR(INDEX(BD_Gestão!F:F,MATCH('Banco de Dados'!$B1116,BD_Gestão!$B:$B,0)),"erro"))</f>
        <v/>
      </c>
      <c r="N1116" s="161" t="str">
        <f>IF($A1116=0,"",IFERROR(INDEX(BD_Gestão!J:J,MATCH('Banco de Dados'!$B1116,BD_Gestão!$B:$B,0)),"erro"))</f>
        <v/>
      </c>
      <c r="O1116" s="164" t="str">
        <f>IF($A1116=0,"",IFERROR(INDEX(BD_Gestão!K:K,MATCH('Banco de Dados'!$B1116,BD_Gestão!$B:$B,0)),"erro"))</f>
        <v/>
      </c>
      <c r="P1116" s="169" t="str">
        <f t="shared" si="70"/>
        <v/>
      </c>
      <c r="Q1116" s="170" t="str">
        <f t="shared" si="71"/>
        <v/>
      </c>
      <c r="R1116" s="163" t="e">
        <f t="shared" si="68"/>
        <v>#VALUE!</v>
      </c>
      <c r="S1116" s="163" t="e">
        <f t="shared" si="69"/>
        <v>#VALUE!</v>
      </c>
      <c r="T1116" s="163" t="e">
        <f>INDEX(Controle!O:O,MATCH('Banco de Dados'!A1116,Controle!M:M,0))*E1116/100</f>
        <v>#N/A</v>
      </c>
    </row>
    <row r="1117" spans="1:20" hidden="1" x14ac:dyDescent="0.2">
      <c r="A1117" s="158">
        <f>BD_TS!A1116</f>
        <v>0</v>
      </c>
      <c r="B1117" s="158" t="str">
        <f>SUBSTITUTE(SUBSTITUTE(BD_TS!D1116," ",""),"-","/")</f>
        <v/>
      </c>
      <c r="C1117" s="158">
        <f>BD_TS!E1116</f>
        <v>0</v>
      </c>
      <c r="D1117" s="159">
        <f>BD_TS!F1116</f>
        <v>0</v>
      </c>
      <c r="E1117" s="160">
        <f>BD_TS!B1116</f>
        <v>0</v>
      </c>
      <c r="F1117" s="161">
        <f>BD_TS!C1116</f>
        <v>0</v>
      </c>
      <c r="G1117" s="187">
        <f>BD_TS!H1116</f>
        <v>0</v>
      </c>
      <c r="H1117" s="158" t="str">
        <f>IF($A1117=0,"",IFERROR(INDEX(BD_Gestão!A:A,MATCH('Banco de Dados'!$B1117,BD_Gestão!$B:$B,0)),"erro"))</f>
        <v/>
      </c>
      <c r="I1117" s="162" t="str">
        <f>IF($A1117=0,"",IFERROR(INDEX(BD_Gestão!E:E,MATCH('Banco de Dados'!$B1117,BD_Gestão!$B:$B,0)),"erro"))</f>
        <v/>
      </c>
      <c r="J1117" s="186" t="str">
        <f>IF($A1117=0,"",IFERROR(INDEX(BD_Gestão!B:B,MATCH('Banco de Dados'!$B1117,BD_Gestão!$B:$B,0)),"erro"))</f>
        <v/>
      </c>
      <c r="K1117" s="158" t="str">
        <f>IF($A1117=0,"",IFERROR(INDEX(BD_Gestão!C:C,MATCH('Banco de Dados'!$B1117,BD_Gestão!$B:$B,0)),"erro"))</f>
        <v/>
      </c>
      <c r="L1117" s="158" t="str">
        <f>IF($A1117=0,"",IFERROR(INDEX(BD_Gestão!H:H,MATCH('Banco de Dados'!$B1117,BD_Gestão!$B:$B,0)),"erro"))</f>
        <v/>
      </c>
      <c r="M1117" s="161" t="str">
        <f>IF($A1117=0,"",IFERROR(INDEX(BD_Gestão!F:F,MATCH('Banco de Dados'!$B1117,BD_Gestão!$B:$B,0)),"erro"))</f>
        <v/>
      </c>
      <c r="N1117" s="161" t="str">
        <f>IF($A1117=0,"",IFERROR(INDEX(BD_Gestão!J:J,MATCH('Banco de Dados'!$B1117,BD_Gestão!$B:$B,0)),"erro"))</f>
        <v/>
      </c>
      <c r="O1117" s="164" t="str">
        <f>IF($A1117=0,"",IFERROR(INDEX(BD_Gestão!K:K,MATCH('Banco de Dados'!$B1117,BD_Gestão!$B:$B,0)),"erro"))</f>
        <v/>
      </c>
      <c r="P1117" s="169" t="str">
        <f t="shared" si="70"/>
        <v/>
      </c>
      <c r="Q1117" s="170" t="str">
        <f t="shared" si="71"/>
        <v/>
      </c>
      <c r="R1117" s="163" t="e">
        <f t="shared" si="68"/>
        <v>#VALUE!</v>
      </c>
      <c r="S1117" s="163" t="e">
        <f t="shared" si="69"/>
        <v>#VALUE!</v>
      </c>
      <c r="T1117" s="163" t="e">
        <f>INDEX(Controle!O:O,MATCH('Banco de Dados'!A1117,Controle!M:M,0))*E1117/100</f>
        <v>#N/A</v>
      </c>
    </row>
    <row r="1118" spans="1:20" hidden="1" x14ac:dyDescent="0.2">
      <c r="A1118" s="158">
        <f>BD_TS!A1117</f>
        <v>0</v>
      </c>
      <c r="B1118" s="158" t="str">
        <f>SUBSTITUTE(SUBSTITUTE(BD_TS!D1117," ",""),"-","/")</f>
        <v/>
      </c>
      <c r="C1118" s="158">
        <f>BD_TS!E1117</f>
        <v>0</v>
      </c>
      <c r="D1118" s="159">
        <f>BD_TS!F1117</f>
        <v>0</v>
      </c>
      <c r="E1118" s="160">
        <f>BD_TS!B1117</f>
        <v>0</v>
      </c>
      <c r="F1118" s="161">
        <f>BD_TS!C1117</f>
        <v>0</v>
      </c>
      <c r="G1118" s="187">
        <f>BD_TS!H1117</f>
        <v>0</v>
      </c>
      <c r="H1118" s="158" t="str">
        <f>IF($A1118=0,"",IFERROR(INDEX(BD_Gestão!A:A,MATCH('Banco de Dados'!$B1118,BD_Gestão!$B:$B,0)),"erro"))</f>
        <v/>
      </c>
      <c r="I1118" s="162" t="str">
        <f>IF($A1118=0,"",IFERROR(INDEX(BD_Gestão!E:E,MATCH('Banco de Dados'!$B1118,BD_Gestão!$B:$B,0)),"erro"))</f>
        <v/>
      </c>
      <c r="J1118" s="186" t="str">
        <f>IF($A1118=0,"",IFERROR(INDEX(BD_Gestão!B:B,MATCH('Banco de Dados'!$B1118,BD_Gestão!$B:$B,0)),"erro"))</f>
        <v/>
      </c>
      <c r="K1118" s="158" t="str">
        <f>IF($A1118=0,"",IFERROR(INDEX(BD_Gestão!C:C,MATCH('Banco de Dados'!$B1118,BD_Gestão!$B:$B,0)),"erro"))</f>
        <v/>
      </c>
      <c r="L1118" s="158" t="str">
        <f>IF($A1118=0,"",IFERROR(INDEX(BD_Gestão!H:H,MATCH('Banco de Dados'!$B1118,BD_Gestão!$B:$B,0)),"erro"))</f>
        <v/>
      </c>
      <c r="M1118" s="161" t="str">
        <f>IF($A1118=0,"",IFERROR(INDEX(BD_Gestão!F:F,MATCH('Banco de Dados'!$B1118,BD_Gestão!$B:$B,0)),"erro"))</f>
        <v/>
      </c>
      <c r="N1118" s="161" t="str">
        <f>IF($A1118=0,"",IFERROR(INDEX(BD_Gestão!J:J,MATCH('Banco de Dados'!$B1118,BD_Gestão!$B:$B,0)),"erro"))</f>
        <v/>
      </c>
      <c r="O1118" s="164" t="str">
        <f>IF($A1118=0,"",IFERROR(INDEX(BD_Gestão!K:K,MATCH('Banco de Dados'!$B1118,BD_Gestão!$B:$B,0)),"erro"))</f>
        <v/>
      </c>
      <c r="P1118" s="169" t="str">
        <f t="shared" si="70"/>
        <v/>
      </c>
      <c r="Q1118" s="170" t="str">
        <f t="shared" si="71"/>
        <v/>
      </c>
      <c r="R1118" s="163" t="e">
        <f t="shared" si="68"/>
        <v>#VALUE!</v>
      </c>
      <c r="S1118" s="163" t="e">
        <f t="shared" si="69"/>
        <v>#VALUE!</v>
      </c>
      <c r="T1118" s="163" t="e">
        <f>INDEX(Controle!O:O,MATCH('Banco de Dados'!A1118,Controle!M:M,0))*E1118/100</f>
        <v>#N/A</v>
      </c>
    </row>
    <row r="1119" spans="1:20" hidden="1" x14ac:dyDescent="0.2">
      <c r="A1119" s="158">
        <f>BD_TS!A1118</f>
        <v>0</v>
      </c>
      <c r="B1119" s="158" t="str">
        <f>SUBSTITUTE(SUBSTITUTE(BD_TS!D1118," ",""),"-","/")</f>
        <v/>
      </c>
      <c r="C1119" s="158">
        <f>BD_TS!E1118</f>
        <v>0</v>
      </c>
      <c r="D1119" s="159">
        <f>BD_TS!F1118</f>
        <v>0</v>
      </c>
      <c r="E1119" s="160">
        <f>BD_TS!B1118</f>
        <v>0</v>
      </c>
      <c r="F1119" s="161">
        <f>BD_TS!C1118</f>
        <v>0</v>
      </c>
      <c r="G1119" s="187">
        <f>BD_TS!H1118</f>
        <v>0</v>
      </c>
      <c r="H1119" s="158" t="str">
        <f>IF($A1119=0,"",IFERROR(INDEX(BD_Gestão!A:A,MATCH('Banco de Dados'!$B1119,BD_Gestão!$B:$B,0)),"erro"))</f>
        <v/>
      </c>
      <c r="I1119" s="162" t="str">
        <f>IF($A1119=0,"",IFERROR(INDEX(BD_Gestão!E:E,MATCH('Banco de Dados'!$B1119,BD_Gestão!$B:$B,0)),"erro"))</f>
        <v/>
      </c>
      <c r="J1119" s="186" t="str">
        <f>IF($A1119=0,"",IFERROR(INDEX(BD_Gestão!B:B,MATCH('Banco de Dados'!$B1119,BD_Gestão!$B:$B,0)),"erro"))</f>
        <v/>
      </c>
      <c r="K1119" s="158" t="str">
        <f>IF($A1119=0,"",IFERROR(INDEX(BD_Gestão!C:C,MATCH('Banco de Dados'!$B1119,BD_Gestão!$B:$B,0)),"erro"))</f>
        <v/>
      </c>
      <c r="L1119" s="158" t="str">
        <f>IF($A1119=0,"",IFERROR(INDEX(BD_Gestão!H:H,MATCH('Banco de Dados'!$B1119,BD_Gestão!$B:$B,0)),"erro"))</f>
        <v/>
      </c>
      <c r="M1119" s="161" t="str">
        <f>IF($A1119=0,"",IFERROR(INDEX(BD_Gestão!F:F,MATCH('Banco de Dados'!$B1119,BD_Gestão!$B:$B,0)),"erro"))</f>
        <v/>
      </c>
      <c r="N1119" s="161" t="str">
        <f>IF($A1119=0,"",IFERROR(INDEX(BD_Gestão!J:J,MATCH('Banco de Dados'!$B1119,BD_Gestão!$B:$B,0)),"erro"))</f>
        <v/>
      </c>
      <c r="O1119" s="164" t="str">
        <f>IF($A1119=0,"",IFERROR(INDEX(BD_Gestão!K:K,MATCH('Banco de Dados'!$B1119,BD_Gestão!$B:$B,0)),"erro"))</f>
        <v/>
      </c>
      <c r="P1119" s="169" t="str">
        <f t="shared" si="70"/>
        <v/>
      </c>
      <c r="Q1119" s="170" t="str">
        <f t="shared" si="71"/>
        <v/>
      </c>
      <c r="R1119" s="163" t="e">
        <f t="shared" si="68"/>
        <v>#VALUE!</v>
      </c>
      <c r="S1119" s="163" t="e">
        <f t="shared" si="69"/>
        <v>#VALUE!</v>
      </c>
      <c r="T1119" s="163" t="e">
        <f>INDEX(Controle!O:O,MATCH('Banco de Dados'!A1119,Controle!M:M,0))*E1119/100</f>
        <v>#N/A</v>
      </c>
    </row>
    <row r="1120" spans="1:20" hidden="1" x14ac:dyDescent="0.2">
      <c r="A1120" s="158">
        <f>BD_TS!A1119</f>
        <v>0</v>
      </c>
      <c r="B1120" s="158" t="str">
        <f>SUBSTITUTE(SUBSTITUTE(BD_TS!D1119," ",""),"-","/")</f>
        <v/>
      </c>
      <c r="C1120" s="158">
        <f>BD_TS!E1119</f>
        <v>0</v>
      </c>
      <c r="D1120" s="159">
        <f>BD_TS!F1119</f>
        <v>0</v>
      </c>
      <c r="E1120" s="160">
        <f>BD_TS!B1119</f>
        <v>0</v>
      </c>
      <c r="F1120" s="161">
        <f>BD_TS!C1119</f>
        <v>0</v>
      </c>
      <c r="G1120" s="187">
        <f>BD_TS!H1119</f>
        <v>0</v>
      </c>
      <c r="H1120" s="158" t="str">
        <f>IF($A1120=0,"",IFERROR(INDEX(BD_Gestão!A:A,MATCH('Banco de Dados'!$B1120,BD_Gestão!$B:$B,0)),"erro"))</f>
        <v/>
      </c>
      <c r="I1120" s="162" t="str">
        <f>IF($A1120=0,"",IFERROR(INDEX(BD_Gestão!E:E,MATCH('Banco de Dados'!$B1120,BD_Gestão!$B:$B,0)),"erro"))</f>
        <v/>
      </c>
      <c r="J1120" s="186" t="str">
        <f>IF($A1120=0,"",IFERROR(INDEX(BD_Gestão!B:B,MATCH('Banco de Dados'!$B1120,BD_Gestão!$B:$B,0)),"erro"))</f>
        <v/>
      </c>
      <c r="K1120" s="158" t="str">
        <f>IF($A1120=0,"",IFERROR(INDEX(BD_Gestão!C:C,MATCH('Banco de Dados'!$B1120,BD_Gestão!$B:$B,0)),"erro"))</f>
        <v/>
      </c>
      <c r="L1120" s="158" t="str">
        <f>IF($A1120=0,"",IFERROR(INDEX(BD_Gestão!H:H,MATCH('Banco de Dados'!$B1120,BD_Gestão!$B:$B,0)),"erro"))</f>
        <v/>
      </c>
      <c r="M1120" s="161" t="str">
        <f>IF($A1120=0,"",IFERROR(INDEX(BD_Gestão!F:F,MATCH('Banco de Dados'!$B1120,BD_Gestão!$B:$B,0)),"erro"))</f>
        <v/>
      </c>
      <c r="N1120" s="161" t="str">
        <f>IF($A1120=0,"",IFERROR(INDEX(BD_Gestão!J:J,MATCH('Banco de Dados'!$B1120,BD_Gestão!$B:$B,0)),"erro"))</f>
        <v/>
      </c>
      <c r="O1120" s="164" t="str">
        <f>IF($A1120=0,"",IFERROR(INDEX(BD_Gestão!K:K,MATCH('Banco de Dados'!$B1120,BD_Gestão!$B:$B,0)),"erro"))</f>
        <v/>
      </c>
      <c r="P1120" s="169" t="str">
        <f t="shared" si="70"/>
        <v/>
      </c>
      <c r="Q1120" s="170" t="str">
        <f t="shared" si="71"/>
        <v/>
      </c>
      <c r="R1120" s="163" t="e">
        <f t="shared" si="68"/>
        <v>#VALUE!</v>
      </c>
      <c r="S1120" s="163" t="e">
        <f t="shared" si="69"/>
        <v>#VALUE!</v>
      </c>
      <c r="T1120" s="163" t="e">
        <f>INDEX(Controle!O:O,MATCH('Banco de Dados'!A1120,Controle!M:M,0))*E1120/100</f>
        <v>#N/A</v>
      </c>
    </row>
    <row r="1121" spans="1:20" hidden="1" x14ac:dyDescent="0.2">
      <c r="A1121" s="158">
        <f>BD_TS!A1120</f>
        <v>0</v>
      </c>
      <c r="B1121" s="158" t="str">
        <f>SUBSTITUTE(SUBSTITUTE(BD_TS!D1120," ",""),"-","/")</f>
        <v/>
      </c>
      <c r="C1121" s="158">
        <f>BD_TS!E1120</f>
        <v>0</v>
      </c>
      <c r="D1121" s="159">
        <f>BD_TS!F1120</f>
        <v>0</v>
      </c>
      <c r="E1121" s="160">
        <f>BD_TS!B1120</f>
        <v>0</v>
      </c>
      <c r="F1121" s="161">
        <f>BD_TS!C1120</f>
        <v>0</v>
      </c>
      <c r="G1121" s="187">
        <f>BD_TS!H1120</f>
        <v>0</v>
      </c>
      <c r="H1121" s="158" t="str">
        <f>IF($A1121=0,"",IFERROR(INDEX(BD_Gestão!A:A,MATCH('Banco de Dados'!$B1121,BD_Gestão!$B:$B,0)),"erro"))</f>
        <v/>
      </c>
      <c r="I1121" s="162" t="str">
        <f>IF($A1121=0,"",IFERROR(INDEX(BD_Gestão!E:E,MATCH('Banco de Dados'!$B1121,BD_Gestão!$B:$B,0)),"erro"))</f>
        <v/>
      </c>
      <c r="J1121" s="186" t="str">
        <f>IF($A1121=0,"",IFERROR(INDEX(BD_Gestão!B:B,MATCH('Banco de Dados'!$B1121,BD_Gestão!$B:$B,0)),"erro"))</f>
        <v/>
      </c>
      <c r="K1121" s="158" t="str">
        <f>IF($A1121=0,"",IFERROR(INDEX(BD_Gestão!C:C,MATCH('Banco de Dados'!$B1121,BD_Gestão!$B:$B,0)),"erro"))</f>
        <v/>
      </c>
      <c r="L1121" s="158" t="str">
        <f>IF($A1121=0,"",IFERROR(INDEX(BD_Gestão!H:H,MATCH('Banco de Dados'!$B1121,BD_Gestão!$B:$B,0)),"erro"))</f>
        <v/>
      </c>
      <c r="M1121" s="161" t="str">
        <f>IF($A1121=0,"",IFERROR(INDEX(BD_Gestão!F:F,MATCH('Banco de Dados'!$B1121,BD_Gestão!$B:$B,0)),"erro"))</f>
        <v/>
      </c>
      <c r="N1121" s="161" t="str">
        <f>IF($A1121=0,"",IFERROR(INDEX(BD_Gestão!J:J,MATCH('Banco de Dados'!$B1121,BD_Gestão!$B:$B,0)),"erro"))</f>
        <v/>
      </c>
      <c r="O1121" s="164" t="str">
        <f>IF($A1121=0,"",IFERROR(INDEX(BD_Gestão!K:K,MATCH('Banco de Dados'!$B1121,BD_Gestão!$B:$B,0)),"erro"))</f>
        <v/>
      </c>
      <c r="P1121" s="169" t="str">
        <f t="shared" si="70"/>
        <v/>
      </c>
      <c r="Q1121" s="170" t="str">
        <f t="shared" si="71"/>
        <v/>
      </c>
      <c r="R1121" s="163" t="e">
        <f t="shared" si="68"/>
        <v>#VALUE!</v>
      </c>
      <c r="S1121" s="163" t="e">
        <f t="shared" si="69"/>
        <v>#VALUE!</v>
      </c>
      <c r="T1121" s="163" t="e">
        <f>INDEX(Controle!O:O,MATCH('Banco de Dados'!A1121,Controle!M:M,0))*E1121/100</f>
        <v>#N/A</v>
      </c>
    </row>
    <row r="1122" spans="1:20" hidden="1" x14ac:dyDescent="0.2">
      <c r="A1122" s="158">
        <f>BD_TS!A1121</f>
        <v>0</v>
      </c>
      <c r="B1122" s="158" t="str">
        <f>SUBSTITUTE(SUBSTITUTE(BD_TS!D1121," ",""),"-","/")</f>
        <v/>
      </c>
      <c r="C1122" s="158">
        <f>BD_TS!E1121</f>
        <v>0</v>
      </c>
      <c r="D1122" s="159">
        <f>BD_TS!F1121</f>
        <v>0</v>
      </c>
      <c r="E1122" s="160">
        <f>BD_TS!B1121</f>
        <v>0</v>
      </c>
      <c r="F1122" s="161">
        <f>BD_TS!C1121</f>
        <v>0</v>
      </c>
      <c r="G1122" s="187">
        <f>BD_TS!H1121</f>
        <v>0</v>
      </c>
      <c r="H1122" s="158" t="str">
        <f>IF($A1122=0,"",IFERROR(INDEX(BD_Gestão!A:A,MATCH('Banco de Dados'!$B1122,BD_Gestão!$B:$B,0)),"erro"))</f>
        <v/>
      </c>
      <c r="I1122" s="162" t="str">
        <f>IF($A1122=0,"",IFERROR(INDEX(BD_Gestão!E:E,MATCH('Banco de Dados'!$B1122,BD_Gestão!$B:$B,0)),"erro"))</f>
        <v/>
      </c>
      <c r="J1122" s="186" t="str">
        <f>IF($A1122=0,"",IFERROR(INDEX(BD_Gestão!B:B,MATCH('Banco de Dados'!$B1122,BD_Gestão!$B:$B,0)),"erro"))</f>
        <v/>
      </c>
      <c r="K1122" s="158" t="str">
        <f>IF($A1122=0,"",IFERROR(INDEX(BD_Gestão!C:C,MATCH('Banco de Dados'!$B1122,BD_Gestão!$B:$B,0)),"erro"))</f>
        <v/>
      </c>
      <c r="L1122" s="158" t="str">
        <f>IF($A1122=0,"",IFERROR(INDEX(BD_Gestão!H:H,MATCH('Banco de Dados'!$B1122,BD_Gestão!$B:$B,0)),"erro"))</f>
        <v/>
      </c>
      <c r="M1122" s="161" t="str">
        <f>IF($A1122=0,"",IFERROR(INDEX(BD_Gestão!F:F,MATCH('Banco de Dados'!$B1122,BD_Gestão!$B:$B,0)),"erro"))</f>
        <v/>
      </c>
      <c r="N1122" s="161" t="str">
        <f>IF($A1122=0,"",IFERROR(INDEX(BD_Gestão!J:J,MATCH('Banco de Dados'!$B1122,BD_Gestão!$B:$B,0)),"erro"))</f>
        <v/>
      </c>
      <c r="O1122" s="164" t="str">
        <f>IF($A1122=0,"",IFERROR(INDEX(BD_Gestão!K:K,MATCH('Banco de Dados'!$B1122,BD_Gestão!$B:$B,0)),"erro"))</f>
        <v/>
      </c>
      <c r="P1122" s="169" t="str">
        <f t="shared" si="70"/>
        <v/>
      </c>
      <c r="Q1122" s="170" t="str">
        <f t="shared" si="71"/>
        <v/>
      </c>
      <c r="R1122" s="163" t="e">
        <f t="shared" si="68"/>
        <v>#VALUE!</v>
      </c>
      <c r="S1122" s="163" t="e">
        <f t="shared" si="69"/>
        <v>#VALUE!</v>
      </c>
      <c r="T1122" s="163" t="e">
        <f>INDEX(Controle!O:O,MATCH('Banco de Dados'!A1122,Controle!M:M,0))*E1122/100</f>
        <v>#N/A</v>
      </c>
    </row>
    <row r="1123" spans="1:20" hidden="1" x14ac:dyDescent="0.2">
      <c r="A1123" s="158">
        <f>BD_TS!A1122</f>
        <v>0</v>
      </c>
      <c r="B1123" s="158" t="str">
        <f>SUBSTITUTE(SUBSTITUTE(BD_TS!D1122," ",""),"-","/")</f>
        <v/>
      </c>
      <c r="C1123" s="158">
        <f>BD_TS!E1122</f>
        <v>0</v>
      </c>
      <c r="D1123" s="159">
        <f>BD_TS!F1122</f>
        <v>0</v>
      </c>
      <c r="E1123" s="160">
        <f>BD_TS!B1122</f>
        <v>0</v>
      </c>
      <c r="F1123" s="161">
        <f>BD_TS!C1122</f>
        <v>0</v>
      </c>
      <c r="G1123" s="187">
        <f>BD_TS!H1122</f>
        <v>0</v>
      </c>
      <c r="H1123" s="158" t="str">
        <f>IF($A1123=0,"",IFERROR(INDEX(BD_Gestão!A:A,MATCH('Banco de Dados'!$B1123,BD_Gestão!$B:$B,0)),"erro"))</f>
        <v/>
      </c>
      <c r="I1123" s="162" t="str">
        <f>IF($A1123=0,"",IFERROR(INDEX(BD_Gestão!E:E,MATCH('Banco de Dados'!$B1123,BD_Gestão!$B:$B,0)),"erro"))</f>
        <v/>
      </c>
      <c r="J1123" s="186" t="str">
        <f>IF($A1123=0,"",IFERROR(INDEX(BD_Gestão!B:B,MATCH('Banco de Dados'!$B1123,BD_Gestão!$B:$B,0)),"erro"))</f>
        <v/>
      </c>
      <c r="K1123" s="158" t="str">
        <f>IF($A1123=0,"",IFERROR(INDEX(BD_Gestão!C:C,MATCH('Banco de Dados'!$B1123,BD_Gestão!$B:$B,0)),"erro"))</f>
        <v/>
      </c>
      <c r="L1123" s="158" t="str">
        <f>IF($A1123=0,"",IFERROR(INDEX(BD_Gestão!H:H,MATCH('Banco de Dados'!$B1123,BD_Gestão!$B:$B,0)),"erro"))</f>
        <v/>
      </c>
      <c r="M1123" s="161" t="str">
        <f>IF($A1123=0,"",IFERROR(INDEX(BD_Gestão!F:F,MATCH('Banco de Dados'!$B1123,BD_Gestão!$B:$B,0)),"erro"))</f>
        <v/>
      </c>
      <c r="N1123" s="161" t="str">
        <f>IF($A1123=0,"",IFERROR(INDEX(BD_Gestão!J:J,MATCH('Banco de Dados'!$B1123,BD_Gestão!$B:$B,0)),"erro"))</f>
        <v/>
      </c>
      <c r="O1123" s="164" t="str">
        <f>IF($A1123=0,"",IFERROR(INDEX(BD_Gestão!K:K,MATCH('Banco de Dados'!$B1123,BD_Gestão!$B:$B,0)),"erro"))</f>
        <v/>
      </c>
      <c r="P1123" s="169" t="str">
        <f t="shared" si="70"/>
        <v/>
      </c>
      <c r="Q1123" s="170" t="str">
        <f t="shared" si="71"/>
        <v/>
      </c>
      <c r="R1123" s="163" t="e">
        <f t="shared" si="68"/>
        <v>#VALUE!</v>
      </c>
      <c r="S1123" s="163" t="e">
        <f t="shared" si="69"/>
        <v>#VALUE!</v>
      </c>
      <c r="T1123" s="163" t="e">
        <f>INDEX(Controle!O:O,MATCH('Banco de Dados'!A1123,Controle!M:M,0))*E1123/100</f>
        <v>#N/A</v>
      </c>
    </row>
    <row r="1124" spans="1:20" hidden="1" x14ac:dyDescent="0.2">
      <c r="A1124" s="158">
        <f>BD_TS!A1123</f>
        <v>0</v>
      </c>
      <c r="B1124" s="158" t="str">
        <f>SUBSTITUTE(SUBSTITUTE(BD_TS!D1123," ",""),"-","/")</f>
        <v/>
      </c>
      <c r="C1124" s="158">
        <f>BD_TS!E1123</f>
        <v>0</v>
      </c>
      <c r="D1124" s="159">
        <f>BD_TS!F1123</f>
        <v>0</v>
      </c>
      <c r="E1124" s="160">
        <f>BD_TS!B1123</f>
        <v>0</v>
      </c>
      <c r="F1124" s="161">
        <f>BD_TS!C1123</f>
        <v>0</v>
      </c>
      <c r="G1124" s="187">
        <f>BD_TS!H1123</f>
        <v>0</v>
      </c>
      <c r="H1124" s="158" t="str">
        <f>IF($A1124=0,"",IFERROR(INDEX(BD_Gestão!A:A,MATCH('Banco de Dados'!$B1124,BD_Gestão!$B:$B,0)),"erro"))</f>
        <v/>
      </c>
      <c r="I1124" s="162" t="str">
        <f>IF($A1124=0,"",IFERROR(INDEX(BD_Gestão!E:E,MATCH('Banco de Dados'!$B1124,BD_Gestão!$B:$B,0)),"erro"))</f>
        <v/>
      </c>
      <c r="J1124" s="186" t="str">
        <f>IF($A1124=0,"",IFERROR(INDEX(BD_Gestão!B:B,MATCH('Banco de Dados'!$B1124,BD_Gestão!$B:$B,0)),"erro"))</f>
        <v/>
      </c>
      <c r="K1124" s="158" t="str">
        <f>IF($A1124=0,"",IFERROR(INDEX(BD_Gestão!C:C,MATCH('Banco de Dados'!$B1124,BD_Gestão!$B:$B,0)),"erro"))</f>
        <v/>
      </c>
      <c r="L1124" s="158" t="str">
        <f>IF($A1124=0,"",IFERROR(INDEX(BD_Gestão!H:H,MATCH('Banco de Dados'!$B1124,BD_Gestão!$B:$B,0)),"erro"))</f>
        <v/>
      </c>
      <c r="M1124" s="161" t="str">
        <f>IF($A1124=0,"",IFERROR(INDEX(BD_Gestão!F:F,MATCH('Banco de Dados'!$B1124,BD_Gestão!$B:$B,0)),"erro"))</f>
        <v/>
      </c>
      <c r="N1124" s="161" t="str">
        <f>IF($A1124=0,"",IFERROR(INDEX(BD_Gestão!J:J,MATCH('Banco de Dados'!$B1124,BD_Gestão!$B:$B,0)),"erro"))</f>
        <v/>
      </c>
      <c r="O1124" s="164" t="str">
        <f>IF($A1124=0,"",IFERROR(INDEX(BD_Gestão!K:K,MATCH('Banco de Dados'!$B1124,BD_Gestão!$B:$B,0)),"erro"))</f>
        <v/>
      </c>
      <c r="P1124" s="169" t="str">
        <f t="shared" si="70"/>
        <v/>
      </c>
      <c r="Q1124" s="170" t="str">
        <f t="shared" si="71"/>
        <v/>
      </c>
      <c r="R1124" s="163" t="e">
        <f t="shared" si="68"/>
        <v>#VALUE!</v>
      </c>
      <c r="S1124" s="163" t="e">
        <f t="shared" si="69"/>
        <v>#VALUE!</v>
      </c>
      <c r="T1124" s="163" t="e">
        <f>INDEX(Controle!O:O,MATCH('Banco de Dados'!A1124,Controle!M:M,0))*E1124/100</f>
        <v>#N/A</v>
      </c>
    </row>
    <row r="1125" spans="1:20" hidden="1" x14ac:dyDescent="0.2">
      <c r="A1125" s="158">
        <f>BD_TS!A1124</f>
        <v>0</v>
      </c>
      <c r="B1125" s="158" t="str">
        <f>SUBSTITUTE(SUBSTITUTE(BD_TS!D1124," ",""),"-","/")</f>
        <v/>
      </c>
      <c r="C1125" s="158">
        <f>BD_TS!E1124</f>
        <v>0</v>
      </c>
      <c r="D1125" s="159">
        <f>BD_TS!F1124</f>
        <v>0</v>
      </c>
      <c r="E1125" s="160">
        <f>BD_TS!B1124</f>
        <v>0</v>
      </c>
      <c r="F1125" s="161">
        <f>BD_TS!C1124</f>
        <v>0</v>
      </c>
      <c r="G1125" s="187">
        <f>BD_TS!H1124</f>
        <v>0</v>
      </c>
      <c r="H1125" s="158" t="str">
        <f>IF($A1125=0,"",IFERROR(INDEX(BD_Gestão!A:A,MATCH('Banco de Dados'!$B1125,BD_Gestão!$B:$B,0)),"erro"))</f>
        <v/>
      </c>
      <c r="I1125" s="162" t="str">
        <f>IF($A1125=0,"",IFERROR(INDEX(BD_Gestão!E:E,MATCH('Banco de Dados'!$B1125,BD_Gestão!$B:$B,0)),"erro"))</f>
        <v/>
      </c>
      <c r="J1125" s="186" t="str">
        <f>IF($A1125=0,"",IFERROR(INDEX(BD_Gestão!B:B,MATCH('Banco de Dados'!$B1125,BD_Gestão!$B:$B,0)),"erro"))</f>
        <v/>
      </c>
      <c r="K1125" s="158" t="str">
        <f>IF($A1125=0,"",IFERROR(INDEX(BD_Gestão!C:C,MATCH('Banco de Dados'!$B1125,BD_Gestão!$B:$B,0)),"erro"))</f>
        <v/>
      </c>
      <c r="L1125" s="158" t="str">
        <f>IF($A1125=0,"",IFERROR(INDEX(BD_Gestão!H:H,MATCH('Banco de Dados'!$B1125,BD_Gestão!$B:$B,0)),"erro"))</f>
        <v/>
      </c>
      <c r="M1125" s="161" t="str">
        <f>IF($A1125=0,"",IFERROR(INDEX(BD_Gestão!F:F,MATCH('Banco de Dados'!$B1125,BD_Gestão!$B:$B,0)),"erro"))</f>
        <v/>
      </c>
      <c r="N1125" s="161" t="str">
        <f>IF($A1125=0,"",IFERROR(INDEX(BD_Gestão!J:J,MATCH('Banco de Dados'!$B1125,BD_Gestão!$B:$B,0)),"erro"))</f>
        <v/>
      </c>
      <c r="O1125" s="164" t="str">
        <f>IF($A1125=0,"",IFERROR(INDEX(BD_Gestão!K:K,MATCH('Banco de Dados'!$B1125,BD_Gestão!$B:$B,0)),"erro"))</f>
        <v/>
      </c>
      <c r="P1125" s="169" t="str">
        <f t="shared" si="70"/>
        <v/>
      </c>
      <c r="Q1125" s="170" t="str">
        <f t="shared" si="71"/>
        <v/>
      </c>
      <c r="R1125" s="163" t="e">
        <f t="shared" si="68"/>
        <v>#VALUE!</v>
      </c>
      <c r="S1125" s="163" t="e">
        <f t="shared" si="69"/>
        <v>#VALUE!</v>
      </c>
      <c r="T1125" s="163" t="e">
        <f>INDEX(Controle!O:O,MATCH('Banco de Dados'!A1125,Controle!M:M,0))*E1125/100</f>
        <v>#N/A</v>
      </c>
    </row>
    <row r="1126" spans="1:20" hidden="1" x14ac:dyDescent="0.2">
      <c r="A1126" s="158">
        <f>BD_TS!A1125</f>
        <v>0</v>
      </c>
      <c r="B1126" s="158" t="str">
        <f>SUBSTITUTE(SUBSTITUTE(BD_TS!D1125," ",""),"-","/")</f>
        <v/>
      </c>
      <c r="C1126" s="158">
        <f>BD_TS!E1125</f>
        <v>0</v>
      </c>
      <c r="D1126" s="159">
        <f>BD_TS!F1125</f>
        <v>0</v>
      </c>
      <c r="E1126" s="160">
        <f>BD_TS!B1125</f>
        <v>0</v>
      </c>
      <c r="F1126" s="161">
        <f>BD_TS!C1125</f>
        <v>0</v>
      </c>
      <c r="G1126" s="187">
        <f>BD_TS!H1125</f>
        <v>0</v>
      </c>
      <c r="H1126" s="158" t="str">
        <f>IF($A1126=0,"",IFERROR(INDEX(BD_Gestão!A:A,MATCH('Banco de Dados'!$B1126,BD_Gestão!$B:$B,0)),"erro"))</f>
        <v/>
      </c>
      <c r="I1126" s="162" t="str">
        <f>IF($A1126=0,"",IFERROR(INDEX(BD_Gestão!E:E,MATCH('Banco de Dados'!$B1126,BD_Gestão!$B:$B,0)),"erro"))</f>
        <v/>
      </c>
      <c r="J1126" s="186" t="str">
        <f>IF($A1126=0,"",IFERROR(INDEX(BD_Gestão!B:B,MATCH('Banco de Dados'!$B1126,BD_Gestão!$B:$B,0)),"erro"))</f>
        <v/>
      </c>
      <c r="K1126" s="158" t="str">
        <f>IF($A1126=0,"",IFERROR(INDEX(BD_Gestão!C:C,MATCH('Banco de Dados'!$B1126,BD_Gestão!$B:$B,0)),"erro"))</f>
        <v/>
      </c>
      <c r="L1126" s="158" t="str">
        <f>IF($A1126=0,"",IFERROR(INDEX(BD_Gestão!H:H,MATCH('Banco de Dados'!$B1126,BD_Gestão!$B:$B,0)),"erro"))</f>
        <v/>
      </c>
      <c r="M1126" s="161" t="str">
        <f>IF($A1126=0,"",IFERROR(INDEX(BD_Gestão!F:F,MATCH('Banco de Dados'!$B1126,BD_Gestão!$B:$B,0)),"erro"))</f>
        <v/>
      </c>
      <c r="N1126" s="161" t="str">
        <f>IF($A1126=0,"",IFERROR(INDEX(BD_Gestão!J:J,MATCH('Banco de Dados'!$B1126,BD_Gestão!$B:$B,0)),"erro"))</f>
        <v/>
      </c>
      <c r="O1126" s="164" t="str">
        <f>IF($A1126=0,"",IFERROR(INDEX(BD_Gestão!K:K,MATCH('Banco de Dados'!$B1126,BD_Gestão!$B:$B,0)),"erro"))</f>
        <v/>
      </c>
      <c r="P1126" s="169" t="str">
        <f t="shared" si="70"/>
        <v/>
      </c>
      <c r="Q1126" s="170" t="str">
        <f t="shared" si="71"/>
        <v/>
      </c>
      <c r="R1126" s="163" t="e">
        <f t="shared" si="68"/>
        <v>#VALUE!</v>
      </c>
      <c r="S1126" s="163" t="e">
        <f t="shared" si="69"/>
        <v>#VALUE!</v>
      </c>
      <c r="T1126" s="163" t="e">
        <f>INDEX(Controle!O:O,MATCH('Banco de Dados'!A1126,Controle!M:M,0))*E1126/100</f>
        <v>#N/A</v>
      </c>
    </row>
    <row r="1127" spans="1:20" hidden="1" x14ac:dyDescent="0.2">
      <c r="A1127" s="158">
        <f>BD_TS!A1126</f>
        <v>0</v>
      </c>
      <c r="B1127" s="158" t="str">
        <f>SUBSTITUTE(SUBSTITUTE(BD_TS!D1126," ",""),"-","/")</f>
        <v/>
      </c>
      <c r="C1127" s="158">
        <f>BD_TS!E1126</f>
        <v>0</v>
      </c>
      <c r="D1127" s="159">
        <f>BD_TS!F1126</f>
        <v>0</v>
      </c>
      <c r="E1127" s="160">
        <f>BD_TS!B1126</f>
        <v>0</v>
      </c>
      <c r="F1127" s="161">
        <f>BD_TS!C1126</f>
        <v>0</v>
      </c>
      <c r="G1127" s="187">
        <f>BD_TS!H1126</f>
        <v>0</v>
      </c>
      <c r="H1127" s="158" t="str">
        <f>IF($A1127=0,"",IFERROR(INDEX(BD_Gestão!A:A,MATCH('Banco de Dados'!$B1127,BD_Gestão!$B:$B,0)),"erro"))</f>
        <v/>
      </c>
      <c r="I1127" s="162" t="str">
        <f>IF($A1127=0,"",IFERROR(INDEX(BD_Gestão!E:E,MATCH('Banco de Dados'!$B1127,BD_Gestão!$B:$B,0)),"erro"))</f>
        <v/>
      </c>
      <c r="J1127" s="186" t="str">
        <f>IF($A1127=0,"",IFERROR(INDEX(BD_Gestão!B:B,MATCH('Banco de Dados'!$B1127,BD_Gestão!$B:$B,0)),"erro"))</f>
        <v/>
      </c>
      <c r="K1127" s="158" t="str">
        <f>IF($A1127=0,"",IFERROR(INDEX(BD_Gestão!C:C,MATCH('Banco de Dados'!$B1127,BD_Gestão!$B:$B,0)),"erro"))</f>
        <v/>
      </c>
      <c r="L1127" s="158" t="str">
        <f>IF($A1127=0,"",IFERROR(INDEX(BD_Gestão!H:H,MATCH('Banco de Dados'!$B1127,BD_Gestão!$B:$B,0)),"erro"))</f>
        <v/>
      </c>
      <c r="M1127" s="161" t="str">
        <f>IF($A1127=0,"",IFERROR(INDEX(BD_Gestão!F:F,MATCH('Banco de Dados'!$B1127,BD_Gestão!$B:$B,0)),"erro"))</f>
        <v/>
      </c>
      <c r="N1127" s="161" t="str">
        <f>IF($A1127=0,"",IFERROR(INDEX(BD_Gestão!J:J,MATCH('Banco de Dados'!$B1127,BD_Gestão!$B:$B,0)),"erro"))</f>
        <v/>
      </c>
      <c r="O1127" s="164" t="str">
        <f>IF($A1127=0,"",IFERROR(INDEX(BD_Gestão!K:K,MATCH('Banco de Dados'!$B1127,BD_Gestão!$B:$B,0)),"erro"))</f>
        <v/>
      </c>
      <c r="P1127" s="169" t="str">
        <f t="shared" si="70"/>
        <v/>
      </c>
      <c r="Q1127" s="170" t="str">
        <f t="shared" si="71"/>
        <v/>
      </c>
      <c r="R1127" s="163" t="e">
        <f t="shared" si="68"/>
        <v>#VALUE!</v>
      </c>
      <c r="S1127" s="163" t="e">
        <f t="shared" si="69"/>
        <v>#VALUE!</v>
      </c>
      <c r="T1127" s="163" t="e">
        <f>INDEX(Controle!O:O,MATCH('Banco de Dados'!A1127,Controle!M:M,0))*E1127/100</f>
        <v>#N/A</v>
      </c>
    </row>
    <row r="1128" spans="1:20" hidden="1" x14ac:dyDescent="0.2">
      <c r="A1128" s="158">
        <f>BD_TS!A1127</f>
        <v>0</v>
      </c>
      <c r="B1128" s="158" t="str">
        <f>SUBSTITUTE(SUBSTITUTE(BD_TS!D1127," ",""),"-","/")</f>
        <v/>
      </c>
      <c r="C1128" s="158">
        <f>BD_TS!E1127</f>
        <v>0</v>
      </c>
      <c r="D1128" s="159">
        <f>BD_TS!F1127</f>
        <v>0</v>
      </c>
      <c r="E1128" s="160">
        <f>BD_TS!B1127</f>
        <v>0</v>
      </c>
      <c r="F1128" s="161">
        <f>BD_TS!C1127</f>
        <v>0</v>
      </c>
      <c r="G1128" s="187">
        <f>BD_TS!H1127</f>
        <v>0</v>
      </c>
      <c r="H1128" s="158" t="str">
        <f>IF($A1128=0,"",IFERROR(INDEX(BD_Gestão!A:A,MATCH('Banco de Dados'!$B1128,BD_Gestão!$B:$B,0)),"erro"))</f>
        <v/>
      </c>
      <c r="I1128" s="162" t="str">
        <f>IF($A1128=0,"",IFERROR(INDEX(BD_Gestão!E:E,MATCH('Banco de Dados'!$B1128,BD_Gestão!$B:$B,0)),"erro"))</f>
        <v/>
      </c>
      <c r="J1128" s="186" t="str">
        <f>IF($A1128=0,"",IFERROR(INDEX(BD_Gestão!B:B,MATCH('Banco de Dados'!$B1128,BD_Gestão!$B:$B,0)),"erro"))</f>
        <v/>
      </c>
      <c r="K1128" s="158" t="str">
        <f>IF($A1128=0,"",IFERROR(INDEX(BD_Gestão!C:C,MATCH('Banco de Dados'!$B1128,BD_Gestão!$B:$B,0)),"erro"))</f>
        <v/>
      </c>
      <c r="L1128" s="158" t="str">
        <f>IF($A1128=0,"",IFERROR(INDEX(BD_Gestão!H:H,MATCH('Banco de Dados'!$B1128,BD_Gestão!$B:$B,0)),"erro"))</f>
        <v/>
      </c>
      <c r="M1128" s="161" t="str">
        <f>IF($A1128=0,"",IFERROR(INDEX(BD_Gestão!F:F,MATCH('Banco de Dados'!$B1128,BD_Gestão!$B:$B,0)),"erro"))</f>
        <v/>
      </c>
      <c r="N1128" s="161" t="str">
        <f>IF($A1128=0,"",IFERROR(INDEX(BD_Gestão!J:J,MATCH('Banco de Dados'!$B1128,BD_Gestão!$B:$B,0)),"erro"))</f>
        <v/>
      </c>
      <c r="O1128" s="164" t="str">
        <f>IF($A1128=0,"",IFERROR(INDEX(BD_Gestão!K:K,MATCH('Banco de Dados'!$B1128,BD_Gestão!$B:$B,0)),"erro"))</f>
        <v/>
      </c>
      <c r="P1128" s="169" t="str">
        <f t="shared" si="70"/>
        <v/>
      </c>
      <c r="Q1128" s="170" t="str">
        <f t="shared" si="71"/>
        <v/>
      </c>
      <c r="R1128" s="163" t="e">
        <f t="shared" si="68"/>
        <v>#VALUE!</v>
      </c>
      <c r="S1128" s="163" t="e">
        <f t="shared" si="69"/>
        <v>#VALUE!</v>
      </c>
      <c r="T1128" s="163" t="e">
        <f>INDEX(Controle!O:O,MATCH('Banco de Dados'!A1128,Controle!M:M,0))*E1128/100</f>
        <v>#N/A</v>
      </c>
    </row>
    <row r="1129" spans="1:20" hidden="1" x14ac:dyDescent="0.2">
      <c r="A1129" s="158">
        <f>BD_TS!A1128</f>
        <v>0</v>
      </c>
      <c r="B1129" s="158" t="str">
        <f>SUBSTITUTE(SUBSTITUTE(BD_TS!D1128," ",""),"-","/")</f>
        <v/>
      </c>
      <c r="C1129" s="158">
        <f>BD_TS!E1128</f>
        <v>0</v>
      </c>
      <c r="D1129" s="159">
        <f>BD_TS!F1128</f>
        <v>0</v>
      </c>
      <c r="E1129" s="160">
        <f>BD_TS!B1128</f>
        <v>0</v>
      </c>
      <c r="F1129" s="161">
        <f>BD_TS!C1128</f>
        <v>0</v>
      </c>
      <c r="G1129" s="187">
        <f>BD_TS!H1128</f>
        <v>0</v>
      </c>
      <c r="H1129" s="158" t="str">
        <f>IF($A1129=0,"",IFERROR(INDEX(BD_Gestão!A:A,MATCH('Banco de Dados'!$B1129,BD_Gestão!$B:$B,0)),"erro"))</f>
        <v/>
      </c>
      <c r="I1129" s="162" t="str">
        <f>IF($A1129=0,"",IFERROR(INDEX(BD_Gestão!E:E,MATCH('Banco de Dados'!$B1129,BD_Gestão!$B:$B,0)),"erro"))</f>
        <v/>
      </c>
      <c r="J1129" s="186" t="str">
        <f>IF($A1129=0,"",IFERROR(INDEX(BD_Gestão!B:B,MATCH('Banco de Dados'!$B1129,BD_Gestão!$B:$B,0)),"erro"))</f>
        <v/>
      </c>
      <c r="K1129" s="158" t="str">
        <f>IF($A1129=0,"",IFERROR(INDEX(BD_Gestão!C:C,MATCH('Banco de Dados'!$B1129,BD_Gestão!$B:$B,0)),"erro"))</f>
        <v/>
      </c>
      <c r="L1129" s="158" t="str">
        <f>IF($A1129=0,"",IFERROR(INDEX(BD_Gestão!H:H,MATCH('Banco de Dados'!$B1129,BD_Gestão!$B:$B,0)),"erro"))</f>
        <v/>
      </c>
      <c r="M1129" s="161" t="str">
        <f>IF($A1129=0,"",IFERROR(INDEX(BD_Gestão!F:F,MATCH('Banco de Dados'!$B1129,BD_Gestão!$B:$B,0)),"erro"))</f>
        <v/>
      </c>
      <c r="N1129" s="161" t="str">
        <f>IF($A1129=0,"",IFERROR(INDEX(BD_Gestão!J:J,MATCH('Banco de Dados'!$B1129,BD_Gestão!$B:$B,0)),"erro"))</f>
        <v/>
      </c>
      <c r="O1129" s="164" t="str">
        <f>IF($A1129=0,"",IFERROR(INDEX(BD_Gestão!K:K,MATCH('Banco de Dados'!$B1129,BD_Gestão!$B:$B,0)),"erro"))</f>
        <v/>
      </c>
      <c r="P1129" s="169" t="str">
        <f t="shared" si="70"/>
        <v/>
      </c>
      <c r="Q1129" s="170" t="str">
        <f t="shared" si="71"/>
        <v/>
      </c>
      <c r="R1129" s="163" t="e">
        <f t="shared" si="68"/>
        <v>#VALUE!</v>
      </c>
      <c r="S1129" s="163" t="e">
        <f t="shared" si="69"/>
        <v>#VALUE!</v>
      </c>
      <c r="T1129" s="163" t="e">
        <f>INDEX(Controle!O:O,MATCH('Banco de Dados'!A1129,Controle!M:M,0))*E1129/100</f>
        <v>#N/A</v>
      </c>
    </row>
    <row r="1130" spans="1:20" hidden="1" x14ac:dyDescent="0.2">
      <c r="A1130" s="158">
        <f>BD_TS!A1129</f>
        <v>0</v>
      </c>
      <c r="B1130" s="158" t="str">
        <f>SUBSTITUTE(SUBSTITUTE(BD_TS!D1129," ",""),"-","/")</f>
        <v/>
      </c>
      <c r="C1130" s="158">
        <f>BD_TS!E1129</f>
        <v>0</v>
      </c>
      <c r="D1130" s="159">
        <f>BD_TS!F1129</f>
        <v>0</v>
      </c>
      <c r="E1130" s="160">
        <f>BD_TS!B1129</f>
        <v>0</v>
      </c>
      <c r="F1130" s="161">
        <f>BD_TS!C1129</f>
        <v>0</v>
      </c>
      <c r="G1130" s="187">
        <f>BD_TS!H1129</f>
        <v>0</v>
      </c>
      <c r="H1130" s="158" t="str">
        <f>IF($A1130=0,"",IFERROR(INDEX(BD_Gestão!A:A,MATCH('Banco de Dados'!$B1130,BD_Gestão!$B:$B,0)),"erro"))</f>
        <v/>
      </c>
      <c r="I1130" s="162" t="str">
        <f>IF($A1130=0,"",IFERROR(INDEX(BD_Gestão!E:E,MATCH('Banco de Dados'!$B1130,BD_Gestão!$B:$B,0)),"erro"))</f>
        <v/>
      </c>
      <c r="J1130" s="186" t="str">
        <f>IF($A1130=0,"",IFERROR(INDEX(BD_Gestão!B:B,MATCH('Banco de Dados'!$B1130,BD_Gestão!$B:$B,0)),"erro"))</f>
        <v/>
      </c>
      <c r="K1130" s="158" t="str">
        <f>IF($A1130=0,"",IFERROR(INDEX(BD_Gestão!C:C,MATCH('Banco de Dados'!$B1130,BD_Gestão!$B:$B,0)),"erro"))</f>
        <v/>
      </c>
      <c r="L1130" s="158" t="str">
        <f>IF($A1130=0,"",IFERROR(INDEX(BD_Gestão!H:H,MATCH('Banco de Dados'!$B1130,BD_Gestão!$B:$B,0)),"erro"))</f>
        <v/>
      </c>
      <c r="M1130" s="161" t="str">
        <f>IF($A1130=0,"",IFERROR(INDEX(BD_Gestão!F:F,MATCH('Banco de Dados'!$B1130,BD_Gestão!$B:$B,0)),"erro"))</f>
        <v/>
      </c>
      <c r="N1130" s="161" t="str">
        <f>IF($A1130=0,"",IFERROR(INDEX(BD_Gestão!J:J,MATCH('Banco de Dados'!$B1130,BD_Gestão!$B:$B,0)),"erro"))</f>
        <v/>
      </c>
      <c r="O1130" s="164" t="str">
        <f>IF($A1130=0,"",IFERROR(INDEX(BD_Gestão!K:K,MATCH('Banco de Dados'!$B1130,BD_Gestão!$B:$B,0)),"erro"))</f>
        <v/>
      </c>
      <c r="P1130" s="169" t="str">
        <f t="shared" si="70"/>
        <v/>
      </c>
      <c r="Q1130" s="170" t="str">
        <f t="shared" si="71"/>
        <v/>
      </c>
      <c r="R1130" s="163" t="e">
        <f t="shared" si="68"/>
        <v>#VALUE!</v>
      </c>
      <c r="S1130" s="163" t="e">
        <f t="shared" si="69"/>
        <v>#VALUE!</v>
      </c>
      <c r="T1130" s="163" t="e">
        <f>INDEX(Controle!O:O,MATCH('Banco de Dados'!A1130,Controle!M:M,0))*E1130/100</f>
        <v>#N/A</v>
      </c>
    </row>
    <row r="1131" spans="1:20" hidden="1" x14ac:dyDescent="0.2">
      <c r="A1131" s="158">
        <f>BD_TS!A1130</f>
        <v>0</v>
      </c>
      <c r="B1131" s="158" t="str">
        <f>SUBSTITUTE(SUBSTITUTE(BD_TS!D1130," ",""),"-","/")</f>
        <v/>
      </c>
      <c r="C1131" s="158">
        <f>BD_TS!E1130</f>
        <v>0</v>
      </c>
      <c r="D1131" s="159">
        <f>BD_TS!F1130</f>
        <v>0</v>
      </c>
      <c r="E1131" s="160">
        <f>BD_TS!B1130</f>
        <v>0</v>
      </c>
      <c r="F1131" s="161">
        <f>BD_TS!C1130</f>
        <v>0</v>
      </c>
      <c r="G1131" s="187">
        <f>BD_TS!H1130</f>
        <v>0</v>
      </c>
      <c r="H1131" s="158" t="str">
        <f>IF($A1131=0,"",IFERROR(INDEX(BD_Gestão!A:A,MATCH('Banco de Dados'!$B1131,BD_Gestão!$B:$B,0)),"erro"))</f>
        <v/>
      </c>
      <c r="I1131" s="162" t="str">
        <f>IF($A1131=0,"",IFERROR(INDEX(BD_Gestão!E:E,MATCH('Banco de Dados'!$B1131,BD_Gestão!$B:$B,0)),"erro"))</f>
        <v/>
      </c>
      <c r="J1131" s="186" t="str">
        <f>IF($A1131=0,"",IFERROR(INDEX(BD_Gestão!B:B,MATCH('Banco de Dados'!$B1131,BD_Gestão!$B:$B,0)),"erro"))</f>
        <v/>
      </c>
      <c r="K1131" s="158" t="str">
        <f>IF($A1131=0,"",IFERROR(INDEX(BD_Gestão!C:C,MATCH('Banco de Dados'!$B1131,BD_Gestão!$B:$B,0)),"erro"))</f>
        <v/>
      </c>
      <c r="L1131" s="158" t="str">
        <f>IF($A1131=0,"",IFERROR(INDEX(BD_Gestão!H:H,MATCH('Banco de Dados'!$B1131,BD_Gestão!$B:$B,0)),"erro"))</f>
        <v/>
      </c>
      <c r="M1131" s="161" t="str">
        <f>IF($A1131=0,"",IFERROR(INDEX(BD_Gestão!F:F,MATCH('Banco de Dados'!$B1131,BD_Gestão!$B:$B,0)),"erro"))</f>
        <v/>
      </c>
      <c r="N1131" s="161" t="str">
        <f>IF($A1131=0,"",IFERROR(INDEX(BD_Gestão!J:J,MATCH('Banco de Dados'!$B1131,BD_Gestão!$B:$B,0)),"erro"))</f>
        <v/>
      </c>
      <c r="O1131" s="164" t="str">
        <f>IF($A1131=0,"",IFERROR(INDEX(BD_Gestão!K:K,MATCH('Banco de Dados'!$B1131,BD_Gestão!$B:$B,0)),"erro"))</f>
        <v/>
      </c>
      <c r="P1131" s="169" t="str">
        <f t="shared" si="70"/>
        <v/>
      </c>
      <c r="Q1131" s="170" t="str">
        <f t="shared" si="71"/>
        <v/>
      </c>
      <c r="R1131" s="163" t="e">
        <f t="shared" si="68"/>
        <v>#VALUE!</v>
      </c>
      <c r="S1131" s="163" t="e">
        <f t="shared" si="69"/>
        <v>#VALUE!</v>
      </c>
      <c r="T1131" s="163" t="e">
        <f>INDEX(Controle!O:O,MATCH('Banco de Dados'!A1131,Controle!M:M,0))*E1131/100</f>
        <v>#N/A</v>
      </c>
    </row>
    <row r="1132" spans="1:20" hidden="1" x14ac:dyDescent="0.2">
      <c r="A1132" s="158">
        <f>BD_TS!A1131</f>
        <v>0</v>
      </c>
      <c r="B1132" s="158" t="str">
        <f>SUBSTITUTE(SUBSTITUTE(BD_TS!D1131," ",""),"-","/")</f>
        <v/>
      </c>
      <c r="C1132" s="158">
        <f>BD_TS!E1131</f>
        <v>0</v>
      </c>
      <c r="D1132" s="159">
        <f>BD_TS!F1131</f>
        <v>0</v>
      </c>
      <c r="E1132" s="160">
        <f>BD_TS!B1131</f>
        <v>0</v>
      </c>
      <c r="F1132" s="161">
        <f>BD_TS!C1131</f>
        <v>0</v>
      </c>
      <c r="G1132" s="187">
        <f>BD_TS!H1131</f>
        <v>0</v>
      </c>
      <c r="H1132" s="158" t="str">
        <f>IF($A1132=0,"",IFERROR(INDEX(BD_Gestão!A:A,MATCH('Banco de Dados'!$B1132,BD_Gestão!$B:$B,0)),"erro"))</f>
        <v/>
      </c>
      <c r="I1132" s="162" t="str">
        <f>IF($A1132=0,"",IFERROR(INDEX(BD_Gestão!E:E,MATCH('Banco de Dados'!$B1132,BD_Gestão!$B:$B,0)),"erro"))</f>
        <v/>
      </c>
      <c r="J1132" s="186" t="str">
        <f>IF($A1132=0,"",IFERROR(INDEX(BD_Gestão!B:B,MATCH('Banco de Dados'!$B1132,BD_Gestão!$B:$B,0)),"erro"))</f>
        <v/>
      </c>
      <c r="K1132" s="158" t="str">
        <f>IF($A1132=0,"",IFERROR(INDEX(BD_Gestão!C:C,MATCH('Banco de Dados'!$B1132,BD_Gestão!$B:$B,0)),"erro"))</f>
        <v/>
      </c>
      <c r="L1132" s="158" t="str">
        <f>IF($A1132=0,"",IFERROR(INDEX(BD_Gestão!H:H,MATCH('Banco de Dados'!$B1132,BD_Gestão!$B:$B,0)),"erro"))</f>
        <v/>
      </c>
      <c r="M1132" s="161" t="str">
        <f>IF($A1132=0,"",IFERROR(INDEX(BD_Gestão!F:F,MATCH('Banco de Dados'!$B1132,BD_Gestão!$B:$B,0)),"erro"))</f>
        <v/>
      </c>
      <c r="N1132" s="161" t="str">
        <f>IF($A1132=0,"",IFERROR(INDEX(BD_Gestão!J:J,MATCH('Banco de Dados'!$B1132,BD_Gestão!$B:$B,0)),"erro"))</f>
        <v/>
      </c>
      <c r="O1132" s="164" t="str">
        <f>IF($A1132=0,"",IFERROR(INDEX(BD_Gestão!K:K,MATCH('Banco de Dados'!$B1132,BD_Gestão!$B:$B,0)),"erro"))</f>
        <v/>
      </c>
      <c r="P1132" s="169" t="str">
        <f t="shared" si="70"/>
        <v/>
      </c>
      <c r="Q1132" s="170" t="str">
        <f t="shared" si="71"/>
        <v/>
      </c>
      <c r="R1132" s="163" t="e">
        <f t="shared" si="68"/>
        <v>#VALUE!</v>
      </c>
      <c r="S1132" s="163" t="e">
        <f t="shared" si="69"/>
        <v>#VALUE!</v>
      </c>
      <c r="T1132" s="163" t="e">
        <f>INDEX(Controle!O:O,MATCH('Banco de Dados'!A1132,Controle!M:M,0))*E1132/100</f>
        <v>#N/A</v>
      </c>
    </row>
    <row r="1133" spans="1:20" hidden="1" x14ac:dyDescent="0.2">
      <c r="A1133" s="158">
        <f>BD_TS!A1132</f>
        <v>0</v>
      </c>
      <c r="B1133" s="158" t="str">
        <f>SUBSTITUTE(SUBSTITUTE(BD_TS!D1132," ",""),"-","/")</f>
        <v/>
      </c>
      <c r="C1133" s="158">
        <f>BD_TS!E1132</f>
        <v>0</v>
      </c>
      <c r="D1133" s="159">
        <f>BD_TS!F1132</f>
        <v>0</v>
      </c>
      <c r="E1133" s="160">
        <f>BD_TS!B1132</f>
        <v>0</v>
      </c>
      <c r="F1133" s="161">
        <f>BD_TS!C1132</f>
        <v>0</v>
      </c>
      <c r="G1133" s="187">
        <f>BD_TS!H1132</f>
        <v>0</v>
      </c>
      <c r="H1133" s="158" t="str">
        <f>IF($A1133=0,"",IFERROR(INDEX(BD_Gestão!A:A,MATCH('Banco de Dados'!$B1133,BD_Gestão!$B:$B,0)),"erro"))</f>
        <v/>
      </c>
      <c r="I1133" s="162" t="str">
        <f>IF($A1133=0,"",IFERROR(INDEX(BD_Gestão!E:E,MATCH('Banco de Dados'!$B1133,BD_Gestão!$B:$B,0)),"erro"))</f>
        <v/>
      </c>
      <c r="J1133" s="186" t="str">
        <f>IF($A1133=0,"",IFERROR(INDEX(BD_Gestão!B:B,MATCH('Banco de Dados'!$B1133,BD_Gestão!$B:$B,0)),"erro"))</f>
        <v/>
      </c>
      <c r="K1133" s="158" t="str">
        <f>IF($A1133=0,"",IFERROR(INDEX(BD_Gestão!C:C,MATCH('Banco de Dados'!$B1133,BD_Gestão!$B:$B,0)),"erro"))</f>
        <v/>
      </c>
      <c r="L1133" s="158" t="str">
        <f>IF($A1133=0,"",IFERROR(INDEX(BD_Gestão!H:H,MATCH('Banco de Dados'!$B1133,BD_Gestão!$B:$B,0)),"erro"))</f>
        <v/>
      </c>
      <c r="M1133" s="161" t="str">
        <f>IF($A1133=0,"",IFERROR(INDEX(BD_Gestão!F:F,MATCH('Banco de Dados'!$B1133,BD_Gestão!$B:$B,0)),"erro"))</f>
        <v/>
      </c>
      <c r="N1133" s="161" t="str">
        <f>IF($A1133=0,"",IFERROR(INDEX(BD_Gestão!J:J,MATCH('Banco de Dados'!$B1133,BD_Gestão!$B:$B,0)),"erro"))</f>
        <v/>
      </c>
      <c r="O1133" s="164" t="str">
        <f>IF($A1133=0,"",IFERROR(INDEX(BD_Gestão!K:K,MATCH('Banco de Dados'!$B1133,BD_Gestão!$B:$B,0)),"erro"))</f>
        <v/>
      </c>
      <c r="P1133" s="169" t="str">
        <f t="shared" si="70"/>
        <v/>
      </c>
      <c r="Q1133" s="170" t="str">
        <f t="shared" si="71"/>
        <v/>
      </c>
      <c r="R1133" s="163" t="e">
        <f t="shared" si="68"/>
        <v>#VALUE!</v>
      </c>
      <c r="S1133" s="163" t="e">
        <f t="shared" si="69"/>
        <v>#VALUE!</v>
      </c>
      <c r="T1133" s="163" t="e">
        <f>INDEX(Controle!O:O,MATCH('Banco de Dados'!A1133,Controle!M:M,0))*E1133/100</f>
        <v>#N/A</v>
      </c>
    </row>
    <row r="1134" spans="1:20" hidden="1" x14ac:dyDescent="0.2">
      <c r="A1134" s="158">
        <f>BD_TS!A1133</f>
        <v>0</v>
      </c>
      <c r="B1134" s="158" t="str">
        <f>SUBSTITUTE(SUBSTITUTE(BD_TS!D1133," ",""),"-","/")</f>
        <v/>
      </c>
      <c r="C1134" s="158">
        <f>BD_TS!E1133</f>
        <v>0</v>
      </c>
      <c r="D1134" s="159">
        <f>BD_TS!F1133</f>
        <v>0</v>
      </c>
      <c r="E1134" s="160">
        <f>BD_TS!B1133</f>
        <v>0</v>
      </c>
      <c r="F1134" s="161">
        <f>BD_TS!C1133</f>
        <v>0</v>
      </c>
      <c r="G1134" s="187">
        <f>BD_TS!H1133</f>
        <v>0</v>
      </c>
      <c r="H1134" s="158" t="str">
        <f>IF($A1134=0,"",IFERROR(INDEX(BD_Gestão!A:A,MATCH('Banco de Dados'!$B1134,BD_Gestão!$B:$B,0)),"erro"))</f>
        <v/>
      </c>
      <c r="I1134" s="162" t="str">
        <f>IF($A1134=0,"",IFERROR(INDEX(BD_Gestão!E:E,MATCH('Banco de Dados'!$B1134,BD_Gestão!$B:$B,0)),"erro"))</f>
        <v/>
      </c>
      <c r="J1134" s="186" t="str">
        <f>IF($A1134=0,"",IFERROR(INDEX(BD_Gestão!B:B,MATCH('Banco de Dados'!$B1134,BD_Gestão!$B:$B,0)),"erro"))</f>
        <v/>
      </c>
      <c r="K1134" s="158" t="str">
        <f>IF($A1134=0,"",IFERROR(INDEX(BD_Gestão!C:C,MATCH('Banco de Dados'!$B1134,BD_Gestão!$B:$B,0)),"erro"))</f>
        <v/>
      </c>
      <c r="L1134" s="158" t="str">
        <f>IF($A1134=0,"",IFERROR(INDEX(BD_Gestão!H:H,MATCH('Banco de Dados'!$B1134,BD_Gestão!$B:$B,0)),"erro"))</f>
        <v/>
      </c>
      <c r="M1134" s="161" t="str">
        <f>IF($A1134=0,"",IFERROR(INDEX(BD_Gestão!F:F,MATCH('Banco de Dados'!$B1134,BD_Gestão!$B:$B,0)),"erro"))</f>
        <v/>
      </c>
      <c r="N1134" s="161" t="str">
        <f>IF($A1134=0,"",IFERROR(INDEX(BD_Gestão!J:J,MATCH('Banco de Dados'!$B1134,BD_Gestão!$B:$B,0)),"erro"))</f>
        <v/>
      </c>
      <c r="O1134" s="164" t="str">
        <f>IF($A1134=0,"",IFERROR(INDEX(BD_Gestão!K:K,MATCH('Banco de Dados'!$B1134,BD_Gestão!$B:$B,0)),"erro"))</f>
        <v/>
      </c>
      <c r="P1134" s="169" t="str">
        <f t="shared" si="70"/>
        <v/>
      </c>
      <c r="Q1134" s="170" t="str">
        <f t="shared" si="71"/>
        <v/>
      </c>
      <c r="R1134" s="163" t="e">
        <f t="shared" si="68"/>
        <v>#VALUE!</v>
      </c>
      <c r="S1134" s="163" t="e">
        <f t="shared" si="69"/>
        <v>#VALUE!</v>
      </c>
      <c r="T1134" s="163" t="e">
        <f>INDEX(Controle!O:O,MATCH('Banco de Dados'!A1134,Controle!M:M,0))*E1134/100</f>
        <v>#N/A</v>
      </c>
    </row>
    <row r="1135" spans="1:20" hidden="1" x14ac:dyDescent="0.2">
      <c r="A1135" s="158">
        <f>BD_TS!A1134</f>
        <v>0</v>
      </c>
      <c r="B1135" s="158" t="str">
        <f>SUBSTITUTE(SUBSTITUTE(BD_TS!D1134," ",""),"-","/")</f>
        <v/>
      </c>
      <c r="C1135" s="158">
        <f>BD_TS!E1134</f>
        <v>0</v>
      </c>
      <c r="D1135" s="159">
        <f>BD_TS!F1134</f>
        <v>0</v>
      </c>
      <c r="E1135" s="160">
        <f>BD_TS!B1134</f>
        <v>0</v>
      </c>
      <c r="F1135" s="161">
        <f>BD_TS!C1134</f>
        <v>0</v>
      </c>
      <c r="G1135" s="187">
        <f>BD_TS!H1134</f>
        <v>0</v>
      </c>
      <c r="H1135" s="158" t="str">
        <f>IF($A1135=0,"",IFERROR(INDEX(BD_Gestão!A:A,MATCH('Banco de Dados'!$B1135,BD_Gestão!$B:$B,0)),"erro"))</f>
        <v/>
      </c>
      <c r="I1135" s="162" t="str">
        <f>IF($A1135=0,"",IFERROR(INDEX(BD_Gestão!E:E,MATCH('Banco de Dados'!$B1135,BD_Gestão!$B:$B,0)),"erro"))</f>
        <v/>
      </c>
      <c r="J1135" s="186" t="str">
        <f>IF($A1135=0,"",IFERROR(INDEX(BD_Gestão!B:B,MATCH('Banco de Dados'!$B1135,BD_Gestão!$B:$B,0)),"erro"))</f>
        <v/>
      </c>
      <c r="K1135" s="158" t="str">
        <f>IF($A1135=0,"",IFERROR(INDEX(BD_Gestão!C:C,MATCH('Banco de Dados'!$B1135,BD_Gestão!$B:$B,0)),"erro"))</f>
        <v/>
      </c>
      <c r="L1135" s="158" t="str">
        <f>IF($A1135=0,"",IFERROR(INDEX(BD_Gestão!H:H,MATCH('Banco de Dados'!$B1135,BD_Gestão!$B:$B,0)),"erro"))</f>
        <v/>
      </c>
      <c r="M1135" s="161" t="str">
        <f>IF($A1135=0,"",IFERROR(INDEX(BD_Gestão!F:F,MATCH('Banco de Dados'!$B1135,BD_Gestão!$B:$B,0)),"erro"))</f>
        <v/>
      </c>
      <c r="N1135" s="161" t="str">
        <f>IF($A1135=0,"",IFERROR(INDEX(BD_Gestão!J:J,MATCH('Banco de Dados'!$B1135,BD_Gestão!$B:$B,0)),"erro"))</f>
        <v/>
      </c>
      <c r="O1135" s="164" t="str">
        <f>IF($A1135=0,"",IFERROR(INDEX(BD_Gestão!K:K,MATCH('Banco de Dados'!$B1135,BD_Gestão!$B:$B,0)),"erro"))</f>
        <v/>
      </c>
      <c r="P1135" s="169" t="str">
        <f t="shared" si="70"/>
        <v/>
      </c>
      <c r="Q1135" s="170" t="str">
        <f t="shared" si="71"/>
        <v/>
      </c>
      <c r="R1135" s="163" t="e">
        <f t="shared" si="68"/>
        <v>#VALUE!</v>
      </c>
      <c r="S1135" s="163" t="e">
        <f t="shared" si="69"/>
        <v>#VALUE!</v>
      </c>
      <c r="T1135" s="163" t="e">
        <f>INDEX(Controle!O:O,MATCH('Banco de Dados'!A1135,Controle!M:M,0))*E1135/100</f>
        <v>#N/A</v>
      </c>
    </row>
    <row r="1136" spans="1:20" hidden="1" x14ac:dyDescent="0.2">
      <c r="A1136" s="158">
        <f>BD_TS!A1135</f>
        <v>0</v>
      </c>
      <c r="B1136" s="158" t="str">
        <f>SUBSTITUTE(SUBSTITUTE(BD_TS!D1135," ",""),"-","/")</f>
        <v/>
      </c>
      <c r="C1136" s="158">
        <f>BD_TS!E1135</f>
        <v>0</v>
      </c>
      <c r="D1136" s="159">
        <f>BD_TS!F1135</f>
        <v>0</v>
      </c>
      <c r="E1136" s="160">
        <f>BD_TS!B1135</f>
        <v>0</v>
      </c>
      <c r="F1136" s="161">
        <f>BD_TS!C1135</f>
        <v>0</v>
      </c>
      <c r="G1136" s="187">
        <f>BD_TS!H1135</f>
        <v>0</v>
      </c>
      <c r="H1136" s="158" t="str">
        <f>IF($A1136=0,"",IFERROR(INDEX(BD_Gestão!A:A,MATCH('Banco de Dados'!$B1136,BD_Gestão!$B:$B,0)),"erro"))</f>
        <v/>
      </c>
      <c r="I1136" s="162" t="str">
        <f>IF($A1136=0,"",IFERROR(INDEX(BD_Gestão!E:E,MATCH('Banco de Dados'!$B1136,BD_Gestão!$B:$B,0)),"erro"))</f>
        <v/>
      </c>
      <c r="J1136" s="186" t="str">
        <f>IF($A1136=0,"",IFERROR(INDEX(BD_Gestão!B:B,MATCH('Banco de Dados'!$B1136,BD_Gestão!$B:$B,0)),"erro"))</f>
        <v/>
      </c>
      <c r="K1136" s="158" t="str">
        <f>IF($A1136=0,"",IFERROR(INDEX(BD_Gestão!C:C,MATCH('Banco de Dados'!$B1136,BD_Gestão!$B:$B,0)),"erro"))</f>
        <v/>
      </c>
      <c r="L1136" s="158" t="str">
        <f>IF($A1136=0,"",IFERROR(INDEX(BD_Gestão!H:H,MATCH('Banco de Dados'!$B1136,BD_Gestão!$B:$B,0)),"erro"))</f>
        <v/>
      </c>
      <c r="M1136" s="161" t="str">
        <f>IF($A1136=0,"",IFERROR(INDEX(BD_Gestão!F:F,MATCH('Banco de Dados'!$B1136,BD_Gestão!$B:$B,0)),"erro"))</f>
        <v/>
      </c>
      <c r="N1136" s="161" t="str">
        <f>IF($A1136=0,"",IFERROR(INDEX(BD_Gestão!J:J,MATCH('Banco de Dados'!$B1136,BD_Gestão!$B:$B,0)),"erro"))</f>
        <v/>
      </c>
      <c r="O1136" s="164" t="str">
        <f>IF($A1136=0,"",IFERROR(INDEX(BD_Gestão!K:K,MATCH('Banco de Dados'!$B1136,BD_Gestão!$B:$B,0)),"erro"))</f>
        <v/>
      </c>
      <c r="P1136" s="169" t="str">
        <f t="shared" si="70"/>
        <v/>
      </c>
      <c r="Q1136" s="170" t="str">
        <f t="shared" si="71"/>
        <v/>
      </c>
      <c r="R1136" s="163" t="e">
        <f t="shared" si="68"/>
        <v>#VALUE!</v>
      </c>
      <c r="S1136" s="163" t="e">
        <f t="shared" si="69"/>
        <v>#VALUE!</v>
      </c>
      <c r="T1136" s="163" t="e">
        <f>INDEX(Controle!O:O,MATCH('Banco de Dados'!A1136,Controle!M:M,0))*E1136/100</f>
        <v>#N/A</v>
      </c>
    </row>
    <row r="1137" spans="1:20" hidden="1" x14ac:dyDescent="0.2">
      <c r="A1137" s="158">
        <f>BD_TS!A1136</f>
        <v>0</v>
      </c>
      <c r="B1137" s="158" t="str">
        <f>SUBSTITUTE(SUBSTITUTE(BD_TS!D1136," ",""),"-","/")</f>
        <v/>
      </c>
      <c r="C1137" s="158">
        <f>BD_TS!E1136</f>
        <v>0</v>
      </c>
      <c r="D1137" s="159">
        <f>BD_TS!F1136</f>
        <v>0</v>
      </c>
      <c r="E1137" s="160">
        <f>BD_TS!B1136</f>
        <v>0</v>
      </c>
      <c r="F1137" s="161">
        <f>BD_TS!C1136</f>
        <v>0</v>
      </c>
      <c r="G1137" s="187">
        <f>BD_TS!H1136</f>
        <v>0</v>
      </c>
      <c r="H1137" s="158" t="str">
        <f>IF($A1137=0,"",IFERROR(INDEX(BD_Gestão!A:A,MATCH('Banco de Dados'!$B1137,BD_Gestão!$B:$B,0)),"erro"))</f>
        <v/>
      </c>
      <c r="I1137" s="162" t="str">
        <f>IF($A1137=0,"",IFERROR(INDEX(BD_Gestão!E:E,MATCH('Banco de Dados'!$B1137,BD_Gestão!$B:$B,0)),"erro"))</f>
        <v/>
      </c>
      <c r="J1137" s="186" t="str">
        <f>IF($A1137=0,"",IFERROR(INDEX(BD_Gestão!B:B,MATCH('Banco de Dados'!$B1137,BD_Gestão!$B:$B,0)),"erro"))</f>
        <v/>
      </c>
      <c r="K1137" s="158" t="str">
        <f>IF($A1137=0,"",IFERROR(INDEX(BD_Gestão!C:C,MATCH('Banco de Dados'!$B1137,BD_Gestão!$B:$B,0)),"erro"))</f>
        <v/>
      </c>
      <c r="L1137" s="158" t="str">
        <f>IF($A1137=0,"",IFERROR(INDEX(BD_Gestão!H:H,MATCH('Banco de Dados'!$B1137,BD_Gestão!$B:$B,0)),"erro"))</f>
        <v/>
      </c>
      <c r="M1137" s="161" t="str">
        <f>IF($A1137=0,"",IFERROR(INDEX(BD_Gestão!F:F,MATCH('Banco de Dados'!$B1137,BD_Gestão!$B:$B,0)),"erro"))</f>
        <v/>
      </c>
      <c r="N1137" s="161" t="str">
        <f>IF($A1137=0,"",IFERROR(INDEX(BD_Gestão!J:J,MATCH('Banco de Dados'!$B1137,BD_Gestão!$B:$B,0)),"erro"))</f>
        <v/>
      </c>
      <c r="O1137" s="164" t="str">
        <f>IF($A1137=0,"",IFERROR(INDEX(BD_Gestão!K:K,MATCH('Banco de Dados'!$B1137,BD_Gestão!$B:$B,0)),"erro"))</f>
        <v/>
      </c>
      <c r="P1137" s="169" t="str">
        <f t="shared" si="70"/>
        <v/>
      </c>
      <c r="Q1137" s="170" t="str">
        <f t="shared" si="71"/>
        <v/>
      </c>
      <c r="R1137" s="163" t="e">
        <f t="shared" si="68"/>
        <v>#VALUE!</v>
      </c>
      <c r="S1137" s="163" t="e">
        <f t="shared" si="69"/>
        <v>#VALUE!</v>
      </c>
      <c r="T1137" s="163" t="e">
        <f>INDEX(Controle!O:O,MATCH('Banco de Dados'!A1137,Controle!M:M,0))*E1137/100</f>
        <v>#N/A</v>
      </c>
    </row>
    <row r="1138" spans="1:20" hidden="1" x14ac:dyDescent="0.2">
      <c r="A1138" s="158">
        <f>BD_TS!A1137</f>
        <v>0</v>
      </c>
      <c r="B1138" s="158" t="str">
        <f>SUBSTITUTE(SUBSTITUTE(BD_TS!D1137," ",""),"-","/")</f>
        <v/>
      </c>
      <c r="C1138" s="158">
        <f>BD_TS!E1137</f>
        <v>0</v>
      </c>
      <c r="D1138" s="159">
        <f>BD_TS!F1137</f>
        <v>0</v>
      </c>
      <c r="E1138" s="160">
        <f>BD_TS!B1137</f>
        <v>0</v>
      </c>
      <c r="F1138" s="161">
        <f>BD_TS!C1137</f>
        <v>0</v>
      </c>
      <c r="G1138" s="187">
        <f>BD_TS!H1137</f>
        <v>0</v>
      </c>
      <c r="H1138" s="158" t="str">
        <f>IF($A1138=0,"",IFERROR(INDEX(BD_Gestão!A:A,MATCH('Banco de Dados'!$B1138,BD_Gestão!$B:$B,0)),"erro"))</f>
        <v/>
      </c>
      <c r="I1138" s="162" t="str">
        <f>IF($A1138=0,"",IFERROR(INDEX(BD_Gestão!E:E,MATCH('Banco de Dados'!$B1138,BD_Gestão!$B:$B,0)),"erro"))</f>
        <v/>
      </c>
      <c r="J1138" s="186" t="str">
        <f>IF($A1138=0,"",IFERROR(INDEX(BD_Gestão!B:B,MATCH('Banco de Dados'!$B1138,BD_Gestão!$B:$B,0)),"erro"))</f>
        <v/>
      </c>
      <c r="K1138" s="158" t="str">
        <f>IF($A1138=0,"",IFERROR(INDEX(BD_Gestão!C:C,MATCH('Banco de Dados'!$B1138,BD_Gestão!$B:$B,0)),"erro"))</f>
        <v/>
      </c>
      <c r="L1138" s="158" t="str">
        <f>IF($A1138=0,"",IFERROR(INDEX(BD_Gestão!H:H,MATCH('Banco de Dados'!$B1138,BD_Gestão!$B:$B,0)),"erro"))</f>
        <v/>
      </c>
      <c r="M1138" s="161" t="str">
        <f>IF($A1138=0,"",IFERROR(INDEX(BD_Gestão!F:F,MATCH('Banco de Dados'!$B1138,BD_Gestão!$B:$B,0)),"erro"))</f>
        <v/>
      </c>
      <c r="N1138" s="161" t="str">
        <f>IF($A1138=0,"",IFERROR(INDEX(BD_Gestão!J:J,MATCH('Banco de Dados'!$B1138,BD_Gestão!$B:$B,0)),"erro"))</f>
        <v/>
      </c>
      <c r="O1138" s="164" t="str">
        <f>IF($A1138=0,"",IFERROR(INDEX(BD_Gestão!K:K,MATCH('Banco de Dados'!$B1138,BD_Gestão!$B:$B,0)),"erro"))</f>
        <v/>
      </c>
      <c r="P1138" s="169" t="str">
        <f t="shared" si="70"/>
        <v/>
      </c>
      <c r="Q1138" s="170" t="str">
        <f t="shared" si="71"/>
        <v/>
      </c>
      <c r="R1138" s="163" t="e">
        <f t="shared" si="68"/>
        <v>#VALUE!</v>
      </c>
      <c r="S1138" s="163" t="e">
        <f t="shared" si="69"/>
        <v>#VALUE!</v>
      </c>
      <c r="T1138" s="163" t="e">
        <f>INDEX(Controle!O:O,MATCH('Banco de Dados'!A1138,Controle!M:M,0))*E1138/100</f>
        <v>#N/A</v>
      </c>
    </row>
    <row r="1139" spans="1:20" hidden="1" x14ac:dyDescent="0.2">
      <c r="A1139" s="158">
        <f>BD_TS!A1138</f>
        <v>0</v>
      </c>
      <c r="B1139" s="158" t="str">
        <f>SUBSTITUTE(SUBSTITUTE(BD_TS!D1138," ",""),"-","/")</f>
        <v/>
      </c>
      <c r="C1139" s="158">
        <f>BD_TS!E1138</f>
        <v>0</v>
      </c>
      <c r="D1139" s="159">
        <f>BD_TS!F1138</f>
        <v>0</v>
      </c>
      <c r="E1139" s="160">
        <f>BD_TS!B1138</f>
        <v>0</v>
      </c>
      <c r="F1139" s="161">
        <f>BD_TS!C1138</f>
        <v>0</v>
      </c>
      <c r="G1139" s="187">
        <f>BD_TS!H1138</f>
        <v>0</v>
      </c>
      <c r="H1139" s="158" t="str">
        <f>IF($A1139=0,"",IFERROR(INDEX(BD_Gestão!A:A,MATCH('Banco de Dados'!$B1139,BD_Gestão!$B:$B,0)),"erro"))</f>
        <v/>
      </c>
      <c r="I1139" s="162" t="str">
        <f>IF($A1139=0,"",IFERROR(INDEX(BD_Gestão!E:E,MATCH('Banco de Dados'!$B1139,BD_Gestão!$B:$B,0)),"erro"))</f>
        <v/>
      </c>
      <c r="J1139" s="186" t="str">
        <f>IF($A1139=0,"",IFERROR(INDEX(BD_Gestão!B:B,MATCH('Banco de Dados'!$B1139,BD_Gestão!$B:$B,0)),"erro"))</f>
        <v/>
      </c>
      <c r="K1139" s="158" t="str">
        <f>IF($A1139=0,"",IFERROR(INDEX(BD_Gestão!C:C,MATCH('Banco de Dados'!$B1139,BD_Gestão!$B:$B,0)),"erro"))</f>
        <v/>
      </c>
      <c r="L1139" s="158" t="str">
        <f>IF($A1139=0,"",IFERROR(INDEX(BD_Gestão!H:H,MATCH('Banco de Dados'!$B1139,BD_Gestão!$B:$B,0)),"erro"))</f>
        <v/>
      </c>
      <c r="M1139" s="161" t="str">
        <f>IF($A1139=0,"",IFERROR(INDEX(BD_Gestão!F:F,MATCH('Banco de Dados'!$B1139,BD_Gestão!$B:$B,0)),"erro"))</f>
        <v/>
      </c>
      <c r="N1139" s="161" t="str">
        <f>IF($A1139=0,"",IFERROR(INDEX(BD_Gestão!J:J,MATCH('Banco de Dados'!$B1139,BD_Gestão!$B:$B,0)),"erro"))</f>
        <v/>
      </c>
      <c r="O1139" s="164" t="str">
        <f>IF($A1139=0,"",IFERROR(INDEX(BD_Gestão!K:K,MATCH('Banco de Dados'!$B1139,BD_Gestão!$B:$B,0)),"erro"))</f>
        <v/>
      </c>
      <c r="P1139" s="169" t="str">
        <f t="shared" si="70"/>
        <v/>
      </c>
      <c r="Q1139" s="170" t="str">
        <f t="shared" si="71"/>
        <v/>
      </c>
      <c r="R1139" s="163" t="e">
        <f t="shared" si="68"/>
        <v>#VALUE!</v>
      </c>
      <c r="S1139" s="163" t="e">
        <f t="shared" si="69"/>
        <v>#VALUE!</v>
      </c>
      <c r="T1139" s="163" t="e">
        <f>INDEX(Controle!O:O,MATCH('Banco de Dados'!A1139,Controle!M:M,0))*E1139/100</f>
        <v>#N/A</v>
      </c>
    </row>
    <row r="1140" spans="1:20" hidden="1" x14ac:dyDescent="0.2">
      <c r="A1140" s="158">
        <f>BD_TS!A1139</f>
        <v>0</v>
      </c>
      <c r="B1140" s="158" t="str">
        <f>SUBSTITUTE(SUBSTITUTE(BD_TS!D1139," ",""),"-","/")</f>
        <v/>
      </c>
      <c r="C1140" s="158">
        <f>BD_TS!E1139</f>
        <v>0</v>
      </c>
      <c r="D1140" s="159">
        <f>BD_TS!F1139</f>
        <v>0</v>
      </c>
      <c r="E1140" s="160">
        <f>BD_TS!B1139</f>
        <v>0</v>
      </c>
      <c r="F1140" s="161">
        <f>BD_TS!C1139</f>
        <v>0</v>
      </c>
      <c r="G1140" s="187">
        <f>BD_TS!H1139</f>
        <v>0</v>
      </c>
      <c r="H1140" s="158" t="str">
        <f>IF($A1140=0,"",IFERROR(INDEX(BD_Gestão!A:A,MATCH('Banco de Dados'!$B1140,BD_Gestão!$B:$B,0)),"erro"))</f>
        <v/>
      </c>
      <c r="I1140" s="162" t="str">
        <f>IF($A1140=0,"",IFERROR(INDEX(BD_Gestão!E:E,MATCH('Banco de Dados'!$B1140,BD_Gestão!$B:$B,0)),"erro"))</f>
        <v/>
      </c>
      <c r="J1140" s="186" t="str">
        <f>IF($A1140=0,"",IFERROR(INDEX(BD_Gestão!B:B,MATCH('Banco de Dados'!$B1140,BD_Gestão!$B:$B,0)),"erro"))</f>
        <v/>
      </c>
      <c r="K1140" s="158" t="str">
        <f>IF($A1140=0,"",IFERROR(INDEX(BD_Gestão!C:C,MATCH('Banco de Dados'!$B1140,BD_Gestão!$B:$B,0)),"erro"))</f>
        <v/>
      </c>
      <c r="L1140" s="158" t="str">
        <f>IF($A1140=0,"",IFERROR(INDEX(BD_Gestão!H:H,MATCH('Banco de Dados'!$B1140,BD_Gestão!$B:$B,0)),"erro"))</f>
        <v/>
      </c>
      <c r="M1140" s="161" t="str">
        <f>IF($A1140=0,"",IFERROR(INDEX(BD_Gestão!F:F,MATCH('Banco de Dados'!$B1140,BD_Gestão!$B:$B,0)),"erro"))</f>
        <v/>
      </c>
      <c r="N1140" s="161" t="str">
        <f>IF($A1140=0,"",IFERROR(INDEX(BD_Gestão!J:J,MATCH('Banco de Dados'!$B1140,BD_Gestão!$B:$B,0)),"erro"))</f>
        <v/>
      </c>
      <c r="O1140" s="164" t="str">
        <f>IF($A1140=0,"",IFERROR(INDEX(BD_Gestão!K:K,MATCH('Banco de Dados'!$B1140,BD_Gestão!$B:$B,0)),"erro"))</f>
        <v/>
      </c>
      <c r="P1140" s="169" t="str">
        <f t="shared" si="70"/>
        <v/>
      </c>
      <c r="Q1140" s="170" t="str">
        <f t="shared" si="71"/>
        <v/>
      </c>
      <c r="R1140" s="163" t="e">
        <f t="shared" si="68"/>
        <v>#VALUE!</v>
      </c>
      <c r="S1140" s="163" t="e">
        <f t="shared" si="69"/>
        <v>#VALUE!</v>
      </c>
      <c r="T1140" s="163" t="e">
        <f>INDEX(Controle!O:O,MATCH('Banco de Dados'!A1140,Controle!M:M,0))*E1140/100</f>
        <v>#N/A</v>
      </c>
    </row>
    <row r="1141" spans="1:20" hidden="1" x14ac:dyDescent="0.2">
      <c r="A1141" s="158">
        <f>BD_TS!A1140</f>
        <v>0</v>
      </c>
      <c r="B1141" s="158" t="str">
        <f>SUBSTITUTE(SUBSTITUTE(BD_TS!D1140," ",""),"-","/")</f>
        <v/>
      </c>
      <c r="C1141" s="158">
        <f>BD_TS!E1140</f>
        <v>0</v>
      </c>
      <c r="D1141" s="159">
        <f>BD_TS!F1140</f>
        <v>0</v>
      </c>
      <c r="E1141" s="160">
        <f>BD_TS!B1140</f>
        <v>0</v>
      </c>
      <c r="F1141" s="161">
        <f>BD_TS!C1140</f>
        <v>0</v>
      </c>
      <c r="G1141" s="187">
        <f>BD_TS!H1140</f>
        <v>0</v>
      </c>
      <c r="H1141" s="158" t="str">
        <f>IF($A1141=0,"",IFERROR(INDEX(BD_Gestão!A:A,MATCH('Banco de Dados'!$B1141,BD_Gestão!$B:$B,0)),"erro"))</f>
        <v/>
      </c>
      <c r="I1141" s="162" t="str">
        <f>IF($A1141=0,"",IFERROR(INDEX(BD_Gestão!E:E,MATCH('Banco de Dados'!$B1141,BD_Gestão!$B:$B,0)),"erro"))</f>
        <v/>
      </c>
      <c r="J1141" s="186" t="str">
        <f>IF($A1141=0,"",IFERROR(INDEX(BD_Gestão!B:B,MATCH('Banco de Dados'!$B1141,BD_Gestão!$B:$B,0)),"erro"))</f>
        <v/>
      </c>
      <c r="K1141" s="158" t="str">
        <f>IF($A1141=0,"",IFERROR(INDEX(BD_Gestão!C:C,MATCH('Banco de Dados'!$B1141,BD_Gestão!$B:$B,0)),"erro"))</f>
        <v/>
      </c>
      <c r="L1141" s="158" t="str">
        <f>IF($A1141=0,"",IFERROR(INDEX(BD_Gestão!H:H,MATCH('Banco de Dados'!$B1141,BD_Gestão!$B:$B,0)),"erro"))</f>
        <v/>
      </c>
      <c r="M1141" s="161" t="str">
        <f>IF($A1141=0,"",IFERROR(INDEX(BD_Gestão!F:F,MATCH('Banco de Dados'!$B1141,BD_Gestão!$B:$B,0)),"erro"))</f>
        <v/>
      </c>
      <c r="N1141" s="161" t="str">
        <f>IF($A1141=0,"",IFERROR(INDEX(BD_Gestão!J:J,MATCH('Banco de Dados'!$B1141,BD_Gestão!$B:$B,0)),"erro"))</f>
        <v/>
      </c>
      <c r="O1141" s="164" t="str">
        <f>IF($A1141=0,"",IFERROR(INDEX(BD_Gestão!K:K,MATCH('Banco de Dados'!$B1141,BD_Gestão!$B:$B,0)),"erro"))</f>
        <v/>
      </c>
      <c r="P1141" s="169" t="str">
        <f t="shared" si="70"/>
        <v/>
      </c>
      <c r="Q1141" s="170" t="str">
        <f t="shared" si="71"/>
        <v/>
      </c>
      <c r="R1141" s="163" t="e">
        <f t="shared" si="68"/>
        <v>#VALUE!</v>
      </c>
      <c r="S1141" s="163" t="e">
        <f t="shared" si="69"/>
        <v>#VALUE!</v>
      </c>
      <c r="T1141" s="163" t="e">
        <f>INDEX(Controle!O:O,MATCH('Banco de Dados'!A1141,Controle!M:M,0))*E1141/100</f>
        <v>#N/A</v>
      </c>
    </row>
    <row r="1142" spans="1:20" hidden="1" x14ac:dyDescent="0.2">
      <c r="A1142" s="158">
        <f>BD_TS!A1141</f>
        <v>0</v>
      </c>
      <c r="B1142" s="158" t="str">
        <f>SUBSTITUTE(SUBSTITUTE(BD_TS!D1141," ",""),"-","/")</f>
        <v/>
      </c>
      <c r="C1142" s="158">
        <f>BD_TS!E1141</f>
        <v>0</v>
      </c>
      <c r="D1142" s="159">
        <f>BD_TS!F1141</f>
        <v>0</v>
      </c>
      <c r="E1142" s="160">
        <f>BD_TS!B1141</f>
        <v>0</v>
      </c>
      <c r="F1142" s="161">
        <f>BD_TS!C1141</f>
        <v>0</v>
      </c>
      <c r="G1142" s="187">
        <f>BD_TS!H1141</f>
        <v>0</v>
      </c>
      <c r="H1142" s="158" t="str">
        <f>IF($A1142=0,"",IFERROR(INDEX(BD_Gestão!A:A,MATCH('Banco de Dados'!$B1142,BD_Gestão!$B:$B,0)),"erro"))</f>
        <v/>
      </c>
      <c r="I1142" s="162" t="str">
        <f>IF($A1142=0,"",IFERROR(INDEX(BD_Gestão!E:E,MATCH('Banco de Dados'!$B1142,BD_Gestão!$B:$B,0)),"erro"))</f>
        <v/>
      </c>
      <c r="J1142" s="186" t="str">
        <f>IF($A1142=0,"",IFERROR(INDEX(BD_Gestão!B:B,MATCH('Banco de Dados'!$B1142,BD_Gestão!$B:$B,0)),"erro"))</f>
        <v/>
      </c>
      <c r="K1142" s="158" t="str">
        <f>IF($A1142=0,"",IFERROR(INDEX(BD_Gestão!C:C,MATCH('Banco de Dados'!$B1142,BD_Gestão!$B:$B,0)),"erro"))</f>
        <v/>
      </c>
      <c r="L1142" s="158" t="str">
        <f>IF($A1142=0,"",IFERROR(INDEX(BD_Gestão!H:H,MATCH('Banco de Dados'!$B1142,BD_Gestão!$B:$B,0)),"erro"))</f>
        <v/>
      </c>
      <c r="M1142" s="161" t="str">
        <f>IF($A1142=0,"",IFERROR(INDEX(BD_Gestão!F:F,MATCH('Banco de Dados'!$B1142,BD_Gestão!$B:$B,0)),"erro"))</f>
        <v/>
      </c>
      <c r="N1142" s="161" t="str">
        <f>IF($A1142=0,"",IFERROR(INDEX(BD_Gestão!J:J,MATCH('Banco de Dados'!$B1142,BD_Gestão!$B:$B,0)),"erro"))</f>
        <v/>
      </c>
      <c r="O1142" s="164" t="str">
        <f>IF($A1142=0,"",IFERROR(INDEX(BD_Gestão!K:K,MATCH('Banco de Dados'!$B1142,BD_Gestão!$B:$B,0)),"erro"))</f>
        <v/>
      </c>
      <c r="P1142" s="169" t="str">
        <f t="shared" si="70"/>
        <v/>
      </c>
      <c r="Q1142" s="170" t="str">
        <f t="shared" si="71"/>
        <v/>
      </c>
      <c r="R1142" s="163" t="e">
        <f t="shared" si="68"/>
        <v>#VALUE!</v>
      </c>
      <c r="S1142" s="163" t="e">
        <f t="shared" si="69"/>
        <v>#VALUE!</v>
      </c>
      <c r="T1142" s="163" t="e">
        <f>INDEX(Controle!O:O,MATCH('Banco de Dados'!A1142,Controle!M:M,0))*E1142/100</f>
        <v>#N/A</v>
      </c>
    </row>
    <row r="1143" spans="1:20" hidden="1" x14ac:dyDescent="0.2">
      <c r="A1143" s="158">
        <f>BD_TS!A1142</f>
        <v>0</v>
      </c>
      <c r="B1143" s="158" t="str">
        <f>SUBSTITUTE(SUBSTITUTE(BD_TS!D1142," ",""),"-","/")</f>
        <v/>
      </c>
      <c r="C1143" s="158">
        <f>BD_TS!E1142</f>
        <v>0</v>
      </c>
      <c r="D1143" s="159">
        <f>BD_TS!F1142</f>
        <v>0</v>
      </c>
      <c r="E1143" s="160">
        <f>BD_TS!B1142</f>
        <v>0</v>
      </c>
      <c r="F1143" s="161">
        <f>BD_TS!C1142</f>
        <v>0</v>
      </c>
      <c r="G1143" s="187">
        <f>BD_TS!H1142</f>
        <v>0</v>
      </c>
      <c r="H1143" s="158" t="str">
        <f>IF($A1143=0,"",IFERROR(INDEX(BD_Gestão!A:A,MATCH('Banco de Dados'!$B1143,BD_Gestão!$B:$B,0)),"erro"))</f>
        <v/>
      </c>
      <c r="I1143" s="162" t="str">
        <f>IF($A1143=0,"",IFERROR(INDEX(BD_Gestão!E:E,MATCH('Banco de Dados'!$B1143,BD_Gestão!$B:$B,0)),"erro"))</f>
        <v/>
      </c>
      <c r="J1143" s="186" t="str">
        <f>IF($A1143=0,"",IFERROR(INDEX(BD_Gestão!B:B,MATCH('Banco de Dados'!$B1143,BD_Gestão!$B:$B,0)),"erro"))</f>
        <v/>
      </c>
      <c r="K1143" s="158" t="str">
        <f>IF($A1143=0,"",IFERROR(INDEX(BD_Gestão!C:C,MATCH('Banco de Dados'!$B1143,BD_Gestão!$B:$B,0)),"erro"))</f>
        <v/>
      </c>
      <c r="L1143" s="158" t="str">
        <f>IF($A1143=0,"",IFERROR(INDEX(BD_Gestão!H:H,MATCH('Banco de Dados'!$B1143,BD_Gestão!$B:$B,0)),"erro"))</f>
        <v/>
      </c>
      <c r="M1143" s="161" t="str">
        <f>IF($A1143=0,"",IFERROR(INDEX(BD_Gestão!F:F,MATCH('Banco de Dados'!$B1143,BD_Gestão!$B:$B,0)),"erro"))</f>
        <v/>
      </c>
      <c r="N1143" s="161" t="str">
        <f>IF($A1143=0,"",IFERROR(INDEX(BD_Gestão!J:J,MATCH('Banco de Dados'!$B1143,BD_Gestão!$B:$B,0)),"erro"))</f>
        <v/>
      </c>
      <c r="O1143" s="164" t="str">
        <f>IF($A1143=0,"",IFERROR(INDEX(BD_Gestão!K:K,MATCH('Banco de Dados'!$B1143,BD_Gestão!$B:$B,0)),"erro"))</f>
        <v/>
      </c>
      <c r="P1143" s="169" t="str">
        <f t="shared" si="70"/>
        <v/>
      </c>
      <c r="Q1143" s="170" t="str">
        <f t="shared" si="71"/>
        <v/>
      </c>
      <c r="R1143" s="163" t="e">
        <f t="shared" si="68"/>
        <v>#VALUE!</v>
      </c>
      <c r="S1143" s="163" t="e">
        <f t="shared" si="69"/>
        <v>#VALUE!</v>
      </c>
      <c r="T1143" s="163" t="e">
        <f>INDEX(Controle!O:O,MATCH('Banco de Dados'!A1143,Controle!M:M,0))*E1143/100</f>
        <v>#N/A</v>
      </c>
    </row>
    <row r="1144" spans="1:20" hidden="1" x14ac:dyDescent="0.2">
      <c r="A1144" s="158">
        <f>BD_TS!A1143</f>
        <v>0</v>
      </c>
      <c r="B1144" s="158" t="str">
        <f>SUBSTITUTE(SUBSTITUTE(BD_TS!D1143," ",""),"-","/")</f>
        <v/>
      </c>
      <c r="C1144" s="158">
        <f>BD_TS!E1143</f>
        <v>0</v>
      </c>
      <c r="D1144" s="159">
        <f>BD_TS!F1143</f>
        <v>0</v>
      </c>
      <c r="E1144" s="160">
        <f>BD_TS!B1143</f>
        <v>0</v>
      </c>
      <c r="F1144" s="161">
        <f>BD_TS!C1143</f>
        <v>0</v>
      </c>
      <c r="G1144" s="187">
        <f>BD_TS!H1143</f>
        <v>0</v>
      </c>
      <c r="H1144" s="158" t="str">
        <f>IF($A1144=0,"",IFERROR(INDEX(BD_Gestão!A:A,MATCH('Banco de Dados'!$B1144,BD_Gestão!$B:$B,0)),"erro"))</f>
        <v/>
      </c>
      <c r="I1144" s="162" t="str">
        <f>IF($A1144=0,"",IFERROR(INDEX(BD_Gestão!E:E,MATCH('Banco de Dados'!$B1144,BD_Gestão!$B:$B,0)),"erro"))</f>
        <v/>
      </c>
      <c r="J1144" s="186" t="str">
        <f>IF($A1144=0,"",IFERROR(INDEX(BD_Gestão!B:B,MATCH('Banco de Dados'!$B1144,BD_Gestão!$B:$B,0)),"erro"))</f>
        <v/>
      </c>
      <c r="K1144" s="158" t="str">
        <f>IF($A1144=0,"",IFERROR(INDEX(BD_Gestão!C:C,MATCH('Banco de Dados'!$B1144,BD_Gestão!$B:$B,0)),"erro"))</f>
        <v/>
      </c>
      <c r="L1144" s="158" t="str">
        <f>IF($A1144=0,"",IFERROR(INDEX(BD_Gestão!H:H,MATCH('Banco de Dados'!$B1144,BD_Gestão!$B:$B,0)),"erro"))</f>
        <v/>
      </c>
      <c r="M1144" s="161" t="str">
        <f>IF($A1144=0,"",IFERROR(INDEX(BD_Gestão!F:F,MATCH('Banco de Dados'!$B1144,BD_Gestão!$B:$B,0)),"erro"))</f>
        <v/>
      </c>
      <c r="N1144" s="161" t="str">
        <f>IF($A1144=0,"",IFERROR(INDEX(BD_Gestão!J:J,MATCH('Banco de Dados'!$B1144,BD_Gestão!$B:$B,0)),"erro"))</f>
        <v/>
      </c>
      <c r="O1144" s="164" t="str">
        <f>IF($A1144=0,"",IFERROR(INDEX(BD_Gestão!K:K,MATCH('Banco de Dados'!$B1144,BD_Gestão!$B:$B,0)),"erro"))</f>
        <v/>
      </c>
      <c r="P1144" s="169" t="str">
        <f t="shared" si="70"/>
        <v/>
      </c>
      <c r="Q1144" s="170" t="str">
        <f t="shared" si="71"/>
        <v/>
      </c>
      <c r="R1144" s="163" t="e">
        <f t="shared" si="68"/>
        <v>#VALUE!</v>
      </c>
      <c r="S1144" s="163" t="e">
        <f t="shared" si="69"/>
        <v>#VALUE!</v>
      </c>
      <c r="T1144" s="163" t="e">
        <f>INDEX(Controle!O:O,MATCH('Banco de Dados'!A1144,Controle!M:M,0))*E1144/100</f>
        <v>#N/A</v>
      </c>
    </row>
    <row r="1145" spans="1:20" hidden="1" x14ac:dyDescent="0.2">
      <c r="A1145" s="158">
        <f>BD_TS!A1144</f>
        <v>0</v>
      </c>
      <c r="B1145" s="158" t="str">
        <f>SUBSTITUTE(SUBSTITUTE(BD_TS!D1144," ",""),"-","/")</f>
        <v/>
      </c>
      <c r="C1145" s="158">
        <f>BD_TS!E1144</f>
        <v>0</v>
      </c>
      <c r="D1145" s="159">
        <f>BD_TS!F1144</f>
        <v>0</v>
      </c>
      <c r="E1145" s="160">
        <f>BD_TS!B1144</f>
        <v>0</v>
      </c>
      <c r="F1145" s="161">
        <f>BD_TS!C1144</f>
        <v>0</v>
      </c>
      <c r="G1145" s="187">
        <f>BD_TS!H1144</f>
        <v>0</v>
      </c>
      <c r="H1145" s="158" t="str">
        <f>IF($A1145=0,"",IFERROR(INDEX(BD_Gestão!A:A,MATCH('Banco de Dados'!$B1145,BD_Gestão!$B:$B,0)),"erro"))</f>
        <v/>
      </c>
      <c r="I1145" s="162" t="str">
        <f>IF($A1145=0,"",IFERROR(INDEX(BD_Gestão!E:E,MATCH('Banco de Dados'!$B1145,BD_Gestão!$B:$B,0)),"erro"))</f>
        <v/>
      </c>
      <c r="J1145" s="186" t="str">
        <f>IF($A1145=0,"",IFERROR(INDEX(BD_Gestão!B:B,MATCH('Banco de Dados'!$B1145,BD_Gestão!$B:$B,0)),"erro"))</f>
        <v/>
      </c>
      <c r="K1145" s="158" t="str">
        <f>IF($A1145=0,"",IFERROR(INDEX(BD_Gestão!C:C,MATCH('Banco de Dados'!$B1145,BD_Gestão!$B:$B,0)),"erro"))</f>
        <v/>
      </c>
      <c r="L1145" s="158" t="str">
        <f>IF($A1145=0,"",IFERROR(INDEX(BD_Gestão!H:H,MATCH('Banco de Dados'!$B1145,BD_Gestão!$B:$B,0)),"erro"))</f>
        <v/>
      </c>
      <c r="M1145" s="161" t="str">
        <f>IF($A1145=0,"",IFERROR(INDEX(BD_Gestão!F:F,MATCH('Banco de Dados'!$B1145,BD_Gestão!$B:$B,0)),"erro"))</f>
        <v/>
      </c>
      <c r="N1145" s="161" t="str">
        <f>IF($A1145=0,"",IFERROR(INDEX(BD_Gestão!J:J,MATCH('Banco de Dados'!$B1145,BD_Gestão!$B:$B,0)),"erro"))</f>
        <v/>
      </c>
      <c r="O1145" s="164" t="str">
        <f>IF($A1145=0,"",IFERROR(INDEX(BD_Gestão!K:K,MATCH('Banco de Dados'!$B1145,BD_Gestão!$B:$B,0)),"erro"))</f>
        <v/>
      </c>
      <c r="P1145" s="169" t="str">
        <f t="shared" si="70"/>
        <v/>
      </c>
      <c r="Q1145" s="170" t="str">
        <f t="shared" si="71"/>
        <v/>
      </c>
      <c r="R1145" s="163" t="e">
        <f t="shared" si="68"/>
        <v>#VALUE!</v>
      </c>
      <c r="S1145" s="163" t="e">
        <f t="shared" si="69"/>
        <v>#VALUE!</v>
      </c>
      <c r="T1145" s="163" t="e">
        <f>INDEX(Controle!O:O,MATCH('Banco de Dados'!A1145,Controle!M:M,0))*E1145/100</f>
        <v>#N/A</v>
      </c>
    </row>
    <row r="1146" spans="1:20" hidden="1" x14ac:dyDescent="0.2">
      <c r="A1146" s="158">
        <f>BD_TS!A1145</f>
        <v>0</v>
      </c>
      <c r="B1146" s="158" t="str">
        <f>SUBSTITUTE(SUBSTITUTE(BD_TS!D1145," ",""),"-","/")</f>
        <v/>
      </c>
      <c r="C1146" s="158">
        <f>BD_TS!E1145</f>
        <v>0</v>
      </c>
      <c r="D1146" s="159">
        <f>BD_TS!F1145</f>
        <v>0</v>
      </c>
      <c r="E1146" s="160">
        <f>BD_TS!B1145</f>
        <v>0</v>
      </c>
      <c r="F1146" s="161">
        <f>BD_TS!C1145</f>
        <v>0</v>
      </c>
      <c r="G1146" s="187">
        <f>BD_TS!H1145</f>
        <v>0</v>
      </c>
      <c r="H1146" s="158" t="str">
        <f>IF($A1146=0,"",IFERROR(INDEX(BD_Gestão!A:A,MATCH('Banco de Dados'!$B1146,BD_Gestão!$B:$B,0)),"erro"))</f>
        <v/>
      </c>
      <c r="I1146" s="162" t="str">
        <f>IF($A1146=0,"",IFERROR(INDEX(BD_Gestão!E:E,MATCH('Banco de Dados'!$B1146,BD_Gestão!$B:$B,0)),"erro"))</f>
        <v/>
      </c>
      <c r="J1146" s="186" t="str">
        <f>IF($A1146=0,"",IFERROR(INDEX(BD_Gestão!B:B,MATCH('Banco de Dados'!$B1146,BD_Gestão!$B:$B,0)),"erro"))</f>
        <v/>
      </c>
      <c r="K1146" s="158" t="str">
        <f>IF($A1146=0,"",IFERROR(INDEX(BD_Gestão!C:C,MATCH('Banco de Dados'!$B1146,BD_Gestão!$B:$B,0)),"erro"))</f>
        <v/>
      </c>
      <c r="L1146" s="158" t="str">
        <f>IF($A1146=0,"",IFERROR(INDEX(BD_Gestão!H:H,MATCH('Banco de Dados'!$B1146,BD_Gestão!$B:$B,0)),"erro"))</f>
        <v/>
      </c>
      <c r="M1146" s="161" t="str">
        <f>IF($A1146=0,"",IFERROR(INDEX(BD_Gestão!F:F,MATCH('Banco de Dados'!$B1146,BD_Gestão!$B:$B,0)),"erro"))</f>
        <v/>
      </c>
      <c r="N1146" s="161" t="str">
        <f>IF($A1146=0,"",IFERROR(INDEX(BD_Gestão!J:J,MATCH('Banco de Dados'!$B1146,BD_Gestão!$B:$B,0)),"erro"))</f>
        <v/>
      </c>
      <c r="O1146" s="164" t="str">
        <f>IF($A1146=0,"",IFERROR(INDEX(BD_Gestão!K:K,MATCH('Banco de Dados'!$B1146,BD_Gestão!$B:$B,0)),"erro"))</f>
        <v/>
      </c>
      <c r="P1146" s="169" t="str">
        <f t="shared" si="70"/>
        <v/>
      </c>
      <c r="Q1146" s="170" t="str">
        <f t="shared" si="71"/>
        <v/>
      </c>
      <c r="R1146" s="163" t="e">
        <f t="shared" si="68"/>
        <v>#VALUE!</v>
      </c>
      <c r="S1146" s="163" t="e">
        <f t="shared" si="69"/>
        <v>#VALUE!</v>
      </c>
      <c r="T1146" s="163" t="e">
        <f>INDEX(Controle!O:O,MATCH('Banco de Dados'!A1146,Controle!M:M,0))*E1146/100</f>
        <v>#N/A</v>
      </c>
    </row>
    <row r="1147" spans="1:20" hidden="1" x14ac:dyDescent="0.2">
      <c r="A1147" s="158">
        <f>BD_TS!A1146</f>
        <v>0</v>
      </c>
      <c r="B1147" s="158" t="str">
        <f>SUBSTITUTE(SUBSTITUTE(BD_TS!D1146," ",""),"-","/")</f>
        <v/>
      </c>
      <c r="C1147" s="158">
        <f>BD_TS!E1146</f>
        <v>0</v>
      </c>
      <c r="D1147" s="159">
        <f>BD_TS!F1146</f>
        <v>0</v>
      </c>
      <c r="E1147" s="160">
        <f>BD_TS!B1146</f>
        <v>0</v>
      </c>
      <c r="F1147" s="161">
        <f>BD_TS!C1146</f>
        <v>0</v>
      </c>
      <c r="G1147" s="187">
        <f>BD_TS!H1146</f>
        <v>0</v>
      </c>
      <c r="H1147" s="158" t="str">
        <f>IF($A1147=0,"",IFERROR(INDEX(BD_Gestão!A:A,MATCH('Banco de Dados'!$B1147,BD_Gestão!$B:$B,0)),"erro"))</f>
        <v/>
      </c>
      <c r="I1147" s="162" t="str">
        <f>IF($A1147=0,"",IFERROR(INDEX(BD_Gestão!E:E,MATCH('Banco de Dados'!$B1147,BD_Gestão!$B:$B,0)),"erro"))</f>
        <v/>
      </c>
      <c r="J1147" s="186" t="str">
        <f>IF($A1147=0,"",IFERROR(INDEX(BD_Gestão!B:B,MATCH('Banco de Dados'!$B1147,BD_Gestão!$B:$B,0)),"erro"))</f>
        <v/>
      </c>
      <c r="K1147" s="158" t="str">
        <f>IF($A1147=0,"",IFERROR(INDEX(BD_Gestão!C:C,MATCH('Banco de Dados'!$B1147,BD_Gestão!$B:$B,0)),"erro"))</f>
        <v/>
      </c>
      <c r="L1147" s="158" t="str">
        <f>IF($A1147=0,"",IFERROR(INDEX(BD_Gestão!H:H,MATCH('Banco de Dados'!$B1147,BD_Gestão!$B:$B,0)),"erro"))</f>
        <v/>
      </c>
      <c r="M1147" s="161" t="str">
        <f>IF($A1147=0,"",IFERROR(INDEX(BD_Gestão!F:F,MATCH('Banco de Dados'!$B1147,BD_Gestão!$B:$B,0)),"erro"))</f>
        <v/>
      </c>
      <c r="N1147" s="161" t="str">
        <f>IF($A1147=0,"",IFERROR(INDEX(BD_Gestão!J:J,MATCH('Banco de Dados'!$B1147,BD_Gestão!$B:$B,0)),"erro"))</f>
        <v/>
      </c>
      <c r="O1147" s="164" t="str">
        <f>IF($A1147=0,"",IFERROR(INDEX(BD_Gestão!K:K,MATCH('Banco de Dados'!$B1147,BD_Gestão!$B:$B,0)),"erro"))</f>
        <v/>
      </c>
      <c r="P1147" s="169" t="str">
        <f t="shared" si="70"/>
        <v/>
      </c>
      <c r="Q1147" s="170" t="str">
        <f t="shared" si="71"/>
        <v/>
      </c>
      <c r="R1147" s="163" t="e">
        <f t="shared" si="68"/>
        <v>#VALUE!</v>
      </c>
      <c r="S1147" s="163" t="e">
        <f t="shared" si="69"/>
        <v>#VALUE!</v>
      </c>
      <c r="T1147" s="163" t="e">
        <f>INDEX(Controle!O:O,MATCH('Banco de Dados'!A1147,Controle!M:M,0))*E1147/100</f>
        <v>#N/A</v>
      </c>
    </row>
    <row r="1148" spans="1:20" hidden="1" x14ac:dyDescent="0.2">
      <c r="A1148" s="158">
        <f>BD_TS!A1147</f>
        <v>0</v>
      </c>
      <c r="B1148" s="158" t="str">
        <f>SUBSTITUTE(SUBSTITUTE(BD_TS!D1147," ",""),"-","/")</f>
        <v/>
      </c>
      <c r="C1148" s="158">
        <f>BD_TS!E1147</f>
        <v>0</v>
      </c>
      <c r="D1148" s="159">
        <f>BD_TS!F1147</f>
        <v>0</v>
      </c>
      <c r="E1148" s="160">
        <f>BD_TS!B1147</f>
        <v>0</v>
      </c>
      <c r="F1148" s="161">
        <f>BD_TS!C1147</f>
        <v>0</v>
      </c>
      <c r="G1148" s="187">
        <f>BD_TS!H1147</f>
        <v>0</v>
      </c>
      <c r="H1148" s="158" t="str">
        <f>IF($A1148=0,"",IFERROR(INDEX(BD_Gestão!A:A,MATCH('Banco de Dados'!$B1148,BD_Gestão!$B:$B,0)),"erro"))</f>
        <v/>
      </c>
      <c r="I1148" s="162" t="str">
        <f>IF($A1148=0,"",IFERROR(INDEX(BD_Gestão!E:E,MATCH('Banco de Dados'!$B1148,BD_Gestão!$B:$B,0)),"erro"))</f>
        <v/>
      </c>
      <c r="J1148" s="186" t="str">
        <f>IF($A1148=0,"",IFERROR(INDEX(BD_Gestão!B:B,MATCH('Banco de Dados'!$B1148,BD_Gestão!$B:$B,0)),"erro"))</f>
        <v/>
      </c>
      <c r="K1148" s="158" t="str">
        <f>IF($A1148=0,"",IFERROR(INDEX(BD_Gestão!C:C,MATCH('Banco de Dados'!$B1148,BD_Gestão!$B:$B,0)),"erro"))</f>
        <v/>
      </c>
      <c r="L1148" s="158" t="str">
        <f>IF($A1148=0,"",IFERROR(INDEX(BD_Gestão!H:H,MATCH('Banco de Dados'!$B1148,BD_Gestão!$B:$B,0)),"erro"))</f>
        <v/>
      </c>
      <c r="M1148" s="161" t="str">
        <f>IF($A1148=0,"",IFERROR(INDEX(BD_Gestão!F:F,MATCH('Banco de Dados'!$B1148,BD_Gestão!$B:$B,0)),"erro"))</f>
        <v/>
      </c>
      <c r="N1148" s="161" t="str">
        <f>IF($A1148=0,"",IFERROR(INDEX(BD_Gestão!J:J,MATCH('Banco de Dados'!$B1148,BD_Gestão!$B:$B,0)),"erro"))</f>
        <v/>
      </c>
      <c r="O1148" s="164" t="str">
        <f>IF($A1148=0,"",IFERROR(INDEX(BD_Gestão!K:K,MATCH('Banco de Dados'!$B1148,BD_Gestão!$B:$B,0)),"erro"))</f>
        <v/>
      </c>
      <c r="P1148" s="169" t="str">
        <f t="shared" si="70"/>
        <v/>
      </c>
      <c r="Q1148" s="170" t="str">
        <f t="shared" si="71"/>
        <v/>
      </c>
      <c r="R1148" s="163" t="e">
        <f t="shared" si="68"/>
        <v>#VALUE!</v>
      </c>
      <c r="S1148" s="163" t="e">
        <f t="shared" si="69"/>
        <v>#VALUE!</v>
      </c>
      <c r="T1148" s="163" t="e">
        <f>INDEX(Controle!O:O,MATCH('Banco de Dados'!A1148,Controle!M:M,0))*E1148/100</f>
        <v>#N/A</v>
      </c>
    </row>
    <row r="1149" spans="1:20" hidden="1" x14ac:dyDescent="0.2">
      <c r="A1149" s="158">
        <f>BD_TS!A1148</f>
        <v>0</v>
      </c>
      <c r="B1149" s="158" t="str">
        <f>SUBSTITUTE(SUBSTITUTE(BD_TS!D1148," ",""),"-","/")</f>
        <v/>
      </c>
      <c r="C1149" s="158">
        <f>BD_TS!E1148</f>
        <v>0</v>
      </c>
      <c r="D1149" s="159">
        <f>BD_TS!F1148</f>
        <v>0</v>
      </c>
      <c r="E1149" s="160">
        <f>BD_TS!B1148</f>
        <v>0</v>
      </c>
      <c r="F1149" s="161">
        <f>BD_TS!C1148</f>
        <v>0</v>
      </c>
      <c r="G1149" s="187">
        <f>BD_TS!H1148</f>
        <v>0</v>
      </c>
      <c r="H1149" s="158" t="str">
        <f>IF($A1149=0,"",IFERROR(INDEX(BD_Gestão!A:A,MATCH('Banco de Dados'!$B1149,BD_Gestão!$B:$B,0)),"erro"))</f>
        <v/>
      </c>
      <c r="I1149" s="162" t="str">
        <f>IF($A1149=0,"",IFERROR(INDEX(BD_Gestão!E:E,MATCH('Banco de Dados'!$B1149,BD_Gestão!$B:$B,0)),"erro"))</f>
        <v/>
      </c>
      <c r="J1149" s="186" t="str">
        <f>IF($A1149=0,"",IFERROR(INDEX(BD_Gestão!B:B,MATCH('Banco de Dados'!$B1149,BD_Gestão!$B:$B,0)),"erro"))</f>
        <v/>
      </c>
      <c r="K1149" s="158" t="str">
        <f>IF($A1149=0,"",IFERROR(INDEX(BD_Gestão!C:C,MATCH('Banco de Dados'!$B1149,BD_Gestão!$B:$B,0)),"erro"))</f>
        <v/>
      </c>
      <c r="L1149" s="158" t="str">
        <f>IF($A1149=0,"",IFERROR(INDEX(BD_Gestão!H:H,MATCH('Banco de Dados'!$B1149,BD_Gestão!$B:$B,0)),"erro"))</f>
        <v/>
      </c>
      <c r="M1149" s="161" t="str">
        <f>IF($A1149=0,"",IFERROR(INDEX(BD_Gestão!F:F,MATCH('Banco de Dados'!$B1149,BD_Gestão!$B:$B,0)),"erro"))</f>
        <v/>
      </c>
      <c r="N1149" s="161" t="str">
        <f>IF($A1149=0,"",IFERROR(INDEX(BD_Gestão!J:J,MATCH('Banco de Dados'!$B1149,BD_Gestão!$B:$B,0)),"erro"))</f>
        <v/>
      </c>
      <c r="O1149" s="164" t="str">
        <f>IF($A1149=0,"",IFERROR(INDEX(BD_Gestão!K:K,MATCH('Banco de Dados'!$B1149,BD_Gestão!$B:$B,0)),"erro"))</f>
        <v/>
      </c>
      <c r="P1149" s="169" t="str">
        <f t="shared" si="70"/>
        <v/>
      </c>
      <c r="Q1149" s="170" t="str">
        <f t="shared" si="71"/>
        <v/>
      </c>
      <c r="R1149" s="163" t="e">
        <f t="shared" si="68"/>
        <v>#VALUE!</v>
      </c>
      <c r="S1149" s="163" t="e">
        <f t="shared" si="69"/>
        <v>#VALUE!</v>
      </c>
      <c r="T1149" s="163" t="e">
        <f>INDEX(Controle!O:O,MATCH('Banco de Dados'!A1149,Controle!M:M,0))*E1149/100</f>
        <v>#N/A</v>
      </c>
    </row>
    <row r="1150" spans="1:20" hidden="1" x14ac:dyDescent="0.2">
      <c r="A1150" s="158">
        <f>BD_TS!A1149</f>
        <v>0</v>
      </c>
      <c r="B1150" s="158" t="str">
        <f>SUBSTITUTE(SUBSTITUTE(BD_TS!D1149," ",""),"-","/")</f>
        <v/>
      </c>
      <c r="C1150" s="158">
        <f>BD_TS!E1149</f>
        <v>0</v>
      </c>
      <c r="D1150" s="159">
        <f>BD_TS!F1149</f>
        <v>0</v>
      </c>
      <c r="E1150" s="160">
        <f>BD_TS!B1149</f>
        <v>0</v>
      </c>
      <c r="F1150" s="161">
        <f>BD_TS!C1149</f>
        <v>0</v>
      </c>
      <c r="G1150" s="187">
        <f>BD_TS!H1149</f>
        <v>0</v>
      </c>
      <c r="H1150" s="158" t="str">
        <f>IF($A1150=0,"",IFERROR(INDEX(BD_Gestão!A:A,MATCH('Banco de Dados'!$B1150,BD_Gestão!$B:$B,0)),"erro"))</f>
        <v/>
      </c>
      <c r="I1150" s="162" t="str">
        <f>IF($A1150=0,"",IFERROR(INDEX(BD_Gestão!E:E,MATCH('Banco de Dados'!$B1150,BD_Gestão!$B:$B,0)),"erro"))</f>
        <v/>
      </c>
      <c r="J1150" s="186" t="str">
        <f>IF($A1150=0,"",IFERROR(INDEX(BD_Gestão!B:B,MATCH('Banco de Dados'!$B1150,BD_Gestão!$B:$B,0)),"erro"))</f>
        <v/>
      </c>
      <c r="K1150" s="158" t="str">
        <f>IF($A1150=0,"",IFERROR(INDEX(BD_Gestão!C:C,MATCH('Banco de Dados'!$B1150,BD_Gestão!$B:$B,0)),"erro"))</f>
        <v/>
      </c>
      <c r="L1150" s="158" t="str">
        <f>IF($A1150=0,"",IFERROR(INDEX(BD_Gestão!H:H,MATCH('Banco de Dados'!$B1150,BD_Gestão!$B:$B,0)),"erro"))</f>
        <v/>
      </c>
      <c r="M1150" s="161" t="str">
        <f>IF($A1150=0,"",IFERROR(INDEX(BD_Gestão!F:F,MATCH('Banco de Dados'!$B1150,BD_Gestão!$B:$B,0)),"erro"))</f>
        <v/>
      </c>
      <c r="N1150" s="161" t="str">
        <f>IF($A1150=0,"",IFERROR(INDEX(BD_Gestão!J:J,MATCH('Banco de Dados'!$B1150,BD_Gestão!$B:$B,0)),"erro"))</f>
        <v/>
      </c>
      <c r="O1150" s="164" t="str">
        <f>IF($A1150=0,"",IFERROR(INDEX(BD_Gestão!K:K,MATCH('Banco de Dados'!$B1150,BD_Gestão!$B:$B,0)),"erro"))</f>
        <v/>
      </c>
      <c r="P1150" s="169" t="str">
        <f t="shared" si="70"/>
        <v/>
      </c>
      <c r="Q1150" s="170" t="str">
        <f t="shared" si="71"/>
        <v/>
      </c>
      <c r="R1150" s="163" t="e">
        <f t="shared" si="68"/>
        <v>#VALUE!</v>
      </c>
      <c r="S1150" s="163" t="e">
        <f t="shared" si="69"/>
        <v>#VALUE!</v>
      </c>
      <c r="T1150" s="163" t="e">
        <f>INDEX(Controle!O:O,MATCH('Banco de Dados'!A1150,Controle!M:M,0))*E1150/100</f>
        <v>#N/A</v>
      </c>
    </row>
    <row r="1151" spans="1:20" hidden="1" x14ac:dyDescent="0.2">
      <c r="A1151" s="158">
        <f>BD_TS!A1150</f>
        <v>0</v>
      </c>
      <c r="B1151" s="158" t="str">
        <f>SUBSTITUTE(SUBSTITUTE(BD_TS!D1150," ",""),"-","/")</f>
        <v/>
      </c>
      <c r="C1151" s="158">
        <f>BD_TS!E1150</f>
        <v>0</v>
      </c>
      <c r="D1151" s="159">
        <f>BD_TS!F1150</f>
        <v>0</v>
      </c>
      <c r="E1151" s="160">
        <f>BD_TS!B1150</f>
        <v>0</v>
      </c>
      <c r="F1151" s="161">
        <f>BD_TS!C1150</f>
        <v>0</v>
      </c>
      <c r="G1151" s="187">
        <f>BD_TS!H1150</f>
        <v>0</v>
      </c>
      <c r="H1151" s="158" t="str">
        <f>IF($A1151=0,"",IFERROR(INDEX(BD_Gestão!A:A,MATCH('Banco de Dados'!$B1151,BD_Gestão!$B:$B,0)),"erro"))</f>
        <v/>
      </c>
      <c r="I1151" s="162" t="str">
        <f>IF($A1151=0,"",IFERROR(INDEX(BD_Gestão!E:E,MATCH('Banco de Dados'!$B1151,BD_Gestão!$B:$B,0)),"erro"))</f>
        <v/>
      </c>
      <c r="J1151" s="186" t="str">
        <f>IF($A1151=0,"",IFERROR(INDEX(BD_Gestão!B:B,MATCH('Banco de Dados'!$B1151,BD_Gestão!$B:$B,0)),"erro"))</f>
        <v/>
      </c>
      <c r="K1151" s="158" t="str">
        <f>IF($A1151=0,"",IFERROR(INDEX(BD_Gestão!C:C,MATCH('Banco de Dados'!$B1151,BD_Gestão!$B:$B,0)),"erro"))</f>
        <v/>
      </c>
      <c r="L1151" s="158" t="str">
        <f>IF($A1151=0,"",IFERROR(INDEX(BD_Gestão!H:H,MATCH('Banco de Dados'!$B1151,BD_Gestão!$B:$B,0)),"erro"))</f>
        <v/>
      </c>
      <c r="M1151" s="161" t="str">
        <f>IF($A1151=0,"",IFERROR(INDEX(BD_Gestão!F:F,MATCH('Banco de Dados'!$B1151,BD_Gestão!$B:$B,0)),"erro"))</f>
        <v/>
      </c>
      <c r="N1151" s="161" t="str">
        <f>IF($A1151=0,"",IFERROR(INDEX(BD_Gestão!J:J,MATCH('Banco de Dados'!$B1151,BD_Gestão!$B:$B,0)),"erro"))</f>
        <v/>
      </c>
      <c r="O1151" s="164" t="str">
        <f>IF($A1151=0,"",IFERROR(INDEX(BD_Gestão!K:K,MATCH('Banco de Dados'!$B1151,BD_Gestão!$B:$B,0)),"erro"))</f>
        <v/>
      </c>
      <c r="P1151" s="169" t="str">
        <f t="shared" si="70"/>
        <v/>
      </c>
      <c r="Q1151" s="170" t="str">
        <f t="shared" si="71"/>
        <v/>
      </c>
      <c r="R1151" s="163" t="e">
        <f t="shared" si="68"/>
        <v>#VALUE!</v>
      </c>
      <c r="S1151" s="163" t="e">
        <f t="shared" si="69"/>
        <v>#VALUE!</v>
      </c>
      <c r="T1151" s="163" t="e">
        <f>INDEX(Controle!O:O,MATCH('Banco de Dados'!A1151,Controle!M:M,0))*E1151/100</f>
        <v>#N/A</v>
      </c>
    </row>
    <row r="1152" spans="1:20" hidden="1" x14ac:dyDescent="0.2">
      <c r="A1152" s="158">
        <f>BD_TS!A1151</f>
        <v>0</v>
      </c>
      <c r="B1152" s="158" t="str">
        <f>SUBSTITUTE(SUBSTITUTE(BD_TS!D1151," ",""),"-","/")</f>
        <v/>
      </c>
      <c r="C1152" s="158">
        <f>BD_TS!E1151</f>
        <v>0</v>
      </c>
      <c r="D1152" s="159">
        <f>BD_TS!F1151</f>
        <v>0</v>
      </c>
      <c r="E1152" s="160">
        <f>BD_TS!B1151</f>
        <v>0</v>
      </c>
      <c r="F1152" s="161">
        <f>BD_TS!C1151</f>
        <v>0</v>
      </c>
      <c r="G1152" s="187">
        <f>BD_TS!H1151</f>
        <v>0</v>
      </c>
      <c r="H1152" s="158" t="str">
        <f>IF($A1152=0,"",IFERROR(INDEX(BD_Gestão!A:A,MATCH('Banco de Dados'!$B1152,BD_Gestão!$B:$B,0)),"erro"))</f>
        <v/>
      </c>
      <c r="I1152" s="162" t="str">
        <f>IF($A1152=0,"",IFERROR(INDEX(BD_Gestão!E:E,MATCH('Banco de Dados'!$B1152,BD_Gestão!$B:$B,0)),"erro"))</f>
        <v/>
      </c>
      <c r="J1152" s="186" t="str">
        <f>IF($A1152=0,"",IFERROR(INDEX(BD_Gestão!B:B,MATCH('Banco de Dados'!$B1152,BD_Gestão!$B:$B,0)),"erro"))</f>
        <v/>
      </c>
      <c r="K1152" s="158" t="str">
        <f>IF($A1152=0,"",IFERROR(INDEX(BD_Gestão!C:C,MATCH('Banco de Dados'!$B1152,BD_Gestão!$B:$B,0)),"erro"))</f>
        <v/>
      </c>
      <c r="L1152" s="158" t="str">
        <f>IF($A1152=0,"",IFERROR(INDEX(BD_Gestão!H:H,MATCH('Banco de Dados'!$B1152,BD_Gestão!$B:$B,0)),"erro"))</f>
        <v/>
      </c>
      <c r="M1152" s="161" t="str">
        <f>IF($A1152=0,"",IFERROR(INDEX(BD_Gestão!F:F,MATCH('Banco de Dados'!$B1152,BD_Gestão!$B:$B,0)),"erro"))</f>
        <v/>
      </c>
      <c r="N1152" s="161" t="str">
        <f>IF($A1152=0,"",IFERROR(INDEX(BD_Gestão!J:J,MATCH('Banco de Dados'!$B1152,BD_Gestão!$B:$B,0)),"erro"))</f>
        <v/>
      </c>
      <c r="O1152" s="164" t="str">
        <f>IF($A1152=0,"",IFERROR(INDEX(BD_Gestão!K:K,MATCH('Banco de Dados'!$B1152,BD_Gestão!$B:$B,0)),"erro"))</f>
        <v/>
      </c>
      <c r="P1152" s="169" t="str">
        <f t="shared" si="70"/>
        <v/>
      </c>
      <c r="Q1152" s="170" t="str">
        <f t="shared" si="71"/>
        <v/>
      </c>
      <c r="R1152" s="163" t="e">
        <f t="shared" si="68"/>
        <v>#VALUE!</v>
      </c>
      <c r="S1152" s="163" t="e">
        <f t="shared" si="69"/>
        <v>#VALUE!</v>
      </c>
      <c r="T1152" s="163" t="e">
        <f>INDEX(Controle!O:O,MATCH('Banco de Dados'!A1152,Controle!M:M,0))*E1152/100</f>
        <v>#N/A</v>
      </c>
    </row>
    <row r="1153" spans="1:20" hidden="1" x14ac:dyDescent="0.2">
      <c r="A1153" s="158">
        <f>BD_TS!A1152</f>
        <v>0</v>
      </c>
      <c r="B1153" s="158" t="str">
        <f>SUBSTITUTE(SUBSTITUTE(BD_TS!D1152," ",""),"-","/")</f>
        <v/>
      </c>
      <c r="C1153" s="158">
        <f>BD_TS!E1152</f>
        <v>0</v>
      </c>
      <c r="D1153" s="159">
        <f>BD_TS!F1152</f>
        <v>0</v>
      </c>
      <c r="E1153" s="160">
        <f>BD_TS!B1152</f>
        <v>0</v>
      </c>
      <c r="F1153" s="161">
        <f>BD_TS!C1152</f>
        <v>0</v>
      </c>
      <c r="G1153" s="187">
        <f>BD_TS!H1152</f>
        <v>0</v>
      </c>
      <c r="H1153" s="158" t="str">
        <f>IF($A1153=0,"",IFERROR(INDEX(BD_Gestão!A:A,MATCH('Banco de Dados'!$B1153,BD_Gestão!$B:$B,0)),"erro"))</f>
        <v/>
      </c>
      <c r="I1153" s="162" t="str">
        <f>IF($A1153=0,"",IFERROR(INDEX(BD_Gestão!E:E,MATCH('Banco de Dados'!$B1153,BD_Gestão!$B:$B,0)),"erro"))</f>
        <v/>
      </c>
      <c r="J1153" s="186" t="str">
        <f>IF($A1153=0,"",IFERROR(INDEX(BD_Gestão!B:B,MATCH('Banco de Dados'!$B1153,BD_Gestão!$B:$B,0)),"erro"))</f>
        <v/>
      </c>
      <c r="K1153" s="158" t="str">
        <f>IF($A1153=0,"",IFERROR(INDEX(BD_Gestão!C:C,MATCH('Banco de Dados'!$B1153,BD_Gestão!$B:$B,0)),"erro"))</f>
        <v/>
      </c>
      <c r="L1153" s="158" t="str">
        <f>IF($A1153=0,"",IFERROR(INDEX(BD_Gestão!H:H,MATCH('Banco de Dados'!$B1153,BD_Gestão!$B:$B,0)),"erro"))</f>
        <v/>
      </c>
      <c r="M1153" s="161" t="str">
        <f>IF($A1153=0,"",IFERROR(INDEX(BD_Gestão!F:F,MATCH('Banco de Dados'!$B1153,BD_Gestão!$B:$B,0)),"erro"))</f>
        <v/>
      </c>
      <c r="N1153" s="161" t="str">
        <f>IF($A1153=0,"",IFERROR(INDEX(BD_Gestão!J:J,MATCH('Banco de Dados'!$B1153,BD_Gestão!$B:$B,0)),"erro"))</f>
        <v/>
      </c>
      <c r="O1153" s="164" t="str">
        <f>IF($A1153=0,"",IFERROR(INDEX(BD_Gestão!K:K,MATCH('Banco de Dados'!$B1153,BD_Gestão!$B:$B,0)),"erro"))</f>
        <v/>
      </c>
      <c r="P1153" s="169" t="str">
        <f t="shared" si="70"/>
        <v/>
      </c>
      <c r="Q1153" s="170" t="str">
        <f t="shared" si="71"/>
        <v/>
      </c>
      <c r="R1153" s="163" t="e">
        <f t="shared" si="68"/>
        <v>#VALUE!</v>
      </c>
      <c r="S1153" s="163" t="e">
        <f t="shared" si="69"/>
        <v>#VALUE!</v>
      </c>
      <c r="T1153" s="163" t="e">
        <f>INDEX(Controle!O:O,MATCH('Banco de Dados'!A1153,Controle!M:M,0))*E1153/100</f>
        <v>#N/A</v>
      </c>
    </row>
    <row r="1154" spans="1:20" hidden="1" x14ac:dyDescent="0.2">
      <c r="A1154" s="158">
        <f>BD_TS!A1153</f>
        <v>0</v>
      </c>
      <c r="B1154" s="158" t="str">
        <f>SUBSTITUTE(SUBSTITUTE(BD_TS!D1153," ",""),"-","/")</f>
        <v/>
      </c>
      <c r="C1154" s="158">
        <f>BD_TS!E1153</f>
        <v>0</v>
      </c>
      <c r="D1154" s="159">
        <f>BD_TS!F1153</f>
        <v>0</v>
      </c>
      <c r="E1154" s="160">
        <f>BD_TS!B1153</f>
        <v>0</v>
      </c>
      <c r="F1154" s="161">
        <f>BD_TS!C1153</f>
        <v>0</v>
      </c>
      <c r="G1154" s="187">
        <f>BD_TS!H1153</f>
        <v>0</v>
      </c>
      <c r="H1154" s="158" t="str">
        <f>IF($A1154=0,"",IFERROR(INDEX(BD_Gestão!A:A,MATCH('Banco de Dados'!$B1154,BD_Gestão!$B:$B,0)),"erro"))</f>
        <v/>
      </c>
      <c r="I1154" s="162" t="str">
        <f>IF($A1154=0,"",IFERROR(INDEX(BD_Gestão!E:E,MATCH('Banco de Dados'!$B1154,BD_Gestão!$B:$B,0)),"erro"))</f>
        <v/>
      </c>
      <c r="J1154" s="186" t="str">
        <f>IF($A1154=0,"",IFERROR(INDEX(BD_Gestão!B:B,MATCH('Banco de Dados'!$B1154,BD_Gestão!$B:$B,0)),"erro"))</f>
        <v/>
      </c>
      <c r="K1154" s="158" t="str">
        <f>IF($A1154=0,"",IFERROR(INDEX(BD_Gestão!C:C,MATCH('Banco de Dados'!$B1154,BD_Gestão!$B:$B,0)),"erro"))</f>
        <v/>
      </c>
      <c r="L1154" s="158" t="str">
        <f>IF($A1154=0,"",IFERROR(INDEX(BD_Gestão!H:H,MATCH('Banco de Dados'!$B1154,BD_Gestão!$B:$B,0)),"erro"))</f>
        <v/>
      </c>
      <c r="M1154" s="161" t="str">
        <f>IF($A1154=0,"",IFERROR(INDEX(BD_Gestão!F:F,MATCH('Banco de Dados'!$B1154,BD_Gestão!$B:$B,0)),"erro"))</f>
        <v/>
      </c>
      <c r="N1154" s="161" t="str">
        <f>IF($A1154=0,"",IFERROR(INDEX(BD_Gestão!J:J,MATCH('Banco de Dados'!$B1154,BD_Gestão!$B:$B,0)),"erro"))</f>
        <v/>
      </c>
      <c r="O1154" s="164" t="str">
        <f>IF($A1154=0,"",IFERROR(INDEX(BD_Gestão!K:K,MATCH('Banco de Dados'!$B1154,BD_Gestão!$B:$B,0)),"erro"))</f>
        <v/>
      </c>
      <c r="P1154" s="169" t="str">
        <f t="shared" si="70"/>
        <v/>
      </c>
      <c r="Q1154" s="170" t="str">
        <f t="shared" si="71"/>
        <v/>
      </c>
      <c r="R1154" s="163" t="e">
        <f t="shared" si="68"/>
        <v>#VALUE!</v>
      </c>
      <c r="S1154" s="163" t="e">
        <f t="shared" si="69"/>
        <v>#VALUE!</v>
      </c>
      <c r="T1154" s="163" t="e">
        <f>INDEX(Controle!O:O,MATCH('Banco de Dados'!A1154,Controle!M:M,0))*E1154/100</f>
        <v>#N/A</v>
      </c>
    </row>
    <row r="1155" spans="1:20" hidden="1" x14ac:dyDescent="0.2">
      <c r="A1155" s="158">
        <f>BD_TS!A1154</f>
        <v>0</v>
      </c>
      <c r="B1155" s="158" t="str">
        <f>SUBSTITUTE(SUBSTITUTE(BD_TS!D1154," ",""),"-","/")</f>
        <v/>
      </c>
      <c r="C1155" s="158">
        <f>BD_TS!E1154</f>
        <v>0</v>
      </c>
      <c r="D1155" s="159">
        <f>BD_TS!F1154</f>
        <v>0</v>
      </c>
      <c r="E1155" s="160">
        <f>BD_TS!B1154</f>
        <v>0</v>
      </c>
      <c r="F1155" s="161">
        <f>BD_TS!C1154</f>
        <v>0</v>
      </c>
      <c r="G1155" s="187">
        <f>BD_TS!H1154</f>
        <v>0</v>
      </c>
      <c r="H1155" s="158" t="str">
        <f>IF($A1155=0,"",IFERROR(INDEX(BD_Gestão!A:A,MATCH('Banco de Dados'!$B1155,BD_Gestão!$B:$B,0)),"erro"))</f>
        <v/>
      </c>
      <c r="I1155" s="162" t="str">
        <f>IF($A1155=0,"",IFERROR(INDEX(BD_Gestão!E:E,MATCH('Banco de Dados'!$B1155,BD_Gestão!$B:$B,0)),"erro"))</f>
        <v/>
      </c>
      <c r="J1155" s="186" t="str">
        <f>IF($A1155=0,"",IFERROR(INDEX(BD_Gestão!B:B,MATCH('Banco de Dados'!$B1155,BD_Gestão!$B:$B,0)),"erro"))</f>
        <v/>
      </c>
      <c r="K1155" s="158" t="str">
        <f>IF($A1155=0,"",IFERROR(INDEX(BD_Gestão!C:C,MATCH('Banco de Dados'!$B1155,BD_Gestão!$B:$B,0)),"erro"))</f>
        <v/>
      </c>
      <c r="L1155" s="158" t="str">
        <f>IF($A1155=0,"",IFERROR(INDEX(BD_Gestão!H:H,MATCH('Banco de Dados'!$B1155,BD_Gestão!$B:$B,0)),"erro"))</f>
        <v/>
      </c>
      <c r="M1155" s="161" t="str">
        <f>IF($A1155=0,"",IFERROR(INDEX(BD_Gestão!F:F,MATCH('Banco de Dados'!$B1155,BD_Gestão!$B:$B,0)),"erro"))</f>
        <v/>
      </c>
      <c r="N1155" s="161" t="str">
        <f>IF($A1155=0,"",IFERROR(INDEX(BD_Gestão!J:J,MATCH('Banco de Dados'!$B1155,BD_Gestão!$B:$B,0)),"erro"))</f>
        <v/>
      </c>
      <c r="O1155" s="164" t="str">
        <f>IF($A1155=0,"",IFERROR(INDEX(BD_Gestão!K:K,MATCH('Banco de Dados'!$B1155,BD_Gestão!$B:$B,0)),"erro"))</f>
        <v/>
      </c>
      <c r="P1155" s="169" t="str">
        <f t="shared" si="70"/>
        <v/>
      </c>
      <c r="Q1155" s="170" t="str">
        <f t="shared" si="71"/>
        <v/>
      </c>
      <c r="R1155" s="163" t="e">
        <f t="shared" si="68"/>
        <v>#VALUE!</v>
      </c>
      <c r="S1155" s="163" t="e">
        <f t="shared" si="69"/>
        <v>#VALUE!</v>
      </c>
      <c r="T1155" s="163" t="e">
        <f>INDEX(Controle!O:O,MATCH('Banco de Dados'!A1155,Controle!M:M,0))*E1155/100</f>
        <v>#N/A</v>
      </c>
    </row>
    <row r="1156" spans="1:20" hidden="1" x14ac:dyDescent="0.2">
      <c r="A1156" s="158">
        <f>BD_TS!A1155</f>
        <v>0</v>
      </c>
      <c r="B1156" s="158" t="str">
        <f>SUBSTITUTE(SUBSTITUTE(BD_TS!D1155," ",""),"-","/")</f>
        <v/>
      </c>
      <c r="C1156" s="158">
        <f>BD_TS!E1155</f>
        <v>0</v>
      </c>
      <c r="D1156" s="159">
        <f>BD_TS!F1155</f>
        <v>0</v>
      </c>
      <c r="E1156" s="160">
        <f>BD_TS!B1155</f>
        <v>0</v>
      </c>
      <c r="F1156" s="161">
        <f>BD_TS!C1155</f>
        <v>0</v>
      </c>
      <c r="G1156" s="187">
        <f>BD_TS!H1155</f>
        <v>0</v>
      </c>
      <c r="H1156" s="158" t="str">
        <f>IF($A1156=0,"",IFERROR(INDEX(BD_Gestão!A:A,MATCH('Banco de Dados'!$B1156,BD_Gestão!$B:$B,0)),"erro"))</f>
        <v/>
      </c>
      <c r="I1156" s="162" t="str">
        <f>IF($A1156=0,"",IFERROR(INDEX(BD_Gestão!E:E,MATCH('Banco de Dados'!$B1156,BD_Gestão!$B:$B,0)),"erro"))</f>
        <v/>
      </c>
      <c r="J1156" s="186" t="str">
        <f>IF($A1156=0,"",IFERROR(INDEX(BD_Gestão!B:B,MATCH('Banco de Dados'!$B1156,BD_Gestão!$B:$B,0)),"erro"))</f>
        <v/>
      </c>
      <c r="K1156" s="158" t="str">
        <f>IF($A1156=0,"",IFERROR(INDEX(BD_Gestão!C:C,MATCH('Banco de Dados'!$B1156,BD_Gestão!$B:$B,0)),"erro"))</f>
        <v/>
      </c>
      <c r="L1156" s="158" t="str">
        <f>IF($A1156=0,"",IFERROR(INDEX(BD_Gestão!H:H,MATCH('Banco de Dados'!$B1156,BD_Gestão!$B:$B,0)),"erro"))</f>
        <v/>
      </c>
      <c r="M1156" s="161" t="str">
        <f>IF($A1156=0,"",IFERROR(INDEX(BD_Gestão!F:F,MATCH('Banco de Dados'!$B1156,BD_Gestão!$B:$B,0)),"erro"))</f>
        <v/>
      </c>
      <c r="N1156" s="161" t="str">
        <f>IF($A1156=0,"",IFERROR(INDEX(BD_Gestão!J:J,MATCH('Banco de Dados'!$B1156,BD_Gestão!$B:$B,0)),"erro"))</f>
        <v/>
      </c>
      <c r="O1156" s="164" t="str">
        <f>IF($A1156=0,"",IFERROR(INDEX(BD_Gestão!K:K,MATCH('Banco de Dados'!$B1156,BD_Gestão!$B:$B,0)),"erro"))</f>
        <v/>
      </c>
      <c r="P1156" s="169" t="str">
        <f t="shared" si="70"/>
        <v/>
      </c>
      <c r="Q1156" s="170" t="str">
        <f t="shared" si="71"/>
        <v/>
      </c>
      <c r="R1156" s="163" t="e">
        <f t="shared" si="68"/>
        <v>#VALUE!</v>
      </c>
      <c r="S1156" s="163" t="e">
        <f t="shared" si="69"/>
        <v>#VALUE!</v>
      </c>
      <c r="T1156" s="163" t="e">
        <f>INDEX(Controle!O:O,MATCH('Banco de Dados'!A1156,Controle!M:M,0))*E1156/100</f>
        <v>#N/A</v>
      </c>
    </row>
    <row r="1157" spans="1:20" hidden="1" x14ac:dyDescent="0.2">
      <c r="A1157" s="158">
        <f>BD_TS!A1156</f>
        <v>0</v>
      </c>
      <c r="B1157" s="158" t="str">
        <f>SUBSTITUTE(SUBSTITUTE(BD_TS!D1156," ",""),"-","/")</f>
        <v/>
      </c>
      <c r="C1157" s="158">
        <f>BD_TS!E1156</f>
        <v>0</v>
      </c>
      <c r="D1157" s="159">
        <f>BD_TS!F1156</f>
        <v>0</v>
      </c>
      <c r="E1157" s="160">
        <f>BD_TS!B1156</f>
        <v>0</v>
      </c>
      <c r="F1157" s="161">
        <f>BD_TS!C1156</f>
        <v>0</v>
      </c>
      <c r="G1157" s="187">
        <f>BD_TS!H1156</f>
        <v>0</v>
      </c>
      <c r="H1157" s="158" t="str">
        <f>IF($A1157=0,"",IFERROR(INDEX(BD_Gestão!A:A,MATCH('Banco de Dados'!$B1157,BD_Gestão!$B:$B,0)),"erro"))</f>
        <v/>
      </c>
      <c r="I1157" s="162" t="str">
        <f>IF($A1157=0,"",IFERROR(INDEX(BD_Gestão!E:E,MATCH('Banco de Dados'!$B1157,BD_Gestão!$B:$B,0)),"erro"))</f>
        <v/>
      </c>
      <c r="J1157" s="186" t="str">
        <f>IF($A1157=0,"",IFERROR(INDEX(BD_Gestão!B:B,MATCH('Banco de Dados'!$B1157,BD_Gestão!$B:$B,0)),"erro"))</f>
        <v/>
      </c>
      <c r="K1157" s="158" t="str">
        <f>IF($A1157=0,"",IFERROR(INDEX(BD_Gestão!C:C,MATCH('Banco de Dados'!$B1157,BD_Gestão!$B:$B,0)),"erro"))</f>
        <v/>
      </c>
      <c r="L1157" s="158" t="str">
        <f>IF($A1157=0,"",IFERROR(INDEX(BD_Gestão!H:H,MATCH('Banco de Dados'!$B1157,BD_Gestão!$B:$B,0)),"erro"))</f>
        <v/>
      </c>
      <c r="M1157" s="161" t="str">
        <f>IF($A1157=0,"",IFERROR(INDEX(BD_Gestão!F:F,MATCH('Banco de Dados'!$B1157,BD_Gestão!$B:$B,0)),"erro"))</f>
        <v/>
      </c>
      <c r="N1157" s="161" t="str">
        <f>IF($A1157=0,"",IFERROR(INDEX(BD_Gestão!J:J,MATCH('Banco de Dados'!$B1157,BD_Gestão!$B:$B,0)),"erro"))</f>
        <v/>
      </c>
      <c r="O1157" s="164" t="str">
        <f>IF($A1157=0,"",IFERROR(INDEX(BD_Gestão!K:K,MATCH('Banco de Dados'!$B1157,BD_Gestão!$B:$B,0)),"erro"))</f>
        <v/>
      </c>
      <c r="P1157" s="169" t="str">
        <f t="shared" si="70"/>
        <v/>
      </c>
      <c r="Q1157" s="170" t="str">
        <f t="shared" si="71"/>
        <v/>
      </c>
      <c r="R1157" s="163" t="e">
        <f t="shared" ref="R1157:R1220" si="72">MONTH(I1157)</f>
        <v>#VALUE!</v>
      </c>
      <c r="S1157" s="163" t="e">
        <f t="shared" ref="S1157:S1220" si="73">YEAR(I1157)</f>
        <v>#VALUE!</v>
      </c>
      <c r="T1157" s="163" t="e">
        <f>INDEX(Controle!O:O,MATCH('Banco de Dados'!A1157,Controle!M:M,0))*E1157/100</f>
        <v>#N/A</v>
      </c>
    </row>
    <row r="1158" spans="1:20" hidden="1" x14ac:dyDescent="0.2">
      <c r="A1158" s="158">
        <f>BD_TS!A1157</f>
        <v>0</v>
      </c>
      <c r="B1158" s="158" t="str">
        <f>SUBSTITUTE(SUBSTITUTE(BD_TS!D1157," ",""),"-","/")</f>
        <v/>
      </c>
      <c r="C1158" s="158">
        <f>BD_TS!E1157</f>
        <v>0</v>
      </c>
      <c r="D1158" s="159">
        <f>BD_TS!F1157</f>
        <v>0</v>
      </c>
      <c r="E1158" s="160">
        <f>BD_TS!B1157</f>
        <v>0</v>
      </c>
      <c r="F1158" s="161">
        <f>BD_TS!C1157</f>
        <v>0</v>
      </c>
      <c r="G1158" s="187">
        <f>BD_TS!H1157</f>
        <v>0</v>
      </c>
      <c r="H1158" s="158" t="str">
        <f>IF($A1158=0,"",IFERROR(INDEX(BD_Gestão!A:A,MATCH('Banco de Dados'!$B1158,BD_Gestão!$B:$B,0)),"erro"))</f>
        <v/>
      </c>
      <c r="I1158" s="162" t="str">
        <f>IF($A1158=0,"",IFERROR(INDEX(BD_Gestão!E:E,MATCH('Banco de Dados'!$B1158,BD_Gestão!$B:$B,0)),"erro"))</f>
        <v/>
      </c>
      <c r="J1158" s="186" t="str">
        <f>IF($A1158=0,"",IFERROR(INDEX(BD_Gestão!B:B,MATCH('Banco de Dados'!$B1158,BD_Gestão!$B:$B,0)),"erro"))</f>
        <v/>
      </c>
      <c r="K1158" s="158" t="str">
        <f>IF($A1158=0,"",IFERROR(INDEX(BD_Gestão!C:C,MATCH('Banco de Dados'!$B1158,BD_Gestão!$B:$B,0)),"erro"))</f>
        <v/>
      </c>
      <c r="L1158" s="158" t="str">
        <f>IF($A1158=0,"",IFERROR(INDEX(BD_Gestão!H:H,MATCH('Banco de Dados'!$B1158,BD_Gestão!$B:$B,0)),"erro"))</f>
        <v/>
      </c>
      <c r="M1158" s="161" t="str">
        <f>IF($A1158=0,"",IFERROR(INDEX(BD_Gestão!F:F,MATCH('Banco de Dados'!$B1158,BD_Gestão!$B:$B,0)),"erro"))</f>
        <v/>
      </c>
      <c r="N1158" s="161" t="str">
        <f>IF($A1158=0,"",IFERROR(INDEX(BD_Gestão!J:J,MATCH('Banco de Dados'!$B1158,BD_Gestão!$B:$B,0)),"erro"))</f>
        <v/>
      </c>
      <c r="O1158" s="164" t="str">
        <f>IF($A1158=0,"",IFERROR(INDEX(BD_Gestão!K:K,MATCH('Banco de Dados'!$B1158,BD_Gestão!$B:$B,0)),"erro"))</f>
        <v/>
      </c>
      <c r="P1158" s="169" t="str">
        <f t="shared" ref="P1158:P1221" si="74">IF(OR(H1158="erro",H1158=""),"",E1158*(MIN(O1158,1)))</f>
        <v/>
      </c>
      <c r="Q1158" s="170" t="str">
        <f t="shared" ref="Q1158:Q1221" si="75">IF(OR(H1158="erro",H1158=""),"",E1158-P1158)</f>
        <v/>
      </c>
      <c r="R1158" s="163" t="e">
        <f t="shared" si="72"/>
        <v>#VALUE!</v>
      </c>
      <c r="S1158" s="163" t="e">
        <f t="shared" si="73"/>
        <v>#VALUE!</v>
      </c>
      <c r="T1158" s="163" t="e">
        <f>INDEX(Controle!O:O,MATCH('Banco de Dados'!A1158,Controle!M:M,0))*E1158/100</f>
        <v>#N/A</v>
      </c>
    </row>
    <row r="1159" spans="1:20" hidden="1" x14ac:dyDescent="0.2">
      <c r="A1159" s="158">
        <f>BD_TS!A1158</f>
        <v>0</v>
      </c>
      <c r="B1159" s="158" t="str">
        <f>SUBSTITUTE(SUBSTITUTE(BD_TS!D1158," ",""),"-","/")</f>
        <v/>
      </c>
      <c r="C1159" s="158">
        <f>BD_TS!E1158</f>
        <v>0</v>
      </c>
      <c r="D1159" s="159">
        <f>BD_TS!F1158</f>
        <v>0</v>
      </c>
      <c r="E1159" s="160">
        <f>BD_TS!B1158</f>
        <v>0</v>
      </c>
      <c r="F1159" s="161">
        <f>BD_TS!C1158</f>
        <v>0</v>
      </c>
      <c r="G1159" s="187">
        <f>BD_TS!H1158</f>
        <v>0</v>
      </c>
      <c r="H1159" s="158" t="str">
        <f>IF($A1159=0,"",IFERROR(INDEX(BD_Gestão!A:A,MATCH('Banco de Dados'!$B1159,BD_Gestão!$B:$B,0)),"erro"))</f>
        <v/>
      </c>
      <c r="I1159" s="162" t="str">
        <f>IF($A1159=0,"",IFERROR(INDEX(BD_Gestão!E:E,MATCH('Banco de Dados'!$B1159,BD_Gestão!$B:$B,0)),"erro"))</f>
        <v/>
      </c>
      <c r="J1159" s="186" t="str">
        <f>IF($A1159=0,"",IFERROR(INDEX(BD_Gestão!B:B,MATCH('Banco de Dados'!$B1159,BD_Gestão!$B:$B,0)),"erro"))</f>
        <v/>
      </c>
      <c r="K1159" s="158" t="str">
        <f>IF($A1159=0,"",IFERROR(INDEX(BD_Gestão!C:C,MATCH('Banco de Dados'!$B1159,BD_Gestão!$B:$B,0)),"erro"))</f>
        <v/>
      </c>
      <c r="L1159" s="158" t="str">
        <f>IF($A1159=0,"",IFERROR(INDEX(BD_Gestão!H:H,MATCH('Banco de Dados'!$B1159,BD_Gestão!$B:$B,0)),"erro"))</f>
        <v/>
      </c>
      <c r="M1159" s="161" t="str">
        <f>IF($A1159=0,"",IFERROR(INDEX(BD_Gestão!F:F,MATCH('Banco de Dados'!$B1159,BD_Gestão!$B:$B,0)),"erro"))</f>
        <v/>
      </c>
      <c r="N1159" s="161" t="str">
        <f>IF($A1159=0,"",IFERROR(INDEX(BD_Gestão!J:J,MATCH('Banco de Dados'!$B1159,BD_Gestão!$B:$B,0)),"erro"))</f>
        <v/>
      </c>
      <c r="O1159" s="164" t="str">
        <f>IF($A1159=0,"",IFERROR(INDEX(BD_Gestão!K:K,MATCH('Banco de Dados'!$B1159,BD_Gestão!$B:$B,0)),"erro"))</f>
        <v/>
      </c>
      <c r="P1159" s="169" t="str">
        <f t="shared" si="74"/>
        <v/>
      </c>
      <c r="Q1159" s="170" t="str">
        <f t="shared" si="75"/>
        <v/>
      </c>
      <c r="R1159" s="163" t="e">
        <f t="shared" si="72"/>
        <v>#VALUE!</v>
      </c>
      <c r="S1159" s="163" t="e">
        <f t="shared" si="73"/>
        <v>#VALUE!</v>
      </c>
      <c r="T1159" s="163" t="e">
        <f>INDEX(Controle!O:O,MATCH('Banco de Dados'!A1159,Controle!M:M,0))*E1159/100</f>
        <v>#N/A</v>
      </c>
    </row>
    <row r="1160" spans="1:20" hidden="1" x14ac:dyDescent="0.2">
      <c r="A1160" s="158">
        <f>BD_TS!A1159</f>
        <v>0</v>
      </c>
      <c r="B1160" s="158" t="str">
        <f>SUBSTITUTE(SUBSTITUTE(BD_TS!D1159," ",""),"-","/")</f>
        <v/>
      </c>
      <c r="C1160" s="158">
        <f>BD_TS!E1159</f>
        <v>0</v>
      </c>
      <c r="D1160" s="159">
        <f>BD_TS!F1159</f>
        <v>0</v>
      </c>
      <c r="E1160" s="160">
        <f>BD_TS!B1159</f>
        <v>0</v>
      </c>
      <c r="F1160" s="161">
        <f>BD_TS!C1159</f>
        <v>0</v>
      </c>
      <c r="G1160" s="187">
        <f>BD_TS!H1159</f>
        <v>0</v>
      </c>
      <c r="H1160" s="158" t="str">
        <f>IF($A1160=0,"",IFERROR(INDEX(BD_Gestão!A:A,MATCH('Banco de Dados'!$B1160,BD_Gestão!$B:$B,0)),"erro"))</f>
        <v/>
      </c>
      <c r="I1160" s="162" t="str">
        <f>IF($A1160=0,"",IFERROR(INDEX(BD_Gestão!E:E,MATCH('Banco de Dados'!$B1160,BD_Gestão!$B:$B,0)),"erro"))</f>
        <v/>
      </c>
      <c r="J1160" s="186" t="str">
        <f>IF($A1160=0,"",IFERROR(INDEX(BD_Gestão!B:B,MATCH('Banco de Dados'!$B1160,BD_Gestão!$B:$B,0)),"erro"))</f>
        <v/>
      </c>
      <c r="K1160" s="158" t="str">
        <f>IF($A1160=0,"",IFERROR(INDEX(BD_Gestão!C:C,MATCH('Banco de Dados'!$B1160,BD_Gestão!$B:$B,0)),"erro"))</f>
        <v/>
      </c>
      <c r="L1160" s="158" t="str">
        <f>IF($A1160=0,"",IFERROR(INDEX(BD_Gestão!H:H,MATCH('Banco de Dados'!$B1160,BD_Gestão!$B:$B,0)),"erro"))</f>
        <v/>
      </c>
      <c r="M1160" s="161" t="str">
        <f>IF($A1160=0,"",IFERROR(INDEX(BD_Gestão!F:F,MATCH('Banco de Dados'!$B1160,BD_Gestão!$B:$B,0)),"erro"))</f>
        <v/>
      </c>
      <c r="N1160" s="161" t="str">
        <f>IF($A1160=0,"",IFERROR(INDEX(BD_Gestão!J:J,MATCH('Banco de Dados'!$B1160,BD_Gestão!$B:$B,0)),"erro"))</f>
        <v/>
      </c>
      <c r="O1160" s="164" t="str">
        <f>IF($A1160=0,"",IFERROR(INDEX(BD_Gestão!K:K,MATCH('Banco de Dados'!$B1160,BD_Gestão!$B:$B,0)),"erro"))</f>
        <v/>
      </c>
      <c r="P1160" s="169" t="str">
        <f t="shared" si="74"/>
        <v/>
      </c>
      <c r="Q1160" s="170" t="str">
        <f t="shared" si="75"/>
        <v/>
      </c>
      <c r="R1160" s="163" t="e">
        <f t="shared" si="72"/>
        <v>#VALUE!</v>
      </c>
      <c r="S1160" s="163" t="e">
        <f t="shared" si="73"/>
        <v>#VALUE!</v>
      </c>
      <c r="T1160" s="163" t="e">
        <f>INDEX(Controle!O:O,MATCH('Banco de Dados'!A1160,Controle!M:M,0))*E1160/100</f>
        <v>#N/A</v>
      </c>
    </row>
    <row r="1161" spans="1:20" hidden="1" x14ac:dyDescent="0.2">
      <c r="A1161" s="158">
        <f>BD_TS!A1160</f>
        <v>0</v>
      </c>
      <c r="B1161" s="158" t="str">
        <f>SUBSTITUTE(SUBSTITUTE(BD_TS!D1160," ",""),"-","/")</f>
        <v/>
      </c>
      <c r="C1161" s="158">
        <f>BD_TS!E1160</f>
        <v>0</v>
      </c>
      <c r="D1161" s="159">
        <f>BD_TS!F1160</f>
        <v>0</v>
      </c>
      <c r="E1161" s="160">
        <f>BD_TS!B1160</f>
        <v>0</v>
      </c>
      <c r="F1161" s="161">
        <f>BD_TS!C1160</f>
        <v>0</v>
      </c>
      <c r="G1161" s="187">
        <f>BD_TS!H1160</f>
        <v>0</v>
      </c>
      <c r="H1161" s="158" t="str">
        <f>IF($A1161=0,"",IFERROR(INDEX(BD_Gestão!A:A,MATCH('Banco de Dados'!$B1161,BD_Gestão!$B:$B,0)),"erro"))</f>
        <v/>
      </c>
      <c r="I1161" s="162" t="str">
        <f>IF($A1161=0,"",IFERROR(INDEX(BD_Gestão!E:E,MATCH('Banco de Dados'!$B1161,BD_Gestão!$B:$B,0)),"erro"))</f>
        <v/>
      </c>
      <c r="J1161" s="186" t="str">
        <f>IF($A1161=0,"",IFERROR(INDEX(BD_Gestão!B:B,MATCH('Banco de Dados'!$B1161,BD_Gestão!$B:$B,0)),"erro"))</f>
        <v/>
      </c>
      <c r="K1161" s="158" t="str">
        <f>IF($A1161=0,"",IFERROR(INDEX(BD_Gestão!C:C,MATCH('Banco de Dados'!$B1161,BD_Gestão!$B:$B,0)),"erro"))</f>
        <v/>
      </c>
      <c r="L1161" s="158" t="str">
        <f>IF($A1161=0,"",IFERROR(INDEX(BD_Gestão!H:H,MATCH('Banco de Dados'!$B1161,BD_Gestão!$B:$B,0)),"erro"))</f>
        <v/>
      </c>
      <c r="M1161" s="161" t="str">
        <f>IF($A1161=0,"",IFERROR(INDEX(BD_Gestão!F:F,MATCH('Banco de Dados'!$B1161,BD_Gestão!$B:$B,0)),"erro"))</f>
        <v/>
      </c>
      <c r="N1161" s="161" t="str">
        <f>IF($A1161=0,"",IFERROR(INDEX(BD_Gestão!J:J,MATCH('Banco de Dados'!$B1161,BD_Gestão!$B:$B,0)),"erro"))</f>
        <v/>
      </c>
      <c r="O1161" s="164" t="str">
        <f>IF($A1161=0,"",IFERROR(INDEX(BD_Gestão!K:K,MATCH('Banco de Dados'!$B1161,BD_Gestão!$B:$B,0)),"erro"))</f>
        <v/>
      </c>
      <c r="P1161" s="169" t="str">
        <f t="shared" si="74"/>
        <v/>
      </c>
      <c r="Q1161" s="170" t="str">
        <f t="shared" si="75"/>
        <v/>
      </c>
      <c r="R1161" s="163" t="e">
        <f t="shared" si="72"/>
        <v>#VALUE!</v>
      </c>
      <c r="S1161" s="163" t="e">
        <f t="shared" si="73"/>
        <v>#VALUE!</v>
      </c>
      <c r="T1161" s="163" t="e">
        <f>INDEX(Controle!O:O,MATCH('Banco de Dados'!A1161,Controle!M:M,0))*E1161/100</f>
        <v>#N/A</v>
      </c>
    </row>
    <row r="1162" spans="1:20" hidden="1" x14ac:dyDescent="0.2">
      <c r="A1162" s="158">
        <f>BD_TS!A1161</f>
        <v>0</v>
      </c>
      <c r="B1162" s="158" t="str">
        <f>SUBSTITUTE(SUBSTITUTE(BD_TS!D1161," ",""),"-","/")</f>
        <v/>
      </c>
      <c r="C1162" s="158">
        <f>BD_TS!E1161</f>
        <v>0</v>
      </c>
      <c r="D1162" s="159">
        <f>BD_TS!F1161</f>
        <v>0</v>
      </c>
      <c r="E1162" s="160">
        <f>BD_TS!B1161</f>
        <v>0</v>
      </c>
      <c r="F1162" s="161">
        <f>BD_TS!C1161</f>
        <v>0</v>
      </c>
      <c r="G1162" s="187">
        <f>BD_TS!H1161</f>
        <v>0</v>
      </c>
      <c r="H1162" s="158" t="str">
        <f>IF($A1162=0,"",IFERROR(INDEX(BD_Gestão!A:A,MATCH('Banco de Dados'!$B1162,BD_Gestão!$B:$B,0)),"erro"))</f>
        <v/>
      </c>
      <c r="I1162" s="162" t="str">
        <f>IF($A1162=0,"",IFERROR(INDEX(BD_Gestão!E:E,MATCH('Banco de Dados'!$B1162,BD_Gestão!$B:$B,0)),"erro"))</f>
        <v/>
      </c>
      <c r="J1162" s="186" t="str">
        <f>IF($A1162=0,"",IFERROR(INDEX(BD_Gestão!B:B,MATCH('Banco de Dados'!$B1162,BD_Gestão!$B:$B,0)),"erro"))</f>
        <v/>
      </c>
      <c r="K1162" s="158" t="str">
        <f>IF($A1162=0,"",IFERROR(INDEX(BD_Gestão!C:C,MATCH('Banco de Dados'!$B1162,BD_Gestão!$B:$B,0)),"erro"))</f>
        <v/>
      </c>
      <c r="L1162" s="158" t="str">
        <f>IF($A1162=0,"",IFERROR(INDEX(BD_Gestão!H:H,MATCH('Banco de Dados'!$B1162,BD_Gestão!$B:$B,0)),"erro"))</f>
        <v/>
      </c>
      <c r="M1162" s="161" t="str">
        <f>IF($A1162=0,"",IFERROR(INDEX(BD_Gestão!F:F,MATCH('Banco de Dados'!$B1162,BD_Gestão!$B:$B,0)),"erro"))</f>
        <v/>
      </c>
      <c r="N1162" s="161" t="str">
        <f>IF($A1162=0,"",IFERROR(INDEX(BD_Gestão!J:J,MATCH('Banco de Dados'!$B1162,BD_Gestão!$B:$B,0)),"erro"))</f>
        <v/>
      </c>
      <c r="O1162" s="164" t="str">
        <f>IF($A1162=0,"",IFERROR(INDEX(BD_Gestão!K:K,MATCH('Banco de Dados'!$B1162,BD_Gestão!$B:$B,0)),"erro"))</f>
        <v/>
      </c>
      <c r="P1162" s="169" t="str">
        <f t="shared" si="74"/>
        <v/>
      </c>
      <c r="Q1162" s="170" t="str">
        <f t="shared" si="75"/>
        <v/>
      </c>
      <c r="R1162" s="163" t="e">
        <f t="shared" si="72"/>
        <v>#VALUE!</v>
      </c>
      <c r="S1162" s="163" t="e">
        <f t="shared" si="73"/>
        <v>#VALUE!</v>
      </c>
      <c r="T1162" s="163" t="e">
        <f>INDEX(Controle!O:O,MATCH('Banco de Dados'!A1162,Controle!M:M,0))*E1162/100</f>
        <v>#N/A</v>
      </c>
    </row>
    <row r="1163" spans="1:20" hidden="1" x14ac:dyDescent="0.2">
      <c r="A1163" s="158">
        <f>BD_TS!A1162</f>
        <v>0</v>
      </c>
      <c r="B1163" s="158" t="str">
        <f>SUBSTITUTE(SUBSTITUTE(BD_TS!D1162," ",""),"-","/")</f>
        <v/>
      </c>
      <c r="C1163" s="158">
        <f>BD_TS!E1162</f>
        <v>0</v>
      </c>
      <c r="D1163" s="159">
        <f>BD_TS!F1162</f>
        <v>0</v>
      </c>
      <c r="E1163" s="160">
        <f>BD_TS!B1162</f>
        <v>0</v>
      </c>
      <c r="F1163" s="161">
        <f>BD_TS!C1162</f>
        <v>0</v>
      </c>
      <c r="G1163" s="187">
        <f>BD_TS!H1162</f>
        <v>0</v>
      </c>
      <c r="H1163" s="158" t="str">
        <f>IF($A1163=0,"",IFERROR(INDEX(BD_Gestão!A:A,MATCH('Banco de Dados'!$B1163,BD_Gestão!$B:$B,0)),"erro"))</f>
        <v/>
      </c>
      <c r="I1163" s="162" t="str">
        <f>IF($A1163=0,"",IFERROR(INDEX(BD_Gestão!E:E,MATCH('Banco de Dados'!$B1163,BD_Gestão!$B:$B,0)),"erro"))</f>
        <v/>
      </c>
      <c r="J1163" s="186" t="str">
        <f>IF($A1163=0,"",IFERROR(INDEX(BD_Gestão!B:B,MATCH('Banco de Dados'!$B1163,BD_Gestão!$B:$B,0)),"erro"))</f>
        <v/>
      </c>
      <c r="K1163" s="158" t="str">
        <f>IF($A1163=0,"",IFERROR(INDEX(BD_Gestão!C:C,MATCH('Banco de Dados'!$B1163,BD_Gestão!$B:$B,0)),"erro"))</f>
        <v/>
      </c>
      <c r="L1163" s="158" t="str">
        <f>IF($A1163=0,"",IFERROR(INDEX(BD_Gestão!H:H,MATCH('Banco de Dados'!$B1163,BD_Gestão!$B:$B,0)),"erro"))</f>
        <v/>
      </c>
      <c r="M1163" s="161" t="str">
        <f>IF($A1163=0,"",IFERROR(INDEX(BD_Gestão!F:F,MATCH('Banco de Dados'!$B1163,BD_Gestão!$B:$B,0)),"erro"))</f>
        <v/>
      </c>
      <c r="N1163" s="161" t="str">
        <f>IF($A1163=0,"",IFERROR(INDEX(BD_Gestão!J:J,MATCH('Banco de Dados'!$B1163,BD_Gestão!$B:$B,0)),"erro"))</f>
        <v/>
      </c>
      <c r="O1163" s="164" t="str">
        <f>IF($A1163=0,"",IFERROR(INDEX(BD_Gestão!K:K,MATCH('Banco de Dados'!$B1163,BD_Gestão!$B:$B,0)),"erro"))</f>
        <v/>
      </c>
      <c r="P1163" s="169" t="str">
        <f t="shared" si="74"/>
        <v/>
      </c>
      <c r="Q1163" s="170" t="str">
        <f t="shared" si="75"/>
        <v/>
      </c>
      <c r="R1163" s="163" t="e">
        <f t="shared" si="72"/>
        <v>#VALUE!</v>
      </c>
      <c r="S1163" s="163" t="e">
        <f t="shared" si="73"/>
        <v>#VALUE!</v>
      </c>
      <c r="T1163" s="163" t="e">
        <f>INDEX(Controle!O:O,MATCH('Banco de Dados'!A1163,Controle!M:M,0))*E1163/100</f>
        <v>#N/A</v>
      </c>
    </row>
    <row r="1164" spans="1:20" hidden="1" x14ac:dyDescent="0.2">
      <c r="A1164" s="158">
        <f>BD_TS!A1163</f>
        <v>0</v>
      </c>
      <c r="B1164" s="158" t="str">
        <f>SUBSTITUTE(SUBSTITUTE(BD_TS!D1163," ",""),"-","/")</f>
        <v/>
      </c>
      <c r="C1164" s="158">
        <f>BD_TS!E1163</f>
        <v>0</v>
      </c>
      <c r="D1164" s="159">
        <f>BD_TS!F1163</f>
        <v>0</v>
      </c>
      <c r="E1164" s="160">
        <f>BD_TS!B1163</f>
        <v>0</v>
      </c>
      <c r="F1164" s="161">
        <f>BD_TS!C1163</f>
        <v>0</v>
      </c>
      <c r="G1164" s="187">
        <f>BD_TS!H1163</f>
        <v>0</v>
      </c>
      <c r="H1164" s="158" t="str">
        <f>IF($A1164=0,"",IFERROR(INDEX(BD_Gestão!A:A,MATCH('Banco de Dados'!$B1164,BD_Gestão!$B:$B,0)),"erro"))</f>
        <v/>
      </c>
      <c r="I1164" s="162" t="str">
        <f>IF($A1164=0,"",IFERROR(INDEX(BD_Gestão!E:E,MATCH('Banco de Dados'!$B1164,BD_Gestão!$B:$B,0)),"erro"))</f>
        <v/>
      </c>
      <c r="J1164" s="186" t="str">
        <f>IF($A1164=0,"",IFERROR(INDEX(BD_Gestão!B:B,MATCH('Banco de Dados'!$B1164,BD_Gestão!$B:$B,0)),"erro"))</f>
        <v/>
      </c>
      <c r="K1164" s="158" t="str">
        <f>IF($A1164=0,"",IFERROR(INDEX(BD_Gestão!C:C,MATCH('Banco de Dados'!$B1164,BD_Gestão!$B:$B,0)),"erro"))</f>
        <v/>
      </c>
      <c r="L1164" s="158" t="str">
        <f>IF($A1164=0,"",IFERROR(INDEX(BD_Gestão!H:H,MATCH('Banco de Dados'!$B1164,BD_Gestão!$B:$B,0)),"erro"))</f>
        <v/>
      </c>
      <c r="M1164" s="161" t="str">
        <f>IF($A1164=0,"",IFERROR(INDEX(BD_Gestão!F:F,MATCH('Banco de Dados'!$B1164,BD_Gestão!$B:$B,0)),"erro"))</f>
        <v/>
      </c>
      <c r="N1164" s="161" t="str">
        <f>IF($A1164=0,"",IFERROR(INDEX(BD_Gestão!J:J,MATCH('Banco de Dados'!$B1164,BD_Gestão!$B:$B,0)),"erro"))</f>
        <v/>
      </c>
      <c r="O1164" s="164" t="str">
        <f>IF($A1164=0,"",IFERROR(INDEX(BD_Gestão!K:K,MATCH('Banco de Dados'!$B1164,BD_Gestão!$B:$B,0)),"erro"))</f>
        <v/>
      </c>
      <c r="P1164" s="169" t="str">
        <f t="shared" si="74"/>
        <v/>
      </c>
      <c r="Q1164" s="170" t="str">
        <f t="shared" si="75"/>
        <v/>
      </c>
      <c r="R1164" s="163" t="e">
        <f t="shared" si="72"/>
        <v>#VALUE!</v>
      </c>
      <c r="S1164" s="163" t="e">
        <f t="shared" si="73"/>
        <v>#VALUE!</v>
      </c>
      <c r="T1164" s="163" t="e">
        <f>INDEX(Controle!O:O,MATCH('Banco de Dados'!A1164,Controle!M:M,0))*E1164/100</f>
        <v>#N/A</v>
      </c>
    </row>
    <row r="1165" spans="1:20" hidden="1" x14ac:dyDescent="0.2">
      <c r="A1165" s="158">
        <f>BD_TS!A1164</f>
        <v>0</v>
      </c>
      <c r="B1165" s="158" t="str">
        <f>SUBSTITUTE(SUBSTITUTE(BD_TS!D1164," ",""),"-","/")</f>
        <v/>
      </c>
      <c r="C1165" s="158">
        <f>BD_TS!E1164</f>
        <v>0</v>
      </c>
      <c r="D1165" s="159">
        <f>BD_TS!F1164</f>
        <v>0</v>
      </c>
      <c r="E1165" s="160">
        <f>BD_TS!B1164</f>
        <v>0</v>
      </c>
      <c r="F1165" s="161">
        <f>BD_TS!C1164</f>
        <v>0</v>
      </c>
      <c r="G1165" s="187">
        <f>BD_TS!H1164</f>
        <v>0</v>
      </c>
      <c r="H1165" s="158" t="str">
        <f>IF($A1165=0,"",IFERROR(INDEX(BD_Gestão!A:A,MATCH('Banco de Dados'!$B1165,BD_Gestão!$B:$B,0)),"erro"))</f>
        <v/>
      </c>
      <c r="I1165" s="162" t="str">
        <f>IF($A1165=0,"",IFERROR(INDEX(BD_Gestão!E:E,MATCH('Banco de Dados'!$B1165,BD_Gestão!$B:$B,0)),"erro"))</f>
        <v/>
      </c>
      <c r="J1165" s="186" t="str">
        <f>IF($A1165=0,"",IFERROR(INDEX(BD_Gestão!B:B,MATCH('Banco de Dados'!$B1165,BD_Gestão!$B:$B,0)),"erro"))</f>
        <v/>
      </c>
      <c r="K1165" s="158" t="str">
        <f>IF($A1165=0,"",IFERROR(INDEX(BD_Gestão!C:C,MATCH('Banco de Dados'!$B1165,BD_Gestão!$B:$B,0)),"erro"))</f>
        <v/>
      </c>
      <c r="L1165" s="158" t="str">
        <f>IF($A1165=0,"",IFERROR(INDEX(BD_Gestão!H:H,MATCH('Banco de Dados'!$B1165,BD_Gestão!$B:$B,0)),"erro"))</f>
        <v/>
      </c>
      <c r="M1165" s="161" t="str">
        <f>IF($A1165=0,"",IFERROR(INDEX(BD_Gestão!F:F,MATCH('Banco de Dados'!$B1165,BD_Gestão!$B:$B,0)),"erro"))</f>
        <v/>
      </c>
      <c r="N1165" s="161" t="str">
        <f>IF($A1165=0,"",IFERROR(INDEX(BD_Gestão!J:J,MATCH('Banco de Dados'!$B1165,BD_Gestão!$B:$B,0)),"erro"))</f>
        <v/>
      </c>
      <c r="O1165" s="164" t="str">
        <f>IF($A1165=0,"",IFERROR(INDEX(BD_Gestão!K:K,MATCH('Banco de Dados'!$B1165,BD_Gestão!$B:$B,0)),"erro"))</f>
        <v/>
      </c>
      <c r="P1165" s="169" t="str">
        <f t="shared" si="74"/>
        <v/>
      </c>
      <c r="Q1165" s="170" t="str">
        <f t="shared" si="75"/>
        <v/>
      </c>
      <c r="R1165" s="163" t="e">
        <f t="shared" si="72"/>
        <v>#VALUE!</v>
      </c>
      <c r="S1165" s="163" t="e">
        <f t="shared" si="73"/>
        <v>#VALUE!</v>
      </c>
      <c r="T1165" s="163" t="e">
        <f>INDEX(Controle!O:O,MATCH('Banco de Dados'!A1165,Controle!M:M,0))*E1165/100</f>
        <v>#N/A</v>
      </c>
    </row>
    <row r="1166" spans="1:20" hidden="1" x14ac:dyDescent="0.2">
      <c r="A1166" s="158">
        <f>BD_TS!A1165</f>
        <v>0</v>
      </c>
      <c r="B1166" s="158" t="str">
        <f>SUBSTITUTE(SUBSTITUTE(BD_TS!D1165," ",""),"-","/")</f>
        <v/>
      </c>
      <c r="C1166" s="158">
        <f>BD_TS!E1165</f>
        <v>0</v>
      </c>
      <c r="D1166" s="159">
        <f>BD_TS!F1165</f>
        <v>0</v>
      </c>
      <c r="E1166" s="160">
        <f>BD_TS!B1165</f>
        <v>0</v>
      </c>
      <c r="F1166" s="161">
        <f>BD_TS!C1165</f>
        <v>0</v>
      </c>
      <c r="G1166" s="187">
        <f>BD_TS!H1165</f>
        <v>0</v>
      </c>
      <c r="H1166" s="158" t="str">
        <f>IF($A1166=0,"",IFERROR(INDEX(BD_Gestão!A:A,MATCH('Banco de Dados'!$B1166,BD_Gestão!$B:$B,0)),"erro"))</f>
        <v/>
      </c>
      <c r="I1166" s="162" t="str">
        <f>IF($A1166=0,"",IFERROR(INDEX(BD_Gestão!E:E,MATCH('Banco de Dados'!$B1166,BD_Gestão!$B:$B,0)),"erro"))</f>
        <v/>
      </c>
      <c r="J1166" s="186" t="str">
        <f>IF($A1166=0,"",IFERROR(INDEX(BD_Gestão!B:B,MATCH('Banco de Dados'!$B1166,BD_Gestão!$B:$B,0)),"erro"))</f>
        <v/>
      </c>
      <c r="K1166" s="158" t="str">
        <f>IF($A1166=0,"",IFERROR(INDEX(BD_Gestão!C:C,MATCH('Banco de Dados'!$B1166,BD_Gestão!$B:$B,0)),"erro"))</f>
        <v/>
      </c>
      <c r="L1166" s="158" t="str">
        <f>IF($A1166=0,"",IFERROR(INDEX(BD_Gestão!H:H,MATCH('Banco de Dados'!$B1166,BD_Gestão!$B:$B,0)),"erro"))</f>
        <v/>
      </c>
      <c r="M1166" s="161" t="str">
        <f>IF($A1166=0,"",IFERROR(INDEX(BD_Gestão!F:F,MATCH('Banco de Dados'!$B1166,BD_Gestão!$B:$B,0)),"erro"))</f>
        <v/>
      </c>
      <c r="N1166" s="161" t="str">
        <f>IF($A1166=0,"",IFERROR(INDEX(BD_Gestão!J:J,MATCH('Banco de Dados'!$B1166,BD_Gestão!$B:$B,0)),"erro"))</f>
        <v/>
      </c>
      <c r="O1166" s="164" t="str">
        <f>IF($A1166=0,"",IFERROR(INDEX(BD_Gestão!K:K,MATCH('Banco de Dados'!$B1166,BD_Gestão!$B:$B,0)),"erro"))</f>
        <v/>
      </c>
      <c r="P1166" s="169" t="str">
        <f t="shared" si="74"/>
        <v/>
      </c>
      <c r="Q1166" s="170" t="str">
        <f t="shared" si="75"/>
        <v/>
      </c>
      <c r="R1166" s="163" t="e">
        <f t="shared" si="72"/>
        <v>#VALUE!</v>
      </c>
      <c r="S1166" s="163" t="e">
        <f t="shared" si="73"/>
        <v>#VALUE!</v>
      </c>
      <c r="T1166" s="163" t="e">
        <f>INDEX(Controle!O:O,MATCH('Banco de Dados'!A1166,Controle!M:M,0))*E1166/100</f>
        <v>#N/A</v>
      </c>
    </row>
    <row r="1167" spans="1:20" hidden="1" x14ac:dyDescent="0.2">
      <c r="A1167" s="158">
        <f>BD_TS!A1166</f>
        <v>0</v>
      </c>
      <c r="B1167" s="158" t="str">
        <f>SUBSTITUTE(SUBSTITUTE(BD_TS!D1166," ",""),"-","/")</f>
        <v/>
      </c>
      <c r="C1167" s="158">
        <f>BD_TS!E1166</f>
        <v>0</v>
      </c>
      <c r="D1167" s="159">
        <f>BD_TS!F1166</f>
        <v>0</v>
      </c>
      <c r="E1167" s="160">
        <f>BD_TS!B1166</f>
        <v>0</v>
      </c>
      <c r="F1167" s="161">
        <f>BD_TS!C1166</f>
        <v>0</v>
      </c>
      <c r="G1167" s="187">
        <f>BD_TS!H1166</f>
        <v>0</v>
      </c>
      <c r="H1167" s="158" t="str">
        <f>IF($A1167=0,"",IFERROR(INDEX(BD_Gestão!A:A,MATCH('Banco de Dados'!$B1167,BD_Gestão!$B:$B,0)),"erro"))</f>
        <v/>
      </c>
      <c r="I1167" s="162" t="str">
        <f>IF($A1167=0,"",IFERROR(INDEX(BD_Gestão!E:E,MATCH('Banco de Dados'!$B1167,BD_Gestão!$B:$B,0)),"erro"))</f>
        <v/>
      </c>
      <c r="J1167" s="186" t="str">
        <f>IF($A1167=0,"",IFERROR(INDEX(BD_Gestão!B:B,MATCH('Banco de Dados'!$B1167,BD_Gestão!$B:$B,0)),"erro"))</f>
        <v/>
      </c>
      <c r="K1167" s="158" t="str">
        <f>IF($A1167=0,"",IFERROR(INDEX(BD_Gestão!C:C,MATCH('Banco de Dados'!$B1167,BD_Gestão!$B:$B,0)),"erro"))</f>
        <v/>
      </c>
      <c r="L1167" s="158" t="str">
        <f>IF($A1167=0,"",IFERROR(INDEX(BD_Gestão!H:H,MATCH('Banco de Dados'!$B1167,BD_Gestão!$B:$B,0)),"erro"))</f>
        <v/>
      </c>
      <c r="M1167" s="161" t="str">
        <f>IF($A1167=0,"",IFERROR(INDEX(BD_Gestão!F:F,MATCH('Banco de Dados'!$B1167,BD_Gestão!$B:$B,0)),"erro"))</f>
        <v/>
      </c>
      <c r="N1167" s="161" t="str">
        <f>IF($A1167=0,"",IFERROR(INDEX(BD_Gestão!J:J,MATCH('Banco de Dados'!$B1167,BD_Gestão!$B:$B,0)),"erro"))</f>
        <v/>
      </c>
      <c r="O1167" s="164" t="str">
        <f>IF($A1167=0,"",IFERROR(INDEX(BD_Gestão!K:K,MATCH('Banco de Dados'!$B1167,BD_Gestão!$B:$B,0)),"erro"))</f>
        <v/>
      </c>
      <c r="P1167" s="169" t="str">
        <f t="shared" si="74"/>
        <v/>
      </c>
      <c r="Q1167" s="170" t="str">
        <f t="shared" si="75"/>
        <v/>
      </c>
      <c r="R1167" s="163" t="e">
        <f t="shared" si="72"/>
        <v>#VALUE!</v>
      </c>
      <c r="S1167" s="163" t="e">
        <f t="shared" si="73"/>
        <v>#VALUE!</v>
      </c>
      <c r="T1167" s="163" t="e">
        <f>INDEX(Controle!O:O,MATCH('Banco de Dados'!A1167,Controle!M:M,0))*E1167/100</f>
        <v>#N/A</v>
      </c>
    </row>
    <row r="1168" spans="1:20" hidden="1" x14ac:dyDescent="0.2">
      <c r="A1168" s="158">
        <f>BD_TS!A1167</f>
        <v>0</v>
      </c>
      <c r="B1168" s="158" t="str">
        <f>SUBSTITUTE(SUBSTITUTE(BD_TS!D1167," ",""),"-","/")</f>
        <v/>
      </c>
      <c r="C1168" s="158">
        <f>BD_TS!E1167</f>
        <v>0</v>
      </c>
      <c r="D1168" s="159">
        <f>BD_TS!F1167</f>
        <v>0</v>
      </c>
      <c r="E1168" s="160">
        <f>BD_TS!B1167</f>
        <v>0</v>
      </c>
      <c r="F1168" s="161">
        <f>BD_TS!C1167</f>
        <v>0</v>
      </c>
      <c r="G1168" s="187">
        <f>BD_TS!H1167</f>
        <v>0</v>
      </c>
      <c r="H1168" s="158" t="str">
        <f>IF($A1168=0,"",IFERROR(INDEX(BD_Gestão!A:A,MATCH('Banco de Dados'!$B1168,BD_Gestão!$B:$B,0)),"erro"))</f>
        <v/>
      </c>
      <c r="I1168" s="162" t="str">
        <f>IF($A1168=0,"",IFERROR(INDEX(BD_Gestão!E:E,MATCH('Banco de Dados'!$B1168,BD_Gestão!$B:$B,0)),"erro"))</f>
        <v/>
      </c>
      <c r="J1168" s="186" t="str">
        <f>IF($A1168=0,"",IFERROR(INDEX(BD_Gestão!B:B,MATCH('Banco de Dados'!$B1168,BD_Gestão!$B:$B,0)),"erro"))</f>
        <v/>
      </c>
      <c r="K1168" s="158" t="str">
        <f>IF($A1168=0,"",IFERROR(INDEX(BD_Gestão!C:C,MATCH('Banco de Dados'!$B1168,BD_Gestão!$B:$B,0)),"erro"))</f>
        <v/>
      </c>
      <c r="L1168" s="158" t="str">
        <f>IF($A1168=0,"",IFERROR(INDEX(BD_Gestão!H:H,MATCH('Banco de Dados'!$B1168,BD_Gestão!$B:$B,0)),"erro"))</f>
        <v/>
      </c>
      <c r="M1168" s="161" t="str">
        <f>IF($A1168=0,"",IFERROR(INDEX(BD_Gestão!F:F,MATCH('Banco de Dados'!$B1168,BD_Gestão!$B:$B,0)),"erro"))</f>
        <v/>
      </c>
      <c r="N1168" s="161" t="str">
        <f>IF($A1168=0,"",IFERROR(INDEX(BD_Gestão!J:J,MATCH('Banco de Dados'!$B1168,BD_Gestão!$B:$B,0)),"erro"))</f>
        <v/>
      </c>
      <c r="O1168" s="164" t="str">
        <f>IF($A1168=0,"",IFERROR(INDEX(BD_Gestão!K:K,MATCH('Banco de Dados'!$B1168,BD_Gestão!$B:$B,0)),"erro"))</f>
        <v/>
      </c>
      <c r="P1168" s="169" t="str">
        <f t="shared" si="74"/>
        <v/>
      </c>
      <c r="Q1168" s="170" t="str">
        <f t="shared" si="75"/>
        <v/>
      </c>
      <c r="R1168" s="163" t="e">
        <f t="shared" si="72"/>
        <v>#VALUE!</v>
      </c>
      <c r="S1168" s="163" t="e">
        <f t="shared" si="73"/>
        <v>#VALUE!</v>
      </c>
      <c r="T1168" s="163" t="e">
        <f>INDEX(Controle!O:O,MATCH('Banco de Dados'!A1168,Controle!M:M,0))*E1168/100</f>
        <v>#N/A</v>
      </c>
    </row>
    <row r="1169" spans="1:20" hidden="1" x14ac:dyDescent="0.2">
      <c r="A1169" s="158">
        <f>BD_TS!A1168</f>
        <v>0</v>
      </c>
      <c r="B1169" s="158" t="str">
        <f>SUBSTITUTE(SUBSTITUTE(BD_TS!D1168," ",""),"-","/")</f>
        <v/>
      </c>
      <c r="C1169" s="158">
        <f>BD_TS!E1168</f>
        <v>0</v>
      </c>
      <c r="D1169" s="159">
        <f>BD_TS!F1168</f>
        <v>0</v>
      </c>
      <c r="E1169" s="160">
        <f>BD_TS!B1168</f>
        <v>0</v>
      </c>
      <c r="F1169" s="161">
        <f>BD_TS!C1168</f>
        <v>0</v>
      </c>
      <c r="G1169" s="187">
        <f>BD_TS!H1168</f>
        <v>0</v>
      </c>
      <c r="H1169" s="158" t="str">
        <f>IF($A1169=0,"",IFERROR(INDEX(BD_Gestão!A:A,MATCH('Banco de Dados'!$B1169,BD_Gestão!$B:$B,0)),"erro"))</f>
        <v/>
      </c>
      <c r="I1169" s="162" t="str">
        <f>IF($A1169=0,"",IFERROR(INDEX(BD_Gestão!E:E,MATCH('Banco de Dados'!$B1169,BD_Gestão!$B:$B,0)),"erro"))</f>
        <v/>
      </c>
      <c r="J1169" s="186" t="str">
        <f>IF($A1169=0,"",IFERROR(INDEX(BD_Gestão!B:B,MATCH('Banco de Dados'!$B1169,BD_Gestão!$B:$B,0)),"erro"))</f>
        <v/>
      </c>
      <c r="K1169" s="158" t="str">
        <f>IF($A1169=0,"",IFERROR(INDEX(BD_Gestão!C:C,MATCH('Banco de Dados'!$B1169,BD_Gestão!$B:$B,0)),"erro"))</f>
        <v/>
      </c>
      <c r="L1169" s="158" t="str">
        <f>IF($A1169=0,"",IFERROR(INDEX(BD_Gestão!H:H,MATCH('Banco de Dados'!$B1169,BD_Gestão!$B:$B,0)),"erro"))</f>
        <v/>
      </c>
      <c r="M1169" s="161" t="str">
        <f>IF($A1169=0,"",IFERROR(INDEX(BD_Gestão!F:F,MATCH('Banco de Dados'!$B1169,BD_Gestão!$B:$B,0)),"erro"))</f>
        <v/>
      </c>
      <c r="N1169" s="161" t="str">
        <f>IF($A1169=0,"",IFERROR(INDEX(BD_Gestão!J:J,MATCH('Banco de Dados'!$B1169,BD_Gestão!$B:$B,0)),"erro"))</f>
        <v/>
      </c>
      <c r="O1169" s="164" t="str">
        <f>IF($A1169=0,"",IFERROR(INDEX(BD_Gestão!K:K,MATCH('Banco de Dados'!$B1169,BD_Gestão!$B:$B,0)),"erro"))</f>
        <v/>
      </c>
      <c r="P1169" s="169" t="str">
        <f t="shared" si="74"/>
        <v/>
      </c>
      <c r="Q1169" s="170" t="str">
        <f t="shared" si="75"/>
        <v/>
      </c>
      <c r="R1169" s="163" t="e">
        <f t="shared" si="72"/>
        <v>#VALUE!</v>
      </c>
      <c r="S1169" s="163" t="e">
        <f t="shared" si="73"/>
        <v>#VALUE!</v>
      </c>
      <c r="T1169" s="163" t="e">
        <f>INDEX(Controle!O:O,MATCH('Banco de Dados'!A1169,Controle!M:M,0))*E1169/100</f>
        <v>#N/A</v>
      </c>
    </row>
    <row r="1170" spans="1:20" hidden="1" x14ac:dyDescent="0.2">
      <c r="A1170" s="158">
        <f>BD_TS!A1169</f>
        <v>0</v>
      </c>
      <c r="B1170" s="158" t="str">
        <f>SUBSTITUTE(SUBSTITUTE(BD_TS!D1169," ",""),"-","/")</f>
        <v/>
      </c>
      <c r="C1170" s="158">
        <f>BD_TS!E1169</f>
        <v>0</v>
      </c>
      <c r="D1170" s="159">
        <f>BD_TS!F1169</f>
        <v>0</v>
      </c>
      <c r="E1170" s="160">
        <f>BD_TS!B1169</f>
        <v>0</v>
      </c>
      <c r="F1170" s="161">
        <f>BD_TS!C1169</f>
        <v>0</v>
      </c>
      <c r="G1170" s="187">
        <f>BD_TS!H1169</f>
        <v>0</v>
      </c>
      <c r="H1170" s="158" t="str">
        <f>IF($A1170=0,"",IFERROR(INDEX(BD_Gestão!A:A,MATCH('Banco de Dados'!$B1170,BD_Gestão!$B:$B,0)),"erro"))</f>
        <v/>
      </c>
      <c r="I1170" s="162" t="str">
        <f>IF($A1170=0,"",IFERROR(INDEX(BD_Gestão!E:E,MATCH('Banco de Dados'!$B1170,BD_Gestão!$B:$B,0)),"erro"))</f>
        <v/>
      </c>
      <c r="J1170" s="186" t="str">
        <f>IF($A1170=0,"",IFERROR(INDEX(BD_Gestão!B:B,MATCH('Banco de Dados'!$B1170,BD_Gestão!$B:$B,0)),"erro"))</f>
        <v/>
      </c>
      <c r="K1170" s="158" t="str">
        <f>IF($A1170=0,"",IFERROR(INDEX(BD_Gestão!C:C,MATCH('Banco de Dados'!$B1170,BD_Gestão!$B:$B,0)),"erro"))</f>
        <v/>
      </c>
      <c r="L1170" s="158" t="str">
        <f>IF($A1170=0,"",IFERROR(INDEX(BD_Gestão!H:H,MATCH('Banco de Dados'!$B1170,BD_Gestão!$B:$B,0)),"erro"))</f>
        <v/>
      </c>
      <c r="M1170" s="161" t="str">
        <f>IF($A1170=0,"",IFERROR(INDEX(BD_Gestão!F:F,MATCH('Banco de Dados'!$B1170,BD_Gestão!$B:$B,0)),"erro"))</f>
        <v/>
      </c>
      <c r="N1170" s="161" t="str">
        <f>IF($A1170=0,"",IFERROR(INDEX(BD_Gestão!J:J,MATCH('Banco de Dados'!$B1170,BD_Gestão!$B:$B,0)),"erro"))</f>
        <v/>
      </c>
      <c r="O1170" s="164" t="str">
        <f>IF($A1170=0,"",IFERROR(INDEX(BD_Gestão!K:K,MATCH('Banco de Dados'!$B1170,BD_Gestão!$B:$B,0)),"erro"))</f>
        <v/>
      </c>
      <c r="P1170" s="169" t="str">
        <f t="shared" si="74"/>
        <v/>
      </c>
      <c r="Q1170" s="170" t="str">
        <f t="shared" si="75"/>
        <v/>
      </c>
      <c r="R1170" s="163" t="e">
        <f t="shared" si="72"/>
        <v>#VALUE!</v>
      </c>
      <c r="S1170" s="163" t="e">
        <f t="shared" si="73"/>
        <v>#VALUE!</v>
      </c>
      <c r="T1170" s="163" t="e">
        <f>INDEX(Controle!O:O,MATCH('Banco de Dados'!A1170,Controle!M:M,0))*E1170/100</f>
        <v>#N/A</v>
      </c>
    </row>
    <row r="1171" spans="1:20" hidden="1" x14ac:dyDescent="0.2">
      <c r="A1171" s="158">
        <f>BD_TS!A1170</f>
        <v>0</v>
      </c>
      <c r="B1171" s="158" t="str">
        <f>SUBSTITUTE(SUBSTITUTE(BD_TS!D1170," ",""),"-","/")</f>
        <v/>
      </c>
      <c r="C1171" s="158">
        <f>BD_TS!E1170</f>
        <v>0</v>
      </c>
      <c r="D1171" s="159">
        <f>BD_TS!F1170</f>
        <v>0</v>
      </c>
      <c r="E1171" s="160">
        <f>BD_TS!B1170</f>
        <v>0</v>
      </c>
      <c r="F1171" s="161">
        <f>BD_TS!C1170</f>
        <v>0</v>
      </c>
      <c r="G1171" s="187">
        <f>BD_TS!H1170</f>
        <v>0</v>
      </c>
      <c r="H1171" s="158" t="str">
        <f>IF($A1171=0,"",IFERROR(INDEX(BD_Gestão!A:A,MATCH('Banco de Dados'!$B1171,BD_Gestão!$B:$B,0)),"erro"))</f>
        <v/>
      </c>
      <c r="I1171" s="162" t="str">
        <f>IF($A1171=0,"",IFERROR(INDEX(BD_Gestão!E:E,MATCH('Banco de Dados'!$B1171,BD_Gestão!$B:$B,0)),"erro"))</f>
        <v/>
      </c>
      <c r="J1171" s="186" t="str">
        <f>IF($A1171=0,"",IFERROR(INDEX(BD_Gestão!B:B,MATCH('Banco de Dados'!$B1171,BD_Gestão!$B:$B,0)),"erro"))</f>
        <v/>
      </c>
      <c r="K1171" s="158" t="str">
        <f>IF($A1171=0,"",IFERROR(INDEX(BD_Gestão!C:C,MATCH('Banco de Dados'!$B1171,BD_Gestão!$B:$B,0)),"erro"))</f>
        <v/>
      </c>
      <c r="L1171" s="158" t="str">
        <f>IF($A1171=0,"",IFERROR(INDEX(BD_Gestão!H:H,MATCH('Banco de Dados'!$B1171,BD_Gestão!$B:$B,0)),"erro"))</f>
        <v/>
      </c>
      <c r="M1171" s="161" t="str">
        <f>IF($A1171=0,"",IFERROR(INDEX(BD_Gestão!F:F,MATCH('Banco de Dados'!$B1171,BD_Gestão!$B:$B,0)),"erro"))</f>
        <v/>
      </c>
      <c r="N1171" s="161" t="str">
        <f>IF($A1171=0,"",IFERROR(INDEX(BD_Gestão!J:J,MATCH('Banco de Dados'!$B1171,BD_Gestão!$B:$B,0)),"erro"))</f>
        <v/>
      </c>
      <c r="O1171" s="164" t="str">
        <f>IF($A1171=0,"",IFERROR(INDEX(BD_Gestão!K:K,MATCH('Banco de Dados'!$B1171,BD_Gestão!$B:$B,0)),"erro"))</f>
        <v/>
      </c>
      <c r="P1171" s="169" t="str">
        <f t="shared" si="74"/>
        <v/>
      </c>
      <c r="Q1171" s="170" t="str">
        <f t="shared" si="75"/>
        <v/>
      </c>
      <c r="R1171" s="163" t="e">
        <f t="shared" si="72"/>
        <v>#VALUE!</v>
      </c>
      <c r="S1171" s="163" t="e">
        <f t="shared" si="73"/>
        <v>#VALUE!</v>
      </c>
      <c r="T1171" s="163" t="e">
        <f>INDEX(Controle!O:O,MATCH('Banco de Dados'!A1171,Controle!M:M,0))*E1171/100</f>
        <v>#N/A</v>
      </c>
    </row>
    <row r="1172" spans="1:20" hidden="1" x14ac:dyDescent="0.2">
      <c r="A1172" s="158">
        <f>BD_TS!A1171</f>
        <v>0</v>
      </c>
      <c r="B1172" s="158" t="str">
        <f>SUBSTITUTE(SUBSTITUTE(BD_TS!D1171," ",""),"-","/")</f>
        <v/>
      </c>
      <c r="C1172" s="158">
        <f>BD_TS!E1171</f>
        <v>0</v>
      </c>
      <c r="D1172" s="159">
        <f>BD_TS!F1171</f>
        <v>0</v>
      </c>
      <c r="E1172" s="160">
        <f>BD_TS!B1171</f>
        <v>0</v>
      </c>
      <c r="F1172" s="161">
        <f>BD_TS!C1171</f>
        <v>0</v>
      </c>
      <c r="G1172" s="187">
        <f>BD_TS!H1171</f>
        <v>0</v>
      </c>
      <c r="H1172" s="158" t="str">
        <f>IF($A1172=0,"",IFERROR(INDEX(BD_Gestão!A:A,MATCH('Banco de Dados'!$B1172,BD_Gestão!$B:$B,0)),"erro"))</f>
        <v/>
      </c>
      <c r="I1172" s="162" t="str">
        <f>IF($A1172=0,"",IFERROR(INDEX(BD_Gestão!E:E,MATCH('Banco de Dados'!$B1172,BD_Gestão!$B:$B,0)),"erro"))</f>
        <v/>
      </c>
      <c r="J1172" s="186" t="str">
        <f>IF($A1172=0,"",IFERROR(INDEX(BD_Gestão!B:B,MATCH('Banco de Dados'!$B1172,BD_Gestão!$B:$B,0)),"erro"))</f>
        <v/>
      </c>
      <c r="K1172" s="158" t="str">
        <f>IF($A1172=0,"",IFERROR(INDEX(BD_Gestão!C:C,MATCH('Banco de Dados'!$B1172,BD_Gestão!$B:$B,0)),"erro"))</f>
        <v/>
      </c>
      <c r="L1172" s="158" t="str">
        <f>IF($A1172=0,"",IFERROR(INDEX(BD_Gestão!H:H,MATCH('Banco de Dados'!$B1172,BD_Gestão!$B:$B,0)),"erro"))</f>
        <v/>
      </c>
      <c r="M1172" s="161" t="str">
        <f>IF($A1172=0,"",IFERROR(INDEX(BD_Gestão!F:F,MATCH('Banco de Dados'!$B1172,BD_Gestão!$B:$B,0)),"erro"))</f>
        <v/>
      </c>
      <c r="N1172" s="161" t="str">
        <f>IF($A1172=0,"",IFERROR(INDEX(BD_Gestão!J:J,MATCH('Banco de Dados'!$B1172,BD_Gestão!$B:$B,0)),"erro"))</f>
        <v/>
      </c>
      <c r="O1172" s="164" t="str">
        <f>IF($A1172=0,"",IFERROR(INDEX(BD_Gestão!K:K,MATCH('Banco de Dados'!$B1172,BD_Gestão!$B:$B,0)),"erro"))</f>
        <v/>
      </c>
      <c r="P1172" s="169" t="str">
        <f t="shared" si="74"/>
        <v/>
      </c>
      <c r="Q1172" s="170" t="str">
        <f t="shared" si="75"/>
        <v/>
      </c>
      <c r="R1172" s="163" t="e">
        <f t="shared" si="72"/>
        <v>#VALUE!</v>
      </c>
      <c r="S1172" s="163" t="e">
        <f t="shared" si="73"/>
        <v>#VALUE!</v>
      </c>
      <c r="T1172" s="163" t="e">
        <f>INDEX(Controle!O:O,MATCH('Banco de Dados'!A1172,Controle!M:M,0))*E1172/100</f>
        <v>#N/A</v>
      </c>
    </row>
    <row r="1173" spans="1:20" hidden="1" x14ac:dyDescent="0.2">
      <c r="A1173" s="158">
        <f>BD_TS!A1172</f>
        <v>0</v>
      </c>
      <c r="B1173" s="158" t="str">
        <f>SUBSTITUTE(SUBSTITUTE(BD_TS!D1172," ",""),"-","/")</f>
        <v/>
      </c>
      <c r="C1173" s="158">
        <f>BD_TS!E1172</f>
        <v>0</v>
      </c>
      <c r="D1173" s="159">
        <f>BD_TS!F1172</f>
        <v>0</v>
      </c>
      <c r="E1173" s="160">
        <f>BD_TS!B1172</f>
        <v>0</v>
      </c>
      <c r="F1173" s="161">
        <f>BD_TS!C1172</f>
        <v>0</v>
      </c>
      <c r="G1173" s="187">
        <f>BD_TS!H1172</f>
        <v>0</v>
      </c>
      <c r="H1173" s="158" t="str">
        <f>IF($A1173=0,"",IFERROR(INDEX(BD_Gestão!A:A,MATCH('Banco de Dados'!$B1173,BD_Gestão!$B:$B,0)),"erro"))</f>
        <v/>
      </c>
      <c r="I1173" s="162" t="str">
        <f>IF($A1173=0,"",IFERROR(INDEX(BD_Gestão!E:E,MATCH('Banco de Dados'!$B1173,BD_Gestão!$B:$B,0)),"erro"))</f>
        <v/>
      </c>
      <c r="J1173" s="186" t="str">
        <f>IF($A1173=0,"",IFERROR(INDEX(BD_Gestão!B:B,MATCH('Banco de Dados'!$B1173,BD_Gestão!$B:$B,0)),"erro"))</f>
        <v/>
      </c>
      <c r="K1173" s="158" t="str">
        <f>IF($A1173=0,"",IFERROR(INDEX(BD_Gestão!C:C,MATCH('Banco de Dados'!$B1173,BD_Gestão!$B:$B,0)),"erro"))</f>
        <v/>
      </c>
      <c r="L1173" s="158" t="str">
        <f>IF($A1173=0,"",IFERROR(INDEX(BD_Gestão!H:H,MATCH('Banco de Dados'!$B1173,BD_Gestão!$B:$B,0)),"erro"))</f>
        <v/>
      </c>
      <c r="M1173" s="161" t="str">
        <f>IF($A1173=0,"",IFERROR(INDEX(BD_Gestão!F:F,MATCH('Banco de Dados'!$B1173,BD_Gestão!$B:$B,0)),"erro"))</f>
        <v/>
      </c>
      <c r="N1173" s="161" t="str">
        <f>IF($A1173=0,"",IFERROR(INDEX(BD_Gestão!J:J,MATCH('Banco de Dados'!$B1173,BD_Gestão!$B:$B,0)),"erro"))</f>
        <v/>
      </c>
      <c r="O1173" s="164" t="str">
        <f>IF($A1173=0,"",IFERROR(INDEX(BD_Gestão!K:K,MATCH('Banco de Dados'!$B1173,BD_Gestão!$B:$B,0)),"erro"))</f>
        <v/>
      </c>
      <c r="P1173" s="169" t="str">
        <f t="shared" si="74"/>
        <v/>
      </c>
      <c r="Q1173" s="170" t="str">
        <f t="shared" si="75"/>
        <v/>
      </c>
      <c r="R1173" s="163" t="e">
        <f t="shared" si="72"/>
        <v>#VALUE!</v>
      </c>
      <c r="S1173" s="163" t="e">
        <f t="shared" si="73"/>
        <v>#VALUE!</v>
      </c>
      <c r="T1173" s="163" t="e">
        <f>INDEX(Controle!O:O,MATCH('Banco de Dados'!A1173,Controle!M:M,0))*E1173/100</f>
        <v>#N/A</v>
      </c>
    </row>
    <row r="1174" spans="1:20" hidden="1" x14ac:dyDescent="0.2">
      <c r="A1174" s="158">
        <f>BD_TS!A1173</f>
        <v>0</v>
      </c>
      <c r="B1174" s="158" t="str">
        <f>SUBSTITUTE(SUBSTITUTE(BD_TS!D1173," ",""),"-","/")</f>
        <v/>
      </c>
      <c r="C1174" s="158">
        <f>BD_TS!E1173</f>
        <v>0</v>
      </c>
      <c r="D1174" s="159">
        <f>BD_TS!F1173</f>
        <v>0</v>
      </c>
      <c r="E1174" s="160">
        <f>BD_TS!B1173</f>
        <v>0</v>
      </c>
      <c r="F1174" s="161">
        <f>BD_TS!C1173</f>
        <v>0</v>
      </c>
      <c r="G1174" s="187">
        <f>BD_TS!H1173</f>
        <v>0</v>
      </c>
      <c r="H1174" s="158" t="str">
        <f>IF($A1174=0,"",IFERROR(INDEX(BD_Gestão!A:A,MATCH('Banco de Dados'!$B1174,BD_Gestão!$B:$B,0)),"erro"))</f>
        <v/>
      </c>
      <c r="I1174" s="162" t="str">
        <f>IF($A1174=0,"",IFERROR(INDEX(BD_Gestão!E:E,MATCH('Banco de Dados'!$B1174,BD_Gestão!$B:$B,0)),"erro"))</f>
        <v/>
      </c>
      <c r="J1174" s="186" t="str">
        <f>IF($A1174=0,"",IFERROR(INDEX(BD_Gestão!B:B,MATCH('Banco de Dados'!$B1174,BD_Gestão!$B:$B,0)),"erro"))</f>
        <v/>
      </c>
      <c r="K1174" s="158" t="str">
        <f>IF($A1174=0,"",IFERROR(INDEX(BD_Gestão!C:C,MATCH('Banco de Dados'!$B1174,BD_Gestão!$B:$B,0)),"erro"))</f>
        <v/>
      </c>
      <c r="L1174" s="158" t="str">
        <f>IF($A1174=0,"",IFERROR(INDEX(BD_Gestão!H:H,MATCH('Banco de Dados'!$B1174,BD_Gestão!$B:$B,0)),"erro"))</f>
        <v/>
      </c>
      <c r="M1174" s="161" t="str">
        <f>IF($A1174=0,"",IFERROR(INDEX(BD_Gestão!F:F,MATCH('Banco de Dados'!$B1174,BD_Gestão!$B:$B,0)),"erro"))</f>
        <v/>
      </c>
      <c r="N1174" s="161" t="str">
        <f>IF($A1174=0,"",IFERROR(INDEX(BD_Gestão!J:J,MATCH('Banco de Dados'!$B1174,BD_Gestão!$B:$B,0)),"erro"))</f>
        <v/>
      </c>
      <c r="O1174" s="164" t="str">
        <f>IF($A1174=0,"",IFERROR(INDEX(BD_Gestão!K:K,MATCH('Banco de Dados'!$B1174,BD_Gestão!$B:$B,0)),"erro"))</f>
        <v/>
      </c>
      <c r="P1174" s="169" t="str">
        <f t="shared" si="74"/>
        <v/>
      </c>
      <c r="Q1174" s="170" t="str">
        <f t="shared" si="75"/>
        <v/>
      </c>
      <c r="R1174" s="163" t="e">
        <f t="shared" si="72"/>
        <v>#VALUE!</v>
      </c>
      <c r="S1174" s="163" t="e">
        <f t="shared" si="73"/>
        <v>#VALUE!</v>
      </c>
      <c r="T1174" s="163" t="e">
        <f>INDEX(Controle!O:O,MATCH('Banco de Dados'!A1174,Controle!M:M,0))*E1174/100</f>
        <v>#N/A</v>
      </c>
    </row>
    <row r="1175" spans="1:20" hidden="1" x14ac:dyDescent="0.2">
      <c r="A1175" s="158">
        <f>BD_TS!A1174</f>
        <v>0</v>
      </c>
      <c r="B1175" s="158" t="str">
        <f>SUBSTITUTE(SUBSTITUTE(BD_TS!D1174," ",""),"-","/")</f>
        <v/>
      </c>
      <c r="C1175" s="158">
        <f>BD_TS!E1174</f>
        <v>0</v>
      </c>
      <c r="D1175" s="159">
        <f>BD_TS!F1174</f>
        <v>0</v>
      </c>
      <c r="E1175" s="160">
        <f>BD_TS!B1174</f>
        <v>0</v>
      </c>
      <c r="F1175" s="161">
        <f>BD_TS!C1174</f>
        <v>0</v>
      </c>
      <c r="G1175" s="187">
        <f>BD_TS!H1174</f>
        <v>0</v>
      </c>
      <c r="H1175" s="158" t="str">
        <f>IF($A1175=0,"",IFERROR(INDEX(BD_Gestão!A:A,MATCH('Banco de Dados'!$B1175,BD_Gestão!$B:$B,0)),"erro"))</f>
        <v/>
      </c>
      <c r="I1175" s="162" t="str">
        <f>IF($A1175=0,"",IFERROR(INDEX(BD_Gestão!E:E,MATCH('Banco de Dados'!$B1175,BD_Gestão!$B:$B,0)),"erro"))</f>
        <v/>
      </c>
      <c r="J1175" s="186" t="str">
        <f>IF($A1175=0,"",IFERROR(INDEX(BD_Gestão!B:B,MATCH('Banco de Dados'!$B1175,BD_Gestão!$B:$B,0)),"erro"))</f>
        <v/>
      </c>
      <c r="K1175" s="158" t="str">
        <f>IF($A1175=0,"",IFERROR(INDEX(BD_Gestão!C:C,MATCH('Banco de Dados'!$B1175,BD_Gestão!$B:$B,0)),"erro"))</f>
        <v/>
      </c>
      <c r="L1175" s="158" t="str">
        <f>IF($A1175=0,"",IFERROR(INDEX(BD_Gestão!H:H,MATCH('Banco de Dados'!$B1175,BD_Gestão!$B:$B,0)),"erro"))</f>
        <v/>
      </c>
      <c r="M1175" s="161" t="str">
        <f>IF($A1175=0,"",IFERROR(INDEX(BD_Gestão!F:F,MATCH('Banco de Dados'!$B1175,BD_Gestão!$B:$B,0)),"erro"))</f>
        <v/>
      </c>
      <c r="N1175" s="161" t="str">
        <f>IF($A1175=0,"",IFERROR(INDEX(BD_Gestão!J:J,MATCH('Banco de Dados'!$B1175,BD_Gestão!$B:$B,0)),"erro"))</f>
        <v/>
      </c>
      <c r="O1175" s="164" t="str">
        <f>IF($A1175=0,"",IFERROR(INDEX(BD_Gestão!K:K,MATCH('Banco de Dados'!$B1175,BD_Gestão!$B:$B,0)),"erro"))</f>
        <v/>
      </c>
      <c r="P1175" s="169" t="str">
        <f t="shared" si="74"/>
        <v/>
      </c>
      <c r="Q1175" s="170" t="str">
        <f t="shared" si="75"/>
        <v/>
      </c>
      <c r="R1175" s="163" t="e">
        <f t="shared" si="72"/>
        <v>#VALUE!</v>
      </c>
      <c r="S1175" s="163" t="e">
        <f t="shared" si="73"/>
        <v>#VALUE!</v>
      </c>
      <c r="T1175" s="163" t="e">
        <f>INDEX(Controle!O:O,MATCH('Banco de Dados'!A1175,Controle!M:M,0))*E1175/100</f>
        <v>#N/A</v>
      </c>
    </row>
    <row r="1176" spans="1:20" hidden="1" x14ac:dyDescent="0.2">
      <c r="A1176" s="158">
        <f>BD_TS!A1175</f>
        <v>0</v>
      </c>
      <c r="B1176" s="158" t="str">
        <f>SUBSTITUTE(SUBSTITUTE(BD_TS!D1175," ",""),"-","/")</f>
        <v/>
      </c>
      <c r="C1176" s="158">
        <f>BD_TS!E1175</f>
        <v>0</v>
      </c>
      <c r="D1176" s="159">
        <f>BD_TS!F1175</f>
        <v>0</v>
      </c>
      <c r="E1176" s="160">
        <f>BD_TS!B1175</f>
        <v>0</v>
      </c>
      <c r="F1176" s="161">
        <f>BD_TS!C1175</f>
        <v>0</v>
      </c>
      <c r="G1176" s="187">
        <f>BD_TS!H1175</f>
        <v>0</v>
      </c>
      <c r="H1176" s="158" t="str">
        <f>IF($A1176=0,"",IFERROR(INDEX(BD_Gestão!A:A,MATCH('Banco de Dados'!$B1176,BD_Gestão!$B:$B,0)),"erro"))</f>
        <v/>
      </c>
      <c r="I1176" s="162" t="str">
        <f>IF($A1176=0,"",IFERROR(INDEX(BD_Gestão!E:E,MATCH('Banco de Dados'!$B1176,BD_Gestão!$B:$B,0)),"erro"))</f>
        <v/>
      </c>
      <c r="J1176" s="186" t="str">
        <f>IF($A1176=0,"",IFERROR(INDEX(BD_Gestão!B:B,MATCH('Banco de Dados'!$B1176,BD_Gestão!$B:$B,0)),"erro"))</f>
        <v/>
      </c>
      <c r="K1176" s="158" t="str">
        <f>IF($A1176=0,"",IFERROR(INDEX(BD_Gestão!C:C,MATCH('Banco de Dados'!$B1176,BD_Gestão!$B:$B,0)),"erro"))</f>
        <v/>
      </c>
      <c r="L1176" s="158" t="str">
        <f>IF($A1176=0,"",IFERROR(INDEX(BD_Gestão!H:H,MATCH('Banco de Dados'!$B1176,BD_Gestão!$B:$B,0)),"erro"))</f>
        <v/>
      </c>
      <c r="M1176" s="161" t="str">
        <f>IF($A1176=0,"",IFERROR(INDEX(BD_Gestão!F:F,MATCH('Banco de Dados'!$B1176,BD_Gestão!$B:$B,0)),"erro"))</f>
        <v/>
      </c>
      <c r="N1176" s="161" t="str">
        <f>IF($A1176=0,"",IFERROR(INDEX(BD_Gestão!J:J,MATCH('Banco de Dados'!$B1176,BD_Gestão!$B:$B,0)),"erro"))</f>
        <v/>
      </c>
      <c r="O1176" s="164" t="str">
        <f>IF($A1176=0,"",IFERROR(INDEX(BD_Gestão!K:K,MATCH('Banco de Dados'!$B1176,BD_Gestão!$B:$B,0)),"erro"))</f>
        <v/>
      </c>
      <c r="P1176" s="169" t="str">
        <f t="shared" si="74"/>
        <v/>
      </c>
      <c r="Q1176" s="170" t="str">
        <f t="shared" si="75"/>
        <v/>
      </c>
      <c r="R1176" s="163" t="e">
        <f t="shared" si="72"/>
        <v>#VALUE!</v>
      </c>
      <c r="S1176" s="163" t="e">
        <f t="shared" si="73"/>
        <v>#VALUE!</v>
      </c>
      <c r="T1176" s="163" t="e">
        <f>INDEX(Controle!O:O,MATCH('Banco de Dados'!A1176,Controle!M:M,0))*E1176/100</f>
        <v>#N/A</v>
      </c>
    </row>
    <row r="1177" spans="1:20" hidden="1" x14ac:dyDescent="0.2">
      <c r="A1177" s="158">
        <f>BD_TS!A1176</f>
        <v>0</v>
      </c>
      <c r="B1177" s="158" t="str">
        <f>SUBSTITUTE(SUBSTITUTE(BD_TS!D1176," ",""),"-","/")</f>
        <v/>
      </c>
      <c r="C1177" s="158">
        <f>BD_TS!E1176</f>
        <v>0</v>
      </c>
      <c r="D1177" s="159">
        <f>BD_TS!F1176</f>
        <v>0</v>
      </c>
      <c r="E1177" s="160">
        <f>BD_TS!B1176</f>
        <v>0</v>
      </c>
      <c r="F1177" s="161">
        <f>BD_TS!C1176</f>
        <v>0</v>
      </c>
      <c r="G1177" s="187">
        <f>BD_TS!H1176</f>
        <v>0</v>
      </c>
      <c r="H1177" s="158" t="str">
        <f>IF($A1177=0,"",IFERROR(INDEX(BD_Gestão!A:A,MATCH('Banco de Dados'!$B1177,BD_Gestão!$B:$B,0)),"erro"))</f>
        <v/>
      </c>
      <c r="I1177" s="162" t="str">
        <f>IF($A1177=0,"",IFERROR(INDEX(BD_Gestão!E:E,MATCH('Banco de Dados'!$B1177,BD_Gestão!$B:$B,0)),"erro"))</f>
        <v/>
      </c>
      <c r="J1177" s="186" t="str">
        <f>IF($A1177=0,"",IFERROR(INDEX(BD_Gestão!B:B,MATCH('Banco de Dados'!$B1177,BD_Gestão!$B:$B,0)),"erro"))</f>
        <v/>
      </c>
      <c r="K1177" s="158" t="str">
        <f>IF($A1177=0,"",IFERROR(INDEX(BD_Gestão!C:C,MATCH('Banco de Dados'!$B1177,BD_Gestão!$B:$B,0)),"erro"))</f>
        <v/>
      </c>
      <c r="L1177" s="158" t="str">
        <f>IF($A1177=0,"",IFERROR(INDEX(BD_Gestão!H:H,MATCH('Banco de Dados'!$B1177,BD_Gestão!$B:$B,0)),"erro"))</f>
        <v/>
      </c>
      <c r="M1177" s="161" t="str">
        <f>IF($A1177=0,"",IFERROR(INDEX(BD_Gestão!F:F,MATCH('Banco de Dados'!$B1177,BD_Gestão!$B:$B,0)),"erro"))</f>
        <v/>
      </c>
      <c r="N1177" s="161" t="str">
        <f>IF($A1177=0,"",IFERROR(INDEX(BD_Gestão!J:J,MATCH('Banco de Dados'!$B1177,BD_Gestão!$B:$B,0)),"erro"))</f>
        <v/>
      </c>
      <c r="O1177" s="164" t="str">
        <f>IF($A1177=0,"",IFERROR(INDEX(BD_Gestão!K:K,MATCH('Banco de Dados'!$B1177,BD_Gestão!$B:$B,0)),"erro"))</f>
        <v/>
      </c>
      <c r="P1177" s="169" t="str">
        <f t="shared" si="74"/>
        <v/>
      </c>
      <c r="Q1177" s="170" t="str">
        <f t="shared" si="75"/>
        <v/>
      </c>
      <c r="R1177" s="163" t="e">
        <f t="shared" si="72"/>
        <v>#VALUE!</v>
      </c>
      <c r="S1177" s="163" t="e">
        <f t="shared" si="73"/>
        <v>#VALUE!</v>
      </c>
      <c r="T1177" s="163" t="e">
        <f>INDEX(Controle!O:O,MATCH('Banco de Dados'!A1177,Controle!M:M,0))*E1177/100</f>
        <v>#N/A</v>
      </c>
    </row>
    <row r="1178" spans="1:20" hidden="1" x14ac:dyDescent="0.2">
      <c r="A1178" s="158">
        <f>BD_TS!A1177</f>
        <v>0</v>
      </c>
      <c r="B1178" s="158" t="str">
        <f>SUBSTITUTE(SUBSTITUTE(BD_TS!D1177," ",""),"-","/")</f>
        <v/>
      </c>
      <c r="C1178" s="158">
        <f>BD_TS!E1177</f>
        <v>0</v>
      </c>
      <c r="D1178" s="159">
        <f>BD_TS!F1177</f>
        <v>0</v>
      </c>
      <c r="E1178" s="160">
        <f>BD_TS!B1177</f>
        <v>0</v>
      </c>
      <c r="F1178" s="161">
        <f>BD_TS!C1177</f>
        <v>0</v>
      </c>
      <c r="G1178" s="187">
        <f>BD_TS!H1177</f>
        <v>0</v>
      </c>
      <c r="H1178" s="158" t="str">
        <f>IF($A1178=0,"",IFERROR(INDEX(BD_Gestão!A:A,MATCH('Banco de Dados'!$B1178,BD_Gestão!$B:$B,0)),"erro"))</f>
        <v/>
      </c>
      <c r="I1178" s="162" t="str">
        <f>IF($A1178=0,"",IFERROR(INDEX(BD_Gestão!E:E,MATCH('Banco de Dados'!$B1178,BD_Gestão!$B:$B,0)),"erro"))</f>
        <v/>
      </c>
      <c r="J1178" s="186" t="str">
        <f>IF($A1178=0,"",IFERROR(INDEX(BD_Gestão!B:B,MATCH('Banco de Dados'!$B1178,BD_Gestão!$B:$B,0)),"erro"))</f>
        <v/>
      </c>
      <c r="K1178" s="158" t="str">
        <f>IF($A1178=0,"",IFERROR(INDEX(BD_Gestão!C:C,MATCH('Banco de Dados'!$B1178,BD_Gestão!$B:$B,0)),"erro"))</f>
        <v/>
      </c>
      <c r="L1178" s="158" t="str">
        <f>IF($A1178=0,"",IFERROR(INDEX(BD_Gestão!H:H,MATCH('Banco de Dados'!$B1178,BD_Gestão!$B:$B,0)),"erro"))</f>
        <v/>
      </c>
      <c r="M1178" s="161" t="str">
        <f>IF($A1178=0,"",IFERROR(INDEX(BD_Gestão!F:F,MATCH('Banco de Dados'!$B1178,BD_Gestão!$B:$B,0)),"erro"))</f>
        <v/>
      </c>
      <c r="N1178" s="161" t="str">
        <f>IF($A1178=0,"",IFERROR(INDEX(BD_Gestão!J:J,MATCH('Banco de Dados'!$B1178,BD_Gestão!$B:$B,0)),"erro"))</f>
        <v/>
      </c>
      <c r="O1178" s="164" t="str">
        <f>IF($A1178=0,"",IFERROR(INDEX(BD_Gestão!K:K,MATCH('Banco de Dados'!$B1178,BD_Gestão!$B:$B,0)),"erro"))</f>
        <v/>
      </c>
      <c r="P1178" s="169" t="str">
        <f t="shared" si="74"/>
        <v/>
      </c>
      <c r="Q1178" s="170" t="str">
        <f t="shared" si="75"/>
        <v/>
      </c>
      <c r="R1178" s="163" t="e">
        <f t="shared" si="72"/>
        <v>#VALUE!</v>
      </c>
      <c r="S1178" s="163" t="e">
        <f t="shared" si="73"/>
        <v>#VALUE!</v>
      </c>
      <c r="T1178" s="163" t="e">
        <f>INDEX(Controle!O:O,MATCH('Banco de Dados'!A1178,Controle!M:M,0))*E1178/100</f>
        <v>#N/A</v>
      </c>
    </row>
    <row r="1179" spans="1:20" hidden="1" x14ac:dyDescent="0.2">
      <c r="A1179" s="158">
        <f>BD_TS!A1178</f>
        <v>0</v>
      </c>
      <c r="B1179" s="158" t="str">
        <f>SUBSTITUTE(SUBSTITUTE(BD_TS!D1178," ",""),"-","/")</f>
        <v/>
      </c>
      <c r="C1179" s="158">
        <f>BD_TS!E1178</f>
        <v>0</v>
      </c>
      <c r="D1179" s="159">
        <f>BD_TS!F1178</f>
        <v>0</v>
      </c>
      <c r="E1179" s="160">
        <f>BD_TS!B1178</f>
        <v>0</v>
      </c>
      <c r="F1179" s="161">
        <f>BD_TS!C1178</f>
        <v>0</v>
      </c>
      <c r="G1179" s="187">
        <f>BD_TS!H1178</f>
        <v>0</v>
      </c>
      <c r="H1179" s="158" t="str">
        <f>IF($A1179=0,"",IFERROR(INDEX(BD_Gestão!A:A,MATCH('Banco de Dados'!$B1179,BD_Gestão!$B:$B,0)),"erro"))</f>
        <v/>
      </c>
      <c r="I1179" s="162" t="str">
        <f>IF($A1179=0,"",IFERROR(INDEX(BD_Gestão!E:E,MATCH('Banco de Dados'!$B1179,BD_Gestão!$B:$B,0)),"erro"))</f>
        <v/>
      </c>
      <c r="J1179" s="186" t="str">
        <f>IF($A1179=0,"",IFERROR(INDEX(BD_Gestão!B:B,MATCH('Banco de Dados'!$B1179,BD_Gestão!$B:$B,0)),"erro"))</f>
        <v/>
      </c>
      <c r="K1179" s="158" t="str">
        <f>IF($A1179=0,"",IFERROR(INDEX(BD_Gestão!C:C,MATCH('Banco de Dados'!$B1179,BD_Gestão!$B:$B,0)),"erro"))</f>
        <v/>
      </c>
      <c r="L1179" s="158" t="str">
        <f>IF($A1179=0,"",IFERROR(INDEX(BD_Gestão!H:H,MATCH('Banco de Dados'!$B1179,BD_Gestão!$B:$B,0)),"erro"))</f>
        <v/>
      </c>
      <c r="M1179" s="161" t="str">
        <f>IF($A1179=0,"",IFERROR(INDEX(BD_Gestão!F:F,MATCH('Banco de Dados'!$B1179,BD_Gestão!$B:$B,0)),"erro"))</f>
        <v/>
      </c>
      <c r="N1179" s="161" t="str">
        <f>IF($A1179=0,"",IFERROR(INDEX(BD_Gestão!J:J,MATCH('Banco de Dados'!$B1179,BD_Gestão!$B:$B,0)),"erro"))</f>
        <v/>
      </c>
      <c r="O1179" s="164" t="str">
        <f>IF($A1179=0,"",IFERROR(INDEX(BD_Gestão!K:K,MATCH('Banco de Dados'!$B1179,BD_Gestão!$B:$B,0)),"erro"))</f>
        <v/>
      </c>
      <c r="P1179" s="169" t="str">
        <f t="shared" si="74"/>
        <v/>
      </c>
      <c r="Q1179" s="170" t="str">
        <f t="shared" si="75"/>
        <v/>
      </c>
      <c r="R1179" s="163" t="e">
        <f t="shared" si="72"/>
        <v>#VALUE!</v>
      </c>
      <c r="S1179" s="163" t="e">
        <f t="shared" si="73"/>
        <v>#VALUE!</v>
      </c>
      <c r="T1179" s="163" t="e">
        <f>INDEX(Controle!O:O,MATCH('Banco de Dados'!A1179,Controle!M:M,0))*E1179/100</f>
        <v>#N/A</v>
      </c>
    </row>
    <row r="1180" spans="1:20" hidden="1" x14ac:dyDescent="0.2">
      <c r="A1180" s="158">
        <f>BD_TS!A1179</f>
        <v>0</v>
      </c>
      <c r="B1180" s="158" t="str">
        <f>SUBSTITUTE(SUBSTITUTE(BD_TS!D1179," ",""),"-","/")</f>
        <v/>
      </c>
      <c r="C1180" s="158">
        <f>BD_TS!E1179</f>
        <v>0</v>
      </c>
      <c r="D1180" s="159">
        <f>BD_TS!F1179</f>
        <v>0</v>
      </c>
      <c r="E1180" s="160">
        <f>BD_TS!B1179</f>
        <v>0</v>
      </c>
      <c r="F1180" s="161">
        <f>BD_TS!C1179</f>
        <v>0</v>
      </c>
      <c r="G1180" s="187">
        <f>BD_TS!H1179</f>
        <v>0</v>
      </c>
      <c r="H1180" s="158" t="str">
        <f>IF($A1180=0,"",IFERROR(INDEX(BD_Gestão!A:A,MATCH('Banco de Dados'!$B1180,BD_Gestão!$B:$B,0)),"erro"))</f>
        <v/>
      </c>
      <c r="I1180" s="162" t="str">
        <f>IF($A1180=0,"",IFERROR(INDEX(BD_Gestão!E:E,MATCH('Banco de Dados'!$B1180,BD_Gestão!$B:$B,0)),"erro"))</f>
        <v/>
      </c>
      <c r="J1180" s="186" t="str">
        <f>IF($A1180=0,"",IFERROR(INDEX(BD_Gestão!B:B,MATCH('Banco de Dados'!$B1180,BD_Gestão!$B:$B,0)),"erro"))</f>
        <v/>
      </c>
      <c r="K1180" s="158" t="str">
        <f>IF($A1180=0,"",IFERROR(INDEX(BD_Gestão!C:C,MATCH('Banco de Dados'!$B1180,BD_Gestão!$B:$B,0)),"erro"))</f>
        <v/>
      </c>
      <c r="L1180" s="158" t="str">
        <f>IF($A1180=0,"",IFERROR(INDEX(BD_Gestão!H:H,MATCH('Banco de Dados'!$B1180,BD_Gestão!$B:$B,0)),"erro"))</f>
        <v/>
      </c>
      <c r="M1180" s="161" t="str">
        <f>IF($A1180=0,"",IFERROR(INDEX(BD_Gestão!F:F,MATCH('Banco de Dados'!$B1180,BD_Gestão!$B:$B,0)),"erro"))</f>
        <v/>
      </c>
      <c r="N1180" s="161" t="str">
        <f>IF($A1180=0,"",IFERROR(INDEX(BD_Gestão!J:J,MATCH('Banco de Dados'!$B1180,BD_Gestão!$B:$B,0)),"erro"))</f>
        <v/>
      </c>
      <c r="O1180" s="164" t="str">
        <f>IF($A1180=0,"",IFERROR(INDEX(BD_Gestão!K:K,MATCH('Banco de Dados'!$B1180,BD_Gestão!$B:$B,0)),"erro"))</f>
        <v/>
      </c>
      <c r="P1180" s="169" t="str">
        <f t="shared" si="74"/>
        <v/>
      </c>
      <c r="Q1180" s="170" t="str">
        <f t="shared" si="75"/>
        <v/>
      </c>
      <c r="R1180" s="163" t="e">
        <f t="shared" si="72"/>
        <v>#VALUE!</v>
      </c>
      <c r="S1180" s="163" t="e">
        <f t="shared" si="73"/>
        <v>#VALUE!</v>
      </c>
      <c r="T1180" s="163" t="e">
        <f>INDEX(Controle!O:O,MATCH('Banco de Dados'!A1180,Controle!M:M,0))*E1180/100</f>
        <v>#N/A</v>
      </c>
    </row>
    <row r="1181" spans="1:20" hidden="1" x14ac:dyDescent="0.2">
      <c r="A1181" s="158">
        <f>BD_TS!A1180</f>
        <v>0</v>
      </c>
      <c r="B1181" s="158" t="str">
        <f>SUBSTITUTE(SUBSTITUTE(BD_TS!D1180," ",""),"-","/")</f>
        <v/>
      </c>
      <c r="C1181" s="158">
        <f>BD_TS!E1180</f>
        <v>0</v>
      </c>
      <c r="D1181" s="159">
        <f>BD_TS!F1180</f>
        <v>0</v>
      </c>
      <c r="E1181" s="160">
        <f>BD_TS!B1180</f>
        <v>0</v>
      </c>
      <c r="F1181" s="161">
        <f>BD_TS!C1180</f>
        <v>0</v>
      </c>
      <c r="G1181" s="187">
        <f>BD_TS!H1180</f>
        <v>0</v>
      </c>
      <c r="H1181" s="158" t="str">
        <f>IF($A1181=0,"",IFERROR(INDEX(BD_Gestão!A:A,MATCH('Banco de Dados'!$B1181,BD_Gestão!$B:$B,0)),"erro"))</f>
        <v/>
      </c>
      <c r="I1181" s="162" t="str">
        <f>IF($A1181=0,"",IFERROR(INDEX(BD_Gestão!E:E,MATCH('Banco de Dados'!$B1181,BD_Gestão!$B:$B,0)),"erro"))</f>
        <v/>
      </c>
      <c r="J1181" s="186" t="str">
        <f>IF($A1181=0,"",IFERROR(INDEX(BD_Gestão!B:B,MATCH('Banco de Dados'!$B1181,BD_Gestão!$B:$B,0)),"erro"))</f>
        <v/>
      </c>
      <c r="K1181" s="158" t="str">
        <f>IF($A1181=0,"",IFERROR(INDEX(BD_Gestão!C:C,MATCH('Banco de Dados'!$B1181,BD_Gestão!$B:$B,0)),"erro"))</f>
        <v/>
      </c>
      <c r="L1181" s="158" t="str">
        <f>IF($A1181=0,"",IFERROR(INDEX(BD_Gestão!H:H,MATCH('Banco de Dados'!$B1181,BD_Gestão!$B:$B,0)),"erro"))</f>
        <v/>
      </c>
      <c r="M1181" s="161" t="str">
        <f>IF($A1181=0,"",IFERROR(INDEX(BD_Gestão!F:F,MATCH('Banco de Dados'!$B1181,BD_Gestão!$B:$B,0)),"erro"))</f>
        <v/>
      </c>
      <c r="N1181" s="161" t="str">
        <f>IF($A1181=0,"",IFERROR(INDEX(BD_Gestão!J:J,MATCH('Banco de Dados'!$B1181,BD_Gestão!$B:$B,0)),"erro"))</f>
        <v/>
      </c>
      <c r="O1181" s="164" t="str">
        <f>IF($A1181=0,"",IFERROR(INDEX(BD_Gestão!K:K,MATCH('Banco de Dados'!$B1181,BD_Gestão!$B:$B,0)),"erro"))</f>
        <v/>
      </c>
      <c r="P1181" s="169" t="str">
        <f t="shared" si="74"/>
        <v/>
      </c>
      <c r="Q1181" s="170" t="str">
        <f t="shared" si="75"/>
        <v/>
      </c>
      <c r="R1181" s="163" t="e">
        <f t="shared" si="72"/>
        <v>#VALUE!</v>
      </c>
      <c r="S1181" s="163" t="e">
        <f t="shared" si="73"/>
        <v>#VALUE!</v>
      </c>
      <c r="T1181" s="163" t="e">
        <f>INDEX(Controle!O:O,MATCH('Banco de Dados'!A1181,Controle!M:M,0))*E1181/100</f>
        <v>#N/A</v>
      </c>
    </row>
    <row r="1182" spans="1:20" hidden="1" x14ac:dyDescent="0.2">
      <c r="A1182" s="158">
        <f>BD_TS!A1181</f>
        <v>0</v>
      </c>
      <c r="B1182" s="158" t="str">
        <f>SUBSTITUTE(SUBSTITUTE(BD_TS!D1181," ",""),"-","/")</f>
        <v/>
      </c>
      <c r="C1182" s="158">
        <f>BD_TS!E1181</f>
        <v>0</v>
      </c>
      <c r="D1182" s="159">
        <f>BD_TS!F1181</f>
        <v>0</v>
      </c>
      <c r="E1182" s="160">
        <f>BD_TS!B1181</f>
        <v>0</v>
      </c>
      <c r="F1182" s="161">
        <f>BD_TS!C1181</f>
        <v>0</v>
      </c>
      <c r="G1182" s="187">
        <f>BD_TS!H1181</f>
        <v>0</v>
      </c>
      <c r="H1182" s="158" t="str">
        <f>IF($A1182=0,"",IFERROR(INDEX(BD_Gestão!A:A,MATCH('Banco de Dados'!$B1182,BD_Gestão!$B:$B,0)),"erro"))</f>
        <v/>
      </c>
      <c r="I1182" s="162" t="str">
        <f>IF($A1182=0,"",IFERROR(INDEX(BD_Gestão!E:E,MATCH('Banco de Dados'!$B1182,BD_Gestão!$B:$B,0)),"erro"))</f>
        <v/>
      </c>
      <c r="J1182" s="186" t="str">
        <f>IF($A1182=0,"",IFERROR(INDEX(BD_Gestão!B:B,MATCH('Banco de Dados'!$B1182,BD_Gestão!$B:$B,0)),"erro"))</f>
        <v/>
      </c>
      <c r="K1182" s="158" t="str">
        <f>IF($A1182=0,"",IFERROR(INDEX(BD_Gestão!C:C,MATCH('Banco de Dados'!$B1182,BD_Gestão!$B:$B,0)),"erro"))</f>
        <v/>
      </c>
      <c r="L1182" s="158" t="str">
        <f>IF($A1182=0,"",IFERROR(INDEX(BD_Gestão!H:H,MATCH('Banco de Dados'!$B1182,BD_Gestão!$B:$B,0)),"erro"))</f>
        <v/>
      </c>
      <c r="M1182" s="161" t="str">
        <f>IF($A1182=0,"",IFERROR(INDEX(BD_Gestão!F:F,MATCH('Banco de Dados'!$B1182,BD_Gestão!$B:$B,0)),"erro"))</f>
        <v/>
      </c>
      <c r="N1182" s="161" t="str">
        <f>IF($A1182=0,"",IFERROR(INDEX(BD_Gestão!J:J,MATCH('Banco de Dados'!$B1182,BD_Gestão!$B:$B,0)),"erro"))</f>
        <v/>
      </c>
      <c r="O1182" s="164" t="str">
        <f>IF($A1182=0,"",IFERROR(INDEX(BD_Gestão!K:K,MATCH('Banco de Dados'!$B1182,BD_Gestão!$B:$B,0)),"erro"))</f>
        <v/>
      </c>
      <c r="P1182" s="169" t="str">
        <f t="shared" si="74"/>
        <v/>
      </c>
      <c r="Q1182" s="170" t="str">
        <f t="shared" si="75"/>
        <v/>
      </c>
      <c r="R1182" s="163" t="e">
        <f t="shared" si="72"/>
        <v>#VALUE!</v>
      </c>
      <c r="S1182" s="163" t="e">
        <f t="shared" si="73"/>
        <v>#VALUE!</v>
      </c>
      <c r="T1182" s="163" t="e">
        <f>INDEX(Controle!O:O,MATCH('Banco de Dados'!A1182,Controle!M:M,0))*E1182/100</f>
        <v>#N/A</v>
      </c>
    </row>
    <row r="1183" spans="1:20" hidden="1" x14ac:dyDescent="0.2">
      <c r="A1183" s="158">
        <f>BD_TS!A1182</f>
        <v>0</v>
      </c>
      <c r="B1183" s="158" t="str">
        <f>SUBSTITUTE(SUBSTITUTE(BD_TS!D1182," ",""),"-","/")</f>
        <v/>
      </c>
      <c r="C1183" s="158">
        <f>BD_TS!E1182</f>
        <v>0</v>
      </c>
      <c r="D1183" s="159">
        <f>BD_TS!F1182</f>
        <v>0</v>
      </c>
      <c r="E1183" s="160">
        <f>BD_TS!B1182</f>
        <v>0</v>
      </c>
      <c r="F1183" s="161">
        <f>BD_TS!C1182</f>
        <v>0</v>
      </c>
      <c r="G1183" s="187">
        <f>BD_TS!H1182</f>
        <v>0</v>
      </c>
      <c r="H1183" s="158" t="str">
        <f>IF($A1183=0,"",IFERROR(INDEX(BD_Gestão!A:A,MATCH('Banco de Dados'!$B1183,BD_Gestão!$B:$B,0)),"erro"))</f>
        <v/>
      </c>
      <c r="I1183" s="162" t="str">
        <f>IF($A1183=0,"",IFERROR(INDEX(BD_Gestão!E:E,MATCH('Banco de Dados'!$B1183,BD_Gestão!$B:$B,0)),"erro"))</f>
        <v/>
      </c>
      <c r="J1183" s="186" t="str">
        <f>IF($A1183=0,"",IFERROR(INDEX(BD_Gestão!B:B,MATCH('Banco de Dados'!$B1183,BD_Gestão!$B:$B,0)),"erro"))</f>
        <v/>
      </c>
      <c r="K1183" s="158" t="str">
        <f>IF($A1183=0,"",IFERROR(INDEX(BD_Gestão!C:C,MATCH('Banco de Dados'!$B1183,BD_Gestão!$B:$B,0)),"erro"))</f>
        <v/>
      </c>
      <c r="L1183" s="158" t="str">
        <f>IF($A1183=0,"",IFERROR(INDEX(BD_Gestão!H:H,MATCH('Banco de Dados'!$B1183,BD_Gestão!$B:$B,0)),"erro"))</f>
        <v/>
      </c>
      <c r="M1183" s="161" t="str">
        <f>IF($A1183=0,"",IFERROR(INDEX(BD_Gestão!F:F,MATCH('Banco de Dados'!$B1183,BD_Gestão!$B:$B,0)),"erro"))</f>
        <v/>
      </c>
      <c r="N1183" s="161" t="str">
        <f>IF($A1183=0,"",IFERROR(INDEX(BD_Gestão!J:J,MATCH('Banco de Dados'!$B1183,BD_Gestão!$B:$B,0)),"erro"))</f>
        <v/>
      </c>
      <c r="O1183" s="164" t="str">
        <f>IF($A1183=0,"",IFERROR(INDEX(BD_Gestão!K:K,MATCH('Banco de Dados'!$B1183,BD_Gestão!$B:$B,0)),"erro"))</f>
        <v/>
      </c>
      <c r="P1183" s="169" t="str">
        <f t="shared" si="74"/>
        <v/>
      </c>
      <c r="Q1183" s="170" t="str">
        <f t="shared" si="75"/>
        <v/>
      </c>
      <c r="R1183" s="163" t="e">
        <f t="shared" si="72"/>
        <v>#VALUE!</v>
      </c>
      <c r="S1183" s="163" t="e">
        <f t="shared" si="73"/>
        <v>#VALUE!</v>
      </c>
      <c r="T1183" s="163" t="e">
        <f>INDEX(Controle!O:O,MATCH('Banco de Dados'!A1183,Controle!M:M,0))*E1183/100</f>
        <v>#N/A</v>
      </c>
    </row>
    <row r="1184" spans="1:20" hidden="1" x14ac:dyDescent="0.2">
      <c r="A1184" s="158">
        <f>BD_TS!A1183</f>
        <v>0</v>
      </c>
      <c r="B1184" s="158" t="str">
        <f>SUBSTITUTE(SUBSTITUTE(BD_TS!D1183," ",""),"-","/")</f>
        <v/>
      </c>
      <c r="C1184" s="158">
        <f>BD_TS!E1183</f>
        <v>0</v>
      </c>
      <c r="D1184" s="159">
        <f>BD_TS!F1183</f>
        <v>0</v>
      </c>
      <c r="E1184" s="160">
        <f>BD_TS!B1183</f>
        <v>0</v>
      </c>
      <c r="F1184" s="161">
        <f>BD_TS!C1183</f>
        <v>0</v>
      </c>
      <c r="G1184" s="187">
        <f>BD_TS!H1183</f>
        <v>0</v>
      </c>
      <c r="H1184" s="158" t="str">
        <f>IF($A1184=0,"",IFERROR(INDEX(BD_Gestão!A:A,MATCH('Banco de Dados'!$B1184,BD_Gestão!$B:$B,0)),"erro"))</f>
        <v/>
      </c>
      <c r="I1184" s="162" t="str">
        <f>IF($A1184=0,"",IFERROR(INDEX(BD_Gestão!E:E,MATCH('Banco de Dados'!$B1184,BD_Gestão!$B:$B,0)),"erro"))</f>
        <v/>
      </c>
      <c r="J1184" s="186" t="str">
        <f>IF($A1184=0,"",IFERROR(INDEX(BD_Gestão!B:B,MATCH('Banco de Dados'!$B1184,BD_Gestão!$B:$B,0)),"erro"))</f>
        <v/>
      </c>
      <c r="K1184" s="158" t="str">
        <f>IF($A1184=0,"",IFERROR(INDEX(BD_Gestão!C:C,MATCH('Banco de Dados'!$B1184,BD_Gestão!$B:$B,0)),"erro"))</f>
        <v/>
      </c>
      <c r="L1184" s="158" t="str">
        <f>IF($A1184=0,"",IFERROR(INDEX(BD_Gestão!H:H,MATCH('Banco de Dados'!$B1184,BD_Gestão!$B:$B,0)),"erro"))</f>
        <v/>
      </c>
      <c r="M1184" s="161" t="str">
        <f>IF($A1184=0,"",IFERROR(INDEX(BD_Gestão!F:F,MATCH('Banco de Dados'!$B1184,BD_Gestão!$B:$B,0)),"erro"))</f>
        <v/>
      </c>
      <c r="N1184" s="161" t="str">
        <f>IF($A1184=0,"",IFERROR(INDEX(BD_Gestão!J:J,MATCH('Banco de Dados'!$B1184,BD_Gestão!$B:$B,0)),"erro"))</f>
        <v/>
      </c>
      <c r="O1184" s="164" t="str">
        <f>IF($A1184=0,"",IFERROR(INDEX(BD_Gestão!K:K,MATCH('Banco de Dados'!$B1184,BD_Gestão!$B:$B,0)),"erro"))</f>
        <v/>
      </c>
      <c r="P1184" s="169" t="str">
        <f t="shared" si="74"/>
        <v/>
      </c>
      <c r="Q1184" s="170" t="str">
        <f t="shared" si="75"/>
        <v/>
      </c>
      <c r="R1184" s="163" t="e">
        <f t="shared" si="72"/>
        <v>#VALUE!</v>
      </c>
      <c r="S1184" s="163" t="e">
        <f t="shared" si="73"/>
        <v>#VALUE!</v>
      </c>
      <c r="T1184" s="163" t="e">
        <f>INDEX(Controle!O:O,MATCH('Banco de Dados'!A1184,Controle!M:M,0))*E1184/100</f>
        <v>#N/A</v>
      </c>
    </row>
    <row r="1185" spans="1:20" hidden="1" x14ac:dyDescent="0.2">
      <c r="A1185" s="158">
        <f>BD_TS!A1184</f>
        <v>0</v>
      </c>
      <c r="B1185" s="158" t="str">
        <f>SUBSTITUTE(SUBSTITUTE(BD_TS!D1184," ",""),"-","/")</f>
        <v/>
      </c>
      <c r="C1185" s="158">
        <f>BD_TS!E1184</f>
        <v>0</v>
      </c>
      <c r="D1185" s="159">
        <f>BD_TS!F1184</f>
        <v>0</v>
      </c>
      <c r="E1185" s="160">
        <f>BD_TS!B1184</f>
        <v>0</v>
      </c>
      <c r="F1185" s="161">
        <f>BD_TS!C1184</f>
        <v>0</v>
      </c>
      <c r="G1185" s="187">
        <f>BD_TS!H1184</f>
        <v>0</v>
      </c>
      <c r="H1185" s="158" t="str">
        <f>IF($A1185=0,"",IFERROR(INDEX(BD_Gestão!A:A,MATCH('Banco de Dados'!$B1185,BD_Gestão!$B:$B,0)),"erro"))</f>
        <v/>
      </c>
      <c r="I1185" s="162" t="str">
        <f>IF($A1185=0,"",IFERROR(INDEX(BD_Gestão!E:E,MATCH('Banco de Dados'!$B1185,BD_Gestão!$B:$B,0)),"erro"))</f>
        <v/>
      </c>
      <c r="J1185" s="186" t="str">
        <f>IF($A1185=0,"",IFERROR(INDEX(BD_Gestão!B:B,MATCH('Banco de Dados'!$B1185,BD_Gestão!$B:$B,0)),"erro"))</f>
        <v/>
      </c>
      <c r="K1185" s="158" t="str">
        <f>IF($A1185=0,"",IFERROR(INDEX(BD_Gestão!C:C,MATCH('Banco de Dados'!$B1185,BD_Gestão!$B:$B,0)),"erro"))</f>
        <v/>
      </c>
      <c r="L1185" s="158" t="str">
        <f>IF($A1185=0,"",IFERROR(INDEX(BD_Gestão!H:H,MATCH('Banco de Dados'!$B1185,BD_Gestão!$B:$B,0)),"erro"))</f>
        <v/>
      </c>
      <c r="M1185" s="161" t="str">
        <f>IF($A1185=0,"",IFERROR(INDEX(BD_Gestão!F:F,MATCH('Banco de Dados'!$B1185,BD_Gestão!$B:$B,0)),"erro"))</f>
        <v/>
      </c>
      <c r="N1185" s="161" t="str">
        <f>IF($A1185=0,"",IFERROR(INDEX(BD_Gestão!J:J,MATCH('Banco de Dados'!$B1185,BD_Gestão!$B:$B,0)),"erro"))</f>
        <v/>
      </c>
      <c r="O1185" s="164" t="str">
        <f>IF($A1185=0,"",IFERROR(INDEX(BD_Gestão!K:K,MATCH('Banco de Dados'!$B1185,BD_Gestão!$B:$B,0)),"erro"))</f>
        <v/>
      </c>
      <c r="P1185" s="169" t="str">
        <f t="shared" si="74"/>
        <v/>
      </c>
      <c r="Q1185" s="170" t="str">
        <f t="shared" si="75"/>
        <v/>
      </c>
      <c r="R1185" s="163" t="e">
        <f t="shared" si="72"/>
        <v>#VALUE!</v>
      </c>
      <c r="S1185" s="163" t="e">
        <f t="shared" si="73"/>
        <v>#VALUE!</v>
      </c>
      <c r="T1185" s="163" t="e">
        <f>INDEX(Controle!O:O,MATCH('Banco de Dados'!A1185,Controle!M:M,0))*E1185/100</f>
        <v>#N/A</v>
      </c>
    </row>
    <row r="1186" spans="1:20" hidden="1" x14ac:dyDescent="0.2">
      <c r="A1186" s="158">
        <f>BD_TS!A1185</f>
        <v>0</v>
      </c>
      <c r="B1186" s="158" t="str">
        <f>SUBSTITUTE(SUBSTITUTE(BD_TS!D1185," ",""),"-","/")</f>
        <v/>
      </c>
      <c r="C1186" s="158">
        <f>BD_TS!E1185</f>
        <v>0</v>
      </c>
      <c r="D1186" s="159">
        <f>BD_TS!F1185</f>
        <v>0</v>
      </c>
      <c r="E1186" s="160">
        <f>BD_TS!B1185</f>
        <v>0</v>
      </c>
      <c r="F1186" s="161">
        <f>BD_TS!C1185</f>
        <v>0</v>
      </c>
      <c r="G1186" s="187">
        <f>BD_TS!H1185</f>
        <v>0</v>
      </c>
      <c r="H1186" s="158" t="str">
        <f>IF($A1186=0,"",IFERROR(INDEX(BD_Gestão!A:A,MATCH('Banco de Dados'!$B1186,BD_Gestão!$B:$B,0)),"erro"))</f>
        <v/>
      </c>
      <c r="I1186" s="162" t="str">
        <f>IF($A1186=0,"",IFERROR(INDEX(BD_Gestão!E:E,MATCH('Banco de Dados'!$B1186,BD_Gestão!$B:$B,0)),"erro"))</f>
        <v/>
      </c>
      <c r="J1186" s="186" t="str">
        <f>IF($A1186=0,"",IFERROR(INDEX(BD_Gestão!B:B,MATCH('Banco de Dados'!$B1186,BD_Gestão!$B:$B,0)),"erro"))</f>
        <v/>
      </c>
      <c r="K1186" s="158" t="str">
        <f>IF($A1186=0,"",IFERROR(INDEX(BD_Gestão!C:C,MATCH('Banco de Dados'!$B1186,BD_Gestão!$B:$B,0)),"erro"))</f>
        <v/>
      </c>
      <c r="L1186" s="158" t="str">
        <f>IF($A1186=0,"",IFERROR(INDEX(BD_Gestão!H:H,MATCH('Banco de Dados'!$B1186,BD_Gestão!$B:$B,0)),"erro"))</f>
        <v/>
      </c>
      <c r="M1186" s="161" t="str">
        <f>IF($A1186=0,"",IFERROR(INDEX(BD_Gestão!F:F,MATCH('Banco de Dados'!$B1186,BD_Gestão!$B:$B,0)),"erro"))</f>
        <v/>
      </c>
      <c r="N1186" s="161" t="str">
        <f>IF($A1186=0,"",IFERROR(INDEX(BD_Gestão!J:J,MATCH('Banco de Dados'!$B1186,BD_Gestão!$B:$B,0)),"erro"))</f>
        <v/>
      </c>
      <c r="O1186" s="164" t="str">
        <f>IF($A1186=0,"",IFERROR(INDEX(BD_Gestão!K:K,MATCH('Banco de Dados'!$B1186,BD_Gestão!$B:$B,0)),"erro"))</f>
        <v/>
      </c>
      <c r="P1186" s="169" t="str">
        <f t="shared" si="74"/>
        <v/>
      </c>
      <c r="Q1186" s="170" t="str">
        <f t="shared" si="75"/>
        <v/>
      </c>
      <c r="R1186" s="163" t="e">
        <f t="shared" si="72"/>
        <v>#VALUE!</v>
      </c>
      <c r="S1186" s="163" t="e">
        <f t="shared" si="73"/>
        <v>#VALUE!</v>
      </c>
      <c r="T1186" s="163" t="e">
        <f>INDEX(Controle!O:O,MATCH('Banco de Dados'!A1186,Controle!M:M,0))*E1186/100</f>
        <v>#N/A</v>
      </c>
    </row>
    <row r="1187" spans="1:20" hidden="1" x14ac:dyDescent="0.2">
      <c r="A1187" s="158">
        <f>BD_TS!A1186</f>
        <v>0</v>
      </c>
      <c r="B1187" s="158" t="str">
        <f>SUBSTITUTE(SUBSTITUTE(BD_TS!D1186," ",""),"-","/")</f>
        <v/>
      </c>
      <c r="C1187" s="158">
        <f>BD_TS!E1186</f>
        <v>0</v>
      </c>
      <c r="D1187" s="159">
        <f>BD_TS!F1186</f>
        <v>0</v>
      </c>
      <c r="E1187" s="160">
        <f>BD_TS!B1186</f>
        <v>0</v>
      </c>
      <c r="F1187" s="161">
        <f>BD_TS!C1186</f>
        <v>0</v>
      </c>
      <c r="G1187" s="187">
        <f>BD_TS!H1186</f>
        <v>0</v>
      </c>
      <c r="H1187" s="158" t="str">
        <f>IF($A1187=0,"",IFERROR(INDEX(BD_Gestão!A:A,MATCH('Banco de Dados'!$B1187,BD_Gestão!$B:$B,0)),"erro"))</f>
        <v/>
      </c>
      <c r="I1187" s="162" t="str">
        <f>IF($A1187=0,"",IFERROR(INDEX(BD_Gestão!E:E,MATCH('Banco de Dados'!$B1187,BD_Gestão!$B:$B,0)),"erro"))</f>
        <v/>
      </c>
      <c r="J1187" s="186" t="str">
        <f>IF($A1187=0,"",IFERROR(INDEX(BD_Gestão!B:B,MATCH('Banco de Dados'!$B1187,BD_Gestão!$B:$B,0)),"erro"))</f>
        <v/>
      </c>
      <c r="K1187" s="158" t="str">
        <f>IF($A1187=0,"",IFERROR(INDEX(BD_Gestão!C:C,MATCH('Banco de Dados'!$B1187,BD_Gestão!$B:$B,0)),"erro"))</f>
        <v/>
      </c>
      <c r="L1187" s="158" t="str">
        <f>IF($A1187=0,"",IFERROR(INDEX(BD_Gestão!H:H,MATCH('Banco de Dados'!$B1187,BD_Gestão!$B:$B,0)),"erro"))</f>
        <v/>
      </c>
      <c r="M1187" s="161" t="str">
        <f>IF($A1187=0,"",IFERROR(INDEX(BD_Gestão!F:F,MATCH('Banco de Dados'!$B1187,BD_Gestão!$B:$B,0)),"erro"))</f>
        <v/>
      </c>
      <c r="N1187" s="161" t="str">
        <f>IF($A1187=0,"",IFERROR(INDEX(BD_Gestão!J:J,MATCH('Banco de Dados'!$B1187,BD_Gestão!$B:$B,0)),"erro"))</f>
        <v/>
      </c>
      <c r="O1187" s="164" t="str">
        <f>IF($A1187=0,"",IFERROR(INDEX(BD_Gestão!K:K,MATCH('Banco de Dados'!$B1187,BD_Gestão!$B:$B,0)),"erro"))</f>
        <v/>
      </c>
      <c r="P1187" s="169" t="str">
        <f t="shared" si="74"/>
        <v/>
      </c>
      <c r="Q1187" s="170" t="str">
        <f t="shared" si="75"/>
        <v/>
      </c>
      <c r="R1187" s="163" t="e">
        <f t="shared" si="72"/>
        <v>#VALUE!</v>
      </c>
      <c r="S1187" s="163" t="e">
        <f t="shared" si="73"/>
        <v>#VALUE!</v>
      </c>
      <c r="T1187" s="163" t="e">
        <f>INDEX(Controle!O:O,MATCH('Banco de Dados'!A1187,Controle!M:M,0))*E1187/100</f>
        <v>#N/A</v>
      </c>
    </row>
    <row r="1188" spans="1:20" hidden="1" x14ac:dyDescent="0.2">
      <c r="A1188" s="158">
        <f>BD_TS!A1187</f>
        <v>0</v>
      </c>
      <c r="B1188" s="158" t="str">
        <f>SUBSTITUTE(SUBSTITUTE(BD_TS!D1187," ",""),"-","/")</f>
        <v/>
      </c>
      <c r="C1188" s="158">
        <f>BD_TS!E1187</f>
        <v>0</v>
      </c>
      <c r="D1188" s="159">
        <f>BD_TS!F1187</f>
        <v>0</v>
      </c>
      <c r="E1188" s="160">
        <f>BD_TS!B1187</f>
        <v>0</v>
      </c>
      <c r="F1188" s="161">
        <f>BD_TS!C1187</f>
        <v>0</v>
      </c>
      <c r="G1188" s="187">
        <f>BD_TS!H1187</f>
        <v>0</v>
      </c>
      <c r="H1188" s="158" t="str">
        <f>IF($A1188=0,"",IFERROR(INDEX(BD_Gestão!A:A,MATCH('Banco de Dados'!$B1188,BD_Gestão!$B:$B,0)),"erro"))</f>
        <v/>
      </c>
      <c r="I1188" s="162" t="str">
        <f>IF($A1188=0,"",IFERROR(INDEX(BD_Gestão!E:E,MATCH('Banco de Dados'!$B1188,BD_Gestão!$B:$B,0)),"erro"))</f>
        <v/>
      </c>
      <c r="J1188" s="186" t="str">
        <f>IF($A1188=0,"",IFERROR(INDEX(BD_Gestão!B:B,MATCH('Banco de Dados'!$B1188,BD_Gestão!$B:$B,0)),"erro"))</f>
        <v/>
      </c>
      <c r="K1188" s="158" t="str">
        <f>IF($A1188=0,"",IFERROR(INDEX(BD_Gestão!C:C,MATCH('Banco de Dados'!$B1188,BD_Gestão!$B:$B,0)),"erro"))</f>
        <v/>
      </c>
      <c r="L1188" s="158" t="str">
        <f>IF($A1188=0,"",IFERROR(INDEX(BD_Gestão!H:H,MATCH('Banco de Dados'!$B1188,BD_Gestão!$B:$B,0)),"erro"))</f>
        <v/>
      </c>
      <c r="M1188" s="161" t="str">
        <f>IF($A1188=0,"",IFERROR(INDEX(BD_Gestão!F:F,MATCH('Banco de Dados'!$B1188,BD_Gestão!$B:$B,0)),"erro"))</f>
        <v/>
      </c>
      <c r="N1188" s="161" t="str">
        <f>IF($A1188=0,"",IFERROR(INDEX(BD_Gestão!J:J,MATCH('Banco de Dados'!$B1188,BD_Gestão!$B:$B,0)),"erro"))</f>
        <v/>
      </c>
      <c r="O1188" s="164" t="str">
        <f>IF($A1188=0,"",IFERROR(INDEX(BD_Gestão!K:K,MATCH('Banco de Dados'!$B1188,BD_Gestão!$B:$B,0)),"erro"))</f>
        <v/>
      </c>
      <c r="P1188" s="169" t="str">
        <f t="shared" si="74"/>
        <v/>
      </c>
      <c r="Q1188" s="170" t="str">
        <f t="shared" si="75"/>
        <v/>
      </c>
      <c r="R1188" s="163" t="e">
        <f t="shared" si="72"/>
        <v>#VALUE!</v>
      </c>
      <c r="S1188" s="163" t="e">
        <f t="shared" si="73"/>
        <v>#VALUE!</v>
      </c>
      <c r="T1188" s="163" t="e">
        <f>INDEX(Controle!O:O,MATCH('Banco de Dados'!A1188,Controle!M:M,0))*E1188/100</f>
        <v>#N/A</v>
      </c>
    </row>
    <row r="1189" spans="1:20" hidden="1" x14ac:dyDescent="0.2">
      <c r="A1189" s="158">
        <f>BD_TS!A1188</f>
        <v>0</v>
      </c>
      <c r="B1189" s="158" t="str">
        <f>SUBSTITUTE(SUBSTITUTE(BD_TS!D1188," ",""),"-","/")</f>
        <v/>
      </c>
      <c r="C1189" s="158">
        <f>BD_TS!E1188</f>
        <v>0</v>
      </c>
      <c r="D1189" s="159">
        <f>BD_TS!F1188</f>
        <v>0</v>
      </c>
      <c r="E1189" s="160">
        <f>BD_TS!B1188</f>
        <v>0</v>
      </c>
      <c r="F1189" s="161">
        <f>BD_TS!C1188</f>
        <v>0</v>
      </c>
      <c r="G1189" s="187">
        <f>BD_TS!H1188</f>
        <v>0</v>
      </c>
      <c r="H1189" s="158" t="str">
        <f>IF($A1189=0,"",IFERROR(INDEX(BD_Gestão!A:A,MATCH('Banco de Dados'!$B1189,BD_Gestão!$B:$B,0)),"erro"))</f>
        <v/>
      </c>
      <c r="I1189" s="162" t="str">
        <f>IF($A1189=0,"",IFERROR(INDEX(BD_Gestão!E:E,MATCH('Banco de Dados'!$B1189,BD_Gestão!$B:$B,0)),"erro"))</f>
        <v/>
      </c>
      <c r="J1189" s="186" t="str">
        <f>IF($A1189=0,"",IFERROR(INDEX(BD_Gestão!B:B,MATCH('Banco de Dados'!$B1189,BD_Gestão!$B:$B,0)),"erro"))</f>
        <v/>
      </c>
      <c r="K1189" s="158" t="str">
        <f>IF($A1189=0,"",IFERROR(INDEX(BD_Gestão!C:C,MATCH('Banco de Dados'!$B1189,BD_Gestão!$B:$B,0)),"erro"))</f>
        <v/>
      </c>
      <c r="L1189" s="158" t="str">
        <f>IF($A1189=0,"",IFERROR(INDEX(BD_Gestão!H:H,MATCH('Banco de Dados'!$B1189,BD_Gestão!$B:$B,0)),"erro"))</f>
        <v/>
      </c>
      <c r="M1189" s="161" t="str">
        <f>IF($A1189=0,"",IFERROR(INDEX(BD_Gestão!F:F,MATCH('Banco de Dados'!$B1189,BD_Gestão!$B:$B,0)),"erro"))</f>
        <v/>
      </c>
      <c r="N1189" s="161" t="str">
        <f>IF($A1189=0,"",IFERROR(INDEX(BD_Gestão!J:J,MATCH('Banco de Dados'!$B1189,BD_Gestão!$B:$B,0)),"erro"))</f>
        <v/>
      </c>
      <c r="O1189" s="164" t="str">
        <f>IF($A1189=0,"",IFERROR(INDEX(BD_Gestão!K:K,MATCH('Banco de Dados'!$B1189,BD_Gestão!$B:$B,0)),"erro"))</f>
        <v/>
      </c>
      <c r="P1189" s="169" t="str">
        <f t="shared" si="74"/>
        <v/>
      </c>
      <c r="Q1189" s="170" t="str">
        <f t="shared" si="75"/>
        <v/>
      </c>
      <c r="R1189" s="163" t="e">
        <f t="shared" si="72"/>
        <v>#VALUE!</v>
      </c>
      <c r="S1189" s="163" t="e">
        <f t="shared" si="73"/>
        <v>#VALUE!</v>
      </c>
      <c r="T1189" s="163" t="e">
        <f>INDEX(Controle!O:O,MATCH('Banco de Dados'!A1189,Controle!M:M,0))*E1189/100</f>
        <v>#N/A</v>
      </c>
    </row>
    <row r="1190" spans="1:20" hidden="1" x14ac:dyDescent="0.2">
      <c r="A1190" s="158">
        <f>BD_TS!A1189</f>
        <v>0</v>
      </c>
      <c r="B1190" s="158" t="str">
        <f>SUBSTITUTE(SUBSTITUTE(BD_TS!D1189," ",""),"-","/")</f>
        <v/>
      </c>
      <c r="C1190" s="158">
        <f>BD_TS!E1189</f>
        <v>0</v>
      </c>
      <c r="D1190" s="159">
        <f>BD_TS!F1189</f>
        <v>0</v>
      </c>
      <c r="E1190" s="160">
        <f>BD_TS!B1189</f>
        <v>0</v>
      </c>
      <c r="F1190" s="161">
        <f>BD_TS!C1189</f>
        <v>0</v>
      </c>
      <c r="G1190" s="187">
        <f>BD_TS!H1189</f>
        <v>0</v>
      </c>
      <c r="H1190" s="158" t="str">
        <f>IF($A1190=0,"",IFERROR(INDEX(BD_Gestão!A:A,MATCH('Banco de Dados'!$B1190,BD_Gestão!$B:$B,0)),"erro"))</f>
        <v/>
      </c>
      <c r="I1190" s="162" t="str">
        <f>IF($A1190=0,"",IFERROR(INDEX(BD_Gestão!E:E,MATCH('Banco de Dados'!$B1190,BD_Gestão!$B:$B,0)),"erro"))</f>
        <v/>
      </c>
      <c r="J1190" s="186" t="str">
        <f>IF($A1190=0,"",IFERROR(INDEX(BD_Gestão!B:B,MATCH('Banco de Dados'!$B1190,BD_Gestão!$B:$B,0)),"erro"))</f>
        <v/>
      </c>
      <c r="K1190" s="158" t="str">
        <f>IF($A1190=0,"",IFERROR(INDEX(BD_Gestão!C:C,MATCH('Banco de Dados'!$B1190,BD_Gestão!$B:$B,0)),"erro"))</f>
        <v/>
      </c>
      <c r="L1190" s="158" t="str">
        <f>IF($A1190=0,"",IFERROR(INDEX(BD_Gestão!H:H,MATCH('Banco de Dados'!$B1190,BD_Gestão!$B:$B,0)),"erro"))</f>
        <v/>
      </c>
      <c r="M1190" s="161" t="str">
        <f>IF($A1190=0,"",IFERROR(INDEX(BD_Gestão!F:F,MATCH('Banco de Dados'!$B1190,BD_Gestão!$B:$B,0)),"erro"))</f>
        <v/>
      </c>
      <c r="N1190" s="161" t="str">
        <f>IF($A1190=0,"",IFERROR(INDEX(BD_Gestão!J:J,MATCH('Banco de Dados'!$B1190,BD_Gestão!$B:$B,0)),"erro"))</f>
        <v/>
      </c>
      <c r="O1190" s="164" t="str">
        <f>IF($A1190=0,"",IFERROR(INDEX(BD_Gestão!K:K,MATCH('Banco de Dados'!$B1190,BD_Gestão!$B:$B,0)),"erro"))</f>
        <v/>
      </c>
      <c r="P1190" s="169" t="str">
        <f t="shared" si="74"/>
        <v/>
      </c>
      <c r="Q1190" s="170" t="str">
        <f t="shared" si="75"/>
        <v/>
      </c>
      <c r="R1190" s="163" t="e">
        <f t="shared" si="72"/>
        <v>#VALUE!</v>
      </c>
      <c r="S1190" s="163" t="e">
        <f t="shared" si="73"/>
        <v>#VALUE!</v>
      </c>
      <c r="T1190" s="163" t="e">
        <f>INDEX(Controle!O:O,MATCH('Banco de Dados'!A1190,Controle!M:M,0))*E1190/100</f>
        <v>#N/A</v>
      </c>
    </row>
    <row r="1191" spans="1:20" hidden="1" x14ac:dyDescent="0.2">
      <c r="A1191" s="158">
        <f>BD_TS!A1190</f>
        <v>0</v>
      </c>
      <c r="B1191" s="158" t="str">
        <f>SUBSTITUTE(SUBSTITUTE(BD_TS!D1190," ",""),"-","/")</f>
        <v/>
      </c>
      <c r="C1191" s="158">
        <f>BD_TS!E1190</f>
        <v>0</v>
      </c>
      <c r="D1191" s="159">
        <f>BD_TS!F1190</f>
        <v>0</v>
      </c>
      <c r="E1191" s="160">
        <f>BD_TS!B1190</f>
        <v>0</v>
      </c>
      <c r="F1191" s="161">
        <f>BD_TS!C1190</f>
        <v>0</v>
      </c>
      <c r="G1191" s="187">
        <f>BD_TS!H1190</f>
        <v>0</v>
      </c>
      <c r="H1191" s="158" t="str">
        <f>IF($A1191=0,"",IFERROR(INDEX(BD_Gestão!A:A,MATCH('Banco de Dados'!$B1191,BD_Gestão!$B:$B,0)),"erro"))</f>
        <v/>
      </c>
      <c r="I1191" s="162" t="str">
        <f>IF($A1191=0,"",IFERROR(INDEX(BD_Gestão!E:E,MATCH('Banco de Dados'!$B1191,BD_Gestão!$B:$B,0)),"erro"))</f>
        <v/>
      </c>
      <c r="J1191" s="186" t="str">
        <f>IF($A1191=0,"",IFERROR(INDEX(BD_Gestão!B:B,MATCH('Banco de Dados'!$B1191,BD_Gestão!$B:$B,0)),"erro"))</f>
        <v/>
      </c>
      <c r="K1191" s="158" t="str">
        <f>IF($A1191=0,"",IFERROR(INDEX(BD_Gestão!C:C,MATCH('Banco de Dados'!$B1191,BD_Gestão!$B:$B,0)),"erro"))</f>
        <v/>
      </c>
      <c r="L1191" s="158" t="str">
        <f>IF($A1191=0,"",IFERROR(INDEX(BD_Gestão!H:H,MATCH('Banco de Dados'!$B1191,BD_Gestão!$B:$B,0)),"erro"))</f>
        <v/>
      </c>
      <c r="M1191" s="161" t="str">
        <f>IF($A1191=0,"",IFERROR(INDEX(BD_Gestão!F:F,MATCH('Banco de Dados'!$B1191,BD_Gestão!$B:$B,0)),"erro"))</f>
        <v/>
      </c>
      <c r="N1191" s="161" t="str">
        <f>IF($A1191=0,"",IFERROR(INDEX(BD_Gestão!J:J,MATCH('Banco de Dados'!$B1191,BD_Gestão!$B:$B,0)),"erro"))</f>
        <v/>
      </c>
      <c r="O1191" s="164" t="str">
        <f>IF($A1191=0,"",IFERROR(INDEX(BD_Gestão!K:K,MATCH('Banco de Dados'!$B1191,BD_Gestão!$B:$B,0)),"erro"))</f>
        <v/>
      </c>
      <c r="P1191" s="169" t="str">
        <f t="shared" si="74"/>
        <v/>
      </c>
      <c r="Q1191" s="170" t="str">
        <f t="shared" si="75"/>
        <v/>
      </c>
      <c r="R1191" s="163" t="e">
        <f t="shared" si="72"/>
        <v>#VALUE!</v>
      </c>
      <c r="S1191" s="163" t="e">
        <f t="shared" si="73"/>
        <v>#VALUE!</v>
      </c>
      <c r="T1191" s="163" t="e">
        <f>INDEX(Controle!O:O,MATCH('Banco de Dados'!A1191,Controle!M:M,0))*E1191/100</f>
        <v>#N/A</v>
      </c>
    </row>
    <row r="1192" spans="1:20" hidden="1" x14ac:dyDescent="0.2">
      <c r="A1192" s="158">
        <f>BD_TS!A1191</f>
        <v>0</v>
      </c>
      <c r="B1192" s="158" t="str">
        <f>SUBSTITUTE(SUBSTITUTE(BD_TS!D1191," ",""),"-","/")</f>
        <v/>
      </c>
      <c r="C1192" s="158">
        <f>BD_TS!E1191</f>
        <v>0</v>
      </c>
      <c r="D1192" s="159">
        <f>BD_TS!F1191</f>
        <v>0</v>
      </c>
      <c r="E1192" s="160">
        <f>BD_TS!B1191</f>
        <v>0</v>
      </c>
      <c r="F1192" s="161">
        <f>BD_TS!C1191</f>
        <v>0</v>
      </c>
      <c r="G1192" s="187">
        <f>BD_TS!H1191</f>
        <v>0</v>
      </c>
      <c r="H1192" s="158" t="str">
        <f>IF($A1192=0,"",IFERROR(INDEX(BD_Gestão!A:A,MATCH('Banco de Dados'!$B1192,BD_Gestão!$B:$B,0)),"erro"))</f>
        <v/>
      </c>
      <c r="I1192" s="162" t="str">
        <f>IF($A1192=0,"",IFERROR(INDEX(BD_Gestão!E:E,MATCH('Banco de Dados'!$B1192,BD_Gestão!$B:$B,0)),"erro"))</f>
        <v/>
      </c>
      <c r="J1192" s="186" t="str">
        <f>IF($A1192=0,"",IFERROR(INDEX(BD_Gestão!B:B,MATCH('Banco de Dados'!$B1192,BD_Gestão!$B:$B,0)),"erro"))</f>
        <v/>
      </c>
      <c r="K1192" s="158" t="str">
        <f>IF($A1192=0,"",IFERROR(INDEX(BD_Gestão!C:C,MATCH('Banco de Dados'!$B1192,BD_Gestão!$B:$B,0)),"erro"))</f>
        <v/>
      </c>
      <c r="L1192" s="158" t="str">
        <f>IF($A1192=0,"",IFERROR(INDEX(BD_Gestão!H:H,MATCH('Banco de Dados'!$B1192,BD_Gestão!$B:$B,0)),"erro"))</f>
        <v/>
      </c>
      <c r="M1192" s="161" t="str">
        <f>IF($A1192=0,"",IFERROR(INDEX(BD_Gestão!F:F,MATCH('Banco de Dados'!$B1192,BD_Gestão!$B:$B,0)),"erro"))</f>
        <v/>
      </c>
      <c r="N1192" s="161" t="str">
        <f>IF($A1192=0,"",IFERROR(INDEX(BD_Gestão!J:J,MATCH('Banco de Dados'!$B1192,BD_Gestão!$B:$B,0)),"erro"))</f>
        <v/>
      </c>
      <c r="O1192" s="164" t="str">
        <f>IF($A1192=0,"",IFERROR(INDEX(BD_Gestão!K:K,MATCH('Banco de Dados'!$B1192,BD_Gestão!$B:$B,0)),"erro"))</f>
        <v/>
      </c>
      <c r="P1192" s="169" t="str">
        <f t="shared" si="74"/>
        <v/>
      </c>
      <c r="Q1192" s="170" t="str">
        <f t="shared" si="75"/>
        <v/>
      </c>
      <c r="R1192" s="163" t="e">
        <f t="shared" si="72"/>
        <v>#VALUE!</v>
      </c>
      <c r="S1192" s="163" t="e">
        <f t="shared" si="73"/>
        <v>#VALUE!</v>
      </c>
      <c r="T1192" s="163" t="e">
        <f>INDEX(Controle!O:O,MATCH('Banco de Dados'!A1192,Controle!M:M,0))*E1192/100</f>
        <v>#N/A</v>
      </c>
    </row>
    <row r="1193" spans="1:20" hidden="1" x14ac:dyDescent="0.2">
      <c r="A1193" s="158">
        <f>BD_TS!A1192</f>
        <v>0</v>
      </c>
      <c r="B1193" s="158" t="str">
        <f>SUBSTITUTE(SUBSTITUTE(BD_TS!D1192," ",""),"-","/")</f>
        <v/>
      </c>
      <c r="C1193" s="158">
        <f>BD_TS!E1192</f>
        <v>0</v>
      </c>
      <c r="D1193" s="159">
        <f>BD_TS!F1192</f>
        <v>0</v>
      </c>
      <c r="E1193" s="160">
        <f>BD_TS!B1192</f>
        <v>0</v>
      </c>
      <c r="F1193" s="161">
        <f>BD_TS!C1192</f>
        <v>0</v>
      </c>
      <c r="G1193" s="187">
        <f>BD_TS!H1192</f>
        <v>0</v>
      </c>
      <c r="H1193" s="158" t="str">
        <f>IF($A1193=0,"",IFERROR(INDEX(BD_Gestão!A:A,MATCH('Banco de Dados'!$B1193,BD_Gestão!$B:$B,0)),"erro"))</f>
        <v/>
      </c>
      <c r="I1193" s="162" t="str">
        <f>IF($A1193=0,"",IFERROR(INDEX(BD_Gestão!E:E,MATCH('Banco de Dados'!$B1193,BD_Gestão!$B:$B,0)),"erro"))</f>
        <v/>
      </c>
      <c r="J1193" s="186" t="str">
        <f>IF($A1193=0,"",IFERROR(INDEX(BD_Gestão!B:B,MATCH('Banco de Dados'!$B1193,BD_Gestão!$B:$B,0)),"erro"))</f>
        <v/>
      </c>
      <c r="K1193" s="158" t="str">
        <f>IF($A1193=0,"",IFERROR(INDEX(BD_Gestão!C:C,MATCH('Banco de Dados'!$B1193,BD_Gestão!$B:$B,0)),"erro"))</f>
        <v/>
      </c>
      <c r="L1193" s="158" t="str">
        <f>IF($A1193=0,"",IFERROR(INDEX(BD_Gestão!H:H,MATCH('Banco de Dados'!$B1193,BD_Gestão!$B:$B,0)),"erro"))</f>
        <v/>
      </c>
      <c r="M1193" s="161" t="str">
        <f>IF($A1193=0,"",IFERROR(INDEX(BD_Gestão!F:F,MATCH('Banco de Dados'!$B1193,BD_Gestão!$B:$B,0)),"erro"))</f>
        <v/>
      </c>
      <c r="N1193" s="161" t="str">
        <f>IF($A1193=0,"",IFERROR(INDEX(BD_Gestão!J:J,MATCH('Banco de Dados'!$B1193,BD_Gestão!$B:$B,0)),"erro"))</f>
        <v/>
      </c>
      <c r="O1193" s="164" t="str">
        <f>IF($A1193=0,"",IFERROR(INDEX(BD_Gestão!K:K,MATCH('Banco de Dados'!$B1193,BD_Gestão!$B:$B,0)),"erro"))</f>
        <v/>
      </c>
      <c r="P1193" s="169" t="str">
        <f t="shared" si="74"/>
        <v/>
      </c>
      <c r="Q1193" s="170" t="str">
        <f t="shared" si="75"/>
        <v/>
      </c>
      <c r="R1193" s="163" t="e">
        <f t="shared" si="72"/>
        <v>#VALUE!</v>
      </c>
      <c r="S1193" s="163" t="e">
        <f t="shared" si="73"/>
        <v>#VALUE!</v>
      </c>
      <c r="T1193" s="163" t="e">
        <f>INDEX(Controle!O:O,MATCH('Banco de Dados'!A1193,Controle!M:M,0))*E1193/100</f>
        <v>#N/A</v>
      </c>
    </row>
    <row r="1194" spans="1:20" hidden="1" x14ac:dyDescent="0.2">
      <c r="A1194" s="158">
        <f>BD_TS!A1193</f>
        <v>0</v>
      </c>
      <c r="B1194" s="158" t="str">
        <f>SUBSTITUTE(SUBSTITUTE(BD_TS!D1193," ",""),"-","/")</f>
        <v/>
      </c>
      <c r="C1194" s="158">
        <f>BD_TS!E1193</f>
        <v>0</v>
      </c>
      <c r="D1194" s="159">
        <f>BD_TS!F1193</f>
        <v>0</v>
      </c>
      <c r="E1194" s="160">
        <f>BD_TS!B1193</f>
        <v>0</v>
      </c>
      <c r="F1194" s="161">
        <f>BD_TS!C1193</f>
        <v>0</v>
      </c>
      <c r="G1194" s="187">
        <f>BD_TS!H1193</f>
        <v>0</v>
      </c>
      <c r="H1194" s="158" t="str">
        <f>IF($A1194=0,"",IFERROR(INDEX(BD_Gestão!A:A,MATCH('Banco de Dados'!$B1194,BD_Gestão!$B:$B,0)),"erro"))</f>
        <v/>
      </c>
      <c r="I1194" s="162" t="str">
        <f>IF($A1194=0,"",IFERROR(INDEX(BD_Gestão!E:E,MATCH('Banco de Dados'!$B1194,BD_Gestão!$B:$B,0)),"erro"))</f>
        <v/>
      </c>
      <c r="J1194" s="186" t="str">
        <f>IF($A1194=0,"",IFERROR(INDEX(BD_Gestão!B:B,MATCH('Banco de Dados'!$B1194,BD_Gestão!$B:$B,0)),"erro"))</f>
        <v/>
      </c>
      <c r="K1194" s="158" t="str">
        <f>IF($A1194=0,"",IFERROR(INDEX(BD_Gestão!C:C,MATCH('Banco de Dados'!$B1194,BD_Gestão!$B:$B,0)),"erro"))</f>
        <v/>
      </c>
      <c r="L1194" s="158" t="str">
        <f>IF($A1194=0,"",IFERROR(INDEX(BD_Gestão!H:H,MATCH('Banco de Dados'!$B1194,BD_Gestão!$B:$B,0)),"erro"))</f>
        <v/>
      </c>
      <c r="M1194" s="161" t="str">
        <f>IF($A1194=0,"",IFERROR(INDEX(BD_Gestão!F:F,MATCH('Banco de Dados'!$B1194,BD_Gestão!$B:$B,0)),"erro"))</f>
        <v/>
      </c>
      <c r="N1194" s="161" t="str">
        <f>IF($A1194=0,"",IFERROR(INDEX(BD_Gestão!J:J,MATCH('Banco de Dados'!$B1194,BD_Gestão!$B:$B,0)),"erro"))</f>
        <v/>
      </c>
      <c r="O1194" s="164" t="str">
        <f>IF($A1194=0,"",IFERROR(INDEX(BD_Gestão!K:K,MATCH('Banco de Dados'!$B1194,BD_Gestão!$B:$B,0)),"erro"))</f>
        <v/>
      </c>
      <c r="P1194" s="169" t="str">
        <f t="shared" si="74"/>
        <v/>
      </c>
      <c r="Q1194" s="170" t="str">
        <f t="shared" si="75"/>
        <v/>
      </c>
      <c r="R1194" s="163" t="e">
        <f t="shared" si="72"/>
        <v>#VALUE!</v>
      </c>
      <c r="S1194" s="163" t="e">
        <f t="shared" si="73"/>
        <v>#VALUE!</v>
      </c>
      <c r="T1194" s="163" t="e">
        <f>INDEX(Controle!O:O,MATCH('Banco de Dados'!A1194,Controle!M:M,0))*E1194/100</f>
        <v>#N/A</v>
      </c>
    </row>
    <row r="1195" spans="1:20" hidden="1" x14ac:dyDescent="0.2">
      <c r="A1195" s="158">
        <f>BD_TS!A1194</f>
        <v>0</v>
      </c>
      <c r="B1195" s="158" t="str">
        <f>SUBSTITUTE(SUBSTITUTE(BD_TS!D1194," ",""),"-","/")</f>
        <v/>
      </c>
      <c r="C1195" s="158">
        <f>BD_TS!E1194</f>
        <v>0</v>
      </c>
      <c r="D1195" s="159">
        <f>BD_TS!F1194</f>
        <v>0</v>
      </c>
      <c r="E1195" s="160">
        <f>BD_TS!B1194</f>
        <v>0</v>
      </c>
      <c r="F1195" s="161">
        <f>BD_TS!C1194</f>
        <v>0</v>
      </c>
      <c r="G1195" s="187">
        <f>BD_TS!H1194</f>
        <v>0</v>
      </c>
      <c r="H1195" s="158" t="str">
        <f>IF($A1195=0,"",IFERROR(INDEX(BD_Gestão!A:A,MATCH('Banco de Dados'!$B1195,BD_Gestão!$B:$B,0)),"erro"))</f>
        <v/>
      </c>
      <c r="I1195" s="162" t="str">
        <f>IF($A1195=0,"",IFERROR(INDEX(BD_Gestão!E:E,MATCH('Banco de Dados'!$B1195,BD_Gestão!$B:$B,0)),"erro"))</f>
        <v/>
      </c>
      <c r="J1195" s="186" t="str">
        <f>IF($A1195=0,"",IFERROR(INDEX(BD_Gestão!B:B,MATCH('Banco de Dados'!$B1195,BD_Gestão!$B:$B,0)),"erro"))</f>
        <v/>
      </c>
      <c r="K1195" s="158" t="str">
        <f>IF($A1195=0,"",IFERROR(INDEX(BD_Gestão!C:C,MATCH('Banco de Dados'!$B1195,BD_Gestão!$B:$B,0)),"erro"))</f>
        <v/>
      </c>
      <c r="L1195" s="158" t="str">
        <f>IF($A1195=0,"",IFERROR(INDEX(BD_Gestão!H:H,MATCH('Banco de Dados'!$B1195,BD_Gestão!$B:$B,0)),"erro"))</f>
        <v/>
      </c>
      <c r="M1195" s="161" t="str">
        <f>IF($A1195=0,"",IFERROR(INDEX(BD_Gestão!F:F,MATCH('Banco de Dados'!$B1195,BD_Gestão!$B:$B,0)),"erro"))</f>
        <v/>
      </c>
      <c r="N1195" s="161" t="str">
        <f>IF($A1195=0,"",IFERROR(INDEX(BD_Gestão!J:J,MATCH('Banco de Dados'!$B1195,BD_Gestão!$B:$B,0)),"erro"))</f>
        <v/>
      </c>
      <c r="O1195" s="164" t="str">
        <f>IF($A1195=0,"",IFERROR(INDEX(BD_Gestão!K:K,MATCH('Banco de Dados'!$B1195,BD_Gestão!$B:$B,0)),"erro"))</f>
        <v/>
      </c>
      <c r="P1195" s="169" t="str">
        <f t="shared" si="74"/>
        <v/>
      </c>
      <c r="Q1195" s="170" t="str">
        <f t="shared" si="75"/>
        <v/>
      </c>
      <c r="R1195" s="163" t="e">
        <f t="shared" si="72"/>
        <v>#VALUE!</v>
      </c>
      <c r="S1195" s="163" t="e">
        <f t="shared" si="73"/>
        <v>#VALUE!</v>
      </c>
      <c r="T1195" s="163" t="e">
        <f>INDEX(Controle!O:O,MATCH('Banco de Dados'!A1195,Controle!M:M,0))*E1195/100</f>
        <v>#N/A</v>
      </c>
    </row>
    <row r="1196" spans="1:20" hidden="1" x14ac:dyDescent="0.2">
      <c r="A1196" s="158">
        <f>BD_TS!A1195</f>
        <v>0</v>
      </c>
      <c r="B1196" s="158" t="str">
        <f>SUBSTITUTE(SUBSTITUTE(BD_TS!D1195," ",""),"-","/")</f>
        <v/>
      </c>
      <c r="C1196" s="158">
        <f>BD_TS!E1195</f>
        <v>0</v>
      </c>
      <c r="D1196" s="159">
        <f>BD_TS!F1195</f>
        <v>0</v>
      </c>
      <c r="E1196" s="160">
        <f>BD_TS!B1195</f>
        <v>0</v>
      </c>
      <c r="F1196" s="161">
        <f>BD_TS!C1195</f>
        <v>0</v>
      </c>
      <c r="G1196" s="187">
        <f>BD_TS!H1195</f>
        <v>0</v>
      </c>
      <c r="H1196" s="158" t="str">
        <f>IF($A1196=0,"",IFERROR(INDEX(BD_Gestão!A:A,MATCH('Banco de Dados'!$B1196,BD_Gestão!$B:$B,0)),"erro"))</f>
        <v/>
      </c>
      <c r="I1196" s="162" t="str">
        <f>IF($A1196=0,"",IFERROR(INDEX(BD_Gestão!E:E,MATCH('Banco de Dados'!$B1196,BD_Gestão!$B:$B,0)),"erro"))</f>
        <v/>
      </c>
      <c r="J1196" s="186" t="str">
        <f>IF($A1196=0,"",IFERROR(INDEX(BD_Gestão!B:B,MATCH('Banco de Dados'!$B1196,BD_Gestão!$B:$B,0)),"erro"))</f>
        <v/>
      </c>
      <c r="K1196" s="158" t="str">
        <f>IF($A1196=0,"",IFERROR(INDEX(BD_Gestão!C:C,MATCH('Banco de Dados'!$B1196,BD_Gestão!$B:$B,0)),"erro"))</f>
        <v/>
      </c>
      <c r="L1196" s="158" t="str">
        <f>IF($A1196=0,"",IFERROR(INDEX(BD_Gestão!H:H,MATCH('Banco de Dados'!$B1196,BD_Gestão!$B:$B,0)),"erro"))</f>
        <v/>
      </c>
      <c r="M1196" s="161" t="str">
        <f>IF($A1196=0,"",IFERROR(INDEX(BD_Gestão!F:F,MATCH('Banco de Dados'!$B1196,BD_Gestão!$B:$B,0)),"erro"))</f>
        <v/>
      </c>
      <c r="N1196" s="161" t="str">
        <f>IF($A1196=0,"",IFERROR(INDEX(BD_Gestão!J:J,MATCH('Banco de Dados'!$B1196,BD_Gestão!$B:$B,0)),"erro"))</f>
        <v/>
      </c>
      <c r="O1196" s="164" t="str">
        <f>IF($A1196=0,"",IFERROR(INDEX(BD_Gestão!K:K,MATCH('Banco de Dados'!$B1196,BD_Gestão!$B:$B,0)),"erro"))</f>
        <v/>
      </c>
      <c r="P1196" s="169" t="str">
        <f t="shared" si="74"/>
        <v/>
      </c>
      <c r="Q1196" s="170" t="str">
        <f t="shared" si="75"/>
        <v/>
      </c>
      <c r="R1196" s="163" t="e">
        <f t="shared" si="72"/>
        <v>#VALUE!</v>
      </c>
      <c r="S1196" s="163" t="e">
        <f t="shared" si="73"/>
        <v>#VALUE!</v>
      </c>
      <c r="T1196" s="163" t="e">
        <f>INDEX(Controle!O:O,MATCH('Banco de Dados'!A1196,Controle!M:M,0))*E1196/100</f>
        <v>#N/A</v>
      </c>
    </row>
    <row r="1197" spans="1:20" hidden="1" x14ac:dyDescent="0.2">
      <c r="A1197" s="158">
        <f>BD_TS!A1196</f>
        <v>0</v>
      </c>
      <c r="B1197" s="158" t="str">
        <f>SUBSTITUTE(SUBSTITUTE(BD_TS!D1196," ",""),"-","/")</f>
        <v/>
      </c>
      <c r="C1197" s="158">
        <f>BD_TS!E1196</f>
        <v>0</v>
      </c>
      <c r="D1197" s="159">
        <f>BD_TS!F1196</f>
        <v>0</v>
      </c>
      <c r="E1197" s="160">
        <f>BD_TS!B1196</f>
        <v>0</v>
      </c>
      <c r="F1197" s="161">
        <f>BD_TS!C1196</f>
        <v>0</v>
      </c>
      <c r="G1197" s="187">
        <f>BD_TS!H1196</f>
        <v>0</v>
      </c>
      <c r="H1197" s="158" t="str">
        <f>IF($A1197=0,"",IFERROR(INDEX(BD_Gestão!A:A,MATCH('Banco de Dados'!$B1197,BD_Gestão!$B:$B,0)),"erro"))</f>
        <v/>
      </c>
      <c r="I1197" s="162" t="str">
        <f>IF($A1197=0,"",IFERROR(INDEX(BD_Gestão!E:E,MATCH('Banco de Dados'!$B1197,BD_Gestão!$B:$B,0)),"erro"))</f>
        <v/>
      </c>
      <c r="J1197" s="186" t="str">
        <f>IF($A1197=0,"",IFERROR(INDEX(BD_Gestão!B:B,MATCH('Banco de Dados'!$B1197,BD_Gestão!$B:$B,0)),"erro"))</f>
        <v/>
      </c>
      <c r="K1197" s="158" t="str">
        <f>IF($A1197=0,"",IFERROR(INDEX(BD_Gestão!C:C,MATCH('Banco de Dados'!$B1197,BD_Gestão!$B:$B,0)),"erro"))</f>
        <v/>
      </c>
      <c r="L1197" s="158" t="str">
        <f>IF($A1197=0,"",IFERROR(INDEX(BD_Gestão!H:H,MATCH('Banco de Dados'!$B1197,BD_Gestão!$B:$B,0)),"erro"))</f>
        <v/>
      </c>
      <c r="M1197" s="161" t="str">
        <f>IF($A1197=0,"",IFERROR(INDEX(BD_Gestão!F:F,MATCH('Banco de Dados'!$B1197,BD_Gestão!$B:$B,0)),"erro"))</f>
        <v/>
      </c>
      <c r="N1197" s="161" t="str">
        <f>IF($A1197=0,"",IFERROR(INDEX(BD_Gestão!J:J,MATCH('Banco de Dados'!$B1197,BD_Gestão!$B:$B,0)),"erro"))</f>
        <v/>
      </c>
      <c r="O1197" s="164" t="str">
        <f>IF($A1197=0,"",IFERROR(INDEX(BD_Gestão!K:K,MATCH('Banco de Dados'!$B1197,BD_Gestão!$B:$B,0)),"erro"))</f>
        <v/>
      </c>
      <c r="P1197" s="169" t="str">
        <f t="shared" si="74"/>
        <v/>
      </c>
      <c r="Q1197" s="170" t="str">
        <f t="shared" si="75"/>
        <v/>
      </c>
      <c r="R1197" s="163" t="e">
        <f t="shared" si="72"/>
        <v>#VALUE!</v>
      </c>
      <c r="S1197" s="163" t="e">
        <f t="shared" si="73"/>
        <v>#VALUE!</v>
      </c>
      <c r="T1197" s="163" t="e">
        <f>INDEX(Controle!O:O,MATCH('Banco de Dados'!A1197,Controle!M:M,0))*E1197/100</f>
        <v>#N/A</v>
      </c>
    </row>
    <row r="1198" spans="1:20" hidden="1" x14ac:dyDescent="0.2">
      <c r="A1198" s="158">
        <f>BD_TS!A1197</f>
        <v>0</v>
      </c>
      <c r="B1198" s="158" t="str">
        <f>SUBSTITUTE(SUBSTITUTE(BD_TS!D1197," ",""),"-","/")</f>
        <v/>
      </c>
      <c r="C1198" s="158">
        <f>BD_TS!E1197</f>
        <v>0</v>
      </c>
      <c r="D1198" s="159">
        <f>BD_TS!F1197</f>
        <v>0</v>
      </c>
      <c r="E1198" s="160">
        <f>BD_TS!B1197</f>
        <v>0</v>
      </c>
      <c r="F1198" s="161">
        <f>BD_TS!C1197</f>
        <v>0</v>
      </c>
      <c r="G1198" s="187">
        <f>BD_TS!H1197</f>
        <v>0</v>
      </c>
      <c r="H1198" s="158" t="str">
        <f>IF($A1198=0,"",IFERROR(INDEX(BD_Gestão!A:A,MATCH('Banco de Dados'!$B1198,BD_Gestão!$B:$B,0)),"erro"))</f>
        <v/>
      </c>
      <c r="I1198" s="162" t="str">
        <f>IF($A1198=0,"",IFERROR(INDEX(BD_Gestão!E:E,MATCH('Banco de Dados'!$B1198,BD_Gestão!$B:$B,0)),"erro"))</f>
        <v/>
      </c>
      <c r="J1198" s="186" t="str">
        <f>IF($A1198=0,"",IFERROR(INDEX(BD_Gestão!B:B,MATCH('Banco de Dados'!$B1198,BD_Gestão!$B:$B,0)),"erro"))</f>
        <v/>
      </c>
      <c r="K1198" s="158" t="str">
        <f>IF($A1198=0,"",IFERROR(INDEX(BD_Gestão!C:C,MATCH('Banco de Dados'!$B1198,BD_Gestão!$B:$B,0)),"erro"))</f>
        <v/>
      </c>
      <c r="L1198" s="158" t="str">
        <f>IF($A1198=0,"",IFERROR(INDEX(BD_Gestão!H:H,MATCH('Banco de Dados'!$B1198,BD_Gestão!$B:$B,0)),"erro"))</f>
        <v/>
      </c>
      <c r="M1198" s="161" t="str">
        <f>IF($A1198=0,"",IFERROR(INDEX(BD_Gestão!F:F,MATCH('Banco de Dados'!$B1198,BD_Gestão!$B:$B,0)),"erro"))</f>
        <v/>
      </c>
      <c r="N1198" s="161" t="str">
        <f>IF($A1198=0,"",IFERROR(INDEX(BD_Gestão!J:J,MATCH('Banco de Dados'!$B1198,BD_Gestão!$B:$B,0)),"erro"))</f>
        <v/>
      </c>
      <c r="O1198" s="164" t="str">
        <f>IF($A1198=0,"",IFERROR(INDEX(BD_Gestão!K:K,MATCH('Banco de Dados'!$B1198,BD_Gestão!$B:$B,0)),"erro"))</f>
        <v/>
      </c>
      <c r="P1198" s="169" t="str">
        <f t="shared" si="74"/>
        <v/>
      </c>
      <c r="Q1198" s="170" t="str">
        <f t="shared" si="75"/>
        <v/>
      </c>
      <c r="R1198" s="163" t="e">
        <f t="shared" si="72"/>
        <v>#VALUE!</v>
      </c>
      <c r="S1198" s="163" t="e">
        <f t="shared" si="73"/>
        <v>#VALUE!</v>
      </c>
      <c r="T1198" s="163" t="e">
        <f>INDEX(Controle!O:O,MATCH('Banco de Dados'!A1198,Controle!M:M,0))*E1198/100</f>
        <v>#N/A</v>
      </c>
    </row>
    <row r="1199" spans="1:20" hidden="1" x14ac:dyDescent="0.2">
      <c r="A1199" s="158">
        <f>BD_TS!A1198</f>
        <v>0</v>
      </c>
      <c r="B1199" s="158" t="str">
        <f>SUBSTITUTE(SUBSTITUTE(BD_TS!D1198," ",""),"-","/")</f>
        <v/>
      </c>
      <c r="C1199" s="158">
        <f>BD_TS!E1198</f>
        <v>0</v>
      </c>
      <c r="D1199" s="159">
        <f>BD_TS!F1198</f>
        <v>0</v>
      </c>
      <c r="E1199" s="160">
        <f>BD_TS!B1198</f>
        <v>0</v>
      </c>
      <c r="F1199" s="161">
        <f>BD_TS!C1198</f>
        <v>0</v>
      </c>
      <c r="G1199" s="187">
        <f>BD_TS!H1198</f>
        <v>0</v>
      </c>
      <c r="H1199" s="158" t="str">
        <f>IF($A1199=0,"",IFERROR(INDEX(BD_Gestão!A:A,MATCH('Banco de Dados'!$B1199,BD_Gestão!$B:$B,0)),"erro"))</f>
        <v/>
      </c>
      <c r="I1199" s="162" t="str">
        <f>IF($A1199=0,"",IFERROR(INDEX(BD_Gestão!E:E,MATCH('Banco de Dados'!$B1199,BD_Gestão!$B:$B,0)),"erro"))</f>
        <v/>
      </c>
      <c r="J1199" s="186" t="str">
        <f>IF($A1199=0,"",IFERROR(INDEX(BD_Gestão!B:B,MATCH('Banco de Dados'!$B1199,BD_Gestão!$B:$B,0)),"erro"))</f>
        <v/>
      </c>
      <c r="K1199" s="158" t="str">
        <f>IF($A1199=0,"",IFERROR(INDEX(BD_Gestão!C:C,MATCH('Banco de Dados'!$B1199,BD_Gestão!$B:$B,0)),"erro"))</f>
        <v/>
      </c>
      <c r="L1199" s="158" t="str">
        <f>IF($A1199=0,"",IFERROR(INDEX(BD_Gestão!H:H,MATCH('Banco de Dados'!$B1199,BD_Gestão!$B:$B,0)),"erro"))</f>
        <v/>
      </c>
      <c r="M1199" s="161" t="str">
        <f>IF($A1199=0,"",IFERROR(INDEX(BD_Gestão!F:F,MATCH('Banco de Dados'!$B1199,BD_Gestão!$B:$B,0)),"erro"))</f>
        <v/>
      </c>
      <c r="N1199" s="161" t="str">
        <f>IF($A1199=0,"",IFERROR(INDEX(BD_Gestão!J:J,MATCH('Banco de Dados'!$B1199,BD_Gestão!$B:$B,0)),"erro"))</f>
        <v/>
      </c>
      <c r="O1199" s="164" t="str">
        <f>IF($A1199=0,"",IFERROR(INDEX(BD_Gestão!K:K,MATCH('Banco de Dados'!$B1199,BD_Gestão!$B:$B,0)),"erro"))</f>
        <v/>
      </c>
      <c r="P1199" s="169" t="str">
        <f t="shared" si="74"/>
        <v/>
      </c>
      <c r="Q1199" s="170" t="str">
        <f t="shared" si="75"/>
        <v/>
      </c>
      <c r="R1199" s="163" t="e">
        <f t="shared" si="72"/>
        <v>#VALUE!</v>
      </c>
      <c r="S1199" s="163" t="e">
        <f t="shared" si="73"/>
        <v>#VALUE!</v>
      </c>
      <c r="T1199" s="163" t="e">
        <f>INDEX(Controle!O:O,MATCH('Banco de Dados'!A1199,Controle!M:M,0))*E1199/100</f>
        <v>#N/A</v>
      </c>
    </row>
    <row r="1200" spans="1:20" hidden="1" x14ac:dyDescent="0.2">
      <c r="A1200" s="158">
        <f>BD_TS!A1199</f>
        <v>0</v>
      </c>
      <c r="B1200" s="158" t="str">
        <f>SUBSTITUTE(SUBSTITUTE(BD_TS!D1199," ",""),"-","/")</f>
        <v/>
      </c>
      <c r="C1200" s="158">
        <f>BD_TS!E1199</f>
        <v>0</v>
      </c>
      <c r="D1200" s="159">
        <f>BD_TS!F1199</f>
        <v>0</v>
      </c>
      <c r="E1200" s="160">
        <f>BD_TS!B1199</f>
        <v>0</v>
      </c>
      <c r="F1200" s="161">
        <f>BD_TS!C1199</f>
        <v>0</v>
      </c>
      <c r="G1200" s="187">
        <f>BD_TS!H1199</f>
        <v>0</v>
      </c>
      <c r="H1200" s="158" t="str">
        <f>IF($A1200=0,"",IFERROR(INDEX(BD_Gestão!A:A,MATCH('Banco de Dados'!$B1200,BD_Gestão!$B:$B,0)),"erro"))</f>
        <v/>
      </c>
      <c r="I1200" s="162" t="str">
        <f>IF($A1200=0,"",IFERROR(INDEX(BD_Gestão!E:E,MATCH('Banco de Dados'!$B1200,BD_Gestão!$B:$B,0)),"erro"))</f>
        <v/>
      </c>
      <c r="J1200" s="186" t="str">
        <f>IF($A1200=0,"",IFERROR(INDEX(BD_Gestão!B:B,MATCH('Banco de Dados'!$B1200,BD_Gestão!$B:$B,0)),"erro"))</f>
        <v/>
      </c>
      <c r="K1200" s="158" t="str">
        <f>IF($A1200=0,"",IFERROR(INDEX(BD_Gestão!C:C,MATCH('Banco de Dados'!$B1200,BD_Gestão!$B:$B,0)),"erro"))</f>
        <v/>
      </c>
      <c r="L1200" s="158" t="str">
        <f>IF($A1200=0,"",IFERROR(INDEX(BD_Gestão!H:H,MATCH('Banco de Dados'!$B1200,BD_Gestão!$B:$B,0)),"erro"))</f>
        <v/>
      </c>
      <c r="M1200" s="161" t="str">
        <f>IF($A1200=0,"",IFERROR(INDEX(BD_Gestão!F:F,MATCH('Banco de Dados'!$B1200,BD_Gestão!$B:$B,0)),"erro"))</f>
        <v/>
      </c>
      <c r="N1200" s="161" t="str">
        <f>IF($A1200=0,"",IFERROR(INDEX(BD_Gestão!J:J,MATCH('Banco de Dados'!$B1200,BD_Gestão!$B:$B,0)),"erro"))</f>
        <v/>
      </c>
      <c r="O1200" s="164" t="str">
        <f>IF($A1200=0,"",IFERROR(INDEX(BD_Gestão!K:K,MATCH('Banco de Dados'!$B1200,BD_Gestão!$B:$B,0)),"erro"))</f>
        <v/>
      </c>
      <c r="P1200" s="169" t="str">
        <f t="shared" si="74"/>
        <v/>
      </c>
      <c r="Q1200" s="170" t="str">
        <f t="shared" si="75"/>
        <v/>
      </c>
      <c r="R1200" s="163" t="e">
        <f t="shared" si="72"/>
        <v>#VALUE!</v>
      </c>
      <c r="S1200" s="163" t="e">
        <f t="shared" si="73"/>
        <v>#VALUE!</v>
      </c>
      <c r="T1200" s="163" t="e">
        <f>INDEX(Controle!O:O,MATCH('Banco de Dados'!A1200,Controle!M:M,0))*E1200/100</f>
        <v>#N/A</v>
      </c>
    </row>
    <row r="1201" spans="1:20" hidden="1" x14ac:dyDescent="0.2">
      <c r="A1201" s="158">
        <f>BD_TS!A1200</f>
        <v>0</v>
      </c>
      <c r="B1201" s="158" t="str">
        <f>SUBSTITUTE(SUBSTITUTE(BD_TS!D1200," ",""),"-","/")</f>
        <v/>
      </c>
      <c r="C1201" s="158">
        <f>BD_TS!E1200</f>
        <v>0</v>
      </c>
      <c r="D1201" s="159">
        <f>BD_TS!F1200</f>
        <v>0</v>
      </c>
      <c r="E1201" s="160">
        <f>BD_TS!B1200</f>
        <v>0</v>
      </c>
      <c r="F1201" s="161">
        <f>BD_TS!C1200</f>
        <v>0</v>
      </c>
      <c r="G1201" s="187">
        <f>BD_TS!H1200</f>
        <v>0</v>
      </c>
      <c r="H1201" s="158" t="str">
        <f>IF($A1201=0,"",IFERROR(INDEX(BD_Gestão!A:A,MATCH('Banco de Dados'!$B1201,BD_Gestão!$B:$B,0)),"erro"))</f>
        <v/>
      </c>
      <c r="I1201" s="162" t="str">
        <f>IF($A1201=0,"",IFERROR(INDEX(BD_Gestão!E:E,MATCH('Banco de Dados'!$B1201,BD_Gestão!$B:$B,0)),"erro"))</f>
        <v/>
      </c>
      <c r="J1201" s="186" t="str">
        <f>IF($A1201=0,"",IFERROR(INDEX(BD_Gestão!B:B,MATCH('Banco de Dados'!$B1201,BD_Gestão!$B:$B,0)),"erro"))</f>
        <v/>
      </c>
      <c r="K1201" s="158" t="str">
        <f>IF($A1201=0,"",IFERROR(INDEX(BD_Gestão!C:C,MATCH('Banco de Dados'!$B1201,BD_Gestão!$B:$B,0)),"erro"))</f>
        <v/>
      </c>
      <c r="L1201" s="158" t="str">
        <f>IF($A1201=0,"",IFERROR(INDEX(BD_Gestão!H:H,MATCH('Banco de Dados'!$B1201,BD_Gestão!$B:$B,0)),"erro"))</f>
        <v/>
      </c>
      <c r="M1201" s="161" t="str">
        <f>IF($A1201=0,"",IFERROR(INDEX(BD_Gestão!F:F,MATCH('Banco de Dados'!$B1201,BD_Gestão!$B:$B,0)),"erro"))</f>
        <v/>
      </c>
      <c r="N1201" s="161" t="str">
        <f>IF($A1201=0,"",IFERROR(INDEX(BD_Gestão!J:J,MATCH('Banco de Dados'!$B1201,BD_Gestão!$B:$B,0)),"erro"))</f>
        <v/>
      </c>
      <c r="O1201" s="164" t="str">
        <f>IF($A1201=0,"",IFERROR(INDEX(BD_Gestão!K:K,MATCH('Banco de Dados'!$B1201,BD_Gestão!$B:$B,0)),"erro"))</f>
        <v/>
      </c>
      <c r="P1201" s="169" t="str">
        <f t="shared" si="74"/>
        <v/>
      </c>
      <c r="Q1201" s="170" t="str">
        <f t="shared" si="75"/>
        <v/>
      </c>
      <c r="R1201" s="163" t="e">
        <f t="shared" si="72"/>
        <v>#VALUE!</v>
      </c>
      <c r="S1201" s="163" t="e">
        <f t="shared" si="73"/>
        <v>#VALUE!</v>
      </c>
      <c r="T1201" s="163" t="e">
        <f>INDEX(Controle!O:O,MATCH('Banco de Dados'!A1201,Controle!M:M,0))*E1201/100</f>
        <v>#N/A</v>
      </c>
    </row>
    <row r="1202" spans="1:20" hidden="1" x14ac:dyDescent="0.2">
      <c r="A1202" s="158">
        <f>BD_TS!A1201</f>
        <v>0</v>
      </c>
      <c r="B1202" s="158" t="str">
        <f>SUBSTITUTE(SUBSTITUTE(BD_TS!D1201," ",""),"-","/")</f>
        <v/>
      </c>
      <c r="C1202" s="158">
        <f>BD_TS!E1201</f>
        <v>0</v>
      </c>
      <c r="D1202" s="159">
        <f>BD_TS!F1201</f>
        <v>0</v>
      </c>
      <c r="E1202" s="160">
        <f>BD_TS!B1201</f>
        <v>0</v>
      </c>
      <c r="F1202" s="161">
        <f>BD_TS!C1201</f>
        <v>0</v>
      </c>
      <c r="G1202" s="187">
        <f>BD_TS!H1201</f>
        <v>0</v>
      </c>
      <c r="H1202" s="158" t="str">
        <f>IF($A1202=0,"",IFERROR(INDEX(BD_Gestão!A:A,MATCH('Banco de Dados'!$B1202,BD_Gestão!$B:$B,0)),"erro"))</f>
        <v/>
      </c>
      <c r="I1202" s="162" t="str">
        <f>IF($A1202=0,"",IFERROR(INDEX(BD_Gestão!E:E,MATCH('Banco de Dados'!$B1202,BD_Gestão!$B:$B,0)),"erro"))</f>
        <v/>
      </c>
      <c r="J1202" s="186" t="str">
        <f>IF($A1202=0,"",IFERROR(INDEX(BD_Gestão!B:B,MATCH('Banco de Dados'!$B1202,BD_Gestão!$B:$B,0)),"erro"))</f>
        <v/>
      </c>
      <c r="K1202" s="158" t="str">
        <f>IF($A1202=0,"",IFERROR(INDEX(BD_Gestão!C:C,MATCH('Banco de Dados'!$B1202,BD_Gestão!$B:$B,0)),"erro"))</f>
        <v/>
      </c>
      <c r="L1202" s="158" t="str">
        <f>IF($A1202=0,"",IFERROR(INDEX(BD_Gestão!H:H,MATCH('Banco de Dados'!$B1202,BD_Gestão!$B:$B,0)),"erro"))</f>
        <v/>
      </c>
      <c r="M1202" s="161" t="str">
        <f>IF($A1202=0,"",IFERROR(INDEX(BD_Gestão!F:F,MATCH('Banco de Dados'!$B1202,BD_Gestão!$B:$B,0)),"erro"))</f>
        <v/>
      </c>
      <c r="N1202" s="161" t="str">
        <f>IF($A1202=0,"",IFERROR(INDEX(BD_Gestão!J:J,MATCH('Banco de Dados'!$B1202,BD_Gestão!$B:$B,0)),"erro"))</f>
        <v/>
      </c>
      <c r="O1202" s="164" t="str">
        <f>IF($A1202=0,"",IFERROR(INDEX(BD_Gestão!K:K,MATCH('Banco de Dados'!$B1202,BD_Gestão!$B:$B,0)),"erro"))</f>
        <v/>
      </c>
      <c r="P1202" s="169" t="str">
        <f t="shared" si="74"/>
        <v/>
      </c>
      <c r="Q1202" s="170" t="str">
        <f t="shared" si="75"/>
        <v/>
      </c>
      <c r="R1202" s="163" t="e">
        <f t="shared" si="72"/>
        <v>#VALUE!</v>
      </c>
      <c r="S1202" s="163" t="e">
        <f t="shared" si="73"/>
        <v>#VALUE!</v>
      </c>
      <c r="T1202" s="163" t="e">
        <f>INDEX(Controle!O:O,MATCH('Banco de Dados'!A1202,Controle!M:M,0))*E1202/100</f>
        <v>#N/A</v>
      </c>
    </row>
    <row r="1203" spans="1:20" hidden="1" x14ac:dyDescent="0.2">
      <c r="A1203" s="158">
        <f>BD_TS!A1202</f>
        <v>0</v>
      </c>
      <c r="B1203" s="158" t="str">
        <f>SUBSTITUTE(SUBSTITUTE(BD_TS!D1202," ",""),"-","/")</f>
        <v/>
      </c>
      <c r="C1203" s="158">
        <f>BD_TS!E1202</f>
        <v>0</v>
      </c>
      <c r="D1203" s="159">
        <f>BD_TS!F1202</f>
        <v>0</v>
      </c>
      <c r="E1203" s="160">
        <f>BD_TS!B1202</f>
        <v>0</v>
      </c>
      <c r="F1203" s="161">
        <f>BD_TS!C1202</f>
        <v>0</v>
      </c>
      <c r="G1203" s="187">
        <f>BD_TS!H1202</f>
        <v>0</v>
      </c>
      <c r="H1203" s="158" t="str">
        <f>IF($A1203=0,"",IFERROR(INDEX(BD_Gestão!A:A,MATCH('Banco de Dados'!$B1203,BD_Gestão!$B:$B,0)),"erro"))</f>
        <v/>
      </c>
      <c r="I1203" s="162" t="str">
        <f>IF($A1203=0,"",IFERROR(INDEX(BD_Gestão!E:E,MATCH('Banco de Dados'!$B1203,BD_Gestão!$B:$B,0)),"erro"))</f>
        <v/>
      </c>
      <c r="J1203" s="186" t="str">
        <f>IF($A1203=0,"",IFERROR(INDEX(BD_Gestão!B:B,MATCH('Banco de Dados'!$B1203,BD_Gestão!$B:$B,0)),"erro"))</f>
        <v/>
      </c>
      <c r="K1203" s="158" t="str">
        <f>IF($A1203=0,"",IFERROR(INDEX(BD_Gestão!C:C,MATCH('Banco de Dados'!$B1203,BD_Gestão!$B:$B,0)),"erro"))</f>
        <v/>
      </c>
      <c r="L1203" s="158" t="str">
        <f>IF($A1203=0,"",IFERROR(INDEX(BD_Gestão!H:H,MATCH('Banco de Dados'!$B1203,BD_Gestão!$B:$B,0)),"erro"))</f>
        <v/>
      </c>
      <c r="M1203" s="161" t="str">
        <f>IF($A1203=0,"",IFERROR(INDEX(BD_Gestão!F:F,MATCH('Banco de Dados'!$B1203,BD_Gestão!$B:$B,0)),"erro"))</f>
        <v/>
      </c>
      <c r="N1203" s="161" t="str">
        <f>IF($A1203=0,"",IFERROR(INDEX(BD_Gestão!J:J,MATCH('Banco de Dados'!$B1203,BD_Gestão!$B:$B,0)),"erro"))</f>
        <v/>
      </c>
      <c r="O1203" s="164" t="str">
        <f>IF($A1203=0,"",IFERROR(INDEX(BD_Gestão!K:K,MATCH('Banco de Dados'!$B1203,BD_Gestão!$B:$B,0)),"erro"))</f>
        <v/>
      </c>
      <c r="P1203" s="169" t="str">
        <f t="shared" si="74"/>
        <v/>
      </c>
      <c r="Q1203" s="170" t="str">
        <f t="shared" si="75"/>
        <v/>
      </c>
      <c r="R1203" s="163" t="e">
        <f t="shared" si="72"/>
        <v>#VALUE!</v>
      </c>
      <c r="S1203" s="163" t="e">
        <f t="shared" si="73"/>
        <v>#VALUE!</v>
      </c>
      <c r="T1203" s="163" t="e">
        <f>INDEX(Controle!O:O,MATCH('Banco de Dados'!A1203,Controle!M:M,0))*E1203/100</f>
        <v>#N/A</v>
      </c>
    </row>
    <row r="1204" spans="1:20" hidden="1" x14ac:dyDescent="0.2">
      <c r="A1204" s="158">
        <f>BD_TS!A1203</f>
        <v>0</v>
      </c>
      <c r="B1204" s="158" t="str">
        <f>SUBSTITUTE(SUBSTITUTE(BD_TS!D1203," ",""),"-","/")</f>
        <v/>
      </c>
      <c r="C1204" s="158">
        <f>BD_TS!E1203</f>
        <v>0</v>
      </c>
      <c r="D1204" s="159">
        <f>BD_TS!F1203</f>
        <v>0</v>
      </c>
      <c r="E1204" s="160">
        <f>BD_TS!B1203</f>
        <v>0</v>
      </c>
      <c r="F1204" s="161">
        <f>BD_TS!C1203</f>
        <v>0</v>
      </c>
      <c r="G1204" s="187">
        <f>BD_TS!H1203</f>
        <v>0</v>
      </c>
      <c r="H1204" s="158" t="str">
        <f>IF($A1204=0,"",IFERROR(INDEX(BD_Gestão!A:A,MATCH('Banco de Dados'!$B1204,BD_Gestão!$B:$B,0)),"erro"))</f>
        <v/>
      </c>
      <c r="I1204" s="162" t="str">
        <f>IF($A1204=0,"",IFERROR(INDEX(BD_Gestão!E:E,MATCH('Banco de Dados'!$B1204,BD_Gestão!$B:$B,0)),"erro"))</f>
        <v/>
      </c>
      <c r="J1204" s="186" t="str">
        <f>IF($A1204=0,"",IFERROR(INDEX(BD_Gestão!B:B,MATCH('Banco de Dados'!$B1204,BD_Gestão!$B:$B,0)),"erro"))</f>
        <v/>
      </c>
      <c r="K1204" s="158" t="str">
        <f>IF($A1204=0,"",IFERROR(INDEX(BD_Gestão!C:C,MATCH('Banco de Dados'!$B1204,BD_Gestão!$B:$B,0)),"erro"))</f>
        <v/>
      </c>
      <c r="L1204" s="158" t="str">
        <f>IF($A1204=0,"",IFERROR(INDEX(BD_Gestão!H:H,MATCH('Banco de Dados'!$B1204,BD_Gestão!$B:$B,0)),"erro"))</f>
        <v/>
      </c>
      <c r="M1204" s="161" t="str">
        <f>IF($A1204=0,"",IFERROR(INDEX(BD_Gestão!F:F,MATCH('Banco de Dados'!$B1204,BD_Gestão!$B:$B,0)),"erro"))</f>
        <v/>
      </c>
      <c r="N1204" s="161" t="str">
        <f>IF($A1204=0,"",IFERROR(INDEX(BD_Gestão!J:J,MATCH('Banco de Dados'!$B1204,BD_Gestão!$B:$B,0)),"erro"))</f>
        <v/>
      </c>
      <c r="O1204" s="164" t="str">
        <f>IF($A1204=0,"",IFERROR(INDEX(BD_Gestão!K:K,MATCH('Banco de Dados'!$B1204,BD_Gestão!$B:$B,0)),"erro"))</f>
        <v/>
      </c>
      <c r="P1204" s="169" t="str">
        <f t="shared" si="74"/>
        <v/>
      </c>
      <c r="Q1204" s="170" t="str">
        <f t="shared" si="75"/>
        <v/>
      </c>
      <c r="R1204" s="163" t="e">
        <f t="shared" si="72"/>
        <v>#VALUE!</v>
      </c>
      <c r="S1204" s="163" t="e">
        <f t="shared" si="73"/>
        <v>#VALUE!</v>
      </c>
      <c r="T1204" s="163" t="e">
        <f>INDEX(Controle!O:O,MATCH('Banco de Dados'!A1204,Controle!M:M,0))*E1204/100</f>
        <v>#N/A</v>
      </c>
    </row>
    <row r="1205" spans="1:20" hidden="1" x14ac:dyDescent="0.2">
      <c r="A1205" s="158">
        <f>BD_TS!A1204</f>
        <v>0</v>
      </c>
      <c r="B1205" s="158" t="str">
        <f>SUBSTITUTE(SUBSTITUTE(BD_TS!D1204," ",""),"-","/")</f>
        <v/>
      </c>
      <c r="C1205" s="158">
        <f>BD_TS!E1204</f>
        <v>0</v>
      </c>
      <c r="D1205" s="159">
        <f>BD_TS!F1204</f>
        <v>0</v>
      </c>
      <c r="E1205" s="160">
        <f>BD_TS!B1204</f>
        <v>0</v>
      </c>
      <c r="F1205" s="161">
        <f>BD_TS!C1204</f>
        <v>0</v>
      </c>
      <c r="G1205" s="187">
        <f>BD_TS!H1204</f>
        <v>0</v>
      </c>
      <c r="H1205" s="158" t="str">
        <f>IF($A1205=0,"",IFERROR(INDEX(BD_Gestão!A:A,MATCH('Banco de Dados'!$B1205,BD_Gestão!$B:$B,0)),"erro"))</f>
        <v/>
      </c>
      <c r="I1205" s="162" t="str">
        <f>IF($A1205=0,"",IFERROR(INDEX(BD_Gestão!E:E,MATCH('Banco de Dados'!$B1205,BD_Gestão!$B:$B,0)),"erro"))</f>
        <v/>
      </c>
      <c r="J1205" s="186" t="str">
        <f>IF($A1205=0,"",IFERROR(INDEX(BD_Gestão!B:B,MATCH('Banco de Dados'!$B1205,BD_Gestão!$B:$B,0)),"erro"))</f>
        <v/>
      </c>
      <c r="K1205" s="158" t="str">
        <f>IF($A1205=0,"",IFERROR(INDEX(BD_Gestão!C:C,MATCH('Banco de Dados'!$B1205,BD_Gestão!$B:$B,0)),"erro"))</f>
        <v/>
      </c>
      <c r="L1205" s="158" t="str">
        <f>IF($A1205=0,"",IFERROR(INDEX(BD_Gestão!H:H,MATCH('Banco de Dados'!$B1205,BD_Gestão!$B:$B,0)),"erro"))</f>
        <v/>
      </c>
      <c r="M1205" s="161" t="str">
        <f>IF($A1205=0,"",IFERROR(INDEX(BD_Gestão!F:F,MATCH('Banco de Dados'!$B1205,BD_Gestão!$B:$B,0)),"erro"))</f>
        <v/>
      </c>
      <c r="N1205" s="161" t="str">
        <f>IF($A1205=0,"",IFERROR(INDEX(BD_Gestão!J:J,MATCH('Banco de Dados'!$B1205,BD_Gestão!$B:$B,0)),"erro"))</f>
        <v/>
      </c>
      <c r="O1205" s="164" t="str">
        <f>IF($A1205=0,"",IFERROR(INDEX(BD_Gestão!K:K,MATCH('Banco de Dados'!$B1205,BD_Gestão!$B:$B,0)),"erro"))</f>
        <v/>
      </c>
      <c r="P1205" s="169" t="str">
        <f t="shared" si="74"/>
        <v/>
      </c>
      <c r="Q1205" s="170" t="str">
        <f t="shared" si="75"/>
        <v/>
      </c>
      <c r="R1205" s="163" t="e">
        <f t="shared" si="72"/>
        <v>#VALUE!</v>
      </c>
      <c r="S1205" s="163" t="e">
        <f t="shared" si="73"/>
        <v>#VALUE!</v>
      </c>
      <c r="T1205" s="163" t="e">
        <f>INDEX(Controle!O:O,MATCH('Banco de Dados'!A1205,Controle!M:M,0))*E1205/100</f>
        <v>#N/A</v>
      </c>
    </row>
    <row r="1206" spans="1:20" hidden="1" x14ac:dyDescent="0.2">
      <c r="A1206" s="158">
        <f>BD_TS!A1205</f>
        <v>0</v>
      </c>
      <c r="B1206" s="158" t="str">
        <f>SUBSTITUTE(SUBSTITUTE(BD_TS!D1205," ",""),"-","/")</f>
        <v/>
      </c>
      <c r="C1206" s="158">
        <f>BD_TS!E1205</f>
        <v>0</v>
      </c>
      <c r="D1206" s="159">
        <f>BD_TS!F1205</f>
        <v>0</v>
      </c>
      <c r="E1206" s="160">
        <f>BD_TS!B1205</f>
        <v>0</v>
      </c>
      <c r="F1206" s="161">
        <f>BD_TS!C1205</f>
        <v>0</v>
      </c>
      <c r="G1206" s="187">
        <f>BD_TS!H1205</f>
        <v>0</v>
      </c>
      <c r="H1206" s="158" t="str">
        <f>IF($A1206=0,"",IFERROR(INDEX(BD_Gestão!A:A,MATCH('Banco de Dados'!$B1206,BD_Gestão!$B:$B,0)),"erro"))</f>
        <v/>
      </c>
      <c r="I1206" s="162" t="str">
        <f>IF($A1206=0,"",IFERROR(INDEX(BD_Gestão!E:E,MATCH('Banco de Dados'!$B1206,BD_Gestão!$B:$B,0)),"erro"))</f>
        <v/>
      </c>
      <c r="J1206" s="186" t="str">
        <f>IF($A1206=0,"",IFERROR(INDEX(BD_Gestão!B:B,MATCH('Banco de Dados'!$B1206,BD_Gestão!$B:$B,0)),"erro"))</f>
        <v/>
      </c>
      <c r="K1206" s="158" t="str">
        <f>IF($A1206=0,"",IFERROR(INDEX(BD_Gestão!C:C,MATCH('Banco de Dados'!$B1206,BD_Gestão!$B:$B,0)),"erro"))</f>
        <v/>
      </c>
      <c r="L1206" s="158" t="str">
        <f>IF($A1206=0,"",IFERROR(INDEX(BD_Gestão!H:H,MATCH('Banco de Dados'!$B1206,BD_Gestão!$B:$B,0)),"erro"))</f>
        <v/>
      </c>
      <c r="M1206" s="161" t="str">
        <f>IF($A1206=0,"",IFERROR(INDEX(BD_Gestão!F:F,MATCH('Banco de Dados'!$B1206,BD_Gestão!$B:$B,0)),"erro"))</f>
        <v/>
      </c>
      <c r="N1206" s="161" t="str">
        <f>IF($A1206=0,"",IFERROR(INDEX(BD_Gestão!J:J,MATCH('Banco de Dados'!$B1206,BD_Gestão!$B:$B,0)),"erro"))</f>
        <v/>
      </c>
      <c r="O1206" s="164" t="str">
        <f>IF($A1206=0,"",IFERROR(INDEX(BD_Gestão!K:K,MATCH('Banco de Dados'!$B1206,BD_Gestão!$B:$B,0)),"erro"))</f>
        <v/>
      </c>
      <c r="P1206" s="169" t="str">
        <f t="shared" si="74"/>
        <v/>
      </c>
      <c r="Q1206" s="170" t="str">
        <f t="shared" si="75"/>
        <v/>
      </c>
      <c r="R1206" s="163" t="e">
        <f t="shared" si="72"/>
        <v>#VALUE!</v>
      </c>
      <c r="S1206" s="163" t="e">
        <f t="shared" si="73"/>
        <v>#VALUE!</v>
      </c>
      <c r="T1206" s="163" t="e">
        <f>INDEX(Controle!O:O,MATCH('Banco de Dados'!A1206,Controle!M:M,0))*E1206/100</f>
        <v>#N/A</v>
      </c>
    </row>
    <row r="1207" spans="1:20" hidden="1" x14ac:dyDescent="0.2">
      <c r="A1207" s="158">
        <f>BD_TS!A1206</f>
        <v>0</v>
      </c>
      <c r="B1207" s="158" t="str">
        <f>SUBSTITUTE(SUBSTITUTE(BD_TS!D1206," ",""),"-","/")</f>
        <v/>
      </c>
      <c r="C1207" s="158">
        <f>BD_TS!E1206</f>
        <v>0</v>
      </c>
      <c r="D1207" s="159">
        <f>BD_TS!F1206</f>
        <v>0</v>
      </c>
      <c r="E1207" s="160">
        <f>BD_TS!B1206</f>
        <v>0</v>
      </c>
      <c r="F1207" s="161">
        <f>BD_TS!C1206</f>
        <v>0</v>
      </c>
      <c r="G1207" s="187">
        <f>BD_TS!H1206</f>
        <v>0</v>
      </c>
      <c r="H1207" s="158" t="str">
        <f>IF($A1207=0,"",IFERROR(INDEX(BD_Gestão!A:A,MATCH('Banco de Dados'!$B1207,BD_Gestão!$B:$B,0)),"erro"))</f>
        <v/>
      </c>
      <c r="I1207" s="162" t="str">
        <f>IF($A1207=0,"",IFERROR(INDEX(BD_Gestão!E:E,MATCH('Banco de Dados'!$B1207,BD_Gestão!$B:$B,0)),"erro"))</f>
        <v/>
      </c>
      <c r="J1207" s="186" t="str">
        <f>IF($A1207=0,"",IFERROR(INDEX(BD_Gestão!B:B,MATCH('Banco de Dados'!$B1207,BD_Gestão!$B:$B,0)),"erro"))</f>
        <v/>
      </c>
      <c r="K1207" s="158" t="str">
        <f>IF($A1207=0,"",IFERROR(INDEX(BD_Gestão!C:C,MATCH('Banco de Dados'!$B1207,BD_Gestão!$B:$B,0)),"erro"))</f>
        <v/>
      </c>
      <c r="L1207" s="158" t="str">
        <f>IF($A1207=0,"",IFERROR(INDEX(BD_Gestão!H:H,MATCH('Banco de Dados'!$B1207,BD_Gestão!$B:$B,0)),"erro"))</f>
        <v/>
      </c>
      <c r="M1207" s="161" t="str">
        <f>IF($A1207=0,"",IFERROR(INDEX(BD_Gestão!F:F,MATCH('Banco de Dados'!$B1207,BD_Gestão!$B:$B,0)),"erro"))</f>
        <v/>
      </c>
      <c r="N1207" s="161" t="str">
        <f>IF($A1207=0,"",IFERROR(INDEX(BD_Gestão!J:J,MATCH('Banco de Dados'!$B1207,BD_Gestão!$B:$B,0)),"erro"))</f>
        <v/>
      </c>
      <c r="O1207" s="164" t="str">
        <f>IF($A1207=0,"",IFERROR(INDEX(BD_Gestão!K:K,MATCH('Banco de Dados'!$B1207,BD_Gestão!$B:$B,0)),"erro"))</f>
        <v/>
      </c>
      <c r="P1207" s="169" t="str">
        <f t="shared" si="74"/>
        <v/>
      </c>
      <c r="Q1207" s="170" t="str">
        <f t="shared" si="75"/>
        <v/>
      </c>
      <c r="R1207" s="163" t="e">
        <f t="shared" si="72"/>
        <v>#VALUE!</v>
      </c>
      <c r="S1207" s="163" t="e">
        <f t="shared" si="73"/>
        <v>#VALUE!</v>
      </c>
      <c r="T1207" s="163" t="e">
        <f>INDEX(Controle!O:O,MATCH('Banco de Dados'!A1207,Controle!M:M,0))*E1207/100</f>
        <v>#N/A</v>
      </c>
    </row>
    <row r="1208" spans="1:20" hidden="1" x14ac:dyDescent="0.2">
      <c r="A1208" s="158">
        <f>BD_TS!A1207</f>
        <v>0</v>
      </c>
      <c r="B1208" s="158" t="str">
        <f>SUBSTITUTE(SUBSTITUTE(BD_TS!D1207," ",""),"-","/")</f>
        <v/>
      </c>
      <c r="C1208" s="158">
        <f>BD_TS!E1207</f>
        <v>0</v>
      </c>
      <c r="D1208" s="159">
        <f>BD_TS!F1207</f>
        <v>0</v>
      </c>
      <c r="E1208" s="160">
        <f>BD_TS!B1207</f>
        <v>0</v>
      </c>
      <c r="F1208" s="161">
        <f>BD_TS!C1207</f>
        <v>0</v>
      </c>
      <c r="G1208" s="187">
        <f>BD_TS!H1207</f>
        <v>0</v>
      </c>
      <c r="H1208" s="158" t="str">
        <f>IF($A1208=0,"",IFERROR(INDEX(BD_Gestão!A:A,MATCH('Banco de Dados'!$B1208,BD_Gestão!$B:$B,0)),"erro"))</f>
        <v/>
      </c>
      <c r="I1208" s="162" t="str">
        <f>IF($A1208=0,"",IFERROR(INDEX(BD_Gestão!E:E,MATCH('Banco de Dados'!$B1208,BD_Gestão!$B:$B,0)),"erro"))</f>
        <v/>
      </c>
      <c r="J1208" s="186" t="str">
        <f>IF($A1208=0,"",IFERROR(INDEX(BD_Gestão!B:B,MATCH('Banco de Dados'!$B1208,BD_Gestão!$B:$B,0)),"erro"))</f>
        <v/>
      </c>
      <c r="K1208" s="158" t="str">
        <f>IF($A1208=0,"",IFERROR(INDEX(BD_Gestão!C:C,MATCH('Banco de Dados'!$B1208,BD_Gestão!$B:$B,0)),"erro"))</f>
        <v/>
      </c>
      <c r="L1208" s="158" t="str">
        <f>IF($A1208=0,"",IFERROR(INDEX(BD_Gestão!H:H,MATCH('Banco de Dados'!$B1208,BD_Gestão!$B:$B,0)),"erro"))</f>
        <v/>
      </c>
      <c r="M1208" s="161" t="str">
        <f>IF($A1208=0,"",IFERROR(INDEX(BD_Gestão!F:F,MATCH('Banco de Dados'!$B1208,BD_Gestão!$B:$B,0)),"erro"))</f>
        <v/>
      </c>
      <c r="N1208" s="161" t="str">
        <f>IF($A1208=0,"",IFERROR(INDEX(BD_Gestão!J:J,MATCH('Banco de Dados'!$B1208,BD_Gestão!$B:$B,0)),"erro"))</f>
        <v/>
      </c>
      <c r="O1208" s="164" t="str">
        <f>IF($A1208=0,"",IFERROR(INDEX(BD_Gestão!K:K,MATCH('Banco de Dados'!$B1208,BD_Gestão!$B:$B,0)),"erro"))</f>
        <v/>
      </c>
      <c r="P1208" s="169" t="str">
        <f t="shared" si="74"/>
        <v/>
      </c>
      <c r="Q1208" s="170" t="str">
        <f t="shared" si="75"/>
        <v/>
      </c>
      <c r="R1208" s="163" t="e">
        <f t="shared" si="72"/>
        <v>#VALUE!</v>
      </c>
      <c r="S1208" s="163" t="e">
        <f t="shared" si="73"/>
        <v>#VALUE!</v>
      </c>
      <c r="T1208" s="163" t="e">
        <f>INDEX(Controle!O:O,MATCH('Banco de Dados'!A1208,Controle!M:M,0))*E1208/100</f>
        <v>#N/A</v>
      </c>
    </row>
    <row r="1209" spans="1:20" hidden="1" x14ac:dyDescent="0.2">
      <c r="A1209" s="158">
        <f>BD_TS!A1208</f>
        <v>0</v>
      </c>
      <c r="B1209" s="158" t="str">
        <f>SUBSTITUTE(SUBSTITUTE(BD_TS!D1208," ",""),"-","/")</f>
        <v/>
      </c>
      <c r="C1209" s="158">
        <f>BD_TS!E1208</f>
        <v>0</v>
      </c>
      <c r="D1209" s="159">
        <f>BD_TS!F1208</f>
        <v>0</v>
      </c>
      <c r="E1209" s="160">
        <f>BD_TS!B1208</f>
        <v>0</v>
      </c>
      <c r="F1209" s="161">
        <f>BD_TS!C1208</f>
        <v>0</v>
      </c>
      <c r="G1209" s="187">
        <f>BD_TS!H1208</f>
        <v>0</v>
      </c>
      <c r="H1209" s="158" t="str">
        <f>IF($A1209=0,"",IFERROR(INDEX(BD_Gestão!A:A,MATCH('Banco de Dados'!$B1209,BD_Gestão!$B:$B,0)),"erro"))</f>
        <v/>
      </c>
      <c r="I1209" s="162" t="str">
        <f>IF($A1209=0,"",IFERROR(INDEX(BD_Gestão!E:E,MATCH('Banco de Dados'!$B1209,BD_Gestão!$B:$B,0)),"erro"))</f>
        <v/>
      </c>
      <c r="J1209" s="186" t="str">
        <f>IF($A1209=0,"",IFERROR(INDEX(BD_Gestão!B:B,MATCH('Banco de Dados'!$B1209,BD_Gestão!$B:$B,0)),"erro"))</f>
        <v/>
      </c>
      <c r="K1209" s="158" t="str">
        <f>IF($A1209=0,"",IFERROR(INDEX(BD_Gestão!C:C,MATCH('Banco de Dados'!$B1209,BD_Gestão!$B:$B,0)),"erro"))</f>
        <v/>
      </c>
      <c r="L1209" s="158" t="str">
        <f>IF($A1209=0,"",IFERROR(INDEX(BD_Gestão!H:H,MATCH('Banco de Dados'!$B1209,BD_Gestão!$B:$B,0)),"erro"))</f>
        <v/>
      </c>
      <c r="M1209" s="161" t="str">
        <f>IF($A1209=0,"",IFERROR(INDEX(BD_Gestão!F:F,MATCH('Banco de Dados'!$B1209,BD_Gestão!$B:$B,0)),"erro"))</f>
        <v/>
      </c>
      <c r="N1209" s="161" t="str">
        <f>IF($A1209=0,"",IFERROR(INDEX(BD_Gestão!J:J,MATCH('Banco de Dados'!$B1209,BD_Gestão!$B:$B,0)),"erro"))</f>
        <v/>
      </c>
      <c r="O1209" s="164" t="str">
        <f>IF($A1209=0,"",IFERROR(INDEX(BD_Gestão!K:K,MATCH('Banco de Dados'!$B1209,BD_Gestão!$B:$B,0)),"erro"))</f>
        <v/>
      </c>
      <c r="P1209" s="169" t="str">
        <f t="shared" si="74"/>
        <v/>
      </c>
      <c r="Q1209" s="170" t="str">
        <f t="shared" si="75"/>
        <v/>
      </c>
      <c r="R1209" s="163" t="e">
        <f t="shared" si="72"/>
        <v>#VALUE!</v>
      </c>
      <c r="S1209" s="163" t="e">
        <f t="shared" si="73"/>
        <v>#VALUE!</v>
      </c>
      <c r="T1209" s="163" t="e">
        <f>INDEX(Controle!O:O,MATCH('Banco de Dados'!A1209,Controle!M:M,0))*E1209/100</f>
        <v>#N/A</v>
      </c>
    </row>
    <row r="1210" spans="1:20" hidden="1" x14ac:dyDescent="0.2">
      <c r="A1210" s="158">
        <f>BD_TS!A1209</f>
        <v>0</v>
      </c>
      <c r="B1210" s="158" t="str">
        <f>SUBSTITUTE(SUBSTITUTE(BD_TS!D1209," ",""),"-","/")</f>
        <v/>
      </c>
      <c r="C1210" s="158">
        <f>BD_TS!E1209</f>
        <v>0</v>
      </c>
      <c r="D1210" s="159">
        <f>BD_TS!F1209</f>
        <v>0</v>
      </c>
      <c r="E1210" s="160">
        <f>BD_TS!B1209</f>
        <v>0</v>
      </c>
      <c r="F1210" s="161">
        <f>BD_TS!C1209</f>
        <v>0</v>
      </c>
      <c r="G1210" s="187">
        <f>BD_TS!H1209</f>
        <v>0</v>
      </c>
      <c r="H1210" s="158" t="str">
        <f>IF($A1210=0,"",IFERROR(INDEX(BD_Gestão!A:A,MATCH('Banco de Dados'!$B1210,BD_Gestão!$B:$B,0)),"erro"))</f>
        <v/>
      </c>
      <c r="I1210" s="162" t="str">
        <f>IF($A1210=0,"",IFERROR(INDEX(BD_Gestão!E:E,MATCH('Banco de Dados'!$B1210,BD_Gestão!$B:$B,0)),"erro"))</f>
        <v/>
      </c>
      <c r="J1210" s="186" t="str">
        <f>IF($A1210=0,"",IFERROR(INDEX(BD_Gestão!B:B,MATCH('Banco de Dados'!$B1210,BD_Gestão!$B:$B,0)),"erro"))</f>
        <v/>
      </c>
      <c r="K1210" s="158" t="str">
        <f>IF($A1210=0,"",IFERROR(INDEX(BD_Gestão!C:C,MATCH('Banco de Dados'!$B1210,BD_Gestão!$B:$B,0)),"erro"))</f>
        <v/>
      </c>
      <c r="L1210" s="158" t="str">
        <f>IF($A1210=0,"",IFERROR(INDEX(BD_Gestão!H:H,MATCH('Banco de Dados'!$B1210,BD_Gestão!$B:$B,0)),"erro"))</f>
        <v/>
      </c>
      <c r="M1210" s="161" t="str">
        <f>IF($A1210=0,"",IFERROR(INDEX(BD_Gestão!F:F,MATCH('Banco de Dados'!$B1210,BD_Gestão!$B:$B,0)),"erro"))</f>
        <v/>
      </c>
      <c r="N1210" s="161" t="str">
        <f>IF($A1210=0,"",IFERROR(INDEX(BD_Gestão!J:J,MATCH('Banco de Dados'!$B1210,BD_Gestão!$B:$B,0)),"erro"))</f>
        <v/>
      </c>
      <c r="O1210" s="164" t="str">
        <f>IF($A1210=0,"",IFERROR(INDEX(BD_Gestão!K:K,MATCH('Banco de Dados'!$B1210,BD_Gestão!$B:$B,0)),"erro"))</f>
        <v/>
      </c>
      <c r="P1210" s="169" t="str">
        <f t="shared" si="74"/>
        <v/>
      </c>
      <c r="Q1210" s="170" t="str">
        <f t="shared" si="75"/>
        <v/>
      </c>
      <c r="R1210" s="163" t="e">
        <f t="shared" si="72"/>
        <v>#VALUE!</v>
      </c>
      <c r="S1210" s="163" t="e">
        <f t="shared" si="73"/>
        <v>#VALUE!</v>
      </c>
      <c r="T1210" s="163" t="e">
        <f>INDEX(Controle!O:O,MATCH('Banco de Dados'!A1210,Controle!M:M,0))*E1210/100</f>
        <v>#N/A</v>
      </c>
    </row>
    <row r="1211" spans="1:20" hidden="1" x14ac:dyDescent="0.2">
      <c r="A1211" s="158">
        <f>BD_TS!A1210</f>
        <v>0</v>
      </c>
      <c r="B1211" s="158" t="str">
        <f>SUBSTITUTE(SUBSTITUTE(BD_TS!D1210," ",""),"-","/")</f>
        <v/>
      </c>
      <c r="C1211" s="158">
        <f>BD_TS!E1210</f>
        <v>0</v>
      </c>
      <c r="D1211" s="159">
        <f>BD_TS!F1210</f>
        <v>0</v>
      </c>
      <c r="E1211" s="160">
        <f>BD_TS!B1210</f>
        <v>0</v>
      </c>
      <c r="F1211" s="161">
        <f>BD_TS!C1210</f>
        <v>0</v>
      </c>
      <c r="G1211" s="187">
        <f>BD_TS!H1210</f>
        <v>0</v>
      </c>
      <c r="H1211" s="158" t="str">
        <f>IF($A1211=0,"",IFERROR(INDEX(BD_Gestão!A:A,MATCH('Banco de Dados'!$B1211,BD_Gestão!$B:$B,0)),"erro"))</f>
        <v/>
      </c>
      <c r="I1211" s="162" t="str">
        <f>IF($A1211=0,"",IFERROR(INDEX(BD_Gestão!E:E,MATCH('Banco de Dados'!$B1211,BD_Gestão!$B:$B,0)),"erro"))</f>
        <v/>
      </c>
      <c r="J1211" s="186" t="str">
        <f>IF($A1211=0,"",IFERROR(INDEX(BD_Gestão!B:B,MATCH('Banco de Dados'!$B1211,BD_Gestão!$B:$B,0)),"erro"))</f>
        <v/>
      </c>
      <c r="K1211" s="158" t="str">
        <f>IF($A1211=0,"",IFERROR(INDEX(BD_Gestão!C:C,MATCH('Banco de Dados'!$B1211,BD_Gestão!$B:$B,0)),"erro"))</f>
        <v/>
      </c>
      <c r="L1211" s="158" t="str">
        <f>IF($A1211=0,"",IFERROR(INDEX(BD_Gestão!H:H,MATCH('Banco de Dados'!$B1211,BD_Gestão!$B:$B,0)),"erro"))</f>
        <v/>
      </c>
      <c r="M1211" s="161" t="str">
        <f>IF($A1211=0,"",IFERROR(INDEX(BD_Gestão!F:F,MATCH('Banco de Dados'!$B1211,BD_Gestão!$B:$B,0)),"erro"))</f>
        <v/>
      </c>
      <c r="N1211" s="161" t="str">
        <f>IF($A1211=0,"",IFERROR(INDEX(BD_Gestão!J:J,MATCH('Banco de Dados'!$B1211,BD_Gestão!$B:$B,0)),"erro"))</f>
        <v/>
      </c>
      <c r="O1211" s="164" t="str">
        <f>IF($A1211=0,"",IFERROR(INDEX(BD_Gestão!K:K,MATCH('Banco de Dados'!$B1211,BD_Gestão!$B:$B,0)),"erro"))</f>
        <v/>
      </c>
      <c r="P1211" s="169" t="str">
        <f t="shared" si="74"/>
        <v/>
      </c>
      <c r="Q1211" s="170" t="str">
        <f t="shared" si="75"/>
        <v/>
      </c>
      <c r="R1211" s="163" t="e">
        <f t="shared" si="72"/>
        <v>#VALUE!</v>
      </c>
      <c r="S1211" s="163" t="e">
        <f t="shared" si="73"/>
        <v>#VALUE!</v>
      </c>
      <c r="T1211" s="163" t="e">
        <f>INDEX(Controle!O:O,MATCH('Banco de Dados'!A1211,Controle!M:M,0))*E1211/100</f>
        <v>#N/A</v>
      </c>
    </row>
    <row r="1212" spans="1:20" hidden="1" x14ac:dyDescent="0.2">
      <c r="A1212" s="158">
        <f>BD_TS!A1211</f>
        <v>0</v>
      </c>
      <c r="B1212" s="158" t="str">
        <f>SUBSTITUTE(SUBSTITUTE(BD_TS!D1211," ",""),"-","/")</f>
        <v/>
      </c>
      <c r="C1212" s="158">
        <f>BD_TS!E1211</f>
        <v>0</v>
      </c>
      <c r="D1212" s="159">
        <f>BD_TS!F1211</f>
        <v>0</v>
      </c>
      <c r="E1212" s="160">
        <f>BD_TS!B1211</f>
        <v>0</v>
      </c>
      <c r="F1212" s="161">
        <f>BD_TS!C1211</f>
        <v>0</v>
      </c>
      <c r="G1212" s="187">
        <f>BD_TS!H1211</f>
        <v>0</v>
      </c>
      <c r="H1212" s="158" t="str">
        <f>IF($A1212=0,"",IFERROR(INDEX(BD_Gestão!A:A,MATCH('Banco de Dados'!$B1212,BD_Gestão!$B:$B,0)),"erro"))</f>
        <v/>
      </c>
      <c r="I1212" s="162" t="str">
        <f>IF($A1212=0,"",IFERROR(INDEX(BD_Gestão!E:E,MATCH('Banco de Dados'!$B1212,BD_Gestão!$B:$B,0)),"erro"))</f>
        <v/>
      </c>
      <c r="J1212" s="186" t="str">
        <f>IF($A1212=0,"",IFERROR(INDEX(BD_Gestão!B:B,MATCH('Banco de Dados'!$B1212,BD_Gestão!$B:$B,0)),"erro"))</f>
        <v/>
      </c>
      <c r="K1212" s="158" t="str">
        <f>IF($A1212=0,"",IFERROR(INDEX(BD_Gestão!C:C,MATCH('Banco de Dados'!$B1212,BD_Gestão!$B:$B,0)),"erro"))</f>
        <v/>
      </c>
      <c r="L1212" s="158" t="str">
        <f>IF($A1212=0,"",IFERROR(INDEX(BD_Gestão!H:H,MATCH('Banco de Dados'!$B1212,BD_Gestão!$B:$B,0)),"erro"))</f>
        <v/>
      </c>
      <c r="M1212" s="161" t="str">
        <f>IF($A1212=0,"",IFERROR(INDEX(BD_Gestão!F:F,MATCH('Banco de Dados'!$B1212,BD_Gestão!$B:$B,0)),"erro"))</f>
        <v/>
      </c>
      <c r="N1212" s="161" t="str">
        <f>IF($A1212=0,"",IFERROR(INDEX(BD_Gestão!J:J,MATCH('Banco de Dados'!$B1212,BD_Gestão!$B:$B,0)),"erro"))</f>
        <v/>
      </c>
      <c r="O1212" s="164" t="str">
        <f>IF($A1212=0,"",IFERROR(INDEX(BD_Gestão!K:K,MATCH('Banco de Dados'!$B1212,BD_Gestão!$B:$B,0)),"erro"))</f>
        <v/>
      </c>
      <c r="P1212" s="169" t="str">
        <f t="shared" si="74"/>
        <v/>
      </c>
      <c r="Q1212" s="170" t="str">
        <f t="shared" si="75"/>
        <v/>
      </c>
      <c r="R1212" s="163" t="e">
        <f t="shared" si="72"/>
        <v>#VALUE!</v>
      </c>
      <c r="S1212" s="163" t="e">
        <f t="shared" si="73"/>
        <v>#VALUE!</v>
      </c>
      <c r="T1212" s="163" t="e">
        <f>INDEX(Controle!O:O,MATCH('Banco de Dados'!A1212,Controle!M:M,0))*E1212/100</f>
        <v>#N/A</v>
      </c>
    </row>
    <row r="1213" spans="1:20" hidden="1" x14ac:dyDescent="0.2">
      <c r="A1213" s="158">
        <f>BD_TS!A1212</f>
        <v>0</v>
      </c>
      <c r="B1213" s="158" t="str">
        <f>SUBSTITUTE(SUBSTITUTE(BD_TS!D1212," ",""),"-","/")</f>
        <v/>
      </c>
      <c r="C1213" s="158">
        <f>BD_TS!E1212</f>
        <v>0</v>
      </c>
      <c r="D1213" s="159">
        <f>BD_TS!F1212</f>
        <v>0</v>
      </c>
      <c r="E1213" s="160">
        <f>BD_TS!B1212</f>
        <v>0</v>
      </c>
      <c r="F1213" s="161">
        <f>BD_TS!C1212</f>
        <v>0</v>
      </c>
      <c r="G1213" s="187">
        <f>BD_TS!H1212</f>
        <v>0</v>
      </c>
      <c r="H1213" s="158" t="str">
        <f>IF($A1213=0,"",IFERROR(INDEX(BD_Gestão!A:A,MATCH('Banco de Dados'!$B1213,BD_Gestão!$B:$B,0)),"erro"))</f>
        <v/>
      </c>
      <c r="I1213" s="162" t="str">
        <f>IF($A1213=0,"",IFERROR(INDEX(BD_Gestão!E:E,MATCH('Banco de Dados'!$B1213,BD_Gestão!$B:$B,0)),"erro"))</f>
        <v/>
      </c>
      <c r="J1213" s="186" t="str">
        <f>IF($A1213=0,"",IFERROR(INDEX(BD_Gestão!B:B,MATCH('Banco de Dados'!$B1213,BD_Gestão!$B:$B,0)),"erro"))</f>
        <v/>
      </c>
      <c r="K1213" s="158" t="str">
        <f>IF($A1213=0,"",IFERROR(INDEX(BD_Gestão!C:C,MATCH('Banco de Dados'!$B1213,BD_Gestão!$B:$B,0)),"erro"))</f>
        <v/>
      </c>
      <c r="L1213" s="158" t="str">
        <f>IF($A1213=0,"",IFERROR(INDEX(BD_Gestão!H:H,MATCH('Banco de Dados'!$B1213,BD_Gestão!$B:$B,0)),"erro"))</f>
        <v/>
      </c>
      <c r="M1213" s="161" t="str">
        <f>IF($A1213=0,"",IFERROR(INDEX(BD_Gestão!F:F,MATCH('Banco de Dados'!$B1213,BD_Gestão!$B:$B,0)),"erro"))</f>
        <v/>
      </c>
      <c r="N1213" s="161" t="str">
        <f>IF($A1213=0,"",IFERROR(INDEX(BD_Gestão!J:J,MATCH('Banco de Dados'!$B1213,BD_Gestão!$B:$B,0)),"erro"))</f>
        <v/>
      </c>
      <c r="O1213" s="164" t="str">
        <f>IF($A1213=0,"",IFERROR(INDEX(BD_Gestão!K:K,MATCH('Banco de Dados'!$B1213,BD_Gestão!$B:$B,0)),"erro"))</f>
        <v/>
      </c>
      <c r="P1213" s="169" t="str">
        <f t="shared" si="74"/>
        <v/>
      </c>
      <c r="Q1213" s="170" t="str">
        <f t="shared" si="75"/>
        <v/>
      </c>
      <c r="R1213" s="163" t="e">
        <f t="shared" si="72"/>
        <v>#VALUE!</v>
      </c>
      <c r="S1213" s="163" t="e">
        <f t="shared" si="73"/>
        <v>#VALUE!</v>
      </c>
      <c r="T1213" s="163" t="e">
        <f>INDEX(Controle!O:O,MATCH('Banco de Dados'!A1213,Controle!M:M,0))*E1213/100</f>
        <v>#N/A</v>
      </c>
    </row>
    <row r="1214" spans="1:20" hidden="1" x14ac:dyDescent="0.2">
      <c r="A1214" s="158">
        <f>BD_TS!A1213</f>
        <v>0</v>
      </c>
      <c r="B1214" s="158" t="str">
        <f>SUBSTITUTE(SUBSTITUTE(BD_TS!D1213," ",""),"-","/")</f>
        <v/>
      </c>
      <c r="C1214" s="158">
        <f>BD_TS!E1213</f>
        <v>0</v>
      </c>
      <c r="D1214" s="159">
        <f>BD_TS!F1213</f>
        <v>0</v>
      </c>
      <c r="E1214" s="160">
        <f>BD_TS!B1213</f>
        <v>0</v>
      </c>
      <c r="F1214" s="161">
        <f>BD_TS!C1213</f>
        <v>0</v>
      </c>
      <c r="G1214" s="187">
        <f>BD_TS!H1213</f>
        <v>0</v>
      </c>
      <c r="H1214" s="158" t="str">
        <f>IF($A1214=0,"",IFERROR(INDEX(BD_Gestão!A:A,MATCH('Banco de Dados'!$B1214,BD_Gestão!$B:$B,0)),"erro"))</f>
        <v/>
      </c>
      <c r="I1214" s="162" t="str">
        <f>IF($A1214=0,"",IFERROR(INDEX(BD_Gestão!E:E,MATCH('Banco de Dados'!$B1214,BD_Gestão!$B:$B,0)),"erro"))</f>
        <v/>
      </c>
      <c r="J1214" s="186" t="str">
        <f>IF($A1214=0,"",IFERROR(INDEX(BD_Gestão!B:B,MATCH('Banco de Dados'!$B1214,BD_Gestão!$B:$B,0)),"erro"))</f>
        <v/>
      </c>
      <c r="K1214" s="158" t="str">
        <f>IF($A1214=0,"",IFERROR(INDEX(BD_Gestão!C:C,MATCH('Banco de Dados'!$B1214,BD_Gestão!$B:$B,0)),"erro"))</f>
        <v/>
      </c>
      <c r="L1214" s="158" t="str">
        <f>IF($A1214=0,"",IFERROR(INDEX(BD_Gestão!H:H,MATCH('Banco de Dados'!$B1214,BD_Gestão!$B:$B,0)),"erro"))</f>
        <v/>
      </c>
      <c r="M1214" s="161" t="str">
        <f>IF($A1214=0,"",IFERROR(INDEX(BD_Gestão!F:F,MATCH('Banco de Dados'!$B1214,BD_Gestão!$B:$B,0)),"erro"))</f>
        <v/>
      </c>
      <c r="N1214" s="161" t="str">
        <f>IF($A1214=0,"",IFERROR(INDEX(BD_Gestão!J:J,MATCH('Banco de Dados'!$B1214,BD_Gestão!$B:$B,0)),"erro"))</f>
        <v/>
      </c>
      <c r="O1214" s="164" t="str">
        <f>IF($A1214=0,"",IFERROR(INDEX(BD_Gestão!K:K,MATCH('Banco de Dados'!$B1214,BD_Gestão!$B:$B,0)),"erro"))</f>
        <v/>
      </c>
      <c r="P1214" s="169" t="str">
        <f t="shared" si="74"/>
        <v/>
      </c>
      <c r="Q1214" s="170" t="str">
        <f t="shared" si="75"/>
        <v/>
      </c>
      <c r="R1214" s="163" t="e">
        <f t="shared" si="72"/>
        <v>#VALUE!</v>
      </c>
      <c r="S1214" s="163" t="e">
        <f t="shared" si="73"/>
        <v>#VALUE!</v>
      </c>
      <c r="T1214" s="163" t="e">
        <f>INDEX(Controle!O:O,MATCH('Banco de Dados'!A1214,Controle!M:M,0))*E1214/100</f>
        <v>#N/A</v>
      </c>
    </row>
    <row r="1215" spans="1:20" hidden="1" x14ac:dyDescent="0.2">
      <c r="A1215" s="158">
        <f>BD_TS!A1214</f>
        <v>0</v>
      </c>
      <c r="B1215" s="158" t="str">
        <f>SUBSTITUTE(SUBSTITUTE(BD_TS!D1214," ",""),"-","/")</f>
        <v/>
      </c>
      <c r="C1215" s="158">
        <f>BD_TS!E1214</f>
        <v>0</v>
      </c>
      <c r="D1215" s="159">
        <f>BD_TS!F1214</f>
        <v>0</v>
      </c>
      <c r="E1215" s="160">
        <f>BD_TS!B1214</f>
        <v>0</v>
      </c>
      <c r="F1215" s="161">
        <f>BD_TS!C1214</f>
        <v>0</v>
      </c>
      <c r="G1215" s="187">
        <f>BD_TS!H1214</f>
        <v>0</v>
      </c>
      <c r="H1215" s="158" t="str">
        <f>IF($A1215=0,"",IFERROR(INDEX(BD_Gestão!A:A,MATCH('Banco de Dados'!$B1215,BD_Gestão!$B:$B,0)),"erro"))</f>
        <v/>
      </c>
      <c r="I1215" s="162" t="str">
        <f>IF($A1215=0,"",IFERROR(INDEX(BD_Gestão!E:E,MATCH('Banco de Dados'!$B1215,BD_Gestão!$B:$B,0)),"erro"))</f>
        <v/>
      </c>
      <c r="J1215" s="186" t="str">
        <f>IF($A1215=0,"",IFERROR(INDEX(BD_Gestão!B:B,MATCH('Banco de Dados'!$B1215,BD_Gestão!$B:$B,0)),"erro"))</f>
        <v/>
      </c>
      <c r="K1215" s="158" t="str">
        <f>IF($A1215=0,"",IFERROR(INDEX(BD_Gestão!C:C,MATCH('Banco de Dados'!$B1215,BD_Gestão!$B:$B,0)),"erro"))</f>
        <v/>
      </c>
      <c r="L1215" s="158" t="str">
        <f>IF($A1215=0,"",IFERROR(INDEX(BD_Gestão!H:H,MATCH('Banco de Dados'!$B1215,BD_Gestão!$B:$B,0)),"erro"))</f>
        <v/>
      </c>
      <c r="M1215" s="161" t="str">
        <f>IF($A1215=0,"",IFERROR(INDEX(BD_Gestão!F:F,MATCH('Banco de Dados'!$B1215,BD_Gestão!$B:$B,0)),"erro"))</f>
        <v/>
      </c>
      <c r="N1215" s="161" t="str">
        <f>IF($A1215=0,"",IFERROR(INDEX(BD_Gestão!J:J,MATCH('Banco de Dados'!$B1215,BD_Gestão!$B:$B,0)),"erro"))</f>
        <v/>
      </c>
      <c r="O1215" s="164" t="str">
        <f>IF($A1215=0,"",IFERROR(INDEX(BD_Gestão!K:K,MATCH('Banco de Dados'!$B1215,BD_Gestão!$B:$B,0)),"erro"))</f>
        <v/>
      </c>
      <c r="P1215" s="169" t="str">
        <f t="shared" si="74"/>
        <v/>
      </c>
      <c r="Q1215" s="170" t="str">
        <f t="shared" si="75"/>
        <v/>
      </c>
      <c r="R1215" s="163" t="e">
        <f t="shared" si="72"/>
        <v>#VALUE!</v>
      </c>
      <c r="S1215" s="163" t="e">
        <f t="shared" si="73"/>
        <v>#VALUE!</v>
      </c>
      <c r="T1215" s="163" t="e">
        <f>INDEX(Controle!O:O,MATCH('Banco de Dados'!A1215,Controle!M:M,0))*E1215/100</f>
        <v>#N/A</v>
      </c>
    </row>
    <row r="1216" spans="1:20" hidden="1" x14ac:dyDescent="0.2">
      <c r="A1216" s="158">
        <f>BD_TS!A1215</f>
        <v>0</v>
      </c>
      <c r="B1216" s="158" t="str">
        <f>SUBSTITUTE(SUBSTITUTE(BD_TS!D1215," ",""),"-","/")</f>
        <v/>
      </c>
      <c r="C1216" s="158">
        <f>BD_TS!E1215</f>
        <v>0</v>
      </c>
      <c r="D1216" s="159">
        <f>BD_TS!F1215</f>
        <v>0</v>
      </c>
      <c r="E1216" s="160">
        <f>BD_TS!B1215</f>
        <v>0</v>
      </c>
      <c r="F1216" s="161">
        <f>BD_TS!C1215</f>
        <v>0</v>
      </c>
      <c r="G1216" s="187">
        <f>BD_TS!H1215</f>
        <v>0</v>
      </c>
      <c r="H1216" s="158" t="str">
        <f>IF($A1216=0,"",IFERROR(INDEX(BD_Gestão!A:A,MATCH('Banco de Dados'!$B1216,BD_Gestão!$B:$B,0)),"erro"))</f>
        <v/>
      </c>
      <c r="I1216" s="162" t="str">
        <f>IF($A1216=0,"",IFERROR(INDEX(BD_Gestão!E:E,MATCH('Banco de Dados'!$B1216,BD_Gestão!$B:$B,0)),"erro"))</f>
        <v/>
      </c>
      <c r="J1216" s="186" t="str">
        <f>IF($A1216=0,"",IFERROR(INDEX(BD_Gestão!B:B,MATCH('Banco de Dados'!$B1216,BD_Gestão!$B:$B,0)),"erro"))</f>
        <v/>
      </c>
      <c r="K1216" s="158" t="str">
        <f>IF($A1216=0,"",IFERROR(INDEX(BD_Gestão!C:C,MATCH('Banco de Dados'!$B1216,BD_Gestão!$B:$B,0)),"erro"))</f>
        <v/>
      </c>
      <c r="L1216" s="158" t="str">
        <f>IF($A1216=0,"",IFERROR(INDEX(BD_Gestão!H:H,MATCH('Banco de Dados'!$B1216,BD_Gestão!$B:$B,0)),"erro"))</f>
        <v/>
      </c>
      <c r="M1216" s="161" t="str">
        <f>IF($A1216=0,"",IFERROR(INDEX(BD_Gestão!F:F,MATCH('Banco de Dados'!$B1216,BD_Gestão!$B:$B,0)),"erro"))</f>
        <v/>
      </c>
      <c r="N1216" s="161" t="str">
        <f>IF($A1216=0,"",IFERROR(INDEX(BD_Gestão!J:J,MATCH('Banco de Dados'!$B1216,BD_Gestão!$B:$B,0)),"erro"))</f>
        <v/>
      </c>
      <c r="O1216" s="164" t="str">
        <f>IF($A1216=0,"",IFERROR(INDEX(BD_Gestão!K:K,MATCH('Banco de Dados'!$B1216,BD_Gestão!$B:$B,0)),"erro"))</f>
        <v/>
      </c>
      <c r="P1216" s="169" t="str">
        <f t="shared" si="74"/>
        <v/>
      </c>
      <c r="Q1216" s="170" t="str">
        <f t="shared" si="75"/>
        <v/>
      </c>
      <c r="R1216" s="163" t="e">
        <f t="shared" si="72"/>
        <v>#VALUE!</v>
      </c>
      <c r="S1216" s="163" t="e">
        <f t="shared" si="73"/>
        <v>#VALUE!</v>
      </c>
      <c r="T1216" s="163" t="e">
        <f>INDEX(Controle!O:O,MATCH('Banco de Dados'!A1216,Controle!M:M,0))*E1216/100</f>
        <v>#N/A</v>
      </c>
    </row>
    <row r="1217" spans="1:20" hidden="1" x14ac:dyDescent="0.2">
      <c r="A1217" s="158">
        <f>BD_TS!A1216</f>
        <v>0</v>
      </c>
      <c r="B1217" s="158" t="str">
        <f>SUBSTITUTE(SUBSTITUTE(BD_TS!D1216," ",""),"-","/")</f>
        <v/>
      </c>
      <c r="C1217" s="158">
        <f>BD_TS!E1216</f>
        <v>0</v>
      </c>
      <c r="D1217" s="159">
        <f>BD_TS!F1216</f>
        <v>0</v>
      </c>
      <c r="E1217" s="160">
        <f>BD_TS!B1216</f>
        <v>0</v>
      </c>
      <c r="F1217" s="161">
        <f>BD_TS!C1216</f>
        <v>0</v>
      </c>
      <c r="G1217" s="187">
        <f>BD_TS!H1216</f>
        <v>0</v>
      </c>
      <c r="H1217" s="158" t="str">
        <f>IF($A1217=0,"",IFERROR(INDEX(BD_Gestão!A:A,MATCH('Banco de Dados'!$B1217,BD_Gestão!$B:$B,0)),"erro"))</f>
        <v/>
      </c>
      <c r="I1217" s="162" t="str">
        <f>IF($A1217=0,"",IFERROR(INDEX(BD_Gestão!E:E,MATCH('Banco de Dados'!$B1217,BD_Gestão!$B:$B,0)),"erro"))</f>
        <v/>
      </c>
      <c r="J1217" s="186" t="str">
        <f>IF($A1217=0,"",IFERROR(INDEX(BD_Gestão!B:B,MATCH('Banco de Dados'!$B1217,BD_Gestão!$B:$B,0)),"erro"))</f>
        <v/>
      </c>
      <c r="K1217" s="158" t="str">
        <f>IF($A1217=0,"",IFERROR(INDEX(BD_Gestão!C:C,MATCH('Banco de Dados'!$B1217,BD_Gestão!$B:$B,0)),"erro"))</f>
        <v/>
      </c>
      <c r="L1217" s="158" t="str">
        <f>IF($A1217=0,"",IFERROR(INDEX(BD_Gestão!H:H,MATCH('Banco de Dados'!$B1217,BD_Gestão!$B:$B,0)),"erro"))</f>
        <v/>
      </c>
      <c r="M1217" s="161" t="str">
        <f>IF($A1217=0,"",IFERROR(INDEX(BD_Gestão!F:F,MATCH('Banco de Dados'!$B1217,BD_Gestão!$B:$B,0)),"erro"))</f>
        <v/>
      </c>
      <c r="N1217" s="161" t="str">
        <f>IF($A1217=0,"",IFERROR(INDEX(BD_Gestão!J:J,MATCH('Banco de Dados'!$B1217,BD_Gestão!$B:$B,0)),"erro"))</f>
        <v/>
      </c>
      <c r="O1217" s="164" t="str">
        <f>IF($A1217=0,"",IFERROR(INDEX(BD_Gestão!K:K,MATCH('Banco de Dados'!$B1217,BD_Gestão!$B:$B,0)),"erro"))</f>
        <v/>
      </c>
      <c r="P1217" s="169" t="str">
        <f t="shared" si="74"/>
        <v/>
      </c>
      <c r="Q1217" s="170" t="str">
        <f t="shared" si="75"/>
        <v/>
      </c>
      <c r="R1217" s="163" t="e">
        <f t="shared" si="72"/>
        <v>#VALUE!</v>
      </c>
      <c r="S1217" s="163" t="e">
        <f t="shared" si="73"/>
        <v>#VALUE!</v>
      </c>
      <c r="T1217" s="163" t="e">
        <f>INDEX(Controle!O:O,MATCH('Banco de Dados'!A1217,Controle!M:M,0))*E1217/100</f>
        <v>#N/A</v>
      </c>
    </row>
    <row r="1218" spans="1:20" hidden="1" x14ac:dyDescent="0.2">
      <c r="A1218" s="158">
        <f>BD_TS!A1217</f>
        <v>0</v>
      </c>
      <c r="B1218" s="158" t="str">
        <f>SUBSTITUTE(SUBSTITUTE(BD_TS!D1217," ",""),"-","/")</f>
        <v/>
      </c>
      <c r="C1218" s="158">
        <f>BD_TS!E1217</f>
        <v>0</v>
      </c>
      <c r="D1218" s="159">
        <f>BD_TS!F1217</f>
        <v>0</v>
      </c>
      <c r="E1218" s="160">
        <f>BD_TS!B1217</f>
        <v>0</v>
      </c>
      <c r="F1218" s="161">
        <f>BD_TS!C1217</f>
        <v>0</v>
      </c>
      <c r="G1218" s="187">
        <f>BD_TS!H1217</f>
        <v>0</v>
      </c>
      <c r="H1218" s="158" t="str">
        <f>IF($A1218=0,"",IFERROR(INDEX(BD_Gestão!A:A,MATCH('Banco de Dados'!$B1218,BD_Gestão!$B:$B,0)),"erro"))</f>
        <v/>
      </c>
      <c r="I1218" s="162" t="str">
        <f>IF($A1218=0,"",IFERROR(INDEX(BD_Gestão!E:E,MATCH('Banco de Dados'!$B1218,BD_Gestão!$B:$B,0)),"erro"))</f>
        <v/>
      </c>
      <c r="J1218" s="186" t="str">
        <f>IF($A1218=0,"",IFERROR(INDEX(BD_Gestão!B:B,MATCH('Banco de Dados'!$B1218,BD_Gestão!$B:$B,0)),"erro"))</f>
        <v/>
      </c>
      <c r="K1218" s="158" t="str">
        <f>IF($A1218=0,"",IFERROR(INDEX(BD_Gestão!C:C,MATCH('Banco de Dados'!$B1218,BD_Gestão!$B:$B,0)),"erro"))</f>
        <v/>
      </c>
      <c r="L1218" s="158" t="str">
        <f>IF($A1218=0,"",IFERROR(INDEX(BD_Gestão!H:H,MATCH('Banco de Dados'!$B1218,BD_Gestão!$B:$B,0)),"erro"))</f>
        <v/>
      </c>
      <c r="M1218" s="161" t="str">
        <f>IF($A1218=0,"",IFERROR(INDEX(BD_Gestão!F:F,MATCH('Banco de Dados'!$B1218,BD_Gestão!$B:$B,0)),"erro"))</f>
        <v/>
      </c>
      <c r="N1218" s="161" t="str">
        <f>IF($A1218=0,"",IFERROR(INDEX(BD_Gestão!J:J,MATCH('Banco de Dados'!$B1218,BD_Gestão!$B:$B,0)),"erro"))</f>
        <v/>
      </c>
      <c r="O1218" s="164" t="str">
        <f>IF($A1218=0,"",IFERROR(INDEX(BD_Gestão!K:K,MATCH('Banco de Dados'!$B1218,BD_Gestão!$B:$B,0)),"erro"))</f>
        <v/>
      </c>
      <c r="P1218" s="169" t="str">
        <f t="shared" si="74"/>
        <v/>
      </c>
      <c r="Q1218" s="170" t="str">
        <f t="shared" si="75"/>
        <v/>
      </c>
      <c r="R1218" s="163" t="e">
        <f t="shared" si="72"/>
        <v>#VALUE!</v>
      </c>
      <c r="S1218" s="163" t="e">
        <f t="shared" si="73"/>
        <v>#VALUE!</v>
      </c>
      <c r="T1218" s="163" t="e">
        <f>INDEX(Controle!O:O,MATCH('Banco de Dados'!A1218,Controle!M:M,0))*E1218/100</f>
        <v>#N/A</v>
      </c>
    </row>
    <row r="1219" spans="1:20" hidden="1" x14ac:dyDescent="0.2">
      <c r="A1219" s="158">
        <f>BD_TS!A1218</f>
        <v>0</v>
      </c>
      <c r="B1219" s="158" t="str">
        <f>SUBSTITUTE(SUBSTITUTE(BD_TS!D1218," ",""),"-","/")</f>
        <v/>
      </c>
      <c r="C1219" s="158">
        <f>BD_TS!E1218</f>
        <v>0</v>
      </c>
      <c r="D1219" s="159">
        <f>BD_TS!F1218</f>
        <v>0</v>
      </c>
      <c r="E1219" s="160">
        <f>BD_TS!B1218</f>
        <v>0</v>
      </c>
      <c r="F1219" s="161">
        <f>BD_TS!C1218</f>
        <v>0</v>
      </c>
      <c r="G1219" s="187">
        <f>BD_TS!H1218</f>
        <v>0</v>
      </c>
      <c r="H1219" s="158" t="str">
        <f>IF($A1219=0,"",IFERROR(INDEX(BD_Gestão!A:A,MATCH('Banco de Dados'!$B1219,BD_Gestão!$B:$B,0)),"erro"))</f>
        <v/>
      </c>
      <c r="I1219" s="162" t="str">
        <f>IF($A1219=0,"",IFERROR(INDEX(BD_Gestão!E:E,MATCH('Banco de Dados'!$B1219,BD_Gestão!$B:$B,0)),"erro"))</f>
        <v/>
      </c>
      <c r="J1219" s="186" t="str">
        <f>IF($A1219=0,"",IFERROR(INDEX(BD_Gestão!B:B,MATCH('Banco de Dados'!$B1219,BD_Gestão!$B:$B,0)),"erro"))</f>
        <v/>
      </c>
      <c r="K1219" s="158" t="str">
        <f>IF($A1219=0,"",IFERROR(INDEX(BD_Gestão!C:C,MATCH('Banco de Dados'!$B1219,BD_Gestão!$B:$B,0)),"erro"))</f>
        <v/>
      </c>
      <c r="L1219" s="158" t="str">
        <f>IF($A1219=0,"",IFERROR(INDEX(BD_Gestão!H:H,MATCH('Banco de Dados'!$B1219,BD_Gestão!$B:$B,0)),"erro"))</f>
        <v/>
      </c>
      <c r="M1219" s="161" t="str">
        <f>IF($A1219=0,"",IFERROR(INDEX(BD_Gestão!F:F,MATCH('Banco de Dados'!$B1219,BD_Gestão!$B:$B,0)),"erro"))</f>
        <v/>
      </c>
      <c r="N1219" s="161" t="str">
        <f>IF($A1219=0,"",IFERROR(INDEX(BD_Gestão!J:J,MATCH('Banco de Dados'!$B1219,BD_Gestão!$B:$B,0)),"erro"))</f>
        <v/>
      </c>
      <c r="O1219" s="164" t="str">
        <f>IF($A1219=0,"",IFERROR(INDEX(BD_Gestão!K:K,MATCH('Banco de Dados'!$B1219,BD_Gestão!$B:$B,0)),"erro"))</f>
        <v/>
      </c>
      <c r="P1219" s="169" t="str">
        <f t="shared" si="74"/>
        <v/>
      </c>
      <c r="Q1219" s="170" t="str">
        <f t="shared" si="75"/>
        <v/>
      </c>
      <c r="R1219" s="163" t="e">
        <f t="shared" si="72"/>
        <v>#VALUE!</v>
      </c>
      <c r="S1219" s="163" t="e">
        <f t="shared" si="73"/>
        <v>#VALUE!</v>
      </c>
      <c r="T1219" s="163" t="e">
        <f>INDEX(Controle!O:O,MATCH('Banco de Dados'!A1219,Controle!M:M,0))*E1219/100</f>
        <v>#N/A</v>
      </c>
    </row>
    <row r="1220" spans="1:20" hidden="1" x14ac:dyDescent="0.2">
      <c r="A1220" s="158">
        <f>BD_TS!A1219</f>
        <v>0</v>
      </c>
      <c r="B1220" s="158" t="str">
        <f>SUBSTITUTE(SUBSTITUTE(BD_TS!D1219," ",""),"-","/")</f>
        <v/>
      </c>
      <c r="C1220" s="158">
        <f>BD_TS!E1219</f>
        <v>0</v>
      </c>
      <c r="D1220" s="159">
        <f>BD_TS!F1219</f>
        <v>0</v>
      </c>
      <c r="E1220" s="160">
        <f>BD_TS!B1219</f>
        <v>0</v>
      </c>
      <c r="F1220" s="161">
        <f>BD_TS!C1219</f>
        <v>0</v>
      </c>
      <c r="G1220" s="187">
        <f>BD_TS!H1219</f>
        <v>0</v>
      </c>
      <c r="H1220" s="158" t="str">
        <f>IF($A1220=0,"",IFERROR(INDEX(BD_Gestão!A:A,MATCH('Banco de Dados'!$B1220,BD_Gestão!$B:$B,0)),"erro"))</f>
        <v/>
      </c>
      <c r="I1220" s="162" t="str">
        <f>IF($A1220=0,"",IFERROR(INDEX(BD_Gestão!E:E,MATCH('Banco de Dados'!$B1220,BD_Gestão!$B:$B,0)),"erro"))</f>
        <v/>
      </c>
      <c r="J1220" s="186" t="str">
        <f>IF($A1220=0,"",IFERROR(INDEX(BD_Gestão!B:B,MATCH('Banco de Dados'!$B1220,BD_Gestão!$B:$B,0)),"erro"))</f>
        <v/>
      </c>
      <c r="K1220" s="158" t="str">
        <f>IF($A1220=0,"",IFERROR(INDEX(BD_Gestão!C:C,MATCH('Banco de Dados'!$B1220,BD_Gestão!$B:$B,0)),"erro"))</f>
        <v/>
      </c>
      <c r="L1220" s="158" t="str">
        <f>IF($A1220=0,"",IFERROR(INDEX(BD_Gestão!H:H,MATCH('Banco de Dados'!$B1220,BD_Gestão!$B:$B,0)),"erro"))</f>
        <v/>
      </c>
      <c r="M1220" s="161" t="str">
        <f>IF($A1220=0,"",IFERROR(INDEX(BD_Gestão!F:F,MATCH('Banco de Dados'!$B1220,BD_Gestão!$B:$B,0)),"erro"))</f>
        <v/>
      </c>
      <c r="N1220" s="161" t="str">
        <f>IF($A1220=0,"",IFERROR(INDEX(BD_Gestão!J:J,MATCH('Banco de Dados'!$B1220,BD_Gestão!$B:$B,0)),"erro"))</f>
        <v/>
      </c>
      <c r="O1220" s="164" t="str">
        <f>IF($A1220=0,"",IFERROR(INDEX(BD_Gestão!K:K,MATCH('Banco de Dados'!$B1220,BD_Gestão!$B:$B,0)),"erro"))</f>
        <v/>
      </c>
      <c r="P1220" s="169" t="str">
        <f t="shared" si="74"/>
        <v/>
      </c>
      <c r="Q1220" s="170" t="str">
        <f t="shared" si="75"/>
        <v/>
      </c>
      <c r="R1220" s="163" t="e">
        <f t="shared" si="72"/>
        <v>#VALUE!</v>
      </c>
      <c r="S1220" s="163" t="e">
        <f t="shared" si="73"/>
        <v>#VALUE!</v>
      </c>
      <c r="T1220" s="163" t="e">
        <f>INDEX(Controle!O:O,MATCH('Banco de Dados'!A1220,Controle!M:M,0))*E1220/100</f>
        <v>#N/A</v>
      </c>
    </row>
    <row r="1221" spans="1:20" hidden="1" x14ac:dyDescent="0.2">
      <c r="A1221" s="158">
        <f>BD_TS!A1220</f>
        <v>0</v>
      </c>
      <c r="B1221" s="158" t="str">
        <f>SUBSTITUTE(SUBSTITUTE(BD_TS!D1220," ",""),"-","/")</f>
        <v/>
      </c>
      <c r="C1221" s="158">
        <f>BD_TS!E1220</f>
        <v>0</v>
      </c>
      <c r="D1221" s="159">
        <f>BD_TS!F1220</f>
        <v>0</v>
      </c>
      <c r="E1221" s="160">
        <f>BD_TS!B1220</f>
        <v>0</v>
      </c>
      <c r="F1221" s="161">
        <f>BD_TS!C1220</f>
        <v>0</v>
      </c>
      <c r="G1221" s="187">
        <f>BD_TS!H1220</f>
        <v>0</v>
      </c>
      <c r="H1221" s="158" t="str">
        <f>IF($A1221=0,"",IFERROR(INDEX(BD_Gestão!A:A,MATCH('Banco de Dados'!$B1221,BD_Gestão!$B:$B,0)),"erro"))</f>
        <v/>
      </c>
      <c r="I1221" s="162" t="str">
        <f>IF($A1221=0,"",IFERROR(INDEX(BD_Gestão!E:E,MATCH('Banco de Dados'!$B1221,BD_Gestão!$B:$B,0)),"erro"))</f>
        <v/>
      </c>
      <c r="J1221" s="186" t="str">
        <f>IF($A1221=0,"",IFERROR(INDEX(BD_Gestão!B:B,MATCH('Banco de Dados'!$B1221,BD_Gestão!$B:$B,0)),"erro"))</f>
        <v/>
      </c>
      <c r="K1221" s="158" t="str">
        <f>IF($A1221=0,"",IFERROR(INDEX(BD_Gestão!C:C,MATCH('Banco de Dados'!$B1221,BD_Gestão!$B:$B,0)),"erro"))</f>
        <v/>
      </c>
      <c r="L1221" s="158" t="str">
        <f>IF($A1221=0,"",IFERROR(INDEX(BD_Gestão!H:H,MATCH('Banco de Dados'!$B1221,BD_Gestão!$B:$B,0)),"erro"))</f>
        <v/>
      </c>
      <c r="M1221" s="161" t="str">
        <f>IF($A1221=0,"",IFERROR(INDEX(BD_Gestão!F:F,MATCH('Banco de Dados'!$B1221,BD_Gestão!$B:$B,0)),"erro"))</f>
        <v/>
      </c>
      <c r="N1221" s="161" t="str">
        <f>IF($A1221=0,"",IFERROR(INDEX(BD_Gestão!J:J,MATCH('Banco de Dados'!$B1221,BD_Gestão!$B:$B,0)),"erro"))</f>
        <v/>
      </c>
      <c r="O1221" s="164" t="str">
        <f>IF($A1221=0,"",IFERROR(INDEX(BD_Gestão!K:K,MATCH('Banco de Dados'!$B1221,BD_Gestão!$B:$B,0)),"erro"))</f>
        <v/>
      </c>
      <c r="P1221" s="169" t="str">
        <f t="shared" si="74"/>
        <v/>
      </c>
      <c r="Q1221" s="170" t="str">
        <f t="shared" si="75"/>
        <v/>
      </c>
      <c r="R1221" s="163" t="e">
        <f t="shared" ref="R1221:R1284" si="76">MONTH(I1221)</f>
        <v>#VALUE!</v>
      </c>
      <c r="S1221" s="163" t="e">
        <f t="shared" ref="S1221:S1284" si="77">YEAR(I1221)</f>
        <v>#VALUE!</v>
      </c>
      <c r="T1221" s="163" t="e">
        <f>INDEX(Controle!O:O,MATCH('Banco de Dados'!A1221,Controle!M:M,0))*E1221/100</f>
        <v>#N/A</v>
      </c>
    </row>
    <row r="1222" spans="1:20" hidden="1" x14ac:dyDescent="0.2">
      <c r="A1222" s="158">
        <f>BD_TS!A1221</f>
        <v>0</v>
      </c>
      <c r="B1222" s="158" t="str">
        <f>SUBSTITUTE(SUBSTITUTE(BD_TS!D1221," ",""),"-","/")</f>
        <v/>
      </c>
      <c r="C1222" s="158">
        <f>BD_TS!E1221</f>
        <v>0</v>
      </c>
      <c r="D1222" s="159">
        <f>BD_TS!F1221</f>
        <v>0</v>
      </c>
      <c r="E1222" s="160">
        <f>BD_TS!B1221</f>
        <v>0</v>
      </c>
      <c r="F1222" s="161">
        <f>BD_TS!C1221</f>
        <v>0</v>
      </c>
      <c r="G1222" s="187">
        <f>BD_TS!H1221</f>
        <v>0</v>
      </c>
      <c r="H1222" s="158" t="str">
        <f>IF($A1222=0,"",IFERROR(INDEX(BD_Gestão!A:A,MATCH('Banco de Dados'!$B1222,BD_Gestão!$B:$B,0)),"erro"))</f>
        <v/>
      </c>
      <c r="I1222" s="162" t="str">
        <f>IF($A1222=0,"",IFERROR(INDEX(BD_Gestão!E:E,MATCH('Banco de Dados'!$B1222,BD_Gestão!$B:$B,0)),"erro"))</f>
        <v/>
      </c>
      <c r="J1222" s="186" t="str">
        <f>IF($A1222=0,"",IFERROR(INDEX(BD_Gestão!B:B,MATCH('Banco de Dados'!$B1222,BD_Gestão!$B:$B,0)),"erro"))</f>
        <v/>
      </c>
      <c r="K1222" s="158" t="str">
        <f>IF($A1222=0,"",IFERROR(INDEX(BD_Gestão!C:C,MATCH('Banco de Dados'!$B1222,BD_Gestão!$B:$B,0)),"erro"))</f>
        <v/>
      </c>
      <c r="L1222" s="158" t="str">
        <f>IF($A1222=0,"",IFERROR(INDEX(BD_Gestão!H:H,MATCH('Banco de Dados'!$B1222,BD_Gestão!$B:$B,0)),"erro"))</f>
        <v/>
      </c>
      <c r="M1222" s="161" t="str">
        <f>IF($A1222=0,"",IFERROR(INDEX(BD_Gestão!F:F,MATCH('Banco de Dados'!$B1222,BD_Gestão!$B:$B,0)),"erro"))</f>
        <v/>
      </c>
      <c r="N1222" s="161" t="str">
        <f>IF($A1222=0,"",IFERROR(INDEX(BD_Gestão!J:J,MATCH('Banco de Dados'!$B1222,BD_Gestão!$B:$B,0)),"erro"))</f>
        <v/>
      </c>
      <c r="O1222" s="164" t="str">
        <f>IF($A1222=0,"",IFERROR(INDEX(BD_Gestão!K:K,MATCH('Banco de Dados'!$B1222,BD_Gestão!$B:$B,0)),"erro"))</f>
        <v/>
      </c>
      <c r="P1222" s="169" t="str">
        <f t="shared" ref="P1222:P1285" si="78">IF(OR(H1222="erro",H1222=""),"",E1222*(MIN(O1222,1)))</f>
        <v/>
      </c>
      <c r="Q1222" s="170" t="str">
        <f t="shared" ref="Q1222:Q1285" si="79">IF(OR(H1222="erro",H1222=""),"",E1222-P1222)</f>
        <v/>
      </c>
      <c r="R1222" s="163" t="e">
        <f t="shared" si="76"/>
        <v>#VALUE!</v>
      </c>
      <c r="S1222" s="163" t="e">
        <f t="shared" si="77"/>
        <v>#VALUE!</v>
      </c>
      <c r="T1222" s="163" t="e">
        <f>INDEX(Controle!O:O,MATCH('Banco de Dados'!A1222,Controle!M:M,0))*E1222/100</f>
        <v>#N/A</v>
      </c>
    </row>
    <row r="1223" spans="1:20" hidden="1" x14ac:dyDescent="0.2">
      <c r="A1223" s="158">
        <f>BD_TS!A1222</f>
        <v>0</v>
      </c>
      <c r="B1223" s="158" t="str">
        <f>SUBSTITUTE(SUBSTITUTE(BD_TS!D1222," ",""),"-","/")</f>
        <v/>
      </c>
      <c r="C1223" s="158">
        <f>BD_TS!E1222</f>
        <v>0</v>
      </c>
      <c r="D1223" s="159">
        <f>BD_TS!F1222</f>
        <v>0</v>
      </c>
      <c r="E1223" s="160">
        <f>BD_TS!B1222</f>
        <v>0</v>
      </c>
      <c r="F1223" s="161">
        <f>BD_TS!C1222</f>
        <v>0</v>
      </c>
      <c r="G1223" s="187">
        <f>BD_TS!H1222</f>
        <v>0</v>
      </c>
      <c r="H1223" s="158" t="str">
        <f>IF($A1223=0,"",IFERROR(INDEX(BD_Gestão!A:A,MATCH('Banco de Dados'!$B1223,BD_Gestão!$B:$B,0)),"erro"))</f>
        <v/>
      </c>
      <c r="I1223" s="162" t="str">
        <f>IF($A1223=0,"",IFERROR(INDEX(BD_Gestão!E:E,MATCH('Banco de Dados'!$B1223,BD_Gestão!$B:$B,0)),"erro"))</f>
        <v/>
      </c>
      <c r="J1223" s="186" t="str">
        <f>IF($A1223=0,"",IFERROR(INDEX(BD_Gestão!B:B,MATCH('Banco de Dados'!$B1223,BD_Gestão!$B:$B,0)),"erro"))</f>
        <v/>
      </c>
      <c r="K1223" s="158" t="str">
        <f>IF($A1223=0,"",IFERROR(INDEX(BD_Gestão!C:C,MATCH('Banco de Dados'!$B1223,BD_Gestão!$B:$B,0)),"erro"))</f>
        <v/>
      </c>
      <c r="L1223" s="158" t="str">
        <f>IF($A1223=0,"",IFERROR(INDEX(BD_Gestão!H:H,MATCH('Banco de Dados'!$B1223,BD_Gestão!$B:$B,0)),"erro"))</f>
        <v/>
      </c>
      <c r="M1223" s="161" t="str">
        <f>IF($A1223=0,"",IFERROR(INDEX(BD_Gestão!F:F,MATCH('Banco de Dados'!$B1223,BD_Gestão!$B:$B,0)),"erro"))</f>
        <v/>
      </c>
      <c r="N1223" s="161" t="str">
        <f>IF($A1223=0,"",IFERROR(INDEX(BD_Gestão!J:J,MATCH('Banco de Dados'!$B1223,BD_Gestão!$B:$B,0)),"erro"))</f>
        <v/>
      </c>
      <c r="O1223" s="164" t="str">
        <f>IF($A1223=0,"",IFERROR(INDEX(BD_Gestão!K:K,MATCH('Banco de Dados'!$B1223,BD_Gestão!$B:$B,0)),"erro"))</f>
        <v/>
      </c>
      <c r="P1223" s="169" t="str">
        <f t="shared" si="78"/>
        <v/>
      </c>
      <c r="Q1223" s="170" t="str">
        <f t="shared" si="79"/>
        <v/>
      </c>
      <c r="R1223" s="163" t="e">
        <f t="shared" si="76"/>
        <v>#VALUE!</v>
      </c>
      <c r="S1223" s="163" t="e">
        <f t="shared" si="77"/>
        <v>#VALUE!</v>
      </c>
      <c r="T1223" s="163" t="e">
        <f>INDEX(Controle!O:O,MATCH('Banco de Dados'!A1223,Controle!M:M,0))*E1223/100</f>
        <v>#N/A</v>
      </c>
    </row>
    <row r="1224" spans="1:20" hidden="1" x14ac:dyDescent="0.2">
      <c r="A1224" s="158">
        <f>BD_TS!A1223</f>
        <v>0</v>
      </c>
      <c r="B1224" s="158" t="str">
        <f>SUBSTITUTE(SUBSTITUTE(BD_TS!D1223," ",""),"-","/")</f>
        <v/>
      </c>
      <c r="C1224" s="158">
        <f>BD_TS!E1223</f>
        <v>0</v>
      </c>
      <c r="D1224" s="159">
        <f>BD_TS!F1223</f>
        <v>0</v>
      </c>
      <c r="E1224" s="160">
        <f>BD_TS!B1223</f>
        <v>0</v>
      </c>
      <c r="F1224" s="161">
        <f>BD_TS!C1223</f>
        <v>0</v>
      </c>
      <c r="G1224" s="187">
        <f>BD_TS!H1223</f>
        <v>0</v>
      </c>
      <c r="H1224" s="158" t="str">
        <f>IF($A1224=0,"",IFERROR(INDEX(BD_Gestão!A:A,MATCH('Banco de Dados'!$B1224,BD_Gestão!$B:$B,0)),"erro"))</f>
        <v/>
      </c>
      <c r="I1224" s="162" t="str">
        <f>IF($A1224=0,"",IFERROR(INDEX(BD_Gestão!E:E,MATCH('Banco de Dados'!$B1224,BD_Gestão!$B:$B,0)),"erro"))</f>
        <v/>
      </c>
      <c r="J1224" s="186" t="str">
        <f>IF($A1224=0,"",IFERROR(INDEX(BD_Gestão!B:B,MATCH('Banco de Dados'!$B1224,BD_Gestão!$B:$B,0)),"erro"))</f>
        <v/>
      </c>
      <c r="K1224" s="158" t="str">
        <f>IF($A1224=0,"",IFERROR(INDEX(BD_Gestão!C:C,MATCH('Banco de Dados'!$B1224,BD_Gestão!$B:$B,0)),"erro"))</f>
        <v/>
      </c>
      <c r="L1224" s="158" t="str">
        <f>IF($A1224=0,"",IFERROR(INDEX(BD_Gestão!H:H,MATCH('Banco de Dados'!$B1224,BD_Gestão!$B:$B,0)),"erro"))</f>
        <v/>
      </c>
      <c r="M1224" s="161" t="str">
        <f>IF($A1224=0,"",IFERROR(INDEX(BD_Gestão!F:F,MATCH('Banco de Dados'!$B1224,BD_Gestão!$B:$B,0)),"erro"))</f>
        <v/>
      </c>
      <c r="N1224" s="161" t="str">
        <f>IF($A1224=0,"",IFERROR(INDEX(BD_Gestão!J:J,MATCH('Banco de Dados'!$B1224,BD_Gestão!$B:$B,0)),"erro"))</f>
        <v/>
      </c>
      <c r="O1224" s="164" t="str">
        <f>IF($A1224=0,"",IFERROR(INDEX(BD_Gestão!K:K,MATCH('Banco de Dados'!$B1224,BD_Gestão!$B:$B,0)),"erro"))</f>
        <v/>
      </c>
      <c r="P1224" s="169" t="str">
        <f t="shared" si="78"/>
        <v/>
      </c>
      <c r="Q1224" s="170" t="str">
        <f t="shared" si="79"/>
        <v/>
      </c>
      <c r="R1224" s="163" t="e">
        <f t="shared" si="76"/>
        <v>#VALUE!</v>
      </c>
      <c r="S1224" s="163" t="e">
        <f t="shared" si="77"/>
        <v>#VALUE!</v>
      </c>
      <c r="T1224" s="163" t="e">
        <f>INDEX(Controle!O:O,MATCH('Banco de Dados'!A1224,Controle!M:M,0))*E1224/100</f>
        <v>#N/A</v>
      </c>
    </row>
    <row r="1225" spans="1:20" hidden="1" x14ac:dyDescent="0.2">
      <c r="A1225" s="158">
        <f>BD_TS!A1224</f>
        <v>0</v>
      </c>
      <c r="B1225" s="158" t="str">
        <f>SUBSTITUTE(SUBSTITUTE(BD_TS!D1224," ",""),"-","/")</f>
        <v/>
      </c>
      <c r="C1225" s="158">
        <f>BD_TS!E1224</f>
        <v>0</v>
      </c>
      <c r="D1225" s="159">
        <f>BD_TS!F1224</f>
        <v>0</v>
      </c>
      <c r="E1225" s="160">
        <f>BD_TS!B1224</f>
        <v>0</v>
      </c>
      <c r="F1225" s="161">
        <f>BD_TS!C1224</f>
        <v>0</v>
      </c>
      <c r="G1225" s="187">
        <f>BD_TS!H1224</f>
        <v>0</v>
      </c>
      <c r="H1225" s="158" t="str">
        <f>IF($A1225=0,"",IFERROR(INDEX(BD_Gestão!A:A,MATCH('Banco de Dados'!$B1225,BD_Gestão!$B:$B,0)),"erro"))</f>
        <v/>
      </c>
      <c r="I1225" s="162" t="str">
        <f>IF($A1225=0,"",IFERROR(INDEX(BD_Gestão!E:E,MATCH('Banco de Dados'!$B1225,BD_Gestão!$B:$B,0)),"erro"))</f>
        <v/>
      </c>
      <c r="J1225" s="186" t="str">
        <f>IF($A1225=0,"",IFERROR(INDEX(BD_Gestão!B:B,MATCH('Banco de Dados'!$B1225,BD_Gestão!$B:$B,0)),"erro"))</f>
        <v/>
      </c>
      <c r="K1225" s="158" t="str">
        <f>IF($A1225=0,"",IFERROR(INDEX(BD_Gestão!C:C,MATCH('Banco de Dados'!$B1225,BD_Gestão!$B:$B,0)),"erro"))</f>
        <v/>
      </c>
      <c r="L1225" s="158" t="str">
        <f>IF($A1225=0,"",IFERROR(INDEX(BD_Gestão!H:H,MATCH('Banco de Dados'!$B1225,BD_Gestão!$B:$B,0)),"erro"))</f>
        <v/>
      </c>
      <c r="M1225" s="161" t="str">
        <f>IF($A1225=0,"",IFERROR(INDEX(BD_Gestão!F:F,MATCH('Banco de Dados'!$B1225,BD_Gestão!$B:$B,0)),"erro"))</f>
        <v/>
      </c>
      <c r="N1225" s="161" t="str">
        <f>IF($A1225=0,"",IFERROR(INDEX(BD_Gestão!J:J,MATCH('Banco de Dados'!$B1225,BD_Gestão!$B:$B,0)),"erro"))</f>
        <v/>
      </c>
      <c r="O1225" s="164" t="str">
        <f>IF($A1225=0,"",IFERROR(INDEX(BD_Gestão!K:K,MATCH('Banco de Dados'!$B1225,BD_Gestão!$B:$B,0)),"erro"))</f>
        <v/>
      </c>
      <c r="P1225" s="169" t="str">
        <f t="shared" si="78"/>
        <v/>
      </c>
      <c r="Q1225" s="170" t="str">
        <f t="shared" si="79"/>
        <v/>
      </c>
      <c r="R1225" s="163" t="e">
        <f t="shared" si="76"/>
        <v>#VALUE!</v>
      </c>
      <c r="S1225" s="163" t="e">
        <f t="shared" si="77"/>
        <v>#VALUE!</v>
      </c>
      <c r="T1225" s="163" t="e">
        <f>INDEX(Controle!O:O,MATCH('Banco de Dados'!A1225,Controle!M:M,0))*E1225/100</f>
        <v>#N/A</v>
      </c>
    </row>
    <row r="1226" spans="1:20" hidden="1" x14ac:dyDescent="0.2">
      <c r="A1226" s="158">
        <f>BD_TS!A1225</f>
        <v>0</v>
      </c>
      <c r="B1226" s="158" t="str">
        <f>SUBSTITUTE(SUBSTITUTE(BD_TS!D1225," ",""),"-","/")</f>
        <v/>
      </c>
      <c r="C1226" s="158">
        <f>BD_TS!E1225</f>
        <v>0</v>
      </c>
      <c r="D1226" s="159">
        <f>BD_TS!F1225</f>
        <v>0</v>
      </c>
      <c r="E1226" s="160">
        <f>BD_TS!B1225</f>
        <v>0</v>
      </c>
      <c r="F1226" s="161">
        <f>BD_TS!C1225</f>
        <v>0</v>
      </c>
      <c r="G1226" s="187">
        <f>BD_TS!H1225</f>
        <v>0</v>
      </c>
      <c r="H1226" s="158" t="str">
        <f>IF($A1226=0,"",IFERROR(INDEX(BD_Gestão!A:A,MATCH('Banco de Dados'!$B1226,BD_Gestão!$B:$B,0)),"erro"))</f>
        <v/>
      </c>
      <c r="I1226" s="162" t="str">
        <f>IF($A1226=0,"",IFERROR(INDEX(BD_Gestão!E:E,MATCH('Banco de Dados'!$B1226,BD_Gestão!$B:$B,0)),"erro"))</f>
        <v/>
      </c>
      <c r="J1226" s="186" t="str">
        <f>IF($A1226=0,"",IFERROR(INDEX(BD_Gestão!B:B,MATCH('Banco de Dados'!$B1226,BD_Gestão!$B:$B,0)),"erro"))</f>
        <v/>
      </c>
      <c r="K1226" s="158" t="str">
        <f>IF($A1226=0,"",IFERROR(INDEX(BD_Gestão!C:C,MATCH('Banco de Dados'!$B1226,BD_Gestão!$B:$B,0)),"erro"))</f>
        <v/>
      </c>
      <c r="L1226" s="158" t="str">
        <f>IF($A1226=0,"",IFERROR(INDEX(BD_Gestão!H:H,MATCH('Banco de Dados'!$B1226,BD_Gestão!$B:$B,0)),"erro"))</f>
        <v/>
      </c>
      <c r="M1226" s="161" t="str">
        <f>IF($A1226=0,"",IFERROR(INDEX(BD_Gestão!F:F,MATCH('Banco de Dados'!$B1226,BD_Gestão!$B:$B,0)),"erro"))</f>
        <v/>
      </c>
      <c r="N1226" s="161" t="str">
        <f>IF($A1226=0,"",IFERROR(INDEX(BD_Gestão!J:J,MATCH('Banco de Dados'!$B1226,BD_Gestão!$B:$B,0)),"erro"))</f>
        <v/>
      </c>
      <c r="O1226" s="164" t="str">
        <f>IF($A1226=0,"",IFERROR(INDEX(BD_Gestão!K:K,MATCH('Banco de Dados'!$B1226,BD_Gestão!$B:$B,0)),"erro"))</f>
        <v/>
      </c>
      <c r="P1226" s="169" t="str">
        <f t="shared" si="78"/>
        <v/>
      </c>
      <c r="Q1226" s="170" t="str">
        <f t="shared" si="79"/>
        <v/>
      </c>
      <c r="R1226" s="163" t="e">
        <f t="shared" si="76"/>
        <v>#VALUE!</v>
      </c>
      <c r="S1226" s="163" t="e">
        <f t="shared" si="77"/>
        <v>#VALUE!</v>
      </c>
      <c r="T1226" s="163" t="e">
        <f>INDEX(Controle!O:O,MATCH('Banco de Dados'!A1226,Controle!M:M,0))*E1226/100</f>
        <v>#N/A</v>
      </c>
    </row>
    <row r="1227" spans="1:20" hidden="1" x14ac:dyDescent="0.2">
      <c r="A1227" s="158">
        <f>BD_TS!A1226</f>
        <v>0</v>
      </c>
      <c r="B1227" s="158" t="str">
        <f>SUBSTITUTE(SUBSTITUTE(BD_TS!D1226," ",""),"-","/")</f>
        <v/>
      </c>
      <c r="C1227" s="158">
        <f>BD_TS!E1226</f>
        <v>0</v>
      </c>
      <c r="D1227" s="159">
        <f>BD_TS!F1226</f>
        <v>0</v>
      </c>
      <c r="E1227" s="160">
        <f>BD_TS!B1226</f>
        <v>0</v>
      </c>
      <c r="F1227" s="161">
        <f>BD_TS!C1226</f>
        <v>0</v>
      </c>
      <c r="G1227" s="187">
        <f>BD_TS!H1226</f>
        <v>0</v>
      </c>
      <c r="H1227" s="158" t="str">
        <f>IF($A1227=0,"",IFERROR(INDEX(BD_Gestão!A:A,MATCH('Banco de Dados'!$B1227,BD_Gestão!$B:$B,0)),"erro"))</f>
        <v/>
      </c>
      <c r="I1227" s="162" t="str">
        <f>IF($A1227=0,"",IFERROR(INDEX(BD_Gestão!E:E,MATCH('Banco de Dados'!$B1227,BD_Gestão!$B:$B,0)),"erro"))</f>
        <v/>
      </c>
      <c r="J1227" s="186" t="str">
        <f>IF($A1227=0,"",IFERROR(INDEX(BD_Gestão!B:B,MATCH('Banco de Dados'!$B1227,BD_Gestão!$B:$B,0)),"erro"))</f>
        <v/>
      </c>
      <c r="K1227" s="158" t="str">
        <f>IF($A1227=0,"",IFERROR(INDEX(BD_Gestão!C:C,MATCH('Banco de Dados'!$B1227,BD_Gestão!$B:$B,0)),"erro"))</f>
        <v/>
      </c>
      <c r="L1227" s="158" t="str">
        <f>IF($A1227=0,"",IFERROR(INDEX(BD_Gestão!H:H,MATCH('Banco de Dados'!$B1227,BD_Gestão!$B:$B,0)),"erro"))</f>
        <v/>
      </c>
      <c r="M1227" s="161" t="str">
        <f>IF($A1227=0,"",IFERROR(INDEX(BD_Gestão!F:F,MATCH('Banco de Dados'!$B1227,BD_Gestão!$B:$B,0)),"erro"))</f>
        <v/>
      </c>
      <c r="N1227" s="161" t="str">
        <f>IF($A1227=0,"",IFERROR(INDEX(BD_Gestão!J:J,MATCH('Banco de Dados'!$B1227,BD_Gestão!$B:$B,0)),"erro"))</f>
        <v/>
      </c>
      <c r="O1227" s="164" t="str">
        <f>IF($A1227=0,"",IFERROR(INDEX(BD_Gestão!K:K,MATCH('Banco de Dados'!$B1227,BD_Gestão!$B:$B,0)),"erro"))</f>
        <v/>
      </c>
      <c r="P1227" s="169" t="str">
        <f t="shared" si="78"/>
        <v/>
      </c>
      <c r="Q1227" s="170" t="str">
        <f t="shared" si="79"/>
        <v/>
      </c>
      <c r="R1227" s="163" t="e">
        <f t="shared" si="76"/>
        <v>#VALUE!</v>
      </c>
      <c r="S1227" s="163" t="e">
        <f t="shared" si="77"/>
        <v>#VALUE!</v>
      </c>
      <c r="T1227" s="163" t="e">
        <f>INDEX(Controle!O:O,MATCH('Banco de Dados'!A1227,Controle!M:M,0))*E1227/100</f>
        <v>#N/A</v>
      </c>
    </row>
    <row r="1228" spans="1:20" hidden="1" x14ac:dyDescent="0.2">
      <c r="A1228" s="158">
        <f>BD_TS!A1227</f>
        <v>0</v>
      </c>
      <c r="B1228" s="158" t="str">
        <f>SUBSTITUTE(SUBSTITUTE(BD_TS!D1227," ",""),"-","/")</f>
        <v/>
      </c>
      <c r="C1228" s="158">
        <f>BD_TS!E1227</f>
        <v>0</v>
      </c>
      <c r="D1228" s="159">
        <f>BD_TS!F1227</f>
        <v>0</v>
      </c>
      <c r="E1228" s="160">
        <f>BD_TS!B1227</f>
        <v>0</v>
      </c>
      <c r="F1228" s="161">
        <f>BD_TS!C1227</f>
        <v>0</v>
      </c>
      <c r="G1228" s="187">
        <f>BD_TS!H1227</f>
        <v>0</v>
      </c>
      <c r="H1228" s="158" t="str">
        <f>IF($A1228=0,"",IFERROR(INDEX(BD_Gestão!A:A,MATCH('Banco de Dados'!$B1228,BD_Gestão!$B:$B,0)),"erro"))</f>
        <v/>
      </c>
      <c r="I1228" s="162" t="str">
        <f>IF($A1228=0,"",IFERROR(INDEX(BD_Gestão!E:E,MATCH('Banco de Dados'!$B1228,BD_Gestão!$B:$B,0)),"erro"))</f>
        <v/>
      </c>
      <c r="J1228" s="186" t="str">
        <f>IF($A1228=0,"",IFERROR(INDEX(BD_Gestão!B:B,MATCH('Banco de Dados'!$B1228,BD_Gestão!$B:$B,0)),"erro"))</f>
        <v/>
      </c>
      <c r="K1228" s="158" t="str">
        <f>IF($A1228=0,"",IFERROR(INDEX(BD_Gestão!C:C,MATCH('Banco de Dados'!$B1228,BD_Gestão!$B:$B,0)),"erro"))</f>
        <v/>
      </c>
      <c r="L1228" s="158" t="str">
        <f>IF($A1228=0,"",IFERROR(INDEX(BD_Gestão!H:H,MATCH('Banco de Dados'!$B1228,BD_Gestão!$B:$B,0)),"erro"))</f>
        <v/>
      </c>
      <c r="M1228" s="161" t="str">
        <f>IF($A1228=0,"",IFERROR(INDEX(BD_Gestão!F:F,MATCH('Banco de Dados'!$B1228,BD_Gestão!$B:$B,0)),"erro"))</f>
        <v/>
      </c>
      <c r="N1228" s="161" t="str">
        <f>IF($A1228=0,"",IFERROR(INDEX(BD_Gestão!J:J,MATCH('Banco de Dados'!$B1228,BD_Gestão!$B:$B,0)),"erro"))</f>
        <v/>
      </c>
      <c r="O1228" s="164" t="str">
        <f>IF($A1228=0,"",IFERROR(INDEX(BD_Gestão!K:K,MATCH('Banco de Dados'!$B1228,BD_Gestão!$B:$B,0)),"erro"))</f>
        <v/>
      </c>
      <c r="P1228" s="169" t="str">
        <f t="shared" si="78"/>
        <v/>
      </c>
      <c r="Q1228" s="170" t="str">
        <f t="shared" si="79"/>
        <v/>
      </c>
      <c r="R1228" s="163" t="e">
        <f t="shared" si="76"/>
        <v>#VALUE!</v>
      </c>
      <c r="S1228" s="163" t="e">
        <f t="shared" si="77"/>
        <v>#VALUE!</v>
      </c>
      <c r="T1228" s="163" t="e">
        <f>INDEX(Controle!O:O,MATCH('Banco de Dados'!A1228,Controle!M:M,0))*E1228/100</f>
        <v>#N/A</v>
      </c>
    </row>
    <row r="1229" spans="1:20" hidden="1" x14ac:dyDescent="0.2">
      <c r="A1229" s="158">
        <f>BD_TS!A1228</f>
        <v>0</v>
      </c>
      <c r="B1229" s="158" t="str">
        <f>SUBSTITUTE(SUBSTITUTE(BD_TS!D1228," ",""),"-","/")</f>
        <v/>
      </c>
      <c r="C1229" s="158">
        <f>BD_TS!E1228</f>
        <v>0</v>
      </c>
      <c r="D1229" s="159">
        <f>BD_TS!F1228</f>
        <v>0</v>
      </c>
      <c r="E1229" s="160">
        <f>BD_TS!B1228</f>
        <v>0</v>
      </c>
      <c r="F1229" s="161">
        <f>BD_TS!C1228</f>
        <v>0</v>
      </c>
      <c r="G1229" s="187">
        <f>BD_TS!H1228</f>
        <v>0</v>
      </c>
      <c r="H1229" s="158" t="str">
        <f>IF($A1229=0,"",IFERROR(INDEX(BD_Gestão!A:A,MATCH('Banco de Dados'!$B1229,BD_Gestão!$B:$B,0)),"erro"))</f>
        <v/>
      </c>
      <c r="I1229" s="162" t="str">
        <f>IF($A1229=0,"",IFERROR(INDEX(BD_Gestão!E:E,MATCH('Banco de Dados'!$B1229,BD_Gestão!$B:$B,0)),"erro"))</f>
        <v/>
      </c>
      <c r="J1229" s="186" t="str">
        <f>IF($A1229=0,"",IFERROR(INDEX(BD_Gestão!B:B,MATCH('Banco de Dados'!$B1229,BD_Gestão!$B:$B,0)),"erro"))</f>
        <v/>
      </c>
      <c r="K1229" s="158" t="str">
        <f>IF($A1229=0,"",IFERROR(INDEX(BD_Gestão!C:C,MATCH('Banco de Dados'!$B1229,BD_Gestão!$B:$B,0)),"erro"))</f>
        <v/>
      </c>
      <c r="L1229" s="158" t="str">
        <f>IF($A1229=0,"",IFERROR(INDEX(BD_Gestão!H:H,MATCH('Banco de Dados'!$B1229,BD_Gestão!$B:$B,0)),"erro"))</f>
        <v/>
      </c>
      <c r="M1229" s="161" t="str">
        <f>IF($A1229=0,"",IFERROR(INDEX(BD_Gestão!F:F,MATCH('Banco de Dados'!$B1229,BD_Gestão!$B:$B,0)),"erro"))</f>
        <v/>
      </c>
      <c r="N1229" s="161" t="str">
        <f>IF($A1229=0,"",IFERROR(INDEX(BD_Gestão!J:J,MATCH('Banco de Dados'!$B1229,BD_Gestão!$B:$B,0)),"erro"))</f>
        <v/>
      </c>
      <c r="O1229" s="164" t="str">
        <f>IF($A1229=0,"",IFERROR(INDEX(BD_Gestão!K:K,MATCH('Banco de Dados'!$B1229,BD_Gestão!$B:$B,0)),"erro"))</f>
        <v/>
      </c>
      <c r="P1229" s="169" t="str">
        <f t="shared" si="78"/>
        <v/>
      </c>
      <c r="Q1229" s="170" t="str">
        <f t="shared" si="79"/>
        <v/>
      </c>
      <c r="R1229" s="163" t="e">
        <f t="shared" si="76"/>
        <v>#VALUE!</v>
      </c>
      <c r="S1229" s="163" t="e">
        <f t="shared" si="77"/>
        <v>#VALUE!</v>
      </c>
      <c r="T1229" s="163" t="e">
        <f>INDEX(Controle!O:O,MATCH('Banco de Dados'!A1229,Controle!M:M,0))*E1229/100</f>
        <v>#N/A</v>
      </c>
    </row>
    <row r="1230" spans="1:20" hidden="1" x14ac:dyDescent="0.2">
      <c r="A1230" s="158">
        <f>BD_TS!A1229</f>
        <v>0</v>
      </c>
      <c r="B1230" s="158" t="str">
        <f>SUBSTITUTE(SUBSTITUTE(BD_TS!D1229," ",""),"-","/")</f>
        <v/>
      </c>
      <c r="C1230" s="158">
        <f>BD_TS!E1229</f>
        <v>0</v>
      </c>
      <c r="D1230" s="159">
        <f>BD_TS!F1229</f>
        <v>0</v>
      </c>
      <c r="E1230" s="160">
        <f>BD_TS!B1229</f>
        <v>0</v>
      </c>
      <c r="F1230" s="161">
        <f>BD_TS!C1229</f>
        <v>0</v>
      </c>
      <c r="G1230" s="187">
        <f>BD_TS!H1229</f>
        <v>0</v>
      </c>
      <c r="H1230" s="158" t="str">
        <f>IF($A1230=0,"",IFERROR(INDEX(BD_Gestão!A:A,MATCH('Banco de Dados'!$B1230,BD_Gestão!$B:$B,0)),"erro"))</f>
        <v/>
      </c>
      <c r="I1230" s="162" t="str">
        <f>IF($A1230=0,"",IFERROR(INDEX(BD_Gestão!E:E,MATCH('Banco de Dados'!$B1230,BD_Gestão!$B:$B,0)),"erro"))</f>
        <v/>
      </c>
      <c r="J1230" s="186" t="str">
        <f>IF($A1230=0,"",IFERROR(INDEX(BD_Gestão!B:B,MATCH('Banco de Dados'!$B1230,BD_Gestão!$B:$B,0)),"erro"))</f>
        <v/>
      </c>
      <c r="K1230" s="158" t="str">
        <f>IF($A1230=0,"",IFERROR(INDEX(BD_Gestão!C:C,MATCH('Banco de Dados'!$B1230,BD_Gestão!$B:$B,0)),"erro"))</f>
        <v/>
      </c>
      <c r="L1230" s="158" t="str">
        <f>IF($A1230=0,"",IFERROR(INDEX(BD_Gestão!H:H,MATCH('Banco de Dados'!$B1230,BD_Gestão!$B:$B,0)),"erro"))</f>
        <v/>
      </c>
      <c r="M1230" s="161" t="str">
        <f>IF($A1230=0,"",IFERROR(INDEX(BD_Gestão!F:F,MATCH('Banco de Dados'!$B1230,BD_Gestão!$B:$B,0)),"erro"))</f>
        <v/>
      </c>
      <c r="N1230" s="161" t="str">
        <f>IF($A1230=0,"",IFERROR(INDEX(BD_Gestão!J:J,MATCH('Banco de Dados'!$B1230,BD_Gestão!$B:$B,0)),"erro"))</f>
        <v/>
      </c>
      <c r="O1230" s="164" t="str">
        <f>IF($A1230=0,"",IFERROR(INDEX(BD_Gestão!K:K,MATCH('Banco de Dados'!$B1230,BD_Gestão!$B:$B,0)),"erro"))</f>
        <v/>
      </c>
      <c r="P1230" s="169" t="str">
        <f t="shared" si="78"/>
        <v/>
      </c>
      <c r="Q1230" s="170" t="str">
        <f t="shared" si="79"/>
        <v/>
      </c>
      <c r="R1230" s="163" t="e">
        <f t="shared" si="76"/>
        <v>#VALUE!</v>
      </c>
      <c r="S1230" s="163" t="e">
        <f t="shared" si="77"/>
        <v>#VALUE!</v>
      </c>
      <c r="T1230" s="163" t="e">
        <f>INDEX(Controle!O:O,MATCH('Banco de Dados'!A1230,Controle!M:M,0))*E1230/100</f>
        <v>#N/A</v>
      </c>
    </row>
    <row r="1231" spans="1:20" hidden="1" x14ac:dyDescent="0.2">
      <c r="A1231" s="158">
        <f>BD_TS!A1230</f>
        <v>0</v>
      </c>
      <c r="B1231" s="158" t="str">
        <f>SUBSTITUTE(SUBSTITUTE(BD_TS!D1230," ",""),"-","/")</f>
        <v/>
      </c>
      <c r="C1231" s="158">
        <f>BD_TS!E1230</f>
        <v>0</v>
      </c>
      <c r="D1231" s="159">
        <f>BD_TS!F1230</f>
        <v>0</v>
      </c>
      <c r="E1231" s="160">
        <f>BD_TS!B1230</f>
        <v>0</v>
      </c>
      <c r="F1231" s="161">
        <f>BD_TS!C1230</f>
        <v>0</v>
      </c>
      <c r="G1231" s="187">
        <f>BD_TS!H1230</f>
        <v>0</v>
      </c>
      <c r="H1231" s="158" t="str">
        <f>IF($A1231=0,"",IFERROR(INDEX(BD_Gestão!A:A,MATCH('Banco de Dados'!$B1231,BD_Gestão!$B:$B,0)),"erro"))</f>
        <v/>
      </c>
      <c r="I1231" s="162" t="str">
        <f>IF($A1231=0,"",IFERROR(INDEX(BD_Gestão!E:E,MATCH('Banco de Dados'!$B1231,BD_Gestão!$B:$B,0)),"erro"))</f>
        <v/>
      </c>
      <c r="J1231" s="186" t="str">
        <f>IF($A1231=0,"",IFERROR(INDEX(BD_Gestão!B:B,MATCH('Banco de Dados'!$B1231,BD_Gestão!$B:$B,0)),"erro"))</f>
        <v/>
      </c>
      <c r="K1231" s="158" t="str">
        <f>IF($A1231=0,"",IFERROR(INDEX(BD_Gestão!C:C,MATCH('Banco de Dados'!$B1231,BD_Gestão!$B:$B,0)),"erro"))</f>
        <v/>
      </c>
      <c r="L1231" s="158" t="str">
        <f>IF($A1231=0,"",IFERROR(INDEX(BD_Gestão!H:H,MATCH('Banco de Dados'!$B1231,BD_Gestão!$B:$B,0)),"erro"))</f>
        <v/>
      </c>
      <c r="M1231" s="161" t="str">
        <f>IF($A1231=0,"",IFERROR(INDEX(BD_Gestão!F:F,MATCH('Banco de Dados'!$B1231,BD_Gestão!$B:$B,0)),"erro"))</f>
        <v/>
      </c>
      <c r="N1231" s="161" t="str">
        <f>IF($A1231=0,"",IFERROR(INDEX(BD_Gestão!J:J,MATCH('Banco de Dados'!$B1231,BD_Gestão!$B:$B,0)),"erro"))</f>
        <v/>
      </c>
      <c r="O1231" s="164" t="str">
        <f>IF($A1231=0,"",IFERROR(INDEX(BD_Gestão!K:K,MATCH('Banco de Dados'!$B1231,BD_Gestão!$B:$B,0)),"erro"))</f>
        <v/>
      </c>
      <c r="P1231" s="169" t="str">
        <f t="shared" si="78"/>
        <v/>
      </c>
      <c r="Q1231" s="170" t="str">
        <f t="shared" si="79"/>
        <v/>
      </c>
      <c r="R1231" s="163" t="e">
        <f t="shared" si="76"/>
        <v>#VALUE!</v>
      </c>
      <c r="S1231" s="163" t="e">
        <f t="shared" si="77"/>
        <v>#VALUE!</v>
      </c>
      <c r="T1231" s="163" t="e">
        <f>INDEX(Controle!O:O,MATCH('Banco de Dados'!A1231,Controle!M:M,0))*E1231/100</f>
        <v>#N/A</v>
      </c>
    </row>
    <row r="1232" spans="1:20" hidden="1" x14ac:dyDescent="0.2">
      <c r="A1232" s="158">
        <f>BD_TS!A1231</f>
        <v>0</v>
      </c>
      <c r="B1232" s="158" t="str">
        <f>SUBSTITUTE(SUBSTITUTE(BD_TS!D1231," ",""),"-","/")</f>
        <v/>
      </c>
      <c r="C1232" s="158">
        <f>BD_TS!E1231</f>
        <v>0</v>
      </c>
      <c r="D1232" s="159">
        <f>BD_TS!F1231</f>
        <v>0</v>
      </c>
      <c r="E1232" s="160">
        <f>BD_TS!B1231</f>
        <v>0</v>
      </c>
      <c r="F1232" s="161">
        <f>BD_TS!C1231</f>
        <v>0</v>
      </c>
      <c r="G1232" s="187">
        <f>BD_TS!H1231</f>
        <v>0</v>
      </c>
      <c r="H1232" s="158" t="str">
        <f>IF($A1232=0,"",IFERROR(INDEX(BD_Gestão!A:A,MATCH('Banco de Dados'!$B1232,BD_Gestão!$B:$B,0)),"erro"))</f>
        <v/>
      </c>
      <c r="I1232" s="162" t="str">
        <f>IF($A1232=0,"",IFERROR(INDEX(BD_Gestão!E:E,MATCH('Banco de Dados'!$B1232,BD_Gestão!$B:$B,0)),"erro"))</f>
        <v/>
      </c>
      <c r="J1232" s="186" t="str">
        <f>IF($A1232=0,"",IFERROR(INDEX(BD_Gestão!B:B,MATCH('Banco de Dados'!$B1232,BD_Gestão!$B:$B,0)),"erro"))</f>
        <v/>
      </c>
      <c r="K1232" s="158" t="str">
        <f>IF($A1232=0,"",IFERROR(INDEX(BD_Gestão!C:C,MATCH('Banco de Dados'!$B1232,BD_Gestão!$B:$B,0)),"erro"))</f>
        <v/>
      </c>
      <c r="L1232" s="158" t="str">
        <f>IF($A1232=0,"",IFERROR(INDEX(BD_Gestão!H:H,MATCH('Banco de Dados'!$B1232,BD_Gestão!$B:$B,0)),"erro"))</f>
        <v/>
      </c>
      <c r="M1232" s="161" t="str">
        <f>IF($A1232=0,"",IFERROR(INDEX(BD_Gestão!F:F,MATCH('Banco de Dados'!$B1232,BD_Gestão!$B:$B,0)),"erro"))</f>
        <v/>
      </c>
      <c r="N1232" s="161" t="str">
        <f>IF($A1232=0,"",IFERROR(INDEX(BD_Gestão!J:J,MATCH('Banco de Dados'!$B1232,BD_Gestão!$B:$B,0)),"erro"))</f>
        <v/>
      </c>
      <c r="O1232" s="164" t="str">
        <f>IF($A1232=0,"",IFERROR(INDEX(BD_Gestão!K:K,MATCH('Banco de Dados'!$B1232,BD_Gestão!$B:$B,0)),"erro"))</f>
        <v/>
      </c>
      <c r="P1232" s="169" t="str">
        <f t="shared" si="78"/>
        <v/>
      </c>
      <c r="Q1232" s="170" t="str">
        <f t="shared" si="79"/>
        <v/>
      </c>
      <c r="R1232" s="163" t="e">
        <f t="shared" si="76"/>
        <v>#VALUE!</v>
      </c>
      <c r="S1232" s="163" t="e">
        <f t="shared" si="77"/>
        <v>#VALUE!</v>
      </c>
      <c r="T1232" s="163" t="e">
        <f>INDEX(Controle!O:O,MATCH('Banco de Dados'!A1232,Controle!M:M,0))*E1232/100</f>
        <v>#N/A</v>
      </c>
    </row>
    <row r="1233" spans="1:20" hidden="1" x14ac:dyDescent="0.2">
      <c r="A1233" s="158">
        <f>BD_TS!A1232</f>
        <v>0</v>
      </c>
      <c r="B1233" s="158" t="str">
        <f>SUBSTITUTE(SUBSTITUTE(BD_TS!D1232," ",""),"-","/")</f>
        <v/>
      </c>
      <c r="C1233" s="158">
        <f>BD_TS!E1232</f>
        <v>0</v>
      </c>
      <c r="D1233" s="159">
        <f>BD_TS!F1232</f>
        <v>0</v>
      </c>
      <c r="E1233" s="160">
        <f>BD_TS!B1232</f>
        <v>0</v>
      </c>
      <c r="F1233" s="161">
        <f>BD_TS!C1232</f>
        <v>0</v>
      </c>
      <c r="G1233" s="187">
        <f>BD_TS!H1232</f>
        <v>0</v>
      </c>
      <c r="H1233" s="158" t="str">
        <f>IF($A1233=0,"",IFERROR(INDEX(BD_Gestão!A:A,MATCH('Banco de Dados'!$B1233,BD_Gestão!$B:$B,0)),"erro"))</f>
        <v/>
      </c>
      <c r="I1233" s="162" t="str">
        <f>IF($A1233=0,"",IFERROR(INDEX(BD_Gestão!E:E,MATCH('Banco de Dados'!$B1233,BD_Gestão!$B:$B,0)),"erro"))</f>
        <v/>
      </c>
      <c r="J1233" s="186" t="str">
        <f>IF($A1233=0,"",IFERROR(INDEX(BD_Gestão!B:B,MATCH('Banco de Dados'!$B1233,BD_Gestão!$B:$B,0)),"erro"))</f>
        <v/>
      </c>
      <c r="K1233" s="158" t="str">
        <f>IF($A1233=0,"",IFERROR(INDEX(BD_Gestão!C:C,MATCH('Banco de Dados'!$B1233,BD_Gestão!$B:$B,0)),"erro"))</f>
        <v/>
      </c>
      <c r="L1233" s="158" t="str">
        <f>IF($A1233=0,"",IFERROR(INDEX(BD_Gestão!H:H,MATCH('Banco de Dados'!$B1233,BD_Gestão!$B:$B,0)),"erro"))</f>
        <v/>
      </c>
      <c r="M1233" s="161" t="str">
        <f>IF($A1233=0,"",IFERROR(INDEX(BD_Gestão!F:F,MATCH('Banco de Dados'!$B1233,BD_Gestão!$B:$B,0)),"erro"))</f>
        <v/>
      </c>
      <c r="N1233" s="161" t="str">
        <f>IF($A1233=0,"",IFERROR(INDEX(BD_Gestão!J:J,MATCH('Banco de Dados'!$B1233,BD_Gestão!$B:$B,0)),"erro"))</f>
        <v/>
      </c>
      <c r="O1233" s="164" t="str">
        <f>IF($A1233=0,"",IFERROR(INDEX(BD_Gestão!K:K,MATCH('Banco de Dados'!$B1233,BD_Gestão!$B:$B,0)),"erro"))</f>
        <v/>
      </c>
      <c r="P1233" s="169" t="str">
        <f t="shared" si="78"/>
        <v/>
      </c>
      <c r="Q1233" s="170" t="str">
        <f t="shared" si="79"/>
        <v/>
      </c>
      <c r="R1233" s="163" t="e">
        <f t="shared" si="76"/>
        <v>#VALUE!</v>
      </c>
      <c r="S1233" s="163" t="e">
        <f t="shared" si="77"/>
        <v>#VALUE!</v>
      </c>
      <c r="T1233" s="163" t="e">
        <f>INDEX(Controle!O:O,MATCH('Banco de Dados'!A1233,Controle!M:M,0))*E1233/100</f>
        <v>#N/A</v>
      </c>
    </row>
    <row r="1234" spans="1:20" hidden="1" x14ac:dyDescent="0.2">
      <c r="A1234" s="158">
        <f>BD_TS!A1233</f>
        <v>0</v>
      </c>
      <c r="B1234" s="158" t="str">
        <f>SUBSTITUTE(SUBSTITUTE(BD_TS!D1233," ",""),"-","/")</f>
        <v/>
      </c>
      <c r="C1234" s="158">
        <f>BD_TS!E1233</f>
        <v>0</v>
      </c>
      <c r="D1234" s="159">
        <f>BD_TS!F1233</f>
        <v>0</v>
      </c>
      <c r="E1234" s="160">
        <f>BD_TS!B1233</f>
        <v>0</v>
      </c>
      <c r="F1234" s="161">
        <f>BD_TS!C1233</f>
        <v>0</v>
      </c>
      <c r="G1234" s="187">
        <f>BD_TS!H1233</f>
        <v>0</v>
      </c>
      <c r="H1234" s="158" t="str">
        <f>IF($A1234=0,"",IFERROR(INDEX(BD_Gestão!A:A,MATCH('Banco de Dados'!$B1234,BD_Gestão!$B:$B,0)),"erro"))</f>
        <v/>
      </c>
      <c r="I1234" s="162" t="str">
        <f>IF($A1234=0,"",IFERROR(INDEX(BD_Gestão!E:E,MATCH('Banco de Dados'!$B1234,BD_Gestão!$B:$B,0)),"erro"))</f>
        <v/>
      </c>
      <c r="J1234" s="186" t="str">
        <f>IF($A1234=0,"",IFERROR(INDEX(BD_Gestão!B:B,MATCH('Banco de Dados'!$B1234,BD_Gestão!$B:$B,0)),"erro"))</f>
        <v/>
      </c>
      <c r="K1234" s="158" t="str">
        <f>IF($A1234=0,"",IFERROR(INDEX(BD_Gestão!C:C,MATCH('Banco de Dados'!$B1234,BD_Gestão!$B:$B,0)),"erro"))</f>
        <v/>
      </c>
      <c r="L1234" s="158" t="str">
        <f>IF($A1234=0,"",IFERROR(INDEX(BD_Gestão!H:H,MATCH('Banco de Dados'!$B1234,BD_Gestão!$B:$B,0)),"erro"))</f>
        <v/>
      </c>
      <c r="M1234" s="161" t="str">
        <f>IF($A1234=0,"",IFERROR(INDEX(BD_Gestão!F:F,MATCH('Banco de Dados'!$B1234,BD_Gestão!$B:$B,0)),"erro"))</f>
        <v/>
      </c>
      <c r="N1234" s="161" t="str">
        <f>IF($A1234=0,"",IFERROR(INDEX(BD_Gestão!J:J,MATCH('Banco de Dados'!$B1234,BD_Gestão!$B:$B,0)),"erro"))</f>
        <v/>
      </c>
      <c r="O1234" s="164" t="str">
        <f>IF($A1234=0,"",IFERROR(INDEX(BD_Gestão!K:K,MATCH('Banco de Dados'!$B1234,BD_Gestão!$B:$B,0)),"erro"))</f>
        <v/>
      </c>
      <c r="P1234" s="169" t="str">
        <f t="shared" si="78"/>
        <v/>
      </c>
      <c r="Q1234" s="170" t="str">
        <f t="shared" si="79"/>
        <v/>
      </c>
      <c r="R1234" s="163" t="e">
        <f t="shared" si="76"/>
        <v>#VALUE!</v>
      </c>
      <c r="S1234" s="163" t="e">
        <f t="shared" si="77"/>
        <v>#VALUE!</v>
      </c>
      <c r="T1234" s="163" t="e">
        <f>INDEX(Controle!O:O,MATCH('Banco de Dados'!A1234,Controle!M:M,0))*E1234/100</f>
        <v>#N/A</v>
      </c>
    </row>
    <row r="1235" spans="1:20" hidden="1" x14ac:dyDescent="0.2">
      <c r="A1235" s="158">
        <f>BD_TS!A1234</f>
        <v>0</v>
      </c>
      <c r="B1235" s="158" t="str">
        <f>SUBSTITUTE(SUBSTITUTE(BD_TS!D1234," ",""),"-","/")</f>
        <v/>
      </c>
      <c r="C1235" s="158">
        <f>BD_TS!E1234</f>
        <v>0</v>
      </c>
      <c r="D1235" s="159">
        <f>BD_TS!F1234</f>
        <v>0</v>
      </c>
      <c r="E1235" s="160">
        <f>BD_TS!B1234</f>
        <v>0</v>
      </c>
      <c r="F1235" s="161">
        <f>BD_TS!C1234</f>
        <v>0</v>
      </c>
      <c r="G1235" s="187">
        <f>BD_TS!H1234</f>
        <v>0</v>
      </c>
      <c r="H1235" s="158" t="str">
        <f>IF($A1235=0,"",IFERROR(INDEX(BD_Gestão!A:A,MATCH('Banco de Dados'!$B1235,BD_Gestão!$B:$B,0)),"erro"))</f>
        <v/>
      </c>
      <c r="I1235" s="162" t="str">
        <f>IF($A1235=0,"",IFERROR(INDEX(BD_Gestão!E:E,MATCH('Banco de Dados'!$B1235,BD_Gestão!$B:$B,0)),"erro"))</f>
        <v/>
      </c>
      <c r="J1235" s="186" t="str">
        <f>IF($A1235=0,"",IFERROR(INDEX(BD_Gestão!B:B,MATCH('Banco de Dados'!$B1235,BD_Gestão!$B:$B,0)),"erro"))</f>
        <v/>
      </c>
      <c r="K1235" s="158" t="str">
        <f>IF($A1235=0,"",IFERROR(INDEX(BD_Gestão!C:C,MATCH('Banco de Dados'!$B1235,BD_Gestão!$B:$B,0)),"erro"))</f>
        <v/>
      </c>
      <c r="L1235" s="158" t="str">
        <f>IF($A1235=0,"",IFERROR(INDEX(BD_Gestão!H:H,MATCH('Banco de Dados'!$B1235,BD_Gestão!$B:$B,0)),"erro"))</f>
        <v/>
      </c>
      <c r="M1235" s="161" t="str">
        <f>IF($A1235=0,"",IFERROR(INDEX(BD_Gestão!F:F,MATCH('Banco de Dados'!$B1235,BD_Gestão!$B:$B,0)),"erro"))</f>
        <v/>
      </c>
      <c r="N1235" s="161" t="str">
        <f>IF($A1235=0,"",IFERROR(INDEX(BD_Gestão!J:J,MATCH('Banco de Dados'!$B1235,BD_Gestão!$B:$B,0)),"erro"))</f>
        <v/>
      </c>
      <c r="O1235" s="164" t="str">
        <f>IF($A1235=0,"",IFERROR(INDEX(BD_Gestão!K:K,MATCH('Banco de Dados'!$B1235,BD_Gestão!$B:$B,0)),"erro"))</f>
        <v/>
      </c>
      <c r="P1235" s="169" t="str">
        <f t="shared" si="78"/>
        <v/>
      </c>
      <c r="Q1235" s="170" t="str">
        <f t="shared" si="79"/>
        <v/>
      </c>
      <c r="R1235" s="163" t="e">
        <f t="shared" si="76"/>
        <v>#VALUE!</v>
      </c>
      <c r="S1235" s="163" t="e">
        <f t="shared" si="77"/>
        <v>#VALUE!</v>
      </c>
      <c r="T1235" s="163" t="e">
        <f>INDEX(Controle!O:O,MATCH('Banco de Dados'!A1235,Controle!M:M,0))*E1235/100</f>
        <v>#N/A</v>
      </c>
    </row>
    <row r="1236" spans="1:20" hidden="1" x14ac:dyDescent="0.2">
      <c r="A1236" s="158">
        <f>BD_TS!A1235</f>
        <v>0</v>
      </c>
      <c r="B1236" s="158" t="str">
        <f>SUBSTITUTE(SUBSTITUTE(BD_TS!D1235," ",""),"-","/")</f>
        <v/>
      </c>
      <c r="C1236" s="158">
        <f>BD_TS!E1235</f>
        <v>0</v>
      </c>
      <c r="D1236" s="159">
        <f>BD_TS!F1235</f>
        <v>0</v>
      </c>
      <c r="E1236" s="160">
        <f>BD_TS!B1235</f>
        <v>0</v>
      </c>
      <c r="F1236" s="161">
        <f>BD_TS!C1235</f>
        <v>0</v>
      </c>
      <c r="G1236" s="187">
        <f>BD_TS!H1235</f>
        <v>0</v>
      </c>
      <c r="H1236" s="158" t="str">
        <f>IF($A1236=0,"",IFERROR(INDEX(BD_Gestão!A:A,MATCH('Banco de Dados'!$B1236,BD_Gestão!$B:$B,0)),"erro"))</f>
        <v/>
      </c>
      <c r="I1236" s="162" t="str">
        <f>IF($A1236=0,"",IFERROR(INDEX(BD_Gestão!E:E,MATCH('Banco de Dados'!$B1236,BD_Gestão!$B:$B,0)),"erro"))</f>
        <v/>
      </c>
      <c r="J1236" s="186" t="str">
        <f>IF($A1236=0,"",IFERROR(INDEX(BD_Gestão!B:B,MATCH('Banco de Dados'!$B1236,BD_Gestão!$B:$B,0)),"erro"))</f>
        <v/>
      </c>
      <c r="K1236" s="158" t="str">
        <f>IF($A1236=0,"",IFERROR(INDEX(BD_Gestão!C:C,MATCH('Banco de Dados'!$B1236,BD_Gestão!$B:$B,0)),"erro"))</f>
        <v/>
      </c>
      <c r="L1236" s="158" t="str">
        <f>IF($A1236=0,"",IFERROR(INDEX(BD_Gestão!H:H,MATCH('Banco de Dados'!$B1236,BD_Gestão!$B:$B,0)),"erro"))</f>
        <v/>
      </c>
      <c r="M1236" s="161" t="str">
        <f>IF($A1236=0,"",IFERROR(INDEX(BD_Gestão!F:F,MATCH('Banco de Dados'!$B1236,BD_Gestão!$B:$B,0)),"erro"))</f>
        <v/>
      </c>
      <c r="N1236" s="161" t="str">
        <f>IF($A1236=0,"",IFERROR(INDEX(BD_Gestão!J:J,MATCH('Banco de Dados'!$B1236,BD_Gestão!$B:$B,0)),"erro"))</f>
        <v/>
      </c>
      <c r="O1236" s="164" t="str">
        <f>IF($A1236=0,"",IFERROR(INDEX(BD_Gestão!K:K,MATCH('Banco de Dados'!$B1236,BD_Gestão!$B:$B,0)),"erro"))</f>
        <v/>
      </c>
      <c r="P1236" s="169" t="str">
        <f t="shared" si="78"/>
        <v/>
      </c>
      <c r="Q1236" s="170" t="str">
        <f t="shared" si="79"/>
        <v/>
      </c>
      <c r="R1236" s="163" t="e">
        <f t="shared" si="76"/>
        <v>#VALUE!</v>
      </c>
      <c r="S1236" s="163" t="e">
        <f t="shared" si="77"/>
        <v>#VALUE!</v>
      </c>
      <c r="T1236" s="163" t="e">
        <f>INDEX(Controle!O:O,MATCH('Banco de Dados'!A1236,Controle!M:M,0))*E1236/100</f>
        <v>#N/A</v>
      </c>
    </row>
    <row r="1237" spans="1:20" hidden="1" x14ac:dyDescent="0.2">
      <c r="A1237" s="158">
        <f>BD_TS!A1236</f>
        <v>0</v>
      </c>
      <c r="B1237" s="158" t="str">
        <f>SUBSTITUTE(SUBSTITUTE(BD_TS!D1236," ",""),"-","/")</f>
        <v/>
      </c>
      <c r="C1237" s="158">
        <f>BD_TS!E1236</f>
        <v>0</v>
      </c>
      <c r="D1237" s="159">
        <f>BD_TS!F1236</f>
        <v>0</v>
      </c>
      <c r="E1237" s="160">
        <f>BD_TS!B1236</f>
        <v>0</v>
      </c>
      <c r="F1237" s="161">
        <f>BD_TS!C1236</f>
        <v>0</v>
      </c>
      <c r="G1237" s="187">
        <f>BD_TS!H1236</f>
        <v>0</v>
      </c>
      <c r="H1237" s="158" t="str">
        <f>IF($A1237=0,"",IFERROR(INDEX(BD_Gestão!A:A,MATCH('Banco de Dados'!$B1237,BD_Gestão!$B:$B,0)),"erro"))</f>
        <v/>
      </c>
      <c r="I1237" s="162" t="str">
        <f>IF($A1237=0,"",IFERROR(INDEX(BD_Gestão!E:E,MATCH('Banco de Dados'!$B1237,BD_Gestão!$B:$B,0)),"erro"))</f>
        <v/>
      </c>
      <c r="J1237" s="186" t="str">
        <f>IF($A1237=0,"",IFERROR(INDEX(BD_Gestão!B:B,MATCH('Banco de Dados'!$B1237,BD_Gestão!$B:$B,0)),"erro"))</f>
        <v/>
      </c>
      <c r="K1237" s="158" t="str">
        <f>IF($A1237=0,"",IFERROR(INDEX(BD_Gestão!C:C,MATCH('Banco de Dados'!$B1237,BD_Gestão!$B:$B,0)),"erro"))</f>
        <v/>
      </c>
      <c r="L1237" s="158" t="str">
        <f>IF($A1237=0,"",IFERROR(INDEX(BD_Gestão!H:H,MATCH('Banco de Dados'!$B1237,BD_Gestão!$B:$B,0)),"erro"))</f>
        <v/>
      </c>
      <c r="M1237" s="161" t="str">
        <f>IF($A1237=0,"",IFERROR(INDEX(BD_Gestão!F:F,MATCH('Banco de Dados'!$B1237,BD_Gestão!$B:$B,0)),"erro"))</f>
        <v/>
      </c>
      <c r="N1237" s="161" t="str">
        <f>IF($A1237=0,"",IFERROR(INDEX(BD_Gestão!J:J,MATCH('Banco de Dados'!$B1237,BD_Gestão!$B:$B,0)),"erro"))</f>
        <v/>
      </c>
      <c r="O1237" s="164" t="str">
        <f>IF($A1237=0,"",IFERROR(INDEX(BD_Gestão!K:K,MATCH('Banco de Dados'!$B1237,BD_Gestão!$B:$B,0)),"erro"))</f>
        <v/>
      </c>
      <c r="P1237" s="169" t="str">
        <f t="shared" si="78"/>
        <v/>
      </c>
      <c r="Q1237" s="170" t="str">
        <f t="shared" si="79"/>
        <v/>
      </c>
      <c r="R1237" s="163" t="e">
        <f t="shared" si="76"/>
        <v>#VALUE!</v>
      </c>
      <c r="S1237" s="163" t="e">
        <f t="shared" si="77"/>
        <v>#VALUE!</v>
      </c>
      <c r="T1237" s="163" t="e">
        <f>INDEX(Controle!O:O,MATCH('Banco de Dados'!A1237,Controle!M:M,0))*E1237/100</f>
        <v>#N/A</v>
      </c>
    </row>
    <row r="1238" spans="1:20" hidden="1" x14ac:dyDescent="0.2">
      <c r="A1238" s="158">
        <f>BD_TS!A1237</f>
        <v>0</v>
      </c>
      <c r="B1238" s="158" t="str">
        <f>SUBSTITUTE(SUBSTITUTE(BD_TS!D1237," ",""),"-","/")</f>
        <v/>
      </c>
      <c r="C1238" s="158">
        <f>BD_TS!E1237</f>
        <v>0</v>
      </c>
      <c r="D1238" s="159">
        <f>BD_TS!F1237</f>
        <v>0</v>
      </c>
      <c r="E1238" s="160">
        <f>BD_TS!B1237</f>
        <v>0</v>
      </c>
      <c r="F1238" s="161">
        <f>BD_TS!C1237</f>
        <v>0</v>
      </c>
      <c r="G1238" s="187">
        <f>BD_TS!H1237</f>
        <v>0</v>
      </c>
      <c r="H1238" s="158" t="str">
        <f>IF($A1238=0,"",IFERROR(INDEX(BD_Gestão!A:A,MATCH('Banco de Dados'!$B1238,BD_Gestão!$B:$B,0)),"erro"))</f>
        <v/>
      </c>
      <c r="I1238" s="162" t="str">
        <f>IF($A1238=0,"",IFERROR(INDEX(BD_Gestão!E:E,MATCH('Banco de Dados'!$B1238,BD_Gestão!$B:$B,0)),"erro"))</f>
        <v/>
      </c>
      <c r="J1238" s="186" t="str">
        <f>IF($A1238=0,"",IFERROR(INDEX(BD_Gestão!B:B,MATCH('Banco de Dados'!$B1238,BD_Gestão!$B:$B,0)),"erro"))</f>
        <v/>
      </c>
      <c r="K1238" s="158" t="str">
        <f>IF($A1238=0,"",IFERROR(INDEX(BD_Gestão!C:C,MATCH('Banco de Dados'!$B1238,BD_Gestão!$B:$B,0)),"erro"))</f>
        <v/>
      </c>
      <c r="L1238" s="158" t="str">
        <f>IF($A1238=0,"",IFERROR(INDEX(BD_Gestão!H:H,MATCH('Banco de Dados'!$B1238,BD_Gestão!$B:$B,0)),"erro"))</f>
        <v/>
      </c>
      <c r="M1238" s="161" t="str">
        <f>IF($A1238=0,"",IFERROR(INDEX(BD_Gestão!F:F,MATCH('Banco de Dados'!$B1238,BD_Gestão!$B:$B,0)),"erro"))</f>
        <v/>
      </c>
      <c r="N1238" s="161" t="str">
        <f>IF($A1238=0,"",IFERROR(INDEX(BD_Gestão!J:J,MATCH('Banco de Dados'!$B1238,BD_Gestão!$B:$B,0)),"erro"))</f>
        <v/>
      </c>
      <c r="O1238" s="164" t="str">
        <f>IF($A1238=0,"",IFERROR(INDEX(BD_Gestão!K:K,MATCH('Banco de Dados'!$B1238,BD_Gestão!$B:$B,0)),"erro"))</f>
        <v/>
      </c>
      <c r="P1238" s="169" t="str">
        <f t="shared" si="78"/>
        <v/>
      </c>
      <c r="Q1238" s="170" t="str">
        <f t="shared" si="79"/>
        <v/>
      </c>
      <c r="R1238" s="163" t="e">
        <f t="shared" si="76"/>
        <v>#VALUE!</v>
      </c>
      <c r="S1238" s="163" t="e">
        <f t="shared" si="77"/>
        <v>#VALUE!</v>
      </c>
      <c r="T1238" s="163" t="e">
        <f>INDEX(Controle!O:O,MATCH('Banco de Dados'!A1238,Controle!M:M,0))*E1238/100</f>
        <v>#N/A</v>
      </c>
    </row>
    <row r="1239" spans="1:20" hidden="1" x14ac:dyDescent="0.2">
      <c r="A1239" s="158">
        <f>BD_TS!A1238</f>
        <v>0</v>
      </c>
      <c r="B1239" s="158" t="str">
        <f>SUBSTITUTE(SUBSTITUTE(BD_TS!D1238," ",""),"-","/")</f>
        <v/>
      </c>
      <c r="C1239" s="158">
        <f>BD_TS!E1238</f>
        <v>0</v>
      </c>
      <c r="D1239" s="159">
        <f>BD_TS!F1238</f>
        <v>0</v>
      </c>
      <c r="E1239" s="160">
        <f>BD_TS!B1238</f>
        <v>0</v>
      </c>
      <c r="F1239" s="161">
        <f>BD_TS!C1238</f>
        <v>0</v>
      </c>
      <c r="G1239" s="187">
        <f>BD_TS!H1238</f>
        <v>0</v>
      </c>
      <c r="H1239" s="158" t="str">
        <f>IF($A1239=0,"",IFERROR(INDEX(BD_Gestão!A:A,MATCH('Banco de Dados'!$B1239,BD_Gestão!$B:$B,0)),"erro"))</f>
        <v/>
      </c>
      <c r="I1239" s="162" t="str">
        <f>IF($A1239=0,"",IFERROR(INDEX(BD_Gestão!E:E,MATCH('Banco de Dados'!$B1239,BD_Gestão!$B:$B,0)),"erro"))</f>
        <v/>
      </c>
      <c r="J1239" s="186" t="str">
        <f>IF($A1239=0,"",IFERROR(INDEX(BD_Gestão!B:B,MATCH('Banco de Dados'!$B1239,BD_Gestão!$B:$B,0)),"erro"))</f>
        <v/>
      </c>
      <c r="K1239" s="158" t="str">
        <f>IF($A1239=0,"",IFERROR(INDEX(BD_Gestão!C:C,MATCH('Banco de Dados'!$B1239,BD_Gestão!$B:$B,0)),"erro"))</f>
        <v/>
      </c>
      <c r="L1239" s="158" t="str">
        <f>IF($A1239=0,"",IFERROR(INDEX(BD_Gestão!H:H,MATCH('Banco de Dados'!$B1239,BD_Gestão!$B:$B,0)),"erro"))</f>
        <v/>
      </c>
      <c r="M1239" s="161" t="str">
        <f>IF($A1239=0,"",IFERROR(INDEX(BD_Gestão!F:F,MATCH('Banco de Dados'!$B1239,BD_Gestão!$B:$B,0)),"erro"))</f>
        <v/>
      </c>
      <c r="N1239" s="161" t="str">
        <f>IF($A1239=0,"",IFERROR(INDEX(BD_Gestão!J:J,MATCH('Banco de Dados'!$B1239,BD_Gestão!$B:$B,0)),"erro"))</f>
        <v/>
      </c>
      <c r="O1239" s="164" t="str">
        <f>IF($A1239=0,"",IFERROR(INDEX(BD_Gestão!K:K,MATCH('Banco de Dados'!$B1239,BD_Gestão!$B:$B,0)),"erro"))</f>
        <v/>
      </c>
      <c r="P1239" s="169" t="str">
        <f t="shared" si="78"/>
        <v/>
      </c>
      <c r="Q1239" s="170" t="str">
        <f t="shared" si="79"/>
        <v/>
      </c>
      <c r="R1239" s="163" t="e">
        <f t="shared" si="76"/>
        <v>#VALUE!</v>
      </c>
      <c r="S1239" s="163" t="e">
        <f t="shared" si="77"/>
        <v>#VALUE!</v>
      </c>
      <c r="T1239" s="163" t="e">
        <f>INDEX(Controle!O:O,MATCH('Banco de Dados'!A1239,Controle!M:M,0))*E1239/100</f>
        <v>#N/A</v>
      </c>
    </row>
    <row r="1240" spans="1:20" hidden="1" x14ac:dyDescent="0.2">
      <c r="A1240" s="158">
        <f>BD_TS!A1239</f>
        <v>0</v>
      </c>
      <c r="B1240" s="158" t="str">
        <f>SUBSTITUTE(SUBSTITUTE(BD_TS!D1239," ",""),"-","/")</f>
        <v/>
      </c>
      <c r="C1240" s="158">
        <f>BD_TS!E1239</f>
        <v>0</v>
      </c>
      <c r="D1240" s="159">
        <f>BD_TS!F1239</f>
        <v>0</v>
      </c>
      <c r="E1240" s="160">
        <f>BD_TS!B1239</f>
        <v>0</v>
      </c>
      <c r="F1240" s="161">
        <f>BD_TS!C1239</f>
        <v>0</v>
      </c>
      <c r="G1240" s="187">
        <f>BD_TS!H1239</f>
        <v>0</v>
      </c>
      <c r="H1240" s="158" t="str">
        <f>IF($A1240=0,"",IFERROR(INDEX(BD_Gestão!A:A,MATCH('Banco de Dados'!$B1240,BD_Gestão!$B:$B,0)),"erro"))</f>
        <v/>
      </c>
      <c r="I1240" s="162" t="str">
        <f>IF($A1240=0,"",IFERROR(INDEX(BD_Gestão!E:E,MATCH('Banco de Dados'!$B1240,BD_Gestão!$B:$B,0)),"erro"))</f>
        <v/>
      </c>
      <c r="J1240" s="186" t="str">
        <f>IF($A1240=0,"",IFERROR(INDEX(BD_Gestão!B:B,MATCH('Banco de Dados'!$B1240,BD_Gestão!$B:$B,0)),"erro"))</f>
        <v/>
      </c>
      <c r="K1240" s="158" t="str">
        <f>IF($A1240=0,"",IFERROR(INDEX(BD_Gestão!C:C,MATCH('Banco de Dados'!$B1240,BD_Gestão!$B:$B,0)),"erro"))</f>
        <v/>
      </c>
      <c r="L1240" s="158" t="str">
        <f>IF($A1240=0,"",IFERROR(INDEX(BD_Gestão!H:H,MATCH('Banco de Dados'!$B1240,BD_Gestão!$B:$B,0)),"erro"))</f>
        <v/>
      </c>
      <c r="M1240" s="161" t="str">
        <f>IF($A1240=0,"",IFERROR(INDEX(BD_Gestão!F:F,MATCH('Banco de Dados'!$B1240,BD_Gestão!$B:$B,0)),"erro"))</f>
        <v/>
      </c>
      <c r="N1240" s="161" t="str">
        <f>IF($A1240=0,"",IFERROR(INDEX(BD_Gestão!J:J,MATCH('Banco de Dados'!$B1240,BD_Gestão!$B:$B,0)),"erro"))</f>
        <v/>
      </c>
      <c r="O1240" s="164" t="str">
        <f>IF($A1240=0,"",IFERROR(INDEX(BD_Gestão!K:K,MATCH('Banco de Dados'!$B1240,BD_Gestão!$B:$B,0)),"erro"))</f>
        <v/>
      </c>
      <c r="P1240" s="169" t="str">
        <f t="shared" si="78"/>
        <v/>
      </c>
      <c r="Q1240" s="170" t="str">
        <f t="shared" si="79"/>
        <v/>
      </c>
      <c r="R1240" s="163" t="e">
        <f t="shared" si="76"/>
        <v>#VALUE!</v>
      </c>
      <c r="S1240" s="163" t="e">
        <f t="shared" si="77"/>
        <v>#VALUE!</v>
      </c>
      <c r="T1240" s="163" t="e">
        <f>INDEX(Controle!O:O,MATCH('Banco de Dados'!A1240,Controle!M:M,0))*E1240/100</f>
        <v>#N/A</v>
      </c>
    </row>
    <row r="1241" spans="1:20" hidden="1" x14ac:dyDescent="0.2">
      <c r="A1241" s="158">
        <f>BD_TS!A1240</f>
        <v>0</v>
      </c>
      <c r="B1241" s="158" t="str">
        <f>SUBSTITUTE(SUBSTITUTE(BD_TS!D1240," ",""),"-","/")</f>
        <v/>
      </c>
      <c r="C1241" s="158">
        <f>BD_TS!E1240</f>
        <v>0</v>
      </c>
      <c r="D1241" s="159">
        <f>BD_TS!F1240</f>
        <v>0</v>
      </c>
      <c r="E1241" s="160">
        <f>BD_TS!B1240</f>
        <v>0</v>
      </c>
      <c r="F1241" s="161">
        <f>BD_TS!C1240</f>
        <v>0</v>
      </c>
      <c r="G1241" s="187">
        <f>BD_TS!H1240</f>
        <v>0</v>
      </c>
      <c r="H1241" s="158" t="str">
        <f>IF($A1241=0,"",IFERROR(INDEX(BD_Gestão!A:A,MATCH('Banco de Dados'!$B1241,BD_Gestão!$B:$B,0)),"erro"))</f>
        <v/>
      </c>
      <c r="I1241" s="162" t="str">
        <f>IF($A1241=0,"",IFERROR(INDEX(BD_Gestão!E:E,MATCH('Banco de Dados'!$B1241,BD_Gestão!$B:$B,0)),"erro"))</f>
        <v/>
      </c>
      <c r="J1241" s="186" t="str">
        <f>IF($A1241=0,"",IFERROR(INDEX(BD_Gestão!B:B,MATCH('Banco de Dados'!$B1241,BD_Gestão!$B:$B,0)),"erro"))</f>
        <v/>
      </c>
      <c r="K1241" s="158" t="str">
        <f>IF($A1241=0,"",IFERROR(INDEX(BD_Gestão!C:C,MATCH('Banco de Dados'!$B1241,BD_Gestão!$B:$B,0)),"erro"))</f>
        <v/>
      </c>
      <c r="L1241" s="158" t="str">
        <f>IF($A1241=0,"",IFERROR(INDEX(BD_Gestão!H:H,MATCH('Banco de Dados'!$B1241,BD_Gestão!$B:$B,0)),"erro"))</f>
        <v/>
      </c>
      <c r="M1241" s="161" t="str">
        <f>IF($A1241=0,"",IFERROR(INDEX(BD_Gestão!F:F,MATCH('Banco de Dados'!$B1241,BD_Gestão!$B:$B,0)),"erro"))</f>
        <v/>
      </c>
      <c r="N1241" s="161" t="str">
        <f>IF($A1241=0,"",IFERROR(INDEX(BD_Gestão!J:J,MATCH('Banco de Dados'!$B1241,BD_Gestão!$B:$B,0)),"erro"))</f>
        <v/>
      </c>
      <c r="O1241" s="164" t="str">
        <f>IF($A1241=0,"",IFERROR(INDEX(BD_Gestão!K:K,MATCH('Banco de Dados'!$B1241,BD_Gestão!$B:$B,0)),"erro"))</f>
        <v/>
      </c>
      <c r="P1241" s="169" t="str">
        <f t="shared" si="78"/>
        <v/>
      </c>
      <c r="Q1241" s="170" t="str">
        <f t="shared" si="79"/>
        <v/>
      </c>
      <c r="R1241" s="163" t="e">
        <f t="shared" si="76"/>
        <v>#VALUE!</v>
      </c>
      <c r="S1241" s="163" t="e">
        <f t="shared" si="77"/>
        <v>#VALUE!</v>
      </c>
      <c r="T1241" s="163" t="e">
        <f>INDEX(Controle!O:O,MATCH('Banco de Dados'!A1241,Controle!M:M,0))*E1241/100</f>
        <v>#N/A</v>
      </c>
    </row>
    <row r="1242" spans="1:20" hidden="1" x14ac:dyDescent="0.2">
      <c r="A1242" s="158">
        <f>BD_TS!A1241</f>
        <v>0</v>
      </c>
      <c r="B1242" s="158" t="str">
        <f>SUBSTITUTE(SUBSTITUTE(BD_TS!D1241," ",""),"-","/")</f>
        <v/>
      </c>
      <c r="C1242" s="158">
        <f>BD_TS!E1241</f>
        <v>0</v>
      </c>
      <c r="D1242" s="159">
        <f>BD_TS!F1241</f>
        <v>0</v>
      </c>
      <c r="E1242" s="160">
        <f>BD_TS!B1241</f>
        <v>0</v>
      </c>
      <c r="F1242" s="161">
        <f>BD_TS!C1241</f>
        <v>0</v>
      </c>
      <c r="G1242" s="187">
        <f>BD_TS!H1241</f>
        <v>0</v>
      </c>
      <c r="H1242" s="158" t="str">
        <f>IF($A1242=0,"",IFERROR(INDEX(BD_Gestão!A:A,MATCH('Banco de Dados'!$B1242,BD_Gestão!$B:$B,0)),"erro"))</f>
        <v/>
      </c>
      <c r="I1242" s="162" t="str">
        <f>IF($A1242=0,"",IFERROR(INDEX(BD_Gestão!E:E,MATCH('Banco de Dados'!$B1242,BD_Gestão!$B:$B,0)),"erro"))</f>
        <v/>
      </c>
      <c r="J1242" s="186" t="str">
        <f>IF($A1242=0,"",IFERROR(INDEX(BD_Gestão!B:B,MATCH('Banco de Dados'!$B1242,BD_Gestão!$B:$B,0)),"erro"))</f>
        <v/>
      </c>
      <c r="K1242" s="158" t="str">
        <f>IF($A1242=0,"",IFERROR(INDEX(BD_Gestão!C:C,MATCH('Banco de Dados'!$B1242,BD_Gestão!$B:$B,0)),"erro"))</f>
        <v/>
      </c>
      <c r="L1242" s="158" t="str">
        <f>IF($A1242=0,"",IFERROR(INDEX(BD_Gestão!H:H,MATCH('Banco de Dados'!$B1242,BD_Gestão!$B:$B,0)),"erro"))</f>
        <v/>
      </c>
      <c r="M1242" s="161" t="str">
        <f>IF($A1242=0,"",IFERROR(INDEX(BD_Gestão!F:F,MATCH('Banco de Dados'!$B1242,BD_Gestão!$B:$B,0)),"erro"))</f>
        <v/>
      </c>
      <c r="N1242" s="161" t="str">
        <f>IF($A1242=0,"",IFERROR(INDEX(BD_Gestão!J:J,MATCH('Banco de Dados'!$B1242,BD_Gestão!$B:$B,0)),"erro"))</f>
        <v/>
      </c>
      <c r="O1242" s="164" t="str">
        <f>IF($A1242=0,"",IFERROR(INDEX(BD_Gestão!K:K,MATCH('Banco de Dados'!$B1242,BD_Gestão!$B:$B,0)),"erro"))</f>
        <v/>
      </c>
      <c r="P1242" s="169" t="str">
        <f t="shared" si="78"/>
        <v/>
      </c>
      <c r="Q1242" s="170" t="str">
        <f t="shared" si="79"/>
        <v/>
      </c>
      <c r="R1242" s="163" t="e">
        <f t="shared" si="76"/>
        <v>#VALUE!</v>
      </c>
      <c r="S1242" s="163" t="e">
        <f t="shared" si="77"/>
        <v>#VALUE!</v>
      </c>
      <c r="T1242" s="163" t="e">
        <f>INDEX(Controle!O:O,MATCH('Banco de Dados'!A1242,Controle!M:M,0))*E1242/100</f>
        <v>#N/A</v>
      </c>
    </row>
    <row r="1243" spans="1:20" hidden="1" x14ac:dyDescent="0.2">
      <c r="A1243" s="158">
        <f>BD_TS!A1242</f>
        <v>0</v>
      </c>
      <c r="B1243" s="158" t="str">
        <f>SUBSTITUTE(SUBSTITUTE(BD_TS!D1242," ",""),"-","/")</f>
        <v/>
      </c>
      <c r="C1243" s="158">
        <f>BD_TS!E1242</f>
        <v>0</v>
      </c>
      <c r="D1243" s="159">
        <f>BD_TS!F1242</f>
        <v>0</v>
      </c>
      <c r="E1243" s="160">
        <f>BD_TS!B1242</f>
        <v>0</v>
      </c>
      <c r="F1243" s="161">
        <f>BD_TS!C1242</f>
        <v>0</v>
      </c>
      <c r="G1243" s="187">
        <f>BD_TS!H1242</f>
        <v>0</v>
      </c>
      <c r="H1243" s="158" t="str">
        <f>IF($A1243=0,"",IFERROR(INDEX(BD_Gestão!A:A,MATCH('Banco de Dados'!$B1243,BD_Gestão!$B:$B,0)),"erro"))</f>
        <v/>
      </c>
      <c r="I1243" s="162" t="str">
        <f>IF($A1243=0,"",IFERROR(INDEX(BD_Gestão!E:E,MATCH('Banco de Dados'!$B1243,BD_Gestão!$B:$B,0)),"erro"))</f>
        <v/>
      </c>
      <c r="J1243" s="186" t="str">
        <f>IF($A1243=0,"",IFERROR(INDEX(BD_Gestão!B:B,MATCH('Banco de Dados'!$B1243,BD_Gestão!$B:$B,0)),"erro"))</f>
        <v/>
      </c>
      <c r="K1243" s="158" t="str">
        <f>IF($A1243=0,"",IFERROR(INDEX(BD_Gestão!C:C,MATCH('Banco de Dados'!$B1243,BD_Gestão!$B:$B,0)),"erro"))</f>
        <v/>
      </c>
      <c r="L1243" s="158" t="str">
        <f>IF($A1243=0,"",IFERROR(INDEX(BD_Gestão!H:H,MATCH('Banco de Dados'!$B1243,BD_Gestão!$B:$B,0)),"erro"))</f>
        <v/>
      </c>
      <c r="M1243" s="161" t="str">
        <f>IF($A1243=0,"",IFERROR(INDEX(BD_Gestão!F:F,MATCH('Banco de Dados'!$B1243,BD_Gestão!$B:$B,0)),"erro"))</f>
        <v/>
      </c>
      <c r="N1243" s="161" t="str">
        <f>IF($A1243=0,"",IFERROR(INDEX(BD_Gestão!J:J,MATCH('Banco de Dados'!$B1243,BD_Gestão!$B:$B,0)),"erro"))</f>
        <v/>
      </c>
      <c r="O1243" s="164" t="str">
        <f>IF($A1243=0,"",IFERROR(INDEX(BD_Gestão!K:K,MATCH('Banco de Dados'!$B1243,BD_Gestão!$B:$B,0)),"erro"))</f>
        <v/>
      </c>
      <c r="P1243" s="169" t="str">
        <f t="shared" si="78"/>
        <v/>
      </c>
      <c r="Q1243" s="170" t="str">
        <f t="shared" si="79"/>
        <v/>
      </c>
      <c r="R1243" s="163" t="e">
        <f t="shared" si="76"/>
        <v>#VALUE!</v>
      </c>
      <c r="S1243" s="163" t="e">
        <f t="shared" si="77"/>
        <v>#VALUE!</v>
      </c>
      <c r="T1243" s="163" t="e">
        <f>INDEX(Controle!O:O,MATCH('Banco de Dados'!A1243,Controle!M:M,0))*E1243/100</f>
        <v>#N/A</v>
      </c>
    </row>
    <row r="1244" spans="1:20" hidden="1" x14ac:dyDescent="0.2">
      <c r="A1244" s="158">
        <f>BD_TS!A1243</f>
        <v>0</v>
      </c>
      <c r="B1244" s="158" t="str">
        <f>SUBSTITUTE(SUBSTITUTE(BD_TS!D1243," ",""),"-","/")</f>
        <v/>
      </c>
      <c r="C1244" s="158">
        <f>BD_TS!E1243</f>
        <v>0</v>
      </c>
      <c r="D1244" s="159">
        <f>BD_TS!F1243</f>
        <v>0</v>
      </c>
      <c r="E1244" s="160">
        <f>BD_TS!B1243</f>
        <v>0</v>
      </c>
      <c r="F1244" s="161">
        <f>BD_TS!C1243</f>
        <v>0</v>
      </c>
      <c r="G1244" s="187">
        <f>BD_TS!H1243</f>
        <v>0</v>
      </c>
      <c r="H1244" s="158" t="str">
        <f>IF($A1244=0,"",IFERROR(INDEX(BD_Gestão!A:A,MATCH('Banco de Dados'!$B1244,BD_Gestão!$B:$B,0)),"erro"))</f>
        <v/>
      </c>
      <c r="I1244" s="162" t="str">
        <f>IF($A1244=0,"",IFERROR(INDEX(BD_Gestão!E:E,MATCH('Banco de Dados'!$B1244,BD_Gestão!$B:$B,0)),"erro"))</f>
        <v/>
      </c>
      <c r="J1244" s="186" t="str">
        <f>IF($A1244=0,"",IFERROR(INDEX(BD_Gestão!B:B,MATCH('Banco de Dados'!$B1244,BD_Gestão!$B:$B,0)),"erro"))</f>
        <v/>
      </c>
      <c r="K1244" s="158" t="str">
        <f>IF($A1244=0,"",IFERROR(INDEX(BD_Gestão!C:C,MATCH('Banco de Dados'!$B1244,BD_Gestão!$B:$B,0)),"erro"))</f>
        <v/>
      </c>
      <c r="L1244" s="158" t="str">
        <f>IF($A1244=0,"",IFERROR(INDEX(BD_Gestão!H:H,MATCH('Banco de Dados'!$B1244,BD_Gestão!$B:$B,0)),"erro"))</f>
        <v/>
      </c>
      <c r="M1244" s="161" t="str">
        <f>IF($A1244=0,"",IFERROR(INDEX(BD_Gestão!F:F,MATCH('Banco de Dados'!$B1244,BD_Gestão!$B:$B,0)),"erro"))</f>
        <v/>
      </c>
      <c r="N1244" s="161" t="str">
        <f>IF($A1244=0,"",IFERROR(INDEX(BD_Gestão!J:J,MATCH('Banco de Dados'!$B1244,BD_Gestão!$B:$B,0)),"erro"))</f>
        <v/>
      </c>
      <c r="O1244" s="164" t="str">
        <f>IF($A1244=0,"",IFERROR(INDEX(BD_Gestão!K:K,MATCH('Banco de Dados'!$B1244,BD_Gestão!$B:$B,0)),"erro"))</f>
        <v/>
      </c>
      <c r="P1244" s="169" t="str">
        <f t="shared" si="78"/>
        <v/>
      </c>
      <c r="Q1244" s="170" t="str">
        <f t="shared" si="79"/>
        <v/>
      </c>
      <c r="R1244" s="163" t="e">
        <f t="shared" si="76"/>
        <v>#VALUE!</v>
      </c>
      <c r="S1244" s="163" t="e">
        <f t="shared" si="77"/>
        <v>#VALUE!</v>
      </c>
      <c r="T1244" s="163" t="e">
        <f>INDEX(Controle!O:O,MATCH('Banco de Dados'!A1244,Controle!M:M,0))*E1244/100</f>
        <v>#N/A</v>
      </c>
    </row>
    <row r="1245" spans="1:20" hidden="1" x14ac:dyDescent="0.2">
      <c r="A1245" s="158">
        <f>BD_TS!A1244</f>
        <v>0</v>
      </c>
      <c r="B1245" s="158" t="str">
        <f>SUBSTITUTE(SUBSTITUTE(BD_TS!D1244," ",""),"-","/")</f>
        <v/>
      </c>
      <c r="C1245" s="158">
        <f>BD_TS!E1244</f>
        <v>0</v>
      </c>
      <c r="D1245" s="159">
        <f>BD_TS!F1244</f>
        <v>0</v>
      </c>
      <c r="E1245" s="160">
        <f>BD_TS!B1244</f>
        <v>0</v>
      </c>
      <c r="F1245" s="161">
        <f>BD_TS!C1244</f>
        <v>0</v>
      </c>
      <c r="G1245" s="187">
        <f>BD_TS!H1244</f>
        <v>0</v>
      </c>
      <c r="H1245" s="158" t="str">
        <f>IF($A1245=0,"",IFERROR(INDEX(BD_Gestão!A:A,MATCH('Banco de Dados'!$B1245,BD_Gestão!$B:$B,0)),"erro"))</f>
        <v/>
      </c>
      <c r="I1245" s="162" t="str">
        <f>IF($A1245=0,"",IFERROR(INDEX(BD_Gestão!E:E,MATCH('Banco de Dados'!$B1245,BD_Gestão!$B:$B,0)),"erro"))</f>
        <v/>
      </c>
      <c r="J1245" s="186" t="str">
        <f>IF($A1245=0,"",IFERROR(INDEX(BD_Gestão!B:B,MATCH('Banco de Dados'!$B1245,BD_Gestão!$B:$B,0)),"erro"))</f>
        <v/>
      </c>
      <c r="K1245" s="158" t="str">
        <f>IF($A1245=0,"",IFERROR(INDEX(BD_Gestão!C:C,MATCH('Banco de Dados'!$B1245,BD_Gestão!$B:$B,0)),"erro"))</f>
        <v/>
      </c>
      <c r="L1245" s="158" t="str">
        <f>IF($A1245=0,"",IFERROR(INDEX(BD_Gestão!H:H,MATCH('Banco de Dados'!$B1245,BD_Gestão!$B:$B,0)),"erro"))</f>
        <v/>
      </c>
      <c r="M1245" s="161" t="str">
        <f>IF($A1245=0,"",IFERROR(INDEX(BD_Gestão!F:F,MATCH('Banco de Dados'!$B1245,BD_Gestão!$B:$B,0)),"erro"))</f>
        <v/>
      </c>
      <c r="N1245" s="161" t="str">
        <f>IF($A1245=0,"",IFERROR(INDEX(BD_Gestão!J:J,MATCH('Banco de Dados'!$B1245,BD_Gestão!$B:$B,0)),"erro"))</f>
        <v/>
      </c>
      <c r="O1245" s="164" t="str">
        <f>IF($A1245=0,"",IFERROR(INDEX(BD_Gestão!K:K,MATCH('Banco de Dados'!$B1245,BD_Gestão!$B:$B,0)),"erro"))</f>
        <v/>
      </c>
      <c r="P1245" s="169" t="str">
        <f t="shared" si="78"/>
        <v/>
      </c>
      <c r="Q1245" s="170" t="str">
        <f t="shared" si="79"/>
        <v/>
      </c>
      <c r="R1245" s="163" t="e">
        <f t="shared" si="76"/>
        <v>#VALUE!</v>
      </c>
      <c r="S1245" s="163" t="e">
        <f t="shared" si="77"/>
        <v>#VALUE!</v>
      </c>
      <c r="T1245" s="163" t="e">
        <f>INDEX(Controle!O:O,MATCH('Banco de Dados'!A1245,Controle!M:M,0))*E1245/100</f>
        <v>#N/A</v>
      </c>
    </row>
    <row r="1246" spans="1:20" hidden="1" x14ac:dyDescent="0.2">
      <c r="A1246" s="158">
        <f>BD_TS!A1245</f>
        <v>0</v>
      </c>
      <c r="B1246" s="158" t="str">
        <f>SUBSTITUTE(SUBSTITUTE(BD_TS!D1245," ",""),"-","/")</f>
        <v/>
      </c>
      <c r="C1246" s="158">
        <f>BD_TS!E1245</f>
        <v>0</v>
      </c>
      <c r="D1246" s="159">
        <f>BD_TS!F1245</f>
        <v>0</v>
      </c>
      <c r="E1246" s="160">
        <f>BD_TS!B1245</f>
        <v>0</v>
      </c>
      <c r="F1246" s="161">
        <f>BD_TS!C1245</f>
        <v>0</v>
      </c>
      <c r="G1246" s="187">
        <f>BD_TS!H1245</f>
        <v>0</v>
      </c>
      <c r="H1246" s="158" t="str">
        <f>IF($A1246=0,"",IFERROR(INDEX(BD_Gestão!A:A,MATCH('Banco de Dados'!$B1246,BD_Gestão!$B:$B,0)),"erro"))</f>
        <v/>
      </c>
      <c r="I1246" s="162" t="str">
        <f>IF($A1246=0,"",IFERROR(INDEX(BD_Gestão!E:E,MATCH('Banco de Dados'!$B1246,BD_Gestão!$B:$B,0)),"erro"))</f>
        <v/>
      </c>
      <c r="J1246" s="186" t="str">
        <f>IF($A1246=0,"",IFERROR(INDEX(BD_Gestão!B:B,MATCH('Banco de Dados'!$B1246,BD_Gestão!$B:$B,0)),"erro"))</f>
        <v/>
      </c>
      <c r="K1246" s="158" t="str">
        <f>IF($A1246=0,"",IFERROR(INDEX(BD_Gestão!C:C,MATCH('Banco de Dados'!$B1246,BD_Gestão!$B:$B,0)),"erro"))</f>
        <v/>
      </c>
      <c r="L1246" s="158" t="str">
        <f>IF($A1246=0,"",IFERROR(INDEX(BD_Gestão!H:H,MATCH('Banco de Dados'!$B1246,BD_Gestão!$B:$B,0)),"erro"))</f>
        <v/>
      </c>
      <c r="M1246" s="161" t="str">
        <f>IF($A1246=0,"",IFERROR(INDEX(BD_Gestão!F:F,MATCH('Banco de Dados'!$B1246,BD_Gestão!$B:$B,0)),"erro"))</f>
        <v/>
      </c>
      <c r="N1246" s="161" t="str">
        <f>IF($A1246=0,"",IFERROR(INDEX(BD_Gestão!J:J,MATCH('Banco de Dados'!$B1246,BD_Gestão!$B:$B,0)),"erro"))</f>
        <v/>
      </c>
      <c r="O1246" s="164" t="str">
        <f>IF($A1246=0,"",IFERROR(INDEX(BD_Gestão!K:K,MATCH('Banco de Dados'!$B1246,BD_Gestão!$B:$B,0)),"erro"))</f>
        <v/>
      </c>
      <c r="P1246" s="169" t="str">
        <f t="shared" si="78"/>
        <v/>
      </c>
      <c r="Q1246" s="170" t="str">
        <f t="shared" si="79"/>
        <v/>
      </c>
      <c r="R1246" s="163" t="e">
        <f t="shared" si="76"/>
        <v>#VALUE!</v>
      </c>
      <c r="S1246" s="163" t="e">
        <f t="shared" si="77"/>
        <v>#VALUE!</v>
      </c>
      <c r="T1246" s="163" t="e">
        <f>INDEX(Controle!O:O,MATCH('Banco de Dados'!A1246,Controle!M:M,0))*E1246/100</f>
        <v>#N/A</v>
      </c>
    </row>
    <row r="1247" spans="1:20" hidden="1" x14ac:dyDescent="0.2">
      <c r="A1247" s="158">
        <f>BD_TS!A1246</f>
        <v>0</v>
      </c>
      <c r="B1247" s="158" t="str">
        <f>SUBSTITUTE(SUBSTITUTE(BD_TS!D1246," ",""),"-","/")</f>
        <v/>
      </c>
      <c r="C1247" s="158">
        <f>BD_TS!E1246</f>
        <v>0</v>
      </c>
      <c r="D1247" s="159">
        <f>BD_TS!F1246</f>
        <v>0</v>
      </c>
      <c r="E1247" s="160">
        <f>BD_TS!B1246</f>
        <v>0</v>
      </c>
      <c r="F1247" s="161">
        <f>BD_TS!C1246</f>
        <v>0</v>
      </c>
      <c r="G1247" s="187">
        <f>BD_TS!H1246</f>
        <v>0</v>
      </c>
      <c r="H1247" s="158" t="str">
        <f>IF($A1247=0,"",IFERROR(INDEX(BD_Gestão!A:A,MATCH('Banco de Dados'!$B1247,BD_Gestão!$B:$B,0)),"erro"))</f>
        <v/>
      </c>
      <c r="I1247" s="162" t="str">
        <f>IF($A1247=0,"",IFERROR(INDEX(BD_Gestão!E:E,MATCH('Banco de Dados'!$B1247,BD_Gestão!$B:$B,0)),"erro"))</f>
        <v/>
      </c>
      <c r="J1247" s="186" t="str">
        <f>IF($A1247=0,"",IFERROR(INDEX(BD_Gestão!B:B,MATCH('Banco de Dados'!$B1247,BD_Gestão!$B:$B,0)),"erro"))</f>
        <v/>
      </c>
      <c r="K1247" s="158" t="str">
        <f>IF($A1247=0,"",IFERROR(INDEX(BD_Gestão!C:C,MATCH('Banco de Dados'!$B1247,BD_Gestão!$B:$B,0)),"erro"))</f>
        <v/>
      </c>
      <c r="L1247" s="158" t="str">
        <f>IF($A1247=0,"",IFERROR(INDEX(BD_Gestão!H:H,MATCH('Banco de Dados'!$B1247,BD_Gestão!$B:$B,0)),"erro"))</f>
        <v/>
      </c>
      <c r="M1247" s="161" t="str">
        <f>IF($A1247=0,"",IFERROR(INDEX(BD_Gestão!F:F,MATCH('Banco de Dados'!$B1247,BD_Gestão!$B:$B,0)),"erro"))</f>
        <v/>
      </c>
      <c r="N1247" s="161" t="str">
        <f>IF($A1247=0,"",IFERROR(INDEX(BD_Gestão!J:J,MATCH('Banco de Dados'!$B1247,BD_Gestão!$B:$B,0)),"erro"))</f>
        <v/>
      </c>
      <c r="O1247" s="164" t="str">
        <f>IF($A1247=0,"",IFERROR(INDEX(BD_Gestão!K:K,MATCH('Banco de Dados'!$B1247,BD_Gestão!$B:$B,0)),"erro"))</f>
        <v/>
      </c>
      <c r="P1247" s="169" t="str">
        <f t="shared" si="78"/>
        <v/>
      </c>
      <c r="Q1247" s="170" t="str">
        <f t="shared" si="79"/>
        <v/>
      </c>
      <c r="R1247" s="163" t="e">
        <f t="shared" si="76"/>
        <v>#VALUE!</v>
      </c>
      <c r="S1247" s="163" t="e">
        <f t="shared" si="77"/>
        <v>#VALUE!</v>
      </c>
      <c r="T1247" s="163" t="e">
        <f>INDEX(Controle!O:O,MATCH('Banco de Dados'!A1247,Controle!M:M,0))*E1247/100</f>
        <v>#N/A</v>
      </c>
    </row>
    <row r="1248" spans="1:20" hidden="1" x14ac:dyDescent="0.2">
      <c r="A1248" s="158">
        <f>BD_TS!A1247</f>
        <v>0</v>
      </c>
      <c r="B1248" s="158" t="str">
        <f>SUBSTITUTE(SUBSTITUTE(BD_TS!D1247," ",""),"-","/")</f>
        <v/>
      </c>
      <c r="C1248" s="158">
        <f>BD_TS!E1247</f>
        <v>0</v>
      </c>
      <c r="D1248" s="159">
        <f>BD_TS!F1247</f>
        <v>0</v>
      </c>
      <c r="E1248" s="160">
        <f>BD_TS!B1247</f>
        <v>0</v>
      </c>
      <c r="F1248" s="161">
        <f>BD_TS!C1247</f>
        <v>0</v>
      </c>
      <c r="G1248" s="187">
        <f>BD_TS!H1247</f>
        <v>0</v>
      </c>
      <c r="H1248" s="158" t="str">
        <f>IF($A1248=0,"",IFERROR(INDEX(BD_Gestão!A:A,MATCH('Banco de Dados'!$B1248,BD_Gestão!$B:$B,0)),"erro"))</f>
        <v/>
      </c>
      <c r="I1248" s="162" t="str">
        <f>IF($A1248=0,"",IFERROR(INDEX(BD_Gestão!E:E,MATCH('Banco de Dados'!$B1248,BD_Gestão!$B:$B,0)),"erro"))</f>
        <v/>
      </c>
      <c r="J1248" s="186" t="str">
        <f>IF($A1248=0,"",IFERROR(INDEX(BD_Gestão!B:B,MATCH('Banco de Dados'!$B1248,BD_Gestão!$B:$B,0)),"erro"))</f>
        <v/>
      </c>
      <c r="K1248" s="158" t="str">
        <f>IF($A1248=0,"",IFERROR(INDEX(BD_Gestão!C:C,MATCH('Banco de Dados'!$B1248,BD_Gestão!$B:$B,0)),"erro"))</f>
        <v/>
      </c>
      <c r="L1248" s="158" t="str">
        <f>IF($A1248=0,"",IFERROR(INDEX(BD_Gestão!H:H,MATCH('Banco de Dados'!$B1248,BD_Gestão!$B:$B,0)),"erro"))</f>
        <v/>
      </c>
      <c r="M1248" s="161" t="str">
        <f>IF($A1248=0,"",IFERROR(INDEX(BD_Gestão!F:F,MATCH('Banco de Dados'!$B1248,BD_Gestão!$B:$B,0)),"erro"))</f>
        <v/>
      </c>
      <c r="N1248" s="161" t="str">
        <f>IF($A1248=0,"",IFERROR(INDEX(BD_Gestão!J:J,MATCH('Banco de Dados'!$B1248,BD_Gestão!$B:$B,0)),"erro"))</f>
        <v/>
      </c>
      <c r="O1248" s="164" t="str">
        <f>IF($A1248=0,"",IFERROR(INDEX(BD_Gestão!K:K,MATCH('Banco de Dados'!$B1248,BD_Gestão!$B:$B,0)),"erro"))</f>
        <v/>
      </c>
      <c r="P1248" s="169" t="str">
        <f t="shared" si="78"/>
        <v/>
      </c>
      <c r="Q1248" s="170" t="str">
        <f t="shared" si="79"/>
        <v/>
      </c>
      <c r="R1248" s="163" t="e">
        <f t="shared" si="76"/>
        <v>#VALUE!</v>
      </c>
      <c r="S1248" s="163" t="e">
        <f t="shared" si="77"/>
        <v>#VALUE!</v>
      </c>
      <c r="T1248" s="163" t="e">
        <f>INDEX(Controle!O:O,MATCH('Banco de Dados'!A1248,Controle!M:M,0))*E1248/100</f>
        <v>#N/A</v>
      </c>
    </row>
    <row r="1249" spans="1:20" hidden="1" x14ac:dyDescent="0.2">
      <c r="A1249" s="158">
        <f>BD_TS!A1248</f>
        <v>0</v>
      </c>
      <c r="B1249" s="158" t="str">
        <f>SUBSTITUTE(SUBSTITUTE(BD_TS!D1248," ",""),"-","/")</f>
        <v/>
      </c>
      <c r="C1249" s="158">
        <f>BD_TS!E1248</f>
        <v>0</v>
      </c>
      <c r="D1249" s="159">
        <f>BD_TS!F1248</f>
        <v>0</v>
      </c>
      <c r="E1249" s="160">
        <f>BD_TS!B1248</f>
        <v>0</v>
      </c>
      <c r="F1249" s="161">
        <f>BD_TS!C1248</f>
        <v>0</v>
      </c>
      <c r="G1249" s="187">
        <f>BD_TS!H1248</f>
        <v>0</v>
      </c>
      <c r="H1249" s="158" t="str">
        <f>IF($A1249=0,"",IFERROR(INDEX(BD_Gestão!A:A,MATCH('Banco de Dados'!$B1249,BD_Gestão!$B:$B,0)),"erro"))</f>
        <v/>
      </c>
      <c r="I1249" s="162" t="str">
        <f>IF($A1249=0,"",IFERROR(INDEX(BD_Gestão!E:E,MATCH('Banco de Dados'!$B1249,BD_Gestão!$B:$B,0)),"erro"))</f>
        <v/>
      </c>
      <c r="J1249" s="186" t="str">
        <f>IF($A1249=0,"",IFERROR(INDEX(BD_Gestão!B:B,MATCH('Banco de Dados'!$B1249,BD_Gestão!$B:$B,0)),"erro"))</f>
        <v/>
      </c>
      <c r="K1249" s="158" t="str">
        <f>IF($A1249=0,"",IFERROR(INDEX(BD_Gestão!C:C,MATCH('Banco de Dados'!$B1249,BD_Gestão!$B:$B,0)),"erro"))</f>
        <v/>
      </c>
      <c r="L1249" s="158" t="str">
        <f>IF($A1249=0,"",IFERROR(INDEX(BD_Gestão!H:H,MATCH('Banco de Dados'!$B1249,BD_Gestão!$B:$B,0)),"erro"))</f>
        <v/>
      </c>
      <c r="M1249" s="161" t="str">
        <f>IF($A1249=0,"",IFERROR(INDEX(BD_Gestão!F:F,MATCH('Banco de Dados'!$B1249,BD_Gestão!$B:$B,0)),"erro"))</f>
        <v/>
      </c>
      <c r="N1249" s="161" t="str">
        <f>IF($A1249=0,"",IFERROR(INDEX(BD_Gestão!J:J,MATCH('Banco de Dados'!$B1249,BD_Gestão!$B:$B,0)),"erro"))</f>
        <v/>
      </c>
      <c r="O1249" s="164" t="str">
        <f>IF($A1249=0,"",IFERROR(INDEX(BD_Gestão!K:K,MATCH('Banco de Dados'!$B1249,BD_Gestão!$B:$B,0)),"erro"))</f>
        <v/>
      </c>
      <c r="P1249" s="169" t="str">
        <f t="shared" si="78"/>
        <v/>
      </c>
      <c r="Q1249" s="170" t="str">
        <f t="shared" si="79"/>
        <v/>
      </c>
      <c r="R1249" s="163" t="e">
        <f t="shared" si="76"/>
        <v>#VALUE!</v>
      </c>
      <c r="S1249" s="163" t="e">
        <f t="shared" si="77"/>
        <v>#VALUE!</v>
      </c>
      <c r="T1249" s="163" t="e">
        <f>INDEX(Controle!O:O,MATCH('Banco de Dados'!A1249,Controle!M:M,0))*E1249/100</f>
        <v>#N/A</v>
      </c>
    </row>
    <row r="1250" spans="1:20" hidden="1" x14ac:dyDescent="0.2">
      <c r="A1250" s="158">
        <f>BD_TS!A1249</f>
        <v>0</v>
      </c>
      <c r="B1250" s="158" t="str">
        <f>SUBSTITUTE(SUBSTITUTE(BD_TS!D1249," ",""),"-","/")</f>
        <v/>
      </c>
      <c r="C1250" s="158">
        <f>BD_TS!E1249</f>
        <v>0</v>
      </c>
      <c r="D1250" s="159">
        <f>BD_TS!F1249</f>
        <v>0</v>
      </c>
      <c r="E1250" s="160">
        <f>BD_TS!B1249</f>
        <v>0</v>
      </c>
      <c r="F1250" s="161">
        <f>BD_TS!C1249</f>
        <v>0</v>
      </c>
      <c r="G1250" s="187">
        <f>BD_TS!H1249</f>
        <v>0</v>
      </c>
      <c r="H1250" s="158" t="str">
        <f>IF($A1250=0,"",IFERROR(INDEX(BD_Gestão!A:A,MATCH('Banco de Dados'!$B1250,BD_Gestão!$B:$B,0)),"erro"))</f>
        <v/>
      </c>
      <c r="I1250" s="162" t="str">
        <f>IF($A1250=0,"",IFERROR(INDEX(BD_Gestão!E:E,MATCH('Banco de Dados'!$B1250,BD_Gestão!$B:$B,0)),"erro"))</f>
        <v/>
      </c>
      <c r="J1250" s="186" t="str">
        <f>IF($A1250=0,"",IFERROR(INDEX(BD_Gestão!B:B,MATCH('Banco de Dados'!$B1250,BD_Gestão!$B:$B,0)),"erro"))</f>
        <v/>
      </c>
      <c r="K1250" s="158" t="str">
        <f>IF($A1250=0,"",IFERROR(INDEX(BD_Gestão!C:C,MATCH('Banco de Dados'!$B1250,BD_Gestão!$B:$B,0)),"erro"))</f>
        <v/>
      </c>
      <c r="L1250" s="158" t="str">
        <f>IF($A1250=0,"",IFERROR(INDEX(BD_Gestão!H:H,MATCH('Banco de Dados'!$B1250,BD_Gestão!$B:$B,0)),"erro"))</f>
        <v/>
      </c>
      <c r="M1250" s="161" t="str">
        <f>IF($A1250=0,"",IFERROR(INDEX(BD_Gestão!F:F,MATCH('Banco de Dados'!$B1250,BD_Gestão!$B:$B,0)),"erro"))</f>
        <v/>
      </c>
      <c r="N1250" s="161" t="str">
        <f>IF($A1250=0,"",IFERROR(INDEX(BD_Gestão!J:J,MATCH('Banco de Dados'!$B1250,BD_Gestão!$B:$B,0)),"erro"))</f>
        <v/>
      </c>
      <c r="O1250" s="164" t="str">
        <f>IF($A1250=0,"",IFERROR(INDEX(BD_Gestão!K:K,MATCH('Banco de Dados'!$B1250,BD_Gestão!$B:$B,0)),"erro"))</f>
        <v/>
      </c>
      <c r="P1250" s="169" t="str">
        <f t="shared" si="78"/>
        <v/>
      </c>
      <c r="Q1250" s="170" t="str">
        <f t="shared" si="79"/>
        <v/>
      </c>
      <c r="R1250" s="163" t="e">
        <f t="shared" si="76"/>
        <v>#VALUE!</v>
      </c>
      <c r="S1250" s="163" t="e">
        <f t="shared" si="77"/>
        <v>#VALUE!</v>
      </c>
      <c r="T1250" s="163" t="e">
        <f>INDEX(Controle!O:O,MATCH('Banco de Dados'!A1250,Controle!M:M,0))*E1250/100</f>
        <v>#N/A</v>
      </c>
    </row>
    <row r="1251" spans="1:20" hidden="1" x14ac:dyDescent="0.2">
      <c r="A1251" s="158">
        <f>BD_TS!A1250</f>
        <v>0</v>
      </c>
      <c r="B1251" s="158" t="str">
        <f>SUBSTITUTE(SUBSTITUTE(BD_TS!D1250," ",""),"-","/")</f>
        <v/>
      </c>
      <c r="C1251" s="158">
        <f>BD_TS!E1250</f>
        <v>0</v>
      </c>
      <c r="D1251" s="159">
        <f>BD_TS!F1250</f>
        <v>0</v>
      </c>
      <c r="E1251" s="160">
        <f>BD_TS!B1250</f>
        <v>0</v>
      </c>
      <c r="F1251" s="161">
        <f>BD_TS!C1250</f>
        <v>0</v>
      </c>
      <c r="G1251" s="187">
        <f>BD_TS!H1250</f>
        <v>0</v>
      </c>
      <c r="H1251" s="158" t="str">
        <f>IF($A1251=0,"",IFERROR(INDEX(BD_Gestão!A:A,MATCH('Banco de Dados'!$B1251,BD_Gestão!$B:$B,0)),"erro"))</f>
        <v/>
      </c>
      <c r="I1251" s="162" t="str">
        <f>IF($A1251=0,"",IFERROR(INDEX(BD_Gestão!E:E,MATCH('Banco de Dados'!$B1251,BD_Gestão!$B:$B,0)),"erro"))</f>
        <v/>
      </c>
      <c r="J1251" s="186" t="str">
        <f>IF($A1251=0,"",IFERROR(INDEX(BD_Gestão!B:B,MATCH('Banco de Dados'!$B1251,BD_Gestão!$B:$B,0)),"erro"))</f>
        <v/>
      </c>
      <c r="K1251" s="158" t="str">
        <f>IF($A1251=0,"",IFERROR(INDEX(BD_Gestão!C:C,MATCH('Banco de Dados'!$B1251,BD_Gestão!$B:$B,0)),"erro"))</f>
        <v/>
      </c>
      <c r="L1251" s="158" t="str">
        <f>IF($A1251=0,"",IFERROR(INDEX(BD_Gestão!H:H,MATCH('Banco de Dados'!$B1251,BD_Gestão!$B:$B,0)),"erro"))</f>
        <v/>
      </c>
      <c r="M1251" s="161" t="str">
        <f>IF($A1251=0,"",IFERROR(INDEX(BD_Gestão!F:F,MATCH('Banco de Dados'!$B1251,BD_Gestão!$B:$B,0)),"erro"))</f>
        <v/>
      </c>
      <c r="N1251" s="161" t="str">
        <f>IF($A1251=0,"",IFERROR(INDEX(BD_Gestão!J:J,MATCH('Banco de Dados'!$B1251,BD_Gestão!$B:$B,0)),"erro"))</f>
        <v/>
      </c>
      <c r="O1251" s="164" t="str">
        <f>IF($A1251=0,"",IFERROR(INDEX(BD_Gestão!K:K,MATCH('Banco de Dados'!$B1251,BD_Gestão!$B:$B,0)),"erro"))</f>
        <v/>
      </c>
      <c r="P1251" s="169" t="str">
        <f t="shared" si="78"/>
        <v/>
      </c>
      <c r="Q1251" s="170" t="str">
        <f t="shared" si="79"/>
        <v/>
      </c>
      <c r="R1251" s="163" t="e">
        <f t="shared" si="76"/>
        <v>#VALUE!</v>
      </c>
      <c r="S1251" s="163" t="e">
        <f t="shared" si="77"/>
        <v>#VALUE!</v>
      </c>
      <c r="T1251" s="163" t="e">
        <f>INDEX(Controle!O:O,MATCH('Banco de Dados'!A1251,Controle!M:M,0))*E1251/100</f>
        <v>#N/A</v>
      </c>
    </row>
    <row r="1252" spans="1:20" hidden="1" x14ac:dyDescent="0.2">
      <c r="A1252" s="158">
        <f>BD_TS!A1251</f>
        <v>0</v>
      </c>
      <c r="B1252" s="158" t="str">
        <f>SUBSTITUTE(SUBSTITUTE(BD_TS!D1251," ",""),"-","/")</f>
        <v/>
      </c>
      <c r="C1252" s="158">
        <f>BD_TS!E1251</f>
        <v>0</v>
      </c>
      <c r="D1252" s="159">
        <f>BD_TS!F1251</f>
        <v>0</v>
      </c>
      <c r="E1252" s="160">
        <f>BD_TS!B1251</f>
        <v>0</v>
      </c>
      <c r="F1252" s="161">
        <f>BD_TS!C1251</f>
        <v>0</v>
      </c>
      <c r="G1252" s="187">
        <f>BD_TS!H1251</f>
        <v>0</v>
      </c>
      <c r="H1252" s="158" t="str">
        <f>IF($A1252=0,"",IFERROR(INDEX(BD_Gestão!A:A,MATCH('Banco de Dados'!$B1252,BD_Gestão!$B:$B,0)),"erro"))</f>
        <v/>
      </c>
      <c r="I1252" s="162" t="str">
        <f>IF($A1252=0,"",IFERROR(INDEX(BD_Gestão!E:E,MATCH('Banco de Dados'!$B1252,BD_Gestão!$B:$B,0)),"erro"))</f>
        <v/>
      </c>
      <c r="J1252" s="186" t="str">
        <f>IF($A1252=0,"",IFERROR(INDEX(BD_Gestão!B:B,MATCH('Banco de Dados'!$B1252,BD_Gestão!$B:$B,0)),"erro"))</f>
        <v/>
      </c>
      <c r="K1252" s="158" t="str">
        <f>IF($A1252=0,"",IFERROR(INDEX(BD_Gestão!C:C,MATCH('Banco de Dados'!$B1252,BD_Gestão!$B:$B,0)),"erro"))</f>
        <v/>
      </c>
      <c r="L1252" s="158" t="str">
        <f>IF($A1252=0,"",IFERROR(INDEX(BD_Gestão!H:H,MATCH('Banco de Dados'!$B1252,BD_Gestão!$B:$B,0)),"erro"))</f>
        <v/>
      </c>
      <c r="M1252" s="161" t="str">
        <f>IF($A1252=0,"",IFERROR(INDEX(BD_Gestão!F:F,MATCH('Banco de Dados'!$B1252,BD_Gestão!$B:$B,0)),"erro"))</f>
        <v/>
      </c>
      <c r="N1252" s="161" t="str">
        <f>IF($A1252=0,"",IFERROR(INDEX(BD_Gestão!J:J,MATCH('Banco de Dados'!$B1252,BD_Gestão!$B:$B,0)),"erro"))</f>
        <v/>
      </c>
      <c r="O1252" s="164" t="str">
        <f>IF($A1252=0,"",IFERROR(INDEX(BD_Gestão!K:K,MATCH('Banco de Dados'!$B1252,BD_Gestão!$B:$B,0)),"erro"))</f>
        <v/>
      </c>
      <c r="P1252" s="169" t="str">
        <f t="shared" si="78"/>
        <v/>
      </c>
      <c r="Q1252" s="170" t="str">
        <f t="shared" si="79"/>
        <v/>
      </c>
      <c r="R1252" s="163" t="e">
        <f t="shared" si="76"/>
        <v>#VALUE!</v>
      </c>
      <c r="S1252" s="163" t="e">
        <f t="shared" si="77"/>
        <v>#VALUE!</v>
      </c>
      <c r="T1252" s="163" t="e">
        <f>INDEX(Controle!O:O,MATCH('Banco de Dados'!A1252,Controle!M:M,0))*E1252/100</f>
        <v>#N/A</v>
      </c>
    </row>
    <row r="1253" spans="1:20" hidden="1" x14ac:dyDescent="0.2">
      <c r="A1253" s="158">
        <f>BD_TS!A1252</f>
        <v>0</v>
      </c>
      <c r="B1253" s="158" t="str">
        <f>SUBSTITUTE(SUBSTITUTE(BD_TS!D1252," ",""),"-","/")</f>
        <v/>
      </c>
      <c r="C1253" s="158">
        <f>BD_TS!E1252</f>
        <v>0</v>
      </c>
      <c r="D1253" s="159">
        <f>BD_TS!F1252</f>
        <v>0</v>
      </c>
      <c r="E1253" s="160">
        <f>BD_TS!B1252</f>
        <v>0</v>
      </c>
      <c r="F1253" s="161">
        <f>BD_TS!C1252</f>
        <v>0</v>
      </c>
      <c r="G1253" s="187">
        <f>BD_TS!H1252</f>
        <v>0</v>
      </c>
      <c r="H1253" s="158" t="str">
        <f>IF($A1253=0,"",IFERROR(INDEX(BD_Gestão!A:A,MATCH('Banco de Dados'!$B1253,BD_Gestão!$B:$B,0)),"erro"))</f>
        <v/>
      </c>
      <c r="I1253" s="162" t="str">
        <f>IF($A1253=0,"",IFERROR(INDEX(BD_Gestão!E:E,MATCH('Banco de Dados'!$B1253,BD_Gestão!$B:$B,0)),"erro"))</f>
        <v/>
      </c>
      <c r="J1253" s="186" t="str">
        <f>IF($A1253=0,"",IFERROR(INDEX(BD_Gestão!B:B,MATCH('Banco de Dados'!$B1253,BD_Gestão!$B:$B,0)),"erro"))</f>
        <v/>
      </c>
      <c r="K1253" s="158" t="str">
        <f>IF($A1253=0,"",IFERROR(INDEX(BD_Gestão!C:C,MATCH('Banco de Dados'!$B1253,BD_Gestão!$B:$B,0)),"erro"))</f>
        <v/>
      </c>
      <c r="L1253" s="158" t="str">
        <f>IF($A1253=0,"",IFERROR(INDEX(BD_Gestão!H:H,MATCH('Banco de Dados'!$B1253,BD_Gestão!$B:$B,0)),"erro"))</f>
        <v/>
      </c>
      <c r="M1253" s="161" t="str">
        <f>IF($A1253=0,"",IFERROR(INDEX(BD_Gestão!F:F,MATCH('Banco de Dados'!$B1253,BD_Gestão!$B:$B,0)),"erro"))</f>
        <v/>
      </c>
      <c r="N1253" s="161" t="str">
        <f>IF($A1253=0,"",IFERROR(INDEX(BD_Gestão!J:J,MATCH('Banco de Dados'!$B1253,BD_Gestão!$B:$B,0)),"erro"))</f>
        <v/>
      </c>
      <c r="O1253" s="164" t="str">
        <f>IF($A1253=0,"",IFERROR(INDEX(BD_Gestão!K:K,MATCH('Banco de Dados'!$B1253,BD_Gestão!$B:$B,0)),"erro"))</f>
        <v/>
      </c>
      <c r="P1253" s="169" t="str">
        <f t="shared" si="78"/>
        <v/>
      </c>
      <c r="Q1253" s="170" t="str">
        <f t="shared" si="79"/>
        <v/>
      </c>
      <c r="R1253" s="163" t="e">
        <f t="shared" si="76"/>
        <v>#VALUE!</v>
      </c>
      <c r="S1253" s="163" t="e">
        <f t="shared" si="77"/>
        <v>#VALUE!</v>
      </c>
      <c r="T1253" s="163" t="e">
        <f>INDEX(Controle!O:O,MATCH('Banco de Dados'!A1253,Controle!M:M,0))*E1253/100</f>
        <v>#N/A</v>
      </c>
    </row>
    <row r="1254" spans="1:20" hidden="1" x14ac:dyDescent="0.2">
      <c r="A1254" s="158">
        <f>BD_TS!A1253</f>
        <v>0</v>
      </c>
      <c r="B1254" s="158" t="str">
        <f>SUBSTITUTE(SUBSTITUTE(BD_TS!D1253," ",""),"-","/")</f>
        <v/>
      </c>
      <c r="C1254" s="158">
        <f>BD_TS!E1253</f>
        <v>0</v>
      </c>
      <c r="D1254" s="159">
        <f>BD_TS!F1253</f>
        <v>0</v>
      </c>
      <c r="E1254" s="160">
        <f>BD_TS!B1253</f>
        <v>0</v>
      </c>
      <c r="F1254" s="161">
        <f>BD_TS!C1253</f>
        <v>0</v>
      </c>
      <c r="G1254" s="187">
        <f>BD_TS!H1253</f>
        <v>0</v>
      </c>
      <c r="H1254" s="158" t="str">
        <f>IF($A1254=0,"",IFERROR(INDEX(BD_Gestão!A:A,MATCH('Banco de Dados'!$B1254,BD_Gestão!$B:$B,0)),"erro"))</f>
        <v/>
      </c>
      <c r="I1254" s="162" t="str">
        <f>IF($A1254=0,"",IFERROR(INDEX(BD_Gestão!E:E,MATCH('Banco de Dados'!$B1254,BD_Gestão!$B:$B,0)),"erro"))</f>
        <v/>
      </c>
      <c r="J1254" s="186" t="str">
        <f>IF($A1254=0,"",IFERROR(INDEX(BD_Gestão!B:B,MATCH('Banco de Dados'!$B1254,BD_Gestão!$B:$B,0)),"erro"))</f>
        <v/>
      </c>
      <c r="K1254" s="158" t="str">
        <f>IF($A1254=0,"",IFERROR(INDEX(BD_Gestão!C:C,MATCH('Banco de Dados'!$B1254,BD_Gestão!$B:$B,0)),"erro"))</f>
        <v/>
      </c>
      <c r="L1254" s="158" t="str">
        <f>IF($A1254=0,"",IFERROR(INDEX(BD_Gestão!H:H,MATCH('Banco de Dados'!$B1254,BD_Gestão!$B:$B,0)),"erro"))</f>
        <v/>
      </c>
      <c r="M1254" s="161" t="str">
        <f>IF($A1254=0,"",IFERROR(INDEX(BD_Gestão!F:F,MATCH('Banco de Dados'!$B1254,BD_Gestão!$B:$B,0)),"erro"))</f>
        <v/>
      </c>
      <c r="N1254" s="161" t="str">
        <f>IF($A1254=0,"",IFERROR(INDEX(BD_Gestão!J:J,MATCH('Banco de Dados'!$B1254,BD_Gestão!$B:$B,0)),"erro"))</f>
        <v/>
      </c>
      <c r="O1254" s="164" t="str">
        <f>IF($A1254=0,"",IFERROR(INDEX(BD_Gestão!K:K,MATCH('Banco de Dados'!$B1254,BD_Gestão!$B:$B,0)),"erro"))</f>
        <v/>
      </c>
      <c r="P1254" s="169" t="str">
        <f t="shared" si="78"/>
        <v/>
      </c>
      <c r="Q1254" s="170" t="str">
        <f t="shared" si="79"/>
        <v/>
      </c>
      <c r="R1254" s="163" t="e">
        <f t="shared" si="76"/>
        <v>#VALUE!</v>
      </c>
      <c r="S1254" s="163" t="e">
        <f t="shared" si="77"/>
        <v>#VALUE!</v>
      </c>
      <c r="T1254" s="163" t="e">
        <f>INDEX(Controle!O:O,MATCH('Banco de Dados'!A1254,Controle!M:M,0))*E1254/100</f>
        <v>#N/A</v>
      </c>
    </row>
    <row r="1255" spans="1:20" hidden="1" x14ac:dyDescent="0.2">
      <c r="A1255" s="158">
        <f>BD_TS!A1254</f>
        <v>0</v>
      </c>
      <c r="B1255" s="158" t="str">
        <f>SUBSTITUTE(SUBSTITUTE(BD_TS!D1254," ",""),"-","/")</f>
        <v/>
      </c>
      <c r="C1255" s="158">
        <f>BD_TS!E1254</f>
        <v>0</v>
      </c>
      <c r="D1255" s="159">
        <f>BD_TS!F1254</f>
        <v>0</v>
      </c>
      <c r="E1255" s="160">
        <f>BD_TS!B1254</f>
        <v>0</v>
      </c>
      <c r="F1255" s="161">
        <f>BD_TS!C1254</f>
        <v>0</v>
      </c>
      <c r="G1255" s="187">
        <f>BD_TS!H1254</f>
        <v>0</v>
      </c>
      <c r="H1255" s="158" t="str">
        <f>IF($A1255=0,"",IFERROR(INDEX(BD_Gestão!A:A,MATCH('Banco de Dados'!$B1255,BD_Gestão!$B:$B,0)),"erro"))</f>
        <v/>
      </c>
      <c r="I1255" s="162" t="str">
        <f>IF($A1255=0,"",IFERROR(INDEX(BD_Gestão!E:E,MATCH('Banco de Dados'!$B1255,BD_Gestão!$B:$B,0)),"erro"))</f>
        <v/>
      </c>
      <c r="J1255" s="186" t="str">
        <f>IF($A1255=0,"",IFERROR(INDEX(BD_Gestão!B:B,MATCH('Banco de Dados'!$B1255,BD_Gestão!$B:$B,0)),"erro"))</f>
        <v/>
      </c>
      <c r="K1255" s="158" t="str">
        <f>IF($A1255=0,"",IFERROR(INDEX(BD_Gestão!C:C,MATCH('Banco de Dados'!$B1255,BD_Gestão!$B:$B,0)),"erro"))</f>
        <v/>
      </c>
      <c r="L1255" s="158" t="str">
        <f>IF($A1255=0,"",IFERROR(INDEX(BD_Gestão!H:H,MATCH('Banco de Dados'!$B1255,BD_Gestão!$B:$B,0)),"erro"))</f>
        <v/>
      </c>
      <c r="M1255" s="161" t="str">
        <f>IF($A1255=0,"",IFERROR(INDEX(BD_Gestão!F:F,MATCH('Banco de Dados'!$B1255,BD_Gestão!$B:$B,0)),"erro"))</f>
        <v/>
      </c>
      <c r="N1255" s="161" t="str">
        <f>IF($A1255=0,"",IFERROR(INDEX(BD_Gestão!J:J,MATCH('Banco de Dados'!$B1255,BD_Gestão!$B:$B,0)),"erro"))</f>
        <v/>
      </c>
      <c r="O1255" s="164" t="str">
        <f>IF($A1255=0,"",IFERROR(INDEX(BD_Gestão!K:K,MATCH('Banco de Dados'!$B1255,BD_Gestão!$B:$B,0)),"erro"))</f>
        <v/>
      </c>
      <c r="P1255" s="169" t="str">
        <f t="shared" si="78"/>
        <v/>
      </c>
      <c r="Q1255" s="170" t="str">
        <f t="shared" si="79"/>
        <v/>
      </c>
      <c r="R1255" s="163" t="e">
        <f t="shared" si="76"/>
        <v>#VALUE!</v>
      </c>
      <c r="S1255" s="163" t="e">
        <f t="shared" si="77"/>
        <v>#VALUE!</v>
      </c>
      <c r="T1255" s="163" t="e">
        <f>INDEX(Controle!O:O,MATCH('Banco de Dados'!A1255,Controle!M:M,0))*E1255/100</f>
        <v>#N/A</v>
      </c>
    </row>
    <row r="1256" spans="1:20" hidden="1" x14ac:dyDescent="0.2">
      <c r="A1256" s="158">
        <f>BD_TS!A1255</f>
        <v>0</v>
      </c>
      <c r="B1256" s="158" t="str">
        <f>SUBSTITUTE(SUBSTITUTE(BD_TS!D1255," ",""),"-","/")</f>
        <v/>
      </c>
      <c r="C1256" s="158">
        <f>BD_TS!E1255</f>
        <v>0</v>
      </c>
      <c r="D1256" s="159">
        <f>BD_TS!F1255</f>
        <v>0</v>
      </c>
      <c r="E1256" s="160">
        <f>BD_TS!B1255</f>
        <v>0</v>
      </c>
      <c r="F1256" s="161">
        <f>BD_TS!C1255</f>
        <v>0</v>
      </c>
      <c r="G1256" s="187">
        <f>BD_TS!H1255</f>
        <v>0</v>
      </c>
      <c r="H1256" s="158" t="str">
        <f>IF($A1256=0,"",IFERROR(INDEX(BD_Gestão!A:A,MATCH('Banco de Dados'!$B1256,BD_Gestão!$B:$B,0)),"erro"))</f>
        <v/>
      </c>
      <c r="I1256" s="162" t="str">
        <f>IF($A1256=0,"",IFERROR(INDEX(BD_Gestão!E:E,MATCH('Banco de Dados'!$B1256,BD_Gestão!$B:$B,0)),"erro"))</f>
        <v/>
      </c>
      <c r="J1256" s="186" t="str">
        <f>IF($A1256=0,"",IFERROR(INDEX(BD_Gestão!B:B,MATCH('Banco de Dados'!$B1256,BD_Gestão!$B:$B,0)),"erro"))</f>
        <v/>
      </c>
      <c r="K1256" s="158" t="str">
        <f>IF($A1256=0,"",IFERROR(INDEX(BD_Gestão!C:C,MATCH('Banco de Dados'!$B1256,BD_Gestão!$B:$B,0)),"erro"))</f>
        <v/>
      </c>
      <c r="L1256" s="158" t="str">
        <f>IF($A1256=0,"",IFERROR(INDEX(BD_Gestão!H:H,MATCH('Banco de Dados'!$B1256,BD_Gestão!$B:$B,0)),"erro"))</f>
        <v/>
      </c>
      <c r="M1256" s="161" t="str">
        <f>IF($A1256=0,"",IFERROR(INDEX(BD_Gestão!F:F,MATCH('Banco de Dados'!$B1256,BD_Gestão!$B:$B,0)),"erro"))</f>
        <v/>
      </c>
      <c r="N1256" s="161" t="str">
        <f>IF($A1256=0,"",IFERROR(INDEX(BD_Gestão!J:J,MATCH('Banco de Dados'!$B1256,BD_Gestão!$B:$B,0)),"erro"))</f>
        <v/>
      </c>
      <c r="O1256" s="164" t="str">
        <f>IF($A1256=0,"",IFERROR(INDEX(BD_Gestão!K:K,MATCH('Banco de Dados'!$B1256,BD_Gestão!$B:$B,0)),"erro"))</f>
        <v/>
      </c>
      <c r="P1256" s="169" t="str">
        <f t="shared" si="78"/>
        <v/>
      </c>
      <c r="Q1256" s="170" t="str">
        <f t="shared" si="79"/>
        <v/>
      </c>
      <c r="R1256" s="163" t="e">
        <f t="shared" si="76"/>
        <v>#VALUE!</v>
      </c>
      <c r="S1256" s="163" t="e">
        <f t="shared" si="77"/>
        <v>#VALUE!</v>
      </c>
      <c r="T1256" s="163" t="e">
        <f>INDEX(Controle!O:O,MATCH('Banco de Dados'!A1256,Controle!M:M,0))*E1256/100</f>
        <v>#N/A</v>
      </c>
    </row>
    <row r="1257" spans="1:20" hidden="1" x14ac:dyDescent="0.2">
      <c r="A1257" s="158">
        <f>BD_TS!A1256</f>
        <v>0</v>
      </c>
      <c r="B1257" s="158" t="str">
        <f>SUBSTITUTE(SUBSTITUTE(BD_TS!D1256," ",""),"-","/")</f>
        <v/>
      </c>
      <c r="C1257" s="158">
        <f>BD_TS!E1256</f>
        <v>0</v>
      </c>
      <c r="D1257" s="159">
        <f>BD_TS!F1256</f>
        <v>0</v>
      </c>
      <c r="E1257" s="160">
        <f>BD_TS!B1256</f>
        <v>0</v>
      </c>
      <c r="F1257" s="161">
        <f>BD_TS!C1256</f>
        <v>0</v>
      </c>
      <c r="G1257" s="187">
        <f>BD_TS!H1256</f>
        <v>0</v>
      </c>
      <c r="H1257" s="158" t="str">
        <f>IF($A1257=0,"",IFERROR(INDEX(BD_Gestão!A:A,MATCH('Banco de Dados'!$B1257,BD_Gestão!$B:$B,0)),"erro"))</f>
        <v/>
      </c>
      <c r="I1257" s="162" t="str">
        <f>IF($A1257=0,"",IFERROR(INDEX(BD_Gestão!E:E,MATCH('Banco de Dados'!$B1257,BD_Gestão!$B:$B,0)),"erro"))</f>
        <v/>
      </c>
      <c r="J1257" s="186" t="str">
        <f>IF($A1257=0,"",IFERROR(INDEX(BD_Gestão!B:B,MATCH('Banco de Dados'!$B1257,BD_Gestão!$B:$B,0)),"erro"))</f>
        <v/>
      </c>
      <c r="K1257" s="158" t="str">
        <f>IF($A1257=0,"",IFERROR(INDEX(BD_Gestão!C:C,MATCH('Banco de Dados'!$B1257,BD_Gestão!$B:$B,0)),"erro"))</f>
        <v/>
      </c>
      <c r="L1257" s="158" t="str">
        <f>IF($A1257=0,"",IFERROR(INDEX(BD_Gestão!H:H,MATCH('Banco de Dados'!$B1257,BD_Gestão!$B:$B,0)),"erro"))</f>
        <v/>
      </c>
      <c r="M1257" s="161" t="str">
        <f>IF($A1257=0,"",IFERROR(INDEX(BD_Gestão!F:F,MATCH('Banco de Dados'!$B1257,BD_Gestão!$B:$B,0)),"erro"))</f>
        <v/>
      </c>
      <c r="N1257" s="161" t="str">
        <f>IF($A1257=0,"",IFERROR(INDEX(BD_Gestão!J:J,MATCH('Banco de Dados'!$B1257,BD_Gestão!$B:$B,0)),"erro"))</f>
        <v/>
      </c>
      <c r="O1257" s="164" t="str">
        <f>IF($A1257=0,"",IFERROR(INDEX(BD_Gestão!K:K,MATCH('Banco de Dados'!$B1257,BD_Gestão!$B:$B,0)),"erro"))</f>
        <v/>
      </c>
      <c r="P1257" s="169" t="str">
        <f t="shared" si="78"/>
        <v/>
      </c>
      <c r="Q1257" s="170" t="str">
        <f t="shared" si="79"/>
        <v/>
      </c>
      <c r="R1257" s="163" t="e">
        <f t="shared" si="76"/>
        <v>#VALUE!</v>
      </c>
      <c r="S1257" s="163" t="e">
        <f t="shared" si="77"/>
        <v>#VALUE!</v>
      </c>
      <c r="T1257" s="163" t="e">
        <f>INDEX(Controle!O:O,MATCH('Banco de Dados'!A1257,Controle!M:M,0))*E1257/100</f>
        <v>#N/A</v>
      </c>
    </row>
    <row r="1258" spans="1:20" hidden="1" x14ac:dyDescent="0.2">
      <c r="A1258" s="158">
        <f>BD_TS!A1257</f>
        <v>0</v>
      </c>
      <c r="B1258" s="158" t="str">
        <f>SUBSTITUTE(SUBSTITUTE(BD_TS!D1257," ",""),"-","/")</f>
        <v/>
      </c>
      <c r="C1258" s="158">
        <f>BD_TS!E1257</f>
        <v>0</v>
      </c>
      <c r="D1258" s="159">
        <f>BD_TS!F1257</f>
        <v>0</v>
      </c>
      <c r="E1258" s="160">
        <f>BD_TS!B1257</f>
        <v>0</v>
      </c>
      <c r="F1258" s="161">
        <f>BD_TS!C1257</f>
        <v>0</v>
      </c>
      <c r="G1258" s="187">
        <f>BD_TS!H1257</f>
        <v>0</v>
      </c>
      <c r="H1258" s="158" t="str">
        <f>IF($A1258=0,"",IFERROR(INDEX(BD_Gestão!A:A,MATCH('Banco de Dados'!$B1258,BD_Gestão!$B:$B,0)),"erro"))</f>
        <v/>
      </c>
      <c r="I1258" s="162" t="str">
        <f>IF($A1258=0,"",IFERROR(INDEX(BD_Gestão!E:E,MATCH('Banco de Dados'!$B1258,BD_Gestão!$B:$B,0)),"erro"))</f>
        <v/>
      </c>
      <c r="J1258" s="186" t="str">
        <f>IF($A1258=0,"",IFERROR(INDEX(BD_Gestão!B:B,MATCH('Banco de Dados'!$B1258,BD_Gestão!$B:$B,0)),"erro"))</f>
        <v/>
      </c>
      <c r="K1258" s="158" t="str">
        <f>IF($A1258=0,"",IFERROR(INDEX(BD_Gestão!C:C,MATCH('Banco de Dados'!$B1258,BD_Gestão!$B:$B,0)),"erro"))</f>
        <v/>
      </c>
      <c r="L1258" s="158" t="str">
        <f>IF($A1258=0,"",IFERROR(INDEX(BD_Gestão!H:H,MATCH('Banco de Dados'!$B1258,BD_Gestão!$B:$B,0)),"erro"))</f>
        <v/>
      </c>
      <c r="M1258" s="161" t="str">
        <f>IF($A1258=0,"",IFERROR(INDEX(BD_Gestão!F:F,MATCH('Banco de Dados'!$B1258,BD_Gestão!$B:$B,0)),"erro"))</f>
        <v/>
      </c>
      <c r="N1258" s="161" t="str">
        <f>IF($A1258=0,"",IFERROR(INDEX(BD_Gestão!J:J,MATCH('Banco de Dados'!$B1258,BD_Gestão!$B:$B,0)),"erro"))</f>
        <v/>
      </c>
      <c r="O1258" s="164" t="str">
        <f>IF($A1258=0,"",IFERROR(INDEX(BD_Gestão!K:K,MATCH('Banco de Dados'!$B1258,BD_Gestão!$B:$B,0)),"erro"))</f>
        <v/>
      </c>
      <c r="P1258" s="169" t="str">
        <f t="shared" si="78"/>
        <v/>
      </c>
      <c r="Q1258" s="170" t="str">
        <f t="shared" si="79"/>
        <v/>
      </c>
      <c r="R1258" s="163" t="e">
        <f t="shared" si="76"/>
        <v>#VALUE!</v>
      </c>
      <c r="S1258" s="163" t="e">
        <f t="shared" si="77"/>
        <v>#VALUE!</v>
      </c>
      <c r="T1258" s="163" t="e">
        <f>INDEX(Controle!O:O,MATCH('Banco de Dados'!A1258,Controle!M:M,0))*E1258/100</f>
        <v>#N/A</v>
      </c>
    </row>
    <row r="1259" spans="1:20" hidden="1" x14ac:dyDescent="0.2">
      <c r="A1259" s="158">
        <f>BD_TS!A1258</f>
        <v>0</v>
      </c>
      <c r="B1259" s="158" t="str">
        <f>SUBSTITUTE(SUBSTITUTE(BD_TS!D1258," ",""),"-","/")</f>
        <v/>
      </c>
      <c r="C1259" s="158">
        <f>BD_TS!E1258</f>
        <v>0</v>
      </c>
      <c r="D1259" s="159">
        <f>BD_TS!F1258</f>
        <v>0</v>
      </c>
      <c r="E1259" s="160">
        <f>BD_TS!B1258</f>
        <v>0</v>
      </c>
      <c r="F1259" s="161">
        <f>BD_TS!C1258</f>
        <v>0</v>
      </c>
      <c r="G1259" s="187">
        <f>BD_TS!H1258</f>
        <v>0</v>
      </c>
      <c r="H1259" s="158" t="str">
        <f>IF($A1259=0,"",IFERROR(INDEX(BD_Gestão!A:A,MATCH('Banco de Dados'!$B1259,BD_Gestão!$B:$B,0)),"erro"))</f>
        <v/>
      </c>
      <c r="I1259" s="162" t="str">
        <f>IF($A1259=0,"",IFERROR(INDEX(BD_Gestão!E:E,MATCH('Banco de Dados'!$B1259,BD_Gestão!$B:$B,0)),"erro"))</f>
        <v/>
      </c>
      <c r="J1259" s="186" t="str">
        <f>IF($A1259=0,"",IFERROR(INDEX(BD_Gestão!B:B,MATCH('Banco de Dados'!$B1259,BD_Gestão!$B:$B,0)),"erro"))</f>
        <v/>
      </c>
      <c r="K1259" s="158" t="str">
        <f>IF($A1259=0,"",IFERROR(INDEX(BD_Gestão!C:C,MATCH('Banco de Dados'!$B1259,BD_Gestão!$B:$B,0)),"erro"))</f>
        <v/>
      </c>
      <c r="L1259" s="158" t="str">
        <f>IF($A1259=0,"",IFERROR(INDEX(BD_Gestão!H:H,MATCH('Banco de Dados'!$B1259,BD_Gestão!$B:$B,0)),"erro"))</f>
        <v/>
      </c>
      <c r="M1259" s="161" t="str">
        <f>IF($A1259=0,"",IFERROR(INDEX(BD_Gestão!F:F,MATCH('Banco de Dados'!$B1259,BD_Gestão!$B:$B,0)),"erro"))</f>
        <v/>
      </c>
      <c r="N1259" s="161" t="str">
        <f>IF($A1259=0,"",IFERROR(INDEX(BD_Gestão!J:J,MATCH('Banco de Dados'!$B1259,BD_Gestão!$B:$B,0)),"erro"))</f>
        <v/>
      </c>
      <c r="O1259" s="164" t="str">
        <f>IF($A1259=0,"",IFERROR(INDEX(BD_Gestão!K:K,MATCH('Banco de Dados'!$B1259,BD_Gestão!$B:$B,0)),"erro"))</f>
        <v/>
      </c>
      <c r="P1259" s="169" t="str">
        <f t="shared" si="78"/>
        <v/>
      </c>
      <c r="Q1259" s="170" t="str">
        <f t="shared" si="79"/>
        <v/>
      </c>
      <c r="R1259" s="163" t="e">
        <f t="shared" si="76"/>
        <v>#VALUE!</v>
      </c>
      <c r="S1259" s="163" t="e">
        <f t="shared" si="77"/>
        <v>#VALUE!</v>
      </c>
      <c r="T1259" s="163" t="e">
        <f>INDEX(Controle!O:O,MATCH('Banco de Dados'!A1259,Controle!M:M,0))*E1259/100</f>
        <v>#N/A</v>
      </c>
    </row>
    <row r="1260" spans="1:20" hidden="1" x14ac:dyDescent="0.2">
      <c r="A1260" s="158">
        <f>BD_TS!A1259</f>
        <v>0</v>
      </c>
      <c r="B1260" s="158" t="str">
        <f>SUBSTITUTE(SUBSTITUTE(BD_TS!D1259," ",""),"-","/")</f>
        <v/>
      </c>
      <c r="C1260" s="158">
        <f>BD_TS!E1259</f>
        <v>0</v>
      </c>
      <c r="D1260" s="159">
        <f>BD_TS!F1259</f>
        <v>0</v>
      </c>
      <c r="E1260" s="160">
        <f>BD_TS!B1259</f>
        <v>0</v>
      </c>
      <c r="F1260" s="161">
        <f>BD_TS!C1259</f>
        <v>0</v>
      </c>
      <c r="G1260" s="187">
        <f>BD_TS!H1259</f>
        <v>0</v>
      </c>
      <c r="H1260" s="158" t="str">
        <f>IF($A1260=0,"",IFERROR(INDEX(BD_Gestão!A:A,MATCH('Banco de Dados'!$B1260,BD_Gestão!$B:$B,0)),"erro"))</f>
        <v/>
      </c>
      <c r="I1260" s="162" t="str">
        <f>IF($A1260=0,"",IFERROR(INDEX(BD_Gestão!E:E,MATCH('Banco de Dados'!$B1260,BD_Gestão!$B:$B,0)),"erro"))</f>
        <v/>
      </c>
      <c r="J1260" s="186" t="str">
        <f>IF($A1260=0,"",IFERROR(INDEX(BD_Gestão!B:B,MATCH('Banco de Dados'!$B1260,BD_Gestão!$B:$B,0)),"erro"))</f>
        <v/>
      </c>
      <c r="K1260" s="158" t="str">
        <f>IF($A1260=0,"",IFERROR(INDEX(BD_Gestão!C:C,MATCH('Banco de Dados'!$B1260,BD_Gestão!$B:$B,0)),"erro"))</f>
        <v/>
      </c>
      <c r="L1260" s="158" t="str">
        <f>IF($A1260=0,"",IFERROR(INDEX(BD_Gestão!H:H,MATCH('Banco de Dados'!$B1260,BD_Gestão!$B:$B,0)),"erro"))</f>
        <v/>
      </c>
      <c r="M1260" s="161" t="str">
        <f>IF($A1260=0,"",IFERROR(INDEX(BD_Gestão!F:F,MATCH('Banco de Dados'!$B1260,BD_Gestão!$B:$B,0)),"erro"))</f>
        <v/>
      </c>
      <c r="N1260" s="161" t="str">
        <f>IF($A1260=0,"",IFERROR(INDEX(BD_Gestão!J:J,MATCH('Banco de Dados'!$B1260,BD_Gestão!$B:$B,0)),"erro"))</f>
        <v/>
      </c>
      <c r="O1260" s="164" t="str">
        <f>IF($A1260=0,"",IFERROR(INDEX(BD_Gestão!K:K,MATCH('Banco de Dados'!$B1260,BD_Gestão!$B:$B,0)),"erro"))</f>
        <v/>
      </c>
      <c r="P1260" s="169" t="str">
        <f t="shared" si="78"/>
        <v/>
      </c>
      <c r="Q1260" s="170" t="str">
        <f t="shared" si="79"/>
        <v/>
      </c>
      <c r="R1260" s="163" t="e">
        <f t="shared" si="76"/>
        <v>#VALUE!</v>
      </c>
      <c r="S1260" s="163" t="e">
        <f t="shared" si="77"/>
        <v>#VALUE!</v>
      </c>
      <c r="T1260" s="163" t="e">
        <f>INDEX(Controle!O:O,MATCH('Banco de Dados'!A1260,Controle!M:M,0))*E1260/100</f>
        <v>#N/A</v>
      </c>
    </row>
    <row r="1261" spans="1:20" hidden="1" x14ac:dyDescent="0.2">
      <c r="A1261" s="158">
        <f>BD_TS!A1260</f>
        <v>0</v>
      </c>
      <c r="B1261" s="158" t="str">
        <f>SUBSTITUTE(SUBSTITUTE(BD_TS!D1260," ",""),"-","/")</f>
        <v/>
      </c>
      <c r="C1261" s="158">
        <f>BD_TS!E1260</f>
        <v>0</v>
      </c>
      <c r="D1261" s="159">
        <f>BD_TS!F1260</f>
        <v>0</v>
      </c>
      <c r="E1261" s="160">
        <f>BD_TS!B1260</f>
        <v>0</v>
      </c>
      <c r="F1261" s="161">
        <f>BD_TS!C1260</f>
        <v>0</v>
      </c>
      <c r="G1261" s="187">
        <f>BD_TS!H1260</f>
        <v>0</v>
      </c>
      <c r="H1261" s="158" t="str">
        <f>IF($A1261=0,"",IFERROR(INDEX(BD_Gestão!A:A,MATCH('Banco de Dados'!$B1261,BD_Gestão!$B:$B,0)),"erro"))</f>
        <v/>
      </c>
      <c r="I1261" s="162" t="str">
        <f>IF($A1261=0,"",IFERROR(INDEX(BD_Gestão!E:E,MATCH('Banco de Dados'!$B1261,BD_Gestão!$B:$B,0)),"erro"))</f>
        <v/>
      </c>
      <c r="J1261" s="186" t="str">
        <f>IF($A1261=0,"",IFERROR(INDEX(BD_Gestão!B:B,MATCH('Banco de Dados'!$B1261,BD_Gestão!$B:$B,0)),"erro"))</f>
        <v/>
      </c>
      <c r="K1261" s="158" t="str">
        <f>IF($A1261=0,"",IFERROR(INDEX(BD_Gestão!C:C,MATCH('Banco de Dados'!$B1261,BD_Gestão!$B:$B,0)),"erro"))</f>
        <v/>
      </c>
      <c r="L1261" s="158" t="str">
        <f>IF($A1261=0,"",IFERROR(INDEX(BD_Gestão!H:H,MATCH('Banco de Dados'!$B1261,BD_Gestão!$B:$B,0)),"erro"))</f>
        <v/>
      </c>
      <c r="M1261" s="161" t="str">
        <f>IF($A1261=0,"",IFERROR(INDEX(BD_Gestão!F:F,MATCH('Banco de Dados'!$B1261,BD_Gestão!$B:$B,0)),"erro"))</f>
        <v/>
      </c>
      <c r="N1261" s="161" t="str">
        <f>IF($A1261=0,"",IFERROR(INDEX(BD_Gestão!J:J,MATCH('Banco de Dados'!$B1261,BD_Gestão!$B:$B,0)),"erro"))</f>
        <v/>
      </c>
      <c r="O1261" s="164" t="str">
        <f>IF($A1261=0,"",IFERROR(INDEX(BD_Gestão!K:K,MATCH('Banco de Dados'!$B1261,BD_Gestão!$B:$B,0)),"erro"))</f>
        <v/>
      </c>
      <c r="P1261" s="169" t="str">
        <f t="shared" si="78"/>
        <v/>
      </c>
      <c r="Q1261" s="170" t="str">
        <f t="shared" si="79"/>
        <v/>
      </c>
      <c r="R1261" s="163" t="e">
        <f t="shared" si="76"/>
        <v>#VALUE!</v>
      </c>
      <c r="S1261" s="163" t="e">
        <f t="shared" si="77"/>
        <v>#VALUE!</v>
      </c>
      <c r="T1261" s="163" t="e">
        <f>INDEX(Controle!O:O,MATCH('Banco de Dados'!A1261,Controle!M:M,0))*E1261/100</f>
        <v>#N/A</v>
      </c>
    </row>
    <row r="1262" spans="1:20" hidden="1" x14ac:dyDescent="0.2">
      <c r="A1262" s="158">
        <f>BD_TS!A1261</f>
        <v>0</v>
      </c>
      <c r="B1262" s="158" t="str">
        <f>SUBSTITUTE(SUBSTITUTE(BD_TS!D1261," ",""),"-","/")</f>
        <v/>
      </c>
      <c r="C1262" s="158">
        <f>BD_TS!E1261</f>
        <v>0</v>
      </c>
      <c r="D1262" s="159">
        <f>BD_TS!F1261</f>
        <v>0</v>
      </c>
      <c r="E1262" s="160">
        <f>BD_TS!B1261</f>
        <v>0</v>
      </c>
      <c r="F1262" s="161">
        <f>BD_TS!C1261</f>
        <v>0</v>
      </c>
      <c r="G1262" s="187">
        <f>BD_TS!H1261</f>
        <v>0</v>
      </c>
      <c r="H1262" s="158" t="str">
        <f>IF($A1262=0,"",IFERROR(INDEX(BD_Gestão!A:A,MATCH('Banco de Dados'!$B1262,BD_Gestão!$B:$B,0)),"erro"))</f>
        <v/>
      </c>
      <c r="I1262" s="162" t="str">
        <f>IF($A1262=0,"",IFERROR(INDEX(BD_Gestão!E:E,MATCH('Banco de Dados'!$B1262,BD_Gestão!$B:$B,0)),"erro"))</f>
        <v/>
      </c>
      <c r="J1262" s="186" t="str">
        <f>IF($A1262=0,"",IFERROR(INDEX(BD_Gestão!B:B,MATCH('Banco de Dados'!$B1262,BD_Gestão!$B:$B,0)),"erro"))</f>
        <v/>
      </c>
      <c r="K1262" s="158" t="str">
        <f>IF($A1262=0,"",IFERROR(INDEX(BD_Gestão!C:C,MATCH('Banco de Dados'!$B1262,BD_Gestão!$B:$B,0)),"erro"))</f>
        <v/>
      </c>
      <c r="L1262" s="158" t="str">
        <f>IF($A1262=0,"",IFERROR(INDEX(BD_Gestão!H:H,MATCH('Banco de Dados'!$B1262,BD_Gestão!$B:$B,0)),"erro"))</f>
        <v/>
      </c>
      <c r="M1262" s="161" t="str">
        <f>IF($A1262=0,"",IFERROR(INDEX(BD_Gestão!F:F,MATCH('Banco de Dados'!$B1262,BD_Gestão!$B:$B,0)),"erro"))</f>
        <v/>
      </c>
      <c r="N1262" s="161" t="str">
        <f>IF($A1262=0,"",IFERROR(INDEX(BD_Gestão!J:J,MATCH('Banco de Dados'!$B1262,BD_Gestão!$B:$B,0)),"erro"))</f>
        <v/>
      </c>
      <c r="O1262" s="164" t="str">
        <f>IF($A1262=0,"",IFERROR(INDEX(BD_Gestão!K:K,MATCH('Banco de Dados'!$B1262,BD_Gestão!$B:$B,0)),"erro"))</f>
        <v/>
      </c>
      <c r="P1262" s="169" t="str">
        <f t="shared" si="78"/>
        <v/>
      </c>
      <c r="Q1262" s="170" t="str">
        <f t="shared" si="79"/>
        <v/>
      </c>
      <c r="R1262" s="163" t="e">
        <f t="shared" si="76"/>
        <v>#VALUE!</v>
      </c>
      <c r="S1262" s="163" t="e">
        <f t="shared" si="77"/>
        <v>#VALUE!</v>
      </c>
      <c r="T1262" s="163" t="e">
        <f>INDEX(Controle!O:O,MATCH('Banco de Dados'!A1262,Controle!M:M,0))*E1262/100</f>
        <v>#N/A</v>
      </c>
    </row>
    <row r="1263" spans="1:20" hidden="1" x14ac:dyDescent="0.2">
      <c r="A1263" s="158">
        <f>BD_TS!A1262</f>
        <v>0</v>
      </c>
      <c r="B1263" s="158" t="str">
        <f>SUBSTITUTE(SUBSTITUTE(BD_TS!D1262," ",""),"-","/")</f>
        <v/>
      </c>
      <c r="C1263" s="158">
        <f>BD_TS!E1262</f>
        <v>0</v>
      </c>
      <c r="D1263" s="159">
        <f>BD_TS!F1262</f>
        <v>0</v>
      </c>
      <c r="E1263" s="160">
        <f>BD_TS!B1262</f>
        <v>0</v>
      </c>
      <c r="F1263" s="161">
        <f>BD_TS!C1262</f>
        <v>0</v>
      </c>
      <c r="G1263" s="187">
        <f>BD_TS!H1262</f>
        <v>0</v>
      </c>
      <c r="H1263" s="158" t="str">
        <f>IF($A1263=0,"",IFERROR(INDEX(BD_Gestão!A:A,MATCH('Banco de Dados'!$B1263,BD_Gestão!$B:$B,0)),"erro"))</f>
        <v/>
      </c>
      <c r="I1263" s="162" t="str">
        <f>IF($A1263=0,"",IFERROR(INDEX(BD_Gestão!E:E,MATCH('Banco de Dados'!$B1263,BD_Gestão!$B:$B,0)),"erro"))</f>
        <v/>
      </c>
      <c r="J1263" s="186" t="str">
        <f>IF($A1263=0,"",IFERROR(INDEX(BD_Gestão!B:B,MATCH('Banco de Dados'!$B1263,BD_Gestão!$B:$B,0)),"erro"))</f>
        <v/>
      </c>
      <c r="K1263" s="158" t="str">
        <f>IF($A1263=0,"",IFERROR(INDEX(BD_Gestão!C:C,MATCH('Banco de Dados'!$B1263,BD_Gestão!$B:$B,0)),"erro"))</f>
        <v/>
      </c>
      <c r="L1263" s="158" t="str">
        <f>IF($A1263=0,"",IFERROR(INDEX(BD_Gestão!H:H,MATCH('Banco de Dados'!$B1263,BD_Gestão!$B:$B,0)),"erro"))</f>
        <v/>
      </c>
      <c r="M1263" s="161" t="str">
        <f>IF($A1263=0,"",IFERROR(INDEX(BD_Gestão!F:F,MATCH('Banco de Dados'!$B1263,BD_Gestão!$B:$B,0)),"erro"))</f>
        <v/>
      </c>
      <c r="N1263" s="161" t="str">
        <f>IF($A1263=0,"",IFERROR(INDEX(BD_Gestão!J:J,MATCH('Banco de Dados'!$B1263,BD_Gestão!$B:$B,0)),"erro"))</f>
        <v/>
      </c>
      <c r="O1263" s="164" t="str">
        <f>IF($A1263=0,"",IFERROR(INDEX(BD_Gestão!K:K,MATCH('Banco de Dados'!$B1263,BD_Gestão!$B:$B,0)),"erro"))</f>
        <v/>
      </c>
      <c r="P1263" s="169" t="str">
        <f t="shared" si="78"/>
        <v/>
      </c>
      <c r="Q1263" s="170" t="str">
        <f t="shared" si="79"/>
        <v/>
      </c>
      <c r="R1263" s="163" t="e">
        <f t="shared" si="76"/>
        <v>#VALUE!</v>
      </c>
      <c r="S1263" s="163" t="e">
        <f t="shared" si="77"/>
        <v>#VALUE!</v>
      </c>
      <c r="T1263" s="163" t="e">
        <f>INDEX(Controle!O:O,MATCH('Banco de Dados'!A1263,Controle!M:M,0))*E1263/100</f>
        <v>#N/A</v>
      </c>
    </row>
    <row r="1264" spans="1:20" hidden="1" x14ac:dyDescent="0.2">
      <c r="A1264" s="158">
        <f>BD_TS!A1263</f>
        <v>0</v>
      </c>
      <c r="B1264" s="158" t="str">
        <f>SUBSTITUTE(SUBSTITUTE(BD_TS!D1263," ",""),"-","/")</f>
        <v/>
      </c>
      <c r="C1264" s="158">
        <f>BD_TS!E1263</f>
        <v>0</v>
      </c>
      <c r="D1264" s="159">
        <f>BD_TS!F1263</f>
        <v>0</v>
      </c>
      <c r="E1264" s="160">
        <f>BD_TS!B1263</f>
        <v>0</v>
      </c>
      <c r="F1264" s="161">
        <f>BD_TS!C1263</f>
        <v>0</v>
      </c>
      <c r="G1264" s="187">
        <f>BD_TS!H1263</f>
        <v>0</v>
      </c>
      <c r="H1264" s="158" t="str">
        <f>IF($A1264=0,"",IFERROR(INDEX(BD_Gestão!A:A,MATCH('Banco de Dados'!$B1264,BD_Gestão!$B:$B,0)),"erro"))</f>
        <v/>
      </c>
      <c r="I1264" s="162" t="str">
        <f>IF($A1264=0,"",IFERROR(INDEX(BD_Gestão!E:E,MATCH('Banco de Dados'!$B1264,BD_Gestão!$B:$B,0)),"erro"))</f>
        <v/>
      </c>
      <c r="J1264" s="186" t="str">
        <f>IF($A1264=0,"",IFERROR(INDEX(BD_Gestão!B:B,MATCH('Banco de Dados'!$B1264,BD_Gestão!$B:$B,0)),"erro"))</f>
        <v/>
      </c>
      <c r="K1264" s="158" t="str">
        <f>IF($A1264=0,"",IFERROR(INDEX(BD_Gestão!C:C,MATCH('Banco de Dados'!$B1264,BD_Gestão!$B:$B,0)),"erro"))</f>
        <v/>
      </c>
      <c r="L1264" s="158" t="str">
        <f>IF($A1264=0,"",IFERROR(INDEX(BD_Gestão!H:H,MATCH('Banco de Dados'!$B1264,BD_Gestão!$B:$B,0)),"erro"))</f>
        <v/>
      </c>
      <c r="M1264" s="161" t="str">
        <f>IF($A1264=0,"",IFERROR(INDEX(BD_Gestão!F:F,MATCH('Banco de Dados'!$B1264,BD_Gestão!$B:$B,0)),"erro"))</f>
        <v/>
      </c>
      <c r="N1264" s="161" t="str">
        <f>IF($A1264=0,"",IFERROR(INDEX(BD_Gestão!J:J,MATCH('Banco de Dados'!$B1264,BD_Gestão!$B:$B,0)),"erro"))</f>
        <v/>
      </c>
      <c r="O1264" s="164" t="str">
        <f>IF($A1264=0,"",IFERROR(INDEX(BD_Gestão!K:K,MATCH('Banco de Dados'!$B1264,BD_Gestão!$B:$B,0)),"erro"))</f>
        <v/>
      </c>
      <c r="P1264" s="169" t="str">
        <f t="shared" si="78"/>
        <v/>
      </c>
      <c r="Q1264" s="170" t="str">
        <f t="shared" si="79"/>
        <v/>
      </c>
      <c r="R1264" s="163" t="e">
        <f t="shared" si="76"/>
        <v>#VALUE!</v>
      </c>
      <c r="S1264" s="163" t="e">
        <f t="shared" si="77"/>
        <v>#VALUE!</v>
      </c>
      <c r="T1264" s="163" t="e">
        <f>INDEX(Controle!O:O,MATCH('Banco de Dados'!A1264,Controle!M:M,0))*E1264/100</f>
        <v>#N/A</v>
      </c>
    </row>
    <row r="1265" spans="1:20" hidden="1" x14ac:dyDescent="0.2">
      <c r="A1265" s="158">
        <f>BD_TS!A1264</f>
        <v>0</v>
      </c>
      <c r="B1265" s="158" t="str">
        <f>SUBSTITUTE(SUBSTITUTE(BD_TS!D1264," ",""),"-","/")</f>
        <v/>
      </c>
      <c r="C1265" s="158">
        <f>BD_TS!E1264</f>
        <v>0</v>
      </c>
      <c r="D1265" s="159">
        <f>BD_TS!F1264</f>
        <v>0</v>
      </c>
      <c r="E1265" s="160">
        <f>BD_TS!B1264</f>
        <v>0</v>
      </c>
      <c r="F1265" s="161">
        <f>BD_TS!C1264</f>
        <v>0</v>
      </c>
      <c r="G1265" s="187">
        <f>BD_TS!H1264</f>
        <v>0</v>
      </c>
      <c r="H1265" s="158" t="str">
        <f>IF($A1265=0,"",IFERROR(INDEX(BD_Gestão!A:A,MATCH('Banco de Dados'!$B1265,BD_Gestão!$B:$B,0)),"erro"))</f>
        <v/>
      </c>
      <c r="I1265" s="162" t="str">
        <f>IF($A1265=0,"",IFERROR(INDEX(BD_Gestão!E:E,MATCH('Banco de Dados'!$B1265,BD_Gestão!$B:$B,0)),"erro"))</f>
        <v/>
      </c>
      <c r="J1265" s="186" t="str">
        <f>IF($A1265=0,"",IFERROR(INDEX(BD_Gestão!B:B,MATCH('Banco de Dados'!$B1265,BD_Gestão!$B:$B,0)),"erro"))</f>
        <v/>
      </c>
      <c r="K1265" s="158" t="str">
        <f>IF($A1265=0,"",IFERROR(INDEX(BD_Gestão!C:C,MATCH('Banco de Dados'!$B1265,BD_Gestão!$B:$B,0)),"erro"))</f>
        <v/>
      </c>
      <c r="L1265" s="158" t="str">
        <f>IF($A1265=0,"",IFERROR(INDEX(BD_Gestão!H:H,MATCH('Banco de Dados'!$B1265,BD_Gestão!$B:$B,0)),"erro"))</f>
        <v/>
      </c>
      <c r="M1265" s="161" t="str">
        <f>IF($A1265=0,"",IFERROR(INDEX(BD_Gestão!F:F,MATCH('Banco de Dados'!$B1265,BD_Gestão!$B:$B,0)),"erro"))</f>
        <v/>
      </c>
      <c r="N1265" s="161" t="str">
        <f>IF($A1265=0,"",IFERROR(INDEX(BD_Gestão!J:J,MATCH('Banco de Dados'!$B1265,BD_Gestão!$B:$B,0)),"erro"))</f>
        <v/>
      </c>
      <c r="O1265" s="164" t="str">
        <f>IF($A1265=0,"",IFERROR(INDEX(BD_Gestão!K:K,MATCH('Banco de Dados'!$B1265,BD_Gestão!$B:$B,0)),"erro"))</f>
        <v/>
      </c>
      <c r="P1265" s="169" t="str">
        <f t="shared" si="78"/>
        <v/>
      </c>
      <c r="Q1265" s="170" t="str">
        <f t="shared" si="79"/>
        <v/>
      </c>
      <c r="R1265" s="163" t="e">
        <f t="shared" si="76"/>
        <v>#VALUE!</v>
      </c>
      <c r="S1265" s="163" t="e">
        <f t="shared" si="77"/>
        <v>#VALUE!</v>
      </c>
      <c r="T1265" s="163" t="e">
        <f>INDEX(Controle!O:O,MATCH('Banco de Dados'!A1265,Controle!M:M,0))*E1265/100</f>
        <v>#N/A</v>
      </c>
    </row>
    <row r="1266" spans="1:20" hidden="1" x14ac:dyDescent="0.2">
      <c r="A1266" s="158">
        <f>BD_TS!A1265</f>
        <v>0</v>
      </c>
      <c r="B1266" s="158" t="str">
        <f>SUBSTITUTE(SUBSTITUTE(BD_TS!D1265," ",""),"-","/")</f>
        <v/>
      </c>
      <c r="C1266" s="158">
        <f>BD_TS!E1265</f>
        <v>0</v>
      </c>
      <c r="D1266" s="159">
        <f>BD_TS!F1265</f>
        <v>0</v>
      </c>
      <c r="E1266" s="160">
        <f>BD_TS!B1265</f>
        <v>0</v>
      </c>
      <c r="F1266" s="161">
        <f>BD_TS!C1265</f>
        <v>0</v>
      </c>
      <c r="G1266" s="187">
        <f>BD_TS!H1265</f>
        <v>0</v>
      </c>
      <c r="H1266" s="158" t="str">
        <f>IF($A1266=0,"",IFERROR(INDEX(BD_Gestão!A:A,MATCH('Banco de Dados'!$B1266,BD_Gestão!$B:$B,0)),"erro"))</f>
        <v/>
      </c>
      <c r="I1266" s="162" t="str">
        <f>IF($A1266=0,"",IFERROR(INDEX(BD_Gestão!E:E,MATCH('Banco de Dados'!$B1266,BD_Gestão!$B:$B,0)),"erro"))</f>
        <v/>
      </c>
      <c r="J1266" s="186" t="str">
        <f>IF($A1266=0,"",IFERROR(INDEX(BD_Gestão!B:B,MATCH('Banco de Dados'!$B1266,BD_Gestão!$B:$B,0)),"erro"))</f>
        <v/>
      </c>
      <c r="K1266" s="158" t="str">
        <f>IF($A1266=0,"",IFERROR(INDEX(BD_Gestão!C:C,MATCH('Banco de Dados'!$B1266,BD_Gestão!$B:$B,0)),"erro"))</f>
        <v/>
      </c>
      <c r="L1266" s="158" t="str">
        <f>IF($A1266=0,"",IFERROR(INDEX(BD_Gestão!H:H,MATCH('Banco de Dados'!$B1266,BD_Gestão!$B:$B,0)),"erro"))</f>
        <v/>
      </c>
      <c r="M1266" s="161" t="str">
        <f>IF($A1266=0,"",IFERROR(INDEX(BD_Gestão!F:F,MATCH('Banco de Dados'!$B1266,BD_Gestão!$B:$B,0)),"erro"))</f>
        <v/>
      </c>
      <c r="N1266" s="161" t="str">
        <f>IF($A1266=0,"",IFERROR(INDEX(BD_Gestão!J:J,MATCH('Banco de Dados'!$B1266,BD_Gestão!$B:$B,0)),"erro"))</f>
        <v/>
      </c>
      <c r="O1266" s="164" t="str">
        <f>IF($A1266=0,"",IFERROR(INDEX(BD_Gestão!K:K,MATCH('Banco de Dados'!$B1266,BD_Gestão!$B:$B,0)),"erro"))</f>
        <v/>
      </c>
      <c r="P1266" s="169" t="str">
        <f t="shared" si="78"/>
        <v/>
      </c>
      <c r="Q1266" s="170" t="str">
        <f t="shared" si="79"/>
        <v/>
      </c>
      <c r="R1266" s="163" t="e">
        <f t="shared" si="76"/>
        <v>#VALUE!</v>
      </c>
      <c r="S1266" s="163" t="e">
        <f t="shared" si="77"/>
        <v>#VALUE!</v>
      </c>
      <c r="T1266" s="163" t="e">
        <f>INDEX(Controle!O:O,MATCH('Banco de Dados'!A1266,Controle!M:M,0))*E1266/100</f>
        <v>#N/A</v>
      </c>
    </row>
    <row r="1267" spans="1:20" hidden="1" x14ac:dyDescent="0.2">
      <c r="A1267" s="158">
        <f>BD_TS!A1266</f>
        <v>0</v>
      </c>
      <c r="B1267" s="158" t="str">
        <f>SUBSTITUTE(SUBSTITUTE(BD_TS!D1266," ",""),"-","/")</f>
        <v/>
      </c>
      <c r="C1267" s="158">
        <f>BD_TS!E1266</f>
        <v>0</v>
      </c>
      <c r="D1267" s="159">
        <f>BD_TS!F1266</f>
        <v>0</v>
      </c>
      <c r="E1267" s="160">
        <f>BD_TS!B1266</f>
        <v>0</v>
      </c>
      <c r="F1267" s="161">
        <f>BD_TS!C1266</f>
        <v>0</v>
      </c>
      <c r="G1267" s="187">
        <f>BD_TS!H1266</f>
        <v>0</v>
      </c>
      <c r="H1267" s="158" t="str">
        <f>IF($A1267=0,"",IFERROR(INDEX(BD_Gestão!A:A,MATCH('Banco de Dados'!$B1267,BD_Gestão!$B:$B,0)),"erro"))</f>
        <v/>
      </c>
      <c r="I1267" s="162" t="str">
        <f>IF($A1267=0,"",IFERROR(INDEX(BD_Gestão!E:E,MATCH('Banco de Dados'!$B1267,BD_Gestão!$B:$B,0)),"erro"))</f>
        <v/>
      </c>
      <c r="J1267" s="186" t="str">
        <f>IF($A1267=0,"",IFERROR(INDEX(BD_Gestão!B:B,MATCH('Banco de Dados'!$B1267,BD_Gestão!$B:$B,0)),"erro"))</f>
        <v/>
      </c>
      <c r="K1267" s="158" t="str">
        <f>IF($A1267=0,"",IFERROR(INDEX(BD_Gestão!C:C,MATCH('Banco de Dados'!$B1267,BD_Gestão!$B:$B,0)),"erro"))</f>
        <v/>
      </c>
      <c r="L1267" s="158" t="str">
        <f>IF($A1267=0,"",IFERROR(INDEX(BD_Gestão!H:H,MATCH('Banco de Dados'!$B1267,BD_Gestão!$B:$B,0)),"erro"))</f>
        <v/>
      </c>
      <c r="M1267" s="161" t="str">
        <f>IF($A1267=0,"",IFERROR(INDEX(BD_Gestão!F:F,MATCH('Banco de Dados'!$B1267,BD_Gestão!$B:$B,0)),"erro"))</f>
        <v/>
      </c>
      <c r="N1267" s="161" t="str">
        <f>IF($A1267=0,"",IFERROR(INDEX(BD_Gestão!J:J,MATCH('Banco de Dados'!$B1267,BD_Gestão!$B:$B,0)),"erro"))</f>
        <v/>
      </c>
      <c r="O1267" s="164" t="str">
        <f>IF($A1267=0,"",IFERROR(INDEX(BD_Gestão!K:K,MATCH('Banco de Dados'!$B1267,BD_Gestão!$B:$B,0)),"erro"))</f>
        <v/>
      </c>
      <c r="P1267" s="169" t="str">
        <f t="shared" si="78"/>
        <v/>
      </c>
      <c r="Q1267" s="170" t="str">
        <f t="shared" si="79"/>
        <v/>
      </c>
      <c r="R1267" s="163" t="e">
        <f t="shared" si="76"/>
        <v>#VALUE!</v>
      </c>
      <c r="S1267" s="163" t="e">
        <f t="shared" si="77"/>
        <v>#VALUE!</v>
      </c>
      <c r="T1267" s="163" t="e">
        <f>INDEX(Controle!O:O,MATCH('Banco de Dados'!A1267,Controle!M:M,0))*E1267/100</f>
        <v>#N/A</v>
      </c>
    </row>
    <row r="1268" spans="1:20" hidden="1" x14ac:dyDescent="0.2">
      <c r="A1268" s="158">
        <f>BD_TS!A1267</f>
        <v>0</v>
      </c>
      <c r="B1268" s="158" t="str">
        <f>SUBSTITUTE(SUBSTITUTE(BD_TS!D1267," ",""),"-","/")</f>
        <v/>
      </c>
      <c r="C1268" s="158">
        <f>BD_TS!E1267</f>
        <v>0</v>
      </c>
      <c r="D1268" s="159">
        <f>BD_TS!F1267</f>
        <v>0</v>
      </c>
      <c r="E1268" s="160">
        <f>BD_TS!B1267</f>
        <v>0</v>
      </c>
      <c r="F1268" s="161">
        <f>BD_TS!C1267</f>
        <v>0</v>
      </c>
      <c r="G1268" s="187">
        <f>BD_TS!H1267</f>
        <v>0</v>
      </c>
      <c r="H1268" s="158" t="str">
        <f>IF($A1268=0,"",IFERROR(INDEX(BD_Gestão!A:A,MATCH('Banco de Dados'!$B1268,BD_Gestão!$B:$B,0)),"erro"))</f>
        <v/>
      </c>
      <c r="I1268" s="162" t="str">
        <f>IF($A1268=0,"",IFERROR(INDEX(BD_Gestão!E:E,MATCH('Banco de Dados'!$B1268,BD_Gestão!$B:$B,0)),"erro"))</f>
        <v/>
      </c>
      <c r="J1268" s="186" t="str">
        <f>IF($A1268=0,"",IFERROR(INDEX(BD_Gestão!B:B,MATCH('Banco de Dados'!$B1268,BD_Gestão!$B:$B,0)),"erro"))</f>
        <v/>
      </c>
      <c r="K1268" s="158" t="str">
        <f>IF($A1268=0,"",IFERROR(INDEX(BD_Gestão!C:C,MATCH('Banco de Dados'!$B1268,BD_Gestão!$B:$B,0)),"erro"))</f>
        <v/>
      </c>
      <c r="L1268" s="158" t="str">
        <f>IF($A1268=0,"",IFERROR(INDEX(BD_Gestão!H:H,MATCH('Banco de Dados'!$B1268,BD_Gestão!$B:$B,0)),"erro"))</f>
        <v/>
      </c>
      <c r="M1268" s="161" t="str">
        <f>IF($A1268=0,"",IFERROR(INDEX(BD_Gestão!F:F,MATCH('Banco de Dados'!$B1268,BD_Gestão!$B:$B,0)),"erro"))</f>
        <v/>
      </c>
      <c r="N1268" s="161" t="str">
        <f>IF($A1268=0,"",IFERROR(INDEX(BD_Gestão!J:J,MATCH('Banco de Dados'!$B1268,BD_Gestão!$B:$B,0)),"erro"))</f>
        <v/>
      </c>
      <c r="O1268" s="164" t="str">
        <f>IF($A1268=0,"",IFERROR(INDEX(BD_Gestão!K:K,MATCH('Banco de Dados'!$B1268,BD_Gestão!$B:$B,0)),"erro"))</f>
        <v/>
      </c>
      <c r="P1268" s="169" t="str">
        <f t="shared" si="78"/>
        <v/>
      </c>
      <c r="Q1268" s="170" t="str">
        <f t="shared" si="79"/>
        <v/>
      </c>
      <c r="R1268" s="163" t="e">
        <f t="shared" si="76"/>
        <v>#VALUE!</v>
      </c>
      <c r="S1268" s="163" t="e">
        <f t="shared" si="77"/>
        <v>#VALUE!</v>
      </c>
      <c r="T1268" s="163" t="e">
        <f>INDEX(Controle!O:O,MATCH('Banco de Dados'!A1268,Controle!M:M,0))*E1268/100</f>
        <v>#N/A</v>
      </c>
    </row>
    <row r="1269" spans="1:20" hidden="1" x14ac:dyDescent="0.2">
      <c r="A1269" s="158">
        <f>BD_TS!A1268</f>
        <v>0</v>
      </c>
      <c r="B1269" s="158" t="str">
        <f>SUBSTITUTE(SUBSTITUTE(BD_TS!D1268," ",""),"-","/")</f>
        <v/>
      </c>
      <c r="C1269" s="158">
        <f>BD_TS!E1268</f>
        <v>0</v>
      </c>
      <c r="D1269" s="159">
        <f>BD_TS!F1268</f>
        <v>0</v>
      </c>
      <c r="E1269" s="160">
        <f>BD_TS!B1268</f>
        <v>0</v>
      </c>
      <c r="F1269" s="161">
        <f>BD_TS!C1268</f>
        <v>0</v>
      </c>
      <c r="G1269" s="187">
        <f>BD_TS!H1268</f>
        <v>0</v>
      </c>
      <c r="H1269" s="158" t="str">
        <f>IF($A1269=0,"",IFERROR(INDEX(BD_Gestão!A:A,MATCH('Banco de Dados'!$B1269,BD_Gestão!$B:$B,0)),"erro"))</f>
        <v/>
      </c>
      <c r="I1269" s="162" t="str">
        <f>IF($A1269=0,"",IFERROR(INDEX(BD_Gestão!E:E,MATCH('Banco de Dados'!$B1269,BD_Gestão!$B:$B,0)),"erro"))</f>
        <v/>
      </c>
      <c r="J1269" s="186" t="str">
        <f>IF($A1269=0,"",IFERROR(INDEX(BD_Gestão!B:B,MATCH('Banco de Dados'!$B1269,BD_Gestão!$B:$B,0)),"erro"))</f>
        <v/>
      </c>
      <c r="K1269" s="158" t="str">
        <f>IF($A1269=0,"",IFERROR(INDEX(BD_Gestão!C:C,MATCH('Banco de Dados'!$B1269,BD_Gestão!$B:$B,0)),"erro"))</f>
        <v/>
      </c>
      <c r="L1269" s="158" t="str">
        <f>IF($A1269=0,"",IFERROR(INDEX(BD_Gestão!H:H,MATCH('Banco de Dados'!$B1269,BD_Gestão!$B:$B,0)),"erro"))</f>
        <v/>
      </c>
      <c r="M1269" s="161" t="str">
        <f>IF($A1269=0,"",IFERROR(INDEX(BD_Gestão!F:F,MATCH('Banco de Dados'!$B1269,BD_Gestão!$B:$B,0)),"erro"))</f>
        <v/>
      </c>
      <c r="N1269" s="161" t="str">
        <f>IF($A1269=0,"",IFERROR(INDEX(BD_Gestão!J:J,MATCH('Banco de Dados'!$B1269,BD_Gestão!$B:$B,0)),"erro"))</f>
        <v/>
      </c>
      <c r="O1269" s="164" t="str">
        <f>IF($A1269=0,"",IFERROR(INDEX(BD_Gestão!K:K,MATCH('Banco de Dados'!$B1269,BD_Gestão!$B:$B,0)),"erro"))</f>
        <v/>
      </c>
      <c r="P1269" s="169" t="str">
        <f t="shared" si="78"/>
        <v/>
      </c>
      <c r="Q1269" s="170" t="str">
        <f t="shared" si="79"/>
        <v/>
      </c>
      <c r="R1269" s="163" t="e">
        <f t="shared" si="76"/>
        <v>#VALUE!</v>
      </c>
      <c r="S1269" s="163" t="e">
        <f t="shared" si="77"/>
        <v>#VALUE!</v>
      </c>
      <c r="T1269" s="163" t="e">
        <f>INDEX(Controle!O:O,MATCH('Banco de Dados'!A1269,Controle!M:M,0))*E1269/100</f>
        <v>#N/A</v>
      </c>
    </row>
    <row r="1270" spans="1:20" hidden="1" x14ac:dyDescent="0.2">
      <c r="A1270" s="158">
        <f>BD_TS!A1269</f>
        <v>0</v>
      </c>
      <c r="B1270" s="158" t="str">
        <f>SUBSTITUTE(SUBSTITUTE(BD_TS!D1269," ",""),"-","/")</f>
        <v/>
      </c>
      <c r="C1270" s="158">
        <f>BD_TS!E1269</f>
        <v>0</v>
      </c>
      <c r="D1270" s="159">
        <f>BD_TS!F1269</f>
        <v>0</v>
      </c>
      <c r="E1270" s="160">
        <f>BD_TS!B1269</f>
        <v>0</v>
      </c>
      <c r="F1270" s="161">
        <f>BD_TS!C1269</f>
        <v>0</v>
      </c>
      <c r="G1270" s="187">
        <f>BD_TS!H1269</f>
        <v>0</v>
      </c>
      <c r="H1270" s="158" t="str">
        <f>IF($A1270=0,"",IFERROR(INDEX(BD_Gestão!A:A,MATCH('Banco de Dados'!$B1270,BD_Gestão!$B:$B,0)),"erro"))</f>
        <v/>
      </c>
      <c r="I1270" s="162" t="str">
        <f>IF($A1270=0,"",IFERROR(INDEX(BD_Gestão!E:E,MATCH('Banco de Dados'!$B1270,BD_Gestão!$B:$B,0)),"erro"))</f>
        <v/>
      </c>
      <c r="J1270" s="186" t="str">
        <f>IF($A1270=0,"",IFERROR(INDEX(BD_Gestão!B:B,MATCH('Banco de Dados'!$B1270,BD_Gestão!$B:$B,0)),"erro"))</f>
        <v/>
      </c>
      <c r="K1270" s="158" t="str">
        <f>IF($A1270=0,"",IFERROR(INDEX(BD_Gestão!C:C,MATCH('Banco de Dados'!$B1270,BD_Gestão!$B:$B,0)),"erro"))</f>
        <v/>
      </c>
      <c r="L1270" s="158" t="str">
        <f>IF($A1270=0,"",IFERROR(INDEX(BD_Gestão!H:H,MATCH('Banco de Dados'!$B1270,BD_Gestão!$B:$B,0)),"erro"))</f>
        <v/>
      </c>
      <c r="M1270" s="161" t="str">
        <f>IF($A1270=0,"",IFERROR(INDEX(BD_Gestão!F:F,MATCH('Banco de Dados'!$B1270,BD_Gestão!$B:$B,0)),"erro"))</f>
        <v/>
      </c>
      <c r="N1270" s="161" t="str">
        <f>IF($A1270=0,"",IFERROR(INDEX(BD_Gestão!J:J,MATCH('Banco de Dados'!$B1270,BD_Gestão!$B:$B,0)),"erro"))</f>
        <v/>
      </c>
      <c r="O1270" s="164" t="str">
        <f>IF($A1270=0,"",IFERROR(INDEX(BD_Gestão!K:K,MATCH('Banco de Dados'!$B1270,BD_Gestão!$B:$B,0)),"erro"))</f>
        <v/>
      </c>
      <c r="P1270" s="169" t="str">
        <f t="shared" si="78"/>
        <v/>
      </c>
      <c r="Q1270" s="170" t="str">
        <f t="shared" si="79"/>
        <v/>
      </c>
      <c r="R1270" s="163" t="e">
        <f t="shared" si="76"/>
        <v>#VALUE!</v>
      </c>
      <c r="S1270" s="163" t="e">
        <f t="shared" si="77"/>
        <v>#VALUE!</v>
      </c>
      <c r="T1270" s="163" t="e">
        <f>INDEX(Controle!O:O,MATCH('Banco de Dados'!A1270,Controle!M:M,0))*E1270/100</f>
        <v>#N/A</v>
      </c>
    </row>
    <row r="1271" spans="1:20" hidden="1" x14ac:dyDescent="0.2">
      <c r="A1271" s="158">
        <f>BD_TS!A1270</f>
        <v>0</v>
      </c>
      <c r="B1271" s="158" t="str">
        <f>SUBSTITUTE(SUBSTITUTE(BD_TS!D1270," ",""),"-","/")</f>
        <v/>
      </c>
      <c r="C1271" s="158">
        <f>BD_TS!E1270</f>
        <v>0</v>
      </c>
      <c r="D1271" s="159">
        <f>BD_TS!F1270</f>
        <v>0</v>
      </c>
      <c r="E1271" s="160">
        <f>BD_TS!B1270</f>
        <v>0</v>
      </c>
      <c r="F1271" s="161">
        <f>BD_TS!C1270</f>
        <v>0</v>
      </c>
      <c r="G1271" s="187">
        <f>BD_TS!H1270</f>
        <v>0</v>
      </c>
      <c r="H1271" s="158" t="str">
        <f>IF($A1271=0,"",IFERROR(INDEX(BD_Gestão!A:A,MATCH('Banco de Dados'!$B1271,BD_Gestão!$B:$B,0)),"erro"))</f>
        <v/>
      </c>
      <c r="I1271" s="162" t="str">
        <f>IF($A1271=0,"",IFERROR(INDEX(BD_Gestão!E:E,MATCH('Banco de Dados'!$B1271,BD_Gestão!$B:$B,0)),"erro"))</f>
        <v/>
      </c>
      <c r="J1271" s="186" t="str">
        <f>IF($A1271=0,"",IFERROR(INDEX(BD_Gestão!B:B,MATCH('Banco de Dados'!$B1271,BD_Gestão!$B:$B,0)),"erro"))</f>
        <v/>
      </c>
      <c r="K1271" s="158" t="str">
        <f>IF($A1271=0,"",IFERROR(INDEX(BD_Gestão!C:C,MATCH('Banco de Dados'!$B1271,BD_Gestão!$B:$B,0)),"erro"))</f>
        <v/>
      </c>
      <c r="L1271" s="158" t="str">
        <f>IF($A1271=0,"",IFERROR(INDEX(BD_Gestão!H:H,MATCH('Banco de Dados'!$B1271,BD_Gestão!$B:$B,0)),"erro"))</f>
        <v/>
      </c>
      <c r="M1271" s="161" t="str">
        <f>IF($A1271=0,"",IFERROR(INDEX(BD_Gestão!F:F,MATCH('Banco de Dados'!$B1271,BD_Gestão!$B:$B,0)),"erro"))</f>
        <v/>
      </c>
      <c r="N1271" s="161" t="str">
        <f>IF($A1271=0,"",IFERROR(INDEX(BD_Gestão!J:J,MATCH('Banco de Dados'!$B1271,BD_Gestão!$B:$B,0)),"erro"))</f>
        <v/>
      </c>
      <c r="O1271" s="164" t="str">
        <f>IF($A1271=0,"",IFERROR(INDEX(BD_Gestão!K:K,MATCH('Banco de Dados'!$B1271,BD_Gestão!$B:$B,0)),"erro"))</f>
        <v/>
      </c>
      <c r="P1271" s="169" t="str">
        <f t="shared" si="78"/>
        <v/>
      </c>
      <c r="Q1271" s="170" t="str">
        <f t="shared" si="79"/>
        <v/>
      </c>
      <c r="R1271" s="163" t="e">
        <f t="shared" si="76"/>
        <v>#VALUE!</v>
      </c>
      <c r="S1271" s="163" t="e">
        <f t="shared" si="77"/>
        <v>#VALUE!</v>
      </c>
      <c r="T1271" s="163" t="e">
        <f>INDEX(Controle!O:O,MATCH('Banco de Dados'!A1271,Controle!M:M,0))*E1271/100</f>
        <v>#N/A</v>
      </c>
    </row>
    <row r="1272" spans="1:20" hidden="1" x14ac:dyDescent="0.2">
      <c r="A1272" s="158">
        <f>BD_TS!A1271</f>
        <v>0</v>
      </c>
      <c r="B1272" s="158" t="str">
        <f>SUBSTITUTE(SUBSTITUTE(BD_TS!D1271," ",""),"-","/")</f>
        <v/>
      </c>
      <c r="C1272" s="158">
        <f>BD_TS!E1271</f>
        <v>0</v>
      </c>
      <c r="D1272" s="159">
        <f>BD_TS!F1271</f>
        <v>0</v>
      </c>
      <c r="E1272" s="160">
        <f>BD_TS!B1271</f>
        <v>0</v>
      </c>
      <c r="F1272" s="161">
        <f>BD_TS!C1271</f>
        <v>0</v>
      </c>
      <c r="G1272" s="187">
        <f>BD_TS!H1271</f>
        <v>0</v>
      </c>
      <c r="H1272" s="158" t="str">
        <f>IF($A1272=0,"",IFERROR(INDEX(BD_Gestão!A:A,MATCH('Banco de Dados'!$B1272,BD_Gestão!$B:$B,0)),"erro"))</f>
        <v/>
      </c>
      <c r="I1272" s="162" t="str">
        <f>IF($A1272=0,"",IFERROR(INDEX(BD_Gestão!E:E,MATCH('Banco de Dados'!$B1272,BD_Gestão!$B:$B,0)),"erro"))</f>
        <v/>
      </c>
      <c r="J1272" s="186" t="str">
        <f>IF($A1272=0,"",IFERROR(INDEX(BD_Gestão!B:B,MATCH('Banco de Dados'!$B1272,BD_Gestão!$B:$B,0)),"erro"))</f>
        <v/>
      </c>
      <c r="K1272" s="158" t="str">
        <f>IF($A1272=0,"",IFERROR(INDEX(BD_Gestão!C:C,MATCH('Banco de Dados'!$B1272,BD_Gestão!$B:$B,0)),"erro"))</f>
        <v/>
      </c>
      <c r="L1272" s="158" t="str">
        <f>IF($A1272=0,"",IFERROR(INDEX(BD_Gestão!H:H,MATCH('Banco de Dados'!$B1272,BD_Gestão!$B:$B,0)),"erro"))</f>
        <v/>
      </c>
      <c r="M1272" s="161" t="str">
        <f>IF($A1272=0,"",IFERROR(INDEX(BD_Gestão!F:F,MATCH('Banco de Dados'!$B1272,BD_Gestão!$B:$B,0)),"erro"))</f>
        <v/>
      </c>
      <c r="N1272" s="161" t="str">
        <f>IF($A1272=0,"",IFERROR(INDEX(BD_Gestão!J:J,MATCH('Banco de Dados'!$B1272,BD_Gestão!$B:$B,0)),"erro"))</f>
        <v/>
      </c>
      <c r="O1272" s="164" t="str">
        <f>IF($A1272=0,"",IFERROR(INDEX(BD_Gestão!K:K,MATCH('Banco de Dados'!$B1272,BD_Gestão!$B:$B,0)),"erro"))</f>
        <v/>
      </c>
      <c r="P1272" s="169" t="str">
        <f t="shared" si="78"/>
        <v/>
      </c>
      <c r="Q1272" s="170" t="str">
        <f t="shared" si="79"/>
        <v/>
      </c>
      <c r="R1272" s="163" t="e">
        <f t="shared" si="76"/>
        <v>#VALUE!</v>
      </c>
      <c r="S1272" s="163" t="e">
        <f t="shared" si="77"/>
        <v>#VALUE!</v>
      </c>
      <c r="T1272" s="163" t="e">
        <f>INDEX(Controle!O:O,MATCH('Banco de Dados'!A1272,Controle!M:M,0))*E1272/100</f>
        <v>#N/A</v>
      </c>
    </row>
    <row r="1273" spans="1:20" hidden="1" x14ac:dyDescent="0.2">
      <c r="A1273" s="158">
        <f>BD_TS!A1272</f>
        <v>0</v>
      </c>
      <c r="B1273" s="158" t="str">
        <f>SUBSTITUTE(SUBSTITUTE(BD_TS!D1272," ",""),"-","/")</f>
        <v/>
      </c>
      <c r="C1273" s="158">
        <f>BD_TS!E1272</f>
        <v>0</v>
      </c>
      <c r="D1273" s="159">
        <f>BD_TS!F1272</f>
        <v>0</v>
      </c>
      <c r="E1273" s="160">
        <f>BD_TS!B1272</f>
        <v>0</v>
      </c>
      <c r="F1273" s="161">
        <f>BD_TS!C1272</f>
        <v>0</v>
      </c>
      <c r="G1273" s="187">
        <f>BD_TS!H1272</f>
        <v>0</v>
      </c>
      <c r="H1273" s="158" t="str">
        <f>IF($A1273=0,"",IFERROR(INDEX(BD_Gestão!A:A,MATCH('Banco de Dados'!$B1273,BD_Gestão!$B:$B,0)),"erro"))</f>
        <v/>
      </c>
      <c r="I1273" s="162" t="str">
        <f>IF($A1273=0,"",IFERROR(INDEX(BD_Gestão!E:E,MATCH('Banco de Dados'!$B1273,BD_Gestão!$B:$B,0)),"erro"))</f>
        <v/>
      </c>
      <c r="J1273" s="186" t="str">
        <f>IF($A1273=0,"",IFERROR(INDEX(BD_Gestão!B:B,MATCH('Banco de Dados'!$B1273,BD_Gestão!$B:$B,0)),"erro"))</f>
        <v/>
      </c>
      <c r="K1273" s="158" t="str">
        <f>IF($A1273=0,"",IFERROR(INDEX(BD_Gestão!C:C,MATCH('Banco de Dados'!$B1273,BD_Gestão!$B:$B,0)),"erro"))</f>
        <v/>
      </c>
      <c r="L1273" s="158" t="str">
        <f>IF($A1273=0,"",IFERROR(INDEX(BD_Gestão!H:H,MATCH('Banco de Dados'!$B1273,BD_Gestão!$B:$B,0)),"erro"))</f>
        <v/>
      </c>
      <c r="M1273" s="161" t="str">
        <f>IF($A1273=0,"",IFERROR(INDEX(BD_Gestão!F:F,MATCH('Banco de Dados'!$B1273,BD_Gestão!$B:$B,0)),"erro"))</f>
        <v/>
      </c>
      <c r="N1273" s="161" t="str">
        <f>IF($A1273=0,"",IFERROR(INDEX(BD_Gestão!J:J,MATCH('Banco de Dados'!$B1273,BD_Gestão!$B:$B,0)),"erro"))</f>
        <v/>
      </c>
      <c r="O1273" s="164" t="str">
        <f>IF($A1273=0,"",IFERROR(INDEX(BD_Gestão!K:K,MATCH('Banco de Dados'!$B1273,BD_Gestão!$B:$B,0)),"erro"))</f>
        <v/>
      </c>
      <c r="P1273" s="169" t="str">
        <f t="shared" si="78"/>
        <v/>
      </c>
      <c r="Q1273" s="170" t="str">
        <f t="shared" si="79"/>
        <v/>
      </c>
      <c r="R1273" s="163" t="e">
        <f t="shared" si="76"/>
        <v>#VALUE!</v>
      </c>
      <c r="S1273" s="163" t="e">
        <f t="shared" si="77"/>
        <v>#VALUE!</v>
      </c>
      <c r="T1273" s="163" t="e">
        <f>INDEX(Controle!O:O,MATCH('Banco de Dados'!A1273,Controle!M:M,0))*E1273/100</f>
        <v>#N/A</v>
      </c>
    </row>
    <row r="1274" spans="1:20" hidden="1" x14ac:dyDescent="0.2">
      <c r="A1274" s="158">
        <f>BD_TS!A1273</f>
        <v>0</v>
      </c>
      <c r="B1274" s="158" t="str">
        <f>SUBSTITUTE(SUBSTITUTE(BD_TS!D1273," ",""),"-","/")</f>
        <v/>
      </c>
      <c r="C1274" s="158">
        <f>BD_TS!E1273</f>
        <v>0</v>
      </c>
      <c r="D1274" s="159">
        <f>BD_TS!F1273</f>
        <v>0</v>
      </c>
      <c r="E1274" s="160">
        <f>BD_TS!B1273</f>
        <v>0</v>
      </c>
      <c r="F1274" s="161">
        <f>BD_TS!C1273</f>
        <v>0</v>
      </c>
      <c r="G1274" s="187">
        <f>BD_TS!H1273</f>
        <v>0</v>
      </c>
      <c r="H1274" s="158" t="str">
        <f>IF($A1274=0,"",IFERROR(INDEX(BD_Gestão!A:A,MATCH('Banco de Dados'!$B1274,BD_Gestão!$B:$B,0)),"erro"))</f>
        <v/>
      </c>
      <c r="I1274" s="162" t="str">
        <f>IF($A1274=0,"",IFERROR(INDEX(BD_Gestão!E:E,MATCH('Banco de Dados'!$B1274,BD_Gestão!$B:$B,0)),"erro"))</f>
        <v/>
      </c>
      <c r="J1274" s="186" t="str">
        <f>IF($A1274=0,"",IFERROR(INDEX(BD_Gestão!B:B,MATCH('Banco de Dados'!$B1274,BD_Gestão!$B:$B,0)),"erro"))</f>
        <v/>
      </c>
      <c r="K1274" s="158" t="str">
        <f>IF($A1274=0,"",IFERROR(INDEX(BD_Gestão!C:C,MATCH('Banco de Dados'!$B1274,BD_Gestão!$B:$B,0)),"erro"))</f>
        <v/>
      </c>
      <c r="L1274" s="158" t="str">
        <f>IF($A1274=0,"",IFERROR(INDEX(BD_Gestão!H:H,MATCH('Banco de Dados'!$B1274,BD_Gestão!$B:$B,0)),"erro"))</f>
        <v/>
      </c>
      <c r="M1274" s="161" t="str">
        <f>IF($A1274=0,"",IFERROR(INDEX(BD_Gestão!F:F,MATCH('Banco de Dados'!$B1274,BD_Gestão!$B:$B,0)),"erro"))</f>
        <v/>
      </c>
      <c r="N1274" s="161" t="str">
        <f>IF($A1274=0,"",IFERROR(INDEX(BD_Gestão!J:J,MATCH('Banco de Dados'!$B1274,BD_Gestão!$B:$B,0)),"erro"))</f>
        <v/>
      </c>
      <c r="O1274" s="164" t="str">
        <f>IF($A1274=0,"",IFERROR(INDEX(BD_Gestão!K:K,MATCH('Banco de Dados'!$B1274,BD_Gestão!$B:$B,0)),"erro"))</f>
        <v/>
      </c>
      <c r="P1274" s="169" t="str">
        <f t="shared" si="78"/>
        <v/>
      </c>
      <c r="Q1274" s="170" t="str">
        <f t="shared" si="79"/>
        <v/>
      </c>
      <c r="R1274" s="163" t="e">
        <f t="shared" si="76"/>
        <v>#VALUE!</v>
      </c>
      <c r="S1274" s="163" t="e">
        <f t="shared" si="77"/>
        <v>#VALUE!</v>
      </c>
      <c r="T1274" s="163" t="e">
        <f>INDEX(Controle!O:O,MATCH('Banco de Dados'!A1274,Controle!M:M,0))*E1274/100</f>
        <v>#N/A</v>
      </c>
    </row>
    <row r="1275" spans="1:20" hidden="1" x14ac:dyDescent="0.2">
      <c r="A1275" s="158">
        <f>BD_TS!A1274</f>
        <v>0</v>
      </c>
      <c r="B1275" s="158" t="str">
        <f>SUBSTITUTE(SUBSTITUTE(BD_TS!D1274," ",""),"-","/")</f>
        <v/>
      </c>
      <c r="C1275" s="158">
        <f>BD_TS!E1274</f>
        <v>0</v>
      </c>
      <c r="D1275" s="159">
        <f>BD_TS!F1274</f>
        <v>0</v>
      </c>
      <c r="E1275" s="160">
        <f>BD_TS!B1274</f>
        <v>0</v>
      </c>
      <c r="F1275" s="161">
        <f>BD_TS!C1274</f>
        <v>0</v>
      </c>
      <c r="G1275" s="187">
        <f>BD_TS!H1274</f>
        <v>0</v>
      </c>
      <c r="H1275" s="158" t="str">
        <f>IF($A1275=0,"",IFERROR(INDEX(BD_Gestão!A:A,MATCH('Banco de Dados'!$B1275,BD_Gestão!$B:$B,0)),"erro"))</f>
        <v/>
      </c>
      <c r="I1275" s="162" t="str">
        <f>IF($A1275=0,"",IFERROR(INDEX(BD_Gestão!E:E,MATCH('Banco de Dados'!$B1275,BD_Gestão!$B:$B,0)),"erro"))</f>
        <v/>
      </c>
      <c r="J1275" s="186" t="str">
        <f>IF($A1275=0,"",IFERROR(INDEX(BD_Gestão!B:B,MATCH('Banco de Dados'!$B1275,BD_Gestão!$B:$B,0)),"erro"))</f>
        <v/>
      </c>
      <c r="K1275" s="158" t="str">
        <f>IF($A1275=0,"",IFERROR(INDEX(BD_Gestão!C:C,MATCH('Banco de Dados'!$B1275,BD_Gestão!$B:$B,0)),"erro"))</f>
        <v/>
      </c>
      <c r="L1275" s="158" t="str">
        <f>IF($A1275=0,"",IFERROR(INDEX(BD_Gestão!H:H,MATCH('Banco de Dados'!$B1275,BD_Gestão!$B:$B,0)),"erro"))</f>
        <v/>
      </c>
      <c r="M1275" s="161" t="str">
        <f>IF($A1275=0,"",IFERROR(INDEX(BD_Gestão!F:F,MATCH('Banco de Dados'!$B1275,BD_Gestão!$B:$B,0)),"erro"))</f>
        <v/>
      </c>
      <c r="N1275" s="161" t="str">
        <f>IF($A1275=0,"",IFERROR(INDEX(BD_Gestão!J:J,MATCH('Banco de Dados'!$B1275,BD_Gestão!$B:$B,0)),"erro"))</f>
        <v/>
      </c>
      <c r="O1275" s="164" t="str">
        <f>IF($A1275=0,"",IFERROR(INDEX(BD_Gestão!K:K,MATCH('Banco de Dados'!$B1275,BD_Gestão!$B:$B,0)),"erro"))</f>
        <v/>
      </c>
      <c r="P1275" s="169" t="str">
        <f t="shared" si="78"/>
        <v/>
      </c>
      <c r="Q1275" s="170" t="str">
        <f t="shared" si="79"/>
        <v/>
      </c>
      <c r="R1275" s="163" t="e">
        <f t="shared" si="76"/>
        <v>#VALUE!</v>
      </c>
      <c r="S1275" s="163" t="e">
        <f t="shared" si="77"/>
        <v>#VALUE!</v>
      </c>
      <c r="T1275" s="163" t="e">
        <f>INDEX(Controle!O:O,MATCH('Banco de Dados'!A1275,Controle!M:M,0))*E1275/100</f>
        <v>#N/A</v>
      </c>
    </row>
    <row r="1276" spans="1:20" hidden="1" x14ac:dyDescent="0.2">
      <c r="A1276" s="158">
        <f>BD_TS!A1275</f>
        <v>0</v>
      </c>
      <c r="B1276" s="158" t="str">
        <f>SUBSTITUTE(SUBSTITUTE(BD_TS!D1275," ",""),"-","/")</f>
        <v/>
      </c>
      <c r="C1276" s="158">
        <f>BD_TS!E1275</f>
        <v>0</v>
      </c>
      <c r="D1276" s="159">
        <f>BD_TS!F1275</f>
        <v>0</v>
      </c>
      <c r="E1276" s="160">
        <f>BD_TS!B1275</f>
        <v>0</v>
      </c>
      <c r="F1276" s="161">
        <f>BD_TS!C1275</f>
        <v>0</v>
      </c>
      <c r="G1276" s="187">
        <f>BD_TS!H1275</f>
        <v>0</v>
      </c>
      <c r="H1276" s="158" t="str">
        <f>IF($A1276=0,"",IFERROR(INDEX(BD_Gestão!A:A,MATCH('Banco de Dados'!$B1276,BD_Gestão!$B:$B,0)),"erro"))</f>
        <v/>
      </c>
      <c r="I1276" s="162" t="str">
        <f>IF($A1276=0,"",IFERROR(INDEX(BD_Gestão!E:E,MATCH('Banco de Dados'!$B1276,BD_Gestão!$B:$B,0)),"erro"))</f>
        <v/>
      </c>
      <c r="J1276" s="186" t="str">
        <f>IF($A1276=0,"",IFERROR(INDEX(BD_Gestão!B:B,MATCH('Banco de Dados'!$B1276,BD_Gestão!$B:$B,0)),"erro"))</f>
        <v/>
      </c>
      <c r="K1276" s="158" t="str">
        <f>IF($A1276=0,"",IFERROR(INDEX(BD_Gestão!C:C,MATCH('Banco de Dados'!$B1276,BD_Gestão!$B:$B,0)),"erro"))</f>
        <v/>
      </c>
      <c r="L1276" s="158" t="str">
        <f>IF($A1276=0,"",IFERROR(INDEX(BD_Gestão!H:H,MATCH('Banco de Dados'!$B1276,BD_Gestão!$B:$B,0)),"erro"))</f>
        <v/>
      </c>
      <c r="M1276" s="161" t="str">
        <f>IF($A1276=0,"",IFERROR(INDEX(BD_Gestão!F:F,MATCH('Banco de Dados'!$B1276,BD_Gestão!$B:$B,0)),"erro"))</f>
        <v/>
      </c>
      <c r="N1276" s="161" t="str">
        <f>IF($A1276=0,"",IFERROR(INDEX(BD_Gestão!J:J,MATCH('Banco de Dados'!$B1276,BD_Gestão!$B:$B,0)),"erro"))</f>
        <v/>
      </c>
      <c r="O1276" s="164" t="str">
        <f>IF($A1276=0,"",IFERROR(INDEX(BD_Gestão!K:K,MATCH('Banco de Dados'!$B1276,BD_Gestão!$B:$B,0)),"erro"))</f>
        <v/>
      </c>
      <c r="P1276" s="169" t="str">
        <f t="shared" si="78"/>
        <v/>
      </c>
      <c r="Q1276" s="170" t="str">
        <f t="shared" si="79"/>
        <v/>
      </c>
      <c r="R1276" s="163" t="e">
        <f t="shared" si="76"/>
        <v>#VALUE!</v>
      </c>
      <c r="S1276" s="163" t="e">
        <f t="shared" si="77"/>
        <v>#VALUE!</v>
      </c>
      <c r="T1276" s="163" t="e">
        <f>INDEX(Controle!O:O,MATCH('Banco de Dados'!A1276,Controle!M:M,0))*E1276/100</f>
        <v>#N/A</v>
      </c>
    </row>
    <row r="1277" spans="1:20" hidden="1" x14ac:dyDescent="0.2">
      <c r="A1277" s="158">
        <f>BD_TS!A1276</f>
        <v>0</v>
      </c>
      <c r="B1277" s="158" t="str">
        <f>SUBSTITUTE(SUBSTITUTE(BD_TS!D1276," ",""),"-","/")</f>
        <v/>
      </c>
      <c r="C1277" s="158">
        <f>BD_TS!E1276</f>
        <v>0</v>
      </c>
      <c r="D1277" s="159">
        <f>BD_TS!F1276</f>
        <v>0</v>
      </c>
      <c r="E1277" s="160">
        <f>BD_TS!B1276</f>
        <v>0</v>
      </c>
      <c r="F1277" s="161">
        <f>BD_TS!C1276</f>
        <v>0</v>
      </c>
      <c r="G1277" s="187">
        <f>BD_TS!H1276</f>
        <v>0</v>
      </c>
      <c r="H1277" s="158" t="str">
        <f>IF($A1277=0,"",IFERROR(INDEX(BD_Gestão!A:A,MATCH('Banco de Dados'!$B1277,BD_Gestão!$B:$B,0)),"erro"))</f>
        <v/>
      </c>
      <c r="I1277" s="162" t="str">
        <f>IF($A1277=0,"",IFERROR(INDEX(BD_Gestão!E:E,MATCH('Banco de Dados'!$B1277,BD_Gestão!$B:$B,0)),"erro"))</f>
        <v/>
      </c>
      <c r="J1277" s="186" t="str">
        <f>IF($A1277=0,"",IFERROR(INDEX(BD_Gestão!B:B,MATCH('Banco de Dados'!$B1277,BD_Gestão!$B:$B,0)),"erro"))</f>
        <v/>
      </c>
      <c r="K1277" s="158" t="str">
        <f>IF($A1277=0,"",IFERROR(INDEX(BD_Gestão!C:C,MATCH('Banco de Dados'!$B1277,BD_Gestão!$B:$B,0)),"erro"))</f>
        <v/>
      </c>
      <c r="L1277" s="158" t="str">
        <f>IF($A1277=0,"",IFERROR(INDEX(BD_Gestão!H:H,MATCH('Banco de Dados'!$B1277,BD_Gestão!$B:$B,0)),"erro"))</f>
        <v/>
      </c>
      <c r="M1277" s="161" t="str">
        <f>IF($A1277=0,"",IFERROR(INDEX(BD_Gestão!F:F,MATCH('Banco de Dados'!$B1277,BD_Gestão!$B:$B,0)),"erro"))</f>
        <v/>
      </c>
      <c r="N1277" s="161" t="str">
        <f>IF($A1277=0,"",IFERROR(INDEX(BD_Gestão!J:J,MATCH('Banco de Dados'!$B1277,BD_Gestão!$B:$B,0)),"erro"))</f>
        <v/>
      </c>
      <c r="O1277" s="164" t="str">
        <f>IF($A1277=0,"",IFERROR(INDEX(BD_Gestão!K:K,MATCH('Banco de Dados'!$B1277,BD_Gestão!$B:$B,0)),"erro"))</f>
        <v/>
      </c>
      <c r="P1277" s="169" t="str">
        <f t="shared" si="78"/>
        <v/>
      </c>
      <c r="Q1277" s="170" t="str">
        <f t="shared" si="79"/>
        <v/>
      </c>
      <c r="R1277" s="163" t="e">
        <f t="shared" si="76"/>
        <v>#VALUE!</v>
      </c>
      <c r="S1277" s="163" t="e">
        <f t="shared" si="77"/>
        <v>#VALUE!</v>
      </c>
      <c r="T1277" s="163" t="e">
        <f>INDEX(Controle!O:O,MATCH('Banco de Dados'!A1277,Controle!M:M,0))*E1277/100</f>
        <v>#N/A</v>
      </c>
    </row>
    <row r="1278" spans="1:20" hidden="1" x14ac:dyDescent="0.2">
      <c r="A1278" s="158">
        <f>BD_TS!A1277</f>
        <v>0</v>
      </c>
      <c r="B1278" s="158" t="str">
        <f>SUBSTITUTE(SUBSTITUTE(BD_TS!D1277," ",""),"-","/")</f>
        <v/>
      </c>
      <c r="C1278" s="158">
        <f>BD_TS!E1277</f>
        <v>0</v>
      </c>
      <c r="D1278" s="159">
        <f>BD_TS!F1277</f>
        <v>0</v>
      </c>
      <c r="E1278" s="160">
        <f>BD_TS!B1277</f>
        <v>0</v>
      </c>
      <c r="F1278" s="161">
        <f>BD_TS!C1277</f>
        <v>0</v>
      </c>
      <c r="G1278" s="187">
        <f>BD_TS!H1277</f>
        <v>0</v>
      </c>
      <c r="H1278" s="158" t="str">
        <f>IF($A1278=0,"",IFERROR(INDEX(BD_Gestão!A:A,MATCH('Banco de Dados'!$B1278,BD_Gestão!$B:$B,0)),"erro"))</f>
        <v/>
      </c>
      <c r="I1278" s="162" t="str">
        <f>IF($A1278=0,"",IFERROR(INDEX(BD_Gestão!E:E,MATCH('Banco de Dados'!$B1278,BD_Gestão!$B:$B,0)),"erro"))</f>
        <v/>
      </c>
      <c r="J1278" s="186" t="str">
        <f>IF($A1278=0,"",IFERROR(INDEX(BD_Gestão!B:B,MATCH('Banco de Dados'!$B1278,BD_Gestão!$B:$B,0)),"erro"))</f>
        <v/>
      </c>
      <c r="K1278" s="158" t="str">
        <f>IF($A1278=0,"",IFERROR(INDEX(BD_Gestão!C:C,MATCH('Banco de Dados'!$B1278,BD_Gestão!$B:$B,0)),"erro"))</f>
        <v/>
      </c>
      <c r="L1278" s="158" t="str">
        <f>IF($A1278=0,"",IFERROR(INDEX(BD_Gestão!H:H,MATCH('Banco de Dados'!$B1278,BD_Gestão!$B:$B,0)),"erro"))</f>
        <v/>
      </c>
      <c r="M1278" s="161" t="str">
        <f>IF($A1278=0,"",IFERROR(INDEX(BD_Gestão!F:F,MATCH('Banco de Dados'!$B1278,BD_Gestão!$B:$B,0)),"erro"))</f>
        <v/>
      </c>
      <c r="N1278" s="161" t="str">
        <f>IF($A1278=0,"",IFERROR(INDEX(BD_Gestão!J:J,MATCH('Banco de Dados'!$B1278,BD_Gestão!$B:$B,0)),"erro"))</f>
        <v/>
      </c>
      <c r="O1278" s="164" t="str">
        <f>IF($A1278=0,"",IFERROR(INDEX(BD_Gestão!K:K,MATCH('Banco de Dados'!$B1278,BD_Gestão!$B:$B,0)),"erro"))</f>
        <v/>
      </c>
      <c r="P1278" s="169" t="str">
        <f t="shared" si="78"/>
        <v/>
      </c>
      <c r="Q1278" s="170" t="str">
        <f t="shared" si="79"/>
        <v/>
      </c>
      <c r="R1278" s="163" t="e">
        <f t="shared" si="76"/>
        <v>#VALUE!</v>
      </c>
      <c r="S1278" s="163" t="e">
        <f t="shared" si="77"/>
        <v>#VALUE!</v>
      </c>
      <c r="T1278" s="163" t="e">
        <f>INDEX(Controle!O:O,MATCH('Banco de Dados'!A1278,Controle!M:M,0))*E1278/100</f>
        <v>#N/A</v>
      </c>
    </row>
    <row r="1279" spans="1:20" hidden="1" x14ac:dyDescent="0.2">
      <c r="A1279" s="158">
        <f>BD_TS!A1278</f>
        <v>0</v>
      </c>
      <c r="B1279" s="158" t="str">
        <f>SUBSTITUTE(SUBSTITUTE(BD_TS!D1278," ",""),"-","/")</f>
        <v/>
      </c>
      <c r="C1279" s="158">
        <f>BD_TS!E1278</f>
        <v>0</v>
      </c>
      <c r="D1279" s="159">
        <f>BD_TS!F1278</f>
        <v>0</v>
      </c>
      <c r="E1279" s="160">
        <f>BD_TS!B1278</f>
        <v>0</v>
      </c>
      <c r="F1279" s="161">
        <f>BD_TS!C1278</f>
        <v>0</v>
      </c>
      <c r="G1279" s="187">
        <f>BD_TS!H1278</f>
        <v>0</v>
      </c>
      <c r="H1279" s="158" t="str">
        <f>IF($A1279=0,"",IFERROR(INDEX(BD_Gestão!A:A,MATCH('Banco de Dados'!$B1279,BD_Gestão!$B:$B,0)),"erro"))</f>
        <v/>
      </c>
      <c r="I1279" s="162" t="str">
        <f>IF($A1279=0,"",IFERROR(INDEX(BD_Gestão!E:E,MATCH('Banco de Dados'!$B1279,BD_Gestão!$B:$B,0)),"erro"))</f>
        <v/>
      </c>
      <c r="J1279" s="186" t="str">
        <f>IF($A1279=0,"",IFERROR(INDEX(BD_Gestão!B:B,MATCH('Banco de Dados'!$B1279,BD_Gestão!$B:$B,0)),"erro"))</f>
        <v/>
      </c>
      <c r="K1279" s="158" t="str">
        <f>IF($A1279=0,"",IFERROR(INDEX(BD_Gestão!C:C,MATCH('Banco de Dados'!$B1279,BD_Gestão!$B:$B,0)),"erro"))</f>
        <v/>
      </c>
      <c r="L1279" s="158" t="str">
        <f>IF($A1279=0,"",IFERROR(INDEX(BD_Gestão!H:H,MATCH('Banco de Dados'!$B1279,BD_Gestão!$B:$B,0)),"erro"))</f>
        <v/>
      </c>
      <c r="M1279" s="161" t="str">
        <f>IF($A1279=0,"",IFERROR(INDEX(BD_Gestão!F:F,MATCH('Banco de Dados'!$B1279,BD_Gestão!$B:$B,0)),"erro"))</f>
        <v/>
      </c>
      <c r="N1279" s="161" t="str">
        <f>IF($A1279=0,"",IFERROR(INDEX(BD_Gestão!J:J,MATCH('Banco de Dados'!$B1279,BD_Gestão!$B:$B,0)),"erro"))</f>
        <v/>
      </c>
      <c r="O1279" s="164" t="str">
        <f>IF($A1279=0,"",IFERROR(INDEX(BD_Gestão!K:K,MATCH('Banco de Dados'!$B1279,BD_Gestão!$B:$B,0)),"erro"))</f>
        <v/>
      </c>
      <c r="P1279" s="169" t="str">
        <f t="shared" si="78"/>
        <v/>
      </c>
      <c r="Q1279" s="170" t="str">
        <f t="shared" si="79"/>
        <v/>
      </c>
      <c r="R1279" s="163" t="e">
        <f t="shared" si="76"/>
        <v>#VALUE!</v>
      </c>
      <c r="S1279" s="163" t="e">
        <f t="shared" si="77"/>
        <v>#VALUE!</v>
      </c>
      <c r="T1279" s="163" t="e">
        <f>INDEX(Controle!O:O,MATCH('Banco de Dados'!A1279,Controle!M:M,0))*E1279/100</f>
        <v>#N/A</v>
      </c>
    </row>
    <row r="1280" spans="1:20" hidden="1" x14ac:dyDescent="0.2">
      <c r="A1280" s="158">
        <f>BD_TS!A1279</f>
        <v>0</v>
      </c>
      <c r="B1280" s="158" t="str">
        <f>SUBSTITUTE(SUBSTITUTE(BD_TS!D1279," ",""),"-","/")</f>
        <v/>
      </c>
      <c r="C1280" s="158">
        <f>BD_TS!E1279</f>
        <v>0</v>
      </c>
      <c r="D1280" s="159">
        <f>BD_TS!F1279</f>
        <v>0</v>
      </c>
      <c r="E1280" s="160">
        <f>BD_TS!B1279</f>
        <v>0</v>
      </c>
      <c r="F1280" s="161">
        <f>BD_TS!C1279</f>
        <v>0</v>
      </c>
      <c r="G1280" s="187">
        <f>BD_TS!H1279</f>
        <v>0</v>
      </c>
      <c r="H1280" s="158" t="str">
        <f>IF($A1280=0,"",IFERROR(INDEX(BD_Gestão!A:A,MATCH('Banco de Dados'!$B1280,BD_Gestão!$B:$B,0)),"erro"))</f>
        <v/>
      </c>
      <c r="I1280" s="162" t="str">
        <f>IF($A1280=0,"",IFERROR(INDEX(BD_Gestão!E:E,MATCH('Banco de Dados'!$B1280,BD_Gestão!$B:$B,0)),"erro"))</f>
        <v/>
      </c>
      <c r="J1280" s="186" t="str">
        <f>IF($A1280=0,"",IFERROR(INDEX(BD_Gestão!B:B,MATCH('Banco de Dados'!$B1280,BD_Gestão!$B:$B,0)),"erro"))</f>
        <v/>
      </c>
      <c r="K1280" s="158" t="str">
        <f>IF($A1280=0,"",IFERROR(INDEX(BD_Gestão!C:C,MATCH('Banco de Dados'!$B1280,BD_Gestão!$B:$B,0)),"erro"))</f>
        <v/>
      </c>
      <c r="L1280" s="158" t="str">
        <f>IF($A1280=0,"",IFERROR(INDEX(BD_Gestão!H:H,MATCH('Banco de Dados'!$B1280,BD_Gestão!$B:$B,0)),"erro"))</f>
        <v/>
      </c>
      <c r="M1280" s="161" t="str">
        <f>IF($A1280=0,"",IFERROR(INDEX(BD_Gestão!F:F,MATCH('Banco de Dados'!$B1280,BD_Gestão!$B:$B,0)),"erro"))</f>
        <v/>
      </c>
      <c r="N1280" s="161" t="str">
        <f>IF($A1280=0,"",IFERROR(INDEX(BD_Gestão!J:J,MATCH('Banco de Dados'!$B1280,BD_Gestão!$B:$B,0)),"erro"))</f>
        <v/>
      </c>
      <c r="O1280" s="164" t="str">
        <f>IF($A1280=0,"",IFERROR(INDEX(BD_Gestão!K:K,MATCH('Banco de Dados'!$B1280,BD_Gestão!$B:$B,0)),"erro"))</f>
        <v/>
      </c>
      <c r="P1280" s="169" t="str">
        <f t="shared" si="78"/>
        <v/>
      </c>
      <c r="Q1280" s="170" t="str">
        <f t="shared" si="79"/>
        <v/>
      </c>
      <c r="R1280" s="163" t="e">
        <f t="shared" si="76"/>
        <v>#VALUE!</v>
      </c>
      <c r="S1280" s="163" t="e">
        <f t="shared" si="77"/>
        <v>#VALUE!</v>
      </c>
      <c r="T1280" s="163" t="e">
        <f>INDEX(Controle!O:O,MATCH('Banco de Dados'!A1280,Controle!M:M,0))*E1280/100</f>
        <v>#N/A</v>
      </c>
    </row>
    <row r="1281" spans="1:20" hidden="1" x14ac:dyDescent="0.2">
      <c r="A1281" s="158">
        <f>BD_TS!A1280</f>
        <v>0</v>
      </c>
      <c r="B1281" s="158" t="str">
        <f>SUBSTITUTE(SUBSTITUTE(BD_TS!D1280," ",""),"-","/")</f>
        <v/>
      </c>
      <c r="C1281" s="158">
        <f>BD_TS!E1280</f>
        <v>0</v>
      </c>
      <c r="D1281" s="159">
        <f>BD_TS!F1280</f>
        <v>0</v>
      </c>
      <c r="E1281" s="160">
        <f>BD_TS!B1280</f>
        <v>0</v>
      </c>
      <c r="F1281" s="161">
        <f>BD_TS!C1280</f>
        <v>0</v>
      </c>
      <c r="G1281" s="187">
        <f>BD_TS!H1280</f>
        <v>0</v>
      </c>
      <c r="H1281" s="158" t="str">
        <f>IF($A1281=0,"",IFERROR(INDEX(BD_Gestão!A:A,MATCH('Banco de Dados'!$B1281,BD_Gestão!$B:$B,0)),"erro"))</f>
        <v/>
      </c>
      <c r="I1281" s="162" t="str">
        <f>IF($A1281=0,"",IFERROR(INDEX(BD_Gestão!E:E,MATCH('Banco de Dados'!$B1281,BD_Gestão!$B:$B,0)),"erro"))</f>
        <v/>
      </c>
      <c r="J1281" s="186" t="str">
        <f>IF($A1281=0,"",IFERROR(INDEX(BD_Gestão!B:B,MATCH('Banco de Dados'!$B1281,BD_Gestão!$B:$B,0)),"erro"))</f>
        <v/>
      </c>
      <c r="K1281" s="158" t="str">
        <f>IF($A1281=0,"",IFERROR(INDEX(BD_Gestão!C:C,MATCH('Banco de Dados'!$B1281,BD_Gestão!$B:$B,0)),"erro"))</f>
        <v/>
      </c>
      <c r="L1281" s="158" t="str">
        <f>IF($A1281=0,"",IFERROR(INDEX(BD_Gestão!H:H,MATCH('Banco de Dados'!$B1281,BD_Gestão!$B:$B,0)),"erro"))</f>
        <v/>
      </c>
      <c r="M1281" s="161" t="str">
        <f>IF($A1281=0,"",IFERROR(INDEX(BD_Gestão!F:F,MATCH('Banco de Dados'!$B1281,BD_Gestão!$B:$B,0)),"erro"))</f>
        <v/>
      </c>
      <c r="N1281" s="161" t="str">
        <f>IF($A1281=0,"",IFERROR(INDEX(BD_Gestão!J:J,MATCH('Banco de Dados'!$B1281,BD_Gestão!$B:$B,0)),"erro"))</f>
        <v/>
      </c>
      <c r="O1281" s="164" t="str">
        <f>IF($A1281=0,"",IFERROR(INDEX(BD_Gestão!K:K,MATCH('Banco de Dados'!$B1281,BD_Gestão!$B:$B,0)),"erro"))</f>
        <v/>
      </c>
      <c r="P1281" s="169" t="str">
        <f t="shared" si="78"/>
        <v/>
      </c>
      <c r="Q1281" s="170" t="str">
        <f t="shared" si="79"/>
        <v/>
      </c>
      <c r="R1281" s="163" t="e">
        <f t="shared" si="76"/>
        <v>#VALUE!</v>
      </c>
      <c r="S1281" s="163" t="e">
        <f t="shared" si="77"/>
        <v>#VALUE!</v>
      </c>
      <c r="T1281" s="163" t="e">
        <f>INDEX(Controle!O:O,MATCH('Banco de Dados'!A1281,Controle!M:M,0))*E1281/100</f>
        <v>#N/A</v>
      </c>
    </row>
    <row r="1282" spans="1:20" hidden="1" x14ac:dyDescent="0.2">
      <c r="A1282" s="158">
        <f>BD_TS!A1281</f>
        <v>0</v>
      </c>
      <c r="B1282" s="158" t="str">
        <f>SUBSTITUTE(SUBSTITUTE(BD_TS!D1281," ",""),"-","/")</f>
        <v/>
      </c>
      <c r="C1282" s="158">
        <f>BD_TS!E1281</f>
        <v>0</v>
      </c>
      <c r="D1282" s="159">
        <f>BD_TS!F1281</f>
        <v>0</v>
      </c>
      <c r="E1282" s="160">
        <f>BD_TS!B1281</f>
        <v>0</v>
      </c>
      <c r="F1282" s="161">
        <f>BD_TS!C1281</f>
        <v>0</v>
      </c>
      <c r="G1282" s="187">
        <f>BD_TS!H1281</f>
        <v>0</v>
      </c>
      <c r="H1282" s="158" t="str">
        <f>IF($A1282=0,"",IFERROR(INDEX(BD_Gestão!A:A,MATCH('Banco de Dados'!$B1282,BD_Gestão!$B:$B,0)),"erro"))</f>
        <v/>
      </c>
      <c r="I1282" s="162" t="str">
        <f>IF($A1282=0,"",IFERROR(INDEX(BD_Gestão!E:E,MATCH('Banco de Dados'!$B1282,BD_Gestão!$B:$B,0)),"erro"))</f>
        <v/>
      </c>
      <c r="J1282" s="186" t="str">
        <f>IF($A1282=0,"",IFERROR(INDEX(BD_Gestão!B:B,MATCH('Banco de Dados'!$B1282,BD_Gestão!$B:$B,0)),"erro"))</f>
        <v/>
      </c>
      <c r="K1282" s="158" t="str">
        <f>IF($A1282=0,"",IFERROR(INDEX(BD_Gestão!C:C,MATCH('Banco de Dados'!$B1282,BD_Gestão!$B:$B,0)),"erro"))</f>
        <v/>
      </c>
      <c r="L1282" s="158" t="str">
        <f>IF($A1282=0,"",IFERROR(INDEX(BD_Gestão!H:H,MATCH('Banco de Dados'!$B1282,BD_Gestão!$B:$B,0)),"erro"))</f>
        <v/>
      </c>
      <c r="M1282" s="161" t="str">
        <f>IF($A1282=0,"",IFERROR(INDEX(BD_Gestão!F:F,MATCH('Banco de Dados'!$B1282,BD_Gestão!$B:$B,0)),"erro"))</f>
        <v/>
      </c>
      <c r="N1282" s="161" t="str">
        <f>IF($A1282=0,"",IFERROR(INDEX(BD_Gestão!J:J,MATCH('Banco de Dados'!$B1282,BD_Gestão!$B:$B,0)),"erro"))</f>
        <v/>
      </c>
      <c r="O1282" s="164" t="str">
        <f>IF($A1282=0,"",IFERROR(INDEX(BD_Gestão!K:K,MATCH('Banco de Dados'!$B1282,BD_Gestão!$B:$B,0)),"erro"))</f>
        <v/>
      </c>
      <c r="P1282" s="169" t="str">
        <f t="shared" si="78"/>
        <v/>
      </c>
      <c r="Q1282" s="170" t="str">
        <f t="shared" si="79"/>
        <v/>
      </c>
      <c r="R1282" s="163" t="e">
        <f t="shared" si="76"/>
        <v>#VALUE!</v>
      </c>
      <c r="S1282" s="163" t="e">
        <f t="shared" si="77"/>
        <v>#VALUE!</v>
      </c>
      <c r="T1282" s="163" t="e">
        <f>INDEX(Controle!O:O,MATCH('Banco de Dados'!A1282,Controle!M:M,0))*E1282/100</f>
        <v>#N/A</v>
      </c>
    </row>
    <row r="1283" spans="1:20" hidden="1" x14ac:dyDescent="0.2">
      <c r="A1283" s="158">
        <f>BD_TS!A1282</f>
        <v>0</v>
      </c>
      <c r="B1283" s="158" t="str">
        <f>SUBSTITUTE(SUBSTITUTE(BD_TS!D1282," ",""),"-","/")</f>
        <v/>
      </c>
      <c r="C1283" s="158">
        <f>BD_TS!E1282</f>
        <v>0</v>
      </c>
      <c r="D1283" s="159">
        <f>BD_TS!F1282</f>
        <v>0</v>
      </c>
      <c r="E1283" s="160">
        <f>BD_TS!B1282</f>
        <v>0</v>
      </c>
      <c r="F1283" s="161">
        <f>BD_TS!C1282</f>
        <v>0</v>
      </c>
      <c r="G1283" s="187">
        <f>BD_TS!H1282</f>
        <v>0</v>
      </c>
      <c r="H1283" s="158" t="str">
        <f>IF($A1283=0,"",IFERROR(INDEX(BD_Gestão!A:A,MATCH('Banco de Dados'!$B1283,BD_Gestão!$B:$B,0)),"erro"))</f>
        <v/>
      </c>
      <c r="I1283" s="162" t="str">
        <f>IF($A1283=0,"",IFERROR(INDEX(BD_Gestão!E:E,MATCH('Banco de Dados'!$B1283,BD_Gestão!$B:$B,0)),"erro"))</f>
        <v/>
      </c>
      <c r="J1283" s="186" t="str">
        <f>IF($A1283=0,"",IFERROR(INDEX(BD_Gestão!B:B,MATCH('Banco de Dados'!$B1283,BD_Gestão!$B:$B,0)),"erro"))</f>
        <v/>
      </c>
      <c r="K1283" s="158" t="str">
        <f>IF($A1283=0,"",IFERROR(INDEX(BD_Gestão!C:C,MATCH('Banco de Dados'!$B1283,BD_Gestão!$B:$B,0)),"erro"))</f>
        <v/>
      </c>
      <c r="L1283" s="158" t="str">
        <f>IF($A1283=0,"",IFERROR(INDEX(BD_Gestão!H:H,MATCH('Banco de Dados'!$B1283,BD_Gestão!$B:$B,0)),"erro"))</f>
        <v/>
      </c>
      <c r="M1283" s="161" t="str">
        <f>IF($A1283=0,"",IFERROR(INDEX(BD_Gestão!F:F,MATCH('Banco de Dados'!$B1283,BD_Gestão!$B:$B,0)),"erro"))</f>
        <v/>
      </c>
      <c r="N1283" s="161" t="str">
        <f>IF($A1283=0,"",IFERROR(INDEX(BD_Gestão!J:J,MATCH('Banco de Dados'!$B1283,BD_Gestão!$B:$B,0)),"erro"))</f>
        <v/>
      </c>
      <c r="O1283" s="164" t="str">
        <f>IF($A1283=0,"",IFERROR(INDEX(BD_Gestão!K:K,MATCH('Banco de Dados'!$B1283,BD_Gestão!$B:$B,0)),"erro"))</f>
        <v/>
      </c>
      <c r="P1283" s="169" t="str">
        <f t="shared" si="78"/>
        <v/>
      </c>
      <c r="Q1283" s="170" t="str">
        <f t="shared" si="79"/>
        <v/>
      </c>
      <c r="R1283" s="163" t="e">
        <f t="shared" si="76"/>
        <v>#VALUE!</v>
      </c>
      <c r="S1283" s="163" t="e">
        <f t="shared" si="77"/>
        <v>#VALUE!</v>
      </c>
      <c r="T1283" s="163" t="e">
        <f>INDEX(Controle!O:O,MATCH('Banco de Dados'!A1283,Controle!M:M,0))*E1283/100</f>
        <v>#N/A</v>
      </c>
    </row>
    <row r="1284" spans="1:20" hidden="1" x14ac:dyDescent="0.2">
      <c r="A1284" s="158">
        <f>BD_TS!A1283</f>
        <v>0</v>
      </c>
      <c r="B1284" s="158" t="str">
        <f>SUBSTITUTE(SUBSTITUTE(BD_TS!D1283," ",""),"-","/")</f>
        <v/>
      </c>
      <c r="C1284" s="158">
        <f>BD_TS!E1283</f>
        <v>0</v>
      </c>
      <c r="D1284" s="159">
        <f>BD_TS!F1283</f>
        <v>0</v>
      </c>
      <c r="E1284" s="160">
        <f>BD_TS!B1283</f>
        <v>0</v>
      </c>
      <c r="F1284" s="161">
        <f>BD_TS!C1283</f>
        <v>0</v>
      </c>
      <c r="G1284" s="187">
        <f>BD_TS!H1283</f>
        <v>0</v>
      </c>
      <c r="H1284" s="158" t="str">
        <f>IF($A1284=0,"",IFERROR(INDEX(BD_Gestão!A:A,MATCH('Banco de Dados'!$B1284,BD_Gestão!$B:$B,0)),"erro"))</f>
        <v/>
      </c>
      <c r="I1284" s="162" t="str">
        <f>IF($A1284=0,"",IFERROR(INDEX(BD_Gestão!E:E,MATCH('Banco de Dados'!$B1284,BD_Gestão!$B:$B,0)),"erro"))</f>
        <v/>
      </c>
      <c r="J1284" s="186" t="str">
        <f>IF($A1284=0,"",IFERROR(INDEX(BD_Gestão!B:B,MATCH('Banco de Dados'!$B1284,BD_Gestão!$B:$B,0)),"erro"))</f>
        <v/>
      </c>
      <c r="K1284" s="158" t="str">
        <f>IF($A1284=0,"",IFERROR(INDEX(BD_Gestão!C:C,MATCH('Banco de Dados'!$B1284,BD_Gestão!$B:$B,0)),"erro"))</f>
        <v/>
      </c>
      <c r="L1284" s="158" t="str">
        <f>IF($A1284=0,"",IFERROR(INDEX(BD_Gestão!H:H,MATCH('Banco de Dados'!$B1284,BD_Gestão!$B:$B,0)),"erro"))</f>
        <v/>
      </c>
      <c r="M1284" s="161" t="str">
        <f>IF($A1284=0,"",IFERROR(INDEX(BD_Gestão!F:F,MATCH('Banco de Dados'!$B1284,BD_Gestão!$B:$B,0)),"erro"))</f>
        <v/>
      </c>
      <c r="N1284" s="161" t="str">
        <f>IF($A1284=0,"",IFERROR(INDEX(BD_Gestão!J:J,MATCH('Banco de Dados'!$B1284,BD_Gestão!$B:$B,0)),"erro"))</f>
        <v/>
      </c>
      <c r="O1284" s="164" t="str">
        <f>IF($A1284=0,"",IFERROR(INDEX(BD_Gestão!K:K,MATCH('Banco de Dados'!$B1284,BD_Gestão!$B:$B,0)),"erro"))</f>
        <v/>
      </c>
      <c r="P1284" s="169" t="str">
        <f t="shared" si="78"/>
        <v/>
      </c>
      <c r="Q1284" s="170" t="str">
        <f t="shared" si="79"/>
        <v/>
      </c>
      <c r="R1284" s="163" t="e">
        <f t="shared" si="76"/>
        <v>#VALUE!</v>
      </c>
      <c r="S1284" s="163" t="e">
        <f t="shared" si="77"/>
        <v>#VALUE!</v>
      </c>
      <c r="T1284" s="163" t="e">
        <f>INDEX(Controle!O:O,MATCH('Banco de Dados'!A1284,Controle!M:M,0))*E1284/100</f>
        <v>#N/A</v>
      </c>
    </row>
    <row r="1285" spans="1:20" hidden="1" x14ac:dyDescent="0.2">
      <c r="A1285" s="158">
        <f>BD_TS!A1284</f>
        <v>0</v>
      </c>
      <c r="B1285" s="158" t="str">
        <f>SUBSTITUTE(SUBSTITUTE(BD_TS!D1284," ",""),"-","/")</f>
        <v/>
      </c>
      <c r="C1285" s="158">
        <f>BD_TS!E1284</f>
        <v>0</v>
      </c>
      <c r="D1285" s="159">
        <f>BD_TS!F1284</f>
        <v>0</v>
      </c>
      <c r="E1285" s="160">
        <f>BD_TS!B1284</f>
        <v>0</v>
      </c>
      <c r="F1285" s="161">
        <f>BD_TS!C1284</f>
        <v>0</v>
      </c>
      <c r="G1285" s="187">
        <f>BD_TS!H1284</f>
        <v>0</v>
      </c>
      <c r="H1285" s="158" t="str">
        <f>IF($A1285=0,"",IFERROR(INDEX(BD_Gestão!A:A,MATCH('Banco de Dados'!$B1285,BD_Gestão!$B:$B,0)),"erro"))</f>
        <v/>
      </c>
      <c r="I1285" s="162" t="str">
        <f>IF($A1285=0,"",IFERROR(INDEX(BD_Gestão!E:E,MATCH('Banco de Dados'!$B1285,BD_Gestão!$B:$B,0)),"erro"))</f>
        <v/>
      </c>
      <c r="J1285" s="186" t="str">
        <f>IF($A1285=0,"",IFERROR(INDEX(BD_Gestão!B:B,MATCH('Banco de Dados'!$B1285,BD_Gestão!$B:$B,0)),"erro"))</f>
        <v/>
      </c>
      <c r="K1285" s="158" t="str">
        <f>IF($A1285=0,"",IFERROR(INDEX(BD_Gestão!C:C,MATCH('Banco de Dados'!$B1285,BD_Gestão!$B:$B,0)),"erro"))</f>
        <v/>
      </c>
      <c r="L1285" s="158" t="str">
        <f>IF($A1285=0,"",IFERROR(INDEX(BD_Gestão!H:H,MATCH('Banco de Dados'!$B1285,BD_Gestão!$B:$B,0)),"erro"))</f>
        <v/>
      </c>
      <c r="M1285" s="161" t="str">
        <f>IF($A1285=0,"",IFERROR(INDEX(BD_Gestão!F:F,MATCH('Banco de Dados'!$B1285,BD_Gestão!$B:$B,0)),"erro"))</f>
        <v/>
      </c>
      <c r="N1285" s="161" t="str">
        <f>IF($A1285=0,"",IFERROR(INDEX(BD_Gestão!J:J,MATCH('Banco de Dados'!$B1285,BD_Gestão!$B:$B,0)),"erro"))</f>
        <v/>
      </c>
      <c r="O1285" s="164" t="str">
        <f>IF($A1285=0,"",IFERROR(INDEX(BD_Gestão!K:K,MATCH('Banco de Dados'!$B1285,BD_Gestão!$B:$B,0)),"erro"))</f>
        <v/>
      </c>
      <c r="P1285" s="169" t="str">
        <f t="shared" si="78"/>
        <v/>
      </c>
      <c r="Q1285" s="170" t="str">
        <f t="shared" si="79"/>
        <v/>
      </c>
      <c r="R1285" s="163" t="e">
        <f t="shared" ref="R1285:R1348" si="80">MONTH(I1285)</f>
        <v>#VALUE!</v>
      </c>
      <c r="S1285" s="163" t="e">
        <f t="shared" ref="S1285:S1348" si="81">YEAR(I1285)</f>
        <v>#VALUE!</v>
      </c>
      <c r="T1285" s="163" t="e">
        <f>INDEX(Controle!O:O,MATCH('Banco de Dados'!A1285,Controle!M:M,0))*E1285/100</f>
        <v>#N/A</v>
      </c>
    </row>
    <row r="1286" spans="1:20" hidden="1" x14ac:dyDescent="0.2">
      <c r="A1286" s="158">
        <f>BD_TS!A1285</f>
        <v>0</v>
      </c>
      <c r="B1286" s="158" t="str">
        <f>SUBSTITUTE(SUBSTITUTE(BD_TS!D1285," ",""),"-","/")</f>
        <v/>
      </c>
      <c r="C1286" s="158">
        <f>BD_TS!E1285</f>
        <v>0</v>
      </c>
      <c r="D1286" s="159">
        <f>BD_TS!F1285</f>
        <v>0</v>
      </c>
      <c r="E1286" s="160">
        <f>BD_TS!B1285</f>
        <v>0</v>
      </c>
      <c r="F1286" s="161">
        <f>BD_TS!C1285</f>
        <v>0</v>
      </c>
      <c r="G1286" s="187">
        <f>BD_TS!H1285</f>
        <v>0</v>
      </c>
      <c r="H1286" s="158" t="str">
        <f>IF($A1286=0,"",IFERROR(INDEX(BD_Gestão!A:A,MATCH('Banco de Dados'!$B1286,BD_Gestão!$B:$B,0)),"erro"))</f>
        <v/>
      </c>
      <c r="I1286" s="162" t="str">
        <f>IF($A1286=0,"",IFERROR(INDEX(BD_Gestão!E:E,MATCH('Banco de Dados'!$B1286,BD_Gestão!$B:$B,0)),"erro"))</f>
        <v/>
      </c>
      <c r="J1286" s="186" t="str">
        <f>IF($A1286=0,"",IFERROR(INDEX(BD_Gestão!B:B,MATCH('Banco de Dados'!$B1286,BD_Gestão!$B:$B,0)),"erro"))</f>
        <v/>
      </c>
      <c r="K1286" s="158" t="str">
        <f>IF($A1286=0,"",IFERROR(INDEX(BD_Gestão!C:C,MATCH('Banco de Dados'!$B1286,BD_Gestão!$B:$B,0)),"erro"))</f>
        <v/>
      </c>
      <c r="L1286" s="158" t="str">
        <f>IF($A1286=0,"",IFERROR(INDEX(BD_Gestão!H:H,MATCH('Banco de Dados'!$B1286,BD_Gestão!$B:$B,0)),"erro"))</f>
        <v/>
      </c>
      <c r="M1286" s="161" t="str">
        <f>IF($A1286=0,"",IFERROR(INDEX(BD_Gestão!F:F,MATCH('Banco de Dados'!$B1286,BD_Gestão!$B:$B,0)),"erro"))</f>
        <v/>
      </c>
      <c r="N1286" s="161" t="str">
        <f>IF($A1286=0,"",IFERROR(INDEX(BD_Gestão!J:J,MATCH('Banco de Dados'!$B1286,BD_Gestão!$B:$B,0)),"erro"))</f>
        <v/>
      </c>
      <c r="O1286" s="164" t="str">
        <f>IF($A1286=0,"",IFERROR(INDEX(BD_Gestão!K:K,MATCH('Banco de Dados'!$B1286,BD_Gestão!$B:$B,0)),"erro"))</f>
        <v/>
      </c>
      <c r="P1286" s="169" t="str">
        <f t="shared" ref="P1286:P1349" si="82">IF(OR(H1286="erro",H1286=""),"",E1286*(MIN(O1286,1)))</f>
        <v/>
      </c>
      <c r="Q1286" s="170" t="str">
        <f t="shared" ref="Q1286:Q1349" si="83">IF(OR(H1286="erro",H1286=""),"",E1286-P1286)</f>
        <v/>
      </c>
      <c r="R1286" s="163" t="e">
        <f t="shared" si="80"/>
        <v>#VALUE!</v>
      </c>
      <c r="S1286" s="163" t="e">
        <f t="shared" si="81"/>
        <v>#VALUE!</v>
      </c>
      <c r="T1286" s="163" t="e">
        <f>INDEX(Controle!O:O,MATCH('Banco de Dados'!A1286,Controle!M:M,0))*E1286/100</f>
        <v>#N/A</v>
      </c>
    </row>
    <row r="1287" spans="1:20" hidden="1" x14ac:dyDescent="0.2">
      <c r="A1287" s="158">
        <f>BD_TS!A1286</f>
        <v>0</v>
      </c>
      <c r="B1287" s="158" t="str">
        <f>SUBSTITUTE(SUBSTITUTE(BD_TS!D1286," ",""),"-","/")</f>
        <v/>
      </c>
      <c r="C1287" s="158">
        <f>BD_TS!E1286</f>
        <v>0</v>
      </c>
      <c r="D1287" s="159">
        <f>BD_TS!F1286</f>
        <v>0</v>
      </c>
      <c r="E1287" s="160">
        <f>BD_TS!B1286</f>
        <v>0</v>
      </c>
      <c r="F1287" s="161">
        <f>BD_TS!C1286</f>
        <v>0</v>
      </c>
      <c r="G1287" s="187">
        <f>BD_TS!H1286</f>
        <v>0</v>
      </c>
      <c r="H1287" s="158" t="str">
        <f>IF($A1287=0,"",IFERROR(INDEX(BD_Gestão!A:A,MATCH('Banco de Dados'!$B1287,BD_Gestão!$B:$B,0)),"erro"))</f>
        <v/>
      </c>
      <c r="I1287" s="162" t="str">
        <f>IF($A1287=0,"",IFERROR(INDEX(BD_Gestão!E:E,MATCH('Banco de Dados'!$B1287,BD_Gestão!$B:$B,0)),"erro"))</f>
        <v/>
      </c>
      <c r="J1287" s="186" t="str">
        <f>IF($A1287=0,"",IFERROR(INDEX(BD_Gestão!B:B,MATCH('Banco de Dados'!$B1287,BD_Gestão!$B:$B,0)),"erro"))</f>
        <v/>
      </c>
      <c r="K1287" s="158" t="str">
        <f>IF($A1287=0,"",IFERROR(INDEX(BD_Gestão!C:C,MATCH('Banco de Dados'!$B1287,BD_Gestão!$B:$B,0)),"erro"))</f>
        <v/>
      </c>
      <c r="L1287" s="158" t="str">
        <f>IF($A1287=0,"",IFERROR(INDEX(BD_Gestão!H:H,MATCH('Banco de Dados'!$B1287,BD_Gestão!$B:$B,0)),"erro"))</f>
        <v/>
      </c>
      <c r="M1287" s="161" t="str">
        <f>IF($A1287=0,"",IFERROR(INDEX(BD_Gestão!F:F,MATCH('Banco de Dados'!$B1287,BD_Gestão!$B:$B,0)),"erro"))</f>
        <v/>
      </c>
      <c r="N1287" s="161" t="str">
        <f>IF($A1287=0,"",IFERROR(INDEX(BD_Gestão!J:J,MATCH('Banco de Dados'!$B1287,BD_Gestão!$B:$B,0)),"erro"))</f>
        <v/>
      </c>
      <c r="O1287" s="164" t="str">
        <f>IF($A1287=0,"",IFERROR(INDEX(BD_Gestão!K:K,MATCH('Banco de Dados'!$B1287,BD_Gestão!$B:$B,0)),"erro"))</f>
        <v/>
      </c>
      <c r="P1287" s="169" t="str">
        <f t="shared" si="82"/>
        <v/>
      </c>
      <c r="Q1287" s="170" t="str">
        <f t="shared" si="83"/>
        <v/>
      </c>
      <c r="R1287" s="163" t="e">
        <f t="shared" si="80"/>
        <v>#VALUE!</v>
      </c>
      <c r="S1287" s="163" t="e">
        <f t="shared" si="81"/>
        <v>#VALUE!</v>
      </c>
      <c r="T1287" s="163" t="e">
        <f>INDEX(Controle!O:O,MATCH('Banco de Dados'!A1287,Controle!M:M,0))*E1287/100</f>
        <v>#N/A</v>
      </c>
    </row>
    <row r="1288" spans="1:20" hidden="1" x14ac:dyDescent="0.2">
      <c r="A1288" s="158">
        <f>BD_TS!A1287</f>
        <v>0</v>
      </c>
      <c r="B1288" s="158" t="str">
        <f>SUBSTITUTE(SUBSTITUTE(BD_TS!D1287," ",""),"-","/")</f>
        <v/>
      </c>
      <c r="C1288" s="158">
        <f>BD_TS!E1287</f>
        <v>0</v>
      </c>
      <c r="D1288" s="159">
        <f>BD_TS!F1287</f>
        <v>0</v>
      </c>
      <c r="E1288" s="160">
        <f>BD_TS!B1287</f>
        <v>0</v>
      </c>
      <c r="F1288" s="161">
        <f>BD_TS!C1287</f>
        <v>0</v>
      </c>
      <c r="G1288" s="187">
        <f>BD_TS!H1287</f>
        <v>0</v>
      </c>
      <c r="H1288" s="158" t="str">
        <f>IF($A1288=0,"",IFERROR(INDEX(BD_Gestão!A:A,MATCH('Banco de Dados'!$B1288,BD_Gestão!$B:$B,0)),"erro"))</f>
        <v/>
      </c>
      <c r="I1288" s="162" t="str">
        <f>IF($A1288=0,"",IFERROR(INDEX(BD_Gestão!E:E,MATCH('Banco de Dados'!$B1288,BD_Gestão!$B:$B,0)),"erro"))</f>
        <v/>
      </c>
      <c r="J1288" s="186" t="str">
        <f>IF($A1288=0,"",IFERROR(INDEX(BD_Gestão!B:B,MATCH('Banco de Dados'!$B1288,BD_Gestão!$B:$B,0)),"erro"))</f>
        <v/>
      </c>
      <c r="K1288" s="158" t="str">
        <f>IF($A1288=0,"",IFERROR(INDEX(BD_Gestão!C:C,MATCH('Banco de Dados'!$B1288,BD_Gestão!$B:$B,0)),"erro"))</f>
        <v/>
      </c>
      <c r="L1288" s="158" t="str">
        <f>IF($A1288=0,"",IFERROR(INDEX(BD_Gestão!H:H,MATCH('Banco de Dados'!$B1288,BD_Gestão!$B:$B,0)),"erro"))</f>
        <v/>
      </c>
      <c r="M1288" s="161" t="str">
        <f>IF($A1288=0,"",IFERROR(INDEX(BD_Gestão!F:F,MATCH('Banco de Dados'!$B1288,BD_Gestão!$B:$B,0)),"erro"))</f>
        <v/>
      </c>
      <c r="N1288" s="161" t="str">
        <f>IF($A1288=0,"",IFERROR(INDEX(BD_Gestão!J:J,MATCH('Banco de Dados'!$B1288,BD_Gestão!$B:$B,0)),"erro"))</f>
        <v/>
      </c>
      <c r="O1288" s="164" t="str">
        <f>IF($A1288=0,"",IFERROR(INDEX(BD_Gestão!K:K,MATCH('Banco de Dados'!$B1288,BD_Gestão!$B:$B,0)),"erro"))</f>
        <v/>
      </c>
      <c r="P1288" s="169" t="str">
        <f t="shared" si="82"/>
        <v/>
      </c>
      <c r="Q1288" s="170" t="str">
        <f t="shared" si="83"/>
        <v/>
      </c>
      <c r="R1288" s="163" t="e">
        <f t="shared" si="80"/>
        <v>#VALUE!</v>
      </c>
      <c r="S1288" s="163" t="e">
        <f t="shared" si="81"/>
        <v>#VALUE!</v>
      </c>
      <c r="T1288" s="163" t="e">
        <f>INDEX(Controle!O:O,MATCH('Banco de Dados'!A1288,Controle!M:M,0))*E1288/100</f>
        <v>#N/A</v>
      </c>
    </row>
    <row r="1289" spans="1:20" hidden="1" x14ac:dyDescent="0.2">
      <c r="A1289" s="158">
        <f>BD_TS!A1288</f>
        <v>0</v>
      </c>
      <c r="B1289" s="158" t="str">
        <f>SUBSTITUTE(SUBSTITUTE(BD_TS!D1288," ",""),"-","/")</f>
        <v/>
      </c>
      <c r="C1289" s="158">
        <f>BD_TS!E1288</f>
        <v>0</v>
      </c>
      <c r="D1289" s="159">
        <f>BD_TS!F1288</f>
        <v>0</v>
      </c>
      <c r="E1289" s="160">
        <f>BD_TS!B1288</f>
        <v>0</v>
      </c>
      <c r="F1289" s="161">
        <f>BD_TS!C1288</f>
        <v>0</v>
      </c>
      <c r="G1289" s="187">
        <f>BD_TS!H1288</f>
        <v>0</v>
      </c>
      <c r="H1289" s="158" t="str">
        <f>IF($A1289=0,"",IFERROR(INDEX(BD_Gestão!A:A,MATCH('Banco de Dados'!$B1289,BD_Gestão!$B:$B,0)),"erro"))</f>
        <v/>
      </c>
      <c r="I1289" s="162" t="str">
        <f>IF($A1289=0,"",IFERROR(INDEX(BD_Gestão!E:E,MATCH('Banco de Dados'!$B1289,BD_Gestão!$B:$B,0)),"erro"))</f>
        <v/>
      </c>
      <c r="J1289" s="186" t="str">
        <f>IF($A1289=0,"",IFERROR(INDEX(BD_Gestão!B:B,MATCH('Banco de Dados'!$B1289,BD_Gestão!$B:$B,0)),"erro"))</f>
        <v/>
      </c>
      <c r="K1289" s="158" t="str">
        <f>IF($A1289=0,"",IFERROR(INDEX(BD_Gestão!C:C,MATCH('Banco de Dados'!$B1289,BD_Gestão!$B:$B,0)),"erro"))</f>
        <v/>
      </c>
      <c r="L1289" s="158" t="str">
        <f>IF($A1289=0,"",IFERROR(INDEX(BD_Gestão!H:H,MATCH('Banco de Dados'!$B1289,BD_Gestão!$B:$B,0)),"erro"))</f>
        <v/>
      </c>
      <c r="M1289" s="161" t="str">
        <f>IF($A1289=0,"",IFERROR(INDEX(BD_Gestão!F:F,MATCH('Banco de Dados'!$B1289,BD_Gestão!$B:$B,0)),"erro"))</f>
        <v/>
      </c>
      <c r="N1289" s="161" t="str">
        <f>IF($A1289=0,"",IFERROR(INDEX(BD_Gestão!J:J,MATCH('Banco de Dados'!$B1289,BD_Gestão!$B:$B,0)),"erro"))</f>
        <v/>
      </c>
      <c r="O1289" s="164" t="str">
        <f>IF($A1289=0,"",IFERROR(INDEX(BD_Gestão!K:K,MATCH('Banco de Dados'!$B1289,BD_Gestão!$B:$B,0)),"erro"))</f>
        <v/>
      </c>
      <c r="P1289" s="169" t="str">
        <f t="shared" si="82"/>
        <v/>
      </c>
      <c r="Q1289" s="170" t="str">
        <f t="shared" si="83"/>
        <v/>
      </c>
      <c r="R1289" s="163" t="e">
        <f t="shared" si="80"/>
        <v>#VALUE!</v>
      </c>
      <c r="S1289" s="163" t="e">
        <f t="shared" si="81"/>
        <v>#VALUE!</v>
      </c>
      <c r="T1289" s="163" t="e">
        <f>INDEX(Controle!O:O,MATCH('Banco de Dados'!A1289,Controle!M:M,0))*E1289/100</f>
        <v>#N/A</v>
      </c>
    </row>
    <row r="1290" spans="1:20" hidden="1" x14ac:dyDescent="0.2">
      <c r="A1290" s="158">
        <f>BD_TS!A1289</f>
        <v>0</v>
      </c>
      <c r="B1290" s="158" t="str">
        <f>SUBSTITUTE(SUBSTITUTE(BD_TS!D1289," ",""),"-","/")</f>
        <v/>
      </c>
      <c r="C1290" s="158">
        <f>BD_TS!E1289</f>
        <v>0</v>
      </c>
      <c r="D1290" s="159">
        <f>BD_TS!F1289</f>
        <v>0</v>
      </c>
      <c r="E1290" s="160">
        <f>BD_TS!B1289</f>
        <v>0</v>
      </c>
      <c r="F1290" s="161">
        <f>BD_TS!C1289</f>
        <v>0</v>
      </c>
      <c r="G1290" s="187">
        <f>BD_TS!H1289</f>
        <v>0</v>
      </c>
      <c r="H1290" s="158" t="str">
        <f>IF($A1290=0,"",IFERROR(INDEX(BD_Gestão!A:A,MATCH('Banco de Dados'!$B1290,BD_Gestão!$B:$B,0)),"erro"))</f>
        <v/>
      </c>
      <c r="I1290" s="162" t="str">
        <f>IF($A1290=0,"",IFERROR(INDEX(BD_Gestão!E:E,MATCH('Banco de Dados'!$B1290,BD_Gestão!$B:$B,0)),"erro"))</f>
        <v/>
      </c>
      <c r="J1290" s="186" t="str">
        <f>IF($A1290=0,"",IFERROR(INDEX(BD_Gestão!B:B,MATCH('Banco de Dados'!$B1290,BD_Gestão!$B:$B,0)),"erro"))</f>
        <v/>
      </c>
      <c r="K1290" s="158" t="str">
        <f>IF($A1290=0,"",IFERROR(INDEX(BD_Gestão!C:C,MATCH('Banco de Dados'!$B1290,BD_Gestão!$B:$B,0)),"erro"))</f>
        <v/>
      </c>
      <c r="L1290" s="158" t="str">
        <f>IF($A1290=0,"",IFERROR(INDEX(BD_Gestão!H:H,MATCH('Banco de Dados'!$B1290,BD_Gestão!$B:$B,0)),"erro"))</f>
        <v/>
      </c>
      <c r="M1290" s="161" t="str">
        <f>IF($A1290=0,"",IFERROR(INDEX(BD_Gestão!F:F,MATCH('Banco de Dados'!$B1290,BD_Gestão!$B:$B,0)),"erro"))</f>
        <v/>
      </c>
      <c r="N1290" s="161" t="str">
        <f>IF($A1290=0,"",IFERROR(INDEX(BD_Gestão!J:J,MATCH('Banco de Dados'!$B1290,BD_Gestão!$B:$B,0)),"erro"))</f>
        <v/>
      </c>
      <c r="O1290" s="164" t="str">
        <f>IF($A1290=0,"",IFERROR(INDEX(BD_Gestão!K:K,MATCH('Banco de Dados'!$B1290,BD_Gestão!$B:$B,0)),"erro"))</f>
        <v/>
      </c>
      <c r="P1290" s="169" t="str">
        <f t="shared" si="82"/>
        <v/>
      </c>
      <c r="Q1290" s="170" t="str">
        <f t="shared" si="83"/>
        <v/>
      </c>
      <c r="R1290" s="163" t="e">
        <f t="shared" si="80"/>
        <v>#VALUE!</v>
      </c>
      <c r="S1290" s="163" t="e">
        <f t="shared" si="81"/>
        <v>#VALUE!</v>
      </c>
      <c r="T1290" s="163" t="e">
        <f>INDEX(Controle!O:O,MATCH('Banco de Dados'!A1290,Controle!M:M,0))*E1290/100</f>
        <v>#N/A</v>
      </c>
    </row>
    <row r="1291" spans="1:20" hidden="1" x14ac:dyDescent="0.2">
      <c r="A1291" s="158">
        <f>BD_TS!A1290</f>
        <v>0</v>
      </c>
      <c r="B1291" s="158" t="str">
        <f>SUBSTITUTE(SUBSTITUTE(BD_TS!D1290," ",""),"-","/")</f>
        <v/>
      </c>
      <c r="C1291" s="158">
        <f>BD_TS!E1290</f>
        <v>0</v>
      </c>
      <c r="D1291" s="159">
        <f>BD_TS!F1290</f>
        <v>0</v>
      </c>
      <c r="E1291" s="160">
        <f>BD_TS!B1290</f>
        <v>0</v>
      </c>
      <c r="F1291" s="161">
        <f>BD_TS!C1290</f>
        <v>0</v>
      </c>
      <c r="G1291" s="187">
        <f>BD_TS!H1290</f>
        <v>0</v>
      </c>
      <c r="H1291" s="158" t="str">
        <f>IF($A1291=0,"",IFERROR(INDEX(BD_Gestão!A:A,MATCH('Banco de Dados'!$B1291,BD_Gestão!$B:$B,0)),"erro"))</f>
        <v/>
      </c>
      <c r="I1291" s="162" t="str">
        <f>IF($A1291=0,"",IFERROR(INDEX(BD_Gestão!E:E,MATCH('Banco de Dados'!$B1291,BD_Gestão!$B:$B,0)),"erro"))</f>
        <v/>
      </c>
      <c r="J1291" s="186" t="str">
        <f>IF($A1291=0,"",IFERROR(INDEX(BD_Gestão!B:B,MATCH('Banco de Dados'!$B1291,BD_Gestão!$B:$B,0)),"erro"))</f>
        <v/>
      </c>
      <c r="K1291" s="158" t="str">
        <f>IF($A1291=0,"",IFERROR(INDEX(BD_Gestão!C:C,MATCH('Banco de Dados'!$B1291,BD_Gestão!$B:$B,0)),"erro"))</f>
        <v/>
      </c>
      <c r="L1291" s="158" t="str">
        <f>IF($A1291=0,"",IFERROR(INDEX(BD_Gestão!H:H,MATCH('Banco de Dados'!$B1291,BD_Gestão!$B:$B,0)),"erro"))</f>
        <v/>
      </c>
      <c r="M1291" s="161" t="str">
        <f>IF($A1291=0,"",IFERROR(INDEX(BD_Gestão!F:F,MATCH('Banco de Dados'!$B1291,BD_Gestão!$B:$B,0)),"erro"))</f>
        <v/>
      </c>
      <c r="N1291" s="161" t="str">
        <f>IF($A1291=0,"",IFERROR(INDEX(BD_Gestão!J:J,MATCH('Banco de Dados'!$B1291,BD_Gestão!$B:$B,0)),"erro"))</f>
        <v/>
      </c>
      <c r="O1291" s="164" t="str">
        <f>IF($A1291=0,"",IFERROR(INDEX(BD_Gestão!K:K,MATCH('Banco de Dados'!$B1291,BD_Gestão!$B:$B,0)),"erro"))</f>
        <v/>
      </c>
      <c r="P1291" s="169" t="str">
        <f t="shared" si="82"/>
        <v/>
      </c>
      <c r="Q1291" s="170" t="str">
        <f t="shared" si="83"/>
        <v/>
      </c>
      <c r="R1291" s="163" t="e">
        <f t="shared" si="80"/>
        <v>#VALUE!</v>
      </c>
      <c r="S1291" s="163" t="e">
        <f t="shared" si="81"/>
        <v>#VALUE!</v>
      </c>
      <c r="T1291" s="163" t="e">
        <f>INDEX(Controle!O:O,MATCH('Banco de Dados'!A1291,Controle!M:M,0))*E1291/100</f>
        <v>#N/A</v>
      </c>
    </row>
    <row r="1292" spans="1:20" hidden="1" x14ac:dyDescent="0.2">
      <c r="A1292" s="158">
        <f>BD_TS!A1291</f>
        <v>0</v>
      </c>
      <c r="B1292" s="158" t="str">
        <f>SUBSTITUTE(SUBSTITUTE(BD_TS!D1291," ",""),"-","/")</f>
        <v/>
      </c>
      <c r="C1292" s="158">
        <f>BD_TS!E1291</f>
        <v>0</v>
      </c>
      <c r="D1292" s="159">
        <f>BD_TS!F1291</f>
        <v>0</v>
      </c>
      <c r="E1292" s="160">
        <f>BD_TS!B1291</f>
        <v>0</v>
      </c>
      <c r="F1292" s="161">
        <f>BD_TS!C1291</f>
        <v>0</v>
      </c>
      <c r="G1292" s="187">
        <f>BD_TS!H1291</f>
        <v>0</v>
      </c>
      <c r="H1292" s="158" t="str">
        <f>IF($A1292=0,"",IFERROR(INDEX(BD_Gestão!A:A,MATCH('Banco de Dados'!$B1292,BD_Gestão!$B:$B,0)),"erro"))</f>
        <v/>
      </c>
      <c r="I1292" s="162" t="str">
        <f>IF($A1292=0,"",IFERROR(INDEX(BD_Gestão!E:E,MATCH('Banco de Dados'!$B1292,BD_Gestão!$B:$B,0)),"erro"))</f>
        <v/>
      </c>
      <c r="J1292" s="186" t="str">
        <f>IF($A1292=0,"",IFERROR(INDEX(BD_Gestão!B:B,MATCH('Banco de Dados'!$B1292,BD_Gestão!$B:$B,0)),"erro"))</f>
        <v/>
      </c>
      <c r="K1292" s="158" t="str">
        <f>IF($A1292=0,"",IFERROR(INDEX(BD_Gestão!C:C,MATCH('Banco de Dados'!$B1292,BD_Gestão!$B:$B,0)),"erro"))</f>
        <v/>
      </c>
      <c r="L1292" s="158" t="str">
        <f>IF($A1292=0,"",IFERROR(INDEX(BD_Gestão!H:H,MATCH('Banco de Dados'!$B1292,BD_Gestão!$B:$B,0)),"erro"))</f>
        <v/>
      </c>
      <c r="M1292" s="161" t="str">
        <f>IF($A1292=0,"",IFERROR(INDEX(BD_Gestão!F:F,MATCH('Banco de Dados'!$B1292,BD_Gestão!$B:$B,0)),"erro"))</f>
        <v/>
      </c>
      <c r="N1292" s="161" t="str">
        <f>IF($A1292=0,"",IFERROR(INDEX(BD_Gestão!J:J,MATCH('Banco de Dados'!$B1292,BD_Gestão!$B:$B,0)),"erro"))</f>
        <v/>
      </c>
      <c r="O1292" s="164" t="str">
        <f>IF($A1292=0,"",IFERROR(INDEX(BD_Gestão!K:K,MATCH('Banco de Dados'!$B1292,BD_Gestão!$B:$B,0)),"erro"))</f>
        <v/>
      </c>
      <c r="P1292" s="169" t="str">
        <f t="shared" si="82"/>
        <v/>
      </c>
      <c r="Q1292" s="170" t="str">
        <f t="shared" si="83"/>
        <v/>
      </c>
      <c r="R1292" s="163" t="e">
        <f t="shared" si="80"/>
        <v>#VALUE!</v>
      </c>
      <c r="S1292" s="163" t="e">
        <f t="shared" si="81"/>
        <v>#VALUE!</v>
      </c>
      <c r="T1292" s="163" t="e">
        <f>INDEX(Controle!O:O,MATCH('Banco de Dados'!A1292,Controle!M:M,0))*E1292/100</f>
        <v>#N/A</v>
      </c>
    </row>
    <row r="1293" spans="1:20" hidden="1" x14ac:dyDescent="0.2">
      <c r="A1293" s="158">
        <f>BD_TS!A1292</f>
        <v>0</v>
      </c>
      <c r="B1293" s="158" t="str">
        <f>SUBSTITUTE(SUBSTITUTE(BD_TS!D1292," ",""),"-","/")</f>
        <v/>
      </c>
      <c r="C1293" s="158">
        <f>BD_TS!E1292</f>
        <v>0</v>
      </c>
      <c r="D1293" s="159">
        <f>BD_TS!F1292</f>
        <v>0</v>
      </c>
      <c r="E1293" s="160">
        <f>BD_TS!B1292</f>
        <v>0</v>
      </c>
      <c r="F1293" s="161">
        <f>BD_TS!C1292</f>
        <v>0</v>
      </c>
      <c r="G1293" s="187">
        <f>BD_TS!H1292</f>
        <v>0</v>
      </c>
      <c r="H1293" s="158" t="str">
        <f>IF($A1293=0,"",IFERROR(INDEX(BD_Gestão!A:A,MATCH('Banco de Dados'!$B1293,BD_Gestão!$B:$B,0)),"erro"))</f>
        <v/>
      </c>
      <c r="I1293" s="162" t="str">
        <f>IF($A1293=0,"",IFERROR(INDEX(BD_Gestão!E:E,MATCH('Banco de Dados'!$B1293,BD_Gestão!$B:$B,0)),"erro"))</f>
        <v/>
      </c>
      <c r="J1293" s="186" t="str">
        <f>IF($A1293=0,"",IFERROR(INDEX(BD_Gestão!B:B,MATCH('Banco de Dados'!$B1293,BD_Gestão!$B:$B,0)),"erro"))</f>
        <v/>
      </c>
      <c r="K1293" s="158" t="str">
        <f>IF($A1293=0,"",IFERROR(INDEX(BD_Gestão!C:C,MATCH('Banco de Dados'!$B1293,BD_Gestão!$B:$B,0)),"erro"))</f>
        <v/>
      </c>
      <c r="L1293" s="158" t="str">
        <f>IF($A1293=0,"",IFERROR(INDEX(BD_Gestão!H:H,MATCH('Banco de Dados'!$B1293,BD_Gestão!$B:$B,0)),"erro"))</f>
        <v/>
      </c>
      <c r="M1293" s="161" t="str">
        <f>IF($A1293=0,"",IFERROR(INDEX(BD_Gestão!F:F,MATCH('Banco de Dados'!$B1293,BD_Gestão!$B:$B,0)),"erro"))</f>
        <v/>
      </c>
      <c r="N1293" s="161" t="str">
        <f>IF($A1293=0,"",IFERROR(INDEX(BD_Gestão!J:J,MATCH('Banco de Dados'!$B1293,BD_Gestão!$B:$B,0)),"erro"))</f>
        <v/>
      </c>
      <c r="O1293" s="164" t="str">
        <f>IF($A1293=0,"",IFERROR(INDEX(BD_Gestão!K:K,MATCH('Banco de Dados'!$B1293,BD_Gestão!$B:$B,0)),"erro"))</f>
        <v/>
      </c>
      <c r="P1293" s="169" t="str">
        <f t="shared" si="82"/>
        <v/>
      </c>
      <c r="Q1293" s="170" t="str">
        <f t="shared" si="83"/>
        <v/>
      </c>
      <c r="R1293" s="163" t="e">
        <f t="shared" si="80"/>
        <v>#VALUE!</v>
      </c>
      <c r="S1293" s="163" t="e">
        <f t="shared" si="81"/>
        <v>#VALUE!</v>
      </c>
      <c r="T1293" s="163" t="e">
        <f>INDEX(Controle!O:O,MATCH('Banco de Dados'!A1293,Controle!M:M,0))*E1293/100</f>
        <v>#N/A</v>
      </c>
    </row>
    <row r="1294" spans="1:20" hidden="1" x14ac:dyDescent="0.2">
      <c r="A1294" s="158">
        <f>BD_TS!A1293</f>
        <v>0</v>
      </c>
      <c r="B1294" s="158" t="str">
        <f>SUBSTITUTE(SUBSTITUTE(BD_TS!D1293," ",""),"-","/")</f>
        <v/>
      </c>
      <c r="C1294" s="158">
        <f>BD_TS!E1293</f>
        <v>0</v>
      </c>
      <c r="D1294" s="159">
        <f>BD_TS!F1293</f>
        <v>0</v>
      </c>
      <c r="E1294" s="160">
        <f>BD_TS!B1293</f>
        <v>0</v>
      </c>
      <c r="F1294" s="161">
        <f>BD_TS!C1293</f>
        <v>0</v>
      </c>
      <c r="G1294" s="187">
        <f>BD_TS!H1293</f>
        <v>0</v>
      </c>
      <c r="H1294" s="158" t="str">
        <f>IF($A1294=0,"",IFERROR(INDEX(BD_Gestão!A:A,MATCH('Banco de Dados'!$B1294,BD_Gestão!$B:$B,0)),"erro"))</f>
        <v/>
      </c>
      <c r="I1294" s="162" t="str">
        <f>IF($A1294=0,"",IFERROR(INDEX(BD_Gestão!E:E,MATCH('Banco de Dados'!$B1294,BD_Gestão!$B:$B,0)),"erro"))</f>
        <v/>
      </c>
      <c r="J1294" s="186" t="str">
        <f>IF($A1294=0,"",IFERROR(INDEX(BD_Gestão!B:B,MATCH('Banco de Dados'!$B1294,BD_Gestão!$B:$B,0)),"erro"))</f>
        <v/>
      </c>
      <c r="K1294" s="158" t="str">
        <f>IF($A1294=0,"",IFERROR(INDEX(BD_Gestão!C:C,MATCH('Banco de Dados'!$B1294,BD_Gestão!$B:$B,0)),"erro"))</f>
        <v/>
      </c>
      <c r="L1294" s="158" t="str">
        <f>IF($A1294=0,"",IFERROR(INDEX(BD_Gestão!H:H,MATCH('Banco de Dados'!$B1294,BD_Gestão!$B:$B,0)),"erro"))</f>
        <v/>
      </c>
      <c r="M1294" s="161" t="str">
        <f>IF($A1294=0,"",IFERROR(INDEX(BD_Gestão!F:F,MATCH('Banco de Dados'!$B1294,BD_Gestão!$B:$B,0)),"erro"))</f>
        <v/>
      </c>
      <c r="N1294" s="161" t="str">
        <f>IF($A1294=0,"",IFERROR(INDEX(BD_Gestão!J:J,MATCH('Banco de Dados'!$B1294,BD_Gestão!$B:$B,0)),"erro"))</f>
        <v/>
      </c>
      <c r="O1294" s="164" t="str">
        <f>IF($A1294=0,"",IFERROR(INDEX(BD_Gestão!K:K,MATCH('Banco de Dados'!$B1294,BD_Gestão!$B:$B,0)),"erro"))</f>
        <v/>
      </c>
      <c r="P1294" s="169" t="str">
        <f t="shared" si="82"/>
        <v/>
      </c>
      <c r="Q1294" s="170" t="str">
        <f t="shared" si="83"/>
        <v/>
      </c>
      <c r="R1294" s="163" t="e">
        <f t="shared" si="80"/>
        <v>#VALUE!</v>
      </c>
      <c r="S1294" s="163" t="e">
        <f t="shared" si="81"/>
        <v>#VALUE!</v>
      </c>
      <c r="T1294" s="163" t="e">
        <f>INDEX(Controle!O:O,MATCH('Banco de Dados'!A1294,Controle!M:M,0))*E1294/100</f>
        <v>#N/A</v>
      </c>
    </row>
    <row r="1295" spans="1:20" hidden="1" x14ac:dyDescent="0.2">
      <c r="A1295" s="158">
        <f>BD_TS!A1294</f>
        <v>0</v>
      </c>
      <c r="B1295" s="158" t="str">
        <f>SUBSTITUTE(SUBSTITUTE(BD_TS!D1294," ",""),"-","/")</f>
        <v/>
      </c>
      <c r="C1295" s="158">
        <f>BD_TS!E1294</f>
        <v>0</v>
      </c>
      <c r="D1295" s="159">
        <f>BD_TS!F1294</f>
        <v>0</v>
      </c>
      <c r="E1295" s="160">
        <f>BD_TS!B1294</f>
        <v>0</v>
      </c>
      <c r="F1295" s="161">
        <f>BD_TS!C1294</f>
        <v>0</v>
      </c>
      <c r="G1295" s="187">
        <f>BD_TS!H1294</f>
        <v>0</v>
      </c>
      <c r="H1295" s="158" t="str">
        <f>IF($A1295=0,"",IFERROR(INDEX(BD_Gestão!A:A,MATCH('Banco de Dados'!$B1295,BD_Gestão!$B:$B,0)),"erro"))</f>
        <v/>
      </c>
      <c r="I1295" s="162" t="str">
        <f>IF($A1295=0,"",IFERROR(INDEX(BD_Gestão!E:E,MATCH('Banco de Dados'!$B1295,BD_Gestão!$B:$B,0)),"erro"))</f>
        <v/>
      </c>
      <c r="J1295" s="186" t="str">
        <f>IF($A1295=0,"",IFERROR(INDEX(BD_Gestão!B:B,MATCH('Banco de Dados'!$B1295,BD_Gestão!$B:$B,0)),"erro"))</f>
        <v/>
      </c>
      <c r="K1295" s="158" t="str">
        <f>IF($A1295=0,"",IFERROR(INDEX(BD_Gestão!C:C,MATCH('Banco de Dados'!$B1295,BD_Gestão!$B:$B,0)),"erro"))</f>
        <v/>
      </c>
      <c r="L1295" s="158" t="str">
        <f>IF($A1295=0,"",IFERROR(INDEX(BD_Gestão!H:H,MATCH('Banco de Dados'!$B1295,BD_Gestão!$B:$B,0)),"erro"))</f>
        <v/>
      </c>
      <c r="M1295" s="161" t="str">
        <f>IF($A1295=0,"",IFERROR(INDEX(BD_Gestão!F:F,MATCH('Banco de Dados'!$B1295,BD_Gestão!$B:$B,0)),"erro"))</f>
        <v/>
      </c>
      <c r="N1295" s="161" t="str">
        <f>IF($A1295=0,"",IFERROR(INDEX(BD_Gestão!J:J,MATCH('Banco de Dados'!$B1295,BD_Gestão!$B:$B,0)),"erro"))</f>
        <v/>
      </c>
      <c r="O1295" s="164" t="str">
        <f>IF($A1295=0,"",IFERROR(INDEX(BD_Gestão!K:K,MATCH('Banco de Dados'!$B1295,BD_Gestão!$B:$B,0)),"erro"))</f>
        <v/>
      </c>
      <c r="P1295" s="169" t="str">
        <f t="shared" si="82"/>
        <v/>
      </c>
      <c r="Q1295" s="170" t="str">
        <f t="shared" si="83"/>
        <v/>
      </c>
      <c r="R1295" s="163" t="e">
        <f t="shared" si="80"/>
        <v>#VALUE!</v>
      </c>
      <c r="S1295" s="163" t="e">
        <f t="shared" si="81"/>
        <v>#VALUE!</v>
      </c>
      <c r="T1295" s="163" t="e">
        <f>INDEX(Controle!O:O,MATCH('Banco de Dados'!A1295,Controle!M:M,0))*E1295/100</f>
        <v>#N/A</v>
      </c>
    </row>
    <row r="1296" spans="1:20" hidden="1" x14ac:dyDescent="0.2">
      <c r="A1296" s="158">
        <f>BD_TS!A1295</f>
        <v>0</v>
      </c>
      <c r="B1296" s="158" t="str">
        <f>SUBSTITUTE(SUBSTITUTE(BD_TS!D1295," ",""),"-","/")</f>
        <v/>
      </c>
      <c r="C1296" s="158">
        <f>BD_TS!E1295</f>
        <v>0</v>
      </c>
      <c r="D1296" s="159">
        <f>BD_TS!F1295</f>
        <v>0</v>
      </c>
      <c r="E1296" s="160">
        <f>BD_TS!B1295</f>
        <v>0</v>
      </c>
      <c r="F1296" s="161">
        <f>BD_TS!C1295</f>
        <v>0</v>
      </c>
      <c r="G1296" s="187">
        <f>BD_TS!H1295</f>
        <v>0</v>
      </c>
      <c r="H1296" s="158" t="str">
        <f>IF($A1296=0,"",IFERROR(INDEX(BD_Gestão!A:A,MATCH('Banco de Dados'!$B1296,BD_Gestão!$B:$B,0)),"erro"))</f>
        <v/>
      </c>
      <c r="I1296" s="162" t="str">
        <f>IF($A1296=0,"",IFERROR(INDEX(BD_Gestão!E:E,MATCH('Banco de Dados'!$B1296,BD_Gestão!$B:$B,0)),"erro"))</f>
        <v/>
      </c>
      <c r="J1296" s="186" t="str">
        <f>IF($A1296=0,"",IFERROR(INDEX(BD_Gestão!B:B,MATCH('Banco de Dados'!$B1296,BD_Gestão!$B:$B,0)),"erro"))</f>
        <v/>
      </c>
      <c r="K1296" s="158" t="str">
        <f>IF($A1296=0,"",IFERROR(INDEX(BD_Gestão!C:C,MATCH('Banco de Dados'!$B1296,BD_Gestão!$B:$B,0)),"erro"))</f>
        <v/>
      </c>
      <c r="L1296" s="158" t="str">
        <f>IF($A1296=0,"",IFERROR(INDEX(BD_Gestão!H:H,MATCH('Banco de Dados'!$B1296,BD_Gestão!$B:$B,0)),"erro"))</f>
        <v/>
      </c>
      <c r="M1296" s="161" t="str">
        <f>IF($A1296=0,"",IFERROR(INDEX(BD_Gestão!F:F,MATCH('Banco de Dados'!$B1296,BD_Gestão!$B:$B,0)),"erro"))</f>
        <v/>
      </c>
      <c r="N1296" s="161" t="str">
        <f>IF($A1296=0,"",IFERROR(INDEX(BD_Gestão!J:J,MATCH('Banco de Dados'!$B1296,BD_Gestão!$B:$B,0)),"erro"))</f>
        <v/>
      </c>
      <c r="O1296" s="164" t="str">
        <f>IF($A1296=0,"",IFERROR(INDEX(BD_Gestão!K:K,MATCH('Banco de Dados'!$B1296,BD_Gestão!$B:$B,0)),"erro"))</f>
        <v/>
      </c>
      <c r="P1296" s="169" t="str">
        <f t="shared" si="82"/>
        <v/>
      </c>
      <c r="Q1296" s="170" t="str">
        <f t="shared" si="83"/>
        <v/>
      </c>
      <c r="R1296" s="163" t="e">
        <f t="shared" si="80"/>
        <v>#VALUE!</v>
      </c>
      <c r="S1296" s="163" t="e">
        <f t="shared" si="81"/>
        <v>#VALUE!</v>
      </c>
      <c r="T1296" s="163" t="e">
        <f>INDEX(Controle!O:O,MATCH('Banco de Dados'!A1296,Controle!M:M,0))*E1296/100</f>
        <v>#N/A</v>
      </c>
    </row>
    <row r="1297" spans="1:20" hidden="1" x14ac:dyDescent="0.2">
      <c r="A1297" s="158">
        <f>BD_TS!A1296</f>
        <v>0</v>
      </c>
      <c r="B1297" s="158" t="str">
        <f>SUBSTITUTE(SUBSTITUTE(BD_TS!D1296," ",""),"-","/")</f>
        <v/>
      </c>
      <c r="C1297" s="158">
        <f>BD_TS!E1296</f>
        <v>0</v>
      </c>
      <c r="D1297" s="159">
        <f>BD_TS!F1296</f>
        <v>0</v>
      </c>
      <c r="E1297" s="160">
        <f>BD_TS!B1296</f>
        <v>0</v>
      </c>
      <c r="F1297" s="161">
        <f>BD_TS!C1296</f>
        <v>0</v>
      </c>
      <c r="G1297" s="187">
        <f>BD_TS!H1296</f>
        <v>0</v>
      </c>
      <c r="H1297" s="158" t="str">
        <f>IF($A1297=0,"",IFERROR(INDEX(BD_Gestão!A:A,MATCH('Banco de Dados'!$B1297,BD_Gestão!$B:$B,0)),"erro"))</f>
        <v/>
      </c>
      <c r="I1297" s="162" t="str">
        <f>IF($A1297=0,"",IFERROR(INDEX(BD_Gestão!E:E,MATCH('Banco de Dados'!$B1297,BD_Gestão!$B:$B,0)),"erro"))</f>
        <v/>
      </c>
      <c r="J1297" s="186" t="str">
        <f>IF($A1297=0,"",IFERROR(INDEX(BD_Gestão!B:B,MATCH('Banco de Dados'!$B1297,BD_Gestão!$B:$B,0)),"erro"))</f>
        <v/>
      </c>
      <c r="K1297" s="158" t="str">
        <f>IF($A1297=0,"",IFERROR(INDEX(BD_Gestão!C:C,MATCH('Banco de Dados'!$B1297,BD_Gestão!$B:$B,0)),"erro"))</f>
        <v/>
      </c>
      <c r="L1297" s="158" t="str">
        <f>IF($A1297=0,"",IFERROR(INDEX(BD_Gestão!H:H,MATCH('Banco de Dados'!$B1297,BD_Gestão!$B:$B,0)),"erro"))</f>
        <v/>
      </c>
      <c r="M1297" s="161" t="str">
        <f>IF($A1297=0,"",IFERROR(INDEX(BD_Gestão!F:F,MATCH('Banco de Dados'!$B1297,BD_Gestão!$B:$B,0)),"erro"))</f>
        <v/>
      </c>
      <c r="N1297" s="161" t="str">
        <f>IF($A1297=0,"",IFERROR(INDEX(BD_Gestão!J:J,MATCH('Banco de Dados'!$B1297,BD_Gestão!$B:$B,0)),"erro"))</f>
        <v/>
      </c>
      <c r="O1297" s="164" t="str">
        <f>IF($A1297=0,"",IFERROR(INDEX(BD_Gestão!K:K,MATCH('Banco de Dados'!$B1297,BD_Gestão!$B:$B,0)),"erro"))</f>
        <v/>
      </c>
      <c r="P1297" s="169" t="str">
        <f t="shared" si="82"/>
        <v/>
      </c>
      <c r="Q1297" s="170" t="str">
        <f t="shared" si="83"/>
        <v/>
      </c>
      <c r="R1297" s="163" t="e">
        <f t="shared" si="80"/>
        <v>#VALUE!</v>
      </c>
      <c r="S1297" s="163" t="e">
        <f t="shared" si="81"/>
        <v>#VALUE!</v>
      </c>
      <c r="T1297" s="163" t="e">
        <f>INDEX(Controle!O:O,MATCH('Banco de Dados'!A1297,Controle!M:M,0))*E1297/100</f>
        <v>#N/A</v>
      </c>
    </row>
    <row r="1298" spans="1:20" hidden="1" x14ac:dyDescent="0.2">
      <c r="A1298" s="158">
        <f>BD_TS!A1297</f>
        <v>0</v>
      </c>
      <c r="B1298" s="158" t="str">
        <f>SUBSTITUTE(SUBSTITUTE(BD_TS!D1297," ",""),"-","/")</f>
        <v/>
      </c>
      <c r="C1298" s="158">
        <f>BD_TS!E1297</f>
        <v>0</v>
      </c>
      <c r="D1298" s="159">
        <f>BD_TS!F1297</f>
        <v>0</v>
      </c>
      <c r="E1298" s="160">
        <f>BD_TS!B1297</f>
        <v>0</v>
      </c>
      <c r="F1298" s="161">
        <f>BD_TS!C1297</f>
        <v>0</v>
      </c>
      <c r="G1298" s="187">
        <f>BD_TS!H1297</f>
        <v>0</v>
      </c>
      <c r="H1298" s="158" t="str">
        <f>IF($A1298=0,"",IFERROR(INDEX(BD_Gestão!A:A,MATCH('Banco de Dados'!$B1298,BD_Gestão!$B:$B,0)),"erro"))</f>
        <v/>
      </c>
      <c r="I1298" s="162" t="str">
        <f>IF($A1298=0,"",IFERROR(INDEX(BD_Gestão!E:E,MATCH('Banco de Dados'!$B1298,BD_Gestão!$B:$B,0)),"erro"))</f>
        <v/>
      </c>
      <c r="J1298" s="186" t="str">
        <f>IF($A1298=0,"",IFERROR(INDEX(BD_Gestão!B:B,MATCH('Banco de Dados'!$B1298,BD_Gestão!$B:$B,0)),"erro"))</f>
        <v/>
      </c>
      <c r="K1298" s="158" t="str">
        <f>IF($A1298=0,"",IFERROR(INDEX(BD_Gestão!C:C,MATCH('Banco de Dados'!$B1298,BD_Gestão!$B:$B,0)),"erro"))</f>
        <v/>
      </c>
      <c r="L1298" s="158" t="str">
        <f>IF($A1298=0,"",IFERROR(INDEX(BD_Gestão!H:H,MATCH('Banco de Dados'!$B1298,BD_Gestão!$B:$B,0)),"erro"))</f>
        <v/>
      </c>
      <c r="M1298" s="161" t="str">
        <f>IF($A1298=0,"",IFERROR(INDEX(BD_Gestão!F:F,MATCH('Banco de Dados'!$B1298,BD_Gestão!$B:$B,0)),"erro"))</f>
        <v/>
      </c>
      <c r="N1298" s="161" t="str">
        <f>IF($A1298=0,"",IFERROR(INDEX(BD_Gestão!J:J,MATCH('Banco de Dados'!$B1298,BD_Gestão!$B:$B,0)),"erro"))</f>
        <v/>
      </c>
      <c r="O1298" s="164" t="str">
        <f>IF($A1298=0,"",IFERROR(INDEX(BD_Gestão!K:K,MATCH('Banco de Dados'!$B1298,BD_Gestão!$B:$B,0)),"erro"))</f>
        <v/>
      </c>
      <c r="P1298" s="169" t="str">
        <f t="shared" si="82"/>
        <v/>
      </c>
      <c r="Q1298" s="170" t="str">
        <f t="shared" si="83"/>
        <v/>
      </c>
      <c r="R1298" s="163" t="e">
        <f t="shared" si="80"/>
        <v>#VALUE!</v>
      </c>
      <c r="S1298" s="163" t="e">
        <f t="shared" si="81"/>
        <v>#VALUE!</v>
      </c>
      <c r="T1298" s="163" t="e">
        <f>INDEX(Controle!O:O,MATCH('Banco de Dados'!A1298,Controle!M:M,0))*E1298/100</f>
        <v>#N/A</v>
      </c>
    </row>
    <row r="1299" spans="1:20" hidden="1" x14ac:dyDescent="0.2">
      <c r="A1299" s="158">
        <f>BD_TS!A1298</f>
        <v>0</v>
      </c>
      <c r="B1299" s="158" t="str">
        <f>SUBSTITUTE(SUBSTITUTE(BD_TS!D1298," ",""),"-","/")</f>
        <v/>
      </c>
      <c r="C1299" s="158">
        <f>BD_TS!E1298</f>
        <v>0</v>
      </c>
      <c r="D1299" s="159">
        <f>BD_TS!F1298</f>
        <v>0</v>
      </c>
      <c r="E1299" s="160">
        <f>BD_TS!B1298</f>
        <v>0</v>
      </c>
      <c r="F1299" s="161">
        <f>BD_TS!C1298</f>
        <v>0</v>
      </c>
      <c r="G1299" s="187">
        <f>BD_TS!H1298</f>
        <v>0</v>
      </c>
      <c r="H1299" s="158" t="str">
        <f>IF($A1299=0,"",IFERROR(INDEX(BD_Gestão!A:A,MATCH('Banco de Dados'!$B1299,BD_Gestão!$B:$B,0)),"erro"))</f>
        <v/>
      </c>
      <c r="I1299" s="162" t="str">
        <f>IF($A1299=0,"",IFERROR(INDEX(BD_Gestão!E:E,MATCH('Banco de Dados'!$B1299,BD_Gestão!$B:$B,0)),"erro"))</f>
        <v/>
      </c>
      <c r="J1299" s="186" t="str">
        <f>IF($A1299=0,"",IFERROR(INDEX(BD_Gestão!B:B,MATCH('Banco de Dados'!$B1299,BD_Gestão!$B:$B,0)),"erro"))</f>
        <v/>
      </c>
      <c r="K1299" s="158" t="str">
        <f>IF($A1299=0,"",IFERROR(INDEX(BD_Gestão!C:C,MATCH('Banco de Dados'!$B1299,BD_Gestão!$B:$B,0)),"erro"))</f>
        <v/>
      </c>
      <c r="L1299" s="158" t="str">
        <f>IF($A1299=0,"",IFERROR(INDEX(BD_Gestão!H:H,MATCH('Banco de Dados'!$B1299,BD_Gestão!$B:$B,0)),"erro"))</f>
        <v/>
      </c>
      <c r="M1299" s="161" t="str">
        <f>IF($A1299=0,"",IFERROR(INDEX(BD_Gestão!F:F,MATCH('Banco de Dados'!$B1299,BD_Gestão!$B:$B,0)),"erro"))</f>
        <v/>
      </c>
      <c r="N1299" s="161" t="str">
        <f>IF($A1299=0,"",IFERROR(INDEX(BD_Gestão!J:J,MATCH('Banco de Dados'!$B1299,BD_Gestão!$B:$B,0)),"erro"))</f>
        <v/>
      </c>
      <c r="O1299" s="164" t="str">
        <f>IF($A1299=0,"",IFERROR(INDEX(BD_Gestão!K:K,MATCH('Banco de Dados'!$B1299,BD_Gestão!$B:$B,0)),"erro"))</f>
        <v/>
      </c>
      <c r="P1299" s="169" t="str">
        <f t="shared" si="82"/>
        <v/>
      </c>
      <c r="Q1299" s="170" t="str">
        <f t="shared" si="83"/>
        <v/>
      </c>
      <c r="R1299" s="163" t="e">
        <f t="shared" si="80"/>
        <v>#VALUE!</v>
      </c>
      <c r="S1299" s="163" t="e">
        <f t="shared" si="81"/>
        <v>#VALUE!</v>
      </c>
      <c r="T1299" s="163" t="e">
        <f>INDEX(Controle!O:O,MATCH('Banco de Dados'!A1299,Controle!M:M,0))*E1299/100</f>
        <v>#N/A</v>
      </c>
    </row>
    <row r="1300" spans="1:20" hidden="1" x14ac:dyDescent="0.2">
      <c r="A1300" s="158">
        <f>BD_TS!A1299</f>
        <v>0</v>
      </c>
      <c r="B1300" s="158" t="str">
        <f>SUBSTITUTE(SUBSTITUTE(BD_TS!D1299," ",""),"-","/")</f>
        <v/>
      </c>
      <c r="C1300" s="158">
        <f>BD_TS!E1299</f>
        <v>0</v>
      </c>
      <c r="D1300" s="159">
        <f>BD_TS!F1299</f>
        <v>0</v>
      </c>
      <c r="E1300" s="160">
        <f>BD_TS!B1299</f>
        <v>0</v>
      </c>
      <c r="F1300" s="161">
        <f>BD_TS!C1299</f>
        <v>0</v>
      </c>
      <c r="G1300" s="187">
        <f>BD_TS!H1299</f>
        <v>0</v>
      </c>
      <c r="H1300" s="158" t="str">
        <f>IF($A1300=0,"",IFERROR(INDEX(BD_Gestão!A:A,MATCH('Banco de Dados'!$B1300,BD_Gestão!$B:$B,0)),"erro"))</f>
        <v/>
      </c>
      <c r="I1300" s="162" t="str">
        <f>IF($A1300=0,"",IFERROR(INDEX(BD_Gestão!E:E,MATCH('Banco de Dados'!$B1300,BD_Gestão!$B:$B,0)),"erro"))</f>
        <v/>
      </c>
      <c r="J1300" s="186" t="str">
        <f>IF($A1300=0,"",IFERROR(INDEX(BD_Gestão!B:B,MATCH('Banco de Dados'!$B1300,BD_Gestão!$B:$B,0)),"erro"))</f>
        <v/>
      </c>
      <c r="K1300" s="158" t="str">
        <f>IF($A1300=0,"",IFERROR(INDEX(BD_Gestão!C:C,MATCH('Banco de Dados'!$B1300,BD_Gestão!$B:$B,0)),"erro"))</f>
        <v/>
      </c>
      <c r="L1300" s="158" t="str">
        <f>IF($A1300=0,"",IFERROR(INDEX(BD_Gestão!H:H,MATCH('Banco de Dados'!$B1300,BD_Gestão!$B:$B,0)),"erro"))</f>
        <v/>
      </c>
      <c r="M1300" s="161" t="str">
        <f>IF($A1300=0,"",IFERROR(INDEX(BD_Gestão!F:F,MATCH('Banco de Dados'!$B1300,BD_Gestão!$B:$B,0)),"erro"))</f>
        <v/>
      </c>
      <c r="N1300" s="161" t="str">
        <f>IF($A1300=0,"",IFERROR(INDEX(BD_Gestão!J:J,MATCH('Banco de Dados'!$B1300,BD_Gestão!$B:$B,0)),"erro"))</f>
        <v/>
      </c>
      <c r="O1300" s="164" t="str">
        <f>IF($A1300=0,"",IFERROR(INDEX(BD_Gestão!K:K,MATCH('Banco de Dados'!$B1300,BD_Gestão!$B:$B,0)),"erro"))</f>
        <v/>
      </c>
      <c r="P1300" s="169" t="str">
        <f t="shared" si="82"/>
        <v/>
      </c>
      <c r="Q1300" s="170" t="str">
        <f t="shared" si="83"/>
        <v/>
      </c>
      <c r="R1300" s="163" t="e">
        <f t="shared" si="80"/>
        <v>#VALUE!</v>
      </c>
      <c r="S1300" s="163" t="e">
        <f t="shared" si="81"/>
        <v>#VALUE!</v>
      </c>
      <c r="T1300" s="163" t="e">
        <f>INDEX(Controle!O:O,MATCH('Banco de Dados'!A1300,Controle!M:M,0))*E1300/100</f>
        <v>#N/A</v>
      </c>
    </row>
    <row r="1301" spans="1:20" hidden="1" x14ac:dyDescent="0.2">
      <c r="A1301" s="158">
        <f>BD_TS!A1300</f>
        <v>0</v>
      </c>
      <c r="B1301" s="158" t="str">
        <f>SUBSTITUTE(SUBSTITUTE(BD_TS!D1300," ",""),"-","/")</f>
        <v/>
      </c>
      <c r="C1301" s="158">
        <f>BD_TS!E1300</f>
        <v>0</v>
      </c>
      <c r="D1301" s="159">
        <f>BD_TS!F1300</f>
        <v>0</v>
      </c>
      <c r="E1301" s="160">
        <f>BD_TS!B1300</f>
        <v>0</v>
      </c>
      <c r="F1301" s="161">
        <f>BD_TS!C1300</f>
        <v>0</v>
      </c>
      <c r="G1301" s="187">
        <f>BD_TS!H1300</f>
        <v>0</v>
      </c>
      <c r="H1301" s="158" t="str">
        <f>IF($A1301=0,"",IFERROR(INDEX(BD_Gestão!A:A,MATCH('Banco de Dados'!$B1301,BD_Gestão!$B:$B,0)),"erro"))</f>
        <v/>
      </c>
      <c r="I1301" s="162" t="str">
        <f>IF($A1301=0,"",IFERROR(INDEX(BD_Gestão!E:E,MATCH('Banco de Dados'!$B1301,BD_Gestão!$B:$B,0)),"erro"))</f>
        <v/>
      </c>
      <c r="J1301" s="186" t="str">
        <f>IF($A1301=0,"",IFERROR(INDEX(BD_Gestão!B:B,MATCH('Banco de Dados'!$B1301,BD_Gestão!$B:$B,0)),"erro"))</f>
        <v/>
      </c>
      <c r="K1301" s="158" t="str">
        <f>IF($A1301=0,"",IFERROR(INDEX(BD_Gestão!C:C,MATCH('Banco de Dados'!$B1301,BD_Gestão!$B:$B,0)),"erro"))</f>
        <v/>
      </c>
      <c r="L1301" s="158" t="str">
        <f>IF($A1301=0,"",IFERROR(INDEX(BD_Gestão!H:H,MATCH('Banco de Dados'!$B1301,BD_Gestão!$B:$B,0)),"erro"))</f>
        <v/>
      </c>
      <c r="M1301" s="161" t="str">
        <f>IF($A1301=0,"",IFERROR(INDEX(BD_Gestão!F:F,MATCH('Banco de Dados'!$B1301,BD_Gestão!$B:$B,0)),"erro"))</f>
        <v/>
      </c>
      <c r="N1301" s="161" t="str">
        <f>IF($A1301=0,"",IFERROR(INDEX(BD_Gestão!J:J,MATCH('Banco de Dados'!$B1301,BD_Gestão!$B:$B,0)),"erro"))</f>
        <v/>
      </c>
      <c r="O1301" s="164" t="str">
        <f>IF($A1301=0,"",IFERROR(INDEX(BD_Gestão!K:K,MATCH('Banco de Dados'!$B1301,BD_Gestão!$B:$B,0)),"erro"))</f>
        <v/>
      </c>
      <c r="P1301" s="169" t="str">
        <f t="shared" si="82"/>
        <v/>
      </c>
      <c r="Q1301" s="170" t="str">
        <f t="shared" si="83"/>
        <v/>
      </c>
      <c r="R1301" s="163" t="e">
        <f t="shared" si="80"/>
        <v>#VALUE!</v>
      </c>
      <c r="S1301" s="163" t="e">
        <f t="shared" si="81"/>
        <v>#VALUE!</v>
      </c>
      <c r="T1301" s="163" t="e">
        <f>INDEX(Controle!O:O,MATCH('Banco de Dados'!A1301,Controle!M:M,0))*E1301/100</f>
        <v>#N/A</v>
      </c>
    </row>
    <row r="1302" spans="1:20" hidden="1" x14ac:dyDescent="0.2">
      <c r="A1302" s="158">
        <f>BD_TS!A1301</f>
        <v>0</v>
      </c>
      <c r="B1302" s="158" t="str">
        <f>SUBSTITUTE(SUBSTITUTE(BD_TS!D1301," ",""),"-","/")</f>
        <v/>
      </c>
      <c r="C1302" s="158">
        <f>BD_TS!E1301</f>
        <v>0</v>
      </c>
      <c r="D1302" s="159">
        <f>BD_TS!F1301</f>
        <v>0</v>
      </c>
      <c r="E1302" s="160">
        <f>BD_TS!B1301</f>
        <v>0</v>
      </c>
      <c r="F1302" s="161">
        <f>BD_TS!C1301</f>
        <v>0</v>
      </c>
      <c r="G1302" s="187">
        <f>BD_TS!H1301</f>
        <v>0</v>
      </c>
      <c r="H1302" s="158" t="str">
        <f>IF($A1302=0,"",IFERROR(INDEX(BD_Gestão!A:A,MATCH('Banco de Dados'!$B1302,BD_Gestão!$B:$B,0)),"erro"))</f>
        <v/>
      </c>
      <c r="I1302" s="162" t="str">
        <f>IF($A1302=0,"",IFERROR(INDEX(BD_Gestão!E:E,MATCH('Banco de Dados'!$B1302,BD_Gestão!$B:$B,0)),"erro"))</f>
        <v/>
      </c>
      <c r="J1302" s="186" t="str">
        <f>IF($A1302=0,"",IFERROR(INDEX(BD_Gestão!B:B,MATCH('Banco de Dados'!$B1302,BD_Gestão!$B:$B,0)),"erro"))</f>
        <v/>
      </c>
      <c r="K1302" s="158" t="str">
        <f>IF($A1302=0,"",IFERROR(INDEX(BD_Gestão!C:C,MATCH('Banco de Dados'!$B1302,BD_Gestão!$B:$B,0)),"erro"))</f>
        <v/>
      </c>
      <c r="L1302" s="158" t="str">
        <f>IF($A1302=0,"",IFERROR(INDEX(BD_Gestão!H:H,MATCH('Banco de Dados'!$B1302,BD_Gestão!$B:$B,0)),"erro"))</f>
        <v/>
      </c>
      <c r="M1302" s="161" t="str">
        <f>IF($A1302=0,"",IFERROR(INDEX(BD_Gestão!F:F,MATCH('Banco de Dados'!$B1302,BD_Gestão!$B:$B,0)),"erro"))</f>
        <v/>
      </c>
      <c r="N1302" s="161" t="str">
        <f>IF($A1302=0,"",IFERROR(INDEX(BD_Gestão!J:J,MATCH('Banco de Dados'!$B1302,BD_Gestão!$B:$B,0)),"erro"))</f>
        <v/>
      </c>
      <c r="O1302" s="164" t="str">
        <f>IF($A1302=0,"",IFERROR(INDEX(BD_Gestão!K:K,MATCH('Banco de Dados'!$B1302,BD_Gestão!$B:$B,0)),"erro"))</f>
        <v/>
      </c>
      <c r="P1302" s="169" t="str">
        <f t="shared" si="82"/>
        <v/>
      </c>
      <c r="Q1302" s="170" t="str">
        <f t="shared" si="83"/>
        <v/>
      </c>
      <c r="R1302" s="163" t="e">
        <f t="shared" si="80"/>
        <v>#VALUE!</v>
      </c>
      <c r="S1302" s="163" t="e">
        <f t="shared" si="81"/>
        <v>#VALUE!</v>
      </c>
      <c r="T1302" s="163" t="e">
        <f>INDEX(Controle!O:O,MATCH('Banco de Dados'!A1302,Controle!M:M,0))*E1302/100</f>
        <v>#N/A</v>
      </c>
    </row>
    <row r="1303" spans="1:20" hidden="1" x14ac:dyDescent="0.2">
      <c r="A1303" s="158">
        <f>BD_TS!A1302</f>
        <v>0</v>
      </c>
      <c r="B1303" s="158" t="str">
        <f>SUBSTITUTE(SUBSTITUTE(BD_TS!D1302," ",""),"-","/")</f>
        <v/>
      </c>
      <c r="C1303" s="158">
        <f>BD_TS!E1302</f>
        <v>0</v>
      </c>
      <c r="D1303" s="159">
        <f>BD_TS!F1302</f>
        <v>0</v>
      </c>
      <c r="E1303" s="160">
        <f>BD_TS!B1302</f>
        <v>0</v>
      </c>
      <c r="F1303" s="161">
        <f>BD_TS!C1302</f>
        <v>0</v>
      </c>
      <c r="G1303" s="187">
        <f>BD_TS!H1302</f>
        <v>0</v>
      </c>
      <c r="H1303" s="158" t="str">
        <f>IF($A1303=0,"",IFERROR(INDEX(BD_Gestão!A:A,MATCH('Banco de Dados'!$B1303,BD_Gestão!$B:$B,0)),"erro"))</f>
        <v/>
      </c>
      <c r="I1303" s="162" t="str">
        <f>IF($A1303=0,"",IFERROR(INDEX(BD_Gestão!E:E,MATCH('Banco de Dados'!$B1303,BD_Gestão!$B:$B,0)),"erro"))</f>
        <v/>
      </c>
      <c r="J1303" s="186" t="str">
        <f>IF($A1303=0,"",IFERROR(INDEX(BD_Gestão!B:B,MATCH('Banco de Dados'!$B1303,BD_Gestão!$B:$B,0)),"erro"))</f>
        <v/>
      </c>
      <c r="K1303" s="158" t="str">
        <f>IF($A1303=0,"",IFERROR(INDEX(BD_Gestão!C:C,MATCH('Banco de Dados'!$B1303,BD_Gestão!$B:$B,0)),"erro"))</f>
        <v/>
      </c>
      <c r="L1303" s="158" t="str">
        <f>IF($A1303=0,"",IFERROR(INDEX(BD_Gestão!H:H,MATCH('Banco de Dados'!$B1303,BD_Gestão!$B:$B,0)),"erro"))</f>
        <v/>
      </c>
      <c r="M1303" s="161" t="str">
        <f>IF($A1303=0,"",IFERROR(INDEX(BD_Gestão!F:F,MATCH('Banco de Dados'!$B1303,BD_Gestão!$B:$B,0)),"erro"))</f>
        <v/>
      </c>
      <c r="N1303" s="161" t="str">
        <f>IF($A1303=0,"",IFERROR(INDEX(BD_Gestão!J:J,MATCH('Banco de Dados'!$B1303,BD_Gestão!$B:$B,0)),"erro"))</f>
        <v/>
      </c>
      <c r="O1303" s="164" t="str">
        <f>IF($A1303=0,"",IFERROR(INDEX(BD_Gestão!K:K,MATCH('Banco de Dados'!$B1303,BD_Gestão!$B:$B,0)),"erro"))</f>
        <v/>
      </c>
      <c r="P1303" s="169" t="str">
        <f t="shared" si="82"/>
        <v/>
      </c>
      <c r="Q1303" s="170" t="str">
        <f t="shared" si="83"/>
        <v/>
      </c>
      <c r="R1303" s="163" t="e">
        <f t="shared" si="80"/>
        <v>#VALUE!</v>
      </c>
      <c r="S1303" s="163" t="e">
        <f t="shared" si="81"/>
        <v>#VALUE!</v>
      </c>
      <c r="T1303" s="163" t="e">
        <f>INDEX(Controle!O:O,MATCH('Banco de Dados'!A1303,Controle!M:M,0))*E1303/100</f>
        <v>#N/A</v>
      </c>
    </row>
    <row r="1304" spans="1:20" hidden="1" x14ac:dyDescent="0.2">
      <c r="A1304" s="158">
        <f>BD_TS!A1303</f>
        <v>0</v>
      </c>
      <c r="B1304" s="158" t="str">
        <f>SUBSTITUTE(SUBSTITUTE(BD_TS!D1303," ",""),"-","/")</f>
        <v/>
      </c>
      <c r="C1304" s="158">
        <f>BD_TS!E1303</f>
        <v>0</v>
      </c>
      <c r="D1304" s="159">
        <f>BD_TS!F1303</f>
        <v>0</v>
      </c>
      <c r="E1304" s="160">
        <f>BD_TS!B1303</f>
        <v>0</v>
      </c>
      <c r="F1304" s="161">
        <f>BD_TS!C1303</f>
        <v>0</v>
      </c>
      <c r="G1304" s="187">
        <f>BD_TS!H1303</f>
        <v>0</v>
      </c>
      <c r="H1304" s="158" t="str">
        <f>IF($A1304=0,"",IFERROR(INDEX(BD_Gestão!A:A,MATCH('Banco de Dados'!$B1304,BD_Gestão!$B:$B,0)),"erro"))</f>
        <v/>
      </c>
      <c r="I1304" s="162" t="str">
        <f>IF($A1304=0,"",IFERROR(INDEX(BD_Gestão!E:E,MATCH('Banco de Dados'!$B1304,BD_Gestão!$B:$B,0)),"erro"))</f>
        <v/>
      </c>
      <c r="J1304" s="186" t="str">
        <f>IF($A1304=0,"",IFERROR(INDEX(BD_Gestão!B:B,MATCH('Banco de Dados'!$B1304,BD_Gestão!$B:$B,0)),"erro"))</f>
        <v/>
      </c>
      <c r="K1304" s="158" t="str">
        <f>IF($A1304=0,"",IFERROR(INDEX(BD_Gestão!C:C,MATCH('Banco de Dados'!$B1304,BD_Gestão!$B:$B,0)),"erro"))</f>
        <v/>
      </c>
      <c r="L1304" s="158" t="str">
        <f>IF($A1304=0,"",IFERROR(INDEX(BD_Gestão!H:H,MATCH('Banco de Dados'!$B1304,BD_Gestão!$B:$B,0)),"erro"))</f>
        <v/>
      </c>
      <c r="M1304" s="161" t="str">
        <f>IF($A1304=0,"",IFERROR(INDEX(BD_Gestão!F:F,MATCH('Banco de Dados'!$B1304,BD_Gestão!$B:$B,0)),"erro"))</f>
        <v/>
      </c>
      <c r="N1304" s="161" t="str">
        <f>IF($A1304=0,"",IFERROR(INDEX(BD_Gestão!J:J,MATCH('Banco de Dados'!$B1304,BD_Gestão!$B:$B,0)),"erro"))</f>
        <v/>
      </c>
      <c r="O1304" s="164" t="str">
        <f>IF($A1304=0,"",IFERROR(INDEX(BD_Gestão!K:K,MATCH('Banco de Dados'!$B1304,BD_Gestão!$B:$B,0)),"erro"))</f>
        <v/>
      </c>
      <c r="P1304" s="169" t="str">
        <f t="shared" si="82"/>
        <v/>
      </c>
      <c r="Q1304" s="170" t="str">
        <f t="shared" si="83"/>
        <v/>
      </c>
      <c r="R1304" s="163" t="e">
        <f t="shared" si="80"/>
        <v>#VALUE!</v>
      </c>
      <c r="S1304" s="163" t="e">
        <f t="shared" si="81"/>
        <v>#VALUE!</v>
      </c>
      <c r="T1304" s="163" t="e">
        <f>INDEX(Controle!O:O,MATCH('Banco de Dados'!A1304,Controle!M:M,0))*E1304/100</f>
        <v>#N/A</v>
      </c>
    </row>
    <row r="1305" spans="1:20" hidden="1" x14ac:dyDescent="0.2">
      <c r="A1305" s="158">
        <f>BD_TS!A1304</f>
        <v>0</v>
      </c>
      <c r="B1305" s="158" t="str">
        <f>SUBSTITUTE(SUBSTITUTE(BD_TS!D1304," ",""),"-","/")</f>
        <v/>
      </c>
      <c r="C1305" s="158">
        <f>BD_TS!E1304</f>
        <v>0</v>
      </c>
      <c r="D1305" s="159">
        <f>BD_TS!F1304</f>
        <v>0</v>
      </c>
      <c r="E1305" s="160">
        <f>BD_TS!B1304</f>
        <v>0</v>
      </c>
      <c r="F1305" s="161">
        <f>BD_TS!C1304</f>
        <v>0</v>
      </c>
      <c r="G1305" s="187">
        <f>BD_TS!H1304</f>
        <v>0</v>
      </c>
      <c r="H1305" s="158" t="str">
        <f>IF($A1305=0,"",IFERROR(INDEX(BD_Gestão!A:A,MATCH('Banco de Dados'!$B1305,BD_Gestão!$B:$B,0)),"erro"))</f>
        <v/>
      </c>
      <c r="I1305" s="162" t="str">
        <f>IF($A1305=0,"",IFERROR(INDEX(BD_Gestão!E:E,MATCH('Banco de Dados'!$B1305,BD_Gestão!$B:$B,0)),"erro"))</f>
        <v/>
      </c>
      <c r="J1305" s="186" t="str">
        <f>IF($A1305=0,"",IFERROR(INDEX(BD_Gestão!B:B,MATCH('Banco de Dados'!$B1305,BD_Gestão!$B:$B,0)),"erro"))</f>
        <v/>
      </c>
      <c r="K1305" s="158" t="str">
        <f>IF($A1305=0,"",IFERROR(INDEX(BD_Gestão!C:C,MATCH('Banco de Dados'!$B1305,BD_Gestão!$B:$B,0)),"erro"))</f>
        <v/>
      </c>
      <c r="L1305" s="158" t="str">
        <f>IF($A1305=0,"",IFERROR(INDEX(BD_Gestão!H:H,MATCH('Banco de Dados'!$B1305,BD_Gestão!$B:$B,0)),"erro"))</f>
        <v/>
      </c>
      <c r="M1305" s="161" t="str">
        <f>IF($A1305=0,"",IFERROR(INDEX(BD_Gestão!F:F,MATCH('Banco de Dados'!$B1305,BD_Gestão!$B:$B,0)),"erro"))</f>
        <v/>
      </c>
      <c r="N1305" s="161" t="str">
        <f>IF($A1305=0,"",IFERROR(INDEX(BD_Gestão!J:J,MATCH('Banco de Dados'!$B1305,BD_Gestão!$B:$B,0)),"erro"))</f>
        <v/>
      </c>
      <c r="O1305" s="164" t="str">
        <f>IF($A1305=0,"",IFERROR(INDEX(BD_Gestão!K:K,MATCH('Banco de Dados'!$B1305,BD_Gestão!$B:$B,0)),"erro"))</f>
        <v/>
      </c>
      <c r="P1305" s="169" t="str">
        <f t="shared" si="82"/>
        <v/>
      </c>
      <c r="Q1305" s="170" t="str">
        <f t="shared" si="83"/>
        <v/>
      </c>
      <c r="R1305" s="163" t="e">
        <f t="shared" si="80"/>
        <v>#VALUE!</v>
      </c>
      <c r="S1305" s="163" t="e">
        <f t="shared" si="81"/>
        <v>#VALUE!</v>
      </c>
      <c r="T1305" s="163" t="e">
        <f>INDEX(Controle!O:O,MATCH('Banco de Dados'!A1305,Controle!M:M,0))*E1305/100</f>
        <v>#N/A</v>
      </c>
    </row>
    <row r="1306" spans="1:20" hidden="1" x14ac:dyDescent="0.2">
      <c r="A1306" s="158">
        <f>BD_TS!A1305</f>
        <v>0</v>
      </c>
      <c r="B1306" s="158" t="str">
        <f>SUBSTITUTE(SUBSTITUTE(BD_TS!D1305," ",""),"-","/")</f>
        <v/>
      </c>
      <c r="C1306" s="158">
        <f>BD_TS!E1305</f>
        <v>0</v>
      </c>
      <c r="D1306" s="159">
        <f>BD_TS!F1305</f>
        <v>0</v>
      </c>
      <c r="E1306" s="160">
        <f>BD_TS!B1305</f>
        <v>0</v>
      </c>
      <c r="F1306" s="161">
        <f>BD_TS!C1305</f>
        <v>0</v>
      </c>
      <c r="G1306" s="187">
        <f>BD_TS!H1305</f>
        <v>0</v>
      </c>
      <c r="H1306" s="158" t="str">
        <f>IF($A1306=0,"",IFERROR(INDEX(BD_Gestão!A:A,MATCH('Banco de Dados'!$B1306,BD_Gestão!$B:$B,0)),"erro"))</f>
        <v/>
      </c>
      <c r="I1306" s="162" t="str">
        <f>IF($A1306=0,"",IFERROR(INDEX(BD_Gestão!E:E,MATCH('Banco de Dados'!$B1306,BD_Gestão!$B:$B,0)),"erro"))</f>
        <v/>
      </c>
      <c r="J1306" s="186" t="str">
        <f>IF($A1306=0,"",IFERROR(INDEX(BD_Gestão!B:B,MATCH('Banco de Dados'!$B1306,BD_Gestão!$B:$B,0)),"erro"))</f>
        <v/>
      </c>
      <c r="K1306" s="158" t="str">
        <f>IF($A1306=0,"",IFERROR(INDEX(BD_Gestão!C:C,MATCH('Banco de Dados'!$B1306,BD_Gestão!$B:$B,0)),"erro"))</f>
        <v/>
      </c>
      <c r="L1306" s="158" t="str">
        <f>IF($A1306=0,"",IFERROR(INDEX(BD_Gestão!H:H,MATCH('Banco de Dados'!$B1306,BD_Gestão!$B:$B,0)),"erro"))</f>
        <v/>
      </c>
      <c r="M1306" s="161" t="str">
        <f>IF($A1306=0,"",IFERROR(INDEX(BD_Gestão!F:F,MATCH('Banco de Dados'!$B1306,BD_Gestão!$B:$B,0)),"erro"))</f>
        <v/>
      </c>
      <c r="N1306" s="161" t="str">
        <f>IF($A1306=0,"",IFERROR(INDEX(BD_Gestão!J:J,MATCH('Banco de Dados'!$B1306,BD_Gestão!$B:$B,0)),"erro"))</f>
        <v/>
      </c>
      <c r="O1306" s="164" t="str">
        <f>IF($A1306=0,"",IFERROR(INDEX(BD_Gestão!K:K,MATCH('Banco de Dados'!$B1306,BD_Gestão!$B:$B,0)),"erro"))</f>
        <v/>
      </c>
      <c r="P1306" s="169" t="str">
        <f t="shared" si="82"/>
        <v/>
      </c>
      <c r="Q1306" s="170" t="str">
        <f t="shared" si="83"/>
        <v/>
      </c>
      <c r="R1306" s="163" t="e">
        <f t="shared" si="80"/>
        <v>#VALUE!</v>
      </c>
      <c r="S1306" s="163" t="e">
        <f t="shared" si="81"/>
        <v>#VALUE!</v>
      </c>
      <c r="T1306" s="163" t="e">
        <f>INDEX(Controle!O:O,MATCH('Banco de Dados'!A1306,Controle!M:M,0))*E1306/100</f>
        <v>#N/A</v>
      </c>
    </row>
    <row r="1307" spans="1:20" hidden="1" x14ac:dyDescent="0.2">
      <c r="A1307" s="158">
        <f>BD_TS!A1306</f>
        <v>0</v>
      </c>
      <c r="B1307" s="158" t="str">
        <f>SUBSTITUTE(SUBSTITUTE(BD_TS!D1306," ",""),"-","/")</f>
        <v/>
      </c>
      <c r="C1307" s="158">
        <f>BD_TS!E1306</f>
        <v>0</v>
      </c>
      <c r="D1307" s="159">
        <f>BD_TS!F1306</f>
        <v>0</v>
      </c>
      <c r="E1307" s="160">
        <f>BD_TS!B1306</f>
        <v>0</v>
      </c>
      <c r="F1307" s="161">
        <f>BD_TS!C1306</f>
        <v>0</v>
      </c>
      <c r="G1307" s="187">
        <f>BD_TS!H1306</f>
        <v>0</v>
      </c>
      <c r="H1307" s="158" t="str">
        <f>IF($A1307=0,"",IFERROR(INDEX(BD_Gestão!A:A,MATCH('Banco de Dados'!$B1307,BD_Gestão!$B:$B,0)),"erro"))</f>
        <v/>
      </c>
      <c r="I1307" s="162" t="str">
        <f>IF($A1307=0,"",IFERROR(INDEX(BD_Gestão!E:E,MATCH('Banco de Dados'!$B1307,BD_Gestão!$B:$B,0)),"erro"))</f>
        <v/>
      </c>
      <c r="J1307" s="186" t="str">
        <f>IF($A1307=0,"",IFERROR(INDEX(BD_Gestão!B:B,MATCH('Banco de Dados'!$B1307,BD_Gestão!$B:$B,0)),"erro"))</f>
        <v/>
      </c>
      <c r="K1307" s="158" t="str">
        <f>IF($A1307=0,"",IFERROR(INDEX(BD_Gestão!C:C,MATCH('Banco de Dados'!$B1307,BD_Gestão!$B:$B,0)),"erro"))</f>
        <v/>
      </c>
      <c r="L1307" s="158" t="str">
        <f>IF($A1307=0,"",IFERROR(INDEX(BD_Gestão!H:H,MATCH('Banco de Dados'!$B1307,BD_Gestão!$B:$B,0)),"erro"))</f>
        <v/>
      </c>
      <c r="M1307" s="161" t="str">
        <f>IF($A1307=0,"",IFERROR(INDEX(BD_Gestão!F:F,MATCH('Banco de Dados'!$B1307,BD_Gestão!$B:$B,0)),"erro"))</f>
        <v/>
      </c>
      <c r="N1307" s="161" t="str">
        <f>IF($A1307=0,"",IFERROR(INDEX(BD_Gestão!J:J,MATCH('Banco de Dados'!$B1307,BD_Gestão!$B:$B,0)),"erro"))</f>
        <v/>
      </c>
      <c r="O1307" s="164" t="str">
        <f>IF($A1307=0,"",IFERROR(INDEX(BD_Gestão!K:K,MATCH('Banco de Dados'!$B1307,BD_Gestão!$B:$B,0)),"erro"))</f>
        <v/>
      </c>
      <c r="P1307" s="169" t="str">
        <f t="shared" si="82"/>
        <v/>
      </c>
      <c r="Q1307" s="170" t="str">
        <f t="shared" si="83"/>
        <v/>
      </c>
      <c r="R1307" s="163" t="e">
        <f t="shared" si="80"/>
        <v>#VALUE!</v>
      </c>
      <c r="S1307" s="163" t="e">
        <f t="shared" si="81"/>
        <v>#VALUE!</v>
      </c>
      <c r="T1307" s="163" t="e">
        <f>INDEX(Controle!O:O,MATCH('Banco de Dados'!A1307,Controle!M:M,0))*E1307/100</f>
        <v>#N/A</v>
      </c>
    </row>
    <row r="1308" spans="1:20" hidden="1" x14ac:dyDescent="0.2">
      <c r="A1308" s="158">
        <f>BD_TS!A1307</f>
        <v>0</v>
      </c>
      <c r="B1308" s="158" t="str">
        <f>SUBSTITUTE(SUBSTITUTE(BD_TS!D1307," ",""),"-","/")</f>
        <v/>
      </c>
      <c r="C1308" s="158">
        <f>BD_TS!E1307</f>
        <v>0</v>
      </c>
      <c r="D1308" s="159">
        <f>BD_TS!F1307</f>
        <v>0</v>
      </c>
      <c r="E1308" s="160">
        <f>BD_TS!B1307</f>
        <v>0</v>
      </c>
      <c r="F1308" s="161">
        <f>BD_TS!C1307</f>
        <v>0</v>
      </c>
      <c r="G1308" s="187">
        <f>BD_TS!H1307</f>
        <v>0</v>
      </c>
      <c r="H1308" s="158" t="str">
        <f>IF($A1308=0,"",IFERROR(INDEX(BD_Gestão!A:A,MATCH('Banco de Dados'!$B1308,BD_Gestão!$B:$B,0)),"erro"))</f>
        <v/>
      </c>
      <c r="I1308" s="162" t="str">
        <f>IF($A1308=0,"",IFERROR(INDEX(BD_Gestão!E:E,MATCH('Banco de Dados'!$B1308,BD_Gestão!$B:$B,0)),"erro"))</f>
        <v/>
      </c>
      <c r="J1308" s="186" t="str">
        <f>IF($A1308=0,"",IFERROR(INDEX(BD_Gestão!B:B,MATCH('Banco de Dados'!$B1308,BD_Gestão!$B:$B,0)),"erro"))</f>
        <v/>
      </c>
      <c r="K1308" s="158" t="str">
        <f>IF($A1308=0,"",IFERROR(INDEX(BD_Gestão!C:C,MATCH('Banco de Dados'!$B1308,BD_Gestão!$B:$B,0)),"erro"))</f>
        <v/>
      </c>
      <c r="L1308" s="158" t="str">
        <f>IF($A1308=0,"",IFERROR(INDEX(BD_Gestão!H:H,MATCH('Banco de Dados'!$B1308,BD_Gestão!$B:$B,0)),"erro"))</f>
        <v/>
      </c>
      <c r="M1308" s="161" t="str">
        <f>IF($A1308=0,"",IFERROR(INDEX(BD_Gestão!F:F,MATCH('Banco de Dados'!$B1308,BD_Gestão!$B:$B,0)),"erro"))</f>
        <v/>
      </c>
      <c r="N1308" s="161" t="str">
        <f>IF($A1308=0,"",IFERROR(INDEX(BD_Gestão!J:J,MATCH('Banco de Dados'!$B1308,BD_Gestão!$B:$B,0)),"erro"))</f>
        <v/>
      </c>
      <c r="O1308" s="164" t="str">
        <f>IF($A1308=0,"",IFERROR(INDEX(BD_Gestão!K:K,MATCH('Banco de Dados'!$B1308,BD_Gestão!$B:$B,0)),"erro"))</f>
        <v/>
      </c>
      <c r="P1308" s="169" t="str">
        <f t="shared" si="82"/>
        <v/>
      </c>
      <c r="Q1308" s="170" t="str">
        <f t="shared" si="83"/>
        <v/>
      </c>
      <c r="R1308" s="163" t="e">
        <f t="shared" si="80"/>
        <v>#VALUE!</v>
      </c>
      <c r="S1308" s="163" t="e">
        <f t="shared" si="81"/>
        <v>#VALUE!</v>
      </c>
      <c r="T1308" s="163" t="e">
        <f>INDEX(Controle!O:O,MATCH('Banco de Dados'!A1308,Controle!M:M,0))*E1308/100</f>
        <v>#N/A</v>
      </c>
    </row>
    <row r="1309" spans="1:20" hidden="1" x14ac:dyDescent="0.2">
      <c r="A1309" s="158">
        <f>BD_TS!A1308</f>
        <v>0</v>
      </c>
      <c r="B1309" s="158" t="str">
        <f>SUBSTITUTE(SUBSTITUTE(BD_TS!D1308," ",""),"-","/")</f>
        <v/>
      </c>
      <c r="C1309" s="158">
        <f>BD_TS!E1308</f>
        <v>0</v>
      </c>
      <c r="D1309" s="159">
        <f>BD_TS!F1308</f>
        <v>0</v>
      </c>
      <c r="E1309" s="160">
        <f>BD_TS!B1308</f>
        <v>0</v>
      </c>
      <c r="F1309" s="161">
        <f>BD_TS!C1308</f>
        <v>0</v>
      </c>
      <c r="G1309" s="187">
        <f>BD_TS!H1308</f>
        <v>0</v>
      </c>
      <c r="H1309" s="158" t="str">
        <f>IF($A1309=0,"",IFERROR(INDEX(BD_Gestão!A:A,MATCH('Banco de Dados'!$B1309,BD_Gestão!$B:$B,0)),"erro"))</f>
        <v/>
      </c>
      <c r="I1309" s="162" t="str">
        <f>IF($A1309=0,"",IFERROR(INDEX(BD_Gestão!E:E,MATCH('Banco de Dados'!$B1309,BD_Gestão!$B:$B,0)),"erro"))</f>
        <v/>
      </c>
      <c r="J1309" s="186" t="str">
        <f>IF($A1309=0,"",IFERROR(INDEX(BD_Gestão!B:B,MATCH('Banco de Dados'!$B1309,BD_Gestão!$B:$B,0)),"erro"))</f>
        <v/>
      </c>
      <c r="K1309" s="158" t="str">
        <f>IF($A1309=0,"",IFERROR(INDEX(BD_Gestão!C:C,MATCH('Banco de Dados'!$B1309,BD_Gestão!$B:$B,0)),"erro"))</f>
        <v/>
      </c>
      <c r="L1309" s="158" t="str">
        <f>IF($A1309=0,"",IFERROR(INDEX(BD_Gestão!H:H,MATCH('Banco de Dados'!$B1309,BD_Gestão!$B:$B,0)),"erro"))</f>
        <v/>
      </c>
      <c r="M1309" s="161" t="str">
        <f>IF($A1309=0,"",IFERROR(INDEX(BD_Gestão!F:F,MATCH('Banco de Dados'!$B1309,BD_Gestão!$B:$B,0)),"erro"))</f>
        <v/>
      </c>
      <c r="N1309" s="161" t="str">
        <f>IF($A1309=0,"",IFERROR(INDEX(BD_Gestão!J:J,MATCH('Banco de Dados'!$B1309,BD_Gestão!$B:$B,0)),"erro"))</f>
        <v/>
      </c>
      <c r="O1309" s="164" t="str">
        <f>IF($A1309=0,"",IFERROR(INDEX(BD_Gestão!K:K,MATCH('Banco de Dados'!$B1309,BD_Gestão!$B:$B,0)),"erro"))</f>
        <v/>
      </c>
      <c r="P1309" s="169" t="str">
        <f t="shared" si="82"/>
        <v/>
      </c>
      <c r="Q1309" s="170" t="str">
        <f t="shared" si="83"/>
        <v/>
      </c>
      <c r="R1309" s="163" t="e">
        <f t="shared" si="80"/>
        <v>#VALUE!</v>
      </c>
      <c r="S1309" s="163" t="e">
        <f t="shared" si="81"/>
        <v>#VALUE!</v>
      </c>
      <c r="T1309" s="163" t="e">
        <f>INDEX(Controle!O:O,MATCH('Banco de Dados'!A1309,Controle!M:M,0))*E1309/100</f>
        <v>#N/A</v>
      </c>
    </row>
    <row r="1310" spans="1:20" hidden="1" x14ac:dyDescent="0.2">
      <c r="A1310" s="158">
        <f>BD_TS!A1309</f>
        <v>0</v>
      </c>
      <c r="B1310" s="158" t="str">
        <f>SUBSTITUTE(SUBSTITUTE(BD_TS!D1309," ",""),"-","/")</f>
        <v/>
      </c>
      <c r="C1310" s="158">
        <f>BD_TS!E1309</f>
        <v>0</v>
      </c>
      <c r="D1310" s="159">
        <f>BD_TS!F1309</f>
        <v>0</v>
      </c>
      <c r="E1310" s="160">
        <f>BD_TS!B1309</f>
        <v>0</v>
      </c>
      <c r="F1310" s="161">
        <f>BD_TS!C1309</f>
        <v>0</v>
      </c>
      <c r="G1310" s="187">
        <f>BD_TS!H1309</f>
        <v>0</v>
      </c>
      <c r="H1310" s="158" t="str">
        <f>IF($A1310=0,"",IFERROR(INDEX(BD_Gestão!A:A,MATCH('Banco de Dados'!$B1310,BD_Gestão!$B:$B,0)),"erro"))</f>
        <v/>
      </c>
      <c r="I1310" s="162" t="str">
        <f>IF($A1310=0,"",IFERROR(INDEX(BD_Gestão!E:E,MATCH('Banco de Dados'!$B1310,BD_Gestão!$B:$B,0)),"erro"))</f>
        <v/>
      </c>
      <c r="J1310" s="186" t="str">
        <f>IF($A1310=0,"",IFERROR(INDEX(BD_Gestão!B:B,MATCH('Banco de Dados'!$B1310,BD_Gestão!$B:$B,0)),"erro"))</f>
        <v/>
      </c>
      <c r="K1310" s="158" t="str">
        <f>IF($A1310=0,"",IFERROR(INDEX(BD_Gestão!C:C,MATCH('Banco de Dados'!$B1310,BD_Gestão!$B:$B,0)),"erro"))</f>
        <v/>
      </c>
      <c r="L1310" s="158" t="str">
        <f>IF($A1310=0,"",IFERROR(INDEX(BD_Gestão!H:H,MATCH('Banco de Dados'!$B1310,BD_Gestão!$B:$B,0)),"erro"))</f>
        <v/>
      </c>
      <c r="M1310" s="161" t="str">
        <f>IF($A1310=0,"",IFERROR(INDEX(BD_Gestão!F:F,MATCH('Banco de Dados'!$B1310,BD_Gestão!$B:$B,0)),"erro"))</f>
        <v/>
      </c>
      <c r="N1310" s="161" t="str">
        <f>IF($A1310=0,"",IFERROR(INDEX(BD_Gestão!J:J,MATCH('Banco de Dados'!$B1310,BD_Gestão!$B:$B,0)),"erro"))</f>
        <v/>
      </c>
      <c r="O1310" s="164" t="str">
        <f>IF($A1310=0,"",IFERROR(INDEX(BD_Gestão!K:K,MATCH('Banco de Dados'!$B1310,BD_Gestão!$B:$B,0)),"erro"))</f>
        <v/>
      </c>
      <c r="P1310" s="169" t="str">
        <f t="shared" si="82"/>
        <v/>
      </c>
      <c r="Q1310" s="170" t="str">
        <f t="shared" si="83"/>
        <v/>
      </c>
      <c r="R1310" s="163" t="e">
        <f t="shared" si="80"/>
        <v>#VALUE!</v>
      </c>
      <c r="S1310" s="163" t="e">
        <f t="shared" si="81"/>
        <v>#VALUE!</v>
      </c>
      <c r="T1310" s="163" t="e">
        <f>INDEX(Controle!O:O,MATCH('Banco de Dados'!A1310,Controle!M:M,0))*E1310/100</f>
        <v>#N/A</v>
      </c>
    </row>
    <row r="1311" spans="1:20" hidden="1" x14ac:dyDescent="0.2">
      <c r="A1311" s="158">
        <f>BD_TS!A1310</f>
        <v>0</v>
      </c>
      <c r="B1311" s="158" t="str">
        <f>SUBSTITUTE(SUBSTITUTE(BD_TS!D1310," ",""),"-","/")</f>
        <v/>
      </c>
      <c r="C1311" s="158">
        <f>BD_TS!E1310</f>
        <v>0</v>
      </c>
      <c r="D1311" s="159">
        <f>BD_TS!F1310</f>
        <v>0</v>
      </c>
      <c r="E1311" s="160">
        <f>BD_TS!B1310</f>
        <v>0</v>
      </c>
      <c r="F1311" s="161">
        <f>BD_TS!C1310</f>
        <v>0</v>
      </c>
      <c r="G1311" s="187">
        <f>BD_TS!H1310</f>
        <v>0</v>
      </c>
      <c r="H1311" s="158" t="str">
        <f>IF($A1311=0,"",IFERROR(INDEX(BD_Gestão!A:A,MATCH('Banco de Dados'!$B1311,BD_Gestão!$B:$B,0)),"erro"))</f>
        <v/>
      </c>
      <c r="I1311" s="162" t="str">
        <f>IF($A1311=0,"",IFERROR(INDEX(BD_Gestão!E:E,MATCH('Banco de Dados'!$B1311,BD_Gestão!$B:$B,0)),"erro"))</f>
        <v/>
      </c>
      <c r="J1311" s="186" t="str">
        <f>IF($A1311=0,"",IFERROR(INDEX(BD_Gestão!B:B,MATCH('Banco de Dados'!$B1311,BD_Gestão!$B:$B,0)),"erro"))</f>
        <v/>
      </c>
      <c r="K1311" s="158" t="str">
        <f>IF($A1311=0,"",IFERROR(INDEX(BD_Gestão!C:C,MATCH('Banco de Dados'!$B1311,BD_Gestão!$B:$B,0)),"erro"))</f>
        <v/>
      </c>
      <c r="L1311" s="158" t="str">
        <f>IF($A1311=0,"",IFERROR(INDEX(BD_Gestão!H:H,MATCH('Banco de Dados'!$B1311,BD_Gestão!$B:$B,0)),"erro"))</f>
        <v/>
      </c>
      <c r="M1311" s="161" t="str">
        <f>IF($A1311=0,"",IFERROR(INDEX(BD_Gestão!F:F,MATCH('Banco de Dados'!$B1311,BD_Gestão!$B:$B,0)),"erro"))</f>
        <v/>
      </c>
      <c r="N1311" s="161" t="str">
        <f>IF($A1311=0,"",IFERROR(INDEX(BD_Gestão!J:J,MATCH('Banco de Dados'!$B1311,BD_Gestão!$B:$B,0)),"erro"))</f>
        <v/>
      </c>
      <c r="O1311" s="164" t="str">
        <f>IF($A1311=0,"",IFERROR(INDEX(BD_Gestão!K:K,MATCH('Banco de Dados'!$B1311,BD_Gestão!$B:$B,0)),"erro"))</f>
        <v/>
      </c>
      <c r="P1311" s="169" t="str">
        <f t="shared" si="82"/>
        <v/>
      </c>
      <c r="Q1311" s="170" t="str">
        <f t="shared" si="83"/>
        <v/>
      </c>
      <c r="R1311" s="163" t="e">
        <f t="shared" si="80"/>
        <v>#VALUE!</v>
      </c>
      <c r="S1311" s="163" t="e">
        <f t="shared" si="81"/>
        <v>#VALUE!</v>
      </c>
      <c r="T1311" s="163" t="e">
        <f>INDEX(Controle!O:O,MATCH('Banco de Dados'!A1311,Controle!M:M,0))*E1311/100</f>
        <v>#N/A</v>
      </c>
    </row>
    <row r="1312" spans="1:20" hidden="1" x14ac:dyDescent="0.2">
      <c r="A1312" s="158">
        <f>BD_TS!A1311</f>
        <v>0</v>
      </c>
      <c r="B1312" s="158" t="str">
        <f>SUBSTITUTE(SUBSTITUTE(BD_TS!D1311," ",""),"-","/")</f>
        <v/>
      </c>
      <c r="C1312" s="158">
        <f>BD_TS!E1311</f>
        <v>0</v>
      </c>
      <c r="D1312" s="159">
        <f>BD_TS!F1311</f>
        <v>0</v>
      </c>
      <c r="E1312" s="160">
        <f>BD_TS!B1311</f>
        <v>0</v>
      </c>
      <c r="F1312" s="161">
        <f>BD_TS!C1311</f>
        <v>0</v>
      </c>
      <c r="G1312" s="187">
        <f>BD_TS!H1311</f>
        <v>0</v>
      </c>
      <c r="H1312" s="158" t="str">
        <f>IF($A1312=0,"",IFERROR(INDEX(BD_Gestão!A:A,MATCH('Banco de Dados'!$B1312,BD_Gestão!$B:$B,0)),"erro"))</f>
        <v/>
      </c>
      <c r="I1312" s="162" t="str">
        <f>IF($A1312=0,"",IFERROR(INDEX(BD_Gestão!E:E,MATCH('Banco de Dados'!$B1312,BD_Gestão!$B:$B,0)),"erro"))</f>
        <v/>
      </c>
      <c r="J1312" s="186" t="str">
        <f>IF($A1312=0,"",IFERROR(INDEX(BD_Gestão!B:B,MATCH('Banco de Dados'!$B1312,BD_Gestão!$B:$B,0)),"erro"))</f>
        <v/>
      </c>
      <c r="K1312" s="158" t="str">
        <f>IF($A1312=0,"",IFERROR(INDEX(BD_Gestão!C:C,MATCH('Banco de Dados'!$B1312,BD_Gestão!$B:$B,0)),"erro"))</f>
        <v/>
      </c>
      <c r="L1312" s="158" t="str">
        <f>IF($A1312=0,"",IFERROR(INDEX(BD_Gestão!H:H,MATCH('Banco de Dados'!$B1312,BD_Gestão!$B:$B,0)),"erro"))</f>
        <v/>
      </c>
      <c r="M1312" s="161" t="str">
        <f>IF($A1312=0,"",IFERROR(INDEX(BD_Gestão!F:F,MATCH('Banco de Dados'!$B1312,BD_Gestão!$B:$B,0)),"erro"))</f>
        <v/>
      </c>
      <c r="N1312" s="161" t="str">
        <f>IF($A1312=0,"",IFERROR(INDEX(BD_Gestão!J:J,MATCH('Banco de Dados'!$B1312,BD_Gestão!$B:$B,0)),"erro"))</f>
        <v/>
      </c>
      <c r="O1312" s="164" t="str">
        <f>IF($A1312=0,"",IFERROR(INDEX(BD_Gestão!K:K,MATCH('Banco de Dados'!$B1312,BD_Gestão!$B:$B,0)),"erro"))</f>
        <v/>
      </c>
      <c r="P1312" s="169" t="str">
        <f t="shared" si="82"/>
        <v/>
      </c>
      <c r="Q1312" s="170" t="str">
        <f t="shared" si="83"/>
        <v/>
      </c>
      <c r="R1312" s="163" t="e">
        <f t="shared" si="80"/>
        <v>#VALUE!</v>
      </c>
      <c r="S1312" s="163" t="e">
        <f t="shared" si="81"/>
        <v>#VALUE!</v>
      </c>
      <c r="T1312" s="163" t="e">
        <f>INDEX(Controle!O:O,MATCH('Banco de Dados'!A1312,Controle!M:M,0))*E1312/100</f>
        <v>#N/A</v>
      </c>
    </row>
    <row r="1313" spans="1:20" hidden="1" x14ac:dyDescent="0.2">
      <c r="A1313" s="158">
        <f>BD_TS!A1312</f>
        <v>0</v>
      </c>
      <c r="B1313" s="158" t="str">
        <f>SUBSTITUTE(SUBSTITUTE(BD_TS!D1312," ",""),"-","/")</f>
        <v/>
      </c>
      <c r="C1313" s="158">
        <f>BD_TS!E1312</f>
        <v>0</v>
      </c>
      <c r="D1313" s="159">
        <f>BD_TS!F1312</f>
        <v>0</v>
      </c>
      <c r="E1313" s="160">
        <f>BD_TS!B1312</f>
        <v>0</v>
      </c>
      <c r="F1313" s="161">
        <f>BD_TS!C1312</f>
        <v>0</v>
      </c>
      <c r="G1313" s="187">
        <f>BD_TS!H1312</f>
        <v>0</v>
      </c>
      <c r="H1313" s="158" t="str">
        <f>IF($A1313=0,"",IFERROR(INDEX(BD_Gestão!A:A,MATCH('Banco de Dados'!$B1313,BD_Gestão!$B:$B,0)),"erro"))</f>
        <v/>
      </c>
      <c r="I1313" s="162" t="str">
        <f>IF($A1313=0,"",IFERROR(INDEX(BD_Gestão!E:E,MATCH('Banco de Dados'!$B1313,BD_Gestão!$B:$B,0)),"erro"))</f>
        <v/>
      </c>
      <c r="J1313" s="186" t="str">
        <f>IF($A1313=0,"",IFERROR(INDEX(BD_Gestão!B:B,MATCH('Banco de Dados'!$B1313,BD_Gestão!$B:$B,0)),"erro"))</f>
        <v/>
      </c>
      <c r="K1313" s="158" t="str">
        <f>IF($A1313=0,"",IFERROR(INDEX(BD_Gestão!C:C,MATCH('Banco de Dados'!$B1313,BD_Gestão!$B:$B,0)),"erro"))</f>
        <v/>
      </c>
      <c r="L1313" s="158" t="str">
        <f>IF($A1313=0,"",IFERROR(INDEX(BD_Gestão!H:H,MATCH('Banco de Dados'!$B1313,BD_Gestão!$B:$B,0)),"erro"))</f>
        <v/>
      </c>
      <c r="M1313" s="161" t="str">
        <f>IF($A1313=0,"",IFERROR(INDEX(BD_Gestão!F:F,MATCH('Banco de Dados'!$B1313,BD_Gestão!$B:$B,0)),"erro"))</f>
        <v/>
      </c>
      <c r="N1313" s="161" t="str">
        <f>IF($A1313=0,"",IFERROR(INDEX(BD_Gestão!J:J,MATCH('Banco de Dados'!$B1313,BD_Gestão!$B:$B,0)),"erro"))</f>
        <v/>
      </c>
      <c r="O1313" s="164" t="str">
        <f>IF($A1313=0,"",IFERROR(INDEX(BD_Gestão!K:K,MATCH('Banco de Dados'!$B1313,BD_Gestão!$B:$B,0)),"erro"))</f>
        <v/>
      </c>
      <c r="P1313" s="169" t="str">
        <f t="shared" si="82"/>
        <v/>
      </c>
      <c r="Q1313" s="170" t="str">
        <f t="shared" si="83"/>
        <v/>
      </c>
      <c r="R1313" s="163" t="e">
        <f t="shared" si="80"/>
        <v>#VALUE!</v>
      </c>
      <c r="S1313" s="163" t="e">
        <f t="shared" si="81"/>
        <v>#VALUE!</v>
      </c>
      <c r="T1313" s="163" t="e">
        <f>INDEX(Controle!O:O,MATCH('Banco de Dados'!A1313,Controle!M:M,0))*E1313/100</f>
        <v>#N/A</v>
      </c>
    </row>
    <row r="1314" spans="1:20" hidden="1" x14ac:dyDescent="0.2">
      <c r="A1314" s="158">
        <f>BD_TS!A1313</f>
        <v>0</v>
      </c>
      <c r="B1314" s="158" t="str">
        <f>SUBSTITUTE(SUBSTITUTE(BD_TS!D1313," ",""),"-","/")</f>
        <v/>
      </c>
      <c r="C1314" s="158">
        <f>BD_TS!E1313</f>
        <v>0</v>
      </c>
      <c r="D1314" s="159">
        <f>BD_TS!F1313</f>
        <v>0</v>
      </c>
      <c r="E1314" s="160">
        <f>BD_TS!B1313</f>
        <v>0</v>
      </c>
      <c r="F1314" s="161">
        <f>BD_TS!C1313</f>
        <v>0</v>
      </c>
      <c r="G1314" s="187">
        <f>BD_TS!H1313</f>
        <v>0</v>
      </c>
      <c r="H1314" s="158" t="str">
        <f>IF($A1314=0,"",IFERROR(INDEX(BD_Gestão!A:A,MATCH('Banco de Dados'!$B1314,BD_Gestão!$B:$B,0)),"erro"))</f>
        <v/>
      </c>
      <c r="I1314" s="162" t="str">
        <f>IF($A1314=0,"",IFERROR(INDEX(BD_Gestão!E:E,MATCH('Banco de Dados'!$B1314,BD_Gestão!$B:$B,0)),"erro"))</f>
        <v/>
      </c>
      <c r="J1314" s="186" t="str">
        <f>IF($A1314=0,"",IFERROR(INDEX(BD_Gestão!B:B,MATCH('Banco de Dados'!$B1314,BD_Gestão!$B:$B,0)),"erro"))</f>
        <v/>
      </c>
      <c r="K1314" s="158" t="str">
        <f>IF($A1314=0,"",IFERROR(INDEX(BD_Gestão!C:C,MATCH('Banco de Dados'!$B1314,BD_Gestão!$B:$B,0)),"erro"))</f>
        <v/>
      </c>
      <c r="L1314" s="158" t="str">
        <f>IF($A1314=0,"",IFERROR(INDEX(BD_Gestão!H:H,MATCH('Banco de Dados'!$B1314,BD_Gestão!$B:$B,0)),"erro"))</f>
        <v/>
      </c>
      <c r="M1314" s="161" t="str">
        <f>IF($A1314=0,"",IFERROR(INDEX(BD_Gestão!F:F,MATCH('Banco de Dados'!$B1314,BD_Gestão!$B:$B,0)),"erro"))</f>
        <v/>
      </c>
      <c r="N1314" s="161" t="str">
        <f>IF($A1314=0,"",IFERROR(INDEX(BD_Gestão!J:J,MATCH('Banco de Dados'!$B1314,BD_Gestão!$B:$B,0)),"erro"))</f>
        <v/>
      </c>
      <c r="O1314" s="164" t="str">
        <f>IF($A1314=0,"",IFERROR(INDEX(BD_Gestão!K:K,MATCH('Banco de Dados'!$B1314,BD_Gestão!$B:$B,0)),"erro"))</f>
        <v/>
      </c>
      <c r="P1314" s="169" t="str">
        <f t="shared" si="82"/>
        <v/>
      </c>
      <c r="Q1314" s="170" t="str">
        <f t="shared" si="83"/>
        <v/>
      </c>
      <c r="R1314" s="163" t="e">
        <f t="shared" si="80"/>
        <v>#VALUE!</v>
      </c>
      <c r="S1314" s="163" t="e">
        <f t="shared" si="81"/>
        <v>#VALUE!</v>
      </c>
      <c r="T1314" s="163" t="e">
        <f>INDEX(Controle!O:O,MATCH('Banco de Dados'!A1314,Controle!M:M,0))*E1314/100</f>
        <v>#N/A</v>
      </c>
    </row>
    <row r="1315" spans="1:20" hidden="1" x14ac:dyDescent="0.2">
      <c r="A1315" s="158">
        <f>BD_TS!A1314</f>
        <v>0</v>
      </c>
      <c r="B1315" s="158" t="str">
        <f>SUBSTITUTE(SUBSTITUTE(BD_TS!D1314," ",""),"-","/")</f>
        <v/>
      </c>
      <c r="C1315" s="158">
        <f>BD_TS!E1314</f>
        <v>0</v>
      </c>
      <c r="D1315" s="159">
        <f>BD_TS!F1314</f>
        <v>0</v>
      </c>
      <c r="E1315" s="160">
        <f>BD_TS!B1314</f>
        <v>0</v>
      </c>
      <c r="F1315" s="161">
        <f>BD_TS!C1314</f>
        <v>0</v>
      </c>
      <c r="G1315" s="187">
        <f>BD_TS!H1314</f>
        <v>0</v>
      </c>
      <c r="H1315" s="158" t="str">
        <f>IF($A1315=0,"",IFERROR(INDEX(BD_Gestão!A:A,MATCH('Banco de Dados'!$B1315,BD_Gestão!$B:$B,0)),"erro"))</f>
        <v/>
      </c>
      <c r="I1315" s="162" t="str">
        <f>IF($A1315=0,"",IFERROR(INDEX(BD_Gestão!E:E,MATCH('Banco de Dados'!$B1315,BD_Gestão!$B:$B,0)),"erro"))</f>
        <v/>
      </c>
      <c r="J1315" s="186" t="str">
        <f>IF($A1315=0,"",IFERROR(INDEX(BD_Gestão!B:B,MATCH('Banco de Dados'!$B1315,BD_Gestão!$B:$B,0)),"erro"))</f>
        <v/>
      </c>
      <c r="K1315" s="158" t="str">
        <f>IF($A1315=0,"",IFERROR(INDEX(BD_Gestão!C:C,MATCH('Banco de Dados'!$B1315,BD_Gestão!$B:$B,0)),"erro"))</f>
        <v/>
      </c>
      <c r="L1315" s="158" t="str">
        <f>IF($A1315=0,"",IFERROR(INDEX(BD_Gestão!H:H,MATCH('Banco de Dados'!$B1315,BD_Gestão!$B:$B,0)),"erro"))</f>
        <v/>
      </c>
      <c r="M1315" s="161" t="str">
        <f>IF($A1315=0,"",IFERROR(INDEX(BD_Gestão!F:F,MATCH('Banco de Dados'!$B1315,BD_Gestão!$B:$B,0)),"erro"))</f>
        <v/>
      </c>
      <c r="N1315" s="161" t="str">
        <f>IF($A1315=0,"",IFERROR(INDEX(BD_Gestão!J:J,MATCH('Banco de Dados'!$B1315,BD_Gestão!$B:$B,0)),"erro"))</f>
        <v/>
      </c>
      <c r="O1315" s="164" t="str">
        <f>IF($A1315=0,"",IFERROR(INDEX(BD_Gestão!K:K,MATCH('Banco de Dados'!$B1315,BD_Gestão!$B:$B,0)),"erro"))</f>
        <v/>
      </c>
      <c r="P1315" s="169" t="str">
        <f t="shared" si="82"/>
        <v/>
      </c>
      <c r="Q1315" s="170" t="str">
        <f t="shared" si="83"/>
        <v/>
      </c>
      <c r="R1315" s="163" t="e">
        <f t="shared" si="80"/>
        <v>#VALUE!</v>
      </c>
      <c r="S1315" s="163" t="e">
        <f t="shared" si="81"/>
        <v>#VALUE!</v>
      </c>
      <c r="T1315" s="163" t="e">
        <f>INDEX(Controle!O:O,MATCH('Banco de Dados'!A1315,Controle!M:M,0))*E1315/100</f>
        <v>#N/A</v>
      </c>
    </row>
    <row r="1316" spans="1:20" hidden="1" x14ac:dyDescent="0.2">
      <c r="A1316" s="158">
        <f>BD_TS!A1315</f>
        <v>0</v>
      </c>
      <c r="B1316" s="158" t="str">
        <f>SUBSTITUTE(SUBSTITUTE(BD_TS!D1315," ",""),"-","/")</f>
        <v/>
      </c>
      <c r="C1316" s="158">
        <f>BD_TS!E1315</f>
        <v>0</v>
      </c>
      <c r="D1316" s="159">
        <f>BD_TS!F1315</f>
        <v>0</v>
      </c>
      <c r="E1316" s="160">
        <f>BD_TS!B1315</f>
        <v>0</v>
      </c>
      <c r="F1316" s="161">
        <f>BD_TS!C1315</f>
        <v>0</v>
      </c>
      <c r="G1316" s="187">
        <f>BD_TS!H1315</f>
        <v>0</v>
      </c>
      <c r="H1316" s="158" t="str">
        <f>IF($A1316=0,"",IFERROR(INDEX(BD_Gestão!A:A,MATCH('Banco de Dados'!$B1316,BD_Gestão!$B:$B,0)),"erro"))</f>
        <v/>
      </c>
      <c r="I1316" s="162" t="str">
        <f>IF($A1316=0,"",IFERROR(INDEX(BD_Gestão!E:E,MATCH('Banco de Dados'!$B1316,BD_Gestão!$B:$B,0)),"erro"))</f>
        <v/>
      </c>
      <c r="J1316" s="186" t="str">
        <f>IF($A1316=0,"",IFERROR(INDEX(BD_Gestão!B:B,MATCH('Banco de Dados'!$B1316,BD_Gestão!$B:$B,0)),"erro"))</f>
        <v/>
      </c>
      <c r="K1316" s="158" t="str">
        <f>IF($A1316=0,"",IFERROR(INDEX(BD_Gestão!C:C,MATCH('Banco de Dados'!$B1316,BD_Gestão!$B:$B,0)),"erro"))</f>
        <v/>
      </c>
      <c r="L1316" s="158" t="str">
        <f>IF($A1316=0,"",IFERROR(INDEX(BD_Gestão!H:H,MATCH('Banco de Dados'!$B1316,BD_Gestão!$B:$B,0)),"erro"))</f>
        <v/>
      </c>
      <c r="M1316" s="161" t="str">
        <f>IF($A1316=0,"",IFERROR(INDEX(BD_Gestão!F:F,MATCH('Banco de Dados'!$B1316,BD_Gestão!$B:$B,0)),"erro"))</f>
        <v/>
      </c>
      <c r="N1316" s="161" t="str">
        <f>IF($A1316=0,"",IFERROR(INDEX(BD_Gestão!J:J,MATCH('Banco de Dados'!$B1316,BD_Gestão!$B:$B,0)),"erro"))</f>
        <v/>
      </c>
      <c r="O1316" s="164" t="str">
        <f>IF($A1316=0,"",IFERROR(INDEX(BD_Gestão!K:K,MATCH('Banco de Dados'!$B1316,BD_Gestão!$B:$B,0)),"erro"))</f>
        <v/>
      </c>
      <c r="P1316" s="169" t="str">
        <f t="shared" si="82"/>
        <v/>
      </c>
      <c r="Q1316" s="170" t="str">
        <f t="shared" si="83"/>
        <v/>
      </c>
      <c r="R1316" s="163" t="e">
        <f t="shared" si="80"/>
        <v>#VALUE!</v>
      </c>
      <c r="S1316" s="163" t="e">
        <f t="shared" si="81"/>
        <v>#VALUE!</v>
      </c>
      <c r="T1316" s="163" t="e">
        <f>INDEX(Controle!O:O,MATCH('Banco de Dados'!A1316,Controle!M:M,0))*E1316/100</f>
        <v>#N/A</v>
      </c>
    </row>
    <row r="1317" spans="1:20" hidden="1" x14ac:dyDescent="0.2">
      <c r="A1317" s="158">
        <f>BD_TS!A1316</f>
        <v>0</v>
      </c>
      <c r="B1317" s="158" t="str">
        <f>SUBSTITUTE(SUBSTITUTE(BD_TS!D1316," ",""),"-","/")</f>
        <v/>
      </c>
      <c r="C1317" s="158">
        <f>BD_TS!E1316</f>
        <v>0</v>
      </c>
      <c r="D1317" s="159">
        <f>BD_TS!F1316</f>
        <v>0</v>
      </c>
      <c r="E1317" s="160">
        <f>BD_TS!B1316</f>
        <v>0</v>
      </c>
      <c r="F1317" s="161">
        <f>BD_TS!C1316</f>
        <v>0</v>
      </c>
      <c r="G1317" s="187">
        <f>BD_TS!H1316</f>
        <v>0</v>
      </c>
      <c r="H1317" s="158" t="str">
        <f>IF($A1317=0,"",IFERROR(INDEX(BD_Gestão!A:A,MATCH('Banco de Dados'!$B1317,BD_Gestão!$B:$B,0)),"erro"))</f>
        <v/>
      </c>
      <c r="I1317" s="162" t="str">
        <f>IF($A1317=0,"",IFERROR(INDEX(BD_Gestão!E:E,MATCH('Banco de Dados'!$B1317,BD_Gestão!$B:$B,0)),"erro"))</f>
        <v/>
      </c>
      <c r="J1317" s="186" t="str">
        <f>IF($A1317=0,"",IFERROR(INDEX(BD_Gestão!B:B,MATCH('Banco de Dados'!$B1317,BD_Gestão!$B:$B,0)),"erro"))</f>
        <v/>
      </c>
      <c r="K1317" s="158" t="str">
        <f>IF($A1317=0,"",IFERROR(INDEX(BD_Gestão!C:C,MATCH('Banco de Dados'!$B1317,BD_Gestão!$B:$B,0)),"erro"))</f>
        <v/>
      </c>
      <c r="L1317" s="158" t="str">
        <f>IF($A1317=0,"",IFERROR(INDEX(BD_Gestão!H:H,MATCH('Banco de Dados'!$B1317,BD_Gestão!$B:$B,0)),"erro"))</f>
        <v/>
      </c>
      <c r="M1317" s="161" t="str">
        <f>IF($A1317=0,"",IFERROR(INDEX(BD_Gestão!F:F,MATCH('Banco de Dados'!$B1317,BD_Gestão!$B:$B,0)),"erro"))</f>
        <v/>
      </c>
      <c r="N1317" s="161" t="str">
        <f>IF($A1317=0,"",IFERROR(INDEX(BD_Gestão!J:J,MATCH('Banco de Dados'!$B1317,BD_Gestão!$B:$B,0)),"erro"))</f>
        <v/>
      </c>
      <c r="O1317" s="164" t="str">
        <f>IF($A1317=0,"",IFERROR(INDEX(BD_Gestão!K:K,MATCH('Banco de Dados'!$B1317,BD_Gestão!$B:$B,0)),"erro"))</f>
        <v/>
      </c>
      <c r="P1317" s="169" t="str">
        <f t="shared" si="82"/>
        <v/>
      </c>
      <c r="Q1317" s="170" t="str">
        <f t="shared" si="83"/>
        <v/>
      </c>
      <c r="R1317" s="163" t="e">
        <f t="shared" si="80"/>
        <v>#VALUE!</v>
      </c>
      <c r="S1317" s="163" t="e">
        <f t="shared" si="81"/>
        <v>#VALUE!</v>
      </c>
      <c r="T1317" s="163" t="e">
        <f>INDEX(Controle!O:O,MATCH('Banco de Dados'!A1317,Controle!M:M,0))*E1317/100</f>
        <v>#N/A</v>
      </c>
    </row>
    <row r="1318" spans="1:20" hidden="1" x14ac:dyDescent="0.2">
      <c r="A1318" s="158">
        <f>BD_TS!A1317</f>
        <v>0</v>
      </c>
      <c r="B1318" s="158" t="str">
        <f>SUBSTITUTE(SUBSTITUTE(BD_TS!D1317," ",""),"-","/")</f>
        <v/>
      </c>
      <c r="C1318" s="158">
        <f>BD_TS!E1317</f>
        <v>0</v>
      </c>
      <c r="D1318" s="159">
        <f>BD_TS!F1317</f>
        <v>0</v>
      </c>
      <c r="E1318" s="160">
        <f>BD_TS!B1317</f>
        <v>0</v>
      </c>
      <c r="F1318" s="161">
        <f>BD_TS!C1317</f>
        <v>0</v>
      </c>
      <c r="G1318" s="187">
        <f>BD_TS!H1317</f>
        <v>0</v>
      </c>
      <c r="H1318" s="158" t="str">
        <f>IF($A1318=0,"",IFERROR(INDEX(BD_Gestão!A:A,MATCH('Banco de Dados'!$B1318,BD_Gestão!$B:$B,0)),"erro"))</f>
        <v/>
      </c>
      <c r="I1318" s="162" t="str">
        <f>IF($A1318=0,"",IFERROR(INDEX(BD_Gestão!E:E,MATCH('Banco de Dados'!$B1318,BD_Gestão!$B:$B,0)),"erro"))</f>
        <v/>
      </c>
      <c r="J1318" s="186" t="str">
        <f>IF($A1318=0,"",IFERROR(INDEX(BD_Gestão!B:B,MATCH('Banco de Dados'!$B1318,BD_Gestão!$B:$B,0)),"erro"))</f>
        <v/>
      </c>
      <c r="K1318" s="158" t="str">
        <f>IF($A1318=0,"",IFERROR(INDEX(BD_Gestão!C:C,MATCH('Banco de Dados'!$B1318,BD_Gestão!$B:$B,0)),"erro"))</f>
        <v/>
      </c>
      <c r="L1318" s="158" t="str">
        <f>IF($A1318=0,"",IFERROR(INDEX(BD_Gestão!H:H,MATCH('Banco de Dados'!$B1318,BD_Gestão!$B:$B,0)),"erro"))</f>
        <v/>
      </c>
      <c r="M1318" s="161" t="str">
        <f>IF($A1318=0,"",IFERROR(INDEX(BD_Gestão!F:F,MATCH('Banco de Dados'!$B1318,BD_Gestão!$B:$B,0)),"erro"))</f>
        <v/>
      </c>
      <c r="N1318" s="161" t="str">
        <f>IF($A1318=0,"",IFERROR(INDEX(BD_Gestão!J:J,MATCH('Banco de Dados'!$B1318,BD_Gestão!$B:$B,0)),"erro"))</f>
        <v/>
      </c>
      <c r="O1318" s="164" t="str">
        <f>IF($A1318=0,"",IFERROR(INDEX(BD_Gestão!K:K,MATCH('Banco de Dados'!$B1318,BD_Gestão!$B:$B,0)),"erro"))</f>
        <v/>
      </c>
      <c r="P1318" s="169" t="str">
        <f t="shared" si="82"/>
        <v/>
      </c>
      <c r="Q1318" s="170" t="str">
        <f t="shared" si="83"/>
        <v/>
      </c>
      <c r="R1318" s="163" t="e">
        <f t="shared" si="80"/>
        <v>#VALUE!</v>
      </c>
      <c r="S1318" s="163" t="e">
        <f t="shared" si="81"/>
        <v>#VALUE!</v>
      </c>
      <c r="T1318" s="163" t="e">
        <f>INDEX(Controle!O:O,MATCH('Banco de Dados'!A1318,Controle!M:M,0))*E1318/100</f>
        <v>#N/A</v>
      </c>
    </row>
    <row r="1319" spans="1:20" hidden="1" x14ac:dyDescent="0.2">
      <c r="A1319" s="158">
        <f>BD_TS!A1318</f>
        <v>0</v>
      </c>
      <c r="B1319" s="158" t="str">
        <f>SUBSTITUTE(SUBSTITUTE(BD_TS!D1318," ",""),"-","/")</f>
        <v/>
      </c>
      <c r="C1319" s="158">
        <f>BD_TS!E1318</f>
        <v>0</v>
      </c>
      <c r="D1319" s="159">
        <f>BD_TS!F1318</f>
        <v>0</v>
      </c>
      <c r="E1319" s="160">
        <f>BD_TS!B1318</f>
        <v>0</v>
      </c>
      <c r="F1319" s="161">
        <f>BD_TS!C1318</f>
        <v>0</v>
      </c>
      <c r="G1319" s="187">
        <f>BD_TS!H1318</f>
        <v>0</v>
      </c>
      <c r="H1319" s="158" t="str">
        <f>IF($A1319=0,"",IFERROR(INDEX(BD_Gestão!A:A,MATCH('Banco de Dados'!$B1319,BD_Gestão!$B:$B,0)),"erro"))</f>
        <v/>
      </c>
      <c r="I1319" s="162" t="str">
        <f>IF($A1319=0,"",IFERROR(INDEX(BD_Gestão!E:E,MATCH('Banco de Dados'!$B1319,BD_Gestão!$B:$B,0)),"erro"))</f>
        <v/>
      </c>
      <c r="J1319" s="186" t="str">
        <f>IF($A1319=0,"",IFERROR(INDEX(BD_Gestão!B:B,MATCH('Banco de Dados'!$B1319,BD_Gestão!$B:$B,0)),"erro"))</f>
        <v/>
      </c>
      <c r="K1319" s="158" t="str">
        <f>IF($A1319=0,"",IFERROR(INDEX(BD_Gestão!C:C,MATCH('Banco de Dados'!$B1319,BD_Gestão!$B:$B,0)),"erro"))</f>
        <v/>
      </c>
      <c r="L1319" s="158" t="str">
        <f>IF($A1319=0,"",IFERROR(INDEX(BD_Gestão!H:H,MATCH('Banco de Dados'!$B1319,BD_Gestão!$B:$B,0)),"erro"))</f>
        <v/>
      </c>
      <c r="M1319" s="161" t="str">
        <f>IF($A1319=0,"",IFERROR(INDEX(BD_Gestão!F:F,MATCH('Banco de Dados'!$B1319,BD_Gestão!$B:$B,0)),"erro"))</f>
        <v/>
      </c>
      <c r="N1319" s="161" t="str">
        <f>IF($A1319=0,"",IFERROR(INDEX(BD_Gestão!J:J,MATCH('Banco de Dados'!$B1319,BD_Gestão!$B:$B,0)),"erro"))</f>
        <v/>
      </c>
      <c r="O1319" s="164" t="str">
        <f>IF($A1319=0,"",IFERROR(INDEX(BD_Gestão!K:K,MATCH('Banco de Dados'!$B1319,BD_Gestão!$B:$B,0)),"erro"))</f>
        <v/>
      </c>
      <c r="P1319" s="169" t="str">
        <f t="shared" si="82"/>
        <v/>
      </c>
      <c r="Q1319" s="170" t="str">
        <f t="shared" si="83"/>
        <v/>
      </c>
      <c r="R1319" s="163" t="e">
        <f t="shared" si="80"/>
        <v>#VALUE!</v>
      </c>
      <c r="S1319" s="163" t="e">
        <f t="shared" si="81"/>
        <v>#VALUE!</v>
      </c>
      <c r="T1319" s="163" t="e">
        <f>INDEX(Controle!O:O,MATCH('Banco de Dados'!A1319,Controle!M:M,0))*E1319/100</f>
        <v>#N/A</v>
      </c>
    </row>
    <row r="1320" spans="1:20" hidden="1" x14ac:dyDescent="0.2">
      <c r="A1320" s="158">
        <f>BD_TS!A1319</f>
        <v>0</v>
      </c>
      <c r="B1320" s="158" t="str">
        <f>SUBSTITUTE(SUBSTITUTE(BD_TS!D1319," ",""),"-","/")</f>
        <v/>
      </c>
      <c r="C1320" s="158">
        <f>BD_TS!E1319</f>
        <v>0</v>
      </c>
      <c r="D1320" s="159">
        <f>BD_TS!F1319</f>
        <v>0</v>
      </c>
      <c r="E1320" s="160">
        <f>BD_TS!B1319</f>
        <v>0</v>
      </c>
      <c r="F1320" s="161">
        <f>BD_TS!C1319</f>
        <v>0</v>
      </c>
      <c r="G1320" s="187">
        <f>BD_TS!H1319</f>
        <v>0</v>
      </c>
      <c r="H1320" s="158" t="str">
        <f>IF($A1320=0,"",IFERROR(INDEX(BD_Gestão!A:A,MATCH('Banco de Dados'!$B1320,BD_Gestão!$B:$B,0)),"erro"))</f>
        <v/>
      </c>
      <c r="I1320" s="162" t="str">
        <f>IF($A1320=0,"",IFERROR(INDEX(BD_Gestão!E:E,MATCH('Banco de Dados'!$B1320,BD_Gestão!$B:$B,0)),"erro"))</f>
        <v/>
      </c>
      <c r="J1320" s="186" t="str">
        <f>IF($A1320=0,"",IFERROR(INDEX(BD_Gestão!B:B,MATCH('Banco de Dados'!$B1320,BD_Gestão!$B:$B,0)),"erro"))</f>
        <v/>
      </c>
      <c r="K1320" s="158" t="str">
        <f>IF($A1320=0,"",IFERROR(INDEX(BD_Gestão!C:C,MATCH('Banco de Dados'!$B1320,BD_Gestão!$B:$B,0)),"erro"))</f>
        <v/>
      </c>
      <c r="L1320" s="158" t="str">
        <f>IF($A1320=0,"",IFERROR(INDEX(BD_Gestão!H:H,MATCH('Banco de Dados'!$B1320,BD_Gestão!$B:$B,0)),"erro"))</f>
        <v/>
      </c>
      <c r="M1320" s="161" t="str">
        <f>IF($A1320=0,"",IFERROR(INDEX(BD_Gestão!F:F,MATCH('Banco de Dados'!$B1320,BD_Gestão!$B:$B,0)),"erro"))</f>
        <v/>
      </c>
      <c r="N1320" s="161" t="str">
        <f>IF($A1320=0,"",IFERROR(INDEX(BD_Gestão!J:J,MATCH('Banco de Dados'!$B1320,BD_Gestão!$B:$B,0)),"erro"))</f>
        <v/>
      </c>
      <c r="O1320" s="164" t="str">
        <f>IF($A1320=0,"",IFERROR(INDEX(BD_Gestão!K:K,MATCH('Banco de Dados'!$B1320,BD_Gestão!$B:$B,0)),"erro"))</f>
        <v/>
      </c>
      <c r="P1320" s="169" t="str">
        <f t="shared" si="82"/>
        <v/>
      </c>
      <c r="Q1320" s="170" t="str">
        <f t="shared" si="83"/>
        <v/>
      </c>
      <c r="R1320" s="163" t="e">
        <f t="shared" si="80"/>
        <v>#VALUE!</v>
      </c>
      <c r="S1320" s="163" t="e">
        <f t="shared" si="81"/>
        <v>#VALUE!</v>
      </c>
      <c r="T1320" s="163" t="e">
        <f>INDEX(Controle!O:O,MATCH('Banco de Dados'!A1320,Controle!M:M,0))*E1320/100</f>
        <v>#N/A</v>
      </c>
    </row>
    <row r="1321" spans="1:20" hidden="1" x14ac:dyDescent="0.2">
      <c r="A1321" s="158">
        <f>BD_TS!A1320</f>
        <v>0</v>
      </c>
      <c r="B1321" s="158" t="str">
        <f>SUBSTITUTE(SUBSTITUTE(BD_TS!D1320," ",""),"-","/")</f>
        <v/>
      </c>
      <c r="C1321" s="158">
        <f>BD_TS!E1320</f>
        <v>0</v>
      </c>
      <c r="D1321" s="159">
        <f>BD_TS!F1320</f>
        <v>0</v>
      </c>
      <c r="E1321" s="160">
        <f>BD_TS!B1320</f>
        <v>0</v>
      </c>
      <c r="F1321" s="161">
        <f>BD_TS!C1320</f>
        <v>0</v>
      </c>
      <c r="G1321" s="187">
        <f>BD_TS!H1320</f>
        <v>0</v>
      </c>
      <c r="H1321" s="158" t="str">
        <f>IF($A1321=0,"",IFERROR(INDEX(BD_Gestão!A:A,MATCH('Banco de Dados'!$B1321,BD_Gestão!$B:$B,0)),"erro"))</f>
        <v/>
      </c>
      <c r="I1321" s="162" t="str">
        <f>IF($A1321=0,"",IFERROR(INDEX(BD_Gestão!E:E,MATCH('Banco de Dados'!$B1321,BD_Gestão!$B:$B,0)),"erro"))</f>
        <v/>
      </c>
      <c r="J1321" s="186" t="str">
        <f>IF($A1321=0,"",IFERROR(INDEX(BD_Gestão!B:B,MATCH('Banco de Dados'!$B1321,BD_Gestão!$B:$B,0)),"erro"))</f>
        <v/>
      </c>
      <c r="K1321" s="158" t="str">
        <f>IF($A1321=0,"",IFERROR(INDEX(BD_Gestão!C:C,MATCH('Banco de Dados'!$B1321,BD_Gestão!$B:$B,0)),"erro"))</f>
        <v/>
      </c>
      <c r="L1321" s="158" t="str">
        <f>IF($A1321=0,"",IFERROR(INDEX(BD_Gestão!H:H,MATCH('Banco de Dados'!$B1321,BD_Gestão!$B:$B,0)),"erro"))</f>
        <v/>
      </c>
      <c r="M1321" s="161" t="str">
        <f>IF($A1321=0,"",IFERROR(INDEX(BD_Gestão!F:F,MATCH('Banco de Dados'!$B1321,BD_Gestão!$B:$B,0)),"erro"))</f>
        <v/>
      </c>
      <c r="N1321" s="161" t="str">
        <f>IF($A1321=0,"",IFERROR(INDEX(BD_Gestão!J:J,MATCH('Banco de Dados'!$B1321,BD_Gestão!$B:$B,0)),"erro"))</f>
        <v/>
      </c>
      <c r="O1321" s="164" t="str">
        <f>IF($A1321=0,"",IFERROR(INDEX(BD_Gestão!K:K,MATCH('Banco de Dados'!$B1321,BD_Gestão!$B:$B,0)),"erro"))</f>
        <v/>
      </c>
      <c r="P1321" s="169" t="str">
        <f t="shared" si="82"/>
        <v/>
      </c>
      <c r="Q1321" s="170" t="str">
        <f t="shared" si="83"/>
        <v/>
      </c>
      <c r="R1321" s="163" t="e">
        <f t="shared" si="80"/>
        <v>#VALUE!</v>
      </c>
      <c r="S1321" s="163" t="e">
        <f t="shared" si="81"/>
        <v>#VALUE!</v>
      </c>
      <c r="T1321" s="163" t="e">
        <f>INDEX(Controle!O:O,MATCH('Banco de Dados'!A1321,Controle!M:M,0))*E1321/100</f>
        <v>#N/A</v>
      </c>
    </row>
    <row r="1322" spans="1:20" hidden="1" x14ac:dyDescent="0.2">
      <c r="A1322" s="158">
        <f>BD_TS!A1321</f>
        <v>0</v>
      </c>
      <c r="B1322" s="158" t="str">
        <f>SUBSTITUTE(SUBSTITUTE(BD_TS!D1321," ",""),"-","/")</f>
        <v/>
      </c>
      <c r="C1322" s="158">
        <f>BD_TS!E1321</f>
        <v>0</v>
      </c>
      <c r="D1322" s="159">
        <f>BD_TS!F1321</f>
        <v>0</v>
      </c>
      <c r="E1322" s="160">
        <f>BD_TS!B1321</f>
        <v>0</v>
      </c>
      <c r="F1322" s="161">
        <f>BD_TS!C1321</f>
        <v>0</v>
      </c>
      <c r="G1322" s="187">
        <f>BD_TS!H1321</f>
        <v>0</v>
      </c>
      <c r="H1322" s="158" t="str">
        <f>IF($A1322=0,"",IFERROR(INDEX(BD_Gestão!A:A,MATCH('Banco de Dados'!$B1322,BD_Gestão!$B:$B,0)),"erro"))</f>
        <v/>
      </c>
      <c r="I1322" s="162" t="str">
        <f>IF($A1322=0,"",IFERROR(INDEX(BD_Gestão!E:E,MATCH('Banco de Dados'!$B1322,BD_Gestão!$B:$B,0)),"erro"))</f>
        <v/>
      </c>
      <c r="J1322" s="186" t="str">
        <f>IF($A1322=0,"",IFERROR(INDEX(BD_Gestão!B:B,MATCH('Banco de Dados'!$B1322,BD_Gestão!$B:$B,0)),"erro"))</f>
        <v/>
      </c>
      <c r="K1322" s="158" t="str">
        <f>IF($A1322=0,"",IFERROR(INDEX(BD_Gestão!C:C,MATCH('Banco de Dados'!$B1322,BD_Gestão!$B:$B,0)),"erro"))</f>
        <v/>
      </c>
      <c r="L1322" s="158" t="str">
        <f>IF($A1322=0,"",IFERROR(INDEX(BD_Gestão!H:H,MATCH('Banco de Dados'!$B1322,BD_Gestão!$B:$B,0)),"erro"))</f>
        <v/>
      </c>
      <c r="M1322" s="161" t="str">
        <f>IF($A1322=0,"",IFERROR(INDEX(BD_Gestão!F:F,MATCH('Banco de Dados'!$B1322,BD_Gestão!$B:$B,0)),"erro"))</f>
        <v/>
      </c>
      <c r="N1322" s="161" t="str">
        <f>IF($A1322=0,"",IFERROR(INDEX(BD_Gestão!J:J,MATCH('Banco de Dados'!$B1322,BD_Gestão!$B:$B,0)),"erro"))</f>
        <v/>
      </c>
      <c r="O1322" s="164" t="str">
        <f>IF($A1322=0,"",IFERROR(INDEX(BD_Gestão!K:K,MATCH('Banco de Dados'!$B1322,BD_Gestão!$B:$B,0)),"erro"))</f>
        <v/>
      </c>
      <c r="P1322" s="169" t="str">
        <f t="shared" si="82"/>
        <v/>
      </c>
      <c r="Q1322" s="170" t="str">
        <f t="shared" si="83"/>
        <v/>
      </c>
      <c r="R1322" s="163" t="e">
        <f t="shared" si="80"/>
        <v>#VALUE!</v>
      </c>
      <c r="S1322" s="163" t="e">
        <f t="shared" si="81"/>
        <v>#VALUE!</v>
      </c>
      <c r="T1322" s="163" t="e">
        <f>INDEX(Controle!O:O,MATCH('Banco de Dados'!A1322,Controle!M:M,0))*E1322/100</f>
        <v>#N/A</v>
      </c>
    </row>
    <row r="1323" spans="1:20" hidden="1" x14ac:dyDescent="0.2">
      <c r="A1323" s="158">
        <f>BD_TS!A1322</f>
        <v>0</v>
      </c>
      <c r="B1323" s="158" t="str">
        <f>SUBSTITUTE(SUBSTITUTE(BD_TS!D1322," ",""),"-","/")</f>
        <v/>
      </c>
      <c r="C1323" s="158">
        <f>BD_TS!E1322</f>
        <v>0</v>
      </c>
      <c r="D1323" s="159">
        <f>BD_TS!F1322</f>
        <v>0</v>
      </c>
      <c r="E1323" s="160">
        <f>BD_TS!B1322</f>
        <v>0</v>
      </c>
      <c r="F1323" s="161">
        <f>BD_TS!C1322</f>
        <v>0</v>
      </c>
      <c r="G1323" s="187">
        <f>BD_TS!H1322</f>
        <v>0</v>
      </c>
      <c r="H1323" s="158" t="str">
        <f>IF($A1323=0,"",IFERROR(INDEX(BD_Gestão!A:A,MATCH('Banco de Dados'!$B1323,BD_Gestão!$B:$B,0)),"erro"))</f>
        <v/>
      </c>
      <c r="I1323" s="162" t="str">
        <f>IF($A1323=0,"",IFERROR(INDEX(BD_Gestão!E:E,MATCH('Banco de Dados'!$B1323,BD_Gestão!$B:$B,0)),"erro"))</f>
        <v/>
      </c>
      <c r="J1323" s="186" t="str">
        <f>IF($A1323=0,"",IFERROR(INDEX(BD_Gestão!B:B,MATCH('Banco de Dados'!$B1323,BD_Gestão!$B:$B,0)),"erro"))</f>
        <v/>
      </c>
      <c r="K1323" s="158" t="str">
        <f>IF($A1323=0,"",IFERROR(INDEX(BD_Gestão!C:C,MATCH('Banco de Dados'!$B1323,BD_Gestão!$B:$B,0)),"erro"))</f>
        <v/>
      </c>
      <c r="L1323" s="158" t="str">
        <f>IF($A1323=0,"",IFERROR(INDEX(BD_Gestão!H:H,MATCH('Banco de Dados'!$B1323,BD_Gestão!$B:$B,0)),"erro"))</f>
        <v/>
      </c>
      <c r="M1323" s="161" t="str">
        <f>IF($A1323=0,"",IFERROR(INDEX(BD_Gestão!F:F,MATCH('Banco de Dados'!$B1323,BD_Gestão!$B:$B,0)),"erro"))</f>
        <v/>
      </c>
      <c r="N1323" s="161" t="str">
        <f>IF($A1323=0,"",IFERROR(INDEX(BD_Gestão!J:J,MATCH('Banco de Dados'!$B1323,BD_Gestão!$B:$B,0)),"erro"))</f>
        <v/>
      </c>
      <c r="O1323" s="164" t="str">
        <f>IF($A1323=0,"",IFERROR(INDEX(BD_Gestão!K:K,MATCH('Banco de Dados'!$B1323,BD_Gestão!$B:$B,0)),"erro"))</f>
        <v/>
      </c>
      <c r="P1323" s="169" t="str">
        <f t="shared" si="82"/>
        <v/>
      </c>
      <c r="Q1323" s="170" t="str">
        <f t="shared" si="83"/>
        <v/>
      </c>
      <c r="R1323" s="163" t="e">
        <f t="shared" si="80"/>
        <v>#VALUE!</v>
      </c>
      <c r="S1323" s="163" t="e">
        <f t="shared" si="81"/>
        <v>#VALUE!</v>
      </c>
      <c r="T1323" s="163" t="e">
        <f>INDEX(Controle!O:O,MATCH('Banco de Dados'!A1323,Controle!M:M,0))*E1323/100</f>
        <v>#N/A</v>
      </c>
    </row>
    <row r="1324" spans="1:20" hidden="1" x14ac:dyDescent="0.2">
      <c r="A1324" s="158">
        <f>BD_TS!A1323</f>
        <v>0</v>
      </c>
      <c r="B1324" s="158" t="str">
        <f>SUBSTITUTE(SUBSTITUTE(BD_TS!D1323," ",""),"-","/")</f>
        <v/>
      </c>
      <c r="C1324" s="158">
        <f>BD_TS!E1323</f>
        <v>0</v>
      </c>
      <c r="D1324" s="159">
        <f>BD_TS!F1323</f>
        <v>0</v>
      </c>
      <c r="E1324" s="160">
        <f>BD_TS!B1323</f>
        <v>0</v>
      </c>
      <c r="F1324" s="161">
        <f>BD_TS!C1323</f>
        <v>0</v>
      </c>
      <c r="G1324" s="187">
        <f>BD_TS!H1323</f>
        <v>0</v>
      </c>
      <c r="H1324" s="158" t="str">
        <f>IF($A1324=0,"",IFERROR(INDEX(BD_Gestão!A:A,MATCH('Banco de Dados'!$B1324,BD_Gestão!$B:$B,0)),"erro"))</f>
        <v/>
      </c>
      <c r="I1324" s="162" t="str">
        <f>IF($A1324=0,"",IFERROR(INDEX(BD_Gestão!E:E,MATCH('Banco de Dados'!$B1324,BD_Gestão!$B:$B,0)),"erro"))</f>
        <v/>
      </c>
      <c r="J1324" s="186" t="str">
        <f>IF($A1324=0,"",IFERROR(INDEX(BD_Gestão!B:B,MATCH('Banco de Dados'!$B1324,BD_Gestão!$B:$B,0)),"erro"))</f>
        <v/>
      </c>
      <c r="K1324" s="158" t="str">
        <f>IF($A1324=0,"",IFERROR(INDEX(BD_Gestão!C:C,MATCH('Banco de Dados'!$B1324,BD_Gestão!$B:$B,0)),"erro"))</f>
        <v/>
      </c>
      <c r="L1324" s="158" t="str">
        <f>IF($A1324=0,"",IFERROR(INDEX(BD_Gestão!H:H,MATCH('Banco de Dados'!$B1324,BD_Gestão!$B:$B,0)),"erro"))</f>
        <v/>
      </c>
      <c r="M1324" s="161" t="str">
        <f>IF($A1324=0,"",IFERROR(INDEX(BD_Gestão!F:F,MATCH('Banco de Dados'!$B1324,BD_Gestão!$B:$B,0)),"erro"))</f>
        <v/>
      </c>
      <c r="N1324" s="161" t="str">
        <f>IF($A1324=0,"",IFERROR(INDEX(BD_Gestão!J:J,MATCH('Banco de Dados'!$B1324,BD_Gestão!$B:$B,0)),"erro"))</f>
        <v/>
      </c>
      <c r="O1324" s="164" t="str">
        <f>IF($A1324=0,"",IFERROR(INDEX(BD_Gestão!K:K,MATCH('Banco de Dados'!$B1324,BD_Gestão!$B:$B,0)),"erro"))</f>
        <v/>
      </c>
      <c r="P1324" s="169" t="str">
        <f t="shared" si="82"/>
        <v/>
      </c>
      <c r="Q1324" s="170" t="str">
        <f t="shared" si="83"/>
        <v/>
      </c>
      <c r="R1324" s="163" t="e">
        <f t="shared" si="80"/>
        <v>#VALUE!</v>
      </c>
      <c r="S1324" s="163" t="e">
        <f t="shared" si="81"/>
        <v>#VALUE!</v>
      </c>
      <c r="T1324" s="163" t="e">
        <f>INDEX(Controle!O:O,MATCH('Banco de Dados'!A1324,Controle!M:M,0))*E1324/100</f>
        <v>#N/A</v>
      </c>
    </row>
    <row r="1325" spans="1:20" hidden="1" x14ac:dyDescent="0.2">
      <c r="A1325" s="158">
        <f>BD_TS!A1324</f>
        <v>0</v>
      </c>
      <c r="B1325" s="158" t="str">
        <f>SUBSTITUTE(SUBSTITUTE(BD_TS!D1324," ",""),"-","/")</f>
        <v/>
      </c>
      <c r="C1325" s="158">
        <f>BD_TS!E1324</f>
        <v>0</v>
      </c>
      <c r="D1325" s="159">
        <f>BD_TS!F1324</f>
        <v>0</v>
      </c>
      <c r="E1325" s="160">
        <f>BD_TS!B1324</f>
        <v>0</v>
      </c>
      <c r="F1325" s="161">
        <f>BD_TS!C1324</f>
        <v>0</v>
      </c>
      <c r="G1325" s="187">
        <f>BD_TS!H1324</f>
        <v>0</v>
      </c>
      <c r="H1325" s="158" t="str">
        <f>IF($A1325=0,"",IFERROR(INDEX(BD_Gestão!A:A,MATCH('Banco de Dados'!$B1325,BD_Gestão!$B:$B,0)),"erro"))</f>
        <v/>
      </c>
      <c r="I1325" s="162" t="str">
        <f>IF($A1325=0,"",IFERROR(INDEX(BD_Gestão!E:E,MATCH('Banco de Dados'!$B1325,BD_Gestão!$B:$B,0)),"erro"))</f>
        <v/>
      </c>
      <c r="J1325" s="186" t="str">
        <f>IF($A1325=0,"",IFERROR(INDEX(BD_Gestão!B:B,MATCH('Banco de Dados'!$B1325,BD_Gestão!$B:$B,0)),"erro"))</f>
        <v/>
      </c>
      <c r="K1325" s="158" t="str">
        <f>IF($A1325=0,"",IFERROR(INDEX(BD_Gestão!C:C,MATCH('Banco de Dados'!$B1325,BD_Gestão!$B:$B,0)),"erro"))</f>
        <v/>
      </c>
      <c r="L1325" s="158" t="str">
        <f>IF($A1325=0,"",IFERROR(INDEX(BD_Gestão!H:H,MATCH('Banco de Dados'!$B1325,BD_Gestão!$B:$B,0)),"erro"))</f>
        <v/>
      </c>
      <c r="M1325" s="161" t="str">
        <f>IF($A1325=0,"",IFERROR(INDEX(BD_Gestão!F:F,MATCH('Banco de Dados'!$B1325,BD_Gestão!$B:$B,0)),"erro"))</f>
        <v/>
      </c>
      <c r="N1325" s="161" t="str">
        <f>IF($A1325=0,"",IFERROR(INDEX(BD_Gestão!J:J,MATCH('Banco de Dados'!$B1325,BD_Gestão!$B:$B,0)),"erro"))</f>
        <v/>
      </c>
      <c r="O1325" s="164" t="str">
        <f>IF($A1325=0,"",IFERROR(INDEX(BD_Gestão!K:K,MATCH('Banco de Dados'!$B1325,BD_Gestão!$B:$B,0)),"erro"))</f>
        <v/>
      </c>
      <c r="P1325" s="169" t="str">
        <f t="shared" si="82"/>
        <v/>
      </c>
      <c r="Q1325" s="170" t="str">
        <f t="shared" si="83"/>
        <v/>
      </c>
      <c r="R1325" s="163" t="e">
        <f t="shared" si="80"/>
        <v>#VALUE!</v>
      </c>
      <c r="S1325" s="163" t="e">
        <f t="shared" si="81"/>
        <v>#VALUE!</v>
      </c>
      <c r="T1325" s="163" t="e">
        <f>INDEX(Controle!O:O,MATCH('Banco de Dados'!A1325,Controle!M:M,0))*E1325/100</f>
        <v>#N/A</v>
      </c>
    </row>
    <row r="1326" spans="1:20" hidden="1" x14ac:dyDescent="0.2">
      <c r="A1326" s="158">
        <f>BD_TS!A1325</f>
        <v>0</v>
      </c>
      <c r="B1326" s="158" t="str">
        <f>SUBSTITUTE(SUBSTITUTE(BD_TS!D1325," ",""),"-","/")</f>
        <v/>
      </c>
      <c r="C1326" s="158">
        <f>BD_TS!E1325</f>
        <v>0</v>
      </c>
      <c r="D1326" s="159">
        <f>BD_TS!F1325</f>
        <v>0</v>
      </c>
      <c r="E1326" s="160">
        <f>BD_TS!B1325</f>
        <v>0</v>
      </c>
      <c r="F1326" s="161">
        <f>BD_TS!C1325</f>
        <v>0</v>
      </c>
      <c r="G1326" s="187">
        <f>BD_TS!H1325</f>
        <v>0</v>
      </c>
      <c r="H1326" s="158" t="str">
        <f>IF($A1326=0,"",IFERROR(INDEX(BD_Gestão!A:A,MATCH('Banco de Dados'!$B1326,BD_Gestão!$B:$B,0)),"erro"))</f>
        <v/>
      </c>
      <c r="I1326" s="162" t="str">
        <f>IF($A1326=0,"",IFERROR(INDEX(BD_Gestão!E:E,MATCH('Banco de Dados'!$B1326,BD_Gestão!$B:$B,0)),"erro"))</f>
        <v/>
      </c>
      <c r="J1326" s="186" t="str">
        <f>IF($A1326=0,"",IFERROR(INDEX(BD_Gestão!B:B,MATCH('Banco de Dados'!$B1326,BD_Gestão!$B:$B,0)),"erro"))</f>
        <v/>
      </c>
      <c r="K1326" s="158" t="str">
        <f>IF($A1326=0,"",IFERROR(INDEX(BD_Gestão!C:C,MATCH('Banco de Dados'!$B1326,BD_Gestão!$B:$B,0)),"erro"))</f>
        <v/>
      </c>
      <c r="L1326" s="158" t="str">
        <f>IF($A1326=0,"",IFERROR(INDEX(BD_Gestão!H:H,MATCH('Banco de Dados'!$B1326,BD_Gestão!$B:$B,0)),"erro"))</f>
        <v/>
      </c>
      <c r="M1326" s="161" t="str">
        <f>IF($A1326=0,"",IFERROR(INDEX(BD_Gestão!F:F,MATCH('Banco de Dados'!$B1326,BD_Gestão!$B:$B,0)),"erro"))</f>
        <v/>
      </c>
      <c r="N1326" s="161" t="str">
        <f>IF($A1326=0,"",IFERROR(INDEX(BD_Gestão!J:J,MATCH('Banco de Dados'!$B1326,BD_Gestão!$B:$B,0)),"erro"))</f>
        <v/>
      </c>
      <c r="O1326" s="164" t="str">
        <f>IF($A1326=0,"",IFERROR(INDEX(BD_Gestão!K:K,MATCH('Banco de Dados'!$B1326,BD_Gestão!$B:$B,0)),"erro"))</f>
        <v/>
      </c>
      <c r="P1326" s="169" t="str">
        <f t="shared" si="82"/>
        <v/>
      </c>
      <c r="Q1326" s="170" t="str">
        <f t="shared" si="83"/>
        <v/>
      </c>
      <c r="R1326" s="163" t="e">
        <f t="shared" si="80"/>
        <v>#VALUE!</v>
      </c>
      <c r="S1326" s="163" t="e">
        <f t="shared" si="81"/>
        <v>#VALUE!</v>
      </c>
      <c r="T1326" s="163" t="e">
        <f>INDEX(Controle!O:O,MATCH('Banco de Dados'!A1326,Controle!M:M,0))*E1326/100</f>
        <v>#N/A</v>
      </c>
    </row>
    <row r="1327" spans="1:20" hidden="1" x14ac:dyDescent="0.2">
      <c r="A1327" s="158">
        <f>BD_TS!A1326</f>
        <v>0</v>
      </c>
      <c r="B1327" s="158" t="str">
        <f>SUBSTITUTE(SUBSTITUTE(BD_TS!D1326," ",""),"-","/")</f>
        <v/>
      </c>
      <c r="C1327" s="158">
        <f>BD_TS!E1326</f>
        <v>0</v>
      </c>
      <c r="D1327" s="159">
        <f>BD_TS!F1326</f>
        <v>0</v>
      </c>
      <c r="E1327" s="160">
        <f>BD_TS!B1326</f>
        <v>0</v>
      </c>
      <c r="F1327" s="161">
        <f>BD_TS!C1326</f>
        <v>0</v>
      </c>
      <c r="G1327" s="187">
        <f>BD_TS!H1326</f>
        <v>0</v>
      </c>
      <c r="H1327" s="158" t="str">
        <f>IF($A1327=0,"",IFERROR(INDEX(BD_Gestão!A:A,MATCH('Banco de Dados'!$B1327,BD_Gestão!$B:$B,0)),"erro"))</f>
        <v/>
      </c>
      <c r="I1327" s="162" t="str">
        <f>IF($A1327=0,"",IFERROR(INDEX(BD_Gestão!E:E,MATCH('Banco de Dados'!$B1327,BD_Gestão!$B:$B,0)),"erro"))</f>
        <v/>
      </c>
      <c r="J1327" s="186" t="str">
        <f>IF($A1327=0,"",IFERROR(INDEX(BD_Gestão!B:B,MATCH('Banco de Dados'!$B1327,BD_Gestão!$B:$B,0)),"erro"))</f>
        <v/>
      </c>
      <c r="K1327" s="158" t="str">
        <f>IF($A1327=0,"",IFERROR(INDEX(BD_Gestão!C:C,MATCH('Banco de Dados'!$B1327,BD_Gestão!$B:$B,0)),"erro"))</f>
        <v/>
      </c>
      <c r="L1327" s="158" t="str">
        <f>IF($A1327=0,"",IFERROR(INDEX(BD_Gestão!H:H,MATCH('Banco de Dados'!$B1327,BD_Gestão!$B:$B,0)),"erro"))</f>
        <v/>
      </c>
      <c r="M1327" s="161" t="str">
        <f>IF($A1327=0,"",IFERROR(INDEX(BD_Gestão!F:F,MATCH('Banco de Dados'!$B1327,BD_Gestão!$B:$B,0)),"erro"))</f>
        <v/>
      </c>
      <c r="N1327" s="161" t="str">
        <f>IF($A1327=0,"",IFERROR(INDEX(BD_Gestão!J:J,MATCH('Banco de Dados'!$B1327,BD_Gestão!$B:$B,0)),"erro"))</f>
        <v/>
      </c>
      <c r="O1327" s="164" t="str">
        <f>IF($A1327=0,"",IFERROR(INDEX(BD_Gestão!K:K,MATCH('Banco de Dados'!$B1327,BD_Gestão!$B:$B,0)),"erro"))</f>
        <v/>
      </c>
      <c r="P1327" s="169" t="str">
        <f t="shared" si="82"/>
        <v/>
      </c>
      <c r="Q1327" s="170" t="str">
        <f t="shared" si="83"/>
        <v/>
      </c>
      <c r="R1327" s="163" t="e">
        <f t="shared" si="80"/>
        <v>#VALUE!</v>
      </c>
      <c r="S1327" s="163" t="e">
        <f t="shared" si="81"/>
        <v>#VALUE!</v>
      </c>
      <c r="T1327" s="163" t="e">
        <f>INDEX(Controle!O:O,MATCH('Banco de Dados'!A1327,Controle!M:M,0))*E1327/100</f>
        <v>#N/A</v>
      </c>
    </row>
    <row r="1328" spans="1:20" hidden="1" x14ac:dyDescent="0.2">
      <c r="A1328" s="158">
        <f>BD_TS!A1327</f>
        <v>0</v>
      </c>
      <c r="B1328" s="158" t="str">
        <f>SUBSTITUTE(SUBSTITUTE(BD_TS!D1327," ",""),"-","/")</f>
        <v/>
      </c>
      <c r="C1328" s="158">
        <f>BD_TS!E1327</f>
        <v>0</v>
      </c>
      <c r="D1328" s="159">
        <f>BD_TS!F1327</f>
        <v>0</v>
      </c>
      <c r="E1328" s="160">
        <f>BD_TS!B1327</f>
        <v>0</v>
      </c>
      <c r="F1328" s="161">
        <f>BD_TS!C1327</f>
        <v>0</v>
      </c>
      <c r="G1328" s="187">
        <f>BD_TS!H1327</f>
        <v>0</v>
      </c>
      <c r="H1328" s="158" t="str">
        <f>IF($A1328=0,"",IFERROR(INDEX(BD_Gestão!A:A,MATCH('Banco de Dados'!$B1328,BD_Gestão!$B:$B,0)),"erro"))</f>
        <v/>
      </c>
      <c r="I1328" s="162" t="str">
        <f>IF($A1328=0,"",IFERROR(INDEX(BD_Gestão!E:E,MATCH('Banco de Dados'!$B1328,BD_Gestão!$B:$B,0)),"erro"))</f>
        <v/>
      </c>
      <c r="J1328" s="186" t="str">
        <f>IF($A1328=0,"",IFERROR(INDEX(BD_Gestão!B:B,MATCH('Banco de Dados'!$B1328,BD_Gestão!$B:$B,0)),"erro"))</f>
        <v/>
      </c>
      <c r="K1328" s="158" t="str">
        <f>IF($A1328=0,"",IFERROR(INDEX(BD_Gestão!C:C,MATCH('Banco de Dados'!$B1328,BD_Gestão!$B:$B,0)),"erro"))</f>
        <v/>
      </c>
      <c r="L1328" s="158" t="str">
        <f>IF($A1328=0,"",IFERROR(INDEX(BD_Gestão!H:H,MATCH('Banco de Dados'!$B1328,BD_Gestão!$B:$B,0)),"erro"))</f>
        <v/>
      </c>
      <c r="M1328" s="161" t="str">
        <f>IF($A1328=0,"",IFERROR(INDEX(BD_Gestão!F:F,MATCH('Banco de Dados'!$B1328,BD_Gestão!$B:$B,0)),"erro"))</f>
        <v/>
      </c>
      <c r="N1328" s="161" t="str">
        <f>IF($A1328=0,"",IFERROR(INDEX(BD_Gestão!J:J,MATCH('Banco de Dados'!$B1328,BD_Gestão!$B:$B,0)),"erro"))</f>
        <v/>
      </c>
      <c r="O1328" s="164" t="str">
        <f>IF($A1328=0,"",IFERROR(INDEX(BD_Gestão!K:K,MATCH('Banco de Dados'!$B1328,BD_Gestão!$B:$B,0)),"erro"))</f>
        <v/>
      </c>
      <c r="P1328" s="169" t="str">
        <f t="shared" si="82"/>
        <v/>
      </c>
      <c r="Q1328" s="170" t="str">
        <f t="shared" si="83"/>
        <v/>
      </c>
      <c r="R1328" s="163" t="e">
        <f t="shared" si="80"/>
        <v>#VALUE!</v>
      </c>
      <c r="S1328" s="163" t="e">
        <f t="shared" si="81"/>
        <v>#VALUE!</v>
      </c>
      <c r="T1328" s="163" t="e">
        <f>INDEX(Controle!O:O,MATCH('Banco de Dados'!A1328,Controle!M:M,0))*E1328/100</f>
        <v>#N/A</v>
      </c>
    </row>
    <row r="1329" spans="1:20" hidden="1" x14ac:dyDescent="0.2">
      <c r="A1329" s="158">
        <f>BD_TS!A1328</f>
        <v>0</v>
      </c>
      <c r="B1329" s="158" t="str">
        <f>SUBSTITUTE(SUBSTITUTE(BD_TS!D1328," ",""),"-","/")</f>
        <v/>
      </c>
      <c r="C1329" s="158">
        <f>BD_TS!E1328</f>
        <v>0</v>
      </c>
      <c r="D1329" s="159">
        <f>BD_TS!F1328</f>
        <v>0</v>
      </c>
      <c r="E1329" s="160">
        <f>BD_TS!B1328</f>
        <v>0</v>
      </c>
      <c r="F1329" s="161">
        <f>BD_TS!C1328</f>
        <v>0</v>
      </c>
      <c r="G1329" s="187">
        <f>BD_TS!H1328</f>
        <v>0</v>
      </c>
      <c r="H1329" s="158" t="str">
        <f>IF($A1329=0,"",IFERROR(INDEX(BD_Gestão!A:A,MATCH('Banco de Dados'!$B1329,BD_Gestão!$B:$B,0)),"erro"))</f>
        <v/>
      </c>
      <c r="I1329" s="162" t="str">
        <f>IF($A1329=0,"",IFERROR(INDEX(BD_Gestão!E:E,MATCH('Banco de Dados'!$B1329,BD_Gestão!$B:$B,0)),"erro"))</f>
        <v/>
      </c>
      <c r="J1329" s="186" t="str">
        <f>IF($A1329=0,"",IFERROR(INDEX(BD_Gestão!B:B,MATCH('Banco de Dados'!$B1329,BD_Gestão!$B:$B,0)),"erro"))</f>
        <v/>
      </c>
      <c r="K1329" s="158" t="str">
        <f>IF($A1329=0,"",IFERROR(INDEX(BD_Gestão!C:C,MATCH('Banco de Dados'!$B1329,BD_Gestão!$B:$B,0)),"erro"))</f>
        <v/>
      </c>
      <c r="L1329" s="158" t="str">
        <f>IF($A1329=0,"",IFERROR(INDEX(BD_Gestão!H:H,MATCH('Banco de Dados'!$B1329,BD_Gestão!$B:$B,0)),"erro"))</f>
        <v/>
      </c>
      <c r="M1329" s="161" t="str">
        <f>IF($A1329=0,"",IFERROR(INDEX(BD_Gestão!F:F,MATCH('Banco de Dados'!$B1329,BD_Gestão!$B:$B,0)),"erro"))</f>
        <v/>
      </c>
      <c r="N1329" s="161" t="str">
        <f>IF($A1329=0,"",IFERROR(INDEX(BD_Gestão!J:J,MATCH('Banco de Dados'!$B1329,BD_Gestão!$B:$B,0)),"erro"))</f>
        <v/>
      </c>
      <c r="O1329" s="164" t="str">
        <f>IF($A1329=0,"",IFERROR(INDEX(BD_Gestão!K:K,MATCH('Banco de Dados'!$B1329,BD_Gestão!$B:$B,0)),"erro"))</f>
        <v/>
      </c>
      <c r="P1329" s="169" t="str">
        <f t="shared" si="82"/>
        <v/>
      </c>
      <c r="Q1329" s="170" t="str">
        <f t="shared" si="83"/>
        <v/>
      </c>
      <c r="R1329" s="163" t="e">
        <f t="shared" si="80"/>
        <v>#VALUE!</v>
      </c>
      <c r="S1329" s="163" t="e">
        <f t="shared" si="81"/>
        <v>#VALUE!</v>
      </c>
      <c r="T1329" s="163" t="e">
        <f>INDEX(Controle!O:O,MATCH('Banco de Dados'!A1329,Controle!M:M,0))*E1329/100</f>
        <v>#N/A</v>
      </c>
    </row>
    <row r="1330" spans="1:20" hidden="1" x14ac:dyDescent="0.2">
      <c r="A1330" s="158">
        <f>BD_TS!A1329</f>
        <v>0</v>
      </c>
      <c r="B1330" s="158" t="str">
        <f>SUBSTITUTE(SUBSTITUTE(BD_TS!D1329," ",""),"-","/")</f>
        <v/>
      </c>
      <c r="C1330" s="158">
        <f>BD_TS!E1329</f>
        <v>0</v>
      </c>
      <c r="D1330" s="159">
        <f>BD_TS!F1329</f>
        <v>0</v>
      </c>
      <c r="E1330" s="160">
        <f>BD_TS!B1329</f>
        <v>0</v>
      </c>
      <c r="F1330" s="161">
        <f>BD_TS!C1329</f>
        <v>0</v>
      </c>
      <c r="G1330" s="187">
        <f>BD_TS!H1329</f>
        <v>0</v>
      </c>
      <c r="H1330" s="158" t="str">
        <f>IF($A1330=0,"",IFERROR(INDEX(BD_Gestão!A:A,MATCH('Banco de Dados'!$B1330,BD_Gestão!$B:$B,0)),"erro"))</f>
        <v/>
      </c>
      <c r="I1330" s="162" t="str">
        <f>IF($A1330=0,"",IFERROR(INDEX(BD_Gestão!E:E,MATCH('Banco de Dados'!$B1330,BD_Gestão!$B:$B,0)),"erro"))</f>
        <v/>
      </c>
      <c r="J1330" s="186" t="str">
        <f>IF($A1330=0,"",IFERROR(INDEX(BD_Gestão!B:B,MATCH('Banco de Dados'!$B1330,BD_Gestão!$B:$B,0)),"erro"))</f>
        <v/>
      </c>
      <c r="K1330" s="158" t="str">
        <f>IF($A1330=0,"",IFERROR(INDEX(BD_Gestão!C:C,MATCH('Banco de Dados'!$B1330,BD_Gestão!$B:$B,0)),"erro"))</f>
        <v/>
      </c>
      <c r="L1330" s="158" t="str">
        <f>IF($A1330=0,"",IFERROR(INDEX(BD_Gestão!H:H,MATCH('Banco de Dados'!$B1330,BD_Gestão!$B:$B,0)),"erro"))</f>
        <v/>
      </c>
      <c r="M1330" s="161" t="str">
        <f>IF($A1330=0,"",IFERROR(INDEX(BD_Gestão!F:F,MATCH('Banco de Dados'!$B1330,BD_Gestão!$B:$B,0)),"erro"))</f>
        <v/>
      </c>
      <c r="N1330" s="161" t="str">
        <f>IF($A1330=0,"",IFERROR(INDEX(BD_Gestão!J:J,MATCH('Banco de Dados'!$B1330,BD_Gestão!$B:$B,0)),"erro"))</f>
        <v/>
      </c>
      <c r="O1330" s="164" t="str">
        <f>IF($A1330=0,"",IFERROR(INDEX(BD_Gestão!K:K,MATCH('Banco de Dados'!$B1330,BD_Gestão!$B:$B,0)),"erro"))</f>
        <v/>
      </c>
      <c r="P1330" s="169" t="str">
        <f t="shared" si="82"/>
        <v/>
      </c>
      <c r="Q1330" s="170" t="str">
        <f t="shared" si="83"/>
        <v/>
      </c>
      <c r="R1330" s="163" t="e">
        <f t="shared" si="80"/>
        <v>#VALUE!</v>
      </c>
      <c r="S1330" s="163" t="e">
        <f t="shared" si="81"/>
        <v>#VALUE!</v>
      </c>
      <c r="T1330" s="163" t="e">
        <f>INDEX(Controle!O:O,MATCH('Banco de Dados'!A1330,Controle!M:M,0))*E1330/100</f>
        <v>#N/A</v>
      </c>
    </row>
    <row r="1331" spans="1:20" hidden="1" x14ac:dyDescent="0.2">
      <c r="A1331" s="158">
        <f>BD_TS!A1330</f>
        <v>0</v>
      </c>
      <c r="B1331" s="158" t="str">
        <f>SUBSTITUTE(SUBSTITUTE(BD_TS!D1330," ",""),"-","/")</f>
        <v/>
      </c>
      <c r="C1331" s="158">
        <f>BD_TS!E1330</f>
        <v>0</v>
      </c>
      <c r="D1331" s="159">
        <f>BD_TS!F1330</f>
        <v>0</v>
      </c>
      <c r="E1331" s="160">
        <f>BD_TS!B1330</f>
        <v>0</v>
      </c>
      <c r="F1331" s="161">
        <f>BD_TS!C1330</f>
        <v>0</v>
      </c>
      <c r="G1331" s="187">
        <f>BD_TS!H1330</f>
        <v>0</v>
      </c>
      <c r="H1331" s="158" t="str">
        <f>IF($A1331=0,"",IFERROR(INDEX(BD_Gestão!A:A,MATCH('Banco de Dados'!$B1331,BD_Gestão!$B:$B,0)),"erro"))</f>
        <v/>
      </c>
      <c r="I1331" s="162" t="str">
        <f>IF($A1331=0,"",IFERROR(INDEX(BD_Gestão!E:E,MATCH('Banco de Dados'!$B1331,BD_Gestão!$B:$B,0)),"erro"))</f>
        <v/>
      </c>
      <c r="J1331" s="186" t="str">
        <f>IF($A1331=0,"",IFERROR(INDEX(BD_Gestão!B:B,MATCH('Banco de Dados'!$B1331,BD_Gestão!$B:$B,0)),"erro"))</f>
        <v/>
      </c>
      <c r="K1331" s="158" t="str">
        <f>IF($A1331=0,"",IFERROR(INDEX(BD_Gestão!C:C,MATCH('Banco de Dados'!$B1331,BD_Gestão!$B:$B,0)),"erro"))</f>
        <v/>
      </c>
      <c r="L1331" s="158" t="str">
        <f>IF($A1331=0,"",IFERROR(INDEX(BD_Gestão!H:H,MATCH('Banco de Dados'!$B1331,BD_Gestão!$B:$B,0)),"erro"))</f>
        <v/>
      </c>
      <c r="M1331" s="161" t="str">
        <f>IF($A1331=0,"",IFERROR(INDEX(BD_Gestão!F:F,MATCH('Banco de Dados'!$B1331,BD_Gestão!$B:$B,0)),"erro"))</f>
        <v/>
      </c>
      <c r="N1331" s="161" t="str">
        <f>IF($A1331=0,"",IFERROR(INDEX(BD_Gestão!J:J,MATCH('Banco de Dados'!$B1331,BD_Gestão!$B:$B,0)),"erro"))</f>
        <v/>
      </c>
      <c r="O1331" s="164" t="str">
        <f>IF($A1331=0,"",IFERROR(INDEX(BD_Gestão!K:K,MATCH('Banco de Dados'!$B1331,BD_Gestão!$B:$B,0)),"erro"))</f>
        <v/>
      </c>
      <c r="P1331" s="169" t="str">
        <f t="shared" si="82"/>
        <v/>
      </c>
      <c r="Q1331" s="170" t="str">
        <f t="shared" si="83"/>
        <v/>
      </c>
      <c r="R1331" s="163" t="e">
        <f t="shared" si="80"/>
        <v>#VALUE!</v>
      </c>
      <c r="S1331" s="163" t="e">
        <f t="shared" si="81"/>
        <v>#VALUE!</v>
      </c>
      <c r="T1331" s="163" t="e">
        <f>INDEX(Controle!O:O,MATCH('Banco de Dados'!A1331,Controle!M:M,0))*E1331/100</f>
        <v>#N/A</v>
      </c>
    </row>
    <row r="1332" spans="1:20" hidden="1" x14ac:dyDescent="0.2">
      <c r="A1332" s="158">
        <f>BD_TS!A1331</f>
        <v>0</v>
      </c>
      <c r="B1332" s="158" t="str">
        <f>SUBSTITUTE(SUBSTITUTE(BD_TS!D1331," ",""),"-","/")</f>
        <v/>
      </c>
      <c r="C1332" s="158">
        <f>BD_TS!E1331</f>
        <v>0</v>
      </c>
      <c r="D1332" s="159">
        <f>BD_TS!F1331</f>
        <v>0</v>
      </c>
      <c r="E1332" s="160">
        <f>BD_TS!B1331</f>
        <v>0</v>
      </c>
      <c r="F1332" s="161">
        <f>BD_TS!C1331</f>
        <v>0</v>
      </c>
      <c r="G1332" s="187">
        <f>BD_TS!H1331</f>
        <v>0</v>
      </c>
      <c r="H1332" s="158" t="str">
        <f>IF($A1332=0,"",IFERROR(INDEX(BD_Gestão!A:A,MATCH('Banco de Dados'!$B1332,BD_Gestão!$B:$B,0)),"erro"))</f>
        <v/>
      </c>
      <c r="I1332" s="162" t="str">
        <f>IF($A1332=0,"",IFERROR(INDEX(BD_Gestão!E:E,MATCH('Banco de Dados'!$B1332,BD_Gestão!$B:$B,0)),"erro"))</f>
        <v/>
      </c>
      <c r="J1332" s="186" t="str">
        <f>IF($A1332=0,"",IFERROR(INDEX(BD_Gestão!B:B,MATCH('Banco de Dados'!$B1332,BD_Gestão!$B:$B,0)),"erro"))</f>
        <v/>
      </c>
      <c r="K1332" s="158" t="str">
        <f>IF($A1332=0,"",IFERROR(INDEX(BD_Gestão!C:C,MATCH('Banco de Dados'!$B1332,BD_Gestão!$B:$B,0)),"erro"))</f>
        <v/>
      </c>
      <c r="L1332" s="158" t="str">
        <f>IF($A1332=0,"",IFERROR(INDEX(BD_Gestão!H:H,MATCH('Banco de Dados'!$B1332,BD_Gestão!$B:$B,0)),"erro"))</f>
        <v/>
      </c>
      <c r="M1332" s="161" t="str">
        <f>IF($A1332=0,"",IFERROR(INDEX(BD_Gestão!F:F,MATCH('Banco de Dados'!$B1332,BD_Gestão!$B:$B,0)),"erro"))</f>
        <v/>
      </c>
      <c r="N1332" s="161" t="str">
        <f>IF($A1332=0,"",IFERROR(INDEX(BD_Gestão!J:J,MATCH('Banco de Dados'!$B1332,BD_Gestão!$B:$B,0)),"erro"))</f>
        <v/>
      </c>
      <c r="O1332" s="164" t="str">
        <f>IF($A1332=0,"",IFERROR(INDEX(BD_Gestão!K:K,MATCH('Banco de Dados'!$B1332,BD_Gestão!$B:$B,0)),"erro"))</f>
        <v/>
      </c>
      <c r="P1332" s="169" t="str">
        <f t="shared" si="82"/>
        <v/>
      </c>
      <c r="Q1332" s="170" t="str">
        <f t="shared" si="83"/>
        <v/>
      </c>
      <c r="R1332" s="163" t="e">
        <f t="shared" si="80"/>
        <v>#VALUE!</v>
      </c>
      <c r="S1332" s="163" t="e">
        <f t="shared" si="81"/>
        <v>#VALUE!</v>
      </c>
      <c r="T1332" s="163" t="e">
        <f>INDEX(Controle!O:O,MATCH('Banco de Dados'!A1332,Controle!M:M,0))*E1332/100</f>
        <v>#N/A</v>
      </c>
    </row>
    <row r="1333" spans="1:20" hidden="1" x14ac:dyDescent="0.2">
      <c r="A1333" s="158">
        <f>BD_TS!A1332</f>
        <v>0</v>
      </c>
      <c r="B1333" s="158" t="str">
        <f>SUBSTITUTE(SUBSTITUTE(BD_TS!D1332," ",""),"-","/")</f>
        <v/>
      </c>
      <c r="C1333" s="158">
        <f>BD_TS!E1332</f>
        <v>0</v>
      </c>
      <c r="D1333" s="159">
        <f>BD_TS!F1332</f>
        <v>0</v>
      </c>
      <c r="E1333" s="160">
        <f>BD_TS!B1332</f>
        <v>0</v>
      </c>
      <c r="F1333" s="161">
        <f>BD_TS!C1332</f>
        <v>0</v>
      </c>
      <c r="G1333" s="187">
        <f>BD_TS!H1332</f>
        <v>0</v>
      </c>
      <c r="H1333" s="158" t="str">
        <f>IF($A1333=0,"",IFERROR(INDEX(BD_Gestão!A:A,MATCH('Banco de Dados'!$B1333,BD_Gestão!$B:$B,0)),"erro"))</f>
        <v/>
      </c>
      <c r="I1333" s="162" t="str">
        <f>IF($A1333=0,"",IFERROR(INDEX(BD_Gestão!E:E,MATCH('Banco de Dados'!$B1333,BD_Gestão!$B:$B,0)),"erro"))</f>
        <v/>
      </c>
      <c r="J1333" s="186" t="str">
        <f>IF($A1333=0,"",IFERROR(INDEX(BD_Gestão!B:B,MATCH('Banco de Dados'!$B1333,BD_Gestão!$B:$B,0)),"erro"))</f>
        <v/>
      </c>
      <c r="K1333" s="158" t="str">
        <f>IF($A1333=0,"",IFERROR(INDEX(BD_Gestão!C:C,MATCH('Banco de Dados'!$B1333,BD_Gestão!$B:$B,0)),"erro"))</f>
        <v/>
      </c>
      <c r="L1333" s="158" t="str">
        <f>IF($A1333=0,"",IFERROR(INDEX(BD_Gestão!H:H,MATCH('Banco de Dados'!$B1333,BD_Gestão!$B:$B,0)),"erro"))</f>
        <v/>
      </c>
      <c r="M1333" s="161" t="str">
        <f>IF($A1333=0,"",IFERROR(INDEX(BD_Gestão!F:F,MATCH('Banco de Dados'!$B1333,BD_Gestão!$B:$B,0)),"erro"))</f>
        <v/>
      </c>
      <c r="N1333" s="161" t="str">
        <f>IF($A1333=0,"",IFERROR(INDEX(BD_Gestão!J:J,MATCH('Banco de Dados'!$B1333,BD_Gestão!$B:$B,0)),"erro"))</f>
        <v/>
      </c>
      <c r="O1333" s="164" t="str">
        <f>IF($A1333=0,"",IFERROR(INDEX(BD_Gestão!K:K,MATCH('Banco de Dados'!$B1333,BD_Gestão!$B:$B,0)),"erro"))</f>
        <v/>
      </c>
      <c r="P1333" s="169" t="str">
        <f t="shared" si="82"/>
        <v/>
      </c>
      <c r="Q1333" s="170" t="str">
        <f t="shared" si="83"/>
        <v/>
      </c>
      <c r="R1333" s="163" t="e">
        <f t="shared" si="80"/>
        <v>#VALUE!</v>
      </c>
      <c r="S1333" s="163" t="e">
        <f t="shared" si="81"/>
        <v>#VALUE!</v>
      </c>
      <c r="T1333" s="163" t="e">
        <f>INDEX(Controle!O:O,MATCH('Banco de Dados'!A1333,Controle!M:M,0))*E1333/100</f>
        <v>#N/A</v>
      </c>
    </row>
    <row r="1334" spans="1:20" hidden="1" x14ac:dyDescent="0.2">
      <c r="A1334" s="158">
        <f>BD_TS!A1333</f>
        <v>0</v>
      </c>
      <c r="B1334" s="158" t="str">
        <f>SUBSTITUTE(SUBSTITUTE(BD_TS!D1333," ",""),"-","/")</f>
        <v/>
      </c>
      <c r="C1334" s="158">
        <f>BD_TS!E1333</f>
        <v>0</v>
      </c>
      <c r="D1334" s="159">
        <f>BD_TS!F1333</f>
        <v>0</v>
      </c>
      <c r="E1334" s="160">
        <f>BD_TS!B1333</f>
        <v>0</v>
      </c>
      <c r="F1334" s="161">
        <f>BD_TS!C1333</f>
        <v>0</v>
      </c>
      <c r="G1334" s="187">
        <f>BD_TS!H1333</f>
        <v>0</v>
      </c>
      <c r="H1334" s="158" t="str">
        <f>IF($A1334=0,"",IFERROR(INDEX(BD_Gestão!A:A,MATCH('Banco de Dados'!$B1334,BD_Gestão!$B:$B,0)),"erro"))</f>
        <v/>
      </c>
      <c r="I1334" s="162" t="str">
        <f>IF($A1334=0,"",IFERROR(INDEX(BD_Gestão!E:E,MATCH('Banco de Dados'!$B1334,BD_Gestão!$B:$B,0)),"erro"))</f>
        <v/>
      </c>
      <c r="J1334" s="186" t="str">
        <f>IF($A1334=0,"",IFERROR(INDEX(BD_Gestão!B:B,MATCH('Banco de Dados'!$B1334,BD_Gestão!$B:$B,0)),"erro"))</f>
        <v/>
      </c>
      <c r="K1334" s="158" t="str">
        <f>IF($A1334=0,"",IFERROR(INDEX(BD_Gestão!C:C,MATCH('Banco de Dados'!$B1334,BD_Gestão!$B:$B,0)),"erro"))</f>
        <v/>
      </c>
      <c r="L1334" s="158" t="str">
        <f>IF($A1334=0,"",IFERROR(INDEX(BD_Gestão!H:H,MATCH('Banco de Dados'!$B1334,BD_Gestão!$B:$B,0)),"erro"))</f>
        <v/>
      </c>
      <c r="M1334" s="161" t="str">
        <f>IF($A1334=0,"",IFERROR(INDEX(BD_Gestão!F:F,MATCH('Banco de Dados'!$B1334,BD_Gestão!$B:$B,0)),"erro"))</f>
        <v/>
      </c>
      <c r="N1334" s="161" t="str">
        <f>IF($A1334=0,"",IFERROR(INDEX(BD_Gestão!J:J,MATCH('Banco de Dados'!$B1334,BD_Gestão!$B:$B,0)),"erro"))</f>
        <v/>
      </c>
      <c r="O1334" s="164" t="str">
        <f>IF($A1334=0,"",IFERROR(INDEX(BD_Gestão!K:K,MATCH('Banco de Dados'!$B1334,BD_Gestão!$B:$B,0)),"erro"))</f>
        <v/>
      </c>
      <c r="P1334" s="169" t="str">
        <f t="shared" si="82"/>
        <v/>
      </c>
      <c r="Q1334" s="170" t="str">
        <f t="shared" si="83"/>
        <v/>
      </c>
      <c r="R1334" s="163" t="e">
        <f t="shared" si="80"/>
        <v>#VALUE!</v>
      </c>
      <c r="S1334" s="163" t="e">
        <f t="shared" si="81"/>
        <v>#VALUE!</v>
      </c>
      <c r="T1334" s="163" t="e">
        <f>INDEX(Controle!O:O,MATCH('Banco de Dados'!A1334,Controle!M:M,0))*E1334/100</f>
        <v>#N/A</v>
      </c>
    </row>
    <row r="1335" spans="1:20" hidden="1" x14ac:dyDescent="0.2">
      <c r="A1335" s="158">
        <f>BD_TS!A1334</f>
        <v>0</v>
      </c>
      <c r="B1335" s="158" t="str">
        <f>SUBSTITUTE(SUBSTITUTE(BD_TS!D1334," ",""),"-","/")</f>
        <v/>
      </c>
      <c r="C1335" s="158">
        <f>BD_TS!E1334</f>
        <v>0</v>
      </c>
      <c r="D1335" s="159">
        <f>BD_TS!F1334</f>
        <v>0</v>
      </c>
      <c r="E1335" s="160">
        <f>BD_TS!B1334</f>
        <v>0</v>
      </c>
      <c r="F1335" s="161">
        <f>BD_TS!C1334</f>
        <v>0</v>
      </c>
      <c r="G1335" s="187">
        <f>BD_TS!H1334</f>
        <v>0</v>
      </c>
      <c r="H1335" s="158" t="str">
        <f>IF($A1335=0,"",IFERROR(INDEX(BD_Gestão!A:A,MATCH('Banco de Dados'!$B1335,BD_Gestão!$B:$B,0)),"erro"))</f>
        <v/>
      </c>
      <c r="I1335" s="162" t="str">
        <f>IF($A1335=0,"",IFERROR(INDEX(BD_Gestão!E:E,MATCH('Banco de Dados'!$B1335,BD_Gestão!$B:$B,0)),"erro"))</f>
        <v/>
      </c>
      <c r="J1335" s="186" t="str">
        <f>IF($A1335=0,"",IFERROR(INDEX(BD_Gestão!B:B,MATCH('Banco de Dados'!$B1335,BD_Gestão!$B:$B,0)),"erro"))</f>
        <v/>
      </c>
      <c r="K1335" s="158" t="str">
        <f>IF($A1335=0,"",IFERROR(INDEX(BD_Gestão!C:C,MATCH('Banco de Dados'!$B1335,BD_Gestão!$B:$B,0)),"erro"))</f>
        <v/>
      </c>
      <c r="L1335" s="158" t="str">
        <f>IF($A1335=0,"",IFERROR(INDEX(BD_Gestão!H:H,MATCH('Banco de Dados'!$B1335,BD_Gestão!$B:$B,0)),"erro"))</f>
        <v/>
      </c>
      <c r="M1335" s="161" t="str">
        <f>IF($A1335=0,"",IFERROR(INDEX(BD_Gestão!F:F,MATCH('Banco de Dados'!$B1335,BD_Gestão!$B:$B,0)),"erro"))</f>
        <v/>
      </c>
      <c r="N1335" s="161" t="str">
        <f>IF($A1335=0,"",IFERROR(INDEX(BD_Gestão!J:J,MATCH('Banco de Dados'!$B1335,BD_Gestão!$B:$B,0)),"erro"))</f>
        <v/>
      </c>
      <c r="O1335" s="164" t="str">
        <f>IF($A1335=0,"",IFERROR(INDEX(BD_Gestão!K:K,MATCH('Banco de Dados'!$B1335,BD_Gestão!$B:$B,0)),"erro"))</f>
        <v/>
      </c>
      <c r="P1335" s="169" t="str">
        <f t="shared" si="82"/>
        <v/>
      </c>
      <c r="Q1335" s="170" t="str">
        <f t="shared" si="83"/>
        <v/>
      </c>
      <c r="R1335" s="163" t="e">
        <f t="shared" si="80"/>
        <v>#VALUE!</v>
      </c>
      <c r="S1335" s="163" t="e">
        <f t="shared" si="81"/>
        <v>#VALUE!</v>
      </c>
      <c r="T1335" s="163" t="e">
        <f>INDEX(Controle!O:O,MATCH('Banco de Dados'!A1335,Controle!M:M,0))*E1335/100</f>
        <v>#N/A</v>
      </c>
    </row>
    <row r="1336" spans="1:20" hidden="1" x14ac:dyDescent="0.2">
      <c r="A1336" s="158">
        <f>BD_TS!A1335</f>
        <v>0</v>
      </c>
      <c r="B1336" s="158" t="str">
        <f>SUBSTITUTE(SUBSTITUTE(BD_TS!D1335," ",""),"-","/")</f>
        <v/>
      </c>
      <c r="C1336" s="158">
        <f>BD_TS!E1335</f>
        <v>0</v>
      </c>
      <c r="D1336" s="159">
        <f>BD_TS!F1335</f>
        <v>0</v>
      </c>
      <c r="E1336" s="160">
        <f>BD_TS!B1335</f>
        <v>0</v>
      </c>
      <c r="F1336" s="161">
        <f>BD_TS!C1335</f>
        <v>0</v>
      </c>
      <c r="G1336" s="187">
        <f>BD_TS!H1335</f>
        <v>0</v>
      </c>
      <c r="H1336" s="158" t="str">
        <f>IF($A1336=0,"",IFERROR(INDEX(BD_Gestão!A:A,MATCH('Banco de Dados'!$B1336,BD_Gestão!$B:$B,0)),"erro"))</f>
        <v/>
      </c>
      <c r="I1336" s="162" t="str">
        <f>IF($A1336=0,"",IFERROR(INDEX(BD_Gestão!E:E,MATCH('Banco de Dados'!$B1336,BD_Gestão!$B:$B,0)),"erro"))</f>
        <v/>
      </c>
      <c r="J1336" s="186" t="str">
        <f>IF($A1336=0,"",IFERROR(INDEX(BD_Gestão!B:B,MATCH('Banco de Dados'!$B1336,BD_Gestão!$B:$B,0)),"erro"))</f>
        <v/>
      </c>
      <c r="K1336" s="158" t="str">
        <f>IF($A1336=0,"",IFERROR(INDEX(BD_Gestão!C:C,MATCH('Banco de Dados'!$B1336,BD_Gestão!$B:$B,0)),"erro"))</f>
        <v/>
      </c>
      <c r="L1336" s="158" t="str">
        <f>IF($A1336=0,"",IFERROR(INDEX(BD_Gestão!H:H,MATCH('Banco de Dados'!$B1336,BD_Gestão!$B:$B,0)),"erro"))</f>
        <v/>
      </c>
      <c r="M1336" s="161" t="str">
        <f>IF($A1336=0,"",IFERROR(INDEX(BD_Gestão!F:F,MATCH('Banco de Dados'!$B1336,BD_Gestão!$B:$B,0)),"erro"))</f>
        <v/>
      </c>
      <c r="N1336" s="161" t="str">
        <f>IF($A1336=0,"",IFERROR(INDEX(BD_Gestão!J:J,MATCH('Banco de Dados'!$B1336,BD_Gestão!$B:$B,0)),"erro"))</f>
        <v/>
      </c>
      <c r="O1336" s="164" t="str">
        <f>IF($A1336=0,"",IFERROR(INDEX(BD_Gestão!K:K,MATCH('Banco de Dados'!$B1336,BD_Gestão!$B:$B,0)),"erro"))</f>
        <v/>
      </c>
      <c r="P1336" s="169" t="str">
        <f t="shared" si="82"/>
        <v/>
      </c>
      <c r="Q1336" s="170" t="str">
        <f t="shared" si="83"/>
        <v/>
      </c>
      <c r="R1336" s="163" t="e">
        <f t="shared" si="80"/>
        <v>#VALUE!</v>
      </c>
      <c r="S1336" s="163" t="e">
        <f t="shared" si="81"/>
        <v>#VALUE!</v>
      </c>
      <c r="T1336" s="163" t="e">
        <f>INDEX(Controle!O:O,MATCH('Banco de Dados'!A1336,Controle!M:M,0))*E1336/100</f>
        <v>#N/A</v>
      </c>
    </row>
    <row r="1337" spans="1:20" hidden="1" x14ac:dyDescent="0.2">
      <c r="A1337" s="158">
        <f>BD_TS!A1336</f>
        <v>0</v>
      </c>
      <c r="B1337" s="158" t="str">
        <f>SUBSTITUTE(SUBSTITUTE(BD_TS!D1336," ",""),"-","/")</f>
        <v/>
      </c>
      <c r="C1337" s="158">
        <f>BD_TS!E1336</f>
        <v>0</v>
      </c>
      <c r="D1337" s="159">
        <f>BD_TS!F1336</f>
        <v>0</v>
      </c>
      <c r="E1337" s="160">
        <f>BD_TS!B1336</f>
        <v>0</v>
      </c>
      <c r="F1337" s="161">
        <f>BD_TS!C1336</f>
        <v>0</v>
      </c>
      <c r="G1337" s="187">
        <f>BD_TS!H1336</f>
        <v>0</v>
      </c>
      <c r="H1337" s="158" t="str">
        <f>IF($A1337=0,"",IFERROR(INDEX(BD_Gestão!A:A,MATCH('Banco de Dados'!$B1337,BD_Gestão!$B:$B,0)),"erro"))</f>
        <v/>
      </c>
      <c r="I1337" s="162" t="str">
        <f>IF($A1337=0,"",IFERROR(INDEX(BD_Gestão!E:E,MATCH('Banco de Dados'!$B1337,BD_Gestão!$B:$B,0)),"erro"))</f>
        <v/>
      </c>
      <c r="J1337" s="186" t="str">
        <f>IF($A1337=0,"",IFERROR(INDEX(BD_Gestão!B:B,MATCH('Banco de Dados'!$B1337,BD_Gestão!$B:$B,0)),"erro"))</f>
        <v/>
      </c>
      <c r="K1337" s="158" t="str">
        <f>IF($A1337=0,"",IFERROR(INDEX(BD_Gestão!C:C,MATCH('Banco de Dados'!$B1337,BD_Gestão!$B:$B,0)),"erro"))</f>
        <v/>
      </c>
      <c r="L1337" s="158" t="str">
        <f>IF($A1337=0,"",IFERROR(INDEX(BD_Gestão!H:H,MATCH('Banco de Dados'!$B1337,BD_Gestão!$B:$B,0)),"erro"))</f>
        <v/>
      </c>
      <c r="M1337" s="161" t="str">
        <f>IF($A1337=0,"",IFERROR(INDEX(BD_Gestão!F:F,MATCH('Banco de Dados'!$B1337,BD_Gestão!$B:$B,0)),"erro"))</f>
        <v/>
      </c>
      <c r="N1337" s="161" t="str">
        <f>IF($A1337=0,"",IFERROR(INDEX(BD_Gestão!J:J,MATCH('Banco de Dados'!$B1337,BD_Gestão!$B:$B,0)),"erro"))</f>
        <v/>
      </c>
      <c r="O1337" s="164" t="str">
        <f>IF($A1337=0,"",IFERROR(INDEX(BD_Gestão!K:K,MATCH('Banco de Dados'!$B1337,BD_Gestão!$B:$B,0)),"erro"))</f>
        <v/>
      </c>
      <c r="P1337" s="169" t="str">
        <f t="shared" si="82"/>
        <v/>
      </c>
      <c r="Q1337" s="170" t="str">
        <f t="shared" si="83"/>
        <v/>
      </c>
      <c r="R1337" s="163" t="e">
        <f t="shared" si="80"/>
        <v>#VALUE!</v>
      </c>
      <c r="S1337" s="163" t="e">
        <f t="shared" si="81"/>
        <v>#VALUE!</v>
      </c>
      <c r="T1337" s="163" t="e">
        <f>INDEX(Controle!O:O,MATCH('Banco de Dados'!A1337,Controle!M:M,0))*E1337/100</f>
        <v>#N/A</v>
      </c>
    </row>
    <row r="1338" spans="1:20" hidden="1" x14ac:dyDescent="0.2">
      <c r="A1338" s="158">
        <f>BD_TS!A1337</f>
        <v>0</v>
      </c>
      <c r="B1338" s="158" t="str">
        <f>SUBSTITUTE(SUBSTITUTE(BD_TS!D1337," ",""),"-","/")</f>
        <v/>
      </c>
      <c r="C1338" s="158">
        <f>BD_TS!E1337</f>
        <v>0</v>
      </c>
      <c r="D1338" s="159">
        <f>BD_TS!F1337</f>
        <v>0</v>
      </c>
      <c r="E1338" s="160">
        <f>BD_TS!B1337</f>
        <v>0</v>
      </c>
      <c r="F1338" s="161">
        <f>BD_TS!C1337</f>
        <v>0</v>
      </c>
      <c r="G1338" s="187">
        <f>BD_TS!H1337</f>
        <v>0</v>
      </c>
      <c r="H1338" s="158" t="str">
        <f>IF($A1338=0,"",IFERROR(INDEX(BD_Gestão!A:A,MATCH('Banco de Dados'!$B1338,BD_Gestão!$B:$B,0)),"erro"))</f>
        <v/>
      </c>
      <c r="I1338" s="162" t="str">
        <f>IF($A1338=0,"",IFERROR(INDEX(BD_Gestão!E:E,MATCH('Banco de Dados'!$B1338,BD_Gestão!$B:$B,0)),"erro"))</f>
        <v/>
      </c>
      <c r="J1338" s="186" t="str">
        <f>IF($A1338=0,"",IFERROR(INDEX(BD_Gestão!B:B,MATCH('Banco de Dados'!$B1338,BD_Gestão!$B:$B,0)),"erro"))</f>
        <v/>
      </c>
      <c r="K1338" s="158" t="str">
        <f>IF($A1338=0,"",IFERROR(INDEX(BD_Gestão!C:C,MATCH('Banco de Dados'!$B1338,BD_Gestão!$B:$B,0)),"erro"))</f>
        <v/>
      </c>
      <c r="L1338" s="158" t="str">
        <f>IF($A1338=0,"",IFERROR(INDEX(BD_Gestão!H:H,MATCH('Banco de Dados'!$B1338,BD_Gestão!$B:$B,0)),"erro"))</f>
        <v/>
      </c>
      <c r="M1338" s="161" t="str">
        <f>IF($A1338=0,"",IFERROR(INDEX(BD_Gestão!F:F,MATCH('Banco de Dados'!$B1338,BD_Gestão!$B:$B,0)),"erro"))</f>
        <v/>
      </c>
      <c r="N1338" s="161" t="str">
        <f>IF($A1338=0,"",IFERROR(INDEX(BD_Gestão!J:J,MATCH('Banco de Dados'!$B1338,BD_Gestão!$B:$B,0)),"erro"))</f>
        <v/>
      </c>
      <c r="O1338" s="164" t="str">
        <f>IF($A1338=0,"",IFERROR(INDEX(BD_Gestão!K:K,MATCH('Banco de Dados'!$B1338,BD_Gestão!$B:$B,0)),"erro"))</f>
        <v/>
      </c>
      <c r="P1338" s="169" t="str">
        <f t="shared" si="82"/>
        <v/>
      </c>
      <c r="Q1338" s="170" t="str">
        <f t="shared" si="83"/>
        <v/>
      </c>
      <c r="R1338" s="163" t="e">
        <f t="shared" si="80"/>
        <v>#VALUE!</v>
      </c>
      <c r="S1338" s="163" t="e">
        <f t="shared" si="81"/>
        <v>#VALUE!</v>
      </c>
      <c r="T1338" s="163" t="e">
        <f>INDEX(Controle!O:O,MATCH('Banco de Dados'!A1338,Controle!M:M,0))*E1338/100</f>
        <v>#N/A</v>
      </c>
    </row>
    <row r="1339" spans="1:20" hidden="1" x14ac:dyDescent="0.2">
      <c r="A1339" s="158">
        <f>BD_TS!A1338</f>
        <v>0</v>
      </c>
      <c r="B1339" s="158" t="str">
        <f>SUBSTITUTE(SUBSTITUTE(BD_TS!D1338," ",""),"-","/")</f>
        <v/>
      </c>
      <c r="C1339" s="158">
        <f>BD_TS!E1338</f>
        <v>0</v>
      </c>
      <c r="D1339" s="159">
        <f>BD_TS!F1338</f>
        <v>0</v>
      </c>
      <c r="E1339" s="160">
        <f>BD_TS!B1338</f>
        <v>0</v>
      </c>
      <c r="F1339" s="161">
        <f>BD_TS!C1338</f>
        <v>0</v>
      </c>
      <c r="G1339" s="187">
        <f>BD_TS!H1338</f>
        <v>0</v>
      </c>
      <c r="H1339" s="158" t="str">
        <f>IF($A1339=0,"",IFERROR(INDEX(BD_Gestão!A:A,MATCH('Banco de Dados'!$B1339,BD_Gestão!$B:$B,0)),"erro"))</f>
        <v/>
      </c>
      <c r="I1339" s="162" t="str">
        <f>IF($A1339=0,"",IFERROR(INDEX(BD_Gestão!E:E,MATCH('Banco de Dados'!$B1339,BD_Gestão!$B:$B,0)),"erro"))</f>
        <v/>
      </c>
      <c r="J1339" s="186" t="str">
        <f>IF($A1339=0,"",IFERROR(INDEX(BD_Gestão!B:B,MATCH('Banco de Dados'!$B1339,BD_Gestão!$B:$B,0)),"erro"))</f>
        <v/>
      </c>
      <c r="K1339" s="158" t="str">
        <f>IF($A1339=0,"",IFERROR(INDEX(BD_Gestão!C:C,MATCH('Banco de Dados'!$B1339,BD_Gestão!$B:$B,0)),"erro"))</f>
        <v/>
      </c>
      <c r="L1339" s="158" t="str">
        <f>IF($A1339=0,"",IFERROR(INDEX(BD_Gestão!H:H,MATCH('Banco de Dados'!$B1339,BD_Gestão!$B:$B,0)),"erro"))</f>
        <v/>
      </c>
      <c r="M1339" s="161" t="str">
        <f>IF($A1339=0,"",IFERROR(INDEX(BD_Gestão!F:F,MATCH('Banco de Dados'!$B1339,BD_Gestão!$B:$B,0)),"erro"))</f>
        <v/>
      </c>
      <c r="N1339" s="161" t="str">
        <f>IF($A1339=0,"",IFERROR(INDEX(BD_Gestão!J:J,MATCH('Banco de Dados'!$B1339,BD_Gestão!$B:$B,0)),"erro"))</f>
        <v/>
      </c>
      <c r="O1339" s="164" t="str">
        <f>IF($A1339=0,"",IFERROR(INDEX(BD_Gestão!K:K,MATCH('Banco de Dados'!$B1339,BD_Gestão!$B:$B,0)),"erro"))</f>
        <v/>
      </c>
      <c r="P1339" s="169" t="str">
        <f t="shared" si="82"/>
        <v/>
      </c>
      <c r="Q1339" s="170" t="str">
        <f t="shared" si="83"/>
        <v/>
      </c>
      <c r="R1339" s="163" t="e">
        <f t="shared" si="80"/>
        <v>#VALUE!</v>
      </c>
      <c r="S1339" s="163" t="e">
        <f t="shared" si="81"/>
        <v>#VALUE!</v>
      </c>
      <c r="T1339" s="163" t="e">
        <f>INDEX(Controle!O:O,MATCH('Banco de Dados'!A1339,Controle!M:M,0))*E1339/100</f>
        <v>#N/A</v>
      </c>
    </row>
    <row r="1340" spans="1:20" hidden="1" x14ac:dyDescent="0.2">
      <c r="A1340" s="158">
        <f>BD_TS!A1339</f>
        <v>0</v>
      </c>
      <c r="B1340" s="158" t="str">
        <f>SUBSTITUTE(SUBSTITUTE(BD_TS!D1339," ",""),"-","/")</f>
        <v/>
      </c>
      <c r="C1340" s="158">
        <f>BD_TS!E1339</f>
        <v>0</v>
      </c>
      <c r="D1340" s="159">
        <f>BD_TS!F1339</f>
        <v>0</v>
      </c>
      <c r="E1340" s="160">
        <f>BD_TS!B1339</f>
        <v>0</v>
      </c>
      <c r="F1340" s="161">
        <f>BD_TS!C1339</f>
        <v>0</v>
      </c>
      <c r="G1340" s="187">
        <f>BD_TS!H1339</f>
        <v>0</v>
      </c>
      <c r="H1340" s="158" t="str">
        <f>IF($A1340=0,"",IFERROR(INDEX(BD_Gestão!A:A,MATCH('Banco de Dados'!$B1340,BD_Gestão!$B:$B,0)),"erro"))</f>
        <v/>
      </c>
      <c r="I1340" s="162" t="str">
        <f>IF($A1340=0,"",IFERROR(INDEX(BD_Gestão!E:E,MATCH('Banco de Dados'!$B1340,BD_Gestão!$B:$B,0)),"erro"))</f>
        <v/>
      </c>
      <c r="J1340" s="186" t="str">
        <f>IF($A1340=0,"",IFERROR(INDEX(BD_Gestão!B:B,MATCH('Banco de Dados'!$B1340,BD_Gestão!$B:$B,0)),"erro"))</f>
        <v/>
      </c>
      <c r="K1340" s="158" t="str">
        <f>IF($A1340=0,"",IFERROR(INDEX(BD_Gestão!C:C,MATCH('Banco de Dados'!$B1340,BD_Gestão!$B:$B,0)),"erro"))</f>
        <v/>
      </c>
      <c r="L1340" s="158" t="str">
        <f>IF($A1340=0,"",IFERROR(INDEX(BD_Gestão!H:H,MATCH('Banco de Dados'!$B1340,BD_Gestão!$B:$B,0)),"erro"))</f>
        <v/>
      </c>
      <c r="M1340" s="161" t="str">
        <f>IF($A1340=0,"",IFERROR(INDEX(BD_Gestão!F:F,MATCH('Banco de Dados'!$B1340,BD_Gestão!$B:$B,0)),"erro"))</f>
        <v/>
      </c>
      <c r="N1340" s="161" t="str">
        <f>IF($A1340=0,"",IFERROR(INDEX(BD_Gestão!J:J,MATCH('Banco de Dados'!$B1340,BD_Gestão!$B:$B,0)),"erro"))</f>
        <v/>
      </c>
      <c r="O1340" s="164" t="str">
        <f>IF($A1340=0,"",IFERROR(INDEX(BD_Gestão!K:K,MATCH('Banco de Dados'!$B1340,BD_Gestão!$B:$B,0)),"erro"))</f>
        <v/>
      </c>
      <c r="P1340" s="169" t="str">
        <f t="shared" si="82"/>
        <v/>
      </c>
      <c r="Q1340" s="170" t="str">
        <f t="shared" si="83"/>
        <v/>
      </c>
      <c r="R1340" s="163" t="e">
        <f t="shared" si="80"/>
        <v>#VALUE!</v>
      </c>
      <c r="S1340" s="163" t="e">
        <f t="shared" si="81"/>
        <v>#VALUE!</v>
      </c>
      <c r="T1340" s="163" t="e">
        <f>INDEX(Controle!O:O,MATCH('Banco de Dados'!A1340,Controle!M:M,0))*E1340/100</f>
        <v>#N/A</v>
      </c>
    </row>
    <row r="1341" spans="1:20" hidden="1" x14ac:dyDescent="0.2">
      <c r="A1341" s="158">
        <f>BD_TS!A1340</f>
        <v>0</v>
      </c>
      <c r="B1341" s="158" t="str">
        <f>SUBSTITUTE(SUBSTITUTE(BD_TS!D1340," ",""),"-","/")</f>
        <v/>
      </c>
      <c r="C1341" s="158">
        <f>BD_TS!E1340</f>
        <v>0</v>
      </c>
      <c r="D1341" s="159">
        <f>BD_TS!F1340</f>
        <v>0</v>
      </c>
      <c r="E1341" s="160">
        <f>BD_TS!B1340</f>
        <v>0</v>
      </c>
      <c r="F1341" s="161">
        <f>BD_TS!C1340</f>
        <v>0</v>
      </c>
      <c r="G1341" s="187">
        <f>BD_TS!H1340</f>
        <v>0</v>
      </c>
      <c r="H1341" s="158" t="str">
        <f>IF($A1341=0,"",IFERROR(INDEX(BD_Gestão!A:A,MATCH('Banco de Dados'!$B1341,BD_Gestão!$B:$B,0)),"erro"))</f>
        <v/>
      </c>
      <c r="I1341" s="162" t="str">
        <f>IF($A1341=0,"",IFERROR(INDEX(BD_Gestão!E:E,MATCH('Banco de Dados'!$B1341,BD_Gestão!$B:$B,0)),"erro"))</f>
        <v/>
      </c>
      <c r="J1341" s="186" t="str">
        <f>IF($A1341=0,"",IFERROR(INDEX(BD_Gestão!B:B,MATCH('Banco de Dados'!$B1341,BD_Gestão!$B:$B,0)),"erro"))</f>
        <v/>
      </c>
      <c r="K1341" s="158" t="str">
        <f>IF($A1341=0,"",IFERROR(INDEX(BD_Gestão!C:C,MATCH('Banco de Dados'!$B1341,BD_Gestão!$B:$B,0)),"erro"))</f>
        <v/>
      </c>
      <c r="L1341" s="158" t="str">
        <f>IF($A1341=0,"",IFERROR(INDEX(BD_Gestão!H:H,MATCH('Banco de Dados'!$B1341,BD_Gestão!$B:$B,0)),"erro"))</f>
        <v/>
      </c>
      <c r="M1341" s="161" t="str">
        <f>IF($A1341=0,"",IFERROR(INDEX(BD_Gestão!F:F,MATCH('Banco de Dados'!$B1341,BD_Gestão!$B:$B,0)),"erro"))</f>
        <v/>
      </c>
      <c r="N1341" s="161" t="str">
        <f>IF($A1341=0,"",IFERROR(INDEX(BD_Gestão!J:J,MATCH('Banco de Dados'!$B1341,BD_Gestão!$B:$B,0)),"erro"))</f>
        <v/>
      </c>
      <c r="O1341" s="164" t="str">
        <f>IF($A1341=0,"",IFERROR(INDEX(BD_Gestão!K:K,MATCH('Banco de Dados'!$B1341,BD_Gestão!$B:$B,0)),"erro"))</f>
        <v/>
      </c>
      <c r="P1341" s="169" t="str">
        <f t="shared" si="82"/>
        <v/>
      </c>
      <c r="Q1341" s="170" t="str">
        <f t="shared" si="83"/>
        <v/>
      </c>
      <c r="R1341" s="163" t="e">
        <f t="shared" si="80"/>
        <v>#VALUE!</v>
      </c>
      <c r="S1341" s="163" t="e">
        <f t="shared" si="81"/>
        <v>#VALUE!</v>
      </c>
      <c r="T1341" s="163" t="e">
        <f>INDEX(Controle!O:O,MATCH('Banco de Dados'!A1341,Controle!M:M,0))*E1341/100</f>
        <v>#N/A</v>
      </c>
    </row>
    <row r="1342" spans="1:20" hidden="1" x14ac:dyDescent="0.2">
      <c r="A1342" s="158">
        <f>BD_TS!A1341</f>
        <v>0</v>
      </c>
      <c r="B1342" s="158" t="str">
        <f>SUBSTITUTE(SUBSTITUTE(BD_TS!D1341," ",""),"-","/")</f>
        <v/>
      </c>
      <c r="C1342" s="158">
        <f>BD_TS!E1341</f>
        <v>0</v>
      </c>
      <c r="D1342" s="159">
        <f>BD_TS!F1341</f>
        <v>0</v>
      </c>
      <c r="E1342" s="160">
        <f>BD_TS!B1341</f>
        <v>0</v>
      </c>
      <c r="F1342" s="161">
        <f>BD_TS!C1341</f>
        <v>0</v>
      </c>
      <c r="G1342" s="187">
        <f>BD_TS!H1341</f>
        <v>0</v>
      </c>
      <c r="H1342" s="158" t="str">
        <f>IF($A1342=0,"",IFERROR(INDEX(BD_Gestão!A:A,MATCH('Banco de Dados'!$B1342,BD_Gestão!$B:$B,0)),"erro"))</f>
        <v/>
      </c>
      <c r="I1342" s="162" t="str">
        <f>IF($A1342=0,"",IFERROR(INDEX(BD_Gestão!E:E,MATCH('Banco de Dados'!$B1342,BD_Gestão!$B:$B,0)),"erro"))</f>
        <v/>
      </c>
      <c r="J1342" s="186" t="str">
        <f>IF($A1342=0,"",IFERROR(INDEX(BD_Gestão!B:B,MATCH('Banco de Dados'!$B1342,BD_Gestão!$B:$B,0)),"erro"))</f>
        <v/>
      </c>
      <c r="K1342" s="158" t="str">
        <f>IF($A1342=0,"",IFERROR(INDEX(BD_Gestão!C:C,MATCH('Banco de Dados'!$B1342,BD_Gestão!$B:$B,0)),"erro"))</f>
        <v/>
      </c>
      <c r="L1342" s="158" t="str">
        <f>IF($A1342=0,"",IFERROR(INDEX(BD_Gestão!H:H,MATCH('Banco de Dados'!$B1342,BD_Gestão!$B:$B,0)),"erro"))</f>
        <v/>
      </c>
      <c r="M1342" s="161" t="str">
        <f>IF($A1342=0,"",IFERROR(INDEX(BD_Gestão!F:F,MATCH('Banco de Dados'!$B1342,BD_Gestão!$B:$B,0)),"erro"))</f>
        <v/>
      </c>
      <c r="N1342" s="161" t="str">
        <f>IF($A1342=0,"",IFERROR(INDEX(BD_Gestão!J:J,MATCH('Banco de Dados'!$B1342,BD_Gestão!$B:$B,0)),"erro"))</f>
        <v/>
      </c>
      <c r="O1342" s="164" t="str">
        <f>IF($A1342=0,"",IFERROR(INDEX(BD_Gestão!K:K,MATCH('Banco de Dados'!$B1342,BD_Gestão!$B:$B,0)),"erro"))</f>
        <v/>
      </c>
      <c r="P1342" s="169" t="str">
        <f t="shared" si="82"/>
        <v/>
      </c>
      <c r="Q1342" s="170" t="str">
        <f t="shared" si="83"/>
        <v/>
      </c>
      <c r="R1342" s="163" t="e">
        <f t="shared" si="80"/>
        <v>#VALUE!</v>
      </c>
      <c r="S1342" s="163" t="e">
        <f t="shared" si="81"/>
        <v>#VALUE!</v>
      </c>
      <c r="T1342" s="163" t="e">
        <f>INDEX(Controle!O:O,MATCH('Banco de Dados'!A1342,Controle!M:M,0))*E1342/100</f>
        <v>#N/A</v>
      </c>
    </row>
    <row r="1343" spans="1:20" hidden="1" x14ac:dyDescent="0.2">
      <c r="A1343" s="158">
        <f>BD_TS!A1342</f>
        <v>0</v>
      </c>
      <c r="B1343" s="158" t="str">
        <f>SUBSTITUTE(SUBSTITUTE(BD_TS!D1342," ",""),"-","/")</f>
        <v/>
      </c>
      <c r="C1343" s="158">
        <f>BD_TS!E1342</f>
        <v>0</v>
      </c>
      <c r="D1343" s="159">
        <f>BD_TS!F1342</f>
        <v>0</v>
      </c>
      <c r="E1343" s="160">
        <f>BD_TS!B1342</f>
        <v>0</v>
      </c>
      <c r="F1343" s="161">
        <f>BD_TS!C1342</f>
        <v>0</v>
      </c>
      <c r="G1343" s="187">
        <f>BD_TS!H1342</f>
        <v>0</v>
      </c>
      <c r="H1343" s="158" t="str">
        <f>IF($A1343=0,"",IFERROR(INDEX(BD_Gestão!A:A,MATCH('Banco de Dados'!$B1343,BD_Gestão!$B:$B,0)),"erro"))</f>
        <v/>
      </c>
      <c r="I1343" s="162" t="str">
        <f>IF($A1343=0,"",IFERROR(INDEX(BD_Gestão!E:E,MATCH('Banco de Dados'!$B1343,BD_Gestão!$B:$B,0)),"erro"))</f>
        <v/>
      </c>
      <c r="J1343" s="186" t="str">
        <f>IF($A1343=0,"",IFERROR(INDEX(BD_Gestão!B:B,MATCH('Banco de Dados'!$B1343,BD_Gestão!$B:$B,0)),"erro"))</f>
        <v/>
      </c>
      <c r="K1343" s="158" t="str">
        <f>IF($A1343=0,"",IFERROR(INDEX(BD_Gestão!C:C,MATCH('Banco de Dados'!$B1343,BD_Gestão!$B:$B,0)),"erro"))</f>
        <v/>
      </c>
      <c r="L1343" s="158" t="str">
        <f>IF($A1343=0,"",IFERROR(INDEX(BD_Gestão!H:H,MATCH('Banco de Dados'!$B1343,BD_Gestão!$B:$B,0)),"erro"))</f>
        <v/>
      </c>
      <c r="M1343" s="161" t="str">
        <f>IF($A1343=0,"",IFERROR(INDEX(BD_Gestão!F:F,MATCH('Banco de Dados'!$B1343,BD_Gestão!$B:$B,0)),"erro"))</f>
        <v/>
      </c>
      <c r="N1343" s="161" t="str">
        <f>IF($A1343=0,"",IFERROR(INDEX(BD_Gestão!J:J,MATCH('Banco de Dados'!$B1343,BD_Gestão!$B:$B,0)),"erro"))</f>
        <v/>
      </c>
      <c r="O1343" s="164" t="str">
        <f>IF($A1343=0,"",IFERROR(INDEX(BD_Gestão!K:K,MATCH('Banco de Dados'!$B1343,BD_Gestão!$B:$B,0)),"erro"))</f>
        <v/>
      </c>
      <c r="P1343" s="169" t="str">
        <f t="shared" si="82"/>
        <v/>
      </c>
      <c r="Q1343" s="170" t="str">
        <f t="shared" si="83"/>
        <v/>
      </c>
      <c r="R1343" s="163" t="e">
        <f t="shared" si="80"/>
        <v>#VALUE!</v>
      </c>
      <c r="S1343" s="163" t="e">
        <f t="shared" si="81"/>
        <v>#VALUE!</v>
      </c>
      <c r="T1343" s="163" t="e">
        <f>INDEX(Controle!O:O,MATCH('Banco de Dados'!A1343,Controle!M:M,0))*E1343/100</f>
        <v>#N/A</v>
      </c>
    </row>
    <row r="1344" spans="1:20" hidden="1" x14ac:dyDescent="0.2">
      <c r="A1344" s="158">
        <f>BD_TS!A1343</f>
        <v>0</v>
      </c>
      <c r="B1344" s="158" t="str">
        <f>SUBSTITUTE(SUBSTITUTE(BD_TS!D1343," ",""),"-","/")</f>
        <v/>
      </c>
      <c r="C1344" s="158">
        <f>BD_TS!E1343</f>
        <v>0</v>
      </c>
      <c r="D1344" s="159">
        <f>BD_TS!F1343</f>
        <v>0</v>
      </c>
      <c r="E1344" s="160">
        <f>BD_TS!B1343</f>
        <v>0</v>
      </c>
      <c r="F1344" s="161">
        <f>BD_TS!C1343</f>
        <v>0</v>
      </c>
      <c r="G1344" s="187">
        <f>BD_TS!H1343</f>
        <v>0</v>
      </c>
      <c r="H1344" s="158" t="str">
        <f>IF($A1344=0,"",IFERROR(INDEX(BD_Gestão!A:A,MATCH('Banco de Dados'!$B1344,BD_Gestão!$B:$B,0)),"erro"))</f>
        <v/>
      </c>
      <c r="I1344" s="162" t="str">
        <f>IF($A1344=0,"",IFERROR(INDEX(BD_Gestão!E:E,MATCH('Banco de Dados'!$B1344,BD_Gestão!$B:$B,0)),"erro"))</f>
        <v/>
      </c>
      <c r="J1344" s="186" t="str">
        <f>IF($A1344=0,"",IFERROR(INDEX(BD_Gestão!B:B,MATCH('Banco de Dados'!$B1344,BD_Gestão!$B:$B,0)),"erro"))</f>
        <v/>
      </c>
      <c r="K1344" s="158" t="str">
        <f>IF($A1344=0,"",IFERROR(INDEX(BD_Gestão!C:C,MATCH('Banco de Dados'!$B1344,BD_Gestão!$B:$B,0)),"erro"))</f>
        <v/>
      </c>
      <c r="L1344" s="158" t="str">
        <f>IF($A1344=0,"",IFERROR(INDEX(BD_Gestão!H:H,MATCH('Banco de Dados'!$B1344,BD_Gestão!$B:$B,0)),"erro"))</f>
        <v/>
      </c>
      <c r="M1344" s="161" t="str">
        <f>IF($A1344=0,"",IFERROR(INDEX(BD_Gestão!F:F,MATCH('Banco de Dados'!$B1344,BD_Gestão!$B:$B,0)),"erro"))</f>
        <v/>
      </c>
      <c r="N1344" s="161" t="str">
        <f>IF($A1344=0,"",IFERROR(INDEX(BD_Gestão!J:J,MATCH('Banco de Dados'!$B1344,BD_Gestão!$B:$B,0)),"erro"))</f>
        <v/>
      </c>
      <c r="O1344" s="164" t="str">
        <f>IF($A1344=0,"",IFERROR(INDEX(BD_Gestão!K:K,MATCH('Banco de Dados'!$B1344,BD_Gestão!$B:$B,0)),"erro"))</f>
        <v/>
      </c>
      <c r="P1344" s="169" t="str">
        <f t="shared" si="82"/>
        <v/>
      </c>
      <c r="Q1344" s="170" t="str">
        <f t="shared" si="83"/>
        <v/>
      </c>
      <c r="R1344" s="163" t="e">
        <f t="shared" si="80"/>
        <v>#VALUE!</v>
      </c>
      <c r="S1344" s="163" t="e">
        <f t="shared" si="81"/>
        <v>#VALUE!</v>
      </c>
      <c r="T1344" s="163" t="e">
        <f>INDEX(Controle!O:O,MATCH('Banco de Dados'!A1344,Controle!M:M,0))*E1344/100</f>
        <v>#N/A</v>
      </c>
    </row>
    <row r="1345" spans="1:20" hidden="1" x14ac:dyDescent="0.2">
      <c r="A1345" s="158">
        <f>BD_TS!A1344</f>
        <v>0</v>
      </c>
      <c r="B1345" s="158" t="str">
        <f>SUBSTITUTE(SUBSTITUTE(BD_TS!D1344," ",""),"-","/")</f>
        <v/>
      </c>
      <c r="C1345" s="158">
        <f>BD_TS!E1344</f>
        <v>0</v>
      </c>
      <c r="D1345" s="159">
        <f>BD_TS!F1344</f>
        <v>0</v>
      </c>
      <c r="E1345" s="160">
        <f>BD_TS!B1344</f>
        <v>0</v>
      </c>
      <c r="F1345" s="161">
        <f>BD_TS!C1344</f>
        <v>0</v>
      </c>
      <c r="G1345" s="187">
        <f>BD_TS!H1344</f>
        <v>0</v>
      </c>
      <c r="H1345" s="158" t="str">
        <f>IF($A1345=0,"",IFERROR(INDEX(BD_Gestão!A:A,MATCH('Banco de Dados'!$B1345,BD_Gestão!$B:$B,0)),"erro"))</f>
        <v/>
      </c>
      <c r="I1345" s="162" t="str">
        <f>IF($A1345=0,"",IFERROR(INDEX(BD_Gestão!E:E,MATCH('Banco de Dados'!$B1345,BD_Gestão!$B:$B,0)),"erro"))</f>
        <v/>
      </c>
      <c r="J1345" s="186" t="str">
        <f>IF($A1345=0,"",IFERROR(INDEX(BD_Gestão!B:B,MATCH('Banco de Dados'!$B1345,BD_Gestão!$B:$B,0)),"erro"))</f>
        <v/>
      </c>
      <c r="K1345" s="158" t="str">
        <f>IF($A1345=0,"",IFERROR(INDEX(BD_Gestão!C:C,MATCH('Banco de Dados'!$B1345,BD_Gestão!$B:$B,0)),"erro"))</f>
        <v/>
      </c>
      <c r="L1345" s="158" t="str">
        <f>IF($A1345=0,"",IFERROR(INDEX(BD_Gestão!H:H,MATCH('Banco de Dados'!$B1345,BD_Gestão!$B:$B,0)),"erro"))</f>
        <v/>
      </c>
      <c r="M1345" s="161" t="str">
        <f>IF($A1345=0,"",IFERROR(INDEX(BD_Gestão!F:F,MATCH('Banco de Dados'!$B1345,BD_Gestão!$B:$B,0)),"erro"))</f>
        <v/>
      </c>
      <c r="N1345" s="161" t="str">
        <f>IF($A1345=0,"",IFERROR(INDEX(BD_Gestão!J:J,MATCH('Banco de Dados'!$B1345,BD_Gestão!$B:$B,0)),"erro"))</f>
        <v/>
      </c>
      <c r="O1345" s="164" t="str">
        <f>IF($A1345=0,"",IFERROR(INDEX(BD_Gestão!K:K,MATCH('Banco de Dados'!$B1345,BD_Gestão!$B:$B,0)),"erro"))</f>
        <v/>
      </c>
      <c r="P1345" s="169" t="str">
        <f t="shared" si="82"/>
        <v/>
      </c>
      <c r="Q1345" s="170" t="str">
        <f t="shared" si="83"/>
        <v/>
      </c>
      <c r="R1345" s="163" t="e">
        <f t="shared" si="80"/>
        <v>#VALUE!</v>
      </c>
      <c r="S1345" s="163" t="e">
        <f t="shared" si="81"/>
        <v>#VALUE!</v>
      </c>
      <c r="T1345" s="163" t="e">
        <f>INDEX(Controle!O:O,MATCH('Banco de Dados'!A1345,Controle!M:M,0))*E1345/100</f>
        <v>#N/A</v>
      </c>
    </row>
    <row r="1346" spans="1:20" hidden="1" x14ac:dyDescent="0.2">
      <c r="A1346" s="158">
        <f>BD_TS!A1345</f>
        <v>0</v>
      </c>
      <c r="B1346" s="158" t="str">
        <f>SUBSTITUTE(SUBSTITUTE(BD_TS!D1345," ",""),"-","/")</f>
        <v/>
      </c>
      <c r="C1346" s="158">
        <f>BD_TS!E1345</f>
        <v>0</v>
      </c>
      <c r="D1346" s="159">
        <f>BD_TS!F1345</f>
        <v>0</v>
      </c>
      <c r="E1346" s="160">
        <f>BD_TS!B1345</f>
        <v>0</v>
      </c>
      <c r="F1346" s="161">
        <f>BD_TS!C1345</f>
        <v>0</v>
      </c>
      <c r="G1346" s="187">
        <f>BD_TS!H1345</f>
        <v>0</v>
      </c>
      <c r="H1346" s="158" t="str">
        <f>IF($A1346=0,"",IFERROR(INDEX(BD_Gestão!A:A,MATCH('Banco de Dados'!$B1346,BD_Gestão!$B:$B,0)),"erro"))</f>
        <v/>
      </c>
      <c r="I1346" s="162" t="str">
        <f>IF($A1346=0,"",IFERROR(INDEX(BD_Gestão!E:E,MATCH('Banco de Dados'!$B1346,BD_Gestão!$B:$B,0)),"erro"))</f>
        <v/>
      </c>
      <c r="J1346" s="186" t="str">
        <f>IF($A1346=0,"",IFERROR(INDEX(BD_Gestão!B:B,MATCH('Banco de Dados'!$B1346,BD_Gestão!$B:$B,0)),"erro"))</f>
        <v/>
      </c>
      <c r="K1346" s="158" t="str">
        <f>IF($A1346=0,"",IFERROR(INDEX(BD_Gestão!C:C,MATCH('Banco de Dados'!$B1346,BD_Gestão!$B:$B,0)),"erro"))</f>
        <v/>
      </c>
      <c r="L1346" s="158" t="str">
        <f>IF($A1346=0,"",IFERROR(INDEX(BD_Gestão!H:H,MATCH('Banco de Dados'!$B1346,BD_Gestão!$B:$B,0)),"erro"))</f>
        <v/>
      </c>
      <c r="M1346" s="161" t="str">
        <f>IF($A1346=0,"",IFERROR(INDEX(BD_Gestão!F:F,MATCH('Banco de Dados'!$B1346,BD_Gestão!$B:$B,0)),"erro"))</f>
        <v/>
      </c>
      <c r="N1346" s="161" t="str">
        <f>IF($A1346=0,"",IFERROR(INDEX(BD_Gestão!J:J,MATCH('Banco de Dados'!$B1346,BD_Gestão!$B:$B,0)),"erro"))</f>
        <v/>
      </c>
      <c r="O1346" s="164" t="str">
        <f>IF($A1346=0,"",IFERROR(INDEX(BD_Gestão!K:K,MATCH('Banco de Dados'!$B1346,BD_Gestão!$B:$B,0)),"erro"))</f>
        <v/>
      </c>
      <c r="P1346" s="169" t="str">
        <f t="shared" si="82"/>
        <v/>
      </c>
      <c r="Q1346" s="170" t="str">
        <f t="shared" si="83"/>
        <v/>
      </c>
      <c r="R1346" s="163" t="e">
        <f t="shared" si="80"/>
        <v>#VALUE!</v>
      </c>
      <c r="S1346" s="163" t="e">
        <f t="shared" si="81"/>
        <v>#VALUE!</v>
      </c>
      <c r="T1346" s="163" t="e">
        <f>INDEX(Controle!O:O,MATCH('Banco de Dados'!A1346,Controle!M:M,0))*E1346/100</f>
        <v>#N/A</v>
      </c>
    </row>
    <row r="1347" spans="1:20" hidden="1" x14ac:dyDescent="0.2">
      <c r="A1347" s="158">
        <f>BD_TS!A1346</f>
        <v>0</v>
      </c>
      <c r="B1347" s="158" t="str">
        <f>SUBSTITUTE(SUBSTITUTE(BD_TS!D1346," ",""),"-","/")</f>
        <v/>
      </c>
      <c r="C1347" s="158">
        <f>BD_TS!E1346</f>
        <v>0</v>
      </c>
      <c r="D1347" s="159">
        <f>BD_TS!F1346</f>
        <v>0</v>
      </c>
      <c r="E1347" s="160">
        <f>BD_TS!B1346</f>
        <v>0</v>
      </c>
      <c r="F1347" s="161">
        <f>BD_TS!C1346</f>
        <v>0</v>
      </c>
      <c r="G1347" s="187">
        <f>BD_TS!H1346</f>
        <v>0</v>
      </c>
      <c r="H1347" s="158" t="str">
        <f>IF($A1347=0,"",IFERROR(INDEX(BD_Gestão!A:A,MATCH('Banco de Dados'!$B1347,BD_Gestão!$B:$B,0)),"erro"))</f>
        <v/>
      </c>
      <c r="I1347" s="162" t="str">
        <f>IF($A1347=0,"",IFERROR(INDEX(BD_Gestão!E:E,MATCH('Banco de Dados'!$B1347,BD_Gestão!$B:$B,0)),"erro"))</f>
        <v/>
      </c>
      <c r="J1347" s="186" t="str">
        <f>IF($A1347=0,"",IFERROR(INDEX(BD_Gestão!B:B,MATCH('Banco de Dados'!$B1347,BD_Gestão!$B:$B,0)),"erro"))</f>
        <v/>
      </c>
      <c r="K1347" s="158" t="str">
        <f>IF($A1347=0,"",IFERROR(INDEX(BD_Gestão!C:C,MATCH('Banco de Dados'!$B1347,BD_Gestão!$B:$B,0)),"erro"))</f>
        <v/>
      </c>
      <c r="L1347" s="158" t="str">
        <f>IF($A1347=0,"",IFERROR(INDEX(BD_Gestão!H:H,MATCH('Banco de Dados'!$B1347,BD_Gestão!$B:$B,0)),"erro"))</f>
        <v/>
      </c>
      <c r="M1347" s="161" t="str">
        <f>IF($A1347=0,"",IFERROR(INDEX(BD_Gestão!F:F,MATCH('Banco de Dados'!$B1347,BD_Gestão!$B:$B,0)),"erro"))</f>
        <v/>
      </c>
      <c r="N1347" s="161" t="str">
        <f>IF($A1347=0,"",IFERROR(INDEX(BD_Gestão!J:J,MATCH('Banco de Dados'!$B1347,BD_Gestão!$B:$B,0)),"erro"))</f>
        <v/>
      </c>
      <c r="O1347" s="164" t="str">
        <f>IF($A1347=0,"",IFERROR(INDEX(BD_Gestão!K:K,MATCH('Banco de Dados'!$B1347,BD_Gestão!$B:$B,0)),"erro"))</f>
        <v/>
      </c>
      <c r="P1347" s="169" t="str">
        <f t="shared" si="82"/>
        <v/>
      </c>
      <c r="Q1347" s="170" t="str">
        <f t="shared" si="83"/>
        <v/>
      </c>
      <c r="R1347" s="163" t="e">
        <f t="shared" si="80"/>
        <v>#VALUE!</v>
      </c>
      <c r="S1347" s="163" t="e">
        <f t="shared" si="81"/>
        <v>#VALUE!</v>
      </c>
      <c r="T1347" s="163" t="e">
        <f>INDEX(Controle!O:O,MATCH('Banco de Dados'!A1347,Controle!M:M,0))*E1347/100</f>
        <v>#N/A</v>
      </c>
    </row>
    <row r="1348" spans="1:20" hidden="1" x14ac:dyDescent="0.2">
      <c r="A1348" s="158">
        <f>BD_TS!A1347</f>
        <v>0</v>
      </c>
      <c r="B1348" s="158" t="str">
        <f>SUBSTITUTE(SUBSTITUTE(BD_TS!D1347," ",""),"-","/")</f>
        <v/>
      </c>
      <c r="C1348" s="158">
        <f>BD_TS!E1347</f>
        <v>0</v>
      </c>
      <c r="D1348" s="159">
        <f>BD_TS!F1347</f>
        <v>0</v>
      </c>
      <c r="E1348" s="160">
        <f>BD_TS!B1347</f>
        <v>0</v>
      </c>
      <c r="F1348" s="161">
        <f>BD_TS!C1347</f>
        <v>0</v>
      </c>
      <c r="G1348" s="187">
        <f>BD_TS!H1347</f>
        <v>0</v>
      </c>
      <c r="H1348" s="158" t="str">
        <f>IF($A1348=0,"",IFERROR(INDEX(BD_Gestão!A:A,MATCH('Banco de Dados'!$B1348,BD_Gestão!$B:$B,0)),"erro"))</f>
        <v/>
      </c>
      <c r="I1348" s="162" t="str">
        <f>IF($A1348=0,"",IFERROR(INDEX(BD_Gestão!E:E,MATCH('Banco de Dados'!$B1348,BD_Gestão!$B:$B,0)),"erro"))</f>
        <v/>
      </c>
      <c r="J1348" s="186" t="str">
        <f>IF($A1348=0,"",IFERROR(INDEX(BD_Gestão!B:B,MATCH('Banco de Dados'!$B1348,BD_Gestão!$B:$B,0)),"erro"))</f>
        <v/>
      </c>
      <c r="K1348" s="158" t="str">
        <f>IF($A1348=0,"",IFERROR(INDEX(BD_Gestão!C:C,MATCH('Banco de Dados'!$B1348,BD_Gestão!$B:$B,0)),"erro"))</f>
        <v/>
      </c>
      <c r="L1348" s="158" t="str">
        <f>IF($A1348=0,"",IFERROR(INDEX(BD_Gestão!H:H,MATCH('Banco de Dados'!$B1348,BD_Gestão!$B:$B,0)),"erro"))</f>
        <v/>
      </c>
      <c r="M1348" s="161" t="str">
        <f>IF($A1348=0,"",IFERROR(INDEX(BD_Gestão!F:F,MATCH('Banco de Dados'!$B1348,BD_Gestão!$B:$B,0)),"erro"))</f>
        <v/>
      </c>
      <c r="N1348" s="161" t="str">
        <f>IF($A1348=0,"",IFERROR(INDEX(BD_Gestão!J:J,MATCH('Banco de Dados'!$B1348,BD_Gestão!$B:$B,0)),"erro"))</f>
        <v/>
      </c>
      <c r="O1348" s="164" t="str">
        <f>IF($A1348=0,"",IFERROR(INDEX(BD_Gestão!K:K,MATCH('Banco de Dados'!$B1348,BD_Gestão!$B:$B,0)),"erro"))</f>
        <v/>
      </c>
      <c r="P1348" s="169" t="str">
        <f t="shared" si="82"/>
        <v/>
      </c>
      <c r="Q1348" s="170" t="str">
        <f t="shared" si="83"/>
        <v/>
      </c>
      <c r="R1348" s="163" t="e">
        <f t="shared" si="80"/>
        <v>#VALUE!</v>
      </c>
      <c r="S1348" s="163" t="e">
        <f t="shared" si="81"/>
        <v>#VALUE!</v>
      </c>
      <c r="T1348" s="163" t="e">
        <f>INDEX(Controle!O:O,MATCH('Banco de Dados'!A1348,Controle!M:M,0))*E1348/100</f>
        <v>#N/A</v>
      </c>
    </row>
    <row r="1349" spans="1:20" hidden="1" x14ac:dyDescent="0.2">
      <c r="A1349" s="158">
        <f>BD_TS!A1348</f>
        <v>0</v>
      </c>
      <c r="B1349" s="158" t="str">
        <f>SUBSTITUTE(SUBSTITUTE(BD_TS!D1348," ",""),"-","/")</f>
        <v/>
      </c>
      <c r="C1349" s="158">
        <f>BD_TS!E1348</f>
        <v>0</v>
      </c>
      <c r="D1349" s="159">
        <f>BD_TS!F1348</f>
        <v>0</v>
      </c>
      <c r="E1349" s="160">
        <f>BD_TS!B1348</f>
        <v>0</v>
      </c>
      <c r="F1349" s="161">
        <f>BD_TS!C1348</f>
        <v>0</v>
      </c>
      <c r="G1349" s="187">
        <f>BD_TS!H1348</f>
        <v>0</v>
      </c>
      <c r="H1349" s="158" t="str">
        <f>IF($A1349=0,"",IFERROR(INDEX(BD_Gestão!A:A,MATCH('Banco de Dados'!$B1349,BD_Gestão!$B:$B,0)),"erro"))</f>
        <v/>
      </c>
      <c r="I1349" s="162" t="str">
        <f>IF($A1349=0,"",IFERROR(INDEX(BD_Gestão!E:E,MATCH('Banco de Dados'!$B1349,BD_Gestão!$B:$B,0)),"erro"))</f>
        <v/>
      </c>
      <c r="J1349" s="186" t="str">
        <f>IF($A1349=0,"",IFERROR(INDEX(BD_Gestão!B:B,MATCH('Banco de Dados'!$B1349,BD_Gestão!$B:$B,0)),"erro"))</f>
        <v/>
      </c>
      <c r="K1349" s="158" t="str">
        <f>IF($A1349=0,"",IFERROR(INDEX(BD_Gestão!C:C,MATCH('Banco de Dados'!$B1349,BD_Gestão!$B:$B,0)),"erro"))</f>
        <v/>
      </c>
      <c r="L1349" s="158" t="str">
        <f>IF($A1349=0,"",IFERROR(INDEX(BD_Gestão!H:H,MATCH('Banco de Dados'!$B1349,BD_Gestão!$B:$B,0)),"erro"))</f>
        <v/>
      </c>
      <c r="M1349" s="161" t="str">
        <f>IF($A1349=0,"",IFERROR(INDEX(BD_Gestão!F:F,MATCH('Banco de Dados'!$B1349,BD_Gestão!$B:$B,0)),"erro"))</f>
        <v/>
      </c>
      <c r="N1349" s="161" t="str">
        <f>IF($A1349=0,"",IFERROR(INDEX(BD_Gestão!J:J,MATCH('Banco de Dados'!$B1349,BD_Gestão!$B:$B,0)),"erro"))</f>
        <v/>
      </c>
      <c r="O1349" s="164" t="str">
        <f>IF($A1349=0,"",IFERROR(INDEX(BD_Gestão!K:K,MATCH('Banco de Dados'!$B1349,BD_Gestão!$B:$B,0)),"erro"))</f>
        <v/>
      </c>
      <c r="P1349" s="169" t="str">
        <f t="shared" si="82"/>
        <v/>
      </c>
      <c r="Q1349" s="170" t="str">
        <f t="shared" si="83"/>
        <v/>
      </c>
      <c r="R1349" s="163" t="e">
        <f t="shared" ref="R1349:R1412" si="84">MONTH(I1349)</f>
        <v>#VALUE!</v>
      </c>
      <c r="S1349" s="163" t="e">
        <f t="shared" ref="S1349:S1412" si="85">YEAR(I1349)</f>
        <v>#VALUE!</v>
      </c>
      <c r="T1349" s="163" t="e">
        <f>INDEX(Controle!O:O,MATCH('Banco de Dados'!A1349,Controle!M:M,0))*E1349/100</f>
        <v>#N/A</v>
      </c>
    </row>
    <row r="1350" spans="1:20" hidden="1" x14ac:dyDescent="0.2">
      <c r="A1350" s="158">
        <f>BD_TS!A1349</f>
        <v>0</v>
      </c>
      <c r="B1350" s="158" t="str">
        <f>SUBSTITUTE(SUBSTITUTE(BD_TS!D1349," ",""),"-","/")</f>
        <v/>
      </c>
      <c r="C1350" s="158">
        <f>BD_TS!E1349</f>
        <v>0</v>
      </c>
      <c r="D1350" s="159">
        <f>BD_TS!F1349</f>
        <v>0</v>
      </c>
      <c r="E1350" s="160">
        <f>BD_TS!B1349</f>
        <v>0</v>
      </c>
      <c r="F1350" s="161">
        <f>BD_TS!C1349</f>
        <v>0</v>
      </c>
      <c r="G1350" s="187">
        <f>BD_TS!H1349</f>
        <v>0</v>
      </c>
      <c r="H1350" s="158" t="str">
        <f>IF($A1350=0,"",IFERROR(INDEX(BD_Gestão!A:A,MATCH('Banco de Dados'!$B1350,BD_Gestão!$B:$B,0)),"erro"))</f>
        <v/>
      </c>
      <c r="I1350" s="162" t="str">
        <f>IF($A1350=0,"",IFERROR(INDEX(BD_Gestão!E:E,MATCH('Banco de Dados'!$B1350,BD_Gestão!$B:$B,0)),"erro"))</f>
        <v/>
      </c>
      <c r="J1350" s="186" t="str">
        <f>IF($A1350=0,"",IFERROR(INDEX(BD_Gestão!B:B,MATCH('Banco de Dados'!$B1350,BD_Gestão!$B:$B,0)),"erro"))</f>
        <v/>
      </c>
      <c r="K1350" s="158" t="str">
        <f>IF($A1350=0,"",IFERROR(INDEX(BD_Gestão!C:C,MATCH('Banco de Dados'!$B1350,BD_Gestão!$B:$B,0)),"erro"))</f>
        <v/>
      </c>
      <c r="L1350" s="158" t="str">
        <f>IF($A1350=0,"",IFERROR(INDEX(BD_Gestão!H:H,MATCH('Banco de Dados'!$B1350,BD_Gestão!$B:$B,0)),"erro"))</f>
        <v/>
      </c>
      <c r="M1350" s="161" t="str">
        <f>IF($A1350=0,"",IFERROR(INDEX(BD_Gestão!F:F,MATCH('Banco de Dados'!$B1350,BD_Gestão!$B:$B,0)),"erro"))</f>
        <v/>
      </c>
      <c r="N1350" s="161" t="str">
        <f>IF($A1350=0,"",IFERROR(INDEX(BD_Gestão!J:J,MATCH('Banco de Dados'!$B1350,BD_Gestão!$B:$B,0)),"erro"))</f>
        <v/>
      </c>
      <c r="O1350" s="164" t="str">
        <f>IF($A1350=0,"",IFERROR(INDEX(BD_Gestão!K:K,MATCH('Banco de Dados'!$B1350,BD_Gestão!$B:$B,0)),"erro"))</f>
        <v/>
      </c>
      <c r="P1350" s="169" t="str">
        <f t="shared" ref="P1350:P1413" si="86">IF(OR(H1350="erro",H1350=""),"",E1350*(MIN(O1350,1)))</f>
        <v/>
      </c>
      <c r="Q1350" s="170" t="str">
        <f t="shared" ref="Q1350:Q1413" si="87">IF(OR(H1350="erro",H1350=""),"",E1350-P1350)</f>
        <v/>
      </c>
      <c r="R1350" s="163" t="e">
        <f t="shared" si="84"/>
        <v>#VALUE!</v>
      </c>
      <c r="S1350" s="163" t="e">
        <f t="shared" si="85"/>
        <v>#VALUE!</v>
      </c>
      <c r="T1350" s="163" t="e">
        <f>INDEX(Controle!O:O,MATCH('Banco de Dados'!A1350,Controle!M:M,0))*E1350/100</f>
        <v>#N/A</v>
      </c>
    </row>
    <row r="1351" spans="1:20" hidden="1" x14ac:dyDescent="0.2">
      <c r="A1351" s="158">
        <f>BD_TS!A1350</f>
        <v>0</v>
      </c>
      <c r="B1351" s="158" t="str">
        <f>SUBSTITUTE(SUBSTITUTE(BD_TS!D1350," ",""),"-","/")</f>
        <v/>
      </c>
      <c r="C1351" s="158">
        <f>BD_TS!E1350</f>
        <v>0</v>
      </c>
      <c r="D1351" s="159">
        <f>BD_TS!F1350</f>
        <v>0</v>
      </c>
      <c r="E1351" s="160">
        <f>BD_TS!B1350</f>
        <v>0</v>
      </c>
      <c r="F1351" s="161">
        <f>BD_TS!C1350</f>
        <v>0</v>
      </c>
      <c r="G1351" s="187">
        <f>BD_TS!H1350</f>
        <v>0</v>
      </c>
      <c r="H1351" s="158" t="str">
        <f>IF($A1351=0,"",IFERROR(INDEX(BD_Gestão!A:A,MATCH('Banco de Dados'!$B1351,BD_Gestão!$B:$B,0)),"erro"))</f>
        <v/>
      </c>
      <c r="I1351" s="162" t="str">
        <f>IF($A1351=0,"",IFERROR(INDEX(BD_Gestão!E:E,MATCH('Banco de Dados'!$B1351,BD_Gestão!$B:$B,0)),"erro"))</f>
        <v/>
      </c>
      <c r="J1351" s="186" t="str">
        <f>IF($A1351=0,"",IFERROR(INDEX(BD_Gestão!B:B,MATCH('Banco de Dados'!$B1351,BD_Gestão!$B:$B,0)),"erro"))</f>
        <v/>
      </c>
      <c r="K1351" s="158" t="str">
        <f>IF($A1351=0,"",IFERROR(INDEX(BD_Gestão!C:C,MATCH('Banco de Dados'!$B1351,BD_Gestão!$B:$B,0)),"erro"))</f>
        <v/>
      </c>
      <c r="L1351" s="158" t="str">
        <f>IF($A1351=0,"",IFERROR(INDEX(BD_Gestão!H:H,MATCH('Banco de Dados'!$B1351,BD_Gestão!$B:$B,0)),"erro"))</f>
        <v/>
      </c>
      <c r="M1351" s="161" t="str">
        <f>IF($A1351=0,"",IFERROR(INDEX(BD_Gestão!F:F,MATCH('Banco de Dados'!$B1351,BD_Gestão!$B:$B,0)),"erro"))</f>
        <v/>
      </c>
      <c r="N1351" s="161" t="str">
        <f>IF($A1351=0,"",IFERROR(INDEX(BD_Gestão!J:J,MATCH('Banco de Dados'!$B1351,BD_Gestão!$B:$B,0)),"erro"))</f>
        <v/>
      </c>
      <c r="O1351" s="164" t="str">
        <f>IF($A1351=0,"",IFERROR(INDEX(BD_Gestão!K:K,MATCH('Banco de Dados'!$B1351,BD_Gestão!$B:$B,0)),"erro"))</f>
        <v/>
      </c>
      <c r="P1351" s="169" t="str">
        <f t="shared" si="86"/>
        <v/>
      </c>
      <c r="Q1351" s="170" t="str">
        <f t="shared" si="87"/>
        <v/>
      </c>
      <c r="R1351" s="163" t="e">
        <f t="shared" si="84"/>
        <v>#VALUE!</v>
      </c>
      <c r="S1351" s="163" t="e">
        <f t="shared" si="85"/>
        <v>#VALUE!</v>
      </c>
      <c r="T1351" s="163" t="e">
        <f>INDEX(Controle!O:O,MATCH('Banco de Dados'!A1351,Controle!M:M,0))*E1351/100</f>
        <v>#N/A</v>
      </c>
    </row>
    <row r="1352" spans="1:20" hidden="1" x14ac:dyDescent="0.2">
      <c r="A1352" s="158">
        <f>BD_TS!A1351</f>
        <v>0</v>
      </c>
      <c r="B1352" s="158" t="str">
        <f>SUBSTITUTE(SUBSTITUTE(BD_TS!D1351," ",""),"-","/")</f>
        <v/>
      </c>
      <c r="C1352" s="158">
        <f>BD_TS!E1351</f>
        <v>0</v>
      </c>
      <c r="D1352" s="159">
        <f>BD_TS!F1351</f>
        <v>0</v>
      </c>
      <c r="E1352" s="160">
        <f>BD_TS!B1351</f>
        <v>0</v>
      </c>
      <c r="F1352" s="161">
        <f>BD_TS!C1351</f>
        <v>0</v>
      </c>
      <c r="G1352" s="187">
        <f>BD_TS!H1351</f>
        <v>0</v>
      </c>
      <c r="H1352" s="158" t="str">
        <f>IF($A1352=0,"",IFERROR(INDEX(BD_Gestão!A:A,MATCH('Banco de Dados'!$B1352,BD_Gestão!$B:$B,0)),"erro"))</f>
        <v/>
      </c>
      <c r="I1352" s="162" t="str">
        <f>IF($A1352=0,"",IFERROR(INDEX(BD_Gestão!E:E,MATCH('Banco de Dados'!$B1352,BD_Gestão!$B:$B,0)),"erro"))</f>
        <v/>
      </c>
      <c r="J1352" s="186" t="str">
        <f>IF($A1352=0,"",IFERROR(INDEX(BD_Gestão!B:B,MATCH('Banco de Dados'!$B1352,BD_Gestão!$B:$B,0)),"erro"))</f>
        <v/>
      </c>
      <c r="K1352" s="158" t="str">
        <f>IF($A1352=0,"",IFERROR(INDEX(BD_Gestão!C:C,MATCH('Banco de Dados'!$B1352,BD_Gestão!$B:$B,0)),"erro"))</f>
        <v/>
      </c>
      <c r="L1352" s="158" t="str">
        <f>IF($A1352=0,"",IFERROR(INDEX(BD_Gestão!H:H,MATCH('Banco de Dados'!$B1352,BD_Gestão!$B:$B,0)),"erro"))</f>
        <v/>
      </c>
      <c r="M1352" s="161" t="str">
        <f>IF($A1352=0,"",IFERROR(INDEX(BD_Gestão!F:F,MATCH('Banco de Dados'!$B1352,BD_Gestão!$B:$B,0)),"erro"))</f>
        <v/>
      </c>
      <c r="N1352" s="161" t="str">
        <f>IF($A1352=0,"",IFERROR(INDEX(BD_Gestão!J:J,MATCH('Banco de Dados'!$B1352,BD_Gestão!$B:$B,0)),"erro"))</f>
        <v/>
      </c>
      <c r="O1352" s="164" t="str">
        <f>IF($A1352=0,"",IFERROR(INDEX(BD_Gestão!K:K,MATCH('Banco de Dados'!$B1352,BD_Gestão!$B:$B,0)),"erro"))</f>
        <v/>
      </c>
      <c r="P1352" s="169" t="str">
        <f t="shared" si="86"/>
        <v/>
      </c>
      <c r="Q1352" s="170" t="str">
        <f t="shared" si="87"/>
        <v/>
      </c>
      <c r="R1352" s="163" t="e">
        <f t="shared" si="84"/>
        <v>#VALUE!</v>
      </c>
      <c r="S1352" s="163" t="e">
        <f t="shared" si="85"/>
        <v>#VALUE!</v>
      </c>
      <c r="T1352" s="163" t="e">
        <f>INDEX(Controle!O:O,MATCH('Banco de Dados'!A1352,Controle!M:M,0))*E1352/100</f>
        <v>#N/A</v>
      </c>
    </row>
    <row r="1353" spans="1:20" hidden="1" x14ac:dyDescent="0.2">
      <c r="A1353" s="158">
        <f>BD_TS!A1352</f>
        <v>0</v>
      </c>
      <c r="B1353" s="158" t="str">
        <f>SUBSTITUTE(SUBSTITUTE(BD_TS!D1352," ",""),"-","/")</f>
        <v/>
      </c>
      <c r="C1353" s="158">
        <f>BD_TS!E1352</f>
        <v>0</v>
      </c>
      <c r="D1353" s="159">
        <f>BD_TS!F1352</f>
        <v>0</v>
      </c>
      <c r="E1353" s="160">
        <f>BD_TS!B1352</f>
        <v>0</v>
      </c>
      <c r="F1353" s="161">
        <f>BD_TS!C1352</f>
        <v>0</v>
      </c>
      <c r="G1353" s="187">
        <f>BD_TS!H1352</f>
        <v>0</v>
      </c>
      <c r="H1353" s="158" t="str">
        <f>IF($A1353=0,"",IFERROR(INDEX(BD_Gestão!A:A,MATCH('Banco de Dados'!$B1353,BD_Gestão!$B:$B,0)),"erro"))</f>
        <v/>
      </c>
      <c r="I1353" s="162" t="str">
        <f>IF($A1353=0,"",IFERROR(INDEX(BD_Gestão!E:E,MATCH('Banco de Dados'!$B1353,BD_Gestão!$B:$B,0)),"erro"))</f>
        <v/>
      </c>
      <c r="J1353" s="186" t="str">
        <f>IF($A1353=0,"",IFERROR(INDEX(BD_Gestão!B:B,MATCH('Banco de Dados'!$B1353,BD_Gestão!$B:$B,0)),"erro"))</f>
        <v/>
      </c>
      <c r="K1353" s="158" t="str">
        <f>IF($A1353=0,"",IFERROR(INDEX(BD_Gestão!C:C,MATCH('Banco de Dados'!$B1353,BD_Gestão!$B:$B,0)),"erro"))</f>
        <v/>
      </c>
      <c r="L1353" s="158" t="str">
        <f>IF($A1353=0,"",IFERROR(INDEX(BD_Gestão!H:H,MATCH('Banco de Dados'!$B1353,BD_Gestão!$B:$B,0)),"erro"))</f>
        <v/>
      </c>
      <c r="M1353" s="161" t="str">
        <f>IF($A1353=0,"",IFERROR(INDEX(BD_Gestão!F:F,MATCH('Banco de Dados'!$B1353,BD_Gestão!$B:$B,0)),"erro"))</f>
        <v/>
      </c>
      <c r="N1353" s="161" t="str">
        <f>IF($A1353=0,"",IFERROR(INDEX(BD_Gestão!J:J,MATCH('Banco de Dados'!$B1353,BD_Gestão!$B:$B,0)),"erro"))</f>
        <v/>
      </c>
      <c r="O1353" s="164" t="str">
        <f>IF($A1353=0,"",IFERROR(INDEX(BD_Gestão!K:K,MATCH('Banco de Dados'!$B1353,BD_Gestão!$B:$B,0)),"erro"))</f>
        <v/>
      </c>
      <c r="P1353" s="169" t="str">
        <f t="shared" si="86"/>
        <v/>
      </c>
      <c r="Q1353" s="170" t="str">
        <f t="shared" si="87"/>
        <v/>
      </c>
      <c r="R1353" s="163" t="e">
        <f t="shared" si="84"/>
        <v>#VALUE!</v>
      </c>
      <c r="S1353" s="163" t="e">
        <f t="shared" si="85"/>
        <v>#VALUE!</v>
      </c>
      <c r="T1353" s="163" t="e">
        <f>INDEX(Controle!O:O,MATCH('Banco de Dados'!A1353,Controle!M:M,0))*E1353/100</f>
        <v>#N/A</v>
      </c>
    </row>
    <row r="1354" spans="1:20" hidden="1" x14ac:dyDescent="0.2">
      <c r="A1354" s="158">
        <f>BD_TS!A1353</f>
        <v>0</v>
      </c>
      <c r="B1354" s="158" t="str">
        <f>SUBSTITUTE(SUBSTITUTE(BD_TS!D1353," ",""),"-","/")</f>
        <v/>
      </c>
      <c r="C1354" s="158">
        <f>BD_TS!E1353</f>
        <v>0</v>
      </c>
      <c r="D1354" s="159">
        <f>BD_TS!F1353</f>
        <v>0</v>
      </c>
      <c r="E1354" s="160">
        <f>BD_TS!B1353</f>
        <v>0</v>
      </c>
      <c r="F1354" s="161">
        <f>BD_TS!C1353</f>
        <v>0</v>
      </c>
      <c r="G1354" s="187">
        <f>BD_TS!H1353</f>
        <v>0</v>
      </c>
      <c r="H1354" s="158" t="str">
        <f>IF($A1354=0,"",IFERROR(INDEX(BD_Gestão!A:A,MATCH('Banco de Dados'!$B1354,BD_Gestão!$B:$B,0)),"erro"))</f>
        <v/>
      </c>
      <c r="I1354" s="162" t="str">
        <f>IF($A1354=0,"",IFERROR(INDEX(BD_Gestão!E:E,MATCH('Banco de Dados'!$B1354,BD_Gestão!$B:$B,0)),"erro"))</f>
        <v/>
      </c>
      <c r="J1354" s="186" t="str">
        <f>IF($A1354=0,"",IFERROR(INDEX(BD_Gestão!B:B,MATCH('Banco de Dados'!$B1354,BD_Gestão!$B:$B,0)),"erro"))</f>
        <v/>
      </c>
      <c r="K1354" s="158" t="str">
        <f>IF($A1354=0,"",IFERROR(INDEX(BD_Gestão!C:C,MATCH('Banco de Dados'!$B1354,BD_Gestão!$B:$B,0)),"erro"))</f>
        <v/>
      </c>
      <c r="L1354" s="158" t="str">
        <f>IF($A1354=0,"",IFERROR(INDEX(BD_Gestão!H:H,MATCH('Banco de Dados'!$B1354,BD_Gestão!$B:$B,0)),"erro"))</f>
        <v/>
      </c>
      <c r="M1354" s="161" t="str">
        <f>IF($A1354=0,"",IFERROR(INDEX(BD_Gestão!F:F,MATCH('Banco de Dados'!$B1354,BD_Gestão!$B:$B,0)),"erro"))</f>
        <v/>
      </c>
      <c r="N1354" s="161" t="str">
        <f>IF($A1354=0,"",IFERROR(INDEX(BD_Gestão!J:J,MATCH('Banco de Dados'!$B1354,BD_Gestão!$B:$B,0)),"erro"))</f>
        <v/>
      </c>
      <c r="O1354" s="164" t="str">
        <f>IF($A1354=0,"",IFERROR(INDEX(BD_Gestão!K:K,MATCH('Banco de Dados'!$B1354,BD_Gestão!$B:$B,0)),"erro"))</f>
        <v/>
      </c>
      <c r="P1354" s="169" t="str">
        <f t="shared" si="86"/>
        <v/>
      </c>
      <c r="Q1354" s="170" t="str">
        <f t="shared" si="87"/>
        <v/>
      </c>
      <c r="R1354" s="163" t="e">
        <f t="shared" si="84"/>
        <v>#VALUE!</v>
      </c>
      <c r="S1354" s="163" t="e">
        <f t="shared" si="85"/>
        <v>#VALUE!</v>
      </c>
      <c r="T1354" s="163" t="e">
        <f>INDEX(Controle!O:O,MATCH('Banco de Dados'!A1354,Controle!M:M,0))*E1354/100</f>
        <v>#N/A</v>
      </c>
    </row>
    <row r="1355" spans="1:20" hidden="1" x14ac:dyDescent="0.2">
      <c r="A1355" s="158">
        <f>BD_TS!A1354</f>
        <v>0</v>
      </c>
      <c r="B1355" s="158" t="str">
        <f>SUBSTITUTE(SUBSTITUTE(BD_TS!D1354," ",""),"-","/")</f>
        <v/>
      </c>
      <c r="C1355" s="158">
        <f>BD_TS!E1354</f>
        <v>0</v>
      </c>
      <c r="D1355" s="159">
        <f>BD_TS!F1354</f>
        <v>0</v>
      </c>
      <c r="E1355" s="160">
        <f>BD_TS!B1354</f>
        <v>0</v>
      </c>
      <c r="F1355" s="161">
        <f>BD_TS!C1354</f>
        <v>0</v>
      </c>
      <c r="G1355" s="187">
        <f>BD_TS!H1354</f>
        <v>0</v>
      </c>
      <c r="H1355" s="158" t="str">
        <f>IF($A1355=0,"",IFERROR(INDEX(BD_Gestão!A:A,MATCH('Banco de Dados'!$B1355,BD_Gestão!$B:$B,0)),"erro"))</f>
        <v/>
      </c>
      <c r="I1355" s="162" t="str">
        <f>IF($A1355=0,"",IFERROR(INDEX(BD_Gestão!E:E,MATCH('Banco de Dados'!$B1355,BD_Gestão!$B:$B,0)),"erro"))</f>
        <v/>
      </c>
      <c r="J1355" s="186" t="str">
        <f>IF($A1355=0,"",IFERROR(INDEX(BD_Gestão!B:B,MATCH('Banco de Dados'!$B1355,BD_Gestão!$B:$B,0)),"erro"))</f>
        <v/>
      </c>
      <c r="K1355" s="158" t="str">
        <f>IF($A1355=0,"",IFERROR(INDEX(BD_Gestão!C:C,MATCH('Banco de Dados'!$B1355,BD_Gestão!$B:$B,0)),"erro"))</f>
        <v/>
      </c>
      <c r="L1355" s="158" t="str">
        <f>IF($A1355=0,"",IFERROR(INDEX(BD_Gestão!H:H,MATCH('Banco de Dados'!$B1355,BD_Gestão!$B:$B,0)),"erro"))</f>
        <v/>
      </c>
      <c r="M1355" s="161" t="str">
        <f>IF($A1355=0,"",IFERROR(INDEX(BD_Gestão!F:F,MATCH('Banco de Dados'!$B1355,BD_Gestão!$B:$B,0)),"erro"))</f>
        <v/>
      </c>
      <c r="N1355" s="161" t="str">
        <f>IF($A1355=0,"",IFERROR(INDEX(BD_Gestão!J:J,MATCH('Banco de Dados'!$B1355,BD_Gestão!$B:$B,0)),"erro"))</f>
        <v/>
      </c>
      <c r="O1355" s="164" t="str">
        <f>IF($A1355=0,"",IFERROR(INDEX(BD_Gestão!K:K,MATCH('Banco de Dados'!$B1355,BD_Gestão!$B:$B,0)),"erro"))</f>
        <v/>
      </c>
      <c r="P1355" s="169" t="str">
        <f t="shared" si="86"/>
        <v/>
      </c>
      <c r="Q1355" s="170" t="str">
        <f t="shared" si="87"/>
        <v/>
      </c>
      <c r="R1355" s="163" t="e">
        <f t="shared" si="84"/>
        <v>#VALUE!</v>
      </c>
      <c r="S1355" s="163" t="e">
        <f t="shared" si="85"/>
        <v>#VALUE!</v>
      </c>
      <c r="T1355" s="163" t="e">
        <f>INDEX(Controle!O:O,MATCH('Banco de Dados'!A1355,Controle!M:M,0))*E1355/100</f>
        <v>#N/A</v>
      </c>
    </row>
    <row r="1356" spans="1:20" hidden="1" x14ac:dyDescent="0.2">
      <c r="A1356" s="158">
        <f>BD_TS!A1355</f>
        <v>0</v>
      </c>
      <c r="B1356" s="158" t="str">
        <f>SUBSTITUTE(SUBSTITUTE(BD_TS!D1355," ",""),"-","/")</f>
        <v/>
      </c>
      <c r="C1356" s="158">
        <f>BD_TS!E1355</f>
        <v>0</v>
      </c>
      <c r="D1356" s="159">
        <f>BD_TS!F1355</f>
        <v>0</v>
      </c>
      <c r="E1356" s="160">
        <f>BD_TS!B1355</f>
        <v>0</v>
      </c>
      <c r="F1356" s="161">
        <f>BD_TS!C1355</f>
        <v>0</v>
      </c>
      <c r="G1356" s="187">
        <f>BD_TS!H1355</f>
        <v>0</v>
      </c>
      <c r="H1356" s="158" t="str">
        <f>IF($A1356=0,"",IFERROR(INDEX(BD_Gestão!A:A,MATCH('Banco de Dados'!$B1356,BD_Gestão!$B:$B,0)),"erro"))</f>
        <v/>
      </c>
      <c r="I1356" s="162" t="str">
        <f>IF($A1356=0,"",IFERROR(INDEX(BD_Gestão!E:E,MATCH('Banco de Dados'!$B1356,BD_Gestão!$B:$B,0)),"erro"))</f>
        <v/>
      </c>
      <c r="J1356" s="186" t="str">
        <f>IF($A1356=0,"",IFERROR(INDEX(BD_Gestão!B:B,MATCH('Banco de Dados'!$B1356,BD_Gestão!$B:$B,0)),"erro"))</f>
        <v/>
      </c>
      <c r="K1356" s="158" t="str">
        <f>IF($A1356=0,"",IFERROR(INDEX(BD_Gestão!C:C,MATCH('Banco de Dados'!$B1356,BD_Gestão!$B:$B,0)),"erro"))</f>
        <v/>
      </c>
      <c r="L1356" s="158" t="str">
        <f>IF($A1356=0,"",IFERROR(INDEX(BD_Gestão!H:H,MATCH('Banco de Dados'!$B1356,BD_Gestão!$B:$B,0)),"erro"))</f>
        <v/>
      </c>
      <c r="M1356" s="161" t="str">
        <f>IF($A1356=0,"",IFERROR(INDEX(BD_Gestão!F:F,MATCH('Banco de Dados'!$B1356,BD_Gestão!$B:$B,0)),"erro"))</f>
        <v/>
      </c>
      <c r="N1356" s="161" t="str">
        <f>IF($A1356=0,"",IFERROR(INDEX(BD_Gestão!J:J,MATCH('Banco de Dados'!$B1356,BD_Gestão!$B:$B,0)),"erro"))</f>
        <v/>
      </c>
      <c r="O1356" s="164" t="str">
        <f>IF($A1356=0,"",IFERROR(INDEX(BD_Gestão!K:K,MATCH('Banco de Dados'!$B1356,BD_Gestão!$B:$B,0)),"erro"))</f>
        <v/>
      </c>
      <c r="P1356" s="169" t="str">
        <f t="shared" si="86"/>
        <v/>
      </c>
      <c r="Q1356" s="170" t="str">
        <f t="shared" si="87"/>
        <v/>
      </c>
      <c r="R1356" s="163" t="e">
        <f t="shared" si="84"/>
        <v>#VALUE!</v>
      </c>
      <c r="S1356" s="163" t="e">
        <f t="shared" si="85"/>
        <v>#VALUE!</v>
      </c>
      <c r="T1356" s="163" t="e">
        <f>INDEX(Controle!O:O,MATCH('Banco de Dados'!A1356,Controle!M:M,0))*E1356/100</f>
        <v>#N/A</v>
      </c>
    </row>
    <row r="1357" spans="1:20" hidden="1" x14ac:dyDescent="0.2">
      <c r="A1357" s="158">
        <f>BD_TS!A1356</f>
        <v>0</v>
      </c>
      <c r="B1357" s="158" t="str">
        <f>SUBSTITUTE(SUBSTITUTE(BD_TS!D1356," ",""),"-","/")</f>
        <v/>
      </c>
      <c r="C1357" s="158">
        <f>BD_TS!E1356</f>
        <v>0</v>
      </c>
      <c r="D1357" s="159">
        <f>BD_TS!F1356</f>
        <v>0</v>
      </c>
      <c r="E1357" s="160">
        <f>BD_TS!B1356</f>
        <v>0</v>
      </c>
      <c r="F1357" s="161">
        <f>BD_TS!C1356</f>
        <v>0</v>
      </c>
      <c r="G1357" s="187">
        <f>BD_TS!H1356</f>
        <v>0</v>
      </c>
      <c r="H1357" s="158" t="str">
        <f>IF($A1357=0,"",IFERROR(INDEX(BD_Gestão!A:A,MATCH('Banco de Dados'!$B1357,BD_Gestão!$B:$B,0)),"erro"))</f>
        <v/>
      </c>
      <c r="I1357" s="162" t="str">
        <f>IF($A1357=0,"",IFERROR(INDEX(BD_Gestão!E:E,MATCH('Banco de Dados'!$B1357,BD_Gestão!$B:$B,0)),"erro"))</f>
        <v/>
      </c>
      <c r="J1357" s="186" t="str">
        <f>IF($A1357=0,"",IFERROR(INDEX(BD_Gestão!B:B,MATCH('Banco de Dados'!$B1357,BD_Gestão!$B:$B,0)),"erro"))</f>
        <v/>
      </c>
      <c r="K1357" s="158" t="str">
        <f>IF($A1357=0,"",IFERROR(INDEX(BD_Gestão!C:C,MATCH('Banco de Dados'!$B1357,BD_Gestão!$B:$B,0)),"erro"))</f>
        <v/>
      </c>
      <c r="L1357" s="158" t="str">
        <f>IF($A1357=0,"",IFERROR(INDEX(BD_Gestão!H:H,MATCH('Banco de Dados'!$B1357,BD_Gestão!$B:$B,0)),"erro"))</f>
        <v/>
      </c>
      <c r="M1357" s="161" t="str">
        <f>IF($A1357=0,"",IFERROR(INDEX(BD_Gestão!F:F,MATCH('Banco de Dados'!$B1357,BD_Gestão!$B:$B,0)),"erro"))</f>
        <v/>
      </c>
      <c r="N1357" s="161" t="str">
        <f>IF($A1357=0,"",IFERROR(INDEX(BD_Gestão!J:J,MATCH('Banco de Dados'!$B1357,BD_Gestão!$B:$B,0)),"erro"))</f>
        <v/>
      </c>
      <c r="O1357" s="164" t="str">
        <f>IF($A1357=0,"",IFERROR(INDEX(BD_Gestão!K:K,MATCH('Banco de Dados'!$B1357,BD_Gestão!$B:$B,0)),"erro"))</f>
        <v/>
      </c>
      <c r="P1357" s="169" t="str">
        <f t="shared" si="86"/>
        <v/>
      </c>
      <c r="Q1357" s="170" t="str">
        <f t="shared" si="87"/>
        <v/>
      </c>
      <c r="R1357" s="163" t="e">
        <f t="shared" si="84"/>
        <v>#VALUE!</v>
      </c>
      <c r="S1357" s="163" t="e">
        <f t="shared" si="85"/>
        <v>#VALUE!</v>
      </c>
      <c r="T1357" s="163" t="e">
        <f>INDEX(Controle!O:O,MATCH('Banco de Dados'!A1357,Controle!M:M,0))*E1357/100</f>
        <v>#N/A</v>
      </c>
    </row>
    <row r="1358" spans="1:20" hidden="1" x14ac:dyDescent="0.2">
      <c r="A1358" s="158">
        <f>BD_TS!A1357</f>
        <v>0</v>
      </c>
      <c r="B1358" s="158" t="str">
        <f>SUBSTITUTE(SUBSTITUTE(BD_TS!D1357," ",""),"-","/")</f>
        <v/>
      </c>
      <c r="C1358" s="158">
        <f>BD_TS!E1357</f>
        <v>0</v>
      </c>
      <c r="D1358" s="159">
        <f>BD_TS!F1357</f>
        <v>0</v>
      </c>
      <c r="E1358" s="160">
        <f>BD_TS!B1357</f>
        <v>0</v>
      </c>
      <c r="F1358" s="161">
        <f>BD_TS!C1357</f>
        <v>0</v>
      </c>
      <c r="G1358" s="187">
        <f>BD_TS!H1357</f>
        <v>0</v>
      </c>
      <c r="H1358" s="158" t="str">
        <f>IF($A1358=0,"",IFERROR(INDEX(BD_Gestão!A:A,MATCH('Banco de Dados'!$B1358,BD_Gestão!$B:$B,0)),"erro"))</f>
        <v/>
      </c>
      <c r="I1358" s="162" t="str">
        <f>IF($A1358=0,"",IFERROR(INDEX(BD_Gestão!E:E,MATCH('Banco de Dados'!$B1358,BD_Gestão!$B:$B,0)),"erro"))</f>
        <v/>
      </c>
      <c r="J1358" s="186" t="str">
        <f>IF($A1358=0,"",IFERROR(INDEX(BD_Gestão!B:B,MATCH('Banco de Dados'!$B1358,BD_Gestão!$B:$B,0)),"erro"))</f>
        <v/>
      </c>
      <c r="K1358" s="158" t="str">
        <f>IF($A1358=0,"",IFERROR(INDEX(BD_Gestão!C:C,MATCH('Banco de Dados'!$B1358,BD_Gestão!$B:$B,0)),"erro"))</f>
        <v/>
      </c>
      <c r="L1358" s="158" t="str">
        <f>IF($A1358=0,"",IFERROR(INDEX(BD_Gestão!H:H,MATCH('Banco de Dados'!$B1358,BD_Gestão!$B:$B,0)),"erro"))</f>
        <v/>
      </c>
      <c r="M1358" s="161" t="str">
        <f>IF($A1358=0,"",IFERROR(INDEX(BD_Gestão!F:F,MATCH('Banco de Dados'!$B1358,BD_Gestão!$B:$B,0)),"erro"))</f>
        <v/>
      </c>
      <c r="N1358" s="161" t="str">
        <f>IF($A1358=0,"",IFERROR(INDEX(BD_Gestão!J:J,MATCH('Banco de Dados'!$B1358,BD_Gestão!$B:$B,0)),"erro"))</f>
        <v/>
      </c>
      <c r="O1358" s="164" t="str">
        <f>IF($A1358=0,"",IFERROR(INDEX(BD_Gestão!K:K,MATCH('Banco de Dados'!$B1358,BD_Gestão!$B:$B,0)),"erro"))</f>
        <v/>
      </c>
      <c r="P1358" s="169" t="str">
        <f t="shared" si="86"/>
        <v/>
      </c>
      <c r="Q1358" s="170" t="str">
        <f t="shared" si="87"/>
        <v/>
      </c>
      <c r="R1358" s="163" t="e">
        <f t="shared" si="84"/>
        <v>#VALUE!</v>
      </c>
      <c r="S1358" s="163" t="e">
        <f t="shared" si="85"/>
        <v>#VALUE!</v>
      </c>
      <c r="T1358" s="163" t="e">
        <f>INDEX(Controle!O:O,MATCH('Banco de Dados'!A1358,Controle!M:M,0))*E1358/100</f>
        <v>#N/A</v>
      </c>
    </row>
    <row r="1359" spans="1:20" hidden="1" x14ac:dyDescent="0.2">
      <c r="A1359" s="158">
        <f>BD_TS!A1358</f>
        <v>0</v>
      </c>
      <c r="B1359" s="158" t="str">
        <f>SUBSTITUTE(SUBSTITUTE(BD_TS!D1358," ",""),"-","/")</f>
        <v/>
      </c>
      <c r="C1359" s="158">
        <f>BD_TS!E1358</f>
        <v>0</v>
      </c>
      <c r="D1359" s="159">
        <f>BD_TS!F1358</f>
        <v>0</v>
      </c>
      <c r="E1359" s="160">
        <f>BD_TS!B1358</f>
        <v>0</v>
      </c>
      <c r="F1359" s="161">
        <f>BD_TS!C1358</f>
        <v>0</v>
      </c>
      <c r="G1359" s="187">
        <f>BD_TS!H1358</f>
        <v>0</v>
      </c>
      <c r="H1359" s="158" t="str">
        <f>IF($A1359=0,"",IFERROR(INDEX(BD_Gestão!A:A,MATCH('Banco de Dados'!$B1359,BD_Gestão!$B:$B,0)),"erro"))</f>
        <v/>
      </c>
      <c r="I1359" s="162" t="str">
        <f>IF($A1359=0,"",IFERROR(INDEX(BD_Gestão!E:E,MATCH('Banco de Dados'!$B1359,BD_Gestão!$B:$B,0)),"erro"))</f>
        <v/>
      </c>
      <c r="J1359" s="186" t="str">
        <f>IF($A1359=0,"",IFERROR(INDEX(BD_Gestão!B:B,MATCH('Banco de Dados'!$B1359,BD_Gestão!$B:$B,0)),"erro"))</f>
        <v/>
      </c>
      <c r="K1359" s="158" t="str">
        <f>IF($A1359=0,"",IFERROR(INDEX(BD_Gestão!C:C,MATCH('Banco de Dados'!$B1359,BD_Gestão!$B:$B,0)),"erro"))</f>
        <v/>
      </c>
      <c r="L1359" s="158" t="str">
        <f>IF($A1359=0,"",IFERROR(INDEX(BD_Gestão!H:H,MATCH('Banco de Dados'!$B1359,BD_Gestão!$B:$B,0)),"erro"))</f>
        <v/>
      </c>
      <c r="M1359" s="161" t="str">
        <f>IF($A1359=0,"",IFERROR(INDEX(BD_Gestão!F:F,MATCH('Banco de Dados'!$B1359,BD_Gestão!$B:$B,0)),"erro"))</f>
        <v/>
      </c>
      <c r="N1359" s="161" t="str">
        <f>IF($A1359=0,"",IFERROR(INDEX(BD_Gestão!J:J,MATCH('Banco de Dados'!$B1359,BD_Gestão!$B:$B,0)),"erro"))</f>
        <v/>
      </c>
      <c r="O1359" s="164" t="str">
        <f>IF($A1359=0,"",IFERROR(INDEX(BD_Gestão!K:K,MATCH('Banco de Dados'!$B1359,BD_Gestão!$B:$B,0)),"erro"))</f>
        <v/>
      </c>
      <c r="P1359" s="169" t="str">
        <f t="shared" si="86"/>
        <v/>
      </c>
      <c r="Q1359" s="170" t="str">
        <f t="shared" si="87"/>
        <v/>
      </c>
      <c r="R1359" s="163" t="e">
        <f t="shared" si="84"/>
        <v>#VALUE!</v>
      </c>
      <c r="S1359" s="163" t="e">
        <f t="shared" si="85"/>
        <v>#VALUE!</v>
      </c>
      <c r="T1359" s="163" t="e">
        <f>INDEX(Controle!O:O,MATCH('Banco de Dados'!A1359,Controle!M:M,0))*E1359/100</f>
        <v>#N/A</v>
      </c>
    </row>
    <row r="1360" spans="1:20" hidden="1" x14ac:dyDescent="0.2">
      <c r="A1360" s="158">
        <f>BD_TS!A1359</f>
        <v>0</v>
      </c>
      <c r="B1360" s="158" t="str">
        <f>SUBSTITUTE(SUBSTITUTE(BD_TS!D1359," ",""),"-","/")</f>
        <v/>
      </c>
      <c r="C1360" s="158">
        <f>BD_TS!E1359</f>
        <v>0</v>
      </c>
      <c r="D1360" s="159">
        <f>BD_TS!F1359</f>
        <v>0</v>
      </c>
      <c r="E1360" s="160">
        <f>BD_TS!B1359</f>
        <v>0</v>
      </c>
      <c r="F1360" s="161">
        <f>BD_TS!C1359</f>
        <v>0</v>
      </c>
      <c r="G1360" s="187">
        <f>BD_TS!H1359</f>
        <v>0</v>
      </c>
      <c r="H1360" s="158" t="str">
        <f>IF($A1360=0,"",IFERROR(INDEX(BD_Gestão!A:A,MATCH('Banco de Dados'!$B1360,BD_Gestão!$B:$B,0)),"erro"))</f>
        <v/>
      </c>
      <c r="I1360" s="162" t="str">
        <f>IF($A1360=0,"",IFERROR(INDEX(BD_Gestão!E:E,MATCH('Banco de Dados'!$B1360,BD_Gestão!$B:$B,0)),"erro"))</f>
        <v/>
      </c>
      <c r="J1360" s="186" t="str">
        <f>IF($A1360=0,"",IFERROR(INDEX(BD_Gestão!B:B,MATCH('Banco de Dados'!$B1360,BD_Gestão!$B:$B,0)),"erro"))</f>
        <v/>
      </c>
      <c r="K1360" s="158" t="str">
        <f>IF($A1360=0,"",IFERROR(INDEX(BD_Gestão!C:C,MATCH('Banco de Dados'!$B1360,BD_Gestão!$B:$B,0)),"erro"))</f>
        <v/>
      </c>
      <c r="L1360" s="158" t="str">
        <f>IF($A1360=0,"",IFERROR(INDEX(BD_Gestão!H:H,MATCH('Banco de Dados'!$B1360,BD_Gestão!$B:$B,0)),"erro"))</f>
        <v/>
      </c>
      <c r="M1360" s="161" t="str">
        <f>IF($A1360=0,"",IFERROR(INDEX(BD_Gestão!F:F,MATCH('Banco de Dados'!$B1360,BD_Gestão!$B:$B,0)),"erro"))</f>
        <v/>
      </c>
      <c r="N1360" s="161" t="str">
        <f>IF($A1360=0,"",IFERROR(INDEX(BD_Gestão!J:J,MATCH('Banco de Dados'!$B1360,BD_Gestão!$B:$B,0)),"erro"))</f>
        <v/>
      </c>
      <c r="O1360" s="164" t="str">
        <f>IF($A1360=0,"",IFERROR(INDEX(BD_Gestão!K:K,MATCH('Banco de Dados'!$B1360,BD_Gestão!$B:$B,0)),"erro"))</f>
        <v/>
      </c>
      <c r="P1360" s="169" t="str">
        <f t="shared" si="86"/>
        <v/>
      </c>
      <c r="Q1360" s="170" t="str">
        <f t="shared" si="87"/>
        <v/>
      </c>
      <c r="R1360" s="163" t="e">
        <f t="shared" si="84"/>
        <v>#VALUE!</v>
      </c>
      <c r="S1360" s="163" t="e">
        <f t="shared" si="85"/>
        <v>#VALUE!</v>
      </c>
      <c r="T1360" s="163" t="e">
        <f>INDEX(Controle!O:O,MATCH('Banco de Dados'!A1360,Controle!M:M,0))*E1360/100</f>
        <v>#N/A</v>
      </c>
    </row>
    <row r="1361" spans="1:20" hidden="1" x14ac:dyDescent="0.2">
      <c r="A1361" s="158">
        <f>BD_TS!A1360</f>
        <v>0</v>
      </c>
      <c r="B1361" s="158" t="str">
        <f>SUBSTITUTE(SUBSTITUTE(BD_TS!D1360," ",""),"-","/")</f>
        <v/>
      </c>
      <c r="C1361" s="158">
        <f>BD_TS!E1360</f>
        <v>0</v>
      </c>
      <c r="D1361" s="159">
        <f>BD_TS!F1360</f>
        <v>0</v>
      </c>
      <c r="E1361" s="160">
        <f>BD_TS!B1360</f>
        <v>0</v>
      </c>
      <c r="F1361" s="161">
        <f>BD_TS!C1360</f>
        <v>0</v>
      </c>
      <c r="G1361" s="187">
        <f>BD_TS!H1360</f>
        <v>0</v>
      </c>
      <c r="H1361" s="158" t="str">
        <f>IF($A1361=0,"",IFERROR(INDEX(BD_Gestão!A:A,MATCH('Banco de Dados'!$B1361,BD_Gestão!$B:$B,0)),"erro"))</f>
        <v/>
      </c>
      <c r="I1361" s="162" t="str">
        <f>IF($A1361=0,"",IFERROR(INDEX(BD_Gestão!E:E,MATCH('Banco de Dados'!$B1361,BD_Gestão!$B:$B,0)),"erro"))</f>
        <v/>
      </c>
      <c r="J1361" s="186" t="str">
        <f>IF($A1361=0,"",IFERROR(INDEX(BD_Gestão!B:B,MATCH('Banco de Dados'!$B1361,BD_Gestão!$B:$B,0)),"erro"))</f>
        <v/>
      </c>
      <c r="K1361" s="158" t="str">
        <f>IF($A1361=0,"",IFERROR(INDEX(BD_Gestão!C:C,MATCH('Banco de Dados'!$B1361,BD_Gestão!$B:$B,0)),"erro"))</f>
        <v/>
      </c>
      <c r="L1361" s="158" t="str">
        <f>IF($A1361=0,"",IFERROR(INDEX(BD_Gestão!H:H,MATCH('Banco de Dados'!$B1361,BD_Gestão!$B:$B,0)),"erro"))</f>
        <v/>
      </c>
      <c r="M1361" s="161" t="str">
        <f>IF($A1361=0,"",IFERROR(INDEX(BD_Gestão!F:F,MATCH('Banco de Dados'!$B1361,BD_Gestão!$B:$B,0)),"erro"))</f>
        <v/>
      </c>
      <c r="N1361" s="161" t="str">
        <f>IF($A1361=0,"",IFERROR(INDEX(BD_Gestão!J:J,MATCH('Banco de Dados'!$B1361,BD_Gestão!$B:$B,0)),"erro"))</f>
        <v/>
      </c>
      <c r="O1361" s="164" t="str">
        <f>IF($A1361=0,"",IFERROR(INDEX(BD_Gestão!K:K,MATCH('Banco de Dados'!$B1361,BD_Gestão!$B:$B,0)),"erro"))</f>
        <v/>
      </c>
      <c r="P1361" s="169" t="str">
        <f t="shared" si="86"/>
        <v/>
      </c>
      <c r="Q1361" s="170" t="str">
        <f t="shared" si="87"/>
        <v/>
      </c>
      <c r="R1361" s="163" t="e">
        <f t="shared" si="84"/>
        <v>#VALUE!</v>
      </c>
      <c r="S1361" s="163" t="e">
        <f t="shared" si="85"/>
        <v>#VALUE!</v>
      </c>
      <c r="T1361" s="163" t="e">
        <f>INDEX(Controle!O:O,MATCH('Banco de Dados'!A1361,Controle!M:M,0))*E1361/100</f>
        <v>#N/A</v>
      </c>
    </row>
    <row r="1362" spans="1:20" hidden="1" x14ac:dyDescent="0.2">
      <c r="A1362" s="158">
        <f>BD_TS!A1361</f>
        <v>0</v>
      </c>
      <c r="B1362" s="158" t="str">
        <f>SUBSTITUTE(SUBSTITUTE(BD_TS!D1361," ",""),"-","/")</f>
        <v/>
      </c>
      <c r="C1362" s="158">
        <f>BD_TS!E1361</f>
        <v>0</v>
      </c>
      <c r="D1362" s="159">
        <f>BD_TS!F1361</f>
        <v>0</v>
      </c>
      <c r="E1362" s="160">
        <f>BD_TS!B1361</f>
        <v>0</v>
      </c>
      <c r="F1362" s="161">
        <f>BD_TS!C1361</f>
        <v>0</v>
      </c>
      <c r="G1362" s="187">
        <f>BD_TS!H1361</f>
        <v>0</v>
      </c>
      <c r="H1362" s="158" t="str">
        <f>IF($A1362=0,"",IFERROR(INDEX(BD_Gestão!A:A,MATCH('Banco de Dados'!$B1362,BD_Gestão!$B:$B,0)),"erro"))</f>
        <v/>
      </c>
      <c r="I1362" s="162" t="str">
        <f>IF($A1362=0,"",IFERROR(INDEX(BD_Gestão!E:E,MATCH('Banco de Dados'!$B1362,BD_Gestão!$B:$B,0)),"erro"))</f>
        <v/>
      </c>
      <c r="J1362" s="186" t="str">
        <f>IF($A1362=0,"",IFERROR(INDEX(BD_Gestão!B:B,MATCH('Banco de Dados'!$B1362,BD_Gestão!$B:$B,0)),"erro"))</f>
        <v/>
      </c>
      <c r="K1362" s="158" t="str">
        <f>IF($A1362=0,"",IFERROR(INDEX(BD_Gestão!C:C,MATCH('Banco de Dados'!$B1362,BD_Gestão!$B:$B,0)),"erro"))</f>
        <v/>
      </c>
      <c r="L1362" s="158" t="str">
        <f>IF($A1362=0,"",IFERROR(INDEX(BD_Gestão!H:H,MATCH('Banco de Dados'!$B1362,BD_Gestão!$B:$B,0)),"erro"))</f>
        <v/>
      </c>
      <c r="M1362" s="161" t="str">
        <f>IF($A1362=0,"",IFERROR(INDEX(BD_Gestão!F:F,MATCH('Banco de Dados'!$B1362,BD_Gestão!$B:$B,0)),"erro"))</f>
        <v/>
      </c>
      <c r="N1362" s="161" t="str">
        <f>IF($A1362=0,"",IFERROR(INDEX(BD_Gestão!J:J,MATCH('Banco de Dados'!$B1362,BD_Gestão!$B:$B,0)),"erro"))</f>
        <v/>
      </c>
      <c r="O1362" s="164" t="str">
        <f>IF($A1362=0,"",IFERROR(INDEX(BD_Gestão!K:K,MATCH('Banco de Dados'!$B1362,BD_Gestão!$B:$B,0)),"erro"))</f>
        <v/>
      </c>
      <c r="P1362" s="169" t="str">
        <f t="shared" si="86"/>
        <v/>
      </c>
      <c r="Q1362" s="170" t="str">
        <f t="shared" si="87"/>
        <v/>
      </c>
      <c r="R1362" s="163" t="e">
        <f t="shared" si="84"/>
        <v>#VALUE!</v>
      </c>
      <c r="S1362" s="163" t="e">
        <f t="shared" si="85"/>
        <v>#VALUE!</v>
      </c>
      <c r="T1362" s="163" t="e">
        <f>INDEX(Controle!O:O,MATCH('Banco de Dados'!A1362,Controle!M:M,0))*E1362/100</f>
        <v>#N/A</v>
      </c>
    </row>
    <row r="1363" spans="1:20" hidden="1" x14ac:dyDescent="0.2">
      <c r="A1363" s="158">
        <f>BD_TS!A1362</f>
        <v>0</v>
      </c>
      <c r="B1363" s="158" t="str">
        <f>SUBSTITUTE(SUBSTITUTE(BD_TS!D1362," ",""),"-","/")</f>
        <v/>
      </c>
      <c r="C1363" s="158">
        <f>BD_TS!E1362</f>
        <v>0</v>
      </c>
      <c r="D1363" s="159">
        <f>BD_TS!F1362</f>
        <v>0</v>
      </c>
      <c r="E1363" s="160">
        <f>BD_TS!B1362</f>
        <v>0</v>
      </c>
      <c r="F1363" s="161">
        <f>BD_TS!C1362</f>
        <v>0</v>
      </c>
      <c r="G1363" s="187">
        <f>BD_TS!H1362</f>
        <v>0</v>
      </c>
      <c r="H1363" s="158" t="str">
        <f>IF($A1363=0,"",IFERROR(INDEX(BD_Gestão!A:A,MATCH('Banco de Dados'!$B1363,BD_Gestão!$B:$B,0)),"erro"))</f>
        <v/>
      </c>
      <c r="I1363" s="162" t="str">
        <f>IF($A1363=0,"",IFERROR(INDEX(BD_Gestão!E:E,MATCH('Banco de Dados'!$B1363,BD_Gestão!$B:$B,0)),"erro"))</f>
        <v/>
      </c>
      <c r="J1363" s="186" t="str">
        <f>IF($A1363=0,"",IFERROR(INDEX(BD_Gestão!B:B,MATCH('Banco de Dados'!$B1363,BD_Gestão!$B:$B,0)),"erro"))</f>
        <v/>
      </c>
      <c r="K1363" s="158" t="str">
        <f>IF($A1363=0,"",IFERROR(INDEX(BD_Gestão!C:C,MATCH('Banco de Dados'!$B1363,BD_Gestão!$B:$B,0)),"erro"))</f>
        <v/>
      </c>
      <c r="L1363" s="158" t="str">
        <f>IF($A1363=0,"",IFERROR(INDEX(BD_Gestão!H:H,MATCH('Banco de Dados'!$B1363,BD_Gestão!$B:$B,0)),"erro"))</f>
        <v/>
      </c>
      <c r="M1363" s="161" t="str">
        <f>IF($A1363=0,"",IFERROR(INDEX(BD_Gestão!F:F,MATCH('Banco de Dados'!$B1363,BD_Gestão!$B:$B,0)),"erro"))</f>
        <v/>
      </c>
      <c r="N1363" s="161" t="str">
        <f>IF($A1363=0,"",IFERROR(INDEX(BD_Gestão!J:J,MATCH('Banco de Dados'!$B1363,BD_Gestão!$B:$B,0)),"erro"))</f>
        <v/>
      </c>
      <c r="O1363" s="164" t="str">
        <f>IF($A1363=0,"",IFERROR(INDEX(BD_Gestão!K:K,MATCH('Banco de Dados'!$B1363,BD_Gestão!$B:$B,0)),"erro"))</f>
        <v/>
      </c>
      <c r="P1363" s="169" t="str">
        <f t="shared" si="86"/>
        <v/>
      </c>
      <c r="Q1363" s="170" t="str">
        <f t="shared" si="87"/>
        <v/>
      </c>
      <c r="R1363" s="163" t="e">
        <f t="shared" si="84"/>
        <v>#VALUE!</v>
      </c>
      <c r="S1363" s="163" t="e">
        <f t="shared" si="85"/>
        <v>#VALUE!</v>
      </c>
      <c r="T1363" s="163" t="e">
        <f>INDEX(Controle!O:O,MATCH('Banco de Dados'!A1363,Controle!M:M,0))*E1363/100</f>
        <v>#N/A</v>
      </c>
    </row>
    <row r="1364" spans="1:20" hidden="1" x14ac:dyDescent="0.2">
      <c r="A1364" s="158">
        <f>BD_TS!A1363</f>
        <v>0</v>
      </c>
      <c r="B1364" s="158" t="str">
        <f>SUBSTITUTE(SUBSTITUTE(BD_TS!D1363," ",""),"-","/")</f>
        <v/>
      </c>
      <c r="C1364" s="158">
        <f>BD_TS!E1363</f>
        <v>0</v>
      </c>
      <c r="D1364" s="159">
        <f>BD_TS!F1363</f>
        <v>0</v>
      </c>
      <c r="E1364" s="160">
        <f>BD_TS!B1363</f>
        <v>0</v>
      </c>
      <c r="F1364" s="161">
        <f>BD_TS!C1363</f>
        <v>0</v>
      </c>
      <c r="G1364" s="187">
        <f>BD_TS!H1363</f>
        <v>0</v>
      </c>
      <c r="H1364" s="158" t="str">
        <f>IF($A1364=0,"",IFERROR(INDEX(BD_Gestão!A:A,MATCH('Banco de Dados'!$B1364,BD_Gestão!$B:$B,0)),"erro"))</f>
        <v/>
      </c>
      <c r="I1364" s="162" t="str">
        <f>IF($A1364=0,"",IFERROR(INDEX(BD_Gestão!E:E,MATCH('Banco de Dados'!$B1364,BD_Gestão!$B:$B,0)),"erro"))</f>
        <v/>
      </c>
      <c r="J1364" s="186" t="str">
        <f>IF($A1364=0,"",IFERROR(INDEX(BD_Gestão!B:B,MATCH('Banco de Dados'!$B1364,BD_Gestão!$B:$B,0)),"erro"))</f>
        <v/>
      </c>
      <c r="K1364" s="158" t="str">
        <f>IF($A1364=0,"",IFERROR(INDEX(BD_Gestão!C:C,MATCH('Banco de Dados'!$B1364,BD_Gestão!$B:$B,0)),"erro"))</f>
        <v/>
      </c>
      <c r="L1364" s="158" t="str">
        <f>IF($A1364=0,"",IFERROR(INDEX(BD_Gestão!H:H,MATCH('Banco de Dados'!$B1364,BD_Gestão!$B:$B,0)),"erro"))</f>
        <v/>
      </c>
      <c r="M1364" s="161" t="str">
        <f>IF($A1364=0,"",IFERROR(INDEX(BD_Gestão!F:F,MATCH('Banco de Dados'!$B1364,BD_Gestão!$B:$B,0)),"erro"))</f>
        <v/>
      </c>
      <c r="N1364" s="161" t="str">
        <f>IF($A1364=0,"",IFERROR(INDEX(BD_Gestão!J:J,MATCH('Banco de Dados'!$B1364,BD_Gestão!$B:$B,0)),"erro"))</f>
        <v/>
      </c>
      <c r="O1364" s="164" t="str">
        <f>IF($A1364=0,"",IFERROR(INDEX(BD_Gestão!K:K,MATCH('Banco de Dados'!$B1364,BD_Gestão!$B:$B,0)),"erro"))</f>
        <v/>
      </c>
      <c r="P1364" s="169" t="str">
        <f t="shared" si="86"/>
        <v/>
      </c>
      <c r="Q1364" s="170" t="str">
        <f t="shared" si="87"/>
        <v/>
      </c>
      <c r="R1364" s="163" t="e">
        <f t="shared" si="84"/>
        <v>#VALUE!</v>
      </c>
      <c r="S1364" s="163" t="e">
        <f t="shared" si="85"/>
        <v>#VALUE!</v>
      </c>
      <c r="T1364" s="163" t="e">
        <f>INDEX(Controle!O:O,MATCH('Banco de Dados'!A1364,Controle!M:M,0))*E1364/100</f>
        <v>#N/A</v>
      </c>
    </row>
    <row r="1365" spans="1:20" hidden="1" x14ac:dyDescent="0.2">
      <c r="A1365" s="158">
        <f>BD_TS!A1364</f>
        <v>0</v>
      </c>
      <c r="B1365" s="158" t="str">
        <f>SUBSTITUTE(SUBSTITUTE(BD_TS!D1364," ",""),"-","/")</f>
        <v/>
      </c>
      <c r="C1365" s="158">
        <f>BD_TS!E1364</f>
        <v>0</v>
      </c>
      <c r="D1365" s="159">
        <f>BD_TS!F1364</f>
        <v>0</v>
      </c>
      <c r="E1365" s="160">
        <f>BD_TS!B1364</f>
        <v>0</v>
      </c>
      <c r="F1365" s="161">
        <f>BD_TS!C1364</f>
        <v>0</v>
      </c>
      <c r="G1365" s="187">
        <f>BD_TS!H1364</f>
        <v>0</v>
      </c>
      <c r="H1365" s="158" t="str">
        <f>IF($A1365=0,"",IFERROR(INDEX(BD_Gestão!A:A,MATCH('Banco de Dados'!$B1365,BD_Gestão!$B:$B,0)),"erro"))</f>
        <v/>
      </c>
      <c r="I1365" s="162" t="str">
        <f>IF($A1365=0,"",IFERROR(INDEX(BD_Gestão!E:E,MATCH('Banco de Dados'!$B1365,BD_Gestão!$B:$B,0)),"erro"))</f>
        <v/>
      </c>
      <c r="J1365" s="186" t="str">
        <f>IF($A1365=0,"",IFERROR(INDEX(BD_Gestão!B:B,MATCH('Banco de Dados'!$B1365,BD_Gestão!$B:$B,0)),"erro"))</f>
        <v/>
      </c>
      <c r="K1365" s="158" t="str">
        <f>IF($A1365=0,"",IFERROR(INDEX(BD_Gestão!C:C,MATCH('Banco de Dados'!$B1365,BD_Gestão!$B:$B,0)),"erro"))</f>
        <v/>
      </c>
      <c r="L1365" s="158" t="str">
        <f>IF($A1365=0,"",IFERROR(INDEX(BD_Gestão!H:H,MATCH('Banco de Dados'!$B1365,BD_Gestão!$B:$B,0)),"erro"))</f>
        <v/>
      </c>
      <c r="M1365" s="161" t="str">
        <f>IF($A1365=0,"",IFERROR(INDEX(BD_Gestão!F:F,MATCH('Banco de Dados'!$B1365,BD_Gestão!$B:$B,0)),"erro"))</f>
        <v/>
      </c>
      <c r="N1365" s="161" t="str">
        <f>IF($A1365=0,"",IFERROR(INDEX(BD_Gestão!J:J,MATCH('Banco de Dados'!$B1365,BD_Gestão!$B:$B,0)),"erro"))</f>
        <v/>
      </c>
      <c r="O1365" s="164" t="str">
        <f>IF($A1365=0,"",IFERROR(INDEX(BD_Gestão!K:K,MATCH('Banco de Dados'!$B1365,BD_Gestão!$B:$B,0)),"erro"))</f>
        <v/>
      </c>
      <c r="P1365" s="169" t="str">
        <f t="shared" si="86"/>
        <v/>
      </c>
      <c r="Q1365" s="170" t="str">
        <f t="shared" si="87"/>
        <v/>
      </c>
      <c r="R1365" s="163" t="e">
        <f t="shared" si="84"/>
        <v>#VALUE!</v>
      </c>
      <c r="S1365" s="163" t="e">
        <f t="shared" si="85"/>
        <v>#VALUE!</v>
      </c>
      <c r="T1365" s="163" t="e">
        <f>INDEX(Controle!O:O,MATCH('Banco de Dados'!A1365,Controle!M:M,0))*E1365/100</f>
        <v>#N/A</v>
      </c>
    </row>
    <row r="1366" spans="1:20" hidden="1" x14ac:dyDescent="0.2">
      <c r="A1366" s="158">
        <f>BD_TS!A1365</f>
        <v>0</v>
      </c>
      <c r="B1366" s="158" t="str">
        <f>SUBSTITUTE(SUBSTITUTE(BD_TS!D1365," ",""),"-","/")</f>
        <v/>
      </c>
      <c r="C1366" s="158">
        <f>BD_TS!E1365</f>
        <v>0</v>
      </c>
      <c r="D1366" s="159">
        <f>BD_TS!F1365</f>
        <v>0</v>
      </c>
      <c r="E1366" s="160">
        <f>BD_TS!B1365</f>
        <v>0</v>
      </c>
      <c r="F1366" s="161">
        <f>BD_TS!C1365</f>
        <v>0</v>
      </c>
      <c r="G1366" s="187">
        <f>BD_TS!H1365</f>
        <v>0</v>
      </c>
      <c r="H1366" s="158" t="str">
        <f>IF($A1366=0,"",IFERROR(INDEX(BD_Gestão!A:A,MATCH('Banco de Dados'!$B1366,BD_Gestão!$B:$B,0)),"erro"))</f>
        <v/>
      </c>
      <c r="I1366" s="162" t="str">
        <f>IF($A1366=0,"",IFERROR(INDEX(BD_Gestão!E:E,MATCH('Banco de Dados'!$B1366,BD_Gestão!$B:$B,0)),"erro"))</f>
        <v/>
      </c>
      <c r="J1366" s="186" t="str">
        <f>IF($A1366=0,"",IFERROR(INDEX(BD_Gestão!B:B,MATCH('Banco de Dados'!$B1366,BD_Gestão!$B:$B,0)),"erro"))</f>
        <v/>
      </c>
      <c r="K1366" s="158" t="str">
        <f>IF($A1366=0,"",IFERROR(INDEX(BD_Gestão!C:C,MATCH('Banco de Dados'!$B1366,BD_Gestão!$B:$B,0)),"erro"))</f>
        <v/>
      </c>
      <c r="L1366" s="158" t="str">
        <f>IF($A1366=0,"",IFERROR(INDEX(BD_Gestão!H:H,MATCH('Banco de Dados'!$B1366,BD_Gestão!$B:$B,0)),"erro"))</f>
        <v/>
      </c>
      <c r="M1366" s="161" t="str">
        <f>IF($A1366=0,"",IFERROR(INDEX(BD_Gestão!F:F,MATCH('Banco de Dados'!$B1366,BD_Gestão!$B:$B,0)),"erro"))</f>
        <v/>
      </c>
      <c r="N1366" s="161" t="str">
        <f>IF($A1366=0,"",IFERROR(INDEX(BD_Gestão!J:J,MATCH('Banco de Dados'!$B1366,BD_Gestão!$B:$B,0)),"erro"))</f>
        <v/>
      </c>
      <c r="O1366" s="164" t="str">
        <f>IF($A1366=0,"",IFERROR(INDEX(BD_Gestão!K:K,MATCH('Banco de Dados'!$B1366,BD_Gestão!$B:$B,0)),"erro"))</f>
        <v/>
      </c>
      <c r="P1366" s="169" t="str">
        <f t="shared" si="86"/>
        <v/>
      </c>
      <c r="Q1366" s="170" t="str">
        <f t="shared" si="87"/>
        <v/>
      </c>
      <c r="R1366" s="163" t="e">
        <f t="shared" si="84"/>
        <v>#VALUE!</v>
      </c>
      <c r="S1366" s="163" t="e">
        <f t="shared" si="85"/>
        <v>#VALUE!</v>
      </c>
      <c r="T1366" s="163" t="e">
        <f>INDEX(Controle!O:O,MATCH('Banco de Dados'!A1366,Controle!M:M,0))*E1366/100</f>
        <v>#N/A</v>
      </c>
    </row>
    <row r="1367" spans="1:20" hidden="1" x14ac:dyDescent="0.2">
      <c r="A1367" s="158">
        <f>BD_TS!A1366</f>
        <v>0</v>
      </c>
      <c r="B1367" s="158" t="str">
        <f>SUBSTITUTE(SUBSTITUTE(BD_TS!D1366," ",""),"-","/")</f>
        <v/>
      </c>
      <c r="C1367" s="158">
        <f>BD_TS!E1366</f>
        <v>0</v>
      </c>
      <c r="D1367" s="159">
        <f>BD_TS!F1366</f>
        <v>0</v>
      </c>
      <c r="E1367" s="160">
        <f>BD_TS!B1366</f>
        <v>0</v>
      </c>
      <c r="F1367" s="161">
        <f>BD_TS!C1366</f>
        <v>0</v>
      </c>
      <c r="G1367" s="187">
        <f>BD_TS!H1366</f>
        <v>0</v>
      </c>
      <c r="H1367" s="158" t="str">
        <f>IF($A1367=0,"",IFERROR(INDEX(BD_Gestão!A:A,MATCH('Banco de Dados'!$B1367,BD_Gestão!$B:$B,0)),"erro"))</f>
        <v/>
      </c>
      <c r="I1367" s="162" t="str">
        <f>IF($A1367=0,"",IFERROR(INDEX(BD_Gestão!E:E,MATCH('Banco de Dados'!$B1367,BD_Gestão!$B:$B,0)),"erro"))</f>
        <v/>
      </c>
      <c r="J1367" s="186" t="str">
        <f>IF($A1367=0,"",IFERROR(INDEX(BD_Gestão!B:B,MATCH('Banco de Dados'!$B1367,BD_Gestão!$B:$B,0)),"erro"))</f>
        <v/>
      </c>
      <c r="K1367" s="158" t="str">
        <f>IF($A1367=0,"",IFERROR(INDEX(BD_Gestão!C:C,MATCH('Banco de Dados'!$B1367,BD_Gestão!$B:$B,0)),"erro"))</f>
        <v/>
      </c>
      <c r="L1367" s="158" t="str">
        <f>IF($A1367=0,"",IFERROR(INDEX(BD_Gestão!H:H,MATCH('Banco de Dados'!$B1367,BD_Gestão!$B:$B,0)),"erro"))</f>
        <v/>
      </c>
      <c r="M1367" s="161" t="str">
        <f>IF($A1367=0,"",IFERROR(INDEX(BD_Gestão!F:F,MATCH('Banco de Dados'!$B1367,BD_Gestão!$B:$B,0)),"erro"))</f>
        <v/>
      </c>
      <c r="N1367" s="161" t="str">
        <f>IF($A1367=0,"",IFERROR(INDEX(BD_Gestão!J:J,MATCH('Banco de Dados'!$B1367,BD_Gestão!$B:$B,0)),"erro"))</f>
        <v/>
      </c>
      <c r="O1367" s="164" t="str">
        <f>IF($A1367=0,"",IFERROR(INDEX(BD_Gestão!K:K,MATCH('Banco de Dados'!$B1367,BD_Gestão!$B:$B,0)),"erro"))</f>
        <v/>
      </c>
      <c r="P1367" s="169" t="str">
        <f t="shared" si="86"/>
        <v/>
      </c>
      <c r="Q1367" s="170" t="str">
        <f t="shared" si="87"/>
        <v/>
      </c>
      <c r="R1367" s="163" t="e">
        <f t="shared" si="84"/>
        <v>#VALUE!</v>
      </c>
      <c r="S1367" s="163" t="e">
        <f t="shared" si="85"/>
        <v>#VALUE!</v>
      </c>
      <c r="T1367" s="163" t="e">
        <f>INDEX(Controle!O:O,MATCH('Banco de Dados'!A1367,Controle!M:M,0))*E1367/100</f>
        <v>#N/A</v>
      </c>
    </row>
    <row r="1368" spans="1:20" hidden="1" x14ac:dyDescent="0.2">
      <c r="A1368" s="158">
        <f>BD_TS!A1367</f>
        <v>0</v>
      </c>
      <c r="B1368" s="158" t="str">
        <f>SUBSTITUTE(SUBSTITUTE(BD_TS!D1367," ",""),"-","/")</f>
        <v/>
      </c>
      <c r="C1368" s="158">
        <f>BD_TS!E1367</f>
        <v>0</v>
      </c>
      <c r="D1368" s="159">
        <f>BD_TS!F1367</f>
        <v>0</v>
      </c>
      <c r="E1368" s="160">
        <f>BD_TS!B1367</f>
        <v>0</v>
      </c>
      <c r="F1368" s="161">
        <f>BD_TS!C1367</f>
        <v>0</v>
      </c>
      <c r="G1368" s="187">
        <f>BD_TS!H1367</f>
        <v>0</v>
      </c>
      <c r="H1368" s="158" t="str">
        <f>IF($A1368=0,"",IFERROR(INDEX(BD_Gestão!A:A,MATCH('Banco de Dados'!$B1368,BD_Gestão!$B:$B,0)),"erro"))</f>
        <v/>
      </c>
      <c r="I1368" s="162" t="str">
        <f>IF($A1368=0,"",IFERROR(INDEX(BD_Gestão!E:E,MATCH('Banco de Dados'!$B1368,BD_Gestão!$B:$B,0)),"erro"))</f>
        <v/>
      </c>
      <c r="J1368" s="186" t="str">
        <f>IF($A1368=0,"",IFERROR(INDEX(BD_Gestão!B:B,MATCH('Banco de Dados'!$B1368,BD_Gestão!$B:$B,0)),"erro"))</f>
        <v/>
      </c>
      <c r="K1368" s="158" t="str">
        <f>IF($A1368=0,"",IFERROR(INDEX(BD_Gestão!C:C,MATCH('Banco de Dados'!$B1368,BD_Gestão!$B:$B,0)),"erro"))</f>
        <v/>
      </c>
      <c r="L1368" s="158" t="str">
        <f>IF($A1368=0,"",IFERROR(INDEX(BD_Gestão!H:H,MATCH('Banco de Dados'!$B1368,BD_Gestão!$B:$B,0)),"erro"))</f>
        <v/>
      </c>
      <c r="M1368" s="161" t="str">
        <f>IF($A1368=0,"",IFERROR(INDEX(BD_Gestão!F:F,MATCH('Banco de Dados'!$B1368,BD_Gestão!$B:$B,0)),"erro"))</f>
        <v/>
      </c>
      <c r="N1368" s="161" t="str">
        <f>IF($A1368=0,"",IFERROR(INDEX(BD_Gestão!J:J,MATCH('Banco de Dados'!$B1368,BD_Gestão!$B:$B,0)),"erro"))</f>
        <v/>
      </c>
      <c r="O1368" s="164" t="str">
        <f>IF($A1368=0,"",IFERROR(INDEX(BD_Gestão!K:K,MATCH('Banco de Dados'!$B1368,BD_Gestão!$B:$B,0)),"erro"))</f>
        <v/>
      </c>
      <c r="P1368" s="169" t="str">
        <f t="shared" si="86"/>
        <v/>
      </c>
      <c r="Q1368" s="170" t="str">
        <f t="shared" si="87"/>
        <v/>
      </c>
      <c r="R1368" s="163" t="e">
        <f t="shared" si="84"/>
        <v>#VALUE!</v>
      </c>
      <c r="S1368" s="163" t="e">
        <f t="shared" si="85"/>
        <v>#VALUE!</v>
      </c>
      <c r="T1368" s="163" t="e">
        <f>INDEX(Controle!O:O,MATCH('Banco de Dados'!A1368,Controle!M:M,0))*E1368/100</f>
        <v>#N/A</v>
      </c>
    </row>
    <row r="1369" spans="1:20" hidden="1" x14ac:dyDescent="0.2">
      <c r="A1369" s="158">
        <f>BD_TS!A1368</f>
        <v>0</v>
      </c>
      <c r="B1369" s="158" t="str">
        <f>SUBSTITUTE(SUBSTITUTE(BD_TS!D1368," ",""),"-","/")</f>
        <v/>
      </c>
      <c r="C1369" s="158">
        <f>BD_TS!E1368</f>
        <v>0</v>
      </c>
      <c r="D1369" s="159">
        <f>BD_TS!F1368</f>
        <v>0</v>
      </c>
      <c r="E1369" s="160">
        <f>BD_TS!B1368</f>
        <v>0</v>
      </c>
      <c r="F1369" s="161">
        <f>BD_TS!C1368</f>
        <v>0</v>
      </c>
      <c r="G1369" s="187">
        <f>BD_TS!H1368</f>
        <v>0</v>
      </c>
      <c r="H1369" s="158" t="str">
        <f>IF($A1369=0,"",IFERROR(INDEX(BD_Gestão!A:A,MATCH('Banco de Dados'!$B1369,BD_Gestão!$B:$B,0)),"erro"))</f>
        <v/>
      </c>
      <c r="I1369" s="162" t="str">
        <f>IF($A1369=0,"",IFERROR(INDEX(BD_Gestão!E:E,MATCH('Banco de Dados'!$B1369,BD_Gestão!$B:$B,0)),"erro"))</f>
        <v/>
      </c>
      <c r="J1369" s="186" t="str">
        <f>IF($A1369=0,"",IFERROR(INDEX(BD_Gestão!B:B,MATCH('Banco de Dados'!$B1369,BD_Gestão!$B:$B,0)),"erro"))</f>
        <v/>
      </c>
      <c r="K1369" s="158" t="str">
        <f>IF($A1369=0,"",IFERROR(INDEX(BD_Gestão!C:C,MATCH('Banco de Dados'!$B1369,BD_Gestão!$B:$B,0)),"erro"))</f>
        <v/>
      </c>
      <c r="L1369" s="158" t="str">
        <f>IF($A1369=0,"",IFERROR(INDEX(BD_Gestão!H:H,MATCH('Banco de Dados'!$B1369,BD_Gestão!$B:$B,0)),"erro"))</f>
        <v/>
      </c>
      <c r="M1369" s="161" t="str">
        <f>IF($A1369=0,"",IFERROR(INDEX(BD_Gestão!F:F,MATCH('Banco de Dados'!$B1369,BD_Gestão!$B:$B,0)),"erro"))</f>
        <v/>
      </c>
      <c r="N1369" s="161" t="str">
        <f>IF($A1369=0,"",IFERROR(INDEX(BD_Gestão!J:J,MATCH('Banco de Dados'!$B1369,BD_Gestão!$B:$B,0)),"erro"))</f>
        <v/>
      </c>
      <c r="O1369" s="164" t="str">
        <f>IF($A1369=0,"",IFERROR(INDEX(BD_Gestão!K:K,MATCH('Banco de Dados'!$B1369,BD_Gestão!$B:$B,0)),"erro"))</f>
        <v/>
      </c>
      <c r="P1369" s="169" t="str">
        <f t="shared" si="86"/>
        <v/>
      </c>
      <c r="Q1369" s="170" t="str">
        <f t="shared" si="87"/>
        <v/>
      </c>
      <c r="R1369" s="163" t="e">
        <f t="shared" si="84"/>
        <v>#VALUE!</v>
      </c>
      <c r="S1369" s="163" t="e">
        <f t="shared" si="85"/>
        <v>#VALUE!</v>
      </c>
      <c r="T1369" s="163" t="e">
        <f>INDEX(Controle!O:O,MATCH('Banco de Dados'!A1369,Controle!M:M,0))*E1369/100</f>
        <v>#N/A</v>
      </c>
    </row>
    <row r="1370" spans="1:20" hidden="1" x14ac:dyDescent="0.2">
      <c r="A1370" s="158">
        <f>BD_TS!A1369</f>
        <v>0</v>
      </c>
      <c r="B1370" s="158" t="str">
        <f>SUBSTITUTE(SUBSTITUTE(BD_TS!D1369," ",""),"-","/")</f>
        <v/>
      </c>
      <c r="C1370" s="158">
        <f>BD_TS!E1369</f>
        <v>0</v>
      </c>
      <c r="D1370" s="159">
        <f>BD_TS!F1369</f>
        <v>0</v>
      </c>
      <c r="E1370" s="160">
        <f>BD_TS!B1369</f>
        <v>0</v>
      </c>
      <c r="F1370" s="161">
        <f>BD_TS!C1369</f>
        <v>0</v>
      </c>
      <c r="G1370" s="187">
        <f>BD_TS!H1369</f>
        <v>0</v>
      </c>
      <c r="H1370" s="158" t="str">
        <f>IF($A1370=0,"",IFERROR(INDEX(BD_Gestão!A:A,MATCH('Banco de Dados'!$B1370,BD_Gestão!$B:$B,0)),"erro"))</f>
        <v/>
      </c>
      <c r="I1370" s="162" t="str">
        <f>IF($A1370=0,"",IFERROR(INDEX(BD_Gestão!E:E,MATCH('Banco de Dados'!$B1370,BD_Gestão!$B:$B,0)),"erro"))</f>
        <v/>
      </c>
      <c r="J1370" s="186" t="str">
        <f>IF($A1370=0,"",IFERROR(INDEX(BD_Gestão!B:B,MATCH('Banco de Dados'!$B1370,BD_Gestão!$B:$B,0)),"erro"))</f>
        <v/>
      </c>
      <c r="K1370" s="158" t="str">
        <f>IF($A1370=0,"",IFERROR(INDEX(BD_Gestão!C:C,MATCH('Banco de Dados'!$B1370,BD_Gestão!$B:$B,0)),"erro"))</f>
        <v/>
      </c>
      <c r="L1370" s="158" t="str">
        <f>IF($A1370=0,"",IFERROR(INDEX(BD_Gestão!H:H,MATCH('Banco de Dados'!$B1370,BD_Gestão!$B:$B,0)),"erro"))</f>
        <v/>
      </c>
      <c r="M1370" s="161" t="str">
        <f>IF($A1370=0,"",IFERROR(INDEX(BD_Gestão!F:F,MATCH('Banco de Dados'!$B1370,BD_Gestão!$B:$B,0)),"erro"))</f>
        <v/>
      </c>
      <c r="N1370" s="161" t="str">
        <f>IF($A1370=0,"",IFERROR(INDEX(BD_Gestão!J:J,MATCH('Banco de Dados'!$B1370,BD_Gestão!$B:$B,0)),"erro"))</f>
        <v/>
      </c>
      <c r="O1370" s="164" t="str">
        <f>IF($A1370=0,"",IFERROR(INDEX(BD_Gestão!K:K,MATCH('Banco de Dados'!$B1370,BD_Gestão!$B:$B,0)),"erro"))</f>
        <v/>
      </c>
      <c r="P1370" s="169" t="str">
        <f t="shared" si="86"/>
        <v/>
      </c>
      <c r="Q1370" s="170" t="str">
        <f t="shared" si="87"/>
        <v/>
      </c>
      <c r="R1370" s="163" t="e">
        <f t="shared" si="84"/>
        <v>#VALUE!</v>
      </c>
      <c r="S1370" s="163" t="e">
        <f t="shared" si="85"/>
        <v>#VALUE!</v>
      </c>
      <c r="T1370" s="163" t="e">
        <f>INDEX(Controle!O:O,MATCH('Banco de Dados'!A1370,Controle!M:M,0))*E1370/100</f>
        <v>#N/A</v>
      </c>
    </row>
    <row r="1371" spans="1:20" hidden="1" x14ac:dyDescent="0.2">
      <c r="A1371" s="158">
        <f>BD_TS!A1370</f>
        <v>0</v>
      </c>
      <c r="B1371" s="158" t="str">
        <f>SUBSTITUTE(SUBSTITUTE(BD_TS!D1370," ",""),"-","/")</f>
        <v/>
      </c>
      <c r="C1371" s="158">
        <f>BD_TS!E1370</f>
        <v>0</v>
      </c>
      <c r="D1371" s="159">
        <f>BD_TS!F1370</f>
        <v>0</v>
      </c>
      <c r="E1371" s="160">
        <f>BD_TS!B1370</f>
        <v>0</v>
      </c>
      <c r="F1371" s="161">
        <f>BD_TS!C1370</f>
        <v>0</v>
      </c>
      <c r="G1371" s="187">
        <f>BD_TS!H1370</f>
        <v>0</v>
      </c>
      <c r="H1371" s="158" t="str">
        <f>IF($A1371=0,"",IFERROR(INDEX(BD_Gestão!A:A,MATCH('Banco de Dados'!$B1371,BD_Gestão!$B:$B,0)),"erro"))</f>
        <v/>
      </c>
      <c r="I1371" s="162" t="str">
        <f>IF($A1371=0,"",IFERROR(INDEX(BD_Gestão!E:E,MATCH('Banco de Dados'!$B1371,BD_Gestão!$B:$B,0)),"erro"))</f>
        <v/>
      </c>
      <c r="J1371" s="186" t="str">
        <f>IF($A1371=0,"",IFERROR(INDEX(BD_Gestão!B:B,MATCH('Banco de Dados'!$B1371,BD_Gestão!$B:$B,0)),"erro"))</f>
        <v/>
      </c>
      <c r="K1371" s="158" t="str">
        <f>IF($A1371=0,"",IFERROR(INDEX(BD_Gestão!C:C,MATCH('Banco de Dados'!$B1371,BD_Gestão!$B:$B,0)),"erro"))</f>
        <v/>
      </c>
      <c r="L1371" s="158" t="str">
        <f>IF($A1371=0,"",IFERROR(INDEX(BD_Gestão!H:H,MATCH('Banco de Dados'!$B1371,BD_Gestão!$B:$B,0)),"erro"))</f>
        <v/>
      </c>
      <c r="M1371" s="161" t="str">
        <f>IF($A1371=0,"",IFERROR(INDEX(BD_Gestão!F:F,MATCH('Banco de Dados'!$B1371,BD_Gestão!$B:$B,0)),"erro"))</f>
        <v/>
      </c>
      <c r="N1371" s="161" t="str">
        <f>IF($A1371=0,"",IFERROR(INDEX(BD_Gestão!J:J,MATCH('Banco de Dados'!$B1371,BD_Gestão!$B:$B,0)),"erro"))</f>
        <v/>
      </c>
      <c r="O1371" s="164" t="str">
        <f>IF($A1371=0,"",IFERROR(INDEX(BD_Gestão!K:K,MATCH('Banco de Dados'!$B1371,BD_Gestão!$B:$B,0)),"erro"))</f>
        <v/>
      </c>
      <c r="P1371" s="169" t="str">
        <f t="shared" si="86"/>
        <v/>
      </c>
      <c r="Q1371" s="170" t="str">
        <f t="shared" si="87"/>
        <v/>
      </c>
      <c r="R1371" s="163" t="e">
        <f t="shared" si="84"/>
        <v>#VALUE!</v>
      </c>
      <c r="S1371" s="163" t="e">
        <f t="shared" si="85"/>
        <v>#VALUE!</v>
      </c>
      <c r="T1371" s="163" t="e">
        <f>INDEX(Controle!O:O,MATCH('Banco de Dados'!A1371,Controle!M:M,0))*E1371/100</f>
        <v>#N/A</v>
      </c>
    </row>
    <row r="1372" spans="1:20" hidden="1" x14ac:dyDescent="0.2">
      <c r="A1372" s="158">
        <f>BD_TS!A1371</f>
        <v>0</v>
      </c>
      <c r="B1372" s="158" t="str">
        <f>SUBSTITUTE(SUBSTITUTE(BD_TS!D1371," ",""),"-","/")</f>
        <v/>
      </c>
      <c r="C1372" s="158">
        <f>BD_TS!E1371</f>
        <v>0</v>
      </c>
      <c r="D1372" s="159">
        <f>BD_TS!F1371</f>
        <v>0</v>
      </c>
      <c r="E1372" s="160">
        <f>BD_TS!B1371</f>
        <v>0</v>
      </c>
      <c r="F1372" s="161">
        <f>BD_TS!C1371</f>
        <v>0</v>
      </c>
      <c r="G1372" s="187">
        <f>BD_TS!H1371</f>
        <v>0</v>
      </c>
      <c r="H1372" s="158" t="str">
        <f>IF($A1372=0,"",IFERROR(INDEX(BD_Gestão!A:A,MATCH('Banco de Dados'!$B1372,BD_Gestão!$B:$B,0)),"erro"))</f>
        <v/>
      </c>
      <c r="I1372" s="162" t="str">
        <f>IF($A1372=0,"",IFERROR(INDEX(BD_Gestão!E:E,MATCH('Banco de Dados'!$B1372,BD_Gestão!$B:$B,0)),"erro"))</f>
        <v/>
      </c>
      <c r="J1372" s="186" t="str">
        <f>IF($A1372=0,"",IFERROR(INDEX(BD_Gestão!B:B,MATCH('Banco de Dados'!$B1372,BD_Gestão!$B:$B,0)),"erro"))</f>
        <v/>
      </c>
      <c r="K1372" s="158" t="str">
        <f>IF($A1372=0,"",IFERROR(INDEX(BD_Gestão!C:C,MATCH('Banco de Dados'!$B1372,BD_Gestão!$B:$B,0)),"erro"))</f>
        <v/>
      </c>
      <c r="L1372" s="158" t="str">
        <f>IF($A1372=0,"",IFERROR(INDEX(BD_Gestão!H:H,MATCH('Banco de Dados'!$B1372,BD_Gestão!$B:$B,0)),"erro"))</f>
        <v/>
      </c>
      <c r="M1372" s="161" t="str">
        <f>IF($A1372=0,"",IFERROR(INDEX(BD_Gestão!F:F,MATCH('Banco de Dados'!$B1372,BD_Gestão!$B:$B,0)),"erro"))</f>
        <v/>
      </c>
      <c r="N1372" s="161" t="str">
        <f>IF($A1372=0,"",IFERROR(INDEX(BD_Gestão!J:J,MATCH('Banco de Dados'!$B1372,BD_Gestão!$B:$B,0)),"erro"))</f>
        <v/>
      </c>
      <c r="O1372" s="164" t="str">
        <f>IF($A1372=0,"",IFERROR(INDEX(BD_Gestão!K:K,MATCH('Banco de Dados'!$B1372,BD_Gestão!$B:$B,0)),"erro"))</f>
        <v/>
      </c>
      <c r="P1372" s="169" t="str">
        <f t="shared" si="86"/>
        <v/>
      </c>
      <c r="Q1372" s="170" t="str">
        <f t="shared" si="87"/>
        <v/>
      </c>
      <c r="R1372" s="163" t="e">
        <f t="shared" si="84"/>
        <v>#VALUE!</v>
      </c>
      <c r="S1372" s="163" t="e">
        <f t="shared" si="85"/>
        <v>#VALUE!</v>
      </c>
      <c r="T1372" s="163" t="e">
        <f>INDEX(Controle!O:O,MATCH('Banco de Dados'!A1372,Controle!M:M,0))*E1372/100</f>
        <v>#N/A</v>
      </c>
    </row>
    <row r="1373" spans="1:20" hidden="1" x14ac:dyDescent="0.2">
      <c r="A1373" s="158">
        <f>BD_TS!A1372</f>
        <v>0</v>
      </c>
      <c r="B1373" s="158" t="str">
        <f>SUBSTITUTE(SUBSTITUTE(BD_TS!D1372," ",""),"-","/")</f>
        <v/>
      </c>
      <c r="C1373" s="158">
        <f>BD_TS!E1372</f>
        <v>0</v>
      </c>
      <c r="D1373" s="159">
        <f>BD_TS!F1372</f>
        <v>0</v>
      </c>
      <c r="E1373" s="160">
        <f>BD_TS!B1372</f>
        <v>0</v>
      </c>
      <c r="F1373" s="161">
        <f>BD_TS!C1372</f>
        <v>0</v>
      </c>
      <c r="G1373" s="187">
        <f>BD_TS!H1372</f>
        <v>0</v>
      </c>
      <c r="H1373" s="158" t="str">
        <f>IF($A1373=0,"",IFERROR(INDEX(BD_Gestão!A:A,MATCH('Banco de Dados'!$B1373,BD_Gestão!$B:$B,0)),"erro"))</f>
        <v/>
      </c>
      <c r="I1373" s="162" t="str">
        <f>IF($A1373=0,"",IFERROR(INDEX(BD_Gestão!E:E,MATCH('Banco de Dados'!$B1373,BD_Gestão!$B:$B,0)),"erro"))</f>
        <v/>
      </c>
      <c r="J1373" s="186" t="str">
        <f>IF($A1373=0,"",IFERROR(INDEX(BD_Gestão!B:B,MATCH('Banco de Dados'!$B1373,BD_Gestão!$B:$B,0)),"erro"))</f>
        <v/>
      </c>
      <c r="K1373" s="158" t="str">
        <f>IF($A1373=0,"",IFERROR(INDEX(BD_Gestão!C:C,MATCH('Banco de Dados'!$B1373,BD_Gestão!$B:$B,0)),"erro"))</f>
        <v/>
      </c>
      <c r="L1373" s="158" t="str">
        <f>IF($A1373=0,"",IFERROR(INDEX(BD_Gestão!H:H,MATCH('Banco de Dados'!$B1373,BD_Gestão!$B:$B,0)),"erro"))</f>
        <v/>
      </c>
      <c r="M1373" s="161" t="str">
        <f>IF($A1373=0,"",IFERROR(INDEX(BD_Gestão!F:F,MATCH('Banco de Dados'!$B1373,BD_Gestão!$B:$B,0)),"erro"))</f>
        <v/>
      </c>
      <c r="N1373" s="161" t="str">
        <f>IF($A1373=0,"",IFERROR(INDEX(BD_Gestão!J:J,MATCH('Banco de Dados'!$B1373,BD_Gestão!$B:$B,0)),"erro"))</f>
        <v/>
      </c>
      <c r="O1373" s="164" t="str">
        <f>IF($A1373=0,"",IFERROR(INDEX(BD_Gestão!K:K,MATCH('Banco de Dados'!$B1373,BD_Gestão!$B:$B,0)),"erro"))</f>
        <v/>
      </c>
      <c r="P1373" s="169" t="str">
        <f t="shared" si="86"/>
        <v/>
      </c>
      <c r="Q1373" s="170" t="str">
        <f t="shared" si="87"/>
        <v/>
      </c>
      <c r="R1373" s="163" t="e">
        <f t="shared" si="84"/>
        <v>#VALUE!</v>
      </c>
      <c r="S1373" s="163" t="e">
        <f t="shared" si="85"/>
        <v>#VALUE!</v>
      </c>
      <c r="T1373" s="163" t="e">
        <f>INDEX(Controle!O:O,MATCH('Banco de Dados'!A1373,Controle!M:M,0))*E1373/100</f>
        <v>#N/A</v>
      </c>
    </row>
    <row r="1374" spans="1:20" hidden="1" x14ac:dyDescent="0.2">
      <c r="A1374" s="158">
        <f>BD_TS!A1373</f>
        <v>0</v>
      </c>
      <c r="B1374" s="158" t="str">
        <f>SUBSTITUTE(SUBSTITUTE(BD_TS!D1373," ",""),"-","/")</f>
        <v/>
      </c>
      <c r="C1374" s="158">
        <f>BD_TS!E1373</f>
        <v>0</v>
      </c>
      <c r="D1374" s="159">
        <f>BD_TS!F1373</f>
        <v>0</v>
      </c>
      <c r="E1374" s="160">
        <f>BD_TS!B1373</f>
        <v>0</v>
      </c>
      <c r="F1374" s="161">
        <f>BD_TS!C1373</f>
        <v>0</v>
      </c>
      <c r="G1374" s="187">
        <f>BD_TS!H1373</f>
        <v>0</v>
      </c>
      <c r="H1374" s="158" t="str">
        <f>IF($A1374=0,"",IFERROR(INDEX(BD_Gestão!A:A,MATCH('Banco de Dados'!$B1374,BD_Gestão!$B:$B,0)),"erro"))</f>
        <v/>
      </c>
      <c r="I1374" s="162" t="str">
        <f>IF($A1374=0,"",IFERROR(INDEX(BD_Gestão!E:E,MATCH('Banco de Dados'!$B1374,BD_Gestão!$B:$B,0)),"erro"))</f>
        <v/>
      </c>
      <c r="J1374" s="186" t="str">
        <f>IF($A1374=0,"",IFERROR(INDEX(BD_Gestão!B:B,MATCH('Banco de Dados'!$B1374,BD_Gestão!$B:$B,0)),"erro"))</f>
        <v/>
      </c>
      <c r="K1374" s="158" t="str">
        <f>IF($A1374=0,"",IFERROR(INDEX(BD_Gestão!C:C,MATCH('Banco de Dados'!$B1374,BD_Gestão!$B:$B,0)),"erro"))</f>
        <v/>
      </c>
      <c r="L1374" s="158" t="str">
        <f>IF($A1374=0,"",IFERROR(INDEX(BD_Gestão!H:H,MATCH('Banco de Dados'!$B1374,BD_Gestão!$B:$B,0)),"erro"))</f>
        <v/>
      </c>
      <c r="M1374" s="161" t="str">
        <f>IF($A1374=0,"",IFERROR(INDEX(BD_Gestão!F:F,MATCH('Banco de Dados'!$B1374,BD_Gestão!$B:$B,0)),"erro"))</f>
        <v/>
      </c>
      <c r="N1374" s="161" t="str">
        <f>IF($A1374=0,"",IFERROR(INDEX(BD_Gestão!J:J,MATCH('Banco de Dados'!$B1374,BD_Gestão!$B:$B,0)),"erro"))</f>
        <v/>
      </c>
      <c r="O1374" s="164" t="str">
        <f>IF($A1374=0,"",IFERROR(INDEX(BD_Gestão!K:K,MATCH('Banco de Dados'!$B1374,BD_Gestão!$B:$B,0)),"erro"))</f>
        <v/>
      </c>
      <c r="P1374" s="169" t="str">
        <f t="shared" si="86"/>
        <v/>
      </c>
      <c r="Q1374" s="170" t="str">
        <f t="shared" si="87"/>
        <v/>
      </c>
      <c r="R1374" s="163" t="e">
        <f t="shared" si="84"/>
        <v>#VALUE!</v>
      </c>
      <c r="S1374" s="163" t="e">
        <f t="shared" si="85"/>
        <v>#VALUE!</v>
      </c>
      <c r="T1374" s="163" t="e">
        <f>INDEX(Controle!O:O,MATCH('Banco de Dados'!A1374,Controle!M:M,0))*E1374/100</f>
        <v>#N/A</v>
      </c>
    </row>
    <row r="1375" spans="1:20" hidden="1" x14ac:dyDescent="0.2">
      <c r="A1375" s="158">
        <f>BD_TS!A1374</f>
        <v>0</v>
      </c>
      <c r="B1375" s="158" t="str">
        <f>SUBSTITUTE(SUBSTITUTE(BD_TS!D1374," ",""),"-","/")</f>
        <v/>
      </c>
      <c r="C1375" s="158">
        <f>BD_TS!E1374</f>
        <v>0</v>
      </c>
      <c r="D1375" s="159">
        <f>BD_TS!F1374</f>
        <v>0</v>
      </c>
      <c r="E1375" s="160">
        <f>BD_TS!B1374</f>
        <v>0</v>
      </c>
      <c r="F1375" s="161">
        <f>BD_TS!C1374</f>
        <v>0</v>
      </c>
      <c r="G1375" s="187">
        <f>BD_TS!H1374</f>
        <v>0</v>
      </c>
      <c r="H1375" s="158" t="str">
        <f>IF($A1375=0,"",IFERROR(INDEX(BD_Gestão!A:A,MATCH('Banco de Dados'!$B1375,BD_Gestão!$B:$B,0)),"erro"))</f>
        <v/>
      </c>
      <c r="I1375" s="162" t="str">
        <f>IF($A1375=0,"",IFERROR(INDEX(BD_Gestão!E:E,MATCH('Banco de Dados'!$B1375,BD_Gestão!$B:$B,0)),"erro"))</f>
        <v/>
      </c>
      <c r="J1375" s="186" t="str">
        <f>IF($A1375=0,"",IFERROR(INDEX(BD_Gestão!B:B,MATCH('Banco de Dados'!$B1375,BD_Gestão!$B:$B,0)),"erro"))</f>
        <v/>
      </c>
      <c r="K1375" s="158" t="str">
        <f>IF($A1375=0,"",IFERROR(INDEX(BD_Gestão!C:C,MATCH('Banco de Dados'!$B1375,BD_Gestão!$B:$B,0)),"erro"))</f>
        <v/>
      </c>
      <c r="L1375" s="158" t="str">
        <f>IF($A1375=0,"",IFERROR(INDEX(BD_Gestão!H:H,MATCH('Banco de Dados'!$B1375,BD_Gestão!$B:$B,0)),"erro"))</f>
        <v/>
      </c>
      <c r="M1375" s="161" t="str">
        <f>IF($A1375=0,"",IFERROR(INDEX(BD_Gestão!F:F,MATCH('Banco de Dados'!$B1375,BD_Gestão!$B:$B,0)),"erro"))</f>
        <v/>
      </c>
      <c r="N1375" s="161" t="str">
        <f>IF($A1375=0,"",IFERROR(INDEX(BD_Gestão!J:J,MATCH('Banco de Dados'!$B1375,BD_Gestão!$B:$B,0)),"erro"))</f>
        <v/>
      </c>
      <c r="O1375" s="164" t="str">
        <f>IF($A1375=0,"",IFERROR(INDEX(BD_Gestão!K:K,MATCH('Banco de Dados'!$B1375,BD_Gestão!$B:$B,0)),"erro"))</f>
        <v/>
      </c>
      <c r="P1375" s="169" t="str">
        <f t="shared" si="86"/>
        <v/>
      </c>
      <c r="Q1375" s="170" t="str">
        <f t="shared" si="87"/>
        <v/>
      </c>
      <c r="R1375" s="163" t="e">
        <f t="shared" si="84"/>
        <v>#VALUE!</v>
      </c>
      <c r="S1375" s="163" t="e">
        <f t="shared" si="85"/>
        <v>#VALUE!</v>
      </c>
      <c r="T1375" s="163" t="e">
        <f>INDEX(Controle!O:O,MATCH('Banco de Dados'!A1375,Controle!M:M,0))*E1375/100</f>
        <v>#N/A</v>
      </c>
    </row>
    <row r="1376" spans="1:20" hidden="1" x14ac:dyDescent="0.2">
      <c r="A1376" s="158">
        <f>BD_TS!A1375</f>
        <v>0</v>
      </c>
      <c r="B1376" s="158" t="str">
        <f>SUBSTITUTE(SUBSTITUTE(BD_TS!D1375," ",""),"-","/")</f>
        <v/>
      </c>
      <c r="C1376" s="158">
        <f>BD_TS!E1375</f>
        <v>0</v>
      </c>
      <c r="D1376" s="159">
        <f>BD_TS!F1375</f>
        <v>0</v>
      </c>
      <c r="E1376" s="160">
        <f>BD_TS!B1375</f>
        <v>0</v>
      </c>
      <c r="F1376" s="161">
        <f>BD_TS!C1375</f>
        <v>0</v>
      </c>
      <c r="G1376" s="187">
        <f>BD_TS!H1375</f>
        <v>0</v>
      </c>
      <c r="H1376" s="158" t="str">
        <f>IF($A1376=0,"",IFERROR(INDEX(BD_Gestão!A:A,MATCH('Banco de Dados'!$B1376,BD_Gestão!$B:$B,0)),"erro"))</f>
        <v/>
      </c>
      <c r="I1376" s="162" t="str">
        <f>IF($A1376=0,"",IFERROR(INDEX(BD_Gestão!E:E,MATCH('Banco de Dados'!$B1376,BD_Gestão!$B:$B,0)),"erro"))</f>
        <v/>
      </c>
      <c r="J1376" s="186" t="str">
        <f>IF($A1376=0,"",IFERROR(INDEX(BD_Gestão!B:B,MATCH('Banco de Dados'!$B1376,BD_Gestão!$B:$B,0)),"erro"))</f>
        <v/>
      </c>
      <c r="K1376" s="158" t="str">
        <f>IF($A1376=0,"",IFERROR(INDEX(BD_Gestão!C:C,MATCH('Banco de Dados'!$B1376,BD_Gestão!$B:$B,0)),"erro"))</f>
        <v/>
      </c>
      <c r="L1376" s="158" t="str">
        <f>IF($A1376=0,"",IFERROR(INDEX(BD_Gestão!H:H,MATCH('Banco de Dados'!$B1376,BD_Gestão!$B:$B,0)),"erro"))</f>
        <v/>
      </c>
      <c r="M1376" s="161" t="str">
        <f>IF($A1376=0,"",IFERROR(INDEX(BD_Gestão!F:F,MATCH('Banco de Dados'!$B1376,BD_Gestão!$B:$B,0)),"erro"))</f>
        <v/>
      </c>
      <c r="N1376" s="161" t="str">
        <f>IF($A1376=0,"",IFERROR(INDEX(BD_Gestão!J:J,MATCH('Banco de Dados'!$B1376,BD_Gestão!$B:$B,0)),"erro"))</f>
        <v/>
      </c>
      <c r="O1376" s="164" t="str">
        <f>IF($A1376=0,"",IFERROR(INDEX(BD_Gestão!K:K,MATCH('Banco de Dados'!$B1376,BD_Gestão!$B:$B,0)),"erro"))</f>
        <v/>
      </c>
      <c r="P1376" s="169" t="str">
        <f t="shared" si="86"/>
        <v/>
      </c>
      <c r="Q1376" s="170" t="str">
        <f t="shared" si="87"/>
        <v/>
      </c>
      <c r="R1376" s="163" t="e">
        <f t="shared" si="84"/>
        <v>#VALUE!</v>
      </c>
      <c r="S1376" s="163" t="e">
        <f t="shared" si="85"/>
        <v>#VALUE!</v>
      </c>
      <c r="T1376" s="163" t="e">
        <f>INDEX(Controle!O:O,MATCH('Banco de Dados'!A1376,Controle!M:M,0))*E1376/100</f>
        <v>#N/A</v>
      </c>
    </row>
    <row r="1377" spans="1:20" hidden="1" x14ac:dyDescent="0.2">
      <c r="A1377" s="158">
        <f>BD_TS!A1376</f>
        <v>0</v>
      </c>
      <c r="B1377" s="158" t="str">
        <f>SUBSTITUTE(SUBSTITUTE(BD_TS!D1376," ",""),"-","/")</f>
        <v/>
      </c>
      <c r="C1377" s="158">
        <f>BD_TS!E1376</f>
        <v>0</v>
      </c>
      <c r="D1377" s="159">
        <f>BD_TS!F1376</f>
        <v>0</v>
      </c>
      <c r="E1377" s="160">
        <f>BD_TS!B1376</f>
        <v>0</v>
      </c>
      <c r="F1377" s="161">
        <f>BD_TS!C1376</f>
        <v>0</v>
      </c>
      <c r="G1377" s="187">
        <f>BD_TS!H1376</f>
        <v>0</v>
      </c>
      <c r="H1377" s="158" t="str">
        <f>IF($A1377=0,"",IFERROR(INDEX(BD_Gestão!A:A,MATCH('Banco de Dados'!$B1377,BD_Gestão!$B:$B,0)),"erro"))</f>
        <v/>
      </c>
      <c r="I1377" s="162" t="str">
        <f>IF($A1377=0,"",IFERROR(INDEX(BD_Gestão!E:E,MATCH('Banco de Dados'!$B1377,BD_Gestão!$B:$B,0)),"erro"))</f>
        <v/>
      </c>
      <c r="J1377" s="186" t="str">
        <f>IF($A1377=0,"",IFERROR(INDEX(BD_Gestão!B:B,MATCH('Banco de Dados'!$B1377,BD_Gestão!$B:$B,0)),"erro"))</f>
        <v/>
      </c>
      <c r="K1377" s="158" t="str">
        <f>IF($A1377=0,"",IFERROR(INDEX(BD_Gestão!C:C,MATCH('Banco de Dados'!$B1377,BD_Gestão!$B:$B,0)),"erro"))</f>
        <v/>
      </c>
      <c r="L1377" s="158" t="str">
        <f>IF($A1377=0,"",IFERROR(INDEX(BD_Gestão!H:H,MATCH('Banco de Dados'!$B1377,BD_Gestão!$B:$B,0)),"erro"))</f>
        <v/>
      </c>
      <c r="M1377" s="161" t="str">
        <f>IF($A1377=0,"",IFERROR(INDEX(BD_Gestão!F:F,MATCH('Banco de Dados'!$B1377,BD_Gestão!$B:$B,0)),"erro"))</f>
        <v/>
      </c>
      <c r="N1377" s="161" t="str">
        <f>IF($A1377=0,"",IFERROR(INDEX(BD_Gestão!J:J,MATCH('Banco de Dados'!$B1377,BD_Gestão!$B:$B,0)),"erro"))</f>
        <v/>
      </c>
      <c r="O1377" s="164" t="str">
        <f>IF($A1377=0,"",IFERROR(INDEX(BD_Gestão!K:K,MATCH('Banco de Dados'!$B1377,BD_Gestão!$B:$B,0)),"erro"))</f>
        <v/>
      </c>
      <c r="P1377" s="169" t="str">
        <f t="shared" si="86"/>
        <v/>
      </c>
      <c r="Q1377" s="170" t="str">
        <f t="shared" si="87"/>
        <v/>
      </c>
      <c r="R1377" s="163" t="e">
        <f t="shared" si="84"/>
        <v>#VALUE!</v>
      </c>
      <c r="S1377" s="163" t="e">
        <f t="shared" si="85"/>
        <v>#VALUE!</v>
      </c>
      <c r="T1377" s="163" t="e">
        <f>INDEX(Controle!O:O,MATCH('Banco de Dados'!A1377,Controle!M:M,0))*E1377/100</f>
        <v>#N/A</v>
      </c>
    </row>
    <row r="1378" spans="1:20" hidden="1" x14ac:dyDescent="0.2">
      <c r="A1378" s="158">
        <f>BD_TS!A1377</f>
        <v>0</v>
      </c>
      <c r="B1378" s="158" t="str">
        <f>SUBSTITUTE(SUBSTITUTE(BD_TS!D1377," ",""),"-","/")</f>
        <v/>
      </c>
      <c r="C1378" s="158">
        <f>BD_TS!E1377</f>
        <v>0</v>
      </c>
      <c r="D1378" s="159">
        <f>BD_TS!F1377</f>
        <v>0</v>
      </c>
      <c r="E1378" s="160">
        <f>BD_TS!B1377</f>
        <v>0</v>
      </c>
      <c r="F1378" s="161">
        <f>BD_TS!C1377</f>
        <v>0</v>
      </c>
      <c r="G1378" s="187">
        <f>BD_TS!H1377</f>
        <v>0</v>
      </c>
      <c r="H1378" s="158" t="str">
        <f>IF($A1378=0,"",IFERROR(INDEX(BD_Gestão!A:A,MATCH('Banco de Dados'!$B1378,BD_Gestão!$B:$B,0)),"erro"))</f>
        <v/>
      </c>
      <c r="I1378" s="162" t="str">
        <f>IF($A1378=0,"",IFERROR(INDEX(BD_Gestão!E:E,MATCH('Banco de Dados'!$B1378,BD_Gestão!$B:$B,0)),"erro"))</f>
        <v/>
      </c>
      <c r="J1378" s="186" t="str">
        <f>IF($A1378=0,"",IFERROR(INDEX(BD_Gestão!B:B,MATCH('Banco de Dados'!$B1378,BD_Gestão!$B:$B,0)),"erro"))</f>
        <v/>
      </c>
      <c r="K1378" s="158" t="str">
        <f>IF($A1378=0,"",IFERROR(INDEX(BD_Gestão!C:C,MATCH('Banco de Dados'!$B1378,BD_Gestão!$B:$B,0)),"erro"))</f>
        <v/>
      </c>
      <c r="L1378" s="158" t="str">
        <f>IF($A1378=0,"",IFERROR(INDEX(BD_Gestão!H:H,MATCH('Banco de Dados'!$B1378,BD_Gestão!$B:$B,0)),"erro"))</f>
        <v/>
      </c>
      <c r="M1378" s="161" t="str">
        <f>IF($A1378=0,"",IFERROR(INDEX(BD_Gestão!F:F,MATCH('Banco de Dados'!$B1378,BD_Gestão!$B:$B,0)),"erro"))</f>
        <v/>
      </c>
      <c r="N1378" s="161" t="str">
        <f>IF($A1378=0,"",IFERROR(INDEX(BD_Gestão!J:J,MATCH('Banco de Dados'!$B1378,BD_Gestão!$B:$B,0)),"erro"))</f>
        <v/>
      </c>
      <c r="O1378" s="164" t="str">
        <f>IF($A1378=0,"",IFERROR(INDEX(BD_Gestão!K:K,MATCH('Banco de Dados'!$B1378,BD_Gestão!$B:$B,0)),"erro"))</f>
        <v/>
      </c>
      <c r="P1378" s="169" t="str">
        <f t="shared" si="86"/>
        <v/>
      </c>
      <c r="Q1378" s="170" t="str">
        <f t="shared" si="87"/>
        <v/>
      </c>
      <c r="R1378" s="163" t="e">
        <f t="shared" si="84"/>
        <v>#VALUE!</v>
      </c>
      <c r="S1378" s="163" t="e">
        <f t="shared" si="85"/>
        <v>#VALUE!</v>
      </c>
      <c r="T1378" s="163" t="e">
        <f>INDEX(Controle!O:O,MATCH('Banco de Dados'!A1378,Controle!M:M,0))*E1378/100</f>
        <v>#N/A</v>
      </c>
    </row>
    <row r="1379" spans="1:20" hidden="1" x14ac:dyDescent="0.2">
      <c r="A1379" s="158">
        <f>BD_TS!A1378</f>
        <v>0</v>
      </c>
      <c r="B1379" s="158" t="str">
        <f>SUBSTITUTE(SUBSTITUTE(BD_TS!D1378," ",""),"-","/")</f>
        <v/>
      </c>
      <c r="C1379" s="158">
        <f>BD_TS!E1378</f>
        <v>0</v>
      </c>
      <c r="D1379" s="159">
        <f>BD_TS!F1378</f>
        <v>0</v>
      </c>
      <c r="E1379" s="160">
        <f>BD_TS!B1378</f>
        <v>0</v>
      </c>
      <c r="F1379" s="161">
        <f>BD_TS!C1378</f>
        <v>0</v>
      </c>
      <c r="G1379" s="187">
        <f>BD_TS!H1378</f>
        <v>0</v>
      </c>
      <c r="H1379" s="158" t="str">
        <f>IF($A1379=0,"",IFERROR(INDEX(BD_Gestão!A:A,MATCH('Banco de Dados'!$B1379,BD_Gestão!$B:$B,0)),"erro"))</f>
        <v/>
      </c>
      <c r="I1379" s="162" t="str">
        <f>IF($A1379=0,"",IFERROR(INDEX(BD_Gestão!E:E,MATCH('Banco de Dados'!$B1379,BD_Gestão!$B:$B,0)),"erro"))</f>
        <v/>
      </c>
      <c r="J1379" s="186" t="str">
        <f>IF($A1379=0,"",IFERROR(INDEX(BD_Gestão!B:B,MATCH('Banco de Dados'!$B1379,BD_Gestão!$B:$B,0)),"erro"))</f>
        <v/>
      </c>
      <c r="K1379" s="158" t="str">
        <f>IF($A1379=0,"",IFERROR(INDEX(BD_Gestão!C:C,MATCH('Banco de Dados'!$B1379,BD_Gestão!$B:$B,0)),"erro"))</f>
        <v/>
      </c>
      <c r="L1379" s="158" t="str">
        <f>IF($A1379=0,"",IFERROR(INDEX(BD_Gestão!H:H,MATCH('Banco de Dados'!$B1379,BD_Gestão!$B:$B,0)),"erro"))</f>
        <v/>
      </c>
      <c r="M1379" s="161" t="str">
        <f>IF($A1379=0,"",IFERROR(INDEX(BD_Gestão!F:F,MATCH('Banco de Dados'!$B1379,BD_Gestão!$B:$B,0)),"erro"))</f>
        <v/>
      </c>
      <c r="N1379" s="161" t="str">
        <f>IF($A1379=0,"",IFERROR(INDEX(BD_Gestão!J:J,MATCH('Banco de Dados'!$B1379,BD_Gestão!$B:$B,0)),"erro"))</f>
        <v/>
      </c>
      <c r="O1379" s="164" t="str">
        <f>IF($A1379=0,"",IFERROR(INDEX(BD_Gestão!K:K,MATCH('Banco de Dados'!$B1379,BD_Gestão!$B:$B,0)),"erro"))</f>
        <v/>
      </c>
      <c r="P1379" s="169" t="str">
        <f t="shared" si="86"/>
        <v/>
      </c>
      <c r="Q1379" s="170" t="str">
        <f t="shared" si="87"/>
        <v/>
      </c>
      <c r="R1379" s="163" t="e">
        <f t="shared" si="84"/>
        <v>#VALUE!</v>
      </c>
      <c r="S1379" s="163" t="e">
        <f t="shared" si="85"/>
        <v>#VALUE!</v>
      </c>
      <c r="T1379" s="163" t="e">
        <f>INDEX(Controle!O:O,MATCH('Banco de Dados'!A1379,Controle!M:M,0))*E1379/100</f>
        <v>#N/A</v>
      </c>
    </row>
    <row r="1380" spans="1:20" hidden="1" x14ac:dyDescent="0.2">
      <c r="A1380" s="158">
        <f>BD_TS!A1379</f>
        <v>0</v>
      </c>
      <c r="B1380" s="158" t="str">
        <f>SUBSTITUTE(SUBSTITUTE(BD_TS!D1379," ",""),"-","/")</f>
        <v/>
      </c>
      <c r="C1380" s="158">
        <f>BD_TS!E1379</f>
        <v>0</v>
      </c>
      <c r="D1380" s="159">
        <f>BD_TS!F1379</f>
        <v>0</v>
      </c>
      <c r="E1380" s="160">
        <f>BD_TS!B1379</f>
        <v>0</v>
      </c>
      <c r="F1380" s="161">
        <f>BD_TS!C1379</f>
        <v>0</v>
      </c>
      <c r="G1380" s="187">
        <f>BD_TS!H1379</f>
        <v>0</v>
      </c>
      <c r="H1380" s="158" t="str">
        <f>IF($A1380=0,"",IFERROR(INDEX(BD_Gestão!A:A,MATCH('Banco de Dados'!$B1380,BD_Gestão!$B:$B,0)),"erro"))</f>
        <v/>
      </c>
      <c r="I1380" s="162" t="str">
        <f>IF($A1380=0,"",IFERROR(INDEX(BD_Gestão!E:E,MATCH('Banco de Dados'!$B1380,BD_Gestão!$B:$B,0)),"erro"))</f>
        <v/>
      </c>
      <c r="J1380" s="186" t="str">
        <f>IF($A1380=0,"",IFERROR(INDEX(BD_Gestão!B:B,MATCH('Banco de Dados'!$B1380,BD_Gestão!$B:$B,0)),"erro"))</f>
        <v/>
      </c>
      <c r="K1380" s="158" t="str">
        <f>IF($A1380=0,"",IFERROR(INDEX(BD_Gestão!C:C,MATCH('Banco de Dados'!$B1380,BD_Gestão!$B:$B,0)),"erro"))</f>
        <v/>
      </c>
      <c r="L1380" s="158" t="str">
        <f>IF($A1380=0,"",IFERROR(INDEX(BD_Gestão!H:H,MATCH('Banco de Dados'!$B1380,BD_Gestão!$B:$B,0)),"erro"))</f>
        <v/>
      </c>
      <c r="M1380" s="161" t="str">
        <f>IF($A1380=0,"",IFERROR(INDEX(BD_Gestão!F:F,MATCH('Banco de Dados'!$B1380,BD_Gestão!$B:$B,0)),"erro"))</f>
        <v/>
      </c>
      <c r="N1380" s="161" t="str">
        <f>IF($A1380=0,"",IFERROR(INDEX(BD_Gestão!J:J,MATCH('Banco de Dados'!$B1380,BD_Gestão!$B:$B,0)),"erro"))</f>
        <v/>
      </c>
      <c r="O1380" s="164" t="str">
        <f>IF($A1380=0,"",IFERROR(INDEX(BD_Gestão!K:K,MATCH('Banco de Dados'!$B1380,BD_Gestão!$B:$B,0)),"erro"))</f>
        <v/>
      </c>
      <c r="P1380" s="169" t="str">
        <f t="shared" si="86"/>
        <v/>
      </c>
      <c r="Q1380" s="170" t="str">
        <f t="shared" si="87"/>
        <v/>
      </c>
      <c r="R1380" s="163" t="e">
        <f t="shared" si="84"/>
        <v>#VALUE!</v>
      </c>
      <c r="S1380" s="163" t="e">
        <f t="shared" si="85"/>
        <v>#VALUE!</v>
      </c>
      <c r="T1380" s="163" t="e">
        <f>INDEX(Controle!O:O,MATCH('Banco de Dados'!A1380,Controle!M:M,0))*E1380/100</f>
        <v>#N/A</v>
      </c>
    </row>
    <row r="1381" spans="1:20" hidden="1" x14ac:dyDescent="0.2">
      <c r="A1381" s="158">
        <f>BD_TS!A1380</f>
        <v>0</v>
      </c>
      <c r="B1381" s="158" t="str">
        <f>SUBSTITUTE(SUBSTITUTE(BD_TS!D1380," ",""),"-","/")</f>
        <v/>
      </c>
      <c r="C1381" s="158">
        <f>BD_TS!E1380</f>
        <v>0</v>
      </c>
      <c r="D1381" s="159">
        <f>BD_TS!F1380</f>
        <v>0</v>
      </c>
      <c r="E1381" s="160">
        <f>BD_TS!B1380</f>
        <v>0</v>
      </c>
      <c r="F1381" s="161">
        <f>BD_TS!C1380</f>
        <v>0</v>
      </c>
      <c r="G1381" s="187">
        <f>BD_TS!H1380</f>
        <v>0</v>
      </c>
      <c r="H1381" s="158" t="str">
        <f>IF($A1381=0,"",IFERROR(INDEX(BD_Gestão!A:A,MATCH('Banco de Dados'!$B1381,BD_Gestão!$B:$B,0)),"erro"))</f>
        <v/>
      </c>
      <c r="I1381" s="162" t="str">
        <f>IF($A1381=0,"",IFERROR(INDEX(BD_Gestão!E:E,MATCH('Banco de Dados'!$B1381,BD_Gestão!$B:$B,0)),"erro"))</f>
        <v/>
      </c>
      <c r="J1381" s="186" t="str">
        <f>IF($A1381=0,"",IFERROR(INDEX(BD_Gestão!B:B,MATCH('Banco de Dados'!$B1381,BD_Gestão!$B:$B,0)),"erro"))</f>
        <v/>
      </c>
      <c r="K1381" s="158" t="str">
        <f>IF($A1381=0,"",IFERROR(INDEX(BD_Gestão!C:C,MATCH('Banco de Dados'!$B1381,BD_Gestão!$B:$B,0)),"erro"))</f>
        <v/>
      </c>
      <c r="L1381" s="158" t="str">
        <f>IF($A1381=0,"",IFERROR(INDEX(BD_Gestão!H:H,MATCH('Banco de Dados'!$B1381,BD_Gestão!$B:$B,0)),"erro"))</f>
        <v/>
      </c>
      <c r="M1381" s="161" t="str">
        <f>IF($A1381=0,"",IFERROR(INDEX(BD_Gestão!F:F,MATCH('Banco de Dados'!$B1381,BD_Gestão!$B:$B,0)),"erro"))</f>
        <v/>
      </c>
      <c r="N1381" s="161" t="str">
        <f>IF($A1381=0,"",IFERROR(INDEX(BD_Gestão!J:J,MATCH('Banco de Dados'!$B1381,BD_Gestão!$B:$B,0)),"erro"))</f>
        <v/>
      </c>
      <c r="O1381" s="164" t="str">
        <f>IF($A1381=0,"",IFERROR(INDEX(BD_Gestão!K:K,MATCH('Banco de Dados'!$B1381,BD_Gestão!$B:$B,0)),"erro"))</f>
        <v/>
      </c>
      <c r="P1381" s="169" t="str">
        <f t="shared" si="86"/>
        <v/>
      </c>
      <c r="Q1381" s="170" t="str">
        <f t="shared" si="87"/>
        <v/>
      </c>
      <c r="R1381" s="163" t="e">
        <f t="shared" si="84"/>
        <v>#VALUE!</v>
      </c>
      <c r="S1381" s="163" t="e">
        <f t="shared" si="85"/>
        <v>#VALUE!</v>
      </c>
      <c r="T1381" s="163" t="e">
        <f>INDEX(Controle!O:O,MATCH('Banco de Dados'!A1381,Controle!M:M,0))*E1381/100</f>
        <v>#N/A</v>
      </c>
    </row>
    <row r="1382" spans="1:20" hidden="1" x14ac:dyDescent="0.2">
      <c r="A1382" s="158">
        <f>BD_TS!A1381</f>
        <v>0</v>
      </c>
      <c r="B1382" s="158" t="str">
        <f>SUBSTITUTE(SUBSTITUTE(BD_TS!D1381," ",""),"-","/")</f>
        <v/>
      </c>
      <c r="C1382" s="158">
        <f>BD_TS!E1381</f>
        <v>0</v>
      </c>
      <c r="D1382" s="159">
        <f>BD_TS!F1381</f>
        <v>0</v>
      </c>
      <c r="E1382" s="160">
        <f>BD_TS!B1381</f>
        <v>0</v>
      </c>
      <c r="F1382" s="161">
        <f>BD_TS!C1381</f>
        <v>0</v>
      </c>
      <c r="G1382" s="187">
        <f>BD_TS!H1381</f>
        <v>0</v>
      </c>
      <c r="H1382" s="158" t="str">
        <f>IF($A1382=0,"",IFERROR(INDEX(BD_Gestão!A:A,MATCH('Banco de Dados'!$B1382,BD_Gestão!$B:$B,0)),"erro"))</f>
        <v/>
      </c>
      <c r="I1382" s="162" t="str">
        <f>IF($A1382=0,"",IFERROR(INDEX(BD_Gestão!E:E,MATCH('Banco de Dados'!$B1382,BD_Gestão!$B:$B,0)),"erro"))</f>
        <v/>
      </c>
      <c r="J1382" s="186" t="str">
        <f>IF($A1382=0,"",IFERROR(INDEX(BD_Gestão!B:B,MATCH('Banco de Dados'!$B1382,BD_Gestão!$B:$B,0)),"erro"))</f>
        <v/>
      </c>
      <c r="K1382" s="158" t="str">
        <f>IF($A1382=0,"",IFERROR(INDEX(BD_Gestão!C:C,MATCH('Banco de Dados'!$B1382,BD_Gestão!$B:$B,0)),"erro"))</f>
        <v/>
      </c>
      <c r="L1382" s="158" t="str">
        <f>IF($A1382=0,"",IFERROR(INDEX(BD_Gestão!H:H,MATCH('Banco de Dados'!$B1382,BD_Gestão!$B:$B,0)),"erro"))</f>
        <v/>
      </c>
      <c r="M1382" s="161" t="str">
        <f>IF($A1382=0,"",IFERROR(INDEX(BD_Gestão!F:F,MATCH('Banco de Dados'!$B1382,BD_Gestão!$B:$B,0)),"erro"))</f>
        <v/>
      </c>
      <c r="N1382" s="161" t="str">
        <f>IF($A1382=0,"",IFERROR(INDEX(BD_Gestão!J:J,MATCH('Banco de Dados'!$B1382,BD_Gestão!$B:$B,0)),"erro"))</f>
        <v/>
      </c>
      <c r="O1382" s="164" t="str">
        <f>IF($A1382=0,"",IFERROR(INDEX(BD_Gestão!K:K,MATCH('Banco de Dados'!$B1382,BD_Gestão!$B:$B,0)),"erro"))</f>
        <v/>
      </c>
      <c r="P1382" s="169" t="str">
        <f t="shared" si="86"/>
        <v/>
      </c>
      <c r="Q1382" s="170" t="str">
        <f t="shared" si="87"/>
        <v/>
      </c>
      <c r="R1382" s="163" t="e">
        <f t="shared" si="84"/>
        <v>#VALUE!</v>
      </c>
      <c r="S1382" s="163" t="e">
        <f t="shared" si="85"/>
        <v>#VALUE!</v>
      </c>
      <c r="T1382" s="163" t="e">
        <f>INDEX(Controle!O:O,MATCH('Banco de Dados'!A1382,Controle!M:M,0))*E1382/100</f>
        <v>#N/A</v>
      </c>
    </row>
    <row r="1383" spans="1:20" hidden="1" x14ac:dyDescent="0.2">
      <c r="A1383" s="158">
        <f>BD_TS!A1382</f>
        <v>0</v>
      </c>
      <c r="B1383" s="158" t="str">
        <f>SUBSTITUTE(SUBSTITUTE(BD_TS!D1382," ",""),"-","/")</f>
        <v/>
      </c>
      <c r="C1383" s="158">
        <f>BD_TS!E1382</f>
        <v>0</v>
      </c>
      <c r="D1383" s="159">
        <f>BD_TS!F1382</f>
        <v>0</v>
      </c>
      <c r="E1383" s="160">
        <f>BD_TS!B1382</f>
        <v>0</v>
      </c>
      <c r="F1383" s="161">
        <f>BD_TS!C1382</f>
        <v>0</v>
      </c>
      <c r="G1383" s="187">
        <f>BD_TS!H1382</f>
        <v>0</v>
      </c>
      <c r="H1383" s="158" t="str">
        <f>IF($A1383=0,"",IFERROR(INDEX(BD_Gestão!A:A,MATCH('Banco de Dados'!$B1383,BD_Gestão!$B:$B,0)),"erro"))</f>
        <v/>
      </c>
      <c r="I1383" s="162" t="str">
        <f>IF($A1383=0,"",IFERROR(INDEX(BD_Gestão!E:E,MATCH('Banco de Dados'!$B1383,BD_Gestão!$B:$B,0)),"erro"))</f>
        <v/>
      </c>
      <c r="J1383" s="186" t="str">
        <f>IF($A1383=0,"",IFERROR(INDEX(BD_Gestão!B:B,MATCH('Banco de Dados'!$B1383,BD_Gestão!$B:$B,0)),"erro"))</f>
        <v/>
      </c>
      <c r="K1383" s="158" t="str">
        <f>IF($A1383=0,"",IFERROR(INDEX(BD_Gestão!C:C,MATCH('Banco de Dados'!$B1383,BD_Gestão!$B:$B,0)),"erro"))</f>
        <v/>
      </c>
      <c r="L1383" s="158" t="str">
        <f>IF($A1383=0,"",IFERROR(INDEX(BD_Gestão!H:H,MATCH('Banco de Dados'!$B1383,BD_Gestão!$B:$B,0)),"erro"))</f>
        <v/>
      </c>
      <c r="M1383" s="161" t="str">
        <f>IF($A1383=0,"",IFERROR(INDEX(BD_Gestão!F:F,MATCH('Banco de Dados'!$B1383,BD_Gestão!$B:$B,0)),"erro"))</f>
        <v/>
      </c>
      <c r="N1383" s="161" t="str">
        <f>IF($A1383=0,"",IFERROR(INDEX(BD_Gestão!J:J,MATCH('Banco de Dados'!$B1383,BD_Gestão!$B:$B,0)),"erro"))</f>
        <v/>
      </c>
      <c r="O1383" s="164" t="str">
        <f>IF($A1383=0,"",IFERROR(INDEX(BD_Gestão!K:K,MATCH('Banco de Dados'!$B1383,BD_Gestão!$B:$B,0)),"erro"))</f>
        <v/>
      </c>
      <c r="P1383" s="169" t="str">
        <f t="shared" si="86"/>
        <v/>
      </c>
      <c r="Q1383" s="170" t="str">
        <f t="shared" si="87"/>
        <v/>
      </c>
      <c r="R1383" s="163" t="e">
        <f t="shared" si="84"/>
        <v>#VALUE!</v>
      </c>
      <c r="S1383" s="163" t="e">
        <f t="shared" si="85"/>
        <v>#VALUE!</v>
      </c>
      <c r="T1383" s="163" t="e">
        <f>INDEX(Controle!O:O,MATCH('Banco de Dados'!A1383,Controle!M:M,0))*E1383/100</f>
        <v>#N/A</v>
      </c>
    </row>
    <row r="1384" spans="1:20" hidden="1" x14ac:dyDescent="0.2">
      <c r="A1384" s="158">
        <f>BD_TS!A1383</f>
        <v>0</v>
      </c>
      <c r="B1384" s="158" t="str">
        <f>SUBSTITUTE(SUBSTITUTE(BD_TS!D1383," ",""),"-","/")</f>
        <v/>
      </c>
      <c r="C1384" s="158">
        <f>BD_TS!E1383</f>
        <v>0</v>
      </c>
      <c r="D1384" s="159">
        <f>BD_TS!F1383</f>
        <v>0</v>
      </c>
      <c r="E1384" s="160">
        <f>BD_TS!B1383</f>
        <v>0</v>
      </c>
      <c r="F1384" s="161">
        <f>BD_TS!C1383</f>
        <v>0</v>
      </c>
      <c r="G1384" s="187">
        <f>BD_TS!H1383</f>
        <v>0</v>
      </c>
      <c r="H1384" s="158" t="str">
        <f>IF($A1384=0,"",IFERROR(INDEX(BD_Gestão!A:A,MATCH('Banco de Dados'!$B1384,BD_Gestão!$B:$B,0)),"erro"))</f>
        <v/>
      </c>
      <c r="I1384" s="162" t="str">
        <f>IF($A1384=0,"",IFERROR(INDEX(BD_Gestão!E:E,MATCH('Banco de Dados'!$B1384,BD_Gestão!$B:$B,0)),"erro"))</f>
        <v/>
      </c>
      <c r="J1384" s="186" t="str">
        <f>IF($A1384=0,"",IFERROR(INDEX(BD_Gestão!B:B,MATCH('Banco de Dados'!$B1384,BD_Gestão!$B:$B,0)),"erro"))</f>
        <v/>
      </c>
      <c r="K1384" s="158" t="str">
        <f>IF($A1384=0,"",IFERROR(INDEX(BD_Gestão!C:C,MATCH('Banco de Dados'!$B1384,BD_Gestão!$B:$B,0)),"erro"))</f>
        <v/>
      </c>
      <c r="L1384" s="158" t="str">
        <f>IF($A1384=0,"",IFERROR(INDEX(BD_Gestão!H:H,MATCH('Banco de Dados'!$B1384,BD_Gestão!$B:$B,0)),"erro"))</f>
        <v/>
      </c>
      <c r="M1384" s="161" t="str">
        <f>IF($A1384=0,"",IFERROR(INDEX(BD_Gestão!F:F,MATCH('Banco de Dados'!$B1384,BD_Gestão!$B:$B,0)),"erro"))</f>
        <v/>
      </c>
      <c r="N1384" s="161" t="str">
        <f>IF($A1384=0,"",IFERROR(INDEX(BD_Gestão!J:J,MATCH('Banco de Dados'!$B1384,BD_Gestão!$B:$B,0)),"erro"))</f>
        <v/>
      </c>
      <c r="O1384" s="164" t="str">
        <f>IF($A1384=0,"",IFERROR(INDEX(BD_Gestão!K:K,MATCH('Banco de Dados'!$B1384,BD_Gestão!$B:$B,0)),"erro"))</f>
        <v/>
      </c>
      <c r="P1384" s="169" t="str">
        <f t="shared" si="86"/>
        <v/>
      </c>
      <c r="Q1384" s="170" t="str">
        <f t="shared" si="87"/>
        <v/>
      </c>
      <c r="R1384" s="163" t="e">
        <f t="shared" si="84"/>
        <v>#VALUE!</v>
      </c>
      <c r="S1384" s="163" t="e">
        <f t="shared" si="85"/>
        <v>#VALUE!</v>
      </c>
      <c r="T1384" s="163" t="e">
        <f>INDEX(Controle!O:O,MATCH('Banco de Dados'!A1384,Controle!M:M,0))*E1384/100</f>
        <v>#N/A</v>
      </c>
    </row>
    <row r="1385" spans="1:20" hidden="1" x14ac:dyDescent="0.2">
      <c r="A1385" s="158">
        <f>BD_TS!A1384</f>
        <v>0</v>
      </c>
      <c r="B1385" s="158" t="str">
        <f>SUBSTITUTE(SUBSTITUTE(BD_TS!D1384," ",""),"-","/")</f>
        <v/>
      </c>
      <c r="C1385" s="158">
        <f>BD_TS!E1384</f>
        <v>0</v>
      </c>
      <c r="D1385" s="159">
        <f>BD_TS!F1384</f>
        <v>0</v>
      </c>
      <c r="E1385" s="160">
        <f>BD_TS!B1384</f>
        <v>0</v>
      </c>
      <c r="F1385" s="161">
        <f>BD_TS!C1384</f>
        <v>0</v>
      </c>
      <c r="G1385" s="187">
        <f>BD_TS!H1384</f>
        <v>0</v>
      </c>
      <c r="H1385" s="158" t="str">
        <f>IF($A1385=0,"",IFERROR(INDEX(BD_Gestão!A:A,MATCH('Banco de Dados'!$B1385,BD_Gestão!$B:$B,0)),"erro"))</f>
        <v/>
      </c>
      <c r="I1385" s="162" t="str">
        <f>IF($A1385=0,"",IFERROR(INDEX(BD_Gestão!E:E,MATCH('Banco de Dados'!$B1385,BD_Gestão!$B:$B,0)),"erro"))</f>
        <v/>
      </c>
      <c r="J1385" s="186" t="str">
        <f>IF($A1385=0,"",IFERROR(INDEX(BD_Gestão!B:B,MATCH('Banco de Dados'!$B1385,BD_Gestão!$B:$B,0)),"erro"))</f>
        <v/>
      </c>
      <c r="K1385" s="158" t="str">
        <f>IF($A1385=0,"",IFERROR(INDEX(BD_Gestão!C:C,MATCH('Banco de Dados'!$B1385,BD_Gestão!$B:$B,0)),"erro"))</f>
        <v/>
      </c>
      <c r="L1385" s="158" t="str">
        <f>IF($A1385=0,"",IFERROR(INDEX(BD_Gestão!H:H,MATCH('Banco de Dados'!$B1385,BD_Gestão!$B:$B,0)),"erro"))</f>
        <v/>
      </c>
      <c r="M1385" s="161" t="str">
        <f>IF($A1385=0,"",IFERROR(INDEX(BD_Gestão!F:F,MATCH('Banco de Dados'!$B1385,BD_Gestão!$B:$B,0)),"erro"))</f>
        <v/>
      </c>
      <c r="N1385" s="161" t="str">
        <f>IF($A1385=0,"",IFERROR(INDEX(BD_Gestão!J:J,MATCH('Banco de Dados'!$B1385,BD_Gestão!$B:$B,0)),"erro"))</f>
        <v/>
      </c>
      <c r="O1385" s="164" t="str">
        <f>IF($A1385=0,"",IFERROR(INDEX(BD_Gestão!K:K,MATCH('Banco de Dados'!$B1385,BD_Gestão!$B:$B,0)),"erro"))</f>
        <v/>
      </c>
      <c r="P1385" s="169" t="str">
        <f t="shared" si="86"/>
        <v/>
      </c>
      <c r="Q1385" s="170" t="str">
        <f t="shared" si="87"/>
        <v/>
      </c>
      <c r="R1385" s="163" t="e">
        <f t="shared" si="84"/>
        <v>#VALUE!</v>
      </c>
      <c r="S1385" s="163" t="e">
        <f t="shared" si="85"/>
        <v>#VALUE!</v>
      </c>
      <c r="T1385" s="163" t="e">
        <f>INDEX(Controle!O:O,MATCH('Banco de Dados'!A1385,Controle!M:M,0))*E1385/100</f>
        <v>#N/A</v>
      </c>
    </row>
    <row r="1386" spans="1:20" hidden="1" x14ac:dyDescent="0.2">
      <c r="A1386" s="158">
        <f>BD_TS!A1385</f>
        <v>0</v>
      </c>
      <c r="B1386" s="158" t="str">
        <f>SUBSTITUTE(SUBSTITUTE(BD_TS!D1385," ",""),"-","/")</f>
        <v/>
      </c>
      <c r="C1386" s="158">
        <f>BD_TS!E1385</f>
        <v>0</v>
      </c>
      <c r="D1386" s="159">
        <f>BD_TS!F1385</f>
        <v>0</v>
      </c>
      <c r="E1386" s="160">
        <f>BD_TS!B1385</f>
        <v>0</v>
      </c>
      <c r="F1386" s="161">
        <f>BD_TS!C1385</f>
        <v>0</v>
      </c>
      <c r="G1386" s="187">
        <f>BD_TS!H1385</f>
        <v>0</v>
      </c>
      <c r="H1386" s="158" t="str">
        <f>IF($A1386=0,"",IFERROR(INDEX(BD_Gestão!A:A,MATCH('Banco de Dados'!$B1386,BD_Gestão!$B:$B,0)),"erro"))</f>
        <v/>
      </c>
      <c r="I1386" s="162" t="str">
        <f>IF($A1386=0,"",IFERROR(INDEX(BD_Gestão!E:E,MATCH('Banco de Dados'!$B1386,BD_Gestão!$B:$B,0)),"erro"))</f>
        <v/>
      </c>
      <c r="J1386" s="186" t="str">
        <f>IF($A1386=0,"",IFERROR(INDEX(BD_Gestão!B:B,MATCH('Banco de Dados'!$B1386,BD_Gestão!$B:$B,0)),"erro"))</f>
        <v/>
      </c>
      <c r="K1386" s="158" t="str">
        <f>IF($A1386=0,"",IFERROR(INDEX(BD_Gestão!C:C,MATCH('Banco de Dados'!$B1386,BD_Gestão!$B:$B,0)),"erro"))</f>
        <v/>
      </c>
      <c r="L1386" s="158" t="str">
        <f>IF($A1386=0,"",IFERROR(INDEX(BD_Gestão!H:H,MATCH('Banco de Dados'!$B1386,BD_Gestão!$B:$B,0)),"erro"))</f>
        <v/>
      </c>
      <c r="M1386" s="161" t="str">
        <f>IF($A1386=0,"",IFERROR(INDEX(BD_Gestão!F:F,MATCH('Banco de Dados'!$B1386,BD_Gestão!$B:$B,0)),"erro"))</f>
        <v/>
      </c>
      <c r="N1386" s="161" t="str">
        <f>IF($A1386=0,"",IFERROR(INDEX(BD_Gestão!J:J,MATCH('Banco de Dados'!$B1386,BD_Gestão!$B:$B,0)),"erro"))</f>
        <v/>
      </c>
      <c r="O1386" s="164" t="str">
        <f>IF($A1386=0,"",IFERROR(INDEX(BD_Gestão!K:K,MATCH('Banco de Dados'!$B1386,BD_Gestão!$B:$B,0)),"erro"))</f>
        <v/>
      </c>
      <c r="P1386" s="169" t="str">
        <f t="shared" si="86"/>
        <v/>
      </c>
      <c r="Q1386" s="170" t="str">
        <f t="shared" si="87"/>
        <v/>
      </c>
      <c r="R1386" s="163" t="e">
        <f t="shared" si="84"/>
        <v>#VALUE!</v>
      </c>
      <c r="S1386" s="163" t="e">
        <f t="shared" si="85"/>
        <v>#VALUE!</v>
      </c>
      <c r="T1386" s="163" t="e">
        <f>INDEX(Controle!O:O,MATCH('Banco de Dados'!A1386,Controle!M:M,0))*E1386/100</f>
        <v>#N/A</v>
      </c>
    </row>
    <row r="1387" spans="1:20" hidden="1" x14ac:dyDescent="0.2">
      <c r="A1387" s="158">
        <f>BD_TS!A1386</f>
        <v>0</v>
      </c>
      <c r="B1387" s="158" t="str">
        <f>SUBSTITUTE(SUBSTITUTE(BD_TS!D1386," ",""),"-","/")</f>
        <v/>
      </c>
      <c r="C1387" s="158">
        <f>BD_TS!E1386</f>
        <v>0</v>
      </c>
      <c r="D1387" s="159">
        <f>BD_TS!F1386</f>
        <v>0</v>
      </c>
      <c r="E1387" s="160">
        <f>BD_TS!B1386</f>
        <v>0</v>
      </c>
      <c r="F1387" s="161">
        <f>BD_TS!C1386</f>
        <v>0</v>
      </c>
      <c r="G1387" s="187">
        <f>BD_TS!H1386</f>
        <v>0</v>
      </c>
      <c r="H1387" s="158" t="str">
        <f>IF($A1387=0,"",IFERROR(INDEX(BD_Gestão!A:A,MATCH('Banco de Dados'!$B1387,BD_Gestão!$B:$B,0)),"erro"))</f>
        <v/>
      </c>
      <c r="I1387" s="162" t="str">
        <f>IF($A1387=0,"",IFERROR(INDEX(BD_Gestão!E:E,MATCH('Banco de Dados'!$B1387,BD_Gestão!$B:$B,0)),"erro"))</f>
        <v/>
      </c>
      <c r="J1387" s="186" t="str">
        <f>IF($A1387=0,"",IFERROR(INDEX(BD_Gestão!B:B,MATCH('Banco de Dados'!$B1387,BD_Gestão!$B:$B,0)),"erro"))</f>
        <v/>
      </c>
      <c r="K1387" s="158" t="str">
        <f>IF($A1387=0,"",IFERROR(INDEX(BD_Gestão!C:C,MATCH('Banco de Dados'!$B1387,BD_Gestão!$B:$B,0)),"erro"))</f>
        <v/>
      </c>
      <c r="L1387" s="158" t="str">
        <f>IF($A1387=0,"",IFERROR(INDEX(BD_Gestão!H:H,MATCH('Banco de Dados'!$B1387,BD_Gestão!$B:$B,0)),"erro"))</f>
        <v/>
      </c>
      <c r="M1387" s="161" t="str">
        <f>IF($A1387=0,"",IFERROR(INDEX(BD_Gestão!F:F,MATCH('Banco de Dados'!$B1387,BD_Gestão!$B:$B,0)),"erro"))</f>
        <v/>
      </c>
      <c r="N1387" s="161" t="str">
        <f>IF($A1387=0,"",IFERROR(INDEX(BD_Gestão!J:J,MATCH('Banco de Dados'!$B1387,BD_Gestão!$B:$B,0)),"erro"))</f>
        <v/>
      </c>
      <c r="O1387" s="164" t="str">
        <f>IF($A1387=0,"",IFERROR(INDEX(BD_Gestão!K:K,MATCH('Banco de Dados'!$B1387,BD_Gestão!$B:$B,0)),"erro"))</f>
        <v/>
      </c>
      <c r="P1387" s="169" t="str">
        <f t="shared" si="86"/>
        <v/>
      </c>
      <c r="Q1387" s="170" t="str">
        <f t="shared" si="87"/>
        <v/>
      </c>
      <c r="R1387" s="163" t="e">
        <f t="shared" si="84"/>
        <v>#VALUE!</v>
      </c>
      <c r="S1387" s="163" t="e">
        <f t="shared" si="85"/>
        <v>#VALUE!</v>
      </c>
      <c r="T1387" s="163" t="e">
        <f>INDEX(Controle!O:O,MATCH('Banco de Dados'!A1387,Controle!M:M,0))*E1387/100</f>
        <v>#N/A</v>
      </c>
    </row>
    <row r="1388" spans="1:20" hidden="1" x14ac:dyDescent="0.2">
      <c r="A1388" s="158">
        <f>BD_TS!A1387</f>
        <v>0</v>
      </c>
      <c r="B1388" s="158" t="str">
        <f>SUBSTITUTE(SUBSTITUTE(BD_TS!D1387," ",""),"-","/")</f>
        <v/>
      </c>
      <c r="C1388" s="158">
        <f>BD_TS!E1387</f>
        <v>0</v>
      </c>
      <c r="D1388" s="159">
        <f>BD_TS!F1387</f>
        <v>0</v>
      </c>
      <c r="E1388" s="160">
        <f>BD_TS!B1387</f>
        <v>0</v>
      </c>
      <c r="F1388" s="161">
        <f>BD_TS!C1387</f>
        <v>0</v>
      </c>
      <c r="G1388" s="187">
        <f>BD_TS!H1387</f>
        <v>0</v>
      </c>
      <c r="H1388" s="158" t="str">
        <f>IF($A1388=0,"",IFERROR(INDEX(BD_Gestão!A:A,MATCH('Banco de Dados'!$B1388,BD_Gestão!$B:$B,0)),"erro"))</f>
        <v/>
      </c>
      <c r="I1388" s="162" t="str">
        <f>IF($A1388=0,"",IFERROR(INDEX(BD_Gestão!E:E,MATCH('Banco de Dados'!$B1388,BD_Gestão!$B:$B,0)),"erro"))</f>
        <v/>
      </c>
      <c r="J1388" s="186" t="str">
        <f>IF($A1388=0,"",IFERROR(INDEX(BD_Gestão!B:B,MATCH('Banco de Dados'!$B1388,BD_Gestão!$B:$B,0)),"erro"))</f>
        <v/>
      </c>
      <c r="K1388" s="158" t="str">
        <f>IF($A1388=0,"",IFERROR(INDEX(BD_Gestão!C:C,MATCH('Banco de Dados'!$B1388,BD_Gestão!$B:$B,0)),"erro"))</f>
        <v/>
      </c>
      <c r="L1388" s="158" t="str">
        <f>IF($A1388=0,"",IFERROR(INDEX(BD_Gestão!H:H,MATCH('Banco de Dados'!$B1388,BD_Gestão!$B:$B,0)),"erro"))</f>
        <v/>
      </c>
      <c r="M1388" s="161" t="str">
        <f>IF($A1388=0,"",IFERROR(INDEX(BD_Gestão!F:F,MATCH('Banco de Dados'!$B1388,BD_Gestão!$B:$B,0)),"erro"))</f>
        <v/>
      </c>
      <c r="N1388" s="161" t="str">
        <f>IF($A1388=0,"",IFERROR(INDEX(BD_Gestão!J:J,MATCH('Banco de Dados'!$B1388,BD_Gestão!$B:$B,0)),"erro"))</f>
        <v/>
      </c>
      <c r="O1388" s="164" t="str">
        <f>IF($A1388=0,"",IFERROR(INDEX(BD_Gestão!K:K,MATCH('Banco de Dados'!$B1388,BD_Gestão!$B:$B,0)),"erro"))</f>
        <v/>
      </c>
      <c r="P1388" s="169" t="str">
        <f t="shared" si="86"/>
        <v/>
      </c>
      <c r="Q1388" s="170" t="str">
        <f t="shared" si="87"/>
        <v/>
      </c>
      <c r="R1388" s="163" t="e">
        <f t="shared" si="84"/>
        <v>#VALUE!</v>
      </c>
      <c r="S1388" s="163" t="e">
        <f t="shared" si="85"/>
        <v>#VALUE!</v>
      </c>
      <c r="T1388" s="163" t="e">
        <f>INDEX(Controle!O:O,MATCH('Banco de Dados'!A1388,Controle!M:M,0))*E1388/100</f>
        <v>#N/A</v>
      </c>
    </row>
    <row r="1389" spans="1:20" hidden="1" x14ac:dyDescent="0.2">
      <c r="A1389" s="158">
        <f>BD_TS!A1388</f>
        <v>0</v>
      </c>
      <c r="B1389" s="158" t="str">
        <f>SUBSTITUTE(SUBSTITUTE(BD_TS!D1388," ",""),"-","/")</f>
        <v/>
      </c>
      <c r="C1389" s="158">
        <f>BD_TS!E1388</f>
        <v>0</v>
      </c>
      <c r="D1389" s="159">
        <f>BD_TS!F1388</f>
        <v>0</v>
      </c>
      <c r="E1389" s="160">
        <f>BD_TS!B1388</f>
        <v>0</v>
      </c>
      <c r="F1389" s="161">
        <f>BD_TS!C1388</f>
        <v>0</v>
      </c>
      <c r="G1389" s="187">
        <f>BD_TS!H1388</f>
        <v>0</v>
      </c>
      <c r="H1389" s="158" t="str">
        <f>IF($A1389=0,"",IFERROR(INDEX(BD_Gestão!A:A,MATCH('Banco de Dados'!$B1389,BD_Gestão!$B:$B,0)),"erro"))</f>
        <v/>
      </c>
      <c r="I1389" s="162" t="str">
        <f>IF($A1389=0,"",IFERROR(INDEX(BD_Gestão!E:E,MATCH('Banco de Dados'!$B1389,BD_Gestão!$B:$B,0)),"erro"))</f>
        <v/>
      </c>
      <c r="J1389" s="186" t="str">
        <f>IF($A1389=0,"",IFERROR(INDEX(BD_Gestão!B:B,MATCH('Banco de Dados'!$B1389,BD_Gestão!$B:$B,0)),"erro"))</f>
        <v/>
      </c>
      <c r="K1389" s="158" t="str">
        <f>IF($A1389=0,"",IFERROR(INDEX(BD_Gestão!C:C,MATCH('Banco de Dados'!$B1389,BD_Gestão!$B:$B,0)),"erro"))</f>
        <v/>
      </c>
      <c r="L1389" s="158" t="str">
        <f>IF($A1389=0,"",IFERROR(INDEX(BD_Gestão!H:H,MATCH('Banco de Dados'!$B1389,BD_Gestão!$B:$B,0)),"erro"))</f>
        <v/>
      </c>
      <c r="M1389" s="161" t="str">
        <f>IF($A1389=0,"",IFERROR(INDEX(BD_Gestão!F:F,MATCH('Banco de Dados'!$B1389,BD_Gestão!$B:$B,0)),"erro"))</f>
        <v/>
      </c>
      <c r="N1389" s="161" t="str">
        <f>IF($A1389=0,"",IFERROR(INDEX(BD_Gestão!J:J,MATCH('Banco de Dados'!$B1389,BD_Gestão!$B:$B,0)),"erro"))</f>
        <v/>
      </c>
      <c r="O1389" s="164" t="str">
        <f>IF($A1389=0,"",IFERROR(INDEX(BD_Gestão!K:K,MATCH('Banco de Dados'!$B1389,BD_Gestão!$B:$B,0)),"erro"))</f>
        <v/>
      </c>
      <c r="P1389" s="169" t="str">
        <f t="shared" si="86"/>
        <v/>
      </c>
      <c r="Q1389" s="170" t="str">
        <f t="shared" si="87"/>
        <v/>
      </c>
      <c r="R1389" s="163" t="e">
        <f t="shared" si="84"/>
        <v>#VALUE!</v>
      </c>
      <c r="S1389" s="163" t="e">
        <f t="shared" si="85"/>
        <v>#VALUE!</v>
      </c>
      <c r="T1389" s="163" t="e">
        <f>INDEX(Controle!O:O,MATCH('Banco de Dados'!A1389,Controle!M:M,0))*E1389/100</f>
        <v>#N/A</v>
      </c>
    </row>
    <row r="1390" spans="1:20" hidden="1" x14ac:dyDescent="0.2">
      <c r="A1390" s="158">
        <f>BD_TS!A1389</f>
        <v>0</v>
      </c>
      <c r="B1390" s="158" t="str">
        <f>SUBSTITUTE(SUBSTITUTE(BD_TS!D1389," ",""),"-","/")</f>
        <v/>
      </c>
      <c r="C1390" s="158">
        <f>BD_TS!E1389</f>
        <v>0</v>
      </c>
      <c r="D1390" s="159">
        <f>BD_TS!F1389</f>
        <v>0</v>
      </c>
      <c r="E1390" s="160">
        <f>BD_TS!B1389</f>
        <v>0</v>
      </c>
      <c r="F1390" s="161">
        <f>BD_TS!C1389</f>
        <v>0</v>
      </c>
      <c r="G1390" s="187">
        <f>BD_TS!H1389</f>
        <v>0</v>
      </c>
      <c r="H1390" s="158" t="str">
        <f>IF($A1390=0,"",IFERROR(INDEX(BD_Gestão!A:A,MATCH('Banco de Dados'!$B1390,BD_Gestão!$B:$B,0)),"erro"))</f>
        <v/>
      </c>
      <c r="I1390" s="162" t="str">
        <f>IF($A1390=0,"",IFERROR(INDEX(BD_Gestão!E:E,MATCH('Banco de Dados'!$B1390,BD_Gestão!$B:$B,0)),"erro"))</f>
        <v/>
      </c>
      <c r="J1390" s="186" t="str">
        <f>IF($A1390=0,"",IFERROR(INDEX(BD_Gestão!B:B,MATCH('Banco de Dados'!$B1390,BD_Gestão!$B:$B,0)),"erro"))</f>
        <v/>
      </c>
      <c r="K1390" s="158" t="str">
        <f>IF($A1390=0,"",IFERROR(INDEX(BD_Gestão!C:C,MATCH('Banco de Dados'!$B1390,BD_Gestão!$B:$B,0)),"erro"))</f>
        <v/>
      </c>
      <c r="L1390" s="158" t="str">
        <f>IF($A1390=0,"",IFERROR(INDEX(BD_Gestão!H:H,MATCH('Banco de Dados'!$B1390,BD_Gestão!$B:$B,0)),"erro"))</f>
        <v/>
      </c>
      <c r="M1390" s="161" t="str">
        <f>IF($A1390=0,"",IFERROR(INDEX(BD_Gestão!F:F,MATCH('Banco de Dados'!$B1390,BD_Gestão!$B:$B,0)),"erro"))</f>
        <v/>
      </c>
      <c r="N1390" s="161" t="str">
        <f>IF($A1390=0,"",IFERROR(INDEX(BD_Gestão!J:J,MATCH('Banco de Dados'!$B1390,BD_Gestão!$B:$B,0)),"erro"))</f>
        <v/>
      </c>
      <c r="O1390" s="164" t="str">
        <f>IF($A1390=0,"",IFERROR(INDEX(BD_Gestão!K:K,MATCH('Banco de Dados'!$B1390,BD_Gestão!$B:$B,0)),"erro"))</f>
        <v/>
      </c>
      <c r="P1390" s="169" t="str">
        <f t="shared" si="86"/>
        <v/>
      </c>
      <c r="Q1390" s="170" t="str">
        <f t="shared" si="87"/>
        <v/>
      </c>
      <c r="R1390" s="163" t="e">
        <f t="shared" si="84"/>
        <v>#VALUE!</v>
      </c>
      <c r="S1390" s="163" t="e">
        <f t="shared" si="85"/>
        <v>#VALUE!</v>
      </c>
      <c r="T1390" s="163" t="e">
        <f>INDEX(Controle!O:O,MATCH('Banco de Dados'!A1390,Controle!M:M,0))*E1390/100</f>
        <v>#N/A</v>
      </c>
    </row>
    <row r="1391" spans="1:20" hidden="1" x14ac:dyDescent="0.2">
      <c r="A1391" s="158">
        <f>BD_TS!A1390</f>
        <v>0</v>
      </c>
      <c r="B1391" s="158" t="str">
        <f>SUBSTITUTE(SUBSTITUTE(BD_TS!D1390," ",""),"-","/")</f>
        <v/>
      </c>
      <c r="C1391" s="158">
        <f>BD_TS!E1390</f>
        <v>0</v>
      </c>
      <c r="D1391" s="159">
        <f>BD_TS!F1390</f>
        <v>0</v>
      </c>
      <c r="E1391" s="160">
        <f>BD_TS!B1390</f>
        <v>0</v>
      </c>
      <c r="F1391" s="161">
        <f>BD_TS!C1390</f>
        <v>0</v>
      </c>
      <c r="G1391" s="187">
        <f>BD_TS!H1390</f>
        <v>0</v>
      </c>
      <c r="H1391" s="158" t="str">
        <f>IF($A1391=0,"",IFERROR(INDEX(BD_Gestão!A:A,MATCH('Banco de Dados'!$B1391,BD_Gestão!$B:$B,0)),"erro"))</f>
        <v/>
      </c>
      <c r="I1391" s="162" t="str">
        <f>IF($A1391=0,"",IFERROR(INDEX(BD_Gestão!E:E,MATCH('Banco de Dados'!$B1391,BD_Gestão!$B:$B,0)),"erro"))</f>
        <v/>
      </c>
      <c r="J1391" s="186" t="str">
        <f>IF($A1391=0,"",IFERROR(INDEX(BD_Gestão!B:B,MATCH('Banco de Dados'!$B1391,BD_Gestão!$B:$B,0)),"erro"))</f>
        <v/>
      </c>
      <c r="K1391" s="158" t="str">
        <f>IF($A1391=0,"",IFERROR(INDEX(BD_Gestão!C:C,MATCH('Banco de Dados'!$B1391,BD_Gestão!$B:$B,0)),"erro"))</f>
        <v/>
      </c>
      <c r="L1391" s="158" t="str">
        <f>IF($A1391=0,"",IFERROR(INDEX(BD_Gestão!H:H,MATCH('Banco de Dados'!$B1391,BD_Gestão!$B:$B,0)),"erro"))</f>
        <v/>
      </c>
      <c r="M1391" s="161" t="str">
        <f>IF($A1391=0,"",IFERROR(INDEX(BD_Gestão!F:F,MATCH('Banco de Dados'!$B1391,BD_Gestão!$B:$B,0)),"erro"))</f>
        <v/>
      </c>
      <c r="N1391" s="161" t="str">
        <f>IF($A1391=0,"",IFERROR(INDEX(BD_Gestão!J:J,MATCH('Banco de Dados'!$B1391,BD_Gestão!$B:$B,0)),"erro"))</f>
        <v/>
      </c>
      <c r="O1391" s="164" t="str">
        <f>IF($A1391=0,"",IFERROR(INDEX(BD_Gestão!K:K,MATCH('Banco de Dados'!$B1391,BD_Gestão!$B:$B,0)),"erro"))</f>
        <v/>
      </c>
      <c r="P1391" s="169" t="str">
        <f t="shared" si="86"/>
        <v/>
      </c>
      <c r="Q1391" s="170" t="str">
        <f t="shared" si="87"/>
        <v/>
      </c>
      <c r="R1391" s="163" t="e">
        <f t="shared" si="84"/>
        <v>#VALUE!</v>
      </c>
      <c r="S1391" s="163" t="e">
        <f t="shared" si="85"/>
        <v>#VALUE!</v>
      </c>
      <c r="T1391" s="163" t="e">
        <f>INDEX(Controle!O:O,MATCH('Banco de Dados'!A1391,Controle!M:M,0))*E1391/100</f>
        <v>#N/A</v>
      </c>
    </row>
    <row r="1392" spans="1:20" hidden="1" x14ac:dyDescent="0.2">
      <c r="A1392" s="158">
        <f>BD_TS!A1391</f>
        <v>0</v>
      </c>
      <c r="B1392" s="158" t="str">
        <f>SUBSTITUTE(SUBSTITUTE(BD_TS!D1391," ",""),"-","/")</f>
        <v/>
      </c>
      <c r="C1392" s="158">
        <f>BD_TS!E1391</f>
        <v>0</v>
      </c>
      <c r="D1392" s="159">
        <f>BD_TS!F1391</f>
        <v>0</v>
      </c>
      <c r="E1392" s="160">
        <f>BD_TS!B1391</f>
        <v>0</v>
      </c>
      <c r="F1392" s="161">
        <f>BD_TS!C1391</f>
        <v>0</v>
      </c>
      <c r="G1392" s="187">
        <f>BD_TS!H1391</f>
        <v>0</v>
      </c>
      <c r="H1392" s="158" t="str">
        <f>IF($A1392=0,"",IFERROR(INDEX(BD_Gestão!A:A,MATCH('Banco de Dados'!$B1392,BD_Gestão!$B:$B,0)),"erro"))</f>
        <v/>
      </c>
      <c r="I1392" s="162" t="str">
        <f>IF($A1392=0,"",IFERROR(INDEX(BD_Gestão!E:E,MATCH('Banco de Dados'!$B1392,BD_Gestão!$B:$B,0)),"erro"))</f>
        <v/>
      </c>
      <c r="J1392" s="186" t="str">
        <f>IF($A1392=0,"",IFERROR(INDEX(BD_Gestão!B:B,MATCH('Banco de Dados'!$B1392,BD_Gestão!$B:$B,0)),"erro"))</f>
        <v/>
      </c>
      <c r="K1392" s="158" t="str">
        <f>IF($A1392=0,"",IFERROR(INDEX(BD_Gestão!C:C,MATCH('Banco de Dados'!$B1392,BD_Gestão!$B:$B,0)),"erro"))</f>
        <v/>
      </c>
      <c r="L1392" s="158" t="str">
        <f>IF($A1392=0,"",IFERROR(INDEX(BD_Gestão!H:H,MATCH('Banco de Dados'!$B1392,BD_Gestão!$B:$B,0)),"erro"))</f>
        <v/>
      </c>
      <c r="M1392" s="161" t="str">
        <f>IF($A1392=0,"",IFERROR(INDEX(BD_Gestão!F:F,MATCH('Banco de Dados'!$B1392,BD_Gestão!$B:$B,0)),"erro"))</f>
        <v/>
      </c>
      <c r="N1392" s="161" t="str">
        <f>IF($A1392=0,"",IFERROR(INDEX(BD_Gestão!J:J,MATCH('Banco de Dados'!$B1392,BD_Gestão!$B:$B,0)),"erro"))</f>
        <v/>
      </c>
      <c r="O1392" s="164" t="str">
        <f>IF($A1392=0,"",IFERROR(INDEX(BD_Gestão!K:K,MATCH('Banco de Dados'!$B1392,BD_Gestão!$B:$B,0)),"erro"))</f>
        <v/>
      </c>
      <c r="P1392" s="169" t="str">
        <f t="shared" si="86"/>
        <v/>
      </c>
      <c r="Q1392" s="170" t="str">
        <f t="shared" si="87"/>
        <v/>
      </c>
      <c r="R1392" s="163" t="e">
        <f t="shared" si="84"/>
        <v>#VALUE!</v>
      </c>
      <c r="S1392" s="163" t="e">
        <f t="shared" si="85"/>
        <v>#VALUE!</v>
      </c>
      <c r="T1392" s="163" t="e">
        <f>INDEX(Controle!O:O,MATCH('Banco de Dados'!A1392,Controle!M:M,0))*E1392/100</f>
        <v>#N/A</v>
      </c>
    </row>
    <row r="1393" spans="1:20" hidden="1" x14ac:dyDescent="0.2">
      <c r="A1393" s="158">
        <f>BD_TS!A1392</f>
        <v>0</v>
      </c>
      <c r="B1393" s="158" t="str">
        <f>SUBSTITUTE(SUBSTITUTE(BD_TS!D1392," ",""),"-","/")</f>
        <v/>
      </c>
      <c r="C1393" s="158">
        <f>BD_TS!E1392</f>
        <v>0</v>
      </c>
      <c r="D1393" s="159">
        <f>BD_TS!F1392</f>
        <v>0</v>
      </c>
      <c r="E1393" s="160">
        <f>BD_TS!B1392</f>
        <v>0</v>
      </c>
      <c r="F1393" s="161">
        <f>BD_TS!C1392</f>
        <v>0</v>
      </c>
      <c r="G1393" s="187">
        <f>BD_TS!H1392</f>
        <v>0</v>
      </c>
      <c r="H1393" s="158" t="str">
        <f>IF($A1393=0,"",IFERROR(INDEX(BD_Gestão!A:A,MATCH('Banco de Dados'!$B1393,BD_Gestão!$B:$B,0)),"erro"))</f>
        <v/>
      </c>
      <c r="I1393" s="162" t="str">
        <f>IF($A1393=0,"",IFERROR(INDEX(BD_Gestão!E:E,MATCH('Banco de Dados'!$B1393,BD_Gestão!$B:$B,0)),"erro"))</f>
        <v/>
      </c>
      <c r="J1393" s="186" t="str">
        <f>IF($A1393=0,"",IFERROR(INDEX(BD_Gestão!B:B,MATCH('Banco de Dados'!$B1393,BD_Gestão!$B:$B,0)),"erro"))</f>
        <v/>
      </c>
      <c r="K1393" s="158" t="str">
        <f>IF($A1393=0,"",IFERROR(INDEX(BD_Gestão!C:C,MATCH('Banco de Dados'!$B1393,BD_Gestão!$B:$B,0)),"erro"))</f>
        <v/>
      </c>
      <c r="L1393" s="158" t="str">
        <f>IF($A1393=0,"",IFERROR(INDEX(BD_Gestão!H:H,MATCH('Banco de Dados'!$B1393,BD_Gestão!$B:$B,0)),"erro"))</f>
        <v/>
      </c>
      <c r="M1393" s="161" t="str">
        <f>IF($A1393=0,"",IFERROR(INDEX(BD_Gestão!F:F,MATCH('Banco de Dados'!$B1393,BD_Gestão!$B:$B,0)),"erro"))</f>
        <v/>
      </c>
      <c r="N1393" s="161" t="str">
        <f>IF($A1393=0,"",IFERROR(INDEX(BD_Gestão!J:J,MATCH('Banco de Dados'!$B1393,BD_Gestão!$B:$B,0)),"erro"))</f>
        <v/>
      </c>
      <c r="O1393" s="164" t="str">
        <f>IF($A1393=0,"",IFERROR(INDEX(BD_Gestão!K:K,MATCH('Banco de Dados'!$B1393,BD_Gestão!$B:$B,0)),"erro"))</f>
        <v/>
      </c>
      <c r="P1393" s="169" t="str">
        <f t="shared" si="86"/>
        <v/>
      </c>
      <c r="Q1393" s="170" t="str">
        <f t="shared" si="87"/>
        <v/>
      </c>
      <c r="R1393" s="163" t="e">
        <f t="shared" si="84"/>
        <v>#VALUE!</v>
      </c>
      <c r="S1393" s="163" t="e">
        <f t="shared" si="85"/>
        <v>#VALUE!</v>
      </c>
      <c r="T1393" s="163" t="e">
        <f>INDEX(Controle!O:O,MATCH('Banco de Dados'!A1393,Controle!M:M,0))*E1393/100</f>
        <v>#N/A</v>
      </c>
    </row>
    <row r="1394" spans="1:20" hidden="1" x14ac:dyDescent="0.2">
      <c r="A1394" s="158">
        <f>BD_TS!A1393</f>
        <v>0</v>
      </c>
      <c r="B1394" s="158" t="str">
        <f>SUBSTITUTE(SUBSTITUTE(BD_TS!D1393," ",""),"-","/")</f>
        <v/>
      </c>
      <c r="C1394" s="158">
        <f>BD_TS!E1393</f>
        <v>0</v>
      </c>
      <c r="D1394" s="159">
        <f>BD_TS!F1393</f>
        <v>0</v>
      </c>
      <c r="E1394" s="160">
        <f>BD_TS!B1393</f>
        <v>0</v>
      </c>
      <c r="F1394" s="161">
        <f>BD_TS!C1393</f>
        <v>0</v>
      </c>
      <c r="G1394" s="187">
        <f>BD_TS!H1393</f>
        <v>0</v>
      </c>
      <c r="H1394" s="158" t="str">
        <f>IF($A1394=0,"",IFERROR(INDEX(BD_Gestão!A:A,MATCH('Banco de Dados'!$B1394,BD_Gestão!$B:$B,0)),"erro"))</f>
        <v/>
      </c>
      <c r="I1394" s="162" t="str">
        <f>IF($A1394=0,"",IFERROR(INDEX(BD_Gestão!E:E,MATCH('Banco de Dados'!$B1394,BD_Gestão!$B:$B,0)),"erro"))</f>
        <v/>
      </c>
      <c r="J1394" s="186" t="str">
        <f>IF($A1394=0,"",IFERROR(INDEX(BD_Gestão!B:B,MATCH('Banco de Dados'!$B1394,BD_Gestão!$B:$B,0)),"erro"))</f>
        <v/>
      </c>
      <c r="K1394" s="158" t="str">
        <f>IF($A1394=0,"",IFERROR(INDEX(BD_Gestão!C:C,MATCH('Banco de Dados'!$B1394,BD_Gestão!$B:$B,0)),"erro"))</f>
        <v/>
      </c>
      <c r="L1394" s="158" t="str">
        <f>IF($A1394=0,"",IFERROR(INDEX(BD_Gestão!H:H,MATCH('Banco de Dados'!$B1394,BD_Gestão!$B:$B,0)),"erro"))</f>
        <v/>
      </c>
      <c r="M1394" s="161" t="str">
        <f>IF($A1394=0,"",IFERROR(INDEX(BD_Gestão!F:F,MATCH('Banco de Dados'!$B1394,BD_Gestão!$B:$B,0)),"erro"))</f>
        <v/>
      </c>
      <c r="N1394" s="161" t="str">
        <f>IF($A1394=0,"",IFERROR(INDEX(BD_Gestão!J:J,MATCH('Banco de Dados'!$B1394,BD_Gestão!$B:$B,0)),"erro"))</f>
        <v/>
      </c>
      <c r="O1394" s="164" t="str">
        <f>IF($A1394=0,"",IFERROR(INDEX(BD_Gestão!K:K,MATCH('Banco de Dados'!$B1394,BD_Gestão!$B:$B,0)),"erro"))</f>
        <v/>
      </c>
      <c r="P1394" s="169" t="str">
        <f t="shared" si="86"/>
        <v/>
      </c>
      <c r="Q1394" s="170" t="str">
        <f t="shared" si="87"/>
        <v/>
      </c>
      <c r="R1394" s="163" t="e">
        <f t="shared" si="84"/>
        <v>#VALUE!</v>
      </c>
      <c r="S1394" s="163" t="e">
        <f t="shared" si="85"/>
        <v>#VALUE!</v>
      </c>
      <c r="T1394" s="163" t="e">
        <f>INDEX(Controle!O:O,MATCH('Banco de Dados'!A1394,Controle!M:M,0))*E1394/100</f>
        <v>#N/A</v>
      </c>
    </row>
    <row r="1395" spans="1:20" hidden="1" x14ac:dyDescent="0.2">
      <c r="A1395" s="158">
        <f>BD_TS!A1394</f>
        <v>0</v>
      </c>
      <c r="B1395" s="158" t="str">
        <f>SUBSTITUTE(SUBSTITUTE(BD_TS!D1394," ",""),"-","/")</f>
        <v/>
      </c>
      <c r="C1395" s="158">
        <f>BD_TS!E1394</f>
        <v>0</v>
      </c>
      <c r="D1395" s="159">
        <f>BD_TS!F1394</f>
        <v>0</v>
      </c>
      <c r="E1395" s="160">
        <f>BD_TS!B1394</f>
        <v>0</v>
      </c>
      <c r="F1395" s="161">
        <f>BD_TS!C1394</f>
        <v>0</v>
      </c>
      <c r="G1395" s="187">
        <f>BD_TS!H1394</f>
        <v>0</v>
      </c>
      <c r="H1395" s="158" t="str">
        <f>IF($A1395=0,"",IFERROR(INDEX(BD_Gestão!A:A,MATCH('Banco de Dados'!$B1395,BD_Gestão!$B:$B,0)),"erro"))</f>
        <v/>
      </c>
      <c r="I1395" s="162" t="str">
        <f>IF($A1395=0,"",IFERROR(INDEX(BD_Gestão!E:E,MATCH('Banco de Dados'!$B1395,BD_Gestão!$B:$B,0)),"erro"))</f>
        <v/>
      </c>
      <c r="J1395" s="186" t="str">
        <f>IF($A1395=0,"",IFERROR(INDEX(BD_Gestão!B:B,MATCH('Banco de Dados'!$B1395,BD_Gestão!$B:$B,0)),"erro"))</f>
        <v/>
      </c>
      <c r="K1395" s="158" t="str">
        <f>IF($A1395=0,"",IFERROR(INDEX(BD_Gestão!C:C,MATCH('Banco de Dados'!$B1395,BD_Gestão!$B:$B,0)),"erro"))</f>
        <v/>
      </c>
      <c r="L1395" s="158" t="str">
        <f>IF($A1395=0,"",IFERROR(INDEX(BD_Gestão!H:H,MATCH('Banco de Dados'!$B1395,BD_Gestão!$B:$B,0)),"erro"))</f>
        <v/>
      </c>
      <c r="M1395" s="161" t="str">
        <f>IF($A1395=0,"",IFERROR(INDEX(BD_Gestão!F:F,MATCH('Banco de Dados'!$B1395,BD_Gestão!$B:$B,0)),"erro"))</f>
        <v/>
      </c>
      <c r="N1395" s="161" t="str">
        <f>IF($A1395=0,"",IFERROR(INDEX(BD_Gestão!J:J,MATCH('Banco de Dados'!$B1395,BD_Gestão!$B:$B,0)),"erro"))</f>
        <v/>
      </c>
      <c r="O1395" s="164" t="str">
        <f>IF($A1395=0,"",IFERROR(INDEX(BD_Gestão!K:K,MATCH('Banco de Dados'!$B1395,BD_Gestão!$B:$B,0)),"erro"))</f>
        <v/>
      </c>
      <c r="P1395" s="169" t="str">
        <f t="shared" si="86"/>
        <v/>
      </c>
      <c r="Q1395" s="170" t="str">
        <f t="shared" si="87"/>
        <v/>
      </c>
      <c r="R1395" s="163" t="e">
        <f t="shared" si="84"/>
        <v>#VALUE!</v>
      </c>
      <c r="S1395" s="163" t="e">
        <f t="shared" si="85"/>
        <v>#VALUE!</v>
      </c>
      <c r="T1395" s="163" t="e">
        <f>INDEX(Controle!O:O,MATCH('Banco de Dados'!A1395,Controle!M:M,0))*E1395/100</f>
        <v>#N/A</v>
      </c>
    </row>
    <row r="1396" spans="1:20" hidden="1" x14ac:dyDescent="0.2">
      <c r="A1396" s="158">
        <f>BD_TS!A1395</f>
        <v>0</v>
      </c>
      <c r="B1396" s="158" t="str">
        <f>SUBSTITUTE(SUBSTITUTE(BD_TS!D1395," ",""),"-","/")</f>
        <v/>
      </c>
      <c r="C1396" s="158">
        <f>BD_TS!E1395</f>
        <v>0</v>
      </c>
      <c r="D1396" s="159">
        <f>BD_TS!F1395</f>
        <v>0</v>
      </c>
      <c r="E1396" s="160">
        <f>BD_TS!B1395</f>
        <v>0</v>
      </c>
      <c r="F1396" s="161">
        <f>BD_TS!C1395</f>
        <v>0</v>
      </c>
      <c r="G1396" s="187">
        <f>BD_TS!H1395</f>
        <v>0</v>
      </c>
      <c r="H1396" s="158" t="str">
        <f>IF($A1396=0,"",IFERROR(INDEX(BD_Gestão!A:A,MATCH('Banco de Dados'!$B1396,BD_Gestão!$B:$B,0)),"erro"))</f>
        <v/>
      </c>
      <c r="I1396" s="162" t="str">
        <f>IF($A1396=0,"",IFERROR(INDEX(BD_Gestão!E:E,MATCH('Banco de Dados'!$B1396,BD_Gestão!$B:$B,0)),"erro"))</f>
        <v/>
      </c>
      <c r="J1396" s="186" t="str">
        <f>IF($A1396=0,"",IFERROR(INDEX(BD_Gestão!B:B,MATCH('Banco de Dados'!$B1396,BD_Gestão!$B:$B,0)),"erro"))</f>
        <v/>
      </c>
      <c r="K1396" s="158" t="str">
        <f>IF($A1396=0,"",IFERROR(INDEX(BD_Gestão!C:C,MATCH('Banco de Dados'!$B1396,BD_Gestão!$B:$B,0)),"erro"))</f>
        <v/>
      </c>
      <c r="L1396" s="158" t="str">
        <f>IF($A1396=0,"",IFERROR(INDEX(BD_Gestão!H:H,MATCH('Banco de Dados'!$B1396,BD_Gestão!$B:$B,0)),"erro"))</f>
        <v/>
      </c>
      <c r="M1396" s="161" t="str">
        <f>IF($A1396=0,"",IFERROR(INDEX(BD_Gestão!F:F,MATCH('Banco de Dados'!$B1396,BD_Gestão!$B:$B,0)),"erro"))</f>
        <v/>
      </c>
      <c r="N1396" s="161" t="str">
        <f>IF($A1396=0,"",IFERROR(INDEX(BD_Gestão!J:J,MATCH('Banco de Dados'!$B1396,BD_Gestão!$B:$B,0)),"erro"))</f>
        <v/>
      </c>
      <c r="O1396" s="164" t="str">
        <f>IF($A1396=0,"",IFERROR(INDEX(BD_Gestão!K:K,MATCH('Banco de Dados'!$B1396,BD_Gestão!$B:$B,0)),"erro"))</f>
        <v/>
      </c>
      <c r="P1396" s="169" t="str">
        <f t="shared" si="86"/>
        <v/>
      </c>
      <c r="Q1396" s="170" t="str">
        <f t="shared" si="87"/>
        <v/>
      </c>
      <c r="R1396" s="163" t="e">
        <f t="shared" si="84"/>
        <v>#VALUE!</v>
      </c>
      <c r="S1396" s="163" t="e">
        <f t="shared" si="85"/>
        <v>#VALUE!</v>
      </c>
      <c r="T1396" s="163" t="e">
        <f>INDEX(Controle!O:O,MATCH('Banco de Dados'!A1396,Controle!M:M,0))*E1396/100</f>
        <v>#N/A</v>
      </c>
    </row>
    <row r="1397" spans="1:20" hidden="1" x14ac:dyDescent="0.2">
      <c r="A1397" s="158">
        <f>BD_TS!A1396</f>
        <v>0</v>
      </c>
      <c r="B1397" s="158" t="str">
        <f>SUBSTITUTE(SUBSTITUTE(BD_TS!D1396," ",""),"-","/")</f>
        <v/>
      </c>
      <c r="C1397" s="158">
        <f>BD_TS!E1396</f>
        <v>0</v>
      </c>
      <c r="D1397" s="159">
        <f>BD_TS!F1396</f>
        <v>0</v>
      </c>
      <c r="E1397" s="160">
        <f>BD_TS!B1396</f>
        <v>0</v>
      </c>
      <c r="F1397" s="161">
        <f>BD_TS!C1396</f>
        <v>0</v>
      </c>
      <c r="G1397" s="187">
        <f>BD_TS!H1396</f>
        <v>0</v>
      </c>
      <c r="H1397" s="158" t="str">
        <f>IF($A1397=0,"",IFERROR(INDEX(BD_Gestão!A:A,MATCH('Banco de Dados'!$B1397,BD_Gestão!$B:$B,0)),"erro"))</f>
        <v/>
      </c>
      <c r="I1397" s="162" t="str">
        <f>IF($A1397=0,"",IFERROR(INDEX(BD_Gestão!E:E,MATCH('Banco de Dados'!$B1397,BD_Gestão!$B:$B,0)),"erro"))</f>
        <v/>
      </c>
      <c r="J1397" s="186" t="str">
        <f>IF($A1397=0,"",IFERROR(INDEX(BD_Gestão!B:B,MATCH('Banco de Dados'!$B1397,BD_Gestão!$B:$B,0)),"erro"))</f>
        <v/>
      </c>
      <c r="K1397" s="158" t="str">
        <f>IF($A1397=0,"",IFERROR(INDEX(BD_Gestão!C:C,MATCH('Banco de Dados'!$B1397,BD_Gestão!$B:$B,0)),"erro"))</f>
        <v/>
      </c>
      <c r="L1397" s="158" t="str">
        <f>IF($A1397=0,"",IFERROR(INDEX(BD_Gestão!H:H,MATCH('Banco de Dados'!$B1397,BD_Gestão!$B:$B,0)),"erro"))</f>
        <v/>
      </c>
      <c r="M1397" s="161" t="str">
        <f>IF($A1397=0,"",IFERROR(INDEX(BD_Gestão!F:F,MATCH('Banco de Dados'!$B1397,BD_Gestão!$B:$B,0)),"erro"))</f>
        <v/>
      </c>
      <c r="N1397" s="161" t="str">
        <f>IF($A1397=0,"",IFERROR(INDEX(BD_Gestão!J:J,MATCH('Banco de Dados'!$B1397,BD_Gestão!$B:$B,0)),"erro"))</f>
        <v/>
      </c>
      <c r="O1397" s="164" t="str">
        <f>IF($A1397=0,"",IFERROR(INDEX(BD_Gestão!K:K,MATCH('Banco de Dados'!$B1397,BD_Gestão!$B:$B,0)),"erro"))</f>
        <v/>
      </c>
      <c r="P1397" s="169" t="str">
        <f t="shared" si="86"/>
        <v/>
      </c>
      <c r="Q1397" s="170" t="str">
        <f t="shared" si="87"/>
        <v/>
      </c>
      <c r="R1397" s="163" t="e">
        <f t="shared" si="84"/>
        <v>#VALUE!</v>
      </c>
      <c r="S1397" s="163" t="e">
        <f t="shared" si="85"/>
        <v>#VALUE!</v>
      </c>
      <c r="T1397" s="163" t="e">
        <f>INDEX(Controle!O:O,MATCH('Banco de Dados'!A1397,Controle!M:M,0))*E1397/100</f>
        <v>#N/A</v>
      </c>
    </row>
    <row r="1398" spans="1:20" hidden="1" x14ac:dyDescent="0.2">
      <c r="A1398" s="158">
        <f>BD_TS!A1397</f>
        <v>0</v>
      </c>
      <c r="B1398" s="158" t="str">
        <f>SUBSTITUTE(SUBSTITUTE(BD_TS!D1397," ",""),"-","/")</f>
        <v/>
      </c>
      <c r="C1398" s="158">
        <f>BD_TS!E1397</f>
        <v>0</v>
      </c>
      <c r="D1398" s="159">
        <f>BD_TS!F1397</f>
        <v>0</v>
      </c>
      <c r="E1398" s="160">
        <f>BD_TS!B1397</f>
        <v>0</v>
      </c>
      <c r="F1398" s="161">
        <f>BD_TS!C1397</f>
        <v>0</v>
      </c>
      <c r="G1398" s="187">
        <f>BD_TS!H1397</f>
        <v>0</v>
      </c>
      <c r="H1398" s="158" t="str">
        <f>IF($A1398=0,"",IFERROR(INDEX(BD_Gestão!A:A,MATCH('Banco de Dados'!$B1398,BD_Gestão!$B:$B,0)),"erro"))</f>
        <v/>
      </c>
      <c r="I1398" s="162" t="str">
        <f>IF($A1398=0,"",IFERROR(INDEX(BD_Gestão!E:E,MATCH('Banco de Dados'!$B1398,BD_Gestão!$B:$B,0)),"erro"))</f>
        <v/>
      </c>
      <c r="J1398" s="186" t="str">
        <f>IF($A1398=0,"",IFERROR(INDEX(BD_Gestão!B:B,MATCH('Banco de Dados'!$B1398,BD_Gestão!$B:$B,0)),"erro"))</f>
        <v/>
      </c>
      <c r="K1398" s="158" t="str">
        <f>IF($A1398=0,"",IFERROR(INDEX(BD_Gestão!C:C,MATCH('Banco de Dados'!$B1398,BD_Gestão!$B:$B,0)),"erro"))</f>
        <v/>
      </c>
      <c r="L1398" s="158" t="str">
        <f>IF($A1398=0,"",IFERROR(INDEX(BD_Gestão!H:H,MATCH('Banco de Dados'!$B1398,BD_Gestão!$B:$B,0)),"erro"))</f>
        <v/>
      </c>
      <c r="M1398" s="161" t="str">
        <f>IF($A1398=0,"",IFERROR(INDEX(BD_Gestão!F:F,MATCH('Banco de Dados'!$B1398,BD_Gestão!$B:$B,0)),"erro"))</f>
        <v/>
      </c>
      <c r="N1398" s="161" t="str">
        <f>IF($A1398=0,"",IFERROR(INDEX(BD_Gestão!J:J,MATCH('Banco de Dados'!$B1398,BD_Gestão!$B:$B,0)),"erro"))</f>
        <v/>
      </c>
      <c r="O1398" s="164" t="str">
        <f>IF($A1398=0,"",IFERROR(INDEX(BD_Gestão!K:K,MATCH('Banco de Dados'!$B1398,BD_Gestão!$B:$B,0)),"erro"))</f>
        <v/>
      </c>
      <c r="P1398" s="169" t="str">
        <f t="shared" si="86"/>
        <v/>
      </c>
      <c r="Q1398" s="170" t="str">
        <f t="shared" si="87"/>
        <v/>
      </c>
      <c r="R1398" s="163" t="e">
        <f t="shared" si="84"/>
        <v>#VALUE!</v>
      </c>
      <c r="S1398" s="163" t="e">
        <f t="shared" si="85"/>
        <v>#VALUE!</v>
      </c>
      <c r="T1398" s="163" t="e">
        <f>INDEX(Controle!O:O,MATCH('Banco de Dados'!A1398,Controle!M:M,0))*E1398/100</f>
        <v>#N/A</v>
      </c>
    </row>
    <row r="1399" spans="1:20" hidden="1" x14ac:dyDescent="0.2">
      <c r="A1399" s="158">
        <f>BD_TS!A1398</f>
        <v>0</v>
      </c>
      <c r="B1399" s="158" t="str">
        <f>SUBSTITUTE(SUBSTITUTE(BD_TS!D1398," ",""),"-","/")</f>
        <v/>
      </c>
      <c r="C1399" s="158">
        <f>BD_TS!E1398</f>
        <v>0</v>
      </c>
      <c r="D1399" s="159">
        <f>BD_TS!F1398</f>
        <v>0</v>
      </c>
      <c r="E1399" s="160">
        <f>BD_TS!B1398</f>
        <v>0</v>
      </c>
      <c r="F1399" s="161">
        <f>BD_TS!C1398</f>
        <v>0</v>
      </c>
      <c r="G1399" s="187">
        <f>BD_TS!H1398</f>
        <v>0</v>
      </c>
      <c r="H1399" s="158" t="str">
        <f>IF($A1399=0,"",IFERROR(INDEX(BD_Gestão!A:A,MATCH('Banco de Dados'!$B1399,BD_Gestão!$B:$B,0)),"erro"))</f>
        <v/>
      </c>
      <c r="I1399" s="162" t="str">
        <f>IF($A1399=0,"",IFERROR(INDEX(BD_Gestão!E:E,MATCH('Banco de Dados'!$B1399,BD_Gestão!$B:$B,0)),"erro"))</f>
        <v/>
      </c>
      <c r="J1399" s="186" t="str">
        <f>IF($A1399=0,"",IFERROR(INDEX(BD_Gestão!B:B,MATCH('Banco de Dados'!$B1399,BD_Gestão!$B:$B,0)),"erro"))</f>
        <v/>
      </c>
      <c r="K1399" s="158" t="str">
        <f>IF($A1399=0,"",IFERROR(INDEX(BD_Gestão!C:C,MATCH('Banco de Dados'!$B1399,BD_Gestão!$B:$B,0)),"erro"))</f>
        <v/>
      </c>
      <c r="L1399" s="158" t="str">
        <f>IF($A1399=0,"",IFERROR(INDEX(BD_Gestão!H:H,MATCH('Banco de Dados'!$B1399,BD_Gestão!$B:$B,0)),"erro"))</f>
        <v/>
      </c>
      <c r="M1399" s="161" t="str">
        <f>IF($A1399=0,"",IFERROR(INDEX(BD_Gestão!F:F,MATCH('Banco de Dados'!$B1399,BD_Gestão!$B:$B,0)),"erro"))</f>
        <v/>
      </c>
      <c r="N1399" s="161" t="str">
        <f>IF($A1399=0,"",IFERROR(INDEX(BD_Gestão!J:J,MATCH('Banco de Dados'!$B1399,BD_Gestão!$B:$B,0)),"erro"))</f>
        <v/>
      </c>
      <c r="O1399" s="164" t="str">
        <f>IF($A1399=0,"",IFERROR(INDEX(BD_Gestão!K:K,MATCH('Banco de Dados'!$B1399,BD_Gestão!$B:$B,0)),"erro"))</f>
        <v/>
      </c>
      <c r="P1399" s="169" t="str">
        <f t="shared" si="86"/>
        <v/>
      </c>
      <c r="Q1399" s="170" t="str">
        <f t="shared" si="87"/>
        <v/>
      </c>
      <c r="R1399" s="163" t="e">
        <f t="shared" si="84"/>
        <v>#VALUE!</v>
      </c>
      <c r="S1399" s="163" t="e">
        <f t="shared" si="85"/>
        <v>#VALUE!</v>
      </c>
      <c r="T1399" s="163" t="e">
        <f>INDEX(Controle!O:O,MATCH('Banco de Dados'!A1399,Controle!M:M,0))*E1399/100</f>
        <v>#N/A</v>
      </c>
    </row>
    <row r="1400" spans="1:20" hidden="1" x14ac:dyDescent="0.2">
      <c r="A1400" s="158">
        <f>BD_TS!A1399</f>
        <v>0</v>
      </c>
      <c r="B1400" s="158" t="str">
        <f>SUBSTITUTE(SUBSTITUTE(BD_TS!D1399," ",""),"-","/")</f>
        <v/>
      </c>
      <c r="C1400" s="158">
        <f>BD_TS!E1399</f>
        <v>0</v>
      </c>
      <c r="D1400" s="159">
        <f>BD_TS!F1399</f>
        <v>0</v>
      </c>
      <c r="E1400" s="160">
        <f>BD_TS!B1399</f>
        <v>0</v>
      </c>
      <c r="F1400" s="161">
        <f>BD_TS!C1399</f>
        <v>0</v>
      </c>
      <c r="G1400" s="187">
        <f>BD_TS!H1399</f>
        <v>0</v>
      </c>
      <c r="H1400" s="158" t="str">
        <f>IF($A1400=0,"",IFERROR(INDEX(BD_Gestão!A:A,MATCH('Banco de Dados'!$B1400,BD_Gestão!$B:$B,0)),"erro"))</f>
        <v/>
      </c>
      <c r="I1400" s="162" t="str">
        <f>IF($A1400=0,"",IFERROR(INDEX(BD_Gestão!E:E,MATCH('Banco de Dados'!$B1400,BD_Gestão!$B:$B,0)),"erro"))</f>
        <v/>
      </c>
      <c r="J1400" s="186" t="str">
        <f>IF($A1400=0,"",IFERROR(INDEX(BD_Gestão!B:B,MATCH('Banco de Dados'!$B1400,BD_Gestão!$B:$B,0)),"erro"))</f>
        <v/>
      </c>
      <c r="K1400" s="158" t="str">
        <f>IF($A1400=0,"",IFERROR(INDEX(BD_Gestão!C:C,MATCH('Banco de Dados'!$B1400,BD_Gestão!$B:$B,0)),"erro"))</f>
        <v/>
      </c>
      <c r="L1400" s="158" t="str">
        <f>IF($A1400=0,"",IFERROR(INDEX(BD_Gestão!H:H,MATCH('Banco de Dados'!$B1400,BD_Gestão!$B:$B,0)),"erro"))</f>
        <v/>
      </c>
      <c r="M1400" s="161" t="str">
        <f>IF($A1400=0,"",IFERROR(INDEX(BD_Gestão!F:F,MATCH('Banco de Dados'!$B1400,BD_Gestão!$B:$B,0)),"erro"))</f>
        <v/>
      </c>
      <c r="N1400" s="161" t="str">
        <f>IF($A1400=0,"",IFERROR(INDEX(BD_Gestão!J:J,MATCH('Banco de Dados'!$B1400,BD_Gestão!$B:$B,0)),"erro"))</f>
        <v/>
      </c>
      <c r="O1400" s="164" t="str">
        <f>IF($A1400=0,"",IFERROR(INDEX(BD_Gestão!K:K,MATCH('Banco de Dados'!$B1400,BD_Gestão!$B:$B,0)),"erro"))</f>
        <v/>
      </c>
      <c r="P1400" s="169" t="str">
        <f t="shared" si="86"/>
        <v/>
      </c>
      <c r="Q1400" s="170" t="str">
        <f t="shared" si="87"/>
        <v/>
      </c>
      <c r="R1400" s="163" t="e">
        <f t="shared" si="84"/>
        <v>#VALUE!</v>
      </c>
      <c r="S1400" s="163" t="e">
        <f t="shared" si="85"/>
        <v>#VALUE!</v>
      </c>
      <c r="T1400" s="163" t="e">
        <f>INDEX(Controle!O:O,MATCH('Banco de Dados'!A1400,Controle!M:M,0))*E1400/100</f>
        <v>#N/A</v>
      </c>
    </row>
    <row r="1401" spans="1:20" hidden="1" x14ac:dyDescent="0.2">
      <c r="A1401" s="158">
        <f>BD_TS!A1400</f>
        <v>0</v>
      </c>
      <c r="B1401" s="158" t="str">
        <f>SUBSTITUTE(SUBSTITUTE(BD_TS!D1400," ",""),"-","/")</f>
        <v/>
      </c>
      <c r="C1401" s="158">
        <f>BD_TS!E1400</f>
        <v>0</v>
      </c>
      <c r="D1401" s="159">
        <f>BD_TS!F1400</f>
        <v>0</v>
      </c>
      <c r="E1401" s="160">
        <f>BD_TS!B1400</f>
        <v>0</v>
      </c>
      <c r="F1401" s="161">
        <f>BD_TS!C1400</f>
        <v>0</v>
      </c>
      <c r="G1401" s="187">
        <f>BD_TS!H1400</f>
        <v>0</v>
      </c>
      <c r="H1401" s="158" t="str">
        <f>IF($A1401=0,"",IFERROR(INDEX(BD_Gestão!A:A,MATCH('Banco de Dados'!$B1401,BD_Gestão!$B:$B,0)),"erro"))</f>
        <v/>
      </c>
      <c r="I1401" s="162" t="str">
        <f>IF($A1401=0,"",IFERROR(INDEX(BD_Gestão!E:E,MATCH('Banco de Dados'!$B1401,BD_Gestão!$B:$B,0)),"erro"))</f>
        <v/>
      </c>
      <c r="J1401" s="186" t="str">
        <f>IF($A1401=0,"",IFERROR(INDEX(BD_Gestão!B:B,MATCH('Banco de Dados'!$B1401,BD_Gestão!$B:$B,0)),"erro"))</f>
        <v/>
      </c>
      <c r="K1401" s="158" t="str">
        <f>IF($A1401=0,"",IFERROR(INDEX(BD_Gestão!C:C,MATCH('Banco de Dados'!$B1401,BD_Gestão!$B:$B,0)),"erro"))</f>
        <v/>
      </c>
      <c r="L1401" s="158" t="str">
        <f>IF($A1401=0,"",IFERROR(INDEX(BD_Gestão!H:H,MATCH('Banco de Dados'!$B1401,BD_Gestão!$B:$B,0)),"erro"))</f>
        <v/>
      </c>
      <c r="M1401" s="161" t="str">
        <f>IF($A1401=0,"",IFERROR(INDEX(BD_Gestão!F:F,MATCH('Banco de Dados'!$B1401,BD_Gestão!$B:$B,0)),"erro"))</f>
        <v/>
      </c>
      <c r="N1401" s="161" t="str">
        <f>IF($A1401=0,"",IFERROR(INDEX(BD_Gestão!J:J,MATCH('Banco de Dados'!$B1401,BD_Gestão!$B:$B,0)),"erro"))</f>
        <v/>
      </c>
      <c r="O1401" s="164" t="str">
        <f>IF($A1401=0,"",IFERROR(INDEX(BD_Gestão!K:K,MATCH('Banco de Dados'!$B1401,BD_Gestão!$B:$B,0)),"erro"))</f>
        <v/>
      </c>
      <c r="P1401" s="169" t="str">
        <f t="shared" si="86"/>
        <v/>
      </c>
      <c r="Q1401" s="170" t="str">
        <f t="shared" si="87"/>
        <v/>
      </c>
      <c r="R1401" s="163" t="e">
        <f t="shared" si="84"/>
        <v>#VALUE!</v>
      </c>
      <c r="S1401" s="163" t="e">
        <f t="shared" si="85"/>
        <v>#VALUE!</v>
      </c>
      <c r="T1401" s="163" t="e">
        <f>INDEX(Controle!O:O,MATCH('Banco de Dados'!A1401,Controle!M:M,0))*E1401/100</f>
        <v>#N/A</v>
      </c>
    </row>
    <row r="1402" spans="1:20" hidden="1" x14ac:dyDescent="0.2">
      <c r="A1402" s="158">
        <f>BD_TS!A1401</f>
        <v>0</v>
      </c>
      <c r="B1402" s="158" t="str">
        <f>SUBSTITUTE(SUBSTITUTE(BD_TS!D1401," ",""),"-","/")</f>
        <v/>
      </c>
      <c r="C1402" s="158">
        <f>BD_TS!E1401</f>
        <v>0</v>
      </c>
      <c r="D1402" s="159">
        <f>BD_TS!F1401</f>
        <v>0</v>
      </c>
      <c r="E1402" s="160">
        <f>BD_TS!B1401</f>
        <v>0</v>
      </c>
      <c r="F1402" s="161">
        <f>BD_TS!C1401</f>
        <v>0</v>
      </c>
      <c r="G1402" s="187">
        <f>BD_TS!H1401</f>
        <v>0</v>
      </c>
      <c r="H1402" s="158" t="str">
        <f>IF($A1402=0,"",IFERROR(INDEX(BD_Gestão!A:A,MATCH('Banco de Dados'!$B1402,BD_Gestão!$B:$B,0)),"erro"))</f>
        <v/>
      </c>
      <c r="I1402" s="162" t="str">
        <f>IF($A1402=0,"",IFERROR(INDEX(BD_Gestão!E:E,MATCH('Banco de Dados'!$B1402,BD_Gestão!$B:$B,0)),"erro"))</f>
        <v/>
      </c>
      <c r="J1402" s="186" t="str">
        <f>IF($A1402=0,"",IFERROR(INDEX(BD_Gestão!B:B,MATCH('Banco de Dados'!$B1402,BD_Gestão!$B:$B,0)),"erro"))</f>
        <v/>
      </c>
      <c r="K1402" s="158" t="str">
        <f>IF($A1402=0,"",IFERROR(INDEX(BD_Gestão!C:C,MATCH('Banco de Dados'!$B1402,BD_Gestão!$B:$B,0)),"erro"))</f>
        <v/>
      </c>
      <c r="L1402" s="158" t="str">
        <f>IF($A1402=0,"",IFERROR(INDEX(BD_Gestão!H:H,MATCH('Banco de Dados'!$B1402,BD_Gestão!$B:$B,0)),"erro"))</f>
        <v/>
      </c>
      <c r="M1402" s="161" t="str">
        <f>IF($A1402=0,"",IFERROR(INDEX(BD_Gestão!F:F,MATCH('Banco de Dados'!$B1402,BD_Gestão!$B:$B,0)),"erro"))</f>
        <v/>
      </c>
      <c r="N1402" s="161" t="str">
        <f>IF($A1402=0,"",IFERROR(INDEX(BD_Gestão!J:J,MATCH('Banco de Dados'!$B1402,BD_Gestão!$B:$B,0)),"erro"))</f>
        <v/>
      </c>
      <c r="O1402" s="164" t="str">
        <f>IF($A1402=0,"",IFERROR(INDEX(BD_Gestão!K:K,MATCH('Banco de Dados'!$B1402,BD_Gestão!$B:$B,0)),"erro"))</f>
        <v/>
      </c>
      <c r="P1402" s="169" t="str">
        <f t="shared" si="86"/>
        <v/>
      </c>
      <c r="Q1402" s="170" t="str">
        <f t="shared" si="87"/>
        <v/>
      </c>
      <c r="R1402" s="163" t="e">
        <f t="shared" si="84"/>
        <v>#VALUE!</v>
      </c>
      <c r="S1402" s="163" t="e">
        <f t="shared" si="85"/>
        <v>#VALUE!</v>
      </c>
      <c r="T1402" s="163" t="e">
        <f>INDEX(Controle!O:O,MATCH('Banco de Dados'!A1402,Controle!M:M,0))*E1402/100</f>
        <v>#N/A</v>
      </c>
    </row>
    <row r="1403" spans="1:20" hidden="1" x14ac:dyDescent="0.2">
      <c r="A1403" s="158">
        <f>BD_TS!A1402</f>
        <v>0</v>
      </c>
      <c r="B1403" s="158" t="str">
        <f>SUBSTITUTE(SUBSTITUTE(BD_TS!D1402," ",""),"-","/")</f>
        <v/>
      </c>
      <c r="C1403" s="158">
        <f>BD_TS!E1402</f>
        <v>0</v>
      </c>
      <c r="D1403" s="159">
        <f>BD_TS!F1402</f>
        <v>0</v>
      </c>
      <c r="E1403" s="160">
        <f>BD_TS!B1402</f>
        <v>0</v>
      </c>
      <c r="F1403" s="161">
        <f>BD_TS!C1402</f>
        <v>0</v>
      </c>
      <c r="G1403" s="187">
        <f>BD_TS!H1402</f>
        <v>0</v>
      </c>
      <c r="H1403" s="158" t="str">
        <f>IF($A1403=0,"",IFERROR(INDEX(BD_Gestão!A:A,MATCH('Banco de Dados'!$B1403,BD_Gestão!$B:$B,0)),"erro"))</f>
        <v/>
      </c>
      <c r="I1403" s="162" t="str">
        <f>IF($A1403=0,"",IFERROR(INDEX(BD_Gestão!E:E,MATCH('Banco de Dados'!$B1403,BD_Gestão!$B:$B,0)),"erro"))</f>
        <v/>
      </c>
      <c r="J1403" s="186" t="str">
        <f>IF($A1403=0,"",IFERROR(INDEX(BD_Gestão!B:B,MATCH('Banco de Dados'!$B1403,BD_Gestão!$B:$B,0)),"erro"))</f>
        <v/>
      </c>
      <c r="K1403" s="158" t="str">
        <f>IF($A1403=0,"",IFERROR(INDEX(BD_Gestão!C:C,MATCH('Banco de Dados'!$B1403,BD_Gestão!$B:$B,0)),"erro"))</f>
        <v/>
      </c>
      <c r="L1403" s="158" t="str">
        <f>IF($A1403=0,"",IFERROR(INDEX(BD_Gestão!H:H,MATCH('Banco de Dados'!$B1403,BD_Gestão!$B:$B,0)),"erro"))</f>
        <v/>
      </c>
      <c r="M1403" s="161" t="str">
        <f>IF($A1403=0,"",IFERROR(INDEX(BD_Gestão!F:F,MATCH('Banco de Dados'!$B1403,BD_Gestão!$B:$B,0)),"erro"))</f>
        <v/>
      </c>
      <c r="N1403" s="161" t="str">
        <f>IF($A1403=0,"",IFERROR(INDEX(BD_Gestão!J:J,MATCH('Banco de Dados'!$B1403,BD_Gestão!$B:$B,0)),"erro"))</f>
        <v/>
      </c>
      <c r="O1403" s="164" t="str">
        <f>IF($A1403=0,"",IFERROR(INDEX(BD_Gestão!K:K,MATCH('Banco de Dados'!$B1403,BD_Gestão!$B:$B,0)),"erro"))</f>
        <v/>
      </c>
      <c r="P1403" s="169" t="str">
        <f t="shared" si="86"/>
        <v/>
      </c>
      <c r="Q1403" s="170" t="str">
        <f t="shared" si="87"/>
        <v/>
      </c>
      <c r="R1403" s="163" t="e">
        <f t="shared" si="84"/>
        <v>#VALUE!</v>
      </c>
      <c r="S1403" s="163" t="e">
        <f t="shared" si="85"/>
        <v>#VALUE!</v>
      </c>
      <c r="T1403" s="163" t="e">
        <f>INDEX(Controle!O:O,MATCH('Banco de Dados'!A1403,Controle!M:M,0))*E1403/100</f>
        <v>#N/A</v>
      </c>
    </row>
    <row r="1404" spans="1:20" hidden="1" x14ac:dyDescent="0.2">
      <c r="A1404" s="158">
        <f>BD_TS!A1403</f>
        <v>0</v>
      </c>
      <c r="B1404" s="158" t="str">
        <f>SUBSTITUTE(SUBSTITUTE(BD_TS!D1403," ",""),"-","/")</f>
        <v/>
      </c>
      <c r="C1404" s="158">
        <f>BD_TS!E1403</f>
        <v>0</v>
      </c>
      <c r="D1404" s="159">
        <f>BD_TS!F1403</f>
        <v>0</v>
      </c>
      <c r="E1404" s="160">
        <f>BD_TS!B1403</f>
        <v>0</v>
      </c>
      <c r="F1404" s="161">
        <f>BD_TS!C1403</f>
        <v>0</v>
      </c>
      <c r="G1404" s="187">
        <f>BD_TS!H1403</f>
        <v>0</v>
      </c>
      <c r="H1404" s="158" t="str">
        <f>IF($A1404=0,"",IFERROR(INDEX(BD_Gestão!A:A,MATCH('Banco de Dados'!$B1404,BD_Gestão!$B:$B,0)),"erro"))</f>
        <v/>
      </c>
      <c r="I1404" s="162" t="str">
        <f>IF($A1404=0,"",IFERROR(INDEX(BD_Gestão!E:E,MATCH('Banco de Dados'!$B1404,BD_Gestão!$B:$B,0)),"erro"))</f>
        <v/>
      </c>
      <c r="J1404" s="186" t="str">
        <f>IF($A1404=0,"",IFERROR(INDEX(BD_Gestão!B:B,MATCH('Banco de Dados'!$B1404,BD_Gestão!$B:$B,0)),"erro"))</f>
        <v/>
      </c>
      <c r="K1404" s="158" t="str">
        <f>IF($A1404=0,"",IFERROR(INDEX(BD_Gestão!C:C,MATCH('Banco de Dados'!$B1404,BD_Gestão!$B:$B,0)),"erro"))</f>
        <v/>
      </c>
      <c r="L1404" s="158" t="str">
        <f>IF($A1404=0,"",IFERROR(INDEX(BD_Gestão!H:H,MATCH('Banco de Dados'!$B1404,BD_Gestão!$B:$B,0)),"erro"))</f>
        <v/>
      </c>
      <c r="M1404" s="161" t="str">
        <f>IF($A1404=0,"",IFERROR(INDEX(BD_Gestão!F:F,MATCH('Banco de Dados'!$B1404,BD_Gestão!$B:$B,0)),"erro"))</f>
        <v/>
      </c>
      <c r="N1404" s="161" t="str">
        <f>IF($A1404=0,"",IFERROR(INDEX(BD_Gestão!J:J,MATCH('Banco de Dados'!$B1404,BD_Gestão!$B:$B,0)),"erro"))</f>
        <v/>
      </c>
      <c r="O1404" s="164" t="str">
        <f>IF($A1404=0,"",IFERROR(INDEX(BD_Gestão!K:K,MATCH('Banco de Dados'!$B1404,BD_Gestão!$B:$B,0)),"erro"))</f>
        <v/>
      </c>
      <c r="P1404" s="169" t="str">
        <f t="shared" si="86"/>
        <v/>
      </c>
      <c r="Q1404" s="170" t="str">
        <f t="shared" si="87"/>
        <v/>
      </c>
      <c r="R1404" s="163" t="e">
        <f t="shared" si="84"/>
        <v>#VALUE!</v>
      </c>
      <c r="S1404" s="163" t="e">
        <f t="shared" si="85"/>
        <v>#VALUE!</v>
      </c>
      <c r="T1404" s="163" t="e">
        <f>INDEX(Controle!O:O,MATCH('Banco de Dados'!A1404,Controle!M:M,0))*E1404/100</f>
        <v>#N/A</v>
      </c>
    </row>
    <row r="1405" spans="1:20" hidden="1" x14ac:dyDescent="0.2">
      <c r="A1405" s="158">
        <f>BD_TS!A1404</f>
        <v>0</v>
      </c>
      <c r="B1405" s="158" t="str">
        <f>SUBSTITUTE(SUBSTITUTE(BD_TS!D1404," ",""),"-","/")</f>
        <v/>
      </c>
      <c r="C1405" s="158">
        <f>BD_TS!E1404</f>
        <v>0</v>
      </c>
      <c r="D1405" s="159">
        <f>BD_TS!F1404</f>
        <v>0</v>
      </c>
      <c r="E1405" s="160">
        <f>BD_TS!B1404</f>
        <v>0</v>
      </c>
      <c r="F1405" s="161">
        <f>BD_TS!C1404</f>
        <v>0</v>
      </c>
      <c r="G1405" s="187">
        <f>BD_TS!H1404</f>
        <v>0</v>
      </c>
      <c r="H1405" s="158" t="str">
        <f>IF($A1405=0,"",IFERROR(INDEX(BD_Gestão!A:A,MATCH('Banco de Dados'!$B1405,BD_Gestão!$B:$B,0)),"erro"))</f>
        <v/>
      </c>
      <c r="I1405" s="162" t="str">
        <f>IF($A1405=0,"",IFERROR(INDEX(BD_Gestão!E:E,MATCH('Banco de Dados'!$B1405,BD_Gestão!$B:$B,0)),"erro"))</f>
        <v/>
      </c>
      <c r="J1405" s="186" t="str">
        <f>IF($A1405=0,"",IFERROR(INDEX(BD_Gestão!B:B,MATCH('Banco de Dados'!$B1405,BD_Gestão!$B:$B,0)),"erro"))</f>
        <v/>
      </c>
      <c r="K1405" s="158" t="str">
        <f>IF($A1405=0,"",IFERROR(INDEX(BD_Gestão!C:C,MATCH('Banco de Dados'!$B1405,BD_Gestão!$B:$B,0)),"erro"))</f>
        <v/>
      </c>
      <c r="L1405" s="158" t="str">
        <f>IF($A1405=0,"",IFERROR(INDEX(BD_Gestão!H:H,MATCH('Banco de Dados'!$B1405,BD_Gestão!$B:$B,0)),"erro"))</f>
        <v/>
      </c>
      <c r="M1405" s="161" t="str">
        <f>IF($A1405=0,"",IFERROR(INDEX(BD_Gestão!F:F,MATCH('Banco de Dados'!$B1405,BD_Gestão!$B:$B,0)),"erro"))</f>
        <v/>
      </c>
      <c r="N1405" s="161" t="str">
        <f>IF($A1405=0,"",IFERROR(INDEX(BD_Gestão!J:J,MATCH('Banco de Dados'!$B1405,BD_Gestão!$B:$B,0)),"erro"))</f>
        <v/>
      </c>
      <c r="O1405" s="164" t="str">
        <f>IF($A1405=0,"",IFERROR(INDEX(BD_Gestão!K:K,MATCH('Banco de Dados'!$B1405,BD_Gestão!$B:$B,0)),"erro"))</f>
        <v/>
      </c>
      <c r="P1405" s="169" t="str">
        <f t="shared" si="86"/>
        <v/>
      </c>
      <c r="Q1405" s="170" t="str">
        <f t="shared" si="87"/>
        <v/>
      </c>
      <c r="R1405" s="163" t="e">
        <f t="shared" si="84"/>
        <v>#VALUE!</v>
      </c>
      <c r="S1405" s="163" t="e">
        <f t="shared" si="85"/>
        <v>#VALUE!</v>
      </c>
      <c r="T1405" s="163" t="e">
        <f>INDEX(Controle!O:O,MATCH('Banco de Dados'!A1405,Controle!M:M,0))*E1405/100</f>
        <v>#N/A</v>
      </c>
    </row>
    <row r="1406" spans="1:20" hidden="1" x14ac:dyDescent="0.2">
      <c r="A1406" s="158">
        <f>BD_TS!A1405</f>
        <v>0</v>
      </c>
      <c r="B1406" s="158" t="str">
        <f>SUBSTITUTE(SUBSTITUTE(BD_TS!D1405," ",""),"-","/")</f>
        <v/>
      </c>
      <c r="C1406" s="158">
        <f>BD_TS!E1405</f>
        <v>0</v>
      </c>
      <c r="D1406" s="159">
        <f>BD_TS!F1405</f>
        <v>0</v>
      </c>
      <c r="E1406" s="160">
        <f>BD_TS!B1405</f>
        <v>0</v>
      </c>
      <c r="F1406" s="161">
        <f>BD_TS!C1405</f>
        <v>0</v>
      </c>
      <c r="G1406" s="187">
        <f>BD_TS!H1405</f>
        <v>0</v>
      </c>
      <c r="H1406" s="158" t="str">
        <f>IF($A1406=0,"",IFERROR(INDEX(BD_Gestão!A:A,MATCH('Banco de Dados'!$B1406,BD_Gestão!$B:$B,0)),"erro"))</f>
        <v/>
      </c>
      <c r="I1406" s="162" t="str">
        <f>IF($A1406=0,"",IFERROR(INDEX(BD_Gestão!E:E,MATCH('Banco de Dados'!$B1406,BD_Gestão!$B:$B,0)),"erro"))</f>
        <v/>
      </c>
      <c r="J1406" s="186" t="str">
        <f>IF($A1406=0,"",IFERROR(INDEX(BD_Gestão!B:B,MATCH('Banco de Dados'!$B1406,BD_Gestão!$B:$B,0)),"erro"))</f>
        <v/>
      </c>
      <c r="K1406" s="158" t="str">
        <f>IF($A1406=0,"",IFERROR(INDEX(BD_Gestão!C:C,MATCH('Banco de Dados'!$B1406,BD_Gestão!$B:$B,0)),"erro"))</f>
        <v/>
      </c>
      <c r="L1406" s="158" t="str">
        <f>IF($A1406=0,"",IFERROR(INDEX(BD_Gestão!H:H,MATCH('Banco de Dados'!$B1406,BD_Gestão!$B:$B,0)),"erro"))</f>
        <v/>
      </c>
      <c r="M1406" s="161" t="str">
        <f>IF($A1406=0,"",IFERROR(INDEX(BD_Gestão!F:F,MATCH('Banco de Dados'!$B1406,BD_Gestão!$B:$B,0)),"erro"))</f>
        <v/>
      </c>
      <c r="N1406" s="161" t="str">
        <f>IF($A1406=0,"",IFERROR(INDEX(BD_Gestão!J:J,MATCH('Banco de Dados'!$B1406,BD_Gestão!$B:$B,0)),"erro"))</f>
        <v/>
      </c>
      <c r="O1406" s="164" t="str">
        <f>IF($A1406=0,"",IFERROR(INDEX(BD_Gestão!K:K,MATCH('Banco de Dados'!$B1406,BD_Gestão!$B:$B,0)),"erro"))</f>
        <v/>
      </c>
      <c r="P1406" s="169" t="str">
        <f t="shared" si="86"/>
        <v/>
      </c>
      <c r="Q1406" s="170" t="str">
        <f t="shared" si="87"/>
        <v/>
      </c>
      <c r="R1406" s="163" t="e">
        <f t="shared" si="84"/>
        <v>#VALUE!</v>
      </c>
      <c r="S1406" s="163" t="e">
        <f t="shared" si="85"/>
        <v>#VALUE!</v>
      </c>
      <c r="T1406" s="163" t="e">
        <f>INDEX(Controle!O:O,MATCH('Banco de Dados'!A1406,Controle!M:M,0))*E1406/100</f>
        <v>#N/A</v>
      </c>
    </row>
    <row r="1407" spans="1:20" hidden="1" x14ac:dyDescent="0.2">
      <c r="A1407" s="158">
        <f>BD_TS!A1406</f>
        <v>0</v>
      </c>
      <c r="B1407" s="158" t="str">
        <f>SUBSTITUTE(SUBSTITUTE(BD_TS!D1406," ",""),"-","/")</f>
        <v/>
      </c>
      <c r="C1407" s="158">
        <f>BD_TS!E1406</f>
        <v>0</v>
      </c>
      <c r="D1407" s="159">
        <f>BD_TS!F1406</f>
        <v>0</v>
      </c>
      <c r="E1407" s="160">
        <f>BD_TS!B1406</f>
        <v>0</v>
      </c>
      <c r="F1407" s="161">
        <f>BD_TS!C1406</f>
        <v>0</v>
      </c>
      <c r="G1407" s="187">
        <f>BD_TS!H1406</f>
        <v>0</v>
      </c>
      <c r="H1407" s="158" t="str">
        <f>IF($A1407=0,"",IFERROR(INDEX(BD_Gestão!A:A,MATCH('Banco de Dados'!$B1407,BD_Gestão!$B:$B,0)),"erro"))</f>
        <v/>
      </c>
      <c r="I1407" s="162" t="str">
        <f>IF($A1407=0,"",IFERROR(INDEX(BD_Gestão!E:E,MATCH('Banco de Dados'!$B1407,BD_Gestão!$B:$B,0)),"erro"))</f>
        <v/>
      </c>
      <c r="J1407" s="186" t="str">
        <f>IF($A1407=0,"",IFERROR(INDEX(BD_Gestão!B:B,MATCH('Banco de Dados'!$B1407,BD_Gestão!$B:$B,0)),"erro"))</f>
        <v/>
      </c>
      <c r="K1407" s="158" t="str">
        <f>IF($A1407=0,"",IFERROR(INDEX(BD_Gestão!C:C,MATCH('Banco de Dados'!$B1407,BD_Gestão!$B:$B,0)),"erro"))</f>
        <v/>
      </c>
      <c r="L1407" s="158" t="str">
        <f>IF($A1407=0,"",IFERROR(INDEX(BD_Gestão!H:H,MATCH('Banco de Dados'!$B1407,BD_Gestão!$B:$B,0)),"erro"))</f>
        <v/>
      </c>
      <c r="M1407" s="161" t="str">
        <f>IF($A1407=0,"",IFERROR(INDEX(BD_Gestão!F:F,MATCH('Banco de Dados'!$B1407,BD_Gestão!$B:$B,0)),"erro"))</f>
        <v/>
      </c>
      <c r="N1407" s="161" t="str">
        <f>IF($A1407=0,"",IFERROR(INDEX(BD_Gestão!J:J,MATCH('Banco de Dados'!$B1407,BD_Gestão!$B:$B,0)),"erro"))</f>
        <v/>
      </c>
      <c r="O1407" s="164" t="str">
        <f>IF($A1407=0,"",IFERROR(INDEX(BD_Gestão!K:K,MATCH('Banco de Dados'!$B1407,BD_Gestão!$B:$B,0)),"erro"))</f>
        <v/>
      </c>
      <c r="P1407" s="169" t="str">
        <f t="shared" si="86"/>
        <v/>
      </c>
      <c r="Q1407" s="170" t="str">
        <f t="shared" si="87"/>
        <v/>
      </c>
      <c r="R1407" s="163" t="e">
        <f t="shared" si="84"/>
        <v>#VALUE!</v>
      </c>
      <c r="S1407" s="163" t="e">
        <f t="shared" si="85"/>
        <v>#VALUE!</v>
      </c>
      <c r="T1407" s="163" t="e">
        <f>INDEX(Controle!O:O,MATCH('Banco de Dados'!A1407,Controle!M:M,0))*E1407/100</f>
        <v>#N/A</v>
      </c>
    </row>
    <row r="1408" spans="1:20" hidden="1" x14ac:dyDescent="0.2">
      <c r="A1408" s="158">
        <f>BD_TS!A1407</f>
        <v>0</v>
      </c>
      <c r="B1408" s="158" t="str">
        <f>SUBSTITUTE(SUBSTITUTE(BD_TS!D1407," ",""),"-","/")</f>
        <v/>
      </c>
      <c r="C1408" s="158">
        <f>BD_TS!E1407</f>
        <v>0</v>
      </c>
      <c r="D1408" s="159">
        <f>BD_TS!F1407</f>
        <v>0</v>
      </c>
      <c r="E1408" s="160">
        <f>BD_TS!B1407</f>
        <v>0</v>
      </c>
      <c r="F1408" s="161">
        <f>BD_TS!C1407</f>
        <v>0</v>
      </c>
      <c r="G1408" s="187">
        <f>BD_TS!H1407</f>
        <v>0</v>
      </c>
      <c r="H1408" s="158" t="str">
        <f>IF($A1408=0,"",IFERROR(INDEX(BD_Gestão!A:A,MATCH('Banco de Dados'!$B1408,BD_Gestão!$B:$B,0)),"erro"))</f>
        <v/>
      </c>
      <c r="I1408" s="162" t="str">
        <f>IF($A1408=0,"",IFERROR(INDEX(BD_Gestão!E:E,MATCH('Banco de Dados'!$B1408,BD_Gestão!$B:$B,0)),"erro"))</f>
        <v/>
      </c>
      <c r="J1408" s="186" t="str">
        <f>IF($A1408=0,"",IFERROR(INDEX(BD_Gestão!B:B,MATCH('Banco de Dados'!$B1408,BD_Gestão!$B:$B,0)),"erro"))</f>
        <v/>
      </c>
      <c r="K1408" s="158" t="str">
        <f>IF($A1408=0,"",IFERROR(INDEX(BD_Gestão!C:C,MATCH('Banco de Dados'!$B1408,BD_Gestão!$B:$B,0)),"erro"))</f>
        <v/>
      </c>
      <c r="L1408" s="158" t="str">
        <f>IF($A1408=0,"",IFERROR(INDEX(BD_Gestão!H:H,MATCH('Banco de Dados'!$B1408,BD_Gestão!$B:$B,0)),"erro"))</f>
        <v/>
      </c>
      <c r="M1408" s="161" t="str">
        <f>IF($A1408=0,"",IFERROR(INDEX(BD_Gestão!F:F,MATCH('Banco de Dados'!$B1408,BD_Gestão!$B:$B,0)),"erro"))</f>
        <v/>
      </c>
      <c r="N1408" s="161" t="str">
        <f>IF($A1408=0,"",IFERROR(INDEX(BD_Gestão!J:J,MATCH('Banco de Dados'!$B1408,BD_Gestão!$B:$B,0)),"erro"))</f>
        <v/>
      </c>
      <c r="O1408" s="164" t="str">
        <f>IF($A1408=0,"",IFERROR(INDEX(BD_Gestão!K:K,MATCH('Banco de Dados'!$B1408,BD_Gestão!$B:$B,0)),"erro"))</f>
        <v/>
      </c>
      <c r="P1408" s="169" t="str">
        <f t="shared" si="86"/>
        <v/>
      </c>
      <c r="Q1408" s="170" t="str">
        <f t="shared" si="87"/>
        <v/>
      </c>
      <c r="R1408" s="163" t="e">
        <f t="shared" si="84"/>
        <v>#VALUE!</v>
      </c>
      <c r="S1408" s="163" t="e">
        <f t="shared" si="85"/>
        <v>#VALUE!</v>
      </c>
      <c r="T1408" s="163" t="e">
        <f>INDEX(Controle!O:O,MATCH('Banco de Dados'!A1408,Controle!M:M,0))*E1408/100</f>
        <v>#N/A</v>
      </c>
    </row>
    <row r="1409" spans="1:20" hidden="1" x14ac:dyDescent="0.2">
      <c r="A1409" s="158">
        <f>BD_TS!A1408</f>
        <v>0</v>
      </c>
      <c r="B1409" s="158" t="str">
        <f>SUBSTITUTE(SUBSTITUTE(BD_TS!D1408," ",""),"-","/")</f>
        <v/>
      </c>
      <c r="C1409" s="158">
        <f>BD_TS!E1408</f>
        <v>0</v>
      </c>
      <c r="D1409" s="159">
        <f>BD_TS!F1408</f>
        <v>0</v>
      </c>
      <c r="E1409" s="160">
        <f>BD_TS!B1408</f>
        <v>0</v>
      </c>
      <c r="F1409" s="161">
        <f>BD_TS!C1408</f>
        <v>0</v>
      </c>
      <c r="G1409" s="187">
        <f>BD_TS!H1408</f>
        <v>0</v>
      </c>
      <c r="H1409" s="158" t="str">
        <f>IF($A1409=0,"",IFERROR(INDEX(BD_Gestão!A:A,MATCH('Banco de Dados'!$B1409,BD_Gestão!$B:$B,0)),"erro"))</f>
        <v/>
      </c>
      <c r="I1409" s="162" t="str">
        <f>IF($A1409=0,"",IFERROR(INDEX(BD_Gestão!E:E,MATCH('Banco de Dados'!$B1409,BD_Gestão!$B:$B,0)),"erro"))</f>
        <v/>
      </c>
      <c r="J1409" s="186" t="str">
        <f>IF($A1409=0,"",IFERROR(INDEX(BD_Gestão!B:B,MATCH('Banco de Dados'!$B1409,BD_Gestão!$B:$B,0)),"erro"))</f>
        <v/>
      </c>
      <c r="K1409" s="158" t="str">
        <f>IF($A1409=0,"",IFERROR(INDEX(BD_Gestão!C:C,MATCH('Banco de Dados'!$B1409,BD_Gestão!$B:$B,0)),"erro"))</f>
        <v/>
      </c>
      <c r="L1409" s="158" t="str">
        <f>IF($A1409=0,"",IFERROR(INDEX(BD_Gestão!H:H,MATCH('Banco de Dados'!$B1409,BD_Gestão!$B:$B,0)),"erro"))</f>
        <v/>
      </c>
      <c r="M1409" s="161" t="str">
        <f>IF($A1409=0,"",IFERROR(INDEX(BD_Gestão!F:F,MATCH('Banco de Dados'!$B1409,BD_Gestão!$B:$B,0)),"erro"))</f>
        <v/>
      </c>
      <c r="N1409" s="161" t="str">
        <f>IF($A1409=0,"",IFERROR(INDEX(BD_Gestão!J:J,MATCH('Banco de Dados'!$B1409,BD_Gestão!$B:$B,0)),"erro"))</f>
        <v/>
      </c>
      <c r="O1409" s="164" t="str">
        <f>IF($A1409=0,"",IFERROR(INDEX(BD_Gestão!K:K,MATCH('Banco de Dados'!$B1409,BD_Gestão!$B:$B,0)),"erro"))</f>
        <v/>
      </c>
      <c r="P1409" s="169" t="str">
        <f t="shared" si="86"/>
        <v/>
      </c>
      <c r="Q1409" s="170" t="str">
        <f t="shared" si="87"/>
        <v/>
      </c>
      <c r="R1409" s="163" t="e">
        <f t="shared" si="84"/>
        <v>#VALUE!</v>
      </c>
      <c r="S1409" s="163" t="e">
        <f t="shared" si="85"/>
        <v>#VALUE!</v>
      </c>
      <c r="T1409" s="163" t="e">
        <f>INDEX(Controle!O:O,MATCH('Banco de Dados'!A1409,Controle!M:M,0))*E1409/100</f>
        <v>#N/A</v>
      </c>
    </row>
    <row r="1410" spans="1:20" hidden="1" x14ac:dyDescent="0.2">
      <c r="A1410" s="158">
        <f>BD_TS!A1409</f>
        <v>0</v>
      </c>
      <c r="B1410" s="158" t="str">
        <f>SUBSTITUTE(SUBSTITUTE(BD_TS!D1409," ",""),"-","/")</f>
        <v/>
      </c>
      <c r="C1410" s="158">
        <f>BD_TS!E1409</f>
        <v>0</v>
      </c>
      <c r="D1410" s="159">
        <f>BD_TS!F1409</f>
        <v>0</v>
      </c>
      <c r="E1410" s="160">
        <f>BD_TS!B1409</f>
        <v>0</v>
      </c>
      <c r="F1410" s="161">
        <f>BD_TS!C1409</f>
        <v>0</v>
      </c>
      <c r="G1410" s="187">
        <f>BD_TS!H1409</f>
        <v>0</v>
      </c>
      <c r="H1410" s="158" t="str">
        <f>IF($A1410=0,"",IFERROR(INDEX(BD_Gestão!A:A,MATCH('Banco de Dados'!$B1410,BD_Gestão!$B:$B,0)),"erro"))</f>
        <v/>
      </c>
      <c r="I1410" s="162" t="str">
        <f>IF($A1410=0,"",IFERROR(INDEX(BD_Gestão!E:E,MATCH('Banco de Dados'!$B1410,BD_Gestão!$B:$B,0)),"erro"))</f>
        <v/>
      </c>
      <c r="J1410" s="186" t="str">
        <f>IF($A1410=0,"",IFERROR(INDEX(BD_Gestão!B:B,MATCH('Banco de Dados'!$B1410,BD_Gestão!$B:$B,0)),"erro"))</f>
        <v/>
      </c>
      <c r="K1410" s="158" t="str">
        <f>IF($A1410=0,"",IFERROR(INDEX(BD_Gestão!C:C,MATCH('Banco de Dados'!$B1410,BD_Gestão!$B:$B,0)),"erro"))</f>
        <v/>
      </c>
      <c r="L1410" s="158" t="str">
        <f>IF($A1410=0,"",IFERROR(INDEX(BD_Gestão!H:H,MATCH('Banco de Dados'!$B1410,BD_Gestão!$B:$B,0)),"erro"))</f>
        <v/>
      </c>
      <c r="M1410" s="161" t="str">
        <f>IF($A1410=0,"",IFERROR(INDEX(BD_Gestão!F:F,MATCH('Banco de Dados'!$B1410,BD_Gestão!$B:$B,0)),"erro"))</f>
        <v/>
      </c>
      <c r="N1410" s="161" t="str">
        <f>IF($A1410=0,"",IFERROR(INDEX(BD_Gestão!J:J,MATCH('Banco de Dados'!$B1410,BD_Gestão!$B:$B,0)),"erro"))</f>
        <v/>
      </c>
      <c r="O1410" s="164" t="str">
        <f>IF($A1410=0,"",IFERROR(INDEX(BD_Gestão!K:K,MATCH('Banco de Dados'!$B1410,BD_Gestão!$B:$B,0)),"erro"))</f>
        <v/>
      </c>
      <c r="P1410" s="169" t="str">
        <f t="shared" si="86"/>
        <v/>
      </c>
      <c r="Q1410" s="170" t="str">
        <f t="shared" si="87"/>
        <v/>
      </c>
      <c r="R1410" s="163" t="e">
        <f t="shared" si="84"/>
        <v>#VALUE!</v>
      </c>
      <c r="S1410" s="163" t="e">
        <f t="shared" si="85"/>
        <v>#VALUE!</v>
      </c>
      <c r="T1410" s="163" t="e">
        <f>INDEX(Controle!O:O,MATCH('Banco de Dados'!A1410,Controle!M:M,0))*E1410/100</f>
        <v>#N/A</v>
      </c>
    </row>
    <row r="1411" spans="1:20" hidden="1" x14ac:dyDescent="0.2">
      <c r="A1411" s="158">
        <f>BD_TS!A1410</f>
        <v>0</v>
      </c>
      <c r="B1411" s="158" t="str">
        <f>SUBSTITUTE(SUBSTITUTE(BD_TS!D1410," ",""),"-","/")</f>
        <v/>
      </c>
      <c r="C1411" s="158">
        <f>BD_TS!E1410</f>
        <v>0</v>
      </c>
      <c r="D1411" s="159">
        <f>BD_TS!F1410</f>
        <v>0</v>
      </c>
      <c r="E1411" s="160">
        <f>BD_TS!B1410</f>
        <v>0</v>
      </c>
      <c r="F1411" s="161">
        <f>BD_TS!C1410</f>
        <v>0</v>
      </c>
      <c r="G1411" s="187">
        <f>BD_TS!H1410</f>
        <v>0</v>
      </c>
      <c r="H1411" s="158" t="str">
        <f>IF($A1411=0,"",IFERROR(INDEX(BD_Gestão!A:A,MATCH('Banco de Dados'!$B1411,BD_Gestão!$B:$B,0)),"erro"))</f>
        <v/>
      </c>
      <c r="I1411" s="162" t="str">
        <f>IF($A1411=0,"",IFERROR(INDEX(BD_Gestão!E:E,MATCH('Banco de Dados'!$B1411,BD_Gestão!$B:$B,0)),"erro"))</f>
        <v/>
      </c>
      <c r="J1411" s="186" t="str">
        <f>IF($A1411=0,"",IFERROR(INDEX(BD_Gestão!B:B,MATCH('Banco de Dados'!$B1411,BD_Gestão!$B:$B,0)),"erro"))</f>
        <v/>
      </c>
      <c r="K1411" s="158" t="str">
        <f>IF($A1411=0,"",IFERROR(INDEX(BD_Gestão!C:C,MATCH('Banco de Dados'!$B1411,BD_Gestão!$B:$B,0)),"erro"))</f>
        <v/>
      </c>
      <c r="L1411" s="158" t="str">
        <f>IF($A1411=0,"",IFERROR(INDEX(BD_Gestão!H:H,MATCH('Banco de Dados'!$B1411,BD_Gestão!$B:$B,0)),"erro"))</f>
        <v/>
      </c>
      <c r="M1411" s="161" t="str">
        <f>IF($A1411=0,"",IFERROR(INDEX(BD_Gestão!F:F,MATCH('Banco de Dados'!$B1411,BD_Gestão!$B:$B,0)),"erro"))</f>
        <v/>
      </c>
      <c r="N1411" s="161" t="str">
        <f>IF($A1411=0,"",IFERROR(INDEX(BD_Gestão!J:J,MATCH('Banco de Dados'!$B1411,BD_Gestão!$B:$B,0)),"erro"))</f>
        <v/>
      </c>
      <c r="O1411" s="164" t="str">
        <f>IF($A1411=0,"",IFERROR(INDEX(BD_Gestão!K:K,MATCH('Banco de Dados'!$B1411,BD_Gestão!$B:$B,0)),"erro"))</f>
        <v/>
      </c>
      <c r="P1411" s="169" t="str">
        <f t="shared" si="86"/>
        <v/>
      </c>
      <c r="Q1411" s="170" t="str">
        <f t="shared" si="87"/>
        <v/>
      </c>
      <c r="R1411" s="163" t="e">
        <f t="shared" si="84"/>
        <v>#VALUE!</v>
      </c>
      <c r="S1411" s="163" t="e">
        <f t="shared" si="85"/>
        <v>#VALUE!</v>
      </c>
      <c r="T1411" s="163" t="e">
        <f>INDEX(Controle!O:O,MATCH('Banco de Dados'!A1411,Controle!M:M,0))*E1411/100</f>
        <v>#N/A</v>
      </c>
    </row>
    <row r="1412" spans="1:20" hidden="1" x14ac:dyDescent="0.2">
      <c r="A1412" s="158">
        <f>BD_TS!A1411</f>
        <v>0</v>
      </c>
      <c r="B1412" s="158" t="str">
        <f>SUBSTITUTE(SUBSTITUTE(BD_TS!D1411," ",""),"-","/")</f>
        <v/>
      </c>
      <c r="C1412" s="158">
        <f>BD_TS!E1411</f>
        <v>0</v>
      </c>
      <c r="D1412" s="159">
        <f>BD_TS!F1411</f>
        <v>0</v>
      </c>
      <c r="E1412" s="160">
        <f>BD_TS!B1411</f>
        <v>0</v>
      </c>
      <c r="F1412" s="161">
        <f>BD_TS!C1411</f>
        <v>0</v>
      </c>
      <c r="G1412" s="187">
        <f>BD_TS!H1411</f>
        <v>0</v>
      </c>
      <c r="H1412" s="158" t="str">
        <f>IF($A1412=0,"",IFERROR(INDEX(BD_Gestão!A:A,MATCH('Banco de Dados'!$B1412,BD_Gestão!$B:$B,0)),"erro"))</f>
        <v/>
      </c>
      <c r="I1412" s="162" t="str">
        <f>IF($A1412=0,"",IFERROR(INDEX(BD_Gestão!E:E,MATCH('Banco de Dados'!$B1412,BD_Gestão!$B:$B,0)),"erro"))</f>
        <v/>
      </c>
      <c r="J1412" s="186" t="str">
        <f>IF($A1412=0,"",IFERROR(INDEX(BD_Gestão!B:B,MATCH('Banco de Dados'!$B1412,BD_Gestão!$B:$B,0)),"erro"))</f>
        <v/>
      </c>
      <c r="K1412" s="158" t="str">
        <f>IF($A1412=0,"",IFERROR(INDEX(BD_Gestão!C:C,MATCH('Banco de Dados'!$B1412,BD_Gestão!$B:$B,0)),"erro"))</f>
        <v/>
      </c>
      <c r="L1412" s="158" t="str">
        <f>IF($A1412=0,"",IFERROR(INDEX(BD_Gestão!H:H,MATCH('Banco de Dados'!$B1412,BD_Gestão!$B:$B,0)),"erro"))</f>
        <v/>
      </c>
      <c r="M1412" s="161" t="str">
        <f>IF($A1412=0,"",IFERROR(INDEX(BD_Gestão!F:F,MATCH('Banco de Dados'!$B1412,BD_Gestão!$B:$B,0)),"erro"))</f>
        <v/>
      </c>
      <c r="N1412" s="161" t="str">
        <f>IF($A1412=0,"",IFERROR(INDEX(BD_Gestão!J:J,MATCH('Banco de Dados'!$B1412,BD_Gestão!$B:$B,0)),"erro"))</f>
        <v/>
      </c>
      <c r="O1412" s="164" t="str">
        <f>IF($A1412=0,"",IFERROR(INDEX(BD_Gestão!K:K,MATCH('Banco de Dados'!$B1412,BD_Gestão!$B:$B,0)),"erro"))</f>
        <v/>
      </c>
      <c r="P1412" s="169" t="str">
        <f t="shared" si="86"/>
        <v/>
      </c>
      <c r="Q1412" s="170" t="str">
        <f t="shared" si="87"/>
        <v/>
      </c>
      <c r="R1412" s="163" t="e">
        <f t="shared" si="84"/>
        <v>#VALUE!</v>
      </c>
      <c r="S1412" s="163" t="e">
        <f t="shared" si="85"/>
        <v>#VALUE!</v>
      </c>
      <c r="T1412" s="163" t="e">
        <f>INDEX(Controle!O:O,MATCH('Banco de Dados'!A1412,Controle!M:M,0))*E1412/100</f>
        <v>#N/A</v>
      </c>
    </row>
    <row r="1413" spans="1:20" hidden="1" x14ac:dyDescent="0.2">
      <c r="A1413" s="158">
        <f>BD_TS!A1412</f>
        <v>0</v>
      </c>
      <c r="B1413" s="158" t="str">
        <f>SUBSTITUTE(SUBSTITUTE(BD_TS!D1412," ",""),"-","/")</f>
        <v/>
      </c>
      <c r="C1413" s="158">
        <f>BD_TS!E1412</f>
        <v>0</v>
      </c>
      <c r="D1413" s="159">
        <f>BD_TS!F1412</f>
        <v>0</v>
      </c>
      <c r="E1413" s="160">
        <f>BD_TS!B1412</f>
        <v>0</v>
      </c>
      <c r="F1413" s="161">
        <f>BD_TS!C1412</f>
        <v>0</v>
      </c>
      <c r="G1413" s="187">
        <f>BD_TS!H1412</f>
        <v>0</v>
      </c>
      <c r="H1413" s="158" t="str">
        <f>IF($A1413=0,"",IFERROR(INDEX(BD_Gestão!A:A,MATCH('Banco de Dados'!$B1413,BD_Gestão!$B:$B,0)),"erro"))</f>
        <v/>
      </c>
      <c r="I1413" s="162" t="str">
        <f>IF($A1413=0,"",IFERROR(INDEX(BD_Gestão!E:E,MATCH('Banco de Dados'!$B1413,BD_Gestão!$B:$B,0)),"erro"))</f>
        <v/>
      </c>
      <c r="J1413" s="186" t="str">
        <f>IF($A1413=0,"",IFERROR(INDEX(BD_Gestão!B:B,MATCH('Banco de Dados'!$B1413,BD_Gestão!$B:$B,0)),"erro"))</f>
        <v/>
      </c>
      <c r="K1413" s="158" t="str">
        <f>IF($A1413=0,"",IFERROR(INDEX(BD_Gestão!C:C,MATCH('Banco de Dados'!$B1413,BD_Gestão!$B:$B,0)),"erro"))</f>
        <v/>
      </c>
      <c r="L1413" s="158" t="str">
        <f>IF($A1413=0,"",IFERROR(INDEX(BD_Gestão!H:H,MATCH('Banco de Dados'!$B1413,BD_Gestão!$B:$B,0)),"erro"))</f>
        <v/>
      </c>
      <c r="M1413" s="161" t="str">
        <f>IF($A1413=0,"",IFERROR(INDEX(BD_Gestão!F:F,MATCH('Banco de Dados'!$B1413,BD_Gestão!$B:$B,0)),"erro"))</f>
        <v/>
      </c>
      <c r="N1413" s="161" t="str">
        <f>IF($A1413=0,"",IFERROR(INDEX(BD_Gestão!J:J,MATCH('Banco de Dados'!$B1413,BD_Gestão!$B:$B,0)),"erro"))</f>
        <v/>
      </c>
      <c r="O1413" s="164" t="str">
        <f>IF($A1413=0,"",IFERROR(INDEX(BD_Gestão!K:K,MATCH('Banco de Dados'!$B1413,BD_Gestão!$B:$B,0)),"erro"))</f>
        <v/>
      </c>
      <c r="P1413" s="169" t="str">
        <f t="shared" si="86"/>
        <v/>
      </c>
      <c r="Q1413" s="170" t="str">
        <f t="shared" si="87"/>
        <v/>
      </c>
      <c r="R1413" s="163" t="e">
        <f t="shared" ref="R1413:R1476" si="88">MONTH(I1413)</f>
        <v>#VALUE!</v>
      </c>
      <c r="S1413" s="163" t="e">
        <f t="shared" ref="S1413:S1476" si="89">YEAR(I1413)</f>
        <v>#VALUE!</v>
      </c>
      <c r="T1413" s="163" t="e">
        <f>INDEX(Controle!O:O,MATCH('Banco de Dados'!A1413,Controle!M:M,0))*E1413/100</f>
        <v>#N/A</v>
      </c>
    </row>
    <row r="1414" spans="1:20" hidden="1" x14ac:dyDescent="0.2">
      <c r="A1414" s="158">
        <f>BD_TS!A1413</f>
        <v>0</v>
      </c>
      <c r="B1414" s="158" t="str">
        <f>SUBSTITUTE(SUBSTITUTE(BD_TS!D1413," ",""),"-","/")</f>
        <v/>
      </c>
      <c r="C1414" s="158">
        <f>BD_TS!E1413</f>
        <v>0</v>
      </c>
      <c r="D1414" s="159">
        <f>BD_TS!F1413</f>
        <v>0</v>
      </c>
      <c r="E1414" s="160">
        <f>BD_TS!B1413</f>
        <v>0</v>
      </c>
      <c r="F1414" s="161">
        <f>BD_TS!C1413</f>
        <v>0</v>
      </c>
      <c r="G1414" s="187">
        <f>BD_TS!H1413</f>
        <v>0</v>
      </c>
      <c r="H1414" s="158" t="str">
        <f>IF($A1414=0,"",IFERROR(INDEX(BD_Gestão!A:A,MATCH('Banco de Dados'!$B1414,BD_Gestão!$B:$B,0)),"erro"))</f>
        <v/>
      </c>
      <c r="I1414" s="162" t="str">
        <f>IF($A1414=0,"",IFERROR(INDEX(BD_Gestão!E:E,MATCH('Banco de Dados'!$B1414,BD_Gestão!$B:$B,0)),"erro"))</f>
        <v/>
      </c>
      <c r="J1414" s="186" t="str">
        <f>IF($A1414=0,"",IFERROR(INDEX(BD_Gestão!B:B,MATCH('Banco de Dados'!$B1414,BD_Gestão!$B:$B,0)),"erro"))</f>
        <v/>
      </c>
      <c r="K1414" s="158" t="str">
        <f>IF($A1414=0,"",IFERROR(INDEX(BD_Gestão!C:C,MATCH('Banco de Dados'!$B1414,BD_Gestão!$B:$B,0)),"erro"))</f>
        <v/>
      </c>
      <c r="L1414" s="158" t="str">
        <f>IF($A1414=0,"",IFERROR(INDEX(BD_Gestão!H:H,MATCH('Banco de Dados'!$B1414,BD_Gestão!$B:$B,0)),"erro"))</f>
        <v/>
      </c>
      <c r="M1414" s="161" t="str">
        <f>IF($A1414=0,"",IFERROR(INDEX(BD_Gestão!F:F,MATCH('Banco de Dados'!$B1414,BD_Gestão!$B:$B,0)),"erro"))</f>
        <v/>
      </c>
      <c r="N1414" s="161" t="str">
        <f>IF($A1414=0,"",IFERROR(INDEX(BD_Gestão!J:J,MATCH('Banco de Dados'!$B1414,BD_Gestão!$B:$B,0)),"erro"))</f>
        <v/>
      </c>
      <c r="O1414" s="164" t="str">
        <f>IF($A1414=0,"",IFERROR(INDEX(BD_Gestão!K:K,MATCH('Banco de Dados'!$B1414,BD_Gestão!$B:$B,0)),"erro"))</f>
        <v/>
      </c>
      <c r="P1414" s="169" t="str">
        <f t="shared" ref="P1414:P1477" si="90">IF(OR(H1414="erro",H1414=""),"",E1414*(MIN(O1414,1)))</f>
        <v/>
      </c>
      <c r="Q1414" s="170" t="str">
        <f t="shared" ref="Q1414:Q1477" si="91">IF(OR(H1414="erro",H1414=""),"",E1414-P1414)</f>
        <v/>
      </c>
      <c r="R1414" s="163" t="e">
        <f t="shared" si="88"/>
        <v>#VALUE!</v>
      </c>
      <c r="S1414" s="163" t="e">
        <f t="shared" si="89"/>
        <v>#VALUE!</v>
      </c>
      <c r="T1414" s="163" t="e">
        <f>INDEX(Controle!O:O,MATCH('Banco de Dados'!A1414,Controle!M:M,0))*E1414/100</f>
        <v>#N/A</v>
      </c>
    </row>
    <row r="1415" spans="1:20" hidden="1" x14ac:dyDescent="0.2">
      <c r="A1415" s="158">
        <f>BD_TS!A1414</f>
        <v>0</v>
      </c>
      <c r="B1415" s="158" t="str">
        <f>SUBSTITUTE(SUBSTITUTE(BD_TS!D1414," ",""),"-","/")</f>
        <v/>
      </c>
      <c r="C1415" s="158">
        <f>BD_TS!E1414</f>
        <v>0</v>
      </c>
      <c r="D1415" s="159">
        <f>BD_TS!F1414</f>
        <v>0</v>
      </c>
      <c r="E1415" s="160">
        <f>BD_TS!B1414</f>
        <v>0</v>
      </c>
      <c r="F1415" s="161">
        <f>BD_TS!C1414</f>
        <v>0</v>
      </c>
      <c r="G1415" s="187">
        <f>BD_TS!H1414</f>
        <v>0</v>
      </c>
      <c r="H1415" s="158" t="str">
        <f>IF($A1415=0,"",IFERROR(INDEX(BD_Gestão!A:A,MATCH('Banco de Dados'!$B1415,BD_Gestão!$B:$B,0)),"erro"))</f>
        <v/>
      </c>
      <c r="I1415" s="162" t="str">
        <f>IF($A1415=0,"",IFERROR(INDEX(BD_Gestão!E:E,MATCH('Banco de Dados'!$B1415,BD_Gestão!$B:$B,0)),"erro"))</f>
        <v/>
      </c>
      <c r="J1415" s="186" t="str">
        <f>IF($A1415=0,"",IFERROR(INDEX(BD_Gestão!B:B,MATCH('Banco de Dados'!$B1415,BD_Gestão!$B:$B,0)),"erro"))</f>
        <v/>
      </c>
      <c r="K1415" s="158" t="str">
        <f>IF($A1415=0,"",IFERROR(INDEX(BD_Gestão!C:C,MATCH('Banco de Dados'!$B1415,BD_Gestão!$B:$B,0)),"erro"))</f>
        <v/>
      </c>
      <c r="L1415" s="158" t="str">
        <f>IF($A1415=0,"",IFERROR(INDEX(BD_Gestão!H:H,MATCH('Banco de Dados'!$B1415,BD_Gestão!$B:$B,0)),"erro"))</f>
        <v/>
      </c>
      <c r="M1415" s="161" t="str">
        <f>IF($A1415=0,"",IFERROR(INDEX(BD_Gestão!F:F,MATCH('Banco de Dados'!$B1415,BD_Gestão!$B:$B,0)),"erro"))</f>
        <v/>
      </c>
      <c r="N1415" s="161" t="str">
        <f>IF($A1415=0,"",IFERROR(INDEX(BD_Gestão!J:J,MATCH('Banco de Dados'!$B1415,BD_Gestão!$B:$B,0)),"erro"))</f>
        <v/>
      </c>
      <c r="O1415" s="164" t="str">
        <f>IF($A1415=0,"",IFERROR(INDEX(BD_Gestão!K:K,MATCH('Banco de Dados'!$B1415,BD_Gestão!$B:$B,0)),"erro"))</f>
        <v/>
      </c>
      <c r="P1415" s="169" t="str">
        <f t="shared" si="90"/>
        <v/>
      </c>
      <c r="Q1415" s="170" t="str">
        <f t="shared" si="91"/>
        <v/>
      </c>
      <c r="R1415" s="163" t="e">
        <f t="shared" si="88"/>
        <v>#VALUE!</v>
      </c>
      <c r="S1415" s="163" t="e">
        <f t="shared" si="89"/>
        <v>#VALUE!</v>
      </c>
      <c r="T1415" s="163" t="e">
        <f>INDEX(Controle!O:O,MATCH('Banco de Dados'!A1415,Controle!M:M,0))*E1415/100</f>
        <v>#N/A</v>
      </c>
    </row>
    <row r="1416" spans="1:20" hidden="1" x14ac:dyDescent="0.2">
      <c r="A1416" s="158">
        <f>BD_TS!A1415</f>
        <v>0</v>
      </c>
      <c r="B1416" s="158" t="str">
        <f>SUBSTITUTE(SUBSTITUTE(BD_TS!D1415," ",""),"-","/")</f>
        <v/>
      </c>
      <c r="C1416" s="158">
        <f>BD_TS!E1415</f>
        <v>0</v>
      </c>
      <c r="D1416" s="159">
        <f>BD_TS!F1415</f>
        <v>0</v>
      </c>
      <c r="E1416" s="160">
        <f>BD_TS!B1415</f>
        <v>0</v>
      </c>
      <c r="F1416" s="161">
        <f>BD_TS!C1415</f>
        <v>0</v>
      </c>
      <c r="G1416" s="187">
        <f>BD_TS!H1415</f>
        <v>0</v>
      </c>
      <c r="H1416" s="158" t="str">
        <f>IF($A1416=0,"",IFERROR(INDEX(BD_Gestão!A:A,MATCH('Banco de Dados'!$B1416,BD_Gestão!$B:$B,0)),"erro"))</f>
        <v/>
      </c>
      <c r="I1416" s="162" t="str">
        <f>IF($A1416=0,"",IFERROR(INDEX(BD_Gestão!E:E,MATCH('Banco de Dados'!$B1416,BD_Gestão!$B:$B,0)),"erro"))</f>
        <v/>
      </c>
      <c r="J1416" s="186" t="str">
        <f>IF($A1416=0,"",IFERROR(INDEX(BD_Gestão!B:B,MATCH('Banco de Dados'!$B1416,BD_Gestão!$B:$B,0)),"erro"))</f>
        <v/>
      </c>
      <c r="K1416" s="158" t="str">
        <f>IF($A1416=0,"",IFERROR(INDEX(BD_Gestão!C:C,MATCH('Banco de Dados'!$B1416,BD_Gestão!$B:$B,0)),"erro"))</f>
        <v/>
      </c>
      <c r="L1416" s="158" t="str">
        <f>IF($A1416=0,"",IFERROR(INDEX(BD_Gestão!H:H,MATCH('Banco de Dados'!$B1416,BD_Gestão!$B:$B,0)),"erro"))</f>
        <v/>
      </c>
      <c r="M1416" s="161" t="str">
        <f>IF($A1416=0,"",IFERROR(INDEX(BD_Gestão!F:F,MATCH('Banco de Dados'!$B1416,BD_Gestão!$B:$B,0)),"erro"))</f>
        <v/>
      </c>
      <c r="N1416" s="161" t="str">
        <f>IF($A1416=0,"",IFERROR(INDEX(BD_Gestão!J:J,MATCH('Banco de Dados'!$B1416,BD_Gestão!$B:$B,0)),"erro"))</f>
        <v/>
      </c>
      <c r="O1416" s="164" t="str">
        <f>IF($A1416=0,"",IFERROR(INDEX(BD_Gestão!K:K,MATCH('Banco de Dados'!$B1416,BD_Gestão!$B:$B,0)),"erro"))</f>
        <v/>
      </c>
      <c r="P1416" s="169" t="str">
        <f t="shared" si="90"/>
        <v/>
      </c>
      <c r="Q1416" s="170" t="str">
        <f t="shared" si="91"/>
        <v/>
      </c>
      <c r="R1416" s="163" t="e">
        <f t="shared" si="88"/>
        <v>#VALUE!</v>
      </c>
      <c r="S1416" s="163" t="e">
        <f t="shared" si="89"/>
        <v>#VALUE!</v>
      </c>
      <c r="T1416" s="163" t="e">
        <f>INDEX(Controle!O:O,MATCH('Banco de Dados'!A1416,Controle!M:M,0))*E1416/100</f>
        <v>#N/A</v>
      </c>
    </row>
    <row r="1417" spans="1:20" hidden="1" x14ac:dyDescent="0.2">
      <c r="A1417" s="158">
        <f>BD_TS!A1416</f>
        <v>0</v>
      </c>
      <c r="B1417" s="158" t="str">
        <f>SUBSTITUTE(SUBSTITUTE(BD_TS!D1416," ",""),"-","/")</f>
        <v/>
      </c>
      <c r="C1417" s="158">
        <f>BD_TS!E1416</f>
        <v>0</v>
      </c>
      <c r="D1417" s="159">
        <f>BD_TS!F1416</f>
        <v>0</v>
      </c>
      <c r="E1417" s="160">
        <f>BD_TS!B1416</f>
        <v>0</v>
      </c>
      <c r="F1417" s="161">
        <f>BD_TS!C1416</f>
        <v>0</v>
      </c>
      <c r="G1417" s="187">
        <f>BD_TS!H1416</f>
        <v>0</v>
      </c>
      <c r="H1417" s="158" t="str">
        <f>IF($A1417=0,"",IFERROR(INDEX(BD_Gestão!A:A,MATCH('Banco de Dados'!$B1417,BD_Gestão!$B:$B,0)),"erro"))</f>
        <v/>
      </c>
      <c r="I1417" s="162" t="str">
        <f>IF($A1417=0,"",IFERROR(INDEX(BD_Gestão!E:E,MATCH('Banco de Dados'!$B1417,BD_Gestão!$B:$B,0)),"erro"))</f>
        <v/>
      </c>
      <c r="J1417" s="186" t="str">
        <f>IF($A1417=0,"",IFERROR(INDEX(BD_Gestão!B:B,MATCH('Banco de Dados'!$B1417,BD_Gestão!$B:$B,0)),"erro"))</f>
        <v/>
      </c>
      <c r="K1417" s="158" t="str">
        <f>IF($A1417=0,"",IFERROR(INDEX(BD_Gestão!C:C,MATCH('Banco de Dados'!$B1417,BD_Gestão!$B:$B,0)),"erro"))</f>
        <v/>
      </c>
      <c r="L1417" s="158" t="str">
        <f>IF($A1417=0,"",IFERROR(INDEX(BD_Gestão!H:H,MATCH('Banco de Dados'!$B1417,BD_Gestão!$B:$B,0)),"erro"))</f>
        <v/>
      </c>
      <c r="M1417" s="161" t="str">
        <f>IF($A1417=0,"",IFERROR(INDEX(BD_Gestão!F:F,MATCH('Banco de Dados'!$B1417,BD_Gestão!$B:$B,0)),"erro"))</f>
        <v/>
      </c>
      <c r="N1417" s="161" t="str">
        <f>IF($A1417=0,"",IFERROR(INDEX(BD_Gestão!J:J,MATCH('Banco de Dados'!$B1417,BD_Gestão!$B:$B,0)),"erro"))</f>
        <v/>
      </c>
      <c r="O1417" s="164" t="str">
        <f>IF($A1417=0,"",IFERROR(INDEX(BD_Gestão!K:K,MATCH('Banco de Dados'!$B1417,BD_Gestão!$B:$B,0)),"erro"))</f>
        <v/>
      </c>
      <c r="P1417" s="169" t="str">
        <f t="shared" si="90"/>
        <v/>
      </c>
      <c r="Q1417" s="170" t="str">
        <f t="shared" si="91"/>
        <v/>
      </c>
      <c r="R1417" s="163" t="e">
        <f t="shared" si="88"/>
        <v>#VALUE!</v>
      </c>
      <c r="S1417" s="163" t="e">
        <f t="shared" si="89"/>
        <v>#VALUE!</v>
      </c>
      <c r="T1417" s="163" t="e">
        <f>INDEX(Controle!O:O,MATCH('Banco de Dados'!A1417,Controle!M:M,0))*E1417/100</f>
        <v>#N/A</v>
      </c>
    </row>
    <row r="1418" spans="1:20" hidden="1" x14ac:dyDescent="0.2">
      <c r="A1418" s="158">
        <f>BD_TS!A1417</f>
        <v>0</v>
      </c>
      <c r="B1418" s="158" t="str">
        <f>SUBSTITUTE(SUBSTITUTE(BD_TS!D1417," ",""),"-","/")</f>
        <v/>
      </c>
      <c r="C1418" s="158">
        <f>BD_TS!E1417</f>
        <v>0</v>
      </c>
      <c r="D1418" s="159">
        <f>BD_TS!F1417</f>
        <v>0</v>
      </c>
      <c r="E1418" s="160">
        <f>BD_TS!B1417</f>
        <v>0</v>
      </c>
      <c r="F1418" s="161">
        <f>BD_TS!C1417</f>
        <v>0</v>
      </c>
      <c r="G1418" s="187">
        <f>BD_TS!H1417</f>
        <v>0</v>
      </c>
      <c r="H1418" s="158" t="str">
        <f>IF($A1418=0,"",IFERROR(INDEX(BD_Gestão!A:A,MATCH('Banco de Dados'!$B1418,BD_Gestão!$B:$B,0)),"erro"))</f>
        <v/>
      </c>
      <c r="I1418" s="162" t="str">
        <f>IF($A1418=0,"",IFERROR(INDEX(BD_Gestão!E:E,MATCH('Banco de Dados'!$B1418,BD_Gestão!$B:$B,0)),"erro"))</f>
        <v/>
      </c>
      <c r="J1418" s="186" t="str">
        <f>IF($A1418=0,"",IFERROR(INDEX(BD_Gestão!B:B,MATCH('Banco de Dados'!$B1418,BD_Gestão!$B:$B,0)),"erro"))</f>
        <v/>
      </c>
      <c r="K1418" s="158" t="str">
        <f>IF($A1418=0,"",IFERROR(INDEX(BD_Gestão!C:C,MATCH('Banco de Dados'!$B1418,BD_Gestão!$B:$B,0)),"erro"))</f>
        <v/>
      </c>
      <c r="L1418" s="158" t="str">
        <f>IF($A1418=0,"",IFERROR(INDEX(BD_Gestão!H:H,MATCH('Banco de Dados'!$B1418,BD_Gestão!$B:$B,0)),"erro"))</f>
        <v/>
      </c>
      <c r="M1418" s="161" t="str">
        <f>IF($A1418=0,"",IFERROR(INDEX(BD_Gestão!F:F,MATCH('Banco de Dados'!$B1418,BD_Gestão!$B:$B,0)),"erro"))</f>
        <v/>
      </c>
      <c r="N1418" s="161" t="str">
        <f>IF($A1418=0,"",IFERROR(INDEX(BD_Gestão!J:J,MATCH('Banco de Dados'!$B1418,BD_Gestão!$B:$B,0)),"erro"))</f>
        <v/>
      </c>
      <c r="O1418" s="164" t="str">
        <f>IF($A1418=0,"",IFERROR(INDEX(BD_Gestão!K:K,MATCH('Banco de Dados'!$B1418,BD_Gestão!$B:$B,0)),"erro"))</f>
        <v/>
      </c>
      <c r="P1418" s="169" t="str">
        <f t="shared" si="90"/>
        <v/>
      </c>
      <c r="Q1418" s="170" t="str">
        <f t="shared" si="91"/>
        <v/>
      </c>
      <c r="R1418" s="163" t="e">
        <f t="shared" si="88"/>
        <v>#VALUE!</v>
      </c>
      <c r="S1418" s="163" t="e">
        <f t="shared" si="89"/>
        <v>#VALUE!</v>
      </c>
      <c r="T1418" s="163" t="e">
        <f>INDEX(Controle!O:O,MATCH('Banco de Dados'!A1418,Controle!M:M,0))*E1418/100</f>
        <v>#N/A</v>
      </c>
    </row>
    <row r="1419" spans="1:20" hidden="1" x14ac:dyDescent="0.2">
      <c r="A1419" s="158">
        <f>BD_TS!A1418</f>
        <v>0</v>
      </c>
      <c r="B1419" s="158" t="str">
        <f>SUBSTITUTE(SUBSTITUTE(BD_TS!D1418," ",""),"-","/")</f>
        <v/>
      </c>
      <c r="C1419" s="158">
        <f>BD_TS!E1418</f>
        <v>0</v>
      </c>
      <c r="D1419" s="159">
        <f>BD_TS!F1418</f>
        <v>0</v>
      </c>
      <c r="E1419" s="160">
        <f>BD_TS!B1418</f>
        <v>0</v>
      </c>
      <c r="F1419" s="161">
        <f>BD_TS!C1418</f>
        <v>0</v>
      </c>
      <c r="G1419" s="187">
        <f>BD_TS!H1418</f>
        <v>0</v>
      </c>
      <c r="H1419" s="158" t="str">
        <f>IF($A1419=0,"",IFERROR(INDEX(BD_Gestão!A:A,MATCH('Banco de Dados'!$B1419,BD_Gestão!$B:$B,0)),"erro"))</f>
        <v/>
      </c>
      <c r="I1419" s="162" t="str">
        <f>IF($A1419=0,"",IFERROR(INDEX(BD_Gestão!E:E,MATCH('Banco de Dados'!$B1419,BD_Gestão!$B:$B,0)),"erro"))</f>
        <v/>
      </c>
      <c r="J1419" s="186" t="str">
        <f>IF($A1419=0,"",IFERROR(INDEX(BD_Gestão!B:B,MATCH('Banco de Dados'!$B1419,BD_Gestão!$B:$B,0)),"erro"))</f>
        <v/>
      </c>
      <c r="K1419" s="158" t="str">
        <f>IF($A1419=0,"",IFERROR(INDEX(BD_Gestão!C:C,MATCH('Banco de Dados'!$B1419,BD_Gestão!$B:$B,0)),"erro"))</f>
        <v/>
      </c>
      <c r="L1419" s="158" t="str">
        <f>IF($A1419=0,"",IFERROR(INDEX(BD_Gestão!H:H,MATCH('Banco de Dados'!$B1419,BD_Gestão!$B:$B,0)),"erro"))</f>
        <v/>
      </c>
      <c r="M1419" s="161" t="str">
        <f>IF($A1419=0,"",IFERROR(INDEX(BD_Gestão!F:F,MATCH('Banco de Dados'!$B1419,BD_Gestão!$B:$B,0)),"erro"))</f>
        <v/>
      </c>
      <c r="N1419" s="161" t="str">
        <f>IF($A1419=0,"",IFERROR(INDEX(BD_Gestão!J:J,MATCH('Banco de Dados'!$B1419,BD_Gestão!$B:$B,0)),"erro"))</f>
        <v/>
      </c>
      <c r="O1419" s="164" t="str">
        <f>IF($A1419=0,"",IFERROR(INDEX(BD_Gestão!K:K,MATCH('Banco de Dados'!$B1419,BD_Gestão!$B:$B,0)),"erro"))</f>
        <v/>
      </c>
      <c r="P1419" s="169" t="str">
        <f t="shared" si="90"/>
        <v/>
      </c>
      <c r="Q1419" s="170" t="str">
        <f t="shared" si="91"/>
        <v/>
      </c>
      <c r="R1419" s="163" t="e">
        <f t="shared" si="88"/>
        <v>#VALUE!</v>
      </c>
      <c r="S1419" s="163" t="e">
        <f t="shared" si="89"/>
        <v>#VALUE!</v>
      </c>
      <c r="T1419" s="163" t="e">
        <f>INDEX(Controle!O:O,MATCH('Banco de Dados'!A1419,Controle!M:M,0))*E1419/100</f>
        <v>#N/A</v>
      </c>
    </row>
    <row r="1420" spans="1:20" hidden="1" x14ac:dyDescent="0.2">
      <c r="A1420" s="158">
        <f>BD_TS!A1419</f>
        <v>0</v>
      </c>
      <c r="B1420" s="158" t="str">
        <f>SUBSTITUTE(SUBSTITUTE(BD_TS!D1419," ",""),"-","/")</f>
        <v/>
      </c>
      <c r="C1420" s="158">
        <f>BD_TS!E1419</f>
        <v>0</v>
      </c>
      <c r="D1420" s="159">
        <f>BD_TS!F1419</f>
        <v>0</v>
      </c>
      <c r="E1420" s="160">
        <f>BD_TS!B1419</f>
        <v>0</v>
      </c>
      <c r="F1420" s="161">
        <f>BD_TS!C1419</f>
        <v>0</v>
      </c>
      <c r="G1420" s="187">
        <f>BD_TS!H1419</f>
        <v>0</v>
      </c>
      <c r="H1420" s="158" t="str">
        <f>IF($A1420=0,"",IFERROR(INDEX(BD_Gestão!A:A,MATCH('Banco de Dados'!$B1420,BD_Gestão!$B:$B,0)),"erro"))</f>
        <v/>
      </c>
      <c r="I1420" s="162" t="str">
        <f>IF($A1420=0,"",IFERROR(INDEX(BD_Gestão!E:E,MATCH('Banco de Dados'!$B1420,BD_Gestão!$B:$B,0)),"erro"))</f>
        <v/>
      </c>
      <c r="J1420" s="186" t="str">
        <f>IF($A1420=0,"",IFERROR(INDEX(BD_Gestão!B:B,MATCH('Banco de Dados'!$B1420,BD_Gestão!$B:$B,0)),"erro"))</f>
        <v/>
      </c>
      <c r="K1420" s="158" t="str">
        <f>IF($A1420=0,"",IFERROR(INDEX(BD_Gestão!C:C,MATCH('Banco de Dados'!$B1420,BD_Gestão!$B:$B,0)),"erro"))</f>
        <v/>
      </c>
      <c r="L1420" s="158" t="str">
        <f>IF($A1420=0,"",IFERROR(INDEX(BD_Gestão!H:H,MATCH('Banco de Dados'!$B1420,BD_Gestão!$B:$B,0)),"erro"))</f>
        <v/>
      </c>
      <c r="M1420" s="161" t="str">
        <f>IF($A1420=0,"",IFERROR(INDEX(BD_Gestão!F:F,MATCH('Banco de Dados'!$B1420,BD_Gestão!$B:$B,0)),"erro"))</f>
        <v/>
      </c>
      <c r="N1420" s="161" t="str">
        <f>IF($A1420=0,"",IFERROR(INDEX(BD_Gestão!J:J,MATCH('Banco de Dados'!$B1420,BD_Gestão!$B:$B,0)),"erro"))</f>
        <v/>
      </c>
      <c r="O1420" s="164" t="str">
        <f>IF($A1420=0,"",IFERROR(INDEX(BD_Gestão!K:K,MATCH('Banco de Dados'!$B1420,BD_Gestão!$B:$B,0)),"erro"))</f>
        <v/>
      </c>
      <c r="P1420" s="169" t="str">
        <f t="shared" si="90"/>
        <v/>
      </c>
      <c r="Q1420" s="170" t="str">
        <f t="shared" si="91"/>
        <v/>
      </c>
      <c r="R1420" s="163" t="e">
        <f t="shared" si="88"/>
        <v>#VALUE!</v>
      </c>
      <c r="S1420" s="163" t="e">
        <f t="shared" si="89"/>
        <v>#VALUE!</v>
      </c>
      <c r="T1420" s="163" t="e">
        <f>INDEX(Controle!O:O,MATCH('Banco de Dados'!A1420,Controle!M:M,0))*E1420/100</f>
        <v>#N/A</v>
      </c>
    </row>
    <row r="1421" spans="1:20" hidden="1" x14ac:dyDescent="0.2">
      <c r="A1421" s="158">
        <f>BD_TS!A1420</f>
        <v>0</v>
      </c>
      <c r="B1421" s="158" t="str">
        <f>SUBSTITUTE(SUBSTITUTE(BD_TS!D1420," ",""),"-","/")</f>
        <v/>
      </c>
      <c r="C1421" s="158">
        <f>BD_TS!E1420</f>
        <v>0</v>
      </c>
      <c r="D1421" s="159">
        <f>BD_TS!F1420</f>
        <v>0</v>
      </c>
      <c r="E1421" s="160">
        <f>BD_TS!B1420</f>
        <v>0</v>
      </c>
      <c r="F1421" s="161">
        <f>BD_TS!C1420</f>
        <v>0</v>
      </c>
      <c r="G1421" s="187">
        <f>BD_TS!H1420</f>
        <v>0</v>
      </c>
      <c r="H1421" s="158" t="str">
        <f>IF($A1421=0,"",IFERROR(INDEX(BD_Gestão!A:A,MATCH('Banco de Dados'!$B1421,BD_Gestão!$B:$B,0)),"erro"))</f>
        <v/>
      </c>
      <c r="I1421" s="162" t="str">
        <f>IF($A1421=0,"",IFERROR(INDEX(BD_Gestão!E:E,MATCH('Banco de Dados'!$B1421,BD_Gestão!$B:$B,0)),"erro"))</f>
        <v/>
      </c>
      <c r="J1421" s="186" t="str">
        <f>IF($A1421=0,"",IFERROR(INDEX(BD_Gestão!B:B,MATCH('Banco de Dados'!$B1421,BD_Gestão!$B:$B,0)),"erro"))</f>
        <v/>
      </c>
      <c r="K1421" s="158" t="str">
        <f>IF($A1421=0,"",IFERROR(INDEX(BD_Gestão!C:C,MATCH('Banco de Dados'!$B1421,BD_Gestão!$B:$B,0)),"erro"))</f>
        <v/>
      </c>
      <c r="L1421" s="158" t="str">
        <f>IF($A1421=0,"",IFERROR(INDEX(BD_Gestão!H:H,MATCH('Banco de Dados'!$B1421,BD_Gestão!$B:$B,0)),"erro"))</f>
        <v/>
      </c>
      <c r="M1421" s="161" t="str">
        <f>IF($A1421=0,"",IFERROR(INDEX(BD_Gestão!F:F,MATCH('Banco de Dados'!$B1421,BD_Gestão!$B:$B,0)),"erro"))</f>
        <v/>
      </c>
      <c r="N1421" s="161" t="str">
        <f>IF($A1421=0,"",IFERROR(INDEX(BD_Gestão!J:J,MATCH('Banco de Dados'!$B1421,BD_Gestão!$B:$B,0)),"erro"))</f>
        <v/>
      </c>
      <c r="O1421" s="164" t="str">
        <f>IF($A1421=0,"",IFERROR(INDEX(BD_Gestão!K:K,MATCH('Banco de Dados'!$B1421,BD_Gestão!$B:$B,0)),"erro"))</f>
        <v/>
      </c>
      <c r="P1421" s="169" t="str">
        <f t="shared" si="90"/>
        <v/>
      </c>
      <c r="Q1421" s="170" t="str">
        <f t="shared" si="91"/>
        <v/>
      </c>
      <c r="R1421" s="163" t="e">
        <f t="shared" si="88"/>
        <v>#VALUE!</v>
      </c>
      <c r="S1421" s="163" t="e">
        <f t="shared" si="89"/>
        <v>#VALUE!</v>
      </c>
      <c r="T1421" s="163" t="e">
        <f>INDEX(Controle!O:O,MATCH('Banco de Dados'!A1421,Controle!M:M,0))*E1421/100</f>
        <v>#N/A</v>
      </c>
    </row>
    <row r="1422" spans="1:20" hidden="1" x14ac:dyDescent="0.2">
      <c r="A1422" s="158">
        <f>BD_TS!A1421</f>
        <v>0</v>
      </c>
      <c r="B1422" s="158" t="str">
        <f>SUBSTITUTE(SUBSTITUTE(BD_TS!D1421," ",""),"-","/")</f>
        <v/>
      </c>
      <c r="C1422" s="158">
        <f>BD_TS!E1421</f>
        <v>0</v>
      </c>
      <c r="D1422" s="159">
        <f>BD_TS!F1421</f>
        <v>0</v>
      </c>
      <c r="E1422" s="160">
        <f>BD_TS!B1421</f>
        <v>0</v>
      </c>
      <c r="F1422" s="161">
        <f>BD_TS!C1421</f>
        <v>0</v>
      </c>
      <c r="G1422" s="187">
        <f>BD_TS!H1421</f>
        <v>0</v>
      </c>
      <c r="H1422" s="158" t="str">
        <f>IF($A1422=0,"",IFERROR(INDEX(BD_Gestão!A:A,MATCH('Banco de Dados'!$B1422,BD_Gestão!$B:$B,0)),"erro"))</f>
        <v/>
      </c>
      <c r="I1422" s="162" t="str">
        <f>IF($A1422=0,"",IFERROR(INDEX(BD_Gestão!E:E,MATCH('Banco de Dados'!$B1422,BD_Gestão!$B:$B,0)),"erro"))</f>
        <v/>
      </c>
      <c r="J1422" s="186" t="str">
        <f>IF($A1422=0,"",IFERROR(INDEX(BD_Gestão!B:B,MATCH('Banco de Dados'!$B1422,BD_Gestão!$B:$B,0)),"erro"))</f>
        <v/>
      </c>
      <c r="K1422" s="158" t="str">
        <f>IF($A1422=0,"",IFERROR(INDEX(BD_Gestão!C:C,MATCH('Banco de Dados'!$B1422,BD_Gestão!$B:$B,0)),"erro"))</f>
        <v/>
      </c>
      <c r="L1422" s="158" t="str">
        <f>IF($A1422=0,"",IFERROR(INDEX(BD_Gestão!H:H,MATCH('Banco de Dados'!$B1422,BD_Gestão!$B:$B,0)),"erro"))</f>
        <v/>
      </c>
      <c r="M1422" s="161" t="str">
        <f>IF($A1422=0,"",IFERROR(INDEX(BD_Gestão!F:F,MATCH('Banco de Dados'!$B1422,BD_Gestão!$B:$B,0)),"erro"))</f>
        <v/>
      </c>
      <c r="N1422" s="161" t="str">
        <f>IF($A1422=0,"",IFERROR(INDEX(BD_Gestão!J:J,MATCH('Banco de Dados'!$B1422,BD_Gestão!$B:$B,0)),"erro"))</f>
        <v/>
      </c>
      <c r="O1422" s="164" t="str">
        <f>IF($A1422=0,"",IFERROR(INDEX(BD_Gestão!K:K,MATCH('Banco de Dados'!$B1422,BD_Gestão!$B:$B,0)),"erro"))</f>
        <v/>
      </c>
      <c r="P1422" s="169" t="str">
        <f t="shared" si="90"/>
        <v/>
      </c>
      <c r="Q1422" s="170" t="str">
        <f t="shared" si="91"/>
        <v/>
      </c>
      <c r="R1422" s="163" t="e">
        <f t="shared" si="88"/>
        <v>#VALUE!</v>
      </c>
      <c r="S1422" s="163" t="e">
        <f t="shared" si="89"/>
        <v>#VALUE!</v>
      </c>
      <c r="T1422" s="163" t="e">
        <f>INDEX(Controle!O:O,MATCH('Banco de Dados'!A1422,Controle!M:M,0))*E1422/100</f>
        <v>#N/A</v>
      </c>
    </row>
    <row r="1423" spans="1:20" hidden="1" x14ac:dyDescent="0.2">
      <c r="A1423" s="158">
        <f>BD_TS!A1422</f>
        <v>0</v>
      </c>
      <c r="B1423" s="158" t="str">
        <f>SUBSTITUTE(SUBSTITUTE(BD_TS!D1422," ",""),"-","/")</f>
        <v/>
      </c>
      <c r="C1423" s="158">
        <f>BD_TS!E1422</f>
        <v>0</v>
      </c>
      <c r="D1423" s="159">
        <f>BD_TS!F1422</f>
        <v>0</v>
      </c>
      <c r="E1423" s="160">
        <f>BD_TS!B1422</f>
        <v>0</v>
      </c>
      <c r="F1423" s="161">
        <f>BD_TS!C1422</f>
        <v>0</v>
      </c>
      <c r="G1423" s="187">
        <f>BD_TS!H1422</f>
        <v>0</v>
      </c>
      <c r="H1423" s="158" t="str">
        <f>IF($A1423=0,"",IFERROR(INDEX(BD_Gestão!A:A,MATCH('Banco de Dados'!$B1423,BD_Gestão!$B:$B,0)),"erro"))</f>
        <v/>
      </c>
      <c r="I1423" s="162" t="str">
        <f>IF($A1423=0,"",IFERROR(INDEX(BD_Gestão!E:E,MATCH('Banco de Dados'!$B1423,BD_Gestão!$B:$B,0)),"erro"))</f>
        <v/>
      </c>
      <c r="J1423" s="186" t="str">
        <f>IF($A1423=0,"",IFERROR(INDEX(BD_Gestão!B:B,MATCH('Banco de Dados'!$B1423,BD_Gestão!$B:$B,0)),"erro"))</f>
        <v/>
      </c>
      <c r="K1423" s="158" t="str">
        <f>IF($A1423=0,"",IFERROR(INDEX(BD_Gestão!C:C,MATCH('Banco de Dados'!$B1423,BD_Gestão!$B:$B,0)),"erro"))</f>
        <v/>
      </c>
      <c r="L1423" s="158" t="str">
        <f>IF($A1423=0,"",IFERROR(INDEX(BD_Gestão!H:H,MATCH('Banco de Dados'!$B1423,BD_Gestão!$B:$B,0)),"erro"))</f>
        <v/>
      </c>
      <c r="M1423" s="161" t="str">
        <f>IF($A1423=0,"",IFERROR(INDEX(BD_Gestão!F:F,MATCH('Banco de Dados'!$B1423,BD_Gestão!$B:$B,0)),"erro"))</f>
        <v/>
      </c>
      <c r="N1423" s="161" t="str">
        <f>IF($A1423=0,"",IFERROR(INDEX(BD_Gestão!J:J,MATCH('Banco de Dados'!$B1423,BD_Gestão!$B:$B,0)),"erro"))</f>
        <v/>
      </c>
      <c r="O1423" s="164" t="str">
        <f>IF($A1423=0,"",IFERROR(INDEX(BD_Gestão!K:K,MATCH('Banco de Dados'!$B1423,BD_Gestão!$B:$B,0)),"erro"))</f>
        <v/>
      </c>
      <c r="P1423" s="169" t="str">
        <f t="shared" si="90"/>
        <v/>
      </c>
      <c r="Q1423" s="170" t="str">
        <f t="shared" si="91"/>
        <v/>
      </c>
      <c r="R1423" s="163" t="e">
        <f t="shared" si="88"/>
        <v>#VALUE!</v>
      </c>
      <c r="S1423" s="163" t="e">
        <f t="shared" si="89"/>
        <v>#VALUE!</v>
      </c>
      <c r="T1423" s="163" t="e">
        <f>INDEX(Controle!O:O,MATCH('Banco de Dados'!A1423,Controle!M:M,0))*E1423/100</f>
        <v>#N/A</v>
      </c>
    </row>
    <row r="1424" spans="1:20" hidden="1" x14ac:dyDescent="0.2">
      <c r="A1424" s="158">
        <f>BD_TS!A1423</f>
        <v>0</v>
      </c>
      <c r="B1424" s="158" t="str">
        <f>SUBSTITUTE(SUBSTITUTE(BD_TS!D1423," ",""),"-","/")</f>
        <v/>
      </c>
      <c r="C1424" s="158">
        <f>BD_TS!E1423</f>
        <v>0</v>
      </c>
      <c r="D1424" s="159">
        <f>BD_TS!F1423</f>
        <v>0</v>
      </c>
      <c r="E1424" s="160">
        <f>BD_TS!B1423</f>
        <v>0</v>
      </c>
      <c r="F1424" s="161">
        <f>BD_TS!C1423</f>
        <v>0</v>
      </c>
      <c r="G1424" s="187">
        <f>BD_TS!H1423</f>
        <v>0</v>
      </c>
      <c r="H1424" s="158" t="str">
        <f>IF($A1424=0,"",IFERROR(INDEX(BD_Gestão!A:A,MATCH('Banco de Dados'!$B1424,BD_Gestão!$B:$B,0)),"erro"))</f>
        <v/>
      </c>
      <c r="I1424" s="162" t="str">
        <f>IF($A1424=0,"",IFERROR(INDEX(BD_Gestão!E:E,MATCH('Banco de Dados'!$B1424,BD_Gestão!$B:$B,0)),"erro"))</f>
        <v/>
      </c>
      <c r="J1424" s="186" t="str">
        <f>IF($A1424=0,"",IFERROR(INDEX(BD_Gestão!B:B,MATCH('Banco de Dados'!$B1424,BD_Gestão!$B:$B,0)),"erro"))</f>
        <v/>
      </c>
      <c r="K1424" s="158" t="str">
        <f>IF($A1424=0,"",IFERROR(INDEX(BD_Gestão!C:C,MATCH('Banco de Dados'!$B1424,BD_Gestão!$B:$B,0)),"erro"))</f>
        <v/>
      </c>
      <c r="L1424" s="158" t="str">
        <f>IF($A1424=0,"",IFERROR(INDEX(BD_Gestão!H:H,MATCH('Banco de Dados'!$B1424,BD_Gestão!$B:$B,0)),"erro"))</f>
        <v/>
      </c>
      <c r="M1424" s="161" t="str">
        <f>IF($A1424=0,"",IFERROR(INDEX(BD_Gestão!F:F,MATCH('Banco de Dados'!$B1424,BD_Gestão!$B:$B,0)),"erro"))</f>
        <v/>
      </c>
      <c r="N1424" s="161" t="str">
        <f>IF($A1424=0,"",IFERROR(INDEX(BD_Gestão!J:J,MATCH('Banco de Dados'!$B1424,BD_Gestão!$B:$B,0)),"erro"))</f>
        <v/>
      </c>
      <c r="O1424" s="164" t="str">
        <f>IF($A1424=0,"",IFERROR(INDEX(BD_Gestão!K:K,MATCH('Banco de Dados'!$B1424,BD_Gestão!$B:$B,0)),"erro"))</f>
        <v/>
      </c>
      <c r="P1424" s="169" t="str">
        <f t="shared" si="90"/>
        <v/>
      </c>
      <c r="Q1424" s="170" t="str">
        <f t="shared" si="91"/>
        <v/>
      </c>
      <c r="R1424" s="163" t="e">
        <f t="shared" si="88"/>
        <v>#VALUE!</v>
      </c>
      <c r="S1424" s="163" t="e">
        <f t="shared" si="89"/>
        <v>#VALUE!</v>
      </c>
      <c r="T1424" s="163" t="e">
        <f>INDEX(Controle!O:O,MATCH('Banco de Dados'!A1424,Controle!M:M,0))*E1424/100</f>
        <v>#N/A</v>
      </c>
    </row>
    <row r="1425" spans="1:20" hidden="1" x14ac:dyDescent="0.2">
      <c r="A1425" s="158">
        <f>BD_TS!A1424</f>
        <v>0</v>
      </c>
      <c r="B1425" s="158" t="str">
        <f>SUBSTITUTE(SUBSTITUTE(BD_TS!D1424," ",""),"-","/")</f>
        <v/>
      </c>
      <c r="C1425" s="158">
        <f>BD_TS!E1424</f>
        <v>0</v>
      </c>
      <c r="D1425" s="159">
        <f>BD_TS!F1424</f>
        <v>0</v>
      </c>
      <c r="E1425" s="160">
        <f>BD_TS!B1424</f>
        <v>0</v>
      </c>
      <c r="F1425" s="161">
        <f>BD_TS!C1424</f>
        <v>0</v>
      </c>
      <c r="G1425" s="187">
        <f>BD_TS!H1424</f>
        <v>0</v>
      </c>
      <c r="H1425" s="158" t="str">
        <f>IF($A1425=0,"",IFERROR(INDEX(BD_Gestão!A:A,MATCH('Banco de Dados'!$B1425,BD_Gestão!$B:$B,0)),"erro"))</f>
        <v/>
      </c>
      <c r="I1425" s="162" t="str">
        <f>IF($A1425=0,"",IFERROR(INDEX(BD_Gestão!E:E,MATCH('Banco de Dados'!$B1425,BD_Gestão!$B:$B,0)),"erro"))</f>
        <v/>
      </c>
      <c r="J1425" s="186" t="str">
        <f>IF($A1425=0,"",IFERROR(INDEX(BD_Gestão!B:B,MATCH('Banco de Dados'!$B1425,BD_Gestão!$B:$B,0)),"erro"))</f>
        <v/>
      </c>
      <c r="K1425" s="158" t="str">
        <f>IF($A1425=0,"",IFERROR(INDEX(BD_Gestão!C:C,MATCH('Banco de Dados'!$B1425,BD_Gestão!$B:$B,0)),"erro"))</f>
        <v/>
      </c>
      <c r="L1425" s="158" t="str">
        <f>IF($A1425=0,"",IFERROR(INDEX(BD_Gestão!H:H,MATCH('Banco de Dados'!$B1425,BD_Gestão!$B:$B,0)),"erro"))</f>
        <v/>
      </c>
      <c r="M1425" s="161" t="str">
        <f>IF($A1425=0,"",IFERROR(INDEX(BD_Gestão!F:F,MATCH('Banco de Dados'!$B1425,BD_Gestão!$B:$B,0)),"erro"))</f>
        <v/>
      </c>
      <c r="N1425" s="161" t="str">
        <f>IF($A1425=0,"",IFERROR(INDEX(BD_Gestão!J:J,MATCH('Banco de Dados'!$B1425,BD_Gestão!$B:$B,0)),"erro"))</f>
        <v/>
      </c>
      <c r="O1425" s="164" t="str">
        <f>IF($A1425=0,"",IFERROR(INDEX(BD_Gestão!K:K,MATCH('Banco de Dados'!$B1425,BD_Gestão!$B:$B,0)),"erro"))</f>
        <v/>
      </c>
      <c r="P1425" s="169" t="str">
        <f t="shared" si="90"/>
        <v/>
      </c>
      <c r="Q1425" s="170" t="str">
        <f t="shared" si="91"/>
        <v/>
      </c>
      <c r="R1425" s="163" t="e">
        <f t="shared" si="88"/>
        <v>#VALUE!</v>
      </c>
      <c r="S1425" s="163" t="e">
        <f t="shared" si="89"/>
        <v>#VALUE!</v>
      </c>
      <c r="T1425" s="163" t="e">
        <f>INDEX(Controle!O:O,MATCH('Banco de Dados'!A1425,Controle!M:M,0))*E1425/100</f>
        <v>#N/A</v>
      </c>
    </row>
    <row r="1426" spans="1:20" hidden="1" x14ac:dyDescent="0.2">
      <c r="A1426" s="158">
        <f>BD_TS!A1425</f>
        <v>0</v>
      </c>
      <c r="B1426" s="158" t="str">
        <f>SUBSTITUTE(SUBSTITUTE(BD_TS!D1425," ",""),"-","/")</f>
        <v/>
      </c>
      <c r="C1426" s="158">
        <f>BD_TS!E1425</f>
        <v>0</v>
      </c>
      <c r="D1426" s="159">
        <f>BD_TS!F1425</f>
        <v>0</v>
      </c>
      <c r="E1426" s="160">
        <f>BD_TS!B1425</f>
        <v>0</v>
      </c>
      <c r="F1426" s="161">
        <f>BD_TS!C1425</f>
        <v>0</v>
      </c>
      <c r="G1426" s="187">
        <f>BD_TS!H1425</f>
        <v>0</v>
      </c>
      <c r="H1426" s="158" t="str">
        <f>IF($A1426=0,"",IFERROR(INDEX(BD_Gestão!A:A,MATCH('Banco de Dados'!$B1426,BD_Gestão!$B:$B,0)),"erro"))</f>
        <v/>
      </c>
      <c r="I1426" s="162" t="str">
        <f>IF($A1426=0,"",IFERROR(INDEX(BD_Gestão!E:E,MATCH('Banco de Dados'!$B1426,BD_Gestão!$B:$B,0)),"erro"))</f>
        <v/>
      </c>
      <c r="J1426" s="186" t="str">
        <f>IF($A1426=0,"",IFERROR(INDEX(BD_Gestão!B:B,MATCH('Banco de Dados'!$B1426,BD_Gestão!$B:$B,0)),"erro"))</f>
        <v/>
      </c>
      <c r="K1426" s="158" t="str">
        <f>IF($A1426=0,"",IFERROR(INDEX(BD_Gestão!C:C,MATCH('Banco de Dados'!$B1426,BD_Gestão!$B:$B,0)),"erro"))</f>
        <v/>
      </c>
      <c r="L1426" s="158" t="str">
        <f>IF($A1426=0,"",IFERROR(INDEX(BD_Gestão!H:H,MATCH('Banco de Dados'!$B1426,BD_Gestão!$B:$B,0)),"erro"))</f>
        <v/>
      </c>
      <c r="M1426" s="161" t="str">
        <f>IF($A1426=0,"",IFERROR(INDEX(BD_Gestão!F:F,MATCH('Banco de Dados'!$B1426,BD_Gestão!$B:$B,0)),"erro"))</f>
        <v/>
      </c>
      <c r="N1426" s="161" t="str">
        <f>IF($A1426=0,"",IFERROR(INDEX(BD_Gestão!J:J,MATCH('Banco de Dados'!$B1426,BD_Gestão!$B:$B,0)),"erro"))</f>
        <v/>
      </c>
      <c r="O1426" s="164" t="str">
        <f>IF($A1426=0,"",IFERROR(INDEX(BD_Gestão!K:K,MATCH('Banco de Dados'!$B1426,BD_Gestão!$B:$B,0)),"erro"))</f>
        <v/>
      </c>
      <c r="P1426" s="169" t="str">
        <f t="shared" si="90"/>
        <v/>
      </c>
      <c r="Q1426" s="170" t="str">
        <f t="shared" si="91"/>
        <v/>
      </c>
      <c r="R1426" s="163" t="e">
        <f t="shared" si="88"/>
        <v>#VALUE!</v>
      </c>
      <c r="S1426" s="163" t="e">
        <f t="shared" si="89"/>
        <v>#VALUE!</v>
      </c>
      <c r="T1426" s="163" t="e">
        <f>INDEX(Controle!O:O,MATCH('Banco de Dados'!A1426,Controle!M:M,0))*E1426/100</f>
        <v>#N/A</v>
      </c>
    </row>
    <row r="1427" spans="1:20" hidden="1" x14ac:dyDescent="0.2">
      <c r="A1427" s="158">
        <f>BD_TS!A1426</f>
        <v>0</v>
      </c>
      <c r="B1427" s="158" t="str">
        <f>SUBSTITUTE(SUBSTITUTE(BD_TS!D1426," ",""),"-","/")</f>
        <v/>
      </c>
      <c r="C1427" s="158">
        <f>BD_TS!E1426</f>
        <v>0</v>
      </c>
      <c r="D1427" s="159">
        <f>BD_TS!F1426</f>
        <v>0</v>
      </c>
      <c r="E1427" s="160">
        <f>BD_TS!B1426</f>
        <v>0</v>
      </c>
      <c r="F1427" s="161">
        <f>BD_TS!C1426</f>
        <v>0</v>
      </c>
      <c r="G1427" s="187">
        <f>BD_TS!H1426</f>
        <v>0</v>
      </c>
      <c r="H1427" s="158" t="str">
        <f>IF($A1427=0,"",IFERROR(INDEX(BD_Gestão!A:A,MATCH('Banco de Dados'!$B1427,BD_Gestão!$B:$B,0)),"erro"))</f>
        <v/>
      </c>
      <c r="I1427" s="162" t="str">
        <f>IF($A1427=0,"",IFERROR(INDEX(BD_Gestão!E:E,MATCH('Banco de Dados'!$B1427,BD_Gestão!$B:$B,0)),"erro"))</f>
        <v/>
      </c>
      <c r="J1427" s="186" t="str">
        <f>IF($A1427=0,"",IFERROR(INDEX(BD_Gestão!B:B,MATCH('Banco de Dados'!$B1427,BD_Gestão!$B:$B,0)),"erro"))</f>
        <v/>
      </c>
      <c r="K1427" s="158" t="str">
        <f>IF($A1427=0,"",IFERROR(INDEX(BD_Gestão!C:C,MATCH('Banco de Dados'!$B1427,BD_Gestão!$B:$B,0)),"erro"))</f>
        <v/>
      </c>
      <c r="L1427" s="158" t="str">
        <f>IF($A1427=0,"",IFERROR(INDEX(BD_Gestão!H:H,MATCH('Banco de Dados'!$B1427,BD_Gestão!$B:$B,0)),"erro"))</f>
        <v/>
      </c>
      <c r="M1427" s="161" t="str">
        <f>IF($A1427=0,"",IFERROR(INDEX(BD_Gestão!F:F,MATCH('Banco de Dados'!$B1427,BD_Gestão!$B:$B,0)),"erro"))</f>
        <v/>
      </c>
      <c r="N1427" s="161" t="str">
        <f>IF($A1427=0,"",IFERROR(INDEX(BD_Gestão!J:J,MATCH('Banco de Dados'!$B1427,BD_Gestão!$B:$B,0)),"erro"))</f>
        <v/>
      </c>
      <c r="O1427" s="164" t="str">
        <f>IF($A1427=0,"",IFERROR(INDEX(BD_Gestão!K:K,MATCH('Banco de Dados'!$B1427,BD_Gestão!$B:$B,0)),"erro"))</f>
        <v/>
      </c>
      <c r="P1427" s="169" t="str">
        <f t="shared" si="90"/>
        <v/>
      </c>
      <c r="Q1427" s="170" t="str">
        <f t="shared" si="91"/>
        <v/>
      </c>
      <c r="R1427" s="163" t="e">
        <f t="shared" si="88"/>
        <v>#VALUE!</v>
      </c>
      <c r="S1427" s="163" t="e">
        <f t="shared" si="89"/>
        <v>#VALUE!</v>
      </c>
      <c r="T1427" s="163" t="e">
        <f>INDEX(Controle!O:O,MATCH('Banco de Dados'!A1427,Controle!M:M,0))*E1427/100</f>
        <v>#N/A</v>
      </c>
    </row>
    <row r="1428" spans="1:20" hidden="1" x14ac:dyDescent="0.2">
      <c r="A1428" s="158">
        <f>BD_TS!A1427</f>
        <v>0</v>
      </c>
      <c r="B1428" s="158" t="str">
        <f>SUBSTITUTE(SUBSTITUTE(BD_TS!D1427," ",""),"-","/")</f>
        <v/>
      </c>
      <c r="C1428" s="158">
        <f>BD_TS!E1427</f>
        <v>0</v>
      </c>
      <c r="D1428" s="159">
        <f>BD_TS!F1427</f>
        <v>0</v>
      </c>
      <c r="E1428" s="160">
        <f>BD_TS!B1427</f>
        <v>0</v>
      </c>
      <c r="F1428" s="161">
        <f>BD_TS!C1427</f>
        <v>0</v>
      </c>
      <c r="G1428" s="187">
        <f>BD_TS!H1427</f>
        <v>0</v>
      </c>
      <c r="H1428" s="158" t="str">
        <f>IF($A1428=0,"",IFERROR(INDEX(BD_Gestão!A:A,MATCH('Banco de Dados'!$B1428,BD_Gestão!$B:$B,0)),"erro"))</f>
        <v/>
      </c>
      <c r="I1428" s="162" t="str">
        <f>IF($A1428=0,"",IFERROR(INDEX(BD_Gestão!E:E,MATCH('Banco de Dados'!$B1428,BD_Gestão!$B:$B,0)),"erro"))</f>
        <v/>
      </c>
      <c r="J1428" s="186" t="str">
        <f>IF($A1428=0,"",IFERROR(INDEX(BD_Gestão!B:B,MATCH('Banco de Dados'!$B1428,BD_Gestão!$B:$B,0)),"erro"))</f>
        <v/>
      </c>
      <c r="K1428" s="158" t="str">
        <f>IF($A1428=0,"",IFERROR(INDEX(BD_Gestão!C:C,MATCH('Banco de Dados'!$B1428,BD_Gestão!$B:$B,0)),"erro"))</f>
        <v/>
      </c>
      <c r="L1428" s="158" t="str">
        <f>IF($A1428=0,"",IFERROR(INDEX(BD_Gestão!H:H,MATCH('Banco de Dados'!$B1428,BD_Gestão!$B:$B,0)),"erro"))</f>
        <v/>
      </c>
      <c r="M1428" s="161" t="str">
        <f>IF($A1428=0,"",IFERROR(INDEX(BD_Gestão!F:F,MATCH('Banco de Dados'!$B1428,BD_Gestão!$B:$B,0)),"erro"))</f>
        <v/>
      </c>
      <c r="N1428" s="161" t="str">
        <f>IF($A1428=0,"",IFERROR(INDEX(BD_Gestão!J:J,MATCH('Banco de Dados'!$B1428,BD_Gestão!$B:$B,0)),"erro"))</f>
        <v/>
      </c>
      <c r="O1428" s="164" t="str">
        <f>IF($A1428=0,"",IFERROR(INDEX(BD_Gestão!K:K,MATCH('Banco de Dados'!$B1428,BD_Gestão!$B:$B,0)),"erro"))</f>
        <v/>
      </c>
      <c r="P1428" s="169" t="str">
        <f t="shared" si="90"/>
        <v/>
      </c>
      <c r="Q1428" s="170" t="str">
        <f t="shared" si="91"/>
        <v/>
      </c>
      <c r="R1428" s="163" t="e">
        <f t="shared" si="88"/>
        <v>#VALUE!</v>
      </c>
      <c r="S1428" s="163" t="e">
        <f t="shared" si="89"/>
        <v>#VALUE!</v>
      </c>
      <c r="T1428" s="163" t="e">
        <f>INDEX(Controle!O:O,MATCH('Banco de Dados'!A1428,Controle!M:M,0))*E1428/100</f>
        <v>#N/A</v>
      </c>
    </row>
    <row r="1429" spans="1:20" hidden="1" x14ac:dyDescent="0.2">
      <c r="A1429" s="158">
        <f>BD_TS!A1428</f>
        <v>0</v>
      </c>
      <c r="B1429" s="158" t="str">
        <f>SUBSTITUTE(SUBSTITUTE(BD_TS!D1428," ",""),"-","/")</f>
        <v/>
      </c>
      <c r="C1429" s="158">
        <f>BD_TS!E1428</f>
        <v>0</v>
      </c>
      <c r="D1429" s="159">
        <f>BD_TS!F1428</f>
        <v>0</v>
      </c>
      <c r="E1429" s="160">
        <f>BD_TS!B1428</f>
        <v>0</v>
      </c>
      <c r="F1429" s="161">
        <f>BD_TS!C1428</f>
        <v>0</v>
      </c>
      <c r="G1429" s="187">
        <f>BD_TS!H1428</f>
        <v>0</v>
      </c>
      <c r="H1429" s="158" t="str">
        <f>IF($A1429=0,"",IFERROR(INDEX(BD_Gestão!A:A,MATCH('Banco de Dados'!$B1429,BD_Gestão!$B:$B,0)),"erro"))</f>
        <v/>
      </c>
      <c r="I1429" s="162" t="str">
        <f>IF($A1429=0,"",IFERROR(INDEX(BD_Gestão!E:E,MATCH('Banco de Dados'!$B1429,BD_Gestão!$B:$B,0)),"erro"))</f>
        <v/>
      </c>
      <c r="J1429" s="186" t="str">
        <f>IF($A1429=0,"",IFERROR(INDEX(BD_Gestão!B:B,MATCH('Banco de Dados'!$B1429,BD_Gestão!$B:$B,0)),"erro"))</f>
        <v/>
      </c>
      <c r="K1429" s="158" t="str">
        <f>IF($A1429=0,"",IFERROR(INDEX(BD_Gestão!C:C,MATCH('Banco de Dados'!$B1429,BD_Gestão!$B:$B,0)),"erro"))</f>
        <v/>
      </c>
      <c r="L1429" s="158" t="str">
        <f>IF($A1429=0,"",IFERROR(INDEX(BD_Gestão!H:H,MATCH('Banco de Dados'!$B1429,BD_Gestão!$B:$B,0)),"erro"))</f>
        <v/>
      </c>
      <c r="M1429" s="161" t="str">
        <f>IF($A1429=0,"",IFERROR(INDEX(BD_Gestão!F:F,MATCH('Banco de Dados'!$B1429,BD_Gestão!$B:$B,0)),"erro"))</f>
        <v/>
      </c>
      <c r="N1429" s="161" t="str">
        <f>IF($A1429=0,"",IFERROR(INDEX(BD_Gestão!J:J,MATCH('Banco de Dados'!$B1429,BD_Gestão!$B:$B,0)),"erro"))</f>
        <v/>
      </c>
      <c r="O1429" s="164" t="str">
        <f>IF($A1429=0,"",IFERROR(INDEX(BD_Gestão!K:K,MATCH('Banco de Dados'!$B1429,BD_Gestão!$B:$B,0)),"erro"))</f>
        <v/>
      </c>
      <c r="P1429" s="169" t="str">
        <f t="shared" si="90"/>
        <v/>
      </c>
      <c r="Q1429" s="170" t="str">
        <f t="shared" si="91"/>
        <v/>
      </c>
      <c r="R1429" s="163" t="e">
        <f t="shared" si="88"/>
        <v>#VALUE!</v>
      </c>
      <c r="S1429" s="163" t="e">
        <f t="shared" si="89"/>
        <v>#VALUE!</v>
      </c>
      <c r="T1429" s="163" t="e">
        <f>INDEX(Controle!O:O,MATCH('Banco de Dados'!A1429,Controle!M:M,0))*E1429/100</f>
        <v>#N/A</v>
      </c>
    </row>
    <row r="1430" spans="1:20" hidden="1" x14ac:dyDescent="0.2">
      <c r="A1430" s="158">
        <f>BD_TS!A1429</f>
        <v>0</v>
      </c>
      <c r="B1430" s="158" t="str">
        <f>SUBSTITUTE(SUBSTITUTE(BD_TS!D1429," ",""),"-","/")</f>
        <v/>
      </c>
      <c r="C1430" s="158">
        <f>BD_TS!E1429</f>
        <v>0</v>
      </c>
      <c r="D1430" s="159">
        <f>BD_TS!F1429</f>
        <v>0</v>
      </c>
      <c r="E1430" s="160">
        <f>BD_TS!B1429</f>
        <v>0</v>
      </c>
      <c r="F1430" s="161">
        <f>BD_TS!C1429</f>
        <v>0</v>
      </c>
      <c r="G1430" s="187">
        <f>BD_TS!H1429</f>
        <v>0</v>
      </c>
      <c r="H1430" s="158" t="str">
        <f>IF($A1430=0,"",IFERROR(INDEX(BD_Gestão!A:A,MATCH('Banco de Dados'!$B1430,BD_Gestão!$B:$B,0)),"erro"))</f>
        <v/>
      </c>
      <c r="I1430" s="162" t="str">
        <f>IF($A1430=0,"",IFERROR(INDEX(BD_Gestão!E:E,MATCH('Banco de Dados'!$B1430,BD_Gestão!$B:$B,0)),"erro"))</f>
        <v/>
      </c>
      <c r="J1430" s="186" t="str">
        <f>IF($A1430=0,"",IFERROR(INDEX(BD_Gestão!B:B,MATCH('Banco de Dados'!$B1430,BD_Gestão!$B:$B,0)),"erro"))</f>
        <v/>
      </c>
      <c r="K1430" s="158" t="str">
        <f>IF($A1430=0,"",IFERROR(INDEX(BD_Gestão!C:C,MATCH('Banco de Dados'!$B1430,BD_Gestão!$B:$B,0)),"erro"))</f>
        <v/>
      </c>
      <c r="L1430" s="158" t="str">
        <f>IF($A1430=0,"",IFERROR(INDEX(BD_Gestão!H:H,MATCH('Banco de Dados'!$B1430,BD_Gestão!$B:$B,0)),"erro"))</f>
        <v/>
      </c>
      <c r="M1430" s="161" t="str">
        <f>IF($A1430=0,"",IFERROR(INDEX(BD_Gestão!F:F,MATCH('Banco de Dados'!$B1430,BD_Gestão!$B:$B,0)),"erro"))</f>
        <v/>
      </c>
      <c r="N1430" s="161" t="str">
        <f>IF($A1430=0,"",IFERROR(INDEX(BD_Gestão!J:J,MATCH('Banco de Dados'!$B1430,BD_Gestão!$B:$B,0)),"erro"))</f>
        <v/>
      </c>
      <c r="O1430" s="164" t="str">
        <f>IF($A1430=0,"",IFERROR(INDEX(BD_Gestão!K:K,MATCH('Banco de Dados'!$B1430,BD_Gestão!$B:$B,0)),"erro"))</f>
        <v/>
      </c>
      <c r="P1430" s="169" t="str">
        <f t="shared" si="90"/>
        <v/>
      </c>
      <c r="Q1430" s="170" t="str">
        <f t="shared" si="91"/>
        <v/>
      </c>
      <c r="R1430" s="163" t="e">
        <f t="shared" si="88"/>
        <v>#VALUE!</v>
      </c>
      <c r="S1430" s="163" t="e">
        <f t="shared" si="89"/>
        <v>#VALUE!</v>
      </c>
      <c r="T1430" s="163" t="e">
        <f>INDEX(Controle!O:O,MATCH('Banco de Dados'!A1430,Controle!M:M,0))*E1430/100</f>
        <v>#N/A</v>
      </c>
    </row>
    <row r="1431" spans="1:20" hidden="1" x14ac:dyDescent="0.2">
      <c r="A1431" s="158">
        <f>BD_TS!A1430</f>
        <v>0</v>
      </c>
      <c r="B1431" s="158" t="str">
        <f>SUBSTITUTE(SUBSTITUTE(BD_TS!D1430," ",""),"-","/")</f>
        <v/>
      </c>
      <c r="C1431" s="158">
        <f>BD_TS!E1430</f>
        <v>0</v>
      </c>
      <c r="D1431" s="159">
        <f>BD_TS!F1430</f>
        <v>0</v>
      </c>
      <c r="E1431" s="160">
        <f>BD_TS!B1430</f>
        <v>0</v>
      </c>
      <c r="F1431" s="161">
        <f>BD_TS!C1430</f>
        <v>0</v>
      </c>
      <c r="G1431" s="187">
        <f>BD_TS!H1430</f>
        <v>0</v>
      </c>
      <c r="H1431" s="158" t="str">
        <f>IF($A1431=0,"",IFERROR(INDEX(BD_Gestão!A:A,MATCH('Banco de Dados'!$B1431,BD_Gestão!$B:$B,0)),"erro"))</f>
        <v/>
      </c>
      <c r="I1431" s="162" t="str">
        <f>IF($A1431=0,"",IFERROR(INDEX(BD_Gestão!E:E,MATCH('Banco de Dados'!$B1431,BD_Gestão!$B:$B,0)),"erro"))</f>
        <v/>
      </c>
      <c r="J1431" s="186" t="str">
        <f>IF($A1431=0,"",IFERROR(INDEX(BD_Gestão!B:B,MATCH('Banco de Dados'!$B1431,BD_Gestão!$B:$B,0)),"erro"))</f>
        <v/>
      </c>
      <c r="K1431" s="158" t="str">
        <f>IF($A1431=0,"",IFERROR(INDEX(BD_Gestão!C:C,MATCH('Banco de Dados'!$B1431,BD_Gestão!$B:$B,0)),"erro"))</f>
        <v/>
      </c>
      <c r="L1431" s="158" t="str">
        <f>IF($A1431=0,"",IFERROR(INDEX(BD_Gestão!H:H,MATCH('Banco de Dados'!$B1431,BD_Gestão!$B:$B,0)),"erro"))</f>
        <v/>
      </c>
      <c r="M1431" s="161" t="str">
        <f>IF($A1431=0,"",IFERROR(INDEX(BD_Gestão!F:F,MATCH('Banco de Dados'!$B1431,BD_Gestão!$B:$B,0)),"erro"))</f>
        <v/>
      </c>
      <c r="N1431" s="161" t="str">
        <f>IF($A1431=0,"",IFERROR(INDEX(BD_Gestão!J:J,MATCH('Banco de Dados'!$B1431,BD_Gestão!$B:$B,0)),"erro"))</f>
        <v/>
      </c>
      <c r="O1431" s="164" t="str">
        <f>IF($A1431=0,"",IFERROR(INDEX(BD_Gestão!K:K,MATCH('Banco de Dados'!$B1431,BD_Gestão!$B:$B,0)),"erro"))</f>
        <v/>
      </c>
      <c r="P1431" s="169" t="str">
        <f t="shared" si="90"/>
        <v/>
      </c>
      <c r="Q1431" s="170" t="str">
        <f t="shared" si="91"/>
        <v/>
      </c>
      <c r="R1431" s="163" t="e">
        <f t="shared" si="88"/>
        <v>#VALUE!</v>
      </c>
      <c r="S1431" s="163" t="e">
        <f t="shared" si="89"/>
        <v>#VALUE!</v>
      </c>
      <c r="T1431" s="163" t="e">
        <f>INDEX(Controle!O:O,MATCH('Banco de Dados'!A1431,Controle!M:M,0))*E1431/100</f>
        <v>#N/A</v>
      </c>
    </row>
    <row r="1432" spans="1:20" hidden="1" x14ac:dyDescent="0.2">
      <c r="A1432" s="158">
        <f>BD_TS!A1431</f>
        <v>0</v>
      </c>
      <c r="B1432" s="158" t="str">
        <f>SUBSTITUTE(SUBSTITUTE(BD_TS!D1431," ",""),"-","/")</f>
        <v/>
      </c>
      <c r="C1432" s="158">
        <f>BD_TS!E1431</f>
        <v>0</v>
      </c>
      <c r="D1432" s="159">
        <f>BD_TS!F1431</f>
        <v>0</v>
      </c>
      <c r="E1432" s="160">
        <f>BD_TS!B1431</f>
        <v>0</v>
      </c>
      <c r="F1432" s="161">
        <f>BD_TS!C1431</f>
        <v>0</v>
      </c>
      <c r="G1432" s="187">
        <f>BD_TS!H1431</f>
        <v>0</v>
      </c>
      <c r="H1432" s="158" t="str">
        <f>IF($A1432=0,"",IFERROR(INDEX(BD_Gestão!A:A,MATCH('Banco de Dados'!$B1432,BD_Gestão!$B:$B,0)),"erro"))</f>
        <v/>
      </c>
      <c r="I1432" s="162" t="str">
        <f>IF($A1432=0,"",IFERROR(INDEX(BD_Gestão!E:E,MATCH('Banco de Dados'!$B1432,BD_Gestão!$B:$B,0)),"erro"))</f>
        <v/>
      </c>
      <c r="J1432" s="186" t="str">
        <f>IF($A1432=0,"",IFERROR(INDEX(BD_Gestão!B:B,MATCH('Banco de Dados'!$B1432,BD_Gestão!$B:$B,0)),"erro"))</f>
        <v/>
      </c>
      <c r="K1432" s="158" t="str">
        <f>IF($A1432=0,"",IFERROR(INDEX(BD_Gestão!C:C,MATCH('Banco de Dados'!$B1432,BD_Gestão!$B:$B,0)),"erro"))</f>
        <v/>
      </c>
      <c r="L1432" s="158" t="str">
        <f>IF($A1432=0,"",IFERROR(INDEX(BD_Gestão!H:H,MATCH('Banco de Dados'!$B1432,BD_Gestão!$B:$B,0)),"erro"))</f>
        <v/>
      </c>
      <c r="M1432" s="161" t="str">
        <f>IF($A1432=0,"",IFERROR(INDEX(BD_Gestão!F:F,MATCH('Banco de Dados'!$B1432,BD_Gestão!$B:$B,0)),"erro"))</f>
        <v/>
      </c>
      <c r="N1432" s="161" t="str">
        <f>IF($A1432=0,"",IFERROR(INDEX(BD_Gestão!J:J,MATCH('Banco de Dados'!$B1432,BD_Gestão!$B:$B,0)),"erro"))</f>
        <v/>
      </c>
      <c r="O1432" s="164" t="str">
        <f>IF($A1432=0,"",IFERROR(INDEX(BD_Gestão!K:K,MATCH('Banco de Dados'!$B1432,BD_Gestão!$B:$B,0)),"erro"))</f>
        <v/>
      </c>
      <c r="P1432" s="169" t="str">
        <f t="shared" si="90"/>
        <v/>
      </c>
      <c r="Q1432" s="170" t="str">
        <f t="shared" si="91"/>
        <v/>
      </c>
      <c r="R1432" s="163" t="e">
        <f t="shared" si="88"/>
        <v>#VALUE!</v>
      </c>
      <c r="S1432" s="163" t="e">
        <f t="shared" si="89"/>
        <v>#VALUE!</v>
      </c>
      <c r="T1432" s="163" t="e">
        <f>INDEX(Controle!O:O,MATCH('Banco de Dados'!A1432,Controle!M:M,0))*E1432/100</f>
        <v>#N/A</v>
      </c>
    </row>
    <row r="1433" spans="1:20" hidden="1" x14ac:dyDescent="0.2">
      <c r="A1433" s="158">
        <f>BD_TS!A1432</f>
        <v>0</v>
      </c>
      <c r="B1433" s="158" t="str">
        <f>SUBSTITUTE(SUBSTITUTE(BD_TS!D1432," ",""),"-","/")</f>
        <v/>
      </c>
      <c r="C1433" s="158">
        <f>BD_TS!E1432</f>
        <v>0</v>
      </c>
      <c r="D1433" s="159">
        <f>BD_TS!F1432</f>
        <v>0</v>
      </c>
      <c r="E1433" s="160">
        <f>BD_TS!B1432</f>
        <v>0</v>
      </c>
      <c r="F1433" s="161">
        <f>BD_TS!C1432</f>
        <v>0</v>
      </c>
      <c r="G1433" s="187">
        <f>BD_TS!H1432</f>
        <v>0</v>
      </c>
      <c r="H1433" s="158" t="str">
        <f>IF($A1433=0,"",IFERROR(INDEX(BD_Gestão!A:A,MATCH('Banco de Dados'!$B1433,BD_Gestão!$B:$B,0)),"erro"))</f>
        <v/>
      </c>
      <c r="I1433" s="162" t="str">
        <f>IF($A1433=0,"",IFERROR(INDEX(BD_Gestão!E:E,MATCH('Banco de Dados'!$B1433,BD_Gestão!$B:$B,0)),"erro"))</f>
        <v/>
      </c>
      <c r="J1433" s="186" t="str">
        <f>IF($A1433=0,"",IFERROR(INDEX(BD_Gestão!B:B,MATCH('Banco de Dados'!$B1433,BD_Gestão!$B:$B,0)),"erro"))</f>
        <v/>
      </c>
      <c r="K1433" s="158" t="str">
        <f>IF($A1433=0,"",IFERROR(INDEX(BD_Gestão!C:C,MATCH('Banco de Dados'!$B1433,BD_Gestão!$B:$B,0)),"erro"))</f>
        <v/>
      </c>
      <c r="L1433" s="158" t="str">
        <f>IF($A1433=0,"",IFERROR(INDEX(BD_Gestão!H:H,MATCH('Banco de Dados'!$B1433,BD_Gestão!$B:$B,0)),"erro"))</f>
        <v/>
      </c>
      <c r="M1433" s="161" t="str">
        <f>IF($A1433=0,"",IFERROR(INDEX(BD_Gestão!F:F,MATCH('Banco de Dados'!$B1433,BD_Gestão!$B:$B,0)),"erro"))</f>
        <v/>
      </c>
      <c r="N1433" s="161" t="str">
        <f>IF($A1433=0,"",IFERROR(INDEX(BD_Gestão!J:J,MATCH('Banco de Dados'!$B1433,BD_Gestão!$B:$B,0)),"erro"))</f>
        <v/>
      </c>
      <c r="O1433" s="164" t="str">
        <f>IF($A1433=0,"",IFERROR(INDEX(BD_Gestão!K:K,MATCH('Banco de Dados'!$B1433,BD_Gestão!$B:$B,0)),"erro"))</f>
        <v/>
      </c>
      <c r="P1433" s="169" t="str">
        <f t="shared" si="90"/>
        <v/>
      </c>
      <c r="Q1433" s="170" t="str">
        <f t="shared" si="91"/>
        <v/>
      </c>
      <c r="R1433" s="163" t="e">
        <f t="shared" si="88"/>
        <v>#VALUE!</v>
      </c>
      <c r="S1433" s="163" t="e">
        <f t="shared" si="89"/>
        <v>#VALUE!</v>
      </c>
      <c r="T1433" s="163" t="e">
        <f>INDEX(Controle!O:O,MATCH('Banco de Dados'!A1433,Controle!M:M,0))*E1433/100</f>
        <v>#N/A</v>
      </c>
    </row>
    <row r="1434" spans="1:20" hidden="1" x14ac:dyDescent="0.2">
      <c r="A1434" s="158">
        <f>BD_TS!A1433</f>
        <v>0</v>
      </c>
      <c r="B1434" s="158" t="str">
        <f>SUBSTITUTE(SUBSTITUTE(BD_TS!D1433," ",""),"-","/")</f>
        <v/>
      </c>
      <c r="C1434" s="158">
        <f>BD_TS!E1433</f>
        <v>0</v>
      </c>
      <c r="D1434" s="159">
        <f>BD_TS!F1433</f>
        <v>0</v>
      </c>
      <c r="E1434" s="160">
        <f>BD_TS!B1433</f>
        <v>0</v>
      </c>
      <c r="F1434" s="161">
        <f>BD_TS!C1433</f>
        <v>0</v>
      </c>
      <c r="G1434" s="187">
        <f>BD_TS!H1433</f>
        <v>0</v>
      </c>
      <c r="H1434" s="158" t="str">
        <f>IF($A1434=0,"",IFERROR(INDEX(BD_Gestão!A:A,MATCH('Banco de Dados'!$B1434,BD_Gestão!$B:$B,0)),"erro"))</f>
        <v/>
      </c>
      <c r="I1434" s="162" t="str">
        <f>IF($A1434=0,"",IFERROR(INDEX(BD_Gestão!E:E,MATCH('Banco de Dados'!$B1434,BD_Gestão!$B:$B,0)),"erro"))</f>
        <v/>
      </c>
      <c r="J1434" s="186" t="str">
        <f>IF($A1434=0,"",IFERROR(INDEX(BD_Gestão!B:B,MATCH('Banco de Dados'!$B1434,BD_Gestão!$B:$B,0)),"erro"))</f>
        <v/>
      </c>
      <c r="K1434" s="158" t="str">
        <f>IF($A1434=0,"",IFERROR(INDEX(BD_Gestão!C:C,MATCH('Banco de Dados'!$B1434,BD_Gestão!$B:$B,0)),"erro"))</f>
        <v/>
      </c>
      <c r="L1434" s="158" t="str">
        <f>IF($A1434=0,"",IFERROR(INDEX(BD_Gestão!H:H,MATCH('Banco de Dados'!$B1434,BD_Gestão!$B:$B,0)),"erro"))</f>
        <v/>
      </c>
      <c r="M1434" s="161" t="str">
        <f>IF($A1434=0,"",IFERROR(INDEX(BD_Gestão!F:F,MATCH('Banco de Dados'!$B1434,BD_Gestão!$B:$B,0)),"erro"))</f>
        <v/>
      </c>
      <c r="N1434" s="161" t="str">
        <f>IF($A1434=0,"",IFERROR(INDEX(BD_Gestão!J:J,MATCH('Banco de Dados'!$B1434,BD_Gestão!$B:$B,0)),"erro"))</f>
        <v/>
      </c>
      <c r="O1434" s="164" t="str">
        <f>IF($A1434=0,"",IFERROR(INDEX(BD_Gestão!K:K,MATCH('Banco de Dados'!$B1434,BD_Gestão!$B:$B,0)),"erro"))</f>
        <v/>
      </c>
      <c r="P1434" s="169" t="str">
        <f t="shared" si="90"/>
        <v/>
      </c>
      <c r="Q1434" s="170" t="str">
        <f t="shared" si="91"/>
        <v/>
      </c>
      <c r="R1434" s="163" t="e">
        <f t="shared" si="88"/>
        <v>#VALUE!</v>
      </c>
      <c r="S1434" s="163" t="e">
        <f t="shared" si="89"/>
        <v>#VALUE!</v>
      </c>
      <c r="T1434" s="163" t="e">
        <f>INDEX(Controle!O:O,MATCH('Banco de Dados'!A1434,Controle!M:M,0))*E1434/100</f>
        <v>#N/A</v>
      </c>
    </row>
    <row r="1435" spans="1:20" hidden="1" x14ac:dyDescent="0.2">
      <c r="A1435" s="158">
        <f>BD_TS!A1434</f>
        <v>0</v>
      </c>
      <c r="B1435" s="158" t="str">
        <f>SUBSTITUTE(SUBSTITUTE(BD_TS!D1434," ",""),"-","/")</f>
        <v/>
      </c>
      <c r="C1435" s="158">
        <f>BD_TS!E1434</f>
        <v>0</v>
      </c>
      <c r="D1435" s="159">
        <f>BD_TS!F1434</f>
        <v>0</v>
      </c>
      <c r="E1435" s="160">
        <f>BD_TS!B1434</f>
        <v>0</v>
      </c>
      <c r="F1435" s="161">
        <f>BD_TS!C1434</f>
        <v>0</v>
      </c>
      <c r="G1435" s="187">
        <f>BD_TS!H1434</f>
        <v>0</v>
      </c>
      <c r="H1435" s="158" t="str">
        <f>IF($A1435=0,"",IFERROR(INDEX(BD_Gestão!A:A,MATCH('Banco de Dados'!$B1435,BD_Gestão!$B:$B,0)),"erro"))</f>
        <v/>
      </c>
      <c r="I1435" s="162" t="str">
        <f>IF($A1435=0,"",IFERROR(INDEX(BD_Gestão!E:E,MATCH('Banco de Dados'!$B1435,BD_Gestão!$B:$B,0)),"erro"))</f>
        <v/>
      </c>
      <c r="J1435" s="186" t="str">
        <f>IF($A1435=0,"",IFERROR(INDEX(BD_Gestão!B:B,MATCH('Banco de Dados'!$B1435,BD_Gestão!$B:$B,0)),"erro"))</f>
        <v/>
      </c>
      <c r="K1435" s="158" t="str">
        <f>IF($A1435=0,"",IFERROR(INDEX(BD_Gestão!C:C,MATCH('Banco de Dados'!$B1435,BD_Gestão!$B:$B,0)),"erro"))</f>
        <v/>
      </c>
      <c r="L1435" s="158" t="str">
        <f>IF($A1435=0,"",IFERROR(INDEX(BD_Gestão!H:H,MATCH('Banco de Dados'!$B1435,BD_Gestão!$B:$B,0)),"erro"))</f>
        <v/>
      </c>
      <c r="M1435" s="161" t="str">
        <f>IF($A1435=0,"",IFERROR(INDEX(BD_Gestão!F:F,MATCH('Banco de Dados'!$B1435,BD_Gestão!$B:$B,0)),"erro"))</f>
        <v/>
      </c>
      <c r="N1435" s="161" t="str">
        <f>IF($A1435=0,"",IFERROR(INDEX(BD_Gestão!J:J,MATCH('Banco de Dados'!$B1435,BD_Gestão!$B:$B,0)),"erro"))</f>
        <v/>
      </c>
      <c r="O1435" s="164" t="str">
        <f>IF($A1435=0,"",IFERROR(INDEX(BD_Gestão!K:K,MATCH('Banco de Dados'!$B1435,BD_Gestão!$B:$B,0)),"erro"))</f>
        <v/>
      </c>
      <c r="P1435" s="169" t="str">
        <f t="shared" si="90"/>
        <v/>
      </c>
      <c r="Q1435" s="170" t="str">
        <f t="shared" si="91"/>
        <v/>
      </c>
      <c r="R1435" s="163" t="e">
        <f t="shared" si="88"/>
        <v>#VALUE!</v>
      </c>
      <c r="S1435" s="163" t="e">
        <f t="shared" si="89"/>
        <v>#VALUE!</v>
      </c>
      <c r="T1435" s="163" t="e">
        <f>INDEX(Controle!O:O,MATCH('Banco de Dados'!A1435,Controle!M:M,0))*E1435/100</f>
        <v>#N/A</v>
      </c>
    </row>
    <row r="1436" spans="1:20" hidden="1" x14ac:dyDescent="0.2">
      <c r="A1436" s="158">
        <f>BD_TS!A1435</f>
        <v>0</v>
      </c>
      <c r="B1436" s="158" t="str">
        <f>SUBSTITUTE(SUBSTITUTE(BD_TS!D1435," ",""),"-","/")</f>
        <v/>
      </c>
      <c r="C1436" s="158">
        <f>BD_TS!E1435</f>
        <v>0</v>
      </c>
      <c r="D1436" s="159">
        <f>BD_TS!F1435</f>
        <v>0</v>
      </c>
      <c r="E1436" s="160">
        <f>BD_TS!B1435</f>
        <v>0</v>
      </c>
      <c r="F1436" s="161">
        <f>BD_TS!C1435</f>
        <v>0</v>
      </c>
      <c r="G1436" s="187">
        <f>BD_TS!H1435</f>
        <v>0</v>
      </c>
      <c r="H1436" s="158" t="str">
        <f>IF($A1436=0,"",IFERROR(INDEX(BD_Gestão!A:A,MATCH('Banco de Dados'!$B1436,BD_Gestão!$B:$B,0)),"erro"))</f>
        <v/>
      </c>
      <c r="I1436" s="162" t="str">
        <f>IF($A1436=0,"",IFERROR(INDEX(BD_Gestão!E:E,MATCH('Banco de Dados'!$B1436,BD_Gestão!$B:$B,0)),"erro"))</f>
        <v/>
      </c>
      <c r="J1436" s="186" t="str">
        <f>IF($A1436=0,"",IFERROR(INDEX(BD_Gestão!B:B,MATCH('Banco de Dados'!$B1436,BD_Gestão!$B:$B,0)),"erro"))</f>
        <v/>
      </c>
      <c r="K1436" s="158" t="str">
        <f>IF($A1436=0,"",IFERROR(INDEX(BD_Gestão!C:C,MATCH('Banco de Dados'!$B1436,BD_Gestão!$B:$B,0)),"erro"))</f>
        <v/>
      </c>
      <c r="L1436" s="158" t="str">
        <f>IF($A1436=0,"",IFERROR(INDEX(BD_Gestão!H:H,MATCH('Banco de Dados'!$B1436,BD_Gestão!$B:$B,0)),"erro"))</f>
        <v/>
      </c>
      <c r="M1436" s="161" t="str">
        <f>IF($A1436=0,"",IFERROR(INDEX(BD_Gestão!F:F,MATCH('Banco de Dados'!$B1436,BD_Gestão!$B:$B,0)),"erro"))</f>
        <v/>
      </c>
      <c r="N1436" s="161" t="str">
        <f>IF($A1436=0,"",IFERROR(INDEX(BD_Gestão!J:J,MATCH('Banco de Dados'!$B1436,BD_Gestão!$B:$B,0)),"erro"))</f>
        <v/>
      </c>
      <c r="O1436" s="164" t="str">
        <f>IF($A1436=0,"",IFERROR(INDEX(BD_Gestão!K:K,MATCH('Banco de Dados'!$B1436,BD_Gestão!$B:$B,0)),"erro"))</f>
        <v/>
      </c>
      <c r="P1436" s="169" t="str">
        <f t="shared" si="90"/>
        <v/>
      </c>
      <c r="Q1436" s="170" t="str">
        <f t="shared" si="91"/>
        <v/>
      </c>
      <c r="R1436" s="163" t="e">
        <f t="shared" si="88"/>
        <v>#VALUE!</v>
      </c>
      <c r="S1436" s="163" t="e">
        <f t="shared" si="89"/>
        <v>#VALUE!</v>
      </c>
      <c r="T1436" s="163" t="e">
        <f>INDEX(Controle!O:O,MATCH('Banco de Dados'!A1436,Controle!M:M,0))*E1436/100</f>
        <v>#N/A</v>
      </c>
    </row>
    <row r="1437" spans="1:20" hidden="1" x14ac:dyDescent="0.2">
      <c r="A1437" s="158">
        <f>BD_TS!A1436</f>
        <v>0</v>
      </c>
      <c r="B1437" s="158" t="str">
        <f>SUBSTITUTE(SUBSTITUTE(BD_TS!D1436," ",""),"-","/")</f>
        <v/>
      </c>
      <c r="C1437" s="158">
        <f>BD_TS!E1436</f>
        <v>0</v>
      </c>
      <c r="D1437" s="159">
        <f>BD_TS!F1436</f>
        <v>0</v>
      </c>
      <c r="E1437" s="160">
        <f>BD_TS!B1436</f>
        <v>0</v>
      </c>
      <c r="F1437" s="161">
        <f>BD_TS!C1436</f>
        <v>0</v>
      </c>
      <c r="G1437" s="187">
        <f>BD_TS!H1436</f>
        <v>0</v>
      </c>
      <c r="H1437" s="158" t="str">
        <f>IF($A1437=0,"",IFERROR(INDEX(BD_Gestão!A:A,MATCH('Banco de Dados'!$B1437,BD_Gestão!$B:$B,0)),"erro"))</f>
        <v/>
      </c>
      <c r="I1437" s="162" t="str">
        <f>IF($A1437=0,"",IFERROR(INDEX(BD_Gestão!E:E,MATCH('Banco de Dados'!$B1437,BD_Gestão!$B:$B,0)),"erro"))</f>
        <v/>
      </c>
      <c r="J1437" s="186" t="str">
        <f>IF($A1437=0,"",IFERROR(INDEX(BD_Gestão!B:B,MATCH('Banco de Dados'!$B1437,BD_Gestão!$B:$B,0)),"erro"))</f>
        <v/>
      </c>
      <c r="K1437" s="158" t="str">
        <f>IF($A1437=0,"",IFERROR(INDEX(BD_Gestão!C:C,MATCH('Banco de Dados'!$B1437,BD_Gestão!$B:$B,0)),"erro"))</f>
        <v/>
      </c>
      <c r="L1437" s="158" t="str">
        <f>IF($A1437=0,"",IFERROR(INDEX(BD_Gestão!H:H,MATCH('Banco de Dados'!$B1437,BD_Gestão!$B:$B,0)),"erro"))</f>
        <v/>
      </c>
      <c r="M1437" s="161" t="str">
        <f>IF($A1437=0,"",IFERROR(INDEX(BD_Gestão!F:F,MATCH('Banco de Dados'!$B1437,BD_Gestão!$B:$B,0)),"erro"))</f>
        <v/>
      </c>
      <c r="N1437" s="161" t="str">
        <f>IF($A1437=0,"",IFERROR(INDEX(BD_Gestão!J:J,MATCH('Banco de Dados'!$B1437,BD_Gestão!$B:$B,0)),"erro"))</f>
        <v/>
      </c>
      <c r="O1437" s="164" t="str">
        <f>IF($A1437=0,"",IFERROR(INDEX(BD_Gestão!K:K,MATCH('Banco de Dados'!$B1437,BD_Gestão!$B:$B,0)),"erro"))</f>
        <v/>
      </c>
      <c r="P1437" s="169" t="str">
        <f t="shared" si="90"/>
        <v/>
      </c>
      <c r="Q1437" s="170" t="str">
        <f t="shared" si="91"/>
        <v/>
      </c>
      <c r="R1437" s="163" t="e">
        <f t="shared" si="88"/>
        <v>#VALUE!</v>
      </c>
      <c r="S1437" s="163" t="e">
        <f t="shared" si="89"/>
        <v>#VALUE!</v>
      </c>
      <c r="T1437" s="163" t="e">
        <f>INDEX(Controle!O:O,MATCH('Banco de Dados'!A1437,Controle!M:M,0))*E1437/100</f>
        <v>#N/A</v>
      </c>
    </row>
    <row r="1438" spans="1:20" hidden="1" x14ac:dyDescent="0.2">
      <c r="A1438" s="158">
        <f>BD_TS!A1437</f>
        <v>0</v>
      </c>
      <c r="B1438" s="158" t="str">
        <f>SUBSTITUTE(SUBSTITUTE(BD_TS!D1437," ",""),"-","/")</f>
        <v/>
      </c>
      <c r="C1438" s="158">
        <f>BD_TS!E1437</f>
        <v>0</v>
      </c>
      <c r="D1438" s="159">
        <f>BD_TS!F1437</f>
        <v>0</v>
      </c>
      <c r="E1438" s="160">
        <f>BD_TS!B1437</f>
        <v>0</v>
      </c>
      <c r="F1438" s="161">
        <f>BD_TS!C1437</f>
        <v>0</v>
      </c>
      <c r="G1438" s="187">
        <f>BD_TS!H1437</f>
        <v>0</v>
      </c>
      <c r="H1438" s="158" t="str">
        <f>IF($A1438=0,"",IFERROR(INDEX(BD_Gestão!A:A,MATCH('Banco de Dados'!$B1438,BD_Gestão!$B:$B,0)),"erro"))</f>
        <v/>
      </c>
      <c r="I1438" s="162" t="str">
        <f>IF($A1438=0,"",IFERROR(INDEX(BD_Gestão!E:E,MATCH('Banco de Dados'!$B1438,BD_Gestão!$B:$B,0)),"erro"))</f>
        <v/>
      </c>
      <c r="J1438" s="186" t="str">
        <f>IF($A1438=0,"",IFERROR(INDEX(BD_Gestão!B:B,MATCH('Banco de Dados'!$B1438,BD_Gestão!$B:$B,0)),"erro"))</f>
        <v/>
      </c>
      <c r="K1438" s="158" t="str">
        <f>IF($A1438=0,"",IFERROR(INDEX(BD_Gestão!C:C,MATCH('Banco de Dados'!$B1438,BD_Gestão!$B:$B,0)),"erro"))</f>
        <v/>
      </c>
      <c r="L1438" s="158" t="str">
        <f>IF($A1438=0,"",IFERROR(INDEX(BD_Gestão!H:H,MATCH('Banco de Dados'!$B1438,BD_Gestão!$B:$B,0)),"erro"))</f>
        <v/>
      </c>
      <c r="M1438" s="161" t="str">
        <f>IF($A1438=0,"",IFERROR(INDEX(BD_Gestão!F:F,MATCH('Banco de Dados'!$B1438,BD_Gestão!$B:$B,0)),"erro"))</f>
        <v/>
      </c>
      <c r="N1438" s="161" t="str">
        <f>IF($A1438=0,"",IFERROR(INDEX(BD_Gestão!J:J,MATCH('Banco de Dados'!$B1438,BD_Gestão!$B:$B,0)),"erro"))</f>
        <v/>
      </c>
      <c r="O1438" s="164" t="str">
        <f>IF($A1438=0,"",IFERROR(INDEX(BD_Gestão!K:K,MATCH('Banco de Dados'!$B1438,BD_Gestão!$B:$B,0)),"erro"))</f>
        <v/>
      </c>
      <c r="P1438" s="169" t="str">
        <f t="shared" si="90"/>
        <v/>
      </c>
      <c r="Q1438" s="170" t="str">
        <f t="shared" si="91"/>
        <v/>
      </c>
      <c r="R1438" s="163" t="e">
        <f t="shared" si="88"/>
        <v>#VALUE!</v>
      </c>
      <c r="S1438" s="163" t="e">
        <f t="shared" si="89"/>
        <v>#VALUE!</v>
      </c>
      <c r="T1438" s="163" t="e">
        <f>INDEX(Controle!O:O,MATCH('Banco de Dados'!A1438,Controle!M:M,0))*E1438/100</f>
        <v>#N/A</v>
      </c>
    </row>
    <row r="1439" spans="1:20" hidden="1" x14ac:dyDescent="0.2">
      <c r="A1439" s="158">
        <f>BD_TS!A1438</f>
        <v>0</v>
      </c>
      <c r="B1439" s="158" t="str">
        <f>SUBSTITUTE(SUBSTITUTE(BD_TS!D1438," ",""),"-","/")</f>
        <v/>
      </c>
      <c r="C1439" s="158">
        <f>BD_TS!E1438</f>
        <v>0</v>
      </c>
      <c r="D1439" s="159">
        <f>BD_TS!F1438</f>
        <v>0</v>
      </c>
      <c r="E1439" s="160">
        <f>BD_TS!B1438</f>
        <v>0</v>
      </c>
      <c r="F1439" s="161">
        <f>BD_TS!C1438</f>
        <v>0</v>
      </c>
      <c r="G1439" s="187">
        <f>BD_TS!H1438</f>
        <v>0</v>
      </c>
      <c r="H1439" s="158" t="str">
        <f>IF($A1439=0,"",IFERROR(INDEX(BD_Gestão!A:A,MATCH('Banco de Dados'!$B1439,BD_Gestão!$B:$B,0)),"erro"))</f>
        <v/>
      </c>
      <c r="I1439" s="162" t="str">
        <f>IF($A1439=0,"",IFERROR(INDEX(BD_Gestão!E:E,MATCH('Banco de Dados'!$B1439,BD_Gestão!$B:$B,0)),"erro"))</f>
        <v/>
      </c>
      <c r="J1439" s="186" t="str">
        <f>IF($A1439=0,"",IFERROR(INDEX(BD_Gestão!B:B,MATCH('Banco de Dados'!$B1439,BD_Gestão!$B:$B,0)),"erro"))</f>
        <v/>
      </c>
      <c r="K1439" s="158" t="str">
        <f>IF($A1439=0,"",IFERROR(INDEX(BD_Gestão!C:C,MATCH('Banco de Dados'!$B1439,BD_Gestão!$B:$B,0)),"erro"))</f>
        <v/>
      </c>
      <c r="L1439" s="158" t="str">
        <f>IF($A1439=0,"",IFERROR(INDEX(BD_Gestão!H:H,MATCH('Banco de Dados'!$B1439,BD_Gestão!$B:$B,0)),"erro"))</f>
        <v/>
      </c>
      <c r="M1439" s="161" t="str">
        <f>IF($A1439=0,"",IFERROR(INDEX(BD_Gestão!F:F,MATCH('Banco de Dados'!$B1439,BD_Gestão!$B:$B,0)),"erro"))</f>
        <v/>
      </c>
      <c r="N1439" s="161" t="str">
        <f>IF($A1439=0,"",IFERROR(INDEX(BD_Gestão!J:J,MATCH('Banco de Dados'!$B1439,BD_Gestão!$B:$B,0)),"erro"))</f>
        <v/>
      </c>
      <c r="O1439" s="164" t="str">
        <f>IF($A1439=0,"",IFERROR(INDEX(BD_Gestão!K:K,MATCH('Banco de Dados'!$B1439,BD_Gestão!$B:$B,0)),"erro"))</f>
        <v/>
      </c>
      <c r="P1439" s="169" t="str">
        <f t="shared" si="90"/>
        <v/>
      </c>
      <c r="Q1439" s="170" t="str">
        <f t="shared" si="91"/>
        <v/>
      </c>
      <c r="R1439" s="163" t="e">
        <f t="shared" si="88"/>
        <v>#VALUE!</v>
      </c>
      <c r="S1439" s="163" t="e">
        <f t="shared" si="89"/>
        <v>#VALUE!</v>
      </c>
      <c r="T1439" s="163" t="e">
        <f>INDEX(Controle!O:O,MATCH('Banco de Dados'!A1439,Controle!M:M,0))*E1439/100</f>
        <v>#N/A</v>
      </c>
    </row>
    <row r="1440" spans="1:20" hidden="1" x14ac:dyDescent="0.2">
      <c r="A1440" s="158">
        <f>BD_TS!A1439</f>
        <v>0</v>
      </c>
      <c r="B1440" s="158" t="str">
        <f>SUBSTITUTE(SUBSTITUTE(BD_TS!D1439," ",""),"-","/")</f>
        <v/>
      </c>
      <c r="C1440" s="158">
        <f>BD_TS!E1439</f>
        <v>0</v>
      </c>
      <c r="D1440" s="159">
        <f>BD_TS!F1439</f>
        <v>0</v>
      </c>
      <c r="E1440" s="160">
        <f>BD_TS!B1439</f>
        <v>0</v>
      </c>
      <c r="F1440" s="161">
        <f>BD_TS!C1439</f>
        <v>0</v>
      </c>
      <c r="G1440" s="187">
        <f>BD_TS!H1439</f>
        <v>0</v>
      </c>
      <c r="H1440" s="158" t="str">
        <f>IF($A1440=0,"",IFERROR(INDEX(BD_Gestão!A:A,MATCH('Banco de Dados'!$B1440,BD_Gestão!$B:$B,0)),"erro"))</f>
        <v/>
      </c>
      <c r="I1440" s="162" t="str">
        <f>IF($A1440=0,"",IFERROR(INDEX(BD_Gestão!E:E,MATCH('Banco de Dados'!$B1440,BD_Gestão!$B:$B,0)),"erro"))</f>
        <v/>
      </c>
      <c r="J1440" s="186" t="str">
        <f>IF($A1440=0,"",IFERROR(INDEX(BD_Gestão!B:B,MATCH('Banco de Dados'!$B1440,BD_Gestão!$B:$B,0)),"erro"))</f>
        <v/>
      </c>
      <c r="K1440" s="158" t="str">
        <f>IF($A1440=0,"",IFERROR(INDEX(BD_Gestão!C:C,MATCH('Banco de Dados'!$B1440,BD_Gestão!$B:$B,0)),"erro"))</f>
        <v/>
      </c>
      <c r="L1440" s="158" t="str">
        <f>IF($A1440=0,"",IFERROR(INDEX(BD_Gestão!H:H,MATCH('Banco de Dados'!$B1440,BD_Gestão!$B:$B,0)),"erro"))</f>
        <v/>
      </c>
      <c r="M1440" s="161" t="str">
        <f>IF($A1440=0,"",IFERROR(INDEX(BD_Gestão!F:F,MATCH('Banco de Dados'!$B1440,BD_Gestão!$B:$B,0)),"erro"))</f>
        <v/>
      </c>
      <c r="N1440" s="161" t="str">
        <f>IF($A1440=0,"",IFERROR(INDEX(BD_Gestão!J:J,MATCH('Banco de Dados'!$B1440,BD_Gestão!$B:$B,0)),"erro"))</f>
        <v/>
      </c>
      <c r="O1440" s="164" t="str">
        <f>IF($A1440=0,"",IFERROR(INDEX(BD_Gestão!K:K,MATCH('Banco de Dados'!$B1440,BD_Gestão!$B:$B,0)),"erro"))</f>
        <v/>
      </c>
      <c r="P1440" s="169" t="str">
        <f t="shared" si="90"/>
        <v/>
      </c>
      <c r="Q1440" s="170" t="str">
        <f t="shared" si="91"/>
        <v/>
      </c>
      <c r="R1440" s="163" t="e">
        <f t="shared" si="88"/>
        <v>#VALUE!</v>
      </c>
      <c r="S1440" s="163" t="e">
        <f t="shared" si="89"/>
        <v>#VALUE!</v>
      </c>
      <c r="T1440" s="163" t="e">
        <f>INDEX(Controle!O:O,MATCH('Banco de Dados'!A1440,Controle!M:M,0))*E1440/100</f>
        <v>#N/A</v>
      </c>
    </row>
    <row r="1441" spans="1:20" hidden="1" x14ac:dyDescent="0.2">
      <c r="A1441" s="158">
        <f>BD_TS!A1440</f>
        <v>0</v>
      </c>
      <c r="B1441" s="158" t="str">
        <f>SUBSTITUTE(SUBSTITUTE(BD_TS!D1440," ",""),"-","/")</f>
        <v/>
      </c>
      <c r="C1441" s="158">
        <f>BD_TS!E1440</f>
        <v>0</v>
      </c>
      <c r="D1441" s="159">
        <f>BD_TS!F1440</f>
        <v>0</v>
      </c>
      <c r="E1441" s="160">
        <f>BD_TS!B1440</f>
        <v>0</v>
      </c>
      <c r="F1441" s="161">
        <f>BD_TS!C1440</f>
        <v>0</v>
      </c>
      <c r="G1441" s="187">
        <f>BD_TS!H1440</f>
        <v>0</v>
      </c>
      <c r="H1441" s="158" t="str">
        <f>IF($A1441=0,"",IFERROR(INDEX(BD_Gestão!A:A,MATCH('Banco de Dados'!$B1441,BD_Gestão!$B:$B,0)),"erro"))</f>
        <v/>
      </c>
      <c r="I1441" s="162" t="str">
        <f>IF($A1441=0,"",IFERROR(INDEX(BD_Gestão!E:E,MATCH('Banco de Dados'!$B1441,BD_Gestão!$B:$B,0)),"erro"))</f>
        <v/>
      </c>
      <c r="J1441" s="186" t="str">
        <f>IF($A1441=0,"",IFERROR(INDEX(BD_Gestão!B:B,MATCH('Banco de Dados'!$B1441,BD_Gestão!$B:$B,0)),"erro"))</f>
        <v/>
      </c>
      <c r="K1441" s="158" t="str">
        <f>IF($A1441=0,"",IFERROR(INDEX(BD_Gestão!C:C,MATCH('Banco de Dados'!$B1441,BD_Gestão!$B:$B,0)),"erro"))</f>
        <v/>
      </c>
      <c r="L1441" s="158" t="str">
        <f>IF($A1441=0,"",IFERROR(INDEX(BD_Gestão!H:H,MATCH('Banco de Dados'!$B1441,BD_Gestão!$B:$B,0)),"erro"))</f>
        <v/>
      </c>
      <c r="M1441" s="161" t="str">
        <f>IF($A1441=0,"",IFERROR(INDEX(BD_Gestão!F:F,MATCH('Banco de Dados'!$B1441,BD_Gestão!$B:$B,0)),"erro"))</f>
        <v/>
      </c>
      <c r="N1441" s="161" t="str">
        <f>IF($A1441=0,"",IFERROR(INDEX(BD_Gestão!J:J,MATCH('Banco de Dados'!$B1441,BD_Gestão!$B:$B,0)),"erro"))</f>
        <v/>
      </c>
      <c r="O1441" s="164" t="str">
        <f>IF($A1441=0,"",IFERROR(INDEX(BD_Gestão!K:K,MATCH('Banco de Dados'!$B1441,BD_Gestão!$B:$B,0)),"erro"))</f>
        <v/>
      </c>
      <c r="P1441" s="169" t="str">
        <f t="shared" si="90"/>
        <v/>
      </c>
      <c r="Q1441" s="170" t="str">
        <f t="shared" si="91"/>
        <v/>
      </c>
      <c r="R1441" s="163" t="e">
        <f t="shared" si="88"/>
        <v>#VALUE!</v>
      </c>
      <c r="S1441" s="163" t="e">
        <f t="shared" si="89"/>
        <v>#VALUE!</v>
      </c>
      <c r="T1441" s="163" t="e">
        <f>INDEX(Controle!O:O,MATCH('Banco de Dados'!A1441,Controle!M:M,0))*E1441/100</f>
        <v>#N/A</v>
      </c>
    </row>
    <row r="1442" spans="1:20" hidden="1" x14ac:dyDescent="0.2">
      <c r="A1442" s="158">
        <f>BD_TS!A1441</f>
        <v>0</v>
      </c>
      <c r="B1442" s="158" t="str">
        <f>SUBSTITUTE(SUBSTITUTE(BD_TS!D1441," ",""),"-","/")</f>
        <v/>
      </c>
      <c r="C1442" s="158">
        <f>BD_TS!E1441</f>
        <v>0</v>
      </c>
      <c r="D1442" s="159">
        <f>BD_TS!F1441</f>
        <v>0</v>
      </c>
      <c r="E1442" s="160">
        <f>BD_TS!B1441</f>
        <v>0</v>
      </c>
      <c r="F1442" s="161">
        <f>BD_TS!C1441</f>
        <v>0</v>
      </c>
      <c r="G1442" s="187">
        <f>BD_TS!H1441</f>
        <v>0</v>
      </c>
      <c r="H1442" s="158" t="str">
        <f>IF($A1442=0,"",IFERROR(INDEX(BD_Gestão!A:A,MATCH('Banco de Dados'!$B1442,BD_Gestão!$B:$B,0)),"erro"))</f>
        <v/>
      </c>
      <c r="I1442" s="162" t="str">
        <f>IF($A1442=0,"",IFERROR(INDEX(BD_Gestão!E:E,MATCH('Banco de Dados'!$B1442,BD_Gestão!$B:$B,0)),"erro"))</f>
        <v/>
      </c>
      <c r="J1442" s="186" t="str">
        <f>IF($A1442=0,"",IFERROR(INDEX(BD_Gestão!B:B,MATCH('Banco de Dados'!$B1442,BD_Gestão!$B:$B,0)),"erro"))</f>
        <v/>
      </c>
      <c r="K1442" s="158" t="str">
        <f>IF($A1442=0,"",IFERROR(INDEX(BD_Gestão!C:C,MATCH('Banco de Dados'!$B1442,BD_Gestão!$B:$B,0)),"erro"))</f>
        <v/>
      </c>
      <c r="L1442" s="158" t="str">
        <f>IF($A1442=0,"",IFERROR(INDEX(BD_Gestão!H:H,MATCH('Banco de Dados'!$B1442,BD_Gestão!$B:$B,0)),"erro"))</f>
        <v/>
      </c>
      <c r="M1442" s="161" t="str">
        <f>IF($A1442=0,"",IFERROR(INDEX(BD_Gestão!F:F,MATCH('Banco de Dados'!$B1442,BD_Gestão!$B:$B,0)),"erro"))</f>
        <v/>
      </c>
      <c r="N1442" s="161" t="str">
        <f>IF($A1442=0,"",IFERROR(INDEX(BD_Gestão!J:J,MATCH('Banco de Dados'!$B1442,BD_Gestão!$B:$B,0)),"erro"))</f>
        <v/>
      </c>
      <c r="O1442" s="164" t="str">
        <f>IF($A1442=0,"",IFERROR(INDEX(BD_Gestão!K:K,MATCH('Banco de Dados'!$B1442,BD_Gestão!$B:$B,0)),"erro"))</f>
        <v/>
      </c>
      <c r="P1442" s="169" t="str">
        <f t="shared" si="90"/>
        <v/>
      </c>
      <c r="Q1442" s="170" t="str">
        <f t="shared" si="91"/>
        <v/>
      </c>
      <c r="R1442" s="163" t="e">
        <f t="shared" si="88"/>
        <v>#VALUE!</v>
      </c>
      <c r="S1442" s="163" t="e">
        <f t="shared" si="89"/>
        <v>#VALUE!</v>
      </c>
      <c r="T1442" s="163" t="e">
        <f>INDEX(Controle!O:O,MATCH('Banco de Dados'!A1442,Controle!M:M,0))*E1442/100</f>
        <v>#N/A</v>
      </c>
    </row>
    <row r="1443" spans="1:20" hidden="1" x14ac:dyDescent="0.2">
      <c r="A1443" s="158">
        <f>BD_TS!A1442</f>
        <v>0</v>
      </c>
      <c r="B1443" s="158" t="str">
        <f>SUBSTITUTE(SUBSTITUTE(BD_TS!D1442," ",""),"-","/")</f>
        <v/>
      </c>
      <c r="C1443" s="158">
        <f>BD_TS!E1442</f>
        <v>0</v>
      </c>
      <c r="D1443" s="159">
        <f>BD_TS!F1442</f>
        <v>0</v>
      </c>
      <c r="E1443" s="160">
        <f>BD_TS!B1442</f>
        <v>0</v>
      </c>
      <c r="F1443" s="161">
        <f>BD_TS!C1442</f>
        <v>0</v>
      </c>
      <c r="G1443" s="187">
        <f>BD_TS!H1442</f>
        <v>0</v>
      </c>
      <c r="H1443" s="158" t="str">
        <f>IF($A1443=0,"",IFERROR(INDEX(BD_Gestão!A:A,MATCH('Banco de Dados'!$B1443,BD_Gestão!$B:$B,0)),"erro"))</f>
        <v/>
      </c>
      <c r="I1443" s="162" t="str">
        <f>IF($A1443=0,"",IFERROR(INDEX(BD_Gestão!E:E,MATCH('Banco de Dados'!$B1443,BD_Gestão!$B:$B,0)),"erro"))</f>
        <v/>
      </c>
      <c r="J1443" s="186" t="str">
        <f>IF($A1443=0,"",IFERROR(INDEX(BD_Gestão!B:B,MATCH('Banco de Dados'!$B1443,BD_Gestão!$B:$B,0)),"erro"))</f>
        <v/>
      </c>
      <c r="K1443" s="158" t="str">
        <f>IF($A1443=0,"",IFERROR(INDEX(BD_Gestão!C:C,MATCH('Banco de Dados'!$B1443,BD_Gestão!$B:$B,0)),"erro"))</f>
        <v/>
      </c>
      <c r="L1443" s="158" t="str">
        <f>IF($A1443=0,"",IFERROR(INDEX(BD_Gestão!H:H,MATCH('Banco de Dados'!$B1443,BD_Gestão!$B:$B,0)),"erro"))</f>
        <v/>
      </c>
      <c r="M1443" s="161" t="str">
        <f>IF($A1443=0,"",IFERROR(INDEX(BD_Gestão!F:F,MATCH('Banco de Dados'!$B1443,BD_Gestão!$B:$B,0)),"erro"))</f>
        <v/>
      </c>
      <c r="N1443" s="161" t="str">
        <f>IF($A1443=0,"",IFERROR(INDEX(BD_Gestão!J:J,MATCH('Banco de Dados'!$B1443,BD_Gestão!$B:$B,0)),"erro"))</f>
        <v/>
      </c>
      <c r="O1443" s="164" t="str">
        <f>IF($A1443=0,"",IFERROR(INDEX(BD_Gestão!K:K,MATCH('Banco de Dados'!$B1443,BD_Gestão!$B:$B,0)),"erro"))</f>
        <v/>
      </c>
      <c r="P1443" s="169" t="str">
        <f t="shared" si="90"/>
        <v/>
      </c>
      <c r="Q1443" s="170" t="str">
        <f t="shared" si="91"/>
        <v/>
      </c>
      <c r="R1443" s="163" t="e">
        <f t="shared" si="88"/>
        <v>#VALUE!</v>
      </c>
      <c r="S1443" s="163" t="e">
        <f t="shared" si="89"/>
        <v>#VALUE!</v>
      </c>
      <c r="T1443" s="163" t="e">
        <f>INDEX(Controle!O:O,MATCH('Banco de Dados'!A1443,Controle!M:M,0))*E1443/100</f>
        <v>#N/A</v>
      </c>
    </row>
    <row r="1444" spans="1:20" hidden="1" x14ac:dyDescent="0.2">
      <c r="A1444" s="158">
        <f>BD_TS!A1443</f>
        <v>0</v>
      </c>
      <c r="B1444" s="158" t="str">
        <f>SUBSTITUTE(SUBSTITUTE(BD_TS!D1443," ",""),"-","/")</f>
        <v/>
      </c>
      <c r="C1444" s="158">
        <f>BD_TS!E1443</f>
        <v>0</v>
      </c>
      <c r="D1444" s="159">
        <f>BD_TS!F1443</f>
        <v>0</v>
      </c>
      <c r="E1444" s="160">
        <f>BD_TS!B1443</f>
        <v>0</v>
      </c>
      <c r="F1444" s="161">
        <f>BD_TS!C1443</f>
        <v>0</v>
      </c>
      <c r="G1444" s="187">
        <f>BD_TS!H1443</f>
        <v>0</v>
      </c>
      <c r="H1444" s="158" t="str">
        <f>IF($A1444=0,"",IFERROR(INDEX(BD_Gestão!A:A,MATCH('Banco de Dados'!$B1444,BD_Gestão!$B:$B,0)),"erro"))</f>
        <v/>
      </c>
      <c r="I1444" s="162" t="str">
        <f>IF($A1444=0,"",IFERROR(INDEX(BD_Gestão!E:E,MATCH('Banco de Dados'!$B1444,BD_Gestão!$B:$B,0)),"erro"))</f>
        <v/>
      </c>
      <c r="J1444" s="186" t="str">
        <f>IF($A1444=0,"",IFERROR(INDEX(BD_Gestão!B:B,MATCH('Banco de Dados'!$B1444,BD_Gestão!$B:$B,0)),"erro"))</f>
        <v/>
      </c>
      <c r="K1444" s="158" t="str">
        <f>IF($A1444=0,"",IFERROR(INDEX(BD_Gestão!C:C,MATCH('Banco de Dados'!$B1444,BD_Gestão!$B:$B,0)),"erro"))</f>
        <v/>
      </c>
      <c r="L1444" s="158" t="str">
        <f>IF($A1444=0,"",IFERROR(INDEX(BD_Gestão!H:H,MATCH('Banco de Dados'!$B1444,BD_Gestão!$B:$B,0)),"erro"))</f>
        <v/>
      </c>
      <c r="M1444" s="161" t="str">
        <f>IF($A1444=0,"",IFERROR(INDEX(BD_Gestão!F:F,MATCH('Banco de Dados'!$B1444,BD_Gestão!$B:$B,0)),"erro"))</f>
        <v/>
      </c>
      <c r="N1444" s="161" t="str">
        <f>IF($A1444=0,"",IFERROR(INDEX(BD_Gestão!J:J,MATCH('Banco de Dados'!$B1444,BD_Gestão!$B:$B,0)),"erro"))</f>
        <v/>
      </c>
      <c r="O1444" s="164" t="str">
        <f>IF($A1444=0,"",IFERROR(INDEX(BD_Gestão!K:K,MATCH('Banco de Dados'!$B1444,BD_Gestão!$B:$B,0)),"erro"))</f>
        <v/>
      </c>
      <c r="P1444" s="169" t="str">
        <f t="shared" si="90"/>
        <v/>
      </c>
      <c r="Q1444" s="170" t="str">
        <f t="shared" si="91"/>
        <v/>
      </c>
      <c r="R1444" s="163" t="e">
        <f t="shared" si="88"/>
        <v>#VALUE!</v>
      </c>
      <c r="S1444" s="163" t="e">
        <f t="shared" si="89"/>
        <v>#VALUE!</v>
      </c>
      <c r="T1444" s="163" t="e">
        <f>INDEX(Controle!O:O,MATCH('Banco de Dados'!A1444,Controle!M:M,0))*E1444/100</f>
        <v>#N/A</v>
      </c>
    </row>
    <row r="1445" spans="1:20" hidden="1" x14ac:dyDescent="0.2">
      <c r="A1445" s="158">
        <f>BD_TS!A1444</f>
        <v>0</v>
      </c>
      <c r="B1445" s="158" t="str">
        <f>SUBSTITUTE(SUBSTITUTE(BD_TS!D1444," ",""),"-","/")</f>
        <v/>
      </c>
      <c r="C1445" s="158">
        <f>BD_TS!E1444</f>
        <v>0</v>
      </c>
      <c r="D1445" s="159">
        <f>BD_TS!F1444</f>
        <v>0</v>
      </c>
      <c r="E1445" s="160">
        <f>BD_TS!B1444</f>
        <v>0</v>
      </c>
      <c r="F1445" s="161">
        <f>BD_TS!C1444</f>
        <v>0</v>
      </c>
      <c r="G1445" s="187">
        <f>BD_TS!H1444</f>
        <v>0</v>
      </c>
      <c r="H1445" s="158" t="str">
        <f>IF($A1445=0,"",IFERROR(INDEX(BD_Gestão!A:A,MATCH('Banco de Dados'!$B1445,BD_Gestão!$B:$B,0)),"erro"))</f>
        <v/>
      </c>
      <c r="I1445" s="162" t="str">
        <f>IF($A1445=0,"",IFERROR(INDEX(BD_Gestão!E:E,MATCH('Banco de Dados'!$B1445,BD_Gestão!$B:$B,0)),"erro"))</f>
        <v/>
      </c>
      <c r="J1445" s="186" t="str">
        <f>IF($A1445=0,"",IFERROR(INDEX(BD_Gestão!B:B,MATCH('Banco de Dados'!$B1445,BD_Gestão!$B:$B,0)),"erro"))</f>
        <v/>
      </c>
      <c r="K1445" s="158" t="str">
        <f>IF($A1445=0,"",IFERROR(INDEX(BD_Gestão!C:C,MATCH('Banco de Dados'!$B1445,BD_Gestão!$B:$B,0)),"erro"))</f>
        <v/>
      </c>
      <c r="L1445" s="158" t="str">
        <f>IF($A1445=0,"",IFERROR(INDEX(BD_Gestão!H:H,MATCH('Banco de Dados'!$B1445,BD_Gestão!$B:$B,0)),"erro"))</f>
        <v/>
      </c>
      <c r="M1445" s="161" t="str">
        <f>IF($A1445=0,"",IFERROR(INDEX(BD_Gestão!F:F,MATCH('Banco de Dados'!$B1445,BD_Gestão!$B:$B,0)),"erro"))</f>
        <v/>
      </c>
      <c r="N1445" s="161" t="str">
        <f>IF($A1445=0,"",IFERROR(INDEX(BD_Gestão!J:J,MATCH('Banco de Dados'!$B1445,BD_Gestão!$B:$B,0)),"erro"))</f>
        <v/>
      </c>
      <c r="O1445" s="164" t="str">
        <f>IF($A1445=0,"",IFERROR(INDEX(BD_Gestão!K:K,MATCH('Banco de Dados'!$B1445,BD_Gestão!$B:$B,0)),"erro"))</f>
        <v/>
      </c>
      <c r="P1445" s="169" t="str">
        <f t="shared" si="90"/>
        <v/>
      </c>
      <c r="Q1445" s="170" t="str">
        <f t="shared" si="91"/>
        <v/>
      </c>
      <c r="R1445" s="163" t="e">
        <f t="shared" si="88"/>
        <v>#VALUE!</v>
      </c>
      <c r="S1445" s="163" t="e">
        <f t="shared" si="89"/>
        <v>#VALUE!</v>
      </c>
      <c r="T1445" s="163" t="e">
        <f>INDEX(Controle!O:O,MATCH('Banco de Dados'!A1445,Controle!M:M,0))*E1445/100</f>
        <v>#N/A</v>
      </c>
    </row>
    <row r="1446" spans="1:20" hidden="1" x14ac:dyDescent="0.2">
      <c r="A1446" s="158">
        <f>BD_TS!A1445</f>
        <v>0</v>
      </c>
      <c r="B1446" s="158" t="str">
        <f>SUBSTITUTE(SUBSTITUTE(BD_TS!D1445," ",""),"-","/")</f>
        <v/>
      </c>
      <c r="C1446" s="158">
        <f>BD_TS!E1445</f>
        <v>0</v>
      </c>
      <c r="D1446" s="159">
        <f>BD_TS!F1445</f>
        <v>0</v>
      </c>
      <c r="E1446" s="160">
        <f>BD_TS!B1445</f>
        <v>0</v>
      </c>
      <c r="F1446" s="161">
        <f>BD_TS!C1445</f>
        <v>0</v>
      </c>
      <c r="G1446" s="187">
        <f>BD_TS!H1445</f>
        <v>0</v>
      </c>
      <c r="H1446" s="158" t="str">
        <f>IF($A1446=0,"",IFERROR(INDEX(BD_Gestão!A:A,MATCH('Banco de Dados'!$B1446,BD_Gestão!$B:$B,0)),"erro"))</f>
        <v/>
      </c>
      <c r="I1446" s="162" t="str">
        <f>IF($A1446=0,"",IFERROR(INDEX(BD_Gestão!E:E,MATCH('Banco de Dados'!$B1446,BD_Gestão!$B:$B,0)),"erro"))</f>
        <v/>
      </c>
      <c r="J1446" s="186" t="str">
        <f>IF($A1446=0,"",IFERROR(INDEX(BD_Gestão!B:B,MATCH('Banco de Dados'!$B1446,BD_Gestão!$B:$B,0)),"erro"))</f>
        <v/>
      </c>
      <c r="K1446" s="158" t="str">
        <f>IF($A1446=0,"",IFERROR(INDEX(BD_Gestão!C:C,MATCH('Banco de Dados'!$B1446,BD_Gestão!$B:$B,0)),"erro"))</f>
        <v/>
      </c>
      <c r="L1446" s="158" t="str">
        <f>IF($A1446=0,"",IFERROR(INDEX(BD_Gestão!H:H,MATCH('Banco de Dados'!$B1446,BD_Gestão!$B:$B,0)),"erro"))</f>
        <v/>
      </c>
      <c r="M1446" s="161" t="str">
        <f>IF($A1446=0,"",IFERROR(INDEX(BD_Gestão!F:F,MATCH('Banco de Dados'!$B1446,BD_Gestão!$B:$B,0)),"erro"))</f>
        <v/>
      </c>
      <c r="N1446" s="161" t="str">
        <f>IF($A1446=0,"",IFERROR(INDEX(BD_Gestão!J:J,MATCH('Banco de Dados'!$B1446,BD_Gestão!$B:$B,0)),"erro"))</f>
        <v/>
      </c>
      <c r="O1446" s="164" t="str">
        <f>IF($A1446=0,"",IFERROR(INDEX(BD_Gestão!K:K,MATCH('Banco de Dados'!$B1446,BD_Gestão!$B:$B,0)),"erro"))</f>
        <v/>
      </c>
      <c r="P1446" s="169" t="str">
        <f t="shared" si="90"/>
        <v/>
      </c>
      <c r="Q1446" s="170" t="str">
        <f t="shared" si="91"/>
        <v/>
      </c>
      <c r="R1446" s="163" t="e">
        <f t="shared" si="88"/>
        <v>#VALUE!</v>
      </c>
      <c r="S1446" s="163" t="e">
        <f t="shared" si="89"/>
        <v>#VALUE!</v>
      </c>
      <c r="T1446" s="163" t="e">
        <f>INDEX(Controle!O:O,MATCH('Banco de Dados'!A1446,Controle!M:M,0))*E1446/100</f>
        <v>#N/A</v>
      </c>
    </row>
    <row r="1447" spans="1:20" hidden="1" x14ac:dyDescent="0.2">
      <c r="A1447" s="158">
        <f>BD_TS!A1446</f>
        <v>0</v>
      </c>
      <c r="B1447" s="158" t="str">
        <f>SUBSTITUTE(SUBSTITUTE(BD_TS!D1446," ",""),"-","/")</f>
        <v/>
      </c>
      <c r="C1447" s="158">
        <f>BD_TS!E1446</f>
        <v>0</v>
      </c>
      <c r="D1447" s="159">
        <f>BD_TS!F1446</f>
        <v>0</v>
      </c>
      <c r="E1447" s="160">
        <f>BD_TS!B1446</f>
        <v>0</v>
      </c>
      <c r="F1447" s="161">
        <f>BD_TS!C1446</f>
        <v>0</v>
      </c>
      <c r="G1447" s="187">
        <f>BD_TS!H1446</f>
        <v>0</v>
      </c>
      <c r="H1447" s="158" t="str">
        <f>IF($A1447=0,"",IFERROR(INDEX(BD_Gestão!A:A,MATCH('Banco de Dados'!$B1447,BD_Gestão!$B:$B,0)),"erro"))</f>
        <v/>
      </c>
      <c r="I1447" s="162" t="str">
        <f>IF($A1447=0,"",IFERROR(INDEX(BD_Gestão!E:E,MATCH('Banco de Dados'!$B1447,BD_Gestão!$B:$B,0)),"erro"))</f>
        <v/>
      </c>
      <c r="J1447" s="186" t="str">
        <f>IF($A1447=0,"",IFERROR(INDEX(BD_Gestão!B:B,MATCH('Banco de Dados'!$B1447,BD_Gestão!$B:$B,0)),"erro"))</f>
        <v/>
      </c>
      <c r="K1447" s="158" t="str">
        <f>IF($A1447=0,"",IFERROR(INDEX(BD_Gestão!C:C,MATCH('Banco de Dados'!$B1447,BD_Gestão!$B:$B,0)),"erro"))</f>
        <v/>
      </c>
      <c r="L1447" s="158" t="str">
        <f>IF($A1447=0,"",IFERROR(INDEX(BD_Gestão!H:H,MATCH('Banco de Dados'!$B1447,BD_Gestão!$B:$B,0)),"erro"))</f>
        <v/>
      </c>
      <c r="M1447" s="161" t="str">
        <f>IF($A1447=0,"",IFERROR(INDEX(BD_Gestão!F:F,MATCH('Banco de Dados'!$B1447,BD_Gestão!$B:$B,0)),"erro"))</f>
        <v/>
      </c>
      <c r="N1447" s="161" t="str">
        <f>IF($A1447=0,"",IFERROR(INDEX(BD_Gestão!J:J,MATCH('Banco de Dados'!$B1447,BD_Gestão!$B:$B,0)),"erro"))</f>
        <v/>
      </c>
      <c r="O1447" s="164" t="str">
        <f>IF($A1447=0,"",IFERROR(INDEX(BD_Gestão!K:K,MATCH('Banco de Dados'!$B1447,BD_Gestão!$B:$B,0)),"erro"))</f>
        <v/>
      </c>
      <c r="P1447" s="169" t="str">
        <f t="shared" si="90"/>
        <v/>
      </c>
      <c r="Q1447" s="170" t="str">
        <f t="shared" si="91"/>
        <v/>
      </c>
      <c r="R1447" s="163" t="e">
        <f t="shared" si="88"/>
        <v>#VALUE!</v>
      </c>
      <c r="S1447" s="163" t="e">
        <f t="shared" si="89"/>
        <v>#VALUE!</v>
      </c>
      <c r="T1447" s="163" t="e">
        <f>INDEX(Controle!O:O,MATCH('Banco de Dados'!A1447,Controle!M:M,0))*E1447/100</f>
        <v>#N/A</v>
      </c>
    </row>
    <row r="1448" spans="1:20" hidden="1" x14ac:dyDescent="0.2">
      <c r="A1448" s="158">
        <f>BD_TS!A1447</f>
        <v>0</v>
      </c>
      <c r="B1448" s="158" t="str">
        <f>SUBSTITUTE(SUBSTITUTE(BD_TS!D1447," ",""),"-","/")</f>
        <v/>
      </c>
      <c r="C1448" s="158">
        <f>BD_TS!E1447</f>
        <v>0</v>
      </c>
      <c r="D1448" s="159">
        <f>BD_TS!F1447</f>
        <v>0</v>
      </c>
      <c r="E1448" s="160">
        <f>BD_TS!B1447</f>
        <v>0</v>
      </c>
      <c r="F1448" s="161">
        <f>BD_TS!C1447</f>
        <v>0</v>
      </c>
      <c r="G1448" s="187">
        <f>BD_TS!H1447</f>
        <v>0</v>
      </c>
      <c r="H1448" s="158" t="str">
        <f>IF($A1448=0,"",IFERROR(INDEX(BD_Gestão!A:A,MATCH('Banco de Dados'!$B1448,BD_Gestão!$B:$B,0)),"erro"))</f>
        <v/>
      </c>
      <c r="I1448" s="162" t="str">
        <f>IF($A1448=0,"",IFERROR(INDEX(BD_Gestão!E:E,MATCH('Banco de Dados'!$B1448,BD_Gestão!$B:$B,0)),"erro"))</f>
        <v/>
      </c>
      <c r="J1448" s="186" t="str">
        <f>IF($A1448=0,"",IFERROR(INDEX(BD_Gestão!B:B,MATCH('Banco de Dados'!$B1448,BD_Gestão!$B:$B,0)),"erro"))</f>
        <v/>
      </c>
      <c r="K1448" s="158" t="str">
        <f>IF($A1448=0,"",IFERROR(INDEX(BD_Gestão!C:C,MATCH('Banco de Dados'!$B1448,BD_Gestão!$B:$B,0)),"erro"))</f>
        <v/>
      </c>
      <c r="L1448" s="158" t="str">
        <f>IF($A1448=0,"",IFERROR(INDEX(BD_Gestão!H:H,MATCH('Banco de Dados'!$B1448,BD_Gestão!$B:$B,0)),"erro"))</f>
        <v/>
      </c>
      <c r="M1448" s="161" t="str">
        <f>IF($A1448=0,"",IFERROR(INDEX(BD_Gestão!F:F,MATCH('Banco de Dados'!$B1448,BD_Gestão!$B:$B,0)),"erro"))</f>
        <v/>
      </c>
      <c r="N1448" s="161" t="str">
        <f>IF($A1448=0,"",IFERROR(INDEX(BD_Gestão!J:J,MATCH('Banco de Dados'!$B1448,BD_Gestão!$B:$B,0)),"erro"))</f>
        <v/>
      </c>
      <c r="O1448" s="164" t="str">
        <f>IF($A1448=0,"",IFERROR(INDEX(BD_Gestão!K:K,MATCH('Banco de Dados'!$B1448,BD_Gestão!$B:$B,0)),"erro"))</f>
        <v/>
      </c>
      <c r="P1448" s="169" t="str">
        <f t="shared" si="90"/>
        <v/>
      </c>
      <c r="Q1448" s="170" t="str">
        <f t="shared" si="91"/>
        <v/>
      </c>
      <c r="R1448" s="163" t="e">
        <f t="shared" si="88"/>
        <v>#VALUE!</v>
      </c>
      <c r="S1448" s="163" t="e">
        <f t="shared" si="89"/>
        <v>#VALUE!</v>
      </c>
      <c r="T1448" s="163" t="e">
        <f>INDEX(Controle!O:O,MATCH('Banco de Dados'!A1448,Controle!M:M,0))*E1448/100</f>
        <v>#N/A</v>
      </c>
    </row>
    <row r="1449" spans="1:20" hidden="1" x14ac:dyDescent="0.2">
      <c r="A1449" s="158">
        <f>BD_TS!A1448</f>
        <v>0</v>
      </c>
      <c r="B1449" s="158" t="str">
        <f>SUBSTITUTE(SUBSTITUTE(BD_TS!D1448," ",""),"-","/")</f>
        <v/>
      </c>
      <c r="C1449" s="158">
        <f>BD_TS!E1448</f>
        <v>0</v>
      </c>
      <c r="D1449" s="159">
        <f>BD_TS!F1448</f>
        <v>0</v>
      </c>
      <c r="E1449" s="160">
        <f>BD_TS!B1448</f>
        <v>0</v>
      </c>
      <c r="F1449" s="161">
        <f>BD_TS!C1448</f>
        <v>0</v>
      </c>
      <c r="G1449" s="187">
        <f>BD_TS!H1448</f>
        <v>0</v>
      </c>
      <c r="H1449" s="158" t="str">
        <f>IF($A1449=0,"",IFERROR(INDEX(BD_Gestão!A:A,MATCH('Banco de Dados'!$B1449,BD_Gestão!$B:$B,0)),"erro"))</f>
        <v/>
      </c>
      <c r="I1449" s="162" t="str">
        <f>IF($A1449=0,"",IFERROR(INDEX(BD_Gestão!E:E,MATCH('Banco de Dados'!$B1449,BD_Gestão!$B:$B,0)),"erro"))</f>
        <v/>
      </c>
      <c r="J1449" s="186" t="str">
        <f>IF($A1449=0,"",IFERROR(INDEX(BD_Gestão!B:B,MATCH('Banco de Dados'!$B1449,BD_Gestão!$B:$B,0)),"erro"))</f>
        <v/>
      </c>
      <c r="K1449" s="158" t="str">
        <f>IF($A1449=0,"",IFERROR(INDEX(BD_Gestão!C:C,MATCH('Banco de Dados'!$B1449,BD_Gestão!$B:$B,0)),"erro"))</f>
        <v/>
      </c>
      <c r="L1449" s="158" t="str">
        <f>IF($A1449=0,"",IFERROR(INDEX(BD_Gestão!H:H,MATCH('Banco de Dados'!$B1449,BD_Gestão!$B:$B,0)),"erro"))</f>
        <v/>
      </c>
      <c r="M1449" s="161" t="str">
        <f>IF($A1449=0,"",IFERROR(INDEX(BD_Gestão!F:F,MATCH('Banco de Dados'!$B1449,BD_Gestão!$B:$B,0)),"erro"))</f>
        <v/>
      </c>
      <c r="N1449" s="161" t="str">
        <f>IF($A1449=0,"",IFERROR(INDEX(BD_Gestão!J:J,MATCH('Banco de Dados'!$B1449,BD_Gestão!$B:$B,0)),"erro"))</f>
        <v/>
      </c>
      <c r="O1449" s="164" t="str">
        <f>IF($A1449=0,"",IFERROR(INDEX(BD_Gestão!K:K,MATCH('Banco de Dados'!$B1449,BD_Gestão!$B:$B,0)),"erro"))</f>
        <v/>
      </c>
      <c r="P1449" s="169" t="str">
        <f t="shared" si="90"/>
        <v/>
      </c>
      <c r="Q1449" s="170" t="str">
        <f t="shared" si="91"/>
        <v/>
      </c>
      <c r="R1449" s="163" t="e">
        <f t="shared" si="88"/>
        <v>#VALUE!</v>
      </c>
      <c r="S1449" s="163" t="e">
        <f t="shared" si="89"/>
        <v>#VALUE!</v>
      </c>
      <c r="T1449" s="163" t="e">
        <f>INDEX(Controle!O:O,MATCH('Banco de Dados'!A1449,Controle!M:M,0))*E1449/100</f>
        <v>#N/A</v>
      </c>
    </row>
    <row r="1450" spans="1:20" hidden="1" x14ac:dyDescent="0.2">
      <c r="A1450" s="158">
        <f>BD_TS!A1449</f>
        <v>0</v>
      </c>
      <c r="B1450" s="158" t="str">
        <f>SUBSTITUTE(SUBSTITUTE(BD_TS!D1449," ",""),"-","/")</f>
        <v/>
      </c>
      <c r="C1450" s="158">
        <f>BD_TS!E1449</f>
        <v>0</v>
      </c>
      <c r="D1450" s="159">
        <f>BD_TS!F1449</f>
        <v>0</v>
      </c>
      <c r="E1450" s="160">
        <f>BD_TS!B1449</f>
        <v>0</v>
      </c>
      <c r="F1450" s="161">
        <f>BD_TS!C1449</f>
        <v>0</v>
      </c>
      <c r="G1450" s="187">
        <f>BD_TS!H1449</f>
        <v>0</v>
      </c>
      <c r="H1450" s="158" t="str">
        <f>IF($A1450=0,"",IFERROR(INDEX(BD_Gestão!A:A,MATCH('Banco de Dados'!$B1450,BD_Gestão!$B:$B,0)),"erro"))</f>
        <v/>
      </c>
      <c r="I1450" s="162" t="str">
        <f>IF($A1450=0,"",IFERROR(INDEX(BD_Gestão!E:E,MATCH('Banco de Dados'!$B1450,BD_Gestão!$B:$B,0)),"erro"))</f>
        <v/>
      </c>
      <c r="J1450" s="186" t="str">
        <f>IF($A1450=0,"",IFERROR(INDEX(BD_Gestão!B:B,MATCH('Banco de Dados'!$B1450,BD_Gestão!$B:$B,0)),"erro"))</f>
        <v/>
      </c>
      <c r="K1450" s="158" t="str">
        <f>IF($A1450=0,"",IFERROR(INDEX(BD_Gestão!C:C,MATCH('Banco de Dados'!$B1450,BD_Gestão!$B:$B,0)),"erro"))</f>
        <v/>
      </c>
      <c r="L1450" s="158" t="str">
        <f>IF($A1450=0,"",IFERROR(INDEX(BD_Gestão!H:H,MATCH('Banco de Dados'!$B1450,BD_Gestão!$B:$B,0)),"erro"))</f>
        <v/>
      </c>
      <c r="M1450" s="161" t="str">
        <f>IF($A1450=0,"",IFERROR(INDEX(BD_Gestão!F:F,MATCH('Banco de Dados'!$B1450,BD_Gestão!$B:$B,0)),"erro"))</f>
        <v/>
      </c>
      <c r="N1450" s="161" t="str">
        <f>IF($A1450=0,"",IFERROR(INDEX(BD_Gestão!J:J,MATCH('Banco de Dados'!$B1450,BD_Gestão!$B:$B,0)),"erro"))</f>
        <v/>
      </c>
      <c r="O1450" s="164" t="str">
        <f>IF($A1450=0,"",IFERROR(INDEX(BD_Gestão!K:K,MATCH('Banco de Dados'!$B1450,BD_Gestão!$B:$B,0)),"erro"))</f>
        <v/>
      </c>
      <c r="P1450" s="169" t="str">
        <f t="shared" si="90"/>
        <v/>
      </c>
      <c r="Q1450" s="170" t="str">
        <f t="shared" si="91"/>
        <v/>
      </c>
      <c r="R1450" s="163" t="e">
        <f t="shared" si="88"/>
        <v>#VALUE!</v>
      </c>
      <c r="S1450" s="163" t="e">
        <f t="shared" si="89"/>
        <v>#VALUE!</v>
      </c>
      <c r="T1450" s="163" t="e">
        <f>INDEX(Controle!O:O,MATCH('Banco de Dados'!A1450,Controle!M:M,0))*E1450/100</f>
        <v>#N/A</v>
      </c>
    </row>
    <row r="1451" spans="1:20" hidden="1" x14ac:dyDescent="0.2">
      <c r="A1451" s="158">
        <f>BD_TS!A1450</f>
        <v>0</v>
      </c>
      <c r="B1451" s="158" t="str">
        <f>SUBSTITUTE(SUBSTITUTE(BD_TS!D1450," ",""),"-","/")</f>
        <v/>
      </c>
      <c r="C1451" s="158">
        <f>BD_TS!E1450</f>
        <v>0</v>
      </c>
      <c r="D1451" s="159">
        <f>BD_TS!F1450</f>
        <v>0</v>
      </c>
      <c r="E1451" s="160">
        <f>BD_TS!B1450</f>
        <v>0</v>
      </c>
      <c r="F1451" s="161">
        <f>BD_TS!C1450</f>
        <v>0</v>
      </c>
      <c r="G1451" s="187">
        <f>BD_TS!H1450</f>
        <v>0</v>
      </c>
      <c r="H1451" s="158" t="str">
        <f>IF($A1451=0,"",IFERROR(INDEX(BD_Gestão!A:A,MATCH('Banco de Dados'!$B1451,BD_Gestão!$B:$B,0)),"erro"))</f>
        <v/>
      </c>
      <c r="I1451" s="162" t="str">
        <f>IF($A1451=0,"",IFERROR(INDEX(BD_Gestão!E:E,MATCH('Banco de Dados'!$B1451,BD_Gestão!$B:$B,0)),"erro"))</f>
        <v/>
      </c>
      <c r="J1451" s="186" t="str">
        <f>IF($A1451=0,"",IFERROR(INDEX(BD_Gestão!B:B,MATCH('Banco de Dados'!$B1451,BD_Gestão!$B:$B,0)),"erro"))</f>
        <v/>
      </c>
      <c r="K1451" s="158" t="str">
        <f>IF($A1451=0,"",IFERROR(INDEX(BD_Gestão!C:C,MATCH('Banco de Dados'!$B1451,BD_Gestão!$B:$B,0)),"erro"))</f>
        <v/>
      </c>
      <c r="L1451" s="158" t="str">
        <f>IF($A1451=0,"",IFERROR(INDEX(BD_Gestão!H:H,MATCH('Banco de Dados'!$B1451,BD_Gestão!$B:$B,0)),"erro"))</f>
        <v/>
      </c>
      <c r="M1451" s="161" t="str">
        <f>IF($A1451=0,"",IFERROR(INDEX(BD_Gestão!F:F,MATCH('Banco de Dados'!$B1451,BD_Gestão!$B:$B,0)),"erro"))</f>
        <v/>
      </c>
      <c r="N1451" s="161" t="str">
        <f>IF($A1451=0,"",IFERROR(INDEX(BD_Gestão!J:J,MATCH('Banco de Dados'!$B1451,BD_Gestão!$B:$B,0)),"erro"))</f>
        <v/>
      </c>
      <c r="O1451" s="164" t="str">
        <f>IF($A1451=0,"",IFERROR(INDEX(BD_Gestão!K:K,MATCH('Banco de Dados'!$B1451,BD_Gestão!$B:$B,0)),"erro"))</f>
        <v/>
      </c>
      <c r="P1451" s="169" t="str">
        <f t="shared" si="90"/>
        <v/>
      </c>
      <c r="Q1451" s="170" t="str">
        <f t="shared" si="91"/>
        <v/>
      </c>
      <c r="R1451" s="163" t="e">
        <f t="shared" si="88"/>
        <v>#VALUE!</v>
      </c>
      <c r="S1451" s="163" t="e">
        <f t="shared" si="89"/>
        <v>#VALUE!</v>
      </c>
      <c r="T1451" s="163" t="e">
        <f>INDEX(Controle!O:O,MATCH('Banco de Dados'!A1451,Controle!M:M,0))*E1451/100</f>
        <v>#N/A</v>
      </c>
    </row>
    <row r="1452" spans="1:20" hidden="1" x14ac:dyDescent="0.2">
      <c r="A1452" s="158">
        <f>BD_TS!A1451</f>
        <v>0</v>
      </c>
      <c r="B1452" s="158" t="str">
        <f>SUBSTITUTE(SUBSTITUTE(BD_TS!D1451," ",""),"-","/")</f>
        <v/>
      </c>
      <c r="C1452" s="158">
        <f>BD_TS!E1451</f>
        <v>0</v>
      </c>
      <c r="D1452" s="159">
        <f>BD_TS!F1451</f>
        <v>0</v>
      </c>
      <c r="E1452" s="160">
        <f>BD_TS!B1451</f>
        <v>0</v>
      </c>
      <c r="F1452" s="161">
        <f>BD_TS!C1451</f>
        <v>0</v>
      </c>
      <c r="G1452" s="187">
        <f>BD_TS!H1451</f>
        <v>0</v>
      </c>
      <c r="H1452" s="158" t="str">
        <f>IF($A1452=0,"",IFERROR(INDEX(BD_Gestão!A:A,MATCH('Banco de Dados'!$B1452,BD_Gestão!$B:$B,0)),"erro"))</f>
        <v/>
      </c>
      <c r="I1452" s="162" t="str">
        <f>IF($A1452=0,"",IFERROR(INDEX(BD_Gestão!E:E,MATCH('Banco de Dados'!$B1452,BD_Gestão!$B:$B,0)),"erro"))</f>
        <v/>
      </c>
      <c r="J1452" s="186" t="str">
        <f>IF($A1452=0,"",IFERROR(INDEX(BD_Gestão!B:B,MATCH('Banco de Dados'!$B1452,BD_Gestão!$B:$B,0)),"erro"))</f>
        <v/>
      </c>
      <c r="K1452" s="158" t="str">
        <f>IF($A1452=0,"",IFERROR(INDEX(BD_Gestão!C:C,MATCH('Banco de Dados'!$B1452,BD_Gestão!$B:$B,0)),"erro"))</f>
        <v/>
      </c>
      <c r="L1452" s="158" t="str">
        <f>IF($A1452=0,"",IFERROR(INDEX(BD_Gestão!H:H,MATCH('Banco de Dados'!$B1452,BD_Gestão!$B:$B,0)),"erro"))</f>
        <v/>
      </c>
      <c r="M1452" s="161" t="str">
        <f>IF($A1452=0,"",IFERROR(INDEX(BD_Gestão!F:F,MATCH('Banco de Dados'!$B1452,BD_Gestão!$B:$B,0)),"erro"))</f>
        <v/>
      </c>
      <c r="N1452" s="161" t="str">
        <f>IF($A1452=0,"",IFERROR(INDEX(BD_Gestão!J:J,MATCH('Banco de Dados'!$B1452,BD_Gestão!$B:$B,0)),"erro"))</f>
        <v/>
      </c>
      <c r="O1452" s="164" t="str">
        <f>IF($A1452=0,"",IFERROR(INDEX(BD_Gestão!K:K,MATCH('Banco de Dados'!$B1452,BD_Gestão!$B:$B,0)),"erro"))</f>
        <v/>
      </c>
      <c r="P1452" s="169" t="str">
        <f t="shared" si="90"/>
        <v/>
      </c>
      <c r="Q1452" s="170" t="str">
        <f t="shared" si="91"/>
        <v/>
      </c>
      <c r="R1452" s="163" t="e">
        <f t="shared" si="88"/>
        <v>#VALUE!</v>
      </c>
      <c r="S1452" s="163" t="e">
        <f t="shared" si="89"/>
        <v>#VALUE!</v>
      </c>
      <c r="T1452" s="163" t="e">
        <f>INDEX(Controle!O:O,MATCH('Banco de Dados'!A1452,Controle!M:M,0))*E1452/100</f>
        <v>#N/A</v>
      </c>
    </row>
    <row r="1453" spans="1:20" hidden="1" x14ac:dyDescent="0.2">
      <c r="A1453" s="158">
        <f>BD_TS!A1452</f>
        <v>0</v>
      </c>
      <c r="B1453" s="158" t="str">
        <f>SUBSTITUTE(SUBSTITUTE(BD_TS!D1452," ",""),"-","/")</f>
        <v/>
      </c>
      <c r="C1453" s="158">
        <f>BD_TS!E1452</f>
        <v>0</v>
      </c>
      <c r="D1453" s="159">
        <f>BD_TS!F1452</f>
        <v>0</v>
      </c>
      <c r="E1453" s="160">
        <f>BD_TS!B1452</f>
        <v>0</v>
      </c>
      <c r="F1453" s="161">
        <f>BD_TS!C1452</f>
        <v>0</v>
      </c>
      <c r="G1453" s="187">
        <f>BD_TS!H1452</f>
        <v>0</v>
      </c>
      <c r="H1453" s="158" t="str">
        <f>IF($A1453=0,"",IFERROR(INDEX(BD_Gestão!A:A,MATCH('Banco de Dados'!$B1453,BD_Gestão!$B:$B,0)),"erro"))</f>
        <v/>
      </c>
      <c r="I1453" s="162" t="str">
        <f>IF($A1453=0,"",IFERROR(INDEX(BD_Gestão!E:E,MATCH('Banco de Dados'!$B1453,BD_Gestão!$B:$B,0)),"erro"))</f>
        <v/>
      </c>
      <c r="J1453" s="186" t="str">
        <f>IF($A1453=0,"",IFERROR(INDEX(BD_Gestão!B:B,MATCH('Banco de Dados'!$B1453,BD_Gestão!$B:$B,0)),"erro"))</f>
        <v/>
      </c>
      <c r="K1453" s="158" t="str">
        <f>IF($A1453=0,"",IFERROR(INDEX(BD_Gestão!C:C,MATCH('Banco de Dados'!$B1453,BD_Gestão!$B:$B,0)),"erro"))</f>
        <v/>
      </c>
      <c r="L1453" s="158" t="str">
        <f>IF($A1453=0,"",IFERROR(INDEX(BD_Gestão!H:H,MATCH('Banco de Dados'!$B1453,BD_Gestão!$B:$B,0)),"erro"))</f>
        <v/>
      </c>
      <c r="M1453" s="161" t="str">
        <f>IF($A1453=0,"",IFERROR(INDEX(BD_Gestão!F:F,MATCH('Banco de Dados'!$B1453,BD_Gestão!$B:$B,0)),"erro"))</f>
        <v/>
      </c>
      <c r="N1453" s="161" t="str">
        <f>IF($A1453=0,"",IFERROR(INDEX(BD_Gestão!J:J,MATCH('Banco de Dados'!$B1453,BD_Gestão!$B:$B,0)),"erro"))</f>
        <v/>
      </c>
      <c r="O1453" s="164" t="str">
        <f>IF($A1453=0,"",IFERROR(INDEX(BD_Gestão!K:K,MATCH('Banco de Dados'!$B1453,BD_Gestão!$B:$B,0)),"erro"))</f>
        <v/>
      </c>
      <c r="P1453" s="169" t="str">
        <f t="shared" si="90"/>
        <v/>
      </c>
      <c r="Q1453" s="170" t="str">
        <f t="shared" si="91"/>
        <v/>
      </c>
      <c r="R1453" s="163" t="e">
        <f t="shared" si="88"/>
        <v>#VALUE!</v>
      </c>
      <c r="S1453" s="163" t="e">
        <f t="shared" si="89"/>
        <v>#VALUE!</v>
      </c>
      <c r="T1453" s="163" t="e">
        <f>INDEX(Controle!O:O,MATCH('Banco de Dados'!A1453,Controle!M:M,0))*E1453/100</f>
        <v>#N/A</v>
      </c>
    </row>
    <row r="1454" spans="1:20" hidden="1" x14ac:dyDescent="0.2">
      <c r="A1454" s="158">
        <f>BD_TS!A1453</f>
        <v>0</v>
      </c>
      <c r="B1454" s="158" t="str">
        <f>SUBSTITUTE(SUBSTITUTE(BD_TS!D1453," ",""),"-","/")</f>
        <v/>
      </c>
      <c r="C1454" s="158">
        <f>BD_TS!E1453</f>
        <v>0</v>
      </c>
      <c r="D1454" s="159">
        <f>BD_TS!F1453</f>
        <v>0</v>
      </c>
      <c r="E1454" s="160">
        <f>BD_TS!B1453</f>
        <v>0</v>
      </c>
      <c r="F1454" s="161">
        <f>BD_TS!C1453</f>
        <v>0</v>
      </c>
      <c r="G1454" s="187">
        <f>BD_TS!H1453</f>
        <v>0</v>
      </c>
      <c r="H1454" s="158" t="str">
        <f>IF($A1454=0,"",IFERROR(INDEX(BD_Gestão!A:A,MATCH('Banco de Dados'!$B1454,BD_Gestão!$B:$B,0)),"erro"))</f>
        <v/>
      </c>
      <c r="I1454" s="162" t="str">
        <f>IF($A1454=0,"",IFERROR(INDEX(BD_Gestão!E:E,MATCH('Banco de Dados'!$B1454,BD_Gestão!$B:$B,0)),"erro"))</f>
        <v/>
      </c>
      <c r="J1454" s="186" t="str">
        <f>IF($A1454=0,"",IFERROR(INDEX(BD_Gestão!B:B,MATCH('Banco de Dados'!$B1454,BD_Gestão!$B:$B,0)),"erro"))</f>
        <v/>
      </c>
      <c r="K1454" s="158" t="str">
        <f>IF($A1454=0,"",IFERROR(INDEX(BD_Gestão!C:C,MATCH('Banco de Dados'!$B1454,BD_Gestão!$B:$B,0)),"erro"))</f>
        <v/>
      </c>
      <c r="L1454" s="158" t="str">
        <f>IF($A1454=0,"",IFERROR(INDEX(BD_Gestão!H:H,MATCH('Banco de Dados'!$B1454,BD_Gestão!$B:$B,0)),"erro"))</f>
        <v/>
      </c>
      <c r="M1454" s="161" t="str">
        <f>IF($A1454=0,"",IFERROR(INDEX(BD_Gestão!F:F,MATCH('Banco de Dados'!$B1454,BD_Gestão!$B:$B,0)),"erro"))</f>
        <v/>
      </c>
      <c r="N1454" s="161" t="str">
        <f>IF($A1454=0,"",IFERROR(INDEX(BD_Gestão!J:J,MATCH('Banco de Dados'!$B1454,BD_Gestão!$B:$B,0)),"erro"))</f>
        <v/>
      </c>
      <c r="O1454" s="164" t="str">
        <f>IF($A1454=0,"",IFERROR(INDEX(BD_Gestão!K:K,MATCH('Banco de Dados'!$B1454,BD_Gestão!$B:$B,0)),"erro"))</f>
        <v/>
      </c>
      <c r="P1454" s="169" t="str">
        <f t="shared" si="90"/>
        <v/>
      </c>
      <c r="Q1454" s="170" t="str">
        <f t="shared" si="91"/>
        <v/>
      </c>
      <c r="R1454" s="163" t="e">
        <f t="shared" si="88"/>
        <v>#VALUE!</v>
      </c>
      <c r="S1454" s="163" t="e">
        <f t="shared" si="89"/>
        <v>#VALUE!</v>
      </c>
      <c r="T1454" s="163" t="e">
        <f>INDEX(Controle!O:O,MATCH('Banco de Dados'!A1454,Controle!M:M,0))*E1454/100</f>
        <v>#N/A</v>
      </c>
    </row>
    <row r="1455" spans="1:20" hidden="1" x14ac:dyDescent="0.2">
      <c r="A1455" s="158">
        <f>BD_TS!A1454</f>
        <v>0</v>
      </c>
      <c r="B1455" s="158" t="str">
        <f>SUBSTITUTE(SUBSTITUTE(BD_TS!D1454," ",""),"-","/")</f>
        <v/>
      </c>
      <c r="C1455" s="158">
        <f>BD_TS!E1454</f>
        <v>0</v>
      </c>
      <c r="D1455" s="159">
        <f>BD_TS!F1454</f>
        <v>0</v>
      </c>
      <c r="E1455" s="160">
        <f>BD_TS!B1454</f>
        <v>0</v>
      </c>
      <c r="F1455" s="161">
        <f>BD_TS!C1454</f>
        <v>0</v>
      </c>
      <c r="G1455" s="187">
        <f>BD_TS!H1454</f>
        <v>0</v>
      </c>
      <c r="H1455" s="158" t="str">
        <f>IF($A1455=0,"",IFERROR(INDEX(BD_Gestão!A:A,MATCH('Banco de Dados'!$B1455,BD_Gestão!$B:$B,0)),"erro"))</f>
        <v/>
      </c>
      <c r="I1455" s="162" t="str">
        <f>IF($A1455=0,"",IFERROR(INDEX(BD_Gestão!E:E,MATCH('Banco de Dados'!$B1455,BD_Gestão!$B:$B,0)),"erro"))</f>
        <v/>
      </c>
      <c r="J1455" s="186" t="str">
        <f>IF($A1455=0,"",IFERROR(INDEX(BD_Gestão!B:B,MATCH('Banco de Dados'!$B1455,BD_Gestão!$B:$B,0)),"erro"))</f>
        <v/>
      </c>
      <c r="K1455" s="158" t="str">
        <f>IF($A1455=0,"",IFERROR(INDEX(BD_Gestão!C:C,MATCH('Banco de Dados'!$B1455,BD_Gestão!$B:$B,0)),"erro"))</f>
        <v/>
      </c>
      <c r="L1455" s="158" t="str">
        <f>IF($A1455=0,"",IFERROR(INDEX(BD_Gestão!H:H,MATCH('Banco de Dados'!$B1455,BD_Gestão!$B:$B,0)),"erro"))</f>
        <v/>
      </c>
      <c r="M1455" s="161" t="str">
        <f>IF($A1455=0,"",IFERROR(INDEX(BD_Gestão!F:F,MATCH('Banco de Dados'!$B1455,BD_Gestão!$B:$B,0)),"erro"))</f>
        <v/>
      </c>
      <c r="N1455" s="161" t="str">
        <f>IF($A1455=0,"",IFERROR(INDEX(BD_Gestão!J:J,MATCH('Banco de Dados'!$B1455,BD_Gestão!$B:$B,0)),"erro"))</f>
        <v/>
      </c>
      <c r="O1455" s="164" t="str">
        <f>IF($A1455=0,"",IFERROR(INDEX(BD_Gestão!K:K,MATCH('Banco de Dados'!$B1455,BD_Gestão!$B:$B,0)),"erro"))</f>
        <v/>
      </c>
      <c r="P1455" s="169" t="str">
        <f t="shared" si="90"/>
        <v/>
      </c>
      <c r="Q1455" s="170" t="str">
        <f t="shared" si="91"/>
        <v/>
      </c>
      <c r="R1455" s="163" t="e">
        <f t="shared" si="88"/>
        <v>#VALUE!</v>
      </c>
      <c r="S1455" s="163" t="e">
        <f t="shared" si="89"/>
        <v>#VALUE!</v>
      </c>
      <c r="T1455" s="163" t="e">
        <f>INDEX(Controle!O:O,MATCH('Banco de Dados'!A1455,Controle!M:M,0))*E1455/100</f>
        <v>#N/A</v>
      </c>
    </row>
    <row r="1456" spans="1:20" hidden="1" x14ac:dyDescent="0.2">
      <c r="A1456" s="158">
        <f>BD_TS!A1455</f>
        <v>0</v>
      </c>
      <c r="B1456" s="158" t="str">
        <f>SUBSTITUTE(SUBSTITUTE(BD_TS!D1455," ",""),"-","/")</f>
        <v/>
      </c>
      <c r="C1456" s="158">
        <f>BD_TS!E1455</f>
        <v>0</v>
      </c>
      <c r="D1456" s="159">
        <f>BD_TS!F1455</f>
        <v>0</v>
      </c>
      <c r="E1456" s="160">
        <f>BD_TS!B1455</f>
        <v>0</v>
      </c>
      <c r="F1456" s="161">
        <f>BD_TS!C1455</f>
        <v>0</v>
      </c>
      <c r="G1456" s="187">
        <f>BD_TS!H1455</f>
        <v>0</v>
      </c>
      <c r="H1456" s="158" t="str">
        <f>IF($A1456=0,"",IFERROR(INDEX(BD_Gestão!A:A,MATCH('Banco de Dados'!$B1456,BD_Gestão!$B:$B,0)),"erro"))</f>
        <v/>
      </c>
      <c r="I1456" s="162" t="str">
        <f>IF($A1456=0,"",IFERROR(INDEX(BD_Gestão!E:E,MATCH('Banco de Dados'!$B1456,BD_Gestão!$B:$B,0)),"erro"))</f>
        <v/>
      </c>
      <c r="J1456" s="186" t="str">
        <f>IF($A1456=0,"",IFERROR(INDEX(BD_Gestão!B:B,MATCH('Banco de Dados'!$B1456,BD_Gestão!$B:$B,0)),"erro"))</f>
        <v/>
      </c>
      <c r="K1456" s="158" t="str">
        <f>IF($A1456=0,"",IFERROR(INDEX(BD_Gestão!C:C,MATCH('Banco de Dados'!$B1456,BD_Gestão!$B:$B,0)),"erro"))</f>
        <v/>
      </c>
      <c r="L1456" s="158" t="str">
        <f>IF($A1456=0,"",IFERROR(INDEX(BD_Gestão!H:H,MATCH('Banco de Dados'!$B1456,BD_Gestão!$B:$B,0)),"erro"))</f>
        <v/>
      </c>
      <c r="M1456" s="161" t="str">
        <f>IF($A1456=0,"",IFERROR(INDEX(BD_Gestão!F:F,MATCH('Banco de Dados'!$B1456,BD_Gestão!$B:$B,0)),"erro"))</f>
        <v/>
      </c>
      <c r="N1456" s="161" t="str">
        <f>IF($A1456=0,"",IFERROR(INDEX(BD_Gestão!J:J,MATCH('Banco de Dados'!$B1456,BD_Gestão!$B:$B,0)),"erro"))</f>
        <v/>
      </c>
      <c r="O1456" s="164" t="str">
        <f>IF($A1456=0,"",IFERROR(INDEX(BD_Gestão!K:K,MATCH('Banco de Dados'!$B1456,BD_Gestão!$B:$B,0)),"erro"))</f>
        <v/>
      </c>
      <c r="P1456" s="169" t="str">
        <f t="shared" si="90"/>
        <v/>
      </c>
      <c r="Q1456" s="170" t="str">
        <f t="shared" si="91"/>
        <v/>
      </c>
      <c r="R1456" s="163" t="e">
        <f t="shared" si="88"/>
        <v>#VALUE!</v>
      </c>
      <c r="S1456" s="163" t="e">
        <f t="shared" si="89"/>
        <v>#VALUE!</v>
      </c>
      <c r="T1456" s="163" t="e">
        <f>INDEX(Controle!O:O,MATCH('Banco de Dados'!A1456,Controle!M:M,0))*E1456/100</f>
        <v>#N/A</v>
      </c>
    </row>
    <row r="1457" spans="1:20" hidden="1" x14ac:dyDescent="0.2">
      <c r="A1457" s="158">
        <f>BD_TS!A1456</f>
        <v>0</v>
      </c>
      <c r="B1457" s="158" t="str">
        <f>SUBSTITUTE(SUBSTITUTE(BD_TS!D1456," ",""),"-","/")</f>
        <v/>
      </c>
      <c r="C1457" s="158">
        <f>BD_TS!E1456</f>
        <v>0</v>
      </c>
      <c r="D1457" s="159">
        <f>BD_TS!F1456</f>
        <v>0</v>
      </c>
      <c r="E1457" s="160">
        <f>BD_TS!B1456</f>
        <v>0</v>
      </c>
      <c r="F1457" s="161">
        <f>BD_TS!C1456</f>
        <v>0</v>
      </c>
      <c r="G1457" s="187">
        <f>BD_TS!H1456</f>
        <v>0</v>
      </c>
      <c r="H1457" s="158" t="str">
        <f>IF($A1457=0,"",IFERROR(INDEX(BD_Gestão!A:A,MATCH('Banco de Dados'!$B1457,BD_Gestão!$B:$B,0)),"erro"))</f>
        <v/>
      </c>
      <c r="I1457" s="162" t="str">
        <f>IF($A1457=0,"",IFERROR(INDEX(BD_Gestão!E:E,MATCH('Banco de Dados'!$B1457,BD_Gestão!$B:$B,0)),"erro"))</f>
        <v/>
      </c>
      <c r="J1457" s="186" t="str">
        <f>IF($A1457=0,"",IFERROR(INDEX(BD_Gestão!B:B,MATCH('Banco de Dados'!$B1457,BD_Gestão!$B:$B,0)),"erro"))</f>
        <v/>
      </c>
      <c r="K1457" s="158" t="str">
        <f>IF($A1457=0,"",IFERROR(INDEX(BD_Gestão!C:C,MATCH('Banco de Dados'!$B1457,BD_Gestão!$B:$B,0)),"erro"))</f>
        <v/>
      </c>
      <c r="L1457" s="158" t="str">
        <f>IF($A1457=0,"",IFERROR(INDEX(BD_Gestão!H:H,MATCH('Banco de Dados'!$B1457,BD_Gestão!$B:$B,0)),"erro"))</f>
        <v/>
      </c>
      <c r="M1457" s="161" t="str">
        <f>IF($A1457=0,"",IFERROR(INDEX(BD_Gestão!F:F,MATCH('Banco de Dados'!$B1457,BD_Gestão!$B:$B,0)),"erro"))</f>
        <v/>
      </c>
      <c r="N1457" s="161" t="str">
        <f>IF($A1457=0,"",IFERROR(INDEX(BD_Gestão!J:J,MATCH('Banco de Dados'!$B1457,BD_Gestão!$B:$B,0)),"erro"))</f>
        <v/>
      </c>
      <c r="O1457" s="164" t="str">
        <f>IF($A1457=0,"",IFERROR(INDEX(BD_Gestão!K:K,MATCH('Banco de Dados'!$B1457,BD_Gestão!$B:$B,0)),"erro"))</f>
        <v/>
      </c>
      <c r="P1457" s="169" t="str">
        <f t="shared" si="90"/>
        <v/>
      </c>
      <c r="Q1457" s="170" t="str">
        <f t="shared" si="91"/>
        <v/>
      </c>
      <c r="R1457" s="163" t="e">
        <f t="shared" si="88"/>
        <v>#VALUE!</v>
      </c>
      <c r="S1457" s="163" t="e">
        <f t="shared" si="89"/>
        <v>#VALUE!</v>
      </c>
      <c r="T1457" s="163" t="e">
        <f>INDEX(Controle!O:O,MATCH('Banco de Dados'!A1457,Controle!M:M,0))*E1457/100</f>
        <v>#N/A</v>
      </c>
    </row>
    <row r="1458" spans="1:20" hidden="1" x14ac:dyDescent="0.2">
      <c r="A1458" s="158">
        <f>BD_TS!A1457</f>
        <v>0</v>
      </c>
      <c r="B1458" s="158" t="str">
        <f>SUBSTITUTE(SUBSTITUTE(BD_TS!D1457," ",""),"-","/")</f>
        <v/>
      </c>
      <c r="C1458" s="158">
        <f>BD_TS!E1457</f>
        <v>0</v>
      </c>
      <c r="D1458" s="159">
        <f>BD_TS!F1457</f>
        <v>0</v>
      </c>
      <c r="E1458" s="160">
        <f>BD_TS!B1457</f>
        <v>0</v>
      </c>
      <c r="F1458" s="161">
        <f>BD_TS!C1457</f>
        <v>0</v>
      </c>
      <c r="G1458" s="187">
        <f>BD_TS!H1457</f>
        <v>0</v>
      </c>
      <c r="H1458" s="158" t="str">
        <f>IF($A1458=0,"",IFERROR(INDEX(BD_Gestão!A:A,MATCH('Banco de Dados'!$B1458,BD_Gestão!$B:$B,0)),"erro"))</f>
        <v/>
      </c>
      <c r="I1458" s="162" t="str">
        <f>IF($A1458=0,"",IFERROR(INDEX(BD_Gestão!E:E,MATCH('Banco de Dados'!$B1458,BD_Gestão!$B:$B,0)),"erro"))</f>
        <v/>
      </c>
      <c r="J1458" s="186" t="str">
        <f>IF($A1458=0,"",IFERROR(INDEX(BD_Gestão!B:B,MATCH('Banco de Dados'!$B1458,BD_Gestão!$B:$B,0)),"erro"))</f>
        <v/>
      </c>
      <c r="K1458" s="158" t="str">
        <f>IF($A1458=0,"",IFERROR(INDEX(BD_Gestão!C:C,MATCH('Banco de Dados'!$B1458,BD_Gestão!$B:$B,0)),"erro"))</f>
        <v/>
      </c>
      <c r="L1458" s="158" t="str">
        <f>IF($A1458=0,"",IFERROR(INDEX(BD_Gestão!H:H,MATCH('Banco de Dados'!$B1458,BD_Gestão!$B:$B,0)),"erro"))</f>
        <v/>
      </c>
      <c r="M1458" s="161" t="str">
        <f>IF($A1458=0,"",IFERROR(INDEX(BD_Gestão!F:F,MATCH('Banco de Dados'!$B1458,BD_Gestão!$B:$B,0)),"erro"))</f>
        <v/>
      </c>
      <c r="N1458" s="161" t="str">
        <f>IF($A1458=0,"",IFERROR(INDEX(BD_Gestão!J:J,MATCH('Banco de Dados'!$B1458,BD_Gestão!$B:$B,0)),"erro"))</f>
        <v/>
      </c>
      <c r="O1458" s="164" t="str">
        <f>IF($A1458=0,"",IFERROR(INDEX(BD_Gestão!K:K,MATCH('Banco de Dados'!$B1458,BD_Gestão!$B:$B,0)),"erro"))</f>
        <v/>
      </c>
      <c r="P1458" s="169" t="str">
        <f t="shared" si="90"/>
        <v/>
      </c>
      <c r="Q1458" s="170" t="str">
        <f t="shared" si="91"/>
        <v/>
      </c>
      <c r="R1458" s="163" t="e">
        <f t="shared" si="88"/>
        <v>#VALUE!</v>
      </c>
      <c r="S1458" s="163" t="e">
        <f t="shared" si="89"/>
        <v>#VALUE!</v>
      </c>
      <c r="T1458" s="163" t="e">
        <f>INDEX(Controle!O:O,MATCH('Banco de Dados'!A1458,Controle!M:M,0))*E1458/100</f>
        <v>#N/A</v>
      </c>
    </row>
    <row r="1459" spans="1:20" hidden="1" x14ac:dyDescent="0.2">
      <c r="A1459" s="158">
        <f>BD_TS!A1458</f>
        <v>0</v>
      </c>
      <c r="B1459" s="158" t="str">
        <f>SUBSTITUTE(SUBSTITUTE(BD_TS!D1458," ",""),"-","/")</f>
        <v/>
      </c>
      <c r="C1459" s="158">
        <f>BD_TS!E1458</f>
        <v>0</v>
      </c>
      <c r="D1459" s="159">
        <f>BD_TS!F1458</f>
        <v>0</v>
      </c>
      <c r="E1459" s="160">
        <f>BD_TS!B1458</f>
        <v>0</v>
      </c>
      <c r="F1459" s="161">
        <f>BD_TS!C1458</f>
        <v>0</v>
      </c>
      <c r="G1459" s="187">
        <f>BD_TS!H1458</f>
        <v>0</v>
      </c>
      <c r="H1459" s="158" t="str">
        <f>IF($A1459=0,"",IFERROR(INDEX(BD_Gestão!A:A,MATCH('Banco de Dados'!$B1459,BD_Gestão!$B:$B,0)),"erro"))</f>
        <v/>
      </c>
      <c r="I1459" s="162" t="str">
        <f>IF($A1459=0,"",IFERROR(INDEX(BD_Gestão!E:E,MATCH('Banco de Dados'!$B1459,BD_Gestão!$B:$B,0)),"erro"))</f>
        <v/>
      </c>
      <c r="J1459" s="186" t="str">
        <f>IF($A1459=0,"",IFERROR(INDEX(BD_Gestão!B:B,MATCH('Banco de Dados'!$B1459,BD_Gestão!$B:$B,0)),"erro"))</f>
        <v/>
      </c>
      <c r="K1459" s="158" t="str">
        <f>IF($A1459=0,"",IFERROR(INDEX(BD_Gestão!C:C,MATCH('Banco de Dados'!$B1459,BD_Gestão!$B:$B,0)),"erro"))</f>
        <v/>
      </c>
      <c r="L1459" s="158" t="str">
        <f>IF($A1459=0,"",IFERROR(INDEX(BD_Gestão!H:H,MATCH('Banco de Dados'!$B1459,BD_Gestão!$B:$B,0)),"erro"))</f>
        <v/>
      </c>
      <c r="M1459" s="161" t="str">
        <f>IF($A1459=0,"",IFERROR(INDEX(BD_Gestão!F:F,MATCH('Banco de Dados'!$B1459,BD_Gestão!$B:$B,0)),"erro"))</f>
        <v/>
      </c>
      <c r="N1459" s="161" t="str">
        <f>IF($A1459=0,"",IFERROR(INDEX(BD_Gestão!J:J,MATCH('Banco de Dados'!$B1459,BD_Gestão!$B:$B,0)),"erro"))</f>
        <v/>
      </c>
      <c r="O1459" s="164" t="str">
        <f>IF($A1459=0,"",IFERROR(INDEX(BD_Gestão!K:K,MATCH('Banco de Dados'!$B1459,BD_Gestão!$B:$B,0)),"erro"))</f>
        <v/>
      </c>
      <c r="P1459" s="169" t="str">
        <f t="shared" si="90"/>
        <v/>
      </c>
      <c r="Q1459" s="170" t="str">
        <f t="shared" si="91"/>
        <v/>
      </c>
      <c r="R1459" s="163" t="e">
        <f t="shared" si="88"/>
        <v>#VALUE!</v>
      </c>
      <c r="S1459" s="163" t="e">
        <f t="shared" si="89"/>
        <v>#VALUE!</v>
      </c>
      <c r="T1459" s="163" t="e">
        <f>INDEX(Controle!O:O,MATCH('Banco de Dados'!A1459,Controle!M:M,0))*E1459/100</f>
        <v>#N/A</v>
      </c>
    </row>
    <row r="1460" spans="1:20" hidden="1" x14ac:dyDescent="0.2">
      <c r="A1460" s="158">
        <f>BD_TS!A1459</f>
        <v>0</v>
      </c>
      <c r="B1460" s="158" t="str">
        <f>SUBSTITUTE(SUBSTITUTE(BD_TS!D1459," ",""),"-","/")</f>
        <v/>
      </c>
      <c r="C1460" s="158">
        <f>BD_TS!E1459</f>
        <v>0</v>
      </c>
      <c r="D1460" s="159">
        <f>BD_TS!F1459</f>
        <v>0</v>
      </c>
      <c r="E1460" s="160">
        <f>BD_TS!B1459</f>
        <v>0</v>
      </c>
      <c r="F1460" s="161">
        <f>BD_TS!C1459</f>
        <v>0</v>
      </c>
      <c r="G1460" s="187">
        <f>BD_TS!H1459</f>
        <v>0</v>
      </c>
      <c r="H1460" s="158" t="str">
        <f>IF($A1460=0,"",IFERROR(INDEX(BD_Gestão!A:A,MATCH('Banco de Dados'!$B1460,BD_Gestão!$B:$B,0)),"erro"))</f>
        <v/>
      </c>
      <c r="I1460" s="162" t="str">
        <f>IF($A1460=0,"",IFERROR(INDEX(BD_Gestão!E:E,MATCH('Banco de Dados'!$B1460,BD_Gestão!$B:$B,0)),"erro"))</f>
        <v/>
      </c>
      <c r="J1460" s="186" t="str">
        <f>IF($A1460=0,"",IFERROR(INDEX(BD_Gestão!B:B,MATCH('Banco de Dados'!$B1460,BD_Gestão!$B:$B,0)),"erro"))</f>
        <v/>
      </c>
      <c r="K1460" s="158" t="str">
        <f>IF($A1460=0,"",IFERROR(INDEX(BD_Gestão!C:C,MATCH('Banco de Dados'!$B1460,BD_Gestão!$B:$B,0)),"erro"))</f>
        <v/>
      </c>
      <c r="L1460" s="158" t="str">
        <f>IF($A1460=0,"",IFERROR(INDEX(BD_Gestão!H:H,MATCH('Banco de Dados'!$B1460,BD_Gestão!$B:$B,0)),"erro"))</f>
        <v/>
      </c>
      <c r="M1460" s="161" t="str">
        <f>IF($A1460=0,"",IFERROR(INDEX(BD_Gestão!F:F,MATCH('Banco de Dados'!$B1460,BD_Gestão!$B:$B,0)),"erro"))</f>
        <v/>
      </c>
      <c r="N1460" s="161" t="str">
        <f>IF($A1460=0,"",IFERROR(INDEX(BD_Gestão!J:J,MATCH('Banco de Dados'!$B1460,BD_Gestão!$B:$B,0)),"erro"))</f>
        <v/>
      </c>
      <c r="O1460" s="164" t="str">
        <f>IF($A1460=0,"",IFERROR(INDEX(BD_Gestão!K:K,MATCH('Banco de Dados'!$B1460,BD_Gestão!$B:$B,0)),"erro"))</f>
        <v/>
      </c>
      <c r="P1460" s="169" t="str">
        <f t="shared" si="90"/>
        <v/>
      </c>
      <c r="Q1460" s="170" t="str">
        <f t="shared" si="91"/>
        <v/>
      </c>
      <c r="R1460" s="163" t="e">
        <f t="shared" si="88"/>
        <v>#VALUE!</v>
      </c>
      <c r="S1460" s="163" t="e">
        <f t="shared" si="89"/>
        <v>#VALUE!</v>
      </c>
      <c r="T1460" s="163" t="e">
        <f>INDEX(Controle!O:O,MATCH('Banco de Dados'!A1460,Controle!M:M,0))*E1460/100</f>
        <v>#N/A</v>
      </c>
    </row>
    <row r="1461" spans="1:20" hidden="1" x14ac:dyDescent="0.2">
      <c r="A1461" s="158">
        <f>BD_TS!A1460</f>
        <v>0</v>
      </c>
      <c r="B1461" s="158" t="str">
        <f>SUBSTITUTE(SUBSTITUTE(BD_TS!D1460," ",""),"-","/")</f>
        <v/>
      </c>
      <c r="C1461" s="158">
        <f>BD_TS!E1460</f>
        <v>0</v>
      </c>
      <c r="D1461" s="159">
        <f>BD_TS!F1460</f>
        <v>0</v>
      </c>
      <c r="E1461" s="160">
        <f>BD_TS!B1460</f>
        <v>0</v>
      </c>
      <c r="F1461" s="161">
        <f>BD_TS!C1460</f>
        <v>0</v>
      </c>
      <c r="G1461" s="187">
        <f>BD_TS!H1460</f>
        <v>0</v>
      </c>
      <c r="H1461" s="158" t="str">
        <f>IF($A1461=0,"",IFERROR(INDEX(BD_Gestão!A:A,MATCH('Banco de Dados'!$B1461,BD_Gestão!$B:$B,0)),"erro"))</f>
        <v/>
      </c>
      <c r="I1461" s="162" t="str">
        <f>IF($A1461=0,"",IFERROR(INDEX(BD_Gestão!E:E,MATCH('Banco de Dados'!$B1461,BD_Gestão!$B:$B,0)),"erro"))</f>
        <v/>
      </c>
      <c r="J1461" s="186" t="str">
        <f>IF($A1461=0,"",IFERROR(INDEX(BD_Gestão!B:B,MATCH('Banco de Dados'!$B1461,BD_Gestão!$B:$B,0)),"erro"))</f>
        <v/>
      </c>
      <c r="K1461" s="158" t="str">
        <f>IF($A1461=0,"",IFERROR(INDEX(BD_Gestão!C:C,MATCH('Banco de Dados'!$B1461,BD_Gestão!$B:$B,0)),"erro"))</f>
        <v/>
      </c>
      <c r="L1461" s="158" t="str">
        <f>IF($A1461=0,"",IFERROR(INDEX(BD_Gestão!H:H,MATCH('Banco de Dados'!$B1461,BD_Gestão!$B:$B,0)),"erro"))</f>
        <v/>
      </c>
      <c r="M1461" s="161" t="str">
        <f>IF($A1461=0,"",IFERROR(INDEX(BD_Gestão!F:F,MATCH('Banco de Dados'!$B1461,BD_Gestão!$B:$B,0)),"erro"))</f>
        <v/>
      </c>
      <c r="N1461" s="161" t="str">
        <f>IF($A1461=0,"",IFERROR(INDEX(BD_Gestão!J:J,MATCH('Banco de Dados'!$B1461,BD_Gestão!$B:$B,0)),"erro"))</f>
        <v/>
      </c>
      <c r="O1461" s="164" t="str">
        <f>IF($A1461=0,"",IFERROR(INDEX(BD_Gestão!K:K,MATCH('Banco de Dados'!$B1461,BD_Gestão!$B:$B,0)),"erro"))</f>
        <v/>
      </c>
      <c r="P1461" s="169" t="str">
        <f t="shared" si="90"/>
        <v/>
      </c>
      <c r="Q1461" s="170" t="str">
        <f t="shared" si="91"/>
        <v/>
      </c>
      <c r="R1461" s="163" t="e">
        <f t="shared" si="88"/>
        <v>#VALUE!</v>
      </c>
      <c r="S1461" s="163" t="e">
        <f t="shared" si="89"/>
        <v>#VALUE!</v>
      </c>
      <c r="T1461" s="163" t="e">
        <f>INDEX(Controle!O:O,MATCH('Banco de Dados'!A1461,Controle!M:M,0))*E1461/100</f>
        <v>#N/A</v>
      </c>
    </row>
    <row r="1462" spans="1:20" hidden="1" x14ac:dyDescent="0.2">
      <c r="A1462" s="158">
        <f>BD_TS!A1461</f>
        <v>0</v>
      </c>
      <c r="B1462" s="158" t="str">
        <f>SUBSTITUTE(SUBSTITUTE(BD_TS!D1461," ",""),"-","/")</f>
        <v/>
      </c>
      <c r="C1462" s="158">
        <f>BD_TS!E1461</f>
        <v>0</v>
      </c>
      <c r="D1462" s="159">
        <f>BD_TS!F1461</f>
        <v>0</v>
      </c>
      <c r="E1462" s="160">
        <f>BD_TS!B1461</f>
        <v>0</v>
      </c>
      <c r="F1462" s="161">
        <f>BD_TS!C1461</f>
        <v>0</v>
      </c>
      <c r="G1462" s="187">
        <f>BD_TS!H1461</f>
        <v>0</v>
      </c>
      <c r="H1462" s="158" t="str">
        <f>IF($A1462=0,"",IFERROR(INDEX(BD_Gestão!A:A,MATCH('Banco de Dados'!$B1462,BD_Gestão!$B:$B,0)),"erro"))</f>
        <v/>
      </c>
      <c r="I1462" s="162" t="str">
        <f>IF($A1462=0,"",IFERROR(INDEX(BD_Gestão!E:E,MATCH('Banco de Dados'!$B1462,BD_Gestão!$B:$B,0)),"erro"))</f>
        <v/>
      </c>
      <c r="J1462" s="186" t="str">
        <f>IF($A1462=0,"",IFERROR(INDEX(BD_Gestão!B:B,MATCH('Banco de Dados'!$B1462,BD_Gestão!$B:$B,0)),"erro"))</f>
        <v/>
      </c>
      <c r="K1462" s="158" t="str">
        <f>IF($A1462=0,"",IFERROR(INDEX(BD_Gestão!C:C,MATCH('Banco de Dados'!$B1462,BD_Gestão!$B:$B,0)),"erro"))</f>
        <v/>
      </c>
      <c r="L1462" s="158" t="str">
        <f>IF($A1462=0,"",IFERROR(INDEX(BD_Gestão!H:H,MATCH('Banco de Dados'!$B1462,BD_Gestão!$B:$B,0)),"erro"))</f>
        <v/>
      </c>
      <c r="M1462" s="161" t="str">
        <f>IF($A1462=0,"",IFERROR(INDEX(BD_Gestão!F:F,MATCH('Banco de Dados'!$B1462,BD_Gestão!$B:$B,0)),"erro"))</f>
        <v/>
      </c>
      <c r="N1462" s="161" t="str">
        <f>IF($A1462=0,"",IFERROR(INDEX(BD_Gestão!J:J,MATCH('Banco de Dados'!$B1462,BD_Gestão!$B:$B,0)),"erro"))</f>
        <v/>
      </c>
      <c r="O1462" s="164" t="str">
        <f>IF($A1462=0,"",IFERROR(INDEX(BD_Gestão!K:K,MATCH('Banco de Dados'!$B1462,BD_Gestão!$B:$B,0)),"erro"))</f>
        <v/>
      </c>
      <c r="P1462" s="169" t="str">
        <f t="shared" si="90"/>
        <v/>
      </c>
      <c r="Q1462" s="170" t="str">
        <f t="shared" si="91"/>
        <v/>
      </c>
      <c r="R1462" s="163" t="e">
        <f t="shared" si="88"/>
        <v>#VALUE!</v>
      </c>
      <c r="S1462" s="163" t="e">
        <f t="shared" si="89"/>
        <v>#VALUE!</v>
      </c>
      <c r="T1462" s="163" t="e">
        <f>INDEX(Controle!O:O,MATCH('Banco de Dados'!A1462,Controle!M:M,0))*E1462/100</f>
        <v>#N/A</v>
      </c>
    </row>
    <row r="1463" spans="1:20" hidden="1" x14ac:dyDescent="0.2">
      <c r="A1463" s="158">
        <f>BD_TS!A1462</f>
        <v>0</v>
      </c>
      <c r="B1463" s="158" t="str">
        <f>SUBSTITUTE(SUBSTITUTE(BD_TS!D1462," ",""),"-","/")</f>
        <v/>
      </c>
      <c r="C1463" s="158">
        <f>BD_TS!E1462</f>
        <v>0</v>
      </c>
      <c r="D1463" s="159">
        <f>BD_TS!F1462</f>
        <v>0</v>
      </c>
      <c r="E1463" s="160">
        <f>BD_TS!B1462</f>
        <v>0</v>
      </c>
      <c r="F1463" s="161">
        <f>BD_TS!C1462</f>
        <v>0</v>
      </c>
      <c r="G1463" s="187">
        <f>BD_TS!H1462</f>
        <v>0</v>
      </c>
      <c r="H1463" s="158" t="str">
        <f>IF($A1463=0,"",IFERROR(INDEX(BD_Gestão!A:A,MATCH('Banco de Dados'!$B1463,BD_Gestão!$B:$B,0)),"erro"))</f>
        <v/>
      </c>
      <c r="I1463" s="162" t="str">
        <f>IF($A1463=0,"",IFERROR(INDEX(BD_Gestão!E:E,MATCH('Banco de Dados'!$B1463,BD_Gestão!$B:$B,0)),"erro"))</f>
        <v/>
      </c>
      <c r="J1463" s="186" t="str">
        <f>IF($A1463=0,"",IFERROR(INDEX(BD_Gestão!B:B,MATCH('Banco de Dados'!$B1463,BD_Gestão!$B:$B,0)),"erro"))</f>
        <v/>
      </c>
      <c r="K1463" s="158" t="str">
        <f>IF($A1463=0,"",IFERROR(INDEX(BD_Gestão!C:C,MATCH('Banco de Dados'!$B1463,BD_Gestão!$B:$B,0)),"erro"))</f>
        <v/>
      </c>
      <c r="L1463" s="158" t="str">
        <f>IF($A1463=0,"",IFERROR(INDEX(BD_Gestão!H:H,MATCH('Banco de Dados'!$B1463,BD_Gestão!$B:$B,0)),"erro"))</f>
        <v/>
      </c>
      <c r="M1463" s="161" t="str">
        <f>IF($A1463=0,"",IFERROR(INDEX(BD_Gestão!F:F,MATCH('Banco de Dados'!$B1463,BD_Gestão!$B:$B,0)),"erro"))</f>
        <v/>
      </c>
      <c r="N1463" s="161" t="str">
        <f>IF($A1463=0,"",IFERROR(INDEX(BD_Gestão!J:J,MATCH('Banco de Dados'!$B1463,BD_Gestão!$B:$B,0)),"erro"))</f>
        <v/>
      </c>
      <c r="O1463" s="164" t="str">
        <f>IF($A1463=0,"",IFERROR(INDEX(BD_Gestão!K:K,MATCH('Banco de Dados'!$B1463,BD_Gestão!$B:$B,0)),"erro"))</f>
        <v/>
      </c>
      <c r="P1463" s="169" t="str">
        <f t="shared" si="90"/>
        <v/>
      </c>
      <c r="Q1463" s="170" t="str">
        <f t="shared" si="91"/>
        <v/>
      </c>
      <c r="R1463" s="163" t="e">
        <f t="shared" si="88"/>
        <v>#VALUE!</v>
      </c>
      <c r="S1463" s="163" t="e">
        <f t="shared" si="89"/>
        <v>#VALUE!</v>
      </c>
      <c r="T1463" s="163" t="e">
        <f>INDEX(Controle!O:O,MATCH('Banco de Dados'!A1463,Controle!M:M,0))*E1463/100</f>
        <v>#N/A</v>
      </c>
    </row>
    <row r="1464" spans="1:20" hidden="1" x14ac:dyDescent="0.2">
      <c r="A1464" s="158">
        <f>BD_TS!A1463</f>
        <v>0</v>
      </c>
      <c r="B1464" s="158" t="str">
        <f>SUBSTITUTE(SUBSTITUTE(BD_TS!D1463," ",""),"-","/")</f>
        <v/>
      </c>
      <c r="C1464" s="158">
        <f>BD_TS!E1463</f>
        <v>0</v>
      </c>
      <c r="D1464" s="159">
        <f>BD_TS!F1463</f>
        <v>0</v>
      </c>
      <c r="E1464" s="160">
        <f>BD_TS!B1463</f>
        <v>0</v>
      </c>
      <c r="F1464" s="161">
        <f>BD_TS!C1463</f>
        <v>0</v>
      </c>
      <c r="G1464" s="187">
        <f>BD_TS!H1463</f>
        <v>0</v>
      </c>
      <c r="H1464" s="158" t="str">
        <f>IF($A1464=0,"",IFERROR(INDEX(BD_Gestão!A:A,MATCH('Banco de Dados'!$B1464,BD_Gestão!$B:$B,0)),"erro"))</f>
        <v/>
      </c>
      <c r="I1464" s="162" t="str">
        <f>IF($A1464=0,"",IFERROR(INDEX(BD_Gestão!E:E,MATCH('Banco de Dados'!$B1464,BD_Gestão!$B:$B,0)),"erro"))</f>
        <v/>
      </c>
      <c r="J1464" s="186" t="str">
        <f>IF($A1464=0,"",IFERROR(INDEX(BD_Gestão!B:B,MATCH('Banco de Dados'!$B1464,BD_Gestão!$B:$B,0)),"erro"))</f>
        <v/>
      </c>
      <c r="K1464" s="158" t="str">
        <f>IF($A1464=0,"",IFERROR(INDEX(BD_Gestão!C:C,MATCH('Banco de Dados'!$B1464,BD_Gestão!$B:$B,0)),"erro"))</f>
        <v/>
      </c>
      <c r="L1464" s="158" t="str">
        <f>IF($A1464=0,"",IFERROR(INDEX(BD_Gestão!H:H,MATCH('Banco de Dados'!$B1464,BD_Gestão!$B:$B,0)),"erro"))</f>
        <v/>
      </c>
      <c r="M1464" s="161" t="str">
        <f>IF($A1464=0,"",IFERROR(INDEX(BD_Gestão!F:F,MATCH('Banco de Dados'!$B1464,BD_Gestão!$B:$B,0)),"erro"))</f>
        <v/>
      </c>
      <c r="N1464" s="161" t="str">
        <f>IF($A1464=0,"",IFERROR(INDEX(BD_Gestão!J:J,MATCH('Banco de Dados'!$B1464,BD_Gestão!$B:$B,0)),"erro"))</f>
        <v/>
      </c>
      <c r="O1464" s="164" t="str">
        <f>IF($A1464=0,"",IFERROR(INDEX(BD_Gestão!K:K,MATCH('Banco de Dados'!$B1464,BD_Gestão!$B:$B,0)),"erro"))</f>
        <v/>
      </c>
      <c r="P1464" s="169" t="str">
        <f t="shared" si="90"/>
        <v/>
      </c>
      <c r="Q1464" s="170" t="str">
        <f t="shared" si="91"/>
        <v/>
      </c>
      <c r="R1464" s="163" t="e">
        <f t="shared" si="88"/>
        <v>#VALUE!</v>
      </c>
      <c r="S1464" s="163" t="e">
        <f t="shared" si="89"/>
        <v>#VALUE!</v>
      </c>
      <c r="T1464" s="163" t="e">
        <f>INDEX(Controle!O:O,MATCH('Banco de Dados'!A1464,Controle!M:M,0))*E1464/100</f>
        <v>#N/A</v>
      </c>
    </row>
    <row r="1465" spans="1:20" hidden="1" x14ac:dyDescent="0.2">
      <c r="A1465" s="158">
        <f>BD_TS!A1464</f>
        <v>0</v>
      </c>
      <c r="B1465" s="158" t="str">
        <f>SUBSTITUTE(SUBSTITUTE(BD_TS!D1464," ",""),"-","/")</f>
        <v/>
      </c>
      <c r="C1465" s="158">
        <f>BD_TS!E1464</f>
        <v>0</v>
      </c>
      <c r="D1465" s="159">
        <f>BD_TS!F1464</f>
        <v>0</v>
      </c>
      <c r="E1465" s="160">
        <f>BD_TS!B1464</f>
        <v>0</v>
      </c>
      <c r="F1465" s="161">
        <f>BD_TS!C1464</f>
        <v>0</v>
      </c>
      <c r="G1465" s="187">
        <f>BD_TS!H1464</f>
        <v>0</v>
      </c>
      <c r="H1465" s="158" t="str">
        <f>IF($A1465=0,"",IFERROR(INDEX(BD_Gestão!A:A,MATCH('Banco de Dados'!$B1465,BD_Gestão!$B:$B,0)),"erro"))</f>
        <v/>
      </c>
      <c r="I1465" s="162" t="str">
        <f>IF($A1465=0,"",IFERROR(INDEX(BD_Gestão!E:E,MATCH('Banco de Dados'!$B1465,BD_Gestão!$B:$B,0)),"erro"))</f>
        <v/>
      </c>
      <c r="J1465" s="186" t="str">
        <f>IF($A1465=0,"",IFERROR(INDEX(BD_Gestão!B:B,MATCH('Banco de Dados'!$B1465,BD_Gestão!$B:$B,0)),"erro"))</f>
        <v/>
      </c>
      <c r="K1465" s="158" t="str">
        <f>IF($A1465=0,"",IFERROR(INDEX(BD_Gestão!C:C,MATCH('Banco de Dados'!$B1465,BD_Gestão!$B:$B,0)),"erro"))</f>
        <v/>
      </c>
      <c r="L1465" s="158" t="str">
        <f>IF($A1465=0,"",IFERROR(INDEX(BD_Gestão!H:H,MATCH('Banco de Dados'!$B1465,BD_Gestão!$B:$B,0)),"erro"))</f>
        <v/>
      </c>
      <c r="M1465" s="161" t="str">
        <f>IF($A1465=0,"",IFERROR(INDEX(BD_Gestão!F:F,MATCH('Banco de Dados'!$B1465,BD_Gestão!$B:$B,0)),"erro"))</f>
        <v/>
      </c>
      <c r="N1465" s="161" t="str">
        <f>IF($A1465=0,"",IFERROR(INDEX(BD_Gestão!J:J,MATCH('Banco de Dados'!$B1465,BD_Gestão!$B:$B,0)),"erro"))</f>
        <v/>
      </c>
      <c r="O1465" s="164" t="str">
        <f>IF($A1465=0,"",IFERROR(INDEX(BD_Gestão!K:K,MATCH('Banco de Dados'!$B1465,BD_Gestão!$B:$B,0)),"erro"))</f>
        <v/>
      </c>
      <c r="P1465" s="169" t="str">
        <f t="shared" si="90"/>
        <v/>
      </c>
      <c r="Q1465" s="170" t="str">
        <f t="shared" si="91"/>
        <v/>
      </c>
      <c r="R1465" s="163" t="e">
        <f t="shared" si="88"/>
        <v>#VALUE!</v>
      </c>
      <c r="S1465" s="163" t="e">
        <f t="shared" si="89"/>
        <v>#VALUE!</v>
      </c>
      <c r="T1465" s="163" t="e">
        <f>INDEX(Controle!O:O,MATCH('Banco de Dados'!A1465,Controle!M:M,0))*E1465/100</f>
        <v>#N/A</v>
      </c>
    </row>
    <row r="1466" spans="1:20" hidden="1" x14ac:dyDescent="0.2">
      <c r="A1466" s="158">
        <f>BD_TS!A1465</f>
        <v>0</v>
      </c>
      <c r="B1466" s="158" t="str">
        <f>SUBSTITUTE(SUBSTITUTE(BD_TS!D1465," ",""),"-","/")</f>
        <v/>
      </c>
      <c r="C1466" s="158">
        <f>BD_TS!E1465</f>
        <v>0</v>
      </c>
      <c r="D1466" s="159">
        <f>BD_TS!F1465</f>
        <v>0</v>
      </c>
      <c r="E1466" s="160">
        <f>BD_TS!B1465</f>
        <v>0</v>
      </c>
      <c r="F1466" s="161">
        <f>BD_TS!C1465</f>
        <v>0</v>
      </c>
      <c r="G1466" s="187">
        <f>BD_TS!H1465</f>
        <v>0</v>
      </c>
      <c r="H1466" s="158" t="str">
        <f>IF($A1466=0,"",IFERROR(INDEX(BD_Gestão!A:A,MATCH('Banco de Dados'!$B1466,BD_Gestão!$B:$B,0)),"erro"))</f>
        <v/>
      </c>
      <c r="I1466" s="162" t="str">
        <f>IF($A1466=0,"",IFERROR(INDEX(BD_Gestão!E:E,MATCH('Banco de Dados'!$B1466,BD_Gestão!$B:$B,0)),"erro"))</f>
        <v/>
      </c>
      <c r="J1466" s="186" t="str">
        <f>IF($A1466=0,"",IFERROR(INDEX(BD_Gestão!B:B,MATCH('Banco de Dados'!$B1466,BD_Gestão!$B:$B,0)),"erro"))</f>
        <v/>
      </c>
      <c r="K1466" s="158" t="str">
        <f>IF($A1466=0,"",IFERROR(INDEX(BD_Gestão!C:C,MATCH('Banco de Dados'!$B1466,BD_Gestão!$B:$B,0)),"erro"))</f>
        <v/>
      </c>
      <c r="L1466" s="158" t="str">
        <f>IF($A1466=0,"",IFERROR(INDEX(BD_Gestão!H:H,MATCH('Banco de Dados'!$B1466,BD_Gestão!$B:$B,0)),"erro"))</f>
        <v/>
      </c>
      <c r="M1466" s="161" t="str">
        <f>IF($A1466=0,"",IFERROR(INDEX(BD_Gestão!F:F,MATCH('Banco de Dados'!$B1466,BD_Gestão!$B:$B,0)),"erro"))</f>
        <v/>
      </c>
      <c r="N1466" s="161" t="str">
        <f>IF($A1466=0,"",IFERROR(INDEX(BD_Gestão!J:J,MATCH('Banco de Dados'!$B1466,BD_Gestão!$B:$B,0)),"erro"))</f>
        <v/>
      </c>
      <c r="O1466" s="164" t="str">
        <f>IF($A1466=0,"",IFERROR(INDEX(BD_Gestão!K:K,MATCH('Banco de Dados'!$B1466,BD_Gestão!$B:$B,0)),"erro"))</f>
        <v/>
      </c>
      <c r="P1466" s="169" t="str">
        <f t="shared" si="90"/>
        <v/>
      </c>
      <c r="Q1466" s="170" t="str">
        <f t="shared" si="91"/>
        <v/>
      </c>
      <c r="R1466" s="163" t="e">
        <f t="shared" si="88"/>
        <v>#VALUE!</v>
      </c>
      <c r="S1466" s="163" t="e">
        <f t="shared" si="89"/>
        <v>#VALUE!</v>
      </c>
      <c r="T1466" s="163" t="e">
        <f>INDEX(Controle!O:O,MATCH('Banco de Dados'!A1466,Controle!M:M,0))*E1466/100</f>
        <v>#N/A</v>
      </c>
    </row>
    <row r="1467" spans="1:20" hidden="1" x14ac:dyDescent="0.2">
      <c r="A1467" s="158">
        <f>BD_TS!A1466</f>
        <v>0</v>
      </c>
      <c r="B1467" s="158" t="str">
        <f>SUBSTITUTE(SUBSTITUTE(BD_TS!D1466," ",""),"-","/")</f>
        <v/>
      </c>
      <c r="C1467" s="158">
        <f>BD_TS!E1466</f>
        <v>0</v>
      </c>
      <c r="D1467" s="159">
        <f>BD_TS!F1466</f>
        <v>0</v>
      </c>
      <c r="E1467" s="160">
        <f>BD_TS!B1466</f>
        <v>0</v>
      </c>
      <c r="F1467" s="161">
        <f>BD_TS!C1466</f>
        <v>0</v>
      </c>
      <c r="G1467" s="187">
        <f>BD_TS!H1466</f>
        <v>0</v>
      </c>
      <c r="H1467" s="158" t="str">
        <f>IF($A1467=0,"",IFERROR(INDEX(BD_Gestão!A:A,MATCH('Banco de Dados'!$B1467,BD_Gestão!$B:$B,0)),"erro"))</f>
        <v/>
      </c>
      <c r="I1467" s="162" t="str">
        <f>IF($A1467=0,"",IFERROR(INDEX(BD_Gestão!E:E,MATCH('Banco de Dados'!$B1467,BD_Gestão!$B:$B,0)),"erro"))</f>
        <v/>
      </c>
      <c r="J1467" s="186" t="str">
        <f>IF($A1467=0,"",IFERROR(INDEX(BD_Gestão!B:B,MATCH('Banco de Dados'!$B1467,BD_Gestão!$B:$B,0)),"erro"))</f>
        <v/>
      </c>
      <c r="K1467" s="158" t="str">
        <f>IF($A1467=0,"",IFERROR(INDEX(BD_Gestão!C:C,MATCH('Banco de Dados'!$B1467,BD_Gestão!$B:$B,0)),"erro"))</f>
        <v/>
      </c>
      <c r="L1467" s="158" t="str">
        <f>IF($A1467=0,"",IFERROR(INDEX(BD_Gestão!H:H,MATCH('Banco de Dados'!$B1467,BD_Gestão!$B:$B,0)),"erro"))</f>
        <v/>
      </c>
      <c r="M1467" s="161" t="str">
        <f>IF($A1467=0,"",IFERROR(INDEX(BD_Gestão!F:F,MATCH('Banco de Dados'!$B1467,BD_Gestão!$B:$B,0)),"erro"))</f>
        <v/>
      </c>
      <c r="N1467" s="161" t="str">
        <f>IF($A1467=0,"",IFERROR(INDEX(BD_Gestão!J:J,MATCH('Banco de Dados'!$B1467,BD_Gestão!$B:$B,0)),"erro"))</f>
        <v/>
      </c>
      <c r="O1467" s="164" t="str">
        <f>IF($A1467=0,"",IFERROR(INDEX(BD_Gestão!K:K,MATCH('Banco de Dados'!$B1467,BD_Gestão!$B:$B,0)),"erro"))</f>
        <v/>
      </c>
      <c r="P1467" s="169" t="str">
        <f t="shared" si="90"/>
        <v/>
      </c>
      <c r="Q1467" s="170" t="str">
        <f t="shared" si="91"/>
        <v/>
      </c>
      <c r="R1467" s="163" t="e">
        <f t="shared" si="88"/>
        <v>#VALUE!</v>
      </c>
      <c r="S1467" s="163" t="e">
        <f t="shared" si="89"/>
        <v>#VALUE!</v>
      </c>
      <c r="T1467" s="163" t="e">
        <f>INDEX(Controle!O:O,MATCH('Banco de Dados'!A1467,Controle!M:M,0))*E1467/100</f>
        <v>#N/A</v>
      </c>
    </row>
    <row r="1468" spans="1:20" hidden="1" x14ac:dyDescent="0.2">
      <c r="A1468" s="158">
        <f>BD_TS!A1467</f>
        <v>0</v>
      </c>
      <c r="B1468" s="158" t="str">
        <f>SUBSTITUTE(SUBSTITUTE(BD_TS!D1467," ",""),"-","/")</f>
        <v/>
      </c>
      <c r="C1468" s="158">
        <f>BD_TS!E1467</f>
        <v>0</v>
      </c>
      <c r="D1468" s="159">
        <f>BD_TS!F1467</f>
        <v>0</v>
      </c>
      <c r="E1468" s="160">
        <f>BD_TS!B1467</f>
        <v>0</v>
      </c>
      <c r="F1468" s="161">
        <f>BD_TS!C1467</f>
        <v>0</v>
      </c>
      <c r="G1468" s="187">
        <f>BD_TS!H1467</f>
        <v>0</v>
      </c>
      <c r="H1468" s="158" t="str">
        <f>IF($A1468=0,"",IFERROR(INDEX(BD_Gestão!A:A,MATCH('Banco de Dados'!$B1468,BD_Gestão!$B:$B,0)),"erro"))</f>
        <v/>
      </c>
      <c r="I1468" s="162" t="str">
        <f>IF($A1468=0,"",IFERROR(INDEX(BD_Gestão!E:E,MATCH('Banco de Dados'!$B1468,BD_Gestão!$B:$B,0)),"erro"))</f>
        <v/>
      </c>
      <c r="J1468" s="186" t="str">
        <f>IF($A1468=0,"",IFERROR(INDEX(BD_Gestão!B:B,MATCH('Banco de Dados'!$B1468,BD_Gestão!$B:$B,0)),"erro"))</f>
        <v/>
      </c>
      <c r="K1468" s="158" t="str">
        <f>IF($A1468=0,"",IFERROR(INDEX(BD_Gestão!C:C,MATCH('Banco de Dados'!$B1468,BD_Gestão!$B:$B,0)),"erro"))</f>
        <v/>
      </c>
      <c r="L1468" s="158" t="str">
        <f>IF($A1468=0,"",IFERROR(INDEX(BD_Gestão!H:H,MATCH('Banco de Dados'!$B1468,BD_Gestão!$B:$B,0)),"erro"))</f>
        <v/>
      </c>
      <c r="M1468" s="161" t="str">
        <f>IF($A1468=0,"",IFERROR(INDEX(BD_Gestão!F:F,MATCH('Banco de Dados'!$B1468,BD_Gestão!$B:$B,0)),"erro"))</f>
        <v/>
      </c>
      <c r="N1468" s="161" t="str">
        <f>IF($A1468=0,"",IFERROR(INDEX(BD_Gestão!J:J,MATCH('Banco de Dados'!$B1468,BD_Gestão!$B:$B,0)),"erro"))</f>
        <v/>
      </c>
      <c r="O1468" s="164" t="str">
        <f>IF($A1468=0,"",IFERROR(INDEX(BD_Gestão!K:K,MATCH('Banco de Dados'!$B1468,BD_Gestão!$B:$B,0)),"erro"))</f>
        <v/>
      </c>
      <c r="P1468" s="169" t="str">
        <f t="shared" si="90"/>
        <v/>
      </c>
      <c r="Q1468" s="170" t="str">
        <f t="shared" si="91"/>
        <v/>
      </c>
      <c r="R1468" s="163" t="e">
        <f t="shared" si="88"/>
        <v>#VALUE!</v>
      </c>
      <c r="S1468" s="163" t="e">
        <f t="shared" si="89"/>
        <v>#VALUE!</v>
      </c>
      <c r="T1468" s="163" t="e">
        <f>INDEX(Controle!O:O,MATCH('Banco de Dados'!A1468,Controle!M:M,0))*E1468/100</f>
        <v>#N/A</v>
      </c>
    </row>
    <row r="1469" spans="1:20" hidden="1" x14ac:dyDescent="0.2">
      <c r="A1469" s="158">
        <f>BD_TS!A1468</f>
        <v>0</v>
      </c>
      <c r="B1469" s="158" t="str">
        <f>SUBSTITUTE(SUBSTITUTE(BD_TS!D1468," ",""),"-","/")</f>
        <v/>
      </c>
      <c r="C1469" s="158">
        <f>BD_TS!E1468</f>
        <v>0</v>
      </c>
      <c r="D1469" s="159">
        <f>BD_TS!F1468</f>
        <v>0</v>
      </c>
      <c r="E1469" s="160">
        <f>BD_TS!B1468</f>
        <v>0</v>
      </c>
      <c r="F1469" s="161">
        <f>BD_TS!C1468</f>
        <v>0</v>
      </c>
      <c r="G1469" s="187">
        <f>BD_TS!H1468</f>
        <v>0</v>
      </c>
      <c r="H1469" s="158" t="str">
        <f>IF($A1469=0,"",IFERROR(INDEX(BD_Gestão!A:A,MATCH('Banco de Dados'!$B1469,BD_Gestão!$B:$B,0)),"erro"))</f>
        <v/>
      </c>
      <c r="I1469" s="162" t="str">
        <f>IF($A1469=0,"",IFERROR(INDEX(BD_Gestão!E:E,MATCH('Banco de Dados'!$B1469,BD_Gestão!$B:$B,0)),"erro"))</f>
        <v/>
      </c>
      <c r="J1469" s="186" t="str">
        <f>IF($A1469=0,"",IFERROR(INDEX(BD_Gestão!B:B,MATCH('Banco de Dados'!$B1469,BD_Gestão!$B:$B,0)),"erro"))</f>
        <v/>
      </c>
      <c r="K1469" s="158" t="str">
        <f>IF($A1469=0,"",IFERROR(INDEX(BD_Gestão!C:C,MATCH('Banco de Dados'!$B1469,BD_Gestão!$B:$B,0)),"erro"))</f>
        <v/>
      </c>
      <c r="L1469" s="158" t="str">
        <f>IF($A1469=0,"",IFERROR(INDEX(BD_Gestão!H:H,MATCH('Banco de Dados'!$B1469,BD_Gestão!$B:$B,0)),"erro"))</f>
        <v/>
      </c>
      <c r="M1469" s="161" t="str">
        <f>IF($A1469=0,"",IFERROR(INDEX(BD_Gestão!F:F,MATCH('Banco de Dados'!$B1469,BD_Gestão!$B:$B,0)),"erro"))</f>
        <v/>
      </c>
      <c r="N1469" s="161" t="str">
        <f>IF($A1469=0,"",IFERROR(INDEX(BD_Gestão!J:J,MATCH('Banco de Dados'!$B1469,BD_Gestão!$B:$B,0)),"erro"))</f>
        <v/>
      </c>
      <c r="O1469" s="164" t="str">
        <f>IF($A1469=0,"",IFERROR(INDEX(BD_Gestão!K:K,MATCH('Banco de Dados'!$B1469,BD_Gestão!$B:$B,0)),"erro"))</f>
        <v/>
      </c>
      <c r="P1469" s="169" t="str">
        <f t="shared" si="90"/>
        <v/>
      </c>
      <c r="Q1469" s="170" t="str">
        <f t="shared" si="91"/>
        <v/>
      </c>
      <c r="R1469" s="163" t="e">
        <f t="shared" si="88"/>
        <v>#VALUE!</v>
      </c>
      <c r="S1469" s="163" t="e">
        <f t="shared" si="89"/>
        <v>#VALUE!</v>
      </c>
      <c r="T1469" s="163" t="e">
        <f>INDEX(Controle!O:O,MATCH('Banco de Dados'!A1469,Controle!M:M,0))*E1469/100</f>
        <v>#N/A</v>
      </c>
    </row>
    <row r="1470" spans="1:20" hidden="1" x14ac:dyDescent="0.2">
      <c r="A1470" s="158">
        <f>BD_TS!A1469</f>
        <v>0</v>
      </c>
      <c r="B1470" s="158" t="str">
        <f>SUBSTITUTE(SUBSTITUTE(BD_TS!D1469," ",""),"-","/")</f>
        <v/>
      </c>
      <c r="C1470" s="158">
        <f>BD_TS!E1469</f>
        <v>0</v>
      </c>
      <c r="D1470" s="159">
        <f>BD_TS!F1469</f>
        <v>0</v>
      </c>
      <c r="E1470" s="160">
        <f>BD_TS!B1469</f>
        <v>0</v>
      </c>
      <c r="F1470" s="161">
        <f>BD_TS!C1469</f>
        <v>0</v>
      </c>
      <c r="G1470" s="187">
        <f>BD_TS!H1469</f>
        <v>0</v>
      </c>
      <c r="H1470" s="158" t="str">
        <f>IF($A1470=0,"",IFERROR(INDEX(BD_Gestão!A:A,MATCH('Banco de Dados'!$B1470,BD_Gestão!$B:$B,0)),"erro"))</f>
        <v/>
      </c>
      <c r="I1470" s="162" t="str">
        <f>IF($A1470=0,"",IFERROR(INDEX(BD_Gestão!E:E,MATCH('Banco de Dados'!$B1470,BD_Gestão!$B:$B,0)),"erro"))</f>
        <v/>
      </c>
      <c r="J1470" s="186" t="str">
        <f>IF($A1470=0,"",IFERROR(INDEX(BD_Gestão!B:B,MATCH('Banco de Dados'!$B1470,BD_Gestão!$B:$B,0)),"erro"))</f>
        <v/>
      </c>
      <c r="K1470" s="158" t="str">
        <f>IF($A1470=0,"",IFERROR(INDEX(BD_Gestão!C:C,MATCH('Banco de Dados'!$B1470,BD_Gestão!$B:$B,0)),"erro"))</f>
        <v/>
      </c>
      <c r="L1470" s="158" t="str">
        <f>IF($A1470=0,"",IFERROR(INDEX(BD_Gestão!H:H,MATCH('Banco de Dados'!$B1470,BD_Gestão!$B:$B,0)),"erro"))</f>
        <v/>
      </c>
      <c r="M1470" s="161" t="str">
        <f>IF($A1470=0,"",IFERROR(INDEX(BD_Gestão!F:F,MATCH('Banco de Dados'!$B1470,BD_Gestão!$B:$B,0)),"erro"))</f>
        <v/>
      </c>
      <c r="N1470" s="161" t="str">
        <f>IF($A1470=0,"",IFERROR(INDEX(BD_Gestão!J:J,MATCH('Banco de Dados'!$B1470,BD_Gestão!$B:$B,0)),"erro"))</f>
        <v/>
      </c>
      <c r="O1470" s="164" t="str">
        <f>IF($A1470=0,"",IFERROR(INDEX(BD_Gestão!K:K,MATCH('Banco de Dados'!$B1470,BD_Gestão!$B:$B,0)),"erro"))</f>
        <v/>
      </c>
      <c r="P1470" s="169" t="str">
        <f t="shared" si="90"/>
        <v/>
      </c>
      <c r="Q1470" s="170" t="str">
        <f t="shared" si="91"/>
        <v/>
      </c>
      <c r="R1470" s="163" t="e">
        <f t="shared" si="88"/>
        <v>#VALUE!</v>
      </c>
      <c r="S1470" s="163" t="e">
        <f t="shared" si="89"/>
        <v>#VALUE!</v>
      </c>
      <c r="T1470" s="163" t="e">
        <f>INDEX(Controle!O:O,MATCH('Banco de Dados'!A1470,Controle!M:M,0))*E1470/100</f>
        <v>#N/A</v>
      </c>
    </row>
    <row r="1471" spans="1:20" hidden="1" x14ac:dyDescent="0.2">
      <c r="A1471" s="158">
        <f>BD_TS!A1470</f>
        <v>0</v>
      </c>
      <c r="B1471" s="158" t="str">
        <f>SUBSTITUTE(SUBSTITUTE(BD_TS!D1470," ",""),"-","/")</f>
        <v/>
      </c>
      <c r="C1471" s="158">
        <f>BD_TS!E1470</f>
        <v>0</v>
      </c>
      <c r="D1471" s="159">
        <f>BD_TS!F1470</f>
        <v>0</v>
      </c>
      <c r="E1471" s="160">
        <f>BD_TS!B1470</f>
        <v>0</v>
      </c>
      <c r="F1471" s="161">
        <f>BD_TS!C1470</f>
        <v>0</v>
      </c>
      <c r="G1471" s="187">
        <f>BD_TS!H1470</f>
        <v>0</v>
      </c>
      <c r="H1471" s="158" t="str">
        <f>IF($A1471=0,"",IFERROR(INDEX(BD_Gestão!A:A,MATCH('Banco de Dados'!$B1471,BD_Gestão!$B:$B,0)),"erro"))</f>
        <v/>
      </c>
      <c r="I1471" s="162" t="str">
        <f>IF($A1471=0,"",IFERROR(INDEX(BD_Gestão!E:E,MATCH('Banco de Dados'!$B1471,BD_Gestão!$B:$B,0)),"erro"))</f>
        <v/>
      </c>
      <c r="J1471" s="186" t="str">
        <f>IF($A1471=0,"",IFERROR(INDEX(BD_Gestão!B:B,MATCH('Banco de Dados'!$B1471,BD_Gestão!$B:$B,0)),"erro"))</f>
        <v/>
      </c>
      <c r="K1471" s="158" t="str">
        <f>IF($A1471=0,"",IFERROR(INDEX(BD_Gestão!C:C,MATCH('Banco de Dados'!$B1471,BD_Gestão!$B:$B,0)),"erro"))</f>
        <v/>
      </c>
      <c r="L1471" s="158" t="str">
        <f>IF($A1471=0,"",IFERROR(INDEX(BD_Gestão!H:H,MATCH('Banco de Dados'!$B1471,BD_Gestão!$B:$B,0)),"erro"))</f>
        <v/>
      </c>
      <c r="M1471" s="161" t="str">
        <f>IF($A1471=0,"",IFERROR(INDEX(BD_Gestão!F:F,MATCH('Banco de Dados'!$B1471,BD_Gestão!$B:$B,0)),"erro"))</f>
        <v/>
      </c>
      <c r="N1471" s="161" t="str">
        <f>IF($A1471=0,"",IFERROR(INDEX(BD_Gestão!J:J,MATCH('Banco de Dados'!$B1471,BD_Gestão!$B:$B,0)),"erro"))</f>
        <v/>
      </c>
      <c r="O1471" s="164" t="str">
        <f>IF($A1471=0,"",IFERROR(INDEX(BD_Gestão!K:K,MATCH('Banco de Dados'!$B1471,BD_Gestão!$B:$B,0)),"erro"))</f>
        <v/>
      </c>
      <c r="P1471" s="169" t="str">
        <f t="shared" si="90"/>
        <v/>
      </c>
      <c r="Q1471" s="170" t="str">
        <f t="shared" si="91"/>
        <v/>
      </c>
      <c r="R1471" s="163" t="e">
        <f t="shared" si="88"/>
        <v>#VALUE!</v>
      </c>
      <c r="S1471" s="163" t="e">
        <f t="shared" si="89"/>
        <v>#VALUE!</v>
      </c>
      <c r="T1471" s="163" t="e">
        <f>INDEX(Controle!O:O,MATCH('Banco de Dados'!A1471,Controle!M:M,0))*E1471/100</f>
        <v>#N/A</v>
      </c>
    </row>
    <row r="1472" spans="1:20" hidden="1" x14ac:dyDescent="0.2">
      <c r="A1472" s="158">
        <f>BD_TS!A1471</f>
        <v>0</v>
      </c>
      <c r="B1472" s="158" t="str">
        <f>SUBSTITUTE(SUBSTITUTE(BD_TS!D1471," ",""),"-","/")</f>
        <v/>
      </c>
      <c r="C1472" s="158">
        <f>BD_TS!E1471</f>
        <v>0</v>
      </c>
      <c r="D1472" s="159">
        <f>BD_TS!F1471</f>
        <v>0</v>
      </c>
      <c r="E1472" s="160">
        <f>BD_TS!B1471</f>
        <v>0</v>
      </c>
      <c r="F1472" s="161">
        <f>BD_TS!C1471</f>
        <v>0</v>
      </c>
      <c r="G1472" s="187">
        <f>BD_TS!H1471</f>
        <v>0</v>
      </c>
      <c r="H1472" s="158" t="str">
        <f>IF($A1472=0,"",IFERROR(INDEX(BD_Gestão!A:A,MATCH('Banco de Dados'!$B1472,BD_Gestão!$B:$B,0)),"erro"))</f>
        <v/>
      </c>
      <c r="I1472" s="162" t="str">
        <f>IF($A1472=0,"",IFERROR(INDEX(BD_Gestão!E:E,MATCH('Banco de Dados'!$B1472,BD_Gestão!$B:$B,0)),"erro"))</f>
        <v/>
      </c>
      <c r="J1472" s="186" t="str">
        <f>IF($A1472=0,"",IFERROR(INDEX(BD_Gestão!B:B,MATCH('Banco de Dados'!$B1472,BD_Gestão!$B:$B,0)),"erro"))</f>
        <v/>
      </c>
      <c r="K1472" s="158" t="str">
        <f>IF($A1472=0,"",IFERROR(INDEX(BD_Gestão!C:C,MATCH('Banco de Dados'!$B1472,BD_Gestão!$B:$B,0)),"erro"))</f>
        <v/>
      </c>
      <c r="L1472" s="158" t="str">
        <f>IF($A1472=0,"",IFERROR(INDEX(BD_Gestão!H:H,MATCH('Banco de Dados'!$B1472,BD_Gestão!$B:$B,0)),"erro"))</f>
        <v/>
      </c>
      <c r="M1472" s="161" t="str">
        <f>IF($A1472=0,"",IFERROR(INDEX(BD_Gestão!F:F,MATCH('Banco de Dados'!$B1472,BD_Gestão!$B:$B,0)),"erro"))</f>
        <v/>
      </c>
      <c r="N1472" s="161" t="str">
        <f>IF($A1472=0,"",IFERROR(INDEX(BD_Gestão!J:J,MATCH('Banco de Dados'!$B1472,BD_Gestão!$B:$B,0)),"erro"))</f>
        <v/>
      </c>
      <c r="O1472" s="164" t="str">
        <f>IF($A1472=0,"",IFERROR(INDEX(BD_Gestão!K:K,MATCH('Banco de Dados'!$B1472,BD_Gestão!$B:$B,0)),"erro"))</f>
        <v/>
      </c>
      <c r="P1472" s="169" t="str">
        <f t="shared" si="90"/>
        <v/>
      </c>
      <c r="Q1472" s="170" t="str">
        <f t="shared" si="91"/>
        <v/>
      </c>
      <c r="R1472" s="163" t="e">
        <f t="shared" si="88"/>
        <v>#VALUE!</v>
      </c>
      <c r="S1472" s="163" t="e">
        <f t="shared" si="89"/>
        <v>#VALUE!</v>
      </c>
      <c r="T1472" s="163" t="e">
        <f>INDEX(Controle!O:O,MATCH('Banco de Dados'!A1472,Controle!M:M,0))*E1472/100</f>
        <v>#N/A</v>
      </c>
    </row>
    <row r="1473" spans="1:20" hidden="1" x14ac:dyDescent="0.2">
      <c r="A1473" s="158">
        <f>BD_TS!A1472</f>
        <v>0</v>
      </c>
      <c r="B1473" s="158" t="str">
        <f>SUBSTITUTE(SUBSTITUTE(BD_TS!D1472," ",""),"-","/")</f>
        <v/>
      </c>
      <c r="C1473" s="158">
        <f>BD_TS!E1472</f>
        <v>0</v>
      </c>
      <c r="D1473" s="159">
        <f>BD_TS!F1472</f>
        <v>0</v>
      </c>
      <c r="E1473" s="160">
        <f>BD_TS!B1472</f>
        <v>0</v>
      </c>
      <c r="F1473" s="161">
        <f>BD_TS!C1472</f>
        <v>0</v>
      </c>
      <c r="G1473" s="187">
        <f>BD_TS!H1472</f>
        <v>0</v>
      </c>
      <c r="H1473" s="158" t="str">
        <f>IF($A1473=0,"",IFERROR(INDEX(BD_Gestão!A:A,MATCH('Banco de Dados'!$B1473,BD_Gestão!$B:$B,0)),"erro"))</f>
        <v/>
      </c>
      <c r="I1473" s="162" t="str">
        <f>IF($A1473=0,"",IFERROR(INDEX(BD_Gestão!E:E,MATCH('Banco de Dados'!$B1473,BD_Gestão!$B:$B,0)),"erro"))</f>
        <v/>
      </c>
      <c r="J1473" s="186" t="str">
        <f>IF($A1473=0,"",IFERROR(INDEX(BD_Gestão!B:B,MATCH('Banco de Dados'!$B1473,BD_Gestão!$B:$B,0)),"erro"))</f>
        <v/>
      </c>
      <c r="K1473" s="158" t="str">
        <f>IF($A1473=0,"",IFERROR(INDEX(BD_Gestão!C:C,MATCH('Banco de Dados'!$B1473,BD_Gestão!$B:$B,0)),"erro"))</f>
        <v/>
      </c>
      <c r="L1473" s="158" t="str">
        <f>IF($A1473=0,"",IFERROR(INDEX(BD_Gestão!H:H,MATCH('Banco de Dados'!$B1473,BD_Gestão!$B:$B,0)),"erro"))</f>
        <v/>
      </c>
      <c r="M1473" s="161" t="str">
        <f>IF($A1473=0,"",IFERROR(INDEX(BD_Gestão!F:F,MATCH('Banco de Dados'!$B1473,BD_Gestão!$B:$B,0)),"erro"))</f>
        <v/>
      </c>
      <c r="N1473" s="161" t="str">
        <f>IF($A1473=0,"",IFERROR(INDEX(BD_Gestão!J:J,MATCH('Banco de Dados'!$B1473,BD_Gestão!$B:$B,0)),"erro"))</f>
        <v/>
      </c>
      <c r="O1473" s="164" t="str">
        <f>IF($A1473=0,"",IFERROR(INDEX(BD_Gestão!K:K,MATCH('Banco de Dados'!$B1473,BD_Gestão!$B:$B,0)),"erro"))</f>
        <v/>
      </c>
      <c r="P1473" s="169" t="str">
        <f t="shared" si="90"/>
        <v/>
      </c>
      <c r="Q1473" s="170" t="str">
        <f t="shared" si="91"/>
        <v/>
      </c>
      <c r="R1473" s="163" t="e">
        <f t="shared" si="88"/>
        <v>#VALUE!</v>
      </c>
      <c r="S1473" s="163" t="e">
        <f t="shared" si="89"/>
        <v>#VALUE!</v>
      </c>
      <c r="T1473" s="163" t="e">
        <f>INDEX(Controle!O:O,MATCH('Banco de Dados'!A1473,Controle!M:M,0))*E1473/100</f>
        <v>#N/A</v>
      </c>
    </row>
    <row r="1474" spans="1:20" hidden="1" x14ac:dyDescent="0.2">
      <c r="A1474" s="158">
        <f>BD_TS!A1473</f>
        <v>0</v>
      </c>
      <c r="B1474" s="158" t="str">
        <f>SUBSTITUTE(SUBSTITUTE(BD_TS!D1473," ",""),"-","/")</f>
        <v/>
      </c>
      <c r="C1474" s="158">
        <f>BD_TS!E1473</f>
        <v>0</v>
      </c>
      <c r="D1474" s="159">
        <f>BD_TS!F1473</f>
        <v>0</v>
      </c>
      <c r="E1474" s="160">
        <f>BD_TS!B1473</f>
        <v>0</v>
      </c>
      <c r="F1474" s="161">
        <f>BD_TS!C1473</f>
        <v>0</v>
      </c>
      <c r="G1474" s="187">
        <f>BD_TS!H1473</f>
        <v>0</v>
      </c>
      <c r="H1474" s="158" t="str">
        <f>IF($A1474=0,"",IFERROR(INDEX(BD_Gestão!A:A,MATCH('Banco de Dados'!$B1474,BD_Gestão!$B:$B,0)),"erro"))</f>
        <v/>
      </c>
      <c r="I1474" s="162" t="str">
        <f>IF($A1474=0,"",IFERROR(INDEX(BD_Gestão!E:E,MATCH('Banco de Dados'!$B1474,BD_Gestão!$B:$B,0)),"erro"))</f>
        <v/>
      </c>
      <c r="J1474" s="186" t="str">
        <f>IF($A1474=0,"",IFERROR(INDEX(BD_Gestão!B:B,MATCH('Banco de Dados'!$B1474,BD_Gestão!$B:$B,0)),"erro"))</f>
        <v/>
      </c>
      <c r="K1474" s="158" t="str">
        <f>IF($A1474=0,"",IFERROR(INDEX(BD_Gestão!C:C,MATCH('Banco de Dados'!$B1474,BD_Gestão!$B:$B,0)),"erro"))</f>
        <v/>
      </c>
      <c r="L1474" s="158" t="str">
        <f>IF($A1474=0,"",IFERROR(INDEX(BD_Gestão!H:H,MATCH('Banco de Dados'!$B1474,BD_Gestão!$B:$B,0)),"erro"))</f>
        <v/>
      </c>
      <c r="M1474" s="161" t="str">
        <f>IF($A1474=0,"",IFERROR(INDEX(BD_Gestão!F:F,MATCH('Banco de Dados'!$B1474,BD_Gestão!$B:$B,0)),"erro"))</f>
        <v/>
      </c>
      <c r="N1474" s="161" t="str">
        <f>IF($A1474=0,"",IFERROR(INDEX(BD_Gestão!J:J,MATCH('Banco de Dados'!$B1474,BD_Gestão!$B:$B,0)),"erro"))</f>
        <v/>
      </c>
      <c r="O1474" s="164" t="str">
        <f>IF($A1474=0,"",IFERROR(INDEX(BD_Gestão!K:K,MATCH('Banco de Dados'!$B1474,BD_Gestão!$B:$B,0)),"erro"))</f>
        <v/>
      </c>
      <c r="P1474" s="169" t="str">
        <f t="shared" si="90"/>
        <v/>
      </c>
      <c r="Q1474" s="170" t="str">
        <f t="shared" si="91"/>
        <v/>
      </c>
      <c r="R1474" s="163" t="e">
        <f t="shared" si="88"/>
        <v>#VALUE!</v>
      </c>
      <c r="S1474" s="163" t="e">
        <f t="shared" si="89"/>
        <v>#VALUE!</v>
      </c>
      <c r="T1474" s="163" t="e">
        <f>INDEX(Controle!O:O,MATCH('Banco de Dados'!A1474,Controle!M:M,0))*E1474/100</f>
        <v>#N/A</v>
      </c>
    </row>
    <row r="1475" spans="1:20" hidden="1" x14ac:dyDescent="0.2">
      <c r="A1475" s="158">
        <f>BD_TS!A1474</f>
        <v>0</v>
      </c>
      <c r="B1475" s="158" t="str">
        <f>SUBSTITUTE(SUBSTITUTE(BD_TS!D1474," ",""),"-","/")</f>
        <v/>
      </c>
      <c r="C1475" s="158">
        <f>BD_TS!E1474</f>
        <v>0</v>
      </c>
      <c r="D1475" s="159">
        <f>BD_TS!F1474</f>
        <v>0</v>
      </c>
      <c r="E1475" s="160">
        <f>BD_TS!B1474</f>
        <v>0</v>
      </c>
      <c r="F1475" s="161">
        <f>BD_TS!C1474</f>
        <v>0</v>
      </c>
      <c r="G1475" s="187">
        <f>BD_TS!H1474</f>
        <v>0</v>
      </c>
      <c r="H1475" s="158" t="str">
        <f>IF($A1475=0,"",IFERROR(INDEX(BD_Gestão!A:A,MATCH('Banco de Dados'!$B1475,BD_Gestão!$B:$B,0)),"erro"))</f>
        <v/>
      </c>
      <c r="I1475" s="162" t="str">
        <f>IF($A1475=0,"",IFERROR(INDEX(BD_Gestão!E:E,MATCH('Banco de Dados'!$B1475,BD_Gestão!$B:$B,0)),"erro"))</f>
        <v/>
      </c>
      <c r="J1475" s="186" t="str">
        <f>IF($A1475=0,"",IFERROR(INDEX(BD_Gestão!B:B,MATCH('Banco de Dados'!$B1475,BD_Gestão!$B:$B,0)),"erro"))</f>
        <v/>
      </c>
      <c r="K1475" s="158" t="str">
        <f>IF($A1475=0,"",IFERROR(INDEX(BD_Gestão!C:C,MATCH('Banco de Dados'!$B1475,BD_Gestão!$B:$B,0)),"erro"))</f>
        <v/>
      </c>
      <c r="L1475" s="158" t="str">
        <f>IF($A1475=0,"",IFERROR(INDEX(BD_Gestão!H:H,MATCH('Banco de Dados'!$B1475,BD_Gestão!$B:$B,0)),"erro"))</f>
        <v/>
      </c>
      <c r="M1475" s="161" t="str">
        <f>IF($A1475=0,"",IFERROR(INDEX(BD_Gestão!F:F,MATCH('Banco de Dados'!$B1475,BD_Gestão!$B:$B,0)),"erro"))</f>
        <v/>
      </c>
      <c r="N1475" s="161" t="str">
        <f>IF($A1475=0,"",IFERROR(INDEX(BD_Gestão!J:J,MATCH('Banco de Dados'!$B1475,BD_Gestão!$B:$B,0)),"erro"))</f>
        <v/>
      </c>
      <c r="O1475" s="164" t="str">
        <f>IF($A1475=0,"",IFERROR(INDEX(BD_Gestão!K:K,MATCH('Banco de Dados'!$B1475,BD_Gestão!$B:$B,0)),"erro"))</f>
        <v/>
      </c>
      <c r="P1475" s="169" t="str">
        <f t="shared" si="90"/>
        <v/>
      </c>
      <c r="Q1475" s="170" t="str">
        <f t="shared" si="91"/>
        <v/>
      </c>
      <c r="R1475" s="163" t="e">
        <f t="shared" si="88"/>
        <v>#VALUE!</v>
      </c>
      <c r="S1475" s="163" t="e">
        <f t="shared" si="89"/>
        <v>#VALUE!</v>
      </c>
      <c r="T1475" s="163" t="e">
        <f>INDEX(Controle!O:O,MATCH('Banco de Dados'!A1475,Controle!M:M,0))*E1475/100</f>
        <v>#N/A</v>
      </c>
    </row>
    <row r="1476" spans="1:20" hidden="1" x14ac:dyDescent="0.2">
      <c r="A1476" s="158">
        <f>BD_TS!A1475</f>
        <v>0</v>
      </c>
      <c r="B1476" s="158" t="str">
        <f>SUBSTITUTE(SUBSTITUTE(BD_TS!D1475," ",""),"-","/")</f>
        <v/>
      </c>
      <c r="C1476" s="158">
        <f>BD_TS!E1475</f>
        <v>0</v>
      </c>
      <c r="D1476" s="159">
        <f>BD_TS!F1475</f>
        <v>0</v>
      </c>
      <c r="E1476" s="160">
        <f>BD_TS!B1475</f>
        <v>0</v>
      </c>
      <c r="F1476" s="161">
        <f>BD_TS!C1475</f>
        <v>0</v>
      </c>
      <c r="G1476" s="187">
        <f>BD_TS!H1475</f>
        <v>0</v>
      </c>
      <c r="H1476" s="158" t="str">
        <f>IF($A1476=0,"",IFERROR(INDEX(BD_Gestão!A:A,MATCH('Banco de Dados'!$B1476,BD_Gestão!$B:$B,0)),"erro"))</f>
        <v/>
      </c>
      <c r="I1476" s="162" t="str">
        <f>IF($A1476=0,"",IFERROR(INDEX(BD_Gestão!E:E,MATCH('Banco de Dados'!$B1476,BD_Gestão!$B:$B,0)),"erro"))</f>
        <v/>
      </c>
      <c r="J1476" s="186" t="str">
        <f>IF($A1476=0,"",IFERROR(INDEX(BD_Gestão!B:B,MATCH('Banco de Dados'!$B1476,BD_Gestão!$B:$B,0)),"erro"))</f>
        <v/>
      </c>
      <c r="K1476" s="158" t="str">
        <f>IF($A1476=0,"",IFERROR(INDEX(BD_Gestão!C:C,MATCH('Banco de Dados'!$B1476,BD_Gestão!$B:$B,0)),"erro"))</f>
        <v/>
      </c>
      <c r="L1476" s="158" t="str">
        <f>IF($A1476=0,"",IFERROR(INDEX(BD_Gestão!H:H,MATCH('Banco de Dados'!$B1476,BD_Gestão!$B:$B,0)),"erro"))</f>
        <v/>
      </c>
      <c r="M1476" s="161" t="str">
        <f>IF($A1476=0,"",IFERROR(INDEX(BD_Gestão!F:F,MATCH('Banco de Dados'!$B1476,BD_Gestão!$B:$B,0)),"erro"))</f>
        <v/>
      </c>
      <c r="N1476" s="161" t="str">
        <f>IF($A1476=0,"",IFERROR(INDEX(BD_Gestão!J:J,MATCH('Banco de Dados'!$B1476,BD_Gestão!$B:$B,0)),"erro"))</f>
        <v/>
      </c>
      <c r="O1476" s="164" t="str">
        <f>IF($A1476=0,"",IFERROR(INDEX(BD_Gestão!K:K,MATCH('Banco de Dados'!$B1476,BD_Gestão!$B:$B,0)),"erro"))</f>
        <v/>
      </c>
      <c r="P1476" s="169" t="str">
        <f t="shared" si="90"/>
        <v/>
      </c>
      <c r="Q1476" s="170" t="str">
        <f t="shared" si="91"/>
        <v/>
      </c>
      <c r="R1476" s="163" t="e">
        <f t="shared" si="88"/>
        <v>#VALUE!</v>
      </c>
      <c r="S1476" s="163" t="e">
        <f t="shared" si="89"/>
        <v>#VALUE!</v>
      </c>
      <c r="T1476" s="163" t="e">
        <f>INDEX(Controle!O:O,MATCH('Banco de Dados'!A1476,Controle!M:M,0))*E1476/100</f>
        <v>#N/A</v>
      </c>
    </row>
    <row r="1477" spans="1:20" hidden="1" x14ac:dyDescent="0.2">
      <c r="A1477" s="158">
        <f>BD_TS!A1476</f>
        <v>0</v>
      </c>
      <c r="B1477" s="158" t="str">
        <f>SUBSTITUTE(SUBSTITUTE(BD_TS!D1476," ",""),"-","/")</f>
        <v/>
      </c>
      <c r="C1477" s="158">
        <f>BD_TS!E1476</f>
        <v>0</v>
      </c>
      <c r="D1477" s="159">
        <f>BD_TS!F1476</f>
        <v>0</v>
      </c>
      <c r="E1477" s="160">
        <f>BD_TS!B1476</f>
        <v>0</v>
      </c>
      <c r="F1477" s="161">
        <f>BD_TS!C1476</f>
        <v>0</v>
      </c>
      <c r="G1477" s="187">
        <f>BD_TS!H1476</f>
        <v>0</v>
      </c>
      <c r="H1477" s="158" t="str">
        <f>IF($A1477=0,"",IFERROR(INDEX(BD_Gestão!A:A,MATCH('Banco de Dados'!$B1477,BD_Gestão!$B:$B,0)),"erro"))</f>
        <v/>
      </c>
      <c r="I1477" s="162" t="str">
        <f>IF($A1477=0,"",IFERROR(INDEX(BD_Gestão!E:E,MATCH('Banco de Dados'!$B1477,BD_Gestão!$B:$B,0)),"erro"))</f>
        <v/>
      </c>
      <c r="J1477" s="186" t="str">
        <f>IF($A1477=0,"",IFERROR(INDEX(BD_Gestão!B:B,MATCH('Banco de Dados'!$B1477,BD_Gestão!$B:$B,0)),"erro"))</f>
        <v/>
      </c>
      <c r="K1477" s="158" t="str">
        <f>IF($A1477=0,"",IFERROR(INDEX(BD_Gestão!C:C,MATCH('Banco de Dados'!$B1477,BD_Gestão!$B:$B,0)),"erro"))</f>
        <v/>
      </c>
      <c r="L1477" s="158" t="str">
        <f>IF($A1477=0,"",IFERROR(INDEX(BD_Gestão!H:H,MATCH('Banco de Dados'!$B1477,BD_Gestão!$B:$B,0)),"erro"))</f>
        <v/>
      </c>
      <c r="M1477" s="161" t="str">
        <f>IF($A1477=0,"",IFERROR(INDEX(BD_Gestão!F:F,MATCH('Banco de Dados'!$B1477,BD_Gestão!$B:$B,0)),"erro"))</f>
        <v/>
      </c>
      <c r="N1477" s="161" t="str">
        <f>IF($A1477=0,"",IFERROR(INDEX(BD_Gestão!J:J,MATCH('Banco de Dados'!$B1477,BD_Gestão!$B:$B,0)),"erro"))</f>
        <v/>
      </c>
      <c r="O1477" s="164" t="str">
        <f>IF($A1477=0,"",IFERROR(INDEX(BD_Gestão!K:K,MATCH('Banco de Dados'!$B1477,BD_Gestão!$B:$B,0)),"erro"))</f>
        <v/>
      </c>
      <c r="P1477" s="169" t="str">
        <f t="shared" si="90"/>
        <v/>
      </c>
      <c r="Q1477" s="170" t="str">
        <f t="shared" si="91"/>
        <v/>
      </c>
      <c r="R1477" s="163" t="e">
        <f t="shared" ref="R1477:R1540" si="92">MONTH(I1477)</f>
        <v>#VALUE!</v>
      </c>
      <c r="S1477" s="163" t="e">
        <f t="shared" ref="S1477:S1540" si="93">YEAR(I1477)</f>
        <v>#VALUE!</v>
      </c>
      <c r="T1477" s="163" t="e">
        <f>INDEX(Controle!O:O,MATCH('Banco de Dados'!A1477,Controle!M:M,0))*E1477/100</f>
        <v>#N/A</v>
      </c>
    </row>
    <row r="1478" spans="1:20" hidden="1" x14ac:dyDescent="0.2">
      <c r="A1478" s="158">
        <f>BD_TS!A1477</f>
        <v>0</v>
      </c>
      <c r="B1478" s="158" t="str">
        <f>SUBSTITUTE(SUBSTITUTE(BD_TS!D1477," ",""),"-","/")</f>
        <v/>
      </c>
      <c r="C1478" s="158">
        <f>BD_TS!E1477</f>
        <v>0</v>
      </c>
      <c r="D1478" s="159">
        <f>BD_TS!F1477</f>
        <v>0</v>
      </c>
      <c r="E1478" s="160">
        <f>BD_TS!B1477</f>
        <v>0</v>
      </c>
      <c r="F1478" s="161">
        <f>BD_TS!C1477</f>
        <v>0</v>
      </c>
      <c r="G1478" s="187">
        <f>BD_TS!H1477</f>
        <v>0</v>
      </c>
      <c r="H1478" s="158" t="str">
        <f>IF($A1478=0,"",IFERROR(INDEX(BD_Gestão!A:A,MATCH('Banco de Dados'!$B1478,BD_Gestão!$B:$B,0)),"erro"))</f>
        <v/>
      </c>
      <c r="I1478" s="162" t="str">
        <f>IF($A1478=0,"",IFERROR(INDEX(BD_Gestão!E:E,MATCH('Banco de Dados'!$B1478,BD_Gestão!$B:$B,0)),"erro"))</f>
        <v/>
      </c>
      <c r="J1478" s="186" t="str">
        <f>IF($A1478=0,"",IFERROR(INDEX(BD_Gestão!B:B,MATCH('Banco de Dados'!$B1478,BD_Gestão!$B:$B,0)),"erro"))</f>
        <v/>
      </c>
      <c r="K1478" s="158" t="str">
        <f>IF($A1478=0,"",IFERROR(INDEX(BD_Gestão!C:C,MATCH('Banco de Dados'!$B1478,BD_Gestão!$B:$B,0)),"erro"))</f>
        <v/>
      </c>
      <c r="L1478" s="158" t="str">
        <f>IF($A1478=0,"",IFERROR(INDEX(BD_Gestão!H:H,MATCH('Banco de Dados'!$B1478,BD_Gestão!$B:$B,0)),"erro"))</f>
        <v/>
      </c>
      <c r="M1478" s="161" t="str">
        <f>IF($A1478=0,"",IFERROR(INDEX(BD_Gestão!F:F,MATCH('Banco de Dados'!$B1478,BD_Gestão!$B:$B,0)),"erro"))</f>
        <v/>
      </c>
      <c r="N1478" s="161" t="str">
        <f>IF($A1478=0,"",IFERROR(INDEX(BD_Gestão!J:J,MATCH('Banco de Dados'!$B1478,BD_Gestão!$B:$B,0)),"erro"))</f>
        <v/>
      </c>
      <c r="O1478" s="164" t="str">
        <f>IF($A1478=0,"",IFERROR(INDEX(BD_Gestão!K:K,MATCH('Banco de Dados'!$B1478,BD_Gestão!$B:$B,0)),"erro"))</f>
        <v/>
      </c>
      <c r="P1478" s="169" t="str">
        <f t="shared" ref="P1478:P1541" si="94">IF(OR(H1478="erro",H1478=""),"",E1478*(MIN(O1478,1)))</f>
        <v/>
      </c>
      <c r="Q1478" s="170" t="str">
        <f t="shared" ref="Q1478:Q1541" si="95">IF(OR(H1478="erro",H1478=""),"",E1478-P1478)</f>
        <v/>
      </c>
      <c r="R1478" s="163" t="e">
        <f t="shared" si="92"/>
        <v>#VALUE!</v>
      </c>
      <c r="S1478" s="163" t="e">
        <f t="shared" si="93"/>
        <v>#VALUE!</v>
      </c>
      <c r="T1478" s="163" t="e">
        <f>INDEX(Controle!O:O,MATCH('Banco de Dados'!A1478,Controle!M:M,0))*E1478/100</f>
        <v>#N/A</v>
      </c>
    </row>
    <row r="1479" spans="1:20" hidden="1" x14ac:dyDescent="0.2">
      <c r="A1479" s="158">
        <f>BD_TS!A1478</f>
        <v>0</v>
      </c>
      <c r="B1479" s="158" t="str">
        <f>SUBSTITUTE(SUBSTITUTE(BD_TS!D1478," ",""),"-","/")</f>
        <v/>
      </c>
      <c r="C1479" s="158">
        <f>BD_TS!E1478</f>
        <v>0</v>
      </c>
      <c r="D1479" s="159">
        <f>BD_TS!F1478</f>
        <v>0</v>
      </c>
      <c r="E1479" s="160">
        <f>BD_TS!B1478</f>
        <v>0</v>
      </c>
      <c r="F1479" s="161">
        <f>BD_TS!C1478</f>
        <v>0</v>
      </c>
      <c r="G1479" s="187">
        <f>BD_TS!H1478</f>
        <v>0</v>
      </c>
      <c r="H1479" s="158" t="str">
        <f>IF($A1479=0,"",IFERROR(INDEX(BD_Gestão!A:A,MATCH('Banco de Dados'!$B1479,BD_Gestão!$B:$B,0)),"erro"))</f>
        <v/>
      </c>
      <c r="I1479" s="162" t="str">
        <f>IF($A1479=0,"",IFERROR(INDEX(BD_Gestão!E:E,MATCH('Banco de Dados'!$B1479,BD_Gestão!$B:$B,0)),"erro"))</f>
        <v/>
      </c>
      <c r="J1479" s="186" t="str">
        <f>IF($A1479=0,"",IFERROR(INDEX(BD_Gestão!B:B,MATCH('Banco de Dados'!$B1479,BD_Gestão!$B:$B,0)),"erro"))</f>
        <v/>
      </c>
      <c r="K1479" s="158" t="str">
        <f>IF($A1479=0,"",IFERROR(INDEX(BD_Gestão!C:C,MATCH('Banco de Dados'!$B1479,BD_Gestão!$B:$B,0)),"erro"))</f>
        <v/>
      </c>
      <c r="L1479" s="158" t="str">
        <f>IF($A1479=0,"",IFERROR(INDEX(BD_Gestão!H:H,MATCH('Banco de Dados'!$B1479,BD_Gestão!$B:$B,0)),"erro"))</f>
        <v/>
      </c>
      <c r="M1479" s="161" t="str">
        <f>IF($A1479=0,"",IFERROR(INDEX(BD_Gestão!F:F,MATCH('Banco de Dados'!$B1479,BD_Gestão!$B:$B,0)),"erro"))</f>
        <v/>
      </c>
      <c r="N1479" s="161" t="str">
        <f>IF($A1479=0,"",IFERROR(INDEX(BD_Gestão!J:J,MATCH('Banco de Dados'!$B1479,BD_Gestão!$B:$B,0)),"erro"))</f>
        <v/>
      </c>
      <c r="O1479" s="164" t="str">
        <f>IF($A1479=0,"",IFERROR(INDEX(BD_Gestão!K:K,MATCH('Banco de Dados'!$B1479,BD_Gestão!$B:$B,0)),"erro"))</f>
        <v/>
      </c>
      <c r="P1479" s="169" t="str">
        <f t="shared" si="94"/>
        <v/>
      </c>
      <c r="Q1479" s="170" t="str">
        <f t="shared" si="95"/>
        <v/>
      </c>
      <c r="R1479" s="163" t="e">
        <f t="shared" si="92"/>
        <v>#VALUE!</v>
      </c>
      <c r="S1479" s="163" t="e">
        <f t="shared" si="93"/>
        <v>#VALUE!</v>
      </c>
      <c r="T1479" s="163" t="e">
        <f>INDEX(Controle!O:O,MATCH('Banco de Dados'!A1479,Controle!M:M,0))*E1479/100</f>
        <v>#N/A</v>
      </c>
    </row>
    <row r="1480" spans="1:20" hidden="1" x14ac:dyDescent="0.2">
      <c r="A1480" s="158">
        <f>BD_TS!A1479</f>
        <v>0</v>
      </c>
      <c r="B1480" s="158" t="str">
        <f>SUBSTITUTE(SUBSTITUTE(BD_TS!D1479," ",""),"-","/")</f>
        <v/>
      </c>
      <c r="C1480" s="158">
        <f>BD_TS!E1479</f>
        <v>0</v>
      </c>
      <c r="D1480" s="159">
        <f>BD_TS!F1479</f>
        <v>0</v>
      </c>
      <c r="E1480" s="160">
        <f>BD_TS!B1479</f>
        <v>0</v>
      </c>
      <c r="F1480" s="161">
        <f>BD_TS!C1479</f>
        <v>0</v>
      </c>
      <c r="G1480" s="187">
        <f>BD_TS!H1479</f>
        <v>0</v>
      </c>
      <c r="H1480" s="158" t="str">
        <f>IF($A1480=0,"",IFERROR(INDEX(BD_Gestão!A:A,MATCH('Banco de Dados'!$B1480,BD_Gestão!$B:$B,0)),"erro"))</f>
        <v/>
      </c>
      <c r="I1480" s="162" t="str">
        <f>IF($A1480=0,"",IFERROR(INDEX(BD_Gestão!E:E,MATCH('Banco de Dados'!$B1480,BD_Gestão!$B:$B,0)),"erro"))</f>
        <v/>
      </c>
      <c r="J1480" s="186" t="str">
        <f>IF($A1480=0,"",IFERROR(INDEX(BD_Gestão!B:B,MATCH('Banco de Dados'!$B1480,BD_Gestão!$B:$B,0)),"erro"))</f>
        <v/>
      </c>
      <c r="K1480" s="158" t="str">
        <f>IF($A1480=0,"",IFERROR(INDEX(BD_Gestão!C:C,MATCH('Banco de Dados'!$B1480,BD_Gestão!$B:$B,0)),"erro"))</f>
        <v/>
      </c>
      <c r="L1480" s="158" t="str">
        <f>IF($A1480=0,"",IFERROR(INDEX(BD_Gestão!H:H,MATCH('Banco de Dados'!$B1480,BD_Gestão!$B:$B,0)),"erro"))</f>
        <v/>
      </c>
      <c r="M1480" s="161" t="str">
        <f>IF($A1480=0,"",IFERROR(INDEX(BD_Gestão!F:F,MATCH('Banco de Dados'!$B1480,BD_Gestão!$B:$B,0)),"erro"))</f>
        <v/>
      </c>
      <c r="N1480" s="161" t="str">
        <f>IF($A1480=0,"",IFERROR(INDEX(BD_Gestão!J:J,MATCH('Banco de Dados'!$B1480,BD_Gestão!$B:$B,0)),"erro"))</f>
        <v/>
      </c>
      <c r="O1480" s="164" t="str">
        <f>IF($A1480=0,"",IFERROR(INDEX(BD_Gestão!K:K,MATCH('Banco de Dados'!$B1480,BD_Gestão!$B:$B,0)),"erro"))</f>
        <v/>
      </c>
      <c r="P1480" s="169" t="str">
        <f t="shared" si="94"/>
        <v/>
      </c>
      <c r="Q1480" s="170" t="str">
        <f t="shared" si="95"/>
        <v/>
      </c>
      <c r="R1480" s="163" t="e">
        <f t="shared" si="92"/>
        <v>#VALUE!</v>
      </c>
      <c r="S1480" s="163" t="e">
        <f t="shared" si="93"/>
        <v>#VALUE!</v>
      </c>
      <c r="T1480" s="163" t="e">
        <f>INDEX(Controle!O:O,MATCH('Banco de Dados'!A1480,Controle!M:M,0))*E1480/100</f>
        <v>#N/A</v>
      </c>
    </row>
    <row r="1481" spans="1:20" hidden="1" x14ac:dyDescent="0.2">
      <c r="A1481" s="158">
        <f>BD_TS!A1480</f>
        <v>0</v>
      </c>
      <c r="B1481" s="158" t="str">
        <f>SUBSTITUTE(SUBSTITUTE(BD_TS!D1480," ",""),"-","/")</f>
        <v/>
      </c>
      <c r="C1481" s="158">
        <f>BD_TS!E1480</f>
        <v>0</v>
      </c>
      <c r="D1481" s="159">
        <f>BD_TS!F1480</f>
        <v>0</v>
      </c>
      <c r="E1481" s="160">
        <f>BD_TS!B1480</f>
        <v>0</v>
      </c>
      <c r="F1481" s="161">
        <f>BD_TS!C1480</f>
        <v>0</v>
      </c>
      <c r="G1481" s="187">
        <f>BD_TS!H1480</f>
        <v>0</v>
      </c>
      <c r="H1481" s="158" t="str">
        <f>IF($A1481=0,"",IFERROR(INDEX(BD_Gestão!A:A,MATCH('Banco de Dados'!$B1481,BD_Gestão!$B:$B,0)),"erro"))</f>
        <v/>
      </c>
      <c r="I1481" s="162" t="str">
        <f>IF($A1481=0,"",IFERROR(INDEX(BD_Gestão!E:E,MATCH('Banco de Dados'!$B1481,BD_Gestão!$B:$B,0)),"erro"))</f>
        <v/>
      </c>
      <c r="J1481" s="186" t="str">
        <f>IF($A1481=0,"",IFERROR(INDEX(BD_Gestão!B:B,MATCH('Banco de Dados'!$B1481,BD_Gestão!$B:$B,0)),"erro"))</f>
        <v/>
      </c>
      <c r="K1481" s="158" t="str">
        <f>IF($A1481=0,"",IFERROR(INDEX(BD_Gestão!C:C,MATCH('Banco de Dados'!$B1481,BD_Gestão!$B:$B,0)),"erro"))</f>
        <v/>
      </c>
      <c r="L1481" s="158" t="str">
        <f>IF($A1481=0,"",IFERROR(INDEX(BD_Gestão!H:H,MATCH('Banco de Dados'!$B1481,BD_Gestão!$B:$B,0)),"erro"))</f>
        <v/>
      </c>
      <c r="M1481" s="161" t="str">
        <f>IF($A1481=0,"",IFERROR(INDEX(BD_Gestão!F:F,MATCH('Banco de Dados'!$B1481,BD_Gestão!$B:$B,0)),"erro"))</f>
        <v/>
      </c>
      <c r="N1481" s="161" t="str">
        <f>IF($A1481=0,"",IFERROR(INDEX(BD_Gestão!J:J,MATCH('Banco de Dados'!$B1481,BD_Gestão!$B:$B,0)),"erro"))</f>
        <v/>
      </c>
      <c r="O1481" s="164" t="str">
        <f>IF($A1481=0,"",IFERROR(INDEX(BD_Gestão!K:K,MATCH('Banco de Dados'!$B1481,BD_Gestão!$B:$B,0)),"erro"))</f>
        <v/>
      </c>
      <c r="P1481" s="169" t="str">
        <f t="shared" si="94"/>
        <v/>
      </c>
      <c r="Q1481" s="170" t="str">
        <f t="shared" si="95"/>
        <v/>
      </c>
      <c r="R1481" s="163" t="e">
        <f t="shared" si="92"/>
        <v>#VALUE!</v>
      </c>
      <c r="S1481" s="163" t="e">
        <f t="shared" si="93"/>
        <v>#VALUE!</v>
      </c>
      <c r="T1481" s="163" t="e">
        <f>INDEX(Controle!O:O,MATCH('Banco de Dados'!A1481,Controle!M:M,0))*E1481/100</f>
        <v>#N/A</v>
      </c>
    </row>
    <row r="1482" spans="1:20" hidden="1" x14ac:dyDescent="0.2">
      <c r="A1482" s="158">
        <f>BD_TS!A1481</f>
        <v>0</v>
      </c>
      <c r="B1482" s="158" t="str">
        <f>SUBSTITUTE(SUBSTITUTE(BD_TS!D1481," ",""),"-","/")</f>
        <v/>
      </c>
      <c r="C1482" s="158">
        <f>BD_TS!E1481</f>
        <v>0</v>
      </c>
      <c r="D1482" s="159">
        <f>BD_TS!F1481</f>
        <v>0</v>
      </c>
      <c r="E1482" s="160">
        <f>BD_TS!B1481</f>
        <v>0</v>
      </c>
      <c r="F1482" s="161">
        <f>BD_TS!C1481</f>
        <v>0</v>
      </c>
      <c r="G1482" s="187">
        <f>BD_TS!H1481</f>
        <v>0</v>
      </c>
      <c r="H1482" s="158" t="str">
        <f>IF($A1482=0,"",IFERROR(INDEX(BD_Gestão!A:A,MATCH('Banco de Dados'!$B1482,BD_Gestão!$B:$B,0)),"erro"))</f>
        <v/>
      </c>
      <c r="I1482" s="162" t="str">
        <f>IF($A1482=0,"",IFERROR(INDEX(BD_Gestão!E:E,MATCH('Banco de Dados'!$B1482,BD_Gestão!$B:$B,0)),"erro"))</f>
        <v/>
      </c>
      <c r="J1482" s="186" t="str">
        <f>IF($A1482=0,"",IFERROR(INDEX(BD_Gestão!B:B,MATCH('Banco de Dados'!$B1482,BD_Gestão!$B:$B,0)),"erro"))</f>
        <v/>
      </c>
      <c r="K1482" s="158" t="str">
        <f>IF($A1482=0,"",IFERROR(INDEX(BD_Gestão!C:C,MATCH('Banco de Dados'!$B1482,BD_Gestão!$B:$B,0)),"erro"))</f>
        <v/>
      </c>
      <c r="L1482" s="158" t="str">
        <f>IF($A1482=0,"",IFERROR(INDEX(BD_Gestão!H:H,MATCH('Banco de Dados'!$B1482,BD_Gestão!$B:$B,0)),"erro"))</f>
        <v/>
      </c>
      <c r="M1482" s="161" t="str">
        <f>IF($A1482=0,"",IFERROR(INDEX(BD_Gestão!F:F,MATCH('Banco de Dados'!$B1482,BD_Gestão!$B:$B,0)),"erro"))</f>
        <v/>
      </c>
      <c r="N1482" s="161" t="str">
        <f>IF($A1482=0,"",IFERROR(INDEX(BD_Gestão!J:J,MATCH('Banco de Dados'!$B1482,BD_Gestão!$B:$B,0)),"erro"))</f>
        <v/>
      </c>
      <c r="O1482" s="164" t="str">
        <f>IF($A1482=0,"",IFERROR(INDEX(BD_Gestão!K:K,MATCH('Banco de Dados'!$B1482,BD_Gestão!$B:$B,0)),"erro"))</f>
        <v/>
      </c>
      <c r="P1482" s="169" t="str">
        <f t="shared" si="94"/>
        <v/>
      </c>
      <c r="Q1482" s="170" t="str">
        <f t="shared" si="95"/>
        <v/>
      </c>
      <c r="R1482" s="163" t="e">
        <f t="shared" si="92"/>
        <v>#VALUE!</v>
      </c>
      <c r="S1482" s="163" t="e">
        <f t="shared" si="93"/>
        <v>#VALUE!</v>
      </c>
      <c r="T1482" s="163" t="e">
        <f>INDEX(Controle!O:O,MATCH('Banco de Dados'!A1482,Controle!M:M,0))*E1482/100</f>
        <v>#N/A</v>
      </c>
    </row>
    <row r="1483" spans="1:20" hidden="1" x14ac:dyDescent="0.2">
      <c r="A1483" s="158">
        <f>BD_TS!A1482</f>
        <v>0</v>
      </c>
      <c r="B1483" s="158" t="str">
        <f>SUBSTITUTE(SUBSTITUTE(BD_TS!D1482," ",""),"-","/")</f>
        <v/>
      </c>
      <c r="C1483" s="158">
        <f>BD_TS!E1482</f>
        <v>0</v>
      </c>
      <c r="D1483" s="159">
        <f>BD_TS!F1482</f>
        <v>0</v>
      </c>
      <c r="E1483" s="160">
        <f>BD_TS!B1482</f>
        <v>0</v>
      </c>
      <c r="F1483" s="161">
        <f>BD_TS!C1482</f>
        <v>0</v>
      </c>
      <c r="G1483" s="187">
        <f>BD_TS!H1482</f>
        <v>0</v>
      </c>
      <c r="H1483" s="158" t="str">
        <f>IF($A1483=0,"",IFERROR(INDEX(BD_Gestão!A:A,MATCH('Banco de Dados'!$B1483,BD_Gestão!$B:$B,0)),"erro"))</f>
        <v/>
      </c>
      <c r="I1483" s="162" t="str">
        <f>IF($A1483=0,"",IFERROR(INDEX(BD_Gestão!E:E,MATCH('Banco de Dados'!$B1483,BD_Gestão!$B:$B,0)),"erro"))</f>
        <v/>
      </c>
      <c r="J1483" s="186" t="str">
        <f>IF($A1483=0,"",IFERROR(INDEX(BD_Gestão!B:B,MATCH('Banco de Dados'!$B1483,BD_Gestão!$B:$B,0)),"erro"))</f>
        <v/>
      </c>
      <c r="K1483" s="158" t="str">
        <f>IF($A1483=0,"",IFERROR(INDEX(BD_Gestão!C:C,MATCH('Banco de Dados'!$B1483,BD_Gestão!$B:$B,0)),"erro"))</f>
        <v/>
      </c>
      <c r="L1483" s="158" t="str">
        <f>IF($A1483=0,"",IFERROR(INDEX(BD_Gestão!H:H,MATCH('Banco de Dados'!$B1483,BD_Gestão!$B:$B,0)),"erro"))</f>
        <v/>
      </c>
      <c r="M1483" s="161" t="str">
        <f>IF($A1483=0,"",IFERROR(INDEX(BD_Gestão!F:F,MATCH('Banco de Dados'!$B1483,BD_Gestão!$B:$B,0)),"erro"))</f>
        <v/>
      </c>
      <c r="N1483" s="161" t="str">
        <f>IF($A1483=0,"",IFERROR(INDEX(BD_Gestão!J:J,MATCH('Banco de Dados'!$B1483,BD_Gestão!$B:$B,0)),"erro"))</f>
        <v/>
      </c>
      <c r="O1483" s="164" t="str">
        <f>IF($A1483=0,"",IFERROR(INDEX(BD_Gestão!K:K,MATCH('Banco de Dados'!$B1483,BD_Gestão!$B:$B,0)),"erro"))</f>
        <v/>
      </c>
      <c r="P1483" s="169" t="str">
        <f t="shared" si="94"/>
        <v/>
      </c>
      <c r="Q1483" s="170" t="str">
        <f t="shared" si="95"/>
        <v/>
      </c>
      <c r="R1483" s="163" t="e">
        <f t="shared" si="92"/>
        <v>#VALUE!</v>
      </c>
      <c r="S1483" s="163" t="e">
        <f t="shared" si="93"/>
        <v>#VALUE!</v>
      </c>
      <c r="T1483" s="163" t="e">
        <f>INDEX(Controle!O:O,MATCH('Banco de Dados'!A1483,Controle!M:M,0))*E1483/100</f>
        <v>#N/A</v>
      </c>
    </row>
    <row r="1484" spans="1:20" hidden="1" x14ac:dyDescent="0.2">
      <c r="A1484" s="158">
        <f>BD_TS!A1483</f>
        <v>0</v>
      </c>
      <c r="B1484" s="158" t="str">
        <f>SUBSTITUTE(SUBSTITUTE(BD_TS!D1483," ",""),"-","/")</f>
        <v/>
      </c>
      <c r="C1484" s="158">
        <f>BD_TS!E1483</f>
        <v>0</v>
      </c>
      <c r="D1484" s="159">
        <f>BD_TS!F1483</f>
        <v>0</v>
      </c>
      <c r="E1484" s="160">
        <f>BD_TS!B1483</f>
        <v>0</v>
      </c>
      <c r="F1484" s="161">
        <f>BD_TS!C1483</f>
        <v>0</v>
      </c>
      <c r="G1484" s="187">
        <f>BD_TS!H1483</f>
        <v>0</v>
      </c>
      <c r="H1484" s="158" t="str">
        <f>IF($A1484=0,"",IFERROR(INDEX(BD_Gestão!A:A,MATCH('Banco de Dados'!$B1484,BD_Gestão!$B:$B,0)),"erro"))</f>
        <v/>
      </c>
      <c r="I1484" s="162" t="str">
        <f>IF($A1484=0,"",IFERROR(INDEX(BD_Gestão!E:E,MATCH('Banco de Dados'!$B1484,BD_Gestão!$B:$B,0)),"erro"))</f>
        <v/>
      </c>
      <c r="J1484" s="186" t="str">
        <f>IF($A1484=0,"",IFERROR(INDEX(BD_Gestão!B:B,MATCH('Banco de Dados'!$B1484,BD_Gestão!$B:$B,0)),"erro"))</f>
        <v/>
      </c>
      <c r="K1484" s="158" t="str">
        <f>IF($A1484=0,"",IFERROR(INDEX(BD_Gestão!C:C,MATCH('Banco de Dados'!$B1484,BD_Gestão!$B:$B,0)),"erro"))</f>
        <v/>
      </c>
      <c r="L1484" s="158" t="str">
        <f>IF($A1484=0,"",IFERROR(INDEX(BD_Gestão!H:H,MATCH('Banco de Dados'!$B1484,BD_Gestão!$B:$B,0)),"erro"))</f>
        <v/>
      </c>
      <c r="M1484" s="161" t="str">
        <f>IF($A1484=0,"",IFERROR(INDEX(BD_Gestão!F:F,MATCH('Banco de Dados'!$B1484,BD_Gestão!$B:$B,0)),"erro"))</f>
        <v/>
      </c>
      <c r="N1484" s="161" t="str">
        <f>IF($A1484=0,"",IFERROR(INDEX(BD_Gestão!J:J,MATCH('Banco de Dados'!$B1484,BD_Gestão!$B:$B,0)),"erro"))</f>
        <v/>
      </c>
      <c r="O1484" s="164" t="str">
        <f>IF($A1484=0,"",IFERROR(INDEX(BD_Gestão!K:K,MATCH('Banco de Dados'!$B1484,BD_Gestão!$B:$B,0)),"erro"))</f>
        <v/>
      </c>
      <c r="P1484" s="169" t="str">
        <f t="shared" si="94"/>
        <v/>
      </c>
      <c r="Q1484" s="170" t="str">
        <f t="shared" si="95"/>
        <v/>
      </c>
      <c r="R1484" s="163" t="e">
        <f t="shared" si="92"/>
        <v>#VALUE!</v>
      </c>
      <c r="S1484" s="163" t="e">
        <f t="shared" si="93"/>
        <v>#VALUE!</v>
      </c>
      <c r="T1484" s="163" t="e">
        <f>INDEX(Controle!O:O,MATCH('Banco de Dados'!A1484,Controle!M:M,0))*E1484/100</f>
        <v>#N/A</v>
      </c>
    </row>
    <row r="1485" spans="1:20" hidden="1" x14ac:dyDescent="0.2">
      <c r="A1485" s="158">
        <f>BD_TS!A1484</f>
        <v>0</v>
      </c>
      <c r="B1485" s="158" t="str">
        <f>SUBSTITUTE(SUBSTITUTE(BD_TS!D1484," ",""),"-","/")</f>
        <v/>
      </c>
      <c r="C1485" s="158">
        <f>BD_TS!E1484</f>
        <v>0</v>
      </c>
      <c r="D1485" s="159">
        <f>BD_TS!F1484</f>
        <v>0</v>
      </c>
      <c r="E1485" s="160">
        <f>BD_TS!B1484</f>
        <v>0</v>
      </c>
      <c r="F1485" s="161">
        <f>BD_TS!C1484</f>
        <v>0</v>
      </c>
      <c r="G1485" s="187">
        <f>BD_TS!H1484</f>
        <v>0</v>
      </c>
      <c r="H1485" s="158" t="str">
        <f>IF($A1485=0,"",IFERROR(INDEX(BD_Gestão!A:A,MATCH('Banco de Dados'!$B1485,BD_Gestão!$B:$B,0)),"erro"))</f>
        <v/>
      </c>
      <c r="I1485" s="162" t="str">
        <f>IF($A1485=0,"",IFERROR(INDEX(BD_Gestão!E:E,MATCH('Banco de Dados'!$B1485,BD_Gestão!$B:$B,0)),"erro"))</f>
        <v/>
      </c>
      <c r="J1485" s="186" t="str">
        <f>IF($A1485=0,"",IFERROR(INDEX(BD_Gestão!B:B,MATCH('Banco de Dados'!$B1485,BD_Gestão!$B:$B,0)),"erro"))</f>
        <v/>
      </c>
      <c r="K1485" s="158" t="str">
        <f>IF($A1485=0,"",IFERROR(INDEX(BD_Gestão!C:C,MATCH('Banco de Dados'!$B1485,BD_Gestão!$B:$B,0)),"erro"))</f>
        <v/>
      </c>
      <c r="L1485" s="158" t="str">
        <f>IF($A1485=0,"",IFERROR(INDEX(BD_Gestão!H:H,MATCH('Banco de Dados'!$B1485,BD_Gestão!$B:$B,0)),"erro"))</f>
        <v/>
      </c>
      <c r="M1485" s="161" t="str">
        <f>IF($A1485=0,"",IFERROR(INDEX(BD_Gestão!F:F,MATCH('Banco de Dados'!$B1485,BD_Gestão!$B:$B,0)),"erro"))</f>
        <v/>
      </c>
      <c r="N1485" s="161" t="str">
        <f>IF($A1485=0,"",IFERROR(INDEX(BD_Gestão!J:J,MATCH('Banco de Dados'!$B1485,BD_Gestão!$B:$B,0)),"erro"))</f>
        <v/>
      </c>
      <c r="O1485" s="164" t="str">
        <f>IF($A1485=0,"",IFERROR(INDEX(BD_Gestão!K:K,MATCH('Banco de Dados'!$B1485,BD_Gestão!$B:$B,0)),"erro"))</f>
        <v/>
      </c>
      <c r="P1485" s="169" t="str">
        <f t="shared" si="94"/>
        <v/>
      </c>
      <c r="Q1485" s="170" t="str">
        <f t="shared" si="95"/>
        <v/>
      </c>
      <c r="R1485" s="163" t="e">
        <f t="shared" si="92"/>
        <v>#VALUE!</v>
      </c>
      <c r="S1485" s="163" t="e">
        <f t="shared" si="93"/>
        <v>#VALUE!</v>
      </c>
      <c r="T1485" s="163" t="e">
        <f>INDEX(Controle!O:O,MATCH('Banco de Dados'!A1485,Controle!M:M,0))*E1485/100</f>
        <v>#N/A</v>
      </c>
    </row>
    <row r="1486" spans="1:20" hidden="1" x14ac:dyDescent="0.2">
      <c r="A1486" s="158">
        <f>BD_TS!A1485</f>
        <v>0</v>
      </c>
      <c r="B1486" s="158" t="str">
        <f>SUBSTITUTE(SUBSTITUTE(BD_TS!D1485," ",""),"-","/")</f>
        <v/>
      </c>
      <c r="C1486" s="158">
        <f>BD_TS!E1485</f>
        <v>0</v>
      </c>
      <c r="D1486" s="159">
        <f>BD_TS!F1485</f>
        <v>0</v>
      </c>
      <c r="E1486" s="160">
        <f>BD_TS!B1485</f>
        <v>0</v>
      </c>
      <c r="F1486" s="161">
        <f>BD_TS!C1485</f>
        <v>0</v>
      </c>
      <c r="G1486" s="187">
        <f>BD_TS!H1485</f>
        <v>0</v>
      </c>
      <c r="H1486" s="158" t="str">
        <f>IF($A1486=0,"",IFERROR(INDEX(BD_Gestão!A:A,MATCH('Banco de Dados'!$B1486,BD_Gestão!$B:$B,0)),"erro"))</f>
        <v/>
      </c>
      <c r="I1486" s="162" t="str">
        <f>IF($A1486=0,"",IFERROR(INDEX(BD_Gestão!E:E,MATCH('Banco de Dados'!$B1486,BD_Gestão!$B:$B,0)),"erro"))</f>
        <v/>
      </c>
      <c r="J1486" s="186" t="str">
        <f>IF($A1486=0,"",IFERROR(INDEX(BD_Gestão!B:B,MATCH('Banco de Dados'!$B1486,BD_Gestão!$B:$B,0)),"erro"))</f>
        <v/>
      </c>
      <c r="K1486" s="158" t="str">
        <f>IF($A1486=0,"",IFERROR(INDEX(BD_Gestão!C:C,MATCH('Banco de Dados'!$B1486,BD_Gestão!$B:$B,0)),"erro"))</f>
        <v/>
      </c>
      <c r="L1486" s="158" t="str">
        <f>IF($A1486=0,"",IFERROR(INDEX(BD_Gestão!H:H,MATCH('Banco de Dados'!$B1486,BD_Gestão!$B:$B,0)),"erro"))</f>
        <v/>
      </c>
      <c r="M1486" s="161" t="str">
        <f>IF($A1486=0,"",IFERROR(INDEX(BD_Gestão!F:F,MATCH('Banco de Dados'!$B1486,BD_Gestão!$B:$B,0)),"erro"))</f>
        <v/>
      </c>
      <c r="N1486" s="161" t="str">
        <f>IF($A1486=0,"",IFERROR(INDEX(BD_Gestão!J:J,MATCH('Banco de Dados'!$B1486,BD_Gestão!$B:$B,0)),"erro"))</f>
        <v/>
      </c>
      <c r="O1486" s="164" t="str">
        <f>IF($A1486=0,"",IFERROR(INDEX(BD_Gestão!K:K,MATCH('Banco de Dados'!$B1486,BD_Gestão!$B:$B,0)),"erro"))</f>
        <v/>
      </c>
      <c r="P1486" s="169" t="str">
        <f t="shared" si="94"/>
        <v/>
      </c>
      <c r="Q1486" s="170" t="str">
        <f t="shared" si="95"/>
        <v/>
      </c>
      <c r="R1486" s="163" t="e">
        <f t="shared" si="92"/>
        <v>#VALUE!</v>
      </c>
      <c r="S1486" s="163" t="e">
        <f t="shared" si="93"/>
        <v>#VALUE!</v>
      </c>
      <c r="T1486" s="163" t="e">
        <f>INDEX(Controle!O:O,MATCH('Banco de Dados'!A1486,Controle!M:M,0))*E1486/100</f>
        <v>#N/A</v>
      </c>
    </row>
    <row r="1487" spans="1:20" hidden="1" x14ac:dyDescent="0.2">
      <c r="A1487" s="158">
        <f>BD_TS!A1486</f>
        <v>0</v>
      </c>
      <c r="B1487" s="158" t="str">
        <f>SUBSTITUTE(SUBSTITUTE(BD_TS!D1486," ",""),"-","/")</f>
        <v/>
      </c>
      <c r="C1487" s="158">
        <f>BD_TS!E1486</f>
        <v>0</v>
      </c>
      <c r="D1487" s="159">
        <f>BD_TS!F1486</f>
        <v>0</v>
      </c>
      <c r="E1487" s="160">
        <f>BD_TS!B1486</f>
        <v>0</v>
      </c>
      <c r="F1487" s="161">
        <f>BD_TS!C1486</f>
        <v>0</v>
      </c>
      <c r="G1487" s="187">
        <f>BD_TS!H1486</f>
        <v>0</v>
      </c>
      <c r="H1487" s="158" t="str">
        <f>IF($A1487=0,"",IFERROR(INDEX(BD_Gestão!A:A,MATCH('Banco de Dados'!$B1487,BD_Gestão!$B:$B,0)),"erro"))</f>
        <v/>
      </c>
      <c r="I1487" s="162" t="str">
        <f>IF($A1487=0,"",IFERROR(INDEX(BD_Gestão!E:E,MATCH('Banco de Dados'!$B1487,BD_Gestão!$B:$B,0)),"erro"))</f>
        <v/>
      </c>
      <c r="J1487" s="186" t="str">
        <f>IF($A1487=0,"",IFERROR(INDEX(BD_Gestão!B:B,MATCH('Banco de Dados'!$B1487,BD_Gestão!$B:$B,0)),"erro"))</f>
        <v/>
      </c>
      <c r="K1487" s="158" t="str">
        <f>IF($A1487=0,"",IFERROR(INDEX(BD_Gestão!C:C,MATCH('Banco de Dados'!$B1487,BD_Gestão!$B:$B,0)),"erro"))</f>
        <v/>
      </c>
      <c r="L1487" s="158" t="str">
        <f>IF($A1487=0,"",IFERROR(INDEX(BD_Gestão!H:H,MATCH('Banco de Dados'!$B1487,BD_Gestão!$B:$B,0)),"erro"))</f>
        <v/>
      </c>
      <c r="M1487" s="161" t="str">
        <f>IF($A1487=0,"",IFERROR(INDEX(BD_Gestão!F:F,MATCH('Banco de Dados'!$B1487,BD_Gestão!$B:$B,0)),"erro"))</f>
        <v/>
      </c>
      <c r="N1487" s="161" t="str">
        <f>IF($A1487=0,"",IFERROR(INDEX(BD_Gestão!J:J,MATCH('Banco de Dados'!$B1487,BD_Gestão!$B:$B,0)),"erro"))</f>
        <v/>
      </c>
      <c r="O1487" s="164" t="str">
        <f>IF($A1487=0,"",IFERROR(INDEX(BD_Gestão!K:K,MATCH('Banco de Dados'!$B1487,BD_Gestão!$B:$B,0)),"erro"))</f>
        <v/>
      </c>
      <c r="P1487" s="169" t="str">
        <f t="shared" si="94"/>
        <v/>
      </c>
      <c r="Q1487" s="170" t="str">
        <f t="shared" si="95"/>
        <v/>
      </c>
      <c r="R1487" s="163" t="e">
        <f t="shared" si="92"/>
        <v>#VALUE!</v>
      </c>
      <c r="S1487" s="163" t="e">
        <f t="shared" si="93"/>
        <v>#VALUE!</v>
      </c>
      <c r="T1487" s="163" t="e">
        <f>INDEX(Controle!O:O,MATCH('Banco de Dados'!A1487,Controle!M:M,0))*E1487/100</f>
        <v>#N/A</v>
      </c>
    </row>
    <row r="1488" spans="1:20" hidden="1" x14ac:dyDescent="0.2">
      <c r="A1488" s="158">
        <f>BD_TS!A1487</f>
        <v>0</v>
      </c>
      <c r="B1488" s="158" t="str">
        <f>SUBSTITUTE(SUBSTITUTE(BD_TS!D1487," ",""),"-","/")</f>
        <v/>
      </c>
      <c r="C1488" s="158">
        <f>BD_TS!E1487</f>
        <v>0</v>
      </c>
      <c r="D1488" s="159">
        <f>BD_TS!F1487</f>
        <v>0</v>
      </c>
      <c r="E1488" s="160">
        <f>BD_TS!B1487</f>
        <v>0</v>
      </c>
      <c r="F1488" s="161">
        <f>BD_TS!C1487</f>
        <v>0</v>
      </c>
      <c r="G1488" s="187">
        <f>BD_TS!H1487</f>
        <v>0</v>
      </c>
      <c r="H1488" s="158" t="str">
        <f>IF($A1488=0,"",IFERROR(INDEX(BD_Gestão!A:A,MATCH('Banco de Dados'!$B1488,BD_Gestão!$B:$B,0)),"erro"))</f>
        <v/>
      </c>
      <c r="I1488" s="162" t="str">
        <f>IF($A1488=0,"",IFERROR(INDEX(BD_Gestão!E:E,MATCH('Banco de Dados'!$B1488,BD_Gestão!$B:$B,0)),"erro"))</f>
        <v/>
      </c>
      <c r="J1488" s="186" t="str">
        <f>IF($A1488=0,"",IFERROR(INDEX(BD_Gestão!B:B,MATCH('Banco de Dados'!$B1488,BD_Gestão!$B:$B,0)),"erro"))</f>
        <v/>
      </c>
      <c r="K1488" s="158" t="str">
        <f>IF($A1488=0,"",IFERROR(INDEX(BD_Gestão!C:C,MATCH('Banco de Dados'!$B1488,BD_Gestão!$B:$B,0)),"erro"))</f>
        <v/>
      </c>
      <c r="L1488" s="158" t="str">
        <f>IF($A1488=0,"",IFERROR(INDEX(BD_Gestão!H:H,MATCH('Banco de Dados'!$B1488,BD_Gestão!$B:$B,0)),"erro"))</f>
        <v/>
      </c>
      <c r="M1488" s="161" t="str">
        <f>IF($A1488=0,"",IFERROR(INDEX(BD_Gestão!F:F,MATCH('Banco de Dados'!$B1488,BD_Gestão!$B:$B,0)),"erro"))</f>
        <v/>
      </c>
      <c r="N1488" s="161" t="str">
        <f>IF($A1488=0,"",IFERROR(INDEX(BD_Gestão!J:J,MATCH('Banco de Dados'!$B1488,BD_Gestão!$B:$B,0)),"erro"))</f>
        <v/>
      </c>
      <c r="O1488" s="164" t="str">
        <f>IF($A1488=0,"",IFERROR(INDEX(BD_Gestão!K:K,MATCH('Banco de Dados'!$B1488,BD_Gestão!$B:$B,0)),"erro"))</f>
        <v/>
      </c>
      <c r="P1488" s="169" t="str">
        <f t="shared" si="94"/>
        <v/>
      </c>
      <c r="Q1488" s="170" t="str">
        <f t="shared" si="95"/>
        <v/>
      </c>
      <c r="R1488" s="163" t="e">
        <f t="shared" si="92"/>
        <v>#VALUE!</v>
      </c>
      <c r="S1488" s="163" t="e">
        <f t="shared" si="93"/>
        <v>#VALUE!</v>
      </c>
      <c r="T1488" s="163" t="e">
        <f>INDEX(Controle!O:O,MATCH('Banco de Dados'!A1488,Controle!M:M,0))*E1488/100</f>
        <v>#N/A</v>
      </c>
    </row>
    <row r="1489" spans="1:20" hidden="1" x14ac:dyDescent="0.2">
      <c r="A1489" s="158">
        <f>BD_TS!A1488</f>
        <v>0</v>
      </c>
      <c r="B1489" s="158" t="str">
        <f>SUBSTITUTE(SUBSTITUTE(BD_TS!D1488," ",""),"-","/")</f>
        <v/>
      </c>
      <c r="C1489" s="158">
        <f>BD_TS!E1488</f>
        <v>0</v>
      </c>
      <c r="D1489" s="159">
        <f>BD_TS!F1488</f>
        <v>0</v>
      </c>
      <c r="E1489" s="160">
        <f>BD_TS!B1488</f>
        <v>0</v>
      </c>
      <c r="F1489" s="161">
        <f>BD_TS!C1488</f>
        <v>0</v>
      </c>
      <c r="G1489" s="187">
        <f>BD_TS!H1488</f>
        <v>0</v>
      </c>
      <c r="H1489" s="158" t="str">
        <f>IF($A1489=0,"",IFERROR(INDEX(BD_Gestão!A:A,MATCH('Banco de Dados'!$B1489,BD_Gestão!$B:$B,0)),"erro"))</f>
        <v/>
      </c>
      <c r="I1489" s="162" t="str">
        <f>IF($A1489=0,"",IFERROR(INDEX(BD_Gestão!E:E,MATCH('Banco de Dados'!$B1489,BD_Gestão!$B:$B,0)),"erro"))</f>
        <v/>
      </c>
      <c r="J1489" s="186" t="str">
        <f>IF($A1489=0,"",IFERROR(INDEX(BD_Gestão!B:B,MATCH('Banco de Dados'!$B1489,BD_Gestão!$B:$B,0)),"erro"))</f>
        <v/>
      </c>
      <c r="K1489" s="158" t="str">
        <f>IF($A1489=0,"",IFERROR(INDEX(BD_Gestão!C:C,MATCH('Banco de Dados'!$B1489,BD_Gestão!$B:$B,0)),"erro"))</f>
        <v/>
      </c>
      <c r="L1489" s="158" t="str">
        <f>IF($A1489=0,"",IFERROR(INDEX(BD_Gestão!H:H,MATCH('Banco de Dados'!$B1489,BD_Gestão!$B:$B,0)),"erro"))</f>
        <v/>
      </c>
      <c r="M1489" s="161" t="str">
        <f>IF($A1489=0,"",IFERROR(INDEX(BD_Gestão!F:F,MATCH('Banco de Dados'!$B1489,BD_Gestão!$B:$B,0)),"erro"))</f>
        <v/>
      </c>
      <c r="N1489" s="161" t="str">
        <f>IF($A1489=0,"",IFERROR(INDEX(BD_Gestão!J:J,MATCH('Banco de Dados'!$B1489,BD_Gestão!$B:$B,0)),"erro"))</f>
        <v/>
      </c>
      <c r="O1489" s="164" t="str">
        <f>IF($A1489=0,"",IFERROR(INDEX(BD_Gestão!K:K,MATCH('Banco de Dados'!$B1489,BD_Gestão!$B:$B,0)),"erro"))</f>
        <v/>
      </c>
      <c r="P1489" s="169" t="str">
        <f t="shared" si="94"/>
        <v/>
      </c>
      <c r="Q1489" s="170" t="str">
        <f t="shared" si="95"/>
        <v/>
      </c>
      <c r="R1489" s="163" t="e">
        <f t="shared" si="92"/>
        <v>#VALUE!</v>
      </c>
      <c r="S1489" s="163" t="e">
        <f t="shared" si="93"/>
        <v>#VALUE!</v>
      </c>
      <c r="T1489" s="163" t="e">
        <f>INDEX(Controle!O:O,MATCH('Banco de Dados'!A1489,Controle!M:M,0))*E1489/100</f>
        <v>#N/A</v>
      </c>
    </row>
    <row r="1490" spans="1:20" hidden="1" x14ac:dyDescent="0.2">
      <c r="A1490" s="158">
        <f>BD_TS!A1489</f>
        <v>0</v>
      </c>
      <c r="B1490" s="158" t="str">
        <f>SUBSTITUTE(SUBSTITUTE(BD_TS!D1489," ",""),"-","/")</f>
        <v/>
      </c>
      <c r="C1490" s="158">
        <f>BD_TS!E1489</f>
        <v>0</v>
      </c>
      <c r="D1490" s="159">
        <f>BD_TS!F1489</f>
        <v>0</v>
      </c>
      <c r="E1490" s="160">
        <f>BD_TS!B1489</f>
        <v>0</v>
      </c>
      <c r="F1490" s="161">
        <f>BD_TS!C1489</f>
        <v>0</v>
      </c>
      <c r="G1490" s="187">
        <f>BD_TS!H1489</f>
        <v>0</v>
      </c>
      <c r="H1490" s="158" t="str">
        <f>IF($A1490=0,"",IFERROR(INDEX(BD_Gestão!A:A,MATCH('Banco de Dados'!$B1490,BD_Gestão!$B:$B,0)),"erro"))</f>
        <v/>
      </c>
      <c r="I1490" s="162" t="str">
        <f>IF($A1490=0,"",IFERROR(INDEX(BD_Gestão!E:E,MATCH('Banco de Dados'!$B1490,BD_Gestão!$B:$B,0)),"erro"))</f>
        <v/>
      </c>
      <c r="J1490" s="186" t="str">
        <f>IF($A1490=0,"",IFERROR(INDEX(BD_Gestão!B:B,MATCH('Banco de Dados'!$B1490,BD_Gestão!$B:$B,0)),"erro"))</f>
        <v/>
      </c>
      <c r="K1490" s="158" t="str">
        <f>IF($A1490=0,"",IFERROR(INDEX(BD_Gestão!C:C,MATCH('Banco de Dados'!$B1490,BD_Gestão!$B:$B,0)),"erro"))</f>
        <v/>
      </c>
      <c r="L1490" s="158" t="str">
        <f>IF($A1490=0,"",IFERROR(INDEX(BD_Gestão!H:H,MATCH('Banco de Dados'!$B1490,BD_Gestão!$B:$B,0)),"erro"))</f>
        <v/>
      </c>
      <c r="M1490" s="161" t="str">
        <f>IF($A1490=0,"",IFERROR(INDEX(BD_Gestão!F:F,MATCH('Banco de Dados'!$B1490,BD_Gestão!$B:$B,0)),"erro"))</f>
        <v/>
      </c>
      <c r="N1490" s="161" t="str">
        <f>IF($A1490=0,"",IFERROR(INDEX(BD_Gestão!J:J,MATCH('Banco de Dados'!$B1490,BD_Gestão!$B:$B,0)),"erro"))</f>
        <v/>
      </c>
      <c r="O1490" s="164" t="str">
        <f>IF($A1490=0,"",IFERROR(INDEX(BD_Gestão!K:K,MATCH('Banco de Dados'!$B1490,BD_Gestão!$B:$B,0)),"erro"))</f>
        <v/>
      </c>
      <c r="P1490" s="169" t="str">
        <f t="shared" si="94"/>
        <v/>
      </c>
      <c r="Q1490" s="170" t="str">
        <f t="shared" si="95"/>
        <v/>
      </c>
      <c r="R1490" s="163" t="e">
        <f t="shared" si="92"/>
        <v>#VALUE!</v>
      </c>
      <c r="S1490" s="163" t="e">
        <f t="shared" si="93"/>
        <v>#VALUE!</v>
      </c>
      <c r="T1490" s="163" t="e">
        <f>INDEX(Controle!O:O,MATCH('Banco de Dados'!A1490,Controle!M:M,0))*E1490/100</f>
        <v>#N/A</v>
      </c>
    </row>
    <row r="1491" spans="1:20" hidden="1" x14ac:dyDescent="0.2">
      <c r="A1491" s="158">
        <f>BD_TS!A1490</f>
        <v>0</v>
      </c>
      <c r="B1491" s="158" t="str">
        <f>SUBSTITUTE(SUBSTITUTE(BD_TS!D1490," ",""),"-","/")</f>
        <v/>
      </c>
      <c r="C1491" s="158">
        <f>BD_TS!E1490</f>
        <v>0</v>
      </c>
      <c r="D1491" s="159">
        <f>BD_TS!F1490</f>
        <v>0</v>
      </c>
      <c r="E1491" s="160">
        <f>BD_TS!B1490</f>
        <v>0</v>
      </c>
      <c r="F1491" s="161">
        <f>BD_TS!C1490</f>
        <v>0</v>
      </c>
      <c r="G1491" s="187">
        <f>BD_TS!H1490</f>
        <v>0</v>
      </c>
      <c r="H1491" s="158" t="str">
        <f>IF($A1491=0,"",IFERROR(INDEX(BD_Gestão!A:A,MATCH('Banco de Dados'!$B1491,BD_Gestão!$B:$B,0)),"erro"))</f>
        <v/>
      </c>
      <c r="I1491" s="162" t="str">
        <f>IF($A1491=0,"",IFERROR(INDEX(BD_Gestão!E:E,MATCH('Banco de Dados'!$B1491,BD_Gestão!$B:$B,0)),"erro"))</f>
        <v/>
      </c>
      <c r="J1491" s="186" t="str">
        <f>IF($A1491=0,"",IFERROR(INDEX(BD_Gestão!B:B,MATCH('Banco de Dados'!$B1491,BD_Gestão!$B:$B,0)),"erro"))</f>
        <v/>
      </c>
      <c r="K1491" s="158" t="str">
        <f>IF($A1491=0,"",IFERROR(INDEX(BD_Gestão!C:C,MATCH('Banco de Dados'!$B1491,BD_Gestão!$B:$B,0)),"erro"))</f>
        <v/>
      </c>
      <c r="L1491" s="158" t="str">
        <f>IF($A1491=0,"",IFERROR(INDEX(BD_Gestão!H:H,MATCH('Banco de Dados'!$B1491,BD_Gestão!$B:$B,0)),"erro"))</f>
        <v/>
      </c>
      <c r="M1491" s="161" t="str">
        <f>IF($A1491=0,"",IFERROR(INDEX(BD_Gestão!F:F,MATCH('Banco de Dados'!$B1491,BD_Gestão!$B:$B,0)),"erro"))</f>
        <v/>
      </c>
      <c r="N1491" s="161" t="str">
        <f>IF($A1491=0,"",IFERROR(INDEX(BD_Gestão!J:J,MATCH('Banco de Dados'!$B1491,BD_Gestão!$B:$B,0)),"erro"))</f>
        <v/>
      </c>
      <c r="O1491" s="164" t="str">
        <f>IF($A1491=0,"",IFERROR(INDEX(BD_Gestão!K:K,MATCH('Banco de Dados'!$B1491,BD_Gestão!$B:$B,0)),"erro"))</f>
        <v/>
      </c>
      <c r="P1491" s="169" t="str">
        <f t="shared" si="94"/>
        <v/>
      </c>
      <c r="Q1491" s="170" t="str">
        <f t="shared" si="95"/>
        <v/>
      </c>
      <c r="R1491" s="163" t="e">
        <f t="shared" si="92"/>
        <v>#VALUE!</v>
      </c>
      <c r="S1491" s="163" t="e">
        <f t="shared" si="93"/>
        <v>#VALUE!</v>
      </c>
      <c r="T1491" s="163" t="e">
        <f>INDEX(Controle!O:O,MATCH('Banco de Dados'!A1491,Controle!M:M,0))*E1491/100</f>
        <v>#N/A</v>
      </c>
    </row>
    <row r="1492" spans="1:20" hidden="1" x14ac:dyDescent="0.2">
      <c r="A1492" s="158">
        <f>BD_TS!A1491</f>
        <v>0</v>
      </c>
      <c r="B1492" s="158" t="str">
        <f>SUBSTITUTE(SUBSTITUTE(BD_TS!D1491," ",""),"-","/")</f>
        <v/>
      </c>
      <c r="C1492" s="158">
        <f>BD_TS!E1491</f>
        <v>0</v>
      </c>
      <c r="D1492" s="159">
        <f>BD_TS!F1491</f>
        <v>0</v>
      </c>
      <c r="E1492" s="160">
        <f>BD_TS!B1491</f>
        <v>0</v>
      </c>
      <c r="F1492" s="161">
        <f>BD_TS!C1491</f>
        <v>0</v>
      </c>
      <c r="G1492" s="187">
        <f>BD_TS!H1491</f>
        <v>0</v>
      </c>
      <c r="H1492" s="158" t="str">
        <f>IF($A1492=0,"",IFERROR(INDEX(BD_Gestão!A:A,MATCH('Banco de Dados'!$B1492,BD_Gestão!$B:$B,0)),"erro"))</f>
        <v/>
      </c>
      <c r="I1492" s="162" t="str">
        <f>IF($A1492=0,"",IFERROR(INDEX(BD_Gestão!E:E,MATCH('Banco de Dados'!$B1492,BD_Gestão!$B:$B,0)),"erro"))</f>
        <v/>
      </c>
      <c r="J1492" s="186" t="str">
        <f>IF($A1492=0,"",IFERROR(INDEX(BD_Gestão!B:B,MATCH('Banco de Dados'!$B1492,BD_Gestão!$B:$B,0)),"erro"))</f>
        <v/>
      </c>
      <c r="K1492" s="158" t="str">
        <f>IF($A1492=0,"",IFERROR(INDEX(BD_Gestão!C:C,MATCH('Banco de Dados'!$B1492,BD_Gestão!$B:$B,0)),"erro"))</f>
        <v/>
      </c>
      <c r="L1492" s="158" t="str">
        <f>IF($A1492=0,"",IFERROR(INDEX(BD_Gestão!H:H,MATCH('Banco de Dados'!$B1492,BD_Gestão!$B:$B,0)),"erro"))</f>
        <v/>
      </c>
      <c r="M1492" s="161" t="str">
        <f>IF($A1492=0,"",IFERROR(INDEX(BD_Gestão!F:F,MATCH('Banco de Dados'!$B1492,BD_Gestão!$B:$B,0)),"erro"))</f>
        <v/>
      </c>
      <c r="N1492" s="161" t="str">
        <f>IF($A1492=0,"",IFERROR(INDEX(BD_Gestão!J:J,MATCH('Banco de Dados'!$B1492,BD_Gestão!$B:$B,0)),"erro"))</f>
        <v/>
      </c>
      <c r="O1492" s="164" t="str">
        <f>IF($A1492=0,"",IFERROR(INDEX(BD_Gestão!K:K,MATCH('Banco de Dados'!$B1492,BD_Gestão!$B:$B,0)),"erro"))</f>
        <v/>
      </c>
      <c r="P1492" s="169" t="str">
        <f t="shared" si="94"/>
        <v/>
      </c>
      <c r="Q1492" s="170" t="str">
        <f t="shared" si="95"/>
        <v/>
      </c>
      <c r="R1492" s="163" t="e">
        <f t="shared" si="92"/>
        <v>#VALUE!</v>
      </c>
      <c r="S1492" s="163" t="e">
        <f t="shared" si="93"/>
        <v>#VALUE!</v>
      </c>
      <c r="T1492" s="163" t="e">
        <f>INDEX(Controle!O:O,MATCH('Banco de Dados'!A1492,Controle!M:M,0))*E1492/100</f>
        <v>#N/A</v>
      </c>
    </row>
    <row r="1493" spans="1:20" hidden="1" x14ac:dyDescent="0.2">
      <c r="A1493" s="158">
        <f>BD_TS!A1492</f>
        <v>0</v>
      </c>
      <c r="B1493" s="158" t="str">
        <f>SUBSTITUTE(SUBSTITUTE(BD_TS!D1492," ",""),"-","/")</f>
        <v/>
      </c>
      <c r="C1493" s="158">
        <f>BD_TS!E1492</f>
        <v>0</v>
      </c>
      <c r="D1493" s="159">
        <f>BD_TS!F1492</f>
        <v>0</v>
      </c>
      <c r="E1493" s="160">
        <f>BD_TS!B1492</f>
        <v>0</v>
      </c>
      <c r="F1493" s="161">
        <f>BD_TS!C1492</f>
        <v>0</v>
      </c>
      <c r="G1493" s="187">
        <f>BD_TS!H1492</f>
        <v>0</v>
      </c>
      <c r="H1493" s="158" t="str">
        <f>IF($A1493=0,"",IFERROR(INDEX(BD_Gestão!A:A,MATCH('Banco de Dados'!$B1493,BD_Gestão!$B:$B,0)),"erro"))</f>
        <v/>
      </c>
      <c r="I1493" s="162" t="str">
        <f>IF($A1493=0,"",IFERROR(INDEX(BD_Gestão!E:E,MATCH('Banco de Dados'!$B1493,BD_Gestão!$B:$B,0)),"erro"))</f>
        <v/>
      </c>
      <c r="J1493" s="186" t="str">
        <f>IF($A1493=0,"",IFERROR(INDEX(BD_Gestão!B:B,MATCH('Banco de Dados'!$B1493,BD_Gestão!$B:$B,0)),"erro"))</f>
        <v/>
      </c>
      <c r="K1493" s="158" t="str">
        <f>IF($A1493=0,"",IFERROR(INDEX(BD_Gestão!C:C,MATCH('Banco de Dados'!$B1493,BD_Gestão!$B:$B,0)),"erro"))</f>
        <v/>
      </c>
      <c r="L1493" s="158" t="str">
        <f>IF($A1493=0,"",IFERROR(INDEX(BD_Gestão!H:H,MATCH('Banco de Dados'!$B1493,BD_Gestão!$B:$B,0)),"erro"))</f>
        <v/>
      </c>
      <c r="M1493" s="161" t="str">
        <f>IF($A1493=0,"",IFERROR(INDEX(BD_Gestão!F:F,MATCH('Banco de Dados'!$B1493,BD_Gestão!$B:$B,0)),"erro"))</f>
        <v/>
      </c>
      <c r="N1493" s="161" t="str">
        <f>IF($A1493=0,"",IFERROR(INDEX(BD_Gestão!J:J,MATCH('Banco de Dados'!$B1493,BD_Gestão!$B:$B,0)),"erro"))</f>
        <v/>
      </c>
      <c r="O1493" s="164" t="str">
        <f>IF($A1493=0,"",IFERROR(INDEX(BD_Gestão!K:K,MATCH('Banco de Dados'!$B1493,BD_Gestão!$B:$B,0)),"erro"))</f>
        <v/>
      </c>
      <c r="P1493" s="169" t="str">
        <f t="shared" si="94"/>
        <v/>
      </c>
      <c r="Q1493" s="170" t="str">
        <f t="shared" si="95"/>
        <v/>
      </c>
      <c r="R1493" s="163" t="e">
        <f t="shared" si="92"/>
        <v>#VALUE!</v>
      </c>
      <c r="S1493" s="163" t="e">
        <f t="shared" si="93"/>
        <v>#VALUE!</v>
      </c>
      <c r="T1493" s="163" t="e">
        <f>INDEX(Controle!O:O,MATCH('Banco de Dados'!A1493,Controle!M:M,0))*E1493/100</f>
        <v>#N/A</v>
      </c>
    </row>
    <row r="1494" spans="1:20" hidden="1" x14ac:dyDescent="0.2">
      <c r="A1494" s="158">
        <f>BD_TS!A1493</f>
        <v>0</v>
      </c>
      <c r="B1494" s="158" t="str">
        <f>SUBSTITUTE(SUBSTITUTE(BD_TS!D1493," ",""),"-","/")</f>
        <v/>
      </c>
      <c r="C1494" s="158">
        <f>BD_TS!E1493</f>
        <v>0</v>
      </c>
      <c r="D1494" s="159">
        <f>BD_TS!F1493</f>
        <v>0</v>
      </c>
      <c r="E1494" s="160">
        <f>BD_TS!B1493</f>
        <v>0</v>
      </c>
      <c r="F1494" s="161">
        <f>BD_TS!C1493</f>
        <v>0</v>
      </c>
      <c r="G1494" s="187">
        <f>BD_TS!H1493</f>
        <v>0</v>
      </c>
      <c r="H1494" s="158" t="str">
        <f>IF($A1494=0,"",IFERROR(INDEX(BD_Gestão!A:A,MATCH('Banco de Dados'!$B1494,BD_Gestão!$B:$B,0)),"erro"))</f>
        <v/>
      </c>
      <c r="I1494" s="162" t="str">
        <f>IF($A1494=0,"",IFERROR(INDEX(BD_Gestão!E:E,MATCH('Banco de Dados'!$B1494,BD_Gestão!$B:$B,0)),"erro"))</f>
        <v/>
      </c>
      <c r="J1494" s="186" t="str">
        <f>IF($A1494=0,"",IFERROR(INDEX(BD_Gestão!B:B,MATCH('Banco de Dados'!$B1494,BD_Gestão!$B:$B,0)),"erro"))</f>
        <v/>
      </c>
      <c r="K1494" s="158" t="str">
        <f>IF($A1494=0,"",IFERROR(INDEX(BD_Gestão!C:C,MATCH('Banco de Dados'!$B1494,BD_Gestão!$B:$B,0)),"erro"))</f>
        <v/>
      </c>
      <c r="L1494" s="158" t="str">
        <f>IF($A1494=0,"",IFERROR(INDEX(BD_Gestão!H:H,MATCH('Banco de Dados'!$B1494,BD_Gestão!$B:$B,0)),"erro"))</f>
        <v/>
      </c>
      <c r="M1494" s="161" t="str">
        <f>IF($A1494=0,"",IFERROR(INDEX(BD_Gestão!F:F,MATCH('Banco de Dados'!$B1494,BD_Gestão!$B:$B,0)),"erro"))</f>
        <v/>
      </c>
      <c r="N1494" s="161" t="str">
        <f>IF($A1494=0,"",IFERROR(INDEX(BD_Gestão!J:J,MATCH('Banco de Dados'!$B1494,BD_Gestão!$B:$B,0)),"erro"))</f>
        <v/>
      </c>
      <c r="O1494" s="164" t="str">
        <f>IF($A1494=0,"",IFERROR(INDEX(BD_Gestão!K:K,MATCH('Banco de Dados'!$B1494,BD_Gestão!$B:$B,0)),"erro"))</f>
        <v/>
      </c>
      <c r="P1494" s="169" t="str">
        <f t="shared" si="94"/>
        <v/>
      </c>
      <c r="Q1494" s="170" t="str">
        <f t="shared" si="95"/>
        <v/>
      </c>
      <c r="R1494" s="163" t="e">
        <f t="shared" si="92"/>
        <v>#VALUE!</v>
      </c>
      <c r="S1494" s="163" t="e">
        <f t="shared" si="93"/>
        <v>#VALUE!</v>
      </c>
      <c r="T1494" s="163" t="e">
        <f>INDEX(Controle!O:O,MATCH('Banco de Dados'!A1494,Controle!M:M,0))*E1494/100</f>
        <v>#N/A</v>
      </c>
    </row>
    <row r="1495" spans="1:20" hidden="1" x14ac:dyDescent="0.2">
      <c r="A1495" s="158">
        <f>BD_TS!A1494</f>
        <v>0</v>
      </c>
      <c r="B1495" s="158" t="str">
        <f>SUBSTITUTE(SUBSTITUTE(BD_TS!D1494," ",""),"-","/")</f>
        <v/>
      </c>
      <c r="C1495" s="158">
        <f>BD_TS!E1494</f>
        <v>0</v>
      </c>
      <c r="D1495" s="159">
        <f>BD_TS!F1494</f>
        <v>0</v>
      </c>
      <c r="E1495" s="160">
        <f>BD_TS!B1494</f>
        <v>0</v>
      </c>
      <c r="F1495" s="161">
        <f>BD_TS!C1494</f>
        <v>0</v>
      </c>
      <c r="G1495" s="187">
        <f>BD_TS!H1494</f>
        <v>0</v>
      </c>
      <c r="H1495" s="158" t="str">
        <f>IF($A1495=0,"",IFERROR(INDEX(BD_Gestão!A:A,MATCH('Banco de Dados'!$B1495,BD_Gestão!$B:$B,0)),"erro"))</f>
        <v/>
      </c>
      <c r="I1495" s="162" t="str">
        <f>IF($A1495=0,"",IFERROR(INDEX(BD_Gestão!E:E,MATCH('Banco de Dados'!$B1495,BD_Gestão!$B:$B,0)),"erro"))</f>
        <v/>
      </c>
      <c r="J1495" s="186" t="str">
        <f>IF($A1495=0,"",IFERROR(INDEX(BD_Gestão!B:B,MATCH('Banco de Dados'!$B1495,BD_Gestão!$B:$B,0)),"erro"))</f>
        <v/>
      </c>
      <c r="K1495" s="158" t="str">
        <f>IF($A1495=0,"",IFERROR(INDEX(BD_Gestão!C:C,MATCH('Banco de Dados'!$B1495,BD_Gestão!$B:$B,0)),"erro"))</f>
        <v/>
      </c>
      <c r="L1495" s="158" t="str">
        <f>IF($A1495=0,"",IFERROR(INDEX(BD_Gestão!H:H,MATCH('Banco de Dados'!$B1495,BD_Gestão!$B:$B,0)),"erro"))</f>
        <v/>
      </c>
      <c r="M1495" s="161" t="str">
        <f>IF($A1495=0,"",IFERROR(INDEX(BD_Gestão!F:F,MATCH('Banco de Dados'!$B1495,BD_Gestão!$B:$B,0)),"erro"))</f>
        <v/>
      </c>
      <c r="N1495" s="161" t="str">
        <f>IF($A1495=0,"",IFERROR(INDEX(BD_Gestão!J:J,MATCH('Banco de Dados'!$B1495,BD_Gestão!$B:$B,0)),"erro"))</f>
        <v/>
      </c>
      <c r="O1495" s="164" t="str">
        <f>IF($A1495=0,"",IFERROR(INDEX(BD_Gestão!K:K,MATCH('Banco de Dados'!$B1495,BD_Gestão!$B:$B,0)),"erro"))</f>
        <v/>
      </c>
      <c r="P1495" s="169" t="str">
        <f t="shared" si="94"/>
        <v/>
      </c>
      <c r="Q1495" s="170" t="str">
        <f t="shared" si="95"/>
        <v/>
      </c>
      <c r="R1495" s="163" t="e">
        <f t="shared" si="92"/>
        <v>#VALUE!</v>
      </c>
      <c r="S1495" s="163" t="e">
        <f t="shared" si="93"/>
        <v>#VALUE!</v>
      </c>
      <c r="T1495" s="163" t="e">
        <f>INDEX(Controle!O:O,MATCH('Banco de Dados'!A1495,Controle!M:M,0))*E1495/100</f>
        <v>#N/A</v>
      </c>
    </row>
    <row r="1496" spans="1:20" hidden="1" x14ac:dyDescent="0.2">
      <c r="A1496" s="158">
        <f>BD_TS!A1495</f>
        <v>0</v>
      </c>
      <c r="B1496" s="158" t="str">
        <f>SUBSTITUTE(SUBSTITUTE(BD_TS!D1495," ",""),"-","/")</f>
        <v/>
      </c>
      <c r="C1496" s="158">
        <f>BD_TS!E1495</f>
        <v>0</v>
      </c>
      <c r="D1496" s="159">
        <f>BD_TS!F1495</f>
        <v>0</v>
      </c>
      <c r="E1496" s="160">
        <f>BD_TS!B1495</f>
        <v>0</v>
      </c>
      <c r="F1496" s="161">
        <f>BD_TS!C1495</f>
        <v>0</v>
      </c>
      <c r="G1496" s="187">
        <f>BD_TS!H1495</f>
        <v>0</v>
      </c>
      <c r="H1496" s="158" t="str">
        <f>IF($A1496=0,"",IFERROR(INDEX(BD_Gestão!A:A,MATCH('Banco de Dados'!$B1496,BD_Gestão!$B:$B,0)),"erro"))</f>
        <v/>
      </c>
      <c r="I1496" s="162" t="str">
        <f>IF($A1496=0,"",IFERROR(INDEX(BD_Gestão!E:E,MATCH('Banco de Dados'!$B1496,BD_Gestão!$B:$B,0)),"erro"))</f>
        <v/>
      </c>
      <c r="J1496" s="186" t="str">
        <f>IF($A1496=0,"",IFERROR(INDEX(BD_Gestão!B:B,MATCH('Banco de Dados'!$B1496,BD_Gestão!$B:$B,0)),"erro"))</f>
        <v/>
      </c>
      <c r="K1496" s="158" t="str">
        <f>IF($A1496=0,"",IFERROR(INDEX(BD_Gestão!C:C,MATCH('Banco de Dados'!$B1496,BD_Gestão!$B:$B,0)),"erro"))</f>
        <v/>
      </c>
      <c r="L1496" s="158" t="str">
        <f>IF($A1496=0,"",IFERROR(INDEX(BD_Gestão!H:H,MATCH('Banco de Dados'!$B1496,BD_Gestão!$B:$B,0)),"erro"))</f>
        <v/>
      </c>
      <c r="M1496" s="161" t="str">
        <f>IF($A1496=0,"",IFERROR(INDEX(BD_Gestão!F:F,MATCH('Banco de Dados'!$B1496,BD_Gestão!$B:$B,0)),"erro"))</f>
        <v/>
      </c>
      <c r="N1496" s="161" t="str">
        <f>IF($A1496=0,"",IFERROR(INDEX(BD_Gestão!J:J,MATCH('Banco de Dados'!$B1496,BD_Gestão!$B:$B,0)),"erro"))</f>
        <v/>
      </c>
      <c r="O1496" s="164" t="str">
        <f>IF($A1496=0,"",IFERROR(INDEX(BD_Gestão!K:K,MATCH('Banco de Dados'!$B1496,BD_Gestão!$B:$B,0)),"erro"))</f>
        <v/>
      </c>
      <c r="P1496" s="169" t="str">
        <f t="shared" si="94"/>
        <v/>
      </c>
      <c r="Q1496" s="170" t="str">
        <f t="shared" si="95"/>
        <v/>
      </c>
      <c r="R1496" s="163" t="e">
        <f t="shared" si="92"/>
        <v>#VALUE!</v>
      </c>
      <c r="S1496" s="163" t="e">
        <f t="shared" si="93"/>
        <v>#VALUE!</v>
      </c>
      <c r="T1496" s="163" t="e">
        <f>INDEX(Controle!O:O,MATCH('Banco de Dados'!A1496,Controle!M:M,0))*E1496/100</f>
        <v>#N/A</v>
      </c>
    </row>
    <row r="1497" spans="1:20" hidden="1" x14ac:dyDescent="0.2">
      <c r="A1497" s="158">
        <f>BD_TS!A1496</f>
        <v>0</v>
      </c>
      <c r="B1497" s="158" t="str">
        <f>SUBSTITUTE(SUBSTITUTE(BD_TS!D1496," ",""),"-","/")</f>
        <v/>
      </c>
      <c r="C1497" s="158">
        <f>BD_TS!E1496</f>
        <v>0</v>
      </c>
      <c r="D1497" s="159">
        <f>BD_TS!F1496</f>
        <v>0</v>
      </c>
      <c r="E1497" s="160">
        <f>BD_TS!B1496</f>
        <v>0</v>
      </c>
      <c r="F1497" s="161">
        <f>BD_TS!C1496</f>
        <v>0</v>
      </c>
      <c r="G1497" s="187">
        <f>BD_TS!H1496</f>
        <v>0</v>
      </c>
      <c r="H1497" s="158" t="str">
        <f>IF($A1497=0,"",IFERROR(INDEX(BD_Gestão!A:A,MATCH('Banco de Dados'!$B1497,BD_Gestão!$B:$B,0)),"erro"))</f>
        <v/>
      </c>
      <c r="I1497" s="162" t="str">
        <f>IF($A1497=0,"",IFERROR(INDEX(BD_Gestão!E:E,MATCH('Banco de Dados'!$B1497,BD_Gestão!$B:$B,0)),"erro"))</f>
        <v/>
      </c>
      <c r="J1497" s="186" t="str">
        <f>IF($A1497=0,"",IFERROR(INDEX(BD_Gestão!B:B,MATCH('Banco de Dados'!$B1497,BD_Gestão!$B:$B,0)),"erro"))</f>
        <v/>
      </c>
      <c r="K1497" s="158" t="str">
        <f>IF($A1497=0,"",IFERROR(INDEX(BD_Gestão!C:C,MATCH('Banco de Dados'!$B1497,BD_Gestão!$B:$B,0)),"erro"))</f>
        <v/>
      </c>
      <c r="L1497" s="158" t="str">
        <f>IF($A1497=0,"",IFERROR(INDEX(BD_Gestão!H:H,MATCH('Banco de Dados'!$B1497,BD_Gestão!$B:$B,0)),"erro"))</f>
        <v/>
      </c>
      <c r="M1497" s="161" t="str">
        <f>IF($A1497=0,"",IFERROR(INDEX(BD_Gestão!F:F,MATCH('Banco de Dados'!$B1497,BD_Gestão!$B:$B,0)),"erro"))</f>
        <v/>
      </c>
      <c r="N1497" s="161" t="str">
        <f>IF($A1497=0,"",IFERROR(INDEX(BD_Gestão!J:J,MATCH('Banco de Dados'!$B1497,BD_Gestão!$B:$B,0)),"erro"))</f>
        <v/>
      </c>
      <c r="O1497" s="164" t="str">
        <f>IF($A1497=0,"",IFERROR(INDEX(BD_Gestão!K:K,MATCH('Banco de Dados'!$B1497,BD_Gestão!$B:$B,0)),"erro"))</f>
        <v/>
      </c>
      <c r="P1497" s="169" t="str">
        <f t="shared" si="94"/>
        <v/>
      </c>
      <c r="Q1497" s="170" t="str">
        <f t="shared" si="95"/>
        <v/>
      </c>
      <c r="R1497" s="163" t="e">
        <f t="shared" si="92"/>
        <v>#VALUE!</v>
      </c>
      <c r="S1497" s="163" t="e">
        <f t="shared" si="93"/>
        <v>#VALUE!</v>
      </c>
      <c r="T1497" s="163" t="e">
        <f>INDEX(Controle!O:O,MATCH('Banco de Dados'!A1497,Controle!M:M,0))*E1497/100</f>
        <v>#N/A</v>
      </c>
    </row>
    <row r="1498" spans="1:20" hidden="1" x14ac:dyDescent="0.2">
      <c r="A1498" s="158">
        <f>BD_TS!A1497</f>
        <v>0</v>
      </c>
      <c r="B1498" s="158" t="str">
        <f>SUBSTITUTE(SUBSTITUTE(BD_TS!D1497," ",""),"-","/")</f>
        <v/>
      </c>
      <c r="C1498" s="158">
        <f>BD_TS!E1497</f>
        <v>0</v>
      </c>
      <c r="D1498" s="159">
        <f>BD_TS!F1497</f>
        <v>0</v>
      </c>
      <c r="E1498" s="160">
        <f>BD_TS!B1497</f>
        <v>0</v>
      </c>
      <c r="F1498" s="161">
        <f>BD_TS!C1497</f>
        <v>0</v>
      </c>
      <c r="G1498" s="187">
        <f>BD_TS!H1497</f>
        <v>0</v>
      </c>
      <c r="H1498" s="158" t="str">
        <f>IF($A1498=0,"",IFERROR(INDEX(BD_Gestão!A:A,MATCH('Banco de Dados'!$B1498,BD_Gestão!$B:$B,0)),"erro"))</f>
        <v/>
      </c>
      <c r="I1498" s="162" t="str">
        <f>IF($A1498=0,"",IFERROR(INDEX(BD_Gestão!E:E,MATCH('Banco de Dados'!$B1498,BD_Gestão!$B:$B,0)),"erro"))</f>
        <v/>
      </c>
      <c r="J1498" s="186" t="str">
        <f>IF($A1498=0,"",IFERROR(INDEX(BD_Gestão!B:B,MATCH('Banco de Dados'!$B1498,BD_Gestão!$B:$B,0)),"erro"))</f>
        <v/>
      </c>
      <c r="K1498" s="158" t="str">
        <f>IF($A1498=0,"",IFERROR(INDEX(BD_Gestão!C:C,MATCH('Banco de Dados'!$B1498,BD_Gestão!$B:$B,0)),"erro"))</f>
        <v/>
      </c>
      <c r="L1498" s="158" t="str">
        <f>IF($A1498=0,"",IFERROR(INDEX(BD_Gestão!H:H,MATCH('Banco de Dados'!$B1498,BD_Gestão!$B:$B,0)),"erro"))</f>
        <v/>
      </c>
      <c r="M1498" s="161" t="str">
        <f>IF($A1498=0,"",IFERROR(INDEX(BD_Gestão!F:F,MATCH('Banco de Dados'!$B1498,BD_Gestão!$B:$B,0)),"erro"))</f>
        <v/>
      </c>
      <c r="N1498" s="161" t="str">
        <f>IF($A1498=0,"",IFERROR(INDEX(BD_Gestão!J:J,MATCH('Banco de Dados'!$B1498,BD_Gestão!$B:$B,0)),"erro"))</f>
        <v/>
      </c>
      <c r="O1498" s="164" t="str">
        <f>IF($A1498=0,"",IFERROR(INDEX(BD_Gestão!K:K,MATCH('Banco de Dados'!$B1498,BD_Gestão!$B:$B,0)),"erro"))</f>
        <v/>
      </c>
      <c r="P1498" s="169" t="str">
        <f t="shared" si="94"/>
        <v/>
      </c>
      <c r="Q1498" s="170" t="str">
        <f t="shared" si="95"/>
        <v/>
      </c>
      <c r="R1498" s="163" t="e">
        <f t="shared" si="92"/>
        <v>#VALUE!</v>
      </c>
      <c r="S1498" s="163" t="e">
        <f t="shared" si="93"/>
        <v>#VALUE!</v>
      </c>
      <c r="T1498" s="163" t="e">
        <f>INDEX(Controle!O:O,MATCH('Banco de Dados'!A1498,Controle!M:M,0))*E1498/100</f>
        <v>#N/A</v>
      </c>
    </row>
    <row r="1499" spans="1:20" hidden="1" x14ac:dyDescent="0.2">
      <c r="A1499" s="158">
        <f>BD_TS!A1498</f>
        <v>0</v>
      </c>
      <c r="B1499" s="158" t="str">
        <f>SUBSTITUTE(SUBSTITUTE(BD_TS!D1498," ",""),"-","/")</f>
        <v/>
      </c>
      <c r="C1499" s="158">
        <f>BD_TS!E1498</f>
        <v>0</v>
      </c>
      <c r="D1499" s="159">
        <f>BD_TS!F1498</f>
        <v>0</v>
      </c>
      <c r="E1499" s="160">
        <f>BD_TS!B1498</f>
        <v>0</v>
      </c>
      <c r="F1499" s="161">
        <f>BD_TS!C1498</f>
        <v>0</v>
      </c>
      <c r="G1499" s="187">
        <f>BD_TS!H1498</f>
        <v>0</v>
      </c>
      <c r="H1499" s="158" t="str">
        <f>IF($A1499=0,"",IFERROR(INDEX(BD_Gestão!A:A,MATCH('Banco de Dados'!$B1499,BD_Gestão!$B:$B,0)),"erro"))</f>
        <v/>
      </c>
      <c r="I1499" s="162" t="str">
        <f>IF($A1499=0,"",IFERROR(INDEX(BD_Gestão!E:E,MATCH('Banco de Dados'!$B1499,BD_Gestão!$B:$B,0)),"erro"))</f>
        <v/>
      </c>
      <c r="J1499" s="186" t="str">
        <f>IF($A1499=0,"",IFERROR(INDEX(BD_Gestão!B:B,MATCH('Banco de Dados'!$B1499,BD_Gestão!$B:$B,0)),"erro"))</f>
        <v/>
      </c>
      <c r="K1499" s="158" t="str">
        <f>IF($A1499=0,"",IFERROR(INDEX(BD_Gestão!C:C,MATCH('Banco de Dados'!$B1499,BD_Gestão!$B:$B,0)),"erro"))</f>
        <v/>
      </c>
      <c r="L1499" s="158" t="str">
        <f>IF($A1499=0,"",IFERROR(INDEX(BD_Gestão!H:H,MATCH('Banco de Dados'!$B1499,BD_Gestão!$B:$B,0)),"erro"))</f>
        <v/>
      </c>
      <c r="M1499" s="161" t="str">
        <f>IF($A1499=0,"",IFERROR(INDEX(BD_Gestão!F:F,MATCH('Banco de Dados'!$B1499,BD_Gestão!$B:$B,0)),"erro"))</f>
        <v/>
      </c>
      <c r="N1499" s="161" t="str">
        <f>IF($A1499=0,"",IFERROR(INDEX(BD_Gestão!J:J,MATCH('Banco de Dados'!$B1499,BD_Gestão!$B:$B,0)),"erro"))</f>
        <v/>
      </c>
      <c r="O1499" s="164" t="str">
        <f>IF($A1499=0,"",IFERROR(INDEX(BD_Gestão!K:K,MATCH('Banco de Dados'!$B1499,BD_Gestão!$B:$B,0)),"erro"))</f>
        <v/>
      </c>
      <c r="P1499" s="169" t="str">
        <f t="shared" si="94"/>
        <v/>
      </c>
      <c r="Q1499" s="170" t="str">
        <f t="shared" si="95"/>
        <v/>
      </c>
      <c r="R1499" s="163" t="e">
        <f t="shared" si="92"/>
        <v>#VALUE!</v>
      </c>
      <c r="S1499" s="163" t="e">
        <f t="shared" si="93"/>
        <v>#VALUE!</v>
      </c>
      <c r="T1499" s="163" t="e">
        <f>INDEX(Controle!O:O,MATCH('Banco de Dados'!A1499,Controle!M:M,0))*E1499/100</f>
        <v>#N/A</v>
      </c>
    </row>
    <row r="1500" spans="1:20" hidden="1" x14ac:dyDescent="0.2">
      <c r="A1500" s="158">
        <f>BD_TS!A1499</f>
        <v>0</v>
      </c>
      <c r="B1500" s="158" t="str">
        <f>SUBSTITUTE(SUBSTITUTE(BD_TS!D1499," ",""),"-","/")</f>
        <v/>
      </c>
      <c r="C1500" s="158">
        <f>BD_TS!E1499</f>
        <v>0</v>
      </c>
      <c r="D1500" s="159">
        <f>BD_TS!F1499</f>
        <v>0</v>
      </c>
      <c r="E1500" s="160">
        <f>BD_TS!B1499</f>
        <v>0</v>
      </c>
      <c r="F1500" s="161">
        <f>BD_TS!C1499</f>
        <v>0</v>
      </c>
      <c r="G1500" s="187">
        <f>BD_TS!H1499</f>
        <v>0</v>
      </c>
      <c r="H1500" s="158" t="str">
        <f>IF($A1500=0,"",IFERROR(INDEX(BD_Gestão!A:A,MATCH('Banco de Dados'!$B1500,BD_Gestão!$B:$B,0)),"erro"))</f>
        <v/>
      </c>
      <c r="I1500" s="162" t="str">
        <f>IF($A1500=0,"",IFERROR(INDEX(BD_Gestão!E:E,MATCH('Banco de Dados'!$B1500,BD_Gestão!$B:$B,0)),"erro"))</f>
        <v/>
      </c>
      <c r="J1500" s="186" t="str">
        <f>IF($A1500=0,"",IFERROR(INDEX(BD_Gestão!B:B,MATCH('Banco de Dados'!$B1500,BD_Gestão!$B:$B,0)),"erro"))</f>
        <v/>
      </c>
      <c r="K1500" s="158" t="str">
        <f>IF($A1500=0,"",IFERROR(INDEX(BD_Gestão!C:C,MATCH('Banco de Dados'!$B1500,BD_Gestão!$B:$B,0)),"erro"))</f>
        <v/>
      </c>
      <c r="L1500" s="158" t="str">
        <f>IF($A1500=0,"",IFERROR(INDEX(BD_Gestão!H:H,MATCH('Banco de Dados'!$B1500,BD_Gestão!$B:$B,0)),"erro"))</f>
        <v/>
      </c>
      <c r="M1500" s="161" t="str">
        <f>IF($A1500=0,"",IFERROR(INDEX(BD_Gestão!F:F,MATCH('Banco de Dados'!$B1500,BD_Gestão!$B:$B,0)),"erro"))</f>
        <v/>
      </c>
      <c r="N1500" s="161" t="str">
        <f>IF($A1500=0,"",IFERROR(INDEX(BD_Gestão!J:J,MATCH('Banco de Dados'!$B1500,BD_Gestão!$B:$B,0)),"erro"))</f>
        <v/>
      </c>
      <c r="O1500" s="164" t="str">
        <f>IF($A1500=0,"",IFERROR(INDEX(BD_Gestão!K:K,MATCH('Banco de Dados'!$B1500,BD_Gestão!$B:$B,0)),"erro"))</f>
        <v/>
      </c>
      <c r="P1500" s="169" t="str">
        <f t="shared" si="94"/>
        <v/>
      </c>
      <c r="Q1500" s="170" t="str">
        <f t="shared" si="95"/>
        <v/>
      </c>
      <c r="R1500" s="163" t="e">
        <f t="shared" si="92"/>
        <v>#VALUE!</v>
      </c>
      <c r="S1500" s="163" t="e">
        <f t="shared" si="93"/>
        <v>#VALUE!</v>
      </c>
      <c r="T1500" s="163" t="e">
        <f>INDEX(Controle!O:O,MATCH('Banco de Dados'!A1500,Controle!M:M,0))*E1500/100</f>
        <v>#N/A</v>
      </c>
    </row>
    <row r="1501" spans="1:20" hidden="1" x14ac:dyDescent="0.2">
      <c r="A1501" s="158">
        <f>BD_TS!A1500</f>
        <v>0</v>
      </c>
      <c r="B1501" s="158" t="str">
        <f>SUBSTITUTE(SUBSTITUTE(BD_TS!D1500," ",""),"-","/")</f>
        <v/>
      </c>
      <c r="C1501" s="158">
        <f>BD_TS!E1500</f>
        <v>0</v>
      </c>
      <c r="D1501" s="159">
        <f>BD_TS!F1500</f>
        <v>0</v>
      </c>
      <c r="E1501" s="160">
        <f>BD_TS!B1500</f>
        <v>0</v>
      </c>
      <c r="F1501" s="161">
        <f>BD_TS!C1500</f>
        <v>0</v>
      </c>
      <c r="G1501" s="187">
        <f>BD_TS!H1500</f>
        <v>0</v>
      </c>
      <c r="H1501" s="158" t="str">
        <f>IF($A1501=0,"",IFERROR(INDEX(BD_Gestão!A:A,MATCH('Banco de Dados'!$B1501,BD_Gestão!$B:$B,0)),"erro"))</f>
        <v/>
      </c>
      <c r="I1501" s="162" t="str">
        <f>IF($A1501=0,"",IFERROR(INDEX(BD_Gestão!E:E,MATCH('Banco de Dados'!$B1501,BD_Gestão!$B:$B,0)),"erro"))</f>
        <v/>
      </c>
      <c r="J1501" s="186" t="str">
        <f>IF($A1501=0,"",IFERROR(INDEX(BD_Gestão!B:B,MATCH('Banco de Dados'!$B1501,BD_Gestão!$B:$B,0)),"erro"))</f>
        <v/>
      </c>
      <c r="K1501" s="158" t="str">
        <f>IF($A1501=0,"",IFERROR(INDEX(BD_Gestão!C:C,MATCH('Banco de Dados'!$B1501,BD_Gestão!$B:$B,0)),"erro"))</f>
        <v/>
      </c>
      <c r="L1501" s="158" t="str">
        <f>IF($A1501=0,"",IFERROR(INDEX(BD_Gestão!H:H,MATCH('Banco de Dados'!$B1501,BD_Gestão!$B:$B,0)),"erro"))</f>
        <v/>
      </c>
      <c r="M1501" s="161" t="str">
        <f>IF($A1501=0,"",IFERROR(INDEX(BD_Gestão!F:F,MATCH('Banco de Dados'!$B1501,BD_Gestão!$B:$B,0)),"erro"))</f>
        <v/>
      </c>
      <c r="N1501" s="161" t="str">
        <f>IF($A1501=0,"",IFERROR(INDEX(BD_Gestão!J:J,MATCH('Banco de Dados'!$B1501,BD_Gestão!$B:$B,0)),"erro"))</f>
        <v/>
      </c>
      <c r="O1501" s="164" t="str">
        <f>IF($A1501=0,"",IFERROR(INDEX(BD_Gestão!K:K,MATCH('Banco de Dados'!$B1501,BD_Gestão!$B:$B,0)),"erro"))</f>
        <v/>
      </c>
      <c r="P1501" s="169" t="str">
        <f t="shared" si="94"/>
        <v/>
      </c>
      <c r="Q1501" s="170" t="str">
        <f t="shared" si="95"/>
        <v/>
      </c>
      <c r="R1501" s="163" t="e">
        <f t="shared" si="92"/>
        <v>#VALUE!</v>
      </c>
      <c r="S1501" s="163" t="e">
        <f t="shared" si="93"/>
        <v>#VALUE!</v>
      </c>
      <c r="T1501" s="163" t="e">
        <f>INDEX(Controle!O:O,MATCH('Banco de Dados'!A1501,Controle!M:M,0))*E1501/100</f>
        <v>#N/A</v>
      </c>
    </row>
    <row r="1502" spans="1:20" hidden="1" x14ac:dyDescent="0.2">
      <c r="A1502" s="158">
        <f>BD_TS!A1501</f>
        <v>0</v>
      </c>
      <c r="B1502" s="158" t="str">
        <f>SUBSTITUTE(SUBSTITUTE(BD_TS!D1501," ",""),"-","/")</f>
        <v/>
      </c>
      <c r="C1502" s="158">
        <f>BD_TS!E1501</f>
        <v>0</v>
      </c>
      <c r="D1502" s="159">
        <f>BD_TS!F1501</f>
        <v>0</v>
      </c>
      <c r="E1502" s="160">
        <f>BD_TS!B1501</f>
        <v>0</v>
      </c>
      <c r="F1502" s="161">
        <f>BD_TS!C1501</f>
        <v>0</v>
      </c>
      <c r="G1502" s="187">
        <f>BD_TS!H1501</f>
        <v>0</v>
      </c>
      <c r="H1502" s="158" t="str">
        <f>IF($A1502=0,"",IFERROR(INDEX(BD_Gestão!A:A,MATCH('Banco de Dados'!$B1502,BD_Gestão!$B:$B,0)),"erro"))</f>
        <v/>
      </c>
      <c r="I1502" s="162" t="str">
        <f>IF($A1502=0,"",IFERROR(INDEX(BD_Gestão!E:E,MATCH('Banco de Dados'!$B1502,BD_Gestão!$B:$B,0)),"erro"))</f>
        <v/>
      </c>
      <c r="J1502" s="186" t="str">
        <f>IF($A1502=0,"",IFERROR(INDEX(BD_Gestão!B:B,MATCH('Banco de Dados'!$B1502,BD_Gestão!$B:$B,0)),"erro"))</f>
        <v/>
      </c>
      <c r="K1502" s="158" t="str">
        <f>IF($A1502=0,"",IFERROR(INDEX(BD_Gestão!C:C,MATCH('Banco de Dados'!$B1502,BD_Gestão!$B:$B,0)),"erro"))</f>
        <v/>
      </c>
      <c r="L1502" s="158" t="str">
        <f>IF($A1502=0,"",IFERROR(INDEX(BD_Gestão!H:H,MATCH('Banco de Dados'!$B1502,BD_Gestão!$B:$B,0)),"erro"))</f>
        <v/>
      </c>
      <c r="M1502" s="161" t="str">
        <f>IF($A1502=0,"",IFERROR(INDEX(BD_Gestão!F:F,MATCH('Banco de Dados'!$B1502,BD_Gestão!$B:$B,0)),"erro"))</f>
        <v/>
      </c>
      <c r="N1502" s="161" t="str">
        <f>IF($A1502=0,"",IFERROR(INDEX(BD_Gestão!J:J,MATCH('Banco de Dados'!$B1502,BD_Gestão!$B:$B,0)),"erro"))</f>
        <v/>
      </c>
      <c r="O1502" s="164" t="str">
        <f>IF($A1502=0,"",IFERROR(INDEX(BD_Gestão!K:K,MATCH('Banco de Dados'!$B1502,BD_Gestão!$B:$B,0)),"erro"))</f>
        <v/>
      </c>
      <c r="P1502" s="169" t="str">
        <f t="shared" si="94"/>
        <v/>
      </c>
      <c r="Q1502" s="170" t="str">
        <f t="shared" si="95"/>
        <v/>
      </c>
      <c r="R1502" s="163" t="e">
        <f t="shared" si="92"/>
        <v>#VALUE!</v>
      </c>
      <c r="S1502" s="163" t="e">
        <f t="shared" si="93"/>
        <v>#VALUE!</v>
      </c>
      <c r="T1502" s="163" t="e">
        <f>INDEX(Controle!O:O,MATCH('Banco de Dados'!A1502,Controle!M:M,0))*E1502/100</f>
        <v>#N/A</v>
      </c>
    </row>
    <row r="1503" spans="1:20" hidden="1" x14ac:dyDescent="0.2">
      <c r="A1503" s="158">
        <f>BD_TS!A1502</f>
        <v>0</v>
      </c>
      <c r="B1503" s="158" t="str">
        <f>SUBSTITUTE(SUBSTITUTE(BD_TS!D1502," ",""),"-","/")</f>
        <v/>
      </c>
      <c r="C1503" s="158">
        <f>BD_TS!E1502</f>
        <v>0</v>
      </c>
      <c r="D1503" s="159">
        <f>BD_TS!F1502</f>
        <v>0</v>
      </c>
      <c r="E1503" s="160">
        <f>BD_TS!B1502</f>
        <v>0</v>
      </c>
      <c r="F1503" s="161">
        <f>BD_TS!C1502</f>
        <v>0</v>
      </c>
      <c r="G1503" s="187">
        <f>BD_TS!H1502</f>
        <v>0</v>
      </c>
      <c r="H1503" s="158" t="str">
        <f>IF($A1503=0,"",IFERROR(INDEX(BD_Gestão!A:A,MATCH('Banco de Dados'!$B1503,BD_Gestão!$B:$B,0)),"erro"))</f>
        <v/>
      </c>
      <c r="I1503" s="162" t="str">
        <f>IF($A1503=0,"",IFERROR(INDEX(BD_Gestão!E:E,MATCH('Banco de Dados'!$B1503,BD_Gestão!$B:$B,0)),"erro"))</f>
        <v/>
      </c>
      <c r="J1503" s="186" t="str">
        <f>IF($A1503=0,"",IFERROR(INDEX(BD_Gestão!B:B,MATCH('Banco de Dados'!$B1503,BD_Gestão!$B:$B,0)),"erro"))</f>
        <v/>
      </c>
      <c r="K1503" s="158" t="str">
        <f>IF($A1503=0,"",IFERROR(INDEX(BD_Gestão!C:C,MATCH('Banco de Dados'!$B1503,BD_Gestão!$B:$B,0)),"erro"))</f>
        <v/>
      </c>
      <c r="L1503" s="158" t="str">
        <f>IF($A1503=0,"",IFERROR(INDEX(BD_Gestão!H:H,MATCH('Banco de Dados'!$B1503,BD_Gestão!$B:$B,0)),"erro"))</f>
        <v/>
      </c>
      <c r="M1503" s="161" t="str">
        <f>IF($A1503=0,"",IFERROR(INDEX(BD_Gestão!F:F,MATCH('Banco de Dados'!$B1503,BD_Gestão!$B:$B,0)),"erro"))</f>
        <v/>
      </c>
      <c r="N1503" s="161" t="str">
        <f>IF($A1503=0,"",IFERROR(INDEX(BD_Gestão!J:J,MATCH('Banco de Dados'!$B1503,BD_Gestão!$B:$B,0)),"erro"))</f>
        <v/>
      </c>
      <c r="O1503" s="164" t="str">
        <f>IF($A1503=0,"",IFERROR(INDEX(BD_Gestão!K:K,MATCH('Banco de Dados'!$B1503,BD_Gestão!$B:$B,0)),"erro"))</f>
        <v/>
      </c>
      <c r="P1503" s="169" t="str">
        <f t="shared" si="94"/>
        <v/>
      </c>
      <c r="Q1503" s="170" t="str">
        <f t="shared" si="95"/>
        <v/>
      </c>
      <c r="R1503" s="163" t="e">
        <f t="shared" si="92"/>
        <v>#VALUE!</v>
      </c>
      <c r="S1503" s="163" t="e">
        <f t="shared" si="93"/>
        <v>#VALUE!</v>
      </c>
      <c r="T1503" s="163" t="e">
        <f>INDEX(Controle!O:O,MATCH('Banco de Dados'!A1503,Controle!M:M,0))*E1503/100</f>
        <v>#N/A</v>
      </c>
    </row>
    <row r="1504" spans="1:20" hidden="1" x14ac:dyDescent="0.2">
      <c r="A1504" s="158">
        <f>BD_TS!A1503</f>
        <v>0</v>
      </c>
      <c r="B1504" s="158" t="str">
        <f>SUBSTITUTE(SUBSTITUTE(BD_TS!D1503," ",""),"-","/")</f>
        <v/>
      </c>
      <c r="C1504" s="158">
        <f>BD_TS!E1503</f>
        <v>0</v>
      </c>
      <c r="D1504" s="159">
        <f>BD_TS!F1503</f>
        <v>0</v>
      </c>
      <c r="E1504" s="160">
        <f>BD_TS!B1503</f>
        <v>0</v>
      </c>
      <c r="F1504" s="161">
        <f>BD_TS!C1503</f>
        <v>0</v>
      </c>
      <c r="G1504" s="187">
        <f>BD_TS!H1503</f>
        <v>0</v>
      </c>
      <c r="H1504" s="158" t="str">
        <f>IF($A1504=0,"",IFERROR(INDEX(BD_Gestão!A:A,MATCH('Banco de Dados'!$B1504,BD_Gestão!$B:$B,0)),"erro"))</f>
        <v/>
      </c>
      <c r="I1504" s="162" t="str">
        <f>IF($A1504=0,"",IFERROR(INDEX(BD_Gestão!E:E,MATCH('Banco de Dados'!$B1504,BD_Gestão!$B:$B,0)),"erro"))</f>
        <v/>
      </c>
      <c r="J1504" s="186" t="str">
        <f>IF($A1504=0,"",IFERROR(INDEX(BD_Gestão!B:B,MATCH('Banco de Dados'!$B1504,BD_Gestão!$B:$B,0)),"erro"))</f>
        <v/>
      </c>
      <c r="K1504" s="158" t="str">
        <f>IF($A1504=0,"",IFERROR(INDEX(BD_Gestão!C:C,MATCH('Banco de Dados'!$B1504,BD_Gestão!$B:$B,0)),"erro"))</f>
        <v/>
      </c>
      <c r="L1504" s="158" t="str">
        <f>IF($A1504=0,"",IFERROR(INDEX(BD_Gestão!H:H,MATCH('Banco de Dados'!$B1504,BD_Gestão!$B:$B,0)),"erro"))</f>
        <v/>
      </c>
      <c r="M1504" s="161" t="str">
        <f>IF($A1504=0,"",IFERROR(INDEX(BD_Gestão!F:F,MATCH('Banco de Dados'!$B1504,BD_Gestão!$B:$B,0)),"erro"))</f>
        <v/>
      </c>
      <c r="N1504" s="161" t="str">
        <f>IF($A1504=0,"",IFERROR(INDEX(BD_Gestão!J:J,MATCH('Banco de Dados'!$B1504,BD_Gestão!$B:$B,0)),"erro"))</f>
        <v/>
      </c>
      <c r="O1504" s="164" t="str">
        <f>IF($A1504=0,"",IFERROR(INDEX(BD_Gestão!K:K,MATCH('Banco de Dados'!$B1504,BD_Gestão!$B:$B,0)),"erro"))</f>
        <v/>
      </c>
      <c r="P1504" s="169" t="str">
        <f t="shared" si="94"/>
        <v/>
      </c>
      <c r="Q1504" s="170" t="str">
        <f t="shared" si="95"/>
        <v/>
      </c>
      <c r="R1504" s="163" t="e">
        <f t="shared" si="92"/>
        <v>#VALUE!</v>
      </c>
      <c r="S1504" s="163" t="e">
        <f t="shared" si="93"/>
        <v>#VALUE!</v>
      </c>
      <c r="T1504" s="163" t="e">
        <f>INDEX(Controle!O:O,MATCH('Banco de Dados'!A1504,Controle!M:M,0))*E1504/100</f>
        <v>#N/A</v>
      </c>
    </row>
    <row r="1505" spans="1:20" hidden="1" x14ac:dyDescent="0.2">
      <c r="A1505" s="158">
        <f>BD_TS!A1504</f>
        <v>0</v>
      </c>
      <c r="B1505" s="158" t="str">
        <f>SUBSTITUTE(SUBSTITUTE(BD_TS!D1504," ",""),"-","/")</f>
        <v/>
      </c>
      <c r="C1505" s="158">
        <f>BD_TS!E1504</f>
        <v>0</v>
      </c>
      <c r="D1505" s="159">
        <f>BD_TS!F1504</f>
        <v>0</v>
      </c>
      <c r="E1505" s="160">
        <f>BD_TS!B1504</f>
        <v>0</v>
      </c>
      <c r="F1505" s="161">
        <f>BD_TS!C1504</f>
        <v>0</v>
      </c>
      <c r="G1505" s="187">
        <f>BD_TS!H1504</f>
        <v>0</v>
      </c>
      <c r="H1505" s="158" t="str">
        <f>IF($A1505=0,"",IFERROR(INDEX(BD_Gestão!A:A,MATCH('Banco de Dados'!$B1505,BD_Gestão!$B:$B,0)),"erro"))</f>
        <v/>
      </c>
      <c r="I1505" s="162" t="str">
        <f>IF($A1505=0,"",IFERROR(INDEX(BD_Gestão!E:E,MATCH('Banco de Dados'!$B1505,BD_Gestão!$B:$B,0)),"erro"))</f>
        <v/>
      </c>
      <c r="J1505" s="186" t="str">
        <f>IF($A1505=0,"",IFERROR(INDEX(BD_Gestão!B:B,MATCH('Banco de Dados'!$B1505,BD_Gestão!$B:$B,0)),"erro"))</f>
        <v/>
      </c>
      <c r="K1505" s="158" t="str">
        <f>IF($A1505=0,"",IFERROR(INDEX(BD_Gestão!C:C,MATCH('Banco de Dados'!$B1505,BD_Gestão!$B:$B,0)),"erro"))</f>
        <v/>
      </c>
      <c r="L1505" s="158" t="str">
        <f>IF($A1505=0,"",IFERROR(INDEX(BD_Gestão!H:H,MATCH('Banco de Dados'!$B1505,BD_Gestão!$B:$B,0)),"erro"))</f>
        <v/>
      </c>
      <c r="M1505" s="161" t="str">
        <f>IF($A1505=0,"",IFERROR(INDEX(BD_Gestão!F:F,MATCH('Banco de Dados'!$B1505,BD_Gestão!$B:$B,0)),"erro"))</f>
        <v/>
      </c>
      <c r="N1505" s="161" t="str">
        <f>IF($A1505=0,"",IFERROR(INDEX(BD_Gestão!J:J,MATCH('Banco de Dados'!$B1505,BD_Gestão!$B:$B,0)),"erro"))</f>
        <v/>
      </c>
      <c r="O1505" s="164" t="str">
        <f>IF($A1505=0,"",IFERROR(INDEX(BD_Gestão!K:K,MATCH('Banco de Dados'!$B1505,BD_Gestão!$B:$B,0)),"erro"))</f>
        <v/>
      </c>
      <c r="P1505" s="169" t="str">
        <f t="shared" si="94"/>
        <v/>
      </c>
      <c r="Q1505" s="170" t="str">
        <f t="shared" si="95"/>
        <v/>
      </c>
      <c r="R1505" s="163" t="e">
        <f t="shared" si="92"/>
        <v>#VALUE!</v>
      </c>
      <c r="S1505" s="163" t="e">
        <f t="shared" si="93"/>
        <v>#VALUE!</v>
      </c>
      <c r="T1505" s="163" t="e">
        <f>INDEX(Controle!O:O,MATCH('Banco de Dados'!A1505,Controle!M:M,0))*E1505/100</f>
        <v>#N/A</v>
      </c>
    </row>
    <row r="1506" spans="1:20" hidden="1" x14ac:dyDescent="0.2">
      <c r="A1506" s="158">
        <f>BD_TS!A1505</f>
        <v>0</v>
      </c>
      <c r="B1506" s="158" t="str">
        <f>SUBSTITUTE(SUBSTITUTE(BD_TS!D1505," ",""),"-","/")</f>
        <v/>
      </c>
      <c r="C1506" s="158">
        <f>BD_TS!E1505</f>
        <v>0</v>
      </c>
      <c r="D1506" s="159">
        <f>BD_TS!F1505</f>
        <v>0</v>
      </c>
      <c r="E1506" s="160">
        <f>BD_TS!B1505</f>
        <v>0</v>
      </c>
      <c r="F1506" s="161">
        <f>BD_TS!C1505</f>
        <v>0</v>
      </c>
      <c r="G1506" s="187">
        <f>BD_TS!H1505</f>
        <v>0</v>
      </c>
      <c r="H1506" s="158" t="str">
        <f>IF($A1506=0,"",IFERROR(INDEX(BD_Gestão!A:A,MATCH('Banco de Dados'!$B1506,BD_Gestão!$B:$B,0)),"erro"))</f>
        <v/>
      </c>
      <c r="I1506" s="162" t="str">
        <f>IF($A1506=0,"",IFERROR(INDEX(BD_Gestão!E:E,MATCH('Banco de Dados'!$B1506,BD_Gestão!$B:$B,0)),"erro"))</f>
        <v/>
      </c>
      <c r="J1506" s="186" t="str">
        <f>IF($A1506=0,"",IFERROR(INDEX(BD_Gestão!B:B,MATCH('Banco de Dados'!$B1506,BD_Gestão!$B:$B,0)),"erro"))</f>
        <v/>
      </c>
      <c r="K1506" s="158" t="str">
        <f>IF($A1506=0,"",IFERROR(INDEX(BD_Gestão!C:C,MATCH('Banco de Dados'!$B1506,BD_Gestão!$B:$B,0)),"erro"))</f>
        <v/>
      </c>
      <c r="L1506" s="158" t="str">
        <f>IF($A1506=0,"",IFERROR(INDEX(BD_Gestão!H:H,MATCH('Banco de Dados'!$B1506,BD_Gestão!$B:$B,0)),"erro"))</f>
        <v/>
      </c>
      <c r="M1506" s="161" t="str">
        <f>IF($A1506=0,"",IFERROR(INDEX(BD_Gestão!F:F,MATCH('Banco de Dados'!$B1506,BD_Gestão!$B:$B,0)),"erro"))</f>
        <v/>
      </c>
      <c r="N1506" s="161" t="str">
        <f>IF($A1506=0,"",IFERROR(INDEX(BD_Gestão!J:J,MATCH('Banco de Dados'!$B1506,BD_Gestão!$B:$B,0)),"erro"))</f>
        <v/>
      </c>
      <c r="O1506" s="164" t="str">
        <f>IF($A1506=0,"",IFERROR(INDEX(BD_Gestão!K:K,MATCH('Banco de Dados'!$B1506,BD_Gestão!$B:$B,0)),"erro"))</f>
        <v/>
      </c>
      <c r="P1506" s="169" t="str">
        <f t="shared" si="94"/>
        <v/>
      </c>
      <c r="Q1506" s="170" t="str">
        <f t="shared" si="95"/>
        <v/>
      </c>
      <c r="R1506" s="163" t="e">
        <f t="shared" si="92"/>
        <v>#VALUE!</v>
      </c>
      <c r="S1506" s="163" t="e">
        <f t="shared" si="93"/>
        <v>#VALUE!</v>
      </c>
      <c r="T1506" s="163" t="e">
        <f>INDEX(Controle!O:O,MATCH('Banco de Dados'!A1506,Controle!M:M,0))*E1506/100</f>
        <v>#N/A</v>
      </c>
    </row>
    <row r="1507" spans="1:20" hidden="1" x14ac:dyDescent="0.2">
      <c r="A1507" s="158">
        <f>BD_TS!A1506</f>
        <v>0</v>
      </c>
      <c r="B1507" s="158" t="str">
        <f>SUBSTITUTE(SUBSTITUTE(BD_TS!D1506," ",""),"-","/")</f>
        <v/>
      </c>
      <c r="C1507" s="158">
        <f>BD_TS!E1506</f>
        <v>0</v>
      </c>
      <c r="D1507" s="159">
        <f>BD_TS!F1506</f>
        <v>0</v>
      </c>
      <c r="E1507" s="160">
        <f>BD_TS!B1506</f>
        <v>0</v>
      </c>
      <c r="F1507" s="161">
        <f>BD_TS!C1506</f>
        <v>0</v>
      </c>
      <c r="G1507" s="187">
        <f>BD_TS!H1506</f>
        <v>0</v>
      </c>
      <c r="H1507" s="158" t="str">
        <f>IF($A1507=0,"",IFERROR(INDEX(BD_Gestão!A:A,MATCH('Banco de Dados'!$B1507,BD_Gestão!$B:$B,0)),"erro"))</f>
        <v/>
      </c>
      <c r="I1507" s="162" t="str">
        <f>IF($A1507=0,"",IFERROR(INDEX(BD_Gestão!E:E,MATCH('Banco de Dados'!$B1507,BD_Gestão!$B:$B,0)),"erro"))</f>
        <v/>
      </c>
      <c r="J1507" s="186" t="str">
        <f>IF($A1507=0,"",IFERROR(INDEX(BD_Gestão!B:B,MATCH('Banco de Dados'!$B1507,BD_Gestão!$B:$B,0)),"erro"))</f>
        <v/>
      </c>
      <c r="K1507" s="158" t="str">
        <f>IF($A1507=0,"",IFERROR(INDEX(BD_Gestão!C:C,MATCH('Banco de Dados'!$B1507,BD_Gestão!$B:$B,0)),"erro"))</f>
        <v/>
      </c>
      <c r="L1507" s="158" t="str">
        <f>IF($A1507=0,"",IFERROR(INDEX(BD_Gestão!H:H,MATCH('Banco de Dados'!$B1507,BD_Gestão!$B:$B,0)),"erro"))</f>
        <v/>
      </c>
      <c r="M1507" s="161" t="str">
        <f>IF($A1507=0,"",IFERROR(INDEX(BD_Gestão!F:F,MATCH('Banco de Dados'!$B1507,BD_Gestão!$B:$B,0)),"erro"))</f>
        <v/>
      </c>
      <c r="N1507" s="161" t="str">
        <f>IF($A1507=0,"",IFERROR(INDEX(BD_Gestão!J:J,MATCH('Banco de Dados'!$B1507,BD_Gestão!$B:$B,0)),"erro"))</f>
        <v/>
      </c>
      <c r="O1507" s="164" t="str">
        <f>IF($A1507=0,"",IFERROR(INDEX(BD_Gestão!K:K,MATCH('Banco de Dados'!$B1507,BD_Gestão!$B:$B,0)),"erro"))</f>
        <v/>
      </c>
      <c r="P1507" s="169" t="str">
        <f t="shared" si="94"/>
        <v/>
      </c>
      <c r="Q1507" s="170" t="str">
        <f t="shared" si="95"/>
        <v/>
      </c>
      <c r="R1507" s="163" t="e">
        <f t="shared" si="92"/>
        <v>#VALUE!</v>
      </c>
      <c r="S1507" s="163" t="e">
        <f t="shared" si="93"/>
        <v>#VALUE!</v>
      </c>
      <c r="T1507" s="163" t="e">
        <f>INDEX(Controle!O:O,MATCH('Banco de Dados'!A1507,Controle!M:M,0))*E1507/100</f>
        <v>#N/A</v>
      </c>
    </row>
    <row r="1508" spans="1:20" hidden="1" x14ac:dyDescent="0.2">
      <c r="A1508" s="158">
        <f>BD_TS!A1507</f>
        <v>0</v>
      </c>
      <c r="B1508" s="158" t="str">
        <f>SUBSTITUTE(SUBSTITUTE(BD_TS!D1507," ",""),"-","/")</f>
        <v/>
      </c>
      <c r="C1508" s="158">
        <f>BD_TS!E1507</f>
        <v>0</v>
      </c>
      <c r="D1508" s="159">
        <f>BD_TS!F1507</f>
        <v>0</v>
      </c>
      <c r="E1508" s="160">
        <f>BD_TS!B1507</f>
        <v>0</v>
      </c>
      <c r="F1508" s="161">
        <f>BD_TS!C1507</f>
        <v>0</v>
      </c>
      <c r="G1508" s="187">
        <f>BD_TS!H1507</f>
        <v>0</v>
      </c>
      <c r="H1508" s="158" t="str">
        <f>IF($A1508=0,"",IFERROR(INDEX(BD_Gestão!A:A,MATCH('Banco de Dados'!$B1508,BD_Gestão!$B:$B,0)),"erro"))</f>
        <v/>
      </c>
      <c r="I1508" s="162" t="str">
        <f>IF($A1508=0,"",IFERROR(INDEX(BD_Gestão!E:E,MATCH('Banco de Dados'!$B1508,BD_Gestão!$B:$B,0)),"erro"))</f>
        <v/>
      </c>
      <c r="J1508" s="186" t="str">
        <f>IF($A1508=0,"",IFERROR(INDEX(BD_Gestão!B:B,MATCH('Banco de Dados'!$B1508,BD_Gestão!$B:$B,0)),"erro"))</f>
        <v/>
      </c>
      <c r="K1508" s="158" t="str">
        <f>IF($A1508=0,"",IFERROR(INDEX(BD_Gestão!C:C,MATCH('Banco de Dados'!$B1508,BD_Gestão!$B:$B,0)),"erro"))</f>
        <v/>
      </c>
      <c r="L1508" s="158" t="str">
        <f>IF($A1508=0,"",IFERROR(INDEX(BD_Gestão!H:H,MATCH('Banco de Dados'!$B1508,BD_Gestão!$B:$B,0)),"erro"))</f>
        <v/>
      </c>
      <c r="M1508" s="161" t="str">
        <f>IF($A1508=0,"",IFERROR(INDEX(BD_Gestão!F:F,MATCH('Banco de Dados'!$B1508,BD_Gestão!$B:$B,0)),"erro"))</f>
        <v/>
      </c>
      <c r="N1508" s="161" t="str">
        <f>IF($A1508=0,"",IFERROR(INDEX(BD_Gestão!J:J,MATCH('Banco de Dados'!$B1508,BD_Gestão!$B:$B,0)),"erro"))</f>
        <v/>
      </c>
      <c r="O1508" s="164" t="str">
        <f>IF($A1508=0,"",IFERROR(INDEX(BD_Gestão!K:K,MATCH('Banco de Dados'!$B1508,BD_Gestão!$B:$B,0)),"erro"))</f>
        <v/>
      </c>
      <c r="P1508" s="169" t="str">
        <f t="shared" si="94"/>
        <v/>
      </c>
      <c r="Q1508" s="170" t="str">
        <f t="shared" si="95"/>
        <v/>
      </c>
      <c r="R1508" s="163" t="e">
        <f t="shared" si="92"/>
        <v>#VALUE!</v>
      </c>
      <c r="S1508" s="163" t="e">
        <f t="shared" si="93"/>
        <v>#VALUE!</v>
      </c>
      <c r="T1508" s="163" t="e">
        <f>INDEX(Controle!O:O,MATCH('Banco de Dados'!A1508,Controle!M:M,0))*E1508/100</f>
        <v>#N/A</v>
      </c>
    </row>
    <row r="1509" spans="1:20" hidden="1" x14ac:dyDescent="0.2">
      <c r="A1509" s="158">
        <f>BD_TS!A1508</f>
        <v>0</v>
      </c>
      <c r="B1509" s="158" t="str">
        <f>SUBSTITUTE(SUBSTITUTE(BD_TS!D1508," ",""),"-","/")</f>
        <v/>
      </c>
      <c r="C1509" s="158">
        <f>BD_TS!E1508</f>
        <v>0</v>
      </c>
      <c r="D1509" s="159">
        <f>BD_TS!F1508</f>
        <v>0</v>
      </c>
      <c r="E1509" s="160">
        <f>BD_TS!B1508</f>
        <v>0</v>
      </c>
      <c r="F1509" s="161">
        <f>BD_TS!C1508</f>
        <v>0</v>
      </c>
      <c r="G1509" s="187">
        <f>BD_TS!H1508</f>
        <v>0</v>
      </c>
      <c r="H1509" s="158" t="str">
        <f>IF($A1509=0,"",IFERROR(INDEX(BD_Gestão!A:A,MATCH('Banco de Dados'!$B1509,BD_Gestão!$B:$B,0)),"erro"))</f>
        <v/>
      </c>
      <c r="I1509" s="162" t="str">
        <f>IF($A1509=0,"",IFERROR(INDEX(BD_Gestão!E:E,MATCH('Banco de Dados'!$B1509,BD_Gestão!$B:$B,0)),"erro"))</f>
        <v/>
      </c>
      <c r="J1509" s="186" t="str">
        <f>IF($A1509=0,"",IFERROR(INDEX(BD_Gestão!B:B,MATCH('Banco de Dados'!$B1509,BD_Gestão!$B:$B,0)),"erro"))</f>
        <v/>
      </c>
      <c r="K1509" s="158" t="str">
        <f>IF($A1509=0,"",IFERROR(INDEX(BD_Gestão!C:C,MATCH('Banco de Dados'!$B1509,BD_Gestão!$B:$B,0)),"erro"))</f>
        <v/>
      </c>
      <c r="L1509" s="158" t="str">
        <f>IF($A1509=0,"",IFERROR(INDEX(BD_Gestão!H:H,MATCH('Banco de Dados'!$B1509,BD_Gestão!$B:$B,0)),"erro"))</f>
        <v/>
      </c>
      <c r="M1509" s="161" t="str">
        <f>IF($A1509=0,"",IFERROR(INDEX(BD_Gestão!F:F,MATCH('Banco de Dados'!$B1509,BD_Gestão!$B:$B,0)),"erro"))</f>
        <v/>
      </c>
      <c r="N1509" s="161" t="str">
        <f>IF($A1509=0,"",IFERROR(INDEX(BD_Gestão!J:J,MATCH('Banco de Dados'!$B1509,BD_Gestão!$B:$B,0)),"erro"))</f>
        <v/>
      </c>
      <c r="O1509" s="164" t="str">
        <f>IF($A1509=0,"",IFERROR(INDEX(BD_Gestão!K:K,MATCH('Banco de Dados'!$B1509,BD_Gestão!$B:$B,0)),"erro"))</f>
        <v/>
      </c>
      <c r="P1509" s="169" t="str">
        <f t="shared" si="94"/>
        <v/>
      </c>
      <c r="Q1509" s="170" t="str">
        <f t="shared" si="95"/>
        <v/>
      </c>
      <c r="R1509" s="163" t="e">
        <f t="shared" si="92"/>
        <v>#VALUE!</v>
      </c>
      <c r="S1509" s="163" t="e">
        <f t="shared" si="93"/>
        <v>#VALUE!</v>
      </c>
      <c r="T1509" s="163" t="e">
        <f>INDEX(Controle!O:O,MATCH('Banco de Dados'!A1509,Controle!M:M,0))*E1509/100</f>
        <v>#N/A</v>
      </c>
    </row>
    <row r="1510" spans="1:20" hidden="1" x14ac:dyDescent="0.2">
      <c r="A1510" s="158">
        <f>BD_TS!A1509</f>
        <v>0</v>
      </c>
      <c r="B1510" s="158" t="str">
        <f>SUBSTITUTE(SUBSTITUTE(BD_TS!D1509," ",""),"-","/")</f>
        <v/>
      </c>
      <c r="C1510" s="158">
        <f>BD_TS!E1509</f>
        <v>0</v>
      </c>
      <c r="D1510" s="159">
        <f>BD_TS!F1509</f>
        <v>0</v>
      </c>
      <c r="E1510" s="160">
        <f>BD_TS!B1509</f>
        <v>0</v>
      </c>
      <c r="F1510" s="161">
        <f>BD_TS!C1509</f>
        <v>0</v>
      </c>
      <c r="G1510" s="187">
        <f>BD_TS!H1509</f>
        <v>0</v>
      </c>
      <c r="H1510" s="158" t="str">
        <f>IF($A1510=0,"",IFERROR(INDEX(BD_Gestão!A:A,MATCH('Banco de Dados'!$B1510,BD_Gestão!$B:$B,0)),"erro"))</f>
        <v/>
      </c>
      <c r="I1510" s="162" t="str">
        <f>IF($A1510=0,"",IFERROR(INDEX(BD_Gestão!E:E,MATCH('Banco de Dados'!$B1510,BD_Gestão!$B:$B,0)),"erro"))</f>
        <v/>
      </c>
      <c r="J1510" s="186" t="str">
        <f>IF($A1510=0,"",IFERROR(INDEX(BD_Gestão!B:B,MATCH('Banco de Dados'!$B1510,BD_Gestão!$B:$B,0)),"erro"))</f>
        <v/>
      </c>
      <c r="K1510" s="158" t="str">
        <f>IF($A1510=0,"",IFERROR(INDEX(BD_Gestão!C:C,MATCH('Banco de Dados'!$B1510,BD_Gestão!$B:$B,0)),"erro"))</f>
        <v/>
      </c>
      <c r="L1510" s="158" t="str">
        <f>IF($A1510=0,"",IFERROR(INDEX(BD_Gestão!H:H,MATCH('Banco de Dados'!$B1510,BD_Gestão!$B:$B,0)),"erro"))</f>
        <v/>
      </c>
      <c r="M1510" s="161" t="str">
        <f>IF($A1510=0,"",IFERROR(INDEX(BD_Gestão!F:F,MATCH('Banco de Dados'!$B1510,BD_Gestão!$B:$B,0)),"erro"))</f>
        <v/>
      </c>
      <c r="N1510" s="161" t="str">
        <f>IF($A1510=0,"",IFERROR(INDEX(BD_Gestão!J:J,MATCH('Banco de Dados'!$B1510,BD_Gestão!$B:$B,0)),"erro"))</f>
        <v/>
      </c>
      <c r="O1510" s="164" t="str">
        <f>IF($A1510=0,"",IFERROR(INDEX(BD_Gestão!K:K,MATCH('Banco de Dados'!$B1510,BD_Gestão!$B:$B,0)),"erro"))</f>
        <v/>
      </c>
      <c r="P1510" s="169" t="str">
        <f t="shared" si="94"/>
        <v/>
      </c>
      <c r="Q1510" s="170" t="str">
        <f t="shared" si="95"/>
        <v/>
      </c>
      <c r="R1510" s="163" t="e">
        <f t="shared" si="92"/>
        <v>#VALUE!</v>
      </c>
      <c r="S1510" s="163" t="e">
        <f t="shared" si="93"/>
        <v>#VALUE!</v>
      </c>
      <c r="T1510" s="163" t="e">
        <f>INDEX(Controle!O:O,MATCH('Banco de Dados'!A1510,Controle!M:M,0))*E1510/100</f>
        <v>#N/A</v>
      </c>
    </row>
    <row r="1511" spans="1:20" hidden="1" x14ac:dyDescent="0.2">
      <c r="A1511" s="158">
        <f>BD_TS!A1510</f>
        <v>0</v>
      </c>
      <c r="B1511" s="158" t="str">
        <f>SUBSTITUTE(SUBSTITUTE(BD_TS!D1510," ",""),"-","/")</f>
        <v/>
      </c>
      <c r="C1511" s="158">
        <f>BD_TS!E1510</f>
        <v>0</v>
      </c>
      <c r="D1511" s="159">
        <f>BD_TS!F1510</f>
        <v>0</v>
      </c>
      <c r="E1511" s="160">
        <f>BD_TS!B1510</f>
        <v>0</v>
      </c>
      <c r="F1511" s="161">
        <f>BD_TS!C1510</f>
        <v>0</v>
      </c>
      <c r="G1511" s="187">
        <f>BD_TS!H1510</f>
        <v>0</v>
      </c>
      <c r="H1511" s="158" t="str">
        <f>IF($A1511=0,"",IFERROR(INDEX(BD_Gestão!A:A,MATCH('Banco de Dados'!$B1511,BD_Gestão!$B:$B,0)),"erro"))</f>
        <v/>
      </c>
      <c r="I1511" s="162" t="str">
        <f>IF($A1511=0,"",IFERROR(INDEX(BD_Gestão!E:E,MATCH('Banco de Dados'!$B1511,BD_Gestão!$B:$B,0)),"erro"))</f>
        <v/>
      </c>
      <c r="J1511" s="186" t="str">
        <f>IF($A1511=0,"",IFERROR(INDEX(BD_Gestão!B:B,MATCH('Banco de Dados'!$B1511,BD_Gestão!$B:$B,0)),"erro"))</f>
        <v/>
      </c>
      <c r="K1511" s="158" t="str">
        <f>IF($A1511=0,"",IFERROR(INDEX(BD_Gestão!C:C,MATCH('Banco de Dados'!$B1511,BD_Gestão!$B:$B,0)),"erro"))</f>
        <v/>
      </c>
      <c r="L1511" s="158" t="str">
        <f>IF($A1511=0,"",IFERROR(INDEX(BD_Gestão!H:H,MATCH('Banco de Dados'!$B1511,BD_Gestão!$B:$B,0)),"erro"))</f>
        <v/>
      </c>
      <c r="M1511" s="161" t="str">
        <f>IF($A1511=0,"",IFERROR(INDEX(BD_Gestão!F:F,MATCH('Banco de Dados'!$B1511,BD_Gestão!$B:$B,0)),"erro"))</f>
        <v/>
      </c>
      <c r="N1511" s="161" t="str">
        <f>IF($A1511=0,"",IFERROR(INDEX(BD_Gestão!J:J,MATCH('Banco de Dados'!$B1511,BD_Gestão!$B:$B,0)),"erro"))</f>
        <v/>
      </c>
      <c r="O1511" s="164" t="str">
        <f>IF($A1511=0,"",IFERROR(INDEX(BD_Gestão!K:K,MATCH('Banco de Dados'!$B1511,BD_Gestão!$B:$B,0)),"erro"))</f>
        <v/>
      </c>
      <c r="P1511" s="169" t="str">
        <f t="shared" si="94"/>
        <v/>
      </c>
      <c r="Q1511" s="170" t="str">
        <f t="shared" si="95"/>
        <v/>
      </c>
      <c r="R1511" s="163" t="e">
        <f t="shared" si="92"/>
        <v>#VALUE!</v>
      </c>
      <c r="S1511" s="163" t="e">
        <f t="shared" si="93"/>
        <v>#VALUE!</v>
      </c>
      <c r="T1511" s="163" t="e">
        <f>INDEX(Controle!O:O,MATCH('Banco de Dados'!A1511,Controle!M:M,0))*E1511/100</f>
        <v>#N/A</v>
      </c>
    </row>
    <row r="1512" spans="1:20" hidden="1" x14ac:dyDescent="0.2">
      <c r="A1512" s="158">
        <f>BD_TS!A1511</f>
        <v>0</v>
      </c>
      <c r="B1512" s="158" t="str">
        <f>SUBSTITUTE(SUBSTITUTE(BD_TS!D1511," ",""),"-","/")</f>
        <v/>
      </c>
      <c r="C1512" s="158">
        <f>BD_TS!E1511</f>
        <v>0</v>
      </c>
      <c r="D1512" s="159">
        <f>BD_TS!F1511</f>
        <v>0</v>
      </c>
      <c r="E1512" s="160">
        <f>BD_TS!B1511</f>
        <v>0</v>
      </c>
      <c r="F1512" s="161">
        <f>BD_TS!C1511</f>
        <v>0</v>
      </c>
      <c r="G1512" s="187">
        <f>BD_TS!H1511</f>
        <v>0</v>
      </c>
      <c r="H1512" s="158" t="str">
        <f>IF($A1512=0,"",IFERROR(INDEX(BD_Gestão!A:A,MATCH('Banco de Dados'!$B1512,BD_Gestão!$B:$B,0)),"erro"))</f>
        <v/>
      </c>
      <c r="I1512" s="162" t="str">
        <f>IF($A1512=0,"",IFERROR(INDEX(BD_Gestão!E:E,MATCH('Banco de Dados'!$B1512,BD_Gestão!$B:$B,0)),"erro"))</f>
        <v/>
      </c>
      <c r="J1512" s="186" t="str">
        <f>IF($A1512=0,"",IFERROR(INDEX(BD_Gestão!B:B,MATCH('Banco de Dados'!$B1512,BD_Gestão!$B:$B,0)),"erro"))</f>
        <v/>
      </c>
      <c r="K1512" s="158" t="str">
        <f>IF($A1512=0,"",IFERROR(INDEX(BD_Gestão!C:C,MATCH('Banco de Dados'!$B1512,BD_Gestão!$B:$B,0)),"erro"))</f>
        <v/>
      </c>
      <c r="L1512" s="158" t="str">
        <f>IF($A1512=0,"",IFERROR(INDEX(BD_Gestão!H:H,MATCH('Banco de Dados'!$B1512,BD_Gestão!$B:$B,0)),"erro"))</f>
        <v/>
      </c>
      <c r="M1512" s="161" t="str">
        <f>IF($A1512=0,"",IFERROR(INDEX(BD_Gestão!F:F,MATCH('Banco de Dados'!$B1512,BD_Gestão!$B:$B,0)),"erro"))</f>
        <v/>
      </c>
      <c r="N1512" s="161" t="str">
        <f>IF($A1512=0,"",IFERROR(INDEX(BD_Gestão!J:J,MATCH('Banco de Dados'!$B1512,BD_Gestão!$B:$B,0)),"erro"))</f>
        <v/>
      </c>
      <c r="O1512" s="164" t="str">
        <f>IF($A1512=0,"",IFERROR(INDEX(BD_Gestão!K:K,MATCH('Banco de Dados'!$B1512,BD_Gestão!$B:$B,0)),"erro"))</f>
        <v/>
      </c>
      <c r="P1512" s="169" t="str">
        <f t="shared" si="94"/>
        <v/>
      </c>
      <c r="Q1512" s="170" t="str">
        <f t="shared" si="95"/>
        <v/>
      </c>
      <c r="R1512" s="163" t="e">
        <f t="shared" si="92"/>
        <v>#VALUE!</v>
      </c>
      <c r="S1512" s="163" t="e">
        <f t="shared" si="93"/>
        <v>#VALUE!</v>
      </c>
      <c r="T1512" s="163" t="e">
        <f>INDEX(Controle!O:O,MATCH('Banco de Dados'!A1512,Controle!M:M,0))*E1512/100</f>
        <v>#N/A</v>
      </c>
    </row>
    <row r="1513" spans="1:20" hidden="1" x14ac:dyDescent="0.2">
      <c r="A1513" s="158">
        <f>BD_TS!A1512</f>
        <v>0</v>
      </c>
      <c r="B1513" s="158" t="str">
        <f>SUBSTITUTE(SUBSTITUTE(BD_TS!D1512," ",""),"-","/")</f>
        <v/>
      </c>
      <c r="C1513" s="158">
        <f>BD_TS!E1512</f>
        <v>0</v>
      </c>
      <c r="D1513" s="159">
        <f>BD_TS!F1512</f>
        <v>0</v>
      </c>
      <c r="E1513" s="160">
        <f>BD_TS!B1512</f>
        <v>0</v>
      </c>
      <c r="F1513" s="161">
        <f>BD_TS!C1512</f>
        <v>0</v>
      </c>
      <c r="G1513" s="187">
        <f>BD_TS!H1512</f>
        <v>0</v>
      </c>
      <c r="H1513" s="158" t="str">
        <f>IF($A1513=0,"",IFERROR(INDEX(BD_Gestão!A:A,MATCH('Banco de Dados'!$B1513,BD_Gestão!$B:$B,0)),"erro"))</f>
        <v/>
      </c>
      <c r="I1513" s="162" t="str">
        <f>IF($A1513=0,"",IFERROR(INDEX(BD_Gestão!E:E,MATCH('Banco de Dados'!$B1513,BD_Gestão!$B:$B,0)),"erro"))</f>
        <v/>
      </c>
      <c r="J1513" s="186" t="str">
        <f>IF($A1513=0,"",IFERROR(INDEX(BD_Gestão!B:B,MATCH('Banco de Dados'!$B1513,BD_Gestão!$B:$B,0)),"erro"))</f>
        <v/>
      </c>
      <c r="K1513" s="158" t="str">
        <f>IF($A1513=0,"",IFERROR(INDEX(BD_Gestão!C:C,MATCH('Banco de Dados'!$B1513,BD_Gestão!$B:$B,0)),"erro"))</f>
        <v/>
      </c>
      <c r="L1513" s="158" t="str">
        <f>IF($A1513=0,"",IFERROR(INDEX(BD_Gestão!H:H,MATCH('Banco de Dados'!$B1513,BD_Gestão!$B:$B,0)),"erro"))</f>
        <v/>
      </c>
      <c r="M1513" s="161" t="str">
        <f>IF($A1513=0,"",IFERROR(INDEX(BD_Gestão!F:F,MATCH('Banco de Dados'!$B1513,BD_Gestão!$B:$B,0)),"erro"))</f>
        <v/>
      </c>
      <c r="N1513" s="161" t="str">
        <f>IF($A1513=0,"",IFERROR(INDEX(BD_Gestão!J:J,MATCH('Banco de Dados'!$B1513,BD_Gestão!$B:$B,0)),"erro"))</f>
        <v/>
      </c>
      <c r="O1513" s="164" t="str">
        <f>IF($A1513=0,"",IFERROR(INDEX(BD_Gestão!K:K,MATCH('Banco de Dados'!$B1513,BD_Gestão!$B:$B,0)),"erro"))</f>
        <v/>
      </c>
      <c r="P1513" s="169" t="str">
        <f t="shared" si="94"/>
        <v/>
      </c>
      <c r="Q1513" s="170" t="str">
        <f t="shared" si="95"/>
        <v/>
      </c>
      <c r="R1513" s="163" t="e">
        <f t="shared" si="92"/>
        <v>#VALUE!</v>
      </c>
      <c r="S1513" s="163" t="e">
        <f t="shared" si="93"/>
        <v>#VALUE!</v>
      </c>
      <c r="T1513" s="163" t="e">
        <f>INDEX(Controle!O:O,MATCH('Banco de Dados'!A1513,Controle!M:M,0))*E1513/100</f>
        <v>#N/A</v>
      </c>
    </row>
    <row r="1514" spans="1:20" hidden="1" x14ac:dyDescent="0.2">
      <c r="A1514" s="158">
        <f>BD_TS!A1513</f>
        <v>0</v>
      </c>
      <c r="B1514" s="158" t="str">
        <f>SUBSTITUTE(SUBSTITUTE(BD_TS!D1513," ",""),"-","/")</f>
        <v/>
      </c>
      <c r="C1514" s="158">
        <f>BD_TS!E1513</f>
        <v>0</v>
      </c>
      <c r="D1514" s="159">
        <f>BD_TS!F1513</f>
        <v>0</v>
      </c>
      <c r="E1514" s="160">
        <f>BD_TS!B1513</f>
        <v>0</v>
      </c>
      <c r="F1514" s="161">
        <f>BD_TS!C1513</f>
        <v>0</v>
      </c>
      <c r="G1514" s="187">
        <f>BD_TS!H1513</f>
        <v>0</v>
      </c>
      <c r="H1514" s="158" t="str">
        <f>IF($A1514=0,"",IFERROR(INDEX(BD_Gestão!A:A,MATCH('Banco de Dados'!$B1514,BD_Gestão!$B:$B,0)),"erro"))</f>
        <v/>
      </c>
      <c r="I1514" s="162" t="str">
        <f>IF($A1514=0,"",IFERROR(INDEX(BD_Gestão!E:E,MATCH('Banco de Dados'!$B1514,BD_Gestão!$B:$B,0)),"erro"))</f>
        <v/>
      </c>
      <c r="J1514" s="186" t="str">
        <f>IF($A1514=0,"",IFERROR(INDEX(BD_Gestão!B:B,MATCH('Banco de Dados'!$B1514,BD_Gestão!$B:$B,0)),"erro"))</f>
        <v/>
      </c>
      <c r="K1514" s="158" t="str">
        <f>IF($A1514=0,"",IFERROR(INDEX(BD_Gestão!C:C,MATCH('Banco de Dados'!$B1514,BD_Gestão!$B:$B,0)),"erro"))</f>
        <v/>
      </c>
      <c r="L1514" s="158" t="str">
        <f>IF($A1514=0,"",IFERROR(INDEX(BD_Gestão!H:H,MATCH('Banco de Dados'!$B1514,BD_Gestão!$B:$B,0)),"erro"))</f>
        <v/>
      </c>
      <c r="M1514" s="161" t="str">
        <f>IF($A1514=0,"",IFERROR(INDEX(BD_Gestão!F:F,MATCH('Banco de Dados'!$B1514,BD_Gestão!$B:$B,0)),"erro"))</f>
        <v/>
      </c>
      <c r="N1514" s="161" t="str">
        <f>IF($A1514=0,"",IFERROR(INDEX(BD_Gestão!J:J,MATCH('Banco de Dados'!$B1514,BD_Gestão!$B:$B,0)),"erro"))</f>
        <v/>
      </c>
      <c r="O1514" s="164" t="str">
        <f>IF($A1514=0,"",IFERROR(INDEX(BD_Gestão!K:K,MATCH('Banco de Dados'!$B1514,BD_Gestão!$B:$B,0)),"erro"))</f>
        <v/>
      </c>
      <c r="P1514" s="169" t="str">
        <f t="shared" si="94"/>
        <v/>
      </c>
      <c r="Q1514" s="170" t="str">
        <f t="shared" si="95"/>
        <v/>
      </c>
      <c r="R1514" s="163" t="e">
        <f t="shared" si="92"/>
        <v>#VALUE!</v>
      </c>
      <c r="S1514" s="163" t="e">
        <f t="shared" si="93"/>
        <v>#VALUE!</v>
      </c>
      <c r="T1514" s="163" t="e">
        <f>INDEX(Controle!O:O,MATCH('Banco de Dados'!A1514,Controle!M:M,0))*E1514/100</f>
        <v>#N/A</v>
      </c>
    </row>
    <row r="1515" spans="1:20" hidden="1" x14ac:dyDescent="0.2">
      <c r="A1515" s="158">
        <f>BD_TS!A1514</f>
        <v>0</v>
      </c>
      <c r="B1515" s="158" t="str">
        <f>SUBSTITUTE(SUBSTITUTE(BD_TS!D1514," ",""),"-","/")</f>
        <v/>
      </c>
      <c r="C1515" s="158">
        <f>BD_TS!E1514</f>
        <v>0</v>
      </c>
      <c r="D1515" s="159">
        <f>BD_TS!F1514</f>
        <v>0</v>
      </c>
      <c r="E1515" s="160">
        <f>BD_TS!B1514</f>
        <v>0</v>
      </c>
      <c r="F1515" s="161">
        <f>BD_TS!C1514</f>
        <v>0</v>
      </c>
      <c r="G1515" s="187">
        <f>BD_TS!H1514</f>
        <v>0</v>
      </c>
      <c r="H1515" s="158" t="str">
        <f>IF($A1515=0,"",IFERROR(INDEX(BD_Gestão!A:A,MATCH('Banco de Dados'!$B1515,BD_Gestão!$B:$B,0)),"erro"))</f>
        <v/>
      </c>
      <c r="I1515" s="162" t="str">
        <f>IF($A1515=0,"",IFERROR(INDEX(BD_Gestão!E:E,MATCH('Banco de Dados'!$B1515,BD_Gestão!$B:$B,0)),"erro"))</f>
        <v/>
      </c>
      <c r="J1515" s="186" t="str">
        <f>IF($A1515=0,"",IFERROR(INDEX(BD_Gestão!B:B,MATCH('Banco de Dados'!$B1515,BD_Gestão!$B:$B,0)),"erro"))</f>
        <v/>
      </c>
      <c r="K1515" s="158" t="str">
        <f>IF($A1515=0,"",IFERROR(INDEX(BD_Gestão!C:C,MATCH('Banco de Dados'!$B1515,BD_Gestão!$B:$B,0)),"erro"))</f>
        <v/>
      </c>
      <c r="L1515" s="158" t="str">
        <f>IF($A1515=0,"",IFERROR(INDEX(BD_Gestão!H:H,MATCH('Banco de Dados'!$B1515,BD_Gestão!$B:$B,0)),"erro"))</f>
        <v/>
      </c>
      <c r="M1515" s="161" t="str">
        <f>IF($A1515=0,"",IFERROR(INDEX(BD_Gestão!F:F,MATCH('Banco de Dados'!$B1515,BD_Gestão!$B:$B,0)),"erro"))</f>
        <v/>
      </c>
      <c r="N1515" s="161" t="str">
        <f>IF($A1515=0,"",IFERROR(INDEX(BD_Gestão!J:J,MATCH('Banco de Dados'!$B1515,BD_Gestão!$B:$B,0)),"erro"))</f>
        <v/>
      </c>
      <c r="O1515" s="164" t="str">
        <f>IF($A1515=0,"",IFERROR(INDEX(BD_Gestão!K:K,MATCH('Banco de Dados'!$B1515,BD_Gestão!$B:$B,0)),"erro"))</f>
        <v/>
      </c>
      <c r="P1515" s="169" t="str">
        <f t="shared" si="94"/>
        <v/>
      </c>
      <c r="Q1515" s="170" t="str">
        <f t="shared" si="95"/>
        <v/>
      </c>
      <c r="R1515" s="163" t="e">
        <f t="shared" si="92"/>
        <v>#VALUE!</v>
      </c>
      <c r="S1515" s="163" t="e">
        <f t="shared" si="93"/>
        <v>#VALUE!</v>
      </c>
      <c r="T1515" s="163" t="e">
        <f>INDEX(Controle!O:O,MATCH('Banco de Dados'!A1515,Controle!M:M,0))*E1515/100</f>
        <v>#N/A</v>
      </c>
    </row>
    <row r="1516" spans="1:20" hidden="1" x14ac:dyDescent="0.2">
      <c r="A1516" s="158">
        <f>BD_TS!A1515</f>
        <v>0</v>
      </c>
      <c r="B1516" s="158" t="str">
        <f>SUBSTITUTE(SUBSTITUTE(BD_TS!D1515," ",""),"-","/")</f>
        <v/>
      </c>
      <c r="C1516" s="158">
        <f>BD_TS!E1515</f>
        <v>0</v>
      </c>
      <c r="D1516" s="159">
        <f>BD_TS!F1515</f>
        <v>0</v>
      </c>
      <c r="E1516" s="160">
        <f>BD_TS!B1515</f>
        <v>0</v>
      </c>
      <c r="F1516" s="161">
        <f>BD_TS!C1515</f>
        <v>0</v>
      </c>
      <c r="G1516" s="187">
        <f>BD_TS!H1515</f>
        <v>0</v>
      </c>
      <c r="H1516" s="158" t="str">
        <f>IF($A1516=0,"",IFERROR(INDEX(BD_Gestão!A:A,MATCH('Banco de Dados'!$B1516,BD_Gestão!$B:$B,0)),"erro"))</f>
        <v/>
      </c>
      <c r="I1516" s="162" t="str">
        <f>IF($A1516=0,"",IFERROR(INDEX(BD_Gestão!E:E,MATCH('Banco de Dados'!$B1516,BD_Gestão!$B:$B,0)),"erro"))</f>
        <v/>
      </c>
      <c r="J1516" s="186" t="str">
        <f>IF($A1516=0,"",IFERROR(INDEX(BD_Gestão!B:B,MATCH('Banco de Dados'!$B1516,BD_Gestão!$B:$B,0)),"erro"))</f>
        <v/>
      </c>
      <c r="K1516" s="158" t="str">
        <f>IF($A1516=0,"",IFERROR(INDEX(BD_Gestão!C:C,MATCH('Banco de Dados'!$B1516,BD_Gestão!$B:$B,0)),"erro"))</f>
        <v/>
      </c>
      <c r="L1516" s="158" t="str">
        <f>IF($A1516=0,"",IFERROR(INDEX(BD_Gestão!H:H,MATCH('Banco de Dados'!$B1516,BD_Gestão!$B:$B,0)),"erro"))</f>
        <v/>
      </c>
      <c r="M1516" s="161" t="str">
        <f>IF($A1516=0,"",IFERROR(INDEX(BD_Gestão!F:F,MATCH('Banco de Dados'!$B1516,BD_Gestão!$B:$B,0)),"erro"))</f>
        <v/>
      </c>
      <c r="N1516" s="161" t="str">
        <f>IF($A1516=0,"",IFERROR(INDEX(BD_Gestão!J:J,MATCH('Banco de Dados'!$B1516,BD_Gestão!$B:$B,0)),"erro"))</f>
        <v/>
      </c>
      <c r="O1516" s="164" t="str">
        <f>IF($A1516=0,"",IFERROR(INDEX(BD_Gestão!K:K,MATCH('Banco de Dados'!$B1516,BD_Gestão!$B:$B,0)),"erro"))</f>
        <v/>
      </c>
      <c r="P1516" s="169" t="str">
        <f t="shared" si="94"/>
        <v/>
      </c>
      <c r="Q1516" s="170" t="str">
        <f t="shared" si="95"/>
        <v/>
      </c>
      <c r="R1516" s="163" t="e">
        <f t="shared" si="92"/>
        <v>#VALUE!</v>
      </c>
      <c r="S1516" s="163" t="e">
        <f t="shared" si="93"/>
        <v>#VALUE!</v>
      </c>
      <c r="T1516" s="163" t="e">
        <f>INDEX(Controle!O:O,MATCH('Banco de Dados'!A1516,Controle!M:M,0))*E1516/100</f>
        <v>#N/A</v>
      </c>
    </row>
    <row r="1517" spans="1:20" hidden="1" x14ac:dyDescent="0.2">
      <c r="A1517" s="158">
        <f>BD_TS!A1516</f>
        <v>0</v>
      </c>
      <c r="B1517" s="158" t="str">
        <f>SUBSTITUTE(SUBSTITUTE(BD_TS!D1516," ",""),"-","/")</f>
        <v/>
      </c>
      <c r="C1517" s="158">
        <f>BD_TS!E1516</f>
        <v>0</v>
      </c>
      <c r="D1517" s="159">
        <f>BD_TS!F1516</f>
        <v>0</v>
      </c>
      <c r="E1517" s="160">
        <f>BD_TS!B1516</f>
        <v>0</v>
      </c>
      <c r="F1517" s="161">
        <f>BD_TS!C1516</f>
        <v>0</v>
      </c>
      <c r="G1517" s="187">
        <f>BD_TS!H1516</f>
        <v>0</v>
      </c>
      <c r="H1517" s="158" t="str">
        <f>IF($A1517=0,"",IFERROR(INDEX(BD_Gestão!A:A,MATCH('Banco de Dados'!$B1517,BD_Gestão!$B:$B,0)),"erro"))</f>
        <v/>
      </c>
      <c r="I1517" s="162" t="str">
        <f>IF($A1517=0,"",IFERROR(INDEX(BD_Gestão!E:E,MATCH('Banco de Dados'!$B1517,BD_Gestão!$B:$B,0)),"erro"))</f>
        <v/>
      </c>
      <c r="J1517" s="186" t="str">
        <f>IF($A1517=0,"",IFERROR(INDEX(BD_Gestão!B:B,MATCH('Banco de Dados'!$B1517,BD_Gestão!$B:$B,0)),"erro"))</f>
        <v/>
      </c>
      <c r="K1517" s="158" t="str">
        <f>IF($A1517=0,"",IFERROR(INDEX(BD_Gestão!C:C,MATCH('Banco de Dados'!$B1517,BD_Gestão!$B:$B,0)),"erro"))</f>
        <v/>
      </c>
      <c r="L1517" s="158" t="str">
        <f>IF($A1517=0,"",IFERROR(INDEX(BD_Gestão!H:H,MATCH('Banco de Dados'!$B1517,BD_Gestão!$B:$B,0)),"erro"))</f>
        <v/>
      </c>
      <c r="M1517" s="161" t="str">
        <f>IF($A1517=0,"",IFERROR(INDEX(BD_Gestão!F:F,MATCH('Banco de Dados'!$B1517,BD_Gestão!$B:$B,0)),"erro"))</f>
        <v/>
      </c>
      <c r="N1517" s="161" t="str">
        <f>IF($A1517=0,"",IFERROR(INDEX(BD_Gestão!J:J,MATCH('Banco de Dados'!$B1517,BD_Gestão!$B:$B,0)),"erro"))</f>
        <v/>
      </c>
      <c r="O1517" s="164" t="str">
        <f>IF($A1517=0,"",IFERROR(INDEX(BD_Gestão!K:K,MATCH('Banco de Dados'!$B1517,BD_Gestão!$B:$B,0)),"erro"))</f>
        <v/>
      </c>
      <c r="P1517" s="169" t="str">
        <f t="shared" si="94"/>
        <v/>
      </c>
      <c r="Q1517" s="170" t="str">
        <f t="shared" si="95"/>
        <v/>
      </c>
      <c r="R1517" s="163" t="e">
        <f t="shared" si="92"/>
        <v>#VALUE!</v>
      </c>
      <c r="S1517" s="163" t="e">
        <f t="shared" si="93"/>
        <v>#VALUE!</v>
      </c>
      <c r="T1517" s="163" t="e">
        <f>INDEX(Controle!O:O,MATCH('Banco de Dados'!A1517,Controle!M:M,0))*E1517/100</f>
        <v>#N/A</v>
      </c>
    </row>
    <row r="1518" spans="1:20" hidden="1" x14ac:dyDescent="0.2">
      <c r="A1518" s="158">
        <f>BD_TS!A1517</f>
        <v>0</v>
      </c>
      <c r="B1518" s="158" t="str">
        <f>SUBSTITUTE(SUBSTITUTE(BD_TS!D1517," ",""),"-","/")</f>
        <v/>
      </c>
      <c r="C1518" s="158">
        <f>BD_TS!E1517</f>
        <v>0</v>
      </c>
      <c r="D1518" s="159">
        <f>BD_TS!F1517</f>
        <v>0</v>
      </c>
      <c r="E1518" s="160">
        <f>BD_TS!B1517</f>
        <v>0</v>
      </c>
      <c r="F1518" s="161">
        <f>BD_TS!C1517</f>
        <v>0</v>
      </c>
      <c r="G1518" s="187">
        <f>BD_TS!H1517</f>
        <v>0</v>
      </c>
      <c r="H1518" s="158" t="str">
        <f>IF($A1518=0,"",IFERROR(INDEX(BD_Gestão!A:A,MATCH('Banco de Dados'!$B1518,BD_Gestão!$B:$B,0)),"erro"))</f>
        <v/>
      </c>
      <c r="I1518" s="162" t="str">
        <f>IF($A1518=0,"",IFERROR(INDEX(BD_Gestão!E:E,MATCH('Banco de Dados'!$B1518,BD_Gestão!$B:$B,0)),"erro"))</f>
        <v/>
      </c>
      <c r="J1518" s="186" t="str">
        <f>IF($A1518=0,"",IFERROR(INDEX(BD_Gestão!B:B,MATCH('Banco de Dados'!$B1518,BD_Gestão!$B:$B,0)),"erro"))</f>
        <v/>
      </c>
      <c r="K1518" s="158" t="str">
        <f>IF($A1518=0,"",IFERROR(INDEX(BD_Gestão!C:C,MATCH('Banco de Dados'!$B1518,BD_Gestão!$B:$B,0)),"erro"))</f>
        <v/>
      </c>
      <c r="L1518" s="158" t="str">
        <f>IF($A1518=0,"",IFERROR(INDEX(BD_Gestão!H:H,MATCH('Banco de Dados'!$B1518,BD_Gestão!$B:$B,0)),"erro"))</f>
        <v/>
      </c>
      <c r="M1518" s="161" t="str">
        <f>IF($A1518=0,"",IFERROR(INDEX(BD_Gestão!F:F,MATCH('Banco de Dados'!$B1518,BD_Gestão!$B:$B,0)),"erro"))</f>
        <v/>
      </c>
      <c r="N1518" s="161" t="str">
        <f>IF($A1518=0,"",IFERROR(INDEX(BD_Gestão!J:J,MATCH('Banco de Dados'!$B1518,BD_Gestão!$B:$B,0)),"erro"))</f>
        <v/>
      </c>
      <c r="O1518" s="164" t="str">
        <f>IF($A1518=0,"",IFERROR(INDEX(BD_Gestão!K:K,MATCH('Banco de Dados'!$B1518,BD_Gestão!$B:$B,0)),"erro"))</f>
        <v/>
      </c>
      <c r="P1518" s="169" t="str">
        <f t="shared" si="94"/>
        <v/>
      </c>
      <c r="Q1518" s="170" t="str">
        <f t="shared" si="95"/>
        <v/>
      </c>
      <c r="R1518" s="163" t="e">
        <f t="shared" si="92"/>
        <v>#VALUE!</v>
      </c>
      <c r="S1518" s="163" t="e">
        <f t="shared" si="93"/>
        <v>#VALUE!</v>
      </c>
      <c r="T1518" s="163" t="e">
        <f>INDEX(Controle!O:O,MATCH('Banco de Dados'!A1518,Controle!M:M,0))*E1518/100</f>
        <v>#N/A</v>
      </c>
    </row>
    <row r="1519" spans="1:20" hidden="1" x14ac:dyDescent="0.2">
      <c r="A1519" s="158">
        <f>BD_TS!A1518</f>
        <v>0</v>
      </c>
      <c r="B1519" s="158" t="str">
        <f>SUBSTITUTE(SUBSTITUTE(BD_TS!D1518," ",""),"-","/")</f>
        <v/>
      </c>
      <c r="C1519" s="158">
        <f>BD_TS!E1518</f>
        <v>0</v>
      </c>
      <c r="D1519" s="159">
        <f>BD_TS!F1518</f>
        <v>0</v>
      </c>
      <c r="E1519" s="160">
        <f>BD_TS!B1518</f>
        <v>0</v>
      </c>
      <c r="F1519" s="161">
        <f>BD_TS!C1518</f>
        <v>0</v>
      </c>
      <c r="G1519" s="187">
        <f>BD_TS!H1518</f>
        <v>0</v>
      </c>
      <c r="H1519" s="158" t="str">
        <f>IF($A1519=0,"",IFERROR(INDEX(BD_Gestão!A:A,MATCH('Banco de Dados'!$B1519,BD_Gestão!$B:$B,0)),"erro"))</f>
        <v/>
      </c>
      <c r="I1519" s="162" t="str">
        <f>IF($A1519=0,"",IFERROR(INDEX(BD_Gestão!E:E,MATCH('Banco de Dados'!$B1519,BD_Gestão!$B:$B,0)),"erro"))</f>
        <v/>
      </c>
      <c r="J1519" s="186" t="str">
        <f>IF($A1519=0,"",IFERROR(INDEX(BD_Gestão!B:B,MATCH('Banco de Dados'!$B1519,BD_Gestão!$B:$B,0)),"erro"))</f>
        <v/>
      </c>
      <c r="K1519" s="158" t="str">
        <f>IF($A1519=0,"",IFERROR(INDEX(BD_Gestão!C:C,MATCH('Banco de Dados'!$B1519,BD_Gestão!$B:$B,0)),"erro"))</f>
        <v/>
      </c>
      <c r="L1519" s="158" t="str">
        <f>IF($A1519=0,"",IFERROR(INDEX(BD_Gestão!H:H,MATCH('Banco de Dados'!$B1519,BD_Gestão!$B:$B,0)),"erro"))</f>
        <v/>
      </c>
      <c r="M1519" s="161" t="str">
        <f>IF($A1519=0,"",IFERROR(INDEX(BD_Gestão!F:F,MATCH('Banco de Dados'!$B1519,BD_Gestão!$B:$B,0)),"erro"))</f>
        <v/>
      </c>
      <c r="N1519" s="161" t="str">
        <f>IF($A1519=0,"",IFERROR(INDEX(BD_Gestão!J:J,MATCH('Banco de Dados'!$B1519,BD_Gestão!$B:$B,0)),"erro"))</f>
        <v/>
      </c>
      <c r="O1519" s="164" t="str">
        <f>IF($A1519=0,"",IFERROR(INDEX(BD_Gestão!K:K,MATCH('Banco de Dados'!$B1519,BD_Gestão!$B:$B,0)),"erro"))</f>
        <v/>
      </c>
      <c r="P1519" s="169" t="str">
        <f t="shared" si="94"/>
        <v/>
      </c>
      <c r="Q1519" s="170" t="str">
        <f t="shared" si="95"/>
        <v/>
      </c>
      <c r="R1519" s="163" t="e">
        <f t="shared" si="92"/>
        <v>#VALUE!</v>
      </c>
      <c r="S1519" s="163" t="e">
        <f t="shared" si="93"/>
        <v>#VALUE!</v>
      </c>
      <c r="T1519" s="163" t="e">
        <f>INDEX(Controle!O:O,MATCH('Banco de Dados'!A1519,Controle!M:M,0))*E1519/100</f>
        <v>#N/A</v>
      </c>
    </row>
    <row r="1520" spans="1:20" hidden="1" x14ac:dyDescent="0.2">
      <c r="A1520" s="158">
        <f>BD_TS!A1519</f>
        <v>0</v>
      </c>
      <c r="B1520" s="158" t="str">
        <f>SUBSTITUTE(SUBSTITUTE(BD_TS!D1519," ",""),"-","/")</f>
        <v/>
      </c>
      <c r="C1520" s="158">
        <f>BD_TS!E1519</f>
        <v>0</v>
      </c>
      <c r="D1520" s="159">
        <f>BD_TS!F1519</f>
        <v>0</v>
      </c>
      <c r="E1520" s="160">
        <f>BD_TS!B1519</f>
        <v>0</v>
      </c>
      <c r="F1520" s="161">
        <f>BD_TS!C1519</f>
        <v>0</v>
      </c>
      <c r="G1520" s="187">
        <f>BD_TS!H1519</f>
        <v>0</v>
      </c>
      <c r="H1520" s="158" t="str">
        <f>IF($A1520=0,"",IFERROR(INDEX(BD_Gestão!A:A,MATCH('Banco de Dados'!$B1520,BD_Gestão!$B:$B,0)),"erro"))</f>
        <v/>
      </c>
      <c r="I1520" s="162" t="str">
        <f>IF($A1520=0,"",IFERROR(INDEX(BD_Gestão!E:E,MATCH('Banco de Dados'!$B1520,BD_Gestão!$B:$B,0)),"erro"))</f>
        <v/>
      </c>
      <c r="J1520" s="186" t="str">
        <f>IF($A1520=0,"",IFERROR(INDEX(BD_Gestão!B:B,MATCH('Banco de Dados'!$B1520,BD_Gestão!$B:$B,0)),"erro"))</f>
        <v/>
      </c>
      <c r="K1520" s="158" t="str">
        <f>IF($A1520=0,"",IFERROR(INDEX(BD_Gestão!C:C,MATCH('Banco de Dados'!$B1520,BD_Gestão!$B:$B,0)),"erro"))</f>
        <v/>
      </c>
      <c r="L1520" s="158" t="str">
        <f>IF($A1520=0,"",IFERROR(INDEX(BD_Gestão!H:H,MATCH('Banco de Dados'!$B1520,BD_Gestão!$B:$B,0)),"erro"))</f>
        <v/>
      </c>
      <c r="M1520" s="161" t="str">
        <f>IF($A1520=0,"",IFERROR(INDEX(BD_Gestão!F:F,MATCH('Banco de Dados'!$B1520,BD_Gestão!$B:$B,0)),"erro"))</f>
        <v/>
      </c>
      <c r="N1520" s="161" t="str">
        <f>IF($A1520=0,"",IFERROR(INDEX(BD_Gestão!J:J,MATCH('Banco de Dados'!$B1520,BD_Gestão!$B:$B,0)),"erro"))</f>
        <v/>
      </c>
      <c r="O1520" s="164" t="str">
        <f>IF($A1520=0,"",IFERROR(INDEX(BD_Gestão!K:K,MATCH('Banco de Dados'!$B1520,BD_Gestão!$B:$B,0)),"erro"))</f>
        <v/>
      </c>
      <c r="P1520" s="169" t="str">
        <f t="shared" si="94"/>
        <v/>
      </c>
      <c r="Q1520" s="170" t="str">
        <f t="shared" si="95"/>
        <v/>
      </c>
      <c r="R1520" s="163" t="e">
        <f t="shared" si="92"/>
        <v>#VALUE!</v>
      </c>
      <c r="S1520" s="163" t="e">
        <f t="shared" si="93"/>
        <v>#VALUE!</v>
      </c>
      <c r="T1520" s="163" t="e">
        <f>INDEX(Controle!O:O,MATCH('Banco de Dados'!A1520,Controle!M:M,0))*E1520/100</f>
        <v>#N/A</v>
      </c>
    </row>
    <row r="1521" spans="1:20" hidden="1" x14ac:dyDescent="0.2">
      <c r="A1521" s="158">
        <f>BD_TS!A1520</f>
        <v>0</v>
      </c>
      <c r="B1521" s="158" t="str">
        <f>SUBSTITUTE(SUBSTITUTE(BD_TS!D1520," ",""),"-","/")</f>
        <v/>
      </c>
      <c r="C1521" s="158">
        <f>BD_TS!E1520</f>
        <v>0</v>
      </c>
      <c r="D1521" s="159">
        <f>BD_TS!F1520</f>
        <v>0</v>
      </c>
      <c r="E1521" s="160">
        <f>BD_TS!B1520</f>
        <v>0</v>
      </c>
      <c r="F1521" s="161">
        <f>BD_TS!C1520</f>
        <v>0</v>
      </c>
      <c r="G1521" s="187">
        <f>BD_TS!H1520</f>
        <v>0</v>
      </c>
      <c r="H1521" s="158" t="str">
        <f>IF($A1521=0,"",IFERROR(INDEX(BD_Gestão!A:A,MATCH('Banco de Dados'!$B1521,BD_Gestão!$B:$B,0)),"erro"))</f>
        <v/>
      </c>
      <c r="I1521" s="162" t="str">
        <f>IF($A1521=0,"",IFERROR(INDEX(BD_Gestão!E:E,MATCH('Banco de Dados'!$B1521,BD_Gestão!$B:$B,0)),"erro"))</f>
        <v/>
      </c>
      <c r="J1521" s="186" t="str">
        <f>IF($A1521=0,"",IFERROR(INDEX(BD_Gestão!B:B,MATCH('Banco de Dados'!$B1521,BD_Gestão!$B:$B,0)),"erro"))</f>
        <v/>
      </c>
      <c r="K1521" s="158" t="str">
        <f>IF($A1521=0,"",IFERROR(INDEX(BD_Gestão!C:C,MATCH('Banco de Dados'!$B1521,BD_Gestão!$B:$B,0)),"erro"))</f>
        <v/>
      </c>
      <c r="L1521" s="158" t="str">
        <f>IF($A1521=0,"",IFERROR(INDEX(BD_Gestão!H:H,MATCH('Banco de Dados'!$B1521,BD_Gestão!$B:$B,0)),"erro"))</f>
        <v/>
      </c>
      <c r="M1521" s="161" t="str">
        <f>IF($A1521=0,"",IFERROR(INDEX(BD_Gestão!F:F,MATCH('Banco de Dados'!$B1521,BD_Gestão!$B:$B,0)),"erro"))</f>
        <v/>
      </c>
      <c r="N1521" s="161" t="str">
        <f>IF($A1521=0,"",IFERROR(INDEX(BD_Gestão!J:J,MATCH('Banco de Dados'!$B1521,BD_Gestão!$B:$B,0)),"erro"))</f>
        <v/>
      </c>
      <c r="O1521" s="164" t="str">
        <f>IF($A1521=0,"",IFERROR(INDEX(BD_Gestão!K:K,MATCH('Banco de Dados'!$B1521,BD_Gestão!$B:$B,0)),"erro"))</f>
        <v/>
      </c>
      <c r="P1521" s="169" t="str">
        <f t="shared" si="94"/>
        <v/>
      </c>
      <c r="Q1521" s="170" t="str">
        <f t="shared" si="95"/>
        <v/>
      </c>
      <c r="R1521" s="163" t="e">
        <f t="shared" si="92"/>
        <v>#VALUE!</v>
      </c>
      <c r="S1521" s="163" t="e">
        <f t="shared" si="93"/>
        <v>#VALUE!</v>
      </c>
      <c r="T1521" s="163" t="e">
        <f>INDEX(Controle!O:O,MATCH('Banco de Dados'!A1521,Controle!M:M,0))*E1521/100</f>
        <v>#N/A</v>
      </c>
    </row>
    <row r="1522" spans="1:20" hidden="1" x14ac:dyDescent="0.2">
      <c r="A1522" s="158">
        <f>BD_TS!A1521</f>
        <v>0</v>
      </c>
      <c r="B1522" s="158" t="str">
        <f>SUBSTITUTE(SUBSTITUTE(BD_TS!D1521," ",""),"-","/")</f>
        <v/>
      </c>
      <c r="C1522" s="158">
        <f>BD_TS!E1521</f>
        <v>0</v>
      </c>
      <c r="D1522" s="159">
        <f>BD_TS!F1521</f>
        <v>0</v>
      </c>
      <c r="E1522" s="160">
        <f>BD_TS!B1521</f>
        <v>0</v>
      </c>
      <c r="F1522" s="161">
        <f>BD_TS!C1521</f>
        <v>0</v>
      </c>
      <c r="G1522" s="187">
        <f>BD_TS!H1521</f>
        <v>0</v>
      </c>
      <c r="H1522" s="158" t="str">
        <f>IF($A1522=0,"",IFERROR(INDEX(BD_Gestão!A:A,MATCH('Banco de Dados'!$B1522,BD_Gestão!$B:$B,0)),"erro"))</f>
        <v/>
      </c>
      <c r="I1522" s="162" t="str">
        <f>IF($A1522=0,"",IFERROR(INDEX(BD_Gestão!E:E,MATCH('Banco de Dados'!$B1522,BD_Gestão!$B:$B,0)),"erro"))</f>
        <v/>
      </c>
      <c r="J1522" s="186" t="str">
        <f>IF($A1522=0,"",IFERROR(INDEX(BD_Gestão!B:B,MATCH('Banco de Dados'!$B1522,BD_Gestão!$B:$B,0)),"erro"))</f>
        <v/>
      </c>
      <c r="K1522" s="158" t="str">
        <f>IF($A1522=0,"",IFERROR(INDEX(BD_Gestão!C:C,MATCH('Banco de Dados'!$B1522,BD_Gestão!$B:$B,0)),"erro"))</f>
        <v/>
      </c>
      <c r="L1522" s="158" t="str">
        <f>IF($A1522=0,"",IFERROR(INDEX(BD_Gestão!H:H,MATCH('Banco de Dados'!$B1522,BD_Gestão!$B:$B,0)),"erro"))</f>
        <v/>
      </c>
      <c r="M1522" s="161" t="str">
        <f>IF($A1522=0,"",IFERROR(INDEX(BD_Gestão!F:F,MATCH('Banco de Dados'!$B1522,BD_Gestão!$B:$B,0)),"erro"))</f>
        <v/>
      </c>
      <c r="N1522" s="161" t="str">
        <f>IF($A1522=0,"",IFERROR(INDEX(BD_Gestão!J:J,MATCH('Banco de Dados'!$B1522,BD_Gestão!$B:$B,0)),"erro"))</f>
        <v/>
      </c>
      <c r="O1522" s="164" t="str">
        <f>IF($A1522=0,"",IFERROR(INDEX(BD_Gestão!K:K,MATCH('Banco de Dados'!$B1522,BD_Gestão!$B:$B,0)),"erro"))</f>
        <v/>
      </c>
      <c r="P1522" s="169" t="str">
        <f t="shared" si="94"/>
        <v/>
      </c>
      <c r="Q1522" s="170" t="str">
        <f t="shared" si="95"/>
        <v/>
      </c>
      <c r="R1522" s="163" t="e">
        <f t="shared" si="92"/>
        <v>#VALUE!</v>
      </c>
      <c r="S1522" s="163" t="e">
        <f t="shared" si="93"/>
        <v>#VALUE!</v>
      </c>
      <c r="T1522" s="163" t="e">
        <f>INDEX(Controle!O:O,MATCH('Banco de Dados'!A1522,Controle!M:M,0))*E1522/100</f>
        <v>#N/A</v>
      </c>
    </row>
    <row r="1523" spans="1:20" hidden="1" x14ac:dyDescent="0.2">
      <c r="A1523" s="158">
        <f>BD_TS!A1522</f>
        <v>0</v>
      </c>
      <c r="B1523" s="158" t="str">
        <f>SUBSTITUTE(SUBSTITUTE(BD_TS!D1522," ",""),"-","/")</f>
        <v/>
      </c>
      <c r="C1523" s="158">
        <f>BD_TS!E1522</f>
        <v>0</v>
      </c>
      <c r="D1523" s="159">
        <f>BD_TS!F1522</f>
        <v>0</v>
      </c>
      <c r="E1523" s="160">
        <f>BD_TS!B1522</f>
        <v>0</v>
      </c>
      <c r="F1523" s="161">
        <f>BD_TS!C1522</f>
        <v>0</v>
      </c>
      <c r="G1523" s="187">
        <f>BD_TS!H1522</f>
        <v>0</v>
      </c>
      <c r="H1523" s="158" t="str">
        <f>IF($A1523=0,"",IFERROR(INDEX(BD_Gestão!A:A,MATCH('Banco de Dados'!$B1523,BD_Gestão!$B:$B,0)),"erro"))</f>
        <v/>
      </c>
      <c r="I1523" s="162" t="str">
        <f>IF($A1523=0,"",IFERROR(INDEX(BD_Gestão!E:E,MATCH('Banco de Dados'!$B1523,BD_Gestão!$B:$B,0)),"erro"))</f>
        <v/>
      </c>
      <c r="J1523" s="186" t="str">
        <f>IF($A1523=0,"",IFERROR(INDEX(BD_Gestão!B:B,MATCH('Banco de Dados'!$B1523,BD_Gestão!$B:$B,0)),"erro"))</f>
        <v/>
      </c>
      <c r="K1523" s="158" t="str">
        <f>IF($A1523=0,"",IFERROR(INDEX(BD_Gestão!C:C,MATCH('Banco de Dados'!$B1523,BD_Gestão!$B:$B,0)),"erro"))</f>
        <v/>
      </c>
      <c r="L1523" s="158" t="str">
        <f>IF($A1523=0,"",IFERROR(INDEX(BD_Gestão!H:H,MATCH('Banco de Dados'!$B1523,BD_Gestão!$B:$B,0)),"erro"))</f>
        <v/>
      </c>
      <c r="M1523" s="161" t="str">
        <f>IF($A1523=0,"",IFERROR(INDEX(BD_Gestão!F:F,MATCH('Banco de Dados'!$B1523,BD_Gestão!$B:$B,0)),"erro"))</f>
        <v/>
      </c>
      <c r="N1523" s="161" t="str">
        <f>IF($A1523=0,"",IFERROR(INDEX(BD_Gestão!J:J,MATCH('Banco de Dados'!$B1523,BD_Gestão!$B:$B,0)),"erro"))</f>
        <v/>
      </c>
      <c r="O1523" s="164" t="str">
        <f>IF($A1523=0,"",IFERROR(INDEX(BD_Gestão!K:K,MATCH('Banco de Dados'!$B1523,BD_Gestão!$B:$B,0)),"erro"))</f>
        <v/>
      </c>
      <c r="P1523" s="169" t="str">
        <f t="shared" si="94"/>
        <v/>
      </c>
      <c r="Q1523" s="170" t="str">
        <f t="shared" si="95"/>
        <v/>
      </c>
      <c r="R1523" s="163" t="e">
        <f t="shared" si="92"/>
        <v>#VALUE!</v>
      </c>
      <c r="S1523" s="163" t="e">
        <f t="shared" si="93"/>
        <v>#VALUE!</v>
      </c>
      <c r="T1523" s="163" t="e">
        <f>INDEX(Controle!O:O,MATCH('Banco de Dados'!A1523,Controle!M:M,0))*E1523/100</f>
        <v>#N/A</v>
      </c>
    </row>
    <row r="1524" spans="1:20" hidden="1" x14ac:dyDescent="0.2">
      <c r="A1524" s="158">
        <f>BD_TS!A1523</f>
        <v>0</v>
      </c>
      <c r="B1524" s="158" t="str">
        <f>SUBSTITUTE(SUBSTITUTE(BD_TS!D1523," ",""),"-","/")</f>
        <v/>
      </c>
      <c r="C1524" s="158">
        <f>BD_TS!E1523</f>
        <v>0</v>
      </c>
      <c r="D1524" s="159">
        <f>BD_TS!F1523</f>
        <v>0</v>
      </c>
      <c r="E1524" s="160">
        <f>BD_TS!B1523</f>
        <v>0</v>
      </c>
      <c r="F1524" s="161">
        <f>BD_TS!C1523</f>
        <v>0</v>
      </c>
      <c r="G1524" s="187">
        <f>BD_TS!H1523</f>
        <v>0</v>
      </c>
      <c r="H1524" s="158" t="str">
        <f>IF($A1524=0,"",IFERROR(INDEX(BD_Gestão!A:A,MATCH('Banco de Dados'!$B1524,BD_Gestão!$B:$B,0)),"erro"))</f>
        <v/>
      </c>
      <c r="I1524" s="162" t="str">
        <f>IF($A1524=0,"",IFERROR(INDEX(BD_Gestão!E:E,MATCH('Banco de Dados'!$B1524,BD_Gestão!$B:$B,0)),"erro"))</f>
        <v/>
      </c>
      <c r="J1524" s="186" t="str">
        <f>IF($A1524=0,"",IFERROR(INDEX(BD_Gestão!B:B,MATCH('Banco de Dados'!$B1524,BD_Gestão!$B:$B,0)),"erro"))</f>
        <v/>
      </c>
      <c r="K1524" s="158" t="str">
        <f>IF($A1524=0,"",IFERROR(INDEX(BD_Gestão!C:C,MATCH('Banco de Dados'!$B1524,BD_Gestão!$B:$B,0)),"erro"))</f>
        <v/>
      </c>
      <c r="L1524" s="158" t="str">
        <f>IF($A1524=0,"",IFERROR(INDEX(BD_Gestão!H:H,MATCH('Banco de Dados'!$B1524,BD_Gestão!$B:$B,0)),"erro"))</f>
        <v/>
      </c>
      <c r="M1524" s="161" t="str">
        <f>IF($A1524=0,"",IFERROR(INDEX(BD_Gestão!F:F,MATCH('Banco de Dados'!$B1524,BD_Gestão!$B:$B,0)),"erro"))</f>
        <v/>
      </c>
      <c r="N1524" s="161" t="str">
        <f>IF($A1524=0,"",IFERROR(INDEX(BD_Gestão!J:J,MATCH('Banco de Dados'!$B1524,BD_Gestão!$B:$B,0)),"erro"))</f>
        <v/>
      </c>
      <c r="O1524" s="164" t="str">
        <f>IF($A1524=0,"",IFERROR(INDEX(BD_Gestão!K:K,MATCH('Banco de Dados'!$B1524,BD_Gestão!$B:$B,0)),"erro"))</f>
        <v/>
      </c>
      <c r="P1524" s="169" t="str">
        <f t="shared" si="94"/>
        <v/>
      </c>
      <c r="Q1524" s="170" t="str">
        <f t="shared" si="95"/>
        <v/>
      </c>
      <c r="R1524" s="163" t="e">
        <f t="shared" si="92"/>
        <v>#VALUE!</v>
      </c>
      <c r="S1524" s="163" t="e">
        <f t="shared" si="93"/>
        <v>#VALUE!</v>
      </c>
      <c r="T1524" s="163" t="e">
        <f>INDEX(Controle!O:O,MATCH('Banco de Dados'!A1524,Controle!M:M,0))*E1524/100</f>
        <v>#N/A</v>
      </c>
    </row>
    <row r="1525" spans="1:20" hidden="1" x14ac:dyDescent="0.2">
      <c r="A1525" s="158">
        <f>BD_TS!A1524</f>
        <v>0</v>
      </c>
      <c r="B1525" s="158" t="str">
        <f>SUBSTITUTE(SUBSTITUTE(BD_TS!D1524," ",""),"-","/")</f>
        <v/>
      </c>
      <c r="C1525" s="158">
        <f>BD_TS!E1524</f>
        <v>0</v>
      </c>
      <c r="D1525" s="159">
        <f>BD_TS!F1524</f>
        <v>0</v>
      </c>
      <c r="E1525" s="160">
        <f>BD_TS!B1524</f>
        <v>0</v>
      </c>
      <c r="F1525" s="161">
        <f>BD_TS!C1524</f>
        <v>0</v>
      </c>
      <c r="G1525" s="187">
        <f>BD_TS!H1524</f>
        <v>0</v>
      </c>
      <c r="H1525" s="158" t="str">
        <f>IF($A1525=0,"",IFERROR(INDEX(BD_Gestão!A:A,MATCH('Banco de Dados'!$B1525,BD_Gestão!$B:$B,0)),"erro"))</f>
        <v/>
      </c>
      <c r="I1525" s="162" t="str">
        <f>IF($A1525=0,"",IFERROR(INDEX(BD_Gestão!E:E,MATCH('Banco de Dados'!$B1525,BD_Gestão!$B:$B,0)),"erro"))</f>
        <v/>
      </c>
      <c r="J1525" s="186" t="str">
        <f>IF($A1525=0,"",IFERROR(INDEX(BD_Gestão!B:B,MATCH('Banco de Dados'!$B1525,BD_Gestão!$B:$B,0)),"erro"))</f>
        <v/>
      </c>
      <c r="K1525" s="158" t="str">
        <f>IF($A1525=0,"",IFERROR(INDEX(BD_Gestão!C:C,MATCH('Banco de Dados'!$B1525,BD_Gestão!$B:$B,0)),"erro"))</f>
        <v/>
      </c>
      <c r="L1525" s="158" t="str">
        <f>IF($A1525=0,"",IFERROR(INDEX(BD_Gestão!H:H,MATCH('Banco de Dados'!$B1525,BD_Gestão!$B:$B,0)),"erro"))</f>
        <v/>
      </c>
      <c r="M1525" s="161" t="str">
        <f>IF($A1525=0,"",IFERROR(INDEX(BD_Gestão!F:F,MATCH('Banco de Dados'!$B1525,BD_Gestão!$B:$B,0)),"erro"))</f>
        <v/>
      </c>
      <c r="N1525" s="161" t="str">
        <f>IF($A1525=0,"",IFERROR(INDEX(BD_Gestão!J:J,MATCH('Banco de Dados'!$B1525,BD_Gestão!$B:$B,0)),"erro"))</f>
        <v/>
      </c>
      <c r="O1525" s="164" t="str">
        <f>IF($A1525=0,"",IFERROR(INDEX(BD_Gestão!K:K,MATCH('Banco de Dados'!$B1525,BD_Gestão!$B:$B,0)),"erro"))</f>
        <v/>
      </c>
      <c r="P1525" s="169" t="str">
        <f t="shared" si="94"/>
        <v/>
      </c>
      <c r="Q1525" s="170" t="str">
        <f t="shared" si="95"/>
        <v/>
      </c>
      <c r="R1525" s="163" t="e">
        <f t="shared" si="92"/>
        <v>#VALUE!</v>
      </c>
      <c r="S1525" s="163" t="e">
        <f t="shared" si="93"/>
        <v>#VALUE!</v>
      </c>
      <c r="T1525" s="163" t="e">
        <f>INDEX(Controle!O:O,MATCH('Banco de Dados'!A1525,Controle!M:M,0))*E1525/100</f>
        <v>#N/A</v>
      </c>
    </row>
    <row r="1526" spans="1:20" hidden="1" x14ac:dyDescent="0.2">
      <c r="A1526" s="158">
        <f>BD_TS!A1525</f>
        <v>0</v>
      </c>
      <c r="B1526" s="158" t="str">
        <f>SUBSTITUTE(SUBSTITUTE(BD_TS!D1525," ",""),"-","/")</f>
        <v/>
      </c>
      <c r="C1526" s="158">
        <f>BD_TS!E1525</f>
        <v>0</v>
      </c>
      <c r="D1526" s="159">
        <f>BD_TS!F1525</f>
        <v>0</v>
      </c>
      <c r="E1526" s="160">
        <f>BD_TS!B1525</f>
        <v>0</v>
      </c>
      <c r="F1526" s="161">
        <f>BD_TS!C1525</f>
        <v>0</v>
      </c>
      <c r="G1526" s="187">
        <f>BD_TS!H1525</f>
        <v>0</v>
      </c>
      <c r="H1526" s="158" t="str">
        <f>IF($A1526=0,"",IFERROR(INDEX(BD_Gestão!A:A,MATCH('Banco de Dados'!$B1526,BD_Gestão!$B:$B,0)),"erro"))</f>
        <v/>
      </c>
      <c r="I1526" s="162" t="str">
        <f>IF($A1526=0,"",IFERROR(INDEX(BD_Gestão!E:E,MATCH('Banco de Dados'!$B1526,BD_Gestão!$B:$B,0)),"erro"))</f>
        <v/>
      </c>
      <c r="J1526" s="186" t="str">
        <f>IF($A1526=0,"",IFERROR(INDEX(BD_Gestão!B:B,MATCH('Banco de Dados'!$B1526,BD_Gestão!$B:$B,0)),"erro"))</f>
        <v/>
      </c>
      <c r="K1526" s="158" t="str">
        <f>IF($A1526=0,"",IFERROR(INDEX(BD_Gestão!C:C,MATCH('Banco de Dados'!$B1526,BD_Gestão!$B:$B,0)),"erro"))</f>
        <v/>
      </c>
      <c r="L1526" s="158" t="str">
        <f>IF($A1526=0,"",IFERROR(INDEX(BD_Gestão!H:H,MATCH('Banco de Dados'!$B1526,BD_Gestão!$B:$B,0)),"erro"))</f>
        <v/>
      </c>
      <c r="M1526" s="161" t="str">
        <f>IF($A1526=0,"",IFERROR(INDEX(BD_Gestão!F:F,MATCH('Banco de Dados'!$B1526,BD_Gestão!$B:$B,0)),"erro"))</f>
        <v/>
      </c>
      <c r="N1526" s="161" t="str">
        <f>IF($A1526=0,"",IFERROR(INDEX(BD_Gestão!J:J,MATCH('Banco de Dados'!$B1526,BD_Gestão!$B:$B,0)),"erro"))</f>
        <v/>
      </c>
      <c r="O1526" s="164" t="str">
        <f>IF($A1526=0,"",IFERROR(INDEX(BD_Gestão!K:K,MATCH('Banco de Dados'!$B1526,BD_Gestão!$B:$B,0)),"erro"))</f>
        <v/>
      </c>
      <c r="P1526" s="169" t="str">
        <f t="shared" si="94"/>
        <v/>
      </c>
      <c r="Q1526" s="170" t="str">
        <f t="shared" si="95"/>
        <v/>
      </c>
      <c r="R1526" s="163" t="e">
        <f t="shared" si="92"/>
        <v>#VALUE!</v>
      </c>
      <c r="S1526" s="163" t="e">
        <f t="shared" si="93"/>
        <v>#VALUE!</v>
      </c>
      <c r="T1526" s="163" t="e">
        <f>INDEX(Controle!O:O,MATCH('Banco de Dados'!A1526,Controle!M:M,0))*E1526/100</f>
        <v>#N/A</v>
      </c>
    </row>
    <row r="1527" spans="1:20" hidden="1" x14ac:dyDescent="0.2">
      <c r="A1527" s="158">
        <f>BD_TS!A1526</f>
        <v>0</v>
      </c>
      <c r="B1527" s="158" t="str">
        <f>SUBSTITUTE(SUBSTITUTE(BD_TS!D1526," ",""),"-","/")</f>
        <v/>
      </c>
      <c r="C1527" s="158">
        <f>BD_TS!E1526</f>
        <v>0</v>
      </c>
      <c r="D1527" s="159">
        <f>BD_TS!F1526</f>
        <v>0</v>
      </c>
      <c r="E1527" s="160">
        <f>BD_TS!B1526</f>
        <v>0</v>
      </c>
      <c r="F1527" s="161">
        <f>BD_TS!C1526</f>
        <v>0</v>
      </c>
      <c r="G1527" s="187">
        <f>BD_TS!H1526</f>
        <v>0</v>
      </c>
      <c r="H1527" s="158" t="str">
        <f>IF($A1527=0,"",IFERROR(INDEX(BD_Gestão!A:A,MATCH('Banco de Dados'!$B1527,BD_Gestão!$B:$B,0)),"erro"))</f>
        <v/>
      </c>
      <c r="I1527" s="162" t="str">
        <f>IF($A1527=0,"",IFERROR(INDEX(BD_Gestão!E:E,MATCH('Banco de Dados'!$B1527,BD_Gestão!$B:$B,0)),"erro"))</f>
        <v/>
      </c>
      <c r="J1527" s="186" t="str">
        <f>IF($A1527=0,"",IFERROR(INDEX(BD_Gestão!B:B,MATCH('Banco de Dados'!$B1527,BD_Gestão!$B:$B,0)),"erro"))</f>
        <v/>
      </c>
      <c r="K1527" s="158" t="str">
        <f>IF($A1527=0,"",IFERROR(INDEX(BD_Gestão!C:C,MATCH('Banco de Dados'!$B1527,BD_Gestão!$B:$B,0)),"erro"))</f>
        <v/>
      </c>
      <c r="L1527" s="158" t="str">
        <f>IF($A1527=0,"",IFERROR(INDEX(BD_Gestão!H:H,MATCH('Banco de Dados'!$B1527,BD_Gestão!$B:$B,0)),"erro"))</f>
        <v/>
      </c>
      <c r="M1527" s="161" t="str">
        <f>IF($A1527=0,"",IFERROR(INDEX(BD_Gestão!F:F,MATCH('Banco de Dados'!$B1527,BD_Gestão!$B:$B,0)),"erro"))</f>
        <v/>
      </c>
      <c r="N1527" s="161" t="str">
        <f>IF($A1527=0,"",IFERROR(INDEX(BD_Gestão!J:J,MATCH('Banco de Dados'!$B1527,BD_Gestão!$B:$B,0)),"erro"))</f>
        <v/>
      </c>
      <c r="O1527" s="164" t="str">
        <f>IF($A1527=0,"",IFERROR(INDEX(BD_Gestão!K:K,MATCH('Banco de Dados'!$B1527,BD_Gestão!$B:$B,0)),"erro"))</f>
        <v/>
      </c>
      <c r="P1527" s="169" t="str">
        <f t="shared" si="94"/>
        <v/>
      </c>
      <c r="Q1527" s="170" t="str">
        <f t="shared" si="95"/>
        <v/>
      </c>
      <c r="R1527" s="163" t="e">
        <f t="shared" si="92"/>
        <v>#VALUE!</v>
      </c>
      <c r="S1527" s="163" t="e">
        <f t="shared" si="93"/>
        <v>#VALUE!</v>
      </c>
      <c r="T1527" s="163" t="e">
        <f>INDEX(Controle!O:O,MATCH('Banco de Dados'!A1527,Controle!M:M,0))*E1527/100</f>
        <v>#N/A</v>
      </c>
    </row>
    <row r="1528" spans="1:20" hidden="1" x14ac:dyDescent="0.2">
      <c r="A1528" s="158">
        <f>BD_TS!A1527</f>
        <v>0</v>
      </c>
      <c r="B1528" s="158" t="str">
        <f>SUBSTITUTE(SUBSTITUTE(BD_TS!D1527," ",""),"-","/")</f>
        <v/>
      </c>
      <c r="C1528" s="158">
        <f>BD_TS!E1527</f>
        <v>0</v>
      </c>
      <c r="D1528" s="159">
        <f>BD_TS!F1527</f>
        <v>0</v>
      </c>
      <c r="E1528" s="160">
        <f>BD_TS!B1527</f>
        <v>0</v>
      </c>
      <c r="F1528" s="161">
        <f>BD_TS!C1527</f>
        <v>0</v>
      </c>
      <c r="G1528" s="187">
        <f>BD_TS!H1527</f>
        <v>0</v>
      </c>
      <c r="H1528" s="158" t="str">
        <f>IF($A1528=0,"",IFERROR(INDEX(BD_Gestão!A:A,MATCH('Banco de Dados'!$B1528,BD_Gestão!$B:$B,0)),"erro"))</f>
        <v/>
      </c>
      <c r="I1528" s="162" t="str">
        <f>IF($A1528=0,"",IFERROR(INDEX(BD_Gestão!E:E,MATCH('Banco de Dados'!$B1528,BD_Gestão!$B:$B,0)),"erro"))</f>
        <v/>
      </c>
      <c r="J1528" s="186" t="str">
        <f>IF($A1528=0,"",IFERROR(INDEX(BD_Gestão!B:B,MATCH('Banco de Dados'!$B1528,BD_Gestão!$B:$B,0)),"erro"))</f>
        <v/>
      </c>
      <c r="K1528" s="158" t="str">
        <f>IF($A1528=0,"",IFERROR(INDEX(BD_Gestão!C:C,MATCH('Banco de Dados'!$B1528,BD_Gestão!$B:$B,0)),"erro"))</f>
        <v/>
      </c>
      <c r="L1528" s="158" t="str">
        <f>IF($A1528=0,"",IFERROR(INDEX(BD_Gestão!H:H,MATCH('Banco de Dados'!$B1528,BD_Gestão!$B:$B,0)),"erro"))</f>
        <v/>
      </c>
      <c r="M1528" s="161" t="str">
        <f>IF($A1528=0,"",IFERROR(INDEX(BD_Gestão!F:F,MATCH('Banco de Dados'!$B1528,BD_Gestão!$B:$B,0)),"erro"))</f>
        <v/>
      </c>
      <c r="N1528" s="161" t="str">
        <f>IF($A1528=0,"",IFERROR(INDEX(BD_Gestão!J:J,MATCH('Banco de Dados'!$B1528,BD_Gestão!$B:$B,0)),"erro"))</f>
        <v/>
      </c>
      <c r="O1528" s="164" t="str">
        <f>IF($A1528=0,"",IFERROR(INDEX(BD_Gestão!K:K,MATCH('Banco de Dados'!$B1528,BD_Gestão!$B:$B,0)),"erro"))</f>
        <v/>
      </c>
      <c r="P1528" s="169" t="str">
        <f t="shared" si="94"/>
        <v/>
      </c>
      <c r="Q1528" s="170" t="str">
        <f t="shared" si="95"/>
        <v/>
      </c>
      <c r="R1528" s="163" t="e">
        <f t="shared" si="92"/>
        <v>#VALUE!</v>
      </c>
      <c r="S1528" s="163" t="e">
        <f t="shared" si="93"/>
        <v>#VALUE!</v>
      </c>
      <c r="T1528" s="163" t="e">
        <f>INDEX(Controle!O:O,MATCH('Banco de Dados'!A1528,Controle!M:M,0))*E1528/100</f>
        <v>#N/A</v>
      </c>
    </row>
    <row r="1529" spans="1:20" hidden="1" x14ac:dyDescent="0.2">
      <c r="A1529" s="158">
        <f>BD_TS!A1528</f>
        <v>0</v>
      </c>
      <c r="B1529" s="158" t="str">
        <f>SUBSTITUTE(SUBSTITUTE(BD_TS!D1528," ",""),"-","/")</f>
        <v/>
      </c>
      <c r="C1529" s="158">
        <f>BD_TS!E1528</f>
        <v>0</v>
      </c>
      <c r="D1529" s="159">
        <f>BD_TS!F1528</f>
        <v>0</v>
      </c>
      <c r="E1529" s="160">
        <f>BD_TS!B1528</f>
        <v>0</v>
      </c>
      <c r="F1529" s="161">
        <f>BD_TS!C1528</f>
        <v>0</v>
      </c>
      <c r="G1529" s="187">
        <f>BD_TS!H1528</f>
        <v>0</v>
      </c>
      <c r="H1529" s="158" t="str">
        <f>IF($A1529=0,"",IFERROR(INDEX(BD_Gestão!A:A,MATCH('Banco de Dados'!$B1529,BD_Gestão!$B:$B,0)),"erro"))</f>
        <v/>
      </c>
      <c r="I1529" s="162" t="str">
        <f>IF($A1529=0,"",IFERROR(INDEX(BD_Gestão!E:E,MATCH('Banco de Dados'!$B1529,BD_Gestão!$B:$B,0)),"erro"))</f>
        <v/>
      </c>
      <c r="J1529" s="186" t="str">
        <f>IF($A1529=0,"",IFERROR(INDEX(BD_Gestão!B:B,MATCH('Banco de Dados'!$B1529,BD_Gestão!$B:$B,0)),"erro"))</f>
        <v/>
      </c>
      <c r="K1529" s="158" t="str">
        <f>IF($A1529=0,"",IFERROR(INDEX(BD_Gestão!C:C,MATCH('Banco de Dados'!$B1529,BD_Gestão!$B:$B,0)),"erro"))</f>
        <v/>
      </c>
      <c r="L1529" s="158" t="str">
        <f>IF($A1529=0,"",IFERROR(INDEX(BD_Gestão!H:H,MATCH('Banco de Dados'!$B1529,BD_Gestão!$B:$B,0)),"erro"))</f>
        <v/>
      </c>
      <c r="M1529" s="161" t="str">
        <f>IF($A1529=0,"",IFERROR(INDEX(BD_Gestão!F:F,MATCH('Banco de Dados'!$B1529,BD_Gestão!$B:$B,0)),"erro"))</f>
        <v/>
      </c>
      <c r="N1529" s="161" t="str">
        <f>IF($A1529=0,"",IFERROR(INDEX(BD_Gestão!J:J,MATCH('Banco de Dados'!$B1529,BD_Gestão!$B:$B,0)),"erro"))</f>
        <v/>
      </c>
      <c r="O1529" s="164" t="str">
        <f>IF($A1529=0,"",IFERROR(INDEX(BD_Gestão!K:K,MATCH('Banco de Dados'!$B1529,BD_Gestão!$B:$B,0)),"erro"))</f>
        <v/>
      </c>
      <c r="P1529" s="169" t="str">
        <f t="shared" si="94"/>
        <v/>
      </c>
      <c r="Q1529" s="170" t="str">
        <f t="shared" si="95"/>
        <v/>
      </c>
      <c r="R1529" s="163" t="e">
        <f t="shared" si="92"/>
        <v>#VALUE!</v>
      </c>
      <c r="S1529" s="163" t="e">
        <f t="shared" si="93"/>
        <v>#VALUE!</v>
      </c>
      <c r="T1529" s="163" t="e">
        <f>INDEX(Controle!O:O,MATCH('Banco de Dados'!A1529,Controle!M:M,0))*E1529/100</f>
        <v>#N/A</v>
      </c>
    </row>
    <row r="1530" spans="1:20" hidden="1" x14ac:dyDescent="0.2">
      <c r="A1530" s="158">
        <f>BD_TS!A1529</f>
        <v>0</v>
      </c>
      <c r="B1530" s="158" t="str">
        <f>SUBSTITUTE(SUBSTITUTE(BD_TS!D1529," ",""),"-","/")</f>
        <v/>
      </c>
      <c r="C1530" s="158">
        <f>BD_TS!E1529</f>
        <v>0</v>
      </c>
      <c r="D1530" s="159">
        <f>BD_TS!F1529</f>
        <v>0</v>
      </c>
      <c r="E1530" s="160">
        <f>BD_TS!B1529</f>
        <v>0</v>
      </c>
      <c r="F1530" s="161">
        <f>BD_TS!C1529</f>
        <v>0</v>
      </c>
      <c r="G1530" s="187">
        <f>BD_TS!H1529</f>
        <v>0</v>
      </c>
      <c r="H1530" s="158" t="str">
        <f>IF($A1530=0,"",IFERROR(INDEX(BD_Gestão!A:A,MATCH('Banco de Dados'!$B1530,BD_Gestão!$B:$B,0)),"erro"))</f>
        <v/>
      </c>
      <c r="I1530" s="162" t="str">
        <f>IF($A1530=0,"",IFERROR(INDEX(BD_Gestão!E:E,MATCH('Banco de Dados'!$B1530,BD_Gestão!$B:$B,0)),"erro"))</f>
        <v/>
      </c>
      <c r="J1530" s="186" t="str">
        <f>IF($A1530=0,"",IFERROR(INDEX(BD_Gestão!B:B,MATCH('Banco de Dados'!$B1530,BD_Gestão!$B:$B,0)),"erro"))</f>
        <v/>
      </c>
      <c r="K1530" s="158" t="str">
        <f>IF($A1530=0,"",IFERROR(INDEX(BD_Gestão!C:C,MATCH('Banco de Dados'!$B1530,BD_Gestão!$B:$B,0)),"erro"))</f>
        <v/>
      </c>
      <c r="L1530" s="158" t="str">
        <f>IF($A1530=0,"",IFERROR(INDEX(BD_Gestão!H:H,MATCH('Banco de Dados'!$B1530,BD_Gestão!$B:$B,0)),"erro"))</f>
        <v/>
      </c>
      <c r="M1530" s="161" t="str">
        <f>IF($A1530=0,"",IFERROR(INDEX(BD_Gestão!F:F,MATCH('Banco de Dados'!$B1530,BD_Gestão!$B:$B,0)),"erro"))</f>
        <v/>
      </c>
      <c r="N1530" s="161" t="str">
        <f>IF($A1530=0,"",IFERROR(INDEX(BD_Gestão!J:J,MATCH('Banco de Dados'!$B1530,BD_Gestão!$B:$B,0)),"erro"))</f>
        <v/>
      </c>
      <c r="O1530" s="164" t="str">
        <f>IF($A1530=0,"",IFERROR(INDEX(BD_Gestão!K:K,MATCH('Banco de Dados'!$B1530,BD_Gestão!$B:$B,0)),"erro"))</f>
        <v/>
      </c>
      <c r="P1530" s="169" t="str">
        <f t="shared" si="94"/>
        <v/>
      </c>
      <c r="Q1530" s="170" t="str">
        <f t="shared" si="95"/>
        <v/>
      </c>
      <c r="R1530" s="163" t="e">
        <f t="shared" si="92"/>
        <v>#VALUE!</v>
      </c>
      <c r="S1530" s="163" t="e">
        <f t="shared" si="93"/>
        <v>#VALUE!</v>
      </c>
      <c r="T1530" s="163" t="e">
        <f>INDEX(Controle!O:O,MATCH('Banco de Dados'!A1530,Controle!M:M,0))*E1530/100</f>
        <v>#N/A</v>
      </c>
    </row>
    <row r="1531" spans="1:20" hidden="1" x14ac:dyDescent="0.2">
      <c r="A1531" s="158">
        <f>BD_TS!A1530</f>
        <v>0</v>
      </c>
      <c r="B1531" s="158" t="str">
        <f>SUBSTITUTE(SUBSTITUTE(BD_TS!D1530," ",""),"-","/")</f>
        <v/>
      </c>
      <c r="C1531" s="158">
        <f>BD_TS!E1530</f>
        <v>0</v>
      </c>
      <c r="D1531" s="159">
        <f>BD_TS!F1530</f>
        <v>0</v>
      </c>
      <c r="E1531" s="160">
        <f>BD_TS!B1530</f>
        <v>0</v>
      </c>
      <c r="F1531" s="161">
        <f>BD_TS!C1530</f>
        <v>0</v>
      </c>
      <c r="G1531" s="187">
        <f>BD_TS!H1530</f>
        <v>0</v>
      </c>
      <c r="H1531" s="158" t="str">
        <f>IF($A1531=0,"",IFERROR(INDEX(BD_Gestão!A:A,MATCH('Banco de Dados'!$B1531,BD_Gestão!$B:$B,0)),"erro"))</f>
        <v/>
      </c>
      <c r="I1531" s="162" t="str">
        <f>IF($A1531=0,"",IFERROR(INDEX(BD_Gestão!E:E,MATCH('Banco de Dados'!$B1531,BD_Gestão!$B:$B,0)),"erro"))</f>
        <v/>
      </c>
      <c r="J1531" s="186" t="str">
        <f>IF($A1531=0,"",IFERROR(INDEX(BD_Gestão!B:B,MATCH('Banco de Dados'!$B1531,BD_Gestão!$B:$B,0)),"erro"))</f>
        <v/>
      </c>
      <c r="K1531" s="158" t="str">
        <f>IF($A1531=0,"",IFERROR(INDEX(BD_Gestão!C:C,MATCH('Banco de Dados'!$B1531,BD_Gestão!$B:$B,0)),"erro"))</f>
        <v/>
      </c>
      <c r="L1531" s="158" t="str">
        <f>IF($A1531=0,"",IFERROR(INDEX(BD_Gestão!H:H,MATCH('Banco de Dados'!$B1531,BD_Gestão!$B:$B,0)),"erro"))</f>
        <v/>
      </c>
      <c r="M1531" s="161" t="str">
        <f>IF($A1531=0,"",IFERROR(INDEX(BD_Gestão!F:F,MATCH('Banco de Dados'!$B1531,BD_Gestão!$B:$B,0)),"erro"))</f>
        <v/>
      </c>
      <c r="N1531" s="161" t="str">
        <f>IF($A1531=0,"",IFERROR(INDEX(BD_Gestão!J:J,MATCH('Banco de Dados'!$B1531,BD_Gestão!$B:$B,0)),"erro"))</f>
        <v/>
      </c>
      <c r="O1531" s="164" t="str">
        <f>IF($A1531=0,"",IFERROR(INDEX(BD_Gestão!K:K,MATCH('Banco de Dados'!$B1531,BD_Gestão!$B:$B,0)),"erro"))</f>
        <v/>
      </c>
      <c r="P1531" s="169" t="str">
        <f t="shared" si="94"/>
        <v/>
      </c>
      <c r="Q1531" s="170" t="str">
        <f t="shared" si="95"/>
        <v/>
      </c>
      <c r="R1531" s="163" t="e">
        <f t="shared" si="92"/>
        <v>#VALUE!</v>
      </c>
      <c r="S1531" s="163" t="e">
        <f t="shared" si="93"/>
        <v>#VALUE!</v>
      </c>
      <c r="T1531" s="163" t="e">
        <f>INDEX(Controle!O:O,MATCH('Banco de Dados'!A1531,Controle!M:M,0))*E1531/100</f>
        <v>#N/A</v>
      </c>
    </row>
    <row r="1532" spans="1:20" hidden="1" x14ac:dyDescent="0.2">
      <c r="A1532" s="158">
        <f>BD_TS!A1531</f>
        <v>0</v>
      </c>
      <c r="B1532" s="158" t="str">
        <f>SUBSTITUTE(SUBSTITUTE(BD_TS!D1531," ",""),"-","/")</f>
        <v/>
      </c>
      <c r="C1532" s="158">
        <f>BD_TS!E1531</f>
        <v>0</v>
      </c>
      <c r="D1532" s="159">
        <f>BD_TS!F1531</f>
        <v>0</v>
      </c>
      <c r="E1532" s="160">
        <f>BD_TS!B1531</f>
        <v>0</v>
      </c>
      <c r="F1532" s="161">
        <f>BD_TS!C1531</f>
        <v>0</v>
      </c>
      <c r="G1532" s="187">
        <f>BD_TS!H1531</f>
        <v>0</v>
      </c>
      <c r="H1532" s="158" t="str">
        <f>IF($A1532=0,"",IFERROR(INDEX(BD_Gestão!A:A,MATCH('Banco de Dados'!$B1532,BD_Gestão!$B:$B,0)),"erro"))</f>
        <v/>
      </c>
      <c r="I1532" s="162" t="str">
        <f>IF($A1532=0,"",IFERROR(INDEX(BD_Gestão!E:E,MATCH('Banco de Dados'!$B1532,BD_Gestão!$B:$B,0)),"erro"))</f>
        <v/>
      </c>
      <c r="J1532" s="186" t="str">
        <f>IF($A1532=0,"",IFERROR(INDEX(BD_Gestão!B:B,MATCH('Banco de Dados'!$B1532,BD_Gestão!$B:$B,0)),"erro"))</f>
        <v/>
      </c>
      <c r="K1532" s="158" t="str">
        <f>IF($A1532=0,"",IFERROR(INDEX(BD_Gestão!C:C,MATCH('Banco de Dados'!$B1532,BD_Gestão!$B:$B,0)),"erro"))</f>
        <v/>
      </c>
      <c r="L1532" s="158" t="str">
        <f>IF($A1532=0,"",IFERROR(INDEX(BD_Gestão!H:H,MATCH('Banco de Dados'!$B1532,BD_Gestão!$B:$B,0)),"erro"))</f>
        <v/>
      </c>
      <c r="M1532" s="161" t="str">
        <f>IF($A1532=0,"",IFERROR(INDEX(BD_Gestão!F:F,MATCH('Banco de Dados'!$B1532,BD_Gestão!$B:$B,0)),"erro"))</f>
        <v/>
      </c>
      <c r="N1532" s="161" t="str">
        <f>IF($A1532=0,"",IFERROR(INDEX(BD_Gestão!J:J,MATCH('Banco de Dados'!$B1532,BD_Gestão!$B:$B,0)),"erro"))</f>
        <v/>
      </c>
      <c r="O1532" s="164" t="str">
        <f>IF($A1532=0,"",IFERROR(INDEX(BD_Gestão!K:K,MATCH('Banco de Dados'!$B1532,BD_Gestão!$B:$B,0)),"erro"))</f>
        <v/>
      </c>
      <c r="P1532" s="169" t="str">
        <f t="shared" si="94"/>
        <v/>
      </c>
      <c r="Q1532" s="170" t="str">
        <f t="shared" si="95"/>
        <v/>
      </c>
      <c r="R1532" s="163" t="e">
        <f t="shared" si="92"/>
        <v>#VALUE!</v>
      </c>
      <c r="S1532" s="163" t="e">
        <f t="shared" si="93"/>
        <v>#VALUE!</v>
      </c>
      <c r="T1532" s="163" t="e">
        <f>INDEX(Controle!O:O,MATCH('Banco de Dados'!A1532,Controle!M:M,0))*E1532/100</f>
        <v>#N/A</v>
      </c>
    </row>
    <row r="1533" spans="1:20" hidden="1" x14ac:dyDescent="0.2">
      <c r="A1533" s="158">
        <f>BD_TS!A1532</f>
        <v>0</v>
      </c>
      <c r="B1533" s="158" t="str">
        <f>SUBSTITUTE(SUBSTITUTE(BD_TS!D1532," ",""),"-","/")</f>
        <v/>
      </c>
      <c r="C1533" s="158">
        <f>BD_TS!E1532</f>
        <v>0</v>
      </c>
      <c r="D1533" s="159">
        <f>BD_TS!F1532</f>
        <v>0</v>
      </c>
      <c r="E1533" s="160">
        <f>BD_TS!B1532</f>
        <v>0</v>
      </c>
      <c r="F1533" s="161">
        <f>BD_TS!C1532</f>
        <v>0</v>
      </c>
      <c r="G1533" s="187">
        <f>BD_TS!H1532</f>
        <v>0</v>
      </c>
      <c r="H1533" s="158" t="str">
        <f>IF($A1533=0,"",IFERROR(INDEX(BD_Gestão!A:A,MATCH('Banco de Dados'!$B1533,BD_Gestão!$B:$B,0)),"erro"))</f>
        <v/>
      </c>
      <c r="I1533" s="162" t="str">
        <f>IF($A1533=0,"",IFERROR(INDEX(BD_Gestão!E:E,MATCH('Banco de Dados'!$B1533,BD_Gestão!$B:$B,0)),"erro"))</f>
        <v/>
      </c>
      <c r="J1533" s="186" t="str">
        <f>IF($A1533=0,"",IFERROR(INDEX(BD_Gestão!B:B,MATCH('Banco de Dados'!$B1533,BD_Gestão!$B:$B,0)),"erro"))</f>
        <v/>
      </c>
      <c r="K1533" s="158" t="str">
        <f>IF($A1533=0,"",IFERROR(INDEX(BD_Gestão!C:C,MATCH('Banco de Dados'!$B1533,BD_Gestão!$B:$B,0)),"erro"))</f>
        <v/>
      </c>
      <c r="L1533" s="158" t="str">
        <f>IF($A1533=0,"",IFERROR(INDEX(BD_Gestão!H:H,MATCH('Banco de Dados'!$B1533,BD_Gestão!$B:$B,0)),"erro"))</f>
        <v/>
      </c>
      <c r="M1533" s="161" t="str">
        <f>IF($A1533=0,"",IFERROR(INDEX(BD_Gestão!F:F,MATCH('Banco de Dados'!$B1533,BD_Gestão!$B:$B,0)),"erro"))</f>
        <v/>
      </c>
      <c r="N1533" s="161" t="str">
        <f>IF($A1533=0,"",IFERROR(INDEX(BD_Gestão!J:J,MATCH('Banco de Dados'!$B1533,BD_Gestão!$B:$B,0)),"erro"))</f>
        <v/>
      </c>
      <c r="O1533" s="164" t="str">
        <f>IF($A1533=0,"",IFERROR(INDEX(BD_Gestão!K:K,MATCH('Banco de Dados'!$B1533,BD_Gestão!$B:$B,0)),"erro"))</f>
        <v/>
      </c>
      <c r="P1533" s="169" t="str">
        <f t="shared" si="94"/>
        <v/>
      </c>
      <c r="Q1533" s="170" t="str">
        <f t="shared" si="95"/>
        <v/>
      </c>
      <c r="R1533" s="163" t="e">
        <f t="shared" si="92"/>
        <v>#VALUE!</v>
      </c>
      <c r="S1533" s="163" t="e">
        <f t="shared" si="93"/>
        <v>#VALUE!</v>
      </c>
      <c r="T1533" s="163" t="e">
        <f>INDEX(Controle!O:O,MATCH('Banco de Dados'!A1533,Controle!M:M,0))*E1533/100</f>
        <v>#N/A</v>
      </c>
    </row>
    <row r="1534" spans="1:20" hidden="1" x14ac:dyDescent="0.2">
      <c r="A1534" s="158">
        <f>BD_TS!A1533</f>
        <v>0</v>
      </c>
      <c r="B1534" s="158" t="str">
        <f>SUBSTITUTE(SUBSTITUTE(BD_TS!D1533," ",""),"-","/")</f>
        <v/>
      </c>
      <c r="C1534" s="158">
        <f>BD_TS!E1533</f>
        <v>0</v>
      </c>
      <c r="D1534" s="159">
        <f>BD_TS!F1533</f>
        <v>0</v>
      </c>
      <c r="E1534" s="160">
        <f>BD_TS!B1533</f>
        <v>0</v>
      </c>
      <c r="F1534" s="161">
        <f>BD_TS!C1533</f>
        <v>0</v>
      </c>
      <c r="G1534" s="187">
        <f>BD_TS!H1533</f>
        <v>0</v>
      </c>
      <c r="H1534" s="158" t="str">
        <f>IF($A1534=0,"",IFERROR(INDEX(BD_Gestão!A:A,MATCH('Banco de Dados'!$B1534,BD_Gestão!$B:$B,0)),"erro"))</f>
        <v/>
      </c>
      <c r="I1534" s="162" t="str">
        <f>IF($A1534=0,"",IFERROR(INDEX(BD_Gestão!E:E,MATCH('Banco de Dados'!$B1534,BD_Gestão!$B:$B,0)),"erro"))</f>
        <v/>
      </c>
      <c r="J1534" s="186" t="str">
        <f>IF($A1534=0,"",IFERROR(INDEX(BD_Gestão!B:B,MATCH('Banco de Dados'!$B1534,BD_Gestão!$B:$B,0)),"erro"))</f>
        <v/>
      </c>
      <c r="K1534" s="158" t="str">
        <f>IF($A1534=0,"",IFERROR(INDEX(BD_Gestão!C:C,MATCH('Banco de Dados'!$B1534,BD_Gestão!$B:$B,0)),"erro"))</f>
        <v/>
      </c>
      <c r="L1534" s="158" t="str">
        <f>IF($A1534=0,"",IFERROR(INDEX(BD_Gestão!H:H,MATCH('Banco de Dados'!$B1534,BD_Gestão!$B:$B,0)),"erro"))</f>
        <v/>
      </c>
      <c r="M1534" s="161" t="str">
        <f>IF($A1534=0,"",IFERROR(INDEX(BD_Gestão!F:F,MATCH('Banco de Dados'!$B1534,BD_Gestão!$B:$B,0)),"erro"))</f>
        <v/>
      </c>
      <c r="N1534" s="161" t="str">
        <f>IF($A1534=0,"",IFERROR(INDEX(BD_Gestão!J:J,MATCH('Banco de Dados'!$B1534,BD_Gestão!$B:$B,0)),"erro"))</f>
        <v/>
      </c>
      <c r="O1534" s="164" t="str">
        <f>IF($A1534=0,"",IFERROR(INDEX(BD_Gestão!K:K,MATCH('Banco de Dados'!$B1534,BD_Gestão!$B:$B,0)),"erro"))</f>
        <v/>
      </c>
      <c r="P1534" s="169" t="str">
        <f t="shared" si="94"/>
        <v/>
      </c>
      <c r="Q1534" s="170" t="str">
        <f t="shared" si="95"/>
        <v/>
      </c>
      <c r="R1534" s="163" t="e">
        <f t="shared" si="92"/>
        <v>#VALUE!</v>
      </c>
      <c r="S1534" s="163" t="e">
        <f t="shared" si="93"/>
        <v>#VALUE!</v>
      </c>
      <c r="T1534" s="163" t="e">
        <f>INDEX(Controle!O:O,MATCH('Banco de Dados'!A1534,Controle!M:M,0))*E1534/100</f>
        <v>#N/A</v>
      </c>
    </row>
    <row r="1535" spans="1:20" hidden="1" x14ac:dyDescent="0.2">
      <c r="A1535" s="158">
        <f>BD_TS!A1534</f>
        <v>0</v>
      </c>
      <c r="B1535" s="158" t="str">
        <f>SUBSTITUTE(SUBSTITUTE(BD_TS!D1534," ",""),"-","/")</f>
        <v/>
      </c>
      <c r="C1535" s="158">
        <f>BD_TS!E1534</f>
        <v>0</v>
      </c>
      <c r="D1535" s="159">
        <f>BD_TS!F1534</f>
        <v>0</v>
      </c>
      <c r="E1535" s="160">
        <f>BD_TS!B1534</f>
        <v>0</v>
      </c>
      <c r="F1535" s="161">
        <f>BD_TS!C1534</f>
        <v>0</v>
      </c>
      <c r="G1535" s="187">
        <f>BD_TS!H1534</f>
        <v>0</v>
      </c>
      <c r="H1535" s="158" t="str">
        <f>IF($A1535=0,"",IFERROR(INDEX(BD_Gestão!A:A,MATCH('Banco de Dados'!$B1535,BD_Gestão!$B:$B,0)),"erro"))</f>
        <v/>
      </c>
      <c r="I1535" s="162" t="str">
        <f>IF($A1535=0,"",IFERROR(INDEX(BD_Gestão!E:E,MATCH('Banco de Dados'!$B1535,BD_Gestão!$B:$B,0)),"erro"))</f>
        <v/>
      </c>
      <c r="J1535" s="186" t="str">
        <f>IF($A1535=0,"",IFERROR(INDEX(BD_Gestão!B:B,MATCH('Banco de Dados'!$B1535,BD_Gestão!$B:$B,0)),"erro"))</f>
        <v/>
      </c>
      <c r="K1535" s="158" t="str">
        <f>IF($A1535=0,"",IFERROR(INDEX(BD_Gestão!C:C,MATCH('Banco de Dados'!$B1535,BD_Gestão!$B:$B,0)),"erro"))</f>
        <v/>
      </c>
      <c r="L1535" s="158" t="str">
        <f>IF($A1535=0,"",IFERROR(INDEX(BD_Gestão!H:H,MATCH('Banco de Dados'!$B1535,BD_Gestão!$B:$B,0)),"erro"))</f>
        <v/>
      </c>
      <c r="M1535" s="161" t="str">
        <f>IF($A1535=0,"",IFERROR(INDEX(BD_Gestão!F:F,MATCH('Banco de Dados'!$B1535,BD_Gestão!$B:$B,0)),"erro"))</f>
        <v/>
      </c>
      <c r="N1535" s="161" t="str">
        <f>IF($A1535=0,"",IFERROR(INDEX(BD_Gestão!J:J,MATCH('Banco de Dados'!$B1535,BD_Gestão!$B:$B,0)),"erro"))</f>
        <v/>
      </c>
      <c r="O1535" s="164" t="str">
        <f>IF($A1535=0,"",IFERROR(INDEX(BD_Gestão!K:K,MATCH('Banco de Dados'!$B1535,BD_Gestão!$B:$B,0)),"erro"))</f>
        <v/>
      </c>
      <c r="P1535" s="169" t="str">
        <f t="shared" si="94"/>
        <v/>
      </c>
      <c r="Q1535" s="170" t="str">
        <f t="shared" si="95"/>
        <v/>
      </c>
      <c r="R1535" s="163" t="e">
        <f t="shared" si="92"/>
        <v>#VALUE!</v>
      </c>
      <c r="S1535" s="163" t="e">
        <f t="shared" si="93"/>
        <v>#VALUE!</v>
      </c>
      <c r="T1535" s="163" t="e">
        <f>INDEX(Controle!O:O,MATCH('Banco de Dados'!A1535,Controle!M:M,0))*E1535/100</f>
        <v>#N/A</v>
      </c>
    </row>
    <row r="1536" spans="1:20" hidden="1" x14ac:dyDescent="0.2">
      <c r="A1536" s="158">
        <f>BD_TS!A1535</f>
        <v>0</v>
      </c>
      <c r="B1536" s="158" t="str">
        <f>SUBSTITUTE(SUBSTITUTE(BD_TS!D1535," ",""),"-","/")</f>
        <v/>
      </c>
      <c r="C1536" s="158">
        <f>BD_TS!E1535</f>
        <v>0</v>
      </c>
      <c r="D1536" s="159">
        <f>BD_TS!F1535</f>
        <v>0</v>
      </c>
      <c r="E1536" s="160">
        <f>BD_TS!B1535</f>
        <v>0</v>
      </c>
      <c r="F1536" s="161">
        <f>BD_TS!C1535</f>
        <v>0</v>
      </c>
      <c r="G1536" s="187">
        <f>BD_TS!H1535</f>
        <v>0</v>
      </c>
      <c r="H1536" s="158" t="str">
        <f>IF($A1536=0,"",IFERROR(INDEX(BD_Gestão!A:A,MATCH('Banco de Dados'!$B1536,BD_Gestão!$B:$B,0)),"erro"))</f>
        <v/>
      </c>
      <c r="I1536" s="162" t="str">
        <f>IF($A1536=0,"",IFERROR(INDEX(BD_Gestão!E:E,MATCH('Banco de Dados'!$B1536,BD_Gestão!$B:$B,0)),"erro"))</f>
        <v/>
      </c>
      <c r="J1536" s="186" t="str">
        <f>IF($A1536=0,"",IFERROR(INDEX(BD_Gestão!B:B,MATCH('Banco de Dados'!$B1536,BD_Gestão!$B:$B,0)),"erro"))</f>
        <v/>
      </c>
      <c r="K1536" s="158" t="str">
        <f>IF($A1536=0,"",IFERROR(INDEX(BD_Gestão!C:C,MATCH('Banco de Dados'!$B1536,BD_Gestão!$B:$B,0)),"erro"))</f>
        <v/>
      </c>
      <c r="L1536" s="158" t="str">
        <f>IF($A1536=0,"",IFERROR(INDEX(BD_Gestão!H:H,MATCH('Banco de Dados'!$B1536,BD_Gestão!$B:$B,0)),"erro"))</f>
        <v/>
      </c>
      <c r="M1536" s="161" t="str">
        <f>IF($A1536=0,"",IFERROR(INDEX(BD_Gestão!F:F,MATCH('Banco de Dados'!$B1536,BD_Gestão!$B:$B,0)),"erro"))</f>
        <v/>
      </c>
      <c r="N1536" s="161" t="str">
        <f>IF($A1536=0,"",IFERROR(INDEX(BD_Gestão!J:J,MATCH('Banco de Dados'!$B1536,BD_Gestão!$B:$B,0)),"erro"))</f>
        <v/>
      </c>
      <c r="O1536" s="164" t="str">
        <f>IF($A1536=0,"",IFERROR(INDEX(BD_Gestão!K:K,MATCH('Banco de Dados'!$B1536,BD_Gestão!$B:$B,0)),"erro"))</f>
        <v/>
      </c>
      <c r="P1536" s="169" t="str">
        <f t="shared" si="94"/>
        <v/>
      </c>
      <c r="Q1536" s="170" t="str">
        <f t="shared" si="95"/>
        <v/>
      </c>
      <c r="R1536" s="163" t="e">
        <f t="shared" si="92"/>
        <v>#VALUE!</v>
      </c>
      <c r="S1536" s="163" t="e">
        <f t="shared" si="93"/>
        <v>#VALUE!</v>
      </c>
      <c r="T1536" s="163" t="e">
        <f>INDEX(Controle!O:O,MATCH('Banco de Dados'!A1536,Controle!M:M,0))*E1536/100</f>
        <v>#N/A</v>
      </c>
    </row>
    <row r="1537" spans="1:20" hidden="1" x14ac:dyDescent="0.2">
      <c r="A1537" s="158">
        <f>BD_TS!A1536</f>
        <v>0</v>
      </c>
      <c r="B1537" s="158" t="str">
        <f>SUBSTITUTE(SUBSTITUTE(BD_TS!D1536," ",""),"-","/")</f>
        <v/>
      </c>
      <c r="C1537" s="158">
        <f>BD_TS!E1536</f>
        <v>0</v>
      </c>
      <c r="D1537" s="159">
        <f>BD_TS!F1536</f>
        <v>0</v>
      </c>
      <c r="E1537" s="160">
        <f>BD_TS!B1536</f>
        <v>0</v>
      </c>
      <c r="F1537" s="161">
        <f>BD_TS!C1536</f>
        <v>0</v>
      </c>
      <c r="G1537" s="187">
        <f>BD_TS!H1536</f>
        <v>0</v>
      </c>
      <c r="H1537" s="158" t="str">
        <f>IF($A1537=0,"",IFERROR(INDEX(BD_Gestão!A:A,MATCH('Banco de Dados'!$B1537,BD_Gestão!$B:$B,0)),"erro"))</f>
        <v/>
      </c>
      <c r="I1537" s="162" t="str">
        <f>IF($A1537=0,"",IFERROR(INDEX(BD_Gestão!E:E,MATCH('Banco de Dados'!$B1537,BD_Gestão!$B:$B,0)),"erro"))</f>
        <v/>
      </c>
      <c r="J1537" s="186" t="str">
        <f>IF($A1537=0,"",IFERROR(INDEX(BD_Gestão!B:B,MATCH('Banco de Dados'!$B1537,BD_Gestão!$B:$B,0)),"erro"))</f>
        <v/>
      </c>
      <c r="K1537" s="158" t="str">
        <f>IF($A1537=0,"",IFERROR(INDEX(BD_Gestão!C:C,MATCH('Banco de Dados'!$B1537,BD_Gestão!$B:$B,0)),"erro"))</f>
        <v/>
      </c>
      <c r="L1537" s="158" t="str">
        <f>IF($A1537=0,"",IFERROR(INDEX(BD_Gestão!H:H,MATCH('Banco de Dados'!$B1537,BD_Gestão!$B:$B,0)),"erro"))</f>
        <v/>
      </c>
      <c r="M1537" s="161" t="str">
        <f>IF($A1537=0,"",IFERROR(INDEX(BD_Gestão!F:F,MATCH('Banco de Dados'!$B1537,BD_Gestão!$B:$B,0)),"erro"))</f>
        <v/>
      </c>
      <c r="N1537" s="161" t="str">
        <f>IF($A1537=0,"",IFERROR(INDEX(BD_Gestão!J:J,MATCH('Banco de Dados'!$B1537,BD_Gestão!$B:$B,0)),"erro"))</f>
        <v/>
      </c>
      <c r="O1537" s="164" t="str">
        <f>IF($A1537=0,"",IFERROR(INDEX(BD_Gestão!K:K,MATCH('Banco de Dados'!$B1537,BD_Gestão!$B:$B,0)),"erro"))</f>
        <v/>
      </c>
      <c r="P1537" s="169" t="str">
        <f t="shared" si="94"/>
        <v/>
      </c>
      <c r="Q1537" s="170" t="str">
        <f t="shared" si="95"/>
        <v/>
      </c>
      <c r="R1537" s="163" t="e">
        <f t="shared" si="92"/>
        <v>#VALUE!</v>
      </c>
      <c r="S1537" s="163" t="e">
        <f t="shared" si="93"/>
        <v>#VALUE!</v>
      </c>
      <c r="T1537" s="163" t="e">
        <f>INDEX(Controle!O:O,MATCH('Banco de Dados'!A1537,Controle!M:M,0))*E1537/100</f>
        <v>#N/A</v>
      </c>
    </row>
    <row r="1538" spans="1:20" hidden="1" x14ac:dyDescent="0.2">
      <c r="A1538" s="158">
        <f>BD_TS!A1537</f>
        <v>0</v>
      </c>
      <c r="B1538" s="158" t="str">
        <f>SUBSTITUTE(SUBSTITUTE(BD_TS!D1537," ",""),"-","/")</f>
        <v/>
      </c>
      <c r="C1538" s="158">
        <f>BD_TS!E1537</f>
        <v>0</v>
      </c>
      <c r="D1538" s="159">
        <f>BD_TS!F1537</f>
        <v>0</v>
      </c>
      <c r="E1538" s="160">
        <f>BD_TS!B1537</f>
        <v>0</v>
      </c>
      <c r="F1538" s="161">
        <f>BD_TS!C1537</f>
        <v>0</v>
      </c>
      <c r="G1538" s="187">
        <f>BD_TS!H1537</f>
        <v>0</v>
      </c>
      <c r="H1538" s="158" t="str">
        <f>IF($A1538=0,"",IFERROR(INDEX(BD_Gestão!A:A,MATCH('Banco de Dados'!$B1538,BD_Gestão!$B:$B,0)),"erro"))</f>
        <v/>
      </c>
      <c r="I1538" s="162" t="str">
        <f>IF($A1538=0,"",IFERROR(INDEX(BD_Gestão!E:E,MATCH('Banco de Dados'!$B1538,BD_Gestão!$B:$B,0)),"erro"))</f>
        <v/>
      </c>
      <c r="J1538" s="186" t="str">
        <f>IF($A1538=0,"",IFERROR(INDEX(BD_Gestão!B:B,MATCH('Banco de Dados'!$B1538,BD_Gestão!$B:$B,0)),"erro"))</f>
        <v/>
      </c>
      <c r="K1538" s="158" t="str">
        <f>IF($A1538=0,"",IFERROR(INDEX(BD_Gestão!C:C,MATCH('Banco de Dados'!$B1538,BD_Gestão!$B:$B,0)),"erro"))</f>
        <v/>
      </c>
      <c r="L1538" s="158" t="str">
        <f>IF($A1538=0,"",IFERROR(INDEX(BD_Gestão!H:H,MATCH('Banco de Dados'!$B1538,BD_Gestão!$B:$B,0)),"erro"))</f>
        <v/>
      </c>
      <c r="M1538" s="161" t="str">
        <f>IF($A1538=0,"",IFERROR(INDEX(BD_Gestão!F:F,MATCH('Banco de Dados'!$B1538,BD_Gestão!$B:$B,0)),"erro"))</f>
        <v/>
      </c>
      <c r="N1538" s="161" t="str">
        <f>IF($A1538=0,"",IFERROR(INDEX(BD_Gestão!J:J,MATCH('Banco de Dados'!$B1538,BD_Gestão!$B:$B,0)),"erro"))</f>
        <v/>
      </c>
      <c r="O1538" s="164" t="str">
        <f>IF($A1538=0,"",IFERROR(INDEX(BD_Gestão!K:K,MATCH('Banco de Dados'!$B1538,BD_Gestão!$B:$B,0)),"erro"))</f>
        <v/>
      </c>
      <c r="P1538" s="169" t="str">
        <f t="shared" si="94"/>
        <v/>
      </c>
      <c r="Q1538" s="170" t="str">
        <f t="shared" si="95"/>
        <v/>
      </c>
      <c r="R1538" s="163" t="e">
        <f t="shared" si="92"/>
        <v>#VALUE!</v>
      </c>
      <c r="S1538" s="163" t="e">
        <f t="shared" si="93"/>
        <v>#VALUE!</v>
      </c>
      <c r="T1538" s="163" t="e">
        <f>INDEX(Controle!O:O,MATCH('Banco de Dados'!A1538,Controle!M:M,0))*E1538/100</f>
        <v>#N/A</v>
      </c>
    </row>
    <row r="1539" spans="1:20" hidden="1" x14ac:dyDescent="0.2">
      <c r="A1539" s="158">
        <f>BD_TS!A1538</f>
        <v>0</v>
      </c>
      <c r="B1539" s="158" t="str">
        <f>SUBSTITUTE(SUBSTITUTE(BD_TS!D1538," ",""),"-","/")</f>
        <v/>
      </c>
      <c r="C1539" s="158">
        <f>BD_TS!E1538</f>
        <v>0</v>
      </c>
      <c r="D1539" s="159">
        <f>BD_TS!F1538</f>
        <v>0</v>
      </c>
      <c r="E1539" s="160">
        <f>BD_TS!B1538</f>
        <v>0</v>
      </c>
      <c r="F1539" s="161">
        <f>BD_TS!C1538</f>
        <v>0</v>
      </c>
      <c r="G1539" s="187">
        <f>BD_TS!H1538</f>
        <v>0</v>
      </c>
      <c r="H1539" s="158" t="str">
        <f>IF($A1539=0,"",IFERROR(INDEX(BD_Gestão!A:A,MATCH('Banco de Dados'!$B1539,BD_Gestão!$B:$B,0)),"erro"))</f>
        <v/>
      </c>
      <c r="I1539" s="162" t="str">
        <f>IF($A1539=0,"",IFERROR(INDEX(BD_Gestão!E:E,MATCH('Banco de Dados'!$B1539,BD_Gestão!$B:$B,0)),"erro"))</f>
        <v/>
      </c>
      <c r="J1539" s="186" t="str">
        <f>IF($A1539=0,"",IFERROR(INDEX(BD_Gestão!B:B,MATCH('Banco de Dados'!$B1539,BD_Gestão!$B:$B,0)),"erro"))</f>
        <v/>
      </c>
      <c r="K1539" s="158" t="str">
        <f>IF($A1539=0,"",IFERROR(INDEX(BD_Gestão!C:C,MATCH('Banco de Dados'!$B1539,BD_Gestão!$B:$B,0)),"erro"))</f>
        <v/>
      </c>
      <c r="L1539" s="158" t="str">
        <f>IF($A1539=0,"",IFERROR(INDEX(BD_Gestão!H:H,MATCH('Banco de Dados'!$B1539,BD_Gestão!$B:$B,0)),"erro"))</f>
        <v/>
      </c>
      <c r="M1539" s="161" t="str">
        <f>IF($A1539=0,"",IFERROR(INDEX(BD_Gestão!F:F,MATCH('Banco de Dados'!$B1539,BD_Gestão!$B:$B,0)),"erro"))</f>
        <v/>
      </c>
      <c r="N1539" s="161" t="str">
        <f>IF($A1539=0,"",IFERROR(INDEX(BD_Gestão!J:J,MATCH('Banco de Dados'!$B1539,BD_Gestão!$B:$B,0)),"erro"))</f>
        <v/>
      </c>
      <c r="O1539" s="164" t="str">
        <f>IF($A1539=0,"",IFERROR(INDEX(BD_Gestão!K:K,MATCH('Banco de Dados'!$B1539,BD_Gestão!$B:$B,0)),"erro"))</f>
        <v/>
      </c>
      <c r="P1539" s="169" t="str">
        <f t="shared" si="94"/>
        <v/>
      </c>
      <c r="Q1539" s="170" t="str">
        <f t="shared" si="95"/>
        <v/>
      </c>
      <c r="R1539" s="163" t="e">
        <f t="shared" si="92"/>
        <v>#VALUE!</v>
      </c>
      <c r="S1539" s="163" t="e">
        <f t="shared" si="93"/>
        <v>#VALUE!</v>
      </c>
      <c r="T1539" s="163" t="e">
        <f>INDEX(Controle!O:O,MATCH('Banco de Dados'!A1539,Controle!M:M,0))*E1539/100</f>
        <v>#N/A</v>
      </c>
    </row>
    <row r="1540" spans="1:20" hidden="1" x14ac:dyDescent="0.2">
      <c r="A1540" s="158">
        <f>BD_TS!A1539</f>
        <v>0</v>
      </c>
      <c r="B1540" s="158" t="str">
        <f>SUBSTITUTE(SUBSTITUTE(BD_TS!D1539," ",""),"-","/")</f>
        <v/>
      </c>
      <c r="C1540" s="158">
        <f>BD_TS!E1539</f>
        <v>0</v>
      </c>
      <c r="D1540" s="159">
        <f>BD_TS!F1539</f>
        <v>0</v>
      </c>
      <c r="E1540" s="160">
        <f>BD_TS!B1539</f>
        <v>0</v>
      </c>
      <c r="F1540" s="161">
        <f>BD_TS!C1539</f>
        <v>0</v>
      </c>
      <c r="G1540" s="187">
        <f>BD_TS!H1539</f>
        <v>0</v>
      </c>
      <c r="H1540" s="158" t="str">
        <f>IF($A1540=0,"",IFERROR(INDEX(BD_Gestão!A:A,MATCH('Banco de Dados'!$B1540,BD_Gestão!$B:$B,0)),"erro"))</f>
        <v/>
      </c>
      <c r="I1540" s="162" t="str">
        <f>IF($A1540=0,"",IFERROR(INDEX(BD_Gestão!E:E,MATCH('Banco de Dados'!$B1540,BD_Gestão!$B:$B,0)),"erro"))</f>
        <v/>
      </c>
      <c r="J1540" s="186" t="str">
        <f>IF($A1540=0,"",IFERROR(INDEX(BD_Gestão!B:B,MATCH('Banco de Dados'!$B1540,BD_Gestão!$B:$B,0)),"erro"))</f>
        <v/>
      </c>
      <c r="K1540" s="158" t="str">
        <f>IF($A1540=0,"",IFERROR(INDEX(BD_Gestão!C:C,MATCH('Banco de Dados'!$B1540,BD_Gestão!$B:$B,0)),"erro"))</f>
        <v/>
      </c>
      <c r="L1540" s="158" t="str">
        <f>IF($A1540=0,"",IFERROR(INDEX(BD_Gestão!H:H,MATCH('Banco de Dados'!$B1540,BD_Gestão!$B:$B,0)),"erro"))</f>
        <v/>
      </c>
      <c r="M1540" s="161" t="str">
        <f>IF($A1540=0,"",IFERROR(INDEX(BD_Gestão!F:F,MATCH('Banco de Dados'!$B1540,BD_Gestão!$B:$B,0)),"erro"))</f>
        <v/>
      </c>
      <c r="N1540" s="161" t="str">
        <f>IF($A1540=0,"",IFERROR(INDEX(BD_Gestão!J:J,MATCH('Banco de Dados'!$B1540,BD_Gestão!$B:$B,0)),"erro"))</f>
        <v/>
      </c>
      <c r="O1540" s="164" t="str">
        <f>IF($A1540=0,"",IFERROR(INDEX(BD_Gestão!K:K,MATCH('Banco de Dados'!$B1540,BD_Gestão!$B:$B,0)),"erro"))</f>
        <v/>
      </c>
      <c r="P1540" s="169" t="str">
        <f t="shared" si="94"/>
        <v/>
      </c>
      <c r="Q1540" s="170" t="str">
        <f t="shared" si="95"/>
        <v/>
      </c>
      <c r="R1540" s="163" t="e">
        <f t="shared" si="92"/>
        <v>#VALUE!</v>
      </c>
      <c r="S1540" s="163" t="e">
        <f t="shared" si="93"/>
        <v>#VALUE!</v>
      </c>
      <c r="T1540" s="163" t="e">
        <f>INDEX(Controle!O:O,MATCH('Banco de Dados'!A1540,Controle!M:M,0))*E1540/100</f>
        <v>#N/A</v>
      </c>
    </row>
    <row r="1541" spans="1:20" hidden="1" x14ac:dyDescent="0.2">
      <c r="A1541" s="158">
        <f>BD_TS!A1540</f>
        <v>0</v>
      </c>
      <c r="B1541" s="158" t="str">
        <f>SUBSTITUTE(SUBSTITUTE(BD_TS!D1540," ",""),"-","/")</f>
        <v/>
      </c>
      <c r="C1541" s="158">
        <f>BD_TS!E1540</f>
        <v>0</v>
      </c>
      <c r="D1541" s="159">
        <f>BD_TS!F1540</f>
        <v>0</v>
      </c>
      <c r="E1541" s="160">
        <f>BD_TS!B1540</f>
        <v>0</v>
      </c>
      <c r="F1541" s="161">
        <f>BD_TS!C1540</f>
        <v>0</v>
      </c>
      <c r="G1541" s="187">
        <f>BD_TS!H1540</f>
        <v>0</v>
      </c>
      <c r="H1541" s="158" t="str">
        <f>IF($A1541=0,"",IFERROR(INDEX(BD_Gestão!A:A,MATCH('Banco de Dados'!$B1541,BD_Gestão!$B:$B,0)),"erro"))</f>
        <v/>
      </c>
      <c r="I1541" s="162" t="str">
        <f>IF($A1541=0,"",IFERROR(INDEX(BD_Gestão!E:E,MATCH('Banco de Dados'!$B1541,BD_Gestão!$B:$B,0)),"erro"))</f>
        <v/>
      </c>
      <c r="J1541" s="186" t="str">
        <f>IF($A1541=0,"",IFERROR(INDEX(BD_Gestão!B:B,MATCH('Banco de Dados'!$B1541,BD_Gestão!$B:$B,0)),"erro"))</f>
        <v/>
      </c>
      <c r="K1541" s="158" t="str">
        <f>IF($A1541=0,"",IFERROR(INDEX(BD_Gestão!C:C,MATCH('Banco de Dados'!$B1541,BD_Gestão!$B:$B,0)),"erro"))</f>
        <v/>
      </c>
      <c r="L1541" s="158" t="str">
        <f>IF($A1541=0,"",IFERROR(INDEX(BD_Gestão!H:H,MATCH('Banco de Dados'!$B1541,BD_Gestão!$B:$B,0)),"erro"))</f>
        <v/>
      </c>
      <c r="M1541" s="161" t="str">
        <f>IF($A1541=0,"",IFERROR(INDEX(BD_Gestão!F:F,MATCH('Banco de Dados'!$B1541,BD_Gestão!$B:$B,0)),"erro"))</f>
        <v/>
      </c>
      <c r="N1541" s="161" t="str">
        <f>IF($A1541=0,"",IFERROR(INDEX(BD_Gestão!J:J,MATCH('Banco de Dados'!$B1541,BD_Gestão!$B:$B,0)),"erro"))</f>
        <v/>
      </c>
      <c r="O1541" s="164" t="str">
        <f>IF($A1541=0,"",IFERROR(INDEX(BD_Gestão!K:K,MATCH('Banco de Dados'!$B1541,BD_Gestão!$B:$B,0)),"erro"))</f>
        <v/>
      </c>
      <c r="P1541" s="169" t="str">
        <f t="shared" si="94"/>
        <v/>
      </c>
      <c r="Q1541" s="170" t="str">
        <f t="shared" si="95"/>
        <v/>
      </c>
      <c r="R1541" s="163" t="e">
        <f t="shared" ref="R1541:R1604" si="96">MONTH(I1541)</f>
        <v>#VALUE!</v>
      </c>
      <c r="S1541" s="163" t="e">
        <f t="shared" ref="S1541:S1604" si="97">YEAR(I1541)</f>
        <v>#VALUE!</v>
      </c>
      <c r="T1541" s="163" t="e">
        <f>INDEX(Controle!O:O,MATCH('Banco de Dados'!A1541,Controle!M:M,0))*E1541/100</f>
        <v>#N/A</v>
      </c>
    </row>
    <row r="1542" spans="1:20" hidden="1" x14ac:dyDescent="0.2">
      <c r="A1542" s="158">
        <f>BD_TS!A1541</f>
        <v>0</v>
      </c>
      <c r="B1542" s="158" t="str">
        <f>SUBSTITUTE(SUBSTITUTE(BD_TS!D1541," ",""),"-","/")</f>
        <v/>
      </c>
      <c r="C1542" s="158">
        <f>BD_TS!E1541</f>
        <v>0</v>
      </c>
      <c r="D1542" s="159">
        <f>BD_TS!F1541</f>
        <v>0</v>
      </c>
      <c r="E1542" s="160">
        <f>BD_TS!B1541</f>
        <v>0</v>
      </c>
      <c r="F1542" s="161">
        <f>BD_TS!C1541</f>
        <v>0</v>
      </c>
      <c r="G1542" s="187">
        <f>BD_TS!H1541</f>
        <v>0</v>
      </c>
      <c r="H1542" s="158" t="str">
        <f>IF($A1542=0,"",IFERROR(INDEX(BD_Gestão!A:A,MATCH('Banco de Dados'!$B1542,BD_Gestão!$B:$B,0)),"erro"))</f>
        <v/>
      </c>
      <c r="I1542" s="162" t="str">
        <f>IF($A1542=0,"",IFERROR(INDEX(BD_Gestão!E:E,MATCH('Banco de Dados'!$B1542,BD_Gestão!$B:$B,0)),"erro"))</f>
        <v/>
      </c>
      <c r="J1542" s="186" t="str">
        <f>IF($A1542=0,"",IFERROR(INDEX(BD_Gestão!B:B,MATCH('Banco de Dados'!$B1542,BD_Gestão!$B:$B,0)),"erro"))</f>
        <v/>
      </c>
      <c r="K1542" s="158" t="str">
        <f>IF($A1542=0,"",IFERROR(INDEX(BD_Gestão!C:C,MATCH('Banco de Dados'!$B1542,BD_Gestão!$B:$B,0)),"erro"))</f>
        <v/>
      </c>
      <c r="L1542" s="158" t="str">
        <f>IF($A1542=0,"",IFERROR(INDEX(BD_Gestão!H:H,MATCH('Banco de Dados'!$B1542,BD_Gestão!$B:$B,0)),"erro"))</f>
        <v/>
      </c>
      <c r="M1542" s="161" t="str">
        <f>IF($A1542=0,"",IFERROR(INDEX(BD_Gestão!F:F,MATCH('Banco de Dados'!$B1542,BD_Gestão!$B:$B,0)),"erro"))</f>
        <v/>
      </c>
      <c r="N1542" s="161" t="str">
        <f>IF($A1542=0,"",IFERROR(INDEX(BD_Gestão!J:J,MATCH('Banco de Dados'!$B1542,BD_Gestão!$B:$B,0)),"erro"))</f>
        <v/>
      </c>
      <c r="O1542" s="164" t="str">
        <f>IF($A1542=0,"",IFERROR(INDEX(BD_Gestão!K:K,MATCH('Banco de Dados'!$B1542,BD_Gestão!$B:$B,0)),"erro"))</f>
        <v/>
      </c>
      <c r="P1542" s="169" t="str">
        <f t="shared" ref="P1542:P1605" si="98">IF(OR(H1542="erro",H1542=""),"",E1542*(MIN(O1542,1)))</f>
        <v/>
      </c>
      <c r="Q1542" s="170" t="str">
        <f t="shared" ref="Q1542:Q1605" si="99">IF(OR(H1542="erro",H1542=""),"",E1542-P1542)</f>
        <v/>
      </c>
      <c r="R1542" s="163" t="e">
        <f t="shared" si="96"/>
        <v>#VALUE!</v>
      </c>
      <c r="S1542" s="163" t="e">
        <f t="shared" si="97"/>
        <v>#VALUE!</v>
      </c>
      <c r="T1542" s="163" t="e">
        <f>INDEX(Controle!O:O,MATCH('Banco de Dados'!A1542,Controle!M:M,0))*E1542/100</f>
        <v>#N/A</v>
      </c>
    </row>
    <row r="1543" spans="1:20" hidden="1" x14ac:dyDescent="0.2">
      <c r="A1543" s="158">
        <f>BD_TS!A1542</f>
        <v>0</v>
      </c>
      <c r="B1543" s="158" t="str">
        <f>SUBSTITUTE(SUBSTITUTE(BD_TS!D1542," ",""),"-","/")</f>
        <v/>
      </c>
      <c r="C1543" s="158">
        <f>BD_TS!E1542</f>
        <v>0</v>
      </c>
      <c r="D1543" s="159">
        <f>BD_TS!F1542</f>
        <v>0</v>
      </c>
      <c r="E1543" s="160">
        <f>BD_TS!B1542</f>
        <v>0</v>
      </c>
      <c r="F1543" s="161">
        <f>BD_TS!C1542</f>
        <v>0</v>
      </c>
      <c r="G1543" s="187">
        <f>BD_TS!H1542</f>
        <v>0</v>
      </c>
      <c r="H1543" s="158" t="str">
        <f>IF($A1543=0,"",IFERROR(INDEX(BD_Gestão!A:A,MATCH('Banco de Dados'!$B1543,BD_Gestão!$B:$B,0)),"erro"))</f>
        <v/>
      </c>
      <c r="I1543" s="162" t="str">
        <f>IF($A1543=0,"",IFERROR(INDEX(BD_Gestão!E:E,MATCH('Banco de Dados'!$B1543,BD_Gestão!$B:$B,0)),"erro"))</f>
        <v/>
      </c>
      <c r="J1543" s="186" t="str">
        <f>IF($A1543=0,"",IFERROR(INDEX(BD_Gestão!B:B,MATCH('Banco de Dados'!$B1543,BD_Gestão!$B:$B,0)),"erro"))</f>
        <v/>
      </c>
      <c r="K1543" s="158" t="str">
        <f>IF($A1543=0,"",IFERROR(INDEX(BD_Gestão!C:C,MATCH('Banco de Dados'!$B1543,BD_Gestão!$B:$B,0)),"erro"))</f>
        <v/>
      </c>
      <c r="L1543" s="158" t="str">
        <f>IF($A1543=0,"",IFERROR(INDEX(BD_Gestão!H:H,MATCH('Banco de Dados'!$B1543,BD_Gestão!$B:$B,0)),"erro"))</f>
        <v/>
      </c>
      <c r="M1543" s="161" t="str">
        <f>IF($A1543=0,"",IFERROR(INDEX(BD_Gestão!F:F,MATCH('Banco de Dados'!$B1543,BD_Gestão!$B:$B,0)),"erro"))</f>
        <v/>
      </c>
      <c r="N1543" s="161" t="str">
        <f>IF($A1543=0,"",IFERROR(INDEX(BD_Gestão!J:J,MATCH('Banco de Dados'!$B1543,BD_Gestão!$B:$B,0)),"erro"))</f>
        <v/>
      </c>
      <c r="O1543" s="164" t="str">
        <f>IF($A1543=0,"",IFERROR(INDEX(BD_Gestão!K:K,MATCH('Banco de Dados'!$B1543,BD_Gestão!$B:$B,0)),"erro"))</f>
        <v/>
      </c>
      <c r="P1543" s="169" t="str">
        <f t="shared" si="98"/>
        <v/>
      </c>
      <c r="Q1543" s="170" t="str">
        <f t="shared" si="99"/>
        <v/>
      </c>
      <c r="R1543" s="163" t="e">
        <f t="shared" si="96"/>
        <v>#VALUE!</v>
      </c>
      <c r="S1543" s="163" t="e">
        <f t="shared" si="97"/>
        <v>#VALUE!</v>
      </c>
      <c r="T1543" s="163" t="e">
        <f>INDEX(Controle!O:O,MATCH('Banco de Dados'!A1543,Controle!M:M,0))*E1543/100</f>
        <v>#N/A</v>
      </c>
    </row>
    <row r="1544" spans="1:20" hidden="1" x14ac:dyDescent="0.2">
      <c r="A1544" s="158">
        <f>BD_TS!A1543</f>
        <v>0</v>
      </c>
      <c r="B1544" s="158" t="str">
        <f>SUBSTITUTE(SUBSTITUTE(BD_TS!D1543," ",""),"-","/")</f>
        <v/>
      </c>
      <c r="C1544" s="158">
        <f>BD_TS!E1543</f>
        <v>0</v>
      </c>
      <c r="D1544" s="159">
        <f>BD_TS!F1543</f>
        <v>0</v>
      </c>
      <c r="E1544" s="160">
        <f>BD_TS!B1543</f>
        <v>0</v>
      </c>
      <c r="F1544" s="161">
        <f>BD_TS!C1543</f>
        <v>0</v>
      </c>
      <c r="G1544" s="187">
        <f>BD_TS!H1543</f>
        <v>0</v>
      </c>
      <c r="H1544" s="158" t="str">
        <f>IF($A1544=0,"",IFERROR(INDEX(BD_Gestão!A:A,MATCH('Banco de Dados'!$B1544,BD_Gestão!$B:$B,0)),"erro"))</f>
        <v/>
      </c>
      <c r="I1544" s="162" t="str">
        <f>IF($A1544=0,"",IFERROR(INDEX(BD_Gestão!E:E,MATCH('Banco de Dados'!$B1544,BD_Gestão!$B:$B,0)),"erro"))</f>
        <v/>
      </c>
      <c r="J1544" s="186" t="str">
        <f>IF($A1544=0,"",IFERROR(INDEX(BD_Gestão!B:B,MATCH('Banco de Dados'!$B1544,BD_Gestão!$B:$B,0)),"erro"))</f>
        <v/>
      </c>
      <c r="K1544" s="158" t="str">
        <f>IF($A1544=0,"",IFERROR(INDEX(BD_Gestão!C:C,MATCH('Banco de Dados'!$B1544,BD_Gestão!$B:$B,0)),"erro"))</f>
        <v/>
      </c>
      <c r="L1544" s="158" t="str">
        <f>IF($A1544=0,"",IFERROR(INDEX(BD_Gestão!H:H,MATCH('Banco de Dados'!$B1544,BD_Gestão!$B:$B,0)),"erro"))</f>
        <v/>
      </c>
      <c r="M1544" s="161" t="str">
        <f>IF($A1544=0,"",IFERROR(INDEX(BD_Gestão!F:F,MATCH('Banco de Dados'!$B1544,BD_Gestão!$B:$B,0)),"erro"))</f>
        <v/>
      </c>
      <c r="N1544" s="161" t="str">
        <f>IF($A1544=0,"",IFERROR(INDEX(BD_Gestão!J:J,MATCH('Banco de Dados'!$B1544,BD_Gestão!$B:$B,0)),"erro"))</f>
        <v/>
      </c>
      <c r="O1544" s="164" t="str">
        <f>IF($A1544=0,"",IFERROR(INDEX(BD_Gestão!K:K,MATCH('Banco de Dados'!$B1544,BD_Gestão!$B:$B,0)),"erro"))</f>
        <v/>
      </c>
      <c r="P1544" s="169" t="str">
        <f t="shared" si="98"/>
        <v/>
      </c>
      <c r="Q1544" s="170" t="str">
        <f t="shared" si="99"/>
        <v/>
      </c>
      <c r="R1544" s="163" t="e">
        <f t="shared" si="96"/>
        <v>#VALUE!</v>
      </c>
      <c r="S1544" s="163" t="e">
        <f t="shared" si="97"/>
        <v>#VALUE!</v>
      </c>
      <c r="T1544" s="163" t="e">
        <f>INDEX(Controle!O:O,MATCH('Banco de Dados'!A1544,Controle!M:M,0))*E1544/100</f>
        <v>#N/A</v>
      </c>
    </row>
    <row r="1545" spans="1:20" hidden="1" x14ac:dyDescent="0.2">
      <c r="A1545" s="158">
        <f>BD_TS!A1544</f>
        <v>0</v>
      </c>
      <c r="B1545" s="158" t="str">
        <f>SUBSTITUTE(SUBSTITUTE(BD_TS!D1544," ",""),"-","/")</f>
        <v/>
      </c>
      <c r="C1545" s="158">
        <f>BD_TS!E1544</f>
        <v>0</v>
      </c>
      <c r="D1545" s="159">
        <f>BD_TS!F1544</f>
        <v>0</v>
      </c>
      <c r="E1545" s="160">
        <f>BD_TS!B1544</f>
        <v>0</v>
      </c>
      <c r="F1545" s="161">
        <f>BD_TS!C1544</f>
        <v>0</v>
      </c>
      <c r="G1545" s="187">
        <f>BD_TS!H1544</f>
        <v>0</v>
      </c>
      <c r="H1545" s="158" t="str">
        <f>IF($A1545=0,"",IFERROR(INDEX(BD_Gestão!A:A,MATCH('Banco de Dados'!$B1545,BD_Gestão!$B:$B,0)),"erro"))</f>
        <v/>
      </c>
      <c r="I1545" s="162" t="str">
        <f>IF($A1545=0,"",IFERROR(INDEX(BD_Gestão!E:E,MATCH('Banco de Dados'!$B1545,BD_Gestão!$B:$B,0)),"erro"))</f>
        <v/>
      </c>
      <c r="J1545" s="186" t="str">
        <f>IF($A1545=0,"",IFERROR(INDEX(BD_Gestão!B:B,MATCH('Banco de Dados'!$B1545,BD_Gestão!$B:$B,0)),"erro"))</f>
        <v/>
      </c>
      <c r="K1545" s="158" t="str">
        <f>IF($A1545=0,"",IFERROR(INDEX(BD_Gestão!C:C,MATCH('Banco de Dados'!$B1545,BD_Gestão!$B:$B,0)),"erro"))</f>
        <v/>
      </c>
      <c r="L1545" s="158" t="str">
        <f>IF($A1545=0,"",IFERROR(INDEX(BD_Gestão!H:H,MATCH('Banco de Dados'!$B1545,BD_Gestão!$B:$B,0)),"erro"))</f>
        <v/>
      </c>
      <c r="M1545" s="161" t="str">
        <f>IF($A1545=0,"",IFERROR(INDEX(BD_Gestão!F:F,MATCH('Banco de Dados'!$B1545,BD_Gestão!$B:$B,0)),"erro"))</f>
        <v/>
      </c>
      <c r="N1545" s="161" t="str">
        <f>IF($A1545=0,"",IFERROR(INDEX(BD_Gestão!J:J,MATCH('Banco de Dados'!$B1545,BD_Gestão!$B:$B,0)),"erro"))</f>
        <v/>
      </c>
      <c r="O1545" s="164" t="str">
        <f>IF($A1545=0,"",IFERROR(INDEX(BD_Gestão!K:K,MATCH('Banco de Dados'!$B1545,BD_Gestão!$B:$B,0)),"erro"))</f>
        <v/>
      </c>
      <c r="P1545" s="169" t="str">
        <f t="shared" si="98"/>
        <v/>
      </c>
      <c r="Q1545" s="170" t="str">
        <f t="shared" si="99"/>
        <v/>
      </c>
      <c r="R1545" s="163" t="e">
        <f t="shared" si="96"/>
        <v>#VALUE!</v>
      </c>
      <c r="S1545" s="163" t="e">
        <f t="shared" si="97"/>
        <v>#VALUE!</v>
      </c>
      <c r="T1545" s="163" t="e">
        <f>INDEX(Controle!O:O,MATCH('Banco de Dados'!A1545,Controle!M:M,0))*E1545/100</f>
        <v>#N/A</v>
      </c>
    </row>
    <row r="1546" spans="1:20" hidden="1" x14ac:dyDescent="0.2">
      <c r="A1546" s="158">
        <f>BD_TS!A1545</f>
        <v>0</v>
      </c>
      <c r="B1546" s="158" t="str">
        <f>SUBSTITUTE(SUBSTITUTE(BD_TS!D1545," ",""),"-","/")</f>
        <v/>
      </c>
      <c r="C1546" s="158">
        <f>BD_TS!E1545</f>
        <v>0</v>
      </c>
      <c r="D1546" s="159">
        <f>BD_TS!F1545</f>
        <v>0</v>
      </c>
      <c r="E1546" s="160">
        <f>BD_TS!B1545</f>
        <v>0</v>
      </c>
      <c r="F1546" s="161">
        <f>BD_TS!C1545</f>
        <v>0</v>
      </c>
      <c r="G1546" s="187">
        <f>BD_TS!H1545</f>
        <v>0</v>
      </c>
      <c r="H1546" s="158" t="str">
        <f>IF($A1546=0,"",IFERROR(INDEX(BD_Gestão!A:A,MATCH('Banco de Dados'!$B1546,BD_Gestão!$B:$B,0)),"erro"))</f>
        <v/>
      </c>
      <c r="I1546" s="162" t="str">
        <f>IF($A1546=0,"",IFERROR(INDEX(BD_Gestão!E:E,MATCH('Banco de Dados'!$B1546,BD_Gestão!$B:$B,0)),"erro"))</f>
        <v/>
      </c>
      <c r="J1546" s="186" t="str">
        <f>IF($A1546=0,"",IFERROR(INDEX(BD_Gestão!B:B,MATCH('Banco de Dados'!$B1546,BD_Gestão!$B:$B,0)),"erro"))</f>
        <v/>
      </c>
      <c r="K1546" s="158" t="str">
        <f>IF($A1546=0,"",IFERROR(INDEX(BD_Gestão!C:C,MATCH('Banco de Dados'!$B1546,BD_Gestão!$B:$B,0)),"erro"))</f>
        <v/>
      </c>
      <c r="L1546" s="158" t="str">
        <f>IF($A1546=0,"",IFERROR(INDEX(BD_Gestão!H:H,MATCH('Banco de Dados'!$B1546,BD_Gestão!$B:$B,0)),"erro"))</f>
        <v/>
      </c>
      <c r="M1546" s="161" t="str">
        <f>IF($A1546=0,"",IFERROR(INDEX(BD_Gestão!F:F,MATCH('Banco de Dados'!$B1546,BD_Gestão!$B:$B,0)),"erro"))</f>
        <v/>
      </c>
      <c r="N1546" s="161" t="str">
        <f>IF($A1546=0,"",IFERROR(INDEX(BD_Gestão!J:J,MATCH('Banco de Dados'!$B1546,BD_Gestão!$B:$B,0)),"erro"))</f>
        <v/>
      </c>
      <c r="O1546" s="164" t="str">
        <f>IF($A1546=0,"",IFERROR(INDEX(BD_Gestão!K:K,MATCH('Banco de Dados'!$B1546,BD_Gestão!$B:$B,0)),"erro"))</f>
        <v/>
      </c>
      <c r="P1546" s="169" t="str">
        <f t="shared" si="98"/>
        <v/>
      </c>
      <c r="Q1546" s="170" t="str">
        <f t="shared" si="99"/>
        <v/>
      </c>
      <c r="R1546" s="163" t="e">
        <f t="shared" si="96"/>
        <v>#VALUE!</v>
      </c>
      <c r="S1546" s="163" t="e">
        <f t="shared" si="97"/>
        <v>#VALUE!</v>
      </c>
      <c r="T1546" s="163" t="e">
        <f>INDEX(Controle!O:O,MATCH('Banco de Dados'!A1546,Controle!M:M,0))*E1546/100</f>
        <v>#N/A</v>
      </c>
    </row>
    <row r="1547" spans="1:20" hidden="1" x14ac:dyDescent="0.2">
      <c r="A1547" s="158">
        <f>BD_TS!A1546</f>
        <v>0</v>
      </c>
      <c r="B1547" s="158" t="str">
        <f>SUBSTITUTE(SUBSTITUTE(BD_TS!D1546," ",""),"-","/")</f>
        <v/>
      </c>
      <c r="C1547" s="158">
        <f>BD_TS!E1546</f>
        <v>0</v>
      </c>
      <c r="D1547" s="159">
        <f>BD_TS!F1546</f>
        <v>0</v>
      </c>
      <c r="E1547" s="160">
        <f>BD_TS!B1546</f>
        <v>0</v>
      </c>
      <c r="F1547" s="161">
        <f>BD_TS!C1546</f>
        <v>0</v>
      </c>
      <c r="G1547" s="187">
        <f>BD_TS!H1546</f>
        <v>0</v>
      </c>
      <c r="H1547" s="158" t="str">
        <f>IF($A1547=0,"",IFERROR(INDEX(BD_Gestão!A:A,MATCH('Banco de Dados'!$B1547,BD_Gestão!$B:$B,0)),"erro"))</f>
        <v/>
      </c>
      <c r="I1547" s="162" t="str">
        <f>IF($A1547=0,"",IFERROR(INDEX(BD_Gestão!E:E,MATCH('Banco de Dados'!$B1547,BD_Gestão!$B:$B,0)),"erro"))</f>
        <v/>
      </c>
      <c r="J1547" s="186" t="str">
        <f>IF($A1547=0,"",IFERROR(INDEX(BD_Gestão!B:B,MATCH('Banco de Dados'!$B1547,BD_Gestão!$B:$B,0)),"erro"))</f>
        <v/>
      </c>
      <c r="K1547" s="158" t="str">
        <f>IF($A1547=0,"",IFERROR(INDEX(BD_Gestão!C:C,MATCH('Banco de Dados'!$B1547,BD_Gestão!$B:$B,0)),"erro"))</f>
        <v/>
      </c>
      <c r="L1547" s="158" t="str">
        <f>IF($A1547=0,"",IFERROR(INDEX(BD_Gestão!H:H,MATCH('Banco de Dados'!$B1547,BD_Gestão!$B:$B,0)),"erro"))</f>
        <v/>
      </c>
      <c r="M1547" s="161" t="str">
        <f>IF($A1547=0,"",IFERROR(INDEX(BD_Gestão!F:F,MATCH('Banco de Dados'!$B1547,BD_Gestão!$B:$B,0)),"erro"))</f>
        <v/>
      </c>
      <c r="N1547" s="161" t="str">
        <f>IF($A1547=0,"",IFERROR(INDEX(BD_Gestão!J:J,MATCH('Banco de Dados'!$B1547,BD_Gestão!$B:$B,0)),"erro"))</f>
        <v/>
      </c>
      <c r="O1547" s="164" t="str">
        <f>IF($A1547=0,"",IFERROR(INDEX(BD_Gestão!K:K,MATCH('Banco de Dados'!$B1547,BD_Gestão!$B:$B,0)),"erro"))</f>
        <v/>
      </c>
      <c r="P1547" s="169" t="str">
        <f t="shared" si="98"/>
        <v/>
      </c>
      <c r="Q1547" s="170" t="str">
        <f t="shared" si="99"/>
        <v/>
      </c>
      <c r="R1547" s="163" t="e">
        <f t="shared" si="96"/>
        <v>#VALUE!</v>
      </c>
      <c r="S1547" s="163" t="e">
        <f t="shared" si="97"/>
        <v>#VALUE!</v>
      </c>
      <c r="T1547" s="163" t="e">
        <f>INDEX(Controle!O:O,MATCH('Banco de Dados'!A1547,Controle!M:M,0))*E1547/100</f>
        <v>#N/A</v>
      </c>
    </row>
    <row r="1548" spans="1:20" hidden="1" x14ac:dyDescent="0.2">
      <c r="A1548" s="158">
        <f>BD_TS!A1547</f>
        <v>0</v>
      </c>
      <c r="B1548" s="158" t="str">
        <f>SUBSTITUTE(SUBSTITUTE(BD_TS!D1547," ",""),"-","/")</f>
        <v/>
      </c>
      <c r="C1548" s="158">
        <f>BD_TS!E1547</f>
        <v>0</v>
      </c>
      <c r="D1548" s="159">
        <f>BD_TS!F1547</f>
        <v>0</v>
      </c>
      <c r="E1548" s="160">
        <f>BD_TS!B1547</f>
        <v>0</v>
      </c>
      <c r="F1548" s="161">
        <f>BD_TS!C1547</f>
        <v>0</v>
      </c>
      <c r="G1548" s="187">
        <f>BD_TS!H1547</f>
        <v>0</v>
      </c>
      <c r="H1548" s="158" t="str">
        <f>IF($A1548=0,"",IFERROR(INDEX(BD_Gestão!A:A,MATCH('Banco de Dados'!$B1548,BD_Gestão!$B:$B,0)),"erro"))</f>
        <v/>
      </c>
      <c r="I1548" s="162" t="str">
        <f>IF($A1548=0,"",IFERROR(INDEX(BD_Gestão!E:E,MATCH('Banco de Dados'!$B1548,BD_Gestão!$B:$B,0)),"erro"))</f>
        <v/>
      </c>
      <c r="J1548" s="186" t="str">
        <f>IF($A1548=0,"",IFERROR(INDEX(BD_Gestão!B:B,MATCH('Banco de Dados'!$B1548,BD_Gestão!$B:$B,0)),"erro"))</f>
        <v/>
      </c>
      <c r="K1548" s="158" t="str">
        <f>IF($A1548=0,"",IFERROR(INDEX(BD_Gestão!C:C,MATCH('Banco de Dados'!$B1548,BD_Gestão!$B:$B,0)),"erro"))</f>
        <v/>
      </c>
      <c r="L1548" s="158" t="str">
        <f>IF($A1548=0,"",IFERROR(INDEX(BD_Gestão!H:H,MATCH('Banco de Dados'!$B1548,BD_Gestão!$B:$B,0)),"erro"))</f>
        <v/>
      </c>
      <c r="M1548" s="161" t="str">
        <f>IF($A1548=0,"",IFERROR(INDEX(BD_Gestão!F:F,MATCH('Banco de Dados'!$B1548,BD_Gestão!$B:$B,0)),"erro"))</f>
        <v/>
      </c>
      <c r="N1548" s="161" t="str">
        <f>IF($A1548=0,"",IFERROR(INDEX(BD_Gestão!J:J,MATCH('Banco de Dados'!$B1548,BD_Gestão!$B:$B,0)),"erro"))</f>
        <v/>
      </c>
      <c r="O1548" s="164" t="str">
        <f>IF($A1548=0,"",IFERROR(INDEX(BD_Gestão!K:K,MATCH('Banco de Dados'!$B1548,BD_Gestão!$B:$B,0)),"erro"))</f>
        <v/>
      </c>
      <c r="P1548" s="169" t="str">
        <f t="shared" si="98"/>
        <v/>
      </c>
      <c r="Q1548" s="170" t="str">
        <f t="shared" si="99"/>
        <v/>
      </c>
      <c r="R1548" s="163" t="e">
        <f t="shared" si="96"/>
        <v>#VALUE!</v>
      </c>
      <c r="S1548" s="163" t="e">
        <f t="shared" si="97"/>
        <v>#VALUE!</v>
      </c>
      <c r="T1548" s="163" t="e">
        <f>INDEX(Controle!O:O,MATCH('Banco de Dados'!A1548,Controle!M:M,0))*E1548/100</f>
        <v>#N/A</v>
      </c>
    </row>
    <row r="1549" spans="1:20" hidden="1" x14ac:dyDescent="0.2">
      <c r="A1549" s="158">
        <f>BD_TS!A1548</f>
        <v>0</v>
      </c>
      <c r="B1549" s="158" t="str">
        <f>SUBSTITUTE(SUBSTITUTE(BD_TS!D1548," ",""),"-","/")</f>
        <v/>
      </c>
      <c r="C1549" s="158">
        <f>BD_TS!E1548</f>
        <v>0</v>
      </c>
      <c r="D1549" s="159">
        <f>BD_TS!F1548</f>
        <v>0</v>
      </c>
      <c r="E1549" s="160">
        <f>BD_TS!B1548</f>
        <v>0</v>
      </c>
      <c r="F1549" s="161">
        <f>BD_TS!C1548</f>
        <v>0</v>
      </c>
      <c r="G1549" s="187">
        <f>BD_TS!H1548</f>
        <v>0</v>
      </c>
      <c r="H1549" s="158" t="str">
        <f>IF($A1549=0,"",IFERROR(INDEX(BD_Gestão!A:A,MATCH('Banco de Dados'!$B1549,BD_Gestão!$B:$B,0)),"erro"))</f>
        <v/>
      </c>
      <c r="I1549" s="162" t="str">
        <f>IF($A1549=0,"",IFERROR(INDEX(BD_Gestão!E:E,MATCH('Banco de Dados'!$B1549,BD_Gestão!$B:$B,0)),"erro"))</f>
        <v/>
      </c>
      <c r="J1549" s="186" t="str">
        <f>IF($A1549=0,"",IFERROR(INDEX(BD_Gestão!B:B,MATCH('Banco de Dados'!$B1549,BD_Gestão!$B:$B,0)),"erro"))</f>
        <v/>
      </c>
      <c r="K1549" s="158" t="str">
        <f>IF($A1549=0,"",IFERROR(INDEX(BD_Gestão!C:C,MATCH('Banco de Dados'!$B1549,BD_Gestão!$B:$B,0)),"erro"))</f>
        <v/>
      </c>
      <c r="L1549" s="158" t="str">
        <f>IF($A1549=0,"",IFERROR(INDEX(BD_Gestão!H:H,MATCH('Banco de Dados'!$B1549,BD_Gestão!$B:$B,0)),"erro"))</f>
        <v/>
      </c>
      <c r="M1549" s="161" t="str">
        <f>IF($A1549=0,"",IFERROR(INDEX(BD_Gestão!F:F,MATCH('Banco de Dados'!$B1549,BD_Gestão!$B:$B,0)),"erro"))</f>
        <v/>
      </c>
      <c r="N1549" s="161" t="str">
        <f>IF($A1549=0,"",IFERROR(INDEX(BD_Gestão!J:J,MATCH('Banco de Dados'!$B1549,BD_Gestão!$B:$B,0)),"erro"))</f>
        <v/>
      </c>
      <c r="O1549" s="164" t="str">
        <f>IF($A1549=0,"",IFERROR(INDEX(BD_Gestão!K:K,MATCH('Banco de Dados'!$B1549,BD_Gestão!$B:$B,0)),"erro"))</f>
        <v/>
      </c>
      <c r="P1549" s="169" t="str">
        <f t="shared" si="98"/>
        <v/>
      </c>
      <c r="Q1549" s="170" t="str">
        <f t="shared" si="99"/>
        <v/>
      </c>
      <c r="R1549" s="163" t="e">
        <f t="shared" si="96"/>
        <v>#VALUE!</v>
      </c>
      <c r="S1549" s="163" t="e">
        <f t="shared" si="97"/>
        <v>#VALUE!</v>
      </c>
      <c r="T1549" s="163" t="e">
        <f>INDEX(Controle!O:O,MATCH('Banco de Dados'!A1549,Controle!M:M,0))*E1549/100</f>
        <v>#N/A</v>
      </c>
    </row>
    <row r="1550" spans="1:20" hidden="1" x14ac:dyDescent="0.2">
      <c r="A1550" s="158">
        <f>BD_TS!A1549</f>
        <v>0</v>
      </c>
      <c r="B1550" s="158" t="str">
        <f>SUBSTITUTE(SUBSTITUTE(BD_TS!D1549," ",""),"-","/")</f>
        <v/>
      </c>
      <c r="C1550" s="158">
        <f>BD_TS!E1549</f>
        <v>0</v>
      </c>
      <c r="D1550" s="159">
        <f>BD_TS!F1549</f>
        <v>0</v>
      </c>
      <c r="E1550" s="160">
        <f>BD_TS!B1549</f>
        <v>0</v>
      </c>
      <c r="F1550" s="161">
        <f>BD_TS!C1549</f>
        <v>0</v>
      </c>
      <c r="G1550" s="187">
        <f>BD_TS!H1549</f>
        <v>0</v>
      </c>
      <c r="H1550" s="158" t="str">
        <f>IF($A1550=0,"",IFERROR(INDEX(BD_Gestão!A:A,MATCH('Banco de Dados'!$B1550,BD_Gestão!$B:$B,0)),"erro"))</f>
        <v/>
      </c>
      <c r="I1550" s="162" t="str">
        <f>IF($A1550=0,"",IFERROR(INDEX(BD_Gestão!E:E,MATCH('Banco de Dados'!$B1550,BD_Gestão!$B:$B,0)),"erro"))</f>
        <v/>
      </c>
      <c r="J1550" s="186" t="str">
        <f>IF($A1550=0,"",IFERROR(INDEX(BD_Gestão!B:B,MATCH('Banco de Dados'!$B1550,BD_Gestão!$B:$B,0)),"erro"))</f>
        <v/>
      </c>
      <c r="K1550" s="158" t="str">
        <f>IF($A1550=0,"",IFERROR(INDEX(BD_Gestão!C:C,MATCH('Banco de Dados'!$B1550,BD_Gestão!$B:$B,0)),"erro"))</f>
        <v/>
      </c>
      <c r="L1550" s="158" t="str">
        <f>IF($A1550=0,"",IFERROR(INDEX(BD_Gestão!H:H,MATCH('Banco de Dados'!$B1550,BD_Gestão!$B:$B,0)),"erro"))</f>
        <v/>
      </c>
      <c r="M1550" s="161" t="str">
        <f>IF($A1550=0,"",IFERROR(INDEX(BD_Gestão!F:F,MATCH('Banco de Dados'!$B1550,BD_Gestão!$B:$B,0)),"erro"))</f>
        <v/>
      </c>
      <c r="N1550" s="161" t="str">
        <f>IF($A1550=0,"",IFERROR(INDEX(BD_Gestão!J:J,MATCH('Banco de Dados'!$B1550,BD_Gestão!$B:$B,0)),"erro"))</f>
        <v/>
      </c>
      <c r="O1550" s="164" t="str">
        <f>IF($A1550=0,"",IFERROR(INDEX(BD_Gestão!K:K,MATCH('Banco de Dados'!$B1550,BD_Gestão!$B:$B,0)),"erro"))</f>
        <v/>
      </c>
      <c r="P1550" s="169" t="str">
        <f t="shared" si="98"/>
        <v/>
      </c>
      <c r="Q1550" s="170" t="str">
        <f t="shared" si="99"/>
        <v/>
      </c>
      <c r="R1550" s="163" t="e">
        <f t="shared" si="96"/>
        <v>#VALUE!</v>
      </c>
      <c r="S1550" s="163" t="e">
        <f t="shared" si="97"/>
        <v>#VALUE!</v>
      </c>
      <c r="T1550" s="163" t="e">
        <f>INDEX(Controle!O:O,MATCH('Banco de Dados'!A1550,Controle!M:M,0))*E1550/100</f>
        <v>#N/A</v>
      </c>
    </row>
    <row r="1551" spans="1:20" hidden="1" x14ac:dyDescent="0.2">
      <c r="A1551" s="158">
        <f>BD_TS!A1550</f>
        <v>0</v>
      </c>
      <c r="B1551" s="158" t="str">
        <f>SUBSTITUTE(SUBSTITUTE(BD_TS!D1550," ",""),"-","/")</f>
        <v/>
      </c>
      <c r="C1551" s="158">
        <f>BD_TS!E1550</f>
        <v>0</v>
      </c>
      <c r="D1551" s="159">
        <f>BD_TS!F1550</f>
        <v>0</v>
      </c>
      <c r="E1551" s="160">
        <f>BD_TS!B1550</f>
        <v>0</v>
      </c>
      <c r="F1551" s="161">
        <f>BD_TS!C1550</f>
        <v>0</v>
      </c>
      <c r="G1551" s="187">
        <f>BD_TS!H1550</f>
        <v>0</v>
      </c>
      <c r="H1551" s="158" t="str">
        <f>IF($A1551=0,"",IFERROR(INDEX(BD_Gestão!A:A,MATCH('Banco de Dados'!$B1551,BD_Gestão!$B:$B,0)),"erro"))</f>
        <v/>
      </c>
      <c r="I1551" s="162" t="str">
        <f>IF($A1551=0,"",IFERROR(INDEX(BD_Gestão!E:E,MATCH('Banco de Dados'!$B1551,BD_Gestão!$B:$B,0)),"erro"))</f>
        <v/>
      </c>
      <c r="J1551" s="186" t="str">
        <f>IF($A1551=0,"",IFERROR(INDEX(BD_Gestão!B:B,MATCH('Banco de Dados'!$B1551,BD_Gestão!$B:$B,0)),"erro"))</f>
        <v/>
      </c>
      <c r="K1551" s="158" t="str">
        <f>IF($A1551=0,"",IFERROR(INDEX(BD_Gestão!C:C,MATCH('Banco de Dados'!$B1551,BD_Gestão!$B:$B,0)),"erro"))</f>
        <v/>
      </c>
      <c r="L1551" s="158" t="str">
        <f>IF($A1551=0,"",IFERROR(INDEX(BD_Gestão!H:H,MATCH('Banco de Dados'!$B1551,BD_Gestão!$B:$B,0)),"erro"))</f>
        <v/>
      </c>
      <c r="M1551" s="161" t="str">
        <f>IF($A1551=0,"",IFERROR(INDEX(BD_Gestão!F:F,MATCH('Banco de Dados'!$B1551,BD_Gestão!$B:$B,0)),"erro"))</f>
        <v/>
      </c>
      <c r="N1551" s="161" t="str">
        <f>IF($A1551=0,"",IFERROR(INDEX(BD_Gestão!J:J,MATCH('Banco de Dados'!$B1551,BD_Gestão!$B:$B,0)),"erro"))</f>
        <v/>
      </c>
      <c r="O1551" s="164" t="str">
        <f>IF($A1551=0,"",IFERROR(INDEX(BD_Gestão!K:K,MATCH('Banco de Dados'!$B1551,BD_Gestão!$B:$B,0)),"erro"))</f>
        <v/>
      </c>
      <c r="P1551" s="169" t="str">
        <f t="shared" si="98"/>
        <v/>
      </c>
      <c r="Q1551" s="170" t="str">
        <f t="shared" si="99"/>
        <v/>
      </c>
      <c r="R1551" s="163" t="e">
        <f t="shared" si="96"/>
        <v>#VALUE!</v>
      </c>
      <c r="S1551" s="163" t="e">
        <f t="shared" si="97"/>
        <v>#VALUE!</v>
      </c>
      <c r="T1551" s="163" t="e">
        <f>INDEX(Controle!O:O,MATCH('Banco de Dados'!A1551,Controle!M:M,0))*E1551/100</f>
        <v>#N/A</v>
      </c>
    </row>
    <row r="1552" spans="1:20" hidden="1" x14ac:dyDescent="0.2">
      <c r="A1552" s="158">
        <f>BD_TS!A1551</f>
        <v>0</v>
      </c>
      <c r="B1552" s="158" t="str">
        <f>SUBSTITUTE(SUBSTITUTE(BD_TS!D1551," ",""),"-","/")</f>
        <v/>
      </c>
      <c r="C1552" s="158">
        <f>BD_TS!E1551</f>
        <v>0</v>
      </c>
      <c r="D1552" s="159">
        <f>BD_TS!F1551</f>
        <v>0</v>
      </c>
      <c r="E1552" s="160">
        <f>BD_TS!B1551</f>
        <v>0</v>
      </c>
      <c r="F1552" s="161">
        <f>BD_TS!C1551</f>
        <v>0</v>
      </c>
      <c r="G1552" s="187">
        <f>BD_TS!H1551</f>
        <v>0</v>
      </c>
      <c r="H1552" s="158" t="str">
        <f>IF($A1552=0,"",IFERROR(INDEX(BD_Gestão!A:A,MATCH('Banco de Dados'!$B1552,BD_Gestão!$B:$B,0)),"erro"))</f>
        <v/>
      </c>
      <c r="I1552" s="162" t="str">
        <f>IF($A1552=0,"",IFERROR(INDEX(BD_Gestão!E:E,MATCH('Banco de Dados'!$B1552,BD_Gestão!$B:$B,0)),"erro"))</f>
        <v/>
      </c>
      <c r="J1552" s="186" t="str">
        <f>IF($A1552=0,"",IFERROR(INDEX(BD_Gestão!B:B,MATCH('Banco de Dados'!$B1552,BD_Gestão!$B:$B,0)),"erro"))</f>
        <v/>
      </c>
      <c r="K1552" s="158" t="str">
        <f>IF($A1552=0,"",IFERROR(INDEX(BD_Gestão!C:C,MATCH('Banco de Dados'!$B1552,BD_Gestão!$B:$B,0)),"erro"))</f>
        <v/>
      </c>
      <c r="L1552" s="158" t="str">
        <f>IF($A1552=0,"",IFERROR(INDEX(BD_Gestão!H:H,MATCH('Banco de Dados'!$B1552,BD_Gestão!$B:$B,0)),"erro"))</f>
        <v/>
      </c>
      <c r="M1552" s="161" t="str">
        <f>IF($A1552=0,"",IFERROR(INDEX(BD_Gestão!F:F,MATCH('Banco de Dados'!$B1552,BD_Gestão!$B:$B,0)),"erro"))</f>
        <v/>
      </c>
      <c r="N1552" s="161" t="str">
        <f>IF($A1552=0,"",IFERROR(INDEX(BD_Gestão!J:J,MATCH('Banco de Dados'!$B1552,BD_Gestão!$B:$B,0)),"erro"))</f>
        <v/>
      </c>
      <c r="O1552" s="164" t="str">
        <f>IF($A1552=0,"",IFERROR(INDEX(BD_Gestão!K:K,MATCH('Banco de Dados'!$B1552,BD_Gestão!$B:$B,0)),"erro"))</f>
        <v/>
      </c>
      <c r="P1552" s="169" t="str">
        <f t="shared" si="98"/>
        <v/>
      </c>
      <c r="Q1552" s="170" t="str">
        <f t="shared" si="99"/>
        <v/>
      </c>
      <c r="R1552" s="163" t="e">
        <f t="shared" si="96"/>
        <v>#VALUE!</v>
      </c>
      <c r="S1552" s="163" t="e">
        <f t="shared" si="97"/>
        <v>#VALUE!</v>
      </c>
      <c r="T1552" s="163" t="e">
        <f>INDEX(Controle!O:O,MATCH('Banco de Dados'!A1552,Controle!M:M,0))*E1552/100</f>
        <v>#N/A</v>
      </c>
    </row>
    <row r="1553" spans="1:20" hidden="1" x14ac:dyDescent="0.2">
      <c r="A1553" s="158">
        <f>BD_TS!A1552</f>
        <v>0</v>
      </c>
      <c r="B1553" s="158" t="str">
        <f>SUBSTITUTE(SUBSTITUTE(BD_TS!D1552," ",""),"-","/")</f>
        <v/>
      </c>
      <c r="C1553" s="158">
        <f>BD_TS!E1552</f>
        <v>0</v>
      </c>
      <c r="D1553" s="159">
        <f>BD_TS!F1552</f>
        <v>0</v>
      </c>
      <c r="E1553" s="160">
        <f>BD_TS!B1552</f>
        <v>0</v>
      </c>
      <c r="F1553" s="161">
        <f>BD_TS!C1552</f>
        <v>0</v>
      </c>
      <c r="G1553" s="187">
        <f>BD_TS!H1552</f>
        <v>0</v>
      </c>
      <c r="H1553" s="158" t="str">
        <f>IF($A1553=0,"",IFERROR(INDEX(BD_Gestão!A:A,MATCH('Banco de Dados'!$B1553,BD_Gestão!$B:$B,0)),"erro"))</f>
        <v/>
      </c>
      <c r="I1553" s="162" t="str">
        <f>IF($A1553=0,"",IFERROR(INDEX(BD_Gestão!E:E,MATCH('Banco de Dados'!$B1553,BD_Gestão!$B:$B,0)),"erro"))</f>
        <v/>
      </c>
      <c r="J1553" s="186" t="str">
        <f>IF($A1553=0,"",IFERROR(INDEX(BD_Gestão!B:B,MATCH('Banco de Dados'!$B1553,BD_Gestão!$B:$B,0)),"erro"))</f>
        <v/>
      </c>
      <c r="K1553" s="158" t="str">
        <f>IF($A1553=0,"",IFERROR(INDEX(BD_Gestão!C:C,MATCH('Banco de Dados'!$B1553,BD_Gestão!$B:$B,0)),"erro"))</f>
        <v/>
      </c>
      <c r="L1553" s="158" t="str">
        <f>IF($A1553=0,"",IFERROR(INDEX(BD_Gestão!H:H,MATCH('Banco de Dados'!$B1553,BD_Gestão!$B:$B,0)),"erro"))</f>
        <v/>
      </c>
      <c r="M1553" s="161" t="str">
        <f>IF($A1553=0,"",IFERROR(INDEX(BD_Gestão!F:F,MATCH('Banco de Dados'!$B1553,BD_Gestão!$B:$B,0)),"erro"))</f>
        <v/>
      </c>
      <c r="N1553" s="161" t="str">
        <f>IF($A1553=0,"",IFERROR(INDEX(BD_Gestão!J:J,MATCH('Banco de Dados'!$B1553,BD_Gestão!$B:$B,0)),"erro"))</f>
        <v/>
      </c>
      <c r="O1553" s="164" t="str">
        <f>IF($A1553=0,"",IFERROR(INDEX(BD_Gestão!K:K,MATCH('Banco de Dados'!$B1553,BD_Gestão!$B:$B,0)),"erro"))</f>
        <v/>
      </c>
      <c r="P1553" s="169" t="str">
        <f t="shared" si="98"/>
        <v/>
      </c>
      <c r="Q1553" s="170" t="str">
        <f t="shared" si="99"/>
        <v/>
      </c>
      <c r="R1553" s="163" t="e">
        <f t="shared" si="96"/>
        <v>#VALUE!</v>
      </c>
      <c r="S1553" s="163" t="e">
        <f t="shared" si="97"/>
        <v>#VALUE!</v>
      </c>
      <c r="T1553" s="163" t="e">
        <f>INDEX(Controle!O:O,MATCH('Banco de Dados'!A1553,Controle!M:M,0))*E1553/100</f>
        <v>#N/A</v>
      </c>
    </row>
    <row r="1554" spans="1:20" hidden="1" x14ac:dyDescent="0.2">
      <c r="A1554" s="158">
        <f>BD_TS!A1553</f>
        <v>0</v>
      </c>
      <c r="B1554" s="158" t="str">
        <f>SUBSTITUTE(SUBSTITUTE(BD_TS!D1553," ",""),"-","/")</f>
        <v/>
      </c>
      <c r="C1554" s="158">
        <f>BD_TS!E1553</f>
        <v>0</v>
      </c>
      <c r="D1554" s="159">
        <f>BD_TS!F1553</f>
        <v>0</v>
      </c>
      <c r="E1554" s="160">
        <f>BD_TS!B1553</f>
        <v>0</v>
      </c>
      <c r="F1554" s="161">
        <f>BD_TS!C1553</f>
        <v>0</v>
      </c>
      <c r="G1554" s="187">
        <f>BD_TS!H1553</f>
        <v>0</v>
      </c>
      <c r="H1554" s="158" t="str">
        <f>IF($A1554=0,"",IFERROR(INDEX(BD_Gestão!A:A,MATCH('Banco de Dados'!$B1554,BD_Gestão!$B:$B,0)),"erro"))</f>
        <v/>
      </c>
      <c r="I1554" s="162" t="str">
        <f>IF($A1554=0,"",IFERROR(INDEX(BD_Gestão!E:E,MATCH('Banco de Dados'!$B1554,BD_Gestão!$B:$B,0)),"erro"))</f>
        <v/>
      </c>
      <c r="J1554" s="186" t="str">
        <f>IF($A1554=0,"",IFERROR(INDEX(BD_Gestão!B:B,MATCH('Banco de Dados'!$B1554,BD_Gestão!$B:$B,0)),"erro"))</f>
        <v/>
      </c>
      <c r="K1554" s="158" t="str">
        <f>IF($A1554=0,"",IFERROR(INDEX(BD_Gestão!C:C,MATCH('Banco de Dados'!$B1554,BD_Gestão!$B:$B,0)),"erro"))</f>
        <v/>
      </c>
      <c r="L1554" s="158" t="str">
        <f>IF($A1554=0,"",IFERROR(INDEX(BD_Gestão!H:H,MATCH('Banco de Dados'!$B1554,BD_Gestão!$B:$B,0)),"erro"))</f>
        <v/>
      </c>
      <c r="M1554" s="161" t="str">
        <f>IF($A1554=0,"",IFERROR(INDEX(BD_Gestão!F:F,MATCH('Banco de Dados'!$B1554,BD_Gestão!$B:$B,0)),"erro"))</f>
        <v/>
      </c>
      <c r="N1554" s="161" t="str">
        <f>IF($A1554=0,"",IFERROR(INDEX(BD_Gestão!J:J,MATCH('Banco de Dados'!$B1554,BD_Gestão!$B:$B,0)),"erro"))</f>
        <v/>
      </c>
      <c r="O1554" s="164" t="str">
        <f>IF($A1554=0,"",IFERROR(INDEX(BD_Gestão!K:K,MATCH('Banco de Dados'!$B1554,BD_Gestão!$B:$B,0)),"erro"))</f>
        <v/>
      </c>
      <c r="P1554" s="169" t="str">
        <f t="shared" si="98"/>
        <v/>
      </c>
      <c r="Q1554" s="170" t="str">
        <f t="shared" si="99"/>
        <v/>
      </c>
      <c r="R1554" s="163" t="e">
        <f t="shared" si="96"/>
        <v>#VALUE!</v>
      </c>
      <c r="S1554" s="163" t="e">
        <f t="shared" si="97"/>
        <v>#VALUE!</v>
      </c>
      <c r="T1554" s="163" t="e">
        <f>INDEX(Controle!O:O,MATCH('Banco de Dados'!A1554,Controle!M:M,0))*E1554/100</f>
        <v>#N/A</v>
      </c>
    </row>
    <row r="1555" spans="1:20" hidden="1" x14ac:dyDescent="0.2">
      <c r="A1555" s="158">
        <f>BD_TS!A1554</f>
        <v>0</v>
      </c>
      <c r="B1555" s="158" t="str">
        <f>SUBSTITUTE(SUBSTITUTE(BD_TS!D1554," ",""),"-","/")</f>
        <v/>
      </c>
      <c r="C1555" s="158">
        <f>BD_TS!E1554</f>
        <v>0</v>
      </c>
      <c r="D1555" s="159">
        <f>BD_TS!F1554</f>
        <v>0</v>
      </c>
      <c r="E1555" s="160">
        <f>BD_TS!B1554</f>
        <v>0</v>
      </c>
      <c r="F1555" s="161">
        <f>BD_TS!C1554</f>
        <v>0</v>
      </c>
      <c r="G1555" s="187">
        <f>BD_TS!H1554</f>
        <v>0</v>
      </c>
      <c r="H1555" s="158" t="str">
        <f>IF($A1555=0,"",IFERROR(INDEX(BD_Gestão!A:A,MATCH('Banco de Dados'!$B1555,BD_Gestão!$B:$B,0)),"erro"))</f>
        <v/>
      </c>
      <c r="I1555" s="162" t="str">
        <f>IF($A1555=0,"",IFERROR(INDEX(BD_Gestão!E:E,MATCH('Banco de Dados'!$B1555,BD_Gestão!$B:$B,0)),"erro"))</f>
        <v/>
      </c>
      <c r="J1555" s="186" t="str">
        <f>IF($A1555=0,"",IFERROR(INDEX(BD_Gestão!B:B,MATCH('Banco de Dados'!$B1555,BD_Gestão!$B:$B,0)),"erro"))</f>
        <v/>
      </c>
      <c r="K1555" s="158" t="str">
        <f>IF($A1555=0,"",IFERROR(INDEX(BD_Gestão!C:C,MATCH('Banco de Dados'!$B1555,BD_Gestão!$B:$B,0)),"erro"))</f>
        <v/>
      </c>
      <c r="L1555" s="158" t="str">
        <f>IF($A1555=0,"",IFERROR(INDEX(BD_Gestão!H:H,MATCH('Banco de Dados'!$B1555,BD_Gestão!$B:$B,0)),"erro"))</f>
        <v/>
      </c>
      <c r="M1555" s="161" t="str">
        <f>IF($A1555=0,"",IFERROR(INDEX(BD_Gestão!F:F,MATCH('Banco de Dados'!$B1555,BD_Gestão!$B:$B,0)),"erro"))</f>
        <v/>
      </c>
      <c r="N1555" s="161" t="str">
        <f>IF($A1555=0,"",IFERROR(INDEX(BD_Gestão!J:J,MATCH('Banco de Dados'!$B1555,BD_Gestão!$B:$B,0)),"erro"))</f>
        <v/>
      </c>
      <c r="O1555" s="164" t="str">
        <f>IF($A1555=0,"",IFERROR(INDEX(BD_Gestão!K:K,MATCH('Banco de Dados'!$B1555,BD_Gestão!$B:$B,0)),"erro"))</f>
        <v/>
      </c>
      <c r="P1555" s="169" t="str">
        <f t="shared" si="98"/>
        <v/>
      </c>
      <c r="Q1555" s="170" t="str">
        <f t="shared" si="99"/>
        <v/>
      </c>
      <c r="R1555" s="163" t="e">
        <f t="shared" si="96"/>
        <v>#VALUE!</v>
      </c>
      <c r="S1555" s="163" t="e">
        <f t="shared" si="97"/>
        <v>#VALUE!</v>
      </c>
      <c r="T1555" s="163" t="e">
        <f>INDEX(Controle!O:O,MATCH('Banco de Dados'!A1555,Controle!M:M,0))*E1555/100</f>
        <v>#N/A</v>
      </c>
    </row>
    <row r="1556" spans="1:20" hidden="1" x14ac:dyDescent="0.2">
      <c r="A1556" s="158">
        <f>BD_TS!A1555</f>
        <v>0</v>
      </c>
      <c r="B1556" s="158" t="str">
        <f>SUBSTITUTE(SUBSTITUTE(BD_TS!D1555," ",""),"-","/")</f>
        <v/>
      </c>
      <c r="C1556" s="158">
        <f>BD_TS!E1555</f>
        <v>0</v>
      </c>
      <c r="D1556" s="159">
        <f>BD_TS!F1555</f>
        <v>0</v>
      </c>
      <c r="E1556" s="160">
        <f>BD_TS!B1555</f>
        <v>0</v>
      </c>
      <c r="F1556" s="161">
        <f>BD_TS!C1555</f>
        <v>0</v>
      </c>
      <c r="G1556" s="187">
        <f>BD_TS!H1555</f>
        <v>0</v>
      </c>
      <c r="H1556" s="158" t="str">
        <f>IF($A1556=0,"",IFERROR(INDEX(BD_Gestão!A:A,MATCH('Banco de Dados'!$B1556,BD_Gestão!$B:$B,0)),"erro"))</f>
        <v/>
      </c>
      <c r="I1556" s="162" t="str">
        <f>IF($A1556=0,"",IFERROR(INDEX(BD_Gestão!E:E,MATCH('Banco de Dados'!$B1556,BD_Gestão!$B:$B,0)),"erro"))</f>
        <v/>
      </c>
      <c r="J1556" s="186" t="str">
        <f>IF($A1556=0,"",IFERROR(INDEX(BD_Gestão!B:B,MATCH('Banco de Dados'!$B1556,BD_Gestão!$B:$B,0)),"erro"))</f>
        <v/>
      </c>
      <c r="K1556" s="158" t="str">
        <f>IF($A1556=0,"",IFERROR(INDEX(BD_Gestão!C:C,MATCH('Banco de Dados'!$B1556,BD_Gestão!$B:$B,0)),"erro"))</f>
        <v/>
      </c>
      <c r="L1556" s="158" t="str">
        <f>IF($A1556=0,"",IFERROR(INDEX(BD_Gestão!H:H,MATCH('Banco de Dados'!$B1556,BD_Gestão!$B:$B,0)),"erro"))</f>
        <v/>
      </c>
      <c r="M1556" s="161" t="str">
        <f>IF($A1556=0,"",IFERROR(INDEX(BD_Gestão!F:F,MATCH('Banco de Dados'!$B1556,BD_Gestão!$B:$B,0)),"erro"))</f>
        <v/>
      </c>
      <c r="N1556" s="161" t="str">
        <f>IF($A1556=0,"",IFERROR(INDEX(BD_Gestão!J:J,MATCH('Banco de Dados'!$B1556,BD_Gestão!$B:$B,0)),"erro"))</f>
        <v/>
      </c>
      <c r="O1556" s="164" t="str">
        <f>IF($A1556=0,"",IFERROR(INDEX(BD_Gestão!K:K,MATCH('Banco de Dados'!$B1556,BD_Gestão!$B:$B,0)),"erro"))</f>
        <v/>
      </c>
      <c r="P1556" s="169" t="str">
        <f t="shared" si="98"/>
        <v/>
      </c>
      <c r="Q1556" s="170" t="str">
        <f t="shared" si="99"/>
        <v/>
      </c>
      <c r="R1556" s="163" t="e">
        <f t="shared" si="96"/>
        <v>#VALUE!</v>
      </c>
      <c r="S1556" s="163" t="e">
        <f t="shared" si="97"/>
        <v>#VALUE!</v>
      </c>
      <c r="T1556" s="163" t="e">
        <f>INDEX(Controle!O:O,MATCH('Banco de Dados'!A1556,Controle!M:M,0))*E1556/100</f>
        <v>#N/A</v>
      </c>
    </row>
    <row r="1557" spans="1:20" hidden="1" x14ac:dyDescent="0.2">
      <c r="A1557" s="158">
        <f>BD_TS!A1556</f>
        <v>0</v>
      </c>
      <c r="B1557" s="158" t="str">
        <f>SUBSTITUTE(SUBSTITUTE(BD_TS!D1556," ",""),"-","/")</f>
        <v/>
      </c>
      <c r="C1557" s="158">
        <f>BD_TS!E1556</f>
        <v>0</v>
      </c>
      <c r="D1557" s="159">
        <f>BD_TS!F1556</f>
        <v>0</v>
      </c>
      <c r="E1557" s="160">
        <f>BD_TS!B1556</f>
        <v>0</v>
      </c>
      <c r="F1557" s="161">
        <f>BD_TS!C1556</f>
        <v>0</v>
      </c>
      <c r="G1557" s="187">
        <f>BD_TS!H1556</f>
        <v>0</v>
      </c>
      <c r="H1557" s="158" t="str">
        <f>IF($A1557=0,"",IFERROR(INDEX(BD_Gestão!A:A,MATCH('Banco de Dados'!$B1557,BD_Gestão!$B:$B,0)),"erro"))</f>
        <v/>
      </c>
      <c r="I1557" s="162" t="str">
        <f>IF($A1557=0,"",IFERROR(INDEX(BD_Gestão!E:E,MATCH('Banco de Dados'!$B1557,BD_Gestão!$B:$B,0)),"erro"))</f>
        <v/>
      </c>
      <c r="J1557" s="186" t="str">
        <f>IF($A1557=0,"",IFERROR(INDEX(BD_Gestão!B:B,MATCH('Banco de Dados'!$B1557,BD_Gestão!$B:$B,0)),"erro"))</f>
        <v/>
      </c>
      <c r="K1557" s="158" t="str">
        <f>IF($A1557=0,"",IFERROR(INDEX(BD_Gestão!C:C,MATCH('Banco de Dados'!$B1557,BD_Gestão!$B:$B,0)),"erro"))</f>
        <v/>
      </c>
      <c r="L1557" s="158" t="str">
        <f>IF($A1557=0,"",IFERROR(INDEX(BD_Gestão!H:H,MATCH('Banco de Dados'!$B1557,BD_Gestão!$B:$B,0)),"erro"))</f>
        <v/>
      </c>
      <c r="M1557" s="161" t="str">
        <f>IF($A1557=0,"",IFERROR(INDEX(BD_Gestão!F:F,MATCH('Banco de Dados'!$B1557,BD_Gestão!$B:$B,0)),"erro"))</f>
        <v/>
      </c>
      <c r="N1557" s="161" t="str">
        <f>IF($A1557=0,"",IFERROR(INDEX(BD_Gestão!J:J,MATCH('Banco de Dados'!$B1557,BD_Gestão!$B:$B,0)),"erro"))</f>
        <v/>
      </c>
      <c r="O1557" s="164" t="str">
        <f>IF($A1557=0,"",IFERROR(INDEX(BD_Gestão!K:K,MATCH('Banco de Dados'!$B1557,BD_Gestão!$B:$B,0)),"erro"))</f>
        <v/>
      </c>
      <c r="P1557" s="169" t="str">
        <f t="shared" si="98"/>
        <v/>
      </c>
      <c r="Q1557" s="170" t="str">
        <f t="shared" si="99"/>
        <v/>
      </c>
      <c r="R1557" s="163" t="e">
        <f t="shared" si="96"/>
        <v>#VALUE!</v>
      </c>
      <c r="S1557" s="163" t="e">
        <f t="shared" si="97"/>
        <v>#VALUE!</v>
      </c>
      <c r="T1557" s="163" t="e">
        <f>INDEX(Controle!O:O,MATCH('Banco de Dados'!A1557,Controle!M:M,0))*E1557/100</f>
        <v>#N/A</v>
      </c>
    </row>
    <row r="1558" spans="1:20" hidden="1" x14ac:dyDescent="0.2">
      <c r="A1558" s="158">
        <f>BD_TS!A1557</f>
        <v>0</v>
      </c>
      <c r="B1558" s="158" t="str">
        <f>SUBSTITUTE(SUBSTITUTE(BD_TS!D1557," ",""),"-","/")</f>
        <v/>
      </c>
      <c r="C1558" s="158">
        <f>BD_TS!E1557</f>
        <v>0</v>
      </c>
      <c r="D1558" s="159">
        <f>BD_TS!F1557</f>
        <v>0</v>
      </c>
      <c r="E1558" s="160">
        <f>BD_TS!B1557</f>
        <v>0</v>
      </c>
      <c r="F1558" s="161">
        <f>BD_TS!C1557</f>
        <v>0</v>
      </c>
      <c r="G1558" s="187">
        <f>BD_TS!H1557</f>
        <v>0</v>
      </c>
      <c r="H1558" s="158" t="str">
        <f>IF($A1558=0,"",IFERROR(INDEX(BD_Gestão!A:A,MATCH('Banco de Dados'!$B1558,BD_Gestão!$B:$B,0)),"erro"))</f>
        <v/>
      </c>
      <c r="I1558" s="162" t="str">
        <f>IF($A1558=0,"",IFERROR(INDEX(BD_Gestão!E:E,MATCH('Banco de Dados'!$B1558,BD_Gestão!$B:$B,0)),"erro"))</f>
        <v/>
      </c>
      <c r="J1558" s="186" t="str">
        <f>IF($A1558=0,"",IFERROR(INDEX(BD_Gestão!B:B,MATCH('Banco de Dados'!$B1558,BD_Gestão!$B:$B,0)),"erro"))</f>
        <v/>
      </c>
      <c r="K1558" s="158" t="str">
        <f>IF($A1558=0,"",IFERROR(INDEX(BD_Gestão!C:C,MATCH('Banco de Dados'!$B1558,BD_Gestão!$B:$B,0)),"erro"))</f>
        <v/>
      </c>
      <c r="L1558" s="158" t="str">
        <f>IF($A1558=0,"",IFERROR(INDEX(BD_Gestão!H:H,MATCH('Banco de Dados'!$B1558,BD_Gestão!$B:$B,0)),"erro"))</f>
        <v/>
      </c>
      <c r="M1558" s="161" t="str">
        <f>IF($A1558=0,"",IFERROR(INDEX(BD_Gestão!F:F,MATCH('Banco de Dados'!$B1558,BD_Gestão!$B:$B,0)),"erro"))</f>
        <v/>
      </c>
      <c r="N1558" s="161" t="str">
        <f>IF($A1558=0,"",IFERROR(INDEX(BD_Gestão!J:J,MATCH('Banco de Dados'!$B1558,BD_Gestão!$B:$B,0)),"erro"))</f>
        <v/>
      </c>
      <c r="O1558" s="164" t="str">
        <f>IF($A1558=0,"",IFERROR(INDEX(BD_Gestão!K:K,MATCH('Banco de Dados'!$B1558,BD_Gestão!$B:$B,0)),"erro"))</f>
        <v/>
      </c>
      <c r="P1558" s="169" t="str">
        <f t="shared" si="98"/>
        <v/>
      </c>
      <c r="Q1558" s="170" t="str">
        <f t="shared" si="99"/>
        <v/>
      </c>
      <c r="R1558" s="163" t="e">
        <f t="shared" si="96"/>
        <v>#VALUE!</v>
      </c>
      <c r="S1558" s="163" t="e">
        <f t="shared" si="97"/>
        <v>#VALUE!</v>
      </c>
      <c r="T1558" s="163" t="e">
        <f>INDEX(Controle!O:O,MATCH('Banco de Dados'!A1558,Controle!M:M,0))*E1558/100</f>
        <v>#N/A</v>
      </c>
    </row>
    <row r="1559" spans="1:20" hidden="1" x14ac:dyDescent="0.2">
      <c r="A1559" s="158">
        <f>BD_TS!A1558</f>
        <v>0</v>
      </c>
      <c r="B1559" s="158" t="str">
        <f>SUBSTITUTE(SUBSTITUTE(BD_TS!D1558," ",""),"-","/")</f>
        <v/>
      </c>
      <c r="C1559" s="158">
        <f>BD_TS!E1558</f>
        <v>0</v>
      </c>
      <c r="D1559" s="159">
        <f>BD_TS!F1558</f>
        <v>0</v>
      </c>
      <c r="E1559" s="160">
        <f>BD_TS!B1558</f>
        <v>0</v>
      </c>
      <c r="F1559" s="161">
        <f>BD_TS!C1558</f>
        <v>0</v>
      </c>
      <c r="G1559" s="187">
        <f>BD_TS!H1558</f>
        <v>0</v>
      </c>
      <c r="H1559" s="158" t="str">
        <f>IF($A1559=0,"",IFERROR(INDEX(BD_Gestão!A:A,MATCH('Banco de Dados'!$B1559,BD_Gestão!$B:$B,0)),"erro"))</f>
        <v/>
      </c>
      <c r="I1559" s="162" t="str">
        <f>IF($A1559=0,"",IFERROR(INDEX(BD_Gestão!E:E,MATCH('Banco de Dados'!$B1559,BD_Gestão!$B:$B,0)),"erro"))</f>
        <v/>
      </c>
      <c r="J1559" s="186" t="str">
        <f>IF($A1559=0,"",IFERROR(INDEX(BD_Gestão!B:B,MATCH('Banco de Dados'!$B1559,BD_Gestão!$B:$B,0)),"erro"))</f>
        <v/>
      </c>
      <c r="K1559" s="158" t="str">
        <f>IF($A1559=0,"",IFERROR(INDEX(BD_Gestão!C:C,MATCH('Banco de Dados'!$B1559,BD_Gestão!$B:$B,0)),"erro"))</f>
        <v/>
      </c>
      <c r="L1559" s="158" t="str">
        <f>IF($A1559=0,"",IFERROR(INDEX(BD_Gestão!H:H,MATCH('Banco de Dados'!$B1559,BD_Gestão!$B:$B,0)),"erro"))</f>
        <v/>
      </c>
      <c r="M1559" s="161" t="str">
        <f>IF($A1559=0,"",IFERROR(INDEX(BD_Gestão!F:F,MATCH('Banco de Dados'!$B1559,BD_Gestão!$B:$B,0)),"erro"))</f>
        <v/>
      </c>
      <c r="N1559" s="161" t="str">
        <f>IF($A1559=0,"",IFERROR(INDEX(BD_Gestão!J:J,MATCH('Banco de Dados'!$B1559,BD_Gestão!$B:$B,0)),"erro"))</f>
        <v/>
      </c>
      <c r="O1559" s="164" t="str">
        <f>IF($A1559=0,"",IFERROR(INDEX(BD_Gestão!K:K,MATCH('Banco de Dados'!$B1559,BD_Gestão!$B:$B,0)),"erro"))</f>
        <v/>
      </c>
      <c r="P1559" s="169" t="str">
        <f t="shared" si="98"/>
        <v/>
      </c>
      <c r="Q1559" s="170" t="str">
        <f t="shared" si="99"/>
        <v/>
      </c>
      <c r="R1559" s="163" t="e">
        <f t="shared" si="96"/>
        <v>#VALUE!</v>
      </c>
      <c r="S1559" s="163" t="e">
        <f t="shared" si="97"/>
        <v>#VALUE!</v>
      </c>
      <c r="T1559" s="163" t="e">
        <f>INDEX(Controle!O:O,MATCH('Banco de Dados'!A1559,Controle!M:M,0))*E1559/100</f>
        <v>#N/A</v>
      </c>
    </row>
    <row r="1560" spans="1:20" hidden="1" x14ac:dyDescent="0.2">
      <c r="A1560" s="158">
        <f>BD_TS!A1559</f>
        <v>0</v>
      </c>
      <c r="B1560" s="158" t="str">
        <f>SUBSTITUTE(SUBSTITUTE(BD_TS!D1559," ",""),"-","/")</f>
        <v/>
      </c>
      <c r="C1560" s="158">
        <f>BD_TS!E1559</f>
        <v>0</v>
      </c>
      <c r="D1560" s="159">
        <f>BD_TS!F1559</f>
        <v>0</v>
      </c>
      <c r="E1560" s="160">
        <f>BD_TS!B1559</f>
        <v>0</v>
      </c>
      <c r="F1560" s="161">
        <f>BD_TS!C1559</f>
        <v>0</v>
      </c>
      <c r="G1560" s="187">
        <f>BD_TS!H1559</f>
        <v>0</v>
      </c>
      <c r="H1560" s="158" t="str">
        <f>IF($A1560=0,"",IFERROR(INDEX(BD_Gestão!A:A,MATCH('Banco de Dados'!$B1560,BD_Gestão!$B:$B,0)),"erro"))</f>
        <v/>
      </c>
      <c r="I1560" s="162" t="str">
        <f>IF($A1560=0,"",IFERROR(INDEX(BD_Gestão!E:E,MATCH('Banco de Dados'!$B1560,BD_Gestão!$B:$B,0)),"erro"))</f>
        <v/>
      </c>
      <c r="J1560" s="186" t="str">
        <f>IF($A1560=0,"",IFERROR(INDEX(BD_Gestão!B:B,MATCH('Banco de Dados'!$B1560,BD_Gestão!$B:$B,0)),"erro"))</f>
        <v/>
      </c>
      <c r="K1560" s="158" t="str">
        <f>IF($A1560=0,"",IFERROR(INDEX(BD_Gestão!C:C,MATCH('Banco de Dados'!$B1560,BD_Gestão!$B:$B,0)),"erro"))</f>
        <v/>
      </c>
      <c r="L1560" s="158" t="str">
        <f>IF($A1560=0,"",IFERROR(INDEX(BD_Gestão!H:H,MATCH('Banco de Dados'!$B1560,BD_Gestão!$B:$B,0)),"erro"))</f>
        <v/>
      </c>
      <c r="M1560" s="161" t="str">
        <f>IF($A1560=0,"",IFERROR(INDEX(BD_Gestão!F:F,MATCH('Banco de Dados'!$B1560,BD_Gestão!$B:$B,0)),"erro"))</f>
        <v/>
      </c>
      <c r="N1560" s="161" t="str">
        <f>IF($A1560=0,"",IFERROR(INDEX(BD_Gestão!J:J,MATCH('Banco de Dados'!$B1560,BD_Gestão!$B:$B,0)),"erro"))</f>
        <v/>
      </c>
      <c r="O1560" s="164" t="str">
        <f>IF($A1560=0,"",IFERROR(INDEX(BD_Gestão!K:K,MATCH('Banco de Dados'!$B1560,BD_Gestão!$B:$B,0)),"erro"))</f>
        <v/>
      </c>
      <c r="P1560" s="169" t="str">
        <f t="shared" si="98"/>
        <v/>
      </c>
      <c r="Q1560" s="170" t="str">
        <f t="shared" si="99"/>
        <v/>
      </c>
      <c r="R1560" s="163" t="e">
        <f t="shared" si="96"/>
        <v>#VALUE!</v>
      </c>
      <c r="S1560" s="163" t="e">
        <f t="shared" si="97"/>
        <v>#VALUE!</v>
      </c>
      <c r="T1560" s="163" t="e">
        <f>INDEX(Controle!O:O,MATCH('Banco de Dados'!A1560,Controle!M:M,0))*E1560/100</f>
        <v>#N/A</v>
      </c>
    </row>
    <row r="1561" spans="1:20" hidden="1" x14ac:dyDescent="0.2">
      <c r="A1561" s="158">
        <f>BD_TS!A1560</f>
        <v>0</v>
      </c>
      <c r="B1561" s="158" t="str">
        <f>SUBSTITUTE(SUBSTITUTE(BD_TS!D1560," ",""),"-","/")</f>
        <v/>
      </c>
      <c r="C1561" s="158">
        <f>BD_TS!E1560</f>
        <v>0</v>
      </c>
      <c r="D1561" s="159">
        <f>BD_TS!F1560</f>
        <v>0</v>
      </c>
      <c r="E1561" s="160">
        <f>BD_TS!B1560</f>
        <v>0</v>
      </c>
      <c r="F1561" s="161">
        <f>BD_TS!C1560</f>
        <v>0</v>
      </c>
      <c r="G1561" s="187">
        <f>BD_TS!H1560</f>
        <v>0</v>
      </c>
      <c r="H1561" s="158" t="str">
        <f>IF($A1561=0,"",IFERROR(INDEX(BD_Gestão!A:A,MATCH('Banco de Dados'!$B1561,BD_Gestão!$B:$B,0)),"erro"))</f>
        <v/>
      </c>
      <c r="I1561" s="162" t="str">
        <f>IF($A1561=0,"",IFERROR(INDEX(BD_Gestão!E:E,MATCH('Banco de Dados'!$B1561,BD_Gestão!$B:$B,0)),"erro"))</f>
        <v/>
      </c>
      <c r="J1561" s="186" t="str">
        <f>IF($A1561=0,"",IFERROR(INDEX(BD_Gestão!B:B,MATCH('Banco de Dados'!$B1561,BD_Gestão!$B:$B,0)),"erro"))</f>
        <v/>
      </c>
      <c r="K1561" s="158" t="str">
        <f>IF($A1561=0,"",IFERROR(INDEX(BD_Gestão!C:C,MATCH('Banco de Dados'!$B1561,BD_Gestão!$B:$B,0)),"erro"))</f>
        <v/>
      </c>
      <c r="L1561" s="158" t="str">
        <f>IF($A1561=0,"",IFERROR(INDEX(BD_Gestão!H:H,MATCH('Banco de Dados'!$B1561,BD_Gestão!$B:$B,0)),"erro"))</f>
        <v/>
      </c>
      <c r="M1561" s="161" t="str">
        <f>IF($A1561=0,"",IFERROR(INDEX(BD_Gestão!F:F,MATCH('Banco de Dados'!$B1561,BD_Gestão!$B:$B,0)),"erro"))</f>
        <v/>
      </c>
      <c r="N1561" s="161" t="str">
        <f>IF($A1561=0,"",IFERROR(INDEX(BD_Gestão!J:J,MATCH('Banco de Dados'!$B1561,BD_Gestão!$B:$B,0)),"erro"))</f>
        <v/>
      </c>
      <c r="O1561" s="164" t="str">
        <f>IF($A1561=0,"",IFERROR(INDEX(BD_Gestão!K:K,MATCH('Banco de Dados'!$B1561,BD_Gestão!$B:$B,0)),"erro"))</f>
        <v/>
      </c>
      <c r="P1561" s="169" t="str">
        <f t="shared" si="98"/>
        <v/>
      </c>
      <c r="Q1561" s="170" t="str">
        <f t="shared" si="99"/>
        <v/>
      </c>
      <c r="R1561" s="163" t="e">
        <f t="shared" si="96"/>
        <v>#VALUE!</v>
      </c>
      <c r="S1561" s="163" t="e">
        <f t="shared" si="97"/>
        <v>#VALUE!</v>
      </c>
      <c r="T1561" s="163" t="e">
        <f>INDEX(Controle!O:O,MATCH('Banco de Dados'!A1561,Controle!M:M,0))*E1561/100</f>
        <v>#N/A</v>
      </c>
    </row>
    <row r="1562" spans="1:20" hidden="1" x14ac:dyDescent="0.2">
      <c r="A1562" s="158">
        <f>BD_TS!A1561</f>
        <v>0</v>
      </c>
      <c r="B1562" s="158" t="str">
        <f>SUBSTITUTE(SUBSTITUTE(BD_TS!D1561," ",""),"-","/")</f>
        <v/>
      </c>
      <c r="C1562" s="158">
        <f>BD_TS!E1561</f>
        <v>0</v>
      </c>
      <c r="D1562" s="159">
        <f>BD_TS!F1561</f>
        <v>0</v>
      </c>
      <c r="E1562" s="160">
        <f>BD_TS!B1561</f>
        <v>0</v>
      </c>
      <c r="F1562" s="161">
        <f>BD_TS!C1561</f>
        <v>0</v>
      </c>
      <c r="G1562" s="187">
        <f>BD_TS!H1561</f>
        <v>0</v>
      </c>
      <c r="H1562" s="158" t="str">
        <f>IF($A1562=0,"",IFERROR(INDEX(BD_Gestão!A:A,MATCH('Banco de Dados'!$B1562,BD_Gestão!$B:$B,0)),"erro"))</f>
        <v/>
      </c>
      <c r="I1562" s="162" t="str">
        <f>IF($A1562=0,"",IFERROR(INDEX(BD_Gestão!E:E,MATCH('Banco de Dados'!$B1562,BD_Gestão!$B:$B,0)),"erro"))</f>
        <v/>
      </c>
      <c r="J1562" s="186" t="str">
        <f>IF($A1562=0,"",IFERROR(INDEX(BD_Gestão!B:B,MATCH('Banco de Dados'!$B1562,BD_Gestão!$B:$B,0)),"erro"))</f>
        <v/>
      </c>
      <c r="K1562" s="158" t="str">
        <f>IF($A1562=0,"",IFERROR(INDEX(BD_Gestão!C:C,MATCH('Banco de Dados'!$B1562,BD_Gestão!$B:$B,0)),"erro"))</f>
        <v/>
      </c>
      <c r="L1562" s="158" t="str">
        <f>IF($A1562=0,"",IFERROR(INDEX(BD_Gestão!H:H,MATCH('Banco de Dados'!$B1562,BD_Gestão!$B:$B,0)),"erro"))</f>
        <v/>
      </c>
      <c r="M1562" s="161" t="str">
        <f>IF($A1562=0,"",IFERROR(INDEX(BD_Gestão!F:F,MATCH('Banco de Dados'!$B1562,BD_Gestão!$B:$B,0)),"erro"))</f>
        <v/>
      </c>
      <c r="N1562" s="161" t="str">
        <f>IF($A1562=0,"",IFERROR(INDEX(BD_Gestão!J:J,MATCH('Banco de Dados'!$B1562,BD_Gestão!$B:$B,0)),"erro"))</f>
        <v/>
      </c>
      <c r="O1562" s="164" t="str">
        <f>IF($A1562=0,"",IFERROR(INDEX(BD_Gestão!K:K,MATCH('Banco de Dados'!$B1562,BD_Gestão!$B:$B,0)),"erro"))</f>
        <v/>
      </c>
      <c r="P1562" s="169" t="str">
        <f t="shared" si="98"/>
        <v/>
      </c>
      <c r="Q1562" s="170" t="str">
        <f t="shared" si="99"/>
        <v/>
      </c>
      <c r="R1562" s="163" t="e">
        <f t="shared" si="96"/>
        <v>#VALUE!</v>
      </c>
      <c r="S1562" s="163" t="e">
        <f t="shared" si="97"/>
        <v>#VALUE!</v>
      </c>
      <c r="T1562" s="163" t="e">
        <f>INDEX(Controle!O:O,MATCH('Banco de Dados'!A1562,Controle!M:M,0))*E1562/100</f>
        <v>#N/A</v>
      </c>
    </row>
    <row r="1563" spans="1:20" hidden="1" x14ac:dyDescent="0.2">
      <c r="A1563" s="158">
        <f>BD_TS!A1562</f>
        <v>0</v>
      </c>
      <c r="B1563" s="158" t="str">
        <f>SUBSTITUTE(SUBSTITUTE(BD_TS!D1562," ",""),"-","/")</f>
        <v/>
      </c>
      <c r="C1563" s="158">
        <f>BD_TS!E1562</f>
        <v>0</v>
      </c>
      <c r="D1563" s="159">
        <f>BD_TS!F1562</f>
        <v>0</v>
      </c>
      <c r="E1563" s="160">
        <f>BD_TS!B1562</f>
        <v>0</v>
      </c>
      <c r="F1563" s="161">
        <f>BD_TS!C1562</f>
        <v>0</v>
      </c>
      <c r="G1563" s="187">
        <f>BD_TS!H1562</f>
        <v>0</v>
      </c>
      <c r="H1563" s="158" t="str">
        <f>IF($A1563=0,"",IFERROR(INDEX(BD_Gestão!A:A,MATCH('Banco de Dados'!$B1563,BD_Gestão!$B:$B,0)),"erro"))</f>
        <v/>
      </c>
      <c r="I1563" s="162" t="str">
        <f>IF($A1563=0,"",IFERROR(INDEX(BD_Gestão!E:E,MATCH('Banco de Dados'!$B1563,BD_Gestão!$B:$B,0)),"erro"))</f>
        <v/>
      </c>
      <c r="J1563" s="186" t="str">
        <f>IF($A1563=0,"",IFERROR(INDEX(BD_Gestão!B:B,MATCH('Banco de Dados'!$B1563,BD_Gestão!$B:$B,0)),"erro"))</f>
        <v/>
      </c>
      <c r="K1563" s="158" t="str">
        <f>IF($A1563=0,"",IFERROR(INDEX(BD_Gestão!C:C,MATCH('Banco de Dados'!$B1563,BD_Gestão!$B:$B,0)),"erro"))</f>
        <v/>
      </c>
      <c r="L1563" s="158" t="str">
        <f>IF($A1563=0,"",IFERROR(INDEX(BD_Gestão!H:H,MATCH('Banco de Dados'!$B1563,BD_Gestão!$B:$B,0)),"erro"))</f>
        <v/>
      </c>
      <c r="M1563" s="161" t="str">
        <f>IF($A1563=0,"",IFERROR(INDEX(BD_Gestão!F:F,MATCH('Banco de Dados'!$B1563,BD_Gestão!$B:$B,0)),"erro"))</f>
        <v/>
      </c>
      <c r="N1563" s="161" t="str">
        <f>IF($A1563=0,"",IFERROR(INDEX(BD_Gestão!J:J,MATCH('Banco de Dados'!$B1563,BD_Gestão!$B:$B,0)),"erro"))</f>
        <v/>
      </c>
      <c r="O1563" s="164" t="str">
        <f>IF($A1563=0,"",IFERROR(INDEX(BD_Gestão!K:K,MATCH('Banco de Dados'!$B1563,BD_Gestão!$B:$B,0)),"erro"))</f>
        <v/>
      </c>
      <c r="P1563" s="169" t="str">
        <f t="shared" si="98"/>
        <v/>
      </c>
      <c r="Q1563" s="170" t="str">
        <f t="shared" si="99"/>
        <v/>
      </c>
      <c r="R1563" s="163" t="e">
        <f t="shared" si="96"/>
        <v>#VALUE!</v>
      </c>
      <c r="S1563" s="163" t="e">
        <f t="shared" si="97"/>
        <v>#VALUE!</v>
      </c>
      <c r="T1563" s="163" t="e">
        <f>INDEX(Controle!O:O,MATCH('Banco de Dados'!A1563,Controle!M:M,0))*E1563/100</f>
        <v>#N/A</v>
      </c>
    </row>
    <row r="1564" spans="1:20" hidden="1" x14ac:dyDescent="0.2">
      <c r="A1564" s="158">
        <f>BD_TS!A1563</f>
        <v>0</v>
      </c>
      <c r="B1564" s="158" t="str">
        <f>SUBSTITUTE(SUBSTITUTE(BD_TS!D1563," ",""),"-","/")</f>
        <v/>
      </c>
      <c r="C1564" s="158">
        <f>BD_TS!E1563</f>
        <v>0</v>
      </c>
      <c r="D1564" s="159">
        <f>BD_TS!F1563</f>
        <v>0</v>
      </c>
      <c r="E1564" s="160">
        <f>BD_TS!B1563</f>
        <v>0</v>
      </c>
      <c r="F1564" s="161">
        <f>BD_TS!C1563</f>
        <v>0</v>
      </c>
      <c r="G1564" s="187">
        <f>BD_TS!H1563</f>
        <v>0</v>
      </c>
      <c r="H1564" s="158" t="str">
        <f>IF($A1564=0,"",IFERROR(INDEX(BD_Gestão!A:A,MATCH('Banco de Dados'!$B1564,BD_Gestão!$B:$B,0)),"erro"))</f>
        <v/>
      </c>
      <c r="I1564" s="162" t="str">
        <f>IF($A1564=0,"",IFERROR(INDEX(BD_Gestão!E:E,MATCH('Banco de Dados'!$B1564,BD_Gestão!$B:$B,0)),"erro"))</f>
        <v/>
      </c>
      <c r="J1564" s="186" t="str">
        <f>IF($A1564=0,"",IFERROR(INDEX(BD_Gestão!B:B,MATCH('Banco de Dados'!$B1564,BD_Gestão!$B:$B,0)),"erro"))</f>
        <v/>
      </c>
      <c r="K1564" s="158" t="str">
        <f>IF($A1564=0,"",IFERROR(INDEX(BD_Gestão!C:C,MATCH('Banco de Dados'!$B1564,BD_Gestão!$B:$B,0)),"erro"))</f>
        <v/>
      </c>
      <c r="L1564" s="158" t="str">
        <f>IF($A1564=0,"",IFERROR(INDEX(BD_Gestão!H:H,MATCH('Banco de Dados'!$B1564,BD_Gestão!$B:$B,0)),"erro"))</f>
        <v/>
      </c>
      <c r="M1564" s="161" t="str">
        <f>IF($A1564=0,"",IFERROR(INDEX(BD_Gestão!F:F,MATCH('Banco de Dados'!$B1564,BD_Gestão!$B:$B,0)),"erro"))</f>
        <v/>
      </c>
      <c r="N1564" s="161" t="str">
        <f>IF($A1564=0,"",IFERROR(INDEX(BD_Gestão!J:J,MATCH('Banco de Dados'!$B1564,BD_Gestão!$B:$B,0)),"erro"))</f>
        <v/>
      </c>
      <c r="O1564" s="164" t="str">
        <f>IF($A1564=0,"",IFERROR(INDEX(BD_Gestão!K:K,MATCH('Banco de Dados'!$B1564,BD_Gestão!$B:$B,0)),"erro"))</f>
        <v/>
      </c>
      <c r="P1564" s="169" t="str">
        <f t="shared" si="98"/>
        <v/>
      </c>
      <c r="Q1564" s="170" t="str">
        <f t="shared" si="99"/>
        <v/>
      </c>
      <c r="R1564" s="163" t="e">
        <f t="shared" si="96"/>
        <v>#VALUE!</v>
      </c>
      <c r="S1564" s="163" t="e">
        <f t="shared" si="97"/>
        <v>#VALUE!</v>
      </c>
      <c r="T1564" s="163" t="e">
        <f>INDEX(Controle!O:O,MATCH('Banco de Dados'!A1564,Controle!M:M,0))*E1564/100</f>
        <v>#N/A</v>
      </c>
    </row>
    <row r="1565" spans="1:20" hidden="1" x14ac:dyDescent="0.2">
      <c r="A1565" s="158">
        <f>BD_TS!A1564</f>
        <v>0</v>
      </c>
      <c r="B1565" s="158" t="str">
        <f>SUBSTITUTE(SUBSTITUTE(BD_TS!D1564," ",""),"-","/")</f>
        <v/>
      </c>
      <c r="C1565" s="158">
        <f>BD_TS!E1564</f>
        <v>0</v>
      </c>
      <c r="D1565" s="159">
        <f>BD_TS!F1564</f>
        <v>0</v>
      </c>
      <c r="E1565" s="160">
        <f>BD_TS!B1564</f>
        <v>0</v>
      </c>
      <c r="F1565" s="161">
        <f>BD_TS!C1564</f>
        <v>0</v>
      </c>
      <c r="G1565" s="187">
        <f>BD_TS!H1564</f>
        <v>0</v>
      </c>
      <c r="H1565" s="158" t="str">
        <f>IF($A1565=0,"",IFERROR(INDEX(BD_Gestão!A:A,MATCH('Banco de Dados'!$B1565,BD_Gestão!$B:$B,0)),"erro"))</f>
        <v/>
      </c>
      <c r="I1565" s="162" t="str">
        <f>IF($A1565=0,"",IFERROR(INDEX(BD_Gestão!E:E,MATCH('Banco de Dados'!$B1565,BD_Gestão!$B:$B,0)),"erro"))</f>
        <v/>
      </c>
      <c r="J1565" s="186" t="str">
        <f>IF($A1565=0,"",IFERROR(INDEX(BD_Gestão!B:B,MATCH('Banco de Dados'!$B1565,BD_Gestão!$B:$B,0)),"erro"))</f>
        <v/>
      </c>
      <c r="K1565" s="158" t="str">
        <f>IF($A1565=0,"",IFERROR(INDEX(BD_Gestão!C:C,MATCH('Banco de Dados'!$B1565,BD_Gestão!$B:$B,0)),"erro"))</f>
        <v/>
      </c>
      <c r="L1565" s="158" t="str">
        <f>IF($A1565=0,"",IFERROR(INDEX(BD_Gestão!H:H,MATCH('Banco de Dados'!$B1565,BD_Gestão!$B:$B,0)),"erro"))</f>
        <v/>
      </c>
      <c r="M1565" s="161" t="str">
        <f>IF($A1565=0,"",IFERROR(INDEX(BD_Gestão!F:F,MATCH('Banco de Dados'!$B1565,BD_Gestão!$B:$B,0)),"erro"))</f>
        <v/>
      </c>
      <c r="N1565" s="161" t="str">
        <f>IF($A1565=0,"",IFERROR(INDEX(BD_Gestão!J:J,MATCH('Banco de Dados'!$B1565,BD_Gestão!$B:$B,0)),"erro"))</f>
        <v/>
      </c>
      <c r="O1565" s="164" t="str">
        <f>IF($A1565=0,"",IFERROR(INDEX(BD_Gestão!K:K,MATCH('Banco de Dados'!$B1565,BD_Gestão!$B:$B,0)),"erro"))</f>
        <v/>
      </c>
      <c r="P1565" s="169" t="str">
        <f t="shared" si="98"/>
        <v/>
      </c>
      <c r="Q1565" s="170" t="str">
        <f t="shared" si="99"/>
        <v/>
      </c>
      <c r="R1565" s="163" t="e">
        <f t="shared" si="96"/>
        <v>#VALUE!</v>
      </c>
      <c r="S1565" s="163" t="e">
        <f t="shared" si="97"/>
        <v>#VALUE!</v>
      </c>
      <c r="T1565" s="163" t="e">
        <f>INDEX(Controle!O:O,MATCH('Banco de Dados'!A1565,Controle!M:M,0))*E1565/100</f>
        <v>#N/A</v>
      </c>
    </row>
    <row r="1566" spans="1:20" hidden="1" x14ac:dyDescent="0.2">
      <c r="A1566" s="158">
        <f>BD_TS!A1565</f>
        <v>0</v>
      </c>
      <c r="B1566" s="158" t="str">
        <f>SUBSTITUTE(SUBSTITUTE(BD_TS!D1565," ",""),"-","/")</f>
        <v/>
      </c>
      <c r="C1566" s="158">
        <f>BD_TS!E1565</f>
        <v>0</v>
      </c>
      <c r="D1566" s="159">
        <f>BD_TS!F1565</f>
        <v>0</v>
      </c>
      <c r="E1566" s="160">
        <f>BD_TS!B1565</f>
        <v>0</v>
      </c>
      <c r="F1566" s="161">
        <f>BD_TS!C1565</f>
        <v>0</v>
      </c>
      <c r="G1566" s="187">
        <f>BD_TS!H1565</f>
        <v>0</v>
      </c>
      <c r="H1566" s="158" t="str">
        <f>IF($A1566=0,"",IFERROR(INDEX(BD_Gestão!A:A,MATCH('Banco de Dados'!$B1566,BD_Gestão!$B:$B,0)),"erro"))</f>
        <v/>
      </c>
      <c r="I1566" s="162" t="str">
        <f>IF($A1566=0,"",IFERROR(INDEX(BD_Gestão!E:E,MATCH('Banco de Dados'!$B1566,BD_Gestão!$B:$B,0)),"erro"))</f>
        <v/>
      </c>
      <c r="J1566" s="186" t="str">
        <f>IF($A1566=0,"",IFERROR(INDEX(BD_Gestão!B:B,MATCH('Banco de Dados'!$B1566,BD_Gestão!$B:$B,0)),"erro"))</f>
        <v/>
      </c>
      <c r="K1566" s="158" t="str">
        <f>IF($A1566=0,"",IFERROR(INDEX(BD_Gestão!C:C,MATCH('Banco de Dados'!$B1566,BD_Gestão!$B:$B,0)),"erro"))</f>
        <v/>
      </c>
      <c r="L1566" s="158" t="str">
        <f>IF($A1566=0,"",IFERROR(INDEX(BD_Gestão!H:H,MATCH('Banco de Dados'!$B1566,BD_Gestão!$B:$B,0)),"erro"))</f>
        <v/>
      </c>
      <c r="M1566" s="161" t="str">
        <f>IF($A1566=0,"",IFERROR(INDEX(BD_Gestão!F:F,MATCH('Banco de Dados'!$B1566,BD_Gestão!$B:$B,0)),"erro"))</f>
        <v/>
      </c>
      <c r="N1566" s="161" t="str">
        <f>IF($A1566=0,"",IFERROR(INDEX(BD_Gestão!J:J,MATCH('Banco de Dados'!$B1566,BD_Gestão!$B:$B,0)),"erro"))</f>
        <v/>
      </c>
      <c r="O1566" s="164" t="str">
        <f>IF($A1566=0,"",IFERROR(INDEX(BD_Gestão!K:K,MATCH('Banco de Dados'!$B1566,BD_Gestão!$B:$B,0)),"erro"))</f>
        <v/>
      </c>
      <c r="P1566" s="169" t="str">
        <f t="shared" si="98"/>
        <v/>
      </c>
      <c r="Q1566" s="170" t="str">
        <f t="shared" si="99"/>
        <v/>
      </c>
      <c r="R1566" s="163" t="e">
        <f t="shared" si="96"/>
        <v>#VALUE!</v>
      </c>
      <c r="S1566" s="163" t="e">
        <f t="shared" si="97"/>
        <v>#VALUE!</v>
      </c>
      <c r="T1566" s="163" t="e">
        <f>INDEX(Controle!O:O,MATCH('Banco de Dados'!A1566,Controle!M:M,0))*E1566/100</f>
        <v>#N/A</v>
      </c>
    </row>
    <row r="1567" spans="1:20" hidden="1" x14ac:dyDescent="0.2">
      <c r="A1567" s="158">
        <f>BD_TS!A1566</f>
        <v>0</v>
      </c>
      <c r="B1567" s="158" t="str">
        <f>SUBSTITUTE(SUBSTITUTE(BD_TS!D1566," ",""),"-","/")</f>
        <v/>
      </c>
      <c r="C1567" s="158">
        <f>BD_TS!E1566</f>
        <v>0</v>
      </c>
      <c r="D1567" s="159">
        <f>BD_TS!F1566</f>
        <v>0</v>
      </c>
      <c r="E1567" s="160">
        <f>BD_TS!B1566</f>
        <v>0</v>
      </c>
      <c r="F1567" s="161">
        <f>BD_TS!C1566</f>
        <v>0</v>
      </c>
      <c r="G1567" s="187">
        <f>BD_TS!H1566</f>
        <v>0</v>
      </c>
      <c r="H1567" s="158" t="str">
        <f>IF($A1567=0,"",IFERROR(INDEX(BD_Gestão!A:A,MATCH('Banco de Dados'!$B1567,BD_Gestão!$B:$B,0)),"erro"))</f>
        <v/>
      </c>
      <c r="I1567" s="162" t="str">
        <f>IF($A1567=0,"",IFERROR(INDEX(BD_Gestão!E:E,MATCH('Banco de Dados'!$B1567,BD_Gestão!$B:$B,0)),"erro"))</f>
        <v/>
      </c>
      <c r="J1567" s="186" t="str">
        <f>IF($A1567=0,"",IFERROR(INDEX(BD_Gestão!B:B,MATCH('Banco de Dados'!$B1567,BD_Gestão!$B:$B,0)),"erro"))</f>
        <v/>
      </c>
      <c r="K1567" s="158" t="str">
        <f>IF($A1567=0,"",IFERROR(INDEX(BD_Gestão!C:C,MATCH('Banco de Dados'!$B1567,BD_Gestão!$B:$B,0)),"erro"))</f>
        <v/>
      </c>
      <c r="L1567" s="158" t="str">
        <f>IF($A1567=0,"",IFERROR(INDEX(BD_Gestão!H:H,MATCH('Banco de Dados'!$B1567,BD_Gestão!$B:$B,0)),"erro"))</f>
        <v/>
      </c>
      <c r="M1567" s="161" t="str">
        <f>IF($A1567=0,"",IFERROR(INDEX(BD_Gestão!F:F,MATCH('Banco de Dados'!$B1567,BD_Gestão!$B:$B,0)),"erro"))</f>
        <v/>
      </c>
      <c r="N1567" s="161" t="str">
        <f>IF($A1567=0,"",IFERROR(INDEX(BD_Gestão!J:J,MATCH('Banco de Dados'!$B1567,BD_Gestão!$B:$B,0)),"erro"))</f>
        <v/>
      </c>
      <c r="O1567" s="164" t="str">
        <f>IF($A1567=0,"",IFERROR(INDEX(BD_Gestão!K:K,MATCH('Banco de Dados'!$B1567,BD_Gestão!$B:$B,0)),"erro"))</f>
        <v/>
      </c>
      <c r="P1567" s="169" t="str">
        <f t="shared" si="98"/>
        <v/>
      </c>
      <c r="Q1567" s="170" t="str">
        <f t="shared" si="99"/>
        <v/>
      </c>
      <c r="R1567" s="163" t="e">
        <f t="shared" si="96"/>
        <v>#VALUE!</v>
      </c>
      <c r="S1567" s="163" t="e">
        <f t="shared" si="97"/>
        <v>#VALUE!</v>
      </c>
      <c r="T1567" s="163" t="e">
        <f>INDEX(Controle!O:O,MATCH('Banco de Dados'!A1567,Controle!M:M,0))*E1567/100</f>
        <v>#N/A</v>
      </c>
    </row>
    <row r="1568" spans="1:20" hidden="1" x14ac:dyDescent="0.2">
      <c r="A1568" s="158">
        <f>BD_TS!A1567</f>
        <v>0</v>
      </c>
      <c r="B1568" s="158" t="str">
        <f>SUBSTITUTE(SUBSTITUTE(BD_TS!D1567," ",""),"-","/")</f>
        <v/>
      </c>
      <c r="C1568" s="158">
        <f>BD_TS!E1567</f>
        <v>0</v>
      </c>
      <c r="D1568" s="159">
        <f>BD_TS!F1567</f>
        <v>0</v>
      </c>
      <c r="E1568" s="160">
        <f>BD_TS!B1567</f>
        <v>0</v>
      </c>
      <c r="F1568" s="161">
        <f>BD_TS!C1567</f>
        <v>0</v>
      </c>
      <c r="G1568" s="187">
        <f>BD_TS!H1567</f>
        <v>0</v>
      </c>
      <c r="H1568" s="158" t="str">
        <f>IF($A1568=0,"",IFERROR(INDEX(BD_Gestão!A:A,MATCH('Banco de Dados'!$B1568,BD_Gestão!$B:$B,0)),"erro"))</f>
        <v/>
      </c>
      <c r="I1568" s="162" t="str">
        <f>IF($A1568=0,"",IFERROR(INDEX(BD_Gestão!E:E,MATCH('Banco de Dados'!$B1568,BD_Gestão!$B:$B,0)),"erro"))</f>
        <v/>
      </c>
      <c r="J1568" s="186" t="str">
        <f>IF($A1568=0,"",IFERROR(INDEX(BD_Gestão!B:B,MATCH('Banco de Dados'!$B1568,BD_Gestão!$B:$B,0)),"erro"))</f>
        <v/>
      </c>
      <c r="K1568" s="158" t="str">
        <f>IF($A1568=0,"",IFERROR(INDEX(BD_Gestão!C:C,MATCH('Banco de Dados'!$B1568,BD_Gestão!$B:$B,0)),"erro"))</f>
        <v/>
      </c>
      <c r="L1568" s="158" t="str">
        <f>IF($A1568=0,"",IFERROR(INDEX(BD_Gestão!H:H,MATCH('Banco de Dados'!$B1568,BD_Gestão!$B:$B,0)),"erro"))</f>
        <v/>
      </c>
      <c r="M1568" s="161" t="str">
        <f>IF($A1568=0,"",IFERROR(INDEX(BD_Gestão!F:F,MATCH('Banco de Dados'!$B1568,BD_Gestão!$B:$B,0)),"erro"))</f>
        <v/>
      </c>
      <c r="N1568" s="161" t="str">
        <f>IF($A1568=0,"",IFERROR(INDEX(BD_Gestão!J:J,MATCH('Banco de Dados'!$B1568,BD_Gestão!$B:$B,0)),"erro"))</f>
        <v/>
      </c>
      <c r="O1568" s="164" t="str">
        <f>IF($A1568=0,"",IFERROR(INDEX(BD_Gestão!K:K,MATCH('Banco de Dados'!$B1568,BD_Gestão!$B:$B,0)),"erro"))</f>
        <v/>
      </c>
      <c r="P1568" s="169" t="str">
        <f t="shared" si="98"/>
        <v/>
      </c>
      <c r="Q1568" s="170" t="str">
        <f t="shared" si="99"/>
        <v/>
      </c>
      <c r="R1568" s="163" t="e">
        <f t="shared" si="96"/>
        <v>#VALUE!</v>
      </c>
      <c r="S1568" s="163" t="e">
        <f t="shared" si="97"/>
        <v>#VALUE!</v>
      </c>
      <c r="T1568" s="163" t="e">
        <f>INDEX(Controle!O:O,MATCH('Banco de Dados'!A1568,Controle!M:M,0))*E1568/100</f>
        <v>#N/A</v>
      </c>
    </row>
    <row r="1569" spans="1:20" hidden="1" x14ac:dyDescent="0.2">
      <c r="A1569" s="158">
        <f>BD_TS!A1568</f>
        <v>0</v>
      </c>
      <c r="B1569" s="158" t="str">
        <f>SUBSTITUTE(SUBSTITUTE(BD_TS!D1568," ",""),"-","/")</f>
        <v/>
      </c>
      <c r="C1569" s="158">
        <f>BD_TS!E1568</f>
        <v>0</v>
      </c>
      <c r="D1569" s="159">
        <f>BD_TS!F1568</f>
        <v>0</v>
      </c>
      <c r="E1569" s="160">
        <f>BD_TS!B1568</f>
        <v>0</v>
      </c>
      <c r="F1569" s="161">
        <f>BD_TS!C1568</f>
        <v>0</v>
      </c>
      <c r="G1569" s="187">
        <f>BD_TS!H1568</f>
        <v>0</v>
      </c>
      <c r="H1569" s="158" t="str">
        <f>IF($A1569=0,"",IFERROR(INDEX(BD_Gestão!A:A,MATCH('Banco de Dados'!$B1569,BD_Gestão!$B:$B,0)),"erro"))</f>
        <v/>
      </c>
      <c r="I1569" s="162" t="str">
        <f>IF($A1569=0,"",IFERROR(INDEX(BD_Gestão!E:E,MATCH('Banco de Dados'!$B1569,BD_Gestão!$B:$B,0)),"erro"))</f>
        <v/>
      </c>
      <c r="J1569" s="186" t="str">
        <f>IF($A1569=0,"",IFERROR(INDEX(BD_Gestão!B:B,MATCH('Banco de Dados'!$B1569,BD_Gestão!$B:$B,0)),"erro"))</f>
        <v/>
      </c>
      <c r="K1569" s="158" t="str">
        <f>IF($A1569=0,"",IFERROR(INDEX(BD_Gestão!C:C,MATCH('Banco de Dados'!$B1569,BD_Gestão!$B:$B,0)),"erro"))</f>
        <v/>
      </c>
      <c r="L1569" s="158" t="str">
        <f>IF($A1569=0,"",IFERROR(INDEX(BD_Gestão!H:H,MATCH('Banco de Dados'!$B1569,BD_Gestão!$B:$B,0)),"erro"))</f>
        <v/>
      </c>
      <c r="M1569" s="161" t="str">
        <f>IF($A1569=0,"",IFERROR(INDEX(BD_Gestão!F:F,MATCH('Banco de Dados'!$B1569,BD_Gestão!$B:$B,0)),"erro"))</f>
        <v/>
      </c>
      <c r="N1569" s="161" t="str">
        <f>IF($A1569=0,"",IFERROR(INDEX(BD_Gestão!J:J,MATCH('Banco de Dados'!$B1569,BD_Gestão!$B:$B,0)),"erro"))</f>
        <v/>
      </c>
      <c r="O1569" s="164" t="str">
        <f>IF($A1569=0,"",IFERROR(INDEX(BD_Gestão!K:K,MATCH('Banco de Dados'!$B1569,BD_Gestão!$B:$B,0)),"erro"))</f>
        <v/>
      </c>
      <c r="P1569" s="169" t="str">
        <f t="shared" si="98"/>
        <v/>
      </c>
      <c r="Q1569" s="170" t="str">
        <f t="shared" si="99"/>
        <v/>
      </c>
      <c r="R1569" s="163" t="e">
        <f t="shared" si="96"/>
        <v>#VALUE!</v>
      </c>
      <c r="S1569" s="163" t="e">
        <f t="shared" si="97"/>
        <v>#VALUE!</v>
      </c>
      <c r="T1569" s="163" t="e">
        <f>INDEX(Controle!O:O,MATCH('Banco de Dados'!A1569,Controle!M:M,0))*E1569/100</f>
        <v>#N/A</v>
      </c>
    </row>
    <row r="1570" spans="1:20" hidden="1" x14ac:dyDescent="0.2">
      <c r="A1570" s="158">
        <f>BD_TS!A1569</f>
        <v>0</v>
      </c>
      <c r="B1570" s="158" t="str">
        <f>SUBSTITUTE(SUBSTITUTE(BD_TS!D1569," ",""),"-","/")</f>
        <v/>
      </c>
      <c r="C1570" s="158">
        <f>BD_TS!E1569</f>
        <v>0</v>
      </c>
      <c r="D1570" s="159">
        <f>BD_TS!F1569</f>
        <v>0</v>
      </c>
      <c r="E1570" s="160">
        <f>BD_TS!B1569</f>
        <v>0</v>
      </c>
      <c r="F1570" s="161">
        <f>BD_TS!C1569</f>
        <v>0</v>
      </c>
      <c r="G1570" s="187">
        <f>BD_TS!H1569</f>
        <v>0</v>
      </c>
      <c r="H1570" s="158" t="str">
        <f>IF($A1570=0,"",IFERROR(INDEX(BD_Gestão!A:A,MATCH('Banco de Dados'!$B1570,BD_Gestão!$B:$B,0)),"erro"))</f>
        <v/>
      </c>
      <c r="I1570" s="162" t="str">
        <f>IF($A1570=0,"",IFERROR(INDEX(BD_Gestão!E:E,MATCH('Banco de Dados'!$B1570,BD_Gestão!$B:$B,0)),"erro"))</f>
        <v/>
      </c>
      <c r="J1570" s="186" t="str">
        <f>IF($A1570=0,"",IFERROR(INDEX(BD_Gestão!B:B,MATCH('Banco de Dados'!$B1570,BD_Gestão!$B:$B,0)),"erro"))</f>
        <v/>
      </c>
      <c r="K1570" s="158" t="str">
        <f>IF($A1570=0,"",IFERROR(INDEX(BD_Gestão!C:C,MATCH('Banco de Dados'!$B1570,BD_Gestão!$B:$B,0)),"erro"))</f>
        <v/>
      </c>
      <c r="L1570" s="158" t="str">
        <f>IF($A1570=0,"",IFERROR(INDEX(BD_Gestão!H:H,MATCH('Banco de Dados'!$B1570,BD_Gestão!$B:$B,0)),"erro"))</f>
        <v/>
      </c>
      <c r="M1570" s="161" t="str">
        <f>IF($A1570=0,"",IFERROR(INDEX(BD_Gestão!F:F,MATCH('Banco de Dados'!$B1570,BD_Gestão!$B:$B,0)),"erro"))</f>
        <v/>
      </c>
      <c r="N1570" s="161" t="str">
        <f>IF($A1570=0,"",IFERROR(INDEX(BD_Gestão!J:J,MATCH('Banco de Dados'!$B1570,BD_Gestão!$B:$B,0)),"erro"))</f>
        <v/>
      </c>
      <c r="O1570" s="164" t="str">
        <f>IF($A1570=0,"",IFERROR(INDEX(BD_Gestão!K:K,MATCH('Banco de Dados'!$B1570,BD_Gestão!$B:$B,0)),"erro"))</f>
        <v/>
      </c>
      <c r="P1570" s="169" t="str">
        <f t="shared" si="98"/>
        <v/>
      </c>
      <c r="Q1570" s="170" t="str">
        <f t="shared" si="99"/>
        <v/>
      </c>
      <c r="R1570" s="163" t="e">
        <f t="shared" si="96"/>
        <v>#VALUE!</v>
      </c>
      <c r="S1570" s="163" t="e">
        <f t="shared" si="97"/>
        <v>#VALUE!</v>
      </c>
      <c r="T1570" s="163" t="e">
        <f>INDEX(Controle!O:O,MATCH('Banco de Dados'!A1570,Controle!M:M,0))*E1570/100</f>
        <v>#N/A</v>
      </c>
    </row>
    <row r="1571" spans="1:20" hidden="1" x14ac:dyDescent="0.2">
      <c r="A1571" s="158">
        <f>BD_TS!A1570</f>
        <v>0</v>
      </c>
      <c r="B1571" s="158" t="str">
        <f>SUBSTITUTE(SUBSTITUTE(BD_TS!D1570," ",""),"-","/")</f>
        <v/>
      </c>
      <c r="C1571" s="158">
        <f>BD_TS!E1570</f>
        <v>0</v>
      </c>
      <c r="D1571" s="159">
        <f>BD_TS!F1570</f>
        <v>0</v>
      </c>
      <c r="E1571" s="160">
        <f>BD_TS!B1570</f>
        <v>0</v>
      </c>
      <c r="F1571" s="161">
        <f>BD_TS!C1570</f>
        <v>0</v>
      </c>
      <c r="G1571" s="187">
        <f>BD_TS!H1570</f>
        <v>0</v>
      </c>
      <c r="H1571" s="158" t="str">
        <f>IF($A1571=0,"",IFERROR(INDEX(BD_Gestão!A:A,MATCH('Banco de Dados'!$B1571,BD_Gestão!$B:$B,0)),"erro"))</f>
        <v/>
      </c>
      <c r="I1571" s="162" t="str">
        <f>IF($A1571=0,"",IFERROR(INDEX(BD_Gestão!E:E,MATCH('Banco de Dados'!$B1571,BD_Gestão!$B:$B,0)),"erro"))</f>
        <v/>
      </c>
      <c r="J1571" s="186" t="str">
        <f>IF($A1571=0,"",IFERROR(INDEX(BD_Gestão!B:B,MATCH('Banco de Dados'!$B1571,BD_Gestão!$B:$B,0)),"erro"))</f>
        <v/>
      </c>
      <c r="K1571" s="158" t="str">
        <f>IF($A1571=0,"",IFERROR(INDEX(BD_Gestão!C:C,MATCH('Banco de Dados'!$B1571,BD_Gestão!$B:$B,0)),"erro"))</f>
        <v/>
      </c>
      <c r="L1571" s="158" t="str">
        <f>IF($A1571=0,"",IFERROR(INDEX(BD_Gestão!H:H,MATCH('Banco de Dados'!$B1571,BD_Gestão!$B:$B,0)),"erro"))</f>
        <v/>
      </c>
      <c r="M1571" s="161" t="str">
        <f>IF($A1571=0,"",IFERROR(INDEX(BD_Gestão!F:F,MATCH('Banco de Dados'!$B1571,BD_Gestão!$B:$B,0)),"erro"))</f>
        <v/>
      </c>
      <c r="N1571" s="161" t="str">
        <f>IF($A1571=0,"",IFERROR(INDEX(BD_Gestão!J:J,MATCH('Banco de Dados'!$B1571,BD_Gestão!$B:$B,0)),"erro"))</f>
        <v/>
      </c>
      <c r="O1571" s="164" t="str">
        <f>IF($A1571=0,"",IFERROR(INDEX(BD_Gestão!K:K,MATCH('Banco de Dados'!$B1571,BD_Gestão!$B:$B,0)),"erro"))</f>
        <v/>
      </c>
      <c r="P1571" s="169" t="str">
        <f t="shared" si="98"/>
        <v/>
      </c>
      <c r="Q1571" s="170" t="str">
        <f t="shared" si="99"/>
        <v/>
      </c>
      <c r="R1571" s="163" t="e">
        <f t="shared" si="96"/>
        <v>#VALUE!</v>
      </c>
      <c r="S1571" s="163" t="e">
        <f t="shared" si="97"/>
        <v>#VALUE!</v>
      </c>
      <c r="T1571" s="163" t="e">
        <f>INDEX(Controle!O:O,MATCH('Banco de Dados'!A1571,Controle!M:M,0))*E1571/100</f>
        <v>#N/A</v>
      </c>
    </row>
    <row r="1572" spans="1:20" hidden="1" x14ac:dyDescent="0.2">
      <c r="A1572" s="158">
        <f>BD_TS!A1571</f>
        <v>0</v>
      </c>
      <c r="B1572" s="158" t="str">
        <f>SUBSTITUTE(SUBSTITUTE(BD_TS!D1571," ",""),"-","/")</f>
        <v/>
      </c>
      <c r="C1572" s="158">
        <f>BD_TS!E1571</f>
        <v>0</v>
      </c>
      <c r="D1572" s="159">
        <f>BD_TS!F1571</f>
        <v>0</v>
      </c>
      <c r="E1572" s="160">
        <f>BD_TS!B1571</f>
        <v>0</v>
      </c>
      <c r="F1572" s="161">
        <f>BD_TS!C1571</f>
        <v>0</v>
      </c>
      <c r="G1572" s="187">
        <f>BD_TS!H1571</f>
        <v>0</v>
      </c>
      <c r="H1572" s="158" t="str">
        <f>IF($A1572=0,"",IFERROR(INDEX(BD_Gestão!A:A,MATCH('Banco de Dados'!$B1572,BD_Gestão!$B:$B,0)),"erro"))</f>
        <v/>
      </c>
      <c r="I1572" s="162" t="str">
        <f>IF($A1572=0,"",IFERROR(INDEX(BD_Gestão!E:E,MATCH('Banco de Dados'!$B1572,BD_Gestão!$B:$B,0)),"erro"))</f>
        <v/>
      </c>
      <c r="J1572" s="186" t="str">
        <f>IF($A1572=0,"",IFERROR(INDEX(BD_Gestão!B:B,MATCH('Banco de Dados'!$B1572,BD_Gestão!$B:$B,0)),"erro"))</f>
        <v/>
      </c>
      <c r="K1572" s="158" t="str">
        <f>IF($A1572=0,"",IFERROR(INDEX(BD_Gestão!C:C,MATCH('Banco de Dados'!$B1572,BD_Gestão!$B:$B,0)),"erro"))</f>
        <v/>
      </c>
      <c r="L1572" s="158" t="str">
        <f>IF($A1572=0,"",IFERROR(INDEX(BD_Gestão!H:H,MATCH('Banco de Dados'!$B1572,BD_Gestão!$B:$B,0)),"erro"))</f>
        <v/>
      </c>
      <c r="M1572" s="161" t="str">
        <f>IF($A1572=0,"",IFERROR(INDEX(BD_Gestão!F:F,MATCH('Banco de Dados'!$B1572,BD_Gestão!$B:$B,0)),"erro"))</f>
        <v/>
      </c>
      <c r="N1572" s="161" t="str">
        <f>IF($A1572=0,"",IFERROR(INDEX(BD_Gestão!J:J,MATCH('Banco de Dados'!$B1572,BD_Gestão!$B:$B,0)),"erro"))</f>
        <v/>
      </c>
      <c r="O1572" s="164" t="str">
        <f>IF($A1572=0,"",IFERROR(INDEX(BD_Gestão!K:K,MATCH('Banco de Dados'!$B1572,BD_Gestão!$B:$B,0)),"erro"))</f>
        <v/>
      </c>
      <c r="P1572" s="169" t="str">
        <f t="shared" si="98"/>
        <v/>
      </c>
      <c r="Q1572" s="170" t="str">
        <f t="shared" si="99"/>
        <v/>
      </c>
      <c r="R1572" s="163" t="e">
        <f t="shared" si="96"/>
        <v>#VALUE!</v>
      </c>
      <c r="S1572" s="163" t="e">
        <f t="shared" si="97"/>
        <v>#VALUE!</v>
      </c>
      <c r="T1572" s="163" t="e">
        <f>INDEX(Controle!O:O,MATCH('Banco de Dados'!A1572,Controle!M:M,0))*E1572/100</f>
        <v>#N/A</v>
      </c>
    </row>
    <row r="1573" spans="1:20" hidden="1" x14ac:dyDescent="0.2">
      <c r="A1573" s="158">
        <f>BD_TS!A1572</f>
        <v>0</v>
      </c>
      <c r="B1573" s="158" t="str">
        <f>SUBSTITUTE(SUBSTITUTE(BD_TS!D1572," ",""),"-","/")</f>
        <v/>
      </c>
      <c r="C1573" s="158">
        <f>BD_TS!E1572</f>
        <v>0</v>
      </c>
      <c r="D1573" s="159">
        <f>BD_TS!F1572</f>
        <v>0</v>
      </c>
      <c r="E1573" s="160">
        <f>BD_TS!B1572</f>
        <v>0</v>
      </c>
      <c r="F1573" s="161">
        <f>BD_TS!C1572</f>
        <v>0</v>
      </c>
      <c r="G1573" s="187">
        <f>BD_TS!H1572</f>
        <v>0</v>
      </c>
      <c r="H1573" s="158" t="str">
        <f>IF($A1573=0,"",IFERROR(INDEX(BD_Gestão!A:A,MATCH('Banco de Dados'!$B1573,BD_Gestão!$B:$B,0)),"erro"))</f>
        <v/>
      </c>
      <c r="I1573" s="162" t="str">
        <f>IF($A1573=0,"",IFERROR(INDEX(BD_Gestão!E:E,MATCH('Banco de Dados'!$B1573,BD_Gestão!$B:$B,0)),"erro"))</f>
        <v/>
      </c>
      <c r="J1573" s="186" t="str">
        <f>IF($A1573=0,"",IFERROR(INDEX(BD_Gestão!B:B,MATCH('Banco de Dados'!$B1573,BD_Gestão!$B:$B,0)),"erro"))</f>
        <v/>
      </c>
      <c r="K1573" s="158" t="str">
        <f>IF($A1573=0,"",IFERROR(INDEX(BD_Gestão!C:C,MATCH('Banco de Dados'!$B1573,BD_Gestão!$B:$B,0)),"erro"))</f>
        <v/>
      </c>
      <c r="L1573" s="158" t="str">
        <f>IF($A1573=0,"",IFERROR(INDEX(BD_Gestão!H:H,MATCH('Banco de Dados'!$B1573,BD_Gestão!$B:$B,0)),"erro"))</f>
        <v/>
      </c>
      <c r="M1573" s="161" t="str">
        <f>IF($A1573=0,"",IFERROR(INDEX(BD_Gestão!F:F,MATCH('Banco de Dados'!$B1573,BD_Gestão!$B:$B,0)),"erro"))</f>
        <v/>
      </c>
      <c r="N1573" s="161" t="str">
        <f>IF($A1573=0,"",IFERROR(INDEX(BD_Gestão!J:J,MATCH('Banco de Dados'!$B1573,BD_Gestão!$B:$B,0)),"erro"))</f>
        <v/>
      </c>
      <c r="O1573" s="164" t="str">
        <f>IF($A1573=0,"",IFERROR(INDEX(BD_Gestão!K:K,MATCH('Banco de Dados'!$B1573,BD_Gestão!$B:$B,0)),"erro"))</f>
        <v/>
      </c>
      <c r="P1573" s="169" t="str">
        <f t="shared" si="98"/>
        <v/>
      </c>
      <c r="Q1573" s="170" t="str">
        <f t="shared" si="99"/>
        <v/>
      </c>
      <c r="R1573" s="163" t="e">
        <f t="shared" si="96"/>
        <v>#VALUE!</v>
      </c>
      <c r="S1573" s="163" t="e">
        <f t="shared" si="97"/>
        <v>#VALUE!</v>
      </c>
      <c r="T1573" s="163" t="e">
        <f>INDEX(Controle!O:O,MATCH('Banco de Dados'!A1573,Controle!M:M,0))*E1573/100</f>
        <v>#N/A</v>
      </c>
    </row>
    <row r="1574" spans="1:20" hidden="1" x14ac:dyDescent="0.2">
      <c r="A1574" s="158">
        <f>BD_TS!A1573</f>
        <v>0</v>
      </c>
      <c r="B1574" s="158" t="str">
        <f>SUBSTITUTE(SUBSTITUTE(BD_TS!D1573," ",""),"-","/")</f>
        <v/>
      </c>
      <c r="C1574" s="158">
        <f>BD_TS!E1573</f>
        <v>0</v>
      </c>
      <c r="D1574" s="159">
        <f>BD_TS!F1573</f>
        <v>0</v>
      </c>
      <c r="E1574" s="160">
        <f>BD_TS!B1573</f>
        <v>0</v>
      </c>
      <c r="F1574" s="161">
        <f>BD_TS!C1573</f>
        <v>0</v>
      </c>
      <c r="G1574" s="187">
        <f>BD_TS!H1573</f>
        <v>0</v>
      </c>
      <c r="H1574" s="158" t="str">
        <f>IF($A1574=0,"",IFERROR(INDEX(BD_Gestão!A:A,MATCH('Banco de Dados'!$B1574,BD_Gestão!$B:$B,0)),"erro"))</f>
        <v/>
      </c>
      <c r="I1574" s="162" t="str">
        <f>IF($A1574=0,"",IFERROR(INDEX(BD_Gestão!E:E,MATCH('Banco de Dados'!$B1574,BD_Gestão!$B:$B,0)),"erro"))</f>
        <v/>
      </c>
      <c r="J1574" s="186" t="str">
        <f>IF($A1574=0,"",IFERROR(INDEX(BD_Gestão!B:B,MATCH('Banco de Dados'!$B1574,BD_Gestão!$B:$B,0)),"erro"))</f>
        <v/>
      </c>
      <c r="K1574" s="158" t="str">
        <f>IF($A1574=0,"",IFERROR(INDEX(BD_Gestão!C:C,MATCH('Banco de Dados'!$B1574,BD_Gestão!$B:$B,0)),"erro"))</f>
        <v/>
      </c>
      <c r="L1574" s="158" t="str">
        <f>IF($A1574=0,"",IFERROR(INDEX(BD_Gestão!H:H,MATCH('Banco de Dados'!$B1574,BD_Gestão!$B:$B,0)),"erro"))</f>
        <v/>
      </c>
      <c r="M1574" s="161" t="str">
        <f>IF($A1574=0,"",IFERROR(INDEX(BD_Gestão!F:F,MATCH('Banco de Dados'!$B1574,BD_Gestão!$B:$B,0)),"erro"))</f>
        <v/>
      </c>
      <c r="N1574" s="161" t="str">
        <f>IF($A1574=0,"",IFERROR(INDEX(BD_Gestão!J:J,MATCH('Banco de Dados'!$B1574,BD_Gestão!$B:$B,0)),"erro"))</f>
        <v/>
      </c>
      <c r="O1574" s="164" t="str">
        <f>IF($A1574=0,"",IFERROR(INDEX(BD_Gestão!K:K,MATCH('Banco de Dados'!$B1574,BD_Gestão!$B:$B,0)),"erro"))</f>
        <v/>
      </c>
      <c r="P1574" s="169" t="str">
        <f t="shared" si="98"/>
        <v/>
      </c>
      <c r="Q1574" s="170" t="str">
        <f t="shared" si="99"/>
        <v/>
      </c>
      <c r="R1574" s="163" t="e">
        <f t="shared" si="96"/>
        <v>#VALUE!</v>
      </c>
      <c r="S1574" s="163" t="e">
        <f t="shared" si="97"/>
        <v>#VALUE!</v>
      </c>
      <c r="T1574" s="163" t="e">
        <f>INDEX(Controle!O:O,MATCH('Banco de Dados'!A1574,Controle!M:M,0))*E1574/100</f>
        <v>#N/A</v>
      </c>
    </row>
    <row r="1575" spans="1:20" hidden="1" x14ac:dyDescent="0.2">
      <c r="A1575" s="158">
        <f>BD_TS!A1574</f>
        <v>0</v>
      </c>
      <c r="B1575" s="158" t="str">
        <f>SUBSTITUTE(SUBSTITUTE(BD_TS!D1574," ",""),"-","/")</f>
        <v/>
      </c>
      <c r="C1575" s="158">
        <f>BD_TS!E1574</f>
        <v>0</v>
      </c>
      <c r="D1575" s="159">
        <f>BD_TS!F1574</f>
        <v>0</v>
      </c>
      <c r="E1575" s="160">
        <f>BD_TS!B1574</f>
        <v>0</v>
      </c>
      <c r="F1575" s="161">
        <f>BD_TS!C1574</f>
        <v>0</v>
      </c>
      <c r="G1575" s="187">
        <f>BD_TS!H1574</f>
        <v>0</v>
      </c>
      <c r="H1575" s="158" t="str">
        <f>IF($A1575=0,"",IFERROR(INDEX(BD_Gestão!A:A,MATCH('Banco de Dados'!$B1575,BD_Gestão!$B:$B,0)),"erro"))</f>
        <v/>
      </c>
      <c r="I1575" s="162" t="str">
        <f>IF($A1575=0,"",IFERROR(INDEX(BD_Gestão!E:E,MATCH('Banco de Dados'!$B1575,BD_Gestão!$B:$B,0)),"erro"))</f>
        <v/>
      </c>
      <c r="J1575" s="186" t="str">
        <f>IF($A1575=0,"",IFERROR(INDEX(BD_Gestão!B:B,MATCH('Banco de Dados'!$B1575,BD_Gestão!$B:$B,0)),"erro"))</f>
        <v/>
      </c>
      <c r="K1575" s="158" t="str">
        <f>IF($A1575=0,"",IFERROR(INDEX(BD_Gestão!C:C,MATCH('Banco de Dados'!$B1575,BD_Gestão!$B:$B,0)),"erro"))</f>
        <v/>
      </c>
      <c r="L1575" s="158" t="str">
        <f>IF($A1575=0,"",IFERROR(INDEX(BD_Gestão!H:H,MATCH('Banco de Dados'!$B1575,BD_Gestão!$B:$B,0)),"erro"))</f>
        <v/>
      </c>
      <c r="M1575" s="161" t="str">
        <f>IF($A1575=0,"",IFERROR(INDEX(BD_Gestão!F:F,MATCH('Banco de Dados'!$B1575,BD_Gestão!$B:$B,0)),"erro"))</f>
        <v/>
      </c>
      <c r="N1575" s="161" t="str">
        <f>IF($A1575=0,"",IFERROR(INDEX(BD_Gestão!J:J,MATCH('Banco de Dados'!$B1575,BD_Gestão!$B:$B,0)),"erro"))</f>
        <v/>
      </c>
      <c r="O1575" s="164" t="str">
        <f>IF($A1575=0,"",IFERROR(INDEX(BD_Gestão!K:K,MATCH('Banco de Dados'!$B1575,BD_Gestão!$B:$B,0)),"erro"))</f>
        <v/>
      </c>
      <c r="P1575" s="169" t="str">
        <f t="shared" si="98"/>
        <v/>
      </c>
      <c r="Q1575" s="170" t="str">
        <f t="shared" si="99"/>
        <v/>
      </c>
      <c r="R1575" s="163" t="e">
        <f t="shared" si="96"/>
        <v>#VALUE!</v>
      </c>
      <c r="S1575" s="163" t="e">
        <f t="shared" si="97"/>
        <v>#VALUE!</v>
      </c>
      <c r="T1575" s="163" t="e">
        <f>INDEX(Controle!O:O,MATCH('Banco de Dados'!A1575,Controle!M:M,0))*E1575/100</f>
        <v>#N/A</v>
      </c>
    </row>
    <row r="1576" spans="1:20" hidden="1" x14ac:dyDescent="0.2">
      <c r="A1576" s="158">
        <f>BD_TS!A1575</f>
        <v>0</v>
      </c>
      <c r="B1576" s="158" t="str">
        <f>SUBSTITUTE(SUBSTITUTE(BD_TS!D1575," ",""),"-","/")</f>
        <v/>
      </c>
      <c r="C1576" s="158">
        <f>BD_TS!E1575</f>
        <v>0</v>
      </c>
      <c r="D1576" s="159">
        <f>BD_TS!F1575</f>
        <v>0</v>
      </c>
      <c r="E1576" s="160">
        <f>BD_TS!B1575</f>
        <v>0</v>
      </c>
      <c r="F1576" s="161">
        <f>BD_TS!C1575</f>
        <v>0</v>
      </c>
      <c r="G1576" s="187">
        <f>BD_TS!H1575</f>
        <v>0</v>
      </c>
      <c r="H1576" s="158" t="str">
        <f>IF($A1576=0,"",IFERROR(INDEX(BD_Gestão!A:A,MATCH('Banco de Dados'!$B1576,BD_Gestão!$B:$B,0)),"erro"))</f>
        <v/>
      </c>
      <c r="I1576" s="162" t="str">
        <f>IF($A1576=0,"",IFERROR(INDEX(BD_Gestão!E:E,MATCH('Banco de Dados'!$B1576,BD_Gestão!$B:$B,0)),"erro"))</f>
        <v/>
      </c>
      <c r="J1576" s="186" t="str">
        <f>IF($A1576=0,"",IFERROR(INDEX(BD_Gestão!B:B,MATCH('Banco de Dados'!$B1576,BD_Gestão!$B:$B,0)),"erro"))</f>
        <v/>
      </c>
      <c r="K1576" s="158" t="str">
        <f>IF($A1576=0,"",IFERROR(INDEX(BD_Gestão!C:C,MATCH('Banco de Dados'!$B1576,BD_Gestão!$B:$B,0)),"erro"))</f>
        <v/>
      </c>
      <c r="L1576" s="158" t="str">
        <f>IF($A1576=0,"",IFERROR(INDEX(BD_Gestão!H:H,MATCH('Banco de Dados'!$B1576,BD_Gestão!$B:$B,0)),"erro"))</f>
        <v/>
      </c>
      <c r="M1576" s="161" t="str">
        <f>IF($A1576=0,"",IFERROR(INDEX(BD_Gestão!F:F,MATCH('Banco de Dados'!$B1576,BD_Gestão!$B:$B,0)),"erro"))</f>
        <v/>
      </c>
      <c r="N1576" s="161" t="str">
        <f>IF($A1576=0,"",IFERROR(INDEX(BD_Gestão!J:J,MATCH('Banco de Dados'!$B1576,BD_Gestão!$B:$B,0)),"erro"))</f>
        <v/>
      </c>
      <c r="O1576" s="164" t="str">
        <f>IF($A1576=0,"",IFERROR(INDEX(BD_Gestão!K:K,MATCH('Banco de Dados'!$B1576,BD_Gestão!$B:$B,0)),"erro"))</f>
        <v/>
      </c>
      <c r="P1576" s="169" t="str">
        <f t="shared" si="98"/>
        <v/>
      </c>
      <c r="Q1576" s="170" t="str">
        <f t="shared" si="99"/>
        <v/>
      </c>
      <c r="R1576" s="163" t="e">
        <f t="shared" si="96"/>
        <v>#VALUE!</v>
      </c>
      <c r="S1576" s="163" t="e">
        <f t="shared" si="97"/>
        <v>#VALUE!</v>
      </c>
      <c r="T1576" s="163" t="e">
        <f>INDEX(Controle!O:O,MATCH('Banco de Dados'!A1576,Controle!M:M,0))*E1576/100</f>
        <v>#N/A</v>
      </c>
    </row>
    <row r="1577" spans="1:20" hidden="1" x14ac:dyDescent="0.2">
      <c r="A1577" s="158">
        <f>BD_TS!A1576</f>
        <v>0</v>
      </c>
      <c r="B1577" s="158" t="str">
        <f>SUBSTITUTE(SUBSTITUTE(BD_TS!D1576," ",""),"-","/")</f>
        <v/>
      </c>
      <c r="C1577" s="158">
        <f>BD_TS!E1576</f>
        <v>0</v>
      </c>
      <c r="D1577" s="159">
        <f>BD_TS!F1576</f>
        <v>0</v>
      </c>
      <c r="E1577" s="160">
        <f>BD_TS!B1576</f>
        <v>0</v>
      </c>
      <c r="F1577" s="161">
        <f>BD_TS!C1576</f>
        <v>0</v>
      </c>
      <c r="G1577" s="187">
        <f>BD_TS!H1576</f>
        <v>0</v>
      </c>
      <c r="H1577" s="158" t="str">
        <f>IF($A1577=0,"",IFERROR(INDEX(BD_Gestão!A:A,MATCH('Banco de Dados'!$B1577,BD_Gestão!$B:$B,0)),"erro"))</f>
        <v/>
      </c>
      <c r="I1577" s="162" t="str">
        <f>IF($A1577=0,"",IFERROR(INDEX(BD_Gestão!E:E,MATCH('Banco de Dados'!$B1577,BD_Gestão!$B:$B,0)),"erro"))</f>
        <v/>
      </c>
      <c r="J1577" s="186" t="str">
        <f>IF($A1577=0,"",IFERROR(INDEX(BD_Gestão!B:B,MATCH('Banco de Dados'!$B1577,BD_Gestão!$B:$B,0)),"erro"))</f>
        <v/>
      </c>
      <c r="K1577" s="158" t="str">
        <f>IF($A1577=0,"",IFERROR(INDEX(BD_Gestão!C:C,MATCH('Banco de Dados'!$B1577,BD_Gestão!$B:$B,0)),"erro"))</f>
        <v/>
      </c>
      <c r="L1577" s="158" t="str">
        <f>IF($A1577=0,"",IFERROR(INDEX(BD_Gestão!H:H,MATCH('Banco de Dados'!$B1577,BD_Gestão!$B:$B,0)),"erro"))</f>
        <v/>
      </c>
      <c r="M1577" s="161" t="str">
        <f>IF($A1577=0,"",IFERROR(INDEX(BD_Gestão!F:F,MATCH('Banco de Dados'!$B1577,BD_Gestão!$B:$B,0)),"erro"))</f>
        <v/>
      </c>
      <c r="N1577" s="161" t="str">
        <f>IF($A1577=0,"",IFERROR(INDEX(BD_Gestão!J:J,MATCH('Banco de Dados'!$B1577,BD_Gestão!$B:$B,0)),"erro"))</f>
        <v/>
      </c>
      <c r="O1577" s="164" t="str">
        <f>IF($A1577=0,"",IFERROR(INDEX(BD_Gestão!K:K,MATCH('Banco de Dados'!$B1577,BD_Gestão!$B:$B,0)),"erro"))</f>
        <v/>
      </c>
      <c r="P1577" s="169" t="str">
        <f t="shared" si="98"/>
        <v/>
      </c>
      <c r="Q1577" s="170" t="str">
        <f t="shared" si="99"/>
        <v/>
      </c>
      <c r="R1577" s="163" t="e">
        <f t="shared" si="96"/>
        <v>#VALUE!</v>
      </c>
      <c r="S1577" s="163" t="e">
        <f t="shared" si="97"/>
        <v>#VALUE!</v>
      </c>
      <c r="T1577" s="163" t="e">
        <f>INDEX(Controle!O:O,MATCH('Banco de Dados'!A1577,Controle!M:M,0))*E1577/100</f>
        <v>#N/A</v>
      </c>
    </row>
    <row r="1578" spans="1:20" hidden="1" x14ac:dyDescent="0.2">
      <c r="A1578" s="158">
        <f>BD_TS!A1577</f>
        <v>0</v>
      </c>
      <c r="B1578" s="158" t="str">
        <f>SUBSTITUTE(SUBSTITUTE(BD_TS!D1577," ",""),"-","/")</f>
        <v/>
      </c>
      <c r="C1578" s="158">
        <f>BD_TS!E1577</f>
        <v>0</v>
      </c>
      <c r="D1578" s="159">
        <f>BD_TS!F1577</f>
        <v>0</v>
      </c>
      <c r="E1578" s="160">
        <f>BD_TS!B1577</f>
        <v>0</v>
      </c>
      <c r="F1578" s="161">
        <f>BD_TS!C1577</f>
        <v>0</v>
      </c>
      <c r="G1578" s="187">
        <f>BD_TS!H1577</f>
        <v>0</v>
      </c>
      <c r="H1578" s="158" t="str">
        <f>IF($A1578=0,"",IFERROR(INDEX(BD_Gestão!A:A,MATCH('Banco de Dados'!$B1578,BD_Gestão!$B:$B,0)),"erro"))</f>
        <v/>
      </c>
      <c r="I1578" s="162" t="str">
        <f>IF($A1578=0,"",IFERROR(INDEX(BD_Gestão!E:E,MATCH('Banco de Dados'!$B1578,BD_Gestão!$B:$B,0)),"erro"))</f>
        <v/>
      </c>
      <c r="J1578" s="186" t="str">
        <f>IF($A1578=0,"",IFERROR(INDEX(BD_Gestão!B:B,MATCH('Banco de Dados'!$B1578,BD_Gestão!$B:$B,0)),"erro"))</f>
        <v/>
      </c>
      <c r="K1578" s="158" t="str">
        <f>IF($A1578=0,"",IFERROR(INDEX(BD_Gestão!C:C,MATCH('Banco de Dados'!$B1578,BD_Gestão!$B:$B,0)),"erro"))</f>
        <v/>
      </c>
      <c r="L1578" s="158" t="str">
        <f>IF($A1578=0,"",IFERROR(INDEX(BD_Gestão!H:H,MATCH('Banco de Dados'!$B1578,BD_Gestão!$B:$B,0)),"erro"))</f>
        <v/>
      </c>
      <c r="M1578" s="161" t="str">
        <f>IF($A1578=0,"",IFERROR(INDEX(BD_Gestão!F:F,MATCH('Banco de Dados'!$B1578,BD_Gestão!$B:$B,0)),"erro"))</f>
        <v/>
      </c>
      <c r="N1578" s="161" t="str">
        <f>IF($A1578=0,"",IFERROR(INDEX(BD_Gestão!J:J,MATCH('Banco de Dados'!$B1578,BD_Gestão!$B:$B,0)),"erro"))</f>
        <v/>
      </c>
      <c r="O1578" s="164" t="str">
        <f>IF($A1578=0,"",IFERROR(INDEX(BD_Gestão!K:K,MATCH('Banco de Dados'!$B1578,BD_Gestão!$B:$B,0)),"erro"))</f>
        <v/>
      </c>
      <c r="P1578" s="169" t="str">
        <f t="shared" si="98"/>
        <v/>
      </c>
      <c r="Q1578" s="170" t="str">
        <f t="shared" si="99"/>
        <v/>
      </c>
      <c r="R1578" s="163" t="e">
        <f t="shared" si="96"/>
        <v>#VALUE!</v>
      </c>
      <c r="S1578" s="163" t="e">
        <f t="shared" si="97"/>
        <v>#VALUE!</v>
      </c>
      <c r="T1578" s="163" t="e">
        <f>INDEX(Controle!O:O,MATCH('Banco de Dados'!A1578,Controle!M:M,0))*E1578/100</f>
        <v>#N/A</v>
      </c>
    </row>
    <row r="1579" spans="1:20" hidden="1" x14ac:dyDescent="0.2">
      <c r="A1579" s="158">
        <f>BD_TS!A1578</f>
        <v>0</v>
      </c>
      <c r="B1579" s="158" t="str">
        <f>SUBSTITUTE(SUBSTITUTE(BD_TS!D1578," ",""),"-","/")</f>
        <v/>
      </c>
      <c r="C1579" s="158">
        <f>BD_TS!E1578</f>
        <v>0</v>
      </c>
      <c r="D1579" s="159">
        <f>BD_TS!F1578</f>
        <v>0</v>
      </c>
      <c r="E1579" s="160">
        <f>BD_TS!B1578</f>
        <v>0</v>
      </c>
      <c r="F1579" s="161">
        <f>BD_TS!C1578</f>
        <v>0</v>
      </c>
      <c r="G1579" s="187">
        <f>BD_TS!H1578</f>
        <v>0</v>
      </c>
      <c r="H1579" s="158" t="str">
        <f>IF($A1579=0,"",IFERROR(INDEX(BD_Gestão!A:A,MATCH('Banco de Dados'!$B1579,BD_Gestão!$B:$B,0)),"erro"))</f>
        <v/>
      </c>
      <c r="I1579" s="162" t="str">
        <f>IF($A1579=0,"",IFERROR(INDEX(BD_Gestão!E:E,MATCH('Banco de Dados'!$B1579,BD_Gestão!$B:$B,0)),"erro"))</f>
        <v/>
      </c>
      <c r="J1579" s="186" t="str">
        <f>IF($A1579=0,"",IFERROR(INDEX(BD_Gestão!B:B,MATCH('Banco de Dados'!$B1579,BD_Gestão!$B:$B,0)),"erro"))</f>
        <v/>
      </c>
      <c r="K1579" s="158" t="str">
        <f>IF($A1579=0,"",IFERROR(INDEX(BD_Gestão!C:C,MATCH('Banco de Dados'!$B1579,BD_Gestão!$B:$B,0)),"erro"))</f>
        <v/>
      </c>
      <c r="L1579" s="158" t="str">
        <f>IF($A1579=0,"",IFERROR(INDEX(BD_Gestão!H:H,MATCH('Banco de Dados'!$B1579,BD_Gestão!$B:$B,0)),"erro"))</f>
        <v/>
      </c>
      <c r="M1579" s="161" t="str">
        <f>IF($A1579=0,"",IFERROR(INDEX(BD_Gestão!F:F,MATCH('Banco de Dados'!$B1579,BD_Gestão!$B:$B,0)),"erro"))</f>
        <v/>
      </c>
      <c r="N1579" s="161" t="str">
        <f>IF($A1579=0,"",IFERROR(INDEX(BD_Gestão!J:J,MATCH('Banco de Dados'!$B1579,BD_Gestão!$B:$B,0)),"erro"))</f>
        <v/>
      </c>
      <c r="O1579" s="164" t="str">
        <f>IF($A1579=0,"",IFERROR(INDEX(BD_Gestão!K:K,MATCH('Banco de Dados'!$B1579,BD_Gestão!$B:$B,0)),"erro"))</f>
        <v/>
      </c>
      <c r="P1579" s="169" t="str">
        <f t="shared" si="98"/>
        <v/>
      </c>
      <c r="Q1579" s="170" t="str">
        <f t="shared" si="99"/>
        <v/>
      </c>
      <c r="R1579" s="163" t="e">
        <f t="shared" si="96"/>
        <v>#VALUE!</v>
      </c>
      <c r="S1579" s="163" t="e">
        <f t="shared" si="97"/>
        <v>#VALUE!</v>
      </c>
      <c r="T1579" s="163" t="e">
        <f>INDEX(Controle!O:O,MATCH('Banco de Dados'!A1579,Controle!M:M,0))*E1579/100</f>
        <v>#N/A</v>
      </c>
    </row>
    <row r="1580" spans="1:20" hidden="1" x14ac:dyDescent="0.2">
      <c r="A1580" s="158">
        <f>BD_TS!A1579</f>
        <v>0</v>
      </c>
      <c r="B1580" s="158" t="str">
        <f>SUBSTITUTE(SUBSTITUTE(BD_TS!D1579," ",""),"-","/")</f>
        <v/>
      </c>
      <c r="C1580" s="158">
        <f>BD_TS!E1579</f>
        <v>0</v>
      </c>
      <c r="D1580" s="159">
        <f>BD_TS!F1579</f>
        <v>0</v>
      </c>
      <c r="E1580" s="160">
        <f>BD_TS!B1579</f>
        <v>0</v>
      </c>
      <c r="F1580" s="161">
        <f>BD_TS!C1579</f>
        <v>0</v>
      </c>
      <c r="G1580" s="187">
        <f>BD_TS!H1579</f>
        <v>0</v>
      </c>
      <c r="H1580" s="158" t="str">
        <f>IF($A1580=0,"",IFERROR(INDEX(BD_Gestão!A:A,MATCH('Banco de Dados'!$B1580,BD_Gestão!$B:$B,0)),"erro"))</f>
        <v/>
      </c>
      <c r="I1580" s="162" t="str">
        <f>IF($A1580=0,"",IFERROR(INDEX(BD_Gestão!E:E,MATCH('Banco de Dados'!$B1580,BD_Gestão!$B:$B,0)),"erro"))</f>
        <v/>
      </c>
      <c r="J1580" s="186" t="str">
        <f>IF($A1580=0,"",IFERROR(INDEX(BD_Gestão!B:B,MATCH('Banco de Dados'!$B1580,BD_Gestão!$B:$B,0)),"erro"))</f>
        <v/>
      </c>
      <c r="K1580" s="158" t="str">
        <f>IF($A1580=0,"",IFERROR(INDEX(BD_Gestão!C:C,MATCH('Banco de Dados'!$B1580,BD_Gestão!$B:$B,0)),"erro"))</f>
        <v/>
      </c>
      <c r="L1580" s="158" t="str">
        <f>IF($A1580=0,"",IFERROR(INDEX(BD_Gestão!H:H,MATCH('Banco de Dados'!$B1580,BD_Gestão!$B:$B,0)),"erro"))</f>
        <v/>
      </c>
      <c r="M1580" s="161" t="str">
        <f>IF($A1580=0,"",IFERROR(INDEX(BD_Gestão!F:F,MATCH('Banco de Dados'!$B1580,BD_Gestão!$B:$B,0)),"erro"))</f>
        <v/>
      </c>
      <c r="N1580" s="161" t="str">
        <f>IF($A1580=0,"",IFERROR(INDEX(BD_Gestão!J:J,MATCH('Banco de Dados'!$B1580,BD_Gestão!$B:$B,0)),"erro"))</f>
        <v/>
      </c>
      <c r="O1580" s="164" t="str">
        <f>IF($A1580=0,"",IFERROR(INDEX(BD_Gestão!K:K,MATCH('Banco de Dados'!$B1580,BD_Gestão!$B:$B,0)),"erro"))</f>
        <v/>
      </c>
      <c r="P1580" s="169" t="str">
        <f t="shared" si="98"/>
        <v/>
      </c>
      <c r="Q1580" s="170" t="str">
        <f t="shared" si="99"/>
        <v/>
      </c>
      <c r="R1580" s="163" t="e">
        <f t="shared" si="96"/>
        <v>#VALUE!</v>
      </c>
      <c r="S1580" s="163" t="e">
        <f t="shared" si="97"/>
        <v>#VALUE!</v>
      </c>
      <c r="T1580" s="163" t="e">
        <f>INDEX(Controle!O:O,MATCH('Banco de Dados'!A1580,Controle!M:M,0))*E1580/100</f>
        <v>#N/A</v>
      </c>
    </row>
    <row r="1581" spans="1:20" hidden="1" x14ac:dyDescent="0.2">
      <c r="A1581" s="158">
        <f>BD_TS!A1580</f>
        <v>0</v>
      </c>
      <c r="B1581" s="158" t="str">
        <f>SUBSTITUTE(SUBSTITUTE(BD_TS!D1580," ",""),"-","/")</f>
        <v/>
      </c>
      <c r="C1581" s="158">
        <f>BD_TS!E1580</f>
        <v>0</v>
      </c>
      <c r="D1581" s="159">
        <f>BD_TS!F1580</f>
        <v>0</v>
      </c>
      <c r="E1581" s="160">
        <f>BD_TS!B1580</f>
        <v>0</v>
      </c>
      <c r="F1581" s="161">
        <f>BD_TS!C1580</f>
        <v>0</v>
      </c>
      <c r="G1581" s="187">
        <f>BD_TS!H1580</f>
        <v>0</v>
      </c>
      <c r="H1581" s="158" t="str">
        <f>IF($A1581=0,"",IFERROR(INDEX(BD_Gestão!A:A,MATCH('Banco de Dados'!$B1581,BD_Gestão!$B:$B,0)),"erro"))</f>
        <v/>
      </c>
      <c r="I1581" s="162" t="str">
        <f>IF($A1581=0,"",IFERROR(INDEX(BD_Gestão!E:E,MATCH('Banco de Dados'!$B1581,BD_Gestão!$B:$B,0)),"erro"))</f>
        <v/>
      </c>
      <c r="J1581" s="186" t="str">
        <f>IF($A1581=0,"",IFERROR(INDEX(BD_Gestão!B:B,MATCH('Banco de Dados'!$B1581,BD_Gestão!$B:$B,0)),"erro"))</f>
        <v/>
      </c>
      <c r="K1581" s="158" t="str">
        <f>IF($A1581=0,"",IFERROR(INDEX(BD_Gestão!C:C,MATCH('Banco de Dados'!$B1581,BD_Gestão!$B:$B,0)),"erro"))</f>
        <v/>
      </c>
      <c r="L1581" s="158" t="str">
        <f>IF($A1581=0,"",IFERROR(INDEX(BD_Gestão!H:H,MATCH('Banco de Dados'!$B1581,BD_Gestão!$B:$B,0)),"erro"))</f>
        <v/>
      </c>
      <c r="M1581" s="161" t="str">
        <f>IF($A1581=0,"",IFERROR(INDEX(BD_Gestão!F:F,MATCH('Banco de Dados'!$B1581,BD_Gestão!$B:$B,0)),"erro"))</f>
        <v/>
      </c>
      <c r="N1581" s="161" t="str">
        <f>IF($A1581=0,"",IFERROR(INDEX(BD_Gestão!J:J,MATCH('Banco de Dados'!$B1581,BD_Gestão!$B:$B,0)),"erro"))</f>
        <v/>
      </c>
      <c r="O1581" s="164" t="str">
        <f>IF($A1581=0,"",IFERROR(INDEX(BD_Gestão!K:K,MATCH('Banco de Dados'!$B1581,BD_Gestão!$B:$B,0)),"erro"))</f>
        <v/>
      </c>
      <c r="P1581" s="169" t="str">
        <f t="shared" si="98"/>
        <v/>
      </c>
      <c r="Q1581" s="170" t="str">
        <f t="shared" si="99"/>
        <v/>
      </c>
      <c r="R1581" s="163" t="e">
        <f t="shared" si="96"/>
        <v>#VALUE!</v>
      </c>
      <c r="S1581" s="163" t="e">
        <f t="shared" si="97"/>
        <v>#VALUE!</v>
      </c>
      <c r="T1581" s="163" t="e">
        <f>INDEX(Controle!O:O,MATCH('Banco de Dados'!A1581,Controle!M:M,0))*E1581/100</f>
        <v>#N/A</v>
      </c>
    </row>
    <row r="1582" spans="1:20" hidden="1" x14ac:dyDescent="0.2">
      <c r="A1582" s="158">
        <f>BD_TS!A1581</f>
        <v>0</v>
      </c>
      <c r="B1582" s="158" t="str">
        <f>SUBSTITUTE(SUBSTITUTE(BD_TS!D1581," ",""),"-","/")</f>
        <v/>
      </c>
      <c r="C1582" s="158">
        <f>BD_TS!E1581</f>
        <v>0</v>
      </c>
      <c r="D1582" s="159">
        <f>BD_TS!F1581</f>
        <v>0</v>
      </c>
      <c r="E1582" s="160">
        <f>BD_TS!B1581</f>
        <v>0</v>
      </c>
      <c r="F1582" s="161">
        <f>BD_TS!C1581</f>
        <v>0</v>
      </c>
      <c r="G1582" s="187">
        <f>BD_TS!H1581</f>
        <v>0</v>
      </c>
      <c r="H1582" s="158" t="str">
        <f>IF($A1582=0,"",IFERROR(INDEX(BD_Gestão!A:A,MATCH('Banco de Dados'!$B1582,BD_Gestão!$B:$B,0)),"erro"))</f>
        <v/>
      </c>
      <c r="I1582" s="162" t="str">
        <f>IF($A1582=0,"",IFERROR(INDEX(BD_Gestão!E:E,MATCH('Banco de Dados'!$B1582,BD_Gestão!$B:$B,0)),"erro"))</f>
        <v/>
      </c>
      <c r="J1582" s="186" t="str">
        <f>IF($A1582=0,"",IFERROR(INDEX(BD_Gestão!B:B,MATCH('Banco de Dados'!$B1582,BD_Gestão!$B:$B,0)),"erro"))</f>
        <v/>
      </c>
      <c r="K1582" s="158" t="str">
        <f>IF($A1582=0,"",IFERROR(INDEX(BD_Gestão!C:C,MATCH('Banco de Dados'!$B1582,BD_Gestão!$B:$B,0)),"erro"))</f>
        <v/>
      </c>
      <c r="L1582" s="158" t="str">
        <f>IF($A1582=0,"",IFERROR(INDEX(BD_Gestão!H:H,MATCH('Banco de Dados'!$B1582,BD_Gestão!$B:$B,0)),"erro"))</f>
        <v/>
      </c>
      <c r="M1582" s="161" t="str">
        <f>IF($A1582=0,"",IFERROR(INDEX(BD_Gestão!F:F,MATCH('Banco de Dados'!$B1582,BD_Gestão!$B:$B,0)),"erro"))</f>
        <v/>
      </c>
      <c r="N1582" s="161" t="str">
        <f>IF($A1582=0,"",IFERROR(INDEX(BD_Gestão!J:J,MATCH('Banco de Dados'!$B1582,BD_Gestão!$B:$B,0)),"erro"))</f>
        <v/>
      </c>
      <c r="O1582" s="164" t="str">
        <f>IF($A1582=0,"",IFERROR(INDEX(BD_Gestão!K:K,MATCH('Banco de Dados'!$B1582,BD_Gestão!$B:$B,0)),"erro"))</f>
        <v/>
      </c>
      <c r="P1582" s="169" t="str">
        <f t="shared" si="98"/>
        <v/>
      </c>
      <c r="Q1582" s="170" t="str">
        <f t="shared" si="99"/>
        <v/>
      </c>
      <c r="R1582" s="163" t="e">
        <f t="shared" si="96"/>
        <v>#VALUE!</v>
      </c>
      <c r="S1582" s="163" t="e">
        <f t="shared" si="97"/>
        <v>#VALUE!</v>
      </c>
      <c r="T1582" s="163" t="e">
        <f>INDEX(Controle!O:O,MATCH('Banco de Dados'!A1582,Controle!M:M,0))*E1582/100</f>
        <v>#N/A</v>
      </c>
    </row>
    <row r="1583" spans="1:20" hidden="1" x14ac:dyDescent="0.2">
      <c r="A1583" s="158">
        <f>BD_TS!A1582</f>
        <v>0</v>
      </c>
      <c r="B1583" s="158" t="str">
        <f>SUBSTITUTE(SUBSTITUTE(BD_TS!D1582," ",""),"-","/")</f>
        <v/>
      </c>
      <c r="C1583" s="158">
        <f>BD_TS!E1582</f>
        <v>0</v>
      </c>
      <c r="D1583" s="159">
        <f>BD_TS!F1582</f>
        <v>0</v>
      </c>
      <c r="E1583" s="160">
        <f>BD_TS!B1582</f>
        <v>0</v>
      </c>
      <c r="F1583" s="161">
        <f>BD_TS!C1582</f>
        <v>0</v>
      </c>
      <c r="G1583" s="187">
        <f>BD_TS!H1582</f>
        <v>0</v>
      </c>
      <c r="H1583" s="158" t="str">
        <f>IF($A1583=0,"",IFERROR(INDEX(BD_Gestão!A:A,MATCH('Banco de Dados'!$B1583,BD_Gestão!$B:$B,0)),"erro"))</f>
        <v/>
      </c>
      <c r="I1583" s="162" t="str">
        <f>IF($A1583=0,"",IFERROR(INDEX(BD_Gestão!E:E,MATCH('Banco de Dados'!$B1583,BD_Gestão!$B:$B,0)),"erro"))</f>
        <v/>
      </c>
      <c r="J1583" s="186" t="str">
        <f>IF($A1583=0,"",IFERROR(INDEX(BD_Gestão!B:B,MATCH('Banco de Dados'!$B1583,BD_Gestão!$B:$B,0)),"erro"))</f>
        <v/>
      </c>
      <c r="K1583" s="158" t="str">
        <f>IF($A1583=0,"",IFERROR(INDEX(BD_Gestão!C:C,MATCH('Banco de Dados'!$B1583,BD_Gestão!$B:$B,0)),"erro"))</f>
        <v/>
      </c>
      <c r="L1583" s="158" t="str">
        <f>IF($A1583=0,"",IFERROR(INDEX(BD_Gestão!H:H,MATCH('Banco de Dados'!$B1583,BD_Gestão!$B:$B,0)),"erro"))</f>
        <v/>
      </c>
      <c r="M1583" s="161" t="str">
        <f>IF($A1583=0,"",IFERROR(INDEX(BD_Gestão!F:F,MATCH('Banco de Dados'!$B1583,BD_Gestão!$B:$B,0)),"erro"))</f>
        <v/>
      </c>
      <c r="N1583" s="161" t="str">
        <f>IF($A1583=0,"",IFERROR(INDEX(BD_Gestão!J:J,MATCH('Banco de Dados'!$B1583,BD_Gestão!$B:$B,0)),"erro"))</f>
        <v/>
      </c>
      <c r="O1583" s="164" t="str">
        <f>IF($A1583=0,"",IFERROR(INDEX(BD_Gestão!K:K,MATCH('Banco de Dados'!$B1583,BD_Gestão!$B:$B,0)),"erro"))</f>
        <v/>
      </c>
      <c r="P1583" s="169" t="str">
        <f t="shared" si="98"/>
        <v/>
      </c>
      <c r="Q1583" s="170" t="str">
        <f t="shared" si="99"/>
        <v/>
      </c>
      <c r="R1583" s="163" t="e">
        <f t="shared" si="96"/>
        <v>#VALUE!</v>
      </c>
      <c r="S1583" s="163" t="e">
        <f t="shared" si="97"/>
        <v>#VALUE!</v>
      </c>
      <c r="T1583" s="163" t="e">
        <f>INDEX(Controle!O:O,MATCH('Banco de Dados'!A1583,Controle!M:M,0))*E1583/100</f>
        <v>#N/A</v>
      </c>
    </row>
    <row r="1584" spans="1:20" hidden="1" x14ac:dyDescent="0.2">
      <c r="A1584" s="158">
        <f>BD_TS!A1583</f>
        <v>0</v>
      </c>
      <c r="B1584" s="158" t="str">
        <f>SUBSTITUTE(SUBSTITUTE(BD_TS!D1583," ",""),"-","/")</f>
        <v/>
      </c>
      <c r="C1584" s="158">
        <f>BD_TS!E1583</f>
        <v>0</v>
      </c>
      <c r="D1584" s="159">
        <f>BD_TS!F1583</f>
        <v>0</v>
      </c>
      <c r="E1584" s="160">
        <f>BD_TS!B1583</f>
        <v>0</v>
      </c>
      <c r="F1584" s="161">
        <f>BD_TS!C1583</f>
        <v>0</v>
      </c>
      <c r="G1584" s="187">
        <f>BD_TS!H1583</f>
        <v>0</v>
      </c>
      <c r="H1584" s="158" t="str">
        <f>IF($A1584=0,"",IFERROR(INDEX(BD_Gestão!A:A,MATCH('Banco de Dados'!$B1584,BD_Gestão!$B:$B,0)),"erro"))</f>
        <v/>
      </c>
      <c r="I1584" s="162" t="str">
        <f>IF($A1584=0,"",IFERROR(INDEX(BD_Gestão!E:E,MATCH('Banco de Dados'!$B1584,BD_Gestão!$B:$B,0)),"erro"))</f>
        <v/>
      </c>
      <c r="J1584" s="186" t="str">
        <f>IF($A1584=0,"",IFERROR(INDEX(BD_Gestão!B:B,MATCH('Banco de Dados'!$B1584,BD_Gestão!$B:$B,0)),"erro"))</f>
        <v/>
      </c>
      <c r="K1584" s="158" t="str">
        <f>IF($A1584=0,"",IFERROR(INDEX(BD_Gestão!C:C,MATCH('Banco de Dados'!$B1584,BD_Gestão!$B:$B,0)),"erro"))</f>
        <v/>
      </c>
      <c r="L1584" s="158" t="str">
        <f>IF($A1584=0,"",IFERROR(INDEX(BD_Gestão!H:H,MATCH('Banco de Dados'!$B1584,BD_Gestão!$B:$B,0)),"erro"))</f>
        <v/>
      </c>
      <c r="M1584" s="161" t="str">
        <f>IF($A1584=0,"",IFERROR(INDEX(BD_Gestão!F:F,MATCH('Banco de Dados'!$B1584,BD_Gestão!$B:$B,0)),"erro"))</f>
        <v/>
      </c>
      <c r="N1584" s="161" t="str">
        <f>IF($A1584=0,"",IFERROR(INDEX(BD_Gestão!J:J,MATCH('Banco de Dados'!$B1584,BD_Gestão!$B:$B,0)),"erro"))</f>
        <v/>
      </c>
      <c r="O1584" s="164" t="str">
        <f>IF($A1584=0,"",IFERROR(INDEX(BD_Gestão!K:K,MATCH('Banco de Dados'!$B1584,BD_Gestão!$B:$B,0)),"erro"))</f>
        <v/>
      </c>
      <c r="P1584" s="169" t="str">
        <f t="shared" si="98"/>
        <v/>
      </c>
      <c r="Q1584" s="170" t="str">
        <f t="shared" si="99"/>
        <v/>
      </c>
      <c r="R1584" s="163" t="e">
        <f t="shared" si="96"/>
        <v>#VALUE!</v>
      </c>
      <c r="S1584" s="163" t="e">
        <f t="shared" si="97"/>
        <v>#VALUE!</v>
      </c>
      <c r="T1584" s="163" t="e">
        <f>INDEX(Controle!O:O,MATCH('Banco de Dados'!A1584,Controle!M:M,0))*E1584/100</f>
        <v>#N/A</v>
      </c>
    </row>
    <row r="1585" spans="1:20" hidden="1" x14ac:dyDescent="0.2">
      <c r="A1585" s="158">
        <f>BD_TS!A1584</f>
        <v>0</v>
      </c>
      <c r="B1585" s="158" t="str">
        <f>SUBSTITUTE(SUBSTITUTE(BD_TS!D1584," ",""),"-","/")</f>
        <v/>
      </c>
      <c r="C1585" s="158">
        <f>BD_TS!E1584</f>
        <v>0</v>
      </c>
      <c r="D1585" s="159">
        <f>BD_TS!F1584</f>
        <v>0</v>
      </c>
      <c r="E1585" s="160">
        <f>BD_TS!B1584</f>
        <v>0</v>
      </c>
      <c r="F1585" s="161">
        <f>BD_TS!C1584</f>
        <v>0</v>
      </c>
      <c r="G1585" s="187">
        <f>BD_TS!H1584</f>
        <v>0</v>
      </c>
      <c r="H1585" s="158" t="str">
        <f>IF($A1585=0,"",IFERROR(INDEX(BD_Gestão!A:A,MATCH('Banco de Dados'!$B1585,BD_Gestão!$B:$B,0)),"erro"))</f>
        <v/>
      </c>
      <c r="I1585" s="162" t="str">
        <f>IF($A1585=0,"",IFERROR(INDEX(BD_Gestão!E:E,MATCH('Banco de Dados'!$B1585,BD_Gestão!$B:$B,0)),"erro"))</f>
        <v/>
      </c>
      <c r="J1585" s="186" t="str">
        <f>IF($A1585=0,"",IFERROR(INDEX(BD_Gestão!B:B,MATCH('Banco de Dados'!$B1585,BD_Gestão!$B:$B,0)),"erro"))</f>
        <v/>
      </c>
      <c r="K1585" s="158" t="str">
        <f>IF($A1585=0,"",IFERROR(INDEX(BD_Gestão!C:C,MATCH('Banco de Dados'!$B1585,BD_Gestão!$B:$B,0)),"erro"))</f>
        <v/>
      </c>
      <c r="L1585" s="158" t="str">
        <f>IF($A1585=0,"",IFERROR(INDEX(BD_Gestão!H:H,MATCH('Banco de Dados'!$B1585,BD_Gestão!$B:$B,0)),"erro"))</f>
        <v/>
      </c>
      <c r="M1585" s="161" t="str">
        <f>IF($A1585=0,"",IFERROR(INDEX(BD_Gestão!F:F,MATCH('Banco de Dados'!$B1585,BD_Gestão!$B:$B,0)),"erro"))</f>
        <v/>
      </c>
      <c r="N1585" s="161" t="str">
        <f>IF($A1585=0,"",IFERROR(INDEX(BD_Gestão!J:J,MATCH('Banco de Dados'!$B1585,BD_Gestão!$B:$B,0)),"erro"))</f>
        <v/>
      </c>
      <c r="O1585" s="164" t="str">
        <f>IF($A1585=0,"",IFERROR(INDEX(BD_Gestão!K:K,MATCH('Banco de Dados'!$B1585,BD_Gestão!$B:$B,0)),"erro"))</f>
        <v/>
      </c>
      <c r="P1585" s="169" t="str">
        <f t="shared" si="98"/>
        <v/>
      </c>
      <c r="Q1585" s="170" t="str">
        <f t="shared" si="99"/>
        <v/>
      </c>
      <c r="R1585" s="163" t="e">
        <f t="shared" si="96"/>
        <v>#VALUE!</v>
      </c>
      <c r="S1585" s="163" t="e">
        <f t="shared" si="97"/>
        <v>#VALUE!</v>
      </c>
      <c r="T1585" s="163" t="e">
        <f>INDEX(Controle!O:O,MATCH('Banco de Dados'!A1585,Controle!M:M,0))*E1585/100</f>
        <v>#N/A</v>
      </c>
    </row>
    <row r="1586" spans="1:20" hidden="1" x14ac:dyDescent="0.2">
      <c r="A1586" s="158">
        <f>BD_TS!A1585</f>
        <v>0</v>
      </c>
      <c r="B1586" s="158" t="str">
        <f>SUBSTITUTE(SUBSTITUTE(BD_TS!D1585," ",""),"-","/")</f>
        <v/>
      </c>
      <c r="C1586" s="158">
        <f>BD_TS!E1585</f>
        <v>0</v>
      </c>
      <c r="D1586" s="159">
        <f>BD_TS!F1585</f>
        <v>0</v>
      </c>
      <c r="E1586" s="160">
        <f>BD_TS!B1585</f>
        <v>0</v>
      </c>
      <c r="F1586" s="161">
        <f>BD_TS!C1585</f>
        <v>0</v>
      </c>
      <c r="G1586" s="187">
        <f>BD_TS!H1585</f>
        <v>0</v>
      </c>
      <c r="H1586" s="158" t="str">
        <f>IF($A1586=0,"",IFERROR(INDEX(BD_Gestão!A:A,MATCH('Banco de Dados'!$B1586,BD_Gestão!$B:$B,0)),"erro"))</f>
        <v/>
      </c>
      <c r="I1586" s="162" t="str">
        <f>IF($A1586=0,"",IFERROR(INDEX(BD_Gestão!E:E,MATCH('Banco de Dados'!$B1586,BD_Gestão!$B:$B,0)),"erro"))</f>
        <v/>
      </c>
      <c r="J1586" s="186" t="str">
        <f>IF($A1586=0,"",IFERROR(INDEX(BD_Gestão!B:B,MATCH('Banco de Dados'!$B1586,BD_Gestão!$B:$B,0)),"erro"))</f>
        <v/>
      </c>
      <c r="K1586" s="158" t="str">
        <f>IF($A1586=0,"",IFERROR(INDEX(BD_Gestão!C:C,MATCH('Banco de Dados'!$B1586,BD_Gestão!$B:$B,0)),"erro"))</f>
        <v/>
      </c>
      <c r="L1586" s="158" t="str">
        <f>IF($A1586=0,"",IFERROR(INDEX(BD_Gestão!H:H,MATCH('Banco de Dados'!$B1586,BD_Gestão!$B:$B,0)),"erro"))</f>
        <v/>
      </c>
      <c r="M1586" s="161" t="str">
        <f>IF($A1586=0,"",IFERROR(INDEX(BD_Gestão!F:F,MATCH('Banco de Dados'!$B1586,BD_Gestão!$B:$B,0)),"erro"))</f>
        <v/>
      </c>
      <c r="N1586" s="161" t="str">
        <f>IF($A1586=0,"",IFERROR(INDEX(BD_Gestão!J:J,MATCH('Banco de Dados'!$B1586,BD_Gestão!$B:$B,0)),"erro"))</f>
        <v/>
      </c>
      <c r="O1586" s="164" t="str">
        <f>IF($A1586=0,"",IFERROR(INDEX(BD_Gestão!K:K,MATCH('Banco de Dados'!$B1586,BD_Gestão!$B:$B,0)),"erro"))</f>
        <v/>
      </c>
      <c r="P1586" s="169" t="str">
        <f t="shared" si="98"/>
        <v/>
      </c>
      <c r="Q1586" s="170" t="str">
        <f t="shared" si="99"/>
        <v/>
      </c>
      <c r="R1586" s="163" t="e">
        <f t="shared" si="96"/>
        <v>#VALUE!</v>
      </c>
      <c r="S1586" s="163" t="e">
        <f t="shared" si="97"/>
        <v>#VALUE!</v>
      </c>
      <c r="T1586" s="163" t="e">
        <f>INDEX(Controle!O:O,MATCH('Banco de Dados'!A1586,Controle!M:M,0))*E1586/100</f>
        <v>#N/A</v>
      </c>
    </row>
    <row r="1587" spans="1:20" hidden="1" x14ac:dyDescent="0.2">
      <c r="A1587" s="158">
        <f>BD_TS!A1586</f>
        <v>0</v>
      </c>
      <c r="B1587" s="158" t="str">
        <f>SUBSTITUTE(SUBSTITUTE(BD_TS!D1586," ",""),"-","/")</f>
        <v/>
      </c>
      <c r="C1587" s="158">
        <f>BD_TS!E1586</f>
        <v>0</v>
      </c>
      <c r="D1587" s="159">
        <f>BD_TS!F1586</f>
        <v>0</v>
      </c>
      <c r="E1587" s="160">
        <f>BD_TS!B1586</f>
        <v>0</v>
      </c>
      <c r="F1587" s="161">
        <f>BD_TS!C1586</f>
        <v>0</v>
      </c>
      <c r="G1587" s="187">
        <f>BD_TS!H1586</f>
        <v>0</v>
      </c>
      <c r="H1587" s="158" t="str">
        <f>IF($A1587=0,"",IFERROR(INDEX(BD_Gestão!A:A,MATCH('Banco de Dados'!$B1587,BD_Gestão!$B:$B,0)),"erro"))</f>
        <v/>
      </c>
      <c r="I1587" s="162" t="str">
        <f>IF($A1587=0,"",IFERROR(INDEX(BD_Gestão!E:E,MATCH('Banco de Dados'!$B1587,BD_Gestão!$B:$B,0)),"erro"))</f>
        <v/>
      </c>
      <c r="J1587" s="186" t="str">
        <f>IF($A1587=0,"",IFERROR(INDEX(BD_Gestão!B:B,MATCH('Banco de Dados'!$B1587,BD_Gestão!$B:$B,0)),"erro"))</f>
        <v/>
      </c>
      <c r="K1587" s="158" t="str">
        <f>IF($A1587=0,"",IFERROR(INDEX(BD_Gestão!C:C,MATCH('Banco de Dados'!$B1587,BD_Gestão!$B:$B,0)),"erro"))</f>
        <v/>
      </c>
      <c r="L1587" s="158" t="str">
        <f>IF($A1587=0,"",IFERROR(INDEX(BD_Gestão!H:H,MATCH('Banco de Dados'!$B1587,BD_Gestão!$B:$B,0)),"erro"))</f>
        <v/>
      </c>
      <c r="M1587" s="161" t="str">
        <f>IF($A1587=0,"",IFERROR(INDEX(BD_Gestão!F:F,MATCH('Banco de Dados'!$B1587,BD_Gestão!$B:$B,0)),"erro"))</f>
        <v/>
      </c>
      <c r="N1587" s="161" t="str">
        <f>IF($A1587=0,"",IFERROR(INDEX(BD_Gestão!J:J,MATCH('Banco de Dados'!$B1587,BD_Gestão!$B:$B,0)),"erro"))</f>
        <v/>
      </c>
      <c r="O1587" s="164" t="str">
        <f>IF($A1587=0,"",IFERROR(INDEX(BD_Gestão!K:K,MATCH('Banco de Dados'!$B1587,BD_Gestão!$B:$B,0)),"erro"))</f>
        <v/>
      </c>
      <c r="P1587" s="169" t="str">
        <f t="shared" si="98"/>
        <v/>
      </c>
      <c r="Q1587" s="170" t="str">
        <f t="shared" si="99"/>
        <v/>
      </c>
      <c r="R1587" s="163" t="e">
        <f t="shared" si="96"/>
        <v>#VALUE!</v>
      </c>
      <c r="S1587" s="163" t="e">
        <f t="shared" si="97"/>
        <v>#VALUE!</v>
      </c>
      <c r="T1587" s="163" t="e">
        <f>INDEX(Controle!O:O,MATCH('Banco de Dados'!A1587,Controle!M:M,0))*E1587/100</f>
        <v>#N/A</v>
      </c>
    </row>
    <row r="1588" spans="1:20" hidden="1" x14ac:dyDescent="0.2">
      <c r="A1588" s="158">
        <f>BD_TS!A1587</f>
        <v>0</v>
      </c>
      <c r="B1588" s="158" t="str">
        <f>SUBSTITUTE(SUBSTITUTE(BD_TS!D1587," ",""),"-","/")</f>
        <v/>
      </c>
      <c r="C1588" s="158">
        <f>BD_TS!E1587</f>
        <v>0</v>
      </c>
      <c r="D1588" s="159">
        <f>BD_TS!F1587</f>
        <v>0</v>
      </c>
      <c r="E1588" s="160">
        <f>BD_TS!B1587</f>
        <v>0</v>
      </c>
      <c r="F1588" s="161">
        <f>BD_TS!C1587</f>
        <v>0</v>
      </c>
      <c r="G1588" s="187">
        <f>BD_TS!H1587</f>
        <v>0</v>
      </c>
      <c r="H1588" s="158" t="str">
        <f>IF($A1588=0,"",IFERROR(INDEX(BD_Gestão!A:A,MATCH('Banco de Dados'!$B1588,BD_Gestão!$B:$B,0)),"erro"))</f>
        <v/>
      </c>
      <c r="I1588" s="162" t="str">
        <f>IF($A1588=0,"",IFERROR(INDEX(BD_Gestão!E:E,MATCH('Banco de Dados'!$B1588,BD_Gestão!$B:$B,0)),"erro"))</f>
        <v/>
      </c>
      <c r="J1588" s="186" t="str">
        <f>IF($A1588=0,"",IFERROR(INDEX(BD_Gestão!B:B,MATCH('Banco de Dados'!$B1588,BD_Gestão!$B:$B,0)),"erro"))</f>
        <v/>
      </c>
      <c r="K1588" s="158" t="str">
        <f>IF($A1588=0,"",IFERROR(INDEX(BD_Gestão!C:C,MATCH('Banco de Dados'!$B1588,BD_Gestão!$B:$B,0)),"erro"))</f>
        <v/>
      </c>
      <c r="L1588" s="158" t="str">
        <f>IF($A1588=0,"",IFERROR(INDEX(BD_Gestão!H:H,MATCH('Banco de Dados'!$B1588,BD_Gestão!$B:$B,0)),"erro"))</f>
        <v/>
      </c>
      <c r="M1588" s="161" t="str">
        <f>IF($A1588=0,"",IFERROR(INDEX(BD_Gestão!F:F,MATCH('Banco de Dados'!$B1588,BD_Gestão!$B:$B,0)),"erro"))</f>
        <v/>
      </c>
      <c r="N1588" s="161" t="str">
        <f>IF($A1588=0,"",IFERROR(INDEX(BD_Gestão!J:J,MATCH('Banco de Dados'!$B1588,BD_Gestão!$B:$B,0)),"erro"))</f>
        <v/>
      </c>
      <c r="O1588" s="164" t="str">
        <f>IF($A1588=0,"",IFERROR(INDEX(BD_Gestão!K:K,MATCH('Banco de Dados'!$B1588,BD_Gestão!$B:$B,0)),"erro"))</f>
        <v/>
      </c>
      <c r="P1588" s="169" t="str">
        <f t="shared" si="98"/>
        <v/>
      </c>
      <c r="Q1588" s="170" t="str">
        <f t="shared" si="99"/>
        <v/>
      </c>
      <c r="R1588" s="163" t="e">
        <f t="shared" si="96"/>
        <v>#VALUE!</v>
      </c>
      <c r="S1588" s="163" t="e">
        <f t="shared" si="97"/>
        <v>#VALUE!</v>
      </c>
      <c r="T1588" s="163" t="e">
        <f>INDEX(Controle!O:O,MATCH('Banco de Dados'!A1588,Controle!M:M,0))*E1588/100</f>
        <v>#N/A</v>
      </c>
    </row>
    <row r="1589" spans="1:20" hidden="1" x14ac:dyDescent="0.2">
      <c r="A1589" s="158">
        <f>BD_TS!A1588</f>
        <v>0</v>
      </c>
      <c r="B1589" s="158" t="str">
        <f>SUBSTITUTE(SUBSTITUTE(BD_TS!D1588," ",""),"-","/")</f>
        <v/>
      </c>
      <c r="C1589" s="158">
        <f>BD_TS!E1588</f>
        <v>0</v>
      </c>
      <c r="D1589" s="159">
        <f>BD_TS!F1588</f>
        <v>0</v>
      </c>
      <c r="E1589" s="160">
        <f>BD_TS!B1588</f>
        <v>0</v>
      </c>
      <c r="F1589" s="161">
        <f>BD_TS!C1588</f>
        <v>0</v>
      </c>
      <c r="G1589" s="187">
        <f>BD_TS!H1588</f>
        <v>0</v>
      </c>
      <c r="H1589" s="158" t="str">
        <f>IF($A1589=0,"",IFERROR(INDEX(BD_Gestão!A:A,MATCH('Banco de Dados'!$B1589,BD_Gestão!$B:$B,0)),"erro"))</f>
        <v/>
      </c>
      <c r="I1589" s="162" t="str">
        <f>IF($A1589=0,"",IFERROR(INDEX(BD_Gestão!E:E,MATCH('Banco de Dados'!$B1589,BD_Gestão!$B:$B,0)),"erro"))</f>
        <v/>
      </c>
      <c r="J1589" s="186" t="str">
        <f>IF($A1589=0,"",IFERROR(INDEX(BD_Gestão!B:B,MATCH('Banco de Dados'!$B1589,BD_Gestão!$B:$B,0)),"erro"))</f>
        <v/>
      </c>
      <c r="K1589" s="158" t="str">
        <f>IF($A1589=0,"",IFERROR(INDEX(BD_Gestão!C:C,MATCH('Banco de Dados'!$B1589,BD_Gestão!$B:$B,0)),"erro"))</f>
        <v/>
      </c>
      <c r="L1589" s="158" t="str">
        <f>IF($A1589=0,"",IFERROR(INDEX(BD_Gestão!H:H,MATCH('Banco de Dados'!$B1589,BD_Gestão!$B:$B,0)),"erro"))</f>
        <v/>
      </c>
      <c r="M1589" s="161" t="str">
        <f>IF($A1589=0,"",IFERROR(INDEX(BD_Gestão!F:F,MATCH('Banco de Dados'!$B1589,BD_Gestão!$B:$B,0)),"erro"))</f>
        <v/>
      </c>
      <c r="N1589" s="161" t="str">
        <f>IF($A1589=0,"",IFERROR(INDEX(BD_Gestão!J:J,MATCH('Banco de Dados'!$B1589,BD_Gestão!$B:$B,0)),"erro"))</f>
        <v/>
      </c>
      <c r="O1589" s="164" t="str">
        <f>IF($A1589=0,"",IFERROR(INDEX(BD_Gestão!K:K,MATCH('Banco de Dados'!$B1589,BD_Gestão!$B:$B,0)),"erro"))</f>
        <v/>
      </c>
      <c r="P1589" s="169" t="str">
        <f t="shared" si="98"/>
        <v/>
      </c>
      <c r="Q1589" s="170" t="str">
        <f t="shared" si="99"/>
        <v/>
      </c>
      <c r="R1589" s="163" t="e">
        <f t="shared" si="96"/>
        <v>#VALUE!</v>
      </c>
      <c r="S1589" s="163" t="e">
        <f t="shared" si="97"/>
        <v>#VALUE!</v>
      </c>
      <c r="T1589" s="163" t="e">
        <f>INDEX(Controle!O:O,MATCH('Banco de Dados'!A1589,Controle!M:M,0))*E1589/100</f>
        <v>#N/A</v>
      </c>
    </row>
    <row r="1590" spans="1:20" hidden="1" x14ac:dyDescent="0.2">
      <c r="A1590" s="158">
        <f>BD_TS!A1589</f>
        <v>0</v>
      </c>
      <c r="B1590" s="158" t="str">
        <f>SUBSTITUTE(SUBSTITUTE(BD_TS!D1589," ",""),"-","/")</f>
        <v/>
      </c>
      <c r="C1590" s="158">
        <f>BD_TS!E1589</f>
        <v>0</v>
      </c>
      <c r="D1590" s="159">
        <f>BD_TS!F1589</f>
        <v>0</v>
      </c>
      <c r="E1590" s="160">
        <f>BD_TS!B1589</f>
        <v>0</v>
      </c>
      <c r="F1590" s="161">
        <f>BD_TS!C1589</f>
        <v>0</v>
      </c>
      <c r="G1590" s="187">
        <f>BD_TS!H1589</f>
        <v>0</v>
      </c>
      <c r="H1590" s="158" t="str">
        <f>IF($A1590=0,"",IFERROR(INDEX(BD_Gestão!A:A,MATCH('Banco de Dados'!$B1590,BD_Gestão!$B:$B,0)),"erro"))</f>
        <v/>
      </c>
      <c r="I1590" s="162" t="str">
        <f>IF($A1590=0,"",IFERROR(INDEX(BD_Gestão!E:E,MATCH('Banco de Dados'!$B1590,BD_Gestão!$B:$B,0)),"erro"))</f>
        <v/>
      </c>
      <c r="J1590" s="186" t="str">
        <f>IF($A1590=0,"",IFERROR(INDEX(BD_Gestão!B:B,MATCH('Banco de Dados'!$B1590,BD_Gestão!$B:$B,0)),"erro"))</f>
        <v/>
      </c>
      <c r="K1590" s="158" t="str">
        <f>IF($A1590=0,"",IFERROR(INDEX(BD_Gestão!C:C,MATCH('Banco de Dados'!$B1590,BD_Gestão!$B:$B,0)),"erro"))</f>
        <v/>
      </c>
      <c r="L1590" s="158" t="str">
        <f>IF($A1590=0,"",IFERROR(INDEX(BD_Gestão!H:H,MATCH('Banco de Dados'!$B1590,BD_Gestão!$B:$B,0)),"erro"))</f>
        <v/>
      </c>
      <c r="M1590" s="161" t="str">
        <f>IF($A1590=0,"",IFERROR(INDEX(BD_Gestão!F:F,MATCH('Banco de Dados'!$B1590,BD_Gestão!$B:$B,0)),"erro"))</f>
        <v/>
      </c>
      <c r="N1590" s="161" t="str">
        <f>IF($A1590=0,"",IFERROR(INDEX(BD_Gestão!J:J,MATCH('Banco de Dados'!$B1590,BD_Gestão!$B:$B,0)),"erro"))</f>
        <v/>
      </c>
      <c r="O1590" s="164" t="str">
        <f>IF($A1590=0,"",IFERROR(INDEX(BD_Gestão!K:K,MATCH('Banco de Dados'!$B1590,BD_Gestão!$B:$B,0)),"erro"))</f>
        <v/>
      </c>
      <c r="P1590" s="169" t="str">
        <f t="shared" si="98"/>
        <v/>
      </c>
      <c r="Q1590" s="170" t="str">
        <f t="shared" si="99"/>
        <v/>
      </c>
      <c r="R1590" s="163" t="e">
        <f t="shared" si="96"/>
        <v>#VALUE!</v>
      </c>
      <c r="S1590" s="163" t="e">
        <f t="shared" si="97"/>
        <v>#VALUE!</v>
      </c>
      <c r="T1590" s="163" t="e">
        <f>INDEX(Controle!O:O,MATCH('Banco de Dados'!A1590,Controle!M:M,0))*E1590/100</f>
        <v>#N/A</v>
      </c>
    </row>
    <row r="1591" spans="1:20" hidden="1" x14ac:dyDescent="0.2">
      <c r="A1591" s="158">
        <f>BD_TS!A1590</f>
        <v>0</v>
      </c>
      <c r="B1591" s="158" t="str">
        <f>SUBSTITUTE(SUBSTITUTE(BD_TS!D1590," ",""),"-","/")</f>
        <v/>
      </c>
      <c r="C1591" s="158">
        <f>BD_TS!E1590</f>
        <v>0</v>
      </c>
      <c r="D1591" s="159">
        <f>BD_TS!F1590</f>
        <v>0</v>
      </c>
      <c r="E1591" s="160">
        <f>BD_TS!B1590</f>
        <v>0</v>
      </c>
      <c r="F1591" s="161">
        <f>BD_TS!C1590</f>
        <v>0</v>
      </c>
      <c r="G1591" s="187">
        <f>BD_TS!H1590</f>
        <v>0</v>
      </c>
      <c r="H1591" s="158" t="str">
        <f>IF($A1591=0,"",IFERROR(INDEX(BD_Gestão!A:A,MATCH('Banco de Dados'!$B1591,BD_Gestão!$B:$B,0)),"erro"))</f>
        <v/>
      </c>
      <c r="I1591" s="162" t="str">
        <f>IF($A1591=0,"",IFERROR(INDEX(BD_Gestão!E:E,MATCH('Banco de Dados'!$B1591,BD_Gestão!$B:$B,0)),"erro"))</f>
        <v/>
      </c>
      <c r="J1591" s="186" t="str">
        <f>IF($A1591=0,"",IFERROR(INDEX(BD_Gestão!B:B,MATCH('Banco de Dados'!$B1591,BD_Gestão!$B:$B,0)),"erro"))</f>
        <v/>
      </c>
      <c r="K1591" s="158" t="str">
        <f>IF($A1591=0,"",IFERROR(INDEX(BD_Gestão!C:C,MATCH('Banco de Dados'!$B1591,BD_Gestão!$B:$B,0)),"erro"))</f>
        <v/>
      </c>
      <c r="L1591" s="158" t="str">
        <f>IF($A1591=0,"",IFERROR(INDEX(BD_Gestão!H:H,MATCH('Banco de Dados'!$B1591,BD_Gestão!$B:$B,0)),"erro"))</f>
        <v/>
      </c>
      <c r="M1591" s="161" t="str">
        <f>IF($A1591=0,"",IFERROR(INDEX(BD_Gestão!F:F,MATCH('Banco de Dados'!$B1591,BD_Gestão!$B:$B,0)),"erro"))</f>
        <v/>
      </c>
      <c r="N1591" s="161" t="str">
        <f>IF($A1591=0,"",IFERROR(INDEX(BD_Gestão!J:J,MATCH('Banco de Dados'!$B1591,BD_Gestão!$B:$B,0)),"erro"))</f>
        <v/>
      </c>
      <c r="O1591" s="164" t="str">
        <f>IF($A1591=0,"",IFERROR(INDEX(BD_Gestão!K:K,MATCH('Banco de Dados'!$B1591,BD_Gestão!$B:$B,0)),"erro"))</f>
        <v/>
      </c>
      <c r="P1591" s="169" t="str">
        <f t="shared" si="98"/>
        <v/>
      </c>
      <c r="Q1591" s="170" t="str">
        <f t="shared" si="99"/>
        <v/>
      </c>
      <c r="R1591" s="163" t="e">
        <f t="shared" si="96"/>
        <v>#VALUE!</v>
      </c>
      <c r="S1591" s="163" t="e">
        <f t="shared" si="97"/>
        <v>#VALUE!</v>
      </c>
      <c r="T1591" s="163" t="e">
        <f>INDEX(Controle!O:O,MATCH('Banco de Dados'!A1591,Controle!M:M,0))*E1591/100</f>
        <v>#N/A</v>
      </c>
    </row>
    <row r="1592" spans="1:20" hidden="1" x14ac:dyDescent="0.2">
      <c r="A1592" s="158">
        <f>BD_TS!A1591</f>
        <v>0</v>
      </c>
      <c r="B1592" s="158" t="str">
        <f>SUBSTITUTE(SUBSTITUTE(BD_TS!D1591," ",""),"-","/")</f>
        <v/>
      </c>
      <c r="C1592" s="158">
        <f>BD_TS!E1591</f>
        <v>0</v>
      </c>
      <c r="D1592" s="159">
        <f>BD_TS!F1591</f>
        <v>0</v>
      </c>
      <c r="E1592" s="160">
        <f>BD_TS!B1591</f>
        <v>0</v>
      </c>
      <c r="F1592" s="161">
        <f>BD_TS!C1591</f>
        <v>0</v>
      </c>
      <c r="G1592" s="187">
        <f>BD_TS!H1591</f>
        <v>0</v>
      </c>
      <c r="H1592" s="158" t="str">
        <f>IF($A1592=0,"",IFERROR(INDEX(BD_Gestão!A:A,MATCH('Banco de Dados'!$B1592,BD_Gestão!$B:$B,0)),"erro"))</f>
        <v/>
      </c>
      <c r="I1592" s="162" t="str">
        <f>IF($A1592=0,"",IFERROR(INDEX(BD_Gestão!E:E,MATCH('Banco de Dados'!$B1592,BD_Gestão!$B:$B,0)),"erro"))</f>
        <v/>
      </c>
      <c r="J1592" s="186" t="str">
        <f>IF($A1592=0,"",IFERROR(INDEX(BD_Gestão!B:B,MATCH('Banco de Dados'!$B1592,BD_Gestão!$B:$B,0)),"erro"))</f>
        <v/>
      </c>
      <c r="K1592" s="158" t="str">
        <f>IF($A1592=0,"",IFERROR(INDEX(BD_Gestão!C:C,MATCH('Banco de Dados'!$B1592,BD_Gestão!$B:$B,0)),"erro"))</f>
        <v/>
      </c>
      <c r="L1592" s="158" t="str">
        <f>IF($A1592=0,"",IFERROR(INDEX(BD_Gestão!H:H,MATCH('Banco de Dados'!$B1592,BD_Gestão!$B:$B,0)),"erro"))</f>
        <v/>
      </c>
      <c r="M1592" s="161" t="str">
        <f>IF($A1592=0,"",IFERROR(INDEX(BD_Gestão!F:F,MATCH('Banco de Dados'!$B1592,BD_Gestão!$B:$B,0)),"erro"))</f>
        <v/>
      </c>
      <c r="N1592" s="161" t="str">
        <f>IF($A1592=0,"",IFERROR(INDEX(BD_Gestão!J:J,MATCH('Banco de Dados'!$B1592,BD_Gestão!$B:$B,0)),"erro"))</f>
        <v/>
      </c>
      <c r="O1592" s="164" t="str">
        <f>IF($A1592=0,"",IFERROR(INDEX(BD_Gestão!K:K,MATCH('Banco de Dados'!$B1592,BD_Gestão!$B:$B,0)),"erro"))</f>
        <v/>
      </c>
      <c r="P1592" s="169" t="str">
        <f t="shared" si="98"/>
        <v/>
      </c>
      <c r="Q1592" s="170" t="str">
        <f t="shared" si="99"/>
        <v/>
      </c>
      <c r="R1592" s="163" t="e">
        <f t="shared" si="96"/>
        <v>#VALUE!</v>
      </c>
      <c r="S1592" s="163" t="e">
        <f t="shared" si="97"/>
        <v>#VALUE!</v>
      </c>
      <c r="T1592" s="163" t="e">
        <f>INDEX(Controle!O:O,MATCH('Banco de Dados'!A1592,Controle!M:M,0))*E1592/100</f>
        <v>#N/A</v>
      </c>
    </row>
    <row r="1593" spans="1:20" hidden="1" x14ac:dyDescent="0.2">
      <c r="A1593" s="158">
        <f>BD_TS!A1592</f>
        <v>0</v>
      </c>
      <c r="B1593" s="158" t="str">
        <f>SUBSTITUTE(SUBSTITUTE(BD_TS!D1592," ",""),"-","/")</f>
        <v/>
      </c>
      <c r="C1593" s="158">
        <f>BD_TS!E1592</f>
        <v>0</v>
      </c>
      <c r="D1593" s="159">
        <f>BD_TS!F1592</f>
        <v>0</v>
      </c>
      <c r="E1593" s="160">
        <f>BD_TS!B1592</f>
        <v>0</v>
      </c>
      <c r="F1593" s="161">
        <f>BD_TS!C1592</f>
        <v>0</v>
      </c>
      <c r="G1593" s="187">
        <f>BD_TS!H1592</f>
        <v>0</v>
      </c>
      <c r="H1593" s="158" t="str">
        <f>IF($A1593=0,"",IFERROR(INDEX(BD_Gestão!A:A,MATCH('Banco de Dados'!$B1593,BD_Gestão!$B:$B,0)),"erro"))</f>
        <v/>
      </c>
      <c r="I1593" s="162" t="str">
        <f>IF($A1593=0,"",IFERROR(INDEX(BD_Gestão!E:E,MATCH('Banco de Dados'!$B1593,BD_Gestão!$B:$B,0)),"erro"))</f>
        <v/>
      </c>
      <c r="J1593" s="186" t="str">
        <f>IF($A1593=0,"",IFERROR(INDEX(BD_Gestão!B:B,MATCH('Banco de Dados'!$B1593,BD_Gestão!$B:$B,0)),"erro"))</f>
        <v/>
      </c>
      <c r="K1593" s="158" t="str">
        <f>IF($A1593=0,"",IFERROR(INDEX(BD_Gestão!C:C,MATCH('Banco de Dados'!$B1593,BD_Gestão!$B:$B,0)),"erro"))</f>
        <v/>
      </c>
      <c r="L1593" s="158" t="str">
        <f>IF($A1593=0,"",IFERROR(INDEX(BD_Gestão!H:H,MATCH('Banco de Dados'!$B1593,BD_Gestão!$B:$B,0)),"erro"))</f>
        <v/>
      </c>
      <c r="M1593" s="161" t="str">
        <f>IF($A1593=0,"",IFERROR(INDEX(BD_Gestão!F:F,MATCH('Banco de Dados'!$B1593,BD_Gestão!$B:$B,0)),"erro"))</f>
        <v/>
      </c>
      <c r="N1593" s="161" t="str">
        <f>IF($A1593=0,"",IFERROR(INDEX(BD_Gestão!J:J,MATCH('Banco de Dados'!$B1593,BD_Gestão!$B:$B,0)),"erro"))</f>
        <v/>
      </c>
      <c r="O1593" s="164" t="str">
        <f>IF($A1593=0,"",IFERROR(INDEX(BD_Gestão!K:K,MATCH('Banco de Dados'!$B1593,BD_Gestão!$B:$B,0)),"erro"))</f>
        <v/>
      </c>
      <c r="P1593" s="169" t="str">
        <f t="shared" si="98"/>
        <v/>
      </c>
      <c r="Q1593" s="170" t="str">
        <f t="shared" si="99"/>
        <v/>
      </c>
      <c r="R1593" s="163" t="e">
        <f t="shared" si="96"/>
        <v>#VALUE!</v>
      </c>
      <c r="S1593" s="163" t="e">
        <f t="shared" si="97"/>
        <v>#VALUE!</v>
      </c>
      <c r="T1593" s="163" t="e">
        <f>INDEX(Controle!O:O,MATCH('Banco de Dados'!A1593,Controle!M:M,0))*E1593/100</f>
        <v>#N/A</v>
      </c>
    </row>
    <row r="1594" spans="1:20" hidden="1" x14ac:dyDescent="0.2">
      <c r="A1594" s="158">
        <f>BD_TS!A1593</f>
        <v>0</v>
      </c>
      <c r="B1594" s="158" t="str">
        <f>SUBSTITUTE(SUBSTITUTE(BD_TS!D1593," ",""),"-","/")</f>
        <v/>
      </c>
      <c r="C1594" s="158">
        <f>BD_TS!E1593</f>
        <v>0</v>
      </c>
      <c r="D1594" s="159">
        <f>BD_TS!F1593</f>
        <v>0</v>
      </c>
      <c r="E1594" s="160">
        <f>BD_TS!B1593</f>
        <v>0</v>
      </c>
      <c r="F1594" s="161">
        <f>BD_TS!C1593</f>
        <v>0</v>
      </c>
      <c r="G1594" s="187">
        <f>BD_TS!H1593</f>
        <v>0</v>
      </c>
      <c r="H1594" s="158" t="str">
        <f>IF($A1594=0,"",IFERROR(INDEX(BD_Gestão!A:A,MATCH('Banco de Dados'!$B1594,BD_Gestão!$B:$B,0)),"erro"))</f>
        <v/>
      </c>
      <c r="I1594" s="162" t="str">
        <f>IF($A1594=0,"",IFERROR(INDEX(BD_Gestão!E:E,MATCH('Banco de Dados'!$B1594,BD_Gestão!$B:$B,0)),"erro"))</f>
        <v/>
      </c>
      <c r="J1594" s="186" t="str">
        <f>IF($A1594=0,"",IFERROR(INDEX(BD_Gestão!B:B,MATCH('Banco de Dados'!$B1594,BD_Gestão!$B:$B,0)),"erro"))</f>
        <v/>
      </c>
      <c r="K1594" s="158" t="str">
        <f>IF($A1594=0,"",IFERROR(INDEX(BD_Gestão!C:C,MATCH('Banco de Dados'!$B1594,BD_Gestão!$B:$B,0)),"erro"))</f>
        <v/>
      </c>
      <c r="L1594" s="158" t="str">
        <f>IF($A1594=0,"",IFERROR(INDEX(BD_Gestão!H:H,MATCH('Banco de Dados'!$B1594,BD_Gestão!$B:$B,0)),"erro"))</f>
        <v/>
      </c>
      <c r="M1594" s="161" t="str">
        <f>IF($A1594=0,"",IFERROR(INDEX(BD_Gestão!F:F,MATCH('Banco de Dados'!$B1594,BD_Gestão!$B:$B,0)),"erro"))</f>
        <v/>
      </c>
      <c r="N1594" s="161" t="str">
        <f>IF($A1594=0,"",IFERROR(INDEX(BD_Gestão!J:J,MATCH('Banco de Dados'!$B1594,BD_Gestão!$B:$B,0)),"erro"))</f>
        <v/>
      </c>
      <c r="O1594" s="164" t="str">
        <f>IF($A1594=0,"",IFERROR(INDEX(BD_Gestão!K:K,MATCH('Banco de Dados'!$B1594,BD_Gestão!$B:$B,0)),"erro"))</f>
        <v/>
      </c>
      <c r="P1594" s="169" t="str">
        <f t="shared" si="98"/>
        <v/>
      </c>
      <c r="Q1594" s="170" t="str">
        <f t="shared" si="99"/>
        <v/>
      </c>
      <c r="R1594" s="163" t="e">
        <f t="shared" si="96"/>
        <v>#VALUE!</v>
      </c>
      <c r="S1594" s="163" t="e">
        <f t="shared" si="97"/>
        <v>#VALUE!</v>
      </c>
      <c r="T1594" s="163" t="e">
        <f>INDEX(Controle!O:O,MATCH('Banco de Dados'!A1594,Controle!M:M,0))*E1594/100</f>
        <v>#N/A</v>
      </c>
    </row>
    <row r="1595" spans="1:20" hidden="1" x14ac:dyDescent="0.2">
      <c r="A1595" s="158">
        <f>BD_TS!A1594</f>
        <v>0</v>
      </c>
      <c r="B1595" s="158" t="str">
        <f>SUBSTITUTE(SUBSTITUTE(BD_TS!D1594," ",""),"-","/")</f>
        <v/>
      </c>
      <c r="C1595" s="158">
        <f>BD_TS!E1594</f>
        <v>0</v>
      </c>
      <c r="D1595" s="159">
        <f>BD_TS!F1594</f>
        <v>0</v>
      </c>
      <c r="E1595" s="160">
        <f>BD_TS!B1594</f>
        <v>0</v>
      </c>
      <c r="F1595" s="161">
        <f>BD_TS!C1594</f>
        <v>0</v>
      </c>
      <c r="G1595" s="187">
        <f>BD_TS!H1594</f>
        <v>0</v>
      </c>
      <c r="H1595" s="158" t="str">
        <f>IF($A1595=0,"",IFERROR(INDEX(BD_Gestão!A:A,MATCH('Banco de Dados'!$B1595,BD_Gestão!$B:$B,0)),"erro"))</f>
        <v/>
      </c>
      <c r="I1595" s="162" t="str">
        <f>IF($A1595=0,"",IFERROR(INDEX(BD_Gestão!E:E,MATCH('Banco de Dados'!$B1595,BD_Gestão!$B:$B,0)),"erro"))</f>
        <v/>
      </c>
      <c r="J1595" s="186" t="str">
        <f>IF($A1595=0,"",IFERROR(INDEX(BD_Gestão!B:B,MATCH('Banco de Dados'!$B1595,BD_Gestão!$B:$B,0)),"erro"))</f>
        <v/>
      </c>
      <c r="K1595" s="158" t="str">
        <f>IF($A1595=0,"",IFERROR(INDEX(BD_Gestão!C:C,MATCH('Banco de Dados'!$B1595,BD_Gestão!$B:$B,0)),"erro"))</f>
        <v/>
      </c>
      <c r="L1595" s="158" t="str">
        <f>IF($A1595=0,"",IFERROR(INDEX(BD_Gestão!H:H,MATCH('Banco de Dados'!$B1595,BD_Gestão!$B:$B,0)),"erro"))</f>
        <v/>
      </c>
      <c r="M1595" s="161" t="str">
        <f>IF($A1595=0,"",IFERROR(INDEX(BD_Gestão!F:F,MATCH('Banco de Dados'!$B1595,BD_Gestão!$B:$B,0)),"erro"))</f>
        <v/>
      </c>
      <c r="N1595" s="161" t="str">
        <f>IF($A1595=0,"",IFERROR(INDEX(BD_Gestão!J:J,MATCH('Banco de Dados'!$B1595,BD_Gestão!$B:$B,0)),"erro"))</f>
        <v/>
      </c>
      <c r="O1595" s="164" t="str">
        <f>IF($A1595=0,"",IFERROR(INDEX(BD_Gestão!K:K,MATCH('Banco de Dados'!$B1595,BD_Gestão!$B:$B,0)),"erro"))</f>
        <v/>
      </c>
      <c r="P1595" s="169" t="str">
        <f t="shared" si="98"/>
        <v/>
      </c>
      <c r="Q1595" s="170" t="str">
        <f t="shared" si="99"/>
        <v/>
      </c>
      <c r="R1595" s="163" t="e">
        <f t="shared" si="96"/>
        <v>#VALUE!</v>
      </c>
      <c r="S1595" s="163" t="e">
        <f t="shared" si="97"/>
        <v>#VALUE!</v>
      </c>
      <c r="T1595" s="163" t="e">
        <f>INDEX(Controle!O:O,MATCH('Banco de Dados'!A1595,Controle!M:M,0))*E1595/100</f>
        <v>#N/A</v>
      </c>
    </row>
    <row r="1596" spans="1:20" hidden="1" x14ac:dyDescent="0.2">
      <c r="A1596" s="158">
        <f>BD_TS!A1595</f>
        <v>0</v>
      </c>
      <c r="B1596" s="158" t="str">
        <f>SUBSTITUTE(SUBSTITUTE(BD_TS!D1595," ",""),"-","/")</f>
        <v/>
      </c>
      <c r="C1596" s="158">
        <f>BD_TS!E1595</f>
        <v>0</v>
      </c>
      <c r="D1596" s="159">
        <f>BD_TS!F1595</f>
        <v>0</v>
      </c>
      <c r="E1596" s="160">
        <f>BD_TS!B1595</f>
        <v>0</v>
      </c>
      <c r="F1596" s="161">
        <f>BD_TS!C1595</f>
        <v>0</v>
      </c>
      <c r="G1596" s="187">
        <f>BD_TS!H1595</f>
        <v>0</v>
      </c>
      <c r="H1596" s="158" t="str">
        <f>IF($A1596=0,"",IFERROR(INDEX(BD_Gestão!A:A,MATCH('Banco de Dados'!$B1596,BD_Gestão!$B:$B,0)),"erro"))</f>
        <v/>
      </c>
      <c r="I1596" s="162" t="str">
        <f>IF($A1596=0,"",IFERROR(INDEX(BD_Gestão!E:E,MATCH('Banco de Dados'!$B1596,BD_Gestão!$B:$B,0)),"erro"))</f>
        <v/>
      </c>
      <c r="J1596" s="186" t="str">
        <f>IF($A1596=0,"",IFERROR(INDEX(BD_Gestão!B:B,MATCH('Banco de Dados'!$B1596,BD_Gestão!$B:$B,0)),"erro"))</f>
        <v/>
      </c>
      <c r="K1596" s="158" t="str">
        <f>IF($A1596=0,"",IFERROR(INDEX(BD_Gestão!C:C,MATCH('Banco de Dados'!$B1596,BD_Gestão!$B:$B,0)),"erro"))</f>
        <v/>
      </c>
      <c r="L1596" s="158" t="str">
        <f>IF($A1596=0,"",IFERROR(INDEX(BD_Gestão!H:H,MATCH('Banco de Dados'!$B1596,BD_Gestão!$B:$B,0)),"erro"))</f>
        <v/>
      </c>
      <c r="M1596" s="161" t="str">
        <f>IF($A1596=0,"",IFERROR(INDEX(BD_Gestão!F:F,MATCH('Banco de Dados'!$B1596,BD_Gestão!$B:$B,0)),"erro"))</f>
        <v/>
      </c>
      <c r="N1596" s="161" t="str">
        <f>IF($A1596=0,"",IFERROR(INDEX(BD_Gestão!J:J,MATCH('Banco de Dados'!$B1596,BD_Gestão!$B:$B,0)),"erro"))</f>
        <v/>
      </c>
      <c r="O1596" s="164" t="str">
        <f>IF($A1596=0,"",IFERROR(INDEX(BD_Gestão!K:K,MATCH('Banco de Dados'!$B1596,BD_Gestão!$B:$B,0)),"erro"))</f>
        <v/>
      </c>
      <c r="P1596" s="169" t="str">
        <f t="shared" si="98"/>
        <v/>
      </c>
      <c r="Q1596" s="170" t="str">
        <f t="shared" si="99"/>
        <v/>
      </c>
      <c r="R1596" s="163" t="e">
        <f t="shared" si="96"/>
        <v>#VALUE!</v>
      </c>
      <c r="S1596" s="163" t="e">
        <f t="shared" si="97"/>
        <v>#VALUE!</v>
      </c>
      <c r="T1596" s="163" t="e">
        <f>INDEX(Controle!O:O,MATCH('Banco de Dados'!A1596,Controle!M:M,0))*E1596/100</f>
        <v>#N/A</v>
      </c>
    </row>
    <row r="1597" spans="1:20" hidden="1" x14ac:dyDescent="0.2">
      <c r="A1597" s="158">
        <f>BD_TS!A1596</f>
        <v>0</v>
      </c>
      <c r="B1597" s="158" t="str">
        <f>SUBSTITUTE(SUBSTITUTE(BD_TS!D1596," ",""),"-","/")</f>
        <v/>
      </c>
      <c r="C1597" s="158">
        <f>BD_TS!E1596</f>
        <v>0</v>
      </c>
      <c r="D1597" s="159">
        <f>BD_TS!F1596</f>
        <v>0</v>
      </c>
      <c r="E1597" s="160">
        <f>BD_TS!B1596</f>
        <v>0</v>
      </c>
      <c r="F1597" s="161">
        <f>BD_TS!C1596</f>
        <v>0</v>
      </c>
      <c r="G1597" s="187">
        <f>BD_TS!H1596</f>
        <v>0</v>
      </c>
      <c r="H1597" s="158" t="str">
        <f>IF($A1597=0,"",IFERROR(INDEX(BD_Gestão!A:A,MATCH('Banco de Dados'!$B1597,BD_Gestão!$B:$B,0)),"erro"))</f>
        <v/>
      </c>
      <c r="I1597" s="162" t="str">
        <f>IF($A1597=0,"",IFERROR(INDEX(BD_Gestão!E:E,MATCH('Banco de Dados'!$B1597,BD_Gestão!$B:$B,0)),"erro"))</f>
        <v/>
      </c>
      <c r="J1597" s="186" t="str">
        <f>IF($A1597=0,"",IFERROR(INDEX(BD_Gestão!B:B,MATCH('Banco de Dados'!$B1597,BD_Gestão!$B:$B,0)),"erro"))</f>
        <v/>
      </c>
      <c r="K1597" s="158" t="str">
        <f>IF($A1597=0,"",IFERROR(INDEX(BD_Gestão!C:C,MATCH('Banco de Dados'!$B1597,BD_Gestão!$B:$B,0)),"erro"))</f>
        <v/>
      </c>
      <c r="L1597" s="158" t="str">
        <f>IF($A1597=0,"",IFERROR(INDEX(BD_Gestão!H:H,MATCH('Banco de Dados'!$B1597,BD_Gestão!$B:$B,0)),"erro"))</f>
        <v/>
      </c>
      <c r="M1597" s="161" t="str">
        <f>IF($A1597=0,"",IFERROR(INDEX(BD_Gestão!F:F,MATCH('Banco de Dados'!$B1597,BD_Gestão!$B:$B,0)),"erro"))</f>
        <v/>
      </c>
      <c r="N1597" s="161" t="str">
        <f>IF($A1597=0,"",IFERROR(INDEX(BD_Gestão!J:J,MATCH('Banco de Dados'!$B1597,BD_Gestão!$B:$B,0)),"erro"))</f>
        <v/>
      </c>
      <c r="O1597" s="164" t="str">
        <f>IF($A1597=0,"",IFERROR(INDEX(BD_Gestão!K:K,MATCH('Banco de Dados'!$B1597,BD_Gestão!$B:$B,0)),"erro"))</f>
        <v/>
      </c>
      <c r="P1597" s="169" t="str">
        <f t="shared" si="98"/>
        <v/>
      </c>
      <c r="Q1597" s="170" t="str">
        <f t="shared" si="99"/>
        <v/>
      </c>
      <c r="R1597" s="163" t="e">
        <f t="shared" si="96"/>
        <v>#VALUE!</v>
      </c>
      <c r="S1597" s="163" t="e">
        <f t="shared" si="97"/>
        <v>#VALUE!</v>
      </c>
      <c r="T1597" s="163" t="e">
        <f>INDEX(Controle!O:O,MATCH('Banco de Dados'!A1597,Controle!M:M,0))*E1597/100</f>
        <v>#N/A</v>
      </c>
    </row>
    <row r="1598" spans="1:20" hidden="1" x14ac:dyDescent="0.2">
      <c r="A1598" s="158">
        <f>BD_TS!A1597</f>
        <v>0</v>
      </c>
      <c r="B1598" s="158" t="str">
        <f>SUBSTITUTE(SUBSTITUTE(BD_TS!D1597," ",""),"-","/")</f>
        <v/>
      </c>
      <c r="C1598" s="158">
        <f>BD_TS!E1597</f>
        <v>0</v>
      </c>
      <c r="D1598" s="159">
        <f>BD_TS!F1597</f>
        <v>0</v>
      </c>
      <c r="E1598" s="160">
        <f>BD_TS!B1597</f>
        <v>0</v>
      </c>
      <c r="F1598" s="161">
        <f>BD_TS!C1597</f>
        <v>0</v>
      </c>
      <c r="G1598" s="187">
        <f>BD_TS!H1597</f>
        <v>0</v>
      </c>
      <c r="H1598" s="158" t="str">
        <f>IF($A1598=0,"",IFERROR(INDEX(BD_Gestão!A:A,MATCH('Banco de Dados'!$B1598,BD_Gestão!$B:$B,0)),"erro"))</f>
        <v/>
      </c>
      <c r="I1598" s="162" t="str">
        <f>IF($A1598=0,"",IFERROR(INDEX(BD_Gestão!E:E,MATCH('Banco de Dados'!$B1598,BD_Gestão!$B:$B,0)),"erro"))</f>
        <v/>
      </c>
      <c r="J1598" s="186" t="str">
        <f>IF($A1598=0,"",IFERROR(INDEX(BD_Gestão!B:B,MATCH('Banco de Dados'!$B1598,BD_Gestão!$B:$B,0)),"erro"))</f>
        <v/>
      </c>
      <c r="K1598" s="158" t="str">
        <f>IF($A1598=0,"",IFERROR(INDEX(BD_Gestão!C:C,MATCH('Banco de Dados'!$B1598,BD_Gestão!$B:$B,0)),"erro"))</f>
        <v/>
      </c>
      <c r="L1598" s="158" t="str">
        <f>IF($A1598=0,"",IFERROR(INDEX(BD_Gestão!H:H,MATCH('Banco de Dados'!$B1598,BD_Gestão!$B:$B,0)),"erro"))</f>
        <v/>
      </c>
      <c r="M1598" s="161" t="str">
        <f>IF($A1598=0,"",IFERROR(INDEX(BD_Gestão!F:F,MATCH('Banco de Dados'!$B1598,BD_Gestão!$B:$B,0)),"erro"))</f>
        <v/>
      </c>
      <c r="N1598" s="161" t="str">
        <f>IF($A1598=0,"",IFERROR(INDEX(BD_Gestão!J:J,MATCH('Banco de Dados'!$B1598,BD_Gestão!$B:$B,0)),"erro"))</f>
        <v/>
      </c>
      <c r="O1598" s="164" t="str">
        <f>IF($A1598=0,"",IFERROR(INDEX(BD_Gestão!K:K,MATCH('Banco de Dados'!$B1598,BD_Gestão!$B:$B,0)),"erro"))</f>
        <v/>
      </c>
      <c r="P1598" s="169" t="str">
        <f t="shared" si="98"/>
        <v/>
      </c>
      <c r="Q1598" s="170" t="str">
        <f t="shared" si="99"/>
        <v/>
      </c>
      <c r="R1598" s="163" t="e">
        <f t="shared" si="96"/>
        <v>#VALUE!</v>
      </c>
      <c r="S1598" s="163" t="e">
        <f t="shared" si="97"/>
        <v>#VALUE!</v>
      </c>
      <c r="T1598" s="163" t="e">
        <f>INDEX(Controle!O:O,MATCH('Banco de Dados'!A1598,Controle!M:M,0))*E1598/100</f>
        <v>#N/A</v>
      </c>
    </row>
    <row r="1599" spans="1:20" hidden="1" x14ac:dyDescent="0.2">
      <c r="A1599" s="158">
        <f>BD_TS!A1598</f>
        <v>0</v>
      </c>
      <c r="B1599" s="158" t="str">
        <f>SUBSTITUTE(SUBSTITUTE(BD_TS!D1598," ",""),"-","/")</f>
        <v/>
      </c>
      <c r="C1599" s="158">
        <f>BD_TS!E1598</f>
        <v>0</v>
      </c>
      <c r="D1599" s="159">
        <f>BD_TS!F1598</f>
        <v>0</v>
      </c>
      <c r="E1599" s="160">
        <f>BD_TS!B1598</f>
        <v>0</v>
      </c>
      <c r="F1599" s="161">
        <f>BD_TS!C1598</f>
        <v>0</v>
      </c>
      <c r="G1599" s="187">
        <f>BD_TS!H1598</f>
        <v>0</v>
      </c>
      <c r="H1599" s="158" t="str">
        <f>IF($A1599=0,"",IFERROR(INDEX(BD_Gestão!A:A,MATCH('Banco de Dados'!$B1599,BD_Gestão!$B:$B,0)),"erro"))</f>
        <v/>
      </c>
      <c r="I1599" s="162" t="str">
        <f>IF($A1599=0,"",IFERROR(INDEX(BD_Gestão!E:E,MATCH('Banco de Dados'!$B1599,BD_Gestão!$B:$B,0)),"erro"))</f>
        <v/>
      </c>
      <c r="J1599" s="186" t="str">
        <f>IF($A1599=0,"",IFERROR(INDEX(BD_Gestão!B:B,MATCH('Banco de Dados'!$B1599,BD_Gestão!$B:$B,0)),"erro"))</f>
        <v/>
      </c>
      <c r="K1599" s="158" t="str">
        <f>IF($A1599=0,"",IFERROR(INDEX(BD_Gestão!C:C,MATCH('Banco de Dados'!$B1599,BD_Gestão!$B:$B,0)),"erro"))</f>
        <v/>
      </c>
      <c r="L1599" s="158" t="str">
        <f>IF($A1599=0,"",IFERROR(INDEX(BD_Gestão!H:H,MATCH('Banco de Dados'!$B1599,BD_Gestão!$B:$B,0)),"erro"))</f>
        <v/>
      </c>
      <c r="M1599" s="161" t="str">
        <f>IF($A1599=0,"",IFERROR(INDEX(BD_Gestão!F:F,MATCH('Banco de Dados'!$B1599,BD_Gestão!$B:$B,0)),"erro"))</f>
        <v/>
      </c>
      <c r="N1599" s="161" t="str">
        <f>IF($A1599=0,"",IFERROR(INDEX(BD_Gestão!J:J,MATCH('Banco de Dados'!$B1599,BD_Gestão!$B:$B,0)),"erro"))</f>
        <v/>
      </c>
      <c r="O1599" s="164" t="str">
        <f>IF($A1599=0,"",IFERROR(INDEX(BD_Gestão!K:K,MATCH('Banco de Dados'!$B1599,BD_Gestão!$B:$B,0)),"erro"))</f>
        <v/>
      </c>
      <c r="P1599" s="169" t="str">
        <f t="shared" si="98"/>
        <v/>
      </c>
      <c r="Q1599" s="170" t="str">
        <f t="shared" si="99"/>
        <v/>
      </c>
      <c r="R1599" s="163" t="e">
        <f t="shared" si="96"/>
        <v>#VALUE!</v>
      </c>
      <c r="S1599" s="163" t="e">
        <f t="shared" si="97"/>
        <v>#VALUE!</v>
      </c>
      <c r="T1599" s="163" t="e">
        <f>INDEX(Controle!O:O,MATCH('Banco de Dados'!A1599,Controle!M:M,0))*E1599/100</f>
        <v>#N/A</v>
      </c>
    </row>
    <row r="1600" spans="1:20" hidden="1" x14ac:dyDescent="0.2">
      <c r="A1600" s="158">
        <f>BD_TS!A1599</f>
        <v>0</v>
      </c>
      <c r="B1600" s="158" t="str">
        <f>SUBSTITUTE(SUBSTITUTE(BD_TS!D1599," ",""),"-","/")</f>
        <v/>
      </c>
      <c r="C1600" s="158">
        <f>BD_TS!E1599</f>
        <v>0</v>
      </c>
      <c r="D1600" s="159">
        <f>BD_TS!F1599</f>
        <v>0</v>
      </c>
      <c r="E1600" s="160">
        <f>BD_TS!B1599</f>
        <v>0</v>
      </c>
      <c r="F1600" s="161">
        <f>BD_TS!C1599</f>
        <v>0</v>
      </c>
      <c r="G1600" s="187">
        <f>BD_TS!H1599</f>
        <v>0</v>
      </c>
      <c r="H1600" s="158" t="str">
        <f>IF($A1600=0,"",IFERROR(INDEX(BD_Gestão!A:A,MATCH('Banco de Dados'!$B1600,BD_Gestão!$B:$B,0)),"erro"))</f>
        <v/>
      </c>
      <c r="I1600" s="162" t="str">
        <f>IF($A1600=0,"",IFERROR(INDEX(BD_Gestão!E:E,MATCH('Banco de Dados'!$B1600,BD_Gestão!$B:$B,0)),"erro"))</f>
        <v/>
      </c>
      <c r="J1600" s="186" t="str">
        <f>IF($A1600=0,"",IFERROR(INDEX(BD_Gestão!B:B,MATCH('Banco de Dados'!$B1600,BD_Gestão!$B:$B,0)),"erro"))</f>
        <v/>
      </c>
      <c r="K1600" s="158" t="str">
        <f>IF($A1600=0,"",IFERROR(INDEX(BD_Gestão!C:C,MATCH('Banco de Dados'!$B1600,BD_Gestão!$B:$B,0)),"erro"))</f>
        <v/>
      </c>
      <c r="L1600" s="158" t="str">
        <f>IF($A1600=0,"",IFERROR(INDEX(BD_Gestão!H:H,MATCH('Banco de Dados'!$B1600,BD_Gestão!$B:$B,0)),"erro"))</f>
        <v/>
      </c>
      <c r="M1600" s="161" t="str">
        <f>IF($A1600=0,"",IFERROR(INDEX(BD_Gestão!F:F,MATCH('Banco de Dados'!$B1600,BD_Gestão!$B:$B,0)),"erro"))</f>
        <v/>
      </c>
      <c r="N1600" s="161" t="str">
        <f>IF($A1600=0,"",IFERROR(INDEX(BD_Gestão!J:J,MATCH('Banco de Dados'!$B1600,BD_Gestão!$B:$B,0)),"erro"))</f>
        <v/>
      </c>
      <c r="O1600" s="164" t="str">
        <f>IF($A1600=0,"",IFERROR(INDEX(BD_Gestão!K:K,MATCH('Banco de Dados'!$B1600,BD_Gestão!$B:$B,0)),"erro"))</f>
        <v/>
      </c>
      <c r="P1600" s="169" t="str">
        <f t="shared" si="98"/>
        <v/>
      </c>
      <c r="Q1600" s="170" t="str">
        <f t="shared" si="99"/>
        <v/>
      </c>
      <c r="R1600" s="163" t="e">
        <f t="shared" si="96"/>
        <v>#VALUE!</v>
      </c>
      <c r="S1600" s="163" t="e">
        <f t="shared" si="97"/>
        <v>#VALUE!</v>
      </c>
      <c r="T1600" s="163" t="e">
        <f>INDEX(Controle!O:O,MATCH('Banco de Dados'!A1600,Controle!M:M,0))*E1600/100</f>
        <v>#N/A</v>
      </c>
    </row>
    <row r="1601" spans="1:20" hidden="1" x14ac:dyDescent="0.2">
      <c r="A1601" s="158">
        <f>BD_TS!A1600</f>
        <v>0</v>
      </c>
      <c r="B1601" s="158" t="str">
        <f>SUBSTITUTE(SUBSTITUTE(BD_TS!D1600," ",""),"-","/")</f>
        <v/>
      </c>
      <c r="C1601" s="158">
        <f>BD_TS!E1600</f>
        <v>0</v>
      </c>
      <c r="D1601" s="159">
        <f>BD_TS!F1600</f>
        <v>0</v>
      </c>
      <c r="E1601" s="160">
        <f>BD_TS!B1600</f>
        <v>0</v>
      </c>
      <c r="F1601" s="161">
        <f>BD_TS!C1600</f>
        <v>0</v>
      </c>
      <c r="G1601" s="187">
        <f>BD_TS!H1600</f>
        <v>0</v>
      </c>
      <c r="H1601" s="158" t="str">
        <f>IF($A1601=0,"",IFERROR(INDEX(BD_Gestão!A:A,MATCH('Banco de Dados'!$B1601,BD_Gestão!$B:$B,0)),"erro"))</f>
        <v/>
      </c>
      <c r="I1601" s="162" t="str">
        <f>IF($A1601=0,"",IFERROR(INDEX(BD_Gestão!E:E,MATCH('Banco de Dados'!$B1601,BD_Gestão!$B:$B,0)),"erro"))</f>
        <v/>
      </c>
      <c r="J1601" s="186" t="str">
        <f>IF($A1601=0,"",IFERROR(INDEX(BD_Gestão!B:B,MATCH('Banco de Dados'!$B1601,BD_Gestão!$B:$B,0)),"erro"))</f>
        <v/>
      </c>
      <c r="K1601" s="158" t="str">
        <f>IF($A1601=0,"",IFERROR(INDEX(BD_Gestão!C:C,MATCH('Banco de Dados'!$B1601,BD_Gestão!$B:$B,0)),"erro"))</f>
        <v/>
      </c>
      <c r="L1601" s="158" t="str">
        <f>IF($A1601=0,"",IFERROR(INDEX(BD_Gestão!H:H,MATCH('Banco de Dados'!$B1601,BD_Gestão!$B:$B,0)),"erro"))</f>
        <v/>
      </c>
      <c r="M1601" s="161" t="str">
        <f>IF($A1601=0,"",IFERROR(INDEX(BD_Gestão!F:F,MATCH('Banco de Dados'!$B1601,BD_Gestão!$B:$B,0)),"erro"))</f>
        <v/>
      </c>
      <c r="N1601" s="161" t="str">
        <f>IF($A1601=0,"",IFERROR(INDEX(BD_Gestão!J:J,MATCH('Banco de Dados'!$B1601,BD_Gestão!$B:$B,0)),"erro"))</f>
        <v/>
      </c>
      <c r="O1601" s="164" t="str">
        <f>IF($A1601=0,"",IFERROR(INDEX(BD_Gestão!K:K,MATCH('Banco de Dados'!$B1601,BD_Gestão!$B:$B,0)),"erro"))</f>
        <v/>
      </c>
      <c r="P1601" s="169" t="str">
        <f t="shared" si="98"/>
        <v/>
      </c>
      <c r="Q1601" s="170" t="str">
        <f t="shared" si="99"/>
        <v/>
      </c>
      <c r="R1601" s="163" t="e">
        <f t="shared" si="96"/>
        <v>#VALUE!</v>
      </c>
      <c r="S1601" s="163" t="e">
        <f t="shared" si="97"/>
        <v>#VALUE!</v>
      </c>
      <c r="T1601" s="163" t="e">
        <f>INDEX(Controle!O:O,MATCH('Banco de Dados'!A1601,Controle!M:M,0))*E1601/100</f>
        <v>#N/A</v>
      </c>
    </row>
    <row r="1602" spans="1:20" hidden="1" x14ac:dyDescent="0.2">
      <c r="A1602" s="158">
        <f>BD_TS!A1601</f>
        <v>0</v>
      </c>
      <c r="B1602" s="158" t="str">
        <f>SUBSTITUTE(SUBSTITUTE(BD_TS!D1601," ",""),"-","/")</f>
        <v/>
      </c>
      <c r="C1602" s="158">
        <f>BD_TS!E1601</f>
        <v>0</v>
      </c>
      <c r="D1602" s="159">
        <f>BD_TS!F1601</f>
        <v>0</v>
      </c>
      <c r="E1602" s="160">
        <f>BD_TS!B1601</f>
        <v>0</v>
      </c>
      <c r="F1602" s="161">
        <f>BD_TS!C1601</f>
        <v>0</v>
      </c>
      <c r="G1602" s="187">
        <f>BD_TS!H1601</f>
        <v>0</v>
      </c>
      <c r="H1602" s="158" t="str">
        <f>IF($A1602=0,"",IFERROR(INDEX(BD_Gestão!A:A,MATCH('Banco de Dados'!$B1602,BD_Gestão!$B:$B,0)),"erro"))</f>
        <v/>
      </c>
      <c r="I1602" s="162" t="str">
        <f>IF($A1602=0,"",IFERROR(INDEX(BD_Gestão!E:E,MATCH('Banco de Dados'!$B1602,BD_Gestão!$B:$B,0)),"erro"))</f>
        <v/>
      </c>
      <c r="J1602" s="186" t="str">
        <f>IF($A1602=0,"",IFERROR(INDEX(BD_Gestão!B:B,MATCH('Banco de Dados'!$B1602,BD_Gestão!$B:$B,0)),"erro"))</f>
        <v/>
      </c>
      <c r="K1602" s="158" t="str">
        <f>IF($A1602=0,"",IFERROR(INDEX(BD_Gestão!C:C,MATCH('Banco de Dados'!$B1602,BD_Gestão!$B:$B,0)),"erro"))</f>
        <v/>
      </c>
      <c r="L1602" s="158" t="str">
        <f>IF($A1602=0,"",IFERROR(INDEX(BD_Gestão!H:H,MATCH('Banco de Dados'!$B1602,BD_Gestão!$B:$B,0)),"erro"))</f>
        <v/>
      </c>
      <c r="M1602" s="161" t="str">
        <f>IF($A1602=0,"",IFERROR(INDEX(BD_Gestão!F:F,MATCH('Banco de Dados'!$B1602,BD_Gestão!$B:$B,0)),"erro"))</f>
        <v/>
      </c>
      <c r="N1602" s="161" t="str">
        <f>IF($A1602=0,"",IFERROR(INDEX(BD_Gestão!J:J,MATCH('Banco de Dados'!$B1602,BD_Gestão!$B:$B,0)),"erro"))</f>
        <v/>
      </c>
      <c r="O1602" s="164" t="str">
        <f>IF($A1602=0,"",IFERROR(INDEX(BD_Gestão!K:K,MATCH('Banco de Dados'!$B1602,BD_Gestão!$B:$B,0)),"erro"))</f>
        <v/>
      </c>
      <c r="P1602" s="169" t="str">
        <f t="shared" si="98"/>
        <v/>
      </c>
      <c r="Q1602" s="170" t="str">
        <f t="shared" si="99"/>
        <v/>
      </c>
      <c r="R1602" s="163" t="e">
        <f t="shared" si="96"/>
        <v>#VALUE!</v>
      </c>
      <c r="S1602" s="163" t="e">
        <f t="shared" si="97"/>
        <v>#VALUE!</v>
      </c>
      <c r="T1602" s="163" t="e">
        <f>INDEX(Controle!O:O,MATCH('Banco de Dados'!A1602,Controle!M:M,0))*E1602/100</f>
        <v>#N/A</v>
      </c>
    </row>
    <row r="1603" spans="1:20" hidden="1" x14ac:dyDescent="0.2">
      <c r="A1603" s="158">
        <f>BD_TS!A1602</f>
        <v>0</v>
      </c>
      <c r="B1603" s="158" t="str">
        <f>SUBSTITUTE(SUBSTITUTE(BD_TS!D1602," ",""),"-","/")</f>
        <v/>
      </c>
      <c r="C1603" s="158">
        <f>BD_TS!E1602</f>
        <v>0</v>
      </c>
      <c r="D1603" s="159">
        <f>BD_TS!F1602</f>
        <v>0</v>
      </c>
      <c r="E1603" s="160">
        <f>BD_TS!B1602</f>
        <v>0</v>
      </c>
      <c r="F1603" s="161">
        <f>BD_TS!C1602</f>
        <v>0</v>
      </c>
      <c r="G1603" s="187">
        <f>BD_TS!H1602</f>
        <v>0</v>
      </c>
      <c r="H1603" s="158" t="str">
        <f>IF($A1603=0,"",IFERROR(INDEX(BD_Gestão!A:A,MATCH('Banco de Dados'!$B1603,BD_Gestão!$B:$B,0)),"erro"))</f>
        <v/>
      </c>
      <c r="I1603" s="162" t="str">
        <f>IF($A1603=0,"",IFERROR(INDEX(BD_Gestão!E:E,MATCH('Banco de Dados'!$B1603,BD_Gestão!$B:$B,0)),"erro"))</f>
        <v/>
      </c>
      <c r="J1603" s="186" t="str">
        <f>IF($A1603=0,"",IFERROR(INDEX(BD_Gestão!B:B,MATCH('Banco de Dados'!$B1603,BD_Gestão!$B:$B,0)),"erro"))</f>
        <v/>
      </c>
      <c r="K1603" s="158" t="str">
        <f>IF($A1603=0,"",IFERROR(INDEX(BD_Gestão!C:C,MATCH('Banco de Dados'!$B1603,BD_Gestão!$B:$B,0)),"erro"))</f>
        <v/>
      </c>
      <c r="L1603" s="158" t="str">
        <f>IF($A1603=0,"",IFERROR(INDEX(BD_Gestão!H:H,MATCH('Banco de Dados'!$B1603,BD_Gestão!$B:$B,0)),"erro"))</f>
        <v/>
      </c>
      <c r="M1603" s="161" t="str">
        <f>IF($A1603=0,"",IFERROR(INDEX(BD_Gestão!F:F,MATCH('Banco de Dados'!$B1603,BD_Gestão!$B:$B,0)),"erro"))</f>
        <v/>
      </c>
      <c r="N1603" s="161" t="str">
        <f>IF($A1603=0,"",IFERROR(INDEX(BD_Gestão!J:J,MATCH('Banco de Dados'!$B1603,BD_Gestão!$B:$B,0)),"erro"))</f>
        <v/>
      </c>
      <c r="O1603" s="164" t="str">
        <f>IF($A1603=0,"",IFERROR(INDEX(BD_Gestão!K:K,MATCH('Banco de Dados'!$B1603,BD_Gestão!$B:$B,0)),"erro"))</f>
        <v/>
      </c>
      <c r="P1603" s="169" t="str">
        <f t="shared" si="98"/>
        <v/>
      </c>
      <c r="Q1603" s="170" t="str">
        <f t="shared" si="99"/>
        <v/>
      </c>
      <c r="R1603" s="163" t="e">
        <f t="shared" si="96"/>
        <v>#VALUE!</v>
      </c>
      <c r="S1603" s="163" t="e">
        <f t="shared" si="97"/>
        <v>#VALUE!</v>
      </c>
      <c r="T1603" s="163" t="e">
        <f>INDEX(Controle!O:O,MATCH('Banco de Dados'!A1603,Controle!M:M,0))*E1603/100</f>
        <v>#N/A</v>
      </c>
    </row>
    <row r="1604" spans="1:20" hidden="1" x14ac:dyDescent="0.2">
      <c r="A1604" s="158">
        <f>BD_TS!A1603</f>
        <v>0</v>
      </c>
      <c r="B1604" s="158" t="str">
        <f>SUBSTITUTE(SUBSTITUTE(BD_TS!D1603," ",""),"-","/")</f>
        <v/>
      </c>
      <c r="C1604" s="158">
        <f>BD_TS!E1603</f>
        <v>0</v>
      </c>
      <c r="D1604" s="159">
        <f>BD_TS!F1603</f>
        <v>0</v>
      </c>
      <c r="E1604" s="160">
        <f>BD_TS!B1603</f>
        <v>0</v>
      </c>
      <c r="F1604" s="161">
        <f>BD_TS!C1603</f>
        <v>0</v>
      </c>
      <c r="G1604" s="187">
        <f>BD_TS!H1603</f>
        <v>0</v>
      </c>
      <c r="H1604" s="158" t="str">
        <f>IF($A1604=0,"",IFERROR(INDEX(BD_Gestão!A:A,MATCH('Banco de Dados'!$B1604,BD_Gestão!$B:$B,0)),"erro"))</f>
        <v/>
      </c>
      <c r="I1604" s="162" t="str">
        <f>IF($A1604=0,"",IFERROR(INDEX(BD_Gestão!E:E,MATCH('Banco de Dados'!$B1604,BD_Gestão!$B:$B,0)),"erro"))</f>
        <v/>
      </c>
      <c r="J1604" s="186" t="str">
        <f>IF($A1604=0,"",IFERROR(INDEX(BD_Gestão!B:B,MATCH('Banco de Dados'!$B1604,BD_Gestão!$B:$B,0)),"erro"))</f>
        <v/>
      </c>
      <c r="K1604" s="158" t="str">
        <f>IF($A1604=0,"",IFERROR(INDEX(BD_Gestão!C:C,MATCH('Banco de Dados'!$B1604,BD_Gestão!$B:$B,0)),"erro"))</f>
        <v/>
      </c>
      <c r="L1604" s="158" t="str">
        <f>IF($A1604=0,"",IFERROR(INDEX(BD_Gestão!H:H,MATCH('Banco de Dados'!$B1604,BD_Gestão!$B:$B,0)),"erro"))</f>
        <v/>
      </c>
      <c r="M1604" s="161" t="str">
        <f>IF($A1604=0,"",IFERROR(INDEX(BD_Gestão!F:F,MATCH('Banco de Dados'!$B1604,BD_Gestão!$B:$B,0)),"erro"))</f>
        <v/>
      </c>
      <c r="N1604" s="161" t="str">
        <f>IF($A1604=0,"",IFERROR(INDEX(BD_Gestão!J:J,MATCH('Banco de Dados'!$B1604,BD_Gestão!$B:$B,0)),"erro"))</f>
        <v/>
      </c>
      <c r="O1604" s="164" t="str">
        <f>IF($A1604=0,"",IFERROR(INDEX(BD_Gestão!K:K,MATCH('Banco de Dados'!$B1604,BD_Gestão!$B:$B,0)),"erro"))</f>
        <v/>
      </c>
      <c r="P1604" s="169" t="str">
        <f t="shared" si="98"/>
        <v/>
      </c>
      <c r="Q1604" s="170" t="str">
        <f t="shared" si="99"/>
        <v/>
      </c>
      <c r="R1604" s="163" t="e">
        <f t="shared" si="96"/>
        <v>#VALUE!</v>
      </c>
      <c r="S1604" s="163" t="e">
        <f t="shared" si="97"/>
        <v>#VALUE!</v>
      </c>
      <c r="T1604" s="163" t="e">
        <f>INDEX(Controle!O:O,MATCH('Banco de Dados'!A1604,Controle!M:M,0))*E1604/100</f>
        <v>#N/A</v>
      </c>
    </row>
    <row r="1605" spans="1:20" hidden="1" x14ac:dyDescent="0.2">
      <c r="A1605" s="158">
        <f>BD_TS!A1604</f>
        <v>0</v>
      </c>
      <c r="B1605" s="158" t="str">
        <f>SUBSTITUTE(SUBSTITUTE(BD_TS!D1604," ",""),"-","/")</f>
        <v/>
      </c>
      <c r="C1605" s="158">
        <f>BD_TS!E1604</f>
        <v>0</v>
      </c>
      <c r="D1605" s="159">
        <f>BD_TS!F1604</f>
        <v>0</v>
      </c>
      <c r="E1605" s="160">
        <f>BD_TS!B1604</f>
        <v>0</v>
      </c>
      <c r="F1605" s="161">
        <f>BD_TS!C1604</f>
        <v>0</v>
      </c>
      <c r="G1605" s="187">
        <f>BD_TS!H1604</f>
        <v>0</v>
      </c>
      <c r="H1605" s="158" t="str">
        <f>IF($A1605=0,"",IFERROR(INDEX(BD_Gestão!A:A,MATCH('Banco de Dados'!$B1605,BD_Gestão!$B:$B,0)),"erro"))</f>
        <v/>
      </c>
      <c r="I1605" s="162" t="str">
        <f>IF($A1605=0,"",IFERROR(INDEX(BD_Gestão!E:E,MATCH('Banco de Dados'!$B1605,BD_Gestão!$B:$B,0)),"erro"))</f>
        <v/>
      </c>
      <c r="J1605" s="186" t="str">
        <f>IF($A1605=0,"",IFERROR(INDEX(BD_Gestão!B:B,MATCH('Banco de Dados'!$B1605,BD_Gestão!$B:$B,0)),"erro"))</f>
        <v/>
      </c>
      <c r="K1605" s="158" t="str">
        <f>IF($A1605=0,"",IFERROR(INDEX(BD_Gestão!C:C,MATCH('Banco de Dados'!$B1605,BD_Gestão!$B:$B,0)),"erro"))</f>
        <v/>
      </c>
      <c r="L1605" s="158" t="str">
        <f>IF($A1605=0,"",IFERROR(INDEX(BD_Gestão!H:H,MATCH('Banco de Dados'!$B1605,BD_Gestão!$B:$B,0)),"erro"))</f>
        <v/>
      </c>
      <c r="M1605" s="161" t="str">
        <f>IF($A1605=0,"",IFERROR(INDEX(BD_Gestão!F:F,MATCH('Banco de Dados'!$B1605,BD_Gestão!$B:$B,0)),"erro"))</f>
        <v/>
      </c>
      <c r="N1605" s="161" t="str">
        <f>IF($A1605=0,"",IFERROR(INDEX(BD_Gestão!J:J,MATCH('Banco de Dados'!$B1605,BD_Gestão!$B:$B,0)),"erro"))</f>
        <v/>
      </c>
      <c r="O1605" s="164" t="str">
        <f>IF($A1605=0,"",IFERROR(INDEX(BD_Gestão!K:K,MATCH('Banco de Dados'!$B1605,BD_Gestão!$B:$B,0)),"erro"))</f>
        <v/>
      </c>
      <c r="P1605" s="169" t="str">
        <f t="shared" si="98"/>
        <v/>
      </c>
      <c r="Q1605" s="170" t="str">
        <f t="shared" si="99"/>
        <v/>
      </c>
      <c r="R1605" s="163" t="e">
        <f t="shared" ref="R1605:R1668" si="100">MONTH(I1605)</f>
        <v>#VALUE!</v>
      </c>
      <c r="S1605" s="163" t="e">
        <f t="shared" ref="S1605:S1668" si="101">YEAR(I1605)</f>
        <v>#VALUE!</v>
      </c>
      <c r="T1605" s="163" t="e">
        <f>INDEX(Controle!O:O,MATCH('Banco de Dados'!A1605,Controle!M:M,0))*E1605/100</f>
        <v>#N/A</v>
      </c>
    </row>
    <row r="1606" spans="1:20" hidden="1" x14ac:dyDescent="0.2">
      <c r="A1606" s="158">
        <f>BD_TS!A1605</f>
        <v>0</v>
      </c>
      <c r="B1606" s="158" t="str">
        <f>SUBSTITUTE(SUBSTITUTE(BD_TS!D1605," ",""),"-","/")</f>
        <v/>
      </c>
      <c r="C1606" s="158">
        <f>BD_TS!E1605</f>
        <v>0</v>
      </c>
      <c r="D1606" s="159">
        <f>BD_TS!F1605</f>
        <v>0</v>
      </c>
      <c r="E1606" s="160">
        <f>BD_TS!B1605</f>
        <v>0</v>
      </c>
      <c r="F1606" s="161">
        <f>BD_TS!C1605</f>
        <v>0</v>
      </c>
      <c r="G1606" s="187">
        <f>BD_TS!H1605</f>
        <v>0</v>
      </c>
      <c r="H1606" s="158" t="str">
        <f>IF($A1606=0,"",IFERROR(INDEX(BD_Gestão!A:A,MATCH('Banco de Dados'!$B1606,BD_Gestão!$B:$B,0)),"erro"))</f>
        <v/>
      </c>
      <c r="I1606" s="162" t="str">
        <f>IF($A1606=0,"",IFERROR(INDEX(BD_Gestão!E:E,MATCH('Banco de Dados'!$B1606,BD_Gestão!$B:$B,0)),"erro"))</f>
        <v/>
      </c>
      <c r="J1606" s="186" t="str">
        <f>IF($A1606=0,"",IFERROR(INDEX(BD_Gestão!B:B,MATCH('Banco de Dados'!$B1606,BD_Gestão!$B:$B,0)),"erro"))</f>
        <v/>
      </c>
      <c r="K1606" s="158" t="str">
        <f>IF($A1606=0,"",IFERROR(INDEX(BD_Gestão!C:C,MATCH('Banco de Dados'!$B1606,BD_Gestão!$B:$B,0)),"erro"))</f>
        <v/>
      </c>
      <c r="L1606" s="158" t="str">
        <f>IF($A1606=0,"",IFERROR(INDEX(BD_Gestão!H:H,MATCH('Banco de Dados'!$B1606,BD_Gestão!$B:$B,0)),"erro"))</f>
        <v/>
      </c>
      <c r="M1606" s="161" t="str">
        <f>IF($A1606=0,"",IFERROR(INDEX(BD_Gestão!F:F,MATCH('Banco de Dados'!$B1606,BD_Gestão!$B:$B,0)),"erro"))</f>
        <v/>
      </c>
      <c r="N1606" s="161" t="str">
        <f>IF($A1606=0,"",IFERROR(INDEX(BD_Gestão!J:J,MATCH('Banco de Dados'!$B1606,BD_Gestão!$B:$B,0)),"erro"))</f>
        <v/>
      </c>
      <c r="O1606" s="164" t="str">
        <f>IF($A1606=0,"",IFERROR(INDEX(BD_Gestão!K:K,MATCH('Banco de Dados'!$B1606,BD_Gestão!$B:$B,0)),"erro"))</f>
        <v/>
      </c>
      <c r="P1606" s="169" t="str">
        <f t="shared" ref="P1606:P1669" si="102">IF(OR(H1606="erro",H1606=""),"",E1606*(MIN(O1606,1)))</f>
        <v/>
      </c>
      <c r="Q1606" s="170" t="str">
        <f t="shared" ref="Q1606:Q1669" si="103">IF(OR(H1606="erro",H1606=""),"",E1606-P1606)</f>
        <v/>
      </c>
      <c r="R1606" s="163" t="e">
        <f t="shared" si="100"/>
        <v>#VALUE!</v>
      </c>
      <c r="S1606" s="163" t="e">
        <f t="shared" si="101"/>
        <v>#VALUE!</v>
      </c>
      <c r="T1606" s="163" t="e">
        <f>INDEX(Controle!O:O,MATCH('Banco de Dados'!A1606,Controle!M:M,0))*E1606/100</f>
        <v>#N/A</v>
      </c>
    </row>
    <row r="1607" spans="1:20" hidden="1" x14ac:dyDescent="0.2">
      <c r="A1607" s="158">
        <f>BD_TS!A1606</f>
        <v>0</v>
      </c>
      <c r="B1607" s="158" t="str">
        <f>SUBSTITUTE(SUBSTITUTE(BD_TS!D1606," ",""),"-","/")</f>
        <v/>
      </c>
      <c r="C1607" s="158">
        <f>BD_TS!E1606</f>
        <v>0</v>
      </c>
      <c r="D1607" s="159">
        <f>BD_TS!F1606</f>
        <v>0</v>
      </c>
      <c r="E1607" s="160">
        <f>BD_TS!B1606</f>
        <v>0</v>
      </c>
      <c r="F1607" s="161">
        <f>BD_TS!C1606</f>
        <v>0</v>
      </c>
      <c r="G1607" s="187">
        <f>BD_TS!H1606</f>
        <v>0</v>
      </c>
      <c r="H1607" s="158" t="str">
        <f>IF($A1607=0,"",IFERROR(INDEX(BD_Gestão!A:A,MATCH('Banco de Dados'!$B1607,BD_Gestão!$B:$B,0)),"erro"))</f>
        <v/>
      </c>
      <c r="I1607" s="162" t="str">
        <f>IF($A1607=0,"",IFERROR(INDEX(BD_Gestão!E:E,MATCH('Banco de Dados'!$B1607,BD_Gestão!$B:$B,0)),"erro"))</f>
        <v/>
      </c>
      <c r="J1607" s="186" t="str">
        <f>IF($A1607=0,"",IFERROR(INDEX(BD_Gestão!B:B,MATCH('Banco de Dados'!$B1607,BD_Gestão!$B:$B,0)),"erro"))</f>
        <v/>
      </c>
      <c r="K1607" s="158" t="str">
        <f>IF($A1607=0,"",IFERROR(INDEX(BD_Gestão!C:C,MATCH('Banco de Dados'!$B1607,BD_Gestão!$B:$B,0)),"erro"))</f>
        <v/>
      </c>
      <c r="L1607" s="158" t="str">
        <f>IF($A1607=0,"",IFERROR(INDEX(BD_Gestão!H:H,MATCH('Banco de Dados'!$B1607,BD_Gestão!$B:$B,0)),"erro"))</f>
        <v/>
      </c>
      <c r="M1607" s="161" t="str">
        <f>IF($A1607=0,"",IFERROR(INDEX(BD_Gestão!F:F,MATCH('Banco de Dados'!$B1607,BD_Gestão!$B:$B,0)),"erro"))</f>
        <v/>
      </c>
      <c r="N1607" s="161" t="str">
        <f>IF($A1607=0,"",IFERROR(INDEX(BD_Gestão!J:J,MATCH('Banco de Dados'!$B1607,BD_Gestão!$B:$B,0)),"erro"))</f>
        <v/>
      </c>
      <c r="O1607" s="164" t="str">
        <f>IF($A1607=0,"",IFERROR(INDEX(BD_Gestão!K:K,MATCH('Banco de Dados'!$B1607,BD_Gestão!$B:$B,0)),"erro"))</f>
        <v/>
      </c>
      <c r="P1607" s="169" t="str">
        <f t="shared" si="102"/>
        <v/>
      </c>
      <c r="Q1607" s="170" t="str">
        <f t="shared" si="103"/>
        <v/>
      </c>
      <c r="R1607" s="163" t="e">
        <f t="shared" si="100"/>
        <v>#VALUE!</v>
      </c>
      <c r="S1607" s="163" t="e">
        <f t="shared" si="101"/>
        <v>#VALUE!</v>
      </c>
      <c r="T1607" s="163" t="e">
        <f>INDEX(Controle!O:O,MATCH('Banco de Dados'!A1607,Controle!M:M,0))*E1607/100</f>
        <v>#N/A</v>
      </c>
    </row>
    <row r="1608" spans="1:20" hidden="1" x14ac:dyDescent="0.2">
      <c r="A1608" s="158">
        <f>BD_TS!A1607</f>
        <v>0</v>
      </c>
      <c r="B1608" s="158" t="str">
        <f>SUBSTITUTE(SUBSTITUTE(BD_TS!D1607," ",""),"-","/")</f>
        <v/>
      </c>
      <c r="C1608" s="158">
        <f>BD_TS!E1607</f>
        <v>0</v>
      </c>
      <c r="D1608" s="159">
        <f>BD_TS!F1607</f>
        <v>0</v>
      </c>
      <c r="E1608" s="160">
        <f>BD_TS!B1607</f>
        <v>0</v>
      </c>
      <c r="F1608" s="161">
        <f>BD_TS!C1607</f>
        <v>0</v>
      </c>
      <c r="G1608" s="187">
        <f>BD_TS!H1607</f>
        <v>0</v>
      </c>
      <c r="H1608" s="158" t="str">
        <f>IF($A1608=0,"",IFERROR(INDEX(BD_Gestão!A:A,MATCH('Banco de Dados'!$B1608,BD_Gestão!$B:$B,0)),"erro"))</f>
        <v/>
      </c>
      <c r="I1608" s="162" t="str">
        <f>IF($A1608=0,"",IFERROR(INDEX(BD_Gestão!E:E,MATCH('Banco de Dados'!$B1608,BD_Gestão!$B:$B,0)),"erro"))</f>
        <v/>
      </c>
      <c r="J1608" s="186" t="str">
        <f>IF($A1608=0,"",IFERROR(INDEX(BD_Gestão!B:B,MATCH('Banco de Dados'!$B1608,BD_Gestão!$B:$B,0)),"erro"))</f>
        <v/>
      </c>
      <c r="K1608" s="158" t="str">
        <f>IF($A1608=0,"",IFERROR(INDEX(BD_Gestão!C:C,MATCH('Banco de Dados'!$B1608,BD_Gestão!$B:$B,0)),"erro"))</f>
        <v/>
      </c>
      <c r="L1608" s="158" t="str">
        <f>IF($A1608=0,"",IFERROR(INDEX(BD_Gestão!H:H,MATCH('Banco de Dados'!$B1608,BD_Gestão!$B:$B,0)),"erro"))</f>
        <v/>
      </c>
      <c r="M1608" s="161" t="str">
        <f>IF($A1608=0,"",IFERROR(INDEX(BD_Gestão!F:F,MATCH('Banco de Dados'!$B1608,BD_Gestão!$B:$B,0)),"erro"))</f>
        <v/>
      </c>
      <c r="N1608" s="161" t="str">
        <f>IF($A1608=0,"",IFERROR(INDEX(BD_Gestão!J:J,MATCH('Banco de Dados'!$B1608,BD_Gestão!$B:$B,0)),"erro"))</f>
        <v/>
      </c>
      <c r="O1608" s="164" t="str">
        <f>IF($A1608=0,"",IFERROR(INDEX(BD_Gestão!K:K,MATCH('Banco de Dados'!$B1608,BD_Gestão!$B:$B,0)),"erro"))</f>
        <v/>
      </c>
      <c r="P1608" s="169" t="str">
        <f t="shared" si="102"/>
        <v/>
      </c>
      <c r="Q1608" s="170" t="str">
        <f t="shared" si="103"/>
        <v/>
      </c>
      <c r="R1608" s="163" t="e">
        <f t="shared" si="100"/>
        <v>#VALUE!</v>
      </c>
      <c r="S1608" s="163" t="e">
        <f t="shared" si="101"/>
        <v>#VALUE!</v>
      </c>
      <c r="T1608" s="163" t="e">
        <f>INDEX(Controle!O:O,MATCH('Banco de Dados'!A1608,Controle!M:M,0))*E1608/100</f>
        <v>#N/A</v>
      </c>
    </row>
    <row r="1609" spans="1:20" hidden="1" x14ac:dyDescent="0.2">
      <c r="A1609" s="158">
        <f>BD_TS!A1608</f>
        <v>0</v>
      </c>
      <c r="B1609" s="158" t="str">
        <f>SUBSTITUTE(SUBSTITUTE(BD_TS!D1608," ",""),"-","/")</f>
        <v/>
      </c>
      <c r="C1609" s="158">
        <f>BD_TS!E1608</f>
        <v>0</v>
      </c>
      <c r="D1609" s="159">
        <f>BD_TS!F1608</f>
        <v>0</v>
      </c>
      <c r="E1609" s="160">
        <f>BD_TS!B1608</f>
        <v>0</v>
      </c>
      <c r="F1609" s="161">
        <f>BD_TS!C1608</f>
        <v>0</v>
      </c>
      <c r="G1609" s="187">
        <f>BD_TS!H1608</f>
        <v>0</v>
      </c>
      <c r="H1609" s="158" t="str">
        <f>IF($A1609=0,"",IFERROR(INDEX(BD_Gestão!A:A,MATCH('Banco de Dados'!$B1609,BD_Gestão!$B:$B,0)),"erro"))</f>
        <v/>
      </c>
      <c r="I1609" s="162" t="str">
        <f>IF($A1609=0,"",IFERROR(INDEX(BD_Gestão!E:E,MATCH('Banco de Dados'!$B1609,BD_Gestão!$B:$B,0)),"erro"))</f>
        <v/>
      </c>
      <c r="J1609" s="186" t="str">
        <f>IF($A1609=0,"",IFERROR(INDEX(BD_Gestão!B:B,MATCH('Banco de Dados'!$B1609,BD_Gestão!$B:$B,0)),"erro"))</f>
        <v/>
      </c>
      <c r="K1609" s="158" t="str">
        <f>IF($A1609=0,"",IFERROR(INDEX(BD_Gestão!C:C,MATCH('Banco de Dados'!$B1609,BD_Gestão!$B:$B,0)),"erro"))</f>
        <v/>
      </c>
      <c r="L1609" s="158" t="str">
        <f>IF($A1609=0,"",IFERROR(INDEX(BD_Gestão!H:H,MATCH('Banco de Dados'!$B1609,BD_Gestão!$B:$B,0)),"erro"))</f>
        <v/>
      </c>
      <c r="M1609" s="161" t="str">
        <f>IF($A1609=0,"",IFERROR(INDEX(BD_Gestão!F:F,MATCH('Banco de Dados'!$B1609,BD_Gestão!$B:$B,0)),"erro"))</f>
        <v/>
      </c>
      <c r="N1609" s="161" t="str">
        <f>IF($A1609=0,"",IFERROR(INDEX(BD_Gestão!J:J,MATCH('Banco de Dados'!$B1609,BD_Gestão!$B:$B,0)),"erro"))</f>
        <v/>
      </c>
      <c r="O1609" s="164" t="str">
        <f>IF($A1609=0,"",IFERROR(INDEX(BD_Gestão!K:K,MATCH('Banco de Dados'!$B1609,BD_Gestão!$B:$B,0)),"erro"))</f>
        <v/>
      </c>
      <c r="P1609" s="169" t="str">
        <f t="shared" si="102"/>
        <v/>
      </c>
      <c r="Q1609" s="170" t="str">
        <f t="shared" si="103"/>
        <v/>
      </c>
      <c r="R1609" s="163" t="e">
        <f t="shared" si="100"/>
        <v>#VALUE!</v>
      </c>
      <c r="S1609" s="163" t="e">
        <f t="shared" si="101"/>
        <v>#VALUE!</v>
      </c>
      <c r="T1609" s="163" t="e">
        <f>INDEX(Controle!O:O,MATCH('Banco de Dados'!A1609,Controle!M:M,0))*E1609/100</f>
        <v>#N/A</v>
      </c>
    </row>
    <row r="1610" spans="1:20" hidden="1" x14ac:dyDescent="0.2">
      <c r="A1610" s="158">
        <f>BD_TS!A1609</f>
        <v>0</v>
      </c>
      <c r="B1610" s="158" t="str">
        <f>SUBSTITUTE(SUBSTITUTE(BD_TS!D1609," ",""),"-","/")</f>
        <v/>
      </c>
      <c r="C1610" s="158">
        <f>BD_TS!E1609</f>
        <v>0</v>
      </c>
      <c r="D1610" s="159">
        <f>BD_TS!F1609</f>
        <v>0</v>
      </c>
      <c r="E1610" s="160">
        <f>BD_TS!B1609</f>
        <v>0</v>
      </c>
      <c r="F1610" s="161">
        <f>BD_TS!C1609</f>
        <v>0</v>
      </c>
      <c r="G1610" s="187">
        <f>BD_TS!H1609</f>
        <v>0</v>
      </c>
      <c r="H1610" s="158" t="str">
        <f>IF($A1610=0,"",IFERROR(INDEX(BD_Gestão!A:A,MATCH('Banco de Dados'!$B1610,BD_Gestão!$B:$B,0)),"erro"))</f>
        <v/>
      </c>
      <c r="I1610" s="162" t="str">
        <f>IF($A1610=0,"",IFERROR(INDEX(BD_Gestão!E:E,MATCH('Banco de Dados'!$B1610,BD_Gestão!$B:$B,0)),"erro"))</f>
        <v/>
      </c>
      <c r="J1610" s="186" t="str">
        <f>IF($A1610=0,"",IFERROR(INDEX(BD_Gestão!B:B,MATCH('Banco de Dados'!$B1610,BD_Gestão!$B:$B,0)),"erro"))</f>
        <v/>
      </c>
      <c r="K1610" s="158" t="str">
        <f>IF($A1610=0,"",IFERROR(INDEX(BD_Gestão!C:C,MATCH('Banco de Dados'!$B1610,BD_Gestão!$B:$B,0)),"erro"))</f>
        <v/>
      </c>
      <c r="L1610" s="158" t="str">
        <f>IF($A1610=0,"",IFERROR(INDEX(BD_Gestão!H:H,MATCH('Banco de Dados'!$B1610,BD_Gestão!$B:$B,0)),"erro"))</f>
        <v/>
      </c>
      <c r="M1610" s="161" t="str">
        <f>IF($A1610=0,"",IFERROR(INDEX(BD_Gestão!F:F,MATCH('Banco de Dados'!$B1610,BD_Gestão!$B:$B,0)),"erro"))</f>
        <v/>
      </c>
      <c r="N1610" s="161" t="str">
        <f>IF($A1610=0,"",IFERROR(INDEX(BD_Gestão!J:J,MATCH('Banco de Dados'!$B1610,BD_Gestão!$B:$B,0)),"erro"))</f>
        <v/>
      </c>
      <c r="O1610" s="164" t="str">
        <f>IF($A1610=0,"",IFERROR(INDEX(BD_Gestão!K:K,MATCH('Banco de Dados'!$B1610,BD_Gestão!$B:$B,0)),"erro"))</f>
        <v/>
      </c>
      <c r="P1610" s="169" t="str">
        <f t="shared" si="102"/>
        <v/>
      </c>
      <c r="Q1610" s="170" t="str">
        <f t="shared" si="103"/>
        <v/>
      </c>
      <c r="R1610" s="163" t="e">
        <f t="shared" si="100"/>
        <v>#VALUE!</v>
      </c>
      <c r="S1610" s="163" t="e">
        <f t="shared" si="101"/>
        <v>#VALUE!</v>
      </c>
      <c r="T1610" s="163" t="e">
        <f>INDEX(Controle!O:O,MATCH('Banco de Dados'!A1610,Controle!M:M,0))*E1610/100</f>
        <v>#N/A</v>
      </c>
    </row>
    <row r="1611" spans="1:20" hidden="1" x14ac:dyDescent="0.2">
      <c r="A1611" s="158">
        <f>BD_TS!A1610</f>
        <v>0</v>
      </c>
      <c r="B1611" s="158" t="str">
        <f>SUBSTITUTE(SUBSTITUTE(BD_TS!D1610," ",""),"-","/")</f>
        <v/>
      </c>
      <c r="C1611" s="158">
        <f>BD_TS!E1610</f>
        <v>0</v>
      </c>
      <c r="D1611" s="159">
        <f>BD_TS!F1610</f>
        <v>0</v>
      </c>
      <c r="E1611" s="160">
        <f>BD_TS!B1610</f>
        <v>0</v>
      </c>
      <c r="F1611" s="161">
        <f>BD_TS!C1610</f>
        <v>0</v>
      </c>
      <c r="G1611" s="187">
        <f>BD_TS!H1610</f>
        <v>0</v>
      </c>
      <c r="H1611" s="158" t="str">
        <f>IF($A1611=0,"",IFERROR(INDEX(BD_Gestão!A:A,MATCH('Banco de Dados'!$B1611,BD_Gestão!$B:$B,0)),"erro"))</f>
        <v/>
      </c>
      <c r="I1611" s="162" t="str">
        <f>IF($A1611=0,"",IFERROR(INDEX(BD_Gestão!E:E,MATCH('Banco de Dados'!$B1611,BD_Gestão!$B:$B,0)),"erro"))</f>
        <v/>
      </c>
      <c r="J1611" s="186" t="str">
        <f>IF($A1611=0,"",IFERROR(INDEX(BD_Gestão!B:B,MATCH('Banco de Dados'!$B1611,BD_Gestão!$B:$B,0)),"erro"))</f>
        <v/>
      </c>
      <c r="K1611" s="158" t="str">
        <f>IF($A1611=0,"",IFERROR(INDEX(BD_Gestão!C:C,MATCH('Banco de Dados'!$B1611,BD_Gestão!$B:$B,0)),"erro"))</f>
        <v/>
      </c>
      <c r="L1611" s="158" t="str">
        <f>IF($A1611=0,"",IFERROR(INDEX(BD_Gestão!H:H,MATCH('Banco de Dados'!$B1611,BD_Gestão!$B:$B,0)),"erro"))</f>
        <v/>
      </c>
      <c r="M1611" s="161" t="str">
        <f>IF($A1611=0,"",IFERROR(INDEX(BD_Gestão!F:F,MATCH('Banco de Dados'!$B1611,BD_Gestão!$B:$B,0)),"erro"))</f>
        <v/>
      </c>
      <c r="N1611" s="161" t="str">
        <f>IF($A1611=0,"",IFERROR(INDEX(BD_Gestão!J:J,MATCH('Banco de Dados'!$B1611,BD_Gestão!$B:$B,0)),"erro"))</f>
        <v/>
      </c>
      <c r="O1611" s="164" t="str">
        <f>IF($A1611=0,"",IFERROR(INDEX(BD_Gestão!K:K,MATCH('Banco de Dados'!$B1611,BD_Gestão!$B:$B,0)),"erro"))</f>
        <v/>
      </c>
      <c r="P1611" s="169" t="str">
        <f t="shared" si="102"/>
        <v/>
      </c>
      <c r="Q1611" s="170" t="str">
        <f t="shared" si="103"/>
        <v/>
      </c>
      <c r="R1611" s="163" t="e">
        <f t="shared" si="100"/>
        <v>#VALUE!</v>
      </c>
      <c r="S1611" s="163" t="e">
        <f t="shared" si="101"/>
        <v>#VALUE!</v>
      </c>
      <c r="T1611" s="163" t="e">
        <f>INDEX(Controle!O:O,MATCH('Banco de Dados'!A1611,Controle!M:M,0))*E1611/100</f>
        <v>#N/A</v>
      </c>
    </row>
    <row r="1612" spans="1:20" hidden="1" x14ac:dyDescent="0.2">
      <c r="A1612" s="158">
        <f>BD_TS!A1611</f>
        <v>0</v>
      </c>
      <c r="B1612" s="158" t="str">
        <f>SUBSTITUTE(SUBSTITUTE(BD_TS!D1611," ",""),"-","/")</f>
        <v/>
      </c>
      <c r="C1612" s="158">
        <f>BD_TS!E1611</f>
        <v>0</v>
      </c>
      <c r="D1612" s="159">
        <f>BD_TS!F1611</f>
        <v>0</v>
      </c>
      <c r="E1612" s="160">
        <f>BD_TS!B1611</f>
        <v>0</v>
      </c>
      <c r="F1612" s="161">
        <f>BD_TS!C1611</f>
        <v>0</v>
      </c>
      <c r="G1612" s="187">
        <f>BD_TS!H1611</f>
        <v>0</v>
      </c>
      <c r="H1612" s="158" t="str">
        <f>IF($A1612=0,"",IFERROR(INDEX(BD_Gestão!A:A,MATCH('Banco de Dados'!$B1612,BD_Gestão!$B:$B,0)),"erro"))</f>
        <v/>
      </c>
      <c r="I1612" s="162" t="str">
        <f>IF($A1612=0,"",IFERROR(INDEX(BD_Gestão!E:E,MATCH('Banco de Dados'!$B1612,BD_Gestão!$B:$B,0)),"erro"))</f>
        <v/>
      </c>
      <c r="J1612" s="186" t="str">
        <f>IF($A1612=0,"",IFERROR(INDEX(BD_Gestão!B:B,MATCH('Banco de Dados'!$B1612,BD_Gestão!$B:$B,0)),"erro"))</f>
        <v/>
      </c>
      <c r="K1612" s="158" t="str">
        <f>IF($A1612=0,"",IFERROR(INDEX(BD_Gestão!C:C,MATCH('Banco de Dados'!$B1612,BD_Gestão!$B:$B,0)),"erro"))</f>
        <v/>
      </c>
      <c r="L1612" s="158" t="str">
        <f>IF($A1612=0,"",IFERROR(INDEX(BD_Gestão!H:H,MATCH('Banco de Dados'!$B1612,BD_Gestão!$B:$B,0)),"erro"))</f>
        <v/>
      </c>
      <c r="M1612" s="161" t="str">
        <f>IF($A1612=0,"",IFERROR(INDEX(BD_Gestão!F:F,MATCH('Banco de Dados'!$B1612,BD_Gestão!$B:$B,0)),"erro"))</f>
        <v/>
      </c>
      <c r="N1612" s="161" t="str">
        <f>IF($A1612=0,"",IFERROR(INDEX(BD_Gestão!J:J,MATCH('Banco de Dados'!$B1612,BD_Gestão!$B:$B,0)),"erro"))</f>
        <v/>
      </c>
      <c r="O1612" s="164" t="str">
        <f>IF($A1612=0,"",IFERROR(INDEX(BD_Gestão!K:K,MATCH('Banco de Dados'!$B1612,BD_Gestão!$B:$B,0)),"erro"))</f>
        <v/>
      </c>
      <c r="P1612" s="169" t="str">
        <f t="shared" si="102"/>
        <v/>
      </c>
      <c r="Q1612" s="170" t="str">
        <f t="shared" si="103"/>
        <v/>
      </c>
      <c r="R1612" s="163" t="e">
        <f t="shared" si="100"/>
        <v>#VALUE!</v>
      </c>
      <c r="S1612" s="163" t="e">
        <f t="shared" si="101"/>
        <v>#VALUE!</v>
      </c>
      <c r="T1612" s="163" t="e">
        <f>INDEX(Controle!O:O,MATCH('Banco de Dados'!A1612,Controle!M:M,0))*E1612/100</f>
        <v>#N/A</v>
      </c>
    </row>
    <row r="1613" spans="1:20" hidden="1" x14ac:dyDescent="0.2">
      <c r="A1613" s="158">
        <f>BD_TS!A1612</f>
        <v>0</v>
      </c>
      <c r="B1613" s="158" t="str">
        <f>SUBSTITUTE(SUBSTITUTE(BD_TS!D1612," ",""),"-","/")</f>
        <v/>
      </c>
      <c r="C1613" s="158">
        <f>BD_TS!E1612</f>
        <v>0</v>
      </c>
      <c r="D1613" s="159">
        <f>BD_TS!F1612</f>
        <v>0</v>
      </c>
      <c r="E1613" s="160">
        <f>BD_TS!B1612</f>
        <v>0</v>
      </c>
      <c r="F1613" s="161">
        <f>BD_TS!C1612</f>
        <v>0</v>
      </c>
      <c r="G1613" s="187">
        <f>BD_TS!H1612</f>
        <v>0</v>
      </c>
      <c r="H1613" s="158" t="str">
        <f>IF($A1613=0,"",IFERROR(INDEX(BD_Gestão!A:A,MATCH('Banco de Dados'!$B1613,BD_Gestão!$B:$B,0)),"erro"))</f>
        <v/>
      </c>
      <c r="I1613" s="162" t="str">
        <f>IF($A1613=0,"",IFERROR(INDEX(BD_Gestão!E:E,MATCH('Banco de Dados'!$B1613,BD_Gestão!$B:$B,0)),"erro"))</f>
        <v/>
      </c>
      <c r="J1613" s="186" t="str">
        <f>IF($A1613=0,"",IFERROR(INDEX(BD_Gestão!B:B,MATCH('Banco de Dados'!$B1613,BD_Gestão!$B:$B,0)),"erro"))</f>
        <v/>
      </c>
      <c r="K1613" s="158" t="str">
        <f>IF($A1613=0,"",IFERROR(INDEX(BD_Gestão!C:C,MATCH('Banco de Dados'!$B1613,BD_Gestão!$B:$B,0)),"erro"))</f>
        <v/>
      </c>
      <c r="L1613" s="158" t="str">
        <f>IF($A1613=0,"",IFERROR(INDEX(BD_Gestão!H:H,MATCH('Banco de Dados'!$B1613,BD_Gestão!$B:$B,0)),"erro"))</f>
        <v/>
      </c>
      <c r="M1613" s="161" t="str">
        <f>IF($A1613=0,"",IFERROR(INDEX(BD_Gestão!F:F,MATCH('Banco de Dados'!$B1613,BD_Gestão!$B:$B,0)),"erro"))</f>
        <v/>
      </c>
      <c r="N1613" s="161" t="str">
        <f>IF($A1613=0,"",IFERROR(INDEX(BD_Gestão!J:J,MATCH('Banco de Dados'!$B1613,BD_Gestão!$B:$B,0)),"erro"))</f>
        <v/>
      </c>
      <c r="O1613" s="164" t="str">
        <f>IF($A1613=0,"",IFERROR(INDEX(BD_Gestão!K:K,MATCH('Banco de Dados'!$B1613,BD_Gestão!$B:$B,0)),"erro"))</f>
        <v/>
      </c>
      <c r="P1613" s="169" t="str">
        <f t="shared" si="102"/>
        <v/>
      </c>
      <c r="Q1613" s="170" t="str">
        <f t="shared" si="103"/>
        <v/>
      </c>
      <c r="R1613" s="163" t="e">
        <f t="shared" si="100"/>
        <v>#VALUE!</v>
      </c>
      <c r="S1613" s="163" t="e">
        <f t="shared" si="101"/>
        <v>#VALUE!</v>
      </c>
      <c r="T1613" s="163" t="e">
        <f>INDEX(Controle!O:O,MATCH('Banco de Dados'!A1613,Controle!M:M,0))*E1613/100</f>
        <v>#N/A</v>
      </c>
    </row>
    <row r="1614" spans="1:20" hidden="1" x14ac:dyDescent="0.2">
      <c r="A1614" s="158">
        <f>BD_TS!A1613</f>
        <v>0</v>
      </c>
      <c r="B1614" s="158" t="str">
        <f>SUBSTITUTE(SUBSTITUTE(BD_TS!D1613," ",""),"-","/")</f>
        <v/>
      </c>
      <c r="C1614" s="158">
        <f>BD_TS!E1613</f>
        <v>0</v>
      </c>
      <c r="D1614" s="159">
        <f>BD_TS!F1613</f>
        <v>0</v>
      </c>
      <c r="E1614" s="160">
        <f>BD_TS!B1613</f>
        <v>0</v>
      </c>
      <c r="F1614" s="161">
        <f>BD_TS!C1613</f>
        <v>0</v>
      </c>
      <c r="G1614" s="187">
        <f>BD_TS!H1613</f>
        <v>0</v>
      </c>
      <c r="H1614" s="158" t="str">
        <f>IF($A1614=0,"",IFERROR(INDEX(BD_Gestão!A:A,MATCH('Banco de Dados'!$B1614,BD_Gestão!$B:$B,0)),"erro"))</f>
        <v/>
      </c>
      <c r="I1614" s="162" t="str">
        <f>IF($A1614=0,"",IFERROR(INDEX(BD_Gestão!E:E,MATCH('Banco de Dados'!$B1614,BD_Gestão!$B:$B,0)),"erro"))</f>
        <v/>
      </c>
      <c r="J1614" s="186" t="str">
        <f>IF($A1614=0,"",IFERROR(INDEX(BD_Gestão!B:B,MATCH('Banco de Dados'!$B1614,BD_Gestão!$B:$B,0)),"erro"))</f>
        <v/>
      </c>
      <c r="K1614" s="158" t="str">
        <f>IF($A1614=0,"",IFERROR(INDEX(BD_Gestão!C:C,MATCH('Banco de Dados'!$B1614,BD_Gestão!$B:$B,0)),"erro"))</f>
        <v/>
      </c>
      <c r="L1614" s="158" t="str">
        <f>IF($A1614=0,"",IFERROR(INDEX(BD_Gestão!H:H,MATCH('Banco de Dados'!$B1614,BD_Gestão!$B:$B,0)),"erro"))</f>
        <v/>
      </c>
      <c r="M1614" s="161" t="str">
        <f>IF($A1614=0,"",IFERROR(INDEX(BD_Gestão!F:F,MATCH('Banco de Dados'!$B1614,BD_Gestão!$B:$B,0)),"erro"))</f>
        <v/>
      </c>
      <c r="N1614" s="161" t="str">
        <f>IF($A1614=0,"",IFERROR(INDEX(BD_Gestão!J:J,MATCH('Banco de Dados'!$B1614,BD_Gestão!$B:$B,0)),"erro"))</f>
        <v/>
      </c>
      <c r="O1614" s="164" t="str">
        <f>IF($A1614=0,"",IFERROR(INDEX(BD_Gestão!K:K,MATCH('Banco de Dados'!$B1614,BD_Gestão!$B:$B,0)),"erro"))</f>
        <v/>
      </c>
      <c r="P1614" s="169" t="str">
        <f t="shared" si="102"/>
        <v/>
      </c>
      <c r="Q1614" s="170" t="str">
        <f t="shared" si="103"/>
        <v/>
      </c>
      <c r="R1614" s="163" t="e">
        <f t="shared" si="100"/>
        <v>#VALUE!</v>
      </c>
      <c r="S1614" s="163" t="e">
        <f t="shared" si="101"/>
        <v>#VALUE!</v>
      </c>
      <c r="T1614" s="163" t="e">
        <f>INDEX(Controle!O:O,MATCH('Banco de Dados'!A1614,Controle!M:M,0))*E1614/100</f>
        <v>#N/A</v>
      </c>
    </row>
    <row r="1615" spans="1:20" hidden="1" x14ac:dyDescent="0.2">
      <c r="A1615" s="158">
        <f>BD_TS!A1614</f>
        <v>0</v>
      </c>
      <c r="B1615" s="158" t="str">
        <f>SUBSTITUTE(SUBSTITUTE(BD_TS!D1614," ",""),"-","/")</f>
        <v/>
      </c>
      <c r="C1615" s="158">
        <f>BD_TS!E1614</f>
        <v>0</v>
      </c>
      <c r="D1615" s="159">
        <f>BD_TS!F1614</f>
        <v>0</v>
      </c>
      <c r="E1615" s="160">
        <f>BD_TS!B1614</f>
        <v>0</v>
      </c>
      <c r="F1615" s="161">
        <f>BD_TS!C1614</f>
        <v>0</v>
      </c>
      <c r="G1615" s="187">
        <f>BD_TS!H1614</f>
        <v>0</v>
      </c>
      <c r="H1615" s="158" t="str">
        <f>IF($A1615=0,"",IFERROR(INDEX(BD_Gestão!A:A,MATCH('Banco de Dados'!$B1615,BD_Gestão!$B:$B,0)),"erro"))</f>
        <v/>
      </c>
      <c r="I1615" s="162" t="str">
        <f>IF($A1615=0,"",IFERROR(INDEX(BD_Gestão!E:E,MATCH('Banco de Dados'!$B1615,BD_Gestão!$B:$B,0)),"erro"))</f>
        <v/>
      </c>
      <c r="J1615" s="186" t="str">
        <f>IF($A1615=0,"",IFERROR(INDEX(BD_Gestão!B:B,MATCH('Banco de Dados'!$B1615,BD_Gestão!$B:$B,0)),"erro"))</f>
        <v/>
      </c>
      <c r="K1615" s="158" t="str">
        <f>IF($A1615=0,"",IFERROR(INDEX(BD_Gestão!C:C,MATCH('Banco de Dados'!$B1615,BD_Gestão!$B:$B,0)),"erro"))</f>
        <v/>
      </c>
      <c r="L1615" s="158" t="str">
        <f>IF($A1615=0,"",IFERROR(INDEX(BD_Gestão!H:H,MATCH('Banco de Dados'!$B1615,BD_Gestão!$B:$B,0)),"erro"))</f>
        <v/>
      </c>
      <c r="M1615" s="161" t="str">
        <f>IF($A1615=0,"",IFERROR(INDEX(BD_Gestão!F:F,MATCH('Banco de Dados'!$B1615,BD_Gestão!$B:$B,0)),"erro"))</f>
        <v/>
      </c>
      <c r="N1615" s="161" t="str">
        <f>IF($A1615=0,"",IFERROR(INDEX(BD_Gestão!J:J,MATCH('Banco de Dados'!$B1615,BD_Gestão!$B:$B,0)),"erro"))</f>
        <v/>
      </c>
      <c r="O1615" s="164" t="str">
        <f>IF($A1615=0,"",IFERROR(INDEX(BD_Gestão!K:K,MATCH('Banco de Dados'!$B1615,BD_Gestão!$B:$B,0)),"erro"))</f>
        <v/>
      </c>
      <c r="P1615" s="169" t="str">
        <f t="shared" si="102"/>
        <v/>
      </c>
      <c r="Q1615" s="170" t="str">
        <f t="shared" si="103"/>
        <v/>
      </c>
      <c r="R1615" s="163" t="e">
        <f t="shared" si="100"/>
        <v>#VALUE!</v>
      </c>
      <c r="S1615" s="163" t="e">
        <f t="shared" si="101"/>
        <v>#VALUE!</v>
      </c>
      <c r="T1615" s="163" t="e">
        <f>INDEX(Controle!O:O,MATCH('Banco de Dados'!A1615,Controle!M:M,0))*E1615/100</f>
        <v>#N/A</v>
      </c>
    </row>
    <row r="1616" spans="1:20" hidden="1" x14ac:dyDescent="0.2">
      <c r="A1616" s="158">
        <f>BD_TS!A1615</f>
        <v>0</v>
      </c>
      <c r="B1616" s="158" t="str">
        <f>SUBSTITUTE(SUBSTITUTE(BD_TS!D1615," ",""),"-","/")</f>
        <v/>
      </c>
      <c r="C1616" s="158">
        <f>BD_TS!E1615</f>
        <v>0</v>
      </c>
      <c r="D1616" s="159">
        <f>BD_TS!F1615</f>
        <v>0</v>
      </c>
      <c r="E1616" s="160">
        <f>BD_TS!B1615</f>
        <v>0</v>
      </c>
      <c r="F1616" s="161">
        <f>BD_TS!C1615</f>
        <v>0</v>
      </c>
      <c r="G1616" s="187">
        <f>BD_TS!H1615</f>
        <v>0</v>
      </c>
      <c r="H1616" s="158" t="str">
        <f>IF($A1616=0,"",IFERROR(INDEX(BD_Gestão!A:A,MATCH('Banco de Dados'!$B1616,BD_Gestão!$B:$B,0)),"erro"))</f>
        <v/>
      </c>
      <c r="I1616" s="162" t="str">
        <f>IF($A1616=0,"",IFERROR(INDEX(BD_Gestão!E:E,MATCH('Banco de Dados'!$B1616,BD_Gestão!$B:$B,0)),"erro"))</f>
        <v/>
      </c>
      <c r="J1616" s="186" t="str">
        <f>IF($A1616=0,"",IFERROR(INDEX(BD_Gestão!B:B,MATCH('Banco de Dados'!$B1616,BD_Gestão!$B:$B,0)),"erro"))</f>
        <v/>
      </c>
      <c r="K1616" s="158" t="str">
        <f>IF($A1616=0,"",IFERROR(INDEX(BD_Gestão!C:C,MATCH('Banco de Dados'!$B1616,BD_Gestão!$B:$B,0)),"erro"))</f>
        <v/>
      </c>
      <c r="L1616" s="158" t="str">
        <f>IF($A1616=0,"",IFERROR(INDEX(BD_Gestão!H:H,MATCH('Banco de Dados'!$B1616,BD_Gestão!$B:$B,0)),"erro"))</f>
        <v/>
      </c>
      <c r="M1616" s="161" t="str">
        <f>IF($A1616=0,"",IFERROR(INDEX(BD_Gestão!F:F,MATCH('Banco de Dados'!$B1616,BD_Gestão!$B:$B,0)),"erro"))</f>
        <v/>
      </c>
      <c r="N1616" s="161" t="str">
        <f>IF($A1616=0,"",IFERROR(INDEX(BD_Gestão!J:J,MATCH('Banco de Dados'!$B1616,BD_Gestão!$B:$B,0)),"erro"))</f>
        <v/>
      </c>
      <c r="O1616" s="164" t="str">
        <f>IF($A1616=0,"",IFERROR(INDEX(BD_Gestão!K:K,MATCH('Banco de Dados'!$B1616,BD_Gestão!$B:$B,0)),"erro"))</f>
        <v/>
      </c>
      <c r="P1616" s="169" t="str">
        <f t="shared" si="102"/>
        <v/>
      </c>
      <c r="Q1616" s="170" t="str">
        <f t="shared" si="103"/>
        <v/>
      </c>
      <c r="R1616" s="163" t="e">
        <f t="shared" si="100"/>
        <v>#VALUE!</v>
      </c>
      <c r="S1616" s="163" t="e">
        <f t="shared" si="101"/>
        <v>#VALUE!</v>
      </c>
      <c r="T1616" s="163" t="e">
        <f>INDEX(Controle!O:O,MATCH('Banco de Dados'!A1616,Controle!M:M,0))*E1616/100</f>
        <v>#N/A</v>
      </c>
    </row>
    <row r="1617" spans="1:20" hidden="1" x14ac:dyDescent="0.2">
      <c r="A1617" s="158">
        <f>BD_TS!A1616</f>
        <v>0</v>
      </c>
      <c r="B1617" s="158" t="str">
        <f>SUBSTITUTE(SUBSTITUTE(BD_TS!D1616," ",""),"-","/")</f>
        <v/>
      </c>
      <c r="C1617" s="158">
        <f>BD_TS!E1616</f>
        <v>0</v>
      </c>
      <c r="D1617" s="159">
        <f>BD_TS!F1616</f>
        <v>0</v>
      </c>
      <c r="E1617" s="160">
        <f>BD_TS!B1616</f>
        <v>0</v>
      </c>
      <c r="F1617" s="161">
        <f>BD_TS!C1616</f>
        <v>0</v>
      </c>
      <c r="G1617" s="187">
        <f>BD_TS!H1616</f>
        <v>0</v>
      </c>
      <c r="H1617" s="158" t="str">
        <f>IF($A1617=0,"",IFERROR(INDEX(BD_Gestão!A:A,MATCH('Banco de Dados'!$B1617,BD_Gestão!$B:$B,0)),"erro"))</f>
        <v/>
      </c>
      <c r="I1617" s="162" t="str">
        <f>IF($A1617=0,"",IFERROR(INDEX(BD_Gestão!E:E,MATCH('Banco de Dados'!$B1617,BD_Gestão!$B:$B,0)),"erro"))</f>
        <v/>
      </c>
      <c r="J1617" s="186" t="str">
        <f>IF($A1617=0,"",IFERROR(INDEX(BD_Gestão!B:B,MATCH('Banco de Dados'!$B1617,BD_Gestão!$B:$B,0)),"erro"))</f>
        <v/>
      </c>
      <c r="K1617" s="158" t="str">
        <f>IF($A1617=0,"",IFERROR(INDEX(BD_Gestão!C:C,MATCH('Banco de Dados'!$B1617,BD_Gestão!$B:$B,0)),"erro"))</f>
        <v/>
      </c>
      <c r="L1617" s="158" t="str">
        <f>IF($A1617=0,"",IFERROR(INDEX(BD_Gestão!H:H,MATCH('Banco de Dados'!$B1617,BD_Gestão!$B:$B,0)),"erro"))</f>
        <v/>
      </c>
      <c r="M1617" s="161" t="str">
        <f>IF($A1617=0,"",IFERROR(INDEX(BD_Gestão!F:F,MATCH('Banco de Dados'!$B1617,BD_Gestão!$B:$B,0)),"erro"))</f>
        <v/>
      </c>
      <c r="N1617" s="161" t="str">
        <f>IF($A1617=0,"",IFERROR(INDEX(BD_Gestão!J:J,MATCH('Banco de Dados'!$B1617,BD_Gestão!$B:$B,0)),"erro"))</f>
        <v/>
      </c>
      <c r="O1617" s="164" t="str">
        <f>IF($A1617=0,"",IFERROR(INDEX(BD_Gestão!K:K,MATCH('Banco de Dados'!$B1617,BD_Gestão!$B:$B,0)),"erro"))</f>
        <v/>
      </c>
      <c r="P1617" s="169" t="str">
        <f t="shared" si="102"/>
        <v/>
      </c>
      <c r="Q1617" s="170" t="str">
        <f t="shared" si="103"/>
        <v/>
      </c>
      <c r="R1617" s="163" t="e">
        <f t="shared" si="100"/>
        <v>#VALUE!</v>
      </c>
      <c r="S1617" s="163" t="e">
        <f t="shared" si="101"/>
        <v>#VALUE!</v>
      </c>
      <c r="T1617" s="163" t="e">
        <f>INDEX(Controle!O:O,MATCH('Banco de Dados'!A1617,Controle!M:M,0))*E1617/100</f>
        <v>#N/A</v>
      </c>
    </row>
    <row r="1618" spans="1:20" hidden="1" x14ac:dyDescent="0.2">
      <c r="A1618" s="158">
        <f>BD_TS!A1617</f>
        <v>0</v>
      </c>
      <c r="B1618" s="158" t="str">
        <f>SUBSTITUTE(SUBSTITUTE(BD_TS!D1617," ",""),"-","/")</f>
        <v/>
      </c>
      <c r="C1618" s="158">
        <f>BD_TS!E1617</f>
        <v>0</v>
      </c>
      <c r="D1618" s="159">
        <f>BD_TS!F1617</f>
        <v>0</v>
      </c>
      <c r="E1618" s="160">
        <f>BD_TS!B1617</f>
        <v>0</v>
      </c>
      <c r="F1618" s="161">
        <f>BD_TS!C1617</f>
        <v>0</v>
      </c>
      <c r="G1618" s="187">
        <f>BD_TS!H1617</f>
        <v>0</v>
      </c>
      <c r="H1618" s="158" t="str">
        <f>IF($A1618=0,"",IFERROR(INDEX(BD_Gestão!A:A,MATCH('Banco de Dados'!$B1618,BD_Gestão!$B:$B,0)),"erro"))</f>
        <v/>
      </c>
      <c r="I1618" s="162" t="str">
        <f>IF($A1618=0,"",IFERROR(INDEX(BD_Gestão!E:E,MATCH('Banco de Dados'!$B1618,BD_Gestão!$B:$B,0)),"erro"))</f>
        <v/>
      </c>
      <c r="J1618" s="186" t="str">
        <f>IF($A1618=0,"",IFERROR(INDEX(BD_Gestão!B:B,MATCH('Banco de Dados'!$B1618,BD_Gestão!$B:$B,0)),"erro"))</f>
        <v/>
      </c>
      <c r="K1618" s="158" t="str">
        <f>IF($A1618=0,"",IFERROR(INDEX(BD_Gestão!C:C,MATCH('Banco de Dados'!$B1618,BD_Gestão!$B:$B,0)),"erro"))</f>
        <v/>
      </c>
      <c r="L1618" s="158" t="str">
        <f>IF($A1618=0,"",IFERROR(INDEX(BD_Gestão!H:H,MATCH('Banco de Dados'!$B1618,BD_Gestão!$B:$B,0)),"erro"))</f>
        <v/>
      </c>
      <c r="M1618" s="161" t="str">
        <f>IF($A1618=0,"",IFERROR(INDEX(BD_Gestão!F:F,MATCH('Banco de Dados'!$B1618,BD_Gestão!$B:$B,0)),"erro"))</f>
        <v/>
      </c>
      <c r="N1618" s="161" t="str">
        <f>IF($A1618=0,"",IFERROR(INDEX(BD_Gestão!J:J,MATCH('Banco de Dados'!$B1618,BD_Gestão!$B:$B,0)),"erro"))</f>
        <v/>
      </c>
      <c r="O1618" s="164" t="str">
        <f>IF($A1618=0,"",IFERROR(INDEX(BD_Gestão!K:K,MATCH('Banco de Dados'!$B1618,BD_Gestão!$B:$B,0)),"erro"))</f>
        <v/>
      </c>
      <c r="P1618" s="169" t="str">
        <f t="shared" si="102"/>
        <v/>
      </c>
      <c r="Q1618" s="170" t="str">
        <f t="shared" si="103"/>
        <v/>
      </c>
      <c r="R1618" s="163" t="e">
        <f t="shared" si="100"/>
        <v>#VALUE!</v>
      </c>
      <c r="S1618" s="163" t="e">
        <f t="shared" si="101"/>
        <v>#VALUE!</v>
      </c>
      <c r="T1618" s="163" t="e">
        <f>INDEX(Controle!O:O,MATCH('Banco de Dados'!A1618,Controle!M:M,0))*E1618/100</f>
        <v>#N/A</v>
      </c>
    </row>
    <row r="1619" spans="1:20" hidden="1" x14ac:dyDescent="0.2">
      <c r="A1619" s="158">
        <f>BD_TS!A1618</f>
        <v>0</v>
      </c>
      <c r="B1619" s="158" t="str">
        <f>SUBSTITUTE(SUBSTITUTE(BD_TS!D1618," ",""),"-","/")</f>
        <v/>
      </c>
      <c r="C1619" s="158">
        <f>BD_TS!E1618</f>
        <v>0</v>
      </c>
      <c r="D1619" s="159">
        <f>BD_TS!F1618</f>
        <v>0</v>
      </c>
      <c r="E1619" s="160">
        <f>BD_TS!B1618</f>
        <v>0</v>
      </c>
      <c r="F1619" s="161">
        <f>BD_TS!C1618</f>
        <v>0</v>
      </c>
      <c r="G1619" s="187">
        <f>BD_TS!H1618</f>
        <v>0</v>
      </c>
      <c r="H1619" s="158" t="str">
        <f>IF($A1619=0,"",IFERROR(INDEX(BD_Gestão!A:A,MATCH('Banco de Dados'!$B1619,BD_Gestão!$B:$B,0)),"erro"))</f>
        <v/>
      </c>
      <c r="I1619" s="162" t="str">
        <f>IF($A1619=0,"",IFERROR(INDEX(BD_Gestão!E:E,MATCH('Banco de Dados'!$B1619,BD_Gestão!$B:$B,0)),"erro"))</f>
        <v/>
      </c>
      <c r="J1619" s="186" t="str">
        <f>IF($A1619=0,"",IFERROR(INDEX(BD_Gestão!B:B,MATCH('Banco de Dados'!$B1619,BD_Gestão!$B:$B,0)),"erro"))</f>
        <v/>
      </c>
      <c r="K1619" s="158" t="str">
        <f>IF($A1619=0,"",IFERROR(INDEX(BD_Gestão!C:C,MATCH('Banco de Dados'!$B1619,BD_Gestão!$B:$B,0)),"erro"))</f>
        <v/>
      </c>
      <c r="L1619" s="158" t="str">
        <f>IF($A1619=0,"",IFERROR(INDEX(BD_Gestão!H:H,MATCH('Banco de Dados'!$B1619,BD_Gestão!$B:$B,0)),"erro"))</f>
        <v/>
      </c>
      <c r="M1619" s="161" t="str">
        <f>IF($A1619=0,"",IFERROR(INDEX(BD_Gestão!F:F,MATCH('Banco de Dados'!$B1619,BD_Gestão!$B:$B,0)),"erro"))</f>
        <v/>
      </c>
      <c r="N1619" s="161" t="str">
        <f>IF($A1619=0,"",IFERROR(INDEX(BD_Gestão!J:J,MATCH('Banco de Dados'!$B1619,BD_Gestão!$B:$B,0)),"erro"))</f>
        <v/>
      </c>
      <c r="O1619" s="164" t="str">
        <f>IF($A1619=0,"",IFERROR(INDEX(BD_Gestão!K:K,MATCH('Banco de Dados'!$B1619,BD_Gestão!$B:$B,0)),"erro"))</f>
        <v/>
      </c>
      <c r="P1619" s="169" t="str">
        <f t="shared" si="102"/>
        <v/>
      </c>
      <c r="Q1619" s="170" t="str">
        <f t="shared" si="103"/>
        <v/>
      </c>
      <c r="R1619" s="163" t="e">
        <f t="shared" si="100"/>
        <v>#VALUE!</v>
      </c>
      <c r="S1619" s="163" t="e">
        <f t="shared" si="101"/>
        <v>#VALUE!</v>
      </c>
      <c r="T1619" s="163" t="e">
        <f>INDEX(Controle!O:O,MATCH('Banco de Dados'!A1619,Controle!M:M,0))*E1619/100</f>
        <v>#N/A</v>
      </c>
    </row>
    <row r="1620" spans="1:20" hidden="1" x14ac:dyDescent="0.2">
      <c r="A1620" s="158">
        <f>BD_TS!A1619</f>
        <v>0</v>
      </c>
      <c r="B1620" s="158" t="str">
        <f>SUBSTITUTE(SUBSTITUTE(BD_TS!D1619," ",""),"-","/")</f>
        <v/>
      </c>
      <c r="C1620" s="158">
        <f>BD_TS!E1619</f>
        <v>0</v>
      </c>
      <c r="D1620" s="159">
        <f>BD_TS!F1619</f>
        <v>0</v>
      </c>
      <c r="E1620" s="160">
        <f>BD_TS!B1619</f>
        <v>0</v>
      </c>
      <c r="F1620" s="161">
        <f>BD_TS!C1619</f>
        <v>0</v>
      </c>
      <c r="G1620" s="187">
        <f>BD_TS!H1619</f>
        <v>0</v>
      </c>
      <c r="H1620" s="158" t="str">
        <f>IF($A1620=0,"",IFERROR(INDEX(BD_Gestão!A:A,MATCH('Banco de Dados'!$B1620,BD_Gestão!$B:$B,0)),"erro"))</f>
        <v/>
      </c>
      <c r="I1620" s="162" t="str">
        <f>IF($A1620=0,"",IFERROR(INDEX(BD_Gestão!E:E,MATCH('Banco de Dados'!$B1620,BD_Gestão!$B:$B,0)),"erro"))</f>
        <v/>
      </c>
      <c r="J1620" s="186" t="str">
        <f>IF($A1620=0,"",IFERROR(INDEX(BD_Gestão!B:B,MATCH('Banco de Dados'!$B1620,BD_Gestão!$B:$B,0)),"erro"))</f>
        <v/>
      </c>
      <c r="K1620" s="158" t="str">
        <f>IF($A1620=0,"",IFERROR(INDEX(BD_Gestão!C:C,MATCH('Banco de Dados'!$B1620,BD_Gestão!$B:$B,0)),"erro"))</f>
        <v/>
      </c>
      <c r="L1620" s="158" t="str">
        <f>IF($A1620=0,"",IFERROR(INDEX(BD_Gestão!H:H,MATCH('Banco de Dados'!$B1620,BD_Gestão!$B:$B,0)),"erro"))</f>
        <v/>
      </c>
      <c r="M1620" s="161" t="str">
        <f>IF($A1620=0,"",IFERROR(INDEX(BD_Gestão!F:F,MATCH('Banco de Dados'!$B1620,BD_Gestão!$B:$B,0)),"erro"))</f>
        <v/>
      </c>
      <c r="N1620" s="161" t="str">
        <f>IF($A1620=0,"",IFERROR(INDEX(BD_Gestão!J:J,MATCH('Banco de Dados'!$B1620,BD_Gestão!$B:$B,0)),"erro"))</f>
        <v/>
      </c>
      <c r="O1620" s="164" t="str">
        <f>IF($A1620=0,"",IFERROR(INDEX(BD_Gestão!K:K,MATCH('Banco de Dados'!$B1620,BD_Gestão!$B:$B,0)),"erro"))</f>
        <v/>
      </c>
      <c r="P1620" s="169" t="str">
        <f t="shared" si="102"/>
        <v/>
      </c>
      <c r="Q1620" s="170" t="str">
        <f t="shared" si="103"/>
        <v/>
      </c>
      <c r="R1620" s="163" t="e">
        <f t="shared" si="100"/>
        <v>#VALUE!</v>
      </c>
      <c r="S1620" s="163" t="e">
        <f t="shared" si="101"/>
        <v>#VALUE!</v>
      </c>
      <c r="T1620" s="163" t="e">
        <f>INDEX(Controle!O:O,MATCH('Banco de Dados'!A1620,Controle!M:M,0))*E1620/100</f>
        <v>#N/A</v>
      </c>
    </row>
    <row r="1621" spans="1:20" hidden="1" x14ac:dyDescent="0.2">
      <c r="A1621" s="158">
        <f>BD_TS!A1620</f>
        <v>0</v>
      </c>
      <c r="B1621" s="158" t="str">
        <f>SUBSTITUTE(SUBSTITUTE(BD_TS!D1620," ",""),"-","/")</f>
        <v/>
      </c>
      <c r="C1621" s="158">
        <f>BD_TS!E1620</f>
        <v>0</v>
      </c>
      <c r="D1621" s="159">
        <f>BD_TS!F1620</f>
        <v>0</v>
      </c>
      <c r="E1621" s="160">
        <f>BD_TS!B1620</f>
        <v>0</v>
      </c>
      <c r="F1621" s="161">
        <f>BD_TS!C1620</f>
        <v>0</v>
      </c>
      <c r="G1621" s="187">
        <f>BD_TS!H1620</f>
        <v>0</v>
      </c>
      <c r="H1621" s="158" t="str">
        <f>IF($A1621=0,"",IFERROR(INDEX(BD_Gestão!A:A,MATCH('Banco de Dados'!$B1621,BD_Gestão!$B:$B,0)),"erro"))</f>
        <v/>
      </c>
      <c r="I1621" s="162" t="str">
        <f>IF($A1621=0,"",IFERROR(INDEX(BD_Gestão!E:E,MATCH('Banco de Dados'!$B1621,BD_Gestão!$B:$B,0)),"erro"))</f>
        <v/>
      </c>
      <c r="J1621" s="186" t="str">
        <f>IF($A1621=0,"",IFERROR(INDEX(BD_Gestão!B:B,MATCH('Banco de Dados'!$B1621,BD_Gestão!$B:$B,0)),"erro"))</f>
        <v/>
      </c>
      <c r="K1621" s="158" t="str">
        <f>IF($A1621=0,"",IFERROR(INDEX(BD_Gestão!C:C,MATCH('Banco de Dados'!$B1621,BD_Gestão!$B:$B,0)),"erro"))</f>
        <v/>
      </c>
      <c r="L1621" s="158" t="str">
        <f>IF($A1621=0,"",IFERROR(INDEX(BD_Gestão!H:H,MATCH('Banco de Dados'!$B1621,BD_Gestão!$B:$B,0)),"erro"))</f>
        <v/>
      </c>
      <c r="M1621" s="161" t="str">
        <f>IF($A1621=0,"",IFERROR(INDEX(BD_Gestão!F:F,MATCH('Banco de Dados'!$B1621,BD_Gestão!$B:$B,0)),"erro"))</f>
        <v/>
      </c>
      <c r="N1621" s="161" t="str">
        <f>IF($A1621=0,"",IFERROR(INDEX(BD_Gestão!J:J,MATCH('Banco de Dados'!$B1621,BD_Gestão!$B:$B,0)),"erro"))</f>
        <v/>
      </c>
      <c r="O1621" s="164" t="str">
        <f>IF($A1621=0,"",IFERROR(INDEX(BD_Gestão!K:K,MATCH('Banco de Dados'!$B1621,BD_Gestão!$B:$B,0)),"erro"))</f>
        <v/>
      </c>
      <c r="P1621" s="169" t="str">
        <f t="shared" si="102"/>
        <v/>
      </c>
      <c r="Q1621" s="170" t="str">
        <f t="shared" si="103"/>
        <v/>
      </c>
      <c r="R1621" s="163" t="e">
        <f t="shared" si="100"/>
        <v>#VALUE!</v>
      </c>
      <c r="S1621" s="163" t="e">
        <f t="shared" si="101"/>
        <v>#VALUE!</v>
      </c>
      <c r="T1621" s="163" t="e">
        <f>INDEX(Controle!O:O,MATCH('Banco de Dados'!A1621,Controle!M:M,0))*E1621/100</f>
        <v>#N/A</v>
      </c>
    </row>
    <row r="1622" spans="1:20" hidden="1" x14ac:dyDescent="0.2">
      <c r="A1622" s="158">
        <f>BD_TS!A1621</f>
        <v>0</v>
      </c>
      <c r="B1622" s="158" t="str">
        <f>SUBSTITUTE(SUBSTITUTE(BD_TS!D1621," ",""),"-","/")</f>
        <v/>
      </c>
      <c r="C1622" s="158">
        <f>BD_TS!E1621</f>
        <v>0</v>
      </c>
      <c r="D1622" s="159">
        <f>BD_TS!F1621</f>
        <v>0</v>
      </c>
      <c r="E1622" s="160">
        <f>BD_TS!B1621</f>
        <v>0</v>
      </c>
      <c r="F1622" s="161">
        <f>BD_TS!C1621</f>
        <v>0</v>
      </c>
      <c r="G1622" s="187">
        <f>BD_TS!H1621</f>
        <v>0</v>
      </c>
      <c r="H1622" s="158" t="str">
        <f>IF($A1622=0,"",IFERROR(INDEX(BD_Gestão!A:A,MATCH('Banco de Dados'!$B1622,BD_Gestão!$B:$B,0)),"erro"))</f>
        <v/>
      </c>
      <c r="I1622" s="162" t="str">
        <f>IF($A1622=0,"",IFERROR(INDEX(BD_Gestão!E:E,MATCH('Banco de Dados'!$B1622,BD_Gestão!$B:$B,0)),"erro"))</f>
        <v/>
      </c>
      <c r="J1622" s="186" t="str">
        <f>IF($A1622=0,"",IFERROR(INDEX(BD_Gestão!B:B,MATCH('Banco de Dados'!$B1622,BD_Gestão!$B:$B,0)),"erro"))</f>
        <v/>
      </c>
      <c r="K1622" s="158" t="str">
        <f>IF($A1622=0,"",IFERROR(INDEX(BD_Gestão!C:C,MATCH('Banco de Dados'!$B1622,BD_Gestão!$B:$B,0)),"erro"))</f>
        <v/>
      </c>
      <c r="L1622" s="158" t="str">
        <f>IF($A1622=0,"",IFERROR(INDEX(BD_Gestão!H:H,MATCH('Banco de Dados'!$B1622,BD_Gestão!$B:$B,0)),"erro"))</f>
        <v/>
      </c>
      <c r="M1622" s="161" t="str">
        <f>IF($A1622=0,"",IFERROR(INDEX(BD_Gestão!F:F,MATCH('Banco de Dados'!$B1622,BD_Gestão!$B:$B,0)),"erro"))</f>
        <v/>
      </c>
      <c r="N1622" s="161" t="str">
        <f>IF($A1622=0,"",IFERROR(INDEX(BD_Gestão!J:J,MATCH('Banco de Dados'!$B1622,BD_Gestão!$B:$B,0)),"erro"))</f>
        <v/>
      </c>
      <c r="O1622" s="164" t="str">
        <f>IF($A1622=0,"",IFERROR(INDEX(BD_Gestão!K:K,MATCH('Banco de Dados'!$B1622,BD_Gestão!$B:$B,0)),"erro"))</f>
        <v/>
      </c>
      <c r="P1622" s="169" t="str">
        <f t="shared" si="102"/>
        <v/>
      </c>
      <c r="Q1622" s="170" t="str">
        <f t="shared" si="103"/>
        <v/>
      </c>
      <c r="R1622" s="163" t="e">
        <f t="shared" si="100"/>
        <v>#VALUE!</v>
      </c>
      <c r="S1622" s="163" t="e">
        <f t="shared" si="101"/>
        <v>#VALUE!</v>
      </c>
      <c r="T1622" s="163" t="e">
        <f>INDEX(Controle!O:O,MATCH('Banco de Dados'!A1622,Controle!M:M,0))*E1622/100</f>
        <v>#N/A</v>
      </c>
    </row>
    <row r="1623" spans="1:20" hidden="1" x14ac:dyDescent="0.2">
      <c r="A1623" s="158">
        <f>BD_TS!A1622</f>
        <v>0</v>
      </c>
      <c r="B1623" s="158" t="str">
        <f>SUBSTITUTE(SUBSTITUTE(BD_TS!D1622," ",""),"-","/")</f>
        <v/>
      </c>
      <c r="C1623" s="158">
        <f>BD_TS!E1622</f>
        <v>0</v>
      </c>
      <c r="D1623" s="159">
        <f>BD_TS!F1622</f>
        <v>0</v>
      </c>
      <c r="E1623" s="160">
        <f>BD_TS!B1622</f>
        <v>0</v>
      </c>
      <c r="F1623" s="161">
        <f>BD_TS!C1622</f>
        <v>0</v>
      </c>
      <c r="G1623" s="187">
        <f>BD_TS!H1622</f>
        <v>0</v>
      </c>
      <c r="H1623" s="158" t="str">
        <f>IF($A1623=0,"",IFERROR(INDEX(BD_Gestão!A:A,MATCH('Banco de Dados'!$B1623,BD_Gestão!$B:$B,0)),"erro"))</f>
        <v/>
      </c>
      <c r="I1623" s="162" t="str">
        <f>IF($A1623=0,"",IFERROR(INDEX(BD_Gestão!E:E,MATCH('Banco de Dados'!$B1623,BD_Gestão!$B:$B,0)),"erro"))</f>
        <v/>
      </c>
      <c r="J1623" s="186" t="str">
        <f>IF($A1623=0,"",IFERROR(INDEX(BD_Gestão!B:B,MATCH('Banco de Dados'!$B1623,BD_Gestão!$B:$B,0)),"erro"))</f>
        <v/>
      </c>
      <c r="K1623" s="158" t="str">
        <f>IF($A1623=0,"",IFERROR(INDEX(BD_Gestão!C:C,MATCH('Banco de Dados'!$B1623,BD_Gestão!$B:$B,0)),"erro"))</f>
        <v/>
      </c>
      <c r="L1623" s="158" t="str">
        <f>IF($A1623=0,"",IFERROR(INDEX(BD_Gestão!H:H,MATCH('Banco de Dados'!$B1623,BD_Gestão!$B:$B,0)),"erro"))</f>
        <v/>
      </c>
      <c r="M1623" s="161" t="str">
        <f>IF($A1623=0,"",IFERROR(INDEX(BD_Gestão!F:F,MATCH('Banco de Dados'!$B1623,BD_Gestão!$B:$B,0)),"erro"))</f>
        <v/>
      </c>
      <c r="N1623" s="161" t="str">
        <f>IF($A1623=0,"",IFERROR(INDEX(BD_Gestão!J:J,MATCH('Banco de Dados'!$B1623,BD_Gestão!$B:$B,0)),"erro"))</f>
        <v/>
      </c>
      <c r="O1623" s="164" t="str">
        <f>IF($A1623=0,"",IFERROR(INDEX(BD_Gestão!K:K,MATCH('Banco de Dados'!$B1623,BD_Gestão!$B:$B,0)),"erro"))</f>
        <v/>
      </c>
      <c r="P1623" s="169" t="str">
        <f t="shared" si="102"/>
        <v/>
      </c>
      <c r="Q1623" s="170" t="str">
        <f t="shared" si="103"/>
        <v/>
      </c>
      <c r="R1623" s="163" t="e">
        <f t="shared" si="100"/>
        <v>#VALUE!</v>
      </c>
      <c r="S1623" s="163" t="e">
        <f t="shared" si="101"/>
        <v>#VALUE!</v>
      </c>
      <c r="T1623" s="163" t="e">
        <f>INDEX(Controle!O:O,MATCH('Banco de Dados'!A1623,Controle!M:M,0))*E1623/100</f>
        <v>#N/A</v>
      </c>
    </row>
    <row r="1624" spans="1:20" hidden="1" x14ac:dyDescent="0.2">
      <c r="A1624" s="158">
        <f>BD_TS!A1623</f>
        <v>0</v>
      </c>
      <c r="B1624" s="158" t="str">
        <f>SUBSTITUTE(SUBSTITUTE(BD_TS!D1623," ",""),"-","/")</f>
        <v/>
      </c>
      <c r="C1624" s="158">
        <f>BD_TS!E1623</f>
        <v>0</v>
      </c>
      <c r="D1624" s="159">
        <f>BD_TS!F1623</f>
        <v>0</v>
      </c>
      <c r="E1624" s="160">
        <f>BD_TS!B1623</f>
        <v>0</v>
      </c>
      <c r="F1624" s="161">
        <f>BD_TS!C1623</f>
        <v>0</v>
      </c>
      <c r="G1624" s="187">
        <f>BD_TS!H1623</f>
        <v>0</v>
      </c>
      <c r="H1624" s="158" t="str">
        <f>IF($A1624=0,"",IFERROR(INDEX(BD_Gestão!A:A,MATCH('Banco de Dados'!$B1624,BD_Gestão!$B:$B,0)),"erro"))</f>
        <v/>
      </c>
      <c r="I1624" s="162" t="str">
        <f>IF($A1624=0,"",IFERROR(INDEX(BD_Gestão!E:E,MATCH('Banco de Dados'!$B1624,BD_Gestão!$B:$B,0)),"erro"))</f>
        <v/>
      </c>
      <c r="J1624" s="186" t="str">
        <f>IF($A1624=0,"",IFERROR(INDEX(BD_Gestão!B:B,MATCH('Banco de Dados'!$B1624,BD_Gestão!$B:$B,0)),"erro"))</f>
        <v/>
      </c>
      <c r="K1624" s="158" t="str">
        <f>IF($A1624=0,"",IFERROR(INDEX(BD_Gestão!C:C,MATCH('Banco de Dados'!$B1624,BD_Gestão!$B:$B,0)),"erro"))</f>
        <v/>
      </c>
      <c r="L1624" s="158" t="str">
        <f>IF($A1624=0,"",IFERROR(INDEX(BD_Gestão!H:H,MATCH('Banco de Dados'!$B1624,BD_Gestão!$B:$B,0)),"erro"))</f>
        <v/>
      </c>
      <c r="M1624" s="161" t="str">
        <f>IF($A1624=0,"",IFERROR(INDEX(BD_Gestão!F:F,MATCH('Banco de Dados'!$B1624,BD_Gestão!$B:$B,0)),"erro"))</f>
        <v/>
      </c>
      <c r="N1624" s="161" t="str">
        <f>IF($A1624=0,"",IFERROR(INDEX(BD_Gestão!J:J,MATCH('Banco de Dados'!$B1624,BD_Gestão!$B:$B,0)),"erro"))</f>
        <v/>
      </c>
      <c r="O1624" s="164" t="str">
        <f>IF($A1624=0,"",IFERROR(INDEX(BD_Gestão!K:K,MATCH('Banco de Dados'!$B1624,BD_Gestão!$B:$B,0)),"erro"))</f>
        <v/>
      </c>
      <c r="P1624" s="169" t="str">
        <f t="shared" si="102"/>
        <v/>
      </c>
      <c r="Q1624" s="170" t="str">
        <f t="shared" si="103"/>
        <v/>
      </c>
      <c r="R1624" s="163" t="e">
        <f t="shared" si="100"/>
        <v>#VALUE!</v>
      </c>
      <c r="S1624" s="163" t="e">
        <f t="shared" si="101"/>
        <v>#VALUE!</v>
      </c>
      <c r="T1624" s="163" t="e">
        <f>INDEX(Controle!O:O,MATCH('Banco de Dados'!A1624,Controle!M:M,0))*E1624/100</f>
        <v>#N/A</v>
      </c>
    </row>
    <row r="1625" spans="1:20" hidden="1" x14ac:dyDescent="0.2">
      <c r="A1625" s="158">
        <f>BD_TS!A1624</f>
        <v>0</v>
      </c>
      <c r="B1625" s="158" t="str">
        <f>SUBSTITUTE(SUBSTITUTE(BD_TS!D1624," ",""),"-","/")</f>
        <v/>
      </c>
      <c r="C1625" s="158">
        <f>BD_TS!E1624</f>
        <v>0</v>
      </c>
      <c r="D1625" s="159">
        <f>BD_TS!F1624</f>
        <v>0</v>
      </c>
      <c r="E1625" s="160">
        <f>BD_TS!B1624</f>
        <v>0</v>
      </c>
      <c r="F1625" s="161">
        <f>BD_TS!C1624</f>
        <v>0</v>
      </c>
      <c r="G1625" s="187">
        <f>BD_TS!H1624</f>
        <v>0</v>
      </c>
      <c r="H1625" s="158" t="str">
        <f>IF($A1625=0,"",IFERROR(INDEX(BD_Gestão!A:A,MATCH('Banco de Dados'!$B1625,BD_Gestão!$B:$B,0)),"erro"))</f>
        <v/>
      </c>
      <c r="I1625" s="162" t="str">
        <f>IF($A1625=0,"",IFERROR(INDEX(BD_Gestão!E:E,MATCH('Banco de Dados'!$B1625,BD_Gestão!$B:$B,0)),"erro"))</f>
        <v/>
      </c>
      <c r="J1625" s="186" t="str">
        <f>IF($A1625=0,"",IFERROR(INDEX(BD_Gestão!B:B,MATCH('Banco de Dados'!$B1625,BD_Gestão!$B:$B,0)),"erro"))</f>
        <v/>
      </c>
      <c r="K1625" s="158" t="str">
        <f>IF($A1625=0,"",IFERROR(INDEX(BD_Gestão!C:C,MATCH('Banco de Dados'!$B1625,BD_Gestão!$B:$B,0)),"erro"))</f>
        <v/>
      </c>
      <c r="L1625" s="158" t="str">
        <f>IF($A1625=0,"",IFERROR(INDEX(BD_Gestão!H:H,MATCH('Banco de Dados'!$B1625,BD_Gestão!$B:$B,0)),"erro"))</f>
        <v/>
      </c>
      <c r="M1625" s="161" t="str">
        <f>IF($A1625=0,"",IFERROR(INDEX(BD_Gestão!F:F,MATCH('Banco de Dados'!$B1625,BD_Gestão!$B:$B,0)),"erro"))</f>
        <v/>
      </c>
      <c r="N1625" s="161" t="str">
        <f>IF($A1625=0,"",IFERROR(INDEX(BD_Gestão!J:J,MATCH('Banco de Dados'!$B1625,BD_Gestão!$B:$B,0)),"erro"))</f>
        <v/>
      </c>
      <c r="O1625" s="164" t="str">
        <f>IF($A1625=0,"",IFERROR(INDEX(BD_Gestão!K:K,MATCH('Banco de Dados'!$B1625,BD_Gestão!$B:$B,0)),"erro"))</f>
        <v/>
      </c>
      <c r="P1625" s="169" t="str">
        <f t="shared" si="102"/>
        <v/>
      </c>
      <c r="Q1625" s="170" t="str">
        <f t="shared" si="103"/>
        <v/>
      </c>
      <c r="R1625" s="163" t="e">
        <f t="shared" si="100"/>
        <v>#VALUE!</v>
      </c>
      <c r="S1625" s="163" t="e">
        <f t="shared" si="101"/>
        <v>#VALUE!</v>
      </c>
      <c r="T1625" s="163" t="e">
        <f>INDEX(Controle!O:O,MATCH('Banco de Dados'!A1625,Controle!M:M,0))*E1625/100</f>
        <v>#N/A</v>
      </c>
    </row>
    <row r="1626" spans="1:20" hidden="1" x14ac:dyDescent="0.2">
      <c r="A1626" s="158">
        <f>BD_TS!A1625</f>
        <v>0</v>
      </c>
      <c r="B1626" s="158" t="str">
        <f>SUBSTITUTE(SUBSTITUTE(BD_TS!D1625," ",""),"-","/")</f>
        <v/>
      </c>
      <c r="C1626" s="158">
        <f>BD_TS!E1625</f>
        <v>0</v>
      </c>
      <c r="D1626" s="159">
        <f>BD_TS!F1625</f>
        <v>0</v>
      </c>
      <c r="E1626" s="160">
        <f>BD_TS!B1625</f>
        <v>0</v>
      </c>
      <c r="F1626" s="161">
        <f>BD_TS!C1625</f>
        <v>0</v>
      </c>
      <c r="G1626" s="187">
        <f>BD_TS!H1625</f>
        <v>0</v>
      </c>
      <c r="H1626" s="158" t="str">
        <f>IF($A1626=0,"",IFERROR(INDEX(BD_Gestão!A:A,MATCH('Banco de Dados'!$B1626,BD_Gestão!$B:$B,0)),"erro"))</f>
        <v/>
      </c>
      <c r="I1626" s="162" t="str">
        <f>IF($A1626=0,"",IFERROR(INDEX(BD_Gestão!E:E,MATCH('Banco de Dados'!$B1626,BD_Gestão!$B:$B,0)),"erro"))</f>
        <v/>
      </c>
      <c r="J1626" s="186" t="str">
        <f>IF($A1626=0,"",IFERROR(INDEX(BD_Gestão!B:B,MATCH('Banco de Dados'!$B1626,BD_Gestão!$B:$B,0)),"erro"))</f>
        <v/>
      </c>
      <c r="K1626" s="158" t="str">
        <f>IF($A1626=0,"",IFERROR(INDEX(BD_Gestão!C:C,MATCH('Banco de Dados'!$B1626,BD_Gestão!$B:$B,0)),"erro"))</f>
        <v/>
      </c>
      <c r="L1626" s="158" t="str">
        <f>IF($A1626=0,"",IFERROR(INDEX(BD_Gestão!H:H,MATCH('Banco de Dados'!$B1626,BD_Gestão!$B:$B,0)),"erro"))</f>
        <v/>
      </c>
      <c r="M1626" s="161" t="str">
        <f>IF($A1626=0,"",IFERROR(INDEX(BD_Gestão!F:F,MATCH('Banco de Dados'!$B1626,BD_Gestão!$B:$B,0)),"erro"))</f>
        <v/>
      </c>
      <c r="N1626" s="161" t="str">
        <f>IF($A1626=0,"",IFERROR(INDEX(BD_Gestão!J:J,MATCH('Banco de Dados'!$B1626,BD_Gestão!$B:$B,0)),"erro"))</f>
        <v/>
      </c>
      <c r="O1626" s="164" t="str">
        <f>IF($A1626=0,"",IFERROR(INDEX(BD_Gestão!K:K,MATCH('Banco de Dados'!$B1626,BD_Gestão!$B:$B,0)),"erro"))</f>
        <v/>
      </c>
      <c r="P1626" s="169" t="str">
        <f t="shared" si="102"/>
        <v/>
      </c>
      <c r="Q1626" s="170" t="str">
        <f t="shared" si="103"/>
        <v/>
      </c>
      <c r="R1626" s="163" t="e">
        <f t="shared" si="100"/>
        <v>#VALUE!</v>
      </c>
      <c r="S1626" s="163" t="e">
        <f t="shared" si="101"/>
        <v>#VALUE!</v>
      </c>
      <c r="T1626" s="163" t="e">
        <f>INDEX(Controle!O:O,MATCH('Banco de Dados'!A1626,Controle!M:M,0))*E1626/100</f>
        <v>#N/A</v>
      </c>
    </row>
    <row r="1627" spans="1:20" hidden="1" x14ac:dyDescent="0.2">
      <c r="A1627" s="158">
        <f>BD_TS!A1626</f>
        <v>0</v>
      </c>
      <c r="B1627" s="158" t="str">
        <f>SUBSTITUTE(SUBSTITUTE(BD_TS!D1626," ",""),"-","/")</f>
        <v/>
      </c>
      <c r="C1627" s="158">
        <f>BD_TS!E1626</f>
        <v>0</v>
      </c>
      <c r="D1627" s="159">
        <f>BD_TS!F1626</f>
        <v>0</v>
      </c>
      <c r="E1627" s="160">
        <f>BD_TS!B1626</f>
        <v>0</v>
      </c>
      <c r="F1627" s="161">
        <f>BD_TS!C1626</f>
        <v>0</v>
      </c>
      <c r="G1627" s="187">
        <f>BD_TS!H1626</f>
        <v>0</v>
      </c>
      <c r="H1627" s="158" t="str">
        <f>IF($A1627=0,"",IFERROR(INDEX(BD_Gestão!A:A,MATCH('Banco de Dados'!$B1627,BD_Gestão!$B:$B,0)),"erro"))</f>
        <v/>
      </c>
      <c r="I1627" s="162" t="str">
        <f>IF($A1627=0,"",IFERROR(INDEX(BD_Gestão!E:E,MATCH('Banco de Dados'!$B1627,BD_Gestão!$B:$B,0)),"erro"))</f>
        <v/>
      </c>
      <c r="J1627" s="186" t="str">
        <f>IF($A1627=0,"",IFERROR(INDEX(BD_Gestão!B:B,MATCH('Banco de Dados'!$B1627,BD_Gestão!$B:$B,0)),"erro"))</f>
        <v/>
      </c>
      <c r="K1627" s="158" t="str">
        <f>IF($A1627=0,"",IFERROR(INDEX(BD_Gestão!C:C,MATCH('Banco de Dados'!$B1627,BD_Gestão!$B:$B,0)),"erro"))</f>
        <v/>
      </c>
      <c r="L1627" s="158" t="str">
        <f>IF($A1627=0,"",IFERROR(INDEX(BD_Gestão!H:H,MATCH('Banco de Dados'!$B1627,BD_Gestão!$B:$B,0)),"erro"))</f>
        <v/>
      </c>
      <c r="M1627" s="161" t="str">
        <f>IF($A1627=0,"",IFERROR(INDEX(BD_Gestão!F:F,MATCH('Banco de Dados'!$B1627,BD_Gestão!$B:$B,0)),"erro"))</f>
        <v/>
      </c>
      <c r="N1627" s="161" t="str">
        <f>IF($A1627=0,"",IFERROR(INDEX(BD_Gestão!J:J,MATCH('Banco de Dados'!$B1627,BD_Gestão!$B:$B,0)),"erro"))</f>
        <v/>
      </c>
      <c r="O1627" s="164" t="str">
        <f>IF($A1627=0,"",IFERROR(INDEX(BD_Gestão!K:K,MATCH('Banco de Dados'!$B1627,BD_Gestão!$B:$B,0)),"erro"))</f>
        <v/>
      </c>
      <c r="P1627" s="169" t="str">
        <f t="shared" si="102"/>
        <v/>
      </c>
      <c r="Q1627" s="170" t="str">
        <f t="shared" si="103"/>
        <v/>
      </c>
      <c r="R1627" s="163" t="e">
        <f t="shared" si="100"/>
        <v>#VALUE!</v>
      </c>
      <c r="S1627" s="163" t="e">
        <f t="shared" si="101"/>
        <v>#VALUE!</v>
      </c>
      <c r="T1627" s="163" t="e">
        <f>INDEX(Controle!O:O,MATCH('Banco de Dados'!A1627,Controle!M:M,0))*E1627/100</f>
        <v>#N/A</v>
      </c>
    </row>
    <row r="1628" spans="1:20" hidden="1" x14ac:dyDescent="0.2">
      <c r="A1628" s="158">
        <f>BD_TS!A1627</f>
        <v>0</v>
      </c>
      <c r="B1628" s="158" t="str">
        <f>SUBSTITUTE(SUBSTITUTE(BD_TS!D1627," ",""),"-","/")</f>
        <v/>
      </c>
      <c r="C1628" s="158">
        <f>BD_TS!E1627</f>
        <v>0</v>
      </c>
      <c r="D1628" s="159">
        <f>BD_TS!F1627</f>
        <v>0</v>
      </c>
      <c r="E1628" s="160">
        <f>BD_TS!B1627</f>
        <v>0</v>
      </c>
      <c r="F1628" s="161">
        <f>BD_TS!C1627</f>
        <v>0</v>
      </c>
      <c r="G1628" s="187">
        <f>BD_TS!H1627</f>
        <v>0</v>
      </c>
      <c r="H1628" s="158" t="str">
        <f>IF($A1628=0,"",IFERROR(INDEX(BD_Gestão!A:A,MATCH('Banco de Dados'!$B1628,BD_Gestão!$B:$B,0)),"erro"))</f>
        <v/>
      </c>
      <c r="I1628" s="162" t="str">
        <f>IF($A1628=0,"",IFERROR(INDEX(BD_Gestão!E:E,MATCH('Banco de Dados'!$B1628,BD_Gestão!$B:$B,0)),"erro"))</f>
        <v/>
      </c>
      <c r="J1628" s="186" t="str">
        <f>IF($A1628=0,"",IFERROR(INDEX(BD_Gestão!B:B,MATCH('Banco de Dados'!$B1628,BD_Gestão!$B:$B,0)),"erro"))</f>
        <v/>
      </c>
      <c r="K1628" s="158" t="str">
        <f>IF($A1628=0,"",IFERROR(INDEX(BD_Gestão!C:C,MATCH('Banco de Dados'!$B1628,BD_Gestão!$B:$B,0)),"erro"))</f>
        <v/>
      </c>
      <c r="L1628" s="158" t="str">
        <f>IF($A1628=0,"",IFERROR(INDEX(BD_Gestão!H:H,MATCH('Banco de Dados'!$B1628,BD_Gestão!$B:$B,0)),"erro"))</f>
        <v/>
      </c>
      <c r="M1628" s="161" t="str">
        <f>IF($A1628=0,"",IFERROR(INDEX(BD_Gestão!F:F,MATCH('Banco de Dados'!$B1628,BD_Gestão!$B:$B,0)),"erro"))</f>
        <v/>
      </c>
      <c r="N1628" s="161" t="str">
        <f>IF($A1628=0,"",IFERROR(INDEX(BD_Gestão!J:J,MATCH('Banco de Dados'!$B1628,BD_Gestão!$B:$B,0)),"erro"))</f>
        <v/>
      </c>
      <c r="O1628" s="164" t="str">
        <f>IF($A1628=0,"",IFERROR(INDEX(BD_Gestão!K:K,MATCH('Banco de Dados'!$B1628,BD_Gestão!$B:$B,0)),"erro"))</f>
        <v/>
      </c>
      <c r="P1628" s="169" t="str">
        <f t="shared" si="102"/>
        <v/>
      </c>
      <c r="Q1628" s="170" t="str">
        <f t="shared" si="103"/>
        <v/>
      </c>
      <c r="R1628" s="163" t="e">
        <f t="shared" si="100"/>
        <v>#VALUE!</v>
      </c>
      <c r="S1628" s="163" t="e">
        <f t="shared" si="101"/>
        <v>#VALUE!</v>
      </c>
      <c r="T1628" s="163" t="e">
        <f>INDEX(Controle!O:O,MATCH('Banco de Dados'!A1628,Controle!M:M,0))*E1628/100</f>
        <v>#N/A</v>
      </c>
    </row>
    <row r="1629" spans="1:20" hidden="1" x14ac:dyDescent="0.2">
      <c r="A1629" s="158">
        <f>BD_TS!A1628</f>
        <v>0</v>
      </c>
      <c r="B1629" s="158" t="str">
        <f>SUBSTITUTE(SUBSTITUTE(BD_TS!D1628," ",""),"-","/")</f>
        <v/>
      </c>
      <c r="C1629" s="158">
        <f>BD_TS!E1628</f>
        <v>0</v>
      </c>
      <c r="D1629" s="159">
        <f>BD_TS!F1628</f>
        <v>0</v>
      </c>
      <c r="E1629" s="160">
        <f>BD_TS!B1628</f>
        <v>0</v>
      </c>
      <c r="F1629" s="161">
        <f>BD_TS!C1628</f>
        <v>0</v>
      </c>
      <c r="G1629" s="187">
        <f>BD_TS!H1628</f>
        <v>0</v>
      </c>
      <c r="H1629" s="158" t="str">
        <f>IF($A1629=0,"",IFERROR(INDEX(BD_Gestão!A:A,MATCH('Banco de Dados'!$B1629,BD_Gestão!$B:$B,0)),"erro"))</f>
        <v/>
      </c>
      <c r="I1629" s="162" t="str">
        <f>IF($A1629=0,"",IFERROR(INDEX(BD_Gestão!E:E,MATCH('Banco de Dados'!$B1629,BD_Gestão!$B:$B,0)),"erro"))</f>
        <v/>
      </c>
      <c r="J1629" s="186" t="str">
        <f>IF($A1629=0,"",IFERROR(INDEX(BD_Gestão!B:B,MATCH('Banco de Dados'!$B1629,BD_Gestão!$B:$B,0)),"erro"))</f>
        <v/>
      </c>
      <c r="K1629" s="158" t="str">
        <f>IF($A1629=0,"",IFERROR(INDEX(BD_Gestão!C:C,MATCH('Banco de Dados'!$B1629,BD_Gestão!$B:$B,0)),"erro"))</f>
        <v/>
      </c>
      <c r="L1629" s="158" t="str">
        <f>IF($A1629=0,"",IFERROR(INDEX(BD_Gestão!H:H,MATCH('Banco de Dados'!$B1629,BD_Gestão!$B:$B,0)),"erro"))</f>
        <v/>
      </c>
      <c r="M1629" s="161" t="str">
        <f>IF($A1629=0,"",IFERROR(INDEX(BD_Gestão!F:F,MATCH('Banco de Dados'!$B1629,BD_Gestão!$B:$B,0)),"erro"))</f>
        <v/>
      </c>
      <c r="N1629" s="161" t="str">
        <f>IF($A1629=0,"",IFERROR(INDEX(BD_Gestão!J:J,MATCH('Banco de Dados'!$B1629,BD_Gestão!$B:$B,0)),"erro"))</f>
        <v/>
      </c>
      <c r="O1629" s="164" t="str">
        <f>IF($A1629=0,"",IFERROR(INDEX(BD_Gestão!K:K,MATCH('Banco de Dados'!$B1629,BD_Gestão!$B:$B,0)),"erro"))</f>
        <v/>
      </c>
      <c r="P1629" s="169" t="str">
        <f t="shared" si="102"/>
        <v/>
      </c>
      <c r="Q1629" s="170" t="str">
        <f t="shared" si="103"/>
        <v/>
      </c>
      <c r="R1629" s="163" t="e">
        <f t="shared" si="100"/>
        <v>#VALUE!</v>
      </c>
      <c r="S1629" s="163" t="e">
        <f t="shared" si="101"/>
        <v>#VALUE!</v>
      </c>
      <c r="T1629" s="163" t="e">
        <f>INDEX(Controle!O:O,MATCH('Banco de Dados'!A1629,Controle!M:M,0))*E1629/100</f>
        <v>#N/A</v>
      </c>
    </row>
    <row r="1630" spans="1:20" hidden="1" x14ac:dyDescent="0.2">
      <c r="A1630" s="158">
        <f>BD_TS!A1629</f>
        <v>0</v>
      </c>
      <c r="B1630" s="158" t="str">
        <f>SUBSTITUTE(SUBSTITUTE(BD_TS!D1629," ",""),"-","/")</f>
        <v/>
      </c>
      <c r="C1630" s="158">
        <f>BD_TS!E1629</f>
        <v>0</v>
      </c>
      <c r="D1630" s="159">
        <f>BD_TS!F1629</f>
        <v>0</v>
      </c>
      <c r="E1630" s="160">
        <f>BD_TS!B1629</f>
        <v>0</v>
      </c>
      <c r="F1630" s="161">
        <f>BD_TS!C1629</f>
        <v>0</v>
      </c>
      <c r="G1630" s="187">
        <f>BD_TS!H1629</f>
        <v>0</v>
      </c>
      <c r="H1630" s="158" t="str">
        <f>IF($A1630=0,"",IFERROR(INDEX(BD_Gestão!A:A,MATCH('Banco de Dados'!$B1630,BD_Gestão!$B:$B,0)),"erro"))</f>
        <v/>
      </c>
      <c r="I1630" s="162" t="str">
        <f>IF($A1630=0,"",IFERROR(INDEX(BD_Gestão!E:E,MATCH('Banco de Dados'!$B1630,BD_Gestão!$B:$B,0)),"erro"))</f>
        <v/>
      </c>
      <c r="J1630" s="186" t="str">
        <f>IF($A1630=0,"",IFERROR(INDEX(BD_Gestão!B:B,MATCH('Banco de Dados'!$B1630,BD_Gestão!$B:$B,0)),"erro"))</f>
        <v/>
      </c>
      <c r="K1630" s="158" t="str">
        <f>IF($A1630=0,"",IFERROR(INDEX(BD_Gestão!C:C,MATCH('Banco de Dados'!$B1630,BD_Gestão!$B:$B,0)),"erro"))</f>
        <v/>
      </c>
      <c r="L1630" s="158" t="str">
        <f>IF($A1630=0,"",IFERROR(INDEX(BD_Gestão!H:H,MATCH('Banco de Dados'!$B1630,BD_Gestão!$B:$B,0)),"erro"))</f>
        <v/>
      </c>
      <c r="M1630" s="161" t="str">
        <f>IF($A1630=0,"",IFERROR(INDEX(BD_Gestão!F:F,MATCH('Banco de Dados'!$B1630,BD_Gestão!$B:$B,0)),"erro"))</f>
        <v/>
      </c>
      <c r="N1630" s="161" t="str">
        <f>IF($A1630=0,"",IFERROR(INDEX(BD_Gestão!J:J,MATCH('Banco de Dados'!$B1630,BD_Gestão!$B:$B,0)),"erro"))</f>
        <v/>
      </c>
      <c r="O1630" s="164" t="str">
        <f>IF($A1630=0,"",IFERROR(INDEX(BD_Gestão!K:K,MATCH('Banco de Dados'!$B1630,BD_Gestão!$B:$B,0)),"erro"))</f>
        <v/>
      </c>
      <c r="P1630" s="169" t="str">
        <f t="shared" si="102"/>
        <v/>
      </c>
      <c r="Q1630" s="170" t="str">
        <f t="shared" si="103"/>
        <v/>
      </c>
      <c r="R1630" s="163" t="e">
        <f t="shared" si="100"/>
        <v>#VALUE!</v>
      </c>
      <c r="S1630" s="163" t="e">
        <f t="shared" si="101"/>
        <v>#VALUE!</v>
      </c>
      <c r="T1630" s="163" t="e">
        <f>INDEX(Controle!O:O,MATCH('Banco de Dados'!A1630,Controle!M:M,0))*E1630/100</f>
        <v>#N/A</v>
      </c>
    </row>
    <row r="1631" spans="1:20" hidden="1" x14ac:dyDescent="0.2">
      <c r="A1631" s="158">
        <f>BD_TS!A1630</f>
        <v>0</v>
      </c>
      <c r="B1631" s="158" t="str">
        <f>SUBSTITUTE(SUBSTITUTE(BD_TS!D1630," ",""),"-","/")</f>
        <v/>
      </c>
      <c r="C1631" s="158">
        <f>BD_TS!E1630</f>
        <v>0</v>
      </c>
      <c r="D1631" s="159">
        <f>BD_TS!F1630</f>
        <v>0</v>
      </c>
      <c r="E1631" s="160">
        <f>BD_TS!B1630</f>
        <v>0</v>
      </c>
      <c r="F1631" s="161">
        <f>BD_TS!C1630</f>
        <v>0</v>
      </c>
      <c r="G1631" s="187">
        <f>BD_TS!H1630</f>
        <v>0</v>
      </c>
      <c r="H1631" s="158" t="str">
        <f>IF($A1631=0,"",IFERROR(INDEX(BD_Gestão!A:A,MATCH('Banco de Dados'!$B1631,BD_Gestão!$B:$B,0)),"erro"))</f>
        <v/>
      </c>
      <c r="I1631" s="162" t="str">
        <f>IF($A1631=0,"",IFERROR(INDEX(BD_Gestão!E:E,MATCH('Banco de Dados'!$B1631,BD_Gestão!$B:$B,0)),"erro"))</f>
        <v/>
      </c>
      <c r="J1631" s="186" t="str">
        <f>IF($A1631=0,"",IFERROR(INDEX(BD_Gestão!B:B,MATCH('Banco de Dados'!$B1631,BD_Gestão!$B:$B,0)),"erro"))</f>
        <v/>
      </c>
      <c r="K1631" s="158" t="str">
        <f>IF($A1631=0,"",IFERROR(INDEX(BD_Gestão!C:C,MATCH('Banco de Dados'!$B1631,BD_Gestão!$B:$B,0)),"erro"))</f>
        <v/>
      </c>
      <c r="L1631" s="158" t="str">
        <f>IF($A1631=0,"",IFERROR(INDEX(BD_Gestão!H:H,MATCH('Banco de Dados'!$B1631,BD_Gestão!$B:$B,0)),"erro"))</f>
        <v/>
      </c>
      <c r="M1631" s="161" t="str">
        <f>IF($A1631=0,"",IFERROR(INDEX(BD_Gestão!F:F,MATCH('Banco de Dados'!$B1631,BD_Gestão!$B:$B,0)),"erro"))</f>
        <v/>
      </c>
      <c r="N1631" s="161" t="str">
        <f>IF($A1631=0,"",IFERROR(INDEX(BD_Gestão!J:J,MATCH('Banco de Dados'!$B1631,BD_Gestão!$B:$B,0)),"erro"))</f>
        <v/>
      </c>
      <c r="O1631" s="164" t="str">
        <f>IF($A1631=0,"",IFERROR(INDEX(BD_Gestão!K:K,MATCH('Banco de Dados'!$B1631,BD_Gestão!$B:$B,0)),"erro"))</f>
        <v/>
      </c>
      <c r="P1631" s="169" t="str">
        <f t="shared" si="102"/>
        <v/>
      </c>
      <c r="Q1631" s="170" t="str">
        <f t="shared" si="103"/>
        <v/>
      </c>
      <c r="R1631" s="163" t="e">
        <f t="shared" si="100"/>
        <v>#VALUE!</v>
      </c>
      <c r="S1631" s="163" t="e">
        <f t="shared" si="101"/>
        <v>#VALUE!</v>
      </c>
      <c r="T1631" s="163" t="e">
        <f>INDEX(Controle!O:O,MATCH('Banco de Dados'!A1631,Controle!M:M,0))*E1631/100</f>
        <v>#N/A</v>
      </c>
    </row>
    <row r="1632" spans="1:20" hidden="1" x14ac:dyDescent="0.2">
      <c r="A1632" s="158">
        <f>BD_TS!A1631</f>
        <v>0</v>
      </c>
      <c r="B1632" s="158" t="str">
        <f>SUBSTITUTE(SUBSTITUTE(BD_TS!D1631," ",""),"-","/")</f>
        <v/>
      </c>
      <c r="C1632" s="158">
        <f>BD_TS!E1631</f>
        <v>0</v>
      </c>
      <c r="D1632" s="159">
        <f>BD_TS!F1631</f>
        <v>0</v>
      </c>
      <c r="E1632" s="160">
        <f>BD_TS!B1631</f>
        <v>0</v>
      </c>
      <c r="F1632" s="161">
        <f>BD_TS!C1631</f>
        <v>0</v>
      </c>
      <c r="G1632" s="187">
        <f>BD_TS!H1631</f>
        <v>0</v>
      </c>
      <c r="H1632" s="158" t="str">
        <f>IF($A1632=0,"",IFERROR(INDEX(BD_Gestão!A:A,MATCH('Banco de Dados'!$B1632,BD_Gestão!$B:$B,0)),"erro"))</f>
        <v/>
      </c>
      <c r="I1632" s="162" t="str">
        <f>IF($A1632=0,"",IFERROR(INDEX(BD_Gestão!E:E,MATCH('Banco de Dados'!$B1632,BD_Gestão!$B:$B,0)),"erro"))</f>
        <v/>
      </c>
      <c r="J1632" s="186" t="str">
        <f>IF($A1632=0,"",IFERROR(INDEX(BD_Gestão!B:B,MATCH('Banco de Dados'!$B1632,BD_Gestão!$B:$B,0)),"erro"))</f>
        <v/>
      </c>
      <c r="K1632" s="158" t="str">
        <f>IF($A1632=0,"",IFERROR(INDEX(BD_Gestão!C:C,MATCH('Banco de Dados'!$B1632,BD_Gestão!$B:$B,0)),"erro"))</f>
        <v/>
      </c>
      <c r="L1632" s="158" t="str">
        <f>IF($A1632=0,"",IFERROR(INDEX(BD_Gestão!H:H,MATCH('Banco de Dados'!$B1632,BD_Gestão!$B:$B,0)),"erro"))</f>
        <v/>
      </c>
      <c r="M1632" s="161" t="str">
        <f>IF($A1632=0,"",IFERROR(INDEX(BD_Gestão!F:F,MATCH('Banco de Dados'!$B1632,BD_Gestão!$B:$B,0)),"erro"))</f>
        <v/>
      </c>
      <c r="N1632" s="161" t="str">
        <f>IF($A1632=0,"",IFERROR(INDEX(BD_Gestão!J:J,MATCH('Banco de Dados'!$B1632,BD_Gestão!$B:$B,0)),"erro"))</f>
        <v/>
      </c>
      <c r="O1632" s="164" t="str">
        <f>IF($A1632=0,"",IFERROR(INDEX(BD_Gestão!K:K,MATCH('Banco de Dados'!$B1632,BD_Gestão!$B:$B,0)),"erro"))</f>
        <v/>
      </c>
      <c r="P1632" s="169" t="str">
        <f t="shared" si="102"/>
        <v/>
      </c>
      <c r="Q1632" s="170" t="str">
        <f t="shared" si="103"/>
        <v/>
      </c>
      <c r="R1632" s="163" t="e">
        <f t="shared" si="100"/>
        <v>#VALUE!</v>
      </c>
      <c r="S1632" s="163" t="e">
        <f t="shared" si="101"/>
        <v>#VALUE!</v>
      </c>
      <c r="T1632" s="163" t="e">
        <f>INDEX(Controle!O:O,MATCH('Banco de Dados'!A1632,Controle!M:M,0))*E1632/100</f>
        <v>#N/A</v>
      </c>
    </row>
    <row r="1633" spans="1:20" hidden="1" x14ac:dyDescent="0.2">
      <c r="A1633" s="158">
        <f>BD_TS!A1632</f>
        <v>0</v>
      </c>
      <c r="B1633" s="158" t="str">
        <f>SUBSTITUTE(SUBSTITUTE(BD_TS!D1632," ",""),"-","/")</f>
        <v/>
      </c>
      <c r="C1633" s="158">
        <f>BD_TS!E1632</f>
        <v>0</v>
      </c>
      <c r="D1633" s="159">
        <f>BD_TS!F1632</f>
        <v>0</v>
      </c>
      <c r="E1633" s="160">
        <f>BD_TS!B1632</f>
        <v>0</v>
      </c>
      <c r="F1633" s="161">
        <f>BD_TS!C1632</f>
        <v>0</v>
      </c>
      <c r="G1633" s="187">
        <f>BD_TS!H1632</f>
        <v>0</v>
      </c>
      <c r="H1633" s="158" t="str">
        <f>IF($A1633=0,"",IFERROR(INDEX(BD_Gestão!A:A,MATCH('Banco de Dados'!$B1633,BD_Gestão!$B:$B,0)),"erro"))</f>
        <v/>
      </c>
      <c r="I1633" s="162" t="str">
        <f>IF($A1633=0,"",IFERROR(INDEX(BD_Gestão!E:E,MATCH('Banco de Dados'!$B1633,BD_Gestão!$B:$B,0)),"erro"))</f>
        <v/>
      </c>
      <c r="J1633" s="186" t="str">
        <f>IF($A1633=0,"",IFERROR(INDEX(BD_Gestão!B:B,MATCH('Banco de Dados'!$B1633,BD_Gestão!$B:$B,0)),"erro"))</f>
        <v/>
      </c>
      <c r="K1633" s="158" t="str">
        <f>IF($A1633=0,"",IFERROR(INDEX(BD_Gestão!C:C,MATCH('Banco de Dados'!$B1633,BD_Gestão!$B:$B,0)),"erro"))</f>
        <v/>
      </c>
      <c r="L1633" s="158" t="str">
        <f>IF($A1633=0,"",IFERROR(INDEX(BD_Gestão!H:H,MATCH('Banco de Dados'!$B1633,BD_Gestão!$B:$B,0)),"erro"))</f>
        <v/>
      </c>
      <c r="M1633" s="161" t="str">
        <f>IF($A1633=0,"",IFERROR(INDEX(BD_Gestão!F:F,MATCH('Banco de Dados'!$B1633,BD_Gestão!$B:$B,0)),"erro"))</f>
        <v/>
      </c>
      <c r="N1633" s="161" t="str">
        <f>IF($A1633=0,"",IFERROR(INDEX(BD_Gestão!J:J,MATCH('Banco de Dados'!$B1633,BD_Gestão!$B:$B,0)),"erro"))</f>
        <v/>
      </c>
      <c r="O1633" s="164" t="str">
        <f>IF($A1633=0,"",IFERROR(INDEX(BD_Gestão!K:K,MATCH('Banco de Dados'!$B1633,BD_Gestão!$B:$B,0)),"erro"))</f>
        <v/>
      </c>
      <c r="P1633" s="169" t="str">
        <f t="shared" si="102"/>
        <v/>
      </c>
      <c r="Q1633" s="170" t="str">
        <f t="shared" si="103"/>
        <v/>
      </c>
      <c r="R1633" s="163" t="e">
        <f t="shared" si="100"/>
        <v>#VALUE!</v>
      </c>
      <c r="S1633" s="163" t="e">
        <f t="shared" si="101"/>
        <v>#VALUE!</v>
      </c>
      <c r="T1633" s="163" t="e">
        <f>INDEX(Controle!O:O,MATCH('Banco de Dados'!A1633,Controle!M:M,0))*E1633/100</f>
        <v>#N/A</v>
      </c>
    </row>
    <row r="1634" spans="1:20" hidden="1" x14ac:dyDescent="0.2">
      <c r="A1634" s="158">
        <f>BD_TS!A1633</f>
        <v>0</v>
      </c>
      <c r="B1634" s="158" t="str">
        <f>SUBSTITUTE(SUBSTITUTE(BD_TS!D1633," ",""),"-","/")</f>
        <v/>
      </c>
      <c r="C1634" s="158">
        <f>BD_TS!E1633</f>
        <v>0</v>
      </c>
      <c r="D1634" s="159">
        <f>BD_TS!F1633</f>
        <v>0</v>
      </c>
      <c r="E1634" s="160">
        <f>BD_TS!B1633</f>
        <v>0</v>
      </c>
      <c r="F1634" s="161">
        <f>BD_TS!C1633</f>
        <v>0</v>
      </c>
      <c r="G1634" s="187">
        <f>BD_TS!H1633</f>
        <v>0</v>
      </c>
      <c r="H1634" s="158" t="str">
        <f>IF($A1634=0,"",IFERROR(INDEX(BD_Gestão!A:A,MATCH('Banco de Dados'!$B1634,BD_Gestão!$B:$B,0)),"erro"))</f>
        <v/>
      </c>
      <c r="I1634" s="162" t="str">
        <f>IF($A1634=0,"",IFERROR(INDEX(BD_Gestão!E:E,MATCH('Banco de Dados'!$B1634,BD_Gestão!$B:$B,0)),"erro"))</f>
        <v/>
      </c>
      <c r="J1634" s="186" t="str">
        <f>IF($A1634=0,"",IFERROR(INDEX(BD_Gestão!B:B,MATCH('Banco de Dados'!$B1634,BD_Gestão!$B:$B,0)),"erro"))</f>
        <v/>
      </c>
      <c r="K1634" s="158" t="str">
        <f>IF($A1634=0,"",IFERROR(INDEX(BD_Gestão!C:C,MATCH('Banco de Dados'!$B1634,BD_Gestão!$B:$B,0)),"erro"))</f>
        <v/>
      </c>
      <c r="L1634" s="158" t="str">
        <f>IF($A1634=0,"",IFERROR(INDEX(BD_Gestão!H:H,MATCH('Banco de Dados'!$B1634,BD_Gestão!$B:$B,0)),"erro"))</f>
        <v/>
      </c>
      <c r="M1634" s="161" t="str">
        <f>IF($A1634=0,"",IFERROR(INDEX(BD_Gestão!F:F,MATCH('Banco de Dados'!$B1634,BD_Gestão!$B:$B,0)),"erro"))</f>
        <v/>
      </c>
      <c r="N1634" s="161" t="str">
        <f>IF($A1634=0,"",IFERROR(INDEX(BD_Gestão!J:J,MATCH('Banco de Dados'!$B1634,BD_Gestão!$B:$B,0)),"erro"))</f>
        <v/>
      </c>
      <c r="O1634" s="164" t="str">
        <f>IF($A1634=0,"",IFERROR(INDEX(BD_Gestão!K:K,MATCH('Banco de Dados'!$B1634,BD_Gestão!$B:$B,0)),"erro"))</f>
        <v/>
      </c>
      <c r="P1634" s="169" t="str">
        <f t="shared" si="102"/>
        <v/>
      </c>
      <c r="Q1634" s="170" t="str">
        <f t="shared" si="103"/>
        <v/>
      </c>
      <c r="R1634" s="163" t="e">
        <f t="shared" si="100"/>
        <v>#VALUE!</v>
      </c>
      <c r="S1634" s="163" t="e">
        <f t="shared" si="101"/>
        <v>#VALUE!</v>
      </c>
      <c r="T1634" s="163" t="e">
        <f>INDEX(Controle!O:O,MATCH('Banco de Dados'!A1634,Controle!M:M,0))*E1634/100</f>
        <v>#N/A</v>
      </c>
    </row>
    <row r="1635" spans="1:20" hidden="1" x14ac:dyDescent="0.2">
      <c r="A1635" s="158">
        <f>BD_TS!A1634</f>
        <v>0</v>
      </c>
      <c r="B1635" s="158" t="str">
        <f>SUBSTITUTE(SUBSTITUTE(BD_TS!D1634," ",""),"-","/")</f>
        <v/>
      </c>
      <c r="C1635" s="158">
        <f>BD_TS!E1634</f>
        <v>0</v>
      </c>
      <c r="D1635" s="159">
        <f>BD_TS!F1634</f>
        <v>0</v>
      </c>
      <c r="E1635" s="160">
        <f>BD_TS!B1634</f>
        <v>0</v>
      </c>
      <c r="F1635" s="161">
        <f>BD_TS!C1634</f>
        <v>0</v>
      </c>
      <c r="G1635" s="187">
        <f>BD_TS!H1634</f>
        <v>0</v>
      </c>
      <c r="H1635" s="158" t="str">
        <f>IF($A1635=0,"",IFERROR(INDEX(BD_Gestão!A:A,MATCH('Banco de Dados'!$B1635,BD_Gestão!$B:$B,0)),"erro"))</f>
        <v/>
      </c>
      <c r="I1635" s="162" t="str">
        <f>IF($A1635=0,"",IFERROR(INDEX(BD_Gestão!E:E,MATCH('Banco de Dados'!$B1635,BD_Gestão!$B:$B,0)),"erro"))</f>
        <v/>
      </c>
      <c r="J1635" s="186" t="str">
        <f>IF($A1635=0,"",IFERROR(INDEX(BD_Gestão!B:B,MATCH('Banco de Dados'!$B1635,BD_Gestão!$B:$B,0)),"erro"))</f>
        <v/>
      </c>
      <c r="K1635" s="158" t="str">
        <f>IF($A1635=0,"",IFERROR(INDEX(BD_Gestão!C:C,MATCH('Banco de Dados'!$B1635,BD_Gestão!$B:$B,0)),"erro"))</f>
        <v/>
      </c>
      <c r="L1635" s="158" t="str">
        <f>IF($A1635=0,"",IFERROR(INDEX(BD_Gestão!H:H,MATCH('Banco de Dados'!$B1635,BD_Gestão!$B:$B,0)),"erro"))</f>
        <v/>
      </c>
      <c r="M1635" s="161" t="str">
        <f>IF($A1635=0,"",IFERROR(INDEX(BD_Gestão!F:F,MATCH('Banco de Dados'!$B1635,BD_Gestão!$B:$B,0)),"erro"))</f>
        <v/>
      </c>
      <c r="N1635" s="161" t="str">
        <f>IF($A1635=0,"",IFERROR(INDEX(BD_Gestão!J:J,MATCH('Banco de Dados'!$B1635,BD_Gestão!$B:$B,0)),"erro"))</f>
        <v/>
      </c>
      <c r="O1635" s="164" t="str">
        <f>IF($A1635=0,"",IFERROR(INDEX(BD_Gestão!K:K,MATCH('Banco de Dados'!$B1635,BD_Gestão!$B:$B,0)),"erro"))</f>
        <v/>
      </c>
      <c r="P1635" s="169" t="str">
        <f t="shared" si="102"/>
        <v/>
      </c>
      <c r="Q1635" s="170" t="str">
        <f t="shared" si="103"/>
        <v/>
      </c>
      <c r="R1635" s="163" t="e">
        <f t="shared" si="100"/>
        <v>#VALUE!</v>
      </c>
      <c r="S1635" s="163" t="e">
        <f t="shared" si="101"/>
        <v>#VALUE!</v>
      </c>
      <c r="T1635" s="163" t="e">
        <f>INDEX(Controle!O:O,MATCH('Banco de Dados'!A1635,Controle!M:M,0))*E1635/100</f>
        <v>#N/A</v>
      </c>
    </row>
    <row r="1636" spans="1:20" hidden="1" x14ac:dyDescent="0.2">
      <c r="A1636" s="158">
        <f>BD_TS!A1635</f>
        <v>0</v>
      </c>
      <c r="B1636" s="158" t="str">
        <f>SUBSTITUTE(SUBSTITUTE(BD_TS!D1635," ",""),"-","/")</f>
        <v/>
      </c>
      <c r="C1636" s="158">
        <f>BD_TS!E1635</f>
        <v>0</v>
      </c>
      <c r="D1636" s="159">
        <f>BD_TS!F1635</f>
        <v>0</v>
      </c>
      <c r="E1636" s="160">
        <f>BD_TS!B1635</f>
        <v>0</v>
      </c>
      <c r="F1636" s="161">
        <f>BD_TS!C1635</f>
        <v>0</v>
      </c>
      <c r="G1636" s="187">
        <f>BD_TS!H1635</f>
        <v>0</v>
      </c>
      <c r="H1636" s="158" t="str">
        <f>IF($A1636=0,"",IFERROR(INDEX(BD_Gestão!A:A,MATCH('Banco de Dados'!$B1636,BD_Gestão!$B:$B,0)),"erro"))</f>
        <v/>
      </c>
      <c r="I1636" s="162" t="str">
        <f>IF($A1636=0,"",IFERROR(INDEX(BD_Gestão!E:E,MATCH('Banco de Dados'!$B1636,BD_Gestão!$B:$B,0)),"erro"))</f>
        <v/>
      </c>
      <c r="J1636" s="186" t="str">
        <f>IF($A1636=0,"",IFERROR(INDEX(BD_Gestão!B:B,MATCH('Banco de Dados'!$B1636,BD_Gestão!$B:$B,0)),"erro"))</f>
        <v/>
      </c>
      <c r="K1636" s="158" t="str">
        <f>IF($A1636=0,"",IFERROR(INDEX(BD_Gestão!C:C,MATCH('Banco de Dados'!$B1636,BD_Gestão!$B:$B,0)),"erro"))</f>
        <v/>
      </c>
      <c r="L1636" s="158" t="str">
        <f>IF($A1636=0,"",IFERROR(INDEX(BD_Gestão!H:H,MATCH('Banco de Dados'!$B1636,BD_Gestão!$B:$B,0)),"erro"))</f>
        <v/>
      </c>
      <c r="M1636" s="161" t="str">
        <f>IF($A1636=0,"",IFERROR(INDEX(BD_Gestão!F:F,MATCH('Banco de Dados'!$B1636,BD_Gestão!$B:$B,0)),"erro"))</f>
        <v/>
      </c>
      <c r="N1636" s="161" t="str">
        <f>IF($A1636=0,"",IFERROR(INDEX(BD_Gestão!J:J,MATCH('Banco de Dados'!$B1636,BD_Gestão!$B:$B,0)),"erro"))</f>
        <v/>
      </c>
      <c r="O1636" s="164" t="str">
        <f>IF($A1636=0,"",IFERROR(INDEX(BD_Gestão!K:K,MATCH('Banco de Dados'!$B1636,BD_Gestão!$B:$B,0)),"erro"))</f>
        <v/>
      </c>
      <c r="P1636" s="169" t="str">
        <f t="shared" si="102"/>
        <v/>
      </c>
      <c r="Q1636" s="170" t="str">
        <f t="shared" si="103"/>
        <v/>
      </c>
      <c r="R1636" s="163" t="e">
        <f t="shared" si="100"/>
        <v>#VALUE!</v>
      </c>
      <c r="S1636" s="163" t="e">
        <f t="shared" si="101"/>
        <v>#VALUE!</v>
      </c>
      <c r="T1636" s="163" t="e">
        <f>INDEX(Controle!O:O,MATCH('Banco de Dados'!A1636,Controle!M:M,0))*E1636/100</f>
        <v>#N/A</v>
      </c>
    </row>
    <row r="1637" spans="1:20" hidden="1" x14ac:dyDescent="0.2">
      <c r="A1637" s="158">
        <f>BD_TS!A1636</f>
        <v>0</v>
      </c>
      <c r="B1637" s="158" t="str">
        <f>SUBSTITUTE(SUBSTITUTE(BD_TS!D1636," ",""),"-","/")</f>
        <v/>
      </c>
      <c r="C1637" s="158">
        <f>BD_TS!E1636</f>
        <v>0</v>
      </c>
      <c r="D1637" s="159">
        <f>BD_TS!F1636</f>
        <v>0</v>
      </c>
      <c r="E1637" s="160">
        <f>BD_TS!B1636</f>
        <v>0</v>
      </c>
      <c r="F1637" s="161">
        <f>BD_TS!C1636</f>
        <v>0</v>
      </c>
      <c r="G1637" s="187">
        <f>BD_TS!H1636</f>
        <v>0</v>
      </c>
      <c r="H1637" s="158" t="str">
        <f>IF($A1637=0,"",IFERROR(INDEX(BD_Gestão!A:A,MATCH('Banco de Dados'!$B1637,BD_Gestão!$B:$B,0)),"erro"))</f>
        <v/>
      </c>
      <c r="I1637" s="162" t="str">
        <f>IF($A1637=0,"",IFERROR(INDEX(BD_Gestão!E:E,MATCH('Banco de Dados'!$B1637,BD_Gestão!$B:$B,0)),"erro"))</f>
        <v/>
      </c>
      <c r="J1637" s="186" t="str">
        <f>IF($A1637=0,"",IFERROR(INDEX(BD_Gestão!B:B,MATCH('Banco de Dados'!$B1637,BD_Gestão!$B:$B,0)),"erro"))</f>
        <v/>
      </c>
      <c r="K1637" s="158" t="str">
        <f>IF($A1637=0,"",IFERROR(INDEX(BD_Gestão!C:C,MATCH('Banco de Dados'!$B1637,BD_Gestão!$B:$B,0)),"erro"))</f>
        <v/>
      </c>
      <c r="L1637" s="158" t="str">
        <f>IF($A1637=0,"",IFERROR(INDEX(BD_Gestão!H:H,MATCH('Banco de Dados'!$B1637,BD_Gestão!$B:$B,0)),"erro"))</f>
        <v/>
      </c>
      <c r="M1637" s="161" t="str">
        <f>IF($A1637=0,"",IFERROR(INDEX(BD_Gestão!F:F,MATCH('Banco de Dados'!$B1637,BD_Gestão!$B:$B,0)),"erro"))</f>
        <v/>
      </c>
      <c r="N1637" s="161" t="str">
        <f>IF($A1637=0,"",IFERROR(INDEX(BD_Gestão!J:J,MATCH('Banco de Dados'!$B1637,BD_Gestão!$B:$B,0)),"erro"))</f>
        <v/>
      </c>
      <c r="O1637" s="164" t="str">
        <f>IF($A1637=0,"",IFERROR(INDEX(BD_Gestão!K:K,MATCH('Banco de Dados'!$B1637,BD_Gestão!$B:$B,0)),"erro"))</f>
        <v/>
      </c>
      <c r="P1637" s="169" t="str">
        <f t="shared" si="102"/>
        <v/>
      </c>
      <c r="Q1637" s="170" t="str">
        <f t="shared" si="103"/>
        <v/>
      </c>
      <c r="R1637" s="163" t="e">
        <f t="shared" si="100"/>
        <v>#VALUE!</v>
      </c>
      <c r="S1637" s="163" t="e">
        <f t="shared" si="101"/>
        <v>#VALUE!</v>
      </c>
      <c r="T1637" s="163" t="e">
        <f>INDEX(Controle!O:O,MATCH('Banco de Dados'!A1637,Controle!M:M,0))*E1637/100</f>
        <v>#N/A</v>
      </c>
    </row>
    <row r="1638" spans="1:20" hidden="1" x14ac:dyDescent="0.2">
      <c r="A1638" s="158">
        <f>BD_TS!A1637</f>
        <v>0</v>
      </c>
      <c r="B1638" s="158" t="str">
        <f>SUBSTITUTE(SUBSTITUTE(BD_TS!D1637," ",""),"-","/")</f>
        <v/>
      </c>
      <c r="C1638" s="158">
        <f>BD_TS!E1637</f>
        <v>0</v>
      </c>
      <c r="D1638" s="159">
        <f>BD_TS!F1637</f>
        <v>0</v>
      </c>
      <c r="E1638" s="160">
        <f>BD_TS!B1637</f>
        <v>0</v>
      </c>
      <c r="F1638" s="161">
        <f>BD_TS!C1637</f>
        <v>0</v>
      </c>
      <c r="G1638" s="187">
        <f>BD_TS!H1637</f>
        <v>0</v>
      </c>
      <c r="H1638" s="158" t="str">
        <f>IF($A1638=0,"",IFERROR(INDEX(BD_Gestão!A:A,MATCH('Banco de Dados'!$B1638,BD_Gestão!$B:$B,0)),"erro"))</f>
        <v/>
      </c>
      <c r="I1638" s="162" t="str">
        <f>IF($A1638=0,"",IFERROR(INDEX(BD_Gestão!E:E,MATCH('Banco de Dados'!$B1638,BD_Gestão!$B:$B,0)),"erro"))</f>
        <v/>
      </c>
      <c r="J1638" s="186" t="str">
        <f>IF($A1638=0,"",IFERROR(INDEX(BD_Gestão!B:B,MATCH('Banco de Dados'!$B1638,BD_Gestão!$B:$B,0)),"erro"))</f>
        <v/>
      </c>
      <c r="K1638" s="158" t="str">
        <f>IF($A1638=0,"",IFERROR(INDEX(BD_Gestão!C:C,MATCH('Banco de Dados'!$B1638,BD_Gestão!$B:$B,0)),"erro"))</f>
        <v/>
      </c>
      <c r="L1638" s="158" t="str">
        <f>IF($A1638=0,"",IFERROR(INDEX(BD_Gestão!H:H,MATCH('Banco de Dados'!$B1638,BD_Gestão!$B:$B,0)),"erro"))</f>
        <v/>
      </c>
      <c r="M1638" s="161" t="str">
        <f>IF($A1638=0,"",IFERROR(INDEX(BD_Gestão!F:F,MATCH('Banco de Dados'!$B1638,BD_Gestão!$B:$B,0)),"erro"))</f>
        <v/>
      </c>
      <c r="N1638" s="161" t="str">
        <f>IF($A1638=0,"",IFERROR(INDEX(BD_Gestão!J:J,MATCH('Banco de Dados'!$B1638,BD_Gestão!$B:$B,0)),"erro"))</f>
        <v/>
      </c>
      <c r="O1638" s="164" t="str">
        <f>IF($A1638=0,"",IFERROR(INDEX(BD_Gestão!K:K,MATCH('Banco de Dados'!$B1638,BD_Gestão!$B:$B,0)),"erro"))</f>
        <v/>
      </c>
      <c r="P1638" s="169" t="str">
        <f t="shared" si="102"/>
        <v/>
      </c>
      <c r="Q1638" s="170" t="str">
        <f t="shared" si="103"/>
        <v/>
      </c>
      <c r="R1638" s="163" t="e">
        <f t="shared" si="100"/>
        <v>#VALUE!</v>
      </c>
      <c r="S1638" s="163" t="e">
        <f t="shared" si="101"/>
        <v>#VALUE!</v>
      </c>
      <c r="T1638" s="163" t="e">
        <f>INDEX(Controle!O:O,MATCH('Banco de Dados'!A1638,Controle!M:M,0))*E1638/100</f>
        <v>#N/A</v>
      </c>
    </row>
    <row r="1639" spans="1:20" hidden="1" x14ac:dyDescent="0.2">
      <c r="A1639" s="158">
        <f>BD_TS!A1638</f>
        <v>0</v>
      </c>
      <c r="B1639" s="158" t="str">
        <f>SUBSTITUTE(SUBSTITUTE(BD_TS!D1638," ",""),"-","/")</f>
        <v/>
      </c>
      <c r="C1639" s="158">
        <f>BD_TS!E1638</f>
        <v>0</v>
      </c>
      <c r="D1639" s="159">
        <f>BD_TS!F1638</f>
        <v>0</v>
      </c>
      <c r="E1639" s="160">
        <f>BD_TS!B1638</f>
        <v>0</v>
      </c>
      <c r="F1639" s="161">
        <f>BD_TS!C1638</f>
        <v>0</v>
      </c>
      <c r="G1639" s="187">
        <f>BD_TS!H1638</f>
        <v>0</v>
      </c>
      <c r="H1639" s="158" t="str">
        <f>IF($A1639=0,"",IFERROR(INDEX(BD_Gestão!A:A,MATCH('Banco de Dados'!$B1639,BD_Gestão!$B:$B,0)),"erro"))</f>
        <v/>
      </c>
      <c r="I1639" s="162" t="str">
        <f>IF($A1639=0,"",IFERROR(INDEX(BD_Gestão!E:E,MATCH('Banco de Dados'!$B1639,BD_Gestão!$B:$B,0)),"erro"))</f>
        <v/>
      </c>
      <c r="J1639" s="186" t="str">
        <f>IF($A1639=0,"",IFERROR(INDEX(BD_Gestão!B:B,MATCH('Banco de Dados'!$B1639,BD_Gestão!$B:$B,0)),"erro"))</f>
        <v/>
      </c>
      <c r="K1639" s="158" t="str">
        <f>IF($A1639=0,"",IFERROR(INDEX(BD_Gestão!C:C,MATCH('Banco de Dados'!$B1639,BD_Gestão!$B:$B,0)),"erro"))</f>
        <v/>
      </c>
      <c r="L1639" s="158" t="str">
        <f>IF($A1639=0,"",IFERROR(INDEX(BD_Gestão!H:H,MATCH('Banco de Dados'!$B1639,BD_Gestão!$B:$B,0)),"erro"))</f>
        <v/>
      </c>
      <c r="M1639" s="161" t="str">
        <f>IF($A1639=0,"",IFERROR(INDEX(BD_Gestão!F:F,MATCH('Banco de Dados'!$B1639,BD_Gestão!$B:$B,0)),"erro"))</f>
        <v/>
      </c>
      <c r="N1639" s="161" t="str">
        <f>IF($A1639=0,"",IFERROR(INDEX(BD_Gestão!J:J,MATCH('Banco de Dados'!$B1639,BD_Gestão!$B:$B,0)),"erro"))</f>
        <v/>
      </c>
      <c r="O1639" s="164" t="str">
        <f>IF($A1639=0,"",IFERROR(INDEX(BD_Gestão!K:K,MATCH('Banco de Dados'!$B1639,BD_Gestão!$B:$B,0)),"erro"))</f>
        <v/>
      </c>
      <c r="P1639" s="169" t="str">
        <f t="shared" si="102"/>
        <v/>
      </c>
      <c r="Q1639" s="170" t="str">
        <f t="shared" si="103"/>
        <v/>
      </c>
      <c r="R1639" s="163" t="e">
        <f t="shared" si="100"/>
        <v>#VALUE!</v>
      </c>
      <c r="S1639" s="163" t="e">
        <f t="shared" si="101"/>
        <v>#VALUE!</v>
      </c>
      <c r="T1639" s="163" t="e">
        <f>INDEX(Controle!O:O,MATCH('Banco de Dados'!A1639,Controle!M:M,0))*E1639/100</f>
        <v>#N/A</v>
      </c>
    </row>
    <row r="1640" spans="1:20" hidden="1" x14ac:dyDescent="0.2">
      <c r="A1640" s="158">
        <f>BD_TS!A1639</f>
        <v>0</v>
      </c>
      <c r="B1640" s="158" t="str">
        <f>SUBSTITUTE(SUBSTITUTE(BD_TS!D1639," ",""),"-","/")</f>
        <v/>
      </c>
      <c r="C1640" s="158">
        <f>BD_TS!E1639</f>
        <v>0</v>
      </c>
      <c r="D1640" s="159">
        <f>BD_TS!F1639</f>
        <v>0</v>
      </c>
      <c r="E1640" s="160">
        <f>BD_TS!B1639</f>
        <v>0</v>
      </c>
      <c r="F1640" s="161">
        <f>BD_TS!C1639</f>
        <v>0</v>
      </c>
      <c r="G1640" s="187">
        <f>BD_TS!H1639</f>
        <v>0</v>
      </c>
      <c r="H1640" s="158" t="str">
        <f>IF($A1640=0,"",IFERROR(INDEX(BD_Gestão!A:A,MATCH('Banco de Dados'!$B1640,BD_Gestão!$B:$B,0)),"erro"))</f>
        <v/>
      </c>
      <c r="I1640" s="162" t="str">
        <f>IF($A1640=0,"",IFERROR(INDEX(BD_Gestão!E:E,MATCH('Banco de Dados'!$B1640,BD_Gestão!$B:$B,0)),"erro"))</f>
        <v/>
      </c>
      <c r="J1640" s="186" t="str">
        <f>IF($A1640=0,"",IFERROR(INDEX(BD_Gestão!B:B,MATCH('Banco de Dados'!$B1640,BD_Gestão!$B:$B,0)),"erro"))</f>
        <v/>
      </c>
      <c r="K1640" s="158" t="str">
        <f>IF($A1640=0,"",IFERROR(INDEX(BD_Gestão!C:C,MATCH('Banco de Dados'!$B1640,BD_Gestão!$B:$B,0)),"erro"))</f>
        <v/>
      </c>
      <c r="L1640" s="158" t="str">
        <f>IF($A1640=0,"",IFERROR(INDEX(BD_Gestão!H:H,MATCH('Banco de Dados'!$B1640,BD_Gestão!$B:$B,0)),"erro"))</f>
        <v/>
      </c>
      <c r="M1640" s="161" t="str">
        <f>IF($A1640=0,"",IFERROR(INDEX(BD_Gestão!F:F,MATCH('Banco de Dados'!$B1640,BD_Gestão!$B:$B,0)),"erro"))</f>
        <v/>
      </c>
      <c r="N1640" s="161" t="str">
        <f>IF($A1640=0,"",IFERROR(INDEX(BD_Gestão!J:J,MATCH('Banco de Dados'!$B1640,BD_Gestão!$B:$B,0)),"erro"))</f>
        <v/>
      </c>
      <c r="O1640" s="164" t="str">
        <f>IF($A1640=0,"",IFERROR(INDEX(BD_Gestão!K:K,MATCH('Banco de Dados'!$B1640,BD_Gestão!$B:$B,0)),"erro"))</f>
        <v/>
      </c>
      <c r="P1640" s="169" t="str">
        <f t="shared" si="102"/>
        <v/>
      </c>
      <c r="Q1640" s="170" t="str">
        <f t="shared" si="103"/>
        <v/>
      </c>
      <c r="R1640" s="163" t="e">
        <f t="shared" si="100"/>
        <v>#VALUE!</v>
      </c>
      <c r="S1640" s="163" t="e">
        <f t="shared" si="101"/>
        <v>#VALUE!</v>
      </c>
      <c r="T1640" s="163" t="e">
        <f>INDEX(Controle!O:O,MATCH('Banco de Dados'!A1640,Controle!M:M,0))*E1640/100</f>
        <v>#N/A</v>
      </c>
    </row>
    <row r="1641" spans="1:20" hidden="1" x14ac:dyDescent="0.2">
      <c r="A1641" s="158">
        <f>BD_TS!A1640</f>
        <v>0</v>
      </c>
      <c r="B1641" s="158" t="str">
        <f>SUBSTITUTE(SUBSTITUTE(BD_TS!D1640," ",""),"-","/")</f>
        <v/>
      </c>
      <c r="C1641" s="158">
        <f>BD_TS!E1640</f>
        <v>0</v>
      </c>
      <c r="D1641" s="159">
        <f>BD_TS!F1640</f>
        <v>0</v>
      </c>
      <c r="E1641" s="160">
        <f>BD_TS!B1640</f>
        <v>0</v>
      </c>
      <c r="F1641" s="161">
        <f>BD_TS!C1640</f>
        <v>0</v>
      </c>
      <c r="G1641" s="187">
        <f>BD_TS!H1640</f>
        <v>0</v>
      </c>
      <c r="H1641" s="158" t="str">
        <f>IF($A1641=0,"",IFERROR(INDEX(BD_Gestão!A:A,MATCH('Banco de Dados'!$B1641,BD_Gestão!$B:$B,0)),"erro"))</f>
        <v/>
      </c>
      <c r="I1641" s="162" t="str">
        <f>IF($A1641=0,"",IFERROR(INDEX(BD_Gestão!E:E,MATCH('Banco de Dados'!$B1641,BD_Gestão!$B:$B,0)),"erro"))</f>
        <v/>
      </c>
      <c r="J1641" s="186" t="str">
        <f>IF($A1641=0,"",IFERROR(INDEX(BD_Gestão!B:B,MATCH('Banco de Dados'!$B1641,BD_Gestão!$B:$B,0)),"erro"))</f>
        <v/>
      </c>
      <c r="K1641" s="158" t="str">
        <f>IF($A1641=0,"",IFERROR(INDEX(BD_Gestão!C:C,MATCH('Banco de Dados'!$B1641,BD_Gestão!$B:$B,0)),"erro"))</f>
        <v/>
      </c>
      <c r="L1641" s="158" t="str">
        <f>IF($A1641=0,"",IFERROR(INDEX(BD_Gestão!H:H,MATCH('Banco de Dados'!$B1641,BD_Gestão!$B:$B,0)),"erro"))</f>
        <v/>
      </c>
      <c r="M1641" s="161" t="str">
        <f>IF($A1641=0,"",IFERROR(INDEX(BD_Gestão!F:F,MATCH('Banco de Dados'!$B1641,BD_Gestão!$B:$B,0)),"erro"))</f>
        <v/>
      </c>
      <c r="N1641" s="161" t="str">
        <f>IF($A1641=0,"",IFERROR(INDEX(BD_Gestão!J:J,MATCH('Banco de Dados'!$B1641,BD_Gestão!$B:$B,0)),"erro"))</f>
        <v/>
      </c>
      <c r="O1641" s="164" t="str">
        <f>IF($A1641=0,"",IFERROR(INDEX(BD_Gestão!K:K,MATCH('Banco de Dados'!$B1641,BD_Gestão!$B:$B,0)),"erro"))</f>
        <v/>
      </c>
      <c r="P1641" s="169" t="str">
        <f t="shared" si="102"/>
        <v/>
      </c>
      <c r="Q1641" s="170" t="str">
        <f t="shared" si="103"/>
        <v/>
      </c>
      <c r="R1641" s="163" t="e">
        <f t="shared" si="100"/>
        <v>#VALUE!</v>
      </c>
      <c r="S1641" s="163" t="e">
        <f t="shared" si="101"/>
        <v>#VALUE!</v>
      </c>
      <c r="T1641" s="163" t="e">
        <f>INDEX(Controle!O:O,MATCH('Banco de Dados'!A1641,Controle!M:M,0))*E1641/100</f>
        <v>#N/A</v>
      </c>
    </row>
    <row r="1642" spans="1:20" hidden="1" x14ac:dyDescent="0.2">
      <c r="A1642" s="158">
        <f>BD_TS!A1641</f>
        <v>0</v>
      </c>
      <c r="B1642" s="158" t="str">
        <f>SUBSTITUTE(SUBSTITUTE(BD_TS!D1641," ",""),"-","/")</f>
        <v/>
      </c>
      <c r="C1642" s="158">
        <f>BD_TS!E1641</f>
        <v>0</v>
      </c>
      <c r="D1642" s="159">
        <f>BD_TS!F1641</f>
        <v>0</v>
      </c>
      <c r="E1642" s="160">
        <f>BD_TS!B1641</f>
        <v>0</v>
      </c>
      <c r="F1642" s="161">
        <f>BD_TS!C1641</f>
        <v>0</v>
      </c>
      <c r="G1642" s="187">
        <f>BD_TS!H1641</f>
        <v>0</v>
      </c>
      <c r="H1642" s="158" t="str">
        <f>IF($A1642=0,"",IFERROR(INDEX(BD_Gestão!A:A,MATCH('Banco de Dados'!$B1642,BD_Gestão!$B:$B,0)),"erro"))</f>
        <v/>
      </c>
      <c r="I1642" s="162" t="str">
        <f>IF($A1642=0,"",IFERROR(INDEX(BD_Gestão!E:E,MATCH('Banco de Dados'!$B1642,BD_Gestão!$B:$B,0)),"erro"))</f>
        <v/>
      </c>
      <c r="J1642" s="186" t="str">
        <f>IF($A1642=0,"",IFERROR(INDEX(BD_Gestão!B:B,MATCH('Banco de Dados'!$B1642,BD_Gestão!$B:$B,0)),"erro"))</f>
        <v/>
      </c>
      <c r="K1642" s="158" t="str">
        <f>IF($A1642=0,"",IFERROR(INDEX(BD_Gestão!C:C,MATCH('Banco de Dados'!$B1642,BD_Gestão!$B:$B,0)),"erro"))</f>
        <v/>
      </c>
      <c r="L1642" s="158" t="str">
        <f>IF($A1642=0,"",IFERROR(INDEX(BD_Gestão!H:H,MATCH('Banco de Dados'!$B1642,BD_Gestão!$B:$B,0)),"erro"))</f>
        <v/>
      </c>
      <c r="M1642" s="161" t="str">
        <f>IF($A1642=0,"",IFERROR(INDEX(BD_Gestão!F:F,MATCH('Banco de Dados'!$B1642,BD_Gestão!$B:$B,0)),"erro"))</f>
        <v/>
      </c>
      <c r="N1642" s="161" t="str">
        <f>IF($A1642=0,"",IFERROR(INDEX(BD_Gestão!J:J,MATCH('Banco de Dados'!$B1642,BD_Gestão!$B:$B,0)),"erro"))</f>
        <v/>
      </c>
      <c r="O1642" s="164" t="str">
        <f>IF($A1642=0,"",IFERROR(INDEX(BD_Gestão!K:K,MATCH('Banco de Dados'!$B1642,BD_Gestão!$B:$B,0)),"erro"))</f>
        <v/>
      </c>
      <c r="P1642" s="169" t="str">
        <f t="shared" si="102"/>
        <v/>
      </c>
      <c r="Q1642" s="170" t="str">
        <f t="shared" si="103"/>
        <v/>
      </c>
      <c r="R1642" s="163" t="e">
        <f t="shared" si="100"/>
        <v>#VALUE!</v>
      </c>
      <c r="S1642" s="163" t="e">
        <f t="shared" si="101"/>
        <v>#VALUE!</v>
      </c>
      <c r="T1642" s="163" t="e">
        <f>INDEX(Controle!O:O,MATCH('Banco de Dados'!A1642,Controle!M:M,0))*E1642/100</f>
        <v>#N/A</v>
      </c>
    </row>
    <row r="1643" spans="1:20" hidden="1" x14ac:dyDescent="0.2">
      <c r="A1643" s="158">
        <f>BD_TS!A1642</f>
        <v>0</v>
      </c>
      <c r="B1643" s="158" t="str">
        <f>SUBSTITUTE(SUBSTITUTE(BD_TS!D1642," ",""),"-","/")</f>
        <v/>
      </c>
      <c r="C1643" s="158">
        <f>BD_TS!E1642</f>
        <v>0</v>
      </c>
      <c r="D1643" s="159">
        <f>BD_TS!F1642</f>
        <v>0</v>
      </c>
      <c r="E1643" s="160">
        <f>BD_TS!B1642</f>
        <v>0</v>
      </c>
      <c r="F1643" s="161">
        <f>BD_TS!C1642</f>
        <v>0</v>
      </c>
      <c r="G1643" s="187">
        <f>BD_TS!H1642</f>
        <v>0</v>
      </c>
      <c r="H1643" s="158" t="str">
        <f>IF($A1643=0,"",IFERROR(INDEX(BD_Gestão!A:A,MATCH('Banco de Dados'!$B1643,BD_Gestão!$B:$B,0)),"erro"))</f>
        <v/>
      </c>
      <c r="I1643" s="162" t="str">
        <f>IF($A1643=0,"",IFERROR(INDEX(BD_Gestão!E:E,MATCH('Banco de Dados'!$B1643,BD_Gestão!$B:$B,0)),"erro"))</f>
        <v/>
      </c>
      <c r="J1643" s="186" t="str">
        <f>IF($A1643=0,"",IFERROR(INDEX(BD_Gestão!B:B,MATCH('Banco de Dados'!$B1643,BD_Gestão!$B:$B,0)),"erro"))</f>
        <v/>
      </c>
      <c r="K1643" s="158" t="str">
        <f>IF($A1643=0,"",IFERROR(INDEX(BD_Gestão!C:C,MATCH('Banco de Dados'!$B1643,BD_Gestão!$B:$B,0)),"erro"))</f>
        <v/>
      </c>
      <c r="L1643" s="158" t="str">
        <f>IF($A1643=0,"",IFERROR(INDEX(BD_Gestão!H:H,MATCH('Banco de Dados'!$B1643,BD_Gestão!$B:$B,0)),"erro"))</f>
        <v/>
      </c>
      <c r="M1643" s="161" t="str">
        <f>IF($A1643=0,"",IFERROR(INDEX(BD_Gestão!F:F,MATCH('Banco de Dados'!$B1643,BD_Gestão!$B:$B,0)),"erro"))</f>
        <v/>
      </c>
      <c r="N1643" s="161" t="str">
        <f>IF($A1643=0,"",IFERROR(INDEX(BD_Gestão!J:J,MATCH('Banco de Dados'!$B1643,BD_Gestão!$B:$B,0)),"erro"))</f>
        <v/>
      </c>
      <c r="O1643" s="164" t="str">
        <f>IF($A1643=0,"",IFERROR(INDEX(BD_Gestão!K:K,MATCH('Banco de Dados'!$B1643,BD_Gestão!$B:$B,0)),"erro"))</f>
        <v/>
      </c>
      <c r="P1643" s="169" t="str">
        <f t="shared" si="102"/>
        <v/>
      </c>
      <c r="Q1643" s="170" t="str">
        <f t="shared" si="103"/>
        <v/>
      </c>
      <c r="R1643" s="163" t="e">
        <f t="shared" si="100"/>
        <v>#VALUE!</v>
      </c>
      <c r="S1643" s="163" t="e">
        <f t="shared" si="101"/>
        <v>#VALUE!</v>
      </c>
      <c r="T1643" s="163" t="e">
        <f>INDEX(Controle!O:O,MATCH('Banco de Dados'!A1643,Controle!M:M,0))*E1643/100</f>
        <v>#N/A</v>
      </c>
    </row>
    <row r="1644" spans="1:20" hidden="1" x14ac:dyDescent="0.2">
      <c r="A1644" s="158">
        <f>BD_TS!A1643</f>
        <v>0</v>
      </c>
      <c r="B1644" s="158" t="str">
        <f>SUBSTITUTE(SUBSTITUTE(BD_TS!D1643," ",""),"-","/")</f>
        <v/>
      </c>
      <c r="C1644" s="158">
        <f>BD_TS!E1643</f>
        <v>0</v>
      </c>
      <c r="D1644" s="159">
        <f>BD_TS!F1643</f>
        <v>0</v>
      </c>
      <c r="E1644" s="160">
        <f>BD_TS!B1643</f>
        <v>0</v>
      </c>
      <c r="F1644" s="161">
        <f>BD_TS!C1643</f>
        <v>0</v>
      </c>
      <c r="G1644" s="187">
        <f>BD_TS!H1643</f>
        <v>0</v>
      </c>
      <c r="H1644" s="158" t="str">
        <f>IF($A1644=0,"",IFERROR(INDEX(BD_Gestão!A:A,MATCH('Banco de Dados'!$B1644,BD_Gestão!$B:$B,0)),"erro"))</f>
        <v/>
      </c>
      <c r="I1644" s="162" t="str">
        <f>IF($A1644=0,"",IFERROR(INDEX(BD_Gestão!E:E,MATCH('Banco de Dados'!$B1644,BD_Gestão!$B:$B,0)),"erro"))</f>
        <v/>
      </c>
      <c r="J1644" s="186" t="str">
        <f>IF($A1644=0,"",IFERROR(INDEX(BD_Gestão!B:B,MATCH('Banco de Dados'!$B1644,BD_Gestão!$B:$B,0)),"erro"))</f>
        <v/>
      </c>
      <c r="K1644" s="158" t="str">
        <f>IF($A1644=0,"",IFERROR(INDEX(BD_Gestão!C:C,MATCH('Banco de Dados'!$B1644,BD_Gestão!$B:$B,0)),"erro"))</f>
        <v/>
      </c>
      <c r="L1644" s="158" t="str">
        <f>IF($A1644=0,"",IFERROR(INDEX(BD_Gestão!H:H,MATCH('Banco de Dados'!$B1644,BD_Gestão!$B:$B,0)),"erro"))</f>
        <v/>
      </c>
      <c r="M1644" s="161" t="str">
        <f>IF($A1644=0,"",IFERROR(INDEX(BD_Gestão!F:F,MATCH('Banco de Dados'!$B1644,BD_Gestão!$B:$B,0)),"erro"))</f>
        <v/>
      </c>
      <c r="N1644" s="161" t="str">
        <f>IF($A1644=0,"",IFERROR(INDEX(BD_Gestão!J:J,MATCH('Banco de Dados'!$B1644,BD_Gestão!$B:$B,0)),"erro"))</f>
        <v/>
      </c>
      <c r="O1644" s="164" t="str">
        <f>IF($A1644=0,"",IFERROR(INDEX(BD_Gestão!K:K,MATCH('Banco de Dados'!$B1644,BD_Gestão!$B:$B,0)),"erro"))</f>
        <v/>
      </c>
      <c r="P1644" s="169" t="str">
        <f t="shared" si="102"/>
        <v/>
      </c>
      <c r="Q1644" s="170" t="str">
        <f t="shared" si="103"/>
        <v/>
      </c>
      <c r="R1644" s="163" t="e">
        <f t="shared" si="100"/>
        <v>#VALUE!</v>
      </c>
      <c r="S1644" s="163" t="e">
        <f t="shared" si="101"/>
        <v>#VALUE!</v>
      </c>
      <c r="T1644" s="163" t="e">
        <f>INDEX(Controle!O:O,MATCH('Banco de Dados'!A1644,Controle!M:M,0))*E1644/100</f>
        <v>#N/A</v>
      </c>
    </row>
    <row r="1645" spans="1:20" hidden="1" x14ac:dyDescent="0.2">
      <c r="A1645" s="158">
        <f>BD_TS!A1644</f>
        <v>0</v>
      </c>
      <c r="B1645" s="158" t="str">
        <f>SUBSTITUTE(SUBSTITUTE(BD_TS!D1644," ",""),"-","/")</f>
        <v/>
      </c>
      <c r="C1645" s="158">
        <f>BD_TS!E1644</f>
        <v>0</v>
      </c>
      <c r="D1645" s="159">
        <f>BD_TS!F1644</f>
        <v>0</v>
      </c>
      <c r="E1645" s="160">
        <f>BD_TS!B1644</f>
        <v>0</v>
      </c>
      <c r="F1645" s="161">
        <f>BD_TS!C1644</f>
        <v>0</v>
      </c>
      <c r="G1645" s="187">
        <f>BD_TS!H1644</f>
        <v>0</v>
      </c>
      <c r="H1645" s="158" t="str">
        <f>IF($A1645=0,"",IFERROR(INDEX(BD_Gestão!A:A,MATCH('Banco de Dados'!$B1645,BD_Gestão!$B:$B,0)),"erro"))</f>
        <v/>
      </c>
      <c r="I1645" s="162" t="str">
        <f>IF($A1645=0,"",IFERROR(INDEX(BD_Gestão!E:E,MATCH('Banco de Dados'!$B1645,BD_Gestão!$B:$B,0)),"erro"))</f>
        <v/>
      </c>
      <c r="J1645" s="186" t="str">
        <f>IF($A1645=0,"",IFERROR(INDEX(BD_Gestão!B:B,MATCH('Banco de Dados'!$B1645,BD_Gestão!$B:$B,0)),"erro"))</f>
        <v/>
      </c>
      <c r="K1645" s="158" t="str">
        <f>IF($A1645=0,"",IFERROR(INDEX(BD_Gestão!C:C,MATCH('Banco de Dados'!$B1645,BD_Gestão!$B:$B,0)),"erro"))</f>
        <v/>
      </c>
      <c r="L1645" s="158" t="str">
        <f>IF($A1645=0,"",IFERROR(INDEX(BD_Gestão!H:H,MATCH('Banco de Dados'!$B1645,BD_Gestão!$B:$B,0)),"erro"))</f>
        <v/>
      </c>
      <c r="M1645" s="161" t="str">
        <f>IF($A1645=0,"",IFERROR(INDEX(BD_Gestão!F:F,MATCH('Banco de Dados'!$B1645,BD_Gestão!$B:$B,0)),"erro"))</f>
        <v/>
      </c>
      <c r="N1645" s="161" t="str">
        <f>IF($A1645=0,"",IFERROR(INDEX(BD_Gestão!J:J,MATCH('Banco de Dados'!$B1645,BD_Gestão!$B:$B,0)),"erro"))</f>
        <v/>
      </c>
      <c r="O1645" s="164" t="str">
        <f>IF($A1645=0,"",IFERROR(INDEX(BD_Gestão!K:K,MATCH('Banco de Dados'!$B1645,BD_Gestão!$B:$B,0)),"erro"))</f>
        <v/>
      </c>
      <c r="P1645" s="169" t="str">
        <f t="shared" si="102"/>
        <v/>
      </c>
      <c r="Q1645" s="170" t="str">
        <f t="shared" si="103"/>
        <v/>
      </c>
      <c r="R1645" s="163" t="e">
        <f t="shared" si="100"/>
        <v>#VALUE!</v>
      </c>
      <c r="S1645" s="163" t="e">
        <f t="shared" si="101"/>
        <v>#VALUE!</v>
      </c>
      <c r="T1645" s="163" t="e">
        <f>INDEX(Controle!O:O,MATCH('Banco de Dados'!A1645,Controle!M:M,0))*E1645/100</f>
        <v>#N/A</v>
      </c>
    </row>
    <row r="1646" spans="1:20" hidden="1" x14ac:dyDescent="0.2">
      <c r="A1646" s="158">
        <f>BD_TS!A1645</f>
        <v>0</v>
      </c>
      <c r="B1646" s="158" t="str">
        <f>SUBSTITUTE(SUBSTITUTE(BD_TS!D1645," ",""),"-","/")</f>
        <v/>
      </c>
      <c r="C1646" s="158">
        <f>BD_TS!E1645</f>
        <v>0</v>
      </c>
      <c r="D1646" s="159">
        <f>BD_TS!F1645</f>
        <v>0</v>
      </c>
      <c r="E1646" s="160">
        <f>BD_TS!B1645</f>
        <v>0</v>
      </c>
      <c r="F1646" s="161">
        <f>BD_TS!C1645</f>
        <v>0</v>
      </c>
      <c r="G1646" s="187">
        <f>BD_TS!H1645</f>
        <v>0</v>
      </c>
      <c r="H1646" s="158" t="str">
        <f>IF($A1646=0,"",IFERROR(INDEX(BD_Gestão!A:A,MATCH('Banco de Dados'!$B1646,BD_Gestão!$B:$B,0)),"erro"))</f>
        <v/>
      </c>
      <c r="I1646" s="162" t="str">
        <f>IF($A1646=0,"",IFERROR(INDEX(BD_Gestão!E:E,MATCH('Banco de Dados'!$B1646,BD_Gestão!$B:$B,0)),"erro"))</f>
        <v/>
      </c>
      <c r="J1646" s="186" t="str">
        <f>IF($A1646=0,"",IFERROR(INDEX(BD_Gestão!B:B,MATCH('Banco de Dados'!$B1646,BD_Gestão!$B:$B,0)),"erro"))</f>
        <v/>
      </c>
      <c r="K1646" s="158" t="str">
        <f>IF($A1646=0,"",IFERROR(INDEX(BD_Gestão!C:C,MATCH('Banco de Dados'!$B1646,BD_Gestão!$B:$B,0)),"erro"))</f>
        <v/>
      </c>
      <c r="L1646" s="158" t="str">
        <f>IF($A1646=0,"",IFERROR(INDEX(BD_Gestão!H:H,MATCH('Banco de Dados'!$B1646,BD_Gestão!$B:$B,0)),"erro"))</f>
        <v/>
      </c>
      <c r="M1646" s="161" t="str">
        <f>IF($A1646=0,"",IFERROR(INDEX(BD_Gestão!F:F,MATCH('Banco de Dados'!$B1646,BD_Gestão!$B:$B,0)),"erro"))</f>
        <v/>
      </c>
      <c r="N1646" s="161" t="str">
        <f>IF($A1646=0,"",IFERROR(INDEX(BD_Gestão!J:J,MATCH('Banco de Dados'!$B1646,BD_Gestão!$B:$B,0)),"erro"))</f>
        <v/>
      </c>
      <c r="O1646" s="164" t="str">
        <f>IF($A1646=0,"",IFERROR(INDEX(BD_Gestão!K:K,MATCH('Banco de Dados'!$B1646,BD_Gestão!$B:$B,0)),"erro"))</f>
        <v/>
      </c>
      <c r="P1646" s="169" t="str">
        <f t="shared" si="102"/>
        <v/>
      </c>
      <c r="Q1646" s="170" t="str">
        <f t="shared" si="103"/>
        <v/>
      </c>
      <c r="R1646" s="163" t="e">
        <f t="shared" si="100"/>
        <v>#VALUE!</v>
      </c>
      <c r="S1646" s="163" t="e">
        <f t="shared" si="101"/>
        <v>#VALUE!</v>
      </c>
      <c r="T1646" s="163" t="e">
        <f>INDEX(Controle!O:O,MATCH('Banco de Dados'!A1646,Controle!M:M,0))*E1646/100</f>
        <v>#N/A</v>
      </c>
    </row>
    <row r="1647" spans="1:20" hidden="1" x14ac:dyDescent="0.2">
      <c r="A1647" s="158">
        <f>BD_TS!A1646</f>
        <v>0</v>
      </c>
      <c r="B1647" s="158" t="str">
        <f>SUBSTITUTE(SUBSTITUTE(BD_TS!D1646," ",""),"-","/")</f>
        <v/>
      </c>
      <c r="C1647" s="158">
        <f>BD_TS!E1646</f>
        <v>0</v>
      </c>
      <c r="D1647" s="159">
        <f>BD_TS!F1646</f>
        <v>0</v>
      </c>
      <c r="E1647" s="160">
        <f>BD_TS!B1646</f>
        <v>0</v>
      </c>
      <c r="F1647" s="161">
        <f>BD_TS!C1646</f>
        <v>0</v>
      </c>
      <c r="G1647" s="187">
        <f>BD_TS!H1646</f>
        <v>0</v>
      </c>
      <c r="H1647" s="158" t="str">
        <f>IF($A1647=0,"",IFERROR(INDEX(BD_Gestão!A:A,MATCH('Banco de Dados'!$B1647,BD_Gestão!$B:$B,0)),"erro"))</f>
        <v/>
      </c>
      <c r="I1647" s="162" t="str">
        <f>IF($A1647=0,"",IFERROR(INDEX(BD_Gestão!E:E,MATCH('Banco de Dados'!$B1647,BD_Gestão!$B:$B,0)),"erro"))</f>
        <v/>
      </c>
      <c r="J1647" s="186" t="str">
        <f>IF($A1647=0,"",IFERROR(INDEX(BD_Gestão!B:B,MATCH('Banco de Dados'!$B1647,BD_Gestão!$B:$B,0)),"erro"))</f>
        <v/>
      </c>
      <c r="K1647" s="158" t="str">
        <f>IF($A1647=0,"",IFERROR(INDEX(BD_Gestão!C:C,MATCH('Banco de Dados'!$B1647,BD_Gestão!$B:$B,0)),"erro"))</f>
        <v/>
      </c>
      <c r="L1647" s="158" t="str">
        <f>IF($A1647=0,"",IFERROR(INDEX(BD_Gestão!H:H,MATCH('Banco de Dados'!$B1647,BD_Gestão!$B:$B,0)),"erro"))</f>
        <v/>
      </c>
      <c r="M1647" s="161" t="str">
        <f>IF($A1647=0,"",IFERROR(INDEX(BD_Gestão!F:F,MATCH('Banco de Dados'!$B1647,BD_Gestão!$B:$B,0)),"erro"))</f>
        <v/>
      </c>
      <c r="N1647" s="161" t="str">
        <f>IF($A1647=0,"",IFERROR(INDEX(BD_Gestão!J:J,MATCH('Banco de Dados'!$B1647,BD_Gestão!$B:$B,0)),"erro"))</f>
        <v/>
      </c>
      <c r="O1647" s="164" t="str">
        <f>IF($A1647=0,"",IFERROR(INDEX(BD_Gestão!K:K,MATCH('Banco de Dados'!$B1647,BD_Gestão!$B:$B,0)),"erro"))</f>
        <v/>
      </c>
      <c r="P1647" s="169" t="str">
        <f t="shared" si="102"/>
        <v/>
      </c>
      <c r="Q1647" s="170" t="str">
        <f t="shared" si="103"/>
        <v/>
      </c>
      <c r="R1647" s="163" t="e">
        <f t="shared" si="100"/>
        <v>#VALUE!</v>
      </c>
      <c r="S1647" s="163" t="e">
        <f t="shared" si="101"/>
        <v>#VALUE!</v>
      </c>
      <c r="T1647" s="163" t="e">
        <f>INDEX(Controle!O:O,MATCH('Banco de Dados'!A1647,Controle!M:M,0))*E1647/100</f>
        <v>#N/A</v>
      </c>
    </row>
    <row r="1648" spans="1:20" hidden="1" x14ac:dyDescent="0.2">
      <c r="A1648" s="158">
        <f>BD_TS!A1647</f>
        <v>0</v>
      </c>
      <c r="B1648" s="158" t="str">
        <f>SUBSTITUTE(SUBSTITUTE(BD_TS!D1647," ",""),"-","/")</f>
        <v/>
      </c>
      <c r="C1648" s="158">
        <f>BD_TS!E1647</f>
        <v>0</v>
      </c>
      <c r="D1648" s="159">
        <f>BD_TS!F1647</f>
        <v>0</v>
      </c>
      <c r="E1648" s="160">
        <f>BD_TS!B1647</f>
        <v>0</v>
      </c>
      <c r="F1648" s="161">
        <f>BD_TS!C1647</f>
        <v>0</v>
      </c>
      <c r="G1648" s="187">
        <f>BD_TS!H1647</f>
        <v>0</v>
      </c>
      <c r="H1648" s="158" t="str">
        <f>IF($A1648=0,"",IFERROR(INDEX(BD_Gestão!A:A,MATCH('Banco de Dados'!$B1648,BD_Gestão!$B:$B,0)),"erro"))</f>
        <v/>
      </c>
      <c r="I1648" s="162" t="str">
        <f>IF($A1648=0,"",IFERROR(INDEX(BD_Gestão!E:E,MATCH('Banco de Dados'!$B1648,BD_Gestão!$B:$B,0)),"erro"))</f>
        <v/>
      </c>
      <c r="J1648" s="186" t="str">
        <f>IF($A1648=0,"",IFERROR(INDEX(BD_Gestão!B:B,MATCH('Banco de Dados'!$B1648,BD_Gestão!$B:$B,0)),"erro"))</f>
        <v/>
      </c>
      <c r="K1648" s="158" t="str">
        <f>IF($A1648=0,"",IFERROR(INDEX(BD_Gestão!C:C,MATCH('Banco de Dados'!$B1648,BD_Gestão!$B:$B,0)),"erro"))</f>
        <v/>
      </c>
      <c r="L1648" s="158" t="str">
        <f>IF($A1648=0,"",IFERROR(INDEX(BD_Gestão!H:H,MATCH('Banco de Dados'!$B1648,BD_Gestão!$B:$B,0)),"erro"))</f>
        <v/>
      </c>
      <c r="M1648" s="161" t="str">
        <f>IF($A1648=0,"",IFERROR(INDEX(BD_Gestão!F:F,MATCH('Banco de Dados'!$B1648,BD_Gestão!$B:$B,0)),"erro"))</f>
        <v/>
      </c>
      <c r="N1648" s="161" t="str">
        <f>IF($A1648=0,"",IFERROR(INDEX(BD_Gestão!J:J,MATCH('Banco de Dados'!$B1648,BD_Gestão!$B:$B,0)),"erro"))</f>
        <v/>
      </c>
      <c r="O1648" s="164" t="str">
        <f>IF($A1648=0,"",IFERROR(INDEX(BD_Gestão!K:K,MATCH('Banco de Dados'!$B1648,BD_Gestão!$B:$B,0)),"erro"))</f>
        <v/>
      </c>
      <c r="P1648" s="169" t="str">
        <f t="shared" si="102"/>
        <v/>
      </c>
      <c r="Q1648" s="170" t="str">
        <f t="shared" si="103"/>
        <v/>
      </c>
      <c r="R1648" s="163" t="e">
        <f t="shared" si="100"/>
        <v>#VALUE!</v>
      </c>
      <c r="S1648" s="163" t="e">
        <f t="shared" si="101"/>
        <v>#VALUE!</v>
      </c>
      <c r="T1648" s="163" t="e">
        <f>INDEX(Controle!O:O,MATCH('Banco de Dados'!A1648,Controle!M:M,0))*E1648/100</f>
        <v>#N/A</v>
      </c>
    </row>
    <row r="1649" spans="1:20" hidden="1" x14ac:dyDescent="0.2">
      <c r="A1649" s="158">
        <f>BD_TS!A1648</f>
        <v>0</v>
      </c>
      <c r="B1649" s="158" t="str">
        <f>SUBSTITUTE(SUBSTITUTE(BD_TS!D1648," ",""),"-","/")</f>
        <v/>
      </c>
      <c r="C1649" s="158">
        <f>BD_TS!E1648</f>
        <v>0</v>
      </c>
      <c r="D1649" s="159">
        <f>BD_TS!F1648</f>
        <v>0</v>
      </c>
      <c r="E1649" s="160">
        <f>BD_TS!B1648</f>
        <v>0</v>
      </c>
      <c r="F1649" s="161">
        <f>BD_TS!C1648</f>
        <v>0</v>
      </c>
      <c r="G1649" s="187">
        <f>BD_TS!H1648</f>
        <v>0</v>
      </c>
      <c r="H1649" s="158" t="str">
        <f>IF($A1649=0,"",IFERROR(INDEX(BD_Gestão!A:A,MATCH('Banco de Dados'!$B1649,BD_Gestão!$B:$B,0)),"erro"))</f>
        <v/>
      </c>
      <c r="I1649" s="162" t="str">
        <f>IF($A1649=0,"",IFERROR(INDEX(BD_Gestão!E:E,MATCH('Banco de Dados'!$B1649,BD_Gestão!$B:$B,0)),"erro"))</f>
        <v/>
      </c>
      <c r="J1649" s="186" t="str">
        <f>IF($A1649=0,"",IFERROR(INDEX(BD_Gestão!B:B,MATCH('Banco de Dados'!$B1649,BD_Gestão!$B:$B,0)),"erro"))</f>
        <v/>
      </c>
      <c r="K1649" s="158" t="str">
        <f>IF($A1649=0,"",IFERROR(INDEX(BD_Gestão!C:C,MATCH('Banco de Dados'!$B1649,BD_Gestão!$B:$B,0)),"erro"))</f>
        <v/>
      </c>
      <c r="L1649" s="158" t="str">
        <f>IF($A1649=0,"",IFERROR(INDEX(BD_Gestão!H:H,MATCH('Banco de Dados'!$B1649,BD_Gestão!$B:$B,0)),"erro"))</f>
        <v/>
      </c>
      <c r="M1649" s="161" t="str">
        <f>IF($A1649=0,"",IFERROR(INDEX(BD_Gestão!F:F,MATCH('Banco de Dados'!$B1649,BD_Gestão!$B:$B,0)),"erro"))</f>
        <v/>
      </c>
      <c r="N1649" s="161" t="str">
        <f>IF($A1649=0,"",IFERROR(INDEX(BD_Gestão!J:J,MATCH('Banco de Dados'!$B1649,BD_Gestão!$B:$B,0)),"erro"))</f>
        <v/>
      </c>
      <c r="O1649" s="164" t="str">
        <f>IF($A1649=0,"",IFERROR(INDEX(BD_Gestão!K:K,MATCH('Banco de Dados'!$B1649,BD_Gestão!$B:$B,0)),"erro"))</f>
        <v/>
      </c>
      <c r="P1649" s="169" t="str">
        <f t="shared" si="102"/>
        <v/>
      </c>
      <c r="Q1649" s="170" t="str">
        <f t="shared" si="103"/>
        <v/>
      </c>
      <c r="R1649" s="163" t="e">
        <f t="shared" si="100"/>
        <v>#VALUE!</v>
      </c>
      <c r="S1649" s="163" t="e">
        <f t="shared" si="101"/>
        <v>#VALUE!</v>
      </c>
      <c r="T1649" s="163" t="e">
        <f>INDEX(Controle!O:O,MATCH('Banco de Dados'!A1649,Controle!M:M,0))*E1649/100</f>
        <v>#N/A</v>
      </c>
    </row>
    <row r="1650" spans="1:20" hidden="1" x14ac:dyDescent="0.2">
      <c r="A1650" s="158">
        <f>BD_TS!A1649</f>
        <v>0</v>
      </c>
      <c r="B1650" s="158" t="str">
        <f>SUBSTITUTE(SUBSTITUTE(BD_TS!D1649," ",""),"-","/")</f>
        <v/>
      </c>
      <c r="C1650" s="158">
        <f>BD_TS!E1649</f>
        <v>0</v>
      </c>
      <c r="D1650" s="159">
        <f>BD_TS!F1649</f>
        <v>0</v>
      </c>
      <c r="E1650" s="160">
        <f>BD_TS!B1649</f>
        <v>0</v>
      </c>
      <c r="F1650" s="161">
        <f>BD_TS!C1649</f>
        <v>0</v>
      </c>
      <c r="G1650" s="187">
        <f>BD_TS!H1649</f>
        <v>0</v>
      </c>
      <c r="H1650" s="158" t="str">
        <f>IF($A1650=0,"",IFERROR(INDEX(BD_Gestão!A:A,MATCH('Banco de Dados'!$B1650,BD_Gestão!$B:$B,0)),"erro"))</f>
        <v/>
      </c>
      <c r="I1650" s="162" t="str">
        <f>IF($A1650=0,"",IFERROR(INDEX(BD_Gestão!E:E,MATCH('Banco de Dados'!$B1650,BD_Gestão!$B:$B,0)),"erro"))</f>
        <v/>
      </c>
      <c r="J1650" s="186" t="str">
        <f>IF($A1650=0,"",IFERROR(INDEX(BD_Gestão!B:B,MATCH('Banco de Dados'!$B1650,BD_Gestão!$B:$B,0)),"erro"))</f>
        <v/>
      </c>
      <c r="K1650" s="158" t="str">
        <f>IF($A1650=0,"",IFERROR(INDEX(BD_Gestão!C:C,MATCH('Banco de Dados'!$B1650,BD_Gestão!$B:$B,0)),"erro"))</f>
        <v/>
      </c>
      <c r="L1650" s="158" t="str">
        <f>IF($A1650=0,"",IFERROR(INDEX(BD_Gestão!H:H,MATCH('Banco de Dados'!$B1650,BD_Gestão!$B:$B,0)),"erro"))</f>
        <v/>
      </c>
      <c r="M1650" s="161" t="str">
        <f>IF($A1650=0,"",IFERROR(INDEX(BD_Gestão!F:F,MATCH('Banco de Dados'!$B1650,BD_Gestão!$B:$B,0)),"erro"))</f>
        <v/>
      </c>
      <c r="N1650" s="161" t="str">
        <f>IF($A1650=0,"",IFERROR(INDEX(BD_Gestão!J:J,MATCH('Banco de Dados'!$B1650,BD_Gestão!$B:$B,0)),"erro"))</f>
        <v/>
      </c>
      <c r="O1650" s="164" t="str">
        <f>IF($A1650=0,"",IFERROR(INDEX(BD_Gestão!K:K,MATCH('Banco de Dados'!$B1650,BD_Gestão!$B:$B,0)),"erro"))</f>
        <v/>
      </c>
      <c r="P1650" s="169" t="str">
        <f t="shared" si="102"/>
        <v/>
      </c>
      <c r="Q1650" s="170" t="str">
        <f t="shared" si="103"/>
        <v/>
      </c>
      <c r="R1650" s="163" t="e">
        <f t="shared" si="100"/>
        <v>#VALUE!</v>
      </c>
      <c r="S1650" s="163" t="e">
        <f t="shared" si="101"/>
        <v>#VALUE!</v>
      </c>
      <c r="T1650" s="163" t="e">
        <f>INDEX(Controle!O:O,MATCH('Banco de Dados'!A1650,Controle!M:M,0))*E1650/100</f>
        <v>#N/A</v>
      </c>
    </row>
    <row r="1651" spans="1:20" hidden="1" x14ac:dyDescent="0.2">
      <c r="A1651" s="158">
        <f>BD_TS!A1650</f>
        <v>0</v>
      </c>
      <c r="B1651" s="158" t="str">
        <f>SUBSTITUTE(SUBSTITUTE(BD_TS!D1650," ",""),"-","/")</f>
        <v/>
      </c>
      <c r="C1651" s="158">
        <f>BD_TS!E1650</f>
        <v>0</v>
      </c>
      <c r="D1651" s="159">
        <f>BD_TS!F1650</f>
        <v>0</v>
      </c>
      <c r="E1651" s="160">
        <f>BD_TS!B1650</f>
        <v>0</v>
      </c>
      <c r="F1651" s="161">
        <f>BD_TS!C1650</f>
        <v>0</v>
      </c>
      <c r="G1651" s="187">
        <f>BD_TS!H1650</f>
        <v>0</v>
      </c>
      <c r="H1651" s="158" t="str">
        <f>IF($A1651=0,"",IFERROR(INDEX(BD_Gestão!A:A,MATCH('Banco de Dados'!$B1651,BD_Gestão!$B:$B,0)),"erro"))</f>
        <v/>
      </c>
      <c r="I1651" s="162" t="str">
        <f>IF($A1651=0,"",IFERROR(INDEX(BD_Gestão!E:E,MATCH('Banco de Dados'!$B1651,BD_Gestão!$B:$B,0)),"erro"))</f>
        <v/>
      </c>
      <c r="J1651" s="186" t="str">
        <f>IF($A1651=0,"",IFERROR(INDEX(BD_Gestão!B:B,MATCH('Banco de Dados'!$B1651,BD_Gestão!$B:$B,0)),"erro"))</f>
        <v/>
      </c>
      <c r="K1651" s="158" t="str">
        <f>IF($A1651=0,"",IFERROR(INDEX(BD_Gestão!C:C,MATCH('Banco de Dados'!$B1651,BD_Gestão!$B:$B,0)),"erro"))</f>
        <v/>
      </c>
      <c r="L1651" s="158" t="str">
        <f>IF($A1651=0,"",IFERROR(INDEX(BD_Gestão!H:H,MATCH('Banco de Dados'!$B1651,BD_Gestão!$B:$B,0)),"erro"))</f>
        <v/>
      </c>
      <c r="M1651" s="161" t="str">
        <f>IF($A1651=0,"",IFERROR(INDEX(BD_Gestão!F:F,MATCH('Banco de Dados'!$B1651,BD_Gestão!$B:$B,0)),"erro"))</f>
        <v/>
      </c>
      <c r="N1651" s="161" t="str">
        <f>IF($A1651=0,"",IFERROR(INDEX(BD_Gestão!J:J,MATCH('Banco de Dados'!$B1651,BD_Gestão!$B:$B,0)),"erro"))</f>
        <v/>
      </c>
      <c r="O1651" s="164" t="str">
        <f>IF($A1651=0,"",IFERROR(INDEX(BD_Gestão!K:K,MATCH('Banco de Dados'!$B1651,BD_Gestão!$B:$B,0)),"erro"))</f>
        <v/>
      </c>
      <c r="P1651" s="169" t="str">
        <f t="shared" si="102"/>
        <v/>
      </c>
      <c r="Q1651" s="170" t="str">
        <f t="shared" si="103"/>
        <v/>
      </c>
      <c r="R1651" s="163" t="e">
        <f t="shared" si="100"/>
        <v>#VALUE!</v>
      </c>
      <c r="S1651" s="163" t="e">
        <f t="shared" si="101"/>
        <v>#VALUE!</v>
      </c>
      <c r="T1651" s="163" t="e">
        <f>INDEX(Controle!O:O,MATCH('Banco de Dados'!A1651,Controle!M:M,0))*E1651/100</f>
        <v>#N/A</v>
      </c>
    </row>
    <row r="1652" spans="1:20" hidden="1" x14ac:dyDescent="0.2">
      <c r="A1652" s="158">
        <f>BD_TS!A1651</f>
        <v>0</v>
      </c>
      <c r="B1652" s="158" t="str">
        <f>SUBSTITUTE(SUBSTITUTE(BD_TS!D1651," ",""),"-","/")</f>
        <v/>
      </c>
      <c r="C1652" s="158">
        <f>BD_TS!E1651</f>
        <v>0</v>
      </c>
      <c r="D1652" s="159">
        <f>BD_TS!F1651</f>
        <v>0</v>
      </c>
      <c r="E1652" s="160">
        <f>BD_TS!B1651</f>
        <v>0</v>
      </c>
      <c r="F1652" s="161">
        <f>BD_TS!C1651</f>
        <v>0</v>
      </c>
      <c r="G1652" s="187">
        <f>BD_TS!H1651</f>
        <v>0</v>
      </c>
      <c r="H1652" s="158" t="str">
        <f>IF($A1652=0,"",IFERROR(INDEX(BD_Gestão!A:A,MATCH('Banco de Dados'!$B1652,BD_Gestão!$B:$B,0)),"erro"))</f>
        <v/>
      </c>
      <c r="I1652" s="162" t="str">
        <f>IF($A1652=0,"",IFERROR(INDEX(BD_Gestão!E:E,MATCH('Banco de Dados'!$B1652,BD_Gestão!$B:$B,0)),"erro"))</f>
        <v/>
      </c>
      <c r="J1652" s="186" t="str">
        <f>IF($A1652=0,"",IFERROR(INDEX(BD_Gestão!B:B,MATCH('Banco de Dados'!$B1652,BD_Gestão!$B:$B,0)),"erro"))</f>
        <v/>
      </c>
      <c r="K1652" s="158" t="str">
        <f>IF($A1652=0,"",IFERROR(INDEX(BD_Gestão!C:C,MATCH('Banco de Dados'!$B1652,BD_Gestão!$B:$B,0)),"erro"))</f>
        <v/>
      </c>
      <c r="L1652" s="158" t="str">
        <f>IF($A1652=0,"",IFERROR(INDEX(BD_Gestão!H:H,MATCH('Banco de Dados'!$B1652,BD_Gestão!$B:$B,0)),"erro"))</f>
        <v/>
      </c>
      <c r="M1652" s="161" t="str">
        <f>IF($A1652=0,"",IFERROR(INDEX(BD_Gestão!F:F,MATCH('Banco de Dados'!$B1652,BD_Gestão!$B:$B,0)),"erro"))</f>
        <v/>
      </c>
      <c r="N1652" s="161" t="str">
        <f>IF($A1652=0,"",IFERROR(INDEX(BD_Gestão!J:J,MATCH('Banco de Dados'!$B1652,BD_Gestão!$B:$B,0)),"erro"))</f>
        <v/>
      </c>
      <c r="O1652" s="164" t="str">
        <f>IF($A1652=0,"",IFERROR(INDEX(BD_Gestão!K:K,MATCH('Banco de Dados'!$B1652,BD_Gestão!$B:$B,0)),"erro"))</f>
        <v/>
      </c>
      <c r="P1652" s="169" t="str">
        <f t="shared" si="102"/>
        <v/>
      </c>
      <c r="Q1652" s="170" t="str">
        <f t="shared" si="103"/>
        <v/>
      </c>
      <c r="R1652" s="163" t="e">
        <f t="shared" si="100"/>
        <v>#VALUE!</v>
      </c>
      <c r="S1652" s="163" t="e">
        <f t="shared" si="101"/>
        <v>#VALUE!</v>
      </c>
      <c r="T1652" s="163" t="e">
        <f>INDEX(Controle!O:O,MATCH('Banco de Dados'!A1652,Controle!M:M,0))*E1652/100</f>
        <v>#N/A</v>
      </c>
    </row>
    <row r="1653" spans="1:20" hidden="1" x14ac:dyDescent="0.2">
      <c r="A1653" s="158">
        <f>BD_TS!A1652</f>
        <v>0</v>
      </c>
      <c r="B1653" s="158" t="str">
        <f>SUBSTITUTE(SUBSTITUTE(BD_TS!D1652," ",""),"-","/")</f>
        <v/>
      </c>
      <c r="C1653" s="158">
        <f>BD_TS!E1652</f>
        <v>0</v>
      </c>
      <c r="D1653" s="159">
        <f>BD_TS!F1652</f>
        <v>0</v>
      </c>
      <c r="E1653" s="160">
        <f>BD_TS!B1652</f>
        <v>0</v>
      </c>
      <c r="F1653" s="161">
        <f>BD_TS!C1652</f>
        <v>0</v>
      </c>
      <c r="G1653" s="187">
        <f>BD_TS!H1652</f>
        <v>0</v>
      </c>
      <c r="H1653" s="158" t="str">
        <f>IF($A1653=0,"",IFERROR(INDEX(BD_Gestão!A:A,MATCH('Banco de Dados'!$B1653,BD_Gestão!$B:$B,0)),"erro"))</f>
        <v/>
      </c>
      <c r="I1653" s="162" t="str">
        <f>IF($A1653=0,"",IFERROR(INDEX(BD_Gestão!E:E,MATCH('Banco de Dados'!$B1653,BD_Gestão!$B:$B,0)),"erro"))</f>
        <v/>
      </c>
      <c r="J1653" s="186" t="str">
        <f>IF($A1653=0,"",IFERROR(INDEX(BD_Gestão!B:B,MATCH('Banco de Dados'!$B1653,BD_Gestão!$B:$B,0)),"erro"))</f>
        <v/>
      </c>
      <c r="K1653" s="158" t="str">
        <f>IF($A1653=0,"",IFERROR(INDEX(BD_Gestão!C:C,MATCH('Banco de Dados'!$B1653,BD_Gestão!$B:$B,0)),"erro"))</f>
        <v/>
      </c>
      <c r="L1653" s="158" t="str">
        <f>IF($A1653=0,"",IFERROR(INDEX(BD_Gestão!H:H,MATCH('Banco de Dados'!$B1653,BD_Gestão!$B:$B,0)),"erro"))</f>
        <v/>
      </c>
      <c r="M1653" s="161" t="str">
        <f>IF($A1653=0,"",IFERROR(INDEX(BD_Gestão!F:F,MATCH('Banco de Dados'!$B1653,BD_Gestão!$B:$B,0)),"erro"))</f>
        <v/>
      </c>
      <c r="N1653" s="161" t="str">
        <f>IF($A1653=0,"",IFERROR(INDEX(BD_Gestão!J:J,MATCH('Banco de Dados'!$B1653,BD_Gestão!$B:$B,0)),"erro"))</f>
        <v/>
      </c>
      <c r="O1653" s="164" t="str">
        <f>IF($A1653=0,"",IFERROR(INDEX(BD_Gestão!K:K,MATCH('Banco de Dados'!$B1653,BD_Gestão!$B:$B,0)),"erro"))</f>
        <v/>
      </c>
      <c r="P1653" s="169" t="str">
        <f t="shared" si="102"/>
        <v/>
      </c>
      <c r="Q1653" s="170" t="str">
        <f t="shared" si="103"/>
        <v/>
      </c>
      <c r="R1653" s="163" t="e">
        <f t="shared" si="100"/>
        <v>#VALUE!</v>
      </c>
      <c r="S1653" s="163" t="e">
        <f t="shared" si="101"/>
        <v>#VALUE!</v>
      </c>
      <c r="T1653" s="163" t="e">
        <f>INDEX(Controle!O:O,MATCH('Banco de Dados'!A1653,Controle!M:M,0))*E1653/100</f>
        <v>#N/A</v>
      </c>
    </row>
    <row r="1654" spans="1:20" hidden="1" x14ac:dyDescent="0.2">
      <c r="A1654" s="158">
        <f>BD_TS!A1653</f>
        <v>0</v>
      </c>
      <c r="B1654" s="158" t="str">
        <f>SUBSTITUTE(SUBSTITUTE(BD_TS!D1653," ",""),"-","/")</f>
        <v/>
      </c>
      <c r="C1654" s="158">
        <f>BD_TS!E1653</f>
        <v>0</v>
      </c>
      <c r="D1654" s="159">
        <f>BD_TS!F1653</f>
        <v>0</v>
      </c>
      <c r="E1654" s="160">
        <f>BD_TS!B1653</f>
        <v>0</v>
      </c>
      <c r="F1654" s="161">
        <f>BD_TS!C1653</f>
        <v>0</v>
      </c>
      <c r="G1654" s="187">
        <f>BD_TS!H1653</f>
        <v>0</v>
      </c>
      <c r="H1654" s="158" t="str">
        <f>IF($A1654=0,"",IFERROR(INDEX(BD_Gestão!A:A,MATCH('Banco de Dados'!$B1654,BD_Gestão!$B:$B,0)),"erro"))</f>
        <v/>
      </c>
      <c r="I1654" s="162" t="str">
        <f>IF($A1654=0,"",IFERROR(INDEX(BD_Gestão!E:E,MATCH('Banco de Dados'!$B1654,BD_Gestão!$B:$B,0)),"erro"))</f>
        <v/>
      </c>
      <c r="J1654" s="186" t="str">
        <f>IF($A1654=0,"",IFERROR(INDEX(BD_Gestão!B:B,MATCH('Banco de Dados'!$B1654,BD_Gestão!$B:$B,0)),"erro"))</f>
        <v/>
      </c>
      <c r="K1654" s="158" t="str">
        <f>IF($A1654=0,"",IFERROR(INDEX(BD_Gestão!C:C,MATCH('Banco de Dados'!$B1654,BD_Gestão!$B:$B,0)),"erro"))</f>
        <v/>
      </c>
      <c r="L1654" s="158" t="str">
        <f>IF($A1654=0,"",IFERROR(INDEX(BD_Gestão!H:H,MATCH('Banco de Dados'!$B1654,BD_Gestão!$B:$B,0)),"erro"))</f>
        <v/>
      </c>
      <c r="M1654" s="161" t="str">
        <f>IF($A1654=0,"",IFERROR(INDEX(BD_Gestão!F:F,MATCH('Banco de Dados'!$B1654,BD_Gestão!$B:$B,0)),"erro"))</f>
        <v/>
      </c>
      <c r="N1654" s="161" t="str">
        <f>IF($A1654=0,"",IFERROR(INDEX(BD_Gestão!J:J,MATCH('Banco de Dados'!$B1654,BD_Gestão!$B:$B,0)),"erro"))</f>
        <v/>
      </c>
      <c r="O1654" s="164" t="str">
        <f>IF($A1654=0,"",IFERROR(INDEX(BD_Gestão!K:K,MATCH('Banco de Dados'!$B1654,BD_Gestão!$B:$B,0)),"erro"))</f>
        <v/>
      </c>
      <c r="P1654" s="169" t="str">
        <f t="shared" si="102"/>
        <v/>
      </c>
      <c r="Q1654" s="170" t="str">
        <f t="shared" si="103"/>
        <v/>
      </c>
      <c r="R1654" s="163" t="e">
        <f t="shared" si="100"/>
        <v>#VALUE!</v>
      </c>
      <c r="S1654" s="163" t="e">
        <f t="shared" si="101"/>
        <v>#VALUE!</v>
      </c>
      <c r="T1654" s="163" t="e">
        <f>INDEX(Controle!O:O,MATCH('Banco de Dados'!A1654,Controle!M:M,0))*E1654/100</f>
        <v>#N/A</v>
      </c>
    </row>
    <row r="1655" spans="1:20" hidden="1" x14ac:dyDescent="0.2">
      <c r="A1655" s="158">
        <f>BD_TS!A1654</f>
        <v>0</v>
      </c>
      <c r="B1655" s="158" t="str">
        <f>SUBSTITUTE(SUBSTITUTE(BD_TS!D1654," ",""),"-","/")</f>
        <v/>
      </c>
      <c r="C1655" s="158">
        <f>BD_TS!E1654</f>
        <v>0</v>
      </c>
      <c r="D1655" s="159">
        <f>BD_TS!F1654</f>
        <v>0</v>
      </c>
      <c r="E1655" s="160">
        <f>BD_TS!B1654</f>
        <v>0</v>
      </c>
      <c r="F1655" s="161">
        <f>BD_TS!C1654</f>
        <v>0</v>
      </c>
      <c r="G1655" s="187">
        <f>BD_TS!H1654</f>
        <v>0</v>
      </c>
      <c r="H1655" s="158" t="str">
        <f>IF($A1655=0,"",IFERROR(INDEX(BD_Gestão!A:A,MATCH('Banco de Dados'!$B1655,BD_Gestão!$B:$B,0)),"erro"))</f>
        <v/>
      </c>
      <c r="I1655" s="162" t="str">
        <f>IF($A1655=0,"",IFERROR(INDEX(BD_Gestão!E:E,MATCH('Banco de Dados'!$B1655,BD_Gestão!$B:$B,0)),"erro"))</f>
        <v/>
      </c>
      <c r="J1655" s="186" t="str">
        <f>IF($A1655=0,"",IFERROR(INDEX(BD_Gestão!B:B,MATCH('Banco de Dados'!$B1655,BD_Gestão!$B:$B,0)),"erro"))</f>
        <v/>
      </c>
      <c r="K1655" s="158" t="str">
        <f>IF($A1655=0,"",IFERROR(INDEX(BD_Gestão!C:C,MATCH('Banco de Dados'!$B1655,BD_Gestão!$B:$B,0)),"erro"))</f>
        <v/>
      </c>
      <c r="L1655" s="158" t="str">
        <f>IF($A1655=0,"",IFERROR(INDEX(BD_Gestão!H:H,MATCH('Banco de Dados'!$B1655,BD_Gestão!$B:$B,0)),"erro"))</f>
        <v/>
      </c>
      <c r="M1655" s="161" t="str">
        <f>IF($A1655=0,"",IFERROR(INDEX(BD_Gestão!F:F,MATCH('Banco de Dados'!$B1655,BD_Gestão!$B:$B,0)),"erro"))</f>
        <v/>
      </c>
      <c r="N1655" s="161" t="str">
        <f>IF($A1655=0,"",IFERROR(INDEX(BD_Gestão!J:J,MATCH('Banco de Dados'!$B1655,BD_Gestão!$B:$B,0)),"erro"))</f>
        <v/>
      </c>
      <c r="O1655" s="164" t="str">
        <f>IF($A1655=0,"",IFERROR(INDEX(BD_Gestão!K:K,MATCH('Banco de Dados'!$B1655,BD_Gestão!$B:$B,0)),"erro"))</f>
        <v/>
      </c>
      <c r="P1655" s="169" t="str">
        <f t="shared" si="102"/>
        <v/>
      </c>
      <c r="Q1655" s="170" t="str">
        <f t="shared" si="103"/>
        <v/>
      </c>
      <c r="R1655" s="163" t="e">
        <f t="shared" si="100"/>
        <v>#VALUE!</v>
      </c>
      <c r="S1655" s="163" t="e">
        <f t="shared" si="101"/>
        <v>#VALUE!</v>
      </c>
      <c r="T1655" s="163" t="e">
        <f>INDEX(Controle!O:O,MATCH('Banco de Dados'!A1655,Controle!M:M,0))*E1655/100</f>
        <v>#N/A</v>
      </c>
    </row>
    <row r="1656" spans="1:20" hidden="1" x14ac:dyDescent="0.2">
      <c r="A1656" s="158">
        <f>BD_TS!A1655</f>
        <v>0</v>
      </c>
      <c r="B1656" s="158" t="str">
        <f>SUBSTITUTE(SUBSTITUTE(BD_TS!D1655," ",""),"-","/")</f>
        <v/>
      </c>
      <c r="C1656" s="158">
        <f>BD_TS!E1655</f>
        <v>0</v>
      </c>
      <c r="D1656" s="159">
        <f>BD_TS!F1655</f>
        <v>0</v>
      </c>
      <c r="E1656" s="160">
        <f>BD_TS!B1655</f>
        <v>0</v>
      </c>
      <c r="F1656" s="161">
        <f>BD_TS!C1655</f>
        <v>0</v>
      </c>
      <c r="G1656" s="187">
        <f>BD_TS!H1655</f>
        <v>0</v>
      </c>
      <c r="H1656" s="158" t="str">
        <f>IF($A1656=0,"",IFERROR(INDEX(BD_Gestão!A:A,MATCH('Banco de Dados'!$B1656,BD_Gestão!$B:$B,0)),"erro"))</f>
        <v/>
      </c>
      <c r="I1656" s="162" t="str">
        <f>IF($A1656=0,"",IFERROR(INDEX(BD_Gestão!E:E,MATCH('Banco de Dados'!$B1656,BD_Gestão!$B:$B,0)),"erro"))</f>
        <v/>
      </c>
      <c r="J1656" s="186" t="str">
        <f>IF($A1656=0,"",IFERROR(INDEX(BD_Gestão!B:B,MATCH('Banco de Dados'!$B1656,BD_Gestão!$B:$B,0)),"erro"))</f>
        <v/>
      </c>
      <c r="K1656" s="158" t="str">
        <f>IF($A1656=0,"",IFERROR(INDEX(BD_Gestão!C:C,MATCH('Banco de Dados'!$B1656,BD_Gestão!$B:$B,0)),"erro"))</f>
        <v/>
      </c>
      <c r="L1656" s="158" t="str">
        <f>IF($A1656=0,"",IFERROR(INDEX(BD_Gestão!H:H,MATCH('Banco de Dados'!$B1656,BD_Gestão!$B:$B,0)),"erro"))</f>
        <v/>
      </c>
      <c r="M1656" s="161" t="str">
        <f>IF($A1656=0,"",IFERROR(INDEX(BD_Gestão!F:F,MATCH('Banco de Dados'!$B1656,BD_Gestão!$B:$B,0)),"erro"))</f>
        <v/>
      </c>
      <c r="N1656" s="161" t="str">
        <f>IF($A1656=0,"",IFERROR(INDEX(BD_Gestão!J:J,MATCH('Banco de Dados'!$B1656,BD_Gestão!$B:$B,0)),"erro"))</f>
        <v/>
      </c>
      <c r="O1656" s="164" t="str">
        <f>IF($A1656=0,"",IFERROR(INDEX(BD_Gestão!K:K,MATCH('Banco de Dados'!$B1656,BD_Gestão!$B:$B,0)),"erro"))</f>
        <v/>
      </c>
      <c r="P1656" s="169" t="str">
        <f t="shared" si="102"/>
        <v/>
      </c>
      <c r="Q1656" s="170" t="str">
        <f t="shared" si="103"/>
        <v/>
      </c>
      <c r="R1656" s="163" t="e">
        <f t="shared" si="100"/>
        <v>#VALUE!</v>
      </c>
      <c r="S1656" s="163" t="e">
        <f t="shared" si="101"/>
        <v>#VALUE!</v>
      </c>
      <c r="T1656" s="163" t="e">
        <f>INDEX(Controle!O:O,MATCH('Banco de Dados'!A1656,Controle!M:M,0))*E1656/100</f>
        <v>#N/A</v>
      </c>
    </row>
    <row r="1657" spans="1:20" hidden="1" x14ac:dyDescent="0.2">
      <c r="A1657" s="158">
        <f>BD_TS!A1656</f>
        <v>0</v>
      </c>
      <c r="B1657" s="158" t="str">
        <f>SUBSTITUTE(SUBSTITUTE(BD_TS!D1656," ",""),"-","/")</f>
        <v/>
      </c>
      <c r="C1657" s="158">
        <f>BD_TS!E1656</f>
        <v>0</v>
      </c>
      <c r="D1657" s="159">
        <f>BD_TS!F1656</f>
        <v>0</v>
      </c>
      <c r="E1657" s="160">
        <f>BD_TS!B1656</f>
        <v>0</v>
      </c>
      <c r="F1657" s="161">
        <f>BD_TS!C1656</f>
        <v>0</v>
      </c>
      <c r="G1657" s="187">
        <f>BD_TS!H1656</f>
        <v>0</v>
      </c>
      <c r="H1657" s="158" t="str">
        <f>IF($A1657=0,"",IFERROR(INDEX(BD_Gestão!A:A,MATCH('Banco de Dados'!$B1657,BD_Gestão!$B:$B,0)),"erro"))</f>
        <v/>
      </c>
      <c r="I1657" s="162" t="str">
        <f>IF($A1657=0,"",IFERROR(INDEX(BD_Gestão!E:E,MATCH('Banco de Dados'!$B1657,BD_Gestão!$B:$B,0)),"erro"))</f>
        <v/>
      </c>
      <c r="J1657" s="186" t="str">
        <f>IF($A1657=0,"",IFERROR(INDEX(BD_Gestão!B:B,MATCH('Banco de Dados'!$B1657,BD_Gestão!$B:$B,0)),"erro"))</f>
        <v/>
      </c>
      <c r="K1657" s="158" t="str">
        <f>IF($A1657=0,"",IFERROR(INDEX(BD_Gestão!C:C,MATCH('Banco de Dados'!$B1657,BD_Gestão!$B:$B,0)),"erro"))</f>
        <v/>
      </c>
      <c r="L1657" s="158" t="str">
        <f>IF($A1657=0,"",IFERROR(INDEX(BD_Gestão!H:H,MATCH('Banco de Dados'!$B1657,BD_Gestão!$B:$B,0)),"erro"))</f>
        <v/>
      </c>
      <c r="M1657" s="161" t="str">
        <f>IF($A1657=0,"",IFERROR(INDEX(BD_Gestão!F:F,MATCH('Banco de Dados'!$B1657,BD_Gestão!$B:$B,0)),"erro"))</f>
        <v/>
      </c>
      <c r="N1657" s="161" t="str">
        <f>IF($A1657=0,"",IFERROR(INDEX(BD_Gestão!J:J,MATCH('Banco de Dados'!$B1657,BD_Gestão!$B:$B,0)),"erro"))</f>
        <v/>
      </c>
      <c r="O1657" s="164" t="str">
        <f>IF($A1657=0,"",IFERROR(INDEX(BD_Gestão!K:K,MATCH('Banco de Dados'!$B1657,BD_Gestão!$B:$B,0)),"erro"))</f>
        <v/>
      </c>
      <c r="P1657" s="169" t="str">
        <f t="shared" si="102"/>
        <v/>
      </c>
      <c r="Q1657" s="170" t="str">
        <f t="shared" si="103"/>
        <v/>
      </c>
      <c r="R1657" s="163" t="e">
        <f t="shared" si="100"/>
        <v>#VALUE!</v>
      </c>
      <c r="S1657" s="163" t="e">
        <f t="shared" si="101"/>
        <v>#VALUE!</v>
      </c>
      <c r="T1657" s="163" t="e">
        <f>INDEX(Controle!O:O,MATCH('Banco de Dados'!A1657,Controle!M:M,0))*E1657/100</f>
        <v>#N/A</v>
      </c>
    </row>
    <row r="1658" spans="1:20" hidden="1" x14ac:dyDescent="0.2">
      <c r="A1658" s="158">
        <f>BD_TS!A1657</f>
        <v>0</v>
      </c>
      <c r="B1658" s="158" t="str">
        <f>SUBSTITUTE(SUBSTITUTE(BD_TS!D1657," ",""),"-","/")</f>
        <v/>
      </c>
      <c r="C1658" s="158">
        <f>BD_TS!E1657</f>
        <v>0</v>
      </c>
      <c r="D1658" s="159">
        <f>BD_TS!F1657</f>
        <v>0</v>
      </c>
      <c r="E1658" s="160">
        <f>BD_TS!B1657</f>
        <v>0</v>
      </c>
      <c r="F1658" s="161">
        <f>BD_TS!C1657</f>
        <v>0</v>
      </c>
      <c r="G1658" s="187">
        <f>BD_TS!H1657</f>
        <v>0</v>
      </c>
      <c r="H1658" s="158" t="str">
        <f>IF($A1658=0,"",IFERROR(INDEX(BD_Gestão!A:A,MATCH('Banco de Dados'!$B1658,BD_Gestão!$B:$B,0)),"erro"))</f>
        <v/>
      </c>
      <c r="I1658" s="162" t="str">
        <f>IF($A1658=0,"",IFERROR(INDEX(BD_Gestão!E:E,MATCH('Banco de Dados'!$B1658,BD_Gestão!$B:$B,0)),"erro"))</f>
        <v/>
      </c>
      <c r="J1658" s="186" t="str">
        <f>IF($A1658=0,"",IFERROR(INDEX(BD_Gestão!B:B,MATCH('Banco de Dados'!$B1658,BD_Gestão!$B:$B,0)),"erro"))</f>
        <v/>
      </c>
      <c r="K1658" s="158" t="str">
        <f>IF($A1658=0,"",IFERROR(INDEX(BD_Gestão!C:C,MATCH('Banco de Dados'!$B1658,BD_Gestão!$B:$B,0)),"erro"))</f>
        <v/>
      </c>
      <c r="L1658" s="158" t="str">
        <f>IF($A1658=0,"",IFERROR(INDEX(BD_Gestão!H:H,MATCH('Banco de Dados'!$B1658,BD_Gestão!$B:$B,0)),"erro"))</f>
        <v/>
      </c>
      <c r="M1658" s="161" t="str">
        <f>IF($A1658=0,"",IFERROR(INDEX(BD_Gestão!F:F,MATCH('Banco de Dados'!$B1658,BD_Gestão!$B:$B,0)),"erro"))</f>
        <v/>
      </c>
      <c r="N1658" s="161" t="str">
        <f>IF($A1658=0,"",IFERROR(INDEX(BD_Gestão!J:J,MATCH('Banco de Dados'!$B1658,BD_Gestão!$B:$B,0)),"erro"))</f>
        <v/>
      </c>
      <c r="O1658" s="164" t="str">
        <f>IF($A1658=0,"",IFERROR(INDEX(BD_Gestão!K:K,MATCH('Banco de Dados'!$B1658,BD_Gestão!$B:$B,0)),"erro"))</f>
        <v/>
      </c>
      <c r="P1658" s="169" t="str">
        <f t="shared" si="102"/>
        <v/>
      </c>
      <c r="Q1658" s="170" t="str">
        <f t="shared" si="103"/>
        <v/>
      </c>
      <c r="R1658" s="163" t="e">
        <f t="shared" si="100"/>
        <v>#VALUE!</v>
      </c>
      <c r="S1658" s="163" t="e">
        <f t="shared" si="101"/>
        <v>#VALUE!</v>
      </c>
      <c r="T1658" s="163" t="e">
        <f>INDEX(Controle!O:O,MATCH('Banco de Dados'!A1658,Controle!M:M,0))*E1658/100</f>
        <v>#N/A</v>
      </c>
    </row>
    <row r="1659" spans="1:20" hidden="1" x14ac:dyDescent="0.2">
      <c r="A1659" s="158">
        <f>BD_TS!A1658</f>
        <v>0</v>
      </c>
      <c r="B1659" s="158" t="str">
        <f>SUBSTITUTE(SUBSTITUTE(BD_TS!D1658," ",""),"-","/")</f>
        <v/>
      </c>
      <c r="C1659" s="158">
        <f>BD_TS!E1658</f>
        <v>0</v>
      </c>
      <c r="D1659" s="159">
        <f>BD_TS!F1658</f>
        <v>0</v>
      </c>
      <c r="E1659" s="160">
        <f>BD_TS!B1658</f>
        <v>0</v>
      </c>
      <c r="F1659" s="161">
        <f>BD_TS!C1658</f>
        <v>0</v>
      </c>
      <c r="G1659" s="187">
        <f>BD_TS!H1658</f>
        <v>0</v>
      </c>
      <c r="H1659" s="158" t="str">
        <f>IF($A1659=0,"",IFERROR(INDEX(BD_Gestão!A:A,MATCH('Banco de Dados'!$B1659,BD_Gestão!$B:$B,0)),"erro"))</f>
        <v/>
      </c>
      <c r="I1659" s="162" t="str">
        <f>IF($A1659=0,"",IFERROR(INDEX(BD_Gestão!E:E,MATCH('Banco de Dados'!$B1659,BD_Gestão!$B:$B,0)),"erro"))</f>
        <v/>
      </c>
      <c r="J1659" s="186" t="str">
        <f>IF($A1659=0,"",IFERROR(INDEX(BD_Gestão!B:B,MATCH('Banco de Dados'!$B1659,BD_Gestão!$B:$B,0)),"erro"))</f>
        <v/>
      </c>
      <c r="K1659" s="158" t="str">
        <f>IF($A1659=0,"",IFERROR(INDEX(BD_Gestão!C:C,MATCH('Banco de Dados'!$B1659,BD_Gestão!$B:$B,0)),"erro"))</f>
        <v/>
      </c>
      <c r="L1659" s="158" t="str">
        <f>IF($A1659=0,"",IFERROR(INDEX(BD_Gestão!H:H,MATCH('Banco de Dados'!$B1659,BD_Gestão!$B:$B,0)),"erro"))</f>
        <v/>
      </c>
      <c r="M1659" s="161" t="str">
        <f>IF($A1659=0,"",IFERROR(INDEX(BD_Gestão!F:F,MATCH('Banco de Dados'!$B1659,BD_Gestão!$B:$B,0)),"erro"))</f>
        <v/>
      </c>
      <c r="N1659" s="161" t="str">
        <f>IF($A1659=0,"",IFERROR(INDEX(BD_Gestão!J:J,MATCH('Banco de Dados'!$B1659,BD_Gestão!$B:$B,0)),"erro"))</f>
        <v/>
      </c>
      <c r="O1659" s="164" t="str">
        <f>IF($A1659=0,"",IFERROR(INDEX(BD_Gestão!K:K,MATCH('Banco de Dados'!$B1659,BD_Gestão!$B:$B,0)),"erro"))</f>
        <v/>
      </c>
      <c r="P1659" s="169" t="str">
        <f t="shared" si="102"/>
        <v/>
      </c>
      <c r="Q1659" s="170" t="str">
        <f t="shared" si="103"/>
        <v/>
      </c>
      <c r="R1659" s="163" t="e">
        <f t="shared" si="100"/>
        <v>#VALUE!</v>
      </c>
      <c r="S1659" s="163" t="e">
        <f t="shared" si="101"/>
        <v>#VALUE!</v>
      </c>
      <c r="T1659" s="163" t="e">
        <f>INDEX(Controle!O:O,MATCH('Banco de Dados'!A1659,Controle!M:M,0))*E1659/100</f>
        <v>#N/A</v>
      </c>
    </row>
    <row r="1660" spans="1:20" hidden="1" x14ac:dyDescent="0.2">
      <c r="A1660" s="158">
        <f>BD_TS!A1659</f>
        <v>0</v>
      </c>
      <c r="B1660" s="158" t="str">
        <f>SUBSTITUTE(SUBSTITUTE(BD_TS!D1659," ",""),"-","/")</f>
        <v/>
      </c>
      <c r="C1660" s="158">
        <f>BD_TS!E1659</f>
        <v>0</v>
      </c>
      <c r="D1660" s="159">
        <f>BD_TS!F1659</f>
        <v>0</v>
      </c>
      <c r="E1660" s="160">
        <f>BD_TS!B1659</f>
        <v>0</v>
      </c>
      <c r="F1660" s="161">
        <f>BD_TS!C1659</f>
        <v>0</v>
      </c>
      <c r="G1660" s="187">
        <f>BD_TS!H1659</f>
        <v>0</v>
      </c>
      <c r="H1660" s="158" t="str">
        <f>IF($A1660=0,"",IFERROR(INDEX(BD_Gestão!A:A,MATCH('Banco de Dados'!$B1660,BD_Gestão!$B:$B,0)),"erro"))</f>
        <v/>
      </c>
      <c r="I1660" s="162" t="str">
        <f>IF($A1660=0,"",IFERROR(INDEX(BD_Gestão!E:E,MATCH('Banco de Dados'!$B1660,BD_Gestão!$B:$B,0)),"erro"))</f>
        <v/>
      </c>
      <c r="J1660" s="186" t="str">
        <f>IF($A1660=0,"",IFERROR(INDEX(BD_Gestão!B:B,MATCH('Banco de Dados'!$B1660,BD_Gestão!$B:$B,0)),"erro"))</f>
        <v/>
      </c>
      <c r="K1660" s="158" t="str">
        <f>IF($A1660=0,"",IFERROR(INDEX(BD_Gestão!C:C,MATCH('Banco de Dados'!$B1660,BD_Gestão!$B:$B,0)),"erro"))</f>
        <v/>
      </c>
      <c r="L1660" s="158" t="str">
        <f>IF($A1660=0,"",IFERROR(INDEX(BD_Gestão!H:H,MATCH('Banco de Dados'!$B1660,BD_Gestão!$B:$B,0)),"erro"))</f>
        <v/>
      </c>
      <c r="M1660" s="161" t="str">
        <f>IF($A1660=0,"",IFERROR(INDEX(BD_Gestão!F:F,MATCH('Banco de Dados'!$B1660,BD_Gestão!$B:$B,0)),"erro"))</f>
        <v/>
      </c>
      <c r="N1660" s="161" t="str">
        <f>IF($A1660=0,"",IFERROR(INDEX(BD_Gestão!J:J,MATCH('Banco de Dados'!$B1660,BD_Gestão!$B:$B,0)),"erro"))</f>
        <v/>
      </c>
      <c r="O1660" s="164" t="str">
        <f>IF($A1660=0,"",IFERROR(INDEX(BD_Gestão!K:K,MATCH('Banco de Dados'!$B1660,BD_Gestão!$B:$B,0)),"erro"))</f>
        <v/>
      </c>
      <c r="P1660" s="169" t="str">
        <f t="shared" si="102"/>
        <v/>
      </c>
      <c r="Q1660" s="170" t="str">
        <f t="shared" si="103"/>
        <v/>
      </c>
      <c r="R1660" s="163" t="e">
        <f t="shared" si="100"/>
        <v>#VALUE!</v>
      </c>
      <c r="S1660" s="163" t="e">
        <f t="shared" si="101"/>
        <v>#VALUE!</v>
      </c>
      <c r="T1660" s="163" t="e">
        <f>INDEX(Controle!O:O,MATCH('Banco de Dados'!A1660,Controle!M:M,0))*E1660/100</f>
        <v>#N/A</v>
      </c>
    </row>
    <row r="1661" spans="1:20" hidden="1" x14ac:dyDescent="0.2">
      <c r="A1661" s="158">
        <f>BD_TS!A1660</f>
        <v>0</v>
      </c>
      <c r="B1661" s="158" t="str">
        <f>SUBSTITUTE(SUBSTITUTE(BD_TS!D1660," ",""),"-","/")</f>
        <v/>
      </c>
      <c r="C1661" s="158">
        <f>BD_TS!E1660</f>
        <v>0</v>
      </c>
      <c r="D1661" s="159">
        <f>BD_TS!F1660</f>
        <v>0</v>
      </c>
      <c r="E1661" s="160">
        <f>BD_TS!B1660</f>
        <v>0</v>
      </c>
      <c r="F1661" s="161">
        <f>BD_TS!C1660</f>
        <v>0</v>
      </c>
      <c r="G1661" s="187">
        <f>BD_TS!H1660</f>
        <v>0</v>
      </c>
      <c r="H1661" s="158" t="str">
        <f>IF($A1661=0,"",IFERROR(INDEX(BD_Gestão!A:A,MATCH('Banco de Dados'!$B1661,BD_Gestão!$B:$B,0)),"erro"))</f>
        <v/>
      </c>
      <c r="I1661" s="162" t="str">
        <f>IF($A1661=0,"",IFERROR(INDEX(BD_Gestão!E:E,MATCH('Banco de Dados'!$B1661,BD_Gestão!$B:$B,0)),"erro"))</f>
        <v/>
      </c>
      <c r="J1661" s="186" t="str">
        <f>IF($A1661=0,"",IFERROR(INDEX(BD_Gestão!B:B,MATCH('Banco de Dados'!$B1661,BD_Gestão!$B:$B,0)),"erro"))</f>
        <v/>
      </c>
      <c r="K1661" s="158" t="str">
        <f>IF($A1661=0,"",IFERROR(INDEX(BD_Gestão!C:C,MATCH('Banco de Dados'!$B1661,BD_Gestão!$B:$B,0)),"erro"))</f>
        <v/>
      </c>
      <c r="L1661" s="158" t="str">
        <f>IF($A1661=0,"",IFERROR(INDEX(BD_Gestão!H:H,MATCH('Banco de Dados'!$B1661,BD_Gestão!$B:$B,0)),"erro"))</f>
        <v/>
      </c>
      <c r="M1661" s="161" t="str">
        <f>IF($A1661=0,"",IFERROR(INDEX(BD_Gestão!F:F,MATCH('Banco de Dados'!$B1661,BD_Gestão!$B:$B,0)),"erro"))</f>
        <v/>
      </c>
      <c r="N1661" s="161" t="str">
        <f>IF($A1661=0,"",IFERROR(INDEX(BD_Gestão!J:J,MATCH('Banco de Dados'!$B1661,BD_Gestão!$B:$B,0)),"erro"))</f>
        <v/>
      </c>
      <c r="O1661" s="164" t="str">
        <f>IF($A1661=0,"",IFERROR(INDEX(BD_Gestão!K:K,MATCH('Banco de Dados'!$B1661,BD_Gestão!$B:$B,0)),"erro"))</f>
        <v/>
      </c>
      <c r="P1661" s="169" t="str">
        <f t="shared" si="102"/>
        <v/>
      </c>
      <c r="Q1661" s="170" t="str">
        <f t="shared" si="103"/>
        <v/>
      </c>
      <c r="R1661" s="163" t="e">
        <f t="shared" si="100"/>
        <v>#VALUE!</v>
      </c>
      <c r="S1661" s="163" t="e">
        <f t="shared" si="101"/>
        <v>#VALUE!</v>
      </c>
      <c r="T1661" s="163" t="e">
        <f>INDEX(Controle!O:O,MATCH('Banco de Dados'!A1661,Controle!M:M,0))*E1661/100</f>
        <v>#N/A</v>
      </c>
    </row>
    <row r="1662" spans="1:20" hidden="1" x14ac:dyDescent="0.2">
      <c r="A1662" s="158">
        <f>BD_TS!A1661</f>
        <v>0</v>
      </c>
      <c r="B1662" s="158" t="str">
        <f>SUBSTITUTE(SUBSTITUTE(BD_TS!D1661," ",""),"-","/")</f>
        <v/>
      </c>
      <c r="C1662" s="158">
        <f>BD_TS!E1661</f>
        <v>0</v>
      </c>
      <c r="D1662" s="159">
        <f>BD_TS!F1661</f>
        <v>0</v>
      </c>
      <c r="E1662" s="160">
        <f>BD_TS!B1661</f>
        <v>0</v>
      </c>
      <c r="F1662" s="161">
        <f>BD_TS!C1661</f>
        <v>0</v>
      </c>
      <c r="G1662" s="187">
        <f>BD_TS!H1661</f>
        <v>0</v>
      </c>
      <c r="H1662" s="158" t="str">
        <f>IF($A1662=0,"",IFERROR(INDEX(BD_Gestão!A:A,MATCH('Banco de Dados'!$B1662,BD_Gestão!$B:$B,0)),"erro"))</f>
        <v/>
      </c>
      <c r="I1662" s="162" t="str">
        <f>IF($A1662=0,"",IFERROR(INDEX(BD_Gestão!E:E,MATCH('Banco de Dados'!$B1662,BD_Gestão!$B:$B,0)),"erro"))</f>
        <v/>
      </c>
      <c r="J1662" s="186" t="str">
        <f>IF($A1662=0,"",IFERROR(INDEX(BD_Gestão!B:B,MATCH('Banco de Dados'!$B1662,BD_Gestão!$B:$B,0)),"erro"))</f>
        <v/>
      </c>
      <c r="K1662" s="158" t="str">
        <f>IF($A1662=0,"",IFERROR(INDEX(BD_Gestão!C:C,MATCH('Banco de Dados'!$B1662,BD_Gestão!$B:$B,0)),"erro"))</f>
        <v/>
      </c>
      <c r="L1662" s="158" t="str">
        <f>IF($A1662=0,"",IFERROR(INDEX(BD_Gestão!H:H,MATCH('Banco de Dados'!$B1662,BD_Gestão!$B:$B,0)),"erro"))</f>
        <v/>
      </c>
      <c r="M1662" s="161" t="str">
        <f>IF($A1662=0,"",IFERROR(INDEX(BD_Gestão!F:F,MATCH('Banco de Dados'!$B1662,BD_Gestão!$B:$B,0)),"erro"))</f>
        <v/>
      </c>
      <c r="N1662" s="161" t="str">
        <f>IF($A1662=0,"",IFERROR(INDEX(BD_Gestão!J:J,MATCH('Banco de Dados'!$B1662,BD_Gestão!$B:$B,0)),"erro"))</f>
        <v/>
      </c>
      <c r="O1662" s="164" t="str">
        <f>IF($A1662=0,"",IFERROR(INDEX(BD_Gestão!K:K,MATCH('Banco de Dados'!$B1662,BD_Gestão!$B:$B,0)),"erro"))</f>
        <v/>
      </c>
      <c r="P1662" s="169" t="str">
        <f t="shared" si="102"/>
        <v/>
      </c>
      <c r="Q1662" s="170" t="str">
        <f t="shared" si="103"/>
        <v/>
      </c>
      <c r="R1662" s="163" t="e">
        <f t="shared" si="100"/>
        <v>#VALUE!</v>
      </c>
      <c r="S1662" s="163" t="e">
        <f t="shared" si="101"/>
        <v>#VALUE!</v>
      </c>
      <c r="T1662" s="163" t="e">
        <f>INDEX(Controle!O:O,MATCH('Banco de Dados'!A1662,Controle!M:M,0))*E1662/100</f>
        <v>#N/A</v>
      </c>
    </row>
    <row r="1663" spans="1:20" hidden="1" x14ac:dyDescent="0.2">
      <c r="A1663" s="158">
        <f>BD_TS!A1662</f>
        <v>0</v>
      </c>
      <c r="B1663" s="158" t="str">
        <f>SUBSTITUTE(SUBSTITUTE(BD_TS!D1662," ",""),"-","/")</f>
        <v/>
      </c>
      <c r="C1663" s="158">
        <f>BD_TS!E1662</f>
        <v>0</v>
      </c>
      <c r="D1663" s="159">
        <f>BD_TS!F1662</f>
        <v>0</v>
      </c>
      <c r="E1663" s="160">
        <f>BD_TS!B1662</f>
        <v>0</v>
      </c>
      <c r="F1663" s="161">
        <f>BD_TS!C1662</f>
        <v>0</v>
      </c>
      <c r="G1663" s="187">
        <f>BD_TS!H1662</f>
        <v>0</v>
      </c>
      <c r="H1663" s="158" t="str">
        <f>IF($A1663=0,"",IFERROR(INDEX(BD_Gestão!A:A,MATCH('Banco de Dados'!$B1663,BD_Gestão!$B:$B,0)),"erro"))</f>
        <v/>
      </c>
      <c r="I1663" s="162" t="str">
        <f>IF($A1663=0,"",IFERROR(INDEX(BD_Gestão!E:E,MATCH('Banco de Dados'!$B1663,BD_Gestão!$B:$B,0)),"erro"))</f>
        <v/>
      </c>
      <c r="J1663" s="186" t="str">
        <f>IF($A1663=0,"",IFERROR(INDEX(BD_Gestão!B:B,MATCH('Banco de Dados'!$B1663,BD_Gestão!$B:$B,0)),"erro"))</f>
        <v/>
      </c>
      <c r="K1663" s="158" t="str">
        <f>IF($A1663=0,"",IFERROR(INDEX(BD_Gestão!C:C,MATCH('Banco de Dados'!$B1663,BD_Gestão!$B:$B,0)),"erro"))</f>
        <v/>
      </c>
      <c r="L1663" s="158" t="str">
        <f>IF($A1663=0,"",IFERROR(INDEX(BD_Gestão!H:H,MATCH('Banco de Dados'!$B1663,BD_Gestão!$B:$B,0)),"erro"))</f>
        <v/>
      </c>
      <c r="M1663" s="161" t="str">
        <f>IF($A1663=0,"",IFERROR(INDEX(BD_Gestão!F:F,MATCH('Banco de Dados'!$B1663,BD_Gestão!$B:$B,0)),"erro"))</f>
        <v/>
      </c>
      <c r="N1663" s="161" t="str">
        <f>IF($A1663=0,"",IFERROR(INDEX(BD_Gestão!J:J,MATCH('Banco de Dados'!$B1663,BD_Gestão!$B:$B,0)),"erro"))</f>
        <v/>
      </c>
      <c r="O1663" s="164" t="str">
        <f>IF($A1663=0,"",IFERROR(INDEX(BD_Gestão!K:K,MATCH('Banco de Dados'!$B1663,BD_Gestão!$B:$B,0)),"erro"))</f>
        <v/>
      </c>
      <c r="P1663" s="169" t="str">
        <f t="shared" si="102"/>
        <v/>
      </c>
      <c r="Q1663" s="170" t="str">
        <f t="shared" si="103"/>
        <v/>
      </c>
      <c r="R1663" s="163" t="e">
        <f t="shared" si="100"/>
        <v>#VALUE!</v>
      </c>
      <c r="S1663" s="163" t="e">
        <f t="shared" si="101"/>
        <v>#VALUE!</v>
      </c>
      <c r="T1663" s="163" t="e">
        <f>INDEX(Controle!O:O,MATCH('Banco de Dados'!A1663,Controle!M:M,0))*E1663/100</f>
        <v>#N/A</v>
      </c>
    </row>
    <row r="1664" spans="1:20" hidden="1" x14ac:dyDescent="0.2">
      <c r="A1664" s="158">
        <f>BD_TS!A1663</f>
        <v>0</v>
      </c>
      <c r="B1664" s="158" t="str">
        <f>SUBSTITUTE(SUBSTITUTE(BD_TS!D1663," ",""),"-","/")</f>
        <v/>
      </c>
      <c r="C1664" s="158">
        <f>BD_TS!E1663</f>
        <v>0</v>
      </c>
      <c r="D1664" s="159">
        <f>BD_TS!F1663</f>
        <v>0</v>
      </c>
      <c r="E1664" s="160">
        <f>BD_TS!B1663</f>
        <v>0</v>
      </c>
      <c r="F1664" s="161">
        <f>BD_TS!C1663</f>
        <v>0</v>
      </c>
      <c r="G1664" s="187">
        <f>BD_TS!H1663</f>
        <v>0</v>
      </c>
      <c r="H1664" s="158" t="str">
        <f>IF($A1664=0,"",IFERROR(INDEX(BD_Gestão!A:A,MATCH('Banco de Dados'!$B1664,BD_Gestão!$B:$B,0)),"erro"))</f>
        <v/>
      </c>
      <c r="I1664" s="162" t="str">
        <f>IF($A1664=0,"",IFERROR(INDEX(BD_Gestão!E:E,MATCH('Banco de Dados'!$B1664,BD_Gestão!$B:$B,0)),"erro"))</f>
        <v/>
      </c>
      <c r="J1664" s="186" t="str">
        <f>IF($A1664=0,"",IFERROR(INDEX(BD_Gestão!B:B,MATCH('Banco de Dados'!$B1664,BD_Gestão!$B:$B,0)),"erro"))</f>
        <v/>
      </c>
      <c r="K1664" s="158" t="str">
        <f>IF($A1664=0,"",IFERROR(INDEX(BD_Gestão!C:C,MATCH('Banco de Dados'!$B1664,BD_Gestão!$B:$B,0)),"erro"))</f>
        <v/>
      </c>
      <c r="L1664" s="158" t="str">
        <f>IF($A1664=0,"",IFERROR(INDEX(BD_Gestão!H:H,MATCH('Banco de Dados'!$B1664,BD_Gestão!$B:$B,0)),"erro"))</f>
        <v/>
      </c>
      <c r="M1664" s="161" t="str">
        <f>IF($A1664=0,"",IFERROR(INDEX(BD_Gestão!F:F,MATCH('Banco de Dados'!$B1664,BD_Gestão!$B:$B,0)),"erro"))</f>
        <v/>
      </c>
      <c r="N1664" s="161" t="str">
        <f>IF($A1664=0,"",IFERROR(INDEX(BD_Gestão!J:J,MATCH('Banco de Dados'!$B1664,BD_Gestão!$B:$B,0)),"erro"))</f>
        <v/>
      </c>
      <c r="O1664" s="164" t="str">
        <f>IF($A1664=0,"",IFERROR(INDEX(BD_Gestão!K:K,MATCH('Banco de Dados'!$B1664,BD_Gestão!$B:$B,0)),"erro"))</f>
        <v/>
      </c>
      <c r="P1664" s="169" t="str">
        <f t="shared" si="102"/>
        <v/>
      </c>
      <c r="Q1664" s="170" t="str">
        <f t="shared" si="103"/>
        <v/>
      </c>
      <c r="R1664" s="163" t="e">
        <f t="shared" si="100"/>
        <v>#VALUE!</v>
      </c>
      <c r="S1664" s="163" t="e">
        <f t="shared" si="101"/>
        <v>#VALUE!</v>
      </c>
      <c r="T1664" s="163" t="e">
        <f>INDEX(Controle!O:O,MATCH('Banco de Dados'!A1664,Controle!M:M,0))*E1664/100</f>
        <v>#N/A</v>
      </c>
    </row>
    <row r="1665" spans="1:20" hidden="1" x14ac:dyDescent="0.2">
      <c r="A1665" s="158">
        <f>BD_TS!A1664</f>
        <v>0</v>
      </c>
      <c r="B1665" s="158" t="str">
        <f>SUBSTITUTE(SUBSTITUTE(BD_TS!D1664," ",""),"-","/")</f>
        <v/>
      </c>
      <c r="C1665" s="158">
        <f>BD_TS!E1664</f>
        <v>0</v>
      </c>
      <c r="D1665" s="159">
        <f>BD_TS!F1664</f>
        <v>0</v>
      </c>
      <c r="E1665" s="160">
        <f>BD_TS!B1664</f>
        <v>0</v>
      </c>
      <c r="F1665" s="161">
        <f>BD_TS!C1664</f>
        <v>0</v>
      </c>
      <c r="G1665" s="187">
        <f>BD_TS!H1664</f>
        <v>0</v>
      </c>
      <c r="H1665" s="158" t="str">
        <f>IF($A1665=0,"",IFERROR(INDEX(BD_Gestão!A:A,MATCH('Banco de Dados'!$B1665,BD_Gestão!$B:$B,0)),"erro"))</f>
        <v/>
      </c>
      <c r="I1665" s="162" t="str">
        <f>IF($A1665=0,"",IFERROR(INDEX(BD_Gestão!E:E,MATCH('Banco de Dados'!$B1665,BD_Gestão!$B:$B,0)),"erro"))</f>
        <v/>
      </c>
      <c r="J1665" s="186" t="str">
        <f>IF($A1665=0,"",IFERROR(INDEX(BD_Gestão!B:B,MATCH('Banco de Dados'!$B1665,BD_Gestão!$B:$B,0)),"erro"))</f>
        <v/>
      </c>
      <c r="K1665" s="158" t="str">
        <f>IF($A1665=0,"",IFERROR(INDEX(BD_Gestão!C:C,MATCH('Banco de Dados'!$B1665,BD_Gestão!$B:$B,0)),"erro"))</f>
        <v/>
      </c>
      <c r="L1665" s="158" t="str">
        <f>IF($A1665=0,"",IFERROR(INDEX(BD_Gestão!H:H,MATCH('Banco de Dados'!$B1665,BD_Gestão!$B:$B,0)),"erro"))</f>
        <v/>
      </c>
      <c r="M1665" s="161" t="str">
        <f>IF($A1665=0,"",IFERROR(INDEX(BD_Gestão!F:F,MATCH('Banco de Dados'!$B1665,BD_Gestão!$B:$B,0)),"erro"))</f>
        <v/>
      </c>
      <c r="N1665" s="161" t="str">
        <f>IF($A1665=0,"",IFERROR(INDEX(BD_Gestão!J:J,MATCH('Banco de Dados'!$B1665,BD_Gestão!$B:$B,0)),"erro"))</f>
        <v/>
      </c>
      <c r="O1665" s="164" t="str">
        <f>IF($A1665=0,"",IFERROR(INDEX(BD_Gestão!K:K,MATCH('Banco de Dados'!$B1665,BD_Gestão!$B:$B,0)),"erro"))</f>
        <v/>
      </c>
      <c r="P1665" s="169" t="str">
        <f t="shared" si="102"/>
        <v/>
      </c>
      <c r="Q1665" s="170" t="str">
        <f t="shared" si="103"/>
        <v/>
      </c>
      <c r="R1665" s="163" t="e">
        <f t="shared" si="100"/>
        <v>#VALUE!</v>
      </c>
      <c r="S1665" s="163" t="e">
        <f t="shared" si="101"/>
        <v>#VALUE!</v>
      </c>
      <c r="T1665" s="163" t="e">
        <f>INDEX(Controle!O:O,MATCH('Banco de Dados'!A1665,Controle!M:M,0))*E1665/100</f>
        <v>#N/A</v>
      </c>
    </row>
    <row r="1666" spans="1:20" hidden="1" x14ac:dyDescent="0.2">
      <c r="A1666" s="158">
        <f>BD_TS!A1665</f>
        <v>0</v>
      </c>
      <c r="B1666" s="158" t="str">
        <f>SUBSTITUTE(SUBSTITUTE(BD_TS!D1665," ",""),"-","/")</f>
        <v/>
      </c>
      <c r="C1666" s="158">
        <f>BD_TS!E1665</f>
        <v>0</v>
      </c>
      <c r="D1666" s="159">
        <f>BD_TS!F1665</f>
        <v>0</v>
      </c>
      <c r="E1666" s="160">
        <f>BD_TS!B1665</f>
        <v>0</v>
      </c>
      <c r="F1666" s="161">
        <f>BD_TS!C1665</f>
        <v>0</v>
      </c>
      <c r="G1666" s="187">
        <f>BD_TS!H1665</f>
        <v>0</v>
      </c>
      <c r="H1666" s="158" t="str">
        <f>IF($A1666=0,"",IFERROR(INDEX(BD_Gestão!A:A,MATCH('Banco de Dados'!$B1666,BD_Gestão!$B:$B,0)),"erro"))</f>
        <v/>
      </c>
      <c r="I1666" s="162" t="str">
        <f>IF($A1666=0,"",IFERROR(INDEX(BD_Gestão!E:E,MATCH('Banco de Dados'!$B1666,BD_Gestão!$B:$B,0)),"erro"))</f>
        <v/>
      </c>
      <c r="J1666" s="186" t="str">
        <f>IF($A1666=0,"",IFERROR(INDEX(BD_Gestão!B:B,MATCH('Banco de Dados'!$B1666,BD_Gestão!$B:$B,0)),"erro"))</f>
        <v/>
      </c>
      <c r="K1666" s="158" t="str">
        <f>IF($A1666=0,"",IFERROR(INDEX(BD_Gestão!C:C,MATCH('Banco de Dados'!$B1666,BD_Gestão!$B:$B,0)),"erro"))</f>
        <v/>
      </c>
      <c r="L1666" s="158" t="str">
        <f>IF($A1666=0,"",IFERROR(INDEX(BD_Gestão!H:H,MATCH('Banco de Dados'!$B1666,BD_Gestão!$B:$B,0)),"erro"))</f>
        <v/>
      </c>
      <c r="M1666" s="161" t="str">
        <f>IF($A1666=0,"",IFERROR(INDEX(BD_Gestão!F:F,MATCH('Banco de Dados'!$B1666,BD_Gestão!$B:$B,0)),"erro"))</f>
        <v/>
      </c>
      <c r="N1666" s="161" t="str">
        <f>IF($A1666=0,"",IFERROR(INDEX(BD_Gestão!J:J,MATCH('Banco de Dados'!$B1666,BD_Gestão!$B:$B,0)),"erro"))</f>
        <v/>
      </c>
      <c r="O1666" s="164" t="str">
        <f>IF($A1666=0,"",IFERROR(INDEX(BD_Gestão!K:K,MATCH('Banco de Dados'!$B1666,BD_Gestão!$B:$B,0)),"erro"))</f>
        <v/>
      </c>
      <c r="P1666" s="169" t="str">
        <f t="shared" si="102"/>
        <v/>
      </c>
      <c r="Q1666" s="170" t="str">
        <f t="shared" si="103"/>
        <v/>
      </c>
      <c r="R1666" s="163" t="e">
        <f t="shared" si="100"/>
        <v>#VALUE!</v>
      </c>
      <c r="S1666" s="163" t="e">
        <f t="shared" si="101"/>
        <v>#VALUE!</v>
      </c>
      <c r="T1666" s="163" t="e">
        <f>INDEX(Controle!O:O,MATCH('Banco de Dados'!A1666,Controle!M:M,0))*E1666/100</f>
        <v>#N/A</v>
      </c>
    </row>
    <row r="1667" spans="1:20" hidden="1" x14ac:dyDescent="0.2">
      <c r="A1667" s="158">
        <f>BD_TS!A1666</f>
        <v>0</v>
      </c>
      <c r="B1667" s="158" t="str">
        <f>SUBSTITUTE(SUBSTITUTE(BD_TS!D1666," ",""),"-","/")</f>
        <v/>
      </c>
      <c r="C1667" s="158">
        <f>BD_TS!E1666</f>
        <v>0</v>
      </c>
      <c r="D1667" s="159">
        <f>BD_TS!F1666</f>
        <v>0</v>
      </c>
      <c r="E1667" s="160">
        <f>BD_TS!B1666</f>
        <v>0</v>
      </c>
      <c r="F1667" s="161">
        <f>BD_TS!C1666</f>
        <v>0</v>
      </c>
      <c r="G1667" s="187">
        <f>BD_TS!H1666</f>
        <v>0</v>
      </c>
      <c r="H1667" s="158" t="str">
        <f>IF($A1667=0,"",IFERROR(INDEX(BD_Gestão!A:A,MATCH('Banco de Dados'!$B1667,BD_Gestão!$B:$B,0)),"erro"))</f>
        <v/>
      </c>
      <c r="I1667" s="162" t="str">
        <f>IF($A1667=0,"",IFERROR(INDEX(BD_Gestão!E:E,MATCH('Banco de Dados'!$B1667,BD_Gestão!$B:$B,0)),"erro"))</f>
        <v/>
      </c>
      <c r="J1667" s="186" t="str">
        <f>IF($A1667=0,"",IFERROR(INDEX(BD_Gestão!B:B,MATCH('Banco de Dados'!$B1667,BD_Gestão!$B:$B,0)),"erro"))</f>
        <v/>
      </c>
      <c r="K1667" s="158" t="str">
        <f>IF($A1667=0,"",IFERROR(INDEX(BD_Gestão!C:C,MATCH('Banco de Dados'!$B1667,BD_Gestão!$B:$B,0)),"erro"))</f>
        <v/>
      </c>
      <c r="L1667" s="158" t="str">
        <f>IF($A1667=0,"",IFERROR(INDEX(BD_Gestão!H:H,MATCH('Banco de Dados'!$B1667,BD_Gestão!$B:$B,0)),"erro"))</f>
        <v/>
      </c>
      <c r="M1667" s="161" t="str">
        <f>IF($A1667=0,"",IFERROR(INDEX(BD_Gestão!F:F,MATCH('Banco de Dados'!$B1667,BD_Gestão!$B:$B,0)),"erro"))</f>
        <v/>
      </c>
      <c r="N1667" s="161" t="str">
        <f>IF($A1667=0,"",IFERROR(INDEX(BD_Gestão!J:J,MATCH('Banco de Dados'!$B1667,BD_Gestão!$B:$B,0)),"erro"))</f>
        <v/>
      </c>
      <c r="O1667" s="164" t="str">
        <f>IF($A1667=0,"",IFERROR(INDEX(BD_Gestão!K:K,MATCH('Banco de Dados'!$B1667,BD_Gestão!$B:$B,0)),"erro"))</f>
        <v/>
      </c>
      <c r="P1667" s="169" t="str">
        <f t="shared" si="102"/>
        <v/>
      </c>
      <c r="Q1667" s="170" t="str">
        <f t="shared" si="103"/>
        <v/>
      </c>
      <c r="R1667" s="163" t="e">
        <f t="shared" si="100"/>
        <v>#VALUE!</v>
      </c>
      <c r="S1667" s="163" t="e">
        <f t="shared" si="101"/>
        <v>#VALUE!</v>
      </c>
      <c r="T1667" s="163" t="e">
        <f>INDEX(Controle!O:O,MATCH('Banco de Dados'!A1667,Controle!M:M,0))*E1667/100</f>
        <v>#N/A</v>
      </c>
    </row>
    <row r="1668" spans="1:20" hidden="1" x14ac:dyDescent="0.2">
      <c r="A1668" s="158">
        <f>BD_TS!A1667</f>
        <v>0</v>
      </c>
      <c r="B1668" s="158" t="str">
        <f>SUBSTITUTE(SUBSTITUTE(BD_TS!D1667," ",""),"-","/")</f>
        <v/>
      </c>
      <c r="C1668" s="158">
        <f>BD_TS!E1667</f>
        <v>0</v>
      </c>
      <c r="D1668" s="159">
        <f>BD_TS!F1667</f>
        <v>0</v>
      </c>
      <c r="E1668" s="160">
        <f>BD_TS!B1667</f>
        <v>0</v>
      </c>
      <c r="F1668" s="161">
        <f>BD_TS!C1667</f>
        <v>0</v>
      </c>
      <c r="G1668" s="187">
        <f>BD_TS!H1667</f>
        <v>0</v>
      </c>
      <c r="H1668" s="158" t="str">
        <f>IF($A1668=0,"",IFERROR(INDEX(BD_Gestão!A:A,MATCH('Banco de Dados'!$B1668,BD_Gestão!$B:$B,0)),"erro"))</f>
        <v/>
      </c>
      <c r="I1668" s="162" t="str">
        <f>IF($A1668=0,"",IFERROR(INDEX(BD_Gestão!E:E,MATCH('Banco de Dados'!$B1668,BD_Gestão!$B:$B,0)),"erro"))</f>
        <v/>
      </c>
      <c r="J1668" s="186" t="str">
        <f>IF($A1668=0,"",IFERROR(INDEX(BD_Gestão!B:B,MATCH('Banco de Dados'!$B1668,BD_Gestão!$B:$B,0)),"erro"))</f>
        <v/>
      </c>
      <c r="K1668" s="158" t="str">
        <f>IF($A1668=0,"",IFERROR(INDEX(BD_Gestão!C:C,MATCH('Banco de Dados'!$B1668,BD_Gestão!$B:$B,0)),"erro"))</f>
        <v/>
      </c>
      <c r="L1668" s="158" t="str">
        <f>IF($A1668=0,"",IFERROR(INDEX(BD_Gestão!H:H,MATCH('Banco de Dados'!$B1668,BD_Gestão!$B:$B,0)),"erro"))</f>
        <v/>
      </c>
      <c r="M1668" s="161" t="str">
        <f>IF($A1668=0,"",IFERROR(INDEX(BD_Gestão!F:F,MATCH('Banco de Dados'!$B1668,BD_Gestão!$B:$B,0)),"erro"))</f>
        <v/>
      </c>
      <c r="N1668" s="161" t="str">
        <f>IF($A1668=0,"",IFERROR(INDEX(BD_Gestão!J:J,MATCH('Banco de Dados'!$B1668,BD_Gestão!$B:$B,0)),"erro"))</f>
        <v/>
      </c>
      <c r="O1668" s="164" t="str">
        <f>IF($A1668=0,"",IFERROR(INDEX(BD_Gestão!K:K,MATCH('Banco de Dados'!$B1668,BD_Gestão!$B:$B,0)),"erro"))</f>
        <v/>
      </c>
      <c r="P1668" s="169" t="str">
        <f t="shared" si="102"/>
        <v/>
      </c>
      <c r="Q1668" s="170" t="str">
        <f t="shared" si="103"/>
        <v/>
      </c>
      <c r="R1668" s="163" t="e">
        <f t="shared" si="100"/>
        <v>#VALUE!</v>
      </c>
      <c r="S1668" s="163" t="e">
        <f t="shared" si="101"/>
        <v>#VALUE!</v>
      </c>
      <c r="T1668" s="163" t="e">
        <f>INDEX(Controle!O:O,MATCH('Banco de Dados'!A1668,Controle!M:M,0))*E1668/100</f>
        <v>#N/A</v>
      </c>
    </row>
    <row r="1669" spans="1:20" hidden="1" x14ac:dyDescent="0.2">
      <c r="A1669" s="158">
        <f>BD_TS!A1668</f>
        <v>0</v>
      </c>
      <c r="B1669" s="158" t="str">
        <f>SUBSTITUTE(SUBSTITUTE(BD_TS!D1668," ",""),"-","/")</f>
        <v/>
      </c>
      <c r="C1669" s="158">
        <f>BD_TS!E1668</f>
        <v>0</v>
      </c>
      <c r="D1669" s="159">
        <f>BD_TS!F1668</f>
        <v>0</v>
      </c>
      <c r="E1669" s="160">
        <f>BD_TS!B1668</f>
        <v>0</v>
      </c>
      <c r="F1669" s="161">
        <f>BD_TS!C1668</f>
        <v>0</v>
      </c>
      <c r="G1669" s="187">
        <f>BD_TS!H1668</f>
        <v>0</v>
      </c>
      <c r="H1669" s="158" t="str">
        <f>IF($A1669=0,"",IFERROR(INDEX(BD_Gestão!A:A,MATCH('Banco de Dados'!$B1669,BD_Gestão!$B:$B,0)),"erro"))</f>
        <v/>
      </c>
      <c r="I1669" s="162" t="str">
        <f>IF($A1669=0,"",IFERROR(INDEX(BD_Gestão!E:E,MATCH('Banco de Dados'!$B1669,BD_Gestão!$B:$B,0)),"erro"))</f>
        <v/>
      </c>
      <c r="J1669" s="186" t="str">
        <f>IF($A1669=0,"",IFERROR(INDEX(BD_Gestão!B:B,MATCH('Banco de Dados'!$B1669,BD_Gestão!$B:$B,0)),"erro"))</f>
        <v/>
      </c>
      <c r="K1669" s="158" t="str">
        <f>IF($A1669=0,"",IFERROR(INDEX(BD_Gestão!C:C,MATCH('Banco de Dados'!$B1669,BD_Gestão!$B:$B,0)),"erro"))</f>
        <v/>
      </c>
      <c r="L1669" s="158" t="str">
        <f>IF($A1669=0,"",IFERROR(INDEX(BD_Gestão!H:H,MATCH('Banco de Dados'!$B1669,BD_Gestão!$B:$B,0)),"erro"))</f>
        <v/>
      </c>
      <c r="M1669" s="161" t="str">
        <f>IF($A1669=0,"",IFERROR(INDEX(BD_Gestão!F:F,MATCH('Banco de Dados'!$B1669,BD_Gestão!$B:$B,0)),"erro"))</f>
        <v/>
      </c>
      <c r="N1669" s="161" t="str">
        <f>IF($A1669=0,"",IFERROR(INDEX(BD_Gestão!J:J,MATCH('Banco de Dados'!$B1669,BD_Gestão!$B:$B,0)),"erro"))</f>
        <v/>
      </c>
      <c r="O1669" s="164" t="str">
        <f>IF($A1669=0,"",IFERROR(INDEX(BD_Gestão!K:K,MATCH('Banco de Dados'!$B1669,BD_Gestão!$B:$B,0)),"erro"))</f>
        <v/>
      </c>
      <c r="P1669" s="169" t="str">
        <f t="shared" si="102"/>
        <v/>
      </c>
      <c r="Q1669" s="170" t="str">
        <f t="shared" si="103"/>
        <v/>
      </c>
      <c r="R1669" s="163" t="e">
        <f t="shared" ref="R1669:R1732" si="104">MONTH(I1669)</f>
        <v>#VALUE!</v>
      </c>
      <c r="S1669" s="163" t="e">
        <f t="shared" ref="S1669:S1732" si="105">YEAR(I1669)</f>
        <v>#VALUE!</v>
      </c>
      <c r="T1669" s="163" t="e">
        <f>INDEX(Controle!O:O,MATCH('Banco de Dados'!A1669,Controle!M:M,0))*E1669/100</f>
        <v>#N/A</v>
      </c>
    </row>
    <row r="1670" spans="1:20" hidden="1" x14ac:dyDescent="0.2">
      <c r="A1670" s="158">
        <f>BD_TS!A1669</f>
        <v>0</v>
      </c>
      <c r="B1670" s="158" t="str">
        <f>SUBSTITUTE(SUBSTITUTE(BD_TS!D1669," ",""),"-","/")</f>
        <v/>
      </c>
      <c r="C1670" s="158">
        <f>BD_TS!E1669</f>
        <v>0</v>
      </c>
      <c r="D1670" s="159">
        <f>BD_TS!F1669</f>
        <v>0</v>
      </c>
      <c r="E1670" s="160">
        <f>BD_TS!B1669</f>
        <v>0</v>
      </c>
      <c r="F1670" s="161">
        <f>BD_TS!C1669</f>
        <v>0</v>
      </c>
      <c r="G1670" s="187">
        <f>BD_TS!H1669</f>
        <v>0</v>
      </c>
      <c r="H1670" s="158" t="str">
        <f>IF($A1670=0,"",IFERROR(INDEX(BD_Gestão!A:A,MATCH('Banco de Dados'!$B1670,BD_Gestão!$B:$B,0)),"erro"))</f>
        <v/>
      </c>
      <c r="I1670" s="162" t="str">
        <f>IF($A1670=0,"",IFERROR(INDEX(BD_Gestão!E:E,MATCH('Banco de Dados'!$B1670,BD_Gestão!$B:$B,0)),"erro"))</f>
        <v/>
      </c>
      <c r="J1670" s="186" t="str">
        <f>IF($A1670=0,"",IFERROR(INDEX(BD_Gestão!B:B,MATCH('Banco de Dados'!$B1670,BD_Gestão!$B:$B,0)),"erro"))</f>
        <v/>
      </c>
      <c r="K1670" s="158" t="str">
        <f>IF($A1670=0,"",IFERROR(INDEX(BD_Gestão!C:C,MATCH('Banco de Dados'!$B1670,BD_Gestão!$B:$B,0)),"erro"))</f>
        <v/>
      </c>
      <c r="L1670" s="158" t="str">
        <f>IF($A1670=0,"",IFERROR(INDEX(BD_Gestão!H:H,MATCH('Banco de Dados'!$B1670,BD_Gestão!$B:$B,0)),"erro"))</f>
        <v/>
      </c>
      <c r="M1670" s="161" t="str">
        <f>IF($A1670=0,"",IFERROR(INDEX(BD_Gestão!F:F,MATCH('Banco de Dados'!$B1670,BD_Gestão!$B:$B,0)),"erro"))</f>
        <v/>
      </c>
      <c r="N1670" s="161" t="str">
        <f>IF($A1670=0,"",IFERROR(INDEX(BD_Gestão!J:J,MATCH('Banco de Dados'!$B1670,BD_Gestão!$B:$B,0)),"erro"))</f>
        <v/>
      </c>
      <c r="O1670" s="164" t="str">
        <f>IF($A1670=0,"",IFERROR(INDEX(BD_Gestão!K:K,MATCH('Banco de Dados'!$B1670,BD_Gestão!$B:$B,0)),"erro"))</f>
        <v/>
      </c>
      <c r="P1670" s="169" t="str">
        <f t="shared" ref="P1670:P1733" si="106">IF(OR(H1670="erro",H1670=""),"",E1670*(MIN(O1670,1)))</f>
        <v/>
      </c>
      <c r="Q1670" s="170" t="str">
        <f t="shared" ref="Q1670:Q1733" si="107">IF(OR(H1670="erro",H1670=""),"",E1670-P1670)</f>
        <v/>
      </c>
      <c r="R1670" s="163" t="e">
        <f t="shared" si="104"/>
        <v>#VALUE!</v>
      </c>
      <c r="S1670" s="163" t="e">
        <f t="shared" si="105"/>
        <v>#VALUE!</v>
      </c>
      <c r="T1670" s="163" t="e">
        <f>INDEX(Controle!O:O,MATCH('Banco de Dados'!A1670,Controle!M:M,0))*E1670/100</f>
        <v>#N/A</v>
      </c>
    </row>
    <row r="1671" spans="1:20" hidden="1" x14ac:dyDescent="0.2">
      <c r="A1671" s="158">
        <f>BD_TS!A1670</f>
        <v>0</v>
      </c>
      <c r="B1671" s="158" t="str">
        <f>SUBSTITUTE(SUBSTITUTE(BD_TS!D1670," ",""),"-","/")</f>
        <v/>
      </c>
      <c r="C1671" s="158">
        <f>BD_TS!E1670</f>
        <v>0</v>
      </c>
      <c r="D1671" s="159">
        <f>BD_TS!F1670</f>
        <v>0</v>
      </c>
      <c r="E1671" s="160">
        <f>BD_TS!B1670</f>
        <v>0</v>
      </c>
      <c r="F1671" s="161">
        <f>BD_TS!C1670</f>
        <v>0</v>
      </c>
      <c r="G1671" s="187">
        <f>BD_TS!H1670</f>
        <v>0</v>
      </c>
      <c r="H1671" s="158" t="str">
        <f>IF($A1671=0,"",IFERROR(INDEX(BD_Gestão!A:A,MATCH('Banco de Dados'!$B1671,BD_Gestão!$B:$B,0)),"erro"))</f>
        <v/>
      </c>
      <c r="I1671" s="162" t="str">
        <f>IF($A1671=0,"",IFERROR(INDEX(BD_Gestão!E:E,MATCH('Banco de Dados'!$B1671,BD_Gestão!$B:$B,0)),"erro"))</f>
        <v/>
      </c>
      <c r="J1671" s="186" t="str">
        <f>IF($A1671=0,"",IFERROR(INDEX(BD_Gestão!B:B,MATCH('Banco de Dados'!$B1671,BD_Gestão!$B:$B,0)),"erro"))</f>
        <v/>
      </c>
      <c r="K1671" s="158" t="str">
        <f>IF($A1671=0,"",IFERROR(INDEX(BD_Gestão!C:C,MATCH('Banco de Dados'!$B1671,BD_Gestão!$B:$B,0)),"erro"))</f>
        <v/>
      </c>
      <c r="L1671" s="158" t="str">
        <f>IF($A1671=0,"",IFERROR(INDEX(BD_Gestão!H:H,MATCH('Banco de Dados'!$B1671,BD_Gestão!$B:$B,0)),"erro"))</f>
        <v/>
      </c>
      <c r="M1671" s="161" t="str">
        <f>IF($A1671=0,"",IFERROR(INDEX(BD_Gestão!F:F,MATCH('Banco de Dados'!$B1671,BD_Gestão!$B:$B,0)),"erro"))</f>
        <v/>
      </c>
      <c r="N1671" s="161" t="str">
        <f>IF($A1671=0,"",IFERROR(INDEX(BD_Gestão!J:J,MATCH('Banco de Dados'!$B1671,BD_Gestão!$B:$B,0)),"erro"))</f>
        <v/>
      </c>
      <c r="O1671" s="164" t="str">
        <f>IF($A1671=0,"",IFERROR(INDEX(BD_Gestão!K:K,MATCH('Banco de Dados'!$B1671,BD_Gestão!$B:$B,0)),"erro"))</f>
        <v/>
      </c>
      <c r="P1671" s="169" t="str">
        <f t="shared" si="106"/>
        <v/>
      </c>
      <c r="Q1671" s="170" t="str">
        <f t="shared" si="107"/>
        <v/>
      </c>
      <c r="R1671" s="163" t="e">
        <f t="shared" si="104"/>
        <v>#VALUE!</v>
      </c>
      <c r="S1671" s="163" t="e">
        <f t="shared" si="105"/>
        <v>#VALUE!</v>
      </c>
      <c r="T1671" s="163" t="e">
        <f>INDEX(Controle!O:O,MATCH('Banco de Dados'!A1671,Controle!M:M,0))*E1671/100</f>
        <v>#N/A</v>
      </c>
    </row>
    <row r="1672" spans="1:20" hidden="1" x14ac:dyDescent="0.2">
      <c r="A1672" s="158">
        <f>BD_TS!A1671</f>
        <v>0</v>
      </c>
      <c r="B1672" s="158" t="str">
        <f>SUBSTITUTE(SUBSTITUTE(BD_TS!D1671," ",""),"-","/")</f>
        <v/>
      </c>
      <c r="C1672" s="158">
        <f>BD_TS!E1671</f>
        <v>0</v>
      </c>
      <c r="D1672" s="159">
        <f>BD_TS!F1671</f>
        <v>0</v>
      </c>
      <c r="E1672" s="160">
        <f>BD_TS!B1671</f>
        <v>0</v>
      </c>
      <c r="F1672" s="161">
        <f>BD_TS!C1671</f>
        <v>0</v>
      </c>
      <c r="G1672" s="187">
        <f>BD_TS!H1671</f>
        <v>0</v>
      </c>
      <c r="H1672" s="158" t="str">
        <f>IF($A1672=0,"",IFERROR(INDEX(BD_Gestão!A:A,MATCH('Banco de Dados'!$B1672,BD_Gestão!$B:$B,0)),"erro"))</f>
        <v/>
      </c>
      <c r="I1672" s="162" t="str">
        <f>IF($A1672=0,"",IFERROR(INDEX(BD_Gestão!E:E,MATCH('Banco de Dados'!$B1672,BD_Gestão!$B:$B,0)),"erro"))</f>
        <v/>
      </c>
      <c r="J1672" s="186" t="str">
        <f>IF($A1672=0,"",IFERROR(INDEX(BD_Gestão!B:B,MATCH('Banco de Dados'!$B1672,BD_Gestão!$B:$B,0)),"erro"))</f>
        <v/>
      </c>
      <c r="K1672" s="158" t="str">
        <f>IF($A1672=0,"",IFERROR(INDEX(BD_Gestão!C:C,MATCH('Banco de Dados'!$B1672,BD_Gestão!$B:$B,0)),"erro"))</f>
        <v/>
      </c>
      <c r="L1672" s="158" t="str">
        <f>IF($A1672=0,"",IFERROR(INDEX(BD_Gestão!H:H,MATCH('Banco de Dados'!$B1672,BD_Gestão!$B:$B,0)),"erro"))</f>
        <v/>
      </c>
      <c r="M1672" s="161" t="str">
        <f>IF($A1672=0,"",IFERROR(INDEX(BD_Gestão!F:F,MATCH('Banco de Dados'!$B1672,BD_Gestão!$B:$B,0)),"erro"))</f>
        <v/>
      </c>
      <c r="N1672" s="161" t="str">
        <f>IF($A1672=0,"",IFERROR(INDEX(BD_Gestão!J:J,MATCH('Banco de Dados'!$B1672,BD_Gestão!$B:$B,0)),"erro"))</f>
        <v/>
      </c>
      <c r="O1672" s="164" t="str">
        <f>IF($A1672=0,"",IFERROR(INDEX(BD_Gestão!K:K,MATCH('Banco de Dados'!$B1672,BD_Gestão!$B:$B,0)),"erro"))</f>
        <v/>
      </c>
      <c r="P1672" s="169" t="str">
        <f t="shared" si="106"/>
        <v/>
      </c>
      <c r="Q1672" s="170" t="str">
        <f t="shared" si="107"/>
        <v/>
      </c>
      <c r="R1672" s="163" t="e">
        <f t="shared" si="104"/>
        <v>#VALUE!</v>
      </c>
      <c r="S1672" s="163" t="e">
        <f t="shared" si="105"/>
        <v>#VALUE!</v>
      </c>
      <c r="T1672" s="163" t="e">
        <f>INDEX(Controle!O:O,MATCH('Banco de Dados'!A1672,Controle!M:M,0))*E1672/100</f>
        <v>#N/A</v>
      </c>
    </row>
    <row r="1673" spans="1:20" hidden="1" x14ac:dyDescent="0.2">
      <c r="A1673" s="158">
        <f>BD_TS!A1672</f>
        <v>0</v>
      </c>
      <c r="B1673" s="158" t="str">
        <f>SUBSTITUTE(SUBSTITUTE(BD_TS!D1672," ",""),"-","/")</f>
        <v/>
      </c>
      <c r="C1673" s="158">
        <f>BD_TS!E1672</f>
        <v>0</v>
      </c>
      <c r="D1673" s="159">
        <f>BD_TS!F1672</f>
        <v>0</v>
      </c>
      <c r="E1673" s="160">
        <f>BD_TS!B1672</f>
        <v>0</v>
      </c>
      <c r="F1673" s="161">
        <f>BD_TS!C1672</f>
        <v>0</v>
      </c>
      <c r="G1673" s="187">
        <f>BD_TS!H1672</f>
        <v>0</v>
      </c>
      <c r="H1673" s="158" t="str">
        <f>IF($A1673=0,"",IFERROR(INDEX(BD_Gestão!A:A,MATCH('Banco de Dados'!$B1673,BD_Gestão!$B:$B,0)),"erro"))</f>
        <v/>
      </c>
      <c r="I1673" s="162" t="str">
        <f>IF($A1673=0,"",IFERROR(INDEX(BD_Gestão!E:E,MATCH('Banco de Dados'!$B1673,BD_Gestão!$B:$B,0)),"erro"))</f>
        <v/>
      </c>
      <c r="J1673" s="186" t="str">
        <f>IF($A1673=0,"",IFERROR(INDEX(BD_Gestão!B:B,MATCH('Banco de Dados'!$B1673,BD_Gestão!$B:$B,0)),"erro"))</f>
        <v/>
      </c>
      <c r="K1673" s="158" t="str">
        <f>IF($A1673=0,"",IFERROR(INDEX(BD_Gestão!C:C,MATCH('Banco de Dados'!$B1673,BD_Gestão!$B:$B,0)),"erro"))</f>
        <v/>
      </c>
      <c r="L1673" s="158" t="str">
        <f>IF($A1673=0,"",IFERROR(INDEX(BD_Gestão!H:H,MATCH('Banco de Dados'!$B1673,BD_Gestão!$B:$B,0)),"erro"))</f>
        <v/>
      </c>
      <c r="M1673" s="161" t="str">
        <f>IF($A1673=0,"",IFERROR(INDEX(BD_Gestão!F:F,MATCH('Banco de Dados'!$B1673,BD_Gestão!$B:$B,0)),"erro"))</f>
        <v/>
      </c>
      <c r="N1673" s="161" t="str">
        <f>IF($A1673=0,"",IFERROR(INDEX(BD_Gestão!J:J,MATCH('Banco de Dados'!$B1673,BD_Gestão!$B:$B,0)),"erro"))</f>
        <v/>
      </c>
      <c r="O1673" s="164" t="str">
        <f>IF($A1673=0,"",IFERROR(INDEX(BD_Gestão!K:K,MATCH('Banco de Dados'!$B1673,BD_Gestão!$B:$B,0)),"erro"))</f>
        <v/>
      </c>
      <c r="P1673" s="169" t="str">
        <f t="shared" si="106"/>
        <v/>
      </c>
      <c r="Q1673" s="170" t="str">
        <f t="shared" si="107"/>
        <v/>
      </c>
      <c r="R1673" s="163" t="e">
        <f t="shared" si="104"/>
        <v>#VALUE!</v>
      </c>
      <c r="S1673" s="163" t="e">
        <f t="shared" si="105"/>
        <v>#VALUE!</v>
      </c>
      <c r="T1673" s="163" t="e">
        <f>INDEX(Controle!O:O,MATCH('Banco de Dados'!A1673,Controle!M:M,0))*E1673/100</f>
        <v>#N/A</v>
      </c>
    </row>
    <row r="1674" spans="1:20" hidden="1" x14ac:dyDescent="0.2">
      <c r="A1674" s="158">
        <f>BD_TS!A1673</f>
        <v>0</v>
      </c>
      <c r="B1674" s="158" t="str">
        <f>SUBSTITUTE(SUBSTITUTE(BD_TS!D1673," ",""),"-","/")</f>
        <v/>
      </c>
      <c r="C1674" s="158">
        <f>BD_TS!E1673</f>
        <v>0</v>
      </c>
      <c r="D1674" s="159">
        <f>BD_TS!F1673</f>
        <v>0</v>
      </c>
      <c r="E1674" s="160">
        <f>BD_TS!B1673</f>
        <v>0</v>
      </c>
      <c r="F1674" s="161">
        <f>BD_TS!C1673</f>
        <v>0</v>
      </c>
      <c r="G1674" s="187">
        <f>BD_TS!H1673</f>
        <v>0</v>
      </c>
      <c r="H1674" s="158" t="str">
        <f>IF($A1674=0,"",IFERROR(INDEX(BD_Gestão!A:A,MATCH('Banco de Dados'!$B1674,BD_Gestão!$B:$B,0)),"erro"))</f>
        <v/>
      </c>
      <c r="I1674" s="162" t="str">
        <f>IF($A1674=0,"",IFERROR(INDEX(BD_Gestão!E:E,MATCH('Banco de Dados'!$B1674,BD_Gestão!$B:$B,0)),"erro"))</f>
        <v/>
      </c>
      <c r="J1674" s="186" t="str">
        <f>IF($A1674=0,"",IFERROR(INDEX(BD_Gestão!B:B,MATCH('Banco de Dados'!$B1674,BD_Gestão!$B:$B,0)),"erro"))</f>
        <v/>
      </c>
      <c r="K1674" s="158" t="str">
        <f>IF($A1674=0,"",IFERROR(INDEX(BD_Gestão!C:C,MATCH('Banco de Dados'!$B1674,BD_Gestão!$B:$B,0)),"erro"))</f>
        <v/>
      </c>
      <c r="L1674" s="158" t="str">
        <f>IF($A1674=0,"",IFERROR(INDEX(BD_Gestão!H:H,MATCH('Banco de Dados'!$B1674,BD_Gestão!$B:$B,0)),"erro"))</f>
        <v/>
      </c>
      <c r="M1674" s="161" t="str">
        <f>IF($A1674=0,"",IFERROR(INDEX(BD_Gestão!F:F,MATCH('Banco de Dados'!$B1674,BD_Gestão!$B:$B,0)),"erro"))</f>
        <v/>
      </c>
      <c r="N1674" s="161" t="str">
        <f>IF($A1674=0,"",IFERROR(INDEX(BD_Gestão!J:J,MATCH('Banco de Dados'!$B1674,BD_Gestão!$B:$B,0)),"erro"))</f>
        <v/>
      </c>
      <c r="O1674" s="164" t="str">
        <f>IF($A1674=0,"",IFERROR(INDEX(BD_Gestão!K:K,MATCH('Banco de Dados'!$B1674,BD_Gestão!$B:$B,0)),"erro"))</f>
        <v/>
      </c>
      <c r="P1674" s="169" t="str">
        <f t="shared" si="106"/>
        <v/>
      </c>
      <c r="Q1674" s="170" t="str">
        <f t="shared" si="107"/>
        <v/>
      </c>
      <c r="R1674" s="163" t="e">
        <f t="shared" si="104"/>
        <v>#VALUE!</v>
      </c>
      <c r="S1674" s="163" t="e">
        <f t="shared" si="105"/>
        <v>#VALUE!</v>
      </c>
      <c r="T1674" s="163" t="e">
        <f>INDEX(Controle!O:O,MATCH('Banco de Dados'!A1674,Controle!M:M,0))*E1674/100</f>
        <v>#N/A</v>
      </c>
    </row>
    <row r="1675" spans="1:20" hidden="1" x14ac:dyDescent="0.2">
      <c r="A1675" s="158">
        <f>BD_TS!A1674</f>
        <v>0</v>
      </c>
      <c r="B1675" s="158" t="str">
        <f>SUBSTITUTE(SUBSTITUTE(BD_TS!D1674," ",""),"-","/")</f>
        <v/>
      </c>
      <c r="C1675" s="158">
        <f>BD_TS!E1674</f>
        <v>0</v>
      </c>
      <c r="D1675" s="159">
        <f>BD_TS!F1674</f>
        <v>0</v>
      </c>
      <c r="E1675" s="160">
        <f>BD_TS!B1674</f>
        <v>0</v>
      </c>
      <c r="F1675" s="161">
        <f>BD_TS!C1674</f>
        <v>0</v>
      </c>
      <c r="G1675" s="187">
        <f>BD_TS!H1674</f>
        <v>0</v>
      </c>
      <c r="H1675" s="158" t="str">
        <f>IF($A1675=0,"",IFERROR(INDEX(BD_Gestão!A:A,MATCH('Banco de Dados'!$B1675,BD_Gestão!$B:$B,0)),"erro"))</f>
        <v/>
      </c>
      <c r="I1675" s="162" t="str">
        <f>IF($A1675=0,"",IFERROR(INDEX(BD_Gestão!E:E,MATCH('Banco de Dados'!$B1675,BD_Gestão!$B:$B,0)),"erro"))</f>
        <v/>
      </c>
      <c r="J1675" s="186" t="str">
        <f>IF($A1675=0,"",IFERROR(INDEX(BD_Gestão!B:B,MATCH('Banco de Dados'!$B1675,BD_Gestão!$B:$B,0)),"erro"))</f>
        <v/>
      </c>
      <c r="K1675" s="158" t="str">
        <f>IF($A1675=0,"",IFERROR(INDEX(BD_Gestão!C:C,MATCH('Banco de Dados'!$B1675,BD_Gestão!$B:$B,0)),"erro"))</f>
        <v/>
      </c>
      <c r="L1675" s="158" t="str">
        <f>IF($A1675=0,"",IFERROR(INDEX(BD_Gestão!H:H,MATCH('Banco de Dados'!$B1675,BD_Gestão!$B:$B,0)),"erro"))</f>
        <v/>
      </c>
      <c r="M1675" s="161" t="str">
        <f>IF($A1675=0,"",IFERROR(INDEX(BD_Gestão!F:F,MATCH('Banco de Dados'!$B1675,BD_Gestão!$B:$B,0)),"erro"))</f>
        <v/>
      </c>
      <c r="N1675" s="161" t="str">
        <f>IF($A1675=0,"",IFERROR(INDEX(BD_Gestão!J:J,MATCH('Banco de Dados'!$B1675,BD_Gestão!$B:$B,0)),"erro"))</f>
        <v/>
      </c>
      <c r="O1675" s="164" t="str">
        <f>IF($A1675=0,"",IFERROR(INDEX(BD_Gestão!K:K,MATCH('Banco de Dados'!$B1675,BD_Gestão!$B:$B,0)),"erro"))</f>
        <v/>
      </c>
      <c r="P1675" s="169" t="str">
        <f t="shared" si="106"/>
        <v/>
      </c>
      <c r="Q1675" s="170" t="str">
        <f t="shared" si="107"/>
        <v/>
      </c>
      <c r="R1675" s="163" t="e">
        <f t="shared" si="104"/>
        <v>#VALUE!</v>
      </c>
      <c r="S1675" s="163" t="e">
        <f t="shared" si="105"/>
        <v>#VALUE!</v>
      </c>
      <c r="T1675" s="163" t="e">
        <f>INDEX(Controle!O:O,MATCH('Banco de Dados'!A1675,Controle!M:M,0))*E1675/100</f>
        <v>#N/A</v>
      </c>
    </row>
    <row r="1676" spans="1:20" hidden="1" x14ac:dyDescent="0.2">
      <c r="A1676" s="158">
        <f>BD_TS!A1675</f>
        <v>0</v>
      </c>
      <c r="B1676" s="158" t="str">
        <f>SUBSTITUTE(SUBSTITUTE(BD_TS!D1675," ",""),"-","/")</f>
        <v/>
      </c>
      <c r="C1676" s="158">
        <f>BD_TS!E1675</f>
        <v>0</v>
      </c>
      <c r="D1676" s="159">
        <f>BD_TS!F1675</f>
        <v>0</v>
      </c>
      <c r="E1676" s="160">
        <f>BD_TS!B1675</f>
        <v>0</v>
      </c>
      <c r="F1676" s="161">
        <f>BD_TS!C1675</f>
        <v>0</v>
      </c>
      <c r="G1676" s="187">
        <f>BD_TS!H1675</f>
        <v>0</v>
      </c>
      <c r="H1676" s="158" t="str">
        <f>IF($A1676=0,"",IFERROR(INDEX(BD_Gestão!A:A,MATCH('Banco de Dados'!$B1676,BD_Gestão!$B:$B,0)),"erro"))</f>
        <v/>
      </c>
      <c r="I1676" s="162" t="str">
        <f>IF($A1676=0,"",IFERROR(INDEX(BD_Gestão!E:E,MATCH('Banco de Dados'!$B1676,BD_Gestão!$B:$B,0)),"erro"))</f>
        <v/>
      </c>
      <c r="J1676" s="186" t="str">
        <f>IF($A1676=0,"",IFERROR(INDEX(BD_Gestão!B:B,MATCH('Banco de Dados'!$B1676,BD_Gestão!$B:$B,0)),"erro"))</f>
        <v/>
      </c>
      <c r="K1676" s="158" t="str">
        <f>IF($A1676=0,"",IFERROR(INDEX(BD_Gestão!C:C,MATCH('Banco de Dados'!$B1676,BD_Gestão!$B:$B,0)),"erro"))</f>
        <v/>
      </c>
      <c r="L1676" s="158" t="str">
        <f>IF($A1676=0,"",IFERROR(INDEX(BD_Gestão!H:H,MATCH('Banco de Dados'!$B1676,BD_Gestão!$B:$B,0)),"erro"))</f>
        <v/>
      </c>
      <c r="M1676" s="161" t="str">
        <f>IF($A1676=0,"",IFERROR(INDEX(BD_Gestão!F:F,MATCH('Banco de Dados'!$B1676,BD_Gestão!$B:$B,0)),"erro"))</f>
        <v/>
      </c>
      <c r="N1676" s="161" t="str">
        <f>IF($A1676=0,"",IFERROR(INDEX(BD_Gestão!J:J,MATCH('Banco de Dados'!$B1676,BD_Gestão!$B:$B,0)),"erro"))</f>
        <v/>
      </c>
      <c r="O1676" s="164" t="str">
        <f>IF($A1676=0,"",IFERROR(INDEX(BD_Gestão!K:K,MATCH('Banco de Dados'!$B1676,BD_Gestão!$B:$B,0)),"erro"))</f>
        <v/>
      </c>
      <c r="P1676" s="169" t="str">
        <f t="shared" si="106"/>
        <v/>
      </c>
      <c r="Q1676" s="170" t="str">
        <f t="shared" si="107"/>
        <v/>
      </c>
      <c r="R1676" s="163" t="e">
        <f t="shared" si="104"/>
        <v>#VALUE!</v>
      </c>
      <c r="S1676" s="163" t="e">
        <f t="shared" si="105"/>
        <v>#VALUE!</v>
      </c>
      <c r="T1676" s="163" t="e">
        <f>INDEX(Controle!O:O,MATCH('Banco de Dados'!A1676,Controle!M:M,0))*E1676/100</f>
        <v>#N/A</v>
      </c>
    </row>
    <row r="1677" spans="1:20" hidden="1" x14ac:dyDescent="0.2">
      <c r="A1677" s="158">
        <f>BD_TS!A1676</f>
        <v>0</v>
      </c>
      <c r="B1677" s="158" t="str">
        <f>SUBSTITUTE(SUBSTITUTE(BD_TS!D1676," ",""),"-","/")</f>
        <v/>
      </c>
      <c r="C1677" s="158">
        <f>BD_TS!E1676</f>
        <v>0</v>
      </c>
      <c r="D1677" s="159">
        <f>BD_TS!F1676</f>
        <v>0</v>
      </c>
      <c r="E1677" s="160">
        <f>BD_TS!B1676</f>
        <v>0</v>
      </c>
      <c r="F1677" s="161">
        <f>BD_TS!C1676</f>
        <v>0</v>
      </c>
      <c r="G1677" s="187">
        <f>BD_TS!H1676</f>
        <v>0</v>
      </c>
      <c r="H1677" s="158" t="str">
        <f>IF($A1677=0,"",IFERROR(INDEX(BD_Gestão!A:A,MATCH('Banco de Dados'!$B1677,BD_Gestão!$B:$B,0)),"erro"))</f>
        <v/>
      </c>
      <c r="I1677" s="162" t="str">
        <f>IF($A1677=0,"",IFERROR(INDEX(BD_Gestão!E:E,MATCH('Banco de Dados'!$B1677,BD_Gestão!$B:$B,0)),"erro"))</f>
        <v/>
      </c>
      <c r="J1677" s="186" t="str">
        <f>IF($A1677=0,"",IFERROR(INDEX(BD_Gestão!B:B,MATCH('Banco de Dados'!$B1677,BD_Gestão!$B:$B,0)),"erro"))</f>
        <v/>
      </c>
      <c r="K1677" s="158" t="str">
        <f>IF($A1677=0,"",IFERROR(INDEX(BD_Gestão!C:C,MATCH('Banco de Dados'!$B1677,BD_Gestão!$B:$B,0)),"erro"))</f>
        <v/>
      </c>
      <c r="L1677" s="158" t="str">
        <f>IF($A1677=0,"",IFERROR(INDEX(BD_Gestão!H:H,MATCH('Banco de Dados'!$B1677,BD_Gestão!$B:$B,0)),"erro"))</f>
        <v/>
      </c>
      <c r="M1677" s="161" t="str">
        <f>IF($A1677=0,"",IFERROR(INDEX(BD_Gestão!F:F,MATCH('Banco de Dados'!$B1677,BD_Gestão!$B:$B,0)),"erro"))</f>
        <v/>
      </c>
      <c r="N1677" s="161" t="str">
        <f>IF($A1677=0,"",IFERROR(INDEX(BD_Gestão!J:J,MATCH('Banco de Dados'!$B1677,BD_Gestão!$B:$B,0)),"erro"))</f>
        <v/>
      </c>
      <c r="O1677" s="164" t="str">
        <f>IF($A1677=0,"",IFERROR(INDEX(BD_Gestão!K:K,MATCH('Banco de Dados'!$B1677,BD_Gestão!$B:$B,0)),"erro"))</f>
        <v/>
      </c>
      <c r="P1677" s="169" t="str">
        <f t="shared" si="106"/>
        <v/>
      </c>
      <c r="Q1677" s="170" t="str">
        <f t="shared" si="107"/>
        <v/>
      </c>
      <c r="R1677" s="163" t="e">
        <f t="shared" si="104"/>
        <v>#VALUE!</v>
      </c>
      <c r="S1677" s="163" t="e">
        <f t="shared" si="105"/>
        <v>#VALUE!</v>
      </c>
      <c r="T1677" s="163" t="e">
        <f>INDEX(Controle!O:O,MATCH('Banco de Dados'!A1677,Controle!M:M,0))*E1677/100</f>
        <v>#N/A</v>
      </c>
    </row>
    <row r="1678" spans="1:20" hidden="1" x14ac:dyDescent="0.2">
      <c r="A1678" s="158">
        <f>BD_TS!A1677</f>
        <v>0</v>
      </c>
      <c r="B1678" s="158" t="str">
        <f>SUBSTITUTE(SUBSTITUTE(BD_TS!D1677," ",""),"-","/")</f>
        <v/>
      </c>
      <c r="C1678" s="158">
        <f>BD_TS!E1677</f>
        <v>0</v>
      </c>
      <c r="D1678" s="159">
        <f>BD_TS!F1677</f>
        <v>0</v>
      </c>
      <c r="E1678" s="160">
        <f>BD_TS!B1677</f>
        <v>0</v>
      </c>
      <c r="F1678" s="161">
        <f>BD_TS!C1677</f>
        <v>0</v>
      </c>
      <c r="G1678" s="187">
        <f>BD_TS!H1677</f>
        <v>0</v>
      </c>
      <c r="H1678" s="158" t="str">
        <f>IF($A1678=0,"",IFERROR(INDEX(BD_Gestão!A:A,MATCH('Banco de Dados'!$B1678,BD_Gestão!$B:$B,0)),"erro"))</f>
        <v/>
      </c>
      <c r="I1678" s="162" t="str">
        <f>IF($A1678=0,"",IFERROR(INDEX(BD_Gestão!E:E,MATCH('Banco de Dados'!$B1678,BD_Gestão!$B:$B,0)),"erro"))</f>
        <v/>
      </c>
      <c r="J1678" s="186" t="str">
        <f>IF($A1678=0,"",IFERROR(INDEX(BD_Gestão!B:B,MATCH('Banco de Dados'!$B1678,BD_Gestão!$B:$B,0)),"erro"))</f>
        <v/>
      </c>
      <c r="K1678" s="158" t="str">
        <f>IF($A1678=0,"",IFERROR(INDEX(BD_Gestão!C:C,MATCH('Banco de Dados'!$B1678,BD_Gestão!$B:$B,0)),"erro"))</f>
        <v/>
      </c>
      <c r="L1678" s="158" t="str">
        <f>IF($A1678=0,"",IFERROR(INDEX(BD_Gestão!H:H,MATCH('Banco de Dados'!$B1678,BD_Gestão!$B:$B,0)),"erro"))</f>
        <v/>
      </c>
      <c r="M1678" s="161" t="str">
        <f>IF($A1678=0,"",IFERROR(INDEX(BD_Gestão!F:F,MATCH('Banco de Dados'!$B1678,BD_Gestão!$B:$B,0)),"erro"))</f>
        <v/>
      </c>
      <c r="N1678" s="161" t="str">
        <f>IF($A1678=0,"",IFERROR(INDEX(BD_Gestão!J:J,MATCH('Banco de Dados'!$B1678,BD_Gestão!$B:$B,0)),"erro"))</f>
        <v/>
      </c>
      <c r="O1678" s="164" t="str">
        <f>IF($A1678=0,"",IFERROR(INDEX(BD_Gestão!K:K,MATCH('Banco de Dados'!$B1678,BD_Gestão!$B:$B,0)),"erro"))</f>
        <v/>
      </c>
      <c r="P1678" s="169" t="str">
        <f t="shared" si="106"/>
        <v/>
      </c>
      <c r="Q1678" s="170" t="str">
        <f t="shared" si="107"/>
        <v/>
      </c>
      <c r="R1678" s="163" t="e">
        <f t="shared" si="104"/>
        <v>#VALUE!</v>
      </c>
      <c r="S1678" s="163" t="e">
        <f t="shared" si="105"/>
        <v>#VALUE!</v>
      </c>
      <c r="T1678" s="163" t="e">
        <f>INDEX(Controle!O:O,MATCH('Banco de Dados'!A1678,Controle!M:M,0))*E1678/100</f>
        <v>#N/A</v>
      </c>
    </row>
    <row r="1679" spans="1:20" hidden="1" x14ac:dyDescent="0.2">
      <c r="A1679" s="158">
        <f>BD_TS!A1678</f>
        <v>0</v>
      </c>
      <c r="B1679" s="158" t="str">
        <f>SUBSTITUTE(SUBSTITUTE(BD_TS!D1678," ",""),"-","/")</f>
        <v/>
      </c>
      <c r="C1679" s="158">
        <f>BD_TS!E1678</f>
        <v>0</v>
      </c>
      <c r="D1679" s="159">
        <f>BD_TS!F1678</f>
        <v>0</v>
      </c>
      <c r="E1679" s="160">
        <f>BD_TS!B1678</f>
        <v>0</v>
      </c>
      <c r="F1679" s="161">
        <f>BD_TS!C1678</f>
        <v>0</v>
      </c>
      <c r="G1679" s="187">
        <f>BD_TS!H1678</f>
        <v>0</v>
      </c>
      <c r="H1679" s="158" t="str">
        <f>IF($A1679=0,"",IFERROR(INDEX(BD_Gestão!A:A,MATCH('Banco de Dados'!$B1679,BD_Gestão!$B:$B,0)),"erro"))</f>
        <v/>
      </c>
      <c r="I1679" s="162" t="str">
        <f>IF($A1679=0,"",IFERROR(INDEX(BD_Gestão!E:E,MATCH('Banco de Dados'!$B1679,BD_Gestão!$B:$B,0)),"erro"))</f>
        <v/>
      </c>
      <c r="J1679" s="186" t="str">
        <f>IF($A1679=0,"",IFERROR(INDEX(BD_Gestão!B:B,MATCH('Banco de Dados'!$B1679,BD_Gestão!$B:$B,0)),"erro"))</f>
        <v/>
      </c>
      <c r="K1679" s="158" t="str">
        <f>IF($A1679=0,"",IFERROR(INDEX(BD_Gestão!C:C,MATCH('Banco de Dados'!$B1679,BD_Gestão!$B:$B,0)),"erro"))</f>
        <v/>
      </c>
      <c r="L1679" s="158" t="str">
        <f>IF($A1679=0,"",IFERROR(INDEX(BD_Gestão!H:H,MATCH('Banco de Dados'!$B1679,BD_Gestão!$B:$B,0)),"erro"))</f>
        <v/>
      </c>
      <c r="M1679" s="161" t="str">
        <f>IF($A1679=0,"",IFERROR(INDEX(BD_Gestão!F:F,MATCH('Banco de Dados'!$B1679,BD_Gestão!$B:$B,0)),"erro"))</f>
        <v/>
      </c>
      <c r="N1679" s="161" t="str">
        <f>IF($A1679=0,"",IFERROR(INDEX(BD_Gestão!J:J,MATCH('Banco de Dados'!$B1679,BD_Gestão!$B:$B,0)),"erro"))</f>
        <v/>
      </c>
      <c r="O1679" s="164" t="str">
        <f>IF($A1679=0,"",IFERROR(INDEX(BD_Gestão!K:K,MATCH('Banco de Dados'!$B1679,BD_Gestão!$B:$B,0)),"erro"))</f>
        <v/>
      </c>
      <c r="P1679" s="169" t="str">
        <f t="shared" si="106"/>
        <v/>
      </c>
      <c r="Q1679" s="170" t="str">
        <f t="shared" si="107"/>
        <v/>
      </c>
      <c r="R1679" s="163" t="e">
        <f t="shared" si="104"/>
        <v>#VALUE!</v>
      </c>
      <c r="S1679" s="163" t="e">
        <f t="shared" si="105"/>
        <v>#VALUE!</v>
      </c>
      <c r="T1679" s="163" t="e">
        <f>INDEX(Controle!O:O,MATCH('Banco de Dados'!A1679,Controle!M:M,0))*E1679/100</f>
        <v>#N/A</v>
      </c>
    </row>
    <row r="1680" spans="1:20" hidden="1" x14ac:dyDescent="0.2">
      <c r="A1680" s="158">
        <f>BD_TS!A1679</f>
        <v>0</v>
      </c>
      <c r="B1680" s="158" t="str">
        <f>SUBSTITUTE(SUBSTITUTE(BD_TS!D1679," ",""),"-","/")</f>
        <v/>
      </c>
      <c r="C1680" s="158">
        <f>BD_TS!E1679</f>
        <v>0</v>
      </c>
      <c r="D1680" s="159">
        <f>BD_TS!F1679</f>
        <v>0</v>
      </c>
      <c r="E1680" s="160">
        <f>BD_TS!B1679</f>
        <v>0</v>
      </c>
      <c r="F1680" s="161">
        <f>BD_TS!C1679</f>
        <v>0</v>
      </c>
      <c r="G1680" s="187">
        <f>BD_TS!H1679</f>
        <v>0</v>
      </c>
      <c r="H1680" s="158" t="str">
        <f>IF($A1680=0,"",IFERROR(INDEX(BD_Gestão!A:A,MATCH('Banco de Dados'!$B1680,BD_Gestão!$B:$B,0)),"erro"))</f>
        <v/>
      </c>
      <c r="I1680" s="162" t="str">
        <f>IF($A1680=0,"",IFERROR(INDEX(BD_Gestão!E:E,MATCH('Banco de Dados'!$B1680,BD_Gestão!$B:$B,0)),"erro"))</f>
        <v/>
      </c>
      <c r="J1680" s="186" t="str">
        <f>IF($A1680=0,"",IFERROR(INDEX(BD_Gestão!B:B,MATCH('Banco de Dados'!$B1680,BD_Gestão!$B:$B,0)),"erro"))</f>
        <v/>
      </c>
      <c r="K1680" s="158" t="str">
        <f>IF($A1680=0,"",IFERROR(INDEX(BD_Gestão!C:C,MATCH('Banco de Dados'!$B1680,BD_Gestão!$B:$B,0)),"erro"))</f>
        <v/>
      </c>
      <c r="L1680" s="158" t="str">
        <f>IF($A1680=0,"",IFERROR(INDEX(BD_Gestão!H:H,MATCH('Banco de Dados'!$B1680,BD_Gestão!$B:$B,0)),"erro"))</f>
        <v/>
      </c>
      <c r="M1680" s="161" t="str">
        <f>IF($A1680=0,"",IFERROR(INDEX(BD_Gestão!F:F,MATCH('Banco de Dados'!$B1680,BD_Gestão!$B:$B,0)),"erro"))</f>
        <v/>
      </c>
      <c r="N1680" s="161" t="str">
        <f>IF($A1680=0,"",IFERROR(INDEX(BD_Gestão!J:J,MATCH('Banco de Dados'!$B1680,BD_Gestão!$B:$B,0)),"erro"))</f>
        <v/>
      </c>
      <c r="O1680" s="164" t="str">
        <f>IF($A1680=0,"",IFERROR(INDEX(BD_Gestão!K:K,MATCH('Banco de Dados'!$B1680,BD_Gestão!$B:$B,0)),"erro"))</f>
        <v/>
      </c>
      <c r="P1680" s="169" t="str">
        <f t="shared" si="106"/>
        <v/>
      </c>
      <c r="Q1680" s="170" t="str">
        <f t="shared" si="107"/>
        <v/>
      </c>
      <c r="R1680" s="163" t="e">
        <f t="shared" si="104"/>
        <v>#VALUE!</v>
      </c>
      <c r="S1680" s="163" t="e">
        <f t="shared" si="105"/>
        <v>#VALUE!</v>
      </c>
      <c r="T1680" s="163" t="e">
        <f>INDEX(Controle!O:O,MATCH('Banco de Dados'!A1680,Controle!M:M,0))*E1680/100</f>
        <v>#N/A</v>
      </c>
    </row>
    <row r="1681" spans="1:20" hidden="1" x14ac:dyDescent="0.2">
      <c r="A1681" s="158">
        <f>BD_TS!A1680</f>
        <v>0</v>
      </c>
      <c r="B1681" s="158" t="str">
        <f>SUBSTITUTE(SUBSTITUTE(BD_TS!D1680," ",""),"-","/")</f>
        <v/>
      </c>
      <c r="C1681" s="158">
        <f>BD_TS!E1680</f>
        <v>0</v>
      </c>
      <c r="D1681" s="159">
        <f>BD_TS!F1680</f>
        <v>0</v>
      </c>
      <c r="E1681" s="160">
        <f>BD_TS!B1680</f>
        <v>0</v>
      </c>
      <c r="F1681" s="161">
        <f>BD_TS!C1680</f>
        <v>0</v>
      </c>
      <c r="G1681" s="187">
        <f>BD_TS!H1680</f>
        <v>0</v>
      </c>
      <c r="H1681" s="158" t="str">
        <f>IF($A1681=0,"",IFERROR(INDEX(BD_Gestão!A:A,MATCH('Banco de Dados'!$B1681,BD_Gestão!$B:$B,0)),"erro"))</f>
        <v/>
      </c>
      <c r="I1681" s="162" t="str">
        <f>IF($A1681=0,"",IFERROR(INDEX(BD_Gestão!E:E,MATCH('Banco de Dados'!$B1681,BD_Gestão!$B:$B,0)),"erro"))</f>
        <v/>
      </c>
      <c r="J1681" s="186" t="str">
        <f>IF($A1681=0,"",IFERROR(INDEX(BD_Gestão!B:B,MATCH('Banco de Dados'!$B1681,BD_Gestão!$B:$B,0)),"erro"))</f>
        <v/>
      </c>
      <c r="K1681" s="158" t="str">
        <f>IF($A1681=0,"",IFERROR(INDEX(BD_Gestão!C:C,MATCH('Banco de Dados'!$B1681,BD_Gestão!$B:$B,0)),"erro"))</f>
        <v/>
      </c>
      <c r="L1681" s="158" t="str">
        <f>IF($A1681=0,"",IFERROR(INDEX(BD_Gestão!H:H,MATCH('Banco de Dados'!$B1681,BD_Gestão!$B:$B,0)),"erro"))</f>
        <v/>
      </c>
      <c r="M1681" s="161" t="str">
        <f>IF($A1681=0,"",IFERROR(INDEX(BD_Gestão!F:F,MATCH('Banco de Dados'!$B1681,BD_Gestão!$B:$B,0)),"erro"))</f>
        <v/>
      </c>
      <c r="N1681" s="161" t="str">
        <f>IF($A1681=0,"",IFERROR(INDEX(BD_Gestão!J:J,MATCH('Banco de Dados'!$B1681,BD_Gestão!$B:$B,0)),"erro"))</f>
        <v/>
      </c>
      <c r="O1681" s="164" t="str">
        <f>IF($A1681=0,"",IFERROR(INDEX(BD_Gestão!K:K,MATCH('Banco de Dados'!$B1681,BD_Gestão!$B:$B,0)),"erro"))</f>
        <v/>
      </c>
      <c r="P1681" s="169" t="str">
        <f t="shared" si="106"/>
        <v/>
      </c>
      <c r="Q1681" s="170" t="str">
        <f t="shared" si="107"/>
        <v/>
      </c>
      <c r="R1681" s="163" t="e">
        <f t="shared" si="104"/>
        <v>#VALUE!</v>
      </c>
      <c r="S1681" s="163" t="e">
        <f t="shared" si="105"/>
        <v>#VALUE!</v>
      </c>
      <c r="T1681" s="163" t="e">
        <f>INDEX(Controle!O:O,MATCH('Banco de Dados'!A1681,Controle!M:M,0))*E1681/100</f>
        <v>#N/A</v>
      </c>
    </row>
    <row r="1682" spans="1:20" hidden="1" x14ac:dyDescent="0.2">
      <c r="A1682" s="158">
        <f>BD_TS!A1681</f>
        <v>0</v>
      </c>
      <c r="B1682" s="158" t="str">
        <f>SUBSTITUTE(SUBSTITUTE(BD_TS!D1681," ",""),"-","/")</f>
        <v/>
      </c>
      <c r="C1682" s="158">
        <f>BD_TS!E1681</f>
        <v>0</v>
      </c>
      <c r="D1682" s="159">
        <f>BD_TS!F1681</f>
        <v>0</v>
      </c>
      <c r="E1682" s="160">
        <f>BD_TS!B1681</f>
        <v>0</v>
      </c>
      <c r="F1682" s="161">
        <f>BD_TS!C1681</f>
        <v>0</v>
      </c>
      <c r="G1682" s="187">
        <f>BD_TS!H1681</f>
        <v>0</v>
      </c>
      <c r="H1682" s="158" t="str">
        <f>IF($A1682=0,"",IFERROR(INDEX(BD_Gestão!A:A,MATCH('Banco de Dados'!$B1682,BD_Gestão!$B:$B,0)),"erro"))</f>
        <v/>
      </c>
      <c r="I1682" s="162" t="str">
        <f>IF($A1682=0,"",IFERROR(INDEX(BD_Gestão!E:E,MATCH('Banco de Dados'!$B1682,BD_Gestão!$B:$B,0)),"erro"))</f>
        <v/>
      </c>
      <c r="J1682" s="186" t="str">
        <f>IF($A1682=0,"",IFERROR(INDEX(BD_Gestão!B:B,MATCH('Banco de Dados'!$B1682,BD_Gestão!$B:$B,0)),"erro"))</f>
        <v/>
      </c>
      <c r="K1682" s="158" t="str">
        <f>IF($A1682=0,"",IFERROR(INDEX(BD_Gestão!C:C,MATCH('Banco de Dados'!$B1682,BD_Gestão!$B:$B,0)),"erro"))</f>
        <v/>
      </c>
      <c r="L1682" s="158" t="str">
        <f>IF($A1682=0,"",IFERROR(INDEX(BD_Gestão!H:H,MATCH('Banco de Dados'!$B1682,BD_Gestão!$B:$B,0)),"erro"))</f>
        <v/>
      </c>
      <c r="M1682" s="161" t="str">
        <f>IF($A1682=0,"",IFERROR(INDEX(BD_Gestão!F:F,MATCH('Banco de Dados'!$B1682,BD_Gestão!$B:$B,0)),"erro"))</f>
        <v/>
      </c>
      <c r="N1682" s="161" t="str">
        <f>IF($A1682=0,"",IFERROR(INDEX(BD_Gestão!J:J,MATCH('Banco de Dados'!$B1682,BD_Gestão!$B:$B,0)),"erro"))</f>
        <v/>
      </c>
      <c r="O1682" s="164" t="str">
        <f>IF($A1682=0,"",IFERROR(INDEX(BD_Gestão!K:K,MATCH('Banco de Dados'!$B1682,BD_Gestão!$B:$B,0)),"erro"))</f>
        <v/>
      </c>
      <c r="P1682" s="169" t="str">
        <f t="shared" si="106"/>
        <v/>
      </c>
      <c r="Q1682" s="170" t="str">
        <f t="shared" si="107"/>
        <v/>
      </c>
      <c r="R1682" s="163" t="e">
        <f t="shared" si="104"/>
        <v>#VALUE!</v>
      </c>
      <c r="S1682" s="163" t="e">
        <f t="shared" si="105"/>
        <v>#VALUE!</v>
      </c>
      <c r="T1682" s="163" t="e">
        <f>INDEX(Controle!O:O,MATCH('Banco de Dados'!A1682,Controle!M:M,0))*E1682/100</f>
        <v>#N/A</v>
      </c>
    </row>
    <row r="1683" spans="1:20" hidden="1" x14ac:dyDescent="0.2">
      <c r="A1683" s="158">
        <f>BD_TS!A1682</f>
        <v>0</v>
      </c>
      <c r="B1683" s="158" t="str">
        <f>SUBSTITUTE(SUBSTITUTE(BD_TS!D1682," ",""),"-","/")</f>
        <v/>
      </c>
      <c r="C1683" s="158">
        <f>BD_TS!E1682</f>
        <v>0</v>
      </c>
      <c r="D1683" s="159">
        <f>BD_TS!F1682</f>
        <v>0</v>
      </c>
      <c r="E1683" s="160">
        <f>BD_TS!B1682</f>
        <v>0</v>
      </c>
      <c r="F1683" s="161">
        <f>BD_TS!C1682</f>
        <v>0</v>
      </c>
      <c r="G1683" s="187">
        <f>BD_TS!H1682</f>
        <v>0</v>
      </c>
      <c r="H1683" s="158" t="str">
        <f>IF($A1683=0,"",IFERROR(INDEX(BD_Gestão!A:A,MATCH('Banco de Dados'!$B1683,BD_Gestão!$B:$B,0)),"erro"))</f>
        <v/>
      </c>
      <c r="I1683" s="162" t="str">
        <f>IF($A1683=0,"",IFERROR(INDEX(BD_Gestão!E:E,MATCH('Banco de Dados'!$B1683,BD_Gestão!$B:$B,0)),"erro"))</f>
        <v/>
      </c>
      <c r="J1683" s="186" t="str">
        <f>IF($A1683=0,"",IFERROR(INDEX(BD_Gestão!B:B,MATCH('Banco de Dados'!$B1683,BD_Gestão!$B:$B,0)),"erro"))</f>
        <v/>
      </c>
      <c r="K1683" s="158" t="str">
        <f>IF($A1683=0,"",IFERROR(INDEX(BD_Gestão!C:C,MATCH('Banco de Dados'!$B1683,BD_Gestão!$B:$B,0)),"erro"))</f>
        <v/>
      </c>
      <c r="L1683" s="158" t="str">
        <f>IF($A1683=0,"",IFERROR(INDEX(BD_Gestão!H:H,MATCH('Banco de Dados'!$B1683,BD_Gestão!$B:$B,0)),"erro"))</f>
        <v/>
      </c>
      <c r="M1683" s="161" t="str">
        <f>IF($A1683=0,"",IFERROR(INDEX(BD_Gestão!F:F,MATCH('Banco de Dados'!$B1683,BD_Gestão!$B:$B,0)),"erro"))</f>
        <v/>
      </c>
      <c r="N1683" s="161" t="str">
        <f>IF($A1683=0,"",IFERROR(INDEX(BD_Gestão!J:J,MATCH('Banco de Dados'!$B1683,BD_Gestão!$B:$B,0)),"erro"))</f>
        <v/>
      </c>
      <c r="O1683" s="164" t="str">
        <f>IF($A1683=0,"",IFERROR(INDEX(BD_Gestão!K:K,MATCH('Banco de Dados'!$B1683,BD_Gestão!$B:$B,0)),"erro"))</f>
        <v/>
      </c>
      <c r="P1683" s="169" t="str">
        <f t="shared" si="106"/>
        <v/>
      </c>
      <c r="Q1683" s="170" t="str">
        <f t="shared" si="107"/>
        <v/>
      </c>
      <c r="R1683" s="163" t="e">
        <f t="shared" si="104"/>
        <v>#VALUE!</v>
      </c>
      <c r="S1683" s="163" t="e">
        <f t="shared" si="105"/>
        <v>#VALUE!</v>
      </c>
      <c r="T1683" s="163" t="e">
        <f>INDEX(Controle!O:O,MATCH('Banco de Dados'!A1683,Controle!M:M,0))*E1683/100</f>
        <v>#N/A</v>
      </c>
    </row>
    <row r="1684" spans="1:20" hidden="1" x14ac:dyDescent="0.2">
      <c r="A1684" s="158">
        <f>BD_TS!A1683</f>
        <v>0</v>
      </c>
      <c r="B1684" s="158" t="str">
        <f>SUBSTITUTE(SUBSTITUTE(BD_TS!D1683," ",""),"-","/")</f>
        <v/>
      </c>
      <c r="C1684" s="158">
        <f>BD_TS!E1683</f>
        <v>0</v>
      </c>
      <c r="D1684" s="159">
        <f>BD_TS!F1683</f>
        <v>0</v>
      </c>
      <c r="E1684" s="160">
        <f>BD_TS!B1683</f>
        <v>0</v>
      </c>
      <c r="F1684" s="161">
        <f>BD_TS!C1683</f>
        <v>0</v>
      </c>
      <c r="G1684" s="187">
        <f>BD_TS!H1683</f>
        <v>0</v>
      </c>
      <c r="H1684" s="158" t="str">
        <f>IF($A1684=0,"",IFERROR(INDEX(BD_Gestão!A:A,MATCH('Banco de Dados'!$B1684,BD_Gestão!$B:$B,0)),"erro"))</f>
        <v/>
      </c>
      <c r="I1684" s="162" t="str">
        <f>IF($A1684=0,"",IFERROR(INDEX(BD_Gestão!E:E,MATCH('Banco de Dados'!$B1684,BD_Gestão!$B:$B,0)),"erro"))</f>
        <v/>
      </c>
      <c r="J1684" s="186" t="str">
        <f>IF($A1684=0,"",IFERROR(INDEX(BD_Gestão!B:B,MATCH('Banco de Dados'!$B1684,BD_Gestão!$B:$B,0)),"erro"))</f>
        <v/>
      </c>
      <c r="K1684" s="158" t="str">
        <f>IF($A1684=0,"",IFERROR(INDEX(BD_Gestão!C:C,MATCH('Banco de Dados'!$B1684,BD_Gestão!$B:$B,0)),"erro"))</f>
        <v/>
      </c>
      <c r="L1684" s="158" t="str">
        <f>IF($A1684=0,"",IFERROR(INDEX(BD_Gestão!H:H,MATCH('Banco de Dados'!$B1684,BD_Gestão!$B:$B,0)),"erro"))</f>
        <v/>
      </c>
      <c r="M1684" s="161" t="str">
        <f>IF($A1684=0,"",IFERROR(INDEX(BD_Gestão!F:F,MATCH('Banco de Dados'!$B1684,BD_Gestão!$B:$B,0)),"erro"))</f>
        <v/>
      </c>
      <c r="N1684" s="161" t="str">
        <f>IF($A1684=0,"",IFERROR(INDEX(BD_Gestão!J:J,MATCH('Banco de Dados'!$B1684,BD_Gestão!$B:$B,0)),"erro"))</f>
        <v/>
      </c>
      <c r="O1684" s="164" t="str">
        <f>IF($A1684=0,"",IFERROR(INDEX(BD_Gestão!K:K,MATCH('Banco de Dados'!$B1684,BD_Gestão!$B:$B,0)),"erro"))</f>
        <v/>
      </c>
      <c r="P1684" s="169" t="str">
        <f t="shared" si="106"/>
        <v/>
      </c>
      <c r="Q1684" s="170" t="str">
        <f t="shared" si="107"/>
        <v/>
      </c>
      <c r="R1684" s="163" t="e">
        <f t="shared" si="104"/>
        <v>#VALUE!</v>
      </c>
      <c r="S1684" s="163" t="e">
        <f t="shared" si="105"/>
        <v>#VALUE!</v>
      </c>
      <c r="T1684" s="163" t="e">
        <f>INDEX(Controle!O:O,MATCH('Banco de Dados'!A1684,Controle!M:M,0))*E1684/100</f>
        <v>#N/A</v>
      </c>
    </row>
    <row r="1685" spans="1:20" hidden="1" x14ac:dyDescent="0.2">
      <c r="A1685" s="158">
        <f>BD_TS!A1684</f>
        <v>0</v>
      </c>
      <c r="B1685" s="158" t="str">
        <f>SUBSTITUTE(SUBSTITUTE(BD_TS!D1684," ",""),"-","/")</f>
        <v/>
      </c>
      <c r="C1685" s="158">
        <f>BD_TS!E1684</f>
        <v>0</v>
      </c>
      <c r="D1685" s="159">
        <f>BD_TS!F1684</f>
        <v>0</v>
      </c>
      <c r="E1685" s="160">
        <f>BD_TS!B1684</f>
        <v>0</v>
      </c>
      <c r="F1685" s="161">
        <f>BD_TS!C1684</f>
        <v>0</v>
      </c>
      <c r="G1685" s="187">
        <f>BD_TS!H1684</f>
        <v>0</v>
      </c>
      <c r="H1685" s="158" t="str">
        <f>IF($A1685=0,"",IFERROR(INDEX(BD_Gestão!A:A,MATCH('Banco de Dados'!$B1685,BD_Gestão!$B:$B,0)),"erro"))</f>
        <v/>
      </c>
      <c r="I1685" s="162" t="str">
        <f>IF($A1685=0,"",IFERROR(INDEX(BD_Gestão!E:E,MATCH('Banco de Dados'!$B1685,BD_Gestão!$B:$B,0)),"erro"))</f>
        <v/>
      </c>
      <c r="J1685" s="186" t="str">
        <f>IF($A1685=0,"",IFERROR(INDEX(BD_Gestão!B:B,MATCH('Banco de Dados'!$B1685,BD_Gestão!$B:$B,0)),"erro"))</f>
        <v/>
      </c>
      <c r="K1685" s="158" t="str">
        <f>IF($A1685=0,"",IFERROR(INDEX(BD_Gestão!C:C,MATCH('Banco de Dados'!$B1685,BD_Gestão!$B:$B,0)),"erro"))</f>
        <v/>
      </c>
      <c r="L1685" s="158" t="str">
        <f>IF($A1685=0,"",IFERROR(INDEX(BD_Gestão!H:H,MATCH('Banco de Dados'!$B1685,BD_Gestão!$B:$B,0)),"erro"))</f>
        <v/>
      </c>
      <c r="M1685" s="161" t="str">
        <f>IF($A1685=0,"",IFERROR(INDEX(BD_Gestão!F:F,MATCH('Banco de Dados'!$B1685,BD_Gestão!$B:$B,0)),"erro"))</f>
        <v/>
      </c>
      <c r="N1685" s="161" t="str">
        <f>IF($A1685=0,"",IFERROR(INDEX(BD_Gestão!J:J,MATCH('Banco de Dados'!$B1685,BD_Gestão!$B:$B,0)),"erro"))</f>
        <v/>
      </c>
      <c r="O1685" s="164" t="str">
        <f>IF($A1685=0,"",IFERROR(INDEX(BD_Gestão!K:K,MATCH('Banco de Dados'!$B1685,BD_Gestão!$B:$B,0)),"erro"))</f>
        <v/>
      </c>
      <c r="P1685" s="169" t="str">
        <f t="shared" si="106"/>
        <v/>
      </c>
      <c r="Q1685" s="170" t="str">
        <f t="shared" si="107"/>
        <v/>
      </c>
      <c r="R1685" s="163" t="e">
        <f t="shared" si="104"/>
        <v>#VALUE!</v>
      </c>
      <c r="S1685" s="163" t="e">
        <f t="shared" si="105"/>
        <v>#VALUE!</v>
      </c>
      <c r="T1685" s="163" t="e">
        <f>INDEX(Controle!O:O,MATCH('Banco de Dados'!A1685,Controle!M:M,0))*E1685/100</f>
        <v>#N/A</v>
      </c>
    </row>
    <row r="1686" spans="1:20" hidden="1" x14ac:dyDescent="0.2">
      <c r="A1686" s="158">
        <f>BD_TS!A1685</f>
        <v>0</v>
      </c>
      <c r="B1686" s="158" t="str">
        <f>SUBSTITUTE(SUBSTITUTE(BD_TS!D1685," ",""),"-","/")</f>
        <v/>
      </c>
      <c r="C1686" s="158">
        <f>BD_TS!E1685</f>
        <v>0</v>
      </c>
      <c r="D1686" s="159">
        <f>BD_TS!F1685</f>
        <v>0</v>
      </c>
      <c r="E1686" s="160">
        <f>BD_TS!B1685</f>
        <v>0</v>
      </c>
      <c r="F1686" s="161">
        <f>BD_TS!C1685</f>
        <v>0</v>
      </c>
      <c r="G1686" s="187">
        <f>BD_TS!H1685</f>
        <v>0</v>
      </c>
      <c r="H1686" s="158" t="str">
        <f>IF($A1686=0,"",IFERROR(INDEX(BD_Gestão!A:A,MATCH('Banco de Dados'!$B1686,BD_Gestão!$B:$B,0)),"erro"))</f>
        <v/>
      </c>
      <c r="I1686" s="162" t="str">
        <f>IF($A1686=0,"",IFERROR(INDEX(BD_Gestão!E:E,MATCH('Banco de Dados'!$B1686,BD_Gestão!$B:$B,0)),"erro"))</f>
        <v/>
      </c>
      <c r="J1686" s="186" t="str">
        <f>IF($A1686=0,"",IFERROR(INDEX(BD_Gestão!B:B,MATCH('Banco de Dados'!$B1686,BD_Gestão!$B:$B,0)),"erro"))</f>
        <v/>
      </c>
      <c r="K1686" s="158" t="str">
        <f>IF($A1686=0,"",IFERROR(INDEX(BD_Gestão!C:C,MATCH('Banco de Dados'!$B1686,BD_Gestão!$B:$B,0)),"erro"))</f>
        <v/>
      </c>
      <c r="L1686" s="158" t="str">
        <f>IF($A1686=0,"",IFERROR(INDEX(BD_Gestão!H:H,MATCH('Banco de Dados'!$B1686,BD_Gestão!$B:$B,0)),"erro"))</f>
        <v/>
      </c>
      <c r="M1686" s="161" t="str">
        <f>IF($A1686=0,"",IFERROR(INDEX(BD_Gestão!F:F,MATCH('Banco de Dados'!$B1686,BD_Gestão!$B:$B,0)),"erro"))</f>
        <v/>
      </c>
      <c r="N1686" s="161" t="str">
        <f>IF($A1686=0,"",IFERROR(INDEX(BD_Gestão!J:J,MATCH('Banco de Dados'!$B1686,BD_Gestão!$B:$B,0)),"erro"))</f>
        <v/>
      </c>
      <c r="O1686" s="164" t="str">
        <f>IF($A1686=0,"",IFERROR(INDEX(BD_Gestão!K:K,MATCH('Banco de Dados'!$B1686,BD_Gestão!$B:$B,0)),"erro"))</f>
        <v/>
      </c>
      <c r="P1686" s="169" t="str">
        <f t="shared" si="106"/>
        <v/>
      </c>
      <c r="Q1686" s="170" t="str">
        <f t="shared" si="107"/>
        <v/>
      </c>
      <c r="R1686" s="163" t="e">
        <f t="shared" si="104"/>
        <v>#VALUE!</v>
      </c>
      <c r="S1686" s="163" t="e">
        <f t="shared" si="105"/>
        <v>#VALUE!</v>
      </c>
      <c r="T1686" s="163" t="e">
        <f>INDEX(Controle!O:O,MATCH('Banco de Dados'!A1686,Controle!M:M,0))*E1686/100</f>
        <v>#N/A</v>
      </c>
    </row>
    <row r="1687" spans="1:20" hidden="1" x14ac:dyDescent="0.2">
      <c r="A1687" s="158">
        <f>BD_TS!A1686</f>
        <v>0</v>
      </c>
      <c r="B1687" s="158" t="str">
        <f>SUBSTITUTE(SUBSTITUTE(BD_TS!D1686," ",""),"-","/")</f>
        <v/>
      </c>
      <c r="C1687" s="158">
        <f>BD_TS!E1686</f>
        <v>0</v>
      </c>
      <c r="D1687" s="159">
        <f>BD_TS!F1686</f>
        <v>0</v>
      </c>
      <c r="E1687" s="160">
        <f>BD_TS!B1686</f>
        <v>0</v>
      </c>
      <c r="F1687" s="161">
        <f>BD_TS!C1686</f>
        <v>0</v>
      </c>
      <c r="G1687" s="187">
        <f>BD_TS!H1686</f>
        <v>0</v>
      </c>
      <c r="H1687" s="158" t="str">
        <f>IF($A1687=0,"",IFERROR(INDEX(BD_Gestão!A:A,MATCH('Banco de Dados'!$B1687,BD_Gestão!$B:$B,0)),"erro"))</f>
        <v/>
      </c>
      <c r="I1687" s="162" t="str">
        <f>IF($A1687=0,"",IFERROR(INDEX(BD_Gestão!E:E,MATCH('Banco de Dados'!$B1687,BD_Gestão!$B:$B,0)),"erro"))</f>
        <v/>
      </c>
      <c r="J1687" s="186" t="str">
        <f>IF($A1687=0,"",IFERROR(INDEX(BD_Gestão!B:B,MATCH('Banco de Dados'!$B1687,BD_Gestão!$B:$B,0)),"erro"))</f>
        <v/>
      </c>
      <c r="K1687" s="158" t="str">
        <f>IF($A1687=0,"",IFERROR(INDEX(BD_Gestão!C:C,MATCH('Banco de Dados'!$B1687,BD_Gestão!$B:$B,0)),"erro"))</f>
        <v/>
      </c>
      <c r="L1687" s="158" t="str">
        <f>IF($A1687=0,"",IFERROR(INDEX(BD_Gestão!H:H,MATCH('Banco de Dados'!$B1687,BD_Gestão!$B:$B,0)),"erro"))</f>
        <v/>
      </c>
      <c r="M1687" s="161" t="str">
        <f>IF($A1687=0,"",IFERROR(INDEX(BD_Gestão!F:F,MATCH('Banco de Dados'!$B1687,BD_Gestão!$B:$B,0)),"erro"))</f>
        <v/>
      </c>
      <c r="N1687" s="161" t="str">
        <f>IF($A1687=0,"",IFERROR(INDEX(BD_Gestão!J:J,MATCH('Banco de Dados'!$B1687,BD_Gestão!$B:$B,0)),"erro"))</f>
        <v/>
      </c>
      <c r="O1687" s="164" t="str">
        <f>IF($A1687=0,"",IFERROR(INDEX(BD_Gestão!K:K,MATCH('Banco de Dados'!$B1687,BD_Gestão!$B:$B,0)),"erro"))</f>
        <v/>
      </c>
      <c r="P1687" s="169" t="str">
        <f t="shared" si="106"/>
        <v/>
      </c>
      <c r="Q1687" s="170" t="str">
        <f t="shared" si="107"/>
        <v/>
      </c>
      <c r="R1687" s="163" t="e">
        <f t="shared" si="104"/>
        <v>#VALUE!</v>
      </c>
      <c r="S1687" s="163" t="e">
        <f t="shared" si="105"/>
        <v>#VALUE!</v>
      </c>
      <c r="T1687" s="163" t="e">
        <f>INDEX(Controle!O:O,MATCH('Banco de Dados'!A1687,Controle!M:M,0))*E1687/100</f>
        <v>#N/A</v>
      </c>
    </row>
    <row r="1688" spans="1:20" hidden="1" x14ac:dyDescent="0.2">
      <c r="A1688" s="158">
        <f>BD_TS!A1687</f>
        <v>0</v>
      </c>
      <c r="B1688" s="158" t="str">
        <f>SUBSTITUTE(SUBSTITUTE(BD_TS!D1687," ",""),"-","/")</f>
        <v/>
      </c>
      <c r="C1688" s="158">
        <f>BD_TS!E1687</f>
        <v>0</v>
      </c>
      <c r="D1688" s="159">
        <f>BD_TS!F1687</f>
        <v>0</v>
      </c>
      <c r="E1688" s="160">
        <f>BD_TS!B1687</f>
        <v>0</v>
      </c>
      <c r="F1688" s="161">
        <f>BD_TS!C1687</f>
        <v>0</v>
      </c>
      <c r="G1688" s="187">
        <f>BD_TS!H1687</f>
        <v>0</v>
      </c>
      <c r="H1688" s="158" t="str">
        <f>IF($A1688=0,"",IFERROR(INDEX(BD_Gestão!A:A,MATCH('Banco de Dados'!$B1688,BD_Gestão!$B:$B,0)),"erro"))</f>
        <v/>
      </c>
      <c r="I1688" s="162" t="str">
        <f>IF($A1688=0,"",IFERROR(INDEX(BD_Gestão!E:E,MATCH('Banco de Dados'!$B1688,BD_Gestão!$B:$B,0)),"erro"))</f>
        <v/>
      </c>
      <c r="J1688" s="186" t="str">
        <f>IF($A1688=0,"",IFERROR(INDEX(BD_Gestão!B:B,MATCH('Banco de Dados'!$B1688,BD_Gestão!$B:$B,0)),"erro"))</f>
        <v/>
      </c>
      <c r="K1688" s="158" t="str">
        <f>IF($A1688=0,"",IFERROR(INDEX(BD_Gestão!C:C,MATCH('Banco de Dados'!$B1688,BD_Gestão!$B:$B,0)),"erro"))</f>
        <v/>
      </c>
      <c r="L1688" s="158" t="str">
        <f>IF($A1688=0,"",IFERROR(INDEX(BD_Gestão!H:H,MATCH('Banco de Dados'!$B1688,BD_Gestão!$B:$B,0)),"erro"))</f>
        <v/>
      </c>
      <c r="M1688" s="161" t="str">
        <f>IF($A1688=0,"",IFERROR(INDEX(BD_Gestão!F:F,MATCH('Banco de Dados'!$B1688,BD_Gestão!$B:$B,0)),"erro"))</f>
        <v/>
      </c>
      <c r="N1688" s="161" t="str">
        <f>IF($A1688=0,"",IFERROR(INDEX(BD_Gestão!J:J,MATCH('Banco de Dados'!$B1688,BD_Gestão!$B:$B,0)),"erro"))</f>
        <v/>
      </c>
      <c r="O1688" s="164" t="str">
        <f>IF($A1688=0,"",IFERROR(INDEX(BD_Gestão!K:K,MATCH('Banco de Dados'!$B1688,BD_Gestão!$B:$B,0)),"erro"))</f>
        <v/>
      </c>
      <c r="P1688" s="169" t="str">
        <f t="shared" si="106"/>
        <v/>
      </c>
      <c r="Q1688" s="170" t="str">
        <f t="shared" si="107"/>
        <v/>
      </c>
      <c r="R1688" s="163" t="e">
        <f t="shared" si="104"/>
        <v>#VALUE!</v>
      </c>
      <c r="S1688" s="163" t="e">
        <f t="shared" si="105"/>
        <v>#VALUE!</v>
      </c>
      <c r="T1688" s="163" t="e">
        <f>INDEX(Controle!O:O,MATCH('Banco de Dados'!A1688,Controle!M:M,0))*E1688/100</f>
        <v>#N/A</v>
      </c>
    </row>
    <row r="1689" spans="1:20" hidden="1" x14ac:dyDescent="0.2">
      <c r="A1689" s="158">
        <f>BD_TS!A1688</f>
        <v>0</v>
      </c>
      <c r="B1689" s="158" t="str">
        <f>SUBSTITUTE(SUBSTITUTE(BD_TS!D1688," ",""),"-","/")</f>
        <v/>
      </c>
      <c r="C1689" s="158">
        <f>BD_TS!E1688</f>
        <v>0</v>
      </c>
      <c r="D1689" s="159">
        <f>BD_TS!F1688</f>
        <v>0</v>
      </c>
      <c r="E1689" s="160">
        <f>BD_TS!B1688</f>
        <v>0</v>
      </c>
      <c r="F1689" s="161">
        <f>BD_TS!C1688</f>
        <v>0</v>
      </c>
      <c r="G1689" s="187">
        <f>BD_TS!H1688</f>
        <v>0</v>
      </c>
      <c r="H1689" s="158" t="str">
        <f>IF($A1689=0,"",IFERROR(INDEX(BD_Gestão!A:A,MATCH('Banco de Dados'!$B1689,BD_Gestão!$B:$B,0)),"erro"))</f>
        <v/>
      </c>
      <c r="I1689" s="162" t="str">
        <f>IF($A1689=0,"",IFERROR(INDEX(BD_Gestão!E:E,MATCH('Banco de Dados'!$B1689,BD_Gestão!$B:$B,0)),"erro"))</f>
        <v/>
      </c>
      <c r="J1689" s="186" t="str">
        <f>IF($A1689=0,"",IFERROR(INDEX(BD_Gestão!B:B,MATCH('Banco de Dados'!$B1689,BD_Gestão!$B:$B,0)),"erro"))</f>
        <v/>
      </c>
      <c r="K1689" s="158" t="str">
        <f>IF($A1689=0,"",IFERROR(INDEX(BD_Gestão!C:C,MATCH('Banco de Dados'!$B1689,BD_Gestão!$B:$B,0)),"erro"))</f>
        <v/>
      </c>
      <c r="L1689" s="158" t="str">
        <f>IF($A1689=0,"",IFERROR(INDEX(BD_Gestão!H:H,MATCH('Banco de Dados'!$B1689,BD_Gestão!$B:$B,0)),"erro"))</f>
        <v/>
      </c>
      <c r="M1689" s="161" t="str">
        <f>IF($A1689=0,"",IFERROR(INDEX(BD_Gestão!F:F,MATCH('Banco de Dados'!$B1689,BD_Gestão!$B:$B,0)),"erro"))</f>
        <v/>
      </c>
      <c r="N1689" s="161" t="str">
        <f>IF($A1689=0,"",IFERROR(INDEX(BD_Gestão!J:J,MATCH('Banco de Dados'!$B1689,BD_Gestão!$B:$B,0)),"erro"))</f>
        <v/>
      </c>
      <c r="O1689" s="164" t="str">
        <f>IF($A1689=0,"",IFERROR(INDEX(BD_Gestão!K:K,MATCH('Banco de Dados'!$B1689,BD_Gestão!$B:$B,0)),"erro"))</f>
        <v/>
      </c>
      <c r="P1689" s="169" t="str">
        <f t="shared" si="106"/>
        <v/>
      </c>
      <c r="Q1689" s="170" t="str">
        <f t="shared" si="107"/>
        <v/>
      </c>
      <c r="R1689" s="163" t="e">
        <f t="shared" si="104"/>
        <v>#VALUE!</v>
      </c>
      <c r="S1689" s="163" t="e">
        <f t="shared" si="105"/>
        <v>#VALUE!</v>
      </c>
      <c r="T1689" s="163" t="e">
        <f>INDEX(Controle!O:O,MATCH('Banco de Dados'!A1689,Controle!M:M,0))*E1689/100</f>
        <v>#N/A</v>
      </c>
    </row>
    <row r="1690" spans="1:20" hidden="1" x14ac:dyDescent="0.2">
      <c r="A1690" s="158">
        <f>BD_TS!A1689</f>
        <v>0</v>
      </c>
      <c r="B1690" s="158" t="str">
        <f>SUBSTITUTE(SUBSTITUTE(BD_TS!D1689," ",""),"-","/")</f>
        <v/>
      </c>
      <c r="C1690" s="158">
        <f>BD_TS!E1689</f>
        <v>0</v>
      </c>
      <c r="D1690" s="159">
        <f>BD_TS!F1689</f>
        <v>0</v>
      </c>
      <c r="E1690" s="160">
        <f>BD_TS!B1689</f>
        <v>0</v>
      </c>
      <c r="F1690" s="161">
        <f>BD_TS!C1689</f>
        <v>0</v>
      </c>
      <c r="G1690" s="187">
        <f>BD_TS!H1689</f>
        <v>0</v>
      </c>
      <c r="H1690" s="158" t="str">
        <f>IF($A1690=0,"",IFERROR(INDEX(BD_Gestão!A:A,MATCH('Banco de Dados'!$B1690,BD_Gestão!$B:$B,0)),"erro"))</f>
        <v/>
      </c>
      <c r="I1690" s="162" t="str">
        <f>IF($A1690=0,"",IFERROR(INDEX(BD_Gestão!E:E,MATCH('Banco de Dados'!$B1690,BD_Gestão!$B:$B,0)),"erro"))</f>
        <v/>
      </c>
      <c r="J1690" s="186" t="str">
        <f>IF($A1690=0,"",IFERROR(INDEX(BD_Gestão!B:B,MATCH('Banco de Dados'!$B1690,BD_Gestão!$B:$B,0)),"erro"))</f>
        <v/>
      </c>
      <c r="K1690" s="158" t="str">
        <f>IF($A1690=0,"",IFERROR(INDEX(BD_Gestão!C:C,MATCH('Banco de Dados'!$B1690,BD_Gestão!$B:$B,0)),"erro"))</f>
        <v/>
      </c>
      <c r="L1690" s="158" t="str">
        <f>IF($A1690=0,"",IFERROR(INDEX(BD_Gestão!H:H,MATCH('Banco de Dados'!$B1690,BD_Gestão!$B:$B,0)),"erro"))</f>
        <v/>
      </c>
      <c r="M1690" s="161" t="str">
        <f>IF($A1690=0,"",IFERROR(INDEX(BD_Gestão!F:F,MATCH('Banco de Dados'!$B1690,BD_Gestão!$B:$B,0)),"erro"))</f>
        <v/>
      </c>
      <c r="N1690" s="161" t="str">
        <f>IF($A1690=0,"",IFERROR(INDEX(BD_Gestão!J:J,MATCH('Banco de Dados'!$B1690,BD_Gestão!$B:$B,0)),"erro"))</f>
        <v/>
      </c>
      <c r="O1690" s="164" t="str">
        <f>IF($A1690=0,"",IFERROR(INDEX(BD_Gestão!K:K,MATCH('Banco de Dados'!$B1690,BD_Gestão!$B:$B,0)),"erro"))</f>
        <v/>
      </c>
      <c r="P1690" s="169" t="str">
        <f t="shared" si="106"/>
        <v/>
      </c>
      <c r="Q1690" s="170" t="str">
        <f t="shared" si="107"/>
        <v/>
      </c>
      <c r="R1690" s="163" t="e">
        <f t="shared" si="104"/>
        <v>#VALUE!</v>
      </c>
      <c r="S1690" s="163" t="e">
        <f t="shared" si="105"/>
        <v>#VALUE!</v>
      </c>
      <c r="T1690" s="163" t="e">
        <f>INDEX(Controle!O:O,MATCH('Banco de Dados'!A1690,Controle!M:M,0))*E1690/100</f>
        <v>#N/A</v>
      </c>
    </row>
    <row r="1691" spans="1:20" hidden="1" x14ac:dyDescent="0.2">
      <c r="A1691" s="158">
        <f>BD_TS!A1690</f>
        <v>0</v>
      </c>
      <c r="B1691" s="158" t="str">
        <f>SUBSTITUTE(SUBSTITUTE(BD_TS!D1690," ",""),"-","/")</f>
        <v/>
      </c>
      <c r="C1691" s="158">
        <f>BD_TS!E1690</f>
        <v>0</v>
      </c>
      <c r="D1691" s="159">
        <f>BD_TS!F1690</f>
        <v>0</v>
      </c>
      <c r="E1691" s="160">
        <f>BD_TS!B1690</f>
        <v>0</v>
      </c>
      <c r="F1691" s="161">
        <f>BD_TS!C1690</f>
        <v>0</v>
      </c>
      <c r="G1691" s="187">
        <f>BD_TS!H1690</f>
        <v>0</v>
      </c>
      <c r="H1691" s="158" t="str">
        <f>IF($A1691=0,"",IFERROR(INDEX(BD_Gestão!A:A,MATCH('Banco de Dados'!$B1691,BD_Gestão!$B:$B,0)),"erro"))</f>
        <v/>
      </c>
      <c r="I1691" s="162" t="str">
        <f>IF($A1691=0,"",IFERROR(INDEX(BD_Gestão!E:E,MATCH('Banco de Dados'!$B1691,BD_Gestão!$B:$B,0)),"erro"))</f>
        <v/>
      </c>
      <c r="J1691" s="186" t="str">
        <f>IF($A1691=0,"",IFERROR(INDEX(BD_Gestão!B:B,MATCH('Banco de Dados'!$B1691,BD_Gestão!$B:$B,0)),"erro"))</f>
        <v/>
      </c>
      <c r="K1691" s="158" t="str">
        <f>IF($A1691=0,"",IFERROR(INDEX(BD_Gestão!C:C,MATCH('Banco de Dados'!$B1691,BD_Gestão!$B:$B,0)),"erro"))</f>
        <v/>
      </c>
      <c r="L1691" s="158" t="str">
        <f>IF($A1691=0,"",IFERROR(INDEX(BD_Gestão!H:H,MATCH('Banco de Dados'!$B1691,BD_Gestão!$B:$B,0)),"erro"))</f>
        <v/>
      </c>
      <c r="M1691" s="161" t="str">
        <f>IF($A1691=0,"",IFERROR(INDEX(BD_Gestão!F:F,MATCH('Banco de Dados'!$B1691,BD_Gestão!$B:$B,0)),"erro"))</f>
        <v/>
      </c>
      <c r="N1691" s="161" t="str">
        <f>IF($A1691=0,"",IFERROR(INDEX(BD_Gestão!J:J,MATCH('Banco de Dados'!$B1691,BD_Gestão!$B:$B,0)),"erro"))</f>
        <v/>
      </c>
      <c r="O1691" s="164" t="str">
        <f>IF($A1691=0,"",IFERROR(INDEX(BD_Gestão!K:K,MATCH('Banco de Dados'!$B1691,BD_Gestão!$B:$B,0)),"erro"))</f>
        <v/>
      </c>
      <c r="P1691" s="169" t="str">
        <f t="shared" si="106"/>
        <v/>
      </c>
      <c r="Q1691" s="170" t="str">
        <f t="shared" si="107"/>
        <v/>
      </c>
      <c r="R1691" s="163" t="e">
        <f t="shared" si="104"/>
        <v>#VALUE!</v>
      </c>
      <c r="S1691" s="163" t="e">
        <f t="shared" si="105"/>
        <v>#VALUE!</v>
      </c>
      <c r="T1691" s="163" t="e">
        <f>INDEX(Controle!O:O,MATCH('Banco de Dados'!A1691,Controle!M:M,0))*E1691/100</f>
        <v>#N/A</v>
      </c>
    </row>
    <row r="1692" spans="1:20" hidden="1" x14ac:dyDescent="0.2">
      <c r="A1692" s="158">
        <f>BD_TS!A1691</f>
        <v>0</v>
      </c>
      <c r="B1692" s="158" t="str">
        <f>SUBSTITUTE(SUBSTITUTE(BD_TS!D1691," ",""),"-","/")</f>
        <v/>
      </c>
      <c r="C1692" s="158">
        <f>BD_TS!E1691</f>
        <v>0</v>
      </c>
      <c r="D1692" s="159">
        <f>BD_TS!F1691</f>
        <v>0</v>
      </c>
      <c r="E1692" s="160">
        <f>BD_TS!B1691</f>
        <v>0</v>
      </c>
      <c r="F1692" s="161">
        <f>BD_TS!C1691</f>
        <v>0</v>
      </c>
      <c r="G1692" s="187">
        <f>BD_TS!H1691</f>
        <v>0</v>
      </c>
      <c r="H1692" s="158" t="str">
        <f>IF($A1692=0,"",IFERROR(INDEX(BD_Gestão!A:A,MATCH('Banco de Dados'!$B1692,BD_Gestão!$B:$B,0)),"erro"))</f>
        <v/>
      </c>
      <c r="I1692" s="162" t="str">
        <f>IF($A1692=0,"",IFERROR(INDEX(BD_Gestão!E:E,MATCH('Banco de Dados'!$B1692,BD_Gestão!$B:$B,0)),"erro"))</f>
        <v/>
      </c>
      <c r="J1692" s="186" t="str">
        <f>IF($A1692=0,"",IFERROR(INDEX(BD_Gestão!B:B,MATCH('Banco de Dados'!$B1692,BD_Gestão!$B:$B,0)),"erro"))</f>
        <v/>
      </c>
      <c r="K1692" s="158" t="str">
        <f>IF($A1692=0,"",IFERROR(INDEX(BD_Gestão!C:C,MATCH('Banco de Dados'!$B1692,BD_Gestão!$B:$B,0)),"erro"))</f>
        <v/>
      </c>
      <c r="L1692" s="158" t="str">
        <f>IF($A1692=0,"",IFERROR(INDEX(BD_Gestão!H:H,MATCH('Banco de Dados'!$B1692,BD_Gestão!$B:$B,0)),"erro"))</f>
        <v/>
      </c>
      <c r="M1692" s="161" t="str">
        <f>IF($A1692=0,"",IFERROR(INDEX(BD_Gestão!F:F,MATCH('Banco de Dados'!$B1692,BD_Gestão!$B:$B,0)),"erro"))</f>
        <v/>
      </c>
      <c r="N1692" s="161" t="str">
        <f>IF($A1692=0,"",IFERROR(INDEX(BD_Gestão!J:J,MATCH('Banco de Dados'!$B1692,BD_Gestão!$B:$B,0)),"erro"))</f>
        <v/>
      </c>
      <c r="O1692" s="164" t="str">
        <f>IF($A1692=0,"",IFERROR(INDEX(BD_Gestão!K:K,MATCH('Banco de Dados'!$B1692,BD_Gestão!$B:$B,0)),"erro"))</f>
        <v/>
      </c>
      <c r="P1692" s="169" t="str">
        <f t="shared" si="106"/>
        <v/>
      </c>
      <c r="Q1692" s="170" t="str">
        <f t="shared" si="107"/>
        <v/>
      </c>
      <c r="R1692" s="163" t="e">
        <f t="shared" si="104"/>
        <v>#VALUE!</v>
      </c>
      <c r="S1692" s="163" t="e">
        <f t="shared" si="105"/>
        <v>#VALUE!</v>
      </c>
      <c r="T1692" s="163" t="e">
        <f>INDEX(Controle!O:O,MATCH('Banco de Dados'!A1692,Controle!M:M,0))*E1692/100</f>
        <v>#N/A</v>
      </c>
    </row>
    <row r="1693" spans="1:20" hidden="1" x14ac:dyDescent="0.2">
      <c r="A1693" s="158">
        <f>BD_TS!A1692</f>
        <v>0</v>
      </c>
      <c r="B1693" s="158" t="str">
        <f>SUBSTITUTE(SUBSTITUTE(BD_TS!D1692," ",""),"-","/")</f>
        <v/>
      </c>
      <c r="C1693" s="158">
        <f>BD_TS!E1692</f>
        <v>0</v>
      </c>
      <c r="D1693" s="159">
        <f>BD_TS!F1692</f>
        <v>0</v>
      </c>
      <c r="E1693" s="160">
        <f>BD_TS!B1692</f>
        <v>0</v>
      </c>
      <c r="F1693" s="161">
        <f>BD_TS!C1692</f>
        <v>0</v>
      </c>
      <c r="G1693" s="187">
        <f>BD_TS!H1692</f>
        <v>0</v>
      </c>
      <c r="H1693" s="158" t="str">
        <f>IF($A1693=0,"",IFERROR(INDEX(BD_Gestão!A:A,MATCH('Banco de Dados'!$B1693,BD_Gestão!$B:$B,0)),"erro"))</f>
        <v/>
      </c>
      <c r="I1693" s="162" t="str">
        <f>IF($A1693=0,"",IFERROR(INDEX(BD_Gestão!E:E,MATCH('Banco de Dados'!$B1693,BD_Gestão!$B:$B,0)),"erro"))</f>
        <v/>
      </c>
      <c r="J1693" s="186" t="str">
        <f>IF($A1693=0,"",IFERROR(INDEX(BD_Gestão!B:B,MATCH('Banco de Dados'!$B1693,BD_Gestão!$B:$B,0)),"erro"))</f>
        <v/>
      </c>
      <c r="K1693" s="158" t="str">
        <f>IF($A1693=0,"",IFERROR(INDEX(BD_Gestão!C:C,MATCH('Banco de Dados'!$B1693,BD_Gestão!$B:$B,0)),"erro"))</f>
        <v/>
      </c>
      <c r="L1693" s="158" t="str">
        <f>IF($A1693=0,"",IFERROR(INDEX(BD_Gestão!H:H,MATCH('Banco de Dados'!$B1693,BD_Gestão!$B:$B,0)),"erro"))</f>
        <v/>
      </c>
      <c r="M1693" s="161" t="str">
        <f>IF($A1693=0,"",IFERROR(INDEX(BD_Gestão!F:F,MATCH('Banco de Dados'!$B1693,BD_Gestão!$B:$B,0)),"erro"))</f>
        <v/>
      </c>
      <c r="N1693" s="161" t="str">
        <f>IF($A1693=0,"",IFERROR(INDEX(BD_Gestão!J:J,MATCH('Banco de Dados'!$B1693,BD_Gestão!$B:$B,0)),"erro"))</f>
        <v/>
      </c>
      <c r="O1693" s="164" t="str">
        <f>IF($A1693=0,"",IFERROR(INDEX(BD_Gestão!K:K,MATCH('Banco de Dados'!$B1693,BD_Gestão!$B:$B,0)),"erro"))</f>
        <v/>
      </c>
      <c r="P1693" s="169" t="str">
        <f t="shared" si="106"/>
        <v/>
      </c>
      <c r="Q1693" s="170" t="str">
        <f t="shared" si="107"/>
        <v/>
      </c>
      <c r="R1693" s="163" t="e">
        <f t="shared" si="104"/>
        <v>#VALUE!</v>
      </c>
      <c r="S1693" s="163" t="e">
        <f t="shared" si="105"/>
        <v>#VALUE!</v>
      </c>
      <c r="T1693" s="163" t="e">
        <f>INDEX(Controle!O:O,MATCH('Banco de Dados'!A1693,Controle!M:M,0))*E1693/100</f>
        <v>#N/A</v>
      </c>
    </row>
    <row r="1694" spans="1:20" hidden="1" x14ac:dyDescent="0.2">
      <c r="A1694" s="158">
        <f>BD_TS!A1693</f>
        <v>0</v>
      </c>
      <c r="B1694" s="158" t="str">
        <f>SUBSTITUTE(SUBSTITUTE(BD_TS!D1693," ",""),"-","/")</f>
        <v/>
      </c>
      <c r="C1694" s="158">
        <f>BD_TS!E1693</f>
        <v>0</v>
      </c>
      <c r="D1694" s="159">
        <f>BD_TS!F1693</f>
        <v>0</v>
      </c>
      <c r="E1694" s="160">
        <f>BD_TS!B1693</f>
        <v>0</v>
      </c>
      <c r="F1694" s="161">
        <f>BD_TS!C1693</f>
        <v>0</v>
      </c>
      <c r="G1694" s="187">
        <f>BD_TS!H1693</f>
        <v>0</v>
      </c>
      <c r="H1694" s="158" t="str">
        <f>IF($A1694=0,"",IFERROR(INDEX(BD_Gestão!A:A,MATCH('Banco de Dados'!$B1694,BD_Gestão!$B:$B,0)),"erro"))</f>
        <v/>
      </c>
      <c r="I1694" s="162" t="str">
        <f>IF($A1694=0,"",IFERROR(INDEX(BD_Gestão!E:E,MATCH('Banco de Dados'!$B1694,BD_Gestão!$B:$B,0)),"erro"))</f>
        <v/>
      </c>
      <c r="J1694" s="186" t="str">
        <f>IF($A1694=0,"",IFERROR(INDEX(BD_Gestão!B:B,MATCH('Banco de Dados'!$B1694,BD_Gestão!$B:$B,0)),"erro"))</f>
        <v/>
      </c>
      <c r="K1694" s="158" t="str">
        <f>IF($A1694=0,"",IFERROR(INDEX(BD_Gestão!C:C,MATCH('Banco de Dados'!$B1694,BD_Gestão!$B:$B,0)),"erro"))</f>
        <v/>
      </c>
      <c r="L1694" s="158" t="str">
        <f>IF($A1694=0,"",IFERROR(INDEX(BD_Gestão!H:H,MATCH('Banco de Dados'!$B1694,BD_Gestão!$B:$B,0)),"erro"))</f>
        <v/>
      </c>
      <c r="M1694" s="161" t="str">
        <f>IF($A1694=0,"",IFERROR(INDEX(BD_Gestão!F:F,MATCH('Banco de Dados'!$B1694,BD_Gestão!$B:$B,0)),"erro"))</f>
        <v/>
      </c>
      <c r="N1694" s="161" t="str">
        <f>IF($A1694=0,"",IFERROR(INDEX(BD_Gestão!J:J,MATCH('Banco de Dados'!$B1694,BD_Gestão!$B:$B,0)),"erro"))</f>
        <v/>
      </c>
      <c r="O1694" s="164" t="str">
        <f>IF($A1694=0,"",IFERROR(INDEX(BD_Gestão!K:K,MATCH('Banco de Dados'!$B1694,BD_Gestão!$B:$B,0)),"erro"))</f>
        <v/>
      </c>
      <c r="P1694" s="169" t="str">
        <f t="shared" si="106"/>
        <v/>
      </c>
      <c r="Q1694" s="170" t="str">
        <f t="shared" si="107"/>
        <v/>
      </c>
      <c r="R1694" s="163" t="e">
        <f t="shared" si="104"/>
        <v>#VALUE!</v>
      </c>
      <c r="S1694" s="163" t="e">
        <f t="shared" si="105"/>
        <v>#VALUE!</v>
      </c>
      <c r="T1694" s="163" t="e">
        <f>INDEX(Controle!O:O,MATCH('Banco de Dados'!A1694,Controle!M:M,0))*E1694/100</f>
        <v>#N/A</v>
      </c>
    </row>
    <row r="1695" spans="1:20" hidden="1" x14ac:dyDescent="0.2">
      <c r="A1695" s="158">
        <f>BD_TS!A1694</f>
        <v>0</v>
      </c>
      <c r="B1695" s="158" t="str">
        <f>SUBSTITUTE(SUBSTITUTE(BD_TS!D1694," ",""),"-","/")</f>
        <v/>
      </c>
      <c r="C1695" s="158">
        <f>BD_TS!E1694</f>
        <v>0</v>
      </c>
      <c r="D1695" s="159">
        <f>BD_TS!F1694</f>
        <v>0</v>
      </c>
      <c r="E1695" s="160">
        <f>BD_TS!B1694</f>
        <v>0</v>
      </c>
      <c r="F1695" s="161">
        <f>BD_TS!C1694</f>
        <v>0</v>
      </c>
      <c r="G1695" s="187">
        <f>BD_TS!H1694</f>
        <v>0</v>
      </c>
      <c r="H1695" s="158" t="str">
        <f>IF($A1695=0,"",IFERROR(INDEX(BD_Gestão!A:A,MATCH('Banco de Dados'!$B1695,BD_Gestão!$B:$B,0)),"erro"))</f>
        <v/>
      </c>
      <c r="I1695" s="162" t="str">
        <f>IF($A1695=0,"",IFERROR(INDEX(BD_Gestão!E:E,MATCH('Banco de Dados'!$B1695,BD_Gestão!$B:$B,0)),"erro"))</f>
        <v/>
      </c>
      <c r="J1695" s="186" t="str">
        <f>IF($A1695=0,"",IFERROR(INDEX(BD_Gestão!B:B,MATCH('Banco de Dados'!$B1695,BD_Gestão!$B:$B,0)),"erro"))</f>
        <v/>
      </c>
      <c r="K1695" s="158" t="str">
        <f>IF($A1695=0,"",IFERROR(INDEX(BD_Gestão!C:C,MATCH('Banco de Dados'!$B1695,BD_Gestão!$B:$B,0)),"erro"))</f>
        <v/>
      </c>
      <c r="L1695" s="158" t="str">
        <f>IF($A1695=0,"",IFERROR(INDEX(BD_Gestão!H:H,MATCH('Banco de Dados'!$B1695,BD_Gestão!$B:$B,0)),"erro"))</f>
        <v/>
      </c>
      <c r="M1695" s="161" t="str">
        <f>IF($A1695=0,"",IFERROR(INDEX(BD_Gestão!F:F,MATCH('Banco de Dados'!$B1695,BD_Gestão!$B:$B,0)),"erro"))</f>
        <v/>
      </c>
      <c r="N1695" s="161" t="str">
        <f>IF($A1695=0,"",IFERROR(INDEX(BD_Gestão!J:J,MATCH('Banco de Dados'!$B1695,BD_Gestão!$B:$B,0)),"erro"))</f>
        <v/>
      </c>
      <c r="O1695" s="164" t="str">
        <f>IF($A1695=0,"",IFERROR(INDEX(BD_Gestão!K:K,MATCH('Banco de Dados'!$B1695,BD_Gestão!$B:$B,0)),"erro"))</f>
        <v/>
      </c>
      <c r="P1695" s="169" t="str">
        <f t="shared" si="106"/>
        <v/>
      </c>
      <c r="Q1695" s="170" t="str">
        <f t="shared" si="107"/>
        <v/>
      </c>
      <c r="R1695" s="163" t="e">
        <f t="shared" si="104"/>
        <v>#VALUE!</v>
      </c>
      <c r="S1695" s="163" t="e">
        <f t="shared" si="105"/>
        <v>#VALUE!</v>
      </c>
      <c r="T1695" s="163" t="e">
        <f>INDEX(Controle!O:O,MATCH('Banco de Dados'!A1695,Controle!M:M,0))*E1695/100</f>
        <v>#N/A</v>
      </c>
    </row>
    <row r="1696" spans="1:20" hidden="1" x14ac:dyDescent="0.2">
      <c r="A1696" s="158">
        <f>BD_TS!A1695</f>
        <v>0</v>
      </c>
      <c r="B1696" s="158" t="str">
        <f>SUBSTITUTE(SUBSTITUTE(BD_TS!D1695," ",""),"-","/")</f>
        <v/>
      </c>
      <c r="C1696" s="158">
        <f>BD_TS!E1695</f>
        <v>0</v>
      </c>
      <c r="D1696" s="159">
        <f>BD_TS!F1695</f>
        <v>0</v>
      </c>
      <c r="E1696" s="160">
        <f>BD_TS!B1695</f>
        <v>0</v>
      </c>
      <c r="F1696" s="161">
        <f>BD_TS!C1695</f>
        <v>0</v>
      </c>
      <c r="G1696" s="187">
        <f>BD_TS!H1695</f>
        <v>0</v>
      </c>
      <c r="H1696" s="158" t="str">
        <f>IF($A1696=0,"",IFERROR(INDEX(BD_Gestão!A:A,MATCH('Banco de Dados'!$B1696,BD_Gestão!$B:$B,0)),"erro"))</f>
        <v/>
      </c>
      <c r="I1696" s="162" t="str">
        <f>IF($A1696=0,"",IFERROR(INDEX(BD_Gestão!E:E,MATCH('Banco de Dados'!$B1696,BD_Gestão!$B:$B,0)),"erro"))</f>
        <v/>
      </c>
      <c r="J1696" s="186" t="str">
        <f>IF($A1696=0,"",IFERROR(INDEX(BD_Gestão!B:B,MATCH('Banco de Dados'!$B1696,BD_Gestão!$B:$B,0)),"erro"))</f>
        <v/>
      </c>
      <c r="K1696" s="158" t="str">
        <f>IF($A1696=0,"",IFERROR(INDEX(BD_Gestão!C:C,MATCH('Banco de Dados'!$B1696,BD_Gestão!$B:$B,0)),"erro"))</f>
        <v/>
      </c>
      <c r="L1696" s="158" t="str">
        <f>IF($A1696=0,"",IFERROR(INDEX(BD_Gestão!H:H,MATCH('Banco de Dados'!$B1696,BD_Gestão!$B:$B,0)),"erro"))</f>
        <v/>
      </c>
      <c r="M1696" s="161" t="str">
        <f>IF($A1696=0,"",IFERROR(INDEX(BD_Gestão!F:F,MATCH('Banco de Dados'!$B1696,BD_Gestão!$B:$B,0)),"erro"))</f>
        <v/>
      </c>
      <c r="N1696" s="161" t="str">
        <f>IF($A1696=0,"",IFERROR(INDEX(BD_Gestão!J:J,MATCH('Banco de Dados'!$B1696,BD_Gestão!$B:$B,0)),"erro"))</f>
        <v/>
      </c>
      <c r="O1696" s="164" t="str">
        <f>IF($A1696=0,"",IFERROR(INDEX(BD_Gestão!K:K,MATCH('Banco de Dados'!$B1696,BD_Gestão!$B:$B,0)),"erro"))</f>
        <v/>
      </c>
      <c r="P1696" s="169" t="str">
        <f t="shared" si="106"/>
        <v/>
      </c>
      <c r="Q1696" s="170" t="str">
        <f t="shared" si="107"/>
        <v/>
      </c>
      <c r="R1696" s="163" t="e">
        <f t="shared" si="104"/>
        <v>#VALUE!</v>
      </c>
      <c r="S1696" s="163" t="e">
        <f t="shared" si="105"/>
        <v>#VALUE!</v>
      </c>
      <c r="T1696" s="163" t="e">
        <f>INDEX(Controle!O:O,MATCH('Banco de Dados'!A1696,Controle!M:M,0))*E1696/100</f>
        <v>#N/A</v>
      </c>
    </row>
    <row r="1697" spans="1:20" hidden="1" x14ac:dyDescent="0.2">
      <c r="A1697" s="158">
        <f>BD_TS!A1696</f>
        <v>0</v>
      </c>
      <c r="B1697" s="158" t="str">
        <f>SUBSTITUTE(SUBSTITUTE(BD_TS!D1696," ",""),"-","/")</f>
        <v/>
      </c>
      <c r="C1697" s="158">
        <f>BD_TS!E1696</f>
        <v>0</v>
      </c>
      <c r="D1697" s="159">
        <f>BD_TS!F1696</f>
        <v>0</v>
      </c>
      <c r="E1697" s="160">
        <f>BD_TS!B1696</f>
        <v>0</v>
      </c>
      <c r="F1697" s="161">
        <f>BD_TS!C1696</f>
        <v>0</v>
      </c>
      <c r="G1697" s="187">
        <f>BD_TS!H1696</f>
        <v>0</v>
      </c>
      <c r="H1697" s="158" t="str">
        <f>IF($A1697=0,"",IFERROR(INDEX(BD_Gestão!A:A,MATCH('Banco de Dados'!$B1697,BD_Gestão!$B:$B,0)),"erro"))</f>
        <v/>
      </c>
      <c r="I1697" s="162" t="str">
        <f>IF($A1697=0,"",IFERROR(INDEX(BD_Gestão!E:E,MATCH('Banco de Dados'!$B1697,BD_Gestão!$B:$B,0)),"erro"))</f>
        <v/>
      </c>
      <c r="J1697" s="186" t="str">
        <f>IF($A1697=0,"",IFERROR(INDEX(BD_Gestão!B:B,MATCH('Banco de Dados'!$B1697,BD_Gestão!$B:$B,0)),"erro"))</f>
        <v/>
      </c>
      <c r="K1697" s="158" t="str">
        <f>IF($A1697=0,"",IFERROR(INDEX(BD_Gestão!C:C,MATCH('Banco de Dados'!$B1697,BD_Gestão!$B:$B,0)),"erro"))</f>
        <v/>
      </c>
      <c r="L1697" s="158" t="str">
        <f>IF($A1697=0,"",IFERROR(INDEX(BD_Gestão!H:H,MATCH('Banco de Dados'!$B1697,BD_Gestão!$B:$B,0)),"erro"))</f>
        <v/>
      </c>
      <c r="M1697" s="161" t="str">
        <f>IF($A1697=0,"",IFERROR(INDEX(BD_Gestão!F:F,MATCH('Banco de Dados'!$B1697,BD_Gestão!$B:$B,0)),"erro"))</f>
        <v/>
      </c>
      <c r="N1697" s="161" t="str">
        <f>IF($A1697=0,"",IFERROR(INDEX(BD_Gestão!J:J,MATCH('Banco de Dados'!$B1697,BD_Gestão!$B:$B,0)),"erro"))</f>
        <v/>
      </c>
      <c r="O1697" s="164" t="str">
        <f>IF($A1697=0,"",IFERROR(INDEX(BD_Gestão!K:K,MATCH('Banco de Dados'!$B1697,BD_Gestão!$B:$B,0)),"erro"))</f>
        <v/>
      </c>
      <c r="P1697" s="169" t="str">
        <f t="shared" si="106"/>
        <v/>
      </c>
      <c r="Q1697" s="170" t="str">
        <f t="shared" si="107"/>
        <v/>
      </c>
      <c r="R1697" s="163" t="e">
        <f t="shared" si="104"/>
        <v>#VALUE!</v>
      </c>
      <c r="S1697" s="163" t="e">
        <f t="shared" si="105"/>
        <v>#VALUE!</v>
      </c>
      <c r="T1697" s="163" t="e">
        <f>INDEX(Controle!O:O,MATCH('Banco de Dados'!A1697,Controle!M:M,0))*E1697/100</f>
        <v>#N/A</v>
      </c>
    </row>
    <row r="1698" spans="1:20" hidden="1" x14ac:dyDescent="0.2">
      <c r="A1698" s="158">
        <f>BD_TS!A1697</f>
        <v>0</v>
      </c>
      <c r="B1698" s="158" t="str">
        <f>SUBSTITUTE(SUBSTITUTE(BD_TS!D1697," ",""),"-","/")</f>
        <v/>
      </c>
      <c r="C1698" s="158">
        <f>BD_TS!E1697</f>
        <v>0</v>
      </c>
      <c r="D1698" s="159">
        <f>BD_TS!F1697</f>
        <v>0</v>
      </c>
      <c r="E1698" s="160">
        <f>BD_TS!B1697</f>
        <v>0</v>
      </c>
      <c r="F1698" s="161">
        <f>BD_TS!C1697</f>
        <v>0</v>
      </c>
      <c r="G1698" s="187">
        <f>BD_TS!H1697</f>
        <v>0</v>
      </c>
      <c r="H1698" s="158" t="str">
        <f>IF($A1698=0,"",IFERROR(INDEX(BD_Gestão!A:A,MATCH('Banco de Dados'!$B1698,BD_Gestão!$B:$B,0)),"erro"))</f>
        <v/>
      </c>
      <c r="I1698" s="162" t="str">
        <f>IF($A1698=0,"",IFERROR(INDEX(BD_Gestão!E:E,MATCH('Banco de Dados'!$B1698,BD_Gestão!$B:$B,0)),"erro"))</f>
        <v/>
      </c>
      <c r="J1698" s="186" t="str">
        <f>IF($A1698=0,"",IFERROR(INDEX(BD_Gestão!B:B,MATCH('Banco de Dados'!$B1698,BD_Gestão!$B:$B,0)),"erro"))</f>
        <v/>
      </c>
      <c r="K1698" s="158" t="str">
        <f>IF($A1698=0,"",IFERROR(INDEX(BD_Gestão!C:C,MATCH('Banco de Dados'!$B1698,BD_Gestão!$B:$B,0)),"erro"))</f>
        <v/>
      </c>
      <c r="L1698" s="158" t="str">
        <f>IF($A1698=0,"",IFERROR(INDEX(BD_Gestão!H:H,MATCH('Banco de Dados'!$B1698,BD_Gestão!$B:$B,0)),"erro"))</f>
        <v/>
      </c>
      <c r="M1698" s="161" t="str">
        <f>IF($A1698=0,"",IFERROR(INDEX(BD_Gestão!F:F,MATCH('Banco de Dados'!$B1698,BD_Gestão!$B:$B,0)),"erro"))</f>
        <v/>
      </c>
      <c r="N1698" s="161" t="str">
        <f>IF($A1698=0,"",IFERROR(INDEX(BD_Gestão!J:J,MATCH('Banco de Dados'!$B1698,BD_Gestão!$B:$B,0)),"erro"))</f>
        <v/>
      </c>
      <c r="O1698" s="164" t="str">
        <f>IF($A1698=0,"",IFERROR(INDEX(BD_Gestão!K:K,MATCH('Banco de Dados'!$B1698,BD_Gestão!$B:$B,0)),"erro"))</f>
        <v/>
      </c>
      <c r="P1698" s="169" t="str">
        <f t="shared" si="106"/>
        <v/>
      </c>
      <c r="Q1698" s="170" t="str">
        <f t="shared" si="107"/>
        <v/>
      </c>
      <c r="R1698" s="163" t="e">
        <f t="shared" si="104"/>
        <v>#VALUE!</v>
      </c>
      <c r="S1698" s="163" t="e">
        <f t="shared" si="105"/>
        <v>#VALUE!</v>
      </c>
      <c r="T1698" s="163" t="e">
        <f>INDEX(Controle!O:O,MATCH('Banco de Dados'!A1698,Controle!M:M,0))*E1698/100</f>
        <v>#N/A</v>
      </c>
    </row>
    <row r="1699" spans="1:20" hidden="1" x14ac:dyDescent="0.2">
      <c r="A1699" s="158">
        <f>BD_TS!A1698</f>
        <v>0</v>
      </c>
      <c r="B1699" s="158" t="str">
        <f>SUBSTITUTE(SUBSTITUTE(BD_TS!D1698," ",""),"-","/")</f>
        <v/>
      </c>
      <c r="C1699" s="158">
        <f>BD_TS!E1698</f>
        <v>0</v>
      </c>
      <c r="D1699" s="159">
        <f>BD_TS!F1698</f>
        <v>0</v>
      </c>
      <c r="E1699" s="160">
        <f>BD_TS!B1698</f>
        <v>0</v>
      </c>
      <c r="F1699" s="161">
        <f>BD_TS!C1698</f>
        <v>0</v>
      </c>
      <c r="G1699" s="187">
        <f>BD_TS!H1698</f>
        <v>0</v>
      </c>
      <c r="H1699" s="158" t="str">
        <f>IF($A1699=0,"",IFERROR(INDEX(BD_Gestão!A:A,MATCH('Banco de Dados'!$B1699,BD_Gestão!$B:$B,0)),"erro"))</f>
        <v/>
      </c>
      <c r="I1699" s="162" t="str">
        <f>IF($A1699=0,"",IFERROR(INDEX(BD_Gestão!E:E,MATCH('Banco de Dados'!$B1699,BD_Gestão!$B:$B,0)),"erro"))</f>
        <v/>
      </c>
      <c r="J1699" s="186" t="str">
        <f>IF($A1699=0,"",IFERROR(INDEX(BD_Gestão!B:B,MATCH('Banco de Dados'!$B1699,BD_Gestão!$B:$B,0)),"erro"))</f>
        <v/>
      </c>
      <c r="K1699" s="158" t="str">
        <f>IF($A1699=0,"",IFERROR(INDEX(BD_Gestão!C:C,MATCH('Banco de Dados'!$B1699,BD_Gestão!$B:$B,0)),"erro"))</f>
        <v/>
      </c>
      <c r="L1699" s="158" t="str">
        <f>IF($A1699=0,"",IFERROR(INDEX(BD_Gestão!H:H,MATCH('Banco de Dados'!$B1699,BD_Gestão!$B:$B,0)),"erro"))</f>
        <v/>
      </c>
      <c r="M1699" s="161" t="str">
        <f>IF($A1699=0,"",IFERROR(INDEX(BD_Gestão!F:F,MATCH('Banco de Dados'!$B1699,BD_Gestão!$B:$B,0)),"erro"))</f>
        <v/>
      </c>
      <c r="N1699" s="161" t="str">
        <f>IF($A1699=0,"",IFERROR(INDEX(BD_Gestão!J:J,MATCH('Banco de Dados'!$B1699,BD_Gestão!$B:$B,0)),"erro"))</f>
        <v/>
      </c>
      <c r="O1699" s="164" t="str">
        <f>IF($A1699=0,"",IFERROR(INDEX(BD_Gestão!K:K,MATCH('Banco de Dados'!$B1699,BD_Gestão!$B:$B,0)),"erro"))</f>
        <v/>
      </c>
      <c r="P1699" s="169" t="str">
        <f t="shared" si="106"/>
        <v/>
      </c>
      <c r="Q1699" s="170" t="str">
        <f t="shared" si="107"/>
        <v/>
      </c>
      <c r="R1699" s="163" t="e">
        <f t="shared" si="104"/>
        <v>#VALUE!</v>
      </c>
      <c r="S1699" s="163" t="e">
        <f t="shared" si="105"/>
        <v>#VALUE!</v>
      </c>
      <c r="T1699" s="163" t="e">
        <f>INDEX(Controle!O:O,MATCH('Banco de Dados'!A1699,Controle!M:M,0))*E1699/100</f>
        <v>#N/A</v>
      </c>
    </row>
    <row r="1700" spans="1:20" hidden="1" x14ac:dyDescent="0.2">
      <c r="A1700" s="158">
        <f>BD_TS!A1699</f>
        <v>0</v>
      </c>
      <c r="B1700" s="158" t="str">
        <f>SUBSTITUTE(SUBSTITUTE(BD_TS!D1699," ",""),"-","/")</f>
        <v/>
      </c>
      <c r="C1700" s="158">
        <f>BD_TS!E1699</f>
        <v>0</v>
      </c>
      <c r="D1700" s="159">
        <f>BD_TS!F1699</f>
        <v>0</v>
      </c>
      <c r="E1700" s="160">
        <f>BD_TS!B1699</f>
        <v>0</v>
      </c>
      <c r="F1700" s="161">
        <f>BD_TS!C1699</f>
        <v>0</v>
      </c>
      <c r="G1700" s="187">
        <f>BD_TS!H1699</f>
        <v>0</v>
      </c>
      <c r="H1700" s="158" t="str">
        <f>IF($A1700=0,"",IFERROR(INDEX(BD_Gestão!A:A,MATCH('Banco de Dados'!$B1700,BD_Gestão!$B:$B,0)),"erro"))</f>
        <v/>
      </c>
      <c r="I1700" s="162" t="str">
        <f>IF($A1700=0,"",IFERROR(INDEX(BD_Gestão!E:E,MATCH('Banco de Dados'!$B1700,BD_Gestão!$B:$B,0)),"erro"))</f>
        <v/>
      </c>
      <c r="J1700" s="186" t="str">
        <f>IF($A1700=0,"",IFERROR(INDEX(BD_Gestão!B:B,MATCH('Banco de Dados'!$B1700,BD_Gestão!$B:$B,0)),"erro"))</f>
        <v/>
      </c>
      <c r="K1700" s="158" t="str">
        <f>IF($A1700=0,"",IFERROR(INDEX(BD_Gestão!C:C,MATCH('Banco de Dados'!$B1700,BD_Gestão!$B:$B,0)),"erro"))</f>
        <v/>
      </c>
      <c r="L1700" s="158" t="str">
        <f>IF($A1700=0,"",IFERROR(INDEX(BD_Gestão!H:H,MATCH('Banco de Dados'!$B1700,BD_Gestão!$B:$B,0)),"erro"))</f>
        <v/>
      </c>
      <c r="M1700" s="161" t="str">
        <f>IF($A1700=0,"",IFERROR(INDEX(BD_Gestão!F:F,MATCH('Banco de Dados'!$B1700,BD_Gestão!$B:$B,0)),"erro"))</f>
        <v/>
      </c>
      <c r="N1700" s="161" t="str">
        <f>IF($A1700=0,"",IFERROR(INDEX(BD_Gestão!J:J,MATCH('Banco de Dados'!$B1700,BD_Gestão!$B:$B,0)),"erro"))</f>
        <v/>
      </c>
      <c r="O1700" s="164" t="str">
        <f>IF($A1700=0,"",IFERROR(INDEX(BD_Gestão!K:K,MATCH('Banco de Dados'!$B1700,BD_Gestão!$B:$B,0)),"erro"))</f>
        <v/>
      </c>
      <c r="P1700" s="169" t="str">
        <f t="shared" si="106"/>
        <v/>
      </c>
      <c r="Q1700" s="170" t="str">
        <f t="shared" si="107"/>
        <v/>
      </c>
      <c r="R1700" s="163" t="e">
        <f t="shared" si="104"/>
        <v>#VALUE!</v>
      </c>
      <c r="S1700" s="163" t="e">
        <f t="shared" si="105"/>
        <v>#VALUE!</v>
      </c>
      <c r="T1700" s="163" t="e">
        <f>INDEX(Controle!O:O,MATCH('Banco de Dados'!A1700,Controle!M:M,0))*E1700/100</f>
        <v>#N/A</v>
      </c>
    </row>
    <row r="1701" spans="1:20" hidden="1" x14ac:dyDescent="0.2">
      <c r="A1701" s="158">
        <f>BD_TS!A1700</f>
        <v>0</v>
      </c>
      <c r="B1701" s="158" t="str">
        <f>SUBSTITUTE(SUBSTITUTE(BD_TS!D1700," ",""),"-","/")</f>
        <v/>
      </c>
      <c r="C1701" s="158">
        <f>BD_TS!E1700</f>
        <v>0</v>
      </c>
      <c r="D1701" s="159">
        <f>BD_TS!F1700</f>
        <v>0</v>
      </c>
      <c r="E1701" s="160">
        <f>BD_TS!B1700</f>
        <v>0</v>
      </c>
      <c r="F1701" s="161">
        <f>BD_TS!C1700</f>
        <v>0</v>
      </c>
      <c r="G1701" s="187">
        <f>BD_TS!H1700</f>
        <v>0</v>
      </c>
      <c r="H1701" s="158" t="str">
        <f>IF($A1701=0,"",IFERROR(INDEX(BD_Gestão!A:A,MATCH('Banco de Dados'!$B1701,BD_Gestão!$B:$B,0)),"erro"))</f>
        <v/>
      </c>
      <c r="I1701" s="162" t="str">
        <f>IF($A1701=0,"",IFERROR(INDEX(BD_Gestão!E:E,MATCH('Banco de Dados'!$B1701,BD_Gestão!$B:$B,0)),"erro"))</f>
        <v/>
      </c>
      <c r="J1701" s="186" t="str">
        <f>IF($A1701=0,"",IFERROR(INDEX(BD_Gestão!B:B,MATCH('Banco de Dados'!$B1701,BD_Gestão!$B:$B,0)),"erro"))</f>
        <v/>
      </c>
      <c r="K1701" s="158" t="str">
        <f>IF($A1701=0,"",IFERROR(INDEX(BD_Gestão!C:C,MATCH('Banco de Dados'!$B1701,BD_Gestão!$B:$B,0)),"erro"))</f>
        <v/>
      </c>
      <c r="L1701" s="158" t="str">
        <f>IF($A1701=0,"",IFERROR(INDEX(BD_Gestão!H:H,MATCH('Banco de Dados'!$B1701,BD_Gestão!$B:$B,0)),"erro"))</f>
        <v/>
      </c>
      <c r="M1701" s="161" t="str">
        <f>IF($A1701=0,"",IFERROR(INDEX(BD_Gestão!F:F,MATCH('Banco de Dados'!$B1701,BD_Gestão!$B:$B,0)),"erro"))</f>
        <v/>
      </c>
      <c r="N1701" s="161" t="str">
        <f>IF($A1701=0,"",IFERROR(INDEX(BD_Gestão!J:J,MATCH('Banco de Dados'!$B1701,BD_Gestão!$B:$B,0)),"erro"))</f>
        <v/>
      </c>
      <c r="O1701" s="164" t="str">
        <f>IF($A1701=0,"",IFERROR(INDEX(BD_Gestão!K:K,MATCH('Banco de Dados'!$B1701,BD_Gestão!$B:$B,0)),"erro"))</f>
        <v/>
      </c>
      <c r="P1701" s="169" t="str">
        <f t="shared" si="106"/>
        <v/>
      </c>
      <c r="Q1701" s="170" t="str">
        <f t="shared" si="107"/>
        <v/>
      </c>
      <c r="R1701" s="163" t="e">
        <f t="shared" si="104"/>
        <v>#VALUE!</v>
      </c>
      <c r="S1701" s="163" t="e">
        <f t="shared" si="105"/>
        <v>#VALUE!</v>
      </c>
      <c r="T1701" s="163" t="e">
        <f>INDEX(Controle!O:O,MATCH('Banco de Dados'!A1701,Controle!M:M,0))*E1701/100</f>
        <v>#N/A</v>
      </c>
    </row>
    <row r="1702" spans="1:20" hidden="1" x14ac:dyDescent="0.2">
      <c r="A1702" s="158">
        <f>BD_TS!A1701</f>
        <v>0</v>
      </c>
      <c r="B1702" s="158" t="str">
        <f>SUBSTITUTE(SUBSTITUTE(BD_TS!D1701," ",""),"-","/")</f>
        <v/>
      </c>
      <c r="C1702" s="158">
        <f>BD_TS!E1701</f>
        <v>0</v>
      </c>
      <c r="D1702" s="159">
        <f>BD_TS!F1701</f>
        <v>0</v>
      </c>
      <c r="E1702" s="160">
        <f>BD_TS!B1701</f>
        <v>0</v>
      </c>
      <c r="F1702" s="161">
        <f>BD_TS!C1701</f>
        <v>0</v>
      </c>
      <c r="G1702" s="187">
        <f>BD_TS!H1701</f>
        <v>0</v>
      </c>
      <c r="H1702" s="158" t="str">
        <f>IF($A1702=0,"",IFERROR(INDEX(BD_Gestão!A:A,MATCH('Banco de Dados'!$B1702,BD_Gestão!$B:$B,0)),"erro"))</f>
        <v/>
      </c>
      <c r="I1702" s="162" t="str">
        <f>IF($A1702=0,"",IFERROR(INDEX(BD_Gestão!E:E,MATCH('Banco de Dados'!$B1702,BD_Gestão!$B:$B,0)),"erro"))</f>
        <v/>
      </c>
      <c r="J1702" s="186" t="str">
        <f>IF($A1702=0,"",IFERROR(INDEX(BD_Gestão!B:B,MATCH('Banco de Dados'!$B1702,BD_Gestão!$B:$B,0)),"erro"))</f>
        <v/>
      </c>
      <c r="K1702" s="158" t="str">
        <f>IF($A1702=0,"",IFERROR(INDEX(BD_Gestão!C:C,MATCH('Banco de Dados'!$B1702,BD_Gestão!$B:$B,0)),"erro"))</f>
        <v/>
      </c>
      <c r="L1702" s="158" t="str">
        <f>IF($A1702=0,"",IFERROR(INDEX(BD_Gestão!H:H,MATCH('Banco de Dados'!$B1702,BD_Gestão!$B:$B,0)),"erro"))</f>
        <v/>
      </c>
      <c r="M1702" s="161" t="str">
        <f>IF($A1702=0,"",IFERROR(INDEX(BD_Gestão!F:F,MATCH('Banco de Dados'!$B1702,BD_Gestão!$B:$B,0)),"erro"))</f>
        <v/>
      </c>
      <c r="N1702" s="161" t="str">
        <f>IF($A1702=0,"",IFERROR(INDEX(BD_Gestão!J:J,MATCH('Banco de Dados'!$B1702,BD_Gestão!$B:$B,0)),"erro"))</f>
        <v/>
      </c>
      <c r="O1702" s="164" t="str">
        <f>IF($A1702=0,"",IFERROR(INDEX(BD_Gestão!K:K,MATCH('Banco de Dados'!$B1702,BD_Gestão!$B:$B,0)),"erro"))</f>
        <v/>
      </c>
      <c r="P1702" s="169" t="str">
        <f t="shared" si="106"/>
        <v/>
      </c>
      <c r="Q1702" s="170" t="str">
        <f t="shared" si="107"/>
        <v/>
      </c>
      <c r="R1702" s="163" t="e">
        <f t="shared" si="104"/>
        <v>#VALUE!</v>
      </c>
      <c r="S1702" s="163" t="e">
        <f t="shared" si="105"/>
        <v>#VALUE!</v>
      </c>
      <c r="T1702" s="163" t="e">
        <f>INDEX(Controle!O:O,MATCH('Banco de Dados'!A1702,Controle!M:M,0))*E1702/100</f>
        <v>#N/A</v>
      </c>
    </row>
    <row r="1703" spans="1:20" hidden="1" x14ac:dyDescent="0.2">
      <c r="A1703" s="158">
        <f>BD_TS!A1702</f>
        <v>0</v>
      </c>
      <c r="B1703" s="158" t="str">
        <f>SUBSTITUTE(SUBSTITUTE(BD_TS!D1702," ",""),"-","/")</f>
        <v/>
      </c>
      <c r="C1703" s="158">
        <f>BD_TS!E1702</f>
        <v>0</v>
      </c>
      <c r="D1703" s="159">
        <f>BD_TS!F1702</f>
        <v>0</v>
      </c>
      <c r="E1703" s="160">
        <f>BD_TS!B1702</f>
        <v>0</v>
      </c>
      <c r="F1703" s="161">
        <f>BD_TS!C1702</f>
        <v>0</v>
      </c>
      <c r="G1703" s="187">
        <f>BD_TS!H1702</f>
        <v>0</v>
      </c>
      <c r="H1703" s="158" t="str">
        <f>IF($A1703=0,"",IFERROR(INDEX(BD_Gestão!A:A,MATCH('Banco de Dados'!$B1703,BD_Gestão!$B:$B,0)),"erro"))</f>
        <v/>
      </c>
      <c r="I1703" s="162" t="str">
        <f>IF($A1703=0,"",IFERROR(INDEX(BD_Gestão!E:E,MATCH('Banco de Dados'!$B1703,BD_Gestão!$B:$B,0)),"erro"))</f>
        <v/>
      </c>
      <c r="J1703" s="186" t="str">
        <f>IF($A1703=0,"",IFERROR(INDEX(BD_Gestão!B:B,MATCH('Banco de Dados'!$B1703,BD_Gestão!$B:$B,0)),"erro"))</f>
        <v/>
      </c>
      <c r="K1703" s="158" t="str">
        <f>IF($A1703=0,"",IFERROR(INDEX(BD_Gestão!C:C,MATCH('Banco de Dados'!$B1703,BD_Gestão!$B:$B,0)),"erro"))</f>
        <v/>
      </c>
      <c r="L1703" s="158" t="str">
        <f>IF($A1703=0,"",IFERROR(INDEX(BD_Gestão!H:H,MATCH('Banco de Dados'!$B1703,BD_Gestão!$B:$B,0)),"erro"))</f>
        <v/>
      </c>
      <c r="M1703" s="161" t="str">
        <f>IF($A1703=0,"",IFERROR(INDEX(BD_Gestão!F:F,MATCH('Banco de Dados'!$B1703,BD_Gestão!$B:$B,0)),"erro"))</f>
        <v/>
      </c>
      <c r="N1703" s="161" t="str">
        <f>IF($A1703=0,"",IFERROR(INDEX(BD_Gestão!J:J,MATCH('Banco de Dados'!$B1703,BD_Gestão!$B:$B,0)),"erro"))</f>
        <v/>
      </c>
      <c r="O1703" s="164" t="str">
        <f>IF($A1703=0,"",IFERROR(INDEX(BD_Gestão!K:K,MATCH('Banco de Dados'!$B1703,BD_Gestão!$B:$B,0)),"erro"))</f>
        <v/>
      </c>
      <c r="P1703" s="169" t="str">
        <f t="shared" si="106"/>
        <v/>
      </c>
      <c r="Q1703" s="170" t="str">
        <f t="shared" si="107"/>
        <v/>
      </c>
      <c r="R1703" s="163" t="e">
        <f t="shared" si="104"/>
        <v>#VALUE!</v>
      </c>
      <c r="S1703" s="163" t="e">
        <f t="shared" si="105"/>
        <v>#VALUE!</v>
      </c>
      <c r="T1703" s="163" t="e">
        <f>INDEX(Controle!O:O,MATCH('Banco de Dados'!A1703,Controle!M:M,0))*E1703/100</f>
        <v>#N/A</v>
      </c>
    </row>
    <row r="1704" spans="1:20" hidden="1" x14ac:dyDescent="0.2">
      <c r="A1704" s="158">
        <f>BD_TS!A1703</f>
        <v>0</v>
      </c>
      <c r="B1704" s="158" t="str">
        <f>SUBSTITUTE(SUBSTITUTE(BD_TS!D1703," ",""),"-","/")</f>
        <v/>
      </c>
      <c r="C1704" s="158">
        <f>BD_TS!E1703</f>
        <v>0</v>
      </c>
      <c r="D1704" s="159">
        <f>BD_TS!F1703</f>
        <v>0</v>
      </c>
      <c r="E1704" s="160">
        <f>BD_TS!B1703</f>
        <v>0</v>
      </c>
      <c r="F1704" s="161">
        <f>BD_TS!C1703</f>
        <v>0</v>
      </c>
      <c r="G1704" s="187">
        <f>BD_TS!H1703</f>
        <v>0</v>
      </c>
      <c r="H1704" s="158" t="str">
        <f>IF($A1704=0,"",IFERROR(INDEX(BD_Gestão!A:A,MATCH('Banco de Dados'!$B1704,BD_Gestão!$B:$B,0)),"erro"))</f>
        <v/>
      </c>
      <c r="I1704" s="162" t="str">
        <f>IF($A1704=0,"",IFERROR(INDEX(BD_Gestão!E:E,MATCH('Banco de Dados'!$B1704,BD_Gestão!$B:$B,0)),"erro"))</f>
        <v/>
      </c>
      <c r="J1704" s="186" t="str">
        <f>IF($A1704=0,"",IFERROR(INDEX(BD_Gestão!B:B,MATCH('Banco de Dados'!$B1704,BD_Gestão!$B:$B,0)),"erro"))</f>
        <v/>
      </c>
      <c r="K1704" s="158" t="str">
        <f>IF($A1704=0,"",IFERROR(INDEX(BD_Gestão!C:C,MATCH('Banco de Dados'!$B1704,BD_Gestão!$B:$B,0)),"erro"))</f>
        <v/>
      </c>
      <c r="L1704" s="158" t="str">
        <f>IF($A1704=0,"",IFERROR(INDEX(BD_Gestão!H:H,MATCH('Banco de Dados'!$B1704,BD_Gestão!$B:$B,0)),"erro"))</f>
        <v/>
      </c>
      <c r="M1704" s="161" t="str">
        <f>IF($A1704=0,"",IFERROR(INDEX(BD_Gestão!F:F,MATCH('Banco de Dados'!$B1704,BD_Gestão!$B:$B,0)),"erro"))</f>
        <v/>
      </c>
      <c r="N1704" s="161" t="str">
        <f>IF($A1704=0,"",IFERROR(INDEX(BD_Gestão!J:J,MATCH('Banco de Dados'!$B1704,BD_Gestão!$B:$B,0)),"erro"))</f>
        <v/>
      </c>
      <c r="O1704" s="164" t="str">
        <f>IF($A1704=0,"",IFERROR(INDEX(BD_Gestão!K:K,MATCH('Banco de Dados'!$B1704,BD_Gestão!$B:$B,0)),"erro"))</f>
        <v/>
      </c>
      <c r="P1704" s="169" t="str">
        <f t="shared" si="106"/>
        <v/>
      </c>
      <c r="Q1704" s="170" t="str">
        <f t="shared" si="107"/>
        <v/>
      </c>
      <c r="R1704" s="163" t="e">
        <f t="shared" si="104"/>
        <v>#VALUE!</v>
      </c>
      <c r="S1704" s="163" t="e">
        <f t="shared" si="105"/>
        <v>#VALUE!</v>
      </c>
      <c r="T1704" s="163" t="e">
        <f>INDEX(Controle!O:O,MATCH('Banco de Dados'!A1704,Controle!M:M,0))*E1704/100</f>
        <v>#N/A</v>
      </c>
    </row>
    <row r="1705" spans="1:20" hidden="1" x14ac:dyDescent="0.2">
      <c r="A1705" s="158">
        <f>BD_TS!A1704</f>
        <v>0</v>
      </c>
      <c r="B1705" s="158" t="str">
        <f>SUBSTITUTE(SUBSTITUTE(BD_TS!D1704," ",""),"-","/")</f>
        <v/>
      </c>
      <c r="C1705" s="158">
        <f>BD_TS!E1704</f>
        <v>0</v>
      </c>
      <c r="D1705" s="159">
        <f>BD_TS!F1704</f>
        <v>0</v>
      </c>
      <c r="E1705" s="160">
        <f>BD_TS!B1704</f>
        <v>0</v>
      </c>
      <c r="F1705" s="161">
        <f>BD_TS!C1704</f>
        <v>0</v>
      </c>
      <c r="G1705" s="187">
        <f>BD_TS!H1704</f>
        <v>0</v>
      </c>
      <c r="H1705" s="158" t="str">
        <f>IF($A1705=0,"",IFERROR(INDEX(BD_Gestão!A:A,MATCH('Banco de Dados'!$B1705,BD_Gestão!$B:$B,0)),"erro"))</f>
        <v/>
      </c>
      <c r="I1705" s="162" t="str">
        <f>IF($A1705=0,"",IFERROR(INDEX(BD_Gestão!E:E,MATCH('Banco de Dados'!$B1705,BD_Gestão!$B:$B,0)),"erro"))</f>
        <v/>
      </c>
      <c r="J1705" s="186" t="str">
        <f>IF($A1705=0,"",IFERROR(INDEX(BD_Gestão!B:B,MATCH('Banco de Dados'!$B1705,BD_Gestão!$B:$B,0)),"erro"))</f>
        <v/>
      </c>
      <c r="K1705" s="158" t="str">
        <f>IF($A1705=0,"",IFERROR(INDEX(BD_Gestão!C:C,MATCH('Banco de Dados'!$B1705,BD_Gestão!$B:$B,0)),"erro"))</f>
        <v/>
      </c>
      <c r="L1705" s="158" t="str">
        <f>IF($A1705=0,"",IFERROR(INDEX(BD_Gestão!H:H,MATCH('Banco de Dados'!$B1705,BD_Gestão!$B:$B,0)),"erro"))</f>
        <v/>
      </c>
      <c r="M1705" s="161" t="str">
        <f>IF($A1705=0,"",IFERROR(INDEX(BD_Gestão!F:F,MATCH('Banco de Dados'!$B1705,BD_Gestão!$B:$B,0)),"erro"))</f>
        <v/>
      </c>
      <c r="N1705" s="161" t="str">
        <f>IF($A1705=0,"",IFERROR(INDEX(BD_Gestão!J:J,MATCH('Banco de Dados'!$B1705,BD_Gestão!$B:$B,0)),"erro"))</f>
        <v/>
      </c>
      <c r="O1705" s="164" t="str">
        <f>IF($A1705=0,"",IFERROR(INDEX(BD_Gestão!K:K,MATCH('Banco de Dados'!$B1705,BD_Gestão!$B:$B,0)),"erro"))</f>
        <v/>
      </c>
      <c r="P1705" s="169" t="str">
        <f t="shared" si="106"/>
        <v/>
      </c>
      <c r="Q1705" s="170" t="str">
        <f t="shared" si="107"/>
        <v/>
      </c>
      <c r="R1705" s="163" t="e">
        <f t="shared" si="104"/>
        <v>#VALUE!</v>
      </c>
      <c r="S1705" s="163" t="e">
        <f t="shared" si="105"/>
        <v>#VALUE!</v>
      </c>
      <c r="T1705" s="163" t="e">
        <f>INDEX(Controle!O:O,MATCH('Banco de Dados'!A1705,Controle!M:M,0))*E1705/100</f>
        <v>#N/A</v>
      </c>
    </row>
    <row r="1706" spans="1:20" hidden="1" x14ac:dyDescent="0.2">
      <c r="A1706" s="158">
        <f>BD_TS!A1705</f>
        <v>0</v>
      </c>
      <c r="B1706" s="158" t="str">
        <f>SUBSTITUTE(SUBSTITUTE(BD_TS!D1705," ",""),"-","/")</f>
        <v/>
      </c>
      <c r="C1706" s="158">
        <f>BD_TS!E1705</f>
        <v>0</v>
      </c>
      <c r="D1706" s="159">
        <f>BD_TS!F1705</f>
        <v>0</v>
      </c>
      <c r="E1706" s="160">
        <f>BD_TS!B1705</f>
        <v>0</v>
      </c>
      <c r="F1706" s="161">
        <f>BD_TS!C1705</f>
        <v>0</v>
      </c>
      <c r="G1706" s="187">
        <f>BD_TS!H1705</f>
        <v>0</v>
      </c>
      <c r="H1706" s="158" t="str">
        <f>IF($A1706=0,"",IFERROR(INDEX(BD_Gestão!A:A,MATCH('Banco de Dados'!$B1706,BD_Gestão!$B:$B,0)),"erro"))</f>
        <v/>
      </c>
      <c r="I1706" s="162" t="str">
        <f>IF($A1706=0,"",IFERROR(INDEX(BD_Gestão!E:E,MATCH('Banco de Dados'!$B1706,BD_Gestão!$B:$B,0)),"erro"))</f>
        <v/>
      </c>
      <c r="J1706" s="186" t="str">
        <f>IF($A1706=0,"",IFERROR(INDEX(BD_Gestão!B:B,MATCH('Banco de Dados'!$B1706,BD_Gestão!$B:$B,0)),"erro"))</f>
        <v/>
      </c>
      <c r="K1706" s="158" t="str">
        <f>IF($A1706=0,"",IFERROR(INDEX(BD_Gestão!C:C,MATCH('Banco de Dados'!$B1706,BD_Gestão!$B:$B,0)),"erro"))</f>
        <v/>
      </c>
      <c r="L1706" s="158" t="str">
        <f>IF($A1706=0,"",IFERROR(INDEX(BD_Gestão!H:H,MATCH('Banco de Dados'!$B1706,BD_Gestão!$B:$B,0)),"erro"))</f>
        <v/>
      </c>
      <c r="M1706" s="161" t="str">
        <f>IF($A1706=0,"",IFERROR(INDEX(BD_Gestão!F:F,MATCH('Banco de Dados'!$B1706,BD_Gestão!$B:$B,0)),"erro"))</f>
        <v/>
      </c>
      <c r="N1706" s="161" t="str">
        <f>IF($A1706=0,"",IFERROR(INDEX(BD_Gestão!J:J,MATCH('Banco de Dados'!$B1706,BD_Gestão!$B:$B,0)),"erro"))</f>
        <v/>
      </c>
      <c r="O1706" s="164" t="str">
        <f>IF($A1706=0,"",IFERROR(INDEX(BD_Gestão!K:K,MATCH('Banco de Dados'!$B1706,BD_Gestão!$B:$B,0)),"erro"))</f>
        <v/>
      </c>
      <c r="P1706" s="169" t="str">
        <f t="shared" si="106"/>
        <v/>
      </c>
      <c r="Q1706" s="170" t="str">
        <f t="shared" si="107"/>
        <v/>
      </c>
      <c r="R1706" s="163" t="e">
        <f t="shared" si="104"/>
        <v>#VALUE!</v>
      </c>
      <c r="S1706" s="163" t="e">
        <f t="shared" si="105"/>
        <v>#VALUE!</v>
      </c>
      <c r="T1706" s="163" t="e">
        <f>INDEX(Controle!O:O,MATCH('Banco de Dados'!A1706,Controle!M:M,0))*E1706/100</f>
        <v>#N/A</v>
      </c>
    </row>
    <row r="1707" spans="1:20" hidden="1" x14ac:dyDescent="0.2">
      <c r="A1707" s="158">
        <f>BD_TS!A1706</f>
        <v>0</v>
      </c>
      <c r="B1707" s="158" t="str">
        <f>SUBSTITUTE(SUBSTITUTE(BD_TS!D1706," ",""),"-","/")</f>
        <v/>
      </c>
      <c r="C1707" s="158">
        <f>BD_TS!E1706</f>
        <v>0</v>
      </c>
      <c r="D1707" s="159">
        <f>BD_TS!F1706</f>
        <v>0</v>
      </c>
      <c r="E1707" s="160">
        <f>BD_TS!B1706</f>
        <v>0</v>
      </c>
      <c r="F1707" s="161">
        <f>BD_TS!C1706</f>
        <v>0</v>
      </c>
      <c r="G1707" s="187">
        <f>BD_TS!H1706</f>
        <v>0</v>
      </c>
      <c r="H1707" s="158" t="str">
        <f>IF($A1707=0,"",IFERROR(INDEX(BD_Gestão!A:A,MATCH('Banco de Dados'!$B1707,BD_Gestão!$B:$B,0)),"erro"))</f>
        <v/>
      </c>
      <c r="I1707" s="162" t="str">
        <f>IF($A1707=0,"",IFERROR(INDEX(BD_Gestão!E:E,MATCH('Banco de Dados'!$B1707,BD_Gestão!$B:$B,0)),"erro"))</f>
        <v/>
      </c>
      <c r="J1707" s="186" t="str">
        <f>IF($A1707=0,"",IFERROR(INDEX(BD_Gestão!B:B,MATCH('Banco de Dados'!$B1707,BD_Gestão!$B:$B,0)),"erro"))</f>
        <v/>
      </c>
      <c r="K1707" s="158" t="str">
        <f>IF($A1707=0,"",IFERROR(INDEX(BD_Gestão!C:C,MATCH('Banco de Dados'!$B1707,BD_Gestão!$B:$B,0)),"erro"))</f>
        <v/>
      </c>
      <c r="L1707" s="158" t="str">
        <f>IF($A1707=0,"",IFERROR(INDEX(BD_Gestão!H:H,MATCH('Banco de Dados'!$B1707,BD_Gestão!$B:$B,0)),"erro"))</f>
        <v/>
      </c>
      <c r="M1707" s="161" t="str">
        <f>IF($A1707=0,"",IFERROR(INDEX(BD_Gestão!F:F,MATCH('Banco de Dados'!$B1707,BD_Gestão!$B:$B,0)),"erro"))</f>
        <v/>
      </c>
      <c r="N1707" s="161" t="str">
        <f>IF($A1707=0,"",IFERROR(INDEX(BD_Gestão!J:J,MATCH('Banco de Dados'!$B1707,BD_Gestão!$B:$B,0)),"erro"))</f>
        <v/>
      </c>
      <c r="O1707" s="164" t="str">
        <f>IF($A1707=0,"",IFERROR(INDEX(BD_Gestão!K:K,MATCH('Banco de Dados'!$B1707,BD_Gestão!$B:$B,0)),"erro"))</f>
        <v/>
      </c>
      <c r="P1707" s="169" t="str">
        <f t="shared" si="106"/>
        <v/>
      </c>
      <c r="Q1707" s="170" t="str">
        <f t="shared" si="107"/>
        <v/>
      </c>
      <c r="R1707" s="163" t="e">
        <f t="shared" si="104"/>
        <v>#VALUE!</v>
      </c>
      <c r="S1707" s="163" t="e">
        <f t="shared" si="105"/>
        <v>#VALUE!</v>
      </c>
      <c r="T1707" s="163" t="e">
        <f>INDEX(Controle!O:O,MATCH('Banco de Dados'!A1707,Controle!M:M,0))*E1707/100</f>
        <v>#N/A</v>
      </c>
    </row>
    <row r="1708" spans="1:20" hidden="1" x14ac:dyDescent="0.2">
      <c r="A1708" s="158">
        <f>BD_TS!A1707</f>
        <v>0</v>
      </c>
      <c r="B1708" s="158" t="str">
        <f>SUBSTITUTE(SUBSTITUTE(BD_TS!D1707," ",""),"-","/")</f>
        <v/>
      </c>
      <c r="C1708" s="158">
        <f>BD_TS!E1707</f>
        <v>0</v>
      </c>
      <c r="D1708" s="159">
        <f>BD_TS!F1707</f>
        <v>0</v>
      </c>
      <c r="E1708" s="160">
        <f>BD_TS!B1707</f>
        <v>0</v>
      </c>
      <c r="F1708" s="161">
        <f>BD_TS!C1707</f>
        <v>0</v>
      </c>
      <c r="G1708" s="187">
        <f>BD_TS!H1707</f>
        <v>0</v>
      </c>
      <c r="H1708" s="158" t="str">
        <f>IF($A1708=0,"",IFERROR(INDEX(BD_Gestão!A:A,MATCH('Banco de Dados'!$B1708,BD_Gestão!$B:$B,0)),"erro"))</f>
        <v/>
      </c>
      <c r="I1708" s="162" t="str">
        <f>IF($A1708=0,"",IFERROR(INDEX(BD_Gestão!E:E,MATCH('Banco de Dados'!$B1708,BD_Gestão!$B:$B,0)),"erro"))</f>
        <v/>
      </c>
      <c r="J1708" s="186" t="str">
        <f>IF($A1708=0,"",IFERROR(INDEX(BD_Gestão!B:B,MATCH('Banco de Dados'!$B1708,BD_Gestão!$B:$B,0)),"erro"))</f>
        <v/>
      </c>
      <c r="K1708" s="158" t="str">
        <f>IF($A1708=0,"",IFERROR(INDEX(BD_Gestão!C:C,MATCH('Banco de Dados'!$B1708,BD_Gestão!$B:$B,0)),"erro"))</f>
        <v/>
      </c>
      <c r="L1708" s="158" t="str">
        <f>IF($A1708=0,"",IFERROR(INDEX(BD_Gestão!H:H,MATCH('Banco de Dados'!$B1708,BD_Gestão!$B:$B,0)),"erro"))</f>
        <v/>
      </c>
      <c r="M1708" s="161" t="str">
        <f>IF($A1708=0,"",IFERROR(INDEX(BD_Gestão!F:F,MATCH('Banco de Dados'!$B1708,BD_Gestão!$B:$B,0)),"erro"))</f>
        <v/>
      </c>
      <c r="N1708" s="161" t="str">
        <f>IF($A1708=0,"",IFERROR(INDEX(BD_Gestão!J:J,MATCH('Banco de Dados'!$B1708,BD_Gestão!$B:$B,0)),"erro"))</f>
        <v/>
      </c>
      <c r="O1708" s="164" t="str">
        <f>IF($A1708=0,"",IFERROR(INDEX(BD_Gestão!K:K,MATCH('Banco de Dados'!$B1708,BD_Gestão!$B:$B,0)),"erro"))</f>
        <v/>
      </c>
      <c r="P1708" s="169" t="str">
        <f t="shared" si="106"/>
        <v/>
      </c>
      <c r="Q1708" s="170" t="str">
        <f t="shared" si="107"/>
        <v/>
      </c>
      <c r="R1708" s="163" t="e">
        <f t="shared" si="104"/>
        <v>#VALUE!</v>
      </c>
      <c r="S1708" s="163" t="e">
        <f t="shared" si="105"/>
        <v>#VALUE!</v>
      </c>
      <c r="T1708" s="163" t="e">
        <f>INDEX(Controle!O:O,MATCH('Banco de Dados'!A1708,Controle!M:M,0))*E1708/100</f>
        <v>#N/A</v>
      </c>
    </row>
    <row r="1709" spans="1:20" hidden="1" x14ac:dyDescent="0.2">
      <c r="A1709" s="158">
        <f>BD_TS!A1708</f>
        <v>0</v>
      </c>
      <c r="B1709" s="158" t="str">
        <f>SUBSTITUTE(SUBSTITUTE(BD_TS!D1708," ",""),"-","/")</f>
        <v/>
      </c>
      <c r="C1709" s="158">
        <f>BD_TS!E1708</f>
        <v>0</v>
      </c>
      <c r="D1709" s="159">
        <f>BD_TS!F1708</f>
        <v>0</v>
      </c>
      <c r="E1709" s="160">
        <f>BD_TS!B1708</f>
        <v>0</v>
      </c>
      <c r="F1709" s="161">
        <f>BD_TS!C1708</f>
        <v>0</v>
      </c>
      <c r="G1709" s="187">
        <f>BD_TS!H1708</f>
        <v>0</v>
      </c>
      <c r="H1709" s="158" t="str">
        <f>IF($A1709=0,"",IFERROR(INDEX(BD_Gestão!A:A,MATCH('Banco de Dados'!$B1709,BD_Gestão!$B:$B,0)),"erro"))</f>
        <v/>
      </c>
      <c r="I1709" s="162" t="str">
        <f>IF($A1709=0,"",IFERROR(INDEX(BD_Gestão!E:E,MATCH('Banco de Dados'!$B1709,BD_Gestão!$B:$B,0)),"erro"))</f>
        <v/>
      </c>
      <c r="J1709" s="186" t="str">
        <f>IF($A1709=0,"",IFERROR(INDEX(BD_Gestão!B:B,MATCH('Banco de Dados'!$B1709,BD_Gestão!$B:$B,0)),"erro"))</f>
        <v/>
      </c>
      <c r="K1709" s="158" t="str">
        <f>IF($A1709=0,"",IFERROR(INDEX(BD_Gestão!C:C,MATCH('Banco de Dados'!$B1709,BD_Gestão!$B:$B,0)),"erro"))</f>
        <v/>
      </c>
      <c r="L1709" s="158" t="str">
        <f>IF($A1709=0,"",IFERROR(INDEX(BD_Gestão!H:H,MATCH('Banco de Dados'!$B1709,BD_Gestão!$B:$B,0)),"erro"))</f>
        <v/>
      </c>
      <c r="M1709" s="161" t="str">
        <f>IF($A1709=0,"",IFERROR(INDEX(BD_Gestão!F:F,MATCH('Banco de Dados'!$B1709,BD_Gestão!$B:$B,0)),"erro"))</f>
        <v/>
      </c>
      <c r="N1709" s="161" t="str">
        <f>IF($A1709=0,"",IFERROR(INDEX(BD_Gestão!J:J,MATCH('Banco de Dados'!$B1709,BD_Gestão!$B:$B,0)),"erro"))</f>
        <v/>
      </c>
      <c r="O1709" s="164" t="str">
        <f>IF($A1709=0,"",IFERROR(INDEX(BD_Gestão!K:K,MATCH('Banco de Dados'!$B1709,BD_Gestão!$B:$B,0)),"erro"))</f>
        <v/>
      </c>
      <c r="P1709" s="169" t="str">
        <f t="shared" si="106"/>
        <v/>
      </c>
      <c r="Q1709" s="170" t="str">
        <f t="shared" si="107"/>
        <v/>
      </c>
      <c r="R1709" s="163" t="e">
        <f t="shared" si="104"/>
        <v>#VALUE!</v>
      </c>
      <c r="S1709" s="163" t="e">
        <f t="shared" si="105"/>
        <v>#VALUE!</v>
      </c>
      <c r="T1709" s="163" t="e">
        <f>INDEX(Controle!O:O,MATCH('Banco de Dados'!A1709,Controle!M:M,0))*E1709/100</f>
        <v>#N/A</v>
      </c>
    </row>
    <row r="1710" spans="1:20" hidden="1" x14ac:dyDescent="0.2">
      <c r="A1710" s="158">
        <f>BD_TS!A1709</f>
        <v>0</v>
      </c>
      <c r="B1710" s="158" t="str">
        <f>SUBSTITUTE(SUBSTITUTE(BD_TS!D1709," ",""),"-","/")</f>
        <v/>
      </c>
      <c r="C1710" s="158">
        <f>BD_TS!E1709</f>
        <v>0</v>
      </c>
      <c r="D1710" s="159">
        <f>BD_TS!F1709</f>
        <v>0</v>
      </c>
      <c r="E1710" s="160">
        <f>BD_TS!B1709</f>
        <v>0</v>
      </c>
      <c r="F1710" s="161">
        <f>BD_TS!C1709</f>
        <v>0</v>
      </c>
      <c r="G1710" s="187">
        <f>BD_TS!H1709</f>
        <v>0</v>
      </c>
      <c r="H1710" s="158" t="str">
        <f>IF($A1710=0,"",IFERROR(INDEX(BD_Gestão!A:A,MATCH('Banco de Dados'!$B1710,BD_Gestão!$B:$B,0)),"erro"))</f>
        <v/>
      </c>
      <c r="I1710" s="162" t="str">
        <f>IF($A1710=0,"",IFERROR(INDEX(BD_Gestão!E:E,MATCH('Banco de Dados'!$B1710,BD_Gestão!$B:$B,0)),"erro"))</f>
        <v/>
      </c>
      <c r="J1710" s="186" t="str">
        <f>IF($A1710=0,"",IFERROR(INDEX(BD_Gestão!B:B,MATCH('Banco de Dados'!$B1710,BD_Gestão!$B:$B,0)),"erro"))</f>
        <v/>
      </c>
      <c r="K1710" s="158" t="str">
        <f>IF($A1710=0,"",IFERROR(INDEX(BD_Gestão!C:C,MATCH('Banco de Dados'!$B1710,BD_Gestão!$B:$B,0)),"erro"))</f>
        <v/>
      </c>
      <c r="L1710" s="158" t="str">
        <f>IF($A1710=0,"",IFERROR(INDEX(BD_Gestão!H:H,MATCH('Banco de Dados'!$B1710,BD_Gestão!$B:$B,0)),"erro"))</f>
        <v/>
      </c>
      <c r="M1710" s="161" t="str">
        <f>IF($A1710=0,"",IFERROR(INDEX(BD_Gestão!F:F,MATCH('Banco de Dados'!$B1710,BD_Gestão!$B:$B,0)),"erro"))</f>
        <v/>
      </c>
      <c r="N1710" s="161" t="str">
        <f>IF($A1710=0,"",IFERROR(INDEX(BD_Gestão!J:J,MATCH('Banco de Dados'!$B1710,BD_Gestão!$B:$B,0)),"erro"))</f>
        <v/>
      </c>
      <c r="O1710" s="164" t="str">
        <f>IF($A1710=0,"",IFERROR(INDEX(BD_Gestão!K:K,MATCH('Banco de Dados'!$B1710,BD_Gestão!$B:$B,0)),"erro"))</f>
        <v/>
      </c>
      <c r="P1710" s="169" t="str">
        <f t="shared" si="106"/>
        <v/>
      </c>
      <c r="Q1710" s="170" t="str">
        <f t="shared" si="107"/>
        <v/>
      </c>
      <c r="R1710" s="163" t="e">
        <f t="shared" si="104"/>
        <v>#VALUE!</v>
      </c>
      <c r="S1710" s="163" t="e">
        <f t="shared" si="105"/>
        <v>#VALUE!</v>
      </c>
      <c r="T1710" s="163" t="e">
        <f>INDEX(Controle!O:O,MATCH('Banco de Dados'!A1710,Controle!M:M,0))*E1710/100</f>
        <v>#N/A</v>
      </c>
    </row>
    <row r="1711" spans="1:20" hidden="1" x14ac:dyDescent="0.2">
      <c r="A1711" s="158">
        <f>BD_TS!A1710</f>
        <v>0</v>
      </c>
      <c r="B1711" s="158" t="str">
        <f>SUBSTITUTE(SUBSTITUTE(BD_TS!D1710," ",""),"-","/")</f>
        <v/>
      </c>
      <c r="C1711" s="158">
        <f>BD_TS!E1710</f>
        <v>0</v>
      </c>
      <c r="D1711" s="159">
        <f>BD_TS!F1710</f>
        <v>0</v>
      </c>
      <c r="E1711" s="160">
        <f>BD_TS!B1710</f>
        <v>0</v>
      </c>
      <c r="F1711" s="161">
        <f>BD_TS!C1710</f>
        <v>0</v>
      </c>
      <c r="G1711" s="187">
        <f>BD_TS!H1710</f>
        <v>0</v>
      </c>
      <c r="H1711" s="158" t="str">
        <f>IF($A1711=0,"",IFERROR(INDEX(BD_Gestão!A:A,MATCH('Banco de Dados'!$B1711,BD_Gestão!$B:$B,0)),"erro"))</f>
        <v/>
      </c>
      <c r="I1711" s="162" t="str">
        <f>IF($A1711=0,"",IFERROR(INDEX(BD_Gestão!E:E,MATCH('Banco de Dados'!$B1711,BD_Gestão!$B:$B,0)),"erro"))</f>
        <v/>
      </c>
      <c r="J1711" s="186" t="str">
        <f>IF($A1711=0,"",IFERROR(INDEX(BD_Gestão!B:B,MATCH('Banco de Dados'!$B1711,BD_Gestão!$B:$B,0)),"erro"))</f>
        <v/>
      </c>
      <c r="K1711" s="158" t="str">
        <f>IF($A1711=0,"",IFERROR(INDEX(BD_Gestão!C:C,MATCH('Banco de Dados'!$B1711,BD_Gestão!$B:$B,0)),"erro"))</f>
        <v/>
      </c>
      <c r="L1711" s="158" t="str">
        <f>IF($A1711=0,"",IFERROR(INDEX(BD_Gestão!H:H,MATCH('Banco de Dados'!$B1711,BD_Gestão!$B:$B,0)),"erro"))</f>
        <v/>
      </c>
      <c r="M1711" s="161" t="str">
        <f>IF($A1711=0,"",IFERROR(INDEX(BD_Gestão!F:F,MATCH('Banco de Dados'!$B1711,BD_Gestão!$B:$B,0)),"erro"))</f>
        <v/>
      </c>
      <c r="N1711" s="161" t="str">
        <f>IF($A1711=0,"",IFERROR(INDEX(BD_Gestão!J:J,MATCH('Banco de Dados'!$B1711,BD_Gestão!$B:$B,0)),"erro"))</f>
        <v/>
      </c>
      <c r="O1711" s="164" t="str">
        <f>IF($A1711=0,"",IFERROR(INDEX(BD_Gestão!K:K,MATCH('Banco de Dados'!$B1711,BD_Gestão!$B:$B,0)),"erro"))</f>
        <v/>
      </c>
      <c r="P1711" s="169" t="str">
        <f t="shared" si="106"/>
        <v/>
      </c>
      <c r="Q1711" s="170" t="str">
        <f t="shared" si="107"/>
        <v/>
      </c>
      <c r="R1711" s="163" t="e">
        <f t="shared" si="104"/>
        <v>#VALUE!</v>
      </c>
      <c r="S1711" s="163" t="e">
        <f t="shared" si="105"/>
        <v>#VALUE!</v>
      </c>
      <c r="T1711" s="163" t="e">
        <f>INDEX(Controle!O:O,MATCH('Banco de Dados'!A1711,Controle!M:M,0))*E1711/100</f>
        <v>#N/A</v>
      </c>
    </row>
    <row r="1712" spans="1:20" hidden="1" x14ac:dyDescent="0.2">
      <c r="A1712" s="158">
        <f>BD_TS!A1711</f>
        <v>0</v>
      </c>
      <c r="B1712" s="158" t="str">
        <f>SUBSTITUTE(SUBSTITUTE(BD_TS!D1711," ",""),"-","/")</f>
        <v/>
      </c>
      <c r="C1712" s="158">
        <f>BD_TS!E1711</f>
        <v>0</v>
      </c>
      <c r="D1712" s="159">
        <f>BD_TS!F1711</f>
        <v>0</v>
      </c>
      <c r="E1712" s="160">
        <f>BD_TS!B1711</f>
        <v>0</v>
      </c>
      <c r="F1712" s="161">
        <f>BD_TS!C1711</f>
        <v>0</v>
      </c>
      <c r="G1712" s="187">
        <f>BD_TS!H1711</f>
        <v>0</v>
      </c>
      <c r="H1712" s="158" t="str">
        <f>IF($A1712=0,"",IFERROR(INDEX(BD_Gestão!A:A,MATCH('Banco de Dados'!$B1712,BD_Gestão!$B:$B,0)),"erro"))</f>
        <v/>
      </c>
      <c r="I1712" s="162" t="str">
        <f>IF($A1712=0,"",IFERROR(INDEX(BD_Gestão!E:E,MATCH('Banco de Dados'!$B1712,BD_Gestão!$B:$B,0)),"erro"))</f>
        <v/>
      </c>
      <c r="J1712" s="186" t="str">
        <f>IF($A1712=0,"",IFERROR(INDEX(BD_Gestão!B:B,MATCH('Banco de Dados'!$B1712,BD_Gestão!$B:$B,0)),"erro"))</f>
        <v/>
      </c>
      <c r="K1712" s="158" t="str">
        <f>IF($A1712=0,"",IFERROR(INDEX(BD_Gestão!C:C,MATCH('Banco de Dados'!$B1712,BD_Gestão!$B:$B,0)),"erro"))</f>
        <v/>
      </c>
      <c r="L1712" s="158" t="str">
        <f>IF($A1712=0,"",IFERROR(INDEX(BD_Gestão!H:H,MATCH('Banco de Dados'!$B1712,BD_Gestão!$B:$B,0)),"erro"))</f>
        <v/>
      </c>
      <c r="M1712" s="161" t="str">
        <f>IF($A1712=0,"",IFERROR(INDEX(BD_Gestão!F:F,MATCH('Banco de Dados'!$B1712,BD_Gestão!$B:$B,0)),"erro"))</f>
        <v/>
      </c>
      <c r="N1712" s="161" t="str">
        <f>IF($A1712=0,"",IFERROR(INDEX(BD_Gestão!J:J,MATCH('Banco de Dados'!$B1712,BD_Gestão!$B:$B,0)),"erro"))</f>
        <v/>
      </c>
      <c r="O1712" s="164" t="str">
        <f>IF($A1712=0,"",IFERROR(INDEX(BD_Gestão!K:K,MATCH('Banco de Dados'!$B1712,BD_Gestão!$B:$B,0)),"erro"))</f>
        <v/>
      </c>
      <c r="P1712" s="169" t="str">
        <f t="shared" si="106"/>
        <v/>
      </c>
      <c r="Q1712" s="170" t="str">
        <f t="shared" si="107"/>
        <v/>
      </c>
      <c r="R1712" s="163" t="e">
        <f t="shared" si="104"/>
        <v>#VALUE!</v>
      </c>
      <c r="S1712" s="163" t="e">
        <f t="shared" si="105"/>
        <v>#VALUE!</v>
      </c>
      <c r="T1712" s="163" t="e">
        <f>INDEX(Controle!O:O,MATCH('Banco de Dados'!A1712,Controle!M:M,0))*E1712/100</f>
        <v>#N/A</v>
      </c>
    </row>
    <row r="1713" spans="1:20" hidden="1" x14ac:dyDescent="0.2">
      <c r="A1713" s="158">
        <f>BD_TS!A1712</f>
        <v>0</v>
      </c>
      <c r="B1713" s="158" t="str">
        <f>SUBSTITUTE(SUBSTITUTE(BD_TS!D1712," ",""),"-","/")</f>
        <v/>
      </c>
      <c r="C1713" s="158">
        <f>BD_TS!E1712</f>
        <v>0</v>
      </c>
      <c r="D1713" s="159">
        <f>BD_TS!F1712</f>
        <v>0</v>
      </c>
      <c r="E1713" s="160">
        <f>BD_TS!B1712</f>
        <v>0</v>
      </c>
      <c r="F1713" s="161">
        <f>BD_TS!C1712</f>
        <v>0</v>
      </c>
      <c r="G1713" s="187">
        <f>BD_TS!H1712</f>
        <v>0</v>
      </c>
      <c r="H1713" s="158" t="str">
        <f>IF($A1713=0,"",IFERROR(INDEX(BD_Gestão!A:A,MATCH('Banco de Dados'!$B1713,BD_Gestão!$B:$B,0)),"erro"))</f>
        <v/>
      </c>
      <c r="I1713" s="162" t="str">
        <f>IF($A1713=0,"",IFERROR(INDEX(BD_Gestão!E:E,MATCH('Banco de Dados'!$B1713,BD_Gestão!$B:$B,0)),"erro"))</f>
        <v/>
      </c>
      <c r="J1713" s="186" t="str">
        <f>IF($A1713=0,"",IFERROR(INDEX(BD_Gestão!B:B,MATCH('Banco de Dados'!$B1713,BD_Gestão!$B:$B,0)),"erro"))</f>
        <v/>
      </c>
      <c r="K1713" s="158" t="str">
        <f>IF($A1713=0,"",IFERROR(INDEX(BD_Gestão!C:C,MATCH('Banco de Dados'!$B1713,BD_Gestão!$B:$B,0)),"erro"))</f>
        <v/>
      </c>
      <c r="L1713" s="158" t="str">
        <f>IF($A1713=0,"",IFERROR(INDEX(BD_Gestão!H:H,MATCH('Banco de Dados'!$B1713,BD_Gestão!$B:$B,0)),"erro"))</f>
        <v/>
      </c>
      <c r="M1713" s="161" t="str">
        <f>IF($A1713=0,"",IFERROR(INDEX(BD_Gestão!F:F,MATCH('Banco de Dados'!$B1713,BD_Gestão!$B:$B,0)),"erro"))</f>
        <v/>
      </c>
      <c r="N1713" s="161" t="str">
        <f>IF($A1713=0,"",IFERROR(INDEX(BD_Gestão!J:J,MATCH('Banco de Dados'!$B1713,BD_Gestão!$B:$B,0)),"erro"))</f>
        <v/>
      </c>
      <c r="O1713" s="164" t="str">
        <f>IF($A1713=0,"",IFERROR(INDEX(BD_Gestão!K:K,MATCH('Banco de Dados'!$B1713,BD_Gestão!$B:$B,0)),"erro"))</f>
        <v/>
      </c>
      <c r="P1713" s="169" t="str">
        <f t="shared" si="106"/>
        <v/>
      </c>
      <c r="Q1713" s="170" t="str">
        <f t="shared" si="107"/>
        <v/>
      </c>
      <c r="R1713" s="163" t="e">
        <f t="shared" si="104"/>
        <v>#VALUE!</v>
      </c>
      <c r="S1713" s="163" t="e">
        <f t="shared" si="105"/>
        <v>#VALUE!</v>
      </c>
      <c r="T1713" s="163" t="e">
        <f>INDEX(Controle!O:O,MATCH('Banco de Dados'!A1713,Controle!M:M,0))*E1713/100</f>
        <v>#N/A</v>
      </c>
    </row>
    <row r="1714" spans="1:20" hidden="1" x14ac:dyDescent="0.2">
      <c r="A1714" s="158">
        <f>BD_TS!A1713</f>
        <v>0</v>
      </c>
      <c r="B1714" s="158" t="str">
        <f>SUBSTITUTE(SUBSTITUTE(BD_TS!D1713," ",""),"-","/")</f>
        <v/>
      </c>
      <c r="C1714" s="158">
        <f>BD_TS!E1713</f>
        <v>0</v>
      </c>
      <c r="D1714" s="159">
        <f>BD_TS!F1713</f>
        <v>0</v>
      </c>
      <c r="E1714" s="160">
        <f>BD_TS!B1713</f>
        <v>0</v>
      </c>
      <c r="F1714" s="161">
        <f>BD_TS!C1713</f>
        <v>0</v>
      </c>
      <c r="G1714" s="187">
        <f>BD_TS!H1713</f>
        <v>0</v>
      </c>
      <c r="H1714" s="158" t="str">
        <f>IF($A1714=0,"",IFERROR(INDEX(BD_Gestão!A:A,MATCH('Banco de Dados'!$B1714,BD_Gestão!$B:$B,0)),"erro"))</f>
        <v/>
      </c>
      <c r="I1714" s="162" t="str">
        <f>IF($A1714=0,"",IFERROR(INDEX(BD_Gestão!E:E,MATCH('Banco de Dados'!$B1714,BD_Gestão!$B:$B,0)),"erro"))</f>
        <v/>
      </c>
      <c r="J1714" s="186" t="str">
        <f>IF($A1714=0,"",IFERROR(INDEX(BD_Gestão!B:B,MATCH('Banco de Dados'!$B1714,BD_Gestão!$B:$B,0)),"erro"))</f>
        <v/>
      </c>
      <c r="K1714" s="158" t="str">
        <f>IF($A1714=0,"",IFERROR(INDEX(BD_Gestão!C:C,MATCH('Banco de Dados'!$B1714,BD_Gestão!$B:$B,0)),"erro"))</f>
        <v/>
      </c>
      <c r="L1714" s="158" t="str">
        <f>IF($A1714=0,"",IFERROR(INDEX(BD_Gestão!H:H,MATCH('Banco de Dados'!$B1714,BD_Gestão!$B:$B,0)),"erro"))</f>
        <v/>
      </c>
      <c r="M1714" s="161" t="str">
        <f>IF($A1714=0,"",IFERROR(INDEX(BD_Gestão!F:F,MATCH('Banco de Dados'!$B1714,BD_Gestão!$B:$B,0)),"erro"))</f>
        <v/>
      </c>
      <c r="N1714" s="161" t="str">
        <f>IF($A1714=0,"",IFERROR(INDEX(BD_Gestão!J:J,MATCH('Banco de Dados'!$B1714,BD_Gestão!$B:$B,0)),"erro"))</f>
        <v/>
      </c>
      <c r="O1714" s="164" t="str">
        <f>IF($A1714=0,"",IFERROR(INDEX(BD_Gestão!K:K,MATCH('Banco de Dados'!$B1714,BD_Gestão!$B:$B,0)),"erro"))</f>
        <v/>
      </c>
      <c r="P1714" s="169" t="str">
        <f t="shared" si="106"/>
        <v/>
      </c>
      <c r="Q1714" s="170" t="str">
        <f t="shared" si="107"/>
        <v/>
      </c>
      <c r="R1714" s="163" t="e">
        <f t="shared" si="104"/>
        <v>#VALUE!</v>
      </c>
      <c r="S1714" s="163" t="e">
        <f t="shared" si="105"/>
        <v>#VALUE!</v>
      </c>
      <c r="T1714" s="163" t="e">
        <f>INDEX(Controle!O:O,MATCH('Banco de Dados'!A1714,Controle!M:M,0))*E1714/100</f>
        <v>#N/A</v>
      </c>
    </row>
    <row r="1715" spans="1:20" hidden="1" x14ac:dyDescent="0.2">
      <c r="A1715" s="158">
        <f>BD_TS!A1714</f>
        <v>0</v>
      </c>
      <c r="B1715" s="158" t="str">
        <f>SUBSTITUTE(SUBSTITUTE(BD_TS!D1714," ",""),"-","/")</f>
        <v/>
      </c>
      <c r="C1715" s="158">
        <f>BD_TS!E1714</f>
        <v>0</v>
      </c>
      <c r="D1715" s="159">
        <f>BD_TS!F1714</f>
        <v>0</v>
      </c>
      <c r="E1715" s="160">
        <f>BD_TS!B1714</f>
        <v>0</v>
      </c>
      <c r="F1715" s="161">
        <f>BD_TS!C1714</f>
        <v>0</v>
      </c>
      <c r="G1715" s="187">
        <f>BD_TS!H1714</f>
        <v>0</v>
      </c>
      <c r="H1715" s="158" t="str">
        <f>IF($A1715=0,"",IFERROR(INDEX(BD_Gestão!A:A,MATCH('Banco de Dados'!$B1715,BD_Gestão!$B:$B,0)),"erro"))</f>
        <v/>
      </c>
      <c r="I1715" s="162" t="str">
        <f>IF($A1715=0,"",IFERROR(INDEX(BD_Gestão!E:E,MATCH('Banco de Dados'!$B1715,BD_Gestão!$B:$B,0)),"erro"))</f>
        <v/>
      </c>
      <c r="J1715" s="186" t="str">
        <f>IF($A1715=0,"",IFERROR(INDEX(BD_Gestão!B:B,MATCH('Banco de Dados'!$B1715,BD_Gestão!$B:$B,0)),"erro"))</f>
        <v/>
      </c>
      <c r="K1715" s="158" t="str">
        <f>IF($A1715=0,"",IFERROR(INDEX(BD_Gestão!C:C,MATCH('Banco de Dados'!$B1715,BD_Gestão!$B:$B,0)),"erro"))</f>
        <v/>
      </c>
      <c r="L1715" s="158" t="str">
        <f>IF($A1715=0,"",IFERROR(INDEX(BD_Gestão!H:H,MATCH('Banco de Dados'!$B1715,BD_Gestão!$B:$B,0)),"erro"))</f>
        <v/>
      </c>
      <c r="M1715" s="161" t="str">
        <f>IF($A1715=0,"",IFERROR(INDEX(BD_Gestão!F:F,MATCH('Banco de Dados'!$B1715,BD_Gestão!$B:$B,0)),"erro"))</f>
        <v/>
      </c>
      <c r="N1715" s="161" t="str">
        <f>IF($A1715=0,"",IFERROR(INDEX(BD_Gestão!J:J,MATCH('Banco de Dados'!$B1715,BD_Gestão!$B:$B,0)),"erro"))</f>
        <v/>
      </c>
      <c r="O1715" s="164" t="str">
        <f>IF($A1715=0,"",IFERROR(INDEX(BD_Gestão!K:K,MATCH('Banco de Dados'!$B1715,BD_Gestão!$B:$B,0)),"erro"))</f>
        <v/>
      </c>
      <c r="P1715" s="169" t="str">
        <f t="shared" si="106"/>
        <v/>
      </c>
      <c r="Q1715" s="170" t="str">
        <f t="shared" si="107"/>
        <v/>
      </c>
      <c r="R1715" s="163" t="e">
        <f t="shared" si="104"/>
        <v>#VALUE!</v>
      </c>
      <c r="S1715" s="163" t="e">
        <f t="shared" si="105"/>
        <v>#VALUE!</v>
      </c>
      <c r="T1715" s="163" t="e">
        <f>INDEX(Controle!O:O,MATCH('Banco de Dados'!A1715,Controle!M:M,0))*E1715/100</f>
        <v>#N/A</v>
      </c>
    </row>
    <row r="1716" spans="1:20" hidden="1" x14ac:dyDescent="0.2">
      <c r="A1716" s="158">
        <f>BD_TS!A1715</f>
        <v>0</v>
      </c>
      <c r="B1716" s="158" t="str">
        <f>SUBSTITUTE(SUBSTITUTE(BD_TS!D1715," ",""),"-","/")</f>
        <v/>
      </c>
      <c r="C1716" s="158">
        <f>BD_TS!E1715</f>
        <v>0</v>
      </c>
      <c r="D1716" s="159">
        <f>BD_TS!F1715</f>
        <v>0</v>
      </c>
      <c r="E1716" s="160">
        <f>BD_TS!B1715</f>
        <v>0</v>
      </c>
      <c r="F1716" s="161">
        <f>BD_TS!C1715</f>
        <v>0</v>
      </c>
      <c r="G1716" s="187">
        <f>BD_TS!H1715</f>
        <v>0</v>
      </c>
      <c r="H1716" s="158" t="str">
        <f>IF($A1716=0,"",IFERROR(INDEX(BD_Gestão!A:A,MATCH('Banco de Dados'!$B1716,BD_Gestão!$B:$B,0)),"erro"))</f>
        <v/>
      </c>
      <c r="I1716" s="162" t="str">
        <f>IF($A1716=0,"",IFERROR(INDEX(BD_Gestão!E:E,MATCH('Banco de Dados'!$B1716,BD_Gestão!$B:$B,0)),"erro"))</f>
        <v/>
      </c>
      <c r="J1716" s="186" t="str">
        <f>IF($A1716=0,"",IFERROR(INDEX(BD_Gestão!B:B,MATCH('Banco de Dados'!$B1716,BD_Gestão!$B:$B,0)),"erro"))</f>
        <v/>
      </c>
      <c r="K1716" s="158" t="str">
        <f>IF($A1716=0,"",IFERROR(INDEX(BD_Gestão!C:C,MATCH('Banco de Dados'!$B1716,BD_Gestão!$B:$B,0)),"erro"))</f>
        <v/>
      </c>
      <c r="L1716" s="158" t="str">
        <f>IF($A1716=0,"",IFERROR(INDEX(BD_Gestão!H:H,MATCH('Banco de Dados'!$B1716,BD_Gestão!$B:$B,0)),"erro"))</f>
        <v/>
      </c>
      <c r="M1716" s="161" t="str">
        <f>IF($A1716=0,"",IFERROR(INDEX(BD_Gestão!F:F,MATCH('Banco de Dados'!$B1716,BD_Gestão!$B:$B,0)),"erro"))</f>
        <v/>
      </c>
      <c r="N1716" s="161" t="str">
        <f>IF($A1716=0,"",IFERROR(INDEX(BD_Gestão!J:J,MATCH('Banco de Dados'!$B1716,BD_Gestão!$B:$B,0)),"erro"))</f>
        <v/>
      </c>
      <c r="O1716" s="164" t="str">
        <f>IF($A1716=0,"",IFERROR(INDEX(BD_Gestão!K:K,MATCH('Banco de Dados'!$B1716,BD_Gestão!$B:$B,0)),"erro"))</f>
        <v/>
      </c>
      <c r="P1716" s="169" t="str">
        <f t="shared" si="106"/>
        <v/>
      </c>
      <c r="Q1716" s="170" t="str">
        <f t="shared" si="107"/>
        <v/>
      </c>
      <c r="R1716" s="163" t="e">
        <f t="shared" si="104"/>
        <v>#VALUE!</v>
      </c>
      <c r="S1716" s="163" t="e">
        <f t="shared" si="105"/>
        <v>#VALUE!</v>
      </c>
      <c r="T1716" s="163" t="e">
        <f>INDEX(Controle!O:O,MATCH('Banco de Dados'!A1716,Controle!M:M,0))*E1716/100</f>
        <v>#N/A</v>
      </c>
    </row>
    <row r="1717" spans="1:20" hidden="1" x14ac:dyDescent="0.2">
      <c r="A1717" s="158">
        <f>BD_TS!A1716</f>
        <v>0</v>
      </c>
      <c r="B1717" s="158" t="str">
        <f>SUBSTITUTE(SUBSTITUTE(BD_TS!D1716," ",""),"-","/")</f>
        <v/>
      </c>
      <c r="C1717" s="158">
        <f>BD_TS!E1716</f>
        <v>0</v>
      </c>
      <c r="D1717" s="159">
        <f>BD_TS!F1716</f>
        <v>0</v>
      </c>
      <c r="E1717" s="160">
        <f>BD_TS!B1716</f>
        <v>0</v>
      </c>
      <c r="F1717" s="161">
        <f>BD_TS!C1716</f>
        <v>0</v>
      </c>
      <c r="G1717" s="187">
        <f>BD_TS!H1716</f>
        <v>0</v>
      </c>
      <c r="H1717" s="158" t="str">
        <f>IF($A1717=0,"",IFERROR(INDEX(BD_Gestão!A:A,MATCH('Banco de Dados'!$B1717,BD_Gestão!$B:$B,0)),"erro"))</f>
        <v/>
      </c>
      <c r="I1717" s="162" t="str">
        <f>IF($A1717=0,"",IFERROR(INDEX(BD_Gestão!E:E,MATCH('Banco de Dados'!$B1717,BD_Gestão!$B:$B,0)),"erro"))</f>
        <v/>
      </c>
      <c r="J1717" s="186" t="str">
        <f>IF($A1717=0,"",IFERROR(INDEX(BD_Gestão!B:B,MATCH('Banco de Dados'!$B1717,BD_Gestão!$B:$B,0)),"erro"))</f>
        <v/>
      </c>
      <c r="K1717" s="158" t="str">
        <f>IF($A1717=0,"",IFERROR(INDEX(BD_Gestão!C:C,MATCH('Banco de Dados'!$B1717,BD_Gestão!$B:$B,0)),"erro"))</f>
        <v/>
      </c>
      <c r="L1717" s="158" t="str">
        <f>IF($A1717=0,"",IFERROR(INDEX(BD_Gestão!H:H,MATCH('Banco de Dados'!$B1717,BD_Gestão!$B:$B,0)),"erro"))</f>
        <v/>
      </c>
      <c r="M1717" s="161" t="str">
        <f>IF($A1717=0,"",IFERROR(INDEX(BD_Gestão!F:F,MATCH('Banco de Dados'!$B1717,BD_Gestão!$B:$B,0)),"erro"))</f>
        <v/>
      </c>
      <c r="N1717" s="161" t="str">
        <f>IF($A1717=0,"",IFERROR(INDEX(BD_Gestão!J:J,MATCH('Banco de Dados'!$B1717,BD_Gestão!$B:$B,0)),"erro"))</f>
        <v/>
      </c>
      <c r="O1717" s="164" t="str">
        <f>IF($A1717=0,"",IFERROR(INDEX(BD_Gestão!K:K,MATCH('Banco de Dados'!$B1717,BD_Gestão!$B:$B,0)),"erro"))</f>
        <v/>
      </c>
      <c r="P1717" s="169" t="str">
        <f t="shared" si="106"/>
        <v/>
      </c>
      <c r="Q1717" s="170" t="str">
        <f t="shared" si="107"/>
        <v/>
      </c>
      <c r="R1717" s="163" t="e">
        <f t="shared" si="104"/>
        <v>#VALUE!</v>
      </c>
      <c r="S1717" s="163" t="e">
        <f t="shared" si="105"/>
        <v>#VALUE!</v>
      </c>
      <c r="T1717" s="163" t="e">
        <f>INDEX(Controle!O:O,MATCH('Banco de Dados'!A1717,Controle!M:M,0))*E1717/100</f>
        <v>#N/A</v>
      </c>
    </row>
    <row r="1718" spans="1:20" hidden="1" x14ac:dyDescent="0.2">
      <c r="A1718" s="158">
        <f>BD_TS!A1717</f>
        <v>0</v>
      </c>
      <c r="B1718" s="158" t="str">
        <f>SUBSTITUTE(SUBSTITUTE(BD_TS!D1717," ",""),"-","/")</f>
        <v/>
      </c>
      <c r="C1718" s="158">
        <f>BD_TS!E1717</f>
        <v>0</v>
      </c>
      <c r="D1718" s="159">
        <f>BD_TS!F1717</f>
        <v>0</v>
      </c>
      <c r="E1718" s="160">
        <f>BD_TS!B1717</f>
        <v>0</v>
      </c>
      <c r="F1718" s="161">
        <f>BD_TS!C1717</f>
        <v>0</v>
      </c>
      <c r="G1718" s="187">
        <f>BD_TS!H1717</f>
        <v>0</v>
      </c>
      <c r="H1718" s="158" t="str">
        <f>IF($A1718=0,"",IFERROR(INDEX(BD_Gestão!A:A,MATCH('Banco de Dados'!$B1718,BD_Gestão!$B:$B,0)),"erro"))</f>
        <v/>
      </c>
      <c r="I1718" s="162" t="str">
        <f>IF($A1718=0,"",IFERROR(INDEX(BD_Gestão!E:E,MATCH('Banco de Dados'!$B1718,BD_Gestão!$B:$B,0)),"erro"))</f>
        <v/>
      </c>
      <c r="J1718" s="186" t="str">
        <f>IF($A1718=0,"",IFERROR(INDEX(BD_Gestão!B:B,MATCH('Banco de Dados'!$B1718,BD_Gestão!$B:$B,0)),"erro"))</f>
        <v/>
      </c>
      <c r="K1718" s="158" t="str">
        <f>IF($A1718=0,"",IFERROR(INDEX(BD_Gestão!C:C,MATCH('Banco de Dados'!$B1718,BD_Gestão!$B:$B,0)),"erro"))</f>
        <v/>
      </c>
      <c r="L1718" s="158" t="str">
        <f>IF($A1718=0,"",IFERROR(INDEX(BD_Gestão!H:H,MATCH('Banco de Dados'!$B1718,BD_Gestão!$B:$B,0)),"erro"))</f>
        <v/>
      </c>
      <c r="M1718" s="161" t="str">
        <f>IF($A1718=0,"",IFERROR(INDEX(BD_Gestão!F:F,MATCH('Banco de Dados'!$B1718,BD_Gestão!$B:$B,0)),"erro"))</f>
        <v/>
      </c>
      <c r="N1718" s="161" t="str">
        <f>IF($A1718=0,"",IFERROR(INDEX(BD_Gestão!J:J,MATCH('Banco de Dados'!$B1718,BD_Gestão!$B:$B,0)),"erro"))</f>
        <v/>
      </c>
      <c r="O1718" s="164" t="str">
        <f>IF($A1718=0,"",IFERROR(INDEX(BD_Gestão!K:K,MATCH('Banco de Dados'!$B1718,BD_Gestão!$B:$B,0)),"erro"))</f>
        <v/>
      </c>
      <c r="P1718" s="169" t="str">
        <f t="shared" si="106"/>
        <v/>
      </c>
      <c r="Q1718" s="170" t="str">
        <f t="shared" si="107"/>
        <v/>
      </c>
      <c r="R1718" s="163" t="e">
        <f t="shared" si="104"/>
        <v>#VALUE!</v>
      </c>
      <c r="S1718" s="163" t="e">
        <f t="shared" si="105"/>
        <v>#VALUE!</v>
      </c>
      <c r="T1718" s="163" t="e">
        <f>INDEX(Controle!O:O,MATCH('Banco de Dados'!A1718,Controle!M:M,0))*E1718/100</f>
        <v>#N/A</v>
      </c>
    </row>
    <row r="1719" spans="1:20" hidden="1" x14ac:dyDescent="0.2">
      <c r="A1719" s="158">
        <f>BD_TS!A1718</f>
        <v>0</v>
      </c>
      <c r="B1719" s="158" t="str">
        <f>SUBSTITUTE(SUBSTITUTE(BD_TS!D1718," ",""),"-","/")</f>
        <v/>
      </c>
      <c r="C1719" s="158">
        <f>BD_TS!E1718</f>
        <v>0</v>
      </c>
      <c r="D1719" s="159">
        <f>BD_TS!F1718</f>
        <v>0</v>
      </c>
      <c r="E1719" s="160">
        <f>BD_TS!B1718</f>
        <v>0</v>
      </c>
      <c r="F1719" s="161">
        <f>BD_TS!C1718</f>
        <v>0</v>
      </c>
      <c r="G1719" s="187">
        <f>BD_TS!H1718</f>
        <v>0</v>
      </c>
      <c r="H1719" s="158" t="str">
        <f>IF($A1719=0,"",IFERROR(INDEX(BD_Gestão!A:A,MATCH('Banco de Dados'!$B1719,BD_Gestão!$B:$B,0)),"erro"))</f>
        <v/>
      </c>
      <c r="I1719" s="162" t="str">
        <f>IF($A1719=0,"",IFERROR(INDEX(BD_Gestão!E:E,MATCH('Banco de Dados'!$B1719,BD_Gestão!$B:$B,0)),"erro"))</f>
        <v/>
      </c>
      <c r="J1719" s="186" t="str">
        <f>IF($A1719=0,"",IFERROR(INDEX(BD_Gestão!B:B,MATCH('Banco de Dados'!$B1719,BD_Gestão!$B:$B,0)),"erro"))</f>
        <v/>
      </c>
      <c r="K1719" s="158" t="str">
        <f>IF($A1719=0,"",IFERROR(INDEX(BD_Gestão!C:C,MATCH('Banco de Dados'!$B1719,BD_Gestão!$B:$B,0)),"erro"))</f>
        <v/>
      </c>
      <c r="L1719" s="158" t="str">
        <f>IF($A1719=0,"",IFERROR(INDEX(BD_Gestão!H:H,MATCH('Banco de Dados'!$B1719,BD_Gestão!$B:$B,0)),"erro"))</f>
        <v/>
      </c>
      <c r="M1719" s="161" t="str">
        <f>IF($A1719=0,"",IFERROR(INDEX(BD_Gestão!F:F,MATCH('Banco de Dados'!$B1719,BD_Gestão!$B:$B,0)),"erro"))</f>
        <v/>
      </c>
      <c r="N1719" s="161" t="str">
        <f>IF($A1719=0,"",IFERROR(INDEX(BD_Gestão!J:J,MATCH('Banco de Dados'!$B1719,BD_Gestão!$B:$B,0)),"erro"))</f>
        <v/>
      </c>
      <c r="O1719" s="164" t="str">
        <f>IF($A1719=0,"",IFERROR(INDEX(BD_Gestão!K:K,MATCH('Banco de Dados'!$B1719,BD_Gestão!$B:$B,0)),"erro"))</f>
        <v/>
      </c>
      <c r="P1719" s="169" t="str">
        <f t="shared" si="106"/>
        <v/>
      </c>
      <c r="Q1719" s="170" t="str">
        <f t="shared" si="107"/>
        <v/>
      </c>
      <c r="R1719" s="163" t="e">
        <f t="shared" si="104"/>
        <v>#VALUE!</v>
      </c>
      <c r="S1719" s="163" t="e">
        <f t="shared" si="105"/>
        <v>#VALUE!</v>
      </c>
      <c r="T1719" s="163" t="e">
        <f>INDEX(Controle!O:O,MATCH('Banco de Dados'!A1719,Controle!M:M,0))*E1719/100</f>
        <v>#N/A</v>
      </c>
    </row>
    <row r="1720" spans="1:20" hidden="1" x14ac:dyDescent="0.2">
      <c r="A1720" s="158">
        <f>BD_TS!A1719</f>
        <v>0</v>
      </c>
      <c r="B1720" s="158" t="str">
        <f>SUBSTITUTE(SUBSTITUTE(BD_TS!D1719," ",""),"-","/")</f>
        <v/>
      </c>
      <c r="C1720" s="158">
        <f>BD_TS!E1719</f>
        <v>0</v>
      </c>
      <c r="D1720" s="159">
        <f>BD_TS!F1719</f>
        <v>0</v>
      </c>
      <c r="E1720" s="160">
        <f>BD_TS!B1719</f>
        <v>0</v>
      </c>
      <c r="F1720" s="161">
        <f>BD_TS!C1719</f>
        <v>0</v>
      </c>
      <c r="G1720" s="187">
        <f>BD_TS!H1719</f>
        <v>0</v>
      </c>
      <c r="H1720" s="158" t="str">
        <f>IF($A1720=0,"",IFERROR(INDEX(BD_Gestão!A:A,MATCH('Banco de Dados'!$B1720,BD_Gestão!$B:$B,0)),"erro"))</f>
        <v/>
      </c>
      <c r="I1720" s="162" t="str">
        <f>IF($A1720=0,"",IFERROR(INDEX(BD_Gestão!E:E,MATCH('Banco de Dados'!$B1720,BD_Gestão!$B:$B,0)),"erro"))</f>
        <v/>
      </c>
      <c r="J1720" s="186" t="str">
        <f>IF($A1720=0,"",IFERROR(INDEX(BD_Gestão!B:B,MATCH('Banco de Dados'!$B1720,BD_Gestão!$B:$B,0)),"erro"))</f>
        <v/>
      </c>
      <c r="K1720" s="158" t="str">
        <f>IF($A1720=0,"",IFERROR(INDEX(BD_Gestão!C:C,MATCH('Banco de Dados'!$B1720,BD_Gestão!$B:$B,0)),"erro"))</f>
        <v/>
      </c>
      <c r="L1720" s="158" t="str">
        <f>IF($A1720=0,"",IFERROR(INDEX(BD_Gestão!H:H,MATCH('Banco de Dados'!$B1720,BD_Gestão!$B:$B,0)),"erro"))</f>
        <v/>
      </c>
      <c r="M1720" s="161" t="str">
        <f>IF($A1720=0,"",IFERROR(INDEX(BD_Gestão!F:F,MATCH('Banco de Dados'!$B1720,BD_Gestão!$B:$B,0)),"erro"))</f>
        <v/>
      </c>
      <c r="N1720" s="161" t="str">
        <f>IF($A1720=0,"",IFERROR(INDEX(BD_Gestão!J:J,MATCH('Banco de Dados'!$B1720,BD_Gestão!$B:$B,0)),"erro"))</f>
        <v/>
      </c>
      <c r="O1720" s="164" t="str">
        <f>IF($A1720=0,"",IFERROR(INDEX(BD_Gestão!K:K,MATCH('Banco de Dados'!$B1720,BD_Gestão!$B:$B,0)),"erro"))</f>
        <v/>
      </c>
      <c r="P1720" s="169" t="str">
        <f t="shared" si="106"/>
        <v/>
      </c>
      <c r="Q1720" s="170" t="str">
        <f t="shared" si="107"/>
        <v/>
      </c>
      <c r="R1720" s="163" t="e">
        <f t="shared" si="104"/>
        <v>#VALUE!</v>
      </c>
      <c r="S1720" s="163" t="e">
        <f t="shared" si="105"/>
        <v>#VALUE!</v>
      </c>
      <c r="T1720" s="163" t="e">
        <f>INDEX(Controle!O:O,MATCH('Banco de Dados'!A1720,Controle!M:M,0))*E1720/100</f>
        <v>#N/A</v>
      </c>
    </row>
    <row r="1721" spans="1:20" hidden="1" x14ac:dyDescent="0.2">
      <c r="A1721" s="158">
        <f>BD_TS!A1720</f>
        <v>0</v>
      </c>
      <c r="B1721" s="158" t="str">
        <f>SUBSTITUTE(SUBSTITUTE(BD_TS!D1720," ",""),"-","/")</f>
        <v/>
      </c>
      <c r="C1721" s="158">
        <f>BD_TS!E1720</f>
        <v>0</v>
      </c>
      <c r="D1721" s="159">
        <f>BD_TS!F1720</f>
        <v>0</v>
      </c>
      <c r="E1721" s="160">
        <f>BD_TS!B1720</f>
        <v>0</v>
      </c>
      <c r="F1721" s="161">
        <f>BD_TS!C1720</f>
        <v>0</v>
      </c>
      <c r="G1721" s="187">
        <f>BD_TS!H1720</f>
        <v>0</v>
      </c>
      <c r="H1721" s="158" t="str">
        <f>IF($A1721=0,"",IFERROR(INDEX(BD_Gestão!A:A,MATCH('Banco de Dados'!$B1721,BD_Gestão!$B:$B,0)),"erro"))</f>
        <v/>
      </c>
      <c r="I1721" s="162" t="str">
        <f>IF($A1721=0,"",IFERROR(INDEX(BD_Gestão!E:E,MATCH('Banco de Dados'!$B1721,BD_Gestão!$B:$B,0)),"erro"))</f>
        <v/>
      </c>
      <c r="J1721" s="186" t="str">
        <f>IF($A1721=0,"",IFERROR(INDEX(BD_Gestão!B:B,MATCH('Banco de Dados'!$B1721,BD_Gestão!$B:$B,0)),"erro"))</f>
        <v/>
      </c>
      <c r="K1721" s="158" t="str">
        <f>IF($A1721=0,"",IFERROR(INDEX(BD_Gestão!C:C,MATCH('Banco de Dados'!$B1721,BD_Gestão!$B:$B,0)),"erro"))</f>
        <v/>
      </c>
      <c r="L1721" s="158" t="str">
        <f>IF($A1721=0,"",IFERROR(INDEX(BD_Gestão!H:H,MATCH('Banco de Dados'!$B1721,BD_Gestão!$B:$B,0)),"erro"))</f>
        <v/>
      </c>
      <c r="M1721" s="161" t="str">
        <f>IF($A1721=0,"",IFERROR(INDEX(BD_Gestão!F:F,MATCH('Banco de Dados'!$B1721,BD_Gestão!$B:$B,0)),"erro"))</f>
        <v/>
      </c>
      <c r="N1721" s="161" t="str">
        <f>IF($A1721=0,"",IFERROR(INDEX(BD_Gestão!J:J,MATCH('Banco de Dados'!$B1721,BD_Gestão!$B:$B,0)),"erro"))</f>
        <v/>
      </c>
      <c r="O1721" s="164" t="str">
        <f>IF($A1721=0,"",IFERROR(INDEX(BD_Gestão!K:K,MATCH('Banco de Dados'!$B1721,BD_Gestão!$B:$B,0)),"erro"))</f>
        <v/>
      </c>
      <c r="P1721" s="169" t="str">
        <f t="shared" si="106"/>
        <v/>
      </c>
      <c r="Q1721" s="170" t="str">
        <f t="shared" si="107"/>
        <v/>
      </c>
      <c r="R1721" s="163" t="e">
        <f t="shared" si="104"/>
        <v>#VALUE!</v>
      </c>
      <c r="S1721" s="163" t="e">
        <f t="shared" si="105"/>
        <v>#VALUE!</v>
      </c>
      <c r="T1721" s="163" t="e">
        <f>INDEX(Controle!O:O,MATCH('Banco de Dados'!A1721,Controle!M:M,0))*E1721/100</f>
        <v>#N/A</v>
      </c>
    </row>
    <row r="1722" spans="1:20" hidden="1" x14ac:dyDescent="0.2">
      <c r="A1722" s="158">
        <f>BD_TS!A1721</f>
        <v>0</v>
      </c>
      <c r="B1722" s="158" t="str">
        <f>SUBSTITUTE(SUBSTITUTE(BD_TS!D1721," ",""),"-","/")</f>
        <v/>
      </c>
      <c r="C1722" s="158">
        <f>BD_TS!E1721</f>
        <v>0</v>
      </c>
      <c r="D1722" s="159">
        <f>BD_TS!F1721</f>
        <v>0</v>
      </c>
      <c r="E1722" s="160">
        <f>BD_TS!B1721</f>
        <v>0</v>
      </c>
      <c r="F1722" s="161">
        <f>BD_TS!C1721</f>
        <v>0</v>
      </c>
      <c r="G1722" s="187">
        <f>BD_TS!H1721</f>
        <v>0</v>
      </c>
      <c r="H1722" s="158" t="str">
        <f>IF($A1722=0,"",IFERROR(INDEX(BD_Gestão!A:A,MATCH('Banco de Dados'!$B1722,BD_Gestão!$B:$B,0)),"erro"))</f>
        <v/>
      </c>
      <c r="I1722" s="162" t="str">
        <f>IF($A1722=0,"",IFERROR(INDEX(BD_Gestão!E:E,MATCH('Banco de Dados'!$B1722,BD_Gestão!$B:$B,0)),"erro"))</f>
        <v/>
      </c>
      <c r="J1722" s="186" t="str">
        <f>IF($A1722=0,"",IFERROR(INDEX(BD_Gestão!B:B,MATCH('Banco de Dados'!$B1722,BD_Gestão!$B:$B,0)),"erro"))</f>
        <v/>
      </c>
      <c r="K1722" s="158" t="str">
        <f>IF($A1722=0,"",IFERROR(INDEX(BD_Gestão!C:C,MATCH('Banco de Dados'!$B1722,BD_Gestão!$B:$B,0)),"erro"))</f>
        <v/>
      </c>
      <c r="L1722" s="158" t="str">
        <f>IF($A1722=0,"",IFERROR(INDEX(BD_Gestão!H:H,MATCH('Banco de Dados'!$B1722,BD_Gestão!$B:$B,0)),"erro"))</f>
        <v/>
      </c>
      <c r="M1722" s="161" t="str">
        <f>IF($A1722=0,"",IFERROR(INDEX(BD_Gestão!F:F,MATCH('Banco de Dados'!$B1722,BD_Gestão!$B:$B,0)),"erro"))</f>
        <v/>
      </c>
      <c r="N1722" s="161" t="str">
        <f>IF($A1722=0,"",IFERROR(INDEX(BD_Gestão!J:J,MATCH('Banco de Dados'!$B1722,BD_Gestão!$B:$B,0)),"erro"))</f>
        <v/>
      </c>
      <c r="O1722" s="164" t="str">
        <f>IF($A1722=0,"",IFERROR(INDEX(BD_Gestão!K:K,MATCH('Banco de Dados'!$B1722,BD_Gestão!$B:$B,0)),"erro"))</f>
        <v/>
      </c>
      <c r="P1722" s="169" t="str">
        <f t="shared" si="106"/>
        <v/>
      </c>
      <c r="Q1722" s="170" t="str">
        <f t="shared" si="107"/>
        <v/>
      </c>
      <c r="R1722" s="163" t="e">
        <f t="shared" si="104"/>
        <v>#VALUE!</v>
      </c>
      <c r="S1722" s="163" t="e">
        <f t="shared" si="105"/>
        <v>#VALUE!</v>
      </c>
      <c r="T1722" s="163" t="e">
        <f>INDEX(Controle!O:O,MATCH('Banco de Dados'!A1722,Controle!M:M,0))*E1722/100</f>
        <v>#N/A</v>
      </c>
    </row>
    <row r="1723" spans="1:20" hidden="1" x14ac:dyDescent="0.2">
      <c r="A1723" s="158">
        <f>BD_TS!A1722</f>
        <v>0</v>
      </c>
      <c r="B1723" s="158" t="str">
        <f>SUBSTITUTE(SUBSTITUTE(BD_TS!D1722," ",""),"-","/")</f>
        <v/>
      </c>
      <c r="C1723" s="158">
        <f>BD_TS!E1722</f>
        <v>0</v>
      </c>
      <c r="D1723" s="159">
        <f>BD_TS!F1722</f>
        <v>0</v>
      </c>
      <c r="E1723" s="160">
        <f>BD_TS!B1722</f>
        <v>0</v>
      </c>
      <c r="F1723" s="161">
        <f>BD_TS!C1722</f>
        <v>0</v>
      </c>
      <c r="G1723" s="187">
        <f>BD_TS!H1722</f>
        <v>0</v>
      </c>
      <c r="H1723" s="158" t="str">
        <f>IF($A1723=0,"",IFERROR(INDEX(BD_Gestão!A:A,MATCH('Banco de Dados'!$B1723,BD_Gestão!$B:$B,0)),"erro"))</f>
        <v/>
      </c>
      <c r="I1723" s="162" t="str">
        <f>IF($A1723=0,"",IFERROR(INDEX(BD_Gestão!E:E,MATCH('Banco de Dados'!$B1723,BD_Gestão!$B:$B,0)),"erro"))</f>
        <v/>
      </c>
      <c r="J1723" s="186" t="str">
        <f>IF($A1723=0,"",IFERROR(INDEX(BD_Gestão!B:B,MATCH('Banco de Dados'!$B1723,BD_Gestão!$B:$B,0)),"erro"))</f>
        <v/>
      </c>
      <c r="K1723" s="158" t="str">
        <f>IF($A1723=0,"",IFERROR(INDEX(BD_Gestão!C:C,MATCH('Banco de Dados'!$B1723,BD_Gestão!$B:$B,0)),"erro"))</f>
        <v/>
      </c>
      <c r="L1723" s="158" t="str">
        <f>IF($A1723=0,"",IFERROR(INDEX(BD_Gestão!H:H,MATCH('Banco de Dados'!$B1723,BD_Gestão!$B:$B,0)),"erro"))</f>
        <v/>
      </c>
      <c r="M1723" s="161" t="str">
        <f>IF($A1723=0,"",IFERROR(INDEX(BD_Gestão!F:F,MATCH('Banco de Dados'!$B1723,BD_Gestão!$B:$B,0)),"erro"))</f>
        <v/>
      </c>
      <c r="N1723" s="161" t="str">
        <f>IF($A1723=0,"",IFERROR(INDEX(BD_Gestão!J:J,MATCH('Banco de Dados'!$B1723,BD_Gestão!$B:$B,0)),"erro"))</f>
        <v/>
      </c>
      <c r="O1723" s="164" t="str">
        <f>IF($A1723=0,"",IFERROR(INDEX(BD_Gestão!K:K,MATCH('Banco de Dados'!$B1723,BD_Gestão!$B:$B,0)),"erro"))</f>
        <v/>
      </c>
      <c r="P1723" s="169" t="str">
        <f t="shared" si="106"/>
        <v/>
      </c>
      <c r="Q1723" s="170" t="str">
        <f t="shared" si="107"/>
        <v/>
      </c>
      <c r="R1723" s="163" t="e">
        <f t="shared" si="104"/>
        <v>#VALUE!</v>
      </c>
      <c r="S1723" s="163" t="e">
        <f t="shared" si="105"/>
        <v>#VALUE!</v>
      </c>
      <c r="T1723" s="163" t="e">
        <f>INDEX(Controle!O:O,MATCH('Banco de Dados'!A1723,Controle!M:M,0))*E1723/100</f>
        <v>#N/A</v>
      </c>
    </row>
    <row r="1724" spans="1:20" hidden="1" x14ac:dyDescent="0.2">
      <c r="A1724" s="158">
        <f>BD_TS!A1723</f>
        <v>0</v>
      </c>
      <c r="B1724" s="158" t="str">
        <f>SUBSTITUTE(SUBSTITUTE(BD_TS!D1723," ",""),"-","/")</f>
        <v/>
      </c>
      <c r="C1724" s="158">
        <f>BD_TS!E1723</f>
        <v>0</v>
      </c>
      <c r="D1724" s="159">
        <f>BD_TS!F1723</f>
        <v>0</v>
      </c>
      <c r="E1724" s="160">
        <f>BD_TS!B1723</f>
        <v>0</v>
      </c>
      <c r="F1724" s="161">
        <f>BD_TS!C1723</f>
        <v>0</v>
      </c>
      <c r="G1724" s="187">
        <f>BD_TS!H1723</f>
        <v>0</v>
      </c>
      <c r="H1724" s="158" t="str">
        <f>IF($A1724=0,"",IFERROR(INDEX(BD_Gestão!A:A,MATCH('Banco de Dados'!$B1724,BD_Gestão!$B:$B,0)),"erro"))</f>
        <v/>
      </c>
      <c r="I1724" s="162" t="str">
        <f>IF($A1724=0,"",IFERROR(INDEX(BD_Gestão!E:E,MATCH('Banco de Dados'!$B1724,BD_Gestão!$B:$B,0)),"erro"))</f>
        <v/>
      </c>
      <c r="J1724" s="186" t="str">
        <f>IF($A1724=0,"",IFERROR(INDEX(BD_Gestão!B:B,MATCH('Banco de Dados'!$B1724,BD_Gestão!$B:$B,0)),"erro"))</f>
        <v/>
      </c>
      <c r="K1724" s="158" t="str">
        <f>IF($A1724=0,"",IFERROR(INDEX(BD_Gestão!C:C,MATCH('Banco de Dados'!$B1724,BD_Gestão!$B:$B,0)),"erro"))</f>
        <v/>
      </c>
      <c r="L1724" s="158" t="str">
        <f>IF($A1724=0,"",IFERROR(INDEX(BD_Gestão!H:H,MATCH('Banco de Dados'!$B1724,BD_Gestão!$B:$B,0)),"erro"))</f>
        <v/>
      </c>
      <c r="M1724" s="161" t="str">
        <f>IF($A1724=0,"",IFERROR(INDEX(BD_Gestão!F:F,MATCH('Banco de Dados'!$B1724,BD_Gestão!$B:$B,0)),"erro"))</f>
        <v/>
      </c>
      <c r="N1724" s="161" t="str">
        <f>IF($A1724=0,"",IFERROR(INDEX(BD_Gestão!J:J,MATCH('Banco de Dados'!$B1724,BD_Gestão!$B:$B,0)),"erro"))</f>
        <v/>
      </c>
      <c r="O1724" s="164" t="str">
        <f>IF($A1724=0,"",IFERROR(INDEX(BD_Gestão!K:K,MATCH('Banco de Dados'!$B1724,BD_Gestão!$B:$B,0)),"erro"))</f>
        <v/>
      </c>
      <c r="P1724" s="169" t="str">
        <f t="shared" si="106"/>
        <v/>
      </c>
      <c r="Q1724" s="170" t="str">
        <f t="shared" si="107"/>
        <v/>
      </c>
      <c r="R1724" s="163" t="e">
        <f t="shared" si="104"/>
        <v>#VALUE!</v>
      </c>
      <c r="S1724" s="163" t="e">
        <f t="shared" si="105"/>
        <v>#VALUE!</v>
      </c>
      <c r="T1724" s="163" t="e">
        <f>INDEX(Controle!O:O,MATCH('Banco de Dados'!A1724,Controle!M:M,0))*E1724/100</f>
        <v>#N/A</v>
      </c>
    </row>
    <row r="1725" spans="1:20" hidden="1" x14ac:dyDescent="0.2">
      <c r="A1725" s="158">
        <f>BD_TS!A1724</f>
        <v>0</v>
      </c>
      <c r="B1725" s="158" t="str">
        <f>SUBSTITUTE(SUBSTITUTE(BD_TS!D1724," ",""),"-","/")</f>
        <v/>
      </c>
      <c r="C1725" s="158">
        <f>BD_TS!E1724</f>
        <v>0</v>
      </c>
      <c r="D1725" s="159">
        <f>BD_TS!F1724</f>
        <v>0</v>
      </c>
      <c r="E1725" s="160">
        <f>BD_TS!B1724</f>
        <v>0</v>
      </c>
      <c r="F1725" s="161">
        <f>BD_TS!C1724</f>
        <v>0</v>
      </c>
      <c r="G1725" s="187">
        <f>BD_TS!H1724</f>
        <v>0</v>
      </c>
      <c r="H1725" s="158" t="str">
        <f>IF($A1725=0,"",IFERROR(INDEX(BD_Gestão!A:A,MATCH('Banco de Dados'!$B1725,BD_Gestão!$B:$B,0)),"erro"))</f>
        <v/>
      </c>
      <c r="I1725" s="162" t="str">
        <f>IF($A1725=0,"",IFERROR(INDEX(BD_Gestão!E:E,MATCH('Banco de Dados'!$B1725,BD_Gestão!$B:$B,0)),"erro"))</f>
        <v/>
      </c>
      <c r="J1725" s="186" t="str">
        <f>IF($A1725=0,"",IFERROR(INDEX(BD_Gestão!B:B,MATCH('Banco de Dados'!$B1725,BD_Gestão!$B:$B,0)),"erro"))</f>
        <v/>
      </c>
      <c r="K1725" s="158" t="str">
        <f>IF($A1725=0,"",IFERROR(INDEX(BD_Gestão!C:C,MATCH('Banco de Dados'!$B1725,BD_Gestão!$B:$B,0)),"erro"))</f>
        <v/>
      </c>
      <c r="L1725" s="158" t="str">
        <f>IF($A1725=0,"",IFERROR(INDEX(BD_Gestão!H:H,MATCH('Banco de Dados'!$B1725,BD_Gestão!$B:$B,0)),"erro"))</f>
        <v/>
      </c>
      <c r="M1725" s="161" t="str">
        <f>IF($A1725=0,"",IFERROR(INDEX(BD_Gestão!F:F,MATCH('Banco de Dados'!$B1725,BD_Gestão!$B:$B,0)),"erro"))</f>
        <v/>
      </c>
      <c r="N1725" s="161" t="str">
        <f>IF($A1725=0,"",IFERROR(INDEX(BD_Gestão!J:J,MATCH('Banco de Dados'!$B1725,BD_Gestão!$B:$B,0)),"erro"))</f>
        <v/>
      </c>
      <c r="O1725" s="164" t="str">
        <f>IF($A1725=0,"",IFERROR(INDEX(BD_Gestão!K:K,MATCH('Banco de Dados'!$B1725,BD_Gestão!$B:$B,0)),"erro"))</f>
        <v/>
      </c>
      <c r="P1725" s="169" t="str">
        <f t="shared" si="106"/>
        <v/>
      </c>
      <c r="Q1725" s="170" t="str">
        <f t="shared" si="107"/>
        <v/>
      </c>
      <c r="R1725" s="163" t="e">
        <f t="shared" si="104"/>
        <v>#VALUE!</v>
      </c>
      <c r="S1725" s="163" t="e">
        <f t="shared" si="105"/>
        <v>#VALUE!</v>
      </c>
      <c r="T1725" s="163" t="e">
        <f>INDEX(Controle!O:O,MATCH('Banco de Dados'!A1725,Controle!M:M,0))*E1725/100</f>
        <v>#N/A</v>
      </c>
    </row>
    <row r="1726" spans="1:20" hidden="1" x14ac:dyDescent="0.2">
      <c r="A1726" s="158">
        <f>BD_TS!A1725</f>
        <v>0</v>
      </c>
      <c r="B1726" s="158" t="str">
        <f>SUBSTITUTE(SUBSTITUTE(BD_TS!D1725," ",""),"-","/")</f>
        <v/>
      </c>
      <c r="C1726" s="158">
        <f>BD_TS!E1725</f>
        <v>0</v>
      </c>
      <c r="D1726" s="159">
        <f>BD_TS!F1725</f>
        <v>0</v>
      </c>
      <c r="E1726" s="160">
        <f>BD_TS!B1725</f>
        <v>0</v>
      </c>
      <c r="F1726" s="161">
        <f>BD_TS!C1725</f>
        <v>0</v>
      </c>
      <c r="G1726" s="187">
        <f>BD_TS!H1725</f>
        <v>0</v>
      </c>
      <c r="H1726" s="158" t="str">
        <f>IF($A1726=0,"",IFERROR(INDEX(BD_Gestão!A:A,MATCH('Banco de Dados'!$B1726,BD_Gestão!$B:$B,0)),"erro"))</f>
        <v/>
      </c>
      <c r="I1726" s="162" t="str">
        <f>IF($A1726=0,"",IFERROR(INDEX(BD_Gestão!E:E,MATCH('Banco de Dados'!$B1726,BD_Gestão!$B:$B,0)),"erro"))</f>
        <v/>
      </c>
      <c r="J1726" s="186" t="str">
        <f>IF($A1726=0,"",IFERROR(INDEX(BD_Gestão!B:B,MATCH('Banco de Dados'!$B1726,BD_Gestão!$B:$B,0)),"erro"))</f>
        <v/>
      </c>
      <c r="K1726" s="158" t="str">
        <f>IF($A1726=0,"",IFERROR(INDEX(BD_Gestão!C:C,MATCH('Banco de Dados'!$B1726,BD_Gestão!$B:$B,0)),"erro"))</f>
        <v/>
      </c>
      <c r="L1726" s="158" t="str">
        <f>IF($A1726=0,"",IFERROR(INDEX(BD_Gestão!H:H,MATCH('Banco de Dados'!$B1726,BD_Gestão!$B:$B,0)),"erro"))</f>
        <v/>
      </c>
      <c r="M1726" s="161" t="str">
        <f>IF($A1726=0,"",IFERROR(INDEX(BD_Gestão!F:F,MATCH('Banco de Dados'!$B1726,BD_Gestão!$B:$B,0)),"erro"))</f>
        <v/>
      </c>
      <c r="N1726" s="161" t="str">
        <f>IF($A1726=0,"",IFERROR(INDEX(BD_Gestão!J:J,MATCH('Banco de Dados'!$B1726,BD_Gestão!$B:$B,0)),"erro"))</f>
        <v/>
      </c>
      <c r="O1726" s="164" t="str">
        <f>IF($A1726=0,"",IFERROR(INDEX(BD_Gestão!K:K,MATCH('Banco de Dados'!$B1726,BD_Gestão!$B:$B,0)),"erro"))</f>
        <v/>
      </c>
      <c r="P1726" s="169" t="str">
        <f t="shared" si="106"/>
        <v/>
      </c>
      <c r="Q1726" s="170" t="str">
        <f t="shared" si="107"/>
        <v/>
      </c>
      <c r="R1726" s="163" t="e">
        <f t="shared" si="104"/>
        <v>#VALUE!</v>
      </c>
      <c r="S1726" s="163" t="e">
        <f t="shared" si="105"/>
        <v>#VALUE!</v>
      </c>
      <c r="T1726" s="163" t="e">
        <f>INDEX(Controle!O:O,MATCH('Banco de Dados'!A1726,Controle!M:M,0))*E1726/100</f>
        <v>#N/A</v>
      </c>
    </row>
    <row r="1727" spans="1:20" hidden="1" x14ac:dyDescent="0.2">
      <c r="A1727" s="158">
        <f>BD_TS!A1726</f>
        <v>0</v>
      </c>
      <c r="B1727" s="158" t="str">
        <f>SUBSTITUTE(SUBSTITUTE(BD_TS!D1726," ",""),"-","/")</f>
        <v/>
      </c>
      <c r="C1727" s="158">
        <f>BD_TS!E1726</f>
        <v>0</v>
      </c>
      <c r="D1727" s="159">
        <f>BD_TS!F1726</f>
        <v>0</v>
      </c>
      <c r="E1727" s="160">
        <f>BD_TS!B1726</f>
        <v>0</v>
      </c>
      <c r="F1727" s="161">
        <f>BD_TS!C1726</f>
        <v>0</v>
      </c>
      <c r="G1727" s="187">
        <f>BD_TS!H1726</f>
        <v>0</v>
      </c>
      <c r="H1727" s="158" t="str">
        <f>IF($A1727=0,"",IFERROR(INDEX(BD_Gestão!A:A,MATCH('Banco de Dados'!$B1727,BD_Gestão!$B:$B,0)),"erro"))</f>
        <v/>
      </c>
      <c r="I1727" s="162" t="str">
        <f>IF($A1727=0,"",IFERROR(INDEX(BD_Gestão!E:E,MATCH('Banco de Dados'!$B1727,BD_Gestão!$B:$B,0)),"erro"))</f>
        <v/>
      </c>
      <c r="J1727" s="186" t="str">
        <f>IF($A1727=0,"",IFERROR(INDEX(BD_Gestão!B:B,MATCH('Banco de Dados'!$B1727,BD_Gestão!$B:$B,0)),"erro"))</f>
        <v/>
      </c>
      <c r="K1727" s="158" t="str">
        <f>IF($A1727=0,"",IFERROR(INDEX(BD_Gestão!C:C,MATCH('Banco de Dados'!$B1727,BD_Gestão!$B:$B,0)),"erro"))</f>
        <v/>
      </c>
      <c r="L1727" s="158" t="str">
        <f>IF($A1727=0,"",IFERROR(INDEX(BD_Gestão!H:H,MATCH('Banco de Dados'!$B1727,BD_Gestão!$B:$B,0)),"erro"))</f>
        <v/>
      </c>
      <c r="M1727" s="161" t="str">
        <f>IF($A1727=0,"",IFERROR(INDEX(BD_Gestão!F:F,MATCH('Banco de Dados'!$B1727,BD_Gestão!$B:$B,0)),"erro"))</f>
        <v/>
      </c>
      <c r="N1727" s="161" t="str">
        <f>IF($A1727=0,"",IFERROR(INDEX(BD_Gestão!J:J,MATCH('Banco de Dados'!$B1727,BD_Gestão!$B:$B,0)),"erro"))</f>
        <v/>
      </c>
      <c r="O1727" s="164" t="str">
        <f>IF($A1727=0,"",IFERROR(INDEX(BD_Gestão!K:K,MATCH('Banco de Dados'!$B1727,BD_Gestão!$B:$B,0)),"erro"))</f>
        <v/>
      </c>
      <c r="P1727" s="169" t="str">
        <f t="shared" si="106"/>
        <v/>
      </c>
      <c r="Q1727" s="170" t="str">
        <f t="shared" si="107"/>
        <v/>
      </c>
      <c r="R1727" s="163" t="e">
        <f t="shared" si="104"/>
        <v>#VALUE!</v>
      </c>
      <c r="S1727" s="163" t="e">
        <f t="shared" si="105"/>
        <v>#VALUE!</v>
      </c>
      <c r="T1727" s="163" t="e">
        <f>INDEX(Controle!O:O,MATCH('Banco de Dados'!A1727,Controle!M:M,0))*E1727/100</f>
        <v>#N/A</v>
      </c>
    </row>
    <row r="1728" spans="1:20" hidden="1" x14ac:dyDescent="0.2">
      <c r="A1728" s="158">
        <f>BD_TS!A1727</f>
        <v>0</v>
      </c>
      <c r="B1728" s="158" t="str">
        <f>SUBSTITUTE(SUBSTITUTE(BD_TS!D1727," ",""),"-","/")</f>
        <v/>
      </c>
      <c r="C1728" s="158">
        <f>BD_TS!E1727</f>
        <v>0</v>
      </c>
      <c r="D1728" s="159">
        <f>BD_TS!F1727</f>
        <v>0</v>
      </c>
      <c r="E1728" s="160">
        <f>BD_TS!B1727</f>
        <v>0</v>
      </c>
      <c r="F1728" s="161">
        <f>BD_TS!C1727</f>
        <v>0</v>
      </c>
      <c r="G1728" s="187">
        <f>BD_TS!H1727</f>
        <v>0</v>
      </c>
      <c r="H1728" s="158" t="str">
        <f>IF($A1728=0,"",IFERROR(INDEX(BD_Gestão!A:A,MATCH('Banco de Dados'!$B1728,BD_Gestão!$B:$B,0)),"erro"))</f>
        <v/>
      </c>
      <c r="I1728" s="162" t="str">
        <f>IF($A1728=0,"",IFERROR(INDEX(BD_Gestão!E:E,MATCH('Banco de Dados'!$B1728,BD_Gestão!$B:$B,0)),"erro"))</f>
        <v/>
      </c>
      <c r="J1728" s="186" t="str">
        <f>IF($A1728=0,"",IFERROR(INDEX(BD_Gestão!B:B,MATCH('Banco de Dados'!$B1728,BD_Gestão!$B:$B,0)),"erro"))</f>
        <v/>
      </c>
      <c r="K1728" s="158" t="str">
        <f>IF($A1728=0,"",IFERROR(INDEX(BD_Gestão!C:C,MATCH('Banco de Dados'!$B1728,BD_Gestão!$B:$B,0)),"erro"))</f>
        <v/>
      </c>
      <c r="L1728" s="158" t="str">
        <f>IF($A1728=0,"",IFERROR(INDEX(BD_Gestão!H:H,MATCH('Banco de Dados'!$B1728,BD_Gestão!$B:$B,0)),"erro"))</f>
        <v/>
      </c>
      <c r="M1728" s="161" t="str">
        <f>IF($A1728=0,"",IFERROR(INDEX(BD_Gestão!F:F,MATCH('Banco de Dados'!$B1728,BD_Gestão!$B:$B,0)),"erro"))</f>
        <v/>
      </c>
      <c r="N1728" s="161" t="str">
        <f>IF($A1728=0,"",IFERROR(INDEX(BD_Gestão!J:J,MATCH('Banco de Dados'!$B1728,BD_Gestão!$B:$B,0)),"erro"))</f>
        <v/>
      </c>
      <c r="O1728" s="164" t="str">
        <f>IF($A1728=0,"",IFERROR(INDEX(BD_Gestão!K:K,MATCH('Banco de Dados'!$B1728,BD_Gestão!$B:$B,0)),"erro"))</f>
        <v/>
      </c>
      <c r="P1728" s="169" t="str">
        <f t="shared" si="106"/>
        <v/>
      </c>
      <c r="Q1728" s="170" t="str">
        <f t="shared" si="107"/>
        <v/>
      </c>
      <c r="R1728" s="163" t="e">
        <f t="shared" si="104"/>
        <v>#VALUE!</v>
      </c>
      <c r="S1728" s="163" t="e">
        <f t="shared" si="105"/>
        <v>#VALUE!</v>
      </c>
      <c r="T1728" s="163" t="e">
        <f>INDEX(Controle!O:O,MATCH('Banco de Dados'!A1728,Controle!M:M,0))*E1728/100</f>
        <v>#N/A</v>
      </c>
    </row>
    <row r="1729" spans="1:20" hidden="1" x14ac:dyDescent="0.2">
      <c r="A1729" s="158">
        <f>BD_TS!A1728</f>
        <v>0</v>
      </c>
      <c r="B1729" s="158" t="str">
        <f>SUBSTITUTE(SUBSTITUTE(BD_TS!D1728," ",""),"-","/")</f>
        <v/>
      </c>
      <c r="C1729" s="158">
        <f>BD_TS!E1728</f>
        <v>0</v>
      </c>
      <c r="D1729" s="159">
        <f>BD_TS!F1728</f>
        <v>0</v>
      </c>
      <c r="E1729" s="160">
        <f>BD_TS!B1728</f>
        <v>0</v>
      </c>
      <c r="F1729" s="161">
        <f>BD_TS!C1728</f>
        <v>0</v>
      </c>
      <c r="G1729" s="187">
        <f>BD_TS!H1728</f>
        <v>0</v>
      </c>
      <c r="H1729" s="158" t="str">
        <f>IF($A1729=0,"",IFERROR(INDEX(BD_Gestão!A:A,MATCH('Banco de Dados'!$B1729,BD_Gestão!$B:$B,0)),"erro"))</f>
        <v/>
      </c>
      <c r="I1729" s="162" t="str">
        <f>IF($A1729=0,"",IFERROR(INDEX(BD_Gestão!E:E,MATCH('Banco de Dados'!$B1729,BD_Gestão!$B:$B,0)),"erro"))</f>
        <v/>
      </c>
      <c r="J1729" s="186" t="str">
        <f>IF($A1729=0,"",IFERROR(INDEX(BD_Gestão!B:B,MATCH('Banco de Dados'!$B1729,BD_Gestão!$B:$B,0)),"erro"))</f>
        <v/>
      </c>
      <c r="K1729" s="158" t="str">
        <f>IF($A1729=0,"",IFERROR(INDEX(BD_Gestão!C:C,MATCH('Banco de Dados'!$B1729,BD_Gestão!$B:$B,0)),"erro"))</f>
        <v/>
      </c>
      <c r="L1729" s="158" t="str">
        <f>IF($A1729=0,"",IFERROR(INDEX(BD_Gestão!H:H,MATCH('Banco de Dados'!$B1729,BD_Gestão!$B:$B,0)),"erro"))</f>
        <v/>
      </c>
      <c r="M1729" s="161" t="str">
        <f>IF($A1729=0,"",IFERROR(INDEX(BD_Gestão!F:F,MATCH('Banco de Dados'!$B1729,BD_Gestão!$B:$B,0)),"erro"))</f>
        <v/>
      </c>
      <c r="N1729" s="161" t="str">
        <f>IF($A1729=0,"",IFERROR(INDEX(BD_Gestão!J:J,MATCH('Banco de Dados'!$B1729,BD_Gestão!$B:$B,0)),"erro"))</f>
        <v/>
      </c>
      <c r="O1729" s="164" t="str">
        <f>IF($A1729=0,"",IFERROR(INDEX(BD_Gestão!K:K,MATCH('Banco de Dados'!$B1729,BD_Gestão!$B:$B,0)),"erro"))</f>
        <v/>
      </c>
      <c r="P1729" s="169" t="str">
        <f t="shared" si="106"/>
        <v/>
      </c>
      <c r="Q1729" s="170" t="str">
        <f t="shared" si="107"/>
        <v/>
      </c>
      <c r="R1729" s="163" t="e">
        <f t="shared" si="104"/>
        <v>#VALUE!</v>
      </c>
      <c r="S1729" s="163" t="e">
        <f t="shared" si="105"/>
        <v>#VALUE!</v>
      </c>
      <c r="T1729" s="163" t="e">
        <f>INDEX(Controle!O:O,MATCH('Banco de Dados'!A1729,Controle!M:M,0))*E1729/100</f>
        <v>#N/A</v>
      </c>
    </row>
    <row r="1730" spans="1:20" hidden="1" x14ac:dyDescent="0.2">
      <c r="A1730" s="158">
        <f>BD_TS!A1729</f>
        <v>0</v>
      </c>
      <c r="B1730" s="158" t="str">
        <f>SUBSTITUTE(SUBSTITUTE(BD_TS!D1729," ",""),"-","/")</f>
        <v/>
      </c>
      <c r="C1730" s="158">
        <f>BD_TS!E1729</f>
        <v>0</v>
      </c>
      <c r="D1730" s="159">
        <f>BD_TS!F1729</f>
        <v>0</v>
      </c>
      <c r="E1730" s="160">
        <f>BD_TS!B1729</f>
        <v>0</v>
      </c>
      <c r="F1730" s="161">
        <f>BD_TS!C1729</f>
        <v>0</v>
      </c>
      <c r="G1730" s="187">
        <f>BD_TS!H1729</f>
        <v>0</v>
      </c>
      <c r="H1730" s="158" t="str">
        <f>IF($A1730=0,"",IFERROR(INDEX(BD_Gestão!A:A,MATCH('Banco de Dados'!$B1730,BD_Gestão!$B:$B,0)),"erro"))</f>
        <v/>
      </c>
      <c r="I1730" s="162" t="str">
        <f>IF($A1730=0,"",IFERROR(INDEX(BD_Gestão!E:E,MATCH('Banco de Dados'!$B1730,BD_Gestão!$B:$B,0)),"erro"))</f>
        <v/>
      </c>
      <c r="J1730" s="186" t="str">
        <f>IF($A1730=0,"",IFERROR(INDEX(BD_Gestão!B:B,MATCH('Banco de Dados'!$B1730,BD_Gestão!$B:$B,0)),"erro"))</f>
        <v/>
      </c>
      <c r="K1730" s="158" t="str">
        <f>IF($A1730=0,"",IFERROR(INDEX(BD_Gestão!C:C,MATCH('Banco de Dados'!$B1730,BD_Gestão!$B:$B,0)),"erro"))</f>
        <v/>
      </c>
      <c r="L1730" s="158" t="str">
        <f>IF($A1730=0,"",IFERROR(INDEX(BD_Gestão!H:H,MATCH('Banco de Dados'!$B1730,BD_Gestão!$B:$B,0)),"erro"))</f>
        <v/>
      </c>
      <c r="M1730" s="161" t="str">
        <f>IF($A1730=0,"",IFERROR(INDEX(BD_Gestão!F:F,MATCH('Banco de Dados'!$B1730,BD_Gestão!$B:$B,0)),"erro"))</f>
        <v/>
      </c>
      <c r="N1730" s="161" t="str">
        <f>IF($A1730=0,"",IFERROR(INDEX(BD_Gestão!J:J,MATCH('Banco de Dados'!$B1730,BD_Gestão!$B:$B,0)),"erro"))</f>
        <v/>
      </c>
      <c r="O1730" s="164" t="str">
        <f>IF($A1730=0,"",IFERROR(INDEX(BD_Gestão!K:K,MATCH('Banco de Dados'!$B1730,BD_Gestão!$B:$B,0)),"erro"))</f>
        <v/>
      </c>
      <c r="P1730" s="169" t="str">
        <f t="shared" si="106"/>
        <v/>
      </c>
      <c r="Q1730" s="170" t="str">
        <f t="shared" si="107"/>
        <v/>
      </c>
      <c r="R1730" s="163" t="e">
        <f t="shared" si="104"/>
        <v>#VALUE!</v>
      </c>
      <c r="S1730" s="163" t="e">
        <f t="shared" si="105"/>
        <v>#VALUE!</v>
      </c>
      <c r="T1730" s="163" t="e">
        <f>INDEX(Controle!O:O,MATCH('Banco de Dados'!A1730,Controle!M:M,0))*E1730/100</f>
        <v>#N/A</v>
      </c>
    </row>
    <row r="1731" spans="1:20" hidden="1" x14ac:dyDescent="0.2">
      <c r="A1731" s="158">
        <f>BD_TS!A1730</f>
        <v>0</v>
      </c>
      <c r="B1731" s="158" t="str">
        <f>SUBSTITUTE(SUBSTITUTE(BD_TS!D1730," ",""),"-","/")</f>
        <v/>
      </c>
      <c r="C1731" s="158">
        <f>BD_TS!E1730</f>
        <v>0</v>
      </c>
      <c r="D1731" s="159">
        <f>BD_TS!F1730</f>
        <v>0</v>
      </c>
      <c r="E1731" s="160">
        <f>BD_TS!B1730</f>
        <v>0</v>
      </c>
      <c r="F1731" s="161">
        <f>BD_TS!C1730</f>
        <v>0</v>
      </c>
      <c r="G1731" s="187">
        <f>BD_TS!H1730</f>
        <v>0</v>
      </c>
      <c r="H1731" s="158" t="str">
        <f>IF($A1731=0,"",IFERROR(INDEX(BD_Gestão!A:A,MATCH('Banco de Dados'!$B1731,BD_Gestão!$B:$B,0)),"erro"))</f>
        <v/>
      </c>
      <c r="I1731" s="162" t="str">
        <f>IF($A1731=0,"",IFERROR(INDEX(BD_Gestão!E:E,MATCH('Banco de Dados'!$B1731,BD_Gestão!$B:$B,0)),"erro"))</f>
        <v/>
      </c>
      <c r="J1731" s="186" t="str">
        <f>IF($A1731=0,"",IFERROR(INDEX(BD_Gestão!B:B,MATCH('Banco de Dados'!$B1731,BD_Gestão!$B:$B,0)),"erro"))</f>
        <v/>
      </c>
      <c r="K1731" s="158" t="str">
        <f>IF($A1731=0,"",IFERROR(INDEX(BD_Gestão!C:C,MATCH('Banco de Dados'!$B1731,BD_Gestão!$B:$B,0)),"erro"))</f>
        <v/>
      </c>
      <c r="L1731" s="158" t="str">
        <f>IF($A1731=0,"",IFERROR(INDEX(BD_Gestão!H:H,MATCH('Banco de Dados'!$B1731,BD_Gestão!$B:$B,0)),"erro"))</f>
        <v/>
      </c>
      <c r="M1731" s="161" t="str">
        <f>IF($A1731=0,"",IFERROR(INDEX(BD_Gestão!F:F,MATCH('Banco de Dados'!$B1731,BD_Gestão!$B:$B,0)),"erro"))</f>
        <v/>
      </c>
      <c r="N1731" s="161" t="str">
        <f>IF($A1731=0,"",IFERROR(INDEX(BD_Gestão!J:J,MATCH('Banco de Dados'!$B1731,BD_Gestão!$B:$B,0)),"erro"))</f>
        <v/>
      </c>
      <c r="O1731" s="164" t="str">
        <f>IF($A1731=0,"",IFERROR(INDEX(BD_Gestão!K:K,MATCH('Banco de Dados'!$B1731,BD_Gestão!$B:$B,0)),"erro"))</f>
        <v/>
      </c>
      <c r="P1731" s="169" t="str">
        <f t="shared" si="106"/>
        <v/>
      </c>
      <c r="Q1731" s="170" t="str">
        <f t="shared" si="107"/>
        <v/>
      </c>
      <c r="R1731" s="163" t="e">
        <f t="shared" si="104"/>
        <v>#VALUE!</v>
      </c>
      <c r="S1731" s="163" t="e">
        <f t="shared" si="105"/>
        <v>#VALUE!</v>
      </c>
      <c r="T1731" s="163" t="e">
        <f>INDEX(Controle!O:O,MATCH('Banco de Dados'!A1731,Controle!M:M,0))*E1731/100</f>
        <v>#N/A</v>
      </c>
    </row>
    <row r="1732" spans="1:20" hidden="1" x14ac:dyDescent="0.2">
      <c r="A1732" s="158">
        <f>BD_TS!A1731</f>
        <v>0</v>
      </c>
      <c r="B1732" s="158" t="str">
        <f>SUBSTITUTE(SUBSTITUTE(BD_TS!D1731," ",""),"-","/")</f>
        <v/>
      </c>
      <c r="C1732" s="158">
        <f>BD_TS!E1731</f>
        <v>0</v>
      </c>
      <c r="D1732" s="159">
        <f>BD_TS!F1731</f>
        <v>0</v>
      </c>
      <c r="E1732" s="160">
        <f>BD_TS!B1731</f>
        <v>0</v>
      </c>
      <c r="F1732" s="161">
        <f>BD_TS!C1731</f>
        <v>0</v>
      </c>
      <c r="G1732" s="187">
        <f>BD_TS!H1731</f>
        <v>0</v>
      </c>
      <c r="H1732" s="158" t="str">
        <f>IF($A1732=0,"",IFERROR(INDEX(BD_Gestão!A:A,MATCH('Banco de Dados'!$B1732,BD_Gestão!$B:$B,0)),"erro"))</f>
        <v/>
      </c>
      <c r="I1732" s="162" t="str">
        <f>IF($A1732=0,"",IFERROR(INDEX(BD_Gestão!E:E,MATCH('Banco de Dados'!$B1732,BD_Gestão!$B:$B,0)),"erro"))</f>
        <v/>
      </c>
      <c r="J1732" s="186" t="str">
        <f>IF($A1732=0,"",IFERROR(INDEX(BD_Gestão!B:B,MATCH('Banco de Dados'!$B1732,BD_Gestão!$B:$B,0)),"erro"))</f>
        <v/>
      </c>
      <c r="K1732" s="158" t="str">
        <f>IF($A1732=0,"",IFERROR(INDEX(BD_Gestão!C:C,MATCH('Banco de Dados'!$B1732,BD_Gestão!$B:$B,0)),"erro"))</f>
        <v/>
      </c>
      <c r="L1732" s="158" t="str">
        <f>IF($A1732=0,"",IFERROR(INDEX(BD_Gestão!H:H,MATCH('Banco de Dados'!$B1732,BD_Gestão!$B:$B,0)),"erro"))</f>
        <v/>
      </c>
      <c r="M1732" s="161" t="str">
        <f>IF($A1732=0,"",IFERROR(INDEX(BD_Gestão!F:F,MATCH('Banco de Dados'!$B1732,BD_Gestão!$B:$B,0)),"erro"))</f>
        <v/>
      </c>
      <c r="N1732" s="161" t="str">
        <f>IF($A1732=0,"",IFERROR(INDEX(BD_Gestão!J:J,MATCH('Banco de Dados'!$B1732,BD_Gestão!$B:$B,0)),"erro"))</f>
        <v/>
      </c>
      <c r="O1732" s="164" t="str">
        <f>IF($A1732=0,"",IFERROR(INDEX(BD_Gestão!K:K,MATCH('Banco de Dados'!$B1732,BD_Gestão!$B:$B,0)),"erro"))</f>
        <v/>
      </c>
      <c r="P1732" s="169" t="str">
        <f t="shared" si="106"/>
        <v/>
      </c>
      <c r="Q1732" s="170" t="str">
        <f t="shared" si="107"/>
        <v/>
      </c>
      <c r="R1732" s="163" t="e">
        <f t="shared" si="104"/>
        <v>#VALUE!</v>
      </c>
      <c r="S1732" s="163" t="e">
        <f t="shared" si="105"/>
        <v>#VALUE!</v>
      </c>
      <c r="T1732" s="163" t="e">
        <f>INDEX(Controle!O:O,MATCH('Banco de Dados'!A1732,Controle!M:M,0))*E1732/100</f>
        <v>#N/A</v>
      </c>
    </row>
    <row r="1733" spans="1:20" hidden="1" x14ac:dyDescent="0.2">
      <c r="A1733" s="158">
        <f>BD_TS!A1732</f>
        <v>0</v>
      </c>
      <c r="B1733" s="158" t="str">
        <f>SUBSTITUTE(SUBSTITUTE(BD_TS!D1732," ",""),"-","/")</f>
        <v/>
      </c>
      <c r="C1733" s="158">
        <f>BD_TS!E1732</f>
        <v>0</v>
      </c>
      <c r="D1733" s="159">
        <f>BD_TS!F1732</f>
        <v>0</v>
      </c>
      <c r="E1733" s="160">
        <f>BD_TS!B1732</f>
        <v>0</v>
      </c>
      <c r="F1733" s="161">
        <f>BD_TS!C1732</f>
        <v>0</v>
      </c>
      <c r="G1733" s="187">
        <f>BD_TS!H1732</f>
        <v>0</v>
      </c>
      <c r="H1733" s="158" t="str">
        <f>IF($A1733=0,"",IFERROR(INDEX(BD_Gestão!A:A,MATCH('Banco de Dados'!$B1733,BD_Gestão!$B:$B,0)),"erro"))</f>
        <v/>
      </c>
      <c r="I1733" s="162" t="str">
        <f>IF($A1733=0,"",IFERROR(INDEX(BD_Gestão!E:E,MATCH('Banco de Dados'!$B1733,BD_Gestão!$B:$B,0)),"erro"))</f>
        <v/>
      </c>
      <c r="J1733" s="186" t="str">
        <f>IF($A1733=0,"",IFERROR(INDEX(BD_Gestão!B:B,MATCH('Banco de Dados'!$B1733,BD_Gestão!$B:$B,0)),"erro"))</f>
        <v/>
      </c>
      <c r="K1733" s="158" t="str">
        <f>IF($A1733=0,"",IFERROR(INDEX(BD_Gestão!C:C,MATCH('Banco de Dados'!$B1733,BD_Gestão!$B:$B,0)),"erro"))</f>
        <v/>
      </c>
      <c r="L1733" s="158" t="str">
        <f>IF($A1733=0,"",IFERROR(INDEX(BD_Gestão!H:H,MATCH('Banco de Dados'!$B1733,BD_Gestão!$B:$B,0)),"erro"))</f>
        <v/>
      </c>
      <c r="M1733" s="161" t="str">
        <f>IF($A1733=0,"",IFERROR(INDEX(BD_Gestão!F:F,MATCH('Banco de Dados'!$B1733,BD_Gestão!$B:$B,0)),"erro"))</f>
        <v/>
      </c>
      <c r="N1733" s="161" t="str">
        <f>IF($A1733=0,"",IFERROR(INDEX(BD_Gestão!J:J,MATCH('Banco de Dados'!$B1733,BD_Gestão!$B:$B,0)),"erro"))</f>
        <v/>
      </c>
      <c r="O1733" s="164" t="str">
        <f>IF($A1733=0,"",IFERROR(INDEX(BD_Gestão!K:K,MATCH('Banco de Dados'!$B1733,BD_Gestão!$B:$B,0)),"erro"))</f>
        <v/>
      </c>
      <c r="P1733" s="169" t="str">
        <f t="shared" si="106"/>
        <v/>
      </c>
      <c r="Q1733" s="170" t="str">
        <f t="shared" si="107"/>
        <v/>
      </c>
      <c r="R1733" s="163" t="e">
        <f t="shared" ref="R1733:R1796" si="108">MONTH(I1733)</f>
        <v>#VALUE!</v>
      </c>
      <c r="S1733" s="163" t="e">
        <f t="shared" ref="S1733:S1796" si="109">YEAR(I1733)</f>
        <v>#VALUE!</v>
      </c>
      <c r="T1733" s="163" t="e">
        <f>INDEX(Controle!O:O,MATCH('Banco de Dados'!A1733,Controle!M:M,0))*E1733/100</f>
        <v>#N/A</v>
      </c>
    </row>
    <row r="1734" spans="1:20" hidden="1" x14ac:dyDescent="0.2">
      <c r="A1734" s="158">
        <f>BD_TS!A1733</f>
        <v>0</v>
      </c>
      <c r="B1734" s="158" t="str">
        <f>SUBSTITUTE(SUBSTITUTE(BD_TS!D1733," ",""),"-","/")</f>
        <v/>
      </c>
      <c r="C1734" s="158">
        <f>BD_TS!E1733</f>
        <v>0</v>
      </c>
      <c r="D1734" s="159">
        <f>BD_TS!F1733</f>
        <v>0</v>
      </c>
      <c r="E1734" s="160">
        <f>BD_TS!B1733</f>
        <v>0</v>
      </c>
      <c r="F1734" s="161">
        <f>BD_TS!C1733</f>
        <v>0</v>
      </c>
      <c r="G1734" s="187">
        <f>BD_TS!H1733</f>
        <v>0</v>
      </c>
      <c r="H1734" s="158" t="str">
        <f>IF($A1734=0,"",IFERROR(INDEX(BD_Gestão!A:A,MATCH('Banco de Dados'!$B1734,BD_Gestão!$B:$B,0)),"erro"))</f>
        <v/>
      </c>
      <c r="I1734" s="162" t="str">
        <f>IF($A1734=0,"",IFERROR(INDEX(BD_Gestão!E:E,MATCH('Banco de Dados'!$B1734,BD_Gestão!$B:$B,0)),"erro"))</f>
        <v/>
      </c>
      <c r="J1734" s="186" t="str">
        <f>IF($A1734=0,"",IFERROR(INDEX(BD_Gestão!B:B,MATCH('Banco de Dados'!$B1734,BD_Gestão!$B:$B,0)),"erro"))</f>
        <v/>
      </c>
      <c r="K1734" s="158" t="str">
        <f>IF($A1734=0,"",IFERROR(INDEX(BD_Gestão!C:C,MATCH('Banco de Dados'!$B1734,BD_Gestão!$B:$B,0)),"erro"))</f>
        <v/>
      </c>
      <c r="L1734" s="158" t="str">
        <f>IF($A1734=0,"",IFERROR(INDEX(BD_Gestão!H:H,MATCH('Banco de Dados'!$B1734,BD_Gestão!$B:$B,0)),"erro"))</f>
        <v/>
      </c>
      <c r="M1734" s="161" t="str">
        <f>IF($A1734=0,"",IFERROR(INDEX(BD_Gestão!F:F,MATCH('Banco de Dados'!$B1734,BD_Gestão!$B:$B,0)),"erro"))</f>
        <v/>
      </c>
      <c r="N1734" s="161" t="str">
        <f>IF($A1734=0,"",IFERROR(INDEX(BD_Gestão!J:J,MATCH('Banco de Dados'!$B1734,BD_Gestão!$B:$B,0)),"erro"))</f>
        <v/>
      </c>
      <c r="O1734" s="164" t="str">
        <f>IF($A1734=0,"",IFERROR(INDEX(BD_Gestão!K:K,MATCH('Banco de Dados'!$B1734,BD_Gestão!$B:$B,0)),"erro"))</f>
        <v/>
      </c>
      <c r="P1734" s="169" t="str">
        <f t="shared" ref="P1734:P1797" si="110">IF(OR(H1734="erro",H1734=""),"",E1734*(MIN(O1734,1)))</f>
        <v/>
      </c>
      <c r="Q1734" s="170" t="str">
        <f t="shared" ref="Q1734:Q1797" si="111">IF(OR(H1734="erro",H1734=""),"",E1734-P1734)</f>
        <v/>
      </c>
      <c r="R1734" s="163" t="e">
        <f t="shared" si="108"/>
        <v>#VALUE!</v>
      </c>
      <c r="S1734" s="163" t="e">
        <f t="shared" si="109"/>
        <v>#VALUE!</v>
      </c>
      <c r="T1734" s="163" t="e">
        <f>INDEX(Controle!O:O,MATCH('Banco de Dados'!A1734,Controle!M:M,0))*E1734/100</f>
        <v>#N/A</v>
      </c>
    </row>
    <row r="1735" spans="1:20" hidden="1" x14ac:dyDescent="0.2">
      <c r="A1735" s="158">
        <f>BD_TS!A1734</f>
        <v>0</v>
      </c>
      <c r="B1735" s="158" t="str">
        <f>SUBSTITUTE(SUBSTITUTE(BD_TS!D1734," ",""),"-","/")</f>
        <v/>
      </c>
      <c r="C1735" s="158">
        <f>BD_TS!E1734</f>
        <v>0</v>
      </c>
      <c r="D1735" s="159">
        <f>BD_TS!F1734</f>
        <v>0</v>
      </c>
      <c r="E1735" s="160">
        <f>BD_TS!B1734</f>
        <v>0</v>
      </c>
      <c r="F1735" s="161">
        <f>BD_TS!C1734</f>
        <v>0</v>
      </c>
      <c r="G1735" s="187">
        <f>BD_TS!H1734</f>
        <v>0</v>
      </c>
      <c r="H1735" s="158" t="str">
        <f>IF($A1735=0,"",IFERROR(INDEX(BD_Gestão!A:A,MATCH('Banco de Dados'!$B1735,BD_Gestão!$B:$B,0)),"erro"))</f>
        <v/>
      </c>
      <c r="I1735" s="162" t="str">
        <f>IF($A1735=0,"",IFERROR(INDEX(BD_Gestão!E:E,MATCH('Banco de Dados'!$B1735,BD_Gestão!$B:$B,0)),"erro"))</f>
        <v/>
      </c>
      <c r="J1735" s="186" t="str">
        <f>IF($A1735=0,"",IFERROR(INDEX(BD_Gestão!B:B,MATCH('Banco de Dados'!$B1735,BD_Gestão!$B:$B,0)),"erro"))</f>
        <v/>
      </c>
      <c r="K1735" s="158" t="str">
        <f>IF($A1735=0,"",IFERROR(INDEX(BD_Gestão!C:C,MATCH('Banco de Dados'!$B1735,BD_Gestão!$B:$B,0)),"erro"))</f>
        <v/>
      </c>
      <c r="L1735" s="158" t="str">
        <f>IF($A1735=0,"",IFERROR(INDEX(BD_Gestão!H:H,MATCH('Banco de Dados'!$B1735,BD_Gestão!$B:$B,0)),"erro"))</f>
        <v/>
      </c>
      <c r="M1735" s="161" t="str">
        <f>IF($A1735=0,"",IFERROR(INDEX(BD_Gestão!F:F,MATCH('Banco de Dados'!$B1735,BD_Gestão!$B:$B,0)),"erro"))</f>
        <v/>
      </c>
      <c r="N1735" s="161" t="str">
        <f>IF($A1735=0,"",IFERROR(INDEX(BD_Gestão!J:J,MATCH('Banco de Dados'!$B1735,BD_Gestão!$B:$B,0)),"erro"))</f>
        <v/>
      </c>
      <c r="O1735" s="164" t="str">
        <f>IF($A1735=0,"",IFERROR(INDEX(BD_Gestão!K:K,MATCH('Banco de Dados'!$B1735,BD_Gestão!$B:$B,0)),"erro"))</f>
        <v/>
      </c>
      <c r="P1735" s="169" t="str">
        <f t="shared" si="110"/>
        <v/>
      </c>
      <c r="Q1735" s="170" t="str">
        <f t="shared" si="111"/>
        <v/>
      </c>
      <c r="R1735" s="163" t="e">
        <f t="shared" si="108"/>
        <v>#VALUE!</v>
      </c>
      <c r="S1735" s="163" t="e">
        <f t="shared" si="109"/>
        <v>#VALUE!</v>
      </c>
      <c r="T1735" s="163" t="e">
        <f>INDEX(Controle!O:O,MATCH('Banco de Dados'!A1735,Controle!M:M,0))*E1735/100</f>
        <v>#N/A</v>
      </c>
    </row>
    <row r="1736" spans="1:20" hidden="1" x14ac:dyDescent="0.2">
      <c r="A1736" s="158">
        <f>BD_TS!A1735</f>
        <v>0</v>
      </c>
      <c r="B1736" s="158" t="str">
        <f>SUBSTITUTE(SUBSTITUTE(BD_TS!D1735," ",""),"-","/")</f>
        <v/>
      </c>
      <c r="C1736" s="158">
        <f>BD_TS!E1735</f>
        <v>0</v>
      </c>
      <c r="D1736" s="159">
        <f>BD_TS!F1735</f>
        <v>0</v>
      </c>
      <c r="E1736" s="160">
        <f>BD_TS!B1735</f>
        <v>0</v>
      </c>
      <c r="F1736" s="161">
        <f>BD_TS!C1735</f>
        <v>0</v>
      </c>
      <c r="G1736" s="187">
        <f>BD_TS!H1735</f>
        <v>0</v>
      </c>
      <c r="H1736" s="158" t="str">
        <f>IF($A1736=0,"",IFERROR(INDEX(BD_Gestão!A:A,MATCH('Banco de Dados'!$B1736,BD_Gestão!$B:$B,0)),"erro"))</f>
        <v/>
      </c>
      <c r="I1736" s="162" t="str">
        <f>IF($A1736=0,"",IFERROR(INDEX(BD_Gestão!E:E,MATCH('Banco de Dados'!$B1736,BD_Gestão!$B:$B,0)),"erro"))</f>
        <v/>
      </c>
      <c r="J1736" s="186" t="str">
        <f>IF($A1736=0,"",IFERROR(INDEX(BD_Gestão!B:B,MATCH('Banco de Dados'!$B1736,BD_Gestão!$B:$B,0)),"erro"))</f>
        <v/>
      </c>
      <c r="K1736" s="158" t="str">
        <f>IF($A1736=0,"",IFERROR(INDEX(BD_Gestão!C:C,MATCH('Banco de Dados'!$B1736,BD_Gestão!$B:$B,0)),"erro"))</f>
        <v/>
      </c>
      <c r="L1736" s="158" t="str">
        <f>IF($A1736=0,"",IFERROR(INDEX(BD_Gestão!H:H,MATCH('Banco de Dados'!$B1736,BD_Gestão!$B:$B,0)),"erro"))</f>
        <v/>
      </c>
      <c r="M1736" s="161" t="str">
        <f>IF($A1736=0,"",IFERROR(INDEX(BD_Gestão!F:F,MATCH('Banco de Dados'!$B1736,BD_Gestão!$B:$B,0)),"erro"))</f>
        <v/>
      </c>
      <c r="N1736" s="161" t="str">
        <f>IF($A1736=0,"",IFERROR(INDEX(BD_Gestão!J:J,MATCH('Banco de Dados'!$B1736,BD_Gestão!$B:$B,0)),"erro"))</f>
        <v/>
      </c>
      <c r="O1736" s="164" t="str">
        <f>IF($A1736=0,"",IFERROR(INDEX(BD_Gestão!K:K,MATCH('Banco de Dados'!$B1736,BD_Gestão!$B:$B,0)),"erro"))</f>
        <v/>
      </c>
      <c r="P1736" s="169" t="str">
        <f t="shared" si="110"/>
        <v/>
      </c>
      <c r="Q1736" s="170" t="str">
        <f t="shared" si="111"/>
        <v/>
      </c>
      <c r="R1736" s="163" t="e">
        <f t="shared" si="108"/>
        <v>#VALUE!</v>
      </c>
      <c r="S1736" s="163" t="e">
        <f t="shared" si="109"/>
        <v>#VALUE!</v>
      </c>
      <c r="T1736" s="163" t="e">
        <f>INDEX(Controle!O:O,MATCH('Banco de Dados'!A1736,Controle!M:M,0))*E1736/100</f>
        <v>#N/A</v>
      </c>
    </row>
    <row r="1737" spans="1:20" hidden="1" x14ac:dyDescent="0.2">
      <c r="A1737" s="158">
        <f>BD_TS!A1736</f>
        <v>0</v>
      </c>
      <c r="B1737" s="158" t="str">
        <f>SUBSTITUTE(SUBSTITUTE(BD_TS!D1736," ",""),"-","/")</f>
        <v/>
      </c>
      <c r="C1737" s="158">
        <f>BD_TS!E1736</f>
        <v>0</v>
      </c>
      <c r="D1737" s="159">
        <f>BD_TS!F1736</f>
        <v>0</v>
      </c>
      <c r="E1737" s="160">
        <f>BD_TS!B1736</f>
        <v>0</v>
      </c>
      <c r="F1737" s="161">
        <f>BD_TS!C1736</f>
        <v>0</v>
      </c>
      <c r="G1737" s="187">
        <f>BD_TS!H1736</f>
        <v>0</v>
      </c>
      <c r="H1737" s="158" t="str">
        <f>IF($A1737=0,"",IFERROR(INDEX(BD_Gestão!A:A,MATCH('Banco de Dados'!$B1737,BD_Gestão!$B:$B,0)),"erro"))</f>
        <v/>
      </c>
      <c r="I1737" s="162" t="str">
        <f>IF($A1737=0,"",IFERROR(INDEX(BD_Gestão!E:E,MATCH('Banco de Dados'!$B1737,BD_Gestão!$B:$B,0)),"erro"))</f>
        <v/>
      </c>
      <c r="J1737" s="186" t="str">
        <f>IF($A1737=0,"",IFERROR(INDEX(BD_Gestão!B:B,MATCH('Banco de Dados'!$B1737,BD_Gestão!$B:$B,0)),"erro"))</f>
        <v/>
      </c>
      <c r="K1737" s="158" t="str">
        <f>IF($A1737=0,"",IFERROR(INDEX(BD_Gestão!C:C,MATCH('Banco de Dados'!$B1737,BD_Gestão!$B:$B,0)),"erro"))</f>
        <v/>
      </c>
      <c r="L1737" s="158" t="str">
        <f>IF($A1737=0,"",IFERROR(INDEX(BD_Gestão!H:H,MATCH('Banco de Dados'!$B1737,BD_Gestão!$B:$B,0)),"erro"))</f>
        <v/>
      </c>
      <c r="M1737" s="161" t="str">
        <f>IF($A1737=0,"",IFERROR(INDEX(BD_Gestão!F:F,MATCH('Banco de Dados'!$B1737,BD_Gestão!$B:$B,0)),"erro"))</f>
        <v/>
      </c>
      <c r="N1737" s="161" t="str">
        <f>IF($A1737=0,"",IFERROR(INDEX(BD_Gestão!J:J,MATCH('Banco de Dados'!$B1737,BD_Gestão!$B:$B,0)),"erro"))</f>
        <v/>
      </c>
      <c r="O1737" s="164" t="str">
        <f>IF($A1737=0,"",IFERROR(INDEX(BD_Gestão!K:K,MATCH('Banco de Dados'!$B1737,BD_Gestão!$B:$B,0)),"erro"))</f>
        <v/>
      </c>
      <c r="P1737" s="169" t="str">
        <f t="shared" si="110"/>
        <v/>
      </c>
      <c r="Q1737" s="170" t="str">
        <f t="shared" si="111"/>
        <v/>
      </c>
      <c r="R1737" s="163" t="e">
        <f t="shared" si="108"/>
        <v>#VALUE!</v>
      </c>
      <c r="S1737" s="163" t="e">
        <f t="shared" si="109"/>
        <v>#VALUE!</v>
      </c>
      <c r="T1737" s="163" t="e">
        <f>INDEX(Controle!O:O,MATCH('Banco de Dados'!A1737,Controle!M:M,0))*E1737/100</f>
        <v>#N/A</v>
      </c>
    </row>
    <row r="1738" spans="1:20" hidden="1" x14ac:dyDescent="0.2">
      <c r="A1738" s="158">
        <f>BD_TS!A1737</f>
        <v>0</v>
      </c>
      <c r="B1738" s="158" t="str">
        <f>SUBSTITUTE(SUBSTITUTE(BD_TS!D1737," ",""),"-","/")</f>
        <v/>
      </c>
      <c r="C1738" s="158">
        <f>BD_TS!E1737</f>
        <v>0</v>
      </c>
      <c r="D1738" s="159">
        <f>BD_TS!F1737</f>
        <v>0</v>
      </c>
      <c r="E1738" s="160">
        <f>BD_TS!B1737</f>
        <v>0</v>
      </c>
      <c r="F1738" s="161">
        <f>BD_TS!C1737</f>
        <v>0</v>
      </c>
      <c r="G1738" s="187">
        <f>BD_TS!H1737</f>
        <v>0</v>
      </c>
      <c r="H1738" s="158" t="str">
        <f>IF($A1738=0,"",IFERROR(INDEX(BD_Gestão!A:A,MATCH('Banco de Dados'!$B1738,BD_Gestão!$B:$B,0)),"erro"))</f>
        <v/>
      </c>
      <c r="I1738" s="162" t="str">
        <f>IF($A1738=0,"",IFERROR(INDEX(BD_Gestão!E:E,MATCH('Banco de Dados'!$B1738,BD_Gestão!$B:$B,0)),"erro"))</f>
        <v/>
      </c>
      <c r="J1738" s="186" t="str">
        <f>IF($A1738=0,"",IFERROR(INDEX(BD_Gestão!B:B,MATCH('Banco de Dados'!$B1738,BD_Gestão!$B:$B,0)),"erro"))</f>
        <v/>
      </c>
      <c r="K1738" s="158" t="str">
        <f>IF($A1738=0,"",IFERROR(INDEX(BD_Gestão!C:C,MATCH('Banco de Dados'!$B1738,BD_Gestão!$B:$B,0)),"erro"))</f>
        <v/>
      </c>
      <c r="L1738" s="158" t="str">
        <f>IF($A1738=0,"",IFERROR(INDEX(BD_Gestão!H:H,MATCH('Banco de Dados'!$B1738,BD_Gestão!$B:$B,0)),"erro"))</f>
        <v/>
      </c>
      <c r="M1738" s="161" t="str">
        <f>IF($A1738=0,"",IFERROR(INDEX(BD_Gestão!F:F,MATCH('Banco de Dados'!$B1738,BD_Gestão!$B:$B,0)),"erro"))</f>
        <v/>
      </c>
      <c r="N1738" s="161" t="str">
        <f>IF($A1738=0,"",IFERROR(INDEX(BD_Gestão!J:J,MATCH('Banco de Dados'!$B1738,BD_Gestão!$B:$B,0)),"erro"))</f>
        <v/>
      </c>
      <c r="O1738" s="164" t="str">
        <f>IF($A1738=0,"",IFERROR(INDEX(BD_Gestão!K:K,MATCH('Banco de Dados'!$B1738,BD_Gestão!$B:$B,0)),"erro"))</f>
        <v/>
      </c>
      <c r="P1738" s="169" t="str">
        <f t="shared" si="110"/>
        <v/>
      </c>
      <c r="Q1738" s="170" t="str">
        <f t="shared" si="111"/>
        <v/>
      </c>
      <c r="R1738" s="163" t="e">
        <f t="shared" si="108"/>
        <v>#VALUE!</v>
      </c>
      <c r="S1738" s="163" t="e">
        <f t="shared" si="109"/>
        <v>#VALUE!</v>
      </c>
      <c r="T1738" s="163" t="e">
        <f>INDEX(Controle!O:O,MATCH('Banco de Dados'!A1738,Controle!M:M,0))*E1738/100</f>
        <v>#N/A</v>
      </c>
    </row>
    <row r="1739" spans="1:20" hidden="1" x14ac:dyDescent="0.2">
      <c r="A1739" s="158">
        <f>BD_TS!A1738</f>
        <v>0</v>
      </c>
      <c r="B1739" s="158" t="str">
        <f>SUBSTITUTE(SUBSTITUTE(BD_TS!D1738," ",""),"-","/")</f>
        <v/>
      </c>
      <c r="C1739" s="158">
        <f>BD_TS!E1738</f>
        <v>0</v>
      </c>
      <c r="D1739" s="159">
        <f>BD_TS!F1738</f>
        <v>0</v>
      </c>
      <c r="E1739" s="160">
        <f>BD_TS!B1738</f>
        <v>0</v>
      </c>
      <c r="F1739" s="161">
        <f>BD_TS!C1738</f>
        <v>0</v>
      </c>
      <c r="G1739" s="187">
        <f>BD_TS!H1738</f>
        <v>0</v>
      </c>
      <c r="H1739" s="158" t="str">
        <f>IF($A1739=0,"",IFERROR(INDEX(BD_Gestão!A:A,MATCH('Banco de Dados'!$B1739,BD_Gestão!$B:$B,0)),"erro"))</f>
        <v/>
      </c>
      <c r="I1739" s="162" t="str">
        <f>IF($A1739=0,"",IFERROR(INDEX(BD_Gestão!E:E,MATCH('Banco de Dados'!$B1739,BD_Gestão!$B:$B,0)),"erro"))</f>
        <v/>
      </c>
      <c r="J1739" s="186" t="str">
        <f>IF($A1739=0,"",IFERROR(INDEX(BD_Gestão!B:B,MATCH('Banco de Dados'!$B1739,BD_Gestão!$B:$B,0)),"erro"))</f>
        <v/>
      </c>
      <c r="K1739" s="158" t="str">
        <f>IF($A1739=0,"",IFERROR(INDEX(BD_Gestão!C:C,MATCH('Banco de Dados'!$B1739,BD_Gestão!$B:$B,0)),"erro"))</f>
        <v/>
      </c>
      <c r="L1739" s="158" t="str">
        <f>IF($A1739=0,"",IFERROR(INDEX(BD_Gestão!H:H,MATCH('Banco de Dados'!$B1739,BD_Gestão!$B:$B,0)),"erro"))</f>
        <v/>
      </c>
      <c r="M1739" s="161" t="str">
        <f>IF($A1739=0,"",IFERROR(INDEX(BD_Gestão!F:F,MATCH('Banco de Dados'!$B1739,BD_Gestão!$B:$B,0)),"erro"))</f>
        <v/>
      </c>
      <c r="N1739" s="161" t="str">
        <f>IF($A1739=0,"",IFERROR(INDEX(BD_Gestão!J:J,MATCH('Banco de Dados'!$B1739,BD_Gestão!$B:$B,0)),"erro"))</f>
        <v/>
      </c>
      <c r="O1739" s="164" t="str">
        <f>IF($A1739=0,"",IFERROR(INDEX(BD_Gestão!K:K,MATCH('Banco de Dados'!$B1739,BD_Gestão!$B:$B,0)),"erro"))</f>
        <v/>
      </c>
      <c r="P1739" s="169" t="str">
        <f t="shared" si="110"/>
        <v/>
      </c>
      <c r="Q1739" s="170" t="str">
        <f t="shared" si="111"/>
        <v/>
      </c>
      <c r="R1739" s="163" t="e">
        <f t="shared" si="108"/>
        <v>#VALUE!</v>
      </c>
      <c r="S1739" s="163" t="e">
        <f t="shared" si="109"/>
        <v>#VALUE!</v>
      </c>
      <c r="T1739" s="163" t="e">
        <f>INDEX(Controle!O:O,MATCH('Banco de Dados'!A1739,Controle!M:M,0))*E1739/100</f>
        <v>#N/A</v>
      </c>
    </row>
    <row r="1740" spans="1:20" hidden="1" x14ac:dyDescent="0.2">
      <c r="A1740" s="158">
        <f>BD_TS!A1739</f>
        <v>0</v>
      </c>
      <c r="B1740" s="158" t="str">
        <f>SUBSTITUTE(SUBSTITUTE(BD_TS!D1739," ",""),"-","/")</f>
        <v/>
      </c>
      <c r="C1740" s="158">
        <f>BD_TS!E1739</f>
        <v>0</v>
      </c>
      <c r="D1740" s="159">
        <f>BD_TS!F1739</f>
        <v>0</v>
      </c>
      <c r="E1740" s="160">
        <f>BD_TS!B1739</f>
        <v>0</v>
      </c>
      <c r="F1740" s="161">
        <f>BD_TS!C1739</f>
        <v>0</v>
      </c>
      <c r="G1740" s="187">
        <f>BD_TS!H1739</f>
        <v>0</v>
      </c>
      <c r="H1740" s="158" t="str">
        <f>IF($A1740=0,"",IFERROR(INDEX(BD_Gestão!A:A,MATCH('Banco de Dados'!$B1740,BD_Gestão!$B:$B,0)),"erro"))</f>
        <v/>
      </c>
      <c r="I1740" s="162" t="str">
        <f>IF($A1740=0,"",IFERROR(INDEX(BD_Gestão!E:E,MATCH('Banco de Dados'!$B1740,BD_Gestão!$B:$B,0)),"erro"))</f>
        <v/>
      </c>
      <c r="J1740" s="186" t="str">
        <f>IF($A1740=0,"",IFERROR(INDEX(BD_Gestão!B:B,MATCH('Banco de Dados'!$B1740,BD_Gestão!$B:$B,0)),"erro"))</f>
        <v/>
      </c>
      <c r="K1740" s="158" t="str">
        <f>IF($A1740=0,"",IFERROR(INDEX(BD_Gestão!C:C,MATCH('Banco de Dados'!$B1740,BD_Gestão!$B:$B,0)),"erro"))</f>
        <v/>
      </c>
      <c r="L1740" s="158" t="str">
        <f>IF($A1740=0,"",IFERROR(INDEX(BD_Gestão!H:H,MATCH('Banco de Dados'!$B1740,BD_Gestão!$B:$B,0)),"erro"))</f>
        <v/>
      </c>
      <c r="M1740" s="161" t="str">
        <f>IF($A1740=0,"",IFERROR(INDEX(BD_Gestão!F:F,MATCH('Banco de Dados'!$B1740,BD_Gestão!$B:$B,0)),"erro"))</f>
        <v/>
      </c>
      <c r="N1740" s="161" t="str">
        <f>IF($A1740=0,"",IFERROR(INDEX(BD_Gestão!J:J,MATCH('Banco de Dados'!$B1740,BD_Gestão!$B:$B,0)),"erro"))</f>
        <v/>
      </c>
      <c r="O1740" s="164" t="str">
        <f>IF($A1740=0,"",IFERROR(INDEX(BD_Gestão!K:K,MATCH('Banco de Dados'!$B1740,BD_Gestão!$B:$B,0)),"erro"))</f>
        <v/>
      </c>
      <c r="P1740" s="169" t="str">
        <f t="shared" si="110"/>
        <v/>
      </c>
      <c r="Q1740" s="170" t="str">
        <f t="shared" si="111"/>
        <v/>
      </c>
      <c r="R1740" s="163" t="e">
        <f t="shared" si="108"/>
        <v>#VALUE!</v>
      </c>
      <c r="S1740" s="163" t="e">
        <f t="shared" si="109"/>
        <v>#VALUE!</v>
      </c>
      <c r="T1740" s="163" t="e">
        <f>INDEX(Controle!O:O,MATCH('Banco de Dados'!A1740,Controle!M:M,0))*E1740/100</f>
        <v>#N/A</v>
      </c>
    </row>
    <row r="1741" spans="1:20" hidden="1" x14ac:dyDescent="0.2">
      <c r="A1741" s="158">
        <f>BD_TS!A1740</f>
        <v>0</v>
      </c>
      <c r="B1741" s="158" t="str">
        <f>SUBSTITUTE(SUBSTITUTE(BD_TS!D1740," ",""),"-","/")</f>
        <v/>
      </c>
      <c r="C1741" s="158">
        <f>BD_TS!E1740</f>
        <v>0</v>
      </c>
      <c r="D1741" s="159">
        <f>BD_TS!F1740</f>
        <v>0</v>
      </c>
      <c r="E1741" s="160">
        <f>BD_TS!B1740</f>
        <v>0</v>
      </c>
      <c r="F1741" s="161">
        <f>BD_TS!C1740</f>
        <v>0</v>
      </c>
      <c r="G1741" s="187">
        <f>BD_TS!H1740</f>
        <v>0</v>
      </c>
      <c r="H1741" s="158" t="str">
        <f>IF($A1741=0,"",IFERROR(INDEX(BD_Gestão!A:A,MATCH('Banco de Dados'!$B1741,BD_Gestão!$B:$B,0)),"erro"))</f>
        <v/>
      </c>
      <c r="I1741" s="162" t="str">
        <f>IF($A1741=0,"",IFERROR(INDEX(BD_Gestão!E:E,MATCH('Banco de Dados'!$B1741,BD_Gestão!$B:$B,0)),"erro"))</f>
        <v/>
      </c>
      <c r="J1741" s="186" t="str">
        <f>IF($A1741=0,"",IFERROR(INDEX(BD_Gestão!B:B,MATCH('Banco de Dados'!$B1741,BD_Gestão!$B:$B,0)),"erro"))</f>
        <v/>
      </c>
      <c r="K1741" s="158" t="str">
        <f>IF($A1741=0,"",IFERROR(INDEX(BD_Gestão!C:C,MATCH('Banco de Dados'!$B1741,BD_Gestão!$B:$B,0)),"erro"))</f>
        <v/>
      </c>
      <c r="L1741" s="158" t="str">
        <f>IF($A1741=0,"",IFERROR(INDEX(BD_Gestão!H:H,MATCH('Banco de Dados'!$B1741,BD_Gestão!$B:$B,0)),"erro"))</f>
        <v/>
      </c>
      <c r="M1741" s="161" t="str">
        <f>IF($A1741=0,"",IFERROR(INDEX(BD_Gestão!F:F,MATCH('Banco de Dados'!$B1741,BD_Gestão!$B:$B,0)),"erro"))</f>
        <v/>
      </c>
      <c r="N1741" s="161" t="str">
        <f>IF($A1741=0,"",IFERROR(INDEX(BD_Gestão!J:J,MATCH('Banco de Dados'!$B1741,BD_Gestão!$B:$B,0)),"erro"))</f>
        <v/>
      </c>
      <c r="O1741" s="164" t="str">
        <f>IF($A1741=0,"",IFERROR(INDEX(BD_Gestão!K:K,MATCH('Banco de Dados'!$B1741,BD_Gestão!$B:$B,0)),"erro"))</f>
        <v/>
      </c>
      <c r="P1741" s="169" t="str">
        <f t="shared" si="110"/>
        <v/>
      </c>
      <c r="Q1741" s="170" t="str">
        <f t="shared" si="111"/>
        <v/>
      </c>
      <c r="R1741" s="163" t="e">
        <f t="shared" si="108"/>
        <v>#VALUE!</v>
      </c>
      <c r="S1741" s="163" t="e">
        <f t="shared" si="109"/>
        <v>#VALUE!</v>
      </c>
      <c r="T1741" s="163" t="e">
        <f>INDEX(Controle!O:O,MATCH('Banco de Dados'!A1741,Controle!M:M,0))*E1741/100</f>
        <v>#N/A</v>
      </c>
    </row>
    <row r="1742" spans="1:20" hidden="1" x14ac:dyDescent="0.2">
      <c r="A1742" s="158">
        <f>BD_TS!A1741</f>
        <v>0</v>
      </c>
      <c r="B1742" s="158" t="str">
        <f>SUBSTITUTE(SUBSTITUTE(BD_TS!D1741," ",""),"-","/")</f>
        <v/>
      </c>
      <c r="C1742" s="158">
        <f>BD_TS!E1741</f>
        <v>0</v>
      </c>
      <c r="D1742" s="159">
        <f>BD_TS!F1741</f>
        <v>0</v>
      </c>
      <c r="E1742" s="160">
        <f>BD_TS!B1741</f>
        <v>0</v>
      </c>
      <c r="F1742" s="161">
        <f>BD_TS!C1741</f>
        <v>0</v>
      </c>
      <c r="G1742" s="187">
        <f>BD_TS!H1741</f>
        <v>0</v>
      </c>
      <c r="H1742" s="158" t="str">
        <f>IF($A1742=0,"",IFERROR(INDEX(BD_Gestão!A:A,MATCH('Banco de Dados'!$B1742,BD_Gestão!$B:$B,0)),"erro"))</f>
        <v/>
      </c>
      <c r="I1742" s="162" t="str">
        <f>IF($A1742=0,"",IFERROR(INDEX(BD_Gestão!E:E,MATCH('Banco de Dados'!$B1742,BD_Gestão!$B:$B,0)),"erro"))</f>
        <v/>
      </c>
      <c r="J1742" s="186" t="str">
        <f>IF($A1742=0,"",IFERROR(INDEX(BD_Gestão!B:B,MATCH('Banco de Dados'!$B1742,BD_Gestão!$B:$B,0)),"erro"))</f>
        <v/>
      </c>
      <c r="K1742" s="158" t="str">
        <f>IF($A1742=0,"",IFERROR(INDEX(BD_Gestão!C:C,MATCH('Banco de Dados'!$B1742,BD_Gestão!$B:$B,0)),"erro"))</f>
        <v/>
      </c>
      <c r="L1742" s="158" t="str">
        <f>IF($A1742=0,"",IFERROR(INDEX(BD_Gestão!H:H,MATCH('Banco de Dados'!$B1742,BD_Gestão!$B:$B,0)),"erro"))</f>
        <v/>
      </c>
      <c r="M1742" s="161" t="str">
        <f>IF($A1742=0,"",IFERROR(INDEX(BD_Gestão!F:F,MATCH('Banco de Dados'!$B1742,BD_Gestão!$B:$B,0)),"erro"))</f>
        <v/>
      </c>
      <c r="N1742" s="161" t="str">
        <f>IF($A1742=0,"",IFERROR(INDEX(BD_Gestão!J:J,MATCH('Banco de Dados'!$B1742,BD_Gestão!$B:$B,0)),"erro"))</f>
        <v/>
      </c>
      <c r="O1742" s="164" t="str">
        <f>IF($A1742=0,"",IFERROR(INDEX(BD_Gestão!K:K,MATCH('Banco de Dados'!$B1742,BD_Gestão!$B:$B,0)),"erro"))</f>
        <v/>
      </c>
      <c r="P1742" s="169" t="str">
        <f t="shared" si="110"/>
        <v/>
      </c>
      <c r="Q1742" s="170" t="str">
        <f t="shared" si="111"/>
        <v/>
      </c>
      <c r="R1742" s="163" t="e">
        <f t="shared" si="108"/>
        <v>#VALUE!</v>
      </c>
      <c r="S1742" s="163" t="e">
        <f t="shared" si="109"/>
        <v>#VALUE!</v>
      </c>
      <c r="T1742" s="163" t="e">
        <f>INDEX(Controle!O:O,MATCH('Banco de Dados'!A1742,Controle!M:M,0))*E1742/100</f>
        <v>#N/A</v>
      </c>
    </row>
    <row r="1743" spans="1:20" hidden="1" x14ac:dyDescent="0.2">
      <c r="A1743" s="158">
        <f>BD_TS!A1742</f>
        <v>0</v>
      </c>
      <c r="B1743" s="158" t="str">
        <f>SUBSTITUTE(SUBSTITUTE(BD_TS!D1742," ",""),"-","/")</f>
        <v/>
      </c>
      <c r="C1743" s="158">
        <f>BD_TS!E1742</f>
        <v>0</v>
      </c>
      <c r="D1743" s="159">
        <f>BD_TS!F1742</f>
        <v>0</v>
      </c>
      <c r="E1743" s="160">
        <f>BD_TS!B1742</f>
        <v>0</v>
      </c>
      <c r="F1743" s="161">
        <f>BD_TS!C1742</f>
        <v>0</v>
      </c>
      <c r="G1743" s="187">
        <f>BD_TS!H1742</f>
        <v>0</v>
      </c>
      <c r="H1743" s="158" t="str">
        <f>IF($A1743=0,"",IFERROR(INDEX(BD_Gestão!A:A,MATCH('Banco de Dados'!$B1743,BD_Gestão!$B:$B,0)),"erro"))</f>
        <v/>
      </c>
      <c r="I1743" s="162" t="str">
        <f>IF($A1743=0,"",IFERROR(INDEX(BD_Gestão!E:E,MATCH('Banco de Dados'!$B1743,BD_Gestão!$B:$B,0)),"erro"))</f>
        <v/>
      </c>
      <c r="J1743" s="186" t="str">
        <f>IF($A1743=0,"",IFERROR(INDEX(BD_Gestão!B:B,MATCH('Banco de Dados'!$B1743,BD_Gestão!$B:$B,0)),"erro"))</f>
        <v/>
      </c>
      <c r="K1743" s="158" t="str">
        <f>IF($A1743=0,"",IFERROR(INDEX(BD_Gestão!C:C,MATCH('Banco de Dados'!$B1743,BD_Gestão!$B:$B,0)),"erro"))</f>
        <v/>
      </c>
      <c r="L1743" s="158" t="str">
        <f>IF($A1743=0,"",IFERROR(INDEX(BD_Gestão!H:H,MATCH('Banco de Dados'!$B1743,BD_Gestão!$B:$B,0)),"erro"))</f>
        <v/>
      </c>
      <c r="M1743" s="161" t="str">
        <f>IF($A1743=0,"",IFERROR(INDEX(BD_Gestão!F:F,MATCH('Banco de Dados'!$B1743,BD_Gestão!$B:$B,0)),"erro"))</f>
        <v/>
      </c>
      <c r="N1743" s="161" t="str">
        <f>IF($A1743=0,"",IFERROR(INDEX(BD_Gestão!J:J,MATCH('Banco de Dados'!$B1743,BD_Gestão!$B:$B,0)),"erro"))</f>
        <v/>
      </c>
      <c r="O1743" s="164" t="str">
        <f>IF($A1743=0,"",IFERROR(INDEX(BD_Gestão!K:K,MATCH('Banco de Dados'!$B1743,BD_Gestão!$B:$B,0)),"erro"))</f>
        <v/>
      </c>
      <c r="P1743" s="169" t="str">
        <f t="shared" si="110"/>
        <v/>
      </c>
      <c r="Q1743" s="170" t="str">
        <f t="shared" si="111"/>
        <v/>
      </c>
      <c r="R1743" s="163" t="e">
        <f t="shared" si="108"/>
        <v>#VALUE!</v>
      </c>
      <c r="S1743" s="163" t="e">
        <f t="shared" si="109"/>
        <v>#VALUE!</v>
      </c>
      <c r="T1743" s="163" t="e">
        <f>INDEX(Controle!O:O,MATCH('Banco de Dados'!A1743,Controle!M:M,0))*E1743/100</f>
        <v>#N/A</v>
      </c>
    </row>
    <row r="1744" spans="1:20" hidden="1" x14ac:dyDescent="0.2">
      <c r="A1744" s="158">
        <f>BD_TS!A1743</f>
        <v>0</v>
      </c>
      <c r="B1744" s="158" t="str">
        <f>SUBSTITUTE(SUBSTITUTE(BD_TS!D1743," ",""),"-","/")</f>
        <v/>
      </c>
      <c r="C1744" s="158">
        <f>BD_TS!E1743</f>
        <v>0</v>
      </c>
      <c r="D1744" s="159">
        <f>BD_TS!F1743</f>
        <v>0</v>
      </c>
      <c r="E1744" s="160">
        <f>BD_TS!B1743</f>
        <v>0</v>
      </c>
      <c r="F1744" s="161">
        <f>BD_TS!C1743</f>
        <v>0</v>
      </c>
      <c r="G1744" s="187">
        <f>BD_TS!H1743</f>
        <v>0</v>
      </c>
      <c r="H1744" s="158" t="str">
        <f>IF($A1744=0,"",IFERROR(INDEX(BD_Gestão!A:A,MATCH('Banco de Dados'!$B1744,BD_Gestão!$B:$B,0)),"erro"))</f>
        <v/>
      </c>
      <c r="I1744" s="162" t="str">
        <f>IF($A1744=0,"",IFERROR(INDEX(BD_Gestão!E:E,MATCH('Banco de Dados'!$B1744,BD_Gestão!$B:$B,0)),"erro"))</f>
        <v/>
      </c>
      <c r="J1744" s="186" t="str">
        <f>IF($A1744=0,"",IFERROR(INDEX(BD_Gestão!B:B,MATCH('Banco de Dados'!$B1744,BD_Gestão!$B:$B,0)),"erro"))</f>
        <v/>
      </c>
      <c r="K1744" s="158" t="str">
        <f>IF($A1744=0,"",IFERROR(INDEX(BD_Gestão!C:C,MATCH('Banco de Dados'!$B1744,BD_Gestão!$B:$B,0)),"erro"))</f>
        <v/>
      </c>
      <c r="L1744" s="158" t="str">
        <f>IF($A1744=0,"",IFERROR(INDEX(BD_Gestão!H:H,MATCH('Banco de Dados'!$B1744,BD_Gestão!$B:$B,0)),"erro"))</f>
        <v/>
      </c>
      <c r="M1744" s="161" t="str">
        <f>IF($A1744=0,"",IFERROR(INDEX(BD_Gestão!F:F,MATCH('Banco de Dados'!$B1744,BD_Gestão!$B:$B,0)),"erro"))</f>
        <v/>
      </c>
      <c r="N1744" s="161" t="str">
        <f>IF($A1744=0,"",IFERROR(INDEX(BD_Gestão!J:J,MATCH('Banco de Dados'!$B1744,BD_Gestão!$B:$B,0)),"erro"))</f>
        <v/>
      </c>
      <c r="O1744" s="164" t="str">
        <f>IF($A1744=0,"",IFERROR(INDEX(BD_Gestão!K:K,MATCH('Banco de Dados'!$B1744,BD_Gestão!$B:$B,0)),"erro"))</f>
        <v/>
      </c>
      <c r="P1744" s="169" t="str">
        <f t="shared" si="110"/>
        <v/>
      </c>
      <c r="Q1744" s="170" t="str">
        <f t="shared" si="111"/>
        <v/>
      </c>
      <c r="R1744" s="163" t="e">
        <f t="shared" si="108"/>
        <v>#VALUE!</v>
      </c>
      <c r="S1744" s="163" t="e">
        <f t="shared" si="109"/>
        <v>#VALUE!</v>
      </c>
      <c r="T1744" s="163" t="e">
        <f>INDEX(Controle!O:O,MATCH('Banco de Dados'!A1744,Controle!M:M,0))*E1744/100</f>
        <v>#N/A</v>
      </c>
    </row>
    <row r="1745" spans="1:20" hidden="1" x14ac:dyDescent="0.2">
      <c r="A1745" s="158">
        <f>BD_TS!A1744</f>
        <v>0</v>
      </c>
      <c r="B1745" s="158" t="str">
        <f>SUBSTITUTE(SUBSTITUTE(BD_TS!D1744," ",""),"-","/")</f>
        <v/>
      </c>
      <c r="C1745" s="158">
        <f>BD_TS!E1744</f>
        <v>0</v>
      </c>
      <c r="D1745" s="159">
        <f>BD_TS!F1744</f>
        <v>0</v>
      </c>
      <c r="E1745" s="160">
        <f>BD_TS!B1744</f>
        <v>0</v>
      </c>
      <c r="F1745" s="161">
        <f>BD_TS!C1744</f>
        <v>0</v>
      </c>
      <c r="G1745" s="187">
        <f>BD_TS!H1744</f>
        <v>0</v>
      </c>
      <c r="H1745" s="158" t="str">
        <f>IF($A1745=0,"",IFERROR(INDEX(BD_Gestão!A:A,MATCH('Banco de Dados'!$B1745,BD_Gestão!$B:$B,0)),"erro"))</f>
        <v/>
      </c>
      <c r="I1745" s="162" t="str">
        <f>IF($A1745=0,"",IFERROR(INDEX(BD_Gestão!E:E,MATCH('Banco de Dados'!$B1745,BD_Gestão!$B:$B,0)),"erro"))</f>
        <v/>
      </c>
      <c r="J1745" s="186" t="str">
        <f>IF($A1745=0,"",IFERROR(INDEX(BD_Gestão!B:B,MATCH('Banco de Dados'!$B1745,BD_Gestão!$B:$B,0)),"erro"))</f>
        <v/>
      </c>
      <c r="K1745" s="158" t="str">
        <f>IF($A1745=0,"",IFERROR(INDEX(BD_Gestão!C:C,MATCH('Banco de Dados'!$B1745,BD_Gestão!$B:$B,0)),"erro"))</f>
        <v/>
      </c>
      <c r="L1745" s="158" t="str">
        <f>IF($A1745=0,"",IFERROR(INDEX(BD_Gestão!H:H,MATCH('Banco de Dados'!$B1745,BD_Gestão!$B:$B,0)),"erro"))</f>
        <v/>
      </c>
      <c r="M1745" s="161" t="str">
        <f>IF($A1745=0,"",IFERROR(INDEX(BD_Gestão!F:F,MATCH('Banco de Dados'!$B1745,BD_Gestão!$B:$B,0)),"erro"))</f>
        <v/>
      </c>
      <c r="N1745" s="161" t="str">
        <f>IF($A1745=0,"",IFERROR(INDEX(BD_Gestão!J:J,MATCH('Banco de Dados'!$B1745,BD_Gestão!$B:$B,0)),"erro"))</f>
        <v/>
      </c>
      <c r="O1745" s="164" t="str">
        <f>IF($A1745=0,"",IFERROR(INDEX(BD_Gestão!K:K,MATCH('Banco de Dados'!$B1745,BD_Gestão!$B:$B,0)),"erro"))</f>
        <v/>
      </c>
      <c r="P1745" s="169" t="str">
        <f t="shared" si="110"/>
        <v/>
      </c>
      <c r="Q1745" s="170" t="str">
        <f t="shared" si="111"/>
        <v/>
      </c>
      <c r="R1745" s="163" t="e">
        <f t="shared" si="108"/>
        <v>#VALUE!</v>
      </c>
      <c r="S1745" s="163" t="e">
        <f t="shared" si="109"/>
        <v>#VALUE!</v>
      </c>
      <c r="T1745" s="163" t="e">
        <f>INDEX(Controle!O:O,MATCH('Banco de Dados'!A1745,Controle!M:M,0))*E1745/100</f>
        <v>#N/A</v>
      </c>
    </row>
    <row r="1746" spans="1:20" hidden="1" x14ac:dyDescent="0.2">
      <c r="A1746" s="158">
        <f>BD_TS!A1745</f>
        <v>0</v>
      </c>
      <c r="B1746" s="158" t="str">
        <f>SUBSTITUTE(SUBSTITUTE(BD_TS!D1745," ",""),"-","/")</f>
        <v/>
      </c>
      <c r="C1746" s="158">
        <f>BD_TS!E1745</f>
        <v>0</v>
      </c>
      <c r="D1746" s="159">
        <f>BD_TS!F1745</f>
        <v>0</v>
      </c>
      <c r="E1746" s="160">
        <f>BD_TS!B1745</f>
        <v>0</v>
      </c>
      <c r="F1746" s="161">
        <f>BD_TS!C1745</f>
        <v>0</v>
      </c>
      <c r="G1746" s="187">
        <f>BD_TS!H1745</f>
        <v>0</v>
      </c>
      <c r="H1746" s="158" t="str">
        <f>IF($A1746=0,"",IFERROR(INDEX(BD_Gestão!A:A,MATCH('Banco de Dados'!$B1746,BD_Gestão!$B:$B,0)),"erro"))</f>
        <v/>
      </c>
      <c r="I1746" s="162" t="str">
        <f>IF($A1746=0,"",IFERROR(INDEX(BD_Gestão!E:E,MATCH('Banco de Dados'!$B1746,BD_Gestão!$B:$B,0)),"erro"))</f>
        <v/>
      </c>
      <c r="J1746" s="186" t="str">
        <f>IF($A1746=0,"",IFERROR(INDEX(BD_Gestão!B:B,MATCH('Banco de Dados'!$B1746,BD_Gestão!$B:$B,0)),"erro"))</f>
        <v/>
      </c>
      <c r="K1746" s="158" t="str">
        <f>IF($A1746=0,"",IFERROR(INDEX(BD_Gestão!C:C,MATCH('Banco de Dados'!$B1746,BD_Gestão!$B:$B,0)),"erro"))</f>
        <v/>
      </c>
      <c r="L1746" s="158" t="str">
        <f>IF($A1746=0,"",IFERROR(INDEX(BD_Gestão!H:H,MATCH('Banco de Dados'!$B1746,BD_Gestão!$B:$B,0)),"erro"))</f>
        <v/>
      </c>
      <c r="M1746" s="161" t="str">
        <f>IF($A1746=0,"",IFERROR(INDEX(BD_Gestão!F:F,MATCH('Banco de Dados'!$B1746,BD_Gestão!$B:$B,0)),"erro"))</f>
        <v/>
      </c>
      <c r="N1746" s="161" t="str">
        <f>IF($A1746=0,"",IFERROR(INDEX(BD_Gestão!J:J,MATCH('Banco de Dados'!$B1746,BD_Gestão!$B:$B,0)),"erro"))</f>
        <v/>
      </c>
      <c r="O1746" s="164" t="str">
        <f>IF($A1746=0,"",IFERROR(INDEX(BD_Gestão!K:K,MATCH('Banco de Dados'!$B1746,BD_Gestão!$B:$B,0)),"erro"))</f>
        <v/>
      </c>
      <c r="P1746" s="169" t="str">
        <f t="shared" si="110"/>
        <v/>
      </c>
      <c r="Q1746" s="170" t="str">
        <f t="shared" si="111"/>
        <v/>
      </c>
      <c r="R1746" s="163" t="e">
        <f t="shared" si="108"/>
        <v>#VALUE!</v>
      </c>
      <c r="S1746" s="163" t="e">
        <f t="shared" si="109"/>
        <v>#VALUE!</v>
      </c>
      <c r="T1746" s="163" t="e">
        <f>INDEX(Controle!O:O,MATCH('Banco de Dados'!A1746,Controle!M:M,0))*E1746/100</f>
        <v>#N/A</v>
      </c>
    </row>
    <row r="1747" spans="1:20" hidden="1" x14ac:dyDescent="0.2">
      <c r="A1747" s="158">
        <f>BD_TS!A1746</f>
        <v>0</v>
      </c>
      <c r="B1747" s="158" t="str">
        <f>SUBSTITUTE(SUBSTITUTE(BD_TS!D1746," ",""),"-","/")</f>
        <v/>
      </c>
      <c r="C1747" s="158">
        <f>BD_TS!E1746</f>
        <v>0</v>
      </c>
      <c r="D1747" s="159">
        <f>BD_TS!F1746</f>
        <v>0</v>
      </c>
      <c r="E1747" s="160">
        <f>BD_TS!B1746</f>
        <v>0</v>
      </c>
      <c r="F1747" s="161">
        <f>BD_TS!C1746</f>
        <v>0</v>
      </c>
      <c r="G1747" s="187">
        <f>BD_TS!H1746</f>
        <v>0</v>
      </c>
      <c r="H1747" s="158" t="str">
        <f>IF($A1747=0,"",IFERROR(INDEX(BD_Gestão!A:A,MATCH('Banco de Dados'!$B1747,BD_Gestão!$B:$B,0)),"erro"))</f>
        <v/>
      </c>
      <c r="I1747" s="162" t="str">
        <f>IF($A1747=0,"",IFERROR(INDEX(BD_Gestão!E:E,MATCH('Banco de Dados'!$B1747,BD_Gestão!$B:$B,0)),"erro"))</f>
        <v/>
      </c>
      <c r="J1747" s="186" t="str">
        <f>IF($A1747=0,"",IFERROR(INDEX(BD_Gestão!B:B,MATCH('Banco de Dados'!$B1747,BD_Gestão!$B:$B,0)),"erro"))</f>
        <v/>
      </c>
      <c r="K1747" s="158" t="str">
        <f>IF($A1747=0,"",IFERROR(INDEX(BD_Gestão!C:C,MATCH('Banco de Dados'!$B1747,BD_Gestão!$B:$B,0)),"erro"))</f>
        <v/>
      </c>
      <c r="L1747" s="158" t="str">
        <f>IF($A1747=0,"",IFERROR(INDEX(BD_Gestão!H:H,MATCH('Banco de Dados'!$B1747,BD_Gestão!$B:$B,0)),"erro"))</f>
        <v/>
      </c>
      <c r="M1747" s="161" t="str">
        <f>IF($A1747=0,"",IFERROR(INDEX(BD_Gestão!F:F,MATCH('Banco de Dados'!$B1747,BD_Gestão!$B:$B,0)),"erro"))</f>
        <v/>
      </c>
      <c r="N1747" s="161" t="str">
        <f>IF($A1747=0,"",IFERROR(INDEX(BD_Gestão!J:J,MATCH('Banco de Dados'!$B1747,BD_Gestão!$B:$B,0)),"erro"))</f>
        <v/>
      </c>
      <c r="O1747" s="164" t="str">
        <f>IF($A1747=0,"",IFERROR(INDEX(BD_Gestão!K:K,MATCH('Banco de Dados'!$B1747,BD_Gestão!$B:$B,0)),"erro"))</f>
        <v/>
      </c>
      <c r="P1747" s="169" t="str">
        <f t="shared" si="110"/>
        <v/>
      </c>
      <c r="Q1747" s="170" t="str">
        <f t="shared" si="111"/>
        <v/>
      </c>
      <c r="R1747" s="163" t="e">
        <f t="shared" si="108"/>
        <v>#VALUE!</v>
      </c>
      <c r="S1747" s="163" t="e">
        <f t="shared" si="109"/>
        <v>#VALUE!</v>
      </c>
      <c r="T1747" s="163" t="e">
        <f>INDEX(Controle!O:O,MATCH('Banco de Dados'!A1747,Controle!M:M,0))*E1747/100</f>
        <v>#N/A</v>
      </c>
    </row>
    <row r="1748" spans="1:20" hidden="1" x14ac:dyDescent="0.2">
      <c r="A1748" s="158">
        <f>BD_TS!A1747</f>
        <v>0</v>
      </c>
      <c r="B1748" s="158" t="str">
        <f>SUBSTITUTE(SUBSTITUTE(BD_TS!D1747," ",""),"-","/")</f>
        <v/>
      </c>
      <c r="C1748" s="158">
        <f>BD_TS!E1747</f>
        <v>0</v>
      </c>
      <c r="D1748" s="159">
        <f>BD_TS!F1747</f>
        <v>0</v>
      </c>
      <c r="E1748" s="160">
        <f>BD_TS!B1747</f>
        <v>0</v>
      </c>
      <c r="F1748" s="161">
        <f>BD_TS!C1747</f>
        <v>0</v>
      </c>
      <c r="G1748" s="187">
        <f>BD_TS!H1747</f>
        <v>0</v>
      </c>
      <c r="H1748" s="158" t="str">
        <f>IF($A1748=0,"",IFERROR(INDEX(BD_Gestão!A:A,MATCH('Banco de Dados'!$B1748,BD_Gestão!$B:$B,0)),"erro"))</f>
        <v/>
      </c>
      <c r="I1748" s="162" t="str">
        <f>IF($A1748=0,"",IFERROR(INDEX(BD_Gestão!E:E,MATCH('Banco de Dados'!$B1748,BD_Gestão!$B:$B,0)),"erro"))</f>
        <v/>
      </c>
      <c r="J1748" s="186" t="str">
        <f>IF($A1748=0,"",IFERROR(INDEX(BD_Gestão!B:B,MATCH('Banco de Dados'!$B1748,BD_Gestão!$B:$B,0)),"erro"))</f>
        <v/>
      </c>
      <c r="K1748" s="158" t="str">
        <f>IF($A1748=0,"",IFERROR(INDEX(BD_Gestão!C:C,MATCH('Banco de Dados'!$B1748,BD_Gestão!$B:$B,0)),"erro"))</f>
        <v/>
      </c>
      <c r="L1748" s="158" t="str">
        <f>IF($A1748=0,"",IFERROR(INDEX(BD_Gestão!H:H,MATCH('Banco de Dados'!$B1748,BD_Gestão!$B:$B,0)),"erro"))</f>
        <v/>
      </c>
      <c r="M1748" s="161" t="str">
        <f>IF($A1748=0,"",IFERROR(INDEX(BD_Gestão!F:F,MATCH('Banco de Dados'!$B1748,BD_Gestão!$B:$B,0)),"erro"))</f>
        <v/>
      </c>
      <c r="N1748" s="161" t="str">
        <f>IF($A1748=0,"",IFERROR(INDEX(BD_Gestão!J:J,MATCH('Banco de Dados'!$B1748,BD_Gestão!$B:$B,0)),"erro"))</f>
        <v/>
      </c>
      <c r="O1748" s="164" t="str">
        <f>IF($A1748=0,"",IFERROR(INDEX(BD_Gestão!K:K,MATCH('Banco de Dados'!$B1748,BD_Gestão!$B:$B,0)),"erro"))</f>
        <v/>
      </c>
      <c r="P1748" s="169" t="str">
        <f t="shared" si="110"/>
        <v/>
      </c>
      <c r="Q1748" s="170" t="str">
        <f t="shared" si="111"/>
        <v/>
      </c>
      <c r="R1748" s="163" t="e">
        <f t="shared" si="108"/>
        <v>#VALUE!</v>
      </c>
      <c r="S1748" s="163" t="e">
        <f t="shared" si="109"/>
        <v>#VALUE!</v>
      </c>
      <c r="T1748" s="163" t="e">
        <f>INDEX(Controle!O:O,MATCH('Banco de Dados'!A1748,Controle!M:M,0))*E1748/100</f>
        <v>#N/A</v>
      </c>
    </row>
    <row r="1749" spans="1:20" hidden="1" x14ac:dyDescent="0.2">
      <c r="A1749" s="158">
        <f>BD_TS!A1748</f>
        <v>0</v>
      </c>
      <c r="B1749" s="158" t="str">
        <f>SUBSTITUTE(SUBSTITUTE(BD_TS!D1748," ",""),"-","/")</f>
        <v/>
      </c>
      <c r="C1749" s="158">
        <f>BD_TS!E1748</f>
        <v>0</v>
      </c>
      <c r="D1749" s="159">
        <f>BD_TS!F1748</f>
        <v>0</v>
      </c>
      <c r="E1749" s="160">
        <f>BD_TS!B1748</f>
        <v>0</v>
      </c>
      <c r="F1749" s="161">
        <f>BD_TS!C1748</f>
        <v>0</v>
      </c>
      <c r="G1749" s="187">
        <f>BD_TS!H1748</f>
        <v>0</v>
      </c>
      <c r="H1749" s="158" t="str">
        <f>IF($A1749=0,"",IFERROR(INDEX(BD_Gestão!A:A,MATCH('Banco de Dados'!$B1749,BD_Gestão!$B:$B,0)),"erro"))</f>
        <v/>
      </c>
      <c r="I1749" s="162" t="str">
        <f>IF($A1749=0,"",IFERROR(INDEX(BD_Gestão!E:E,MATCH('Banco de Dados'!$B1749,BD_Gestão!$B:$B,0)),"erro"))</f>
        <v/>
      </c>
      <c r="J1749" s="186" t="str">
        <f>IF($A1749=0,"",IFERROR(INDEX(BD_Gestão!B:B,MATCH('Banco de Dados'!$B1749,BD_Gestão!$B:$B,0)),"erro"))</f>
        <v/>
      </c>
      <c r="K1749" s="158" t="str">
        <f>IF($A1749=0,"",IFERROR(INDEX(BD_Gestão!C:C,MATCH('Banco de Dados'!$B1749,BD_Gestão!$B:$B,0)),"erro"))</f>
        <v/>
      </c>
      <c r="L1749" s="158" t="str">
        <f>IF($A1749=0,"",IFERROR(INDEX(BD_Gestão!H:H,MATCH('Banco de Dados'!$B1749,BD_Gestão!$B:$B,0)),"erro"))</f>
        <v/>
      </c>
      <c r="M1749" s="161" t="str">
        <f>IF($A1749=0,"",IFERROR(INDEX(BD_Gestão!F:F,MATCH('Banco de Dados'!$B1749,BD_Gestão!$B:$B,0)),"erro"))</f>
        <v/>
      </c>
      <c r="N1749" s="161" t="str">
        <f>IF($A1749=0,"",IFERROR(INDEX(BD_Gestão!J:J,MATCH('Banco de Dados'!$B1749,BD_Gestão!$B:$B,0)),"erro"))</f>
        <v/>
      </c>
      <c r="O1749" s="164" t="str">
        <f>IF($A1749=0,"",IFERROR(INDEX(BD_Gestão!K:K,MATCH('Banco de Dados'!$B1749,BD_Gestão!$B:$B,0)),"erro"))</f>
        <v/>
      </c>
      <c r="P1749" s="169" t="str">
        <f t="shared" si="110"/>
        <v/>
      </c>
      <c r="Q1749" s="170" t="str">
        <f t="shared" si="111"/>
        <v/>
      </c>
      <c r="R1749" s="163" t="e">
        <f t="shared" si="108"/>
        <v>#VALUE!</v>
      </c>
      <c r="S1749" s="163" t="e">
        <f t="shared" si="109"/>
        <v>#VALUE!</v>
      </c>
      <c r="T1749" s="163" t="e">
        <f>INDEX(Controle!O:O,MATCH('Banco de Dados'!A1749,Controle!M:M,0))*E1749/100</f>
        <v>#N/A</v>
      </c>
    </row>
    <row r="1750" spans="1:20" hidden="1" x14ac:dyDescent="0.2">
      <c r="A1750" s="158">
        <f>BD_TS!A1749</f>
        <v>0</v>
      </c>
      <c r="B1750" s="158" t="str">
        <f>SUBSTITUTE(SUBSTITUTE(BD_TS!D1749," ",""),"-","/")</f>
        <v/>
      </c>
      <c r="C1750" s="158">
        <f>BD_TS!E1749</f>
        <v>0</v>
      </c>
      <c r="D1750" s="159">
        <f>BD_TS!F1749</f>
        <v>0</v>
      </c>
      <c r="E1750" s="160">
        <f>BD_TS!B1749</f>
        <v>0</v>
      </c>
      <c r="F1750" s="161">
        <f>BD_TS!C1749</f>
        <v>0</v>
      </c>
      <c r="G1750" s="187">
        <f>BD_TS!H1749</f>
        <v>0</v>
      </c>
      <c r="H1750" s="158" t="str">
        <f>IF($A1750=0,"",IFERROR(INDEX(BD_Gestão!A:A,MATCH('Banco de Dados'!$B1750,BD_Gestão!$B:$B,0)),"erro"))</f>
        <v/>
      </c>
      <c r="I1750" s="162" t="str">
        <f>IF($A1750=0,"",IFERROR(INDEX(BD_Gestão!E:E,MATCH('Banco de Dados'!$B1750,BD_Gestão!$B:$B,0)),"erro"))</f>
        <v/>
      </c>
      <c r="J1750" s="186" t="str">
        <f>IF($A1750=0,"",IFERROR(INDEX(BD_Gestão!B:B,MATCH('Banco de Dados'!$B1750,BD_Gestão!$B:$B,0)),"erro"))</f>
        <v/>
      </c>
      <c r="K1750" s="158" t="str">
        <f>IF($A1750=0,"",IFERROR(INDEX(BD_Gestão!C:C,MATCH('Banco de Dados'!$B1750,BD_Gestão!$B:$B,0)),"erro"))</f>
        <v/>
      </c>
      <c r="L1750" s="158" t="str">
        <f>IF($A1750=0,"",IFERROR(INDEX(BD_Gestão!H:H,MATCH('Banco de Dados'!$B1750,BD_Gestão!$B:$B,0)),"erro"))</f>
        <v/>
      </c>
      <c r="M1750" s="161" t="str">
        <f>IF($A1750=0,"",IFERROR(INDEX(BD_Gestão!F:F,MATCH('Banco de Dados'!$B1750,BD_Gestão!$B:$B,0)),"erro"))</f>
        <v/>
      </c>
      <c r="N1750" s="161" t="str">
        <f>IF($A1750=0,"",IFERROR(INDEX(BD_Gestão!J:J,MATCH('Banco de Dados'!$B1750,BD_Gestão!$B:$B,0)),"erro"))</f>
        <v/>
      </c>
      <c r="O1750" s="164" t="str">
        <f>IF($A1750=0,"",IFERROR(INDEX(BD_Gestão!K:K,MATCH('Banco de Dados'!$B1750,BD_Gestão!$B:$B,0)),"erro"))</f>
        <v/>
      </c>
      <c r="P1750" s="169" t="str">
        <f t="shared" si="110"/>
        <v/>
      </c>
      <c r="Q1750" s="170" t="str">
        <f t="shared" si="111"/>
        <v/>
      </c>
      <c r="R1750" s="163" t="e">
        <f t="shared" si="108"/>
        <v>#VALUE!</v>
      </c>
      <c r="S1750" s="163" t="e">
        <f t="shared" si="109"/>
        <v>#VALUE!</v>
      </c>
      <c r="T1750" s="163" t="e">
        <f>INDEX(Controle!O:O,MATCH('Banco de Dados'!A1750,Controle!M:M,0))*E1750/100</f>
        <v>#N/A</v>
      </c>
    </row>
    <row r="1751" spans="1:20" hidden="1" x14ac:dyDescent="0.2">
      <c r="A1751" s="158">
        <f>BD_TS!A1750</f>
        <v>0</v>
      </c>
      <c r="B1751" s="158" t="str">
        <f>SUBSTITUTE(SUBSTITUTE(BD_TS!D1750," ",""),"-","/")</f>
        <v/>
      </c>
      <c r="C1751" s="158">
        <f>BD_TS!E1750</f>
        <v>0</v>
      </c>
      <c r="D1751" s="159">
        <f>BD_TS!F1750</f>
        <v>0</v>
      </c>
      <c r="E1751" s="160">
        <f>BD_TS!B1750</f>
        <v>0</v>
      </c>
      <c r="F1751" s="161">
        <f>BD_TS!C1750</f>
        <v>0</v>
      </c>
      <c r="G1751" s="187">
        <f>BD_TS!H1750</f>
        <v>0</v>
      </c>
      <c r="H1751" s="158" t="str">
        <f>IF($A1751=0,"",IFERROR(INDEX(BD_Gestão!A:A,MATCH('Banco de Dados'!$B1751,BD_Gestão!$B:$B,0)),"erro"))</f>
        <v/>
      </c>
      <c r="I1751" s="162" t="str">
        <f>IF($A1751=0,"",IFERROR(INDEX(BD_Gestão!E:E,MATCH('Banco de Dados'!$B1751,BD_Gestão!$B:$B,0)),"erro"))</f>
        <v/>
      </c>
      <c r="J1751" s="186" t="str">
        <f>IF($A1751=0,"",IFERROR(INDEX(BD_Gestão!B:B,MATCH('Banco de Dados'!$B1751,BD_Gestão!$B:$B,0)),"erro"))</f>
        <v/>
      </c>
      <c r="K1751" s="158" t="str">
        <f>IF($A1751=0,"",IFERROR(INDEX(BD_Gestão!C:C,MATCH('Banco de Dados'!$B1751,BD_Gestão!$B:$B,0)),"erro"))</f>
        <v/>
      </c>
      <c r="L1751" s="158" t="str">
        <f>IF($A1751=0,"",IFERROR(INDEX(BD_Gestão!H:H,MATCH('Banco de Dados'!$B1751,BD_Gestão!$B:$B,0)),"erro"))</f>
        <v/>
      </c>
      <c r="M1751" s="161" t="str">
        <f>IF($A1751=0,"",IFERROR(INDEX(BD_Gestão!F:F,MATCH('Banco de Dados'!$B1751,BD_Gestão!$B:$B,0)),"erro"))</f>
        <v/>
      </c>
      <c r="N1751" s="161" t="str">
        <f>IF($A1751=0,"",IFERROR(INDEX(BD_Gestão!J:J,MATCH('Banco de Dados'!$B1751,BD_Gestão!$B:$B,0)),"erro"))</f>
        <v/>
      </c>
      <c r="O1751" s="164" t="str">
        <f>IF($A1751=0,"",IFERROR(INDEX(BD_Gestão!K:K,MATCH('Banco de Dados'!$B1751,BD_Gestão!$B:$B,0)),"erro"))</f>
        <v/>
      </c>
      <c r="P1751" s="169" t="str">
        <f t="shared" si="110"/>
        <v/>
      </c>
      <c r="Q1751" s="170" t="str">
        <f t="shared" si="111"/>
        <v/>
      </c>
      <c r="R1751" s="163" t="e">
        <f t="shared" si="108"/>
        <v>#VALUE!</v>
      </c>
      <c r="S1751" s="163" t="e">
        <f t="shared" si="109"/>
        <v>#VALUE!</v>
      </c>
      <c r="T1751" s="163" t="e">
        <f>INDEX(Controle!O:O,MATCH('Banco de Dados'!A1751,Controle!M:M,0))*E1751/100</f>
        <v>#N/A</v>
      </c>
    </row>
    <row r="1752" spans="1:20" hidden="1" x14ac:dyDescent="0.2">
      <c r="A1752" s="158">
        <f>BD_TS!A1751</f>
        <v>0</v>
      </c>
      <c r="B1752" s="158" t="str">
        <f>SUBSTITUTE(SUBSTITUTE(BD_TS!D1751," ",""),"-","/")</f>
        <v/>
      </c>
      <c r="C1752" s="158">
        <f>BD_TS!E1751</f>
        <v>0</v>
      </c>
      <c r="D1752" s="159">
        <f>BD_TS!F1751</f>
        <v>0</v>
      </c>
      <c r="E1752" s="160">
        <f>BD_TS!B1751</f>
        <v>0</v>
      </c>
      <c r="F1752" s="161">
        <f>BD_TS!C1751</f>
        <v>0</v>
      </c>
      <c r="G1752" s="187">
        <f>BD_TS!H1751</f>
        <v>0</v>
      </c>
      <c r="H1752" s="158" t="str">
        <f>IF($A1752=0,"",IFERROR(INDEX(BD_Gestão!A:A,MATCH('Banco de Dados'!$B1752,BD_Gestão!$B:$B,0)),"erro"))</f>
        <v/>
      </c>
      <c r="I1752" s="162" t="str">
        <f>IF($A1752=0,"",IFERROR(INDEX(BD_Gestão!E:E,MATCH('Banco de Dados'!$B1752,BD_Gestão!$B:$B,0)),"erro"))</f>
        <v/>
      </c>
      <c r="J1752" s="186" t="str">
        <f>IF($A1752=0,"",IFERROR(INDEX(BD_Gestão!B:B,MATCH('Banco de Dados'!$B1752,BD_Gestão!$B:$B,0)),"erro"))</f>
        <v/>
      </c>
      <c r="K1752" s="158" t="str">
        <f>IF($A1752=0,"",IFERROR(INDEX(BD_Gestão!C:C,MATCH('Banco de Dados'!$B1752,BD_Gestão!$B:$B,0)),"erro"))</f>
        <v/>
      </c>
      <c r="L1752" s="158" t="str">
        <f>IF($A1752=0,"",IFERROR(INDEX(BD_Gestão!H:H,MATCH('Banco de Dados'!$B1752,BD_Gestão!$B:$B,0)),"erro"))</f>
        <v/>
      </c>
      <c r="M1752" s="161" t="str">
        <f>IF($A1752=0,"",IFERROR(INDEX(BD_Gestão!F:F,MATCH('Banco de Dados'!$B1752,BD_Gestão!$B:$B,0)),"erro"))</f>
        <v/>
      </c>
      <c r="N1752" s="161" t="str">
        <f>IF($A1752=0,"",IFERROR(INDEX(BD_Gestão!J:J,MATCH('Banco de Dados'!$B1752,BD_Gestão!$B:$B,0)),"erro"))</f>
        <v/>
      </c>
      <c r="O1752" s="164" t="str">
        <f>IF($A1752=0,"",IFERROR(INDEX(BD_Gestão!K:K,MATCH('Banco de Dados'!$B1752,BD_Gestão!$B:$B,0)),"erro"))</f>
        <v/>
      </c>
      <c r="P1752" s="169" t="str">
        <f t="shared" si="110"/>
        <v/>
      </c>
      <c r="Q1752" s="170" t="str">
        <f t="shared" si="111"/>
        <v/>
      </c>
      <c r="R1752" s="163" t="e">
        <f t="shared" si="108"/>
        <v>#VALUE!</v>
      </c>
      <c r="S1752" s="163" t="e">
        <f t="shared" si="109"/>
        <v>#VALUE!</v>
      </c>
      <c r="T1752" s="163" t="e">
        <f>INDEX(Controle!O:O,MATCH('Banco de Dados'!A1752,Controle!M:M,0))*E1752/100</f>
        <v>#N/A</v>
      </c>
    </row>
    <row r="1753" spans="1:20" hidden="1" x14ac:dyDescent="0.2">
      <c r="A1753" s="158">
        <f>BD_TS!A1752</f>
        <v>0</v>
      </c>
      <c r="B1753" s="158" t="str">
        <f>SUBSTITUTE(SUBSTITUTE(BD_TS!D1752," ",""),"-","/")</f>
        <v/>
      </c>
      <c r="C1753" s="158">
        <f>BD_TS!E1752</f>
        <v>0</v>
      </c>
      <c r="D1753" s="159">
        <f>BD_TS!F1752</f>
        <v>0</v>
      </c>
      <c r="E1753" s="160">
        <f>BD_TS!B1752</f>
        <v>0</v>
      </c>
      <c r="F1753" s="161">
        <f>BD_TS!C1752</f>
        <v>0</v>
      </c>
      <c r="G1753" s="187">
        <f>BD_TS!H1752</f>
        <v>0</v>
      </c>
      <c r="H1753" s="158" t="str">
        <f>IF($A1753=0,"",IFERROR(INDEX(BD_Gestão!A:A,MATCH('Banco de Dados'!$B1753,BD_Gestão!$B:$B,0)),"erro"))</f>
        <v/>
      </c>
      <c r="I1753" s="162" t="str">
        <f>IF($A1753=0,"",IFERROR(INDEX(BD_Gestão!E:E,MATCH('Banco de Dados'!$B1753,BD_Gestão!$B:$B,0)),"erro"))</f>
        <v/>
      </c>
      <c r="J1753" s="186" t="str">
        <f>IF($A1753=0,"",IFERROR(INDEX(BD_Gestão!B:B,MATCH('Banco de Dados'!$B1753,BD_Gestão!$B:$B,0)),"erro"))</f>
        <v/>
      </c>
      <c r="K1753" s="158" t="str">
        <f>IF($A1753=0,"",IFERROR(INDEX(BD_Gestão!C:C,MATCH('Banco de Dados'!$B1753,BD_Gestão!$B:$B,0)),"erro"))</f>
        <v/>
      </c>
      <c r="L1753" s="158" t="str">
        <f>IF($A1753=0,"",IFERROR(INDEX(BD_Gestão!H:H,MATCH('Banco de Dados'!$B1753,BD_Gestão!$B:$B,0)),"erro"))</f>
        <v/>
      </c>
      <c r="M1753" s="161" t="str">
        <f>IF($A1753=0,"",IFERROR(INDEX(BD_Gestão!F:F,MATCH('Banco de Dados'!$B1753,BD_Gestão!$B:$B,0)),"erro"))</f>
        <v/>
      </c>
      <c r="N1753" s="161" t="str">
        <f>IF($A1753=0,"",IFERROR(INDEX(BD_Gestão!J:J,MATCH('Banco de Dados'!$B1753,BD_Gestão!$B:$B,0)),"erro"))</f>
        <v/>
      </c>
      <c r="O1753" s="164" t="str">
        <f>IF($A1753=0,"",IFERROR(INDEX(BD_Gestão!K:K,MATCH('Banco de Dados'!$B1753,BD_Gestão!$B:$B,0)),"erro"))</f>
        <v/>
      </c>
      <c r="P1753" s="169" t="str">
        <f t="shared" si="110"/>
        <v/>
      </c>
      <c r="Q1753" s="170" t="str">
        <f t="shared" si="111"/>
        <v/>
      </c>
      <c r="R1753" s="163" t="e">
        <f t="shared" si="108"/>
        <v>#VALUE!</v>
      </c>
      <c r="S1753" s="163" t="e">
        <f t="shared" si="109"/>
        <v>#VALUE!</v>
      </c>
      <c r="T1753" s="163" t="e">
        <f>INDEX(Controle!O:O,MATCH('Banco de Dados'!A1753,Controle!M:M,0))*E1753/100</f>
        <v>#N/A</v>
      </c>
    </row>
    <row r="1754" spans="1:20" hidden="1" x14ac:dyDescent="0.2">
      <c r="A1754" s="158">
        <f>BD_TS!A1753</f>
        <v>0</v>
      </c>
      <c r="B1754" s="158" t="str">
        <f>SUBSTITUTE(SUBSTITUTE(BD_TS!D1753," ",""),"-","/")</f>
        <v/>
      </c>
      <c r="C1754" s="158">
        <f>BD_TS!E1753</f>
        <v>0</v>
      </c>
      <c r="D1754" s="159">
        <f>BD_TS!F1753</f>
        <v>0</v>
      </c>
      <c r="E1754" s="160">
        <f>BD_TS!B1753</f>
        <v>0</v>
      </c>
      <c r="F1754" s="161">
        <f>BD_TS!C1753</f>
        <v>0</v>
      </c>
      <c r="G1754" s="187">
        <f>BD_TS!H1753</f>
        <v>0</v>
      </c>
      <c r="H1754" s="158" t="str">
        <f>IF($A1754=0,"",IFERROR(INDEX(BD_Gestão!A:A,MATCH('Banco de Dados'!$B1754,BD_Gestão!$B:$B,0)),"erro"))</f>
        <v/>
      </c>
      <c r="I1754" s="162" t="str">
        <f>IF($A1754=0,"",IFERROR(INDEX(BD_Gestão!E:E,MATCH('Banco de Dados'!$B1754,BD_Gestão!$B:$B,0)),"erro"))</f>
        <v/>
      </c>
      <c r="J1754" s="186" t="str">
        <f>IF($A1754=0,"",IFERROR(INDEX(BD_Gestão!B:B,MATCH('Banco de Dados'!$B1754,BD_Gestão!$B:$B,0)),"erro"))</f>
        <v/>
      </c>
      <c r="K1754" s="158" t="str">
        <f>IF($A1754=0,"",IFERROR(INDEX(BD_Gestão!C:C,MATCH('Banco de Dados'!$B1754,BD_Gestão!$B:$B,0)),"erro"))</f>
        <v/>
      </c>
      <c r="L1754" s="158" t="str">
        <f>IF($A1754=0,"",IFERROR(INDEX(BD_Gestão!H:H,MATCH('Banco de Dados'!$B1754,BD_Gestão!$B:$B,0)),"erro"))</f>
        <v/>
      </c>
      <c r="M1754" s="161" t="str">
        <f>IF($A1754=0,"",IFERROR(INDEX(BD_Gestão!F:F,MATCH('Banco de Dados'!$B1754,BD_Gestão!$B:$B,0)),"erro"))</f>
        <v/>
      </c>
      <c r="N1754" s="161" t="str">
        <f>IF($A1754=0,"",IFERROR(INDEX(BD_Gestão!J:J,MATCH('Banco de Dados'!$B1754,BD_Gestão!$B:$B,0)),"erro"))</f>
        <v/>
      </c>
      <c r="O1754" s="164" t="str">
        <f>IF($A1754=0,"",IFERROR(INDEX(BD_Gestão!K:K,MATCH('Banco de Dados'!$B1754,BD_Gestão!$B:$B,0)),"erro"))</f>
        <v/>
      </c>
      <c r="P1754" s="169" t="str">
        <f t="shared" si="110"/>
        <v/>
      </c>
      <c r="Q1754" s="170" t="str">
        <f t="shared" si="111"/>
        <v/>
      </c>
      <c r="R1754" s="163" t="e">
        <f t="shared" si="108"/>
        <v>#VALUE!</v>
      </c>
      <c r="S1754" s="163" t="e">
        <f t="shared" si="109"/>
        <v>#VALUE!</v>
      </c>
      <c r="T1754" s="163" t="e">
        <f>INDEX(Controle!O:O,MATCH('Banco de Dados'!A1754,Controle!M:M,0))*E1754/100</f>
        <v>#N/A</v>
      </c>
    </row>
    <row r="1755" spans="1:20" hidden="1" x14ac:dyDescent="0.2">
      <c r="A1755" s="158">
        <f>BD_TS!A1754</f>
        <v>0</v>
      </c>
      <c r="B1755" s="158" t="str">
        <f>SUBSTITUTE(SUBSTITUTE(BD_TS!D1754," ",""),"-","/")</f>
        <v/>
      </c>
      <c r="C1755" s="158">
        <f>BD_TS!E1754</f>
        <v>0</v>
      </c>
      <c r="D1755" s="159">
        <f>BD_TS!F1754</f>
        <v>0</v>
      </c>
      <c r="E1755" s="160">
        <f>BD_TS!B1754</f>
        <v>0</v>
      </c>
      <c r="F1755" s="161">
        <f>BD_TS!C1754</f>
        <v>0</v>
      </c>
      <c r="G1755" s="187">
        <f>BD_TS!H1754</f>
        <v>0</v>
      </c>
      <c r="H1755" s="158" t="str">
        <f>IF($A1755=0,"",IFERROR(INDEX(BD_Gestão!A:A,MATCH('Banco de Dados'!$B1755,BD_Gestão!$B:$B,0)),"erro"))</f>
        <v/>
      </c>
      <c r="I1755" s="162" t="str">
        <f>IF($A1755=0,"",IFERROR(INDEX(BD_Gestão!E:E,MATCH('Banco de Dados'!$B1755,BD_Gestão!$B:$B,0)),"erro"))</f>
        <v/>
      </c>
      <c r="J1755" s="186" t="str">
        <f>IF($A1755=0,"",IFERROR(INDEX(BD_Gestão!B:B,MATCH('Banco de Dados'!$B1755,BD_Gestão!$B:$B,0)),"erro"))</f>
        <v/>
      </c>
      <c r="K1755" s="158" t="str">
        <f>IF($A1755=0,"",IFERROR(INDEX(BD_Gestão!C:C,MATCH('Banco de Dados'!$B1755,BD_Gestão!$B:$B,0)),"erro"))</f>
        <v/>
      </c>
      <c r="L1755" s="158" t="str">
        <f>IF($A1755=0,"",IFERROR(INDEX(BD_Gestão!H:H,MATCH('Banco de Dados'!$B1755,BD_Gestão!$B:$B,0)),"erro"))</f>
        <v/>
      </c>
      <c r="M1755" s="161" t="str">
        <f>IF($A1755=0,"",IFERROR(INDEX(BD_Gestão!F:F,MATCH('Banco de Dados'!$B1755,BD_Gestão!$B:$B,0)),"erro"))</f>
        <v/>
      </c>
      <c r="N1755" s="161" t="str">
        <f>IF($A1755=0,"",IFERROR(INDEX(BD_Gestão!J:J,MATCH('Banco de Dados'!$B1755,BD_Gestão!$B:$B,0)),"erro"))</f>
        <v/>
      </c>
      <c r="O1755" s="164" t="str">
        <f>IF($A1755=0,"",IFERROR(INDEX(BD_Gestão!K:K,MATCH('Banco de Dados'!$B1755,BD_Gestão!$B:$B,0)),"erro"))</f>
        <v/>
      </c>
      <c r="P1755" s="169" t="str">
        <f t="shared" si="110"/>
        <v/>
      </c>
      <c r="Q1755" s="170" t="str">
        <f t="shared" si="111"/>
        <v/>
      </c>
      <c r="R1755" s="163" t="e">
        <f t="shared" si="108"/>
        <v>#VALUE!</v>
      </c>
      <c r="S1755" s="163" t="e">
        <f t="shared" si="109"/>
        <v>#VALUE!</v>
      </c>
      <c r="T1755" s="163" t="e">
        <f>INDEX(Controle!O:O,MATCH('Banco de Dados'!A1755,Controle!M:M,0))*E1755/100</f>
        <v>#N/A</v>
      </c>
    </row>
    <row r="1756" spans="1:20" hidden="1" x14ac:dyDescent="0.2">
      <c r="A1756" s="158">
        <f>BD_TS!A1755</f>
        <v>0</v>
      </c>
      <c r="B1756" s="158" t="str">
        <f>SUBSTITUTE(SUBSTITUTE(BD_TS!D1755," ",""),"-","/")</f>
        <v/>
      </c>
      <c r="C1756" s="158">
        <f>BD_TS!E1755</f>
        <v>0</v>
      </c>
      <c r="D1756" s="159">
        <f>BD_TS!F1755</f>
        <v>0</v>
      </c>
      <c r="E1756" s="160">
        <f>BD_TS!B1755</f>
        <v>0</v>
      </c>
      <c r="F1756" s="161">
        <f>BD_TS!C1755</f>
        <v>0</v>
      </c>
      <c r="G1756" s="187">
        <f>BD_TS!H1755</f>
        <v>0</v>
      </c>
      <c r="H1756" s="158" t="str">
        <f>IF($A1756=0,"",IFERROR(INDEX(BD_Gestão!A:A,MATCH('Banco de Dados'!$B1756,BD_Gestão!$B:$B,0)),"erro"))</f>
        <v/>
      </c>
      <c r="I1756" s="162" t="str">
        <f>IF($A1756=0,"",IFERROR(INDEX(BD_Gestão!E:E,MATCH('Banco de Dados'!$B1756,BD_Gestão!$B:$B,0)),"erro"))</f>
        <v/>
      </c>
      <c r="J1756" s="186" t="str">
        <f>IF($A1756=0,"",IFERROR(INDEX(BD_Gestão!B:B,MATCH('Banco de Dados'!$B1756,BD_Gestão!$B:$B,0)),"erro"))</f>
        <v/>
      </c>
      <c r="K1756" s="158" t="str">
        <f>IF($A1756=0,"",IFERROR(INDEX(BD_Gestão!C:C,MATCH('Banco de Dados'!$B1756,BD_Gestão!$B:$B,0)),"erro"))</f>
        <v/>
      </c>
      <c r="L1756" s="158" t="str">
        <f>IF($A1756=0,"",IFERROR(INDEX(BD_Gestão!H:H,MATCH('Banco de Dados'!$B1756,BD_Gestão!$B:$B,0)),"erro"))</f>
        <v/>
      </c>
      <c r="M1756" s="161" t="str">
        <f>IF($A1756=0,"",IFERROR(INDEX(BD_Gestão!F:F,MATCH('Banco de Dados'!$B1756,BD_Gestão!$B:$B,0)),"erro"))</f>
        <v/>
      </c>
      <c r="N1756" s="161" t="str">
        <f>IF($A1756=0,"",IFERROR(INDEX(BD_Gestão!J:J,MATCH('Banco de Dados'!$B1756,BD_Gestão!$B:$B,0)),"erro"))</f>
        <v/>
      </c>
      <c r="O1756" s="164" t="str">
        <f>IF($A1756=0,"",IFERROR(INDEX(BD_Gestão!K:K,MATCH('Banco de Dados'!$B1756,BD_Gestão!$B:$B,0)),"erro"))</f>
        <v/>
      </c>
      <c r="P1756" s="169" t="str">
        <f t="shared" si="110"/>
        <v/>
      </c>
      <c r="Q1756" s="170" t="str">
        <f t="shared" si="111"/>
        <v/>
      </c>
      <c r="R1756" s="163" t="e">
        <f t="shared" si="108"/>
        <v>#VALUE!</v>
      </c>
      <c r="S1756" s="163" t="e">
        <f t="shared" si="109"/>
        <v>#VALUE!</v>
      </c>
      <c r="T1756" s="163" t="e">
        <f>INDEX(Controle!O:O,MATCH('Banco de Dados'!A1756,Controle!M:M,0))*E1756/100</f>
        <v>#N/A</v>
      </c>
    </row>
    <row r="1757" spans="1:20" hidden="1" x14ac:dyDescent="0.2">
      <c r="A1757" s="158">
        <f>BD_TS!A1756</f>
        <v>0</v>
      </c>
      <c r="B1757" s="158" t="str">
        <f>SUBSTITUTE(SUBSTITUTE(BD_TS!D1756," ",""),"-","/")</f>
        <v/>
      </c>
      <c r="C1757" s="158">
        <f>BD_TS!E1756</f>
        <v>0</v>
      </c>
      <c r="D1757" s="159">
        <f>BD_TS!F1756</f>
        <v>0</v>
      </c>
      <c r="E1757" s="160">
        <f>BD_TS!B1756</f>
        <v>0</v>
      </c>
      <c r="F1757" s="161">
        <f>BD_TS!C1756</f>
        <v>0</v>
      </c>
      <c r="G1757" s="187">
        <f>BD_TS!H1756</f>
        <v>0</v>
      </c>
      <c r="H1757" s="158" t="str">
        <f>IF($A1757=0,"",IFERROR(INDEX(BD_Gestão!A:A,MATCH('Banco de Dados'!$B1757,BD_Gestão!$B:$B,0)),"erro"))</f>
        <v/>
      </c>
      <c r="I1757" s="162" t="str">
        <f>IF($A1757=0,"",IFERROR(INDEX(BD_Gestão!E:E,MATCH('Banco de Dados'!$B1757,BD_Gestão!$B:$B,0)),"erro"))</f>
        <v/>
      </c>
      <c r="J1757" s="186" t="str">
        <f>IF($A1757=0,"",IFERROR(INDEX(BD_Gestão!B:B,MATCH('Banco de Dados'!$B1757,BD_Gestão!$B:$B,0)),"erro"))</f>
        <v/>
      </c>
      <c r="K1757" s="158" t="str">
        <f>IF($A1757=0,"",IFERROR(INDEX(BD_Gestão!C:C,MATCH('Banco de Dados'!$B1757,BD_Gestão!$B:$B,0)),"erro"))</f>
        <v/>
      </c>
      <c r="L1757" s="158" t="str">
        <f>IF($A1757=0,"",IFERROR(INDEX(BD_Gestão!H:H,MATCH('Banco de Dados'!$B1757,BD_Gestão!$B:$B,0)),"erro"))</f>
        <v/>
      </c>
      <c r="M1757" s="161" t="str">
        <f>IF($A1757=0,"",IFERROR(INDEX(BD_Gestão!F:F,MATCH('Banco de Dados'!$B1757,BD_Gestão!$B:$B,0)),"erro"))</f>
        <v/>
      </c>
      <c r="N1757" s="161" t="str">
        <f>IF($A1757=0,"",IFERROR(INDEX(BD_Gestão!J:J,MATCH('Banco de Dados'!$B1757,BD_Gestão!$B:$B,0)),"erro"))</f>
        <v/>
      </c>
      <c r="O1757" s="164" t="str">
        <f>IF($A1757=0,"",IFERROR(INDEX(BD_Gestão!K:K,MATCH('Banco de Dados'!$B1757,BD_Gestão!$B:$B,0)),"erro"))</f>
        <v/>
      </c>
      <c r="P1757" s="169" t="str">
        <f t="shared" si="110"/>
        <v/>
      </c>
      <c r="Q1757" s="170" t="str">
        <f t="shared" si="111"/>
        <v/>
      </c>
      <c r="R1757" s="163" t="e">
        <f t="shared" si="108"/>
        <v>#VALUE!</v>
      </c>
      <c r="S1757" s="163" t="e">
        <f t="shared" si="109"/>
        <v>#VALUE!</v>
      </c>
      <c r="T1757" s="163" t="e">
        <f>INDEX(Controle!O:O,MATCH('Banco de Dados'!A1757,Controle!M:M,0))*E1757/100</f>
        <v>#N/A</v>
      </c>
    </row>
    <row r="1758" spans="1:20" hidden="1" x14ac:dyDescent="0.2">
      <c r="A1758" s="158">
        <f>BD_TS!A1757</f>
        <v>0</v>
      </c>
      <c r="B1758" s="158" t="str">
        <f>SUBSTITUTE(SUBSTITUTE(BD_TS!D1757," ",""),"-","/")</f>
        <v/>
      </c>
      <c r="C1758" s="158">
        <f>BD_TS!E1757</f>
        <v>0</v>
      </c>
      <c r="D1758" s="159">
        <f>BD_TS!F1757</f>
        <v>0</v>
      </c>
      <c r="E1758" s="160">
        <f>BD_TS!B1757</f>
        <v>0</v>
      </c>
      <c r="F1758" s="161">
        <f>BD_TS!C1757</f>
        <v>0</v>
      </c>
      <c r="G1758" s="187">
        <f>BD_TS!H1757</f>
        <v>0</v>
      </c>
      <c r="H1758" s="158" t="str">
        <f>IF($A1758=0,"",IFERROR(INDEX(BD_Gestão!A:A,MATCH('Banco de Dados'!$B1758,BD_Gestão!$B:$B,0)),"erro"))</f>
        <v/>
      </c>
      <c r="I1758" s="162" t="str">
        <f>IF($A1758=0,"",IFERROR(INDEX(BD_Gestão!E:E,MATCH('Banco de Dados'!$B1758,BD_Gestão!$B:$B,0)),"erro"))</f>
        <v/>
      </c>
      <c r="J1758" s="186" t="str">
        <f>IF($A1758=0,"",IFERROR(INDEX(BD_Gestão!B:B,MATCH('Banco de Dados'!$B1758,BD_Gestão!$B:$B,0)),"erro"))</f>
        <v/>
      </c>
      <c r="K1758" s="158" t="str">
        <f>IF($A1758=0,"",IFERROR(INDEX(BD_Gestão!C:C,MATCH('Banco de Dados'!$B1758,BD_Gestão!$B:$B,0)),"erro"))</f>
        <v/>
      </c>
      <c r="L1758" s="158" t="str">
        <f>IF($A1758=0,"",IFERROR(INDEX(BD_Gestão!H:H,MATCH('Banco de Dados'!$B1758,BD_Gestão!$B:$B,0)),"erro"))</f>
        <v/>
      </c>
      <c r="M1758" s="161" t="str">
        <f>IF($A1758=0,"",IFERROR(INDEX(BD_Gestão!F:F,MATCH('Banco de Dados'!$B1758,BD_Gestão!$B:$B,0)),"erro"))</f>
        <v/>
      </c>
      <c r="N1758" s="161" t="str">
        <f>IF($A1758=0,"",IFERROR(INDEX(BD_Gestão!J:J,MATCH('Banco de Dados'!$B1758,BD_Gestão!$B:$B,0)),"erro"))</f>
        <v/>
      </c>
      <c r="O1758" s="164" t="str">
        <f>IF($A1758=0,"",IFERROR(INDEX(BD_Gestão!K:K,MATCH('Banco de Dados'!$B1758,BD_Gestão!$B:$B,0)),"erro"))</f>
        <v/>
      </c>
      <c r="P1758" s="169" t="str">
        <f t="shared" si="110"/>
        <v/>
      </c>
      <c r="Q1758" s="170" t="str">
        <f t="shared" si="111"/>
        <v/>
      </c>
      <c r="R1758" s="163" t="e">
        <f t="shared" si="108"/>
        <v>#VALUE!</v>
      </c>
      <c r="S1758" s="163" t="e">
        <f t="shared" si="109"/>
        <v>#VALUE!</v>
      </c>
      <c r="T1758" s="163" t="e">
        <f>INDEX(Controle!O:O,MATCH('Banco de Dados'!A1758,Controle!M:M,0))*E1758/100</f>
        <v>#N/A</v>
      </c>
    </row>
    <row r="1759" spans="1:20" hidden="1" x14ac:dyDescent="0.2">
      <c r="A1759" s="158">
        <f>BD_TS!A1758</f>
        <v>0</v>
      </c>
      <c r="B1759" s="158" t="str">
        <f>SUBSTITUTE(SUBSTITUTE(BD_TS!D1758," ",""),"-","/")</f>
        <v/>
      </c>
      <c r="C1759" s="158">
        <f>BD_TS!E1758</f>
        <v>0</v>
      </c>
      <c r="D1759" s="159">
        <f>BD_TS!F1758</f>
        <v>0</v>
      </c>
      <c r="E1759" s="160">
        <f>BD_TS!B1758</f>
        <v>0</v>
      </c>
      <c r="F1759" s="161">
        <f>BD_TS!C1758</f>
        <v>0</v>
      </c>
      <c r="G1759" s="187">
        <f>BD_TS!H1758</f>
        <v>0</v>
      </c>
      <c r="H1759" s="158" t="str">
        <f>IF($A1759=0,"",IFERROR(INDEX(BD_Gestão!A:A,MATCH('Banco de Dados'!$B1759,BD_Gestão!$B:$B,0)),"erro"))</f>
        <v/>
      </c>
      <c r="I1759" s="162" t="str">
        <f>IF($A1759=0,"",IFERROR(INDEX(BD_Gestão!E:E,MATCH('Banco de Dados'!$B1759,BD_Gestão!$B:$B,0)),"erro"))</f>
        <v/>
      </c>
      <c r="J1759" s="186" t="str">
        <f>IF($A1759=0,"",IFERROR(INDEX(BD_Gestão!B:B,MATCH('Banco de Dados'!$B1759,BD_Gestão!$B:$B,0)),"erro"))</f>
        <v/>
      </c>
      <c r="K1759" s="158" t="str">
        <f>IF($A1759=0,"",IFERROR(INDEX(BD_Gestão!C:C,MATCH('Banco de Dados'!$B1759,BD_Gestão!$B:$B,0)),"erro"))</f>
        <v/>
      </c>
      <c r="L1759" s="158" t="str">
        <f>IF($A1759=0,"",IFERROR(INDEX(BD_Gestão!H:H,MATCH('Banco de Dados'!$B1759,BD_Gestão!$B:$B,0)),"erro"))</f>
        <v/>
      </c>
      <c r="M1759" s="161" t="str">
        <f>IF($A1759=0,"",IFERROR(INDEX(BD_Gestão!F:F,MATCH('Banco de Dados'!$B1759,BD_Gestão!$B:$B,0)),"erro"))</f>
        <v/>
      </c>
      <c r="N1759" s="161" t="str">
        <f>IF($A1759=0,"",IFERROR(INDEX(BD_Gestão!J:J,MATCH('Banco de Dados'!$B1759,BD_Gestão!$B:$B,0)),"erro"))</f>
        <v/>
      </c>
      <c r="O1759" s="164" t="str">
        <f>IF($A1759=0,"",IFERROR(INDEX(BD_Gestão!K:K,MATCH('Banco de Dados'!$B1759,BD_Gestão!$B:$B,0)),"erro"))</f>
        <v/>
      </c>
      <c r="P1759" s="169" t="str">
        <f t="shared" si="110"/>
        <v/>
      </c>
      <c r="Q1759" s="170" t="str">
        <f t="shared" si="111"/>
        <v/>
      </c>
      <c r="R1759" s="163" t="e">
        <f t="shared" si="108"/>
        <v>#VALUE!</v>
      </c>
      <c r="S1759" s="163" t="e">
        <f t="shared" si="109"/>
        <v>#VALUE!</v>
      </c>
      <c r="T1759" s="163" t="e">
        <f>INDEX(Controle!O:O,MATCH('Banco de Dados'!A1759,Controle!M:M,0))*E1759/100</f>
        <v>#N/A</v>
      </c>
    </row>
    <row r="1760" spans="1:20" hidden="1" x14ac:dyDescent="0.2">
      <c r="A1760" s="158">
        <f>BD_TS!A1759</f>
        <v>0</v>
      </c>
      <c r="B1760" s="158" t="str">
        <f>SUBSTITUTE(SUBSTITUTE(BD_TS!D1759," ",""),"-","/")</f>
        <v/>
      </c>
      <c r="C1760" s="158">
        <f>BD_TS!E1759</f>
        <v>0</v>
      </c>
      <c r="D1760" s="159">
        <f>BD_TS!F1759</f>
        <v>0</v>
      </c>
      <c r="E1760" s="160">
        <f>BD_TS!B1759</f>
        <v>0</v>
      </c>
      <c r="F1760" s="161">
        <f>BD_TS!C1759</f>
        <v>0</v>
      </c>
      <c r="G1760" s="187">
        <f>BD_TS!H1759</f>
        <v>0</v>
      </c>
      <c r="H1760" s="158" t="str">
        <f>IF($A1760=0,"",IFERROR(INDEX(BD_Gestão!A:A,MATCH('Banco de Dados'!$B1760,BD_Gestão!$B:$B,0)),"erro"))</f>
        <v/>
      </c>
      <c r="I1760" s="162" t="str">
        <f>IF($A1760=0,"",IFERROR(INDEX(BD_Gestão!E:E,MATCH('Banco de Dados'!$B1760,BD_Gestão!$B:$B,0)),"erro"))</f>
        <v/>
      </c>
      <c r="J1760" s="186" t="str">
        <f>IF($A1760=0,"",IFERROR(INDEX(BD_Gestão!B:B,MATCH('Banco de Dados'!$B1760,BD_Gestão!$B:$B,0)),"erro"))</f>
        <v/>
      </c>
      <c r="K1760" s="158" t="str">
        <f>IF($A1760=0,"",IFERROR(INDEX(BD_Gestão!C:C,MATCH('Banco de Dados'!$B1760,BD_Gestão!$B:$B,0)),"erro"))</f>
        <v/>
      </c>
      <c r="L1760" s="158" t="str">
        <f>IF($A1760=0,"",IFERROR(INDEX(BD_Gestão!H:H,MATCH('Banco de Dados'!$B1760,BD_Gestão!$B:$B,0)),"erro"))</f>
        <v/>
      </c>
      <c r="M1760" s="161" t="str">
        <f>IF($A1760=0,"",IFERROR(INDEX(BD_Gestão!F:F,MATCH('Banco de Dados'!$B1760,BD_Gestão!$B:$B,0)),"erro"))</f>
        <v/>
      </c>
      <c r="N1760" s="161" t="str">
        <f>IF($A1760=0,"",IFERROR(INDEX(BD_Gestão!J:J,MATCH('Banco de Dados'!$B1760,BD_Gestão!$B:$B,0)),"erro"))</f>
        <v/>
      </c>
      <c r="O1760" s="164" t="str">
        <f>IF($A1760=0,"",IFERROR(INDEX(BD_Gestão!K:K,MATCH('Banco de Dados'!$B1760,BD_Gestão!$B:$B,0)),"erro"))</f>
        <v/>
      </c>
      <c r="P1760" s="169" t="str">
        <f t="shared" si="110"/>
        <v/>
      </c>
      <c r="Q1760" s="170" t="str">
        <f t="shared" si="111"/>
        <v/>
      </c>
      <c r="R1760" s="163" t="e">
        <f t="shared" si="108"/>
        <v>#VALUE!</v>
      </c>
      <c r="S1760" s="163" t="e">
        <f t="shared" si="109"/>
        <v>#VALUE!</v>
      </c>
      <c r="T1760" s="163" t="e">
        <f>INDEX(Controle!O:O,MATCH('Banco de Dados'!A1760,Controle!M:M,0))*E1760/100</f>
        <v>#N/A</v>
      </c>
    </row>
    <row r="1761" spans="1:20" hidden="1" x14ac:dyDescent="0.2">
      <c r="A1761" s="158">
        <f>BD_TS!A1760</f>
        <v>0</v>
      </c>
      <c r="B1761" s="158" t="str">
        <f>SUBSTITUTE(SUBSTITUTE(BD_TS!D1760," ",""),"-","/")</f>
        <v/>
      </c>
      <c r="C1761" s="158">
        <f>BD_TS!E1760</f>
        <v>0</v>
      </c>
      <c r="D1761" s="159">
        <f>BD_TS!F1760</f>
        <v>0</v>
      </c>
      <c r="E1761" s="160">
        <f>BD_TS!B1760</f>
        <v>0</v>
      </c>
      <c r="F1761" s="161">
        <f>BD_TS!C1760</f>
        <v>0</v>
      </c>
      <c r="G1761" s="187">
        <f>BD_TS!H1760</f>
        <v>0</v>
      </c>
      <c r="H1761" s="158" t="str">
        <f>IF($A1761=0,"",IFERROR(INDEX(BD_Gestão!A:A,MATCH('Banco de Dados'!$B1761,BD_Gestão!$B:$B,0)),"erro"))</f>
        <v/>
      </c>
      <c r="I1761" s="162" t="str">
        <f>IF($A1761=0,"",IFERROR(INDEX(BD_Gestão!E:E,MATCH('Banco de Dados'!$B1761,BD_Gestão!$B:$B,0)),"erro"))</f>
        <v/>
      </c>
      <c r="J1761" s="186" t="str">
        <f>IF($A1761=0,"",IFERROR(INDEX(BD_Gestão!B:B,MATCH('Banco de Dados'!$B1761,BD_Gestão!$B:$B,0)),"erro"))</f>
        <v/>
      </c>
      <c r="K1761" s="158" t="str">
        <f>IF($A1761=0,"",IFERROR(INDEX(BD_Gestão!C:C,MATCH('Banco de Dados'!$B1761,BD_Gestão!$B:$B,0)),"erro"))</f>
        <v/>
      </c>
      <c r="L1761" s="158" t="str">
        <f>IF($A1761=0,"",IFERROR(INDEX(BD_Gestão!H:H,MATCH('Banco de Dados'!$B1761,BD_Gestão!$B:$B,0)),"erro"))</f>
        <v/>
      </c>
      <c r="M1761" s="161" t="str">
        <f>IF($A1761=0,"",IFERROR(INDEX(BD_Gestão!F:F,MATCH('Banco de Dados'!$B1761,BD_Gestão!$B:$B,0)),"erro"))</f>
        <v/>
      </c>
      <c r="N1761" s="161" t="str">
        <f>IF($A1761=0,"",IFERROR(INDEX(BD_Gestão!J:J,MATCH('Banco de Dados'!$B1761,BD_Gestão!$B:$B,0)),"erro"))</f>
        <v/>
      </c>
      <c r="O1761" s="164" t="str">
        <f>IF($A1761=0,"",IFERROR(INDEX(BD_Gestão!K:K,MATCH('Banco de Dados'!$B1761,BD_Gestão!$B:$B,0)),"erro"))</f>
        <v/>
      </c>
      <c r="P1761" s="169" t="str">
        <f t="shared" si="110"/>
        <v/>
      </c>
      <c r="Q1761" s="170" t="str">
        <f t="shared" si="111"/>
        <v/>
      </c>
      <c r="R1761" s="163" t="e">
        <f t="shared" si="108"/>
        <v>#VALUE!</v>
      </c>
      <c r="S1761" s="163" t="e">
        <f t="shared" si="109"/>
        <v>#VALUE!</v>
      </c>
      <c r="T1761" s="163" t="e">
        <f>INDEX(Controle!O:O,MATCH('Banco de Dados'!A1761,Controle!M:M,0))*E1761/100</f>
        <v>#N/A</v>
      </c>
    </row>
    <row r="1762" spans="1:20" hidden="1" x14ac:dyDescent="0.2">
      <c r="A1762" s="158">
        <f>BD_TS!A1761</f>
        <v>0</v>
      </c>
      <c r="B1762" s="158" t="str">
        <f>SUBSTITUTE(SUBSTITUTE(BD_TS!D1761," ",""),"-","/")</f>
        <v/>
      </c>
      <c r="C1762" s="158">
        <f>BD_TS!E1761</f>
        <v>0</v>
      </c>
      <c r="D1762" s="159">
        <f>BD_TS!F1761</f>
        <v>0</v>
      </c>
      <c r="E1762" s="160">
        <f>BD_TS!B1761</f>
        <v>0</v>
      </c>
      <c r="F1762" s="161">
        <f>BD_TS!C1761</f>
        <v>0</v>
      </c>
      <c r="G1762" s="187">
        <f>BD_TS!H1761</f>
        <v>0</v>
      </c>
      <c r="H1762" s="158" t="str">
        <f>IF($A1762=0,"",IFERROR(INDEX(BD_Gestão!A:A,MATCH('Banco de Dados'!$B1762,BD_Gestão!$B:$B,0)),"erro"))</f>
        <v/>
      </c>
      <c r="I1762" s="162" t="str">
        <f>IF($A1762=0,"",IFERROR(INDEX(BD_Gestão!E:E,MATCH('Banco de Dados'!$B1762,BD_Gestão!$B:$B,0)),"erro"))</f>
        <v/>
      </c>
      <c r="J1762" s="186" t="str">
        <f>IF($A1762=0,"",IFERROR(INDEX(BD_Gestão!B:B,MATCH('Banco de Dados'!$B1762,BD_Gestão!$B:$B,0)),"erro"))</f>
        <v/>
      </c>
      <c r="K1762" s="158" t="str">
        <f>IF($A1762=0,"",IFERROR(INDEX(BD_Gestão!C:C,MATCH('Banco de Dados'!$B1762,BD_Gestão!$B:$B,0)),"erro"))</f>
        <v/>
      </c>
      <c r="L1762" s="158" t="str">
        <f>IF($A1762=0,"",IFERROR(INDEX(BD_Gestão!H:H,MATCH('Banco de Dados'!$B1762,BD_Gestão!$B:$B,0)),"erro"))</f>
        <v/>
      </c>
      <c r="M1762" s="161" t="str">
        <f>IF($A1762=0,"",IFERROR(INDEX(BD_Gestão!F:F,MATCH('Banco de Dados'!$B1762,BD_Gestão!$B:$B,0)),"erro"))</f>
        <v/>
      </c>
      <c r="N1762" s="161" t="str">
        <f>IF($A1762=0,"",IFERROR(INDEX(BD_Gestão!J:J,MATCH('Banco de Dados'!$B1762,BD_Gestão!$B:$B,0)),"erro"))</f>
        <v/>
      </c>
      <c r="O1762" s="164" t="str">
        <f>IF($A1762=0,"",IFERROR(INDEX(BD_Gestão!K:K,MATCH('Banco de Dados'!$B1762,BD_Gestão!$B:$B,0)),"erro"))</f>
        <v/>
      </c>
      <c r="P1762" s="169" t="str">
        <f t="shared" si="110"/>
        <v/>
      </c>
      <c r="Q1762" s="170" t="str">
        <f t="shared" si="111"/>
        <v/>
      </c>
      <c r="R1762" s="163" t="e">
        <f t="shared" si="108"/>
        <v>#VALUE!</v>
      </c>
      <c r="S1762" s="163" t="e">
        <f t="shared" si="109"/>
        <v>#VALUE!</v>
      </c>
      <c r="T1762" s="163" t="e">
        <f>INDEX(Controle!O:O,MATCH('Banco de Dados'!A1762,Controle!M:M,0))*E1762/100</f>
        <v>#N/A</v>
      </c>
    </row>
    <row r="1763" spans="1:20" hidden="1" x14ac:dyDescent="0.2">
      <c r="A1763" s="158">
        <f>BD_TS!A1762</f>
        <v>0</v>
      </c>
      <c r="B1763" s="158" t="str">
        <f>SUBSTITUTE(SUBSTITUTE(BD_TS!D1762," ",""),"-","/")</f>
        <v/>
      </c>
      <c r="C1763" s="158">
        <f>BD_TS!E1762</f>
        <v>0</v>
      </c>
      <c r="D1763" s="159">
        <f>BD_TS!F1762</f>
        <v>0</v>
      </c>
      <c r="E1763" s="160">
        <f>BD_TS!B1762</f>
        <v>0</v>
      </c>
      <c r="F1763" s="161">
        <f>BD_TS!C1762</f>
        <v>0</v>
      </c>
      <c r="G1763" s="187">
        <f>BD_TS!H1762</f>
        <v>0</v>
      </c>
      <c r="H1763" s="158" t="str">
        <f>IF($A1763=0,"",IFERROR(INDEX(BD_Gestão!A:A,MATCH('Banco de Dados'!$B1763,BD_Gestão!$B:$B,0)),"erro"))</f>
        <v/>
      </c>
      <c r="I1763" s="162" t="str">
        <f>IF($A1763=0,"",IFERROR(INDEX(BD_Gestão!E:E,MATCH('Banco de Dados'!$B1763,BD_Gestão!$B:$B,0)),"erro"))</f>
        <v/>
      </c>
      <c r="J1763" s="186" t="str">
        <f>IF($A1763=0,"",IFERROR(INDEX(BD_Gestão!B:B,MATCH('Banco de Dados'!$B1763,BD_Gestão!$B:$B,0)),"erro"))</f>
        <v/>
      </c>
      <c r="K1763" s="158" t="str">
        <f>IF($A1763=0,"",IFERROR(INDEX(BD_Gestão!C:C,MATCH('Banco de Dados'!$B1763,BD_Gestão!$B:$B,0)),"erro"))</f>
        <v/>
      </c>
      <c r="L1763" s="158" t="str">
        <f>IF($A1763=0,"",IFERROR(INDEX(BD_Gestão!H:H,MATCH('Banco de Dados'!$B1763,BD_Gestão!$B:$B,0)),"erro"))</f>
        <v/>
      </c>
      <c r="M1763" s="161" t="str">
        <f>IF($A1763=0,"",IFERROR(INDEX(BD_Gestão!F:F,MATCH('Banco de Dados'!$B1763,BD_Gestão!$B:$B,0)),"erro"))</f>
        <v/>
      </c>
      <c r="N1763" s="161" t="str">
        <f>IF($A1763=0,"",IFERROR(INDEX(BD_Gestão!J:J,MATCH('Banco de Dados'!$B1763,BD_Gestão!$B:$B,0)),"erro"))</f>
        <v/>
      </c>
      <c r="O1763" s="164" t="str">
        <f>IF($A1763=0,"",IFERROR(INDEX(BD_Gestão!K:K,MATCH('Banco de Dados'!$B1763,BD_Gestão!$B:$B,0)),"erro"))</f>
        <v/>
      </c>
      <c r="P1763" s="169" t="str">
        <f t="shared" si="110"/>
        <v/>
      </c>
      <c r="Q1763" s="170" t="str">
        <f t="shared" si="111"/>
        <v/>
      </c>
      <c r="R1763" s="163" t="e">
        <f t="shared" si="108"/>
        <v>#VALUE!</v>
      </c>
      <c r="S1763" s="163" t="e">
        <f t="shared" si="109"/>
        <v>#VALUE!</v>
      </c>
      <c r="T1763" s="163" t="e">
        <f>INDEX(Controle!O:O,MATCH('Banco de Dados'!A1763,Controle!M:M,0))*E1763/100</f>
        <v>#N/A</v>
      </c>
    </row>
    <row r="1764" spans="1:20" hidden="1" x14ac:dyDescent="0.2">
      <c r="A1764" s="158">
        <f>BD_TS!A1763</f>
        <v>0</v>
      </c>
      <c r="B1764" s="158" t="str">
        <f>SUBSTITUTE(SUBSTITUTE(BD_TS!D1763," ",""),"-","/")</f>
        <v/>
      </c>
      <c r="C1764" s="158">
        <f>BD_TS!E1763</f>
        <v>0</v>
      </c>
      <c r="D1764" s="159">
        <f>BD_TS!F1763</f>
        <v>0</v>
      </c>
      <c r="E1764" s="160">
        <f>BD_TS!B1763</f>
        <v>0</v>
      </c>
      <c r="F1764" s="161">
        <f>BD_TS!C1763</f>
        <v>0</v>
      </c>
      <c r="G1764" s="187">
        <f>BD_TS!H1763</f>
        <v>0</v>
      </c>
      <c r="H1764" s="158" t="str">
        <f>IF($A1764=0,"",IFERROR(INDEX(BD_Gestão!A:A,MATCH('Banco de Dados'!$B1764,BD_Gestão!$B:$B,0)),"erro"))</f>
        <v/>
      </c>
      <c r="I1764" s="162" t="str">
        <f>IF($A1764=0,"",IFERROR(INDEX(BD_Gestão!E:E,MATCH('Banco de Dados'!$B1764,BD_Gestão!$B:$B,0)),"erro"))</f>
        <v/>
      </c>
      <c r="J1764" s="186" t="str">
        <f>IF($A1764=0,"",IFERROR(INDEX(BD_Gestão!B:B,MATCH('Banco de Dados'!$B1764,BD_Gestão!$B:$B,0)),"erro"))</f>
        <v/>
      </c>
      <c r="K1764" s="158" t="str">
        <f>IF($A1764=0,"",IFERROR(INDEX(BD_Gestão!C:C,MATCH('Banco de Dados'!$B1764,BD_Gestão!$B:$B,0)),"erro"))</f>
        <v/>
      </c>
      <c r="L1764" s="158" t="str">
        <f>IF($A1764=0,"",IFERROR(INDEX(BD_Gestão!H:H,MATCH('Banco de Dados'!$B1764,BD_Gestão!$B:$B,0)),"erro"))</f>
        <v/>
      </c>
      <c r="M1764" s="161" t="str">
        <f>IF($A1764=0,"",IFERROR(INDEX(BD_Gestão!F:F,MATCH('Banco de Dados'!$B1764,BD_Gestão!$B:$B,0)),"erro"))</f>
        <v/>
      </c>
      <c r="N1764" s="161" t="str">
        <f>IF($A1764=0,"",IFERROR(INDEX(BD_Gestão!J:J,MATCH('Banco de Dados'!$B1764,BD_Gestão!$B:$B,0)),"erro"))</f>
        <v/>
      </c>
      <c r="O1764" s="164" t="str">
        <f>IF($A1764=0,"",IFERROR(INDEX(BD_Gestão!K:K,MATCH('Banco de Dados'!$B1764,BD_Gestão!$B:$B,0)),"erro"))</f>
        <v/>
      </c>
      <c r="P1764" s="169" t="str">
        <f t="shared" si="110"/>
        <v/>
      </c>
      <c r="Q1764" s="170" t="str">
        <f t="shared" si="111"/>
        <v/>
      </c>
      <c r="R1764" s="163" t="e">
        <f t="shared" si="108"/>
        <v>#VALUE!</v>
      </c>
      <c r="S1764" s="163" t="e">
        <f t="shared" si="109"/>
        <v>#VALUE!</v>
      </c>
      <c r="T1764" s="163" t="e">
        <f>INDEX(Controle!O:O,MATCH('Banco de Dados'!A1764,Controle!M:M,0))*E1764/100</f>
        <v>#N/A</v>
      </c>
    </row>
    <row r="1765" spans="1:20" hidden="1" x14ac:dyDescent="0.2">
      <c r="A1765" s="158">
        <f>BD_TS!A1764</f>
        <v>0</v>
      </c>
      <c r="B1765" s="158" t="str">
        <f>SUBSTITUTE(SUBSTITUTE(BD_TS!D1764," ",""),"-","/")</f>
        <v/>
      </c>
      <c r="C1765" s="158">
        <f>BD_TS!E1764</f>
        <v>0</v>
      </c>
      <c r="D1765" s="159">
        <f>BD_TS!F1764</f>
        <v>0</v>
      </c>
      <c r="E1765" s="160">
        <f>BD_TS!B1764</f>
        <v>0</v>
      </c>
      <c r="F1765" s="161">
        <f>BD_TS!C1764</f>
        <v>0</v>
      </c>
      <c r="G1765" s="187">
        <f>BD_TS!H1764</f>
        <v>0</v>
      </c>
      <c r="H1765" s="158" t="str">
        <f>IF($A1765=0,"",IFERROR(INDEX(BD_Gestão!A:A,MATCH('Banco de Dados'!$B1765,BD_Gestão!$B:$B,0)),"erro"))</f>
        <v/>
      </c>
      <c r="I1765" s="162" t="str">
        <f>IF($A1765=0,"",IFERROR(INDEX(BD_Gestão!E:E,MATCH('Banco de Dados'!$B1765,BD_Gestão!$B:$B,0)),"erro"))</f>
        <v/>
      </c>
      <c r="J1765" s="186" t="str">
        <f>IF($A1765=0,"",IFERROR(INDEX(BD_Gestão!B:B,MATCH('Banco de Dados'!$B1765,BD_Gestão!$B:$B,0)),"erro"))</f>
        <v/>
      </c>
      <c r="K1765" s="158" t="str">
        <f>IF($A1765=0,"",IFERROR(INDEX(BD_Gestão!C:C,MATCH('Banco de Dados'!$B1765,BD_Gestão!$B:$B,0)),"erro"))</f>
        <v/>
      </c>
      <c r="L1765" s="158" t="str">
        <f>IF($A1765=0,"",IFERROR(INDEX(BD_Gestão!H:H,MATCH('Banco de Dados'!$B1765,BD_Gestão!$B:$B,0)),"erro"))</f>
        <v/>
      </c>
      <c r="M1765" s="161" t="str">
        <f>IF($A1765=0,"",IFERROR(INDEX(BD_Gestão!F:F,MATCH('Banco de Dados'!$B1765,BD_Gestão!$B:$B,0)),"erro"))</f>
        <v/>
      </c>
      <c r="N1765" s="161" t="str">
        <f>IF($A1765=0,"",IFERROR(INDEX(BD_Gestão!J:J,MATCH('Banco de Dados'!$B1765,BD_Gestão!$B:$B,0)),"erro"))</f>
        <v/>
      </c>
      <c r="O1765" s="164" t="str">
        <f>IF($A1765=0,"",IFERROR(INDEX(BD_Gestão!K:K,MATCH('Banco de Dados'!$B1765,BD_Gestão!$B:$B,0)),"erro"))</f>
        <v/>
      </c>
      <c r="P1765" s="169" t="str">
        <f t="shared" si="110"/>
        <v/>
      </c>
      <c r="Q1765" s="170" t="str">
        <f t="shared" si="111"/>
        <v/>
      </c>
      <c r="R1765" s="163" t="e">
        <f t="shared" si="108"/>
        <v>#VALUE!</v>
      </c>
      <c r="S1765" s="163" t="e">
        <f t="shared" si="109"/>
        <v>#VALUE!</v>
      </c>
      <c r="T1765" s="163" t="e">
        <f>INDEX(Controle!O:O,MATCH('Banco de Dados'!A1765,Controle!M:M,0))*E1765/100</f>
        <v>#N/A</v>
      </c>
    </row>
    <row r="1766" spans="1:20" hidden="1" x14ac:dyDescent="0.2">
      <c r="A1766" s="158">
        <f>BD_TS!A1765</f>
        <v>0</v>
      </c>
      <c r="B1766" s="158" t="str">
        <f>SUBSTITUTE(SUBSTITUTE(BD_TS!D1765," ",""),"-","/")</f>
        <v/>
      </c>
      <c r="C1766" s="158">
        <f>BD_TS!E1765</f>
        <v>0</v>
      </c>
      <c r="D1766" s="159">
        <f>BD_TS!F1765</f>
        <v>0</v>
      </c>
      <c r="E1766" s="160">
        <f>BD_TS!B1765</f>
        <v>0</v>
      </c>
      <c r="F1766" s="161">
        <f>BD_TS!C1765</f>
        <v>0</v>
      </c>
      <c r="G1766" s="187">
        <f>BD_TS!H1765</f>
        <v>0</v>
      </c>
      <c r="H1766" s="158" t="str">
        <f>IF($A1766=0,"",IFERROR(INDEX(BD_Gestão!A:A,MATCH('Banco de Dados'!$B1766,BD_Gestão!$B:$B,0)),"erro"))</f>
        <v/>
      </c>
      <c r="I1766" s="162" t="str">
        <f>IF($A1766=0,"",IFERROR(INDEX(BD_Gestão!E:E,MATCH('Banco de Dados'!$B1766,BD_Gestão!$B:$B,0)),"erro"))</f>
        <v/>
      </c>
      <c r="J1766" s="186" t="str">
        <f>IF($A1766=0,"",IFERROR(INDEX(BD_Gestão!B:B,MATCH('Banco de Dados'!$B1766,BD_Gestão!$B:$B,0)),"erro"))</f>
        <v/>
      </c>
      <c r="K1766" s="158" t="str">
        <f>IF($A1766=0,"",IFERROR(INDEX(BD_Gestão!C:C,MATCH('Banco de Dados'!$B1766,BD_Gestão!$B:$B,0)),"erro"))</f>
        <v/>
      </c>
      <c r="L1766" s="158" t="str">
        <f>IF($A1766=0,"",IFERROR(INDEX(BD_Gestão!H:H,MATCH('Banco de Dados'!$B1766,BD_Gestão!$B:$B,0)),"erro"))</f>
        <v/>
      </c>
      <c r="M1766" s="161" t="str">
        <f>IF($A1766=0,"",IFERROR(INDEX(BD_Gestão!F:F,MATCH('Banco de Dados'!$B1766,BD_Gestão!$B:$B,0)),"erro"))</f>
        <v/>
      </c>
      <c r="N1766" s="161" t="str">
        <f>IF($A1766=0,"",IFERROR(INDEX(BD_Gestão!J:J,MATCH('Banco de Dados'!$B1766,BD_Gestão!$B:$B,0)),"erro"))</f>
        <v/>
      </c>
      <c r="O1766" s="164" t="str">
        <f>IF($A1766=0,"",IFERROR(INDEX(BD_Gestão!K:K,MATCH('Banco de Dados'!$B1766,BD_Gestão!$B:$B,0)),"erro"))</f>
        <v/>
      </c>
      <c r="P1766" s="169" t="str">
        <f t="shared" si="110"/>
        <v/>
      </c>
      <c r="Q1766" s="170" t="str">
        <f t="shared" si="111"/>
        <v/>
      </c>
      <c r="R1766" s="163" t="e">
        <f t="shared" si="108"/>
        <v>#VALUE!</v>
      </c>
      <c r="S1766" s="163" t="e">
        <f t="shared" si="109"/>
        <v>#VALUE!</v>
      </c>
      <c r="T1766" s="163" t="e">
        <f>INDEX(Controle!O:O,MATCH('Banco de Dados'!A1766,Controle!M:M,0))*E1766/100</f>
        <v>#N/A</v>
      </c>
    </row>
    <row r="1767" spans="1:20" hidden="1" x14ac:dyDescent="0.2">
      <c r="A1767" s="158">
        <f>BD_TS!A1766</f>
        <v>0</v>
      </c>
      <c r="B1767" s="158" t="str">
        <f>SUBSTITUTE(SUBSTITUTE(BD_TS!D1766," ",""),"-","/")</f>
        <v/>
      </c>
      <c r="C1767" s="158">
        <f>BD_TS!E1766</f>
        <v>0</v>
      </c>
      <c r="D1767" s="159">
        <f>BD_TS!F1766</f>
        <v>0</v>
      </c>
      <c r="E1767" s="160">
        <f>BD_TS!B1766</f>
        <v>0</v>
      </c>
      <c r="F1767" s="161">
        <f>BD_TS!C1766</f>
        <v>0</v>
      </c>
      <c r="G1767" s="187">
        <f>BD_TS!H1766</f>
        <v>0</v>
      </c>
      <c r="H1767" s="158" t="str">
        <f>IF($A1767=0,"",IFERROR(INDEX(BD_Gestão!A:A,MATCH('Banco de Dados'!$B1767,BD_Gestão!$B:$B,0)),"erro"))</f>
        <v/>
      </c>
      <c r="I1767" s="162" t="str">
        <f>IF($A1767=0,"",IFERROR(INDEX(BD_Gestão!E:E,MATCH('Banco de Dados'!$B1767,BD_Gestão!$B:$B,0)),"erro"))</f>
        <v/>
      </c>
      <c r="J1767" s="186" t="str">
        <f>IF($A1767=0,"",IFERROR(INDEX(BD_Gestão!B:B,MATCH('Banco de Dados'!$B1767,BD_Gestão!$B:$B,0)),"erro"))</f>
        <v/>
      </c>
      <c r="K1767" s="158" t="str">
        <f>IF($A1767=0,"",IFERROR(INDEX(BD_Gestão!C:C,MATCH('Banco de Dados'!$B1767,BD_Gestão!$B:$B,0)),"erro"))</f>
        <v/>
      </c>
      <c r="L1767" s="158" t="str">
        <f>IF($A1767=0,"",IFERROR(INDEX(BD_Gestão!H:H,MATCH('Banco de Dados'!$B1767,BD_Gestão!$B:$B,0)),"erro"))</f>
        <v/>
      </c>
      <c r="M1767" s="161" t="str">
        <f>IF($A1767=0,"",IFERROR(INDEX(BD_Gestão!F:F,MATCH('Banco de Dados'!$B1767,BD_Gestão!$B:$B,0)),"erro"))</f>
        <v/>
      </c>
      <c r="N1767" s="161" t="str">
        <f>IF($A1767=0,"",IFERROR(INDEX(BD_Gestão!J:J,MATCH('Banco de Dados'!$B1767,BD_Gestão!$B:$B,0)),"erro"))</f>
        <v/>
      </c>
      <c r="O1767" s="164" t="str">
        <f>IF($A1767=0,"",IFERROR(INDEX(BD_Gestão!K:K,MATCH('Banco de Dados'!$B1767,BD_Gestão!$B:$B,0)),"erro"))</f>
        <v/>
      </c>
      <c r="P1767" s="169" t="str">
        <f t="shared" si="110"/>
        <v/>
      </c>
      <c r="Q1767" s="170" t="str">
        <f t="shared" si="111"/>
        <v/>
      </c>
      <c r="R1767" s="163" t="e">
        <f t="shared" si="108"/>
        <v>#VALUE!</v>
      </c>
      <c r="S1767" s="163" t="e">
        <f t="shared" si="109"/>
        <v>#VALUE!</v>
      </c>
      <c r="T1767" s="163" t="e">
        <f>INDEX(Controle!O:O,MATCH('Banco de Dados'!A1767,Controle!M:M,0))*E1767/100</f>
        <v>#N/A</v>
      </c>
    </row>
    <row r="1768" spans="1:20" hidden="1" x14ac:dyDescent="0.2">
      <c r="A1768" s="158">
        <f>BD_TS!A1767</f>
        <v>0</v>
      </c>
      <c r="B1768" s="158" t="str">
        <f>SUBSTITUTE(SUBSTITUTE(BD_TS!D1767," ",""),"-","/")</f>
        <v/>
      </c>
      <c r="C1768" s="158">
        <f>BD_TS!E1767</f>
        <v>0</v>
      </c>
      <c r="D1768" s="159">
        <f>BD_TS!F1767</f>
        <v>0</v>
      </c>
      <c r="E1768" s="160">
        <f>BD_TS!B1767</f>
        <v>0</v>
      </c>
      <c r="F1768" s="161">
        <f>BD_TS!C1767</f>
        <v>0</v>
      </c>
      <c r="G1768" s="187">
        <f>BD_TS!H1767</f>
        <v>0</v>
      </c>
      <c r="H1768" s="158" t="str">
        <f>IF($A1768=0,"",IFERROR(INDEX(BD_Gestão!A:A,MATCH('Banco de Dados'!$B1768,BD_Gestão!$B:$B,0)),"erro"))</f>
        <v/>
      </c>
      <c r="I1768" s="162" t="str">
        <f>IF($A1768=0,"",IFERROR(INDEX(BD_Gestão!E:E,MATCH('Banco de Dados'!$B1768,BD_Gestão!$B:$B,0)),"erro"))</f>
        <v/>
      </c>
      <c r="J1768" s="186" t="str">
        <f>IF($A1768=0,"",IFERROR(INDEX(BD_Gestão!B:B,MATCH('Banco de Dados'!$B1768,BD_Gestão!$B:$B,0)),"erro"))</f>
        <v/>
      </c>
      <c r="K1768" s="158" t="str">
        <f>IF($A1768=0,"",IFERROR(INDEX(BD_Gestão!C:C,MATCH('Banco de Dados'!$B1768,BD_Gestão!$B:$B,0)),"erro"))</f>
        <v/>
      </c>
      <c r="L1768" s="158" t="str">
        <f>IF($A1768=0,"",IFERROR(INDEX(BD_Gestão!H:H,MATCH('Banco de Dados'!$B1768,BD_Gestão!$B:$B,0)),"erro"))</f>
        <v/>
      </c>
      <c r="M1768" s="161" t="str">
        <f>IF($A1768=0,"",IFERROR(INDEX(BD_Gestão!F:F,MATCH('Banco de Dados'!$B1768,BD_Gestão!$B:$B,0)),"erro"))</f>
        <v/>
      </c>
      <c r="N1768" s="161" t="str">
        <f>IF($A1768=0,"",IFERROR(INDEX(BD_Gestão!J:J,MATCH('Banco de Dados'!$B1768,BD_Gestão!$B:$B,0)),"erro"))</f>
        <v/>
      </c>
      <c r="O1768" s="164" t="str">
        <f>IF($A1768=0,"",IFERROR(INDEX(BD_Gestão!K:K,MATCH('Banco de Dados'!$B1768,BD_Gestão!$B:$B,0)),"erro"))</f>
        <v/>
      </c>
      <c r="P1768" s="169" t="str">
        <f t="shared" si="110"/>
        <v/>
      </c>
      <c r="Q1768" s="170" t="str">
        <f t="shared" si="111"/>
        <v/>
      </c>
      <c r="R1768" s="163" t="e">
        <f t="shared" si="108"/>
        <v>#VALUE!</v>
      </c>
      <c r="S1768" s="163" t="e">
        <f t="shared" si="109"/>
        <v>#VALUE!</v>
      </c>
      <c r="T1768" s="163" t="e">
        <f>INDEX(Controle!O:O,MATCH('Banco de Dados'!A1768,Controle!M:M,0))*E1768/100</f>
        <v>#N/A</v>
      </c>
    </row>
    <row r="1769" spans="1:20" hidden="1" x14ac:dyDescent="0.2">
      <c r="A1769" s="158">
        <f>BD_TS!A1768</f>
        <v>0</v>
      </c>
      <c r="B1769" s="158" t="str">
        <f>SUBSTITUTE(SUBSTITUTE(BD_TS!D1768," ",""),"-","/")</f>
        <v/>
      </c>
      <c r="C1769" s="158">
        <f>BD_TS!E1768</f>
        <v>0</v>
      </c>
      <c r="D1769" s="159">
        <f>BD_TS!F1768</f>
        <v>0</v>
      </c>
      <c r="E1769" s="160">
        <f>BD_TS!B1768</f>
        <v>0</v>
      </c>
      <c r="F1769" s="161">
        <f>BD_TS!C1768</f>
        <v>0</v>
      </c>
      <c r="G1769" s="187">
        <f>BD_TS!H1768</f>
        <v>0</v>
      </c>
      <c r="H1769" s="158" t="str">
        <f>IF($A1769=0,"",IFERROR(INDEX(BD_Gestão!A:A,MATCH('Banco de Dados'!$B1769,BD_Gestão!$B:$B,0)),"erro"))</f>
        <v/>
      </c>
      <c r="I1769" s="162" t="str">
        <f>IF($A1769=0,"",IFERROR(INDEX(BD_Gestão!E:E,MATCH('Banco de Dados'!$B1769,BD_Gestão!$B:$B,0)),"erro"))</f>
        <v/>
      </c>
      <c r="J1769" s="186" t="str">
        <f>IF($A1769=0,"",IFERROR(INDEX(BD_Gestão!B:B,MATCH('Banco de Dados'!$B1769,BD_Gestão!$B:$B,0)),"erro"))</f>
        <v/>
      </c>
      <c r="K1769" s="158" t="str">
        <f>IF($A1769=0,"",IFERROR(INDEX(BD_Gestão!C:C,MATCH('Banco de Dados'!$B1769,BD_Gestão!$B:$B,0)),"erro"))</f>
        <v/>
      </c>
      <c r="L1769" s="158" t="str">
        <f>IF($A1769=0,"",IFERROR(INDEX(BD_Gestão!H:H,MATCH('Banco de Dados'!$B1769,BD_Gestão!$B:$B,0)),"erro"))</f>
        <v/>
      </c>
      <c r="M1769" s="161" t="str">
        <f>IF($A1769=0,"",IFERROR(INDEX(BD_Gestão!F:F,MATCH('Banco de Dados'!$B1769,BD_Gestão!$B:$B,0)),"erro"))</f>
        <v/>
      </c>
      <c r="N1769" s="161" t="str">
        <f>IF($A1769=0,"",IFERROR(INDEX(BD_Gestão!J:J,MATCH('Banco de Dados'!$B1769,BD_Gestão!$B:$B,0)),"erro"))</f>
        <v/>
      </c>
      <c r="O1769" s="164" t="str">
        <f>IF($A1769=0,"",IFERROR(INDEX(BD_Gestão!K:K,MATCH('Banco de Dados'!$B1769,BD_Gestão!$B:$B,0)),"erro"))</f>
        <v/>
      </c>
      <c r="P1769" s="169" t="str">
        <f t="shared" si="110"/>
        <v/>
      </c>
      <c r="Q1769" s="170" t="str">
        <f t="shared" si="111"/>
        <v/>
      </c>
      <c r="R1769" s="163" t="e">
        <f t="shared" si="108"/>
        <v>#VALUE!</v>
      </c>
      <c r="S1769" s="163" t="e">
        <f t="shared" si="109"/>
        <v>#VALUE!</v>
      </c>
      <c r="T1769" s="163" t="e">
        <f>INDEX(Controle!O:O,MATCH('Banco de Dados'!A1769,Controle!M:M,0))*E1769/100</f>
        <v>#N/A</v>
      </c>
    </row>
    <row r="1770" spans="1:20" hidden="1" x14ac:dyDescent="0.2">
      <c r="A1770" s="158">
        <f>BD_TS!A1769</f>
        <v>0</v>
      </c>
      <c r="B1770" s="158" t="str">
        <f>SUBSTITUTE(SUBSTITUTE(BD_TS!D1769," ",""),"-","/")</f>
        <v/>
      </c>
      <c r="C1770" s="158">
        <f>BD_TS!E1769</f>
        <v>0</v>
      </c>
      <c r="D1770" s="159">
        <f>BD_TS!F1769</f>
        <v>0</v>
      </c>
      <c r="E1770" s="160">
        <f>BD_TS!B1769</f>
        <v>0</v>
      </c>
      <c r="F1770" s="161">
        <f>BD_TS!C1769</f>
        <v>0</v>
      </c>
      <c r="G1770" s="187">
        <f>BD_TS!H1769</f>
        <v>0</v>
      </c>
      <c r="H1770" s="158" t="str">
        <f>IF($A1770=0,"",IFERROR(INDEX(BD_Gestão!A:A,MATCH('Banco de Dados'!$B1770,BD_Gestão!$B:$B,0)),"erro"))</f>
        <v/>
      </c>
      <c r="I1770" s="162" t="str">
        <f>IF($A1770=0,"",IFERROR(INDEX(BD_Gestão!E:E,MATCH('Banco de Dados'!$B1770,BD_Gestão!$B:$B,0)),"erro"))</f>
        <v/>
      </c>
      <c r="J1770" s="186" t="str">
        <f>IF($A1770=0,"",IFERROR(INDEX(BD_Gestão!B:B,MATCH('Banco de Dados'!$B1770,BD_Gestão!$B:$B,0)),"erro"))</f>
        <v/>
      </c>
      <c r="K1770" s="158" t="str">
        <f>IF($A1770=0,"",IFERROR(INDEX(BD_Gestão!C:C,MATCH('Banco de Dados'!$B1770,BD_Gestão!$B:$B,0)),"erro"))</f>
        <v/>
      </c>
      <c r="L1770" s="158" t="str">
        <f>IF($A1770=0,"",IFERROR(INDEX(BD_Gestão!H:H,MATCH('Banco de Dados'!$B1770,BD_Gestão!$B:$B,0)),"erro"))</f>
        <v/>
      </c>
      <c r="M1770" s="161" t="str">
        <f>IF($A1770=0,"",IFERROR(INDEX(BD_Gestão!F:F,MATCH('Banco de Dados'!$B1770,BD_Gestão!$B:$B,0)),"erro"))</f>
        <v/>
      </c>
      <c r="N1770" s="161" t="str">
        <f>IF($A1770=0,"",IFERROR(INDEX(BD_Gestão!J:J,MATCH('Banco de Dados'!$B1770,BD_Gestão!$B:$B,0)),"erro"))</f>
        <v/>
      </c>
      <c r="O1770" s="164" t="str">
        <f>IF($A1770=0,"",IFERROR(INDEX(BD_Gestão!K:K,MATCH('Banco de Dados'!$B1770,BD_Gestão!$B:$B,0)),"erro"))</f>
        <v/>
      </c>
      <c r="P1770" s="169" t="str">
        <f t="shared" si="110"/>
        <v/>
      </c>
      <c r="Q1770" s="170" t="str">
        <f t="shared" si="111"/>
        <v/>
      </c>
      <c r="R1770" s="163" t="e">
        <f t="shared" si="108"/>
        <v>#VALUE!</v>
      </c>
      <c r="S1770" s="163" t="e">
        <f t="shared" si="109"/>
        <v>#VALUE!</v>
      </c>
      <c r="T1770" s="163" t="e">
        <f>INDEX(Controle!O:O,MATCH('Banco de Dados'!A1770,Controle!M:M,0))*E1770/100</f>
        <v>#N/A</v>
      </c>
    </row>
    <row r="1771" spans="1:20" hidden="1" x14ac:dyDescent="0.2">
      <c r="A1771" s="158">
        <f>BD_TS!A1770</f>
        <v>0</v>
      </c>
      <c r="B1771" s="158" t="str">
        <f>SUBSTITUTE(SUBSTITUTE(BD_TS!D1770," ",""),"-","/")</f>
        <v/>
      </c>
      <c r="C1771" s="158">
        <f>BD_TS!E1770</f>
        <v>0</v>
      </c>
      <c r="D1771" s="159">
        <f>BD_TS!F1770</f>
        <v>0</v>
      </c>
      <c r="E1771" s="160">
        <f>BD_TS!B1770</f>
        <v>0</v>
      </c>
      <c r="F1771" s="161">
        <f>BD_TS!C1770</f>
        <v>0</v>
      </c>
      <c r="G1771" s="187">
        <f>BD_TS!H1770</f>
        <v>0</v>
      </c>
      <c r="H1771" s="158" t="str">
        <f>IF($A1771=0,"",IFERROR(INDEX(BD_Gestão!A:A,MATCH('Banco de Dados'!$B1771,BD_Gestão!$B:$B,0)),"erro"))</f>
        <v/>
      </c>
      <c r="I1771" s="162" t="str">
        <f>IF($A1771=0,"",IFERROR(INDEX(BD_Gestão!E:E,MATCH('Banco de Dados'!$B1771,BD_Gestão!$B:$B,0)),"erro"))</f>
        <v/>
      </c>
      <c r="J1771" s="186" t="str">
        <f>IF($A1771=0,"",IFERROR(INDEX(BD_Gestão!B:B,MATCH('Banco de Dados'!$B1771,BD_Gestão!$B:$B,0)),"erro"))</f>
        <v/>
      </c>
      <c r="K1771" s="158" t="str">
        <f>IF($A1771=0,"",IFERROR(INDEX(BD_Gestão!C:C,MATCH('Banco de Dados'!$B1771,BD_Gestão!$B:$B,0)),"erro"))</f>
        <v/>
      </c>
      <c r="L1771" s="158" t="str">
        <f>IF($A1771=0,"",IFERROR(INDEX(BD_Gestão!H:H,MATCH('Banco de Dados'!$B1771,BD_Gestão!$B:$B,0)),"erro"))</f>
        <v/>
      </c>
      <c r="M1771" s="161" t="str">
        <f>IF($A1771=0,"",IFERROR(INDEX(BD_Gestão!F:F,MATCH('Banco de Dados'!$B1771,BD_Gestão!$B:$B,0)),"erro"))</f>
        <v/>
      </c>
      <c r="N1771" s="161" t="str">
        <f>IF($A1771=0,"",IFERROR(INDEX(BD_Gestão!J:J,MATCH('Banco de Dados'!$B1771,BD_Gestão!$B:$B,0)),"erro"))</f>
        <v/>
      </c>
      <c r="O1771" s="164" t="str">
        <f>IF($A1771=0,"",IFERROR(INDEX(BD_Gestão!K:K,MATCH('Banco de Dados'!$B1771,BD_Gestão!$B:$B,0)),"erro"))</f>
        <v/>
      </c>
      <c r="P1771" s="169" t="str">
        <f t="shared" si="110"/>
        <v/>
      </c>
      <c r="Q1771" s="170" t="str">
        <f t="shared" si="111"/>
        <v/>
      </c>
      <c r="R1771" s="163" t="e">
        <f t="shared" si="108"/>
        <v>#VALUE!</v>
      </c>
      <c r="S1771" s="163" t="e">
        <f t="shared" si="109"/>
        <v>#VALUE!</v>
      </c>
      <c r="T1771" s="163" t="e">
        <f>INDEX(Controle!O:O,MATCH('Banco de Dados'!A1771,Controle!M:M,0))*E1771/100</f>
        <v>#N/A</v>
      </c>
    </row>
    <row r="1772" spans="1:20" hidden="1" x14ac:dyDescent="0.2">
      <c r="A1772" s="158">
        <f>BD_TS!A1771</f>
        <v>0</v>
      </c>
      <c r="B1772" s="158" t="str">
        <f>SUBSTITUTE(SUBSTITUTE(BD_TS!D1771," ",""),"-","/")</f>
        <v/>
      </c>
      <c r="C1772" s="158">
        <f>BD_TS!E1771</f>
        <v>0</v>
      </c>
      <c r="D1772" s="159">
        <f>BD_TS!F1771</f>
        <v>0</v>
      </c>
      <c r="E1772" s="160">
        <f>BD_TS!B1771</f>
        <v>0</v>
      </c>
      <c r="F1772" s="161">
        <f>BD_TS!C1771</f>
        <v>0</v>
      </c>
      <c r="G1772" s="187">
        <f>BD_TS!H1771</f>
        <v>0</v>
      </c>
      <c r="H1772" s="158" t="str">
        <f>IF($A1772=0,"",IFERROR(INDEX(BD_Gestão!A:A,MATCH('Banco de Dados'!$B1772,BD_Gestão!$B:$B,0)),"erro"))</f>
        <v/>
      </c>
      <c r="I1772" s="162" t="str">
        <f>IF($A1772=0,"",IFERROR(INDEX(BD_Gestão!E:E,MATCH('Banco de Dados'!$B1772,BD_Gestão!$B:$B,0)),"erro"))</f>
        <v/>
      </c>
      <c r="J1772" s="186" t="str">
        <f>IF($A1772=0,"",IFERROR(INDEX(BD_Gestão!B:B,MATCH('Banco de Dados'!$B1772,BD_Gestão!$B:$B,0)),"erro"))</f>
        <v/>
      </c>
      <c r="K1772" s="158" t="str">
        <f>IF($A1772=0,"",IFERROR(INDEX(BD_Gestão!C:C,MATCH('Banco de Dados'!$B1772,BD_Gestão!$B:$B,0)),"erro"))</f>
        <v/>
      </c>
      <c r="L1772" s="158" t="str">
        <f>IF($A1772=0,"",IFERROR(INDEX(BD_Gestão!H:H,MATCH('Banco de Dados'!$B1772,BD_Gestão!$B:$B,0)),"erro"))</f>
        <v/>
      </c>
      <c r="M1772" s="161" t="str">
        <f>IF($A1772=0,"",IFERROR(INDEX(BD_Gestão!F:F,MATCH('Banco de Dados'!$B1772,BD_Gestão!$B:$B,0)),"erro"))</f>
        <v/>
      </c>
      <c r="N1772" s="161" t="str">
        <f>IF($A1772=0,"",IFERROR(INDEX(BD_Gestão!J:J,MATCH('Banco de Dados'!$B1772,BD_Gestão!$B:$B,0)),"erro"))</f>
        <v/>
      </c>
      <c r="O1772" s="164" t="str">
        <f>IF($A1772=0,"",IFERROR(INDEX(BD_Gestão!K:K,MATCH('Banco de Dados'!$B1772,BD_Gestão!$B:$B,0)),"erro"))</f>
        <v/>
      </c>
      <c r="P1772" s="169" t="str">
        <f t="shared" si="110"/>
        <v/>
      </c>
      <c r="Q1772" s="170" t="str">
        <f t="shared" si="111"/>
        <v/>
      </c>
      <c r="R1772" s="163" t="e">
        <f t="shared" si="108"/>
        <v>#VALUE!</v>
      </c>
      <c r="S1772" s="163" t="e">
        <f t="shared" si="109"/>
        <v>#VALUE!</v>
      </c>
      <c r="T1772" s="163" t="e">
        <f>INDEX(Controle!O:O,MATCH('Banco de Dados'!A1772,Controle!M:M,0))*E1772/100</f>
        <v>#N/A</v>
      </c>
    </row>
    <row r="1773" spans="1:20" hidden="1" x14ac:dyDescent="0.2">
      <c r="A1773" s="158">
        <f>BD_TS!A1772</f>
        <v>0</v>
      </c>
      <c r="B1773" s="158" t="str">
        <f>SUBSTITUTE(SUBSTITUTE(BD_TS!D1772," ",""),"-","/")</f>
        <v/>
      </c>
      <c r="C1773" s="158">
        <f>BD_TS!E1772</f>
        <v>0</v>
      </c>
      <c r="D1773" s="159">
        <f>BD_TS!F1772</f>
        <v>0</v>
      </c>
      <c r="E1773" s="160">
        <f>BD_TS!B1772</f>
        <v>0</v>
      </c>
      <c r="F1773" s="161">
        <f>BD_TS!C1772</f>
        <v>0</v>
      </c>
      <c r="G1773" s="187">
        <f>BD_TS!H1772</f>
        <v>0</v>
      </c>
      <c r="H1773" s="158" t="str">
        <f>IF($A1773=0,"",IFERROR(INDEX(BD_Gestão!A:A,MATCH('Banco de Dados'!$B1773,BD_Gestão!$B:$B,0)),"erro"))</f>
        <v/>
      </c>
      <c r="I1773" s="162" t="str">
        <f>IF($A1773=0,"",IFERROR(INDEX(BD_Gestão!E:E,MATCH('Banco de Dados'!$B1773,BD_Gestão!$B:$B,0)),"erro"))</f>
        <v/>
      </c>
      <c r="J1773" s="186" t="str">
        <f>IF($A1773=0,"",IFERROR(INDEX(BD_Gestão!B:B,MATCH('Banco de Dados'!$B1773,BD_Gestão!$B:$B,0)),"erro"))</f>
        <v/>
      </c>
      <c r="K1773" s="158" t="str">
        <f>IF($A1773=0,"",IFERROR(INDEX(BD_Gestão!C:C,MATCH('Banco de Dados'!$B1773,BD_Gestão!$B:$B,0)),"erro"))</f>
        <v/>
      </c>
      <c r="L1773" s="158" t="str">
        <f>IF($A1773=0,"",IFERROR(INDEX(BD_Gestão!H:H,MATCH('Banco de Dados'!$B1773,BD_Gestão!$B:$B,0)),"erro"))</f>
        <v/>
      </c>
      <c r="M1773" s="161" t="str">
        <f>IF($A1773=0,"",IFERROR(INDEX(BD_Gestão!F:F,MATCH('Banco de Dados'!$B1773,BD_Gestão!$B:$B,0)),"erro"))</f>
        <v/>
      </c>
      <c r="N1773" s="161" t="str">
        <f>IF($A1773=0,"",IFERROR(INDEX(BD_Gestão!J:J,MATCH('Banco de Dados'!$B1773,BD_Gestão!$B:$B,0)),"erro"))</f>
        <v/>
      </c>
      <c r="O1773" s="164" t="str">
        <f>IF($A1773=0,"",IFERROR(INDEX(BD_Gestão!K:K,MATCH('Banco de Dados'!$B1773,BD_Gestão!$B:$B,0)),"erro"))</f>
        <v/>
      </c>
      <c r="P1773" s="169" t="str">
        <f t="shared" si="110"/>
        <v/>
      </c>
      <c r="Q1773" s="170" t="str">
        <f t="shared" si="111"/>
        <v/>
      </c>
      <c r="R1773" s="163" t="e">
        <f t="shared" si="108"/>
        <v>#VALUE!</v>
      </c>
      <c r="S1773" s="163" t="e">
        <f t="shared" si="109"/>
        <v>#VALUE!</v>
      </c>
      <c r="T1773" s="163" t="e">
        <f>INDEX(Controle!O:O,MATCH('Banco de Dados'!A1773,Controle!M:M,0))*E1773/100</f>
        <v>#N/A</v>
      </c>
    </row>
    <row r="1774" spans="1:20" hidden="1" x14ac:dyDescent="0.2">
      <c r="A1774" s="158">
        <f>BD_TS!A1773</f>
        <v>0</v>
      </c>
      <c r="B1774" s="158" t="str">
        <f>SUBSTITUTE(SUBSTITUTE(BD_TS!D1773," ",""),"-","/")</f>
        <v/>
      </c>
      <c r="C1774" s="158">
        <f>BD_TS!E1773</f>
        <v>0</v>
      </c>
      <c r="D1774" s="159">
        <f>BD_TS!F1773</f>
        <v>0</v>
      </c>
      <c r="E1774" s="160">
        <f>BD_TS!B1773</f>
        <v>0</v>
      </c>
      <c r="F1774" s="161">
        <f>BD_TS!C1773</f>
        <v>0</v>
      </c>
      <c r="G1774" s="187">
        <f>BD_TS!H1773</f>
        <v>0</v>
      </c>
      <c r="H1774" s="158" t="str">
        <f>IF($A1774=0,"",IFERROR(INDEX(BD_Gestão!A:A,MATCH('Banco de Dados'!$B1774,BD_Gestão!$B:$B,0)),"erro"))</f>
        <v/>
      </c>
      <c r="I1774" s="162" t="str">
        <f>IF($A1774=0,"",IFERROR(INDEX(BD_Gestão!E:E,MATCH('Banco de Dados'!$B1774,BD_Gestão!$B:$B,0)),"erro"))</f>
        <v/>
      </c>
      <c r="J1774" s="186" t="str">
        <f>IF($A1774=0,"",IFERROR(INDEX(BD_Gestão!B:B,MATCH('Banco de Dados'!$B1774,BD_Gestão!$B:$B,0)),"erro"))</f>
        <v/>
      </c>
      <c r="K1774" s="158" t="str">
        <f>IF($A1774=0,"",IFERROR(INDEX(BD_Gestão!C:C,MATCH('Banco de Dados'!$B1774,BD_Gestão!$B:$B,0)),"erro"))</f>
        <v/>
      </c>
      <c r="L1774" s="158" t="str">
        <f>IF($A1774=0,"",IFERROR(INDEX(BD_Gestão!H:H,MATCH('Banco de Dados'!$B1774,BD_Gestão!$B:$B,0)),"erro"))</f>
        <v/>
      </c>
      <c r="M1774" s="161" t="str">
        <f>IF($A1774=0,"",IFERROR(INDEX(BD_Gestão!F:F,MATCH('Banco de Dados'!$B1774,BD_Gestão!$B:$B,0)),"erro"))</f>
        <v/>
      </c>
      <c r="N1774" s="161" t="str">
        <f>IF($A1774=0,"",IFERROR(INDEX(BD_Gestão!J:J,MATCH('Banco de Dados'!$B1774,BD_Gestão!$B:$B,0)),"erro"))</f>
        <v/>
      </c>
      <c r="O1774" s="164" t="str">
        <f>IF($A1774=0,"",IFERROR(INDEX(BD_Gestão!K:K,MATCH('Banco de Dados'!$B1774,BD_Gestão!$B:$B,0)),"erro"))</f>
        <v/>
      </c>
      <c r="P1774" s="169" t="str">
        <f t="shared" si="110"/>
        <v/>
      </c>
      <c r="Q1774" s="170" t="str">
        <f t="shared" si="111"/>
        <v/>
      </c>
      <c r="R1774" s="163" t="e">
        <f t="shared" si="108"/>
        <v>#VALUE!</v>
      </c>
      <c r="S1774" s="163" t="e">
        <f t="shared" si="109"/>
        <v>#VALUE!</v>
      </c>
      <c r="T1774" s="163" t="e">
        <f>INDEX(Controle!O:O,MATCH('Banco de Dados'!A1774,Controle!M:M,0))*E1774/100</f>
        <v>#N/A</v>
      </c>
    </row>
    <row r="1775" spans="1:20" hidden="1" x14ac:dyDescent="0.2">
      <c r="A1775" s="158">
        <f>BD_TS!A1774</f>
        <v>0</v>
      </c>
      <c r="B1775" s="158" t="str">
        <f>SUBSTITUTE(SUBSTITUTE(BD_TS!D1774," ",""),"-","/")</f>
        <v/>
      </c>
      <c r="C1775" s="158">
        <f>BD_TS!E1774</f>
        <v>0</v>
      </c>
      <c r="D1775" s="159">
        <f>BD_TS!F1774</f>
        <v>0</v>
      </c>
      <c r="E1775" s="160">
        <f>BD_TS!B1774</f>
        <v>0</v>
      </c>
      <c r="F1775" s="161">
        <f>BD_TS!C1774</f>
        <v>0</v>
      </c>
      <c r="G1775" s="187">
        <f>BD_TS!H1774</f>
        <v>0</v>
      </c>
      <c r="H1775" s="158" t="str">
        <f>IF($A1775=0,"",IFERROR(INDEX(BD_Gestão!A:A,MATCH('Banco de Dados'!$B1775,BD_Gestão!$B:$B,0)),"erro"))</f>
        <v/>
      </c>
      <c r="I1775" s="162" t="str">
        <f>IF($A1775=0,"",IFERROR(INDEX(BD_Gestão!E:E,MATCH('Banco de Dados'!$B1775,BD_Gestão!$B:$B,0)),"erro"))</f>
        <v/>
      </c>
      <c r="J1775" s="186" t="str">
        <f>IF($A1775=0,"",IFERROR(INDEX(BD_Gestão!B:B,MATCH('Banco de Dados'!$B1775,BD_Gestão!$B:$B,0)),"erro"))</f>
        <v/>
      </c>
      <c r="K1775" s="158" t="str">
        <f>IF($A1775=0,"",IFERROR(INDEX(BD_Gestão!C:C,MATCH('Banco de Dados'!$B1775,BD_Gestão!$B:$B,0)),"erro"))</f>
        <v/>
      </c>
      <c r="L1775" s="158" t="str">
        <f>IF($A1775=0,"",IFERROR(INDEX(BD_Gestão!H:H,MATCH('Banco de Dados'!$B1775,BD_Gestão!$B:$B,0)),"erro"))</f>
        <v/>
      </c>
      <c r="M1775" s="161" t="str">
        <f>IF($A1775=0,"",IFERROR(INDEX(BD_Gestão!F:F,MATCH('Banco de Dados'!$B1775,BD_Gestão!$B:$B,0)),"erro"))</f>
        <v/>
      </c>
      <c r="N1775" s="161" t="str">
        <f>IF($A1775=0,"",IFERROR(INDEX(BD_Gestão!J:J,MATCH('Banco de Dados'!$B1775,BD_Gestão!$B:$B,0)),"erro"))</f>
        <v/>
      </c>
      <c r="O1775" s="164" t="str">
        <f>IF($A1775=0,"",IFERROR(INDEX(BD_Gestão!K:K,MATCH('Banco de Dados'!$B1775,BD_Gestão!$B:$B,0)),"erro"))</f>
        <v/>
      </c>
      <c r="P1775" s="169" t="str">
        <f t="shared" si="110"/>
        <v/>
      </c>
      <c r="Q1775" s="170" t="str">
        <f t="shared" si="111"/>
        <v/>
      </c>
      <c r="R1775" s="163" t="e">
        <f t="shared" si="108"/>
        <v>#VALUE!</v>
      </c>
      <c r="S1775" s="163" t="e">
        <f t="shared" si="109"/>
        <v>#VALUE!</v>
      </c>
      <c r="T1775" s="163" t="e">
        <f>INDEX(Controle!O:O,MATCH('Banco de Dados'!A1775,Controle!M:M,0))*E1775/100</f>
        <v>#N/A</v>
      </c>
    </row>
    <row r="1776" spans="1:20" hidden="1" x14ac:dyDescent="0.2">
      <c r="A1776" s="158">
        <f>BD_TS!A1775</f>
        <v>0</v>
      </c>
      <c r="B1776" s="158" t="str">
        <f>SUBSTITUTE(SUBSTITUTE(BD_TS!D1775," ",""),"-","/")</f>
        <v/>
      </c>
      <c r="C1776" s="158">
        <f>BD_TS!E1775</f>
        <v>0</v>
      </c>
      <c r="D1776" s="159">
        <f>BD_TS!F1775</f>
        <v>0</v>
      </c>
      <c r="E1776" s="160">
        <f>BD_TS!B1775</f>
        <v>0</v>
      </c>
      <c r="F1776" s="161">
        <f>BD_TS!C1775</f>
        <v>0</v>
      </c>
      <c r="G1776" s="187">
        <f>BD_TS!H1775</f>
        <v>0</v>
      </c>
      <c r="H1776" s="158" t="str">
        <f>IF($A1776=0,"",IFERROR(INDEX(BD_Gestão!A:A,MATCH('Banco de Dados'!$B1776,BD_Gestão!$B:$B,0)),"erro"))</f>
        <v/>
      </c>
      <c r="I1776" s="162" t="str">
        <f>IF($A1776=0,"",IFERROR(INDEX(BD_Gestão!E:E,MATCH('Banco de Dados'!$B1776,BD_Gestão!$B:$B,0)),"erro"))</f>
        <v/>
      </c>
      <c r="J1776" s="186" t="str">
        <f>IF($A1776=0,"",IFERROR(INDEX(BD_Gestão!B:B,MATCH('Banco de Dados'!$B1776,BD_Gestão!$B:$B,0)),"erro"))</f>
        <v/>
      </c>
      <c r="K1776" s="158" t="str">
        <f>IF($A1776=0,"",IFERROR(INDEX(BD_Gestão!C:C,MATCH('Banco de Dados'!$B1776,BD_Gestão!$B:$B,0)),"erro"))</f>
        <v/>
      </c>
      <c r="L1776" s="158" t="str">
        <f>IF($A1776=0,"",IFERROR(INDEX(BD_Gestão!H:H,MATCH('Banco de Dados'!$B1776,BD_Gestão!$B:$B,0)),"erro"))</f>
        <v/>
      </c>
      <c r="M1776" s="161" t="str">
        <f>IF($A1776=0,"",IFERROR(INDEX(BD_Gestão!F:F,MATCH('Banco de Dados'!$B1776,BD_Gestão!$B:$B,0)),"erro"))</f>
        <v/>
      </c>
      <c r="N1776" s="161" t="str">
        <f>IF($A1776=0,"",IFERROR(INDEX(BD_Gestão!J:J,MATCH('Banco de Dados'!$B1776,BD_Gestão!$B:$B,0)),"erro"))</f>
        <v/>
      </c>
      <c r="O1776" s="164" t="str">
        <f>IF($A1776=0,"",IFERROR(INDEX(BD_Gestão!K:K,MATCH('Banco de Dados'!$B1776,BD_Gestão!$B:$B,0)),"erro"))</f>
        <v/>
      </c>
      <c r="P1776" s="169" t="str">
        <f t="shared" si="110"/>
        <v/>
      </c>
      <c r="Q1776" s="170" t="str">
        <f t="shared" si="111"/>
        <v/>
      </c>
      <c r="R1776" s="163" t="e">
        <f t="shared" si="108"/>
        <v>#VALUE!</v>
      </c>
      <c r="S1776" s="163" t="e">
        <f t="shared" si="109"/>
        <v>#VALUE!</v>
      </c>
      <c r="T1776" s="163" t="e">
        <f>INDEX(Controle!O:O,MATCH('Banco de Dados'!A1776,Controle!M:M,0))*E1776/100</f>
        <v>#N/A</v>
      </c>
    </row>
    <row r="1777" spans="1:20" hidden="1" x14ac:dyDescent="0.2">
      <c r="A1777" s="158">
        <f>BD_TS!A1776</f>
        <v>0</v>
      </c>
      <c r="B1777" s="158" t="str">
        <f>SUBSTITUTE(SUBSTITUTE(BD_TS!D1776," ",""),"-","/")</f>
        <v/>
      </c>
      <c r="C1777" s="158">
        <f>BD_TS!E1776</f>
        <v>0</v>
      </c>
      <c r="D1777" s="159">
        <f>BD_TS!F1776</f>
        <v>0</v>
      </c>
      <c r="E1777" s="160">
        <f>BD_TS!B1776</f>
        <v>0</v>
      </c>
      <c r="F1777" s="161">
        <f>BD_TS!C1776</f>
        <v>0</v>
      </c>
      <c r="G1777" s="187">
        <f>BD_TS!H1776</f>
        <v>0</v>
      </c>
      <c r="H1777" s="158" t="str">
        <f>IF($A1777=0,"",IFERROR(INDEX(BD_Gestão!A:A,MATCH('Banco de Dados'!$B1777,BD_Gestão!$B:$B,0)),"erro"))</f>
        <v/>
      </c>
      <c r="I1777" s="162" t="str">
        <f>IF($A1777=0,"",IFERROR(INDEX(BD_Gestão!E:E,MATCH('Banco de Dados'!$B1777,BD_Gestão!$B:$B,0)),"erro"))</f>
        <v/>
      </c>
      <c r="J1777" s="186" t="str">
        <f>IF($A1777=0,"",IFERROR(INDEX(BD_Gestão!B:B,MATCH('Banco de Dados'!$B1777,BD_Gestão!$B:$B,0)),"erro"))</f>
        <v/>
      </c>
      <c r="K1777" s="158" t="str">
        <f>IF($A1777=0,"",IFERROR(INDEX(BD_Gestão!C:C,MATCH('Banco de Dados'!$B1777,BD_Gestão!$B:$B,0)),"erro"))</f>
        <v/>
      </c>
      <c r="L1777" s="158" t="str">
        <f>IF($A1777=0,"",IFERROR(INDEX(BD_Gestão!H:H,MATCH('Banco de Dados'!$B1777,BD_Gestão!$B:$B,0)),"erro"))</f>
        <v/>
      </c>
      <c r="M1777" s="161" t="str">
        <f>IF($A1777=0,"",IFERROR(INDEX(BD_Gestão!F:F,MATCH('Banco de Dados'!$B1777,BD_Gestão!$B:$B,0)),"erro"))</f>
        <v/>
      </c>
      <c r="N1777" s="161" t="str">
        <f>IF($A1777=0,"",IFERROR(INDEX(BD_Gestão!J:J,MATCH('Banco de Dados'!$B1777,BD_Gestão!$B:$B,0)),"erro"))</f>
        <v/>
      </c>
      <c r="O1777" s="164" t="str">
        <f>IF($A1777=0,"",IFERROR(INDEX(BD_Gestão!K:K,MATCH('Banco de Dados'!$B1777,BD_Gestão!$B:$B,0)),"erro"))</f>
        <v/>
      </c>
      <c r="P1777" s="169" t="str">
        <f t="shared" si="110"/>
        <v/>
      </c>
      <c r="Q1777" s="170" t="str">
        <f t="shared" si="111"/>
        <v/>
      </c>
      <c r="R1777" s="163" t="e">
        <f t="shared" si="108"/>
        <v>#VALUE!</v>
      </c>
      <c r="S1777" s="163" t="e">
        <f t="shared" si="109"/>
        <v>#VALUE!</v>
      </c>
      <c r="T1777" s="163" t="e">
        <f>INDEX(Controle!O:O,MATCH('Banco de Dados'!A1777,Controle!M:M,0))*E1777/100</f>
        <v>#N/A</v>
      </c>
    </row>
    <row r="1778" spans="1:20" hidden="1" x14ac:dyDescent="0.2">
      <c r="A1778" s="158">
        <f>BD_TS!A1777</f>
        <v>0</v>
      </c>
      <c r="B1778" s="158" t="str">
        <f>SUBSTITUTE(SUBSTITUTE(BD_TS!D1777," ",""),"-","/")</f>
        <v/>
      </c>
      <c r="C1778" s="158">
        <f>BD_TS!E1777</f>
        <v>0</v>
      </c>
      <c r="D1778" s="159">
        <f>BD_TS!F1777</f>
        <v>0</v>
      </c>
      <c r="E1778" s="160">
        <f>BD_TS!B1777</f>
        <v>0</v>
      </c>
      <c r="F1778" s="161">
        <f>BD_TS!C1777</f>
        <v>0</v>
      </c>
      <c r="G1778" s="187">
        <f>BD_TS!H1777</f>
        <v>0</v>
      </c>
      <c r="H1778" s="158" t="str">
        <f>IF($A1778=0,"",IFERROR(INDEX(BD_Gestão!A:A,MATCH('Banco de Dados'!$B1778,BD_Gestão!$B:$B,0)),"erro"))</f>
        <v/>
      </c>
      <c r="I1778" s="162" t="str">
        <f>IF($A1778=0,"",IFERROR(INDEX(BD_Gestão!E:E,MATCH('Banco de Dados'!$B1778,BD_Gestão!$B:$B,0)),"erro"))</f>
        <v/>
      </c>
      <c r="J1778" s="186" t="str">
        <f>IF($A1778=0,"",IFERROR(INDEX(BD_Gestão!B:B,MATCH('Banco de Dados'!$B1778,BD_Gestão!$B:$B,0)),"erro"))</f>
        <v/>
      </c>
      <c r="K1778" s="158" t="str">
        <f>IF($A1778=0,"",IFERROR(INDEX(BD_Gestão!C:C,MATCH('Banco de Dados'!$B1778,BD_Gestão!$B:$B,0)),"erro"))</f>
        <v/>
      </c>
      <c r="L1778" s="158" t="str">
        <f>IF($A1778=0,"",IFERROR(INDEX(BD_Gestão!H:H,MATCH('Banco de Dados'!$B1778,BD_Gestão!$B:$B,0)),"erro"))</f>
        <v/>
      </c>
      <c r="M1778" s="161" t="str">
        <f>IF($A1778=0,"",IFERROR(INDEX(BD_Gestão!F:F,MATCH('Banco de Dados'!$B1778,BD_Gestão!$B:$B,0)),"erro"))</f>
        <v/>
      </c>
      <c r="N1778" s="161" t="str">
        <f>IF($A1778=0,"",IFERROR(INDEX(BD_Gestão!J:J,MATCH('Banco de Dados'!$B1778,BD_Gestão!$B:$B,0)),"erro"))</f>
        <v/>
      </c>
      <c r="O1778" s="164" t="str">
        <f>IF($A1778=0,"",IFERROR(INDEX(BD_Gestão!K:K,MATCH('Banco de Dados'!$B1778,BD_Gestão!$B:$B,0)),"erro"))</f>
        <v/>
      </c>
      <c r="P1778" s="169" t="str">
        <f t="shared" si="110"/>
        <v/>
      </c>
      <c r="Q1778" s="170" t="str">
        <f t="shared" si="111"/>
        <v/>
      </c>
      <c r="R1778" s="163" t="e">
        <f t="shared" si="108"/>
        <v>#VALUE!</v>
      </c>
      <c r="S1778" s="163" t="e">
        <f t="shared" si="109"/>
        <v>#VALUE!</v>
      </c>
      <c r="T1778" s="163" t="e">
        <f>INDEX(Controle!O:O,MATCH('Banco de Dados'!A1778,Controle!M:M,0))*E1778/100</f>
        <v>#N/A</v>
      </c>
    </row>
    <row r="1779" spans="1:20" hidden="1" x14ac:dyDescent="0.2">
      <c r="A1779" s="158">
        <f>BD_TS!A1778</f>
        <v>0</v>
      </c>
      <c r="B1779" s="158" t="str">
        <f>SUBSTITUTE(SUBSTITUTE(BD_TS!D1778," ",""),"-","/")</f>
        <v/>
      </c>
      <c r="C1779" s="158">
        <f>BD_TS!E1778</f>
        <v>0</v>
      </c>
      <c r="D1779" s="159">
        <f>BD_TS!F1778</f>
        <v>0</v>
      </c>
      <c r="E1779" s="160">
        <f>BD_TS!B1778</f>
        <v>0</v>
      </c>
      <c r="F1779" s="161">
        <f>BD_TS!C1778</f>
        <v>0</v>
      </c>
      <c r="G1779" s="187">
        <f>BD_TS!H1778</f>
        <v>0</v>
      </c>
      <c r="H1779" s="158" t="str">
        <f>IF($A1779=0,"",IFERROR(INDEX(BD_Gestão!A:A,MATCH('Banco de Dados'!$B1779,BD_Gestão!$B:$B,0)),"erro"))</f>
        <v/>
      </c>
      <c r="I1779" s="162" t="str">
        <f>IF($A1779=0,"",IFERROR(INDEX(BD_Gestão!E:E,MATCH('Banco de Dados'!$B1779,BD_Gestão!$B:$B,0)),"erro"))</f>
        <v/>
      </c>
      <c r="J1779" s="186" t="str">
        <f>IF($A1779=0,"",IFERROR(INDEX(BD_Gestão!B:B,MATCH('Banco de Dados'!$B1779,BD_Gestão!$B:$B,0)),"erro"))</f>
        <v/>
      </c>
      <c r="K1779" s="158" t="str">
        <f>IF($A1779=0,"",IFERROR(INDEX(BD_Gestão!C:C,MATCH('Banco de Dados'!$B1779,BD_Gestão!$B:$B,0)),"erro"))</f>
        <v/>
      </c>
      <c r="L1779" s="158" t="str">
        <f>IF($A1779=0,"",IFERROR(INDEX(BD_Gestão!H:H,MATCH('Banco de Dados'!$B1779,BD_Gestão!$B:$B,0)),"erro"))</f>
        <v/>
      </c>
      <c r="M1779" s="161" t="str">
        <f>IF($A1779=0,"",IFERROR(INDEX(BD_Gestão!F:F,MATCH('Banco de Dados'!$B1779,BD_Gestão!$B:$B,0)),"erro"))</f>
        <v/>
      </c>
      <c r="N1779" s="161" t="str">
        <f>IF($A1779=0,"",IFERROR(INDEX(BD_Gestão!J:J,MATCH('Banco de Dados'!$B1779,BD_Gestão!$B:$B,0)),"erro"))</f>
        <v/>
      </c>
      <c r="O1779" s="164" t="str">
        <f>IF($A1779=0,"",IFERROR(INDEX(BD_Gestão!K:K,MATCH('Banco de Dados'!$B1779,BD_Gestão!$B:$B,0)),"erro"))</f>
        <v/>
      </c>
      <c r="P1779" s="169" t="str">
        <f t="shared" si="110"/>
        <v/>
      </c>
      <c r="Q1779" s="170" t="str">
        <f t="shared" si="111"/>
        <v/>
      </c>
      <c r="R1779" s="163" t="e">
        <f t="shared" si="108"/>
        <v>#VALUE!</v>
      </c>
      <c r="S1779" s="163" t="e">
        <f t="shared" si="109"/>
        <v>#VALUE!</v>
      </c>
      <c r="T1779" s="163" t="e">
        <f>INDEX(Controle!O:O,MATCH('Banco de Dados'!A1779,Controle!M:M,0))*E1779/100</f>
        <v>#N/A</v>
      </c>
    </row>
    <row r="1780" spans="1:20" hidden="1" x14ac:dyDescent="0.2">
      <c r="A1780" s="158">
        <f>BD_TS!A1779</f>
        <v>0</v>
      </c>
      <c r="B1780" s="158" t="str">
        <f>SUBSTITUTE(SUBSTITUTE(BD_TS!D1779," ",""),"-","/")</f>
        <v/>
      </c>
      <c r="C1780" s="158">
        <f>BD_TS!E1779</f>
        <v>0</v>
      </c>
      <c r="D1780" s="159">
        <f>BD_TS!F1779</f>
        <v>0</v>
      </c>
      <c r="E1780" s="160">
        <f>BD_TS!B1779</f>
        <v>0</v>
      </c>
      <c r="F1780" s="161">
        <f>BD_TS!C1779</f>
        <v>0</v>
      </c>
      <c r="G1780" s="187">
        <f>BD_TS!H1779</f>
        <v>0</v>
      </c>
      <c r="H1780" s="158" t="str">
        <f>IF($A1780=0,"",IFERROR(INDEX(BD_Gestão!A:A,MATCH('Banco de Dados'!$B1780,BD_Gestão!$B:$B,0)),"erro"))</f>
        <v/>
      </c>
      <c r="I1780" s="162" t="str">
        <f>IF($A1780=0,"",IFERROR(INDEX(BD_Gestão!E:E,MATCH('Banco de Dados'!$B1780,BD_Gestão!$B:$B,0)),"erro"))</f>
        <v/>
      </c>
      <c r="J1780" s="186" t="str">
        <f>IF($A1780=0,"",IFERROR(INDEX(BD_Gestão!B:B,MATCH('Banco de Dados'!$B1780,BD_Gestão!$B:$B,0)),"erro"))</f>
        <v/>
      </c>
      <c r="K1780" s="158" t="str">
        <f>IF($A1780=0,"",IFERROR(INDEX(BD_Gestão!C:C,MATCH('Banco de Dados'!$B1780,BD_Gestão!$B:$B,0)),"erro"))</f>
        <v/>
      </c>
      <c r="L1780" s="158" t="str">
        <f>IF($A1780=0,"",IFERROR(INDEX(BD_Gestão!H:H,MATCH('Banco de Dados'!$B1780,BD_Gestão!$B:$B,0)),"erro"))</f>
        <v/>
      </c>
      <c r="M1780" s="161" t="str">
        <f>IF($A1780=0,"",IFERROR(INDEX(BD_Gestão!F:F,MATCH('Banco de Dados'!$B1780,BD_Gestão!$B:$B,0)),"erro"))</f>
        <v/>
      </c>
      <c r="N1780" s="161" t="str">
        <f>IF($A1780=0,"",IFERROR(INDEX(BD_Gestão!J:J,MATCH('Banco de Dados'!$B1780,BD_Gestão!$B:$B,0)),"erro"))</f>
        <v/>
      </c>
      <c r="O1780" s="164" t="str">
        <f>IF($A1780=0,"",IFERROR(INDEX(BD_Gestão!K:K,MATCH('Banco de Dados'!$B1780,BD_Gestão!$B:$B,0)),"erro"))</f>
        <v/>
      </c>
      <c r="P1780" s="169" t="str">
        <f t="shared" si="110"/>
        <v/>
      </c>
      <c r="Q1780" s="170" t="str">
        <f t="shared" si="111"/>
        <v/>
      </c>
      <c r="R1780" s="163" t="e">
        <f t="shared" si="108"/>
        <v>#VALUE!</v>
      </c>
      <c r="S1780" s="163" t="e">
        <f t="shared" si="109"/>
        <v>#VALUE!</v>
      </c>
      <c r="T1780" s="163" t="e">
        <f>INDEX(Controle!O:O,MATCH('Banco de Dados'!A1780,Controle!M:M,0))*E1780/100</f>
        <v>#N/A</v>
      </c>
    </row>
    <row r="1781" spans="1:20" hidden="1" x14ac:dyDescent="0.2">
      <c r="A1781" s="158">
        <f>BD_TS!A1780</f>
        <v>0</v>
      </c>
      <c r="B1781" s="158" t="str">
        <f>SUBSTITUTE(SUBSTITUTE(BD_TS!D1780," ",""),"-","/")</f>
        <v/>
      </c>
      <c r="C1781" s="158">
        <f>BD_TS!E1780</f>
        <v>0</v>
      </c>
      <c r="D1781" s="159">
        <f>BD_TS!F1780</f>
        <v>0</v>
      </c>
      <c r="E1781" s="160">
        <f>BD_TS!B1780</f>
        <v>0</v>
      </c>
      <c r="F1781" s="161">
        <f>BD_TS!C1780</f>
        <v>0</v>
      </c>
      <c r="G1781" s="187">
        <f>BD_TS!H1780</f>
        <v>0</v>
      </c>
      <c r="H1781" s="158" t="str">
        <f>IF($A1781=0,"",IFERROR(INDEX(BD_Gestão!A:A,MATCH('Banco de Dados'!$B1781,BD_Gestão!$B:$B,0)),"erro"))</f>
        <v/>
      </c>
      <c r="I1781" s="162" t="str">
        <f>IF($A1781=0,"",IFERROR(INDEX(BD_Gestão!E:E,MATCH('Banco de Dados'!$B1781,BD_Gestão!$B:$B,0)),"erro"))</f>
        <v/>
      </c>
      <c r="J1781" s="186" t="str">
        <f>IF($A1781=0,"",IFERROR(INDEX(BD_Gestão!B:B,MATCH('Banco de Dados'!$B1781,BD_Gestão!$B:$B,0)),"erro"))</f>
        <v/>
      </c>
      <c r="K1781" s="158" t="str">
        <f>IF($A1781=0,"",IFERROR(INDEX(BD_Gestão!C:C,MATCH('Banco de Dados'!$B1781,BD_Gestão!$B:$B,0)),"erro"))</f>
        <v/>
      </c>
      <c r="L1781" s="158" t="str">
        <f>IF($A1781=0,"",IFERROR(INDEX(BD_Gestão!H:H,MATCH('Banco de Dados'!$B1781,BD_Gestão!$B:$B,0)),"erro"))</f>
        <v/>
      </c>
      <c r="M1781" s="161" t="str">
        <f>IF($A1781=0,"",IFERROR(INDEX(BD_Gestão!F:F,MATCH('Banco de Dados'!$B1781,BD_Gestão!$B:$B,0)),"erro"))</f>
        <v/>
      </c>
      <c r="N1781" s="161" t="str">
        <f>IF($A1781=0,"",IFERROR(INDEX(BD_Gestão!J:J,MATCH('Banco de Dados'!$B1781,BD_Gestão!$B:$B,0)),"erro"))</f>
        <v/>
      </c>
      <c r="O1781" s="164" t="str">
        <f>IF($A1781=0,"",IFERROR(INDEX(BD_Gestão!K:K,MATCH('Banco de Dados'!$B1781,BD_Gestão!$B:$B,0)),"erro"))</f>
        <v/>
      </c>
      <c r="P1781" s="169" t="str">
        <f t="shared" si="110"/>
        <v/>
      </c>
      <c r="Q1781" s="170" t="str">
        <f t="shared" si="111"/>
        <v/>
      </c>
      <c r="R1781" s="163" t="e">
        <f t="shared" si="108"/>
        <v>#VALUE!</v>
      </c>
      <c r="S1781" s="163" t="e">
        <f t="shared" si="109"/>
        <v>#VALUE!</v>
      </c>
      <c r="T1781" s="163" t="e">
        <f>INDEX(Controle!O:O,MATCH('Banco de Dados'!A1781,Controle!M:M,0))*E1781/100</f>
        <v>#N/A</v>
      </c>
    </row>
    <row r="1782" spans="1:20" hidden="1" x14ac:dyDescent="0.2">
      <c r="A1782" s="158">
        <f>BD_TS!A1781</f>
        <v>0</v>
      </c>
      <c r="B1782" s="158" t="str">
        <f>SUBSTITUTE(SUBSTITUTE(BD_TS!D1781," ",""),"-","/")</f>
        <v/>
      </c>
      <c r="C1782" s="158">
        <f>BD_TS!E1781</f>
        <v>0</v>
      </c>
      <c r="D1782" s="159">
        <f>BD_TS!F1781</f>
        <v>0</v>
      </c>
      <c r="E1782" s="160">
        <f>BD_TS!B1781</f>
        <v>0</v>
      </c>
      <c r="F1782" s="161">
        <f>BD_TS!C1781</f>
        <v>0</v>
      </c>
      <c r="G1782" s="187">
        <f>BD_TS!H1781</f>
        <v>0</v>
      </c>
      <c r="H1782" s="158" t="str">
        <f>IF($A1782=0,"",IFERROR(INDEX(BD_Gestão!A:A,MATCH('Banco de Dados'!$B1782,BD_Gestão!$B:$B,0)),"erro"))</f>
        <v/>
      </c>
      <c r="I1782" s="162" t="str">
        <f>IF($A1782=0,"",IFERROR(INDEX(BD_Gestão!E:E,MATCH('Banco de Dados'!$B1782,BD_Gestão!$B:$B,0)),"erro"))</f>
        <v/>
      </c>
      <c r="J1782" s="186" t="str">
        <f>IF($A1782=0,"",IFERROR(INDEX(BD_Gestão!B:B,MATCH('Banco de Dados'!$B1782,BD_Gestão!$B:$B,0)),"erro"))</f>
        <v/>
      </c>
      <c r="K1782" s="158" t="str">
        <f>IF($A1782=0,"",IFERROR(INDEX(BD_Gestão!C:C,MATCH('Banco de Dados'!$B1782,BD_Gestão!$B:$B,0)),"erro"))</f>
        <v/>
      </c>
      <c r="L1782" s="158" t="str">
        <f>IF($A1782=0,"",IFERROR(INDEX(BD_Gestão!H:H,MATCH('Banco de Dados'!$B1782,BD_Gestão!$B:$B,0)),"erro"))</f>
        <v/>
      </c>
      <c r="M1782" s="161" t="str">
        <f>IF($A1782=0,"",IFERROR(INDEX(BD_Gestão!F:F,MATCH('Banco de Dados'!$B1782,BD_Gestão!$B:$B,0)),"erro"))</f>
        <v/>
      </c>
      <c r="N1782" s="161" t="str">
        <f>IF($A1782=0,"",IFERROR(INDEX(BD_Gestão!J:J,MATCH('Banco de Dados'!$B1782,BD_Gestão!$B:$B,0)),"erro"))</f>
        <v/>
      </c>
      <c r="O1782" s="164" t="str">
        <f>IF($A1782=0,"",IFERROR(INDEX(BD_Gestão!K:K,MATCH('Banco de Dados'!$B1782,BD_Gestão!$B:$B,0)),"erro"))</f>
        <v/>
      </c>
      <c r="P1782" s="169" t="str">
        <f t="shared" si="110"/>
        <v/>
      </c>
      <c r="Q1782" s="170" t="str">
        <f t="shared" si="111"/>
        <v/>
      </c>
      <c r="R1782" s="163" t="e">
        <f t="shared" si="108"/>
        <v>#VALUE!</v>
      </c>
      <c r="S1782" s="163" t="e">
        <f t="shared" si="109"/>
        <v>#VALUE!</v>
      </c>
      <c r="T1782" s="163" t="e">
        <f>INDEX(Controle!O:O,MATCH('Banco de Dados'!A1782,Controle!M:M,0))*E1782/100</f>
        <v>#N/A</v>
      </c>
    </row>
    <row r="1783" spans="1:20" hidden="1" x14ac:dyDescent="0.2">
      <c r="A1783" s="158">
        <f>BD_TS!A1782</f>
        <v>0</v>
      </c>
      <c r="B1783" s="158" t="str">
        <f>SUBSTITUTE(SUBSTITUTE(BD_TS!D1782," ",""),"-","/")</f>
        <v/>
      </c>
      <c r="C1783" s="158">
        <f>BD_TS!E1782</f>
        <v>0</v>
      </c>
      <c r="D1783" s="159">
        <f>BD_TS!F1782</f>
        <v>0</v>
      </c>
      <c r="E1783" s="160">
        <f>BD_TS!B1782</f>
        <v>0</v>
      </c>
      <c r="F1783" s="161">
        <f>BD_TS!C1782</f>
        <v>0</v>
      </c>
      <c r="G1783" s="187">
        <f>BD_TS!H1782</f>
        <v>0</v>
      </c>
      <c r="H1783" s="158" t="str">
        <f>IF($A1783=0,"",IFERROR(INDEX(BD_Gestão!A:A,MATCH('Banco de Dados'!$B1783,BD_Gestão!$B:$B,0)),"erro"))</f>
        <v/>
      </c>
      <c r="I1783" s="162" t="str">
        <f>IF($A1783=0,"",IFERROR(INDEX(BD_Gestão!E:E,MATCH('Banco de Dados'!$B1783,BD_Gestão!$B:$B,0)),"erro"))</f>
        <v/>
      </c>
      <c r="J1783" s="186" t="str">
        <f>IF($A1783=0,"",IFERROR(INDEX(BD_Gestão!B:B,MATCH('Banco de Dados'!$B1783,BD_Gestão!$B:$B,0)),"erro"))</f>
        <v/>
      </c>
      <c r="K1783" s="158" t="str">
        <f>IF($A1783=0,"",IFERROR(INDEX(BD_Gestão!C:C,MATCH('Banco de Dados'!$B1783,BD_Gestão!$B:$B,0)),"erro"))</f>
        <v/>
      </c>
      <c r="L1783" s="158" t="str">
        <f>IF($A1783=0,"",IFERROR(INDEX(BD_Gestão!H:H,MATCH('Banco de Dados'!$B1783,BD_Gestão!$B:$B,0)),"erro"))</f>
        <v/>
      </c>
      <c r="M1783" s="161" t="str">
        <f>IF($A1783=0,"",IFERROR(INDEX(BD_Gestão!F:F,MATCH('Banco de Dados'!$B1783,BD_Gestão!$B:$B,0)),"erro"))</f>
        <v/>
      </c>
      <c r="N1783" s="161" t="str">
        <f>IF($A1783=0,"",IFERROR(INDEX(BD_Gestão!J:J,MATCH('Banco de Dados'!$B1783,BD_Gestão!$B:$B,0)),"erro"))</f>
        <v/>
      </c>
      <c r="O1783" s="164" t="str">
        <f>IF($A1783=0,"",IFERROR(INDEX(BD_Gestão!K:K,MATCH('Banco de Dados'!$B1783,BD_Gestão!$B:$B,0)),"erro"))</f>
        <v/>
      </c>
      <c r="P1783" s="169" t="str">
        <f t="shared" si="110"/>
        <v/>
      </c>
      <c r="Q1783" s="170" t="str">
        <f t="shared" si="111"/>
        <v/>
      </c>
      <c r="R1783" s="163" t="e">
        <f t="shared" si="108"/>
        <v>#VALUE!</v>
      </c>
      <c r="S1783" s="163" t="e">
        <f t="shared" si="109"/>
        <v>#VALUE!</v>
      </c>
      <c r="T1783" s="163" t="e">
        <f>INDEX(Controle!O:O,MATCH('Banco de Dados'!A1783,Controle!M:M,0))*E1783/100</f>
        <v>#N/A</v>
      </c>
    </row>
    <row r="1784" spans="1:20" hidden="1" x14ac:dyDescent="0.2">
      <c r="A1784" s="158">
        <f>BD_TS!A1783</f>
        <v>0</v>
      </c>
      <c r="B1784" s="158" t="str">
        <f>SUBSTITUTE(SUBSTITUTE(BD_TS!D1783," ",""),"-","/")</f>
        <v/>
      </c>
      <c r="C1784" s="158">
        <f>BD_TS!E1783</f>
        <v>0</v>
      </c>
      <c r="D1784" s="159">
        <f>BD_TS!F1783</f>
        <v>0</v>
      </c>
      <c r="E1784" s="160">
        <f>BD_TS!B1783</f>
        <v>0</v>
      </c>
      <c r="F1784" s="161">
        <f>BD_TS!C1783</f>
        <v>0</v>
      </c>
      <c r="G1784" s="187">
        <f>BD_TS!H1783</f>
        <v>0</v>
      </c>
      <c r="H1784" s="158" t="str">
        <f>IF($A1784=0,"",IFERROR(INDEX(BD_Gestão!A:A,MATCH('Banco de Dados'!$B1784,BD_Gestão!$B:$B,0)),"erro"))</f>
        <v/>
      </c>
      <c r="I1784" s="162" t="str">
        <f>IF($A1784=0,"",IFERROR(INDEX(BD_Gestão!E:E,MATCH('Banco de Dados'!$B1784,BD_Gestão!$B:$B,0)),"erro"))</f>
        <v/>
      </c>
      <c r="J1784" s="186" t="str">
        <f>IF($A1784=0,"",IFERROR(INDEX(BD_Gestão!B:B,MATCH('Banco de Dados'!$B1784,BD_Gestão!$B:$B,0)),"erro"))</f>
        <v/>
      </c>
      <c r="K1784" s="158" t="str">
        <f>IF($A1784=0,"",IFERROR(INDEX(BD_Gestão!C:C,MATCH('Banco de Dados'!$B1784,BD_Gestão!$B:$B,0)),"erro"))</f>
        <v/>
      </c>
      <c r="L1784" s="158" t="str">
        <f>IF($A1784=0,"",IFERROR(INDEX(BD_Gestão!H:H,MATCH('Banco de Dados'!$B1784,BD_Gestão!$B:$B,0)),"erro"))</f>
        <v/>
      </c>
      <c r="M1784" s="161" t="str">
        <f>IF($A1784=0,"",IFERROR(INDEX(BD_Gestão!F:F,MATCH('Banco de Dados'!$B1784,BD_Gestão!$B:$B,0)),"erro"))</f>
        <v/>
      </c>
      <c r="N1784" s="161" t="str">
        <f>IF($A1784=0,"",IFERROR(INDEX(BD_Gestão!J:J,MATCH('Banco de Dados'!$B1784,BD_Gestão!$B:$B,0)),"erro"))</f>
        <v/>
      </c>
      <c r="O1784" s="164" t="str">
        <f>IF($A1784=0,"",IFERROR(INDEX(BD_Gestão!K:K,MATCH('Banco de Dados'!$B1784,BD_Gestão!$B:$B,0)),"erro"))</f>
        <v/>
      </c>
      <c r="P1784" s="169" t="str">
        <f t="shared" si="110"/>
        <v/>
      </c>
      <c r="Q1784" s="170" t="str">
        <f t="shared" si="111"/>
        <v/>
      </c>
      <c r="R1784" s="163" t="e">
        <f t="shared" si="108"/>
        <v>#VALUE!</v>
      </c>
      <c r="S1784" s="163" t="e">
        <f t="shared" si="109"/>
        <v>#VALUE!</v>
      </c>
      <c r="T1784" s="163" t="e">
        <f>INDEX(Controle!O:O,MATCH('Banco de Dados'!A1784,Controle!M:M,0))*E1784/100</f>
        <v>#N/A</v>
      </c>
    </row>
    <row r="1785" spans="1:20" hidden="1" x14ac:dyDescent="0.2">
      <c r="A1785" s="158">
        <f>BD_TS!A1784</f>
        <v>0</v>
      </c>
      <c r="B1785" s="158" t="str">
        <f>SUBSTITUTE(SUBSTITUTE(BD_TS!D1784," ",""),"-","/")</f>
        <v/>
      </c>
      <c r="C1785" s="158">
        <f>BD_TS!E1784</f>
        <v>0</v>
      </c>
      <c r="D1785" s="159">
        <f>BD_TS!F1784</f>
        <v>0</v>
      </c>
      <c r="E1785" s="160">
        <f>BD_TS!B1784</f>
        <v>0</v>
      </c>
      <c r="F1785" s="161">
        <f>BD_TS!C1784</f>
        <v>0</v>
      </c>
      <c r="G1785" s="187">
        <f>BD_TS!H1784</f>
        <v>0</v>
      </c>
      <c r="H1785" s="158" t="str">
        <f>IF($A1785=0,"",IFERROR(INDEX(BD_Gestão!A:A,MATCH('Banco de Dados'!$B1785,BD_Gestão!$B:$B,0)),"erro"))</f>
        <v/>
      </c>
      <c r="I1785" s="162" t="str">
        <f>IF($A1785=0,"",IFERROR(INDEX(BD_Gestão!E:E,MATCH('Banco de Dados'!$B1785,BD_Gestão!$B:$B,0)),"erro"))</f>
        <v/>
      </c>
      <c r="J1785" s="186" t="str">
        <f>IF($A1785=0,"",IFERROR(INDEX(BD_Gestão!B:B,MATCH('Banco de Dados'!$B1785,BD_Gestão!$B:$B,0)),"erro"))</f>
        <v/>
      </c>
      <c r="K1785" s="158" t="str">
        <f>IF($A1785=0,"",IFERROR(INDEX(BD_Gestão!C:C,MATCH('Banco de Dados'!$B1785,BD_Gestão!$B:$B,0)),"erro"))</f>
        <v/>
      </c>
      <c r="L1785" s="158" t="str">
        <f>IF($A1785=0,"",IFERROR(INDEX(BD_Gestão!H:H,MATCH('Banco de Dados'!$B1785,BD_Gestão!$B:$B,0)),"erro"))</f>
        <v/>
      </c>
      <c r="M1785" s="161" t="str">
        <f>IF($A1785=0,"",IFERROR(INDEX(BD_Gestão!F:F,MATCH('Banco de Dados'!$B1785,BD_Gestão!$B:$B,0)),"erro"))</f>
        <v/>
      </c>
      <c r="N1785" s="161" t="str">
        <f>IF($A1785=0,"",IFERROR(INDEX(BD_Gestão!J:J,MATCH('Banco de Dados'!$B1785,BD_Gestão!$B:$B,0)),"erro"))</f>
        <v/>
      </c>
      <c r="O1785" s="164" t="str">
        <f>IF($A1785=0,"",IFERROR(INDEX(BD_Gestão!K:K,MATCH('Banco de Dados'!$B1785,BD_Gestão!$B:$B,0)),"erro"))</f>
        <v/>
      </c>
      <c r="P1785" s="169" t="str">
        <f t="shared" si="110"/>
        <v/>
      </c>
      <c r="Q1785" s="170" t="str">
        <f t="shared" si="111"/>
        <v/>
      </c>
      <c r="R1785" s="163" t="e">
        <f t="shared" si="108"/>
        <v>#VALUE!</v>
      </c>
      <c r="S1785" s="163" t="e">
        <f t="shared" si="109"/>
        <v>#VALUE!</v>
      </c>
      <c r="T1785" s="163" t="e">
        <f>INDEX(Controle!O:O,MATCH('Banco de Dados'!A1785,Controle!M:M,0))*E1785/100</f>
        <v>#N/A</v>
      </c>
    </row>
    <row r="1786" spans="1:20" hidden="1" x14ac:dyDescent="0.2">
      <c r="A1786" s="158">
        <f>BD_TS!A1785</f>
        <v>0</v>
      </c>
      <c r="B1786" s="158" t="str">
        <f>SUBSTITUTE(SUBSTITUTE(BD_TS!D1785," ",""),"-","/")</f>
        <v/>
      </c>
      <c r="C1786" s="158">
        <f>BD_TS!E1785</f>
        <v>0</v>
      </c>
      <c r="D1786" s="159">
        <f>BD_TS!F1785</f>
        <v>0</v>
      </c>
      <c r="E1786" s="160">
        <f>BD_TS!B1785</f>
        <v>0</v>
      </c>
      <c r="F1786" s="161">
        <f>BD_TS!C1785</f>
        <v>0</v>
      </c>
      <c r="G1786" s="187">
        <f>BD_TS!H1785</f>
        <v>0</v>
      </c>
      <c r="H1786" s="158" t="str">
        <f>IF($A1786=0,"",IFERROR(INDEX(BD_Gestão!A:A,MATCH('Banco de Dados'!$B1786,BD_Gestão!$B:$B,0)),"erro"))</f>
        <v/>
      </c>
      <c r="I1786" s="162" t="str">
        <f>IF($A1786=0,"",IFERROR(INDEX(BD_Gestão!E:E,MATCH('Banco de Dados'!$B1786,BD_Gestão!$B:$B,0)),"erro"))</f>
        <v/>
      </c>
      <c r="J1786" s="186" t="str">
        <f>IF($A1786=0,"",IFERROR(INDEX(BD_Gestão!B:B,MATCH('Banco de Dados'!$B1786,BD_Gestão!$B:$B,0)),"erro"))</f>
        <v/>
      </c>
      <c r="K1786" s="158" t="str">
        <f>IF($A1786=0,"",IFERROR(INDEX(BD_Gestão!C:C,MATCH('Banco de Dados'!$B1786,BD_Gestão!$B:$B,0)),"erro"))</f>
        <v/>
      </c>
      <c r="L1786" s="158" t="str">
        <f>IF($A1786=0,"",IFERROR(INDEX(BD_Gestão!H:H,MATCH('Banco de Dados'!$B1786,BD_Gestão!$B:$B,0)),"erro"))</f>
        <v/>
      </c>
      <c r="M1786" s="161" t="str">
        <f>IF($A1786=0,"",IFERROR(INDEX(BD_Gestão!F:F,MATCH('Banco de Dados'!$B1786,BD_Gestão!$B:$B,0)),"erro"))</f>
        <v/>
      </c>
      <c r="N1786" s="161" t="str">
        <f>IF($A1786=0,"",IFERROR(INDEX(BD_Gestão!J:J,MATCH('Banco de Dados'!$B1786,BD_Gestão!$B:$B,0)),"erro"))</f>
        <v/>
      </c>
      <c r="O1786" s="164" t="str">
        <f>IF($A1786=0,"",IFERROR(INDEX(BD_Gestão!K:K,MATCH('Banco de Dados'!$B1786,BD_Gestão!$B:$B,0)),"erro"))</f>
        <v/>
      </c>
      <c r="P1786" s="169" t="str">
        <f t="shared" si="110"/>
        <v/>
      </c>
      <c r="Q1786" s="170" t="str">
        <f t="shared" si="111"/>
        <v/>
      </c>
      <c r="R1786" s="163" t="e">
        <f t="shared" si="108"/>
        <v>#VALUE!</v>
      </c>
      <c r="S1786" s="163" t="e">
        <f t="shared" si="109"/>
        <v>#VALUE!</v>
      </c>
      <c r="T1786" s="163" t="e">
        <f>INDEX(Controle!O:O,MATCH('Banco de Dados'!A1786,Controle!M:M,0))*E1786/100</f>
        <v>#N/A</v>
      </c>
    </row>
    <row r="1787" spans="1:20" hidden="1" x14ac:dyDescent="0.2">
      <c r="A1787" s="158">
        <f>BD_TS!A1786</f>
        <v>0</v>
      </c>
      <c r="B1787" s="158" t="str">
        <f>SUBSTITUTE(SUBSTITUTE(BD_TS!D1786," ",""),"-","/")</f>
        <v/>
      </c>
      <c r="C1787" s="158">
        <f>BD_TS!E1786</f>
        <v>0</v>
      </c>
      <c r="D1787" s="159">
        <f>BD_TS!F1786</f>
        <v>0</v>
      </c>
      <c r="E1787" s="160">
        <f>BD_TS!B1786</f>
        <v>0</v>
      </c>
      <c r="F1787" s="161">
        <f>BD_TS!C1786</f>
        <v>0</v>
      </c>
      <c r="G1787" s="187">
        <f>BD_TS!H1786</f>
        <v>0</v>
      </c>
      <c r="H1787" s="158" t="str">
        <f>IF($A1787=0,"",IFERROR(INDEX(BD_Gestão!A:A,MATCH('Banco de Dados'!$B1787,BD_Gestão!$B:$B,0)),"erro"))</f>
        <v/>
      </c>
      <c r="I1787" s="162" t="str">
        <f>IF($A1787=0,"",IFERROR(INDEX(BD_Gestão!E:E,MATCH('Banco de Dados'!$B1787,BD_Gestão!$B:$B,0)),"erro"))</f>
        <v/>
      </c>
      <c r="J1787" s="186" t="str">
        <f>IF($A1787=0,"",IFERROR(INDEX(BD_Gestão!B:B,MATCH('Banco de Dados'!$B1787,BD_Gestão!$B:$B,0)),"erro"))</f>
        <v/>
      </c>
      <c r="K1787" s="158" t="str">
        <f>IF($A1787=0,"",IFERROR(INDEX(BD_Gestão!C:C,MATCH('Banco de Dados'!$B1787,BD_Gestão!$B:$B,0)),"erro"))</f>
        <v/>
      </c>
      <c r="L1787" s="158" t="str">
        <f>IF($A1787=0,"",IFERROR(INDEX(BD_Gestão!H:H,MATCH('Banco de Dados'!$B1787,BD_Gestão!$B:$B,0)),"erro"))</f>
        <v/>
      </c>
      <c r="M1787" s="161" t="str">
        <f>IF($A1787=0,"",IFERROR(INDEX(BD_Gestão!F:F,MATCH('Banco de Dados'!$B1787,BD_Gestão!$B:$B,0)),"erro"))</f>
        <v/>
      </c>
      <c r="N1787" s="161" t="str">
        <f>IF($A1787=0,"",IFERROR(INDEX(BD_Gestão!J:J,MATCH('Banco de Dados'!$B1787,BD_Gestão!$B:$B,0)),"erro"))</f>
        <v/>
      </c>
      <c r="O1787" s="164" t="str">
        <f>IF($A1787=0,"",IFERROR(INDEX(BD_Gestão!K:K,MATCH('Banco de Dados'!$B1787,BD_Gestão!$B:$B,0)),"erro"))</f>
        <v/>
      </c>
      <c r="P1787" s="169" t="str">
        <f t="shared" si="110"/>
        <v/>
      </c>
      <c r="Q1787" s="170" t="str">
        <f t="shared" si="111"/>
        <v/>
      </c>
      <c r="R1787" s="163" t="e">
        <f t="shared" si="108"/>
        <v>#VALUE!</v>
      </c>
      <c r="S1787" s="163" t="e">
        <f t="shared" si="109"/>
        <v>#VALUE!</v>
      </c>
      <c r="T1787" s="163" t="e">
        <f>INDEX(Controle!O:O,MATCH('Banco de Dados'!A1787,Controle!M:M,0))*E1787/100</f>
        <v>#N/A</v>
      </c>
    </row>
    <row r="1788" spans="1:20" hidden="1" x14ac:dyDescent="0.2">
      <c r="A1788" s="158">
        <f>BD_TS!A1787</f>
        <v>0</v>
      </c>
      <c r="B1788" s="158" t="str">
        <f>SUBSTITUTE(SUBSTITUTE(BD_TS!D1787," ",""),"-","/")</f>
        <v/>
      </c>
      <c r="C1788" s="158">
        <f>BD_TS!E1787</f>
        <v>0</v>
      </c>
      <c r="D1788" s="159">
        <f>BD_TS!F1787</f>
        <v>0</v>
      </c>
      <c r="E1788" s="160">
        <f>BD_TS!B1787</f>
        <v>0</v>
      </c>
      <c r="F1788" s="161">
        <f>BD_TS!C1787</f>
        <v>0</v>
      </c>
      <c r="G1788" s="187">
        <f>BD_TS!H1787</f>
        <v>0</v>
      </c>
      <c r="H1788" s="158" t="str">
        <f>IF($A1788=0,"",IFERROR(INDEX(BD_Gestão!A:A,MATCH('Banco de Dados'!$B1788,BD_Gestão!$B:$B,0)),"erro"))</f>
        <v/>
      </c>
      <c r="I1788" s="162" t="str">
        <f>IF($A1788=0,"",IFERROR(INDEX(BD_Gestão!E:E,MATCH('Banco de Dados'!$B1788,BD_Gestão!$B:$B,0)),"erro"))</f>
        <v/>
      </c>
      <c r="J1788" s="186" t="str">
        <f>IF($A1788=0,"",IFERROR(INDEX(BD_Gestão!B:B,MATCH('Banco de Dados'!$B1788,BD_Gestão!$B:$B,0)),"erro"))</f>
        <v/>
      </c>
      <c r="K1788" s="158" t="str">
        <f>IF($A1788=0,"",IFERROR(INDEX(BD_Gestão!C:C,MATCH('Banco de Dados'!$B1788,BD_Gestão!$B:$B,0)),"erro"))</f>
        <v/>
      </c>
      <c r="L1788" s="158" t="str">
        <f>IF($A1788=0,"",IFERROR(INDEX(BD_Gestão!H:H,MATCH('Banco de Dados'!$B1788,BD_Gestão!$B:$B,0)),"erro"))</f>
        <v/>
      </c>
      <c r="M1788" s="161" t="str">
        <f>IF($A1788=0,"",IFERROR(INDEX(BD_Gestão!F:F,MATCH('Banco de Dados'!$B1788,BD_Gestão!$B:$B,0)),"erro"))</f>
        <v/>
      </c>
      <c r="N1788" s="161" t="str">
        <f>IF($A1788=0,"",IFERROR(INDEX(BD_Gestão!J:J,MATCH('Banco de Dados'!$B1788,BD_Gestão!$B:$B,0)),"erro"))</f>
        <v/>
      </c>
      <c r="O1788" s="164" t="str">
        <f>IF($A1788=0,"",IFERROR(INDEX(BD_Gestão!K:K,MATCH('Banco de Dados'!$B1788,BD_Gestão!$B:$B,0)),"erro"))</f>
        <v/>
      </c>
      <c r="P1788" s="169" t="str">
        <f t="shared" si="110"/>
        <v/>
      </c>
      <c r="Q1788" s="170" t="str">
        <f t="shared" si="111"/>
        <v/>
      </c>
      <c r="R1788" s="163" t="e">
        <f t="shared" si="108"/>
        <v>#VALUE!</v>
      </c>
      <c r="S1788" s="163" t="e">
        <f t="shared" si="109"/>
        <v>#VALUE!</v>
      </c>
      <c r="T1788" s="163" t="e">
        <f>INDEX(Controle!O:O,MATCH('Banco de Dados'!A1788,Controle!M:M,0))*E1788/100</f>
        <v>#N/A</v>
      </c>
    </row>
    <row r="1789" spans="1:20" hidden="1" x14ac:dyDescent="0.2">
      <c r="A1789" s="158">
        <f>BD_TS!A1788</f>
        <v>0</v>
      </c>
      <c r="B1789" s="158" t="str">
        <f>SUBSTITUTE(SUBSTITUTE(BD_TS!D1788," ",""),"-","/")</f>
        <v/>
      </c>
      <c r="C1789" s="158">
        <f>BD_TS!E1788</f>
        <v>0</v>
      </c>
      <c r="D1789" s="159">
        <f>BD_TS!F1788</f>
        <v>0</v>
      </c>
      <c r="E1789" s="160">
        <f>BD_TS!B1788</f>
        <v>0</v>
      </c>
      <c r="F1789" s="161">
        <f>BD_TS!C1788</f>
        <v>0</v>
      </c>
      <c r="G1789" s="187">
        <f>BD_TS!H1788</f>
        <v>0</v>
      </c>
      <c r="H1789" s="158" t="str">
        <f>IF($A1789=0,"",IFERROR(INDEX(BD_Gestão!A:A,MATCH('Banco de Dados'!$B1789,BD_Gestão!$B:$B,0)),"erro"))</f>
        <v/>
      </c>
      <c r="I1789" s="162" t="str">
        <f>IF($A1789=0,"",IFERROR(INDEX(BD_Gestão!E:E,MATCH('Banco de Dados'!$B1789,BD_Gestão!$B:$B,0)),"erro"))</f>
        <v/>
      </c>
      <c r="J1789" s="186" t="str">
        <f>IF($A1789=0,"",IFERROR(INDEX(BD_Gestão!B:B,MATCH('Banco de Dados'!$B1789,BD_Gestão!$B:$B,0)),"erro"))</f>
        <v/>
      </c>
      <c r="K1789" s="158" t="str">
        <f>IF($A1789=0,"",IFERROR(INDEX(BD_Gestão!C:C,MATCH('Banco de Dados'!$B1789,BD_Gestão!$B:$B,0)),"erro"))</f>
        <v/>
      </c>
      <c r="L1789" s="158" t="str">
        <f>IF($A1789=0,"",IFERROR(INDEX(BD_Gestão!H:H,MATCH('Banco de Dados'!$B1789,BD_Gestão!$B:$B,0)),"erro"))</f>
        <v/>
      </c>
      <c r="M1789" s="161" t="str">
        <f>IF($A1789=0,"",IFERROR(INDEX(BD_Gestão!F:F,MATCH('Banco de Dados'!$B1789,BD_Gestão!$B:$B,0)),"erro"))</f>
        <v/>
      </c>
      <c r="N1789" s="161" t="str">
        <f>IF($A1789=0,"",IFERROR(INDEX(BD_Gestão!J:J,MATCH('Banco de Dados'!$B1789,BD_Gestão!$B:$B,0)),"erro"))</f>
        <v/>
      </c>
      <c r="O1789" s="164" t="str">
        <f>IF($A1789=0,"",IFERROR(INDEX(BD_Gestão!K:K,MATCH('Banco de Dados'!$B1789,BD_Gestão!$B:$B,0)),"erro"))</f>
        <v/>
      </c>
      <c r="P1789" s="169" t="str">
        <f t="shared" si="110"/>
        <v/>
      </c>
      <c r="Q1789" s="170" t="str">
        <f t="shared" si="111"/>
        <v/>
      </c>
      <c r="R1789" s="163" t="e">
        <f t="shared" si="108"/>
        <v>#VALUE!</v>
      </c>
      <c r="S1789" s="163" t="e">
        <f t="shared" si="109"/>
        <v>#VALUE!</v>
      </c>
      <c r="T1789" s="163" t="e">
        <f>INDEX(Controle!O:O,MATCH('Banco de Dados'!A1789,Controle!M:M,0))*E1789/100</f>
        <v>#N/A</v>
      </c>
    </row>
    <row r="1790" spans="1:20" hidden="1" x14ac:dyDescent="0.2">
      <c r="A1790" s="158">
        <f>BD_TS!A1789</f>
        <v>0</v>
      </c>
      <c r="B1790" s="158" t="str">
        <f>SUBSTITUTE(SUBSTITUTE(BD_TS!D1789," ",""),"-","/")</f>
        <v/>
      </c>
      <c r="C1790" s="158">
        <f>BD_TS!E1789</f>
        <v>0</v>
      </c>
      <c r="D1790" s="159">
        <f>BD_TS!F1789</f>
        <v>0</v>
      </c>
      <c r="E1790" s="160">
        <f>BD_TS!B1789</f>
        <v>0</v>
      </c>
      <c r="F1790" s="161">
        <f>BD_TS!C1789</f>
        <v>0</v>
      </c>
      <c r="G1790" s="187">
        <f>BD_TS!H1789</f>
        <v>0</v>
      </c>
      <c r="H1790" s="158" t="str">
        <f>IF($A1790=0,"",IFERROR(INDEX(BD_Gestão!A:A,MATCH('Banco de Dados'!$B1790,BD_Gestão!$B:$B,0)),"erro"))</f>
        <v/>
      </c>
      <c r="I1790" s="162" t="str">
        <f>IF($A1790=0,"",IFERROR(INDEX(BD_Gestão!E:E,MATCH('Banco de Dados'!$B1790,BD_Gestão!$B:$B,0)),"erro"))</f>
        <v/>
      </c>
      <c r="J1790" s="186" t="str">
        <f>IF($A1790=0,"",IFERROR(INDEX(BD_Gestão!B:B,MATCH('Banco de Dados'!$B1790,BD_Gestão!$B:$B,0)),"erro"))</f>
        <v/>
      </c>
      <c r="K1790" s="158" t="str">
        <f>IF($A1790=0,"",IFERROR(INDEX(BD_Gestão!C:C,MATCH('Banco de Dados'!$B1790,BD_Gestão!$B:$B,0)),"erro"))</f>
        <v/>
      </c>
      <c r="L1790" s="158" t="str">
        <f>IF($A1790=0,"",IFERROR(INDEX(BD_Gestão!H:H,MATCH('Banco de Dados'!$B1790,BD_Gestão!$B:$B,0)),"erro"))</f>
        <v/>
      </c>
      <c r="M1790" s="161" t="str">
        <f>IF($A1790=0,"",IFERROR(INDEX(BD_Gestão!F:F,MATCH('Banco de Dados'!$B1790,BD_Gestão!$B:$B,0)),"erro"))</f>
        <v/>
      </c>
      <c r="N1790" s="161" t="str">
        <f>IF($A1790=0,"",IFERROR(INDEX(BD_Gestão!J:J,MATCH('Banco de Dados'!$B1790,BD_Gestão!$B:$B,0)),"erro"))</f>
        <v/>
      </c>
      <c r="O1790" s="164" t="str">
        <f>IF($A1790=0,"",IFERROR(INDEX(BD_Gestão!K:K,MATCH('Banco de Dados'!$B1790,BD_Gestão!$B:$B,0)),"erro"))</f>
        <v/>
      </c>
      <c r="P1790" s="169" t="str">
        <f t="shared" si="110"/>
        <v/>
      </c>
      <c r="Q1790" s="170" t="str">
        <f t="shared" si="111"/>
        <v/>
      </c>
      <c r="R1790" s="163" t="e">
        <f t="shared" si="108"/>
        <v>#VALUE!</v>
      </c>
      <c r="S1790" s="163" t="e">
        <f t="shared" si="109"/>
        <v>#VALUE!</v>
      </c>
      <c r="T1790" s="163" t="e">
        <f>INDEX(Controle!O:O,MATCH('Banco de Dados'!A1790,Controle!M:M,0))*E1790/100</f>
        <v>#N/A</v>
      </c>
    </row>
    <row r="1791" spans="1:20" hidden="1" x14ac:dyDescent="0.2">
      <c r="A1791" s="158">
        <f>BD_TS!A1790</f>
        <v>0</v>
      </c>
      <c r="B1791" s="158" t="str">
        <f>SUBSTITUTE(SUBSTITUTE(BD_TS!D1790," ",""),"-","/")</f>
        <v/>
      </c>
      <c r="C1791" s="158">
        <f>BD_TS!E1790</f>
        <v>0</v>
      </c>
      <c r="D1791" s="159">
        <f>BD_TS!F1790</f>
        <v>0</v>
      </c>
      <c r="E1791" s="160">
        <f>BD_TS!B1790</f>
        <v>0</v>
      </c>
      <c r="F1791" s="161">
        <f>BD_TS!C1790</f>
        <v>0</v>
      </c>
      <c r="G1791" s="187">
        <f>BD_TS!H1790</f>
        <v>0</v>
      </c>
      <c r="H1791" s="158" t="str">
        <f>IF($A1791=0,"",IFERROR(INDEX(BD_Gestão!A:A,MATCH('Banco de Dados'!$B1791,BD_Gestão!$B:$B,0)),"erro"))</f>
        <v/>
      </c>
      <c r="I1791" s="162" t="str">
        <f>IF($A1791=0,"",IFERROR(INDEX(BD_Gestão!E:E,MATCH('Banco de Dados'!$B1791,BD_Gestão!$B:$B,0)),"erro"))</f>
        <v/>
      </c>
      <c r="J1791" s="186" t="str">
        <f>IF($A1791=0,"",IFERROR(INDEX(BD_Gestão!B:B,MATCH('Banco de Dados'!$B1791,BD_Gestão!$B:$B,0)),"erro"))</f>
        <v/>
      </c>
      <c r="K1791" s="158" t="str">
        <f>IF($A1791=0,"",IFERROR(INDEX(BD_Gestão!C:C,MATCH('Banco de Dados'!$B1791,BD_Gestão!$B:$B,0)),"erro"))</f>
        <v/>
      </c>
      <c r="L1791" s="158" t="str">
        <f>IF($A1791=0,"",IFERROR(INDEX(BD_Gestão!H:H,MATCH('Banco de Dados'!$B1791,BD_Gestão!$B:$B,0)),"erro"))</f>
        <v/>
      </c>
      <c r="M1791" s="161" t="str">
        <f>IF($A1791=0,"",IFERROR(INDEX(BD_Gestão!F:F,MATCH('Banco de Dados'!$B1791,BD_Gestão!$B:$B,0)),"erro"))</f>
        <v/>
      </c>
      <c r="N1791" s="161" t="str">
        <f>IF($A1791=0,"",IFERROR(INDEX(BD_Gestão!J:J,MATCH('Banco de Dados'!$B1791,BD_Gestão!$B:$B,0)),"erro"))</f>
        <v/>
      </c>
      <c r="O1791" s="164" t="str">
        <f>IF($A1791=0,"",IFERROR(INDEX(BD_Gestão!K:K,MATCH('Banco de Dados'!$B1791,BD_Gestão!$B:$B,0)),"erro"))</f>
        <v/>
      </c>
      <c r="P1791" s="169" t="str">
        <f t="shared" si="110"/>
        <v/>
      </c>
      <c r="Q1791" s="170" t="str">
        <f t="shared" si="111"/>
        <v/>
      </c>
      <c r="R1791" s="163" t="e">
        <f t="shared" si="108"/>
        <v>#VALUE!</v>
      </c>
      <c r="S1791" s="163" t="e">
        <f t="shared" si="109"/>
        <v>#VALUE!</v>
      </c>
      <c r="T1791" s="163" t="e">
        <f>INDEX(Controle!O:O,MATCH('Banco de Dados'!A1791,Controle!M:M,0))*E1791/100</f>
        <v>#N/A</v>
      </c>
    </row>
    <row r="1792" spans="1:20" hidden="1" x14ac:dyDescent="0.2">
      <c r="A1792" s="158">
        <f>BD_TS!A1791</f>
        <v>0</v>
      </c>
      <c r="B1792" s="158" t="str">
        <f>SUBSTITUTE(SUBSTITUTE(BD_TS!D1791," ",""),"-","/")</f>
        <v/>
      </c>
      <c r="C1792" s="158">
        <f>BD_TS!E1791</f>
        <v>0</v>
      </c>
      <c r="D1792" s="159">
        <f>BD_TS!F1791</f>
        <v>0</v>
      </c>
      <c r="E1792" s="160">
        <f>BD_TS!B1791</f>
        <v>0</v>
      </c>
      <c r="F1792" s="161">
        <f>BD_TS!C1791</f>
        <v>0</v>
      </c>
      <c r="G1792" s="187">
        <f>BD_TS!H1791</f>
        <v>0</v>
      </c>
      <c r="H1792" s="158" t="str">
        <f>IF($A1792=0,"",IFERROR(INDEX(BD_Gestão!A:A,MATCH('Banco de Dados'!$B1792,BD_Gestão!$B:$B,0)),"erro"))</f>
        <v/>
      </c>
      <c r="I1792" s="162" t="str">
        <f>IF($A1792=0,"",IFERROR(INDEX(BD_Gestão!E:E,MATCH('Banco de Dados'!$B1792,BD_Gestão!$B:$B,0)),"erro"))</f>
        <v/>
      </c>
      <c r="J1792" s="186" t="str">
        <f>IF($A1792=0,"",IFERROR(INDEX(BD_Gestão!B:B,MATCH('Banco de Dados'!$B1792,BD_Gestão!$B:$B,0)),"erro"))</f>
        <v/>
      </c>
      <c r="K1792" s="158" t="str">
        <f>IF($A1792=0,"",IFERROR(INDEX(BD_Gestão!C:C,MATCH('Banco de Dados'!$B1792,BD_Gestão!$B:$B,0)),"erro"))</f>
        <v/>
      </c>
      <c r="L1792" s="158" t="str">
        <f>IF($A1792=0,"",IFERROR(INDEX(BD_Gestão!H:H,MATCH('Banco de Dados'!$B1792,BD_Gestão!$B:$B,0)),"erro"))</f>
        <v/>
      </c>
      <c r="M1792" s="161" t="str">
        <f>IF($A1792=0,"",IFERROR(INDEX(BD_Gestão!F:F,MATCH('Banco de Dados'!$B1792,BD_Gestão!$B:$B,0)),"erro"))</f>
        <v/>
      </c>
      <c r="N1792" s="161" t="str">
        <f>IF($A1792=0,"",IFERROR(INDEX(BD_Gestão!J:J,MATCH('Banco de Dados'!$B1792,BD_Gestão!$B:$B,0)),"erro"))</f>
        <v/>
      </c>
      <c r="O1792" s="164" t="str">
        <f>IF($A1792=0,"",IFERROR(INDEX(BD_Gestão!K:K,MATCH('Banco de Dados'!$B1792,BD_Gestão!$B:$B,0)),"erro"))</f>
        <v/>
      </c>
      <c r="P1792" s="169" t="str">
        <f t="shared" si="110"/>
        <v/>
      </c>
      <c r="Q1792" s="170" t="str">
        <f t="shared" si="111"/>
        <v/>
      </c>
      <c r="R1792" s="163" t="e">
        <f t="shared" si="108"/>
        <v>#VALUE!</v>
      </c>
      <c r="S1792" s="163" t="e">
        <f t="shared" si="109"/>
        <v>#VALUE!</v>
      </c>
      <c r="T1792" s="163" t="e">
        <f>INDEX(Controle!O:O,MATCH('Banco de Dados'!A1792,Controle!M:M,0))*E1792/100</f>
        <v>#N/A</v>
      </c>
    </row>
    <row r="1793" spans="1:20" hidden="1" x14ac:dyDescent="0.2">
      <c r="A1793" s="158">
        <f>BD_TS!A1792</f>
        <v>0</v>
      </c>
      <c r="B1793" s="158" t="str">
        <f>SUBSTITUTE(SUBSTITUTE(BD_TS!D1792," ",""),"-","/")</f>
        <v/>
      </c>
      <c r="C1793" s="158">
        <f>BD_TS!E1792</f>
        <v>0</v>
      </c>
      <c r="D1793" s="159">
        <f>BD_TS!F1792</f>
        <v>0</v>
      </c>
      <c r="E1793" s="160">
        <f>BD_TS!B1792</f>
        <v>0</v>
      </c>
      <c r="F1793" s="161">
        <f>BD_TS!C1792</f>
        <v>0</v>
      </c>
      <c r="G1793" s="187">
        <f>BD_TS!H1792</f>
        <v>0</v>
      </c>
      <c r="H1793" s="158" t="str">
        <f>IF($A1793=0,"",IFERROR(INDEX(BD_Gestão!A:A,MATCH('Banco de Dados'!$B1793,BD_Gestão!$B:$B,0)),"erro"))</f>
        <v/>
      </c>
      <c r="I1793" s="162" t="str">
        <f>IF($A1793=0,"",IFERROR(INDEX(BD_Gestão!E:E,MATCH('Banco de Dados'!$B1793,BD_Gestão!$B:$B,0)),"erro"))</f>
        <v/>
      </c>
      <c r="J1793" s="186" t="str">
        <f>IF($A1793=0,"",IFERROR(INDEX(BD_Gestão!B:B,MATCH('Banco de Dados'!$B1793,BD_Gestão!$B:$B,0)),"erro"))</f>
        <v/>
      </c>
      <c r="K1793" s="158" t="str">
        <f>IF($A1793=0,"",IFERROR(INDEX(BD_Gestão!C:C,MATCH('Banco de Dados'!$B1793,BD_Gestão!$B:$B,0)),"erro"))</f>
        <v/>
      </c>
      <c r="L1793" s="158" t="str">
        <f>IF($A1793=0,"",IFERROR(INDEX(BD_Gestão!H:H,MATCH('Banco de Dados'!$B1793,BD_Gestão!$B:$B,0)),"erro"))</f>
        <v/>
      </c>
      <c r="M1793" s="161" t="str">
        <f>IF($A1793=0,"",IFERROR(INDEX(BD_Gestão!F:F,MATCH('Banco de Dados'!$B1793,BD_Gestão!$B:$B,0)),"erro"))</f>
        <v/>
      </c>
      <c r="N1793" s="161" t="str">
        <f>IF($A1793=0,"",IFERROR(INDEX(BD_Gestão!J:J,MATCH('Banco de Dados'!$B1793,BD_Gestão!$B:$B,0)),"erro"))</f>
        <v/>
      </c>
      <c r="O1793" s="164" t="str">
        <f>IF($A1793=0,"",IFERROR(INDEX(BD_Gestão!K:K,MATCH('Banco de Dados'!$B1793,BD_Gestão!$B:$B,0)),"erro"))</f>
        <v/>
      </c>
      <c r="P1793" s="169" t="str">
        <f t="shared" si="110"/>
        <v/>
      </c>
      <c r="Q1793" s="170" t="str">
        <f t="shared" si="111"/>
        <v/>
      </c>
      <c r="R1793" s="163" t="e">
        <f t="shared" si="108"/>
        <v>#VALUE!</v>
      </c>
      <c r="S1793" s="163" t="e">
        <f t="shared" si="109"/>
        <v>#VALUE!</v>
      </c>
      <c r="T1793" s="163" t="e">
        <f>INDEX(Controle!O:O,MATCH('Banco de Dados'!A1793,Controle!M:M,0))*E1793/100</f>
        <v>#N/A</v>
      </c>
    </row>
    <row r="1794" spans="1:20" hidden="1" x14ac:dyDescent="0.2">
      <c r="A1794" s="158">
        <f>BD_TS!A1793</f>
        <v>0</v>
      </c>
      <c r="B1794" s="158" t="str">
        <f>SUBSTITUTE(SUBSTITUTE(BD_TS!D1793," ",""),"-","/")</f>
        <v/>
      </c>
      <c r="C1794" s="158">
        <f>BD_TS!E1793</f>
        <v>0</v>
      </c>
      <c r="D1794" s="159">
        <f>BD_TS!F1793</f>
        <v>0</v>
      </c>
      <c r="E1794" s="160">
        <f>BD_TS!B1793</f>
        <v>0</v>
      </c>
      <c r="F1794" s="161">
        <f>BD_TS!C1793</f>
        <v>0</v>
      </c>
      <c r="G1794" s="187">
        <f>BD_TS!H1793</f>
        <v>0</v>
      </c>
      <c r="H1794" s="158" t="str">
        <f>IF($A1794=0,"",IFERROR(INDEX(BD_Gestão!A:A,MATCH('Banco de Dados'!$B1794,BD_Gestão!$B:$B,0)),"erro"))</f>
        <v/>
      </c>
      <c r="I1794" s="162" t="str">
        <f>IF($A1794=0,"",IFERROR(INDEX(BD_Gestão!E:E,MATCH('Banco de Dados'!$B1794,BD_Gestão!$B:$B,0)),"erro"))</f>
        <v/>
      </c>
      <c r="J1794" s="186" t="str">
        <f>IF($A1794=0,"",IFERROR(INDEX(BD_Gestão!B:B,MATCH('Banco de Dados'!$B1794,BD_Gestão!$B:$B,0)),"erro"))</f>
        <v/>
      </c>
      <c r="K1794" s="158" t="str">
        <f>IF($A1794=0,"",IFERROR(INDEX(BD_Gestão!C:C,MATCH('Banco de Dados'!$B1794,BD_Gestão!$B:$B,0)),"erro"))</f>
        <v/>
      </c>
      <c r="L1794" s="158" t="str">
        <f>IF($A1794=0,"",IFERROR(INDEX(BD_Gestão!H:H,MATCH('Banco de Dados'!$B1794,BD_Gestão!$B:$B,0)),"erro"))</f>
        <v/>
      </c>
      <c r="M1794" s="161" t="str">
        <f>IF($A1794=0,"",IFERROR(INDEX(BD_Gestão!F:F,MATCH('Banco de Dados'!$B1794,BD_Gestão!$B:$B,0)),"erro"))</f>
        <v/>
      </c>
      <c r="N1794" s="161" t="str">
        <f>IF($A1794=0,"",IFERROR(INDEX(BD_Gestão!J:J,MATCH('Banco de Dados'!$B1794,BD_Gestão!$B:$B,0)),"erro"))</f>
        <v/>
      </c>
      <c r="O1794" s="164" t="str">
        <f>IF($A1794=0,"",IFERROR(INDEX(BD_Gestão!K:K,MATCH('Banco de Dados'!$B1794,BD_Gestão!$B:$B,0)),"erro"))</f>
        <v/>
      </c>
      <c r="P1794" s="169" t="str">
        <f t="shared" si="110"/>
        <v/>
      </c>
      <c r="Q1794" s="170" t="str">
        <f t="shared" si="111"/>
        <v/>
      </c>
      <c r="R1794" s="163" t="e">
        <f t="shared" si="108"/>
        <v>#VALUE!</v>
      </c>
      <c r="S1794" s="163" t="e">
        <f t="shared" si="109"/>
        <v>#VALUE!</v>
      </c>
      <c r="T1794" s="163" t="e">
        <f>INDEX(Controle!O:O,MATCH('Banco de Dados'!A1794,Controle!M:M,0))*E1794/100</f>
        <v>#N/A</v>
      </c>
    </row>
    <row r="1795" spans="1:20" hidden="1" x14ac:dyDescent="0.2">
      <c r="A1795" s="158">
        <f>BD_TS!A1794</f>
        <v>0</v>
      </c>
      <c r="B1795" s="158" t="str">
        <f>SUBSTITUTE(SUBSTITUTE(BD_TS!D1794," ",""),"-","/")</f>
        <v/>
      </c>
      <c r="C1795" s="158">
        <f>BD_TS!E1794</f>
        <v>0</v>
      </c>
      <c r="D1795" s="159">
        <f>BD_TS!F1794</f>
        <v>0</v>
      </c>
      <c r="E1795" s="160">
        <f>BD_TS!B1794</f>
        <v>0</v>
      </c>
      <c r="F1795" s="161">
        <f>BD_TS!C1794</f>
        <v>0</v>
      </c>
      <c r="G1795" s="187">
        <f>BD_TS!H1794</f>
        <v>0</v>
      </c>
      <c r="H1795" s="158" t="str">
        <f>IF($A1795=0,"",IFERROR(INDEX(BD_Gestão!A:A,MATCH('Banco de Dados'!$B1795,BD_Gestão!$B:$B,0)),"erro"))</f>
        <v/>
      </c>
      <c r="I1795" s="162" t="str">
        <f>IF($A1795=0,"",IFERROR(INDEX(BD_Gestão!E:E,MATCH('Banco de Dados'!$B1795,BD_Gestão!$B:$B,0)),"erro"))</f>
        <v/>
      </c>
      <c r="J1795" s="186" t="str">
        <f>IF($A1795=0,"",IFERROR(INDEX(BD_Gestão!B:B,MATCH('Banco de Dados'!$B1795,BD_Gestão!$B:$B,0)),"erro"))</f>
        <v/>
      </c>
      <c r="K1795" s="158" t="str">
        <f>IF($A1795=0,"",IFERROR(INDEX(BD_Gestão!C:C,MATCH('Banco de Dados'!$B1795,BD_Gestão!$B:$B,0)),"erro"))</f>
        <v/>
      </c>
      <c r="L1795" s="158" t="str">
        <f>IF($A1795=0,"",IFERROR(INDEX(BD_Gestão!H:H,MATCH('Banco de Dados'!$B1795,BD_Gestão!$B:$B,0)),"erro"))</f>
        <v/>
      </c>
      <c r="M1795" s="161" t="str">
        <f>IF($A1795=0,"",IFERROR(INDEX(BD_Gestão!F:F,MATCH('Banco de Dados'!$B1795,BD_Gestão!$B:$B,0)),"erro"))</f>
        <v/>
      </c>
      <c r="N1795" s="161" t="str">
        <f>IF($A1795=0,"",IFERROR(INDEX(BD_Gestão!J:J,MATCH('Banco de Dados'!$B1795,BD_Gestão!$B:$B,0)),"erro"))</f>
        <v/>
      </c>
      <c r="O1795" s="164" t="str">
        <f>IF($A1795=0,"",IFERROR(INDEX(BD_Gestão!K:K,MATCH('Banco de Dados'!$B1795,BD_Gestão!$B:$B,0)),"erro"))</f>
        <v/>
      </c>
      <c r="P1795" s="169" t="str">
        <f t="shared" si="110"/>
        <v/>
      </c>
      <c r="Q1795" s="170" t="str">
        <f t="shared" si="111"/>
        <v/>
      </c>
      <c r="R1795" s="163" t="e">
        <f t="shared" si="108"/>
        <v>#VALUE!</v>
      </c>
      <c r="S1795" s="163" t="e">
        <f t="shared" si="109"/>
        <v>#VALUE!</v>
      </c>
      <c r="T1795" s="163" t="e">
        <f>INDEX(Controle!O:O,MATCH('Banco de Dados'!A1795,Controle!M:M,0))*E1795/100</f>
        <v>#N/A</v>
      </c>
    </row>
    <row r="1796" spans="1:20" hidden="1" x14ac:dyDescent="0.2">
      <c r="A1796" s="158">
        <f>BD_TS!A1795</f>
        <v>0</v>
      </c>
      <c r="B1796" s="158" t="str">
        <f>SUBSTITUTE(SUBSTITUTE(BD_TS!D1795," ",""),"-","/")</f>
        <v/>
      </c>
      <c r="C1796" s="158">
        <f>BD_TS!E1795</f>
        <v>0</v>
      </c>
      <c r="D1796" s="159">
        <f>BD_TS!F1795</f>
        <v>0</v>
      </c>
      <c r="E1796" s="160">
        <f>BD_TS!B1795</f>
        <v>0</v>
      </c>
      <c r="F1796" s="161">
        <f>BD_TS!C1795</f>
        <v>0</v>
      </c>
      <c r="G1796" s="187">
        <f>BD_TS!H1795</f>
        <v>0</v>
      </c>
      <c r="H1796" s="158" t="str">
        <f>IF($A1796=0,"",IFERROR(INDEX(BD_Gestão!A:A,MATCH('Banco de Dados'!$B1796,BD_Gestão!$B:$B,0)),"erro"))</f>
        <v/>
      </c>
      <c r="I1796" s="162" t="str">
        <f>IF($A1796=0,"",IFERROR(INDEX(BD_Gestão!E:E,MATCH('Banco de Dados'!$B1796,BD_Gestão!$B:$B,0)),"erro"))</f>
        <v/>
      </c>
      <c r="J1796" s="186" t="str">
        <f>IF($A1796=0,"",IFERROR(INDEX(BD_Gestão!B:B,MATCH('Banco de Dados'!$B1796,BD_Gestão!$B:$B,0)),"erro"))</f>
        <v/>
      </c>
      <c r="K1796" s="158" t="str">
        <f>IF($A1796=0,"",IFERROR(INDEX(BD_Gestão!C:C,MATCH('Banco de Dados'!$B1796,BD_Gestão!$B:$B,0)),"erro"))</f>
        <v/>
      </c>
      <c r="L1796" s="158" t="str">
        <f>IF($A1796=0,"",IFERROR(INDEX(BD_Gestão!H:H,MATCH('Banco de Dados'!$B1796,BD_Gestão!$B:$B,0)),"erro"))</f>
        <v/>
      </c>
      <c r="M1796" s="161" t="str">
        <f>IF($A1796=0,"",IFERROR(INDEX(BD_Gestão!F:F,MATCH('Banco de Dados'!$B1796,BD_Gestão!$B:$B,0)),"erro"))</f>
        <v/>
      </c>
      <c r="N1796" s="161" t="str">
        <f>IF($A1796=0,"",IFERROR(INDEX(BD_Gestão!J:J,MATCH('Banco de Dados'!$B1796,BD_Gestão!$B:$B,0)),"erro"))</f>
        <v/>
      </c>
      <c r="O1796" s="164" t="str">
        <f>IF($A1796=0,"",IFERROR(INDEX(BD_Gestão!K:K,MATCH('Banco de Dados'!$B1796,BD_Gestão!$B:$B,0)),"erro"))</f>
        <v/>
      </c>
      <c r="P1796" s="169" t="str">
        <f t="shared" si="110"/>
        <v/>
      </c>
      <c r="Q1796" s="170" t="str">
        <f t="shared" si="111"/>
        <v/>
      </c>
      <c r="R1796" s="163" t="e">
        <f t="shared" si="108"/>
        <v>#VALUE!</v>
      </c>
      <c r="S1796" s="163" t="e">
        <f t="shared" si="109"/>
        <v>#VALUE!</v>
      </c>
      <c r="T1796" s="163" t="e">
        <f>INDEX(Controle!O:O,MATCH('Banco de Dados'!A1796,Controle!M:M,0))*E1796/100</f>
        <v>#N/A</v>
      </c>
    </row>
    <row r="1797" spans="1:20" hidden="1" x14ac:dyDescent="0.2">
      <c r="A1797" s="158">
        <f>BD_TS!A1796</f>
        <v>0</v>
      </c>
      <c r="B1797" s="158" t="str">
        <f>SUBSTITUTE(SUBSTITUTE(BD_TS!D1796," ",""),"-","/")</f>
        <v/>
      </c>
      <c r="C1797" s="158">
        <f>BD_TS!E1796</f>
        <v>0</v>
      </c>
      <c r="D1797" s="159">
        <f>BD_TS!F1796</f>
        <v>0</v>
      </c>
      <c r="E1797" s="160">
        <f>BD_TS!B1796</f>
        <v>0</v>
      </c>
      <c r="F1797" s="161">
        <f>BD_TS!C1796</f>
        <v>0</v>
      </c>
      <c r="G1797" s="187">
        <f>BD_TS!H1796</f>
        <v>0</v>
      </c>
      <c r="H1797" s="158" t="str">
        <f>IF($A1797=0,"",IFERROR(INDEX(BD_Gestão!A:A,MATCH('Banco de Dados'!$B1797,BD_Gestão!$B:$B,0)),"erro"))</f>
        <v/>
      </c>
      <c r="I1797" s="162" t="str">
        <f>IF($A1797=0,"",IFERROR(INDEX(BD_Gestão!E:E,MATCH('Banco de Dados'!$B1797,BD_Gestão!$B:$B,0)),"erro"))</f>
        <v/>
      </c>
      <c r="J1797" s="186" t="str">
        <f>IF($A1797=0,"",IFERROR(INDEX(BD_Gestão!B:B,MATCH('Banco de Dados'!$B1797,BD_Gestão!$B:$B,0)),"erro"))</f>
        <v/>
      </c>
      <c r="K1797" s="158" t="str">
        <f>IF($A1797=0,"",IFERROR(INDEX(BD_Gestão!C:C,MATCH('Banco de Dados'!$B1797,BD_Gestão!$B:$B,0)),"erro"))</f>
        <v/>
      </c>
      <c r="L1797" s="158" t="str">
        <f>IF($A1797=0,"",IFERROR(INDEX(BD_Gestão!H:H,MATCH('Banco de Dados'!$B1797,BD_Gestão!$B:$B,0)),"erro"))</f>
        <v/>
      </c>
      <c r="M1797" s="161" t="str">
        <f>IF($A1797=0,"",IFERROR(INDEX(BD_Gestão!F:F,MATCH('Banco de Dados'!$B1797,BD_Gestão!$B:$B,0)),"erro"))</f>
        <v/>
      </c>
      <c r="N1797" s="161" t="str">
        <f>IF($A1797=0,"",IFERROR(INDEX(BD_Gestão!J:J,MATCH('Banco de Dados'!$B1797,BD_Gestão!$B:$B,0)),"erro"))</f>
        <v/>
      </c>
      <c r="O1797" s="164" t="str">
        <f>IF($A1797=0,"",IFERROR(INDEX(BD_Gestão!K:K,MATCH('Banco de Dados'!$B1797,BD_Gestão!$B:$B,0)),"erro"))</f>
        <v/>
      </c>
      <c r="P1797" s="169" t="str">
        <f t="shared" si="110"/>
        <v/>
      </c>
      <c r="Q1797" s="170" t="str">
        <f t="shared" si="111"/>
        <v/>
      </c>
      <c r="R1797" s="163" t="e">
        <f t="shared" ref="R1797:R1860" si="112">MONTH(I1797)</f>
        <v>#VALUE!</v>
      </c>
      <c r="S1797" s="163" t="e">
        <f t="shared" ref="S1797:S1860" si="113">YEAR(I1797)</f>
        <v>#VALUE!</v>
      </c>
      <c r="T1797" s="163" t="e">
        <f>INDEX(Controle!O:O,MATCH('Banco de Dados'!A1797,Controle!M:M,0))*E1797/100</f>
        <v>#N/A</v>
      </c>
    </row>
    <row r="1798" spans="1:20" hidden="1" x14ac:dyDescent="0.2">
      <c r="A1798" s="158">
        <f>BD_TS!A1797</f>
        <v>0</v>
      </c>
      <c r="B1798" s="158" t="str">
        <f>SUBSTITUTE(SUBSTITUTE(BD_TS!D1797," ",""),"-","/")</f>
        <v/>
      </c>
      <c r="C1798" s="158">
        <f>BD_TS!E1797</f>
        <v>0</v>
      </c>
      <c r="D1798" s="159">
        <f>BD_TS!F1797</f>
        <v>0</v>
      </c>
      <c r="E1798" s="160">
        <f>BD_TS!B1797</f>
        <v>0</v>
      </c>
      <c r="F1798" s="161">
        <f>BD_TS!C1797</f>
        <v>0</v>
      </c>
      <c r="G1798" s="187">
        <f>BD_TS!H1797</f>
        <v>0</v>
      </c>
      <c r="H1798" s="158" t="str">
        <f>IF($A1798=0,"",IFERROR(INDEX(BD_Gestão!A:A,MATCH('Banco de Dados'!$B1798,BD_Gestão!$B:$B,0)),"erro"))</f>
        <v/>
      </c>
      <c r="I1798" s="162" t="str">
        <f>IF($A1798=0,"",IFERROR(INDEX(BD_Gestão!E:E,MATCH('Banco de Dados'!$B1798,BD_Gestão!$B:$B,0)),"erro"))</f>
        <v/>
      </c>
      <c r="J1798" s="186" t="str">
        <f>IF($A1798=0,"",IFERROR(INDEX(BD_Gestão!B:B,MATCH('Banco de Dados'!$B1798,BD_Gestão!$B:$B,0)),"erro"))</f>
        <v/>
      </c>
      <c r="K1798" s="158" t="str">
        <f>IF($A1798=0,"",IFERROR(INDEX(BD_Gestão!C:C,MATCH('Banco de Dados'!$B1798,BD_Gestão!$B:$B,0)),"erro"))</f>
        <v/>
      </c>
      <c r="L1798" s="158" t="str">
        <f>IF($A1798=0,"",IFERROR(INDEX(BD_Gestão!H:H,MATCH('Banco de Dados'!$B1798,BD_Gestão!$B:$B,0)),"erro"))</f>
        <v/>
      </c>
      <c r="M1798" s="161" t="str">
        <f>IF($A1798=0,"",IFERROR(INDEX(BD_Gestão!F:F,MATCH('Banco de Dados'!$B1798,BD_Gestão!$B:$B,0)),"erro"))</f>
        <v/>
      </c>
      <c r="N1798" s="161" t="str">
        <f>IF($A1798=0,"",IFERROR(INDEX(BD_Gestão!J:J,MATCH('Banco de Dados'!$B1798,BD_Gestão!$B:$B,0)),"erro"))</f>
        <v/>
      </c>
      <c r="O1798" s="164" t="str">
        <f>IF($A1798=0,"",IFERROR(INDEX(BD_Gestão!K:K,MATCH('Banco de Dados'!$B1798,BD_Gestão!$B:$B,0)),"erro"))</f>
        <v/>
      </c>
      <c r="P1798" s="169" t="str">
        <f t="shared" ref="P1798:P1861" si="114">IF(OR(H1798="erro",H1798=""),"",E1798*(MIN(O1798,1)))</f>
        <v/>
      </c>
      <c r="Q1798" s="170" t="str">
        <f t="shared" ref="Q1798:Q1861" si="115">IF(OR(H1798="erro",H1798=""),"",E1798-P1798)</f>
        <v/>
      </c>
      <c r="R1798" s="163" t="e">
        <f t="shared" si="112"/>
        <v>#VALUE!</v>
      </c>
      <c r="S1798" s="163" t="e">
        <f t="shared" si="113"/>
        <v>#VALUE!</v>
      </c>
      <c r="T1798" s="163" t="e">
        <f>INDEX(Controle!O:O,MATCH('Banco de Dados'!A1798,Controle!M:M,0))*E1798/100</f>
        <v>#N/A</v>
      </c>
    </row>
    <row r="1799" spans="1:20" hidden="1" x14ac:dyDescent="0.2">
      <c r="A1799" s="158">
        <f>BD_TS!A1798</f>
        <v>0</v>
      </c>
      <c r="B1799" s="158" t="str">
        <f>SUBSTITUTE(SUBSTITUTE(BD_TS!D1798," ",""),"-","/")</f>
        <v/>
      </c>
      <c r="C1799" s="158">
        <f>BD_TS!E1798</f>
        <v>0</v>
      </c>
      <c r="D1799" s="159">
        <f>BD_TS!F1798</f>
        <v>0</v>
      </c>
      <c r="E1799" s="160">
        <f>BD_TS!B1798</f>
        <v>0</v>
      </c>
      <c r="F1799" s="161">
        <f>BD_TS!C1798</f>
        <v>0</v>
      </c>
      <c r="G1799" s="187">
        <f>BD_TS!H1798</f>
        <v>0</v>
      </c>
      <c r="H1799" s="158" t="str">
        <f>IF($A1799=0,"",IFERROR(INDEX(BD_Gestão!A:A,MATCH('Banco de Dados'!$B1799,BD_Gestão!$B:$B,0)),"erro"))</f>
        <v/>
      </c>
      <c r="I1799" s="162" t="str">
        <f>IF($A1799=0,"",IFERROR(INDEX(BD_Gestão!E:E,MATCH('Banco de Dados'!$B1799,BD_Gestão!$B:$B,0)),"erro"))</f>
        <v/>
      </c>
      <c r="J1799" s="186" t="str">
        <f>IF($A1799=0,"",IFERROR(INDEX(BD_Gestão!B:B,MATCH('Banco de Dados'!$B1799,BD_Gestão!$B:$B,0)),"erro"))</f>
        <v/>
      </c>
      <c r="K1799" s="158" t="str">
        <f>IF($A1799=0,"",IFERROR(INDEX(BD_Gestão!C:C,MATCH('Banco de Dados'!$B1799,BD_Gestão!$B:$B,0)),"erro"))</f>
        <v/>
      </c>
      <c r="L1799" s="158" t="str">
        <f>IF($A1799=0,"",IFERROR(INDEX(BD_Gestão!H:H,MATCH('Banco de Dados'!$B1799,BD_Gestão!$B:$B,0)),"erro"))</f>
        <v/>
      </c>
      <c r="M1799" s="161" t="str">
        <f>IF($A1799=0,"",IFERROR(INDEX(BD_Gestão!F:F,MATCH('Banco de Dados'!$B1799,BD_Gestão!$B:$B,0)),"erro"))</f>
        <v/>
      </c>
      <c r="N1799" s="161" t="str">
        <f>IF($A1799=0,"",IFERROR(INDEX(BD_Gestão!J:J,MATCH('Banco de Dados'!$B1799,BD_Gestão!$B:$B,0)),"erro"))</f>
        <v/>
      </c>
      <c r="O1799" s="164" t="str">
        <f>IF($A1799=0,"",IFERROR(INDEX(BD_Gestão!K:K,MATCH('Banco de Dados'!$B1799,BD_Gestão!$B:$B,0)),"erro"))</f>
        <v/>
      </c>
      <c r="P1799" s="169" t="str">
        <f t="shared" si="114"/>
        <v/>
      </c>
      <c r="Q1799" s="170" t="str">
        <f t="shared" si="115"/>
        <v/>
      </c>
      <c r="R1799" s="163" t="e">
        <f t="shared" si="112"/>
        <v>#VALUE!</v>
      </c>
      <c r="S1799" s="163" t="e">
        <f t="shared" si="113"/>
        <v>#VALUE!</v>
      </c>
      <c r="T1799" s="163" t="e">
        <f>INDEX(Controle!O:O,MATCH('Banco de Dados'!A1799,Controle!M:M,0))*E1799/100</f>
        <v>#N/A</v>
      </c>
    </row>
    <row r="1800" spans="1:20" hidden="1" x14ac:dyDescent="0.2">
      <c r="A1800" s="158">
        <f>BD_TS!A1799</f>
        <v>0</v>
      </c>
      <c r="B1800" s="158" t="str">
        <f>SUBSTITUTE(SUBSTITUTE(BD_TS!D1799," ",""),"-","/")</f>
        <v/>
      </c>
      <c r="C1800" s="158">
        <f>BD_TS!E1799</f>
        <v>0</v>
      </c>
      <c r="D1800" s="159">
        <f>BD_TS!F1799</f>
        <v>0</v>
      </c>
      <c r="E1800" s="160">
        <f>BD_TS!B1799</f>
        <v>0</v>
      </c>
      <c r="F1800" s="161">
        <f>BD_TS!C1799</f>
        <v>0</v>
      </c>
      <c r="G1800" s="187">
        <f>BD_TS!H1799</f>
        <v>0</v>
      </c>
      <c r="H1800" s="158" t="str">
        <f>IF($A1800=0,"",IFERROR(INDEX(BD_Gestão!A:A,MATCH('Banco de Dados'!$B1800,BD_Gestão!$B:$B,0)),"erro"))</f>
        <v/>
      </c>
      <c r="I1800" s="162" t="str">
        <f>IF($A1800=0,"",IFERROR(INDEX(BD_Gestão!E:E,MATCH('Banco de Dados'!$B1800,BD_Gestão!$B:$B,0)),"erro"))</f>
        <v/>
      </c>
      <c r="J1800" s="186" t="str">
        <f>IF($A1800=0,"",IFERROR(INDEX(BD_Gestão!B:B,MATCH('Banco de Dados'!$B1800,BD_Gestão!$B:$B,0)),"erro"))</f>
        <v/>
      </c>
      <c r="K1800" s="158" t="str">
        <f>IF($A1800=0,"",IFERROR(INDEX(BD_Gestão!C:C,MATCH('Banco de Dados'!$B1800,BD_Gestão!$B:$B,0)),"erro"))</f>
        <v/>
      </c>
      <c r="L1800" s="158" t="str">
        <f>IF($A1800=0,"",IFERROR(INDEX(BD_Gestão!H:H,MATCH('Banco de Dados'!$B1800,BD_Gestão!$B:$B,0)),"erro"))</f>
        <v/>
      </c>
      <c r="M1800" s="161" t="str">
        <f>IF($A1800=0,"",IFERROR(INDEX(BD_Gestão!F:F,MATCH('Banco de Dados'!$B1800,BD_Gestão!$B:$B,0)),"erro"))</f>
        <v/>
      </c>
      <c r="N1800" s="161" t="str">
        <f>IF($A1800=0,"",IFERROR(INDEX(BD_Gestão!J:J,MATCH('Banco de Dados'!$B1800,BD_Gestão!$B:$B,0)),"erro"))</f>
        <v/>
      </c>
      <c r="O1800" s="164" t="str">
        <f>IF($A1800=0,"",IFERROR(INDEX(BD_Gestão!K:K,MATCH('Banco de Dados'!$B1800,BD_Gestão!$B:$B,0)),"erro"))</f>
        <v/>
      </c>
      <c r="P1800" s="169" t="str">
        <f t="shared" si="114"/>
        <v/>
      </c>
      <c r="Q1800" s="170" t="str">
        <f t="shared" si="115"/>
        <v/>
      </c>
      <c r="R1800" s="163" t="e">
        <f t="shared" si="112"/>
        <v>#VALUE!</v>
      </c>
      <c r="S1800" s="163" t="e">
        <f t="shared" si="113"/>
        <v>#VALUE!</v>
      </c>
      <c r="T1800" s="163" t="e">
        <f>INDEX(Controle!O:O,MATCH('Banco de Dados'!A1800,Controle!M:M,0))*E1800/100</f>
        <v>#N/A</v>
      </c>
    </row>
    <row r="1801" spans="1:20" hidden="1" x14ac:dyDescent="0.2">
      <c r="A1801" s="158">
        <f>BD_TS!A1800</f>
        <v>0</v>
      </c>
      <c r="B1801" s="158" t="str">
        <f>SUBSTITUTE(SUBSTITUTE(BD_TS!D1800," ",""),"-","/")</f>
        <v/>
      </c>
      <c r="C1801" s="158">
        <f>BD_TS!E1800</f>
        <v>0</v>
      </c>
      <c r="D1801" s="159">
        <f>BD_TS!F1800</f>
        <v>0</v>
      </c>
      <c r="E1801" s="160">
        <f>BD_TS!B1800</f>
        <v>0</v>
      </c>
      <c r="F1801" s="161">
        <f>BD_TS!C1800</f>
        <v>0</v>
      </c>
      <c r="G1801" s="187">
        <f>BD_TS!H1800</f>
        <v>0</v>
      </c>
      <c r="H1801" s="158" t="str">
        <f>IF($A1801=0,"",IFERROR(INDEX(BD_Gestão!A:A,MATCH('Banco de Dados'!$B1801,BD_Gestão!$B:$B,0)),"erro"))</f>
        <v/>
      </c>
      <c r="I1801" s="162" t="str">
        <f>IF($A1801=0,"",IFERROR(INDEX(BD_Gestão!E:E,MATCH('Banco de Dados'!$B1801,BD_Gestão!$B:$B,0)),"erro"))</f>
        <v/>
      </c>
      <c r="J1801" s="186" t="str">
        <f>IF($A1801=0,"",IFERROR(INDEX(BD_Gestão!B:B,MATCH('Banco de Dados'!$B1801,BD_Gestão!$B:$B,0)),"erro"))</f>
        <v/>
      </c>
      <c r="K1801" s="158" t="str">
        <f>IF($A1801=0,"",IFERROR(INDEX(BD_Gestão!C:C,MATCH('Banco de Dados'!$B1801,BD_Gestão!$B:$B,0)),"erro"))</f>
        <v/>
      </c>
      <c r="L1801" s="158" t="str">
        <f>IF($A1801=0,"",IFERROR(INDEX(BD_Gestão!H:H,MATCH('Banco de Dados'!$B1801,BD_Gestão!$B:$B,0)),"erro"))</f>
        <v/>
      </c>
      <c r="M1801" s="161" t="str">
        <f>IF($A1801=0,"",IFERROR(INDEX(BD_Gestão!F:F,MATCH('Banco de Dados'!$B1801,BD_Gestão!$B:$B,0)),"erro"))</f>
        <v/>
      </c>
      <c r="N1801" s="161" t="str">
        <f>IF($A1801=0,"",IFERROR(INDEX(BD_Gestão!J:J,MATCH('Banco de Dados'!$B1801,BD_Gestão!$B:$B,0)),"erro"))</f>
        <v/>
      </c>
      <c r="O1801" s="164" t="str">
        <f>IF($A1801=0,"",IFERROR(INDEX(BD_Gestão!K:K,MATCH('Banco de Dados'!$B1801,BD_Gestão!$B:$B,0)),"erro"))</f>
        <v/>
      </c>
      <c r="P1801" s="169" t="str">
        <f t="shared" si="114"/>
        <v/>
      </c>
      <c r="Q1801" s="170" t="str">
        <f t="shared" si="115"/>
        <v/>
      </c>
      <c r="R1801" s="163" t="e">
        <f t="shared" si="112"/>
        <v>#VALUE!</v>
      </c>
      <c r="S1801" s="163" t="e">
        <f t="shared" si="113"/>
        <v>#VALUE!</v>
      </c>
      <c r="T1801" s="163" t="e">
        <f>INDEX(Controle!O:O,MATCH('Banco de Dados'!A1801,Controle!M:M,0))*E1801/100</f>
        <v>#N/A</v>
      </c>
    </row>
    <row r="1802" spans="1:20" hidden="1" x14ac:dyDescent="0.2">
      <c r="A1802" s="158">
        <f>BD_TS!A1801</f>
        <v>0</v>
      </c>
      <c r="B1802" s="158" t="str">
        <f>SUBSTITUTE(SUBSTITUTE(BD_TS!D1801," ",""),"-","/")</f>
        <v/>
      </c>
      <c r="C1802" s="158">
        <f>BD_TS!E1801</f>
        <v>0</v>
      </c>
      <c r="D1802" s="159">
        <f>BD_TS!F1801</f>
        <v>0</v>
      </c>
      <c r="E1802" s="160">
        <f>BD_TS!B1801</f>
        <v>0</v>
      </c>
      <c r="F1802" s="161">
        <f>BD_TS!C1801</f>
        <v>0</v>
      </c>
      <c r="G1802" s="187">
        <f>BD_TS!H1801</f>
        <v>0</v>
      </c>
      <c r="H1802" s="158" t="str">
        <f>IF($A1802=0,"",IFERROR(INDEX(BD_Gestão!A:A,MATCH('Banco de Dados'!$B1802,BD_Gestão!$B:$B,0)),"erro"))</f>
        <v/>
      </c>
      <c r="I1802" s="162" t="str">
        <f>IF($A1802=0,"",IFERROR(INDEX(BD_Gestão!E:E,MATCH('Banco de Dados'!$B1802,BD_Gestão!$B:$B,0)),"erro"))</f>
        <v/>
      </c>
      <c r="J1802" s="186" t="str">
        <f>IF($A1802=0,"",IFERROR(INDEX(BD_Gestão!B:B,MATCH('Banco de Dados'!$B1802,BD_Gestão!$B:$B,0)),"erro"))</f>
        <v/>
      </c>
      <c r="K1802" s="158" t="str">
        <f>IF($A1802=0,"",IFERROR(INDEX(BD_Gestão!C:C,MATCH('Banco de Dados'!$B1802,BD_Gestão!$B:$B,0)),"erro"))</f>
        <v/>
      </c>
      <c r="L1802" s="158" t="str">
        <f>IF($A1802=0,"",IFERROR(INDEX(BD_Gestão!H:H,MATCH('Banco de Dados'!$B1802,BD_Gestão!$B:$B,0)),"erro"))</f>
        <v/>
      </c>
      <c r="M1802" s="161" t="str">
        <f>IF($A1802=0,"",IFERROR(INDEX(BD_Gestão!F:F,MATCH('Banco de Dados'!$B1802,BD_Gestão!$B:$B,0)),"erro"))</f>
        <v/>
      </c>
      <c r="N1802" s="161" t="str">
        <f>IF($A1802=0,"",IFERROR(INDEX(BD_Gestão!J:J,MATCH('Banco de Dados'!$B1802,BD_Gestão!$B:$B,0)),"erro"))</f>
        <v/>
      </c>
      <c r="O1802" s="164" t="str">
        <f>IF($A1802=0,"",IFERROR(INDEX(BD_Gestão!K:K,MATCH('Banco de Dados'!$B1802,BD_Gestão!$B:$B,0)),"erro"))</f>
        <v/>
      </c>
      <c r="P1802" s="169" t="str">
        <f t="shared" si="114"/>
        <v/>
      </c>
      <c r="Q1802" s="170" t="str">
        <f t="shared" si="115"/>
        <v/>
      </c>
      <c r="R1802" s="163" t="e">
        <f t="shared" si="112"/>
        <v>#VALUE!</v>
      </c>
      <c r="S1802" s="163" t="e">
        <f t="shared" si="113"/>
        <v>#VALUE!</v>
      </c>
      <c r="T1802" s="163" t="e">
        <f>INDEX(Controle!O:O,MATCH('Banco de Dados'!A1802,Controle!M:M,0))*E1802/100</f>
        <v>#N/A</v>
      </c>
    </row>
    <row r="1803" spans="1:20" hidden="1" x14ac:dyDescent="0.2">
      <c r="A1803" s="158">
        <f>BD_TS!A1802</f>
        <v>0</v>
      </c>
      <c r="B1803" s="158" t="str">
        <f>SUBSTITUTE(SUBSTITUTE(BD_TS!D1802," ",""),"-","/")</f>
        <v/>
      </c>
      <c r="C1803" s="158">
        <f>BD_TS!E1802</f>
        <v>0</v>
      </c>
      <c r="D1803" s="159">
        <f>BD_TS!F1802</f>
        <v>0</v>
      </c>
      <c r="E1803" s="160">
        <f>BD_TS!B1802</f>
        <v>0</v>
      </c>
      <c r="F1803" s="161">
        <f>BD_TS!C1802</f>
        <v>0</v>
      </c>
      <c r="G1803" s="187">
        <f>BD_TS!H1802</f>
        <v>0</v>
      </c>
      <c r="H1803" s="158" t="str">
        <f>IF($A1803=0,"",IFERROR(INDEX(BD_Gestão!A:A,MATCH('Banco de Dados'!$B1803,BD_Gestão!$B:$B,0)),"erro"))</f>
        <v/>
      </c>
      <c r="I1803" s="162" t="str">
        <f>IF($A1803=0,"",IFERROR(INDEX(BD_Gestão!E:E,MATCH('Banco de Dados'!$B1803,BD_Gestão!$B:$B,0)),"erro"))</f>
        <v/>
      </c>
      <c r="J1803" s="186" t="str">
        <f>IF($A1803=0,"",IFERROR(INDEX(BD_Gestão!B:B,MATCH('Banco de Dados'!$B1803,BD_Gestão!$B:$B,0)),"erro"))</f>
        <v/>
      </c>
      <c r="K1803" s="158" t="str">
        <f>IF($A1803=0,"",IFERROR(INDEX(BD_Gestão!C:C,MATCH('Banco de Dados'!$B1803,BD_Gestão!$B:$B,0)),"erro"))</f>
        <v/>
      </c>
      <c r="L1803" s="158" t="str">
        <f>IF($A1803=0,"",IFERROR(INDEX(BD_Gestão!H:H,MATCH('Banco de Dados'!$B1803,BD_Gestão!$B:$B,0)),"erro"))</f>
        <v/>
      </c>
      <c r="M1803" s="161" t="str">
        <f>IF($A1803=0,"",IFERROR(INDEX(BD_Gestão!F:F,MATCH('Banco de Dados'!$B1803,BD_Gestão!$B:$B,0)),"erro"))</f>
        <v/>
      </c>
      <c r="N1803" s="161" t="str">
        <f>IF($A1803=0,"",IFERROR(INDEX(BD_Gestão!J:J,MATCH('Banco de Dados'!$B1803,BD_Gestão!$B:$B,0)),"erro"))</f>
        <v/>
      </c>
      <c r="O1803" s="164" t="str">
        <f>IF($A1803=0,"",IFERROR(INDEX(BD_Gestão!K:K,MATCH('Banco de Dados'!$B1803,BD_Gestão!$B:$B,0)),"erro"))</f>
        <v/>
      </c>
      <c r="P1803" s="169" t="str">
        <f t="shared" si="114"/>
        <v/>
      </c>
      <c r="Q1803" s="170" t="str">
        <f t="shared" si="115"/>
        <v/>
      </c>
      <c r="R1803" s="163" t="e">
        <f t="shared" si="112"/>
        <v>#VALUE!</v>
      </c>
      <c r="S1803" s="163" t="e">
        <f t="shared" si="113"/>
        <v>#VALUE!</v>
      </c>
      <c r="T1803" s="163" t="e">
        <f>INDEX(Controle!O:O,MATCH('Banco de Dados'!A1803,Controle!M:M,0))*E1803/100</f>
        <v>#N/A</v>
      </c>
    </row>
    <row r="1804" spans="1:20" hidden="1" x14ac:dyDescent="0.2">
      <c r="A1804" s="158">
        <f>BD_TS!A1803</f>
        <v>0</v>
      </c>
      <c r="B1804" s="158" t="str">
        <f>SUBSTITUTE(SUBSTITUTE(BD_TS!D1803," ",""),"-","/")</f>
        <v/>
      </c>
      <c r="C1804" s="158">
        <f>BD_TS!E1803</f>
        <v>0</v>
      </c>
      <c r="D1804" s="159">
        <f>BD_TS!F1803</f>
        <v>0</v>
      </c>
      <c r="E1804" s="160">
        <f>BD_TS!B1803</f>
        <v>0</v>
      </c>
      <c r="F1804" s="161">
        <f>BD_TS!C1803</f>
        <v>0</v>
      </c>
      <c r="G1804" s="187">
        <f>BD_TS!H1803</f>
        <v>0</v>
      </c>
      <c r="H1804" s="158" t="str">
        <f>IF($A1804=0,"",IFERROR(INDEX(BD_Gestão!A:A,MATCH('Banco de Dados'!$B1804,BD_Gestão!$B:$B,0)),"erro"))</f>
        <v/>
      </c>
      <c r="I1804" s="162" t="str">
        <f>IF($A1804=0,"",IFERROR(INDEX(BD_Gestão!E:E,MATCH('Banco de Dados'!$B1804,BD_Gestão!$B:$B,0)),"erro"))</f>
        <v/>
      </c>
      <c r="J1804" s="186" t="str">
        <f>IF($A1804=0,"",IFERROR(INDEX(BD_Gestão!B:B,MATCH('Banco de Dados'!$B1804,BD_Gestão!$B:$B,0)),"erro"))</f>
        <v/>
      </c>
      <c r="K1804" s="158" t="str">
        <f>IF($A1804=0,"",IFERROR(INDEX(BD_Gestão!C:C,MATCH('Banco de Dados'!$B1804,BD_Gestão!$B:$B,0)),"erro"))</f>
        <v/>
      </c>
      <c r="L1804" s="158" t="str">
        <f>IF($A1804=0,"",IFERROR(INDEX(BD_Gestão!H:H,MATCH('Banco de Dados'!$B1804,BD_Gestão!$B:$B,0)),"erro"))</f>
        <v/>
      </c>
      <c r="M1804" s="161" t="str">
        <f>IF($A1804=0,"",IFERROR(INDEX(BD_Gestão!F:F,MATCH('Banco de Dados'!$B1804,BD_Gestão!$B:$B,0)),"erro"))</f>
        <v/>
      </c>
      <c r="N1804" s="161" t="str">
        <f>IF($A1804=0,"",IFERROR(INDEX(BD_Gestão!J:J,MATCH('Banco de Dados'!$B1804,BD_Gestão!$B:$B,0)),"erro"))</f>
        <v/>
      </c>
      <c r="O1804" s="164" t="str">
        <f>IF($A1804=0,"",IFERROR(INDEX(BD_Gestão!K:K,MATCH('Banco de Dados'!$B1804,BD_Gestão!$B:$B,0)),"erro"))</f>
        <v/>
      </c>
      <c r="P1804" s="169" t="str">
        <f t="shared" si="114"/>
        <v/>
      </c>
      <c r="Q1804" s="170" t="str">
        <f t="shared" si="115"/>
        <v/>
      </c>
      <c r="R1804" s="163" t="e">
        <f t="shared" si="112"/>
        <v>#VALUE!</v>
      </c>
      <c r="S1804" s="163" t="e">
        <f t="shared" si="113"/>
        <v>#VALUE!</v>
      </c>
      <c r="T1804" s="163" t="e">
        <f>INDEX(Controle!O:O,MATCH('Banco de Dados'!A1804,Controle!M:M,0))*E1804/100</f>
        <v>#N/A</v>
      </c>
    </row>
    <row r="1805" spans="1:20" hidden="1" x14ac:dyDescent="0.2">
      <c r="A1805" s="158">
        <f>BD_TS!A1804</f>
        <v>0</v>
      </c>
      <c r="B1805" s="158" t="str">
        <f>SUBSTITUTE(SUBSTITUTE(BD_TS!D1804," ",""),"-","/")</f>
        <v/>
      </c>
      <c r="C1805" s="158">
        <f>BD_TS!E1804</f>
        <v>0</v>
      </c>
      <c r="D1805" s="159">
        <f>BD_TS!F1804</f>
        <v>0</v>
      </c>
      <c r="E1805" s="160">
        <f>BD_TS!B1804</f>
        <v>0</v>
      </c>
      <c r="F1805" s="161">
        <f>BD_TS!C1804</f>
        <v>0</v>
      </c>
      <c r="G1805" s="187">
        <f>BD_TS!H1804</f>
        <v>0</v>
      </c>
      <c r="H1805" s="158" t="str">
        <f>IF($A1805=0,"",IFERROR(INDEX(BD_Gestão!A:A,MATCH('Banco de Dados'!$B1805,BD_Gestão!$B:$B,0)),"erro"))</f>
        <v/>
      </c>
      <c r="I1805" s="162" t="str">
        <f>IF($A1805=0,"",IFERROR(INDEX(BD_Gestão!E:E,MATCH('Banco de Dados'!$B1805,BD_Gestão!$B:$B,0)),"erro"))</f>
        <v/>
      </c>
      <c r="J1805" s="186" t="str">
        <f>IF($A1805=0,"",IFERROR(INDEX(BD_Gestão!B:B,MATCH('Banco de Dados'!$B1805,BD_Gestão!$B:$B,0)),"erro"))</f>
        <v/>
      </c>
      <c r="K1805" s="158" t="str">
        <f>IF($A1805=0,"",IFERROR(INDEX(BD_Gestão!C:C,MATCH('Banco de Dados'!$B1805,BD_Gestão!$B:$B,0)),"erro"))</f>
        <v/>
      </c>
      <c r="L1805" s="158" t="str">
        <f>IF($A1805=0,"",IFERROR(INDEX(BD_Gestão!H:H,MATCH('Banco de Dados'!$B1805,BD_Gestão!$B:$B,0)),"erro"))</f>
        <v/>
      </c>
      <c r="M1805" s="161" t="str">
        <f>IF($A1805=0,"",IFERROR(INDEX(BD_Gestão!F:F,MATCH('Banco de Dados'!$B1805,BD_Gestão!$B:$B,0)),"erro"))</f>
        <v/>
      </c>
      <c r="N1805" s="161" t="str">
        <f>IF($A1805=0,"",IFERROR(INDEX(BD_Gestão!J:J,MATCH('Banco de Dados'!$B1805,BD_Gestão!$B:$B,0)),"erro"))</f>
        <v/>
      </c>
      <c r="O1805" s="164" t="str">
        <f>IF($A1805=0,"",IFERROR(INDEX(BD_Gestão!K:K,MATCH('Banco de Dados'!$B1805,BD_Gestão!$B:$B,0)),"erro"))</f>
        <v/>
      </c>
      <c r="P1805" s="169" t="str">
        <f t="shared" si="114"/>
        <v/>
      </c>
      <c r="Q1805" s="170" t="str">
        <f t="shared" si="115"/>
        <v/>
      </c>
      <c r="R1805" s="163" t="e">
        <f t="shared" si="112"/>
        <v>#VALUE!</v>
      </c>
      <c r="S1805" s="163" t="e">
        <f t="shared" si="113"/>
        <v>#VALUE!</v>
      </c>
      <c r="T1805" s="163" t="e">
        <f>INDEX(Controle!O:O,MATCH('Banco de Dados'!A1805,Controle!M:M,0))*E1805/100</f>
        <v>#N/A</v>
      </c>
    </row>
    <row r="1806" spans="1:20" hidden="1" x14ac:dyDescent="0.2">
      <c r="A1806" s="158">
        <f>BD_TS!A1805</f>
        <v>0</v>
      </c>
      <c r="B1806" s="158" t="str">
        <f>SUBSTITUTE(SUBSTITUTE(BD_TS!D1805," ",""),"-","/")</f>
        <v/>
      </c>
      <c r="C1806" s="158">
        <f>BD_TS!E1805</f>
        <v>0</v>
      </c>
      <c r="D1806" s="159">
        <f>BD_TS!F1805</f>
        <v>0</v>
      </c>
      <c r="E1806" s="160">
        <f>BD_TS!B1805</f>
        <v>0</v>
      </c>
      <c r="F1806" s="161">
        <f>BD_TS!C1805</f>
        <v>0</v>
      </c>
      <c r="G1806" s="187">
        <f>BD_TS!H1805</f>
        <v>0</v>
      </c>
      <c r="H1806" s="158" t="str">
        <f>IF($A1806=0,"",IFERROR(INDEX(BD_Gestão!A:A,MATCH('Banco de Dados'!$B1806,BD_Gestão!$B:$B,0)),"erro"))</f>
        <v/>
      </c>
      <c r="I1806" s="162" t="str">
        <f>IF($A1806=0,"",IFERROR(INDEX(BD_Gestão!E:E,MATCH('Banco de Dados'!$B1806,BD_Gestão!$B:$B,0)),"erro"))</f>
        <v/>
      </c>
      <c r="J1806" s="186" t="str">
        <f>IF($A1806=0,"",IFERROR(INDEX(BD_Gestão!B:B,MATCH('Banco de Dados'!$B1806,BD_Gestão!$B:$B,0)),"erro"))</f>
        <v/>
      </c>
      <c r="K1806" s="158" t="str">
        <f>IF($A1806=0,"",IFERROR(INDEX(BD_Gestão!C:C,MATCH('Banco de Dados'!$B1806,BD_Gestão!$B:$B,0)),"erro"))</f>
        <v/>
      </c>
      <c r="L1806" s="158" t="str">
        <f>IF($A1806=0,"",IFERROR(INDEX(BD_Gestão!H:H,MATCH('Banco de Dados'!$B1806,BD_Gestão!$B:$B,0)),"erro"))</f>
        <v/>
      </c>
      <c r="M1806" s="161" t="str">
        <f>IF($A1806=0,"",IFERROR(INDEX(BD_Gestão!F:F,MATCH('Banco de Dados'!$B1806,BD_Gestão!$B:$B,0)),"erro"))</f>
        <v/>
      </c>
      <c r="N1806" s="161" t="str">
        <f>IF($A1806=0,"",IFERROR(INDEX(BD_Gestão!J:J,MATCH('Banco de Dados'!$B1806,BD_Gestão!$B:$B,0)),"erro"))</f>
        <v/>
      </c>
      <c r="O1806" s="164" t="str">
        <f>IF($A1806=0,"",IFERROR(INDEX(BD_Gestão!K:K,MATCH('Banco de Dados'!$B1806,BD_Gestão!$B:$B,0)),"erro"))</f>
        <v/>
      </c>
      <c r="P1806" s="169" t="str">
        <f t="shared" si="114"/>
        <v/>
      </c>
      <c r="Q1806" s="170" t="str">
        <f t="shared" si="115"/>
        <v/>
      </c>
      <c r="R1806" s="163" t="e">
        <f t="shared" si="112"/>
        <v>#VALUE!</v>
      </c>
      <c r="S1806" s="163" t="e">
        <f t="shared" si="113"/>
        <v>#VALUE!</v>
      </c>
      <c r="T1806" s="163" t="e">
        <f>INDEX(Controle!O:O,MATCH('Banco de Dados'!A1806,Controle!M:M,0))*E1806/100</f>
        <v>#N/A</v>
      </c>
    </row>
    <row r="1807" spans="1:20" hidden="1" x14ac:dyDescent="0.2">
      <c r="A1807" s="158">
        <f>BD_TS!A1806</f>
        <v>0</v>
      </c>
      <c r="B1807" s="158" t="str">
        <f>SUBSTITUTE(SUBSTITUTE(BD_TS!D1806," ",""),"-","/")</f>
        <v/>
      </c>
      <c r="C1807" s="158">
        <f>BD_TS!E1806</f>
        <v>0</v>
      </c>
      <c r="D1807" s="159">
        <f>BD_TS!F1806</f>
        <v>0</v>
      </c>
      <c r="E1807" s="160">
        <f>BD_TS!B1806</f>
        <v>0</v>
      </c>
      <c r="F1807" s="161">
        <f>BD_TS!C1806</f>
        <v>0</v>
      </c>
      <c r="G1807" s="187">
        <f>BD_TS!H1806</f>
        <v>0</v>
      </c>
      <c r="H1807" s="158" t="str">
        <f>IF($A1807=0,"",IFERROR(INDEX(BD_Gestão!A:A,MATCH('Banco de Dados'!$B1807,BD_Gestão!$B:$B,0)),"erro"))</f>
        <v/>
      </c>
      <c r="I1807" s="162" t="str">
        <f>IF($A1807=0,"",IFERROR(INDEX(BD_Gestão!E:E,MATCH('Banco de Dados'!$B1807,BD_Gestão!$B:$B,0)),"erro"))</f>
        <v/>
      </c>
      <c r="J1807" s="186" t="str">
        <f>IF($A1807=0,"",IFERROR(INDEX(BD_Gestão!B:B,MATCH('Banco de Dados'!$B1807,BD_Gestão!$B:$B,0)),"erro"))</f>
        <v/>
      </c>
      <c r="K1807" s="158" t="str">
        <f>IF($A1807=0,"",IFERROR(INDEX(BD_Gestão!C:C,MATCH('Banco de Dados'!$B1807,BD_Gestão!$B:$B,0)),"erro"))</f>
        <v/>
      </c>
      <c r="L1807" s="158" t="str">
        <f>IF($A1807=0,"",IFERROR(INDEX(BD_Gestão!H:H,MATCH('Banco de Dados'!$B1807,BD_Gestão!$B:$B,0)),"erro"))</f>
        <v/>
      </c>
      <c r="M1807" s="161" t="str">
        <f>IF($A1807=0,"",IFERROR(INDEX(BD_Gestão!F:F,MATCH('Banco de Dados'!$B1807,BD_Gestão!$B:$B,0)),"erro"))</f>
        <v/>
      </c>
      <c r="N1807" s="161" t="str">
        <f>IF($A1807=0,"",IFERROR(INDEX(BD_Gestão!J:J,MATCH('Banco de Dados'!$B1807,BD_Gestão!$B:$B,0)),"erro"))</f>
        <v/>
      </c>
      <c r="O1807" s="164" t="str">
        <f>IF($A1807=0,"",IFERROR(INDEX(BD_Gestão!K:K,MATCH('Banco de Dados'!$B1807,BD_Gestão!$B:$B,0)),"erro"))</f>
        <v/>
      </c>
      <c r="P1807" s="169" t="str">
        <f t="shared" si="114"/>
        <v/>
      </c>
      <c r="Q1807" s="170" t="str">
        <f t="shared" si="115"/>
        <v/>
      </c>
      <c r="R1807" s="163" t="e">
        <f t="shared" si="112"/>
        <v>#VALUE!</v>
      </c>
      <c r="S1807" s="163" t="e">
        <f t="shared" si="113"/>
        <v>#VALUE!</v>
      </c>
      <c r="T1807" s="163" t="e">
        <f>INDEX(Controle!O:O,MATCH('Banco de Dados'!A1807,Controle!M:M,0))*E1807/100</f>
        <v>#N/A</v>
      </c>
    </row>
    <row r="1808" spans="1:20" hidden="1" x14ac:dyDescent="0.2">
      <c r="A1808" s="158">
        <f>BD_TS!A1807</f>
        <v>0</v>
      </c>
      <c r="B1808" s="158" t="str">
        <f>SUBSTITUTE(SUBSTITUTE(BD_TS!D1807," ",""),"-","/")</f>
        <v/>
      </c>
      <c r="C1808" s="158">
        <f>BD_TS!E1807</f>
        <v>0</v>
      </c>
      <c r="D1808" s="159">
        <f>BD_TS!F1807</f>
        <v>0</v>
      </c>
      <c r="E1808" s="160">
        <f>BD_TS!B1807</f>
        <v>0</v>
      </c>
      <c r="F1808" s="161">
        <f>BD_TS!C1807</f>
        <v>0</v>
      </c>
      <c r="G1808" s="187">
        <f>BD_TS!H1807</f>
        <v>0</v>
      </c>
      <c r="H1808" s="158" t="str">
        <f>IF($A1808=0,"",IFERROR(INDEX(BD_Gestão!A:A,MATCH('Banco de Dados'!$B1808,BD_Gestão!$B:$B,0)),"erro"))</f>
        <v/>
      </c>
      <c r="I1808" s="162" t="str">
        <f>IF($A1808=0,"",IFERROR(INDEX(BD_Gestão!E:E,MATCH('Banco de Dados'!$B1808,BD_Gestão!$B:$B,0)),"erro"))</f>
        <v/>
      </c>
      <c r="J1808" s="186" t="str">
        <f>IF($A1808=0,"",IFERROR(INDEX(BD_Gestão!B:B,MATCH('Banco de Dados'!$B1808,BD_Gestão!$B:$B,0)),"erro"))</f>
        <v/>
      </c>
      <c r="K1808" s="158" t="str">
        <f>IF($A1808=0,"",IFERROR(INDEX(BD_Gestão!C:C,MATCH('Banco de Dados'!$B1808,BD_Gestão!$B:$B,0)),"erro"))</f>
        <v/>
      </c>
      <c r="L1808" s="158" t="str">
        <f>IF($A1808=0,"",IFERROR(INDEX(BD_Gestão!H:H,MATCH('Banco de Dados'!$B1808,BD_Gestão!$B:$B,0)),"erro"))</f>
        <v/>
      </c>
      <c r="M1808" s="161" t="str">
        <f>IF($A1808=0,"",IFERROR(INDEX(BD_Gestão!F:F,MATCH('Banco de Dados'!$B1808,BD_Gestão!$B:$B,0)),"erro"))</f>
        <v/>
      </c>
      <c r="N1808" s="161" t="str">
        <f>IF($A1808=0,"",IFERROR(INDEX(BD_Gestão!J:J,MATCH('Banco de Dados'!$B1808,BD_Gestão!$B:$B,0)),"erro"))</f>
        <v/>
      </c>
      <c r="O1808" s="164" t="str">
        <f>IF($A1808=0,"",IFERROR(INDEX(BD_Gestão!K:K,MATCH('Banco de Dados'!$B1808,BD_Gestão!$B:$B,0)),"erro"))</f>
        <v/>
      </c>
      <c r="P1808" s="169" t="str">
        <f t="shared" si="114"/>
        <v/>
      </c>
      <c r="Q1808" s="170" t="str">
        <f t="shared" si="115"/>
        <v/>
      </c>
      <c r="R1808" s="163" t="e">
        <f t="shared" si="112"/>
        <v>#VALUE!</v>
      </c>
      <c r="S1808" s="163" t="e">
        <f t="shared" si="113"/>
        <v>#VALUE!</v>
      </c>
      <c r="T1808" s="163" t="e">
        <f>INDEX(Controle!O:O,MATCH('Banco de Dados'!A1808,Controle!M:M,0))*E1808/100</f>
        <v>#N/A</v>
      </c>
    </row>
    <row r="1809" spans="1:20" hidden="1" x14ac:dyDescent="0.2">
      <c r="A1809" s="158">
        <f>BD_TS!A1808</f>
        <v>0</v>
      </c>
      <c r="B1809" s="158" t="str">
        <f>SUBSTITUTE(SUBSTITUTE(BD_TS!D1808," ",""),"-","/")</f>
        <v/>
      </c>
      <c r="C1809" s="158">
        <f>BD_TS!E1808</f>
        <v>0</v>
      </c>
      <c r="D1809" s="159">
        <f>BD_TS!F1808</f>
        <v>0</v>
      </c>
      <c r="E1809" s="160">
        <f>BD_TS!B1808</f>
        <v>0</v>
      </c>
      <c r="F1809" s="161">
        <f>BD_TS!C1808</f>
        <v>0</v>
      </c>
      <c r="G1809" s="187">
        <f>BD_TS!H1808</f>
        <v>0</v>
      </c>
      <c r="H1809" s="158" t="str">
        <f>IF($A1809=0,"",IFERROR(INDEX(BD_Gestão!A:A,MATCH('Banco de Dados'!$B1809,BD_Gestão!$B:$B,0)),"erro"))</f>
        <v/>
      </c>
      <c r="I1809" s="162" t="str">
        <f>IF($A1809=0,"",IFERROR(INDEX(BD_Gestão!E:E,MATCH('Banco de Dados'!$B1809,BD_Gestão!$B:$B,0)),"erro"))</f>
        <v/>
      </c>
      <c r="J1809" s="186" t="str">
        <f>IF($A1809=0,"",IFERROR(INDEX(BD_Gestão!B:B,MATCH('Banco de Dados'!$B1809,BD_Gestão!$B:$B,0)),"erro"))</f>
        <v/>
      </c>
      <c r="K1809" s="158" t="str">
        <f>IF($A1809=0,"",IFERROR(INDEX(BD_Gestão!C:C,MATCH('Banco de Dados'!$B1809,BD_Gestão!$B:$B,0)),"erro"))</f>
        <v/>
      </c>
      <c r="L1809" s="158" t="str">
        <f>IF($A1809=0,"",IFERROR(INDEX(BD_Gestão!H:H,MATCH('Banco de Dados'!$B1809,BD_Gestão!$B:$B,0)),"erro"))</f>
        <v/>
      </c>
      <c r="M1809" s="161" t="str">
        <f>IF($A1809=0,"",IFERROR(INDEX(BD_Gestão!F:F,MATCH('Banco de Dados'!$B1809,BD_Gestão!$B:$B,0)),"erro"))</f>
        <v/>
      </c>
      <c r="N1809" s="161" t="str">
        <f>IF($A1809=0,"",IFERROR(INDEX(BD_Gestão!J:J,MATCH('Banco de Dados'!$B1809,BD_Gestão!$B:$B,0)),"erro"))</f>
        <v/>
      </c>
      <c r="O1809" s="164" t="str">
        <f>IF($A1809=0,"",IFERROR(INDEX(BD_Gestão!K:K,MATCH('Banco de Dados'!$B1809,BD_Gestão!$B:$B,0)),"erro"))</f>
        <v/>
      </c>
      <c r="P1809" s="169" t="str">
        <f t="shared" si="114"/>
        <v/>
      </c>
      <c r="Q1809" s="170" t="str">
        <f t="shared" si="115"/>
        <v/>
      </c>
      <c r="R1809" s="163" t="e">
        <f t="shared" si="112"/>
        <v>#VALUE!</v>
      </c>
      <c r="S1809" s="163" t="e">
        <f t="shared" si="113"/>
        <v>#VALUE!</v>
      </c>
      <c r="T1809" s="163" t="e">
        <f>INDEX(Controle!O:O,MATCH('Banco de Dados'!A1809,Controle!M:M,0))*E1809/100</f>
        <v>#N/A</v>
      </c>
    </row>
    <row r="1810" spans="1:20" hidden="1" x14ac:dyDescent="0.2">
      <c r="A1810" s="158">
        <f>BD_TS!A1809</f>
        <v>0</v>
      </c>
      <c r="B1810" s="158" t="str">
        <f>SUBSTITUTE(SUBSTITUTE(BD_TS!D1809," ",""),"-","/")</f>
        <v/>
      </c>
      <c r="C1810" s="158">
        <f>BD_TS!E1809</f>
        <v>0</v>
      </c>
      <c r="D1810" s="159">
        <f>BD_TS!F1809</f>
        <v>0</v>
      </c>
      <c r="E1810" s="160">
        <f>BD_TS!B1809</f>
        <v>0</v>
      </c>
      <c r="F1810" s="161">
        <f>BD_TS!C1809</f>
        <v>0</v>
      </c>
      <c r="G1810" s="187">
        <f>BD_TS!H1809</f>
        <v>0</v>
      </c>
      <c r="H1810" s="158" t="str">
        <f>IF($A1810=0,"",IFERROR(INDEX(BD_Gestão!A:A,MATCH('Banco de Dados'!$B1810,BD_Gestão!$B:$B,0)),"erro"))</f>
        <v/>
      </c>
      <c r="I1810" s="162" t="str">
        <f>IF($A1810=0,"",IFERROR(INDEX(BD_Gestão!E:E,MATCH('Banco de Dados'!$B1810,BD_Gestão!$B:$B,0)),"erro"))</f>
        <v/>
      </c>
      <c r="J1810" s="186" t="str">
        <f>IF($A1810=0,"",IFERROR(INDEX(BD_Gestão!B:B,MATCH('Banco de Dados'!$B1810,BD_Gestão!$B:$B,0)),"erro"))</f>
        <v/>
      </c>
      <c r="K1810" s="158" t="str">
        <f>IF($A1810=0,"",IFERROR(INDEX(BD_Gestão!C:C,MATCH('Banco de Dados'!$B1810,BD_Gestão!$B:$B,0)),"erro"))</f>
        <v/>
      </c>
      <c r="L1810" s="158" t="str">
        <f>IF($A1810=0,"",IFERROR(INDEX(BD_Gestão!H:H,MATCH('Banco de Dados'!$B1810,BD_Gestão!$B:$B,0)),"erro"))</f>
        <v/>
      </c>
      <c r="M1810" s="161" t="str">
        <f>IF($A1810=0,"",IFERROR(INDEX(BD_Gestão!F:F,MATCH('Banco de Dados'!$B1810,BD_Gestão!$B:$B,0)),"erro"))</f>
        <v/>
      </c>
      <c r="N1810" s="161" t="str">
        <f>IF($A1810=0,"",IFERROR(INDEX(BD_Gestão!J:J,MATCH('Banco de Dados'!$B1810,BD_Gestão!$B:$B,0)),"erro"))</f>
        <v/>
      </c>
      <c r="O1810" s="164" t="str">
        <f>IF($A1810=0,"",IFERROR(INDEX(BD_Gestão!K:K,MATCH('Banco de Dados'!$B1810,BD_Gestão!$B:$B,0)),"erro"))</f>
        <v/>
      </c>
      <c r="P1810" s="169" t="str">
        <f t="shared" si="114"/>
        <v/>
      </c>
      <c r="Q1810" s="170" t="str">
        <f t="shared" si="115"/>
        <v/>
      </c>
      <c r="R1810" s="163" t="e">
        <f t="shared" si="112"/>
        <v>#VALUE!</v>
      </c>
      <c r="S1810" s="163" t="e">
        <f t="shared" si="113"/>
        <v>#VALUE!</v>
      </c>
      <c r="T1810" s="163" t="e">
        <f>INDEX(Controle!O:O,MATCH('Banco de Dados'!A1810,Controle!M:M,0))*E1810/100</f>
        <v>#N/A</v>
      </c>
    </row>
    <row r="1811" spans="1:20" hidden="1" x14ac:dyDescent="0.2">
      <c r="A1811" s="158">
        <f>BD_TS!A1810</f>
        <v>0</v>
      </c>
      <c r="B1811" s="158" t="str">
        <f>SUBSTITUTE(SUBSTITUTE(BD_TS!D1810," ",""),"-","/")</f>
        <v/>
      </c>
      <c r="C1811" s="158">
        <f>BD_TS!E1810</f>
        <v>0</v>
      </c>
      <c r="D1811" s="159">
        <f>BD_TS!F1810</f>
        <v>0</v>
      </c>
      <c r="E1811" s="160">
        <f>BD_TS!B1810</f>
        <v>0</v>
      </c>
      <c r="F1811" s="161">
        <f>BD_TS!C1810</f>
        <v>0</v>
      </c>
      <c r="G1811" s="187">
        <f>BD_TS!H1810</f>
        <v>0</v>
      </c>
      <c r="H1811" s="158" t="str">
        <f>IF($A1811=0,"",IFERROR(INDEX(BD_Gestão!A:A,MATCH('Banco de Dados'!$B1811,BD_Gestão!$B:$B,0)),"erro"))</f>
        <v/>
      </c>
      <c r="I1811" s="162" t="str">
        <f>IF($A1811=0,"",IFERROR(INDEX(BD_Gestão!E:E,MATCH('Banco de Dados'!$B1811,BD_Gestão!$B:$B,0)),"erro"))</f>
        <v/>
      </c>
      <c r="J1811" s="186" t="str">
        <f>IF($A1811=0,"",IFERROR(INDEX(BD_Gestão!B:B,MATCH('Banco de Dados'!$B1811,BD_Gestão!$B:$B,0)),"erro"))</f>
        <v/>
      </c>
      <c r="K1811" s="158" t="str">
        <f>IF($A1811=0,"",IFERROR(INDEX(BD_Gestão!C:C,MATCH('Banco de Dados'!$B1811,BD_Gestão!$B:$B,0)),"erro"))</f>
        <v/>
      </c>
      <c r="L1811" s="158" t="str">
        <f>IF($A1811=0,"",IFERROR(INDEX(BD_Gestão!H:H,MATCH('Banco de Dados'!$B1811,BD_Gestão!$B:$B,0)),"erro"))</f>
        <v/>
      </c>
      <c r="M1811" s="161" t="str">
        <f>IF($A1811=0,"",IFERROR(INDEX(BD_Gestão!F:F,MATCH('Banco de Dados'!$B1811,BD_Gestão!$B:$B,0)),"erro"))</f>
        <v/>
      </c>
      <c r="N1811" s="161" t="str">
        <f>IF($A1811=0,"",IFERROR(INDEX(BD_Gestão!J:J,MATCH('Banco de Dados'!$B1811,BD_Gestão!$B:$B,0)),"erro"))</f>
        <v/>
      </c>
      <c r="O1811" s="164" t="str">
        <f>IF($A1811=0,"",IFERROR(INDEX(BD_Gestão!K:K,MATCH('Banco de Dados'!$B1811,BD_Gestão!$B:$B,0)),"erro"))</f>
        <v/>
      </c>
      <c r="P1811" s="169" t="str">
        <f t="shared" si="114"/>
        <v/>
      </c>
      <c r="Q1811" s="170" t="str">
        <f t="shared" si="115"/>
        <v/>
      </c>
      <c r="R1811" s="163" t="e">
        <f t="shared" si="112"/>
        <v>#VALUE!</v>
      </c>
      <c r="S1811" s="163" t="e">
        <f t="shared" si="113"/>
        <v>#VALUE!</v>
      </c>
      <c r="T1811" s="163" t="e">
        <f>INDEX(Controle!O:O,MATCH('Banco de Dados'!A1811,Controle!M:M,0))*E1811/100</f>
        <v>#N/A</v>
      </c>
    </row>
    <row r="1812" spans="1:20" hidden="1" x14ac:dyDescent="0.2">
      <c r="A1812" s="158">
        <f>BD_TS!A1811</f>
        <v>0</v>
      </c>
      <c r="B1812" s="158" t="str">
        <f>SUBSTITUTE(SUBSTITUTE(BD_TS!D1811," ",""),"-","/")</f>
        <v/>
      </c>
      <c r="C1812" s="158">
        <f>BD_TS!E1811</f>
        <v>0</v>
      </c>
      <c r="D1812" s="159">
        <f>BD_TS!F1811</f>
        <v>0</v>
      </c>
      <c r="E1812" s="160">
        <f>BD_TS!B1811</f>
        <v>0</v>
      </c>
      <c r="F1812" s="161">
        <f>BD_TS!C1811</f>
        <v>0</v>
      </c>
      <c r="G1812" s="187">
        <f>BD_TS!H1811</f>
        <v>0</v>
      </c>
      <c r="H1812" s="158" t="str">
        <f>IF($A1812=0,"",IFERROR(INDEX(BD_Gestão!A:A,MATCH('Banco de Dados'!$B1812,BD_Gestão!$B:$B,0)),"erro"))</f>
        <v/>
      </c>
      <c r="I1812" s="162" t="str">
        <f>IF($A1812=0,"",IFERROR(INDEX(BD_Gestão!E:E,MATCH('Banco de Dados'!$B1812,BD_Gestão!$B:$B,0)),"erro"))</f>
        <v/>
      </c>
      <c r="J1812" s="186" t="str">
        <f>IF($A1812=0,"",IFERROR(INDEX(BD_Gestão!B:B,MATCH('Banco de Dados'!$B1812,BD_Gestão!$B:$B,0)),"erro"))</f>
        <v/>
      </c>
      <c r="K1812" s="158" t="str">
        <f>IF($A1812=0,"",IFERROR(INDEX(BD_Gestão!C:C,MATCH('Banco de Dados'!$B1812,BD_Gestão!$B:$B,0)),"erro"))</f>
        <v/>
      </c>
      <c r="L1812" s="158" t="str">
        <f>IF($A1812=0,"",IFERROR(INDEX(BD_Gestão!H:H,MATCH('Banco de Dados'!$B1812,BD_Gestão!$B:$B,0)),"erro"))</f>
        <v/>
      </c>
      <c r="M1812" s="161" t="str">
        <f>IF($A1812=0,"",IFERROR(INDEX(BD_Gestão!F:F,MATCH('Banco de Dados'!$B1812,BD_Gestão!$B:$B,0)),"erro"))</f>
        <v/>
      </c>
      <c r="N1812" s="161" t="str">
        <f>IF($A1812=0,"",IFERROR(INDEX(BD_Gestão!J:J,MATCH('Banco de Dados'!$B1812,BD_Gestão!$B:$B,0)),"erro"))</f>
        <v/>
      </c>
      <c r="O1812" s="164" t="str">
        <f>IF($A1812=0,"",IFERROR(INDEX(BD_Gestão!K:K,MATCH('Banco de Dados'!$B1812,BD_Gestão!$B:$B,0)),"erro"))</f>
        <v/>
      </c>
      <c r="P1812" s="169" t="str">
        <f t="shared" si="114"/>
        <v/>
      </c>
      <c r="Q1812" s="170" t="str">
        <f t="shared" si="115"/>
        <v/>
      </c>
      <c r="R1812" s="163" t="e">
        <f t="shared" si="112"/>
        <v>#VALUE!</v>
      </c>
      <c r="S1812" s="163" t="e">
        <f t="shared" si="113"/>
        <v>#VALUE!</v>
      </c>
      <c r="T1812" s="163" t="e">
        <f>INDEX(Controle!O:O,MATCH('Banco de Dados'!A1812,Controle!M:M,0))*E1812/100</f>
        <v>#N/A</v>
      </c>
    </row>
    <row r="1813" spans="1:20" hidden="1" x14ac:dyDescent="0.2">
      <c r="A1813" s="158">
        <f>BD_TS!A1812</f>
        <v>0</v>
      </c>
      <c r="B1813" s="158" t="str">
        <f>SUBSTITUTE(SUBSTITUTE(BD_TS!D1812," ",""),"-","/")</f>
        <v/>
      </c>
      <c r="C1813" s="158">
        <f>BD_TS!E1812</f>
        <v>0</v>
      </c>
      <c r="D1813" s="159">
        <f>BD_TS!F1812</f>
        <v>0</v>
      </c>
      <c r="E1813" s="160">
        <f>BD_TS!B1812</f>
        <v>0</v>
      </c>
      <c r="F1813" s="161">
        <f>BD_TS!C1812</f>
        <v>0</v>
      </c>
      <c r="G1813" s="187">
        <f>BD_TS!H1812</f>
        <v>0</v>
      </c>
      <c r="H1813" s="158" t="str">
        <f>IF($A1813=0,"",IFERROR(INDEX(BD_Gestão!A:A,MATCH('Banco de Dados'!$B1813,BD_Gestão!$B:$B,0)),"erro"))</f>
        <v/>
      </c>
      <c r="I1813" s="162" t="str">
        <f>IF($A1813=0,"",IFERROR(INDEX(BD_Gestão!E:E,MATCH('Banco de Dados'!$B1813,BD_Gestão!$B:$B,0)),"erro"))</f>
        <v/>
      </c>
      <c r="J1813" s="186" t="str">
        <f>IF($A1813=0,"",IFERROR(INDEX(BD_Gestão!B:B,MATCH('Banco de Dados'!$B1813,BD_Gestão!$B:$B,0)),"erro"))</f>
        <v/>
      </c>
      <c r="K1813" s="158" t="str">
        <f>IF($A1813=0,"",IFERROR(INDEX(BD_Gestão!C:C,MATCH('Banco de Dados'!$B1813,BD_Gestão!$B:$B,0)),"erro"))</f>
        <v/>
      </c>
      <c r="L1813" s="158" t="str">
        <f>IF($A1813=0,"",IFERROR(INDEX(BD_Gestão!H:H,MATCH('Banco de Dados'!$B1813,BD_Gestão!$B:$B,0)),"erro"))</f>
        <v/>
      </c>
      <c r="M1813" s="161" t="str">
        <f>IF($A1813=0,"",IFERROR(INDEX(BD_Gestão!F:F,MATCH('Banco de Dados'!$B1813,BD_Gestão!$B:$B,0)),"erro"))</f>
        <v/>
      </c>
      <c r="N1813" s="161" t="str">
        <f>IF($A1813=0,"",IFERROR(INDEX(BD_Gestão!J:J,MATCH('Banco de Dados'!$B1813,BD_Gestão!$B:$B,0)),"erro"))</f>
        <v/>
      </c>
      <c r="O1813" s="164" t="str">
        <f>IF($A1813=0,"",IFERROR(INDEX(BD_Gestão!K:K,MATCH('Banco de Dados'!$B1813,BD_Gestão!$B:$B,0)),"erro"))</f>
        <v/>
      </c>
      <c r="P1813" s="169" t="str">
        <f t="shared" si="114"/>
        <v/>
      </c>
      <c r="Q1813" s="170" t="str">
        <f t="shared" si="115"/>
        <v/>
      </c>
      <c r="R1813" s="163" t="e">
        <f t="shared" si="112"/>
        <v>#VALUE!</v>
      </c>
      <c r="S1813" s="163" t="e">
        <f t="shared" si="113"/>
        <v>#VALUE!</v>
      </c>
      <c r="T1813" s="163" t="e">
        <f>INDEX(Controle!O:O,MATCH('Banco de Dados'!A1813,Controle!M:M,0))*E1813/100</f>
        <v>#N/A</v>
      </c>
    </row>
    <row r="1814" spans="1:20" hidden="1" x14ac:dyDescent="0.2">
      <c r="A1814" s="158">
        <f>BD_TS!A1813</f>
        <v>0</v>
      </c>
      <c r="B1814" s="158" t="str">
        <f>SUBSTITUTE(SUBSTITUTE(BD_TS!D1813," ",""),"-","/")</f>
        <v/>
      </c>
      <c r="C1814" s="158">
        <f>BD_TS!E1813</f>
        <v>0</v>
      </c>
      <c r="D1814" s="159">
        <f>BD_TS!F1813</f>
        <v>0</v>
      </c>
      <c r="E1814" s="160">
        <f>BD_TS!B1813</f>
        <v>0</v>
      </c>
      <c r="F1814" s="161">
        <f>BD_TS!C1813</f>
        <v>0</v>
      </c>
      <c r="G1814" s="187">
        <f>BD_TS!H1813</f>
        <v>0</v>
      </c>
      <c r="H1814" s="158" t="str">
        <f>IF($A1814=0,"",IFERROR(INDEX(BD_Gestão!A:A,MATCH('Banco de Dados'!$B1814,BD_Gestão!$B:$B,0)),"erro"))</f>
        <v/>
      </c>
      <c r="I1814" s="162" t="str">
        <f>IF($A1814=0,"",IFERROR(INDEX(BD_Gestão!E:E,MATCH('Banco de Dados'!$B1814,BD_Gestão!$B:$B,0)),"erro"))</f>
        <v/>
      </c>
      <c r="J1814" s="186" t="str">
        <f>IF($A1814=0,"",IFERROR(INDEX(BD_Gestão!B:B,MATCH('Banco de Dados'!$B1814,BD_Gestão!$B:$B,0)),"erro"))</f>
        <v/>
      </c>
      <c r="K1814" s="158" t="str">
        <f>IF($A1814=0,"",IFERROR(INDEX(BD_Gestão!C:C,MATCH('Banco de Dados'!$B1814,BD_Gestão!$B:$B,0)),"erro"))</f>
        <v/>
      </c>
      <c r="L1814" s="158" t="str">
        <f>IF($A1814=0,"",IFERROR(INDEX(BD_Gestão!H:H,MATCH('Banco de Dados'!$B1814,BD_Gestão!$B:$B,0)),"erro"))</f>
        <v/>
      </c>
      <c r="M1814" s="161" t="str">
        <f>IF($A1814=0,"",IFERROR(INDEX(BD_Gestão!F:F,MATCH('Banco de Dados'!$B1814,BD_Gestão!$B:$B,0)),"erro"))</f>
        <v/>
      </c>
      <c r="N1814" s="161" t="str">
        <f>IF($A1814=0,"",IFERROR(INDEX(BD_Gestão!J:J,MATCH('Banco de Dados'!$B1814,BD_Gestão!$B:$B,0)),"erro"))</f>
        <v/>
      </c>
      <c r="O1814" s="164" t="str">
        <f>IF($A1814=0,"",IFERROR(INDEX(BD_Gestão!K:K,MATCH('Banco de Dados'!$B1814,BD_Gestão!$B:$B,0)),"erro"))</f>
        <v/>
      </c>
      <c r="P1814" s="169" t="str">
        <f t="shared" si="114"/>
        <v/>
      </c>
      <c r="Q1814" s="170" t="str">
        <f t="shared" si="115"/>
        <v/>
      </c>
      <c r="R1814" s="163" t="e">
        <f t="shared" si="112"/>
        <v>#VALUE!</v>
      </c>
      <c r="S1814" s="163" t="e">
        <f t="shared" si="113"/>
        <v>#VALUE!</v>
      </c>
      <c r="T1814" s="163" t="e">
        <f>INDEX(Controle!O:O,MATCH('Banco de Dados'!A1814,Controle!M:M,0))*E1814/100</f>
        <v>#N/A</v>
      </c>
    </row>
    <row r="1815" spans="1:20" hidden="1" x14ac:dyDescent="0.2">
      <c r="A1815" s="158">
        <f>BD_TS!A1814</f>
        <v>0</v>
      </c>
      <c r="B1815" s="158" t="str">
        <f>SUBSTITUTE(SUBSTITUTE(BD_TS!D1814," ",""),"-","/")</f>
        <v/>
      </c>
      <c r="C1815" s="158">
        <f>BD_TS!E1814</f>
        <v>0</v>
      </c>
      <c r="D1815" s="159">
        <f>BD_TS!F1814</f>
        <v>0</v>
      </c>
      <c r="E1815" s="160">
        <f>BD_TS!B1814</f>
        <v>0</v>
      </c>
      <c r="F1815" s="161">
        <f>BD_TS!C1814</f>
        <v>0</v>
      </c>
      <c r="G1815" s="187">
        <f>BD_TS!H1814</f>
        <v>0</v>
      </c>
      <c r="H1815" s="158" t="str">
        <f>IF($A1815=0,"",IFERROR(INDEX(BD_Gestão!A:A,MATCH('Banco de Dados'!$B1815,BD_Gestão!$B:$B,0)),"erro"))</f>
        <v/>
      </c>
      <c r="I1815" s="162" t="str">
        <f>IF($A1815=0,"",IFERROR(INDEX(BD_Gestão!E:E,MATCH('Banco de Dados'!$B1815,BD_Gestão!$B:$B,0)),"erro"))</f>
        <v/>
      </c>
      <c r="J1815" s="186" t="str">
        <f>IF($A1815=0,"",IFERROR(INDEX(BD_Gestão!B:B,MATCH('Banco de Dados'!$B1815,BD_Gestão!$B:$B,0)),"erro"))</f>
        <v/>
      </c>
      <c r="K1815" s="158" t="str">
        <f>IF($A1815=0,"",IFERROR(INDEX(BD_Gestão!C:C,MATCH('Banco de Dados'!$B1815,BD_Gestão!$B:$B,0)),"erro"))</f>
        <v/>
      </c>
      <c r="L1815" s="158" t="str">
        <f>IF($A1815=0,"",IFERROR(INDEX(BD_Gestão!H:H,MATCH('Banco de Dados'!$B1815,BD_Gestão!$B:$B,0)),"erro"))</f>
        <v/>
      </c>
      <c r="M1815" s="161" t="str">
        <f>IF($A1815=0,"",IFERROR(INDEX(BD_Gestão!F:F,MATCH('Banco de Dados'!$B1815,BD_Gestão!$B:$B,0)),"erro"))</f>
        <v/>
      </c>
      <c r="N1815" s="161" t="str">
        <f>IF($A1815=0,"",IFERROR(INDEX(BD_Gestão!J:J,MATCH('Banco de Dados'!$B1815,BD_Gestão!$B:$B,0)),"erro"))</f>
        <v/>
      </c>
      <c r="O1815" s="164" t="str">
        <f>IF($A1815=0,"",IFERROR(INDEX(BD_Gestão!K:K,MATCH('Banco de Dados'!$B1815,BD_Gestão!$B:$B,0)),"erro"))</f>
        <v/>
      </c>
      <c r="P1815" s="169" t="str">
        <f t="shared" si="114"/>
        <v/>
      </c>
      <c r="Q1815" s="170" t="str">
        <f t="shared" si="115"/>
        <v/>
      </c>
      <c r="R1815" s="163" t="e">
        <f t="shared" si="112"/>
        <v>#VALUE!</v>
      </c>
      <c r="S1815" s="163" t="e">
        <f t="shared" si="113"/>
        <v>#VALUE!</v>
      </c>
      <c r="T1815" s="163" t="e">
        <f>INDEX(Controle!O:O,MATCH('Banco de Dados'!A1815,Controle!M:M,0))*E1815/100</f>
        <v>#N/A</v>
      </c>
    </row>
    <row r="1816" spans="1:20" hidden="1" x14ac:dyDescent="0.2">
      <c r="A1816" s="158">
        <f>BD_TS!A1815</f>
        <v>0</v>
      </c>
      <c r="B1816" s="158" t="str">
        <f>SUBSTITUTE(SUBSTITUTE(BD_TS!D1815," ",""),"-","/")</f>
        <v/>
      </c>
      <c r="C1816" s="158">
        <f>BD_TS!E1815</f>
        <v>0</v>
      </c>
      <c r="D1816" s="159">
        <f>BD_TS!F1815</f>
        <v>0</v>
      </c>
      <c r="E1816" s="160">
        <f>BD_TS!B1815</f>
        <v>0</v>
      </c>
      <c r="F1816" s="161">
        <f>BD_TS!C1815</f>
        <v>0</v>
      </c>
      <c r="G1816" s="187">
        <f>BD_TS!H1815</f>
        <v>0</v>
      </c>
      <c r="H1816" s="158" t="str">
        <f>IF($A1816=0,"",IFERROR(INDEX(BD_Gestão!A:A,MATCH('Banco de Dados'!$B1816,BD_Gestão!$B:$B,0)),"erro"))</f>
        <v/>
      </c>
      <c r="I1816" s="162" t="str">
        <f>IF($A1816=0,"",IFERROR(INDEX(BD_Gestão!E:E,MATCH('Banco de Dados'!$B1816,BD_Gestão!$B:$B,0)),"erro"))</f>
        <v/>
      </c>
      <c r="J1816" s="186" t="str">
        <f>IF($A1816=0,"",IFERROR(INDEX(BD_Gestão!B:B,MATCH('Banco de Dados'!$B1816,BD_Gestão!$B:$B,0)),"erro"))</f>
        <v/>
      </c>
      <c r="K1816" s="158" t="str">
        <f>IF($A1816=0,"",IFERROR(INDEX(BD_Gestão!C:C,MATCH('Banco de Dados'!$B1816,BD_Gestão!$B:$B,0)),"erro"))</f>
        <v/>
      </c>
      <c r="L1816" s="158" t="str">
        <f>IF($A1816=0,"",IFERROR(INDEX(BD_Gestão!H:H,MATCH('Banco de Dados'!$B1816,BD_Gestão!$B:$B,0)),"erro"))</f>
        <v/>
      </c>
      <c r="M1816" s="161" t="str">
        <f>IF($A1816=0,"",IFERROR(INDEX(BD_Gestão!F:F,MATCH('Banco de Dados'!$B1816,BD_Gestão!$B:$B,0)),"erro"))</f>
        <v/>
      </c>
      <c r="N1816" s="161" t="str">
        <f>IF($A1816=0,"",IFERROR(INDEX(BD_Gestão!J:J,MATCH('Banco de Dados'!$B1816,BD_Gestão!$B:$B,0)),"erro"))</f>
        <v/>
      </c>
      <c r="O1816" s="164" t="str">
        <f>IF($A1816=0,"",IFERROR(INDEX(BD_Gestão!K:K,MATCH('Banco de Dados'!$B1816,BD_Gestão!$B:$B,0)),"erro"))</f>
        <v/>
      </c>
      <c r="P1816" s="169" t="str">
        <f t="shared" si="114"/>
        <v/>
      </c>
      <c r="Q1816" s="170" t="str">
        <f t="shared" si="115"/>
        <v/>
      </c>
      <c r="R1816" s="163" t="e">
        <f t="shared" si="112"/>
        <v>#VALUE!</v>
      </c>
      <c r="S1816" s="163" t="e">
        <f t="shared" si="113"/>
        <v>#VALUE!</v>
      </c>
      <c r="T1816" s="163" t="e">
        <f>INDEX(Controle!O:O,MATCH('Banco de Dados'!A1816,Controle!M:M,0))*E1816/100</f>
        <v>#N/A</v>
      </c>
    </row>
    <row r="1817" spans="1:20" hidden="1" x14ac:dyDescent="0.2">
      <c r="A1817" s="158">
        <f>BD_TS!A1816</f>
        <v>0</v>
      </c>
      <c r="B1817" s="158" t="str">
        <f>SUBSTITUTE(SUBSTITUTE(BD_TS!D1816," ",""),"-","/")</f>
        <v/>
      </c>
      <c r="C1817" s="158">
        <f>BD_TS!E1816</f>
        <v>0</v>
      </c>
      <c r="D1817" s="159">
        <f>BD_TS!F1816</f>
        <v>0</v>
      </c>
      <c r="E1817" s="160">
        <f>BD_TS!B1816</f>
        <v>0</v>
      </c>
      <c r="F1817" s="161">
        <f>BD_TS!C1816</f>
        <v>0</v>
      </c>
      <c r="G1817" s="187">
        <f>BD_TS!H1816</f>
        <v>0</v>
      </c>
      <c r="H1817" s="158" t="str">
        <f>IF($A1817=0,"",IFERROR(INDEX(BD_Gestão!A:A,MATCH('Banco de Dados'!$B1817,BD_Gestão!$B:$B,0)),"erro"))</f>
        <v/>
      </c>
      <c r="I1817" s="162" t="str">
        <f>IF($A1817=0,"",IFERROR(INDEX(BD_Gestão!E:E,MATCH('Banco de Dados'!$B1817,BD_Gestão!$B:$B,0)),"erro"))</f>
        <v/>
      </c>
      <c r="J1817" s="186" t="str">
        <f>IF($A1817=0,"",IFERROR(INDEX(BD_Gestão!B:B,MATCH('Banco de Dados'!$B1817,BD_Gestão!$B:$B,0)),"erro"))</f>
        <v/>
      </c>
      <c r="K1817" s="158" t="str">
        <f>IF($A1817=0,"",IFERROR(INDEX(BD_Gestão!C:C,MATCH('Banco de Dados'!$B1817,BD_Gestão!$B:$B,0)),"erro"))</f>
        <v/>
      </c>
      <c r="L1817" s="158" t="str">
        <f>IF($A1817=0,"",IFERROR(INDEX(BD_Gestão!H:H,MATCH('Banco de Dados'!$B1817,BD_Gestão!$B:$B,0)),"erro"))</f>
        <v/>
      </c>
      <c r="M1817" s="161" t="str">
        <f>IF($A1817=0,"",IFERROR(INDEX(BD_Gestão!F:F,MATCH('Banco de Dados'!$B1817,BD_Gestão!$B:$B,0)),"erro"))</f>
        <v/>
      </c>
      <c r="N1817" s="161" t="str">
        <f>IF($A1817=0,"",IFERROR(INDEX(BD_Gestão!J:J,MATCH('Banco de Dados'!$B1817,BD_Gestão!$B:$B,0)),"erro"))</f>
        <v/>
      </c>
      <c r="O1817" s="164" t="str">
        <f>IF($A1817=0,"",IFERROR(INDEX(BD_Gestão!K:K,MATCH('Banco de Dados'!$B1817,BD_Gestão!$B:$B,0)),"erro"))</f>
        <v/>
      </c>
      <c r="P1817" s="169" t="str">
        <f t="shared" si="114"/>
        <v/>
      </c>
      <c r="Q1817" s="170" t="str">
        <f t="shared" si="115"/>
        <v/>
      </c>
      <c r="R1817" s="163" t="e">
        <f t="shared" si="112"/>
        <v>#VALUE!</v>
      </c>
      <c r="S1817" s="163" t="e">
        <f t="shared" si="113"/>
        <v>#VALUE!</v>
      </c>
      <c r="T1817" s="163" t="e">
        <f>INDEX(Controle!O:O,MATCH('Banco de Dados'!A1817,Controle!M:M,0))*E1817/100</f>
        <v>#N/A</v>
      </c>
    </row>
    <row r="1818" spans="1:20" hidden="1" x14ac:dyDescent="0.2">
      <c r="A1818" s="158">
        <f>BD_TS!A1817</f>
        <v>0</v>
      </c>
      <c r="B1818" s="158" t="str">
        <f>SUBSTITUTE(SUBSTITUTE(BD_TS!D1817," ",""),"-","/")</f>
        <v/>
      </c>
      <c r="C1818" s="158">
        <f>BD_TS!E1817</f>
        <v>0</v>
      </c>
      <c r="D1818" s="159">
        <f>BD_TS!F1817</f>
        <v>0</v>
      </c>
      <c r="E1818" s="160">
        <f>BD_TS!B1817</f>
        <v>0</v>
      </c>
      <c r="F1818" s="161">
        <f>BD_TS!C1817</f>
        <v>0</v>
      </c>
      <c r="G1818" s="187">
        <f>BD_TS!H1817</f>
        <v>0</v>
      </c>
      <c r="H1818" s="158" t="str">
        <f>IF($A1818=0,"",IFERROR(INDEX(BD_Gestão!A:A,MATCH('Banco de Dados'!$B1818,BD_Gestão!$B:$B,0)),"erro"))</f>
        <v/>
      </c>
      <c r="I1818" s="162" t="str">
        <f>IF($A1818=0,"",IFERROR(INDEX(BD_Gestão!E:E,MATCH('Banco de Dados'!$B1818,BD_Gestão!$B:$B,0)),"erro"))</f>
        <v/>
      </c>
      <c r="J1818" s="186" t="str">
        <f>IF($A1818=0,"",IFERROR(INDEX(BD_Gestão!B:B,MATCH('Banco de Dados'!$B1818,BD_Gestão!$B:$B,0)),"erro"))</f>
        <v/>
      </c>
      <c r="K1818" s="158" t="str">
        <f>IF($A1818=0,"",IFERROR(INDEX(BD_Gestão!C:C,MATCH('Banco de Dados'!$B1818,BD_Gestão!$B:$B,0)),"erro"))</f>
        <v/>
      </c>
      <c r="L1818" s="158" t="str">
        <f>IF($A1818=0,"",IFERROR(INDEX(BD_Gestão!H:H,MATCH('Banco de Dados'!$B1818,BD_Gestão!$B:$B,0)),"erro"))</f>
        <v/>
      </c>
      <c r="M1818" s="161" t="str">
        <f>IF($A1818=0,"",IFERROR(INDEX(BD_Gestão!F:F,MATCH('Banco de Dados'!$B1818,BD_Gestão!$B:$B,0)),"erro"))</f>
        <v/>
      </c>
      <c r="N1818" s="161" t="str">
        <f>IF($A1818=0,"",IFERROR(INDEX(BD_Gestão!J:J,MATCH('Banco de Dados'!$B1818,BD_Gestão!$B:$B,0)),"erro"))</f>
        <v/>
      </c>
      <c r="O1818" s="164" t="str">
        <f>IF($A1818=0,"",IFERROR(INDEX(BD_Gestão!K:K,MATCH('Banco de Dados'!$B1818,BD_Gestão!$B:$B,0)),"erro"))</f>
        <v/>
      </c>
      <c r="P1818" s="169" t="str">
        <f t="shared" si="114"/>
        <v/>
      </c>
      <c r="Q1818" s="170" t="str">
        <f t="shared" si="115"/>
        <v/>
      </c>
      <c r="R1818" s="163" t="e">
        <f t="shared" si="112"/>
        <v>#VALUE!</v>
      </c>
      <c r="S1818" s="163" t="e">
        <f t="shared" si="113"/>
        <v>#VALUE!</v>
      </c>
      <c r="T1818" s="163" t="e">
        <f>INDEX(Controle!O:O,MATCH('Banco de Dados'!A1818,Controle!M:M,0))*E1818/100</f>
        <v>#N/A</v>
      </c>
    </row>
    <row r="1819" spans="1:20" hidden="1" x14ac:dyDescent="0.2">
      <c r="A1819" s="158">
        <f>BD_TS!A1818</f>
        <v>0</v>
      </c>
      <c r="B1819" s="158" t="str">
        <f>SUBSTITUTE(SUBSTITUTE(BD_TS!D1818," ",""),"-","/")</f>
        <v/>
      </c>
      <c r="C1819" s="158">
        <f>BD_TS!E1818</f>
        <v>0</v>
      </c>
      <c r="D1819" s="159">
        <f>BD_TS!F1818</f>
        <v>0</v>
      </c>
      <c r="E1819" s="160">
        <f>BD_TS!B1818</f>
        <v>0</v>
      </c>
      <c r="F1819" s="161">
        <f>BD_TS!C1818</f>
        <v>0</v>
      </c>
      <c r="G1819" s="187">
        <f>BD_TS!H1818</f>
        <v>0</v>
      </c>
      <c r="H1819" s="158" t="str">
        <f>IF($A1819=0,"",IFERROR(INDEX(BD_Gestão!A:A,MATCH('Banco de Dados'!$B1819,BD_Gestão!$B:$B,0)),"erro"))</f>
        <v/>
      </c>
      <c r="I1819" s="162" t="str">
        <f>IF($A1819=0,"",IFERROR(INDEX(BD_Gestão!E:E,MATCH('Banco de Dados'!$B1819,BD_Gestão!$B:$B,0)),"erro"))</f>
        <v/>
      </c>
      <c r="J1819" s="186" t="str">
        <f>IF($A1819=0,"",IFERROR(INDEX(BD_Gestão!B:B,MATCH('Banco de Dados'!$B1819,BD_Gestão!$B:$B,0)),"erro"))</f>
        <v/>
      </c>
      <c r="K1819" s="158" t="str">
        <f>IF($A1819=0,"",IFERROR(INDEX(BD_Gestão!C:C,MATCH('Banco de Dados'!$B1819,BD_Gestão!$B:$B,0)),"erro"))</f>
        <v/>
      </c>
      <c r="L1819" s="158" t="str">
        <f>IF($A1819=0,"",IFERROR(INDEX(BD_Gestão!H:H,MATCH('Banco de Dados'!$B1819,BD_Gestão!$B:$B,0)),"erro"))</f>
        <v/>
      </c>
      <c r="M1819" s="161" t="str">
        <f>IF($A1819=0,"",IFERROR(INDEX(BD_Gestão!F:F,MATCH('Banco de Dados'!$B1819,BD_Gestão!$B:$B,0)),"erro"))</f>
        <v/>
      </c>
      <c r="N1819" s="161" t="str">
        <f>IF($A1819=0,"",IFERROR(INDEX(BD_Gestão!J:J,MATCH('Banco de Dados'!$B1819,BD_Gestão!$B:$B,0)),"erro"))</f>
        <v/>
      </c>
      <c r="O1819" s="164" t="str">
        <f>IF($A1819=0,"",IFERROR(INDEX(BD_Gestão!K:K,MATCH('Banco de Dados'!$B1819,BD_Gestão!$B:$B,0)),"erro"))</f>
        <v/>
      </c>
      <c r="P1819" s="169" t="str">
        <f t="shared" si="114"/>
        <v/>
      </c>
      <c r="Q1819" s="170" t="str">
        <f t="shared" si="115"/>
        <v/>
      </c>
      <c r="R1819" s="163" t="e">
        <f t="shared" si="112"/>
        <v>#VALUE!</v>
      </c>
      <c r="S1819" s="163" t="e">
        <f t="shared" si="113"/>
        <v>#VALUE!</v>
      </c>
      <c r="T1819" s="163" t="e">
        <f>INDEX(Controle!O:O,MATCH('Banco de Dados'!A1819,Controle!M:M,0))*E1819/100</f>
        <v>#N/A</v>
      </c>
    </row>
    <row r="1820" spans="1:20" hidden="1" x14ac:dyDescent="0.2">
      <c r="A1820" s="158">
        <f>BD_TS!A1819</f>
        <v>0</v>
      </c>
      <c r="B1820" s="158" t="str">
        <f>SUBSTITUTE(SUBSTITUTE(BD_TS!D1819," ",""),"-","/")</f>
        <v/>
      </c>
      <c r="C1820" s="158">
        <f>BD_TS!E1819</f>
        <v>0</v>
      </c>
      <c r="D1820" s="159">
        <f>BD_TS!F1819</f>
        <v>0</v>
      </c>
      <c r="E1820" s="160">
        <f>BD_TS!B1819</f>
        <v>0</v>
      </c>
      <c r="F1820" s="161">
        <f>BD_TS!C1819</f>
        <v>0</v>
      </c>
      <c r="G1820" s="187">
        <f>BD_TS!H1819</f>
        <v>0</v>
      </c>
      <c r="H1820" s="158" t="str">
        <f>IF($A1820=0,"",IFERROR(INDEX(BD_Gestão!A:A,MATCH('Banco de Dados'!$B1820,BD_Gestão!$B:$B,0)),"erro"))</f>
        <v/>
      </c>
      <c r="I1820" s="162" t="str">
        <f>IF($A1820=0,"",IFERROR(INDEX(BD_Gestão!E:E,MATCH('Banco de Dados'!$B1820,BD_Gestão!$B:$B,0)),"erro"))</f>
        <v/>
      </c>
      <c r="J1820" s="186" t="str">
        <f>IF($A1820=0,"",IFERROR(INDEX(BD_Gestão!B:B,MATCH('Banco de Dados'!$B1820,BD_Gestão!$B:$B,0)),"erro"))</f>
        <v/>
      </c>
      <c r="K1820" s="158" t="str">
        <f>IF($A1820=0,"",IFERROR(INDEX(BD_Gestão!C:C,MATCH('Banco de Dados'!$B1820,BD_Gestão!$B:$B,0)),"erro"))</f>
        <v/>
      </c>
      <c r="L1820" s="158" t="str">
        <f>IF($A1820=0,"",IFERROR(INDEX(BD_Gestão!H:H,MATCH('Banco de Dados'!$B1820,BD_Gestão!$B:$B,0)),"erro"))</f>
        <v/>
      </c>
      <c r="M1820" s="161" t="str">
        <f>IF($A1820=0,"",IFERROR(INDEX(BD_Gestão!F:F,MATCH('Banco de Dados'!$B1820,BD_Gestão!$B:$B,0)),"erro"))</f>
        <v/>
      </c>
      <c r="N1820" s="161" t="str">
        <f>IF($A1820=0,"",IFERROR(INDEX(BD_Gestão!J:J,MATCH('Banco de Dados'!$B1820,BD_Gestão!$B:$B,0)),"erro"))</f>
        <v/>
      </c>
      <c r="O1820" s="164" t="str">
        <f>IF($A1820=0,"",IFERROR(INDEX(BD_Gestão!K:K,MATCH('Banco de Dados'!$B1820,BD_Gestão!$B:$B,0)),"erro"))</f>
        <v/>
      </c>
      <c r="P1820" s="169" t="str">
        <f t="shared" si="114"/>
        <v/>
      </c>
      <c r="Q1820" s="170" t="str">
        <f t="shared" si="115"/>
        <v/>
      </c>
      <c r="R1820" s="163" t="e">
        <f t="shared" si="112"/>
        <v>#VALUE!</v>
      </c>
      <c r="S1820" s="163" t="e">
        <f t="shared" si="113"/>
        <v>#VALUE!</v>
      </c>
      <c r="T1820" s="163" t="e">
        <f>INDEX(Controle!O:O,MATCH('Banco de Dados'!A1820,Controle!M:M,0))*E1820/100</f>
        <v>#N/A</v>
      </c>
    </row>
    <row r="1821" spans="1:20" hidden="1" x14ac:dyDescent="0.2">
      <c r="A1821" s="158">
        <f>BD_TS!A1820</f>
        <v>0</v>
      </c>
      <c r="B1821" s="158" t="str">
        <f>SUBSTITUTE(SUBSTITUTE(BD_TS!D1820," ",""),"-","/")</f>
        <v/>
      </c>
      <c r="C1821" s="158">
        <f>BD_TS!E1820</f>
        <v>0</v>
      </c>
      <c r="D1821" s="159">
        <f>BD_TS!F1820</f>
        <v>0</v>
      </c>
      <c r="E1821" s="160">
        <f>BD_TS!B1820</f>
        <v>0</v>
      </c>
      <c r="F1821" s="161">
        <f>BD_TS!C1820</f>
        <v>0</v>
      </c>
      <c r="G1821" s="187">
        <f>BD_TS!H1820</f>
        <v>0</v>
      </c>
      <c r="H1821" s="158" t="str">
        <f>IF($A1821=0,"",IFERROR(INDEX(BD_Gestão!A:A,MATCH('Banco de Dados'!$B1821,BD_Gestão!$B:$B,0)),"erro"))</f>
        <v/>
      </c>
      <c r="I1821" s="162" t="str">
        <f>IF($A1821=0,"",IFERROR(INDEX(BD_Gestão!E:E,MATCH('Banco de Dados'!$B1821,BD_Gestão!$B:$B,0)),"erro"))</f>
        <v/>
      </c>
      <c r="J1821" s="186" t="str">
        <f>IF($A1821=0,"",IFERROR(INDEX(BD_Gestão!B:B,MATCH('Banco de Dados'!$B1821,BD_Gestão!$B:$B,0)),"erro"))</f>
        <v/>
      </c>
      <c r="K1821" s="158" t="str">
        <f>IF($A1821=0,"",IFERROR(INDEX(BD_Gestão!C:C,MATCH('Banco de Dados'!$B1821,BD_Gestão!$B:$B,0)),"erro"))</f>
        <v/>
      </c>
      <c r="L1821" s="158" t="str">
        <f>IF($A1821=0,"",IFERROR(INDEX(BD_Gestão!H:H,MATCH('Banco de Dados'!$B1821,BD_Gestão!$B:$B,0)),"erro"))</f>
        <v/>
      </c>
      <c r="M1821" s="161" t="str">
        <f>IF($A1821=0,"",IFERROR(INDEX(BD_Gestão!F:F,MATCH('Banco de Dados'!$B1821,BD_Gestão!$B:$B,0)),"erro"))</f>
        <v/>
      </c>
      <c r="N1821" s="161" t="str">
        <f>IF($A1821=0,"",IFERROR(INDEX(BD_Gestão!J:J,MATCH('Banco de Dados'!$B1821,BD_Gestão!$B:$B,0)),"erro"))</f>
        <v/>
      </c>
      <c r="O1821" s="164" t="str">
        <f>IF($A1821=0,"",IFERROR(INDEX(BD_Gestão!K:K,MATCH('Banco de Dados'!$B1821,BD_Gestão!$B:$B,0)),"erro"))</f>
        <v/>
      </c>
      <c r="P1821" s="169" t="str">
        <f t="shared" si="114"/>
        <v/>
      </c>
      <c r="Q1821" s="170" t="str">
        <f t="shared" si="115"/>
        <v/>
      </c>
      <c r="R1821" s="163" t="e">
        <f t="shared" si="112"/>
        <v>#VALUE!</v>
      </c>
      <c r="S1821" s="163" t="e">
        <f t="shared" si="113"/>
        <v>#VALUE!</v>
      </c>
      <c r="T1821" s="163" t="e">
        <f>INDEX(Controle!O:O,MATCH('Banco de Dados'!A1821,Controle!M:M,0))*E1821/100</f>
        <v>#N/A</v>
      </c>
    </row>
    <row r="1822" spans="1:20" hidden="1" x14ac:dyDescent="0.2">
      <c r="A1822" s="158">
        <f>BD_TS!A1821</f>
        <v>0</v>
      </c>
      <c r="B1822" s="158" t="str">
        <f>SUBSTITUTE(SUBSTITUTE(BD_TS!D1821," ",""),"-","/")</f>
        <v/>
      </c>
      <c r="C1822" s="158">
        <f>BD_TS!E1821</f>
        <v>0</v>
      </c>
      <c r="D1822" s="159">
        <f>BD_TS!F1821</f>
        <v>0</v>
      </c>
      <c r="E1822" s="160">
        <f>BD_TS!B1821</f>
        <v>0</v>
      </c>
      <c r="F1822" s="161">
        <f>BD_TS!C1821</f>
        <v>0</v>
      </c>
      <c r="G1822" s="187">
        <f>BD_TS!H1821</f>
        <v>0</v>
      </c>
      <c r="H1822" s="158" t="str">
        <f>IF($A1822=0,"",IFERROR(INDEX(BD_Gestão!A:A,MATCH('Banco de Dados'!$B1822,BD_Gestão!$B:$B,0)),"erro"))</f>
        <v/>
      </c>
      <c r="I1822" s="162" t="str">
        <f>IF($A1822=0,"",IFERROR(INDEX(BD_Gestão!E:E,MATCH('Banco de Dados'!$B1822,BD_Gestão!$B:$B,0)),"erro"))</f>
        <v/>
      </c>
      <c r="J1822" s="186" t="str">
        <f>IF($A1822=0,"",IFERROR(INDEX(BD_Gestão!B:B,MATCH('Banco de Dados'!$B1822,BD_Gestão!$B:$B,0)),"erro"))</f>
        <v/>
      </c>
      <c r="K1822" s="158" t="str">
        <f>IF($A1822=0,"",IFERROR(INDEX(BD_Gestão!C:C,MATCH('Banco de Dados'!$B1822,BD_Gestão!$B:$B,0)),"erro"))</f>
        <v/>
      </c>
      <c r="L1822" s="158" t="str">
        <f>IF($A1822=0,"",IFERROR(INDEX(BD_Gestão!H:H,MATCH('Banco de Dados'!$B1822,BD_Gestão!$B:$B,0)),"erro"))</f>
        <v/>
      </c>
      <c r="M1822" s="161" t="str">
        <f>IF($A1822=0,"",IFERROR(INDEX(BD_Gestão!F:F,MATCH('Banco de Dados'!$B1822,BD_Gestão!$B:$B,0)),"erro"))</f>
        <v/>
      </c>
      <c r="N1822" s="161" t="str">
        <f>IF($A1822=0,"",IFERROR(INDEX(BD_Gestão!J:J,MATCH('Banco de Dados'!$B1822,BD_Gestão!$B:$B,0)),"erro"))</f>
        <v/>
      </c>
      <c r="O1822" s="164" t="str">
        <f>IF($A1822=0,"",IFERROR(INDEX(BD_Gestão!K:K,MATCH('Banco de Dados'!$B1822,BD_Gestão!$B:$B,0)),"erro"))</f>
        <v/>
      </c>
      <c r="P1822" s="169" t="str">
        <f t="shared" si="114"/>
        <v/>
      </c>
      <c r="Q1822" s="170" t="str">
        <f t="shared" si="115"/>
        <v/>
      </c>
      <c r="R1822" s="163" t="e">
        <f t="shared" si="112"/>
        <v>#VALUE!</v>
      </c>
      <c r="S1822" s="163" t="e">
        <f t="shared" si="113"/>
        <v>#VALUE!</v>
      </c>
      <c r="T1822" s="163" t="e">
        <f>INDEX(Controle!O:O,MATCH('Banco de Dados'!A1822,Controle!M:M,0))*E1822/100</f>
        <v>#N/A</v>
      </c>
    </row>
    <row r="1823" spans="1:20" hidden="1" x14ac:dyDescent="0.2">
      <c r="A1823" s="158">
        <f>BD_TS!A1822</f>
        <v>0</v>
      </c>
      <c r="B1823" s="158" t="str">
        <f>SUBSTITUTE(SUBSTITUTE(BD_TS!D1822," ",""),"-","/")</f>
        <v/>
      </c>
      <c r="C1823" s="158">
        <f>BD_TS!E1822</f>
        <v>0</v>
      </c>
      <c r="D1823" s="159">
        <f>BD_TS!F1822</f>
        <v>0</v>
      </c>
      <c r="E1823" s="160">
        <f>BD_TS!B1822</f>
        <v>0</v>
      </c>
      <c r="F1823" s="161">
        <f>BD_TS!C1822</f>
        <v>0</v>
      </c>
      <c r="G1823" s="187">
        <f>BD_TS!H1822</f>
        <v>0</v>
      </c>
      <c r="H1823" s="158" t="str">
        <f>IF($A1823=0,"",IFERROR(INDEX(BD_Gestão!A:A,MATCH('Banco de Dados'!$B1823,BD_Gestão!$B:$B,0)),"erro"))</f>
        <v/>
      </c>
      <c r="I1823" s="162" t="str">
        <f>IF($A1823=0,"",IFERROR(INDEX(BD_Gestão!E:E,MATCH('Banco de Dados'!$B1823,BD_Gestão!$B:$B,0)),"erro"))</f>
        <v/>
      </c>
      <c r="J1823" s="186" t="str">
        <f>IF($A1823=0,"",IFERROR(INDEX(BD_Gestão!B:B,MATCH('Banco de Dados'!$B1823,BD_Gestão!$B:$B,0)),"erro"))</f>
        <v/>
      </c>
      <c r="K1823" s="158" t="str">
        <f>IF($A1823=0,"",IFERROR(INDEX(BD_Gestão!C:C,MATCH('Banco de Dados'!$B1823,BD_Gestão!$B:$B,0)),"erro"))</f>
        <v/>
      </c>
      <c r="L1823" s="158" t="str">
        <f>IF($A1823=0,"",IFERROR(INDEX(BD_Gestão!H:H,MATCH('Banco de Dados'!$B1823,BD_Gestão!$B:$B,0)),"erro"))</f>
        <v/>
      </c>
      <c r="M1823" s="161" t="str">
        <f>IF($A1823=0,"",IFERROR(INDEX(BD_Gestão!F:F,MATCH('Banco de Dados'!$B1823,BD_Gestão!$B:$B,0)),"erro"))</f>
        <v/>
      </c>
      <c r="N1823" s="161" t="str">
        <f>IF($A1823=0,"",IFERROR(INDEX(BD_Gestão!J:J,MATCH('Banco de Dados'!$B1823,BD_Gestão!$B:$B,0)),"erro"))</f>
        <v/>
      </c>
      <c r="O1823" s="164" t="str">
        <f>IF($A1823=0,"",IFERROR(INDEX(BD_Gestão!K:K,MATCH('Banco de Dados'!$B1823,BD_Gestão!$B:$B,0)),"erro"))</f>
        <v/>
      </c>
      <c r="P1823" s="169" t="str">
        <f t="shared" si="114"/>
        <v/>
      </c>
      <c r="Q1823" s="170" t="str">
        <f t="shared" si="115"/>
        <v/>
      </c>
      <c r="R1823" s="163" t="e">
        <f t="shared" si="112"/>
        <v>#VALUE!</v>
      </c>
      <c r="S1823" s="163" t="e">
        <f t="shared" si="113"/>
        <v>#VALUE!</v>
      </c>
      <c r="T1823" s="163" t="e">
        <f>INDEX(Controle!O:O,MATCH('Banco de Dados'!A1823,Controle!M:M,0))*E1823/100</f>
        <v>#N/A</v>
      </c>
    </row>
    <row r="1824" spans="1:20" hidden="1" x14ac:dyDescent="0.2">
      <c r="A1824" s="158">
        <f>BD_TS!A1823</f>
        <v>0</v>
      </c>
      <c r="B1824" s="158" t="str">
        <f>SUBSTITUTE(SUBSTITUTE(BD_TS!D1823," ",""),"-","/")</f>
        <v/>
      </c>
      <c r="C1824" s="158">
        <f>BD_TS!E1823</f>
        <v>0</v>
      </c>
      <c r="D1824" s="159">
        <f>BD_TS!F1823</f>
        <v>0</v>
      </c>
      <c r="E1824" s="160">
        <f>BD_TS!B1823</f>
        <v>0</v>
      </c>
      <c r="F1824" s="161">
        <f>BD_TS!C1823</f>
        <v>0</v>
      </c>
      <c r="G1824" s="187">
        <f>BD_TS!H1823</f>
        <v>0</v>
      </c>
      <c r="H1824" s="158" t="str">
        <f>IF($A1824=0,"",IFERROR(INDEX(BD_Gestão!A:A,MATCH('Banco de Dados'!$B1824,BD_Gestão!$B:$B,0)),"erro"))</f>
        <v/>
      </c>
      <c r="I1824" s="162" t="str">
        <f>IF($A1824=0,"",IFERROR(INDEX(BD_Gestão!E:E,MATCH('Banco de Dados'!$B1824,BD_Gestão!$B:$B,0)),"erro"))</f>
        <v/>
      </c>
      <c r="J1824" s="186" t="str">
        <f>IF($A1824=0,"",IFERROR(INDEX(BD_Gestão!B:B,MATCH('Banco de Dados'!$B1824,BD_Gestão!$B:$B,0)),"erro"))</f>
        <v/>
      </c>
      <c r="K1824" s="158" t="str">
        <f>IF($A1824=0,"",IFERROR(INDEX(BD_Gestão!C:C,MATCH('Banco de Dados'!$B1824,BD_Gestão!$B:$B,0)),"erro"))</f>
        <v/>
      </c>
      <c r="L1824" s="158" t="str">
        <f>IF($A1824=0,"",IFERROR(INDEX(BD_Gestão!H:H,MATCH('Banco de Dados'!$B1824,BD_Gestão!$B:$B,0)),"erro"))</f>
        <v/>
      </c>
      <c r="M1824" s="161" t="str">
        <f>IF($A1824=0,"",IFERROR(INDEX(BD_Gestão!F:F,MATCH('Banco de Dados'!$B1824,BD_Gestão!$B:$B,0)),"erro"))</f>
        <v/>
      </c>
      <c r="N1824" s="161" t="str">
        <f>IF($A1824=0,"",IFERROR(INDEX(BD_Gestão!J:J,MATCH('Banco de Dados'!$B1824,BD_Gestão!$B:$B,0)),"erro"))</f>
        <v/>
      </c>
      <c r="O1824" s="164" t="str">
        <f>IF($A1824=0,"",IFERROR(INDEX(BD_Gestão!K:K,MATCH('Banco de Dados'!$B1824,BD_Gestão!$B:$B,0)),"erro"))</f>
        <v/>
      </c>
      <c r="P1824" s="169" t="str">
        <f t="shared" si="114"/>
        <v/>
      </c>
      <c r="Q1824" s="170" t="str">
        <f t="shared" si="115"/>
        <v/>
      </c>
      <c r="R1824" s="163" t="e">
        <f t="shared" si="112"/>
        <v>#VALUE!</v>
      </c>
      <c r="S1824" s="163" t="e">
        <f t="shared" si="113"/>
        <v>#VALUE!</v>
      </c>
      <c r="T1824" s="163" t="e">
        <f>INDEX(Controle!O:O,MATCH('Banco de Dados'!A1824,Controle!M:M,0))*E1824/100</f>
        <v>#N/A</v>
      </c>
    </row>
    <row r="1825" spans="1:20" hidden="1" x14ac:dyDescent="0.2">
      <c r="A1825" s="158">
        <f>BD_TS!A1824</f>
        <v>0</v>
      </c>
      <c r="B1825" s="158" t="str">
        <f>SUBSTITUTE(SUBSTITUTE(BD_TS!D1824," ",""),"-","/")</f>
        <v/>
      </c>
      <c r="C1825" s="158">
        <f>BD_TS!E1824</f>
        <v>0</v>
      </c>
      <c r="D1825" s="159">
        <f>BD_TS!F1824</f>
        <v>0</v>
      </c>
      <c r="E1825" s="160">
        <f>BD_TS!B1824</f>
        <v>0</v>
      </c>
      <c r="F1825" s="161">
        <f>BD_TS!C1824</f>
        <v>0</v>
      </c>
      <c r="G1825" s="187">
        <f>BD_TS!H1824</f>
        <v>0</v>
      </c>
      <c r="H1825" s="158" t="str">
        <f>IF($A1825=0,"",IFERROR(INDEX(BD_Gestão!A:A,MATCH('Banco de Dados'!$B1825,BD_Gestão!$B:$B,0)),"erro"))</f>
        <v/>
      </c>
      <c r="I1825" s="162" t="str">
        <f>IF($A1825=0,"",IFERROR(INDEX(BD_Gestão!E:E,MATCH('Banco de Dados'!$B1825,BD_Gestão!$B:$B,0)),"erro"))</f>
        <v/>
      </c>
      <c r="J1825" s="186" t="str">
        <f>IF($A1825=0,"",IFERROR(INDEX(BD_Gestão!B:B,MATCH('Banco de Dados'!$B1825,BD_Gestão!$B:$B,0)),"erro"))</f>
        <v/>
      </c>
      <c r="K1825" s="158" t="str">
        <f>IF($A1825=0,"",IFERROR(INDEX(BD_Gestão!C:C,MATCH('Banco de Dados'!$B1825,BD_Gestão!$B:$B,0)),"erro"))</f>
        <v/>
      </c>
      <c r="L1825" s="158" t="str">
        <f>IF($A1825=0,"",IFERROR(INDEX(BD_Gestão!H:H,MATCH('Banco de Dados'!$B1825,BD_Gestão!$B:$B,0)),"erro"))</f>
        <v/>
      </c>
      <c r="M1825" s="161" t="str">
        <f>IF($A1825=0,"",IFERROR(INDEX(BD_Gestão!F:F,MATCH('Banco de Dados'!$B1825,BD_Gestão!$B:$B,0)),"erro"))</f>
        <v/>
      </c>
      <c r="N1825" s="161" t="str">
        <f>IF($A1825=0,"",IFERROR(INDEX(BD_Gestão!J:J,MATCH('Banco de Dados'!$B1825,BD_Gestão!$B:$B,0)),"erro"))</f>
        <v/>
      </c>
      <c r="O1825" s="164" t="str">
        <f>IF($A1825=0,"",IFERROR(INDEX(BD_Gestão!K:K,MATCH('Banco de Dados'!$B1825,BD_Gestão!$B:$B,0)),"erro"))</f>
        <v/>
      </c>
      <c r="P1825" s="169" t="str">
        <f t="shared" si="114"/>
        <v/>
      </c>
      <c r="Q1825" s="170" t="str">
        <f t="shared" si="115"/>
        <v/>
      </c>
      <c r="R1825" s="163" t="e">
        <f t="shared" si="112"/>
        <v>#VALUE!</v>
      </c>
      <c r="S1825" s="163" t="e">
        <f t="shared" si="113"/>
        <v>#VALUE!</v>
      </c>
      <c r="T1825" s="163" t="e">
        <f>INDEX(Controle!O:O,MATCH('Banco de Dados'!A1825,Controle!M:M,0))*E1825/100</f>
        <v>#N/A</v>
      </c>
    </row>
    <row r="1826" spans="1:20" hidden="1" x14ac:dyDescent="0.2">
      <c r="A1826" s="158">
        <f>BD_TS!A1825</f>
        <v>0</v>
      </c>
      <c r="B1826" s="158" t="str">
        <f>SUBSTITUTE(SUBSTITUTE(BD_TS!D1825," ",""),"-","/")</f>
        <v/>
      </c>
      <c r="C1826" s="158">
        <f>BD_TS!E1825</f>
        <v>0</v>
      </c>
      <c r="D1826" s="159">
        <f>BD_TS!F1825</f>
        <v>0</v>
      </c>
      <c r="E1826" s="160">
        <f>BD_TS!B1825</f>
        <v>0</v>
      </c>
      <c r="F1826" s="161">
        <f>BD_TS!C1825</f>
        <v>0</v>
      </c>
      <c r="G1826" s="187">
        <f>BD_TS!H1825</f>
        <v>0</v>
      </c>
      <c r="H1826" s="158" t="str">
        <f>IF($A1826=0,"",IFERROR(INDEX(BD_Gestão!A:A,MATCH('Banco de Dados'!$B1826,BD_Gestão!$B:$B,0)),"erro"))</f>
        <v/>
      </c>
      <c r="I1826" s="162" t="str">
        <f>IF($A1826=0,"",IFERROR(INDEX(BD_Gestão!E:E,MATCH('Banco de Dados'!$B1826,BD_Gestão!$B:$B,0)),"erro"))</f>
        <v/>
      </c>
      <c r="J1826" s="186" t="str">
        <f>IF($A1826=0,"",IFERROR(INDEX(BD_Gestão!B:B,MATCH('Banco de Dados'!$B1826,BD_Gestão!$B:$B,0)),"erro"))</f>
        <v/>
      </c>
      <c r="K1826" s="158" t="str">
        <f>IF($A1826=0,"",IFERROR(INDEX(BD_Gestão!C:C,MATCH('Banco de Dados'!$B1826,BD_Gestão!$B:$B,0)),"erro"))</f>
        <v/>
      </c>
      <c r="L1826" s="158" t="str">
        <f>IF($A1826=0,"",IFERROR(INDEX(BD_Gestão!H:H,MATCH('Banco de Dados'!$B1826,BD_Gestão!$B:$B,0)),"erro"))</f>
        <v/>
      </c>
      <c r="M1826" s="161" t="str">
        <f>IF($A1826=0,"",IFERROR(INDEX(BD_Gestão!F:F,MATCH('Banco de Dados'!$B1826,BD_Gestão!$B:$B,0)),"erro"))</f>
        <v/>
      </c>
      <c r="N1826" s="161" t="str">
        <f>IF($A1826=0,"",IFERROR(INDEX(BD_Gestão!J:J,MATCH('Banco de Dados'!$B1826,BD_Gestão!$B:$B,0)),"erro"))</f>
        <v/>
      </c>
      <c r="O1826" s="164" t="str">
        <f>IF($A1826=0,"",IFERROR(INDEX(BD_Gestão!K:K,MATCH('Banco de Dados'!$B1826,BD_Gestão!$B:$B,0)),"erro"))</f>
        <v/>
      </c>
      <c r="P1826" s="169" t="str">
        <f t="shared" si="114"/>
        <v/>
      </c>
      <c r="Q1826" s="170" t="str">
        <f t="shared" si="115"/>
        <v/>
      </c>
      <c r="R1826" s="163" t="e">
        <f t="shared" si="112"/>
        <v>#VALUE!</v>
      </c>
      <c r="S1826" s="163" t="e">
        <f t="shared" si="113"/>
        <v>#VALUE!</v>
      </c>
      <c r="T1826" s="163" t="e">
        <f>INDEX(Controle!O:O,MATCH('Banco de Dados'!A1826,Controle!M:M,0))*E1826/100</f>
        <v>#N/A</v>
      </c>
    </row>
    <row r="1827" spans="1:20" hidden="1" x14ac:dyDescent="0.2">
      <c r="A1827" s="158">
        <f>BD_TS!A1826</f>
        <v>0</v>
      </c>
      <c r="B1827" s="158" t="str">
        <f>SUBSTITUTE(SUBSTITUTE(BD_TS!D1826," ",""),"-","/")</f>
        <v/>
      </c>
      <c r="C1827" s="158">
        <f>BD_TS!E1826</f>
        <v>0</v>
      </c>
      <c r="D1827" s="159">
        <f>BD_TS!F1826</f>
        <v>0</v>
      </c>
      <c r="E1827" s="160">
        <f>BD_TS!B1826</f>
        <v>0</v>
      </c>
      <c r="F1827" s="161">
        <f>BD_TS!C1826</f>
        <v>0</v>
      </c>
      <c r="G1827" s="187">
        <f>BD_TS!H1826</f>
        <v>0</v>
      </c>
      <c r="H1827" s="158" t="str">
        <f>IF($A1827=0,"",IFERROR(INDEX(BD_Gestão!A:A,MATCH('Banco de Dados'!$B1827,BD_Gestão!$B:$B,0)),"erro"))</f>
        <v/>
      </c>
      <c r="I1827" s="162" t="str">
        <f>IF($A1827=0,"",IFERROR(INDEX(BD_Gestão!E:E,MATCH('Banco de Dados'!$B1827,BD_Gestão!$B:$B,0)),"erro"))</f>
        <v/>
      </c>
      <c r="J1827" s="186" t="str">
        <f>IF($A1827=0,"",IFERROR(INDEX(BD_Gestão!B:B,MATCH('Banco de Dados'!$B1827,BD_Gestão!$B:$B,0)),"erro"))</f>
        <v/>
      </c>
      <c r="K1827" s="158" t="str">
        <f>IF($A1827=0,"",IFERROR(INDEX(BD_Gestão!C:C,MATCH('Banco de Dados'!$B1827,BD_Gestão!$B:$B,0)),"erro"))</f>
        <v/>
      </c>
      <c r="L1827" s="158" t="str">
        <f>IF($A1827=0,"",IFERROR(INDEX(BD_Gestão!H:H,MATCH('Banco de Dados'!$B1827,BD_Gestão!$B:$B,0)),"erro"))</f>
        <v/>
      </c>
      <c r="M1827" s="161" t="str">
        <f>IF($A1827=0,"",IFERROR(INDEX(BD_Gestão!F:F,MATCH('Banco de Dados'!$B1827,BD_Gestão!$B:$B,0)),"erro"))</f>
        <v/>
      </c>
      <c r="N1827" s="161" t="str">
        <f>IF($A1827=0,"",IFERROR(INDEX(BD_Gestão!J:J,MATCH('Banco de Dados'!$B1827,BD_Gestão!$B:$B,0)),"erro"))</f>
        <v/>
      </c>
      <c r="O1827" s="164" t="str">
        <f>IF($A1827=0,"",IFERROR(INDEX(BD_Gestão!K:K,MATCH('Banco de Dados'!$B1827,BD_Gestão!$B:$B,0)),"erro"))</f>
        <v/>
      </c>
      <c r="P1827" s="169" t="str">
        <f t="shared" si="114"/>
        <v/>
      </c>
      <c r="Q1827" s="170" t="str">
        <f t="shared" si="115"/>
        <v/>
      </c>
      <c r="R1827" s="163" t="e">
        <f t="shared" si="112"/>
        <v>#VALUE!</v>
      </c>
      <c r="S1827" s="163" t="e">
        <f t="shared" si="113"/>
        <v>#VALUE!</v>
      </c>
      <c r="T1827" s="163" t="e">
        <f>INDEX(Controle!O:O,MATCH('Banco de Dados'!A1827,Controle!M:M,0))*E1827/100</f>
        <v>#N/A</v>
      </c>
    </row>
    <row r="1828" spans="1:20" hidden="1" x14ac:dyDescent="0.2">
      <c r="A1828" s="158">
        <f>BD_TS!A1827</f>
        <v>0</v>
      </c>
      <c r="B1828" s="158" t="str">
        <f>SUBSTITUTE(SUBSTITUTE(BD_TS!D1827," ",""),"-","/")</f>
        <v/>
      </c>
      <c r="C1828" s="158">
        <f>BD_TS!E1827</f>
        <v>0</v>
      </c>
      <c r="D1828" s="159">
        <f>BD_TS!F1827</f>
        <v>0</v>
      </c>
      <c r="E1828" s="160">
        <f>BD_TS!B1827</f>
        <v>0</v>
      </c>
      <c r="F1828" s="161">
        <f>BD_TS!C1827</f>
        <v>0</v>
      </c>
      <c r="G1828" s="187">
        <f>BD_TS!H1827</f>
        <v>0</v>
      </c>
      <c r="H1828" s="158" t="str">
        <f>IF($A1828=0,"",IFERROR(INDEX(BD_Gestão!A:A,MATCH('Banco de Dados'!$B1828,BD_Gestão!$B:$B,0)),"erro"))</f>
        <v/>
      </c>
      <c r="I1828" s="162" t="str">
        <f>IF($A1828=0,"",IFERROR(INDEX(BD_Gestão!E:E,MATCH('Banco de Dados'!$B1828,BD_Gestão!$B:$B,0)),"erro"))</f>
        <v/>
      </c>
      <c r="J1828" s="186" t="str">
        <f>IF($A1828=0,"",IFERROR(INDEX(BD_Gestão!B:B,MATCH('Banco de Dados'!$B1828,BD_Gestão!$B:$B,0)),"erro"))</f>
        <v/>
      </c>
      <c r="K1828" s="158" t="str">
        <f>IF($A1828=0,"",IFERROR(INDEX(BD_Gestão!C:C,MATCH('Banco de Dados'!$B1828,BD_Gestão!$B:$B,0)),"erro"))</f>
        <v/>
      </c>
      <c r="L1828" s="158" t="str">
        <f>IF($A1828=0,"",IFERROR(INDEX(BD_Gestão!H:H,MATCH('Banco de Dados'!$B1828,BD_Gestão!$B:$B,0)),"erro"))</f>
        <v/>
      </c>
      <c r="M1828" s="161" t="str">
        <f>IF($A1828=0,"",IFERROR(INDEX(BD_Gestão!F:F,MATCH('Banco de Dados'!$B1828,BD_Gestão!$B:$B,0)),"erro"))</f>
        <v/>
      </c>
      <c r="N1828" s="161" t="str">
        <f>IF($A1828=0,"",IFERROR(INDEX(BD_Gestão!J:J,MATCH('Banco de Dados'!$B1828,BD_Gestão!$B:$B,0)),"erro"))</f>
        <v/>
      </c>
      <c r="O1828" s="164" t="str">
        <f>IF($A1828=0,"",IFERROR(INDEX(BD_Gestão!K:K,MATCH('Banco de Dados'!$B1828,BD_Gestão!$B:$B,0)),"erro"))</f>
        <v/>
      </c>
      <c r="P1828" s="169" t="str">
        <f t="shared" si="114"/>
        <v/>
      </c>
      <c r="Q1828" s="170" t="str">
        <f t="shared" si="115"/>
        <v/>
      </c>
      <c r="R1828" s="163" t="e">
        <f t="shared" si="112"/>
        <v>#VALUE!</v>
      </c>
      <c r="S1828" s="163" t="e">
        <f t="shared" si="113"/>
        <v>#VALUE!</v>
      </c>
      <c r="T1828" s="163" t="e">
        <f>INDEX(Controle!O:O,MATCH('Banco de Dados'!A1828,Controle!M:M,0))*E1828/100</f>
        <v>#N/A</v>
      </c>
    </row>
    <row r="1829" spans="1:20" hidden="1" x14ac:dyDescent="0.2">
      <c r="A1829" s="158">
        <f>BD_TS!A1828</f>
        <v>0</v>
      </c>
      <c r="B1829" s="158" t="str">
        <f>SUBSTITUTE(SUBSTITUTE(BD_TS!D1828," ",""),"-","/")</f>
        <v/>
      </c>
      <c r="C1829" s="158">
        <f>BD_TS!E1828</f>
        <v>0</v>
      </c>
      <c r="D1829" s="159">
        <f>BD_TS!F1828</f>
        <v>0</v>
      </c>
      <c r="E1829" s="160">
        <f>BD_TS!B1828</f>
        <v>0</v>
      </c>
      <c r="F1829" s="161">
        <f>BD_TS!C1828</f>
        <v>0</v>
      </c>
      <c r="G1829" s="187">
        <f>BD_TS!H1828</f>
        <v>0</v>
      </c>
      <c r="H1829" s="158" t="str">
        <f>IF($A1829=0,"",IFERROR(INDEX(BD_Gestão!A:A,MATCH('Banco de Dados'!$B1829,BD_Gestão!$B:$B,0)),"erro"))</f>
        <v/>
      </c>
      <c r="I1829" s="162" t="str">
        <f>IF($A1829=0,"",IFERROR(INDEX(BD_Gestão!E:E,MATCH('Banco de Dados'!$B1829,BD_Gestão!$B:$B,0)),"erro"))</f>
        <v/>
      </c>
      <c r="J1829" s="186" t="str">
        <f>IF($A1829=0,"",IFERROR(INDEX(BD_Gestão!B:B,MATCH('Banco de Dados'!$B1829,BD_Gestão!$B:$B,0)),"erro"))</f>
        <v/>
      </c>
      <c r="K1829" s="158" t="str">
        <f>IF($A1829=0,"",IFERROR(INDEX(BD_Gestão!C:C,MATCH('Banco de Dados'!$B1829,BD_Gestão!$B:$B,0)),"erro"))</f>
        <v/>
      </c>
      <c r="L1829" s="158" t="str">
        <f>IF($A1829=0,"",IFERROR(INDEX(BD_Gestão!H:H,MATCH('Banco de Dados'!$B1829,BD_Gestão!$B:$B,0)),"erro"))</f>
        <v/>
      </c>
      <c r="M1829" s="161" t="str">
        <f>IF($A1829=0,"",IFERROR(INDEX(BD_Gestão!F:F,MATCH('Banco de Dados'!$B1829,BD_Gestão!$B:$B,0)),"erro"))</f>
        <v/>
      </c>
      <c r="N1829" s="161" t="str">
        <f>IF($A1829=0,"",IFERROR(INDEX(BD_Gestão!J:J,MATCH('Banco de Dados'!$B1829,BD_Gestão!$B:$B,0)),"erro"))</f>
        <v/>
      </c>
      <c r="O1829" s="164" t="str">
        <f>IF($A1829=0,"",IFERROR(INDEX(BD_Gestão!K:K,MATCH('Banco de Dados'!$B1829,BD_Gestão!$B:$B,0)),"erro"))</f>
        <v/>
      </c>
      <c r="P1829" s="169" t="str">
        <f t="shared" si="114"/>
        <v/>
      </c>
      <c r="Q1829" s="170" t="str">
        <f t="shared" si="115"/>
        <v/>
      </c>
      <c r="R1829" s="163" t="e">
        <f t="shared" si="112"/>
        <v>#VALUE!</v>
      </c>
      <c r="S1829" s="163" t="e">
        <f t="shared" si="113"/>
        <v>#VALUE!</v>
      </c>
      <c r="T1829" s="163" t="e">
        <f>INDEX(Controle!O:O,MATCH('Banco de Dados'!A1829,Controle!M:M,0))*E1829/100</f>
        <v>#N/A</v>
      </c>
    </row>
    <row r="1830" spans="1:20" hidden="1" x14ac:dyDescent="0.2">
      <c r="A1830" s="158">
        <f>BD_TS!A1829</f>
        <v>0</v>
      </c>
      <c r="B1830" s="158" t="str">
        <f>SUBSTITUTE(SUBSTITUTE(BD_TS!D1829," ",""),"-","/")</f>
        <v/>
      </c>
      <c r="C1830" s="158">
        <f>BD_TS!E1829</f>
        <v>0</v>
      </c>
      <c r="D1830" s="159">
        <f>BD_TS!F1829</f>
        <v>0</v>
      </c>
      <c r="E1830" s="160">
        <f>BD_TS!B1829</f>
        <v>0</v>
      </c>
      <c r="F1830" s="161">
        <f>BD_TS!C1829</f>
        <v>0</v>
      </c>
      <c r="G1830" s="187">
        <f>BD_TS!H1829</f>
        <v>0</v>
      </c>
      <c r="H1830" s="158" t="str">
        <f>IF($A1830=0,"",IFERROR(INDEX(BD_Gestão!A:A,MATCH('Banco de Dados'!$B1830,BD_Gestão!$B:$B,0)),"erro"))</f>
        <v/>
      </c>
      <c r="I1830" s="162" t="str">
        <f>IF($A1830=0,"",IFERROR(INDEX(BD_Gestão!E:E,MATCH('Banco de Dados'!$B1830,BD_Gestão!$B:$B,0)),"erro"))</f>
        <v/>
      </c>
      <c r="J1830" s="186" t="str">
        <f>IF($A1830=0,"",IFERROR(INDEX(BD_Gestão!B:B,MATCH('Banco de Dados'!$B1830,BD_Gestão!$B:$B,0)),"erro"))</f>
        <v/>
      </c>
      <c r="K1830" s="158" t="str">
        <f>IF($A1830=0,"",IFERROR(INDEX(BD_Gestão!C:C,MATCH('Banco de Dados'!$B1830,BD_Gestão!$B:$B,0)),"erro"))</f>
        <v/>
      </c>
      <c r="L1830" s="158" t="str">
        <f>IF($A1830=0,"",IFERROR(INDEX(BD_Gestão!H:H,MATCH('Banco de Dados'!$B1830,BD_Gestão!$B:$B,0)),"erro"))</f>
        <v/>
      </c>
      <c r="M1830" s="161" t="str">
        <f>IF($A1830=0,"",IFERROR(INDEX(BD_Gestão!F:F,MATCH('Banco de Dados'!$B1830,BD_Gestão!$B:$B,0)),"erro"))</f>
        <v/>
      </c>
      <c r="N1830" s="161" t="str">
        <f>IF($A1830=0,"",IFERROR(INDEX(BD_Gestão!J:J,MATCH('Banco de Dados'!$B1830,BD_Gestão!$B:$B,0)),"erro"))</f>
        <v/>
      </c>
      <c r="O1830" s="164" t="str">
        <f>IF($A1830=0,"",IFERROR(INDEX(BD_Gestão!K:K,MATCH('Banco de Dados'!$B1830,BD_Gestão!$B:$B,0)),"erro"))</f>
        <v/>
      </c>
      <c r="P1830" s="169" t="str">
        <f t="shared" si="114"/>
        <v/>
      </c>
      <c r="Q1830" s="170" t="str">
        <f t="shared" si="115"/>
        <v/>
      </c>
      <c r="R1830" s="163" t="e">
        <f t="shared" si="112"/>
        <v>#VALUE!</v>
      </c>
      <c r="S1830" s="163" t="e">
        <f t="shared" si="113"/>
        <v>#VALUE!</v>
      </c>
      <c r="T1830" s="163" t="e">
        <f>INDEX(Controle!O:O,MATCH('Banco de Dados'!A1830,Controle!M:M,0))*E1830/100</f>
        <v>#N/A</v>
      </c>
    </row>
    <row r="1831" spans="1:20" hidden="1" x14ac:dyDescent="0.2">
      <c r="A1831" s="158">
        <f>BD_TS!A1830</f>
        <v>0</v>
      </c>
      <c r="B1831" s="158" t="str">
        <f>SUBSTITUTE(SUBSTITUTE(BD_TS!D1830," ",""),"-","/")</f>
        <v/>
      </c>
      <c r="C1831" s="158">
        <f>BD_TS!E1830</f>
        <v>0</v>
      </c>
      <c r="D1831" s="159">
        <f>BD_TS!F1830</f>
        <v>0</v>
      </c>
      <c r="E1831" s="160">
        <f>BD_TS!B1830</f>
        <v>0</v>
      </c>
      <c r="F1831" s="161">
        <f>BD_TS!C1830</f>
        <v>0</v>
      </c>
      <c r="G1831" s="187">
        <f>BD_TS!H1830</f>
        <v>0</v>
      </c>
      <c r="H1831" s="158" t="str">
        <f>IF($A1831=0,"",IFERROR(INDEX(BD_Gestão!A:A,MATCH('Banco de Dados'!$B1831,BD_Gestão!$B:$B,0)),"erro"))</f>
        <v/>
      </c>
      <c r="I1831" s="162" t="str">
        <f>IF($A1831=0,"",IFERROR(INDEX(BD_Gestão!E:E,MATCH('Banco de Dados'!$B1831,BD_Gestão!$B:$B,0)),"erro"))</f>
        <v/>
      </c>
      <c r="J1831" s="186" t="str">
        <f>IF($A1831=0,"",IFERROR(INDEX(BD_Gestão!B:B,MATCH('Banco de Dados'!$B1831,BD_Gestão!$B:$B,0)),"erro"))</f>
        <v/>
      </c>
      <c r="K1831" s="158" t="str">
        <f>IF($A1831=0,"",IFERROR(INDEX(BD_Gestão!C:C,MATCH('Banco de Dados'!$B1831,BD_Gestão!$B:$B,0)),"erro"))</f>
        <v/>
      </c>
      <c r="L1831" s="158" t="str">
        <f>IF($A1831=0,"",IFERROR(INDEX(BD_Gestão!H:H,MATCH('Banco de Dados'!$B1831,BD_Gestão!$B:$B,0)),"erro"))</f>
        <v/>
      </c>
      <c r="M1831" s="161" t="str">
        <f>IF($A1831=0,"",IFERROR(INDEX(BD_Gestão!F:F,MATCH('Banco de Dados'!$B1831,BD_Gestão!$B:$B,0)),"erro"))</f>
        <v/>
      </c>
      <c r="N1831" s="161" t="str">
        <f>IF($A1831=0,"",IFERROR(INDEX(BD_Gestão!J:J,MATCH('Banco de Dados'!$B1831,BD_Gestão!$B:$B,0)),"erro"))</f>
        <v/>
      </c>
      <c r="O1831" s="164" t="str">
        <f>IF($A1831=0,"",IFERROR(INDEX(BD_Gestão!K:K,MATCH('Banco de Dados'!$B1831,BD_Gestão!$B:$B,0)),"erro"))</f>
        <v/>
      </c>
      <c r="P1831" s="169" t="str">
        <f t="shared" si="114"/>
        <v/>
      </c>
      <c r="Q1831" s="170" t="str">
        <f t="shared" si="115"/>
        <v/>
      </c>
      <c r="R1831" s="163" t="e">
        <f t="shared" si="112"/>
        <v>#VALUE!</v>
      </c>
      <c r="S1831" s="163" t="e">
        <f t="shared" si="113"/>
        <v>#VALUE!</v>
      </c>
      <c r="T1831" s="163" t="e">
        <f>INDEX(Controle!O:O,MATCH('Banco de Dados'!A1831,Controle!M:M,0))*E1831/100</f>
        <v>#N/A</v>
      </c>
    </row>
    <row r="1832" spans="1:20" hidden="1" x14ac:dyDescent="0.2">
      <c r="A1832" s="158">
        <f>BD_TS!A1831</f>
        <v>0</v>
      </c>
      <c r="B1832" s="158" t="str">
        <f>SUBSTITUTE(SUBSTITUTE(BD_TS!D1831," ",""),"-","/")</f>
        <v/>
      </c>
      <c r="C1832" s="158">
        <f>BD_TS!E1831</f>
        <v>0</v>
      </c>
      <c r="D1832" s="159">
        <f>BD_TS!F1831</f>
        <v>0</v>
      </c>
      <c r="E1832" s="160">
        <f>BD_TS!B1831</f>
        <v>0</v>
      </c>
      <c r="F1832" s="161">
        <f>BD_TS!C1831</f>
        <v>0</v>
      </c>
      <c r="G1832" s="187">
        <f>BD_TS!H1831</f>
        <v>0</v>
      </c>
      <c r="H1832" s="158" t="str">
        <f>IF($A1832=0,"",IFERROR(INDEX(BD_Gestão!A:A,MATCH('Banco de Dados'!$B1832,BD_Gestão!$B:$B,0)),"erro"))</f>
        <v/>
      </c>
      <c r="I1832" s="162" t="str">
        <f>IF($A1832=0,"",IFERROR(INDEX(BD_Gestão!E:E,MATCH('Banco de Dados'!$B1832,BD_Gestão!$B:$B,0)),"erro"))</f>
        <v/>
      </c>
      <c r="J1832" s="186" t="str">
        <f>IF($A1832=0,"",IFERROR(INDEX(BD_Gestão!B:B,MATCH('Banco de Dados'!$B1832,BD_Gestão!$B:$B,0)),"erro"))</f>
        <v/>
      </c>
      <c r="K1832" s="158" t="str">
        <f>IF($A1832=0,"",IFERROR(INDEX(BD_Gestão!C:C,MATCH('Banco de Dados'!$B1832,BD_Gestão!$B:$B,0)),"erro"))</f>
        <v/>
      </c>
      <c r="L1832" s="158" t="str">
        <f>IF($A1832=0,"",IFERROR(INDEX(BD_Gestão!H:H,MATCH('Banco de Dados'!$B1832,BD_Gestão!$B:$B,0)),"erro"))</f>
        <v/>
      </c>
      <c r="M1832" s="161" t="str">
        <f>IF($A1832=0,"",IFERROR(INDEX(BD_Gestão!F:F,MATCH('Banco de Dados'!$B1832,BD_Gestão!$B:$B,0)),"erro"))</f>
        <v/>
      </c>
      <c r="N1832" s="161" t="str">
        <f>IF($A1832=0,"",IFERROR(INDEX(BD_Gestão!J:J,MATCH('Banco de Dados'!$B1832,BD_Gestão!$B:$B,0)),"erro"))</f>
        <v/>
      </c>
      <c r="O1832" s="164" t="str">
        <f>IF($A1832=0,"",IFERROR(INDEX(BD_Gestão!K:K,MATCH('Banco de Dados'!$B1832,BD_Gestão!$B:$B,0)),"erro"))</f>
        <v/>
      </c>
      <c r="P1832" s="169" t="str">
        <f t="shared" si="114"/>
        <v/>
      </c>
      <c r="Q1832" s="170" t="str">
        <f t="shared" si="115"/>
        <v/>
      </c>
      <c r="R1832" s="163" t="e">
        <f t="shared" si="112"/>
        <v>#VALUE!</v>
      </c>
      <c r="S1832" s="163" t="e">
        <f t="shared" si="113"/>
        <v>#VALUE!</v>
      </c>
      <c r="T1832" s="163" t="e">
        <f>INDEX(Controle!O:O,MATCH('Banco de Dados'!A1832,Controle!M:M,0))*E1832/100</f>
        <v>#N/A</v>
      </c>
    </row>
    <row r="1833" spans="1:20" hidden="1" x14ac:dyDescent="0.2">
      <c r="A1833" s="158">
        <f>BD_TS!A1832</f>
        <v>0</v>
      </c>
      <c r="B1833" s="158" t="str">
        <f>SUBSTITUTE(SUBSTITUTE(BD_TS!D1832," ",""),"-","/")</f>
        <v/>
      </c>
      <c r="C1833" s="158">
        <f>BD_TS!E1832</f>
        <v>0</v>
      </c>
      <c r="D1833" s="159">
        <f>BD_TS!F1832</f>
        <v>0</v>
      </c>
      <c r="E1833" s="160">
        <f>BD_TS!B1832</f>
        <v>0</v>
      </c>
      <c r="F1833" s="161">
        <f>BD_TS!C1832</f>
        <v>0</v>
      </c>
      <c r="G1833" s="187">
        <f>BD_TS!H1832</f>
        <v>0</v>
      </c>
      <c r="H1833" s="158" t="str">
        <f>IF($A1833=0,"",IFERROR(INDEX(BD_Gestão!A:A,MATCH('Banco de Dados'!$B1833,BD_Gestão!$B:$B,0)),"erro"))</f>
        <v/>
      </c>
      <c r="I1833" s="162" t="str">
        <f>IF($A1833=0,"",IFERROR(INDEX(BD_Gestão!E:E,MATCH('Banco de Dados'!$B1833,BD_Gestão!$B:$B,0)),"erro"))</f>
        <v/>
      </c>
      <c r="J1833" s="186" t="str">
        <f>IF($A1833=0,"",IFERROR(INDEX(BD_Gestão!B:B,MATCH('Banco de Dados'!$B1833,BD_Gestão!$B:$B,0)),"erro"))</f>
        <v/>
      </c>
      <c r="K1833" s="158" t="str">
        <f>IF($A1833=0,"",IFERROR(INDEX(BD_Gestão!C:C,MATCH('Banco de Dados'!$B1833,BD_Gestão!$B:$B,0)),"erro"))</f>
        <v/>
      </c>
      <c r="L1833" s="158" t="str">
        <f>IF($A1833=0,"",IFERROR(INDEX(BD_Gestão!H:H,MATCH('Banco de Dados'!$B1833,BD_Gestão!$B:$B,0)),"erro"))</f>
        <v/>
      </c>
      <c r="M1833" s="161" t="str">
        <f>IF($A1833=0,"",IFERROR(INDEX(BD_Gestão!F:F,MATCH('Banco de Dados'!$B1833,BD_Gestão!$B:$B,0)),"erro"))</f>
        <v/>
      </c>
      <c r="N1833" s="161" t="str">
        <f>IF($A1833=0,"",IFERROR(INDEX(BD_Gestão!J:J,MATCH('Banco de Dados'!$B1833,BD_Gestão!$B:$B,0)),"erro"))</f>
        <v/>
      </c>
      <c r="O1833" s="164" t="str">
        <f>IF($A1833=0,"",IFERROR(INDEX(BD_Gestão!K:K,MATCH('Banco de Dados'!$B1833,BD_Gestão!$B:$B,0)),"erro"))</f>
        <v/>
      </c>
      <c r="P1833" s="169" t="str">
        <f t="shared" si="114"/>
        <v/>
      </c>
      <c r="Q1833" s="170" t="str">
        <f t="shared" si="115"/>
        <v/>
      </c>
      <c r="R1833" s="163" t="e">
        <f t="shared" si="112"/>
        <v>#VALUE!</v>
      </c>
      <c r="S1833" s="163" t="e">
        <f t="shared" si="113"/>
        <v>#VALUE!</v>
      </c>
      <c r="T1833" s="163" t="e">
        <f>INDEX(Controle!O:O,MATCH('Banco de Dados'!A1833,Controle!M:M,0))*E1833/100</f>
        <v>#N/A</v>
      </c>
    </row>
    <row r="1834" spans="1:20" hidden="1" x14ac:dyDescent="0.2">
      <c r="A1834" s="158">
        <f>BD_TS!A1833</f>
        <v>0</v>
      </c>
      <c r="B1834" s="158" t="str">
        <f>SUBSTITUTE(SUBSTITUTE(BD_TS!D1833," ",""),"-","/")</f>
        <v/>
      </c>
      <c r="C1834" s="158">
        <f>BD_TS!E1833</f>
        <v>0</v>
      </c>
      <c r="D1834" s="159">
        <f>BD_TS!F1833</f>
        <v>0</v>
      </c>
      <c r="E1834" s="160">
        <f>BD_TS!B1833</f>
        <v>0</v>
      </c>
      <c r="F1834" s="161">
        <f>BD_TS!C1833</f>
        <v>0</v>
      </c>
      <c r="G1834" s="187">
        <f>BD_TS!H1833</f>
        <v>0</v>
      </c>
      <c r="H1834" s="158" t="str">
        <f>IF($A1834=0,"",IFERROR(INDEX(BD_Gestão!A:A,MATCH('Banco de Dados'!$B1834,BD_Gestão!$B:$B,0)),"erro"))</f>
        <v/>
      </c>
      <c r="I1834" s="162" t="str">
        <f>IF($A1834=0,"",IFERROR(INDEX(BD_Gestão!E:E,MATCH('Banco de Dados'!$B1834,BD_Gestão!$B:$B,0)),"erro"))</f>
        <v/>
      </c>
      <c r="J1834" s="186" t="str">
        <f>IF($A1834=0,"",IFERROR(INDEX(BD_Gestão!B:B,MATCH('Banco de Dados'!$B1834,BD_Gestão!$B:$B,0)),"erro"))</f>
        <v/>
      </c>
      <c r="K1834" s="158" t="str">
        <f>IF($A1834=0,"",IFERROR(INDEX(BD_Gestão!C:C,MATCH('Banco de Dados'!$B1834,BD_Gestão!$B:$B,0)),"erro"))</f>
        <v/>
      </c>
      <c r="L1834" s="158" t="str">
        <f>IF($A1834=0,"",IFERROR(INDEX(BD_Gestão!H:H,MATCH('Banco de Dados'!$B1834,BD_Gestão!$B:$B,0)),"erro"))</f>
        <v/>
      </c>
      <c r="M1834" s="161" t="str">
        <f>IF($A1834=0,"",IFERROR(INDEX(BD_Gestão!F:F,MATCH('Banco de Dados'!$B1834,BD_Gestão!$B:$B,0)),"erro"))</f>
        <v/>
      </c>
      <c r="N1834" s="161" t="str">
        <f>IF($A1834=0,"",IFERROR(INDEX(BD_Gestão!J:J,MATCH('Banco de Dados'!$B1834,BD_Gestão!$B:$B,0)),"erro"))</f>
        <v/>
      </c>
      <c r="O1834" s="164" t="str">
        <f>IF($A1834=0,"",IFERROR(INDEX(BD_Gestão!K:K,MATCH('Banco de Dados'!$B1834,BD_Gestão!$B:$B,0)),"erro"))</f>
        <v/>
      </c>
      <c r="P1834" s="169" t="str">
        <f t="shared" si="114"/>
        <v/>
      </c>
      <c r="Q1834" s="170" t="str">
        <f t="shared" si="115"/>
        <v/>
      </c>
      <c r="R1834" s="163" t="e">
        <f t="shared" si="112"/>
        <v>#VALUE!</v>
      </c>
      <c r="S1834" s="163" t="e">
        <f t="shared" si="113"/>
        <v>#VALUE!</v>
      </c>
      <c r="T1834" s="163" t="e">
        <f>INDEX(Controle!O:O,MATCH('Banco de Dados'!A1834,Controle!M:M,0))*E1834/100</f>
        <v>#N/A</v>
      </c>
    </row>
    <row r="1835" spans="1:20" hidden="1" x14ac:dyDescent="0.2">
      <c r="A1835" s="158">
        <f>BD_TS!A1834</f>
        <v>0</v>
      </c>
      <c r="B1835" s="158" t="str">
        <f>SUBSTITUTE(SUBSTITUTE(BD_TS!D1834," ",""),"-","/")</f>
        <v/>
      </c>
      <c r="C1835" s="158">
        <f>BD_TS!E1834</f>
        <v>0</v>
      </c>
      <c r="D1835" s="159">
        <f>BD_TS!F1834</f>
        <v>0</v>
      </c>
      <c r="E1835" s="160">
        <f>BD_TS!B1834</f>
        <v>0</v>
      </c>
      <c r="F1835" s="161">
        <f>BD_TS!C1834</f>
        <v>0</v>
      </c>
      <c r="G1835" s="187">
        <f>BD_TS!H1834</f>
        <v>0</v>
      </c>
      <c r="H1835" s="158" t="str">
        <f>IF($A1835=0,"",IFERROR(INDEX(BD_Gestão!A:A,MATCH('Banco de Dados'!$B1835,BD_Gestão!$B:$B,0)),"erro"))</f>
        <v/>
      </c>
      <c r="I1835" s="162" t="str">
        <f>IF($A1835=0,"",IFERROR(INDEX(BD_Gestão!E:E,MATCH('Banco de Dados'!$B1835,BD_Gestão!$B:$B,0)),"erro"))</f>
        <v/>
      </c>
      <c r="J1835" s="186" t="str">
        <f>IF($A1835=0,"",IFERROR(INDEX(BD_Gestão!B:B,MATCH('Banco de Dados'!$B1835,BD_Gestão!$B:$B,0)),"erro"))</f>
        <v/>
      </c>
      <c r="K1835" s="158" t="str">
        <f>IF($A1835=0,"",IFERROR(INDEX(BD_Gestão!C:C,MATCH('Banco de Dados'!$B1835,BD_Gestão!$B:$B,0)),"erro"))</f>
        <v/>
      </c>
      <c r="L1835" s="158" t="str">
        <f>IF($A1835=0,"",IFERROR(INDEX(BD_Gestão!H:H,MATCH('Banco de Dados'!$B1835,BD_Gestão!$B:$B,0)),"erro"))</f>
        <v/>
      </c>
      <c r="M1835" s="161" t="str">
        <f>IF($A1835=0,"",IFERROR(INDEX(BD_Gestão!F:F,MATCH('Banco de Dados'!$B1835,BD_Gestão!$B:$B,0)),"erro"))</f>
        <v/>
      </c>
      <c r="N1835" s="161" t="str">
        <f>IF($A1835=0,"",IFERROR(INDEX(BD_Gestão!J:J,MATCH('Banco de Dados'!$B1835,BD_Gestão!$B:$B,0)),"erro"))</f>
        <v/>
      </c>
      <c r="O1835" s="164" t="str">
        <f>IF($A1835=0,"",IFERROR(INDEX(BD_Gestão!K:K,MATCH('Banco de Dados'!$B1835,BD_Gestão!$B:$B,0)),"erro"))</f>
        <v/>
      </c>
      <c r="P1835" s="169" t="str">
        <f t="shared" si="114"/>
        <v/>
      </c>
      <c r="Q1835" s="170" t="str">
        <f t="shared" si="115"/>
        <v/>
      </c>
      <c r="R1835" s="163" t="e">
        <f t="shared" si="112"/>
        <v>#VALUE!</v>
      </c>
      <c r="S1835" s="163" t="e">
        <f t="shared" si="113"/>
        <v>#VALUE!</v>
      </c>
      <c r="T1835" s="163" t="e">
        <f>INDEX(Controle!O:O,MATCH('Banco de Dados'!A1835,Controle!M:M,0))*E1835/100</f>
        <v>#N/A</v>
      </c>
    </row>
    <row r="1836" spans="1:20" hidden="1" x14ac:dyDescent="0.2">
      <c r="A1836" s="158">
        <f>BD_TS!A1835</f>
        <v>0</v>
      </c>
      <c r="B1836" s="158" t="str">
        <f>SUBSTITUTE(SUBSTITUTE(BD_TS!D1835," ",""),"-","/")</f>
        <v/>
      </c>
      <c r="C1836" s="158">
        <f>BD_TS!E1835</f>
        <v>0</v>
      </c>
      <c r="D1836" s="159">
        <f>BD_TS!F1835</f>
        <v>0</v>
      </c>
      <c r="E1836" s="160">
        <f>BD_TS!B1835</f>
        <v>0</v>
      </c>
      <c r="F1836" s="161">
        <f>BD_TS!C1835</f>
        <v>0</v>
      </c>
      <c r="G1836" s="187">
        <f>BD_TS!H1835</f>
        <v>0</v>
      </c>
      <c r="H1836" s="158" t="str">
        <f>IF($A1836=0,"",IFERROR(INDEX(BD_Gestão!A:A,MATCH('Banco de Dados'!$B1836,BD_Gestão!$B:$B,0)),"erro"))</f>
        <v/>
      </c>
      <c r="I1836" s="162" t="str">
        <f>IF($A1836=0,"",IFERROR(INDEX(BD_Gestão!E:E,MATCH('Banco de Dados'!$B1836,BD_Gestão!$B:$B,0)),"erro"))</f>
        <v/>
      </c>
      <c r="J1836" s="186" t="str">
        <f>IF($A1836=0,"",IFERROR(INDEX(BD_Gestão!B:B,MATCH('Banco de Dados'!$B1836,BD_Gestão!$B:$B,0)),"erro"))</f>
        <v/>
      </c>
      <c r="K1836" s="158" t="str">
        <f>IF($A1836=0,"",IFERROR(INDEX(BD_Gestão!C:C,MATCH('Banco de Dados'!$B1836,BD_Gestão!$B:$B,0)),"erro"))</f>
        <v/>
      </c>
      <c r="L1836" s="158" t="str">
        <f>IF($A1836=0,"",IFERROR(INDEX(BD_Gestão!H:H,MATCH('Banco de Dados'!$B1836,BD_Gestão!$B:$B,0)),"erro"))</f>
        <v/>
      </c>
      <c r="M1836" s="161" t="str">
        <f>IF($A1836=0,"",IFERROR(INDEX(BD_Gestão!F:F,MATCH('Banco de Dados'!$B1836,BD_Gestão!$B:$B,0)),"erro"))</f>
        <v/>
      </c>
      <c r="N1836" s="161" t="str">
        <f>IF($A1836=0,"",IFERROR(INDEX(BD_Gestão!J:J,MATCH('Banco de Dados'!$B1836,BD_Gestão!$B:$B,0)),"erro"))</f>
        <v/>
      </c>
      <c r="O1836" s="164" t="str">
        <f>IF($A1836=0,"",IFERROR(INDEX(BD_Gestão!K:K,MATCH('Banco de Dados'!$B1836,BD_Gestão!$B:$B,0)),"erro"))</f>
        <v/>
      </c>
      <c r="P1836" s="169" t="str">
        <f t="shared" si="114"/>
        <v/>
      </c>
      <c r="Q1836" s="170" t="str">
        <f t="shared" si="115"/>
        <v/>
      </c>
      <c r="R1836" s="163" t="e">
        <f t="shared" si="112"/>
        <v>#VALUE!</v>
      </c>
      <c r="S1836" s="163" t="e">
        <f t="shared" si="113"/>
        <v>#VALUE!</v>
      </c>
      <c r="T1836" s="163" t="e">
        <f>INDEX(Controle!O:O,MATCH('Banco de Dados'!A1836,Controle!M:M,0))*E1836/100</f>
        <v>#N/A</v>
      </c>
    </row>
    <row r="1837" spans="1:20" hidden="1" x14ac:dyDescent="0.2">
      <c r="A1837" s="158">
        <f>BD_TS!A1836</f>
        <v>0</v>
      </c>
      <c r="B1837" s="158" t="str">
        <f>SUBSTITUTE(SUBSTITUTE(BD_TS!D1836," ",""),"-","/")</f>
        <v/>
      </c>
      <c r="C1837" s="158">
        <f>BD_TS!E1836</f>
        <v>0</v>
      </c>
      <c r="D1837" s="159">
        <f>BD_TS!F1836</f>
        <v>0</v>
      </c>
      <c r="E1837" s="160">
        <f>BD_TS!B1836</f>
        <v>0</v>
      </c>
      <c r="F1837" s="161">
        <f>BD_TS!C1836</f>
        <v>0</v>
      </c>
      <c r="G1837" s="187">
        <f>BD_TS!H1836</f>
        <v>0</v>
      </c>
      <c r="H1837" s="158" t="str">
        <f>IF($A1837=0,"",IFERROR(INDEX(BD_Gestão!A:A,MATCH('Banco de Dados'!$B1837,BD_Gestão!$B:$B,0)),"erro"))</f>
        <v/>
      </c>
      <c r="I1837" s="162" t="str">
        <f>IF($A1837=0,"",IFERROR(INDEX(BD_Gestão!E:E,MATCH('Banco de Dados'!$B1837,BD_Gestão!$B:$B,0)),"erro"))</f>
        <v/>
      </c>
      <c r="J1837" s="186" t="str">
        <f>IF($A1837=0,"",IFERROR(INDEX(BD_Gestão!B:B,MATCH('Banco de Dados'!$B1837,BD_Gestão!$B:$B,0)),"erro"))</f>
        <v/>
      </c>
      <c r="K1837" s="158" t="str">
        <f>IF($A1837=0,"",IFERROR(INDEX(BD_Gestão!C:C,MATCH('Banco de Dados'!$B1837,BD_Gestão!$B:$B,0)),"erro"))</f>
        <v/>
      </c>
      <c r="L1837" s="158" t="str">
        <f>IF($A1837=0,"",IFERROR(INDEX(BD_Gestão!H:H,MATCH('Banco de Dados'!$B1837,BD_Gestão!$B:$B,0)),"erro"))</f>
        <v/>
      </c>
      <c r="M1837" s="161" t="str">
        <f>IF($A1837=0,"",IFERROR(INDEX(BD_Gestão!F:F,MATCH('Banco de Dados'!$B1837,BD_Gestão!$B:$B,0)),"erro"))</f>
        <v/>
      </c>
      <c r="N1837" s="161" t="str">
        <f>IF($A1837=0,"",IFERROR(INDEX(BD_Gestão!J:J,MATCH('Banco de Dados'!$B1837,BD_Gestão!$B:$B,0)),"erro"))</f>
        <v/>
      </c>
      <c r="O1837" s="164" t="str">
        <f>IF($A1837=0,"",IFERROR(INDEX(BD_Gestão!K:K,MATCH('Banco de Dados'!$B1837,BD_Gestão!$B:$B,0)),"erro"))</f>
        <v/>
      </c>
      <c r="P1837" s="169" t="str">
        <f t="shared" si="114"/>
        <v/>
      </c>
      <c r="Q1837" s="170" t="str">
        <f t="shared" si="115"/>
        <v/>
      </c>
      <c r="R1837" s="163" t="e">
        <f t="shared" si="112"/>
        <v>#VALUE!</v>
      </c>
      <c r="S1837" s="163" t="e">
        <f t="shared" si="113"/>
        <v>#VALUE!</v>
      </c>
      <c r="T1837" s="163" t="e">
        <f>INDEX(Controle!O:O,MATCH('Banco de Dados'!A1837,Controle!M:M,0))*E1837/100</f>
        <v>#N/A</v>
      </c>
    </row>
    <row r="1838" spans="1:20" hidden="1" x14ac:dyDescent="0.2">
      <c r="A1838" s="158">
        <f>BD_TS!A1837</f>
        <v>0</v>
      </c>
      <c r="B1838" s="158" t="str">
        <f>SUBSTITUTE(SUBSTITUTE(BD_TS!D1837," ",""),"-","/")</f>
        <v/>
      </c>
      <c r="C1838" s="158">
        <f>BD_TS!E1837</f>
        <v>0</v>
      </c>
      <c r="D1838" s="159">
        <f>BD_TS!F1837</f>
        <v>0</v>
      </c>
      <c r="E1838" s="160">
        <f>BD_TS!B1837</f>
        <v>0</v>
      </c>
      <c r="F1838" s="161">
        <f>BD_TS!C1837</f>
        <v>0</v>
      </c>
      <c r="G1838" s="187">
        <f>BD_TS!H1837</f>
        <v>0</v>
      </c>
      <c r="H1838" s="158" t="str">
        <f>IF($A1838=0,"",IFERROR(INDEX(BD_Gestão!A:A,MATCH('Banco de Dados'!$B1838,BD_Gestão!$B:$B,0)),"erro"))</f>
        <v/>
      </c>
      <c r="I1838" s="162" t="str">
        <f>IF($A1838=0,"",IFERROR(INDEX(BD_Gestão!E:E,MATCH('Banco de Dados'!$B1838,BD_Gestão!$B:$B,0)),"erro"))</f>
        <v/>
      </c>
      <c r="J1838" s="186" t="str">
        <f>IF($A1838=0,"",IFERROR(INDEX(BD_Gestão!B:B,MATCH('Banco de Dados'!$B1838,BD_Gestão!$B:$B,0)),"erro"))</f>
        <v/>
      </c>
      <c r="K1838" s="158" t="str">
        <f>IF($A1838=0,"",IFERROR(INDEX(BD_Gestão!C:C,MATCH('Banco de Dados'!$B1838,BD_Gestão!$B:$B,0)),"erro"))</f>
        <v/>
      </c>
      <c r="L1838" s="158" t="str">
        <f>IF($A1838=0,"",IFERROR(INDEX(BD_Gestão!H:H,MATCH('Banco de Dados'!$B1838,BD_Gestão!$B:$B,0)),"erro"))</f>
        <v/>
      </c>
      <c r="M1838" s="161" t="str">
        <f>IF($A1838=0,"",IFERROR(INDEX(BD_Gestão!F:F,MATCH('Banco de Dados'!$B1838,BD_Gestão!$B:$B,0)),"erro"))</f>
        <v/>
      </c>
      <c r="N1838" s="161" t="str">
        <f>IF($A1838=0,"",IFERROR(INDEX(BD_Gestão!J:J,MATCH('Banco de Dados'!$B1838,BD_Gestão!$B:$B,0)),"erro"))</f>
        <v/>
      </c>
      <c r="O1838" s="164" t="str">
        <f>IF($A1838=0,"",IFERROR(INDEX(BD_Gestão!K:K,MATCH('Banco de Dados'!$B1838,BD_Gestão!$B:$B,0)),"erro"))</f>
        <v/>
      </c>
      <c r="P1838" s="169" t="str">
        <f t="shared" si="114"/>
        <v/>
      </c>
      <c r="Q1838" s="170" t="str">
        <f t="shared" si="115"/>
        <v/>
      </c>
      <c r="R1838" s="163" t="e">
        <f t="shared" si="112"/>
        <v>#VALUE!</v>
      </c>
      <c r="S1838" s="163" t="e">
        <f t="shared" si="113"/>
        <v>#VALUE!</v>
      </c>
      <c r="T1838" s="163" t="e">
        <f>INDEX(Controle!O:O,MATCH('Banco de Dados'!A1838,Controle!M:M,0))*E1838/100</f>
        <v>#N/A</v>
      </c>
    </row>
    <row r="1839" spans="1:20" hidden="1" x14ac:dyDescent="0.2">
      <c r="A1839" s="158">
        <f>BD_TS!A1838</f>
        <v>0</v>
      </c>
      <c r="B1839" s="158" t="str">
        <f>SUBSTITUTE(SUBSTITUTE(BD_TS!D1838," ",""),"-","/")</f>
        <v/>
      </c>
      <c r="C1839" s="158">
        <f>BD_TS!E1838</f>
        <v>0</v>
      </c>
      <c r="D1839" s="159">
        <f>BD_TS!F1838</f>
        <v>0</v>
      </c>
      <c r="E1839" s="160">
        <f>BD_TS!B1838</f>
        <v>0</v>
      </c>
      <c r="F1839" s="161">
        <f>BD_TS!C1838</f>
        <v>0</v>
      </c>
      <c r="G1839" s="187">
        <f>BD_TS!H1838</f>
        <v>0</v>
      </c>
      <c r="H1839" s="158" t="str">
        <f>IF($A1839=0,"",IFERROR(INDEX(BD_Gestão!A:A,MATCH('Banco de Dados'!$B1839,BD_Gestão!$B:$B,0)),"erro"))</f>
        <v/>
      </c>
      <c r="I1839" s="162" t="str">
        <f>IF($A1839=0,"",IFERROR(INDEX(BD_Gestão!E:E,MATCH('Banco de Dados'!$B1839,BD_Gestão!$B:$B,0)),"erro"))</f>
        <v/>
      </c>
      <c r="J1839" s="186" t="str">
        <f>IF($A1839=0,"",IFERROR(INDEX(BD_Gestão!B:B,MATCH('Banco de Dados'!$B1839,BD_Gestão!$B:$B,0)),"erro"))</f>
        <v/>
      </c>
      <c r="K1839" s="158" t="str">
        <f>IF($A1839=0,"",IFERROR(INDEX(BD_Gestão!C:C,MATCH('Banco de Dados'!$B1839,BD_Gestão!$B:$B,0)),"erro"))</f>
        <v/>
      </c>
      <c r="L1839" s="158" t="str">
        <f>IF($A1839=0,"",IFERROR(INDEX(BD_Gestão!H:H,MATCH('Banco de Dados'!$B1839,BD_Gestão!$B:$B,0)),"erro"))</f>
        <v/>
      </c>
      <c r="M1839" s="161" t="str">
        <f>IF($A1839=0,"",IFERROR(INDEX(BD_Gestão!F:F,MATCH('Banco de Dados'!$B1839,BD_Gestão!$B:$B,0)),"erro"))</f>
        <v/>
      </c>
      <c r="N1839" s="161" t="str">
        <f>IF($A1839=0,"",IFERROR(INDEX(BD_Gestão!J:J,MATCH('Banco de Dados'!$B1839,BD_Gestão!$B:$B,0)),"erro"))</f>
        <v/>
      </c>
      <c r="O1839" s="164" t="str">
        <f>IF($A1839=0,"",IFERROR(INDEX(BD_Gestão!K:K,MATCH('Banco de Dados'!$B1839,BD_Gestão!$B:$B,0)),"erro"))</f>
        <v/>
      </c>
      <c r="P1839" s="169" t="str">
        <f t="shared" si="114"/>
        <v/>
      </c>
      <c r="Q1839" s="170" t="str">
        <f t="shared" si="115"/>
        <v/>
      </c>
      <c r="R1839" s="163" t="e">
        <f t="shared" si="112"/>
        <v>#VALUE!</v>
      </c>
      <c r="S1839" s="163" t="e">
        <f t="shared" si="113"/>
        <v>#VALUE!</v>
      </c>
      <c r="T1839" s="163" t="e">
        <f>INDEX(Controle!O:O,MATCH('Banco de Dados'!A1839,Controle!M:M,0))*E1839/100</f>
        <v>#N/A</v>
      </c>
    </row>
    <row r="1840" spans="1:20" hidden="1" x14ac:dyDescent="0.2">
      <c r="A1840" s="158">
        <f>BD_TS!A1839</f>
        <v>0</v>
      </c>
      <c r="B1840" s="158" t="str">
        <f>SUBSTITUTE(SUBSTITUTE(BD_TS!D1839," ",""),"-","/")</f>
        <v/>
      </c>
      <c r="C1840" s="158">
        <f>BD_TS!E1839</f>
        <v>0</v>
      </c>
      <c r="D1840" s="159">
        <f>BD_TS!F1839</f>
        <v>0</v>
      </c>
      <c r="E1840" s="160">
        <f>BD_TS!B1839</f>
        <v>0</v>
      </c>
      <c r="F1840" s="161">
        <f>BD_TS!C1839</f>
        <v>0</v>
      </c>
      <c r="G1840" s="187">
        <f>BD_TS!H1839</f>
        <v>0</v>
      </c>
      <c r="H1840" s="158" t="str">
        <f>IF($A1840=0,"",IFERROR(INDEX(BD_Gestão!A:A,MATCH('Banco de Dados'!$B1840,BD_Gestão!$B:$B,0)),"erro"))</f>
        <v/>
      </c>
      <c r="I1840" s="162" t="str">
        <f>IF($A1840=0,"",IFERROR(INDEX(BD_Gestão!E:E,MATCH('Banco de Dados'!$B1840,BD_Gestão!$B:$B,0)),"erro"))</f>
        <v/>
      </c>
      <c r="J1840" s="186" t="str">
        <f>IF($A1840=0,"",IFERROR(INDEX(BD_Gestão!B:B,MATCH('Banco de Dados'!$B1840,BD_Gestão!$B:$B,0)),"erro"))</f>
        <v/>
      </c>
      <c r="K1840" s="158" t="str">
        <f>IF($A1840=0,"",IFERROR(INDEX(BD_Gestão!C:C,MATCH('Banco de Dados'!$B1840,BD_Gestão!$B:$B,0)),"erro"))</f>
        <v/>
      </c>
      <c r="L1840" s="158" t="str">
        <f>IF($A1840=0,"",IFERROR(INDEX(BD_Gestão!H:H,MATCH('Banco de Dados'!$B1840,BD_Gestão!$B:$B,0)),"erro"))</f>
        <v/>
      </c>
      <c r="M1840" s="161" t="str">
        <f>IF($A1840=0,"",IFERROR(INDEX(BD_Gestão!F:F,MATCH('Banco de Dados'!$B1840,BD_Gestão!$B:$B,0)),"erro"))</f>
        <v/>
      </c>
      <c r="N1840" s="161" t="str">
        <f>IF($A1840=0,"",IFERROR(INDEX(BD_Gestão!J:J,MATCH('Banco de Dados'!$B1840,BD_Gestão!$B:$B,0)),"erro"))</f>
        <v/>
      </c>
      <c r="O1840" s="164" t="str">
        <f>IF($A1840=0,"",IFERROR(INDEX(BD_Gestão!K:K,MATCH('Banco de Dados'!$B1840,BD_Gestão!$B:$B,0)),"erro"))</f>
        <v/>
      </c>
      <c r="P1840" s="169" t="str">
        <f t="shared" si="114"/>
        <v/>
      </c>
      <c r="Q1840" s="170" t="str">
        <f t="shared" si="115"/>
        <v/>
      </c>
      <c r="R1840" s="163" t="e">
        <f t="shared" si="112"/>
        <v>#VALUE!</v>
      </c>
      <c r="S1840" s="163" t="e">
        <f t="shared" si="113"/>
        <v>#VALUE!</v>
      </c>
      <c r="T1840" s="163" t="e">
        <f>INDEX(Controle!O:O,MATCH('Banco de Dados'!A1840,Controle!M:M,0))*E1840/100</f>
        <v>#N/A</v>
      </c>
    </row>
    <row r="1841" spans="1:20" hidden="1" x14ac:dyDescent="0.2">
      <c r="A1841" s="158">
        <f>BD_TS!A1840</f>
        <v>0</v>
      </c>
      <c r="B1841" s="158" t="str">
        <f>SUBSTITUTE(SUBSTITUTE(BD_TS!D1840," ",""),"-","/")</f>
        <v/>
      </c>
      <c r="C1841" s="158">
        <f>BD_TS!E1840</f>
        <v>0</v>
      </c>
      <c r="D1841" s="159">
        <f>BD_TS!F1840</f>
        <v>0</v>
      </c>
      <c r="E1841" s="160">
        <f>BD_TS!B1840</f>
        <v>0</v>
      </c>
      <c r="F1841" s="161">
        <f>BD_TS!C1840</f>
        <v>0</v>
      </c>
      <c r="G1841" s="187">
        <f>BD_TS!H1840</f>
        <v>0</v>
      </c>
      <c r="H1841" s="158" t="str">
        <f>IF($A1841=0,"",IFERROR(INDEX(BD_Gestão!A:A,MATCH('Banco de Dados'!$B1841,BD_Gestão!$B:$B,0)),"erro"))</f>
        <v/>
      </c>
      <c r="I1841" s="162" t="str">
        <f>IF($A1841=0,"",IFERROR(INDEX(BD_Gestão!E:E,MATCH('Banco de Dados'!$B1841,BD_Gestão!$B:$B,0)),"erro"))</f>
        <v/>
      </c>
      <c r="J1841" s="186" t="str">
        <f>IF($A1841=0,"",IFERROR(INDEX(BD_Gestão!B:B,MATCH('Banco de Dados'!$B1841,BD_Gestão!$B:$B,0)),"erro"))</f>
        <v/>
      </c>
      <c r="K1841" s="158" t="str">
        <f>IF($A1841=0,"",IFERROR(INDEX(BD_Gestão!C:C,MATCH('Banco de Dados'!$B1841,BD_Gestão!$B:$B,0)),"erro"))</f>
        <v/>
      </c>
      <c r="L1841" s="158" t="str">
        <f>IF($A1841=0,"",IFERROR(INDEX(BD_Gestão!H:H,MATCH('Banco de Dados'!$B1841,BD_Gestão!$B:$B,0)),"erro"))</f>
        <v/>
      </c>
      <c r="M1841" s="161" t="str">
        <f>IF($A1841=0,"",IFERROR(INDEX(BD_Gestão!F:F,MATCH('Banco de Dados'!$B1841,BD_Gestão!$B:$B,0)),"erro"))</f>
        <v/>
      </c>
      <c r="N1841" s="161" t="str">
        <f>IF($A1841=0,"",IFERROR(INDEX(BD_Gestão!J:J,MATCH('Banco de Dados'!$B1841,BD_Gestão!$B:$B,0)),"erro"))</f>
        <v/>
      </c>
      <c r="O1841" s="164" t="str">
        <f>IF($A1841=0,"",IFERROR(INDEX(BD_Gestão!K:K,MATCH('Banco de Dados'!$B1841,BD_Gestão!$B:$B,0)),"erro"))</f>
        <v/>
      </c>
      <c r="P1841" s="169" t="str">
        <f t="shared" si="114"/>
        <v/>
      </c>
      <c r="Q1841" s="170" t="str">
        <f t="shared" si="115"/>
        <v/>
      </c>
      <c r="R1841" s="163" t="e">
        <f t="shared" si="112"/>
        <v>#VALUE!</v>
      </c>
      <c r="S1841" s="163" t="e">
        <f t="shared" si="113"/>
        <v>#VALUE!</v>
      </c>
      <c r="T1841" s="163" t="e">
        <f>INDEX(Controle!O:O,MATCH('Banco de Dados'!A1841,Controle!M:M,0))*E1841/100</f>
        <v>#N/A</v>
      </c>
    </row>
    <row r="1842" spans="1:20" hidden="1" x14ac:dyDescent="0.2">
      <c r="A1842" s="158">
        <f>BD_TS!A1841</f>
        <v>0</v>
      </c>
      <c r="B1842" s="158" t="str">
        <f>SUBSTITUTE(SUBSTITUTE(BD_TS!D1841," ",""),"-","/")</f>
        <v/>
      </c>
      <c r="C1842" s="158">
        <f>BD_TS!E1841</f>
        <v>0</v>
      </c>
      <c r="D1842" s="159">
        <f>BD_TS!F1841</f>
        <v>0</v>
      </c>
      <c r="E1842" s="160">
        <f>BD_TS!B1841</f>
        <v>0</v>
      </c>
      <c r="F1842" s="161">
        <f>BD_TS!C1841</f>
        <v>0</v>
      </c>
      <c r="G1842" s="187">
        <f>BD_TS!H1841</f>
        <v>0</v>
      </c>
      <c r="H1842" s="158" t="str">
        <f>IF($A1842=0,"",IFERROR(INDEX(BD_Gestão!A:A,MATCH('Banco de Dados'!$B1842,BD_Gestão!$B:$B,0)),"erro"))</f>
        <v/>
      </c>
      <c r="I1842" s="162" t="str">
        <f>IF($A1842=0,"",IFERROR(INDEX(BD_Gestão!E:E,MATCH('Banco de Dados'!$B1842,BD_Gestão!$B:$B,0)),"erro"))</f>
        <v/>
      </c>
      <c r="J1842" s="186" t="str">
        <f>IF($A1842=0,"",IFERROR(INDEX(BD_Gestão!B:B,MATCH('Banco de Dados'!$B1842,BD_Gestão!$B:$B,0)),"erro"))</f>
        <v/>
      </c>
      <c r="K1842" s="158" t="str">
        <f>IF($A1842=0,"",IFERROR(INDEX(BD_Gestão!C:C,MATCH('Banco de Dados'!$B1842,BD_Gestão!$B:$B,0)),"erro"))</f>
        <v/>
      </c>
      <c r="L1842" s="158" t="str">
        <f>IF($A1842=0,"",IFERROR(INDEX(BD_Gestão!H:H,MATCH('Banco de Dados'!$B1842,BD_Gestão!$B:$B,0)),"erro"))</f>
        <v/>
      </c>
      <c r="M1842" s="161" t="str">
        <f>IF($A1842=0,"",IFERROR(INDEX(BD_Gestão!F:F,MATCH('Banco de Dados'!$B1842,BD_Gestão!$B:$B,0)),"erro"))</f>
        <v/>
      </c>
      <c r="N1842" s="161" t="str">
        <f>IF($A1842=0,"",IFERROR(INDEX(BD_Gestão!J:J,MATCH('Banco de Dados'!$B1842,BD_Gestão!$B:$B,0)),"erro"))</f>
        <v/>
      </c>
      <c r="O1842" s="164" t="str">
        <f>IF($A1842=0,"",IFERROR(INDEX(BD_Gestão!K:K,MATCH('Banco de Dados'!$B1842,BD_Gestão!$B:$B,0)),"erro"))</f>
        <v/>
      </c>
      <c r="P1842" s="169" t="str">
        <f t="shared" si="114"/>
        <v/>
      </c>
      <c r="Q1842" s="170" t="str">
        <f t="shared" si="115"/>
        <v/>
      </c>
      <c r="R1842" s="163" t="e">
        <f t="shared" si="112"/>
        <v>#VALUE!</v>
      </c>
      <c r="S1842" s="163" t="e">
        <f t="shared" si="113"/>
        <v>#VALUE!</v>
      </c>
      <c r="T1842" s="163" t="e">
        <f>INDEX(Controle!O:O,MATCH('Banco de Dados'!A1842,Controle!M:M,0))*E1842/100</f>
        <v>#N/A</v>
      </c>
    </row>
    <row r="1843" spans="1:20" hidden="1" x14ac:dyDescent="0.2">
      <c r="A1843" s="158">
        <f>BD_TS!A1842</f>
        <v>0</v>
      </c>
      <c r="B1843" s="158" t="str">
        <f>SUBSTITUTE(SUBSTITUTE(BD_TS!D1842," ",""),"-","/")</f>
        <v/>
      </c>
      <c r="C1843" s="158">
        <f>BD_TS!E1842</f>
        <v>0</v>
      </c>
      <c r="D1843" s="159">
        <f>BD_TS!F1842</f>
        <v>0</v>
      </c>
      <c r="E1843" s="160">
        <f>BD_TS!B1842</f>
        <v>0</v>
      </c>
      <c r="F1843" s="161">
        <f>BD_TS!C1842</f>
        <v>0</v>
      </c>
      <c r="G1843" s="187">
        <f>BD_TS!H1842</f>
        <v>0</v>
      </c>
      <c r="H1843" s="158" t="str">
        <f>IF($A1843=0,"",IFERROR(INDEX(BD_Gestão!A:A,MATCH('Banco de Dados'!$B1843,BD_Gestão!$B:$B,0)),"erro"))</f>
        <v/>
      </c>
      <c r="I1843" s="162" t="str">
        <f>IF($A1843=0,"",IFERROR(INDEX(BD_Gestão!E:E,MATCH('Banco de Dados'!$B1843,BD_Gestão!$B:$B,0)),"erro"))</f>
        <v/>
      </c>
      <c r="J1843" s="186" t="str">
        <f>IF($A1843=0,"",IFERROR(INDEX(BD_Gestão!B:B,MATCH('Banco de Dados'!$B1843,BD_Gestão!$B:$B,0)),"erro"))</f>
        <v/>
      </c>
      <c r="K1843" s="158" t="str">
        <f>IF($A1843=0,"",IFERROR(INDEX(BD_Gestão!C:C,MATCH('Banco de Dados'!$B1843,BD_Gestão!$B:$B,0)),"erro"))</f>
        <v/>
      </c>
      <c r="L1843" s="158" t="str">
        <f>IF($A1843=0,"",IFERROR(INDEX(BD_Gestão!H:H,MATCH('Banco de Dados'!$B1843,BD_Gestão!$B:$B,0)),"erro"))</f>
        <v/>
      </c>
      <c r="M1843" s="161" t="str">
        <f>IF($A1843=0,"",IFERROR(INDEX(BD_Gestão!F:F,MATCH('Banco de Dados'!$B1843,BD_Gestão!$B:$B,0)),"erro"))</f>
        <v/>
      </c>
      <c r="N1843" s="161" t="str">
        <f>IF($A1843=0,"",IFERROR(INDEX(BD_Gestão!J:J,MATCH('Banco de Dados'!$B1843,BD_Gestão!$B:$B,0)),"erro"))</f>
        <v/>
      </c>
      <c r="O1843" s="164" t="str">
        <f>IF($A1843=0,"",IFERROR(INDEX(BD_Gestão!K:K,MATCH('Banco de Dados'!$B1843,BD_Gestão!$B:$B,0)),"erro"))</f>
        <v/>
      </c>
      <c r="P1843" s="169" t="str">
        <f t="shared" si="114"/>
        <v/>
      </c>
      <c r="Q1843" s="170" t="str">
        <f t="shared" si="115"/>
        <v/>
      </c>
      <c r="R1843" s="163" t="e">
        <f t="shared" si="112"/>
        <v>#VALUE!</v>
      </c>
      <c r="S1843" s="163" t="e">
        <f t="shared" si="113"/>
        <v>#VALUE!</v>
      </c>
      <c r="T1843" s="163" t="e">
        <f>INDEX(Controle!O:O,MATCH('Banco de Dados'!A1843,Controle!M:M,0))*E1843/100</f>
        <v>#N/A</v>
      </c>
    </row>
    <row r="1844" spans="1:20" hidden="1" x14ac:dyDescent="0.2">
      <c r="A1844" s="158">
        <f>BD_TS!A1843</f>
        <v>0</v>
      </c>
      <c r="B1844" s="158" t="str">
        <f>SUBSTITUTE(SUBSTITUTE(BD_TS!D1843," ",""),"-","/")</f>
        <v/>
      </c>
      <c r="C1844" s="158">
        <f>BD_TS!E1843</f>
        <v>0</v>
      </c>
      <c r="D1844" s="159">
        <f>BD_TS!F1843</f>
        <v>0</v>
      </c>
      <c r="E1844" s="160">
        <f>BD_TS!B1843</f>
        <v>0</v>
      </c>
      <c r="F1844" s="161">
        <f>BD_TS!C1843</f>
        <v>0</v>
      </c>
      <c r="G1844" s="187">
        <f>BD_TS!H1843</f>
        <v>0</v>
      </c>
      <c r="H1844" s="158" t="str">
        <f>IF($A1844=0,"",IFERROR(INDEX(BD_Gestão!A:A,MATCH('Banco de Dados'!$B1844,BD_Gestão!$B:$B,0)),"erro"))</f>
        <v/>
      </c>
      <c r="I1844" s="162" t="str">
        <f>IF($A1844=0,"",IFERROR(INDEX(BD_Gestão!E:E,MATCH('Banco de Dados'!$B1844,BD_Gestão!$B:$B,0)),"erro"))</f>
        <v/>
      </c>
      <c r="J1844" s="186" t="str">
        <f>IF($A1844=0,"",IFERROR(INDEX(BD_Gestão!B:B,MATCH('Banco de Dados'!$B1844,BD_Gestão!$B:$B,0)),"erro"))</f>
        <v/>
      </c>
      <c r="K1844" s="158" t="str">
        <f>IF($A1844=0,"",IFERROR(INDEX(BD_Gestão!C:C,MATCH('Banco de Dados'!$B1844,BD_Gestão!$B:$B,0)),"erro"))</f>
        <v/>
      </c>
      <c r="L1844" s="158" t="str">
        <f>IF($A1844=0,"",IFERROR(INDEX(BD_Gestão!H:H,MATCH('Banco de Dados'!$B1844,BD_Gestão!$B:$B,0)),"erro"))</f>
        <v/>
      </c>
      <c r="M1844" s="161" t="str">
        <f>IF($A1844=0,"",IFERROR(INDEX(BD_Gestão!F:F,MATCH('Banco de Dados'!$B1844,BD_Gestão!$B:$B,0)),"erro"))</f>
        <v/>
      </c>
      <c r="N1844" s="161" t="str">
        <f>IF($A1844=0,"",IFERROR(INDEX(BD_Gestão!J:J,MATCH('Banco de Dados'!$B1844,BD_Gestão!$B:$B,0)),"erro"))</f>
        <v/>
      </c>
      <c r="O1844" s="164" t="str">
        <f>IF($A1844=0,"",IFERROR(INDEX(BD_Gestão!K:K,MATCH('Banco de Dados'!$B1844,BD_Gestão!$B:$B,0)),"erro"))</f>
        <v/>
      </c>
      <c r="P1844" s="169" t="str">
        <f t="shared" si="114"/>
        <v/>
      </c>
      <c r="Q1844" s="170" t="str">
        <f t="shared" si="115"/>
        <v/>
      </c>
      <c r="R1844" s="163" t="e">
        <f t="shared" si="112"/>
        <v>#VALUE!</v>
      </c>
      <c r="S1844" s="163" t="e">
        <f t="shared" si="113"/>
        <v>#VALUE!</v>
      </c>
      <c r="T1844" s="163" t="e">
        <f>INDEX(Controle!O:O,MATCH('Banco de Dados'!A1844,Controle!M:M,0))*E1844/100</f>
        <v>#N/A</v>
      </c>
    </row>
    <row r="1845" spans="1:20" hidden="1" x14ac:dyDescent="0.2">
      <c r="A1845" s="158">
        <f>BD_TS!A1844</f>
        <v>0</v>
      </c>
      <c r="B1845" s="158" t="str">
        <f>SUBSTITUTE(SUBSTITUTE(BD_TS!D1844," ",""),"-","/")</f>
        <v/>
      </c>
      <c r="C1845" s="158">
        <f>BD_TS!E1844</f>
        <v>0</v>
      </c>
      <c r="D1845" s="159">
        <f>BD_TS!F1844</f>
        <v>0</v>
      </c>
      <c r="E1845" s="160">
        <f>BD_TS!B1844</f>
        <v>0</v>
      </c>
      <c r="F1845" s="161">
        <f>BD_TS!C1844</f>
        <v>0</v>
      </c>
      <c r="G1845" s="187">
        <f>BD_TS!H1844</f>
        <v>0</v>
      </c>
      <c r="H1845" s="158" t="str">
        <f>IF($A1845=0,"",IFERROR(INDEX(BD_Gestão!A:A,MATCH('Banco de Dados'!$B1845,BD_Gestão!$B:$B,0)),"erro"))</f>
        <v/>
      </c>
      <c r="I1845" s="162" t="str">
        <f>IF($A1845=0,"",IFERROR(INDEX(BD_Gestão!E:E,MATCH('Banco de Dados'!$B1845,BD_Gestão!$B:$B,0)),"erro"))</f>
        <v/>
      </c>
      <c r="J1845" s="186" t="str">
        <f>IF($A1845=0,"",IFERROR(INDEX(BD_Gestão!B:B,MATCH('Banco de Dados'!$B1845,BD_Gestão!$B:$B,0)),"erro"))</f>
        <v/>
      </c>
      <c r="K1845" s="158" t="str">
        <f>IF($A1845=0,"",IFERROR(INDEX(BD_Gestão!C:C,MATCH('Banco de Dados'!$B1845,BD_Gestão!$B:$B,0)),"erro"))</f>
        <v/>
      </c>
      <c r="L1845" s="158" t="str">
        <f>IF($A1845=0,"",IFERROR(INDEX(BD_Gestão!H:H,MATCH('Banco de Dados'!$B1845,BD_Gestão!$B:$B,0)),"erro"))</f>
        <v/>
      </c>
      <c r="M1845" s="161" t="str">
        <f>IF($A1845=0,"",IFERROR(INDEX(BD_Gestão!F:F,MATCH('Banco de Dados'!$B1845,BD_Gestão!$B:$B,0)),"erro"))</f>
        <v/>
      </c>
      <c r="N1845" s="161" t="str">
        <f>IF($A1845=0,"",IFERROR(INDEX(BD_Gestão!J:J,MATCH('Banco de Dados'!$B1845,BD_Gestão!$B:$B,0)),"erro"))</f>
        <v/>
      </c>
      <c r="O1845" s="164" t="str">
        <f>IF($A1845=0,"",IFERROR(INDEX(BD_Gestão!K:K,MATCH('Banco de Dados'!$B1845,BD_Gestão!$B:$B,0)),"erro"))</f>
        <v/>
      </c>
      <c r="P1845" s="169" t="str">
        <f t="shared" si="114"/>
        <v/>
      </c>
      <c r="Q1845" s="170" t="str">
        <f t="shared" si="115"/>
        <v/>
      </c>
      <c r="R1845" s="163" t="e">
        <f t="shared" si="112"/>
        <v>#VALUE!</v>
      </c>
      <c r="S1845" s="163" t="e">
        <f t="shared" si="113"/>
        <v>#VALUE!</v>
      </c>
      <c r="T1845" s="163" t="e">
        <f>INDEX(Controle!O:O,MATCH('Banco de Dados'!A1845,Controle!M:M,0))*E1845/100</f>
        <v>#N/A</v>
      </c>
    </row>
    <row r="1846" spans="1:20" hidden="1" x14ac:dyDescent="0.2">
      <c r="A1846" s="158">
        <f>BD_TS!A1845</f>
        <v>0</v>
      </c>
      <c r="B1846" s="158" t="str">
        <f>SUBSTITUTE(SUBSTITUTE(BD_TS!D1845," ",""),"-","/")</f>
        <v/>
      </c>
      <c r="C1846" s="158">
        <f>BD_TS!E1845</f>
        <v>0</v>
      </c>
      <c r="D1846" s="159">
        <f>BD_TS!F1845</f>
        <v>0</v>
      </c>
      <c r="E1846" s="160">
        <f>BD_TS!B1845</f>
        <v>0</v>
      </c>
      <c r="F1846" s="161">
        <f>BD_TS!C1845</f>
        <v>0</v>
      </c>
      <c r="G1846" s="187">
        <f>BD_TS!H1845</f>
        <v>0</v>
      </c>
      <c r="H1846" s="158" t="str">
        <f>IF($A1846=0,"",IFERROR(INDEX(BD_Gestão!A:A,MATCH('Banco de Dados'!$B1846,BD_Gestão!$B:$B,0)),"erro"))</f>
        <v/>
      </c>
      <c r="I1846" s="162" t="str">
        <f>IF($A1846=0,"",IFERROR(INDEX(BD_Gestão!E:E,MATCH('Banco de Dados'!$B1846,BD_Gestão!$B:$B,0)),"erro"))</f>
        <v/>
      </c>
      <c r="J1846" s="186" t="str">
        <f>IF($A1846=0,"",IFERROR(INDEX(BD_Gestão!B:B,MATCH('Banco de Dados'!$B1846,BD_Gestão!$B:$B,0)),"erro"))</f>
        <v/>
      </c>
      <c r="K1846" s="158" t="str">
        <f>IF($A1846=0,"",IFERROR(INDEX(BD_Gestão!C:C,MATCH('Banco de Dados'!$B1846,BD_Gestão!$B:$B,0)),"erro"))</f>
        <v/>
      </c>
      <c r="L1846" s="158" t="str">
        <f>IF($A1846=0,"",IFERROR(INDEX(BD_Gestão!H:H,MATCH('Banco de Dados'!$B1846,BD_Gestão!$B:$B,0)),"erro"))</f>
        <v/>
      </c>
      <c r="M1846" s="161" t="str">
        <f>IF($A1846=0,"",IFERROR(INDEX(BD_Gestão!F:F,MATCH('Banco de Dados'!$B1846,BD_Gestão!$B:$B,0)),"erro"))</f>
        <v/>
      </c>
      <c r="N1846" s="161" t="str">
        <f>IF($A1846=0,"",IFERROR(INDEX(BD_Gestão!J:J,MATCH('Banco de Dados'!$B1846,BD_Gestão!$B:$B,0)),"erro"))</f>
        <v/>
      </c>
      <c r="O1846" s="164" t="str">
        <f>IF($A1846=0,"",IFERROR(INDEX(BD_Gestão!K:K,MATCH('Banco de Dados'!$B1846,BD_Gestão!$B:$B,0)),"erro"))</f>
        <v/>
      </c>
      <c r="P1846" s="169" t="str">
        <f t="shared" si="114"/>
        <v/>
      </c>
      <c r="Q1846" s="170" t="str">
        <f t="shared" si="115"/>
        <v/>
      </c>
      <c r="R1846" s="163" t="e">
        <f t="shared" si="112"/>
        <v>#VALUE!</v>
      </c>
      <c r="S1846" s="163" t="e">
        <f t="shared" si="113"/>
        <v>#VALUE!</v>
      </c>
      <c r="T1846" s="163" t="e">
        <f>INDEX(Controle!O:O,MATCH('Banco de Dados'!A1846,Controle!M:M,0))*E1846/100</f>
        <v>#N/A</v>
      </c>
    </row>
    <row r="1847" spans="1:20" hidden="1" x14ac:dyDescent="0.2">
      <c r="A1847" s="158">
        <f>BD_TS!A1846</f>
        <v>0</v>
      </c>
      <c r="B1847" s="158" t="str">
        <f>SUBSTITUTE(SUBSTITUTE(BD_TS!D1846," ",""),"-","/")</f>
        <v/>
      </c>
      <c r="C1847" s="158">
        <f>BD_TS!E1846</f>
        <v>0</v>
      </c>
      <c r="D1847" s="159">
        <f>BD_TS!F1846</f>
        <v>0</v>
      </c>
      <c r="E1847" s="160">
        <f>BD_TS!B1846</f>
        <v>0</v>
      </c>
      <c r="F1847" s="161">
        <f>BD_TS!C1846</f>
        <v>0</v>
      </c>
      <c r="G1847" s="187">
        <f>BD_TS!H1846</f>
        <v>0</v>
      </c>
      <c r="H1847" s="158" t="str">
        <f>IF($A1847=0,"",IFERROR(INDEX(BD_Gestão!A:A,MATCH('Banco de Dados'!$B1847,BD_Gestão!$B:$B,0)),"erro"))</f>
        <v/>
      </c>
      <c r="I1847" s="162" t="str">
        <f>IF($A1847=0,"",IFERROR(INDEX(BD_Gestão!E:E,MATCH('Banco de Dados'!$B1847,BD_Gestão!$B:$B,0)),"erro"))</f>
        <v/>
      </c>
      <c r="J1847" s="186" t="str">
        <f>IF($A1847=0,"",IFERROR(INDEX(BD_Gestão!B:B,MATCH('Banco de Dados'!$B1847,BD_Gestão!$B:$B,0)),"erro"))</f>
        <v/>
      </c>
      <c r="K1847" s="158" t="str">
        <f>IF($A1847=0,"",IFERROR(INDEX(BD_Gestão!C:C,MATCH('Banco de Dados'!$B1847,BD_Gestão!$B:$B,0)),"erro"))</f>
        <v/>
      </c>
      <c r="L1847" s="158" t="str">
        <f>IF($A1847=0,"",IFERROR(INDEX(BD_Gestão!H:H,MATCH('Banco de Dados'!$B1847,BD_Gestão!$B:$B,0)),"erro"))</f>
        <v/>
      </c>
      <c r="M1847" s="161" t="str">
        <f>IF($A1847=0,"",IFERROR(INDEX(BD_Gestão!F:F,MATCH('Banco de Dados'!$B1847,BD_Gestão!$B:$B,0)),"erro"))</f>
        <v/>
      </c>
      <c r="N1847" s="161" t="str">
        <f>IF($A1847=0,"",IFERROR(INDEX(BD_Gestão!J:J,MATCH('Banco de Dados'!$B1847,BD_Gestão!$B:$B,0)),"erro"))</f>
        <v/>
      </c>
      <c r="O1847" s="164" t="str">
        <f>IF($A1847=0,"",IFERROR(INDEX(BD_Gestão!K:K,MATCH('Banco de Dados'!$B1847,BD_Gestão!$B:$B,0)),"erro"))</f>
        <v/>
      </c>
      <c r="P1847" s="169" t="str">
        <f t="shared" si="114"/>
        <v/>
      </c>
      <c r="Q1847" s="170" t="str">
        <f t="shared" si="115"/>
        <v/>
      </c>
      <c r="R1847" s="163" t="e">
        <f t="shared" si="112"/>
        <v>#VALUE!</v>
      </c>
      <c r="S1847" s="163" t="e">
        <f t="shared" si="113"/>
        <v>#VALUE!</v>
      </c>
      <c r="T1847" s="163" t="e">
        <f>INDEX(Controle!O:O,MATCH('Banco de Dados'!A1847,Controle!M:M,0))*E1847/100</f>
        <v>#N/A</v>
      </c>
    </row>
    <row r="1848" spans="1:20" hidden="1" x14ac:dyDescent="0.2">
      <c r="A1848" s="158">
        <f>BD_TS!A1847</f>
        <v>0</v>
      </c>
      <c r="B1848" s="158" t="str">
        <f>SUBSTITUTE(SUBSTITUTE(BD_TS!D1847," ",""),"-","/")</f>
        <v/>
      </c>
      <c r="C1848" s="158">
        <f>BD_TS!E1847</f>
        <v>0</v>
      </c>
      <c r="D1848" s="159">
        <f>BD_TS!F1847</f>
        <v>0</v>
      </c>
      <c r="E1848" s="160">
        <f>BD_TS!B1847</f>
        <v>0</v>
      </c>
      <c r="F1848" s="161">
        <f>BD_TS!C1847</f>
        <v>0</v>
      </c>
      <c r="G1848" s="187">
        <f>BD_TS!H1847</f>
        <v>0</v>
      </c>
      <c r="H1848" s="158" t="str">
        <f>IF($A1848=0,"",IFERROR(INDEX(BD_Gestão!A:A,MATCH('Banco de Dados'!$B1848,BD_Gestão!$B:$B,0)),"erro"))</f>
        <v/>
      </c>
      <c r="I1848" s="162" t="str">
        <f>IF($A1848=0,"",IFERROR(INDEX(BD_Gestão!E:E,MATCH('Banco de Dados'!$B1848,BD_Gestão!$B:$B,0)),"erro"))</f>
        <v/>
      </c>
      <c r="J1848" s="186" t="str">
        <f>IF($A1848=0,"",IFERROR(INDEX(BD_Gestão!B:B,MATCH('Banco de Dados'!$B1848,BD_Gestão!$B:$B,0)),"erro"))</f>
        <v/>
      </c>
      <c r="K1848" s="158" t="str">
        <f>IF($A1848=0,"",IFERROR(INDEX(BD_Gestão!C:C,MATCH('Banco de Dados'!$B1848,BD_Gestão!$B:$B,0)),"erro"))</f>
        <v/>
      </c>
      <c r="L1848" s="158" t="str">
        <f>IF($A1848=0,"",IFERROR(INDEX(BD_Gestão!H:H,MATCH('Banco de Dados'!$B1848,BD_Gestão!$B:$B,0)),"erro"))</f>
        <v/>
      </c>
      <c r="M1848" s="161" t="str">
        <f>IF($A1848=0,"",IFERROR(INDEX(BD_Gestão!F:F,MATCH('Banco de Dados'!$B1848,BD_Gestão!$B:$B,0)),"erro"))</f>
        <v/>
      </c>
      <c r="N1848" s="161" t="str">
        <f>IF($A1848=0,"",IFERROR(INDEX(BD_Gestão!J:J,MATCH('Banco de Dados'!$B1848,BD_Gestão!$B:$B,0)),"erro"))</f>
        <v/>
      </c>
      <c r="O1848" s="164" t="str">
        <f>IF($A1848=0,"",IFERROR(INDEX(BD_Gestão!K:K,MATCH('Banco de Dados'!$B1848,BD_Gestão!$B:$B,0)),"erro"))</f>
        <v/>
      </c>
      <c r="P1848" s="169" t="str">
        <f t="shared" si="114"/>
        <v/>
      </c>
      <c r="Q1848" s="170" t="str">
        <f t="shared" si="115"/>
        <v/>
      </c>
      <c r="R1848" s="163" t="e">
        <f t="shared" si="112"/>
        <v>#VALUE!</v>
      </c>
      <c r="S1848" s="163" t="e">
        <f t="shared" si="113"/>
        <v>#VALUE!</v>
      </c>
      <c r="T1848" s="163" t="e">
        <f>INDEX(Controle!O:O,MATCH('Banco de Dados'!A1848,Controle!M:M,0))*E1848/100</f>
        <v>#N/A</v>
      </c>
    </row>
    <row r="1849" spans="1:20" hidden="1" x14ac:dyDescent="0.2">
      <c r="A1849" s="158">
        <f>BD_TS!A1848</f>
        <v>0</v>
      </c>
      <c r="B1849" s="158" t="str">
        <f>SUBSTITUTE(SUBSTITUTE(BD_TS!D1848," ",""),"-","/")</f>
        <v/>
      </c>
      <c r="C1849" s="158">
        <f>BD_TS!E1848</f>
        <v>0</v>
      </c>
      <c r="D1849" s="159">
        <f>BD_TS!F1848</f>
        <v>0</v>
      </c>
      <c r="E1849" s="160">
        <f>BD_TS!B1848</f>
        <v>0</v>
      </c>
      <c r="F1849" s="161">
        <f>BD_TS!C1848</f>
        <v>0</v>
      </c>
      <c r="G1849" s="187">
        <f>BD_TS!H1848</f>
        <v>0</v>
      </c>
      <c r="H1849" s="158" t="str">
        <f>IF($A1849=0,"",IFERROR(INDEX(BD_Gestão!A:A,MATCH('Banco de Dados'!$B1849,BD_Gestão!$B:$B,0)),"erro"))</f>
        <v/>
      </c>
      <c r="I1849" s="162" t="str">
        <f>IF($A1849=0,"",IFERROR(INDEX(BD_Gestão!E:E,MATCH('Banco de Dados'!$B1849,BD_Gestão!$B:$B,0)),"erro"))</f>
        <v/>
      </c>
      <c r="J1849" s="186" t="str">
        <f>IF($A1849=0,"",IFERROR(INDEX(BD_Gestão!B:B,MATCH('Banco de Dados'!$B1849,BD_Gestão!$B:$B,0)),"erro"))</f>
        <v/>
      </c>
      <c r="K1849" s="158" t="str">
        <f>IF($A1849=0,"",IFERROR(INDEX(BD_Gestão!C:C,MATCH('Banco de Dados'!$B1849,BD_Gestão!$B:$B,0)),"erro"))</f>
        <v/>
      </c>
      <c r="L1849" s="158" t="str">
        <f>IF($A1849=0,"",IFERROR(INDEX(BD_Gestão!H:H,MATCH('Banco de Dados'!$B1849,BD_Gestão!$B:$B,0)),"erro"))</f>
        <v/>
      </c>
      <c r="M1849" s="161" t="str">
        <f>IF($A1849=0,"",IFERROR(INDEX(BD_Gestão!F:F,MATCH('Banco de Dados'!$B1849,BD_Gestão!$B:$B,0)),"erro"))</f>
        <v/>
      </c>
      <c r="N1849" s="161" t="str">
        <f>IF($A1849=0,"",IFERROR(INDEX(BD_Gestão!J:J,MATCH('Banco de Dados'!$B1849,BD_Gestão!$B:$B,0)),"erro"))</f>
        <v/>
      </c>
      <c r="O1849" s="164" t="str">
        <f>IF($A1849=0,"",IFERROR(INDEX(BD_Gestão!K:K,MATCH('Banco de Dados'!$B1849,BD_Gestão!$B:$B,0)),"erro"))</f>
        <v/>
      </c>
      <c r="P1849" s="169" t="str">
        <f t="shared" si="114"/>
        <v/>
      </c>
      <c r="Q1849" s="170" t="str">
        <f t="shared" si="115"/>
        <v/>
      </c>
      <c r="R1849" s="163" t="e">
        <f t="shared" si="112"/>
        <v>#VALUE!</v>
      </c>
      <c r="S1849" s="163" t="e">
        <f t="shared" si="113"/>
        <v>#VALUE!</v>
      </c>
      <c r="T1849" s="163" t="e">
        <f>INDEX(Controle!O:O,MATCH('Banco de Dados'!A1849,Controle!M:M,0))*E1849/100</f>
        <v>#N/A</v>
      </c>
    </row>
    <row r="1850" spans="1:20" hidden="1" x14ac:dyDescent="0.2">
      <c r="A1850" s="158">
        <f>BD_TS!A1849</f>
        <v>0</v>
      </c>
      <c r="B1850" s="158" t="str">
        <f>SUBSTITUTE(SUBSTITUTE(BD_TS!D1849," ",""),"-","/")</f>
        <v/>
      </c>
      <c r="C1850" s="158">
        <f>BD_TS!E1849</f>
        <v>0</v>
      </c>
      <c r="D1850" s="159">
        <f>BD_TS!F1849</f>
        <v>0</v>
      </c>
      <c r="E1850" s="160">
        <f>BD_TS!B1849</f>
        <v>0</v>
      </c>
      <c r="F1850" s="161">
        <f>BD_TS!C1849</f>
        <v>0</v>
      </c>
      <c r="G1850" s="187">
        <f>BD_TS!H1849</f>
        <v>0</v>
      </c>
      <c r="H1850" s="158" t="str">
        <f>IF($A1850=0,"",IFERROR(INDEX(BD_Gestão!A:A,MATCH('Banco de Dados'!$B1850,BD_Gestão!$B:$B,0)),"erro"))</f>
        <v/>
      </c>
      <c r="I1850" s="162" t="str">
        <f>IF($A1850=0,"",IFERROR(INDEX(BD_Gestão!E:E,MATCH('Banco de Dados'!$B1850,BD_Gestão!$B:$B,0)),"erro"))</f>
        <v/>
      </c>
      <c r="J1850" s="186" t="str">
        <f>IF($A1850=0,"",IFERROR(INDEX(BD_Gestão!B:B,MATCH('Banco de Dados'!$B1850,BD_Gestão!$B:$B,0)),"erro"))</f>
        <v/>
      </c>
      <c r="K1850" s="158" t="str">
        <f>IF($A1850=0,"",IFERROR(INDEX(BD_Gestão!C:C,MATCH('Banco de Dados'!$B1850,BD_Gestão!$B:$B,0)),"erro"))</f>
        <v/>
      </c>
      <c r="L1850" s="158" t="str">
        <f>IF($A1850=0,"",IFERROR(INDEX(BD_Gestão!H:H,MATCH('Banco de Dados'!$B1850,BD_Gestão!$B:$B,0)),"erro"))</f>
        <v/>
      </c>
      <c r="M1850" s="161" t="str">
        <f>IF($A1850=0,"",IFERROR(INDEX(BD_Gestão!F:F,MATCH('Banco de Dados'!$B1850,BD_Gestão!$B:$B,0)),"erro"))</f>
        <v/>
      </c>
      <c r="N1850" s="161" t="str">
        <f>IF($A1850=0,"",IFERROR(INDEX(BD_Gestão!J:J,MATCH('Banco de Dados'!$B1850,BD_Gestão!$B:$B,0)),"erro"))</f>
        <v/>
      </c>
      <c r="O1850" s="164" t="str">
        <f>IF($A1850=0,"",IFERROR(INDEX(BD_Gestão!K:K,MATCH('Banco de Dados'!$B1850,BD_Gestão!$B:$B,0)),"erro"))</f>
        <v/>
      </c>
      <c r="P1850" s="169" t="str">
        <f t="shared" si="114"/>
        <v/>
      </c>
      <c r="Q1850" s="170" t="str">
        <f t="shared" si="115"/>
        <v/>
      </c>
      <c r="R1850" s="163" t="e">
        <f t="shared" si="112"/>
        <v>#VALUE!</v>
      </c>
      <c r="S1850" s="163" t="e">
        <f t="shared" si="113"/>
        <v>#VALUE!</v>
      </c>
      <c r="T1850" s="163" t="e">
        <f>INDEX(Controle!O:O,MATCH('Banco de Dados'!A1850,Controle!M:M,0))*E1850/100</f>
        <v>#N/A</v>
      </c>
    </row>
    <row r="1851" spans="1:20" hidden="1" x14ac:dyDescent="0.2">
      <c r="A1851" s="158">
        <f>BD_TS!A1850</f>
        <v>0</v>
      </c>
      <c r="B1851" s="158" t="str">
        <f>SUBSTITUTE(SUBSTITUTE(BD_TS!D1850," ",""),"-","/")</f>
        <v/>
      </c>
      <c r="C1851" s="158">
        <f>BD_TS!E1850</f>
        <v>0</v>
      </c>
      <c r="D1851" s="159">
        <f>BD_TS!F1850</f>
        <v>0</v>
      </c>
      <c r="E1851" s="160">
        <f>BD_TS!B1850</f>
        <v>0</v>
      </c>
      <c r="F1851" s="161">
        <f>BD_TS!C1850</f>
        <v>0</v>
      </c>
      <c r="G1851" s="187">
        <f>BD_TS!H1850</f>
        <v>0</v>
      </c>
      <c r="H1851" s="158" t="str">
        <f>IF($A1851=0,"",IFERROR(INDEX(BD_Gestão!A:A,MATCH('Banco de Dados'!$B1851,BD_Gestão!$B:$B,0)),"erro"))</f>
        <v/>
      </c>
      <c r="I1851" s="162" t="str">
        <f>IF($A1851=0,"",IFERROR(INDEX(BD_Gestão!E:E,MATCH('Banco de Dados'!$B1851,BD_Gestão!$B:$B,0)),"erro"))</f>
        <v/>
      </c>
      <c r="J1851" s="186" t="str">
        <f>IF($A1851=0,"",IFERROR(INDEX(BD_Gestão!B:B,MATCH('Banco de Dados'!$B1851,BD_Gestão!$B:$B,0)),"erro"))</f>
        <v/>
      </c>
      <c r="K1851" s="158" t="str">
        <f>IF($A1851=0,"",IFERROR(INDEX(BD_Gestão!C:C,MATCH('Banco de Dados'!$B1851,BD_Gestão!$B:$B,0)),"erro"))</f>
        <v/>
      </c>
      <c r="L1851" s="158" t="str">
        <f>IF($A1851=0,"",IFERROR(INDEX(BD_Gestão!H:H,MATCH('Banco de Dados'!$B1851,BD_Gestão!$B:$B,0)),"erro"))</f>
        <v/>
      </c>
      <c r="M1851" s="161" t="str">
        <f>IF($A1851=0,"",IFERROR(INDEX(BD_Gestão!F:F,MATCH('Banco de Dados'!$B1851,BD_Gestão!$B:$B,0)),"erro"))</f>
        <v/>
      </c>
      <c r="N1851" s="161" t="str">
        <f>IF($A1851=0,"",IFERROR(INDEX(BD_Gestão!J:J,MATCH('Banco de Dados'!$B1851,BD_Gestão!$B:$B,0)),"erro"))</f>
        <v/>
      </c>
      <c r="O1851" s="164" t="str">
        <f>IF($A1851=0,"",IFERROR(INDEX(BD_Gestão!K:K,MATCH('Banco de Dados'!$B1851,BD_Gestão!$B:$B,0)),"erro"))</f>
        <v/>
      </c>
      <c r="P1851" s="169" t="str">
        <f t="shared" si="114"/>
        <v/>
      </c>
      <c r="Q1851" s="170" t="str">
        <f t="shared" si="115"/>
        <v/>
      </c>
      <c r="R1851" s="163" t="e">
        <f t="shared" si="112"/>
        <v>#VALUE!</v>
      </c>
      <c r="S1851" s="163" t="e">
        <f t="shared" si="113"/>
        <v>#VALUE!</v>
      </c>
      <c r="T1851" s="163" t="e">
        <f>INDEX(Controle!O:O,MATCH('Banco de Dados'!A1851,Controle!M:M,0))*E1851/100</f>
        <v>#N/A</v>
      </c>
    </row>
    <row r="1852" spans="1:20" hidden="1" x14ac:dyDescent="0.2">
      <c r="A1852" s="158">
        <f>BD_TS!A1851</f>
        <v>0</v>
      </c>
      <c r="B1852" s="158" t="str">
        <f>SUBSTITUTE(SUBSTITUTE(BD_TS!D1851," ",""),"-","/")</f>
        <v/>
      </c>
      <c r="C1852" s="158">
        <f>BD_TS!E1851</f>
        <v>0</v>
      </c>
      <c r="D1852" s="159">
        <f>BD_TS!F1851</f>
        <v>0</v>
      </c>
      <c r="E1852" s="160">
        <f>BD_TS!B1851</f>
        <v>0</v>
      </c>
      <c r="F1852" s="161">
        <f>BD_TS!C1851</f>
        <v>0</v>
      </c>
      <c r="G1852" s="187">
        <f>BD_TS!H1851</f>
        <v>0</v>
      </c>
      <c r="H1852" s="158" t="str">
        <f>IF($A1852=0,"",IFERROR(INDEX(BD_Gestão!A:A,MATCH('Banco de Dados'!$B1852,BD_Gestão!$B:$B,0)),"erro"))</f>
        <v/>
      </c>
      <c r="I1852" s="162" t="str">
        <f>IF($A1852=0,"",IFERROR(INDEX(BD_Gestão!E:E,MATCH('Banco de Dados'!$B1852,BD_Gestão!$B:$B,0)),"erro"))</f>
        <v/>
      </c>
      <c r="J1852" s="186" t="str">
        <f>IF($A1852=0,"",IFERROR(INDEX(BD_Gestão!B:B,MATCH('Banco de Dados'!$B1852,BD_Gestão!$B:$B,0)),"erro"))</f>
        <v/>
      </c>
      <c r="K1852" s="158" t="str">
        <f>IF($A1852=0,"",IFERROR(INDEX(BD_Gestão!C:C,MATCH('Banco de Dados'!$B1852,BD_Gestão!$B:$B,0)),"erro"))</f>
        <v/>
      </c>
      <c r="L1852" s="158" t="str">
        <f>IF($A1852=0,"",IFERROR(INDEX(BD_Gestão!H:H,MATCH('Banco de Dados'!$B1852,BD_Gestão!$B:$B,0)),"erro"))</f>
        <v/>
      </c>
      <c r="M1852" s="161" t="str">
        <f>IF($A1852=0,"",IFERROR(INDEX(BD_Gestão!F:F,MATCH('Banco de Dados'!$B1852,BD_Gestão!$B:$B,0)),"erro"))</f>
        <v/>
      </c>
      <c r="N1852" s="161" t="str">
        <f>IF($A1852=0,"",IFERROR(INDEX(BD_Gestão!J:J,MATCH('Banco de Dados'!$B1852,BD_Gestão!$B:$B,0)),"erro"))</f>
        <v/>
      </c>
      <c r="O1852" s="164" t="str">
        <f>IF($A1852=0,"",IFERROR(INDEX(BD_Gestão!K:K,MATCH('Banco de Dados'!$B1852,BD_Gestão!$B:$B,0)),"erro"))</f>
        <v/>
      </c>
      <c r="P1852" s="169" t="str">
        <f t="shared" si="114"/>
        <v/>
      </c>
      <c r="Q1852" s="170" t="str">
        <f t="shared" si="115"/>
        <v/>
      </c>
      <c r="R1852" s="163" t="e">
        <f t="shared" si="112"/>
        <v>#VALUE!</v>
      </c>
      <c r="S1852" s="163" t="e">
        <f t="shared" si="113"/>
        <v>#VALUE!</v>
      </c>
      <c r="T1852" s="163" t="e">
        <f>INDEX(Controle!O:O,MATCH('Banco de Dados'!A1852,Controle!M:M,0))*E1852/100</f>
        <v>#N/A</v>
      </c>
    </row>
    <row r="1853" spans="1:20" hidden="1" x14ac:dyDescent="0.2">
      <c r="A1853" s="158">
        <f>BD_TS!A1852</f>
        <v>0</v>
      </c>
      <c r="B1853" s="158" t="str">
        <f>SUBSTITUTE(SUBSTITUTE(BD_TS!D1852," ",""),"-","/")</f>
        <v/>
      </c>
      <c r="C1853" s="158">
        <f>BD_TS!E1852</f>
        <v>0</v>
      </c>
      <c r="D1853" s="159">
        <f>BD_TS!F1852</f>
        <v>0</v>
      </c>
      <c r="E1853" s="160">
        <f>BD_TS!B1852</f>
        <v>0</v>
      </c>
      <c r="F1853" s="161">
        <f>BD_TS!C1852</f>
        <v>0</v>
      </c>
      <c r="G1853" s="187">
        <f>BD_TS!H1852</f>
        <v>0</v>
      </c>
      <c r="H1853" s="158" t="str">
        <f>IF($A1853=0,"",IFERROR(INDEX(BD_Gestão!A:A,MATCH('Banco de Dados'!$B1853,BD_Gestão!$B:$B,0)),"erro"))</f>
        <v/>
      </c>
      <c r="I1853" s="162" t="str">
        <f>IF($A1853=0,"",IFERROR(INDEX(BD_Gestão!E:E,MATCH('Banco de Dados'!$B1853,BD_Gestão!$B:$B,0)),"erro"))</f>
        <v/>
      </c>
      <c r="J1853" s="186" t="str">
        <f>IF($A1853=0,"",IFERROR(INDEX(BD_Gestão!B:B,MATCH('Banco de Dados'!$B1853,BD_Gestão!$B:$B,0)),"erro"))</f>
        <v/>
      </c>
      <c r="K1853" s="158" t="str">
        <f>IF($A1853=0,"",IFERROR(INDEX(BD_Gestão!C:C,MATCH('Banco de Dados'!$B1853,BD_Gestão!$B:$B,0)),"erro"))</f>
        <v/>
      </c>
      <c r="L1853" s="158" t="str">
        <f>IF($A1853=0,"",IFERROR(INDEX(BD_Gestão!H:H,MATCH('Banco de Dados'!$B1853,BD_Gestão!$B:$B,0)),"erro"))</f>
        <v/>
      </c>
      <c r="M1853" s="161" t="str">
        <f>IF($A1853=0,"",IFERROR(INDEX(BD_Gestão!F:F,MATCH('Banco de Dados'!$B1853,BD_Gestão!$B:$B,0)),"erro"))</f>
        <v/>
      </c>
      <c r="N1853" s="161" t="str">
        <f>IF($A1853=0,"",IFERROR(INDEX(BD_Gestão!J:J,MATCH('Banco de Dados'!$B1853,BD_Gestão!$B:$B,0)),"erro"))</f>
        <v/>
      </c>
      <c r="O1853" s="164" t="str">
        <f>IF($A1853=0,"",IFERROR(INDEX(BD_Gestão!K:K,MATCH('Banco de Dados'!$B1853,BD_Gestão!$B:$B,0)),"erro"))</f>
        <v/>
      </c>
      <c r="P1853" s="169" t="str">
        <f t="shared" si="114"/>
        <v/>
      </c>
      <c r="Q1853" s="170" t="str">
        <f t="shared" si="115"/>
        <v/>
      </c>
      <c r="R1853" s="163" t="e">
        <f t="shared" si="112"/>
        <v>#VALUE!</v>
      </c>
      <c r="S1853" s="163" t="e">
        <f t="shared" si="113"/>
        <v>#VALUE!</v>
      </c>
      <c r="T1853" s="163" t="e">
        <f>INDEX(Controle!O:O,MATCH('Banco de Dados'!A1853,Controle!M:M,0))*E1853/100</f>
        <v>#N/A</v>
      </c>
    </row>
    <row r="1854" spans="1:20" hidden="1" x14ac:dyDescent="0.2">
      <c r="A1854" s="158">
        <f>BD_TS!A1853</f>
        <v>0</v>
      </c>
      <c r="B1854" s="158" t="str">
        <f>SUBSTITUTE(SUBSTITUTE(BD_TS!D1853," ",""),"-","/")</f>
        <v/>
      </c>
      <c r="C1854" s="158">
        <f>BD_TS!E1853</f>
        <v>0</v>
      </c>
      <c r="D1854" s="159">
        <f>BD_TS!F1853</f>
        <v>0</v>
      </c>
      <c r="E1854" s="160">
        <f>BD_TS!B1853</f>
        <v>0</v>
      </c>
      <c r="F1854" s="161">
        <f>BD_TS!C1853</f>
        <v>0</v>
      </c>
      <c r="G1854" s="187">
        <f>BD_TS!H1853</f>
        <v>0</v>
      </c>
      <c r="H1854" s="158" t="str">
        <f>IF($A1854=0,"",IFERROR(INDEX(BD_Gestão!A:A,MATCH('Banco de Dados'!$B1854,BD_Gestão!$B:$B,0)),"erro"))</f>
        <v/>
      </c>
      <c r="I1854" s="162" t="str">
        <f>IF($A1854=0,"",IFERROR(INDEX(BD_Gestão!E:E,MATCH('Banco de Dados'!$B1854,BD_Gestão!$B:$B,0)),"erro"))</f>
        <v/>
      </c>
      <c r="J1854" s="186" t="str">
        <f>IF($A1854=0,"",IFERROR(INDEX(BD_Gestão!B:B,MATCH('Banco de Dados'!$B1854,BD_Gestão!$B:$B,0)),"erro"))</f>
        <v/>
      </c>
      <c r="K1854" s="158" t="str">
        <f>IF($A1854=0,"",IFERROR(INDEX(BD_Gestão!C:C,MATCH('Banco de Dados'!$B1854,BD_Gestão!$B:$B,0)),"erro"))</f>
        <v/>
      </c>
      <c r="L1854" s="158" t="str">
        <f>IF($A1854=0,"",IFERROR(INDEX(BD_Gestão!H:H,MATCH('Banco de Dados'!$B1854,BD_Gestão!$B:$B,0)),"erro"))</f>
        <v/>
      </c>
      <c r="M1854" s="161" t="str">
        <f>IF($A1854=0,"",IFERROR(INDEX(BD_Gestão!F:F,MATCH('Banco de Dados'!$B1854,BD_Gestão!$B:$B,0)),"erro"))</f>
        <v/>
      </c>
      <c r="N1854" s="161" t="str">
        <f>IF($A1854=0,"",IFERROR(INDEX(BD_Gestão!J:J,MATCH('Banco de Dados'!$B1854,BD_Gestão!$B:$B,0)),"erro"))</f>
        <v/>
      </c>
      <c r="O1854" s="164" t="str">
        <f>IF($A1854=0,"",IFERROR(INDEX(BD_Gestão!K:K,MATCH('Banco de Dados'!$B1854,BD_Gestão!$B:$B,0)),"erro"))</f>
        <v/>
      </c>
      <c r="P1854" s="169" t="str">
        <f t="shared" si="114"/>
        <v/>
      </c>
      <c r="Q1854" s="170" t="str">
        <f t="shared" si="115"/>
        <v/>
      </c>
      <c r="R1854" s="163" t="e">
        <f t="shared" si="112"/>
        <v>#VALUE!</v>
      </c>
      <c r="S1854" s="163" t="e">
        <f t="shared" si="113"/>
        <v>#VALUE!</v>
      </c>
      <c r="T1854" s="163" t="e">
        <f>INDEX(Controle!O:O,MATCH('Banco de Dados'!A1854,Controle!M:M,0))*E1854/100</f>
        <v>#N/A</v>
      </c>
    </row>
    <row r="1855" spans="1:20" hidden="1" x14ac:dyDescent="0.2">
      <c r="A1855" s="158">
        <f>BD_TS!A1854</f>
        <v>0</v>
      </c>
      <c r="B1855" s="158" t="str">
        <f>SUBSTITUTE(SUBSTITUTE(BD_TS!D1854," ",""),"-","/")</f>
        <v/>
      </c>
      <c r="C1855" s="158">
        <f>BD_TS!E1854</f>
        <v>0</v>
      </c>
      <c r="D1855" s="159">
        <f>BD_TS!F1854</f>
        <v>0</v>
      </c>
      <c r="E1855" s="160">
        <f>BD_TS!B1854</f>
        <v>0</v>
      </c>
      <c r="F1855" s="161">
        <f>BD_TS!C1854</f>
        <v>0</v>
      </c>
      <c r="G1855" s="187">
        <f>BD_TS!H1854</f>
        <v>0</v>
      </c>
      <c r="H1855" s="158" t="str">
        <f>IF($A1855=0,"",IFERROR(INDEX(BD_Gestão!A:A,MATCH('Banco de Dados'!$B1855,BD_Gestão!$B:$B,0)),"erro"))</f>
        <v/>
      </c>
      <c r="I1855" s="162" t="str">
        <f>IF($A1855=0,"",IFERROR(INDEX(BD_Gestão!E:E,MATCH('Banco de Dados'!$B1855,BD_Gestão!$B:$B,0)),"erro"))</f>
        <v/>
      </c>
      <c r="J1855" s="186" t="str">
        <f>IF($A1855=0,"",IFERROR(INDEX(BD_Gestão!B:B,MATCH('Banco de Dados'!$B1855,BD_Gestão!$B:$B,0)),"erro"))</f>
        <v/>
      </c>
      <c r="K1855" s="158" t="str">
        <f>IF($A1855=0,"",IFERROR(INDEX(BD_Gestão!C:C,MATCH('Banco de Dados'!$B1855,BD_Gestão!$B:$B,0)),"erro"))</f>
        <v/>
      </c>
      <c r="L1855" s="158" t="str">
        <f>IF($A1855=0,"",IFERROR(INDEX(BD_Gestão!H:H,MATCH('Banco de Dados'!$B1855,BD_Gestão!$B:$B,0)),"erro"))</f>
        <v/>
      </c>
      <c r="M1855" s="161" t="str">
        <f>IF($A1855=0,"",IFERROR(INDEX(BD_Gestão!F:F,MATCH('Banco de Dados'!$B1855,BD_Gestão!$B:$B,0)),"erro"))</f>
        <v/>
      </c>
      <c r="N1855" s="161" t="str">
        <f>IF($A1855=0,"",IFERROR(INDEX(BD_Gestão!J:J,MATCH('Banco de Dados'!$B1855,BD_Gestão!$B:$B,0)),"erro"))</f>
        <v/>
      </c>
      <c r="O1855" s="164" t="str">
        <f>IF($A1855=0,"",IFERROR(INDEX(BD_Gestão!K:K,MATCH('Banco de Dados'!$B1855,BD_Gestão!$B:$B,0)),"erro"))</f>
        <v/>
      </c>
      <c r="P1855" s="169" t="str">
        <f t="shared" si="114"/>
        <v/>
      </c>
      <c r="Q1855" s="170" t="str">
        <f t="shared" si="115"/>
        <v/>
      </c>
      <c r="R1855" s="163" t="e">
        <f t="shared" si="112"/>
        <v>#VALUE!</v>
      </c>
      <c r="S1855" s="163" t="e">
        <f t="shared" si="113"/>
        <v>#VALUE!</v>
      </c>
      <c r="T1855" s="163" t="e">
        <f>INDEX(Controle!O:O,MATCH('Banco de Dados'!A1855,Controle!M:M,0))*E1855/100</f>
        <v>#N/A</v>
      </c>
    </row>
    <row r="1856" spans="1:20" hidden="1" x14ac:dyDescent="0.2">
      <c r="A1856" s="158">
        <f>BD_TS!A1855</f>
        <v>0</v>
      </c>
      <c r="B1856" s="158" t="str">
        <f>SUBSTITUTE(SUBSTITUTE(BD_TS!D1855," ",""),"-","/")</f>
        <v/>
      </c>
      <c r="C1856" s="158">
        <f>BD_TS!E1855</f>
        <v>0</v>
      </c>
      <c r="D1856" s="159">
        <f>BD_TS!F1855</f>
        <v>0</v>
      </c>
      <c r="E1856" s="160">
        <f>BD_TS!B1855</f>
        <v>0</v>
      </c>
      <c r="F1856" s="161">
        <f>BD_TS!C1855</f>
        <v>0</v>
      </c>
      <c r="G1856" s="187">
        <f>BD_TS!H1855</f>
        <v>0</v>
      </c>
      <c r="H1856" s="158" t="str">
        <f>IF($A1856=0,"",IFERROR(INDEX(BD_Gestão!A:A,MATCH('Banco de Dados'!$B1856,BD_Gestão!$B:$B,0)),"erro"))</f>
        <v/>
      </c>
      <c r="I1856" s="162" t="str">
        <f>IF($A1856=0,"",IFERROR(INDEX(BD_Gestão!E:E,MATCH('Banco de Dados'!$B1856,BD_Gestão!$B:$B,0)),"erro"))</f>
        <v/>
      </c>
      <c r="J1856" s="186" t="str">
        <f>IF($A1856=0,"",IFERROR(INDEX(BD_Gestão!B:B,MATCH('Banco de Dados'!$B1856,BD_Gestão!$B:$B,0)),"erro"))</f>
        <v/>
      </c>
      <c r="K1856" s="158" t="str">
        <f>IF($A1856=0,"",IFERROR(INDEX(BD_Gestão!C:C,MATCH('Banco de Dados'!$B1856,BD_Gestão!$B:$B,0)),"erro"))</f>
        <v/>
      </c>
      <c r="L1856" s="158" t="str">
        <f>IF($A1856=0,"",IFERROR(INDEX(BD_Gestão!H:H,MATCH('Banco de Dados'!$B1856,BD_Gestão!$B:$B,0)),"erro"))</f>
        <v/>
      </c>
      <c r="M1856" s="161" t="str">
        <f>IF($A1856=0,"",IFERROR(INDEX(BD_Gestão!F:F,MATCH('Banco de Dados'!$B1856,BD_Gestão!$B:$B,0)),"erro"))</f>
        <v/>
      </c>
      <c r="N1856" s="161" t="str">
        <f>IF($A1856=0,"",IFERROR(INDEX(BD_Gestão!J:J,MATCH('Banco de Dados'!$B1856,BD_Gestão!$B:$B,0)),"erro"))</f>
        <v/>
      </c>
      <c r="O1856" s="164" t="str">
        <f>IF($A1856=0,"",IFERROR(INDEX(BD_Gestão!K:K,MATCH('Banco de Dados'!$B1856,BD_Gestão!$B:$B,0)),"erro"))</f>
        <v/>
      </c>
      <c r="P1856" s="169" t="str">
        <f t="shared" si="114"/>
        <v/>
      </c>
      <c r="Q1856" s="170" t="str">
        <f t="shared" si="115"/>
        <v/>
      </c>
      <c r="R1856" s="163" t="e">
        <f t="shared" si="112"/>
        <v>#VALUE!</v>
      </c>
      <c r="S1856" s="163" t="e">
        <f t="shared" si="113"/>
        <v>#VALUE!</v>
      </c>
      <c r="T1856" s="163" t="e">
        <f>INDEX(Controle!O:O,MATCH('Banco de Dados'!A1856,Controle!M:M,0))*E1856/100</f>
        <v>#N/A</v>
      </c>
    </row>
    <row r="1857" spans="1:20" hidden="1" x14ac:dyDescent="0.2">
      <c r="A1857" s="158">
        <f>BD_TS!A1856</f>
        <v>0</v>
      </c>
      <c r="B1857" s="158" t="str">
        <f>SUBSTITUTE(SUBSTITUTE(BD_TS!D1856," ",""),"-","/")</f>
        <v/>
      </c>
      <c r="C1857" s="158">
        <f>BD_TS!E1856</f>
        <v>0</v>
      </c>
      <c r="D1857" s="159">
        <f>BD_TS!F1856</f>
        <v>0</v>
      </c>
      <c r="E1857" s="160">
        <f>BD_TS!B1856</f>
        <v>0</v>
      </c>
      <c r="F1857" s="161">
        <f>BD_TS!C1856</f>
        <v>0</v>
      </c>
      <c r="G1857" s="187">
        <f>BD_TS!H1856</f>
        <v>0</v>
      </c>
      <c r="H1857" s="158" t="str">
        <f>IF($A1857=0,"",IFERROR(INDEX(BD_Gestão!A:A,MATCH('Banco de Dados'!$B1857,BD_Gestão!$B:$B,0)),"erro"))</f>
        <v/>
      </c>
      <c r="I1857" s="162" t="str">
        <f>IF($A1857=0,"",IFERROR(INDEX(BD_Gestão!E:E,MATCH('Banco de Dados'!$B1857,BD_Gestão!$B:$B,0)),"erro"))</f>
        <v/>
      </c>
      <c r="J1857" s="186" t="str">
        <f>IF($A1857=0,"",IFERROR(INDEX(BD_Gestão!B:B,MATCH('Banco de Dados'!$B1857,BD_Gestão!$B:$B,0)),"erro"))</f>
        <v/>
      </c>
      <c r="K1857" s="158" t="str">
        <f>IF($A1857=0,"",IFERROR(INDEX(BD_Gestão!C:C,MATCH('Banco de Dados'!$B1857,BD_Gestão!$B:$B,0)),"erro"))</f>
        <v/>
      </c>
      <c r="L1857" s="158" t="str">
        <f>IF($A1857=0,"",IFERROR(INDEX(BD_Gestão!H:H,MATCH('Banco de Dados'!$B1857,BD_Gestão!$B:$B,0)),"erro"))</f>
        <v/>
      </c>
      <c r="M1857" s="161" t="str">
        <f>IF($A1857=0,"",IFERROR(INDEX(BD_Gestão!F:F,MATCH('Banco de Dados'!$B1857,BD_Gestão!$B:$B,0)),"erro"))</f>
        <v/>
      </c>
      <c r="N1857" s="161" t="str">
        <f>IF($A1857=0,"",IFERROR(INDEX(BD_Gestão!J:J,MATCH('Banco de Dados'!$B1857,BD_Gestão!$B:$B,0)),"erro"))</f>
        <v/>
      </c>
      <c r="O1857" s="164" t="str">
        <f>IF($A1857=0,"",IFERROR(INDEX(BD_Gestão!K:K,MATCH('Banco de Dados'!$B1857,BD_Gestão!$B:$B,0)),"erro"))</f>
        <v/>
      </c>
      <c r="P1857" s="169" t="str">
        <f t="shared" si="114"/>
        <v/>
      </c>
      <c r="Q1857" s="170" t="str">
        <f t="shared" si="115"/>
        <v/>
      </c>
      <c r="R1857" s="163" t="e">
        <f t="shared" si="112"/>
        <v>#VALUE!</v>
      </c>
      <c r="S1857" s="163" t="e">
        <f t="shared" si="113"/>
        <v>#VALUE!</v>
      </c>
      <c r="T1857" s="163" t="e">
        <f>INDEX(Controle!O:O,MATCH('Banco de Dados'!A1857,Controle!M:M,0))*E1857/100</f>
        <v>#N/A</v>
      </c>
    </row>
    <row r="1858" spans="1:20" hidden="1" x14ac:dyDescent="0.2">
      <c r="A1858" s="158">
        <f>BD_TS!A1857</f>
        <v>0</v>
      </c>
      <c r="B1858" s="158" t="str">
        <f>SUBSTITUTE(SUBSTITUTE(BD_TS!D1857," ",""),"-","/")</f>
        <v/>
      </c>
      <c r="C1858" s="158">
        <f>BD_TS!E1857</f>
        <v>0</v>
      </c>
      <c r="D1858" s="159">
        <f>BD_TS!F1857</f>
        <v>0</v>
      </c>
      <c r="E1858" s="160">
        <f>BD_TS!B1857</f>
        <v>0</v>
      </c>
      <c r="F1858" s="161">
        <f>BD_TS!C1857</f>
        <v>0</v>
      </c>
      <c r="G1858" s="187">
        <f>BD_TS!H1857</f>
        <v>0</v>
      </c>
      <c r="H1858" s="158" t="str">
        <f>IF($A1858=0,"",IFERROR(INDEX(BD_Gestão!A:A,MATCH('Banco de Dados'!$B1858,BD_Gestão!$B:$B,0)),"erro"))</f>
        <v/>
      </c>
      <c r="I1858" s="162" t="str">
        <f>IF($A1858=0,"",IFERROR(INDEX(BD_Gestão!E:E,MATCH('Banco de Dados'!$B1858,BD_Gestão!$B:$B,0)),"erro"))</f>
        <v/>
      </c>
      <c r="J1858" s="186" t="str">
        <f>IF($A1858=0,"",IFERROR(INDEX(BD_Gestão!B:B,MATCH('Banco de Dados'!$B1858,BD_Gestão!$B:$B,0)),"erro"))</f>
        <v/>
      </c>
      <c r="K1858" s="158" t="str">
        <f>IF($A1858=0,"",IFERROR(INDEX(BD_Gestão!C:C,MATCH('Banco de Dados'!$B1858,BD_Gestão!$B:$B,0)),"erro"))</f>
        <v/>
      </c>
      <c r="L1858" s="158" t="str">
        <f>IF($A1858=0,"",IFERROR(INDEX(BD_Gestão!H:H,MATCH('Banco de Dados'!$B1858,BD_Gestão!$B:$B,0)),"erro"))</f>
        <v/>
      </c>
      <c r="M1858" s="161" t="str">
        <f>IF($A1858=0,"",IFERROR(INDEX(BD_Gestão!F:F,MATCH('Banco de Dados'!$B1858,BD_Gestão!$B:$B,0)),"erro"))</f>
        <v/>
      </c>
      <c r="N1858" s="161" t="str">
        <f>IF($A1858=0,"",IFERROR(INDEX(BD_Gestão!J:J,MATCH('Banco de Dados'!$B1858,BD_Gestão!$B:$B,0)),"erro"))</f>
        <v/>
      </c>
      <c r="O1858" s="164" t="str">
        <f>IF($A1858=0,"",IFERROR(INDEX(BD_Gestão!K:K,MATCH('Banco de Dados'!$B1858,BD_Gestão!$B:$B,0)),"erro"))</f>
        <v/>
      </c>
      <c r="P1858" s="169" t="str">
        <f t="shared" si="114"/>
        <v/>
      </c>
      <c r="Q1858" s="170" t="str">
        <f t="shared" si="115"/>
        <v/>
      </c>
      <c r="R1858" s="163" t="e">
        <f t="shared" si="112"/>
        <v>#VALUE!</v>
      </c>
      <c r="S1858" s="163" t="e">
        <f t="shared" si="113"/>
        <v>#VALUE!</v>
      </c>
      <c r="T1858" s="163" t="e">
        <f>INDEX(Controle!O:O,MATCH('Banco de Dados'!A1858,Controle!M:M,0))*E1858/100</f>
        <v>#N/A</v>
      </c>
    </row>
    <row r="1859" spans="1:20" hidden="1" x14ac:dyDescent="0.2">
      <c r="A1859" s="158">
        <f>BD_TS!A1858</f>
        <v>0</v>
      </c>
      <c r="B1859" s="158" t="str">
        <f>SUBSTITUTE(SUBSTITUTE(BD_TS!D1858," ",""),"-","/")</f>
        <v/>
      </c>
      <c r="C1859" s="158">
        <f>BD_TS!E1858</f>
        <v>0</v>
      </c>
      <c r="D1859" s="159">
        <f>BD_TS!F1858</f>
        <v>0</v>
      </c>
      <c r="E1859" s="160">
        <f>BD_TS!B1858</f>
        <v>0</v>
      </c>
      <c r="F1859" s="161">
        <f>BD_TS!C1858</f>
        <v>0</v>
      </c>
      <c r="G1859" s="187">
        <f>BD_TS!H1858</f>
        <v>0</v>
      </c>
      <c r="H1859" s="158" t="str">
        <f>IF($A1859=0,"",IFERROR(INDEX(BD_Gestão!A:A,MATCH('Banco de Dados'!$B1859,BD_Gestão!$B:$B,0)),"erro"))</f>
        <v/>
      </c>
      <c r="I1859" s="162" t="str">
        <f>IF($A1859=0,"",IFERROR(INDEX(BD_Gestão!E:E,MATCH('Banco de Dados'!$B1859,BD_Gestão!$B:$B,0)),"erro"))</f>
        <v/>
      </c>
      <c r="J1859" s="186" t="str">
        <f>IF($A1859=0,"",IFERROR(INDEX(BD_Gestão!B:B,MATCH('Banco de Dados'!$B1859,BD_Gestão!$B:$B,0)),"erro"))</f>
        <v/>
      </c>
      <c r="K1859" s="158" t="str">
        <f>IF($A1859=0,"",IFERROR(INDEX(BD_Gestão!C:C,MATCH('Banco de Dados'!$B1859,BD_Gestão!$B:$B,0)),"erro"))</f>
        <v/>
      </c>
      <c r="L1859" s="158" t="str">
        <f>IF($A1859=0,"",IFERROR(INDEX(BD_Gestão!H:H,MATCH('Banco de Dados'!$B1859,BD_Gestão!$B:$B,0)),"erro"))</f>
        <v/>
      </c>
      <c r="M1859" s="161" t="str">
        <f>IF($A1859=0,"",IFERROR(INDEX(BD_Gestão!F:F,MATCH('Banco de Dados'!$B1859,BD_Gestão!$B:$B,0)),"erro"))</f>
        <v/>
      </c>
      <c r="N1859" s="161" t="str">
        <f>IF($A1859=0,"",IFERROR(INDEX(BD_Gestão!J:J,MATCH('Banco de Dados'!$B1859,BD_Gestão!$B:$B,0)),"erro"))</f>
        <v/>
      </c>
      <c r="O1859" s="164" t="str">
        <f>IF($A1859=0,"",IFERROR(INDEX(BD_Gestão!K:K,MATCH('Banco de Dados'!$B1859,BD_Gestão!$B:$B,0)),"erro"))</f>
        <v/>
      </c>
      <c r="P1859" s="169" t="str">
        <f t="shared" si="114"/>
        <v/>
      </c>
      <c r="Q1859" s="170" t="str">
        <f t="shared" si="115"/>
        <v/>
      </c>
      <c r="R1859" s="163" t="e">
        <f t="shared" si="112"/>
        <v>#VALUE!</v>
      </c>
      <c r="S1859" s="163" t="e">
        <f t="shared" si="113"/>
        <v>#VALUE!</v>
      </c>
      <c r="T1859" s="163" t="e">
        <f>INDEX(Controle!O:O,MATCH('Banco de Dados'!A1859,Controle!M:M,0))*E1859/100</f>
        <v>#N/A</v>
      </c>
    </row>
    <row r="1860" spans="1:20" hidden="1" x14ac:dyDescent="0.2">
      <c r="A1860" s="158">
        <f>BD_TS!A1859</f>
        <v>0</v>
      </c>
      <c r="B1860" s="158" t="str">
        <f>SUBSTITUTE(SUBSTITUTE(BD_TS!D1859," ",""),"-","/")</f>
        <v/>
      </c>
      <c r="C1860" s="158">
        <f>BD_TS!E1859</f>
        <v>0</v>
      </c>
      <c r="D1860" s="159">
        <f>BD_TS!F1859</f>
        <v>0</v>
      </c>
      <c r="E1860" s="160">
        <f>BD_TS!B1859</f>
        <v>0</v>
      </c>
      <c r="F1860" s="161">
        <f>BD_TS!C1859</f>
        <v>0</v>
      </c>
      <c r="G1860" s="187">
        <f>BD_TS!H1859</f>
        <v>0</v>
      </c>
      <c r="H1860" s="158" t="str">
        <f>IF($A1860=0,"",IFERROR(INDEX(BD_Gestão!A:A,MATCH('Banco de Dados'!$B1860,BD_Gestão!$B:$B,0)),"erro"))</f>
        <v/>
      </c>
      <c r="I1860" s="162" t="str">
        <f>IF($A1860=0,"",IFERROR(INDEX(BD_Gestão!E:E,MATCH('Banco de Dados'!$B1860,BD_Gestão!$B:$B,0)),"erro"))</f>
        <v/>
      </c>
      <c r="J1860" s="186" t="str">
        <f>IF($A1860=0,"",IFERROR(INDEX(BD_Gestão!B:B,MATCH('Banco de Dados'!$B1860,BD_Gestão!$B:$B,0)),"erro"))</f>
        <v/>
      </c>
      <c r="K1860" s="158" t="str">
        <f>IF($A1860=0,"",IFERROR(INDEX(BD_Gestão!C:C,MATCH('Banco de Dados'!$B1860,BD_Gestão!$B:$B,0)),"erro"))</f>
        <v/>
      </c>
      <c r="L1860" s="158" t="str">
        <f>IF($A1860=0,"",IFERROR(INDEX(BD_Gestão!H:H,MATCH('Banco de Dados'!$B1860,BD_Gestão!$B:$B,0)),"erro"))</f>
        <v/>
      </c>
      <c r="M1860" s="161" t="str">
        <f>IF($A1860=0,"",IFERROR(INDEX(BD_Gestão!F:F,MATCH('Banco de Dados'!$B1860,BD_Gestão!$B:$B,0)),"erro"))</f>
        <v/>
      </c>
      <c r="N1860" s="161" t="str">
        <f>IF($A1860=0,"",IFERROR(INDEX(BD_Gestão!J:J,MATCH('Banco de Dados'!$B1860,BD_Gestão!$B:$B,0)),"erro"))</f>
        <v/>
      </c>
      <c r="O1860" s="164" t="str">
        <f>IF($A1860=0,"",IFERROR(INDEX(BD_Gestão!K:K,MATCH('Banco de Dados'!$B1860,BD_Gestão!$B:$B,0)),"erro"))</f>
        <v/>
      </c>
      <c r="P1860" s="169" t="str">
        <f t="shared" si="114"/>
        <v/>
      </c>
      <c r="Q1860" s="170" t="str">
        <f t="shared" si="115"/>
        <v/>
      </c>
      <c r="R1860" s="163" t="e">
        <f t="shared" si="112"/>
        <v>#VALUE!</v>
      </c>
      <c r="S1860" s="163" t="e">
        <f t="shared" si="113"/>
        <v>#VALUE!</v>
      </c>
      <c r="T1860" s="163" t="e">
        <f>INDEX(Controle!O:O,MATCH('Banco de Dados'!A1860,Controle!M:M,0))*E1860/100</f>
        <v>#N/A</v>
      </c>
    </row>
    <row r="1861" spans="1:20" hidden="1" x14ac:dyDescent="0.2">
      <c r="A1861" s="158">
        <f>BD_TS!A1860</f>
        <v>0</v>
      </c>
      <c r="B1861" s="158" t="str">
        <f>SUBSTITUTE(SUBSTITUTE(BD_TS!D1860," ",""),"-","/")</f>
        <v/>
      </c>
      <c r="C1861" s="158">
        <f>BD_TS!E1860</f>
        <v>0</v>
      </c>
      <c r="D1861" s="159">
        <f>BD_TS!F1860</f>
        <v>0</v>
      </c>
      <c r="E1861" s="160">
        <f>BD_TS!B1860</f>
        <v>0</v>
      </c>
      <c r="F1861" s="161">
        <f>BD_TS!C1860</f>
        <v>0</v>
      </c>
      <c r="G1861" s="187">
        <f>BD_TS!H1860</f>
        <v>0</v>
      </c>
      <c r="H1861" s="158" t="str">
        <f>IF($A1861=0,"",IFERROR(INDEX(BD_Gestão!A:A,MATCH('Banco de Dados'!$B1861,BD_Gestão!$B:$B,0)),"erro"))</f>
        <v/>
      </c>
      <c r="I1861" s="162" t="str">
        <f>IF($A1861=0,"",IFERROR(INDEX(BD_Gestão!E:E,MATCH('Banco de Dados'!$B1861,BD_Gestão!$B:$B,0)),"erro"))</f>
        <v/>
      </c>
      <c r="J1861" s="186" t="str">
        <f>IF($A1861=0,"",IFERROR(INDEX(BD_Gestão!B:B,MATCH('Banco de Dados'!$B1861,BD_Gestão!$B:$B,0)),"erro"))</f>
        <v/>
      </c>
      <c r="K1861" s="158" t="str">
        <f>IF($A1861=0,"",IFERROR(INDEX(BD_Gestão!C:C,MATCH('Banco de Dados'!$B1861,BD_Gestão!$B:$B,0)),"erro"))</f>
        <v/>
      </c>
      <c r="L1861" s="158" t="str">
        <f>IF($A1861=0,"",IFERROR(INDEX(BD_Gestão!H:H,MATCH('Banco de Dados'!$B1861,BD_Gestão!$B:$B,0)),"erro"))</f>
        <v/>
      </c>
      <c r="M1861" s="161" t="str">
        <f>IF($A1861=0,"",IFERROR(INDEX(BD_Gestão!F:F,MATCH('Banco de Dados'!$B1861,BD_Gestão!$B:$B,0)),"erro"))</f>
        <v/>
      </c>
      <c r="N1861" s="161" t="str">
        <f>IF($A1861=0,"",IFERROR(INDEX(BD_Gestão!J:J,MATCH('Banco de Dados'!$B1861,BD_Gestão!$B:$B,0)),"erro"))</f>
        <v/>
      </c>
      <c r="O1861" s="164" t="str">
        <f>IF($A1861=0,"",IFERROR(INDEX(BD_Gestão!K:K,MATCH('Banco de Dados'!$B1861,BD_Gestão!$B:$B,0)),"erro"))</f>
        <v/>
      </c>
      <c r="P1861" s="169" t="str">
        <f t="shared" si="114"/>
        <v/>
      </c>
      <c r="Q1861" s="170" t="str">
        <f t="shared" si="115"/>
        <v/>
      </c>
      <c r="R1861" s="163" t="e">
        <f t="shared" ref="R1861:R1924" si="116">MONTH(I1861)</f>
        <v>#VALUE!</v>
      </c>
      <c r="S1861" s="163" t="e">
        <f t="shared" ref="S1861:S1924" si="117">YEAR(I1861)</f>
        <v>#VALUE!</v>
      </c>
      <c r="T1861" s="163" t="e">
        <f>INDEX(Controle!O:O,MATCH('Banco de Dados'!A1861,Controle!M:M,0))*E1861/100</f>
        <v>#N/A</v>
      </c>
    </row>
    <row r="1862" spans="1:20" hidden="1" x14ac:dyDescent="0.2">
      <c r="A1862" s="158">
        <f>BD_TS!A1861</f>
        <v>0</v>
      </c>
      <c r="B1862" s="158" t="str">
        <f>SUBSTITUTE(SUBSTITUTE(BD_TS!D1861," ",""),"-","/")</f>
        <v/>
      </c>
      <c r="C1862" s="158">
        <f>BD_TS!E1861</f>
        <v>0</v>
      </c>
      <c r="D1862" s="159">
        <f>BD_TS!F1861</f>
        <v>0</v>
      </c>
      <c r="E1862" s="160">
        <f>BD_TS!B1861</f>
        <v>0</v>
      </c>
      <c r="F1862" s="161">
        <f>BD_TS!C1861</f>
        <v>0</v>
      </c>
      <c r="G1862" s="187">
        <f>BD_TS!H1861</f>
        <v>0</v>
      </c>
      <c r="H1862" s="158" t="str">
        <f>IF($A1862=0,"",IFERROR(INDEX(BD_Gestão!A:A,MATCH('Banco de Dados'!$B1862,BD_Gestão!$B:$B,0)),"erro"))</f>
        <v/>
      </c>
      <c r="I1862" s="162" t="str">
        <f>IF($A1862=0,"",IFERROR(INDEX(BD_Gestão!E:E,MATCH('Banco de Dados'!$B1862,BD_Gestão!$B:$B,0)),"erro"))</f>
        <v/>
      </c>
      <c r="J1862" s="186" t="str">
        <f>IF($A1862=0,"",IFERROR(INDEX(BD_Gestão!B:B,MATCH('Banco de Dados'!$B1862,BD_Gestão!$B:$B,0)),"erro"))</f>
        <v/>
      </c>
      <c r="K1862" s="158" t="str">
        <f>IF($A1862=0,"",IFERROR(INDEX(BD_Gestão!C:C,MATCH('Banco de Dados'!$B1862,BD_Gestão!$B:$B,0)),"erro"))</f>
        <v/>
      </c>
      <c r="L1862" s="158" t="str">
        <f>IF($A1862=0,"",IFERROR(INDEX(BD_Gestão!H:H,MATCH('Banco de Dados'!$B1862,BD_Gestão!$B:$B,0)),"erro"))</f>
        <v/>
      </c>
      <c r="M1862" s="161" t="str">
        <f>IF($A1862=0,"",IFERROR(INDEX(BD_Gestão!F:F,MATCH('Banco de Dados'!$B1862,BD_Gestão!$B:$B,0)),"erro"))</f>
        <v/>
      </c>
      <c r="N1862" s="161" t="str">
        <f>IF($A1862=0,"",IFERROR(INDEX(BD_Gestão!J:J,MATCH('Banco de Dados'!$B1862,BD_Gestão!$B:$B,0)),"erro"))</f>
        <v/>
      </c>
      <c r="O1862" s="164" t="str">
        <f>IF($A1862=0,"",IFERROR(INDEX(BD_Gestão!K:K,MATCH('Banco de Dados'!$B1862,BD_Gestão!$B:$B,0)),"erro"))</f>
        <v/>
      </c>
      <c r="P1862" s="169" t="str">
        <f t="shared" ref="P1862:P1925" si="118">IF(OR(H1862="erro",H1862=""),"",E1862*(MIN(O1862,1)))</f>
        <v/>
      </c>
      <c r="Q1862" s="170" t="str">
        <f t="shared" ref="Q1862:Q1925" si="119">IF(OR(H1862="erro",H1862=""),"",E1862-P1862)</f>
        <v/>
      </c>
      <c r="R1862" s="163" t="e">
        <f t="shared" si="116"/>
        <v>#VALUE!</v>
      </c>
      <c r="S1862" s="163" t="e">
        <f t="shared" si="117"/>
        <v>#VALUE!</v>
      </c>
      <c r="T1862" s="163" t="e">
        <f>INDEX(Controle!O:O,MATCH('Banco de Dados'!A1862,Controle!M:M,0))*E1862/100</f>
        <v>#N/A</v>
      </c>
    </row>
    <row r="1863" spans="1:20" hidden="1" x14ac:dyDescent="0.2">
      <c r="A1863" s="158">
        <f>BD_TS!A1862</f>
        <v>0</v>
      </c>
      <c r="B1863" s="158" t="str">
        <f>SUBSTITUTE(SUBSTITUTE(BD_TS!D1862," ",""),"-","/")</f>
        <v/>
      </c>
      <c r="C1863" s="158">
        <f>BD_TS!E1862</f>
        <v>0</v>
      </c>
      <c r="D1863" s="159">
        <f>BD_TS!F1862</f>
        <v>0</v>
      </c>
      <c r="E1863" s="160">
        <f>BD_TS!B1862</f>
        <v>0</v>
      </c>
      <c r="F1863" s="161">
        <f>BD_TS!C1862</f>
        <v>0</v>
      </c>
      <c r="G1863" s="187">
        <f>BD_TS!H1862</f>
        <v>0</v>
      </c>
      <c r="H1863" s="158" t="str">
        <f>IF($A1863=0,"",IFERROR(INDEX(BD_Gestão!A:A,MATCH('Banco de Dados'!$B1863,BD_Gestão!$B:$B,0)),"erro"))</f>
        <v/>
      </c>
      <c r="I1863" s="162" t="str">
        <f>IF($A1863=0,"",IFERROR(INDEX(BD_Gestão!E:E,MATCH('Banco de Dados'!$B1863,BD_Gestão!$B:$B,0)),"erro"))</f>
        <v/>
      </c>
      <c r="J1863" s="186" t="str">
        <f>IF($A1863=0,"",IFERROR(INDEX(BD_Gestão!B:B,MATCH('Banco de Dados'!$B1863,BD_Gestão!$B:$B,0)),"erro"))</f>
        <v/>
      </c>
      <c r="K1863" s="158" t="str">
        <f>IF($A1863=0,"",IFERROR(INDEX(BD_Gestão!C:C,MATCH('Banco de Dados'!$B1863,BD_Gestão!$B:$B,0)),"erro"))</f>
        <v/>
      </c>
      <c r="L1863" s="158" t="str">
        <f>IF($A1863=0,"",IFERROR(INDEX(BD_Gestão!H:H,MATCH('Banco de Dados'!$B1863,BD_Gestão!$B:$B,0)),"erro"))</f>
        <v/>
      </c>
      <c r="M1863" s="161" t="str">
        <f>IF($A1863=0,"",IFERROR(INDEX(BD_Gestão!F:F,MATCH('Banco de Dados'!$B1863,BD_Gestão!$B:$B,0)),"erro"))</f>
        <v/>
      </c>
      <c r="N1863" s="161" t="str">
        <f>IF($A1863=0,"",IFERROR(INDEX(BD_Gestão!J:J,MATCH('Banco de Dados'!$B1863,BD_Gestão!$B:$B,0)),"erro"))</f>
        <v/>
      </c>
      <c r="O1863" s="164" t="str">
        <f>IF($A1863=0,"",IFERROR(INDEX(BD_Gestão!K:K,MATCH('Banco de Dados'!$B1863,BD_Gestão!$B:$B,0)),"erro"))</f>
        <v/>
      </c>
      <c r="P1863" s="169" t="str">
        <f t="shared" si="118"/>
        <v/>
      </c>
      <c r="Q1863" s="170" t="str">
        <f t="shared" si="119"/>
        <v/>
      </c>
      <c r="R1863" s="163" t="e">
        <f t="shared" si="116"/>
        <v>#VALUE!</v>
      </c>
      <c r="S1863" s="163" t="e">
        <f t="shared" si="117"/>
        <v>#VALUE!</v>
      </c>
      <c r="T1863" s="163" t="e">
        <f>INDEX(Controle!O:O,MATCH('Banco de Dados'!A1863,Controle!M:M,0))*E1863/100</f>
        <v>#N/A</v>
      </c>
    </row>
    <row r="1864" spans="1:20" hidden="1" x14ac:dyDescent="0.2">
      <c r="A1864" s="158">
        <f>BD_TS!A1863</f>
        <v>0</v>
      </c>
      <c r="B1864" s="158" t="str">
        <f>SUBSTITUTE(SUBSTITUTE(BD_TS!D1863," ",""),"-","/")</f>
        <v/>
      </c>
      <c r="C1864" s="158">
        <f>BD_TS!E1863</f>
        <v>0</v>
      </c>
      <c r="D1864" s="159">
        <f>BD_TS!F1863</f>
        <v>0</v>
      </c>
      <c r="E1864" s="160">
        <f>BD_TS!B1863</f>
        <v>0</v>
      </c>
      <c r="F1864" s="161">
        <f>BD_TS!C1863</f>
        <v>0</v>
      </c>
      <c r="G1864" s="187">
        <f>BD_TS!H1863</f>
        <v>0</v>
      </c>
      <c r="H1864" s="158" t="str">
        <f>IF($A1864=0,"",IFERROR(INDEX(BD_Gestão!A:A,MATCH('Banco de Dados'!$B1864,BD_Gestão!$B:$B,0)),"erro"))</f>
        <v/>
      </c>
      <c r="I1864" s="162" t="str">
        <f>IF($A1864=0,"",IFERROR(INDEX(BD_Gestão!E:E,MATCH('Banco de Dados'!$B1864,BD_Gestão!$B:$B,0)),"erro"))</f>
        <v/>
      </c>
      <c r="J1864" s="186" t="str">
        <f>IF($A1864=0,"",IFERROR(INDEX(BD_Gestão!B:B,MATCH('Banco de Dados'!$B1864,BD_Gestão!$B:$B,0)),"erro"))</f>
        <v/>
      </c>
      <c r="K1864" s="158" t="str">
        <f>IF($A1864=0,"",IFERROR(INDEX(BD_Gestão!C:C,MATCH('Banco de Dados'!$B1864,BD_Gestão!$B:$B,0)),"erro"))</f>
        <v/>
      </c>
      <c r="L1864" s="158" t="str">
        <f>IF($A1864=0,"",IFERROR(INDEX(BD_Gestão!H:H,MATCH('Banco de Dados'!$B1864,BD_Gestão!$B:$B,0)),"erro"))</f>
        <v/>
      </c>
      <c r="M1864" s="161" t="str">
        <f>IF($A1864=0,"",IFERROR(INDEX(BD_Gestão!F:F,MATCH('Banco de Dados'!$B1864,BD_Gestão!$B:$B,0)),"erro"))</f>
        <v/>
      </c>
      <c r="N1864" s="161" t="str">
        <f>IF($A1864=0,"",IFERROR(INDEX(BD_Gestão!J:J,MATCH('Banco de Dados'!$B1864,BD_Gestão!$B:$B,0)),"erro"))</f>
        <v/>
      </c>
      <c r="O1864" s="164" t="str">
        <f>IF($A1864=0,"",IFERROR(INDEX(BD_Gestão!K:K,MATCH('Banco de Dados'!$B1864,BD_Gestão!$B:$B,0)),"erro"))</f>
        <v/>
      </c>
      <c r="P1864" s="169" t="str">
        <f t="shared" si="118"/>
        <v/>
      </c>
      <c r="Q1864" s="170" t="str">
        <f t="shared" si="119"/>
        <v/>
      </c>
      <c r="R1864" s="163" t="e">
        <f t="shared" si="116"/>
        <v>#VALUE!</v>
      </c>
      <c r="S1864" s="163" t="e">
        <f t="shared" si="117"/>
        <v>#VALUE!</v>
      </c>
      <c r="T1864" s="163" t="e">
        <f>INDEX(Controle!O:O,MATCH('Banco de Dados'!A1864,Controle!M:M,0))*E1864/100</f>
        <v>#N/A</v>
      </c>
    </row>
    <row r="1865" spans="1:20" hidden="1" x14ac:dyDescent="0.2">
      <c r="A1865" s="158">
        <f>BD_TS!A1864</f>
        <v>0</v>
      </c>
      <c r="B1865" s="158" t="str">
        <f>SUBSTITUTE(SUBSTITUTE(BD_TS!D1864," ",""),"-","/")</f>
        <v/>
      </c>
      <c r="C1865" s="158">
        <f>BD_TS!E1864</f>
        <v>0</v>
      </c>
      <c r="D1865" s="159">
        <f>BD_TS!F1864</f>
        <v>0</v>
      </c>
      <c r="E1865" s="160">
        <f>BD_TS!B1864</f>
        <v>0</v>
      </c>
      <c r="F1865" s="161">
        <f>BD_TS!C1864</f>
        <v>0</v>
      </c>
      <c r="G1865" s="187">
        <f>BD_TS!H1864</f>
        <v>0</v>
      </c>
      <c r="H1865" s="158" t="str">
        <f>IF($A1865=0,"",IFERROR(INDEX(BD_Gestão!A:A,MATCH('Banco de Dados'!$B1865,BD_Gestão!$B:$B,0)),"erro"))</f>
        <v/>
      </c>
      <c r="I1865" s="162" t="str">
        <f>IF($A1865=0,"",IFERROR(INDEX(BD_Gestão!E:E,MATCH('Banco de Dados'!$B1865,BD_Gestão!$B:$B,0)),"erro"))</f>
        <v/>
      </c>
      <c r="J1865" s="186" t="str">
        <f>IF($A1865=0,"",IFERROR(INDEX(BD_Gestão!B:B,MATCH('Banco de Dados'!$B1865,BD_Gestão!$B:$B,0)),"erro"))</f>
        <v/>
      </c>
      <c r="K1865" s="158" t="str">
        <f>IF($A1865=0,"",IFERROR(INDEX(BD_Gestão!C:C,MATCH('Banco de Dados'!$B1865,BD_Gestão!$B:$B,0)),"erro"))</f>
        <v/>
      </c>
      <c r="L1865" s="158" t="str">
        <f>IF($A1865=0,"",IFERROR(INDEX(BD_Gestão!H:H,MATCH('Banco de Dados'!$B1865,BD_Gestão!$B:$B,0)),"erro"))</f>
        <v/>
      </c>
      <c r="M1865" s="161" t="str">
        <f>IF($A1865=0,"",IFERROR(INDEX(BD_Gestão!F:F,MATCH('Banco de Dados'!$B1865,BD_Gestão!$B:$B,0)),"erro"))</f>
        <v/>
      </c>
      <c r="N1865" s="161" t="str">
        <f>IF($A1865=0,"",IFERROR(INDEX(BD_Gestão!J:J,MATCH('Banco de Dados'!$B1865,BD_Gestão!$B:$B,0)),"erro"))</f>
        <v/>
      </c>
      <c r="O1865" s="164" t="str">
        <f>IF($A1865=0,"",IFERROR(INDEX(BD_Gestão!K:K,MATCH('Banco de Dados'!$B1865,BD_Gestão!$B:$B,0)),"erro"))</f>
        <v/>
      </c>
      <c r="P1865" s="169" t="str">
        <f t="shared" si="118"/>
        <v/>
      </c>
      <c r="Q1865" s="170" t="str">
        <f t="shared" si="119"/>
        <v/>
      </c>
      <c r="R1865" s="163" t="e">
        <f t="shared" si="116"/>
        <v>#VALUE!</v>
      </c>
      <c r="S1865" s="163" t="e">
        <f t="shared" si="117"/>
        <v>#VALUE!</v>
      </c>
      <c r="T1865" s="163" t="e">
        <f>INDEX(Controle!O:O,MATCH('Banco de Dados'!A1865,Controle!M:M,0))*E1865/100</f>
        <v>#N/A</v>
      </c>
    </row>
    <row r="1866" spans="1:20" hidden="1" x14ac:dyDescent="0.2">
      <c r="A1866" s="158">
        <f>BD_TS!A1865</f>
        <v>0</v>
      </c>
      <c r="B1866" s="158" t="str">
        <f>SUBSTITUTE(SUBSTITUTE(BD_TS!D1865," ",""),"-","/")</f>
        <v/>
      </c>
      <c r="C1866" s="158">
        <f>BD_TS!E1865</f>
        <v>0</v>
      </c>
      <c r="D1866" s="159">
        <f>BD_TS!F1865</f>
        <v>0</v>
      </c>
      <c r="E1866" s="160">
        <f>BD_TS!B1865</f>
        <v>0</v>
      </c>
      <c r="F1866" s="161">
        <f>BD_TS!C1865</f>
        <v>0</v>
      </c>
      <c r="G1866" s="187">
        <f>BD_TS!H1865</f>
        <v>0</v>
      </c>
      <c r="H1866" s="158" t="str">
        <f>IF($A1866=0,"",IFERROR(INDEX(BD_Gestão!A:A,MATCH('Banco de Dados'!$B1866,BD_Gestão!$B:$B,0)),"erro"))</f>
        <v/>
      </c>
      <c r="I1866" s="162" t="str">
        <f>IF($A1866=0,"",IFERROR(INDEX(BD_Gestão!E:E,MATCH('Banco de Dados'!$B1866,BD_Gestão!$B:$B,0)),"erro"))</f>
        <v/>
      </c>
      <c r="J1866" s="186" t="str">
        <f>IF($A1866=0,"",IFERROR(INDEX(BD_Gestão!B:B,MATCH('Banco de Dados'!$B1866,BD_Gestão!$B:$B,0)),"erro"))</f>
        <v/>
      </c>
      <c r="K1866" s="158" t="str">
        <f>IF($A1866=0,"",IFERROR(INDEX(BD_Gestão!C:C,MATCH('Banco de Dados'!$B1866,BD_Gestão!$B:$B,0)),"erro"))</f>
        <v/>
      </c>
      <c r="L1866" s="158" t="str">
        <f>IF($A1866=0,"",IFERROR(INDEX(BD_Gestão!H:H,MATCH('Banco de Dados'!$B1866,BD_Gestão!$B:$B,0)),"erro"))</f>
        <v/>
      </c>
      <c r="M1866" s="161" t="str">
        <f>IF($A1866=0,"",IFERROR(INDEX(BD_Gestão!F:F,MATCH('Banco de Dados'!$B1866,BD_Gestão!$B:$B,0)),"erro"))</f>
        <v/>
      </c>
      <c r="N1866" s="161" t="str">
        <f>IF($A1866=0,"",IFERROR(INDEX(BD_Gestão!J:J,MATCH('Banco de Dados'!$B1866,BD_Gestão!$B:$B,0)),"erro"))</f>
        <v/>
      </c>
      <c r="O1866" s="164" t="str">
        <f>IF($A1866=0,"",IFERROR(INDEX(BD_Gestão!K:K,MATCH('Banco de Dados'!$B1866,BD_Gestão!$B:$B,0)),"erro"))</f>
        <v/>
      </c>
      <c r="P1866" s="169" t="str">
        <f t="shared" si="118"/>
        <v/>
      </c>
      <c r="Q1866" s="170" t="str">
        <f t="shared" si="119"/>
        <v/>
      </c>
      <c r="R1866" s="163" t="e">
        <f t="shared" si="116"/>
        <v>#VALUE!</v>
      </c>
      <c r="S1866" s="163" t="e">
        <f t="shared" si="117"/>
        <v>#VALUE!</v>
      </c>
      <c r="T1866" s="163" t="e">
        <f>INDEX(Controle!O:O,MATCH('Banco de Dados'!A1866,Controle!M:M,0))*E1866/100</f>
        <v>#N/A</v>
      </c>
    </row>
    <row r="1867" spans="1:20" hidden="1" x14ac:dyDescent="0.2">
      <c r="A1867" s="158">
        <f>BD_TS!A1866</f>
        <v>0</v>
      </c>
      <c r="B1867" s="158" t="str">
        <f>SUBSTITUTE(SUBSTITUTE(BD_TS!D1866," ",""),"-","/")</f>
        <v/>
      </c>
      <c r="C1867" s="158">
        <f>BD_TS!E1866</f>
        <v>0</v>
      </c>
      <c r="D1867" s="159">
        <f>BD_TS!F1866</f>
        <v>0</v>
      </c>
      <c r="E1867" s="160">
        <f>BD_TS!B1866</f>
        <v>0</v>
      </c>
      <c r="F1867" s="161">
        <f>BD_TS!C1866</f>
        <v>0</v>
      </c>
      <c r="G1867" s="187">
        <f>BD_TS!H1866</f>
        <v>0</v>
      </c>
      <c r="H1867" s="158" t="str">
        <f>IF($A1867=0,"",IFERROR(INDEX(BD_Gestão!A:A,MATCH('Banco de Dados'!$B1867,BD_Gestão!$B:$B,0)),"erro"))</f>
        <v/>
      </c>
      <c r="I1867" s="162" t="str">
        <f>IF($A1867=0,"",IFERROR(INDEX(BD_Gestão!E:E,MATCH('Banco de Dados'!$B1867,BD_Gestão!$B:$B,0)),"erro"))</f>
        <v/>
      </c>
      <c r="J1867" s="186" t="str">
        <f>IF($A1867=0,"",IFERROR(INDEX(BD_Gestão!B:B,MATCH('Banco de Dados'!$B1867,BD_Gestão!$B:$B,0)),"erro"))</f>
        <v/>
      </c>
      <c r="K1867" s="158" t="str">
        <f>IF($A1867=0,"",IFERROR(INDEX(BD_Gestão!C:C,MATCH('Banco de Dados'!$B1867,BD_Gestão!$B:$B,0)),"erro"))</f>
        <v/>
      </c>
      <c r="L1867" s="158" t="str">
        <f>IF($A1867=0,"",IFERROR(INDEX(BD_Gestão!H:H,MATCH('Banco de Dados'!$B1867,BD_Gestão!$B:$B,0)),"erro"))</f>
        <v/>
      </c>
      <c r="M1867" s="161" t="str">
        <f>IF($A1867=0,"",IFERROR(INDEX(BD_Gestão!F:F,MATCH('Banco de Dados'!$B1867,BD_Gestão!$B:$B,0)),"erro"))</f>
        <v/>
      </c>
      <c r="N1867" s="161" t="str">
        <f>IF($A1867=0,"",IFERROR(INDEX(BD_Gestão!J:J,MATCH('Banco de Dados'!$B1867,BD_Gestão!$B:$B,0)),"erro"))</f>
        <v/>
      </c>
      <c r="O1867" s="164" t="str">
        <f>IF($A1867=0,"",IFERROR(INDEX(BD_Gestão!K:K,MATCH('Banco de Dados'!$B1867,BD_Gestão!$B:$B,0)),"erro"))</f>
        <v/>
      </c>
      <c r="P1867" s="169" t="str">
        <f t="shared" si="118"/>
        <v/>
      </c>
      <c r="Q1867" s="170" t="str">
        <f t="shared" si="119"/>
        <v/>
      </c>
      <c r="R1867" s="163" t="e">
        <f t="shared" si="116"/>
        <v>#VALUE!</v>
      </c>
      <c r="S1867" s="163" t="e">
        <f t="shared" si="117"/>
        <v>#VALUE!</v>
      </c>
      <c r="T1867" s="163" t="e">
        <f>INDEX(Controle!O:O,MATCH('Banco de Dados'!A1867,Controle!M:M,0))*E1867/100</f>
        <v>#N/A</v>
      </c>
    </row>
    <row r="1868" spans="1:20" hidden="1" x14ac:dyDescent="0.2">
      <c r="A1868" s="158">
        <f>BD_TS!A1867</f>
        <v>0</v>
      </c>
      <c r="B1868" s="158" t="str">
        <f>SUBSTITUTE(SUBSTITUTE(BD_TS!D1867," ",""),"-","/")</f>
        <v/>
      </c>
      <c r="C1868" s="158">
        <f>BD_TS!E1867</f>
        <v>0</v>
      </c>
      <c r="D1868" s="159">
        <f>BD_TS!F1867</f>
        <v>0</v>
      </c>
      <c r="E1868" s="160">
        <f>BD_TS!B1867</f>
        <v>0</v>
      </c>
      <c r="F1868" s="161">
        <f>BD_TS!C1867</f>
        <v>0</v>
      </c>
      <c r="G1868" s="187">
        <f>BD_TS!H1867</f>
        <v>0</v>
      </c>
      <c r="H1868" s="158" t="str">
        <f>IF($A1868=0,"",IFERROR(INDEX(BD_Gestão!A:A,MATCH('Banco de Dados'!$B1868,BD_Gestão!$B:$B,0)),"erro"))</f>
        <v/>
      </c>
      <c r="I1868" s="162" t="str">
        <f>IF($A1868=0,"",IFERROR(INDEX(BD_Gestão!E:E,MATCH('Banco de Dados'!$B1868,BD_Gestão!$B:$B,0)),"erro"))</f>
        <v/>
      </c>
      <c r="J1868" s="186" t="str">
        <f>IF($A1868=0,"",IFERROR(INDEX(BD_Gestão!B:B,MATCH('Banco de Dados'!$B1868,BD_Gestão!$B:$B,0)),"erro"))</f>
        <v/>
      </c>
      <c r="K1868" s="158" t="str">
        <f>IF($A1868=0,"",IFERROR(INDEX(BD_Gestão!C:C,MATCH('Banco de Dados'!$B1868,BD_Gestão!$B:$B,0)),"erro"))</f>
        <v/>
      </c>
      <c r="L1868" s="158" t="str">
        <f>IF($A1868=0,"",IFERROR(INDEX(BD_Gestão!H:H,MATCH('Banco de Dados'!$B1868,BD_Gestão!$B:$B,0)),"erro"))</f>
        <v/>
      </c>
      <c r="M1868" s="161" t="str">
        <f>IF($A1868=0,"",IFERROR(INDEX(BD_Gestão!F:F,MATCH('Banco de Dados'!$B1868,BD_Gestão!$B:$B,0)),"erro"))</f>
        <v/>
      </c>
      <c r="N1868" s="161" t="str">
        <f>IF($A1868=0,"",IFERROR(INDEX(BD_Gestão!J:J,MATCH('Banco de Dados'!$B1868,BD_Gestão!$B:$B,0)),"erro"))</f>
        <v/>
      </c>
      <c r="O1868" s="164" t="str">
        <f>IF($A1868=0,"",IFERROR(INDEX(BD_Gestão!K:K,MATCH('Banco de Dados'!$B1868,BD_Gestão!$B:$B,0)),"erro"))</f>
        <v/>
      </c>
      <c r="P1868" s="169" t="str">
        <f t="shared" si="118"/>
        <v/>
      </c>
      <c r="Q1868" s="170" t="str">
        <f t="shared" si="119"/>
        <v/>
      </c>
      <c r="R1868" s="163" t="e">
        <f t="shared" si="116"/>
        <v>#VALUE!</v>
      </c>
      <c r="S1868" s="163" t="e">
        <f t="shared" si="117"/>
        <v>#VALUE!</v>
      </c>
      <c r="T1868" s="163" t="e">
        <f>INDEX(Controle!O:O,MATCH('Banco de Dados'!A1868,Controle!M:M,0))*E1868/100</f>
        <v>#N/A</v>
      </c>
    </row>
    <row r="1869" spans="1:20" hidden="1" x14ac:dyDescent="0.2">
      <c r="A1869" s="158">
        <f>BD_TS!A1868</f>
        <v>0</v>
      </c>
      <c r="B1869" s="158" t="str">
        <f>SUBSTITUTE(SUBSTITUTE(BD_TS!D1868," ",""),"-","/")</f>
        <v/>
      </c>
      <c r="C1869" s="158">
        <f>BD_TS!E1868</f>
        <v>0</v>
      </c>
      <c r="D1869" s="159">
        <f>BD_TS!F1868</f>
        <v>0</v>
      </c>
      <c r="E1869" s="160">
        <f>BD_TS!B1868</f>
        <v>0</v>
      </c>
      <c r="F1869" s="161">
        <f>BD_TS!C1868</f>
        <v>0</v>
      </c>
      <c r="G1869" s="187">
        <f>BD_TS!H1868</f>
        <v>0</v>
      </c>
      <c r="H1869" s="158" t="str">
        <f>IF($A1869=0,"",IFERROR(INDEX(BD_Gestão!A:A,MATCH('Banco de Dados'!$B1869,BD_Gestão!$B:$B,0)),"erro"))</f>
        <v/>
      </c>
      <c r="I1869" s="162" t="str">
        <f>IF($A1869=0,"",IFERROR(INDEX(BD_Gestão!E:E,MATCH('Banco de Dados'!$B1869,BD_Gestão!$B:$B,0)),"erro"))</f>
        <v/>
      </c>
      <c r="J1869" s="186" t="str">
        <f>IF($A1869=0,"",IFERROR(INDEX(BD_Gestão!B:B,MATCH('Banco de Dados'!$B1869,BD_Gestão!$B:$B,0)),"erro"))</f>
        <v/>
      </c>
      <c r="K1869" s="158" t="str">
        <f>IF($A1869=0,"",IFERROR(INDEX(BD_Gestão!C:C,MATCH('Banco de Dados'!$B1869,BD_Gestão!$B:$B,0)),"erro"))</f>
        <v/>
      </c>
      <c r="L1869" s="158" t="str">
        <f>IF($A1869=0,"",IFERROR(INDEX(BD_Gestão!H:H,MATCH('Banco de Dados'!$B1869,BD_Gestão!$B:$B,0)),"erro"))</f>
        <v/>
      </c>
      <c r="M1869" s="161" t="str">
        <f>IF($A1869=0,"",IFERROR(INDEX(BD_Gestão!F:F,MATCH('Banco de Dados'!$B1869,BD_Gestão!$B:$B,0)),"erro"))</f>
        <v/>
      </c>
      <c r="N1869" s="161" t="str">
        <f>IF($A1869=0,"",IFERROR(INDEX(BD_Gestão!J:J,MATCH('Banco de Dados'!$B1869,BD_Gestão!$B:$B,0)),"erro"))</f>
        <v/>
      </c>
      <c r="O1869" s="164" t="str">
        <f>IF($A1869=0,"",IFERROR(INDEX(BD_Gestão!K:K,MATCH('Banco de Dados'!$B1869,BD_Gestão!$B:$B,0)),"erro"))</f>
        <v/>
      </c>
      <c r="P1869" s="169" t="str">
        <f t="shared" si="118"/>
        <v/>
      </c>
      <c r="Q1869" s="170" t="str">
        <f t="shared" si="119"/>
        <v/>
      </c>
      <c r="R1869" s="163" t="e">
        <f t="shared" si="116"/>
        <v>#VALUE!</v>
      </c>
      <c r="S1869" s="163" t="e">
        <f t="shared" si="117"/>
        <v>#VALUE!</v>
      </c>
      <c r="T1869" s="163" t="e">
        <f>INDEX(Controle!O:O,MATCH('Banco de Dados'!A1869,Controle!M:M,0))*E1869/100</f>
        <v>#N/A</v>
      </c>
    </row>
    <row r="1870" spans="1:20" hidden="1" x14ac:dyDescent="0.2">
      <c r="A1870" s="158">
        <f>BD_TS!A1869</f>
        <v>0</v>
      </c>
      <c r="B1870" s="158" t="str">
        <f>SUBSTITUTE(SUBSTITUTE(BD_TS!D1869," ",""),"-","/")</f>
        <v/>
      </c>
      <c r="C1870" s="158">
        <f>BD_TS!E1869</f>
        <v>0</v>
      </c>
      <c r="D1870" s="159">
        <f>BD_TS!F1869</f>
        <v>0</v>
      </c>
      <c r="E1870" s="160">
        <f>BD_TS!B1869</f>
        <v>0</v>
      </c>
      <c r="F1870" s="161">
        <f>BD_TS!C1869</f>
        <v>0</v>
      </c>
      <c r="G1870" s="187">
        <f>BD_TS!H1869</f>
        <v>0</v>
      </c>
      <c r="H1870" s="158" t="str">
        <f>IF($A1870=0,"",IFERROR(INDEX(BD_Gestão!A:A,MATCH('Banco de Dados'!$B1870,BD_Gestão!$B:$B,0)),"erro"))</f>
        <v/>
      </c>
      <c r="I1870" s="162" t="str">
        <f>IF($A1870=0,"",IFERROR(INDEX(BD_Gestão!E:E,MATCH('Banco de Dados'!$B1870,BD_Gestão!$B:$B,0)),"erro"))</f>
        <v/>
      </c>
      <c r="J1870" s="186" t="str">
        <f>IF($A1870=0,"",IFERROR(INDEX(BD_Gestão!B:B,MATCH('Banco de Dados'!$B1870,BD_Gestão!$B:$B,0)),"erro"))</f>
        <v/>
      </c>
      <c r="K1870" s="158" t="str">
        <f>IF($A1870=0,"",IFERROR(INDEX(BD_Gestão!C:C,MATCH('Banco de Dados'!$B1870,BD_Gestão!$B:$B,0)),"erro"))</f>
        <v/>
      </c>
      <c r="L1870" s="158" t="str">
        <f>IF($A1870=0,"",IFERROR(INDEX(BD_Gestão!H:H,MATCH('Banco de Dados'!$B1870,BD_Gestão!$B:$B,0)),"erro"))</f>
        <v/>
      </c>
      <c r="M1870" s="161" t="str">
        <f>IF($A1870=0,"",IFERROR(INDEX(BD_Gestão!F:F,MATCH('Banco de Dados'!$B1870,BD_Gestão!$B:$B,0)),"erro"))</f>
        <v/>
      </c>
      <c r="N1870" s="161" t="str">
        <f>IF($A1870=0,"",IFERROR(INDEX(BD_Gestão!J:J,MATCH('Banco de Dados'!$B1870,BD_Gestão!$B:$B,0)),"erro"))</f>
        <v/>
      </c>
      <c r="O1870" s="164" t="str">
        <f>IF($A1870=0,"",IFERROR(INDEX(BD_Gestão!K:K,MATCH('Banco de Dados'!$B1870,BD_Gestão!$B:$B,0)),"erro"))</f>
        <v/>
      </c>
      <c r="P1870" s="169" t="str">
        <f t="shared" si="118"/>
        <v/>
      </c>
      <c r="Q1870" s="170" t="str">
        <f t="shared" si="119"/>
        <v/>
      </c>
      <c r="R1870" s="163" t="e">
        <f t="shared" si="116"/>
        <v>#VALUE!</v>
      </c>
      <c r="S1870" s="163" t="e">
        <f t="shared" si="117"/>
        <v>#VALUE!</v>
      </c>
      <c r="T1870" s="163" t="e">
        <f>INDEX(Controle!O:O,MATCH('Banco de Dados'!A1870,Controle!M:M,0))*E1870/100</f>
        <v>#N/A</v>
      </c>
    </row>
    <row r="1871" spans="1:20" hidden="1" x14ac:dyDescent="0.2">
      <c r="A1871" s="158">
        <f>BD_TS!A1870</f>
        <v>0</v>
      </c>
      <c r="B1871" s="158" t="str">
        <f>SUBSTITUTE(SUBSTITUTE(BD_TS!D1870," ",""),"-","/")</f>
        <v/>
      </c>
      <c r="C1871" s="158">
        <f>BD_TS!E1870</f>
        <v>0</v>
      </c>
      <c r="D1871" s="159">
        <f>BD_TS!F1870</f>
        <v>0</v>
      </c>
      <c r="E1871" s="160">
        <f>BD_TS!B1870</f>
        <v>0</v>
      </c>
      <c r="F1871" s="161">
        <f>BD_TS!C1870</f>
        <v>0</v>
      </c>
      <c r="G1871" s="187">
        <f>BD_TS!H1870</f>
        <v>0</v>
      </c>
      <c r="H1871" s="158" t="str">
        <f>IF($A1871=0,"",IFERROR(INDEX(BD_Gestão!A:A,MATCH('Banco de Dados'!$B1871,BD_Gestão!$B:$B,0)),"erro"))</f>
        <v/>
      </c>
      <c r="I1871" s="162" t="str">
        <f>IF($A1871=0,"",IFERROR(INDEX(BD_Gestão!E:E,MATCH('Banco de Dados'!$B1871,BD_Gestão!$B:$B,0)),"erro"))</f>
        <v/>
      </c>
      <c r="J1871" s="186" t="str">
        <f>IF($A1871=0,"",IFERROR(INDEX(BD_Gestão!B:B,MATCH('Banco de Dados'!$B1871,BD_Gestão!$B:$B,0)),"erro"))</f>
        <v/>
      </c>
      <c r="K1871" s="158" t="str">
        <f>IF($A1871=0,"",IFERROR(INDEX(BD_Gestão!C:C,MATCH('Banco de Dados'!$B1871,BD_Gestão!$B:$B,0)),"erro"))</f>
        <v/>
      </c>
      <c r="L1871" s="158" t="str">
        <f>IF($A1871=0,"",IFERROR(INDEX(BD_Gestão!H:H,MATCH('Banco de Dados'!$B1871,BD_Gestão!$B:$B,0)),"erro"))</f>
        <v/>
      </c>
      <c r="M1871" s="161" t="str">
        <f>IF($A1871=0,"",IFERROR(INDEX(BD_Gestão!F:F,MATCH('Banco de Dados'!$B1871,BD_Gestão!$B:$B,0)),"erro"))</f>
        <v/>
      </c>
      <c r="N1871" s="161" t="str">
        <f>IF($A1871=0,"",IFERROR(INDEX(BD_Gestão!J:J,MATCH('Banco de Dados'!$B1871,BD_Gestão!$B:$B,0)),"erro"))</f>
        <v/>
      </c>
      <c r="O1871" s="164" t="str">
        <f>IF($A1871=0,"",IFERROR(INDEX(BD_Gestão!K:K,MATCH('Banco de Dados'!$B1871,BD_Gestão!$B:$B,0)),"erro"))</f>
        <v/>
      </c>
      <c r="P1871" s="169" t="str">
        <f t="shared" si="118"/>
        <v/>
      </c>
      <c r="Q1871" s="170" t="str">
        <f t="shared" si="119"/>
        <v/>
      </c>
      <c r="R1871" s="163" t="e">
        <f t="shared" si="116"/>
        <v>#VALUE!</v>
      </c>
      <c r="S1871" s="163" t="e">
        <f t="shared" si="117"/>
        <v>#VALUE!</v>
      </c>
      <c r="T1871" s="163" t="e">
        <f>INDEX(Controle!O:O,MATCH('Banco de Dados'!A1871,Controle!M:M,0))*E1871/100</f>
        <v>#N/A</v>
      </c>
    </row>
    <row r="1872" spans="1:20" hidden="1" x14ac:dyDescent="0.2">
      <c r="A1872" s="158">
        <f>BD_TS!A1871</f>
        <v>0</v>
      </c>
      <c r="B1872" s="158" t="str">
        <f>SUBSTITUTE(SUBSTITUTE(BD_TS!D1871," ",""),"-","/")</f>
        <v/>
      </c>
      <c r="C1872" s="158">
        <f>BD_TS!E1871</f>
        <v>0</v>
      </c>
      <c r="D1872" s="159">
        <f>BD_TS!F1871</f>
        <v>0</v>
      </c>
      <c r="E1872" s="160">
        <f>BD_TS!B1871</f>
        <v>0</v>
      </c>
      <c r="F1872" s="161">
        <f>BD_TS!C1871</f>
        <v>0</v>
      </c>
      <c r="G1872" s="187">
        <f>BD_TS!H1871</f>
        <v>0</v>
      </c>
      <c r="H1872" s="158" t="str">
        <f>IF($A1872=0,"",IFERROR(INDEX(BD_Gestão!A:A,MATCH('Banco de Dados'!$B1872,BD_Gestão!$B:$B,0)),"erro"))</f>
        <v/>
      </c>
      <c r="I1872" s="162" t="str">
        <f>IF($A1872=0,"",IFERROR(INDEX(BD_Gestão!E:E,MATCH('Banco de Dados'!$B1872,BD_Gestão!$B:$B,0)),"erro"))</f>
        <v/>
      </c>
      <c r="J1872" s="186" t="str">
        <f>IF($A1872=0,"",IFERROR(INDEX(BD_Gestão!B:B,MATCH('Banco de Dados'!$B1872,BD_Gestão!$B:$B,0)),"erro"))</f>
        <v/>
      </c>
      <c r="K1872" s="158" t="str">
        <f>IF($A1872=0,"",IFERROR(INDEX(BD_Gestão!C:C,MATCH('Banco de Dados'!$B1872,BD_Gestão!$B:$B,0)),"erro"))</f>
        <v/>
      </c>
      <c r="L1872" s="158" t="str">
        <f>IF($A1872=0,"",IFERROR(INDEX(BD_Gestão!H:H,MATCH('Banco de Dados'!$B1872,BD_Gestão!$B:$B,0)),"erro"))</f>
        <v/>
      </c>
      <c r="M1872" s="161" t="str">
        <f>IF($A1872=0,"",IFERROR(INDEX(BD_Gestão!F:F,MATCH('Banco de Dados'!$B1872,BD_Gestão!$B:$B,0)),"erro"))</f>
        <v/>
      </c>
      <c r="N1872" s="161" t="str">
        <f>IF($A1872=0,"",IFERROR(INDEX(BD_Gestão!J:J,MATCH('Banco de Dados'!$B1872,BD_Gestão!$B:$B,0)),"erro"))</f>
        <v/>
      </c>
      <c r="O1872" s="164" t="str">
        <f>IF($A1872=0,"",IFERROR(INDEX(BD_Gestão!K:K,MATCH('Banco de Dados'!$B1872,BD_Gestão!$B:$B,0)),"erro"))</f>
        <v/>
      </c>
      <c r="P1872" s="169" t="str">
        <f t="shared" si="118"/>
        <v/>
      </c>
      <c r="Q1872" s="170" t="str">
        <f t="shared" si="119"/>
        <v/>
      </c>
      <c r="R1872" s="163" t="e">
        <f t="shared" si="116"/>
        <v>#VALUE!</v>
      </c>
      <c r="S1872" s="163" t="e">
        <f t="shared" si="117"/>
        <v>#VALUE!</v>
      </c>
      <c r="T1872" s="163" t="e">
        <f>INDEX(Controle!O:O,MATCH('Banco de Dados'!A1872,Controle!M:M,0))*E1872/100</f>
        <v>#N/A</v>
      </c>
    </row>
    <row r="1873" spans="1:20" hidden="1" x14ac:dyDescent="0.2">
      <c r="A1873" s="158">
        <f>BD_TS!A1872</f>
        <v>0</v>
      </c>
      <c r="B1873" s="158" t="str">
        <f>SUBSTITUTE(SUBSTITUTE(BD_TS!D1872," ",""),"-","/")</f>
        <v/>
      </c>
      <c r="C1873" s="158">
        <f>BD_TS!E1872</f>
        <v>0</v>
      </c>
      <c r="D1873" s="159">
        <f>BD_TS!F1872</f>
        <v>0</v>
      </c>
      <c r="E1873" s="160">
        <f>BD_TS!B1872</f>
        <v>0</v>
      </c>
      <c r="F1873" s="161">
        <f>BD_TS!C1872</f>
        <v>0</v>
      </c>
      <c r="G1873" s="187">
        <f>BD_TS!H1872</f>
        <v>0</v>
      </c>
      <c r="H1873" s="158" t="str">
        <f>IF($A1873=0,"",IFERROR(INDEX(BD_Gestão!A:A,MATCH('Banco de Dados'!$B1873,BD_Gestão!$B:$B,0)),"erro"))</f>
        <v/>
      </c>
      <c r="I1873" s="162" t="str">
        <f>IF($A1873=0,"",IFERROR(INDEX(BD_Gestão!E:E,MATCH('Banco de Dados'!$B1873,BD_Gestão!$B:$B,0)),"erro"))</f>
        <v/>
      </c>
      <c r="J1873" s="186" t="str">
        <f>IF($A1873=0,"",IFERROR(INDEX(BD_Gestão!B:B,MATCH('Banco de Dados'!$B1873,BD_Gestão!$B:$B,0)),"erro"))</f>
        <v/>
      </c>
      <c r="K1873" s="158" t="str">
        <f>IF($A1873=0,"",IFERROR(INDEX(BD_Gestão!C:C,MATCH('Banco de Dados'!$B1873,BD_Gestão!$B:$B,0)),"erro"))</f>
        <v/>
      </c>
      <c r="L1873" s="158" t="str">
        <f>IF($A1873=0,"",IFERROR(INDEX(BD_Gestão!H:H,MATCH('Banco de Dados'!$B1873,BD_Gestão!$B:$B,0)),"erro"))</f>
        <v/>
      </c>
      <c r="M1873" s="161" t="str">
        <f>IF($A1873=0,"",IFERROR(INDEX(BD_Gestão!F:F,MATCH('Banco de Dados'!$B1873,BD_Gestão!$B:$B,0)),"erro"))</f>
        <v/>
      </c>
      <c r="N1873" s="161" t="str">
        <f>IF($A1873=0,"",IFERROR(INDEX(BD_Gestão!J:J,MATCH('Banco de Dados'!$B1873,BD_Gestão!$B:$B,0)),"erro"))</f>
        <v/>
      </c>
      <c r="O1873" s="164" t="str">
        <f>IF($A1873=0,"",IFERROR(INDEX(BD_Gestão!K:K,MATCH('Banco de Dados'!$B1873,BD_Gestão!$B:$B,0)),"erro"))</f>
        <v/>
      </c>
      <c r="P1873" s="169" t="str">
        <f t="shared" si="118"/>
        <v/>
      </c>
      <c r="Q1873" s="170" t="str">
        <f t="shared" si="119"/>
        <v/>
      </c>
      <c r="R1873" s="163" t="e">
        <f t="shared" si="116"/>
        <v>#VALUE!</v>
      </c>
      <c r="S1873" s="163" t="e">
        <f t="shared" si="117"/>
        <v>#VALUE!</v>
      </c>
      <c r="T1873" s="163" t="e">
        <f>INDEX(Controle!O:O,MATCH('Banco de Dados'!A1873,Controle!M:M,0))*E1873/100</f>
        <v>#N/A</v>
      </c>
    </row>
    <row r="1874" spans="1:20" hidden="1" x14ac:dyDescent="0.2">
      <c r="A1874" s="158">
        <f>BD_TS!A1873</f>
        <v>0</v>
      </c>
      <c r="B1874" s="158" t="str">
        <f>SUBSTITUTE(SUBSTITUTE(BD_TS!D1873," ",""),"-","/")</f>
        <v/>
      </c>
      <c r="C1874" s="158">
        <f>BD_TS!E1873</f>
        <v>0</v>
      </c>
      <c r="D1874" s="159">
        <f>BD_TS!F1873</f>
        <v>0</v>
      </c>
      <c r="E1874" s="160">
        <f>BD_TS!B1873</f>
        <v>0</v>
      </c>
      <c r="F1874" s="161">
        <f>BD_TS!C1873</f>
        <v>0</v>
      </c>
      <c r="G1874" s="187">
        <f>BD_TS!H1873</f>
        <v>0</v>
      </c>
      <c r="H1874" s="158" t="str">
        <f>IF($A1874=0,"",IFERROR(INDEX(BD_Gestão!A:A,MATCH('Banco de Dados'!$B1874,BD_Gestão!$B:$B,0)),"erro"))</f>
        <v/>
      </c>
      <c r="I1874" s="162" t="str">
        <f>IF($A1874=0,"",IFERROR(INDEX(BD_Gestão!E:E,MATCH('Banco de Dados'!$B1874,BD_Gestão!$B:$B,0)),"erro"))</f>
        <v/>
      </c>
      <c r="J1874" s="186" t="str">
        <f>IF($A1874=0,"",IFERROR(INDEX(BD_Gestão!B:B,MATCH('Banco de Dados'!$B1874,BD_Gestão!$B:$B,0)),"erro"))</f>
        <v/>
      </c>
      <c r="K1874" s="158" t="str">
        <f>IF($A1874=0,"",IFERROR(INDEX(BD_Gestão!C:C,MATCH('Banco de Dados'!$B1874,BD_Gestão!$B:$B,0)),"erro"))</f>
        <v/>
      </c>
      <c r="L1874" s="158" t="str">
        <f>IF($A1874=0,"",IFERROR(INDEX(BD_Gestão!H:H,MATCH('Banco de Dados'!$B1874,BD_Gestão!$B:$B,0)),"erro"))</f>
        <v/>
      </c>
      <c r="M1874" s="161" t="str">
        <f>IF($A1874=0,"",IFERROR(INDEX(BD_Gestão!F:F,MATCH('Banco de Dados'!$B1874,BD_Gestão!$B:$B,0)),"erro"))</f>
        <v/>
      </c>
      <c r="N1874" s="161" t="str">
        <f>IF($A1874=0,"",IFERROR(INDEX(BD_Gestão!J:J,MATCH('Banco de Dados'!$B1874,BD_Gestão!$B:$B,0)),"erro"))</f>
        <v/>
      </c>
      <c r="O1874" s="164" t="str">
        <f>IF($A1874=0,"",IFERROR(INDEX(BD_Gestão!K:K,MATCH('Banco de Dados'!$B1874,BD_Gestão!$B:$B,0)),"erro"))</f>
        <v/>
      </c>
      <c r="P1874" s="169" t="str">
        <f t="shared" si="118"/>
        <v/>
      </c>
      <c r="Q1874" s="170" t="str">
        <f t="shared" si="119"/>
        <v/>
      </c>
      <c r="R1874" s="163" t="e">
        <f t="shared" si="116"/>
        <v>#VALUE!</v>
      </c>
      <c r="S1874" s="163" t="e">
        <f t="shared" si="117"/>
        <v>#VALUE!</v>
      </c>
      <c r="T1874" s="163" t="e">
        <f>INDEX(Controle!O:O,MATCH('Banco de Dados'!A1874,Controle!M:M,0))*E1874/100</f>
        <v>#N/A</v>
      </c>
    </row>
    <row r="1875" spans="1:20" hidden="1" x14ac:dyDescent="0.2">
      <c r="A1875" s="158">
        <f>BD_TS!A1874</f>
        <v>0</v>
      </c>
      <c r="B1875" s="158" t="str">
        <f>SUBSTITUTE(SUBSTITUTE(BD_TS!D1874," ",""),"-","/")</f>
        <v/>
      </c>
      <c r="C1875" s="158">
        <f>BD_TS!E1874</f>
        <v>0</v>
      </c>
      <c r="D1875" s="159">
        <f>BD_TS!F1874</f>
        <v>0</v>
      </c>
      <c r="E1875" s="160">
        <f>BD_TS!B1874</f>
        <v>0</v>
      </c>
      <c r="F1875" s="161">
        <f>BD_TS!C1874</f>
        <v>0</v>
      </c>
      <c r="G1875" s="187">
        <f>BD_TS!H1874</f>
        <v>0</v>
      </c>
      <c r="H1875" s="158" t="str">
        <f>IF($A1875=0,"",IFERROR(INDEX(BD_Gestão!A:A,MATCH('Banco de Dados'!$B1875,BD_Gestão!$B:$B,0)),"erro"))</f>
        <v/>
      </c>
      <c r="I1875" s="162" t="str">
        <f>IF($A1875=0,"",IFERROR(INDEX(BD_Gestão!E:E,MATCH('Banco de Dados'!$B1875,BD_Gestão!$B:$B,0)),"erro"))</f>
        <v/>
      </c>
      <c r="J1875" s="186" t="str">
        <f>IF($A1875=0,"",IFERROR(INDEX(BD_Gestão!B:B,MATCH('Banco de Dados'!$B1875,BD_Gestão!$B:$B,0)),"erro"))</f>
        <v/>
      </c>
      <c r="K1875" s="158" t="str">
        <f>IF($A1875=0,"",IFERROR(INDEX(BD_Gestão!C:C,MATCH('Banco de Dados'!$B1875,BD_Gestão!$B:$B,0)),"erro"))</f>
        <v/>
      </c>
      <c r="L1875" s="158" t="str">
        <f>IF($A1875=0,"",IFERROR(INDEX(BD_Gestão!H:H,MATCH('Banco de Dados'!$B1875,BD_Gestão!$B:$B,0)),"erro"))</f>
        <v/>
      </c>
      <c r="M1875" s="161" t="str">
        <f>IF($A1875=0,"",IFERROR(INDEX(BD_Gestão!F:F,MATCH('Banco de Dados'!$B1875,BD_Gestão!$B:$B,0)),"erro"))</f>
        <v/>
      </c>
      <c r="N1875" s="161" t="str">
        <f>IF($A1875=0,"",IFERROR(INDEX(BD_Gestão!J:J,MATCH('Banco de Dados'!$B1875,BD_Gestão!$B:$B,0)),"erro"))</f>
        <v/>
      </c>
      <c r="O1875" s="164" t="str">
        <f>IF($A1875=0,"",IFERROR(INDEX(BD_Gestão!K:K,MATCH('Banco de Dados'!$B1875,BD_Gestão!$B:$B,0)),"erro"))</f>
        <v/>
      </c>
      <c r="P1875" s="169" t="str">
        <f t="shared" si="118"/>
        <v/>
      </c>
      <c r="Q1875" s="170" t="str">
        <f t="shared" si="119"/>
        <v/>
      </c>
      <c r="R1875" s="163" t="e">
        <f t="shared" si="116"/>
        <v>#VALUE!</v>
      </c>
      <c r="S1875" s="163" t="e">
        <f t="shared" si="117"/>
        <v>#VALUE!</v>
      </c>
      <c r="T1875" s="163" t="e">
        <f>INDEX(Controle!O:O,MATCH('Banco de Dados'!A1875,Controle!M:M,0))*E1875/100</f>
        <v>#N/A</v>
      </c>
    </row>
    <row r="1876" spans="1:20" hidden="1" x14ac:dyDescent="0.2">
      <c r="A1876" s="158">
        <f>BD_TS!A1875</f>
        <v>0</v>
      </c>
      <c r="B1876" s="158" t="str">
        <f>SUBSTITUTE(SUBSTITUTE(BD_TS!D1875," ",""),"-","/")</f>
        <v/>
      </c>
      <c r="C1876" s="158">
        <f>BD_TS!E1875</f>
        <v>0</v>
      </c>
      <c r="D1876" s="159">
        <f>BD_TS!F1875</f>
        <v>0</v>
      </c>
      <c r="E1876" s="160">
        <f>BD_TS!B1875</f>
        <v>0</v>
      </c>
      <c r="F1876" s="161">
        <f>BD_TS!C1875</f>
        <v>0</v>
      </c>
      <c r="G1876" s="187">
        <f>BD_TS!H1875</f>
        <v>0</v>
      </c>
      <c r="H1876" s="158" t="str">
        <f>IF($A1876=0,"",IFERROR(INDEX(BD_Gestão!A:A,MATCH('Banco de Dados'!$B1876,BD_Gestão!$B:$B,0)),"erro"))</f>
        <v/>
      </c>
      <c r="I1876" s="162" t="str">
        <f>IF($A1876=0,"",IFERROR(INDEX(BD_Gestão!E:E,MATCH('Banco de Dados'!$B1876,BD_Gestão!$B:$B,0)),"erro"))</f>
        <v/>
      </c>
      <c r="J1876" s="186" t="str">
        <f>IF($A1876=0,"",IFERROR(INDEX(BD_Gestão!B:B,MATCH('Banco de Dados'!$B1876,BD_Gestão!$B:$B,0)),"erro"))</f>
        <v/>
      </c>
      <c r="K1876" s="158" t="str">
        <f>IF($A1876=0,"",IFERROR(INDEX(BD_Gestão!C:C,MATCH('Banco de Dados'!$B1876,BD_Gestão!$B:$B,0)),"erro"))</f>
        <v/>
      </c>
      <c r="L1876" s="158" t="str">
        <f>IF($A1876=0,"",IFERROR(INDEX(BD_Gestão!H:H,MATCH('Banco de Dados'!$B1876,BD_Gestão!$B:$B,0)),"erro"))</f>
        <v/>
      </c>
      <c r="M1876" s="161" t="str">
        <f>IF($A1876=0,"",IFERROR(INDEX(BD_Gestão!F:F,MATCH('Banco de Dados'!$B1876,BD_Gestão!$B:$B,0)),"erro"))</f>
        <v/>
      </c>
      <c r="N1876" s="161" t="str">
        <f>IF($A1876=0,"",IFERROR(INDEX(BD_Gestão!J:J,MATCH('Banco de Dados'!$B1876,BD_Gestão!$B:$B,0)),"erro"))</f>
        <v/>
      </c>
      <c r="O1876" s="164" t="str">
        <f>IF($A1876=0,"",IFERROR(INDEX(BD_Gestão!K:K,MATCH('Banco de Dados'!$B1876,BD_Gestão!$B:$B,0)),"erro"))</f>
        <v/>
      </c>
      <c r="P1876" s="169" t="str">
        <f t="shared" si="118"/>
        <v/>
      </c>
      <c r="Q1876" s="170" t="str">
        <f t="shared" si="119"/>
        <v/>
      </c>
      <c r="R1876" s="163" t="e">
        <f t="shared" si="116"/>
        <v>#VALUE!</v>
      </c>
      <c r="S1876" s="163" t="e">
        <f t="shared" si="117"/>
        <v>#VALUE!</v>
      </c>
      <c r="T1876" s="163" t="e">
        <f>INDEX(Controle!O:O,MATCH('Banco de Dados'!A1876,Controle!M:M,0))*E1876/100</f>
        <v>#N/A</v>
      </c>
    </row>
    <row r="1877" spans="1:20" hidden="1" x14ac:dyDescent="0.2">
      <c r="A1877" s="158">
        <f>BD_TS!A1876</f>
        <v>0</v>
      </c>
      <c r="B1877" s="158" t="str">
        <f>SUBSTITUTE(SUBSTITUTE(BD_TS!D1876," ",""),"-","/")</f>
        <v/>
      </c>
      <c r="C1877" s="158">
        <f>BD_TS!E1876</f>
        <v>0</v>
      </c>
      <c r="D1877" s="159">
        <f>BD_TS!F1876</f>
        <v>0</v>
      </c>
      <c r="E1877" s="160">
        <f>BD_TS!B1876</f>
        <v>0</v>
      </c>
      <c r="F1877" s="161">
        <f>BD_TS!C1876</f>
        <v>0</v>
      </c>
      <c r="G1877" s="187">
        <f>BD_TS!H1876</f>
        <v>0</v>
      </c>
      <c r="H1877" s="158" t="str">
        <f>IF($A1877=0,"",IFERROR(INDEX(BD_Gestão!A:A,MATCH('Banco de Dados'!$B1877,BD_Gestão!$B:$B,0)),"erro"))</f>
        <v/>
      </c>
      <c r="I1877" s="162" t="str">
        <f>IF($A1877=0,"",IFERROR(INDEX(BD_Gestão!E:E,MATCH('Banco de Dados'!$B1877,BD_Gestão!$B:$B,0)),"erro"))</f>
        <v/>
      </c>
      <c r="J1877" s="186" t="str">
        <f>IF($A1877=0,"",IFERROR(INDEX(BD_Gestão!B:B,MATCH('Banco de Dados'!$B1877,BD_Gestão!$B:$B,0)),"erro"))</f>
        <v/>
      </c>
      <c r="K1877" s="158" t="str">
        <f>IF($A1877=0,"",IFERROR(INDEX(BD_Gestão!C:C,MATCH('Banco de Dados'!$B1877,BD_Gestão!$B:$B,0)),"erro"))</f>
        <v/>
      </c>
      <c r="L1877" s="158" t="str">
        <f>IF($A1877=0,"",IFERROR(INDEX(BD_Gestão!H:H,MATCH('Banco de Dados'!$B1877,BD_Gestão!$B:$B,0)),"erro"))</f>
        <v/>
      </c>
      <c r="M1877" s="161" t="str">
        <f>IF($A1877=0,"",IFERROR(INDEX(BD_Gestão!F:F,MATCH('Banco de Dados'!$B1877,BD_Gestão!$B:$B,0)),"erro"))</f>
        <v/>
      </c>
      <c r="N1877" s="161" t="str">
        <f>IF($A1877=0,"",IFERROR(INDEX(BD_Gestão!J:J,MATCH('Banco de Dados'!$B1877,BD_Gestão!$B:$B,0)),"erro"))</f>
        <v/>
      </c>
      <c r="O1877" s="164" t="str">
        <f>IF($A1877=0,"",IFERROR(INDEX(BD_Gestão!K:K,MATCH('Banco de Dados'!$B1877,BD_Gestão!$B:$B,0)),"erro"))</f>
        <v/>
      </c>
      <c r="P1877" s="169" t="str">
        <f t="shared" si="118"/>
        <v/>
      </c>
      <c r="Q1877" s="170" t="str">
        <f t="shared" si="119"/>
        <v/>
      </c>
      <c r="R1877" s="163" t="e">
        <f t="shared" si="116"/>
        <v>#VALUE!</v>
      </c>
      <c r="S1877" s="163" t="e">
        <f t="shared" si="117"/>
        <v>#VALUE!</v>
      </c>
      <c r="T1877" s="163" t="e">
        <f>INDEX(Controle!O:O,MATCH('Banco de Dados'!A1877,Controle!M:M,0))*E1877/100</f>
        <v>#N/A</v>
      </c>
    </row>
    <row r="1878" spans="1:20" hidden="1" x14ac:dyDescent="0.2">
      <c r="A1878" s="158">
        <f>BD_TS!A1877</f>
        <v>0</v>
      </c>
      <c r="B1878" s="158" t="str">
        <f>SUBSTITUTE(SUBSTITUTE(BD_TS!D1877," ",""),"-","/")</f>
        <v/>
      </c>
      <c r="C1878" s="158">
        <f>BD_TS!E1877</f>
        <v>0</v>
      </c>
      <c r="D1878" s="159">
        <f>BD_TS!F1877</f>
        <v>0</v>
      </c>
      <c r="E1878" s="160">
        <f>BD_TS!B1877</f>
        <v>0</v>
      </c>
      <c r="F1878" s="161">
        <f>BD_TS!C1877</f>
        <v>0</v>
      </c>
      <c r="G1878" s="187">
        <f>BD_TS!H1877</f>
        <v>0</v>
      </c>
      <c r="H1878" s="158" t="str">
        <f>IF($A1878=0,"",IFERROR(INDEX(BD_Gestão!A:A,MATCH('Banco de Dados'!$B1878,BD_Gestão!$B:$B,0)),"erro"))</f>
        <v/>
      </c>
      <c r="I1878" s="162" t="str">
        <f>IF($A1878=0,"",IFERROR(INDEX(BD_Gestão!E:E,MATCH('Banco de Dados'!$B1878,BD_Gestão!$B:$B,0)),"erro"))</f>
        <v/>
      </c>
      <c r="J1878" s="186" t="str">
        <f>IF($A1878=0,"",IFERROR(INDEX(BD_Gestão!B:B,MATCH('Banco de Dados'!$B1878,BD_Gestão!$B:$B,0)),"erro"))</f>
        <v/>
      </c>
      <c r="K1878" s="158" t="str">
        <f>IF($A1878=0,"",IFERROR(INDEX(BD_Gestão!C:C,MATCH('Banco de Dados'!$B1878,BD_Gestão!$B:$B,0)),"erro"))</f>
        <v/>
      </c>
      <c r="L1878" s="158" t="str">
        <f>IF($A1878=0,"",IFERROR(INDEX(BD_Gestão!H:H,MATCH('Banco de Dados'!$B1878,BD_Gestão!$B:$B,0)),"erro"))</f>
        <v/>
      </c>
      <c r="M1878" s="161" t="str">
        <f>IF($A1878=0,"",IFERROR(INDEX(BD_Gestão!F:F,MATCH('Banco de Dados'!$B1878,BD_Gestão!$B:$B,0)),"erro"))</f>
        <v/>
      </c>
      <c r="N1878" s="161" t="str">
        <f>IF($A1878=0,"",IFERROR(INDEX(BD_Gestão!J:J,MATCH('Banco de Dados'!$B1878,BD_Gestão!$B:$B,0)),"erro"))</f>
        <v/>
      </c>
      <c r="O1878" s="164" t="str">
        <f>IF($A1878=0,"",IFERROR(INDEX(BD_Gestão!K:K,MATCH('Banco de Dados'!$B1878,BD_Gestão!$B:$B,0)),"erro"))</f>
        <v/>
      </c>
      <c r="P1878" s="169" t="str">
        <f t="shared" si="118"/>
        <v/>
      </c>
      <c r="Q1878" s="170" t="str">
        <f t="shared" si="119"/>
        <v/>
      </c>
      <c r="R1878" s="163" t="e">
        <f t="shared" si="116"/>
        <v>#VALUE!</v>
      </c>
      <c r="S1878" s="163" t="e">
        <f t="shared" si="117"/>
        <v>#VALUE!</v>
      </c>
      <c r="T1878" s="163" t="e">
        <f>INDEX(Controle!O:O,MATCH('Banco de Dados'!A1878,Controle!M:M,0))*E1878/100</f>
        <v>#N/A</v>
      </c>
    </row>
    <row r="1879" spans="1:20" hidden="1" x14ac:dyDescent="0.2">
      <c r="A1879" s="158">
        <f>BD_TS!A1878</f>
        <v>0</v>
      </c>
      <c r="B1879" s="158" t="str">
        <f>SUBSTITUTE(SUBSTITUTE(BD_TS!D1878," ",""),"-","/")</f>
        <v/>
      </c>
      <c r="C1879" s="158">
        <f>BD_TS!E1878</f>
        <v>0</v>
      </c>
      <c r="D1879" s="159">
        <f>BD_TS!F1878</f>
        <v>0</v>
      </c>
      <c r="E1879" s="160">
        <f>BD_TS!B1878</f>
        <v>0</v>
      </c>
      <c r="F1879" s="161">
        <f>BD_TS!C1878</f>
        <v>0</v>
      </c>
      <c r="G1879" s="187">
        <f>BD_TS!H1878</f>
        <v>0</v>
      </c>
      <c r="H1879" s="158" t="str">
        <f>IF($A1879=0,"",IFERROR(INDEX(BD_Gestão!A:A,MATCH('Banco de Dados'!$B1879,BD_Gestão!$B:$B,0)),"erro"))</f>
        <v/>
      </c>
      <c r="I1879" s="162" t="str">
        <f>IF($A1879=0,"",IFERROR(INDEX(BD_Gestão!E:E,MATCH('Banco de Dados'!$B1879,BD_Gestão!$B:$B,0)),"erro"))</f>
        <v/>
      </c>
      <c r="J1879" s="186" t="str">
        <f>IF($A1879=0,"",IFERROR(INDEX(BD_Gestão!B:B,MATCH('Banco de Dados'!$B1879,BD_Gestão!$B:$B,0)),"erro"))</f>
        <v/>
      </c>
      <c r="K1879" s="158" t="str">
        <f>IF($A1879=0,"",IFERROR(INDEX(BD_Gestão!C:C,MATCH('Banco de Dados'!$B1879,BD_Gestão!$B:$B,0)),"erro"))</f>
        <v/>
      </c>
      <c r="L1879" s="158" t="str">
        <f>IF($A1879=0,"",IFERROR(INDEX(BD_Gestão!H:H,MATCH('Banco de Dados'!$B1879,BD_Gestão!$B:$B,0)),"erro"))</f>
        <v/>
      </c>
      <c r="M1879" s="161" t="str">
        <f>IF($A1879=0,"",IFERROR(INDEX(BD_Gestão!F:F,MATCH('Banco de Dados'!$B1879,BD_Gestão!$B:$B,0)),"erro"))</f>
        <v/>
      </c>
      <c r="N1879" s="161" t="str">
        <f>IF($A1879=0,"",IFERROR(INDEX(BD_Gestão!J:J,MATCH('Banco de Dados'!$B1879,BD_Gestão!$B:$B,0)),"erro"))</f>
        <v/>
      </c>
      <c r="O1879" s="164" t="str">
        <f>IF($A1879=0,"",IFERROR(INDEX(BD_Gestão!K:K,MATCH('Banco de Dados'!$B1879,BD_Gestão!$B:$B,0)),"erro"))</f>
        <v/>
      </c>
      <c r="P1879" s="169" t="str">
        <f t="shared" si="118"/>
        <v/>
      </c>
      <c r="Q1879" s="170" t="str">
        <f t="shared" si="119"/>
        <v/>
      </c>
      <c r="R1879" s="163" t="e">
        <f t="shared" si="116"/>
        <v>#VALUE!</v>
      </c>
      <c r="S1879" s="163" t="e">
        <f t="shared" si="117"/>
        <v>#VALUE!</v>
      </c>
      <c r="T1879" s="163" t="e">
        <f>INDEX(Controle!O:O,MATCH('Banco de Dados'!A1879,Controle!M:M,0))*E1879/100</f>
        <v>#N/A</v>
      </c>
    </row>
    <row r="1880" spans="1:20" hidden="1" x14ac:dyDescent="0.2">
      <c r="A1880" s="158">
        <f>BD_TS!A1879</f>
        <v>0</v>
      </c>
      <c r="B1880" s="158" t="str">
        <f>SUBSTITUTE(SUBSTITUTE(BD_TS!D1879," ",""),"-","/")</f>
        <v/>
      </c>
      <c r="C1880" s="158">
        <f>BD_TS!E1879</f>
        <v>0</v>
      </c>
      <c r="D1880" s="159">
        <f>BD_TS!F1879</f>
        <v>0</v>
      </c>
      <c r="E1880" s="160">
        <f>BD_TS!B1879</f>
        <v>0</v>
      </c>
      <c r="F1880" s="161">
        <f>BD_TS!C1879</f>
        <v>0</v>
      </c>
      <c r="G1880" s="187">
        <f>BD_TS!H1879</f>
        <v>0</v>
      </c>
      <c r="H1880" s="158" t="str">
        <f>IF($A1880=0,"",IFERROR(INDEX(BD_Gestão!A:A,MATCH('Banco de Dados'!$B1880,BD_Gestão!$B:$B,0)),"erro"))</f>
        <v/>
      </c>
      <c r="I1880" s="162" t="str">
        <f>IF($A1880=0,"",IFERROR(INDEX(BD_Gestão!E:E,MATCH('Banco de Dados'!$B1880,BD_Gestão!$B:$B,0)),"erro"))</f>
        <v/>
      </c>
      <c r="J1880" s="186" t="str">
        <f>IF($A1880=0,"",IFERROR(INDEX(BD_Gestão!B:B,MATCH('Banco de Dados'!$B1880,BD_Gestão!$B:$B,0)),"erro"))</f>
        <v/>
      </c>
      <c r="K1880" s="158" t="str">
        <f>IF($A1880=0,"",IFERROR(INDEX(BD_Gestão!C:C,MATCH('Banco de Dados'!$B1880,BD_Gestão!$B:$B,0)),"erro"))</f>
        <v/>
      </c>
      <c r="L1880" s="158" t="str">
        <f>IF($A1880=0,"",IFERROR(INDEX(BD_Gestão!H:H,MATCH('Banco de Dados'!$B1880,BD_Gestão!$B:$B,0)),"erro"))</f>
        <v/>
      </c>
      <c r="M1880" s="161" t="str">
        <f>IF($A1880=0,"",IFERROR(INDEX(BD_Gestão!F:F,MATCH('Banco de Dados'!$B1880,BD_Gestão!$B:$B,0)),"erro"))</f>
        <v/>
      </c>
      <c r="N1880" s="161" t="str">
        <f>IF($A1880=0,"",IFERROR(INDEX(BD_Gestão!J:J,MATCH('Banco de Dados'!$B1880,BD_Gestão!$B:$B,0)),"erro"))</f>
        <v/>
      </c>
      <c r="O1880" s="164" t="str">
        <f>IF($A1880=0,"",IFERROR(INDEX(BD_Gestão!K:K,MATCH('Banco de Dados'!$B1880,BD_Gestão!$B:$B,0)),"erro"))</f>
        <v/>
      </c>
      <c r="P1880" s="169" t="str">
        <f t="shared" si="118"/>
        <v/>
      </c>
      <c r="Q1880" s="170" t="str">
        <f t="shared" si="119"/>
        <v/>
      </c>
      <c r="R1880" s="163" t="e">
        <f t="shared" si="116"/>
        <v>#VALUE!</v>
      </c>
      <c r="S1880" s="163" t="e">
        <f t="shared" si="117"/>
        <v>#VALUE!</v>
      </c>
      <c r="T1880" s="163" t="e">
        <f>INDEX(Controle!O:O,MATCH('Banco de Dados'!A1880,Controle!M:M,0))*E1880/100</f>
        <v>#N/A</v>
      </c>
    </row>
    <row r="1881" spans="1:20" hidden="1" x14ac:dyDescent="0.2">
      <c r="A1881" s="158">
        <f>BD_TS!A1880</f>
        <v>0</v>
      </c>
      <c r="B1881" s="158" t="str">
        <f>SUBSTITUTE(SUBSTITUTE(BD_TS!D1880," ",""),"-","/")</f>
        <v/>
      </c>
      <c r="C1881" s="158">
        <f>BD_TS!E1880</f>
        <v>0</v>
      </c>
      <c r="D1881" s="159">
        <f>BD_TS!F1880</f>
        <v>0</v>
      </c>
      <c r="E1881" s="160">
        <f>BD_TS!B1880</f>
        <v>0</v>
      </c>
      <c r="F1881" s="161">
        <f>BD_TS!C1880</f>
        <v>0</v>
      </c>
      <c r="G1881" s="187">
        <f>BD_TS!H1880</f>
        <v>0</v>
      </c>
      <c r="H1881" s="158" t="str">
        <f>IF($A1881=0,"",IFERROR(INDEX(BD_Gestão!A:A,MATCH('Banco de Dados'!$B1881,BD_Gestão!$B:$B,0)),"erro"))</f>
        <v/>
      </c>
      <c r="I1881" s="162" t="str">
        <f>IF($A1881=0,"",IFERROR(INDEX(BD_Gestão!E:E,MATCH('Banco de Dados'!$B1881,BD_Gestão!$B:$B,0)),"erro"))</f>
        <v/>
      </c>
      <c r="J1881" s="186" t="str">
        <f>IF($A1881=0,"",IFERROR(INDEX(BD_Gestão!B:B,MATCH('Banco de Dados'!$B1881,BD_Gestão!$B:$B,0)),"erro"))</f>
        <v/>
      </c>
      <c r="K1881" s="158" t="str">
        <f>IF($A1881=0,"",IFERROR(INDEX(BD_Gestão!C:C,MATCH('Banco de Dados'!$B1881,BD_Gestão!$B:$B,0)),"erro"))</f>
        <v/>
      </c>
      <c r="L1881" s="158" t="str">
        <f>IF($A1881=0,"",IFERROR(INDEX(BD_Gestão!H:H,MATCH('Banco de Dados'!$B1881,BD_Gestão!$B:$B,0)),"erro"))</f>
        <v/>
      </c>
      <c r="M1881" s="161" t="str">
        <f>IF($A1881=0,"",IFERROR(INDEX(BD_Gestão!F:F,MATCH('Banco de Dados'!$B1881,BD_Gestão!$B:$B,0)),"erro"))</f>
        <v/>
      </c>
      <c r="N1881" s="161" t="str">
        <f>IF($A1881=0,"",IFERROR(INDEX(BD_Gestão!J:J,MATCH('Banco de Dados'!$B1881,BD_Gestão!$B:$B,0)),"erro"))</f>
        <v/>
      </c>
      <c r="O1881" s="164" t="str">
        <f>IF($A1881=0,"",IFERROR(INDEX(BD_Gestão!K:K,MATCH('Banco de Dados'!$B1881,BD_Gestão!$B:$B,0)),"erro"))</f>
        <v/>
      </c>
      <c r="P1881" s="169" t="str">
        <f t="shared" si="118"/>
        <v/>
      </c>
      <c r="Q1881" s="170" t="str">
        <f t="shared" si="119"/>
        <v/>
      </c>
      <c r="R1881" s="163" t="e">
        <f t="shared" si="116"/>
        <v>#VALUE!</v>
      </c>
      <c r="S1881" s="163" t="e">
        <f t="shared" si="117"/>
        <v>#VALUE!</v>
      </c>
      <c r="T1881" s="163" t="e">
        <f>INDEX(Controle!O:O,MATCH('Banco de Dados'!A1881,Controle!M:M,0))*E1881/100</f>
        <v>#N/A</v>
      </c>
    </row>
    <row r="1882" spans="1:20" hidden="1" x14ac:dyDescent="0.2">
      <c r="A1882" s="158">
        <f>BD_TS!A1881</f>
        <v>0</v>
      </c>
      <c r="B1882" s="158" t="str">
        <f>SUBSTITUTE(SUBSTITUTE(BD_TS!D1881," ",""),"-","/")</f>
        <v/>
      </c>
      <c r="C1882" s="158">
        <f>BD_TS!E1881</f>
        <v>0</v>
      </c>
      <c r="D1882" s="159">
        <f>BD_TS!F1881</f>
        <v>0</v>
      </c>
      <c r="E1882" s="160">
        <f>BD_TS!B1881</f>
        <v>0</v>
      </c>
      <c r="F1882" s="161">
        <f>BD_TS!C1881</f>
        <v>0</v>
      </c>
      <c r="G1882" s="187">
        <f>BD_TS!H1881</f>
        <v>0</v>
      </c>
      <c r="H1882" s="158" t="str">
        <f>IF($A1882=0,"",IFERROR(INDEX(BD_Gestão!A:A,MATCH('Banco de Dados'!$B1882,BD_Gestão!$B:$B,0)),"erro"))</f>
        <v/>
      </c>
      <c r="I1882" s="162" t="str">
        <f>IF($A1882=0,"",IFERROR(INDEX(BD_Gestão!E:E,MATCH('Banco de Dados'!$B1882,BD_Gestão!$B:$B,0)),"erro"))</f>
        <v/>
      </c>
      <c r="J1882" s="186" t="str">
        <f>IF($A1882=0,"",IFERROR(INDEX(BD_Gestão!B:B,MATCH('Banco de Dados'!$B1882,BD_Gestão!$B:$B,0)),"erro"))</f>
        <v/>
      </c>
      <c r="K1882" s="158" t="str">
        <f>IF($A1882=0,"",IFERROR(INDEX(BD_Gestão!C:C,MATCH('Banco de Dados'!$B1882,BD_Gestão!$B:$B,0)),"erro"))</f>
        <v/>
      </c>
      <c r="L1882" s="158" t="str">
        <f>IF($A1882=0,"",IFERROR(INDEX(BD_Gestão!H:H,MATCH('Banco de Dados'!$B1882,BD_Gestão!$B:$B,0)),"erro"))</f>
        <v/>
      </c>
      <c r="M1882" s="161" t="str">
        <f>IF($A1882=0,"",IFERROR(INDEX(BD_Gestão!F:F,MATCH('Banco de Dados'!$B1882,BD_Gestão!$B:$B,0)),"erro"))</f>
        <v/>
      </c>
      <c r="N1882" s="161" t="str">
        <f>IF($A1882=0,"",IFERROR(INDEX(BD_Gestão!J:J,MATCH('Banco de Dados'!$B1882,BD_Gestão!$B:$B,0)),"erro"))</f>
        <v/>
      </c>
      <c r="O1882" s="164" t="str">
        <f>IF($A1882=0,"",IFERROR(INDEX(BD_Gestão!K:K,MATCH('Banco de Dados'!$B1882,BD_Gestão!$B:$B,0)),"erro"))</f>
        <v/>
      </c>
      <c r="P1882" s="169" t="str">
        <f t="shared" si="118"/>
        <v/>
      </c>
      <c r="Q1882" s="170" t="str">
        <f t="shared" si="119"/>
        <v/>
      </c>
      <c r="R1882" s="163" t="e">
        <f t="shared" si="116"/>
        <v>#VALUE!</v>
      </c>
      <c r="S1882" s="163" t="e">
        <f t="shared" si="117"/>
        <v>#VALUE!</v>
      </c>
      <c r="T1882" s="163" t="e">
        <f>INDEX(Controle!O:O,MATCH('Banco de Dados'!A1882,Controle!M:M,0))*E1882/100</f>
        <v>#N/A</v>
      </c>
    </row>
    <row r="1883" spans="1:20" hidden="1" x14ac:dyDescent="0.2">
      <c r="A1883" s="158">
        <f>BD_TS!A1882</f>
        <v>0</v>
      </c>
      <c r="B1883" s="158" t="str">
        <f>SUBSTITUTE(SUBSTITUTE(BD_TS!D1882," ",""),"-","/")</f>
        <v/>
      </c>
      <c r="C1883" s="158">
        <f>BD_TS!E1882</f>
        <v>0</v>
      </c>
      <c r="D1883" s="159">
        <f>BD_TS!F1882</f>
        <v>0</v>
      </c>
      <c r="E1883" s="160">
        <f>BD_TS!B1882</f>
        <v>0</v>
      </c>
      <c r="F1883" s="161">
        <f>BD_TS!C1882</f>
        <v>0</v>
      </c>
      <c r="G1883" s="187">
        <f>BD_TS!H1882</f>
        <v>0</v>
      </c>
      <c r="H1883" s="158" t="str">
        <f>IF($A1883=0,"",IFERROR(INDEX(BD_Gestão!A:A,MATCH('Banco de Dados'!$B1883,BD_Gestão!$B:$B,0)),"erro"))</f>
        <v/>
      </c>
      <c r="I1883" s="162" t="str">
        <f>IF($A1883=0,"",IFERROR(INDEX(BD_Gestão!E:E,MATCH('Banco de Dados'!$B1883,BD_Gestão!$B:$B,0)),"erro"))</f>
        <v/>
      </c>
      <c r="J1883" s="186" t="str">
        <f>IF($A1883=0,"",IFERROR(INDEX(BD_Gestão!B:B,MATCH('Banco de Dados'!$B1883,BD_Gestão!$B:$B,0)),"erro"))</f>
        <v/>
      </c>
      <c r="K1883" s="158" t="str">
        <f>IF($A1883=0,"",IFERROR(INDEX(BD_Gestão!C:C,MATCH('Banco de Dados'!$B1883,BD_Gestão!$B:$B,0)),"erro"))</f>
        <v/>
      </c>
      <c r="L1883" s="158" t="str">
        <f>IF($A1883=0,"",IFERROR(INDEX(BD_Gestão!H:H,MATCH('Banco de Dados'!$B1883,BD_Gestão!$B:$B,0)),"erro"))</f>
        <v/>
      </c>
      <c r="M1883" s="161" t="str">
        <f>IF($A1883=0,"",IFERROR(INDEX(BD_Gestão!F:F,MATCH('Banco de Dados'!$B1883,BD_Gestão!$B:$B,0)),"erro"))</f>
        <v/>
      </c>
      <c r="N1883" s="161" t="str">
        <f>IF($A1883=0,"",IFERROR(INDEX(BD_Gestão!J:J,MATCH('Banco de Dados'!$B1883,BD_Gestão!$B:$B,0)),"erro"))</f>
        <v/>
      </c>
      <c r="O1883" s="164" t="str">
        <f>IF($A1883=0,"",IFERROR(INDEX(BD_Gestão!K:K,MATCH('Banco de Dados'!$B1883,BD_Gestão!$B:$B,0)),"erro"))</f>
        <v/>
      </c>
      <c r="P1883" s="169" t="str">
        <f t="shared" si="118"/>
        <v/>
      </c>
      <c r="Q1883" s="170" t="str">
        <f t="shared" si="119"/>
        <v/>
      </c>
      <c r="R1883" s="163" t="e">
        <f t="shared" si="116"/>
        <v>#VALUE!</v>
      </c>
      <c r="S1883" s="163" t="e">
        <f t="shared" si="117"/>
        <v>#VALUE!</v>
      </c>
      <c r="T1883" s="163" t="e">
        <f>INDEX(Controle!O:O,MATCH('Banco de Dados'!A1883,Controle!M:M,0))*E1883/100</f>
        <v>#N/A</v>
      </c>
    </row>
    <row r="1884" spans="1:20" hidden="1" x14ac:dyDescent="0.2">
      <c r="A1884" s="158">
        <f>BD_TS!A1883</f>
        <v>0</v>
      </c>
      <c r="B1884" s="158" t="str">
        <f>SUBSTITUTE(SUBSTITUTE(BD_TS!D1883," ",""),"-","/")</f>
        <v/>
      </c>
      <c r="C1884" s="158">
        <f>BD_TS!E1883</f>
        <v>0</v>
      </c>
      <c r="D1884" s="159">
        <f>BD_TS!F1883</f>
        <v>0</v>
      </c>
      <c r="E1884" s="160">
        <f>BD_TS!B1883</f>
        <v>0</v>
      </c>
      <c r="F1884" s="161">
        <f>BD_TS!C1883</f>
        <v>0</v>
      </c>
      <c r="G1884" s="187">
        <f>BD_TS!H1883</f>
        <v>0</v>
      </c>
      <c r="H1884" s="158" t="str">
        <f>IF($A1884=0,"",IFERROR(INDEX(BD_Gestão!A:A,MATCH('Banco de Dados'!$B1884,BD_Gestão!$B:$B,0)),"erro"))</f>
        <v/>
      </c>
      <c r="I1884" s="162" t="str">
        <f>IF($A1884=0,"",IFERROR(INDEX(BD_Gestão!E:E,MATCH('Banco de Dados'!$B1884,BD_Gestão!$B:$B,0)),"erro"))</f>
        <v/>
      </c>
      <c r="J1884" s="186" t="str">
        <f>IF($A1884=0,"",IFERROR(INDEX(BD_Gestão!B:B,MATCH('Banco de Dados'!$B1884,BD_Gestão!$B:$B,0)),"erro"))</f>
        <v/>
      </c>
      <c r="K1884" s="158" t="str">
        <f>IF($A1884=0,"",IFERROR(INDEX(BD_Gestão!C:C,MATCH('Banco de Dados'!$B1884,BD_Gestão!$B:$B,0)),"erro"))</f>
        <v/>
      </c>
      <c r="L1884" s="158" t="str">
        <f>IF($A1884=0,"",IFERROR(INDEX(BD_Gestão!H:H,MATCH('Banco de Dados'!$B1884,BD_Gestão!$B:$B,0)),"erro"))</f>
        <v/>
      </c>
      <c r="M1884" s="161" t="str">
        <f>IF($A1884=0,"",IFERROR(INDEX(BD_Gestão!F:F,MATCH('Banco de Dados'!$B1884,BD_Gestão!$B:$B,0)),"erro"))</f>
        <v/>
      </c>
      <c r="N1884" s="161" t="str">
        <f>IF($A1884=0,"",IFERROR(INDEX(BD_Gestão!J:J,MATCH('Banco de Dados'!$B1884,BD_Gestão!$B:$B,0)),"erro"))</f>
        <v/>
      </c>
      <c r="O1884" s="164" t="str">
        <f>IF($A1884=0,"",IFERROR(INDEX(BD_Gestão!K:K,MATCH('Banco de Dados'!$B1884,BD_Gestão!$B:$B,0)),"erro"))</f>
        <v/>
      </c>
      <c r="P1884" s="169" t="str">
        <f t="shared" si="118"/>
        <v/>
      </c>
      <c r="Q1884" s="170" t="str">
        <f t="shared" si="119"/>
        <v/>
      </c>
      <c r="R1884" s="163" t="e">
        <f t="shared" si="116"/>
        <v>#VALUE!</v>
      </c>
      <c r="S1884" s="163" t="e">
        <f t="shared" si="117"/>
        <v>#VALUE!</v>
      </c>
      <c r="T1884" s="163" t="e">
        <f>INDEX(Controle!O:O,MATCH('Banco de Dados'!A1884,Controle!M:M,0))*E1884/100</f>
        <v>#N/A</v>
      </c>
    </row>
    <row r="1885" spans="1:20" hidden="1" x14ac:dyDescent="0.2">
      <c r="A1885" s="158">
        <f>BD_TS!A1884</f>
        <v>0</v>
      </c>
      <c r="B1885" s="158" t="str">
        <f>SUBSTITUTE(SUBSTITUTE(BD_TS!D1884," ",""),"-","/")</f>
        <v/>
      </c>
      <c r="C1885" s="158">
        <f>BD_TS!E1884</f>
        <v>0</v>
      </c>
      <c r="D1885" s="159">
        <f>BD_TS!F1884</f>
        <v>0</v>
      </c>
      <c r="E1885" s="160">
        <f>BD_TS!B1884</f>
        <v>0</v>
      </c>
      <c r="F1885" s="161">
        <f>BD_TS!C1884</f>
        <v>0</v>
      </c>
      <c r="G1885" s="187">
        <f>BD_TS!H1884</f>
        <v>0</v>
      </c>
      <c r="H1885" s="158" t="str">
        <f>IF($A1885=0,"",IFERROR(INDEX(BD_Gestão!A:A,MATCH('Banco de Dados'!$B1885,BD_Gestão!$B:$B,0)),"erro"))</f>
        <v/>
      </c>
      <c r="I1885" s="162" t="str">
        <f>IF($A1885=0,"",IFERROR(INDEX(BD_Gestão!E:E,MATCH('Banco de Dados'!$B1885,BD_Gestão!$B:$B,0)),"erro"))</f>
        <v/>
      </c>
      <c r="J1885" s="186" t="str">
        <f>IF($A1885=0,"",IFERROR(INDEX(BD_Gestão!B:B,MATCH('Banco de Dados'!$B1885,BD_Gestão!$B:$B,0)),"erro"))</f>
        <v/>
      </c>
      <c r="K1885" s="158" t="str">
        <f>IF($A1885=0,"",IFERROR(INDEX(BD_Gestão!C:C,MATCH('Banco de Dados'!$B1885,BD_Gestão!$B:$B,0)),"erro"))</f>
        <v/>
      </c>
      <c r="L1885" s="158" t="str">
        <f>IF($A1885=0,"",IFERROR(INDEX(BD_Gestão!H:H,MATCH('Banco de Dados'!$B1885,BD_Gestão!$B:$B,0)),"erro"))</f>
        <v/>
      </c>
      <c r="M1885" s="161" t="str">
        <f>IF($A1885=0,"",IFERROR(INDEX(BD_Gestão!F:F,MATCH('Banco de Dados'!$B1885,BD_Gestão!$B:$B,0)),"erro"))</f>
        <v/>
      </c>
      <c r="N1885" s="161" t="str">
        <f>IF($A1885=0,"",IFERROR(INDEX(BD_Gestão!J:J,MATCH('Banco de Dados'!$B1885,BD_Gestão!$B:$B,0)),"erro"))</f>
        <v/>
      </c>
      <c r="O1885" s="164" t="str">
        <f>IF($A1885=0,"",IFERROR(INDEX(BD_Gestão!K:K,MATCH('Banco de Dados'!$B1885,BD_Gestão!$B:$B,0)),"erro"))</f>
        <v/>
      </c>
      <c r="P1885" s="169" t="str">
        <f t="shared" si="118"/>
        <v/>
      </c>
      <c r="Q1885" s="170" t="str">
        <f t="shared" si="119"/>
        <v/>
      </c>
      <c r="R1885" s="163" t="e">
        <f t="shared" si="116"/>
        <v>#VALUE!</v>
      </c>
      <c r="S1885" s="163" t="e">
        <f t="shared" si="117"/>
        <v>#VALUE!</v>
      </c>
      <c r="T1885" s="163" t="e">
        <f>INDEX(Controle!O:O,MATCH('Banco de Dados'!A1885,Controle!M:M,0))*E1885/100</f>
        <v>#N/A</v>
      </c>
    </row>
    <row r="1886" spans="1:20" hidden="1" x14ac:dyDescent="0.2">
      <c r="A1886" s="158">
        <f>BD_TS!A1885</f>
        <v>0</v>
      </c>
      <c r="B1886" s="158" t="str">
        <f>SUBSTITUTE(SUBSTITUTE(BD_TS!D1885," ",""),"-","/")</f>
        <v/>
      </c>
      <c r="C1886" s="158">
        <f>BD_TS!E1885</f>
        <v>0</v>
      </c>
      <c r="D1886" s="159">
        <f>BD_TS!F1885</f>
        <v>0</v>
      </c>
      <c r="E1886" s="160">
        <f>BD_TS!B1885</f>
        <v>0</v>
      </c>
      <c r="F1886" s="161">
        <f>BD_TS!C1885</f>
        <v>0</v>
      </c>
      <c r="G1886" s="187">
        <f>BD_TS!H1885</f>
        <v>0</v>
      </c>
      <c r="H1886" s="158" t="str">
        <f>IF($A1886=0,"",IFERROR(INDEX(BD_Gestão!A:A,MATCH('Banco de Dados'!$B1886,BD_Gestão!$B:$B,0)),"erro"))</f>
        <v/>
      </c>
      <c r="I1886" s="162" t="str">
        <f>IF($A1886=0,"",IFERROR(INDEX(BD_Gestão!E:E,MATCH('Banco de Dados'!$B1886,BD_Gestão!$B:$B,0)),"erro"))</f>
        <v/>
      </c>
      <c r="J1886" s="186" t="str">
        <f>IF($A1886=0,"",IFERROR(INDEX(BD_Gestão!B:B,MATCH('Banco de Dados'!$B1886,BD_Gestão!$B:$B,0)),"erro"))</f>
        <v/>
      </c>
      <c r="K1886" s="158" t="str">
        <f>IF($A1886=0,"",IFERROR(INDEX(BD_Gestão!C:C,MATCH('Banco de Dados'!$B1886,BD_Gestão!$B:$B,0)),"erro"))</f>
        <v/>
      </c>
      <c r="L1886" s="158" t="str">
        <f>IF($A1886=0,"",IFERROR(INDEX(BD_Gestão!H:H,MATCH('Banco de Dados'!$B1886,BD_Gestão!$B:$B,0)),"erro"))</f>
        <v/>
      </c>
      <c r="M1886" s="161" t="str">
        <f>IF($A1886=0,"",IFERROR(INDEX(BD_Gestão!F:F,MATCH('Banco de Dados'!$B1886,BD_Gestão!$B:$B,0)),"erro"))</f>
        <v/>
      </c>
      <c r="N1886" s="161" t="str">
        <f>IF($A1886=0,"",IFERROR(INDEX(BD_Gestão!J:J,MATCH('Banco de Dados'!$B1886,BD_Gestão!$B:$B,0)),"erro"))</f>
        <v/>
      </c>
      <c r="O1886" s="164" t="str">
        <f>IF($A1886=0,"",IFERROR(INDEX(BD_Gestão!K:K,MATCH('Banco de Dados'!$B1886,BD_Gestão!$B:$B,0)),"erro"))</f>
        <v/>
      </c>
      <c r="P1886" s="169" t="str">
        <f t="shared" si="118"/>
        <v/>
      </c>
      <c r="Q1886" s="170" t="str">
        <f t="shared" si="119"/>
        <v/>
      </c>
      <c r="R1886" s="163" t="e">
        <f t="shared" si="116"/>
        <v>#VALUE!</v>
      </c>
      <c r="S1886" s="163" t="e">
        <f t="shared" si="117"/>
        <v>#VALUE!</v>
      </c>
      <c r="T1886" s="163" t="e">
        <f>INDEX(Controle!O:O,MATCH('Banco de Dados'!A1886,Controle!M:M,0))*E1886/100</f>
        <v>#N/A</v>
      </c>
    </row>
    <row r="1887" spans="1:20" hidden="1" x14ac:dyDescent="0.2">
      <c r="A1887" s="158">
        <f>BD_TS!A1886</f>
        <v>0</v>
      </c>
      <c r="B1887" s="158" t="str">
        <f>SUBSTITUTE(SUBSTITUTE(BD_TS!D1886," ",""),"-","/")</f>
        <v/>
      </c>
      <c r="C1887" s="158">
        <f>BD_TS!E1886</f>
        <v>0</v>
      </c>
      <c r="D1887" s="159">
        <f>BD_TS!F1886</f>
        <v>0</v>
      </c>
      <c r="E1887" s="160">
        <f>BD_TS!B1886</f>
        <v>0</v>
      </c>
      <c r="F1887" s="161">
        <f>BD_TS!C1886</f>
        <v>0</v>
      </c>
      <c r="G1887" s="187">
        <f>BD_TS!H1886</f>
        <v>0</v>
      </c>
      <c r="H1887" s="158" t="str">
        <f>IF($A1887=0,"",IFERROR(INDEX(BD_Gestão!A:A,MATCH('Banco de Dados'!$B1887,BD_Gestão!$B:$B,0)),"erro"))</f>
        <v/>
      </c>
      <c r="I1887" s="162" t="str">
        <f>IF($A1887=0,"",IFERROR(INDEX(BD_Gestão!E:E,MATCH('Banco de Dados'!$B1887,BD_Gestão!$B:$B,0)),"erro"))</f>
        <v/>
      </c>
      <c r="J1887" s="186" t="str">
        <f>IF($A1887=0,"",IFERROR(INDEX(BD_Gestão!B:B,MATCH('Banco de Dados'!$B1887,BD_Gestão!$B:$B,0)),"erro"))</f>
        <v/>
      </c>
      <c r="K1887" s="158" t="str">
        <f>IF($A1887=0,"",IFERROR(INDEX(BD_Gestão!C:C,MATCH('Banco de Dados'!$B1887,BD_Gestão!$B:$B,0)),"erro"))</f>
        <v/>
      </c>
      <c r="L1887" s="158" t="str">
        <f>IF($A1887=0,"",IFERROR(INDEX(BD_Gestão!H:H,MATCH('Banco de Dados'!$B1887,BD_Gestão!$B:$B,0)),"erro"))</f>
        <v/>
      </c>
      <c r="M1887" s="161" t="str">
        <f>IF($A1887=0,"",IFERROR(INDEX(BD_Gestão!F:F,MATCH('Banco de Dados'!$B1887,BD_Gestão!$B:$B,0)),"erro"))</f>
        <v/>
      </c>
      <c r="N1887" s="161" t="str">
        <f>IF($A1887=0,"",IFERROR(INDEX(BD_Gestão!J:J,MATCH('Banco de Dados'!$B1887,BD_Gestão!$B:$B,0)),"erro"))</f>
        <v/>
      </c>
      <c r="O1887" s="164" t="str">
        <f>IF($A1887=0,"",IFERROR(INDEX(BD_Gestão!K:K,MATCH('Banco de Dados'!$B1887,BD_Gestão!$B:$B,0)),"erro"))</f>
        <v/>
      </c>
      <c r="P1887" s="169" t="str">
        <f t="shared" si="118"/>
        <v/>
      </c>
      <c r="Q1887" s="170" t="str">
        <f t="shared" si="119"/>
        <v/>
      </c>
      <c r="R1887" s="163" t="e">
        <f t="shared" si="116"/>
        <v>#VALUE!</v>
      </c>
      <c r="S1887" s="163" t="e">
        <f t="shared" si="117"/>
        <v>#VALUE!</v>
      </c>
      <c r="T1887" s="163" t="e">
        <f>INDEX(Controle!O:O,MATCH('Banco de Dados'!A1887,Controle!M:M,0))*E1887/100</f>
        <v>#N/A</v>
      </c>
    </row>
    <row r="1888" spans="1:20" hidden="1" x14ac:dyDescent="0.2">
      <c r="A1888" s="158">
        <f>BD_TS!A1887</f>
        <v>0</v>
      </c>
      <c r="B1888" s="158" t="str">
        <f>SUBSTITUTE(SUBSTITUTE(BD_TS!D1887," ",""),"-","/")</f>
        <v/>
      </c>
      <c r="C1888" s="158">
        <f>BD_TS!E1887</f>
        <v>0</v>
      </c>
      <c r="D1888" s="159">
        <f>BD_TS!F1887</f>
        <v>0</v>
      </c>
      <c r="E1888" s="160">
        <f>BD_TS!B1887</f>
        <v>0</v>
      </c>
      <c r="F1888" s="161">
        <f>BD_TS!C1887</f>
        <v>0</v>
      </c>
      <c r="G1888" s="187">
        <f>BD_TS!H1887</f>
        <v>0</v>
      </c>
      <c r="H1888" s="158" t="str">
        <f>IF($A1888=0,"",IFERROR(INDEX(BD_Gestão!A:A,MATCH('Banco de Dados'!$B1888,BD_Gestão!$B:$B,0)),"erro"))</f>
        <v/>
      </c>
      <c r="I1888" s="162" t="str">
        <f>IF($A1888=0,"",IFERROR(INDEX(BD_Gestão!E:E,MATCH('Banco de Dados'!$B1888,BD_Gestão!$B:$B,0)),"erro"))</f>
        <v/>
      </c>
      <c r="J1888" s="186" t="str">
        <f>IF($A1888=0,"",IFERROR(INDEX(BD_Gestão!B:B,MATCH('Banco de Dados'!$B1888,BD_Gestão!$B:$B,0)),"erro"))</f>
        <v/>
      </c>
      <c r="K1888" s="158" t="str">
        <f>IF($A1888=0,"",IFERROR(INDEX(BD_Gestão!C:C,MATCH('Banco de Dados'!$B1888,BD_Gestão!$B:$B,0)),"erro"))</f>
        <v/>
      </c>
      <c r="L1888" s="158" t="str">
        <f>IF($A1888=0,"",IFERROR(INDEX(BD_Gestão!H:H,MATCH('Banco de Dados'!$B1888,BD_Gestão!$B:$B,0)),"erro"))</f>
        <v/>
      </c>
      <c r="M1888" s="161" t="str">
        <f>IF($A1888=0,"",IFERROR(INDEX(BD_Gestão!F:F,MATCH('Banco de Dados'!$B1888,BD_Gestão!$B:$B,0)),"erro"))</f>
        <v/>
      </c>
      <c r="N1888" s="161" t="str">
        <f>IF($A1888=0,"",IFERROR(INDEX(BD_Gestão!J:J,MATCH('Banco de Dados'!$B1888,BD_Gestão!$B:$B,0)),"erro"))</f>
        <v/>
      </c>
      <c r="O1888" s="164" t="str">
        <f>IF($A1888=0,"",IFERROR(INDEX(BD_Gestão!K:K,MATCH('Banco de Dados'!$B1888,BD_Gestão!$B:$B,0)),"erro"))</f>
        <v/>
      </c>
      <c r="P1888" s="169" t="str">
        <f t="shared" si="118"/>
        <v/>
      </c>
      <c r="Q1888" s="170" t="str">
        <f t="shared" si="119"/>
        <v/>
      </c>
      <c r="R1888" s="163" t="e">
        <f t="shared" si="116"/>
        <v>#VALUE!</v>
      </c>
      <c r="S1888" s="163" t="e">
        <f t="shared" si="117"/>
        <v>#VALUE!</v>
      </c>
      <c r="T1888" s="163" t="e">
        <f>INDEX(Controle!O:O,MATCH('Banco de Dados'!A1888,Controle!M:M,0))*E1888/100</f>
        <v>#N/A</v>
      </c>
    </row>
    <row r="1889" spans="1:20" hidden="1" x14ac:dyDescent="0.2">
      <c r="A1889" s="158">
        <f>BD_TS!A1888</f>
        <v>0</v>
      </c>
      <c r="B1889" s="158" t="str">
        <f>SUBSTITUTE(SUBSTITUTE(BD_TS!D1888," ",""),"-","/")</f>
        <v/>
      </c>
      <c r="C1889" s="158">
        <f>BD_TS!E1888</f>
        <v>0</v>
      </c>
      <c r="D1889" s="159">
        <f>BD_TS!F1888</f>
        <v>0</v>
      </c>
      <c r="E1889" s="160">
        <f>BD_TS!B1888</f>
        <v>0</v>
      </c>
      <c r="F1889" s="161">
        <f>BD_TS!C1888</f>
        <v>0</v>
      </c>
      <c r="G1889" s="187">
        <f>BD_TS!H1888</f>
        <v>0</v>
      </c>
      <c r="H1889" s="158" t="str">
        <f>IF($A1889=0,"",IFERROR(INDEX(BD_Gestão!A:A,MATCH('Banco de Dados'!$B1889,BD_Gestão!$B:$B,0)),"erro"))</f>
        <v/>
      </c>
      <c r="I1889" s="162" t="str">
        <f>IF($A1889=0,"",IFERROR(INDEX(BD_Gestão!E:E,MATCH('Banco de Dados'!$B1889,BD_Gestão!$B:$B,0)),"erro"))</f>
        <v/>
      </c>
      <c r="J1889" s="186" t="str">
        <f>IF($A1889=0,"",IFERROR(INDEX(BD_Gestão!B:B,MATCH('Banco de Dados'!$B1889,BD_Gestão!$B:$B,0)),"erro"))</f>
        <v/>
      </c>
      <c r="K1889" s="158" t="str">
        <f>IF($A1889=0,"",IFERROR(INDEX(BD_Gestão!C:C,MATCH('Banco de Dados'!$B1889,BD_Gestão!$B:$B,0)),"erro"))</f>
        <v/>
      </c>
      <c r="L1889" s="158" t="str">
        <f>IF($A1889=0,"",IFERROR(INDEX(BD_Gestão!H:H,MATCH('Banco de Dados'!$B1889,BD_Gestão!$B:$B,0)),"erro"))</f>
        <v/>
      </c>
      <c r="M1889" s="161" t="str">
        <f>IF($A1889=0,"",IFERROR(INDEX(BD_Gestão!F:F,MATCH('Banco de Dados'!$B1889,BD_Gestão!$B:$B,0)),"erro"))</f>
        <v/>
      </c>
      <c r="N1889" s="161" t="str">
        <f>IF($A1889=0,"",IFERROR(INDEX(BD_Gestão!J:J,MATCH('Banco de Dados'!$B1889,BD_Gestão!$B:$B,0)),"erro"))</f>
        <v/>
      </c>
      <c r="O1889" s="164" t="str">
        <f>IF($A1889=0,"",IFERROR(INDEX(BD_Gestão!K:K,MATCH('Banco de Dados'!$B1889,BD_Gestão!$B:$B,0)),"erro"))</f>
        <v/>
      </c>
      <c r="P1889" s="169" t="str">
        <f t="shared" si="118"/>
        <v/>
      </c>
      <c r="Q1889" s="170" t="str">
        <f t="shared" si="119"/>
        <v/>
      </c>
      <c r="R1889" s="163" t="e">
        <f t="shared" si="116"/>
        <v>#VALUE!</v>
      </c>
      <c r="S1889" s="163" t="e">
        <f t="shared" si="117"/>
        <v>#VALUE!</v>
      </c>
      <c r="T1889" s="163" t="e">
        <f>INDEX(Controle!O:O,MATCH('Banco de Dados'!A1889,Controle!M:M,0))*E1889/100</f>
        <v>#N/A</v>
      </c>
    </row>
    <row r="1890" spans="1:20" hidden="1" x14ac:dyDescent="0.2">
      <c r="A1890" s="158">
        <f>BD_TS!A1889</f>
        <v>0</v>
      </c>
      <c r="B1890" s="158" t="str">
        <f>SUBSTITUTE(SUBSTITUTE(BD_TS!D1889," ",""),"-","/")</f>
        <v/>
      </c>
      <c r="C1890" s="158">
        <f>BD_TS!E1889</f>
        <v>0</v>
      </c>
      <c r="D1890" s="159">
        <f>BD_TS!F1889</f>
        <v>0</v>
      </c>
      <c r="E1890" s="160">
        <f>BD_TS!B1889</f>
        <v>0</v>
      </c>
      <c r="F1890" s="161">
        <f>BD_TS!C1889</f>
        <v>0</v>
      </c>
      <c r="G1890" s="187">
        <f>BD_TS!H1889</f>
        <v>0</v>
      </c>
      <c r="H1890" s="158" t="str">
        <f>IF($A1890=0,"",IFERROR(INDEX(BD_Gestão!A:A,MATCH('Banco de Dados'!$B1890,BD_Gestão!$B:$B,0)),"erro"))</f>
        <v/>
      </c>
      <c r="I1890" s="162" t="str">
        <f>IF($A1890=0,"",IFERROR(INDEX(BD_Gestão!E:E,MATCH('Banco de Dados'!$B1890,BD_Gestão!$B:$B,0)),"erro"))</f>
        <v/>
      </c>
      <c r="J1890" s="186" t="str">
        <f>IF($A1890=0,"",IFERROR(INDEX(BD_Gestão!B:B,MATCH('Banco de Dados'!$B1890,BD_Gestão!$B:$B,0)),"erro"))</f>
        <v/>
      </c>
      <c r="K1890" s="158" t="str">
        <f>IF($A1890=0,"",IFERROR(INDEX(BD_Gestão!C:C,MATCH('Banco de Dados'!$B1890,BD_Gestão!$B:$B,0)),"erro"))</f>
        <v/>
      </c>
      <c r="L1890" s="158" t="str">
        <f>IF($A1890=0,"",IFERROR(INDEX(BD_Gestão!H:H,MATCH('Banco de Dados'!$B1890,BD_Gestão!$B:$B,0)),"erro"))</f>
        <v/>
      </c>
      <c r="M1890" s="161" t="str">
        <f>IF($A1890=0,"",IFERROR(INDEX(BD_Gestão!F:F,MATCH('Banco de Dados'!$B1890,BD_Gestão!$B:$B,0)),"erro"))</f>
        <v/>
      </c>
      <c r="N1890" s="161" t="str">
        <f>IF($A1890=0,"",IFERROR(INDEX(BD_Gestão!J:J,MATCH('Banco de Dados'!$B1890,BD_Gestão!$B:$B,0)),"erro"))</f>
        <v/>
      </c>
      <c r="O1890" s="164" t="str">
        <f>IF($A1890=0,"",IFERROR(INDEX(BD_Gestão!K:K,MATCH('Banco de Dados'!$B1890,BD_Gestão!$B:$B,0)),"erro"))</f>
        <v/>
      </c>
      <c r="P1890" s="169" t="str">
        <f t="shared" si="118"/>
        <v/>
      </c>
      <c r="Q1890" s="170" t="str">
        <f t="shared" si="119"/>
        <v/>
      </c>
      <c r="R1890" s="163" t="e">
        <f t="shared" si="116"/>
        <v>#VALUE!</v>
      </c>
      <c r="S1890" s="163" t="e">
        <f t="shared" si="117"/>
        <v>#VALUE!</v>
      </c>
      <c r="T1890" s="163" t="e">
        <f>INDEX(Controle!O:O,MATCH('Banco de Dados'!A1890,Controle!M:M,0))*E1890/100</f>
        <v>#N/A</v>
      </c>
    </row>
    <row r="1891" spans="1:20" hidden="1" x14ac:dyDescent="0.2">
      <c r="A1891" s="158">
        <f>BD_TS!A1890</f>
        <v>0</v>
      </c>
      <c r="B1891" s="158" t="str">
        <f>SUBSTITUTE(SUBSTITUTE(BD_TS!D1890," ",""),"-","/")</f>
        <v/>
      </c>
      <c r="C1891" s="158">
        <f>BD_TS!E1890</f>
        <v>0</v>
      </c>
      <c r="D1891" s="159">
        <f>BD_TS!F1890</f>
        <v>0</v>
      </c>
      <c r="E1891" s="160">
        <f>BD_TS!B1890</f>
        <v>0</v>
      </c>
      <c r="F1891" s="161">
        <f>BD_TS!C1890</f>
        <v>0</v>
      </c>
      <c r="G1891" s="187">
        <f>BD_TS!H1890</f>
        <v>0</v>
      </c>
      <c r="H1891" s="158" t="str">
        <f>IF($A1891=0,"",IFERROR(INDEX(BD_Gestão!A:A,MATCH('Banco de Dados'!$B1891,BD_Gestão!$B:$B,0)),"erro"))</f>
        <v/>
      </c>
      <c r="I1891" s="162" t="str">
        <f>IF($A1891=0,"",IFERROR(INDEX(BD_Gestão!E:E,MATCH('Banco de Dados'!$B1891,BD_Gestão!$B:$B,0)),"erro"))</f>
        <v/>
      </c>
      <c r="J1891" s="186" t="str">
        <f>IF($A1891=0,"",IFERROR(INDEX(BD_Gestão!B:B,MATCH('Banco de Dados'!$B1891,BD_Gestão!$B:$B,0)),"erro"))</f>
        <v/>
      </c>
      <c r="K1891" s="158" t="str">
        <f>IF($A1891=0,"",IFERROR(INDEX(BD_Gestão!C:C,MATCH('Banco de Dados'!$B1891,BD_Gestão!$B:$B,0)),"erro"))</f>
        <v/>
      </c>
      <c r="L1891" s="158" t="str">
        <f>IF($A1891=0,"",IFERROR(INDEX(BD_Gestão!H:H,MATCH('Banco de Dados'!$B1891,BD_Gestão!$B:$B,0)),"erro"))</f>
        <v/>
      </c>
      <c r="M1891" s="161" t="str">
        <f>IF($A1891=0,"",IFERROR(INDEX(BD_Gestão!F:F,MATCH('Banco de Dados'!$B1891,BD_Gestão!$B:$B,0)),"erro"))</f>
        <v/>
      </c>
      <c r="N1891" s="161" t="str">
        <f>IF($A1891=0,"",IFERROR(INDEX(BD_Gestão!J:J,MATCH('Banco de Dados'!$B1891,BD_Gestão!$B:$B,0)),"erro"))</f>
        <v/>
      </c>
      <c r="O1891" s="164" t="str">
        <f>IF($A1891=0,"",IFERROR(INDEX(BD_Gestão!K:K,MATCH('Banco de Dados'!$B1891,BD_Gestão!$B:$B,0)),"erro"))</f>
        <v/>
      </c>
      <c r="P1891" s="169" t="str">
        <f t="shared" si="118"/>
        <v/>
      </c>
      <c r="Q1891" s="170" t="str">
        <f t="shared" si="119"/>
        <v/>
      </c>
      <c r="R1891" s="163" t="e">
        <f t="shared" si="116"/>
        <v>#VALUE!</v>
      </c>
      <c r="S1891" s="163" t="e">
        <f t="shared" si="117"/>
        <v>#VALUE!</v>
      </c>
      <c r="T1891" s="163" t="e">
        <f>INDEX(Controle!O:O,MATCH('Banco de Dados'!A1891,Controle!M:M,0))*E1891/100</f>
        <v>#N/A</v>
      </c>
    </row>
    <row r="1892" spans="1:20" hidden="1" x14ac:dyDescent="0.2">
      <c r="A1892" s="158">
        <f>BD_TS!A1891</f>
        <v>0</v>
      </c>
      <c r="B1892" s="158" t="str">
        <f>SUBSTITUTE(SUBSTITUTE(BD_TS!D1891," ",""),"-","/")</f>
        <v/>
      </c>
      <c r="C1892" s="158">
        <f>BD_TS!E1891</f>
        <v>0</v>
      </c>
      <c r="D1892" s="159">
        <f>BD_TS!F1891</f>
        <v>0</v>
      </c>
      <c r="E1892" s="160">
        <f>BD_TS!B1891</f>
        <v>0</v>
      </c>
      <c r="F1892" s="161">
        <f>BD_TS!C1891</f>
        <v>0</v>
      </c>
      <c r="G1892" s="187">
        <f>BD_TS!H1891</f>
        <v>0</v>
      </c>
      <c r="H1892" s="158" t="str">
        <f>IF($A1892=0,"",IFERROR(INDEX(BD_Gestão!A:A,MATCH('Banco de Dados'!$B1892,BD_Gestão!$B:$B,0)),"erro"))</f>
        <v/>
      </c>
      <c r="I1892" s="162" t="str">
        <f>IF($A1892=0,"",IFERROR(INDEX(BD_Gestão!E:E,MATCH('Banco de Dados'!$B1892,BD_Gestão!$B:$B,0)),"erro"))</f>
        <v/>
      </c>
      <c r="J1892" s="186" t="str">
        <f>IF($A1892=0,"",IFERROR(INDEX(BD_Gestão!B:B,MATCH('Banco de Dados'!$B1892,BD_Gestão!$B:$B,0)),"erro"))</f>
        <v/>
      </c>
      <c r="K1892" s="158" t="str">
        <f>IF($A1892=0,"",IFERROR(INDEX(BD_Gestão!C:C,MATCH('Banco de Dados'!$B1892,BD_Gestão!$B:$B,0)),"erro"))</f>
        <v/>
      </c>
      <c r="L1892" s="158" t="str">
        <f>IF($A1892=0,"",IFERROR(INDEX(BD_Gestão!H:H,MATCH('Banco de Dados'!$B1892,BD_Gestão!$B:$B,0)),"erro"))</f>
        <v/>
      </c>
      <c r="M1892" s="161" t="str">
        <f>IF($A1892=0,"",IFERROR(INDEX(BD_Gestão!F:F,MATCH('Banco de Dados'!$B1892,BD_Gestão!$B:$B,0)),"erro"))</f>
        <v/>
      </c>
      <c r="N1892" s="161" t="str">
        <f>IF($A1892=0,"",IFERROR(INDEX(BD_Gestão!J:J,MATCH('Banco de Dados'!$B1892,BD_Gestão!$B:$B,0)),"erro"))</f>
        <v/>
      </c>
      <c r="O1892" s="164" t="str">
        <f>IF($A1892=0,"",IFERROR(INDEX(BD_Gestão!K:K,MATCH('Banco de Dados'!$B1892,BD_Gestão!$B:$B,0)),"erro"))</f>
        <v/>
      </c>
      <c r="P1892" s="169" t="str">
        <f t="shared" si="118"/>
        <v/>
      </c>
      <c r="Q1892" s="170" t="str">
        <f t="shared" si="119"/>
        <v/>
      </c>
      <c r="R1892" s="163" t="e">
        <f t="shared" si="116"/>
        <v>#VALUE!</v>
      </c>
      <c r="S1892" s="163" t="e">
        <f t="shared" si="117"/>
        <v>#VALUE!</v>
      </c>
      <c r="T1892" s="163" t="e">
        <f>INDEX(Controle!O:O,MATCH('Banco de Dados'!A1892,Controle!M:M,0))*E1892/100</f>
        <v>#N/A</v>
      </c>
    </row>
    <row r="1893" spans="1:20" hidden="1" x14ac:dyDescent="0.2">
      <c r="A1893" s="158">
        <f>BD_TS!A1892</f>
        <v>0</v>
      </c>
      <c r="B1893" s="158" t="str">
        <f>SUBSTITUTE(SUBSTITUTE(BD_TS!D1892," ",""),"-","/")</f>
        <v/>
      </c>
      <c r="C1893" s="158">
        <f>BD_TS!E1892</f>
        <v>0</v>
      </c>
      <c r="D1893" s="159">
        <f>BD_TS!F1892</f>
        <v>0</v>
      </c>
      <c r="E1893" s="160">
        <f>BD_TS!B1892</f>
        <v>0</v>
      </c>
      <c r="F1893" s="161">
        <f>BD_TS!C1892</f>
        <v>0</v>
      </c>
      <c r="G1893" s="187">
        <f>BD_TS!H1892</f>
        <v>0</v>
      </c>
      <c r="H1893" s="158" t="str">
        <f>IF($A1893=0,"",IFERROR(INDEX(BD_Gestão!A:A,MATCH('Banco de Dados'!$B1893,BD_Gestão!$B:$B,0)),"erro"))</f>
        <v/>
      </c>
      <c r="I1893" s="162" t="str">
        <f>IF($A1893=0,"",IFERROR(INDEX(BD_Gestão!E:E,MATCH('Banco de Dados'!$B1893,BD_Gestão!$B:$B,0)),"erro"))</f>
        <v/>
      </c>
      <c r="J1893" s="186" t="str">
        <f>IF($A1893=0,"",IFERROR(INDEX(BD_Gestão!B:B,MATCH('Banco de Dados'!$B1893,BD_Gestão!$B:$B,0)),"erro"))</f>
        <v/>
      </c>
      <c r="K1893" s="158" t="str">
        <f>IF($A1893=0,"",IFERROR(INDEX(BD_Gestão!C:C,MATCH('Banco de Dados'!$B1893,BD_Gestão!$B:$B,0)),"erro"))</f>
        <v/>
      </c>
      <c r="L1893" s="158" t="str">
        <f>IF($A1893=0,"",IFERROR(INDEX(BD_Gestão!H:H,MATCH('Banco de Dados'!$B1893,BD_Gestão!$B:$B,0)),"erro"))</f>
        <v/>
      </c>
      <c r="M1893" s="161" t="str">
        <f>IF($A1893=0,"",IFERROR(INDEX(BD_Gestão!F:F,MATCH('Banco de Dados'!$B1893,BD_Gestão!$B:$B,0)),"erro"))</f>
        <v/>
      </c>
      <c r="N1893" s="161" t="str">
        <f>IF($A1893=0,"",IFERROR(INDEX(BD_Gestão!J:J,MATCH('Banco de Dados'!$B1893,BD_Gestão!$B:$B,0)),"erro"))</f>
        <v/>
      </c>
      <c r="O1893" s="164" t="str">
        <f>IF($A1893=0,"",IFERROR(INDEX(BD_Gestão!K:K,MATCH('Banco de Dados'!$B1893,BD_Gestão!$B:$B,0)),"erro"))</f>
        <v/>
      </c>
      <c r="P1893" s="169" t="str">
        <f t="shared" si="118"/>
        <v/>
      </c>
      <c r="Q1893" s="170" t="str">
        <f t="shared" si="119"/>
        <v/>
      </c>
      <c r="R1893" s="163" t="e">
        <f t="shared" si="116"/>
        <v>#VALUE!</v>
      </c>
      <c r="S1893" s="163" t="e">
        <f t="shared" si="117"/>
        <v>#VALUE!</v>
      </c>
      <c r="T1893" s="163" t="e">
        <f>INDEX(Controle!O:O,MATCH('Banco de Dados'!A1893,Controle!M:M,0))*E1893/100</f>
        <v>#N/A</v>
      </c>
    </row>
    <row r="1894" spans="1:20" hidden="1" x14ac:dyDescent="0.2">
      <c r="A1894" s="158">
        <f>BD_TS!A1893</f>
        <v>0</v>
      </c>
      <c r="B1894" s="158" t="str">
        <f>SUBSTITUTE(SUBSTITUTE(BD_TS!D1893," ",""),"-","/")</f>
        <v/>
      </c>
      <c r="C1894" s="158">
        <f>BD_TS!E1893</f>
        <v>0</v>
      </c>
      <c r="D1894" s="159">
        <f>BD_TS!F1893</f>
        <v>0</v>
      </c>
      <c r="E1894" s="160">
        <f>BD_TS!B1893</f>
        <v>0</v>
      </c>
      <c r="F1894" s="161">
        <f>BD_TS!C1893</f>
        <v>0</v>
      </c>
      <c r="G1894" s="187">
        <f>BD_TS!H1893</f>
        <v>0</v>
      </c>
      <c r="H1894" s="158" t="str">
        <f>IF($A1894=0,"",IFERROR(INDEX(BD_Gestão!A:A,MATCH('Banco de Dados'!$B1894,BD_Gestão!$B:$B,0)),"erro"))</f>
        <v/>
      </c>
      <c r="I1894" s="162" t="str">
        <f>IF($A1894=0,"",IFERROR(INDEX(BD_Gestão!E:E,MATCH('Banco de Dados'!$B1894,BD_Gestão!$B:$B,0)),"erro"))</f>
        <v/>
      </c>
      <c r="J1894" s="186" t="str">
        <f>IF($A1894=0,"",IFERROR(INDEX(BD_Gestão!B:B,MATCH('Banco de Dados'!$B1894,BD_Gestão!$B:$B,0)),"erro"))</f>
        <v/>
      </c>
      <c r="K1894" s="158" t="str">
        <f>IF($A1894=0,"",IFERROR(INDEX(BD_Gestão!C:C,MATCH('Banco de Dados'!$B1894,BD_Gestão!$B:$B,0)),"erro"))</f>
        <v/>
      </c>
      <c r="L1894" s="158" t="str">
        <f>IF($A1894=0,"",IFERROR(INDEX(BD_Gestão!H:H,MATCH('Banco de Dados'!$B1894,BD_Gestão!$B:$B,0)),"erro"))</f>
        <v/>
      </c>
      <c r="M1894" s="161" t="str">
        <f>IF($A1894=0,"",IFERROR(INDEX(BD_Gestão!F:F,MATCH('Banco de Dados'!$B1894,BD_Gestão!$B:$B,0)),"erro"))</f>
        <v/>
      </c>
      <c r="N1894" s="161" t="str">
        <f>IF($A1894=0,"",IFERROR(INDEX(BD_Gestão!J:J,MATCH('Banco de Dados'!$B1894,BD_Gestão!$B:$B,0)),"erro"))</f>
        <v/>
      </c>
      <c r="O1894" s="164" t="str">
        <f>IF($A1894=0,"",IFERROR(INDEX(BD_Gestão!K:K,MATCH('Banco de Dados'!$B1894,BD_Gestão!$B:$B,0)),"erro"))</f>
        <v/>
      </c>
      <c r="P1894" s="169" t="str">
        <f t="shared" si="118"/>
        <v/>
      </c>
      <c r="Q1894" s="170" t="str">
        <f t="shared" si="119"/>
        <v/>
      </c>
      <c r="R1894" s="163" t="e">
        <f t="shared" si="116"/>
        <v>#VALUE!</v>
      </c>
      <c r="S1894" s="163" t="e">
        <f t="shared" si="117"/>
        <v>#VALUE!</v>
      </c>
      <c r="T1894" s="163" t="e">
        <f>INDEX(Controle!O:O,MATCH('Banco de Dados'!A1894,Controle!M:M,0))*E1894/100</f>
        <v>#N/A</v>
      </c>
    </row>
    <row r="1895" spans="1:20" hidden="1" x14ac:dyDescent="0.2">
      <c r="A1895" s="158">
        <f>BD_TS!A1894</f>
        <v>0</v>
      </c>
      <c r="B1895" s="158" t="str">
        <f>SUBSTITUTE(SUBSTITUTE(BD_TS!D1894," ",""),"-","/")</f>
        <v/>
      </c>
      <c r="C1895" s="158">
        <f>BD_TS!E1894</f>
        <v>0</v>
      </c>
      <c r="D1895" s="159">
        <f>BD_TS!F1894</f>
        <v>0</v>
      </c>
      <c r="E1895" s="160">
        <f>BD_TS!B1894</f>
        <v>0</v>
      </c>
      <c r="F1895" s="161">
        <f>BD_TS!C1894</f>
        <v>0</v>
      </c>
      <c r="G1895" s="187">
        <f>BD_TS!H1894</f>
        <v>0</v>
      </c>
      <c r="H1895" s="158" t="str">
        <f>IF($A1895=0,"",IFERROR(INDEX(BD_Gestão!A:A,MATCH('Banco de Dados'!$B1895,BD_Gestão!$B:$B,0)),"erro"))</f>
        <v/>
      </c>
      <c r="I1895" s="162" t="str">
        <f>IF($A1895=0,"",IFERROR(INDEX(BD_Gestão!E:E,MATCH('Banco de Dados'!$B1895,BD_Gestão!$B:$B,0)),"erro"))</f>
        <v/>
      </c>
      <c r="J1895" s="186" t="str">
        <f>IF($A1895=0,"",IFERROR(INDEX(BD_Gestão!B:B,MATCH('Banco de Dados'!$B1895,BD_Gestão!$B:$B,0)),"erro"))</f>
        <v/>
      </c>
      <c r="K1895" s="158" t="str">
        <f>IF($A1895=0,"",IFERROR(INDEX(BD_Gestão!C:C,MATCH('Banco de Dados'!$B1895,BD_Gestão!$B:$B,0)),"erro"))</f>
        <v/>
      </c>
      <c r="L1895" s="158" t="str">
        <f>IF($A1895=0,"",IFERROR(INDEX(BD_Gestão!H:H,MATCH('Banco de Dados'!$B1895,BD_Gestão!$B:$B,0)),"erro"))</f>
        <v/>
      </c>
      <c r="M1895" s="161" t="str">
        <f>IF($A1895=0,"",IFERROR(INDEX(BD_Gestão!F:F,MATCH('Banco de Dados'!$B1895,BD_Gestão!$B:$B,0)),"erro"))</f>
        <v/>
      </c>
      <c r="N1895" s="161" t="str">
        <f>IF($A1895=0,"",IFERROR(INDEX(BD_Gestão!J:J,MATCH('Banco de Dados'!$B1895,BD_Gestão!$B:$B,0)),"erro"))</f>
        <v/>
      </c>
      <c r="O1895" s="164" t="str">
        <f>IF($A1895=0,"",IFERROR(INDEX(BD_Gestão!K:K,MATCH('Banco de Dados'!$B1895,BD_Gestão!$B:$B,0)),"erro"))</f>
        <v/>
      </c>
      <c r="P1895" s="169" t="str">
        <f t="shared" si="118"/>
        <v/>
      </c>
      <c r="Q1895" s="170" t="str">
        <f t="shared" si="119"/>
        <v/>
      </c>
      <c r="R1895" s="163" t="e">
        <f t="shared" si="116"/>
        <v>#VALUE!</v>
      </c>
      <c r="S1895" s="163" t="e">
        <f t="shared" si="117"/>
        <v>#VALUE!</v>
      </c>
      <c r="T1895" s="163" t="e">
        <f>INDEX(Controle!O:O,MATCH('Banco de Dados'!A1895,Controle!M:M,0))*E1895/100</f>
        <v>#N/A</v>
      </c>
    </row>
    <row r="1896" spans="1:20" hidden="1" x14ac:dyDescent="0.2">
      <c r="A1896" s="158">
        <f>BD_TS!A1895</f>
        <v>0</v>
      </c>
      <c r="B1896" s="158" t="str">
        <f>SUBSTITUTE(SUBSTITUTE(BD_TS!D1895," ",""),"-","/")</f>
        <v/>
      </c>
      <c r="C1896" s="158">
        <f>BD_TS!E1895</f>
        <v>0</v>
      </c>
      <c r="D1896" s="159">
        <f>BD_TS!F1895</f>
        <v>0</v>
      </c>
      <c r="E1896" s="160">
        <f>BD_TS!B1895</f>
        <v>0</v>
      </c>
      <c r="F1896" s="161">
        <f>BD_TS!C1895</f>
        <v>0</v>
      </c>
      <c r="G1896" s="187">
        <f>BD_TS!H1895</f>
        <v>0</v>
      </c>
      <c r="H1896" s="158" t="str">
        <f>IF($A1896=0,"",IFERROR(INDEX(BD_Gestão!A:A,MATCH('Banco de Dados'!$B1896,BD_Gestão!$B:$B,0)),"erro"))</f>
        <v/>
      </c>
      <c r="I1896" s="162" t="str">
        <f>IF($A1896=0,"",IFERROR(INDEX(BD_Gestão!E:E,MATCH('Banco de Dados'!$B1896,BD_Gestão!$B:$B,0)),"erro"))</f>
        <v/>
      </c>
      <c r="J1896" s="186" t="str">
        <f>IF($A1896=0,"",IFERROR(INDEX(BD_Gestão!B:B,MATCH('Banco de Dados'!$B1896,BD_Gestão!$B:$B,0)),"erro"))</f>
        <v/>
      </c>
      <c r="K1896" s="158" t="str">
        <f>IF($A1896=0,"",IFERROR(INDEX(BD_Gestão!C:C,MATCH('Banco de Dados'!$B1896,BD_Gestão!$B:$B,0)),"erro"))</f>
        <v/>
      </c>
      <c r="L1896" s="158" t="str">
        <f>IF($A1896=0,"",IFERROR(INDEX(BD_Gestão!H:H,MATCH('Banco de Dados'!$B1896,BD_Gestão!$B:$B,0)),"erro"))</f>
        <v/>
      </c>
      <c r="M1896" s="161" t="str">
        <f>IF($A1896=0,"",IFERROR(INDEX(BD_Gestão!F:F,MATCH('Banco de Dados'!$B1896,BD_Gestão!$B:$B,0)),"erro"))</f>
        <v/>
      </c>
      <c r="N1896" s="161" t="str">
        <f>IF($A1896=0,"",IFERROR(INDEX(BD_Gestão!J:J,MATCH('Banco de Dados'!$B1896,BD_Gestão!$B:$B,0)),"erro"))</f>
        <v/>
      </c>
      <c r="O1896" s="164" t="str">
        <f>IF($A1896=0,"",IFERROR(INDEX(BD_Gestão!K:K,MATCH('Banco de Dados'!$B1896,BD_Gestão!$B:$B,0)),"erro"))</f>
        <v/>
      </c>
      <c r="P1896" s="169" t="str">
        <f t="shared" si="118"/>
        <v/>
      </c>
      <c r="Q1896" s="170" t="str">
        <f t="shared" si="119"/>
        <v/>
      </c>
      <c r="R1896" s="163" t="e">
        <f t="shared" si="116"/>
        <v>#VALUE!</v>
      </c>
      <c r="S1896" s="163" t="e">
        <f t="shared" si="117"/>
        <v>#VALUE!</v>
      </c>
      <c r="T1896" s="163" t="e">
        <f>INDEX(Controle!O:O,MATCH('Banco de Dados'!A1896,Controle!M:M,0))*E1896/100</f>
        <v>#N/A</v>
      </c>
    </row>
    <row r="1897" spans="1:20" hidden="1" x14ac:dyDescent="0.2">
      <c r="A1897" s="158">
        <f>BD_TS!A1896</f>
        <v>0</v>
      </c>
      <c r="B1897" s="158" t="str">
        <f>SUBSTITUTE(SUBSTITUTE(BD_TS!D1896," ",""),"-","/")</f>
        <v/>
      </c>
      <c r="C1897" s="158">
        <f>BD_TS!E1896</f>
        <v>0</v>
      </c>
      <c r="D1897" s="159">
        <f>BD_TS!F1896</f>
        <v>0</v>
      </c>
      <c r="E1897" s="160">
        <f>BD_TS!B1896</f>
        <v>0</v>
      </c>
      <c r="F1897" s="161">
        <f>BD_TS!C1896</f>
        <v>0</v>
      </c>
      <c r="G1897" s="187">
        <f>BD_TS!H1896</f>
        <v>0</v>
      </c>
      <c r="H1897" s="158" t="str">
        <f>IF($A1897=0,"",IFERROR(INDEX(BD_Gestão!A:A,MATCH('Banco de Dados'!$B1897,BD_Gestão!$B:$B,0)),"erro"))</f>
        <v/>
      </c>
      <c r="I1897" s="162" t="str">
        <f>IF($A1897=0,"",IFERROR(INDEX(BD_Gestão!E:E,MATCH('Banco de Dados'!$B1897,BD_Gestão!$B:$B,0)),"erro"))</f>
        <v/>
      </c>
      <c r="J1897" s="186" t="str">
        <f>IF($A1897=0,"",IFERROR(INDEX(BD_Gestão!B:B,MATCH('Banco de Dados'!$B1897,BD_Gestão!$B:$B,0)),"erro"))</f>
        <v/>
      </c>
      <c r="K1897" s="158" t="str">
        <f>IF($A1897=0,"",IFERROR(INDEX(BD_Gestão!C:C,MATCH('Banco de Dados'!$B1897,BD_Gestão!$B:$B,0)),"erro"))</f>
        <v/>
      </c>
      <c r="L1897" s="158" t="str">
        <f>IF($A1897=0,"",IFERROR(INDEX(BD_Gestão!H:H,MATCH('Banco de Dados'!$B1897,BD_Gestão!$B:$B,0)),"erro"))</f>
        <v/>
      </c>
      <c r="M1897" s="161" t="str">
        <f>IF($A1897=0,"",IFERROR(INDEX(BD_Gestão!F:F,MATCH('Banco de Dados'!$B1897,BD_Gestão!$B:$B,0)),"erro"))</f>
        <v/>
      </c>
      <c r="N1897" s="161" t="str">
        <f>IF($A1897=0,"",IFERROR(INDEX(BD_Gestão!J:J,MATCH('Banco de Dados'!$B1897,BD_Gestão!$B:$B,0)),"erro"))</f>
        <v/>
      </c>
      <c r="O1897" s="164" t="str">
        <f>IF($A1897=0,"",IFERROR(INDEX(BD_Gestão!K:K,MATCH('Banco de Dados'!$B1897,BD_Gestão!$B:$B,0)),"erro"))</f>
        <v/>
      </c>
      <c r="P1897" s="169" t="str">
        <f t="shared" si="118"/>
        <v/>
      </c>
      <c r="Q1897" s="170" t="str">
        <f t="shared" si="119"/>
        <v/>
      </c>
      <c r="R1897" s="163" t="e">
        <f t="shared" si="116"/>
        <v>#VALUE!</v>
      </c>
      <c r="S1897" s="163" t="e">
        <f t="shared" si="117"/>
        <v>#VALUE!</v>
      </c>
      <c r="T1897" s="163" t="e">
        <f>INDEX(Controle!O:O,MATCH('Banco de Dados'!A1897,Controle!M:M,0))*E1897/100</f>
        <v>#N/A</v>
      </c>
    </row>
    <row r="1898" spans="1:20" hidden="1" x14ac:dyDescent="0.2">
      <c r="A1898" s="158">
        <f>BD_TS!A1897</f>
        <v>0</v>
      </c>
      <c r="B1898" s="158" t="str">
        <f>SUBSTITUTE(SUBSTITUTE(BD_TS!D1897," ",""),"-","/")</f>
        <v/>
      </c>
      <c r="C1898" s="158">
        <f>BD_TS!E1897</f>
        <v>0</v>
      </c>
      <c r="D1898" s="159">
        <f>BD_TS!F1897</f>
        <v>0</v>
      </c>
      <c r="E1898" s="160">
        <f>BD_TS!B1897</f>
        <v>0</v>
      </c>
      <c r="F1898" s="161">
        <f>BD_TS!C1897</f>
        <v>0</v>
      </c>
      <c r="G1898" s="187">
        <f>BD_TS!H1897</f>
        <v>0</v>
      </c>
      <c r="H1898" s="158" t="str">
        <f>IF($A1898=0,"",IFERROR(INDEX(BD_Gestão!A:A,MATCH('Banco de Dados'!$B1898,BD_Gestão!$B:$B,0)),"erro"))</f>
        <v/>
      </c>
      <c r="I1898" s="162" t="str">
        <f>IF($A1898=0,"",IFERROR(INDEX(BD_Gestão!E:E,MATCH('Banco de Dados'!$B1898,BD_Gestão!$B:$B,0)),"erro"))</f>
        <v/>
      </c>
      <c r="J1898" s="186" t="str">
        <f>IF($A1898=0,"",IFERROR(INDEX(BD_Gestão!B:B,MATCH('Banco de Dados'!$B1898,BD_Gestão!$B:$B,0)),"erro"))</f>
        <v/>
      </c>
      <c r="K1898" s="158" t="str">
        <f>IF($A1898=0,"",IFERROR(INDEX(BD_Gestão!C:C,MATCH('Banco de Dados'!$B1898,BD_Gestão!$B:$B,0)),"erro"))</f>
        <v/>
      </c>
      <c r="L1898" s="158" t="str">
        <f>IF($A1898=0,"",IFERROR(INDEX(BD_Gestão!H:H,MATCH('Banco de Dados'!$B1898,BD_Gestão!$B:$B,0)),"erro"))</f>
        <v/>
      </c>
      <c r="M1898" s="161" t="str">
        <f>IF($A1898=0,"",IFERROR(INDEX(BD_Gestão!F:F,MATCH('Banco de Dados'!$B1898,BD_Gestão!$B:$B,0)),"erro"))</f>
        <v/>
      </c>
      <c r="N1898" s="161" t="str">
        <f>IF($A1898=0,"",IFERROR(INDEX(BD_Gestão!J:J,MATCH('Banco de Dados'!$B1898,BD_Gestão!$B:$B,0)),"erro"))</f>
        <v/>
      </c>
      <c r="O1898" s="164" t="str">
        <f>IF($A1898=0,"",IFERROR(INDEX(BD_Gestão!K:K,MATCH('Banco de Dados'!$B1898,BD_Gestão!$B:$B,0)),"erro"))</f>
        <v/>
      </c>
      <c r="P1898" s="169" t="str">
        <f t="shared" si="118"/>
        <v/>
      </c>
      <c r="Q1898" s="170" t="str">
        <f t="shared" si="119"/>
        <v/>
      </c>
      <c r="R1898" s="163" t="e">
        <f t="shared" si="116"/>
        <v>#VALUE!</v>
      </c>
      <c r="S1898" s="163" t="e">
        <f t="shared" si="117"/>
        <v>#VALUE!</v>
      </c>
      <c r="T1898" s="163" t="e">
        <f>INDEX(Controle!O:O,MATCH('Banco de Dados'!A1898,Controle!M:M,0))*E1898/100</f>
        <v>#N/A</v>
      </c>
    </row>
    <row r="1899" spans="1:20" hidden="1" x14ac:dyDescent="0.2">
      <c r="A1899" s="158">
        <f>BD_TS!A1898</f>
        <v>0</v>
      </c>
      <c r="B1899" s="158" t="str">
        <f>SUBSTITUTE(SUBSTITUTE(BD_TS!D1898," ",""),"-","/")</f>
        <v/>
      </c>
      <c r="C1899" s="158">
        <f>BD_TS!E1898</f>
        <v>0</v>
      </c>
      <c r="D1899" s="159">
        <f>BD_TS!F1898</f>
        <v>0</v>
      </c>
      <c r="E1899" s="160">
        <f>BD_TS!B1898</f>
        <v>0</v>
      </c>
      <c r="F1899" s="161">
        <f>BD_TS!C1898</f>
        <v>0</v>
      </c>
      <c r="G1899" s="187">
        <f>BD_TS!H1898</f>
        <v>0</v>
      </c>
      <c r="H1899" s="158" t="str">
        <f>IF($A1899=0,"",IFERROR(INDEX(BD_Gestão!A:A,MATCH('Banco de Dados'!$B1899,BD_Gestão!$B:$B,0)),"erro"))</f>
        <v/>
      </c>
      <c r="I1899" s="162" t="str">
        <f>IF($A1899=0,"",IFERROR(INDEX(BD_Gestão!E:E,MATCH('Banco de Dados'!$B1899,BD_Gestão!$B:$B,0)),"erro"))</f>
        <v/>
      </c>
      <c r="J1899" s="186" t="str">
        <f>IF($A1899=0,"",IFERROR(INDEX(BD_Gestão!B:B,MATCH('Banco de Dados'!$B1899,BD_Gestão!$B:$B,0)),"erro"))</f>
        <v/>
      </c>
      <c r="K1899" s="158" t="str">
        <f>IF($A1899=0,"",IFERROR(INDEX(BD_Gestão!C:C,MATCH('Banco de Dados'!$B1899,BD_Gestão!$B:$B,0)),"erro"))</f>
        <v/>
      </c>
      <c r="L1899" s="158" t="str">
        <f>IF($A1899=0,"",IFERROR(INDEX(BD_Gestão!H:H,MATCH('Banco de Dados'!$B1899,BD_Gestão!$B:$B,0)),"erro"))</f>
        <v/>
      </c>
      <c r="M1899" s="161" t="str">
        <f>IF($A1899=0,"",IFERROR(INDEX(BD_Gestão!F:F,MATCH('Banco de Dados'!$B1899,BD_Gestão!$B:$B,0)),"erro"))</f>
        <v/>
      </c>
      <c r="N1899" s="161" t="str">
        <f>IF($A1899=0,"",IFERROR(INDEX(BD_Gestão!J:J,MATCH('Banco de Dados'!$B1899,BD_Gestão!$B:$B,0)),"erro"))</f>
        <v/>
      </c>
      <c r="O1899" s="164" t="str">
        <f>IF($A1899=0,"",IFERROR(INDEX(BD_Gestão!K:K,MATCH('Banco de Dados'!$B1899,BD_Gestão!$B:$B,0)),"erro"))</f>
        <v/>
      </c>
      <c r="P1899" s="169" t="str">
        <f t="shared" si="118"/>
        <v/>
      </c>
      <c r="Q1899" s="170" t="str">
        <f t="shared" si="119"/>
        <v/>
      </c>
      <c r="R1899" s="163" t="e">
        <f t="shared" si="116"/>
        <v>#VALUE!</v>
      </c>
      <c r="S1899" s="163" t="e">
        <f t="shared" si="117"/>
        <v>#VALUE!</v>
      </c>
      <c r="T1899" s="163" t="e">
        <f>INDEX(Controle!O:O,MATCH('Banco de Dados'!A1899,Controle!M:M,0))*E1899/100</f>
        <v>#N/A</v>
      </c>
    </row>
    <row r="1900" spans="1:20" hidden="1" x14ac:dyDescent="0.2">
      <c r="A1900" s="158">
        <f>BD_TS!A1899</f>
        <v>0</v>
      </c>
      <c r="B1900" s="158" t="str">
        <f>SUBSTITUTE(SUBSTITUTE(BD_TS!D1899," ",""),"-","/")</f>
        <v/>
      </c>
      <c r="C1900" s="158">
        <f>BD_TS!E1899</f>
        <v>0</v>
      </c>
      <c r="D1900" s="159">
        <f>BD_TS!F1899</f>
        <v>0</v>
      </c>
      <c r="E1900" s="160">
        <f>BD_TS!B1899</f>
        <v>0</v>
      </c>
      <c r="F1900" s="161">
        <f>BD_TS!C1899</f>
        <v>0</v>
      </c>
      <c r="G1900" s="187">
        <f>BD_TS!H1899</f>
        <v>0</v>
      </c>
      <c r="H1900" s="158" t="str">
        <f>IF($A1900=0,"",IFERROR(INDEX(BD_Gestão!A:A,MATCH('Banco de Dados'!$B1900,BD_Gestão!$B:$B,0)),"erro"))</f>
        <v/>
      </c>
      <c r="I1900" s="162" t="str">
        <f>IF($A1900=0,"",IFERROR(INDEX(BD_Gestão!E:E,MATCH('Banco de Dados'!$B1900,BD_Gestão!$B:$B,0)),"erro"))</f>
        <v/>
      </c>
      <c r="J1900" s="186" t="str">
        <f>IF($A1900=0,"",IFERROR(INDEX(BD_Gestão!B:B,MATCH('Banco de Dados'!$B1900,BD_Gestão!$B:$B,0)),"erro"))</f>
        <v/>
      </c>
      <c r="K1900" s="158" t="str">
        <f>IF($A1900=0,"",IFERROR(INDEX(BD_Gestão!C:C,MATCH('Banco de Dados'!$B1900,BD_Gestão!$B:$B,0)),"erro"))</f>
        <v/>
      </c>
      <c r="L1900" s="158" t="str">
        <f>IF($A1900=0,"",IFERROR(INDEX(BD_Gestão!H:H,MATCH('Banco de Dados'!$B1900,BD_Gestão!$B:$B,0)),"erro"))</f>
        <v/>
      </c>
      <c r="M1900" s="161" t="str">
        <f>IF($A1900=0,"",IFERROR(INDEX(BD_Gestão!F:F,MATCH('Banco de Dados'!$B1900,BD_Gestão!$B:$B,0)),"erro"))</f>
        <v/>
      </c>
      <c r="N1900" s="161" t="str">
        <f>IF($A1900=0,"",IFERROR(INDEX(BD_Gestão!J:J,MATCH('Banco de Dados'!$B1900,BD_Gestão!$B:$B,0)),"erro"))</f>
        <v/>
      </c>
      <c r="O1900" s="164" t="str">
        <f>IF($A1900=0,"",IFERROR(INDEX(BD_Gestão!K:K,MATCH('Banco de Dados'!$B1900,BD_Gestão!$B:$B,0)),"erro"))</f>
        <v/>
      </c>
      <c r="P1900" s="169" t="str">
        <f t="shared" si="118"/>
        <v/>
      </c>
      <c r="Q1900" s="170" t="str">
        <f t="shared" si="119"/>
        <v/>
      </c>
      <c r="R1900" s="163" t="e">
        <f t="shared" si="116"/>
        <v>#VALUE!</v>
      </c>
      <c r="S1900" s="163" t="e">
        <f t="shared" si="117"/>
        <v>#VALUE!</v>
      </c>
      <c r="T1900" s="163" t="e">
        <f>INDEX(Controle!O:O,MATCH('Banco de Dados'!A1900,Controle!M:M,0))*E1900/100</f>
        <v>#N/A</v>
      </c>
    </row>
    <row r="1901" spans="1:20" hidden="1" x14ac:dyDescent="0.2">
      <c r="A1901" s="158">
        <f>BD_TS!A1900</f>
        <v>0</v>
      </c>
      <c r="B1901" s="158" t="str">
        <f>SUBSTITUTE(SUBSTITUTE(BD_TS!D1900," ",""),"-","/")</f>
        <v/>
      </c>
      <c r="C1901" s="158">
        <f>BD_TS!E1900</f>
        <v>0</v>
      </c>
      <c r="D1901" s="159">
        <f>BD_TS!F1900</f>
        <v>0</v>
      </c>
      <c r="E1901" s="160">
        <f>BD_TS!B1900</f>
        <v>0</v>
      </c>
      <c r="F1901" s="161">
        <f>BD_TS!C1900</f>
        <v>0</v>
      </c>
      <c r="G1901" s="187">
        <f>BD_TS!H1900</f>
        <v>0</v>
      </c>
      <c r="H1901" s="158" t="str">
        <f>IF($A1901=0,"",IFERROR(INDEX(BD_Gestão!A:A,MATCH('Banco de Dados'!$B1901,BD_Gestão!$B:$B,0)),"erro"))</f>
        <v/>
      </c>
      <c r="I1901" s="162" t="str">
        <f>IF($A1901=0,"",IFERROR(INDEX(BD_Gestão!E:E,MATCH('Banco de Dados'!$B1901,BD_Gestão!$B:$B,0)),"erro"))</f>
        <v/>
      </c>
      <c r="J1901" s="186" t="str">
        <f>IF($A1901=0,"",IFERROR(INDEX(BD_Gestão!B:B,MATCH('Banco de Dados'!$B1901,BD_Gestão!$B:$B,0)),"erro"))</f>
        <v/>
      </c>
      <c r="K1901" s="158" t="str">
        <f>IF($A1901=0,"",IFERROR(INDEX(BD_Gestão!C:C,MATCH('Banco de Dados'!$B1901,BD_Gestão!$B:$B,0)),"erro"))</f>
        <v/>
      </c>
      <c r="L1901" s="158" t="str">
        <f>IF($A1901=0,"",IFERROR(INDEX(BD_Gestão!H:H,MATCH('Banco de Dados'!$B1901,BD_Gestão!$B:$B,0)),"erro"))</f>
        <v/>
      </c>
      <c r="M1901" s="161" t="str">
        <f>IF($A1901=0,"",IFERROR(INDEX(BD_Gestão!F:F,MATCH('Banco de Dados'!$B1901,BD_Gestão!$B:$B,0)),"erro"))</f>
        <v/>
      </c>
      <c r="N1901" s="161" t="str">
        <f>IF($A1901=0,"",IFERROR(INDEX(BD_Gestão!J:J,MATCH('Banco de Dados'!$B1901,BD_Gestão!$B:$B,0)),"erro"))</f>
        <v/>
      </c>
      <c r="O1901" s="164" t="str">
        <f>IF($A1901=0,"",IFERROR(INDEX(BD_Gestão!K:K,MATCH('Banco de Dados'!$B1901,BD_Gestão!$B:$B,0)),"erro"))</f>
        <v/>
      </c>
      <c r="P1901" s="169" t="str">
        <f t="shared" si="118"/>
        <v/>
      </c>
      <c r="Q1901" s="170" t="str">
        <f t="shared" si="119"/>
        <v/>
      </c>
      <c r="R1901" s="163" t="e">
        <f t="shared" si="116"/>
        <v>#VALUE!</v>
      </c>
      <c r="S1901" s="163" t="e">
        <f t="shared" si="117"/>
        <v>#VALUE!</v>
      </c>
      <c r="T1901" s="163" t="e">
        <f>INDEX(Controle!O:O,MATCH('Banco de Dados'!A1901,Controle!M:M,0))*E1901/100</f>
        <v>#N/A</v>
      </c>
    </row>
    <row r="1902" spans="1:20" hidden="1" x14ac:dyDescent="0.2">
      <c r="A1902" s="158">
        <f>BD_TS!A1901</f>
        <v>0</v>
      </c>
      <c r="B1902" s="158" t="str">
        <f>SUBSTITUTE(SUBSTITUTE(BD_TS!D1901," ",""),"-","/")</f>
        <v/>
      </c>
      <c r="C1902" s="158">
        <f>BD_TS!E1901</f>
        <v>0</v>
      </c>
      <c r="D1902" s="159">
        <f>BD_TS!F1901</f>
        <v>0</v>
      </c>
      <c r="E1902" s="160">
        <f>BD_TS!B1901</f>
        <v>0</v>
      </c>
      <c r="F1902" s="161">
        <f>BD_TS!C1901</f>
        <v>0</v>
      </c>
      <c r="G1902" s="187">
        <f>BD_TS!H1901</f>
        <v>0</v>
      </c>
      <c r="H1902" s="158" t="str">
        <f>IF($A1902=0,"",IFERROR(INDEX(BD_Gestão!A:A,MATCH('Banco de Dados'!$B1902,BD_Gestão!$B:$B,0)),"erro"))</f>
        <v/>
      </c>
      <c r="I1902" s="162" t="str">
        <f>IF($A1902=0,"",IFERROR(INDEX(BD_Gestão!E:E,MATCH('Banco de Dados'!$B1902,BD_Gestão!$B:$B,0)),"erro"))</f>
        <v/>
      </c>
      <c r="J1902" s="186" t="str">
        <f>IF($A1902=0,"",IFERROR(INDEX(BD_Gestão!B:B,MATCH('Banco de Dados'!$B1902,BD_Gestão!$B:$B,0)),"erro"))</f>
        <v/>
      </c>
      <c r="K1902" s="158" t="str">
        <f>IF($A1902=0,"",IFERROR(INDEX(BD_Gestão!C:C,MATCH('Banco de Dados'!$B1902,BD_Gestão!$B:$B,0)),"erro"))</f>
        <v/>
      </c>
      <c r="L1902" s="158" t="str">
        <f>IF($A1902=0,"",IFERROR(INDEX(BD_Gestão!H:H,MATCH('Banco de Dados'!$B1902,BD_Gestão!$B:$B,0)),"erro"))</f>
        <v/>
      </c>
      <c r="M1902" s="161" t="str">
        <f>IF($A1902=0,"",IFERROR(INDEX(BD_Gestão!F:F,MATCH('Banco de Dados'!$B1902,BD_Gestão!$B:$B,0)),"erro"))</f>
        <v/>
      </c>
      <c r="N1902" s="161" t="str">
        <f>IF($A1902=0,"",IFERROR(INDEX(BD_Gestão!J:J,MATCH('Banco de Dados'!$B1902,BD_Gestão!$B:$B,0)),"erro"))</f>
        <v/>
      </c>
      <c r="O1902" s="164" t="str">
        <f>IF($A1902=0,"",IFERROR(INDEX(BD_Gestão!K:K,MATCH('Banco de Dados'!$B1902,BD_Gestão!$B:$B,0)),"erro"))</f>
        <v/>
      </c>
      <c r="P1902" s="169" t="str">
        <f t="shared" si="118"/>
        <v/>
      </c>
      <c r="Q1902" s="170" t="str">
        <f t="shared" si="119"/>
        <v/>
      </c>
      <c r="R1902" s="163" t="e">
        <f t="shared" si="116"/>
        <v>#VALUE!</v>
      </c>
      <c r="S1902" s="163" t="e">
        <f t="shared" si="117"/>
        <v>#VALUE!</v>
      </c>
      <c r="T1902" s="163" t="e">
        <f>INDEX(Controle!O:O,MATCH('Banco de Dados'!A1902,Controle!M:M,0))*E1902/100</f>
        <v>#N/A</v>
      </c>
    </row>
    <row r="1903" spans="1:20" hidden="1" x14ac:dyDescent="0.2">
      <c r="A1903" s="158">
        <f>BD_TS!A1902</f>
        <v>0</v>
      </c>
      <c r="B1903" s="158" t="str">
        <f>SUBSTITUTE(SUBSTITUTE(BD_TS!D1902," ",""),"-","/")</f>
        <v/>
      </c>
      <c r="C1903" s="158">
        <f>BD_TS!E1902</f>
        <v>0</v>
      </c>
      <c r="D1903" s="159">
        <f>BD_TS!F1902</f>
        <v>0</v>
      </c>
      <c r="E1903" s="160">
        <f>BD_TS!B1902</f>
        <v>0</v>
      </c>
      <c r="F1903" s="161">
        <f>BD_TS!C1902</f>
        <v>0</v>
      </c>
      <c r="G1903" s="187">
        <f>BD_TS!H1902</f>
        <v>0</v>
      </c>
      <c r="H1903" s="158" t="str">
        <f>IF($A1903=0,"",IFERROR(INDEX(BD_Gestão!A:A,MATCH('Banco de Dados'!$B1903,BD_Gestão!$B:$B,0)),"erro"))</f>
        <v/>
      </c>
      <c r="I1903" s="162" t="str">
        <f>IF($A1903=0,"",IFERROR(INDEX(BD_Gestão!E:E,MATCH('Banco de Dados'!$B1903,BD_Gestão!$B:$B,0)),"erro"))</f>
        <v/>
      </c>
      <c r="J1903" s="186" t="str">
        <f>IF($A1903=0,"",IFERROR(INDEX(BD_Gestão!B:B,MATCH('Banco de Dados'!$B1903,BD_Gestão!$B:$B,0)),"erro"))</f>
        <v/>
      </c>
      <c r="K1903" s="158" t="str">
        <f>IF($A1903=0,"",IFERROR(INDEX(BD_Gestão!C:C,MATCH('Banco de Dados'!$B1903,BD_Gestão!$B:$B,0)),"erro"))</f>
        <v/>
      </c>
      <c r="L1903" s="158" t="str">
        <f>IF($A1903=0,"",IFERROR(INDEX(BD_Gestão!H:H,MATCH('Banco de Dados'!$B1903,BD_Gestão!$B:$B,0)),"erro"))</f>
        <v/>
      </c>
      <c r="M1903" s="161" t="str">
        <f>IF($A1903=0,"",IFERROR(INDEX(BD_Gestão!F:F,MATCH('Banco de Dados'!$B1903,BD_Gestão!$B:$B,0)),"erro"))</f>
        <v/>
      </c>
      <c r="N1903" s="161" t="str">
        <f>IF($A1903=0,"",IFERROR(INDEX(BD_Gestão!J:J,MATCH('Banco de Dados'!$B1903,BD_Gestão!$B:$B,0)),"erro"))</f>
        <v/>
      </c>
      <c r="O1903" s="164" t="str">
        <f>IF($A1903=0,"",IFERROR(INDEX(BD_Gestão!K:K,MATCH('Banco de Dados'!$B1903,BD_Gestão!$B:$B,0)),"erro"))</f>
        <v/>
      </c>
      <c r="P1903" s="169" t="str">
        <f t="shared" si="118"/>
        <v/>
      </c>
      <c r="Q1903" s="170" t="str">
        <f t="shared" si="119"/>
        <v/>
      </c>
      <c r="R1903" s="163" t="e">
        <f t="shared" si="116"/>
        <v>#VALUE!</v>
      </c>
      <c r="S1903" s="163" t="e">
        <f t="shared" si="117"/>
        <v>#VALUE!</v>
      </c>
      <c r="T1903" s="163" t="e">
        <f>INDEX(Controle!O:O,MATCH('Banco de Dados'!A1903,Controle!M:M,0))*E1903/100</f>
        <v>#N/A</v>
      </c>
    </row>
    <row r="1904" spans="1:20" hidden="1" x14ac:dyDescent="0.2">
      <c r="A1904" s="158">
        <f>BD_TS!A1903</f>
        <v>0</v>
      </c>
      <c r="B1904" s="158" t="str">
        <f>SUBSTITUTE(SUBSTITUTE(BD_TS!D1903," ",""),"-","/")</f>
        <v/>
      </c>
      <c r="C1904" s="158">
        <f>BD_TS!E1903</f>
        <v>0</v>
      </c>
      <c r="D1904" s="159">
        <f>BD_TS!F1903</f>
        <v>0</v>
      </c>
      <c r="E1904" s="160">
        <f>BD_TS!B1903</f>
        <v>0</v>
      </c>
      <c r="F1904" s="161">
        <f>BD_TS!C1903</f>
        <v>0</v>
      </c>
      <c r="G1904" s="187">
        <f>BD_TS!H1903</f>
        <v>0</v>
      </c>
      <c r="H1904" s="158" t="str">
        <f>IF($A1904=0,"",IFERROR(INDEX(BD_Gestão!A:A,MATCH('Banco de Dados'!$B1904,BD_Gestão!$B:$B,0)),"erro"))</f>
        <v/>
      </c>
      <c r="I1904" s="162" t="str">
        <f>IF($A1904=0,"",IFERROR(INDEX(BD_Gestão!E:E,MATCH('Banco de Dados'!$B1904,BD_Gestão!$B:$B,0)),"erro"))</f>
        <v/>
      </c>
      <c r="J1904" s="186" t="str">
        <f>IF($A1904=0,"",IFERROR(INDEX(BD_Gestão!B:B,MATCH('Banco de Dados'!$B1904,BD_Gestão!$B:$B,0)),"erro"))</f>
        <v/>
      </c>
      <c r="K1904" s="158" t="str">
        <f>IF($A1904=0,"",IFERROR(INDEX(BD_Gestão!C:C,MATCH('Banco de Dados'!$B1904,BD_Gestão!$B:$B,0)),"erro"))</f>
        <v/>
      </c>
      <c r="L1904" s="158" t="str">
        <f>IF($A1904=0,"",IFERROR(INDEX(BD_Gestão!H:H,MATCH('Banco de Dados'!$B1904,BD_Gestão!$B:$B,0)),"erro"))</f>
        <v/>
      </c>
      <c r="M1904" s="161" t="str">
        <f>IF($A1904=0,"",IFERROR(INDEX(BD_Gestão!F:F,MATCH('Banco de Dados'!$B1904,BD_Gestão!$B:$B,0)),"erro"))</f>
        <v/>
      </c>
      <c r="N1904" s="161" t="str">
        <f>IF($A1904=0,"",IFERROR(INDEX(BD_Gestão!J:J,MATCH('Banco de Dados'!$B1904,BD_Gestão!$B:$B,0)),"erro"))</f>
        <v/>
      </c>
      <c r="O1904" s="164" t="str">
        <f>IF($A1904=0,"",IFERROR(INDEX(BD_Gestão!K:K,MATCH('Banco de Dados'!$B1904,BD_Gestão!$B:$B,0)),"erro"))</f>
        <v/>
      </c>
      <c r="P1904" s="169" t="str">
        <f t="shared" si="118"/>
        <v/>
      </c>
      <c r="Q1904" s="170" t="str">
        <f t="shared" si="119"/>
        <v/>
      </c>
      <c r="R1904" s="163" t="e">
        <f t="shared" si="116"/>
        <v>#VALUE!</v>
      </c>
      <c r="S1904" s="163" t="e">
        <f t="shared" si="117"/>
        <v>#VALUE!</v>
      </c>
      <c r="T1904" s="163" t="e">
        <f>INDEX(Controle!O:O,MATCH('Banco de Dados'!A1904,Controle!M:M,0))*E1904/100</f>
        <v>#N/A</v>
      </c>
    </row>
    <row r="1905" spans="1:20" hidden="1" x14ac:dyDescent="0.2">
      <c r="A1905" s="158">
        <f>BD_TS!A1904</f>
        <v>0</v>
      </c>
      <c r="B1905" s="158" t="str">
        <f>SUBSTITUTE(SUBSTITUTE(BD_TS!D1904," ",""),"-","/")</f>
        <v/>
      </c>
      <c r="C1905" s="158">
        <f>BD_TS!E1904</f>
        <v>0</v>
      </c>
      <c r="D1905" s="159">
        <f>BD_TS!F1904</f>
        <v>0</v>
      </c>
      <c r="E1905" s="160">
        <f>BD_TS!B1904</f>
        <v>0</v>
      </c>
      <c r="F1905" s="161">
        <f>BD_TS!C1904</f>
        <v>0</v>
      </c>
      <c r="G1905" s="187">
        <f>BD_TS!H1904</f>
        <v>0</v>
      </c>
      <c r="H1905" s="158" t="str">
        <f>IF($A1905=0,"",IFERROR(INDEX(BD_Gestão!A:A,MATCH('Banco de Dados'!$B1905,BD_Gestão!$B:$B,0)),"erro"))</f>
        <v/>
      </c>
      <c r="I1905" s="162" t="str">
        <f>IF($A1905=0,"",IFERROR(INDEX(BD_Gestão!E:E,MATCH('Banco de Dados'!$B1905,BD_Gestão!$B:$B,0)),"erro"))</f>
        <v/>
      </c>
      <c r="J1905" s="186" t="str">
        <f>IF($A1905=0,"",IFERROR(INDEX(BD_Gestão!B:B,MATCH('Banco de Dados'!$B1905,BD_Gestão!$B:$B,0)),"erro"))</f>
        <v/>
      </c>
      <c r="K1905" s="158" t="str">
        <f>IF($A1905=0,"",IFERROR(INDEX(BD_Gestão!C:C,MATCH('Banco de Dados'!$B1905,BD_Gestão!$B:$B,0)),"erro"))</f>
        <v/>
      </c>
      <c r="L1905" s="158" t="str">
        <f>IF($A1905=0,"",IFERROR(INDEX(BD_Gestão!H:H,MATCH('Banco de Dados'!$B1905,BD_Gestão!$B:$B,0)),"erro"))</f>
        <v/>
      </c>
      <c r="M1905" s="161" t="str">
        <f>IF($A1905=0,"",IFERROR(INDEX(BD_Gestão!F:F,MATCH('Banco de Dados'!$B1905,BD_Gestão!$B:$B,0)),"erro"))</f>
        <v/>
      </c>
      <c r="N1905" s="161" t="str">
        <f>IF($A1905=0,"",IFERROR(INDEX(BD_Gestão!J:J,MATCH('Banco de Dados'!$B1905,BD_Gestão!$B:$B,0)),"erro"))</f>
        <v/>
      </c>
      <c r="O1905" s="164" t="str">
        <f>IF($A1905=0,"",IFERROR(INDEX(BD_Gestão!K:K,MATCH('Banco de Dados'!$B1905,BD_Gestão!$B:$B,0)),"erro"))</f>
        <v/>
      </c>
      <c r="P1905" s="169" t="str">
        <f t="shared" si="118"/>
        <v/>
      </c>
      <c r="Q1905" s="170" t="str">
        <f t="shared" si="119"/>
        <v/>
      </c>
      <c r="R1905" s="163" t="e">
        <f t="shared" si="116"/>
        <v>#VALUE!</v>
      </c>
      <c r="S1905" s="163" t="e">
        <f t="shared" si="117"/>
        <v>#VALUE!</v>
      </c>
      <c r="T1905" s="163" t="e">
        <f>INDEX(Controle!O:O,MATCH('Banco de Dados'!A1905,Controle!M:M,0))*E1905/100</f>
        <v>#N/A</v>
      </c>
    </row>
    <row r="1906" spans="1:20" hidden="1" x14ac:dyDescent="0.2">
      <c r="A1906" s="158">
        <f>BD_TS!A1905</f>
        <v>0</v>
      </c>
      <c r="B1906" s="158" t="str">
        <f>SUBSTITUTE(SUBSTITUTE(BD_TS!D1905," ",""),"-","/")</f>
        <v/>
      </c>
      <c r="C1906" s="158">
        <f>BD_TS!E1905</f>
        <v>0</v>
      </c>
      <c r="D1906" s="159">
        <f>BD_TS!F1905</f>
        <v>0</v>
      </c>
      <c r="E1906" s="160">
        <f>BD_TS!B1905</f>
        <v>0</v>
      </c>
      <c r="F1906" s="161">
        <f>BD_TS!C1905</f>
        <v>0</v>
      </c>
      <c r="G1906" s="187">
        <f>BD_TS!H1905</f>
        <v>0</v>
      </c>
      <c r="H1906" s="158" t="str">
        <f>IF($A1906=0,"",IFERROR(INDEX(BD_Gestão!A:A,MATCH('Banco de Dados'!$B1906,BD_Gestão!$B:$B,0)),"erro"))</f>
        <v/>
      </c>
      <c r="I1906" s="162" t="str">
        <f>IF($A1906=0,"",IFERROR(INDEX(BD_Gestão!E:E,MATCH('Banco de Dados'!$B1906,BD_Gestão!$B:$B,0)),"erro"))</f>
        <v/>
      </c>
      <c r="J1906" s="186" t="str">
        <f>IF($A1906=0,"",IFERROR(INDEX(BD_Gestão!B:B,MATCH('Banco de Dados'!$B1906,BD_Gestão!$B:$B,0)),"erro"))</f>
        <v/>
      </c>
      <c r="K1906" s="158" t="str">
        <f>IF($A1906=0,"",IFERROR(INDEX(BD_Gestão!C:C,MATCH('Banco de Dados'!$B1906,BD_Gestão!$B:$B,0)),"erro"))</f>
        <v/>
      </c>
      <c r="L1906" s="158" t="str">
        <f>IF($A1906=0,"",IFERROR(INDEX(BD_Gestão!H:H,MATCH('Banco de Dados'!$B1906,BD_Gestão!$B:$B,0)),"erro"))</f>
        <v/>
      </c>
      <c r="M1906" s="161" t="str">
        <f>IF($A1906=0,"",IFERROR(INDEX(BD_Gestão!F:F,MATCH('Banco de Dados'!$B1906,BD_Gestão!$B:$B,0)),"erro"))</f>
        <v/>
      </c>
      <c r="N1906" s="161" t="str">
        <f>IF($A1906=0,"",IFERROR(INDEX(BD_Gestão!J:J,MATCH('Banco de Dados'!$B1906,BD_Gestão!$B:$B,0)),"erro"))</f>
        <v/>
      </c>
      <c r="O1906" s="164" t="str">
        <f>IF($A1906=0,"",IFERROR(INDEX(BD_Gestão!K:K,MATCH('Banco de Dados'!$B1906,BD_Gestão!$B:$B,0)),"erro"))</f>
        <v/>
      </c>
      <c r="P1906" s="169" t="str">
        <f t="shared" si="118"/>
        <v/>
      </c>
      <c r="Q1906" s="170" t="str">
        <f t="shared" si="119"/>
        <v/>
      </c>
      <c r="R1906" s="163" t="e">
        <f t="shared" si="116"/>
        <v>#VALUE!</v>
      </c>
      <c r="S1906" s="163" t="e">
        <f t="shared" si="117"/>
        <v>#VALUE!</v>
      </c>
      <c r="T1906" s="163" t="e">
        <f>INDEX(Controle!O:O,MATCH('Banco de Dados'!A1906,Controle!M:M,0))*E1906/100</f>
        <v>#N/A</v>
      </c>
    </row>
    <row r="1907" spans="1:20" hidden="1" x14ac:dyDescent="0.2">
      <c r="A1907" s="158">
        <f>BD_TS!A1906</f>
        <v>0</v>
      </c>
      <c r="B1907" s="158" t="str">
        <f>SUBSTITUTE(SUBSTITUTE(BD_TS!D1906," ",""),"-","/")</f>
        <v/>
      </c>
      <c r="C1907" s="158">
        <f>BD_TS!E1906</f>
        <v>0</v>
      </c>
      <c r="D1907" s="159">
        <f>BD_TS!F1906</f>
        <v>0</v>
      </c>
      <c r="E1907" s="160">
        <f>BD_TS!B1906</f>
        <v>0</v>
      </c>
      <c r="F1907" s="161">
        <f>BD_TS!C1906</f>
        <v>0</v>
      </c>
      <c r="G1907" s="187">
        <f>BD_TS!H1906</f>
        <v>0</v>
      </c>
      <c r="H1907" s="158" t="str">
        <f>IF($A1907=0,"",IFERROR(INDEX(BD_Gestão!A:A,MATCH('Banco de Dados'!$B1907,BD_Gestão!$B:$B,0)),"erro"))</f>
        <v/>
      </c>
      <c r="I1907" s="162" t="str">
        <f>IF($A1907=0,"",IFERROR(INDEX(BD_Gestão!E:E,MATCH('Banco de Dados'!$B1907,BD_Gestão!$B:$B,0)),"erro"))</f>
        <v/>
      </c>
      <c r="J1907" s="186" t="str">
        <f>IF($A1907=0,"",IFERROR(INDEX(BD_Gestão!B:B,MATCH('Banco de Dados'!$B1907,BD_Gestão!$B:$B,0)),"erro"))</f>
        <v/>
      </c>
      <c r="K1907" s="158" t="str">
        <f>IF($A1907=0,"",IFERROR(INDEX(BD_Gestão!C:C,MATCH('Banco de Dados'!$B1907,BD_Gestão!$B:$B,0)),"erro"))</f>
        <v/>
      </c>
      <c r="L1907" s="158" t="str">
        <f>IF($A1907=0,"",IFERROR(INDEX(BD_Gestão!H:H,MATCH('Banco de Dados'!$B1907,BD_Gestão!$B:$B,0)),"erro"))</f>
        <v/>
      </c>
      <c r="M1907" s="161" t="str">
        <f>IF($A1907=0,"",IFERROR(INDEX(BD_Gestão!F:F,MATCH('Banco de Dados'!$B1907,BD_Gestão!$B:$B,0)),"erro"))</f>
        <v/>
      </c>
      <c r="N1907" s="161" t="str">
        <f>IF($A1907=0,"",IFERROR(INDEX(BD_Gestão!J:J,MATCH('Banco de Dados'!$B1907,BD_Gestão!$B:$B,0)),"erro"))</f>
        <v/>
      </c>
      <c r="O1907" s="164" t="str">
        <f>IF($A1907=0,"",IFERROR(INDEX(BD_Gestão!K:K,MATCH('Banco de Dados'!$B1907,BD_Gestão!$B:$B,0)),"erro"))</f>
        <v/>
      </c>
      <c r="P1907" s="169" t="str">
        <f t="shared" si="118"/>
        <v/>
      </c>
      <c r="Q1907" s="170" t="str">
        <f t="shared" si="119"/>
        <v/>
      </c>
      <c r="R1907" s="163" t="e">
        <f t="shared" si="116"/>
        <v>#VALUE!</v>
      </c>
      <c r="S1907" s="163" t="e">
        <f t="shared" si="117"/>
        <v>#VALUE!</v>
      </c>
      <c r="T1907" s="163" t="e">
        <f>INDEX(Controle!O:O,MATCH('Banco de Dados'!A1907,Controle!M:M,0))*E1907/100</f>
        <v>#N/A</v>
      </c>
    </row>
    <row r="1908" spans="1:20" hidden="1" x14ac:dyDescent="0.2">
      <c r="A1908" s="158">
        <f>BD_TS!A1907</f>
        <v>0</v>
      </c>
      <c r="B1908" s="158" t="str">
        <f>SUBSTITUTE(SUBSTITUTE(BD_TS!D1907," ",""),"-","/")</f>
        <v/>
      </c>
      <c r="C1908" s="158">
        <f>BD_TS!E1907</f>
        <v>0</v>
      </c>
      <c r="D1908" s="159">
        <f>BD_TS!F1907</f>
        <v>0</v>
      </c>
      <c r="E1908" s="160">
        <f>BD_TS!B1907</f>
        <v>0</v>
      </c>
      <c r="F1908" s="161">
        <f>BD_TS!C1907</f>
        <v>0</v>
      </c>
      <c r="G1908" s="187">
        <f>BD_TS!H1907</f>
        <v>0</v>
      </c>
      <c r="H1908" s="158" t="str">
        <f>IF($A1908=0,"",IFERROR(INDEX(BD_Gestão!A:A,MATCH('Banco de Dados'!$B1908,BD_Gestão!$B:$B,0)),"erro"))</f>
        <v/>
      </c>
      <c r="I1908" s="162" t="str">
        <f>IF($A1908=0,"",IFERROR(INDEX(BD_Gestão!E:E,MATCH('Banco de Dados'!$B1908,BD_Gestão!$B:$B,0)),"erro"))</f>
        <v/>
      </c>
      <c r="J1908" s="186" t="str">
        <f>IF($A1908=0,"",IFERROR(INDEX(BD_Gestão!B:B,MATCH('Banco de Dados'!$B1908,BD_Gestão!$B:$B,0)),"erro"))</f>
        <v/>
      </c>
      <c r="K1908" s="158" t="str">
        <f>IF($A1908=0,"",IFERROR(INDEX(BD_Gestão!C:C,MATCH('Banco de Dados'!$B1908,BD_Gestão!$B:$B,0)),"erro"))</f>
        <v/>
      </c>
      <c r="L1908" s="158" t="str">
        <f>IF($A1908=0,"",IFERROR(INDEX(BD_Gestão!H:H,MATCH('Banco de Dados'!$B1908,BD_Gestão!$B:$B,0)),"erro"))</f>
        <v/>
      </c>
      <c r="M1908" s="161" t="str">
        <f>IF($A1908=0,"",IFERROR(INDEX(BD_Gestão!F:F,MATCH('Banco de Dados'!$B1908,BD_Gestão!$B:$B,0)),"erro"))</f>
        <v/>
      </c>
      <c r="N1908" s="161" t="str">
        <f>IF($A1908=0,"",IFERROR(INDEX(BD_Gestão!J:J,MATCH('Banco de Dados'!$B1908,BD_Gestão!$B:$B,0)),"erro"))</f>
        <v/>
      </c>
      <c r="O1908" s="164" t="str">
        <f>IF($A1908=0,"",IFERROR(INDEX(BD_Gestão!K:K,MATCH('Banco de Dados'!$B1908,BD_Gestão!$B:$B,0)),"erro"))</f>
        <v/>
      </c>
      <c r="P1908" s="169" t="str">
        <f t="shared" si="118"/>
        <v/>
      </c>
      <c r="Q1908" s="170" t="str">
        <f t="shared" si="119"/>
        <v/>
      </c>
      <c r="R1908" s="163" t="e">
        <f t="shared" si="116"/>
        <v>#VALUE!</v>
      </c>
      <c r="S1908" s="163" t="e">
        <f t="shared" si="117"/>
        <v>#VALUE!</v>
      </c>
      <c r="T1908" s="163" t="e">
        <f>INDEX(Controle!O:O,MATCH('Banco de Dados'!A1908,Controle!M:M,0))*E1908/100</f>
        <v>#N/A</v>
      </c>
    </row>
    <row r="1909" spans="1:20" hidden="1" x14ac:dyDescent="0.2">
      <c r="A1909" s="158">
        <f>BD_TS!A1908</f>
        <v>0</v>
      </c>
      <c r="B1909" s="158" t="str">
        <f>SUBSTITUTE(SUBSTITUTE(BD_TS!D1908," ",""),"-","/")</f>
        <v/>
      </c>
      <c r="C1909" s="158">
        <f>BD_TS!E1908</f>
        <v>0</v>
      </c>
      <c r="D1909" s="159">
        <f>BD_TS!F1908</f>
        <v>0</v>
      </c>
      <c r="E1909" s="160">
        <f>BD_TS!B1908</f>
        <v>0</v>
      </c>
      <c r="F1909" s="161">
        <f>BD_TS!C1908</f>
        <v>0</v>
      </c>
      <c r="G1909" s="187">
        <f>BD_TS!H1908</f>
        <v>0</v>
      </c>
      <c r="H1909" s="158" t="str">
        <f>IF($A1909=0,"",IFERROR(INDEX(BD_Gestão!A:A,MATCH('Banco de Dados'!$B1909,BD_Gestão!$B:$B,0)),"erro"))</f>
        <v/>
      </c>
      <c r="I1909" s="162" t="str">
        <f>IF($A1909=0,"",IFERROR(INDEX(BD_Gestão!E:E,MATCH('Banco de Dados'!$B1909,BD_Gestão!$B:$B,0)),"erro"))</f>
        <v/>
      </c>
      <c r="J1909" s="186" t="str">
        <f>IF($A1909=0,"",IFERROR(INDEX(BD_Gestão!B:B,MATCH('Banco de Dados'!$B1909,BD_Gestão!$B:$B,0)),"erro"))</f>
        <v/>
      </c>
      <c r="K1909" s="158" t="str">
        <f>IF($A1909=0,"",IFERROR(INDEX(BD_Gestão!C:C,MATCH('Banco de Dados'!$B1909,BD_Gestão!$B:$B,0)),"erro"))</f>
        <v/>
      </c>
      <c r="L1909" s="158" t="str">
        <f>IF($A1909=0,"",IFERROR(INDEX(BD_Gestão!H:H,MATCH('Banco de Dados'!$B1909,BD_Gestão!$B:$B,0)),"erro"))</f>
        <v/>
      </c>
      <c r="M1909" s="161" t="str">
        <f>IF($A1909=0,"",IFERROR(INDEX(BD_Gestão!F:F,MATCH('Banco de Dados'!$B1909,BD_Gestão!$B:$B,0)),"erro"))</f>
        <v/>
      </c>
      <c r="N1909" s="161" t="str">
        <f>IF($A1909=0,"",IFERROR(INDEX(BD_Gestão!J:J,MATCH('Banco de Dados'!$B1909,BD_Gestão!$B:$B,0)),"erro"))</f>
        <v/>
      </c>
      <c r="O1909" s="164" t="str">
        <f>IF($A1909=0,"",IFERROR(INDEX(BD_Gestão!K:K,MATCH('Banco de Dados'!$B1909,BD_Gestão!$B:$B,0)),"erro"))</f>
        <v/>
      </c>
      <c r="P1909" s="169" t="str">
        <f t="shared" si="118"/>
        <v/>
      </c>
      <c r="Q1909" s="170" t="str">
        <f t="shared" si="119"/>
        <v/>
      </c>
      <c r="R1909" s="163" t="e">
        <f t="shared" si="116"/>
        <v>#VALUE!</v>
      </c>
      <c r="S1909" s="163" t="e">
        <f t="shared" si="117"/>
        <v>#VALUE!</v>
      </c>
      <c r="T1909" s="163" t="e">
        <f>INDEX(Controle!O:O,MATCH('Banco de Dados'!A1909,Controle!M:M,0))*E1909/100</f>
        <v>#N/A</v>
      </c>
    </row>
    <row r="1910" spans="1:20" hidden="1" x14ac:dyDescent="0.2">
      <c r="A1910" s="158">
        <f>BD_TS!A1909</f>
        <v>0</v>
      </c>
      <c r="B1910" s="158" t="str">
        <f>SUBSTITUTE(SUBSTITUTE(BD_TS!D1909," ",""),"-","/")</f>
        <v/>
      </c>
      <c r="C1910" s="158">
        <f>BD_TS!E1909</f>
        <v>0</v>
      </c>
      <c r="D1910" s="159">
        <f>BD_TS!F1909</f>
        <v>0</v>
      </c>
      <c r="E1910" s="160">
        <f>BD_TS!B1909</f>
        <v>0</v>
      </c>
      <c r="F1910" s="161">
        <f>BD_TS!C1909</f>
        <v>0</v>
      </c>
      <c r="G1910" s="187">
        <f>BD_TS!H1909</f>
        <v>0</v>
      </c>
      <c r="H1910" s="158" t="str">
        <f>IF($A1910=0,"",IFERROR(INDEX(BD_Gestão!A:A,MATCH('Banco de Dados'!$B1910,BD_Gestão!$B:$B,0)),"erro"))</f>
        <v/>
      </c>
      <c r="I1910" s="162" t="str">
        <f>IF($A1910=0,"",IFERROR(INDEX(BD_Gestão!E:E,MATCH('Banco de Dados'!$B1910,BD_Gestão!$B:$B,0)),"erro"))</f>
        <v/>
      </c>
      <c r="J1910" s="186" t="str">
        <f>IF($A1910=0,"",IFERROR(INDEX(BD_Gestão!B:B,MATCH('Banco de Dados'!$B1910,BD_Gestão!$B:$B,0)),"erro"))</f>
        <v/>
      </c>
      <c r="K1910" s="158" t="str">
        <f>IF($A1910=0,"",IFERROR(INDEX(BD_Gestão!C:C,MATCH('Banco de Dados'!$B1910,BD_Gestão!$B:$B,0)),"erro"))</f>
        <v/>
      </c>
      <c r="L1910" s="158" t="str">
        <f>IF($A1910=0,"",IFERROR(INDEX(BD_Gestão!H:H,MATCH('Banco de Dados'!$B1910,BD_Gestão!$B:$B,0)),"erro"))</f>
        <v/>
      </c>
      <c r="M1910" s="161" t="str">
        <f>IF($A1910=0,"",IFERROR(INDEX(BD_Gestão!F:F,MATCH('Banco de Dados'!$B1910,BD_Gestão!$B:$B,0)),"erro"))</f>
        <v/>
      </c>
      <c r="N1910" s="161" t="str">
        <f>IF($A1910=0,"",IFERROR(INDEX(BD_Gestão!J:J,MATCH('Banco de Dados'!$B1910,BD_Gestão!$B:$B,0)),"erro"))</f>
        <v/>
      </c>
      <c r="O1910" s="164" t="str">
        <f>IF($A1910=0,"",IFERROR(INDEX(BD_Gestão!K:K,MATCH('Banco de Dados'!$B1910,BD_Gestão!$B:$B,0)),"erro"))</f>
        <v/>
      </c>
      <c r="P1910" s="169" t="str">
        <f t="shared" si="118"/>
        <v/>
      </c>
      <c r="Q1910" s="170" t="str">
        <f t="shared" si="119"/>
        <v/>
      </c>
      <c r="R1910" s="163" t="e">
        <f t="shared" si="116"/>
        <v>#VALUE!</v>
      </c>
      <c r="S1910" s="163" t="e">
        <f t="shared" si="117"/>
        <v>#VALUE!</v>
      </c>
      <c r="T1910" s="163" t="e">
        <f>INDEX(Controle!O:O,MATCH('Banco de Dados'!A1910,Controle!M:M,0))*E1910/100</f>
        <v>#N/A</v>
      </c>
    </row>
    <row r="1911" spans="1:20" hidden="1" x14ac:dyDescent="0.2">
      <c r="A1911" s="158">
        <f>BD_TS!A1910</f>
        <v>0</v>
      </c>
      <c r="B1911" s="158" t="str">
        <f>SUBSTITUTE(SUBSTITUTE(BD_TS!D1910," ",""),"-","/")</f>
        <v/>
      </c>
      <c r="C1911" s="158">
        <f>BD_TS!E1910</f>
        <v>0</v>
      </c>
      <c r="D1911" s="159">
        <f>BD_TS!F1910</f>
        <v>0</v>
      </c>
      <c r="E1911" s="160">
        <f>BD_TS!B1910</f>
        <v>0</v>
      </c>
      <c r="F1911" s="161">
        <f>BD_TS!C1910</f>
        <v>0</v>
      </c>
      <c r="G1911" s="187">
        <f>BD_TS!H1910</f>
        <v>0</v>
      </c>
      <c r="H1911" s="158" t="str">
        <f>IF($A1911=0,"",IFERROR(INDEX(BD_Gestão!A:A,MATCH('Banco de Dados'!$B1911,BD_Gestão!$B:$B,0)),"erro"))</f>
        <v/>
      </c>
      <c r="I1911" s="162" t="str">
        <f>IF($A1911=0,"",IFERROR(INDEX(BD_Gestão!E:E,MATCH('Banco de Dados'!$B1911,BD_Gestão!$B:$B,0)),"erro"))</f>
        <v/>
      </c>
      <c r="J1911" s="186" t="str">
        <f>IF($A1911=0,"",IFERROR(INDEX(BD_Gestão!B:B,MATCH('Banco de Dados'!$B1911,BD_Gestão!$B:$B,0)),"erro"))</f>
        <v/>
      </c>
      <c r="K1911" s="158" t="str">
        <f>IF($A1911=0,"",IFERROR(INDEX(BD_Gestão!C:C,MATCH('Banco de Dados'!$B1911,BD_Gestão!$B:$B,0)),"erro"))</f>
        <v/>
      </c>
      <c r="L1911" s="158" t="str">
        <f>IF($A1911=0,"",IFERROR(INDEX(BD_Gestão!H:H,MATCH('Banco de Dados'!$B1911,BD_Gestão!$B:$B,0)),"erro"))</f>
        <v/>
      </c>
      <c r="M1911" s="161" t="str">
        <f>IF($A1911=0,"",IFERROR(INDEX(BD_Gestão!F:F,MATCH('Banco de Dados'!$B1911,BD_Gestão!$B:$B,0)),"erro"))</f>
        <v/>
      </c>
      <c r="N1911" s="161" t="str">
        <f>IF($A1911=0,"",IFERROR(INDEX(BD_Gestão!J:J,MATCH('Banco de Dados'!$B1911,BD_Gestão!$B:$B,0)),"erro"))</f>
        <v/>
      </c>
      <c r="O1911" s="164" t="str">
        <f>IF($A1911=0,"",IFERROR(INDEX(BD_Gestão!K:K,MATCH('Banco de Dados'!$B1911,BD_Gestão!$B:$B,0)),"erro"))</f>
        <v/>
      </c>
      <c r="P1911" s="169" t="str">
        <f t="shared" si="118"/>
        <v/>
      </c>
      <c r="Q1911" s="170" t="str">
        <f t="shared" si="119"/>
        <v/>
      </c>
      <c r="R1911" s="163" t="e">
        <f t="shared" si="116"/>
        <v>#VALUE!</v>
      </c>
      <c r="S1911" s="163" t="e">
        <f t="shared" si="117"/>
        <v>#VALUE!</v>
      </c>
      <c r="T1911" s="163" t="e">
        <f>INDEX(Controle!O:O,MATCH('Banco de Dados'!A1911,Controle!M:M,0))*E1911/100</f>
        <v>#N/A</v>
      </c>
    </row>
    <row r="1912" spans="1:20" hidden="1" x14ac:dyDescent="0.2">
      <c r="A1912" s="158">
        <f>BD_TS!A1911</f>
        <v>0</v>
      </c>
      <c r="B1912" s="158" t="str">
        <f>SUBSTITUTE(SUBSTITUTE(BD_TS!D1911," ",""),"-","/")</f>
        <v/>
      </c>
      <c r="C1912" s="158">
        <f>BD_TS!E1911</f>
        <v>0</v>
      </c>
      <c r="D1912" s="159">
        <f>BD_TS!F1911</f>
        <v>0</v>
      </c>
      <c r="E1912" s="160">
        <f>BD_TS!B1911</f>
        <v>0</v>
      </c>
      <c r="F1912" s="161">
        <f>BD_TS!C1911</f>
        <v>0</v>
      </c>
      <c r="G1912" s="187">
        <f>BD_TS!H1911</f>
        <v>0</v>
      </c>
      <c r="H1912" s="158" t="str">
        <f>IF($A1912=0,"",IFERROR(INDEX(BD_Gestão!A:A,MATCH('Banco de Dados'!$B1912,BD_Gestão!$B:$B,0)),"erro"))</f>
        <v/>
      </c>
      <c r="I1912" s="162" t="str">
        <f>IF($A1912=0,"",IFERROR(INDEX(BD_Gestão!E:E,MATCH('Banco de Dados'!$B1912,BD_Gestão!$B:$B,0)),"erro"))</f>
        <v/>
      </c>
      <c r="J1912" s="186" t="str">
        <f>IF($A1912=0,"",IFERROR(INDEX(BD_Gestão!B:B,MATCH('Banco de Dados'!$B1912,BD_Gestão!$B:$B,0)),"erro"))</f>
        <v/>
      </c>
      <c r="K1912" s="158" t="str">
        <f>IF($A1912=0,"",IFERROR(INDEX(BD_Gestão!C:C,MATCH('Banco de Dados'!$B1912,BD_Gestão!$B:$B,0)),"erro"))</f>
        <v/>
      </c>
      <c r="L1912" s="158" t="str">
        <f>IF($A1912=0,"",IFERROR(INDEX(BD_Gestão!H:H,MATCH('Banco de Dados'!$B1912,BD_Gestão!$B:$B,0)),"erro"))</f>
        <v/>
      </c>
      <c r="M1912" s="161" t="str">
        <f>IF($A1912=0,"",IFERROR(INDEX(BD_Gestão!F:F,MATCH('Banco de Dados'!$B1912,BD_Gestão!$B:$B,0)),"erro"))</f>
        <v/>
      </c>
      <c r="N1912" s="161" t="str">
        <f>IF($A1912=0,"",IFERROR(INDEX(BD_Gestão!J:J,MATCH('Banco de Dados'!$B1912,BD_Gestão!$B:$B,0)),"erro"))</f>
        <v/>
      </c>
      <c r="O1912" s="164" t="str">
        <f>IF($A1912=0,"",IFERROR(INDEX(BD_Gestão!K:K,MATCH('Banco de Dados'!$B1912,BD_Gestão!$B:$B,0)),"erro"))</f>
        <v/>
      </c>
      <c r="P1912" s="169" t="str">
        <f t="shared" si="118"/>
        <v/>
      </c>
      <c r="Q1912" s="170" t="str">
        <f t="shared" si="119"/>
        <v/>
      </c>
      <c r="R1912" s="163" t="e">
        <f t="shared" si="116"/>
        <v>#VALUE!</v>
      </c>
      <c r="S1912" s="163" t="e">
        <f t="shared" si="117"/>
        <v>#VALUE!</v>
      </c>
      <c r="T1912" s="163" t="e">
        <f>INDEX(Controle!O:O,MATCH('Banco de Dados'!A1912,Controle!M:M,0))*E1912/100</f>
        <v>#N/A</v>
      </c>
    </row>
    <row r="1913" spans="1:20" hidden="1" x14ac:dyDescent="0.2">
      <c r="A1913" s="158">
        <f>BD_TS!A1912</f>
        <v>0</v>
      </c>
      <c r="B1913" s="158" t="str">
        <f>SUBSTITUTE(SUBSTITUTE(BD_TS!D1912," ",""),"-","/")</f>
        <v/>
      </c>
      <c r="C1913" s="158">
        <f>BD_TS!E1912</f>
        <v>0</v>
      </c>
      <c r="D1913" s="159">
        <f>BD_TS!F1912</f>
        <v>0</v>
      </c>
      <c r="E1913" s="160">
        <f>BD_TS!B1912</f>
        <v>0</v>
      </c>
      <c r="F1913" s="161">
        <f>BD_TS!C1912</f>
        <v>0</v>
      </c>
      <c r="G1913" s="187">
        <f>BD_TS!H1912</f>
        <v>0</v>
      </c>
      <c r="H1913" s="158" t="str">
        <f>IF($A1913=0,"",IFERROR(INDEX(BD_Gestão!A:A,MATCH('Banco de Dados'!$B1913,BD_Gestão!$B:$B,0)),"erro"))</f>
        <v/>
      </c>
      <c r="I1913" s="162" t="str">
        <f>IF($A1913=0,"",IFERROR(INDEX(BD_Gestão!E:E,MATCH('Banco de Dados'!$B1913,BD_Gestão!$B:$B,0)),"erro"))</f>
        <v/>
      </c>
      <c r="J1913" s="186" t="str">
        <f>IF($A1913=0,"",IFERROR(INDEX(BD_Gestão!B:B,MATCH('Banco de Dados'!$B1913,BD_Gestão!$B:$B,0)),"erro"))</f>
        <v/>
      </c>
      <c r="K1913" s="158" t="str">
        <f>IF($A1913=0,"",IFERROR(INDEX(BD_Gestão!C:C,MATCH('Banco de Dados'!$B1913,BD_Gestão!$B:$B,0)),"erro"))</f>
        <v/>
      </c>
      <c r="L1913" s="158" t="str">
        <f>IF($A1913=0,"",IFERROR(INDEX(BD_Gestão!H:H,MATCH('Banco de Dados'!$B1913,BD_Gestão!$B:$B,0)),"erro"))</f>
        <v/>
      </c>
      <c r="M1913" s="161" t="str">
        <f>IF($A1913=0,"",IFERROR(INDEX(BD_Gestão!F:F,MATCH('Banco de Dados'!$B1913,BD_Gestão!$B:$B,0)),"erro"))</f>
        <v/>
      </c>
      <c r="N1913" s="161" t="str">
        <f>IF($A1913=0,"",IFERROR(INDEX(BD_Gestão!J:J,MATCH('Banco de Dados'!$B1913,BD_Gestão!$B:$B,0)),"erro"))</f>
        <v/>
      </c>
      <c r="O1913" s="164" t="str">
        <f>IF($A1913=0,"",IFERROR(INDEX(BD_Gestão!K:K,MATCH('Banco de Dados'!$B1913,BD_Gestão!$B:$B,0)),"erro"))</f>
        <v/>
      </c>
      <c r="P1913" s="169" t="str">
        <f t="shared" si="118"/>
        <v/>
      </c>
      <c r="Q1913" s="170" t="str">
        <f t="shared" si="119"/>
        <v/>
      </c>
      <c r="R1913" s="163" t="e">
        <f t="shared" si="116"/>
        <v>#VALUE!</v>
      </c>
      <c r="S1913" s="163" t="e">
        <f t="shared" si="117"/>
        <v>#VALUE!</v>
      </c>
      <c r="T1913" s="163" t="e">
        <f>INDEX(Controle!O:O,MATCH('Banco de Dados'!A1913,Controle!M:M,0))*E1913/100</f>
        <v>#N/A</v>
      </c>
    </row>
    <row r="1914" spans="1:20" hidden="1" x14ac:dyDescent="0.2">
      <c r="A1914" s="158">
        <f>BD_TS!A1913</f>
        <v>0</v>
      </c>
      <c r="B1914" s="158" t="str">
        <f>SUBSTITUTE(SUBSTITUTE(BD_TS!D1913," ",""),"-","/")</f>
        <v/>
      </c>
      <c r="C1914" s="158">
        <f>BD_TS!E1913</f>
        <v>0</v>
      </c>
      <c r="D1914" s="159">
        <f>BD_TS!F1913</f>
        <v>0</v>
      </c>
      <c r="E1914" s="160">
        <f>BD_TS!B1913</f>
        <v>0</v>
      </c>
      <c r="F1914" s="161">
        <f>BD_TS!C1913</f>
        <v>0</v>
      </c>
      <c r="G1914" s="187">
        <f>BD_TS!H1913</f>
        <v>0</v>
      </c>
      <c r="H1914" s="158" t="str">
        <f>IF($A1914=0,"",IFERROR(INDEX(BD_Gestão!A:A,MATCH('Banco de Dados'!$B1914,BD_Gestão!$B:$B,0)),"erro"))</f>
        <v/>
      </c>
      <c r="I1914" s="162" t="str">
        <f>IF($A1914=0,"",IFERROR(INDEX(BD_Gestão!E:E,MATCH('Banco de Dados'!$B1914,BD_Gestão!$B:$B,0)),"erro"))</f>
        <v/>
      </c>
      <c r="J1914" s="186" t="str">
        <f>IF($A1914=0,"",IFERROR(INDEX(BD_Gestão!B:B,MATCH('Banco de Dados'!$B1914,BD_Gestão!$B:$B,0)),"erro"))</f>
        <v/>
      </c>
      <c r="K1914" s="158" t="str">
        <f>IF($A1914=0,"",IFERROR(INDEX(BD_Gestão!C:C,MATCH('Banco de Dados'!$B1914,BD_Gestão!$B:$B,0)),"erro"))</f>
        <v/>
      </c>
      <c r="L1914" s="158" t="str">
        <f>IF($A1914=0,"",IFERROR(INDEX(BD_Gestão!H:H,MATCH('Banco de Dados'!$B1914,BD_Gestão!$B:$B,0)),"erro"))</f>
        <v/>
      </c>
      <c r="M1914" s="161" t="str">
        <f>IF($A1914=0,"",IFERROR(INDEX(BD_Gestão!F:F,MATCH('Banco de Dados'!$B1914,BD_Gestão!$B:$B,0)),"erro"))</f>
        <v/>
      </c>
      <c r="N1914" s="161" t="str">
        <f>IF($A1914=0,"",IFERROR(INDEX(BD_Gestão!J:J,MATCH('Banco de Dados'!$B1914,BD_Gestão!$B:$B,0)),"erro"))</f>
        <v/>
      </c>
      <c r="O1914" s="164" t="str">
        <f>IF($A1914=0,"",IFERROR(INDEX(BD_Gestão!K:K,MATCH('Banco de Dados'!$B1914,BD_Gestão!$B:$B,0)),"erro"))</f>
        <v/>
      </c>
      <c r="P1914" s="169" t="str">
        <f t="shared" si="118"/>
        <v/>
      </c>
      <c r="Q1914" s="170" t="str">
        <f t="shared" si="119"/>
        <v/>
      </c>
      <c r="R1914" s="163" t="e">
        <f t="shared" si="116"/>
        <v>#VALUE!</v>
      </c>
      <c r="S1914" s="163" t="e">
        <f t="shared" si="117"/>
        <v>#VALUE!</v>
      </c>
      <c r="T1914" s="163" t="e">
        <f>INDEX(Controle!O:O,MATCH('Banco de Dados'!A1914,Controle!M:M,0))*E1914/100</f>
        <v>#N/A</v>
      </c>
    </row>
    <row r="1915" spans="1:20" hidden="1" x14ac:dyDescent="0.2">
      <c r="A1915" s="158">
        <f>BD_TS!A1914</f>
        <v>0</v>
      </c>
      <c r="B1915" s="158" t="str">
        <f>SUBSTITUTE(SUBSTITUTE(BD_TS!D1914," ",""),"-","/")</f>
        <v/>
      </c>
      <c r="C1915" s="158">
        <f>BD_TS!E1914</f>
        <v>0</v>
      </c>
      <c r="D1915" s="159">
        <f>BD_TS!F1914</f>
        <v>0</v>
      </c>
      <c r="E1915" s="160">
        <f>BD_TS!B1914</f>
        <v>0</v>
      </c>
      <c r="F1915" s="161">
        <f>BD_TS!C1914</f>
        <v>0</v>
      </c>
      <c r="G1915" s="187">
        <f>BD_TS!H1914</f>
        <v>0</v>
      </c>
      <c r="H1915" s="158" t="str">
        <f>IF($A1915=0,"",IFERROR(INDEX(BD_Gestão!A:A,MATCH('Banco de Dados'!$B1915,BD_Gestão!$B:$B,0)),"erro"))</f>
        <v/>
      </c>
      <c r="I1915" s="162" t="str">
        <f>IF($A1915=0,"",IFERROR(INDEX(BD_Gestão!E:E,MATCH('Banco de Dados'!$B1915,BD_Gestão!$B:$B,0)),"erro"))</f>
        <v/>
      </c>
      <c r="J1915" s="186" t="str">
        <f>IF($A1915=0,"",IFERROR(INDEX(BD_Gestão!B:B,MATCH('Banco de Dados'!$B1915,BD_Gestão!$B:$B,0)),"erro"))</f>
        <v/>
      </c>
      <c r="K1915" s="158" t="str">
        <f>IF($A1915=0,"",IFERROR(INDEX(BD_Gestão!C:C,MATCH('Banco de Dados'!$B1915,BD_Gestão!$B:$B,0)),"erro"))</f>
        <v/>
      </c>
      <c r="L1915" s="158" t="str">
        <f>IF($A1915=0,"",IFERROR(INDEX(BD_Gestão!H:H,MATCH('Banco de Dados'!$B1915,BD_Gestão!$B:$B,0)),"erro"))</f>
        <v/>
      </c>
      <c r="M1915" s="161" t="str">
        <f>IF($A1915=0,"",IFERROR(INDEX(BD_Gestão!F:F,MATCH('Banco de Dados'!$B1915,BD_Gestão!$B:$B,0)),"erro"))</f>
        <v/>
      </c>
      <c r="N1915" s="161" t="str">
        <f>IF($A1915=0,"",IFERROR(INDEX(BD_Gestão!J:J,MATCH('Banco de Dados'!$B1915,BD_Gestão!$B:$B,0)),"erro"))</f>
        <v/>
      </c>
      <c r="O1915" s="164" t="str">
        <f>IF($A1915=0,"",IFERROR(INDEX(BD_Gestão!K:K,MATCH('Banco de Dados'!$B1915,BD_Gestão!$B:$B,0)),"erro"))</f>
        <v/>
      </c>
      <c r="P1915" s="169" t="str">
        <f t="shared" si="118"/>
        <v/>
      </c>
      <c r="Q1915" s="170" t="str">
        <f t="shared" si="119"/>
        <v/>
      </c>
      <c r="R1915" s="163" t="e">
        <f t="shared" si="116"/>
        <v>#VALUE!</v>
      </c>
      <c r="S1915" s="163" t="e">
        <f t="shared" si="117"/>
        <v>#VALUE!</v>
      </c>
      <c r="T1915" s="163" t="e">
        <f>INDEX(Controle!O:O,MATCH('Banco de Dados'!A1915,Controle!M:M,0))*E1915/100</f>
        <v>#N/A</v>
      </c>
    </row>
    <row r="1916" spans="1:20" hidden="1" x14ac:dyDescent="0.2">
      <c r="A1916" s="158">
        <f>BD_TS!A1915</f>
        <v>0</v>
      </c>
      <c r="B1916" s="158" t="str">
        <f>SUBSTITUTE(SUBSTITUTE(BD_TS!D1915," ",""),"-","/")</f>
        <v/>
      </c>
      <c r="C1916" s="158">
        <f>BD_TS!E1915</f>
        <v>0</v>
      </c>
      <c r="D1916" s="159">
        <f>BD_TS!F1915</f>
        <v>0</v>
      </c>
      <c r="E1916" s="160">
        <f>BD_TS!B1915</f>
        <v>0</v>
      </c>
      <c r="F1916" s="161">
        <f>BD_TS!C1915</f>
        <v>0</v>
      </c>
      <c r="G1916" s="187">
        <f>BD_TS!H1915</f>
        <v>0</v>
      </c>
      <c r="H1916" s="158" t="str">
        <f>IF($A1916=0,"",IFERROR(INDEX(BD_Gestão!A:A,MATCH('Banco de Dados'!$B1916,BD_Gestão!$B:$B,0)),"erro"))</f>
        <v/>
      </c>
      <c r="I1916" s="162" t="str">
        <f>IF($A1916=0,"",IFERROR(INDEX(BD_Gestão!E:E,MATCH('Banco de Dados'!$B1916,BD_Gestão!$B:$B,0)),"erro"))</f>
        <v/>
      </c>
      <c r="J1916" s="186" t="str">
        <f>IF($A1916=0,"",IFERROR(INDEX(BD_Gestão!B:B,MATCH('Banco de Dados'!$B1916,BD_Gestão!$B:$B,0)),"erro"))</f>
        <v/>
      </c>
      <c r="K1916" s="158" t="str">
        <f>IF($A1916=0,"",IFERROR(INDEX(BD_Gestão!C:C,MATCH('Banco de Dados'!$B1916,BD_Gestão!$B:$B,0)),"erro"))</f>
        <v/>
      </c>
      <c r="L1916" s="158" t="str">
        <f>IF($A1916=0,"",IFERROR(INDEX(BD_Gestão!H:H,MATCH('Banco de Dados'!$B1916,BD_Gestão!$B:$B,0)),"erro"))</f>
        <v/>
      </c>
      <c r="M1916" s="161" t="str">
        <f>IF($A1916=0,"",IFERROR(INDEX(BD_Gestão!F:F,MATCH('Banco de Dados'!$B1916,BD_Gestão!$B:$B,0)),"erro"))</f>
        <v/>
      </c>
      <c r="N1916" s="161" t="str">
        <f>IF($A1916=0,"",IFERROR(INDEX(BD_Gestão!J:J,MATCH('Banco de Dados'!$B1916,BD_Gestão!$B:$B,0)),"erro"))</f>
        <v/>
      </c>
      <c r="O1916" s="164" t="str">
        <f>IF($A1916=0,"",IFERROR(INDEX(BD_Gestão!K:K,MATCH('Banco de Dados'!$B1916,BD_Gestão!$B:$B,0)),"erro"))</f>
        <v/>
      </c>
      <c r="P1916" s="169" t="str">
        <f t="shared" si="118"/>
        <v/>
      </c>
      <c r="Q1916" s="170" t="str">
        <f t="shared" si="119"/>
        <v/>
      </c>
      <c r="R1916" s="163" t="e">
        <f t="shared" si="116"/>
        <v>#VALUE!</v>
      </c>
      <c r="S1916" s="163" t="e">
        <f t="shared" si="117"/>
        <v>#VALUE!</v>
      </c>
      <c r="T1916" s="163" t="e">
        <f>INDEX(Controle!O:O,MATCH('Banco de Dados'!A1916,Controle!M:M,0))*E1916/100</f>
        <v>#N/A</v>
      </c>
    </row>
    <row r="1917" spans="1:20" hidden="1" x14ac:dyDescent="0.2">
      <c r="A1917" s="158">
        <f>BD_TS!A1916</f>
        <v>0</v>
      </c>
      <c r="B1917" s="158" t="str">
        <f>SUBSTITUTE(SUBSTITUTE(BD_TS!D1916," ",""),"-","/")</f>
        <v/>
      </c>
      <c r="C1917" s="158">
        <f>BD_TS!E1916</f>
        <v>0</v>
      </c>
      <c r="D1917" s="159">
        <f>BD_TS!F1916</f>
        <v>0</v>
      </c>
      <c r="E1917" s="160">
        <f>BD_TS!B1916</f>
        <v>0</v>
      </c>
      <c r="F1917" s="161">
        <f>BD_TS!C1916</f>
        <v>0</v>
      </c>
      <c r="G1917" s="187">
        <f>BD_TS!H1916</f>
        <v>0</v>
      </c>
      <c r="H1917" s="158" t="str">
        <f>IF($A1917=0,"",IFERROR(INDEX(BD_Gestão!A:A,MATCH('Banco de Dados'!$B1917,BD_Gestão!$B:$B,0)),"erro"))</f>
        <v/>
      </c>
      <c r="I1917" s="162" t="str">
        <f>IF($A1917=0,"",IFERROR(INDEX(BD_Gestão!E:E,MATCH('Banco de Dados'!$B1917,BD_Gestão!$B:$B,0)),"erro"))</f>
        <v/>
      </c>
      <c r="J1917" s="186" t="str">
        <f>IF($A1917=0,"",IFERROR(INDEX(BD_Gestão!B:B,MATCH('Banco de Dados'!$B1917,BD_Gestão!$B:$B,0)),"erro"))</f>
        <v/>
      </c>
      <c r="K1917" s="158" t="str">
        <f>IF($A1917=0,"",IFERROR(INDEX(BD_Gestão!C:C,MATCH('Banco de Dados'!$B1917,BD_Gestão!$B:$B,0)),"erro"))</f>
        <v/>
      </c>
      <c r="L1917" s="158" t="str">
        <f>IF($A1917=0,"",IFERROR(INDEX(BD_Gestão!H:H,MATCH('Banco de Dados'!$B1917,BD_Gestão!$B:$B,0)),"erro"))</f>
        <v/>
      </c>
      <c r="M1917" s="161" t="str">
        <f>IF($A1917=0,"",IFERROR(INDEX(BD_Gestão!F:F,MATCH('Banco de Dados'!$B1917,BD_Gestão!$B:$B,0)),"erro"))</f>
        <v/>
      </c>
      <c r="N1917" s="161" t="str">
        <f>IF($A1917=0,"",IFERROR(INDEX(BD_Gestão!J:J,MATCH('Banco de Dados'!$B1917,BD_Gestão!$B:$B,0)),"erro"))</f>
        <v/>
      </c>
      <c r="O1917" s="164" t="str">
        <f>IF($A1917=0,"",IFERROR(INDEX(BD_Gestão!K:K,MATCH('Banco de Dados'!$B1917,BD_Gestão!$B:$B,0)),"erro"))</f>
        <v/>
      </c>
      <c r="P1917" s="169" t="str">
        <f t="shared" si="118"/>
        <v/>
      </c>
      <c r="Q1917" s="170" t="str">
        <f t="shared" si="119"/>
        <v/>
      </c>
      <c r="R1917" s="163" t="e">
        <f t="shared" si="116"/>
        <v>#VALUE!</v>
      </c>
      <c r="S1917" s="163" t="e">
        <f t="shared" si="117"/>
        <v>#VALUE!</v>
      </c>
      <c r="T1917" s="163" t="e">
        <f>INDEX(Controle!O:O,MATCH('Banco de Dados'!A1917,Controle!M:M,0))*E1917/100</f>
        <v>#N/A</v>
      </c>
    </row>
    <row r="1918" spans="1:20" hidden="1" x14ac:dyDescent="0.2">
      <c r="A1918" s="158">
        <f>BD_TS!A1917</f>
        <v>0</v>
      </c>
      <c r="B1918" s="158" t="str">
        <f>SUBSTITUTE(SUBSTITUTE(BD_TS!D1917," ",""),"-","/")</f>
        <v/>
      </c>
      <c r="C1918" s="158">
        <f>BD_TS!E1917</f>
        <v>0</v>
      </c>
      <c r="D1918" s="159">
        <f>BD_TS!F1917</f>
        <v>0</v>
      </c>
      <c r="E1918" s="160">
        <f>BD_TS!B1917</f>
        <v>0</v>
      </c>
      <c r="F1918" s="161">
        <f>BD_TS!C1917</f>
        <v>0</v>
      </c>
      <c r="G1918" s="187">
        <f>BD_TS!H1917</f>
        <v>0</v>
      </c>
      <c r="H1918" s="158" t="str">
        <f>IF($A1918=0,"",IFERROR(INDEX(BD_Gestão!A:A,MATCH('Banco de Dados'!$B1918,BD_Gestão!$B:$B,0)),"erro"))</f>
        <v/>
      </c>
      <c r="I1918" s="162" t="str">
        <f>IF($A1918=0,"",IFERROR(INDEX(BD_Gestão!E:E,MATCH('Banco de Dados'!$B1918,BD_Gestão!$B:$B,0)),"erro"))</f>
        <v/>
      </c>
      <c r="J1918" s="186" t="str">
        <f>IF($A1918=0,"",IFERROR(INDEX(BD_Gestão!B:B,MATCH('Banco de Dados'!$B1918,BD_Gestão!$B:$B,0)),"erro"))</f>
        <v/>
      </c>
      <c r="K1918" s="158" t="str">
        <f>IF($A1918=0,"",IFERROR(INDEX(BD_Gestão!C:C,MATCH('Banco de Dados'!$B1918,BD_Gestão!$B:$B,0)),"erro"))</f>
        <v/>
      </c>
      <c r="L1918" s="158" t="str">
        <f>IF($A1918=0,"",IFERROR(INDEX(BD_Gestão!H:H,MATCH('Banco de Dados'!$B1918,BD_Gestão!$B:$B,0)),"erro"))</f>
        <v/>
      </c>
      <c r="M1918" s="161" t="str">
        <f>IF($A1918=0,"",IFERROR(INDEX(BD_Gestão!F:F,MATCH('Banco de Dados'!$B1918,BD_Gestão!$B:$B,0)),"erro"))</f>
        <v/>
      </c>
      <c r="N1918" s="161" t="str">
        <f>IF($A1918=0,"",IFERROR(INDEX(BD_Gestão!J:J,MATCH('Banco de Dados'!$B1918,BD_Gestão!$B:$B,0)),"erro"))</f>
        <v/>
      </c>
      <c r="O1918" s="164" t="str">
        <f>IF($A1918=0,"",IFERROR(INDEX(BD_Gestão!K:K,MATCH('Banco de Dados'!$B1918,BD_Gestão!$B:$B,0)),"erro"))</f>
        <v/>
      </c>
      <c r="P1918" s="169" t="str">
        <f t="shared" si="118"/>
        <v/>
      </c>
      <c r="Q1918" s="170" t="str">
        <f t="shared" si="119"/>
        <v/>
      </c>
      <c r="R1918" s="163" t="e">
        <f t="shared" si="116"/>
        <v>#VALUE!</v>
      </c>
      <c r="S1918" s="163" t="e">
        <f t="shared" si="117"/>
        <v>#VALUE!</v>
      </c>
      <c r="T1918" s="163" t="e">
        <f>INDEX(Controle!O:O,MATCH('Banco de Dados'!A1918,Controle!M:M,0))*E1918/100</f>
        <v>#N/A</v>
      </c>
    </row>
    <row r="1919" spans="1:20" hidden="1" x14ac:dyDescent="0.2">
      <c r="A1919" s="158">
        <f>BD_TS!A1918</f>
        <v>0</v>
      </c>
      <c r="B1919" s="158" t="str">
        <f>SUBSTITUTE(SUBSTITUTE(BD_TS!D1918," ",""),"-","/")</f>
        <v/>
      </c>
      <c r="C1919" s="158">
        <f>BD_TS!E1918</f>
        <v>0</v>
      </c>
      <c r="D1919" s="159">
        <f>BD_TS!F1918</f>
        <v>0</v>
      </c>
      <c r="E1919" s="160">
        <f>BD_TS!B1918</f>
        <v>0</v>
      </c>
      <c r="F1919" s="161">
        <f>BD_TS!C1918</f>
        <v>0</v>
      </c>
      <c r="G1919" s="187">
        <f>BD_TS!H1918</f>
        <v>0</v>
      </c>
      <c r="H1919" s="158" t="str">
        <f>IF($A1919=0,"",IFERROR(INDEX(BD_Gestão!A:A,MATCH('Banco de Dados'!$B1919,BD_Gestão!$B:$B,0)),"erro"))</f>
        <v/>
      </c>
      <c r="I1919" s="162" t="str">
        <f>IF($A1919=0,"",IFERROR(INDEX(BD_Gestão!E:E,MATCH('Banco de Dados'!$B1919,BD_Gestão!$B:$B,0)),"erro"))</f>
        <v/>
      </c>
      <c r="J1919" s="186" t="str">
        <f>IF($A1919=0,"",IFERROR(INDEX(BD_Gestão!B:B,MATCH('Banco de Dados'!$B1919,BD_Gestão!$B:$B,0)),"erro"))</f>
        <v/>
      </c>
      <c r="K1919" s="158" t="str">
        <f>IF($A1919=0,"",IFERROR(INDEX(BD_Gestão!C:C,MATCH('Banco de Dados'!$B1919,BD_Gestão!$B:$B,0)),"erro"))</f>
        <v/>
      </c>
      <c r="L1919" s="158" t="str">
        <f>IF($A1919=0,"",IFERROR(INDEX(BD_Gestão!H:H,MATCH('Banco de Dados'!$B1919,BD_Gestão!$B:$B,0)),"erro"))</f>
        <v/>
      </c>
      <c r="M1919" s="161" t="str">
        <f>IF($A1919=0,"",IFERROR(INDEX(BD_Gestão!F:F,MATCH('Banco de Dados'!$B1919,BD_Gestão!$B:$B,0)),"erro"))</f>
        <v/>
      </c>
      <c r="N1919" s="161" t="str">
        <f>IF($A1919=0,"",IFERROR(INDEX(BD_Gestão!J:J,MATCH('Banco de Dados'!$B1919,BD_Gestão!$B:$B,0)),"erro"))</f>
        <v/>
      </c>
      <c r="O1919" s="164" t="str">
        <f>IF($A1919=0,"",IFERROR(INDEX(BD_Gestão!K:K,MATCH('Banco de Dados'!$B1919,BD_Gestão!$B:$B,0)),"erro"))</f>
        <v/>
      </c>
      <c r="P1919" s="169" t="str">
        <f t="shared" si="118"/>
        <v/>
      </c>
      <c r="Q1919" s="170" t="str">
        <f t="shared" si="119"/>
        <v/>
      </c>
      <c r="R1919" s="163" t="e">
        <f t="shared" si="116"/>
        <v>#VALUE!</v>
      </c>
      <c r="S1919" s="163" t="e">
        <f t="shared" si="117"/>
        <v>#VALUE!</v>
      </c>
      <c r="T1919" s="163" t="e">
        <f>INDEX(Controle!O:O,MATCH('Banco de Dados'!A1919,Controle!M:M,0))*E1919/100</f>
        <v>#N/A</v>
      </c>
    </row>
    <row r="1920" spans="1:20" hidden="1" x14ac:dyDescent="0.2">
      <c r="A1920" s="158">
        <f>BD_TS!A1919</f>
        <v>0</v>
      </c>
      <c r="B1920" s="158" t="str">
        <f>SUBSTITUTE(SUBSTITUTE(BD_TS!D1919," ",""),"-","/")</f>
        <v/>
      </c>
      <c r="C1920" s="158">
        <f>BD_TS!E1919</f>
        <v>0</v>
      </c>
      <c r="D1920" s="159">
        <f>BD_TS!F1919</f>
        <v>0</v>
      </c>
      <c r="E1920" s="160">
        <f>BD_TS!B1919</f>
        <v>0</v>
      </c>
      <c r="F1920" s="161">
        <f>BD_TS!C1919</f>
        <v>0</v>
      </c>
      <c r="G1920" s="187">
        <f>BD_TS!H1919</f>
        <v>0</v>
      </c>
      <c r="H1920" s="158" t="str">
        <f>IF($A1920=0,"",IFERROR(INDEX(BD_Gestão!A:A,MATCH('Banco de Dados'!$B1920,BD_Gestão!$B:$B,0)),"erro"))</f>
        <v/>
      </c>
      <c r="I1920" s="162" t="str">
        <f>IF($A1920=0,"",IFERROR(INDEX(BD_Gestão!E:E,MATCH('Banco de Dados'!$B1920,BD_Gestão!$B:$B,0)),"erro"))</f>
        <v/>
      </c>
      <c r="J1920" s="186" t="str">
        <f>IF($A1920=0,"",IFERROR(INDEX(BD_Gestão!B:B,MATCH('Banco de Dados'!$B1920,BD_Gestão!$B:$B,0)),"erro"))</f>
        <v/>
      </c>
      <c r="K1920" s="158" t="str">
        <f>IF($A1920=0,"",IFERROR(INDEX(BD_Gestão!C:C,MATCH('Banco de Dados'!$B1920,BD_Gestão!$B:$B,0)),"erro"))</f>
        <v/>
      </c>
      <c r="L1920" s="158" t="str">
        <f>IF($A1920=0,"",IFERROR(INDEX(BD_Gestão!H:H,MATCH('Banco de Dados'!$B1920,BD_Gestão!$B:$B,0)),"erro"))</f>
        <v/>
      </c>
      <c r="M1920" s="161" t="str">
        <f>IF($A1920=0,"",IFERROR(INDEX(BD_Gestão!F:F,MATCH('Banco de Dados'!$B1920,BD_Gestão!$B:$B,0)),"erro"))</f>
        <v/>
      </c>
      <c r="N1920" s="161" t="str">
        <f>IF($A1920=0,"",IFERROR(INDEX(BD_Gestão!J:J,MATCH('Banco de Dados'!$B1920,BD_Gestão!$B:$B,0)),"erro"))</f>
        <v/>
      </c>
      <c r="O1920" s="164" t="str">
        <f>IF($A1920=0,"",IFERROR(INDEX(BD_Gestão!K:K,MATCH('Banco de Dados'!$B1920,BD_Gestão!$B:$B,0)),"erro"))</f>
        <v/>
      </c>
      <c r="P1920" s="169" t="str">
        <f t="shared" si="118"/>
        <v/>
      </c>
      <c r="Q1920" s="170" t="str">
        <f t="shared" si="119"/>
        <v/>
      </c>
      <c r="R1920" s="163" t="e">
        <f t="shared" si="116"/>
        <v>#VALUE!</v>
      </c>
      <c r="S1920" s="163" t="e">
        <f t="shared" si="117"/>
        <v>#VALUE!</v>
      </c>
      <c r="T1920" s="163" t="e">
        <f>INDEX(Controle!O:O,MATCH('Banco de Dados'!A1920,Controle!M:M,0))*E1920/100</f>
        <v>#N/A</v>
      </c>
    </row>
    <row r="1921" spans="1:20" hidden="1" x14ac:dyDescent="0.2">
      <c r="A1921" s="158">
        <f>BD_TS!A1920</f>
        <v>0</v>
      </c>
      <c r="B1921" s="158" t="str">
        <f>SUBSTITUTE(SUBSTITUTE(BD_TS!D1920," ",""),"-","/")</f>
        <v/>
      </c>
      <c r="C1921" s="158">
        <f>BD_TS!E1920</f>
        <v>0</v>
      </c>
      <c r="D1921" s="159">
        <f>BD_TS!F1920</f>
        <v>0</v>
      </c>
      <c r="E1921" s="160">
        <f>BD_TS!B1920</f>
        <v>0</v>
      </c>
      <c r="F1921" s="161">
        <f>BD_TS!C1920</f>
        <v>0</v>
      </c>
      <c r="G1921" s="187">
        <f>BD_TS!H1920</f>
        <v>0</v>
      </c>
      <c r="H1921" s="158" t="str">
        <f>IF($A1921=0,"",IFERROR(INDEX(BD_Gestão!A:A,MATCH('Banco de Dados'!$B1921,BD_Gestão!$B:$B,0)),"erro"))</f>
        <v/>
      </c>
      <c r="I1921" s="162" t="str">
        <f>IF($A1921=0,"",IFERROR(INDEX(BD_Gestão!E:E,MATCH('Banco de Dados'!$B1921,BD_Gestão!$B:$B,0)),"erro"))</f>
        <v/>
      </c>
      <c r="J1921" s="186" t="str">
        <f>IF($A1921=0,"",IFERROR(INDEX(BD_Gestão!B:B,MATCH('Banco de Dados'!$B1921,BD_Gestão!$B:$B,0)),"erro"))</f>
        <v/>
      </c>
      <c r="K1921" s="158" t="str">
        <f>IF($A1921=0,"",IFERROR(INDEX(BD_Gestão!C:C,MATCH('Banco de Dados'!$B1921,BD_Gestão!$B:$B,0)),"erro"))</f>
        <v/>
      </c>
      <c r="L1921" s="158" t="str">
        <f>IF($A1921=0,"",IFERROR(INDEX(BD_Gestão!H:H,MATCH('Banco de Dados'!$B1921,BD_Gestão!$B:$B,0)),"erro"))</f>
        <v/>
      </c>
      <c r="M1921" s="161" t="str">
        <f>IF($A1921=0,"",IFERROR(INDEX(BD_Gestão!F:F,MATCH('Banco de Dados'!$B1921,BD_Gestão!$B:$B,0)),"erro"))</f>
        <v/>
      </c>
      <c r="N1921" s="161" t="str">
        <f>IF($A1921=0,"",IFERROR(INDEX(BD_Gestão!J:J,MATCH('Banco de Dados'!$B1921,BD_Gestão!$B:$B,0)),"erro"))</f>
        <v/>
      </c>
      <c r="O1921" s="164" t="str">
        <f>IF($A1921=0,"",IFERROR(INDEX(BD_Gestão!K:K,MATCH('Banco de Dados'!$B1921,BD_Gestão!$B:$B,0)),"erro"))</f>
        <v/>
      </c>
      <c r="P1921" s="169" t="str">
        <f t="shared" si="118"/>
        <v/>
      </c>
      <c r="Q1921" s="170" t="str">
        <f t="shared" si="119"/>
        <v/>
      </c>
      <c r="R1921" s="163" t="e">
        <f t="shared" si="116"/>
        <v>#VALUE!</v>
      </c>
      <c r="S1921" s="163" t="e">
        <f t="shared" si="117"/>
        <v>#VALUE!</v>
      </c>
      <c r="T1921" s="163" t="e">
        <f>INDEX(Controle!O:O,MATCH('Banco de Dados'!A1921,Controle!M:M,0))*E1921/100</f>
        <v>#N/A</v>
      </c>
    </row>
    <row r="1922" spans="1:20" hidden="1" x14ac:dyDescent="0.2">
      <c r="A1922" s="158">
        <f>BD_TS!A1921</f>
        <v>0</v>
      </c>
      <c r="B1922" s="158" t="str">
        <f>SUBSTITUTE(SUBSTITUTE(BD_TS!D1921," ",""),"-","/")</f>
        <v/>
      </c>
      <c r="C1922" s="158">
        <f>BD_TS!E1921</f>
        <v>0</v>
      </c>
      <c r="D1922" s="159">
        <f>BD_TS!F1921</f>
        <v>0</v>
      </c>
      <c r="E1922" s="160">
        <f>BD_TS!B1921</f>
        <v>0</v>
      </c>
      <c r="F1922" s="161">
        <f>BD_TS!C1921</f>
        <v>0</v>
      </c>
      <c r="G1922" s="187">
        <f>BD_TS!H1921</f>
        <v>0</v>
      </c>
      <c r="H1922" s="158" t="str">
        <f>IF($A1922=0,"",IFERROR(INDEX(BD_Gestão!A:A,MATCH('Banco de Dados'!$B1922,BD_Gestão!$B:$B,0)),"erro"))</f>
        <v/>
      </c>
      <c r="I1922" s="162" t="str">
        <f>IF($A1922=0,"",IFERROR(INDEX(BD_Gestão!E:E,MATCH('Banco de Dados'!$B1922,BD_Gestão!$B:$B,0)),"erro"))</f>
        <v/>
      </c>
      <c r="J1922" s="186" t="str">
        <f>IF($A1922=0,"",IFERROR(INDEX(BD_Gestão!B:B,MATCH('Banco de Dados'!$B1922,BD_Gestão!$B:$B,0)),"erro"))</f>
        <v/>
      </c>
      <c r="K1922" s="158" t="str">
        <f>IF($A1922=0,"",IFERROR(INDEX(BD_Gestão!C:C,MATCH('Banco de Dados'!$B1922,BD_Gestão!$B:$B,0)),"erro"))</f>
        <v/>
      </c>
      <c r="L1922" s="158" t="str">
        <f>IF($A1922=0,"",IFERROR(INDEX(BD_Gestão!H:H,MATCH('Banco de Dados'!$B1922,BD_Gestão!$B:$B,0)),"erro"))</f>
        <v/>
      </c>
      <c r="M1922" s="161" t="str">
        <f>IF($A1922=0,"",IFERROR(INDEX(BD_Gestão!F:F,MATCH('Banco de Dados'!$B1922,BD_Gestão!$B:$B,0)),"erro"))</f>
        <v/>
      </c>
      <c r="N1922" s="161" t="str">
        <f>IF($A1922=0,"",IFERROR(INDEX(BD_Gestão!J:J,MATCH('Banco de Dados'!$B1922,BD_Gestão!$B:$B,0)),"erro"))</f>
        <v/>
      </c>
      <c r="O1922" s="164" t="str">
        <f>IF($A1922=0,"",IFERROR(INDEX(BD_Gestão!K:K,MATCH('Banco de Dados'!$B1922,BD_Gestão!$B:$B,0)),"erro"))</f>
        <v/>
      </c>
      <c r="P1922" s="169" t="str">
        <f t="shared" si="118"/>
        <v/>
      </c>
      <c r="Q1922" s="170" t="str">
        <f t="shared" si="119"/>
        <v/>
      </c>
      <c r="R1922" s="163" t="e">
        <f t="shared" si="116"/>
        <v>#VALUE!</v>
      </c>
      <c r="S1922" s="163" t="e">
        <f t="shared" si="117"/>
        <v>#VALUE!</v>
      </c>
      <c r="T1922" s="163" t="e">
        <f>INDEX(Controle!O:O,MATCH('Banco de Dados'!A1922,Controle!M:M,0))*E1922/100</f>
        <v>#N/A</v>
      </c>
    </row>
    <row r="1923" spans="1:20" hidden="1" x14ac:dyDescent="0.2">
      <c r="A1923" s="158">
        <f>BD_TS!A1922</f>
        <v>0</v>
      </c>
      <c r="B1923" s="158" t="str">
        <f>SUBSTITUTE(SUBSTITUTE(BD_TS!D1922," ",""),"-","/")</f>
        <v/>
      </c>
      <c r="C1923" s="158">
        <f>BD_TS!E1922</f>
        <v>0</v>
      </c>
      <c r="D1923" s="159">
        <f>BD_TS!F1922</f>
        <v>0</v>
      </c>
      <c r="E1923" s="160">
        <f>BD_TS!B1922</f>
        <v>0</v>
      </c>
      <c r="F1923" s="161">
        <f>BD_TS!C1922</f>
        <v>0</v>
      </c>
      <c r="G1923" s="187">
        <f>BD_TS!H1922</f>
        <v>0</v>
      </c>
      <c r="H1923" s="158" t="str">
        <f>IF($A1923=0,"",IFERROR(INDEX(BD_Gestão!A:A,MATCH('Banco de Dados'!$B1923,BD_Gestão!$B:$B,0)),"erro"))</f>
        <v/>
      </c>
      <c r="I1923" s="162" t="str">
        <f>IF($A1923=0,"",IFERROR(INDEX(BD_Gestão!E:E,MATCH('Banco de Dados'!$B1923,BD_Gestão!$B:$B,0)),"erro"))</f>
        <v/>
      </c>
      <c r="J1923" s="186" t="str">
        <f>IF($A1923=0,"",IFERROR(INDEX(BD_Gestão!B:B,MATCH('Banco de Dados'!$B1923,BD_Gestão!$B:$B,0)),"erro"))</f>
        <v/>
      </c>
      <c r="K1923" s="158" t="str">
        <f>IF($A1923=0,"",IFERROR(INDEX(BD_Gestão!C:C,MATCH('Banco de Dados'!$B1923,BD_Gestão!$B:$B,0)),"erro"))</f>
        <v/>
      </c>
      <c r="L1923" s="158" t="str">
        <f>IF($A1923=0,"",IFERROR(INDEX(BD_Gestão!H:H,MATCH('Banco de Dados'!$B1923,BD_Gestão!$B:$B,0)),"erro"))</f>
        <v/>
      </c>
      <c r="M1923" s="161" t="str">
        <f>IF($A1923=0,"",IFERROR(INDEX(BD_Gestão!F:F,MATCH('Banco de Dados'!$B1923,BD_Gestão!$B:$B,0)),"erro"))</f>
        <v/>
      </c>
      <c r="N1923" s="161" t="str">
        <f>IF($A1923=0,"",IFERROR(INDEX(BD_Gestão!J:J,MATCH('Banco de Dados'!$B1923,BD_Gestão!$B:$B,0)),"erro"))</f>
        <v/>
      </c>
      <c r="O1923" s="164" t="str">
        <f>IF($A1923=0,"",IFERROR(INDEX(BD_Gestão!K:K,MATCH('Banco de Dados'!$B1923,BD_Gestão!$B:$B,0)),"erro"))</f>
        <v/>
      </c>
      <c r="P1923" s="169" t="str">
        <f t="shared" si="118"/>
        <v/>
      </c>
      <c r="Q1923" s="170" t="str">
        <f t="shared" si="119"/>
        <v/>
      </c>
      <c r="R1923" s="163" t="e">
        <f t="shared" si="116"/>
        <v>#VALUE!</v>
      </c>
      <c r="S1923" s="163" t="e">
        <f t="shared" si="117"/>
        <v>#VALUE!</v>
      </c>
      <c r="T1923" s="163" t="e">
        <f>INDEX(Controle!O:O,MATCH('Banco de Dados'!A1923,Controle!M:M,0))*E1923/100</f>
        <v>#N/A</v>
      </c>
    </row>
    <row r="1924" spans="1:20" hidden="1" x14ac:dyDescent="0.2">
      <c r="A1924" s="158">
        <f>BD_TS!A1923</f>
        <v>0</v>
      </c>
      <c r="B1924" s="158" t="str">
        <f>SUBSTITUTE(SUBSTITUTE(BD_TS!D1923," ",""),"-","/")</f>
        <v/>
      </c>
      <c r="C1924" s="158">
        <f>BD_TS!E1923</f>
        <v>0</v>
      </c>
      <c r="D1924" s="159">
        <f>BD_TS!F1923</f>
        <v>0</v>
      </c>
      <c r="E1924" s="160">
        <f>BD_TS!B1923</f>
        <v>0</v>
      </c>
      <c r="F1924" s="161">
        <f>BD_TS!C1923</f>
        <v>0</v>
      </c>
      <c r="G1924" s="187">
        <f>BD_TS!H1923</f>
        <v>0</v>
      </c>
      <c r="H1924" s="158" t="str">
        <f>IF($A1924=0,"",IFERROR(INDEX(BD_Gestão!A:A,MATCH('Banco de Dados'!$B1924,BD_Gestão!$B:$B,0)),"erro"))</f>
        <v/>
      </c>
      <c r="I1924" s="162" t="str">
        <f>IF($A1924=0,"",IFERROR(INDEX(BD_Gestão!E:E,MATCH('Banco de Dados'!$B1924,BD_Gestão!$B:$B,0)),"erro"))</f>
        <v/>
      </c>
      <c r="J1924" s="186" t="str">
        <f>IF($A1924=0,"",IFERROR(INDEX(BD_Gestão!B:B,MATCH('Banco de Dados'!$B1924,BD_Gestão!$B:$B,0)),"erro"))</f>
        <v/>
      </c>
      <c r="K1924" s="158" t="str">
        <f>IF($A1924=0,"",IFERROR(INDEX(BD_Gestão!C:C,MATCH('Banco de Dados'!$B1924,BD_Gestão!$B:$B,0)),"erro"))</f>
        <v/>
      </c>
      <c r="L1924" s="158" t="str">
        <f>IF($A1924=0,"",IFERROR(INDEX(BD_Gestão!H:H,MATCH('Banco de Dados'!$B1924,BD_Gestão!$B:$B,0)),"erro"))</f>
        <v/>
      </c>
      <c r="M1924" s="161" t="str">
        <f>IF($A1924=0,"",IFERROR(INDEX(BD_Gestão!F:F,MATCH('Banco de Dados'!$B1924,BD_Gestão!$B:$B,0)),"erro"))</f>
        <v/>
      </c>
      <c r="N1924" s="161" t="str">
        <f>IF($A1924=0,"",IFERROR(INDEX(BD_Gestão!J:J,MATCH('Banco de Dados'!$B1924,BD_Gestão!$B:$B,0)),"erro"))</f>
        <v/>
      </c>
      <c r="O1924" s="164" t="str">
        <f>IF($A1924=0,"",IFERROR(INDEX(BD_Gestão!K:K,MATCH('Banco de Dados'!$B1924,BD_Gestão!$B:$B,0)),"erro"))</f>
        <v/>
      </c>
      <c r="P1924" s="169" t="str">
        <f t="shared" si="118"/>
        <v/>
      </c>
      <c r="Q1924" s="170" t="str">
        <f t="shared" si="119"/>
        <v/>
      </c>
      <c r="R1924" s="163" t="e">
        <f t="shared" si="116"/>
        <v>#VALUE!</v>
      </c>
      <c r="S1924" s="163" t="e">
        <f t="shared" si="117"/>
        <v>#VALUE!</v>
      </c>
      <c r="T1924" s="163" t="e">
        <f>INDEX(Controle!O:O,MATCH('Banco de Dados'!A1924,Controle!M:M,0))*E1924/100</f>
        <v>#N/A</v>
      </c>
    </row>
    <row r="1925" spans="1:20" hidden="1" x14ac:dyDescent="0.2">
      <c r="A1925" s="158">
        <f>BD_TS!A1924</f>
        <v>0</v>
      </c>
      <c r="B1925" s="158" t="str">
        <f>SUBSTITUTE(SUBSTITUTE(BD_TS!D1924," ",""),"-","/")</f>
        <v/>
      </c>
      <c r="C1925" s="158">
        <f>BD_TS!E1924</f>
        <v>0</v>
      </c>
      <c r="D1925" s="159">
        <f>BD_TS!F1924</f>
        <v>0</v>
      </c>
      <c r="E1925" s="160">
        <f>BD_TS!B1924</f>
        <v>0</v>
      </c>
      <c r="F1925" s="161">
        <f>BD_TS!C1924</f>
        <v>0</v>
      </c>
      <c r="G1925" s="187">
        <f>BD_TS!H1924</f>
        <v>0</v>
      </c>
      <c r="H1925" s="158" t="str">
        <f>IF($A1925=0,"",IFERROR(INDEX(BD_Gestão!A:A,MATCH('Banco de Dados'!$B1925,BD_Gestão!$B:$B,0)),"erro"))</f>
        <v/>
      </c>
      <c r="I1925" s="162" t="str">
        <f>IF($A1925=0,"",IFERROR(INDEX(BD_Gestão!E:E,MATCH('Banco de Dados'!$B1925,BD_Gestão!$B:$B,0)),"erro"))</f>
        <v/>
      </c>
      <c r="J1925" s="186" t="str">
        <f>IF($A1925=0,"",IFERROR(INDEX(BD_Gestão!B:B,MATCH('Banco de Dados'!$B1925,BD_Gestão!$B:$B,0)),"erro"))</f>
        <v/>
      </c>
      <c r="K1925" s="158" t="str">
        <f>IF($A1925=0,"",IFERROR(INDEX(BD_Gestão!C:C,MATCH('Banco de Dados'!$B1925,BD_Gestão!$B:$B,0)),"erro"))</f>
        <v/>
      </c>
      <c r="L1925" s="158" t="str">
        <f>IF($A1925=0,"",IFERROR(INDEX(BD_Gestão!H:H,MATCH('Banco de Dados'!$B1925,BD_Gestão!$B:$B,0)),"erro"))</f>
        <v/>
      </c>
      <c r="M1925" s="161" t="str">
        <f>IF($A1925=0,"",IFERROR(INDEX(BD_Gestão!F:F,MATCH('Banco de Dados'!$B1925,BD_Gestão!$B:$B,0)),"erro"))</f>
        <v/>
      </c>
      <c r="N1925" s="161" t="str">
        <f>IF($A1925=0,"",IFERROR(INDEX(BD_Gestão!J:J,MATCH('Banco de Dados'!$B1925,BD_Gestão!$B:$B,0)),"erro"))</f>
        <v/>
      </c>
      <c r="O1925" s="164" t="str">
        <f>IF($A1925=0,"",IFERROR(INDEX(BD_Gestão!K:K,MATCH('Banco de Dados'!$B1925,BD_Gestão!$B:$B,0)),"erro"))</f>
        <v/>
      </c>
      <c r="P1925" s="169" t="str">
        <f t="shared" si="118"/>
        <v/>
      </c>
      <c r="Q1925" s="170" t="str">
        <f t="shared" si="119"/>
        <v/>
      </c>
      <c r="R1925" s="163" t="e">
        <f t="shared" ref="R1925:R1988" si="120">MONTH(I1925)</f>
        <v>#VALUE!</v>
      </c>
      <c r="S1925" s="163" t="e">
        <f t="shared" ref="S1925:S1988" si="121">YEAR(I1925)</f>
        <v>#VALUE!</v>
      </c>
      <c r="T1925" s="163" t="e">
        <f>INDEX(Controle!O:O,MATCH('Banco de Dados'!A1925,Controle!M:M,0))*E1925/100</f>
        <v>#N/A</v>
      </c>
    </row>
    <row r="1926" spans="1:20" hidden="1" x14ac:dyDescent="0.2">
      <c r="A1926" s="158">
        <f>BD_TS!A1925</f>
        <v>0</v>
      </c>
      <c r="B1926" s="158" t="str">
        <f>SUBSTITUTE(SUBSTITUTE(BD_TS!D1925," ",""),"-","/")</f>
        <v/>
      </c>
      <c r="C1926" s="158">
        <f>BD_TS!E1925</f>
        <v>0</v>
      </c>
      <c r="D1926" s="159">
        <f>BD_TS!F1925</f>
        <v>0</v>
      </c>
      <c r="E1926" s="160">
        <f>BD_TS!B1925</f>
        <v>0</v>
      </c>
      <c r="F1926" s="161">
        <f>BD_TS!C1925</f>
        <v>0</v>
      </c>
      <c r="G1926" s="187">
        <f>BD_TS!H1925</f>
        <v>0</v>
      </c>
      <c r="H1926" s="158" t="str">
        <f>IF($A1926=0,"",IFERROR(INDEX(BD_Gestão!A:A,MATCH('Banco de Dados'!$B1926,BD_Gestão!$B:$B,0)),"erro"))</f>
        <v/>
      </c>
      <c r="I1926" s="162" t="str">
        <f>IF($A1926=0,"",IFERROR(INDEX(BD_Gestão!E:E,MATCH('Banco de Dados'!$B1926,BD_Gestão!$B:$B,0)),"erro"))</f>
        <v/>
      </c>
      <c r="J1926" s="186" t="str">
        <f>IF($A1926=0,"",IFERROR(INDEX(BD_Gestão!B:B,MATCH('Banco de Dados'!$B1926,BD_Gestão!$B:$B,0)),"erro"))</f>
        <v/>
      </c>
      <c r="K1926" s="158" t="str">
        <f>IF($A1926=0,"",IFERROR(INDEX(BD_Gestão!C:C,MATCH('Banco de Dados'!$B1926,BD_Gestão!$B:$B,0)),"erro"))</f>
        <v/>
      </c>
      <c r="L1926" s="158" t="str">
        <f>IF($A1926=0,"",IFERROR(INDEX(BD_Gestão!H:H,MATCH('Banco de Dados'!$B1926,BD_Gestão!$B:$B,0)),"erro"))</f>
        <v/>
      </c>
      <c r="M1926" s="161" t="str">
        <f>IF($A1926=0,"",IFERROR(INDEX(BD_Gestão!F:F,MATCH('Banco de Dados'!$B1926,BD_Gestão!$B:$B,0)),"erro"))</f>
        <v/>
      </c>
      <c r="N1926" s="161" t="str">
        <f>IF($A1926=0,"",IFERROR(INDEX(BD_Gestão!J:J,MATCH('Banco de Dados'!$B1926,BD_Gestão!$B:$B,0)),"erro"))</f>
        <v/>
      </c>
      <c r="O1926" s="164" t="str">
        <f>IF($A1926=0,"",IFERROR(INDEX(BD_Gestão!K:K,MATCH('Banco de Dados'!$B1926,BD_Gestão!$B:$B,0)),"erro"))</f>
        <v/>
      </c>
      <c r="P1926" s="169" t="str">
        <f t="shared" ref="P1926:P1989" si="122">IF(OR(H1926="erro",H1926=""),"",E1926*(MIN(O1926,1)))</f>
        <v/>
      </c>
      <c r="Q1926" s="170" t="str">
        <f t="shared" ref="Q1926:Q1989" si="123">IF(OR(H1926="erro",H1926=""),"",E1926-P1926)</f>
        <v/>
      </c>
      <c r="R1926" s="163" t="e">
        <f t="shared" si="120"/>
        <v>#VALUE!</v>
      </c>
      <c r="S1926" s="163" t="e">
        <f t="shared" si="121"/>
        <v>#VALUE!</v>
      </c>
      <c r="T1926" s="163" t="e">
        <f>INDEX(Controle!O:O,MATCH('Banco de Dados'!A1926,Controle!M:M,0))*E1926/100</f>
        <v>#N/A</v>
      </c>
    </row>
    <row r="1927" spans="1:20" hidden="1" x14ac:dyDescent="0.2">
      <c r="A1927" s="158">
        <f>BD_TS!A1926</f>
        <v>0</v>
      </c>
      <c r="B1927" s="158" t="str">
        <f>SUBSTITUTE(SUBSTITUTE(BD_TS!D1926," ",""),"-","/")</f>
        <v/>
      </c>
      <c r="C1927" s="158">
        <f>BD_TS!E1926</f>
        <v>0</v>
      </c>
      <c r="D1927" s="159">
        <f>BD_TS!F1926</f>
        <v>0</v>
      </c>
      <c r="E1927" s="160">
        <f>BD_TS!B1926</f>
        <v>0</v>
      </c>
      <c r="F1927" s="161">
        <f>BD_TS!C1926</f>
        <v>0</v>
      </c>
      <c r="G1927" s="187">
        <f>BD_TS!H1926</f>
        <v>0</v>
      </c>
      <c r="H1927" s="158" t="str">
        <f>IF($A1927=0,"",IFERROR(INDEX(BD_Gestão!A:A,MATCH('Banco de Dados'!$B1927,BD_Gestão!$B:$B,0)),"erro"))</f>
        <v/>
      </c>
      <c r="I1927" s="162" t="str">
        <f>IF($A1927=0,"",IFERROR(INDEX(BD_Gestão!E:E,MATCH('Banco de Dados'!$B1927,BD_Gestão!$B:$B,0)),"erro"))</f>
        <v/>
      </c>
      <c r="J1927" s="186" t="str">
        <f>IF($A1927=0,"",IFERROR(INDEX(BD_Gestão!B:B,MATCH('Banco de Dados'!$B1927,BD_Gestão!$B:$B,0)),"erro"))</f>
        <v/>
      </c>
      <c r="K1927" s="158" t="str">
        <f>IF($A1927=0,"",IFERROR(INDEX(BD_Gestão!C:C,MATCH('Banco de Dados'!$B1927,BD_Gestão!$B:$B,0)),"erro"))</f>
        <v/>
      </c>
      <c r="L1927" s="158" t="str">
        <f>IF($A1927=0,"",IFERROR(INDEX(BD_Gestão!H:H,MATCH('Banco de Dados'!$B1927,BD_Gestão!$B:$B,0)),"erro"))</f>
        <v/>
      </c>
      <c r="M1927" s="161" t="str">
        <f>IF($A1927=0,"",IFERROR(INDEX(BD_Gestão!F:F,MATCH('Banco de Dados'!$B1927,BD_Gestão!$B:$B,0)),"erro"))</f>
        <v/>
      </c>
      <c r="N1927" s="161" t="str">
        <f>IF($A1927=0,"",IFERROR(INDEX(BD_Gestão!J:J,MATCH('Banco de Dados'!$B1927,BD_Gestão!$B:$B,0)),"erro"))</f>
        <v/>
      </c>
      <c r="O1927" s="164" t="str">
        <f>IF($A1927=0,"",IFERROR(INDEX(BD_Gestão!K:K,MATCH('Banco de Dados'!$B1927,BD_Gestão!$B:$B,0)),"erro"))</f>
        <v/>
      </c>
      <c r="P1927" s="169" t="str">
        <f t="shared" si="122"/>
        <v/>
      </c>
      <c r="Q1927" s="170" t="str">
        <f t="shared" si="123"/>
        <v/>
      </c>
      <c r="R1927" s="163" t="e">
        <f t="shared" si="120"/>
        <v>#VALUE!</v>
      </c>
      <c r="S1927" s="163" t="e">
        <f t="shared" si="121"/>
        <v>#VALUE!</v>
      </c>
      <c r="T1927" s="163" t="e">
        <f>INDEX(Controle!O:O,MATCH('Banco de Dados'!A1927,Controle!M:M,0))*E1927/100</f>
        <v>#N/A</v>
      </c>
    </row>
    <row r="1928" spans="1:20" hidden="1" x14ac:dyDescent="0.2">
      <c r="A1928" s="158">
        <f>BD_TS!A1927</f>
        <v>0</v>
      </c>
      <c r="B1928" s="158" t="str">
        <f>SUBSTITUTE(SUBSTITUTE(BD_TS!D1927," ",""),"-","/")</f>
        <v/>
      </c>
      <c r="C1928" s="158">
        <f>BD_TS!E1927</f>
        <v>0</v>
      </c>
      <c r="D1928" s="159">
        <f>BD_TS!F1927</f>
        <v>0</v>
      </c>
      <c r="E1928" s="160">
        <f>BD_TS!B1927</f>
        <v>0</v>
      </c>
      <c r="F1928" s="161">
        <f>BD_TS!C1927</f>
        <v>0</v>
      </c>
      <c r="G1928" s="187">
        <f>BD_TS!H1927</f>
        <v>0</v>
      </c>
      <c r="H1928" s="158" t="str">
        <f>IF($A1928=0,"",IFERROR(INDEX(BD_Gestão!A:A,MATCH('Banco de Dados'!$B1928,BD_Gestão!$B:$B,0)),"erro"))</f>
        <v/>
      </c>
      <c r="I1928" s="162" t="str">
        <f>IF($A1928=0,"",IFERROR(INDEX(BD_Gestão!E:E,MATCH('Banco de Dados'!$B1928,BD_Gestão!$B:$B,0)),"erro"))</f>
        <v/>
      </c>
      <c r="J1928" s="186" t="str">
        <f>IF($A1928=0,"",IFERROR(INDEX(BD_Gestão!B:B,MATCH('Banco de Dados'!$B1928,BD_Gestão!$B:$B,0)),"erro"))</f>
        <v/>
      </c>
      <c r="K1928" s="158" t="str">
        <f>IF($A1928=0,"",IFERROR(INDEX(BD_Gestão!C:C,MATCH('Banco de Dados'!$B1928,BD_Gestão!$B:$B,0)),"erro"))</f>
        <v/>
      </c>
      <c r="L1928" s="158" t="str">
        <f>IF($A1928=0,"",IFERROR(INDEX(BD_Gestão!H:H,MATCH('Banco de Dados'!$B1928,BD_Gestão!$B:$B,0)),"erro"))</f>
        <v/>
      </c>
      <c r="M1928" s="161" t="str">
        <f>IF($A1928=0,"",IFERROR(INDEX(BD_Gestão!F:F,MATCH('Banco de Dados'!$B1928,BD_Gestão!$B:$B,0)),"erro"))</f>
        <v/>
      </c>
      <c r="N1928" s="161" t="str">
        <f>IF($A1928=0,"",IFERROR(INDEX(BD_Gestão!J:J,MATCH('Banco de Dados'!$B1928,BD_Gestão!$B:$B,0)),"erro"))</f>
        <v/>
      </c>
      <c r="O1928" s="164" t="str">
        <f>IF($A1928=0,"",IFERROR(INDEX(BD_Gestão!K:K,MATCH('Banco de Dados'!$B1928,BD_Gestão!$B:$B,0)),"erro"))</f>
        <v/>
      </c>
      <c r="P1928" s="169" t="str">
        <f t="shared" si="122"/>
        <v/>
      </c>
      <c r="Q1928" s="170" t="str">
        <f t="shared" si="123"/>
        <v/>
      </c>
      <c r="R1928" s="163" t="e">
        <f t="shared" si="120"/>
        <v>#VALUE!</v>
      </c>
      <c r="S1928" s="163" t="e">
        <f t="shared" si="121"/>
        <v>#VALUE!</v>
      </c>
      <c r="T1928" s="163" t="e">
        <f>INDEX(Controle!O:O,MATCH('Banco de Dados'!A1928,Controle!M:M,0))*E1928/100</f>
        <v>#N/A</v>
      </c>
    </row>
    <row r="1929" spans="1:20" hidden="1" x14ac:dyDescent="0.2">
      <c r="A1929" s="158">
        <f>BD_TS!A1928</f>
        <v>0</v>
      </c>
      <c r="B1929" s="158" t="str">
        <f>SUBSTITUTE(SUBSTITUTE(BD_TS!D1928," ",""),"-","/")</f>
        <v/>
      </c>
      <c r="C1929" s="158">
        <f>BD_TS!E1928</f>
        <v>0</v>
      </c>
      <c r="D1929" s="159">
        <f>BD_TS!F1928</f>
        <v>0</v>
      </c>
      <c r="E1929" s="160">
        <f>BD_TS!B1928</f>
        <v>0</v>
      </c>
      <c r="F1929" s="161">
        <f>BD_TS!C1928</f>
        <v>0</v>
      </c>
      <c r="G1929" s="187">
        <f>BD_TS!H1928</f>
        <v>0</v>
      </c>
      <c r="H1929" s="158" t="str">
        <f>IF($A1929=0,"",IFERROR(INDEX(BD_Gestão!A:A,MATCH('Banco de Dados'!$B1929,BD_Gestão!$B:$B,0)),"erro"))</f>
        <v/>
      </c>
      <c r="I1929" s="162" t="str">
        <f>IF($A1929=0,"",IFERROR(INDEX(BD_Gestão!E:E,MATCH('Banco de Dados'!$B1929,BD_Gestão!$B:$B,0)),"erro"))</f>
        <v/>
      </c>
      <c r="J1929" s="186" t="str">
        <f>IF($A1929=0,"",IFERROR(INDEX(BD_Gestão!B:B,MATCH('Banco de Dados'!$B1929,BD_Gestão!$B:$B,0)),"erro"))</f>
        <v/>
      </c>
      <c r="K1929" s="158" t="str">
        <f>IF($A1929=0,"",IFERROR(INDEX(BD_Gestão!C:C,MATCH('Banco de Dados'!$B1929,BD_Gestão!$B:$B,0)),"erro"))</f>
        <v/>
      </c>
      <c r="L1929" s="158" t="str">
        <f>IF($A1929=0,"",IFERROR(INDEX(BD_Gestão!H:H,MATCH('Banco de Dados'!$B1929,BD_Gestão!$B:$B,0)),"erro"))</f>
        <v/>
      </c>
      <c r="M1929" s="161" t="str">
        <f>IF($A1929=0,"",IFERROR(INDEX(BD_Gestão!F:F,MATCH('Banco de Dados'!$B1929,BD_Gestão!$B:$B,0)),"erro"))</f>
        <v/>
      </c>
      <c r="N1929" s="161" t="str">
        <f>IF($A1929=0,"",IFERROR(INDEX(BD_Gestão!J:J,MATCH('Banco de Dados'!$B1929,BD_Gestão!$B:$B,0)),"erro"))</f>
        <v/>
      </c>
      <c r="O1929" s="164" t="str">
        <f>IF($A1929=0,"",IFERROR(INDEX(BD_Gestão!K:K,MATCH('Banco de Dados'!$B1929,BD_Gestão!$B:$B,0)),"erro"))</f>
        <v/>
      </c>
      <c r="P1929" s="169" t="str">
        <f t="shared" si="122"/>
        <v/>
      </c>
      <c r="Q1929" s="170" t="str">
        <f t="shared" si="123"/>
        <v/>
      </c>
      <c r="R1929" s="163" t="e">
        <f t="shared" si="120"/>
        <v>#VALUE!</v>
      </c>
      <c r="S1929" s="163" t="e">
        <f t="shared" si="121"/>
        <v>#VALUE!</v>
      </c>
      <c r="T1929" s="163" t="e">
        <f>INDEX(Controle!O:O,MATCH('Banco de Dados'!A1929,Controle!M:M,0))*E1929/100</f>
        <v>#N/A</v>
      </c>
    </row>
    <row r="1930" spans="1:20" hidden="1" x14ac:dyDescent="0.2">
      <c r="A1930" s="158">
        <f>BD_TS!A1929</f>
        <v>0</v>
      </c>
      <c r="B1930" s="158" t="str">
        <f>SUBSTITUTE(SUBSTITUTE(BD_TS!D1929," ",""),"-","/")</f>
        <v/>
      </c>
      <c r="C1930" s="158">
        <f>BD_TS!E1929</f>
        <v>0</v>
      </c>
      <c r="D1930" s="159">
        <f>BD_TS!F1929</f>
        <v>0</v>
      </c>
      <c r="E1930" s="160">
        <f>BD_TS!B1929</f>
        <v>0</v>
      </c>
      <c r="F1930" s="161">
        <f>BD_TS!C1929</f>
        <v>0</v>
      </c>
      <c r="G1930" s="187">
        <f>BD_TS!H1929</f>
        <v>0</v>
      </c>
      <c r="H1930" s="158" t="str">
        <f>IF($A1930=0,"",IFERROR(INDEX(BD_Gestão!A:A,MATCH('Banco de Dados'!$B1930,BD_Gestão!$B:$B,0)),"erro"))</f>
        <v/>
      </c>
      <c r="I1930" s="162" t="str">
        <f>IF($A1930=0,"",IFERROR(INDEX(BD_Gestão!E:E,MATCH('Banco de Dados'!$B1930,BD_Gestão!$B:$B,0)),"erro"))</f>
        <v/>
      </c>
      <c r="J1930" s="186" t="str">
        <f>IF($A1930=0,"",IFERROR(INDEX(BD_Gestão!B:B,MATCH('Banco de Dados'!$B1930,BD_Gestão!$B:$B,0)),"erro"))</f>
        <v/>
      </c>
      <c r="K1930" s="158" t="str">
        <f>IF($A1930=0,"",IFERROR(INDEX(BD_Gestão!C:C,MATCH('Banco de Dados'!$B1930,BD_Gestão!$B:$B,0)),"erro"))</f>
        <v/>
      </c>
      <c r="L1930" s="158" t="str">
        <f>IF($A1930=0,"",IFERROR(INDEX(BD_Gestão!H:H,MATCH('Banco de Dados'!$B1930,BD_Gestão!$B:$B,0)),"erro"))</f>
        <v/>
      </c>
      <c r="M1930" s="161" t="str">
        <f>IF($A1930=0,"",IFERROR(INDEX(BD_Gestão!F:F,MATCH('Banco de Dados'!$B1930,BD_Gestão!$B:$B,0)),"erro"))</f>
        <v/>
      </c>
      <c r="N1930" s="161" t="str">
        <f>IF($A1930=0,"",IFERROR(INDEX(BD_Gestão!J:J,MATCH('Banco de Dados'!$B1930,BD_Gestão!$B:$B,0)),"erro"))</f>
        <v/>
      </c>
      <c r="O1930" s="164" t="str">
        <f>IF($A1930=0,"",IFERROR(INDEX(BD_Gestão!K:K,MATCH('Banco de Dados'!$B1930,BD_Gestão!$B:$B,0)),"erro"))</f>
        <v/>
      </c>
      <c r="P1930" s="169" t="str">
        <f t="shared" si="122"/>
        <v/>
      </c>
      <c r="Q1930" s="170" t="str">
        <f t="shared" si="123"/>
        <v/>
      </c>
      <c r="R1930" s="163" t="e">
        <f t="shared" si="120"/>
        <v>#VALUE!</v>
      </c>
      <c r="S1930" s="163" t="e">
        <f t="shared" si="121"/>
        <v>#VALUE!</v>
      </c>
      <c r="T1930" s="163" t="e">
        <f>INDEX(Controle!O:O,MATCH('Banco de Dados'!A1930,Controle!M:M,0))*E1930/100</f>
        <v>#N/A</v>
      </c>
    </row>
    <row r="1931" spans="1:20" hidden="1" x14ac:dyDescent="0.2">
      <c r="A1931" s="158">
        <f>BD_TS!A1930</f>
        <v>0</v>
      </c>
      <c r="B1931" s="158" t="str">
        <f>SUBSTITUTE(SUBSTITUTE(BD_TS!D1930," ",""),"-","/")</f>
        <v/>
      </c>
      <c r="C1931" s="158">
        <f>BD_TS!E1930</f>
        <v>0</v>
      </c>
      <c r="D1931" s="159">
        <f>BD_TS!F1930</f>
        <v>0</v>
      </c>
      <c r="E1931" s="160">
        <f>BD_TS!B1930</f>
        <v>0</v>
      </c>
      <c r="F1931" s="161">
        <f>BD_TS!C1930</f>
        <v>0</v>
      </c>
      <c r="G1931" s="187">
        <f>BD_TS!H1930</f>
        <v>0</v>
      </c>
      <c r="H1931" s="158" t="str">
        <f>IF($A1931=0,"",IFERROR(INDEX(BD_Gestão!A:A,MATCH('Banco de Dados'!$B1931,BD_Gestão!$B:$B,0)),"erro"))</f>
        <v/>
      </c>
      <c r="I1931" s="162" t="str">
        <f>IF($A1931=0,"",IFERROR(INDEX(BD_Gestão!E:E,MATCH('Banco de Dados'!$B1931,BD_Gestão!$B:$B,0)),"erro"))</f>
        <v/>
      </c>
      <c r="J1931" s="186" t="str">
        <f>IF($A1931=0,"",IFERROR(INDEX(BD_Gestão!B:B,MATCH('Banco de Dados'!$B1931,BD_Gestão!$B:$B,0)),"erro"))</f>
        <v/>
      </c>
      <c r="K1931" s="158" t="str">
        <f>IF($A1931=0,"",IFERROR(INDEX(BD_Gestão!C:C,MATCH('Banco de Dados'!$B1931,BD_Gestão!$B:$B,0)),"erro"))</f>
        <v/>
      </c>
      <c r="L1931" s="158" t="str">
        <f>IF($A1931=0,"",IFERROR(INDEX(BD_Gestão!H:H,MATCH('Banco de Dados'!$B1931,BD_Gestão!$B:$B,0)),"erro"))</f>
        <v/>
      </c>
      <c r="M1931" s="161" t="str">
        <f>IF($A1931=0,"",IFERROR(INDEX(BD_Gestão!F:F,MATCH('Banco de Dados'!$B1931,BD_Gestão!$B:$B,0)),"erro"))</f>
        <v/>
      </c>
      <c r="N1931" s="161" t="str">
        <f>IF($A1931=0,"",IFERROR(INDEX(BD_Gestão!J:J,MATCH('Banco de Dados'!$B1931,BD_Gestão!$B:$B,0)),"erro"))</f>
        <v/>
      </c>
      <c r="O1931" s="164" t="str">
        <f>IF($A1931=0,"",IFERROR(INDEX(BD_Gestão!K:K,MATCH('Banco de Dados'!$B1931,BD_Gestão!$B:$B,0)),"erro"))</f>
        <v/>
      </c>
      <c r="P1931" s="169" t="str">
        <f t="shared" si="122"/>
        <v/>
      </c>
      <c r="Q1931" s="170" t="str">
        <f t="shared" si="123"/>
        <v/>
      </c>
      <c r="R1931" s="163" t="e">
        <f t="shared" si="120"/>
        <v>#VALUE!</v>
      </c>
      <c r="S1931" s="163" t="e">
        <f t="shared" si="121"/>
        <v>#VALUE!</v>
      </c>
      <c r="T1931" s="163" t="e">
        <f>INDEX(Controle!O:O,MATCH('Banco de Dados'!A1931,Controle!M:M,0))*E1931/100</f>
        <v>#N/A</v>
      </c>
    </row>
    <row r="1932" spans="1:20" hidden="1" x14ac:dyDescent="0.2">
      <c r="A1932" s="158">
        <f>BD_TS!A1931</f>
        <v>0</v>
      </c>
      <c r="B1932" s="158" t="str">
        <f>SUBSTITUTE(SUBSTITUTE(BD_TS!D1931," ",""),"-","/")</f>
        <v/>
      </c>
      <c r="C1932" s="158">
        <f>BD_TS!E1931</f>
        <v>0</v>
      </c>
      <c r="D1932" s="159">
        <f>BD_TS!F1931</f>
        <v>0</v>
      </c>
      <c r="E1932" s="160">
        <f>BD_TS!B1931</f>
        <v>0</v>
      </c>
      <c r="F1932" s="161">
        <f>BD_TS!C1931</f>
        <v>0</v>
      </c>
      <c r="G1932" s="187">
        <f>BD_TS!H1931</f>
        <v>0</v>
      </c>
      <c r="H1932" s="158" t="str">
        <f>IF($A1932=0,"",IFERROR(INDEX(BD_Gestão!A:A,MATCH('Banco de Dados'!$B1932,BD_Gestão!$B:$B,0)),"erro"))</f>
        <v/>
      </c>
      <c r="I1932" s="162" t="str">
        <f>IF($A1932=0,"",IFERROR(INDEX(BD_Gestão!E:E,MATCH('Banco de Dados'!$B1932,BD_Gestão!$B:$B,0)),"erro"))</f>
        <v/>
      </c>
      <c r="J1932" s="186" t="str">
        <f>IF($A1932=0,"",IFERROR(INDEX(BD_Gestão!B:B,MATCH('Banco de Dados'!$B1932,BD_Gestão!$B:$B,0)),"erro"))</f>
        <v/>
      </c>
      <c r="K1932" s="158" t="str">
        <f>IF($A1932=0,"",IFERROR(INDEX(BD_Gestão!C:C,MATCH('Banco de Dados'!$B1932,BD_Gestão!$B:$B,0)),"erro"))</f>
        <v/>
      </c>
      <c r="L1932" s="158" t="str">
        <f>IF($A1932=0,"",IFERROR(INDEX(BD_Gestão!H:H,MATCH('Banco de Dados'!$B1932,BD_Gestão!$B:$B,0)),"erro"))</f>
        <v/>
      </c>
      <c r="M1932" s="161" t="str">
        <f>IF($A1932=0,"",IFERROR(INDEX(BD_Gestão!F:F,MATCH('Banco de Dados'!$B1932,BD_Gestão!$B:$B,0)),"erro"))</f>
        <v/>
      </c>
      <c r="N1932" s="161" t="str">
        <f>IF($A1932=0,"",IFERROR(INDEX(BD_Gestão!J:J,MATCH('Banco de Dados'!$B1932,BD_Gestão!$B:$B,0)),"erro"))</f>
        <v/>
      </c>
      <c r="O1932" s="164" t="str">
        <f>IF($A1932=0,"",IFERROR(INDEX(BD_Gestão!K:K,MATCH('Banco de Dados'!$B1932,BD_Gestão!$B:$B,0)),"erro"))</f>
        <v/>
      </c>
      <c r="P1932" s="169" t="str">
        <f t="shared" si="122"/>
        <v/>
      </c>
      <c r="Q1932" s="170" t="str">
        <f t="shared" si="123"/>
        <v/>
      </c>
      <c r="R1932" s="163" t="e">
        <f t="shared" si="120"/>
        <v>#VALUE!</v>
      </c>
      <c r="S1932" s="163" t="e">
        <f t="shared" si="121"/>
        <v>#VALUE!</v>
      </c>
      <c r="T1932" s="163" t="e">
        <f>INDEX(Controle!O:O,MATCH('Banco de Dados'!A1932,Controle!M:M,0))*E1932/100</f>
        <v>#N/A</v>
      </c>
    </row>
    <row r="1933" spans="1:20" hidden="1" x14ac:dyDescent="0.2">
      <c r="A1933" s="158">
        <f>BD_TS!A1932</f>
        <v>0</v>
      </c>
      <c r="B1933" s="158" t="str">
        <f>SUBSTITUTE(SUBSTITUTE(BD_TS!D1932," ",""),"-","/")</f>
        <v/>
      </c>
      <c r="C1933" s="158">
        <f>BD_TS!E1932</f>
        <v>0</v>
      </c>
      <c r="D1933" s="159">
        <f>BD_TS!F1932</f>
        <v>0</v>
      </c>
      <c r="E1933" s="160">
        <f>BD_TS!B1932</f>
        <v>0</v>
      </c>
      <c r="F1933" s="161">
        <f>BD_TS!C1932</f>
        <v>0</v>
      </c>
      <c r="G1933" s="187">
        <f>BD_TS!H1932</f>
        <v>0</v>
      </c>
      <c r="H1933" s="158" t="str">
        <f>IF($A1933=0,"",IFERROR(INDEX(BD_Gestão!A:A,MATCH('Banco de Dados'!$B1933,BD_Gestão!$B:$B,0)),"erro"))</f>
        <v/>
      </c>
      <c r="I1933" s="162" t="str">
        <f>IF($A1933=0,"",IFERROR(INDEX(BD_Gestão!E:E,MATCH('Banco de Dados'!$B1933,BD_Gestão!$B:$B,0)),"erro"))</f>
        <v/>
      </c>
      <c r="J1933" s="186" t="str">
        <f>IF($A1933=0,"",IFERROR(INDEX(BD_Gestão!B:B,MATCH('Banco de Dados'!$B1933,BD_Gestão!$B:$B,0)),"erro"))</f>
        <v/>
      </c>
      <c r="K1933" s="158" t="str">
        <f>IF($A1933=0,"",IFERROR(INDEX(BD_Gestão!C:C,MATCH('Banco de Dados'!$B1933,BD_Gestão!$B:$B,0)),"erro"))</f>
        <v/>
      </c>
      <c r="L1933" s="158" t="str">
        <f>IF($A1933=0,"",IFERROR(INDEX(BD_Gestão!H:H,MATCH('Banco de Dados'!$B1933,BD_Gestão!$B:$B,0)),"erro"))</f>
        <v/>
      </c>
      <c r="M1933" s="161" t="str">
        <f>IF($A1933=0,"",IFERROR(INDEX(BD_Gestão!F:F,MATCH('Banco de Dados'!$B1933,BD_Gestão!$B:$B,0)),"erro"))</f>
        <v/>
      </c>
      <c r="N1933" s="161" t="str">
        <f>IF($A1933=0,"",IFERROR(INDEX(BD_Gestão!J:J,MATCH('Banco de Dados'!$B1933,BD_Gestão!$B:$B,0)),"erro"))</f>
        <v/>
      </c>
      <c r="O1933" s="164" t="str">
        <f>IF($A1933=0,"",IFERROR(INDEX(BD_Gestão!K:K,MATCH('Banco de Dados'!$B1933,BD_Gestão!$B:$B,0)),"erro"))</f>
        <v/>
      </c>
      <c r="P1933" s="169" t="str">
        <f t="shared" si="122"/>
        <v/>
      </c>
      <c r="Q1933" s="170" t="str">
        <f t="shared" si="123"/>
        <v/>
      </c>
      <c r="R1933" s="163" t="e">
        <f t="shared" si="120"/>
        <v>#VALUE!</v>
      </c>
      <c r="S1933" s="163" t="e">
        <f t="shared" si="121"/>
        <v>#VALUE!</v>
      </c>
      <c r="T1933" s="163" t="e">
        <f>INDEX(Controle!O:O,MATCH('Banco de Dados'!A1933,Controle!M:M,0))*E1933/100</f>
        <v>#N/A</v>
      </c>
    </row>
    <row r="1934" spans="1:20" hidden="1" x14ac:dyDescent="0.2">
      <c r="A1934" s="158">
        <f>BD_TS!A1933</f>
        <v>0</v>
      </c>
      <c r="B1934" s="158" t="str">
        <f>SUBSTITUTE(SUBSTITUTE(BD_TS!D1933," ",""),"-","/")</f>
        <v/>
      </c>
      <c r="C1934" s="158">
        <f>BD_TS!E1933</f>
        <v>0</v>
      </c>
      <c r="D1934" s="159">
        <f>BD_TS!F1933</f>
        <v>0</v>
      </c>
      <c r="E1934" s="160">
        <f>BD_TS!B1933</f>
        <v>0</v>
      </c>
      <c r="F1934" s="161">
        <f>BD_TS!C1933</f>
        <v>0</v>
      </c>
      <c r="G1934" s="187">
        <f>BD_TS!H1933</f>
        <v>0</v>
      </c>
      <c r="H1934" s="158" t="str">
        <f>IF($A1934=0,"",IFERROR(INDEX(BD_Gestão!A:A,MATCH('Banco de Dados'!$B1934,BD_Gestão!$B:$B,0)),"erro"))</f>
        <v/>
      </c>
      <c r="I1934" s="162" t="str">
        <f>IF($A1934=0,"",IFERROR(INDEX(BD_Gestão!E:E,MATCH('Banco de Dados'!$B1934,BD_Gestão!$B:$B,0)),"erro"))</f>
        <v/>
      </c>
      <c r="J1934" s="186" t="str">
        <f>IF($A1934=0,"",IFERROR(INDEX(BD_Gestão!B:B,MATCH('Banco de Dados'!$B1934,BD_Gestão!$B:$B,0)),"erro"))</f>
        <v/>
      </c>
      <c r="K1934" s="158" t="str">
        <f>IF($A1934=0,"",IFERROR(INDEX(BD_Gestão!C:C,MATCH('Banco de Dados'!$B1934,BD_Gestão!$B:$B,0)),"erro"))</f>
        <v/>
      </c>
      <c r="L1934" s="158" t="str">
        <f>IF($A1934=0,"",IFERROR(INDEX(BD_Gestão!H:H,MATCH('Banco de Dados'!$B1934,BD_Gestão!$B:$B,0)),"erro"))</f>
        <v/>
      </c>
      <c r="M1934" s="161" t="str">
        <f>IF($A1934=0,"",IFERROR(INDEX(BD_Gestão!F:F,MATCH('Banco de Dados'!$B1934,BD_Gestão!$B:$B,0)),"erro"))</f>
        <v/>
      </c>
      <c r="N1934" s="161" t="str">
        <f>IF($A1934=0,"",IFERROR(INDEX(BD_Gestão!J:J,MATCH('Banco de Dados'!$B1934,BD_Gestão!$B:$B,0)),"erro"))</f>
        <v/>
      </c>
      <c r="O1934" s="164" t="str">
        <f>IF($A1934=0,"",IFERROR(INDEX(BD_Gestão!K:K,MATCH('Banco de Dados'!$B1934,BD_Gestão!$B:$B,0)),"erro"))</f>
        <v/>
      </c>
      <c r="P1934" s="169" t="str">
        <f t="shared" si="122"/>
        <v/>
      </c>
      <c r="Q1934" s="170" t="str">
        <f t="shared" si="123"/>
        <v/>
      </c>
      <c r="R1934" s="163" t="e">
        <f t="shared" si="120"/>
        <v>#VALUE!</v>
      </c>
      <c r="S1934" s="163" t="e">
        <f t="shared" si="121"/>
        <v>#VALUE!</v>
      </c>
      <c r="T1934" s="163" t="e">
        <f>INDEX(Controle!O:O,MATCH('Banco de Dados'!A1934,Controle!M:M,0))*E1934/100</f>
        <v>#N/A</v>
      </c>
    </row>
    <row r="1935" spans="1:20" hidden="1" x14ac:dyDescent="0.2">
      <c r="A1935" s="158">
        <f>BD_TS!A1934</f>
        <v>0</v>
      </c>
      <c r="B1935" s="158" t="str">
        <f>SUBSTITUTE(SUBSTITUTE(BD_TS!D1934," ",""),"-","/")</f>
        <v/>
      </c>
      <c r="C1935" s="158">
        <f>BD_TS!E1934</f>
        <v>0</v>
      </c>
      <c r="D1935" s="159">
        <f>BD_TS!F1934</f>
        <v>0</v>
      </c>
      <c r="E1935" s="160">
        <f>BD_TS!B1934</f>
        <v>0</v>
      </c>
      <c r="F1935" s="161">
        <f>BD_TS!C1934</f>
        <v>0</v>
      </c>
      <c r="G1935" s="187">
        <f>BD_TS!H1934</f>
        <v>0</v>
      </c>
      <c r="H1935" s="158" t="str">
        <f>IF($A1935=0,"",IFERROR(INDEX(BD_Gestão!A:A,MATCH('Banco de Dados'!$B1935,BD_Gestão!$B:$B,0)),"erro"))</f>
        <v/>
      </c>
      <c r="I1935" s="162" t="str">
        <f>IF($A1935=0,"",IFERROR(INDEX(BD_Gestão!E:E,MATCH('Banco de Dados'!$B1935,BD_Gestão!$B:$B,0)),"erro"))</f>
        <v/>
      </c>
      <c r="J1935" s="186" t="str">
        <f>IF($A1935=0,"",IFERROR(INDEX(BD_Gestão!B:B,MATCH('Banco de Dados'!$B1935,BD_Gestão!$B:$B,0)),"erro"))</f>
        <v/>
      </c>
      <c r="K1935" s="158" t="str">
        <f>IF($A1935=0,"",IFERROR(INDEX(BD_Gestão!C:C,MATCH('Banco de Dados'!$B1935,BD_Gestão!$B:$B,0)),"erro"))</f>
        <v/>
      </c>
      <c r="L1935" s="158" t="str">
        <f>IF($A1935=0,"",IFERROR(INDEX(BD_Gestão!H:H,MATCH('Banco de Dados'!$B1935,BD_Gestão!$B:$B,0)),"erro"))</f>
        <v/>
      </c>
      <c r="M1935" s="161" t="str">
        <f>IF($A1935=0,"",IFERROR(INDEX(BD_Gestão!F:F,MATCH('Banco de Dados'!$B1935,BD_Gestão!$B:$B,0)),"erro"))</f>
        <v/>
      </c>
      <c r="N1935" s="161" t="str">
        <f>IF($A1935=0,"",IFERROR(INDEX(BD_Gestão!J:J,MATCH('Banco de Dados'!$B1935,BD_Gestão!$B:$B,0)),"erro"))</f>
        <v/>
      </c>
      <c r="O1935" s="164" t="str">
        <f>IF($A1935=0,"",IFERROR(INDEX(BD_Gestão!K:K,MATCH('Banco de Dados'!$B1935,BD_Gestão!$B:$B,0)),"erro"))</f>
        <v/>
      </c>
      <c r="P1935" s="169" t="str">
        <f t="shared" si="122"/>
        <v/>
      </c>
      <c r="Q1935" s="170" t="str">
        <f t="shared" si="123"/>
        <v/>
      </c>
      <c r="R1935" s="163" t="e">
        <f t="shared" si="120"/>
        <v>#VALUE!</v>
      </c>
      <c r="S1935" s="163" t="e">
        <f t="shared" si="121"/>
        <v>#VALUE!</v>
      </c>
      <c r="T1935" s="163" t="e">
        <f>INDEX(Controle!O:O,MATCH('Banco de Dados'!A1935,Controle!M:M,0))*E1935/100</f>
        <v>#N/A</v>
      </c>
    </row>
    <row r="1936" spans="1:20" hidden="1" x14ac:dyDescent="0.2">
      <c r="A1936" s="158">
        <f>BD_TS!A1935</f>
        <v>0</v>
      </c>
      <c r="B1936" s="158" t="str">
        <f>SUBSTITUTE(SUBSTITUTE(BD_TS!D1935," ",""),"-","/")</f>
        <v/>
      </c>
      <c r="C1936" s="158">
        <f>BD_TS!E1935</f>
        <v>0</v>
      </c>
      <c r="D1936" s="159">
        <f>BD_TS!F1935</f>
        <v>0</v>
      </c>
      <c r="E1936" s="160">
        <f>BD_TS!B1935</f>
        <v>0</v>
      </c>
      <c r="F1936" s="161">
        <f>BD_TS!C1935</f>
        <v>0</v>
      </c>
      <c r="G1936" s="187">
        <f>BD_TS!H1935</f>
        <v>0</v>
      </c>
      <c r="H1936" s="158" t="str">
        <f>IF($A1936=0,"",IFERROR(INDEX(BD_Gestão!A:A,MATCH('Banco de Dados'!$B1936,BD_Gestão!$B:$B,0)),"erro"))</f>
        <v/>
      </c>
      <c r="I1936" s="162" t="str">
        <f>IF($A1936=0,"",IFERROR(INDEX(BD_Gestão!E:E,MATCH('Banco de Dados'!$B1936,BD_Gestão!$B:$B,0)),"erro"))</f>
        <v/>
      </c>
      <c r="J1936" s="186" t="str">
        <f>IF($A1936=0,"",IFERROR(INDEX(BD_Gestão!B:B,MATCH('Banco de Dados'!$B1936,BD_Gestão!$B:$B,0)),"erro"))</f>
        <v/>
      </c>
      <c r="K1936" s="158" t="str">
        <f>IF($A1936=0,"",IFERROR(INDEX(BD_Gestão!C:C,MATCH('Banco de Dados'!$B1936,BD_Gestão!$B:$B,0)),"erro"))</f>
        <v/>
      </c>
      <c r="L1936" s="158" t="str">
        <f>IF($A1936=0,"",IFERROR(INDEX(BD_Gestão!H:H,MATCH('Banco de Dados'!$B1936,BD_Gestão!$B:$B,0)),"erro"))</f>
        <v/>
      </c>
      <c r="M1936" s="161" t="str">
        <f>IF($A1936=0,"",IFERROR(INDEX(BD_Gestão!F:F,MATCH('Banco de Dados'!$B1936,BD_Gestão!$B:$B,0)),"erro"))</f>
        <v/>
      </c>
      <c r="N1936" s="161" t="str">
        <f>IF($A1936=0,"",IFERROR(INDEX(BD_Gestão!J:J,MATCH('Banco de Dados'!$B1936,BD_Gestão!$B:$B,0)),"erro"))</f>
        <v/>
      </c>
      <c r="O1936" s="164" t="str">
        <f>IF($A1936=0,"",IFERROR(INDEX(BD_Gestão!K:K,MATCH('Banco de Dados'!$B1936,BD_Gestão!$B:$B,0)),"erro"))</f>
        <v/>
      </c>
      <c r="P1936" s="169" t="str">
        <f t="shared" si="122"/>
        <v/>
      </c>
      <c r="Q1936" s="170" t="str">
        <f t="shared" si="123"/>
        <v/>
      </c>
      <c r="R1936" s="163" t="e">
        <f t="shared" si="120"/>
        <v>#VALUE!</v>
      </c>
      <c r="S1936" s="163" t="e">
        <f t="shared" si="121"/>
        <v>#VALUE!</v>
      </c>
      <c r="T1936" s="163" t="e">
        <f>INDEX(Controle!O:O,MATCH('Banco de Dados'!A1936,Controle!M:M,0))*E1936/100</f>
        <v>#N/A</v>
      </c>
    </row>
    <row r="1937" spans="1:20" hidden="1" x14ac:dyDescent="0.2">
      <c r="A1937" s="158">
        <f>BD_TS!A1936</f>
        <v>0</v>
      </c>
      <c r="B1937" s="158" t="str">
        <f>SUBSTITUTE(SUBSTITUTE(BD_TS!D1936," ",""),"-","/")</f>
        <v/>
      </c>
      <c r="C1937" s="158">
        <f>BD_TS!E1936</f>
        <v>0</v>
      </c>
      <c r="D1937" s="159">
        <f>BD_TS!F1936</f>
        <v>0</v>
      </c>
      <c r="E1937" s="160">
        <f>BD_TS!B1936</f>
        <v>0</v>
      </c>
      <c r="F1937" s="161">
        <f>BD_TS!C1936</f>
        <v>0</v>
      </c>
      <c r="G1937" s="187">
        <f>BD_TS!H1936</f>
        <v>0</v>
      </c>
      <c r="H1937" s="158" t="str">
        <f>IF($A1937=0,"",IFERROR(INDEX(BD_Gestão!A:A,MATCH('Banco de Dados'!$B1937,BD_Gestão!$B:$B,0)),"erro"))</f>
        <v/>
      </c>
      <c r="I1937" s="162" t="str">
        <f>IF($A1937=0,"",IFERROR(INDEX(BD_Gestão!E:E,MATCH('Banco de Dados'!$B1937,BD_Gestão!$B:$B,0)),"erro"))</f>
        <v/>
      </c>
      <c r="J1937" s="186" t="str">
        <f>IF($A1937=0,"",IFERROR(INDEX(BD_Gestão!B:B,MATCH('Banco de Dados'!$B1937,BD_Gestão!$B:$B,0)),"erro"))</f>
        <v/>
      </c>
      <c r="K1937" s="158" t="str">
        <f>IF($A1937=0,"",IFERROR(INDEX(BD_Gestão!C:C,MATCH('Banco de Dados'!$B1937,BD_Gestão!$B:$B,0)),"erro"))</f>
        <v/>
      </c>
      <c r="L1937" s="158" t="str">
        <f>IF($A1937=0,"",IFERROR(INDEX(BD_Gestão!H:H,MATCH('Banco de Dados'!$B1937,BD_Gestão!$B:$B,0)),"erro"))</f>
        <v/>
      </c>
      <c r="M1937" s="161" t="str">
        <f>IF($A1937=0,"",IFERROR(INDEX(BD_Gestão!F:F,MATCH('Banco de Dados'!$B1937,BD_Gestão!$B:$B,0)),"erro"))</f>
        <v/>
      </c>
      <c r="N1937" s="161" t="str">
        <f>IF($A1937=0,"",IFERROR(INDEX(BD_Gestão!J:J,MATCH('Banco de Dados'!$B1937,BD_Gestão!$B:$B,0)),"erro"))</f>
        <v/>
      </c>
      <c r="O1937" s="164" t="str">
        <f>IF($A1937=0,"",IFERROR(INDEX(BD_Gestão!K:K,MATCH('Banco de Dados'!$B1937,BD_Gestão!$B:$B,0)),"erro"))</f>
        <v/>
      </c>
      <c r="P1937" s="169" t="str">
        <f t="shared" si="122"/>
        <v/>
      </c>
      <c r="Q1937" s="170" t="str">
        <f t="shared" si="123"/>
        <v/>
      </c>
      <c r="R1937" s="163" t="e">
        <f t="shared" si="120"/>
        <v>#VALUE!</v>
      </c>
      <c r="S1937" s="163" t="e">
        <f t="shared" si="121"/>
        <v>#VALUE!</v>
      </c>
      <c r="T1937" s="163" t="e">
        <f>INDEX(Controle!O:O,MATCH('Banco de Dados'!A1937,Controle!M:M,0))*E1937/100</f>
        <v>#N/A</v>
      </c>
    </row>
    <row r="1938" spans="1:20" hidden="1" x14ac:dyDescent="0.2">
      <c r="A1938" s="158">
        <f>BD_TS!A1937</f>
        <v>0</v>
      </c>
      <c r="B1938" s="158" t="str">
        <f>SUBSTITUTE(SUBSTITUTE(BD_TS!D1937," ",""),"-","/")</f>
        <v/>
      </c>
      <c r="C1938" s="158">
        <f>BD_TS!E1937</f>
        <v>0</v>
      </c>
      <c r="D1938" s="159">
        <f>BD_TS!F1937</f>
        <v>0</v>
      </c>
      <c r="E1938" s="160">
        <f>BD_TS!B1937</f>
        <v>0</v>
      </c>
      <c r="F1938" s="161">
        <f>BD_TS!C1937</f>
        <v>0</v>
      </c>
      <c r="G1938" s="187">
        <f>BD_TS!H1937</f>
        <v>0</v>
      </c>
      <c r="H1938" s="158" t="str">
        <f>IF($A1938=0,"",IFERROR(INDEX(BD_Gestão!A:A,MATCH('Banco de Dados'!$B1938,BD_Gestão!$B:$B,0)),"erro"))</f>
        <v/>
      </c>
      <c r="I1938" s="162" t="str">
        <f>IF($A1938=0,"",IFERROR(INDEX(BD_Gestão!E:E,MATCH('Banco de Dados'!$B1938,BD_Gestão!$B:$B,0)),"erro"))</f>
        <v/>
      </c>
      <c r="J1938" s="186" t="str">
        <f>IF($A1938=0,"",IFERROR(INDEX(BD_Gestão!B:B,MATCH('Banco de Dados'!$B1938,BD_Gestão!$B:$B,0)),"erro"))</f>
        <v/>
      </c>
      <c r="K1938" s="158" t="str">
        <f>IF($A1938=0,"",IFERROR(INDEX(BD_Gestão!C:C,MATCH('Banco de Dados'!$B1938,BD_Gestão!$B:$B,0)),"erro"))</f>
        <v/>
      </c>
      <c r="L1938" s="158" t="str">
        <f>IF($A1938=0,"",IFERROR(INDEX(BD_Gestão!H:H,MATCH('Banco de Dados'!$B1938,BD_Gestão!$B:$B,0)),"erro"))</f>
        <v/>
      </c>
      <c r="M1938" s="161" t="str">
        <f>IF($A1938=0,"",IFERROR(INDEX(BD_Gestão!F:F,MATCH('Banco de Dados'!$B1938,BD_Gestão!$B:$B,0)),"erro"))</f>
        <v/>
      </c>
      <c r="N1938" s="161" t="str">
        <f>IF($A1938=0,"",IFERROR(INDEX(BD_Gestão!J:J,MATCH('Banco de Dados'!$B1938,BD_Gestão!$B:$B,0)),"erro"))</f>
        <v/>
      </c>
      <c r="O1938" s="164" t="str">
        <f>IF($A1938=0,"",IFERROR(INDEX(BD_Gestão!K:K,MATCH('Banco de Dados'!$B1938,BD_Gestão!$B:$B,0)),"erro"))</f>
        <v/>
      </c>
      <c r="P1938" s="169" t="str">
        <f t="shared" si="122"/>
        <v/>
      </c>
      <c r="Q1938" s="170" t="str">
        <f t="shared" si="123"/>
        <v/>
      </c>
      <c r="R1938" s="163" t="e">
        <f t="shared" si="120"/>
        <v>#VALUE!</v>
      </c>
      <c r="S1938" s="163" t="e">
        <f t="shared" si="121"/>
        <v>#VALUE!</v>
      </c>
      <c r="T1938" s="163" t="e">
        <f>INDEX(Controle!O:O,MATCH('Banco de Dados'!A1938,Controle!M:M,0))*E1938/100</f>
        <v>#N/A</v>
      </c>
    </row>
    <row r="1939" spans="1:20" hidden="1" x14ac:dyDescent="0.2">
      <c r="A1939" s="158">
        <f>BD_TS!A1938</f>
        <v>0</v>
      </c>
      <c r="B1939" s="158" t="str">
        <f>SUBSTITUTE(SUBSTITUTE(BD_TS!D1938," ",""),"-","/")</f>
        <v/>
      </c>
      <c r="C1939" s="158">
        <f>BD_TS!E1938</f>
        <v>0</v>
      </c>
      <c r="D1939" s="159">
        <f>BD_TS!F1938</f>
        <v>0</v>
      </c>
      <c r="E1939" s="160">
        <f>BD_TS!B1938</f>
        <v>0</v>
      </c>
      <c r="F1939" s="161">
        <f>BD_TS!C1938</f>
        <v>0</v>
      </c>
      <c r="G1939" s="187">
        <f>BD_TS!H1938</f>
        <v>0</v>
      </c>
      <c r="H1939" s="158" t="str">
        <f>IF($A1939=0,"",IFERROR(INDEX(BD_Gestão!A:A,MATCH('Banco de Dados'!$B1939,BD_Gestão!$B:$B,0)),"erro"))</f>
        <v/>
      </c>
      <c r="I1939" s="162" t="str">
        <f>IF($A1939=0,"",IFERROR(INDEX(BD_Gestão!E:E,MATCH('Banco de Dados'!$B1939,BD_Gestão!$B:$B,0)),"erro"))</f>
        <v/>
      </c>
      <c r="J1939" s="186" t="str">
        <f>IF($A1939=0,"",IFERROR(INDEX(BD_Gestão!B:B,MATCH('Banco de Dados'!$B1939,BD_Gestão!$B:$B,0)),"erro"))</f>
        <v/>
      </c>
      <c r="K1939" s="158" t="str">
        <f>IF($A1939=0,"",IFERROR(INDEX(BD_Gestão!C:C,MATCH('Banco de Dados'!$B1939,BD_Gestão!$B:$B,0)),"erro"))</f>
        <v/>
      </c>
      <c r="L1939" s="158" t="str">
        <f>IF($A1939=0,"",IFERROR(INDEX(BD_Gestão!H:H,MATCH('Banco de Dados'!$B1939,BD_Gestão!$B:$B,0)),"erro"))</f>
        <v/>
      </c>
      <c r="M1939" s="161" t="str">
        <f>IF($A1939=0,"",IFERROR(INDEX(BD_Gestão!F:F,MATCH('Banco de Dados'!$B1939,BD_Gestão!$B:$B,0)),"erro"))</f>
        <v/>
      </c>
      <c r="N1939" s="161" t="str">
        <f>IF($A1939=0,"",IFERROR(INDEX(BD_Gestão!J:J,MATCH('Banco de Dados'!$B1939,BD_Gestão!$B:$B,0)),"erro"))</f>
        <v/>
      </c>
      <c r="O1939" s="164" t="str">
        <f>IF($A1939=0,"",IFERROR(INDEX(BD_Gestão!K:K,MATCH('Banco de Dados'!$B1939,BD_Gestão!$B:$B,0)),"erro"))</f>
        <v/>
      </c>
      <c r="P1939" s="169" t="str">
        <f t="shared" si="122"/>
        <v/>
      </c>
      <c r="Q1939" s="170" t="str">
        <f t="shared" si="123"/>
        <v/>
      </c>
      <c r="R1939" s="163" t="e">
        <f t="shared" si="120"/>
        <v>#VALUE!</v>
      </c>
      <c r="S1939" s="163" t="e">
        <f t="shared" si="121"/>
        <v>#VALUE!</v>
      </c>
      <c r="T1939" s="163" t="e">
        <f>INDEX(Controle!O:O,MATCH('Banco de Dados'!A1939,Controle!M:M,0))*E1939/100</f>
        <v>#N/A</v>
      </c>
    </row>
    <row r="1940" spans="1:20" hidden="1" x14ac:dyDescent="0.2">
      <c r="A1940" s="158">
        <f>BD_TS!A1939</f>
        <v>0</v>
      </c>
      <c r="B1940" s="158" t="str">
        <f>SUBSTITUTE(SUBSTITUTE(BD_TS!D1939," ",""),"-","/")</f>
        <v/>
      </c>
      <c r="C1940" s="158">
        <f>BD_TS!E1939</f>
        <v>0</v>
      </c>
      <c r="D1940" s="159">
        <f>BD_TS!F1939</f>
        <v>0</v>
      </c>
      <c r="E1940" s="160">
        <f>BD_TS!B1939</f>
        <v>0</v>
      </c>
      <c r="F1940" s="161">
        <f>BD_TS!C1939</f>
        <v>0</v>
      </c>
      <c r="G1940" s="187">
        <f>BD_TS!H1939</f>
        <v>0</v>
      </c>
      <c r="H1940" s="158" t="str">
        <f>IF($A1940=0,"",IFERROR(INDEX(BD_Gestão!A:A,MATCH('Banco de Dados'!$B1940,BD_Gestão!$B:$B,0)),"erro"))</f>
        <v/>
      </c>
      <c r="I1940" s="162" t="str">
        <f>IF($A1940=0,"",IFERROR(INDEX(BD_Gestão!E:E,MATCH('Banco de Dados'!$B1940,BD_Gestão!$B:$B,0)),"erro"))</f>
        <v/>
      </c>
      <c r="J1940" s="186" t="str">
        <f>IF($A1940=0,"",IFERROR(INDEX(BD_Gestão!B:B,MATCH('Banco de Dados'!$B1940,BD_Gestão!$B:$B,0)),"erro"))</f>
        <v/>
      </c>
      <c r="K1940" s="158" t="str">
        <f>IF($A1940=0,"",IFERROR(INDEX(BD_Gestão!C:C,MATCH('Banco de Dados'!$B1940,BD_Gestão!$B:$B,0)),"erro"))</f>
        <v/>
      </c>
      <c r="L1940" s="158" t="str">
        <f>IF($A1940=0,"",IFERROR(INDEX(BD_Gestão!H:H,MATCH('Banco de Dados'!$B1940,BD_Gestão!$B:$B,0)),"erro"))</f>
        <v/>
      </c>
      <c r="M1940" s="161" t="str">
        <f>IF($A1940=0,"",IFERROR(INDEX(BD_Gestão!F:F,MATCH('Banco de Dados'!$B1940,BD_Gestão!$B:$B,0)),"erro"))</f>
        <v/>
      </c>
      <c r="N1940" s="161" t="str">
        <f>IF($A1940=0,"",IFERROR(INDEX(BD_Gestão!J:J,MATCH('Banco de Dados'!$B1940,BD_Gestão!$B:$B,0)),"erro"))</f>
        <v/>
      </c>
      <c r="O1940" s="164" t="str">
        <f>IF($A1940=0,"",IFERROR(INDEX(BD_Gestão!K:K,MATCH('Banco de Dados'!$B1940,BD_Gestão!$B:$B,0)),"erro"))</f>
        <v/>
      </c>
      <c r="P1940" s="169" t="str">
        <f t="shared" si="122"/>
        <v/>
      </c>
      <c r="Q1940" s="170" t="str">
        <f t="shared" si="123"/>
        <v/>
      </c>
      <c r="R1940" s="163" t="e">
        <f t="shared" si="120"/>
        <v>#VALUE!</v>
      </c>
      <c r="S1940" s="163" t="e">
        <f t="shared" si="121"/>
        <v>#VALUE!</v>
      </c>
      <c r="T1940" s="163" t="e">
        <f>INDEX(Controle!O:O,MATCH('Banco de Dados'!A1940,Controle!M:M,0))*E1940/100</f>
        <v>#N/A</v>
      </c>
    </row>
    <row r="1941" spans="1:20" hidden="1" x14ac:dyDescent="0.2">
      <c r="A1941" s="158">
        <f>BD_TS!A1940</f>
        <v>0</v>
      </c>
      <c r="B1941" s="158" t="str">
        <f>SUBSTITUTE(SUBSTITUTE(BD_TS!D1940," ",""),"-","/")</f>
        <v/>
      </c>
      <c r="C1941" s="158">
        <f>BD_TS!E1940</f>
        <v>0</v>
      </c>
      <c r="D1941" s="159">
        <f>BD_TS!F1940</f>
        <v>0</v>
      </c>
      <c r="E1941" s="160">
        <f>BD_TS!B1940</f>
        <v>0</v>
      </c>
      <c r="F1941" s="161">
        <f>BD_TS!C1940</f>
        <v>0</v>
      </c>
      <c r="G1941" s="187">
        <f>BD_TS!H1940</f>
        <v>0</v>
      </c>
      <c r="H1941" s="158" t="str">
        <f>IF($A1941=0,"",IFERROR(INDEX(BD_Gestão!A:A,MATCH('Banco de Dados'!$B1941,BD_Gestão!$B:$B,0)),"erro"))</f>
        <v/>
      </c>
      <c r="I1941" s="162" t="str">
        <f>IF($A1941=0,"",IFERROR(INDEX(BD_Gestão!E:E,MATCH('Banco de Dados'!$B1941,BD_Gestão!$B:$B,0)),"erro"))</f>
        <v/>
      </c>
      <c r="J1941" s="186" t="str">
        <f>IF($A1941=0,"",IFERROR(INDEX(BD_Gestão!B:B,MATCH('Banco de Dados'!$B1941,BD_Gestão!$B:$B,0)),"erro"))</f>
        <v/>
      </c>
      <c r="K1941" s="158" t="str">
        <f>IF($A1941=0,"",IFERROR(INDEX(BD_Gestão!C:C,MATCH('Banco de Dados'!$B1941,BD_Gestão!$B:$B,0)),"erro"))</f>
        <v/>
      </c>
      <c r="L1941" s="158" t="str">
        <f>IF($A1941=0,"",IFERROR(INDEX(BD_Gestão!H:H,MATCH('Banco de Dados'!$B1941,BD_Gestão!$B:$B,0)),"erro"))</f>
        <v/>
      </c>
      <c r="M1941" s="161" t="str">
        <f>IF($A1941=0,"",IFERROR(INDEX(BD_Gestão!F:F,MATCH('Banco de Dados'!$B1941,BD_Gestão!$B:$B,0)),"erro"))</f>
        <v/>
      </c>
      <c r="N1941" s="161" t="str">
        <f>IF($A1941=0,"",IFERROR(INDEX(BD_Gestão!J:J,MATCH('Banco de Dados'!$B1941,BD_Gestão!$B:$B,0)),"erro"))</f>
        <v/>
      </c>
      <c r="O1941" s="164" t="str">
        <f>IF($A1941=0,"",IFERROR(INDEX(BD_Gestão!K:K,MATCH('Banco de Dados'!$B1941,BD_Gestão!$B:$B,0)),"erro"))</f>
        <v/>
      </c>
      <c r="P1941" s="169" t="str">
        <f t="shared" si="122"/>
        <v/>
      </c>
      <c r="Q1941" s="170" t="str">
        <f t="shared" si="123"/>
        <v/>
      </c>
      <c r="R1941" s="163" t="e">
        <f t="shared" si="120"/>
        <v>#VALUE!</v>
      </c>
      <c r="S1941" s="163" t="e">
        <f t="shared" si="121"/>
        <v>#VALUE!</v>
      </c>
      <c r="T1941" s="163" t="e">
        <f>INDEX(Controle!O:O,MATCH('Banco de Dados'!A1941,Controle!M:M,0))*E1941/100</f>
        <v>#N/A</v>
      </c>
    </row>
    <row r="1942" spans="1:20" hidden="1" x14ac:dyDescent="0.2">
      <c r="A1942" s="158">
        <f>BD_TS!A1941</f>
        <v>0</v>
      </c>
      <c r="B1942" s="158" t="str">
        <f>SUBSTITUTE(SUBSTITUTE(BD_TS!D1941," ",""),"-","/")</f>
        <v/>
      </c>
      <c r="C1942" s="158">
        <f>BD_TS!E1941</f>
        <v>0</v>
      </c>
      <c r="D1942" s="159">
        <f>BD_TS!F1941</f>
        <v>0</v>
      </c>
      <c r="E1942" s="160">
        <f>BD_TS!B1941</f>
        <v>0</v>
      </c>
      <c r="F1942" s="161">
        <f>BD_TS!C1941</f>
        <v>0</v>
      </c>
      <c r="G1942" s="187">
        <f>BD_TS!H1941</f>
        <v>0</v>
      </c>
      <c r="H1942" s="158" t="str">
        <f>IF($A1942=0,"",IFERROR(INDEX(BD_Gestão!A:A,MATCH('Banco de Dados'!$B1942,BD_Gestão!$B:$B,0)),"erro"))</f>
        <v/>
      </c>
      <c r="I1942" s="162" t="str">
        <f>IF($A1942=0,"",IFERROR(INDEX(BD_Gestão!E:E,MATCH('Banco de Dados'!$B1942,BD_Gestão!$B:$B,0)),"erro"))</f>
        <v/>
      </c>
      <c r="J1942" s="186" t="str">
        <f>IF($A1942=0,"",IFERROR(INDEX(BD_Gestão!B:B,MATCH('Banco de Dados'!$B1942,BD_Gestão!$B:$B,0)),"erro"))</f>
        <v/>
      </c>
      <c r="K1942" s="158" t="str">
        <f>IF($A1942=0,"",IFERROR(INDEX(BD_Gestão!C:C,MATCH('Banco de Dados'!$B1942,BD_Gestão!$B:$B,0)),"erro"))</f>
        <v/>
      </c>
      <c r="L1942" s="158" t="str">
        <f>IF($A1942=0,"",IFERROR(INDEX(BD_Gestão!H:H,MATCH('Banco de Dados'!$B1942,BD_Gestão!$B:$B,0)),"erro"))</f>
        <v/>
      </c>
      <c r="M1942" s="161" t="str">
        <f>IF($A1942=0,"",IFERROR(INDEX(BD_Gestão!F:F,MATCH('Banco de Dados'!$B1942,BD_Gestão!$B:$B,0)),"erro"))</f>
        <v/>
      </c>
      <c r="N1942" s="161" t="str">
        <f>IF($A1942=0,"",IFERROR(INDEX(BD_Gestão!J:J,MATCH('Banco de Dados'!$B1942,BD_Gestão!$B:$B,0)),"erro"))</f>
        <v/>
      </c>
      <c r="O1942" s="164" t="str">
        <f>IF($A1942=0,"",IFERROR(INDEX(BD_Gestão!K:K,MATCH('Banco de Dados'!$B1942,BD_Gestão!$B:$B,0)),"erro"))</f>
        <v/>
      </c>
      <c r="P1942" s="169" t="str">
        <f t="shared" si="122"/>
        <v/>
      </c>
      <c r="Q1942" s="170" t="str">
        <f t="shared" si="123"/>
        <v/>
      </c>
      <c r="R1942" s="163" t="e">
        <f t="shared" si="120"/>
        <v>#VALUE!</v>
      </c>
      <c r="S1942" s="163" t="e">
        <f t="shared" si="121"/>
        <v>#VALUE!</v>
      </c>
      <c r="T1942" s="163" t="e">
        <f>INDEX(Controle!O:O,MATCH('Banco de Dados'!A1942,Controle!M:M,0))*E1942/100</f>
        <v>#N/A</v>
      </c>
    </row>
    <row r="1943" spans="1:20" hidden="1" x14ac:dyDescent="0.2">
      <c r="A1943" s="158">
        <f>BD_TS!A1942</f>
        <v>0</v>
      </c>
      <c r="B1943" s="158" t="str">
        <f>SUBSTITUTE(SUBSTITUTE(BD_TS!D1942," ",""),"-","/")</f>
        <v/>
      </c>
      <c r="C1943" s="158">
        <f>BD_TS!E1942</f>
        <v>0</v>
      </c>
      <c r="D1943" s="159">
        <f>BD_TS!F1942</f>
        <v>0</v>
      </c>
      <c r="E1943" s="160">
        <f>BD_TS!B1942</f>
        <v>0</v>
      </c>
      <c r="F1943" s="161">
        <f>BD_TS!C1942</f>
        <v>0</v>
      </c>
      <c r="G1943" s="187">
        <f>BD_TS!H1942</f>
        <v>0</v>
      </c>
      <c r="H1943" s="158" t="str">
        <f>IF($A1943=0,"",IFERROR(INDEX(BD_Gestão!A:A,MATCH('Banco de Dados'!$B1943,BD_Gestão!$B:$B,0)),"erro"))</f>
        <v/>
      </c>
      <c r="I1943" s="162" t="str">
        <f>IF($A1943=0,"",IFERROR(INDEX(BD_Gestão!E:E,MATCH('Banco de Dados'!$B1943,BD_Gestão!$B:$B,0)),"erro"))</f>
        <v/>
      </c>
      <c r="J1943" s="186" t="str">
        <f>IF($A1943=0,"",IFERROR(INDEX(BD_Gestão!B:B,MATCH('Banco de Dados'!$B1943,BD_Gestão!$B:$B,0)),"erro"))</f>
        <v/>
      </c>
      <c r="K1943" s="158" t="str">
        <f>IF($A1943=0,"",IFERROR(INDEX(BD_Gestão!C:C,MATCH('Banco de Dados'!$B1943,BD_Gestão!$B:$B,0)),"erro"))</f>
        <v/>
      </c>
      <c r="L1943" s="158" t="str">
        <f>IF($A1943=0,"",IFERROR(INDEX(BD_Gestão!H:H,MATCH('Banco de Dados'!$B1943,BD_Gestão!$B:$B,0)),"erro"))</f>
        <v/>
      </c>
      <c r="M1943" s="161" t="str">
        <f>IF($A1943=0,"",IFERROR(INDEX(BD_Gestão!F:F,MATCH('Banco de Dados'!$B1943,BD_Gestão!$B:$B,0)),"erro"))</f>
        <v/>
      </c>
      <c r="N1943" s="161" t="str">
        <f>IF($A1943=0,"",IFERROR(INDEX(BD_Gestão!J:J,MATCH('Banco de Dados'!$B1943,BD_Gestão!$B:$B,0)),"erro"))</f>
        <v/>
      </c>
      <c r="O1943" s="164" t="str">
        <f>IF($A1943=0,"",IFERROR(INDEX(BD_Gestão!K:K,MATCH('Banco de Dados'!$B1943,BD_Gestão!$B:$B,0)),"erro"))</f>
        <v/>
      </c>
      <c r="P1943" s="169" t="str">
        <f t="shared" si="122"/>
        <v/>
      </c>
      <c r="Q1943" s="170" t="str">
        <f t="shared" si="123"/>
        <v/>
      </c>
      <c r="R1943" s="163" t="e">
        <f t="shared" si="120"/>
        <v>#VALUE!</v>
      </c>
      <c r="S1943" s="163" t="e">
        <f t="shared" si="121"/>
        <v>#VALUE!</v>
      </c>
      <c r="T1943" s="163" t="e">
        <f>INDEX(Controle!O:O,MATCH('Banco de Dados'!A1943,Controle!M:M,0))*E1943/100</f>
        <v>#N/A</v>
      </c>
    </row>
    <row r="1944" spans="1:20" hidden="1" x14ac:dyDescent="0.2">
      <c r="A1944" s="158">
        <f>BD_TS!A1943</f>
        <v>0</v>
      </c>
      <c r="B1944" s="158" t="str">
        <f>SUBSTITUTE(SUBSTITUTE(BD_TS!D1943," ",""),"-","/")</f>
        <v/>
      </c>
      <c r="C1944" s="158">
        <f>BD_TS!E1943</f>
        <v>0</v>
      </c>
      <c r="D1944" s="159">
        <f>BD_TS!F1943</f>
        <v>0</v>
      </c>
      <c r="E1944" s="160">
        <f>BD_TS!B1943</f>
        <v>0</v>
      </c>
      <c r="F1944" s="161">
        <f>BD_TS!C1943</f>
        <v>0</v>
      </c>
      <c r="G1944" s="187">
        <f>BD_TS!H1943</f>
        <v>0</v>
      </c>
      <c r="H1944" s="158" t="str">
        <f>IF($A1944=0,"",IFERROR(INDEX(BD_Gestão!A:A,MATCH('Banco de Dados'!$B1944,BD_Gestão!$B:$B,0)),"erro"))</f>
        <v/>
      </c>
      <c r="I1944" s="162" t="str">
        <f>IF($A1944=0,"",IFERROR(INDEX(BD_Gestão!E:E,MATCH('Banco de Dados'!$B1944,BD_Gestão!$B:$B,0)),"erro"))</f>
        <v/>
      </c>
      <c r="J1944" s="186" t="str">
        <f>IF($A1944=0,"",IFERROR(INDEX(BD_Gestão!B:B,MATCH('Banco de Dados'!$B1944,BD_Gestão!$B:$B,0)),"erro"))</f>
        <v/>
      </c>
      <c r="K1944" s="158" t="str">
        <f>IF($A1944=0,"",IFERROR(INDEX(BD_Gestão!C:C,MATCH('Banco de Dados'!$B1944,BD_Gestão!$B:$B,0)),"erro"))</f>
        <v/>
      </c>
      <c r="L1944" s="158" t="str">
        <f>IF($A1944=0,"",IFERROR(INDEX(BD_Gestão!H:H,MATCH('Banco de Dados'!$B1944,BD_Gestão!$B:$B,0)),"erro"))</f>
        <v/>
      </c>
      <c r="M1944" s="161" t="str">
        <f>IF($A1944=0,"",IFERROR(INDEX(BD_Gestão!F:F,MATCH('Banco de Dados'!$B1944,BD_Gestão!$B:$B,0)),"erro"))</f>
        <v/>
      </c>
      <c r="N1944" s="161" t="str">
        <f>IF($A1944=0,"",IFERROR(INDEX(BD_Gestão!J:J,MATCH('Banco de Dados'!$B1944,BD_Gestão!$B:$B,0)),"erro"))</f>
        <v/>
      </c>
      <c r="O1944" s="164" t="str">
        <f>IF($A1944=0,"",IFERROR(INDEX(BD_Gestão!K:K,MATCH('Banco de Dados'!$B1944,BD_Gestão!$B:$B,0)),"erro"))</f>
        <v/>
      </c>
      <c r="P1944" s="169" t="str">
        <f t="shared" si="122"/>
        <v/>
      </c>
      <c r="Q1944" s="170" t="str">
        <f t="shared" si="123"/>
        <v/>
      </c>
      <c r="R1944" s="163" t="e">
        <f t="shared" si="120"/>
        <v>#VALUE!</v>
      </c>
      <c r="S1944" s="163" t="e">
        <f t="shared" si="121"/>
        <v>#VALUE!</v>
      </c>
      <c r="T1944" s="163" t="e">
        <f>INDEX(Controle!O:O,MATCH('Banco de Dados'!A1944,Controle!M:M,0))*E1944/100</f>
        <v>#N/A</v>
      </c>
    </row>
    <row r="1945" spans="1:20" hidden="1" x14ac:dyDescent="0.2">
      <c r="A1945" s="158">
        <f>BD_TS!A1944</f>
        <v>0</v>
      </c>
      <c r="B1945" s="158" t="str">
        <f>SUBSTITUTE(SUBSTITUTE(BD_TS!D1944," ",""),"-","/")</f>
        <v/>
      </c>
      <c r="C1945" s="158">
        <f>BD_TS!E1944</f>
        <v>0</v>
      </c>
      <c r="D1945" s="159">
        <f>BD_TS!F1944</f>
        <v>0</v>
      </c>
      <c r="E1945" s="160">
        <f>BD_TS!B1944</f>
        <v>0</v>
      </c>
      <c r="F1945" s="161">
        <f>BD_TS!C1944</f>
        <v>0</v>
      </c>
      <c r="G1945" s="187">
        <f>BD_TS!H1944</f>
        <v>0</v>
      </c>
      <c r="H1945" s="158" t="str">
        <f>IF($A1945=0,"",IFERROR(INDEX(BD_Gestão!A:A,MATCH('Banco de Dados'!$B1945,BD_Gestão!$B:$B,0)),"erro"))</f>
        <v/>
      </c>
      <c r="I1945" s="162" t="str">
        <f>IF($A1945=0,"",IFERROR(INDEX(BD_Gestão!E:E,MATCH('Banco de Dados'!$B1945,BD_Gestão!$B:$B,0)),"erro"))</f>
        <v/>
      </c>
      <c r="J1945" s="186" t="str">
        <f>IF($A1945=0,"",IFERROR(INDEX(BD_Gestão!B:B,MATCH('Banco de Dados'!$B1945,BD_Gestão!$B:$B,0)),"erro"))</f>
        <v/>
      </c>
      <c r="K1945" s="158" t="str">
        <f>IF($A1945=0,"",IFERROR(INDEX(BD_Gestão!C:C,MATCH('Banco de Dados'!$B1945,BD_Gestão!$B:$B,0)),"erro"))</f>
        <v/>
      </c>
      <c r="L1945" s="158" t="str">
        <f>IF($A1945=0,"",IFERROR(INDEX(BD_Gestão!H:H,MATCH('Banco de Dados'!$B1945,BD_Gestão!$B:$B,0)),"erro"))</f>
        <v/>
      </c>
      <c r="M1945" s="161" t="str">
        <f>IF($A1945=0,"",IFERROR(INDEX(BD_Gestão!F:F,MATCH('Banco de Dados'!$B1945,BD_Gestão!$B:$B,0)),"erro"))</f>
        <v/>
      </c>
      <c r="N1945" s="161" t="str">
        <f>IF($A1945=0,"",IFERROR(INDEX(BD_Gestão!J:J,MATCH('Banco de Dados'!$B1945,BD_Gestão!$B:$B,0)),"erro"))</f>
        <v/>
      </c>
      <c r="O1945" s="164" t="str">
        <f>IF($A1945=0,"",IFERROR(INDEX(BD_Gestão!K:K,MATCH('Banco de Dados'!$B1945,BD_Gestão!$B:$B,0)),"erro"))</f>
        <v/>
      </c>
      <c r="P1945" s="169" t="str">
        <f t="shared" si="122"/>
        <v/>
      </c>
      <c r="Q1945" s="170" t="str">
        <f t="shared" si="123"/>
        <v/>
      </c>
      <c r="R1945" s="163" t="e">
        <f t="shared" si="120"/>
        <v>#VALUE!</v>
      </c>
      <c r="S1945" s="163" t="e">
        <f t="shared" si="121"/>
        <v>#VALUE!</v>
      </c>
      <c r="T1945" s="163" t="e">
        <f>INDEX(Controle!O:O,MATCH('Banco de Dados'!A1945,Controle!M:M,0))*E1945/100</f>
        <v>#N/A</v>
      </c>
    </row>
    <row r="1946" spans="1:20" hidden="1" x14ac:dyDescent="0.2">
      <c r="A1946" s="158">
        <f>BD_TS!A1945</f>
        <v>0</v>
      </c>
      <c r="B1946" s="158" t="str">
        <f>SUBSTITUTE(SUBSTITUTE(BD_TS!D1945," ",""),"-","/")</f>
        <v/>
      </c>
      <c r="C1946" s="158">
        <f>BD_TS!E1945</f>
        <v>0</v>
      </c>
      <c r="D1946" s="159">
        <f>BD_TS!F1945</f>
        <v>0</v>
      </c>
      <c r="E1946" s="160">
        <f>BD_TS!B1945</f>
        <v>0</v>
      </c>
      <c r="F1946" s="161">
        <f>BD_TS!C1945</f>
        <v>0</v>
      </c>
      <c r="G1946" s="187">
        <f>BD_TS!H1945</f>
        <v>0</v>
      </c>
      <c r="H1946" s="158" t="str">
        <f>IF($A1946=0,"",IFERROR(INDEX(BD_Gestão!A:A,MATCH('Banco de Dados'!$B1946,BD_Gestão!$B:$B,0)),"erro"))</f>
        <v/>
      </c>
      <c r="I1946" s="162" t="str">
        <f>IF($A1946=0,"",IFERROR(INDEX(BD_Gestão!E:E,MATCH('Banco de Dados'!$B1946,BD_Gestão!$B:$B,0)),"erro"))</f>
        <v/>
      </c>
      <c r="J1946" s="186" t="str">
        <f>IF($A1946=0,"",IFERROR(INDEX(BD_Gestão!B:B,MATCH('Banco de Dados'!$B1946,BD_Gestão!$B:$B,0)),"erro"))</f>
        <v/>
      </c>
      <c r="K1946" s="158" t="str">
        <f>IF($A1946=0,"",IFERROR(INDEX(BD_Gestão!C:C,MATCH('Banco de Dados'!$B1946,BD_Gestão!$B:$B,0)),"erro"))</f>
        <v/>
      </c>
      <c r="L1946" s="158" t="str">
        <f>IF($A1946=0,"",IFERROR(INDEX(BD_Gestão!H:H,MATCH('Banco de Dados'!$B1946,BD_Gestão!$B:$B,0)),"erro"))</f>
        <v/>
      </c>
      <c r="M1946" s="161" t="str">
        <f>IF($A1946=0,"",IFERROR(INDEX(BD_Gestão!F:F,MATCH('Banco de Dados'!$B1946,BD_Gestão!$B:$B,0)),"erro"))</f>
        <v/>
      </c>
      <c r="N1946" s="161" t="str">
        <f>IF($A1946=0,"",IFERROR(INDEX(BD_Gestão!J:J,MATCH('Banco de Dados'!$B1946,BD_Gestão!$B:$B,0)),"erro"))</f>
        <v/>
      </c>
      <c r="O1946" s="164" t="str">
        <f>IF($A1946=0,"",IFERROR(INDEX(BD_Gestão!K:K,MATCH('Banco de Dados'!$B1946,BD_Gestão!$B:$B,0)),"erro"))</f>
        <v/>
      </c>
      <c r="P1946" s="169" t="str">
        <f t="shared" si="122"/>
        <v/>
      </c>
      <c r="Q1946" s="170" t="str">
        <f t="shared" si="123"/>
        <v/>
      </c>
      <c r="R1946" s="163" t="e">
        <f t="shared" si="120"/>
        <v>#VALUE!</v>
      </c>
      <c r="S1946" s="163" t="e">
        <f t="shared" si="121"/>
        <v>#VALUE!</v>
      </c>
      <c r="T1946" s="163" t="e">
        <f>INDEX(Controle!O:O,MATCH('Banco de Dados'!A1946,Controle!M:M,0))*E1946/100</f>
        <v>#N/A</v>
      </c>
    </row>
    <row r="1947" spans="1:20" hidden="1" x14ac:dyDescent="0.2">
      <c r="A1947" s="158">
        <f>BD_TS!A1946</f>
        <v>0</v>
      </c>
      <c r="B1947" s="158" t="str">
        <f>SUBSTITUTE(SUBSTITUTE(BD_TS!D1946," ",""),"-","/")</f>
        <v/>
      </c>
      <c r="C1947" s="158">
        <f>BD_TS!E1946</f>
        <v>0</v>
      </c>
      <c r="D1947" s="159">
        <f>BD_TS!F1946</f>
        <v>0</v>
      </c>
      <c r="E1947" s="160">
        <f>BD_TS!B1946</f>
        <v>0</v>
      </c>
      <c r="F1947" s="161">
        <f>BD_TS!C1946</f>
        <v>0</v>
      </c>
      <c r="G1947" s="187">
        <f>BD_TS!H1946</f>
        <v>0</v>
      </c>
      <c r="H1947" s="158" t="str">
        <f>IF($A1947=0,"",IFERROR(INDEX(BD_Gestão!A:A,MATCH('Banco de Dados'!$B1947,BD_Gestão!$B:$B,0)),"erro"))</f>
        <v/>
      </c>
      <c r="I1947" s="162" t="str">
        <f>IF($A1947=0,"",IFERROR(INDEX(BD_Gestão!E:E,MATCH('Banco de Dados'!$B1947,BD_Gestão!$B:$B,0)),"erro"))</f>
        <v/>
      </c>
      <c r="J1947" s="186" t="str">
        <f>IF($A1947=0,"",IFERROR(INDEX(BD_Gestão!B:B,MATCH('Banco de Dados'!$B1947,BD_Gestão!$B:$B,0)),"erro"))</f>
        <v/>
      </c>
      <c r="K1947" s="158" t="str">
        <f>IF($A1947=0,"",IFERROR(INDEX(BD_Gestão!C:C,MATCH('Banco de Dados'!$B1947,BD_Gestão!$B:$B,0)),"erro"))</f>
        <v/>
      </c>
      <c r="L1947" s="158" t="str">
        <f>IF($A1947=0,"",IFERROR(INDEX(BD_Gestão!H:H,MATCH('Banco de Dados'!$B1947,BD_Gestão!$B:$B,0)),"erro"))</f>
        <v/>
      </c>
      <c r="M1947" s="161" t="str">
        <f>IF($A1947=0,"",IFERROR(INDEX(BD_Gestão!F:F,MATCH('Banco de Dados'!$B1947,BD_Gestão!$B:$B,0)),"erro"))</f>
        <v/>
      </c>
      <c r="N1947" s="161" t="str">
        <f>IF($A1947=0,"",IFERROR(INDEX(BD_Gestão!J:J,MATCH('Banco de Dados'!$B1947,BD_Gestão!$B:$B,0)),"erro"))</f>
        <v/>
      </c>
      <c r="O1947" s="164" t="str">
        <f>IF($A1947=0,"",IFERROR(INDEX(BD_Gestão!K:K,MATCH('Banco de Dados'!$B1947,BD_Gestão!$B:$B,0)),"erro"))</f>
        <v/>
      </c>
      <c r="P1947" s="169" t="str">
        <f t="shared" si="122"/>
        <v/>
      </c>
      <c r="Q1947" s="170" t="str">
        <f t="shared" si="123"/>
        <v/>
      </c>
      <c r="R1947" s="163" t="e">
        <f t="shared" si="120"/>
        <v>#VALUE!</v>
      </c>
      <c r="S1947" s="163" t="e">
        <f t="shared" si="121"/>
        <v>#VALUE!</v>
      </c>
      <c r="T1947" s="163" t="e">
        <f>INDEX(Controle!O:O,MATCH('Banco de Dados'!A1947,Controle!M:M,0))*E1947/100</f>
        <v>#N/A</v>
      </c>
    </row>
    <row r="1948" spans="1:20" hidden="1" x14ac:dyDescent="0.2">
      <c r="A1948" s="158">
        <f>BD_TS!A1947</f>
        <v>0</v>
      </c>
      <c r="B1948" s="158" t="str">
        <f>SUBSTITUTE(SUBSTITUTE(BD_TS!D1947," ",""),"-","/")</f>
        <v/>
      </c>
      <c r="C1948" s="158">
        <f>BD_TS!E1947</f>
        <v>0</v>
      </c>
      <c r="D1948" s="159">
        <f>BD_TS!F1947</f>
        <v>0</v>
      </c>
      <c r="E1948" s="160">
        <f>BD_TS!B1947</f>
        <v>0</v>
      </c>
      <c r="F1948" s="161">
        <f>BD_TS!C1947</f>
        <v>0</v>
      </c>
      <c r="G1948" s="187">
        <f>BD_TS!H1947</f>
        <v>0</v>
      </c>
      <c r="H1948" s="158" t="str">
        <f>IF($A1948=0,"",IFERROR(INDEX(BD_Gestão!A:A,MATCH('Banco de Dados'!$B1948,BD_Gestão!$B:$B,0)),"erro"))</f>
        <v/>
      </c>
      <c r="I1948" s="162" t="str">
        <f>IF($A1948=0,"",IFERROR(INDEX(BD_Gestão!E:E,MATCH('Banco de Dados'!$B1948,BD_Gestão!$B:$B,0)),"erro"))</f>
        <v/>
      </c>
      <c r="J1948" s="186" t="str">
        <f>IF($A1948=0,"",IFERROR(INDEX(BD_Gestão!B:B,MATCH('Banco de Dados'!$B1948,BD_Gestão!$B:$B,0)),"erro"))</f>
        <v/>
      </c>
      <c r="K1948" s="158" t="str">
        <f>IF($A1948=0,"",IFERROR(INDEX(BD_Gestão!C:C,MATCH('Banco de Dados'!$B1948,BD_Gestão!$B:$B,0)),"erro"))</f>
        <v/>
      </c>
      <c r="L1948" s="158" t="str">
        <f>IF($A1948=0,"",IFERROR(INDEX(BD_Gestão!H:H,MATCH('Banco de Dados'!$B1948,BD_Gestão!$B:$B,0)),"erro"))</f>
        <v/>
      </c>
      <c r="M1948" s="161" t="str">
        <f>IF($A1948=0,"",IFERROR(INDEX(BD_Gestão!F:F,MATCH('Banco de Dados'!$B1948,BD_Gestão!$B:$B,0)),"erro"))</f>
        <v/>
      </c>
      <c r="N1948" s="161" t="str">
        <f>IF($A1948=0,"",IFERROR(INDEX(BD_Gestão!J:J,MATCH('Banco de Dados'!$B1948,BD_Gestão!$B:$B,0)),"erro"))</f>
        <v/>
      </c>
      <c r="O1948" s="164" t="str">
        <f>IF($A1948=0,"",IFERROR(INDEX(BD_Gestão!K:K,MATCH('Banco de Dados'!$B1948,BD_Gestão!$B:$B,0)),"erro"))</f>
        <v/>
      </c>
      <c r="P1948" s="169" t="str">
        <f t="shared" si="122"/>
        <v/>
      </c>
      <c r="Q1948" s="170" t="str">
        <f t="shared" si="123"/>
        <v/>
      </c>
      <c r="R1948" s="163" t="e">
        <f t="shared" si="120"/>
        <v>#VALUE!</v>
      </c>
      <c r="S1948" s="163" t="e">
        <f t="shared" si="121"/>
        <v>#VALUE!</v>
      </c>
      <c r="T1948" s="163" t="e">
        <f>INDEX(Controle!O:O,MATCH('Banco de Dados'!A1948,Controle!M:M,0))*E1948/100</f>
        <v>#N/A</v>
      </c>
    </row>
    <row r="1949" spans="1:20" hidden="1" x14ac:dyDescent="0.2">
      <c r="A1949" s="158">
        <f>BD_TS!A1948</f>
        <v>0</v>
      </c>
      <c r="B1949" s="158" t="str">
        <f>SUBSTITUTE(SUBSTITUTE(BD_TS!D1948," ",""),"-","/")</f>
        <v/>
      </c>
      <c r="C1949" s="158">
        <f>BD_TS!E1948</f>
        <v>0</v>
      </c>
      <c r="D1949" s="159">
        <f>BD_TS!F1948</f>
        <v>0</v>
      </c>
      <c r="E1949" s="160">
        <f>BD_TS!B1948</f>
        <v>0</v>
      </c>
      <c r="F1949" s="161">
        <f>BD_TS!C1948</f>
        <v>0</v>
      </c>
      <c r="G1949" s="187">
        <f>BD_TS!H1948</f>
        <v>0</v>
      </c>
      <c r="H1949" s="158" t="str">
        <f>IF($A1949=0,"",IFERROR(INDEX(BD_Gestão!A:A,MATCH('Banco de Dados'!$B1949,BD_Gestão!$B:$B,0)),"erro"))</f>
        <v/>
      </c>
      <c r="I1949" s="162" t="str">
        <f>IF($A1949=0,"",IFERROR(INDEX(BD_Gestão!E:E,MATCH('Banco de Dados'!$B1949,BD_Gestão!$B:$B,0)),"erro"))</f>
        <v/>
      </c>
      <c r="J1949" s="186" t="str">
        <f>IF($A1949=0,"",IFERROR(INDEX(BD_Gestão!B:B,MATCH('Banco de Dados'!$B1949,BD_Gestão!$B:$B,0)),"erro"))</f>
        <v/>
      </c>
      <c r="K1949" s="158" t="str">
        <f>IF($A1949=0,"",IFERROR(INDEX(BD_Gestão!C:C,MATCH('Banco de Dados'!$B1949,BD_Gestão!$B:$B,0)),"erro"))</f>
        <v/>
      </c>
      <c r="L1949" s="158" t="str">
        <f>IF($A1949=0,"",IFERROR(INDEX(BD_Gestão!H:H,MATCH('Banco de Dados'!$B1949,BD_Gestão!$B:$B,0)),"erro"))</f>
        <v/>
      </c>
      <c r="M1949" s="161" t="str">
        <f>IF($A1949=0,"",IFERROR(INDEX(BD_Gestão!F:F,MATCH('Banco de Dados'!$B1949,BD_Gestão!$B:$B,0)),"erro"))</f>
        <v/>
      </c>
      <c r="N1949" s="161" t="str">
        <f>IF($A1949=0,"",IFERROR(INDEX(BD_Gestão!J:J,MATCH('Banco de Dados'!$B1949,BD_Gestão!$B:$B,0)),"erro"))</f>
        <v/>
      </c>
      <c r="O1949" s="164" t="str">
        <f>IF($A1949=0,"",IFERROR(INDEX(BD_Gestão!K:K,MATCH('Banco de Dados'!$B1949,BD_Gestão!$B:$B,0)),"erro"))</f>
        <v/>
      </c>
      <c r="P1949" s="169" t="str">
        <f t="shared" si="122"/>
        <v/>
      </c>
      <c r="Q1949" s="170" t="str">
        <f t="shared" si="123"/>
        <v/>
      </c>
      <c r="R1949" s="163" t="e">
        <f t="shared" si="120"/>
        <v>#VALUE!</v>
      </c>
      <c r="S1949" s="163" t="e">
        <f t="shared" si="121"/>
        <v>#VALUE!</v>
      </c>
      <c r="T1949" s="163" t="e">
        <f>INDEX(Controle!O:O,MATCH('Banco de Dados'!A1949,Controle!M:M,0))*E1949/100</f>
        <v>#N/A</v>
      </c>
    </row>
    <row r="1950" spans="1:20" hidden="1" x14ac:dyDescent="0.2">
      <c r="A1950" s="158">
        <f>BD_TS!A1949</f>
        <v>0</v>
      </c>
      <c r="B1950" s="158" t="str">
        <f>SUBSTITUTE(SUBSTITUTE(BD_TS!D1949," ",""),"-","/")</f>
        <v/>
      </c>
      <c r="C1950" s="158">
        <f>BD_TS!E1949</f>
        <v>0</v>
      </c>
      <c r="D1950" s="159">
        <f>BD_TS!F1949</f>
        <v>0</v>
      </c>
      <c r="E1950" s="160">
        <f>BD_TS!B1949</f>
        <v>0</v>
      </c>
      <c r="F1950" s="161">
        <f>BD_TS!C1949</f>
        <v>0</v>
      </c>
      <c r="G1950" s="187">
        <f>BD_TS!H1949</f>
        <v>0</v>
      </c>
      <c r="H1950" s="158" t="str">
        <f>IF($A1950=0,"",IFERROR(INDEX(BD_Gestão!A:A,MATCH('Banco de Dados'!$B1950,BD_Gestão!$B:$B,0)),"erro"))</f>
        <v/>
      </c>
      <c r="I1950" s="162" t="str">
        <f>IF($A1950=0,"",IFERROR(INDEX(BD_Gestão!E:E,MATCH('Banco de Dados'!$B1950,BD_Gestão!$B:$B,0)),"erro"))</f>
        <v/>
      </c>
      <c r="J1950" s="186" t="str">
        <f>IF($A1950=0,"",IFERROR(INDEX(BD_Gestão!B:B,MATCH('Banco de Dados'!$B1950,BD_Gestão!$B:$B,0)),"erro"))</f>
        <v/>
      </c>
      <c r="K1950" s="158" t="str">
        <f>IF($A1950=0,"",IFERROR(INDEX(BD_Gestão!C:C,MATCH('Banco de Dados'!$B1950,BD_Gestão!$B:$B,0)),"erro"))</f>
        <v/>
      </c>
      <c r="L1950" s="158" t="str">
        <f>IF($A1950=0,"",IFERROR(INDEX(BD_Gestão!H:H,MATCH('Banco de Dados'!$B1950,BD_Gestão!$B:$B,0)),"erro"))</f>
        <v/>
      </c>
      <c r="M1950" s="161" t="str">
        <f>IF($A1950=0,"",IFERROR(INDEX(BD_Gestão!F:F,MATCH('Banco de Dados'!$B1950,BD_Gestão!$B:$B,0)),"erro"))</f>
        <v/>
      </c>
      <c r="N1950" s="161" t="str">
        <f>IF($A1950=0,"",IFERROR(INDEX(BD_Gestão!J:J,MATCH('Banco de Dados'!$B1950,BD_Gestão!$B:$B,0)),"erro"))</f>
        <v/>
      </c>
      <c r="O1950" s="164" t="str">
        <f>IF($A1950=0,"",IFERROR(INDEX(BD_Gestão!K:K,MATCH('Banco de Dados'!$B1950,BD_Gestão!$B:$B,0)),"erro"))</f>
        <v/>
      </c>
      <c r="P1950" s="169" t="str">
        <f t="shared" si="122"/>
        <v/>
      </c>
      <c r="Q1950" s="170" t="str">
        <f t="shared" si="123"/>
        <v/>
      </c>
      <c r="R1950" s="163" t="e">
        <f t="shared" si="120"/>
        <v>#VALUE!</v>
      </c>
      <c r="S1950" s="163" t="e">
        <f t="shared" si="121"/>
        <v>#VALUE!</v>
      </c>
      <c r="T1950" s="163" t="e">
        <f>INDEX(Controle!O:O,MATCH('Banco de Dados'!A1950,Controle!M:M,0))*E1950/100</f>
        <v>#N/A</v>
      </c>
    </row>
    <row r="1951" spans="1:20" hidden="1" x14ac:dyDescent="0.2">
      <c r="A1951" s="158">
        <f>BD_TS!A1950</f>
        <v>0</v>
      </c>
      <c r="B1951" s="158" t="str">
        <f>SUBSTITUTE(SUBSTITUTE(BD_TS!D1950," ",""),"-","/")</f>
        <v/>
      </c>
      <c r="C1951" s="158">
        <f>BD_TS!E1950</f>
        <v>0</v>
      </c>
      <c r="D1951" s="159">
        <f>BD_TS!F1950</f>
        <v>0</v>
      </c>
      <c r="E1951" s="160">
        <f>BD_TS!B1950</f>
        <v>0</v>
      </c>
      <c r="F1951" s="161">
        <f>BD_TS!C1950</f>
        <v>0</v>
      </c>
      <c r="G1951" s="187">
        <f>BD_TS!H1950</f>
        <v>0</v>
      </c>
      <c r="H1951" s="158" t="str">
        <f>IF($A1951=0,"",IFERROR(INDEX(BD_Gestão!A:A,MATCH('Banco de Dados'!$B1951,BD_Gestão!$B:$B,0)),"erro"))</f>
        <v/>
      </c>
      <c r="I1951" s="162" t="str">
        <f>IF($A1951=0,"",IFERROR(INDEX(BD_Gestão!E:E,MATCH('Banco de Dados'!$B1951,BD_Gestão!$B:$B,0)),"erro"))</f>
        <v/>
      </c>
      <c r="J1951" s="186" t="str">
        <f>IF($A1951=0,"",IFERROR(INDEX(BD_Gestão!B:B,MATCH('Banco de Dados'!$B1951,BD_Gestão!$B:$B,0)),"erro"))</f>
        <v/>
      </c>
      <c r="K1951" s="158" t="str">
        <f>IF($A1951=0,"",IFERROR(INDEX(BD_Gestão!C:C,MATCH('Banco de Dados'!$B1951,BD_Gestão!$B:$B,0)),"erro"))</f>
        <v/>
      </c>
      <c r="L1951" s="158" t="str">
        <f>IF($A1951=0,"",IFERROR(INDEX(BD_Gestão!H:H,MATCH('Banco de Dados'!$B1951,BD_Gestão!$B:$B,0)),"erro"))</f>
        <v/>
      </c>
      <c r="M1951" s="161" t="str">
        <f>IF($A1951=0,"",IFERROR(INDEX(BD_Gestão!F:F,MATCH('Banco de Dados'!$B1951,BD_Gestão!$B:$B,0)),"erro"))</f>
        <v/>
      </c>
      <c r="N1951" s="161" t="str">
        <f>IF($A1951=0,"",IFERROR(INDEX(BD_Gestão!J:J,MATCH('Banco de Dados'!$B1951,BD_Gestão!$B:$B,0)),"erro"))</f>
        <v/>
      </c>
      <c r="O1951" s="164" t="str">
        <f>IF($A1951=0,"",IFERROR(INDEX(BD_Gestão!K:K,MATCH('Banco de Dados'!$B1951,BD_Gestão!$B:$B,0)),"erro"))</f>
        <v/>
      </c>
      <c r="P1951" s="169" t="str">
        <f t="shared" si="122"/>
        <v/>
      </c>
      <c r="Q1951" s="170" t="str">
        <f t="shared" si="123"/>
        <v/>
      </c>
      <c r="R1951" s="163" t="e">
        <f t="shared" si="120"/>
        <v>#VALUE!</v>
      </c>
      <c r="S1951" s="163" t="e">
        <f t="shared" si="121"/>
        <v>#VALUE!</v>
      </c>
      <c r="T1951" s="163" t="e">
        <f>INDEX(Controle!O:O,MATCH('Banco de Dados'!A1951,Controle!M:M,0))*E1951/100</f>
        <v>#N/A</v>
      </c>
    </row>
    <row r="1952" spans="1:20" hidden="1" x14ac:dyDescent="0.2">
      <c r="A1952" s="158">
        <f>BD_TS!A1951</f>
        <v>0</v>
      </c>
      <c r="B1952" s="158" t="str">
        <f>SUBSTITUTE(SUBSTITUTE(BD_TS!D1951," ",""),"-","/")</f>
        <v/>
      </c>
      <c r="C1952" s="158">
        <f>BD_TS!E1951</f>
        <v>0</v>
      </c>
      <c r="D1952" s="159">
        <f>BD_TS!F1951</f>
        <v>0</v>
      </c>
      <c r="E1952" s="160">
        <f>BD_TS!B1951</f>
        <v>0</v>
      </c>
      <c r="F1952" s="161">
        <f>BD_TS!C1951</f>
        <v>0</v>
      </c>
      <c r="G1952" s="187">
        <f>BD_TS!H1951</f>
        <v>0</v>
      </c>
      <c r="H1952" s="158" t="str">
        <f>IF($A1952=0,"",IFERROR(INDEX(BD_Gestão!A:A,MATCH('Banco de Dados'!$B1952,BD_Gestão!$B:$B,0)),"erro"))</f>
        <v/>
      </c>
      <c r="I1952" s="162" t="str">
        <f>IF($A1952=0,"",IFERROR(INDEX(BD_Gestão!E:E,MATCH('Banco de Dados'!$B1952,BD_Gestão!$B:$B,0)),"erro"))</f>
        <v/>
      </c>
      <c r="J1952" s="186" t="str">
        <f>IF($A1952=0,"",IFERROR(INDEX(BD_Gestão!B:B,MATCH('Banco de Dados'!$B1952,BD_Gestão!$B:$B,0)),"erro"))</f>
        <v/>
      </c>
      <c r="K1952" s="158" t="str">
        <f>IF($A1952=0,"",IFERROR(INDEX(BD_Gestão!C:C,MATCH('Banco de Dados'!$B1952,BD_Gestão!$B:$B,0)),"erro"))</f>
        <v/>
      </c>
      <c r="L1952" s="158" t="str">
        <f>IF($A1952=0,"",IFERROR(INDEX(BD_Gestão!H:H,MATCH('Banco de Dados'!$B1952,BD_Gestão!$B:$B,0)),"erro"))</f>
        <v/>
      </c>
      <c r="M1952" s="161" t="str">
        <f>IF($A1952=0,"",IFERROR(INDEX(BD_Gestão!F:F,MATCH('Banco de Dados'!$B1952,BD_Gestão!$B:$B,0)),"erro"))</f>
        <v/>
      </c>
      <c r="N1952" s="161" t="str">
        <f>IF($A1952=0,"",IFERROR(INDEX(BD_Gestão!J:J,MATCH('Banco de Dados'!$B1952,BD_Gestão!$B:$B,0)),"erro"))</f>
        <v/>
      </c>
      <c r="O1952" s="164" t="str">
        <f>IF($A1952=0,"",IFERROR(INDEX(BD_Gestão!K:K,MATCH('Banco de Dados'!$B1952,BD_Gestão!$B:$B,0)),"erro"))</f>
        <v/>
      </c>
      <c r="P1952" s="169" t="str">
        <f t="shared" si="122"/>
        <v/>
      </c>
      <c r="Q1952" s="170" t="str">
        <f t="shared" si="123"/>
        <v/>
      </c>
      <c r="R1952" s="163" t="e">
        <f t="shared" si="120"/>
        <v>#VALUE!</v>
      </c>
      <c r="S1952" s="163" t="e">
        <f t="shared" si="121"/>
        <v>#VALUE!</v>
      </c>
      <c r="T1952" s="163" t="e">
        <f>INDEX(Controle!O:O,MATCH('Banco de Dados'!A1952,Controle!M:M,0))*E1952/100</f>
        <v>#N/A</v>
      </c>
    </row>
    <row r="1953" spans="1:20" hidden="1" x14ac:dyDescent="0.2">
      <c r="A1953" s="158">
        <f>BD_TS!A1952</f>
        <v>0</v>
      </c>
      <c r="B1953" s="158" t="str">
        <f>SUBSTITUTE(SUBSTITUTE(BD_TS!D1952," ",""),"-","/")</f>
        <v/>
      </c>
      <c r="C1953" s="158">
        <f>BD_TS!E1952</f>
        <v>0</v>
      </c>
      <c r="D1953" s="159">
        <f>BD_TS!F1952</f>
        <v>0</v>
      </c>
      <c r="E1953" s="160">
        <f>BD_TS!B1952</f>
        <v>0</v>
      </c>
      <c r="F1953" s="161">
        <f>BD_TS!C1952</f>
        <v>0</v>
      </c>
      <c r="G1953" s="187">
        <f>BD_TS!H1952</f>
        <v>0</v>
      </c>
      <c r="H1953" s="158" t="str">
        <f>IF($A1953=0,"",IFERROR(INDEX(BD_Gestão!A:A,MATCH('Banco de Dados'!$B1953,BD_Gestão!$B:$B,0)),"erro"))</f>
        <v/>
      </c>
      <c r="I1953" s="162" t="str">
        <f>IF($A1953=0,"",IFERROR(INDEX(BD_Gestão!E:E,MATCH('Banco de Dados'!$B1953,BD_Gestão!$B:$B,0)),"erro"))</f>
        <v/>
      </c>
      <c r="J1953" s="186" t="str">
        <f>IF($A1953=0,"",IFERROR(INDEX(BD_Gestão!B:B,MATCH('Banco de Dados'!$B1953,BD_Gestão!$B:$B,0)),"erro"))</f>
        <v/>
      </c>
      <c r="K1953" s="158" t="str">
        <f>IF($A1953=0,"",IFERROR(INDEX(BD_Gestão!C:C,MATCH('Banco de Dados'!$B1953,BD_Gestão!$B:$B,0)),"erro"))</f>
        <v/>
      </c>
      <c r="L1953" s="158" t="str">
        <f>IF($A1953=0,"",IFERROR(INDEX(BD_Gestão!H:H,MATCH('Banco de Dados'!$B1953,BD_Gestão!$B:$B,0)),"erro"))</f>
        <v/>
      </c>
      <c r="M1953" s="161" t="str">
        <f>IF($A1953=0,"",IFERROR(INDEX(BD_Gestão!F:F,MATCH('Banco de Dados'!$B1953,BD_Gestão!$B:$B,0)),"erro"))</f>
        <v/>
      </c>
      <c r="N1953" s="161" t="str">
        <f>IF($A1953=0,"",IFERROR(INDEX(BD_Gestão!J:J,MATCH('Banco de Dados'!$B1953,BD_Gestão!$B:$B,0)),"erro"))</f>
        <v/>
      </c>
      <c r="O1953" s="164" t="str">
        <f>IF($A1953=0,"",IFERROR(INDEX(BD_Gestão!K:K,MATCH('Banco de Dados'!$B1953,BD_Gestão!$B:$B,0)),"erro"))</f>
        <v/>
      </c>
      <c r="P1953" s="169" t="str">
        <f t="shared" si="122"/>
        <v/>
      </c>
      <c r="Q1953" s="170" t="str">
        <f t="shared" si="123"/>
        <v/>
      </c>
      <c r="R1953" s="163" t="e">
        <f t="shared" si="120"/>
        <v>#VALUE!</v>
      </c>
      <c r="S1953" s="163" t="e">
        <f t="shared" si="121"/>
        <v>#VALUE!</v>
      </c>
      <c r="T1953" s="163" t="e">
        <f>INDEX(Controle!O:O,MATCH('Banco de Dados'!A1953,Controle!M:M,0))*E1953/100</f>
        <v>#N/A</v>
      </c>
    </row>
    <row r="1954" spans="1:20" hidden="1" x14ac:dyDescent="0.2">
      <c r="A1954" s="158">
        <f>BD_TS!A1953</f>
        <v>0</v>
      </c>
      <c r="B1954" s="158" t="str">
        <f>SUBSTITUTE(SUBSTITUTE(BD_TS!D1953," ",""),"-","/")</f>
        <v/>
      </c>
      <c r="C1954" s="158">
        <f>BD_TS!E1953</f>
        <v>0</v>
      </c>
      <c r="D1954" s="159">
        <f>BD_TS!F1953</f>
        <v>0</v>
      </c>
      <c r="E1954" s="160">
        <f>BD_TS!B1953</f>
        <v>0</v>
      </c>
      <c r="F1954" s="161">
        <f>BD_TS!C1953</f>
        <v>0</v>
      </c>
      <c r="G1954" s="187">
        <f>BD_TS!H1953</f>
        <v>0</v>
      </c>
      <c r="H1954" s="158" t="str">
        <f>IF($A1954=0,"",IFERROR(INDEX(BD_Gestão!A:A,MATCH('Banco de Dados'!$B1954,BD_Gestão!$B:$B,0)),"erro"))</f>
        <v/>
      </c>
      <c r="I1954" s="162" t="str">
        <f>IF($A1954=0,"",IFERROR(INDEX(BD_Gestão!E:E,MATCH('Banco de Dados'!$B1954,BD_Gestão!$B:$B,0)),"erro"))</f>
        <v/>
      </c>
      <c r="J1954" s="186" t="str">
        <f>IF($A1954=0,"",IFERROR(INDEX(BD_Gestão!B:B,MATCH('Banco de Dados'!$B1954,BD_Gestão!$B:$B,0)),"erro"))</f>
        <v/>
      </c>
      <c r="K1954" s="158" t="str">
        <f>IF($A1954=0,"",IFERROR(INDEX(BD_Gestão!C:C,MATCH('Banco de Dados'!$B1954,BD_Gestão!$B:$B,0)),"erro"))</f>
        <v/>
      </c>
      <c r="L1954" s="158" t="str">
        <f>IF($A1954=0,"",IFERROR(INDEX(BD_Gestão!H:H,MATCH('Banco de Dados'!$B1954,BD_Gestão!$B:$B,0)),"erro"))</f>
        <v/>
      </c>
      <c r="M1954" s="161" t="str">
        <f>IF($A1954=0,"",IFERROR(INDEX(BD_Gestão!F:F,MATCH('Banco de Dados'!$B1954,BD_Gestão!$B:$B,0)),"erro"))</f>
        <v/>
      </c>
      <c r="N1954" s="161" t="str">
        <f>IF($A1954=0,"",IFERROR(INDEX(BD_Gestão!J:J,MATCH('Banco de Dados'!$B1954,BD_Gestão!$B:$B,0)),"erro"))</f>
        <v/>
      </c>
      <c r="O1954" s="164" t="str">
        <f>IF($A1954=0,"",IFERROR(INDEX(BD_Gestão!K:K,MATCH('Banco de Dados'!$B1954,BD_Gestão!$B:$B,0)),"erro"))</f>
        <v/>
      </c>
      <c r="P1954" s="169" t="str">
        <f t="shared" si="122"/>
        <v/>
      </c>
      <c r="Q1954" s="170" t="str">
        <f t="shared" si="123"/>
        <v/>
      </c>
      <c r="R1954" s="163" t="e">
        <f t="shared" si="120"/>
        <v>#VALUE!</v>
      </c>
      <c r="S1954" s="163" t="e">
        <f t="shared" si="121"/>
        <v>#VALUE!</v>
      </c>
      <c r="T1954" s="163" t="e">
        <f>INDEX(Controle!O:O,MATCH('Banco de Dados'!A1954,Controle!M:M,0))*E1954/100</f>
        <v>#N/A</v>
      </c>
    </row>
    <row r="1955" spans="1:20" hidden="1" x14ac:dyDescent="0.2">
      <c r="A1955" s="158">
        <f>BD_TS!A1954</f>
        <v>0</v>
      </c>
      <c r="B1955" s="158" t="str">
        <f>SUBSTITUTE(SUBSTITUTE(BD_TS!D1954," ",""),"-","/")</f>
        <v/>
      </c>
      <c r="C1955" s="158">
        <f>BD_TS!E1954</f>
        <v>0</v>
      </c>
      <c r="D1955" s="159">
        <f>BD_TS!F1954</f>
        <v>0</v>
      </c>
      <c r="E1955" s="160">
        <f>BD_TS!B1954</f>
        <v>0</v>
      </c>
      <c r="F1955" s="161">
        <f>BD_TS!C1954</f>
        <v>0</v>
      </c>
      <c r="G1955" s="187">
        <f>BD_TS!H1954</f>
        <v>0</v>
      </c>
      <c r="H1955" s="158" t="str">
        <f>IF($A1955=0,"",IFERROR(INDEX(BD_Gestão!A:A,MATCH('Banco de Dados'!$B1955,BD_Gestão!$B:$B,0)),"erro"))</f>
        <v/>
      </c>
      <c r="I1955" s="162" t="str">
        <f>IF($A1955=0,"",IFERROR(INDEX(BD_Gestão!E:E,MATCH('Banco de Dados'!$B1955,BD_Gestão!$B:$B,0)),"erro"))</f>
        <v/>
      </c>
      <c r="J1955" s="186" t="str">
        <f>IF($A1955=0,"",IFERROR(INDEX(BD_Gestão!B:B,MATCH('Banco de Dados'!$B1955,BD_Gestão!$B:$B,0)),"erro"))</f>
        <v/>
      </c>
      <c r="K1955" s="158" t="str">
        <f>IF($A1955=0,"",IFERROR(INDEX(BD_Gestão!C:C,MATCH('Banco de Dados'!$B1955,BD_Gestão!$B:$B,0)),"erro"))</f>
        <v/>
      </c>
      <c r="L1955" s="158" t="str">
        <f>IF($A1955=0,"",IFERROR(INDEX(BD_Gestão!H:H,MATCH('Banco de Dados'!$B1955,BD_Gestão!$B:$B,0)),"erro"))</f>
        <v/>
      </c>
      <c r="M1955" s="161" t="str">
        <f>IF($A1955=0,"",IFERROR(INDEX(BD_Gestão!F:F,MATCH('Banco de Dados'!$B1955,BD_Gestão!$B:$B,0)),"erro"))</f>
        <v/>
      </c>
      <c r="N1955" s="161" t="str">
        <f>IF($A1955=0,"",IFERROR(INDEX(BD_Gestão!J:J,MATCH('Banco de Dados'!$B1955,BD_Gestão!$B:$B,0)),"erro"))</f>
        <v/>
      </c>
      <c r="O1955" s="164" t="str">
        <f>IF($A1955=0,"",IFERROR(INDEX(BD_Gestão!K:K,MATCH('Banco de Dados'!$B1955,BD_Gestão!$B:$B,0)),"erro"))</f>
        <v/>
      </c>
      <c r="P1955" s="169" t="str">
        <f t="shared" si="122"/>
        <v/>
      </c>
      <c r="Q1955" s="170" t="str">
        <f t="shared" si="123"/>
        <v/>
      </c>
      <c r="R1955" s="163" t="e">
        <f t="shared" si="120"/>
        <v>#VALUE!</v>
      </c>
      <c r="S1955" s="163" t="e">
        <f t="shared" si="121"/>
        <v>#VALUE!</v>
      </c>
      <c r="T1955" s="163" t="e">
        <f>INDEX(Controle!O:O,MATCH('Banco de Dados'!A1955,Controle!M:M,0))*E1955/100</f>
        <v>#N/A</v>
      </c>
    </row>
    <row r="1956" spans="1:20" hidden="1" x14ac:dyDescent="0.2">
      <c r="A1956" s="158">
        <f>BD_TS!A1955</f>
        <v>0</v>
      </c>
      <c r="B1956" s="158" t="str">
        <f>SUBSTITUTE(SUBSTITUTE(BD_TS!D1955," ",""),"-","/")</f>
        <v/>
      </c>
      <c r="C1956" s="158">
        <f>BD_TS!E1955</f>
        <v>0</v>
      </c>
      <c r="D1956" s="159">
        <f>BD_TS!F1955</f>
        <v>0</v>
      </c>
      <c r="E1956" s="160">
        <f>BD_TS!B1955</f>
        <v>0</v>
      </c>
      <c r="F1956" s="161">
        <f>BD_TS!C1955</f>
        <v>0</v>
      </c>
      <c r="G1956" s="187">
        <f>BD_TS!H1955</f>
        <v>0</v>
      </c>
      <c r="H1956" s="158" t="str">
        <f>IF($A1956=0,"",IFERROR(INDEX(BD_Gestão!A:A,MATCH('Banco de Dados'!$B1956,BD_Gestão!$B:$B,0)),"erro"))</f>
        <v/>
      </c>
      <c r="I1956" s="162" t="str">
        <f>IF($A1956=0,"",IFERROR(INDEX(BD_Gestão!E:E,MATCH('Banco de Dados'!$B1956,BD_Gestão!$B:$B,0)),"erro"))</f>
        <v/>
      </c>
      <c r="J1956" s="186" t="str">
        <f>IF($A1956=0,"",IFERROR(INDEX(BD_Gestão!B:B,MATCH('Banco de Dados'!$B1956,BD_Gestão!$B:$B,0)),"erro"))</f>
        <v/>
      </c>
      <c r="K1956" s="158" t="str">
        <f>IF($A1956=0,"",IFERROR(INDEX(BD_Gestão!C:C,MATCH('Banco de Dados'!$B1956,BD_Gestão!$B:$B,0)),"erro"))</f>
        <v/>
      </c>
      <c r="L1956" s="158" t="str">
        <f>IF($A1956=0,"",IFERROR(INDEX(BD_Gestão!H:H,MATCH('Banco de Dados'!$B1956,BD_Gestão!$B:$B,0)),"erro"))</f>
        <v/>
      </c>
      <c r="M1956" s="161" t="str">
        <f>IF($A1956=0,"",IFERROR(INDEX(BD_Gestão!F:F,MATCH('Banco de Dados'!$B1956,BD_Gestão!$B:$B,0)),"erro"))</f>
        <v/>
      </c>
      <c r="N1956" s="161" t="str">
        <f>IF($A1956=0,"",IFERROR(INDEX(BD_Gestão!J:J,MATCH('Banco de Dados'!$B1956,BD_Gestão!$B:$B,0)),"erro"))</f>
        <v/>
      </c>
      <c r="O1956" s="164" t="str">
        <f>IF($A1956=0,"",IFERROR(INDEX(BD_Gestão!K:K,MATCH('Banco de Dados'!$B1956,BD_Gestão!$B:$B,0)),"erro"))</f>
        <v/>
      </c>
      <c r="P1956" s="169" t="str">
        <f t="shared" si="122"/>
        <v/>
      </c>
      <c r="Q1956" s="170" t="str">
        <f t="shared" si="123"/>
        <v/>
      </c>
      <c r="R1956" s="163" t="e">
        <f t="shared" si="120"/>
        <v>#VALUE!</v>
      </c>
      <c r="S1956" s="163" t="e">
        <f t="shared" si="121"/>
        <v>#VALUE!</v>
      </c>
      <c r="T1956" s="163" t="e">
        <f>INDEX(Controle!O:O,MATCH('Banco de Dados'!A1956,Controle!M:M,0))*E1956/100</f>
        <v>#N/A</v>
      </c>
    </row>
    <row r="1957" spans="1:20" hidden="1" x14ac:dyDescent="0.2">
      <c r="A1957" s="158">
        <f>BD_TS!A1956</f>
        <v>0</v>
      </c>
      <c r="B1957" s="158" t="str">
        <f>SUBSTITUTE(SUBSTITUTE(BD_TS!D1956," ",""),"-","/")</f>
        <v/>
      </c>
      <c r="C1957" s="158">
        <f>BD_TS!E1956</f>
        <v>0</v>
      </c>
      <c r="D1957" s="159">
        <f>BD_TS!F1956</f>
        <v>0</v>
      </c>
      <c r="E1957" s="160">
        <f>BD_TS!B1956</f>
        <v>0</v>
      </c>
      <c r="F1957" s="161">
        <f>BD_TS!C1956</f>
        <v>0</v>
      </c>
      <c r="G1957" s="187">
        <f>BD_TS!H1956</f>
        <v>0</v>
      </c>
      <c r="H1957" s="158" t="str">
        <f>IF($A1957=0,"",IFERROR(INDEX(BD_Gestão!A:A,MATCH('Banco de Dados'!$B1957,BD_Gestão!$B:$B,0)),"erro"))</f>
        <v/>
      </c>
      <c r="I1957" s="162" t="str">
        <f>IF($A1957=0,"",IFERROR(INDEX(BD_Gestão!E:E,MATCH('Banco de Dados'!$B1957,BD_Gestão!$B:$B,0)),"erro"))</f>
        <v/>
      </c>
      <c r="J1957" s="186" t="str">
        <f>IF($A1957=0,"",IFERROR(INDEX(BD_Gestão!B:B,MATCH('Banco de Dados'!$B1957,BD_Gestão!$B:$B,0)),"erro"))</f>
        <v/>
      </c>
      <c r="K1957" s="158" t="str">
        <f>IF($A1957=0,"",IFERROR(INDEX(BD_Gestão!C:C,MATCH('Banco de Dados'!$B1957,BD_Gestão!$B:$B,0)),"erro"))</f>
        <v/>
      </c>
      <c r="L1957" s="158" t="str">
        <f>IF($A1957=0,"",IFERROR(INDEX(BD_Gestão!H:H,MATCH('Banco de Dados'!$B1957,BD_Gestão!$B:$B,0)),"erro"))</f>
        <v/>
      </c>
      <c r="M1957" s="161" t="str">
        <f>IF($A1957=0,"",IFERROR(INDEX(BD_Gestão!F:F,MATCH('Banco de Dados'!$B1957,BD_Gestão!$B:$B,0)),"erro"))</f>
        <v/>
      </c>
      <c r="N1957" s="161" t="str">
        <f>IF($A1957=0,"",IFERROR(INDEX(BD_Gestão!J:J,MATCH('Banco de Dados'!$B1957,BD_Gestão!$B:$B,0)),"erro"))</f>
        <v/>
      </c>
      <c r="O1957" s="164" t="str">
        <f>IF($A1957=0,"",IFERROR(INDEX(BD_Gestão!K:K,MATCH('Banco de Dados'!$B1957,BD_Gestão!$B:$B,0)),"erro"))</f>
        <v/>
      </c>
      <c r="P1957" s="169" t="str">
        <f t="shared" si="122"/>
        <v/>
      </c>
      <c r="Q1957" s="170" t="str">
        <f t="shared" si="123"/>
        <v/>
      </c>
      <c r="R1957" s="163" t="e">
        <f t="shared" si="120"/>
        <v>#VALUE!</v>
      </c>
      <c r="S1957" s="163" t="e">
        <f t="shared" si="121"/>
        <v>#VALUE!</v>
      </c>
      <c r="T1957" s="163" t="e">
        <f>INDEX(Controle!O:O,MATCH('Banco de Dados'!A1957,Controle!M:M,0))*E1957/100</f>
        <v>#N/A</v>
      </c>
    </row>
    <row r="1958" spans="1:20" hidden="1" x14ac:dyDescent="0.2">
      <c r="A1958" s="158">
        <f>BD_TS!A1957</f>
        <v>0</v>
      </c>
      <c r="B1958" s="158" t="str">
        <f>SUBSTITUTE(SUBSTITUTE(BD_TS!D1957," ",""),"-","/")</f>
        <v/>
      </c>
      <c r="C1958" s="158">
        <f>BD_TS!E1957</f>
        <v>0</v>
      </c>
      <c r="D1958" s="159">
        <f>BD_TS!F1957</f>
        <v>0</v>
      </c>
      <c r="E1958" s="160">
        <f>BD_TS!B1957</f>
        <v>0</v>
      </c>
      <c r="F1958" s="161">
        <f>BD_TS!C1957</f>
        <v>0</v>
      </c>
      <c r="G1958" s="187">
        <f>BD_TS!H1957</f>
        <v>0</v>
      </c>
      <c r="H1958" s="158" t="str">
        <f>IF($A1958=0,"",IFERROR(INDEX(BD_Gestão!A:A,MATCH('Banco de Dados'!$B1958,BD_Gestão!$B:$B,0)),"erro"))</f>
        <v/>
      </c>
      <c r="I1958" s="162" t="str">
        <f>IF($A1958=0,"",IFERROR(INDEX(BD_Gestão!E:E,MATCH('Banco de Dados'!$B1958,BD_Gestão!$B:$B,0)),"erro"))</f>
        <v/>
      </c>
      <c r="J1958" s="186" t="str">
        <f>IF($A1958=0,"",IFERROR(INDEX(BD_Gestão!B:B,MATCH('Banco de Dados'!$B1958,BD_Gestão!$B:$B,0)),"erro"))</f>
        <v/>
      </c>
      <c r="K1958" s="158" t="str">
        <f>IF($A1958=0,"",IFERROR(INDEX(BD_Gestão!C:C,MATCH('Banco de Dados'!$B1958,BD_Gestão!$B:$B,0)),"erro"))</f>
        <v/>
      </c>
      <c r="L1958" s="158" t="str">
        <f>IF($A1958=0,"",IFERROR(INDEX(BD_Gestão!H:H,MATCH('Banco de Dados'!$B1958,BD_Gestão!$B:$B,0)),"erro"))</f>
        <v/>
      </c>
      <c r="M1958" s="161" t="str">
        <f>IF($A1958=0,"",IFERROR(INDEX(BD_Gestão!F:F,MATCH('Banco de Dados'!$B1958,BD_Gestão!$B:$B,0)),"erro"))</f>
        <v/>
      </c>
      <c r="N1958" s="161" t="str">
        <f>IF($A1958=0,"",IFERROR(INDEX(BD_Gestão!J:J,MATCH('Banco de Dados'!$B1958,BD_Gestão!$B:$B,0)),"erro"))</f>
        <v/>
      </c>
      <c r="O1958" s="164" t="str">
        <f>IF($A1958=0,"",IFERROR(INDEX(BD_Gestão!K:K,MATCH('Banco de Dados'!$B1958,BD_Gestão!$B:$B,0)),"erro"))</f>
        <v/>
      </c>
      <c r="P1958" s="169" t="str">
        <f t="shared" si="122"/>
        <v/>
      </c>
      <c r="Q1958" s="170" t="str">
        <f t="shared" si="123"/>
        <v/>
      </c>
      <c r="R1958" s="163" t="e">
        <f t="shared" si="120"/>
        <v>#VALUE!</v>
      </c>
      <c r="S1958" s="163" t="e">
        <f t="shared" si="121"/>
        <v>#VALUE!</v>
      </c>
      <c r="T1958" s="163" t="e">
        <f>INDEX(Controle!O:O,MATCH('Banco de Dados'!A1958,Controle!M:M,0))*E1958/100</f>
        <v>#N/A</v>
      </c>
    </row>
    <row r="1959" spans="1:20" hidden="1" x14ac:dyDescent="0.2">
      <c r="A1959" s="158">
        <f>BD_TS!A1958</f>
        <v>0</v>
      </c>
      <c r="B1959" s="158" t="str">
        <f>SUBSTITUTE(SUBSTITUTE(BD_TS!D1958," ",""),"-","/")</f>
        <v/>
      </c>
      <c r="C1959" s="158">
        <f>BD_TS!E1958</f>
        <v>0</v>
      </c>
      <c r="D1959" s="159">
        <f>BD_TS!F1958</f>
        <v>0</v>
      </c>
      <c r="E1959" s="160">
        <f>BD_TS!B1958</f>
        <v>0</v>
      </c>
      <c r="F1959" s="161">
        <f>BD_TS!C1958</f>
        <v>0</v>
      </c>
      <c r="G1959" s="187">
        <f>BD_TS!H1958</f>
        <v>0</v>
      </c>
      <c r="H1959" s="158" t="str">
        <f>IF($A1959=0,"",IFERROR(INDEX(BD_Gestão!A:A,MATCH('Banco de Dados'!$B1959,BD_Gestão!$B:$B,0)),"erro"))</f>
        <v/>
      </c>
      <c r="I1959" s="162" t="str">
        <f>IF($A1959=0,"",IFERROR(INDEX(BD_Gestão!E:E,MATCH('Banco de Dados'!$B1959,BD_Gestão!$B:$B,0)),"erro"))</f>
        <v/>
      </c>
      <c r="J1959" s="186" t="str">
        <f>IF($A1959=0,"",IFERROR(INDEX(BD_Gestão!B:B,MATCH('Banco de Dados'!$B1959,BD_Gestão!$B:$B,0)),"erro"))</f>
        <v/>
      </c>
      <c r="K1959" s="158" t="str">
        <f>IF($A1959=0,"",IFERROR(INDEX(BD_Gestão!C:C,MATCH('Banco de Dados'!$B1959,BD_Gestão!$B:$B,0)),"erro"))</f>
        <v/>
      </c>
      <c r="L1959" s="158" t="str">
        <f>IF($A1959=0,"",IFERROR(INDEX(BD_Gestão!H:H,MATCH('Banco de Dados'!$B1959,BD_Gestão!$B:$B,0)),"erro"))</f>
        <v/>
      </c>
      <c r="M1959" s="161" t="str">
        <f>IF($A1959=0,"",IFERROR(INDEX(BD_Gestão!F:F,MATCH('Banco de Dados'!$B1959,BD_Gestão!$B:$B,0)),"erro"))</f>
        <v/>
      </c>
      <c r="N1959" s="161" t="str">
        <f>IF($A1959=0,"",IFERROR(INDEX(BD_Gestão!J:J,MATCH('Banco de Dados'!$B1959,BD_Gestão!$B:$B,0)),"erro"))</f>
        <v/>
      </c>
      <c r="O1959" s="164" t="str">
        <f>IF($A1959=0,"",IFERROR(INDEX(BD_Gestão!K:K,MATCH('Banco de Dados'!$B1959,BD_Gestão!$B:$B,0)),"erro"))</f>
        <v/>
      </c>
      <c r="P1959" s="169" t="str">
        <f t="shared" si="122"/>
        <v/>
      </c>
      <c r="Q1959" s="170" t="str">
        <f t="shared" si="123"/>
        <v/>
      </c>
      <c r="R1959" s="163" t="e">
        <f t="shared" si="120"/>
        <v>#VALUE!</v>
      </c>
      <c r="S1959" s="163" t="e">
        <f t="shared" si="121"/>
        <v>#VALUE!</v>
      </c>
      <c r="T1959" s="163" t="e">
        <f>INDEX(Controle!O:O,MATCH('Banco de Dados'!A1959,Controle!M:M,0))*E1959/100</f>
        <v>#N/A</v>
      </c>
    </row>
    <row r="1960" spans="1:20" hidden="1" x14ac:dyDescent="0.2">
      <c r="A1960" s="158">
        <f>BD_TS!A1959</f>
        <v>0</v>
      </c>
      <c r="B1960" s="158" t="str">
        <f>SUBSTITUTE(SUBSTITUTE(BD_TS!D1959," ",""),"-","/")</f>
        <v/>
      </c>
      <c r="C1960" s="158">
        <f>BD_TS!E1959</f>
        <v>0</v>
      </c>
      <c r="D1960" s="159">
        <f>BD_TS!F1959</f>
        <v>0</v>
      </c>
      <c r="E1960" s="160">
        <f>BD_TS!B1959</f>
        <v>0</v>
      </c>
      <c r="F1960" s="161">
        <f>BD_TS!C1959</f>
        <v>0</v>
      </c>
      <c r="G1960" s="187">
        <f>BD_TS!H1959</f>
        <v>0</v>
      </c>
      <c r="H1960" s="158" t="str">
        <f>IF($A1960=0,"",IFERROR(INDEX(BD_Gestão!A:A,MATCH('Banco de Dados'!$B1960,BD_Gestão!$B:$B,0)),"erro"))</f>
        <v/>
      </c>
      <c r="I1960" s="162" t="str">
        <f>IF($A1960=0,"",IFERROR(INDEX(BD_Gestão!E:E,MATCH('Banco de Dados'!$B1960,BD_Gestão!$B:$B,0)),"erro"))</f>
        <v/>
      </c>
      <c r="J1960" s="186" t="str">
        <f>IF($A1960=0,"",IFERROR(INDEX(BD_Gestão!B:B,MATCH('Banco de Dados'!$B1960,BD_Gestão!$B:$B,0)),"erro"))</f>
        <v/>
      </c>
      <c r="K1960" s="158" t="str">
        <f>IF($A1960=0,"",IFERROR(INDEX(BD_Gestão!C:C,MATCH('Banco de Dados'!$B1960,BD_Gestão!$B:$B,0)),"erro"))</f>
        <v/>
      </c>
      <c r="L1960" s="158" t="str">
        <f>IF($A1960=0,"",IFERROR(INDEX(BD_Gestão!H:H,MATCH('Banco de Dados'!$B1960,BD_Gestão!$B:$B,0)),"erro"))</f>
        <v/>
      </c>
      <c r="M1960" s="161" t="str">
        <f>IF($A1960=0,"",IFERROR(INDEX(BD_Gestão!F:F,MATCH('Banco de Dados'!$B1960,BD_Gestão!$B:$B,0)),"erro"))</f>
        <v/>
      </c>
      <c r="N1960" s="161" t="str">
        <f>IF($A1960=0,"",IFERROR(INDEX(BD_Gestão!J:J,MATCH('Banco de Dados'!$B1960,BD_Gestão!$B:$B,0)),"erro"))</f>
        <v/>
      </c>
      <c r="O1960" s="164" t="str">
        <f>IF($A1960=0,"",IFERROR(INDEX(BD_Gestão!K:K,MATCH('Banco de Dados'!$B1960,BD_Gestão!$B:$B,0)),"erro"))</f>
        <v/>
      </c>
      <c r="P1960" s="169" t="str">
        <f t="shared" si="122"/>
        <v/>
      </c>
      <c r="Q1960" s="170" t="str">
        <f t="shared" si="123"/>
        <v/>
      </c>
      <c r="R1960" s="163" t="e">
        <f t="shared" si="120"/>
        <v>#VALUE!</v>
      </c>
      <c r="S1960" s="163" t="e">
        <f t="shared" si="121"/>
        <v>#VALUE!</v>
      </c>
      <c r="T1960" s="163" t="e">
        <f>INDEX(Controle!O:O,MATCH('Banco de Dados'!A1960,Controle!M:M,0))*E1960/100</f>
        <v>#N/A</v>
      </c>
    </row>
    <row r="1961" spans="1:20" hidden="1" x14ac:dyDescent="0.2">
      <c r="A1961" s="158">
        <f>BD_TS!A1960</f>
        <v>0</v>
      </c>
      <c r="B1961" s="158" t="str">
        <f>SUBSTITUTE(SUBSTITUTE(BD_TS!D1960," ",""),"-","/")</f>
        <v/>
      </c>
      <c r="C1961" s="158">
        <f>BD_TS!E1960</f>
        <v>0</v>
      </c>
      <c r="D1961" s="159">
        <f>BD_TS!F1960</f>
        <v>0</v>
      </c>
      <c r="E1961" s="160">
        <f>BD_TS!B1960</f>
        <v>0</v>
      </c>
      <c r="F1961" s="161">
        <f>BD_TS!C1960</f>
        <v>0</v>
      </c>
      <c r="G1961" s="187">
        <f>BD_TS!H1960</f>
        <v>0</v>
      </c>
      <c r="H1961" s="158" t="str">
        <f>IF($A1961=0,"",IFERROR(INDEX(BD_Gestão!A:A,MATCH('Banco de Dados'!$B1961,BD_Gestão!$B:$B,0)),"erro"))</f>
        <v/>
      </c>
      <c r="I1961" s="162" t="str">
        <f>IF($A1961=0,"",IFERROR(INDEX(BD_Gestão!E:E,MATCH('Banco de Dados'!$B1961,BD_Gestão!$B:$B,0)),"erro"))</f>
        <v/>
      </c>
      <c r="J1961" s="186" t="str">
        <f>IF($A1961=0,"",IFERROR(INDEX(BD_Gestão!B:B,MATCH('Banco de Dados'!$B1961,BD_Gestão!$B:$B,0)),"erro"))</f>
        <v/>
      </c>
      <c r="K1961" s="158" t="str">
        <f>IF($A1961=0,"",IFERROR(INDEX(BD_Gestão!C:C,MATCH('Banco de Dados'!$B1961,BD_Gestão!$B:$B,0)),"erro"))</f>
        <v/>
      </c>
      <c r="L1961" s="158" t="str">
        <f>IF($A1961=0,"",IFERROR(INDEX(BD_Gestão!H:H,MATCH('Banco de Dados'!$B1961,BD_Gestão!$B:$B,0)),"erro"))</f>
        <v/>
      </c>
      <c r="M1961" s="161" t="str">
        <f>IF($A1961=0,"",IFERROR(INDEX(BD_Gestão!F:F,MATCH('Banco de Dados'!$B1961,BD_Gestão!$B:$B,0)),"erro"))</f>
        <v/>
      </c>
      <c r="N1961" s="161" t="str">
        <f>IF($A1961=0,"",IFERROR(INDEX(BD_Gestão!J:J,MATCH('Banco de Dados'!$B1961,BD_Gestão!$B:$B,0)),"erro"))</f>
        <v/>
      </c>
      <c r="O1961" s="164" t="str">
        <f>IF($A1961=0,"",IFERROR(INDEX(BD_Gestão!K:K,MATCH('Banco de Dados'!$B1961,BD_Gestão!$B:$B,0)),"erro"))</f>
        <v/>
      </c>
      <c r="P1961" s="169" t="str">
        <f t="shared" si="122"/>
        <v/>
      </c>
      <c r="Q1961" s="170" t="str">
        <f t="shared" si="123"/>
        <v/>
      </c>
      <c r="R1961" s="163" t="e">
        <f t="shared" si="120"/>
        <v>#VALUE!</v>
      </c>
      <c r="S1961" s="163" t="e">
        <f t="shared" si="121"/>
        <v>#VALUE!</v>
      </c>
      <c r="T1961" s="163" t="e">
        <f>INDEX(Controle!O:O,MATCH('Banco de Dados'!A1961,Controle!M:M,0))*E1961/100</f>
        <v>#N/A</v>
      </c>
    </row>
    <row r="1962" spans="1:20" hidden="1" x14ac:dyDescent="0.2">
      <c r="A1962" s="158">
        <f>BD_TS!A1961</f>
        <v>0</v>
      </c>
      <c r="B1962" s="158" t="str">
        <f>SUBSTITUTE(SUBSTITUTE(BD_TS!D1961," ",""),"-","/")</f>
        <v/>
      </c>
      <c r="C1962" s="158">
        <f>BD_TS!E1961</f>
        <v>0</v>
      </c>
      <c r="D1962" s="159">
        <f>BD_TS!F1961</f>
        <v>0</v>
      </c>
      <c r="E1962" s="160">
        <f>BD_TS!B1961</f>
        <v>0</v>
      </c>
      <c r="F1962" s="161">
        <f>BD_TS!C1961</f>
        <v>0</v>
      </c>
      <c r="G1962" s="187">
        <f>BD_TS!H1961</f>
        <v>0</v>
      </c>
      <c r="H1962" s="158" t="str">
        <f>IF($A1962=0,"",IFERROR(INDEX(BD_Gestão!A:A,MATCH('Banco de Dados'!$B1962,BD_Gestão!$B:$B,0)),"erro"))</f>
        <v/>
      </c>
      <c r="I1962" s="162" t="str">
        <f>IF($A1962=0,"",IFERROR(INDEX(BD_Gestão!E:E,MATCH('Banco de Dados'!$B1962,BD_Gestão!$B:$B,0)),"erro"))</f>
        <v/>
      </c>
      <c r="J1962" s="186" t="str">
        <f>IF($A1962=0,"",IFERROR(INDEX(BD_Gestão!B:B,MATCH('Banco de Dados'!$B1962,BD_Gestão!$B:$B,0)),"erro"))</f>
        <v/>
      </c>
      <c r="K1962" s="158" t="str">
        <f>IF($A1962=0,"",IFERROR(INDEX(BD_Gestão!C:C,MATCH('Banco de Dados'!$B1962,BD_Gestão!$B:$B,0)),"erro"))</f>
        <v/>
      </c>
      <c r="L1962" s="158" t="str">
        <f>IF($A1962=0,"",IFERROR(INDEX(BD_Gestão!H:H,MATCH('Banco de Dados'!$B1962,BD_Gestão!$B:$B,0)),"erro"))</f>
        <v/>
      </c>
      <c r="M1962" s="161" t="str">
        <f>IF($A1962=0,"",IFERROR(INDEX(BD_Gestão!F:F,MATCH('Banco de Dados'!$B1962,BD_Gestão!$B:$B,0)),"erro"))</f>
        <v/>
      </c>
      <c r="N1962" s="161" t="str">
        <f>IF($A1962=0,"",IFERROR(INDEX(BD_Gestão!J:J,MATCH('Banco de Dados'!$B1962,BD_Gestão!$B:$B,0)),"erro"))</f>
        <v/>
      </c>
      <c r="O1962" s="164" t="str">
        <f>IF($A1962=0,"",IFERROR(INDEX(BD_Gestão!K:K,MATCH('Banco de Dados'!$B1962,BD_Gestão!$B:$B,0)),"erro"))</f>
        <v/>
      </c>
      <c r="P1962" s="169" t="str">
        <f t="shared" si="122"/>
        <v/>
      </c>
      <c r="Q1962" s="170" t="str">
        <f t="shared" si="123"/>
        <v/>
      </c>
      <c r="R1962" s="163" t="e">
        <f t="shared" si="120"/>
        <v>#VALUE!</v>
      </c>
      <c r="S1962" s="163" t="e">
        <f t="shared" si="121"/>
        <v>#VALUE!</v>
      </c>
      <c r="T1962" s="163" t="e">
        <f>INDEX(Controle!O:O,MATCH('Banco de Dados'!A1962,Controle!M:M,0))*E1962/100</f>
        <v>#N/A</v>
      </c>
    </row>
    <row r="1963" spans="1:20" hidden="1" x14ac:dyDescent="0.2">
      <c r="A1963" s="158">
        <f>BD_TS!A1962</f>
        <v>0</v>
      </c>
      <c r="B1963" s="158" t="str">
        <f>SUBSTITUTE(SUBSTITUTE(BD_TS!D1962," ",""),"-","/")</f>
        <v/>
      </c>
      <c r="C1963" s="158">
        <f>BD_TS!E1962</f>
        <v>0</v>
      </c>
      <c r="D1963" s="159">
        <f>BD_TS!F1962</f>
        <v>0</v>
      </c>
      <c r="E1963" s="160">
        <f>BD_TS!B1962</f>
        <v>0</v>
      </c>
      <c r="F1963" s="161">
        <f>BD_TS!C1962</f>
        <v>0</v>
      </c>
      <c r="G1963" s="187">
        <f>BD_TS!H1962</f>
        <v>0</v>
      </c>
      <c r="H1963" s="158" t="str">
        <f>IF($A1963=0,"",IFERROR(INDEX(BD_Gestão!A:A,MATCH('Banco de Dados'!$B1963,BD_Gestão!$B:$B,0)),"erro"))</f>
        <v/>
      </c>
      <c r="I1963" s="162" t="str">
        <f>IF($A1963=0,"",IFERROR(INDEX(BD_Gestão!E:E,MATCH('Banco de Dados'!$B1963,BD_Gestão!$B:$B,0)),"erro"))</f>
        <v/>
      </c>
      <c r="J1963" s="186" t="str">
        <f>IF($A1963=0,"",IFERROR(INDEX(BD_Gestão!B:B,MATCH('Banco de Dados'!$B1963,BD_Gestão!$B:$B,0)),"erro"))</f>
        <v/>
      </c>
      <c r="K1963" s="158" t="str">
        <f>IF($A1963=0,"",IFERROR(INDEX(BD_Gestão!C:C,MATCH('Banco de Dados'!$B1963,BD_Gestão!$B:$B,0)),"erro"))</f>
        <v/>
      </c>
      <c r="L1963" s="158" t="str">
        <f>IF($A1963=0,"",IFERROR(INDEX(BD_Gestão!H:H,MATCH('Banco de Dados'!$B1963,BD_Gestão!$B:$B,0)),"erro"))</f>
        <v/>
      </c>
      <c r="M1963" s="161" t="str">
        <f>IF($A1963=0,"",IFERROR(INDEX(BD_Gestão!F:F,MATCH('Banco de Dados'!$B1963,BD_Gestão!$B:$B,0)),"erro"))</f>
        <v/>
      </c>
      <c r="N1963" s="161" t="str">
        <f>IF($A1963=0,"",IFERROR(INDEX(BD_Gestão!J:J,MATCH('Banco de Dados'!$B1963,BD_Gestão!$B:$B,0)),"erro"))</f>
        <v/>
      </c>
      <c r="O1963" s="164" t="str">
        <f>IF($A1963=0,"",IFERROR(INDEX(BD_Gestão!K:K,MATCH('Banco de Dados'!$B1963,BD_Gestão!$B:$B,0)),"erro"))</f>
        <v/>
      </c>
      <c r="P1963" s="169" t="str">
        <f t="shared" si="122"/>
        <v/>
      </c>
      <c r="Q1963" s="170" t="str">
        <f t="shared" si="123"/>
        <v/>
      </c>
      <c r="R1963" s="163" t="e">
        <f t="shared" si="120"/>
        <v>#VALUE!</v>
      </c>
      <c r="S1963" s="163" t="e">
        <f t="shared" si="121"/>
        <v>#VALUE!</v>
      </c>
      <c r="T1963" s="163" t="e">
        <f>INDEX(Controle!O:O,MATCH('Banco de Dados'!A1963,Controle!M:M,0))*E1963/100</f>
        <v>#N/A</v>
      </c>
    </row>
    <row r="1964" spans="1:20" hidden="1" x14ac:dyDescent="0.2">
      <c r="A1964" s="158">
        <f>BD_TS!A1963</f>
        <v>0</v>
      </c>
      <c r="B1964" s="158" t="str">
        <f>SUBSTITUTE(SUBSTITUTE(BD_TS!D1963," ",""),"-","/")</f>
        <v/>
      </c>
      <c r="C1964" s="158">
        <f>BD_TS!E1963</f>
        <v>0</v>
      </c>
      <c r="D1964" s="159">
        <f>BD_TS!F1963</f>
        <v>0</v>
      </c>
      <c r="E1964" s="160">
        <f>BD_TS!B1963</f>
        <v>0</v>
      </c>
      <c r="F1964" s="161">
        <f>BD_TS!C1963</f>
        <v>0</v>
      </c>
      <c r="G1964" s="187">
        <f>BD_TS!H1963</f>
        <v>0</v>
      </c>
      <c r="H1964" s="158" t="str">
        <f>IF($A1964=0,"",IFERROR(INDEX(BD_Gestão!A:A,MATCH('Banco de Dados'!$B1964,BD_Gestão!$B:$B,0)),"erro"))</f>
        <v/>
      </c>
      <c r="I1964" s="162" t="str">
        <f>IF($A1964=0,"",IFERROR(INDEX(BD_Gestão!E:E,MATCH('Banco de Dados'!$B1964,BD_Gestão!$B:$B,0)),"erro"))</f>
        <v/>
      </c>
      <c r="J1964" s="186" t="str">
        <f>IF($A1964=0,"",IFERROR(INDEX(BD_Gestão!B:B,MATCH('Banco de Dados'!$B1964,BD_Gestão!$B:$B,0)),"erro"))</f>
        <v/>
      </c>
      <c r="K1964" s="158" t="str">
        <f>IF($A1964=0,"",IFERROR(INDEX(BD_Gestão!C:C,MATCH('Banco de Dados'!$B1964,BD_Gestão!$B:$B,0)),"erro"))</f>
        <v/>
      </c>
      <c r="L1964" s="158" t="str">
        <f>IF($A1964=0,"",IFERROR(INDEX(BD_Gestão!H:H,MATCH('Banco de Dados'!$B1964,BD_Gestão!$B:$B,0)),"erro"))</f>
        <v/>
      </c>
      <c r="M1964" s="161" t="str">
        <f>IF($A1964=0,"",IFERROR(INDEX(BD_Gestão!F:F,MATCH('Banco de Dados'!$B1964,BD_Gestão!$B:$B,0)),"erro"))</f>
        <v/>
      </c>
      <c r="N1964" s="161" t="str">
        <f>IF($A1964=0,"",IFERROR(INDEX(BD_Gestão!J:J,MATCH('Banco de Dados'!$B1964,BD_Gestão!$B:$B,0)),"erro"))</f>
        <v/>
      </c>
      <c r="O1964" s="164" t="str">
        <f>IF($A1964=0,"",IFERROR(INDEX(BD_Gestão!K:K,MATCH('Banco de Dados'!$B1964,BD_Gestão!$B:$B,0)),"erro"))</f>
        <v/>
      </c>
      <c r="P1964" s="169" t="str">
        <f t="shared" si="122"/>
        <v/>
      </c>
      <c r="Q1964" s="170" t="str">
        <f t="shared" si="123"/>
        <v/>
      </c>
      <c r="R1964" s="163" t="e">
        <f t="shared" si="120"/>
        <v>#VALUE!</v>
      </c>
      <c r="S1964" s="163" t="e">
        <f t="shared" si="121"/>
        <v>#VALUE!</v>
      </c>
      <c r="T1964" s="163" t="e">
        <f>INDEX(Controle!O:O,MATCH('Banco de Dados'!A1964,Controle!M:M,0))*E1964/100</f>
        <v>#N/A</v>
      </c>
    </row>
    <row r="1965" spans="1:20" hidden="1" x14ac:dyDescent="0.2">
      <c r="A1965" s="158">
        <f>BD_TS!A1964</f>
        <v>0</v>
      </c>
      <c r="B1965" s="158" t="str">
        <f>SUBSTITUTE(SUBSTITUTE(BD_TS!D1964," ",""),"-","/")</f>
        <v/>
      </c>
      <c r="C1965" s="158">
        <f>BD_TS!E1964</f>
        <v>0</v>
      </c>
      <c r="D1965" s="159">
        <f>BD_TS!F1964</f>
        <v>0</v>
      </c>
      <c r="E1965" s="160">
        <f>BD_TS!B1964</f>
        <v>0</v>
      </c>
      <c r="F1965" s="161">
        <f>BD_TS!C1964</f>
        <v>0</v>
      </c>
      <c r="G1965" s="187">
        <f>BD_TS!H1964</f>
        <v>0</v>
      </c>
      <c r="H1965" s="158" t="str">
        <f>IF($A1965=0,"",IFERROR(INDEX(BD_Gestão!A:A,MATCH('Banco de Dados'!$B1965,BD_Gestão!$B:$B,0)),"erro"))</f>
        <v/>
      </c>
      <c r="I1965" s="162" t="str">
        <f>IF($A1965=0,"",IFERROR(INDEX(BD_Gestão!E:E,MATCH('Banco de Dados'!$B1965,BD_Gestão!$B:$B,0)),"erro"))</f>
        <v/>
      </c>
      <c r="J1965" s="186" t="str">
        <f>IF($A1965=0,"",IFERROR(INDEX(BD_Gestão!B:B,MATCH('Banco de Dados'!$B1965,BD_Gestão!$B:$B,0)),"erro"))</f>
        <v/>
      </c>
      <c r="K1965" s="158" t="str">
        <f>IF($A1965=0,"",IFERROR(INDEX(BD_Gestão!C:C,MATCH('Banco de Dados'!$B1965,BD_Gestão!$B:$B,0)),"erro"))</f>
        <v/>
      </c>
      <c r="L1965" s="158" t="str">
        <f>IF($A1965=0,"",IFERROR(INDEX(BD_Gestão!H:H,MATCH('Banco de Dados'!$B1965,BD_Gestão!$B:$B,0)),"erro"))</f>
        <v/>
      </c>
      <c r="M1965" s="161" t="str">
        <f>IF($A1965=0,"",IFERROR(INDEX(BD_Gestão!F:F,MATCH('Banco de Dados'!$B1965,BD_Gestão!$B:$B,0)),"erro"))</f>
        <v/>
      </c>
      <c r="N1965" s="161" t="str">
        <f>IF($A1965=0,"",IFERROR(INDEX(BD_Gestão!J:J,MATCH('Banco de Dados'!$B1965,BD_Gestão!$B:$B,0)),"erro"))</f>
        <v/>
      </c>
      <c r="O1965" s="164" t="str">
        <f>IF($A1965=0,"",IFERROR(INDEX(BD_Gestão!K:K,MATCH('Banco de Dados'!$B1965,BD_Gestão!$B:$B,0)),"erro"))</f>
        <v/>
      </c>
      <c r="P1965" s="169" t="str">
        <f t="shared" si="122"/>
        <v/>
      </c>
      <c r="Q1965" s="170" t="str">
        <f t="shared" si="123"/>
        <v/>
      </c>
      <c r="R1965" s="163" t="e">
        <f t="shared" si="120"/>
        <v>#VALUE!</v>
      </c>
      <c r="S1965" s="163" t="e">
        <f t="shared" si="121"/>
        <v>#VALUE!</v>
      </c>
      <c r="T1965" s="163" t="e">
        <f>INDEX(Controle!O:O,MATCH('Banco de Dados'!A1965,Controle!M:M,0))*E1965/100</f>
        <v>#N/A</v>
      </c>
    </row>
    <row r="1966" spans="1:20" hidden="1" x14ac:dyDescent="0.2">
      <c r="A1966" s="158">
        <f>BD_TS!A1965</f>
        <v>0</v>
      </c>
      <c r="B1966" s="158" t="str">
        <f>SUBSTITUTE(SUBSTITUTE(BD_TS!D1965," ",""),"-","/")</f>
        <v/>
      </c>
      <c r="C1966" s="158">
        <f>BD_TS!E1965</f>
        <v>0</v>
      </c>
      <c r="D1966" s="159">
        <f>BD_TS!F1965</f>
        <v>0</v>
      </c>
      <c r="E1966" s="160">
        <f>BD_TS!B1965</f>
        <v>0</v>
      </c>
      <c r="F1966" s="161">
        <f>BD_TS!C1965</f>
        <v>0</v>
      </c>
      <c r="G1966" s="187">
        <f>BD_TS!H1965</f>
        <v>0</v>
      </c>
      <c r="H1966" s="158" t="str">
        <f>IF($A1966=0,"",IFERROR(INDEX(BD_Gestão!A:A,MATCH('Banco de Dados'!$B1966,BD_Gestão!$B:$B,0)),"erro"))</f>
        <v/>
      </c>
      <c r="I1966" s="162" t="str">
        <f>IF($A1966=0,"",IFERROR(INDEX(BD_Gestão!E:E,MATCH('Banco de Dados'!$B1966,BD_Gestão!$B:$B,0)),"erro"))</f>
        <v/>
      </c>
      <c r="J1966" s="186" t="str">
        <f>IF($A1966=0,"",IFERROR(INDEX(BD_Gestão!B:B,MATCH('Banco de Dados'!$B1966,BD_Gestão!$B:$B,0)),"erro"))</f>
        <v/>
      </c>
      <c r="K1966" s="158" t="str">
        <f>IF($A1966=0,"",IFERROR(INDEX(BD_Gestão!C:C,MATCH('Banco de Dados'!$B1966,BD_Gestão!$B:$B,0)),"erro"))</f>
        <v/>
      </c>
      <c r="L1966" s="158" t="str">
        <f>IF($A1966=0,"",IFERROR(INDEX(BD_Gestão!H:H,MATCH('Banco de Dados'!$B1966,BD_Gestão!$B:$B,0)),"erro"))</f>
        <v/>
      </c>
      <c r="M1966" s="161" t="str">
        <f>IF($A1966=0,"",IFERROR(INDEX(BD_Gestão!F:F,MATCH('Banco de Dados'!$B1966,BD_Gestão!$B:$B,0)),"erro"))</f>
        <v/>
      </c>
      <c r="N1966" s="161" t="str">
        <f>IF($A1966=0,"",IFERROR(INDEX(BD_Gestão!J:J,MATCH('Banco de Dados'!$B1966,BD_Gestão!$B:$B,0)),"erro"))</f>
        <v/>
      </c>
      <c r="O1966" s="164" t="str">
        <f>IF($A1966=0,"",IFERROR(INDEX(BD_Gestão!K:K,MATCH('Banco de Dados'!$B1966,BD_Gestão!$B:$B,0)),"erro"))</f>
        <v/>
      </c>
      <c r="P1966" s="169" t="str">
        <f t="shared" si="122"/>
        <v/>
      </c>
      <c r="Q1966" s="170" t="str">
        <f t="shared" si="123"/>
        <v/>
      </c>
      <c r="R1966" s="163" t="e">
        <f t="shared" si="120"/>
        <v>#VALUE!</v>
      </c>
      <c r="S1966" s="163" t="e">
        <f t="shared" si="121"/>
        <v>#VALUE!</v>
      </c>
      <c r="T1966" s="163" t="e">
        <f>INDEX(Controle!O:O,MATCH('Banco de Dados'!A1966,Controle!M:M,0))*E1966/100</f>
        <v>#N/A</v>
      </c>
    </row>
    <row r="1967" spans="1:20" hidden="1" x14ac:dyDescent="0.2">
      <c r="A1967" s="158">
        <f>BD_TS!A1966</f>
        <v>0</v>
      </c>
      <c r="B1967" s="158" t="str">
        <f>SUBSTITUTE(SUBSTITUTE(BD_TS!D1966," ",""),"-","/")</f>
        <v/>
      </c>
      <c r="C1967" s="158">
        <f>BD_TS!E1966</f>
        <v>0</v>
      </c>
      <c r="D1967" s="159">
        <f>BD_TS!F1966</f>
        <v>0</v>
      </c>
      <c r="E1967" s="160">
        <f>BD_TS!B1966</f>
        <v>0</v>
      </c>
      <c r="F1967" s="161">
        <f>BD_TS!C1966</f>
        <v>0</v>
      </c>
      <c r="G1967" s="187">
        <f>BD_TS!H1966</f>
        <v>0</v>
      </c>
      <c r="H1967" s="158" t="str">
        <f>IF($A1967=0,"",IFERROR(INDEX(BD_Gestão!A:A,MATCH('Banco de Dados'!$B1967,BD_Gestão!$B:$B,0)),"erro"))</f>
        <v/>
      </c>
      <c r="I1967" s="162" t="str">
        <f>IF($A1967=0,"",IFERROR(INDEX(BD_Gestão!E:E,MATCH('Banco de Dados'!$B1967,BD_Gestão!$B:$B,0)),"erro"))</f>
        <v/>
      </c>
      <c r="J1967" s="186" t="str">
        <f>IF($A1967=0,"",IFERROR(INDEX(BD_Gestão!B:B,MATCH('Banco de Dados'!$B1967,BD_Gestão!$B:$B,0)),"erro"))</f>
        <v/>
      </c>
      <c r="K1967" s="158" t="str">
        <f>IF($A1967=0,"",IFERROR(INDEX(BD_Gestão!C:C,MATCH('Banco de Dados'!$B1967,BD_Gestão!$B:$B,0)),"erro"))</f>
        <v/>
      </c>
      <c r="L1967" s="158" t="str">
        <f>IF($A1967=0,"",IFERROR(INDEX(BD_Gestão!H:H,MATCH('Banco de Dados'!$B1967,BD_Gestão!$B:$B,0)),"erro"))</f>
        <v/>
      </c>
      <c r="M1967" s="161" t="str">
        <f>IF($A1967=0,"",IFERROR(INDEX(BD_Gestão!F:F,MATCH('Banco de Dados'!$B1967,BD_Gestão!$B:$B,0)),"erro"))</f>
        <v/>
      </c>
      <c r="N1967" s="161" t="str">
        <f>IF($A1967=0,"",IFERROR(INDEX(BD_Gestão!J:J,MATCH('Banco de Dados'!$B1967,BD_Gestão!$B:$B,0)),"erro"))</f>
        <v/>
      </c>
      <c r="O1967" s="164" t="str">
        <f>IF($A1967=0,"",IFERROR(INDEX(BD_Gestão!K:K,MATCH('Banco de Dados'!$B1967,BD_Gestão!$B:$B,0)),"erro"))</f>
        <v/>
      </c>
      <c r="P1967" s="169" t="str">
        <f t="shared" si="122"/>
        <v/>
      </c>
      <c r="Q1967" s="170" t="str">
        <f t="shared" si="123"/>
        <v/>
      </c>
      <c r="R1967" s="163" t="e">
        <f t="shared" si="120"/>
        <v>#VALUE!</v>
      </c>
      <c r="S1967" s="163" t="e">
        <f t="shared" si="121"/>
        <v>#VALUE!</v>
      </c>
      <c r="T1967" s="163" t="e">
        <f>INDEX(Controle!O:O,MATCH('Banco de Dados'!A1967,Controle!M:M,0))*E1967/100</f>
        <v>#N/A</v>
      </c>
    </row>
    <row r="1968" spans="1:20" hidden="1" x14ac:dyDescent="0.2">
      <c r="A1968" s="158">
        <f>BD_TS!A1967</f>
        <v>0</v>
      </c>
      <c r="B1968" s="158" t="str">
        <f>SUBSTITUTE(SUBSTITUTE(BD_TS!D1967," ",""),"-","/")</f>
        <v/>
      </c>
      <c r="C1968" s="158">
        <f>BD_TS!E1967</f>
        <v>0</v>
      </c>
      <c r="D1968" s="159">
        <f>BD_TS!F1967</f>
        <v>0</v>
      </c>
      <c r="E1968" s="160">
        <f>BD_TS!B1967</f>
        <v>0</v>
      </c>
      <c r="F1968" s="161">
        <f>BD_TS!C1967</f>
        <v>0</v>
      </c>
      <c r="G1968" s="187">
        <f>BD_TS!H1967</f>
        <v>0</v>
      </c>
      <c r="H1968" s="158" t="str">
        <f>IF($A1968=0,"",IFERROR(INDEX(BD_Gestão!A:A,MATCH('Banco de Dados'!$B1968,BD_Gestão!$B:$B,0)),"erro"))</f>
        <v/>
      </c>
      <c r="I1968" s="162" t="str">
        <f>IF($A1968=0,"",IFERROR(INDEX(BD_Gestão!E:E,MATCH('Banco de Dados'!$B1968,BD_Gestão!$B:$B,0)),"erro"))</f>
        <v/>
      </c>
      <c r="J1968" s="186" t="str">
        <f>IF($A1968=0,"",IFERROR(INDEX(BD_Gestão!B:B,MATCH('Banco de Dados'!$B1968,BD_Gestão!$B:$B,0)),"erro"))</f>
        <v/>
      </c>
      <c r="K1968" s="158" t="str">
        <f>IF($A1968=0,"",IFERROR(INDEX(BD_Gestão!C:C,MATCH('Banco de Dados'!$B1968,BD_Gestão!$B:$B,0)),"erro"))</f>
        <v/>
      </c>
      <c r="L1968" s="158" t="str">
        <f>IF($A1968=0,"",IFERROR(INDEX(BD_Gestão!H:H,MATCH('Banco de Dados'!$B1968,BD_Gestão!$B:$B,0)),"erro"))</f>
        <v/>
      </c>
      <c r="M1968" s="161" t="str">
        <f>IF($A1968=0,"",IFERROR(INDEX(BD_Gestão!F:F,MATCH('Banco de Dados'!$B1968,BD_Gestão!$B:$B,0)),"erro"))</f>
        <v/>
      </c>
      <c r="N1968" s="161" t="str">
        <f>IF($A1968=0,"",IFERROR(INDEX(BD_Gestão!J:J,MATCH('Banco de Dados'!$B1968,BD_Gestão!$B:$B,0)),"erro"))</f>
        <v/>
      </c>
      <c r="O1968" s="164" t="str">
        <f>IF($A1968=0,"",IFERROR(INDEX(BD_Gestão!K:K,MATCH('Banco de Dados'!$B1968,BD_Gestão!$B:$B,0)),"erro"))</f>
        <v/>
      </c>
      <c r="P1968" s="169" t="str">
        <f t="shared" si="122"/>
        <v/>
      </c>
      <c r="Q1968" s="170" t="str">
        <f t="shared" si="123"/>
        <v/>
      </c>
      <c r="R1968" s="163" t="e">
        <f t="shared" si="120"/>
        <v>#VALUE!</v>
      </c>
      <c r="S1968" s="163" t="e">
        <f t="shared" si="121"/>
        <v>#VALUE!</v>
      </c>
      <c r="T1968" s="163" t="e">
        <f>INDEX(Controle!O:O,MATCH('Banco de Dados'!A1968,Controle!M:M,0))*E1968/100</f>
        <v>#N/A</v>
      </c>
    </row>
    <row r="1969" spans="1:20" hidden="1" x14ac:dyDescent="0.2">
      <c r="A1969" s="158">
        <f>BD_TS!A1968</f>
        <v>0</v>
      </c>
      <c r="B1969" s="158" t="str">
        <f>SUBSTITUTE(SUBSTITUTE(BD_TS!D1968," ",""),"-","/")</f>
        <v/>
      </c>
      <c r="C1969" s="158">
        <f>BD_TS!E1968</f>
        <v>0</v>
      </c>
      <c r="D1969" s="159">
        <f>BD_TS!F1968</f>
        <v>0</v>
      </c>
      <c r="E1969" s="160">
        <f>BD_TS!B1968</f>
        <v>0</v>
      </c>
      <c r="F1969" s="161">
        <f>BD_TS!C1968</f>
        <v>0</v>
      </c>
      <c r="G1969" s="187">
        <f>BD_TS!H1968</f>
        <v>0</v>
      </c>
      <c r="H1969" s="158" t="str">
        <f>IF($A1969=0,"",IFERROR(INDEX(BD_Gestão!A:A,MATCH('Banco de Dados'!$B1969,BD_Gestão!$B:$B,0)),"erro"))</f>
        <v/>
      </c>
      <c r="I1969" s="162" t="str">
        <f>IF($A1969=0,"",IFERROR(INDEX(BD_Gestão!E:E,MATCH('Banco de Dados'!$B1969,BD_Gestão!$B:$B,0)),"erro"))</f>
        <v/>
      </c>
      <c r="J1969" s="186" t="str">
        <f>IF($A1969=0,"",IFERROR(INDEX(BD_Gestão!B:B,MATCH('Banco de Dados'!$B1969,BD_Gestão!$B:$B,0)),"erro"))</f>
        <v/>
      </c>
      <c r="K1969" s="158" t="str">
        <f>IF($A1969=0,"",IFERROR(INDEX(BD_Gestão!C:C,MATCH('Banco de Dados'!$B1969,BD_Gestão!$B:$B,0)),"erro"))</f>
        <v/>
      </c>
      <c r="L1969" s="158" t="str">
        <f>IF($A1969=0,"",IFERROR(INDEX(BD_Gestão!H:H,MATCH('Banco de Dados'!$B1969,BD_Gestão!$B:$B,0)),"erro"))</f>
        <v/>
      </c>
      <c r="M1969" s="161" t="str">
        <f>IF($A1969=0,"",IFERROR(INDEX(BD_Gestão!F:F,MATCH('Banco de Dados'!$B1969,BD_Gestão!$B:$B,0)),"erro"))</f>
        <v/>
      </c>
      <c r="N1969" s="161" t="str">
        <f>IF($A1969=0,"",IFERROR(INDEX(BD_Gestão!J:J,MATCH('Banco de Dados'!$B1969,BD_Gestão!$B:$B,0)),"erro"))</f>
        <v/>
      </c>
      <c r="O1969" s="164" t="str">
        <f>IF($A1969=0,"",IFERROR(INDEX(BD_Gestão!K:K,MATCH('Banco de Dados'!$B1969,BD_Gestão!$B:$B,0)),"erro"))</f>
        <v/>
      </c>
      <c r="P1969" s="169" t="str">
        <f t="shared" si="122"/>
        <v/>
      </c>
      <c r="Q1969" s="170" t="str">
        <f t="shared" si="123"/>
        <v/>
      </c>
      <c r="R1969" s="163" t="e">
        <f t="shared" si="120"/>
        <v>#VALUE!</v>
      </c>
      <c r="S1969" s="163" t="e">
        <f t="shared" si="121"/>
        <v>#VALUE!</v>
      </c>
      <c r="T1969" s="163" t="e">
        <f>INDEX(Controle!O:O,MATCH('Banco de Dados'!A1969,Controle!M:M,0))*E1969/100</f>
        <v>#N/A</v>
      </c>
    </row>
    <row r="1970" spans="1:20" hidden="1" x14ac:dyDescent="0.2">
      <c r="A1970" s="158">
        <f>BD_TS!A1969</f>
        <v>0</v>
      </c>
      <c r="B1970" s="158" t="str">
        <f>SUBSTITUTE(SUBSTITUTE(BD_TS!D1969," ",""),"-","/")</f>
        <v/>
      </c>
      <c r="C1970" s="158">
        <f>BD_TS!E1969</f>
        <v>0</v>
      </c>
      <c r="D1970" s="159">
        <f>BD_TS!F1969</f>
        <v>0</v>
      </c>
      <c r="E1970" s="160">
        <f>BD_TS!B1969</f>
        <v>0</v>
      </c>
      <c r="F1970" s="161">
        <f>BD_TS!C1969</f>
        <v>0</v>
      </c>
      <c r="G1970" s="187">
        <f>BD_TS!H1969</f>
        <v>0</v>
      </c>
      <c r="H1970" s="158" t="str">
        <f>IF($A1970=0,"",IFERROR(INDEX(BD_Gestão!A:A,MATCH('Banco de Dados'!$B1970,BD_Gestão!$B:$B,0)),"erro"))</f>
        <v/>
      </c>
      <c r="I1970" s="162" t="str">
        <f>IF($A1970=0,"",IFERROR(INDEX(BD_Gestão!E:E,MATCH('Banco de Dados'!$B1970,BD_Gestão!$B:$B,0)),"erro"))</f>
        <v/>
      </c>
      <c r="J1970" s="186" t="str">
        <f>IF($A1970=0,"",IFERROR(INDEX(BD_Gestão!B:B,MATCH('Banco de Dados'!$B1970,BD_Gestão!$B:$B,0)),"erro"))</f>
        <v/>
      </c>
      <c r="K1970" s="158" t="str">
        <f>IF($A1970=0,"",IFERROR(INDEX(BD_Gestão!C:C,MATCH('Banco de Dados'!$B1970,BD_Gestão!$B:$B,0)),"erro"))</f>
        <v/>
      </c>
      <c r="L1970" s="158" t="str">
        <f>IF($A1970=0,"",IFERROR(INDEX(BD_Gestão!H:H,MATCH('Banco de Dados'!$B1970,BD_Gestão!$B:$B,0)),"erro"))</f>
        <v/>
      </c>
      <c r="M1970" s="161" t="str">
        <f>IF($A1970=0,"",IFERROR(INDEX(BD_Gestão!F:F,MATCH('Banco de Dados'!$B1970,BD_Gestão!$B:$B,0)),"erro"))</f>
        <v/>
      </c>
      <c r="N1970" s="161" t="str">
        <f>IF($A1970=0,"",IFERROR(INDEX(BD_Gestão!J:J,MATCH('Banco de Dados'!$B1970,BD_Gestão!$B:$B,0)),"erro"))</f>
        <v/>
      </c>
      <c r="O1970" s="164" t="str">
        <f>IF($A1970=0,"",IFERROR(INDEX(BD_Gestão!K:K,MATCH('Banco de Dados'!$B1970,BD_Gestão!$B:$B,0)),"erro"))</f>
        <v/>
      </c>
      <c r="P1970" s="169" t="str">
        <f t="shared" si="122"/>
        <v/>
      </c>
      <c r="Q1970" s="170" t="str">
        <f t="shared" si="123"/>
        <v/>
      </c>
      <c r="R1970" s="163" t="e">
        <f t="shared" si="120"/>
        <v>#VALUE!</v>
      </c>
      <c r="S1970" s="163" t="e">
        <f t="shared" si="121"/>
        <v>#VALUE!</v>
      </c>
      <c r="T1970" s="163" t="e">
        <f>INDEX(Controle!O:O,MATCH('Banco de Dados'!A1970,Controle!M:M,0))*E1970/100</f>
        <v>#N/A</v>
      </c>
    </row>
    <row r="1971" spans="1:20" hidden="1" x14ac:dyDescent="0.2">
      <c r="A1971" s="158">
        <f>BD_TS!A1970</f>
        <v>0</v>
      </c>
      <c r="B1971" s="158" t="str">
        <f>SUBSTITUTE(SUBSTITUTE(BD_TS!D1970," ",""),"-","/")</f>
        <v/>
      </c>
      <c r="C1971" s="158">
        <f>BD_TS!E1970</f>
        <v>0</v>
      </c>
      <c r="D1971" s="159">
        <f>BD_TS!F1970</f>
        <v>0</v>
      </c>
      <c r="E1971" s="160">
        <f>BD_TS!B1970</f>
        <v>0</v>
      </c>
      <c r="F1971" s="161">
        <f>BD_TS!C1970</f>
        <v>0</v>
      </c>
      <c r="G1971" s="187">
        <f>BD_TS!H1970</f>
        <v>0</v>
      </c>
      <c r="H1971" s="158" t="str">
        <f>IF($A1971=0,"",IFERROR(INDEX(BD_Gestão!A:A,MATCH('Banco de Dados'!$B1971,BD_Gestão!$B:$B,0)),"erro"))</f>
        <v/>
      </c>
      <c r="I1971" s="162" t="str">
        <f>IF($A1971=0,"",IFERROR(INDEX(BD_Gestão!E:E,MATCH('Banco de Dados'!$B1971,BD_Gestão!$B:$B,0)),"erro"))</f>
        <v/>
      </c>
      <c r="J1971" s="186" t="str">
        <f>IF($A1971=0,"",IFERROR(INDEX(BD_Gestão!B:B,MATCH('Banco de Dados'!$B1971,BD_Gestão!$B:$B,0)),"erro"))</f>
        <v/>
      </c>
      <c r="K1971" s="158" t="str">
        <f>IF($A1971=0,"",IFERROR(INDEX(BD_Gestão!C:C,MATCH('Banco de Dados'!$B1971,BD_Gestão!$B:$B,0)),"erro"))</f>
        <v/>
      </c>
      <c r="L1971" s="158" t="str">
        <f>IF($A1971=0,"",IFERROR(INDEX(BD_Gestão!H:H,MATCH('Banco de Dados'!$B1971,BD_Gestão!$B:$B,0)),"erro"))</f>
        <v/>
      </c>
      <c r="M1971" s="161" t="str">
        <f>IF($A1971=0,"",IFERROR(INDEX(BD_Gestão!F:F,MATCH('Banco de Dados'!$B1971,BD_Gestão!$B:$B,0)),"erro"))</f>
        <v/>
      </c>
      <c r="N1971" s="161" t="str">
        <f>IF($A1971=0,"",IFERROR(INDEX(BD_Gestão!J:J,MATCH('Banco de Dados'!$B1971,BD_Gestão!$B:$B,0)),"erro"))</f>
        <v/>
      </c>
      <c r="O1971" s="164" t="str">
        <f>IF($A1971=0,"",IFERROR(INDEX(BD_Gestão!K:K,MATCH('Banco de Dados'!$B1971,BD_Gestão!$B:$B,0)),"erro"))</f>
        <v/>
      </c>
      <c r="P1971" s="169" t="str">
        <f t="shared" si="122"/>
        <v/>
      </c>
      <c r="Q1971" s="170" t="str">
        <f t="shared" si="123"/>
        <v/>
      </c>
      <c r="R1971" s="163" t="e">
        <f t="shared" si="120"/>
        <v>#VALUE!</v>
      </c>
      <c r="S1971" s="163" t="e">
        <f t="shared" si="121"/>
        <v>#VALUE!</v>
      </c>
      <c r="T1971" s="163" t="e">
        <f>INDEX(Controle!O:O,MATCH('Banco de Dados'!A1971,Controle!M:M,0))*E1971/100</f>
        <v>#N/A</v>
      </c>
    </row>
    <row r="1972" spans="1:20" hidden="1" x14ac:dyDescent="0.2">
      <c r="A1972" s="158">
        <f>BD_TS!A1971</f>
        <v>0</v>
      </c>
      <c r="B1972" s="158" t="str">
        <f>SUBSTITUTE(SUBSTITUTE(BD_TS!D1971," ",""),"-","/")</f>
        <v/>
      </c>
      <c r="C1972" s="158">
        <f>BD_TS!E1971</f>
        <v>0</v>
      </c>
      <c r="D1972" s="159">
        <f>BD_TS!F1971</f>
        <v>0</v>
      </c>
      <c r="E1972" s="160">
        <f>BD_TS!B1971</f>
        <v>0</v>
      </c>
      <c r="F1972" s="161">
        <f>BD_TS!C1971</f>
        <v>0</v>
      </c>
      <c r="G1972" s="187">
        <f>BD_TS!H1971</f>
        <v>0</v>
      </c>
      <c r="H1972" s="158" t="str">
        <f>IF($A1972=0,"",IFERROR(INDEX(BD_Gestão!A:A,MATCH('Banco de Dados'!$B1972,BD_Gestão!$B:$B,0)),"erro"))</f>
        <v/>
      </c>
      <c r="I1972" s="162" t="str">
        <f>IF($A1972=0,"",IFERROR(INDEX(BD_Gestão!E:E,MATCH('Banco de Dados'!$B1972,BD_Gestão!$B:$B,0)),"erro"))</f>
        <v/>
      </c>
      <c r="J1972" s="186" t="str">
        <f>IF($A1972=0,"",IFERROR(INDEX(BD_Gestão!B:B,MATCH('Banco de Dados'!$B1972,BD_Gestão!$B:$B,0)),"erro"))</f>
        <v/>
      </c>
      <c r="K1972" s="158" t="str">
        <f>IF($A1972=0,"",IFERROR(INDEX(BD_Gestão!C:C,MATCH('Banco de Dados'!$B1972,BD_Gestão!$B:$B,0)),"erro"))</f>
        <v/>
      </c>
      <c r="L1972" s="158" t="str">
        <f>IF($A1972=0,"",IFERROR(INDEX(BD_Gestão!H:H,MATCH('Banco de Dados'!$B1972,BD_Gestão!$B:$B,0)),"erro"))</f>
        <v/>
      </c>
      <c r="M1972" s="161" t="str">
        <f>IF($A1972=0,"",IFERROR(INDEX(BD_Gestão!F:F,MATCH('Banco de Dados'!$B1972,BD_Gestão!$B:$B,0)),"erro"))</f>
        <v/>
      </c>
      <c r="N1972" s="161" t="str">
        <f>IF($A1972=0,"",IFERROR(INDEX(BD_Gestão!J:J,MATCH('Banco de Dados'!$B1972,BD_Gestão!$B:$B,0)),"erro"))</f>
        <v/>
      </c>
      <c r="O1972" s="164" t="str">
        <f>IF($A1972=0,"",IFERROR(INDEX(BD_Gestão!K:K,MATCH('Banco de Dados'!$B1972,BD_Gestão!$B:$B,0)),"erro"))</f>
        <v/>
      </c>
      <c r="P1972" s="169" t="str">
        <f t="shared" si="122"/>
        <v/>
      </c>
      <c r="Q1972" s="170" t="str">
        <f t="shared" si="123"/>
        <v/>
      </c>
      <c r="R1972" s="163" t="e">
        <f t="shared" si="120"/>
        <v>#VALUE!</v>
      </c>
      <c r="S1972" s="163" t="e">
        <f t="shared" si="121"/>
        <v>#VALUE!</v>
      </c>
      <c r="T1972" s="163" t="e">
        <f>INDEX(Controle!O:O,MATCH('Banco de Dados'!A1972,Controle!M:M,0))*E1972/100</f>
        <v>#N/A</v>
      </c>
    </row>
    <row r="1973" spans="1:20" hidden="1" x14ac:dyDescent="0.2">
      <c r="A1973" s="158">
        <f>BD_TS!A1972</f>
        <v>0</v>
      </c>
      <c r="B1973" s="158" t="str">
        <f>SUBSTITUTE(SUBSTITUTE(BD_TS!D1972," ",""),"-","/")</f>
        <v/>
      </c>
      <c r="C1973" s="158">
        <f>BD_TS!E1972</f>
        <v>0</v>
      </c>
      <c r="D1973" s="159">
        <f>BD_TS!F1972</f>
        <v>0</v>
      </c>
      <c r="E1973" s="160">
        <f>BD_TS!B1972</f>
        <v>0</v>
      </c>
      <c r="F1973" s="161">
        <f>BD_TS!C1972</f>
        <v>0</v>
      </c>
      <c r="G1973" s="187">
        <f>BD_TS!H1972</f>
        <v>0</v>
      </c>
      <c r="H1973" s="158" t="str">
        <f>IF($A1973=0,"",IFERROR(INDEX(BD_Gestão!A:A,MATCH('Banco de Dados'!$B1973,BD_Gestão!$B:$B,0)),"erro"))</f>
        <v/>
      </c>
      <c r="I1973" s="162" t="str">
        <f>IF($A1973=0,"",IFERROR(INDEX(BD_Gestão!E:E,MATCH('Banco de Dados'!$B1973,BD_Gestão!$B:$B,0)),"erro"))</f>
        <v/>
      </c>
      <c r="J1973" s="186" t="str">
        <f>IF($A1973=0,"",IFERROR(INDEX(BD_Gestão!B:B,MATCH('Banco de Dados'!$B1973,BD_Gestão!$B:$B,0)),"erro"))</f>
        <v/>
      </c>
      <c r="K1973" s="158" t="str">
        <f>IF($A1973=0,"",IFERROR(INDEX(BD_Gestão!C:C,MATCH('Banco de Dados'!$B1973,BD_Gestão!$B:$B,0)),"erro"))</f>
        <v/>
      </c>
      <c r="L1973" s="158" t="str">
        <f>IF($A1973=0,"",IFERROR(INDEX(BD_Gestão!H:H,MATCH('Banco de Dados'!$B1973,BD_Gestão!$B:$B,0)),"erro"))</f>
        <v/>
      </c>
      <c r="M1973" s="161" t="str">
        <f>IF($A1973=0,"",IFERROR(INDEX(BD_Gestão!F:F,MATCH('Banco de Dados'!$B1973,BD_Gestão!$B:$B,0)),"erro"))</f>
        <v/>
      </c>
      <c r="N1973" s="161" t="str">
        <f>IF($A1973=0,"",IFERROR(INDEX(BD_Gestão!J:J,MATCH('Banco de Dados'!$B1973,BD_Gestão!$B:$B,0)),"erro"))</f>
        <v/>
      </c>
      <c r="O1973" s="164" t="str">
        <f>IF($A1973=0,"",IFERROR(INDEX(BD_Gestão!K:K,MATCH('Banco de Dados'!$B1973,BD_Gestão!$B:$B,0)),"erro"))</f>
        <v/>
      </c>
      <c r="P1973" s="169" t="str">
        <f t="shared" si="122"/>
        <v/>
      </c>
      <c r="Q1973" s="170" t="str">
        <f t="shared" si="123"/>
        <v/>
      </c>
      <c r="R1973" s="163" t="e">
        <f t="shared" si="120"/>
        <v>#VALUE!</v>
      </c>
      <c r="S1973" s="163" t="e">
        <f t="shared" si="121"/>
        <v>#VALUE!</v>
      </c>
      <c r="T1973" s="163" t="e">
        <f>INDEX(Controle!O:O,MATCH('Banco de Dados'!A1973,Controle!M:M,0))*E1973/100</f>
        <v>#N/A</v>
      </c>
    </row>
    <row r="1974" spans="1:20" hidden="1" x14ac:dyDescent="0.2">
      <c r="A1974" s="158">
        <f>BD_TS!A1973</f>
        <v>0</v>
      </c>
      <c r="B1974" s="158" t="str">
        <f>SUBSTITUTE(SUBSTITUTE(BD_TS!D1973," ",""),"-","/")</f>
        <v/>
      </c>
      <c r="C1974" s="158">
        <f>BD_TS!E1973</f>
        <v>0</v>
      </c>
      <c r="D1974" s="159">
        <f>BD_TS!F1973</f>
        <v>0</v>
      </c>
      <c r="E1974" s="160">
        <f>BD_TS!B1973</f>
        <v>0</v>
      </c>
      <c r="F1974" s="161">
        <f>BD_TS!C1973</f>
        <v>0</v>
      </c>
      <c r="G1974" s="187">
        <f>BD_TS!H1973</f>
        <v>0</v>
      </c>
      <c r="H1974" s="158" t="str">
        <f>IF($A1974=0,"",IFERROR(INDEX(BD_Gestão!A:A,MATCH('Banco de Dados'!$B1974,BD_Gestão!$B:$B,0)),"erro"))</f>
        <v/>
      </c>
      <c r="I1974" s="162" t="str">
        <f>IF($A1974=0,"",IFERROR(INDEX(BD_Gestão!E:E,MATCH('Banco de Dados'!$B1974,BD_Gestão!$B:$B,0)),"erro"))</f>
        <v/>
      </c>
      <c r="J1974" s="186" t="str">
        <f>IF($A1974=0,"",IFERROR(INDEX(BD_Gestão!B:B,MATCH('Banco de Dados'!$B1974,BD_Gestão!$B:$B,0)),"erro"))</f>
        <v/>
      </c>
      <c r="K1974" s="158" t="str">
        <f>IF($A1974=0,"",IFERROR(INDEX(BD_Gestão!C:C,MATCH('Banco de Dados'!$B1974,BD_Gestão!$B:$B,0)),"erro"))</f>
        <v/>
      </c>
      <c r="L1974" s="158" t="str">
        <f>IF($A1974=0,"",IFERROR(INDEX(BD_Gestão!H:H,MATCH('Banco de Dados'!$B1974,BD_Gestão!$B:$B,0)),"erro"))</f>
        <v/>
      </c>
      <c r="M1974" s="161" t="str">
        <f>IF($A1974=0,"",IFERROR(INDEX(BD_Gestão!F:F,MATCH('Banco de Dados'!$B1974,BD_Gestão!$B:$B,0)),"erro"))</f>
        <v/>
      </c>
      <c r="N1974" s="161" t="str">
        <f>IF($A1974=0,"",IFERROR(INDEX(BD_Gestão!J:J,MATCH('Banco de Dados'!$B1974,BD_Gestão!$B:$B,0)),"erro"))</f>
        <v/>
      </c>
      <c r="O1974" s="164" t="str">
        <f>IF($A1974=0,"",IFERROR(INDEX(BD_Gestão!K:K,MATCH('Banco de Dados'!$B1974,BD_Gestão!$B:$B,0)),"erro"))</f>
        <v/>
      </c>
      <c r="P1974" s="169" t="str">
        <f t="shared" si="122"/>
        <v/>
      </c>
      <c r="Q1974" s="170" t="str">
        <f t="shared" si="123"/>
        <v/>
      </c>
      <c r="R1974" s="163" t="e">
        <f t="shared" si="120"/>
        <v>#VALUE!</v>
      </c>
      <c r="S1974" s="163" t="e">
        <f t="shared" si="121"/>
        <v>#VALUE!</v>
      </c>
      <c r="T1974" s="163" t="e">
        <f>INDEX(Controle!O:O,MATCH('Banco de Dados'!A1974,Controle!M:M,0))*E1974/100</f>
        <v>#N/A</v>
      </c>
    </row>
    <row r="1975" spans="1:20" hidden="1" x14ac:dyDescent="0.2">
      <c r="A1975" s="158">
        <f>BD_TS!A1974</f>
        <v>0</v>
      </c>
      <c r="B1975" s="158" t="str">
        <f>SUBSTITUTE(SUBSTITUTE(BD_TS!D1974," ",""),"-","/")</f>
        <v/>
      </c>
      <c r="C1975" s="158">
        <f>BD_TS!E1974</f>
        <v>0</v>
      </c>
      <c r="D1975" s="159">
        <f>BD_TS!F1974</f>
        <v>0</v>
      </c>
      <c r="E1975" s="160">
        <f>BD_TS!B1974</f>
        <v>0</v>
      </c>
      <c r="F1975" s="161">
        <f>BD_TS!C1974</f>
        <v>0</v>
      </c>
      <c r="G1975" s="187">
        <f>BD_TS!H1974</f>
        <v>0</v>
      </c>
      <c r="H1975" s="158" t="str">
        <f>IF($A1975=0,"",IFERROR(INDEX(BD_Gestão!A:A,MATCH('Banco de Dados'!$B1975,BD_Gestão!$B:$B,0)),"erro"))</f>
        <v/>
      </c>
      <c r="I1975" s="162" t="str">
        <f>IF($A1975=0,"",IFERROR(INDEX(BD_Gestão!E:E,MATCH('Banco de Dados'!$B1975,BD_Gestão!$B:$B,0)),"erro"))</f>
        <v/>
      </c>
      <c r="J1975" s="186" t="str">
        <f>IF($A1975=0,"",IFERROR(INDEX(BD_Gestão!B:B,MATCH('Banco de Dados'!$B1975,BD_Gestão!$B:$B,0)),"erro"))</f>
        <v/>
      </c>
      <c r="K1975" s="158" t="str">
        <f>IF($A1975=0,"",IFERROR(INDEX(BD_Gestão!C:C,MATCH('Banco de Dados'!$B1975,BD_Gestão!$B:$B,0)),"erro"))</f>
        <v/>
      </c>
      <c r="L1975" s="158" t="str">
        <f>IF($A1975=0,"",IFERROR(INDEX(BD_Gestão!H:H,MATCH('Banco de Dados'!$B1975,BD_Gestão!$B:$B,0)),"erro"))</f>
        <v/>
      </c>
      <c r="M1975" s="161" t="str">
        <f>IF($A1975=0,"",IFERROR(INDEX(BD_Gestão!F:F,MATCH('Banco de Dados'!$B1975,BD_Gestão!$B:$B,0)),"erro"))</f>
        <v/>
      </c>
      <c r="N1975" s="161" t="str">
        <f>IF($A1975=0,"",IFERROR(INDEX(BD_Gestão!J:J,MATCH('Banco de Dados'!$B1975,BD_Gestão!$B:$B,0)),"erro"))</f>
        <v/>
      </c>
      <c r="O1975" s="164" t="str">
        <f>IF($A1975=0,"",IFERROR(INDEX(BD_Gestão!K:K,MATCH('Banco de Dados'!$B1975,BD_Gestão!$B:$B,0)),"erro"))</f>
        <v/>
      </c>
      <c r="P1975" s="169" t="str">
        <f t="shared" si="122"/>
        <v/>
      </c>
      <c r="Q1975" s="170" t="str">
        <f t="shared" si="123"/>
        <v/>
      </c>
      <c r="R1975" s="163" t="e">
        <f t="shared" si="120"/>
        <v>#VALUE!</v>
      </c>
      <c r="S1975" s="163" t="e">
        <f t="shared" si="121"/>
        <v>#VALUE!</v>
      </c>
      <c r="T1975" s="163" t="e">
        <f>INDEX(Controle!O:O,MATCH('Banco de Dados'!A1975,Controle!M:M,0))*E1975/100</f>
        <v>#N/A</v>
      </c>
    </row>
    <row r="1976" spans="1:20" hidden="1" x14ac:dyDescent="0.2">
      <c r="A1976" s="158">
        <f>BD_TS!A1975</f>
        <v>0</v>
      </c>
      <c r="B1976" s="158" t="str">
        <f>SUBSTITUTE(SUBSTITUTE(BD_TS!D1975," ",""),"-","/")</f>
        <v/>
      </c>
      <c r="C1976" s="158">
        <f>BD_TS!E1975</f>
        <v>0</v>
      </c>
      <c r="D1976" s="159">
        <f>BD_TS!F1975</f>
        <v>0</v>
      </c>
      <c r="E1976" s="160">
        <f>BD_TS!B1975</f>
        <v>0</v>
      </c>
      <c r="F1976" s="161">
        <f>BD_TS!C1975</f>
        <v>0</v>
      </c>
      <c r="G1976" s="187">
        <f>BD_TS!H1975</f>
        <v>0</v>
      </c>
      <c r="H1976" s="158" t="str">
        <f>IF($A1976=0,"",IFERROR(INDEX(BD_Gestão!A:A,MATCH('Banco de Dados'!$B1976,BD_Gestão!$B:$B,0)),"erro"))</f>
        <v/>
      </c>
      <c r="I1976" s="162" t="str">
        <f>IF($A1976=0,"",IFERROR(INDEX(BD_Gestão!E:E,MATCH('Banco de Dados'!$B1976,BD_Gestão!$B:$B,0)),"erro"))</f>
        <v/>
      </c>
      <c r="J1976" s="186" t="str">
        <f>IF($A1976=0,"",IFERROR(INDEX(BD_Gestão!B:B,MATCH('Banco de Dados'!$B1976,BD_Gestão!$B:$B,0)),"erro"))</f>
        <v/>
      </c>
      <c r="K1976" s="158" t="str">
        <f>IF($A1976=0,"",IFERROR(INDEX(BD_Gestão!C:C,MATCH('Banco de Dados'!$B1976,BD_Gestão!$B:$B,0)),"erro"))</f>
        <v/>
      </c>
      <c r="L1976" s="158" t="str">
        <f>IF($A1976=0,"",IFERROR(INDEX(BD_Gestão!H:H,MATCH('Banco de Dados'!$B1976,BD_Gestão!$B:$B,0)),"erro"))</f>
        <v/>
      </c>
      <c r="M1976" s="161" t="str">
        <f>IF($A1976=0,"",IFERROR(INDEX(BD_Gestão!F:F,MATCH('Banco de Dados'!$B1976,BD_Gestão!$B:$B,0)),"erro"))</f>
        <v/>
      </c>
      <c r="N1976" s="161" t="str">
        <f>IF($A1976=0,"",IFERROR(INDEX(BD_Gestão!J:J,MATCH('Banco de Dados'!$B1976,BD_Gestão!$B:$B,0)),"erro"))</f>
        <v/>
      </c>
      <c r="O1976" s="164" t="str">
        <f>IF($A1976=0,"",IFERROR(INDEX(BD_Gestão!K:K,MATCH('Banco de Dados'!$B1976,BD_Gestão!$B:$B,0)),"erro"))</f>
        <v/>
      </c>
      <c r="P1976" s="169" t="str">
        <f t="shared" si="122"/>
        <v/>
      </c>
      <c r="Q1976" s="170" t="str">
        <f t="shared" si="123"/>
        <v/>
      </c>
      <c r="R1976" s="163" t="e">
        <f t="shared" si="120"/>
        <v>#VALUE!</v>
      </c>
      <c r="S1976" s="163" t="e">
        <f t="shared" si="121"/>
        <v>#VALUE!</v>
      </c>
      <c r="T1976" s="163" t="e">
        <f>INDEX(Controle!O:O,MATCH('Banco de Dados'!A1976,Controle!M:M,0))*E1976/100</f>
        <v>#N/A</v>
      </c>
    </row>
    <row r="1977" spans="1:20" hidden="1" x14ac:dyDescent="0.2">
      <c r="A1977" s="158">
        <f>BD_TS!A1976</f>
        <v>0</v>
      </c>
      <c r="B1977" s="158" t="str">
        <f>SUBSTITUTE(SUBSTITUTE(BD_TS!D1976," ",""),"-","/")</f>
        <v/>
      </c>
      <c r="C1977" s="158">
        <f>BD_TS!E1976</f>
        <v>0</v>
      </c>
      <c r="D1977" s="159">
        <f>BD_TS!F1976</f>
        <v>0</v>
      </c>
      <c r="E1977" s="160">
        <f>BD_TS!B1976</f>
        <v>0</v>
      </c>
      <c r="F1977" s="161">
        <f>BD_TS!C1976</f>
        <v>0</v>
      </c>
      <c r="G1977" s="187">
        <f>BD_TS!H1976</f>
        <v>0</v>
      </c>
      <c r="H1977" s="158" t="str">
        <f>IF($A1977=0,"",IFERROR(INDEX(BD_Gestão!A:A,MATCH('Banco de Dados'!$B1977,BD_Gestão!$B:$B,0)),"erro"))</f>
        <v/>
      </c>
      <c r="I1977" s="162" t="str">
        <f>IF($A1977=0,"",IFERROR(INDEX(BD_Gestão!E:E,MATCH('Banco de Dados'!$B1977,BD_Gestão!$B:$B,0)),"erro"))</f>
        <v/>
      </c>
      <c r="J1977" s="186" t="str">
        <f>IF($A1977=0,"",IFERROR(INDEX(BD_Gestão!B:B,MATCH('Banco de Dados'!$B1977,BD_Gestão!$B:$B,0)),"erro"))</f>
        <v/>
      </c>
      <c r="K1977" s="158" t="str">
        <f>IF($A1977=0,"",IFERROR(INDEX(BD_Gestão!C:C,MATCH('Banco de Dados'!$B1977,BD_Gestão!$B:$B,0)),"erro"))</f>
        <v/>
      </c>
      <c r="L1977" s="158" t="str">
        <f>IF($A1977=0,"",IFERROR(INDEX(BD_Gestão!H:H,MATCH('Banco de Dados'!$B1977,BD_Gestão!$B:$B,0)),"erro"))</f>
        <v/>
      </c>
      <c r="M1977" s="161" t="str">
        <f>IF($A1977=0,"",IFERROR(INDEX(BD_Gestão!F:F,MATCH('Banco de Dados'!$B1977,BD_Gestão!$B:$B,0)),"erro"))</f>
        <v/>
      </c>
      <c r="N1977" s="161" t="str">
        <f>IF($A1977=0,"",IFERROR(INDEX(BD_Gestão!J:J,MATCH('Banco de Dados'!$B1977,BD_Gestão!$B:$B,0)),"erro"))</f>
        <v/>
      </c>
      <c r="O1977" s="164" t="str">
        <f>IF($A1977=0,"",IFERROR(INDEX(BD_Gestão!K:K,MATCH('Banco de Dados'!$B1977,BD_Gestão!$B:$B,0)),"erro"))</f>
        <v/>
      </c>
      <c r="P1977" s="169" t="str">
        <f t="shared" si="122"/>
        <v/>
      </c>
      <c r="Q1977" s="170" t="str">
        <f t="shared" si="123"/>
        <v/>
      </c>
      <c r="R1977" s="163" t="e">
        <f t="shared" si="120"/>
        <v>#VALUE!</v>
      </c>
      <c r="S1977" s="163" t="e">
        <f t="shared" si="121"/>
        <v>#VALUE!</v>
      </c>
      <c r="T1977" s="163" t="e">
        <f>INDEX(Controle!O:O,MATCH('Banco de Dados'!A1977,Controle!M:M,0))*E1977/100</f>
        <v>#N/A</v>
      </c>
    </row>
    <row r="1978" spans="1:20" hidden="1" x14ac:dyDescent="0.2">
      <c r="A1978" s="158">
        <f>BD_TS!A1977</f>
        <v>0</v>
      </c>
      <c r="B1978" s="158" t="str">
        <f>SUBSTITUTE(SUBSTITUTE(BD_TS!D1977," ",""),"-","/")</f>
        <v/>
      </c>
      <c r="C1978" s="158">
        <f>BD_TS!E1977</f>
        <v>0</v>
      </c>
      <c r="D1978" s="159">
        <f>BD_TS!F1977</f>
        <v>0</v>
      </c>
      <c r="E1978" s="160">
        <f>BD_TS!B1977</f>
        <v>0</v>
      </c>
      <c r="F1978" s="161">
        <f>BD_TS!C1977</f>
        <v>0</v>
      </c>
      <c r="G1978" s="187">
        <f>BD_TS!H1977</f>
        <v>0</v>
      </c>
      <c r="H1978" s="158" t="str">
        <f>IF($A1978=0,"",IFERROR(INDEX(BD_Gestão!A:A,MATCH('Banco de Dados'!$B1978,BD_Gestão!$B:$B,0)),"erro"))</f>
        <v/>
      </c>
      <c r="I1978" s="162" t="str">
        <f>IF($A1978=0,"",IFERROR(INDEX(BD_Gestão!E:E,MATCH('Banco de Dados'!$B1978,BD_Gestão!$B:$B,0)),"erro"))</f>
        <v/>
      </c>
      <c r="J1978" s="186" t="str">
        <f>IF($A1978=0,"",IFERROR(INDEX(BD_Gestão!B:B,MATCH('Banco de Dados'!$B1978,BD_Gestão!$B:$B,0)),"erro"))</f>
        <v/>
      </c>
      <c r="K1978" s="158" t="str">
        <f>IF($A1978=0,"",IFERROR(INDEX(BD_Gestão!C:C,MATCH('Banco de Dados'!$B1978,BD_Gestão!$B:$B,0)),"erro"))</f>
        <v/>
      </c>
      <c r="L1978" s="158" t="str">
        <f>IF($A1978=0,"",IFERROR(INDEX(BD_Gestão!H:H,MATCH('Banco de Dados'!$B1978,BD_Gestão!$B:$B,0)),"erro"))</f>
        <v/>
      </c>
      <c r="M1978" s="161" t="str">
        <f>IF($A1978=0,"",IFERROR(INDEX(BD_Gestão!F:F,MATCH('Banco de Dados'!$B1978,BD_Gestão!$B:$B,0)),"erro"))</f>
        <v/>
      </c>
      <c r="N1978" s="161" t="str">
        <f>IF($A1978=0,"",IFERROR(INDEX(BD_Gestão!J:J,MATCH('Banco de Dados'!$B1978,BD_Gestão!$B:$B,0)),"erro"))</f>
        <v/>
      </c>
      <c r="O1978" s="164" t="str">
        <f>IF($A1978=0,"",IFERROR(INDEX(BD_Gestão!K:K,MATCH('Banco de Dados'!$B1978,BD_Gestão!$B:$B,0)),"erro"))</f>
        <v/>
      </c>
      <c r="P1978" s="169" t="str">
        <f t="shared" si="122"/>
        <v/>
      </c>
      <c r="Q1978" s="170" t="str">
        <f t="shared" si="123"/>
        <v/>
      </c>
      <c r="R1978" s="163" t="e">
        <f t="shared" si="120"/>
        <v>#VALUE!</v>
      </c>
      <c r="S1978" s="163" t="e">
        <f t="shared" si="121"/>
        <v>#VALUE!</v>
      </c>
      <c r="T1978" s="163" t="e">
        <f>INDEX(Controle!O:O,MATCH('Banco de Dados'!A1978,Controle!M:M,0))*E1978/100</f>
        <v>#N/A</v>
      </c>
    </row>
    <row r="1979" spans="1:20" hidden="1" x14ac:dyDescent="0.2">
      <c r="A1979" s="158">
        <f>BD_TS!A1978</f>
        <v>0</v>
      </c>
      <c r="B1979" s="158" t="str">
        <f>SUBSTITUTE(SUBSTITUTE(BD_TS!D1978," ",""),"-","/")</f>
        <v/>
      </c>
      <c r="C1979" s="158">
        <f>BD_TS!E1978</f>
        <v>0</v>
      </c>
      <c r="D1979" s="159">
        <f>BD_TS!F1978</f>
        <v>0</v>
      </c>
      <c r="E1979" s="160">
        <f>BD_TS!B1978</f>
        <v>0</v>
      </c>
      <c r="F1979" s="161">
        <f>BD_TS!C1978</f>
        <v>0</v>
      </c>
      <c r="G1979" s="187">
        <f>BD_TS!H1978</f>
        <v>0</v>
      </c>
      <c r="H1979" s="158" t="str">
        <f>IF($A1979=0,"",IFERROR(INDEX(BD_Gestão!A:A,MATCH('Banco de Dados'!$B1979,BD_Gestão!$B:$B,0)),"erro"))</f>
        <v/>
      </c>
      <c r="I1979" s="162" t="str">
        <f>IF($A1979=0,"",IFERROR(INDEX(BD_Gestão!E:E,MATCH('Banco de Dados'!$B1979,BD_Gestão!$B:$B,0)),"erro"))</f>
        <v/>
      </c>
      <c r="J1979" s="186" t="str">
        <f>IF($A1979=0,"",IFERROR(INDEX(BD_Gestão!B:B,MATCH('Banco de Dados'!$B1979,BD_Gestão!$B:$B,0)),"erro"))</f>
        <v/>
      </c>
      <c r="K1979" s="158" t="str">
        <f>IF($A1979=0,"",IFERROR(INDEX(BD_Gestão!C:C,MATCH('Banco de Dados'!$B1979,BD_Gestão!$B:$B,0)),"erro"))</f>
        <v/>
      </c>
      <c r="L1979" s="158" t="str">
        <f>IF($A1979=0,"",IFERROR(INDEX(BD_Gestão!H:H,MATCH('Banco de Dados'!$B1979,BD_Gestão!$B:$B,0)),"erro"))</f>
        <v/>
      </c>
      <c r="M1979" s="161" t="str">
        <f>IF($A1979=0,"",IFERROR(INDEX(BD_Gestão!F:F,MATCH('Banco de Dados'!$B1979,BD_Gestão!$B:$B,0)),"erro"))</f>
        <v/>
      </c>
      <c r="N1979" s="161" t="str">
        <f>IF($A1979=0,"",IFERROR(INDEX(BD_Gestão!J:J,MATCH('Banco de Dados'!$B1979,BD_Gestão!$B:$B,0)),"erro"))</f>
        <v/>
      </c>
      <c r="O1979" s="164" t="str">
        <f>IF($A1979=0,"",IFERROR(INDEX(BD_Gestão!K:K,MATCH('Banco de Dados'!$B1979,BD_Gestão!$B:$B,0)),"erro"))</f>
        <v/>
      </c>
      <c r="P1979" s="169" t="str">
        <f t="shared" si="122"/>
        <v/>
      </c>
      <c r="Q1979" s="170" t="str">
        <f t="shared" si="123"/>
        <v/>
      </c>
      <c r="R1979" s="163" t="e">
        <f t="shared" si="120"/>
        <v>#VALUE!</v>
      </c>
      <c r="S1979" s="163" t="e">
        <f t="shared" si="121"/>
        <v>#VALUE!</v>
      </c>
      <c r="T1979" s="163" t="e">
        <f>INDEX(Controle!O:O,MATCH('Banco de Dados'!A1979,Controle!M:M,0))*E1979/100</f>
        <v>#N/A</v>
      </c>
    </row>
    <row r="1980" spans="1:20" hidden="1" x14ac:dyDescent="0.2">
      <c r="A1980" s="158">
        <f>BD_TS!A1979</f>
        <v>0</v>
      </c>
      <c r="B1980" s="158" t="str">
        <f>SUBSTITUTE(SUBSTITUTE(BD_TS!D1979," ",""),"-","/")</f>
        <v/>
      </c>
      <c r="C1980" s="158">
        <f>BD_TS!E1979</f>
        <v>0</v>
      </c>
      <c r="D1980" s="159">
        <f>BD_TS!F1979</f>
        <v>0</v>
      </c>
      <c r="E1980" s="160">
        <f>BD_TS!B1979</f>
        <v>0</v>
      </c>
      <c r="F1980" s="161">
        <f>BD_TS!C1979</f>
        <v>0</v>
      </c>
      <c r="G1980" s="187">
        <f>BD_TS!H1979</f>
        <v>0</v>
      </c>
      <c r="H1980" s="158" t="str">
        <f>IF($A1980=0,"",IFERROR(INDEX(BD_Gestão!A:A,MATCH('Banco de Dados'!$B1980,BD_Gestão!$B:$B,0)),"erro"))</f>
        <v/>
      </c>
      <c r="I1980" s="162" t="str">
        <f>IF($A1980=0,"",IFERROR(INDEX(BD_Gestão!E:E,MATCH('Banco de Dados'!$B1980,BD_Gestão!$B:$B,0)),"erro"))</f>
        <v/>
      </c>
      <c r="J1980" s="186" t="str">
        <f>IF($A1980=0,"",IFERROR(INDEX(BD_Gestão!B:B,MATCH('Banco de Dados'!$B1980,BD_Gestão!$B:$B,0)),"erro"))</f>
        <v/>
      </c>
      <c r="K1980" s="158" t="str">
        <f>IF($A1980=0,"",IFERROR(INDEX(BD_Gestão!C:C,MATCH('Banco de Dados'!$B1980,BD_Gestão!$B:$B,0)),"erro"))</f>
        <v/>
      </c>
      <c r="L1980" s="158" t="str">
        <f>IF($A1980=0,"",IFERROR(INDEX(BD_Gestão!H:H,MATCH('Banco de Dados'!$B1980,BD_Gestão!$B:$B,0)),"erro"))</f>
        <v/>
      </c>
      <c r="M1980" s="161" t="str">
        <f>IF($A1980=0,"",IFERROR(INDEX(BD_Gestão!F:F,MATCH('Banco de Dados'!$B1980,BD_Gestão!$B:$B,0)),"erro"))</f>
        <v/>
      </c>
      <c r="N1980" s="161" t="str">
        <f>IF($A1980=0,"",IFERROR(INDEX(BD_Gestão!J:J,MATCH('Banco de Dados'!$B1980,BD_Gestão!$B:$B,0)),"erro"))</f>
        <v/>
      </c>
      <c r="O1980" s="164" t="str">
        <f>IF($A1980=0,"",IFERROR(INDEX(BD_Gestão!K:K,MATCH('Banco de Dados'!$B1980,BD_Gestão!$B:$B,0)),"erro"))</f>
        <v/>
      </c>
      <c r="P1980" s="169" t="str">
        <f t="shared" si="122"/>
        <v/>
      </c>
      <c r="Q1980" s="170" t="str">
        <f t="shared" si="123"/>
        <v/>
      </c>
      <c r="R1980" s="163" t="e">
        <f t="shared" si="120"/>
        <v>#VALUE!</v>
      </c>
      <c r="S1980" s="163" t="e">
        <f t="shared" si="121"/>
        <v>#VALUE!</v>
      </c>
      <c r="T1980" s="163" t="e">
        <f>INDEX(Controle!O:O,MATCH('Banco de Dados'!A1980,Controle!M:M,0))*E1980/100</f>
        <v>#N/A</v>
      </c>
    </row>
    <row r="1981" spans="1:20" hidden="1" x14ac:dyDescent="0.2">
      <c r="A1981" s="158">
        <f>BD_TS!A1980</f>
        <v>0</v>
      </c>
      <c r="B1981" s="158" t="str">
        <f>SUBSTITUTE(SUBSTITUTE(BD_TS!D1980," ",""),"-","/")</f>
        <v/>
      </c>
      <c r="C1981" s="158">
        <f>BD_TS!E1980</f>
        <v>0</v>
      </c>
      <c r="D1981" s="159">
        <f>BD_TS!F1980</f>
        <v>0</v>
      </c>
      <c r="E1981" s="160">
        <f>BD_TS!B1980</f>
        <v>0</v>
      </c>
      <c r="F1981" s="161">
        <f>BD_TS!C1980</f>
        <v>0</v>
      </c>
      <c r="G1981" s="187">
        <f>BD_TS!H1980</f>
        <v>0</v>
      </c>
      <c r="H1981" s="158" t="str">
        <f>IF($A1981=0,"",IFERROR(INDEX(BD_Gestão!A:A,MATCH('Banco de Dados'!$B1981,BD_Gestão!$B:$B,0)),"erro"))</f>
        <v/>
      </c>
      <c r="I1981" s="162" t="str">
        <f>IF($A1981=0,"",IFERROR(INDEX(BD_Gestão!E:E,MATCH('Banco de Dados'!$B1981,BD_Gestão!$B:$B,0)),"erro"))</f>
        <v/>
      </c>
      <c r="J1981" s="186" t="str">
        <f>IF($A1981=0,"",IFERROR(INDEX(BD_Gestão!B:B,MATCH('Banco de Dados'!$B1981,BD_Gestão!$B:$B,0)),"erro"))</f>
        <v/>
      </c>
      <c r="K1981" s="158" t="str">
        <f>IF($A1981=0,"",IFERROR(INDEX(BD_Gestão!C:C,MATCH('Banco de Dados'!$B1981,BD_Gestão!$B:$B,0)),"erro"))</f>
        <v/>
      </c>
      <c r="L1981" s="158" t="str">
        <f>IF($A1981=0,"",IFERROR(INDEX(BD_Gestão!H:H,MATCH('Banco de Dados'!$B1981,BD_Gestão!$B:$B,0)),"erro"))</f>
        <v/>
      </c>
      <c r="M1981" s="161" t="str">
        <f>IF($A1981=0,"",IFERROR(INDEX(BD_Gestão!F:F,MATCH('Banco de Dados'!$B1981,BD_Gestão!$B:$B,0)),"erro"))</f>
        <v/>
      </c>
      <c r="N1981" s="161" t="str">
        <f>IF($A1981=0,"",IFERROR(INDEX(BD_Gestão!J:J,MATCH('Banco de Dados'!$B1981,BD_Gestão!$B:$B,0)),"erro"))</f>
        <v/>
      </c>
      <c r="O1981" s="164" t="str">
        <f>IF($A1981=0,"",IFERROR(INDEX(BD_Gestão!K:K,MATCH('Banco de Dados'!$B1981,BD_Gestão!$B:$B,0)),"erro"))</f>
        <v/>
      </c>
      <c r="P1981" s="169" t="str">
        <f t="shared" si="122"/>
        <v/>
      </c>
      <c r="Q1981" s="170" t="str">
        <f t="shared" si="123"/>
        <v/>
      </c>
      <c r="R1981" s="163" t="e">
        <f t="shared" si="120"/>
        <v>#VALUE!</v>
      </c>
      <c r="S1981" s="163" t="e">
        <f t="shared" si="121"/>
        <v>#VALUE!</v>
      </c>
      <c r="T1981" s="163" t="e">
        <f>INDEX(Controle!O:O,MATCH('Banco de Dados'!A1981,Controle!M:M,0))*E1981/100</f>
        <v>#N/A</v>
      </c>
    </row>
    <row r="1982" spans="1:20" hidden="1" x14ac:dyDescent="0.2">
      <c r="A1982" s="158">
        <f>BD_TS!A1981</f>
        <v>0</v>
      </c>
      <c r="B1982" s="158" t="str">
        <f>SUBSTITUTE(SUBSTITUTE(BD_TS!D1981," ",""),"-","/")</f>
        <v/>
      </c>
      <c r="C1982" s="158">
        <f>BD_TS!E1981</f>
        <v>0</v>
      </c>
      <c r="D1982" s="159">
        <f>BD_TS!F1981</f>
        <v>0</v>
      </c>
      <c r="E1982" s="160">
        <f>BD_TS!B1981</f>
        <v>0</v>
      </c>
      <c r="F1982" s="161">
        <f>BD_TS!C1981</f>
        <v>0</v>
      </c>
      <c r="G1982" s="187">
        <f>BD_TS!H1981</f>
        <v>0</v>
      </c>
      <c r="H1982" s="158" t="str">
        <f>IF($A1982=0,"",IFERROR(INDEX(BD_Gestão!A:A,MATCH('Banco de Dados'!$B1982,BD_Gestão!$B:$B,0)),"erro"))</f>
        <v/>
      </c>
      <c r="I1982" s="162" t="str">
        <f>IF($A1982=0,"",IFERROR(INDEX(BD_Gestão!E:E,MATCH('Banco de Dados'!$B1982,BD_Gestão!$B:$B,0)),"erro"))</f>
        <v/>
      </c>
      <c r="J1982" s="186" t="str">
        <f>IF($A1982=0,"",IFERROR(INDEX(BD_Gestão!B:B,MATCH('Banco de Dados'!$B1982,BD_Gestão!$B:$B,0)),"erro"))</f>
        <v/>
      </c>
      <c r="K1982" s="158" t="str">
        <f>IF($A1982=0,"",IFERROR(INDEX(BD_Gestão!C:C,MATCH('Banco de Dados'!$B1982,BD_Gestão!$B:$B,0)),"erro"))</f>
        <v/>
      </c>
      <c r="L1982" s="158" t="str">
        <f>IF($A1982=0,"",IFERROR(INDEX(BD_Gestão!H:H,MATCH('Banco de Dados'!$B1982,BD_Gestão!$B:$B,0)),"erro"))</f>
        <v/>
      </c>
      <c r="M1982" s="161" t="str">
        <f>IF($A1982=0,"",IFERROR(INDEX(BD_Gestão!F:F,MATCH('Banco de Dados'!$B1982,BD_Gestão!$B:$B,0)),"erro"))</f>
        <v/>
      </c>
      <c r="N1982" s="161" t="str">
        <f>IF($A1982=0,"",IFERROR(INDEX(BD_Gestão!J:J,MATCH('Banco de Dados'!$B1982,BD_Gestão!$B:$B,0)),"erro"))</f>
        <v/>
      </c>
      <c r="O1982" s="164" t="str">
        <f>IF($A1982=0,"",IFERROR(INDEX(BD_Gestão!K:K,MATCH('Banco de Dados'!$B1982,BD_Gestão!$B:$B,0)),"erro"))</f>
        <v/>
      </c>
      <c r="P1982" s="169" t="str">
        <f t="shared" si="122"/>
        <v/>
      </c>
      <c r="Q1982" s="170" t="str">
        <f t="shared" si="123"/>
        <v/>
      </c>
      <c r="R1982" s="163" t="e">
        <f t="shared" si="120"/>
        <v>#VALUE!</v>
      </c>
      <c r="S1982" s="163" t="e">
        <f t="shared" si="121"/>
        <v>#VALUE!</v>
      </c>
      <c r="T1982" s="163" t="e">
        <f>INDEX(Controle!O:O,MATCH('Banco de Dados'!A1982,Controle!M:M,0))*E1982/100</f>
        <v>#N/A</v>
      </c>
    </row>
    <row r="1983" spans="1:20" hidden="1" x14ac:dyDescent="0.2">
      <c r="A1983" s="158">
        <f>BD_TS!A1982</f>
        <v>0</v>
      </c>
      <c r="B1983" s="158" t="str">
        <f>SUBSTITUTE(SUBSTITUTE(BD_TS!D1982," ",""),"-","/")</f>
        <v/>
      </c>
      <c r="C1983" s="158">
        <f>BD_TS!E1982</f>
        <v>0</v>
      </c>
      <c r="D1983" s="159">
        <f>BD_TS!F1982</f>
        <v>0</v>
      </c>
      <c r="E1983" s="160">
        <f>BD_TS!B1982</f>
        <v>0</v>
      </c>
      <c r="F1983" s="161">
        <f>BD_TS!C1982</f>
        <v>0</v>
      </c>
      <c r="G1983" s="187">
        <f>BD_TS!H1982</f>
        <v>0</v>
      </c>
      <c r="H1983" s="158" t="str">
        <f>IF($A1983=0,"",IFERROR(INDEX(BD_Gestão!A:A,MATCH('Banco de Dados'!$B1983,BD_Gestão!$B:$B,0)),"erro"))</f>
        <v/>
      </c>
      <c r="I1983" s="162" t="str">
        <f>IF($A1983=0,"",IFERROR(INDEX(BD_Gestão!E:E,MATCH('Banco de Dados'!$B1983,BD_Gestão!$B:$B,0)),"erro"))</f>
        <v/>
      </c>
      <c r="J1983" s="186" t="str">
        <f>IF($A1983=0,"",IFERROR(INDEX(BD_Gestão!B:B,MATCH('Banco de Dados'!$B1983,BD_Gestão!$B:$B,0)),"erro"))</f>
        <v/>
      </c>
      <c r="K1983" s="158" t="str">
        <f>IF($A1983=0,"",IFERROR(INDEX(BD_Gestão!C:C,MATCH('Banco de Dados'!$B1983,BD_Gestão!$B:$B,0)),"erro"))</f>
        <v/>
      </c>
      <c r="L1983" s="158" t="str">
        <f>IF($A1983=0,"",IFERROR(INDEX(BD_Gestão!H:H,MATCH('Banco de Dados'!$B1983,BD_Gestão!$B:$B,0)),"erro"))</f>
        <v/>
      </c>
      <c r="M1983" s="161" t="str">
        <f>IF($A1983=0,"",IFERROR(INDEX(BD_Gestão!F:F,MATCH('Banco de Dados'!$B1983,BD_Gestão!$B:$B,0)),"erro"))</f>
        <v/>
      </c>
      <c r="N1983" s="161" t="str">
        <f>IF($A1983=0,"",IFERROR(INDEX(BD_Gestão!J:J,MATCH('Banco de Dados'!$B1983,BD_Gestão!$B:$B,0)),"erro"))</f>
        <v/>
      </c>
      <c r="O1983" s="164" t="str">
        <f>IF($A1983=0,"",IFERROR(INDEX(BD_Gestão!K:K,MATCH('Banco de Dados'!$B1983,BD_Gestão!$B:$B,0)),"erro"))</f>
        <v/>
      </c>
      <c r="P1983" s="169" t="str">
        <f t="shared" si="122"/>
        <v/>
      </c>
      <c r="Q1983" s="170" t="str">
        <f t="shared" si="123"/>
        <v/>
      </c>
      <c r="R1983" s="163" t="e">
        <f t="shared" si="120"/>
        <v>#VALUE!</v>
      </c>
      <c r="S1983" s="163" t="e">
        <f t="shared" si="121"/>
        <v>#VALUE!</v>
      </c>
      <c r="T1983" s="163" t="e">
        <f>INDEX(Controle!O:O,MATCH('Banco de Dados'!A1983,Controle!M:M,0))*E1983/100</f>
        <v>#N/A</v>
      </c>
    </row>
    <row r="1984" spans="1:20" hidden="1" x14ac:dyDescent="0.2">
      <c r="A1984" s="158">
        <f>BD_TS!A1983</f>
        <v>0</v>
      </c>
      <c r="B1984" s="158" t="str">
        <f>SUBSTITUTE(SUBSTITUTE(BD_TS!D1983," ",""),"-","/")</f>
        <v/>
      </c>
      <c r="C1984" s="158">
        <f>BD_TS!E1983</f>
        <v>0</v>
      </c>
      <c r="D1984" s="159">
        <f>BD_TS!F1983</f>
        <v>0</v>
      </c>
      <c r="E1984" s="160">
        <f>BD_TS!B1983</f>
        <v>0</v>
      </c>
      <c r="F1984" s="161">
        <f>BD_TS!C1983</f>
        <v>0</v>
      </c>
      <c r="G1984" s="187">
        <f>BD_TS!H1983</f>
        <v>0</v>
      </c>
      <c r="H1984" s="158" t="str">
        <f>IF($A1984=0,"",IFERROR(INDEX(BD_Gestão!A:A,MATCH('Banco de Dados'!$B1984,BD_Gestão!$B:$B,0)),"erro"))</f>
        <v/>
      </c>
      <c r="I1984" s="162" t="str">
        <f>IF($A1984=0,"",IFERROR(INDEX(BD_Gestão!E:E,MATCH('Banco de Dados'!$B1984,BD_Gestão!$B:$B,0)),"erro"))</f>
        <v/>
      </c>
      <c r="J1984" s="186" t="str">
        <f>IF($A1984=0,"",IFERROR(INDEX(BD_Gestão!B:B,MATCH('Banco de Dados'!$B1984,BD_Gestão!$B:$B,0)),"erro"))</f>
        <v/>
      </c>
      <c r="K1984" s="158" t="str">
        <f>IF($A1984=0,"",IFERROR(INDEX(BD_Gestão!C:C,MATCH('Banco de Dados'!$B1984,BD_Gestão!$B:$B,0)),"erro"))</f>
        <v/>
      </c>
      <c r="L1984" s="158" t="str">
        <f>IF($A1984=0,"",IFERROR(INDEX(BD_Gestão!H:H,MATCH('Banco de Dados'!$B1984,BD_Gestão!$B:$B,0)),"erro"))</f>
        <v/>
      </c>
      <c r="M1984" s="161" t="str">
        <f>IF($A1984=0,"",IFERROR(INDEX(BD_Gestão!F:F,MATCH('Banco de Dados'!$B1984,BD_Gestão!$B:$B,0)),"erro"))</f>
        <v/>
      </c>
      <c r="N1984" s="161" t="str">
        <f>IF($A1984=0,"",IFERROR(INDEX(BD_Gestão!J:J,MATCH('Banco de Dados'!$B1984,BD_Gestão!$B:$B,0)),"erro"))</f>
        <v/>
      </c>
      <c r="O1984" s="164" t="str">
        <f>IF($A1984=0,"",IFERROR(INDEX(BD_Gestão!K:K,MATCH('Banco de Dados'!$B1984,BD_Gestão!$B:$B,0)),"erro"))</f>
        <v/>
      </c>
      <c r="P1984" s="169" t="str">
        <f t="shared" si="122"/>
        <v/>
      </c>
      <c r="Q1984" s="170" t="str">
        <f t="shared" si="123"/>
        <v/>
      </c>
      <c r="R1984" s="163" t="e">
        <f t="shared" si="120"/>
        <v>#VALUE!</v>
      </c>
      <c r="S1984" s="163" t="e">
        <f t="shared" si="121"/>
        <v>#VALUE!</v>
      </c>
      <c r="T1984" s="163" t="e">
        <f>INDEX(Controle!O:O,MATCH('Banco de Dados'!A1984,Controle!M:M,0))*E1984/100</f>
        <v>#N/A</v>
      </c>
    </row>
    <row r="1985" spans="1:20" hidden="1" x14ac:dyDescent="0.2">
      <c r="A1985" s="158">
        <f>BD_TS!A1984</f>
        <v>0</v>
      </c>
      <c r="B1985" s="158" t="str">
        <f>SUBSTITUTE(SUBSTITUTE(BD_TS!D1984," ",""),"-","/")</f>
        <v/>
      </c>
      <c r="C1985" s="158">
        <f>BD_TS!E1984</f>
        <v>0</v>
      </c>
      <c r="D1985" s="159">
        <f>BD_TS!F1984</f>
        <v>0</v>
      </c>
      <c r="E1985" s="160">
        <f>BD_TS!B1984</f>
        <v>0</v>
      </c>
      <c r="F1985" s="161">
        <f>BD_TS!C1984</f>
        <v>0</v>
      </c>
      <c r="G1985" s="187">
        <f>BD_TS!H1984</f>
        <v>0</v>
      </c>
      <c r="H1985" s="158" t="str">
        <f>IF($A1985=0,"",IFERROR(INDEX(BD_Gestão!A:A,MATCH('Banco de Dados'!$B1985,BD_Gestão!$B:$B,0)),"erro"))</f>
        <v/>
      </c>
      <c r="I1985" s="162" t="str">
        <f>IF($A1985=0,"",IFERROR(INDEX(BD_Gestão!E:E,MATCH('Banco de Dados'!$B1985,BD_Gestão!$B:$B,0)),"erro"))</f>
        <v/>
      </c>
      <c r="J1985" s="186" t="str">
        <f>IF($A1985=0,"",IFERROR(INDEX(BD_Gestão!B:B,MATCH('Banco de Dados'!$B1985,BD_Gestão!$B:$B,0)),"erro"))</f>
        <v/>
      </c>
      <c r="K1985" s="158" t="str">
        <f>IF($A1985=0,"",IFERROR(INDEX(BD_Gestão!C:C,MATCH('Banco de Dados'!$B1985,BD_Gestão!$B:$B,0)),"erro"))</f>
        <v/>
      </c>
      <c r="L1985" s="158" t="str">
        <f>IF($A1985=0,"",IFERROR(INDEX(BD_Gestão!H:H,MATCH('Banco de Dados'!$B1985,BD_Gestão!$B:$B,0)),"erro"))</f>
        <v/>
      </c>
      <c r="M1985" s="161" t="str">
        <f>IF($A1985=0,"",IFERROR(INDEX(BD_Gestão!F:F,MATCH('Banco de Dados'!$B1985,BD_Gestão!$B:$B,0)),"erro"))</f>
        <v/>
      </c>
      <c r="N1985" s="161" t="str">
        <f>IF($A1985=0,"",IFERROR(INDEX(BD_Gestão!J:J,MATCH('Banco de Dados'!$B1985,BD_Gestão!$B:$B,0)),"erro"))</f>
        <v/>
      </c>
      <c r="O1985" s="164" t="str">
        <f>IF($A1985=0,"",IFERROR(INDEX(BD_Gestão!K:K,MATCH('Banco de Dados'!$B1985,BD_Gestão!$B:$B,0)),"erro"))</f>
        <v/>
      </c>
      <c r="P1985" s="169" t="str">
        <f t="shared" si="122"/>
        <v/>
      </c>
      <c r="Q1985" s="170" t="str">
        <f t="shared" si="123"/>
        <v/>
      </c>
      <c r="R1985" s="163" t="e">
        <f t="shared" si="120"/>
        <v>#VALUE!</v>
      </c>
      <c r="S1985" s="163" t="e">
        <f t="shared" si="121"/>
        <v>#VALUE!</v>
      </c>
      <c r="T1985" s="163" t="e">
        <f>INDEX(Controle!O:O,MATCH('Banco de Dados'!A1985,Controle!M:M,0))*E1985/100</f>
        <v>#N/A</v>
      </c>
    </row>
    <row r="1986" spans="1:20" hidden="1" x14ac:dyDescent="0.2">
      <c r="A1986" s="158">
        <f>BD_TS!A1985</f>
        <v>0</v>
      </c>
      <c r="B1986" s="158" t="str">
        <f>SUBSTITUTE(SUBSTITUTE(BD_TS!D1985," ",""),"-","/")</f>
        <v/>
      </c>
      <c r="C1986" s="158">
        <f>BD_TS!E1985</f>
        <v>0</v>
      </c>
      <c r="D1986" s="159">
        <f>BD_TS!F1985</f>
        <v>0</v>
      </c>
      <c r="E1986" s="160">
        <f>BD_TS!B1985</f>
        <v>0</v>
      </c>
      <c r="F1986" s="161">
        <f>BD_TS!C1985</f>
        <v>0</v>
      </c>
      <c r="G1986" s="187">
        <f>BD_TS!H1985</f>
        <v>0</v>
      </c>
      <c r="H1986" s="158" t="str">
        <f>IF($A1986=0,"",IFERROR(INDEX(BD_Gestão!A:A,MATCH('Banco de Dados'!$B1986,BD_Gestão!$B:$B,0)),"erro"))</f>
        <v/>
      </c>
      <c r="I1986" s="162" t="str">
        <f>IF($A1986=0,"",IFERROR(INDEX(BD_Gestão!E:E,MATCH('Banco de Dados'!$B1986,BD_Gestão!$B:$B,0)),"erro"))</f>
        <v/>
      </c>
      <c r="J1986" s="186" t="str">
        <f>IF($A1986=0,"",IFERROR(INDEX(BD_Gestão!B:B,MATCH('Banco de Dados'!$B1986,BD_Gestão!$B:$B,0)),"erro"))</f>
        <v/>
      </c>
      <c r="K1986" s="158" t="str">
        <f>IF($A1986=0,"",IFERROR(INDEX(BD_Gestão!C:C,MATCH('Banco de Dados'!$B1986,BD_Gestão!$B:$B,0)),"erro"))</f>
        <v/>
      </c>
      <c r="L1986" s="158" t="str">
        <f>IF($A1986=0,"",IFERROR(INDEX(BD_Gestão!H:H,MATCH('Banco de Dados'!$B1986,BD_Gestão!$B:$B,0)),"erro"))</f>
        <v/>
      </c>
      <c r="M1986" s="161" t="str">
        <f>IF($A1986=0,"",IFERROR(INDEX(BD_Gestão!F:F,MATCH('Banco de Dados'!$B1986,BD_Gestão!$B:$B,0)),"erro"))</f>
        <v/>
      </c>
      <c r="N1986" s="161" t="str">
        <f>IF($A1986=0,"",IFERROR(INDEX(BD_Gestão!J:J,MATCH('Banco de Dados'!$B1986,BD_Gestão!$B:$B,0)),"erro"))</f>
        <v/>
      </c>
      <c r="O1986" s="164" t="str">
        <f>IF($A1986=0,"",IFERROR(INDEX(BD_Gestão!K:K,MATCH('Banco de Dados'!$B1986,BD_Gestão!$B:$B,0)),"erro"))</f>
        <v/>
      </c>
      <c r="P1986" s="169" t="str">
        <f t="shared" si="122"/>
        <v/>
      </c>
      <c r="Q1986" s="170" t="str">
        <f t="shared" si="123"/>
        <v/>
      </c>
      <c r="R1986" s="163" t="e">
        <f t="shared" si="120"/>
        <v>#VALUE!</v>
      </c>
      <c r="S1986" s="163" t="e">
        <f t="shared" si="121"/>
        <v>#VALUE!</v>
      </c>
      <c r="T1986" s="163" t="e">
        <f>INDEX(Controle!O:O,MATCH('Banco de Dados'!A1986,Controle!M:M,0))*E1986/100</f>
        <v>#N/A</v>
      </c>
    </row>
    <row r="1987" spans="1:20" hidden="1" x14ac:dyDescent="0.2">
      <c r="A1987" s="158">
        <f>BD_TS!A1986</f>
        <v>0</v>
      </c>
      <c r="B1987" s="158" t="str">
        <f>SUBSTITUTE(SUBSTITUTE(BD_TS!D1986," ",""),"-","/")</f>
        <v/>
      </c>
      <c r="C1987" s="158">
        <f>BD_TS!E1986</f>
        <v>0</v>
      </c>
      <c r="D1987" s="159">
        <f>BD_TS!F1986</f>
        <v>0</v>
      </c>
      <c r="E1987" s="160">
        <f>BD_TS!B1986</f>
        <v>0</v>
      </c>
      <c r="F1987" s="161">
        <f>BD_TS!C1986</f>
        <v>0</v>
      </c>
      <c r="G1987" s="187">
        <f>BD_TS!H1986</f>
        <v>0</v>
      </c>
      <c r="H1987" s="158" t="str">
        <f>IF($A1987=0,"",IFERROR(INDEX(BD_Gestão!A:A,MATCH('Banco de Dados'!$B1987,BD_Gestão!$B:$B,0)),"erro"))</f>
        <v/>
      </c>
      <c r="I1987" s="162" t="str">
        <f>IF($A1987=0,"",IFERROR(INDEX(BD_Gestão!E:E,MATCH('Banco de Dados'!$B1987,BD_Gestão!$B:$B,0)),"erro"))</f>
        <v/>
      </c>
      <c r="J1987" s="186" t="str">
        <f>IF($A1987=0,"",IFERROR(INDEX(BD_Gestão!B:B,MATCH('Banco de Dados'!$B1987,BD_Gestão!$B:$B,0)),"erro"))</f>
        <v/>
      </c>
      <c r="K1987" s="158" t="str">
        <f>IF($A1987=0,"",IFERROR(INDEX(BD_Gestão!C:C,MATCH('Banco de Dados'!$B1987,BD_Gestão!$B:$B,0)),"erro"))</f>
        <v/>
      </c>
      <c r="L1987" s="158" t="str">
        <f>IF($A1987=0,"",IFERROR(INDEX(BD_Gestão!H:H,MATCH('Banco de Dados'!$B1987,BD_Gestão!$B:$B,0)),"erro"))</f>
        <v/>
      </c>
      <c r="M1987" s="161" t="str">
        <f>IF($A1987=0,"",IFERROR(INDEX(BD_Gestão!F:F,MATCH('Banco de Dados'!$B1987,BD_Gestão!$B:$B,0)),"erro"))</f>
        <v/>
      </c>
      <c r="N1987" s="161" t="str">
        <f>IF($A1987=0,"",IFERROR(INDEX(BD_Gestão!J:J,MATCH('Banco de Dados'!$B1987,BD_Gestão!$B:$B,0)),"erro"))</f>
        <v/>
      </c>
      <c r="O1987" s="164" t="str">
        <f>IF($A1987=0,"",IFERROR(INDEX(BD_Gestão!K:K,MATCH('Banco de Dados'!$B1987,BD_Gestão!$B:$B,0)),"erro"))</f>
        <v/>
      </c>
      <c r="P1987" s="169" t="str">
        <f t="shared" si="122"/>
        <v/>
      </c>
      <c r="Q1987" s="170" t="str">
        <f t="shared" si="123"/>
        <v/>
      </c>
      <c r="R1987" s="163" t="e">
        <f t="shared" si="120"/>
        <v>#VALUE!</v>
      </c>
      <c r="S1987" s="163" t="e">
        <f t="shared" si="121"/>
        <v>#VALUE!</v>
      </c>
      <c r="T1987" s="163" t="e">
        <f>INDEX(Controle!O:O,MATCH('Banco de Dados'!A1987,Controle!M:M,0))*E1987/100</f>
        <v>#N/A</v>
      </c>
    </row>
    <row r="1988" spans="1:20" hidden="1" x14ac:dyDescent="0.2">
      <c r="A1988" s="158">
        <f>BD_TS!A1987</f>
        <v>0</v>
      </c>
      <c r="B1988" s="158" t="str">
        <f>SUBSTITUTE(SUBSTITUTE(BD_TS!D1987," ",""),"-","/")</f>
        <v/>
      </c>
      <c r="C1988" s="158">
        <f>BD_TS!E1987</f>
        <v>0</v>
      </c>
      <c r="D1988" s="159">
        <f>BD_TS!F1987</f>
        <v>0</v>
      </c>
      <c r="E1988" s="160">
        <f>BD_TS!B1987</f>
        <v>0</v>
      </c>
      <c r="F1988" s="161">
        <f>BD_TS!C1987</f>
        <v>0</v>
      </c>
      <c r="G1988" s="187">
        <f>BD_TS!H1987</f>
        <v>0</v>
      </c>
      <c r="H1988" s="158" t="str">
        <f>IF($A1988=0,"",IFERROR(INDEX(BD_Gestão!A:A,MATCH('Banco de Dados'!$B1988,BD_Gestão!$B:$B,0)),"erro"))</f>
        <v/>
      </c>
      <c r="I1988" s="162" t="str">
        <f>IF($A1988=0,"",IFERROR(INDEX(BD_Gestão!E:E,MATCH('Banco de Dados'!$B1988,BD_Gestão!$B:$B,0)),"erro"))</f>
        <v/>
      </c>
      <c r="J1988" s="186" t="str">
        <f>IF($A1988=0,"",IFERROR(INDEX(BD_Gestão!B:B,MATCH('Banco de Dados'!$B1988,BD_Gestão!$B:$B,0)),"erro"))</f>
        <v/>
      </c>
      <c r="K1988" s="158" t="str">
        <f>IF($A1988=0,"",IFERROR(INDEX(BD_Gestão!C:C,MATCH('Banco de Dados'!$B1988,BD_Gestão!$B:$B,0)),"erro"))</f>
        <v/>
      </c>
      <c r="L1988" s="158" t="str">
        <f>IF($A1988=0,"",IFERROR(INDEX(BD_Gestão!H:H,MATCH('Banco de Dados'!$B1988,BD_Gestão!$B:$B,0)),"erro"))</f>
        <v/>
      </c>
      <c r="M1988" s="161" t="str">
        <f>IF($A1988=0,"",IFERROR(INDEX(BD_Gestão!F:F,MATCH('Banco de Dados'!$B1988,BD_Gestão!$B:$B,0)),"erro"))</f>
        <v/>
      </c>
      <c r="N1988" s="161" t="str">
        <f>IF($A1988=0,"",IFERROR(INDEX(BD_Gestão!J:J,MATCH('Banco de Dados'!$B1988,BD_Gestão!$B:$B,0)),"erro"))</f>
        <v/>
      </c>
      <c r="O1988" s="164" t="str">
        <f>IF($A1988=0,"",IFERROR(INDEX(BD_Gestão!K:K,MATCH('Banco de Dados'!$B1988,BD_Gestão!$B:$B,0)),"erro"))</f>
        <v/>
      </c>
      <c r="P1988" s="169" t="str">
        <f t="shared" si="122"/>
        <v/>
      </c>
      <c r="Q1988" s="170" t="str">
        <f t="shared" si="123"/>
        <v/>
      </c>
      <c r="R1988" s="163" t="e">
        <f t="shared" si="120"/>
        <v>#VALUE!</v>
      </c>
      <c r="S1988" s="163" t="e">
        <f t="shared" si="121"/>
        <v>#VALUE!</v>
      </c>
      <c r="T1988" s="163" t="e">
        <f>INDEX(Controle!O:O,MATCH('Banco de Dados'!A1988,Controle!M:M,0))*E1988/100</f>
        <v>#N/A</v>
      </c>
    </row>
    <row r="1989" spans="1:20" hidden="1" x14ac:dyDescent="0.2">
      <c r="A1989" s="158">
        <f>BD_TS!A1988</f>
        <v>0</v>
      </c>
      <c r="B1989" s="158" t="str">
        <f>SUBSTITUTE(SUBSTITUTE(BD_TS!D1988," ",""),"-","/")</f>
        <v/>
      </c>
      <c r="C1989" s="158">
        <f>BD_TS!E1988</f>
        <v>0</v>
      </c>
      <c r="D1989" s="159">
        <f>BD_TS!F1988</f>
        <v>0</v>
      </c>
      <c r="E1989" s="160">
        <f>BD_TS!B1988</f>
        <v>0</v>
      </c>
      <c r="F1989" s="161">
        <f>BD_TS!C1988</f>
        <v>0</v>
      </c>
      <c r="G1989" s="187">
        <f>BD_TS!H1988</f>
        <v>0</v>
      </c>
      <c r="H1989" s="158" t="str">
        <f>IF($A1989=0,"",IFERROR(INDEX(BD_Gestão!A:A,MATCH('Banco de Dados'!$B1989,BD_Gestão!$B:$B,0)),"erro"))</f>
        <v/>
      </c>
      <c r="I1989" s="162" t="str">
        <f>IF($A1989=0,"",IFERROR(INDEX(BD_Gestão!E:E,MATCH('Banco de Dados'!$B1989,BD_Gestão!$B:$B,0)),"erro"))</f>
        <v/>
      </c>
      <c r="J1989" s="186" t="str">
        <f>IF($A1989=0,"",IFERROR(INDEX(BD_Gestão!B:B,MATCH('Banco de Dados'!$B1989,BD_Gestão!$B:$B,0)),"erro"))</f>
        <v/>
      </c>
      <c r="K1989" s="158" t="str">
        <f>IF($A1989=0,"",IFERROR(INDEX(BD_Gestão!C:C,MATCH('Banco de Dados'!$B1989,BD_Gestão!$B:$B,0)),"erro"))</f>
        <v/>
      </c>
      <c r="L1989" s="158" t="str">
        <f>IF($A1989=0,"",IFERROR(INDEX(BD_Gestão!H:H,MATCH('Banco de Dados'!$B1989,BD_Gestão!$B:$B,0)),"erro"))</f>
        <v/>
      </c>
      <c r="M1989" s="161" t="str">
        <f>IF($A1989=0,"",IFERROR(INDEX(BD_Gestão!F:F,MATCH('Banco de Dados'!$B1989,BD_Gestão!$B:$B,0)),"erro"))</f>
        <v/>
      </c>
      <c r="N1989" s="161" t="str">
        <f>IF($A1989=0,"",IFERROR(INDEX(BD_Gestão!J:J,MATCH('Banco de Dados'!$B1989,BD_Gestão!$B:$B,0)),"erro"))</f>
        <v/>
      </c>
      <c r="O1989" s="164" t="str">
        <f>IF($A1989=0,"",IFERROR(INDEX(BD_Gestão!K:K,MATCH('Banco de Dados'!$B1989,BD_Gestão!$B:$B,0)),"erro"))</f>
        <v/>
      </c>
      <c r="P1989" s="169" t="str">
        <f t="shared" si="122"/>
        <v/>
      </c>
      <c r="Q1989" s="170" t="str">
        <f t="shared" si="123"/>
        <v/>
      </c>
      <c r="R1989" s="163" t="e">
        <f t="shared" ref="R1989:R2052" si="124">MONTH(I1989)</f>
        <v>#VALUE!</v>
      </c>
      <c r="S1989" s="163" t="e">
        <f t="shared" ref="S1989:S2052" si="125">YEAR(I1989)</f>
        <v>#VALUE!</v>
      </c>
      <c r="T1989" s="163" t="e">
        <f>INDEX(Controle!O:O,MATCH('Banco de Dados'!A1989,Controle!M:M,0))*E1989/100</f>
        <v>#N/A</v>
      </c>
    </row>
    <row r="1990" spans="1:20" hidden="1" x14ac:dyDescent="0.2">
      <c r="A1990" s="158">
        <f>BD_TS!A1989</f>
        <v>0</v>
      </c>
      <c r="B1990" s="158" t="str">
        <f>SUBSTITUTE(SUBSTITUTE(BD_TS!D1989," ",""),"-","/")</f>
        <v/>
      </c>
      <c r="C1990" s="158">
        <f>BD_TS!E1989</f>
        <v>0</v>
      </c>
      <c r="D1990" s="159">
        <f>BD_TS!F1989</f>
        <v>0</v>
      </c>
      <c r="E1990" s="160">
        <f>BD_TS!B1989</f>
        <v>0</v>
      </c>
      <c r="F1990" s="161">
        <f>BD_TS!C1989</f>
        <v>0</v>
      </c>
      <c r="G1990" s="187">
        <f>BD_TS!H1989</f>
        <v>0</v>
      </c>
      <c r="H1990" s="158" t="str">
        <f>IF($A1990=0,"",IFERROR(INDEX(BD_Gestão!A:A,MATCH('Banco de Dados'!$B1990,BD_Gestão!$B:$B,0)),"erro"))</f>
        <v/>
      </c>
      <c r="I1990" s="162" t="str">
        <f>IF($A1990=0,"",IFERROR(INDEX(BD_Gestão!E:E,MATCH('Banco de Dados'!$B1990,BD_Gestão!$B:$B,0)),"erro"))</f>
        <v/>
      </c>
      <c r="J1990" s="186" t="str">
        <f>IF($A1990=0,"",IFERROR(INDEX(BD_Gestão!B:B,MATCH('Banco de Dados'!$B1990,BD_Gestão!$B:$B,0)),"erro"))</f>
        <v/>
      </c>
      <c r="K1990" s="158" t="str">
        <f>IF($A1990=0,"",IFERROR(INDEX(BD_Gestão!C:C,MATCH('Banco de Dados'!$B1990,BD_Gestão!$B:$B,0)),"erro"))</f>
        <v/>
      </c>
      <c r="L1990" s="158" t="str">
        <f>IF($A1990=0,"",IFERROR(INDEX(BD_Gestão!H:H,MATCH('Banco de Dados'!$B1990,BD_Gestão!$B:$B,0)),"erro"))</f>
        <v/>
      </c>
      <c r="M1990" s="161" t="str">
        <f>IF($A1990=0,"",IFERROR(INDEX(BD_Gestão!F:F,MATCH('Banco de Dados'!$B1990,BD_Gestão!$B:$B,0)),"erro"))</f>
        <v/>
      </c>
      <c r="N1990" s="161" t="str">
        <f>IF($A1990=0,"",IFERROR(INDEX(BD_Gestão!J:J,MATCH('Banco de Dados'!$B1990,BD_Gestão!$B:$B,0)),"erro"))</f>
        <v/>
      </c>
      <c r="O1990" s="164" t="str">
        <f>IF($A1990=0,"",IFERROR(INDEX(BD_Gestão!K:K,MATCH('Banco de Dados'!$B1990,BD_Gestão!$B:$B,0)),"erro"))</f>
        <v/>
      </c>
      <c r="P1990" s="169" t="str">
        <f t="shared" ref="P1990:P2053" si="126">IF(OR(H1990="erro",H1990=""),"",E1990*(MIN(O1990,1)))</f>
        <v/>
      </c>
      <c r="Q1990" s="170" t="str">
        <f t="shared" ref="Q1990:Q2053" si="127">IF(OR(H1990="erro",H1990=""),"",E1990-P1990)</f>
        <v/>
      </c>
      <c r="R1990" s="163" t="e">
        <f t="shared" si="124"/>
        <v>#VALUE!</v>
      </c>
      <c r="S1990" s="163" t="e">
        <f t="shared" si="125"/>
        <v>#VALUE!</v>
      </c>
      <c r="T1990" s="163" t="e">
        <f>INDEX(Controle!O:O,MATCH('Banco de Dados'!A1990,Controle!M:M,0))*E1990/100</f>
        <v>#N/A</v>
      </c>
    </row>
    <row r="1991" spans="1:20" hidden="1" x14ac:dyDescent="0.2">
      <c r="A1991" s="158">
        <f>BD_TS!A1990</f>
        <v>0</v>
      </c>
      <c r="B1991" s="158" t="str">
        <f>SUBSTITUTE(SUBSTITUTE(BD_TS!D1990," ",""),"-","/")</f>
        <v/>
      </c>
      <c r="C1991" s="158">
        <f>BD_TS!E1990</f>
        <v>0</v>
      </c>
      <c r="D1991" s="159">
        <f>BD_TS!F1990</f>
        <v>0</v>
      </c>
      <c r="E1991" s="160">
        <f>BD_TS!B1990</f>
        <v>0</v>
      </c>
      <c r="F1991" s="161">
        <f>BD_TS!C1990</f>
        <v>0</v>
      </c>
      <c r="G1991" s="187">
        <f>BD_TS!H1990</f>
        <v>0</v>
      </c>
      <c r="H1991" s="158" t="str">
        <f>IF($A1991=0,"",IFERROR(INDEX(BD_Gestão!A:A,MATCH('Banco de Dados'!$B1991,BD_Gestão!$B:$B,0)),"erro"))</f>
        <v/>
      </c>
      <c r="I1991" s="162" t="str">
        <f>IF($A1991=0,"",IFERROR(INDEX(BD_Gestão!E:E,MATCH('Banco de Dados'!$B1991,BD_Gestão!$B:$B,0)),"erro"))</f>
        <v/>
      </c>
      <c r="J1991" s="186" t="str">
        <f>IF($A1991=0,"",IFERROR(INDEX(BD_Gestão!B:B,MATCH('Banco de Dados'!$B1991,BD_Gestão!$B:$B,0)),"erro"))</f>
        <v/>
      </c>
      <c r="K1991" s="158" t="str">
        <f>IF($A1991=0,"",IFERROR(INDEX(BD_Gestão!C:C,MATCH('Banco de Dados'!$B1991,BD_Gestão!$B:$B,0)),"erro"))</f>
        <v/>
      </c>
      <c r="L1991" s="158" t="str">
        <f>IF($A1991=0,"",IFERROR(INDEX(BD_Gestão!H:H,MATCH('Banco de Dados'!$B1991,BD_Gestão!$B:$B,0)),"erro"))</f>
        <v/>
      </c>
      <c r="M1991" s="161" t="str">
        <f>IF($A1991=0,"",IFERROR(INDEX(BD_Gestão!F:F,MATCH('Banco de Dados'!$B1991,BD_Gestão!$B:$B,0)),"erro"))</f>
        <v/>
      </c>
      <c r="N1991" s="161" t="str">
        <f>IF($A1991=0,"",IFERROR(INDEX(BD_Gestão!J:J,MATCH('Banco de Dados'!$B1991,BD_Gestão!$B:$B,0)),"erro"))</f>
        <v/>
      </c>
      <c r="O1991" s="164" t="str">
        <f>IF($A1991=0,"",IFERROR(INDEX(BD_Gestão!K:K,MATCH('Banco de Dados'!$B1991,BD_Gestão!$B:$B,0)),"erro"))</f>
        <v/>
      </c>
      <c r="P1991" s="169" t="str">
        <f t="shared" si="126"/>
        <v/>
      </c>
      <c r="Q1991" s="170" t="str">
        <f t="shared" si="127"/>
        <v/>
      </c>
      <c r="R1991" s="163" t="e">
        <f t="shared" si="124"/>
        <v>#VALUE!</v>
      </c>
      <c r="S1991" s="163" t="e">
        <f t="shared" si="125"/>
        <v>#VALUE!</v>
      </c>
      <c r="T1991" s="163" t="e">
        <f>INDEX(Controle!O:O,MATCH('Banco de Dados'!A1991,Controle!M:M,0))*E1991/100</f>
        <v>#N/A</v>
      </c>
    </row>
    <row r="1992" spans="1:20" hidden="1" x14ac:dyDescent="0.2">
      <c r="A1992" s="158">
        <f>BD_TS!A1991</f>
        <v>0</v>
      </c>
      <c r="B1992" s="158" t="str">
        <f>SUBSTITUTE(SUBSTITUTE(BD_TS!D1991," ",""),"-","/")</f>
        <v/>
      </c>
      <c r="C1992" s="158">
        <f>BD_TS!E1991</f>
        <v>0</v>
      </c>
      <c r="D1992" s="159">
        <f>BD_TS!F1991</f>
        <v>0</v>
      </c>
      <c r="E1992" s="160">
        <f>BD_TS!B1991</f>
        <v>0</v>
      </c>
      <c r="F1992" s="161">
        <f>BD_TS!C1991</f>
        <v>0</v>
      </c>
      <c r="G1992" s="187">
        <f>BD_TS!H1991</f>
        <v>0</v>
      </c>
      <c r="H1992" s="158" t="str">
        <f>IF($A1992=0,"",IFERROR(INDEX(BD_Gestão!A:A,MATCH('Banco de Dados'!$B1992,BD_Gestão!$B:$B,0)),"erro"))</f>
        <v/>
      </c>
      <c r="I1992" s="162" t="str">
        <f>IF($A1992=0,"",IFERROR(INDEX(BD_Gestão!E:E,MATCH('Banco de Dados'!$B1992,BD_Gestão!$B:$B,0)),"erro"))</f>
        <v/>
      </c>
      <c r="J1992" s="186" t="str">
        <f>IF($A1992=0,"",IFERROR(INDEX(BD_Gestão!B:B,MATCH('Banco de Dados'!$B1992,BD_Gestão!$B:$B,0)),"erro"))</f>
        <v/>
      </c>
      <c r="K1992" s="158" t="str">
        <f>IF($A1992=0,"",IFERROR(INDEX(BD_Gestão!C:C,MATCH('Banco de Dados'!$B1992,BD_Gestão!$B:$B,0)),"erro"))</f>
        <v/>
      </c>
      <c r="L1992" s="158" t="str">
        <f>IF($A1992=0,"",IFERROR(INDEX(BD_Gestão!H:H,MATCH('Banco de Dados'!$B1992,BD_Gestão!$B:$B,0)),"erro"))</f>
        <v/>
      </c>
      <c r="M1992" s="161" t="str">
        <f>IF($A1992=0,"",IFERROR(INDEX(BD_Gestão!F:F,MATCH('Banco de Dados'!$B1992,BD_Gestão!$B:$B,0)),"erro"))</f>
        <v/>
      </c>
      <c r="N1992" s="161" t="str">
        <f>IF($A1992=0,"",IFERROR(INDEX(BD_Gestão!J:J,MATCH('Banco de Dados'!$B1992,BD_Gestão!$B:$B,0)),"erro"))</f>
        <v/>
      </c>
      <c r="O1992" s="164" t="str">
        <f>IF($A1992=0,"",IFERROR(INDEX(BD_Gestão!K:K,MATCH('Banco de Dados'!$B1992,BD_Gestão!$B:$B,0)),"erro"))</f>
        <v/>
      </c>
      <c r="P1992" s="169" t="str">
        <f t="shared" si="126"/>
        <v/>
      </c>
      <c r="Q1992" s="170" t="str">
        <f t="shared" si="127"/>
        <v/>
      </c>
      <c r="R1992" s="163" t="e">
        <f t="shared" si="124"/>
        <v>#VALUE!</v>
      </c>
      <c r="S1992" s="163" t="e">
        <f t="shared" si="125"/>
        <v>#VALUE!</v>
      </c>
      <c r="T1992" s="163" t="e">
        <f>INDEX(Controle!O:O,MATCH('Banco de Dados'!A1992,Controle!M:M,0))*E1992/100</f>
        <v>#N/A</v>
      </c>
    </row>
    <row r="1993" spans="1:20" hidden="1" x14ac:dyDescent="0.2">
      <c r="A1993" s="158">
        <f>BD_TS!A1992</f>
        <v>0</v>
      </c>
      <c r="B1993" s="158" t="str">
        <f>SUBSTITUTE(SUBSTITUTE(BD_TS!D1992," ",""),"-","/")</f>
        <v/>
      </c>
      <c r="C1993" s="158">
        <f>BD_TS!E1992</f>
        <v>0</v>
      </c>
      <c r="D1993" s="159">
        <f>BD_TS!F1992</f>
        <v>0</v>
      </c>
      <c r="E1993" s="160">
        <f>BD_TS!B1992</f>
        <v>0</v>
      </c>
      <c r="F1993" s="161">
        <f>BD_TS!C1992</f>
        <v>0</v>
      </c>
      <c r="G1993" s="187">
        <f>BD_TS!H1992</f>
        <v>0</v>
      </c>
      <c r="H1993" s="158" t="str">
        <f>IF($A1993=0,"",IFERROR(INDEX(BD_Gestão!A:A,MATCH('Banco de Dados'!$B1993,BD_Gestão!$B:$B,0)),"erro"))</f>
        <v/>
      </c>
      <c r="I1993" s="162" t="str">
        <f>IF($A1993=0,"",IFERROR(INDEX(BD_Gestão!E:E,MATCH('Banco de Dados'!$B1993,BD_Gestão!$B:$B,0)),"erro"))</f>
        <v/>
      </c>
      <c r="J1993" s="186" t="str">
        <f>IF($A1993=0,"",IFERROR(INDEX(BD_Gestão!B:B,MATCH('Banco de Dados'!$B1993,BD_Gestão!$B:$B,0)),"erro"))</f>
        <v/>
      </c>
      <c r="K1993" s="158" t="str">
        <f>IF($A1993=0,"",IFERROR(INDEX(BD_Gestão!C:C,MATCH('Banco de Dados'!$B1993,BD_Gestão!$B:$B,0)),"erro"))</f>
        <v/>
      </c>
      <c r="L1993" s="158" t="str">
        <f>IF($A1993=0,"",IFERROR(INDEX(BD_Gestão!H:H,MATCH('Banco de Dados'!$B1993,BD_Gestão!$B:$B,0)),"erro"))</f>
        <v/>
      </c>
      <c r="M1993" s="161" t="str">
        <f>IF($A1993=0,"",IFERROR(INDEX(BD_Gestão!F:F,MATCH('Banco de Dados'!$B1993,BD_Gestão!$B:$B,0)),"erro"))</f>
        <v/>
      </c>
      <c r="N1993" s="161" t="str">
        <f>IF($A1993=0,"",IFERROR(INDEX(BD_Gestão!J:J,MATCH('Banco de Dados'!$B1993,BD_Gestão!$B:$B,0)),"erro"))</f>
        <v/>
      </c>
      <c r="O1993" s="164" t="str">
        <f>IF($A1993=0,"",IFERROR(INDEX(BD_Gestão!K:K,MATCH('Banco de Dados'!$B1993,BD_Gestão!$B:$B,0)),"erro"))</f>
        <v/>
      </c>
      <c r="P1993" s="169" t="str">
        <f t="shared" si="126"/>
        <v/>
      </c>
      <c r="Q1993" s="170" t="str">
        <f t="shared" si="127"/>
        <v/>
      </c>
      <c r="R1993" s="163" t="e">
        <f t="shared" si="124"/>
        <v>#VALUE!</v>
      </c>
      <c r="S1993" s="163" t="e">
        <f t="shared" si="125"/>
        <v>#VALUE!</v>
      </c>
      <c r="T1993" s="163" t="e">
        <f>INDEX(Controle!O:O,MATCH('Banco de Dados'!A1993,Controle!M:M,0))*E1993/100</f>
        <v>#N/A</v>
      </c>
    </row>
    <row r="1994" spans="1:20" hidden="1" x14ac:dyDescent="0.2">
      <c r="A1994" s="158">
        <f>BD_TS!A1993</f>
        <v>0</v>
      </c>
      <c r="B1994" s="158" t="str">
        <f>SUBSTITUTE(SUBSTITUTE(BD_TS!D1993," ",""),"-","/")</f>
        <v/>
      </c>
      <c r="C1994" s="158">
        <f>BD_TS!E1993</f>
        <v>0</v>
      </c>
      <c r="D1994" s="159">
        <f>BD_TS!F1993</f>
        <v>0</v>
      </c>
      <c r="E1994" s="160">
        <f>BD_TS!B1993</f>
        <v>0</v>
      </c>
      <c r="F1994" s="161">
        <f>BD_TS!C1993</f>
        <v>0</v>
      </c>
      <c r="G1994" s="187">
        <f>BD_TS!H1993</f>
        <v>0</v>
      </c>
      <c r="H1994" s="158" t="str">
        <f>IF($A1994=0,"",IFERROR(INDEX(BD_Gestão!A:A,MATCH('Banco de Dados'!$B1994,BD_Gestão!$B:$B,0)),"erro"))</f>
        <v/>
      </c>
      <c r="I1994" s="162" t="str">
        <f>IF($A1994=0,"",IFERROR(INDEX(BD_Gestão!E:E,MATCH('Banco de Dados'!$B1994,BD_Gestão!$B:$B,0)),"erro"))</f>
        <v/>
      </c>
      <c r="J1994" s="186" t="str">
        <f>IF($A1994=0,"",IFERROR(INDEX(BD_Gestão!B:B,MATCH('Banco de Dados'!$B1994,BD_Gestão!$B:$B,0)),"erro"))</f>
        <v/>
      </c>
      <c r="K1994" s="158" t="str">
        <f>IF($A1994=0,"",IFERROR(INDEX(BD_Gestão!C:C,MATCH('Banco de Dados'!$B1994,BD_Gestão!$B:$B,0)),"erro"))</f>
        <v/>
      </c>
      <c r="L1994" s="158" t="str">
        <f>IF($A1994=0,"",IFERROR(INDEX(BD_Gestão!H:H,MATCH('Banco de Dados'!$B1994,BD_Gestão!$B:$B,0)),"erro"))</f>
        <v/>
      </c>
      <c r="M1994" s="161" t="str">
        <f>IF($A1994=0,"",IFERROR(INDEX(BD_Gestão!F:F,MATCH('Banco de Dados'!$B1994,BD_Gestão!$B:$B,0)),"erro"))</f>
        <v/>
      </c>
      <c r="N1994" s="161" t="str">
        <f>IF($A1994=0,"",IFERROR(INDEX(BD_Gestão!J:J,MATCH('Banco de Dados'!$B1994,BD_Gestão!$B:$B,0)),"erro"))</f>
        <v/>
      </c>
      <c r="O1994" s="164" t="str">
        <f>IF($A1994=0,"",IFERROR(INDEX(BD_Gestão!K:K,MATCH('Banco de Dados'!$B1994,BD_Gestão!$B:$B,0)),"erro"))</f>
        <v/>
      </c>
      <c r="P1994" s="169" t="str">
        <f t="shared" si="126"/>
        <v/>
      </c>
      <c r="Q1994" s="170" t="str">
        <f t="shared" si="127"/>
        <v/>
      </c>
      <c r="R1994" s="163" t="e">
        <f t="shared" si="124"/>
        <v>#VALUE!</v>
      </c>
      <c r="S1994" s="163" t="e">
        <f t="shared" si="125"/>
        <v>#VALUE!</v>
      </c>
      <c r="T1994" s="163" t="e">
        <f>INDEX(Controle!O:O,MATCH('Banco de Dados'!A1994,Controle!M:M,0))*E1994/100</f>
        <v>#N/A</v>
      </c>
    </row>
    <row r="1995" spans="1:20" hidden="1" x14ac:dyDescent="0.2">
      <c r="A1995" s="158">
        <f>BD_TS!A1994</f>
        <v>0</v>
      </c>
      <c r="B1995" s="158" t="str">
        <f>SUBSTITUTE(SUBSTITUTE(BD_TS!D1994," ",""),"-","/")</f>
        <v/>
      </c>
      <c r="C1995" s="158">
        <f>BD_TS!E1994</f>
        <v>0</v>
      </c>
      <c r="D1995" s="159">
        <f>BD_TS!F1994</f>
        <v>0</v>
      </c>
      <c r="E1995" s="160">
        <f>BD_TS!B1994</f>
        <v>0</v>
      </c>
      <c r="F1995" s="161">
        <f>BD_TS!C1994</f>
        <v>0</v>
      </c>
      <c r="G1995" s="187">
        <f>BD_TS!H1994</f>
        <v>0</v>
      </c>
      <c r="H1995" s="158" t="str">
        <f>IF($A1995=0,"",IFERROR(INDEX(BD_Gestão!A:A,MATCH('Banco de Dados'!$B1995,BD_Gestão!$B:$B,0)),"erro"))</f>
        <v/>
      </c>
      <c r="I1995" s="162" t="str">
        <f>IF($A1995=0,"",IFERROR(INDEX(BD_Gestão!E:E,MATCH('Banco de Dados'!$B1995,BD_Gestão!$B:$B,0)),"erro"))</f>
        <v/>
      </c>
      <c r="J1995" s="186" t="str">
        <f>IF($A1995=0,"",IFERROR(INDEX(BD_Gestão!B:B,MATCH('Banco de Dados'!$B1995,BD_Gestão!$B:$B,0)),"erro"))</f>
        <v/>
      </c>
      <c r="K1995" s="158" t="str">
        <f>IF($A1995=0,"",IFERROR(INDEX(BD_Gestão!C:C,MATCH('Banco de Dados'!$B1995,BD_Gestão!$B:$B,0)),"erro"))</f>
        <v/>
      </c>
      <c r="L1995" s="158" t="str">
        <f>IF($A1995=0,"",IFERROR(INDEX(BD_Gestão!H:H,MATCH('Banco de Dados'!$B1995,BD_Gestão!$B:$B,0)),"erro"))</f>
        <v/>
      </c>
      <c r="M1995" s="161" t="str">
        <f>IF($A1995=0,"",IFERROR(INDEX(BD_Gestão!F:F,MATCH('Banco de Dados'!$B1995,BD_Gestão!$B:$B,0)),"erro"))</f>
        <v/>
      </c>
      <c r="N1995" s="161" t="str">
        <f>IF($A1995=0,"",IFERROR(INDEX(BD_Gestão!J:J,MATCH('Banco de Dados'!$B1995,BD_Gestão!$B:$B,0)),"erro"))</f>
        <v/>
      </c>
      <c r="O1995" s="164" t="str">
        <f>IF($A1995=0,"",IFERROR(INDEX(BD_Gestão!K:K,MATCH('Banco de Dados'!$B1995,BD_Gestão!$B:$B,0)),"erro"))</f>
        <v/>
      </c>
      <c r="P1995" s="169" t="str">
        <f t="shared" si="126"/>
        <v/>
      </c>
      <c r="Q1995" s="170" t="str">
        <f t="shared" si="127"/>
        <v/>
      </c>
      <c r="R1995" s="163" t="e">
        <f t="shared" si="124"/>
        <v>#VALUE!</v>
      </c>
      <c r="S1995" s="163" t="e">
        <f t="shared" si="125"/>
        <v>#VALUE!</v>
      </c>
      <c r="T1995" s="163" t="e">
        <f>INDEX(Controle!O:O,MATCH('Banco de Dados'!A1995,Controle!M:M,0))*E1995/100</f>
        <v>#N/A</v>
      </c>
    </row>
    <row r="1996" spans="1:20" hidden="1" x14ac:dyDescent="0.2">
      <c r="A1996" s="158">
        <f>BD_TS!A1995</f>
        <v>0</v>
      </c>
      <c r="B1996" s="158" t="str">
        <f>SUBSTITUTE(SUBSTITUTE(BD_TS!D1995," ",""),"-","/")</f>
        <v/>
      </c>
      <c r="C1996" s="158">
        <f>BD_TS!E1995</f>
        <v>0</v>
      </c>
      <c r="D1996" s="159">
        <f>BD_TS!F1995</f>
        <v>0</v>
      </c>
      <c r="E1996" s="160">
        <f>BD_TS!B1995</f>
        <v>0</v>
      </c>
      <c r="F1996" s="161">
        <f>BD_TS!C1995</f>
        <v>0</v>
      </c>
      <c r="G1996" s="187">
        <f>BD_TS!H1995</f>
        <v>0</v>
      </c>
      <c r="H1996" s="158" t="str">
        <f>IF($A1996=0,"",IFERROR(INDEX(BD_Gestão!A:A,MATCH('Banco de Dados'!$B1996,BD_Gestão!$B:$B,0)),"erro"))</f>
        <v/>
      </c>
      <c r="I1996" s="162" t="str">
        <f>IF($A1996=0,"",IFERROR(INDEX(BD_Gestão!E:E,MATCH('Banco de Dados'!$B1996,BD_Gestão!$B:$B,0)),"erro"))</f>
        <v/>
      </c>
      <c r="J1996" s="186" t="str">
        <f>IF($A1996=0,"",IFERROR(INDEX(BD_Gestão!B:B,MATCH('Banco de Dados'!$B1996,BD_Gestão!$B:$B,0)),"erro"))</f>
        <v/>
      </c>
      <c r="K1996" s="158" t="str">
        <f>IF($A1996=0,"",IFERROR(INDEX(BD_Gestão!C:C,MATCH('Banco de Dados'!$B1996,BD_Gestão!$B:$B,0)),"erro"))</f>
        <v/>
      </c>
      <c r="L1996" s="158" t="str">
        <f>IF($A1996=0,"",IFERROR(INDEX(BD_Gestão!H:H,MATCH('Banco de Dados'!$B1996,BD_Gestão!$B:$B,0)),"erro"))</f>
        <v/>
      </c>
      <c r="M1996" s="161" t="str">
        <f>IF($A1996=0,"",IFERROR(INDEX(BD_Gestão!F:F,MATCH('Banco de Dados'!$B1996,BD_Gestão!$B:$B,0)),"erro"))</f>
        <v/>
      </c>
      <c r="N1996" s="161" t="str">
        <f>IF($A1996=0,"",IFERROR(INDEX(BD_Gestão!J:J,MATCH('Banco de Dados'!$B1996,BD_Gestão!$B:$B,0)),"erro"))</f>
        <v/>
      </c>
      <c r="O1996" s="164" t="str">
        <f>IF($A1996=0,"",IFERROR(INDEX(BD_Gestão!K:K,MATCH('Banco de Dados'!$B1996,BD_Gestão!$B:$B,0)),"erro"))</f>
        <v/>
      </c>
      <c r="P1996" s="169" t="str">
        <f t="shared" si="126"/>
        <v/>
      </c>
      <c r="Q1996" s="170" t="str">
        <f t="shared" si="127"/>
        <v/>
      </c>
      <c r="R1996" s="163" t="e">
        <f t="shared" si="124"/>
        <v>#VALUE!</v>
      </c>
      <c r="S1996" s="163" t="e">
        <f t="shared" si="125"/>
        <v>#VALUE!</v>
      </c>
      <c r="T1996" s="163" t="e">
        <f>INDEX(Controle!O:O,MATCH('Banco de Dados'!A1996,Controle!M:M,0))*E1996/100</f>
        <v>#N/A</v>
      </c>
    </row>
    <row r="1997" spans="1:20" hidden="1" x14ac:dyDescent="0.2">
      <c r="A1997" s="158">
        <f>BD_TS!A1996</f>
        <v>0</v>
      </c>
      <c r="B1997" s="158" t="str">
        <f>SUBSTITUTE(SUBSTITUTE(BD_TS!D1996," ",""),"-","/")</f>
        <v/>
      </c>
      <c r="C1997" s="158">
        <f>BD_TS!E1996</f>
        <v>0</v>
      </c>
      <c r="D1997" s="159">
        <f>BD_TS!F1996</f>
        <v>0</v>
      </c>
      <c r="E1997" s="160">
        <f>BD_TS!B1996</f>
        <v>0</v>
      </c>
      <c r="F1997" s="161">
        <f>BD_TS!C1996</f>
        <v>0</v>
      </c>
      <c r="G1997" s="187">
        <f>BD_TS!H1996</f>
        <v>0</v>
      </c>
      <c r="H1997" s="158" t="str">
        <f>IF($A1997=0,"",IFERROR(INDEX(BD_Gestão!A:A,MATCH('Banco de Dados'!$B1997,BD_Gestão!$B:$B,0)),"erro"))</f>
        <v/>
      </c>
      <c r="I1997" s="162" t="str">
        <f>IF($A1997=0,"",IFERROR(INDEX(BD_Gestão!E:E,MATCH('Banco de Dados'!$B1997,BD_Gestão!$B:$B,0)),"erro"))</f>
        <v/>
      </c>
      <c r="J1997" s="186" t="str">
        <f>IF($A1997=0,"",IFERROR(INDEX(BD_Gestão!B:B,MATCH('Banco de Dados'!$B1997,BD_Gestão!$B:$B,0)),"erro"))</f>
        <v/>
      </c>
      <c r="K1997" s="158" t="str">
        <f>IF($A1997=0,"",IFERROR(INDEX(BD_Gestão!C:C,MATCH('Banco de Dados'!$B1997,BD_Gestão!$B:$B,0)),"erro"))</f>
        <v/>
      </c>
      <c r="L1997" s="158" t="str">
        <f>IF($A1997=0,"",IFERROR(INDEX(BD_Gestão!H:H,MATCH('Banco de Dados'!$B1997,BD_Gestão!$B:$B,0)),"erro"))</f>
        <v/>
      </c>
      <c r="M1997" s="161" t="str">
        <f>IF($A1997=0,"",IFERROR(INDEX(BD_Gestão!F:F,MATCH('Banco de Dados'!$B1997,BD_Gestão!$B:$B,0)),"erro"))</f>
        <v/>
      </c>
      <c r="N1997" s="161" t="str">
        <f>IF($A1997=0,"",IFERROR(INDEX(BD_Gestão!J:J,MATCH('Banco de Dados'!$B1997,BD_Gestão!$B:$B,0)),"erro"))</f>
        <v/>
      </c>
      <c r="O1997" s="164" t="str">
        <f>IF($A1997=0,"",IFERROR(INDEX(BD_Gestão!K:K,MATCH('Banco de Dados'!$B1997,BD_Gestão!$B:$B,0)),"erro"))</f>
        <v/>
      </c>
      <c r="P1997" s="169" t="str">
        <f t="shared" si="126"/>
        <v/>
      </c>
      <c r="Q1997" s="170" t="str">
        <f t="shared" si="127"/>
        <v/>
      </c>
      <c r="R1997" s="163" t="e">
        <f t="shared" si="124"/>
        <v>#VALUE!</v>
      </c>
      <c r="S1997" s="163" t="e">
        <f t="shared" si="125"/>
        <v>#VALUE!</v>
      </c>
      <c r="T1997" s="163" t="e">
        <f>INDEX(Controle!O:O,MATCH('Banco de Dados'!A1997,Controle!M:M,0))*E1997/100</f>
        <v>#N/A</v>
      </c>
    </row>
    <row r="1998" spans="1:20" hidden="1" x14ac:dyDescent="0.2">
      <c r="A1998" s="158">
        <f>BD_TS!A1997</f>
        <v>0</v>
      </c>
      <c r="B1998" s="158" t="str">
        <f>SUBSTITUTE(SUBSTITUTE(BD_TS!D1997," ",""),"-","/")</f>
        <v/>
      </c>
      <c r="C1998" s="158">
        <f>BD_TS!E1997</f>
        <v>0</v>
      </c>
      <c r="D1998" s="159">
        <f>BD_TS!F1997</f>
        <v>0</v>
      </c>
      <c r="E1998" s="160">
        <f>BD_TS!B1997</f>
        <v>0</v>
      </c>
      <c r="F1998" s="161">
        <f>BD_TS!C1997</f>
        <v>0</v>
      </c>
      <c r="G1998" s="187">
        <f>BD_TS!H1997</f>
        <v>0</v>
      </c>
      <c r="H1998" s="158" t="str">
        <f>IF($A1998=0,"",IFERROR(INDEX(BD_Gestão!A:A,MATCH('Banco de Dados'!$B1998,BD_Gestão!$B:$B,0)),"erro"))</f>
        <v/>
      </c>
      <c r="I1998" s="162" t="str">
        <f>IF($A1998=0,"",IFERROR(INDEX(BD_Gestão!E:E,MATCH('Banco de Dados'!$B1998,BD_Gestão!$B:$B,0)),"erro"))</f>
        <v/>
      </c>
      <c r="J1998" s="186" t="str">
        <f>IF($A1998=0,"",IFERROR(INDEX(BD_Gestão!B:B,MATCH('Banco de Dados'!$B1998,BD_Gestão!$B:$B,0)),"erro"))</f>
        <v/>
      </c>
      <c r="K1998" s="158" t="str">
        <f>IF($A1998=0,"",IFERROR(INDEX(BD_Gestão!C:C,MATCH('Banco de Dados'!$B1998,BD_Gestão!$B:$B,0)),"erro"))</f>
        <v/>
      </c>
      <c r="L1998" s="158" t="str">
        <f>IF($A1998=0,"",IFERROR(INDEX(BD_Gestão!H:H,MATCH('Banco de Dados'!$B1998,BD_Gestão!$B:$B,0)),"erro"))</f>
        <v/>
      </c>
      <c r="M1998" s="161" t="str">
        <f>IF($A1998=0,"",IFERROR(INDEX(BD_Gestão!F:F,MATCH('Banco de Dados'!$B1998,BD_Gestão!$B:$B,0)),"erro"))</f>
        <v/>
      </c>
      <c r="N1998" s="161" t="str">
        <f>IF($A1998=0,"",IFERROR(INDEX(BD_Gestão!J:J,MATCH('Banco de Dados'!$B1998,BD_Gestão!$B:$B,0)),"erro"))</f>
        <v/>
      </c>
      <c r="O1998" s="164" t="str">
        <f>IF($A1998=0,"",IFERROR(INDEX(BD_Gestão!K:K,MATCH('Banco de Dados'!$B1998,BD_Gestão!$B:$B,0)),"erro"))</f>
        <v/>
      </c>
      <c r="P1998" s="169" t="str">
        <f t="shared" si="126"/>
        <v/>
      </c>
      <c r="Q1998" s="170" t="str">
        <f t="shared" si="127"/>
        <v/>
      </c>
      <c r="R1998" s="163" t="e">
        <f t="shared" si="124"/>
        <v>#VALUE!</v>
      </c>
      <c r="S1998" s="163" t="e">
        <f t="shared" si="125"/>
        <v>#VALUE!</v>
      </c>
      <c r="T1998" s="163" t="e">
        <f>INDEX(Controle!O:O,MATCH('Banco de Dados'!A1998,Controle!M:M,0))*E1998/100</f>
        <v>#N/A</v>
      </c>
    </row>
    <row r="1999" spans="1:20" hidden="1" x14ac:dyDescent="0.2">
      <c r="A1999" s="158">
        <f>BD_TS!A1998</f>
        <v>0</v>
      </c>
      <c r="B1999" s="158" t="str">
        <f>SUBSTITUTE(SUBSTITUTE(BD_TS!D1998," ",""),"-","/")</f>
        <v/>
      </c>
      <c r="C1999" s="158">
        <f>BD_TS!E1998</f>
        <v>0</v>
      </c>
      <c r="D1999" s="159">
        <f>BD_TS!F1998</f>
        <v>0</v>
      </c>
      <c r="E1999" s="160">
        <f>BD_TS!B1998</f>
        <v>0</v>
      </c>
      <c r="F1999" s="161">
        <f>BD_TS!C1998</f>
        <v>0</v>
      </c>
      <c r="G1999" s="187">
        <f>BD_TS!H1998</f>
        <v>0</v>
      </c>
      <c r="H1999" s="158" t="str">
        <f>IF($A1999=0,"",IFERROR(INDEX(BD_Gestão!A:A,MATCH('Banco de Dados'!$B1999,BD_Gestão!$B:$B,0)),"erro"))</f>
        <v/>
      </c>
      <c r="I1999" s="162" t="str">
        <f>IF($A1999=0,"",IFERROR(INDEX(BD_Gestão!E:E,MATCH('Banco de Dados'!$B1999,BD_Gestão!$B:$B,0)),"erro"))</f>
        <v/>
      </c>
      <c r="J1999" s="186" t="str">
        <f>IF($A1999=0,"",IFERROR(INDEX(BD_Gestão!B:B,MATCH('Banco de Dados'!$B1999,BD_Gestão!$B:$B,0)),"erro"))</f>
        <v/>
      </c>
      <c r="K1999" s="158" t="str">
        <f>IF($A1999=0,"",IFERROR(INDEX(BD_Gestão!C:C,MATCH('Banco de Dados'!$B1999,BD_Gestão!$B:$B,0)),"erro"))</f>
        <v/>
      </c>
      <c r="L1999" s="158" t="str">
        <f>IF($A1999=0,"",IFERROR(INDEX(BD_Gestão!H:H,MATCH('Banco de Dados'!$B1999,BD_Gestão!$B:$B,0)),"erro"))</f>
        <v/>
      </c>
      <c r="M1999" s="161" t="str">
        <f>IF($A1999=0,"",IFERROR(INDEX(BD_Gestão!F:F,MATCH('Banco de Dados'!$B1999,BD_Gestão!$B:$B,0)),"erro"))</f>
        <v/>
      </c>
      <c r="N1999" s="161" t="str">
        <f>IF($A1999=0,"",IFERROR(INDEX(BD_Gestão!J:J,MATCH('Banco de Dados'!$B1999,BD_Gestão!$B:$B,0)),"erro"))</f>
        <v/>
      </c>
      <c r="O1999" s="164" t="str">
        <f>IF($A1999=0,"",IFERROR(INDEX(BD_Gestão!K:K,MATCH('Banco de Dados'!$B1999,BD_Gestão!$B:$B,0)),"erro"))</f>
        <v/>
      </c>
      <c r="P1999" s="169" t="str">
        <f t="shared" si="126"/>
        <v/>
      </c>
      <c r="Q1999" s="170" t="str">
        <f t="shared" si="127"/>
        <v/>
      </c>
      <c r="R1999" s="163" t="e">
        <f t="shared" si="124"/>
        <v>#VALUE!</v>
      </c>
      <c r="S1999" s="163" t="e">
        <f t="shared" si="125"/>
        <v>#VALUE!</v>
      </c>
      <c r="T1999" s="163" t="e">
        <f>INDEX(Controle!O:O,MATCH('Banco de Dados'!A1999,Controle!M:M,0))*E1999/100</f>
        <v>#N/A</v>
      </c>
    </row>
    <row r="2000" spans="1:20" hidden="1" x14ac:dyDescent="0.2">
      <c r="A2000" s="158">
        <f>BD_TS!A1999</f>
        <v>0</v>
      </c>
      <c r="B2000" s="158" t="str">
        <f>SUBSTITUTE(SUBSTITUTE(BD_TS!D1999," ",""),"-","/")</f>
        <v/>
      </c>
      <c r="C2000" s="158">
        <f>BD_TS!E1999</f>
        <v>0</v>
      </c>
      <c r="D2000" s="159">
        <f>BD_TS!F1999</f>
        <v>0</v>
      </c>
      <c r="E2000" s="160">
        <f>BD_TS!B1999</f>
        <v>0</v>
      </c>
      <c r="F2000" s="161">
        <f>BD_TS!C1999</f>
        <v>0</v>
      </c>
      <c r="G2000" s="187">
        <f>BD_TS!H1999</f>
        <v>0</v>
      </c>
      <c r="H2000" s="158" t="str">
        <f>IF($A2000=0,"",IFERROR(INDEX(BD_Gestão!A:A,MATCH('Banco de Dados'!$B2000,BD_Gestão!$B:$B,0)),"erro"))</f>
        <v/>
      </c>
      <c r="I2000" s="162" t="str">
        <f>IF($A2000=0,"",IFERROR(INDEX(BD_Gestão!E:E,MATCH('Banco de Dados'!$B2000,BD_Gestão!$B:$B,0)),"erro"))</f>
        <v/>
      </c>
      <c r="J2000" s="186" t="str">
        <f>IF($A2000=0,"",IFERROR(INDEX(BD_Gestão!B:B,MATCH('Banco de Dados'!$B2000,BD_Gestão!$B:$B,0)),"erro"))</f>
        <v/>
      </c>
      <c r="K2000" s="158" t="str">
        <f>IF($A2000=0,"",IFERROR(INDEX(BD_Gestão!C:C,MATCH('Banco de Dados'!$B2000,BD_Gestão!$B:$B,0)),"erro"))</f>
        <v/>
      </c>
      <c r="L2000" s="158" t="str">
        <f>IF($A2000=0,"",IFERROR(INDEX(BD_Gestão!H:H,MATCH('Banco de Dados'!$B2000,BD_Gestão!$B:$B,0)),"erro"))</f>
        <v/>
      </c>
      <c r="M2000" s="161" t="str">
        <f>IF($A2000=0,"",IFERROR(INDEX(BD_Gestão!F:F,MATCH('Banco de Dados'!$B2000,BD_Gestão!$B:$B,0)),"erro"))</f>
        <v/>
      </c>
      <c r="N2000" s="161" t="str">
        <f>IF($A2000=0,"",IFERROR(INDEX(BD_Gestão!J:J,MATCH('Banco de Dados'!$B2000,BD_Gestão!$B:$B,0)),"erro"))</f>
        <v/>
      </c>
      <c r="O2000" s="164" t="str">
        <f>IF($A2000=0,"",IFERROR(INDEX(BD_Gestão!K:K,MATCH('Banco de Dados'!$B2000,BD_Gestão!$B:$B,0)),"erro"))</f>
        <v/>
      </c>
      <c r="P2000" s="169" t="str">
        <f t="shared" si="126"/>
        <v/>
      </c>
      <c r="Q2000" s="170" t="str">
        <f t="shared" si="127"/>
        <v/>
      </c>
      <c r="R2000" s="163" t="e">
        <f t="shared" si="124"/>
        <v>#VALUE!</v>
      </c>
      <c r="S2000" s="163" t="e">
        <f t="shared" si="125"/>
        <v>#VALUE!</v>
      </c>
      <c r="T2000" s="163" t="e">
        <f>INDEX(Controle!O:O,MATCH('Banco de Dados'!A2000,Controle!M:M,0))*E2000/100</f>
        <v>#N/A</v>
      </c>
    </row>
    <row r="2001" spans="1:20" hidden="1" x14ac:dyDescent="0.2">
      <c r="A2001" s="158">
        <f>BD_TS!A2000</f>
        <v>0</v>
      </c>
      <c r="B2001" s="158" t="str">
        <f>SUBSTITUTE(SUBSTITUTE(BD_TS!D2000," ",""),"-","/")</f>
        <v/>
      </c>
      <c r="C2001" s="158">
        <f>BD_TS!E2000</f>
        <v>0</v>
      </c>
      <c r="D2001" s="159">
        <f>BD_TS!F2000</f>
        <v>0</v>
      </c>
      <c r="E2001" s="160">
        <f>BD_TS!B2000</f>
        <v>0</v>
      </c>
      <c r="F2001" s="161">
        <f>BD_TS!C2000</f>
        <v>0</v>
      </c>
      <c r="G2001" s="187">
        <f>BD_TS!H2000</f>
        <v>0</v>
      </c>
      <c r="H2001" s="158" t="str">
        <f>IF($A2001=0,"",IFERROR(INDEX(BD_Gestão!A:A,MATCH('Banco de Dados'!$B2001,BD_Gestão!$B:$B,0)),"erro"))</f>
        <v/>
      </c>
      <c r="I2001" s="162" t="str">
        <f>IF($A2001=0,"",IFERROR(INDEX(BD_Gestão!E:E,MATCH('Banco de Dados'!$B2001,BD_Gestão!$B:$B,0)),"erro"))</f>
        <v/>
      </c>
      <c r="J2001" s="186" t="str">
        <f>IF($A2001=0,"",IFERROR(INDEX(BD_Gestão!B:B,MATCH('Banco de Dados'!$B2001,BD_Gestão!$B:$B,0)),"erro"))</f>
        <v/>
      </c>
      <c r="K2001" s="158" t="str">
        <f>IF($A2001=0,"",IFERROR(INDEX(BD_Gestão!C:C,MATCH('Banco de Dados'!$B2001,BD_Gestão!$B:$B,0)),"erro"))</f>
        <v/>
      </c>
      <c r="L2001" s="158" t="str">
        <f>IF($A2001=0,"",IFERROR(INDEX(BD_Gestão!H:H,MATCH('Banco de Dados'!$B2001,BD_Gestão!$B:$B,0)),"erro"))</f>
        <v/>
      </c>
      <c r="M2001" s="161" t="str">
        <f>IF($A2001=0,"",IFERROR(INDEX(BD_Gestão!F:F,MATCH('Banco de Dados'!$B2001,BD_Gestão!$B:$B,0)),"erro"))</f>
        <v/>
      </c>
      <c r="N2001" s="161" t="str">
        <f>IF($A2001=0,"",IFERROR(INDEX(BD_Gestão!J:J,MATCH('Banco de Dados'!$B2001,BD_Gestão!$B:$B,0)),"erro"))</f>
        <v/>
      </c>
      <c r="O2001" s="164" t="str">
        <f>IF($A2001=0,"",IFERROR(INDEX(BD_Gestão!K:K,MATCH('Banco de Dados'!$B2001,BD_Gestão!$B:$B,0)),"erro"))</f>
        <v/>
      </c>
      <c r="P2001" s="169" t="str">
        <f t="shared" si="126"/>
        <v/>
      </c>
      <c r="Q2001" s="170" t="str">
        <f t="shared" si="127"/>
        <v/>
      </c>
      <c r="R2001" s="163" t="e">
        <f t="shared" si="124"/>
        <v>#VALUE!</v>
      </c>
      <c r="S2001" s="163" t="e">
        <f t="shared" si="125"/>
        <v>#VALUE!</v>
      </c>
      <c r="T2001" s="163" t="e">
        <f>INDEX(Controle!O:O,MATCH('Banco de Dados'!A2001,Controle!M:M,0))*E2001/100</f>
        <v>#N/A</v>
      </c>
    </row>
    <row r="2002" spans="1:20" hidden="1" x14ac:dyDescent="0.2">
      <c r="A2002" s="158">
        <f>BD_TS!A2001</f>
        <v>0</v>
      </c>
      <c r="B2002" s="158" t="str">
        <f>SUBSTITUTE(SUBSTITUTE(BD_TS!D2001," ",""),"-","/")</f>
        <v/>
      </c>
      <c r="C2002" s="158">
        <f>BD_TS!E2001</f>
        <v>0</v>
      </c>
      <c r="D2002" s="159">
        <f>BD_TS!F2001</f>
        <v>0</v>
      </c>
      <c r="E2002" s="160">
        <f>BD_TS!B2001</f>
        <v>0</v>
      </c>
      <c r="F2002" s="161">
        <f>BD_TS!C2001</f>
        <v>0</v>
      </c>
      <c r="G2002" s="187">
        <f>BD_TS!H2001</f>
        <v>0</v>
      </c>
      <c r="H2002" s="158" t="str">
        <f>IF($A2002=0,"",IFERROR(INDEX(BD_Gestão!A:A,MATCH('Banco de Dados'!$B2002,BD_Gestão!$B:$B,0)),"erro"))</f>
        <v/>
      </c>
      <c r="I2002" s="162" t="str">
        <f>IF($A2002=0,"",IFERROR(INDEX(BD_Gestão!E:E,MATCH('Banco de Dados'!$B2002,BD_Gestão!$B:$B,0)),"erro"))</f>
        <v/>
      </c>
      <c r="J2002" s="186" t="str">
        <f>IF($A2002=0,"",IFERROR(INDEX(BD_Gestão!B:B,MATCH('Banco de Dados'!$B2002,BD_Gestão!$B:$B,0)),"erro"))</f>
        <v/>
      </c>
      <c r="K2002" s="158" t="str">
        <f>IF($A2002=0,"",IFERROR(INDEX(BD_Gestão!C:C,MATCH('Banco de Dados'!$B2002,BD_Gestão!$B:$B,0)),"erro"))</f>
        <v/>
      </c>
      <c r="L2002" s="158" t="str">
        <f>IF($A2002=0,"",IFERROR(INDEX(BD_Gestão!H:H,MATCH('Banco de Dados'!$B2002,BD_Gestão!$B:$B,0)),"erro"))</f>
        <v/>
      </c>
      <c r="M2002" s="161" t="str">
        <f>IF($A2002=0,"",IFERROR(INDEX(BD_Gestão!F:F,MATCH('Banco de Dados'!$B2002,BD_Gestão!$B:$B,0)),"erro"))</f>
        <v/>
      </c>
      <c r="N2002" s="161" t="str">
        <f>IF($A2002=0,"",IFERROR(INDEX(BD_Gestão!J:J,MATCH('Banco de Dados'!$B2002,BD_Gestão!$B:$B,0)),"erro"))</f>
        <v/>
      </c>
      <c r="O2002" s="164" t="str">
        <f>IF($A2002=0,"",IFERROR(INDEX(BD_Gestão!K:K,MATCH('Banco de Dados'!$B2002,BD_Gestão!$B:$B,0)),"erro"))</f>
        <v/>
      </c>
      <c r="P2002" s="169" t="str">
        <f t="shared" si="126"/>
        <v/>
      </c>
      <c r="Q2002" s="170" t="str">
        <f t="shared" si="127"/>
        <v/>
      </c>
      <c r="R2002" s="163" t="e">
        <f t="shared" si="124"/>
        <v>#VALUE!</v>
      </c>
      <c r="S2002" s="163" t="e">
        <f t="shared" si="125"/>
        <v>#VALUE!</v>
      </c>
      <c r="T2002" s="163" t="e">
        <f>INDEX(Controle!O:O,MATCH('Banco de Dados'!A2002,Controle!M:M,0))*E2002/100</f>
        <v>#N/A</v>
      </c>
    </row>
    <row r="2003" spans="1:20" hidden="1" x14ac:dyDescent="0.2">
      <c r="A2003" s="158">
        <f>BD_TS!A2002</f>
        <v>0</v>
      </c>
      <c r="B2003" s="158" t="str">
        <f>SUBSTITUTE(SUBSTITUTE(BD_TS!D2002," ",""),"-","/")</f>
        <v/>
      </c>
      <c r="C2003" s="158">
        <f>BD_TS!E2002</f>
        <v>0</v>
      </c>
      <c r="D2003" s="159">
        <f>BD_TS!F2002</f>
        <v>0</v>
      </c>
      <c r="E2003" s="160">
        <f>BD_TS!B2002</f>
        <v>0</v>
      </c>
      <c r="F2003" s="161">
        <f>BD_TS!C2002</f>
        <v>0</v>
      </c>
      <c r="G2003" s="187">
        <f>BD_TS!H2002</f>
        <v>0</v>
      </c>
      <c r="H2003" s="158" t="str">
        <f>IF($A2003=0,"",IFERROR(INDEX(BD_Gestão!A:A,MATCH('Banco de Dados'!$B2003,BD_Gestão!$B:$B,0)),"erro"))</f>
        <v/>
      </c>
      <c r="I2003" s="162" t="str">
        <f>IF($A2003=0,"",IFERROR(INDEX(BD_Gestão!E:E,MATCH('Banco de Dados'!$B2003,BD_Gestão!$B:$B,0)),"erro"))</f>
        <v/>
      </c>
      <c r="J2003" s="186" t="str">
        <f>IF($A2003=0,"",IFERROR(INDEX(BD_Gestão!B:B,MATCH('Banco de Dados'!$B2003,BD_Gestão!$B:$B,0)),"erro"))</f>
        <v/>
      </c>
      <c r="K2003" s="158" t="str">
        <f>IF($A2003=0,"",IFERROR(INDEX(BD_Gestão!C:C,MATCH('Banco de Dados'!$B2003,BD_Gestão!$B:$B,0)),"erro"))</f>
        <v/>
      </c>
      <c r="L2003" s="158" t="str">
        <f>IF($A2003=0,"",IFERROR(INDEX(BD_Gestão!H:H,MATCH('Banco de Dados'!$B2003,BD_Gestão!$B:$B,0)),"erro"))</f>
        <v/>
      </c>
      <c r="M2003" s="161" t="str">
        <f>IF($A2003=0,"",IFERROR(INDEX(BD_Gestão!F:F,MATCH('Banco de Dados'!$B2003,BD_Gestão!$B:$B,0)),"erro"))</f>
        <v/>
      </c>
      <c r="N2003" s="161" t="str">
        <f>IF($A2003=0,"",IFERROR(INDEX(BD_Gestão!J:J,MATCH('Banco de Dados'!$B2003,BD_Gestão!$B:$B,0)),"erro"))</f>
        <v/>
      </c>
      <c r="O2003" s="164" t="str">
        <f>IF($A2003=0,"",IFERROR(INDEX(BD_Gestão!K:K,MATCH('Banco de Dados'!$B2003,BD_Gestão!$B:$B,0)),"erro"))</f>
        <v/>
      </c>
      <c r="P2003" s="169" t="str">
        <f t="shared" si="126"/>
        <v/>
      </c>
      <c r="Q2003" s="170" t="str">
        <f t="shared" si="127"/>
        <v/>
      </c>
      <c r="R2003" s="163" t="e">
        <f t="shared" si="124"/>
        <v>#VALUE!</v>
      </c>
      <c r="S2003" s="163" t="e">
        <f t="shared" si="125"/>
        <v>#VALUE!</v>
      </c>
      <c r="T2003" s="163" t="e">
        <f>INDEX(Controle!O:O,MATCH('Banco de Dados'!A2003,Controle!M:M,0))*E2003/100</f>
        <v>#N/A</v>
      </c>
    </row>
    <row r="2004" spans="1:20" hidden="1" x14ac:dyDescent="0.2">
      <c r="A2004" s="158">
        <f>BD_TS!A2003</f>
        <v>0</v>
      </c>
      <c r="B2004" s="158" t="str">
        <f>SUBSTITUTE(SUBSTITUTE(BD_TS!D2003," ",""),"-","/")</f>
        <v/>
      </c>
      <c r="C2004" s="158">
        <f>BD_TS!E2003</f>
        <v>0</v>
      </c>
      <c r="D2004" s="159">
        <f>BD_TS!F2003</f>
        <v>0</v>
      </c>
      <c r="E2004" s="160">
        <f>BD_TS!B2003</f>
        <v>0</v>
      </c>
      <c r="F2004" s="161">
        <f>BD_TS!C2003</f>
        <v>0</v>
      </c>
      <c r="G2004" s="187">
        <f>BD_TS!H2003</f>
        <v>0</v>
      </c>
      <c r="H2004" s="158" t="str">
        <f>IF($A2004=0,"",IFERROR(INDEX(BD_Gestão!A:A,MATCH('Banco de Dados'!$B2004,BD_Gestão!$B:$B,0)),"erro"))</f>
        <v/>
      </c>
      <c r="I2004" s="162" t="str">
        <f>IF($A2004=0,"",IFERROR(INDEX(BD_Gestão!E:E,MATCH('Banco de Dados'!$B2004,BD_Gestão!$B:$B,0)),"erro"))</f>
        <v/>
      </c>
      <c r="J2004" s="186" t="str">
        <f>IF($A2004=0,"",IFERROR(INDEX(BD_Gestão!B:B,MATCH('Banco de Dados'!$B2004,BD_Gestão!$B:$B,0)),"erro"))</f>
        <v/>
      </c>
      <c r="K2004" s="158" t="str">
        <f>IF($A2004=0,"",IFERROR(INDEX(BD_Gestão!C:C,MATCH('Banco de Dados'!$B2004,BD_Gestão!$B:$B,0)),"erro"))</f>
        <v/>
      </c>
      <c r="L2004" s="158" t="str">
        <f>IF($A2004=0,"",IFERROR(INDEX(BD_Gestão!H:H,MATCH('Banco de Dados'!$B2004,BD_Gestão!$B:$B,0)),"erro"))</f>
        <v/>
      </c>
      <c r="M2004" s="161" t="str">
        <f>IF($A2004=0,"",IFERROR(INDEX(BD_Gestão!F:F,MATCH('Banco de Dados'!$B2004,BD_Gestão!$B:$B,0)),"erro"))</f>
        <v/>
      </c>
      <c r="N2004" s="161" t="str">
        <f>IF($A2004=0,"",IFERROR(INDEX(BD_Gestão!J:J,MATCH('Banco de Dados'!$B2004,BD_Gestão!$B:$B,0)),"erro"))</f>
        <v/>
      </c>
      <c r="O2004" s="164" t="str">
        <f>IF($A2004=0,"",IFERROR(INDEX(BD_Gestão!K:K,MATCH('Banco de Dados'!$B2004,BD_Gestão!$B:$B,0)),"erro"))</f>
        <v/>
      </c>
      <c r="P2004" s="169" t="str">
        <f t="shared" si="126"/>
        <v/>
      </c>
      <c r="Q2004" s="170" t="str">
        <f t="shared" si="127"/>
        <v/>
      </c>
      <c r="R2004" s="163" t="e">
        <f t="shared" si="124"/>
        <v>#VALUE!</v>
      </c>
      <c r="S2004" s="163" t="e">
        <f t="shared" si="125"/>
        <v>#VALUE!</v>
      </c>
      <c r="T2004" s="163" t="e">
        <f>INDEX(Controle!O:O,MATCH('Banco de Dados'!A2004,Controle!M:M,0))*E2004/100</f>
        <v>#N/A</v>
      </c>
    </row>
    <row r="2005" spans="1:20" hidden="1" x14ac:dyDescent="0.2">
      <c r="A2005" s="158">
        <f>BD_TS!A2004</f>
        <v>0</v>
      </c>
      <c r="B2005" s="158" t="str">
        <f>SUBSTITUTE(SUBSTITUTE(BD_TS!D2004," ",""),"-","/")</f>
        <v/>
      </c>
      <c r="C2005" s="158">
        <f>BD_TS!E2004</f>
        <v>0</v>
      </c>
      <c r="D2005" s="159">
        <f>BD_TS!F2004</f>
        <v>0</v>
      </c>
      <c r="E2005" s="160">
        <f>BD_TS!B2004</f>
        <v>0</v>
      </c>
      <c r="F2005" s="161">
        <f>BD_TS!C2004</f>
        <v>0</v>
      </c>
      <c r="G2005" s="187">
        <f>BD_TS!H2004</f>
        <v>0</v>
      </c>
      <c r="H2005" s="158" t="str">
        <f>IF($A2005=0,"",IFERROR(INDEX(BD_Gestão!A:A,MATCH('Banco de Dados'!$B2005,BD_Gestão!$B:$B,0)),"erro"))</f>
        <v/>
      </c>
      <c r="I2005" s="162" t="str">
        <f>IF($A2005=0,"",IFERROR(INDEX(BD_Gestão!E:E,MATCH('Banco de Dados'!$B2005,BD_Gestão!$B:$B,0)),"erro"))</f>
        <v/>
      </c>
      <c r="J2005" s="186" t="str">
        <f>IF($A2005=0,"",IFERROR(INDEX(BD_Gestão!B:B,MATCH('Banco de Dados'!$B2005,BD_Gestão!$B:$B,0)),"erro"))</f>
        <v/>
      </c>
      <c r="K2005" s="158" t="str">
        <f>IF($A2005=0,"",IFERROR(INDEX(BD_Gestão!C:C,MATCH('Banco de Dados'!$B2005,BD_Gestão!$B:$B,0)),"erro"))</f>
        <v/>
      </c>
      <c r="L2005" s="158" t="str">
        <f>IF($A2005=0,"",IFERROR(INDEX(BD_Gestão!H:H,MATCH('Banco de Dados'!$B2005,BD_Gestão!$B:$B,0)),"erro"))</f>
        <v/>
      </c>
      <c r="M2005" s="161" t="str">
        <f>IF($A2005=0,"",IFERROR(INDEX(BD_Gestão!F:F,MATCH('Banco de Dados'!$B2005,BD_Gestão!$B:$B,0)),"erro"))</f>
        <v/>
      </c>
      <c r="N2005" s="161" t="str">
        <f>IF($A2005=0,"",IFERROR(INDEX(BD_Gestão!J:J,MATCH('Banco de Dados'!$B2005,BD_Gestão!$B:$B,0)),"erro"))</f>
        <v/>
      </c>
      <c r="O2005" s="164" t="str">
        <f>IF($A2005=0,"",IFERROR(INDEX(BD_Gestão!K:K,MATCH('Banco de Dados'!$B2005,BD_Gestão!$B:$B,0)),"erro"))</f>
        <v/>
      </c>
      <c r="P2005" s="169" t="str">
        <f t="shared" si="126"/>
        <v/>
      </c>
      <c r="Q2005" s="170" t="str">
        <f t="shared" si="127"/>
        <v/>
      </c>
      <c r="R2005" s="163" t="e">
        <f t="shared" si="124"/>
        <v>#VALUE!</v>
      </c>
      <c r="S2005" s="163" t="e">
        <f t="shared" si="125"/>
        <v>#VALUE!</v>
      </c>
      <c r="T2005" s="163" t="e">
        <f>INDEX(Controle!O:O,MATCH('Banco de Dados'!A2005,Controle!M:M,0))*E2005/100</f>
        <v>#N/A</v>
      </c>
    </row>
    <row r="2006" spans="1:20" hidden="1" x14ac:dyDescent="0.2">
      <c r="A2006" s="158">
        <f>BD_TS!A2005</f>
        <v>0</v>
      </c>
      <c r="B2006" s="158" t="str">
        <f>SUBSTITUTE(SUBSTITUTE(BD_TS!D2005," ",""),"-","/")</f>
        <v/>
      </c>
      <c r="C2006" s="158">
        <f>BD_TS!E2005</f>
        <v>0</v>
      </c>
      <c r="D2006" s="159">
        <f>BD_TS!F2005</f>
        <v>0</v>
      </c>
      <c r="E2006" s="160">
        <f>BD_TS!B2005</f>
        <v>0</v>
      </c>
      <c r="F2006" s="161">
        <f>BD_TS!C2005</f>
        <v>0</v>
      </c>
      <c r="G2006" s="187">
        <f>BD_TS!H2005</f>
        <v>0</v>
      </c>
      <c r="H2006" s="158" t="str">
        <f>IF($A2006=0,"",IFERROR(INDEX(BD_Gestão!A:A,MATCH('Banco de Dados'!$B2006,BD_Gestão!$B:$B,0)),"erro"))</f>
        <v/>
      </c>
      <c r="I2006" s="162" t="str">
        <f>IF($A2006=0,"",IFERROR(INDEX(BD_Gestão!E:E,MATCH('Banco de Dados'!$B2006,BD_Gestão!$B:$B,0)),"erro"))</f>
        <v/>
      </c>
      <c r="J2006" s="186" t="str">
        <f>IF($A2006=0,"",IFERROR(INDEX(BD_Gestão!B:B,MATCH('Banco de Dados'!$B2006,BD_Gestão!$B:$B,0)),"erro"))</f>
        <v/>
      </c>
      <c r="K2006" s="158" t="str">
        <f>IF($A2006=0,"",IFERROR(INDEX(BD_Gestão!C:C,MATCH('Banco de Dados'!$B2006,BD_Gestão!$B:$B,0)),"erro"))</f>
        <v/>
      </c>
      <c r="L2006" s="158" t="str">
        <f>IF($A2006=0,"",IFERROR(INDEX(BD_Gestão!H:H,MATCH('Banco de Dados'!$B2006,BD_Gestão!$B:$B,0)),"erro"))</f>
        <v/>
      </c>
      <c r="M2006" s="161" t="str">
        <f>IF($A2006=0,"",IFERROR(INDEX(BD_Gestão!F:F,MATCH('Banco de Dados'!$B2006,BD_Gestão!$B:$B,0)),"erro"))</f>
        <v/>
      </c>
      <c r="N2006" s="161" t="str">
        <f>IF($A2006=0,"",IFERROR(INDEX(BD_Gestão!J:J,MATCH('Banco de Dados'!$B2006,BD_Gestão!$B:$B,0)),"erro"))</f>
        <v/>
      </c>
      <c r="O2006" s="164" t="str">
        <f>IF($A2006=0,"",IFERROR(INDEX(BD_Gestão!K:K,MATCH('Banco de Dados'!$B2006,BD_Gestão!$B:$B,0)),"erro"))</f>
        <v/>
      </c>
      <c r="P2006" s="169" t="str">
        <f t="shared" si="126"/>
        <v/>
      </c>
      <c r="Q2006" s="170" t="str">
        <f t="shared" si="127"/>
        <v/>
      </c>
      <c r="R2006" s="163" t="e">
        <f t="shared" si="124"/>
        <v>#VALUE!</v>
      </c>
      <c r="S2006" s="163" t="e">
        <f t="shared" si="125"/>
        <v>#VALUE!</v>
      </c>
      <c r="T2006" s="163" t="e">
        <f>INDEX(Controle!O:O,MATCH('Banco de Dados'!A2006,Controle!M:M,0))*E2006/100</f>
        <v>#N/A</v>
      </c>
    </row>
    <row r="2007" spans="1:20" hidden="1" x14ac:dyDescent="0.2">
      <c r="A2007" s="158">
        <f>BD_TS!A2006</f>
        <v>0</v>
      </c>
      <c r="B2007" s="158" t="str">
        <f>SUBSTITUTE(SUBSTITUTE(BD_TS!D2006," ",""),"-","/")</f>
        <v/>
      </c>
      <c r="C2007" s="158">
        <f>BD_TS!E2006</f>
        <v>0</v>
      </c>
      <c r="D2007" s="159">
        <f>BD_TS!F2006</f>
        <v>0</v>
      </c>
      <c r="E2007" s="160">
        <f>BD_TS!B2006</f>
        <v>0</v>
      </c>
      <c r="F2007" s="161">
        <f>BD_TS!C2006</f>
        <v>0</v>
      </c>
      <c r="G2007" s="187">
        <f>BD_TS!H2006</f>
        <v>0</v>
      </c>
      <c r="H2007" s="158" t="str">
        <f>IF($A2007=0,"",IFERROR(INDEX(BD_Gestão!A:A,MATCH('Banco de Dados'!$B2007,BD_Gestão!$B:$B,0)),"erro"))</f>
        <v/>
      </c>
      <c r="I2007" s="162" t="str">
        <f>IF($A2007=0,"",IFERROR(INDEX(BD_Gestão!E:E,MATCH('Banco de Dados'!$B2007,BD_Gestão!$B:$B,0)),"erro"))</f>
        <v/>
      </c>
      <c r="J2007" s="186" t="str">
        <f>IF($A2007=0,"",IFERROR(INDEX(BD_Gestão!B:B,MATCH('Banco de Dados'!$B2007,BD_Gestão!$B:$B,0)),"erro"))</f>
        <v/>
      </c>
      <c r="K2007" s="158" t="str">
        <f>IF($A2007=0,"",IFERROR(INDEX(BD_Gestão!C:C,MATCH('Banco de Dados'!$B2007,BD_Gestão!$B:$B,0)),"erro"))</f>
        <v/>
      </c>
      <c r="L2007" s="158" t="str">
        <f>IF($A2007=0,"",IFERROR(INDEX(BD_Gestão!H:H,MATCH('Banco de Dados'!$B2007,BD_Gestão!$B:$B,0)),"erro"))</f>
        <v/>
      </c>
      <c r="M2007" s="161" t="str">
        <f>IF($A2007=0,"",IFERROR(INDEX(BD_Gestão!F:F,MATCH('Banco de Dados'!$B2007,BD_Gestão!$B:$B,0)),"erro"))</f>
        <v/>
      </c>
      <c r="N2007" s="161" t="str">
        <f>IF($A2007=0,"",IFERROR(INDEX(BD_Gestão!J:J,MATCH('Banco de Dados'!$B2007,BD_Gestão!$B:$B,0)),"erro"))</f>
        <v/>
      </c>
      <c r="O2007" s="164" t="str">
        <f>IF($A2007=0,"",IFERROR(INDEX(BD_Gestão!K:K,MATCH('Banco de Dados'!$B2007,BD_Gestão!$B:$B,0)),"erro"))</f>
        <v/>
      </c>
      <c r="P2007" s="169" t="str">
        <f t="shared" si="126"/>
        <v/>
      </c>
      <c r="Q2007" s="170" t="str">
        <f t="shared" si="127"/>
        <v/>
      </c>
      <c r="R2007" s="163" t="e">
        <f t="shared" si="124"/>
        <v>#VALUE!</v>
      </c>
      <c r="S2007" s="163" t="e">
        <f t="shared" si="125"/>
        <v>#VALUE!</v>
      </c>
      <c r="T2007" s="163" t="e">
        <f>INDEX(Controle!O:O,MATCH('Banco de Dados'!A2007,Controle!M:M,0))*E2007/100</f>
        <v>#N/A</v>
      </c>
    </row>
    <row r="2008" spans="1:20" hidden="1" x14ac:dyDescent="0.2">
      <c r="A2008" s="158">
        <f>BD_TS!A2007</f>
        <v>0</v>
      </c>
      <c r="B2008" s="158" t="str">
        <f>SUBSTITUTE(SUBSTITUTE(BD_TS!D2007," ",""),"-","/")</f>
        <v/>
      </c>
      <c r="C2008" s="158">
        <f>BD_TS!E2007</f>
        <v>0</v>
      </c>
      <c r="D2008" s="159">
        <f>BD_TS!F2007</f>
        <v>0</v>
      </c>
      <c r="E2008" s="160">
        <f>BD_TS!B2007</f>
        <v>0</v>
      </c>
      <c r="F2008" s="161">
        <f>BD_TS!C2007</f>
        <v>0</v>
      </c>
      <c r="G2008" s="187">
        <f>BD_TS!H2007</f>
        <v>0</v>
      </c>
      <c r="H2008" s="158" t="str">
        <f>IF($A2008=0,"",IFERROR(INDEX(BD_Gestão!A:A,MATCH('Banco de Dados'!$B2008,BD_Gestão!$B:$B,0)),"erro"))</f>
        <v/>
      </c>
      <c r="I2008" s="162" t="str">
        <f>IF($A2008=0,"",IFERROR(INDEX(BD_Gestão!E:E,MATCH('Banco de Dados'!$B2008,BD_Gestão!$B:$B,0)),"erro"))</f>
        <v/>
      </c>
      <c r="J2008" s="186" t="str">
        <f>IF($A2008=0,"",IFERROR(INDEX(BD_Gestão!B:B,MATCH('Banco de Dados'!$B2008,BD_Gestão!$B:$B,0)),"erro"))</f>
        <v/>
      </c>
      <c r="K2008" s="158" t="str">
        <f>IF($A2008=0,"",IFERROR(INDEX(BD_Gestão!C:C,MATCH('Banco de Dados'!$B2008,BD_Gestão!$B:$B,0)),"erro"))</f>
        <v/>
      </c>
      <c r="L2008" s="158" t="str">
        <f>IF($A2008=0,"",IFERROR(INDEX(BD_Gestão!H:H,MATCH('Banco de Dados'!$B2008,BD_Gestão!$B:$B,0)),"erro"))</f>
        <v/>
      </c>
      <c r="M2008" s="161" t="str">
        <f>IF($A2008=0,"",IFERROR(INDEX(BD_Gestão!F:F,MATCH('Banco de Dados'!$B2008,BD_Gestão!$B:$B,0)),"erro"))</f>
        <v/>
      </c>
      <c r="N2008" s="161" t="str">
        <f>IF($A2008=0,"",IFERROR(INDEX(BD_Gestão!J:J,MATCH('Banco de Dados'!$B2008,BD_Gestão!$B:$B,0)),"erro"))</f>
        <v/>
      </c>
      <c r="O2008" s="164" t="str">
        <f>IF($A2008=0,"",IFERROR(INDEX(BD_Gestão!K:K,MATCH('Banco de Dados'!$B2008,BD_Gestão!$B:$B,0)),"erro"))</f>
        <v/>
      </c>
      <c r="P2008" s="169" t="str">
        <f t="shared" si="126"/>
        <v/>
      </c>
      <c r="Q2008" s="170" t="str">
        <f t="shared" si="127"/>
        <v/>
      </c>
      <c r="R2008" s="163" t="e">
        <f t="shared" si="124"/>
        <v>#VALUE!</v>
      </c>
      <c r="S2008" s="163" t="e">
        <f t="shared" si="125"/>
        <v>#VALUE!</v>
      </c>
      <c r="T2008" s="163" t="e">
        <f>INDEX(Controle!O:O,MATCH('Banco de Dados'!A2008,Controle!M:M,0))*E2008/100</f>
        <v>#N/A</v>
      </c>
    </row>
    <row r="2009" spans="1:20" hidden="1" x14ac:dyDescent="0.2">
      <c r="A2009" s="158">
        <f>BD_TS!A2008</f>
        <v>0</v>
      </c>
      <c r="B2009" s="158" t="str">
        <f>SUBSTITUTE(SUBSTITUTE(BD_TS!D2008," ",""),"-","/")</f>
        <v/>
      </c>
      <c r="C2009" s="158">
        <f>BD_TS!E2008</f>
        <v>0</v>
      </c>
      <c r="D2009" s="159">
        <f>BD_TS!F2008</f>
        <v>0</v>
      </c>
      <c r="E2009" s="160">
        <f>BD_TS!B2008</f>
        <v>0</v>
      </c>
      <c r="F2009" s="161">
        <f>BD_TS!C2008</f>
        <v>0</v>
      </c>
      <c r="G2009" s="187">
        <f>BD_TS!H2008</f>
        <v>0</v>
      </c>
      <c r="H2009" s="158" t="str">
        <f>IF($A2009=0,"",IFERROR(INDEX(BD_Gestão!A:A,MATCH('Banco de Dados'!$B2009,BD_Gestão!$B:$B,0)),"erro"))</f>
        <v/>
      </c>
      <c r="I2009" s="162" t="str">
        <f>IF($A2009=0,"",IFERROR(INDEX(BD_Gestão!E:E,MATCH('Banco de Dados'!$B2009,BD_Gestão!$B:$B,0)),"erro"))</f>
        <v/>
      </c>
      <c r="J2009" s="186" t="str">
        <f>IF($A2009=0,"",IFERROR(INDEX(BD_Gestão!B:B,MATCH('Banco de Dados'!$B2009,BD_Gestão!$B:$B,0)),"erro"))</f>
        <v/>
      </c>
      <c r="K2009" s="158" t="str">
        <f>IF($A2009=0,"",IFERROR(INDEX(BD_Gestão!C:C,MATCH('Banco de Dados'!$B2009,BD_Gestão!$B:$B,0)),"erro"))</f>
        <v/>
      </c>
      <c r="L2009" s="158" t="str">
        <f>IF($A2009=0,"",IFERROR(INDEX(BD_Gestão!H:H,MATCH('Banco de Dados'!$B2009,BD_Gestão!$B:$B,0)),"erro"))</f>
        <v/>
      </c>
      <c r="M2009" s="161" t="str">
        <f>IF($A2009=0,"",IFERROR(INDEX(BD_Gestão!F:F,MATCH('Banco de Dados'!$B2009,BD_Gestão!$B:$B,0)),"erro"))</f>
        <v/>
      </c>
      <c r="N2009" s="161" t="str">
        <f>IF($A2009=0,"",IFERROR(INDEX(BD_Gestão!J:J,MATCH('Banco de Dados'!$B2009,BD_Gestão!$B:$B,0)),"erro"))</f>
        <v/>
      </c>
      <c r="O2009" s="164" t="str">
        <f>IF($A2009=0,"",IFERROR(INDEX(BD_Gestão!K:K,MATCH('Banco de Dados'!$B2009,BD_Gestão!$B:$B,0)),"erro"))</f>
        <v/>
      </c>
      <c r="P2009" s="169" t="str">
        <f t="shared" si="126"/>
        <v/>
      </c>
      <c r="Q2009" s="170" t="str">
        <f t="shared" si="127"/>
        <v/>
      </c>
      <c r="R2009" s="163" t="e">
        <f t="shared" si="124"/>
        <v>#VALUE!</v>
      </c>
      <c r="S2009" s="163" t="e">
        <f t="shared" si="125"/>
        <v>#VALUE!</v>
      </c>
      <c r="T2009" s="163" t="e">
        <f>INDEX(Controle!O:O,MATCH('Banco de Dados'!A2009,Controle!M:M,0))*E2009/100</f>
        <v>#N/A</v>
      </c>
    </row>
    <row r="2010" spans="1:20" hidden="1" x14ac:dyDescent="0.2">
      <c r="A2010" s="158">
        <f>BD_TS!A2009</f>
        <v>0</v>
      </c>
      <c r="B2010" s="158" t="str">
        <f>SUBSTITUTE(SUBSTITUTE(BD_TS!D2009," ",""),"-","/")</f>
        <v/>
      </c>
      <c r="C2010" s="158">
        <f>BD_TS!E2009</f>
        <v>0</v>
      </c>
      <c r="D2010" s="159">
        <f>BD_TS!F2009</f>
        <v>0</v>
      </c>
      <c r="E2010" s="160">
        <f>BD_TS!B2009</f>
        <v>0</v>
      </c>
      <c r="F2010" s="161">
        <f>BD_TS!C2009</f>
        <v>0</v>
      </c>
      <c r="G2010" s="187">
        <f>BD_TS!H2009</f>
        <v>0</v>
      </c>
      <c r="H2010" s="158" t="str">
        <f>IF($A2010=0,"",IFERROR(INDEX(BD_Gestão!A:A,MATCH('Banco de Dados'!$B2010,BD_Gestão!$B:$B,0)),"erro"))</f>
        <v/>
      </c>
      <c r="I2010" s="162" t="str">
        <f>IF($A2010=0,"",IFERROR(INDEX(BD_Gestão!E:E,MATCH('Banco de Dados'!$B2010,BD_Gestão!$B:$B,0)),"erro"))</f>
        <v/>
      </c>
      <c r="J2010" s="186" t="str">
        <f>IF($A2010=0,"",IFERROR(INDEX(BD_Gestão!B:B,MATCH('Banco de Dados'!$B2010,BD_Gestão!$B:$B,0)),"erro"))</f>
        <v/>
      </c>
      <c r="K2010" s="158" t="str">
        <f>IF($A2010=0,"",IFERROR(INDEX(BD_Gestão!C:C,MATCH('Banco de Dados'!$B2010,BD_Gestão!$B:$B,0)),"erro"))</f>
        <v/>
      </c>
      <c r="L2010" s="158" t="str">
        <f>IF($A2010=0,"",IFERROR(INDEX(BD_Gestão!H:H,MATCH('Banco de Dados'!$B2010,BD_Gestão!$B:$B,0)),"erro"))</f>
        <v/>
      </c>
      <c r="M2010" s="161" t="str">
        <f>IF($A2010=0,"",IFERROR(INDEX(BD_Gestão!F:F,MATCH('Banco de Dados'!$B2010,BD_Gestão!$B:$B,0)),"erro"))</f>
        <v/>
      </c>
      <c r="N2010" s="161" t="str">
        <f>IF($A2010=0,"",IFERROR(INDEX(BD_Gestão!J:J,MATCH('Banco de Dados'!$B2010,BD_Gestão!$B:$B,0)),"erro"))</f>
        <v/>
      </c>
      <c r="O2010" s="164" t="str">
        <f>IF($A2010=0,"",IFERROR(INDEX(BD_Gestão!K:K,MATCH('Banco de Dados'!$B2010,BD_Gestão!$B:$B,0)),"erro"))</f>
        <v/>
      </c>
      <c r="P2010" s="169" t="str">
        <f t="shared" si="126"/>
        <v/>
      </c>
      <c r="Q2010" s="170" t="str">
        <f t="shared" si="127"/>
        <v/>
      </c>
      <c r="R2010" s="163" t="e">
        <f t="shared" si="124"/>
        <v>#VALUE!</v>
      </c>
      <c r="S2010" s="163" t="e">
        <f t="shared" si="125"/>
        <v>#VALUE!</v>
      </c>
      <c r="T2010" s="163" t="e">
        <f>INDEX(Controle!O:O,MATCH('Banco de Dados'!A2010,Controle!M:M,0))*E2010/100</f>
        <v>#N/A</v>
      </c>
    </row>
    <row r="2011" spans="1:20" hidden="1" x14ac:dyDescent="0.2">
      <c r="A2011" s="158">
        <f>BD_TS!A2010</f>
        <v>0</v>
      </c>
      <c r="B2011" s="158" t="str">
        <f>SUBSTITUTE(SUBSTITUTE(BD_TS!D2010," ",""),"-","/")</f>
        <v/>
      </c>
      <c r="C2011" s="158">
        <f>BD_TS!E2010</f>
        <v>0</v>
      </c>
      <c r="D2011" s="159">
        <f>BD_TS!F2010</f>
        <v>0</v>
      </c>
      <c r="E2011" s="160">
        <f>BD_TS!B2010</f>
        <v>0</v>
      </c>
      <c r="F2011" s="161">
        <f>BD_TS!C2010</f>
        <v>0</v>
      </c>
      <c r="G2011" s="187">
        <f>BD_TS!H2010</f>
        <v>0</v>
      </c>
      <c r="H2011" s="158" t="str">
        <f>IF($A2011=0,"",IFERROR(INDEX(BD_Gestão!A:A,MATCH('Banco de Dados'!$B2011,BD_Gestão!$B:$B,0)),"erro"))</f>
        <v/>
      </c>
      <c r="I2011" s="162" t="str">
        <f>IF($A2011=0,"",IFERROR(INDEX(BD_Gestão!E:E,MATCH('Banco de Dados'!$B2011,BD_Gestão!$B:$B,0)),"erro"))</f>
        <v/>
      </c>
      <c r="J2011" s="186" t="str">
        <f>IF($A2011=0,"",IFERROR(INDEX(BD_Gestão!B:B,MATCH('Banco de Dados'!$B2011,BD_Gestão!$B:$B,0)),"erro"))</f>
        <v/>
      </c>
      <c r="K2011" s="158" t="str">
        <f>IF($A2011=0,"",IFERROR(INDEX(BD_Gestão!C:C,MATCH('Banco de Dados'!$B2011,BD_Gestão!$B:$B,0)),"erro"))</f>
        <v/>
      </c>
      <c r="L2011" s="158" t="str">
        <f>IF($A2011=0,"",IFERROR(INDEX(BD_Gestão!H:H,MATCH('Banco de Dados'!$B2011,BD_Gestão!$B:$B,0)),"erro"))</f>
        <v/>
      </c>
      <c r="M2011" s="161" t="str">
        <f>IF($A2011=0,"",IFERROR(INDEX(BD_Gestão!F:F,MATCH('Banco de Dados'!$B2011,BD_Gestão!$B:$B,0)),"erro"))</f>
        <v/>
      </c>
      <c r="N2011" s="161" t="str">
        <f>IF($A2011=0,"",IFERROR(INDEX(BD_Gestão!J:J,MATCH('Banco de Dados'!$B2011,BD_Gestão!$B:$B,0)),"erro"))</f>
        <v/>
      </c>
      <c r="O2011" s="164" t="str">
        <f>IF($A2011=0,"",IFERROR(INDEX(BD_Gestão!K:K,MATCH('Banco de Dados'!$B2011,BD_Gestão!$B:$B,0)),"erro"))</f>
        <v/>
      </c>
      <c r="P2011" s="169" t="str">
        <f t="shared" si="126"/>
        <v/>
      </c>
      <c r="Q2011" s="170" t="str">
        <f t="shared" si="127"/>
        <v/>
      </c>
      <c r="R2011" s="163" t="e">
        <f t="shared" si="124"/>
        <v>#VALUE!</v>
      </c>
      <c r="S2011" s="163" t="e">
        <f t="shared" si="125"/>
        <v>#VALUE!</v>
      </c>
      <c r="T2011" s="163" t="e">
        <f>INDEX(Controle!O:O,MATCH('Banco de Dados'!A2011,Controle!M:M,0))*E2011/100</f>
        <v>#N/A</v>
      </c>
    </row>
    <row r="2012" spans="1:20" hidden="1" x14ac:dyDescent="0.2">
      <c r="A2012" s="158">
        <f>BD_TS!A2011</f>
        <v>0</v>
      </c>
      <c r="B2012" s="158" t="str">
        <f>SUBSTITUTE(SUBSTITUTE(BD_TS!D2011," ",""),"-","/")</f>
        <v/>
      </c>
      <c r="C2012" s="158">
        <f>BD_TS!E2011</f>
        <v>0</v>
      </c>
      <c r="D2012" s="159">
        <f>BD_TS!F2011</f>
        <v>0</v>
      </c>
      <c r="E2012" s="160">
        <f>BD_TS!B2011</f>
        <v>0</v>
      </c>
      <c r="F2012" s="161">
        <f>BD_TS!C2011</f>
        <v>0</v>
      </c>
      <c r="G2012" s="187">
        <f>BD_TS!H2011</f>
        <v>0</v>
      </c>
      <c r="H2012" s="158" t="str">
        <f>IF($A2012=0,"",IFERROR(INDEX(BD_Gestão!A:A,MATCH('Banco de Dados'!$B2012,BD_Gestão!$B:$B,0)),"erro"))</f>
        <v/>
      </c>
      <c r="I2012" s="162" t="str">
        <f>IF($A2012=0,"",IFERROR(INDEX(BD_Gestão!E:E,MATCH('Banco de Dados'!$B2012,BD_Gestão!$B:$B,0)),"erro"))</f>
        <v/>
      </c>
      <c r="J2012" s="186" t="str">
        <f>IF($A2012=0,"",IFERROR(INDEX(BD_Gestão!B:B,MATCH('Banco de Dados'!$B2012,BD_Gestão!$B:$B,0)),"erro"))</f>
        <v/>
      </c>
      <c r="K2012" s="158" t="str">
        <f>IF($A2012=0,"",IFERROR(INDEX(BD_Gestão!C:C,MATCH('Banco de Dados'!$B2012,BD_Gestão!$B:$B,0)),"erro"))</f>
        <v/>
      </c>
      <c r="L2012" s="158" t="str">
        <f>IF($A2012=0,"",IFERROR(INDEX(BD_Gestão!H:H,MATCH('Banco de Dados'!$B2012,BD_Gestão!$B:$B,0)),"erro"))</f>
        <v/>
      </c>
      <c r="M2012" s="161" t="str">
        <f>IF($A2012=0,"",IFERROR(INDEX(BD_Gestão!F:F,MATCH('Banco de Dados'!$B2012,BD_Gestão!$B:$B,0)),"erro"))</f>
        <v/>
      </c>
      <c r="N2012" s="161" t="str">
        <f>IF($A2012=0,"",IFERROR(INDEX(BD_Gestão!J:J,MATCH('Banco de Dados'!$B2012,BD_Gestão!$B:$B,0)),"erro"))</f>
        <v/>
      </c>
      <c r="O2012" s="164" t="str">
        <f>IF($A2012=0,"",IFERROR(INDEX(BD_Gestão!K:K,MATCH('Banco de Dados'!$B2012,BD_Gestão!$B:$B,0)),"erro"))</f>
        <v/>
      </c>
      <c r="P2012" s="169" t="str">
        <f t="shared" si="126"/>
        <v/>
      </c>
      <c r="Q2012" s="170" t="str">
        <f t="shared" si="127"/>
        <v/>
      </c>
      <c r="R2012" s="163" t="e">
        <f t="shared" si="124"/>
        <v>#VALUE!</v>
      </c>
      <c r="S2012" s="163" t="e">
        <f t="shared" si="125"/>
        <v>#VALUE!</v>
      </c>
      <c r="T2012" s="163" t="e">
        <f>INDEX(Controle!O:O,MATCH('Banco de Dados'!A2012,Controle!M:M,0))*E2012/100</f>
        <v>#N/A</v>
      </c>
    </row>
    <row r="2013" spans="1:20" hidden="1" x14ac:dyDescent="0.2">
      <c r="A2013" s="158">
        <f>BD_TS!A2012</f>
        <v>0</v>
      </c>
      <c r="B2013" s="158" t="str">
        <f>SUBSTITUTE(SUBSTITUTE(BD_TS!D2012," ",""),"-","/")</f>
        <v/>
      </c>
      <c r="C2013" s="158">
        <f>BD_TS!E2012</f>
        <v>0</v>
      </c>
      <c r="D2013" s="159">
        <f>BD_TS!F2012</f>
        <v>0</v>
      </c>
      <c r="E2013" s="160">
        <f>BD_TS!B2012</f>
        <v>0</v>
      </c>
      <c r="F2013" s="161">
        <f>BD_TS!C2012</f>
        <v>0</v>
      </c>
      <c r="G2013" s="187">
        <f>BD_TS!H2012</f>
        <v>0</v>
      </c>
      <c r="H2013" s="158" t="str">
        <f>IF($A2013=0,"",IFERROR(INDEX(BD_Gestão!A:A,MATCH('Banco de Dados'!$B2013,BD_Gestão!$B:$B,0)),"erro"))</f>
        <v/>
      </c>
      <c r="I2013" s="162" t="str">
        <f>IF($A2013=0,"",IFERROR(INDEX(BD_Gestão!E:E,MATCH('Banco de Dados'!$B2013,BD_Gestão!$B:$B,0)),"erro"))</f>
        <v/>
      </c>
      <c r="J2013" s="186" t="str">
        <f>IF($A2013=0,"",IFERROR(INDEX(BD_Gestão!B:B,MATCH('Banco de Dados'!$B2013,BD_Gestão!$B:$B,0)),"erro"))</f>
        <v/>
      </c>
      <c r="K2013" s="158" t="str">
        <f>IF($A2013=0,"",IFERROR(INDEX(BD_Gestão!C:C,MATCH('Banco de Dados'!$B2013,BD_Gestão!$B:$B,0)),"erro"))</f>
        <v/>
      </c>
      <c r="L2013" s="158" t="str">
        <f>IF($A2013=0,"",IFERROR(INDEX(BD_Gestão!H:H,MATCH('Banco de Dados'!$B2013,BD_Gestão!$B:$B,0)),"erro"))</f>
        <v/>
      </c>
      <c r="M2013" s="161" t="str">
        <f>IF($A2013=0,"",IFERROR(INDEX(BD_Gestão!F:F,MATCH('Banco de Dados'!$B2013,BD_Gestão!$B:$B,0)),"erro"))</f>
        <v/>
      </c>
      <c r="N2013" s="161" t="str">
        <f>IF($A2013=0,"",IFERROR(INDEX(BD_Gestão!J:J,MATCH('Banco de Dados'!$B2013,BD_Gestão!$B:$B,0)),"erro"))</f>
        <v/>
      </c>
      <c r="O2013" s="164" t="str">
        <f>IF($A2013=0,"",IFERROR(INDEX(BD_Gestão!K:K,MATCH('Banco de Dados'!$B2013,BD_Gestão!$B:$B,0)),"erro"))</f>
        <v/>
      </c>
      <c r="P2013" s="169" t="str">
        <f t="shared" si="126"/>
        <v/>
      </c>
      <c r="Q2013" s="170" t="str">
        <f t="shared" si="127"/>
        <v/>
      </c>
      <c r="R2013" s="163" t="e">
        <f t="shared" si="124"/>
        <v>#VALUE!</v>
      </c>
      <c r="S2013" s="163" t="e">
        <f t="shared" si="125"/>
        <v>#VALUE!</v>
      </c>
      <c r="T2013" s="163" t="e">
        <f>INDEX(Controle!O:O,MATCH('Banco de Dados'!A2013,Controle!M:M,0))*E2013/100</f>
        <v>#N/A</v>
      </c>
    </row>
    <row r="2014" spans="1:20" hidden="1" x14ac:dyDescent="0.2">
      <c r="A2014" s="158">
        <f>BD_TS!A2013</f>
        <v>0</v>
      </c>
      <c r="B2014" s="158" t="str">
        <f>SUBSTITUTE(SUBSTITUTE(BD_TS!D2013," ",""),"-","/")</f>
        <v/>
      </c>
      <c r="C2014" s="158">
        <f>BD_TS!E2013</f>
        <v>0</v>
      </c>
      <c r="D2014" s="159">
        <f>BD_TS!F2013</f>
        <v>0</v>
      </c>
      <c r="E2014" s="160">
        <f>BD_TS!B2013</f>
        <v>0</v>
      </c>
      <c r="F2014" s="161">
        <f>BD_TS!C2013</f>
        <v>0</v>
      </c>
      <c r="G2014" s="187">
        <f>BD_TS!H2013</f>
        <v>0</v>
      </c>
      <c r="H2014" s="158" t="str">
        <f>IF($A2014=0,"",IFERROR(INDEX(BD_Gestão!A:A,MATCH('Banco de Dados'!$B2014,BD_Gestão!$B:$B,0)),"erro"))</f>
        <v/>
      </c>
      <c r="I2014" s="162" t="str">
        <f>IF($A2014=0,"",IFERROR(INDEX(BD_Gestão!E:E,MATCH('Banco de Dados'!$B2014,BD_Gestão!$B:$B,0)),"erro"))</f>
        <v/>
      </c>
      <c r="J2014" s="186" t="str">
        <f>IF($A2014=0,"",IFERROR(INDEX(BD_Gestão!B:B,MATCH('Banco de Dados'!$B2014,BD_Gestão!$B:$B,0)),"erro"))</f>
        <v/>
      </c>
      <c r="K2014" s="158" t="str">
        <f>IF($A2014=0,"",IFERROR(INDEX(BD_Gestão!C:C,MATCH('Banco de Dados'!$B2014,BD_Gestão!$B:$B,0)),"erro"))</f>
        <v/>
      </c>
      <c r="L2014" s="158" t="str">
        <f>IF($A2014=0,"",IFERROR(INDEX(BD_Gestão!H:H,MATCH('Banco de Dados'!$B2014,BD_Gestão!$B:$B,0)),"erro"))</f>
        <v/>
      </c>
      <c r="M2014" s="161" t="str">
        <f>IF($A2014=0,"",IFERROR(INDEX(BD_Gestão!F:F,MATCH('Banco de Dados'!$B2014,BD_Gestão!$B:$B,0)),"erro"))</f>
        <v/>
      </c>
      <c r="N2014" s="161" t="str">
        <f>IF($A2014=0,"",IFERROR(INDEX(BD_Gestão!J:J,MATCH('Banco de Dados'!$B2014,BD_Gestão!$B:$B,0)),"erro"))</f>
        <v/>
      </c>
      <c r="O2014" s="164" t="str">
        <f>IF($A2014=0,"",IFERROR(INDEX(BD_Gestão!K:K,MATCH('Banco de Dados'!$B2014,BD_Gestão!$B:$B,0)),"erro"))</f>
        <v/>
      </c>
      <c r="P2014" s="169" t="str">
        <f t="shared" si="126"/>
        <v/>
      </c>
      <c r="Q2014" s="170" t="str">
        <f t="shared" si="127"/>
        <v/>
      </c>
      <c r="R2014" s="163" t="e">
        <f t="shared" si="124"/>
        <v>#VALUE!</v>
      </c>
      <c r="S2014" s="163" t="e">
        <f t="shared" si="125"/>
        <v>#VALUE!</v>
      </c>
      <c r="T2014" s="163" t="e">
        <f>INDEX(Controle!O:O,MATCH('Banco de Dados'!A2014,Controle!M:M,0))*E2014/100</f>
        <v>#N/A</v>
      </c>
    </row>
    <row r="2015" spans="1:20" hidden="1" x14ac:dyDescent="0.2">
      <c r="A2015" s="158">
        <f>BD_TS!A2014</f>
        <v>0</v>
      </c>
      <c r="B2015" s="158" t="str">
        <f>SUBSTITUTE(SUBSTITUTE(BD_TS!D2014," ",""),"-","/")</f>
        <v/>
      </c>
      <c r="C2015" s="158">
        <f>BD_TS!E2014</f>
        <v>0</v>
      </c>
      <c r="D2015" s="159">
        <f>BD_TS!F2014</f>
        <v>0</v>
      </c>
      <c r="E2015" s="160">
        <f>BD_TS!B2014</f>
        <v>0</v>
      </c>
      <c r="F2015" s="161">
        <f>BD_TS!C2014</f>
        <v>0</v>
      </c>
      <c r="G2015" s="187">
        <f>BD_TS!H2014</f>
        <v>0</v>
      </c>
      <c r="H2015" s="158" t="str">
        <f>IF($A2015=0,"",IFERROR(INDEX(BD_Gestão!A:A,MATCH('Banco de Dados'!$B2015,BD_Gestão!$B:$B,0)),"erro"))</f>
        <v/>
      </c>
      <c r="I2015" s="162" t="str">
        <f>IF($A2015=0,"",IFERROR(INDEX(BD_Gestão!E:E,MATCH('Banco de Dados'!$B2015,BD_Gestão!$B:$B,0)),"erro"))</f>
        <v/>
      </c>
      <c r="J2015" s="186" t="str">
        <f>IF($A2015=0,"",IFERROR(INDEX(BD_Gestão!B:B,MATCH('Banco de Dados'!$B2015,BD_Gestão!$B:$B,0)),"erro"))</f>
        <v/>
      </c>
      <c r="K2015" s="158" t="str">
        <f>IF($A2015=0,"",IFERROR(INDEX(BD_Gestão!C:C,MATCH('Banco de Dados'!$B2015,BD_Gestão!$B:$B,0)),"erro"))</f>
        <v/>
      </c>
      <c r="L2015" s="158" t="str">
        <f>IF($A2015=0,"",IFERROR(INDEX(BD_Gestão!H:H,MATCH('Banco de Dados'!$B2015,BD_Gestão!$B:$B,0)),"erro"))</f>
        <v/>
      </c>
      <c r="M2015" s="161" t="str">
        <f>IF($A2015=0,"",IFERROR(INDEX(BD_Gestão!F:F,MATCH('Banco de Dados'!$B2015,BD_Gestão!$B:$B,0)),"erro"))</f>
        <v/>
      </c>
      <c r="N2015" s="161" t="str">
        <f>IF($A2015=0,"",IFERROR(INDEX(BD_Gestão!J:J,MATCH('Banco de Dados'!$B2015,BD_Gestão!$B:$B,0)),"erro"))</f>
        <v/>
      </c>
      <c r="O2015" s="164" t="str">
        <f>IF($A2015=0,"",IFERROR(INDEX(BD_Gestão!K:K,MATCH('Banco de Dados'!$B2015,BD_Gestão!$B:$B,0)),"erro"))</f>
        <v/>
      </c>
      <c r="P2015" s="169" t="str">
        <f t="shared" si="126"/>
        <v/>
      </c>
      <c r="Q2015" s="170" t="str">
        <f t="shared" si="127"/>
        <v/>
      </c>
      <c r="R2015" s="163" t="e">
        <f t="shared" si="124"/>
        <v>#VALUE!</v>
      </c>
      <c r="S2015" s="163" t="e">
        <f t="shared" si="125"/>
        <v>#VALUE!</v>
      </c>
      <c r="T2015" s="163" t="e">
        <f>INDEX(Controle!O:O,MATCH('Banco de Dados'!A2015,Controle!M:M,0))*E2015/100</f>
        <v>#N/A</v>
      </c>
    </row>
    <row r="2016" spans="1:20" hidden="1" x14ac:dyDescent="0.2">
      <c r="A2016" s="158">
        <f>BD_TS!A2015</f>
        <v>0</v>
      </c>
      <c r="B2016" s="158" t="str">
        <f>SUBSTITUTE(SUBSTITUTE(BD_TS!D2015," ",""),"-","/")</f>
        <v/>
      </c>
      <c r="C2016" s="158">
        <f>BD_TS!E2015</f>
        <v>0</v>
      </c>
      <c r="D2016" s="159">
        <f>BD_TS!F2015</f>
        <v>0</v>
      </c>
      <c r="E2016" s="160">
        <f>BD_TS!B2015</f>
        <v>0</v>
      </c>
      <c r="F2016" s="161">
        <f>BD_TS!C2015</f>
        <v>0</v>
      </c>
      <c r="G2016" s="187">
        <f>BD_TS!H2015</f>
        <v>0</v>
      </c>
      <c r="H2016" s="158" t="str">
        <f>IF($A2016=0,"",IFERROR(INDEX(BD_Gestão!A:A,MATCH('Banco de Dados'!$B2016,BD_Gestão!$B:$B,0)),"erro"))</f>
        <v/>
      </c>
      <c r="I2016" s="162" t="str">
        <f>IF($A2016=0,"",IFERROR(INDEX(BD_Gestão!E:E,MATCH('Banco de Dados'!$B2016,BD_Gestão!$B:$B,0)),"erro"))</f>
        <v/>
      </c>
      <c r="J2016" s="186" t="str">
        <f>IF($A2016=0,"",IFERROR(INDEX(BD_Gestão!B:B,MATCH('Banco de Dados'!$B2016,BD_Gestão!$B:$B,0)),"erro"))</f>
        <v/>
      </c>
      <c r="K2016" s="158" t="str">
        <f>IF($A2016=0,"",IFERROR(INDEX(BD_Gestão!C:C,MATCH('Banco de Dados'!$B2016,BD_Gestão!$B:$B,0)),"erro"))</f>
        <v/>
      </c>
      <c r="L2016" s="158" t="str">
        <f>IF($A2016=0,"",IFERROR(INDEX(BD_Gestão!H:H,MATCH('Banco de Dados'!$B2016,BD_Gestão!$B:$B,0)),"erro"))</f>
        <v/>
      </c>
      <c r="M2016" s="161" t="str">
        <f>IF($A2016=0,"",IFERROR(INDEX(BD_Gestão!F:F,MATCH('Banco de Dados'!$B2016,BD_Gestão!$B:$B,0)),"erro"))</f>
        <v/>
      </c>
      <c r="N2016" s="161" t="str">
        <f>IF($A2016=0,"",IFERROR(INDEX(BD_Gestão!J:J,MATCH('Banco de Dados'!$B2016,BD_Gestão!$B:$B,0)),"erro"))</f>
        <v/>
      </c>
      <c r="O2016" s="164" t="str">
        <f>IF($A2016=0,"",IFERROR(INDEX(BD_Gestão!K:K,MATCH('Banco de Dados'!$B2016,BD_Gestão!$B:$B,0)),"erro"))</f>
        <v/>
      </c>
      <c r="P2016" s="169" t="str">
        <f t="shared" si="126"/>
        <v/>
      </c>
      <c r="Q2016" s="170" t="str">
        <f t="shared" si="127"/>
        <v/>
      </c>
      <c r="R2016" s="163" t="e">
        <f t="shared" si="124"/>
        <v>#VALUE!</v>
      </c>
      <c r="S2016" s="163" t="e">
        <f t="shared" si="125"/>
        <v>#VALUE!</v>
      </c>
      <c r="T2016" s="163" t="e">
        <f>INDEX(Controle!O:O,MATCH('Banco de Dados'!A2016,Controle!M:M,0))*E2016/100</f>
        <v>#N/A</v>
      </c>
    </row>
    <row r="2017" spans="1:20" hidden="1" x14ac:dyDescent="0.2">
      <c r="A2017" s="158">
        <f>BD_TS!A2016</f>
        <v>0</v>
      </c>
      <c r="B2017" s="158" t="str">
        <f>SUBSTITUTE(SUBSTITUTE(BD_TS!D2016," ",""),"-","/")</f>
        <v/>
      </c>
      <c r="C2017" s="158">
        <f>BD_TS!E2016</f>
        <v>0</v>
      </c>
      <c r="D2017" s="159">
        <f>BD_TS!F2016</f>
        <v>0</v>
      </c>
      <c r="E2017" s="160">
        <f>BD_TS!B2016</f>
        <v>0</v>
      </c>
      <c r="F2017" s="161">
        <f>BD_TS!C2016</f>
        <v>0</v>
      </c>
      <c r="G2017" s="187">
        <f>BD_TS!H2016</f>
        <v>0</v>
      </c>
      <c r="H2017" s="158" t="str">
        <f>IF($A2017=0,"",IFERROR(INDEX(BD_Gestão!A:A,MATCH('Banco de Dados'!$B2017,BD_Gestão!$B:$B,0)),"erro"))</f>
        <v/>
      </c>
      <c r="I2017" s="162" t="str">
        <f>IF($A2017=0,"",IFERROR(INDEX(BD_Gestão!E:E,MATCH('Banco de Dados'!$B2017,BD_Gestão!$B:$B,0)),"erro"))</f>
        <v/>
      </c>
      <c r="J2017" s="186" t="str">
        <f>IF($A2017=0,"",IFERROR(INDEX(BD_Gestão!B:B,MATCH('Banco de Dados'!$B2017,BD_Gestão!$B:$B,0)),"erro"))</f>
        <v/>
      </c>
      <c r="K2017" s="158" t="str">
        <f>IF($A2017=0,"",IFERROR(INDEX(BD_Gestão!C:C,MATCH('Banco de Dados'!$B2017,BD_Gestão!$B:$B,0)),"erro"))</f>
        <v/>
      </c>
      <c r="L2017" s="158" t="str">
        <f>IF($A2017=0,"",IFERROR(INDEX(BD_Gestão!H:H,MATCH('Banco de Dados'!$B2017,BD_Gestão!$B:$B,0)),"erro"))</f>
        <v/>
      </c>
      <c r="M2017" s="161" t="str">
        <f>IF($A2017=0,"",IFERROR(INDEX(BD_Gestão!F:F,MATCH('Banco de Dados'!$B2017,BD_Gestão!$B:$B,0)),"erro"))</f>
        <v/>
      </c>
      <c r="N2017" s="161" t="str">
        <f>IF($A2017=0,"",IFERROR(INDEX(BD_Gestão!J:J,MATCH('Banco de Dados'!$B2017,BD_Gestão!$B:$B,0)),"erro"))</f>
        <v/>
      </c>
      <c r="O2017" s="164" t="str">
        <f>IF($A2017=0,"",IFERROR(INDEX(BD_Gestão!K:K,MATCH('Banco de Dados'!$B2017,BD_Gestão!$B:$B,0)),"erro"))</f>
        <v/>
      </c>
      <c r="P2017" s="169" t="str">
        <f t="shared" si="126"/>
        <v/>
      </c>
      <c r="Q2017" s="170" t="str">
        <f t="shared" si="127"/>
        <v/>
      </c>
      <c r="R2017" s="163" t="e">
        <f t="shared" si="124"/>
        <v>#VALUE!</v>
      </c>
      <c r="S2017" s="163" t="e">
        <f t="shared" si="125"/>
        <v>#VALUE!</v>
      </c>
      <c r="T2017" s="163" t="e">
        <f>INDEX(Controle!O:O,MATCH('Banco de Dados'!A2017,Controle!M:M,0))*E2017/100</f>
        <v>#N/A</v>
      </c>
    </row>
    <row r="2018" spans="1:20" hidden="1" x14ac:dyDescent="0.2">
      <c r="A2018" s="158">
        <f>BD_TS!A2017</f>
        <v>0</v>
      </c>
      <c r="B2018" s="158" t="str">
        <f>SUBSTITUTE(SUBSTITUTE(BD_TS!D2017," ",""),"-","/")</f>
        <v/>
      </c>
      <c r="C2018" s="158">
        <f>BD_TS!E2017</f>
        <v>0</v>
      </c>
      <c r="D2018" s="159">
        <f>BD_TS!F2017</f>
        <v>0</v>
      </c>
      <c r="E2018" s="160">
        <f>BD_TS!B2017</f>
        <v>0</v>
      </c>
      <c r="F2018" s="161">
        <f>BD_TS!C2017</f>
        <v>0</v>
      </c>
      <c r="G2018" s="187">
        <f>BD_TS!H2017</f>
        <v>0</v>
      </c>
      <c r="H2018" s="158" t="str">
        <f>IF($A2018=0,"",IFERROR(INDEX(BD_Gestão!A:A,MATCH('Banco de Dados'!$B2018,BD_Gestão!$B:$B,0)),"erro"))</f>
        <v/>
      </c>
      <c r="I2018" s="162" t="str">
        <f>IF($A2018=0,"",IFERROR(INDEX(BD_Gestão!E:E,MATCH('Banco de Dados'!$B2018,BD_Gestão!$B:$B,0)),"erro"))</f>
        <v/>
      </c>
      <c r="J2018" s="186" t="str">
        <f>IF($A2018=0,"",IFERROR(INDEX(BD_Gestão!B:B,MATCH('Banco de Dados'!$B2018,BD_Gestão!$B:$B,0)),"erro"))</f>
        <v/>
      </c>
      <c r="K2018" s="158" t="str">
        <f>IF($A2018=0,"",IFERROR(INDEX(BD_Gestão!C:C,MATCH('Banco de Dados'!$B2018,BD_Gestão!$B:$B,0)),"erro"))</f>
        <v/>
      </c>
      <c r="L2018" s="158" t="str">
        <f>IF($A2018=0,"",IFERROR(INDEX(BD_Gestão!H:H,MATCH('Banco de Dados'!$B2018,BD_Gestão!$B:$B,0)),"erro"))</f>
        <v/>
      </c>
      <c r="M2018" s="161" t="str">
        <f>IF($A2018=0,"",IFERROR(INDEX(BD_Gestão!F:F,MATCH('Banco de Dados'!$B2018,BD_Gestão!$B:$B,0)),"erro"))</f>
        <v/>
      </c>
      <c r="N2018" s="161" t="str">
        <f>IF($A2018=0,"",IFERROR(INDEX(BD_Gestão!J:J,MATCH('Banco de Dados'!$B2018,BD_Gestão!$B:$B,0)),"erro"))</f>
        <v/>
      </c>
      <c r="O2018" s="164" t="str">
        <f>IF($A2018=0,"",IFERROR(INDEX(BD_Gestão!K:K,MATCH('Banco de Dados'!$B2018,BD_Gestão!$B:$B,0)),"erro"))</f>
        <v/>
      </c>
      <c r="P2018" s="169" t="str">
        <f t="shared" si="126"/>
        <v/>
      </c>
      <c r="Q2018" s="170" t="str">
        <f t="shared" si="127"/>
        <v/>
      </c>
      <c r="R2018" s="163" t="e">
        <f t="shared" si="124"/>
        <v>#VALUE!</v>
      </c>
      <c r="S2018" s="163" t="e">
        <f t="shared" si="125"/>
        <v>#VALUE!</v>
      </c>
      <c r="T2018" s="163" t="e">
        <f>INDEX(Controle!O:O,MATCH('Banco de Dados'!A2018,Controle!M:M,0))*E2018/100</f>
        <v>#N/A</v>
      </c>
    </row>
    <row r="2019" spans="1:20" hidden="1" x14ac:dyDescent="0.2">
      <c r="A2019" s="158">
        <f>BD_TS!A2018</f>
        <v>0</v>
      </c>
      <c r="B2019" s="158" t="str">
        <f>SUBSTITUTE(SUBSTITUTE(BD_TS!D2018," ",""),"-","/")</f>
        <v/>
      </c>
      <c r="C2019" s="158">
        <f>BD_TS!E2018</f>
        <v>0</v>
      </c>
      <c r="D2019" s="159">
        <f>BD_TS!F2018</f>
        <v>0</v>
      </c>
      <c r="E2019" s="160">
        <f>BD_TS!B2018</f>
        <v>0</v>
      </c>
      <c r="F2019" s="161">
        <f>BD_TS!C2018</f>
        <v>0</v>
      </c>
      <c r="G2019" s="187">
        <f>BD_TS!H2018</f>
        <v>0</v>
      </c>
      <c r="H2019" s="158" t="str">
        <f>IF($A2019=0,"",IFERROR(INDEX(BD_Gestão!A:A,MATCH('Banco de Dados'!$B2019,BD_Gestão!$B:$B,0)),"erro"))</f>
        <v/>
      </c>
      <c r="I2019" s="162" t="str">
        <f>IF($A2019=0,"",IFERROR(INDEX(BD_Gestão!E:E,MATCH('Banco de Dados'!$B2019,BD_Gestão!$B:$B,0)),"erro"))</f>
        <v/>
      </c>
      <c r="J2019" s="186" t="str">
        <f>IF($A2019=0,"",IFERROR(INDEX(BD_Gestão!B:B,MATCH('Banco de Dados'!$B2019,BD_Gestão!$B:$B,0)),"erro"))</f>
        <v/>
      </c>
      <c r="K2019" s="158" t="str">
        <f>IF($A2019=0,"",IFERROR(INDEX(BD_Gestão!C:C,MATCH('Banco de Dados'!$B2019,BD_Gestão!$B:$B,0)),"erro"))</f>
        <v/>
      </c>
      <c r="L2019" s="158" t="str">
        <f>IF($A2019=0,"",IFERROR(INDEX(BD_Gestão!H:H,MATCH('Banco de Dados'!$B2019,BD_Gestão!$B:$B,0)),"erro"))</f>
        <v/>
      </c>
      <c r="M2019" s="161" t="str">
        <f>IF($A2019=0,"",IFERROR(INDEX(BD_Gestão!F:F,MATCH('Banco de Dados'!$B2019,BD_Gestão!$B:$B,0)),"erro"))</f>
        <v/>
      </c>
      <c r="N2019" s="161" t="str">
        <f>IF($A2019=0,"",IFERROR(INDEX(BD_Gestão!J:J,MATCH('Banco de Dados'!$B2019,BD_Gestão!$B:$B,0)),"erro"))</f>
        <v/>
      </c>
      <c r="O2019" s="164" t="str">
        <f>IF($A2019=0,"",IFERROR(INDEX(BD_Gestão!K:K,MATCH('Banco de Dados'!$B2019,BD_Gestão!$B:$B,0)),"erro"))</f>
        <v/>
      </c>
      <c r="P2019" s="169" t="str">
        <f t="shared" si="126"/>
        <v/>
      </c>
      <c r="Q2019" s="170" t="str">
        <f t="shared" si="127"/>
        <v/>
      </c>
      <c r="R2019" s="163" t="e">
        <f t="shared" si="124"/>
        <v>#VALUE!</v>
      </c>
      <c r="S2019" s="163" t="e">
        <f t="shared" si="125"/>
        <v>#VALUE!</v>
      </c>
      <c r="T2019" s="163" t="e">
        <f>INDEX(Controle!O:O,MATCH('Banco de Dados'!A2019,Controle!M:M,0))*E2019/100</f>
        <v>#N/A</v>
      </c>
    </row>
    <row r="2020" spans="1:20" hidden="1" x14ac:dyDescent="0.2">
      <c r="A2020" s="158">
        <f>BD_TS!A2019</f>
        <v>0</v>
      </c>
      <c r="B2020" s="158" t="str">
        <f>SUBSTITUTE(SUBSTITUTE(BD_TS!D2019," ",""),"-","/")</f>
        <v/>
      </c>
      <c r="C2020" s="158">
        <f>BD_TS!E2019</f>
        <v>0</v>
      </c>
      <c r="D2020" s="159">
        <f>BD_TS!F2019</f>
        <v>0</v>
      </c>
      <c r="E2020" s="160">
        <f>BD_TS!B2019</f>
        <v>0</v>
      </c>
      <c r="F2020" s="161">
        <f>BD_TS!C2019</f>
        <v>0</v>
      </c>
      <c r="G2020" s="187">
        <f>BD_TS!H2019</f>
        <v>0</v>
      </c>
      <c r="H2020" s="158" t="str">
        <f>IF($A2020=0,"",IFERROR(INDEX(BD_Gestão!A:A,MATCH('Banco de Dados'!$B2020,BD_Gestão!$B:$B,0)),"erro"))</f>
        <v/>
      </c>
      <c r="I2020" s="162" t="str">
        <f>IF($A2020=0,"",IFERROR(INDEX(BD_Gestão!E:E,MATCH('Banco de Dados'!$B2020,BD_Gestão!$B:$B,0)),"erro"))</f>
        <v/>
      </c>
      <c r="J2020" s="186" t="str">
        <f>IF($A2020=0,"",IFERROR(INDEX(BD_Gestão!B:B,MATCH('Banco de Dados'!$B2020,BD_Gestão!$B:$B,0)),"erro"))</f>
        <v/>
      </c>
      <c r="K2020" s="158" t="str">
        <f>IF($A2020=0,"",IFERROR(INDEX(BD_Gestão!C:C,MATCH('Banco de Dados'!$B2020,BD_Gestão!$B:$B,0)),"erro"))</f>
        <v/>
      </c>
      <c r="L2020" s="158" t="str">
        <f>IF($A2020=0,"",IFERROR(INDEX(BD_Gestão!H:H,MATCH('Banco de Dados'!$B2020,BD_Gestão!$B:$B,0)),"erro"))</f>
        <v/>
      </c>
      <c r="M2020" s="161" t="str">
        <f>IF($A2020=0,"",IFERROR(INDEX(BD_Gestão!F:F,MATCH('Banco de Dados'!$B2020,BD_Gestão!$B:$B,0)),"erro"))</f>
        <v/>
      </c>
      <c r="N2020" s="161" t="str">
        <f>IF($A2020=0,"",IFERROR(INDEX(BD_Gestão!J:J,MATCH('Banco de Dados'!$B2020,BD_Gestão!$B:$B,0)),"erro"))</f>
        <v/>
      </c>
      <c r="O2020" s="164" t="str">
        <f>IF($A2020=0,"",IFERROR(INDEX(BD_Gestão!K:K,MATCH('Banco de Dados'!$B2020,BD_Gestão!$B:$B,0)),"erro"))</f>
        <v/>
      </c>
      <c r="P2020" s="169" t="str">
        <f t="shared" si="126"/>
        <v/>
      </c>
      <c r="Q2020" s="170" t="str">
        <f t="shared" si="127"/>
        <v/>
      </c>
      <c r="R2020" s="163" t="e">
        <f t="shared" si="124"/>
        <v>#VALUE!</v>
      </c>
      <c r="S2020" s="163" t="e">
        <f t="shared" si="125"/>
        <v>#VALUE!</v>
      </c>
      <c r="T2020" s="163" t="e">
        <f>INDEX(Controle!O:O,MATCH('Banco de Dados'!A2020,Controle!M:M,0))*E2020/100</f>
        <v>#N/A</v>
      </c>
    </row>
    <row r="2021" spans="1:20" hidden="1" x14ac:dyDescent="0.2">
      <c r="A2021" s="158">
        <f>BD_TS!A2020</f>
        <v>0</v>
      </c>
      <c r="B2021" s="158" t="str">
        <f>SUBSTITUTE(SUBSTITUTE(BD_TS!D2020," ",""),"-","/")</f>
        <v/>
      </c>
      <c r="C2021" s="158">
        <f>BD_TS!E2020</f>
        <v>0</v>
      </c>
      <c r="D2021" s="159">
        <f>BD_TS!F2020</f>
        <v>0</v>
      </c>
      <c r="E2021" s="160">
        <f>BD_TS!B2020</f>
        <v>0</v>
      </c>
      <c r="F2021" s="161">
        <f>BD_TS!C2020</f>
        <v>0</v>
      </c>
      <c r="G2021" s="187">
        <f>BD_TS!H2020</f>
        <v>0</v>
      </c>
      <c r="H2021" s="158" t="str">
        <f>IF($A2021=0,"",IFERROR(INDEX(BD_Gestão!A:A,MATCH('Banco de Dados'!$B2021,BD_Gestão!$B:$B,0)),"erro"))</f>
        <v/>
      </c>
      <c r="I2021" s="162" t="str">
        <f>IF($A2021=0,"",IFERROR(INDEX(BD_Gestão!E:E,MATCH('Banco de Dados'!$B2021,BD_Gestão!$B:$B,0)),"erro"))</f>
        <v/>
      </c>
      <c r="J2021" s="186" t="str">
        <f>IF($A2021=0,"",IFERROR(INDEX(BD_Gestão!B:B,MATCH('Banco de Dados'!$B2021,BD_Gestão!$B:$B,0)),"erro"))</f>
        <v/>
      </c>
      <c r="K2021" s="158" t="str">
        <f>IF($A2021=0,"",IFERROR(INDEX(BD_Gestão!C:C,MATCH('Banco de Dados'!$B2021,BD_Gestão!$B:$B,0)),"erro"))</f>
        <v/>
      </c>
      <c r="L2021" s="158" t="str">
        <f>IF($A2021=0,"",IFERROR(INDEX(BD_Gestão!H:H,MATCH('Banco de Dados'!$B2021,BD_Gestão!$B:$B,0)),"erro"))</f>
        <v/>
      </c>
      <c r="M2021" s="161" t="str">
        <f>IF($A2021=0,"",IFERROR(INDEX(BD_Gestão!F:F,MATCH('Banco de Dados'!$B2021,BD_Gestão!$B:$B,0)),"erro"))</f>
        <v/>
      </c>
      <c r="N2021" s="161" t="str">
        <f>IF($A2021=0,"",IFERROR(INDEX(BD_Gestão!J:J,MATCH('Banco de Dados'!$B2021,BD_Gestão!$B:$B,0)),"erro"))</f>
        <v/>
      </c>
      <c r="O2021" s="164" t="str">
        <f>IF($A2021=0,"",IFERROR(INDEX(BD_Gestão!K:K,MATCH('Banco de Dados'!$B2021,BD_Gestão!$B:$B,0)),"erro"))</f>
        <v/>
      </c>
      <c r="P2021" s="169" t="str">
        <f t="shared" si="126"/>
        <v/>
      </c>
      <c r="Q2021" s="170" t="str">
        <f t="shared" si="127"/>
        <v/>
      </c>
      <c r="R2021" s="163" t="e">
        <f t="shared" si="124"/>
        <v>#VALUE!</v>
      </c>
      <c r="S2021" s="163" t="e">
        <f t="shared" si="125"/>
        <v>#VALUE!</v>
      </c>
      <c r="T2021" s="163" t="e">
        <f>INDEX(Controle!O:O,MATCH('Banco de Dados'!A2021,Controle!M:M,0))*E2021/100</f>
        <v>#N/A</v>
      </c>
    </row>
    <row r="2022" spans="1:20" hidden="1" x14ac:dyDescent="0.2">
      <c r="A2022" s="158">
        <f>BD_TS!A2021</f>
        <v>0</v>
      </c>
      <c r="B2022" s="158" t="str">
        <f>SUBSTITUTE(SUBSTITUTE(BD_TS!D2021," ",""),"-","/")</f>
        <v/>
      </c>
      <c r="C2022" s="158">
        <f>BD_TS!E2021</f>
        <v>0</v>
      </c>
      <c r="D2022" s="159">
        <f>BD_TS!F2021</f>
        <v>0</v>
      </c>
      <c r="E2022" s="160">
        <f>BD_TS!B2021</f>
        <v>0</v>
      </c>
      <c r="F2022" s="161">
        <f>BD_TS!C2021</f>
        <v>0</v>
      </c>
      <c r="G2022" s="187">
        <f>BD_TS!H2021</f>
        <v>0</v>
      </c>
      <c r="H2022" s="158" t="str">
        <f>IF($A2022=0,"",IFERROR(INDEX(BD_Gestão!A:A,MATCH('Banco de Dados'!$B2022,BD_Gestão!$B:$B,0)),"erro"))</f>
        <v/>
      </c>
      <c r="I2022" s="162" t="str">
        <f>IF($A2022=0,"",IFERROR(INDEX(BD_Gestão!E:E,MATCH('Banco de Dados'!$B2022,BD_Gestão!$B:$B,0)),"erro"))</f>
        <v/>
      </c>
      <c r="J2022" s="186" t="str">
        <f>IF($A2022=0,"",IFERROR(INDEX(BD_Gestão!B:B,MATCH('Banco de Dados'!$B2022,BD_Gestão!$B:$B,0)),"erro"))</f>
        <v/>
      </c>
      <c r="K2022" s="158" t="str">
        <f>IF($A2022=0,"",IFERROR(INDEX(BD_Gestão!C:C,MATCH('Banco de Dados'!$B2022,BD_Gestão!$B:$B,0)),"erro"))</f>
        <v/>
      </c>
      <c r="L2022" s="158" t="str">
        <f>IF($A2022=0,"",IFERROR(INDEX(BD_Gestão!H:H,MATCH('Banco de Dados'!$B2022,BD_Gestão!$B:$B,0)),"erro"))</f>
        <v/>
      </c>
      <c r="M2022" s="161" t="str">
        <f>IF($A2022=0,"",IFERROR(INDEX(BD_Gestão!F:F,MATCH('Banco de Dados'!$B2022,BD_Gestão!$B:$B,0)),"erro"))</f>
        <v/>
      </c>
      <c r="N2022" s="161" t="str">
        <f>IF($A2022=0,"",IFERROR(INDEX(BD_Gestão!J:J,MATCH('Banco de Dados'!$B2022,BD_Gestão!$B:$B,0)),"erro"))</f>
        <v/>
      </c>
      <c r="O2022" s="164" t="str">
        <f>IF($A2022=0,"",IFERROR(INDEX(BD_Gestão!K:K,MATCH('Banco de Dados'!$B2022,BD_Gestão!$B:$B,0)),"erro"))</f>
        <v/>
      </c>
      <c r="P2022" s="169" t="str">
        <f t="shared" si="126"/>
        <v/>
      </c>
      <c r="Q2022" s="170" t="str">
        <f t="shared" si="127"/>
        <v/>
      </c>
      <c r="R2022" s="163" t="e">
        <f t="shared" si="124"/>
        <v>#VALUE!</v>
      </c>
      <c r="S2022" s="163" t="e">
        <f t="shared" si="125"/>
        <v>#VALUE!</v>
      </c>
      <c r="T2022" s="163" t="e">
        <f>INDEX(Controle!O:O,MATCH('Banco de Dados'!A2022,Controle!M:M,0))*E2022/100</f>
        <v>#N/A</v>
      </c>
    </row>
    <row r="2023" spans="1:20" hidden="1" x14ac:dyDescent="0.2">
      <c r="A2023" s="158">
        <f>BD_TS!A2022</f>
        <v>0</v>
      </c>
      <c r="B2023" s="158" t="str">
        <f>SUBSTITUTE(SUBSTITUTE(BD_TS!D2022," ",""),"-","/")</f>
        <v/>
      </c>
      <c r="C2023" s="158">
        <f>BD_TS!E2022</f>
        <v>0</v>
      </c>
      <c r="D2023" s="159">
        <f>BD_TS!F2022</f>
        <v>0</v>
      </c>
      <c r="E2023" s="160">
        <f>BD_TS!B2022</f>
        <v>0</v>
      </c>
      <c r="F2023" s="161">
        <f>BD_TS!C2022</f>
        <v>0</v>
      </c>
      <c r="G2023" s="187">
        <f>BD_TS!H2022</f>
        <v>0</v>
      </c>
      <c r="H2023" s="158" t="str">
        <f>IF($A2023=0,"",IFERROR(INDEX(BD_Gestão!A:A,MATCH('Banco de Dados'!$B2023,BD_Gestão!$B:$B,0)),"erro"))</f>
        <v/>
      </c>
      <c r="I2023" s="162" t="str">
        <f>IF($A2023=0,"",IFERROR(INDEX(BD_Gestão!E:E,MATCH('Banco de Dados'!$B2023,BD_Gestão!$B:$B,0)),"erro"))</f>
        <v/>
      </c>
      <c r="J2023" s="186" t="str">
        <f>IF($A2023=0,"",IFERROR(INDEX(BD_Gestão!B:B,MATCH('Banco de Dados'!$B2023,BD_Gestão!$B:$B,0)),"erro"))</f>
        <v/>
      </c>
      <c r="K2023" s="158" t="str">
        <f>IF($A2023=0,"",IFERROR(INDEX(BD_Gestão!C:C,MATCH('Banco de Dados'!$B2023,BD_Gestão!$B:$B,0)),"erro"))</f>
        <v/>
      </c>
      <c r="L2023" s="158" t="str">
        <f>IF($A2023=0,"",IFERROR(INDEX(BD_Gestão!H:H,MATCH('Banco de Dados'!$B2023,BD_Gestão!$B:$B,0)),"erro"))</f>
        <v/>
      </c>
      <c r="M2023" s="161" t="str">
        <f>IF($A2023=0,"",IFERROR(INDEX(BD_Gestão!F:F,MATCH('Banco de Dados'!$B2023,BD_Gestão!$B:$B,0)),"erro"))</f>
        <v/>
      </c>
      <c r="N2023" s="161" t="str">
        <f>IF($A2023=0,"",IFERROR(INDEX(BD_Gestão!J:J,MATCH('Banco de Dados'!$B2023,BD_Gestão!$B:$B,0)),"erro"))</f>
        <v/>
      </c>
      <c r="O2023" s="164" t="str">
        <f>IF($A2023=0,"",IFERROR(INDEX(BD_Gestão!K:K,MATCH('Banco de Dados'!$B2023,BD_Gestão!$B:$B,0)),"erro"))</f>
        <v/>
      </c>
      <c r="P2023" s="169" t="str">
        <f t="shared" si="126"/>
        <v/>
      </c>
      <c r="Q2023" s="170" t="str">
        <f t="shared" si="127"/>
        <v/>
      </c>
      <c r="R2023" s="163" t="e">
        <f t="shared" si="124"/>
        <v>#VALUE!</v>
      </c>
      <c r="S2023" s="163" t="e">
        <f t="shared" si="125"/>
        <v>#VALUE!</v>
      </c>
      <c r="T2023" s="163" t="e">
        <f>INDEX(Controle!O:O,MATCH('Banco de Dados'!A2023,Controle!M:M,0))*E2023/100</f>
        <v>#N/A</v>
      </c>
    </row>
    <row r="2024" spans="1:20" hidden="1" x14ac:dyDescent="0.2">
      <c r="A2024" s="158">
        <f>BD_TS!A2023</f>
        <v>0</v>
      </c>
      <c r="B2024" s="158" t="str">
        <f>SUBSTITUTE(SUBSTITUTE(BD_TS!D2023," ",""),"-","/")</f>
        <v/>
      </c>
      <c r="C2024" s="158">
        <f>BD_TS!E2023</f>
        <v>0</v>
      </c>
      <c r="D2024" s="159">
        <f>BD_TS!F2023</f>
        <v>0</v>
      </c>
      <c r="E2024" s="160">
        <f>BD_TS!B2023</f>
        <v>0</v>
      </c>
      <c r="F2024" s="161">
        <f>BD_TS!C2023</f>
        <v>0</v>
      </c>
      <c r="G2024" s="187">
        <f>BD_TS!H2023</f>
        <v>0</v>
      </c>
      <c r="H2024" s="158" t="str">
        <f>IF($A2024=0,"",IFERROR(INDEX(BD_Gestão!A:A,MATCH('Banco de Dados'!$B2024,BD_Gestão!$B:$B,0)),"erro"))</f>
        <v/>
      </c>
      <c r="I2024" s="162" t="str">
        <f>IF($A2024=0,"",IFERROR(INDEX(BD_Gestão!E:E,MATCH('Banco de Dados'!$B2024,BD_Gestão!$B:$B,0)),"erro"))</f>
        <v/>
      </c>
      <c r="J2024" s="186" t="str">
        <f>IF($A2024=0,"",IFERROR(INDEX(BD_Gestão!B:B,MATCH('Banco de Dados'!$B2024,BD_Gestão!$B:$B,0)),"erro"))</f>
        <v/>
      </c>
      <c r="K2024" s="158" t="str">
        <f>IF($A2024=0,"",IFERROR(INDEX(BD_Gestão!C:C,MATCH('Banco de Dados'!$B2024,BD_Gestão!$B:$B,0)),"erro"))</f>
        <v/>
      </c>
      <c r="L2024" s="158" t="str">
        <f>IF($A2024=0,"",IFERROR(INDEX(BD_Gestão!H:H,MATCH('Banco de Dados'!$B2024,BD_Gestão!$B:$B,0)),"erro"))</f>
        <v/>
      </c>
      <c r="M2024" s="161" t="str">
        <f>IF($A2024=0,"",IFERROR(INDEX(BD_Gestão!F:F,MATCH('Banco de Dados'!$B2024,BD_Gestão!$B:$B,0)),"erro"))</f>
        <v/>
      </c>
      <c r="N2024" s="161" t="str">
        <f>IF($A2024=0,"",IFERROR(INDEX(BD_Gestão!J:J,MATCH('Banco de Dados'!$B2024,BD_Gestão!$B:$B,0)),"erro"))</f>
        <v/>
      </c>
      <c r="O2024" s="164" t="str">
        <f>IF($A2024=0,"",IFERROR(INDEX(BD_Gestão!K:K,MATCH('Banco de Dados'!$B2024,BD_Gestão!$B:$B,0)),"erro"))</f>
        <v/>
      </c>
      <c r="P2024" s="169" t="str">
        <f t="shared" si="126"/>
        <v/>
      </c>
      <c r="Q2024" s="170" t="str">
        <f t="shared" si="127"/>
        <v/>
      </c>
      <c r="R2024" s="163" t="e">
        <f t="shared" si="124"/>
        <v>#VALUE!</v>
      </c>
      <c r="S2024" s="163" t="e">
        <f t="shared" si="125"/>
        <v>#VALUE!</v>
      </c>
      <c r="T2024" s="163" t="e">
        <f>INDEX(Controle!O:O,MATCH('Banco de Dados'!A2024,Controle!M:M,0))*E2024/100</f>
        <v>#N/A</v>
      </c>
    </row>
    <row r="2025" spans="1:20" hidden="1" x14ac:dyDescent="0.2">
      <c r="A2025" s="158">
        <f>BD_TS!A2024</f>
        <v>0</v>
      </c>
      <c r="B2025" s="158" t="str">
        <f>SUBSTITUTE(SUBSTITUTE(BD_TS!D2024," ",""),"-","/")</f>
        <v/>
      </c>
      <c r="C2025" s="158">
        <f>BD_TS!E2024</f>
        <v>0</v>
      </c>
      <c r="D2025" s="159">
        <f>BD_TS!F2024</f>
        <v>0</v>
      </c>
      <c r="E2025" s="160">
        <f>BD_TS!B2024</f>
        <v>0</v>
      </c>
      <c r="F2025" s="161">
        <f>BD_TS!C2024</f>
        <v>0</v>
      </c>
      <c r="G2025" s="187">
        <f>BD_TS!H2024</f>
        <v>0</v>
      </c>
      <c r="H2025" s="158" t="str">
        <f>IF($A2025=0,"",IFERROR(INDEX(BD_Gestão!A:A,MATCH('Banco de Dados'!$B2025,BD_Gestão!$B:$B,0)),"erro"))</f>
        <v/>
      </c>
      <c r="I2025" s="162" t="str">
        <f>IF($A2025=0,"",IFERROR(INDEX(BD_Gestão!E:E,MATCH('Banco de Dados'!$B2025,BD_Gestão!$B:$B,0)),"erro"))</f>
        <v/>
      </c>
      <c r="J2025" s="186" t="str">
        <f>IF($A2025=0,"",IFERROR(INDEX(BD_Gestão!B:B,MATCH('Banco de Dados'!$B2025,BD_Gestão!$B:$B,0)),"erro"))</f>
        <v/>
      </c>
      <c r="K2025" s="158" t="str">
        <f>IF($A2025=0,"",IFERROR(INDEX(BD_Gestão!C:C,MATCH('Banco de Dados'!$B2025,BD_Gestão!$B:$B,0)),"erro"))</f>
        <v/>
      </c>
      <c r="L2025" s="158" t="str">
        <f>IF($A2025=0,"",IFERROR(INDEX(BD_Gestão!H:H,MATCH('Banco de Dados'!$B2025,BD_Gestão!$B:$B,0)),"erro"))</f>
        <v/>
      </c>
      <c r="M2025" s="161" t="str">
        <f>IF($A2025=0,"",IFERROR(INDEX(BD_Gestão!F:F,MATCH('Banco de Dados'!$B2025,BD_Gestão!$B:$B,0)),"erro"))</f>
        <v/>
      </c>
      <c r="N2025" s="161" t="str">
        <f>IF($A2025=0,"",IFERROR(INDEX(BD_Gestão!J:J,MATCH('Banco de Dados'!$B2025,BD_Gestão!$B:$B,0)),"erro"))</f>
        <v/>
      </c>
      <c r="O2025" s="164" t="str">
        <f>IF($A2025=0,"",IFERROR(INDEX(BD_Gestão!K:K,MATCH('Banco de Dados'!$B2025,BD_Gestão!$B:$B,0)),"erro"))</f>
        <v/>
      </c>
      <c r="P2025" s="169" t="str">
        <f t="shared" si="126"/>
        <v/>
      </c>
      <c r="Q2025" s="170" t="str">
        <f t="shared" si="127"/>
        <v/>
      </c>
      <c r="R2025" s="163" t="e">
        <f t="shared" si="124"/>
        <v>#VALUE!</v>
      </c>
      <c r="S2025" s="163" t="e">
        <f t="shared" si="125"/>
        <v>#VALUE!</v>
      </c>
      <c r="T2025" s="163" t="e">
        <f>INDEX(Controle!O:O,MATCH('Banco de Dados'!A2025,Controle!M:M,0))*E2025/100</f>
        <v>#N/A</v>
      </c>
    </row>
    <row r="2026" spans="1:20" hidden="1" x14ac:dyDescent="0.2">
      <c r="A2026" s="158">
        <f>BD_TS!A2025</f>
        <v>0</v>
      </c>
      <c r="B2026" s="158" t="str">
        <f>SUBSTITUTE(SUBSTITUTE(BD_TS!D2025," ",""),"-","/")</f>
        <v/>
      </c>
      <c r="C2026" s="158">
        <f>BD_TS!E2025</f>
        <v>0</v>
      </c>
      <c r="D2026" s="159">
        <f>BD_TS!F2025</f>
        <v>0</v>
      </c>
      <c r="E2026" s="160">
        <f>BD_TS!B2025</f>
        <v>0</v>
      </c>
      <c r="F2026" s="161">
        <f>BD_TS!C2025</f>
        <v>0</v>
      </c>
      <c r="G2026" s="187">
        <f>BD_TS!H2025</f>
        <v>0</v>
      </c>
      <c r="H2026" s="158" t="str">
        <f>IF($A2026=0,"",IFERROR(INDEX(BD_Gestão!A:A,MATCH('Banco de Dados'!$B2026,BD_Gestão!$B:$B,0)),"erro"))</f>
        <v/>
      </c>
      <c r="I2026" s="162" t="str">
        <f>IF($A2026=0,"",IFERROR(INDEX(BD_Gestão!E:E,MATCH('Banco de Dados'!$B2026,BD_Gestão!$B:$B,0)),"erro"))</f>
        <v/>
      </c>
      <c r="J2026" s="186" t="str">
        <f>IF($A2026=0,"",IFERROR(INDEX(BD_Gestão!B:B,MATCH('Banco de Dados'!$B2026,BD_Gestão!$B:$B,0)),"erro"))</f>
        <v/>
      </c>
      <c r="K2026" s="158" t="str">
        <f>IF($A2026=0,"",IFERROR(INDEX(BD_Gestão!C:C,MATCH('Banco de Dados'!$B2026,BD_Gestão!$B:$B,0)),"erro"))</f>
        <v/>
      </c>
      <c r="L2026" s="158" t="str">
        <f>IF($A2026=0,"",IFERROR(INDEX(BD_Gestão!H:H,MATCH('Banco de Dados'!$B2026,BD_Gestão!$B:$B,0)),"erro"))</f>
        <v/>
      </c>
      <c r="M2026" s="161" t="str">
        <f>IF($A2026=0,"",IFERROR(INDEX(BD_Gestão!F:F,MATCH('Banco de Dados'!$B2026,BD_Gestão!$B:$B,0)),"erro"))</f>
        <v/>
      </c>
      <c r="N2026" s="161" t="str">
        <f>IF($A2026=0,"",IFERROR(INDEX(BD_Gestão!J:J,MATCH('Banco de Dados'!$B2026,BD_Gestão!$B:$B,0)),"erro"))</f>
        <v/>
      </c>
      <c r="O2026" s="164" t="str">
        <f>IF($A2026=0,"",IFERROR(INDEX(BD_Gestão!K:K,MATCH('Banco de Dados'!$B2026,BD_Gestão!$B:$B,0)),"erro"))</f>
        <v/>
      </c>
      <c r="P2026" s="169" t="str">
        <f t="shared" si="126"/>
        <v/>
      </c>
      <c r="Q2026" s="170" t="str">
        <f t="shared" si="127"/>
        <v/>
      </c>
      <c r="R2026" s="163" t="e">
        <f t="shared" si="124"/>
        <v>#VALUE!</v>
      </c>
      <c r="S2026" s="163" t="e">
        <f t="shared" si="125"/>
        <v>#VALUE!</v>
      </c>
      <c r="T2026" s="163" t="e">
        <f>INDEX(Controle!O:O,MATCH('Banco de Dados'!A2026,Controle!M:M,0))*E2026/100</f>
        <v>#N/A</v>
      </c>
    </row>
    <row r="2027" spans="1:20" hidden="1" x14ac:dyDescent="0.2">
      <c r="A2027" s="158">
        <f>BD_TS!A2026</f>
        <v>0</v>
      </c>
      <c r="B2027" s="158" t="str">
        <f>SUBSTITUTE(SUBSTITUTE(BD_TS!D2026," ",""),"-","/")</f>
        <v/>
      </c>
      <c r="C2027" s="158">
        <f>BD_TS!E2026</f>
        <v>0</v>
      </c>
      <c r="D2027" s="159">
        <f>BD_TS!F2026</f>
        <v>0</v>
      </c>
      <c r="E2027" s="160">
        <f>BD_TS!B2026</f>
        <v>0</v>
      </c>
      <c r="F2027" s="161">
        <f>BD_TS!C2026</f>
        <v>0</v>
      </c>
      <c r="G2027" s="187">
        <f>BD_TS!H2026</f>
        <v>0</v>
      </c>
      <c r="H2027" s="158" t="str">
        <f>IF($A2027=0,"",IFERROR(INDEX(BD_Gestão!A:A,MATCH('Banco de Dados'!$B2027,BD_Gestão!$B:$B,0)),"erro"))</f>
        <v/>
      </c>
      <c r="I2027" s="162" t="str">
        <f>IF($A2027=0,"",IFERROR(INDEX(BD_Gestão!E:E,MATCH('Banco de Dados'!$B2027,BD_Gestão!$B:$B,0)),"erro"))</f>
        <v/>
      </c>
      <c r="J2027" s="186" t="str">
        <f>IF($A2027=0,"",IFERROR(INDEX(BD_Gestão!B:B,MATCH('Banco de Dados'!$B2027,BD_Gestão!$B:$B,0)),"erro"))</f>
        <v/>
      </c>
      <c r="K2027" s="158" t="str">
        <f>IF($A2027=0,"",IFERROR(INDEX(BD_Gestão!C:C,MATCH('Banco de Dados'!$B2027,BD_Gestão!$B:$B,0)),"erro"))</f>
        <v/>
      </c>
      <c r="L2027" s="158" t="str">
        <f>IF($A2027=0,"",IFERROR(INDEX(BD_Gestão!H:H,MATCH('Banco de Dados'!$B2027,BD_Gestão!$B:$B,0)),"erro"))</f>
        <v/>
      </c>
      <c r="M2027" s="161" t="str">
        <f>IF($A2027=0,"",IFERROR(INDEX(BD_Gestão!F:F,MATCH('Banco de Dados'!$B2027,BD_Gestão!$B:$B,0)),"erro"))</f>
        <v/>
      </c>
      <c r="N2027" s="161" t="str">
        <f>IF($A2027=0,"",IFERROR(INDEX(BD_Gestão!J:J,MATCH('Banco de Dados'!$B2027,BD_Gestão!$B:$B,0)),"erro"))</f>
        <v/>
      </c>
      <c r="O2027" s="164" t="str">
        <f>IF($A2027=0,"",IFERROR(INDEX(BD_Gestão!K:K,MATCH('Banco de Dados'!$B2027,BD_Gestão!$B:$B,0)),"erro"))</f>
        <v/>
      </c>
      <c r="P2027" s="169" t="str">
        <f t="shared" si="126"/>
        <v/>
      </c>
      <c r="Q2027" s="170" t="str">
        <f t="shared" si="127"/>
        <v/>
      </c>
      <c r="R2027" s="163" t="e">
        <f t="shared" si="124"/>
        <v>#VALUE!</v>
      </c>
      <c r="S2027" s="163" t="e">
        <f t="shared" si="125"/>
        <v>#VALUE!</v>
      </c>
      <c r="T2027" s="163" t="e">
        <f>INDEX(Controle!O:O,MATCH('Banco de Dados'!A2027,Controle!M:M,0))*E2027/100</f>
        <v>#N/A</v>
      </c>
    </row>
    <row r="2028" spans="1:20" hidden="1" x14ac:dyDescent="0.2">
      <c r="A2028" s="158">
        <f>BD_TS!A2027</f>
        <v>0</v>
      </c>
      <c r="B2028" s="158" t="str">
        <f>SUBSTITUTE(SUBSTITUTE(BD_TS!D2027," ",""),"-","/")</f>
        <v/>
      </c>
      <c r="C2028" s="158">
        <f>BD_TS!E2027</f>
        <v>0</v>
      </c>
      <c r="D2028" s="159">
        <f>BD_TS!F2027</f>
        <v>0</v>
      </c>
      <c r="E2028" s="160">
        <f>BD_TS!B2027</f>
        <v>0</v>
      </c>
      <c r="F2028" s="161">
        <f>BD_TS!C2027</f>
        <v>0</v>
      </c>
      <c r="G2028" s="187">
        <f>BD_TS!H2027</f>
        <v>0</v>
      </c>
      <c r="H2028" s="158" t="str">
        <f>IF($A2028=0,"",IFERROR(INDEX(BD_Gestão!A:A,MATCH('Banco de Dados'!$B2028,BD_Gestão!$B:$B,0)),"erro"))</f>
        <v/>
      </c>
      <c r="I2028" s="162" t="str">
        <f>IF($A2028=0,"",IFERROR(INDEX(BD_Gestão!E:E,MATCH('Banco de Dados'!$B2028,BD_Gestão!$B:$B,0)),"erro"))</f>
        <v/>
      </c>
      <c r="J2028" s="186" t="str">
        <f>IF($A2028=0,"",IFERROR(INDEX(BD_Gestão!B:B,MATCH('Banco de Dados'!$B2028,BD_Gestão!$B:$B,0)),"erro"))</f>
        <v/>
      </c>
      <c r="K2028" s="158" t="str">
        <f>IF($A2028=0,"",IFERROR(INDEX(BD_Gestão!C:C,MATCH('Banco de Dados'!$B2028,BD_Gestão!$B:$B,0)),"erro"))</f>
        <v/>
      </c>
      <c r="L2028" s="158" t="str">
        <f>IF($A2028=0,"",IFERROR(INDEX(BD_Gestão!H:H,MATCH('Banco de Dados'!$B2028,BD_Gestão!$B:$B,0)),"erro"))</f>
        <v/>
      </c>
      <c r="M2028" s="161" t="str">
        <f>IF($A2028=0,"",IFERROR(INDEX(BD_Gestão!F:F,MATCH('Banco de Dados'!$B2028,BD_Gestão!$B:$B,0)),"erro"))</f>
        <v/>
      </c>
      <c r="N2028" s="161" t="str">
        <f>IF($A2028=0,"",IFERROR(INDEX(BD_Gestão!J:J,MATCH('Banco de Dados'!$B2028,BD_Gestão!$B:$B,0)),"erro"))</f>
        <v/>
      </c>
      <c r="O2028" s="164" t="str">
        <f>IF($A2028=0,"",IFERROR(INDEX(BD_Gestão!K:K,MATCH('Banco de Dados'!$B2028,BD_Gestão!$B:$B,0)),"erro"))</f>
        <v/>
      </c>
      <c r="P2028" s="169" t="str">
        <f t="shared" si="126"/>
        <v/>
      </c>
      <c r="Q2028" s="170" t="str">
        <f t="shared" si="127"/>
        <v/>
      </c>
      <c r="R2028" s="163" t="e">
        <f t="shared" si="124"/>
        <v>#VALUE!</v>
      </c>
      <c r="S2028" s="163" t="e">
        <f t="shared" si="125"/>
        <v>#VALUE!</v>
      </c>
      <c r="T2028" s="163" t="e">
        <f>INDEX(Controle!O:O,MATCH('Banco de Dados'!A2028,Controle!M:M,0))*E2028/100</f>
        <v>#N/A</v>
      </c>
    </row>
    <row r="2029" spans="1:20" hidden="1" x14ac:dyDescent="0.2">
      <c r="A2029" s="158">
        <f>BD_TS!A2028</f>
        <v>0</v>
      </c>
      <c r="B2029" s="158" t="str">
        <f>SUBSTITUTE(SUBSTITUTE(BD_TS!D2028," ",""),"-","/")</f>
        <v/>
      </c>
      <c r="C2029" s="158">
        <f>BD_TS!E2028</f>
        <v>0</v>
      </c>
      <c r="D2029" s="159">
        <f>BD_TS!F2028</f>
        <v>0</v>
      </c>
      <c r="E2029" s="160">
        <f>BD_TS!B2028</f>
        <v>0</v>
      </c>
      <c r="F2029" s="161">
        <f>BD_TS!C2028</f>
        <v>0</v>
      </c>
      <c r="G2029" s="187">
        <f>BD_TS!H2028</f>
        <v>0</v>
      </c>
      <c r="H2029" s="158" t="str">
        <f>IF($A2029=0,"",IFERROR(INDEX(BD_Gestão!A:A,MATCH('Banco de Dados'!$B2029,BD_Gestão!$B:$B,0)),"erro"))</f>
        <v/>
      </c>
      <c r="I2029" s="162" t="str">
        <f>IF($A2029=0,"",IFERROR(INDEX(BD_Gestão!E:E,MATCH('Banco de Dados'!$B2029,BD_Gestão!$B:$B,0)),"erro"))</f>
        <v/>
      </c>
      <c r="J2029" s="186" t="str">
        <f>IF($A2029=0,"",IFERROR(INDEX(BD_Gestão!B:B,MATCH('Banco de Dados'!$B2029,BD_Gestão!$B:$B,0)),"erro"))</f>
        <v/>
      </c>
      <c r="K2029" s="158" t="str">
        <f>IF($A2029=0,"",IFERROR(INDEX(BD_Gestão!C:C,MATCH('Banco de Dados'!$B2029,BD_Gestão!$B:$B,0)),"erro"))</f>
        <v/>
      </c>
      <c r="L2029" s="158" t="str">
        <f>IF($A2029=0,"",IFERROR(INDEX(BD_Gestão!H:H,MATCH('Banco de Dados'!$B2029,BD_Gestão!$B:$B,0)),"erro"))</f>
        <v/>
      </c>
      <c r="M2029" s="161" t="str">
        <f>IF($A2029=0,"",IFERROR(INDEX(BD_Gestão!F:F,MATCH('Banco de Dados'!$B2029,BD_Gestão!$B:$B,0)),"erro"))</f>
        <v/>
      </c>
      <c r="N2029" s="161" t="str">
        <f>IF($A2029=0,"",IFERROR(INDEX(BD_Gestão!J:J,MATCH('Banco de Dados'!$B2029,BD_Gestão!$B:$B,0)),"erro"))</f>
        <v/>
      </c>
      <c r="O2029" s="164" t="str">
        <f>IF($A2029=0,"",IFERROR(INDEX(BD_Gestão!K:K,MATCH('Banco de Dados'!$B2029,BD_Gestão!$B:$B,0)),"erro"))</f>
        <v/>
      </c>
      <c r="P2029" s="169" t="str">
        <f t="shared" si="126"/>
        <v/>
      </c>
      <c r="Q2029" s="170" t="str">
        <f t="shared" si="127"/>
        <v/>
      </c>
      <c r="R2029" s="163" t="e">
        <f t="shared" si="124"/>
        <v>#VALUE!</v>
      </c>
      <c r="S2029" s="163" t="e">
        <f t="shared" si="125"/>
        <v>#VALUE!</v>
      </c>
      <c r="T2029" s="163" t="e">
        <f>INDEX(Controle!O:O,MATCH('Banco de Dados'!A2029,Controle!M:M,0))*E2029/100</f>
        <v>#N/A</v>
      </c>
    </row>
    <row r="2030" spans="1:20" hidden="1" x14ac:dyDescent="0.2">
      <c r="A2030" s="158">
        <f>BD_TS!A2029</f>
        <v>0</v>
      </c>
      <c r="B2030" s="158" t="str">
        <f>SUBSTITUTE(SUBSTITUTE(BD_TS!D2029," ",""),"-","/")</f>
        <v/>
      </c>
      <c r="C2030" s="158">
        <f>BD_TS!E2029</f>
        <v>0</v>
      </c>
      <c r="D2030" s="159">
        <f>BD_TS!F2029</f>
        <v>0</v>
      </c>
      <c r="E2030" s="160">
        <f>BD_TS!B2029</f>
        <v>0</v>
      </c>
      <c r="F2030" s="161">
        <f>BD_TS!C2029</f>
        <v>0</v>
      </c>
      <c r="G2030" s="187">
        <f>BD_TS!H2029</f>
        <v>0</v>
      </c>
      <c r="H2030" s="158" t="str">
        <f>IF($A2030=0,"",IFERROR(INDEX(BD_Gestão!A:A,MATCH('Banco de Dados'!$B2030,BD_Gestão!$B:$B,0)),"erro"))</f>
        <v/>
      </c>
      <c r="I2030" s="162" t="str">
        <f>IF($A2030=0,"",IFERROR(INDEX(BD_Gestão!E:E,MATCH('Banco de Dados'!$B2030,BD_Gestão!$B:$B,0)),"erro"))</f>
        <v/>
      </c>
      <c r="J2030" s="186" t="str">
        <f>IF($A2030=0,"",IFERROR(INDEX(BD_Gestão!B:B,MATCH('Banco de Dados'!$B2030,BD_Gestão!$B:$B,0)),"erro"))</f>
        <v/>
      </c>
      <c r="K2030" s="158" t="str">
        <f>IF($A2030=0,"",IFERROR(INDEX(BD_Gestão!C:C,MATCH('Banco de Dados'!$B2030,BD_Gestão!$B:$B,0)),"erro"))</f>
        <v/>
      </c>
      <c r="L2030" s="158" t="str">
        <f>IF($A2030=0,"",IFERROR(INDEX(BD_Gestão!H:H,MATCH('Banco de Dados'!$B2030,BD_Gestão!$B:$B,0)),"erro"))</f>
        <v/>
      </c>
      <c r="M2030" s="161" t="str">
        <f>IF($A2030=0,"",IFERROR(INDEX(BD_Gestão!F:F,MATCH('Banco de Dados'!$B2030,BD_Gestão!$B:$B,0)),"erro"))</f>
        <v/>
      </c>
      <c r="N2030" s="161" t="str">
        <f>IF($A2030=0,"",IFERROR(INDEX(BD_Gestão!J:J,MATCH('Banco de Dados'!$B2030,BD_Gestão!$B:$B,0)),"erro"))</f>
        <v/>
      </c>
      <c r="O2030" s="164" t="str">
        <f>IF($A2030=0,"",IFERROR(INDEX(BD_Gestão!K:K,MATCH('Banco de Dados'!$B2030,BD_Gestão!$B:$B,0)),"erro"))</f>
        <v/>
      </c>
      <c r="P2030" s="169" t="str">
        <f t="shared" si="126"/>
        <v/>
      </c>
      <c r="Q2030" s="170" t="str">
        <f t="shared" si="127"/>
        <v/>
      </c>
      <c r="R2030" s="163" t="e">
        <f t="shared" si="124"/>
        <v>#VALUE!</v>
      </c>
      <c r="S2030" s="163" t="e">
        <f t="shared" si="125"/>
        <v>#VALUE!</v>
      </c>
      <c r="T2030" s="163" t="e">
        <f>INDEX(Controle!O:O,MATCH('Banco de Dados'!A2030,Controle!M:M,0))*E2030/100</f>
        <v>#N/A</v>
      </c>
    </row>
    <row r="2031" spans="1:20" hidden="1" x14ac:dyDescent="0.2">
      <c r="A2031" s="158">
        <f>BD_TS!A2030</f>
        <v>0</v>
      </c>
      <c r="B2031" s="158" t="str">
        <f>SUBSTITUTE(SUBSTITUTE(BD_TS!D2030," ",""),"-","/")</f>
        <v/>
      </c>
      <c r="C2031" s="158">
        <f>BD_TS!E2030</f>
        <v>0</v>
      </c>
      <c r="D2031" s="159">
        <f>BD_TS!F2030</f>
        <v>0</v>
      </c>
      <c r="E2031" s="160">
        <f>BD_TS!B2030</f>
        <v>0</v>
      </c>
      <c r="F2031" s="161">
        <f>BD_TS!C2030</f>
        <v>0</v>
      </c>
      <c r="G2031" s="187">
        <f>BD_TS!H2030</f>
        <v>0</v>
      </c>
      <c r="H2031" s="158" t="str">
        <f>IF($A2031=0,"",IFERROR(INDEX(BD_Gestão!A:A,MATCH('Banco de Dados'!$B2031,BD_Gestão!$B:$B,0)),"erro"))</f>
        <v/>
      </c>
      <c r="I2031" s="162" t="str">
        <f>IF($A2031=0,"",IFERROR(INDEX(BD_Gestão!E:E,MATCH('Banco de Dados'!$B2031,BD_Gestão!$B:$B,0)),"erro"))</f>
        <v/>
      </c>
      <c r="J2031" s="186" t="str">
        <f>IF($A2031=0,"",IFERROR(INDEX(BD_Gestão!B:B,MATCH('Banco de Dados'!$B2031,BD_Gestão!$B:$B,0)),"erro"))</f>
        <v/>
      </c>
      <c r="K2031" s="158" t="str">
        <f>IF($A2031=0,"",IFERROR(INDEX(BD_Gestão!C:C,MATCH('Banco de Dados'!$B2031,BD_Gestão!$B:$B,0)),"erro"))</f>
        <v/>
      </c>
      <c r="L2031" s="158" t="str">
        <f>IF($A2031=0,"",IFERROR(INDEX(BD_Gestão!H:H,MATCH('Banco de Dados'!$B2031,BD_Gestão!$B:$B,0)),"erro"))</f>
        <v/>
      </c>
      <c r="M2031" s="161" t="str">
        <f>IF($A2031=0,"",IFERROR(INDEX(BD_Gestão!F:F,MATCH('Banco de Dados'!$B2031,BD_Gestão!$B:$B,0)),"erro"))</f>
        <v/>
      </c>
      <c r="N2031" s="161" t="str">
        <f>IF($A2031=0,"",IFERROR(INDEX(BD_Gestão!J:J,MATCH('Banco de Dados'!$B2031,BD_Gestão!$B:$B,0)),"erro"))</f>
        <v/>
      </c>
      <c r="O2031" s="164" t="str">
        <f>IF($A2031=0,"",IFERROR(INDEX(BD_Gestão!K:K,MATCH('Banco de Dados'!$B2031,BD_Gestão!$B:$B,0)),"erro"))</f>
        <v/>
      </c>
      <c r="P2031" s="169" t="str">
        <f t="shared" si="126"/>
        <v/>
      </c>
      <c r="Q2031" s="170" t="str">
        <f t="shared" si="127"/>
        <v/>
      </c>
      <c r="R2031" s="163" t="e">
        <f t="shared" si="124"/>
        <v>#VALUE!</v>
      </c>
      <c r="S2031" s="163" t="e">
        <f t="shared" si="125"/>
        <v>#VALUE!</v>
      </c>
      <c r="T2031" s="163" t="e">
        <f>INDEX(Controle!O:O,MATCH('Banco de Dados'!A2031,Controle!M:M,0))*E2031/100</f>
        <v>#N/A</v>
      </c>
    </row>
    <row r="2032" spans="1:20" hidden="1" x14ac:dyDescent="0.2">
      <c r="A2032" s="158">
        <f>BD_TS!A2031</f>
        <v>0</v>
      </c>
      <c r="B2032" s="158" t="str">
        <f>SUBSTITUTE(SUBSTITUTE(BD_TS!D2031," ",""),"-","/")</f>
        <v/>
      </c>
      <c r="C2032" s="158">
        <f>BD_TS!E2031</f>
        <v>0</v>
      </c>
      <c r="D2032" s="159">
        <f>BD_TS!F2031</f>
        <v>0</v>
      </c>
      <c r="E2032" s="160">
        <f>BD_TS!B2031</f>
        <v>0</v>
      </c>
      <c r="F2032" s="161">
        <f>BD_TS!C2031</f>
        <v>0</v>
      </c>
      <c r="G2032" s="187">
        <f>BD_TS!H2031</f>
        <v>0</v>
      </c>
      <c r="H2032" s="158" t="str">
        <f>IF($A2032=0,"",IFERROR(INDEX(BD_Gestão!A:A,MATCH('Banco de Dados'!$B2032,BD_Gestão!$B:$B,0)),"erro"))</f>
        <v/>
      </c>
      <c r="I2032" s="162" t="str">
        <f>IF($A2032=0,"",IFERROR(INDEX(BD_Gestão!E:E,MATCH('Banco de Dados'!$B2032,BD_Gestão!$B:$B,0)),"erro"))</f>
        <v/>
      </c>
      <c r="J2032" s="186" t="str">
        <f>IF($A2032=0,"",IFERROR(INDEX(BD_Gestão!B:B,MATCH('Banco de Dados'!$B2032,BD_Gestão!$B:$B,0)),"erro"))</f>
        <v/>
      </c>
      <c r="K2032" s="158" t="str">
        <f>IF($A2032=0,"",IFERROR(INDEX(BD_Gestão!C:C,MATCH('Banco de Dados'!$B2032,BD_Gestão!$B:$B,0)),"erro"))</f>
        <v/>
      </c>
      <c r="L2032" s="158" t="str">
        <f>IF($A2032=0,"",IFERROR(INDEX(BD_Gestão!H:H,MATCH('Banco de Dados'!$B2032,BD_Gestão!$B:$B,0)),"erro"))</f>
        <v/>
      </c>
      <c r="M2032" s="161" t="str">
        <f>IF($A2032=0,"",IFERROR(INDEX(BD_Gestão!F:F,MATCH('Banco de Dados'!$B2032,BD_Gestão!$B:$B,0)),"erro"))</f>
        <v/>
      </c>
      <c r="N2032" s="161" t="str">
        <f>IF($A2032=0,"",IFERROR(INDEX(BD_Gestão!J:J,MATCH('Banco de Dados'!$B2032,BD_Gestão!$B:$B,0)),"erro"))</f>
        <v/>
      </c>
      <c r="O2032" s="164" t="str">
        <f>IF($A2032=0,"",IFERROR(INDEX(BD_Gestão!K:K,MATCH('Banco de Dados'!$B2032,BD_Gestão!$B:$B,0)),"erro"))</f>
        <v/>
      </c>
      <c r="P2032" s="169" t="str">
        <f t="shared" si="126"/>
        <v/>
      </c>
      <c r="Q2032" s="170" t="str">
        <f t="shared" si="127"/>
        <v/>
      </c>
      <c r="R2032" s="163" t="e">
        <f t="shared" si="124"/>
        <v>#VALUE!</v>
      </c>
      <c r="S2032" s="163" t="e">
        <f t="shared" si="125"/>
        <v>#VALUE!</v>
      </c>
      <c r="T2032" s="163" t="e">
        <f>INDEX(Controle!O:O,MATCH('Banco de Dados'!A2032,Controle!M:M,0))*E2032/100</f>
        <v>#N/A</v>
      </c>
    </row>
    <row r="2033" spans="1:20" hidden="1" x14ac:dyDescent="0.2">
      <c r="A2033" s="158">
        <f>BD_TS!A2032</f>
        <v>0</v>
      </c>
      <c r="B2033" s="158" t="str">
        <f>SUBSTITUTE(SUBSTITUTE(BD_TS!D2032," ",""),"-","/")</f>
        <v/>
      </c>
      <c r="C2033" s="158">
        <f>BD_TS!E2032</f>
        <v>0</v>
      </c>
      <c r="D2033" s="159">
        <f>BD_TS!F2032</f>
        <v>0</v>
      </c>
      <c r="E2033" s="160">
        <f>BD_TS!B2032</f>
        <v>0</v>
      </c>
      <c r="F2033" s="161">
        <f>BD_TS!C2032</f>
        <v>0</v>
      </c>
      <c r="G2033" s="187">
        <f>BD_TS!H2032</f>
        <v>0</v>
      </c>
      <c r="H2033" s="158" t="str">
        <f>IF($A2033=0,"",IFERROR(INDEX(BD_Gestão!A:A,MATCH('Banco de Dados'!$B2033,BD_Gestão!$B:$B,0)),"erro"))</f>
        <v/>
      </c>
      <c r="I2033" s="162" t="str">
        <f>IF($A2033=0,"",IFERROR(INDEX(BD_Gestão!E:E,MATCH('Banco de Dados'!$B2033,BD_Gestão!$B:$B,0)),"erro"))</f>
        <v/>
      </c>
      <c r="J2033" s="186" t="str">
        <f>IF($A2033=0,"",IFERROR(INDEX(BD_Gestão!B:B,MATCH('Banco de Dados'!$B2033,BD_Gestão!$B:$B,0)),"erro"))</f>
        <v/>
      </c>
      <c r="K2033" s="158" t="str">
        <f>IF($A2033=0,"",IFERROR(INDEX(BD_Gestão!C:C,MATCH('Banco de Dados'!$B2033,BD_Gestão!$B:$B,0)),"erro"))</f>
        <v/>
      </c>
      <c r="L2033" s="158" t="str">
        <f>IF($A2033=0,"",IFERROR(INDEX(BD_Gestão!H:H,MATCH('Banco de Dados'!$B2033,BD_Gestão!$B:$B,0)),"erro"))</f>
        <v/>
      </c>
      <c r="M2033" s="161" t="str">
        <f>IF($A2033=0,"",IFERROR(INDEX(BD_Gestão!F:F,MATCH('Banco de Dados'!$B2033,BD_Gestão!$B:$B,0)),"erro"))</f>
        <v/>
      </c>
      <c r="N2033" s="161" t="str">
        <f>IF($A2033=0,"",IFERROR(INDEX(BD_Gestão!J:J,MATCH('Banco de Dados'!$B2033,BD_Gestão!$B:$B,0)),"erro"))</f>
        <v/>
      </c>
      <c r="O2033" s="164" t="str">
        <f>IF($A2033=0,"",IFERROR(INDEX(BD_Gestão!K:K,MATCH('Banco de Dados'!$B2033,BD_Gestão!$B:$B,0)),"erro"))</f>
        <v/>
      </c>
      <c r="P2033" s="169" t="str">
        <f t="shared" si="126"/>
        <v/>
      </c>
      <c r="Q2033" s="170" t="str">
        <f t="shared" si="127"/>
        <v/>
      </c>
      <c r="R2033" s="163" t="e">
        <f t="shared" si="124"/>
        <v>#VALUE!</v>
      </c>
      <c r="S2033" s="163" t="e">
        <f t="shared" si="125"/>
        <v>#VALUE!</v>
      </c>
      <c r="T2033" s="163" t="e">
        <f>INDEX(Controle!O:O,MATCH('Banco de Dados'!A2033,Controle!M:M,0))*E2033/100</f>
        <v>#N/A</v>
      </c>
    </row>
    <row r="2034" spans="1:20" hidden="1" x14ac:dyDescent="0.2">
      <c r="A2034" s="158">
        <f>BD_TS!A2033</f>
        <v>0</v>
      </c>
      <c r="B2034" s="158" t="str">
        <f>SUBSTITUTE(SUBSTITUTE(BD_TS!D2033," ",""),"-","/")</f>
        <v/>
      </c>
      <c r="C2034" s="158">
        <f>BD_TS!E2033</f>
        <v>0</v>
      </c>
      <c r="D2034" s="159">
        <f>BD_TS!F2033</f>
        <v>0</v>
      </c>
      <c r="E2034" s="160">
        <f>BD_TS!B2033</f>
        <v>0</v>
      </c>
      <c r="F2034" s="161">
        <f>BD_TS!C2033</f>
        <v>0</v>
      </c>
      <c r="G2034" s="187">
        <f>BD_TS!H2033</f>
        <v>0</v>
      </c>
      <c r="H2034" s="158" t="str">
        <f>IF($A2034=0,"",IFERROR(INDEX(BD_Gestão!A:A,MATCH('Banco de Dados'!$B2034,BD_Gestão!$B:$B,0)),"erro"))</f>
        <v/>
      </c>
      <c r="I2034" s="162" t="str">
        <f>IF($A2034=0,"",IFERROR(INDEX(BD_Gestão!E:E,MATCH('Banco de Dados'!$B2034,BD_Gestão!$B:$B,0)),"erro"))</f>
        <v/>
      </c>
      <c r="J2034" s="186" t="str">
        <f>IF($A2034=0,"",IFERROR(INDEX(BD_Gestão!B:B,MATCH('Banco de Dados'!$B2034,BD_Gestão!$B:$B,0)),"erro"))</f>
        <v/>
      </c>
      <c r="K2034" s="158" t="str">
        <f>IF($A2034=0,"",IFERROR(INDEX(BD_Gestão!C:C,MATCH('Banco de Dados'!$B2034,BD_Gestão!$B:$B,0)),"erro"))</f>
        <v/>
      </c>
      <c r="L2034" s="158" t="str">
        <f>IF($A2034=0,"",IFERROR(INDEX(BD_Gestão!H:H,MATCH('Banco de Dados'!$B2034,BD_Gestão!$B:$B,0)),"erro"))</f>
        <v/>
      </c>
      <c r="M2034" s="161" t="str">
        <f>IF($A2034=0,"",IFERROR(INDEX(BD_Gestão!F:F,MATCH('Banco de Dados'!$B2034,BD_Gestão!$B:$B,0)),"erro"))</f>
        <v/>
      </c>
      <c r="N2034" s="161" t="str">
        <f>IF($A2034=0,"",IFERROR(INDEX(BD_Gestão!J:J,MATCH('Banco de Dados'!$B2034,BD_Gestão!$B:$B,0)),"erro"))</f>
        <v/>
      </c>
      <c r="O2034" s="164" t="str">
        <f>IF($A2034=0,"",IFERROR(INDEX(BD_Gestão!K:K,MATCH('Banco de Dados'!$B2034,BD_Gestão!$B:$B,0)),"erro"))</f>
        <v/>
      </c>
      <c r="P2034" s="169" t="str">
        <f t="shared" si="126"/>
        <v/>
      </c>
      <c r="Q2034" s="170" t="str">
        <f t="shared" si="127"/>
        <v/>
      </c>
      <c r="R2034" s="163" t="e">
        <f t="shared" si="124"/>
        <v>#VALUE!</v>
      </c>
      <c r="S2034" s="163" t="e">
        <f t="shared" si="125"/>
        <v>#VALUE!</v>
      </c>
      <c r="T2034" s="163" t="e">
        <f>INDEX(Controle!O:O,MATCH('Banco de Dados'!A2034,Controle!M:M,0))*E2034/100</f>
        <v>#N/A</v>
      </c>
    </row>
    <row r="2035" spans="1:20" hidden="1" x14ac:dyDescent="0.2">
      <c r="A2035" s="158">
        <f>BD_TS!A2034</f>
        <v>0</v>
      </c>
      <c r="B2035" s="158" t="str">
        <f>SUBSTITUTE(SUBSTITUTE(BD_TS!D2034," ",""),"-","/")</f>
        <v/>
      </c>
      <c r="C2035" s="158">
        <f>BD_TS!E2034</f>
        <v>0</v>
      </c>
      <c r="D2035" s="159">
        <f>BD_TS!F2034</f>
        <v>0</v>
      </c>
      <c r="E2035" s="160">
        <f>BD_TS!B2034</f>
        <v>0</v>
      </c>
      <c r="F2035" s="161">
        <f>BD_TS!C2034</f>
        <v>0</v>
      </c>
      <c r="G2035" s="187">
        <f>BD_TS!H2034</f>
        <v>0</v>
      </c>
      <c r="H2035" s="158" t="str">
        <f>IF($A2035=0,"",IFERROR(INDEX(BD_Gestão!A:A,MATCH('Banco de Dados'!$B2035,BD_Gestão!$B:$B,0)),"erro"))</f>
        <v/>
      </c>
      <c r="I2035" s="162" t="str">
        <f>IF($A2035=0,"",IFERROR(INDEX(BD_Gestão!E:E,MATCH('Banco de Dados'!$B2035,BD_Gestão!$B:$B,0)),"erro"))</f>
        <v/>
      </c>
      <c r="J2035" s="186" t="str">
        <f>IF($A2035=0,"",IFERROR(INDEX(BD_Gestão!B:B,MATCH('Banco de Dados'!$B2035,BD_Gestão!$B:$B,0)),"erro"))</f>
        <v/>
      </c>
      <c r="K2035" s="158" t="str">
        <f>IF($A2035=0,"",IFERROR(INDEX(BD_Gestão!C:C,MATCH('Banco de Dados'!$B2035,BD_Gestão!$B:$B,0)),"erro"))</f>
        <v/>
      </c>
      <c r="L2035" s="158" t="str">
        <f>IF($A2035=0,"",IFERROR(INDEX(BD_Gestão!H:H,MATCH('Banco de Dados'!$B2035,BD_Gestão!$B:$B,0)),"erro"))</f>
        <v/>
      </c>
      <c r="M2035" s="161" t="str">
        <f>IF($A2035=0,"",IFERROR(INDEX(BD_Gestão!F:F,MATCH('Banco de Dados'!$B2035,BD_Gestão!$B:$B,0)),"erro"))</f>
        <v/>
      </c>
      <c r="N2035" s="161" t="str">
        <f>IF($A2035=0,"",IFERROR(INDEX(BD_Gestão!J:J,MATCH('Banco de Dados'!$B2035,BD_Gestão!$B:$B,0)),"erro"))</f>
        <v/>
      </c>
      <c r="O2035" s="164" t="str">
        <f>IF($A2035=0,"",IFERROR(INDEX(BD_Gestão!K:K,MATCH('Banco de Dados'!$B2035,BD_Gestão!$B:$B,0)),"erro"))</f>
        <v/>
      </c>
      <c r="P2035" s="169" t="str">
        <f t="shared" si="126"/>
        <v/>
      </c>
      <c r="Q2035" s="170" t="str">
        <f t="shared" si="127"/>
        <v/>
      </c>
      <c r="R2035" s="163" t="e">
        <f t="shared" si="124"/>
        <v>#VALUE!</v>
      </c>
      <c r="S2035" s="163" t="e">
        <f t="shared" si="125"/>
        <v>#VALUE!</v>
      </c>
      <c r="T2035" s="163" t="e">
        <f>INDEX(Controle!O:O,MATCH('Banco de Dados'!A2035,Controle!M:M,0))*E2035/100</f>
        <v>#N/A</v>
      </c>
    </row>
    <row r="2036" spans="1:20" hidden="1" x14ac:dyDescent="0.2">
      <c r="A2036" s="158">
        <f>BD_TS!A2035</f>
        <v>0</v>
      </c>
      <c r="B2036" s="158" t="str">
        <f>SUBSTITUTE(SUBSTITUTE(BD_TS!D2035," ",""),"-","/")</f>
        <v/>
      </c>
      <c r="C2036" s="158">
        <f>BD_TS!E2035</f>
        <v>0</v>
      </c>
      <c r="D2036" s="159">
        <f>BD_TS!F2035</f>
        <v>0</v>
      </c>
      <c r="E2036" s="160">
        <f>BD_TS!B2035</f>
        <v>0</v>
      </c>
      <c r="F2036" s="161">
        <f>BD_TS!C2035</f>
        <v>0</v>
      </c>
      <c r="G2036" s="187">
        <f>BD_TS!H2035</f>
        <v>0</v>
      </c>
      <c r="H2036" s="158" t="str">
        <f>IF($A2036=0,"",IFERROR(INDEX(BD_Gestão!A:A,MATCH('Banco de Dados'!$B2036,BD_Gestão!$B:$B,0)),"erro"))</f>
        <v/>
      </c>
      <c r="I2036" s="162" t="str">
        <f>IF($A2036=0,"",IFERROR(INDEX(BD_Gestão!E:E,MATCH('Banco de Dados'!$B2036,BD_Gestão!$B:$B,0)),"erro"))</f>
        <v/>
      </c>
      <c r="J2036" s="186" t="str">
        <f>IF($A2036=0,"",IFERROR(INDEX(BD_Gestão!B:B,MATCH('Banco de Dados'!$B2036,BD_Gestão!$B:$B,0)),"erro"))</f>
        <v/>
      </c>
      <c r="K2036" s="158" t="str">
        <f>IF($A2036=0,"",IFERROR(INDEX(BD_Gestão!C:C,MATCH('Banco de Dados'!$B2036,BD_Gestão!$B:$B,0)),"erro"))</f>
        <v/>
      </c>
      <c r="L2036" s="158" t="str">
        <f>IF($A2036=0,"",IFERROR(INDEX(BD_Gestão!H:H,MATCH('Banco de Dados'!$B2036,BD_Gestão!$B:$B,0)),"erro"))</f>
        <v/>
      </c>
      <c r="M2036" s="161" t="str">
        <f>IF($A2036=0,"",IFERROR(INDEX(BD_Gestão!F:F,MATCH('Banco de Dados'!$B2036,BD_Gestão!$B:$B,0)),"erro"))</f>
        <v/>
      </c>
      <c r="N2036" s="161" t="str">
        <f>IF($A2036=0,"",IFERROR(INDEX(BD_Gestão!J:J,MATCH('Banco de Dados'!$B2036,BD_Gestão!$B:$B,0)),"erro"))</f>
        <v/>
      </c>
      <c r="O2036" s="164" t="str">
        <f>IF($A2036=0,"",IFERROR(INDEX(BD_Gestão!K:K,MATCH('Banco de Dados'!$B2036,BD_Gestão!$B:$B,0)),"erro"))</f>
        <v/>
      </c>
      <c r="P2036" s="169" t="str">
        <f t="shared" si="126"/>
        <v/>
      </c>
      <c r="Q2036" s="170" t="str">
        <f t="shared" si="127"/>
        <v/>
      </c>
      <c r="R2036" s="163" t="e">
        <f t="shared" si="124"/>
        <v>#VALUE!</v>
      </c>
      <c r="S2036" s="163" t="e">
        <f t="shared" si="125"/>
        <v>#VALUE!</v>
      </c>
      <c r="T2036" s="163" t="e">
        <f>INDEX(Controle!O:O,MATCH('Banco de Dados'!A2036,Controle!M:M,0))*E2036/100</f>
        <v>#N/A</v>
      </c>
    </row>
    <row r="2037" spans="1:20" hidden="1" x14ac:dyDescent="0.2">
      <c r="A2037" s="158">
        <f>BD_TS!A2036</f>
        <v>0</v>
      </c>
      <c r="B2037" s="158" t="str">
        <f>SUBSTITUTE(SUBSTITUTE(BD_TS!D2036," ",""),"-","/")</f>
        <v/>
      </c>
      <c r="C2037" s="158">
        <f>BD_TS!E2036</f>
        <v>0</v>
      </c>
      <c r="D2037" s="159">
        <f>BD_TS!F2036</f>
        <v>0</v>
      </c>
      <c r="E2037" s="160">
        <f>BD_TS!B2036</f>
        <v>0</v>
      </c>
      <c r="F2037" s="161">
        <f>BD_TS!C2036</f>
        <v>0</v>
      </c>
      <c r="G2037" s="187">
        <f>BD_TS!H2036</f>
        <v>0</v>
      </c>
      <c r="H2037" s="158" t="str">
        <f>IF($A2037=0,"",IFERROR(INDEX(BD_Gestão!A:A,MATCH('Banco de Dados'!$B2037,BD_Gestão!$B:$B,0)),"erro"))</f>
        <v/>
      </c>
      <c r="I2037" s="162" t="str">
        <f>IF($A2037=0,"",IFERROR(INDEX(BD_Gestão!E:E,MATCH('Banco de Dados'!$B2037,BD_Gestão!$B:$B,0)),"erro"))</f>
        <v/>
      </c>
      <c r="J2037" s="186" t="str">
        <f>IF($A2037=0,"",IFERROR(INDEX(BD_Gestão!B:B,MATCH('Banco de Dados'!$B2037,BD_Gestão!$B:$B,0)),"erro"))</f>
        <v/>
      </c>
      <c r="K2037" s="158" t="str">
        <f>IF($A2037=0,"",IFERROR(INDEX(BD_Gestão!C:C,MATCH('Banco de Dados'!$B2037,BD_Gestão!$B:$B,0)),"erro"))</f>
        <v/>
      </c>
      <c r="L2037" s="158" t="str">
        <f>IF($A2037=0,"",IFERROR(INDEX(BD_Gestão!H:H,MATCH('Banco de Dados'!$B2037,BD_Gestão!$B:$B,0)),"erro"))</f>
        <v/>
      </c>
      <c r="M2037" s="161" t="str">
        <f>IF($A2037=0,"",IFERROR(INDEX(BD_Gestão!F:F,MATCH('Banco de Dados'!$B2037,BD_Gestão!$B:$B,0)),"erro"))</f>
        <v/>
      </c>
      <c r="N2037" s="161" t="str">
        <f>IF($A2037=0,"",IFERROR(INDEX(BD_Gestão!J:J,MATCH('Banco de Dados'!$B2037,BD_Gestão!$B:$B,0)),"erro"))</f>
        <v/>
      </c>
      <c r="O2037" s="164" t="str">
        <f>IF($A2037=0,"",IFERROR(INDEX(BD_Gestão!K:K,MATCH('Banco de Dados'!$B2037,BD_Gestão!$B:$B,0)),"erro"))</f>
        <v/>
      </c>
      <c r="P2037" s="169" t="str">
        <f t="shared" si="126"/>
        <v/>
      </c>
      <c r="Q2037" s="170" t="str">
        <f t="shared" si="127"/>
        <v/>
      </c>
      <c r="R2037" s="163" t="e">
        <f t="shared" si="124"/>
        <v>#VALUE!</v>
      </c>
      <c r="S2037" s="163" t="e">
        <f t="shared" si="125"/>
        <v>#VALUE!</v>
      </c>
      <c r="T2037" s="163" t="e">
        <f>INDEX(Controle!O:O,MATCH('Banco de Dados'!A2037,Controle!M:M,0))*E2037/100</f>
        <v>#N/A</v>
      </c>
    </row>
    <row r="2038" spans="1:20" hidden="1" x14ac:dyDescent="0.2">
      <c r="A2038" s="158">
        <f>BD_TS!A2037</f>
        <v>0</v>
      </c>
      <c r="B2038" s="158" t="str">
        <f>SUBSTITUTE(SUBSTITUTE(BD_TS!D2037," ",""),"-","/")</f>
        <v/>
      </c>
      <c r="C2038" s="158">
        <f>BD_TS!E2037</f>
        <v>0</v>
      </c>
      <c r="D2038" s="159">
        <f>BD_TS!F2037</f>
        <v>0</v>
      </c>
      <c r="E2038" s="160">
        <f>BD_TS!B2037</f>
        <v>0</v>
      </c>
      <c r="F2038" s="161">
        <f>BD_TS!C2037</f>
        <v>0</v>
      </c>
      <c r="G2038" s="187">
        <f>BD_TS!H2037</f>
        <v>0</v>
      </c>
      <c r="H2038" s="158" t="str">
        <f>IF($A2038=0,"",IFERROR(INDEX(BD_Gestão!A:A,MATCH('Banco de Dados'!$B2038,BD_Gestão!$B:$B,0)),"erro"))</f>
        <v/>
      </c>
      <c r="I2038" s="162" t="str">
        <f>IF($A2038=0,"",IFERROR(INDEX(BD_Gestão!E:E,MATCH('Banco de Dados'!$B2038,BD_Gestão!$B:$B,0)),"erro"))</f>
        <v/>
      </c>
      <c r="J2038" s="186" t="str">
        <f>IF($A2038=0,"",IFERROR(INDEX(BD_Gestão!B:B,MATCH('Banco de Dados'!$B2038,BD_Gestão!$B:$B,0)),"erro"))</f>
        <v/>
      </c>
      <c r="K2038" s="158" t="str">
        <f>IF($A2038=0,"",IFERROR(INDEX(BD_Gestão!C:C,MATCH('Banco de Dados'!$B2038,BD_Gestão!$B:$B,0)),"erro"))</f>
        <v/>
      </c>
      <c r="L2038" s="158" t="str">
        <f>IF($A2038=0,"",IFERROR(INDEX(BD_Gestão!H:H,MATCH('Banco de Dados'!$B2038,BD_Gestão!$B:$B,0)),"erro"))</f>
        <v/>
      </c>
      <c r="M2038" s="161" t="str">
        <f>IF($A2038=0,"",IFERROR(INDEX(BD_Gestão!F:F,MATCH('Banco de Dados'!$B2038,BD_Gestão!$B:$B,0)),"erro"))</f>
        <v/>
      </c>
      <c r="N2038" s="161" t="str">
        <f>IF($A2038=0,"",IFERROR(INDEX(BD_Gestão!J:J,MATCH('Banco de Dados'!$B2038,BD_Gestão!$B:$B,0)),"erro"))</f>
        <v/>
      </c>
      <c r="O2038" s="164" t="str">
        <f>IF($A2038=0,"",IFERROR(INDEX(BD_Gestão!K:K,MATCH('Banco de Dados'!$B2038,BD_Gestão!$B:$B,0)),"erro"))</f>
        <v/>
      </c>
      <c r="P2038" s="169" t="str">
        <f t="shared" si="126"/>
        <v/>
      </c>
      <c r="Q2038" s="170" t="str">
        <f t="shared" si="127"/>
        <v/>
      </c>
      <c r="R2038" s="163" t="e">
        <f t="shared" si="124"/>
        <v>#VALUE!</v>
      </c>
      <c r="S2038" s="163" t="e">
        <f t="shared" si="125"/>
        <v>#VALUE!</v>
      </c>
      <c r="T2038" s="163" t="e">
        <f>INDEX(Controle!O:O,MATCH('Banco de Dados'!A2038,Controle!M:M,0))*E2038/100</f>
        <v>#N/A</v>
      </c>
    </row>
    <row r="2039" spans="1:20" hidden="1" x14ac:dyDescent="0.2">
      <c r="A2039" s="158">
        <f>BD_TS!A2038</f>
        <v>0</v>
      </c>
      <c r="B2039" s="158" t="str">
        <f>SUBSTITUTE(SUBSTITUTE(BD_TS!D2038," ",""),"-","/")</f>
        <v/>
      </c>
      <c r="C2039" s="158">
        <f>BD_TS!E2038</f>
        <v>0</v>
      </c>
      <c r="D2039" s="159">
        <f>BD_TS!F2038</f>
        <v>0</v>
      </c>
      <c r="E2039" s="160">
        <f>BD_TS!B2038</f>
        <v>0</v>
      </c>
      <c r="F2039" s="161">
        <f>BD_TS!C2038</f>
        <v>0</v>
      </c>
      <c r="G2039" s="187">
        <f>BD_TS!H2038</f>
        <v>0</v>
      </c>
      <c r="H2039" s="158" t="str">
        <f>IF($A2039=0,"",IFERROR(INDEX(BD_Gestão!A:A,MATCH('Banco de Dados'!$B2039,BD_Gestão!$B:$B,0)),"erro"))</f>
        <v/>
      </c>
      <c r="I2039" s="162" t="str">
        <f>IF($A2039=0,"",IFERROR(INDEX(BD_Gestão!E:E,MATCH('Banco de Dados'!$B2039,BD_Gestão!$B:$B,0)),"erro"))</f>
        <v/>
      </c>
      <c r="J2039" s="186" t="str">
        <f>IF($A2039=0,"",IFERROR(INDEX(BD_Gestão!B:B,MATCH('Banco de Dados'!$B2039,BD_Gestão!$B:$B,0)),"erro"))</f>
        <v/>
      </c>
      <c r="K2039" s="158" t="str">
        <f>IF($A2039=0,"",IFERROR(INDEX(BD_Gestão!C:C,MATCH('Banco de Dados'!$B2039,BD_Gestão!$B:$B,0)),"erro"))</f>
        <v/>
      </c>
      <c r="L2039" s="158" t="str">
        <f>IF($A2039=0,"",IFERROR(INDEX(BD_Gestão!H:H,MATCH('Banco de Dados'!$B2039,BD_Gestão!$B:$B,0)),"erro"))</f>
        <v/>
      </c>
      <c r="M2039" s="161" t="str">
        <f>IF($A2039=0,"",IFERROR(INDEX(BD_Gestão!F:F,MATCH('Banco de Dados'!$B2039,BD_Gestão!$B:$B,0)),"erro"))</f>
        <v/>
      </c>
      <c r="N2039" s="161" t="str">
        <f>IF($A2039=0,"",IFERROR(INDEX(BD_Gestão!J:J,MATCH('Banco de Dados'!$B2039,BD_Gestão!$B:$B,0)),"erro"))</f>
        <v/>
      </c>
      <c r="O2039" s="164" t="str">
        <f>IF($A2039=0,"",IFERROR(INDEX(BD_Gestão!K:K,MATCH('Banco de Dados'!$B2039,BD_Gestão!$B:$B,0)),"erro"))</f>
        <v/>
      </c>
      <c r="P2039" s="169" t="str">
        <f t="shared" si="126"/>
        <v/>
      </c>
      <c r="Q2039" s="170" t="str">
        <f t="shared" si="127"/>
        <v/>
      </c>
      <c r="R2039" s="163" t="e">
        <f t="shared" si="124"/>
        <v>#VALUE!</v>
      </c>
      <c r="S2039" s="163" t="e">
        <f t="shared" si="125"/>
        <v>#VALUE!</v>
      </c>
      <c r="T2039" s="163" t="e">
        <f>INDEX(Controle!O:O,MATCH('Banco de Dados'!A2039,Controle!M:M,0))*E2039/100</f>
        <v>#N/A</v>
      </c>
    </row>
    <row r="2040" spans="1:20" hidden="1" x14ac:dyDescent="0.2">
      <c r="A2040" s="158">
        <f>BD_TS!A2039</f>
        <v>0</v>
      </c>
      <c r="B2040" s="158" t="str">
        <f>SUBSTITUTE(SUBSTITUTE(BD_TS!D2039," ",""),"-","/")</f>
        <v/>
      </c>
      <c r="C2040" s="158">
        <f>BD_TS!E2039</f>
        <v>0</v>
      </c>
      <c r="D2040" s="159">
        <f>BD_TS!F2039</f>
        <v>0</v>
      </c>
      <c r="E2040" s="160">
        <f>BD_TS!B2039</f>
        <v>0</v>
      </c>
      <c r="F2040" s="161">
        <f>BD_TS!C2039</f>
        <v>0</v>
      </c>
      <c r="G2040" s="187">
        <f>BD_TS!H2039</f>
        <v>0</v>
      </c>
      <c r="H2040" s="158" t="str">
        <f>IF($A2040=0,"",IFERROR(INDEX(BD_Gestão!A:A,MATCH('Banco de Dados'!$B2040,BD_Gestão!$B:$B,0)),"erro"))</f>
        <v/>
      </c>
      <c r="I2040" s="162" t="str">
        <f>IF($A2040=0,"",IFERROR(INDEX(BD_Gestão!E:E,MATCH('Banco de Dados'!$B2040,BD_Gestão!$B:$B,0)),"erro"))</f>
        <v/>
      </c>
      <c r="J2040" s="186" t="str">
        <f>IF($A2040=0,"",IFERROR(INDEX(BD_Gestão!B:B,MATCH('Banco de Dados'!$B2040,BD_Gestão!$B:$B,0)),"erro"))</f>
        <v/>
      </c>
      <c r="K2040" s="158" t="str">
        <f>IF($A2040=0,"",IFERROR(INDEX(BD_Gestão!C:C,MATCH('Banco de Dados'!$B2040,BD_Gestão!$B:$B,0)),"erro"))</f>
        <v/>
      </c>
      <c r="L2040" s="158" t="str">
        <f>IF($A2040=0,"",IFERROR(INDEX(BD_Gestão!H:H,MATCH('Banco de Dados'!$B2040,BD_Gestão!$B:$B,0)),"erro"))</f>
        <v/>
      </c>
      <c r="M2040" s="161" t="str">
        <f>IF($A2040=0,"",IFERROR(INDEX(BD_Gestão!F:F,MATCH('Banco de Dados'!$B2040,BD_Gestão!$B:$B,0)),"erro"))</f>
        <v/>
      </c>
      <c r="N2040" s="161" t="str">
        <f>IF($A2040=0,"",IFERROR(INDEX(BD_Gestão!J:J,MATCH('Banco de Dados'!$B2040,BD_Gestão!$B:$B,0)),"erro"))</f>
        <v/>
      </c>
      <c r="O2040" s="164" t="str">
        <f>IF($A2040=0,"",IFERROR(INDEX(BD_Gestão!K:K,MATCH('Banco de Dados'!$B2040,BD_Gestão!$B:$B,0)),"erro"))</f>
        <v/>
      </c>
      <c r="P2040" s="169" t="str">
        <f t="shared" si="126"/>
        <v/>
      </c>
      <c r="Q2040" s="170" t="str">
        <f t="shared" si="127"/>
        <v/>
      </c>
      <c r="R2040" s="163" t="e">
        <f t="shared" si="124"/>
        <v>#VALUE!</v>
      </c>
      <c r="S2040" s="163" t="e">
        <f t="shared" si="125"/>
        <v>#VALUE!</v>
      </c>
      <c r="T2040" s="163" t="e">
        <f>INDEX(Controle!O:O,MATCH('Banco de Dados'!A2040,Controle!M:M,0))*E2040/100</f>
        <v>#N/A</v>
      </c>
    </row>
    <row r="2041" spans="1:20" hidden="1" x14ac:dyDescent="0.2">
      <c r="A2041" s="158">
        <f>BD_TS!A2040</f>
        <v>0</v>
      </c>
      <c r="B2041" s="158" t="str">
        <f>SUBSTITUTE(SUBSTITUTE(BD_TS!D2040," ",""),"-","/")</f>
        <v/>
      </c>
      <c r="C2041" s="158">
        <f>BD_TS!E2040</f>
        <v>0</v>
      </c>
      <c r="D2041" s="159">
        <f>BD_TS!F2040</f>
        <v>0</v>
      </c>
      <c r="E2041" s="160">
        <f>BD_TS!B2040</f>
        <v>0</v>
      </c>
      <c r="F2041" s="161">
        <f>BD_TS!C2040</f>
        <v>0</v>
      </c>
      <c r="G2041" s="187">
        <f>BD_TS!H2040</f>
        <v>0</v>
      </c>
      <c r="H2041" s="158" t="str">
        <f>IF($A2041=0,"",IFERROR(INDEX(BD_Gestão!A:A,MATCH('Banco de Dados'!$B2041,BD_Gestão!$B:$B,0)),"erro"))</f>
        <v/>
      </c>
      <c r="I2041" s="162" t="str">
        <f>IF($A2041=0,"",IFERROR(INDEX(BD_Gestão!E:E,MATCH('Banco de Dados'!$B2041,BD_Gestão!$B:$B,0)),"erro"))</f>
        <v/>
      </c>
      <c r="J2041" s="186" t="str">
        <f>IF($A2041=0,"",IFERROR(INDEX(BD_Gestão!B:B,MATCH('Banco de Dados'!$B2041,BD_Gestão!$B:$B,0)),"erro"))</f>
        <v/>
      </c>
      <c r="K2041" s="158" t="str">
        <f>IF($A2041=0,"",IFERROR(INDEX(BD_Gestão!C:C,MATCH('Banco de Dados'!$B2041,BD_Gestão!$B:$B,0)),"erro"))</f>
        <v/>
      </c>
      <c r="L2041" s="158" t="str">
        <f>IF($A2041=0,"",IFERROR(INDEX(BD_Gestão!H:H,MATCH('Banco de Dados'!$B2041,BD_Gestão!$B:$B,0)),"erro"))</f>
        <v/>
      </c>
      <c r="M2041" s="161" t="str">
        <f>IF($A2041=0,"",IFERROR(INDEX(BD_Gestão!F:F,MATCH('Banco de Dados'!$B2041,BD_Gestão!$B:$B,0)),"erro"))</f>
        <v/>
      </c>
      <c r="N2041" s="161" t="str">
        <f>IF($A2041=0,"",IFERROR(INDEX(BD_Gestão!J:J,MATCH('Banco de Dados'!$B2041,BD_Gestão!$B:$B,0)),"erro"))</f>
        <v/>
      </c>
      <c r="O2041" s="164" t="str">
        <f>IF($A2041=0,"",IFERROR(INDEX(BD_Gestão!K:K,MATCH('Banco de Dados'!$B2041,BD_Gestão!$B:$B,0)),"erro"))</f>
        <v/>
      </c>
      <c r="P2041" s="169" t="str">
        <f t="shared" si="126"/>
        <v/>
      </c>
      <c r="Q2041" s="170" t="str">
        <f t="shared" si="127"/>
        <v/>
      </c>
      <c r="R2041" s="163" t="e">
        <f t="shared" si="124"/>
        <v>#VALUE!</v>
      </c>
      <c r="S2041" s="163" t="e">
        <f t="shared" si="125"/>
        <v>#VALUE!</v>
      </c>
      <c r="T2041" s="163" t="e">
        <f>INDEX(Controle!O:O,MATCH('Banco de Dados'!A2041,Controle!M:M,0))*E2041/100</f>
        <v>#N/A</v>
      </c>
    </row>
    <row r="2042" spans="1:20" hidden="1" x14ac:dyDescent="0.2">
      <c r="A2042" s="158">
        <f>BD_TS!A2041</f>
        <v>0</v>
      </c>
      <c r="B2042" s="158" t="str">
        <f>SUBSTITUTE(SUBSTITUTE(BD_TS!D2041," ",""),"-","/")</f>
        <v/>
      </c>
      <c r="C2042" s="158">
        <f>BD_TS!E2041</f>
        <v>0</v>
      </c>
      <c r="D2042" s="159">
        <f>BD_TS!F2041</f>
        <v>0</v>
      </c>
      <c r="E2042" s="160">
        <f>BD_TS!B2041</f>
        <v>0</v>
      </c>
      <c r="F2042" s="161">
        <f>BD_TS!C2041</f>
        <v>0</v>
      </c>
      <c r="G2042" s="187">
        <f>BD_TS!H2041</f>
        <v>0</v>
      </c>
      <c r="H2042" s="158" t="str">
        <f>IF($A2042=0,"",IFERROR(INDEX(BD_Gestão!A:A,MATCH('Banco de Dados'!$B2042,BD_Gestão!$B:$B,0)),"erro"))</f>
        <v/>
      </c>
      <c r="I2042" s="162" t="str">
        <f>IF($A2042=0,"",IFERROR(INDEX(BD_Gestão!E:E,MATCH('Banco de Dados'!$B2042,BD_Gestão!$B:$B,0)),"erro"))</f>
        <v/>
      </c>
      <c r="J2042" s="186" t="str">
        <f>IF($A2042=0,"",IFERROR(INDEX(BD_Gestão!B:B,MATCH('Banco de Dados'!$B2042,BD_Gestão!$B:$B,0)),"erro"))</f>
        <v/>
      </c>
      <c r="K2042" s="158" t="str">
        <f>IF($A2042=0,"",IFERROR(INDEX(BD_Gestão!C:C,MATCH('Banco de Dados'!$B2042,BD_Gestão!$B:$B,0)),"erro"))</f>
        <v/>
      </c>
      <c r="L2042" s="158" t="str">
        <f>IF($A2042=0,"",IFERROR(INDEX(BD_Gestão!H:H,MATCH('Banco de Dados'!$B2042,BD_Gestão!$B:$B,0)),"erro"))</f>
        <v/>
      </c>
      <c r="M2042" s="161" t="str">
        <f>IF($A2042=0,"",IFERROR(INDEX(BD_Gestão!F:F,MATCH('Banco de Dados'!$B2042,BD_Gestão!$B:$B,0)),"erro"))</f>
        <v/>
      </c>
      <c r="N2042" s="161" t="str">
        <f>IF($A2042=0,"",IFERROR(INDEX(BD_Gestão!J:J,MATCH('Banco de Dados'!$B2042,BD_Gestão!$B:$B,0)),"erro"))</f>
        <v/>
      </c>
      <c r="O2042" s="164" t="str">
        <f>IF($A2042=0,"",IFERROR(INDEX(BD_Gestão!K:K,MATCH('Banco de Dados'!$B2042,BD_Gestão!$B:$B,0)),"erro"))</f>
        <v/>
      </c>
      <c r="P2042" s="169" t="str">
        <f t="shared" si="126"/>
        <v/>
      </c>
      <c r="Q2042" s="170" t="str">
        <f t="shared" si="127"/>
        <v/>
      </c>
      <c r="R2042" s="163" t="e">
        <f t="shared" si="124"/>
        <v>#VALUE!</v>
      </c>
      <c r="S2042" s="163" t="e">
        <f t="shared" si="125"/>
        <v>#VALUE!</v>
      </c>
      <c r="T2042" s="163" t="e">
        <f>INDEX(Controle!O:O,MATCH('Banco de Dados'!A2042,Controle!M:M,0))*E2042/100</f>
        <v>#N/A</v>
      </c>
    </row>
    <row r="2043" spans="1:20" hidden="1" x14ac:dyDescent="0.2">
      <c r="A2043" s="158">
        <f>BD_TS!A2042</f>
        <v>0</v>
      </c>
      <c r="B2043" s="158" t="str">
        <f>SUBSTITUTE(SUBSTITUTE(BD_TS!D2042," ",""),"-","/")</f>
        <v/>
      </c>
      <c r="C2043" s="158">
        <f>BD_TS!E2042</f>
        <v>0</v>
      </c>
      <c r="D2043" s="159">
        <f>BD_TS!F2042</f>
        <v>0</v>
      </c>
      <c r="E2043" s="160">
        <f>BD_TS!B2042</f>
        <v>0</v>
      </c>
      <c r="F2043" s="161">
        <f>BD_TS!C2042</f>
        <v>0</v>
      </c>
      <c r="G2043" s="187">
        <f>BD_TS!H2042</f>
        <v>0</v>
      </c>
      <c r="H2043" s="158" t="str">
        <f>IF($A2043=0,"",IFERROR(INDEX(BD_Gestão!A:A,MATCH('Banco de Dados'!$B2043,BD_Gestão!$B:$B,0)),"erro"))</f>
        <v/>
      </c>
      <c r="I2043" s="162" t="str">
        <f>IF($A2043=0,"",IFERROR(INDEX(BD_Gestão!E:E,MATCH('Banco de Dados'!$B2043,BD_Gestão!$B:$B,0)),"erro"))</f>
        <v/>
      </c>
      <c r="J2043" s="186" t="str">
        <f>IF($A2043=0,"",IFERROR(INDEX(BD_Gestão!B:B,MATCH('Banco de Dados'!$B2043,BD_Gestão!$B:$B,0)),"erro"))</f>
        <v/>
      </c>
      <c r="K2043" s="158" t="str">
        <f>IF($A2043=0,"",IFERROR(INDEX(BD_Gestão!C:C,MATCH('Banco de Dados'!$B2043,BD_Gestão!$B:$B,0)),"erro"))</f>
        <v/>
      </c>
      <c r="L2043" s="158" t="str">
        <f>IF($A2043=0,"",IFERROR(INDEX(BD_Gestão!H:H,MATCH('Banco de Dados'!$B2043,BD_Gestão!$B:$B,0)),"erro"))</f>
        <v/>
      </c>
      <c r="M2043" s="161" t="str">
        <f>IF($A2043=0,"",IFERROR(INDEX(BD_Gestão!F:F,MATCH('Banco de Dados'!$B2043,BD_Gestão!$B:$B,0)),"erro"))</f>
        <v/>
      </c>
      <c r="N2043" s="161" t="str">
        <f>IF($A2043=0,"",IFERROR(INDEX(BD_Gestão!J:J,MATCH('Banco de Dados'!$B2043,BD_Gestão!$B:$B,0)),"erro"))</f>
        <v/>
      </c>
      <c r="O2043" s="164" t="str">
        <f>IF($A2043=0,"",IFERROR(INDEX(BD_Gestão!K:K,MATCH('Banco de Dados'!$B2043,BD_Gestão!$B:$B,0)),"erro"))</f>
        <v/>
      </c>
      <c r="P2043" s="169" t="str">
        <f t="shared" si="126"/>
        <v/>
      </c>
      <c r="Q2043" s="170" t="str">
        <f t="shared" si="127"/>
        <v/>
      </c>
      <c r="R2043" s="163" t="e">
        <f t="shared" si="124"/>
        <v>#VALUE!</v>
      </c>
      <c r="S2043" s="163" t="e">
        <f t="shared" si="125"/>
        <v>#VALUE!</v>
      </c>
      <c r="T2043" s="163" t="e">
        <f>INDEX(Controle!O:O,MATCH('Banco de Dados'!A2043,Controle!M:M,0))*E2043/100</f>
        <v>#N/A</v>
      </c>
    </row>
    <row r="2044" spans="1:20" hidden="1" x14ac:dyDescent="0.2">
      <c r="A2044" s="158">
        <f>BD_TS!A2043</f>
        <v>0</v>
      </c>
      <c r="B2044" s="158" t="str">
        <f>SUBSTITUTE(SUBSTITUTE(BD_TS!D2043," ",""),"-","/")</f>
        <v/>
      </c>
      <c r="C2044" s="158">
        <f>BD_TS!E2043</f>
        <v>0</v>
      </c>
      <c r="D2044" s="159">
        <f>BD_TS!F2043</f>
        <v>0</v>
      </c>
      <c r="E2044" s="160">
        <f>BD_TS!B2043</f>
        <v>0</v>
      </c>
      <c r="F2044" s="161">
        <f>BD_TS!C2043</f>
        <v>0</v>
      </c>
      <c r="G2044" s="187">
        <f>BD_TS!H2043</f>
        <v>0</v>
      </c>
      <c r="H2044" s="158" t="str">
        <f>IF($A2044=0,"",IFERROR(INDEX(BD_Gestão!A:A,MATCH('Banco de Dados'!$B2044,BD_Gestão!$B:$B,0)),"erro"))</f>
        <v/>
      </c>
      <c r="I2044" s="162" t="str">
        <f>IF($A2044=0,"",IFERROR(INDEX(BD_Gestão!E:E,MATCH('Banco de Dados'!$B2044,BD_Gestão!$B:$B,0)),"erro"))</f>
        <v/>
      </c>
      <c r="J2044" s="186" t="str">
        <f>IF($A2044=0,"",IFERROR(INDEX(BD_Gestão!B:B,MATCH('Banco de Dados'!$B2044,BD_Gestão!$B:$B,0)),"erro"))</f>
        <v/>
      </c>
      <c r="K2044" s="158" t="str">
        <f>IF($A2044=0,"",IFERROR(INDEX(BD_Gestão!C:C,MATCH('Banco de Dados'!$B2044,BD_Gestão!$B:$B,0)),"erro"))</f>
        <v/>
      </c>
      <c r="L2044" s="158" t="str">
        <f>IF($A2044=0,"",IFERROR(INDEX(BD_Gestão!H:H,MATCH('Banco de Dados'!$B2044,BD_Gestão!$B:$B,0)),"erro"))</f>
        <v/>
      </c>
      <c r="M2044" s="161" t="str">
        <f>IF($A2044=0,"",IFERROR(INDEX(BD_Gestão!F:F,MATCH('Banco de Dados'!$B2044,BD_Gestão!$B:$B,0)),"erro"))</f>
        <v/>
      </c>
      <c r="N2044" s="161" t="str">
        <f>IF($A2044=0,"",IFERROR(INDEX(BD_Gestão!J:J,MATCH('Banco de Dados'!$B2044,BD_Gestão!$B:$B,0)),"erro"))</f>
        <v/>
      </c>
      <c r="O2044" s="164" t="str">
        <f>IF($A2044=0,"",IFERROR(INDEX(BD_Gestão!K:K,MATCH('Banco de Dados'!$B2044,BD_Gestão!$B:$B,0)),"erro"))</f>
        <v/>
      </c>
      <c r="P2044" s="169" t="str">
        <f t="shared" si="126"/>
        <v/>
      </c>
      <c r="Q2044" s="170" t="str">
        <f t="shared" si="127"/>
        <v/>
      </c>
      <c r="R2044" s="163" t="e">
        <f t="shared" si="124"/>
        <v>#VALUE!</v>
      </c>
      <c r="S2044" s="163" t="e">
        <f t="shared" si="125"/>
        <v>#VALUE!</v>
      </c>
      <c r="T2044" s="163" t="e">
        <f>INDEX(Controle!O:O,MATCH('Banco de Dados'!A2044,Controle!M:M,0))*E2044/100</f>
        <v>#N/A</v>
      </c>
    </row>
    <row r="2045" spans="1:20" hidden="1" x14ac:dyDescent="0.2">
      <c r="A2045" s="158">
        <f>BD_TS!A2044</f>
        <v>0</v>
      </c>
      <c r="B2045" s="158" t="str">
        <f>SUBSTITUTE(SUBSTITUTE(BD_TS!D2044," ",""),"-","/")</f>
        <v/>
      </c>
      <c r="C2045" s="158">
        <f>BD_TS!E2044</f>
        <v>0</v>
      </c>
      <c r="D2045" s="159">
        <f>BD_TS!F2044</f>
        <v>0</v>
      </c>
      <c r="E2045" s="160">
        <f>BD_TS!B2044</f>
        <v>0</v>
      </c>
      <c r="F2045" s="161">
        <f>BD_TS!C2044</f>
        <v>0</v>
      </c>
      <c r="G2045" s="187">
        <f>BD_TS!H2044</f>
        <v>0</v>
      </c>
      <c r="H2045" s="158" t="str">
        <f>IF($A2045=0,"",IFERROR(INDEX(BD_Gestão!A:A,MATCH('Banco de Dados'!$B2045,BD_Gestão!$B:$B,0)),"erro"))</f>
        <v/>
      </c>
      <c r="I2045" s="162" t="str">
        <f>IF($A2045=0,"",IFERROR(INDEX(BD_Gestão!E:E,MATCH('Banco de Dados'!$B2045,BD_Gestão!$B:$B,0)),"erro"))</f>
        <v/>
      </c>
      <c r="J2045" s="186" t="str">
        <f>IF($A2045=0,"",IFERROR(INDEX(BD_Gestão!B:B,MATCH('Banco de Dados'!$B2045,BD_Gestão!$B:$B,0)),"erro"))</f>
        <v/>
      </c>
      <c r="K2045" s="158" t="str">
        <f>IF($A2045=0,"",IFERROR(INDEX(BD_Gestão!C:C,MATCH('Banco de Dados'!$B2045,BD_Gestão!$B:$B,0)),"erro"))</f>
        <v/>
      </c>
      <c r="L2045" s="158" t="str">
        <f>IF($A2045=0,"",IFERROR(INDEX(BD_Gestão!H:H,MATCH('Banco de Dados'!$B2045,BD_Gestão!$B:$B,0)),"erro"))</f>
        <v/>
      </c>
      <c r="M2045" s="161" t="str">
        <f>IF($A2045=0,"",IFERROR(INDEX(BD_Gestão!F:F,MATCH('Banco de Dados'!$B2045,BD_Gestão!$B:$B,0)),"erro"))</f>
        <v/>
      </c>
      <c r="N2045" s="161" t="str">
        <f>IF($A2045=0,"",IFERROR(INDEX(BD_Gestão!J:J,MATCH('Banco de Dados'!$B2045,BD_Gestão!$B:$B,0)),"erro"))</f>
        <v/>
      </c>
      <c r="O2045" s="164" t="str">
        <f>IF($A2045=0,"",IFERROR(INDEX(BD_Gestão!K:K,MATCH('Banco de Dados'!$B2045,BD_Gestão!$B:$B,0)),"erro"))</f>
        <v/>
      </c>
      <c r="P2045" s="169" t="str">
        <f t="shared" si="126"/>
        <v/>
      </c>
      <c r="Q2045" s="170" t="str">
        <f t="shared" si="127"/>
        <v/>
      </c>
      <c r="R2045" s="163" t="e">
        <f t="shared" si="124"/>
        <v>#VALUE!</v>
      </c>
      <c r="S2045" s="163" t="e">
        <f t="shared" si="125"/>
        <v>#VALUE!</v>
      </c>
      <c r="T2045" s="163" t="e">
        <f>INDEX(Controle!O:O,MATCH('Banco de Dados'!A2045,Controle!M:M,0))*E2045/100</f>
        <v>#N/A</v>
      </c>
    </row>
    <row r="2046" spans="1:20" hidden="1" x14ac:dyDescent="0.2">
      <c r="A2046" s="158">
        <f>BD_TS!A2045</f>
        <v>0</v>
      </c>
      <c r="B2046" s="158" t="str">
        <f>SUBSTITUTE(SUBSTITUTE(BD_TS!D2045," ",""),"-","/")</f>
        <v/>
      </c>
      <c r="C2046" s="158">
        <f>BD_TS!E2045</f>
        <v>0</v>
      </c>
      <c r="D2046" s="159">
        <f>BD_TS!F2045</f>
        <v>0</v>
      </c>
      <c r="E2046" s="160">
        <f>BD_TS!B2045</f>
        <v>0</v>
      </c>
      <c r="F2046" s="161">
        <f>BD_TS!C2045</f>
        <v>0</v>
      </c>
      <c r="G2046" s="187">
        <f>BD_TS!H2045</f>
        <v>0</v>
      </c>
      <c r="H2046" s="158" t="str">
        <f>IF($A2046=0,"",IFERROR(INDEX(BD_Gestão!A:A,MATCH('Banco de Dados'!$B2046,BD_Gestão!$B:$B,0)),"erro"))</f>
        <v/>
      </c>
      <c r="I2046" s="162" t="str">
        <f>IF($A2046=0,"",IFERROR(INDEX(BD_Gestão!E:E,MATCH('Banco de Dados'!$B2046,BD_Gestão!$B:$B,0)),"erro"))</f>
        <v/>
      </c>
      <c r="J2046" s="186" t="str">
        <f>IF($A2046=0,"",IFERROR(INDEX(BD_Gestão!B:B,MATCH('Banco de Dados'!$B2046,BD_Gestão!$B:$B,0)),"erro"))</f>
        <v/>
      </c>
      <c r="K2046" s="158" t="str">
        <f>IF($A2046=0,"",IFERROR(INDEX(BD_Gestão!C:C,MATCH('Banco de Dados'!$B2046,BD_Gestão!$B:$B,0)),"erro"))</f>
        <v/>
      </c>
      <c r="L2046" s="158" t="str">
        <f>IF($A2046=0,"",IFERROR(INDEX(BD_Gestão!H:H,MATCH('Banco de Dados'!$B2046,BD_Gestão!$B:$B,0)),"erro"))</f>
        <v/>
      </c>
      <c r="M2046" s="161" t="str">
        <f>IF($A2046=0,"",IFERROR(INDEX(BD_Gestão!F:F,MATCH('Banco de Dados'!$B2046,BD_Gestão!$B:$B,0)),"erro"))</f>
        <v/>
      </c>
      <c r="N2046" s="161" t="str">
        <f>IF($A2046=0,"",IFERROR(INDEX(BD_Gestão!J:J,MATCH('Banco de Dados'!$B2046,BD_Gestão!$B:$B,0)),"erro"))</f>
        <v/>
      </c>
      <c r="O2046" s="164" t="str">
        <f>IF($A2046=0,"",IFERROR(INDEX(BD_Gestão!K:K,MATCH('Banco de Dados'!$B2046,BD_Gestão!$B:$B,0)),"erro"))</f>
        <v/>
      </c>
      <c r="P2046" s="169" t="str">
        <f t="shared" si="126"/>
        <v/>
      </c>
      <c r="Q2046" s="170" t="str">
        <f t="shared" si="127"/>
        <v/>
      </c>
      <c r="R2046" s="163" t="e">
        <f t="shared" si="124"/>
        <v>#VALUE!</v>
      </c>
      <c r="S2046" s="163" t="e">
        <f t="shared" si="125"/>
        <v>#VALUE!</v>
      </c>
      <c r="T2046" s="163" t="e">
        <f>INDEX(Controle!O:O,MATCH('Banco de Dados'!A2046,Controle!M:M,0))*E2046/100</f>
        <v>#N/A</v>
      </c>
    </row>
    <row r="2047" spans="1:20" hidden="1" x14ac:dyDescent="0.2">
      <c r="A2047" s="158">
        <f>BD_TS!A2046</f>
        <v>0</v>
      </c>
      <c r="B2047" s="158" t="str">
        <f>SUBSTITUTE(SUBSTITUTE(BD_TS!D2046," ",""),"-","/")</f>
        <v/>
      </c>
      <c r="C2047" s="158">
        <f>BD_TS!E2046</f>
        <v>0</v>
      </c>
      <c r="D2047" s="159">
        <f>BD_TS!F2046</f>
        <v>0</v>
      </c>
      <c r="E2047" s="160">
        <f>BD_TS!B2046</f>
        <v>0</v>
      </c>
      <c r="F2047" s="161">
        <f>BD_TS!C2046</f>
        <v>0</v>
      </c>
      <c r="G2047" s="187">
        <f>BD_TS!H2046</f>
        <v>0</v>
      </c>
      <c r="H2047" s="158" t="str">
        <f>IF($A2047=0,"",IFERROR(INDEX(BD_Gestão!A:A,MATCH('Banco de Dados'!$B2047,BD_Gestão!$B:$B,0)),"erro"))</f>
        <v/>
      </c>
      <c r="I2047" s="162" t="str">
        <f>IF($A2047=0,"",IFERROR(INDEX(BD_Gestão!E:E,MATCH('Banco de Dados'!$B2047,BD_Gestão!$B:$B,0)),"erro"))</f>
        <v/>
      </c>
      <c r="J2047" s="186" t="str">
        <f>IF($A2047=0,"",IFERROR(INDEX(BD_Gestão!B:B,MATCH('Banco de Dados'!$B2047,BD_Gestão!$B:$B,0)),"erro"))</f>
        <v/>
      </c>
      <c r="K2047" s="158" t="str">
        <f>IF($A2047=0,"",IFERROR(INDEX(BD_Gestão!C:C,MATCH('Banco de Dados'!$B2047,BD_Gestão!$B:$B,0)),"erro"))</f>
        <v/>
      </c>
      <c r="L2047" s="158" t="str">
        <f>IF($A2047=0,"",IFERROR(INDEX(BD_Gestão!H:H,MATCH('Banco de Dados'!$B2047,BD_Gestão!$B:$B,0)),"erro"))</f>
        <v/>
      </c>
      <c r="M2047" s="161" t="str">
        <f>IF($A2047=0,"",IFERROR(INDEX(BD_Gestão!F:F,MATCH('Banco de Dados'!$B2047,BD_Gestão!$B:$B,0)),"erro"))</f>
        <v/>
      </c>
      <c r="N2047" s="161" t="str">
        <f>IF($A2047=0,"",IFERROR(INDEX(BD_Gestão!J:J,MATCH('Banco de Dados'!$B2047,BD_Gestão!$B:$B,0)),"erro"))</f>
        <v/>
      </c>
      <c r="O2047" s="164" t="str">
        <f>IF($A2047=0,"",IFERROR(INDEX(BD_Gestão!K:K,MATCH('Banco de Dados'!$B2047,BD_Gestão!$B:$B,0)),"erro"))</f>
        <v/>
      </c>
      <c r="P2047" s="169" t="str">
        <f t="shared" si="126"/>
        <v/>
      </c>
      <c r="Q2047" s="170" t="str">
        <f t="shared" si="127"/>
        <v/>
      </c>
      <c r="R2047" s="163" t="e">
        <f t="shared" si="124"/>
        <v>#VALUE!</v>
      </c>
      <c r="S2047" s="163" t="e">
        <f t="shared" si="125"/>
        <v>#VALUE!</v>
      </c>
      <c r="T2047" s="163" t="e">
        <f>INDEX(Controle!O:O,MATCH('Banco de Dados'!A2047,Controle!M:M,0))*E2047/100</f>
        <v>#N/A</v>
      </c>
    </row>
    <row r="2048" spans="1:20" hidden="1" x14ac:dyDescent="0.2">
      <c r="A2048" s="158">
        <f>BD_TS!A2047</f>
        <v>0</v>
      </c>
      <c r="B2048" s="158" t="str">
        <f>SUBSTITUTE(SUBSTITUTE(BD_TS!D2047," ",""),"-","/")</f>
        <v/>
      </c>
      <c r="C2048" s="158">
        <f>BD_TS!E2047</f>
        <v>0</v>
      </c>
      <c r="D2048" s="159">
        <f>BD_TS!F2047</f>
        <v>0</v>
      </c>
      <c r="E2048" s="160">
        <f>BD_TS!B2047</f>
        <v>0</v>
      </c>
      <c r="F2048" s="161">
        <f>BD_TS!C2047</f>
        <v>0</v>
      </c>
      <c r="G2048" s="187">
        <f>BD_TS!H2047</f>
        <v>0</v>
      </c>
      <c r="H2048" s="158" t="str">
        <f>IF($A2048=0,"",IFERROR(INDEX(BD_Gestão!A:A,MATCH('Banco de Dados'!$B2048,BD_Gestão!$B:$B,0)),"erro"))</f>
        <v/>
      </c>
      <c r="I2048" s="162" t="str">
        <f>IF($A2048=0,"",IFERROR(INDEX(BD_Gestão!E:E,MATCH('Banco de Dados'!$B2048,BD_Gestão!$B:$B,0)),"erro"))</f>
        <v/>
      </c>
      <c r="J2048" s="186" t="str">
        <f>IF($A2048=0,"",IFERROR(INDEX(BD_Gestão!B:B,MATCH('Banco de Dados'!$B2048,BD_Gestão!$B:$B,0)),"erro"))</f>
        <v/>
      </c>
      <c r="K2048" s="158" t="str">
        <f>IF($A2048=0,"",IFERROR(INDEX(BD_Gestão!C:C,MATCH('Banco de Dados'!$B2048,BD_Gestão!$B:$B,0)),"erro"))</f>
        <v/>
      </c>
      <c r="L2048" s="158" t="str">
        <f>IF($A2048=0,"",IFERROR(INDEX(BD_Gestão!H:H,MATCH('Banco de Dados'!$B2048,BD_Gestão!$B:$B,0)),"erro"))</f>
        <v/>
      </c>
      <c r="M2048" s="161" t="str">
        <f>IF($A2048=0,"",IFERROR(INDEX(BD_Gestão!F:F,MATCH('Banco de Dados'!$B2048,BD_Gestão!$B:$B,0)),"erro"))</f>
        <v/>
      </c>
      <c r="N2048" s="161" t="str">
        <f>IF($A2048=0,"",IFERROR(INDEX(BD_Gestão!J:J,MATCH('Banco de Dados'!$B2048,BD_Gestão!$B:$B,0)),"erro"))</f>
        <v/>
      </c>
      <c r="O2048" s="164" t="str">
        <f>IF($A2048=0,"",IFERROR(INDEX(BD_Gestão!K:K,MATCH('Banco de Dados'!$B2048,BD_Gestão!$B:$B,0)),"erro"))</f>
        <v/>
      </c>
      <c r="P2048" s="169" t="str">
        <f t="shared" si="126"/>
        <v/>
      </c>
      <c r="Q2048" s="170" t="str">
        <f t="shared" si="127"/>
        <v/>
      </c>
      <c r="R2048" s="163" t="e">
        <f t="shared" si="124"/>
        <v>#VALUE!</v>
      </c>
      <c r="S2048" s="163" t="e">
        <f t="shared" si="125"/>
        <v>#VALUE!</v>
      </c>
      <c r="T2048" s="163" t="e">
        <f>INDEX(Controle!O:O,MATCH('Banco de Dados'!A2048,Controle!M:M,0))*E2048/100</f>
        <v>#N/A</v>
      </c>
    </row>
    <row r="2049" spans="1:20" hidden="1" x14ac:dyDescent="0.2">
      <c r="A2049" s="158">
        <f>BD_TS!A2048</f>
        <v>0</v>
      </c>
      <c r="B2049" s="158" t="str">
        <f>SUBSTITUTE(SUBSTITUTE(BD_TS!D2048," ",""),"-","/")</f>
        <v/>
      </c>
      <c r="C2049" s="158">
        <f>BD_TS!E2048</f>
        <v>0</v>
      </c>
      <c r="D2049" s="159">
        <f>BD_TS!F2048</f>
        <v>0</v>
      </c>
      <c r="E2049" s="160">
        <f>BD_TS!B2048</f>
        <v>0</v>
      </c>
      <c r="F2049" s="161">
        <f>BD_TS!C2048</f>
        <v>0</v>
      </c>
      <c r="G2049" s="187">
        <f>BD_TS!H2048</f>
        <v>0</v>
      </c>
      <c r="H2049" s="158" t="str">
        <f>IF($A2049=0,"",IFERROR(INDEX(BD_Gestão!A:A,MATCH('Banco de Dados'!$B2049,BD_Gestão!$B:$B,0)),"erro"))</f>
        <v/>
      </c>
      <c r="I2049" s="162" t="str">
        <f>IF($A2049=0,"",IFERROR(INDEX(BD_Gestão!E:E,MATCH('Banco de Dados'!$B2049,BD_Gestão!$B:$B,0)),"erro"))</f>
        <v/>
      </c>
      <c r="J2049" s="186" t="str">
        <f>IF($A2049=0,"",IFERROR(INDEX(BD_Gestão!B:B,MATCH('Banco de Dados'!$B2049,BD_Gestão!$B:$B,0)),"erro"))</f>
        <v/>
      </c>
      <c r="K2049" s="158" t="str">
        <f>IF($A2049=0,"",IFERROR(INDEX(BD_Gestão!C:C,MATCH('Banco de Dados'!$B2049,BD_Gestão!$B:$B,0)),"erro"))</f>
        <v/>
      </c>
      <c r="L2049" s="158" t="str">
        <f>IF($A2049=0,"",IFERROR(INDEX(BD_Gestão!H:H,MATCH('Banco de Dados'!$B2049,BD_Gestão!$B:$B,0)),"erro"))</f>
        <v/>
      </c>
      <c r="M2049" s="161" t="str">
        <f>IF($A2049=0,"",IFERROR(INDEX(BD_Gestão!F:F,MATCH('Banco de Dados'!$B2049,BD_Gestão!$B:$B,0)),"erro"))</f>
        <v/>
      </c>
      <c r="N2049" s="161" t="str">
        <f>IF($A2049=0,"",IFERROR(INDEX(BD_Gestão!J:J,MATCH('Banco de Dados'!$B2049,BD_Gestão!$B:$B,0)),"erro"))</f>
        <v/>
      </c>
      <c r="O2049" s="164" t="str">
        <f>IF($A2049=0,"",IFERROR(INDEX(BD_Gestão!K:K,MATCH('Banco de Dados'!$B2049,BD_Gestão!$B:$B,0)),"erro"))</f>
        <v/>
      </c>
      <c r="P2049" s="169" t="str">
        <f t="shared" si="126"/>
        <v/>
      </c>
      <c r="Q2049" s="170" t="str">
        <f t="shared" si="127"/>
        <v/>
      </c>
      <c r="R2049" s="163" t="e">
        <f t="shared" si="124"/>
        <v>#VALUE!</v>
      </c>
      <c r="S2049" s="163" t="e">
        <f t="shared" si="125"/>
        <v>#VALUE!</v>
      </c>
      <c r="T2049" s="163" t="e">
        <f>INDEX(Controle!O:O,MATCH('Banco de Dados'!A2049,Controle!M:M,0))*E2049/100</f>
        <v>#N/A</v>
      </c>
    </row>
    <row r="2050" spans="1:20" hidden="1" x14ac:dyDescent="0.2">
      <c r="A2050" s="158">
        <f>BD_TS!A2049</f>
        <v>0</v>
      </c>
      <c r="B2050" s="158" t="str">
        <f>SUBSTITUTE(SUBSTITUTE(BD_TS!D2049," ",""),"-","/")</f>
        <v/>
      </c>
      <c r="C2050" s="158">
        <f>BD_TS!E2049</f>
        <v>0</v>
      </c>
      <c r="D2050" s="159">
        <f>BD_TS!F2049</f>
        <v>0</v>
      </c>
      <c r="E2050" s="160">
        <f>BD_TS!B2049</f>
        <v>0</v>
      </c>
      <c r="F2050" s="161">
        <f>BD_TS!C2049</f>
        <v>0</v>
      </c>
      <c r="G2050" s="187">
        <f>BD_TS!H2049</f>
        <v>0</v>
      </c>
      <c r="H2050" s="158" t="str">
        <f>IF($A2050=0,"",IFERROR(INDEX(BD_Gestão!A:A,MATCH('Banco de Dados'!$B2050,BD_Gestão!$B:$B,0)),"erro"))</f>
        <v/>
      </c>
      <c r="I2050" s="162" t="str">
        <f>IF($A2050=0,"",IFERROR(INDEX(BD_Gestão!E:E,MATCH('Banco de Dados'!$B2050,BD_Gestão!$B:$B,0)),"erro"))</f>
        <v/>
      </c>
      <c r="J2050" s="186" t="str">
        <f>IF($A2050=0,"",IFERROR(INDEX(BD_Gestão!B:B,MATCH('Banco de Dados'!$B2050,BD_Gestão!$B:$B,0)),"erro"))</f>
        <v/>
      </c>
      <c r="K2050" s="158" t="str">
        <f>IF($A2050=0,"",IFERROR(INDEX(BD_Gestão!C:C,MATCH('Banco de Dados'!$B2050,BD_Gestão!$B:$B,0)),"erro"))</f>
        <v/>
      </c>
      <c r="L2050" s="158" t="str">
        <f>IF($A2050=0,"",IFERROR(INDEX(BD_Gestão!H:H,MATCH('Banco de Dados'!$B2050,BD_Gestão!$B:$B,0)),"erro"))</f>
        <v/>
      </c>
      <c r="M2050" s="161" t="str">
        <f>IF($A2050=0,"",IFERROR(INDEX(BD_Gestão!F:F,MATCH('Banco de Dados'!$B2050,BD_Gestão!$B:$B,0)),"erro"))</f>
        <v/>
      </c>
      <c r="N2050" s="161" t="str">
        <f>IF($A2050=0,"",IFERROR(INDEX(BD_Gestão!J:J,MATCH('Banco de Dados'!$B2050,BD_Gestão!$B:$B,0)),"erro"))</f>
        <v/>
      </c>
      <c r="O2050" s="164" t="str">
        <f>IF($A2050=0,"",IFERROR(INDEX(BD_Gestão!K:K,MATCH('Banco de Dados'!$B2050,BD_Gestão!$B:$B,0)),"erro"))</f>
        <v/>
      </c>
      <c r="P2050" s="169" t="str">
        <f t="shared" si="126"/>
        <v/>
      </c>
      <c r="Q2050" s="170" t="str">
        <f t="shared" si="127"/>
        <v/>
      </c>
      <c r="R2050" s="163" t="e">
        <f t="shared" si="124"/>
        <v>#VALUE!</v>
      </c>
      <c r="S2050" s="163" t="e">
        <f t="shared" si="125"/>
        <v>#VALUE!</v>
      </c>
      <c r="T2050" s="163" t="e">
        <f>INDEX(Controle!O:O,MATCH('Banco de Dados'!A2050,Controle!M:M,0))*E2050/100</f>
        <v>#N/A</v>
      </c>
    </row>
    <row r="2051" spans="1:20" hidden="1" x14ac:dyDescent="0.2">
      <c r="A2051" s="158">
        <f>BD_TS!A2050</f>
        <v>0</v>
      </c>
      <c r="B2051" s="158" t="str">
        <f>SUBSTITUTE(SUBSTITUTE(BD_TS!D2050," ",""),"-","/")</f>
        <v/>
      </c>
      <c r="C2051" s="158">
        <f>BD_TS!E2050</f>
        <v>0</v>
      </c>
      <c r="D2051" s="159">
        <f>BD_TS!F2050</f>
        <v>0</v>
      </c>
      <c r="E2051" s="160">
        <f>BD_TS!B2050</f>
        <v>0</v>
      </c>
      <c r="F2051" s="161">
        <f>BD_TS!C2050</f>
        <v>0</v>
      </c>
      <c r="G2051" s="187">
        <f>BD_TS!H2050</f>
        <v>0</v>
      </c>
      <c r="H2051" s="158" t="str">
        <f>IF($A2051=0,"",IFERROR(INDEX(BD_Gestão!A:A,MATCH('Banco de Dados'!$B2051,BD_Gestão!$B:$B,0)),"erro"))</f>
        <v/>
      </c>
      <c r="I2051" s="162" t="str">
        <f>IF($A2051=0,"",IFERROR(INDEX(BD_Gestão!E:E,MATCH('Banco de Dados'!$B2051,BD_Gestão!$B:$B,0)),"erro"))</f>
        <v/>
      </c>
      <c r="J2051" s="186" t="str">
        <f>IF($A2051=0,"",IFERROR(INDEX(BD_Gestão!B:B,MATCH('Banco de Dados'!$B2051,BD_Gestão!$B:$B,0)),"erro"))</f>
        <v/>
      </c>
      <c r="K2051" s="158" t="str">
        <f>IF($A2051=0,"",IFERROR(INDEX(BD_Gestão!C:C,MATCH('Banco de Dados'!$B2051,BD_Gestão!$B:$B,0)),"erro"))</f>
        <v/>
      </c>
      <c r="L2051" s="158" t="str">
        <f>IF($A2051=0,"",IFERROR(INDEX(BD_Gestão!H:H,MATCH('Banco de Dados'!$B2051,BD_Gestão!$B:$B,0)),"erro"))</f>
        <v/>
      </c>
      <c r="M2051" s="161" t="str">
        <f>IF($A2051=0,"",IFERROR(INDEX(BD_Gestão!F:F,MATCH('Banco de Dados'!$B2051,BD_Gestão!$B:$B,0)),"erro"))</f>
        <v/>
      </c>
      <c r="N2051" s="161" t="str">
        <f>IF($A2051=0,"",IFERROR(INDEX(BD_Gestão!J:J,MATCH('Banco de Dados'!$B2051,BD_Gestão!$B:$B,0)),"erro"))</f>
        <v/>
      </c>
      <c r="O2051" s="164" t="str">
        <f>IF($A2051=0,"",IFERROR(INDEX(BD_Gestão!K:K,MATCH('Banco de Dados'!$B2051,BD_Gestão!$B:$B,0)),"erro"))</f>
        <v/>
      </c>
      <c r="P2051" s="169" t="str">
        <f t="shared" si="126"/>
        <v/>
      </c>
      <c r="Q2051" s="170" t="str">
        <f t="shared" si="127"/>
        <v/>
      </c>
      <c r="R2051" s="163" t="e">
        <f t="shared" si="124"/>
        <v>#VALUE!</v>
      </c>
      <c r="S2051" s="163" t="e">
        <f t="shared" si="125"/>
        <v>#VALUE!</v>
      </c>
      <c r="T2051" s="163" t="e">
        <f>INDEX(Controle!O:O,MATCH('Banco de Dados'!A2051,Controle!M:M,0))*E2051/100</f>
        <v>#N/A</v>
      </c>
    </row>
    <row r="2052" spans="1:20" hidden="1" x14ac:dyDescent="0.2">
      <c r="A2052" s="158">
        <f>BD_TS!A2051</f>
        <v>0</v>
      </c>
      <c r="B2052" s="158" t="str">
        <f>SUBSTITUTE(SUBSTITUTE(BD_TS!D2051," ",""),"-","/")</f>
        <v/>
      </c>
      <c r="C2052" s="158">
        <f>BD_TS!E2051</f>
        <v>0</v>
      </c>
      <c r="D2052" s="159">
        <f>BD_TS!F2051</f>
        <v>0</v>
      </c>
      <c r="E2052" s="160">
        <f>BD_TS!B2051</f>
        <v>0</v>
      </c>
      <c r="F2052" s="161">
        <f>BD_TS!C2051</f>
        <v>0</v>
      </c>
      <c r="G2052" s="187">
        <f>BD_TS!H2051</f>
        <v>0</v>
      </c>
      <c r="H2052" s="158" t="str">
        <f>IF($A2052=0,"",IFERROR(INDEX(BD_Gestão!A:A,MATCH('Banco de Dados'!$B2052,BD_Gestão!$B:$B,0)),"erro"))</f>
        <v/>
      </c>
      <c r="I2052" s="162" t="str">
        <f>IF($A2052=0,"",IFERROR(INDEX(BD_Gestão!E:E,MATCH('Banco de Dados'!$B2052,BD_Gestão!$B:$B,0)),"erro"))</f>
        <v/>
      </c>
      <c r="J2052" s="186" t="str">
        <f>IF($A2052=0,"",IFERROR(INDEX(BD_Gestão!B:B,MATCH('Banco de Dados'!$B2052,BD_Gestão!$B:$B,0)),"erro"))</f>
        <v/>
      </c>
      <c r="K2052" s="158" t="str">
        <f>IF($A2052=0,"",IFERROR(INDEX(BD_Gestão!C:C,MATCH('Banco de Dados'!$B2052,BD_Gestão!$B:$B,0)),"erro"))</f>
        <v/>
      </c>
      <c r="L2052" s="158" t="str">
        <f>IF($A2052=0,"",IFERROR(INDEX(BD_Gestão!H:H,MATCH('Banco de Dados'!$B2052,BD_Gestão!$B:$B,0)),"erro"))</f>
        <v/>
      </c>
      <c r="M2052" s="161" t="str">
        <f>IF($A2052=0,"",IFERROR(INDEX(BD_Gestão!F:F,MATCH('Banco de Dados'!$B2052,BD_Gestão!$B:$B,0)),"erro"))</f>
        <v/>
      </c>
      <c r="N2052" s="161" t="str">
        <f>IF($A2052=0,"",IFERROR(INDEX(BD_Gestão!J:J,MATCH('Banco de Dados'!$B2052,BD_Gestão!$B:$B,0)),"erro"))</f>
        <v/>
      </c>
      <c r="O2052" s="164" t="str">
        <f>IF($A2052=0,"",IFERROR(INDEX(BD_Gestão!K:K,MATCH('Banco de Dados'!$B2052,BD_Gestão!$B:$B,0)),"erro"))</f>
        <v/>
      </c>
      <c r="P2052" s="169" t="str">
        <f t="shared" si="126"/>
        <v/>
      </c>
      <c r="Q2052" s="170" t="str">
        <f t="shared" si="127"/>
        <v/>
      </c>
      <c r="R2052" s="163" t="e">
        <f t="shared" si="124"/>
        <v>#VALUE!</v>
      </c>
      <c r="S2052" s="163" t="e">
        <f t="shared" si="125"/>
        <v>#VALUE!</v>
      </c>
      <c r="T2052" s="163" t="e">
        <f>INDEX(Controle!O:O,MATCH('Banco de Dados'!A2052,Controle!M:M,0))*E2052/100</f>
        <v>#N/A</v>
      </c>
    </row>
    <row r="2053" spans="1:20" hidden="1" x14ac:dyDescent="0.2">
      <c r="A2053" s="158">
        <f>BD_TS!A2052</f>
        <v>0</v>
      </c>
      <c r="B2053" s="158" t="str">
        <f>SUBSTITUTE(SUBSTITUTE(BD_TS!D2052," ",""),"-","/")</f>
        <v/>
      </c>
      <c r="C2053" s="158">
        <f>BD_TS!E2052</f>
        <v>0</v>
      </c>
      <c r="D2053" s="159">
        <f>BD_TS!F2052</f>
        <v>0</v>
      </c>
      <c r="E2053" s="160">
        <f>BD_TS!B2052</f>
        <v>0</v>
      </c>
      <c r="F2053" s="161">
        <f>BD_TS!C2052</f>
        <v>0</v>
      </c>
      <c r="G2053" s="187">
        <f>BD_TS!H2052</f>
        <v>0</v>
      </c>
      <c r="H2053" s="158" t="str">
        <f>IF($A2053=0,"",IFERROR(INDEX(BD_Gestão!A:A,MATCH('Banco de Dados'!$B2053,BD_Gestão!$B:$B,0)),"erro"))</f>
        <v/>
      </c>
      <c r="I2053" s="162" t="str">
        <f>IF($A2053=0,"",IFERROR(INDEX(BD_Gestão!E:E,MATCH('Banco de Dados'!$B2053,BD_Gestão!$B:$B,0)),"erro"))</f>
        <v/>
      </c>
      <c r="J2053" s="186" t="str">
        <f>IF($A2053=0,"",IFERROR(INDEX(BD_Gestão!B:B,MATCH('Banco de Dados'!$B2053,BD_Gestão!$B:$B,0)),"erro"))</f>
        <v/>
      </c>
      <c r="K2053" s="158" t="str">
        <f>IF($A2053=0,"",IFERROR(INDEX(BD_Gestão!C:C,MATCH('Banco de Dados'!$B2053,BD_Gestão!$B:$B,0)),"erro"))</f>
        <v/>
      </c>
      <c r="L2053" s="158" t="str">
        <f>IF($A2053=0,"",IFERROR(INDEX(BD_Gestão!H:H,MATCH('Banco de Dados'!$B2053,BD_Gestão!$B:$B,0)),"erro"))</f>
        <v/>
      </c>
      <c r="M2053" s="161" t="str">
        <f>IF($A2053=0,"",IFERROR(INDEX(BD_Gestão!F:F,MATCH('Banco de Dados'!$B2053,BD_Gestão!$B:$B,0)),"erro"))</f>
        <v/>
      </c>
      <c r="N2053" s="161" t="str">
        <f>IF($A2053=0,"",IFERROR(INDEX(BD_Gestão!J:J,MATCH('Banco de Dados'!$B2053,BD_Gestão!$B:$B,0)),"erro"))</f>
        <v/>
      </c>
      <c r="O2053" s="164" t="str">
        <f>IF($A2053=0,"",IFERROR(INDEX(BD_Gestão!K:K,MATCH('Banco de Dados'!$B2053,BD_Gestão!$B:$B,0)),"erro"))</f>
        <v/>
      </c>
      <c r="P2053" s="169" t="str">
        <f t="shared" si="126"/>
        <v/>
      </c>
      <c r="Q2053" s="170" t="str">
        <f t="shared" si="127"/>
        <v/>
      </c>
      <c r="R2053" s="163" t="e">
        <f t="shared" ref="R2053:R2116" si="128">MONTH(I2053)</f>
        <v>#VALUE!</v>
      </c>
      <c r="S2053" s="163" t="e">
        <f t="shared" ref="S2053:S2116" si="129">YEAR(I2053)</f>
        <v>#VALUE!</v>
      </c>
      <c r="T2053" s="163" t="e">
        <f>INDEX(Controle!O:O,MATCH('Banco de Dados'!A2053,Controle!M:M,0))*E2053/100</f>
        <v>#N/A</v>
      </c>
    </row>
    <row r="2054" spans="1:20" hidden="1" x14ac:dyDescent="0.2">
      <c r="A2054" s="158">
        <f>BD_TS!A2053</f>
        <v>0</v>
      </c>
      <c r="B2054" s="158" t="str">
        <f>SUBSTITUTE(SUBSTITUTE(BD_TS!D2053," ",""),"-","/")</f>
        <v/>
      </c>
      <c r="C2054" s="158">
        <f>BD_TS!E2053</f>
        <v>0</v>
      </c>
      <c r="D2054" s="159">
        <f>BD_TS!F2053</f>
        <v>0</v>
      </c>
      <c r="E2054" s="160">
        <f>BD_TS!B2053</f>
        <v>0</v>
      </c>
      <c r="F2054" s="161">
        <f>BD_TS!C2053</f>
        <v>0</v>
      </c>
      <c r="G2054" s="187">
        <f>BD_TS!H2053</f>
        <v>0</v>
      </c>
      <c r="H2054" s="158" t="str">
        <f>IF($A2054=0,"",IFERROR(INDEX(BD_Gestão!A:A,MATCH('Banco de Dados'!$B2054,BD_Gestão!$B:$B,0)),"erro"))</f>
        <v/>
      </c>
      <c r="I2054" s="162" t="str">
        <f>IF($A2054=0,"",IFERROR(INDEX(BD_Gestão!E:E,MATCH('Banco de Dados'!$B2054,BD_Gestão!$B:$B,0)),"erro"))</f>
        <v/>
      </c>
      <c r="J2054" s="186" t="str">
        <f>IF($A2054=0,"",IFERROR(INDEX(BD_Gestão!B:B,MATCH('Banco de Dados'!$B2054,BD_Gestão!$B:$B,0)),"erro"))</f>
        <v/>
      </c>
      <c r="K2054" s="158" t="str">
        <f>IF($A2054=0,"",IFERROR(INDEX(BD_Gestão!C:C,MATCH('Banco de Dados'!$B2054,BD_Gestão!$B:$B,0)),"erro"))</f>
        <v/>
      </c>
      <c r="L2054" s="158" t="str">
        <f>IF($A2054=0,"",IFERROR(INDEX(BD_Gestão!H:H,MATCH('Banco de Dados'!$B2054,BD_Gestão!$B:$B,0)),"erro"))</f>
        <v/>
      </c>
      <c r="M2054" s="161" t="str">
        <f>IF($A2054=0,"",IFERROR(INDEX(BD_Gestão!F:F,MATCH('Banco de Dados'!$B2054,BD_Gestão!$B:$B,0)),"erro"))</f>
        <v/>
      </c>
      <c r="N2054" s="161" t="str">
        <f>IF($A2054=0,"",IFERROR(INDEX(BD_Gestão!J:J,MATCH('Banco de Dados'!$B2054,BD_Gestão!$B:$B,0)),"erro"))</f>
        <v/>
      </c>
      <c r="O2054" s="164" t="str">
        <f>IF($A2054=0,"",IFERROR(INDEX(BD_Gestão!K:K,MATCH('Banco de Dados'!$B2054,BD_Gestão!$B:$B,0)),"erro"))</f>
        <v/>
      </c>
      <c r="P2054" s="169" t="str">
        <f t="shared" ref="P2054:P2117" si="130">IF(OR(H2054="erro",H2054=""),"",E2054*(MIN(O2054,1)))</f>
        <v/>
      </c>
      <c r="Q2054" s="170" t="str">
        <f t="shared" ref="Q2054:Q2117" si="131">IF(OR(H2054="erro",H2054=""),"",E2054-P2054)</f>
        <v/>
      </c>
      <c r="R2054" s="163" t="e">
        <f t="shared" si="128"/>
        <v>#VALUE!</v>
      </c>
      <c r="S2054" s="163" t="e">
        <f t="shared" si="129"/>
        <v>#VALUE!</v>
      </c>
      <c r="T2054" s="163" t="e">
        <f>INDEX(Controle!O:O,MATCH('Banco de Dados'!A2054,Controle!M:M,0))*E2054/100</f>
        <v>#N/A</v>
      </c>
    </row>
    <row r="2055" spans="1:20" hidden="1" x14ac:dyDescent="0.2">
      <c r="A2055" s="158">
        <f>BD_TS!A2054</f>
        <v>0</v>
      </c>
      <c r="B2055" s="158" t="str">
        <f>SUBSTITUTE(SUBSTITUTE(BD_TS!D2054," ",""),"-","/")</f>
        <v/>
      </c>
      <c r="C2055" s="158">
        <f>BD_TS!E2054</f>
        <v>0</v>
      </c>
      <c r="D2055" s="159">
        <f>BD_TS!F2054</f>
        <v>0</v>
      </c>
      <c r="E2055" s="160">
        <f>BD_TS!B2054</f>
        <v>0</v>
      </c>
      <c r="F2055" s="161">
        <f>BD_TS!C2054</f>
        <v>0</v>
      </c>
      <c r="G2055" s="187">
        <f>BD_TS!H2054</f>
        <v>0</v>
      </c>
      <c r="H2055" s="158" t="str">
        <f>IF($A2055=0,"",IFERROR(INDEX(BD_Gestão!A:A,MATCH('Banco de Dados'!$B2055,BD_Gestão!$B:$B,0)),"erro"))</f>
        <v/>
      </c>
      <c r="I2055" s="162" t="str">
        <f>IF($A2055=0,"",IFERROR(INDEX(BD_Gestão!E:E,MATCH('Banco de Dados'!$B2055,BD_Gestão!$B:$B,0)),"erro"))</f>
        <v/>
      </c>
      <c r="J2055" s="186" t="str">
        <f>IF($A2055=0,"",IFERROR(INDEX(BD_Gestão!B:B,MATCH('Banco de Dados'!$B2055,BD_Gestão!$B:$B,0)),"erro"))</f>
        <v/>
      </c>
      <c r="K2055" s="158" t="str">
        <f>IF($A2055=0,"",IFERROR(INDEX(BD_Gestão!C:C,MATCH('Banco de Dados'!$B2055,BD_Gestão!$B:$B,0)),"erro"))</f>
        <v/>
      </c>
      <c r="L2055" s="158" t="str">
        <f>IF($A2055=0,"",IFERROR(INDEX(BD_Gestão!H:H,MATCH('Banco de Dados'!$B2055,BD_Gestão!$B:$B,0)),"erro"))</f>
        <v/>
      </c>
      <c r="M2055" s="161" t="str">
        <f>IF($A2055=0,"",IFERROR(INDEX(BD_Gestão!F:F,MATCH('Banco de Dados'!$B2055,BD_Gestão!$B:$B,0)),"erro"))</f>
        <v/>
      </c>
      <c r="N2055" s="161" t="str">
        <f>IF($A2055=0,"",IFERROR(INDEX(BD_Gestão!J:J,MATCH('Banco de Dados'!$B2055,BD_Gestão!$B:$B,0)),"erro"))</f>
        <v/>
      </c>
      <c r="O2055" s="164" t="str">
        <f>IF($A2055=0,"",IFERROR(INDEX(BD_Gestão!K:K,MATCH('Banco de Dados'!$B2055,BD_Gestão!$B:$B,0)),"erro"))</f>
        <v/>
      </c>
      <c r="P2055" s="169" t="str">
        <f t="shared" si="130"/>
        <v/>
      </c>
      <c r="Q2055" s="170" t="str">
        <f t="shared" si="131"/>
        <v/>
      </c>
      <c r="R2055" s="163" t="e">
        <f t="shared" si="128"/>
        <v>#VALUE!</v>
      </c>
      <c r="S2055" s="163" t="e">
        <f t="shared" si="129"/>
        <v>#VALUE!</v>
      </c>
      <c r="T2055" s="163" t="e">
        <f>INDEX(Controle!O:O,MATCH('Banco de Dados'!A2055,Controle!M:M,0))*E2055/100</f>
        <v>#N/A</v>
      </c>
    </row>
    <row r="2056" spans="1:20" hidden="1" x14ac:dyDescent="0.2">
      <c r="A2056" s="158">
        <f>BD_TS!A2055</f>
        <v>0</v>
      </c>
      <c r="B2056" s="158" t="str">
        <f>SUBSTITUTE(SUBSTITUTE(BD_TS!D2055," ",""),"-","/")</f>
        <v/>
      </c>
      <c r="C2056" s="158">
        <f>BD_TS!E2055</f>
        <v>0</v>
      </c>
      <c r="D2056" s="159">
        <f>BD_TS!F2055</f>
        <v>0</v>
      </c>
      <c r="E2056" s="160">
        <f>BD_TS!B2055</f>
        <v>0</v>
      </c>
      <c r="F2056" s="161">
        <f>BD_TS!C2055</f>
        <v>0</v>
      </c>
      <c r="G2056" s="187">
        <f>BD_TS!H2055</f>
        <v>0</v>
      </c>
      <c r="H2056" s="158" t="str">
        <f>IF($A2056=0,"",IFERROR(INDEX(BD_Gestão!A:A,MATCH('Banco de Dados'!$B2056,BD_Gestão!$B:$B,0)),"erro"))</f>
        <v/>
      </c>
      <c r="I2056" s="162" t="str">
        <f>IF($A2056=0,"",IFERROR(INDEX(BD_Gestão!E:E,MATCH('Banco de Dados'!$B2056,BD_Gestão!$B:$B,0)),"erro"))</f>
        <v/>
      </c>
      <c r="J2056" s="186" t="str">
        <f>IF($A2056=0,"",IFERROR(INDEX(BD_Gestão!B:B,MATCH('Banco de Dados'!$B2056,BD_Gestão!$B:$B,0)),"erro"))</f>
        <v/>
      </c>
      <c r="K2056" s="158" t="str">
        <f>IF($A2056=0,"",IFERROR(INDEX(BD_Gestão!C:C,MATCH('Banco de Dados'!$B2056,BD_Gestão!$B:$B,0)),"erro"))</f>
        <v/>
      </c>
      <c r="L2056" s="158" t="str">
        <f>IF($A2056=0,"",IFERROR(INDEX(BD_Gestão!H:H,MATCH('Banco de Dados'!$B2056,BD_Gestão!$B:$B,0)),"erro"))</f>
        <v/>
      </c>
      <c r="M2056" s="161" t="str">
        <f>IF($A2056=0,"",IFERROR(INDEX(BD_Gestão!F:F,MATCH('Banco de Dados'!$B2056,BD_Gestão!$B:$B,0)),"erro"))</f>
        <v/>
      </c>
      <c r="N2056" s="161" t="str">
        <f>IF($A2056=0,"",IFERROR(INDEX(BD_Gestão!J:J,MATCH('Banco de Dados'!$B2056,BD_Gestão!$B:$B,0)),"erro"))</f>
        <v/>
      </c>
      <c r="O2056" s="164" t="str">
        <f>IF($A2056=0,"",IFERROR(INDEX(BD_Gestão!K:K,MATCH('Banco de Dados'!$B2056,BD_Gestão!$B:$B,0)),"erro"))</f>
        <v/>
      </c>
      <c r="P2056" s="169" t="str">
        <f t="shared" si="130"/>
        <v/>
      </c>
      <c r="Q2056" s="170" t="str">
        <f t="shared" si="131"/>
        <v/>
      </c>
      <c r="R2056" s="163" t="e">
        <f t="shared" si="128"/>
        <v>#VALUE!</v>
      </c>
      <c r="S2056" s="163" t="e">
        <f t="shared" si="129"/>
        <v>#VALUE!</v>
      </c>
      <c r="T2056" s="163" t="e">
        <f>INDEX(Controle!O:O,MATCH('Banco de Dados'!A2056,Controle!M:M,0))*E2056/100</f>
        <v>#N/A</v>
      </c>
    </row>
    <row r="2057" spans="1:20" hidden="1" x14ac:dyDescent="0.2">
      <c r="A2057" s="158">
        <f>BD_TS!A2056</f>
        <v>0</v>
      </c>
      <c r="B2057" s="158" t="str">
        <f>SUBSTITUTE(SUBSTITUTE(BD_TS!D2056," ",""),"-","/")</f>
        <v/>
      </c>
      <c r="C2057" s="158">
        <f>BD_TS!E2056</f>
        <v>0</v>
      </c>
      <c r="D2057" s="159">
        <f>BD_TS!F2056</f>
        <v>0</v>
      </c>
      <c r="E2057" s="160">
        <f>BD_TS!B2056</f>
        <v>0</v>
      </c>
      <c r="F2057" s="161">
        <f>BD_TS!C2056</f>
        <v>0</v>
      </c>
      <c r="G2057" s="187">
        <f>BD_TS!H2056</f>
        <v>0</v>
      </c>
      <c r="H2057" s="158" t="str">
        <f>IF($A2057=0,"",IFERROR(INDEX(BD_Gestão!A:A,MATCH('Banco de Dados'!$B2057,BD_Gestão!$B:$B,0)),"erro"))</f>
        <v/>
      </c>
      <c r="I2057" s="162" t="str">
        <f>IF($A2057=0,"",IFERROR(INDEX(BD_Gestão!E:E,MATCH('Banco de Dados'!$B2057,BD_Gestão!$B:$B,0)),"erro"))</f>
        <v/>
      </c>
      <c r="J2057" s="186" t="str">
        <f>IF($A2057=0,"",IFERROR(INDEX(BD_Gestão!B:B,MATCH('Banco de Dados'!$B2057,BD_Gestão!$B:$B,0)),"erro"))</f>
        <v/>
      </c>
      <c r="K2057" s="158" t="str">
        <f>IF($A2057=0,"",IFERROR(INDEX(BD_Gestão!C:C,MATCH('Banco de Dados'!$B2057,BD_Gestão!$B:$B,0)),"erro"))</f>
        <v/>
      </c>
      <c r="L2057" s="158" t="str">
        <f>IF($A2057=0,"",IFERROR(INDEX(BD_Gestão!H:H,MATCH('Banco de Dados'!$B2057,BD_Gestão!$B:$B,0)),"erro"))</f>
        <v/>
      </c>
      <c r="M2057" s="161" t="str">
        <f>IF($A2057=0,"",IFERROR(INDEX(BD_Gestão!F:F,MATCH('Banco de Dados'!$B2057,BD_Gestão!$B:$B,0)),"erro"))</f>
        <v/>
      </c>
      <c r="N2057" s="161" t="str">
        <f>IF($A2057=0,"",IFERROR(INDEX(BD_Gestão!J:J,MATCH('Banco de Dados'!$B2057,BD_Gestão!$B:$B,0)),"erro"))</f>
        <v/>
      </c>
      <c r="O2057" s="164" t="str">
        <f>IF($A2057=0,"",IFERROR(INDEX(BD_Gestão!K:K,MATCH('Banco de Dados'!$B2057,BD_Gestão!$B:$B,0)),"erro"))</f>
        <v/>
      </c>
      <c r="P2057" s="169" t="str">
        <f t="shared" si="130"/>
        <v/>
      </c>
      <c r="Q2057" s="170" t="str">
        <f t="shared" si="131"/>
        <v/>
      </c>
      <c r="R2057" s="163" t="e">
        <f t="shared" si="128"/>
        <v>#VALUE!</v>
      </c>
      <c r="S2057" s="163" t="e">
        <f t="shared" si="129"/>
        <v>#VALUE!</v>
      </c>
      <c r="T2057" s="163" t="e">
        <f>INDEX(Controle!O:O,MATCH('Banco de Dados'!A2057,Controle!M:M,0))*E2057/100</f>
        <v>#N/A</v>
      </c>
    </row>
    <row r="2058" spans="1:20" hidden="1" x14ac:dyDescent="0.2">
      <c r="A2058" s="158">
        <f>BD_TS!A2057</f>
        <v>0</v>
      </c>
      <c r="B2058" s="158" t="str">
        <f>SUBSTITUTE(SUBSTITUTE(BD_TS!D2057," ",""),"-","/")</f>
        <v/>
      </c>
      <c r="C2058" s="158">
        <f>BD_TS!E2057</f>
        <v>0</v>
      </c>
      <c r="D2058" s="159">
        <f>BD_TS!F2057</f>
        <v>0</v>
      </c>
      <c r="E2058" s="160">
        <f>BD_TS!B2057</f>
        <v>0</v>
      </c>
      <c r="F2058" s="161">
        <f>BD_TS!C2057</f>
        <v>0</v>
      </c>
      <c r="G2058" s="187">
        <f>BD_TS!H2057</f>
        <v>0</v>
      </c>
      <c r="H2058" s="158" t="str">
        <f>IF($A2058=0,"",IFERROR(INDEX(BD_Gestão!A:A,MATCH('Banco de Dados'!$B2058,BD_Gestão!$B:$B,0)),"erro"))</f>
        <v/>
      </c>
      <c r="I2058" s="162" t="str">
        <f>IF($A2058=0,"",IFERROR(INDEX(BD_Gestão!E:E,MATCH('Banco de Dados'!$B2058,BD_Gestão!$B:$B,0)),"erro"))</f>
        <v/>
      </c>
      <c r="J2058" s="186" t="str">
        <f>IF($A2058=0,"",IFERROR(INDEX(BD_Gestão!B:B,MATCH('Banco de Dados'!$B2058,BD_Gestão!$B:$B,0)),"erro"))</f>
        <v/>
      </c>
      <c r="K2058" s="158" t="str">
        <f>IF($A2058=0,"",IFERROR(INDEX(BD_Gestão!C:C,MATCH('Banco de Dados'!$B2058,BD_Gestão!$B:$B,0)),"erro"))</f>
        <v/>
      </c>
      <c r="L2058" s="158" t="str">
        <f>IF($A2058=0,"",IFERROR(INDEX(BD_Gestão!H:H,MATCH('Banco de Dados'!$B2058,BD_Gestão!$B:$B,0)),"erro"))</f>
        <v/>
      </c>
      <c r="M2058" s="161" t="str">
        <f>IF($A2058=0,"",IFERROR(INDEX(BD_Gestão!F:F,MATCH('Banco de Dados'!$B2058,BD_Gestão!$B:$B,0)),"erro"))</f>
        <v/>
      </c>
      <c r="N2058" s="161" t="str">
        <f>IF($A2058=0,"",IFERROR(INDEX(BD_Gestão!J:J,MATCH('Banco de Dados'!$B2058,BD_Gestão!$B:$B,0)),"erro"))</f>
        <v/>
      </c>
      <c r="O2058" s="164" t="str">
        <f>IF($A2058=0,"",IFERROR(INDEX(BD_Gestão!K:K,MATCH('Banco de Dados'!$B2058,BD_Gestão!$B:$B,0)),"erro"))</f>
        <v/>
      </c>
      <c r="P2058" s="169" t="str">
        <f t="shared" si="130"/>
        <v/>
      </c>
      <c r="Q2058" s="170" t="str">
        <f t="shared" si="131"/>
        <v/>
      </c>
      <c r="R2058" s="163" t="e">
        <f t="shared" si="128"/>
        <v>#VALUE!</v>
      </c>
      <c r="S2058" s="163" t="e">
        <f t="shared" si="129"/>
        <v>#VALUE!</v>
      </c>
      <c r="T2058" s="163" t="e">
        <f>INDEX(Controle!O:O,MATCH('Banco de Dados'!A2058,Controle!M:M,0))*E2058/100</f>
        <v>#N/A</v>
      </c>
    </row>
    <row r="2059" spans="1:20" hidden="1" x14ac:dyDescent="0.2">
      <c r="A2059" s="158">
        <f>BD_TS!A2058</f>
        <v>0</v>
      </c>
      <c r="B2059" s="158" t="str">
        <f>SUBSTITUTE(SUBSTITUTE(BD_TS!D2058," ",""),"-","/")</f>
        <v/>
      </c>
      <c r="C2059" s="158">
        <f>BD_TS!E2058</f>
        <v>0</v>
      </c>
      <c r="D2059" s="159">
        <f>BD_TS!F2058</f>
        <v>0</v>
      </c>
      <c r="E2059" s="160">
        <f>BD_TS!B2058</f>
        <v>0</v>
      </c>
      <c r="F2059" s="161">
        <f>BD_TS!C2058</f>
        <v>0</v>
      </c>
      <c r="G2059" s="187">
        <f>BD_TS!H2058</f>
        <v>0</v>
      </c>
      <c r="H2059" s="158" t="str">
        <f>IF($A2059=0,"",IFERROR(INDEX(BD_Gestão!A:A,MATCH('Banco de Dados'!$B2059,BD_Gestão!$B:$B,0)),"erro"))</f>
        <v/>
      </c>
      <c r="I2059" s="162" t="str">
        <f>IF($A2059=0,"",IFERROR(INDEX(BD_Gestão!E:E,MATCH('Banco de Dados'!$B2059,BD_Gestão!$B:$B,0)),"erro"))</f>
        <v/>
      </c>
      <c r="J2059" s="186" t="str">
        <f>IF($A2059=0,"",IFERROR(INDEX(BD_Gestão!B:B,MATCH('Banco de Dados'!$B2059,BD_Gestão!$B:$B,0)),"erro"))</f>
        <v/>
      </c>
      <c r="K2059" s="158" t="str">
        <f>IF($A2059=0,"",IFERROR(INDEX(BD_Gestão!C:C,MATCH('Banco de Dados'!$B2059,BD_Gestão!$B:$B,0)),"erro"))</f>
        <v/>
      </c>
      <c r="L2059" s="158" t="str">
        <f>IF($A2059=0,"",IFERROR(INDEX(BD_Gestão!H:H,MATCH('Banco de Dados'!$B2059,BD_Gestão!$B:$B,0)),"erro"))</f>
        <v/>
      </c>
      <c r="M2059" s="161" t="str">
        <f>IF($A2059=0,"",IFERROR(INDEX(BD_Gestão!F:F,MATCH('Banco de Dados'!$B2059,BD_Gestão!$B:$B,0)),"erro"))</f>
        <v/>
      </c>
      <c r="N2059" s="161" t="str">
        <f>IF($A2059=0,"",IFERROR(INDEX(BD_Gestão!J:J,MATCH('Banco de Dados'!$B2059,BD_Gestão!$B:$B,0)),"erro"))</f>
        <v/>
      </c>
      <c r="O2059" s="164" t="str">
        <f>IF($A2059=0,"",IFERROR(INDEX(BD_Gestão!K:K,MATCH('Banco de Dados'!$B2059,BD_Gestão!$B:$B,0)),"erro"))</f>
        <v/>
      </c>
      <c r="P2059" s="169" t="str">
        <f t="shared" si="130"/>
        <v/>
      </c>
      <c r="Q2059" s="170" t="str">
        <f t="shared" si="131"/>
        <v/>
      </c>
      <c r="R2059" s="163" t="e">
        <f t="shared" si="128"/>
        <v>#VALUE!</v>
      </c>
      <c r="S2059" s="163" t="e">
        <f t="shared" si="129"/>
        <v>#VALUE!</v>
      </c>
      <c r="T2059" s="163" t="e">
        <f>INDEX(Controle!O:O,MATCH('Banco de Dados'!A2059,Controle!M:M,0))*E2059/100</f>
        <v>#N/A</v>
      </c>
    </row>
    <row r="2060" spans="1:20" hidden="1" x14ac:dyDescent="0.2">
      <c r="A2060" s="158">
        <f>BD_TS!A2059</f>
        <v>0</v>
      </c>
      <c r="B2060" s="158" t="str">
        <f>SUBSTITUTE(SUBSTITUTE(BD_TS!D2059," ",""),"-","/")</f>
        <v/>
      </c>
      <c r="C2060" s="158">
        <f>BD_TS!E2059</f>
        <v>0</v>
      </c>
      <c r="D2060" s="159">
        <f>BD_TS!F2059</f>
        <v>0</v>
      </c>
      <c r="E2060" s="160">
        <f>BD_TS!B2059</f>
        <v>0</v>
      </c>
      <c r="F2060" s="161">
        <f>BD_TS!C2059</f>
        <v>0</v>
      </c>
      <c r="G2060" s="187">
        <f>BD_TS!H2059</f>
        <v>0</v>
      </c>
      <c r="H2060" s="158" t="str">
        <f>IF($A2060=0,"",IFERROR(INDEX(BD_Gestão!A:A,MATCH('Banco de Dados'!$B2060,BD_Gestão!$B:$B,0)),"erro"))</f>
        <v/>
      </c>
      <c r="I2060" s="162" t="str">
        <f>IF($A2060=0,"",IFERROR(INDEX(BD_Gestão!E:E,MATCH('Banco de Dados'!$B2060,BD_Gestão!$B:$B,0)),"erro"))</f>
        <v/>
      </c>
      <c r="J2060" s="186" t="str">
        <f>IF($A2060=0,"",IFERROR(INDEX(BD_Gestão!B:B,MATCH('Banco de Dados'!$B2060,BD_Gestão!$B:$B,0)),"erro"))</f>
        <v/>
      </c>
      <c r="K2060" s="158" t="str">
        <f>IF($A2060=0,"",IFERROR(INDEX(BD_Gestão!C:C,MATCH('Banco de Dados'!$B2060,BD_Gestão!$B:$B,0)),"erro"))</f>
        <v/>
      </c>
      <c r="L2060" s="158" t="str">
        <f>IF($A2060=0,"",IFERROR(INDEX(BD_Gestão!H:H,MATCH('Banco de Dados'!$B2060,BD_Gestão!$B:$B,0)),"erro"))</f>
        <v/>
      </c>
      <c r="M2060" s="161" t="str">
        <f>IF($A2060=0,"",IFERROR(INDEX(BD_Gestão!F:F,MATCH('Banco de Dados'!$B2060,BD_Gestão!$B:$B,0)),"erro"))</f>
        <v/>
      </c>
      <c r="N2060" s="161" t="str">
        <f>IF($A2060=0,"",IFERROR(INDEX(BD_Gestão!J:J,MATCH('Banco de Dados'!$B2060,BD_Gestão!$B:$B,0)),"erro"))</f>
        <v/>
      </c>
      <c r="O2060" s="164" t="str">
        <f>IF($A2060=0,"",IFERROR(INDEX(BD_Gestão!K:K,MATCH('Banco de Dados'!$B2060,BD_Gestão!$B:$B,0)),"erro"))</f>
        <v/>
      </c>
      <c r="P2060" s="169" t="str">
        <f t="shared" si="130"/>
        <v/>
      </c>
      <c r="Q2060" s="170" t="str">
        <f t="shared" si="131"/>
        <v/>
      </c>
      <c r="R2060" s="163" t="e">
        <f t="shared" si="128"/>
        <v>#VALUE!</v>
      </c>
      <c r="S2060" s="163" t="e">
        <f t="shared" si="129"/>
        <v>#VALUE!</v>
      </c>
      <c r="T2060" s="163" t="e">
        <f>INDEX(Controle!O:O,MATCH('Banco de Dados'!A2060,Controle!M:M,0))*E2060/100</f>
        <v>#N/A</v>
      </c>
    </row>
    <row r="2061" spans="1:20" hidden="1" x14ac:dyDescent="0.2">
      <c r="A2061" s="158">
        <f>BD_TS!A2060</f>
        <v>0</v>
      </c>
      <c r="B2061" s="158" t="str">
        <f>SUBSTITUTE(SUBSTITUTE(BD_TS!D2060," ",""),"-","/")</f>
        <v/>
      </c>
      <c r="C2061" s="158">
        <f>BD_TS!E2060</f>
        <v>0</v>
      </c>
      <c r="D2061" s="159">
        <f>BD_TS!F2060</f>
        <v>0</v>
      </c>
      <c r="E2061" s="160">
        <f>BD_TS!B2060</f>
        <v>0</v>
      </c>
      <c r="F2061" s="161">
        <f>BD_TS!C2060</f>
        <v>0</v>
      </c>
      <c r="G2061" s="187">
        <f>BD_TS!H2060</f>
        <v>0</v>
      </c>
      <c r="H2061" s="158" t="str">
        <f>IF($A2061=0,"",IFERROR(INDEX(BD_Gestão!A:A,MATCH('Banco de Dados'!$B2061,BD_Gestão!$B:$B,0)),"erro"))</f>
        <v/>
      </c>
      <c r="I2061" s="162" t="str">
        <f>IF($A2061=0,"",IFERROR(INDEX(BD_Gestão!E:E,MATCH('Banco de Dados'!$B2061,BD_Gestão!$B:$B,0)),"erro"))</f>
        <v/>
      </c>
      <c r="J2061" s="186" t="str">
        <f>IF($A2061=0,"",IFERROR(INDEX(BD_Gestão!B:B,MATCH('Banco de Dados'!$B2061,BD_Gestão!$B:$B,0)),"erro"))</f>
        <v/>
      </c>
      <c r="K2061" s="158" t="str">
        <f>IF($A2061=0,"",IFERROR(INDEX(BD_Gestão!C:C,MATCH('Banco de Dados'!$B2061,BD_Gestão!$B:$B,0)),"erro"))</f>
        <v/>
      </c>
      <c r="L2061" s="158" t="str">
        <f>IF($A2061=0,"",IFERROR(INDEX(BD_Gestão!H:H,MATCH('Banco de Dados'!$B2061,BD_Gestão!$B:$B,0)),"erro"))</f>
        <v/>
      </c>
      <c r="M2061" s="161" t="str">
        <f>IF($A2061=0,"",IFERROR(INDEX(BD_Gestão!F:F,MATCH('Banco de Dados'!$B2061,BD_Gestão!$B:$B,0)),"erro"))</f>
        <v/>
      </c>
      <c r="N2061" s="161" t="str">
        <f>IF($A2061=0,"",IFERROR(INDEX(BD_Gestão!J:J,MATCH('Banco de Dados'!$B2061,BD_Gestão!$B:$B,0)),"erro"))</f>
        <v/>
      </c>
      <c r="O2061" s="164" t="str">
        <f>IF($A2061=0,"",IFERROR(INDEX(BD_Gestão!K:K,MATCH('Banco de Dados'!$B2061,BD_Gestão!$B:$B,0)),"erro"))</f>
        <v/>
      </c>
      <c r="P2061" s="169" t="str">
        <f t="shared" si="130"/>
        <v/>
      </c>
      <c r="Q2061" s="170" t="str">
        <f t="shared" si="131"/>
        <v/>
      </c>
      <c r="R2061" s="163" t="e">
        <f t="shared" si="128"/>
        <v>#VALUE!</v>
      </c>
      <c r="S2061" s="163" t="e">
        <f t="shared" si="129"/>
        <v>#VALUE!</v>
      </c>
      <c r="T2061" s="163" t="e">
        <f>INDEX(Controle!O:O,MATCH('Banco de Dados'!A2061,Controle!M:M,0))*E2061/100</f>
        <v>#N/A</v>
      </c>
    </row>
    <row r="2062" spans="1:20" hidden="1" x14ac:dyDescent="0.2">
      <c r="A2062" s="158">
        <f>BD_TS!A2061</f>
        <v>0</v>
      </c>
      <c r="B2062" s="158" t="str">
        <f>SUBSTITUTE(SUBSTITUTE(BD_TS!D2061," ",""),"-","/")</f>
        <v/>
      </c>
      <c r="C2062" s="158">
        <f>BD_TS!E2061</f>
        <v>0</v>
      </c>
      <c r="D2062" s="159">
        <f>BD_TS!F2061</f>
        <v>0</v>
      </c>
      <c r="E2062" s="160">
        <f>BD_TS!B2061</f>
        <v>0</v>
      </c>
      <c r="F2062" s="161">
        <f>BD_TS!C2061</f>
        <v>0</v>
      </c>
      <c r="G2062" s="187">
        <f>BD_TS!H2061</f>
        <v>0</v>
      </c>
      <c r="H2062" s="158" t="str">
        <f>IF($A2062=0,"",IFERROR(INDEX(BD_Gestão!A:A,MATCH('Banco de Dados'!$B2062,BD_Gestão!$B:$B,0)),"erro"))</f>
        <v/>
      </c>
      <c r="I2062" s="162" t="str">
        <f>IF($A2062=0,"",IFERROR(INDEX(BD_Gestão!E:E,MATCH('Banco de Dados'!$B2062,BD_Gestão!$B:$B,0)),"erro"))</f>
        <v/>
      </c>
      <c r="J2062" s="186" t="str">
        <f>IF($A2062=0,"",IFERROR(INDEX(BD_Gestão!B:B,MATCH('Banco de Dados'!$B2062,BD_Gestão!$B:$B,0)),"erro"))</f>
        <v/>
      </c>
      <c r="K2062" s="158" t="str">
        <f>IF($A2062=0,"",IFERROR(INDEX(BD_Gestão!C:C,MATCH('Banco de Dados'!$B2062,BD_Gestão!$B:$B,0)),"erro"))</f>
        <v/>
      </c>
      <c r="L2062" s="158" t="str">
        <f>IF($A2062=0,"",IFERROR(INDEX(BD_Gestão!H:H,MATCH('Banco de Dados'!$B2062,BD_Gestão!$B:$B,0)),"erro"))</f>
        <v/>
      </c>
      <c r="M2062" s="161" t="str">
        <f>IF($A2062=0,"",IFERROR(INDEX(BD_Gestão!F:F,MATCH('Banco de Dados'!$B2062,BD_Gestão!$B:$B,0)),"erro"))</f>
        <v/>
      </c>
      <c r="N2062" s="161" t="str">
        <f>IF($A2062=0,"",IFERROR(INDEX(BD_Gestão!J:J,MATCH('Banco de Dados'!$B2062,BD_Gestão!$B:$B,0)),"erro"))</f>
        <v/>
      </c>
      <c r="O2062" s="164" t="str">
        <f>IF($A2062=0,"",IFERROR(INDEX(BD_Gestão!K:K,MATCH('Banco de Dados'!$B2062,BD_Gestão!$B:$B,0)),"erro"))</f>
        <v/>
      </c>
      <c r="P2062" s="169" t="str">
        <f t="shared" si="130"/>
        <v/>
      </c>
      <c r="Q2062" s="170" t="str">
        <f t="shared" si="131"/>
        <v/>
      </c>
      <c r="R2062" s="163" t="e">
        <f t="shared" si="128"/>
        <v>#VALUE!</v>
      </c>
      <c r="S2062" s="163" t="e">
        <f t="shared" si="129"/>
        <v>#VALUE!</v>
      </c>
      <c r="T2062" s="163" t="e">
        <f>INDEX(Controle!O:O,MATCH('Banco de Dados'!A2062,Controle!M:M,0))*E2062/100</f>
        <v>#N/A</v>
      </c>
    </row>
    <row r="2063" spans="1:20" hidden="1" x14ac:dyDescent="0.2">
      <c r="A2063" s="158">
        <f>BD_TS!A2062</f>
        <v>0</v>
      </c>
      <c r="B2063" s="158" t="str">
        <f>SUBSTITUTE(SUBSTITUTE(BD_TS!D2062," ",""),"-","/")</f>
        <v/>
      </c>
      <c r="C2063" s="158">
        <f>BD_TS!E2062</f>
        <v>0</v>
      </c>
      <c r="D2063" s="159">
        <f>BD_TS!F2062</f>
        <v>0</v>
      </c>
      <c r="E2063" s="160">
        <f>BD_TS!B2062</f>
        <v>0</v>
      </c>
      <c r="F2063" s="161">
        <f>BD_TS!C2062</f>
        <v>0</v>
      </c>
      <c r="G2063" s="187">
        <f>BD_TS!H2062</f>
        <v>0</v>
      </c>
      <c r="H2063" s="158" t="str">
        <f>IF($A2063=0,"",IFERROR(INDEX(BD_Gestão!A:A,MATCH('Banco de Dados'!$B2063,BD_Gestão!$B:$B,0)),"erro"))</f>
        <v/>
      </c>
      <c r="I2063" s="162" t="str">
        <f>IF($A2063=0,"",IFERROR(INDEX(BD_Gestão!E:E,MATCH('Banco de Dados'!$B2063,BD_Gestão!$B:$B,0)),"erro"))</f>
        <v/>
      </c>
      <c r="J2063" s="186" t="str">
        <f>IF($A2063=0,"",IFERROR(INDEX(BD_Gestão!B:B,MATCH('Banco de Dados'!$B2063,BD_Gestão!$B:$B,0)),"erro"))</f>
        <v/>
      </c>
      <c r="K2063" s="158" t="str">
        <f>IF($A2063=0,"",IFERROR(INDEX(BD_Gestão!C:C,MATCH('Banco de Dados'!$B2063,BD_Gestão!$B:$B,0)),"erro"))</f>
        <v/>
      </c>
      <c r="L2063" s="158" t="str">
        <f>IF($A2063=0,"",IFERROR(INDEX(BD_Gestão!H:H,MATCH('Banco de Dados'!$B2063,BD_Gestão!$B:$B,0)),"erro"))</f>
        <v/>
      </c>
      <c r="M2063" s="161" t="str">
        <f>IF($A2063=0,"",IFERROR(INDEX(BD_Gestão!F:F,MATCH('Banco de Dados'!$B2063,BD_Gestão!$B:$B,0)),"erro"))</f>
        <v/>
      </c>
      <c r="N2063" s="161" t="str">
        <f>IF($A2063=0,"",IFERROR(INDEX(BD_Gestão!J:J,MATCH('Banco de Dados'!$B2063,BD_Gestão!$B:$B,0)),"erro"))</f>
        <v/>
      </c>
      <c r="O2063" s="164" t="str">
        <f>IF($A2063=0,"",IFERROR(INDEX(BD_Gestão!K:K,MATCH('Banco de Dados'!$B2063,BD_Gestão!$B:$B,0)),"erro"))</f>
        <v/>
      </c>
      <c r="P2063" s="169" t="str">
        <f t="shared" si="130"/>
        <v/>
      </c>
      <c r="Q2063" s="170" t="str">
        <f t="shared" si="131"/>
        <v/>
      </c>
      <c r="R2063" s="163" t="e">
        <f t="shared" si="128"/>
        <v>#VALUE!</v>
      </c>
      <c r="S2063" s="163" t="e">
        <f t="shared" si="129"/>
        <v>#VALUE!</v>
      </c>
      <c r="T2063" s="163" t="e">
        <f>INDEX(Controle!O:O,MATCH('Banco de Dados'!A2063,Controle!M:M,0))*E2063/100</f>
        <v>#N/A</v>
      </c>
    </row>
    <row r="2064" spans="1:20" hidden="1" x14ac:dyDescent="0.2">
      <c r="A2064" s="158">
        <f>BD_TS!A2063</f>
        <v>0</v>
      </c>
      <c r="B2064" s="158" t="str">
        <f>SUBSTITUTE(SUBSTITUTE(BD_TS!D2063," ",""),"-","/")</f>
        <v/>
      </c>
      <c r="C2064" s="158">
        <f>BD_TS!E2063</f>
        <v>0</v>
      </c>
      <c r="D2064" s="159">
        <f>BD_TS!F2063</f>
        <v>0</v>
      </c>
      <c r="E2064" s="160">
        <f>BD_TS!B2063</f>
        <v>0</v>
      </c>
      <c r="F2064" s="161">
        <f>BD_TS!C2063</f>
        <v>0</v>
      </c>
      <c r="G2064" s="187">
        <f>BD_TS!H2063</f>
        <v>0</v>
      </c>
      <c r="H2064" s="158" t="str">
        <f>IF($A2064=0,"",IFERROR(INDEX(BD_Gestão!A:A,MATCH('Banco de Dados'!$B2064,BD_Gestão!$B:$B,0)),"erro"))</f>
        <v/>
      </c>
      <c r="I2064" s="162" t="str">
        <f>IF($A2064=0,"",IFERROR(INDEX(BD_Gestão!E:E,MATCH('Banco de Dados'!$B2064,BD_Gestão!$B:$B,0)),"erro"))</f>
        <v/>
      </c>
      <c r="J2064" s="186" t="str">
        <f>IF($A2064=0,"",IFERROR(INDEX(BD_Gestão!B:B,MATCH('Banco de Dados'!$B2064,BD_Gestão!$B:$B,0)),"erro"))</f>
        <v/>
      </c>
      <c r="K2064" s="158" t="str">
        <f>IF($A2064=0,"",IFERROR(INDEX(BD_Gestão!C:C,MATCH('Banco de Dados'!$B2064,BD_Gestão!$B:$B,0)),"erro"))</f>
        <v/>
      </c>
      <c r="L2064" s="158" t="str">
        <f>IF($A2064=0,"",IFERROR(INDEX(BD_Gestão!H:H,MATCH('Banco de Dados'!$B2064,BD_Gestão!$B:$B,0)),"erro"))</f>
        <v/>
      </c>
      <c r="M2064" s="161" t="str">
        <f>IF($A2064=0,"",IFERROR(INDEX(BD_Gestão!F:F,MATCH('Banco de Dados'!$B2064,BD_Gestão!$B:$B,0)),"erro"))</f>
        <v/>
      </c>
      <c r="N2064" s="161" t="str">
        <f>IF($A2064=0,"",IFERROR(INDEX(BD_Gestão!J:J,MATCH('Banco de Dados'!$B2064,BD_Gestão!$B:$B,0)),"erro"))</f>
        <v/>
      </c>
      <c r="O2064" s="164" t="str">
        <f>IF($A2064=0,"",IFERROR(INDEX(BD_Gestão!K:K,MATCH('Banco de Dados'!$B2064,BD_Gestão!$B:$B,0)),"erro"))</f>
        <v/>
      </c>
      <c r="P2064" s="169" t="str">
        <f t="shared" si="130"/>
        <v/>
      </c>
      <c r="Q2064" s="170" t="str">
        <f t="shared" si="131"/>
        <v/>
      </c>
      <c r="R2064" s="163" t="e">
        <f t="shared" si="128"/>
        <v>#VALUE!</v>
      </c>
      <c r="S2064" s="163" t="e">
        <f t="shared" si="129"/>
        <v>#VALUE!</v>
      </c>
      <c r="T2064" s="163" t="e">
        <f>INDEX(Controle!O:O,MATCH('Banco de Dados'!A2064,Controle!M:M,0))*E2064/100</f>
        <v>#N/A</v>
      </c>
    </row>
    <row r="2065" spans="1:20" hidden="1" x14ac:dyDescent="0.2">
      <c r="A2065" s="158">
        <f>BD_TS!A2064</f>
        <v>0</v>
      </c>
      <c r="B2065" s="158" t="str">
        <f>SUBSTITUTE(SUBSTITUTE(BD_TS!D2064," ",""),"-","/")</f>
        <v/>
      </c>
      <c r="C2065" s="158">
        <f>BD_TS!E2064</f>
        <v>0</v>
      </c>
      <c r="D2065" s="159">
        <f>BD_TS!F2064</f>
        <v>0</v>
      </c>
      <c r="E2065" s="160">
        <f>BD_TS!B2064</f>
        <v>0</v>
      </c>
      <c r="F2065" s="161">
        <f>BD_TS!C2064</f>
        <v>0</v>
      </c>
      <c r="G2065" s="187">
        <f>BD_TS!H2064</f>
        <v>0</v>
      </c>
      <c r="H2065" s="158" t="str">
        <f>IF($A2065=0,"",IFERROR(INDEX(BD_Gestão!A:A,MATCH('Banco de Dados'!$B2065,BD_Gestão!$B:$B,0)),"erro"))</f>
        <v/>
      </c>
      <c r="I2065" s="162" t="str">
        <f>IF($A2065=0,"",IFERROR(INDEX(BD_Gestão!E:E,MATCH('Banco de Dados'!$B2065,BD_Gestão!$B:$B,0)),"erro"))</f>
        <v/>
      </c>
      <c r="J2065" s="186" t="str">
        <f>IF($A2065=0,"",IFERROR(INDEX(BD_Gestão!B:B,MATCH('Banco de Dados'!$B2065,BD_Gestão!$B:$B,0)),"erro"))</f>
        <v/>
      </c>
      <c r="K2065" s="158" t="str">
        <f>IF($A2065=0,"",IFERROR(INDEX(BD_Gestão!C:C,MATCH('Banco de Dados'!$B2065,BD_Gestão!$B:$B,0)),"erro"))</f>
        <v/>
      </c>
      <c r="L2065" s="158" t="str">
        <f>IF($A2065=0,"",IFERROR(INDEX(BD_Gestão!H:H,MATCH('Banco de Dados'!$B2065,BD_Gestão!$B:$B,0)),"erro"))</f>
        <v/>
      </c>
      <c r="M2065" s="161" t="str">
        <f>IF($A2065=0,"",IFERROR(INDEX(BD_Gestão!F:F,MATCH('Banco de Dados'!$B2065,BD_Gestão!$B:$B,0)),"erro"))</f>
        <v/>
      </c>
      <c r="N2065" s="161" t="str">
        <f>IF($A2065=0,"",IFERROR(INDEX(BD_Gestão!J:J,MATCH('Banco de Dados'!$B2065,BD_Gestão!$B:$B,0)),"erro"))</f>
        <v/>
      </c>
      <c r="O2065" s="164" t="str">
        <f>IF($A2065=0,"",IFERROR(INDEX(BD_Gestão!K:K,MATCH('Banco de Dados'!$B2065,BD_Gestão!$B:$B,0)),"erro"))</f>
        <v/>
      </c>
      <c r="P2065" s="169" t="str">
        <f t="shared" si="130"/>
        <v/>
      </c>
      <c r="Q2065" s="170" t="str">
        <f t="shared" si="131"/>
        <v/>
      </c>
      <c r="R2065" s="163" t="e">
        <f t="shared" si="128"/>
        <v>#VALUE!</v>
      </c>
      <c r="S2065" s="163" t="e">
        <f t="shared" si="129"/>
        <v>#VALUE!</v>
      </c>
      <c r="T2065" s="163" t="e">
        <f>INDEX(Controle!O:O,MATCH('Banco de Dados'!A2065,Controle!M:M,0))*E2065/100</f>
        <v>#N/A</v>
      </c>
    </row>
    <row r="2066" spans="1:20" hidden="1" x14ac:dyDescent="0.2">
      <c r="A2066" s="158">
        <f>BD_TS!A2065</f>
        <v>0</v>
      </c>
      <c r="B2066" s="158" t="str">
        <f>SUBSTITUTE(SUBSTITUTE(BD_TS!D2065," ",""),"-","/")</f>
        <v/>
      </c>
      <c r="C2066" s="158">
        <f>BD_TS!E2065</f>
        <v>0</v>
      </c>
      <c r="D2066" s="159">
        <f>BD_TS!F2065</f>
        <v>0</v>
      </c>
      <c r="E2066" s="160">
        <f>BD_TS!B2065</f>
        <v>0</v>
      </c>
      <c r="F2066" s="161">
        <f>BD_TS!C2065</f>
        <v>0</v>
      </c>
      <c r="G2066" s="187">
        <f>BD_TS!H2065</f>
        <v>0</v>
      </c>
      <c r="H2066" s="158" t="str">
        <f>IF($A2066=0,"",IFERROR(INDEX(BD_Gestão!A:A,MATCH('Banco de Dados'!$B2066,BD_Gestão!$B:$B,0)),"erro"))</f>
        <v/>
      </c>
      <c r="I2066" s="162" t="str">
        <f>IF($A2066=0,"",IFERROR(INDEX(BD_Gestão!E:E,MATCH('Banco de Dados'!$B2066,BD_Gestão!$B:$B,0)),"erro"))</f>
        <v/>
      </c>
      <c r="J2066" s="186" t="str">
        <f>IF($A2066=0,"",IFERROR(INDEX(BD_Gestão!B:B,MATCH('Banco de Dados'!$B2066,BD_Gestão!$B:$B,0)),"erro"))</f>
        <v/>
      </c>
      <c r="K2066" s="158" t="str">
        <f>IF($A2066=0,"",IFERROR(INDEX(BD_Gestão!C:C,MATCH('Banco de Dados'!$B2066,BD_Gestão!$B:$B,0)),"erro"))</f>
        <v/>
      </c>
      <c r="L2066" s="158" t="str">
        <f>IF($A2066=0,"",IFERROR(INDEX(BD_Gestão!H:H,MATCH('Banco de Dados'!$B2066,BD_Gestão!$B:$B,0)),"erro"))</f>
        <v/>
      </c>
      <c r="M2066" s="161" t="str">
        <f>IF($A2066=0,"",IFERROR(INDEX(BD_Gestão!F:F,MATCH('Banco de Dados'!$B2066,BD_Gestão!$B:$B,0)),"erro"))</f>
        <v/>
      </c>
      <c r="N2066" s="161" t="str">
        <f>IF($A2066=0,"",IFERROR(INDEX(BD_Gestão!J:J,MATCH('Banco de Dados'!$B2066,BD_Gestão!$B:$B,0)),"erro"))</f>
        <v/>
      </c>
      <c r="O2066" s="164" t="str">
        <f>IF($A2066=0,"",IFERROR(INDEX(BD_Gestão!K:K,MATCH('Banco de Dados'!$B2066,BD_Gestão!$B:$B,0)),"erro"))</f>
        <v/>
      </c>
      <c r="P2066" s="169" t="str">
        <f t="shared" si="130"/>
        <v/>
      </c>
      <c r="Q2066" s="170" t="str">
        <f t="shared" si="131"/>
        <v/>
      </c>
      <c r="R2066" s="163" t="e">
        <f t="shared" si="128"/>
        <v>#VALUE!</v>
      </c>
      <c r="S2066" s="163" t="e">
        <f t="shared" si="129"/>
        <v>#VALUE!</v>
      </c>
      <c r="T2066" s="163" t="e">
        <f>INDEX(Controle!O:O,MATCH('Banco de Dados'!A2066,Controle!M:M,0))*E2066/100</f>
        <v>#N/A</v>
      </c>
    </row>
    <row r="2067" spans="1:20" hidden="1" x14ac:dyDescent="0.2">
      <c r="A2067" s="158">
        <f>BD_TS!A2066</f>
        <v>0</v>
      </c>
      <c r="B2067" s="158" t="str">
        <f>SUBSTITUTE(SUBSTITUTE(BD_TS!D2066," ",""),"-","/")</f>
        <v/>
      </c>
      <c r="C2067" s="158">
        <f>BD_TS!E2066</f>
        <v>0</v>
      </c>
      <c r="D2067" s="159">
        <f>BD_TS!F2066</f>
        <v>0</v>
      </c>
      <c r="E2067" s="160">
        <f>BD_TS!B2066</f>
        <v>0</v>
      </c>
      <c r="F2067" s="161">
        <f>BD_TS!C2066</f>
        <v>0</v>
      </c>
      <c r="G2067" s="187">
        <f>BD_TS!H2066</f>
        <v>0</v>
      </c>
      <c r="H2067" s="158" t="str">
        <f>IF($A2067=0,"",IFERROR(INDEX(BD_Gestão!A:A,MATCH('Banco de Dados'!$B2067,BD_Gestão!$B:$B,0)),"erro"))</f>
        <v/>
      </c>
      <c r="I2067" s="162" t="str">
        <f>IF($A2067=0,"",IFERROR(INDEX(BD_Gestão!E:E,MATCH('Banco de Dados'!$B2067,BD_Gestão!$B:$B,0)),"erro"))</f>
        <v/>
      </c>
      <c r="J2067" s="186" t="str">
        <f>IF($A2067=0,"",IFERROR(INDEX(BD_Gestão!B:B,MATCH('Banco de Dados'!$B2067,BD_Gestão!$B:$B,0)),"erro"))</f>
        <v/>
      </c>
      <c r="K2067" s="158" t="str">
        <f>IF($A2067=0,"",IFERROR(INDEX(BD_Gestão!C:C,MATCH('Banco de Dados'!$B2067,BD_Gestão!$B:$B,0)),"erro"))</f>
        <v/>
      </c>
      <c r="L2067" s="158" t="str">
        <f>IF($A2067=0,"",IFERROR(INDEX(BD_Gestão!H:H,MATCH('Banco de Dados'!$B2067,BD_Gestão!$B:$B,0)),"erro"))</f>
        <v/>
      </c>
      <c r="M2067" s="161" t="str">
        <f>IF($A2067=0,"",IFERROR(INDEX(BD_Gestão!F:F,MATCH('Banco de Dados'!$B2067,BD_Gestão!$B:$B,0)),"erro"))</f>
        <v/>
      </c>
      <c r="N2067" s="161" t="str">
        <f>IF($A2067=0,"",IFERROR(INDEX(BD_Gestão!J:J,MATCH('Banco de Dados'!$B2067,BD_Gestão!$B:$B,0)),"erro"))</f>
        <v/>
      </c>
      <c r="O2067" s="164" t="str">
        <f>IF($A2067=0,"",IFERROR(INDEX(BD_Gestão!K:K,MATCH('Banco de Dados'!$B2067,BD_Gestão!$B:$B,0)),"erro"))</f>
        <v/>
      </c>
      <c r="P2067" s="169" t="str">
        <f t="shared" si="130"/>
        <v/>
      </c>
      <c r="Q2067" s="170" t="str">
        <f t="shared" si="131"/>
        <v/>
      </c>
      <c r="R2067" s="163" t="e">
        <f t="shared" si="128"/>
        <v>#VALUE!</v>
      </c>
      <c r="S2067" s="163" t="e">
        <f t="shared" si="129"/>
        <v>#VALUE!</v>
      </c>
      <c r="T2067" s="163" t="e">
        <f>INDEX(Controle!O:O,MATCH('Banco de Dados'!A2067,Controle!M:M,0))*E2067/100</f>
        <v>#N/A</v>
      </c>
    </row>
    <row r="2068" spans="1:20" hidden="1" x14ac:dyDescent="0.2">
      <c r="A2068" s="158">
        <f>BD_TS!A2067</f>
        <v>0</v>
      </c>
      <c r="B2068" s="158" t="str">
        <f>SUBSTITUTE(SUBSTITUTE(BD_TS!D2067," ",""),"-","/")</f>
        <v/>
      </c>
      <c r="C2068" s="158">
        <f>BD_TS!E2067</f>
        <v>0</v>
      </c>
      <c r="D2068" s="159">
        <f>BD_TS!F2067</f>
        <v>0</v>
      </c>
      <c r="E2068" s="160">
        <f>BD_TS!B2067</f>
        <v>0</v>
      </c>
      <c r="F2068" s="161">
        <f>BD_TS!C2067</f>
        <v>0</v>
      </c>
      <c r="G2068" s="187">
        <f>BD_TS!H2067</f>
        <v>0</v>
      </c>
      <c r="H2068" s="158" t="str">
        <f>IF($A2068=0,"",IFERROR(INDEX(BD_Gestão!A:A,MATCH('Banco de Dados'!$B2068,BD_Gestão!$B:$B,0)),"erro"))</f>
        <v/>
      </c>
      <c r="I2068" s="162" t="str">
        <f>IF($A2068=0,"",IFERROR(INDEX(BD_Gestão!E:E,MATCH('Banco de Dados'!$B2068,BD_Gestão!$B:$B,0)),"erro"))</f>
        <v/>
      </c>
      <c r="J2068" s="186" t="str">
        <f>IF($A2068=0,"",IFERROR(INDEX(BD_Gestão!B:B,MATCH('Banco de Dados'!$B2068,BD_Gestão!$B:$B,0)),"erro"))</f>
        <v/>
      </c>
      <c r="K2068" s="158" t="str">
        <f>IF($A2068=0,"",IFERROR(INDEX(BD_Gestão!C:C,MATCH('Banco de Dados'!$B2068,BD_Gestão!$B:$B,0)),"erro"))</f>
        <v/>
      </c>
      <c r="L2068" s="158" t="str">
        <f>IF($A2068=0,"",IFERROR(INDEX(BD_Gestão!H:H,MATCH('Banco de Dados'!$B2068,BD_Gestão!$B:$B,0)),"erro"))</f>
        <v/>
      </c>
      <c r="M2068" s="161" t="str">
        <f>IF($A2068=0,"",IFERROR(INDEX(BD_Gestão!F:F,MATCH('Banco de Dados'!$B2068,BD_Gestão!$B:$B,0)),"erro"))</f>
        <v/>
      </c>
      <c r="N2068" s="161" t="str">
        <f>IF($A2068=0,"",IFERROR(INDEX(BD_Gestão!J:J,MATCH('Banco de Dados'!$B2068,BD_Gestão!$B:$B,0)),"erro"))</f>
        <v/>
      </c>
      <c r="O2068" s="164" t="str">
        <f>IF($A2068=0,"",IFERROR(INDEX(BD_Gestão!K:K,MATCH('Banco de Dados'!$B2068,BD_Gestão!$B:$B,0)),"erro"))</f>
        <v/>
      </c>
      <c r="P2068" s="169" t="str">
        <f t="shared" si="130"/>
        <v/>
      </c>
      <c r="Q2068" s="170" t="str">
        <f t="shared" si="131"/>
        <v/>
      </c>
      <c r="R2068" s="163" t="e">
        <f t="shared" si="128"/>
        <v>#VALUE!</v>
      </c>
      <c r="S2068" s="163" t="e">
        <f t="shared" si="129"/>
        <v>#VALUE!</v>
      </c>
      <c r="T2068" s="163" t="e">
        <f>INDEX(Controle!O:O,MATCH('Banco de Dados'!A2068,Controle!M:M,0))*E2068/100</f>
        <v>#N/A</v>
      </c>
    </row>
    <row r="2069" spans="1:20" hidden="1" x14ac:dyDescent="0.2">
      <c r="A2069" s="158">
        <f>BD_TS!A2068</f>
        <v>0</v>
      </c>
      <c r="B2069" s="158" t="str">
        <f>SUBSTITUTE(SUBSTITUTE(BD_TS!D2068," ",""),"-","/")</f>
        <v/>
      </c>
      <c r="C2069" s="158">
        <f>BD_TS!E2068</f>
        <v>0</v>
      </c>
      <c r="D2069" s="159">
        <f>BD_TS!F2068</f>
        <v>0</v>
      </c>
      <c r="E2069" s="160">
        <f>BD_TS!B2068</f>
        <v>0</v>
      </c>
      <c r="F2069" s="161">
        <f>BD_TS!C2068</f>
        <v>0</v>
      </c>
      <c r="G2069" s="187">
        <f>BD_TS!H2068</f>
        <v>0</v>
      </c>
      <c r="H2069" s="158" t="str">
        <f>IF($A2069=0,"",IFERROR(INDEX(BD_Gestão!A:A,MATCH('Banco de Dados'!$B2069,BD_Gestão!$B:$B,0)),"erro"))</f>
        <v/>
      </c>
      <c r="I2069" s="162" t="str">
        <f>IF($A2069=0,"",IFERROR(INDEX(BD_Gestão!E:E,MATCH('Banco de Dados'!$B2069,BD_Gestão!$B:$B,0)),"erro"))</f>
        <v/>
      </c>
      <c r="J2069" s="186" t="str">
        <f>IF($A2069=0,"",IFERROR(INDEX(BD_Gestão!B:B,MATCH('Banco de Dados'!$B2069,BD_Gestão!$B:$B,0)),"erro"))</f>
        <v/>
      </c>
      <c r="K2069" s="158" t="str">
        <f>IF($A2069=0,"",IFERROR(INDEX(BD_Gestão!C:C,MATCH('Banco de Dados'!$B2069,BD_Gestão!$B:$B,0)),"erro"))</f>
        <v/>
      </c>
      <c r="L2069" s="158" t="str">
        <f>IF($A2069=0,"",IFERROR(INDEX(BD_Gestão!H:H,MATCH('Banco de Dados'!$B2069,BD_Gestão!$B:$B,0)),"erro"))</f>
        <v/>
      </c>
      <c r="M2069" s="161" t="str">
        <f>IF($A2069=0,"",IFERROR(INDEX(BD_Gestão!F:F,MATCH('Banco de Dados'!$B2069,BD_Gestão!$B:$B,0)),"erro"))</f>
        <v/>
      </c>
      <c r="N2069" s="161" t="str">
        <f>IF($A2069=0,"",IFERROR(INDEX(BD_Gestão!J:J,MATCH('Banco de Dados'!$B2069,BD_Gestão!$B:$B,0)),"erro"))</f>
        <v/>
      </c>
      <c r="O2069" s="164" t="str">
        <f>IF($A2069=0,"",IFERROR(INDEX(BD_Gestão!K:K,MATCH('Banco de Dados'!$B2069,BD_Gestão!$B:$B,0)),"erro"))</f>
        <v/>
      </c>
      <c r="P2069" s="169" t="str">
        <f t="shared" si="130"/>
        <v/>
      </c>
      <c r="Q2069" s="170" t="str">
        <f t="shared" si="131"/>
        <v/>
      </c>
      <c r="R2069" s="163" t="e">
        <f t="shared" si="128"/>
        <v>#VALUE!</v>
      </c>
      <c r="S2069" s="163" t="e">
        <f t="shared" si="129"/>
        <v>#VALUE!</v>
      </c>
      <c r="T2069" s="163" t="e">
        <f>INDEX(Controle!O:O,MATCH('Banco de Dados'!A2069,Controle!M:M,0))*E2069/100</f>
        <v>#N/A</v>
      </c>
    </row>
    <row r="2070" spans="1:20" hidden="1" x14ac:dyDescent="0.2">
      <c r="A2070" s="158">
        <f>BD_TS!A2069</f>
        <v>0</v>
      </c>
      <c r="B2070" s="158" t="str">
        <f>SUBSTITUTE(SUBSTITUTE(BD_TS!D2069," ",""),"-","/")</f>
        <v/>
      </c>
      <c r="C2070" s="158">
        <f>BD_TS!E2069</f>
        <v>0</v>
      </c>
      <c r="D2070" s="159">
        <f>BD_TS!F2069</f>
        <v>0</v>
      </c>
      <c r="E2070" s="160">
        <f>BD_TS!B2069</f>
        <v>0</v>
      </c>
      <c r="F2070" s="161">
        <f>BD_TS!C2069</f>
        <v>0</v>
      </c>
      <c r="G2070" s="187">
        <f>BD_TS!H2069</f>
        <v>0</v>
      </c>
      <c r="H2070" s="158" t="str">
        <f>IF($A2070=0,"",IFERROR(INDEX(BD_Gestão!A:A,MATCH('Banco de Dados'!$B2070,BD_Gestão!$B:$B,0)),"erro"))</f>
        <v/>
      </c>
      <c r="I2070" s="162" t="str">
        <f>IF($A2070=0,"",IFERROR(INDEX(BD_Gestão!E:E,MATCH('Banco de Dados'!$B2070,BD_Gestão!$B:$B,0)),"erro"))</f>
        <v/>
      </c>
      <c r="J2070" s="186" t="str">
        <f>IF($A2070=0,"",IFERROR(INDEX(BD_Gestão!B:B,MATCH('Banco de Dados'!$B2070,BD_Gestão!$B:$B,0)),"erro"))</f>
        <v/>
      </c>
      <c r="K2070" s="158" t="str">
        <f>IF($A2070=0,"",IFERROR(INDEX(BD_Gestão!C:C,MATCH('Banco de Dados'!$B2070,BD_Gestão!$B:$B,0)),"erro"))</f>
        <v/>
      </c>
      <c r="L2070" s="158" t="str">
        <f>IF($A2070=0,"",IFERROR(INDEX(BD_Gestão!H:H,MATCH('Banco de Dados'!$B2070,BD_Gestão!$B:$B,0)),"erro"))</f>
        <v/>
      </c>
      <c r="M2070" s="161" t="str">
        <f>IF($A2070=0,"",IFERROR(INDEX(BD_Gestão!F:F,MATCH('Banco de Dados'!$B2070,BD_Gestão!$B:$B,0)),"erro"))</f>
        <v/>
      </c>
      <c r="N2070" s="161" t="str">
        <f>IF($A2070=0,"",IFERROR(INDEX(BD_Gestão!J:J,MATCH('Banco de Dados'!$B2070,BD_Gestão!$B:$B,0)),"erro"))</f>
        <v/>
      </c>
      <c r="O2070" s="164" t="str">
        <f>IF($A2070=0,"",IFERROR(INDEX(BD_Gestão!K:K,MATCH('Banco de Dados'!$B2070,BD_Gestão!$B:$B,0)),"erro"))</f>
        <v/>
      </c>
      <c r="P2070" s="169" t="str">
        <f t="shared" si="130"/>
        <v/>
      </c>
      <c r="Q2070" s="170" t="str">
        <f t="shared" si="131"/>
        <v/>
      </c>
      <c r="R2070" s="163" t="e">
        <f t="shared" si="128"/>
        <v>#VALUE!</v>
      </c>
      <c r="S2070" s="163" t="e">
        <f t="shared" si="129"/>
        <v>#VALUE!</v>
      </c>
      <c r="T2070" s="163" t="e">
        <f>INDEX(Controle!O:O,MATCH('Banco de Dados'!A2070,Controle!M:M,0))*E2070/100</f>
        <v>#N/A</v>
      </c>
    </row>
    <row r="2071" spans="1:20" hidden="1" x14ac:dyDescent="0.2">
      <c r="A2071" s="158">
        <f>BD_TS!A2070</f>
        <v>0</v>
      </c>
      <c r="B2071" s="158" t="str">
        <f>SUBSTITUTE(SUBSTITUTE(BD_TS!D2070," ",""),"-","/")</f>
        <v/>
      </c>
      <c r="C2071" s="158">
        <f>BD_TS!E2070</f>
        <v>0</v>
      </c>
      <c r="D2071" s="159">
        <f>BD_TS!F2070</f>
        <v>0</v>
      </c>
      <c r="E2071" s="160">
        <f>BD_TS!B2070</f>
        <v>0</v>
      </c>
      <c r="F2071" s="161">
        <f>BD_TS!C2070</f>
        <v>0</v>
      </c>
      <c r="G2071" s="187">
        <f>BD_TS!H2070</f>
        <v>0</v>
      </c>
      <c r="H2071" s="158" t="str">
        <f>IF($A2071=0,"",IFERROR(INDEX(BD_Gestão!A:A,MATCH('Banco de Dados'!$B2071,BD_Gestão!$B:$B,0)),"erro"))</f>
        <v/>
      </c>
      <c r="I2071" s="162" t="str">
        <f>IF($A2071=0,"",IFERROR(INDEX(BD_Gestão!E:E,MATCH('Banco de Dados'!$B2071,BD_Gestão!$B:$B,0)),"erro"))</f>
        <v/>
      </c>
      <c r="J2071" s="186" t="str">
        <f>IF($A2071=0,"",IFERROR(INDEX(BD_Gestão!B:B,MATCH('Banco de Dados'!$B2071,BD_Gestão!$B:$B,0)),"erro"))</f>
        <v/>
      </c>
      <c r="K2071" s="158" t="str">
        <f>IF($A2071=0,"",IFERROR(INDEX(BD_Gestão!C:C,MATCH('Banco de Dados'!$B2071,BD_Gestão!$B:$B,0)),"erro"))</f>
        <v/>
      </c>
      <c r="L2071" s="158" t="str">
        <f>IF($A2071=0,"",IFERROR(INDEX(BD_Gestão!H:H,MATCH('Banco de Dados'!$B2071,BD_Gestão!$B:$B,0)),"erro"))</f>
        <v/>
      </c>
      <c r="M2071" s="161" t="str">
        <f>IF($A2071=0,"",IFERROR(INDEX(BD_Gestão!F:F,MATCH('Banco de Dados'!$B2071,BD_Gestão!$B:$B,0)),"erro"))</f>
        <v/>
      </c>
      <c r="N2071" s="161" t="str">
        <f>IF($A2071=0,"",IFERROR(INDEX(BD_Gestão!J:J,MATCH('Banco de Dados'!$B2071,BD_Gestão!$B:$B,0)),"erro"))</f>
        <v/>
      </c>
      <c r="O2071" s="164" t="str">
        <f>IF($A2071=0,"",IFERROR(INDEX(BD_Gestão!K:K,MATCH('Banco de Dados'!$B2071,BD_Gestão!$B:$B,0)),"erro"))</f>
        <v/>
      </c>
      <c r="P2071" s="169" t="str">
        <f t="shared" si="130"/>
        <v/>
      </c>
      <c r="Q2071" s="170" t="str">
        <f t="shared" si="131"/>
        <v/>
      </c>
      <c r="R2071" s="163" t="e">
        <f t="shared" si="128"/>
        <v>#VALUE!</v>
      </c>
      <c r="S2071" s="163" t="e">
        <f t="shared" si="129"/>
        <v>#VALUE!</v>
      </c>
      <c r="T2071" s="163" t="e">
        <f>INDEX(Controle!O:O,MATCH('Banco de Dados'!A2071,Controle!M:M,0))*E2071/100</f>
        <v>#N/A</v>
      </c>
    </row>
    <row r="2072" spans="1:20" hidden="1" x14ac:dyDescent="0.2">
      <c r="A2072" s="158">
        <f>BD_TS!A2071</f>
        <v>0</v>
      </c>
      <c r="B2072" s="158" t="str">
        <f>SUBSTITUTE(SUBSTITUTE(BD_TS!D2071," ",""),"-","/")</f>
        <v/>
      </c>
      <c r="C2072" s="158">
        <f>BD_TS!E2071</f>
        <v>0</v>
      </c>
      <c r="D2072" s="159">
        <f>BD_TS!F2071</f>
        <v>0</v>
      </c>
      <c r="E2072" s="160">
        <f>BD_TS!B2071</f>
        <v>0</v>
      </c>
      <c r="F2072" s="161">
        <f>BD_TS!C2071</f>
        <v>0</v>
      </c>
      <c r="G2072" s="187">
        <f>BD_TS!H2071</f>
        <v>0</v>
      </c>
      <c r="H2072" s="158" t="str">
        <f>IF($A2072=0,"",IFERROR(INDEX(BD_Gestão!A:A,MATCH('Banco de Dados'!$B2072,BD_Gestão!$B:$B,0)),"erro"))</f>
        <v/>
      </c>
      <c r="I2072" s="162" t="str">
        <f>IF($A2072=0,"",IFERROR(INDEX(BD_Gestão!E:E,MATCH('Banco de Dados'!$B2072,BD_Gestão!$B:$B,0)),"erro"))</f>
        <v/>
      </c>
      <c r="J2072" s="186" t="str">
        <f>IF($A2072=0,"",IFERROR(INDEX(BD_Gestão!B:B,MATCH('Banco de Dados'!$B2072,BD_Gestão!$B:$B,0)),"erro"))</f>
        <v/>
      </c>
      <c r="K2072" s="158" t="str">
        <f>IF($A2072=0,"",IFERROR(INDEX(BD_Gestão!C:C,MATCH('Banco de Dados'!$B2072,BD_Gestão!$B:$B,0)),"erro"))</f>
        <v/>
      </c>
      <c r="L2072" s="158" t="str">
        <f>IF($A2072=0,"",IFERROR(INDEX(BD_Gestão!H:H,MATCH('Banco de Dados'!$B2072,BD_Gestão!$B:$B,0)),"erro"))</f>
        <v/>
      </c>
      <c r="M2072" s="161" t="str">
        <f>IF($A2072=0,"",IFERROR(INDEX(BD_Gestão!F:F,MATCH('Banco de Dados'!$B2072,BD_Gestão!$B:$B,0)),"erro"))</f>
        <v/>
      </c>
      <c r="N2072" s="161" t="str">
        <f>IF($A2072=0,"",IFERROR(INDEX(BD_Gestão!J:J,MATCH('Banco de Dados'!$B2072,BD_Gestão!$B:$B,0)),"erro"))</f>
        <v/>
      </c>
      <c r="O2072" s="164" t="str">
        <f>IF($A2072=0,"",IFERROR(INDEX(BD_Gestão!K:K,MATCH('Banco de Dados'!$B2072,BD_Gestão!$B:$B,0)),"erro"))</f>
        <v/>
      </c>
      <c r="P2072" s="169" t="str">
        <f t="shared" si="130"/>
        <v/>
      </c>
      <c r="Q2072" s="170" t="str">
        <f t="shared" si="131"/>
        <v/>
      </c>
      <c r="R2072" s="163" t="e">
        <f t="shared" si="128"/>
        <v>#VALUE!</v>
      </c>
      <c r="S2072" s="163" t="e">
        <f t="shared" si="129"/>
        <v>#VALUE!</v>
      </c>
      <c r="T2072" s="163" t="e">
        <f>INDEX(Controle!O:O,MATCH('Banco de Dados'!A2072,Controle!M:M,0))*E2072/100</f>
        <v>#N/A</v>
      </c>
    </row>
    <row r="2073" spans="1:20" hidden="1" x14ac:dyDescent="0.2">
      <c r="A2073" s="158">
        <f>BD_TS!A2072</f>
        <v>0</v>
      </c>
      <c r="B2073" s="158" t="str">
        <f>SUBSTITUTE(SUBSTITUTE(BD_TS!D2072," ",""),"-","/")</f>
        <v/>
      </c>
      <c r="C2073" s="158">
        <f>BD_TS!E2072</f>
        <v>0</v>
      </c>
      <c r="D2073" s="159">
        <f>BD_TS!F2072</f>
        <v>0</v>
      </c>
      <c r="E2073" s="160">
        <f>BD_TS!B2072</f>
        <v>0</v>
      </c>
      <c r="F2073" s="161">
        <f>BD_TS!C2072</f>
        <v>0</v>
      </c>
      <c r="G2073" s="187">
        <f>BD_TS!H2072</f>
        <v>0</v>
      </c>
      <c r="H2073" s="158" t="str">
        <f>IF($A2073=0,"",IFERROR(INDEX(BD_Gestão!A:A,MATCH('Banco de Dados'!$B2073,BD_Gestão!$B:$B,0)),"erro"))</f>
        <v/>
      </c>
      <c r="I2073" s="162" t="str">
        <f>IF($A2073=0,"",IFERROR(INDEX(BD_Gestão!E:E,MATCH('Banco de Dados'!$B2073,BD_Gestão!$B:$B,0)),"erro"))</f>
        <v/>
      </c>
      <c r="J2073" s="186" t="str">
        <f>IF($A2073=0,"",IFERROR(INDEX(BD_Gestão!B:B,MATCH('Banco de Dados'!$B2073,BD_Gestão!$B:$B,0)),"erro"))</f>
        <v/>
      </c>
      <c r="K2073" s="158" t="str">
        <f>IF($A2073=0,"",IFERROR(INDEX(BD_Gestão!C:C,MATCH('Banco de Dados'!$B2073,BD_Gestão!$B:$B,0)),"erro"))</f>
        <v/>
      </c>
      <c r="L2073" s="158" t="str">
        <f>IF($A2073=0,"",IFERROR(INDEX(BD_Gestão!H:H,MATCH('Banco de Dados'!$B2073,BD_Gestão!$B:$B,0)),"erro"))</f>
        <v/>
      </c>
      <c r="M2073" s="161" t="str">
        <f>IF($A2073=0,"",IFERROR(INDEX(BD_Gestão!F:F,MATCH('Banco de Dados'!$B2073,BD_Gestão!$B:$B,0)),"erro"))</f>
        <v/>
      </c>
      <c r="N2073" s="161" t="str">
        <f>IF($A2073=0,"",IFERROR(INDEX(BD_Gestão!J:J,MATCH('Banco de Dados'!$B2073,BD_Gestão!$B:$B,0)),"erro"))</f>
        <v/>
      </c>
      <c r="O2073" s="164" t="str">
        <f>IF($A2073=0,"",IFERROR(INDEX(BD_Gestão!K:K,MATCH('Banco de Dados'!$B2073,BD_Gestão!$B:$B,0)),"erro"))</f>
        <v/>
      </c>
      <c r="P2073" s="169" t="str">
        <f t="shared" si="130"/>
        <v/>
      </c>
      <c r="Q2073" s="170" t="str">
        <f t="shared" si="131"/>
        <v/>
      </c>
      <c r="R2073" s="163" t="e">
        <f t="shared" si="128"/>
        <v>#VALUE!</v>
      </c>
      <c r="S2073" s="163" t="e">
        <f t="shared" si="129"/>
        <v>#VALUE!</v>
      </c>
      <c r="T2073" s="163" t="e">
        <f>INDEX(Controle!O:O,MATCH('Banco de Dados'!A2073,Controle!M:M,0))*E2073/100</f>
        <v>#N/A</v>
      </c>
    </row>
    <row r="2074" spans="1:20" hidden="1" x14ac:dyDescent="0.2">
      <c r="A2074" s="158">
        <f>BD_TS!A2073</f>
        <v>0</v>
      </c>
      <c r="B2074" s="158" t="str">
        <f>SUBSTITUTE(SUBSTITUTE(BD_TS!D2073," ",""),"-","/")</f>
        <v/>
      </c>
      <c r="C2074" s="158">
        <f>BD_TS!E2073</f>
        <v>0</v>
      </c>
      <c r="D2074" s="159">
        <f>BD_TS!F2073</f>
        <v>0</v>
      </c>
      <c r="E2074" s="160">
        <f>BD_TS!B2073</f>
        <v>0</v>
      </c>
      <c r="F2074" s="161">
        <f>BD_TS!C2073</f>
        <v>0</v>
      </c>
      <c r="G2074" s="187">
        <f>BD_TS!H2073</f>
        <v>0</v>
      </c>
      <c r="H2074" s="158" t="str">
        <f>IF($A2074=0,"",IFERROR(INDEX(BD_Gestão!A:A,MATCH('Banco de Dados'!$B2074,BD_Gestão!$B:$B,0)),"erro"))</f>
        <v/>
      </c>
      <c r="I2074" s="162" t="str">
        <f>IF($A2074=0,"",IFERROR(INDEX(BD_Gestão!E:E,MATCH('Banco de Dados'!$B2074,BD_Gestão!$B:$B,0)),"erro"))</f>
        <v/>
      </c>
      <c r="J2074" s="186" t="str">
        <f>IF($A2074=0,"",IFERROR(INDEX(BD_Gestão!B:B,MATCH('Banco de Dados'!$B2074,BD_Gestão!$B:$B,0)),"erro"))</f>
        <v/>
      </c>
      <c r="K2074" s="158" t="str">
        <f>IF($A2074=0,"",IFERROR(INDEX(BD_Gestão!C:C,MATCH('Banco de Dados'!$B2074,BD_Gestão!$B:$B,0)),"erro"))</f>
        <v/>
      </c>
      <c r="L2074" s="158" t="str">
        <f>IF($A2074=0,"",IFERROR(INDEX(BD_Gestão!H:H,MATCH('Banco de Dados'!$B2074,BD_Gestão!$B:$B,0)),"erro"))</f>
        <v/>
      </c>
      <c r="M2074" s="161" t="str">
        <f>IF($A2074=0,"",IFERROR(INDEX(BD_Gestão!F:F,MATCH('Banco de Dados'!$B2074,BD_Gestão!$B:$B,0)),"erro"))</f>
        <v/>
      </c>
      <c r="N2074" s="161" t="str">
        <f>IF($A2074=0,"",IFERROR(INDEX(BD_Gestão!J:J,MATCH('Banco de Dados'!$B2074,BD_Gestão!$B:$B,0)),"erro"))</f>
        <v/>
      </c>
      <c r="O2074" s="164" t="str">
        <f>IF($A2074=0,"",IFERROR(INDEX(BD_Gestão!K:K,MATCH('Banco de Dados'!$B2074,BD_Gestão!$B:$B,0)),"erro"))</f>
        <v/>
      </c>
      <c r="P2074" s="169" t="str">
        <f t="shared" si="130"/>
        <v/>
      </c>
      <c r="Q2074" s="170" t="str">
        <f t="shared" si="131"/>
        <v/>
      </c>
      <c r="R2074" s="163" t="e">
        <f t="shared" si="128"/>
        <v>#VALUE!</v>
      </c>
      <c r="S2074" s="163" t="e">
        <f t="shared" si="129"/>
        <v>#VALUE!</v>
      </c>
      <c r="T2074" s="163" t="e">
        <f>INDEX(Controle!O:O,MATCH('Banco de Dados'!A2074,Controle!M:M,0))*E2074/100</f>
        <v>#N/A</v>
      </c>
    </row>
    <row r="2075" spans="1:20" hidden="1" x14ac:dyDescent="0.2">
      <c r="A2075" s="158">
        <f>BD_TS!A2074</f>
        <v>0</v>
      </c>
      <c r="B2075" s="158" t="str">
        <f>SUBSTITUTE(SUBSTITUTE(BD_TS!D2074," ",""),"-","/")</f>
        <v/>
      </c>
      <c r="C2075" s="158">
        <f>BD_TS!E2074</f>
        <v>0</v>
      </c>
      <c r="D2075" s="159">
        <f>BD_TS!F2074</f>
        <v>0</v>
      </c>
      <c r="E2075" s="160">
        <f>BD_TS!B2074</f>
        <v>0</v>
      </c>
      <c r="F2075" s="161">
        <f>BD_TS!C2074</f>
        <v>0</v>
      </c>
      <c r="G2075" s="187">
        <f>BD_TS!H2074</f>
        <v>0</v>
      </c>
      <c r="H2075" s="158" t="str">
        <f>IF($A2075=0,"",IFERROR(INDEX(BD_Gestão!A:A,MATCH('Banco de Dados'!$B2075,BD_Gestão!$B:$B,0)),"erro"))</f>
        <v/>
      </c>
      <c r="I2075" s="162" t="str">
        <f>IF($A2075=0,"",IFERROR(INDEX(BD_Gestão!E:E,MATCH('Banco de Dados'!$B2075,BD_Gestão!$B:$B,0)),"erro"))</f>
        <v/>
      </c>
      <c r="J2075" s="186" t="str">
        <f>IF($A2075=0,"",IFERROR(INDEX(BD_Gestão!B:B,MATCH('Banco de Dados'!$B2075,BD_Gestão!$B:$B,0)),"erro"))</f>
        <v/>
      </c>
      <c r="K2075" s="158" t="str">
        <f>IF($A2075=0,"",IFERROR(INDEX(BD_Gestão!C:C,MATCH('Banco de Dados'!$B2075,BD_Gestão!$B:$B,0)),"erro"))</f>
        <v/>
      </c>
      <c r="L2075" s="158" t="str">
        <f>IF($A2075=0,"",IFERROR(INDEX(BD_Gestão!H:H,MATCH('Banco de Dados'!$B2075,BD_Gestão!$B:$B,0)),"erro"))</f>
        <v/>
      </c>
      <c r="M2075" s="161" t="str">
        <f>IF($A2075=0,"",IFERROR(INDEX(BD_Gestão!F:F,MATCH('Banco de Dados'!$B2075,BD_Gestão!$B:$B,0)),"erro"))</f>
        <v/>
      </c>
      <c r="N2075" s="161" t="str">
        <f>IF($A2075=0,"",IFERROR(INDEX(BD_Gestão!J:J,MATCH('Banco de Dados'!$B2075,BD_Gestão!$B:$B,0)),"erro"))</f>
        <v/>
      </c>
      <c r="O2075" s="164" t="str">
        <f>IF($A2075=0,"",IFERROR(INDEX(BD_Gestão!K:K,MATCH('Banco de Dados'!$B2075,BD_Gestão!$B:$B,0)),"erro"))</f>
        <v/>
      </c>
      <c r="P2075" s="169" t="str">
        <f t="shared" si="130"/>
        <v/>
      </c>
      <c r="Q2075" s="170" t="str">
        <f t="shared" si="131"/>
        <v/>
      </c>
      <c r="R2075" s="163" t="e">
        <f t="shared" si="128"/>
        <v>#VALUE!</v>
      </c>
      <c r="S2075" s="163" t="e">
        <f t="shared" si="129"/>
        <v>#VALUE!</v>
      </c>
      <c r="T2075" s="163" t="e">
        <f>INDEX(Controle!O:O,MATCH('Banco de Dados'!A2075,Controle!M:M,0))*E2075/100</f>
        <v>#N/A</v>
      </c>
    </row>
    <row r="2076" spans="1:20" hidden="1" x14ac:dyDescent="0.2">
      <c r="A2076" s="158">
        <f>BD_TS!A2075</f>
        <v>0</v>
      </c>
      <c r="B2076" s="158" t="str">
        <f>SUBSTITUTE(SUBSTITUTE(BD_TS!D2075," ",""),"-","/")</f>
        <v/>
      </c>
      <c r="C2076" s="158">
        <f>BD_TS!E2075</f>
        <v>0</v>
      </c>
      <c r="D2076" s="159">
        <f>BD_TS!F2075</f>
        <v>0</v>
      </c>
      <c r="E2076" s="160">
        <f>BD_TS!B2075</f>
        <v>0</v>
      </c>
      <c r="F2076" s="161">
        <f>BD_TS!C2075</f>
        <v>0</v>
      </c>
      <c r="G2076" s="187">
        <f>BD_TS!H2075</f>
        <v>0</v>
      </c>
      <c r="H2076" s="158" t="str">
        <f>IF($A2076=0,"",IFERROR(INDEX(BD_Gestão!A:A,MATCH('Banco de Dados'!$B2076,BD_Gestão!$B:$B,0)),"erro"))</f>
        <v/>
      </c>
      <c r="I2076" s="162" t="str">
        <f>IF($A2076=0,"",IFERROR(INDEX(BD_Gestão!E:E,MATCH('Banco de Dados'!$B2076,BD_Gestão!$B:$B,0)),"erro"))</f>
        <v/>
      </c>
      <c r="J2076" s="186" t="str">
        <f>IF($A2076=0,"",IFERROR(INDEX(BD_Gestão!B:B,MATCH('Banco de Dados'!$B2076,BD_Gestão!$B:$B,0)),"erro"))</f>
        <v/>
      </c>
      <c r="K2076" s="158" t="str">
        <f>IF($A2076=0,"",IFERROR(INDEX(BD_Gestão!C:C,MATCH('Banco de Dados'!$B2076,BD_Gestão!$B:$B,0)),"erro"))</f>
        <v/>
      </c>
      <c r="L2076" s="158" t="str">
        <f>IF($A2076=0,"",IFERROR(INDEX(BD_Gestão!H:H,MATCH('Banco de Dados'!$B2076,BD_Gestão!$B:$B,0)),"erro"))</f>
        <v/>
      </c>
      <c r="M2076" s="161" t="str">
        <f>IF($A2076=0,"",IFERROR(INDEX(BD_Gestão!F:F,MATCH('Banco de Dados'!$B2076,BD_Gestão!$B:$B,0)),"erro"))</f>
        <v/>
      </c>
      <c r="N2076" s="161" t="str">
        <f>IF($A2076=0,"",IFERROR(INDEX(BD_Gestão!J:J,MATCH('Banco de Dados'!$B2076,BD_Gestão!$B:$B,0)),"erro"))</f>
        <v/>
      </c>
      <c r="O2076" s="164" t="str">
        <f>IF($A2076=0,"",IFERROR(INDEX(BD_Gestão!K:K,MATCH('Banco de Dados'!$B2076,BD_Gestão!$B:$B,0)),"erro"))</f>
        <v/>
      </c>
      <c r="P2076" s="169" t="str">
        <f t="shared" si="130"/>
        <v/>
      </c>
      <c r="Q2076" s="170" t="str">
        <f t="shared" si="131"/>
        <v/>
      </c>
      <c r="R2076" s="163" t="e">
        <f t="shared" si="128"/>
        <v>#VALUE!</v>
      </c>
      <c r="S2076" s="163" t="e">
        <f t="shared" si="129"/>
        <v>#VALUE!</v>
      </c>
      <c r="T2076" s="163" t="e">
        <f>INDEX(Controle!O:O,MATCH('Banco de Dados'!A2076,Controle!M:M,0))*E2076/100</f>
        <v>#N/A</v>
      </c>
    </row>
    <row r="2077" spans="1:20" hidden="1" x14ac:dyDescent="0.2">
      <c r="A2077" s="158">
        <f>BD_TS!A2076</f>
        <v>0</v>
      </c>
      <c r="B2077" s="158" t="str">
        <f>SUBSTITUTE(SUBSTITUTE(BD_TS!D2076," ",""),"-","/")</f>
        <v/>
      </c>
      <c r="C2077" s="158">
        <f>BD_TS!E2076</f>
        <v>0</v>
      </c>
      <c r="D2077" s="159">
        <f>BD_TS!F2076</f>
        <v>0</v>
      </c>
      <c r="E2077" s="160">
        <f>BD_TS!B2076</f>
        <v>0</v>
      </c>
      <c r="F2077" s="161">
        <f>BD_TS!C2076</f>
        <v>0</v>
      </c>
      <c r="G2077" s="187">
        <f>BD_TS!H2076</f>
        <v>0</v>
      </c>
      <c r="H2077" s="158" t="str">
        <f>IF($A2077=0,"",IFERROR(INDEX(BD_Gestão!A:A,MATCH('Banco de Dados'!$B2077,BD_Gestão!$B:$B,0)),"erro"))</f>
        <v/>
      </c>
      <c r="I2077" s="162" t="str">
        <f>IF($A2077=0,"",IFERROR(INDEX(BD_Gestão!E:E,MATCH('Banco de Dados'!$B2077,BD_Gestão!$B:$B,0)),"erro"))</f>
        <v/>
      </c>
      <c r="J2077" s="186" t="str">
        <f>IF($A2077=0,"",IFERROR(INDEX(BD_Gestão!B:B,MATCH('Banco de Dados'!$B2077,BD_Gestão!$B:$B,0)),"erro"))</f>
        <v/>
      </c>
      <c r="K2077" s="158" t="str">
        <f>IF($A2077=0,"",IFERROR(INDEX(BD_Gestão!C:C,MATCH('Banco de Dados'!$B2077,BD_Gestão!$B:$B,0)),"erro"))</f>
        <v/>
      </c>
      <c r="L2077" s="158" t="str">
        <f>IF($A2077=0,"",IFERROR(INDEX(BD_Gestão!H:H,MATCH('Banco de Dados'!$B2077,BD_Gestão!$B:$B,0)),"erro"))</f>
        <v/>
      </c>
      <c r="M2077" s="161" t="str">
        <f>IF($A2077=0,"",IFERROR(INDEX(BD_Gestão!F:F,MATCH('Banco de Dados'!$B2077,BD_Gestão!$B:$B,0)),"erro"))</f>
        <v/>
      </c>
      <c r="N2077" s="161" t="str">
        <f>IF($A2077=0,"",IFERROR(INDEX(BD_Gestão!J:J,MATCH('Banco de Dados'!$B2077,BD_Gestão!$B:$B,0)),"erro"))</f>
        <v/>
      </c>
      <c r="O2077" s="164" t="str">
        <f>IF($A2077=0,"",IFERROR(INDEX(BD_Gestão!K:K,MATCH('Banco de Dados'!$B2077,BD_Gestão!$B:$B,0)),"erro"))</f>
        <v/>
      </c>
      <c r="P2077" s="169" t="str">
        <f t="shared" si="130"/>
        <v/>
      </c>
      <c r="Q2077" s="170" t="str">
        <f t="shared" si="131"/>
        <v/>
      </c>
      <c r="R2077" s="163" t="e">
        <f t="shared" si="128"/>
        <v>#VALUE!</v>
      </c>
      <c r="S2077" s="163" t="e">
        <f t="shared" si="129"/>
        <v>#VALUE!</v>
      </c>
      <c r="T2077" s="163" t="e">
        <f>INDEX(Controle!O:O,MATCH('Banco de Dados'!A2077,Controle!M:M,0))*E2077/100</f>
        <v>#N/A</v>
      </c>
    </row>
    <row r="2078" spans="1:20" hidden="1" x14ac:dyDescent="0.2">
      <c r="A2078" s="158">
        <f>BD_TS!A2077</f>
        <v>0</v>
      </c>
      <c r="B2078" s="158" t="str">
        <f>SUBSTITUTE(SUBSTITUTE(BD_TS!D2077," ",""),"-","/")</f>
        <v/>
      </c>
      <c r="C2078" s="158">
        <f>BD_TS!E2077</f>
        <v>0</v>
      </c>
      <c r="D2078" s="159">
        <f>BD_TS!F2077</f>
        <v>0</v>
      </c>
      <c r="E2078" s="160">
        <f>BD_TS!B2077</f>
        <v>0</v>
      </c>
      <c r="F2078" s="161">
        <f>BD_TS!C2077</f>
        <v>0</v>
      </c>
      <c r="G2078" s="187">
        <f>BD_TS!H2077</f>
        <v>0</v>
      </c>
      <c r="H2078" s="158" t="str">
        <f>IF($A2078=0,"",IFERROR(INDEX(BD_Gestão!A:A,MATCH('Banco de Dados'!$B2078,BD_Gestão!$B:$B,0)),"erro"))</f>
        <v/>
      </c>
      <c r="I2078" s="162" t="str">
        <f>IF($A2078=0,"",IFERROR(INDEX(BD_Gestão!E:E,MATCH('Banco de Dados'!$B2078,BD_Gestão!$B:$B,0)),"erro"))</f>
        <v/>
      </c>
      <c r="J2078" s="186" t="str">
        <f>IF($A2078=0,"",IFERROR(INDEX(BD_Gestão!B:B,MATCH('Banco de Dados'!$B2078,BD_Gestão!$B:$B,0)),"erro"))</f>
        <v/>
      </c>
      <c r="K2078" s="158" t="str">
        <f>IF($A2078=0,"",IFERROR(INDEX(BD_Gestão!C:C,MATCH('Banco de Dados'!$B2078,BD_Gestão!$B:$B,0)),"erro"))</f>
        <v/>
      </c>
      <c r="L2078" s="158" t="str">
        <f>IF($A2078=0,"",IFERROR(INDEX(BD_Gestão!H:H,MATCH('Banco de Dados'!$B2078,BD_Gestão!$B:$B,0)),"erro"))</f>
        <v/>
      </c>
      <c r="M2078" s="161" t="str">
        <f>IF($A2078=0,"",IFERROR(INDEX(BD_Gestão!F:F,MATCH('Banco de Dados'!$B2078,BD_Gestão!$B:$B,0)),"erro"))</f>
        <v/>
      </c>
      <c r="N2078" s="161" t="str">
        <f>IF($A2078=0,"",IFERROR(INDEX(BD_Gestão!J:J,MATCH('Banco de Dados'!$B2078,BD_Gestão!$B:$B,0)),"erro"))</f>
        <v/>
      </c>
      <c r="O2078" s="164" t="str">
        <f>IF($A2078=0,"",IFERROR(INDEX(BD_Gestão!K:K,MATCH('Banco de Dados'!$B2078,BD_Gestão!$B:$B,0)),"erro"))</f>
        <v/>
      </c>
      <c r="P2078" s="169" t="str">
        <f t="shared" si="130"/>
        <v/>
      </c>
      <c r="Q2078" s="170" t="str">
        <f t="shared" si="131"/>
        <v/>
      </c>
      <c r="R2078" s="163" t="e">
        <f t="shared" si="128"/>
        <v>#VALUE!</v>
      </c>
      <c r="S2078" s="163" t="e">
        <f t="shared" si="129"/>
        <v>#VALUE!</v>
      </c>
      <c r="T2078" s="163" t="e">
        <f>INDEX(Controle!O:O,MATCH('Banco de Dados'!A2078,Controle!M:M,0))*E2078/100</f>
        <v>#N/A</v>
      </c>
    </row>
    <row r="2079" spans="1:20" hidden="1" x14ac:dyDescent="0.2">
      <c r="A2079" s="158">
        <f>BD_TS!A2078</f>
        <v>0</v>
      </c>
      <c r="B2079" s="158" t="str">
        <f>SUBSTITUTE(SUBSTITUTE(BD_TS!D2078," ",""),"-","/")</f>
        <v/>
      </c>
      <c r="C2079" s="158">
        <f>BD_TS!E2078</f>
        <v>0</v>
      </c>
      <c r="D2079" s="159">
        <f>BD_TS!F2078</f>
        <v>0</v>
      </c>
      <c r="E2079" s="160">
        <f>BD_TS!B2078</f>
        <v>0</v>
      </c>
      <c r="F2079" s="161">
        <f>BD_TS!C2078</f>
        <v>0</v>
      </c>
      <c r="G2079" s="187">
        <f>BD_TS!H2078</f>
        <v>0</v>
      </c>
      <c r="H2079" s="158" t="str">
        <f>IF($A2079=0,"",IFERROR(INDEX(BD_Gestão!A:A,MATCH('Banco de Dados'!$B2079,BD_Gestão!$B:$B,0)),"erro"))</f>
        <v/>
      </c>
      <c r="I2079" s="162" t="str">
        <f>IF($A2079=0,"",IFERROR(INDEX(BD_Gestão!E:E,MATCH('Banco de Dados'!$B2079,BD_Gestão!$B:$B,0)),"erro"))</f>
        <v/>
      </c>
      <c r="J2079" s="186" t="str">
        <f>IF($A2079=0,"",IFERROR(INDEX(BD_Gestão!B:B,MATCH('Banco de Dados'!$B2079,BD_Gestão!$B:$B,0)),"erro"))</f>
        <v/>
      </c>
      <c r="K2079" s="158" t="str">
        <f>IF($A2079=0,"",IFERROR(INDEX(BD_Gestão!C:C,MATCH('Banco de Dados'!$B2079,BD_Gestão!$B:$B,0)),"erro"))</f>
        <v/>
      </c>
      <c r="L2079" s="158" t="str">
        <f>IF($A2079=0,"",IFERROR(INDEX(BD_Gestão!H:H,MATCH('Banco de Dados'!$B2079,BD_Gestão!$B:$B,0)),"erro"))</f>
        <v/>
      </c>
      <c r="M2079" s="161" t="str">
        <f>IF($A2079=0,"",IFERROR(INDEX(BD_Gestão!F:F,MATCH('Banco de Dados'!$B2079,BD_Gestão!$B:$B,0)),"erro"))</f>
        <v/>
      </c>
      <c r="N2079" s="161" t="str">
        <f>IF($A2079=0,"",IFERROR(INDEX(BD_Gestão!J:J,MATCH('Banco de Dados'!$B2079,BD_Gestão!$B:$B,0)),"erro"))</f>
        <v/>
      </c>
      <c r="O2079" s="164" t="str">
        <f>IF($A2079=0,"",IFERROR(INDEX(BD_Gestão!K:K,MATCH('Banco de Dados'!$B2079,BD_Gestão!$B:$B,0)),"erro"))</f>
        <v/>
      </c>
      <c r="P2079" s="169" t="str">
        <f t="shared" si="130"/>
        <v/>
      </c>
      <c r="Q2079" s="170" t="str">
        <f t="shared" si="131"/>
        <v/>
      </c>
      <c r="R2079" s="163" t="e">
        <f t="shared" si="128"/>
        <v>#VALUE!</v>
      </c>
      <c r="S2079" s="163" t="e">
        <f t="shared" si="129"/>
        <v>#VALUE!</v>
      </c>
      <c r="T2079" s="163" t="e">
        <f>INDEX(Controle!O:O,MATCH('Banco de Dados'!A2079,Controle!M:M,0))*E2079/100</f>
        <v>#N/A</v>
      </c>
    </row>
    <row r="2080" spans="1:20" hidden="1" x14ac:dyDescent="0.2">
      <c r="A2080" s="158">
        <f>BD_TS!A2079</f>
        <v>0</v>
      </c>
      <c r="B2080" s="158" t="str">
        <f>SUBSTITUTE(SUBSTITUTE(BD_TS!D2079," ",""),"-","/")</f>
        <v/>
      </c>
      <c r="C2080" s="158">
        <f>BD_TS!E2079</f>
        <v>0</v>
      </c>
      <c r="D2080" s="159">
        <f>BD_TS!F2079</f>
        <v>0</v>
      </c>
      <c r="E2080" s="160">
        <f>BD_TS!B2079</f>
        <v>0</v>
      </c>
      <c r="F2080" s="161">
        <f>BD_TS!C2079</f>
        <v>0</v>
      </c>
      <c r="G2080" s="187">
        <f>BD_TS!H2079</f>
        <v>0</v>
      </c>
      <c r="H2080" s="158" t="str">
        <f>IF($A2080=0,"",IFERROR(INDEX(BD_Gestão!A:A,MATCH('Banco de Dados'!$B2080,BD_Gestão!$B:$B,0)),"erro"))</f>
        <v/>
      </c>
      <c r="I2080" s="162" t="str">
        <f>IF($A2080=0,"",IFERROR(INDEX(BD_Gestão!E:E,MATCH('Banco de Dados'!$B2080,BD_Gestão!$B:$B,0)),"erro"))</f>
        <v/>
      </c>
      <c r="J2080" s="186" t="str">
        <f>IF($A2080=0,"",IFERROR(INDEX(BD_Gestão!B:B,MATCH('Banco de Dados'!$B2080,BD_Gestão!$B:$B,0)),"erro"))</f>
        <v/>
      </c>
      <c r="K2080" s="158" t="str">
        <f>IF($A2080=0,"",IFERROR(INDEX(BD_Gestão!C:C,MATCH('Banco de Dados'!$B2080,BD_Gestão!$B:$B,0)),"erro"))</f>
        <v/>
      </c>
      <c r="L2080" s="158" t="str">
        <f>IF($A2080=0,"",IFERROR(INDEX(BD_Gestão!H:H,MATCH('Banco de Dados'!$B2080,BD_Gestão!$B:$B,0)),"erro"))</f>
        <v/>
      </c>
      <c r="M2080" s="161" t="str">
        <f>IF($A2080=0,"",IFERROR(INDEX(BD_Gestão!F:F,MATCH('Banco de Dados'!$B2080,BD_Gestão!$B:$B,0)),"erro"))</f>
        <v/>
      </c>
      <c r="N2080" s="161" t="str">
        <f>IF($A2080=0,"",IFERROR(INDEX(BD_Gestão!J:J,MATCH('Banco de Dados'!$B2080,BD_Gestão!$B:$B,0)),"erro"))</f>
        <v/>
      </c>
      <c r="O2080" s="164" t="str">
        <f>IF($A2080=0,"",IFERROR(INDEX(BD_Gestão!K:K,MATCH('Banco de Dados'!$B2080,BD_Gestão!$B:$B,0)),"erro"))</f>
        <v/>
      </c>
      <c r="P2080" s="169" t="str">
        <f t="shared" si="130"/>
        <v/>
      </c>
      <c r="Q2080" s="170" t="str">
        <f t="shared" si="131"/>
        <v/>
      </c>
      <c r="R2080" s="163" t="e">
        <f t="shared" si="128"/>
        <v>#VALUE!</v>
      </c>
      <c r="S2080" s="163" t="e">
        <f t="shared" si="129"/>
        <v>#VALUE!</v>
      </c>
      <c r="T2080" s="163" t="e">
        <f>INDEX(Controle!O:O,MATCH('Banco de Dados'!A2080,Controle!M:M,0))*E2080/100</f>
        <v>#N/A</v>
      </c>
    </row>
    <row r="2081" spans="1:20" hidden="1" x14ac:dyDescent="0.2">
      <c r="A2081" s="158">
        <f>BD_TS!A2080</f>
        <v>0</v>
      </c>
      <c r="B2081" s="158" t="str">
        <f>SUBSTITUTE(SUBSTITUTE(BD_TS!D2080," ",""),"-","/")</f>
        <v/>
      </c>
      <c r="C2081" s="158">
        <f>BD_TS!E2080</f>
        <v>0</v>
      </c>
      <c r="D2081" s="159">
        <f>BD_TS!F2080</f>
        <v>0</v>
      </c>
      <c r="E2081" s="160">
        <f>BD_TS!B2080</f>
        <v>0</v>
      </c>
      <c r="F2081" s="161">
        <f>BD_TS!C2080</f>
        <v>0</v>
      </c>
      <c r="G2081" s="187">
        <f>BD_TS!H2080</f>
        <v>0</v>
      </c>
      <c r="H2081" s="158" t="str">
        <f>IF($A2081=0,"",IFERROR(INDEX(BD_Gestão!A:A,MATCH('Banco de Dados'!$B2081,BD_Gestão!$B:$B,0)),"erro"))</f>
        <v/>
      </c>
      <c r="I2081" s="162" t="str">
        <f>IF($A2081=0,"",IFERROR(INDEX(BD_Gestão!E:E,MATCH('Banco de Dados'!$B2081,BD_Gestão!$B:$B,0)),"erro"))</f>
        <v/>
      </c>
      <c r="J2081" s="186" t="str">
        <f>IF($A2081=0,"",IFERROR(INDEX(BD_Gestão!B:B,MATCH('Banco de Dados'!$B2081,BD_Gestão!$B:$B,0)),"erro"))</f>
        <v/>
      </c>
      <c r="K2081" s="158" t="str">
        <f>IF($A2081=0,"",IFERROR(INDEX(BD_Gestão!C:C,MATCH('Banco de Dados'!$B2081,BD_Gestão!$B:$B,0)),"erro"))</f>
        <v/>
      </c>
      <c r="L2081" s="158" t="str">
        <f>IF($A2081=0,"",IFERROR(INDEX(BD_Gestão!H:H,MATCH('Banco de Dados'!$B2081,BD_Gestão!$B:$B,0)),"erro"))</f>
        <v/>
      </c>
      <c r="M2081" s="161" t="str">
        <f>IF($A2081=0,"",IFERROR(INDEX(BD_Gestão!F:F,MATCH('Banco de Dados'!$B2081,BD_Gestão!$B:$B,0)),"erro"))</f>
        <v/>
      </c>
      <c r="N2081" s="161" t="str">
        <f>IF($A2081=0,"",IFERROR(INDEX(BD_Gestão!J:J,MATCH('Banco de Dados'!$B2081,BD_Gestão!$B:$B,0)),"erro"))</f>
        <v/>
      </c>
      <c r="O2081" s="164" t="str">
        <f>IF($A2081=0,"",IFERROR(INDEX(BD_Gestão!K:K,MATCH('Banco de Dados'!$B2081,BD_Gestão!$B:$B,0)),"erro"))</f>
        <v/>
      </c>
      <c r="P2081" s="169" t="str">
        <f t="shared" si="130"/>
        <v/>
      </c>
      <c r="Q2081" s="170" t="str">
        <f t="shared" si="131"/>
        <v/>
      </c>
      <c r="R2081" s="163" t="e">
        <f t="shared" si="128"/>
        <v>#VALUE!</v>
      </c>
      <c r="S2081" s="163" t="e">
        <f t="shared" si="129"/>
        <v>#VALUE!</v>
      </c>
      <c r="T2081" s="163" t="e">
        <f>INDEX(Controle!O:O,MATCH('Banco de Dados'!A2081,Controle!M:M,0))*E2081/100</f>
        <v>#N/A</v>
      </c>
    </row>
    <row r="2082" spans="1:20" hidden="1" x14ac:dyDescent="0.2">
      <c r="A2082" s="158">
        <f>BD_TS!A2081</f>
        <v>0</v>
      </c>
      <c r="B2082" s="158" t="str">
        <f>SUBSTITUTE(SUBSTITUTE(BD_TS!D2081," ",""),"-","/")</f>
        <v/>
      </c>
      <c r="C2082" s="158">
        <f>BD_TS!E2081</f>
        <v>0</v>
      </c>
      <c r="D2082" s="159">
        <f>BD_TS!F2081</f>
        <v>0</v>
      </c>
      <c r="E2082" s="160">
        <f>BD_TS!B2081</f>
        <v>0</v>
      </c>
      <c r="F2082" s="161">
        <f>BD_TS!C2081</f>
        <v>0</v>
      </c>
      <c r="G2082" s="187">
        <f>BD_TS!H2081</f>
        <v>0</v>
      </c>
      <c r="H2082" s="158" t="str">
        <f>IF($A2082=0,"",IFERROR(INDEX(BD_Gestão!A:A,MATCH('Banco de Dados'!$B2082,BD_Gestão!$B:$B,0)),"erro"))</f>
        <v/>
      </c>
      <c r="I2082" s="162" t="str">
        <f>IF($A2082=0,"",IFERROR(INDEX(BD_Gestão!E:E,MATCH('Banco de Dados'!$B2082,BD_Gestão!$B:$B,0)),"erro"))</f>
        <v/>
      </c>
      <c r="J2082" s="186" t="str">
        <f>IF($A2082=0,"",IFERROR(INDEX(BD_Gestão!B:B,MATCH('Banco de Dados'!$B2082,BD_Gestão!$B:$B,0)),"erro"))</f>
        <v/>
      </c>
      <c r="K2082" s="158" t="str">
        <f>IF($A2082=0,"",IFERROR(INDEX(BD_Gestão!C:C,MATCH('Banco de Dados'!$B2082,BD_Gestão!$B:$B,0)),"erro"))</f>
        <v/>
      </c>
      <c r="L2082" s="158" t="str">
        <f>IF($A2082=0,"",IFERROR(INDEX(BD_Gestão!H:H,MATCH('Banco de Dados'!$B2082,BD_Gestão!$B:$B,0)),"erro"))</f>
        <v/>
      </c>
      <c r="M2082" s="161" t="str">
        <f>IF($A2082=0,"",IFERROR(INDEX(BD_Gestão!F:F,MATCH('Banco de Dados'!$B2082,BD_Gestão!$B:$B,0)),"erro"))</f>
        <v/>
      </c>
      <c r="N2082" s="161" t="str">
        <f>IF($A2082=0,"",IFERROR(INDEX(BD_Gestão!J:J,MATCH('Banco de Dados'!$B2082,BD_Gestão!$B:$B,0)),"erro"))</f>
        <v/>
      </c>
      <c r="O2082" s="164" t="str">
        <f>IF($A2082=0,"",IFERROR(INDEX(BD_Gestão!K:K,MATCH('Banco de Dados'!$B2082,BD_Gestão!$B:$B,0)),"erro"))</f>
        <v/>
      </c>
      <c r="P2082" s="169" t="str">
        <f t="shared" si="130"/>
        <v/>
      </c>
      <c r="Q2082" s="170" t="str">
        <f t="shared" si="131"/>
        <v/>
      </c>
      <c r="R2082" s="163" t="e">
        <f t="shared" si="128"/>
        <v>#VALUE!</v>
      </c>
      <c r="S2082" s="163" t="e">
        <f t="shared" si="129"/>
        <v>#VALUE!</v>
      </c>
      <c r="T2082" s="163" t="e">
        <f>INDEX(Controle!O:O,MATCH('Banco de Dados'!A2082,Controle!M:M,0))*E2082/100</f>
        <v>#N/A</v>
      </c>
    </row>
    <row r="2083" spans="1:20" hidden="1" x14ac:dyDescent="0.2">
      <c r="A2083" s="158">
        <f>BD_TS!A2082</f>
        <v>0</v>
      </c>
      <c r="B2083" s="158" t="str">
        <f>SUBSTITUTE(SUBSTITUTE(BD_TS!D2082," ",""),"-","/")</f>
        <v/>
      </c>
      <c r="C2083" s="158">
        <f>BD_TS!E2082</f>
        <v>0</v>
      </c>
      <c r="D2083" s="159">
        <f>BD_TS!F2082</f>
        <v>0</v>
      </c>
      <c r="E2083" s="160">
        <f>BD_TS!B2082</f>
        <v>0</v>
      </c>
      <c r="F2083" s="161">
        <f>BD_TS!C2082</f>
        <v>0</v>
      </c>
      <c r="G2083" s="187">
        <f>BD_TS!H2082</f>
        <v>0</v>
      </c>
      <c r="H2083" s="158" t="str">
        <f>IF($A2083=0,"",IFERROR(INDEX(BD_Gestão!A:A,MATCH('Banco de Dados'!$B2083,BD_Gestão!$B:$B,0)),"erro"))</f>
        <v/>
      </c>
      <c r="I2083" s="162" t="str">
        <f>IF($A2083=0,"",IFERROR(INDEX(BD_Gestão!E:E,MATCH('Banco de Dados'!$B2083,BD_Gestão!$B:$B,0)),"erro"))</f>
        <v/>
      </c>
      <c r="J2083" s="186" t="str">
        <f>IF($A2083=0,"",IFERROR(INDEX(BD_Gestão!B:B,MATCH('Banco de Dados'!$B2083,BD_Gestão!$B:$B,0)),"erro"))</f>
        <v/>
      </c>
      <c r="K2083" s="158" t="str">
        <f>IF($A2083=0,"",IFERROR(INDEX(BD_Gestão!C:C,MATCH('Banco de Dados'!$B2083,BD_Gestão!$B:$B,0)),"erro"))</f>
        <v/>
      </c>
      <c r="L2083" s="158" t="str">
        <f>IF($A2083=0,"",IFERROR(INDEX(BD_Gestão!H:H,MATCH('Banco de Dados'!$B2083,BD_Gestão!$B:$B,0)),"erro"))</f>
        <v/>
      </c>
      <c r="M2083" s="161" t="str">
        <f>IF($A2083=0,"",IFERROR(INDEX(BD_Gestão!F:F,MATCH('Banco de Dados'!$B2083,BD_Gestão!$B:$B,0)),"erro"))</f>
        <v/>
      </c>
      <c r="N2083" s="161" t="str">
        <f>IF($A2083=0,"",IFERROR(INDEX(BD_Gestão!J:J,MATCH('Banco de Dados'!$B2083,BD_Gestão!$B:$B,0)),"erro"))</f>
        <v/>
      </c>
      <c r="O2083" s="164" t="str">
        <f>IF($A2083=0,"",IFERROR(INDEX(BD_Gestão!K:K,MATCH('Banco de Dados'!$B2083,BD_Gestão!$B:$B,0)),"erro"))</f>
        <v/>
      </c>
      <c r="P2083" s="169" t="str">
        <f t="shared" si="130"/>
        <v/>
      </c>
      <c r="Q2083" s="170" t="str">
        <f t="shared" si="131"/>
        <v/>
      </c>
      <c r="R2083" s="163" t="e">
        <f t="shared" si="128"/>
        <v>#VALUE!</v>
      </c>
      <c r="S2083" s="163" t="e">
        <f t="shared" si="129"/>
        <v>#VALUE!</v>
      </c>
      <c r="T2083" s="163" t="e">
        <f>INDEX(Controle!O:O,MATCH('Banco de Dados'!A2083,Controle!M:M,0))*E2083/100</f>
        <v>#N/A</v>
      </c>
    </row>
    <row r="2084" spans="1:20" hidden="1" x14ac:dyDescent="0.2">
      <c r="A2084" s="158">
        <f>BD_TS!A2083</f>
        <v>0</v>
      </c>
      <c r="B2084" s="158" t="str">
        <f>SUBSTITUTE(SUBSTITUTE(BD_TS!D2083," ",""),"-","/")</f>
        <v/>
      </c>
      <c r="C2084" s="158">
        <f>BD_TS!E2083</f>
        <v>0</v>
      </c>
      <c r="D2084" s="159">
        <f>BD_TS!F2083</f>
        <v>0</v>
      </c>
      <c r="E2084" s="160">
        <f>BD_TS!B2083</f>
        <v>0</v>
      </c>
      <c r="F2084" s="161">
        <f>BD_TS!C2083</f>
        <v>0</v>
      </c>
      <c r="G2084" s="187">
        <f>BD_TS!H2083</f>
        <v>0</v>
      </c>
      <c r="H2084" s="158" t="str">
        <f>IF($A2084=0,"",IFERROR(INDEX(BD_Gestão!A:A,MATCH('Banco de Dados'!$B2084,BD_Gestão!$B:$B,0)),"erro"))</f>
        <v/>
      </c>
      <c r="I2084" s="162" t="str">
        <f>IF($A2084=0,"",IFERROR(INDEX(BD_Gestão!E:E,MATCH('Banco de Dados'!$B2084,BD_Gestão!$B:$B,0)),"erro"))</f>
        <v/>
      </c>
      <c r="J2084" s="186" t="str">
        <f>IF($A2084=0,"",IFERROR(INDEX(BD_Gestão!B:B,MATCH('Banco de Dados'!$B2084,BD_Gestão!$B:$B,0)),"erro"))</f>
        <v/>
      </c>
      <c r="K2084" s="158" t="str">
        <f>IF($A2084=0,"",IFERROR(INDEX(BD_Gestão!C:C,MATCH('Banco de Dados'!$B2084,BD_Gestão!$B:$B,0)),"erro"))</f>
        <v/>
      </c>
      <c r="L2084" s="158" t="str">
        <f>IF($A2084=0,"",IFERROR(INDEX(BD_Gestão!H:H,MATCH('Banco de Dados'!$B2084,BD_Gestão!$B:$B,0)),"erro"))</f>
        <v/>
      </c>
      <c r="M2084" s="161" t="str">
        <f>IF($A2084=0,"",IFERROR(INDEX(BD_Gestão!F:F,MATCH('Banco de Dados'!$B2084,BD_Gestão!$B:$B,0)),"erro"))</f>
        <v/>
      </c>
      <c r="N2084" s="161" t="str">
        <f>IF($A2084=0,"",IFERROR(INDEX(BD_Gestão!J:J,MATCH('Banco de Dados'!$B2084,BD_Gestão!$B:$B,0)),"erro"))</f>
        <v/>
      </c>
      <c r="O2084" s="164" t="str">
        <f>IF($A2084=0,"",IFERROR(INDEX(BD_Gestão!K:K,MATCH('Banco de Dados'!$B2084,BD_Gestão!$B:$B,0)),"erro"))</f>
        <v/>
      </c>
      <c r="P2084" s="169" t="str">
        <f t="shared" si="130"/>
        <v/>
      </c>
      <c r="Q2084" s="170" t="str">
        <f t="shared" si="131"/>
        <v/>
      </c>
      <c r="R2084" s="163" t="e">
        <f t="shared" si="128"/>
        <v>#VALUE!</v>
      </c>
      <c r="S2084" s="163" t="e">
        <f t="shared" si="129"/>
        <v>#VALUE!</v>
      </c>
      <c r="T2084" s="163" t="e">
        <f>INDEX(Controle!O:O,MATCH('Banco de Dados'!A2084,Controle!M:M,0))*E2084/100</f>
        <v>#N/A</v>
      </c>
    </row>
    <row r="2085" spans="1:20" hidden="1" x14ac:dyDescent="0.2">
      <c r="A2085" s="158">
        <f>BD_TS!A2084</f>
        <v>0</v>
      </c>
      <c r="B2085" s="158" t="str">
        <f>SUBSTITUTE(SUBSTITUTE(BD_TS!D2084," ",""),"-","/")</f>
        <v/>
      </c>
      <c r="C2085" s="158">
        <f>BD_TS!E2084</f>
        <v>0</v>
      </c>
      <c r="D2085" s="159">
        <f>BD_TS!F2084</f>
        <v>0</v>
      </c>
      <c r="E2085" s="160">
        <f>BD_TS!B2084</f>
        <v>0</v>
      </c>
      <c r="F2085" s="161">
        <f>BD_TS!C2084</f>
        <v>0</v>
      </c>
      <c r="G2085" s="187">
        <f>BD_TS!H2084</f>
        <v>0</v>
      </c>
      <c r="H2085" s="158" t="str">
        <f>IF($A2085=0,"",IFERROR(INDEX(BD_Gestão!A:A,MATCH('Banco de Dados'!$B2085,BD_Gestão!$B:$B,0)),"erro"))</f>
        <v/>
      </c>
      <c r="I2085" s="162" t="str">
        <f>IF($A2085=0,"",IFERROR(INDEX(BD_Gestão!E:E,MATCH('Banco de Dados'!$B2085,BD_Gestão!$B:$B,0)),"erro"))</f>
        <v/>
      </c>
      <c r="J2085" s="186" t="str">
        <f>IF($A2085=0,"",IFERROR(INDEX(BD_Gestão!B:B,MATCH('Banco de Dados'!$B2085,BD_Gestão!$B:$B,0)),"erro"))</f>
        <v/>
      </c>
      <c r="K2085" s="158" t="str">
        <f>IF($A2085=0,"",IFERROR(INDEX(BD_Gestão!C:C,MATCH('Banco de Dados'!$B2085,BD_Gestão!$B:$B,0)),"erro"))</f>
        <v/>
      </c>
      <c r="L2085" s="158" t="str">
        <f>IF($A2085=0,"",IFERROR(INDEX(BD_Gestão!H:H,MATCH('Banco de Dados'!$B2085,BD_Gestão!$B:$B,0)),"erro"))</f>
        <v/>
      </c>
      <c r="M2085" s="161" t="str">
        <f>IF($A2085=0,"",IFERROR(INDEX(BD_Gestão!F:F,MATCH('Banco de Dados'!$B2085,BD_Gestão!$B:$B,0)),"erro"))</f>
        <v/>
      </c>
      <c r="N2085" s="161" t="str">
        <f>IF($A2085=0,"",IFERROR(INDEX(BD_Gestão!J:J,MATCH('Banco de Dados'!$B2085,BD_Gestão!$B:$B,0)),"erro"))</f>
        <v/>
      </c>
      <c r="O2085" s="164" t="str">
        <f>IF($A2085=0,"",IFERROR(INDEX(BD_Gestão!K:K,MATCH('Banco de Dados'!$B2085,BD_Gestão!$B:$B,0)),"erro"))</f>
        <v/>
      </c>
      <c r="P2085" s="169" t="str">
        <f t="shared" si="130"/>
        <v/>
      </c>
      <c r="Q2085" s="170" t="str">
        <f t="shared" si="131"/>
        <v/>
      </c>
      <c r="R2085" s="163" t="e">
        <f t="shared" si="128"/>
        <v>#VALUE!</v>
      </c>
      <c r="S2085" s="163" t="e">
        <f t="shared" si="129"/>
        <v>#VALUE!</v>
      </c>
      <c r="T2085" s="163" t="e">
        <f>INDEX(Controle!O:O,MATCH('Banco de Dados'!A2085,Controle!M:M,0))*E2085/100</f>
        <v>#N/A</v>
      </c>
    </row>
    <row r="2086" spans="1:20" hidden="1" x14ac:dyDescent="0.2">
      <c r="A2086" s="158">
        <f>BD_TS!A2085</f>
        <v>0</v>
      </c>
      <c r="B2086" s="158" t="str">
        <f>SUBSTITUTE(SUBSTITUTE(BD_TS!D2085," ",""),"-","/")</f>
        <v/>
      </c>
      <c r="C2086" s="158">
        <f>BD_TS!E2085</f>
        <v>0</v>
      </c>
      <c r="D2086" s="159">
        <f>BD_TS!F2085</f>
        <v>0</v>
      </c>
      <c r="E2086" s="160">
        <f>BD_TS!B2085</f>
        <v>0</v>
      </c>
      <c r="F2086" s="161">
        <f>BD_TS!C2085</f>
        <v>0</v>
      </c>
      <c r="G2086" s="187">
        <f>BD_TS!H2085</f>
        <v>0</v>
      </c>
      <c r="H2086" s="158" t="str">
        <f>IF($A2086=0,"",IFERROR(INDEX(BD_Gestão!A:A,MATCH('Banco de Dados'!$B2086,BD_Gestão!$B:$B,0)),"erro"))</f>
        <v/>
      </c>
      <c r="I2086" s="162" t="str">
        <f>IF($A2086=0,"",IFERROR(INDEX(BD_Gestão!E:E,MATCH('Banco de Dados'!$B2086,BD_Gestão!$B:$B,0)),"erro"))</f>
        <v/>
      </c>
      <c r="J2086" s="186" t="str">
        <f>IF($A2086=0,"",IFERROR(INDEX(BD_Gestão!B:B,MATCH('Banco de Dados'!$B2086,BD_Gestão!$B:$B,0)),"erro"))</f>
        <v/>
      </c>
      <c r="K2086" s="158" t="str">
        <f>IF($A2086=0,"",IFERROR(INDEX(BD_Gestão!C:C,MATCH('Banco de Dados'!$B2086,BD_Gestão!$B:$B,0)),"erro"))</f>
        <v/>
      </c>
      <c r="L2086" s="158" t="str">
        <f>IF($A2086=0,"",IFERROR(INDEX(BD_Gestão!H:H,MATCH('Banco de Dados'!$B2086,BD_Gestão!$B:$B,0)),"erro"))</f>
        <v/>
      </c>
      <c r="M2086" s="161" t="str">
        <f>IF($A2086=0,"",IFERROR(INDEX(BD_Gestão!F:F,MATCH('Banco de Dados'!$B2086,BD_Gestão!$B:$B,0)),"erro"))</f>
        <v/>
      </c>
      <c r="N2086" s="161" t="str">
        <f>IF($A2086=0,"",IFERROR(INDEX(BD_Gestão!J:J,MATCH('Banco de Dados'!$B2086,BD_Gestão!$B:$B,0)),"erro"))</f>
        <v/>
      </c>
      <c r="O2086" s="164" t="str">
        <f>IF($A2086=0,"",IFERROR(INDEX(BD_Gestão!K:K,MATCH('Banco de Dados'!$B2086,BD_Gestão!$B:$B,0)),"erro"))</f>
        <v/>
      </c>
      <c r="P2086" s="169" t="str">
        <f t="shared" si="130"/>
        <v/>
      </c>
      <c r="Q2086" s="170" t="str">
        <f t="shared" si="131"/>
        <v/>
      </c>
      <c r="R2086" s="163" t="e">
        <f t="shared" si="128"/>
        <v>#VALUE!</v>
      </c>
      <c r="S2086" s="163" t="e">
        <f t="shared" si="129"/>
        <v>#VALUE!</v>
      </c>
      <c r="T2086" s="163" t="e">
        <f>INDEX(Controle!O:O,MATCH('Banco de Dados'!A2086,Controle!M:M,0))*E2086/100</f>
        <v>#N/A</v>
      </c>
    </row>
    <row r="2087" spans="1:20" hidden="1" x14ac:dyDescent="0.2">
      <c r="A2087" s="158">
        <f>BD_TS!A2086</f>
        <v>0</v>
      </c>
      <c r="B2087" s="158" t="str">
        <f>SUBSTITUTE(SUBSTITUTE(BD_TS!D2086," ",""),"-","/")</f>
        <v/>
      </c>
      <c r="C2087" s="158">
        <f>BD_TS!E2086</f>
        <v>0</v>
      </c>
      <c r="D2087" s="159">
        <f>BD_TS!F2086</f>
        <v>0</v>
      </c>
      <c r="E2087" s="160">
        <f>BD_TS!B2086</f>
        <v>0</v>
      </c>
      <c r="F2087" s="161">
        <f>BD_TS!C2086</f>
        <v>0</v>
      </c>
      <c r="G2087" s="187">
        <f>BD_TS!H2086</f>
        <v>0</v>
      </c>
      <c r="H2087" s="158" t="str">
        <f>IF($A2087=0,"",IFERROR(INDEX(BD_Gestão!A:A,MATCH('Banco de Dados'!$B2087,BD_Gestão!$B:$B,0)),"erro"))</f>
        <v/>
      </c>
      <c r="I2087" s="162" t="str">
        <f>IF($A2087=0,"",IFERROR(INDEX(BD_Gestão!E:E,MATCH('Banco de Dados'!$B2087,BD_Gestão!$B:$B,0)),"erro"))</f>
        <v/>
      </c>
      <c r="J2087" s="186" t="str">
        <f>IF($A2087=0,"",IFERROR(INDEX(BD_Gestão!B:B,MATCH('Banco de Dados'!$B2087,BD_Gestão!$B:$B,0)),"erro"))</f>
        <v/>
      </c>
      <c r="K2087" s="158" t="str">
        <f>IF($A2087=0,"",IFERROR(INDEX(BD_Gestão!C:C,MATCH('Banco de Dados'!$B2087,BD_Gestão!$B:$B,0)),"erro"))</f>
        <v/>
      </c>
      <c r="L2087" s="158" t="str">
        <f>IF($A2087=0,"",IFERROR(INDEX(BD_Gestão!H:H,MATCH('Banco de Dados'!$B2087,BD_Gestão!$B:$B,0)),"erro"))</f>
        <v/>
      </c>
      <c r="M2087" s="161" t="str">
        <f>IF($A2087=0,"",IFERROR(INDEX(BD_Gestão!F:F,MATCH('Banco de Dados'!$B2087,BD_Gestão!$B:$B,0)),"erro"))</f>
        <v/>
      </c>
      <c r="N2087" s="161" t="str">
        <f>IF($A2087=0,"",IFERROR(INDEX(BD_Gestão!J:J,MATCH('Banco de Dados'!$B2087,BD_Gestão!$B:$B,0)),"erro"))</f>
        <v/>
      </c>
      <c r="O2087" s="164" t="str">
        <f>IF($A2087=0,"",IFERROR(INDEX(BD_Gestão!K:K,MATCH('Banco de Dados'!$B2087,BD_Gestão!$B:$B,0)),"erro"))</f>
        <v/>
      </c>
      <c r="P2087" s="169" t="str">
        <f t="shared" si="130"/>
        <v/>
      </c>
      <c r="Q2087" s="170" t="str">
        <f t="shared" si="131"/>
        <v/>
      </c>
      <c r="R2087" s="163" t="e">
        <f t="shared" si="128"/>
        <v>#VALUE!</v>
      </c>
      <c r="S2087" s="163" t="e">
        <f t="shared" si="129"/>
        <v>#VALUE!</v>
      </c>
      <c r="T2087" s="163" t="e">
        <f>INDEX(Controle!O:O,MATCH('Banco de Dados'!A2087,Controle!M:M,0))*E2087/100</f>
        <v>#N/A</v>
      </c>
    </row>
    <row r="2088" spans="1:20" hidden="1" x14ac:dyDescent="0.2">
      <c r="A2088" s="158">
        <f>BD_TS!A2087</f>
        <v>0</v>
      </c>
      <c r="B2088" s="158" t="str">
        <f>SUBSTITUTE(SUBSTITUTE(BD_TS!D2087," ",""),"-","/")</f>
        <v/>
      </c>
      <c r="C2088" s="158">
        <f>BD_TS!E2087</f>
        <v>0</v>
      </c>
      <c r="D2088" s="159">
        <f>BD_TS!F2087</f>
        <v>0</v>
      </c>
      <c r="E2088" s="160">
        <f>BD_TS!B2087</f>
        <v>0</v>
      </c>
      <c r="F2088" s="161">
        <f>BD_TS!C2087</f>
        <v>0</v>
      </c>
      <c r="G2088" s="187">
        <f>BD_TS!H2087</f>
        <v>0</v>
      </c>
      <c r="H2088" s="158" t="str">
        <f>IF($A2088=0,"",IFERROR(INDEX(BD_Gestão!A:A,MATCH('Banco de Dados'!$B2088,BD_Gestão!$B:$B,0)),"erro"))</f>
        <v/>
      </c>
      <c r="I2088" s="162" t="str">
        <f>IF($A2088=0,"",IFERROR(INDEX(BD_Gestão!E:E,MATCH('Banco de Dados'!$B2088,BD_Gestão!$B:$B,0)),"erro"))</f>
        <v/>
      </c>
      <c r="J2088" s="186" t="str">
        <f>IF($A2088=0,"",IFERROR(INDEX(BD_Gestão!B:B,MATCH('Banco de Dados'!$B2088,BD_Gestão!$B:$B,0)),"erro"))</f>
        <v/>
      </c>
      <c r="K2088" s="158" t="str">
        <f>IF($A2088=0,"",IFERROR(INDEX(BD_Gestão!C:C,MATCH('Banco de Dados'!$B2088,BD_Gestão!$B:$B,0)),"erro"))</f>
        <v/>
      </c>
      <c r="L2088" s="158" t="str">
        <f>IF($A2088=0,"",IFERROR(INDEX(BD_Gestão!H:H,MATCH('Banco de Dados'!$B2088,BD_Gestão!$B:$B,0)),"erro"))</f>
        <v/>
      </c>
      <c r="M2088" s="161" t="str">
        <f>IF($A2088=0,"",IFERROR(INDEX(BD_Gestão!F:F,MATCH('Banco de Dados'!$B2088,BD_Gestão!$B:$B,0)),"erro"))</f>
        <v/>
      </c>
      <c r="N2088" s="161" t="str">
        <f>IF($A2088=0,"",IFERROR(INDEX(BD_Gestão!J:J,MATCH('Banco de Dados'!$B2088,BD_Gestão!$B:$B,0)),"erro"))</f>
        <v/>
      </c>
      <c r="O2088" s="164" t="str">
        <f>IF($A2088=0,"",IFERROR(INDEX(BD_Gestão!K:K,MATCH('Banco de Dados'!$B2088,BD_Gestão!$B:$B,0)),"erro"))</f>
        <v/>
      </c>
      <c r="P2088" s="169" t="str">
        <f t="shared" si="130"/>
        <v/>
      </c>
      <c r="Q2088" s="170" t="str">
        <f t="shared" si="131"/>
        <v/>
      </c>
      <c r="R2088" s="163" t="e">
        <f t="shared" si="128"/>
        <v>#VALUE!</v>
      </c>
      <c r="S2088" s="163" t="e">
        <f t="shared" si="129"/>
        <v>#VALUE!</v>
      </c>
      <c r="T2088" s="163" t="e">
        <f>INDEX(Controle!O:O,MATCH('Banco de Dados'!A2088,Controle!M:M,0))*E2088/100</f>
        <v>#N/A</v>
      </c>
    </row>
    <row r="2089" spans="1:20" hidden="1" x14ac:dyDescent="0.2">
      <c r="A2089" s="158">
        <f>BD_TS!A2088</f>
        <v>0</v>
      </c>
      <c r="B2089" s="158" t="str">
        <f>SUBSTITUTE(SUBSTITUTE(BD_TS!D2088," ",""),"-","/")</f>
        <v/>
      </c>
      <c r="C2089" s="158">
        <f>BD_TS!E2088</f>
        <v>0</v>
      </c>
      <c r="D2089" s="159">
        <f>BD_TS!F2088</f>
        <v>0</v>
      </c>
      <c r="E2089" s="160">
        <f>BD_TS!B2088</f>
        <v>0</v>
      </c>
      <c r="F2089" s="161">
        <f>BD_TS!C2088</f>
        <v>0</v>
      </c>
      <c r="G2089" s="187">
        <f>BD_TS!H2088</f>
        <v>0</v>
      </c>
      <c r="H2089" s="158" t="str">
        <f>IF($A2089=0,"",IFERROR(INDEX(BD_Gestão!A:A,MATCH('Banco de Dados'!$B2089,BD_Gestão!$B:$B,0)),"erro"))</f>
        <v/>
      </c>
      <c r="I2089" s="162" t="str">
        <f>IF($A2089=0,"",IFERROR(INDEX(BD_Gestão!E:E,MATCH('Banco de Dados'!$B2089,BD_Gestão!$B:$B,0)),"erro"))</f>
        <v/>
      </c>
      <c r="J2089" s="186" t="str">
        <f>IF($A2089=0,"",IFERROR(INDEX(BD_Gestão!B:B,MATCH('Banco de Dados'!$B2089,BD_Gestão!$B:$B,0)),"erro"))</f>
        <v/>
      </c>
      <c r="K2089" s="158" t="str">
        <f>IF($A2089=0,"",IFERROR(INDEX(BD_Gestão!C:C,MATCH('Banco de Dados'!$B2089,BD_Gestão!$B:$B,0)),"erro"))</f>
        <v/>
      </c>
      <c r="L2089" s="158" t="str">
        <f>IF($A2089=0,"",IFERROR(INDEX(BD_Gestão!H:H,MATCH('Banco de Dados'!$B2089,BD_Gestão!$B:$B,0)),"erro"))</f>
        <v/>
      </c>
      <c r="M2089" s="161" t="str">
        <f>IF($A2089=0,"",IFERROR(INDEX(BD_Gestão!F:F,MATCH('Banco de Dados'!$B2089,BD_Gestão!$B:$B,0)),"erro"))</f>
        <v/>
      </c>
      <c r="N2089" s="161" t="str">
        <f>IF($A2089=0,"",IFERROR(INDEX(BD_Gestão!J:J,MATCH('Banco de Dados'!$B2089,BD_Gestão!$B:$B,0)),"erro"))</f>
        <v/>
      </c>
      <c r="O2089" s="164" t="str">
        <f>IF($A2089=0,"",IFERROR(INDEX(BD_Gestão!K:K,MATCH('Banco de Dados'!$B2089,BD_Gestão!$B:$B,0)),"erro"))</f>
        <v/>
      </c>
      <c r="P2089" s="169" t="str">
        <f t="shared" si="130"/>
        <v/>
      </c>
      <c r="Q2089" s="170" t="str">
        <f t="shared" si="131"/>
        <v/>
      </c>
      <c r="R2089" s="163" t="e">
        <f t="shared" si="128"/>
        <v>#VALUE!</v>
      </c>
      <c r="S2089" s="163" t="e">
        <f t="shared" si="129"/>
        <v>#VALUE!</v>
      </c>
      <c r="T2089" s="163" t="e">
        <f>INDEX(Controle!O:O,MATCH('Banco de Dados'!A2089,Controle!M:M,0))*E2089/100</f>
        <v>#N/A</v>
      </c>
    </row>
    <row r="2090" spans="1:20" hidden="1" x14ac:dyDescent="0.2">
      <c r="A2090" s="158">
        <f>BD_TS!A2089</f>
        <v>0</v>
      </c>
      <c r="B2090" s="158" t="str">
        <f>SUBSTITUTE(SUBSTITUTE(BD_TS!D2089," ",""),"-","/")</f>
        <v/>
      </c>
      <c r="C2090" s="158">
        <f>BD_TS!E2089</f>
        <v>0</v>
      </c>
      <c r="D2090" s="159">
        <f>BD_TS!F2089</f>
        <v>0</v>
      </c>
      <c r="E2090" s="160">
        <f>BD_TS!B2089</f>
        <v>0</v>
      </c>
      <c r="F2090" s="161">
        <f>BD_TS!C2089</f>
        <v>0</v>
      </c>
      <c r="G2090" s="187">
        <f>BD_TS!H2089</f>
        <v>0</v>
      </c>
      <c r="H2090" s="158" t="str">
        <f>IF($A2090=0,"",IFERROR(INDEX(BD_Gestão!A:A,MATCH('Banco de Dados'!$B2090,BD_Gestão!$B:$B,0)),"erro"))</f>
        <v/>
      </c>
      <c r="I2090" s="162" t="str">
        <f>IF($A2090=0,"",IFERROR(INDEX(BD_Gestão!E:E,MATCH('Banco de Dados'!$B2090,BD_Gestão!$B:$B,0)),"erro"))</f>
        <v/>
      </c>
      <c r="J2090" s="186" t="str">
        <f>IF($A2090=0,"",IFERROR(INDEX(BD_Gestão!B:B,MATCH('Banco de Dados'!$B2090,BD_Gestão!$B:$B,0)),"erro"))</f>
        <v/>
      </c>
      <c r="K2090" s="158" t="str">
        <f>IF($A2090=0,"",IFERROR(INDEX(BD_Gestão!C:C,MATCH('Banco de Dados'!$B2090,BD_Gestão!$B:$B,0)),"erro"))</f>
        <v/>
      </c>
      <c r="L2090" s="158" t="str">
        <f>IF($A2090=0,"",IFERROR(INDEX(BD_Gestão!H:H,MATCH('Banco de Dados'!$B2090,BD_Gestão!$B:$B,0)),"erro"))</f>
        <v/>
      </c>
      <c r="M2090" s="161" t="str">
        <f>IF($A2090=0,"",IFERROR(INDEX(BD_Gestão!F:F,MATCH('Banco de Dados'!$B2090,BD_Gestão!$B:$B,0)),"erro"))</f>
        <v/>
      </c>
      <c r="N2090" s="161" t="str">
        <f>IF($A2090=0,"",IFERROR(INDEX(BD_Gestão!J:J,MATCH('Banco de Dados'!$B2090,BD_Gestão!$B:$B,0)),"erro"))</f>
        <v/>
      </c>
      <c r="O2090" s="164" t="str">
        <f>IF($A2090=0,"",IFERROR(INDEX(BD_Gestão!K:K,MATCH('Banco de Dados'!$B2090,BD_Gestão!$B:$B,0)),"erro"))</f>
        <v/>
      </c>
      <c r="P2090" s="169" t="str">
        <f t="shared" si="130"/>
        <v/>
      </c>
      <c r="Q2090" s="170" t="str">
        <f t="shared" si="131"/>
        <v/>
      </c>
      <c r="R2090" s="163" t="e">
        <f t="shared" si="128"/>
        <v>#VALUE!</v>
      </c>
      <c r="S2090" s="163" t="e">
        <f t="shared" si="129"/>
        <v>#VALUE!</v>
      </c>
      <c r="T2090" s="163" t="e">
        <f>INDEX(Controle!O:O,MATCH('Banco de Dados'!A2090,Controle!M:M,0))*E2090/100</f>
        <v>#N/A</v>
      </c>
    </row>
    <row r="2091" spans="1:20" hidden="1" x14ac:dyDescent="0.2">
      <c r="A2091" s="158">
        <f>BD_TS!A2090</f>
        <v>0</v>
      </c>
      <c r="B2091" s="158" t="str">
        <f>SUBSTITUTE(SUBSTITUTE(BD_TS!D2090," ",""),"-","/")</f>
        <v/>
      </c>
      <c r="C2091" s="158">
        <f>BD_TS!E2090</f>
        <v>0</v>
      </c>
      <c r="D2091" s="159">
        <f>BD_TS!F2090</f>
        <v>0</v>
      </c>
      <c r="E2091" s="160">
        <f>BD_TS!B2090</f>
        <v>0</v>
      </c>
      <c r="F2091" s="161">
        <f>BD_TS!C2090</f>
        <v>0</v>
      </c>
      <c r="G2091" s="187">
        <f>BD_TS!H2090</f>
        <v>0</v>
      </c>
      <c r="H2091" s="158" t="str">
        <f>IF($A2091=0,"",IFERROR(INDEX(BD_Gestão!A:A,MATCH('Banco de Dados'!$B2091,BD_Gestão!$B:$B,0)),"erro"))</f>
        <v/>
      </c>
      <c r="I2091" s="162" t="str">
        <f>IF($A2091=0,"",IFERROR(INDEX(BD_Gestão!E:E,MATCH('Banco de Dados'!$B2091,BD_Gestão!$B:$B,0)),"erro"))</f>
        <v/>
      </c>
      <c r="J2091" s="186" t="str">
        <f>IF($A2091=0,"",IFERROR(INDEX(BD_Gestão!B:B,MATCH('Banco de Dados'!$B2091,BD_Gestão!$B:$B,0)),"erro"))</f>
        <v/>
      </c>
      <c r="K2091" s="158" t="str">
        <f>IF($A2091=0,"",IFERROR(INDEX(BD_Gestão!C:C,MATCH('Banco de Dados'!$B2091,BD_Gestão!$B:$B,0)),"erro"))</f>
        <v/>
      </c>
      <c r="L2091" s="158" t="str">
        <f>IF($A2091=0,"",IFERROR(INDEX(BD_Gestão!H:H,MATCH('Banco de Dados'!$B2091,BD_Gestão!$B:$B,0)),"erro"))</f>
        <v/>
      </c>
      <c r="M2091" s="161" t="str">
        <f>IF($A2091=0,"",IFERROR(INDEX(BD_Gestão!F:F,MATCH('Banco de Dados'!$B2091,BD_Gestão!$B:$B,0)),"erro"))</f>
        <v/>
      </c>
      <c r="N2091" s="161" t="str">
        <f>IF($A2091=0,"",IFERROR(INDEX(BD_Gestão!J:J,MATCH('Banco de Dados'!$B2091,BD_Gestão!$B:$B,0)),"erro"))</f>
        <v/>
      </c>
      <c r="O2091" s="164" t="str">
        <f>IF($A2091=0,"",IFERROR(INDEX(BD_Gestão!K:K,MATCH('Banco de Dados'!$B2091,BD_Gestão!$B:$B,0)),"erro"))</f>
        <v/>
      </c>
      <c r="P2091" s="169" t="str">
        <f t="shared" si="130"/>
        <v/>
      </c>
      <c r="Q2091" s="170" t="str">
        <f t="shared" si="131"/>
        <v/>
      </c>
      <c r="R2091" s="163" t="e">
        <f t="shared" si="128"/>
        <v>#VALUE!</v>
      </c>
      <c r="S2091" s="163" t="e">
        <f t="shared" si="129"/>
        <v>#VALUE!</v>
      </c>
      <c r="T2091" s="163" t="e">
        <f>INDEX(Controle!O:O,MATCH('Banco de Dados'!A2091,Controle!M:M,0))*E2091/100</f>
        <v>#N/A</v>
      </c>
    </row>
    <row r="2092" spans="1:20" hidden="1" x14ac:dyDescent="0.2">
      <c r="A2092" s="158">
        <f>BD_TS!A2091</f>
        <v>0</v>
      </c>
      <c r="B2092" s="158" t="str">
        <f>SUBSTITUTE(SUBSTITUTE(BD_TS!D2091," ",""),"-","/")</f>
        <v/>
      </c>
      <c r="C2092" s="158">
        <f>BD_TS!E2091</f>
        <v>0</v>
      </c>
      <c r="D2092" s="159">
        <f>BD_TS!F2091</f>
        <v>0</v>
      </c>
      <c r="E2092" s="160">
        <f>BD_TS!B2091</f>
        <v>0</v>
      </c>
      <c r="F2092" s="161">
        <f>BD_TS!C2091</f>
        <v>0</v>
      </c>
      <c r="G2092" s="187">
        <f>BD_TS!H2091</f>
        <v>0</v>
      </c>
      <c r="H2092" s="158" t="str">
        <f>IF($A2092=0,"",IFERROR(INDEX(BD_Gestão!A:A,MATCH('Banco de Dados'!$B2092,BD_Gestão!$B:$B,0)),"erro"))</f>
        <v/>
      </c>
      <c r="I2092" s="162" t="str">
        <f>IF($A2092=0,"",IFERROR(INDEX(BD_Gestão!E:E,MATCH('Banco de Dados'!$B2092,BD_Gestão!$B:$B,0)),"erro"))</f>
        <v/>
      </c>
      <c r="J2092" s="186" t="str">
        <f>IF($A2092=0,"",IFERROR(INDEX(BD_Gestão!B:B,MATCH('Banco de Dados'!$B2092,BD_Gestão!$B:$B,0)),"erro"))</f>
        <v/>
      </c>
      <c r="K2092" s="158" t="str">
        <f>IF($A2092=0,"",IFERROR(INDEX(BD_Gestão!C:C,MATCH('Banco de Dados'!$B2092,BD_Gestão!$B:$B,0)),"erro"))</f>
        <v/>
      </c>
      <c r="L2092" s="158" t="str">
        <f>IF($A2092=0,"",IFERROR(INDEX(BD_Gestão!H:H,MATCH('Banco de Dados'!$B2092,BD_Gestão!$B:$B,0)),"erro"))</f>
        <v/>
      </c>
      <c r="M2092" s="161" t="str">
        <f>IF($A2092=0,"",IFERROR(INDEX(BD_Gestão!F:F,MATCH('Banco de Dados'!$B2092,BD_Gestão!$B:$B,0)),"erro"))</f>
        <v/>
      </c>
      <c r="N2092" s="161" t="str">
        <f>IF($A2092=0,"",IFERROR(INDEX(BD_Gestão!J:J,MATCH('Banco de Dados'!$B2092,BD_Gestão!$B:$B,0)),"erro"))</f>
        <v/>
      </c>
      <c r="O2092" s="164" t="str">
        <f>IF($A2092=0,"",IFERROR(INDEX(BD_Gestão!K:K,MATCH('Banco de Dados'!$B2092,BD_Gestão!$B:$B,0)),"erro"))</f>
        <v/>
      </c>
      <c r="P2092" s="169" t="str">
        <f t="shared" si="130"/>
        <v/>
      </c>
      <c r="Q2092" s="170" t="str">
        <f t="shared" si="131"/>
        <v/>
      </c>
      <c r="R2092" s="163" t="e">
        <f t="shared" si="128"/>
        <v>#VALUE!</v>
      </c>
      <c r="S2092" s="163" t="e">
        <f t="shared" si="129"/>
        <v>#VALUE!</v>
      </c>
      <c r="T2092" s="163" t="e">
        <f>INDEX(Controle!O:O,MATCH('Banco de Dados'!A2092,Controle!M:M,0))*E2092/100</f>
        <v>#N/A</v>
      </c>
    </row>
    <row r="2093" spans="1:20" hidden="1" x14ac:dyDescent="0.2">
      <c r="A2093" s="158">
        <f>BD_TS!A2092</f>
        <v>0</v>
      </c>
      <c r="B2093" s="158" t="str">
        <f>SUBSTITUTE(SUBSTITUTE(BD_TS!D2092," ",""),"-","/")</f>
        <v/>
      </c>
      <c r="C2093" s="158">
        <f>BD_TS!E2092</f>
        <v>0</v>
      </c>
      <c r="D2093" s="159">
        <f>BD_TS!F2092</f>
        <v>0</v>
      </c>
      <c r="E2093" s="160">
        <f>BD_TS!B2092</f>
        <v>0</v>
      </c>
      <c r="F2093" s="161">
        <f>BD_TS!C2092</f>
        <v>0</v>
      </c>
      <c r="G2093" s="187">
        <f>BD_TS!H2092</f>
        <v>0</v>
      </c>
      <c r="H2093" s="158" t="str">
        <f>IF($A2093=0,"",IFERROR(INDEX(BD_Gestão!A:A,MATCH('Banco de Dados'!$B2093,BD_Gestão!$B:$B,0)),"erro"))</f>
        <v/>
      </c>
      <c r="I2093" s="162" t="str">
        <f>IF($A2093=0,"",IFERROR(INDEX(BD_Gestão!E:E,MATCH('Banco de Dados'!$B2093,BD_Gestão!$B:$B,0)),"erro"))</f>
        <v/>
      </c>
      <c r="J2093" s="186" t="str">
        <f>IF($A2093=0,"",IFERROR(INDEX(BD_Gestão!B:B,MATCH('Banco de Dados'!$B2093,BD_Gestão!$B:$B,0)),"erro"))</f>
        <v/>
      </c>
      <c r="K2093" s="158" t="str">
        <f>IF($A2093=0,"",IFERROR(INDEX(BD_Gestão!C:C,MATCH('Banco de Dados'!$B2093,BD_Gestão!$B:$B,0)),"erro"))</f>
        <v/>
      </c>
      <c r="L2093" s="158" t="str">
        <f>IF($A2093=0,"",IFERROR(INDEX(BD_Gestão!H:H,MATCH('Banco de Dados'!$B2093,BD_Gestão!$B:$B,0)),"erro"))</f>
        <v/>
      </c>
      <c r="M2093" s="161" t="str">
        <f>IF($A2093=0,"",IFERROR(INDEX(BD_Gestão!F:F,MATCH('Banco de Dados'!$B2093,BD_Gestão!$B:$B,0)),"erro"))</f>
        <v/>
      </c>
      <c r="N2093" s="161" t="str">
        <f>IF($A2093=0,"",IFERROR(INDEX(BD_Gestão!J:J,MATCH('Banco de Dados'!$B2093,BD_Gestão!$B:$B,0)),"erro"))</f>
        <v/>
      </c>
      <c r="O2093" s="164" t="str">
        <f>IF($A2093=0,"",IFERROR(INDEX(BD_Gestão!K:K,MATCH('Banco de Dados'!$B2093,BD_Gestão!$B:$B,0)),"erro"))</f>
        <v/>
      </c>
      <c r="P2093" s="169" t="str">
        <f t="shared" si="130"/>
        <v/>
      </c>
      <c r="Q2093" s="170" t="str">
        <f t="shared" si="131"/>
        <v/>
      </c>
      <c r="R2093" s="163" t="e">
        <f t="shared" si="128"/>
        <v>#VALUE!</v>
      </c>
      <c r="S2093" s="163" t="e">
        <f t="shared" si="129"/>
        <v>#VALUE!</v>
      </c>
      <c r="T2093" s="163" t="e">
        <f>INDEX(Controle!O:O,MATCH('Banco de Dados'!A2093,Controle!M:M,0))*E2093/100</f>
        <v>#N/A</v>
      </c>
    </row>
    <row r="2094" spans="1:20" hidden="1" x14ac:dyDescent="0.2">
      <c r="A2094" s="158">
        <f>BD_TS!A2093</f>
        <v>0</v>
      </c>
      <c r="B2094" s="158" t="str">
        <f>SUBSTITUTE(SUBSTITUTE(BD_TS!D2093," ",""),"-","/")</f>
        <v/>
      </c>
      <c r="C2094" s="158">
        <f>BD_TS!E2093</f>
        <v>0</v>
      </c>
      <c r="D2094" s="159">
        <f>BD_TS!F2093</f>
        <v>0</v>
      </c>
      <c r="E2094" s="160">
        <f>BD_TS!B2093</f>
        <v>0</v>
      </c>
      <c r="F2094" s="161">
        <f>BD_TS!C2093</f>
        <v>0</v>
      </c>
      <c r="G2094" s="187">
        <f>BD_TS!H2093</f>
        <v>0</v>
      </c>
      <c r="H2094" s="158" t="str">
        <f>IF($A2094=0,"",IFERROR(INDEX(BD_Gestão!A:A,MATCH('Banco de Dados'!$B2094,BD_Gestão!$B:$B,0)),"erro"))</f>
        <v/>
      </c>
      <c r="I2094" s="162" t="str">
        <f>IF($A2094=0,"",IFERROR(INDEX(BD_Gestão!E:E,MATCH('Banco de Dados'!$B2094,BD_Gestão!$B:$B,0)),"erro"))</f>
        <v/>
      </c>
      <c r="J2094" s="186" t="str">
        <f>IF($A2094=0,"",IFERROR(INDEX(BD_Gestão!B:B,MATCH('Banco de Dados'!$B2094,BD_Gestão!$B:$B,0)),"erro"))</f>
        <v/>
      </c>
      <c r="K2094" s="158" t="str">
        <f>IF($A2094=0,"",IFERROR(INDEX(BD_Gestão!C:C,MATCH('Banco de Dados'!$B2094,BD_Gestão!$B:$B,0)),"erro"))</f>
        <v/>
      </c>
      <c r="L2094" s="158" t="str">
        <f>IF($A2094=0,"",IFERROR(INDEX(BD_Gestão!H:H,MATCH('Banco de Dados'!$B2094,BD_Gestão!$B:$B,0)),"erro"))</f>
        <v/>
      </c>
      <c r="M2094" s="161" t="str">
        <f>IF($A2094=0,"",IFERROR(INDEX(BD_Gestão!F:F,MATCH('Banco de Dados'!$B2094,BD_Gestão!$B:$B,0)),"erro"))</f>
        <v/>
      </c>
      <c r="N2094" s="161" t="str">
        <f>IF($A2094=0,"",IFERROR(INDEX(BD_Gestão!J:J,MATCH('Banco de Dados'!$B2094,BD_Gestão!$B:$B,0)),"erro"))</f>
        <v/>
      </c>
      <c r="O2094" s="164" t="str">
        <f>IF($A2094=0,"",IFERROR(INDEX(BD_Gestão!K:K,MATCH('Banco de Dados'!$B2094,BD_Gestão!$B:$B,0)),"erro"))</f>
        <v/>
      </c>
      <c r="P2094" s="169" t="str">
        <f t="shared" si="130"/>
        <v/>
      </c>
      <c r="Q2094" s="170" t="str">
        <f t="shared" si="131"/>
        <v/>
      </c>
      <c r="R2094" s="163" t="e">
        <f t="shared" si="128"/>
        <v>#VALUE!</v>
      </c>
      <c r="S2094" s="163" t="e">
        <f t="shared" si="129"/>
        <v>#VALUE!</v>
      </c>
      <c r="T2094" s="163" t="e">
        <f>INDEX(Controle!O:O,MATCH('Banco de Dados'!A2094,Controle!M:M,0))*E2094/100</f>
        <v>#N/A</v>
      </c>
    </row>
    <row r="2095" spans="1:20" hidden="1" x14ac:dyDescent="0.2">
      <c r="A2095" s="158">
        <f>BD_TS!A2094</f>
        <v>0</v>
      </c>
      <c r="B2095" s="158" t="str">
        <f>SUBSTITUTE(SUBSTITUTE(BD_TS!D2094," ",""),"-","/")</f>
        <v/>
      </c>
      <c r="C2095" s="158">
        <f>BD_TS!E2094</f>
        <v>0</v>
      </c>
      <c r="D2095" s="159">
        <f>BD_TS!F2094</f>
        <v>0</v>
      </c>
      <c r="E2095" s="160">
        <f>BD_TS!B2094</f>
        <v>0</v>
      </c>
      <c r="F2095" s="161">
        <f>BD_TS!C2094</f>
        <v>0</v>
      </c>
      <c r="G2095" s="187">
        <f>BD_TS!H2094</f>
        <v>0</v>
      </c>
      <c r="H2095" s="158" t="str">
        <f>IF($A2095=0,"",IFERROR(INDEX(BD_Gestão!A:A,MATCH('Banco de Dados'!$B2095,BD_Gestão!$B:$B,0)),"erro"))</f>
        <v/>
      </c>
      <c r="I2095" s="162" t="str">
        <f>IF($A2095=0,"",IFERROR(INDEX(BD_Gestão!E:E,MATCH('Banco de Dados'!$B2095,BD_Gestão!$B:$B,0)),"erro"))</f>
        <v/>
      </c>
      <c r="J2095" s="186" t="str">
        <f>IF($A2095=0,"",IFERROR(INDEX(BD_Gestão!B:B,MATCH('Banco de Dados'!$B2095,BD_Gestão!$B:$B,0)),"erro"))</f>
        <v/>
      </c>
      <c r="K2095" s="158" t="str">
        <f>IF($A2095=0,"",IFERROR(INDEX(BD_Gestão!C:C,MATCH('Banco de Dados'!$B2095,BD_Gestão!$B:$B,0)),"erro"))</f>
        <v/>
      </c>
      <c r="L2095" s="158" t="str">
        <f>IF($A2095=0,"",IFERROR(INDEX(BD_Gestão!H:H,MATCH('Banco de Dados'!$B2095,BD_Gestão!$B:$B,0)),"erro"))</f>
        <v/>
      </c>
      <c r="M2095" s="161" t="str">
        <f>IF($A2095=0,"",IFERROR(INDEX(BD_Gestão!F:F,MATCH('Banco de Dados'!$B2095,BD_Gestão!$B:$B,0)),"erro"))</f>
        <v/>
      </c>
      <c r="N2095" s="161" t="str">
        <f>IF($A2095=0,"",IFERROR(INDEX(BD_Gestão!J:J,MATCH('Banco de Dados'!$B2095,BD_Gestão!$B:$B,0)),"erro"))</f>
        <v/>
      </c>
      <c r="O2095" s="164" t="str">
        <f>IF($A2095=0,"",IFERROR(INDEX(BD_Gestão!K:K,MATCH('Banco de Dados'!$B2095,BD_Gestão!$B:$B,0)),"erro"))</f>
        <v/>
      </c>
      <c r="P2095" s="169" t="str">
        <f t="shared" si="130"/>
        <v/>
      </c>
      <c r="Q2095" s="170" t="str">
        <f t="shared" si="131"/>
        <v/>
      </c>
      <c r="R2095" s="163" t="e">
        <f t="shared" si="128"/>
        <v>#VALUE!</v>
      </c>
      <c r="S2095" s="163" t="e">
        <f t="shared" si="129"/>
        <v>#VALUE!</v>
      </c>
      <c r="T2095" s="163" t="e">
        <f>INDEX(Controle!O:O,MATCH('Banco de Dados'!A2095,Controle!M:M,0))*E2095/100</f>
        <v>#N/A</v>
      </c>
    </row>
    <row r="2096" spans="1:20" hidden="1" x14ac:dyDescent="0.2">
      <c r="A2096" s="158">
        <f>BD_TS!A2095</f>
        <v>0</v>
      </c>
      <c r="B2096" s="158" t="str">
        <f>SUBSTITUTE(SUBSTITUTE(BD_TS!D2095," ",""),"-","/")</f>
        <v/>
      </c>
      <c r="C2096" s="158">
        <f>BD_TS!E2095</f>
        <v>0</v>
      </c>
      <c r="D2096" s="159">
        <f>BD_TS!F2095</f>
        <v>0</v>
      </c>
      <c r="E2096" s="160">
        <f>BD_TS!B2095</f>
        <v>0</v>
      </c>
      <c r="F2096" s="161">
        <f>BD_TS!C2095</f>
        <v>0</v>
      </c>
      <c r="G2096" s="187">
        <f>BD_TS!H2095</f>
        <v>0</v>
      </c>
      <c r="H2096" s="158" t="str">
        <f>IF($A2096=0,"",IFERROR(INDEX(BD_Gestão!A:A,MATCH('Banco de Dados'!$B2096,BD_Gestão!$B:$B,0)),"erro"))</f>
        <v/>
      </c>
      <c r="I2096" s="162" t="str">
        <f>IF($A2096=0,"",IFERROR(INDEX(BD_Gestão!E:E,MATCH('Banco de Dados'!$B2096,BD_Gestão!$B:$B,0)),"erro"))</f>
        <v/>
      </c>
      <c r="J2096" s="186" t="str">
        <f>IF($A2096=0,"",IFERROR(INDEX(BD_Gestão!B:B,MATCH('Banco de Dados'!$B2096,BD_Gestão!$B:$B,0)),"erro"))</f>
        <v/>
      </c>
      <c r="K2096" s="158" t="str">
        <f>IF($A2096=0,"",IFERROR(INDEX(BD_Gestão!C:C,MATCH('Banco de Dados'!$B2096,BD_Gestão!$B:$B,0)),"erro"))</f>
        <v/>
      </c>
      <c r="L2096" s="158" t="str">
        <f>IF($A2096=0,"",IFERROR(INDEX(BD_Gestão!H:H,MATCH('Banco de Dados'!$B2096,BD_Gestão!$B:$B,0)),"erro"))</f>
        <v/>
      </c>
      <c r="M2096" s="161" t="str">
        <f>IF($A2096=0,"",IFERROR(INDEX(BD_Gestão!F:F,MATCH('Banco de Dados'!$B2096,BD_Gestão!$B:$B,0)),"erro"))</f>
        <v/>
      </c>
      <c r="N2096" s="161" t="str">
        <f>IF($A2096=0,"",IFERROR(INDEX(BD_Gestão!J:J,MATCH('Banco de Dados'!$B2096,BD_Gestão!$B:$B,0)),"erro"))</f>
        <v/>
      </c>
      <c r="O2096" s="164" t="str">
        <f>IF($A2096=0,"",IFERROR(INDEX(BD_Gestão!K:K,MATCH('Banco de Dados'!$B2096,BD_Gestão!$B:$B,0)),"erro"))</f>
        <v/>
      </c>
      <c r="P2096" s="169" t="str">
        <f t="shared" si="130"/>
        <v/>
      </c>
      <c r="Q2096" s="170" t="str">
        <f t="shared" si="131"/>
        <v/>
      </c>
      <c r="R2096" s="163" t="e">
        <f t="shared" si="128"/>
        <v>#VALUE!</v>
      </c>
      <c r="S2096" s="163" t="e">
        <f t="shared" si="129"/>
        <v>#VALUE!</v>
      </c>
      <c r="T2096" s="163" t="e">
        <f>INDEX(Controle!O:O,MATCH('Banco de Dados'!A2096,Controle!M:M,0))*E2096/100</f>
        <v>#N/A</v>
      </c>
    </row>
    <row r="2097" spans="1:20" hidden="1" x14ac:dyDescent="0.2">
      <c r="A2097" s="158">
        <f>BD_TS!A2096</f>
        <v>0</v>
      </c>
      <c r="B2097" s="158" t="str">
        <f>SUBSTITUTE(SUBSTITUTE(BD_TS!D2096," ",""),"-","/")</f>
        <v/>
      </c>
      <c r="C2097" s="158">
        <f>BD_TS!E2096</f>
        <v>0</v>
      </c>
      <c r="D2097" s="159">
        <f>BD_TS!F2096</f>
        <v>0</v>
      </c>
      <c r="E2097" s="160">
        <f>BD_TS!B2096</f>
        <v>0</v>
      </c>
      <c r="F2097" s="161">
        <f>BD_TS!C2096</f>
        <v>0</v>
      </c>
      <c r="G2097" s="187">
        <f>BD_TS!H2096</f>
        <v>0</v>
      </c>
      <c r="H2097" s="158" t="str">
        <f>IF($A2097=0,"",IFERROR(INDEX(BD_Gestão!A:A,MATCH('Banco de Dados'!$B2097,BD_Gestão!$B:$B,0)),"erro"))</f>
        <v/>
      </c>
      <c r="I2097" s="162" t="str">
        <f>IF($A2097=0,"",IFERROR(INDEX(BD_Gestão!E:E,MATCH('Banco de Dados'!$B2097,BD_Gestão!$B:$B,0)),"erro"))</f>
        <v/>
      </c>
      <c r="J2097" s="186" t="str">
        <f>IF($A2097=0,"",IFERROR(INDEX(BD_Gestão!B:B,MATCH('Banco de Dados'!$B2097,BD_Gestão!$B:$B,0)),"erro"))</f>
        <v/>
      </c>
      <c r="K2097" s="158" t="str">
        <f>IF($A2097=0,"",IFERROR(INDEX(BD_Gestão!C:C,MATCH('Banco de Dados'!$B2097,BD_Gestão!$B:$B,0)),"erro"))</f>
        <v/>
      </c>
      <c r="L2097" s="158" t="str">
        <f>IF($A2097=0,"",IFERROR(INDEX(BD_Gestão!H:H,MATCH('Banco de Dados'!$B2097,BD_Gestão!$B:$B,0)),"erro"))</f>
        <v/>
      </c>
      <c r="M2097" s="161" t="str">
        <f>IF($A2097=0,"",IFERROR(INDEX(BD_Gestão!F:F,MATCH('Banco de Dados'!$B2097,BD_Gestão!$B:$B,0)),"erro"))</f>
        <v/>
      </c>
      <c r="N2097" s="161" t="str">
        <f>IF($A2097=0,"",IFERROR(INDEX(BD_Gestão!J:J,MATCH('Banco de Dados'!$B2097,BD_Gestão!$B:$B,0)),"erro"))</f>
        <v/>
      </c>
      <c r="O2097" s="164" t="str">
        <f>IF($A2097=0,"",IFERROR(INDEX(BD_Gestão!K:K,MATCH('Banco de Dados'!$B2097,BD_Gestão!$B:$B,0)),"erro"))</f>
        <v/>
      </c>
      <c r="P2097" s="169" t="str">
        <f t="shared" si="130"/>
        <v/>
      </c>
      <c r="Q2097" s="170" t="str">
        <f t="shared" si="131"/>
        <v/>
      </c>
      <c r="R2097" s="163" t="e">
        <f t="shared" si="128"/>
        <v>#VALUE!</v>
      </c>
      <c r="S2097" s="163" t="e">
        <f t="shared" si="129"/>
        <v>#VALUE!</v>
      </c>
      <c r="T2097" s="163" t="e">
        <f>INDEX(Controle!O:O,MATCH('Banco de Dados'!A2097,Controle!M:M,0))*E2097/100</f>
        <v>#N/A</v>
      </c>
    </row>
    <row r="2098" spans="1:20" hidden="1" x14ac:dyDescent="0.2">
      <c r="A2098" s="158">
        <f>BD_TS!A2097</f>
        <v>0</v>
      </c>
      <c r="B2098" s="158" t="str">
        <f>SUBSTITUTE(SUBSTITUTE(BD_TS!D2097," ",""),"-","/")</f>
        <v/>
      </c>
      <c r="C2098" s="158">
        <f>BD_TS!E2097</f>
        <v>0</v>
      </c>
      <c r="D2098" s="159">
        <f>BD_TS!F2097</f>
        <v>0</v>
      </c>
      <c r="E2098" s="160">
        <f>BD_TS!B2097</f>
        <v>0</v>
      </c>
      <c r="F2098" s="161">
        <f>BD_TS!C2097</f>
        <v>0</v>
      </c>
      <c r="G2098" s="187">
        <f>BD_TS!H2097</f>
        <v>0</v>
      </c>
      <c r="H2098" s="158" t="str">
        <f>IF($A2098=0,"",IFERROR(INDEX(BD_Gestão!A:A,MATCH('Banco de Dados'!$B2098,BD_Gestão!$B:$B,0)),"erro"))</f>
        <v/>
      </c>
      <c r="I2098" s="162" t="str">
        <f>IF($A2098=0,"",IFERROR(INDEX(BD_Gestão!E:E,MATCH('Banco de Dados'!$B2098,BD_Gestão!$B:$B,0)),"erro"))</f>
        <v/>
      </c>
      <c r="J2098" s="186" t="str">
        <f>IF($A2098=0,"",IFERROR(INDEX(BD_Gestão!B:B,MATCH('Banco de Dados'!$B2098,BD_Gestão!$B:$B,0)),"erro"))</f>
        <v/>
      </c>
      <c r="K2098" s="158" t="str">
        <f>IF($A2098=0,"",IFERROR(INDEX(BD_Gestão!C:C,MATCH('Banco de Dados'!$B2098,BD_Gestão!$B:$B,0)),"erro"))</f>
        <v/>
      </c>
      <c r="L2098" s="158" t="str">
        <f>IF($A2098=0,"",IFERROR(INDEX(BD_Gestão!H:H,MATCH('Banco de Dados'!$B2098,BD_Gestão!$B:$B,0)),"erro"))</f>
        <v/>
      </c>
      <c r="M2098" s="161" t="str">
        <f>IF($A2098=0,"",IFERROR(INDEX(BD_Gestão!F:F,MATCH('Banco de Dados'!$B2098,BD_Gestão!$B:$B,0)),"erro"))</f>
        <v/>
      </c>
      <c r="N2098" s="161" t="str">
        <f>IF($A2098=0,"",IFERROR(INDEX(BD_Gestão!J:J,MATCH('Banco de Dados'!$B2098,BD_Gestão!$B:$B,0)),"erro"))</f>
        <v/>
      </c>
      <c r="O2098" s="164" t="str">
        <f>IF($A2098=0,"",IFERROR(INDEX(BD_Gestão!K:K,MATCH('Banco de Dados'!$B2098,BD_Gestão!$B:$B,0)),"erro"))</f>
        <v/>
      </c>
      <c r="P2098" s="169" t="str">
        <f t="shared" si="130"/>
        <v/>
      </c>
      <c r="Q2098" s="170" t="str">
        <f t="shared" si="131"/>
        <v/>
      </c>
      <c r="R2098" s="163" t="e">
        <f t="shared" si="128"/>
        <v>#VALUE!</v>
      </c>
      <c r="S2098" s="163" t="e">
        <f t="shared" si="129"/>
        <v>#VALUE!</v>
      </c>
      <c r="T2098" s="163" t="e">
        <f>INDEX(Controle!O:O,MATCH('Banco de Dados'!A2098,Controle!M:M,0))*E2098/100</f>
        <v>#N/A</v>
      </c>
    </row>
    <row r="2099" spans="1:20" hidden="1" x14ac:dyDescent="0.2">
      <c r="A2099" s="158">
        <f>BD_TS!A2098</f>
        <v>0</v>
      </c>
      <c r="B2099" s="158" t="str">
        <f>SUBSTITUTE(SUBSTITUTE(BD_TS!D2098," ",""),"-","/")</f>
        <v/>
      </c>
      <c r="C2099" s="158">
        <f>BD_TS!E2098</f>
        <v>0</v>
      </c>
      <c r="D2099" s="159">
        <f>BD_TS!F2098</f>
        <v>0</v>
      </c>
      <c r="E2099" s="160">
        <f>BD_TS!B2098</f>
        <v>0</v>
      </c>
      <c r="F2099" s="161">
        <f>BD_TS!C2098</f>
        <v>0</v>
      </c>
      <c r="G2099" s="187">
        <f>BD_TS!H2098</f>
        <v>0</v>
      </c>
      <c r="H2099" s="158" t="str">
        <f>IF($A2099=0,"",IFERROR(INDEX(BD_Gestão!A:A,MATCH('Banco de Dados'!$B2099,BD_Gestão!$B:$B,0)),"erro"))</f>
        <v/>
      </c>
      <c r="I2099" s="162" t="str">
        <f>IF($A2099=0,"",IFERROR(INDEX(BD_Gestão!E:E,MATCH('Banco de Dados'!$B2099,BD_Gestão!$B:$B,0)),"erro"))</f>
        <v/>
      </c>
      <c r="J2099" s="186" t="str">
        <f>IF($A2099=0,"",IFERROR(INDEX(BD_Gestão!B:B,MATCH('Banco de Dados'!$B2099,BD_Gestão!$B:$B,0)),"erro"))</f>
        <v/>
      </c>
      <c r="K2099" s="158" t="str">
        <f>IF($A2099=0,"",IFERROR(INDEX(BD_Gestão!C:C,MATCH('Banco de Dados'!$B2099,BD_Gestão!$B:$B,0)),"erro"))</f>
        <v/>
      </c>
      <c r="L2099" s="158" t="str">
        <f>IF($A2099=0,"",IFERROR(INDEX(BD_Gestão!H:H,MATCH('Banco de Dados'!$B2099,BD_Gestão!$B:$B,0)),"erro"))</f>
        <v/>
      </c>
      <c r="M2099" s="161" t="str">
        <f>IF($A2099=0,"",IFERROR(INDEX(BD_Gestão!F:F,MATCH('Banco de Dados'!$B2099,BD_Gestão!$B:$B,0)),"erro"))</f>
        <v/>
      </c>
      <c r="N2099" s="161" t="str">
        <f>IF($A2099=0,"",IFERROR(INDEX(BD_Gestão!J:J,MATCH('Banco de Dados'!$B2099,BD_Gestão!$B:$B,0)),"erro"))</f>
        <v/>
      </c>
      <c r="O2099" s="164" t="str">
        <f>IF($A2099=0,"",IFERROR(INDEX(BD_Gestão!K:K,MATCH('Banco de Dados'!$B2099,BD_Gestão!$B:$B,0)),"erro"))</f>
        <v/>
      </c>
      <c r="P2099" s="169" t="str">
        <f t="shared" si="130"/>
        <v/>
      </c>
      <c r="Q2099" s="170" t="str">
        <f t="shared" si="131"/>
        <v/>
      </c>
      <c r="R2099" s="163" t="e">
        <f t="shared" si="128"/>
        <v>#VALUE!</v>
      </c>
      <c r="S2099" s="163" t="e">
        <f t="shared" si="129"/>
        <v>#VALUE!</v>
      </c>
      <c r="T2099" s="163" t="e">
        <f>INDEX(Controle!O:O,MATCH('Banco de Dados'!A2099,Controle!M:M,0))*E2099/100</f>
        <v>#N/A</v>
      </c>
    </row>
    <row r="2100" spans="1:20" hidden="1" x14ac:dyDescent="0.2">
      <c r="A2100" s="158">
        <f>BD_TS!A2099</f>
        <v>0</v>
      </c>
      <c r="B2100" s="158" t="str">
        <f>SUBSTITUTE(SUBSTITUTE(BD_TS!D2099," ",""),"-","/")</f>
        <v/>
      </c>
      <c r="C2100" s="158">
        <f>BD_TS!E2099</f>
        <v>0</v>
      </c>
      <c r="D2100" s="159">
        <f>BD_TS!F2099</f>
        <v>0</v>
      </c>
      <c r="E2100" s="160">
        <f>BD_TS!B2099</f>
        <v>0</v>
      </c>
      <c r="F2100" s="161">
        <f>BD_TS!C2099</f>
        <v>0</v>
      </c>
      <c r="G2100" s="187">
        <f>BD_TS!H2099</f>
        <v>0</v>
      </c>
      <c r="H2100" s="158" t="str">
        <f>IF($A2100=0,"",IFERROR(INDEX(BD_Gestão!A:A,MATCH('Banco de Dados'!$B2100,BD_Gestão!$B:$B,0)),"erro"))</f>
        <v/>
      </c>
      <c r="I2100" s="162" t="str">
        <f>IF($A2100=0,"",IFERROR(INDEX(BD_Gestão!E:E,MATCH('Banco de Dados'!$B2100,BD_Gestão!$B:$B,0)),"erro"))</f>
        <v/>
      </c>
      <c r="J2100" s="186" t="str">
        <f>IF($A2100=0,"",IFERROR(INDEX(BD_Gestão!B:B,MATCH('Banco de Dados'!$B2100,BD_Gestão!$B:$B,0)),"erro"))</f>
        <v/>
      </c>
      <c r="K2100" s="158" t="str">
        <f>IF($A2100=0,"",IFERROR(INDEX(BD_Gestão!C:C,MATCH('Banco de Dados'!$B2100,BD_Gestão!$B:$B,0)),"erro"))</f>
        <v/>
      </c>
      <c r="L2100" s="158" t="str">
        <f>IF($A2100=0,"",IFERROR(INDEX(BD_Gestão!H:H,MATCH('Banco de Dados'!$B2100,BD_Gestão!$B:$B,0)),"erro"))</f>
        <v/>
      </c>
      <c r="M2100" s="161" t="str">
        <f>IF($A2100=0,"",IFERROR(INDEX(BD_Gestão!F:F,MATCH('Banco de Dados'!$B2100,BD_Gestão!$B:$B,0)),"erro"))</f>
        <v/>
      </c>
      <c r="N2100" s="161" t="str">
        <f>IF($A2100=0,"",IFERROR(INDEX(BD_Gestão!J:J,MATCH('Banco de Dados'!$B2100,BD_Gestão!$B:$B,0)),"erro"))</f>
        <v/>
      </c>
      <c r="O2100" s="164" t="str">
        <f>IF($A2100=0,"",IFERROR(INDEX(BD_Gestão!K:K,MATCH('Banco de Dados'!$B2100,BD_Gestão!$B:$B,0)),"erro"))</f>
        <v/>
      </c>
      <c r="P2100" s="169" t="str">
        <f t="shared" si="130"/>
        <v/>
      </c>
      <c r="Q2100" s="170" t="str">
        <f t="shared" si="131"/>
        <v/>
      </c>
      <c r="R2100" s="163" t="e">
        <f t="shared" si="128"/>
        <v>#VALUE!</v>
      </c>
      <c r="S2100" s="163" t="e">
        <f t="shared" si="129"/>
        <v>#VALUE!</v>
      </c>
      <c r="T2100" s="163" t="e">
        <f>INDEX(Controle!O:O,MATCH('Banco de Dados'!A2100,Controle!M:M,0))*E2100/100</f>
        <v>#N/A</v>
      </c>
    </row>
    <row r="2101" spans="1:20" hidden="1" x14ac:dyDescent="0.2">
      <c r="A2101" s="158">
        <f>BD_TS!A2100</f>
        <v>0</v>
      </c>
      <c r="B2101" s="158" t="str">
        <f>SUBSTITUTE(SUBSTITUTE(BD_TS!D2100," ",""),"-","/")</f>
        <v/>
      </c>
      <c r="C2101" s="158">
        <f>BD_TS!E2100</f>
        <v>0</v>
      </c>
      <c r="D2101" s="159">
        <f>BD_TS!F2100</f>
        <v>0</v>
      </c>
      <c r="E2101" s="160">
        <f>BD_TS!B2100</f>
        <v>0</v>
      </c>
      <c r="F2101" s="161">
        <f>BD_TS!C2100</f>
        <v>0</v>
      </c>
      <c r="G2101" s="187">
        <f>BD_TS!H2100</f>
        <v>0</v>
      </c>
      <c r="H2101" s="158" t="str">
        <f>IF($A2101=0,"",IFERROR(INDEX(BD_Gestão!A:A,MATCH('Banco de Dados'!$B2101,BD_Gestão!$B:$B,0)),"erro"))</f>
        <v/>
      </c>
      <c r="I2101" s="162" t="str">
        <f>IF($A2101=0,"",IFERROR(INDEX(BD_Gestão!E:E,MATCH('Banco de Dados'!$B2101,BD_Gestão!$B:$B,0)),"erro"))</f>
        <v/>
      </c>
      <c r="J2101" s="186" t="str">
        <f>IF($A2101=0,"",IFERROR(INDEX(BD_Gestão!B:B,MATCH('Banco de Dados'!$B2101,BD_Gestão!$B:$B,0)),"erro"))</f>
        <v/>
      </c>
      <c r="K2101" s="158" t="str">
        <f>IF($A2101=0,"",IFERROR(INDEX(BD_Gestão!C:C,MATCH('Banco de Dados'!$B2101,BD_Gestão!$B:$B,0)),"erro"))</f>
        <v/>
      </c>
      <c r="L2101" s="158" t="str">
        <f>IF($A2101=0,"",IFERROR(INDEX(BD_Gestão!H:H,MATCH('Banco de Dados'!$B2101,BD_Gestão!$B:$B,0)),"erro"))</f>
        <v/>
      </c>
      <c r="M2101" s="161" t="str">
        <f>IF($A2101=0,"",IFERROR(INDEX(BD_Gestão!F:F,MATCH('Banco de Dados'!$B2101,BD_Gestão!$B:$B,0)),"erro"))</f>
        <v/>
      </c>
      <c r="N2101" s="161" t="str">
        <f>IF($A2101=0,"",IFERROR(INDEX(BD_Gestão!J:J,MATCH('Banco de Dados'!$B2101,BD_Gestão!$B:$B,0)),"erro"))</f>
        <v/>
      </c>
      <c r="O2101" s="164" t="str">
        <f>IF($A2101=0,"",IFERROR(INDEX(BD_Gestão!K:K,MATCH('Banco de Dados'!$B2101,BD_Gestão!$B:$B,0)),"erro"))</f>
        <v/>
      </c>
      <c r="P2101" s="169" t="str">
        <f t="shared" si="130"/>
        <v/>
      </c>
      <c r="Q2101" s="170" t="str">
        <f t="shared" si="131"/>
        <v/>
      </c>
      <c r="R2101" s="163" t="e">
        <f t="shared" si="128"/>
        <v>#VALUE!</v>
      </c>
      <c r="S2101" s="163" t="e">
        <f t="shared" si="129"/>
        <v>#VALUE!</v>
      </c>
      <c r="T2101" s="163" t="e">
        <f>INDEX(Controle!O:O,MATCH('Banco de Dados'!A2101,Controle!M:M,0))*E2101/100</f>
        <v>#N/A</v>
      </c>
    </row>
    <row r="2102" spans="1:20" hidden="1" x14ac:dyDescent="0.2">
      <c r="A2102" s="158">
        <f>BD_TS!A2101</f>
        <v>0</v>
      </c>
      <c r="B2102" s="158" t="str">
        <f>SUBSTITUTE(SUBSTITUTE(BD_TS!D2101," ",""),"-","/")</f>
        <v/>
      </c>
      <c r="C2102" s="158">
        <f>BD_TS!E2101</f>
        <v>0</v>
      </c>
      <c r="D2102" s="159">
        <f>BD_TS!F2101</f>
        <v>0</v>
      </c>
      <c r="E2102" s="160">
        <f>BD_TS!B2101</f>
        <v>0</v>
      </c>
      <c r="F2102" s="161">
        <f>BD_TS!C2101</f>
        <v>0</v>
      </c>
      <c r="G2102" s="187">
        <f>BD_TS!H2101</f>
        <v>0</v>
      </c>
      <c r="H2102" s="158" t="str">
        <f>IF($A2102=0,"",IFERROR(INDEX(BD_Gestão!A:A,MATCH('Banco de Dados'!$B2102,BD_Gestão!$B:$B,0)),"erro"))</f>
        <v/>
      </c>
      <c r="I2102" s="162" t="str">
        <f>IF($A2102=0,"",IFERROR(INDEX(BD_Gestão!E:E,MATCH('Banco de Dados'!$B2102,BD_Gestão!$B:$B,0)),"erro"))</f>
        <v/>
      </c>
      <c r="J2102" s="186" t="str">
        <f>IF($A2102=0,"",IFERROR(INDEX(BD_Gestão!B:B,MATCH('Banco de Dados'!$B2102,BD_Gestão!$B:$B,0)),"erro"))</f>
        <v/>
      </c>
      <c r="K2102" s="158" t="str">
        <f>IF($A2102=0,"",IFERROR(INDEX(BD_Gestão!C:C,MATCH('Banco de Dados'!$B2102,BD_Gestão!$B:$B,0)),"erro"))</f>
        <v/>
      </c>
      <c r="L2102" s="158" t="str">
        <f>IF($A2102=0,"",IFERROR(INDEX(BD_Gestão!H:H,MATCH('Banco de Dados'!$B2102,BD_Gestão!$B:$B,0)),"erro"))</f>
        <v/>
      </c>
      <c r="M2102" s="161" t="str">
        <f>IF($A2102=0,"",IFERROR(INDEX(BD_Gestão!F:F,MATCH('Banco de Dados'!$B2102,BD_Gestão!$B:$B,0)),"erro"))</f>
        <v/>
      </c>
      <c r="N2102" s="161" t="str">
        <f>IF($A2102=0,"",IFERROR(INDEX(BD_Gestão!J:J,MATCH('Banco de Dados'!$B2102,BD_Gestão!$B:$B,0)),"erro"))</f>
        <v/>
      </c>
      <c r="O2102" s="164" t="str">
        <f>IF($A2102=0,"",IFERROR(INDEX(BD_Gestão!K:K,MATCH('Banco de Dados'!$B2102,BD_Gestão!$B:$B,0)),"erro"))</f>
        <v/>
      </c>
      <c r="P2102" s="169" t="str">
        <f t="shared" si="130"/>
        <v/>
      </c>
      <c r="Q2102" s="170" t="str">
        <f t="shared" si="131"/>
        <v/>
      </c>
      <c r="R2102" s="163" t="e">
        <f t="shared" si="128"/>
        <v>#VALUE!</v>
      </c>
      <c r="S2102" s="163" t="e">
        <f t="shared" si="129"/>
        <v>#VALUE!</v>
      </c>
      <c r="T2102" s="163" t="e">
        <f>INDEX(Controle!O:O,MATCH('Banco de Dados'!A2102,Controle!M:M,0))*E2102/100</f>
        <v>#N/A</v>
      </c>
    </row>
    <row r="2103" spans="1:20" hidden="1" x14ac:dyDescent="0.2">
      <c r="A2103" s="158">
        <f>BD_TS!A2102</f>
        <v>0</v>
      </c>
      <c r="B2103" s="158" t="str">
        <f>SUBSTITUTE(SUBSTITUTE(BD_TS!D2102," ",""),"-","/")</f>
        <v/>
      </c>
      <c r="C2103" s="158">
        <f>BD_TS!E2102</f>
        <v>0</v>
      </c>
      <c r="D2103" s="159">
        <f>BD_TS!F2102</f>
        <v>0</v>
      </c>
      <c r="E2103" s="160">
        <f>BD_TS!B2102</f>
        <v>0</v>
      </c>
      <c r="F2103" s="161">
        <f>BD_TS!C2102</f>
        <v>0</v>
      </c>
      <c r="G2103" s="187">
        <f>BD_TS!H2102</f>
        <v>0</v>
      </c>
      <c r="H2103" s="158" t="str">
        <f>IF($A2103=0,"",IFERROR(INDEX(BD_Gestão!A:A,MATCH('Banco de Dados'!$B2103,BD_Gestão!$B:$B,0)),"erro"))</f>
        <v/>
      </c>
      <c r="I2103" s="162" t="str">
        <f>IF($A2103=0,"",IFERROR(INDEX(BD_Gestão!E:E,MATCH('Banco de Dados'!$B2103,BD_Gestão!$B:$B,0)),"erro"))</f>
        <v/>
      </c>
      <c r="J2103" s="186" t="str">
        <f>IF($A2103=0,"",IFERROR(INDEX(BD_Gestão!B:B,MATCH('Banco de Dados'!$B2103,BD_Gestão!$B:$B,0)),"erro"))</f>
        <v/>
      </c>
      <c r="K2103" s="158" t="str">
        <f>IF($A2103=0,"",IFERROR(INDEX(BD_Gestão!C:C,MATCH('Banco de Dados'!$B2103,BD_Gestão!$B:$B,0)),"erro"))</f>
        <v/>
      </c>
      <c r="L2103" s="158" t="str">
        <f>IF($A2103=0,"",IFERROR(INDEX(BD_Gestão!H:H,MATCH('Banco de Dados'!$B2103,BD_Gestão!$B:$B,0)),"erro"))</f>
        <v/>
      </c>
      <c r="M2103" s="161" t="str">
        <f>IF($A2103=0,"",IFERROR(INDEX(BD_Gestão!F:F,MATCH('Banco de Dados'!$B2103,BD_Gestão!$B:$B,0)),"erro"))</f>
        <v/>
      </c>
      <c r="N2103" s="161" t="str">
        <f>IF($A2103=0,"",IFERROR(INDEX(BD_Gestão!J:J,MATCH('Banco de Dados'!$B2103,BD_Gestão!$B:$B,0)),"erro"))</f>
        <v/>
      </c>
      <c r="O2103" s="164" t="str">
        <f>IF($A2103=0,"",IFERROR(INDEX(BD_Gestão!K:K,MATCH('Banco de Dados'!$B2103,BD_Gestão!$B:$B,0)),"erro"))</f>
        <v/>
      </c>
      <c r="P2103" s="169" t="str">
        <f t="shared" si="130"/>
        <v/>
      </c>
      <c r="Q2103" s="170" t="str">
        <f t="shared" si="131"/>
        <v/>
      </c>
      <c r="R2103" s="163" t="e">
        <f t="shared" si="128"/>
        <v>#VALUE!</v>
      </c>
      <c r="S2103" s="163" t="e">
        <f t="shared" si="129"/>
        <v>#VALUE!</v>
      </c>
      <c r="T2103" s="163" t="e">
        <f>INDEX(Controle!O:O,MATCH('Banco de Dados'!A2103,Controle!M:M,0))*E2103/100</f>
        <v>#N/A</v>
      </c>
    </row>
    <row r="2104" spans="1:20" hidden="1" x14ac:dyDescent="0.2">
      <c r="A2104" s="158">
        <f>BD_TS!A2103</f>
        <v>0</v>
      </c>
      <c r="B2104" s="158" t="str">
        <f>SUBSTITUTE(SUBSTITUTE(BD_TS!D2103," ",""),"-","/")</f>
        <v/>
      </c>
      <c r="C2104" s="158">
        <f>BD_TS!E2103</f>
        <v>0</v>
      </c>
      <c r="D2104" s="159">
        <f>BD_TS!F2103</f>
        <v>0</v>
      </c>
      <c r="E2104" s="160">
        <f>BD_TS!B2103</f>
        <v>0</v>
      </c>
      <c r="F2104" s="161">
        <f>BD_TS!C2103</f>
        <v>0</v>
      </c>
      <c r="G2104" s="187">
        <f>BD_TS!H2103</f>
        <v>0</v>
      </c>
      <c r="H2104" s="158" t="str">
        <f>IF($A2104=0,"",IFERROR(INDEX(BD_Gestão!A:A,MATCH('Banco de Dados'!$B2104,BD_Gestão!$B:$B,0)),"erro"))</f>
        <v/>
      </c>
      <c r="I2104" s="162" t="str">
        <f>IF($A2104=0,"",IFERROR(INDEX(BD_Gestão!E:E,MATCH('Banco de Dados'!$B2104,BD_Gestão!$B:$B,0)),"erro"))</f>
        <v/>
      </c>
      <c r="J2104" s="186" t="str">
        <f>IF($A2104=0,"",IFERROR(INDEX(BD_Gestão!B:B,MATCH('Banco de Dados'!$B2104,BD_Gestão!$B:$B,0)),"erro"))</f>
        <v/>
      </c>
      <c r="K2104" s="158" t="str">
        <f>IF($A2104=0,"",IFERROR(INDEX(BD_Gestão!C:C,MATCH('Banco de Dados'!$B2104,BD_Gestão!$B:$B,0)),"erro"))</f>
        <v/>
      </c>
      <c r="L2104" s="158" t="str">
        <f>IF($A2104=0,"",IFERROR(INDEX(BD_Gestão!H:H,MATCH('Banco de Dados'!$B2104,BD_Gestão!$B:$B,0)),"erro"))</f>
        <v/>
      </c>
      <c r="M2104" s="161" t="str">
        <f>IF($A2104=0,"",IFERROR(INDEX(BD_Gestão!F:F,MATCH('Banco de Dados'!$B2104,BD_Gestão!$B:$B,0)),"erro"))</f>
        <v/>
      </c>
      <c r="N2104" s="161" t="str">
        <f>IF($A2104=0,"",IFERROR(INDEX(BD_Gestão!J:J,MATCH('Banco de Dados'!$B2104,BD_Gestão!$B:$B,0)),"erro"))</f>
        <v/>
      </c>
      <c r="O2104" s="164" t="str">
        <f>IF($A2104=0,"",IFERROR(INDEX(BD_Gestão!K:K,MATCH('Banco de Dados'!$B2104,BD_Gestão!$B:$B,0)),"erro"))</f>
        <v/>
      </c>
      <c r="P2104" s="169" t="str">
        <f t="shared" si="130"/>
        <v/>
      </c>
      <c r="Q2104" s="170" t="str">
        <f t="shared" si="131"/>
        <v/>
      </c>
      <c r="R2104" s="163" t="e">
        <f t="shared" si="128"/>
        <v>#VALUE!</v>
      </c>
      <c r="S2104" s="163" t="e">
        <f t="shared" si="129"/>
        <v>#VALUE!</v>
      </c>
      <c r="T2104" s="163" t="e">
        <f>INDEX(Controle!O:O,MATCH('Banco de Dados'!A2104,Controle!M:M,0))*E2104/100</f>
        <v>#N/A</v>
      </c>
    </row>
    <row r="2105" spans="1:20" hidden="1" x14ac:dyDescent="0.2">
      <c r="A2105" s="158">
        <f>BD_TS!A2104</f>
        <v>0</v>
      </c>
      <c r="B2105" s="158" t="str">
        <f>SUBSTITUTE(SUBSTITUTE(BD_TS!D2104," ",""),"-","/")</f>
        <v/>
      </c>
      <c r="C2105" s="158">
        <f>BD_TS!E2104</f>
        <v>0</v>
      </c>
      <c r="D2105" s="159">
        <f>BD_TS!F2104</f>
        <v>0</v>
      </c>
      <c r="E2105" s="160">
        <f>BD_TS!B2104</f>
        <v>0</v>
      </c>
      <c r="F2105" s="161">
        <f>BD_TS!C2104</f>
        <v>0</v>
      </c>
      <c r="G2105" s="187">
        <f>BD_TS!H2104</f>
        <v>0</v>
      </c>
      <c r="H2105" s="158" t="str">
        <f>IF($A2105=0,"",IFERROR(INDEX(BD_Gestão!A:A,MATCH('Banco de Dados'!$B2105,BD_Gestão!$B:$B,0)),"erro"))</f>
        <v/>
      </c>
      <c r="I2105" s="162" t="str">
        <f>IF($A2105=0,"",IFERROR(INDEX(BD_Gestão!E:E,MATCH('Banco de Dados'!$B2105,BD_Gestão!$B:$B,0)),"erro"))</f>
        <v/>
      </c>
      <c r="J2105" s="186" t="str">
        <f>IF($A2105=0,"",IFERROR(INDEX(BD_Gestão!B:B,MATCH('Banco de Dados'!$B2105,BD_Gestão!$B:$B,0)),"erro"))</f>
        <v/>
      </c>
      <c r="K2105" s="158" t="str">
        <f>IF($A2105=0,"",IFERROR(INDEX(BD_Gestão!C:C,MATCH('Banco de Dados'!$B2105,BD_Gestão!$B:$B,0)),"erro"))</f>
        <v/>
      </c>
      <c r="L2105" s="158" t="str">
        <f>IF($A2105=0,"",IFERROR(INDEX(BD_Gestão!H:H,MATCH('Banco de Dados'!$B2105,BD_Gestão!$B:$B,0)),"erro"))</f>
        <v/>
      </c>
      <c r="M2105" s="161" t="str">
        <f>IF($A2105=0,"",IFERROR(INDEX(BD_Gestão!F:F,MATCH('Banco de Dados'!$B2105,BD_Gestão!$B:$B,0)),"erro"))</f>
        <v/>
      </c>
      <c r="N2105" s="161" t="str">
        <f>IF($A2105=0,"",IFERROR(INDEX(BD_Gestão!J:J,MATCH('Banco de Dados'!$B2105,BD_Gestão!$B:$B,0)),"erro"))</f>
        <v/>
      </c>
      <c r="O2105" s="164" t="str">
        <f>IF($A2105=0,"",IFERROR(INDEX(BD_Gestão!K:K,MATCH('Banco de Dados'!$B2105,BD_Gestão!$B:$B,0)),"erro"))</f>
        <v/>
      </c>
      <c r="P2105" s="169" t="str">
        <f t="shared" si="130"/>
        <v/>
      </c>
      <c r="Q2105" s="170" t="str">
        <f t="shared" si="131"/>
        <v/>
      </c>
      <c r="R2105" s="163" t="e">
        <f t="shared" si="128"/>
        <v>#VALUE!</v>
      </c>
      <c r="S2105" s="163" t="e">
        <f t="shared" si="129"/>
        <v>#VALUE!</v>
      </c>
      <c r="T2105" s="163" t="e">
        <f>INDEX(Controle!O:O,MATCH('Banco de Dados'!A2105,Controle!M:M,0))*E2105/100</f>
        <v>#N/A</v>
      </c>
    </row>
    <row r="2106" spans="1:20" hidden="1" x14ac:dyDescent="0.2">
      <c r="A2106" s="158">
        <f>BD_TS!A2105</f>
        <v>0</v>
      </c>
      <c r="B2106" s="158" t="str">
        <f>SUBSTITUTE(SUBSTITUTE(BD_TS!D2105," ",""),"-","/")</f>
        <v/>
      </c>
      <c r="C2106" s="158">
        <f>BD_TS!E2105</f>
        <v>0</v>
      </c>
      <c r="D2106" s="159">
        <f>BD_TS!F2105</f>
        <v>0</v>
      </c>
      <c r="E2106" s="160">
        <f>BD_TS!B2105</f>
        <v>0</v>
      </c>
      <c r="F2106" s="161">
        <f>BD_TS!C2105</f>
        <v>0</v>
      </c>
      <c r="G2106" s="187">
        <f>BD_TS!H2105</f>
        <v>0</v>
      </c>
      <c r="H2106" s="158" t="str">
        <f>IF($A2106=0,"",IFERROR(INDEX(BD_Gestão!A:A,MATCH('Banco de Dados'!$B2106,BD_Gestão!$B:$B,0)),"erro"))</f>
        <v/>
      </c>
      <c r="I2106" s="162" t="str">
        <f>IF($A2106=0,"",IFERROR(INDEX(BD_Gestão!E:E,MATCH('Banco de Dados'!$B2106,BD_Gestão!$B:$B,0)),"erro"))</f>
        <v/>
      </c>
      <c r="J2106" s="186" t="str">
        <f>IF($A2106=0,"",IFERROR(INDEX(BD_Gestão!B:B,MATCH('Banco de Dados'!$B2106,BD_Gestão!$B:$B,0)),"erro"))</f>
        <v/>
      </c>
      <c r="K2106" s="158" t="str">
        <f>IF($A2106=0,"",IFERROR(INDEX(BD_Gestão!C:C,MATCH('Banco de Dados'!$B2106,BD_Gestão!$B:$B,0)),"erro"))</f>
        <v/>
      </c>
      <c r="L2106" s="158" t="str">
        <f>IF($A2106=0,"",IFERROR(INDEX(BD_Gestão!H:H,MATCH('Banco de Dados'!$B2106,BD_Gestão!$B:$B,0)),"erro"))</f>
        <v/>
      </c>
      <c r="M2106" s="161" t="str">
        <f>IF($A2106=0,"",IFERROR(INDEX(BD_Gestão!F:F,MATCH('Banco de Dados'!$B2106,BD_Gestão!$B:$B,0)),"erro"))</f>
        <v/>
      </c>
      <c r="N2106" s="161" t="str">
        <f>IF($A2106=0,"",IFERROR(INDEX(BD_Gestão!J:J,MATCH('Banco de Dados'!$B2106,BD_Gestão!$B:$B,0)),"erro"))</f>
        <v/>
      </c>
      <c r="O2106" s="164" t="str">
        <f>IF($A2106=0,"",IFERROR(INDEX(BD_Gestão!K:K,MATCH('Banco de Dados'!$B2106,BD_Gestão!$B:$B,0)),"erro"))</f>
        <v/>
      </c>
      <c r="P2106" s="169" t="str">
        <f t="shared" si="130"/>
        <v/>
      </c>
      <c r="Q2106" s="170" t="str">
        <f t="shared" si="131"/>
        <v/>
      </c>
      <c r="R2106" s="163" t="e">
        <f t="shared" si="128"/>
        <v>#VALUE!</v>
      </c>
      <c r="S2106" s="163" t="e">
        <f t="shared" si="129"/>
        <v>#VALUE!</v>
      </c>
      <c r="T2106" s="163" t="e">
        <f>INDEX(Controle!O:O,MATCH('Banco de Dados'!A2106,Controle!M:M,0))*E2106/100</f>
        <v>#N/A</v>
      </c>
    </row>
    <row r="2107" spans="1:20" hidden="1" x14ac:dyDescent="0.2">
      <c r="A2107" s="158">
        <f>BD_TS!A2106</f>
        <v>0</v>
      </c>
      <c r="B2107" s="158" t="str">
        <f>SUBSTITUTE(SUBSTITUTE(BD_TS!D2106," ",""),"-","/")</f>
        <v/>
      </c>
      <c r="C2107" s="158">
        <f>BD_TS!E2106</f>
        <v>0</v>
      </c>
      <c r="D2107" s="159">
        <f>BD_TS!F2106</f>
        <v>0</v>
      </c>
      <c r="E2107" s="160">
        <f>BD_TS!B2106</f>
        <v>0</v>
      </c>
      <c r="F2107" s="161">
        <f>BD_TS!C2106</f>
        <v>0</v>
      </c>
      <c r="G2107" s="187">
        <f>BD_TS!H2106</f>
        <v>0</v>
      </c>
      <c r="H2107" s="158" t="str">
        <f>IF($A2107=0,"",IFERROR(INDEX(BD_Gestão!A:A,MATCH('Banco de Dados'!$B2107,BD_Gestão!$B:$B,0)),"erro"))</f>
        <v/>
      </c>
      <c r="I2107" s="162" t="str">
        <f>IF($A2107=0,"",IFERROR(INDEX(BD_Gestão!E:E,MATCH('Banco de Dados'!$B2107,BD_Gestão!$B:$B,0)),"erro"))</f>
        <v/>
      </c>
      <c r="J2107" s="186" t="str">
        <f>IF($A2107=0,"",IFERROR(INDEX(BD_Gestão!B:B,MATCH('Banco de Dados'!$B2107,BD_Gestão!$B:$B,0)),"erro"))</f>
        <v/>
      </c>
      <c r="K2107" s="158" t="str">
        <f>IF($A2107=0,"",IFERROR(INDEX(BD_Gestão!C:C,MATCH('Banco de Dados'!$B2107,BD_Gestão!$B:$B,0)),"erro"))</f>
        <v/>
      </c>
      <c r="L2107" s="158" t="str">
        <f>IF($A2107=0,"",IFERROR(INDEX(BD_Gestão!H:H,MATCH('Banco de Dados'!$B2107,BD_Gestão!$B:$B,0)),"erro"))</f>
        <v/>
      </c>
      <c r="M2107" s="161" t="str">
        <f>IF($A2107=0,"",IFERROR(INDEX(BD_Gestão!F:F,MATCH('Banco de Dados'!$B2107,BD_Gestão!$B:$B,0)),"erro"))</f>
        <v/>
      </c>
      <c r="N2107" s="161" t="str">
        <f>IF($A2107=0,"",IFERROR(INDEX(BD_Gestão!J:J,MATCH('Banco de Dados'!$B2107,BD_Gestão!$B:$B,0)),"erro"))</f>
        <v/>
      </c>
      <c r="O2107" s="164" t="str">
        <f>IF($A2107=0,"",IFERROR(INDEX(BD_Gestão!K:K,MATCH('Banco de Dados'!$B2107,BD_Gestão!$B:$B,0)),"erro"))</f>
        <v/>
      </c>
      <c r="P2107" s="169" t="str">
        <f t="shared" si="130"/>
        <v/>
      </c>
      <c r="Q2107" s="170" t="str">
        <f t="shared" si="131"/>
        <v/>
      </c>
      <c r="R2107" s="163" t="e">
        <f t="shared" si="128"/>
        <v>#VALUE!</v>
      </c>
      <c r="S2107" s="163" t="e">
        <f t="shared" si="129"/>
        <v>#VALUE!</v>
      </c>
      <c r="T2107" s="163" t="e">
        <f>INDEX(Controle!O:O,MATCH('Banco de Dados'!A2107,Controle!M:M,0))*E2107/100</f>
        <v>#N/A</v>
      </c>
    </row>
    <row r="2108" spans="1:20" hidden="1" x14ac:dyDescent="0.2">
      <c r="A2108" s="158">
        <f>BD_TS!A2107</f>
        <v>0</v>
      </c>
      <c r="B2108" s="158" t="str">
        <f>SUBSTITUTE(SUBSTITUTE(BD_TS!D2107," ",""),"-","/")</f>
        <v/>
      </c>
      <c r="C2108" s="158">
        <f>BD_TS!E2107</f>
        <v>0</v>
      </c>
      <c r="D2108" s="159">
        <f>BD_TS!F2107</f>
        <v>0</v>
      </c>
      <c r="E2108" s="160">
        <f>BD_TS!B2107</f>
        <v>0</v>
      </c>
      <c r="F2108" s="161">
        <f>BD_TS!C2107</f>
        <v>0</v>
      </c>
      <c r="G2108" s="187">
        <f>BD_TS!H2107</f>
        <v>0</v>
      </c>
      <c r="H2108" s="158" t="str">
        <f>IF($A2108=0,"",IFERROR(INDEX(BD_Gestão!A:A,MATCH('Banco de Dados'!$B2108,BD_Gestão!$B:$B,0)),"erro"))</f>
        <v/>
      </c>
      <c r="I2108" s="162" t="str">
        <f>IF($A2108=0,"",IFERROR(INDEX(BD_Gestão!E:E,MATCH('Banco de Dados'!$B2108,BD_Gestão!$B:$B,0)),"erro"))</f>
        <v/>
      </c>
      <c r="J2108" s="186" t="str">
        <f>IF($A2108=0,"",IFERROR(INDEX(BD_Gestão!B:B,MATCH('Banco de Dados'!$B2108,BD_Gestão!$B:$B,0)),"erro"))</f>
        <v/>
      </c>
      <c r="K2108" s="158" t="str">
        <f>IF($A2108=0,"",IFERROR(INDEX(BD_Gestão!C:C,MATCH('Banco de Dados'!$B2108,BD_Gestão!$B:$B,0)),"erro"))</f>
        <v/>
      </c>
      <c r="L2108" s="158" t="str">
        <f>IF($A2108=0,"",IFERROR(INDEX(BD_Gestão!H:H,MATCH('Banco de Dados'!$B2108,BD_Gestão!$B:$B,0)),"erro"))</f>
        <v/>
      </c>
      <c r="M2108" s="161" t="str">
        <f>IF($A2108=0,"",IFERROR(INDEX(BD_Gestão!F:F,MATCH('Banco de Dados'!$B2108,BD_Gestão!$B:$B,0)),"erro"))</f>
        <v/>
      </c>
      <c r="N2108" s="161" t="str">
        <f>IF($A2108=0,"",IFERROR(INDEX(BD_Gestão!J:J,MATCH('Banco de Dados'!$B2108,BD_Gestão!$B:$B,0)),"erro"))</f>
        <v/>
      </c>
      <c r="O2108" s="164" t="str">
        <f>IF($A2108=0,"",IFERROR(INDEX(BD_Gestão!K:K,MATCH('Banco de Dados'!$B2108,BD_Gestão!$B:$B,0)),"erro"))</f>
        <v/>
      </c>
      <c r="P2108" s="169" t="str">
        <f t="shared" si="130"/>
        <v/>
      </c>
      <c r="Q2108" s="170" t="str">
        <f t="shared" si="131"/>
        <v/>
      </c>
      <c r="R2108" s="163" t="e">
        <f t="shared" si="128"/>
        <v>#VALUE!</v>
      </c>
      <c r="S2108" s="163" t="e">
        <f t="shared" si="129"/>
        <v>#VALUE!</v>
      </c>
      <c r="T2108" s="163" t="e">
        <f>INDEX(Controle!O:O,MATCH('Banco de Dados'!A2108,Controle!M:M,0))*E2108/100</f>
        <v>#N/A</v>
      </c>
    </row>
    <row r="2109" spans="1:20" hidden="1" x14ac:dyDescent="0.2">
      <c r="A2109" s="158">
        <f>BD_TS!A2108</f>
        <v>0</v>
      </c>
      <c r="B2109" s="158" t="str">
        <f>SUBSTITUTE(SUBSTITUTE(BD_TS!D2108," ",""),"-","/")</f>
        <v/>
      </c>
      <c r="C2109" s="158">
        <f>BD_TS!E2108</f>
        <v>0</v>
      </c>
      <c r="D2109" s="159">
        <f>BD_TS!F2108</f>
        <v>0</v>
      </c>
      <c r="E2109" s="160">
        <f>BD_TS!B2108</f>
        <v>0</v>
      </c>
      <c r="F2109" s="161">
        <f>BD_TS!C2108</f>
        <v>0</v>
      </c>
      <c r="G2109" s="187">
        <f>BD_TS!H2108</f>
        <v>0</v>
      </c>
      <c r="H2109" s="158" t="str">
        <f>IF($A2109=0,"",IFERROR(INDEX(BD_Gestão!A:A,MATCH('Banco de Dados'!$B2109,BD_Gestão!$B:$B,0)),"erro"))</f>
        <v/>
      </c>
      <c r="I2109" s="162" t="str">
        <f>IF($A2109=0,"",IFERROR(INDEX(BD_Gestão!E:E,MATCH('Banco de Dados'!$B2109,BD_Gestão!$B:$B,0)),"erro"))</f>
        <v/>
      </c>
      <c r="J2109" s="186" t="str">
        <f>IF($A2109=0,"",IFERROR(INDEX(BD_Gestão!B:B,MATCH('Banco de Dados'!$B2109,BD_Gestão!$B:$B,0)),"erro"))</f>
        <v/>
      </c>
      <c r="K2109" s="158" t="str">
        <f>IF($A2109=0,"",IFERROR(INDEX(BD_Gestão!C:C,MATCH('Banco de Dados'!$B2109,BD_Gestão!$B:$B,0)),"erro"))</f>
        <v/>
      </c>
      <c r="L2109" s="158" t="str">
        <f>IF($A2109=0,"",IFERROR(INDEX(BD_Gestão!H:H,MATCH('Banco de Dados'!$B2109,BD_Gestão!$B:$B,0)),"erro"))</f>
        <v/>
      </c>
      <c r="M2109" s="161" t="str">
        <f>IF($A2109=0,"",IFERROR(INDEX(BD_Gestão!F:F,MATCH('Banco de Dados'!$B2109,BD_Gestão!$B:$B,0)),"erro"))</f>
        <v/>
      </c>
      <c r="N2109" s="161" t="str">
        <f>IF($A2109=0,"",IFERROR(INDEX(BD_Gestão!J:J,MATCH('Banco de Dados'!$B2109,BD_Gestão!$B:$B,0)),"erro"))</f>
        <v/>
      </c>
      <c r="O2109" s="164" t="str">
        <f>IF($A2109=0,"",IFERROR(INDEX(BD_Gestão!K:K,MATCH('Banco de Dados'!$B2109,BD_Gestão!$B:$B,0)),"erro"))</f>
        <v/>
      </c>
      <c r="P2109" s="169" t="str">
        <f t="shared" si="130"/>
        <v/>
      </c>
      <c r="Q2109" s="170" t="str">
        <f t="shared" si="131"/>
        <v/>
      </c>
      <c r="R2109" s="163" t="e">
        <f t="shared" si="128"/>
        <v>#VALUE!</v>
      </c>
      <c r="S2109" s="163" t="e">
        <f t="shared" si="129"/>
        <v>#VALUE!</v>
      </c>
      <c r="T2109" s="163" t="e">
        <f>INDEX(Controle!O:O,MATCH('Banco de Dados'!A2109,Controle!M:M,0))*E2109/100</f>
        <v>#N/A</v>
      </c>
    </row>
    <row r="2110" spans="1:20" hidden="1" x14ac:dyDescent="0.2">
      <c r="A2110" s="158">
        <f>BD_TS!A2109</f>
        <v>0</v>
      </c>
      <c r="B2110" s="158" t="str">
        <f>SUBSTITUTE(SUBSTITUTE(BD_TS!D2109," ",""),"-","/")</f>
        <v/>
      </c>
      <c r="C2110" s="158">
        <f>BD_TS!E2109</f>
        <v>0</v>
      </c>
      <c r="D2110" s="159">
        <f>BD_TS!F2109</f>
        <v>0</v>
      </c>
      <c r="E2110" s="160">
        <f>BD_TS!B2109</f>
        <v>0</v>
      </c>
      <c r="F2110" s="161">
        <f>BD_TS!C2109</f>
        <v>0</v>
      </c>
      <c r="G2110" s="187">
        <f>BD_TS!H2109</f>
        <v>0</v>
      </c>
      <c r="H2110" s="158" t="str">
        <f>IF($A2110=0,"",IFERROR(INDEX(BD_Gestão!A:A,MATCH('Banco de Dados'!$B2110,BD_Gestão!$B:$B,0)),"erro"))</f>
        <v/>
      </c>
      <c r="I2110" s="162" t="str">
        <f>IF($A2110=0,"",IFERROR(INDEX(BD_Gestão!E:E,MATCH('Banco de Dados'!$B2110,BD_Gestão!$B:$B,0)),"erro"))</f>
        <v/>
      </c>
      <c r="J2110" s="186" t="str">
        <f>IF($A2110=0,"",IFERROR(INDEX(BD_Gestão!B:B,MATCH('Banco de Dados'!$B2110,BD_Gestão!$B:$B,0)),"erro"))</f>
        <v/>
      </c>
      <c r="K2110" s="158" t="str">
        <f>IF($A2110=0,"",IFERROR(INDEX(BD_Gestão!C:C,MATCH('Banco de Dados'!$B2110,BD_Gestão!$B:$B,0)),"erro"))</f>
        <v/>
      </c>
      <c r="L2110" s="158" t="str">
        <f>IF($A2110=0,"",IFERROR(INDEX(BD_Gestão!H:H,MATCH('Banco de Dados'!$B2110,BD_Gestão!$B:$B,0)),"erro"))</f>
        <v/>
      </c>
      <c r="M2110" s="161" t="str">
        <f>IF($A2110=0,"",IFERROR(INDEX(BD_Gestão!F:F,MATCH('Banco de Dados'!$B2110,BD_Gestão!$B:$B,0)),"erro"))</f>
        <v/>
      </c>
      <c r="N2110" s="161" t="str">
        <f>IF($A2110=0,"",IFERROR(INDEX(BD_Gestão!J:J,MATCH('Banco de Dados'!$B2110,BD_Gestão!$B:$B,0)),"erro"))</f>
        <v/>
      </c>
      <c r="O2110" s="164" t="str">
        <f>IF($A2110=0,"",IFERROR(INDEX(BD_Gestão!K:K,MATCH('Banco de Dados'!$B2110,BD_Gestão!$B:$B,0)),"erro"))</f>
        <v/>
      </c>
      <c r="P2110" s="169" t="str">
        <f t="shared" si="130"/>
        <v/>
      </c>
      <c r="Q2110" s="170" t="str">
        <f t="shared" si="131"/>
        <v/>
      </c>
      <c r="R2110" s="163" t="e">
        <f t="shared" si="128"/>
        <v>#VALUE!</v>
      </c>
      <c r="S2110" s="163" t="e">
        <f t="shared" si="129"/>
        <v>#VALUE!</v>
      </c>
      <c r="T2110" s="163" t="e">
        <f>INDEX(Controle!O:O,MATCH('Banco de Dados'!A2110,Controle!M:M,0))*E2110/100</f>
        <v>#N/A</v>
      </c>
    </row>
    <row r="2111" spans="1:20" hidden="1" x14ac:dyDescent="0.2">
      <c r="A2111" s="158">
        <f>BD_TS!A2110</f>
        <v>0</v>
      </c>
      <c r="B2111" s="158" t="str">
        <f>SUBSTITUTE(SUBSTITUTE(BD_TS!D2110," ",""),"-","/")</f>
        <v/>
      </c>
      <c r="C2111" s="158">
        <f>BD_TS!E2110</f>
        <v>0</v>
      </c>
      <c r="D2111" s="159">
        <f>BD_TS!F2110</f>
        <v>0</v>
      </c>
      <c r="E2111" s="160">
        <f>BD_TS!B2110</f>
        <v>0</v>
      </c>
      <c r="F2111" s="161">
        <f>BD_TS!C2110</f>
        <v>0</v>
      </c>
      <c r="G2111" s="187">
        <f>BD_TS!H2110</f>
        <v>0</v>
      </c>
      <c r="H2111" s="158" t="str">
        <f>IF($A2111=0,"",IFERROR(INDEX(BD_Gestão!A:A,MATCH('Banco de Dados'!$B2111,BD_Gestão!$B:$B,0)),"erro"))</f>
        <v/>
      </c>
      <c r="I2111" s="162" t="str">
        <f>IF($A2111=0,"",IFERROR(INDEX(BD_Gestão!E:E,MATCH('Banco de Dados'!$B2111,BD_Gestão!$B:$B,0)),"erro"))</f>
        <v/>
      </c>
      <c r="J2111" s="186" t="str">
        <f>IF($A2111=0,"",IFERROR(INDEX(BD_Gestão!B:B,MATCH('Banco de Dados'!$B2111,BD_Gestão!$B:$B,0)),"erro"))</f>
        <v/>
      </c>
      <c r="K2111" s="158" t="str">
        <f>IF($A2111=0,"",IFERROR(INDEX(BD_Gestão!C:C,MATCH('Banco de Dados'!$B2111,BD_Gestão!$B:$B,0)),"erro"))</f>
        <v/>
      </c>
      <c r="L2111" s="158" t="str">
        <f>IF($A2111=0,"",IFERROR(INDEX(BD_Gestão!H:H,MATCH('Banco de Dados'!$B2111,BD_Gestão!$B:$B,0)),"erro"))</f>
        <v/>
      </c>
      <c r="M2111" s="161" t="str">
        <f>IF($A2111=0,"",IFERROR(INDEX(BD_Gestão!F:F,MATCH('Banco de Dados'!$B2111,BD_Gestão!$B:$B,0)),"erro"))</f>
        <v/>
      </c>
      <c r="N2111" s="161" t="str">
        <f>IF($A2111=0,"",IFERROR(INDEX(BD_Gestão!J:J,MATCH('Banco de Dados'!$B2111,BD_Gestão!$B:$B,0)),"erro"))</f>
        <v/>
      </c>
      <c r="O2111" s="164" t="str">
        <f>IF($A2111=0,"",IFERROR(INDEX(BD_Gestão!K:K,MATCH('Banco de Dados'!$B2111,BD_Gestão!$B:$B,0)),"erro"))</f>
        <v/>
      </c>
      <c r="P2111" s="169" t="str">
        <f t="shared" si="130"/>
        <v/>
      </c>
      <c r="Q2111" s="170" t="str">
        <f t="shared" si="131"/>
        <v/>
      </c>
      <c r="R2111" s="163" t="e">
        <f t="shared" si="128"/>
        <v>#VALUE!</v>
      </c>
      <c r="S2111" s="163" t="e">
        <f t="shared" si="129"/>
        <v>#VALUE!</v>
      </c>
      <c r="T2111" s="163" t="e">
        <f>INDEX(Controle!O:O,MATCH('Banco de Dados'!A2111,Controle!M:M,0))*E2111/100</f>
        <v>#N/A</v>
      </c>
    </row>
    <row r="2112" spans="1:20" hidden="1" x14ac:dyDescent="0.2">
      <c r="A2112" s="158">
        <f>BD_TS!A2111</f>
        <v>0</v>
      </c>
      <c r="B2112" s="158" t="str">
        <f>SUBSTITUTE(SUBSTITUTE(BD_TS!D2111," ",""),"-","/")</f>
        <v/>
      </c>
      <c r="C2112" s="158">
        <f>BD_TS!E2111</f>
        <v>0</v>
      </c>
      <c r="D2112" s="159">
        <f>BD_TS!F2111</f>
        <v>0</v>
      </c>
      <c r="E2112" s="160">
        <f>BD_TS!B2111</f>
        <v>0</v>
      </c>
      <c r="F2112" s="161">
        <f>BD_TS!C2111</f>
        <v>0</v>
      </c>
      <c r="G2112" s="187">
        <f>BD_TS!H2111</f>
        <v>0</v>
      </c>
      <c r="H2112" s="158" t="str">
        <f>IF($A2112=0,"",IFERROR(INDEX(BD_Gestão!A:A,MATCH('Banco de Dados'!$B2112,BD_Gestão!$B:$B,0)),"erro"))</f>
        <v/>
      </c>
      <c r="I2112" s="162" t="str">
        <f>IF($A2112=0,"",IFERROR(INDEX(BD_Gestão!E:E,MATCH('Banco de Dados'!$B2112,BD_Gestão!$B:$B,0)),"erro"))</f>
        <v/>
      </c>
      <c r="J2112" s="186" t="str">
        <f>IF($A2112=0,"",IFERROR(INDEX(BD_Gestão!B:B,MATCH('Banco de Dados'!$B2112,BD_Gestão!$B:$B,0)),"erro"))</f>
        <v/>
      </c>
      <c r="K2112" s="158" t="str">
        <f>IF($A2112=0,"",IFERROR(INDEX(BD_Gestão!C:C,MATCH('Banco de Dados'!$B2112,BD_Gestão!$B:$B,0)),"erro"))</f>
        <v/>
      </c>
      <c r="L2112" s="158" t="str">
        <f>IF($A2112=0,"",IFERROR(INDEX(BD_Gestão!H:H,MATCH('Banco de Dados'!$B2112,BD_Gestão!$B:$B,0)),"erro"))</f>
        <v/>
      </c>
      <c r="M2112" s="161" t="str">
        <f>IF($A2112=0,"",IFERROR(INDEX(BD_Gestão!F:F,MATCH('Banco de Dados'!$B2112,BD_Gestão!$B:$B,0)),"erro"))</f>
        <v/>
      </c>
      <c r="N2112" s="161" t="str">
        <f>IF($A2112=0,"",IFERROR(INDEX(BD_Gestão!J:J,MATCH('Banco de Dados'!$B2112,BD_Gestão!$B:$B,0)),"erro"))</f>
        <v/>
      </c>
      <c r="O2112" s="164" t="str">
        <f>IF($A2112=0,"",IFERROR(INDEX(BD_Gestão!K:K,MATCH('Banco de Dados'!$B2112,BD_Gestão!$B:$B,0)),"erro"))</f>
        <v/>
      </c>
      <c r="P2112" s="169" t="str">
        <f t="shared" si="130"/>
        <v/>
      </c>
      <c r="Q2112" s="170" t="str">
        <f t="shared" si="131"/>
        <v/>
      </c>
      <c r="R2112" s="163" t="e">
        <f t="shared" si="128"/>
        <v>#VALUE!</v>
      </c>
      <c r="S2112" s="163" t="e">
        <f t="shared" si="129"/>
        <v>#VALUE!</v>
      </c>
      <c r="T2112" s="163" t="e">
        <f>INDEX(Controle!O:O,MATCH('Banco de Dados'!A2112,Controle!M:M,0))*E2112/100</f>
        <v>#N/A</v>
      </c>
    </row>
    <row r="2113" spans="1:20" hidden="1" x14ac:dyDescent="0.2">
      <c r="A2113" s="158">
        <f>BD_TS!A2112</f>
        <v>0</v>
      </c>
      <c r="B2113" s="158" t="str">
        <f>SUBSTITUTE(SUBSTITUTE(BD_TS!D2112," ",""),"-","/")</f>
        <v/>
      </c>
      <c r="C2113" s="158">
        <f>BD_TS!E2112</f>
        <v>0</v>
      </c>
      <c r="D2113" s="159">
        <f>BD_TS!F2112</f>
        <v>0</v>
      </c>
      <c r="E2113" s="160">
        <f>BD_TS!B2112</f>
        <v>0</v>
      </c>
      <c r="F2113" s="161">
        <f>BD_TS!C2112</f>
        <v>0</v>
      </c>
      <c r="G2113" s="187">
        <f>BD_TS!H2112</f>
        <v>0</v>
      </c>
      <c r="H2113" s="158" t="str">
        <f>IF($A2113=0,"",IFERROR(INDEX(BD_Gestão!A:A,MATCH('Banco de Dados'!$B2113,BD_Gestão!$B:$B,0)),"erro"))</f>
        <v/>
      </c>
      <c r="I2113" s="162" t="str">
        <f>IF($A2113=0,"",IFERROR(INDEX(BD_Gestão!E:E,MATCH('Banco de Dados'!$B2113,BD_Gestão!$B:$B,0)),"erro"))</f>
        <v/>
      </c>
      <c r="J2113" s="186" t="str">
        <f>IF($A2113=0,"",IFERROR(INDEX(BD_Gestão!B:B,MATCH('Banco de Dados'!$B2113,BD_Gestão!$B:$B,0)),"erro"))</f>
        <v/>
      </c>
      <c r="K2113" s="158" t="str">
        <f>IF($A2113=0,"",IFERROR(INDEX(BD_Gestão!C:C,MATCH('Banco de Dados'!$B2113,BD_Gestão!$B:$B,0)),"erro"))</f>
        <v/>
      </c>
      <c r="L2113" s="158" t="str">
        <f>IF($A2113=0,"",IFERROR(INDEX(BD_Gestão!H:H,MATCH('Banco de Dados'!$B2113,BD_Gestão!$B:$B,0)),"erro"))</f>
        <v/>
      </c>
      <c r="M2113" s="161" t="str">
        <f>IF($A2113=0,"",IFERROR(INDEX(BD_Gestão!F:F,MATCH('Banco de Dados'!$B2113,BD_Gestão!$B:$B,0)),"erro"))</f>
        <v/>
      </c>
      <c r="N2113" s="161" t="str">
        <f>IF($A2113=0,"",IFERROR(INDEX(BD_Gestão!J:J,MATCH('Banco de Dados'!$B2113,BD_Gestão!$B:$B,0)),"erro"))</f>
        <v/>
      </c>
      <c r="O2113" s="164" t="str">
        <f>IF($A2113=0,"",IFERROR(INDEX(BD_Gestão!K:K,MATCH('Banco de Dados'!$B2113,BD_Gestão!$B:$B,0)),"erro"))</f>
        <v/>
      </c>
      <c r="P2113" s="169" t="str">
        <f t="shared" si="130"/>
        <v/>
      </c>
      <c r="Q2113" s="170" t="str">
        <f t="shared" si="131"/>
        <v/>
      </c>
      <c r="R2113" s="163" t="e">
        <f t="shared" si="128"/>
        <v>#VALUE!</v>
      </c>
      <c r="S2113" s="163" t="e">
        <f t="shared" si="129"/>
        <v>#VALUE!</v>
      </c>
      <c r="T2113" s="163" t="e">
        <f>INDEX(Controle!O:O,MATCH('Banco de Dados'!A2113,Controle!M:M,0))*E2113/100</f>
        <v>#N/A</v>
      </c>
    </row>
    <row r="2114" spans="1:20" hidden="1" x14ac:dyDescent="0.2">
      <c r="A2114" s="158">
        <f>BD_TS!A2113</f>
        <v>0</v>
      </c>
      <c r="B2114" s="158" t="str">
        <f>SUBSTITUTE(SUBSTITUTE(BD_TS!D2113," ",""),"-","/")</f>
        <v/>
      </c>
      <c r="C2114" s="158">
        <f>BD_TS!E2113</f>
        <v>0</v>
      </c>
      <c r="D2114" s="159">
        <f>BD_TS!F2113</f>
        <v>0</v>
      </c>
      <c r="E2114" s="160">
        <f>BD_TS!B2113</f>
        <v>0</v>
      </c>
      <c r="F2114" s="161">
        <f>BD_TS!C2113</f>
        <v>0</v>
      </c>
      <c r="G2114" s="187">
        <f>BD_TS!H2113</f>
        <v>0</v>
      </c>
      <c r="H2114" s="158" t="str">
        <f>IF($A2114=0,"",IFERROR(INDEX(BD_Gestão!A:A,MATCH('Banco de Dados'!$B2114,BD_Gestão!$B:$B,0)),"erro"))</f>
        <v/>
      </c>
      <c r="I2114" s="162" t="str">
        <f>IF($A2114=0,"",IFERROR(INDEX(BD_Gestão!E:E,MATCH('Banco de Dados'!$B2114,BD_Gestão!$B:$B,0)),"erro"))</f>
        <v/>
      </c>
      <c r="J2114" s="186" t="str">
        <f>IF($A2114=0,"",IFERROR(INDEX(BD_Gestão!B:B,MATCH('Banco de Dados'!$B2114,BD_Gestão!$B:$B,0)),"erro"))</f>
        <v/>
      </c>
      <c r="K2114" s="158" t="str">
        <f>IF($A2114=0,"",IFERROR(INDEX(BD_Gestão!C:C,MATCH('Banco de Dados'!$B2114,BD_Gestão!$B:$B,0)),"erro"))</f>
        <v/>
      </c>
      <c r="L2114" s="158" t="str">
        <f>IF($A2114=0,"",IFERROR(INDEX(BD_Gestão!H:H,MATCH('Banco de Dados'!$B2114,BD_Gestão!$B:$B,0)),"erro"))</f>
        <v/>
      </c>
      <c r="M2114" s="161" t="str">
        <f>IF($A2114=0,"",IFERROR(INDEX(BD_Gestão!F:F,MATCH('Banco de Dados'!$B2114,BD_Gestão!$B:$B,0)),"erro"))</f>
        <v/>
      </c>
      <c r="N2114" s="161" t="str">
        <f>IF($A2114=0,"",IFERROR(INDEX(BD_Gestão!J:J,MATCH('Banco de Dados'!$B2114,BD_Gestão!$B:$B,0)),"erro"))</f>
        <v/>
      </c>
      <c r="O2114" s="164" t="str">
        <f>IF($A2114=0,"",IFERROR(INDEX(BD_Gestão!K:K,MATCH('Banco de Dados'!$B2114,BD_Gestão!$B:$B,0)),"erro"))</f>
        <v/>
      </c>
      <c r="P2114" s="169" t="str">
        <f t="shared" si="130"/>
        <v/>
      </c>
      <c r="Q2114" s="170" t="str">
        <f t="shared" si="131"/>
        <v/>
      </c>
      <c r="R2114" s="163" t="e">
        <f t="shared" si="128"/>
        <v>#VALUE!</v>
      </c>
      <c r="S2114" s="163" t="e">
        <f t="shared" si="129"/>
        <v>#VALUE!</v>
      </c>
      <c r="T2114" s="163" t="e">
        <f>INDEX(Controle!O:O,MATCH('Banco de Dados'!A2114,Controle!M:M,0))*E2114/100</f>
        <v>#N/A</v>
      </c>
    </row>
    <row r="2115" spans="1:20" hidden="1" x14ac:dyDescent="0.2">
      <c r="A2115" s="158">
        <f>BD_TS!A2114</f>
        <v>0</v>
      </c>
      <c r="B2115" s="158" t="str">
        <f>SUBSTITUTE(SUBSTITUTE(BD_TS!D2114," ",""),"-","/")</f>
        <v/>
      </c>
      <c r="C2115" s="158">
        <f>BD_TS!E2114</f>
        <v>0</v>
      </c>
      <c r="D2115" s="159">
        <f>BD_TS!F2114</f>
        <v>0</v>
      </c>
      <c r="E2115" s="160">
        <f>BD_TS!B2114</f>
        <v>0</v>
      </c>
      <c r="F2115" s="161">
        <f>BD_TS!C2114</f>
        <v>0</v>
      </c>
      <c r="G2115" s="187">
        <f>BD_TS!H2114</f>
        <v>0</v>
      </c>
      <c r="H2115" s="158" t="str">
        <f>IF($A2115=0,"",IFERROR(INDEX(BD_Gestão!A:A,MATCH('Banco de Dados'!$B2115,BD_Gestão!$B:$B,0)),"erro"))</f>
        <v/>
      </c>
      <c r="I2115" s="162" t="str">
        <f>IF($A2115=0,"",IFERROR(INDEX(BD_Gestão!E:E,MATCH('Banco de Dados'!$B2115,BD_Gestão!$B:$B,0)),"erro"))</f>
        <v/>
      </c>
      <c r="J2115" s="186" t="str">
        <f>IF($A2115=0,"",IFERROR(INDEX(BD_Gestão!B:B,MATCH('Banco de Dados'!$B2115,BD_Gestão!$B:$B,0)),"erro"))</f>
        <v/>
      </c>
      <c r="K2115" s="158" t="str">
        <f>IF($A2115=0,"",IFERROR(INDEX(BD_Gestão!C:C,MATCH('Banco de Dados'!$B2115,BD_Gestão!$B:$B,0)),"erro"))</f>
        <v/>
      </c>
      <c r="L2115" s="158" t="str">
        <f>IF($A2115=0,"",IFERROR(INDEX(BD_Gestão!H:H,MATCH('Banco de Dados'!$B2115,BD_Gestão!$B:$B,0)),"erro"))</f>
        <v/>
      </c>
      <c r="M2115" s="161" t="str">
        <f>IF($A2115=0,"",IFERROR(INDEX(BD_Gestão!F:F,MATCH('Banco de Dados'!$B2115,BD_Gestão!$B:$B,0)),"erro"))</f>
        <v/>
      </c>
      <c r="N2115" s="161" t="str">
        <f>IF($A2115=0,"",IFERROR(INDEX(BD_Gestão!J:J,MATCH('Banco de Dados'!$B2115,BD_Gestão!$B:$B,0)),"erro"))</f>
        <v/>
      </c>
      <c r="O2115" s="164" t="str">
        <f>IF($A2115=0,"",IFERROR(INDEX(BD_Gestão!K:K,MATCH('Banco de Dados'!$B2115,BD_Gestão!$B:$B,0)),"erro"))</f>
        <v/>
      </c>
      <c r="P2115" s="169" t="str">
        <f t="shared" si="130"/>
        <v/>
      </c>
      <c r="Q2115" s="170" t="str">
        <f t="shared" si="131"/>
        <v/>
      </c>
      <c r="R2115" s="163" t="e">
        <f t="shared" si="128"/>
        <v>#VALUE!</v>
      </c>
      <c r="S2115" s="163" t="e">
        <f t="shared" si="129"/>
        <v>#VALUE!</v>
      </c>
      <c r="T2115" s="163" t="e">
        <f>INDEX(Controle!O:O,MATCH('Banco de Dados'!A2115,Controle!M:M,0))*E2115/100</f>
        <v>#N/A</v>
      </c>
    </row>
    <row r="2116" spans="1:20" hidden="1" x14ac:dyDescent="0.2">
      <c r="A2116" s="158">
        <f>BD_TS!A2115</f>
        <v>0</v>
      </c>
      <c r="B2116" s="158" t="str">
        <f>SUBSTITUTE(SUBSTITUTE(BD_TS!D2115," ",""),"-","/")</f>
        <v/>
      </c>
      <c r="C2116" s="158">
        <f>BD_TS!E2115</f>
        <v>0</v>
      </c>
      <c r="D2116" s="159">
        <f>BD_TS!F2115</f>
        <v>0</v>
      </c>
      <c r="E2116" s="160">
        <f>BD_TS!B2115</f>
        <v>0</v>
      </c>
      <c r="F2116" s="161">
        <f>BD_TS!C2115</f>
        <v>0</v>
      </c>
      <c r="G2116" s="187">
        <f>BD_TS!H2115</f>
        <v>0</v>
      </c>
      <c r="H2116" s="158" t="str">
        <f>IF($A2116=0,"",IFERROR(INDEX(BD_Gestão!A:A,MATCH('Banco de Dados'!$B2116,BD_Gestão!$B:$B,0)),"erro"))</f>
        <v/>
      </c>
      <c r="I2116" s="162" t="str">
        <f>IF($A2116=0,"",IFERROR(INDEX(BD_Gestão!E:E,MATCH('Banco de Dados'!$B2116,BD_Gestão!$B:$B,0)),"erro"))</f>
        <v/>
      </c>
      <c r="J2116" s="186" t="str">
        <f>IF($A2116=0,"",IFERROR(INDEX(BD_Gestão!B:B,MATCH('Banco de Dados'!$B2116,BD_Gestão!$B:$B,0)),"erro"))</f>
        <v/>
      </c>
      <c r="K2116" s="158" t="str">
        <f>IF($A2116=0,"",IFERROR(INDEX(BD_Gestão!C:C,MATCH('Banco de Dados'!$B2116,BD_Gestão!$B:$B,0)),"erro"))</f>
        <v/>
      </c>
      <c r="L2116" s="158" t="str">
        <f>IF($A2116=0,"",IFERROR(INDEX(BD_Gestão!H:H,MATCH('Banco de Dados'!$B2116,BD_Gestão!$B:$B,0)),"erro"))</f>
        <v/>
      </c>
      <c r="M2116" s="161" t="str">
        <f>IF($A2116=0,"",IFERROR(INDEX(BD_Gestão!F:F,MATCH('Banco de Dados'!$B2116,BD_Gestão!$B:$B,0)),"erro"))</f>
        <v/>
      </c>
      <c r="N2116" s="161" t="str">
        <f>IF($A2116=0,"",IFERROR(INDEX(BD_Gestão!J:J,MATCH('Banco de Dados'!$B2116,BD_Gestão!$B:$B,0)),"erro"))</f>
        <v/>
      </c>
      <c r="O2116" s="164" t="str">
        <f>IF($A2116=0,"",IFERROR(INDEX(BD_Gestão!K:K,MATCH('Banco de Dados'!$B2116,BD_Gestão!$B:$B,0)),"erro"))</f>
        <v/>
      </c>
      <c r="P2116" s="169" t="str">
        <f t="shared" si="130"/>
        <v/>
      </c>
      <c r="Q2116" s="170" t="str">
        <f t="shared" si="131"/>
        <v/>
      </c>
      <c r="R2116" s="163" t="e">
        <f t="shared" si="128"/>
        <v>#VALUE!</v>
      </c>
      <c r="S2116" s="163" t="e">
        <f t="shared" si="129"/>
        <v>#VALUE!</v>
      </c>
      <c r="T2116" s="163" t="e">
        <f>INDEX(Controle!O:O,MATCH('Banco de Dados'!A2116,Controle!M:M,0))*E2116/100</f>
        <v>#N/A</v>
      </c>
    </row>
    <row r="2117" spans="1:20" hidden="1" x14ac:dyDescent="0.2">
      <c r="A2117" s="158">
        <f>BD_TS!A2116</f>
        <v>0</v>
      </c>
      <c r="B2117" s="158" t="str">
        <f>SUBSTITUTE(SUBSTITUTE(BD_TS!D2116," ",""),"-","/")</f>
        <v/>
      </c>
      <c r="C2117" s="158">
        <f>BD_TS!E2116</f>
        <v>0</v>
      </c>
      <c r="D2117" s="159">
        <f>BD_TS!F2116</f>
        <v>0</v>
      </c>
      <c r="E2117" s="160">
        <f>BD_TS!B2116</f>
        <v>0</v>
      </c>
      <c r="F2117" s="161">
        <f>BD_TS!C2116</f>
        <v>0</v>
      </c>
      <c r="G2117" s="187">
        <f>BD_TS!H2116</f>
        <v>0</v>
      </c>
      <c r="H2117" s="158" t="str">
        <f>IF($A2117=0,"",IFERROR(INDEX(BD_Gestão!A:A,MATCH('Banco de Dados'!$B2117,BD_Gestão!$B:$B,0)),"erro"))</f>
        <v/>
      </c>
      <c r="I2117" s="162" t="str">
        <f>IF($A2117=0,"",IFERROR(INDEX(BD_Gestão!E:E,MATCH('Banco de Dados'!$B2117,BD_Gestão!$B:$B,0)),"erro"))</f>
        <v/>
      </c>
      <c r="J2117" s="186" t="str">
        <f>IF($A2117=0,"",IFERROR(INDEX(BD_Gestão!B:B,MATCH('Banco de Dados'!$B2117,BD_Gestão!$B:$B,0)),"erro"))</f>
        <v/>
      </c>
      <c r="K2117" s="158" t="str">
        <f>IF($A2117=0,"",IFERROR(INDEX(BD_Gestão!C:C,MATCH('Banco de Dados'!$B2117,BD_Gestão!$B:$B,0)),"erro"))</f>
        <v/>
      </c>
      <c r="L2117" s="158" t="str">
        <f>IF($A2117=0,"",IFERROR(INDEX(BD_Gestão!H:H,MATCH('Banco de Dados'!$B2117,BD_Gestão!$B:$B,0)),"erro"))</f>
        <v/>
      </c>
      <c r="M2117" s="161" t="str">
        <f>IF($A2117=0,"",IFERROR(INDEX(BD_Gestão!F:F,MATCH('Banco de Dados'!$B2117,BD_Gestão!$B:$B,0)),"erro"))</f>
        <v/>
      </c>
      <c r="N2117" s="161" t="str">
        <f>IF($A2117=0,"",IFERROR(INDEX(BD_Gestão!J:J,MATCH('Banco de Dados'!$B2117,BD_Gestão!$B:$B,0)),"erro"))</f>
        <v/>
      </c>
      <c r="O2117" s="164" t="str">
        <f>IF($A2117=0,"",IFERROR(INDEX(BD_Gestão!K:K,MATCH('Banco de Dados'!$B2117,BD_Gestão!$B:$B,0)),"erro"))</f>
        <v/>
      </c>
      <c r="P2117" s="169" t="str">
        <f t="shared" si="130"/>
        <v/>
      </c>
      <c r="Q2117" s="170" t="str">
        <f t="shared" si="131"/>
        <v/>
      </c>
      <c r="R2117" s="163" t="e">
        <f t="shared" ref="R2117:R2180" si="132">MONTH(I2117)</f>
        <v>#VALUE!</v>
      </c>
      <c r="S2117" s="163" t="e">
        <f t="shared" ref="S2117:S2180" si="133">YEAR(I2117)</f>
        <v>#VALUE!</v>
      </c>
      <c r="T2117" s="163" t="e">
        <f>INDEX(Controle!O:O,MATCH('Banco de Dados'!A2117,Controle!M:M,0))*E2117/100</f>
        <v>#N/A</v>
      </c>
    </row>
    <row r="2118" spans="1:20" hidden="1" x14ac:dyDescent="0.2">
      <c r="A2118" s="158">
        <f>BD_TS!A2117</f>
        <v>0</v>
      </c>
      <c r="B2118" s="158" t="str">
        <f>SUBSTITUTE(SUBSTITUTE(BD_TS!D2117," ",""),"-","/")</f>
        <v/>
      </c>
      <c r="C2118" s="158">
        <f>BD_TS!E2117</f>
        <v>0</v>
      </c>
      <c r="D2118" s="159">
        <f>BD_TS!F2117</f>
        <v>0</v>
      </c>
      <c r="E2118" s="160">
        <f>BD_TS!B2117</f>
        <v>0</v>
      </c>
      <c r="F2118" s="161">
        <f>BD_TS!C2117</f>
        <v>0</v>
      </c>
      <c r="G2118" s="187">
        <f>BD_TS!H2117</f>
        <v>0</v>
      </c>
      <c r="H2118" s="158" t="str">
        <f>IF($A2118=0,"",IFERROR(INDEX(BD_Gestão!A:A,MATCH('Banco de Dados'!$B2118,BD_Gestão!$B:$B,0)),"erro"))</f>
        <v/>
      </c>
      <c r="I2118" s="162" t="str">
        <f>IF($A2118=0,"",IFERROR(INDEX(BD_Gestão!E:E,MATCH('Banco de Dados'!$B2118,BD_Gestão!$B:$B,0)),"erro"))</f>
        <v/>
      </c>
      <c r="J2118" s="186" t="str">
        <f>IF($A2118=0,"",IFERROR(INDEX(BD_Gestão!B:B,MATCH('Banco de Dados'!$B2118,BD_Gestão!$B:$B,0)),"erro"))</f>
        <v/>
      </c>
      <c r="K2118" s="158" t="str">
        <f>IF($A2118=0,"",IFERROR(INDEX(BD_Gestão!C:C,MATCH('Banco de Dados'!$B2118,BD_Gestão!$B:$B,0)),"erro"))</f>
        <v/>
      </c>
      <c r="L2118" s="158" t="str">
        <f>IF($A2118=0,"",IFERROR(INDEX(BD_Gestão!H:H,MATCH('Banco de Dados'!$B2118,BD_Gestão!$B:$B,0)),"erro"))</f>
        <v/>
      </c>
      <c r="M2118" s="161" t="str">
        <f>IF($A2118=0,"",IFERROR(INDEX(BD_Gestão!F:F,MATCH('Banco de Dados'!$B2118,BD_Gestão!$B:$B,0)),"erro"))</f>
        <v/>
      </c>
      <c r="N2118" s="161" t="str">
        <f>IF($A2118=0,"",IFERROR(INDEX(BD_Gestão!J:J,MATCH('Banco de Dados'!$B2118,BD_Gestão!$B:$B,0)),"erro"))</f>
        <v/>
      </c>
      <c r="O2118" s="164" t="str">
        <f>IF($A2118=0,"",IFERROR(INDEX(BD_Gestão!K:K,MATCH('Banco de Dados'!$B2118,BD_Gestão!$B:$B,0)),"erro"))</f>
        <v/>
      </c>
      <c r="P2118" s="169" t="str">
        <f t="shared" ref="P2118:P2181" si="134">IF(OR(H2118="erro",H2118=""),"",E2118*(MIN(O2118,1)))</f>
        <v/>
      </c>
      <c r="Q2118" s="170" t="str">
        <f t="shared" ref="Q2118:Q2181" si="135">IF(OR(H2118="erro",H2118=""),"",E2118-P2118)</f>
        <v/>
      </c>
      <c r="R2118" s="163" t="e">
        <f t="shared" si="132"/>
        <v>#VALUE!</v>
      </c>
      <c r="S2118" s="163" t="e">
        <f t="shared" si="133"/>
        <v>#VALUE!</v>
      </c>
      <c r="T2118" s="163" t="e">
        <f>INDEX(Controle!O:O,MATCH('Banco de Dados'!A2118,Controle!M:M,0))*E2118/100</f>
        <v>#N/A</v>
      </c>
    </row>
    <row r="2119" spans="1:20" hidden="1" x14ac:dyDescent="0.2">
      <c r="A2119" s="158">
        <f>BD_TS!A2118</f>
        <v>0</v>
      </c>
      <c r="B2119" s="158" t="str">
        <f>SUBSTITUTE(SUBSTITUTE(BD_TS!D2118," ",""),"-","/")</f>
        <v/>
      </c>
      <c r="C2119" s="158">
        <f>BD_TS!E2118</f>
        <v>0</v>
      </c>
      <c r="D2119" s="159">
        <f>BD_TS!F2118</f>
        <v>0</v>
      </c>
      <c r="E2119" s="160">
        <f>BD_TS!B2118</f>
        <v>0</v>
      </c>
      <c r="F2119" s="161">
        <f>BD_TS!C2118</f>
        <v>0</v>
      </c>
      <c r="G2119" s="187">
        <f>BD_TS!H2118</f>
        <v>0</v>
      </c>
      <c r="H2119" s="158" t="str">
        <f>IF($A2119=0,"",IFERROR(INDEX(BD_Gestão!A:A,MATCH('Banco de Dados'!$B2119,BD_Gestão!$B:$B,0)),"erro"))</f>
        <v/>
      </c>
      <c r="I2119" s="162" t="str">
        <f>IF($A2119=0,"",IFERROR(INDEX(BD_Gestão!E:E,MATCH('Banco de Dados'!$B2119,BD_Gestão!$B:$B,0)),"erro"))</f>
        <v/>
      </c>
      <c r="J2119" s="186" t="str">
        <f>IF($A2119=0,"",IFERROR(INDEX(BD_Gestão!B:B,MATCH('Banco de Dados'!$B2119,BD_Gestão!$B:$B,0)),"erro"))</f>
        <v/>
      </c>
      <c r="K2119" s="158" t="str">
        <f>IF($A2119=0,"",IFERROR(INDEX(BD_Gestão!C:C,MATCH('Banco de Dados'!$B2119,BD_Gestão!$B:$B,0)),"erro"))</f>
        <v/>
      </c>
      <c r="L2119" s="158" t="str">
        <f>IF($A2119=0,"",IFERROR(INDEX(BD_Gestão!H:H,MATCH('Banco de Dados'!$B2119,BD_Gestão!$B:$B,0)),"erro"))</f>
        <v/>
      </c>
      <c r="M2119" s="161" t="str">
        <f>IF($A2119=0,"",IFERROR(INDEX(BD_Gestão!F:F,MATCH('Banco de Dados'!$B2119,BD_Gestão!$B:$B,0)),"erro"))</f>
        <v/>
      </c>
      <c r="N2119" s="161" t="str">
        <f>IF($A2119=0,"",IFERROR(INDEX(BD_Gestão!J:J,MATCH('Banco de Dados'!$B2119,BD_Gestão!$B:$B,0)),"erro"))</f>
        <v/>
      </c>
      <c r="O2119" s="164" t="str">
        <f>IF($A2119=0,"",IFERROR(INDEX(BD_Gestão!K:K,MATCH('Banco de Dados'!$B2119,BD_Gestão!$B:$B,0)),"erro"))</f>
        <v/>
      </c>
      <c r="P2119" s="169" t="str">
        <f t="shared" si="134"/>
        <v/>
      </c>
      <c r="Q2119" s="170" t="str">
        <f t="shared" si="135"/>
        <v/>
      </c>
      <c r="R2119" s="163" t="e">
        <f t="shared" si="132"/>
        <v>#VALUE!</v>
      </c>
      <c r="S2119" s="163" t="e">
        <f t="shared" si="133"/>
        <v>#VALUE!</v>
      </c>
      <c r="T2119" s="163" t="e">
        <f>INDEX(Controle!O:O,MATCH('Banco de Dados'!A2119,Controle!M:M,0))*E2119/100</f>
        <v>#N/A</v>
      </c>
    </row>
    <row r="2120" spans="1:20" hidden="1" x14ac:dyDescent="0.2">
      <c r="A2120" s="158">
        <f>BD_TS!A2119</f>
        <v>0</v>
      </c>
      <c r="B2120" s="158" t="str">
        <f>SUBSTITUTE(SUBSTITUTE(BD_TS!D2119," ",""),"-","/")</f>
        <v/>
      </c>
      <c r="C2120" s="158">
        <f>BD_TS!E2119</f>
        <v>0</v>
      </c>
      <c r="D2120" s="159">
        <f>BD_TS!F2119</f>
        <v>0</v>
      </c>
      <c r="E2120" s="160">
        <f>BD_TS!B2119</f>
        <v>0</v>
      </c>
      <c r="F2120" s="161">
        <f>BD_TS!C2119</f>
        <v>0</v>
      </c>
      <c r="G2120" s="187">
        <f>BD_TS!H2119</f>
        <v>0</v>
      </c>
      <c r="H2120" s="158" t="str">
        <f>IF($A2120=0,"",IFERROR(INDEX(BD_Gestão!A:A,MATCH('Banco de Dados'!$B2120,BD_Gestão!$B:$B,0)),"erro"))</f>
        <v/>
      </c>
      <c r="I2120" s="162" t="str">
        <f>IF($A2120=0,"",IFERROR(INDEX(BD_Gestão!E:E,MATCH('Banco de Dados'!$B2120,BD_Gestão!$B:$B,0)),"erro"))</f>
        <v/>
      </c>
      <c r="J2120" s="186" t="str">
        <f>IF($A2120=0,"",IFERROR(INDEX(BD_Gestão!B:B,MATCH('Banco de Dados'!$B2120,BD_Gestão!$B:$B,0)),"erro"))</f>
        <v/>
      </c>
      <c r="K2120" s="158" t="str">
        <f>IF($A2120=0,"",IFERROR(INDEX(BD_Gestão!C:C,MATCH('Banco de Dados'!$B2120,BD_Gestão!$B:$B,0)),"erro"))</f>
        <v/>
      </c>
      <c r="L2120" s="158" t="str">
        <f>IF($A2120=0,"",IFERROR(INDEX(BD_Gestão!H:H,MATCH('Banco de Dados'!$B2120,BD_Gestão!$B:$B,0)),"erro"))</f>
        <v/>
      </c>
      <c r="M2120" s="161" t="str">
        <f>IF($A2120=0,"",IFERROR(INDEX(BD_Gestão!F:F,MATCH('Banco de Dados'!$B2120,BD_Gestão!$B:$B,0)),"erro"))</f>
        <v/>
      </c>
      <c r="N2120" s="161" t="str">
        <f>IF($A2120=0,"",IFERROR(INDEX(BD_Gestão!J:J,MATCH('Banco de Dados'!$B2120,BD_Gestão!$B:$B,0)),"erro"))</f>
        <v/>
      </c>
      <c r="O2120" s="164" t="str">
        <f>IF($A2120=0,"",IFERROR(INDEX(BD_Gestão!K:K,MATCH('Banco de Dados'!$B2120,BD_Gestão!$B:$B,0)),"erro"))</f>
        <v/>
      </c>
      <c r="P2120" s="169" t="str">
        <f t="shared" si="134"/>
        <v/>
      </c>
      <c r="Q2120" s="170" t="str">
        <f t="shared" si="135"/>
        <v/>
      </c>
      <c r="R2120" s="163" t="e">
        <f t="shared" si="132"/>
        <v>#VALUE!</v>
      </c>
      <c r="S2120" s="163" t="e">
        <f t="shared" si="133"/>
        <v>#VALUE!</v>
      </c>
      <c r="T2120" s="163" t="e">
        <f>INDEX(Controle!O:O,MATCH('Banco de Dados'!A2120,Controle!M:M,0))*E2120/100</f>
        <v>#N/A</v>
      </c>
    </row>
    <row r="2121" spans="1:20" hidden="1" x14ac:dyDescent="0.2">
      <c r="A2121" s="158">
        <f>BD_TS!A2120</f>
        <v>0</v>
      </c>
      <c r="B2121" s="158" t="str">
        <f>SUBSTITUTE(SUBSTITUTE(BD_TS!D2120," ",""),"-","/")</f>
        <v/>
      </c>
      <c r="C2121" s="158">
        <f>BD_TS!E2120</f>
        <v>0</v>
      </c>
      <c r="D2121" s="159">
        <f>BD_TS!F2120</f>
        <v>0</v>
      </c>
      <c r="E2121" s="160">
        <f>BD_TS!B2120</f>
        <v>0</v>
      </c>
      <c r="F2121" s="161">
        <f>BD_TS!C2120</f>
        <v>0</v>
      </c>
      <c r="G2121" s="187">
        <f>BD_TS!H2120</f>
        <v>0</v>
      </c>
      <c r="H2121" s="158" t="str">
        <f>IF($A2121=0,"",IFERROR(INDEX(BD_Gestão!A:A,MATCH('Banco de Dados'!$B2121,BD_Gestão!$B:$B,0)),"erro"))</f>
        <v/>
      </c>
      <c r="I2121" s="162" t="str">
        <f>IF($A2121=0,"",IFERROR(INDEX(BD_Gestão!E:E,MATCH('Banco de Dados'!$B2121,BD_Gestão!$B:$B,0)),"erro"))</f>
        <v/>
      </c>
      <c r="J2121" s="186" t="str">
        <f>IF($A2121=0,"",IFERROR(INDEX(BD_Gestão!B:B,MATCH('Banco de Dados'!$B2121,BD_Gestão!$B:$B,0)),"erro"))</f>
        <v/>
      </c>
      <c r="K2121" s="158" t="str">
        <f>IF($A2121=0,"",IFERROR(INDEX(BD_Gestão!C:C,MATCH('Banco de Dados'!$B2121,BD_Gestão!$B:$B,0)),"erro"))</f>
        <v/>
      </c>
      <c r="L2121" s="158" t="str">
        <f>IF($A2121=0,"",IFERROR(INDEX(BD_Gestão!H:H,MATCH('Banco de Dados'!$B2121,BD_Gestão!$B:$B,0)),"erro"))</f>
        <v/>
      </c>
      <c r="M2121" s="161" t="str">
        <f>IF($A2121=0,"",IFERROR(INDEX(BD_Gestão!F:F,MATCH('Banco de Dados'!$B2121,BD_Gestão!$B:$B,0)),"erro"))</f>
        <v/>
      </c>
      <c r="N2121" s="161" t="str">
        <f>IF($A2121=0,"",IFERROR(INDEX(BD_Gestão!J:J,MATCH('Banco de Dados'!$B2121,BD_Gestão!$B:$B,0)),"erro"))</f>
        <v/>
      </c>
      <c r="O2121" s="164" t="str">
        <f>IF($A2121=0,"",IFERROR(INDEX(BD_Gestão!K:K,MATCH('Banco de Dados'!$B2121,BD_Gestão!$B:$B,0)),"erro"))</f>
        <v/>
      </c>
      <c r="P2121" s="169" t="str">
        <f t="shared" si="134"/>
        <v/>
      </c>
      <c r="Q2121" s="170" t="str">
        <f t="shared" si="135"/>
        <v/>
      </c>
      <c r="R2121" s="163" t="e">
        <f t="shared" si="132"/>
        <v>#VALUE!</v>
      </c>
      <c r="S2121" s="163" t="e">
        <f t="shared" si="133"/>
        <v>#VALUE!</v>
      </c>
      <c r="T2121" s="163" t="e">
        <f>INDEX(Controle!O:O,MATCH('Banco de Dados'!A2121,Controle!M:M,0))*E2121/100</f>
        <v>#N/A</v>
      </c>
    </row>
    <row r="2122" spans="1:20" hidden="1" x14ac:dyDescent="0.2">
      <c r="A2122" s="158">
        <f>BD_TS!A2121</f>
        <v>0</v>
      </c>
      <c r="B2122" s="158" t="str">
        <f>SUBSTITUTE(SUBSTITUTE(BD_TS!D2121," ",""),"-","/")</f>
        <v/>
      </c>
      <c r="C2122" s="158">
        <f>BD_TS!E2121</f>
        <v>0</v>
      </c>
      <c r="D2122" s="159">
        <f>BD_TS!F2121</f>
        <v>0</v>
      </c>
      <c r="E2122" s="160">
        <f>BD_TS!B2121</f>
        <v>0</v>
      </c>
      <c r="F2122" s="161">
        <f>BD_TS!C2121</f>
        <v>0</v>
      </c>
      <c r="G2122" s="187">
        <f>BD_TS!H2121</f>
        <v>0</v>
      </c>
      <c r="H2122" s="158" t="str">
        <f>IF($A2122=0,"",IFERROR(INDEX(BD_Gestão!A:A,MATCH('Banco de Dados'!$B2122,BD_Gestão!$B:$B,0)),"erro"))</f>
        <v/>
      </c>
      <c r="I2122" s="162" t="str">
        <f>IF($A2122=0,"",IFERROR(INDEX(BD_Gestão!E:E,MATCH('Banco de Dados'!$B2122,BD_Gestão!$B:$B,0)),"erro"))</f>
        <v/>
      </c>
      <c r="J2122" s="186" t="str">
        <f>IF($A2122=0,"",IFERROR(INDEX(BD_Gestão!B:B,MATCH('Banco de Dados'!$B2122,BD_Gestão!$B:$B,0)),"erro"))</f>
        <v/>
      </c>
      <c r="K2122" s="158" t="str">
        <f>IF($A2122=0,"",IFERROR(INDEX(BD_Gestão!C:C,MATCH('Banco de Dados'!$B2122,BD_Gestão!$B:$B,0)),"erro"))</f>
        <v/>
      </c>
      <c r="L2122" s="158" t="str">
        <f>IF($A2122=0,"",IFERROR(INDEX(BD_Gestão!H:H,MATCH('Banco de Dados'!$B2122,BD_Gestão!$B:$B,0)),"erro"))</f>
        <v/>
      </c>
      <c r="M2122" s="161" t="str">
        <f>IF($A2122=0,"",IFERROR(INDEX(BD_Gestão!F:F,MATCH('Banco de Dados'!$B2122,BD_Gestão!$B:$B,0)),"erro"))</f>
        <v/>
      </c>
      <c r="N2122" s="161" t="str">
        <f>IF($A2122=0,"",IFERROR(INDEX(BD_Gestão!J:J,MATCH('Banco de Dados'!$B2122,BD_Gestão!$B:$B,0)),"erro"))</f>
        <v/>
      </c>
      <c r="O2122" s="164" t="str">
        <f>IF($A2122=0,"",IFERROR(INDEX(BD_Gestão!K:K,MATCH('Banco de Dados'!$B2122,BD_Gestão!$B:$B,0)),"erro"))</f>
        <v/>
      </c>
      <c r="P2122" s="169" t="str">
        <f t="shared" si="134"/>
        <v/>
      </c>
      <c r="Q2122" s="170" t="str">
        <f t="shared" si="135"/>
        <v/>
      </c>
      <c r="R2122" s="163" t="e">
        <f t="shared" si="132"/>
        <v>#VALUE!</v>
      </c>
      <c r="S2122" s="163" t="e">
        <f t="shared" si="133"/>
        <v>#VALUE!</v>
      </c>
      <c r="T2122" s="163" t="e">
        <f>INDEX(Controle!O:O,MATCH('Banco de Dados'!A2122,Controle!M:M,0))*E2122/100</f>
        <v>#N/A</v>
      </c>
    </row>
    <row r="2123" spans="1:20" hidden="1" x14ac:dyDescent="0.2">
      <c r="A2123" s="158">
        <f>BD_TS!A2122</f>
        <v>0</v>
      </c>
      <c r="B2123" s="158" t="str">
        <f>SUBSTITUTE(SUBSTITUTE(BD_TS!D2122," ",""),"-","/")</f>
        <v/>
      </c>
      <c r="C2123" s="158">
        <f>BD_TS!E2122</f>
        <v>0</v>
      </c>
      <c r="D2123" s="159">
        <f>BD_TS!F2122</f>
        <v>0</v>
      </c>
      <c r="E2123" s="160">
        <f>BD_TS!B2122</f>
        <v>0</v>
      </c>
      <c r="F2123" s="161">
        <f>BD_TS!C2122</f>
        <v>0</v>
      </c>
      <c r="G2123" s="187">
        <f>BD_TS!H2122</f>
        <v>0</v>
      </c>
      <c r="H2123" s="158" t="str">
        <f>IF($A2123=0,"",IFERROR(INDEX(BD_Gestão!A:A,MATCH('Banco de Dados'!$B2123,BD_Gestão!$B:$B,0)),"erro"))</f>
        <v/>
      </c>
      <c r="I2123" s="162" t="str">
        <f>IF($A2123=0,"",IFERROR(INDEX(BD_Gestão!E:E,MATCH('Banco de Dados'!$B2123,BD_Gestão!$B:$B,0)),"erro"))</f>
        <v/>
      </c>
      <c r="J2123" s="186" t="str">
        <f>IF($A2123=0,"",IFERROR(INDEX(BD_Gestão!B:B,MATCH('Banco de Dados'!$B2123,BD_Gestão!$B:$B,0)),"erro"))</f>
        <v/>
      </c>
      <c r="K2123" s="158" t="str">
        <f>IF($A2123=0,"",IFERROR(INDEX(BD_Gestão!C:C,MATCH('Banco de Dados'!$B2123,BD_Gestão!$B:$B,0)),"erro"))</f>
        <v/>
      </c>
      <c r="L2123" s="158" t="str">
        <f>IF($A2123=0,"",IFERROR(INDEX(BD_Gestão!H:H,MATCH('Banco de Dados'!$B2123,BD_Gestão!$B:$B,0)),"erro"))</f>
        <v/>
      </c>
      <c r="M2123" s="161" t="str">
        <f>IF($A2123=0,"",IFERROR(INDEX(BD_Gestão!F:F,MATCH('Banco de Dados'!$B2123,BD_Gestão!$B:$B,0)),"erro"))</f>
        <v/>
      </c>
      <c r="N2123" s="161" t="str">
        <f>IF($A2123=0,"",IFERROR(INDEX(BD_Gestão!J:J,MATCH('Banco de Dados'!$B2123,BD_Gestão!$B:$B,0)),"erro"))</f>
        <v/>
      </c>
      <c r="O2123" s="164" t="str">
        <f>IF($A2123=0,"",IFERROR(INDEX(BD_Gestão!K:K,MATCH('Banco de Dados'!$B2123,BD_Gestão!$B:$B,0)),"erro"))</f>
        <v/>
      </c>
      <c r="P2123" s="169" t="str">
        <f t="shared" si="134"/>
        <v/>
      </c>
      <c r="Q2123" s="170" t="str">
        <f t="shared" si="135"/>
        <v/>
      </c>
      <c r="R2123" s="163" t="e">
        <f t="shared" si="132"/>
        <v>#VALUE!</v>
      </c>
      <c r="S2123" s="163" t="e">
        <f t="shared" si="133"/>
        <v>#VALUE!</v>
      </c>
      <c r="T2123" s="163" t="e">
        <f>INDEX(Controle!O:O,MATCH('Banco de Dados'!A2123,Controle!M:M,0))*E2123/100</f>
        <v>#N/A</v>
      </c>
    </row>
    <row r="2124" spans="1:20" hidden="1" x14ac:dyDescent="0.2">
      <c r="A2124" s="158">
        <f>BD_TS!A2123</f>
        <v>0</v>
      </c>
      <c r="B2124" s="158" t="str">
        <f>SUBSTITUTE(SUBSTITUTE(BD_TS!D2123," ",""),"-","/")</f>
        <v/>
      </c>
      <c r="C2124" s="158">
        <f>BD_TS!E2123</f>
        <v>0</v>
      </c>
      <c r="D2124" s="159">
        <f>BD_TS!F2123</f>
        <v>0</v>
      </c>
      <c r="E2124" s="160">
        <f>BD_TS!B2123</f>
        <v>0</v>
      </c>
      <c r="F2124" s="161">
        <f>BD_TS!C2123</f>
        <v>0</v>
      </c>
      <c r="G2124" s="187">
        <f>BD_TS!H2123</f>
        <v>0</v>
      </c>
      <c r="H2124" s="158" t="str">
        <f>IF($A2124=0,"",IFERROR(INDEX(BD_Gestão!A:A,MATCH('Banco de Dados'!$B2124,BD_Gestão!$B:$B,0)),"erro"))</f>
        <v/>
      </c>
      <c r="I2124" s="162" t="str">
        <f>IF($A2124=0,"",IFERROR(INDEX(BD_Gestão!E:E,MATCH('Banco de Dados'!$B2124,BD_Gestão!$B:$B,0)),"erro"))</f>
        <v/>
      </c>
      <c r="J2124" s="186" t="str">
        <f>IF($A2124=0,"",IFERROR(INDEX(BD_Gestão!B:B,MATCH('Banco de Dados'!$B2124,BD_Gestão!$B:$B,0)),"erro"))</f>
        <v/>
      </c>
      <c r="K2124" s="158" t="str">
        <f>IF($A2124=0,"",IFERROR(INDEX(BD_Gestão!C:C,MATCH('Banco de Dados'!$B2124,BD_Gestão!$B:$B,0)),"erro"))</f>
        <v/>
      </c>
      <c r="L2124" s="158" t="str">
        <f>IF($A2124=0,"",IFERROR(INDEX(BD_Gestão!H:H,MATCH('Banco de Dados'!$B2124,BD_Gestão!$B:$B,0)),"erro"))</f>
        <v/>
      </c>
      <c r="M2124" s="161" t="str">
        <f>IF($A2124=0,"",IFERROR(INDEX(BD_Gestão!F:F,MATCH('Banco de Dados'!$B2124,BD_Gestão!$B:$B,0)),"erro"))</f>
        <v/>
      </c>
      <c r="N2124" s="161" t="str">
        <f>IF($A2124=0,"",IFERROR(INDEX(BD_Gestão!J:J,MATCH('Banco de Dados'!$B2124,BD_Gestão!$B:$B,0)),"erro"))</f>
        <v/>
      </c>
      <c r="O2124" s="164" t="str">
        <f>IF($A2124=0,"",IFERROR(INDEX(BD_Gestão!K:K,MATCH('Banco de Dados'!$B2124,BD_Gestão!$B:$B,0)),"erro"))</f>
        <v/>
      </c>
      <c r="P2124" s="169" t="str">
        <f t="shared" si="134"/>
        <v/>
      </c>
      <c r="Q2124" s="170" t="str">
        <f t="shared" si="135"/>
        <v/>
      </c>
      <c r="R2124" s="163" t="e">
        <f t="shared" si="132"/>
        <v>#VALUE!</v>
      </c>
      <c r="S2124" s="163" t="e">
        <f t="shared" si="133"/>
        <v>#VALUE!</v>
      </c>
      <c r="T2124" s="163" t="e">
        <f>INDEX(Controle!O:O,MATCH('Banco de Dados'!A2124,Controle!M:M,0))*E2124/100</f>
        <v>#N/A</v>
      </c>
    </row>
    <row r="2125" spans="1:20" hidden="1" x14ac:dyDescent="0.2">
      <c r="A2125" s="158">
        <f>BD_TS!A2124</f>
        <v>0</v>
      </c>
      <c r="B2125" s="158" t="str">
        <f>SUBSTITUTE(SUBSTITUTE(BD_TS!D2124," ",""),"-","/")</f>
        <v/>
      </c>
      <c r="C2125" s="158">
        <f>BD_TS!E2124</f>
        <v>0</v>
      </c>
      <c r="D2125" s="159">
        <f>BD_TS!F2124</f>
        <v>0</v>
      </c>
      <c r="E2125" s="160">
        <f>BD_TS!B2124</f>
        <v>0</v>
      </c>
      <c r="F2125" s="161">
        <f>BD_TS!C2124</f>
        <v>0</v>
      </c>
      <c r="G2125" s="187">
        <f>BD_TS!H2124</f>
        <v>0</v>
      </c>
      <c r="H2125" s="158" t="str">
        <f>IF($A2125=0,"",IFERROR(INDEX(BD_Gestão!A:A,MATCH('Banco de Dados'!$B2125,BD_Gestão!$B:$B,0)),"erro"))</f>
        <v/>
      </c>
      <c r="I2125" s="162" t="str">
        <f>IF($A2125=0,"",IFERROR(INDEX(BD_Gestão!E:E,MATCH('Banco de Dados'!$B2125,BD_Gestão!$B:$B,0)),"erro"))</f>
        <v/>
      </c>
      <c r="J2125" s="186" t="str">
        <f>IF($A2125=0,"",IFERROR(INDEX(BD_Gestão!B:B,MATCH('Banco de Dados'!$B2125,BD_Gestão!$B:$B,0)),"erro"))</f>
        <v/>
      </c>
      <c r="K2125" s="158" t="str">
        <f>IF($A2125=0,"",IFERROR(INDEX(BD_Gestão!C:C,MATCH('Banco de Dados'!$B2125,BD_Gestão!$B:$B,0)),"erro"))</f>
        <v/>
      </c>
      <c r="L2125" s="158" t="str">
        <f>IF($A2125=0,"",IFERROR(INDEX(BD_Gestão!H:H,MATCH('Banco de Dados'!$B2125,BD_Gestão!$B:$B,0)),"erro"))</f>
        <v/>
      </c>
      <c r="M2125" s="161" t="str">
        <f>IF($A2125=0,"",IFERROR(INDEX(BD_Gestão!F:F,MATCH('Banco de Dados'!$B2125,BD_Gestão!$B:$B,0)),"erro"))</f>
        <v/>
      </c>
      <c r="N2125" s="161" t="str">
        <f>IF($A2125=0,"",IFERROR(INDEX(BD_Gestão!J:J,MATCH('Banco de Dados'!$B2125,BD_Gestão!$B:$B,0)),"erro"))</f>
        <v/>
      </c>
      <c r="O2125" s="164" t="str">
        <f>IF($A2125=0,"",IFERROR(INDEX(BD_Gestão!K:K,MATCH('Banco de Dados'!$B2125,BD_Gestão!$B:$B,0)),"erro"))</f>
        <v/>
      </c>
      <c r="P2125" s="169" t="str">
        <f t="shared" si="134"/>
        <v/>
      </c>
      <c r="Q2125" s="170" t="str">
        <f t="shared" si="135"/>
        <v/>
      </c>
      <c r="R2125" s="163" t="e">
        <f t="shared" si="132"/>
        <v>#VALUE!</v>
      </c>
      <c r="S2125" s="163" t="e">
        <f t="shared" si="133"/>
        <v>#VALUE!</v>
      </c>
      <c r="T2125" s="163" t="e">
        <f>INDEX(Controle!O:O,MATCH('Banco de Dados'!A2125,Controle!M:M,0))*E2125/100</f>
        <v>#N/A</v>
      </c>
    </row>
    <row r="2126" spans="1:20" hidden="1" x14ac:dyDescent="0.2">
      <c r="A2126" s="158">
        <f>BD_TS!A2125</f>
        <v>0</v>
      </c>
      <c r="B2126" s="158" t="str">
        <f>SUBSTITUTE(SUBSTITUTE(BD_TS!D2125," ",""),"-","/")</f>
        <v/>
      </c>
      <c r="C2126" s="158">
        <f>BD_TS!E2125</f>
        <v>0</v>
      </c>
      <c r="D2126" s="159">
        <f>BD_TS!F2125</f>
        <v>0</v>
      </c>
      <c r="E2126" s="160">
        <f>BD_TS!B2125</f>
        <v>0</v>
      </c>
      <c r="F2126" s="161">
        <f>BD_TS!C2125</f>
        <v>0</v>
      </c>
      <c r="G2126" s="187">
        <f>BD_TS!H2125</f>
        <v>0</v>
      </c>
      <c r="H2126" s="158" t="str">
        <f>IF($A2126=0,"",IFERROR(INDEX(BD_Gestão!A:A,MATCH('Banco de Dados'!$B2126,BD_Gestão!$B:$B,0)),"erro"))</f>
        <v/>
      </c>
      <c r="I2126" s="162" t="str">
        <f>IF($A2126=0,"",IFERROR(INDEX(BD_Gestão!E:E,MATCH('Banco de Dados'!$B2126,BD_Gestão!$B:$B,0)),"erro"))</f>
        <v/>
      </c>
      <c r="J2126" s="186" t="str">
        <f>IF($A2126=0,"",IFERROR(INDEX(BD_Gestão!B:B,MATCH('Banco de Dados'!$B2126,BD_Gestão!$B:$B,0)),"erro"))</f>
        <v/>
      </c>
      <c r="K2126" s="158" t="str">
        <f>IF($A2126=0,"",IFERROR(INDEX(BD_Gestão!C:C,MATCH('Banco de Dados'!$B2126,BD_Gestão!$B:$B,0)),"erro"))</f>
        <v/>
      </c>
      <c r="L2126" s="158" t="str">
        <f>IF($A2126=0,"",IFERROR(INDEX(BD_Gestão!H:H,MATCH('Banco de Dados'!$B2126,BD_Gestão!$B:$B,0)),"erro"))</f>
        <v/>
      </c>
      <c r="M2126" s="161" t="str">
        <f>IF($A2126=0,"",IFERROR(INDEX(BD_Gestão!F:F,MATCH('Banco de Dados'!$B2126,BD_Gestão!$B:$B,0)),"erro"))</f>
        <v/>
      </c>
      <c r="N2126" s="161" t="str">
        <f>IF($A2126=0,"",IFERROR(INDEX(BD_Gestão!J:J,MATCH('Banco de Dados'!$B2126,BD_Gestão!$B:$B,0)),"erro"))</f>
        <v/>
      </c>
      <c r="O2126" s="164" t="str">
        <f>IF($A2126=0,"",IFERROR(INDEX(BD_Gestão!K:K,MATCH('Banco de Dados'!$B2126,BD_Gestão!$B:$B,0)),"erro"))</f>
        <v/>
      </c>
      <c r="P2126" s="169" t="str">
        <f t="shared" si="134"/>
        <v/>
      </c>
      <c r="Q2126" s="170" t="str">
        <f t="shared" si="135"/>
        <v/>
      </c>
      <c r="R2126" s="163" t="e">
        <f t="shared" si="132"/>
        <v>#VALUE!</v>
      </c>
      <c r="S2126" s="163" t="e">
        <f t="shared" si="133"/>
        <v>#VALUE!</v>
      </c>
      <c r="T2126" s="163" t="e">
        <f>INDEX(Controle!O:O,MATCH('Banco de Dados'!A2126,Controle!M:M,0))*E2126/100</f>
        <v>#N/A</v>
      </c>
    </row>
    <row r="2127" spans="1:20" hidden="1" x14ac:dyDescent="0.2">
      <c r="A2127" s="158">
        <f>BD_TS!A2126</f>
        <v>0</v>
      </c>
      <c r="B2127" s="158" t="str">
        <f>SUBSTITUTE(SUBSTITUTE(BD_TS!D2126," ",""),"-","/")</f>
        <v/>
      </c>
      <c r="C2127" s="158">
        <f>BD_TS!E2126</f>
        <v>0</v>
      </c>
      <c r="D2127" s="159">
        <f>BD_TS!F2126</f>
        <v>0</v>
      </c>
      <c r="E2127" s="160">
        <f>BD_TS!B2126</f>
        <v>0</v>
      </c>
      <c r="F2127" s="161">
        <f>BD_TS!C2126</f>
        <v>0</v>
      </c>
      <c r="G2127" s="187">
        <f>BD_TS!H2126</f>
        <v>0</v>
      </c>
      <c r="H2127" s="158" t="str">
        <f>IF($A2127=0,"",IFERROR(INDEX(BD_Gestão!A:A,MATCH('Banco de Dados'!$B2127,BD_Gestão!$B:$B,0)),"erro"))</f>
        <v/>
      </c>
      <c r="I2127" s="162" t="str">
        <f>IF($A2127=0,"",IFERROR(INDEX(BD_Gestão!E:E,MATCH('Banco de Dados'!$B2127,BD_Gestão!$B:$B,0)),"erro"))</f>
        <v/>
      </c>
      <c r="J2127" s="186" t="str">
        <f>IF($A2127=0,"",IFERROR(INDEX(BD_Gestão!B:B,MATCH('Banco de Dados'!$B2127,BD_Gestão!$B:$B,0)),"erro"))</f>
        <v/>
      </c>
      <c r="K2127" s="158" t="str">
        <f>IF($A2127=0,"",IFERROR(INDEX(BD_Gestão!C:C,MATCH('Banco de Dados'!$B2127,BD_Gestão!$B:$B,0)),"erro"))</f>
        <v/>
      </c>
      <c r="L2127" s="158" t="str">
        <f>IF($A2127=0,"",IFERROR(INDEX(BD_Gestão!H:H,MATCH('Banco de Dados'!$B2127,BD_Gestão!$B:$B,0)),"erro"))</f>
        <v/>
      </c>
      <c r="M2127" s="161" t="str">
        <f>IF($A2127=0,"",IFERROR(INDEX(BD_Gestão!F:F,MATCH('Banco de Dados'!$B2127,BD_Gestão!$B:$B,0)),"erro"))</f>
        <v/>
      </c>
      <c r="N2127" s="161" t="str">
        <f>IF($A2127=0,"",IFERROR(INDEX(BD_Gestão!J:J,MATCH('Banco de Dados'!$B2127,BD_Gestão!$B:$B,0)),"erro"))</f>
        <v/>
      </c>
      <c r="O2127" s="164" t="str">
        <f>IF($A2127=0,"",IFERROR(INDEX(BD_Gestão!K:K,MATCH('Banco de Dados'!$B2127,BD_Gestão!$B:$B,0)),"erro"))</f>
        <v/>
      </c>
      <c r="P2127" s="169" t="str">
        <f t="shared" si="134"/>
        <v/>
      </c>
      <c r="Q2127" s="170" t="str">
        <f t="shared" si="135"/>
        <v/>
      </c>
      <c r="R2127" s="163" t="e">
        <f t="shared" si="132"/>
        <v>#VALUE!</v>
      </c>
      <c r="S2127" s="163" t="e">
        <f t="shared" si="133"/>
        <v>#VALUE!</v>
      </c>
      <c r="T2127" s="163" t="e">
        <f>INDEX(Controle!O:O,MATCH('Banco de Dados'!A2127,Controle!M:M,0))*E2127/100</f>
        <v>#N/A</v>
      </c>
    </row>
    <row r="2128" spans="1:20" hidden="1" x14ac:dyDescent="0.2">
      <c r="A2128" s="158">
        <f>BD_TS!A2127</f>
        <v>0</v>
      </c>
      <c r="B2128" s="158" t="str">
        <f>SUBSTITUTE(SUBSTITUTE(BD_TS!D2127," ",""),"-","/")</f>
        <v/>
      </c>
      <c r="C2128" s="158">
        <f>BD_TS!E2127</f>
        <v>0</v>
      </c>
      <c r="D2128" s="159">
        <f>BD_TS!F2127</f>
        <v>0</v>
      </c>
      <c r="E2128" s="160">
        <f>BD_TS!B2127</f>
        <v>0</v>
      </c>
      <c r="F2128" s="161">
        <f>BD_TS!C2127</f>
        <v>0</v>
      </c>
      <c r="G2128" s="187">
        <f>BD_TS!H2127</f>
        <v>0</v>
      </c>
      <c r="H2128" s="158" t="str">
        <f>IF($A2128=0,"",IFERROR(INDEX(BD_Gestão!A:A,MATCH('Banco de Dados'!$B2128,BD_Gestão!$B:$B,0)),"erro"))</f>
        <v/>
      </c>
      <c r="I2128" s="162" t="str">
        <f>IF($A2128=0,"",IFERROR(INDEX(BD_Gestão!E:E,MATCH('Banco de Dados'!$B2128,BD_Gestão!$B:$B,0)),"erro"))</f>
        <v/>
      </c>
      <c r="J2128" s="186" t="str">
        <f>IF($A2128=0,"",IFERROR(INDEX(BD_Gestão!B:B,MATCH('Banco de Dados'!$B2128,BD_Gestão!$B:$B,0)),"erro"))</f>
        <v/>
      </c>
      <c r="K2128" s="158" t="str">
        <f>IF($A2128=0,"",IFERROR(INDEX(BD_Gestão!C:C,MATCH('Banco de Dados'!$B2128,BD_Gestão!$B:$B,0)),"erro"))</f>
        <v/>
      </c>
      <c r="L2128" s="158" t="str">
        <f>IF($A2128=0,"",IFERROR(INDEX(BD_Gestão!H:H,MATCH('Banco de Dados'!$B2128,BD_Gestão!$B:$B,0)),"erro"))</f>
        <v/>
      </c>
      <c r="M2128" s="161" t="str">
        <f>IF($A2128=0,"",IFERROR(INDEX(BD_Gestão!F:F,MATCH('Banco de Dados'!$B2128,BD_Gestão!$B:$B,0)),"erro"))</f>
        <v/>
      </c>
      <c r="N2128" s="161" t="str">
        <f>IF($A2128=0,"",IFERROR(INDEX(BD_Gestão!J:J,MATCH('Banco de Dados'!$B2128,BD_Gestão!$B:$B,0)),"erro"))</f>
        <v/>
      </c>
      <c r="O2128" s="164" t="str">
        <f>IF($A2128=0,"",IFERROR(INDEX(BD_Gestão!K:K,MATCH('Banco de Dados'!$B2128,BD_Gestão!$B:$B,0)),"erro"))</f>
        <v/>
      </c>
      <c r="P2128" s="169" t="str">
        <f t="shared" si="134"/>
        <v/>
      </c>
      <c r="Q2128" s="170" t="str">
        <f t="shared" si="135"/>
        <v/>
      </c>
      <c r="R2128" s="163" t="e">
        <f t="shared" si="132"/>
        <v>#VALUE!</v>
      </c>
      <c r="S2128" s="163" t="e">
        <f t="shared" si="133"/>
        <v>#VALUE!</v>
      </c>
      <c r="T2128" s="163" t="e">
        <f>INDEX(Controle!O:O,MATCH('Banco de Dados'!A2128,Controle!M:M,0))*E2128/100</f>
        <v>#N/A</v>
      </c>
    </row>
    <row r="2129" spans="1:20" hidden="1" x14ac:dyDescent="0.2">
      <c r="A2129" s="158">
        <f>BD_TS!A2128</f>
        <v>0</v>
      </c>
      <c r="B2129" s="158" t="str">
        <f>SUBSTITUTE(SUBSTITUTE(BD_TS!D2128," ",""),"-","/")</f>
        <v/>
      </c>
      <c r="C2129" s="158">
        <f>BD_TS!E2128</f>
        <v>0</v>
      </c>
      <c r="D2129" s="159">
        <f>BD_TS!F2128</f>
        <v>0</v>
      </c>
      <c r="E2129" s="160">
        <f>BD_TS!B2128</f>
        <v>0</v>
      </c>
      <c r="F2129" s="161">
        <f>BD_TS!C2128</f>
        <v>0</v>
      </c>
      <c r="G2129" s="187">
        <f>BD_TS!H2128</f>
        <v>0</v>
      </c>
      <c r="H2129" s="158" t="str">
        <f>IF($A2129=0,"",IFERROR(INDEX(BD_Gestão!A:A,MATCH('Banco de Dados'!$B2129,BD_Gestão!$B:$B,0)),"erro"))</f>
        <v/>
      </c>
      <c r="I2129" s="162" t="str">
        <f>IF($A2129=0,"",IFERROR(INDEX(BD_Gestão!E:E,MATCH('Banco de Dados'!$B2129,BD_Gestão!$B:$B,0)),"erro"))</f>
        <v/>
      </c>
      <c r="J2129" s="186" t="str">
        <f>IF($A2129=0,"",IFERROR(INDEX(BD_Gestão!B:B,MATCH('Banco de Dados'!$B2129,BD_Gestão!$B:$B,0)),"erro"))</f>
        <v/>
      </c>
      <c r="K2129" s="158" t="str">
        <f>IF($A2129=0,"",IFERROR(INDEX(BD_Gestão!C:C,MATCH('Banco de Dados'!$B2129,BD_Gestão!$B:$B,0)),"erro"))</f>
        <v/>
      </c>
      <c r="L2129" s="158" t="str">
        <f>IF($A2129=0,"",IFERROR(INDEX(BD_Gestão!H:H,MATCH('Banco de Dados'!$B2129,BD_Gestão!$B:$B,0)),"erro"))</f>
        <v/>
      </c>
      <c r="M2129" s="161" t="str">
        <f>IF($A2129=0,"",IFERROR(INDEX(BD_Gestão!F:F,MATCH('Banco de Dados'!$B2129,BD_Gestão!$B:$B,0)),"erro"))</f>
        <v/>
      </c>
      <c r="N2129" s="161" t="str">
        <f>IF($A2129=0,"",IFERROR(INDEX(BD_Gestão!J:J,MATCH('Banco de Dados'!$B2129,BD_Gestão!$B:$B,0)),"erro"))</f>
        <v/>
      </c>
      <c r="O2129" s="164" t="str">
        <f>IF($A2129=0,"",IFERROR(INDEX(BD_Gestão!K:K,MATCH('Banco de Dados'!$B2129,BD_Gestão!$B:$B,0)),"erro"))</f>
        <v/>
      </c>
      <c r="P2129" s="169" t="str">
        <f t="shared" si="134"/>
        <v/>
      </c>
      <c r="Q2129" s="170" t="str">
        <f t="shared" si="135"/>
        <v/>
      </c>
      <c r="R2129" s="163" t="e">
        <f t="shared" si="132"/>
        <v>#VALUE!</v>
      </c>
      <c r="S2129" s="163" t="e">
        <f t="shared" si="133"/>
        <v>#VALUE!</v>
      </c>
      <c r="T2129" s="163" t="e">
        <f>INDEX(Controle!O:O,MATCH('Banco de Dados'!A2129,Controle!M:M,0))*E2129/100</f>
        <v>#N/A</v>
      </c>
    </row>
    <row r="2130" spans="1:20" hidden="1" x14ac:dyDescent="0.2">
      <c r="A2130" s="158">
        <f>BD_TS!A2129</f>
        <v>0</v>
      </c>
      <c r="B2130" s="158" t="str">
        <f>SUBSTITUTE(SUBSTITUTE(BD_TS!D2129," ",""),"-","/")</f>
        <v/>
      </c>
      <c r="C2130" s="158">
        <f>BD_TS!E2129</f>
        <v>0</v>
      </c>
      <c r="D2130" s="159">
        <f>BD_TS!F2129</f>
        <v>0</v>
      </c>
      <c r="E2130" s="160">
        <f>BD_TS!B2129</f>
        <v>0</v>
      </c>
      <c r="F2130" s="161">
        <f>BD_TS!C2129</f>
        <v>0</v>
      </c>
      <c r="G2130" s="187">
        <f>BD_TS!H2129</f>
        <v>0</v>
      </c>
      <c r="H2130" s="158" t="str">
        <f>IF($A2130=0,"",IFERROR(INDEX(BD_Gestão!A:A,MATCH('Banco de Dados'!$B2130,BD_Gestão!$B:$B,0)),"erro"))</f>
        <v/>
      </c>
      <c r="I2130" s="162" t="str">
        <f>IF($A2130=0,"",IFERROR(INDEX(BD_Gestão!E:E,MATCH('Banco de Dados'!$B2130,BD_Gestão!$B:$B,0)),"erro"))</f>
        <v/>
      </c>
      <c r="J2130" s="186" t="str">
        <f>IF($A2130=0,"",IFERROR(INDEX(BD_Gestão!B:B,MATCH('Banco de Dados'!$B2130,BD_Gestão!$B:$B,0)),"erro"))</f>
        <v/>
      </c>
      <c r="K2130" s="158" t="str">
        <f>IF($A2130=0,"",IFERROR(INDEX(BD_Gestão!C:C,MATCH('Banco de Dados'!$B2130,BD_Gestão!$B:$B,0)),"erro"))</f>
        <v/>
      </c>
      <c r="L2130" s="158" t="str">
        <f>IF($A2130=0,"",IFERROR(INDEX(BD_Gestão!H:H,MATCH('Banco de Dados'!$B2130,BD_Gestão!$B:$B,0)),"erro"))</f>
        <v/>
      </c>
      <c r="M2130" s="161" t="str">
        <f>IF($A2130=0,"",IFERROR(INDEX(BD_Gestão!F:F,MATCH('Banco de Dados'!$B2130,BD_Gestão!$B:$B,0)),"erro"))</f>
        <v/>
      </c>
      <c r="N2130" s="161" t="str">
        <f>IF($A2130=0,"",IFERROR(INDEX(BD_Gestão!J:J,MATCH('Banco de Dados'!$B2130,BD_Gestão!$B:$B,0)),"erro"))</f>
        <v/>
      </c>
      <c r="O2130" s="164" t="str">
        <f>IF($A2130=0,"",IFERROR(INDEX(BD_Gestão!K:K,MATCH('Banco de Dados'!$B2130,BD_Gestão!$B:$B,0)),"erro"))</f>
        <v/>
      </c>
      <c r="P2130" s="169" t="str">
        <f t="shared" si="134"/>
        <v/>
      </c>
      <c r="Q2130" s="170" t="str">
        <f t="shared" si="135"/>
        <v/>
      </c>
      <c r="R2130" s="163" t="e">
        <f t="shared" si="132"/>
        <v>#VALUE!</v>
      </c>
      <c r="S2130" s="163" t="e">
        <f t="shared" si="133"/>
        <v>#VALUE!</v>
      </c>
      <c r="T2130" s="163" t="e">
        <f>INDEX(Controle!O:O,MATCH('Banco de Dados'!A2130,Controle!M:M,0))*E2130/100</f>
        <v>#N/A</v>
      </c>
    </row>
    <row r="2131" spans="1:20" hidden="1" x14ac:dyDescent="0.2">
      <c r="A2131" s="158">
        <f>BD_TS!A2130</f>
        <v>0</v>
      </c>
      <c r="B2131" s="158" t="str">
        <f>SUBSTITUTE(SUBSTITUTE(BD_TS!D2130," ",""),"-","/")</f>
        <v/>
      </c>
      <c r="C2131" s="158">
        <f>BD_TS!E2130</f>
        <v>0</v>
      </c>
      <c r="D2131" s="159">
        <f>BD_TS!F2130</f>
        <v>0</v>
      </c>
      <c r="E2131" s="160">
        <f>BD_TS!B2130</f>
        <v>0</v>
      </c>
      <c r="F2131" s="161">
        <f>BD_TS!C2130</f>
        <v>0</v>
      </c>
      <c r="G2131" s="187">
        <f>BD_TS!H2130</f>
        <v>0</v>
      </c>
      <c r="H2131" s="158" t="str">
        <f>IF($A2131=0,"",IFERROR(INDEX(BD_Gestão!A:A,MATCH('Banco de Dados'!$B2131,BD_Gestão!$B:$B,0)),"erro"))</f>
        <v/>
      </c>
      <c r="I2131" s="162" t="str">
        <f>IF($A2131=0,"",IFERROR(INDEX(BD_Gestão!E:E,MATCH('Banco de Dados'!$B2131,BD_Gestão!$B:$B,0)),"erro"))</f>
        <v/>
      </c>
      <c r="J2131" s="186" t="str">
        <f>IF($A2131=0,"",IFERROR(INDEX(BD_Gestão!B:B,MATCH('Banco de Dados'!$B2131,BD_Gestão!$B:$B,0)),"erro"))</f>
        <v/>
      </c>
      <c r="K2131" s="158" t="str">
        <f>IF($A2131=0,"",IFERROR(INDEX(BD_Gestão!C:C,MATCH('Banco de Dados'!$B2131,BD_Gestão!$B:$B,0)),"erro"))</f>
        <v/>
      </c>
      <c r="L2131" s="158" t="str">
        <f>IF($A2131=0,"",IFERROR(INDEX(BD_Gestão!H:H,MATCH('Banco de Dados'!$B2131,BD_Gestão!$B:$B,0)),"erro"))</f>
        <v/>
      </c>
      <c r="M2131" s="161" t="str">
        <f>IF($A2131=0,"",IFERROR(INDEX(BD_Gestão!F:F,MATCH('Banco de Dados'!$B2131,BD_Gestão!$B:$B,0)),"erro"))</f>
        <v/>
      </c>
      <c r="N2131" s="161" t="str">
        <f>IF($A2131=0,"",IFERROR(INDEX(BD_Gestão!J:J,MATCH('Banco de Dados'!$B2131,BD_Gestão!$B:$B,0)),"erro"))</f>
        <v/>
      </c>
      <c r="O2131" s="164" t="str">
        <f>IF($A2131=0,"",IFERROR(INDEX(BD_Gestão!K:K,MATCH('Banco de Dados'!$B2131,BD_Gestão!$B:$B,0)),"erro"))</f>
        <v/>
      </c>
      <c r="P2131" s="169" t="str">
        <f t="shared" si="134"/>
        <v/>
      </c>
      <c r="Q2131" s="170" t="str">
        <f t="shared" si="135"/>
        <v/>
      </c>
      <c r="R2131" s="163" t="e">
        <f t="shared" si="132"/>
        <v>#VALUE!</v>
      </c>
      <c r="S2131" s="163" t="e">
        <f t="shared" si="133"/>
        <v>#VALUE!</v>
      </c>
      <c r="T2131" s="163" t="e">
        <f>INDEX(Controle!O:O,MATCH('Banco de Dados'!A2131,Controle!M:M,0))*E2131/100</f>
        <v>#N/A</v>
      </c>
    </row>
    <row r="2132" spans="1:20" hidden="1" x14ac:dyDescent="0.2">
      <c r="A2132" s="158">
        <f>BD_TS!A2131</f>
        <v>0</v>
      </c>
      <c r="B2132" s="158" t="str">
        <f>SUBSTITUTE(SUBSTITUTE(BD_TS!D2131," ",""),"-","/")</f>
        <v/>
      </c>
      <c r="C2132" s="158">
        <f>BD_TS!E2131</f>
        <v>0</v>
      </c>
      <c r="D2132" s="159">
        <f>BD_TS!F2131</f>
        <v>0</v>
      </c>
      <c r="E2132" s="160">
        <f>BD_TS!B2131</f>
        <v>0</v>
      </c>
      <c r="F2132" s="161">
        <f>BD_TS!C2131</f>
        <v>0</v>
      </c>
      <c r="G2132" s="187">
        <f>BD_TS!H2131</f>
        <v>0</v>
      </c>
      <c r="H2132" s="158" t="str">
        <f>IF($A2132=0,"",IFERROR(INDEX(BD_Gestão!A:A,MATCH('Banco de Dados'!$B2132,BD_Gestão!$B:$B,0)),"erro"))</f>
        <v/>
      </c>
      <c r="I2132" s="162" t="str">
        <f>IF($A2132=0,"",IFERROR(INDEX(BD_Gestão!E:E,MATCH('Banco de Dados'!$B2132,BD_Gestão!$B:$B,0)),"erro"))</f>
        <v/>
      </c>
      <c r="J2132" s="186" t="str">
        <f>IF($A2132=0,"",IFERROR(INDEX(BD_Gestão!B:B,MATCH('Banco de Dados'!$B2132,BD_Gestão!$B:$B,0)),"erro"))</f>
        <v/>
      </c>
      <c r="K2132" s="158" t="str">
        <f>IF($A2132=0,"",IFERROR(INDEX(BD_Gestão!C:C,MATCH('Banco de Dados'!$B2132,BD_Gestão!$B:$B,0)),"erro"))</f>
        <v/>
      </c>
      <c r="L2132" s="158" t="str">
        <f>IF($A2132=0,"",IFERROR(INDEX(BD_Gestão!H:H,MATCH('Banco de Dados'!$B2132,BD_Gestão!$B:$B,0)),"erro"))</f>
        <v/>
      </c>
      <c r="M2132" s="161" t="str">
        <f>IF($A2132=0,"",IFERROR(INDEX(BD_Gestão!F:F,MATCH('Banco de Dados'!$B2132,BD_Gestão!$B:$B,0)),"erro"))</f>
        <v/>
      </c>
      <c r="N2132" s="161" t="str">
        <f>IF($A2132=0,"",IFERROR(INDEX(BD_Gestão!J:J,MATCH('Banco de Dados'!$B2132,BD_Gestão!$B:$B,0)),"erro"))</f>
        <v/>
      </c>
      <c r="O2132" s="164" t="str">
        <f>IF($A2132=0,"",IFERROR(INDEX(BD_Gestão!K:K,MATCH('Banco de Dados'!$B2132,BD_Gestão!$B:$B,0)),"erro"))</f>
        <v/>
      </c>
      <c r="P2132" s="169" t="str">
        <f t="shared" si="134"/>
        <v/>
      </c>
      <c r="Q2132" s="170" t="str">
        <f t="shared" si="135"/>
        <v/>
      </c>
      <c r="R2132" s="163" t="e">
        <f t="shared" si="132"/>
        <v>#VALUE!</v>
      </c>
      <c r="S2132" s="163" t="e">
        <f t="shared" si="133"/>
        <v>#VALUE!</v>
      </c>
      <c r="T2132" s="163" t="e">
        <f>INDEX(Controle!O:O,MATCH('Banco de Dados'!A2132,Controle!M:M,0))*E2132/100</f>
        <v>#N/A</v>
      </c>
    </row>
    <row r="2133" spans="1:20" hidden="1" x14ac:dyDescent="0.2">
      <c r="A2133" s="158">
        <f>BD_TS!A2132</f>
        <v>0</v>
      </c>
      <c r="B2133" s="158" t="str">
        <f>SUBSTITUTE(SUBSTITUTE(BD_TS!D2132," ",""),"-","/")</f>
        <v/>
      </c>
      <c r="C2133" s="158">
        <f>BD_TS!E2132</f>
        <v>0</v>
      </c>
      <c r="D2133" s="159">
        <f>BD_TS!F2132</f>
        <v>0</v>
      </c>
      <c r="E2133" s="160">
        <f>BD_TS!B2132</f>
        <v>0</v>
      </c>
      <c r="F2133" s="161">
        <f>BD_TS!C2132</f>
        <v>0</v>
      </c>
      <c r="G2133" s="187">
        <f>BD_TS!H2132</f>
        <v>0</v>
      </c>
      <c r="H2133" s="158" t="str">
        <f>IF($A2133=0,"",IFERROR(INDEX(BD_Gestão!A:A,MATCH('Banco de Dados'!$B2133,BD_Gestão!$B:$B,0)),"erro"))</f>
        <v/>
      </c>
      <c r="I2133" s="162" t="str">
        <f>IF($A2133=0,"",IFERROR(INDEX(BD_Gestão!E:E,MATCH('Banco de Dados'!$B2133,BD_Gestão!$B:$B,0)),"erro"))</f>
        <v/>
      </c>
      <c r="J2133" s="186" t="str">
        <f>IF($A2133=0,"",IFERROR(INDEX(BD_Gestão!B:B,MATCH('Banco de Dados'!$B2133,BD_Gestão!$B:$B,0)),"erro"))</f>
        <v/>
      </c>
      <c r="K2133" s="158" t="str">
        <f>IF($A2133=0,"",IFERROR(INDEX(BD_Gestão!C:C,MATCH('Banco de Dados'!$B2133,BD_Gestão!$B:$B,0)),"erro"))</f>
        <v/>
      </c>
      <c r="L2133" s="158" t="str">
        <f>IF($A2133=0,"",IFERROR(INDEX(BD_Gestão!H:H,MATCH('Banco de Dados'!$B2133,BD_Gestão!$B:$B,0)),"erro"))</f>
        <v/>
      </c>
      <c r="M2133" s="161" t="str">
        <f>IF($A2133=0,"",IFERROR(INDEX(BD_Gestão!F:F,MATCH('Banco de Dados'!$B2133,BD_Gestão!$B:$B,0)),"erro"))</f>
        <v/>
      </c>
      <c r="N2133" s="161" t="str">
        <f>IF($A2133=0,"",IFERROR(INDEX(BD_Gestão!J:J,MATCH('Banco de Dados'!$B2133,BD_Gestão!$B:$B,0)),"erro"))</f>
        <v/>
      </c>
      <c r="O2133" s="164" t="str">
        <f>IF($A2133=0,"",IFERROR(INDEX(BD_Gestão!K:K,MATCH('Banco de Dados'!$B2133,BD_Gestão!$B:$B,0)),"erro"))</f>
        <v/>
      </c>
      <c r="P2133" s="169" t="str">
        <f t="shared" si="134"/>
        <v/>
      </c>
      <c r="Q2133" s="170" t="str">
        <f t="shared" si="135"/>
        <v/>
      </c>
      <c r="R2133" s="163" t="e">
        <f t="shared" si="132"/>
        <v>#VALUE!</v>
      </c>
      <c r="S2133" s="163" t="e">
        <f t="shared" si="133"/>
        <v>#VALUE!</v>
      </c>
      <c r="T2133" s="163" t="e">
        <f>INDEX(Controle!O:O,MATCH('Banco de Dados'!A2133,Controle!M:M,0))*E2133/100</f>
        <v>#N/A</v>
      </c>
    </row>
    <row r="2134" spans="1:20" hidden="1" x14ac:dyDescent="0.2">
      <c r="A2134" s="158">
        <f>BD_TS!A2133</f>
        <v>0</v>
      </c>
      <c r="B2134" s="158" t="str">
        <f>SUBSTITUTE(SUBSTITUTE(BD_TS!D2133," ",""),"-","/")</f>
        <v/>
      </c>
      <c r="C2134" s="158">
        <f>BD_TS!E2133</f>
        <v>0</v>
      </c>
      <c r="D2134" s="159">
        <f>BD_TS!F2133</f>
        <v>0</v>
      </c>
      <c r="E2134" s="160">
        <f>BD_TS!B2133</f>
        <v>0</v>
      </c>
      <c r="F2134" s="161">
        <f>BD_TS!C2133</f>
        <v>0</v>
      </c>
      <c r="G2134" s="187">
        <f>BD_TS!H2133</f>
        <v>0</v>
      </c>
      <c r="H2134" s="158" t="str">
        <f>IF($A2134=0,"",IFERROR(INDEX(BD_Gestão!A:A,MATCH('Banco de Dados'!$B2134,BD_Gestão!$B:$B,0)),"erro"))</f>
        <v/>
      </c>
      <c r="I2134" s="162" t="str">
        <f>IF($A2134=0,"",IFERROR(INDEX(BD_Gestão!E:E,MATCH('Banco de Dados'!$B2134,BD_Gestão!$B:$B,0)),"erro"))</f>
        <v/>
      </c>
      <c r="J2134" s="186" t="str">
        <f>IF($A2134=0,"",IFERROR(INDEX(BD_Gestão!B:B,MATCH('Banco de Dados'!$B2134,BD_Gestão!$B:$B,0)),"erro"))</f>
        <v/>
      </c>
      <c r="K2134" s="158" t="str">
        <f>IF($A2134=0,"",IFERROR(INDEX(BD_Gestão!C:C,MATCH('Banco de Dados'!$B2134,BD_Gestão!$B:$B,0)),"erro"))</f>
        <v/>
      </c>
      <c r="L2134" s="158" t="str">
        <f>IF($A2134=0,"",IFERROR(INDEX(BD_Gestão!H:H,MATCH('Banco de Dados'!$B2134,BD_Gestão!$B:$B,0)),"erro"))</f>
        <v/>
      </c>
      <c r="M2134" s="161" t="str">
        <f>IF($A2134=0,"",IFERROR(INDEX(BD_Gestão!F:F,MATCH('Banco de Dados'!$B2134,BD_Gestão!$B:$B,0)),"erro"))</f>
        <v/>
      </c>
      <c r="N2134" s="161" t="str">
        <f>IF($A2134=0,"",IFERROR(INDEX(BD_Gestão!J:J,MATCH('Banco de Dados'!$B2134,BD_Gestão!$B:$B,0)),"erro"))</f>
        <v/>
      </c>
      <c r="O2134" s="164" t="str">
        <f>IF($A2134=0,"",IFERROR(INDEX(BD_Gestão!K:K,MATCH('Banco de Dados'!$B2134,BD_Gestão!$B:$B,0)),"erro"))</f>
        <v/>
      </c>
      <c r="P2134" s="169" t="str">
        <f t="shared" si="134"/>
        <v/>
      </c>
      <c r="Q2134" s="170" t="str">
        <f t="shared" si="135"/>
        <v/>
      </c>
      <c r="R2134" s="163" t="e">
        <f t="shared" si="132"/>
        <v>#VALUE!</v>
      </c>
      <c r="S2134" s="163" t="e">
        <f t="shared" si="133"/>
        <v>#VALUE!</v>
      </c>
      <c r="T2134" s="163" t="e">
        <f>INDEX(Controle!O:O,MATCH('Banco de Dados'!A2134,Controle!M:M,0))*E2134/100</f>
        <v>#N/A</v>
      </c>
    </row>
    <row r="2135" spans="1:20" hidden="1" x14ac:dyDescent="0.2">
      <c r="A2135" s="158">
        <f>BD_TS!A2134</f>
        <v>0</v>
      </c>
      <c r="B2135" s="158" t="str">
        <f>SUBSTITUTE(SUBSTITUTE(BD_TS!D2134," ",""),"-","/")</f>
        <v/>
      </c>
      <c r="C2135" s="158">
        <f>BD_TS!E2134</f>
        <v>0</v>
      </c>
      <c r="D2135" s="159">
        <f>BD_TS!F2134</f>
        <v>0</v>
      </c>
      <c r="E2135" s="160">
        <f>BD_TS!B2134</f>
        <v>0</v>
      </c>
      <c r="F2135" s="161">
        <f>BD_TS!C2134</f>
        <v>0</v>
      </c>
      <c r="G2135" s="187">
        <f>BD_TS!H2134</f>
        <v>0</v>
      </c>
      <c r="H2135" s="158" t="str">
        <f>IF($A2135=0,"",IFERROR(INDEX(BD_Gestão!A:A,MATCH('Banco de Dados'!$B2135,BD_Gestão!$B:$B,0)),"erro"))</f>
        <v/>
      </c>
      <c r="I2135" s="162" t="str">
        <f>IF($A2135=0,"",IFERROR(INDEX(BD_Gestão!E:E,MATCH('Banco de Dados'!$B2135,BD_Gestão!$B:$B,0)),"erro"))</f>
        <v/>
      </c>
      <c r="J2135" s="186" t="str">
        <f>IF($A2135=0,"",IFERROR(INDEX(BD_Gestão!B:B,MATCH('Banco de Dados'!$B2135,BD_Gestão!$B:$B,0)),"erro"))</f>
        <v/>
      </c>
      <c r="K2135" s="158" t="str">
        <f>IF($A2135=0,"",IFERROR(INDEX(BD_Gestão!C:C,MATCH('Banco de Dados'!$B2135,BD_Gestão!$B:$B,0)),"erro"))</f>
        <v/>
      </c>
      <c r="L2135" s="158" t="str">
        <f>IF($A2135=0,"",IFERROR(INDEX(BD_Gestão!H:H,MATCH('Banco de Dados'!$B2135,BD_Gestão!$B:$B,0)),"erro"))</f>
        <v/>
      </c>
      <c r="M2135" s="161" t="str">
        <f>IF($A2135=0,"",IFERROR(INDEX(BD_Gestão!F:F,MATCH('Banco de Dados'!$B2135,BD_Gestão!$B:$B,0)),"erro"))</f>
        <v/>
      </c>
      <c r="N2135" s="161" t="str">
        <f>IF($A2135=0,"",IFERROR(INDEX(BD_Gestão!J:J,MATCH('Banco de Dados'!$B2135,BD_Gestão!$B:$B,0)),"erro"))</f>
        <v/>
      </c>
      <c r="O2135" s="164" t="str">
        <f>IF($A2135=0,"",IFERROR(INDEX(BD_Gestão!K:K,MATCH('Banco de Dados'!$B2135,BD_Gestão!$B:$B,0)),"erro"))</f>
        <v/>
      </c>
      <c r="P2135" s="169" t="str">
        <f t="shared" si="134"/>
        <v/>
      </c>
      <c r="Q2135" s="170" t="str">
        <f t="shared" si="135"/>
        <v/>
      </c>
      <c r="R2135" s="163" t="e">
        <f t="shared" si="132"/>
        <v>#VALUE!</v>
      </c>
      <c r="S2135" s="163" t="e">
        <f t="shared" si="133"/>
        <v>#VALUE!</v>
      </c>
      <c r="T2135" s="163" t="e">
        <f>INDEX(Controle!O:O,MATCH('Banco de Dados'!A2135,Controle!M:M,0))*E2135/100</f>
        <v>#N/A</v>
      </c>
    </row>
    <row r="2136" spans="1:20" hidden="1" x14ac:dyDescent="0.2">
      <c r="A2136" s="158">
        <f>BD_TS!A2135</f>
        <v>0</v>
      </c>
      <c r="B2136" s="158" t="str">
        <f>SUBSTITUTE(SUBSTITUTE(BD_TS!D2135," ",""),"-","/")</f>
        <v/>
      </c>
      <c r="C2136" s="158">
        <f>BD_TS!E2135</f>
        <v>0</v>
      </c>
      <c r="D2136" s="159">
        <f>BD_TS!F2135</f>
        <v>0</v>
      </c>
      <c r="E2136" s="160">
        <f>BD_TS!B2135</f>
        <v>0</v>
      </c>
      <c r="F2136" s="161">
        <f>BD_TS!C2135</f>
        <v>0</v>
      </c>
      <c r="G2136" s="187">
        <f>BD_TS!H2135</f>
        <v>0</v>
      </c>
      <c r="H2136" s="158" t="str">
        <f>IF($A2136=0,"",IFERROR(INDEX(BD_Gestão!A:A,MATCH('Banco de Dados'!$B2136,BD_Gestão!$B:$B,0)),"erro"))</f>
        <v/>
      </c>
      <c r="I2136" s="162" t="str">
        <f>IF($A2136=0,"",IFERROR(INDEX(BD_Gestão!E:E,MATCH('Banco de Dados'!$B2136,BD_Gestão!$B:$B,0)),"erro"))</f>
        <v/>
      </c>
      <c r="J2136" s="186" t="str">
        <f>IF($A2136=0,"",IFERROR(INDEX(BD_Gestão!B:B,MATCH('Banco de Dados'!$B2136,BD_Gestão!$B:$B,0)),"erro"))</f>
        <v/>
      </c>
      <c r="K2136" s="158" t="str">
        <f>IF($A2136=0,"",IFERROR(INDEX(BD_Gestão!C:C,MATCH('Banco de Dados'!$B2136,BD_Gestão!$B:$B,0)),"erro"))</f>
        <v/>
      </c>
      <c r="L2136" s="158" t="str">
        <f>IF($A2136=0,"",IFERROR(INDEX(BD_Gestão!H:H,MATCH('Banco de Dados'!$B2136,BD_Gestão!$B:$B,0)),"erro"))</f>
        <v/>
      </c>
      <c r="M2136" s="161" t="str">
        <f>IF($A2136=0,"",IFERROR(INDEX(BD_Gestão!F:F,MATCH('Banco de Dados'!$B2136,BD_Gestão!$B:$B,0)),"erro"))</f>
        <v/>
      </c>
      <c r="N2136" s="161" t="str">
        <f>IF($A2136=0,"",IFERROR(INDEX(BD_Gestão!J:J,MATCH('Banco de Dados'!$B2136,BD_Gestão!$B:$B,0)),"erro"))</f>
        <v/>
      </c>
      <c r="O2136" s="164" t="str">
        <f>IF($A2136=0,"",IFERROR(INDEX(BD_Gestão!K:K,MATCH('Banco de Dados'!$B2136,BD_Gestão!$B:$B,0)),"erro"))</f>
        <v/>
      </c>
      <c r="P2136" s="169" t="str">
        <f t="shared" si="134"/>
        <v/>
      </c>
      <c r="Q2136" s="170" t="str">
        <f t="shared" si="135"/>
        <v/>
      </c>
      <c r="R2136" s="163" t="e">
        <f t="shared" si="132"/>
        <v>#VALUE!</v>
      </c>
      <c r="S2136" s="163" t="e">
        <f t="shared" si="133"/>
        <v>#VALUE!</v>
      </c>
      <c r="T2136" s="163" t="e">
        <f>INDEX(Controle!O:O,MATCH('Banco de Dados'!A2136,Controle!M:M,0))*E2136/100</f>
        <v>#N/A</v>
      </c>
    </row>
    <row r="2137" spans="1:20" hidden="1" x14ac:dyDescent="0.2">
      <c r="A2137" s="158">
        <f>BD_TS!A2136</f>
        <v>0</v>
      </c>
      <c r="B2137" s="158" t="str">
        <f>SUBSTITUTE(SUBSTITUTE(BD_TS!D2136," ",""),"-","/")</f>
        <v/>
      </c>
      <c r="C2137" s="158">
        <f>BD_TS!E2136</f>
        <v>0</v>
      </c>
      <c r="D2137" s="159">
        <f>BD_TS!F2136</f>
        <v>0</v>
      </c>
      <c r="E2137" s="160">
        <f>BD_TS!B2136</f>
        <v>0</v>
      </c>
      <c r="F2137" s="161">
        <f>BD_TS!C2136</f>
        <v>0</v>
      </c>
      <c r="G2137" s="187">
        <f>BD_TS!H2136</f>
        <v>0</v>
      </c>
      <c r="H2137" s="158" t="str">
        <f>IF($A2137=0,"",IFERROR(INDEX(BD_Gestão!A:A,MATCH('Banco de Dados'!$B2137,BD_Gestão!$B:$B,0)),"erro"))</f>
        <v/>
      </c>
      <c r="I2137" s="162" t="str">
        <f>IF($A2137=0,"",IFERROR(INDEX(BD_Gestão!E:E,MATCH('Banco de Dados'!$B2137,BD_Gestão!$B:$B,0)),"erro"))</f>
        <v/>
      </c>
      <c r="J2137" s="186" t="str">
        <f>IF($A2137=0,"",IFERROR(INDEX(BD_Gestão!B:B,MATCH('Banco de Dados'!$B2137,BD_Gestão!$B:$B,0)),"erro"))</f>
        <v/>
      </c>
      <c r="K2137" s="158" t="str">
        <f>IF($A2137=0,"",IFERROR(INDEX(BD_Gestão!C:C,MATCH('Banco de Dados'!$B2137,BD_Gestão!$B:$B,0)),"erro"))</f>
        <v/>
      </c>
      <c r="L2137" s="158" t="str">
        <f>IF($A2137=0,"",IFERROR(INDEX(BD_Gestão!H:H,MATCH('Banco de Dados'!$B2137,BD_Gestão!$B:$B,0)),"erro"))</f>
        <v/>
      </c>
      <c r="M2137" s="161" t="str">
        <f>IF($A2137=0,"",IFERROR(INDEX(BD_Gestão!F:F,MATCH('Banco de Dados'!$B2137,BD_Gestão!$B:$B,0)),"erro"))</f>
        <v/>
      </c>
      <c r="N2137" s="161" t="str">
        <f>IF($A2137=0,"",IFERROR(INDEX(BD_Gestão!J:J,MATCH('Banco de Dados'!$B2137,BD_Gestão!$B:$B,0)),"erro"))</f>
        <v/>
      </c>
      <c r="O2137" s="164" t="str">
        <f>IF($A2137=0,"",IFERROR(INDEX(BD_Gestão!K:K,MATCH('Banco de Dados'!$B2137,BD_Gestão!$B:$B,0)),"erro"))</f>
        <v/>
      </c>
      <c r="P2137" s="169" t="str">
        <f t="shared" si="134"/>
        <v/>
      </c>
      <c r="Q2137" s="170" t="str">
        <f t="shared" si="135"/>
        <v/>
      </c>
      <c r="R2137" s="163" t="e">
        <f t="shared" si="132"/>
        <v>#VALUE!</v>
      </c>
      <c r="S2137" s="163" t="e">
        <f t="shared" si="133"/>
        <v>#VALUE!</v>
      </c>
      <c r="T2137" s="163" t="e">
        <f>INDEX(Controle!O:O,MATCH('Banco de Dados'!A2137,Controle!M:M,0))*E2137/100</f>
        <v>#N/A</v>
      </c>
    </row>
    <row r="2138" spans="1:20" hidden="1" x14ac:dyDescent="0.2">
      <c r="A2138" s="158">
        <f>BD_TS!A2137</f>
        <v>0</v>
      </c>
      <c r="B2138" s="158" t="str">
        <f>SUBSTITUTE(SUBSTITUTE(BD_TS!D2137," ",""),"-","/")</f>
        <v/>
      </c>
      <c r="C2138" s="158">
        <f>BD_TS!E2137</f>
        <v>0</v>
      </c>
      <c r="D2138" s="159">
        <f>BD_TS!F2137</f>
        <v>0</v>
      </c>
      <c r="E2138" s="160">
        <f>BD_TS!B2137</f>
        <v>0</v>
      </c>
      <c r="F2138" s="161">
        <f>BD_TS!C2137</f>
        <v>0</v>
      </c>
      <c r="G2138" s="187">
        <f>BD_TS!H2137</f>
        <v>0</v>
      </c>
      <c r="H2138" s="158" t="str">
        <f>IF($A2138=0,"",IFERROR(INDEX(BD_Gestão!A:A,MATCH('Banco de Dados'!$B2138,BD_Gestão!$B:$B,0)),"erro"))</f>
        <v/>
      </c>
      <c r="I2138" s="162" t="str">
        <f>IF($A2138=0,"",IFERROR(INDEX(BD_Gestão!E:E,MATCH('Banco de Dados'!$B2138,BD_Gestão!$B:$B,0)),"erro"))</f>
        <v/>
      </c>
      <c r="J2138" s="186" t="str">
        <f>IF($A2138=0,"",IFERROR(INDEX(BD_Gestão!B:B,MATCH('Banco de Dados'!$B2138,BD_Gestão!$B:$B,0)),"erro"))</f>
        <v/>
      </c>
      <c r="K2138" s="158" t="str">
        <f>IF($A2138=0,"",IFERROR(INDEX(BD_Gestão!C:C,MATCH('Banco de Dados'!$B2138,BD_Gestão!$B:$B,0)),"erro"))</f>
        <v/>
      </c>
      <c r="L2138" s="158" t="str">
        <f>IF($A2138=0,"",IFERROR(INDEX(BD_Gestão!H:H,MATCH('Banco de Dados'!$B2138,BD_Gestão!$B:$B,0)),"erro"))</f>
        <v/>
      </c>
      <c r="M2138" s="161" t="str">
        <f>IF($A2138=0,"",IFERROR(INDEX(BD_Gestão!F:F,MATCH('Banco de Dados'!$B2138,BD_Gestão!$B:$B,0)),"erro"))</f>
        <v/>
      </c>
      <c r="N2138" s="161" t="str">
        <f>IF($A2138=0,"",IFERROR(INDEX(BD_Gestão!J:J,MATCH('Banco de Dados'!$B2138,BD_Gestão!$B:$B,0)),"erro"))</f>
        <v/>
      </c>
      <c r="O2138" s="164" t="str">
        <f>IF($A2138=0,"",IFERROR(INDEX(BD_Gestão!K:K,MATCH('Banco de Dados'!$B2138,BD_Gestão!$B:$B,0)),"erro"))</f>
        <v/>
      </c>
      <c r="P2138" s="169" t="str">
        <f t="shared" si="134"/>
        <v/>
      </c>
      <c r="Q2138" s="170" t="str">
        <f t="shared" si="135"/>
        <v/>
      </c>
      <c r="R2138" s="163" t="e">
        <f t="shared" si="132"/>
        <v>#VALUE!</v>
      </c>
      <c r="S2138" s="163" t="e">
        <f t="shared" si="133"/>
        <v>#VALUE!</v>
      </c>
      <c r="T2138" s="163" t="e">
        <f>INDEX(Controle!O:O,MATCH('Banco de Dados'!A2138,Controle!M:M,0))*E2138/100</f>
        <v>#N/A</v>
      </c>
    </row>
    <row r="2139" spans="1:20" hidden="1" x14ac:dyDescent="0.2">
      <c r="A2139" s="158">
        <f>BD_TS!A2138</f>
        <v>0</v>
      </c>
      <c r="B2139" s="158" t="str">
        <f>SUBSTITUTE(SUBSTITUTE(BD_TS!D2138," ",""),"-","/")</f>
        <v/>
      </c>
      <c r="C2139" s="158">
        <f>BD_TS!E2138</f>
        <v>0</v>
      </c>
      <c r="D2139" s="159">
        <f>BD_TS!F2138</f>
        <v>0</v>
      </c>
      <c r="E2139" s="160">
        <f>BD_TS!B2138</f>
        <v>0</v>
      </c>
      <c r="F2139" s="161">
        <f>BD_TS!C2138</f>
        <v>0</v>
      </c>
      <c r="G2139" s="187">
        <f>BD_TS!H2138</f>
        <v>0</v>
      </c>
      <c r="H2139" s="158" t="str">
        <f>IF($A2139=0,"",IFERROR(INDEX(BD_Gestão!A:A,MATCH('Banco de Dados'!$B2139,BD_Gestão!$B:$B,0)),"erro"))</f>
        <v/>
      </c>
      <c r="I2139" s="162" t="str">
        <f>IF($A2139=0,"",IFERROR(INDEX(BD_Gestão!E:E,MATCH('Banco de Dados'!$B2139,BD_Gestão!$B:$B,0)),"erro"))</f>
        <v/>
      </c>
      <c r="J2139" s="186" t="str">
        <f>IF($A2139=0,"",IFERROR(INDEX(BD_Gestão!B:B,MATCH('Banco de Dados'!$B2139,BD_Gestão!$B:$B,0)),"erro"))</f>
        <v/>
      </c>
      <c r="K2139" s="158" t="str">
        <f>IF($A2139=0,"",IFERROR(INDEX(BD_Gestão!C:C,MATCH('Banco de Dados'!$B2139,BD_Gestão!$B:$B,0)),"erro"))</f>
        <v/>
      </c>
      <c r="L2139" s="158" t="str">
        <f>IF($A2139=0,"",IFERROR(INDEX(BD_Gestão!H:H,MATCH('Banco de Dados'!$B2139,BD_Gestão!$B:$B,0)),"erro"))</f>
        <v/>
      </c>
      <c r="M2139" s="161" t="str">
        <f>IF($A2139=0,"",IFERROR(INDEX(BD_Gestão!F:F,MATCH('Banco de Dados'!$B2139,BD_Gestão!$B:$B,0)),"erro"))</f>
        <v/>
      </c>
      <c r="N2139" s="161" t="str">
        <f>IF($A2139=0,"",IFERROR(INDEX(BD_Gestão!J:J,MATCH('Banco de Dados'!$B2139,BD_Gestão!$B:$B,0)),"erro"))</f>
        <v/>
      </c>
      <c r="O2139" s="164" t="str">
        <f>IF($A2139=0,"",IFERROR(INDEX(BD_Gestão!K:K,MATCH('Banco de Dados'!$B2139,BD_Gestão!$B:$B,0)),"erro"))</f>
        <v/>
      </c>
      <c r="P2139" s="169" t="str">
        <f t="shared" si="134"/>
        <v/>
      </c>
      <c r="Q2139" s="170" t="str">
        <f t="shared" si="135"/>
        <v/>
      </c>
      <c r="R2139" s="163" t="e">
        <f t="shared" si="132"/>
        <v>#VALUE!</v>
      </c>
      <c r="S2139" s="163" t="e">
        <f t="shared" si="133"/>
        <v>#VALUE!</v>
      </c>
      <c r="T2139" s="163" t="e">
        <f>INDEX(Controle!O:O,MATCH('Banco de Dados'!A2139,Controle!M:M,0))*E2139/100</f>
        <v>#N/A</v>
      </c>
    </row>
    <row r="2140" spans="1:20" hidden="1" x14ac:dyDescent="0.2">
      <c r="A2140" s="158">
        <f>BD_TS!A2139</f>
        <v>0</v>
      </c>
      <c r="B2140" s="158" t="str">
        <f>SUBSTITUTE(SUBSTITUTE(BD_TS!D2139," ",""),"-","/")</f>
        <v/>
      </c>
      <c r="C2140" s="158">
        <f>BD_TS!E2139</f>
        <v>0</v>
      </c>
      <c r="D2140" s="159">
        <f>BD_TS!F2139</f>
        <v>0</v>
      </c>
      <c r="E2140" s="160">
        <f>BD_TS!B2139</f>
        <v>0</v>
      </c>
      <c r="F2140" s="161">
        <f>BD_TS!C2139</f>
        <v>0</v>
      </c>
      <c r="G2140" s="187">
        <f>BD_TS!H2139</f>
        <v>0</v>
      </c>
      <c r="H2140" s="158" t="str">
        <f>IF($A2140=0,"",IFERROR(INDEX(BD_Gestão!A:A,MATCH('Banco de Dados'!$B2140,BD_Gestão!$B:$B,0)),"erro"))</f>
        <v/>
      </c>
      <c r="I2140" s="162" t="str">
        <f>IF($A2140=0,"",IFERROR(INDEX(BD_Gestão!E:E,MATCH('Banco de Dados'!$B2140,BD_Gestão!$B:$B,0)),"erro"))</f>
        <v/>
      </c>
      <c r="J2140" s="186" t="str">
        <f>IF($A2140=0,"",IFERROR(INDEX(BD_Gestão!B:B,MATCH('Banco de Dados'!$B2140,BD_Gestão!$B:$B,0)),"erro"))</f>
        <v/>
      </c>
      <c r="K2140" s="158" t="str">
        <f>IF($A2140=0,"",IFERROR(INDEX(BD_Gestão!C:C,MATCH('Banco de Dados'!$B2140,BD_Gestão!$B:$B,0)),"erro"))</f>
        <v/>
      </c>
      <c r="L2140" s="158" t="str">
        <f>IF($A2140=0,"",IFERROR(INDEX(BD_Gestão!H:H,MATCH('Banco de Dados'!$B2140,BD_Gestão!$B:$B,0)),"erro"))</f>
        <v/>
      </c>
      <c r="M2140" s="161" t="str">
        <f>IF($A2140=0,"",IFERROR(INDEX(BD_Gestão!F:F,MATCH('Banco de Dados'!$B2140,BD_Gestão!$B:$B,0)),"erro"))</f>
        <v/>
      </c>
      <c r="N2140" s="161" t="str">
        <f>IF($A2140=0,"",IFERROR(INDEX(BD_Gestão!J:J,MATCH('Banco de Dados'!$B2140,BD_Gestão!$B:$B,0)),"erro"))</f>
        <v/>
      </c>
      <c r="O2140" s="164" t="str">
        <f>IF($A2140=0,"",IFERROR(INDEX(BD_Gestão!K:K,MATCH('Banco de Dados'!$B2140,BD_Gestão!$B:$B,0)),"erro"))</f>
        <v/>
      </c>
      <c r="P2140" s="169" t="str">
        <f t="shared" si="134"/>
        <v/>
      </c>
      <c r="Q2140" s="170" t="str">
        <f t="shared" si="135"/>
        <v/>
      </c>
      <c r="R2140" s="163" t="e">
        <f t="shared" si="132"/>
        <v>#VALUE!</v>
      </c>
      <c r="S2140" s="163" t="e">
        <f t="shared" si="133"/>
        <v>#VALUE!</v>
      </c>
      <c r="T2140" s="163" t="e">
        <f>INDEX(Controle!O:O,MATCH('Banco de Dados'!A2140,Controle!M:M,0))*E2140/100</f>
        <v>#N/A</v>
      </c>
    </row>
    <row r="2141" spans="1:20" hidden="1" x14ac:dyDescent="0.2">
      <c r="A2141" s="158">
        <f>BD_TS!A2140</f>
        <v>0</v>
      </c>
      <c r="B2141" s="158" t="str">
        <f>SUBSTITUTE(SUBSTITUTE(BD_TS!D2140," ",""),"-","/")</f>
        <v/>
      </c>
      <c r="C2141" s="158">
        <f>BD_TS!E2140</f>
        <v>0</v>
      </c>
      <c r="D2141" s="159">
        <f>BD_TS!F2140</f>
        <v>0</v>
      </c>
      <c r="E2141" s="160">
        <f>BD_TS!B2140</f>
        <v>0</v>
      </c>
      <c r="F2141" s="161">
        <f>BD_TS!C2140</f>
        <v>0</v>
      </c>
      <c r="G2141" s="187">
        <f>BD_TS!H2140</f>
        <v>0</v>
      </c>
      <c r="H2141" s="158" t="str">
        <f>IF($A2141=0,"",IFERROR(INDEX(BD_Gestão!A:A,MATCH('Banco de Dados'!$B2141,BD_Gestão!$B:$B,0)),"erro"))</f>
        <v/>
      </c>
      <c r="I2141" s="162" t="str">
        <f>IF($A2141=0,"",IFERROR(INDEX(BD_Gestão!E:E,MATCH('Banco de Dados'!$B2141,BD_Gestão!$B:$B,0)),"erro"))</f>
        <v/>
      </c>
      <c r="J2141" s="186" t="str">
        <f>IF($A2141=0,"",IFERROR(INDEX(BD_Gestão!B:B,MATCH('Banco de Dados'!$B2141,BD_Gestão!$B:$B,0)),"erro"))</f>
        <v/>
      </c>
      <c r="K2141" s="158" t="str">
        <f>IF($A2141=0,"",IFERROR(INDEX(BD_Gestão!C:C,MATCH('Banco de Dados'!$B2141,BD_Gestão!$B:$B,0)),"erro"))</f>
        <v/>
      </c>
      <c r="L2141" s="158" t="str">
        <f>IF($A2141=0,"",IFERROR(INDEX(BD_Gestão!H:H,MATCH('Banco de Dados'!$B2141,BD_Gestão!$B:$B,0)),"erro"))</f>
        <v/>
      </c>
      <c r="M2141" s="161" t="str">
        <f>IF($A2141=0,"",IFERROR(INDEX(BD_Gestão!F:F,MATCH('Banco de Dados'!$B2141,BD_Gestão!$B:$B,0)),"erro"))</f>
        <v/>
      </c>
      <c r="N2141" s="161" t="str">
        <f>IF($A2141=0,"",IFERROR(INDEX(BD_Gestão!J:J,MATCH('Banco de Dados'!$B2141,BD_Gestão!$B:$B,0)),"erro"))</f>
        <v/>
      </c>
      <c r="O2141" s="164" t="str">
        <f>IF($A2141=0,"",IFERROR(INDEX(BD_Gestão!K:K,MATCH('Banco de Dados'!$B2141,BD_Gestão!$B:$B,0)),"erro"))</f>
        <v/>
      </c>
      <c r="P2141" s="169" t="str">
        <f t="shared" si="134"/>
        <v/>
      </c>
      <c r="Q2141" s="170" t="str">
        <f t="shared" si="135"/>
        <v/>
      </c>
      <c r="R2141" s="163" t="e">
        <f t="shared" si="132"/>
        <v>#VALUE!</v>
      </c>
      <c r="S2141" s="163" t="e">
        <f t="shared" si="133"/>
        <v>#VALUE!</v>
      </c>
      <c r="T2141" s="163" t="e">
        <f>INDEX(Controle!O:O,MATCH('Banco de Dados'!A2141,Controle!M:M,0))*E2141/100</f>
        <v>#N/A</v>
      </c>
    </row>
    <row r="2142" spans="1:20" hidden="1" x14ac:dyDescent="0.2">
      <c r="A2142" s="158">
        <f>BD_TS!A2141</f>
        <v>0</v>
      </c>
      <c r="B2142" s="158" t="str">
        <f>SUBSTITUTE(SUBSTITUTE(BD_TS!D2141," ",""),"-","/")</f>
        <v/>
      </c>
      <c r="C2142" s="158">
        <f>BD_TS!E2141</f>
        <v>0</v>
      </c>
      <c r="D2142" s="159">
        <f>BD_TS!F2141</f>
        <v>0</v>
      </c>
      <c r="E2142" s="160">
        <f>BD_TS!B2141</f>
        <v>0</v>
      </c>
      <c r="F2142" s="161">
        <f>BD_TS!C2141</f>
        <v>0</v>
      </c>
      <c r="G2142" s="187">
        <f>BD_TS!H2141</f>
        <v>0</v>
      </c>
      <c r="H2142" s="158" t="str">
        <f>IF($A2142=0,"",IFERROR(INDEX(BD_Gestão!A:A,MATCH('Banco de Dados'!$B2142,BD_Gestão!$B:$B,0)),"erro"))</f>
        <v/>
      </c>
      <c r="I2142" s="162" t="str">
        <f>IF($A2142=0,"",IFERROR(INDEX(BD_Gestão!E:E,MATCH('Banco de Dados'!$B2142,BD_Gestão!$B:$B,0)),"erro"))</f>
        <v/>
      </c>
      <c r="J2142" s="186" t="str">
        <f>IF($A2142=0,"",IFERROR(INDEX(BD_Gestão!B:B,MATCH('Banco de Dados'!$B2142,BD_Gestão!$B:$B,0)),"erro"))</f>
        <v/>
      </c>
      <c r="K2142" s="158" t="str">
        <f>IF($A2142=0,"",IFERROR(INDEX(BD_Gestão!C:C,MATCH('Banco de Dados'!$B2142,BD_Gestão!$B:$B,0)),"erro"))</f>
        <v/>
      </c>
      <c r="L2142" s="158" t="str">
        <f>IF($A2142=0,"",IFERROR(INDEX(BD_Gestão!H:H,MATCH('Banco de Dados'!$B2142,BD_Gestão!$B:$B,0)),"erro"))</f>
        <v/>
      </c>
      <c r="M2142" s="161" t="str">
        <f>IF($A2142=0,"",IFERROR(INDEX(BD_Gestão!F:F,MATCH('Banco de Dados'!$B2142,BD_Gestão!$B:$B,0)),"erro"))</f>
        <v/>
      </c>
      <c r="N2142" s="161" t="str">
        <f>IF($A2142=0,"",IFERROR(INDEX(BD_Gestão!J:J,MATCH('Banco de Dados'!$B2142,BD_Gestão!$B:$B,0)),"erro"))</f>
        <v/>
      </c>
      <c r="O2142" s="164" t="str">
        <f>IF($A2142=0,"",IFERROR(INDEX(BD_Gestão!K:K,MATCH('Banco de Dados'!$B2142,BD_Gestão!$B:$B,0)),"erro"))</f>
        <v/>
      </c>
      <c r="P2142" s="169" t="str">
        <f t="shared" si="134"/>
        <v/>
      </c>
      <c r="Q2142" s="170" t="str">
        <f t="shared" si="135"/>
        <v/>
      </c>
      <c r="R2142" s="163" t="e">
        <f t="shared" si="132"/>
        <v>#VALUE!</v>
      </c>
      <c r="S2142" s="163" t="e">
        <f t="shared" si="133"/>
        <v>#VALUE!</v>
      </c>
      <c r="T2142" s="163" t="e">
        <f>INDEX(Controle!O:O,MATCH('Banco de Dados'!A2142,Controle!M:M,0))*E2142/100</f>
        <v>#N/A</v>
      </c>
    </row>
    <row r="2143" spans="1:20" hidden="1" x14ac:dyDescent="0.2">
      <c r="A2143" s="158">
        <f>BD_TS!A2142</f>
        <v>0</v>
      </c>
      <c r="B2143" s="158" t="str">
        <f>SUBSTITUTE(SUBSTITUTE(BD_TS!D2142," ",""),"-","/")</f>
        <v/>
      </c>
      <c r="C2143" s="158">
        <f>BD_TS!E2142</f>
        <v>0</v>
      </c>
      <c r="D2143" s="159">
        <f>BD_TS!F2142</f>
        <v>0</v>
      </c>
      <c r="E2143" s="160">
        <f>BD_TS!B2142</f>
        <v>0</v>
      </c>
      <c r="F2143" s="161">
        <f>BD_TS!C2142</f>
        <v>0</v>
      </c>
      <c r="G2143" s="187">
        <f>BD_TS!H2142</f>
        <v>0</v>
      </c>
      <c r="H2143" s="158" t="str">
        <f>IF($A2143=0,"",IFERROR(INDEX(BD_Gestão!A:A,MATCH('Banco de Dados'!$B2143,BD_Gestão!$B:$B,0)),"erro"))</f>
        <v/>
      </c>
      <c r="I2143" s="162" t="str">
        <f>IF($A2143=0,"",IFERROR(INDEX(BD_Gestão!E:E,MATCH('Banco de Dados'!$B2143,BD_Gestão!$B:$B,0)),"erro"))</f>
        <v/>
      </c>
      <c r="J2143" s="186" t="str">
        <f>IF($A2143=0,"",IFERROR(INDEX(BD_Gestão!B:B,MATCH('Banco de Dados'!$B2143,BD_Gestão!$B:$B,0)),"erro"))</f>
        <v/>
      </c>
      <c r="K2143" s="158" t="str">
        <f>IF($A2143=0,"",IFERROR(INDEX(BD_Gestão!C:C,MATCH('Banco de Dados'!$B2143,BD_Gestão!$B:$B,0)),"erro"))</f>
        <v/>
      </c>
      <c r="L2143" s="158" t="str">
        <f>IF($A2143=0,"",IFERROR(INDEX(BD_Gestão!H:H,MATCH('Banco de Dados'!$B2143,BD_Gestão!$B:$B,0)),"erro"))</f>
        <v/>
      </c>
      <c r="M2143" s="161" t="str">
        <f>IF($A2143=0,"",IFERROR(INDEX(BD_Gestão!F:F,MATCH('Banco de Dados'!$B2143,BD_Gestão!$B:$B,0)),"erro"))</f>
        <v/>
      </c>
      <c r="N2143" s="161" t="str">
        <f>IF($A2143=0,"",IFERROR(INDEX(BD_Gestão!J:J,MATCH('Banco de Dados'!$B2143,BD_Gestão!$B:$B,0)),"erro"))</f>
        <v/>
      </c>
      <c r="O2143" s="164" t="str">
        <f>IF($A2143=0,"",IFERROR(INDEX(BD_Gestão!K:K,MATCH('Banco de Dados'!$B2143,BD_Gestão!$B:$B,0)),"erro"))</f>
        <v/>
      </c>
      <c r="P2143" s="169" t="str">
        <f t="shared" si="134"/>
        <v/>
      </c>
      <c r="Q2143" s="170" t="str">
        <f t="shared" si="135"/>
        <v/>
      </c>
      <c r="R2143" s="163" t="e">
        <f t="shared" si="132"/>
        <v>#VALUE!</v>
      </c>
      <c r="S2143" s="163" t="e">
        <f t="shared" si="133"/>
        <v>#VALUE!</v>
      </c>
      <c r="T2143" s="163" t="e">
        <f>INDEX(Controle!O:O,MATCH('Banco de Dados'!A2143,Controle!M:M,0))*E2143/100</f>
        <v>#N/A</v>
      </c>
    </row>
    <row r="2144" spans="1:20" hidden="1" x14ac:dyDescent="0.2">
      <c r="A2144" s="158">
        <f>BD_TS!A2143</f>
        <v>0</v>
      </c>
      <c r="B2144" s="158" t="str">
        <f>SUBSTITUTE(SUBSTITUTE(BD_TS!D2143," ",""),"-","/")</f>
        <v/>
      </c>
      <c r="C2144" s="158">
        <f>BD_TS!E2143</f>
        <v>0</v>
      </c>
      <c r="D2144" s="159">
        <f>BD_TS!F2143</f>
        <v>0</v>
      </c>
      <c r="E2144" s="160">
        <f>BD_TS!B2143</f>
        <v>0</v>
      </c>
      <c r="F2144" s="161">
        <f>BD_TS!C2143</f>
        <v>0</v>
      </c>
      <c r="G2144" s="187">
        <f>BD_TS!H2143</f>
        <v>0</v>
      </c>
      <c r="H2144" s="158" t="str">
        <f>IF($A2144=0,"",IFERROR(INDEX(BD_Gestão!A:A,MATCH('Banco de Dados'!$B2144,BD_Gestão!$B:$B,0)),"erro"))</f>
        <v/>
      </c>
      <c r="I2144" s="162" t="str">
        <f>IF($A2144=0,"",IFERROR(INDEX(BD_Gestão!E:E,MATCH('Banco de Dados'!$B2144,BD_Gestão!$B:$B,0)),"erro"))</f>
        <v/>
      </c>
      <c r="J2144" s="186" t="str">
        <f>IF($A2144=0,"",IFERROR(INDEX(BD_Gestão!B:B,MATCH('Banco de Dados'!$B2144,BD_Gestão!$B:$B,0)),"erro"))</f>
        <v/>
      </c>
      <c r="K2144" s="158" t="str">
        <f>IF($A2144=0,"",IFERROR(INDEX(BD_Gestão!C:C,MATCH('Banco de Dados'!$B2144,BD_Gestão!$B:$B,0)),"erro"))</f>
        <v/>
      </c>
      <c r="L2144" s="158" t="str">
        <f>IF($A2144=0,"",IFERROR(INDEX(BD_Gestão!H:H,MATCH('Banco de Dados'!$B2144,BD_Gestão!$B:$B,0)),"erro"))</f>
        <v/>
      </c>
      <c r="M2144" s="161" t="str">
        <f>IF($A2144=0,"",IFERROR(INDEX(BD_Gestão!F:F,MATCH('Banco de Dados'!$B2144,BD_Gestão!$B:$B,0)),"erro"))</f>
        <v/>
      </c>
      <c r="N2144" s="161" t="str">
        <f>IF($A2144=0,"",IFERROR(INDEX(BD_Gestão!J:J,MATCH('Banco de Dados'!$B2144,BD_Gestão!$B:$B,0)),"erro"))</f>
        <v/>
      </c>
      <c r="O2144" s="164" t="str">
        <f>IF($A2144=0,"",IFERROR(INDEX(BD_Gestão!K:K,MATCH('Banco de Dados'!$B2144,BD_Gestão!$B:$B,0)),"erro"))</f>
        <v/>
      </c>
      <c r="P2144" s="169" t="str">
        <f t="shared" si="134"/>
        <v/>
      </c>
      <c r="Q2144" s="170" t="str">
        <f t="shared" si="135"/>
        <v/>
      </c>
      <c r="R2144" s="163" t="e">
        <f t="shared" si="132"/>
        <v>#VALUE!</v>
      </c>
      <c r="S2144" s="163" t="e">
        <f t="shared" si="133"/>
        <v>#VALUE!</v>
      </c>
      <c r="T2144" s="163" t="e">
        <f>INDEX(Controle!O:O,MATCH('Banco de Dados'!A2144,Controle!M:M,0))*E2144/100</f>
        <v>#N/A</v>
      </c>
    </row>
    <row r="2145" spans="1:20" hidden="1" x14ac:dyDescent="0.2">
      <c r="A2145" s="158">
        <f>BD_TS!A2144</f>
        <v>0</v>
      </c>
      <c r="B2145" s="158" t="str">
        <f>SUBSTITUTE(SUBSTITUTE(BD_TS!D2144," ",""),"-","/")</f>
        <v/>
      </c>
      <c r="C2145" s="158">
        <f>BD_TS!E2144</f>
        <v>0</v>
      </c>
      <c r="D2145" s="159">
        <f>BD_TS!F2144</f>
        <v>0</v>
      </c>
      <c r="E2145" s="160">
        <f>BD_TS!B2144</f>
        <v>0</v>
      </c>
      <c r="F2145" s="161">
        <f>BD_TS!C2144</f>
        <v>0</v>
      </c>
      <c r="G2145" s="187">
        <f>BD_TS!H2144</f>
        <v>0</v>
      </c>
      <c r="H2145" s="158" t="str">
        <f>IF($A2145=0,"",IFERROR(INDEX(BD_Gestão!A:A,MATCH('Banco de Dados'!$B2145,BD_Gestão!$B:$B,0)),"erro"))</f>
        <v/>
      </c>
      <c r="I2145" s="162" t="str">
        <f>IF($A2145=0,"",IFERROR(INDEX(BD_Gestão!E:E,MATCH('Banco de Dados'!$B2145,BD_Gestão!$B:$B,0)),"erro"))</f>
        <v/>
      </c>
      <c r="J2145" s="186" t="str">
        <f>IF($A2145=0,"",IFERROR(INDEX(BD_Gestão!B:B,MATCH('Banco de Dados'!$B2145,BD_Gestão!$B:$B,0)),"erro"))</f>
        <v/>
      </c>
      <c r="K2145" s="158" t="str">
        <f>IF($A2145=0,"",IFERROR(INDEX(BD_Gestão!C:C,MATCH('Banco de Dados'!$B2145,BD_Gestão!$B:$B,0)),"erro"))</f>
        <v/>
      </c>
      <c r="L2145" s="158" t="str">
        <f>IF($A2145=0,"",IFERROR(INDEX(BD_Gestão!H:H,MATCH('Banco de Dados'!$B2145,BD_Gestão!$B:$B,0)),"erro"))</f>
        <v/>
      </c>
      <c r="M2145" s="161" t="str">
        <f>IF($A2145=0,"",IFERROR(INDEX(BD_Gestão!F:F,MATCH('Banco de Dados'!$B2145,BD_Gestão!$B:$B,0)),"erro"))</f>
        <v/>
      </c>
      <c r="N2145" s="161" t="str">
        <f>IF($A2145=0,"",IFERROR(INDEX(BD_Gestão!J:J,MATCH('Banco de Dados'!$B2145,BD_Gestão!$B:$B,0)),"erro"))</f>
        <v/>
      </c>
      <c r="O2145" s="164" t="str">
        <f>IF($A2145=0,"",IFERROR(INDEX(BD_Gestão!K:K,MATCH('Banco de Dados'!$B2145,BD_Gestão!$B:$B,0)),"erro"))</f>
        <v/>
      </c>
      <c r="P2145" s="169" t="str">
        <f t="shared" si="134"/>
        <v/>
      </c>
      <c r="Q2145" s="170" t="str">
        <f t="shared" si="135"/>
        <v/>
      </c>
      <c r="R2145" s="163" t="e">
        <f t="shared" si="132"/>
        <v>#VALUE!</v>
      </c>
      <c r="S2145" s="163" t="e">
        <f t="shared" si="133"/>
        <v>#VALUE!</v>
      </c>
      <c r="T2145" s="163" t="e">
        <f>INDEX(Controle!O:O,MATCH('Banco de Dados'!A2145,Controle!M:M,0))*E2145/100</f>
        <v>#N/A</v>
      </c>
    </row>
    <row r="2146" spans="1:20" hidden="1" x14ac:dyDescent="0.2">
      <c r="A2146" s="158">
        <f>BD_TS!A2145</f>
        <v>0</v>
      </c>
      <c r="B2146" s="158" t="str">
        <f>SUBSTITUTE(SUBSTITUTE(BD_TS!D2145," ",""),"-","/")</f>
        <v/>
      </c>
      <c r="C2146" s="158">
        <f>BD_TS!E2145</f>
        <v>0</v>
      </c>
      <c r="D2146" s="159">
        <f>BD_TS!F2145</f>
        <v>0</v>
      </c>
      <c r="E2146" s="160">
        <f>BD_TS!B2145</f>
        <v>0</v>
      </c>
      <c r="F2146" s="161">
        <f>BD_TS!C2145</f>
        <v>0</v>
      </c>
      <c r="G2146" s="187">
        <f>BD_TS!H2145</f>
        <v>0</v>
      </c>
      <c r="H2146" s="158" t="str">
        <f>IF($A2146=0,"",IFERROR(INDEX(BD_Gestão!A:A,MATCH('Banco de Dados'!$B2146,BD_Gestão!$B:$B,0)),"erro"))</f>
        <v/>
      </c>
      <c r="I2146" s="162" t="str">
        <f>IF($A2146=0,"",IFERROR(INDEX(BD_Gestão!E:E,MATCH('Banco de Dados'!$B2146,BD_Gestão!$B:$B,0)),"erro"))</f>
        <v/>
      </c>
      <c r="J2146" s="186" t="str">
        <f>IF($A2146=0,"",IFERROR(INDEX(BD_Gestão!B:B,MATCH('Banco de Dados'!$B2146,BD_Gestão!$B:$B,0)),"erro"))</f>
        <v/>
      </c>
      <c r="K2146" s="158" t="str">
        <f>IF($A2146=0,"",IFERROR(INDEX(BD_Gestão!C:C,MATCH('Banco de Dados'!$B2146,BD_Gestão!$B:$B,0)),"erro"))</f>
        <v/>
      </c>
      <c r="L2146" s="158" t="str">
        <f>IF($A2146=0,"",IFERROR(INDEX(BD_Gestão!H:H,MATCH('Banco de Dados'!$B2146,BD_Gestão!$B:$B,0)),"erro"))</f>
        <v/>
      </c>
      <c r="M2146" s="161" t="str">
        <f>IF($A2146=0,"",IFERROR(INDEX(BD_Gestão!F:F,MATCH('Banco de Dados'!$B2146,BD_Gestão!$B:$B,0)),"erro"))</f>
        <v/>
      </c>
      <c r="N2146" s="161" t="str">
        <f>IF($A2146=0,"",IFERROR(INDEX(BD_Gestão!J:J,MATCH('Banco de Dados'!$B2146,BD_Gestão!$B:$B,0)),"erro"))</f>
        <v/>
      </c>
      <c r="O2146" s="164" t="str">
        <f>IF($A2146=0,"",IFERROR(INDEX(BD_Gestão!K:K,MATCH('Banco de Dados'!$B2146,BD_Gestão!$B:$B,0)),"erro"))</f>
        <v/>
      </c>
      <c r="P2146" s="169" t="str">
        <f t="shared" si="134"/>
        <v/>
      </c>
      <c r="Q2146" s="170" t="str">
        <f t="shared" si="135"/>
        <v/>
      </c>
      <c r="R2146" s="163" t="e">
        <f t="shared" si="132"/>
        <v>#VALUE!</v>
      </c>
      <c r="S2146" s="163" t="e">
        <f t="shared" si="133"/>
        <v>#VALUE!</v>
      </c>
      <c r="T2146" s="163" t="e">
        <f>INDEX(Controle!O:O,MATCH('Banco de Dados'!A2146,Controle!M:M,0))*E2146/100</f>
        <v>#N/A</v>
      </c>
    </row>
    <row r="2147" spans="1:20" hidden="1" x14ac:dyDescent="0.2">
      <c r="A2147" s="158">
        <f>BD_TS!A2146</f>
        <v>0</v>
      </c>
      <c r="B2147" s="158" t="str">
        <f>SUBSTITUTE(SUBSTITUTE(BD_TS!D2146," ",""),"-","/")</f>
        <v/>
      </c>
      <c r="C2147" s="158">
        <f>BD_TS!E2146</f>
        <v>0</v>
      </c>
      <c r="D2147" s="159">
        <f>BD_TS!F2146</f>
        <v>0</v>
      </c>
      <c r="E2147" s="160">
        <f>BD_TS!B2146</f>
        <v>0</v>
      </c>
      <c r="F2147" s="161">
        <f>BD_TS!C2146</f>
        <v>0</v>
      </c>
      <c r="G2147" s="187">
        <f>BD_TS!H2146</f>
        <v>0</v>
      </c>
      <c r="H2147" s="158" t="str">
        <f>IF($A2147=0,"",IFERROR(INDEX(BD_Gestão!A:A,MATCH('Banco de Dados'!$B2147,BD_Gestão!$B:$B,0)),"erro"))</f>
        <v/>
      </c>
      <c r="I2147" s="162" t="str">
        <f>IF($A2147=0,"",IFERROR(INDEX(BD_Gestão!E:E,MATCH('Banco de Dados'!$B2147,BD_Gestão!$B:$B,0)),"erro"))</f>
        <v/>
      </c>
      <c r="J2147" s="186" t="str">
        <f>IF($A2147=0,"",IFERROR(INDEX(BD_Gestão!B:B,MATCH('Banco de Dados'!$B2147,BD_Gestão!$B:$B,0)),"erro"))</f>
        <v/>
      </c>
      <c r="K2147" s="158" t="str">
        <f>IF($A2147=0,"",IFERROR(INDEX(BD_Gestão!C:C,MATCH('Banco de Dados'!$B2147,BD_Gestão!$B:$B,0)),"erro"))</f>
        <v/>
      </c>
      <c r="L2147" s="158" t="str">
        <f>IF($A2147=0,"",IFERROR(INDEX(BD_Gestão!H:H,MATCH('Banco de Dados'!$B2147,BD_Gestão!$B:$B,0)),"erro"))</f>
        <v/>
      </c>
      <c r="M2147" s="161" t="str">
        <f>IF($A2147=0,"",IFERROR(INDEX(BD_Gestão!F:F,MATCH('Banco de Dados'!$B2147,BD_Gestão!$B:$B,0)),"erro"))</f>
        <v/>
      </c>
      <c r="N2147" s="161" t="str">
        <f>IF($A2147=0,"",IFERROR(INDEX(BD_Gestão!J:J,MATCH('Banco de Dados'!$B2147,BD_Gestão!$B:$B,0)),"erro"))</f>
        <v/>
      </c>
      <c r="O2147" s="164" t="str">
        <f>IF($A2147=0,"",IFERROR(INDEX(BD_Gestão!K:K,MATCH('Banco de Dados'!$B2147,BD_Gestão!$B:$B,0)),"erro"))</f>
        <v/>
      </c>
      <c r="P2147" s="169" t="str">
        <f t="shared" si="134"/>
        <v/>
      </c>
      <c r="Q2147" s="170" t="str">
        <f t="shared" si="135"/>
        <v/>
      </c>
      <c r="R2147" s="163" t="e">
        <f t="shared" si="132"/>
        <v>#VALUE!</v>
      </c>
      <c r="S2147" s="163" t="e">
        <f t="shared" si="133"/>
        <v>#VALUE!</v>
      </c>
      <c r="T2147" s="163" t="e">
        <f>INDEX(Controle!O:O,MATCH('Banco de Dados'!A2147,Controle!M:M,0))*E2147/100</f>
        <v>#N/A</v>
      </c>
    </row>
    <row r="2148" spans="1:20" hidden="1" x14ac:dyDescent="0.2">
      <c r="A2148" s="158">
        <f>BD_TS!A2147</f>
        <v>0</v>
      </c>
      <c r="B2148" s="158" t="str">
        <f>SUBSTITUTE(SUBSTITUTE(BD_TS!D2147," ",""),"-","/")</f>
        <v/>
      </c>
      <c r="C2148" s="158">
        <f>BD_TS!E2147</f>
        <v>0</v>
      </c>
      <c r="D2148" s="159">
        <f>BD_TS!F2147</f>
        <v>0</v>
      </c>
      <c r="E2148" s="160">
        <f>BD_TS!B2147</f>
        <v>0</v>
      </c>
      <c r="F2148" s="161">
        <f>BD_TS!C2147</f>
        <v>0</v>
      </c>
      <c r="G2148" s="187">
        <f>BD_TS!H2147</f>
        <v>0</v>
      </c>
      <c r="H2148" s="158" t="str">
        <f>IF($A2148=0,"",IFERROR(INDEX(BD_Gestão!A:A,MATCH('Banco de Dados'!$B2148,BD_Gestão!$B:$B,0)),"erro"))</f>
        <v/>
      </c>
      <c r="I2148" s="162" t="str">
        <f>IF($A2148=0,"",IFERROR(INDEX(BD_Gestão!E:E,MATCH('Banco de Dados'!$B2148,BD_Gestão!$B:$B,0)),"erro"))</f>
        <v/>
      </c>
      <c r="J2148" s="186" t="str">
        <f>IF($A2148=0,"",IFERROR(INDEX(BD_Gestão!B:B,MATCH('Banco de Dados'!$B2148,BD_Gestão!$B:$B,0)),"erro"))</f>
        <v/>
      </c>
      <c r="K2148" s="158" t="str">
        <f>IF($A2148=0,"",IFERROR(INDEX(BD_Gestão!C:C,MATCH('Banco de Dados'!$B2148,BD_Gestão!$B:$B,0)),"erro"))</f>
        <v/>
      </c>
      <c r="L2148" s="158" t="str">
        <f>IF($A2148=0,"",IFERROR(INDEX(BD_Gestão!H:H,MATCH('Banco de Dados'!$B2148,BD_Gestão!$B:$B,0)),"erro"))</f>
        <v/>
      </c>
      <c r="M2148" s="161" t="str">
        <f>IF($A2148=0,"",IFERROR(INDEX(BD_Gestão!F:F,MATCH('Banco de Dados'!$B2148,BD_Gestão!$B:$B,0)),"erro"))</f>
        <v/>
      </c>
      <c r="N2148" s="161" t="str">
        <f>IF($A2148=0,"",IFERROR(INDEX(BD_Gestão!J:J,MATCH('Banco de Dados'!$B2148,BD_Gestão!$B:$B,0)),"erro"))</f>
        <v/>
      </c>
      <c r="O2148" s="164" t="str">
        <f>IF($A2148=0,"",IFERROR(INDEX(BD_Gestão!K:K,MATCH('Banco de Dados'!$B2148,BD_Gestão!$B:$B,0)),"erro"))</f>
        <v/>
      </c>
      <c r="P2148" s="169" t="str">
        <f t="shared" si="134"/>
        <v/>
      </c>
      <c r="Q2148" s="170" t="str">
        <f t="shared" si="135"/>
        <v/>
      </c>
      <c r="R2148" s="163" t="e">
        <f t="shared" si="132"/>
        <v>#VALUE!</v>
      </c>
      <c r="S2148" s="163" t="e">
        <f t="shared" si="133"/>
        <v>#VALUE!</v>
      </c>
      <c r="T2148" s="163" t="e">
        <f>INDEX(Controle!O:O,MATCH('Banco de Dados'!A2148,Controle!M:M,0))*E2148/100</f>
        <v>#N/A</v>
      </c>
    </row>
    <row r="2149" spans="1:20" hidden="1" x14ac:dyDescent="0.2">
      <c r="A2149" s="158">
        <f>BD_TS!A2148</f>
        <v>0</v>
      </c>
      <c r="B2149" s="158" t="str">
        <f>SUBSTITUTE(SUBSTITUTE(BD_TS!D2148," ",""),"-","/")</f>
        <v/>
      </c>
      <c r="C2149" s="158">
        <f>BD_TS!E2148</f>
        <v>0</v>
      </c>
      <c r="D2149" s="159">
        <f>BD_TS!F2148</f>
        <v>0</v>
      </c>
      <c r="E2149" s="160">
        <f>BD_TS!B2148</f>
        <v>0</v>
      </c>
      <c r="F2149" s="161">
        <f>BD_TS!C2148</f>
        <v>0</v>
      </c>
      <c r="G2149" s="187">
        <f>BD_TS!H2148</f>
        <v>0</v>
      </c>
      <c r="H2149" s="158" t="str">
        <f>IF($A2149=0,"",IFERROR(INDEX(BD_Gestão!A:A,MATCH('Banco de Dados'!$B2149,BD_Gestão!$B:$B,0)),"erro"))</f>
        <v/>
      </c>
      <c r="I2149" s="162" t="str">
        <f>IF($A2149=0,"",IFERROR(INDEX(BD_Gestão!E:E,MATCH('Banco de Dados'!$B2149,BD_Gestão!$B:$B,0)),"erro"))</f>
        <v/>
      </c>
      <c r="J2149" s="186" t="str">
        <f>IF($A2149=0,"",IFERROR(INDEX(BD_Gestão!B:B,MATCH('Banco de Dados'!$B2149,BD_Gestão!$B:$B,0)),"erro"))</f>
        <v/>
      </c>
      <c r="K2149" s="158" t="str">
        <f>IF($A2149=0,"",IFERROR(INDEX(BD_Gestão!C:C,MATCH('Banco de Dados'!$B2149,BD_Gestão!$B:$B,0)),"erro"))</f>
        <v/>
      </c>
      <c r="L2149" s="158" t="str">
        <f>IF($A2149=0,"",IFERROR(INDEX(BD_Gestão!H:H,MATCH('Banco de Dados'!$B2149,BD_Gestão!$B:$B,0)),"erro"))</f>
        <v/>
      </c>
      <c r="M2149" s="161" t="str">
        <f>IF($A2149=0,"",IFERROR(INDEX(BD_Gestão!F:F,MATCH('Banco de Dados'!$B2149,BD_Gestão!$B:$B,0)),"erro"))</f>
        <v/>
      </c>
      <c r="N2149" s="161" t="str">
        <f>IF($A2149=0,"",IFERROR(INDEX(BD_Gestão!J:J,MATCH('Banco de Dados'!$B2149,BD_Gestão!$B:$B,0)),"erro"))</f>
        <v/>
      </c>
      <c r="O2149" s="164" t="str">
        <f>IF($A2149=0,"",IFERROR(INDEX(BD_Gestão!K:K,MATCH('Banco de Dados'!$B2149,BD_Gestão!$B:$B,0)),"erro"))</f>
        <v/>
      </c>
      <c r="P2149" s="169" t="str">
        <f t="shared" si="134"/>
        <v/>
      </c>
      <c r="Q2149" s="170" t="str">
        <f t="shared" si="135"/>
        <v/>
      </c>
      <c r="R2149" s="163" t="e">
        <f t="shared" si="132"/>
        <v>#VALUE!</v>
      </c>
      <c r="S2149" s="163" t="e">
        <f t="shared" si="133"/>
        <v>#VALUE!</v>
      </c>
      <c r="T2149" s="163" t="e">
        <f>INDEX(Controle!O:O,MATCH('Banco de Dados'!A2149,Controle!M:M,0))*E2149/100</f>
        <v>#N/A</v>
      </c>
    </row>
    <row r="2150" spans="1:20" hidden="1" x14ac:dyDescent="0.2">
      <c r="A2150" s="158">
        <f>BD_TS!A2149</f>
        <v>0</v>
      </c>
      <c r="B2150" s="158" t="str">
        <f>SUBSTITUTE(SUBSTITUTE(BD_TS!D2149," ",""),"-","/")</f>
        <v/>
      </c>
      <c r="C2150" s="158">
        <f>BD_TS!E2149</f>
        <v>0</v>
      </c>
      <c r="D2150" s="159">
        <f>BD_TS!F2149</f>
        <v>0</v>
      </c>
      <c r="E2150" s="160">
        <f>BD_TS!B2149</f>
        <v>0</v>
      </c>
      <c r="F2150" s="161">
        <f>BD_TS!C2149</f>
        <v>0</v>
      </c>
      <c r="G2150" s="187">
        <f>BD_TS!H2149</f>
        <v>0</v>
      </c>
      <c r="H2150" s="158" t="str">
        <f>IF($A2150=0,"",IFERROR(INDEX(BD_Gestão!A:A,MATCH('Banco de Dados'!$B2150,BD_Gestão!$B:$B,0)),"erro"))</f>
        <v/>
      </c>
      <c r="I2150" s="162" t="str">
        <f>IF($A2150=0,"",IFERROR(INDEX(BD_Gestão!E:E,MATCH('Banco de Dados'!$B2150,BD_Gestão!$B:$B,0)),"erro"))</f>
        <v/>
      </c>
      <c r="J2150" s="186" t="str">
        <f>IF($A2150=0,"",IFERROR(INDEX(BD_Gestão!B:B,MATCH('Banco de Dados'!$B2150,BD_Gestão!$B:$B,0)),"erro"))</f>
        <v/>
      </c>
      <c r="K2150" s="158" t="str">
        <f>IF($A2150=0,"",IFERROR(INDEX(BD_Gestão!C:C,MATCH('Banco de Dados'!$B2150,BD_Gestão!$B:$B,0)),"erro"))</f>
        <v/>
      </c>
      <c r="L2150" s="158" t="str">
        <f>IF($A2150=0,"",IFERROR(INDEX(BD_Gestão!H:H,MATCH('Banco de Dados'!$B2150,BD_Gestão!$B:$B,0)),"erro"))</f>
        <v/>
      </c>
      <c r="M2150" s="161" t="str">
        <f>IF($A2150=0,"",IFERROR(INDEX(BD_Gestão!F:F,MATCH('Banco de Dados'!$B2150,BD_Gestão!$B:$B,0)),"erro"))</f>
        <v/>
      </c>
      <c r="N2150" s="161" t="str">
        <f>IF($A2150=0,"",IFERROR(INDEX(BD_Gestão!J:J,MATCH('Banco de Dados'!$B2150,BD_Gestão!$B:$B,0)),"erro"))</f>
        <v/>
      </c>
      <c r="O2150" s="164" t="str">
        <f>IF($A2150=0,"",IFERROR(INDEX(BD_Gestão!K:K,MATCH('Banco de Dados'!$B2150,BD_Gestão!$B:$B,0)),"erro"))</f>
        <v/>
      </c>
      <c r="P2150" s="169" t="str">
        <f t="shared" si="134"/>
        <v/>
      </c>
      <c r="Q2150" s="170" t="str">
        <f t="shared" si="135"/>
        <v/>
      </c>
      <c r="R2150" s="163" t="e">
        <f t="shared" si="132"/>
        <v>#VALUE!</v>
      </c>
      <c r="S2150" s="163" t="e">
        <f t="shared" si="133"/>
        <v>#VALUE!</v>
      </c>
      <c r="T2150" s="163" t="e">
        <f>INDEX(Controle!O:O,MATCH('Banco de Dados'!A2150,Controle!M:M,0))*E2150/100</f>
        <v>#N/A</v>
      </c>
    </row>
    <row r="2151" spans="1:20" hidden="1" x14ac:dyDescent="0.2">
      <c r="A2151" s="158">
        <f>BD_TS!A2150</f>
        <v>0</v>
      </c>
      <c r="B2151" s="158" t="str">
        <f>SUBSTITUTE(SUBSTITUTE(BD_TS!D2150," ",""),"-","/")</f>
        <v/>
      </c>
      <c r="C2151" s="158">
        <f>BD_TS!E2150</f>
        <v>0</v>
      </c>
      <c r="D2151" s="159">
        <f>BD_TS!F2150</f>
        <v>0</v>
      </c>
      <c r="E2151" s="160">
        <f>BD_TS!B2150</f>
        <v>0</v>
      </c>
      <c r="F2151" s="161">
        <f>BD_TS!C2150</f>
        <v>0</v>
      </c>
      <c r="G2151" s="187">
        <f>BD_TS!H2150</f>
        <v>0</v>
      </c>
      <c r="H2151" s="158" t="str">
        <f>IF($A2151=0,"",IFERROR(INDEX(BD_Gestão!A:A,MATCH('Banco de Dados'!$B2151,BD_Gestão!$B:$B,0)),"erro"))</f>
        <v/>
      </c>
      <c r="I2151" s="162" t="str">
        <f>IF($A2151=0,"",IFERROR(INDEX(BD_Gestão!E:E,MATCH('Banco de Dados'!$B2151,BD_Gestão!$B:$B,0)),"erro"))</f>
        <v/>
      </c>
      <c r="J2151" s="186" t="str">
        <f>IF($A2151=0,"",IFERROR(INDEX(BD_Gestão!B:B,MATCH('Banco de Dados'!$B2151,BD_Gestão!$B:$B,0)),"erro"))</f>
        <v/>
      </c>
      <c r="K2151" s="158" t="str">
        <f>IF($A2151=0,"",IFERROR(INDEX(BD_Gestão!C:C,MATCH('Banco de Dados'!$B2151,BD_Gestão!$B:$B,0)),"erro"))</f>
        <v/>
      </c>
      <c r="L2151" s="158" t="str">
        <f>IF($A2151=0,"",IFERROR(INDEX(BD_Gestão!H:H,MATCH('Banco de Dados'!$B2151,BD_Gestão!$B:$B,0)),"erro"))</f>
        <v/>
      </c>
      <c r="M2151" s="161" t="str">
        <f>IF($A2151=0,"",IFERROR(INDEX(BD_Gestão!F:F,MATCH('Banco de Dados'!$B2151,BD_Gestão!$B:$B,0)),"erro"))</f>
        <v/>
      </c>
      <c r="N2151" s="161" t="str">
        <f>IF($A2151=0,"",IFERROR(INDEX(BD_Gestão!J:J,MATCH('Banco de Dados'!$B2151,BD_Gestão!$B:$B,0)),"erro"))</f>
        <v/>
      </c>
      <c r="O2151" s="164" t="str">
        <f>IF($A2151=0,"",IFERROR(INDEX(BD_Gestão!K:K,MATCH('Banco de Dados'!$B2151,BD_Gestão!$B:$B,0)),"erro"))</f>
        <v/>
      </c>
      <c r="P2151" s="169" t="str">
        <f t="shared" si="134"/>
        <v/>
      </c>
      <c r="Q2151" s="170" t="str">
        <f t="shared" si="135"/>
        <v/>
      </c>
      <c r="R2151" s="163" t="e">
        <f t="shared" si="132"/>
        <v>#VALUE!</v>
      </c>
      <c r="S2151" s="163" t="e">
        <f t="shared" si="133"/>
        <v>#VALUE!</v>
      </c>
      <c r="T2151" s="163" t="e">
        <f>INDEX(Controle!O:O,MATCH('Banco de Dados'!A2151,Controle!M:M,0))*E2151/100</f>
        <v>#N/A</v>
      </c>
    </row>
    <row r="2152" spans="1:20" hidden="1" x14ac:dyDescent="0.2">
      <c r="A2152" s="158">
        <f>BD_TS!A2151</f>
        <v>0</v>
      </c>
      <c r="B2152" s="158" t="str">
        <f>SUBSTITUTE(SUBSTITUTE(BD_TS!D2151," ",""),"-","/")</f>
        <v/>
      </c>
      <c r="C2152" s="158">
        <f>BD_TS!E2151</f>
        <v>0</v>
      </c>
      <c r="D2152" s="159">
        <f>BD_TS!F2151</f>
        <v>0</v>
      </c>
      <c r="E2152" s="160">
        <f>BD_TS!B2151</f>
        <v>0</v>
      </c>
      <c r="F2152" s="161">
        <f>BD_TS!C2151</f>
        <v>0</v>
      </c>
      <c r="G2152" s="187">
        <f>BD_TS!H2151</f>
        <v>0</v>
      </c>
      <c r="H2152" s="158" t="str">
        <f>IF($A2152=0,"",IFERROR(INDEX(BD_Gestão!A:A,MATCH('Banco de Dados'!$B2152,BD_Gestão!$B:$B,0)),"erro"))</f>
        <v/>
      </c>
      <c r="I2152" s="162" t="str">
        <f>IF($A2152=0,"",IFERROR(INDEX(BD_Gestão!E:E,MATCH('Banco de Dados'!$B2152,BD_Gestão!$B:$B,0)),"erro"))</f>
        <v/>
      </c>
      <c r="J2152" s="186" t="str">
        <f>IF($A2152=0,"",IFERROR(INDEX(BD_Gestão!B:B,MATCH('Banco de Dados'!$B2152,BD_Gestão!$B:$B,0)),"erro"))</f>
        <v/>
      </c>
      <c r="K2152" s="158" t="str">
        <f>IF($A2152=0,"",IFERROR(INDEX(BD_Gestão!C:C,MATCH('Banco de Dados'!$B2152,BD_Gestão!$B:$B,0)),"erro"))</f>
        <v/>
      </c>
      <c r="L2152" s="158" t="str">
        <f>IF($A2152=0,"",IFERROR(INDEX(BD_Gestão!H:H,MATCH('Banco de Dados'!$B2152,BD_Gestão!$B:$B,0)),"erro"))</f>
        <v/>
      </c>
      <c r="M2152" s="161" t="str">
        <f>IF($A2152=0,"",IFERROR(INDEX(BD_Gestão!F:F,MATCH('Banco de Dados'!$B2152,BD_Gestão!$B:$B,0)),"erro"))</f>
        <v/>
      </c>
      <c r="N2152" s="161" t="str">
        <f>IF($A2152=0,"",IFERROR(INDEX(BD_Gestão!J:J,MATCH('Banco de Dados'!$B2152,BD_Gestão!$B:$B,0)),"erro"))</f>
        <v/>
      </c>
      <c r="O2152" s="164" t="str">
        <f>IF($A2152=0,"",IFERROR(INDEX(BD_Gestão!K:K,MATCH('Banco de Dados'!$B2152,BD_Gestão!$B:$B,0)),"erro"))</f>
        <v/>
      </c>
      <c r="P2152" s="169" t="str">
        <f t="shared" si="134"/>
        <v/>
      </c>
      <c r="Q2152" s="170" t="str">
        <f t="shared" si="135"/>
        <v/>
      </c>
      <c r="R2152" s="163" t="e">
        <f t="shared" si="132"/>
        <v>#VALUE!</v>
      </c>
      <c r="S2152" s="163" t="e">
        <f t="shared" si="133"/>
        <v>#VALUE!</v>
      </c>
      <c r="T2152" s="163" t="e">
        <f>INDEX(Controle!O:O,MATCH('Banco de Dados'!A2152,Controle!M:M,0))*E2152/100</f>
        <v>#N/A</v>
      </c>
    </row>
    <row r="2153" spans="1:20" hidden="1" x14ac:dyDescent="0.2">
      <c r="A2153" s="158">
        <f>BD_TS!A2152</f>
        <v>0</v>
      </c>
      <c r="B2153" s="158" t="str">
        <f>SUBSTITUTE(SUBSTITUTE(BD_TS!D2152," ",""),"-","/")</f>
        <v/>
      </c>
      <c r="C2153" s="158">
        <f>BD_TS!E2152</f>
        <v>0</v>
      </c>
      <c r="D2153" s="159">
        <f>BD_TS!F2152</f>
        <v>0</v>
      </c>
      <c r="E2153" s="160">
        <f>BD_TS!B2152</f>
        <v>0</v>
      </c>
      <c r="F2153" s="161">
        <f>BD_TS!C2152</f>
        <v>0</v>
      </c>
      <c r="G2153" s="187">
        <f>BD_TS!H2152</f>
        <v>0</v>
      </c>
      <c r="H2153" s="158" t="str">
        <f>IF($A2153=0,"",IFERROR(INDEX(BD_Gestão!A:A,MATCH('Banco de Dados'!$B2153,BD_Gestão!$B:$B,0)),"erro"))</f>
        <v/>
      </c>
      <c r="I2153" s="162" t="str">
        <f>IF($A2153=0,"",IFERROR(INDEX(BD_Gestão!E:E,MATCH('Banco de Dados'!$B2153,BD_Gestão!$B:$B,0)),"erro"))</f>
        <v/>
      </c>
      <c r="J2153" s="186" t="str">
        <f>IF($A2153=0,"",IFERROR(INDEX(BD_Gestão!B:B,MATCH('Banco de Dados'!$B2153,BD_Gestão!$B:$B,0)),"erro"))</f>
        <v/>
      </c>
      <c r="K2153" s="158" t="str">
        <f>IF($A2153=0,"",IFERROR(INDEX(BD_Gestão!C:C,MATCH('Banco de Dados'!$B2153,BD_Gestão!$B:$B,0)),"erro"))</f>
        <v/>
      </c>
      <c r="L2153" s="158" t="str">
        <f>IF($A2153=0,"",IFERROR(INDEX(BD_Gestão!H:H,MATCH('Banco de Dados'!$B2153,BD_Gestão!$B:$B,0)),"erro"))</f>
        <v/>
      </c>
      <c r="M2153" s="161" t="str">
        <f>IF($A2153=0,"",IFERROR(INDEX(BD_Gestão!F:F,MATCH('Banco de Dados'!$B2153,BD_Gestão!$B:$B,0)),"erro"))</f>
        <v/>
      </c>
      <c r="N2153" s="161" t="str">
        <f>IF($A2153=0,"",IFERROR(INDEX(BD_Gestão!J:J,MATCH('Banco de Dados'!$B2153,BD_Gestão!$B:$B,0)),"erro"))</f>
        <v/>
      </c>
      <c r="O2153" s="164" t="str">
        <f>IF($A2153=0,"",IFERROR(INDEX(BD_Gestão!K:K,MATCH('Banco de Dados'!$B2153,BD_Gestão!$B:$B,0)),"erro"))</f>
        <v/>
      </c>
      <c r="P2153" s="169" t="str">
        <f t="shared" si="134"/>
        <v/>
      </c>
      <c r="Q2153" s="170" t="str">
        <f t="shared" si="135"/>
        <v/>
      </c>
      <c r="R2153" s="163" t="e">
        <f t="shared" si="132"/>
        <v>#VALUE!</v>
      </c>
      <c r="S2153" s="163" t="e">
        <f t="shared" si="133"/>
        <v>#VALUE!</v>
      </c>
      <c r="T2153" s="163" t="e">
        <f>INDEX(Controle!O:O,MATCH('Banco de Dados'!A2153,Controle!M:M,0))*E2153/100</f>
        <v>#N/A</v>
      </c>
    </row>
    <row r="2154" spans="1:20" hidden="1" x14ac:dyDescent="0.2">
      <c r="A2154" s="158">
        <f>BD_TS!A2153</f>
        <v>0</v>
      </c>
      <c r="B2154" s="158" t="str">
        <f>SUBSTITUTE(SUBSTITUTE(BD_TS!D2153," ",""),"-","/")</f>
        <v/>
      </c>
      <c r="C2154" s="158">
        <f>BD_TS!E2153</f>
        <v>0</v>
      </c>
      <c r="D2154" s="159">
        <f>BD_TS!F2153</f>
        <v>0</v>
      </c>
      <c r="E2154" s="160">
        <f>BD_TS!B2153</f>
        <v>0</v>
      </c>
      <c r="F2154" s="161">
        <f>BD_TS!C2153</f>
        <v>0</v>
      </c>
      <c r="G2154" s="187">
        <f>BD_TS!H2153</f>
        <v>0</v>
      </c>
      <c r="H2154" s="158" t="str">
        <f>IF($A2154=0,"",IFERROR(INDEX(BD_Gestão!A:A,MATCH('Banco de Dados'!$B2154,BD_Gestão!$B:$B,0)),"erro"))</f>
        <v/>
      </c>
      <c r="I2154" s="162" t="str">
        <f>IF($A2154=0,"",IFERROR(INDEX(BD_Gestão!E:E,MATCH('Banco de Dados'!$B2154,BD_Gestão!$B:$B,0)),"erro"))</f>
        <v/>
      </c>
      <c r="J2154" s="186" t="str">
        <f>IF($A2154=0,"",IFERROR(INDEX(BD_Gestão!B:B,MATCH('Banco de Dados'!$B2154,BD_Gestão!$B:$B,0)),"erro"))</f>
        <v/>
      </c>
      <c r="K2154" s="158" t="str">
        <f>IF($A2154=0,"",IFERROR(INDEX(BD_Gestão!C:C,MATCH('Banco de Dados'!$B2154,BD_Gestão!$B:$B,0)),"erro"))</f>
        <v/>
      </c>
      <c r="L2154" s="158" t="str">
        <f>IF($A2154=0,"",IFERROR(INDEX(BD_Gestão!H:H,MATCH('Banco de Dados'!$B2154,BD_Gestão!$B:$B,0)),"erro"))</f>
        <v/>
      </c>
      <c r="M2154" s="161" t="str">
        <f>IF($A2154=0,"",IFERROR(INDEX(BD_Gestão!F:F,MATCH('Banco de Dados'!$B2154,BD_Gestão!$B:$B,0)),"erro"))</f>
        <v/>
      </c>
      <c r="N2154" s="161" t="str">
        <f>IF($A2154=0,"",IFERROR(INDEX(BD_Gestão!J:J,MATCH('Banco de Dados'!$B2154,BD_Gestão!$B:$B,0)),"erro"))</f>
        <v/>
      </c>
      <c r="O2154" s="164" t="str">
        <f>IF($A2154=0,"",IFERROR(INDEX(BD_Gestão!K:K,MATCH('Banco de Dados'!$B2154,BD_Gestão!$B:$B,0)),"erro"))</f>
        <v/>
      </c>
      <c r="P2154" s="169" t="str">
        <f t="shared" si="134"/>
        <v/>
      </c>
      <c r="Q2154" s="170" t="str">
        <f t="shared" si="135"/>
        <v/>
      </c>
      <c r="R2154" s="163" t="e">
        <f t="shared" si="132"/>
        <v>#VALUE!</v>
      </c>
      <c r="S2154" s="163" t="e">
        <f t="shared" si="133"/>
        <v>#VALUE!</v>
      </c>
      <c r="T2154" s="163" t="e">
        <f>INDEX(Controle!O:O,MATCH('Banco de Dados'!A2154,Controle!M:M,0))*E2154/100</f>
        <v>#N/A</v>
      </c>
    </row>
    <row r="2155" spans="1:20" hidden="1" x14ac:dyDescent="0.2">
      <c r="A2155" s="158">
        <f>BD_TS!A2154</f>
        <v>0</v>
      </c>
      <c r="B2155" s="158" t="str">
        <f>SUBSTITUTE(SUBSTITUTE(BD_TS!D2154," ",""),"-","/")</f>
        <v/>
      </c>
      <c r="C2155" s="158">
        <f>BD_TS!E2154</f>
        <v>0</v>
      </c>
      <c r="D2155" s="159">
        <f>BD_TS!F2154</f>
        <v>0</v>
      </c>
      <c r="E2155" s="160">
        <f>BD_TS!B2154</f>
        <v>0</v>
      </c>
      <c r="F2155" s="161">
        <f>BD_TS!C2154</f>
        <v>0</v>
      </c>
      <c r="G2155" s="187">
        <f>BD_TS!H2154</f>
        <v>0</v>
      </c>
      <c r="H2155" s="158" t="str">
        <f>IF($A2155=0,"",IFERROR(INDEX(BD_Gestão!A:A,MATCH('Banco de Dados'!$B2155,BD_Gestão!$B:$B,0)),"erro"))</f>
        <v/>
      </c>
      <c r="I2155" s="162" t="str">
        <f>IF($A2155=0,"",IFERROR(INDEX(BD_Gestão!E:E,MATCH('Banco de Dados'!$B2155,BD_Gestão!$B:$B,0)),"erro"))</f>
        <v/>
      </c>
      <c r="J2155" s="186" t="str">
        <f>IF($A2155=0,"",IFERROR(INDEX(BD_Gestão!B:B,MATCH('Banco de Dados'!$B2155,BD_Gestão!$B:$B,0)),"erro"))</f>
        <v/>
      </c>
      <c r="K2155" s="158" t="str">
        <f>IF($A2155=0,"",IFERROR(INDEX(BD_Gestão!C:C,MATCH('Banco de Dados'!$B2155,BD_Gestão!$B:$B,0)),"erro"))</f>
        <v/>
      </c>
      <c r="L2155" s="158" t="str">
        <f>IF($A2155=0,"",IFERROR(INDEX(BD_Gestão!H:H,MATCH('Banco de Dados'!$B2155,BD_Gestão!$B:$B,0)),"erro"))</f>
        <v/>
      </c>
      <c r="M2155" s="161" t="str">
        <f>IF($A2155=0,"",IFERROR(INDEX(BD_Gestão!F:F,MATCH('Banco de Dados'!$B2155,BD_Gestão!$B:$B,0)),"erro"))</f>
        <v/>
      </c>
      <c r="N2155" s="161" t="str">
        <f>IF($A2155=0,"",IFERROR(INDEX(BD_Gestão!J:J,MATCH('Banco de Dados'!$B2155,BD_Gestão!$B:$B,0)),"erro"))</f>
        <v/>
      </c>
      <c r="O2155" s="164" t="str">
        <f>IF($A2155=0,"",IFERROR(INDEX(BD_Gestão!K:K,MATCH('Banco de Dados'!$B2155,BD_Gestão!$B:$B,0)),"erro"))</f>
        <v/>
      </c>
      <c r="P2155" s="169" t="str">
        <f t="shared" si="134"/>
        <v/>
      </c>
      <c r="Q2155" s="170" t="str">
        <f t="shared" si="135"/>
        <v/>
      </c>
      <c r="R2155" s="163" t="e">
        <f t="shared" si="132"/>
        <v>#VALUE!</v>
      </c>
      <c r="S2155" s="163" t="e">
        <f t="shared" si="133"/>
        <v>#VALUE!</v>
      </c>
      <c r="T2155" s="163" t="e">
        <f>INDEX(Controle!O:O,MATCH('Banco de Dados'!A2155,Controle!M:M,0))*E2155/100</f>
        <v>#N/A</v>
      </c>
    </row>
    <row r="2156" spans="1:20" hidden="1" x14ac:dyDescent="0.2">
      <c r="A2156" s="158">
        <f>BD_TS!A2155</f>
        <v>0</v>
      </c>
      <c r="B2156" s="158" t="str">
        <f>SUBSTITUTE(SUBSTITUTE(BD_TS!D2155," ",""),"-","/")</f>
        <v/>
      </c>
      <c r="C2156" s="158">
        <f>BD_TS!E2155</f>
        <v>0</v>
      </c>
      <c r="D2156" s="159">
        <f>BD_TS!F2155</f>
        <v>0</v>
      </c>
      <c r="E2156" s="160">
        <f>BD_TS!B2155</f>
        <v>0</v>
      </c>
      <c r="F2156" s="161">
        <f>BD_TS!C2155</f>
        <v>0</v>
      </c>
      <c r="G2156" s="187">
        <f>BD_TS!H2155</f>
        <v>0</v>
      </c>
      <c r="H2156" s="158" t="str">
        <f>IF($A2156=0,"",IFERROR(INDEX(BD_Gestão!A:A,MATCH('Banco de Dados'!$B2156,BD_Gestão!$B:$B,0)),"erro"))</f>
        <v/>
      </c>
      <c r="I2156" s="162" t="str">
        <f>IF($A2156=0,"",IFERROR(INDEX(BD_Gestão!E:E,MATCH('Banco de Dados'!$B2156,BD_Gestão!$B:$B,0)),"erro"))</f>
        <v/>
      </c>
      <c r="J2156" s="186" t="str">
        <f>IF($A2156=0,"",IFERROR(INDEX(BD_Gestão!B:B,MATCH('Banco de Dados'!$B2156,BD_Gestão!$B:$B,0)),"erro"))</f>
        <v/>
      </c>
      <c r="K2156" s="158" t="str">
        <f>IF($A2156=0,"",IFERROR(INDEX(BD_Gestão!C:C,MATCH('Banco de Dados'!$B2156,BD_Gestão!$B:$B,0)),"erro"))</f>
        <v/>
      </c>
      <c r="L2156" s="158" t="str">
        <f>IF($A2156=0,"",IFERROR(INDEX(BD_Gestão!H:H,MATCH('Banco de Dados'!$B2156,BD_Gestão!$B:$B,0)),"erro"))</f>
        <v/>
      </c>
      <c r="M2156" s="161" t="str">
        <f>IF($A2156=0,"",IFERROR(INDEX(BD_Gestão!F:F,MATCH('Banco de Dados'!$B2156,BD_Gestão!$B:$B,0)),"erro"))</f>
        <v/>
      </c>
      <c r="N2156" s="161" t="str">
        <f>IF($A2156=0,"",IFERROR(INDEX(BD_Gestão!J:J,MATCH('Banco de Dados'!$B2156,BD_Gestão!$B:$B,0)),"erro"))</f>
        <v/>
      </c>
      <c r="O2156" s="164" t="str">
        <f>IF($A2156=0,"",IFERROR(INDEX(BD_Gestão!K:K,MATCH('Banco de Dados'!$B2156,BD_Gestão!$B:$B,0)),"erro"))</f>
        <v/>
      </c>
      <c r="P2156" s="169" t="str">
        <f t="shared" si="134"/>
        <v/>
      </c>
      <c r="Q2156" s="170" t="str">
        <f t="shared" si="135"/>
        <v/>
      </c>
      <c r="R2156" s="163" t="e">
        <f t="shared" si="132"/>
        <v>#VALUE!</v>
      </c>
      <c r="S2156" s="163" t="e">
        <f t="shared" si="133"/>
        <v>#VALUE!</v>
      </c>
      <c r="T2156" s="163" t="e">
        <f>INDEX(Controle!O:O,MATCH('Banco de Dados'!A2156,Controle!M:M,0))*E2156/100</f>
        <v>#N/A</v>
      </c>
    </row>
    <row r="2157" spans="1:20" hidden="1" x14ac:dyDescent="0.2">
      <c r="A2157" s="158">
        <f>BD_TS!A2156</f>
        <v>0</v>
      </c>
      <c r="B2157" s="158" t="str">
        <f>SUBSTITUTE(SUBSTITUTE(BD_TS!D2156," ",""),"-","/")</f>
        <v/>
      </c>
      <c r="C2157" s="158">
        <f>BD_TS!E2156</f>
        <v>0</v>
      </c>
      <c r="D2157" s="159">
        <f>BD_TS!F2156</f>
        <v>0</v>
      </c>
      <c r="E2157" s="160">
        <f>BD_TS!B2156</f>
        <v>0</v>
      </c>
      <c r="F2157" s="161">
        <f>BD_TS!C2156</f>
        <v>0</v>
      </c>
      <c r="G2157" s="187">
        <f>BD_TS!H2156</f>
        <v>0</v>
      </c>
      <c r="H2157" s="158" t="str">
        <f>IF($A2157=0,"",IFERROR(INDEX(BD_Gestão!A:A,MATCH('Banco de Dados'!$B2157,BD_Gestão!$B:$B,0)),"erro"))</f>
        <v/>
      </c>
      <c r="I2157" s="162" t="str">
        <f>IF($A2157=0,"",IFERROR(INDEX(BD_Gestão!E:E,MATCH('Banco de Dados'!$B2157,BD_Gestão!$B:$B,0)),"erro"))</f>
        <v/>
      </c>
      <c r="J2157" s="186" t="str">
        <f>IF($A2157=0,"",IFERROR(INDEX(BD_Gestão!B:B,MATCH('Banco de Dados'!$B2157,BD_Gestão!$B:$B,0)),"erro"))</f>
        <v/>
      </c>
      <c r="K2157" s="158" t="str">
        <f>IF($A2157=0,"",IFERROR(INDEX(BD_Gestão!C:C,MATCH('Banco de Dados'!$B2157,BD_Gestão!$B:$B,0)),"erro"))</f>
        <v/>
      </c>
      <c r="L2157" s="158" t="str">
        <f>IF($A2157=0,"",IFERROR(INDEX(BD_Gestão!H:H,MATCH('Banco de Dados'!$B2157,BD_Gestão!$B:$B,0)),"erro"))</f>
        <v/>
      </c>
      <c r="M2157" s="161" t="str">
        <f>IF($A2157=0,"",IFERROR(INDEX(BD_Gestão!F:F,MATCH('Banco de Dados'!$B2157,BD_Gestão!$B:$B,0)),"erro"))</f>
        <v/>
      </c>
      <c r="N2157" s="161" t="str">
        <f>IF($A2157=0,"",IFERROR(INDEX(BD_Gestão!J:J,MATCH('Banco de Dados'!$B2157,BD_Gestão!$B:$B,0)),"erro"))</f>
        <v/>
      </c>
      <c r="O2157" s="164" t="str">
        <f>IF($A2157=0,"",IFERROR(INDEX(BD_Gestão!K:K,MATCH('Banco de Dados'!$B2157,BD_Gestão!$B:$B,0)),"erro"))</f>
        <v/>
      </c>
      <c r="P2157" s="169" t="str">
        <f t="shared" si="134"/>
        <v/>
      </c>
      <c r="Q2157" s="170" t="str">
        <f t="shared" si="135"/>
        <v/>
      </c>
      <c r="R2157" s="163" t="e">
        <f t="shared" si="132"/>
        <v>#VALUE!</v>
      </c>
      <c r="S2157" s="163" t="e">
        <f t="shared" si="133"/>
        <v>#VALUE!</v>
      </c>
      <c r="T2157" s="163" t="e">
        <f>INDEX(Controle!O:O,MATCH('Banco de Dados'!A2157,Controle!M:M,0))*E2157/100</f>
        <v>#N/A</v>
      </c>
    </row>
    <row r="2158" spans="1:20" hidden="1" x14ac:dyDescent="0.2">
      <c r="A2158" s="158">
        <f>BD_TS!A2157</f>
        <v>0</v>
      </c>
      <c r="B2158" s="158" t="str">
        <f>SUBSTITUTE(SUBSTITUTE(BD_TS!D2157," ",""),"-","/")</f>
        <v/>
      </c>
      <c r="C2158" s="158">
        <f>BD_TS!E2157</f>
        <v>0</v>
      </c>
      <c r="D2158" s="159">
        <f>BD_TS!F2157</f>
        <v>0</v>
      </c>
      <c r="E2158" s="160">
        <f>BD_TS!B2157</f>
        <v>0</v>
      </c>
      <c r="F2158" s="161">
        <f>BD_TS!C2157</f>
        <v>0</v>
      </c>
      <c r="G2158" s="187">
        <f>BD_TS!H2157</f>
        <v>0</v>
      </c>
      <c r="H2158" s="158" t="str">
        <f>IF($A2158=0,"",IFERROR(INDEX(BD_Gestão!A:A,MATCH('Banco de Dados'!$B2158,BD_Gestão!$B:$B,0)),"erro"))</f>
        <v/>
      </c>
      <c r="I2158" s="162" t="str">
        <f>IF($A2158=0,"",IFERROR(INDEX(BD_Gestão!E:E,MATCH('Banco de Dados'!$B2158,BD_Gestão!$B:$B,0)),"erro"))</f>
        <v/>
      </c>
      <c r="J2158" s="186" t="str">
        <f>IF($A2158=0,"",IFERROR(INDEX(BD_Gestão!B:B,MATCH('Banco de Dados'!$B2158,BD_Gestão!$B:$B,0)),"erro"))</f>
        <v/>
      </c>
      <c r="K2158" s="158" t="str">
        <f>IF($A2158=0,"",IFERROR(INDEX(BD_Gestão!C:C,MATCH('Banco de Dados'!$B2158,BD_Gestão!$B:$B,0)),"erro"))</f>
        <v/>
      </c>
      <c r="L2158" s="158" t="str">
        <f>IF($A2158=0,"",IFERROR(INDEX(BD_Gestão!H:H,MATCH('Banco de Dados'!$B2158,BD_Gestão!$B:$B,0)),"erro"))</f>
        <v/>
      </c>
      <c r="M2158" s="161" t="str">
        <f>IF($A2158=0,"",IFERROR(INDEX(BD_Gestão!F:F,MATCH('Banco de Dados'!$B2158,BD_Gestão!$B:$B,0)),"erro"))</f>
        <v/>
      </c>
      <c r="N2158" s="161" t="str">
        <f>IF($A2158=0,"",IFERROR(INDEX(BD_Gestão!J:J,MATCH('Banco de Dados'!$B2158,BD_Gestão!$B:$B,0)),"erro"))</f>
        <v/>
      </c>
      <c r="O2158" s="164" t="str">
        <f>IF($A2158=0,"",IFERROR(INDEX(BD_Gestão!K:K,MATCH('Banco de Dados'!$B2158,BD_Gestão!$B:$B,0)),"erro"))</f>
        <v/>
      </c>
      <c r="P2158" s="169" t="str">
        <f t="shared" si="134"/>
        <v/>
      </c>
      <c r="Q2158" s="170" t="str">
        <f t="shared" si="135"/>
        <v/>
      </c>
      <c r="R2158" s="163" t="e">
        <f t="shared" si="132"/>
        <v>#VALUE!</v>
      </c>
      <c r="S2158" s="163" t="e">
        <f t="shared" si="133"/>
        <v>#VALUE!</v>
      </c>
      <c r="T2158" s="163" t="e">
        <f>INDEX(Controle!O:O,MATCH('Banco de Dados'!A2158,Controle!M:M,0))*E2158/100</f>
        <v>#N/A</v>
      </c>
    </row>
    <row r="2159" spans="1:20" hidden="1" x14ac:dyDescent="0.2">
      <c r="A2159" s="158">
        <f>BD_TS!A2158</f>
        <v>0</v>
      </c>
      <c r="B2159" s="158" t="str">
        <f>SUBSTITUTE(SUBSTITUTE(BD_TS!D2158," ",""),"-","/")</f>
        <v/>
      </c>
      <c r="C2159" s="158">
        <f>BD_TS!E2158</f>
        <v>0</v>
      </c>
      <c r="D2159" s="159">
        <f>BD_TS!F2158</f>
        <v>0</v>
      </c>
      <c r="E2159" s="160">
        <f>BD_TS!B2158</f>
        <v>0</v>
      </c>
      <c r="F2159" s="161">
        <f>BD_TS!C2158</f>
        <v>0</v>
      </c>
      <c r="G2159" s="187">
        <f>BD_TS!H2158</f>
        <v>0</v>
      </c>
      <c r="H2159" s="158" t="str">
        <f>IF($A2159=0,"",IFERROR(INDEX(BD_Gestão!A:A,MATCH('Banco de Dados'!$B2159,BD_Gestão!$B:$B,0)),"erro"))</f>
        <v/>
      </c>
      <c r="I2159" s="162" t="str">
        <f>IF($A2159=0,"",IFERROR(INDEX(BD_Gestão!E:E,MATCH('Banco de Dados'!$B2159,BD_Gestão!$B:$B,0)),"erro"))</f>
        <v/>
      </c>
      <c r="J2159" s="186" t="str">
        <f>IF($A2159=0,"",IFERROR(INDEX(BD_Gestão!B:B,MATCH('Banco de Dados'!$B2159,BD_Gestão!$B:$B,0)),"erro"))</f>
        <v/>
      </c>
      <c r="K2159" s="158" t="str">
        <f>IF($A2159=0,"",IFERROR(INDEX(BD_Gestão!C:C,MATCH('Banco de Dados'!$B2159,BD_Gestão!$B:$B,0)),"erro"))</f>
        <v/>
      </c>
      <c r="L2159" s="158" t="str">
        <f>IF($A2159=0,"",IFERROR(INDEX(BD_Gestão!H:H,MATCH('Banco de Dados'!$B2159,BD_Gestão!$B:$B,0)),"erro"))</f>
        <v/>
      </c>
      <c r="M2159" s="161" t="str">
        <f>IF($A2159=0,"",IFERROR(INDEX(BD_Gestão!F:F,MATCH('Banco de Dados'!$B2159,BD_Gestão!$B:$B,0)),"erro"))</f>
        <v/>
      </c>
      <c r="N2159" s="161" t="str">
        <f>IF($A2159=0,"",IFERROR(INDEX(BD_Gestão!J:J,MATCH('Banco de Dados'!$B2159,BD_Gestão!$B:$B,0)),"erro"))</f>
        <v/>
      </c>
      <c r="O2159" s="164" t="str">
        <f>IF($A2159=0,"",IFERROR(INDEX(BD_Gestão!K:K,MATCH('Banco de Dados'!$B2159,BD_Gestão!$B:$B,0)),"erro"))</f>
        <v/>
      </c>
      <c r="P2159" s="169" t="str">
        <f t="shared" si="134"/>
        <v/>
      </c>
      <c r="Q2159" s="170" t="str">
        <f t="shared" si="135"/>
        <v/>
      </c>
      <c r="R2159" s="163" t="e">
        <f t="shared" si="132"/>
        <v>#VALUE!</v>
      </c>
      <c r="S2159" s="163" t="e">
        <f t="shared" si="133"/>
        <v>#VALUE!</v>
      </c>
      <c r="T2159" s="163" t="e">
        <f>INDEX(Controle!O:O,MATCH('Banco de Dados'!A2159,Controle!M:M,0))*E2159/100</f>
        <v>#N/A</v>
      </c>
    </row>
    <row r="2160" spans="1:20" hidden="1" x14ac:dyDescent="0.2">
      <c r="A2160" s="158">
        <f>BD_TS!A2159</f>
        <v>0</v>
      </c>
      <c r="B2160" s="158" t="str">
        <f>SUBSTITUTE(SUBSTITUTE(BD_TS!D2159," ",""),"-","/")</f>
        <v/>
      </c>
      <c r="C2160" s="158">
        <f>BD_TS!E2159</f>
        <v>0</v>
      </c>
      <c r="D2160" s="159">
        <f>BD_TS!F2159</f>
        <v>0</v>
      </c>
      <c r="E2160" s="160">
        <f>BD_TS!B2159</f>
        <v>0</v>
      </c>
      <c r="F2160" s="161">
        <f>BD_TS!C2159</f>
        <v>0</v>
      </c>
      <c r="G2160" s="187">
        <f>BD_TS!H2159</f>
        <v>0</v>
      </c>
      <c r="H2160" s="158" t="str">
        <f>IF($A2160=0,"",IFERROR(INDEX(BD_Gestão!A:A,MATCH('Banco de Dados'!$B2160,BD_Gestão!$B:$B,0)),"erro"))</f>
        <v/>
      </c>
      <c r="I2160" s="162" t="str">
        <f>IF($A2160=0,"",IFERROR(INDEX(BD_Gestão!E:E,MATCH('Banco de Dados'!$B2160,BD_Gestão!$B:$B,0)),"erro"))</f>
        <v/>
      </c>
      <c r="J2160" s="186" t="str">
        <f>IF($A2160=0,"",IFERROR(INDEX(BD_Gestão!B:B,MATCH('Banco de Dados'!$B2160,BD_Gestão!$B:$B,0)),"erro"))</f>
        <v/>
      </c>
      <c r="K2160" s="158" t="str">
        <f>IF($A2160=0,"",IFERROR(INDEX(BD_Gestão!C:C,MATCH('Banco de Dados'!$B2160,BD_Gestão!$B:$B,0)),"erro"))</f>
        <v/>
      </c>
      <c r="L2160" s="158" t="str">
        <f>IF($A2160=0,"",IFERROR(INDEX(BD_Gestão!H:H,MATCH('Banco de Dados'!$B2160,BD_Gestão!$B:$B,0)),"erro"))</f>
        <v/>
      </c>
      <c r="M2160" s="161" t="str">
        <f>IF($A2160=0,"",IFERROR(INDEX(BD_Gestão!F:F,MATCH('Banco de Dados'!$B2160,BD_Gestão!$B:$B,0)),"erro"))</f>
        <v/>
      </c>
      <c r="N2160" s="161" t="str">
        <f>IF($A2160=0,"",IFERROR(INDEX(BD_Gestão!J:J,MATCH('Banco de Dados'!$B2160,BD_Gestão!$B:$B,0)),"erro"))</f>
        <v/>
      </c>
      <c r="O2160" s="164" t="str">
        <f>IF($A2160=0,"",IFERROR(INDEX(BD_Gestão!K:K,MATCH('Banco de Dados'!$B2160,BD_Gestão!$B:$B,0)),"erro"))</f>
        <v/>
      </c>
      <c r="P2160" s="169" t="str">
        <f t="shared" si="134"/>
        <v/>
      </c>
      <c r="Q2160" s="170" t="str">
        <f t="shared" si="135"/>
        <v/>
      </c>
      <c r="R2160" s="163" t="e">
        <f t="shared" si="132"/>
        <v>#VALUE!</v>
      </c>
      <c r="S2160" s="163" t="e">
        <f t="shared" si="133"/>
        <v>#VALUE!</v>
      </c>
      <c r="T2160" s="163" t="e">
        <f>INDEX(Controle!O:O,MATCH('Banco de Dados'!A2160,Controle!M:M,0))*E2160/100</f>
        <v>#N/A</v>
      </c>
    </row>
    <row r="2161" spans="1:20" hidden="1" x14ac:dyDescent="0.2">
      <c r="A2161" s="158">
        <f>BD_TS!A2160</f>
        <v>0</v>
      </c>
      <c r="B2161" s="158" t="str">
        <f>SUBSTITUTE(SUBSTITUTE(BD_TS!D2160," ",""),"-","/")</f>
        <v/>
      </c>
      <c r="C2161" s="158">
        <f>BD_TS!E2160</f>
        <v>0</v>
      </c>
      <c r="D2161" s="159">
        <f>BD_TS!F2160</f>
        <v>0</v>
      </c>
      <c r="E2161" s="160">
        <f>BD_TS!B2160</f>
        <v>0</v>
      </c>
      <c r="F2161" s="161">
        <f>BD_TS!C2160</f>
        <v>0</v>
      </c>
      <c r="G2161" s="187">
        <f>BD_TS!H2160</f>
        <v>0</v>
      </c>
      <c r="H2161" s="158" t="str">
        <f>IF($A2161=0,"",IFERROR(INDEX(BD_Gestão!A:A,MATCH('Banco de Dados'!$B2161,BD_Gestão!$B:$B,0)),"erro"))</f>
        <v/>
      </c>
      <c r="I2161" s="162" t="str">
        <f>IF($A2161=0,"",IFERROR(INDEX(BD_Gestão!E:E,MATCH('Banco de Dados'!$B2161,BD_Gestão!$B:$B,0)),"erro"))</f>
        <v/>
      </c>
      <c r="J2161" s="186" t="str">
        <f>IF($A2161=0,"",IFERROR(INDEX(BD_Gestão!B:B,MATCH('Banco de Dados'!$B2161,BD_Gestão!$B:$B,0)),"erro"))</f>
        <v/>
      </c>
      <c r="K2161" s="158" t="str">
        <f>IF($A2161=0,"",IFERROR(INDEX(BD_Gestão!C:C,MATCH('Banco de Dados'!$B2161,BD_Gestão!$B:$B,0)),"erro"))</f>
        <v/>
      </c>
      <c r="L2161" s="158" t="str">
        <f>IF($A2161=0,"",IFERROR(INDEX(BD_Gestão!H:H,MATCH('Banco de Dados'!$B2161,BD_Gestão!$B:$B,0)),"erro"))</f>
        <v/>
      </c>
      <c r="M2161" s="161" t="str">
        <f>IF($A2161=0,"",IFERROR(INDEX(BD_Gestão!F:F,MATCH('Banco de Dados'!$B2161,BD_Gestão!$B:$B,0)),"erro"))</f>
        <v/>
      </c>
      <c r="N2161" s="161" t="str">
        <f>IF($A2161=0,"",IFERROR(INDEX(BD_Gestão!J:J,MATCH('Banco de Dados'!$B2161,BD_Gestão!$B:$B,0)),"erro"))</f>
        <v/>
      </c>
      <c r="O2161" s="164" t="str">
        <f>IF($A2161=0,"",IFERROR(INDEX(BD_Gestão!K:K,MATCH('Banco de Dados'!$B2161,BD_Gestão!$B:$B,0)),"erro"))</f>
        <v/>
      </c>
      <c r="P2161" s="169" t="str">
        <f t="shared" si="134"/>
        <v/>
      </c>
      <c r="Q2161" s="170" t="str">
        <f t="shared" si="135"/>
        <v/>
      </c>
      <c r="R2161" s="163" t="e">
        <f t="shared" si="132"/>
        <v>#VALUE!</v>
      </c>
      <c r="S2161" s="163" t="e">
        <f t="shared" si="133"/>
        <v>#VALUE!</v>
      </c>
      <c r="T2161" s="163" t="e">
        <f>INDEX(Controle!O:O,MATCH('Banco de Dados'!A2161,Controle!M:M,0))*E2161/100</f>
        <v>#N/A</v>
      </c>
    </row>
    <row r="2162" spans="1:20" hidden="1" x14ac:dyDescent="0.2">
      <c r="A2162" s="158">
        <f>BD_TS!A2161</f>
        <v>0</v>
      </c>
      <c r="B2162" s="158" t="str">
        <f>SUBSTITUTE(SUBSTITUTE(BD_TS!D2161," ",""),"-","/")</f>
        <v/>
      </c>
      <c r="C2162" s="158">
        <f>BD_TS!E2161</f>
        <v>0</v>
      </c>
      <c r="D2162" s="159">
        <f>BD_TS!F2161</f>
        <v>0</v>
      </c>
      <c r="E2162" s="160">
        <f>BD_TS!B2161</f>
        <v>0</v>
      </c>
      <c r="F2162" s="161">
        <f>BD_TS!C2161</f>
        <v>0</v>
      </c>
      <c r="G2162" s="187">
        <f>BD_TS!H2161</f>
        <v>0</v>
      </c>
      <c r="H2162" s="158" t="str">
        <f>IF($A2162=0,"",IFERROR(INDEX(BD_Gestão!A:A,MATCH('Banco de Dados'!$B2162,BD_Gestão!$B:$B,0)),"erro"))</f>
        <v/>
      </c>
      <c r="I2162" s="162" t="str">
        <f>IF($A2162=0,"",IFERROR(INDEX(BD_Gestão!E:E,MATCH('Banco de Dados'!$B2162,BD_Gestão!$B:$B,0)),"erro"))</f>
        <v/>
      </c>
      <c r="J2162" s="186" t="str">
        <f>IF($A2162=0,"",IFERROR(INDEX(BD_Gestão!B:B,MATCH('Banco de Dados'!$B2162,BD_Gestão!$B:$B,0)),"erro"))</f>
        <v/>
      </c>
      <c r="K2162" s="158" t="str">
        <f>IF($A2162=0,"",IFERROR(INDEX(BD_Gestão!C:C,MATCH('Banco de Dados'!$B2162,BD_Gestão!$B:$B,0)),"erro"))</f>
        <v/>
      </c>
      <c r="L2162" s="158" t="str">
        <f>IF($A2162=0,"",IFERROR(INDEX(BD_Gestão!H:H,MATCH('Banco de Dados'!$B2162,BD_Gestão!$B:$B,0)),"erro"))</f>
        <v/>
      </c>
      <c r="M2162" s="161" t="str">
        <f>IF($A2162=0,"",IFERROR(INDEX(BD_Gestão!F:F,MATCH('Banco de Dados'!$B2162,BD_Gestão!$B:$B,0)),"erro"))</f>
        <v/>
      </c>
      <c r="N2162" s="161" t="str">
        <f>IF($A2162=0,"",IFERROR(INDEX(BD_Gestão!J:J,MATCH('Banco de Dados'!$B2162,BD_Gestão!$B:$B,0)),"erro"))</f>
        <v/>
      </c>
      <c r="O2162" s="164" t="str">
        <f>IF($A2162=0,"",IFERROR(INDEX(BD_Gestão!K:K,MATCH('Banco de Dados'!$B2162,BD_Gestão!$B:$B,0)),"erro"))</f>
        <v/>
      </c>
      <c r="P2162" s="169" t="str">
        <f t="shared" si="134"/>
        <v/>
      </c>
      <c r="Q2162" s="170" t="str">
        <f t="shared" si="135"/>
        <v/>
      </c>
      <c r="R2162" s="163" t="e">
        <f t="shared" si="132"/>
        <v>#VALUE!</v>
      </c>
      <c r="S2162" s="163" t="e">
        <f t="shared" si="133"/>
        <v>#VALUE!</v>
      </c>
      <c r="T2162" s="163" t="e">
        <f>INDEX(Controle!O:O,MATCH('Banco de Dados'!A2162,Controle!M:M,0))*E2162/100</f>
        <v>#N/A</v>
      </c>
    </row>
    <row r="2163" spans="1:20" hidden="1" x14ac:dyDescent="0.2">
      <c r="A2163" s="158">
        <f>BD_TS!A2162</f>
        <v>0</v>
      </c>
      <c r="B2163" s="158" t="str">
        <f>SUBSTITUTE(SUBSTITUTE(BD_TS!D2162," ",""),"-","/")</f>
        <v/>
      </c>
      <c r="C2163" s="158">
        <f>BD_TS!E2162</f>
        <v>0</v>
      </c>
      <c r="D2163" s="159">
        <f>BD_TS!F2162</f>
        <v>0</v>
      </c>
      <c r="E2163" s="160">
        <f>BD_TS!B2162</f>
        <v>0</v>
      </c>
      <c r="F2163" s="161">
        <f>BD_TS!C2162</f>
        <v>0</v>
      </c>
      <c r="G2163" s="187">
        <f>BD_TS!H2162</f>
        <v>0</v>
      </c>
      <c r="H2163" s="158" t="str">
        <f>IF($A2163=0,"",IFERROR(INDEX(BD_Gestão!A:A,MATCH('Banco de Dados'!$B2163,BD_Gestão!$B:$B,0)),"erro"))</f>
        <v/>
      </c>
      <c r="I2163" s="162" t="str">
        <f>IF($A2163=0,"",IFERROR(INDEX(BD_Gestão!E:E,MATCH('Banco de Dados'!$B2163,BD_Gestão!$B:$B,0)),"erro"))</f>
        <v/>
      </c>
      <c r="J2163" s="186" t="str">
        <f>IF($A2163=0,"",IFERROR(INDEX(BD_Gestão!B:B,MATCH('Banco de Dados'!$B2163,BD_Gestão!$B:$B,0)),"erro"))</f>
        <v/>
      </c>
      <c r="K2163" s="158" t="str">
        <f>IF($A2163=0,"",IFERROR(INDEX(BD_Gestão!C:C,MATCH('Banco de Dados'!$B2163,BD_Gestão!$B:$B,0)),"erro"))</f>
        <v/>
      </c>
      <c r="L2163" s="158" t="str">
        <f>IF($A2163=0,"",IFERROR(INDEX(BD_Gestão!H:H,MATCH('Banco de Dados'!$B2163,BD_Gestão!$B:$B,0)),"erro"))</f>
        <v/>
      </c>
      <c r="M2163" s="161" t="str">
        <f>IF($A2163=0,"",IFERROR(INDEX(BD_Gestão!F:F,MATCH('Banco de Dados'!$B2163,BD_Gestão!$B:$B,0)),"erro"))</f>
        <v/>
      </c>
      <c r="N2163" s="161" t="str">
        <f>IF($A2163=0,"",IFERROR(INDEX(BD_Gestão!J:J,MATCH('Banco de Dados'!$B2163,BD_Gestão!$B:$B,0)),"erro"))</f>
        <v/>
      </c>
      <c r="O2163" s="164" t="str">
        <f>IF($A2163=0,"",IFERROR(INDEX(BD_Gestão!K:K,MATCH('Banco de Dados'!$B2163,BD_Gestão!$B:$B,0)),"erro"))</f>
        <v/>
      </c>
      <c r="P2163" s="169" t="str">
        <f t="shared" si="134"/>
        <v/>
      </c>
      <c r="Q2163" s="170" t="str">
        <f t="shared" si="135"/>
        <v/>
      </c>
      <c r="R2163" s="163" t="e">
        <f t="shared" si="132"/>
        <v>#VALUE!</v>
      </c>
      <c r="S2163" s="163" t="e">
        <f t="shared" si="133"/>
        <v>#VALUE!</v>
      </c>
      <c r="T2163" s="163" t="e">
        <f>INDEX(Controle!O:O,MATCH('Banco de Dados'!A2163,Controle!M:M,0))*E2163/100</f>
        <v>#N/A</v>
      </c>
    </row>
    <row r="2164" spans="1:20" hidden="1" x14ac:dyDescent="0.2">
      <c r="A2164" s="158">
        <f>BD_TS!A2163</f>
        <v>0</v>
      </c>
      <c r="B2164" s="158" t="str">
        <f>SUBSTITUTE(SUBSTITUTE(BD_TS!D2163," ",""),"-","/")</f>
        <v/>
      </c>
      <c r="C2164" s="158">
        <f>BD_TS!E2163</f>
        <v>0</v>
      </c>
      <c r="D2164" s="159">
        <f>BD_TS!F2163</f>
        <v>0</v>
      </c>
      <c r="E2164" s="160">
        <f>BD_TS!B2163</f>
        <v>0</v>
      </c>
      <c r="F2164" s="161">
        <f>BD_TS!C2163</f>
        <v>0</v>
      </c>
      <c r="G2164" s="187">
        <f>BD_TS!H2163</f>
        <v>0</v>
      </c>
      <c r="H2164" s="158" t="str">
        <f>IF($A2164=0,"",IFERROR(INDEX(BD_Gestão!A:A,MATCH('Banco de Dados'!$B2164,BD_Gestão!$B:$B,0)),"erro"))</f>
        <v/>
      </c>
      <c r="I2164" s="162" t="str">
        <f>IF($A2164=0,"",IFERROR(INDEX(BD_Gestão!E:E,MATCH('Banco de Dados'!$B2164,BD_Gestão!$B:$B,0)),"erro"))</f>
        <v/>
      </c>
      <c r="J2164" s="186" t="str">
        <f>IF($A2164=0,"",IFERROR(INDEX(BD_Gestão!B:B,MATCH('Banco de Dados'!$B2164,BD_Gestão!$B:$B,0)),"erro"))</f>
        <v/>
      </c>
      <c r="K2164" s="158" t="str">
        <f>IF($A2164=0,"",IFERROR(INDEX(BD_Gestão!C:C,MATCH('Banco de Dados'!$B2164,BD_Gestão!$B:$B,0)),"erro"))</f>
        <v/>
      </c>
      <c r="L2164" s="158" t="str">
        <f>IF($A2164=0,"",IFERROR(INDEX(BD_Gestão!H:H,MATCH('Banco de Dados'!$B2164,BD_Gestão!$B:$B,0)),"erro"))</f>
        <v/>
      </c>
      <c r="M2164" s="161" t="str">
        <f>IF($A2164=0,"",IFERROR(INDEX(BD_Gestão!F:F,MATCH('Banco de Dados'!$B2164,BD_Gestão!$B:$B,0)),"erro"))</f>
        <v/>
      </c>
      <c r="N2164" s="161" t="str">
        <f>IF($A2164=0,"",IFERROR(INDEX(BD_Gestão!J:J,MATCH('Banco de Dados'!$B2164,BD_Gestão!$B:$B,0)),"erro"))</f>
        <v/>
      </c>
      <c r="O2164" s="164" t="str">
        <f>IF($A2164=0,"",IFERROR(INDEX(BD_Gestão!K:K,MATCH('Banco de Dados'!$B2164,BD_Gestão!$B:$B,0)),"erro"))</f>
        <v/>
      </c>
      <c r="P2164" s="169" t="str">
        <f t="shared" si="134"/>
        <v/>
      </c>
      <c r="Q2164" s="170" t="str">
        <f t="shared" si="135"/>
        <v/>
      </c>
      <c r="R2164" s="163" t="e">
        <f t="shared" si="132"/>
        <v>#VALUE!</v>
      </c>
      <c r="S2164" s="163" t="e">
        <f t="shared" si="133"/>
        <v>#VALUE!</v>
      </c>
      <c r="T2164" s="163" t="e">
        <f>INDEX(Controle!O:O,MATCH('Banco de Dados'!A2164,Controle!M:M,0))*E2164/100</f>
        <v>#N/A</v>
      </c>
    </row>
    <row r="2165" spans="1:20" hidden="1" x14ac:dyDescent="0.2">
      <c r="A2165" s="158">
        <f>BD_TS!A2164</f>
        <v>0</v>
      </c>
      <c r="B2165" s="158" t="str">
        <f>SUBSTITUTE(SUBSTITUTE(BD_TS!D2164," ",""),"-","/")</f>
        <v/>
      </c>
      <c r="C2165" s="158">
        <f>BD_TS!E2164</f>
        <v>0</v>
      </c>
      <c r="D2165" s="159">
        <f>BD_TS!F2164</f>
        <v>0</v>
      </c>
      <c r="E2165" s="160">
        <f>BD_TS!B2164</f>
        <v>0</v>
      </c>
      <c r="F2165" s="161">
        <f>BD_TS!C2164</f>
        <v>0</v>
      </c>
      <c r="G2165" s="187">
        <f>BD_TS!H2164</f>
        <v>0</v>
      </c>
      <c r="H2165" s="158" t="str">
        <f>IF($A2165=0,"",IFERROR(INDEX(BD_Gestão!A:A,MATCH('Banco de Dados'!$B2165,BD_Gestão!$B:$B,0)),"erro"))</f>
        <v/>
      </c>
      <c r="I2165" s="162" t="str">
        <f>IF($A2165=0,"",IFERROR(INDEX(BD_Gestão!E:E,MATCH('Banco de Dados'!$B2165,BD_Gestão!$B:$B,0)),"erro"))</f>
        <v/>
      </c>
      <c r="J2165" s="186" t="str">
        <f>IF($A2165=0,"",IFERROR(INDEX(BD_Gestão!B:B,MATCH('Banco de Dados'!$B2165,BD_Gestão!$B:$B,0)),"erro"))</f>
        <v/>
      </c>
      <c r="K2165" s="158" t="str">
        <f>IF($A2165=0,"",IFERROR(INDEX(BD_Gestão!C:C,MATCH('Banco de Dados'!$B2165,BD_Gestão!$B:$B,0)),"erro"))</f>
        <v/>
      </c>
      <c r="L2165" s="158" t="str">
        <f>IF($A2165=0,"",IFERROR(INDEX(BD_Gestão!H:H,MATCH('Banco de Dados'!$B2165,BD_Gestão!$B:$B,0)),"erro"))</f>
        <v/>
      </c>
      <c r="M2165" s="161" t="str">
        <f>IF($A2165=0,"",IFERROR(INDEX(BD_Gestão!F:F,MATCH('Banco de Dados'!$B2165,BD_Gestão!$B:$B,0)),"erro"))</f>
        <v/>
      </c>
      <c r="N2165" s="161" t="str">
        <f>IF($A2165=0,"",IFERROR(INDEX(BD_Gestão!J:J,MATCH('Banco de Dados'!$B2165,BD_Gestão!$B:$B,0)),"erro"))</f>
        <v/>
      </c>
      <c r="O2165" s="164" t="str">
        <f>IF($A2165=0,"",IFERROR(INDEX(BD_Gestão!K:K,MATCH('Banco de Dados'!$B2165,BD_Gestão!$B:$B,0)),"erro"))</f>
        <v/>
      </c>
      <c r="P2165" s="169" t="str">
        <f t="shared" si="134"/>
        <v/>
      </c>
      <c r="Q2165" s="170" t="str">
        <f t="shared" si="135"/>
        <v/>
      </c>
      <c r="R2165" s="163" t="e">
        <f t="shared" si="132"/>
        <v>#VALUE!</v>
      </c>
      <c r="S2165" s="163" t="e">
        <f t="shared" si="133"/>
        <v>#VALUE!</v>
      </c>
      <c r="T2165" s="163" t="e">
        <f>INDEX(Controle!O:O,MATCH('Banco de Dados'!A2165,Controle!M:M,0))*E2165/100</f>
        <v>#N/A</v>
      </c>
    </row>
    <row r="2166" spans="1:20" hidden="1" x14ac:dyDescent="0.2">
      <c r="A2166" s="158">
        <f>BD_TS!A2165</f>
        <v>0</v>
      </c>
      <c r="B2166" s="158" t="str">
        <f>SUBSTITUTE(SUBSTITUTE(BD_TS!D2165," ",""),"-","/")</f>
        <v/>
      </c>
      <c r="C2166" s="158">
        <f>BD_TS!E2165</f>
        <v>0</v>
      </c>
      <c r="D2166" s="159">
        <f>BD_TS!F2165</f>
        <v>0</v>
      </c>
      <c r="E2166" s="160">
        <f>BD_TS!B2165</f>
        <v>0</v>
      </c>
      <c r="F2166" s="161">
        <f>BD_TS!C2165</f>
        <v>0</v>
      </c>
      <c r="G2166" s="187">
        <f>BD_TS!H2165</f>
        <v>0</v>
      </c>
      <c r="H2166" s="158" t="str">
        <f>IF($A2166=0,"",IFERROR(INDEX(BD_Gestão!A:A,MATCH('Banco de Dados'!$B2166,BD_Gestão!$B:$B,0)),"erro"))</f>
        <v/>
      </c>
      <c r="I2166" s="162" t="str">
        <f>IF($A2166=0,"",IFERROR(INDEX(BD_Gestão!E:E,MATCH('Banco de Dados'!$B2166,BD_Gestão!$B:$B,0)),"erro"))</f>
        <v/>
      </c>
      <c r="J2166" s="186" t="str">
        <f>IF($A2166=0,"",IFERROR(INDEX(BD_Gestão!B:B,MATCH('Banco de Dados'!$B2166,BD_Gestão!$B:$B,0)),"erro"))</f>
        <v/>
      </c>
      <c r="K2166" s="158" t="str">
        <f>IF($A2166=0,"",IFERROR(INDEX(BD_Gestão!C:C,MATCH('Banco de Dados'!$B2166,BD_Gestão!$B:$B,0)),"erro"))</f>
        <v/>
      </c>
      <c r="L2166" s="158" t="str">
        <f>IF($A2166=0,"",IFERROR(INDEX(BD_Gestão!H:H,MATCH('Banco de Dados'!$B2166,BD_Gestão!$B:$B,0)),"erro"))</f>
        <v/>
      </c>
      <c r="M2166" s="161" t="str">
        <f>IF($A2166=0,"",IFERROR(INDEX(BD_Gestão!F:F,MATCH('Banco de Dados'!$B2166,BD_Gestão!$B:$B,0)),"erro"))</f>
        <v/>
      </c>
      <c r="N2166" s="161" t="str">
        <f>IF($A2166=0,"",IFERROR(INDEX(BD_Gestão!J:J,MATCH('Banco de Dados'!$B2166,BD_Gestão!$B:$B,0)),"erro"))</f>
        <v/>
      </c>
      <c r="O2166" s="164" t="str">
        <f>IF($A2166=0,"",IFERROR(INDEX(BD_Gestão!K:K,MATCH('Banco de Dados'!$B2166,BD_Gestão!$B:$B,0)),"erro"))</f>
        <v/>
      </c>
      <c r="P2166" s="169" t="str">
        <f t="shared" si="134"/>
        <v/>
      </c>
      <c r="Q2166" s="170" t="str">
        <f t="shared" si="135"/>
        <v/>
      </c>
      <c r="R2166" s="163" t="e">
        <f t="shared" si="132"/>
        <v>#VALUE!</v>
      </c>
      <c r="S2166" s="163" t="e">
        <f t="shared" si="133"/>
        <v>#VALUE!</v>
      </c>
      <c r="T2166" s="163" t="e">
        <f>INDEX(Controle!O:O,MATCH('Banco de Dados'!A2166,Controle!M:M,0))*E2166/100</f>
        <v>#N/A</v>
      </c>
    </row>
    <row r="2167" spans="1:20" hidden="1" x14ac:dyDescent="0.2">
      <c r="A2167" s="158">
        <f>BD_TS!A2166</f>
        <v>0</v>
      </c>
      <c r="B2167" s="158" t="str">
        <f>SUBSTITUTE(SUBSTITUTE(BD_TS!D2166," ",""),"-","/")</f>
        <v/>
      </c>
      <c r="C2167" s="158">
        <f>BD_TS!E2166</f>
        <v>0</v>
      </c>
      <c r="D2167" s="159">
        <f>BD_TS!F2166</f>
        <v>0</v>
      </c>
      <c r="E2167" s="160">
        <f>BD_TS!B2166</f>
        <v>0</v>
      </c>
      <c r="F2167" s="161">
        <f>BD_TS!C2166</f>
        <v>0</v>
      </c>
      <c r="G2167" s="187">
        <f>BD_TS!H2166</f>
        <v>0</v>
      </c>
      <c r="H2167" s="158" t="str">
        <f>IF($A2167=0,"",IFERROR(INDEX(BD_Gestão!A:A,MATCH('Banco de Dados'!$B2167,BD_Gestão!$B:$B,0)),"erro"))</f>
        <v/>
      </c>
      <c r="I2167" s="162" t="str">
        <f>IF($A2167=0,"",IFERROR(INDEX(BD_Gestão!E:E,MATCH('Banco de Dados'!$B2167,BD_Gestão!$B:$B,0)),"erro"))</f>
        <v/>
      </c>
      <c r="J2167" s="186" t="str">
        <f>IF($A2167=0,"",IFERROR(INDEX(BD_Gestão!B:B,MATCH('Banco de Dados'!$B2167,BD_Gestão!$B:$B,0)),"erro"))</f>
        <v/>
      </c>
      <c r="K2167" s="158" t="str">
        <f>IF($A2167=0,"",IFERROR(INDEX(BD_Gestão!C:C,MATCH('Banco de Dados'!$B2167,BD_Gestão!$B:$B,0)),"erro"))</f>
        <v/>
      </c>
      <c r="L2167" s="158" t="str">
        <f>IF($A2167=0,"",IFERROR(INDEX(BD_Gestão!H:H,MATCH('Banco de Dados'!$B2167,BD_Gestão!$B:$B,0)),"erro"))</f>
        <v/>
      </c>
      <c r="M2167" s="161" t="str">
        <f>IF($A2167=0,"",IFERROR(INDEX(BD_Gestão!F:F,MATCH('Banco de Dados'!$B2167,BD_Gestão!$B:$B,0)),"erro"))</f>
        <v/>
      </c>
      <c r="N2167" s="161" t="str">
        <f>IF($A2167=0,"",IFERROR(INDEX(BD_Gestão!J:J,MATCH('Banco de Dados'!$B2167,BD_Gestão!$B:$B,0)),"erro"))</f>
        <v/>
      </c>
      <c r="O2167" s="164" t="str">
        <f>IF($A2167=0,"",IFERROR(INDEX(BD_Gestão!K:K,MATCH('Banco de Dados'!$B2167,BD_Gestão!$B:$B,0)),"erro"))</f>
        <v/>
      </c>
      <c r="P2167" s="169" t="str">
        <f t="shared" si="134"/>
        <v/>
      </c>
      <c r="Q2167" s="170" t="str">
        <f t="shared" si="135"/>
        <v/>
      </c>
      <c r="R2167" s="163" t="e">
        <f t="shared" si="132"/>
        <v>#VALUE!</v>
      </c>
      <c r="S2167" s="163" t="e">
        <f t="shared" si="133"/>
        <v>#VALUE!</v>
      </c>
      <c r="T2167" s="163" t="e">
        <f>INDEX(Controle!O:O,MATCH('Banco de Dados'!A2167,Controle!M:M,0))*E2167/100</f>
        <v>#N/A</v>
      </c>
    </row>
    <row r="2168" spans="1:20" hidden="1" x14ac:dyDescent="0.2">
      <c r="A2168" s="158">
        <f>BD_TS!A2167</f>
        <v>0</v>
      </c>
      <c r="B2168" s="158" t="str">
        <f>SUBSTITUTE(SUBSTITUTE(BD_TS!D2167," ",""),"-","/")</f>
        <v/>
      </c>
      <c r="C2168" s="158">
        <f>BD_TS!E2167</f>
        <v>0</v>
      </c>
      <c r="D2168" s="159">
        <f>BD_TS!F2167</f>
        <v>0</v>
      </c>
      <c r="E2168" s="160">
        <f>BD_TS!B2167</f>
        <v>0</v>
      </c>
      <c r="F2168" s="161">
        <f>BD_TS!C2167</f>
        <v>0</v>
      </c>
      <c r="G2168" s="187">
        <f>BD_TS!H2167</f>
        <v>0</v>
      </c>
      <c r="H2168" s="158" t="str">
        <f>IF($A2168=0,"",IFERROR(INDEX(BD_Gestão!A:A,MATCH('Banco de Dados'!$B2168,BD_Gestão!$B:$B,0)),"erro"))</f>
        <v/>
      </c>
      <c r="I2168" s="162" t="str">
        <f>IF($A2168=0,"",IFERROR(INDEX(BD_Gestão!E:E,MATCH('Banco de Dados'!$B2168,BD_Gestão!$B:$B,0)),"erro"))</f>
        <v/>
      </c>
      <c r="J2168" s="186" t="str">
        <f>IF($A2168=0,"",IFERROR(INDEX(BD_Gestão!B:B,MATCH('Banco de Dados'!$B2168,BD_Gestão!$B:$B,0)),"erro"))</f>
        <v/>
      </c>
      <c r="K2168" s="158" t="str">
        <f>IF($A2168=0,"",IFERROR(INDEX(BD_Gestão!C:C,MATCH('Banco de Dados'!$B2168,BD_Gestão!$B:$B,0)),"erro"))</f>
        <v/>
      </c>
      <c r="L2168" s="158" t="str">
        <f>IF($A2168=0,"",IFERROR(INDEX(BD_Gestão!H:H,MATCH('Banco de Dados'!$B2168,BD_Gestão!$B:$B,0)),"erro"))</f>
        <v/>
      </c>
      <c r="M2168" s="161" t="str">
        <f>IF($A2168=0,"",IFERROR(INDEX(BD_Gestão!F:F,MATCH('Banco de Dados'!$B2168,BD_Gestão!$B:$B,0)),"erro"))</f>
        <v/>
      </c>
      <c r="N2168" s="161" t="str">
        <f>IF($A2168=0,"",IFERROR(INDEX(BD_Gestão!J:J,MATCH('Banco de Dados'!$B2168,BD_Gestão!$B:$B,0)),"erro"))</f>
        <v/>
      </c>
      <c r="O2168" s="164" t="str">
        <f>IF($A2168=0,"",IFERROR(INDEX(BD_Gestão!K:K,MATCH('Banco de Dados'!$B2168,BD_Gestão!$B:$B,0)),"erro"))</f>
        <v/>
      </c>
      <c r="P2168" s="169" t="str">
        <f t="shared" si="134"/>
        <v/>
      </c>
      <c r="Q2168" s="170" t="str">
        <f t="shared" si="135"/>
        <v/>
      </c>
      <c r="R2168" s="163" t="e">
        <f t="shared" si="132"/>
        <v>#VALUE!</v>
      </c>
      <c r="S2168" s="163" t="e">
        <f t="shared" si="133"/>
        <v>#VALUE!</v>
      </c>
      <c r="T2168" s="163" t="e">
        <f>INDEX(Controle!O:O,MATCH('Banco de Dados'!A2168,Controle!M:M,0))*E2168/100</f>
        <v>#N/A</v>
      </c>
    </row>
    <row r="2169" spans="1:20" hidden="1" x14ac:dyDescent="0.2">
      <c r="A2169" s="158">
        <f>BD_TS!A2168</f>
        <v>0</v>
      </c>
      <c r="B2169" s="158" t="str">
        <f>SUBSTITUTE(SUBSTITUTE(BD_TS!D2168," ",""),"-","/")</f>
        <v/>
      </c>
      <c r="C2169" s="158">
        <f>BD_TS!E2168</f>
        <v>0</v>
      </c>
      <c r="D2169" s="159">
        <f>BD_TS!F2168</f>
        <v>0</v>
      </c>
      <c r="E2169" s="160">
        <f>BD_TS!B2168</f>
        <v>0</v>
      </c>
      <c r="F2169" s="161">
        <f>BD_TS!C2168</f>
        <v>0</v>
      </c>
      <c r="G2169" s="187">
        <f>BD_TS!H2168</f>
        <v>0</v>
      </c>
      <c r="H2169" s="158" t="str">
        <f>IF($A2169=0,"",IFERROR(INDEX(BD_Gestão!A:A,MATCH('Banco de Dados'!$B2169,BD_Gestão!$B:$B,0)),"erro"))</f>
        <v/>
      </c>
      <c r="I2169" s="162" t="str">
        <f>IF($A2169=0,"",IFERROR(INDEX(BD_Gestão!E:E,MATCH('Banco de Dados'!$B2169,BD_Gestão!$B:$B,0)),"erro"))</f>
        <v/>
      </c>
      <c r="J2169" s="186" t="str">
        <f>IF($A2169=0,"",IFERROR(INDEX(BD_Gestão!B:B,MATCH('Banco de Dados'!$B2169,BD_Gestão!$B:$B,0)),"erro"))</f>
        <v/>
      </c>
      <c r="K2169" s="158" t="str">
        <f>IF($A2169=0,"",IFERROR(INDEX(BD_Gestão!C:C,MATCH('Banco de Dados'!$B2169,BD_Gestão!$B:$B,0)),"erro"))</f>
        <v/>
      </c>
      <c r="L2169" s="158" t="str">
        <f>IF($A2169=0,"",IFERROR(INDEX(BD_Gestão!H:H,MATCH('Banco de Dados'!$B2169,BD_Gestão!$B:$B,0)),"erro"))</f>
        <v/>
      </c>
      <c r="M2169" s="161" t="str">
        <f>IF($A2169=0,"",IFERROR(INDEX(BD_Gestão!F:F,MATCH('Banco de Dados'!$B2169,BD_Gestão!$B:$B,0)),"erro"))</f>
        <v/>
      </c>
      <c r="N2169" s="161" t="str">
        <f>IF($A2169=0,"",IFERROR(INDEX(BD_Gestão!J:J,MATCH('Banco de Dados'!$B2169,BD_Gestão!$B:$B,0)),"erro"))</f>
        <v/>
      </c>
      <c r="O2169" s="164" t="str">
        <f>IF($A2169=0,"",IFERROR(INDEX(BD_Gestão!K:K,MATCH('Banco de Dados'!$B2169,BD_Gestão!$B:$B,0)),"erro"))</f>
        <v/>
      </c>
      <c r="P2169" s="169" t="str">
        <f t="shared" si="134"/>
        <v/>
      </c>
      <c r="Q2169" s="170" t="str">
        <f t="shared" si="135"/>
        <v/>
      </c>
      <c r="R2169" s="163" t="e">
        <f t="shared" si="132"/>
        <v>#VALUE!</v>
      </c>
      <c r="S2169" s="163" t="e">
        <f t="shared" si="133"/>
        <v>#VALUE!</v>
      </c>
      <c r="T2169" s="163" t="e">
        <f>INDEX(Controle!O:O,MATCH('Banco de Dados'!A2169,Controle!M:M,0))*E2169/100</f>
        <v>#N/A</v>
      </c>
    </row>
    <row r="2170" spans="1:20" hidden="1" x14ac:dyDescent="0.2">
      <c r="A2170" s="158">
        <f>BD_TS!A2169</f>
        <v>0</v>
      </c>
      <c r="B2170" s="158" t="str">
        <f>SUBSTITUTE(SUBSTITUTE(BD_TS!D2169," ",""),"-","/")</f>
        <v/>
      </c>
      <c r="C2170" s="158">
        <f>BD_TS!E2169</f>
        <v>0</v>
      </c>
      <c r="D2170" s="159">
        <f>BD_TS!F2169</f>
        <v>0</v>
      </c>
      <c r="E2170" s="160">
        <f>BD_TS!B2169</f>
        <v>0</v>
      </c>
      <c r="F2170" s="161">
        <f>BD_TS!C2169</f>
        <v>0</v>
      </c>
      <c r="G2170" s="187">
        <f>BD_TS!H2169</f>
        <v>0</v>
      </c>
      <c r="H2170" s="158" t="str">
        <f>IF($A2170=0,"",IFERROR(INDEX(BD_Gestão!A:A,MATCH('Banco de Dados'!$B2170,BD_Gestão!$B:$B,0)),"erro"))</f>
        <v/>
      </c>
      <c r="I2170" s="162" t="str">
        <f>IF($A2170=0,"",IFERROR(INDEX(BD_Gestão!E:E,MATCH('Banco de Dados'!$B2170,BD_Gestão!$B:$B,0)),"erro"))</f>
        <v/>
      </c>
      <c r="J2170" s="186" t="str">
        <f>IF($A2170=0,"",IFERROR(INDEX(BD_Gestão!B:B,MATCH('Banco de Dados'!$B2170,BD_Gestão!$B:$B,0)),"erro"))</f>
        <v/>
      </c>
      <c r="K2170" s="158" t="str">
        <f>IF($A2170=0,"",IFERROR(INDEX(BD_Gestão!C:C,MATCH('Banco de Dados'!$B2170,BD_Gestão!$B:$B,0)),"erro"))</f>
        <v/>
      </c>
      <c r="L2170" s="158" t="str">
        <f>IF($A2170=0,"",IFERROR(INDEX(BD_Gestão!H:H,MATCH('Banco de Dados'!$B2170,BD_Gestão!$B:$B,0)),"erro"))</f>
        <v/>
      </c>
      <c r="M2170" s="161" t="str">
        <f>IF($A2170=0,"",IFERROR(INDEX(BD_Gestão!F:F,MATCH('Banco de Dados'!$B2170,BD_Gestão!$B:$B,0)),"erro"))</f>
        <v/>
      </c>
      <c r="N2170" s="161" t="str">
        <f>IF($A2170=0,"",IFERROR(INDEX(BD_Gestão!J:J,MATCH('Banco de Dados'!$B2170,BD_Gestão!$B:$B,0)),"erro"))</f>
        <v/>
      </c>
      <c r="O2170" s="164" t="str">
        <f>IF($A2170=0,"",IFERROR(INDEX(BD_Gestão!K:K,MATCH('Banco de Dados'!$B2170,BD_Gestão!$B:$B,0)),"erro"))</f>
        <v/>
      </c>
      <c r="P2170" s="169" t="str">
        <f t="shared" si="134"/>
        <v/>
      </c>
      <c r="Q2170" s="170" t="str">
        <f t="shared" si="135"/>
        <v/>
      </c>
      <c r="R2170" s="163" t="e">
        <f t="shared" si="132"/>
        <v>#VALUE!</v>
      </c>
      <c r="S2170" s="163" t="e">
        <f t="shared" si="133"/>
        <v>#VALUE!</v>
      </c>
      <c r="T2170" s="163" t="e">
        <f>INDEX(Controle!O:O,MATCH('Banco de Dados'!A2170,Controle!M:M,0))*E2170/100</f>
        <v>#N/A</v>
      </c>
    </row>
    <row r="2171" spans="1:20" hidden="1" x14ac:dyDescent="0.2">
      <c r="A2171" s="158">
        <f>BD_TS!A2170</f>
        <v>0</v>
      </c>
      <c r="B2171" s="158" t="str">
        <f>SUBSTITUTE(SUBSTITUTE(BD_TS!D2170," ",""),"-","/")</f>
        <v/>
      </c>
      <c r="C2171" s="158">
        <f>BD_TS!E2170</f>
        <v>0</v>
      </c>
      <c r="D2171" s="159">
        <f>BD_TS!F2170</f>
        <v>0</v>
      </c>
      <c r="E2171" s="160">
        <f>BD_TS!B2170</f>
        <v>0</v>
      </c>
      <c r="F2171" s="161">
        <f>BD_TS!C2170</f>
        <v>0</v>
      </c>
      <c r="G2171" s="187">
        <f>BD_TS!H2170</f>
        <v>0</v>
      </c>
      <c r="H2171" s="158" t="str">
        <f>IF($A2171=0,"",IFERROR(INDEX(BD_Gestão!A:A,MATCH('Banco de Dados'!$B2171,BD_Gestão!$B:$B,0)),"erro"))</f>
        <v/>
      </c>
      <c r="I2171" s="162" t="str">
        <f>IF($A2171=0,"",IFERROR(INDEX(BD_Gestão!E:E,MATCH('Banco de Dados'!$B2171,BD_Gestão!$B:$B,0)),"erro"))</f>
        <v/>
      </c>
      <c r="J2171" s="186" t="str">
        <f>IF($A2171=0,"",IFERROR(INDEX(BD_Gestão!B:B,MATCH('Banco de Dados'!$B2171,BD_Gestão!$B:$B,0)),"erro"))</f>
        <v/>
      </c>
      <c r="K2171" s="158" t="str">
        <f>IF($A2171=0,"",IFERROR(INDEX(BD_Gestão!C:C,MATCH('Banco de Dados'!$B2171,BD_Gestão!$B:$B,0)),"erro"))</f>
        <v/>
      </c>
      <c r="L2171" s="158" t="str">
        <f>IF($A2171=0,"",IFERROR(INDEX(BD_Gestão!H:H,MATCH('Banco de Dados'!$B2171,BD_Gestão!$B:$B,0)),"erro"))</f>
        <v/>
      </c>
      <c r="M2171" s="161" t="str">
        <f>IF($A2171=0,"",IFERROR(INDEX(BD_Gestão!F:F,MATCH('Banco de Dados'!$B2171,BD_Gestão!$B:$B,0)),"erro"))</f>
        <v/>
      </c>
      <c r="N2171" s="161" t="str">
        <f>IF($A2171=0,"",IFERROR(INDEX(BD_Gestão!J:J,MATCH('Banco de Dados'!$B2171,BD_Gestão!$B:$B,0)),"erro"))</f>
        <v/>
      </c>
      <c r="O2171" s="164" t="str">
        <f>IF($A2171=0,"",IFERROR(INDEX(BD_Gestão!K:K,MATCH('Banco de Dados'!$B2171,BD_Gestão!$B:$B,0)),"erro"))</f>
        <v/>
      </c>
      <c r="P2171" s="169" t="str">
        <f t="shared" si="134"/>
        <v/>
      </c>
      <c r="Q2171" s="170" t="str">
        <f t="shared" si="135"/>
        <v/>
      </c>
      <c r="R2171" s="163" t="e">
        <f t="shared" si="132"/>
        <v>#VALUE!</v>
      </c>
      <c r="S2171" s="163" t="e">
        <f t="shared" si="133"/>
        <v>#VALUE!</v>
      </c>
      <c r="T2171" s="163" t="e">
        <f>INDEX(Controle!O:O,MATCH('Banco de Dados'!A2171,Controle!M:M,0))*E2171/100</f>
        <v>#N/A</v>
      </c>
    </row>
    <row r="2172" spans="1:20" hidden="1" x14ac:dyDescent="0.2">
      <c r="A2172" s="158">
        <f>BD_TS!A2171</f>
        <v>0</v>
      </c>
      <c r="B2172" s="158" t="str">
        <f>SUBSTITUTE(SUBSTITUTE(BD_TS!D2171," ",""),"-","/")</f>
        <v/>
      </c>
      <c r="C2172" s="158">
        <f>BD_TS!E2171</f>
        <v>0</v>
      </c>
      <c r="D2172" s="159">
        <f>BD_TS!F2171</f>
        <v>0</v>
      </c>
      <c r="E2172" s="160">
        <f>BD_TS!B2171</f>
        <v>0</v>
      </c>
      <c r="F2172" s="161">
        <f>BD_TS!C2171</f>
        <v>0</v>
      </c>
      <c r="G2172" s="187">
        <f>BD_TS!H2171</f>
        <v>0</v>
      </c>
      <c r="H2172" s="158" t="str">
        <f>IF($A2172=0,"",IFERROR(INDEX(BD_Gestão!A:A,MATCH('Banco de Dados'!$B2172,BD_Gestão!$B:$B,0)),"erro"))</f>
        <v/>
      </c>
      <c r="I2172" s="162" t="str">
        <f>IF($A2172=0,"",IFERROR(INDEX(BD_Gestão!E:E,MATCH('Banco de Dados'!$B2172,BD_Gestão!$B:$B,0)),"erro"))</f>
        <v/>
      </c>
      <c r="J2172" s="186" t="str">
        <f>IF($A2172=0,"",IFERROR(INDEX(BD_Gestão!B:B,MATCH('Banco de Dados'!$B2172,BD_Gestão!$B:$B,0)),"erro"))</f>
        <v/>
      </c>
      <c r="K2172" s="158" t="str">
        <f>IF($A2172=0,"",IFERROR(INDEX(BD_Gestão!C:C,MATCH('Banco de Dados'!$B2172,BD_Gestão!$B:$B,0)),"erro"))</f>
        <v/>
      </c>
      <c r="L2172" s="158" t="str">
        <f>IF($A2172=0,"",IFERROR(INDEX(BD_Gestão!H:H,MATCH('Banco de Dados'!$B2172,BD_Gestão!$B:$B,0)),"erro"))</f>
        <v/>
      </c>
      <c r="M2172" s="161" t="str">
        <f>IF($A2172=0,"",IFERROR(INDEX(BD_Gestão!F:F,MATCH('Banco de Dados'!$B2172,BD_Gestão!$B:$B,0)),"erro"))</f>
        <v/>
      </c>
      <c r="N2172" s="161" t="str">
        <f>IF($A2172=0,"",IFERROR(INDEX(BD_Gestão!J:J,MATCH('Banco de Dados'!$B2172,BD_Gestão!$B:$B,0)),"erro"))</f>
        <v/>
      </c>
      <c r="O2172" s="164" t="str">
        <f>IF($A2172=0,"",IFERROR(INDEX(BD_Gestão!K:K,MATCH('Banco de Dados'!$B2172,BD_Gestão!$B:$B,0)),"erro"))</f>
        <v/>
      </c>
      <c r="P2172" s="169" t="str">
        <f t="shared" si="134"/>
        <v/>
      </c>
      <c r="Q2172" s="170" t="str">
        <f t="shared" si="135"/>
        <v/>
      </c>
      <c r="R2172" s="163" t="e">
        <f t="shared" si="132"/>
        <v>#VALUE!</v>
      </c>
      <c r="S2172" s="163" t="e">
        <f t="shared" si="133"/>
        <v>#VALUE!</v>
      </c>
      <c r="T2172" s="163" t="e">
        <f>INDEX(Controle!O:O,MATCH('Banco de Dados'!A2172,Controle!M:M,0))*E2172/100</f>
        <v>#N/A</v>
      </c>
    </row>
    <row r="2173" spans="1:20" hidden="1" x14ac:dyDescent="0.2">
      <c r="A2173" s="158">
        <f>BD_TS!A2172</f>
        <v>0</v>
      </c>
      <c r="B2173" s="158" t="str">
        <f>SUBSTITUTE(SUBSTITUTE(BD_TS!D2172," ",""),"-","/")</f>
        <v/>
      </c>
      <c r="C2173" s="158">
        <f>BD_TS!E2172</f>
        <v>0</v>
      </c>
      <c r="D2173" s="159">
        <f>BD_TS!F2172</f>
        <v>0</v>
      </c>
      <c r="E2173" s="160">
        <f>BD_TS!B2172</f>
        <v>0</v>
      </c>
      <c r="F2173" s="161">
        <f>BD_TS!C2172</f>
        <v>0</v>
      </c>
      <c r="G2173" s="187">
        <f>BD_TS!H2172</f>
        <v>0</v>
      </c>
      <c r="H2173" s="158" t="str">
        <f>IF($A2173=0,"",IFERROR(INDEX(BD_Gestão!A:A,MATCH('Banco de Dados'!$B2173,BD_Gestão!$B:$B,0)),"erro"))</f>
        <v/>
      </c>
      <c r="I2173" s="162" t="str">
        <f>IF($A2173=0,"",IFERROR(INDEX(BD_Gestão!E:E,MATCH('Banco de Dados'!$B2173,BD_Gestão!$B:$B,0)),"erro"))</f>
        <v/>
      </c>
      <c r="J2173" s="186" t="str">
        <f>IF($A2173=0,"",IFERROR(INDEX(BD_Gestão!B:B,MATCH('Banco de Dados'!$B2173,BD_Gestão!$B:$B,0)),"erro"))</f>
        <v/>
      </c>
      <c r="K2173" s="158" t="str">
        <f>IF($A2173=0,"",IFERROR(INDEX(BD_Gestão!C:C,MATCH('Banco de Dados'!$B2173,BD_Gestão!$B:$B,0)),"erro"))</f>
        <v/>
      </c>
      <c r="L2173" s="158" t="str">
        <f>IF($A2173=0,"",IFERROR(INDEX(BD_Gestão!H:H,MATCH('Banco de Dados'!$B2173,BD_Gestão!$B:$B,0)),"erro"))</f>
        <v/>
      </c>
      <c r="M2173" s="161" t="str">
        <f>IF($A2173=0,"",IFERROR(INDEX(BD_Gestão!F:F,MATCH('Banco de Dados'!$B2173,BD_Gestão!$B:$B,0)),"erro"))</f>
        <v/>
      </c>
      <c r="N2173" s="161" t="str">
        <f>IF($A2173=0,"",IFERROR(INDEX(BD_Gestão!J:J,MATCH('Banco de Dados'!$B2173,BD_Gestão!$B:$B,0)),"erro"))</f>
        <v/>
      </c>
      <c r="O2173" s="164" t="str">
        <f>IF($A2173=0,"",IFERROR(INDEX(BD_Gestão!K:K,MATCH('Banco de Dados'!$B2173,BD_Gestão!$B:$B,0)),"erro"))</f>
        <v/>
      </c>
      <c r="P2173" s="169" t="str">
        <f t="shared" si="134"/>
        <v/>
      </c>
      <c r="Q2173" s="170" t="str">
        <f t="shared" si="135"/>
        <v/>
      </c>
      <c r="R2173" s="163" t="e">
        <f t="shared" si="132"/>
        <v>#VALUE!</v>
      </c>
      <c r="S2173" s="163" t="e">
        <f t="shared" si="133"/>
        <v>#VALUE!</v>
      </c>
      <c r="T2173" s="163" t="e">
        <f>INDEX(Controle!O:O,MATCH('Banco de Dados'!A2173,Controle!M:M,0))*E2173/100</f>
        <v>#N/A</v>
      </c>
    </row>
    <row r="2174" spans="1:20" hidden="1" x14ac:dyDescent="0.2">
      <c r="A2174" s="158">
        <f>BD_TS!A2173</f>
        <v>0</v>
      </c>
      <c r="B2174" s="158" t="str">
        <f>SUBSTITUTE(SUBSTITUTE(BD_TS!D2173," ",""),"-","/")</f>
        <v/>
      </c>
      <c r="C2174" s="158">
        <f>BD_TS!E2173</f>
        <v>0</v>
      </c>
      <c r="D2174" s="159">
        <f>BD_TS!F2173</f>
        <v>0</v>
      </c>
      <c r="E2174" s="160">
        <f>BD_TS!B2173</f>
        <v>0</v>
      </c>
      <c r="F2174" s="161">
        <f>BD_TS!C2173</f>
        <v>0</v>
      </c>
      <c r="G2174" s="187">
        <f>BD_TS!H2173</f>
        <v>0</v>
      </c>
      <c r="H2174" s="158" t="str">
        <f>IF($A2174=0,"",IFERROR(INDEX(BD_Gestão!A:A,MATCH('Banco de Dados'!$B2174,BD_Gestão!$B:$B,0)),"erro"))</f>
        <v/>
      </c>
      <c r="I2174" s="162" t="str">
        <f>IF($A2174=0,"",IFERROR(INDEX(BD_Gestão!E:E,MATCH('Banco de Dados'!$B2174,BD_Gestão!$B:$B,0)),"erro"))</f>
        <v/>
      </c>
      <c r="J2174" s="186" t="str">
        <f>IF($A2174=0,"",IFERROR(INDEX(BD_Gestão!B:B,MATCH('Banco de Dados'!$B2174,BD_Gestão!$B:$B,0)),"erro"))</f>
        <v/>
      </c>
      <c r="K2174" s="158" t="str">
        <f>IF($A2174=0,"",IFERROR(INDEX(BD_Gestão!C:C,MATCH('Banco de Dados'!$B2174,BD_Gestão!$B:$B,0)),"erro"))</f>
        <v/>
      </c>
      <c r="L2174" s="158" t="str">
        <f>IF($A2174=0,"",IFERROR(INDEX(BD_Gestão!H:H,MATCH('Banco de Dados'!$B2174,BD_Gestão!$B:$B,0)),"erro"))</f>
        <v/>
      </c>
      <c r="M2174" s="161" t="str">
        <f>IF($A2174=0,"",IFERROR(INDEX(BD_Gestão!F:F,MATCH('Banco de Dados'!$B2174,BD_Gestão!$B:$B,0)),"erro"))</f>
        <v/>
      </c>
      <c r="N2174" s="161" t="str">
        <f>IF($A2174=0,"",IFERROR(INDEX(BD_Gestão!J:J,MATCH('Banco de Dados'!$B2174,BD_Gestão!$B:$B,0)),"erro"))</f>
        <v/>
      </c>
      <c r="O2174" s="164" t="str">
        <f>IF($A2174=0,"",IFERROR(INDEX(BD_Gestão!K:K,MATCH('Banco de Dados'!$B2174,BD_Gestão!$B:$B,0)),"erro"))</f>
        <v/>
      </c>
      <c r="P2174" s="169" t="str">
        <f t="shared" si="134"/>
        <v/>
      </c>
      <c r="Q2174" s="170" t="str">
        <f t="shared" si="135"/>
        <v/>
      </c>
      <c r="R2174" s="163" t="e">
        <f t="shared" si="132"/>
        <v>#VALUE!</v>
      </c>
      <c r="S2174" s="163" t="e">
        <f t="shared" si="133"/>
        <v>#VALUE!</v>
      </c>
      <c r="T2174" s="163" t="e">
        <f>INDEX(Controle!O:O,MATCH('Banco de Dados'!A2174,Controle!M:M,0))*E2174/100</f>
        <v>#N/A</v>
      </c>
    </row>
    <row r="2175" spans="1:20" hidden="1" x14ac:dyDescent="0.2">
      <c r="A2175" s="158">
        <f>BD_TS!A2174</f>
        <v>0</v>
      </c>
      <c r="B2175" s="158" t="str">
        <f>SUBSTITUTE(SUBSTITUTE(BD_TS!D2174," ",""),"-","/")</f>
        <v/>
      </c>
      <c r="C2175" s="158">
        <f>BD_TS!E2174</f>
        <v>0</v>
      </c>
      <c r="D2175" s="159">
        <f>BD_TS!F2174</f>
        <v>0</v>
      </c>
      <c r="E2175" s="160">
        <f>BD_TS!B2174</f>
        <v>0</v>
      </c>
      <c r="F2175" s="161">
        <f>BD_TS!C2174</f>
        <v>0</v>
      </c>
      <c r="G2175" s="187">
        <f>BD_TS!H2174</f>
        <v>0</v>
      </c>
      <c r="H2175" s="158" t="str">
        <f>IF($A2175=0,"",IFERROR(INDEX(BD_Gestão!A:A,MATCH('Banco de Dados'!$B2175,BD_Gestão!$B:$B,0)),"erro"))</f>
        <v/>
      </c>
      <c r="I2175" s="162" t="str">
        <f>IF($A2175=0,"",IFERROR(INDEX(BD_Gestão!E:E,MATCH('Banco de Dados'!$B2175,BD_Gestão!$B:$B,0)),"erro"))</f>
        <v/>
      </c>
      <c r="J2175" s="186" t="str">
        <f>IF($A2175=0,"",IFERROR(INDEX(BD_Gestão!B:B,MATCH('Banco de Dados'!$B2175,BD_Gestão!$B:$B,0)),"erro"))</f>
        <v/>
      </c>
      <c r="K2175" s="158" t="str">
        <f>IF($A2175=0,"",IFERROR(INDEX(BD_Gestão!C:C,MATCH('Banco de Dados'!$B2175,BD_Gestão!$B:$B,0)),"erro"))</f>
        <v/>
      </c>
      <c r="L2175" s="158" t="str">
        <f>IF($A2175=0,"",IFERROR(INDEX(BD_Gestão!H:H,MATCH('Banco de Dados'!$B2175,BD_Gestão!$B:$B,0)),"erro"))</f>
        <v/>
      </c>
      <c r="M2175" s="161" t="str">
        <f>IF($A2175=0,"",IFERROR(INDEX(BD_Gestão!F:F,MATCH('Banco de Dados'!$B2175,BD_Gestão!$B:$B,0)),"erro"))</f>
        <v/>
      </c>
      <c r="N2175" s="161" t="str">
        <f>IF($A2175=0,"",IFERROR(INDEX(BD_Gestão!J:J,MATCH('Banco de Dados'!$B2175,BD_Gestão!$B:$B,0)),"erro"))</f>
        <v/>
      </c>
      <c r="O2175" s="164" t="str">
        <f>IF($A2175=0,"",IFERROR(INDEX(BD_Gestão!K:K,MATCH('Banco de Dados'!$B2175,BD_Gestão!$B:$B,0)),"erro"))</f>
        <v/>
      </c>
      <c r="P2175" s="169" t="str">
        <f t="shared" si="134"/>
        <v/>
      </c>
      <c r="Q2175" s="170" t="str">
        <f t="shared" si="135"/>
        <v/>
      </c>
      <c r="R2175" s="163" t="e">
        <f t="shared" si="132"/>
        <v>#VALUE!</v>
      </c>
      <c r="S2175" s="163" t="e">
        <f t="shared" si="133"/>
        <v>#VALUE!</v>
      </c>
      <c r="T2175" s="163" t="e">
        <f>INDEX(Controle!O:O,MATCH('Banco de Dados'!A2175,Controle!M:M,0))*E2175/100</f>
        <v>#N/A</v>
      </c>
    </row>
    <row r="2176" spans="1:20" hidden="1" x14ac:dyDescent="0.2">
      <c r="A2176" s="158">
        <f>BD_TS!A2175</f>
        <v>0</v>
      </c>
      <c r="B2176" s="158" t="str">
        <f>SUBSTITUTE(SUBSTITUTE(BD_TS!D2175," ",""),"-","/")</f>
        <v/>
      </c>
      <c r="C2176" s="158">
        <f>BD_TS!E2175</f>
        <v>0</v>
      </c>
      <c r="D2176" s="159">
        <f>BD_TS!F2175</f>
        <v>0</v>
      </c>
      <c r="E2176" s="160">
        <f>BD_TS!B2175</f>
        <v>0</v>
      </c>
      <c r="F2176" s="161">
        <f>BD_TS!C2175</f>
        <v>0</v>
      </c>
      <c r="G2176" s="187">
        <f>BD_TS!H2175</f>
        <v>0</v>
      </c>
      <c r="H2176" s="158" t="str">
        <f>IF($A2176=0,"",IFERROR(INDEX(BD_Gestão!A:A,MATCH('Banco de Dados'!$B2176,BD_Gestão!$B:$B,0)),"erro"))</f>
        <v/>
      </c>
      <c r="I2176" s="162" t="str">
        <f>IF($A2176=0,"",IFERROR(INDEX(BD_Gestão!E:E,MATCH('Banco de Dados'!$B2176,BD_Gestão!$B:$B,0)),"erro"))</f>
        <v/>
      </c>
      <c r="J2176" s="186" t="str">
        <f>IF($A2176=0,"",IFERROR(INDEX(BD_Gestão!B:B,MATCH('Banco de Dados'!$B2176,BD_Gestão!$B:$B,0)),"erro"))</f>
        <v/>
      </c>
      <c r="K2176" s="158" t="str">
        <f>IF($A2176=0,"",IFERROR(INDEX(BD_Gestão!C:C,MATCH('Banco de Dados'!$B2176,BD_Gestão!$B:$B,0)),"erro"))</f>
        <v/>
      </c>
      <c r="L2176" s="158" t="str">
        <f>IF($A2176=0,"",IFERROR(INDEX(BD_Gestão!H:H,MATCH('Banco de Dados'!$B2176,BD_Gestão!$B:$B,0)),"erro"))</f>
        <v/>
      </c>
      <c r="M2176" s="161" t="str">
        <f>IF($A2176=0,"",IFERROR(INDEX(BD_Gestão!F:F,MATCH('Banco de Dados'!$B2176,BD_Gestão!$B:$B,0)),"erro"))</f>
        <v/>
      </c>
      <c r="N2176" s="161" t="str">
        <f>IF($A2176=0,"",IFERROR(INDEX(BD_Gestão!J:J,MATCH('Banco de Dados'!$B2176,BD_Gestão!$B:$B,0)),"erro"))</f>
        <v/>
      </c>
      <c r="O2176" s="164" t="str">
        <f>IF($A2176=0,"",IFERROR(INDEX(BD_Gestão!K:K,MATCH('Banco de Dados'!$B2176,BD_Gestão!$B:$B,0)),"erro"))</f>
        <v/>
      </c>
      <c r="P2176" s="169" t="str">
        <f t="shared" si="134"/>
        <v/>
      </c>
      <c r="Q2176" s="170" t="str">
        <f t="shared" si="135"/>
        <v/>
      </c>
      <c r="R2176" s="163" t="e">
        <f t="shared" si="132"/>
        <v>#VALUE!</v>
      </c>
      <c r="S2176" s="163" t="e">
        <f t="shared" si="133"/>
        <v>#VALUE!</v>
      </c>
      <c r="T2176" s="163" t="e">
        <f>INDEX(Controle!O:O,MATCH('Banco de Dados'!A2176,Controle!M:M,0))*E2176/100</f>
        <v>#N/A</v>
      </c>
    </row>
    <row r="2177" spans="1:20" hidden="1" x14ac:dyDescent="0.2">
      <c r="A2177" s="158">
        <f>BD_TS!A2176</f>
        <v>0</v>
      </c>
      <c r="B2177" s="158" t="str">
        <f>SUBSTITUTE(SUBSTITUTE(BD_TS!D2176," ",""),"-","/")</f>
        <v/>
      </c>
      <c r="C2177" s="158">
        <f>BD_TS!E2176</f>
        <v>0</v>
      </c>
      <c r="D2177" s="159">
        <f>BD_TS!F2176</f>
        <v>0</v>
      </c>
      <c r="E2177" s="160">
        <f>BD_TS!B2176</f>
        <v>0</v>
      </c>
      <c r="F2177" s="161">
        <f>BD_TS!C2176</f>
        <v>0</v>
      </c>
      <c r="G2177" s="187">
        <f>BD_TS!H2176</f>
        <v>0</v>
      </c>
      <c r="H2177" s="158" t="str">
        <f>IF($A2177=0,"",IFERROR(INDEX(BD_Gestão!A:A,MATCH('Banco de Dados'!$B2177,BD_Gestão!$B:$B,0)),"erro"))</f>
        <v/>
      </c>
      <c r="I2177" s="162" t="str">
        <f>IF($A2177=0,"",IFERROR(INDEX(BD_Gestão!E:E,MATCH('Banco de Dados'!$B2177,BD_Gestão!$B:$B,0)),"erro"))</f>
        <v/>
      </c>
      <c r="J2177" s="186" t="str">
        <f>IF($A2177=0,"",IFERROR(INDEX(BD_Gestão!B:B,MATCH('Banco de Dados'!$B2177,BD_Gestão!$B:$B,0)),"erro"))</f>
        <v/>
      </c>
      <c r="K2177" s="158" t="str">
        <f>IF($A2177=0,"",IFERROR(INDEX(BD_Gestão!C:C,MATCH('Banco de Dados'!$B2177,BD_Gestão!$B:$B,0)),"erro"))</f>
        <v/>
      </c>
      <c r="L2177" s="158" t="str">
        <f>IF($A2177=0,"",IFERROR(INDEX(BD_Gestão!H:H,MATCH('Banco de Dados'!$B2177,BD_Gestão!$B:$B,0)),"erro"))</f>
        <v/>
      </c>
      <c r="M2177" s="161" t="str">
        <f>IF($A2177=0,"",IFERROR(INDEX(BD_Gestão!F:F,MATCH('Banco de Dados'!$B2177,BD_Gestão!$B:$B,0)),"erro"))</f>
        <v/>
      </c>
      <c r="N2177" s="161" t="str">
        <f>IF($A2177=0,"",IFERROR(INDEX(BD_Gestão!J:J,MATCH('Banco de Dados'!$B2177,BD_Gestão!$B:$B,0)),"erro"))</f>
        <v/>
      </c>
      <c r="O2177" s="164" t="str">
        <f>IF($A2177=0,"",IFERROR(INDEX(BD_Gestão!K:K,MATCH('Banco de Dados'!$B2177,BD_Gestão!$B:$B,0)),"erro"))</f>
        <v/>
      </c>
      <c r="P2177" s="169" t="str">
        <f t="shared" si="134"/>
        <v/>
      </c>
      <c r="Q2177" s="170" t="str">
        <f t="shared" si="135"/>
        <v/>
      </c>
      <c r="R2177" s="163" t="e">
        <f t="shared" si="132"/>
        <v>#VALUE!</v>
      </c>
      <c r="S2177" s="163" t="e">
        <f t="shared" si="133"/>
        <v>#VALUE!</v>
      </c>
      <c r="T2177" s="163" t="e">
        <f>INDEX(Controle!O:O,MATCH('Banco de Dados'!A2177,Controle!M:M,0))*E2177/100</f>
        <v>#N/A</v>
      </c>
    </row>
    <row r="2178" spans="1:20" hidden="1" x14ac:dyDescent="0.2">
      <c r="A2178" s="158">
        <f>BD_TS!A2177</f>
        <v>0</v>
      </c>
      <c r="B2178" s="158" t="str">
        <f>SUBSTITUTE(SUBSTITUTE(BD_TS!D2177," ",""),"-","/")</f>
        <v/>
      </c>
      <c r="C2178" s="158">
        <f>BD_TS!E2177</f>
        <v>0</v>
      </c>
      <c r="D2178" s="159">
        <f>BD_TS!F2177</f>
        <v>0</v>
      </c>
      <c r="E2178" s="160">
        <f>BD_TS!B2177</f>
        <v>0</v>
      </c>
      <c r="F2178" s="161">
        <f>BD_TS!C2177</f>
        <v>0</v>
      </c>
      <c r="G2178" s="187">
        <f>BD_TS!H2177</f>
        <v>0</v>
      </c>
      <c r="H2178" s="158" t="str">
        <f>IF($A2178=0,"",IFERROR(INDEX(BD_Gestão!A:A,MATCH('Banco de Dados'!$B2178,BD_Gestão!$B:$B,0)),"erro"))</f>
        <v/>
      </c>
      <c r="I2178" s="162" t="str">
        <f>IF($A2178=0,"",IFERROR(INDEX(BD_Gestão!E:E,MATCH('Banco de Dados'!$B2178,BD_Gestão!$B:$B,0)),"erro"))</f>
        <v/>
      </c>
      <c r="J2178" s="186" t="str">
        <f>IF($A2178=0,"",IFERROR(INDEX(BD_Gestão!B:B,MATCH('Banco de Dados'!$B2178,BD_Gestão!$B:$B,0)),"erro"))</f>
        <v/>
      </c>
      <c r="K2178" s="158" t="str">
        <f>IF($A2178=0,"",IFERROR(INDEX(BD_Gestão!C:C,MATCH('Banco de Dados'!$B2178,BD_Gestão!$B:$B,0)),"erro"))</f>
        <v/>
      </c>
      <c r="L2178" s="158" t="str">
        <f>IF($A2178=0,"",IFERROR(INDEX(BD_Gestão!H:H,MATCH('Banco de Dados'!$B2178,BD_Gestão!$B:$B,0)),"erro"))</f>
        <v/>
      </c>
      <c r="M2178" s="161" t="str">
        <f>IF($A2178=0,"",IFERROR(INDEX(BD_Gestão!F:F,MATCH('Banco de Dados'!$B2178,BD_Gestão!$B:$B,0)),"erro"))</f>
        <v/>
      </c>
      <c r="N2178" s="161" t="str">
        <f>IF($A2178=0,"",IFERROR(INDEX(BD_Gestão!J:J,MATCH('Banco de Dados'!$B2178,BD_Gestão!$B:$B,0)),"erro"))</f>
        <v/>
      </c>
      <c r="O2178" s="164" t="str">
        <f>IF($A2178=0,"",IFERROR(INDEX(BD_Gestão!K:K,MATCH('Banco de Dados'!$B2178,BD_Gestão!$B:$B,0)),"erro"))</f>
        <v/>
      </c>
      <c r="P2178" s="169" t="str">
        <f t="shared" si="134"/>
        <v/>
      </c>
      <c r="Q2178" s="170" t="str">
        <f t="shared" si="135"/>
        <v/>
      </c>
      <c r="R2178" s="163" t="e">
        <f t="shared" si="132"/>
        <v>#VALUE!</v>
      </c>
      <c r="S2178" s="163" t="e">
        <f t="shared" si="133"/>
        <v>#VALUE!</v>
      </c>
      <c r="T2178" s="163" t="e">
        <f>INDEX(Controle!O:O,MATCH('Banco de Dados'!A2178,Controle!M:M,0))*E2178/100</f>
        <v>#N/A</v>
      </c>
    </row>
    <row r="2179" spans="1:20" hidden="1" x14ac:dyDescent="0.2">
      <c r="A2179" s="158">
        <f>BD_TS!A2178</f>
        <v>0</v>
      </c>
      <c r="B2179" s="158" t="str">
        <f>SUBSTITUTE(SUBSTITUTE(BD_TS!D2178," ",""),"-","/")</f>
        <v/>
      </c>
      <c r="C2179" s="158">
        <f>BD_TS!E2178</f>
        <v>0</v>
      </c>
      <c r="D2179" s="159">
        <f>BD_TS!F2178</f>
        <v>0</v>
      </c>
      <c r="E2179" s="160">
        <f>BD_TS!B2178</f>
        <v>0</v>
      </c>
      <c r="F2179" s="161">
        <f>BD_TS!C2178</f>
        <v>0</v>
      </c>
      <c r="G2179" s="187">
        <f>BD_TS!H2178</f>
        <v>0</v>
      </c>
      <c r="H2179" s="158" t="str">
        <f>IF($A2179=0,"",IFERROR(INDEX(BD_Gestão!A:A,MATCH('Banco de Dados'!$B2179,BD_Gestão!$B:$B,0)),"erro"))</f>
        <v/>
      </c>
      <c r="I2179" s="162" t="str">
        <f>IF($A2179=0,"",IFERROR(INDEX(BD_Gestão!E:E,MATCH('Banco de Dados'!$B2179,BD_Gestão!$B:$B,0)),"erro"))</f>
        <v/>
      </c>
      <c r="J2179" s="186" t="str">
        <f>IF($A2179=0,"",IFERROR(INDEX(BD_Gestão!B:B,MATCH('Banco de Dados'!$B2179,BD_Gestão!$B:$B,0)),"erro"))</f>
        <v/>
      </c>
      <c r="K2179" s="158" t="str">
        <f>IF($A2179=0,"",IFERROR(INDEX(BD_Gestão!C:C,MATCH('Banco de Dados'!$B2179,BD_Gestão!$B:$B,0)),"erro"))</f>
        <v/>
      </c>
      <c r="L2179" s="158" t="str">
        <f>IF($A2179=0,"",IFERROR(INDEX(BD_Gestão!H:H,MATCH('Banco de Dados'!$B2179,BD_Gestão!$B:$B,0)),"erro"))</f>
        <v/>
      </c>
      <c r="M2179" s="161" t="str">
        <f>IF($A2179=0,"",IFERROR(INDEX(BD_Gestão!F:F,MATCH('Banco de Dados'!$B2179,BD_Gestão!$B:$B,0)),"erro"))</f>
        <v/>
      </c>
      <c r="N2179" s="161" t="str">
        <f>IF($A2179=0,"",IFERROR(INDEX(BD_Gestão!J:J,MATCH('Banco de Dados'!$B2179,BD_Gestão!$B:$B,0)),"erro"))</f>
        <v/>
      </c>
      <c r="O2179" s="164" t="str">
        <f>IF($A2179=0,"",IFERROR(INDEX(BD_Gestão!K:K,MATCH('Banco de Dados'!$B2179,BD_Gestão!$B:$B,0)),"erro"))</f>
        <v/>
      </c>
      <c r="P2179" s="169" t="str">
        <f t="shared" si="134"/>
        <v/>
      </c>
      <c r="Q2179" s="170" t="str">
        <f t="shared" si="135"/>
        <v/>
      </c>
      <c r="R2179" s="163" t="e">
        <f t="shared" si="132"/>
        <v>#VALUE!</v>
      </c>
      <c r="S2179" s="163" t="e">
        <f t="shared" si="133"/>
        <v>#VALUE!</v>
      </c>
      <c r="T2179" s="163" t="e">
        <f>INDEX(Controle!O:O,MATCH('Banco de Dados'!A2179,Controle!M:M,0))*E2179/100</f>
        <v>#N/A</v>
      </c>
    </row>
    <row r="2180" spans="1:20" hidden="1" x14ac:dyDescent="0.2">
      <c r="A2180" s="158">
        <f>BD_TS!A2179</f>
        <v>0</v>
      </c>
      <c r="B2180" s="158" t="str">
        <f>SUBSTITUTE(SUBSTITUTE(BD_TS!D2179," ",""),"-","/")</f>
        <v/>
      </c>
      <c r="C2180" s="158">
        <f>BD_TS!E2179</f>
        <v>0</v>
      </c>
      <c r="D2180" s="159">
        <f>BD_TS!F2179</f>
        <v>0</v>
      </c>
      <c r="E2180" s="160">
        <f>BD_TS!B2179</f>
        <v>0</v>
      </c>
      <c r="F2180" s="161">
        <f>BD_TS!C2179</f>
        <v>0</v>
      </c>
      <c r="G2180" s="187">
        <f>BD_TS!H2179</f>
        <v>0</v>
      </c>
      <c r="H2180" s="158" t="str">
        <f>IF($A2180=0,"",IFERROR(INDEX(BD_Gestão!A:A,MATCH('Banco de Dados'!$B2180,BD_Gestão!$B:$B,0)),"erro"))</f>
        <v/>
      </c>
      <c r="I2180" s="162" t="str">
        <f>IF($A2180=0,"",IFERROR(INDEX(BD_Gestão!E:E,MATCH('Banco de Dados'!$B2180,BD_Gestão!$B:$B,0)),"erro"))</f>
        <v/>
      </c>
      <c r="J2180" s="186" t="str">
        <f>IF($A2180=0,"",IFERROR(INDEX(BD_Gestão!B:B,MATCH('Banco de Dados'!$B2180,BD_Gestão!$B:$B,0)),"erro"))</f>
        <v/>
      </c>
      <c r="K2180" s="158" t="str">
        <f>IF($A2180=0,"",IFERROR(INDEX(BD_Gestão!C:C,MATCH('Banco de Dados'!$B2180,BD_Gestão!$B:$B,0)),"erro"))</f>
        <v/>
      </c>
      <c r="L2180" s="158" t="str">
        <f>IF($A2180=0,"",IFERROR(INDEX(BD_Gestão!H:H,MATCH('Banco de Dados'!$B2180,BD_Gestão!$B:$B,0)),"erro"))</f>
        <v/>
      </c>
      <c r="M2180" s="161" t="str">
        <f>IF($A2180=0,"",IFERROR(INDEX(BD_Gestão!F:F,MATCH('Banco de Dados'!$B2180,BD_Gestão!$B:$B,0)),"erro"))</f>
        <v/>
      </c>
      <c r="N2180" s="161" t="str">
        <f>IF($A2180=0,"",IFERROR(INDEX(BD_Gestão!J:J,MATCH('Banco de Dados'!$B2180,BD_Gestão!$B:$B,0)),"erro"))</f>
        <v/>
      </c>
      <c r="O2180" s="164" t="str">
        <f>IF($A2180=0,"",IFERROR(INDEX(BD_Gestão!K:K,MATCH('Banco de Dados'!$B2180,BD_Gestão!$B:$B,0)),"erro"))</f>
        <v/>
      </c>
      <c r="P2180" s="169" t="str">
        <f t="shared" si="134"/>
        <v/>
      </c>
      <c r="Q2180" s="170" t="str">
        <f t="shared" si="135"/>
        <v/>
      </c>
      <c r="R2180" s="163" t="e">
        <f t="shared" si="132"/>
        <v>#VALUE!</v>
      </c>
      <c r="S2180" s="163" t="e">
        <f t="shared" si="133"/>
        <v>#VALUE!</v>
      </c>
      <c r="T2180" s="163" t="e">
        <f>INDEX(Controle!O:O,MATCH('Banco de Dados'!A2180,Controle!M:M,0))*E2180/100</f>
        <v>#N/A</v>
      </c>
    </row>
    <row r="2181" spans="1:20" hidden="1" x14ac:dyDescent="0.2">
      <c r="A2181" s="158">
        <f>BD_TS!A2180</f>
        <v>0</v>
      </c>
      <c r="B2181" s="158" t="str">
        <f>SUBSTITUTE(SUBSTITUTE(BD_TS!D2180," ",""),"-","/")</f>
        <v/>
      </c>
      <c r="C2181" s="158">
        <f>BD_TS!E2180</f>
        <v>0</v>
      </c>
      <c r="D2181" s="159">
        <f>BD_TS!F2180</f>
        <v>0</v>
      </c>
      <c r="E2181" s="160">
        <f>BD_TS!B2180</f>
        <v>0</v>
      </c>
      <c r="F2181" s="161">
        <f>BD_TS!C2180</f>
        <v>0</v>
      </c>
      <c r="G2181" s="187">
        <f>BD_TS!H2180</f>
        <v>0</v>
      </c>
      <c r="H2181" s="158" t="str">
        <f>IF($A2181=0,"",IFERROR(INDEX(BD_Gestão!A:A,MATCH('Banco de Dados'!$B2181,BD_Gestão!$B:$B,0)),"erro"))</f>
        <v/>
      </c>
      <c r="I2181" s="162" t="str">
        <f>IF($A2181=0,"",IFERROR(INDEX(BD_Gestão!E:E,MATCH('Banco de Dados'!$B2181,BD_Gestão!$B:$B,0)),"erro"))</f>
        <v/>
      </c>
      <c r="J2181" s="186" t="str">
        <f>IF($A2181=0,"",IFERROR(INDEX(BD_Gestão!B:B,MATCH('Banco de Dados'!$B2181,BD_Gestão!$B:$B,0)),"erro"))</f>
        <v/>
      </c>
      <c r="K2181" s="158" t="str">
        <f>IF($A2181=0,"",IFERROR(INDEX(BD_Gestão!C:C,MATCH('Banco de Dados'!$B2181,BD_Gestão!$B:$B,0)),"erro"))</f>
        <v/>
      </c>
      <c r="L2181" s="158" t="str">
        <f>IF($A2181=0,"",IFERROR(INDEX(BD_Gestão!H:H,MATCH('Banco de Dados'!$B2181,BD_Gestão!$B:$B,0)),"erro"))</f>
        <v/>
      </c>
      <c r="M2181" s="161" t="str">
        <f>IF($A2181=0,"",IFERROR(INDEX(BD_Gestão!F:F,MATCH('Banco de Dados'!$B2181,BD_Gestão!$B:$B,0)),"erro"))</f>
        <v/>
      </c>
      <c r="N2181" s="161" t="str">
        <f>IF($A2181=0,"",IFERROR(INDEX(BD_Gestão!J:J,MATCH('Banco de Dados'!$B2181,BD_Gestão!$B:$B,0)),"erro"))</f>
        <v/>
      </c>
      <c r="O2181" s="164" t="str">
        <f>IF($A2181=0,"",IFERROR(INDEX(BD_Gestão!K:K,MATCH('Banco de Dados'!$B2181,BD_Gestão!$B:$B,0)),"erro"))</f>
        <v/>
      </c>
      <c r="P2181" s="169" t="str">
        <f t="shared" si="134"/>
        <v/>
      </c>
      <c r="Q2181" s="170" t="str">
        <f t="shared" si="135"/>
        <v/>
      </c>
      <c r="R2181" s="163" t="e">
        <f t="shared" ref="R2181:R2244" si="136">MONTH(I2181)</f>
        <v>#VALUE!</v>
      </c>
      <c r="S2181" s="163" t="e">
        <f t="shared" ref="S2181:S2244" si="137">YEAR(I2181)</f>
        <v>#VALUE!</v>
      </c>
      <c r="T2181" s="163" t="e">
        <f>INDEX(Controle!O:O,MATCH('Banco de Dados'!A2181,Controle!M:M,0))*E2181/100</f>
        <v>#N/A</v>
      </c>
    </row>
    <row r="2182" spans="1:20" hidden="1" x14ac:dyDescent="0.2">
      <c r="A2182" s="158">
        <f>BD_TS!A2181</f>
        <v>0</v>
      </c>
      <c r="B2182" s="158" t="str">
        <f>SUBSTITUTE(SUBSTITUTE(BD_TS!D2181," ",""),"-","/")</f>
        <v/>
      </c>
      <c r="C2182" s="158">
        <f>BD_TS!E2181</f>
        <v>0</v>
      </c>
      <c r="D2182" s="159">
        <f>BD_TS!F2181</f>
        <v>0</v>
      </c>
      <c r="E2182" s="160">
        <f>BD_TS!B2181</f>
        <v>0</v>
      </c>
      <c r="F2182" s="161">
        <f>BD_TS!C2181</f>
        <v>0</v>
      </c>
      <c r="G2182" s="187">
        <f>BD_TS!H2181</f>
        <v>0</v>
      </c>
      <c r="H2182" s="158" t="str">
        <f>IF($A2182=0,"",IFERROR(INDEX(BD_Gestão!A:A,MATCH('Banco de Dados'!$B2182,BD_Gestão!$B:$B,0)),"erro"))</f>
        <v/>
      </c>
      <c r="I2182" s="162" t="str">
        <f>IF($A2182=0,"",IFERROR(INDEX(BD_Gestão!E:E,MATCH('Banco de Dados'!$B2182,BD_Gestão!$B:$B,0)),"erro"))</f>
        <v/>
      </c>
      <c r="J2182" s="186" t="str">
        <f>IF($A2182=0,"",IFERROR(INDEX(BD_Gestão!B:B,MATCH('Banco de Dados'!$B2182,BD_Gestão!$B:$B,0)),"erro"))</f>
        <v/>
      </c>
      <c r="K2182" s="158" t="str">
        <f>IF($A2182=0,"",IFERROR(INDEX(BD_Gestão!C:C,MATCH('Banco de Dados'!$B2182,BD_Gestão!$B:$B,0)),"erro"))</f>
        <v/>
      </c>
      <c r="L2182" s="158" t="str">
        <f>IF($A2182=0,"",IFERROR(INDEX(BD_Gestão!H:H,MATCH('Banco de Dados'!$B2182,BD_Gestão!$B:$B,0)),"erro"))</f>
        <v/>
      </c>
      <c r="M2182" s="161" t="str">
        <f>IF($A2182=0,"",IFERROR(INDEX(BD_Gestão!F:F,MATCH('Banco de Dados'!$B2182,BD_Gestão!$B:$B,0)),"erro"))</f>
        <v/>
      </c>
      <c r="N2182" s="161" t="str">
        <f>IF($A2182=0,"",IFERROR(INDEX(BD_Gestão!J:J,MATCH('Banco de Dados'!$B2182,BD_Gestão!$B:$B,0)),"erro"))</f>
        <v/>
      </c>
      <c r="O2182" s="164" t="str">
        <f>IF($A2182=0,"",IFERROR(INDEX(BD_Gestão!K:K,MATCH('Banco de Dados'!$B2182,BD_Gestão!$B:$B,0)),"erro"))</f>
        <v/>
      </c>
      <c r="P2182" s="169" t="str">
        <f t="shared" ref="P2182:P2245" si="138">IF(OR(H2182="erro",H2182=""),"",E2182*(MIN(O2182,1)))</f>
        <v/>
      </c>
      <c r="Q2182" s="170" t="str">
        <f t="shared" ref="Q2182:Q2245" si="139">IF(OR(H2182="erro",H2182=""),"",E2182-P2182)</f>
        <v/>
      </c>
      <c r="R2182" s="163" t="e">
        <f t="shared" si="136"/>
        <v>#VALUE!</v>
      </c>
      <c r="S2182" s="163" t="e">
        <f t="shared" si="137"/>
        <v>#VALUE!</v>
      </c>
      <c r="T2182" s="163" t="e">
        <f>INDEX(Controle!O:O,MATCH('Banco de Dados'!A2182,Controle!M:M,0))*E2182/100</f>
        <v>#N/A</v>
      </c>
    </row>
    <row r="2183" spans="1:20" hidden="1" x14ac:dyDescent="0.2">
      <c r="A2183" s="158">
        <f>BD_TS!A2182</f>
        <v>0</v>
      </c>
      <c r="B2183" s="158" t="str">
        <f>SUBSTITUTE(SUBSTITUTE(BD_TS!D2182," ",""),"-","/")</f>
        <v/>
      </c>
      <c r="C2183" s="158">
        <f>BD_TS!E2182</f>
        <v>0</v>
      </c>
      <c r="D2183" s="159">
        <f>BD_TS!F2182</f>
        <v>0</v>
      </c>
      <c r="E2183" s="160">
        <f>BD_TS!B2182</f>
        <v>0</v>
      </c>
      <c r="F2183" s="161">
        <f>BD_TS!C2182</f>
        <v>0</v>
      </c>
      <c r="G2183" s="187">
        <f>BD_TS!H2182</f>
        <v>0</v>
      </c>
      <c r="H2183" s="158" t="str">
        <f>IF($A2183=0,"",IFERROR(INDEX(BD_Gestão!A:A,MATCH('Banco de Dados'!$B2183,BD_Gestão!$B:$B,0)),"erro"))</f>
        <v/>
      </c>
      <c r="I2183" s="162" t="str">
        <f>IF($A2183=0,"",IFERROR(INDEX(BD_Gestão!E:E,MATCH('Banco de Dados'!$B2183,BD_Gestão!$B:$B,0)),"erro"))</f>
        <v/>
      </c>
      <c r="J2183" s="186" t="str">
        <f>IF($A2183=0,"",IFERROR(INDEX(BD_Gestão!B:B,MATCH('Banco de Dados'!$B2183,BD_Gestão!$B:$B,0)),"erro"))</f>
        <v/>
      </c>
      <c r="K2183" s="158" t="str">
        <f>IF($A2183=0,"",IFERROR(INDEX(BD_Gestão!C:C,MATCH('Banco de Dados'!$B2183,BD_Gestão!$B:$B,0)),"erro"))</f>
        <v/>
      </c>
      <c r="L2183" s="158" t="str">
        <f>IF($A2183=0,"",IFERROR(INDEX(BD_Gestão!H:H,MATCH('Banco de Dados'!$B2183,BD_Gestão!$B:$B,0)),"erro"))</f>
        <v/>
      </c>
      <c r="M2183" s="161" t="str">
        <f>IF($A2183=0,"",IFERROR(INDEX(BD_Gestão!F:F,MATCH('Banco de Dados'!$B2183,BD_Gestão!$B:$B,0)),"erro"))</f>
        <v/>
      </c>
      <c r="N2183" s="161" t="str">
        <f>IF($A2183=0,"",IFERROR(INDEX(BD_Gestão!J:J,MATCH('Banco de Dados'!$B2183,BD_Gestão!$B:$B,0)),"erro"))</f>
        <v/>
      </c>
      <c r="O2183" s="164" t="str">
        <f>IF($A2183=0,"",IFERROR(INDEX(BD_Gestão!K:K,MATCH('Banco de Dados'!$B2183,BD_Gestão!$B:$B,0)),"erro"))</f>
        <v/>
      </c>
      <c r="P2183" s="169" t="str">
        <f t="shared" si="138"/>
        <v/>
      </c>
      <c r="Q2183" s="170" t="str">
        <f t="shared" si="139"/>
        <v/>
      </c>
      <c r="R2183" s="163" t="e">
        <f t="shared" si="136"/>
        <v>#VALUE!</v>
      </c>
      <c r="S2183" s="163" t="e">
        <f t="shared" si="137"/>
        <v>#VALUE!</v>
      </c>
      <c r="T2183" s="163" t="e">
        <f>INDEX(Controle!O:O,MATCH('Banco de Dados'!A2183,Controle!M:M,0))*E2183/100</f>
        <v>#N/A</v>
      </c>
    </row>
    <row r="2184" spans="1:20" hidden="1" x14ac:dyDescent="0.2">
      <c r="A2184" s="158">
        <f>BD_TS!A2183</f>
        <v>0</v>
      </c>
      <c r="B2184" s="158" t="str">
        <f>SUBSTITUTE(SUBSTITUTE(BD_TS!D2183," ",""),"-","/")</f>
        <v/>
      </c>
      <c r="C2184" s="158">
        <f>BD_TS!E2183</f>
        <v>0</v>
      </c>
      <c r="D2184" s="159">
        <f>BD_TS!F2183</f>
        <v>0</v>
      </c>
      <c r="E2184" s="160">
        <f>BD_TS!B2183</f>
        <v>0</v>
      </c>
      <c r="F2184" s="161">
        <f>BD_TS!C2183</f>
        <v>0</v>
      </c>
      <c r="G2184" s="187">
        <f>BD_TS!H2183</f>
        <v>0</v>
      </c>
      <c r="H2184" s="158" t="str">
        <f>IF($A2184=0,"",IFERROR(INDEX(BD_Gestão!A:A,MATCH('Banco de Dados'!$B2184,BD_Gestão!$B:$B,0)),"erro"))</f>
        <v/>
      </c>
      <c r="I2184" s="162" t="str">
        <f>IF($A2184=0,"",IFERROR(INDEX(BD_Gestão!E:E,MATCH('Banco de Dados'!$B2184,BD_Gestão!$B:$B,0)),"erro"))</f>
        <v/>
      </c>
      <c r="J2184" s="186" t="str">
        <f>IF($A2184=0,"",IFERROR(INDEX(BD_Gestão!B:B,MATCH('Banco de Dados'!$B2184,BD_Gestão!$B:$B,0)),"erro"))</f>
        <v/>
      </c>
      <c r="K2184" s="158" t="str">
        <f>IF($A2184=0,"",IFERROR(INDEX(BD_Gestão!C:C,MATCH('Banco de Dados'!$B2184,BD_Gestão!$B:$B,0)),"erro"))</f>
        <v/>
      </c>
      <c r="L2184" s="158" t="str">
        <f>IF($A2184=0,"",IFERROR(INDEX(BD_Gestão!H:H,MATCH('Banco de Dados'!$B2184,BD_Gestão!$B:$B,0)),"erro"))</f>
        <v/>
      </c>
      <c r="M2184" s="161" t="str">
        <f>IF($A2184=0,"",IFERROR(INDEX(BD_Gestão!F:F,MATCH('Banco de Dados'!$B2184,BD_Gestão!$B:$B,0)),"erro"))</f>
        <v/>
      </c>
      <c r="N2184" s="161" t="str">
        <f>IF($A2184=0,"",IFERROR(INDEX(BD_Gestão!J:J,MATCH('Banco de Dados'!$B2184,BD_Gestão!$B:$B,0)),"erro"))</f>
        <v/>
      </c>
      <c r="O2184" s="164" t="str">
        <f>IF($A2184=0,"",IFERROR(INDEX(BD_Gestão!K:K,MATCH('Banco de Dados'!$B2184,BD_Gestão!$B:$B,0)),"erro"))</f>
        <v/>
      </c>
      <c r="P2184" s="169" t="str">
        <f t="shared" si="138"/>
        <v/>
      </c>
      <c r="Q2184" s="170" t="str">
        <f t="shared" si="139"/>
        <v/>
      </c>
      <c r="R2184" s="163" t="e">
        <f t="shared" si="136"/>
        <v>#VALUE!</v>
      </c>
      <c r="S2184" s="163" t="e">
        <f t="shared" si="137"/>
        <v>#VALUE!</v>
      </c>
      <c r="T2184" s="163" t="e">
        <f>INDEX(Controle!O:O,MATCH('Banco de Dados'!A2184,Controle!M:M,0))*E2184/100</f>
        <v>#N/A</v>
      </c>
    </row>
    <row r="2185" spans="1:20" hidden="1" x14ac:dyDescent="0.2">
      <c r="A2185" s="158">
        <f>BD_TS!A2184</f>
        <v>0</v>
      </c>
      <c r="B2185" s="158" t="str">
        <f>SUBSTITUTE(SUBSTITUTE(BD_TS!D2184," ",""),"-","/")</f>
        <v/>
      </c>
      <c r="C2185" s="158">
        <f>BD_TS!E2184</f>
        <v>0</v>
      </c>
      <c r="D2185" s="159">
        <f>BD_TS!F2184</f>
        <v>0</v>
      </c>
      <c r="E2185" s="160">
        <f>BD_TS!B2184</f>
        <v>0</v>
      </c>
      <c r="F2185" s="161">
        <f>BD_TS!C2184</f>
        <v>0</v>
      </c>
      <c r="G2185" s="187">
        <f>BD_TS!H2184</f>
        <v>0</v>
      </c>
      <c r="H2185" s="158" t="str">
        <f>IF($A2185=0,"",IFERROR(INDEX(BD_Gestão!A:A,MATCH('Banco de Dados'!$B2185,BD_Gestão!$B:$B,0)),"erro"))</f>
        <v/>
      </c>
      <c r="I2185" s="162" t="str">
        <f>IF($A2185=0,"",IFERROR(INDEX(BD_Gestão!E:E,MATCH('Banco de Dados'!$B2185,BD_Gestão!$B:$B,0)),"erro"))</f>
        <v/>
      </c>
      <c r="J2185" s="186" t="str">
        <f>IF($A2185=0,"",IFERROR(INDEX(BD_Gestão!B:B,MATCH('Banco de Dados'!$B2185,BD_Gestão!$B:$B,0)),"erro"))</f>
        <v/>
      </c>
      <c r="K2185" s="158" t="str">
        <f>IF($A2185=0,"",IFERROR(INDEX(BD_Gestão!C:C,MATCH('Banco de Dados'!$B2185,BD_Gestão!$B:$B,0)),"erro"))</f>
        <v/>
      </c>
      <c r="L2185" s="158" t="str">
        <f>IF($A2185=0,"",IFERROR(INDEX(BD_Gestão!H:H,MATCH('Banco de Dados'!$B2185,BD_Gestão!$B:$B,0)),"erro"))</f>
        <v/>
      </c>
      <c r="M2185" s="161" t="str">
        <f>IF($A2185=0,"",IFERROR(INDEX(BD_Gestão!F:F,MATCH('Banco de Dados'!$B2185,BD_Gestão!$B:$B,0)),"erro"))</f>
        <v/>
      </c>
      <c r="N2185" s="161" t="str">
        <f>IF($A2185=0,"",IFERROR(INDEX(BD_Gestão!J:J,MATCH('Banco de Dados'!$B2185,BD_Gestão!$B:$B,0)),"erro"))</f>
        <v/>
      </c>
      <c r="O2185" s="164" t="str">
        <f>IF($A2185=0,"",IFERROR(INDEX(BD_Gestão!K:K,MATCH('Banco de Dados'!$B2185,BD_Gestão!$B:$B,0)),"erro"))</f>
        <v/>
      </c>
      <c r="P2185" s="169" t="str">
        <f t="shared" si="138"/>
        <v/>
      </c>
      <c r="Q2185" s="170" t="str">
        <f t="shared" si="139"/>
        <v/>
      </c>
      <c r="R2185" s="163" t="e">
        <f t="shared" si="136"/>
        <v>#VALUE!</v>
      </c>
      <c r="S2185" s="163" t="e">
        <f t="shared" si="137"/>
        <v>#VALUE!</v>
      </c>
      <c r="T2185" s="163" t="e">
        <f>INDEX(Controle!O:O,MATCH('Banco de Dados'!A2185,Controle!M:M,0))*E2185/100</f>
        <v>#N/A</v>
      </c>
    </row>
    <row r="2186" spans="1:20" hidden="1" x14ac:dyDescent="0.2">
      <c r="A2186" s="158">
        <f>BD_TS!A2185</f>
        <v>0</v>
      </c>
      <c r="B2186" s="158" t="str">
        <f>SUBSTITUTE(SUBSTITUTE(BD_TS!D2185," ",""),"-","/")</f>
        <v/>
      </c>
      <c r="C2186" s="158">
        <f>BD_TS!E2185</f>
        <v>0</v>
      </c>
      <c r="D2186" s="159">
        <f>BD_TS!F2185</f>
        <v>0</v>
      </c>
      <c r="E2186" s="160">
        <f>BD_TS!B2185</f>
        <v>0</v>
      </c>
      <c r="F2186" s="161">
        <f>BD_TS!C2185</f>
        <v>0</v>
      </c>
      <c r="G2186" s="187">
        <f>BD_TS!H2185</f>
        <v>0</v>
      </c>
      <c r="H2186" s="158" t="str">
        <f>IF($A2186=0,"",IFERROR(INDEX(BD_Gestão!A:A,MATCH('Banco de Dados'!$B2186,BD_Gestão!$B:$B,0)),"erro"))</f>
        <v/>
      </c>
      <c r="I2186" s="162" t="str">
        <f>IF($A2186=0,"",IFERROR(INDEX(BD_Gestão!E:E,MATCH('Banco de Dados'!$B2186,BD_Gestão!$B:$B,0)),"erro"))</f>
        <v/>
      </c>
      <c r="J2186" s="186" t="str">
        <f>IF($A2186=0,"",IFERROR(INDEX(BD_Gestão!B:B,MATCH('Banco de Dados'!$B2186,BD_Gestão!$B:$B,0)),"erro"))</f>
        <v/>
      </c>
      <c r="K2186" s="158" t="str">
        <f>IF($A2186=0,"",IFERROR(INDEX(BD_Gestão!C:C,MATCH('Banco de Dados'!$B2186,BD_Gestão!$B:$B,0)),"erro"))</f>
        <v/>
      </c>
      <c r="L2186" s="158" t="str">
        <f>IF($A2186=0,"",IFERROR(INDEX(BD_Gestão!H:H,MATCH('Banco de Dados'!$B2186,BD_Gestão!$B:$B,0)),"erro"))</f>
        <v/>
      </c>
      <c r="M2186" s="161" t="str">
        <f>IF($A2186=0,"",IFERROR(INDEX(BD_Gestão!F:F,MATCH('Banco de Dados'!$B2186,BD_Gestão!$B:$B,0)),"erro"))</f>
        <v/>
      </c>
      <c r="N2186" s="161" t="str">
        <f>IF($A2186=0,"",IFERROR(INDEX(BD_Gestão!J:J,MATCH('Banco de Dados'!$B2186,BD_Gestão!$B:$B,0)),"erro"))</f>
        <v/>
      </c>
      <c r="O2186" s="164" t="str">
        <f>IF($A2186=0,"",IFERROR(INDEX(BD_Gestão!K:K,MATCH('Banco de Dados'!$B2186,BD_Gestão!$B:$B,0)),"erro"))</f>
        <v/>
      </c>
      <c r="P2186" s="169" t="str">
        <f t="shared" si="138"/>
        <v/>
      </c>
      <c r="Q2186" s="170" t="str">
        <f t="shared" si="139"/>
        <v/>
      </c>
      <c r="R2186" s="163" t="e">
        <f t="shared" si="136"/>
        <v>#VALUE!</v>
      </c>
      <c r="S2186" s="163" t="e">
        <f t="shared" si="137"/>
        <v>#VALUE!</v>
      </c>
      <c r="T2186" s="163" t="e">
        <f>INDEX(Controle!O:O,MATCH('Banco de Dados'!A2186,Controle!M:M,0))*E2186/100</f>
        <v>#N/A</v>
      </c>
    </row>
    <row r="2187" spans="1:20" hidden="1" x14ac:dyDescent="0.2">
      <c r="A2187" s="158">
        <f>BD_TS!A2186</f>
        <v>0</v>
      </c>
      <c r="B2187" s="158" t="str">
        <f>SUBSTITUTE(SUBSTITUTE(BD_TS!D2186," ",""),"-","/")</f>
        <v/>
      </c>
      <c r="C2187" s="158">
        <f>BD_TS!E2186</f>
        <v>0</v>
      </c>
      <c r="D2187" s="159">
        <f>BD_TS!F2186</f>
        <v>0</v>
      </c>
      <c r="E2187" s="160">
        <f>BD_TS!B2186</f>
        <v>0</v>
      </c>
      <c r="F2187" s="161">
        <f>BD_TS!C2186</f>
        <v>0</v>
      </c>
      <c r="G2187" s="187">
        <f>BD_TS!H2186</f>
        <v>0</v>
      </c>
      <c r="H2187" s="158" t="str">
        <f>IF($A2187=0,"",IFERROR(INDEX(BD_Gestão!A:A,MATCH('Banco de Dados'!$B2187,BD_Gestão!$B:$B,0)),"erro"))</f>
        <v/>
      </c>
      <c r="I2187" s="162" t="str">
        <f>IF($A2187=0,"",IFERROR(INDEX(BD_Gestão!E:E,MATCH('Banco de Dados'!$B2187,BD_Gestão!$B:$B,0)),"erro"))</f>
        <v/>
      </c>
      <c r="J2187" s="186" t="str">
        <f>IF($A2187=0,"",IFERROR(INDEX(BD_Gestão!B:B,MATCH('Banco de Dados'!$B2187,BD_Gestão!$B:$B,0)),"erro"))</f>
        <v/>
      </c>
      <c r="K2187" s="158" t="str">
        <f>IF($A2187=0,"",IFERROR(INDEX(BD_Gestão!C:C,MATCH('Banco de Dados'!$B2187,BD_Gestão!$B:$B,0)),"erro"))</f>
        <v/>
      </c>
      <c r="L2187" s="158" t="str">
        <f>IF($A2187=0,"",IFERROR(INDEX(BD_Gestão!H:H,MATCH('Banco de Dados'!$B2187,BD_Gestão!$B:$B,0)),"erro"))</f>
        <v/>
      </c>
      <c r="M2187" s="161" t="str">
        <f>IF($A2187=0,"",IFERROR(INDEX(BD_Gestão!F:F,MATCH('Banco de Dados'!$B2187,BD_Gestão!$B:$B,0)),"erro"))</f>
        <v/>
      </c>
      <c r="N2187" s="161" t="str">
        <f>IF($A2187=0,"",IFERROR(INDEX(BD_Gestão!J:J,MATCH('Banco de Dados'!$B2187,BD_Gestão!$B:$B,0)),"erro"))</f>
        <v/>
      </c>
      <c r="O2187" s="164" t="str">
        <f>IF($A2187=0,"",IFERROR(INDEX(BD_Gestão!K:K,MATCH('Banco de Dados'!$B2187,BD_Gestão!$B:$B,0)),"erro"))</f>
        <v/>
      </c>
      <c r="P2187" s="169" t="str">
        <f t="shared" si="138"/>
        <v/>
      </c>
      <c r="Q2187" s="170" t="str">
        <f t="shared" si="139"/>
        <v/>
      </c>
      <c r="R2187" s="163" t="e">
        <f t="shared" si="136"/>
        <v>#VALUE!</v>
      </c>
      <c r="S2187" s="163" t="e">
        <f t="shared" si="137"/>
        <v>#VALUE!</v>
      </c>
      <c r="T2187" s="163" t="e">
        <f>INDEX(Controle!O:O,MATCH('Banco de Dados'!A2187,Controle!M:M,0))*E2187/100</f>
        <v>#N/A</v>
      </c>
    </row>
    <row r="2188" spans="1:20" hidden="1" x14ac:dyDescent="0.2">
      <c r="A2188" s="158">
        <f>BD_TS!A2187</f>
        <v>0</v>
      </c>
      <c r="B2188" s="158" t="str">
        <f>SUBSTITUTE(SUBSTITUTE(BD_TS!D2187," ",""),"-","/")</f>
        <v/>
      </c>
      <c r="C2188" s="158">
        <f>BD_TS!E2187</f>
        <v>0</v>
      </c>
      <c r="D2188" s="159">
        <f>BD_TS!F2187</f>
        <v>0</v>
      </c>
      <c r="E2188" s="160">
        <f>BD_TS!B2187</f>
        <v>0</v>
      </c>
      <c r="F2188" s="161">
        <f>BD_TS!C2187</f>
        <v>0</v>
      </c>
      <c r="G2188" s="187">
        <f>BD_TS!H2187</f>
        <v>0</v>
      </c>
      <c r="H2188" s="158" t="str">
        <f>IF($A2188=0,"",IFERROR(INDEX(BD_Gestão!A:A,MATCH('Banco de Dados'!$B2188,BD_Gestão!$B:$B,0)),"erro"))</f>
        <v/>
      </c>
      <c r="I2188" s="162" t="str">
        <f>IF($A2188=0,"",IFERROR(INDEX(BD_Gestão!E:E,MATCH('Banco de Dados'!$B2188,BD_Gestão!$B:$B,0)),"erro"))</f>
        <v/>
      </c>
      <c r="J2188" s="186" t="str">
        <f>IF($A2188=0,"",IFERROR(INDEX(BD_Gestão!B:B,MATCH('Banco de Dados'!$B2188,BD_Gestão!$B:$B,0)),"erro"))</f>
        <v/>
      </c>
      <c r="K2188" s="158" t="str">
        <f>IF($A2188=0,"",IFERROR(INDEX(BD_Gestão!C:C,MATCH('Banco de Dados'!$B2188,BD_Gestão!$B:$B,0)),"erro"))</f>
        <v/>
      </c>
      <c r="L2188" s="158" t="str">
        <f>IF($A2188=0,"",IFERROR(INDEX(BD_Gestão!H:H,MATCH('Banco de Dados'!$B2188,BD_Gestão!$B:$B,0)),"erro"))</f>
        <v/>
      </c>
      <c r="M2188" s="161" t="str">
        <f>IF($A2188=0,"",IFERROR(INDEX(BD_Gestão!F:F,MATCH('Banco de Dados'!$B2188,BD_Gestão!$B:$B,0)),"erro"))</f>
        <v/>
      </c>
      <c r="N2188" s="161" t="str">
        <f>IF($A2188=0,"",IFERROR(INDEX(BD_Gestão!J:J,MATCH('Banco de Dados'!$B2188,BD_Gestão!$B:$B,0)),"erro"))</f>
        <v/>
      </c>
      <c r="O2188" s="164" t="str">
        <f>IF($A2188=0,"",IFERROR(INDEX(BD_Gestão!K:K,MATCH('Banco de Dados'!$B2188,BD_Gestão!$B:$B,0)),"erro"))</f>
        <v/>
      </c>
      <c r="P2188" s="169" t="str">
        <f t="shared" si="138"/>
        <v/>
      </c>
      <c r="Q2188" s="170" t="str">
        <f t="shared" si="139"/>
        <v/>
      </c>
      <c r="R2188" s="163" t="e">
        <f t="shared" si="136"/>
        <v>#VALUE!</v>
      </c>
      <c r="S2188" s="163" t="e">
        <f t="shared" si="137"/>
        <v>#VALUE!</v>
      </c>
      <c r="T2188" s="163" t="e">
        <f>INDEX(Controle!O:O,MATCH('Banco de Dados'!A2188,Controle!M:M,0))*E2188/100</f>
        <v>#N/A</v>
      </c>
    </row>
    <row r="2189" spans="1:20" hidden="1" x14ac:dyDescent="0.2">
      <c r="A2189" s="158">
        <f>BD_TS!A2188</f>
        <v>0</v>
      </c>
      <c r="B2189" s="158" t="str">
        <f>SUBSTITUTE(SUBSTITUTE(BD_TS!D2188," ",""),"-","/")</f>
        <v/>
      </c>
      <c r="C2189" s="158">
        <f>BD_TS!E2188</f>
        <v>0</v>
      </c>
      <c r="D2189" s="159">
        <f>BD_TS!F2188</f>
        <v>0</v>
      </c>
      <c r="E2189" s="160">
        <f>BD_TS!B2188</f>
        <v>0</v>
      </c>
      <c r="F2189" s="161">
        <f>BD_TS!C2188</f>
        <v>0</v>
      </c>
      <c r="G2189" s="187">
        <f>BD_TS!H2188</f>
        <v>0</v>
      </c>
      <c r="H2189" s="158" t="str">
        <f>IF($A2189=0,"",IFERROR(INDEX(BD_Gestão!A:A,MATCH('Banco de Dados'!$B2189,BD_Gestão!$B:$B,0)),"erro"))</f>
        <v/>
      </c>
      <c r="I2189" s="162" t="str">
        <f>IF($A2189=0,"",IFERROR(INDEX(BD_Gestão!E:E,MATCH('Banco de Dados'!$B2189,BD_Gestão!$B:$B,0)),"erro"))</f>
        <v/>
      </c>
      <c r="J2189" s="186" t="str">
        <f>IF($A2189=0,"",IFERROR(INDEX(BD_Gestão!B:B,MATCH('Banco de Dados'!$B2189,BD_Gestão!$B:$B,0)),"erro"))</f>
        <v/>
      </c>
      <c r="K2189" s="158" t="str">
        <f>IF($A2189=0,"",IFERROR(INDEX(BD_Gestão!C:C,MATCH('Banco de Dados'!$B2189,BD_Gestão!$B:$B,0)),"erro"))</f>
        <v/>
      </c>
      <c r="L2189" s="158" t="str">
        <f>IF($A2189=0,"",IFERROR(INDEX(BD_Gestão!H:H,MATCH('Banco de Dados'!$B2189,BD_Gestão!$B:$B,0)),"erro"))</f>
        <v/>
      </c>
      <c r="M2189" s="161" t="str">
        <f>IF($A2189=0,"",IFERROR(INDEX(BD_Gestão!F:F,MATCH('Banco de Dados'!$B2189,BD_Gestão!$B:$B,0)),"erro"))</f>
        <v/>
      </c>
      <c r="N2189" s="161" t="str">
        <f>IF($A2189=0,"",IFERROR(INDEX(BD_Gestão!J:J,MATCH('Banco de Dados'!$B2189,BD_Gestão!$B:$B,0)),"erro"))</f>
        <v/>
      </c>
      <c r="O2189" s="164" t="str">
        <f>IF($A2189=0,"",IFERROR(INDEX(BD_Gestão!K:K,MATCH('Banco de Dados'!$B2189,BD_Gestão!$B:$B,0)),"erro"))</f>
        <v/>
      </c>
      <c r="P2189" s="169" t="str">
        <f t="shared" si="138"/>
        <v/>
      </c>
      <c r="Q2189" s="170" t="str">
        <f t="shared" si="139"/>
        <v/>
      </c>
      <c r="R2189" s="163" t="e">
        <f t="shared" si="136"/>
        <v>#VALUE!</v>
      </c>
      <c r="S2189" s="163" t="e">
        <f t="shared" si="137"/>
        <v>#VALUE!</v>
      </c>
      <c r="T2189" s="163" t="e">
        <f>INDEX(Controle!O:O,MATCH('Banco de Dados'!A2189,Controle!M:M,0))*E2189/100</f>
        <v>#N/A</v>
      </c>
    </row>
    <row r="2190" spans="1:20" hidden="1" x14ac:dyDescent="0.2">
      <c r="A2190" s="158">
        <f>BD_TS!A2189</f>
        <v>0</v>
      </c>
      <c r="B2190" s="158" t="str">
        <f>SUBSTITUTE(SUBSTITUTE(BD_TS!D2189," ",""),"-","/")</f>
        <v/>
      </c>
      <c r="C2190" s="158">
        <f>BD_TS!E2189</f>
        <v>0</v>
      </c>
      <c r="D2190" s="159">
        <f>BD_TS!F2189</f>
        <v>0</v>
      </c>
      <c r="E2190" s="160">
        <f>BD_TS!B2189</f>
        <v>0</v>
      </c>
      <c r="F2190" s="161">
        <f>BD_TS!C2189</f>
        <v>0</v>
      </c>
      <c r="G2190" s="187">
        <f>BD_TS!H2189</f>
        <v>0</v>
      </c>
      <c r="H2190" s="158" t="str">
        <f>IF($A2190=0,"",IFERROR(INDEX(BD_Gestão!A:A,MATCH('Banco de Dados'!$B2190,BD_Gestão!$B:$B,0)),"erro"))</f>
        <v/>
      </c>
      <c r="I2190" s="162" t="str">
        <f>IF($A2190=0,"",IFERROR(INDEX(BD_Gestão!E:E,MATCH('Banco de Dados'!$B2190,BD_Gestão!$B:$B,0)),"erro"))</f>
        <v/>
      </c>
      <c r="J2190" s="186" t="str">
        <f>IF($A2190=0,"",IFERROR(INDEX(BD_Gestão!B:B,MATCH('Banco de Dados'!$B2190,BD_Gestão!$B:$B,0)),"erro"))</f>
        <v/>
      </c>
      <c r="K2190" s="158" t="str">
        <f>IF($A2190=0,"",IFERROR(INDEX(BD_Gestão!C:C,MATCH('Banco de Dados'!$B2190,BD_Gestão!$B:$B,0)),"erro"))</f>
        <v/>
      </c>
      <c r="L2190" s="158" t="str">
        <f>IF($A2190=0,"",IFERROR(INDEX(BD_Gestão!H:H,MATCH('Banco de Dados'!$B2190,BD_Gestão!$B:$B,0)),"erro"))</f>
        <v/>
      </c>
      <c r="M2190" s="161" t="str">
        <f>IF($A2190=0,"",IFERROR(INDEX(BD_Gestão!F:F,MATCH('Banco de Dados'!$B2190,BD_Gestão!$B:$B,0)),"erro"))</f>
        <v/>
      </c>
      <c r="N2190" s="161" t="str">
        <f>IF($A2190=0,"",IFERROR(INDEX(BD_Gestão!J:J,MATCH('Banco de Dados'!$B2190,BD_Gestão!$B:$B,0)),"erro"))</f>
        <v/>
      </c>
      <c r="O2190" s="164" t="str">
        <f>IF($A2190=0,"",IFERROR(INDEX(BD_Gestão!K:K,MATCH('Banco de Dados'!$B2190,BD_Gestão!$B:$B,0)),"erro"))</f>
        <v/>
      </c>
      <c r="P2190" s="169" t="str">
        <f t="shared" si="138"/>
        <v/>
      </c>
      <c r="Q2190" s="170" t="str">
        <f t="shared" si="139"/>
        <v/>
      </c>
      <c r="R2190" s="163" t="e">
        <f t="shared" si="136"/>
        <v>#VALUE!</v>
      </c>
      <c r="S2190" s="163" t="e">
        <f t="shared" si="137"/>
        <v>#VALUE!</v>
      </c>
      <c r="T2190" s="163" t="e">
        <f>INDEX(Controle!O:O,MATCH('Banco de Dados'!A2190,Controle!M:M,0))*E2190/100</f>
        <v>#N/A</v>
      </c>
    </row>
    <row r="2191" spans="1:20" hidden="1" x14ac:dyDescent="0.2">
      <c r="A2191" s="158">
        <f>BD_TS!A2190</f>
        <v>0</v>
      </c>
      <c r="B2191" s="158" t="str">
        <f>SUBSTITUTE(SUBSTITUTE(BD_TS!D2190," ",""),"-","/")</f>
        <v/>
      </c>
      <c r="C2191" s="158">
        <f>BD_TS!E2190</f>
        <v>0</v>
      </c>
      <c r="D2191" s="159">
        <f>BD_TS!F2190</f>
        <v>0</v>
      </c>
      <c r="E2191" s="160">
        <f>BD_TS!B2190</f>
        <v>0</v>
      </c>
      <c r="F2191" s="161">
        <f>BD_TS!C2190</f>
        <v>0</v>
      </c>
      <c r="G2191" s="187">
        <f>BD_TS!H2190</f>
        <v>0</v>
      </c>
      <c r="H2191" s="158" t="str">
        <f>IF($A2191=0,"",IFERROR(INDEX(BD_Gestão!A:A,MATCH('Banco de Dados'!$B2191,BD_Gestão!$B:$B,0)),"erro"))</f>
        <v/>
      </c>
      <c r="I2191" s="162" t="str">
        <f>IF($A2191=0,"",IFERROR(INDEX(BD_Gestão!E:E,MATCH('Banco de Dados'!$B2191,BD_Gestão!$B:$B,0)),"erro"))</f>
        <v/>
      </c>
      <c r="J2191" s="186" t="str">
        <f>IF($A2191=0,"",IFERROR(INDEX(BD_Gestão!B:B,MATCH('Banco de Dados'!$B2191,BD_Gestão!$B:$B,0)),"erro"))</f>
        <v/>
      </c>
      <c r="K2191" s="158" t="str">
        <f>IF($A2191=0,"",IFERROR(INDEX(BD_Gestão!C:C,MATCH('Banco de Dados'!$B2191,BD_Gestão!$B:$B,0)),"erro"))</f>
        <v/>
      </c>
      <c r="L2191" s="158" t="str">
        <f>IF($A2191=0,"",IFERROR(INDEX(BD_Gestão!H:H,MATCH('Banco de Dados'!$B2191,BD_Gestão!$B:$B,0)),"erro"))</f>
        <v/>
      </c>
      <c r="M2191" s="161" t="str">
        <f>IF($A2191=0,"",IFERROR(INDEX(BD_Gestão!F:F,MATCH('Banco de Dados'!$B2191,BD_Gestão!$B:$B,0)),"erro"))</f>
        <v/>
      </c>
      <c r="N2191" s="161" t="str">
        <f>IF($A2191=0,"",IFERROR(INDEX(BD_Gestão!J:J,MATCH('Banco de Dados'!$B2191,BD_Gestão!$B:$B,0)),"erro"))</f>
        <v/>
      </c>
      <c r="O2191" s="164" t="str">
        <f>IF($A2191=0,"",IFERROR(INDEX(BD_Gestão!K:K,MATCH('Banco de Dados'!$B2191,BD_Gestão!$B:$B,0)),"erro"))</f>
        <v/>
      </c>
      <c r="P2191" s="169" t="str">
        <f t="shared" si="138"/>
        <v/>
      </c>
      <c r="Q2191" s="170" t="str">
        <f t="shared" si="139"/>
        <v/>
      </c>
      <c r="R2191" s="163" t="e">
        <f t="shared" si="136"/>
        <v>#VALUE!</v>
      </c>
      <c r="S2191" s="163" t="e">
        <f t="shared" si="137"/>
        <v>#VALUE!</v>
      </c>
      <c r="T2191" s="163" t="e">
        <f>INDEX(Controle!O:O,MATCH('Banco de Dados'!A2191,Controle!M:M,0))*E2191/100</f>
        <v>#N/A</v>
      </c>
    </row>
    <row r="2192" spans="1:20" hidden="1" x14ac:dyDescent="0.2">
      <c r="A2192" s="158">
        <f>BD_TS!A2191</f>
        <v>0</v>
      </c>
      <c r="B2192" s="158" t="str">
        <f>SUBSTITUTE(SUBSTITUTE(BD_TS!D2191," ",""),"-","/")</f>
        <v/>
      </c>
      <c r="C2192" s="158">
        <f>BD_TS!E2191</f>
        <v>0</v>
      </c>
      <c r="D2192" s="159">
        <f>BD_TS!F2191</f>
        <v>0</v>
      </c>
      <c r="E2192" s="160">
        <f>BD_TS!B2191</f>
        <v>0</v>
      </c>
      <c r="F2192" s="161">
        <f>BD_TS!C2191</f>
        <v>0</v>
      </c>
      <c r="G2192" s="187">
        <f>BD_TS!H2191</f>
        <v>0</v>
      </c>
      <c r="H2192" s="158" t="str">
        <f>IF($A2192=0,"",IFERROR(INDEX(BD_Gestão!A:A,MATCH('Banco de Dados'!$B2192,BD_Gestão!$B:$B,0)),"erro"))</f>
        <v/>
      </c>
      <c r="I2192" s="162" t="str">
        <f>IF($A2192=0,"",IFERROR(INDEX(BD_Gestão!E:E,MATCH('Banco de Dados'!$B2192,BD_Gestão!$B:$B,0)),"erro"))</f>
        <v/>
      </c>
      <c r="J2192" s="186" t="str">
        <f>IF($A2192=0,"",IFERROR(INDEX(BD_Gestão!B:B,MATCH('Banco de Dados'!$B2192,BD_Gestão!$B:$B,0)),"erro"))</f>
        <v/>
      </c>
      <c r="K2192" s="158" t="str">
        <f>IF($A2192=0,"",IFERROR(INDEX(BD_Gestão!C:C,MATCH('Banco de Dados'!$B2192,BD_Gestão!$B:$B,0)),"erro"))</f>
        <v/>
      </c>
      <c r="L2192" s="158" t="str">
        <f>IF($A2192=0,"",IFERROR(INDEX(BD_Gestão!H:H,MATCH('Banco de Dados'!$B2192,BD_Gestão!$B:$B,0)),"erro"))</f>
        <v/>
      </c>
      <c r="M2192" s="161" t="str">
        <f>IF($A2192=0,"",IFERROR(INDEX(BD_Gestão!F:F,MATCH('Banco de Dados'!$B2192,BD_Gestão!$B:$B,0)),"erro"))</f>
        <v/>
      </c>
      <c r="N2192" s="161" t="str">
        <f>IF($A2192=0,"",IFERROR(INDEX(BD_Gestão!J:J,MATCH('Banco de Dados'!$B2192,BD_Gestão!$B:$B,0)),"erro"))</f>
        <v/>
      </c>
      <c r="O2192" s="164" t="str">
        <f>IF($A2192=0,"",IFERROR(INDEX(BD_Gestão!K:K,MATCH('Banco de Dados'!$B2192,BD_Gestão!$B:$B,0)),"erro"))</f>
        <v/>
      </c>
      <c r="P2192" s="169" t="str">
        <f t="shared" si="138"/>
        <v/>
      </c>
      <c r="Q2192" s="170" t="str">
        <f t="shared" si="139"/>
        <v/>
      </c>
      <c r="R2192" s="163" t="e">
        <f t="shared" si="136"/>
        <v>#VALUE!</v>
      </c>
      <c r="S2192" s="163" t="e">
        <f t="shared" si="137"/>
        <v>#VALUE!</v>
      </c>
      <c r="T2192" s="163" t="e">
        <f>INDEX(Controle!O:O,MATCH('Banco de Dados'!A2192,Controle!M:M,0))*E2192/100</f>
        <v>#N/A</v>
      </c>
    </row>
    <row r="2193" spans="1:20" hidden="1" x14ac:dyDescent="0.2">
      <c r="A2193" s="158">
        <f>BD_TS!A2192</f>
        <v>0</v>
      </c>
      <c r="B2193" s="158" t="str">
        <f>SUBSTITUTE(SUBSTITUTE(BD_TS!D2192," ",""),"-","/")</f>
        <v/>
      </c>
      <c r="C2193" s="158">
        <f>BD_TS!E2192</f>
        <v>0</v>
      </c>
      <c r="D2193" s="159">
        <f>BD_TS!F2192</f>
        <v>0</v>
      </c>
      <c r="E2193" s="160">
        <f>BD_TS!B2192</f>
        <v>0</v>
      </c>
      <c r="F2193" s="161">
        <f>BD_TS!C2192</f>
        <v>0</v>
      </c>
      <c r="G2193" s="187">
        <f>BD_TS!H2192</f>
        <v>0</v>
      </c>
      <c r="H2193" s="158" t="str">
        <f>IF($A2193=0,"",IFERROR(INDEX(BD_Gestão!A:A,MATCH('Banco de Dados'!$B2193,BD_Gestão!$B:$B,0)),"erro"))</f>
        <v/>
      </c>
      <c r="I2193" s="162" t="str">
        <f>IF($A2193=0,"",IFERROR(INDEX(BD_Gestão!E:E,MATCH('Banco de Dados'!$B2193,BD_Gestão!$B:$B,0)),"erro"))</f>
        <v/>
      </c>
      <c r="J2193" s="186" t="str">
        <f>IF($A2193=0,"",IFERROR(INDEX(BD_Gestão!B:B,MATCH('Banco de Dados'!$B2193,BD_Gestão!$B:$B,0)),"erro"))</f>
        <v/>
      </c>
      <c r="K2193" s="158" t="str">
        <f>IF($A2193=0,"",IFERROR(INDEX(BD_Gestão!C:C,MATCH('Banco de Dados'!$B2193,BD_Gestão!$B:$B,0)),"erro"))</f>
        <v/>
      </c>
      <c r="L2193" s="158" t="str">
        <f>IF($A2193=0,"",IFERROR(INDEX(BD_Gestão!H:H,MATCH('Banco de Dados'!$B2193,BD_Gestão!$B:$B,0)),"erro"))</f>
        <v/>
      </c>
      <c r="M2193" s="161" t="str">
        <f>IF($A2193=0,"",IFERROR(INDEX(BD_Gestão!F:F,MATCH('Banco de Dados'!$B2193,BD_Gestão!$B:$B,0)),"erro"))</f>
        <v/>
      </c>
      <c r="N2193" s="161" t="str">
        <f>IF($A2193=0,"",IFERROR(INDEX(BD_Gestão!J:J,MATCH('Banco de Dados'!$B2193,BD_Gestão!$B:$B,0)),"erro"))</f>
        <v/>
      </c>
      <c r="O2193" s="164" t="str">
        <f>IF($A2193=0,"",IFERROR(INDEX(BD_Gestão!K:K,MATCH('Banco de Dados'!$B2193,BD_Gestão!$B:$B,0)),"erro"))</f>
        <v/>
      </c>
      <c r="P2193" s="169" t="str">
        <f t="shared" si="138"/>
        <v/>
      </c>
      <c r="Q2193" s="170" t="str">
        <f t="shared" si="139"/>
        <v/>
      </c>
      <c r="R2193" s="163" t="e">
        <f t="shared" si="136"/>
        <v>#VALUE!</v>
      </c>
      <c r="S2193" s="163" t="e">
        <f t="shared" si="137"/>
        <v>#VALUE!</v>
      </c>
      <c r="T2193" s="163" t="e">
        <f>INDEX(Controle!O:O,MATCH('Banco de Dados'!A2193,Controle!M:M,0))*E2193/100</f>
        <v>#N/A</v>
      </c>
    </row>
    <row r="2194" spans="1:20" hidden="1" x14ac:dyDescent="0.2">
      <c r="A2194" s="158">
        <f>BD_TS!A2193</f>
        <v>0</v>
      </c>
      <c r="B2194" s="158" t="str">
        <f>SUBSTITUTE(SUBSTITUTE(BD_TS!D2193," ",""),"-","/")</f>
        <v/>
      </c>
      <c r="C2194" s="158">
        <f>BD_TS!E2193</f>
        <v>0</v>
      </c>
      <c r="D2194" s="159">
        <f>BD_TS!F2193</f>
        <v>0</v>
      </c>
      <c r="E2194" s="160">
        <f>BD_TS!B2193</f>
        <v>0</v>
      </c>
      <c r="F2194" s="161">
        <f>BD_TS!C2193</f>
        <v>0</v>
      </c>
      <c r="G2194" s="187">
        <f>BD_TS!H2193</f>
        <v>0</v>
      </c>
      <c r="H2194" s="158" t="str">
        <f>IF($A2194=0,"",IFERROR(INDEX(BD_Gestão!A:A,MATCH('Banco de Dados'!$B2194,BD_Gestão!$B:$B,0)),"erro"))</f>
        <v/>
      </c>
      <c r="I2194" s="162" t="str">
        <f>IF($A2194=0,"",IFERROR(INDEX(BD_Gestão!E:E,MATCH('Banco de Dados'!$B2194,BD_Gestão!$B:$B,0)),"erro"))</f>
        <v/>
      </c>
      <c r="J2194" s="186" t="str">
        <f>IF($A2194=0,"",IFERROR(INDEX(BD_Gestão!B:B,MATCH('Banco de Dados'!$B2194,BD_Gestão!$B:$B,0)),"erro"))</f>
        <v/>
      </c>
      <c r="K2194" s="158" t="str">
        <f>IF($A2194=0,"",IFERROR(INDEX(BD_Gestão!C:C,MATCH('Banco de Dados'!$B2194,BD_Gestão!$B:$B,0)),"erro"))</f>
        <v/>
      </c>
      <c r="L2194" s="158" t="str">
        <f>IF($A2194=0,"",IFERROR(INDEX(BD_Gestão!H:H,MATCH('Banco de Dados'!$B2194,BD_Gestão!$B:$B,0)),"erro"))</f>
        <v/>
      </c>
      <c r="M2194" s="161" t="str">
        <f>IF($A2194=0,"",IFERROR(INDEX(BD_Gestão!F:F,MATCH('Banco de Dados'!$B2194,BD_Gestão!$B:$B,0)),"erro"))</f>
        <v/>
      </c>
      <c r="N2194" s="161" t="str">
        <f>IF($A2194=0,"",IFERROR(INDEX(BD_Gestão!J:J,MATCH('Banco de Dados'!$B2194,BD_Gestão!$B:$B,0)),"erro"))</f>
        <v/>
      </c>
      <c r="O2194" s="164" t="str">
        <f>IF($A2194=0,"",IFERROR(INDEX(BD_Gestão!K:K,MATCH('Banco de Dados'!$B2194,BD_Gestão!$B:$B,0)),"erro"))</f>
        <v/>
      </c>
      <c r="P2194" s="169" t="str">
        <f t="shared" si="138"/>
        <v/>
      </c>
      <c r="Q2194" s="170" t="str">
        <f t="shared" si="139"/>
        <v/>
      </c>
      <c r="R2194" s="163" t="e">
        <f t="shared" si="136"/>
        <v>#VALUE!</v>
      </c>
      <c r="S2194" s="163" t="e">
        <f t="shared" si="137"/>
        <v>#VALUE!</v>
      </c>
      <c r="T2194" s="163" t="e">
        <f>INDEX(Controle!O:O,MATCH('Banco de Dados'!A2194,Controle!M:M,0))*E2194/100</f>
        <v>#N/A</v>
      </c>
    </row>
    <row r="2195" spans="1:20" hidden="1" x14ac:dyDescent="0.2">
      <c r="A2195" s="158">
        <f>BD_TS!A2194</f>
        <v>0</v>
      </c>
      <c r="B2195" s="158" t="str">
        <f>SUBSTITUTE(SUBSTITUTE(BD_TS!D2194," ",""),"-","/")</f>
        <v/>
      </c>
      <c r="C2195" s="158">
        <f>BD_TS!E2194</f>
        <v>0</v>
      </c>
      <c r="D2195" s="159">
        <f>BD_TS!F2194</f>
        <v>0</v>
      </c>
      <c r="E2195" s="160">
        <f>BD_TS!B2194</f>
        <v>0</v>
      </c>
      <c r="F2195" s="161">
        <f>BD_TS!C2194</f>
        <v>0</v>
      </c>
      <c r="G2195" s="187">
        <f>BD_TS!H2194</f>
        <v>0</v>
      </c>
      <c r="H2195" s="158" t="str">
        <f>IF($A2195=0,"",IFERROR(INDEX(BD_Gestão!A:A,MATCH('Banco de Dados'!$B2195,BD_Gestão!$B:$B,0)),"erro"))</f>
        <v/>
      </c>
      <c r="I2195" s="162" t="str">
        <f>IF($A2195=0,"",IFERROR(INDEX(BD_Gestão!E:E,MATCH('Banco de Dados'!$B2195,BD_Gestão!$B:$B,0)),"erro"))</f>
        <v/>
      </c>
      <c r="J2195" s="186" t="str">
        <f>IF($A2195=0,"",IFERROR(INDEX(BD_Gestão!B:B,MATCH('Banco de Dados'!$B2195,BD_Gestão!$B:$B,0)),"erro"))</f>
        <v/>
      </c>
      <c r="K2195" s="158" t="str">
        <f>IF($A2195=0,"",IFERROR(INDEX(BD_Gestão!C:C,MATCH('Banco de Dados'!$B2195,BD_Gestão!$B:$B,0)),"erro"))</f>
        <v/>
      </c>
      <c r="L2195" s="158" t="str">
        <f>IF($A2195=0,"",IFERROR(INDEX(BD_Gestão!H:H,MATCH('Banco de Dados'!$B2195,BD_Gestão!$B:$B,0)),"erro"))</f>
        <v/>
      </c>
      <c r="M2195" s="161" t="str">
        <f>IF($A2195=0,"",IFERROR(INDEX(BD_Gestão!F:F,MATCH('Banco de Dados'!$B2195,BD_Gestão!$B:$B,0)),"erro"))</f>
        <v/>
      </c>
      <c r="N2195" s="161" t="str">
        <f>IF($A2195=0,"",IFERROR(INDEX(BD_Gestão!J:J,MATCH('Banco de Dados'!$B2195,BD_Gestão!$B:$B,0)),"erro"))</f>
        <v/>
      </c>
      <c r="O2195" s="164" t="str">
        <f>IF($A2195=0,"",IFERROR(INDEX(BD_Gestão!K:K,MATCH('Banco de Dados'!$B2195,BD_Gestão!$B:$B,0)),"erro"))</f>
        <v/>
      </c>
      <c r="P2195" s="169" t="str">
        <f t="shared" si="138"/>
        <v/>
      </c>
      <c r="Q2195" s="170" t="str">
        <f t="shared" si="139"/>
        <v/>
      </c>
      <c r="R2195" s="163" t="e">
        <f t="shared" si="136"/>
        <v>#VALUE!</v>
      </c>
      <c r="S2195" s="163" t="e">
        <f t="shared" si="137"/>
        <v>#VALUE!</v>
      </c>
      <c r="T2195" s="163" t="e">
        <f>INDEX(Controle!O:O,MATCH('Banco de Dados'!A2195,Controle!M:M,0))*E2195/100</f>
        <v>#N/A</v>
      </c>
    </row>
    <row r="2196" spans="1:20" hidden="1" x14ac:dyDescent="0.2">
      <c r="A2196" s="158">
        <f>BD_TS!A2195</f>
        <v>0</v>
      </c>
      <c r="B2196" s="158" t="str">
        <f>SUBSTITUTE(SUBSTITUTE(BD_TS!D2195," ",""),"-","/")</f>
        <v/>
      </c>
      <c r="C2196" s="158">
        <f>BD_TS!E2195</f>
        <v>0</v>
      </c>
      <c r="D2196" s="159">
        <f>BD_TS!F2195</f>
        <v>0</v>
      </c>
      <c r="E2196" s="160">
        <f>BD_TS!B2195</f>
        <v>0</v>
      </c>
      <c r="F2196" s="161">
        <f>BD_TS!C2195</f>
        <v>0</v>
      </c>
      <c r="G2196" s="187">
        <f>BD_TS!H2195</f>
        <v>0</v>
      </c>
      <c r="H2196" s="158" t="str">
        <f>IF($A2196=0,"",IFERROR(INDEX(BD_Gestão!A:A,MATCH('Banco de Dados'!$B2196,BD_Gestão!$B:$B,0)),"erro"))</f>
        <v/>
      </c>
      <c r="I2196" s="162" t="str">
        <f>IF($A2196=0,"",IFERROR(INDEX(BD_Gestão!E:E,MATCH('Banco de Dados'!$B2196,BD_Gestão!$B:$B,0)),"erro"))</f>
        <v/>
      </c>
      <c r="J2196" s="186" t="str">
        <f>IF($A2196=0,"",IFERROR(INDEX(BD_Gestão!B:B,MATCH('Banco de Dados'!$B2196,BD_Gestão!$B:$B,0)),"erro"))</f>
        <v/>
      </c>
      <c r="K2196" s="158" t="str">
        <f>IF($A2196=0,"",IFERROR(INDEX(BD_Gestão!C:C,MATCH('Banco de Dados'!$B2196,BD_Gestão!$B:$B,0)),"erro"))</f>
        <v/>
      </c>
      <c r="L2196" s="158" t="str">
        <f>IF($A2196=0,"",IFERROR(INDEX(BD_Gestão!H:H,MATCH('Banco de Dados'!$B2196,BD_Gestão!$B:$B,0)),"erro"))</f>
        <v/>
      </c>
      <c r="M2196" s="161" t="str">
        <f>IF($A2196=0,"",IFERROR(INDEX(BD_Gestão!F:F,MATCH('Banco de Dados'!$B2196,BD_Gestão!$B:$B,0)),"erro"))</f>
        <v/>
      </c>
      <c r="N2196" s="161" t="str">
        <f>IF($A2196=0,"",IFERROR(INDEX(BD_Gestão!J:J,MATCH('Banco de Dados'!$B2196,BD_Gestão!$B:$B,0)),"erro"))</f>
        <v/>
      </c>
      <c r="O2196" s="164" t="str">
        <f>IF($A2196=0,"",IFERROR(INDEX(BD_Gestão!K:K,MATCH('Banco de Dados'!$B2196,BD_Gestão!$B:$B,0)),"erro"))</f>
        <v/>
      </c>
      <c r="P2196" s="169" t="str">
        <f t="shared" si="138"/>
        <v/>
      </c>
      <c r="Q2196" s="170" t="str">
        <f t="shared" si="139"/>
        <v/>
      </c>
      <c r="R2196" s="163" t="e">
        <f t="shared" si="136"/>
        <v>#VALUE!</v>
      </c>
      <c r="S2196" s="163" t="e">
        <f t="shared" si="137"/>
        <v>#VALUE!</v>
      </c>
      <c r="T2196" s="163" t="e">
        <f>INDEX(Controle!O:O,MATCH('Banco de Dados'!A2196,Controle!M:M,0))*E2196/100</f>
        <v>#N/A</v>
      </c>
    </row>
    <row r="2197" spans="1:20" hidden="1" x14ac:dyDescent="0.2">
      <c r="A2197" s="158">
        <f>BD_TS!A2196</f>
        <v>0</v>
      </c>
      <c r="B2197" s="158" t="str">
        <f>SUBSTITUTE(SUBSTITUTE(BD_TS!D2196," ",""),"-","/")</f>
        <v/>
      </c>
      <c r="C2197" s="158">
        <f>BD_TS!E2196</f>
        <v>0</v>
      </c>
      <c r="D2197" s="159">
        <f>BD_TS!F2196</f>
        <v>0</v>
      </c>
      <c r="E2197" s="160">
        <f>BD_TS!B2196</f>
        <v>0</v>
      </c>
      <c r="F2197" s="161">
        <f>BD_TS!C2196</f>
        <v>0</v>
      </c>
      <c r="G2197" s="187">
        <f>BD_TS!H2196</f>
        <v>0</v>
      </c>
      <c r="H2197" s="158" t="str">
        <f>IF($A2197=0,"",IFERROR(INDEX(BD_Gestão!A:A,MATCH('Banco de Dados'!$B2197,BD_Gestão!$B:$B,0)),"erro"))</f>
        <v/>
      </c>
      <c r="I2197" s="162" t="str">
        <f>IF($A2197=0,"",IFERROR(INDEX(BD_Gestão!E:E,MATCH('Banco de Dados'!$B2197,BD_Gestão!$B:$B,0)),"erro"))</f>
        <v/>
      </c>
      <c r="J2197" s="186" t="str">
        <f>IF($A2197=0,"",IFERROR(INDEX(BD_Gestão!B:B,MATCH('Banco de Dados'!$B2197,BD_Gestão!$B:$B,0)),"erro"))</f>
        <v/>
      </c>
      <c r="K2197" s="158" t="str">
        <f>IF($A2197=0,"",IFERROR(INDEX(BD_Gestão!C:C,MATCH('Banco de Dados'!$B2197,BD_Gestão!$B:$B,0)),"erro"))</f>
        <v/>
      </c>
      <c r="L2197" s="158" t="str">
        <f>IF($A2197=0,"",IFERROR(INDEX(BD_Gestão!H:H,MATCH('Banco de Dados'!$B2197,BD_Gestão!$B:$B,0)),"erro"))</f>
        <v/>
      </c>
      <c r="M2197" s="161" t="str">
        <f>IF($A2197=0,"",IFERROR(INDEX(BD_Gestão!F:F,MATCH('Banco de Dados'!$B2197,BD_Gestão!$B:$B,0)),"erro"))</f>
        <v/>
      </c>
      <c r="N2197" s="161" t="str">
        <f>IF($A2197=0,"",IFERROR(INDEX(BD_Gestão!J:J,MATCH('Banco de Dados'!$B2197,BD_Gestão!$B:$B,0)),"erro"))</f>
        <v/>
      </c>
      <c r="O2197" s="164" t="str">
        <f>IF($A2197=0,"",IFERROR(INDEX(BD_Gestão!K:K,MATCH('Banco de Dados'!$B2197,BD_Gestão!$B:$B,0)),"erro"))</f>
        <v/>
      </c>
      <c r="P2197" s="169" t="str">
        <f t="shared" si="138"/>
        <v/>
      </c>
      <c r="Q2197" s="170" t="str">
        <f t="shared" si="139"/>
        <v/>
      </c>
      <c r="R2197" s="163" t="e">
        <f t="shared" si="136"/>
        <v>#VALUE!</v>
      </c>
      <c r="S2197" s="163" t="e">
        <f t="shared" si="137"/>
        <v>#VALUE!</v>
      </c>
      <c r="T2197" s="163" t="e">
        <f>INDEX(Controle!O:O,MATCH('Banco de Dados'!A2197,Controle!M:M,0))*E2197/100</f>
        <v>#N/A</v>
      </c>
    </row>
    <row r="2198" spans="1:20" hidden="1" x14ac:dyDescent="0.2">
      <c r="A2198" s="158">
        <f>BD_TS!A2197</f>
        <v>0</v>
      </c>
      <c r="B2198" s="158" t="str">
        <f>SUBSTITUTE(SUBSTITUTE(BD_TS!D2197," ",""),"-","/")</f>
        <v/>
      </c>
      <c r="C2198" s="158">
        <f>BD_TS!E2197</f>
        <v>0</v>
      </c>
      <c r="D2198" s="159">
        <f>BD_TS!F2197</f>
        <v>0</v>
      </c>
      <c r="E2198" s="160">
        <f>BD_TS!B2197</f>
        <v>0</v>
      </c>
      <c r="F2198" s="161">
        <f>BD_TS!C2197</f>
        <v>0</v>
      </c>
      <c r="G2198" s="187">
        <f>BD_TS!H2197</f>
        <v>0</v>
      </c>
      <c r="H2198" s="158" t="str">
        <f>IF($A2198=0,"",IFERROR(INDEX(BD_Gestão!A:A,MATCH('Banco de Dados'!$B2198,BD_Gestão!$B:$B,0)),"erro"))</f>
        <v/>
      </c>
      <c r="I2198" s="162" t="str">
        <f>IF($A2198=0,"",IFERROR(INDEX(BD_Gestão!E:E,MATCH('Banco de Dados'!$B2198,BD_Gestão!$B:$B,0)),"erro"))</f>
        <v/>
      </c>
      <c r="J2198" s="186" t="str">
        <f>IF($A2198=0,"",IFERROR(INDEX(BD_Gestão!B:B,MATCH('Banco de Dados'!$B2198,BD_Gestão!$B:$B,0)),"erro"))</f>
        <v/>
      </c>
      <c r="K2198" s="158" t="str">
        <f>IF($A2198=0,"",IFERROR(INDEX(BD_Gestão!C:C,MATCH('Banco de Dados'!$B2198,BD_Gestão!$B:$B,0)),"erro"))</f>
        <v/>
      </c>
      <c r="L2198" s="158" t="str">
        <f>IF($A2198=0,"",IFERROR(INDEX(BD_Gestão!H:H,MATCH('Banco de Dados'!$B2198,BD_Gestão!$B:$B,0)),"erro"))</f>
        <v/>
      </c>
      <c r="M2198" s="161" t="str">
        <f>IF($A2198=0,"",IFERROR(INDEX(BD_Gestão!F:F,MATCH('Banco de Dados'!$B2198,BD_Gestão!$B:$B,0)),"erro"))</f>
        <v/>
      </c>
      <c r="N2198" s="161" t="str">
        <f>IF($A2198=0,"",IFERROR(INDEX(BD_Gestão!J:J,MATCH('Banco de Dados'!$B2198,BD_Gestão!$B:$B,0)),"erro"))</f>
        <v/>
      </c>
      <c r="O2198" s="164" t="str">
        <f>IF($A2198=0,"",IFERROR(INDEX(BD_Gestão!K:K,MATCH('Banco de Dados'!$B2198,BD_Gestão!$B:$B,0)),"erro"))</f>
        <v/>
      </c>
      <c r="P2198" s="169" t="str">
        <f t="shared" si="138"/>
        <v/>
      </c>
      <c r="Q2198" s="170" t="str">
        <f t="shared" si="139"/>
        <v/>
      </c>
      <c r="R2198" s="163" t="e">
        <f t="shared" si="136"/>
        <v>#VALUE!</v>
      </c>
      <c r="S2198" s="163" t="e">
        <f t="shared" si="137"/>
        <v>#VALUE!</v>
      </c>
      <c r="T2198" s="163" t="e">
        <f>INDEX(Controle!O:O,MATCH('Banco de Dados'!A2198,Controle!M:M,0))*E2198/100</f>
        <v>#N/A</v>
      </c>
    </row>
    <row r="2199" spans="1:20" hidden="1" x14ac:dyDescent="0.2">
      <c r="A2199" s="158">
        <f>BD_TS!A2198</f>
        <v>0</v>
      </c>
      <c r="B2199" s="158" t="str">
        <f>SUBSTITUTE(SUBSTITUTE(BD_TS!D2198," ",""),"-","/")</f>
        <v/>
      </c>
      <c r="C2199" s="158">
        <f>BD_TS!E2198</f>
        <v>0</v>
      </c>
      <c r="D2199" s="159">
        <f>BD_TS!F2198</f>
        <v>0</v>
      </c>
      <c r="E2199" s="160">
        <f>BD_TS!B2198</f>
        <v>0</v>
      </c>
      <c r="F2199" s="161">
        <f>BD_TS!C2198</f>
        <v>0</v>
      </c>
      <c r="G2199" s="187">
        <f>BD_TS!H2198</f>
        <v>0</v>
      </c>
      <c r="H2199" s="158" t="str">
        <f>IF($A2199=0,"",IFERROR(INDEX(BD_Gestão!A:A,MATCH('Banco de Dados'!$B2199,BD_Gestão!$B:$B,0)),"erro"))</f>
        <v/>
      </c>
      <c r="I2199" s="162" t="str">
        <f>IF($A2199=0,"",IFERROR(INDEX(BD_Gestão!E:E,MATCH('Banco de Dados'!$B2199,BD_Gestão!$B:$B,0)),"erro"))</f>
        <v/>
      </c>
      <c r="J2199" s="186" t="str">
        <f>IF($A2199=0,"",IFERROR(INDEX(BD_Gestão!B:B,MATCH('Banco de Dados'!$B2199,BD_Gestão!$B:$B,0)),"erro"))</f>
        <v/>
      </c>
      <c r="K2199" s="158" t="str">
        <f>IF($A2199=0,"",IFERROR(INDEX(BD_Gestão!C:C,MATCH('Banco de Dados'!$B2199,BD_Gestão!$B:$B,0)),"erro"))</f>
        <v/>
      </c>
      <c r="L2199" s="158" t="str">
        <f>IF($A2199=0,"",IFERROR(INDEX(BD_Gestão!H:H,MATCH('Banco de Dados'!$B2199,BD_Gestão!$B:$B,0)),"erro"))</f>
        <v/>
      </c>
      <c r="M2199" s="161" t="str">
        <f>IF($A2199=0,"",IFERROR(INDEX(BD_Gestão!F:F,MATCH('Banco de Dados'!$B2199,BD_Gestão!$B:$B,0)),"erro"))</f>
        <v/>
      </c>
      <c r="N2199" s="161" t="str">
        <f>IF($A2199=0,"",IFERROR(INDEX(BD_Gestão!J:J,MATCH('Banco de Dados'!$B2199,BD_Gestão!$B:$B,0)),"erro"))</f>
        <v/>
      </c>
      <c r="O2199" s="164" t="str">
        <f>IF($A2199=0,"",IFERROR(INDEX(BD_Gestão!K:K,MATCH('Banco de Dados'!$B2199,BD_Gestão!$B:$B,0)),"erro"))</f>
        <v/>
      </c>
      <c r="P2199" s="169" t="str">
        <f t="shared" si="138"/>
        <v/>
      </c>
      <c r="Q2199" s="170" t="str">
        <f t="shared" si="139"/>
        <v/>
      </c>
      <c r="R2199" s="163" t="e">
        <f t="shared" si="136"/>
        <v>#VALUE!</v>
      </c>
      <c r="S2199" s="163" t="e">
        <f t="shared" si="137"/>
        <v>#VALUE!</v>
      </c>
      <c r="T2199" s="163" t="e">
        <f>INDEX(Controle!O:O,MATCH('Banco de Dados'!A2199,Controle!M:M,0))*E2199/100</f>
        <v>#N/A</v>
      </c>
    </row>
    <row r="2200" spans="1:20" hidden="1" x14ac:dyDescent="0.2">
      <c r="A2200" s="158">
        <f>BD_TS!A2199</f>
        <v>0</v>
      </c>
      <c r="B2200" s="158" t="str">
        <f>SUBSTITUTE(SUBSTITUTE(BD_TS!D2199," ",""),"-","/")</f>
        <v/>
      </c>
      <c r="C2200" s="158">
        <f>BD_TS!E2199</f>
        <v>0</v>
      </c>
      <c r="D2200" s="159">
        <f>BD_TS!F2199</f>
        <v>0</v>
      </c>
      <c r="E2200" s="160">
        <f>BD_TS!B2199</f>
        <v>0</v>
      </c>
      <c r="F2200" s="161">
        <f>BD_TS!C2199</f>
        <v>0</v>
      </c>
      <c r="G2200" s="187">
        <f>BD_TS!H2199</f>
        <v>0</v>
      </c>
      <c r="H2200" s="158" t="str">
        <f>IF($A2200=0,"",IFERROR(INDEX(BD_Gestão!A:A,MATCH('Banco de Dados'!$B2200,BD_Gestão!$B:$B,0)),"erro"))</f>
        <v/>
      </c>
      <c r="I2200" s="162" t="str">
        <f>IF($A2200=0,"",IFERROR(INDEX(BD_Gestão!E:E,MATCH('Banco de Dados'!$B2200,BD_Gestão!$B:$B,0)),"erro"))</f>
        <v/>
      </c>
      <c r="J2200" s="186" t="str">
        <f>IF($A2200=0,"",IFERROR(INDEX(BD_Gestão!B:B,MATCH('Banco de Dados'!$B2200,BD_Gestão!$B:$B,0)),"erro"))</f>
        <v/>
      </c>
      <c r="K2200" s="158" t="str">
        <f>IF($A2200=0,"",IFERROR(INDEX(BD_Gestão!C:C,MATCH('Banco de Dados'!$B2200,BD_Gestão!$B:$B,0)),"erro"))</f>
        <v/>
      </c>
      <c r="L2200" s="158" t="str">
        <f>IF($A2200=0,"",IFERROR(INDEX(BD_Gestão!H:H,MATCH('Banco de Dados'!$B2200,BD_Gestão!$B:$B,0)),"erro"))</f>
        <v/>
      </c>
      <c r="M2200" s="161" t="str">
        <f>IF($A2200=0,"",IFERROR(INDEX(BD_Gestão!F:F,MATCH('Banco de Dados'!$B2200,BD_Gestão!$B:$B,0)),"erro"))</f>
        <v/>
      </c>
      <c r="N2200" s="161" t="str">
        <f>IF($A2200=0,"",IFERROR(INDEX(BD_Gestão!J:J,MATCH('Banco de Dados'!$B2200,BD_Gestão!$B:$B,0)),"erro"))</f>
        <v/>
      </c>
      <c r="O2200" s="164" t="str">
        <f>IF($A2200=0,"",IFERROR(INDEX(BD_Gestão!K:K,MATCH('Banco de Dados'!$B2200,BD_Gestão!$B:$B,0)),"erro"))</f>
        <v/>
      </c>
      <c r="P2200" s="169" t="str">
        <f t="shared" si="138"/>
        <v/>
      </c>
      <c r="Q2200" s="170" t="str">
        <f t="shared" si="139"/>
        <v/>
      </c>
      <c r="R2200" s="163" t="e">
        <f t="shared" si="136"/>
        <v>#VALUE!</v>
      </c>
      <c r="S2200" s="163" t="e">
        <f t="shared" si="137"/>
        <v>#VALUE!</v>
      </c>
      <c r="T2200" s="163" t="e">
        <f>INDEX(Controle!O:O,MATCH('Banco de Dados'!A2200,Controle!M:M,0))*E2200/100</f>
        <v>#N/A</v>
      </c>
    </row>
    <row r="2201" spans="1:20" hidden="1" x14ac:dyDescent="0.2">
      <c r="A2201" s="158">
        <f>BD_TS!A2200</f>
        <v>0</v>
      </c>
      <c r="B2201" s="158" t="str">
        <f>SUBSTITUTE(SUBSTITUTE(BD_TS!D2200," ",""),"-","/")</f>
        <v/>
      </c>
      <c r="C2201" s="158">
        <f>BD_TS!E2200</f>
        <v>0</v>
      </c>
      <c r="D2201" s="159">
        <f>BD_TS!F2200</f>
        <v>0</v>
      </c>
      <c r="E2201" s="160">
        <f>BD_TS!B2200</f>
        <v>0</v>
      </c>
      <c r="F2201" s="161">
        <f>BD_TS!C2200</f>
        <v>0</v>
      </c>
      <c r="G2201" s="187">
        <f>BD_TS!H2200</f>
        <v>0</v>
      </c>
      <c r="H2201" s="158" t="str">
        <f>IF($A2201=0,"",IFERROR(INDEX(BD_Gestão!A:A,MATCH('Banco de Dados'!$B2201,BD_Gestão!$B:$B,0)),"erro"))</f>
        <v/>
      </c>
      <c r="I2201" s="162" t="str">
        <f>IF($A2201=0,"",IFERROR(INDEX(BD_Gestão!E:E,MATCH('Banco de Dados'!$B2201,BD_Gestão!$B:$B,0)),"erro"))</f>
        <v/>
      </c>
      <c r="J2201" s="186" t="str">
        <f>IF($A2201=0,"",IFERROR(INDEX(BD_Gestão!B:B,MATCH('Banco de Dados'!$B2201,BD_Gestão!$B:$B,0)),"erro"))</f>
        <v/>
      </c>
      <c r="K2201" s="158" t="str">
        <f>IF($A2201=0,"",IFERROR(INDEX(BD_Gestão!C:C,MATCH('Banco de Dados'!$B2201,BD_Gestão!$B:$B,0)),"erro"))</f>
        <v/>
      </c>
      <c r="L2201" s="158" t="str">
        <f>IF($A2201=0,"",IFERROR(INDEX(BD_Gestão!H:H,MATCH('Banco de Dados'!$B2201,BD_Gestão!$B:$B,0)),"erro"))</f>
        <v/>
      </c>
      <c r="M2201" s="161" t="str">
        <f>IF($A2201=0,"",IFERROR(INDEX(BD_Gestão!F:F,MATCH('Banco de Dados'!$B2201,BD_Gestão!$B:$B,0)),"erro"))</f>
        <v/>
      </c>
      <c r="N2201" s="161" t="str">
        <f>IF($A2201=0,"",IFERROR(INDEX(BD_Gestão!J:J,MATCH('Banco de Dados'!$B2201,BD_Gestão!$B:$B,0)),"erro"))</f>
        <v/>
      </c>
      <c r="O2201" s="164" t="str">
        <f>IF($A2201=0,"",IFERROR(INDEX(BD_Gestão!K:K,MATCH('Banco de Dados'!$B2201,BD_Gestão!$B:$B,0)),"erro"))</f>
        <v/>
      </c>
      <c r="P2201" s="169" t="str">
        <f t="shared" si="138"/>
        <v/>
      </c>
      <c r="Q2201" s="170" t="str">
        <f t="shared" si="139"/>
        <v/>
      </c>
      <c r="R2201" s="163" t="e">
        <f t="shared" si="136"/>
        <v>#VALUE!</v>
      </c>
      <c r="S2201" s="163" t="e">
        <f t="shared" si="137"/>
        <v>#VALUE!</v>
      </c>
      <c r="T2201" s="163" t="e">
        <f>INDEX(Controle!O:O,MATCH('Banco de Dados'!A2201,Controle!M:M,0))*E2201/100</f>
        <v>#N/A</v>
      </c>
    </row>
    <row r="2202" spans="1:20" hidden="1" x14ac:dyDescent="0.2">
      <c r="A2202" s="158">
        <f>BD_TS!A2201</f>
        <v>0</v>
      </c>
      <c r="B2202" s="158" t="str">
        <f>SUBSTITUTE(SUBSTITUTE(BD_TS!D2201," ",""),"-","/")</f>
        <v/>
      </c>
      <c r="C2202" s="158">
        <f>BD_TS!E2201</f>
        <v>0</v>
      </c>
      <c r="D2202" s="159">
        <f>BD_TS!F2201</f>
        <v>0</v>
      </c>
      <c r="E2202" s="160">
        <f>BD_TS!B2201</f>
        <v>0</v>
      </c>
      <c r="F2202" s="161">
        <f>BD_TS!C2201</f>
        <v>0</v>
      </c>
      <c r="G2202" s="187">
        <f>BD_TS!H2201</f>
        <v>0</v>
      </c>
      <c r="H2202" s="158" t="str">
        <f>IF($A2202=0,"",IFERROR(INDEX(BD_Gestão!A:A,MATCH('Banco de Dados'!$B2202,BD_Gestão!$B:$B,0)),"erro"))</f>
        <v/>
      </c>
      <c r="I2202" s="162" t="str">
        <f>IF($A2202=0,"",IFERROR(INDEX(BD_Gestão!E:E,MATCH('Banco de Dados'!$B2202,BD_Gestão!$B:$B,0)),"erro"))</f>
        <v/>
      </c>
      <c r="J2202" s="186" t="str">
        <f>IF($A2202=0,"",IFERROR(INDEX(BD_Gestão!B:B,MATCH('Banco de Dados'!$B2202,BD_Gestão!$B:$B,0)),"erro"))</f>
        <v/>
      </c>
      <c r="K2202" s="158" t="str">
        <f>IF($A2202=0,"",IFERROR(INDEX(BD_Gestão!C:C,MATCH('Banco de Dados'!$B2202,BD_Gestão!$B:$B,0)),"erro"))</f>
        <v/>
      </c>
      <c r="L2202" s="158" t="str">
        <f>IF($A2202=0,"",IFERROR(INDEX(BD_Gestão!H:H,MATCH('Banco de Dados'!$B2202,BD_Gestão!$B:$B,0)),"erro"))</f>
        <v/>
      </c>
      <c r="M2202" s="161" t="str">
        <f>IF($A2202=0,"",IFERROR(INDEX(BD_Gestão!F:F,MATCH('Banco de Dados'!$B2202,BD_Gestão!$B:$B,0)),"erro"))</f>
        <v/>
      </c>
      <c r="N2202" s="161" t="str">
        <f>IF($A2202=0,"",IFERROR(INDEX(BD_Gestão!J:J,MATCH('Banco de Dados'!$B2202,BD_Gestão!$B:$B,0)),"erro"))</f>
        <v/>
      </c>
      <c r="O2202" s="164" t="str">
        <f>IF($A2202=0,"",IFERROR(INDEX(BD_Gestão!K:K,MATCH('Banco de Dados'!$B2202,BD_Gestão!$B:$B,0)),"erro"))</f>
        <v/>
      </c>
      <c r="P2202" s="169" t="str">
        <f t="shared" si="138"/>
        <v/>
      </c>
      <c r="Q2202" s="170" t="str">
        <f t="shared" si="139"/>
        <v/>
      </c>
      <c r="R2202" s="163" t="e">
        <f t="shared" si="136"/>
        <v>#VALUE!</v>
      </c>
      <c r="S2202" s="163" t="e">
        <f t="shared" si="137"/>
        <v>#VALUE!</v>
      </c>
      <c r="T2202" s="163" t="e">
        <f>INDEX(Controle!O:O,MATCH('Banco de Dados'!A2202,Controle!M:M,0))*E2202/100</f>
        <v>#N/A</v>
      </c>
    </row>
    <row r="2203" spans="1:20" hidden="1" x14ac:dyDescent="0.2">
      <c r="A2203" s="158">
        <f>BD_TS!A2202</f>
        <v>0</v>
      </c>
      <c r="B2203" s="158" t="str">
        <f>SUBSTITUTE(SUBSTITUTE(BD_TS!D2202," ",""),"-","/")</f>
        <v/>
      </c>
      <c r="C2203" s="158">
        <f>BD_TS!E2202</f>
        <v>0</v>
      </c>
      <c r="D2203" s="159">
        <f>BD_TS!F2202</f>
        <v>0</v>
      </c>
      <c r="E2203" s="160">
        <f>BD_TS!B2202</f>
        <v>0</v>
      </c>
      <c r="F2203" s="161">
        <f>BD_TS!C2202</f>
        <v>0</v>
      </c>
      <c r="G2203" s="187">
        <f>BD_TS!H2202</f>
        <v>0</v>
      </c>
      <c r="H2203" s="158" t="str">
        <f>IF($A2203=0,"",IFERROR(INDEX(BD_Gestão!A:A,MATCH('Banco de Dados'!$B2203,BD_Gestão!$B:$B,0)),"erro"))</f>
        <v/>
      </c>
      <c r="I2203" s="162" t="str">
        <f>IF($A2203=0,"",IFERROR(INDEX(BD_Gestão!E:E,MATCH('Banco de Dados'!$B2203,BD_Gestão!$B:$B,0)),"erro"))</f>
        <v/>
      </c>
      <c r="J2203" s="186" t="str">
        <f>IF($A2203=0,"",IFERROR(INDEX(BD_Gestão!B:B,MATCH('Banco de Dados'!$B2203,BD_Gestão!$B:$B,0)),"erro"))</f>
        <v/>
      </c>
      <c r="K2203" s="158" t="str">
        <f>IF($A2203=0,"",IFERROR(INDEX(BD_Gestão!C:C,MATCH('Banco de Dados'!$B2203,BD_Gestão!$B:$B,0)),"erro"))</f>
        <v/>
      </c>
      <c r="L2203" s="158" t="str">
        <f>IF($A2203=0,"",IFERROR(INDEX(BD_Gestão!H:H,MATCH('Banco de Dados'!$B2203,BD_Gestão!$B:$B,0)),"erro"))</f>
        <v/>
      </c>
      <c r="M2203" s="161" t="str">
        <f>IF($A2203=0,"",IFERROR(INDEX(BD_Gestão!F:F,MATCH('Banco de Dados'!$B2203,BD_Gestão!$B:$B,0)),"erro"))</f>
        <v/>
      </c>
      <c r="N2203" s="161" t="str">
        <f>IF($A2203=0,"",IFERROR(INDEX(BD_Gestão!J:J,MATCH('Banco de Dados'!$B2203,BD_Gestão!$B:$B,0)),"erro"))</f>
        <v/>
      </c>
      <c r="O2203" s="164" t="str">
        <f>IF($A2203=0,"",IFERROR(INDEX(BD_Gestão!K:K,MATCH('Banco de Dados'!$B2203,BD_Gestão!$B:$B,0)),"erro"))</f>
        <v/>
      </c>
      <c r="P2203" s="169" t="str">
        <f t="shared" si="138"/>
        <v/>
      </c>
      <c r="Q2203" s="170" t="str">
        <f t="shared" si="139"/>
        <v/>
      </c>
      <c r="R2203" s="163" t="e">
        <f t="shared" si="136"/>
        <v>#VALUE!</v>
      </c>
      <c r="S2203" s="163" t="e">
        <f t="shared" si="137"/>
        <v>#VALUE!</v>
      </c>
      <c r="T2203" s="163" t="e">
        <f>INDEX(Controle!O:O,MATCH('Banco de Dados'!A2203,Controle!M:M,0))*E2203/100</f>
        <v>#N/A</v>
      </c>
    </row>
    <row r="2204" spans="1:20" hidden="1" x14ac:dyDescent="0.2">
      <c r="A2204" s="158">
        <f>BD_TS!A2203</f>
        <v>0</v>
      </c>
      <c r="B2204" s="158" t="str">
        <f>SUBSTITUTE(SUBSTITUTE(BD_TS!D2203," ",""),"-","/")</f>
        <v/>
      </c>
      <c r="C2204" s="158">
        <f>BD_TS!E2203</f>
        <v>0</v>
      </c>
      <c r="D2204" s="159">
        <f>BD_TS!F2203</f>
        <v>0</v>
      </c>
      <c r="E2204" s="160">
        <f>BD_TS!B2203</f>
        <v>0</v>
      </c>
      <c r="F2204" s="161">
        <f>BD_TS!C2203</f>
        <v>0</v>
      </c>
      <c r="G2204" s="187">
        <f>BD_TS!H2203</f>
        <v>0</v>
      </c>
      <c r="H2204" s="158" t="str">
        <f>IF($A2204=0,"",IFERROR(INDEX(BD_Gestão!A:A,MATCH('Banco de Dados'!$B2204,BD_Gestão!$B:$B,0)),"erro"))</f>
        <v/>
      </c>
      <c r="I2204" s="162" t="str">
        <f>IF($A2204=0,"",IFERROR(INDEX(BD_Gestão!E:E,MATCH('Banco de Dados'!$B2204,BD_Gestão!$B:$B,0)),"erro"))</f>
        <v/>
      </c>
      <c r="J2204" s="186" t="str">
        <f>IF($A2204=0,"",IFERROR(INDEX(BD_Gestão!B:B,MATCH('Banco de Dados'!$B2204,BD_Gestão!$B:$B,0)),"erro"))</f>
        <v/>
      </c>
      <c r="K2204" s="158" t="str">
        <f>IF($A2204=0,"",IFERROR(INDEX(BD_Gestão!C:C,MATCH('Banco de Dados'!$B2204,BD_Gestão!$B:$B,0)),"erro"))</f>
        <v/>
      </c>
      <c r="L2204" s="158" t="str">
        <f>IF($A2204=0,"",IFERROR(INDEX(BD_Gestão!H:H,MATCH('Banco de Dados'!$B2204,BD_Gestão!$B:$B,0)),"erro"))</f>
        <v/>
      </c>
      <c r="M2204" s="161" t="str">
        <f>IF($A2204=0,"",IFERROR(INDEX(BD_Gestão!F:F,MATCH('Banco de Dados'!$B2204,BD_Gestão!$B:$B,0)),"erro"))</f>
        <v/>
      </c>
      <c r="N2204" s="161" t="str">
        <f>IF($A2204=0,"",IFERROR(INDEX(BD_Gestão!J:J,MATCH('Banco de Dados'!$B2204,BD_Gestão!$B:$B,0)),"erro"))</f>
        <v/>
      </c>
      <c r="O2204" s="164" t="str">
        <f>IF($A2204=0,"",IFERROR(INDEX(BD_Gestão!K:K,MATCH('Banco de Dados'!$B2204,BD_Gestão!$B:$B,0)),"erro"))</f>
        <v/>
      </c>
      <c r="P2204" s="169" t="str">
        <f t="shared" si="138"/>
        <v/>
      </c>
      <c r="Q2204" s="170" t="str">
        <f t="shared" si="139"/>
        <v/>
      </c>
      <c r="R2204" s="163" t="e">
        <f t="shared" si="136"/>
        <v>#VALUE!</v>
      </c>
      <c r="S2204" s="163" t="e">
        <f t="shared" si="137"/>
        <v>#VALUE!</v>
      </c>
      <c r="T2204" s="163" t="e">
        <f>INDEX(Controle!O:O,MATCH('Banco de Dados'!A2204,Controle!M:M,0))*E2204/100</f>
        <v>#N/A</v>
      </c>
    </row>
    <row r="2205" spans="1:20" hidden="1" x14ac:dyDescent="0.2">
      <c r="A2205" s="158">
        <f>BD_TS!A2204</f>
        <v>0</v>
      </c>
      <c r="B2205" s="158" t="str">
        <f>SUBSTITUTE(SUBSTITUTE(BD_TS!D2204," ",""),"-","/")</f>
        <v/>
      </c>
      <c r="C2205" s="158">
        <f>BD_TS!E2204</f>
        <v>0</v>
      </c>
      <c r="D2205" s="159">
        <f>BD_TS!F2204</f>
        <v>0</v>
      </c>
      <c r="E2205" s="160">
        <f>BD_TS!B2204</f>
        <v>0</v>
      </c>
      <c r="F2205" s="161">
        <f>BD_TS!C2204</f>
        <v>0</v>
      </c>
      <c r="G2205" s="187">
        <f>BD_TS!H2204</f>
        <v>0</v>
      </c>
      <c r="H2205" s="158" t="str">
        <f>IF($A2205=0,"",IFERROR(INDEX(BD_Gestão!A:A,MATCH('Banco de Dados'!$B2205,BD_Gestão!$B:$B,0)),"erro"))</f>
        <v/>
      </c>
      <c r="I2205" s="162" t="str">
        <f>IF($A2205=0,"",IFERROR(INDEX(BD_Gestão!E:E,MATCH('Banco de Dados'!$B2205,BD_Gestão!$B:$B,0)),"erro"))</f>
        <v/>
      </c>
      <c r="J2205" s="186" t="str">
        <f>IF($A2205=0,"",IFERROR(INDEX(BD_Gestão!B:B,MATCH('Banco de Dados'!$B2205,BD_Gestão!$B:$B,0)),"erro"))</f>
        <v/>
      </c>
      <c r="K2205" s="158" t="str">
        <f>IF($A2205=0,"",IFERROR(INDEX(BD_Gestão!C:C,MATCH('Banco de Dados'!$B2205,BD_Gestão!$B:$B,0)),"erro"))</f>
        <v/>
      </c>
      <c r="L2205" s="158" t="str">
        <f>IF($A2205=0,"",IFERROR(INDEX(BD_Gestão!H:H,MATCH('Banco de Dados'!$B2205,BD_Gestão!$B:$B,0)),"erro"))</f>
        <v/>
      </c>
      <c r="M2205" s="161" t="str">
        <f>IF($A2205=0,"",IFERROR(INDEX(BD_Gestão!F:F,MATCH('Banco de Dados'!$B2205,BD_Gestão!$B:$B,0)),"erro"))</f>
        <v/>
      </c>
      <c r="N2205" s="161" t="str">
        <f>IF($A2205=0,"",IFERROR(INDEX(BD_Gestão!J:J,MATCH('Banco de Dados'!$B2205,BD_Gestão!$B:$B,0)),"erro"))</f>
        <v/>
      </c>
      <c r="O2205" s="164" t="str">
        <f>IF($A2205=0,"",IFERROR(INDEX(BD_Gestão!K:K,MATCH('Banco de Dados'!$B2205,BD_Gestão!$B:$B,0)),"erro"))</f>
        <v/>
      </c>
      <c r="P2205" s="169" t="str">
        <f t="shared" si="138"/>
        <v/>
      </c>
      <c r="Q2205" s="170" t="str">
        <f t="shared" si="139"/>
        <v/>
      </c>
      <c r="R2205" s="163" t="e">
        <f t="shared" si="136"/>
        <v>#VALUE!</v>
      </c>
      <c r="S2205" s="163" t="e">
        <f t="shared" si="137"/>
        <v>#VALUE!</v>
      </c>
      <c r="T2205" s="163" t="e">
        <f>INDEX(Controle!O:O,MATCH('Banco de Dados'!A2205,Controle!M:M,0))*E2205/100</f>
        <v>#N/A</v>
      </c>
    </row>
    <row r="2206" spans="1:20" hidden="1" x14ac:dyDescent="0.2">
      <c r="A2206" s="158">
        <f>BD_TS!A2205</f>
        <v>0</v>
      </c>
      <c r="B2206" s="158" t="str">
        <f>SUBSTITUTE(SUBSTITUTE(BD_TS!D2205," ",""),"-","/")</f>
        <v/>
      </c>
      <c r="C2206" s="158">
        <f>BD_TS!E2205</f>
        <v>0</v>
      </c>
      <c r="D2206" s="159">
        <f>BD_TS!F2205</f>
        <v>0</v>
      </c>
      <c r="E2206" s="160">
        <f>BD_TS!B2205</f>
        <v>0</v>
      </c>
      <c r="F2206" s="161">
        <f>BD_TS!C2205</f>
        <v>0</v>
      </c>
      <c r="G2206" s="187">
        <f>BD_TS!H2205</f>
        <v>0</v>
      </c>
      <c r="H2206" s="158" t="str">
        <f>IF($A2206=0,"",IFERROR(INDEX(BD_Gestão!A:A,MATCH('Banco de Dados'!$B2206,BD_Gestão!$B:$B,0)),"erro"))</f>
        <v/>
      </c>
      <c r="I2206" s="162" t="str">
        <f>IF($A2206=0,"",IFERROR(INDEX(BD_Gestão!E:E,MATCH('Banco de Dados'!$B2206,BD_Gestão!$B:$B,0)),"erro"))</f>
        <v/>
      </c>
      <c r="J2206" s="186" t="str">
        <f>IF($A2206=0,"",IFERROR(INDEX(BD_Gestão!B:B,MATCH('Banco de Dados'!$B2206,BD_Gestão!$B:$B,0)),"erro"))</f>
        <v/>
      </c>
      <c r="K2206" s="158" t="str">
        <f>IF($A2206=0,"",IFERROR(INDEX(BD_Gestão!C:C,MATCH('Banco de Dados'!$B2206,BD_Gestão!$B:$B,0)),"erro"))</f>
        <v/>
      </c>
      <c r="L2206" s="158" t="str">
        <f>IF($A2206=0,"",IFERROR(INDEX(BD_Gestão!H:H,MATCH('Banco de Dados'!$B2206,BD_Gestão!$B:$B,0)),"erro"))</f>
        <v/>
      </c>
      <c r="M2206" s="161" t="str">
        <f>IF($A2206=0,"",IFERROR(INDEX(BD_Gestão!F:F,MATCH('Banco de Dados'!$B2206,BD_Gestão!$B:$B,0)),"erro"))</f>
        <v/>
      </c>
      <c r="N2206" s="161" t="str">
        <f>IF($A2206=0,"",IFERROR(INDEX(BD_Gestão!J:J,MATCH('Banco de Dados'!$B2206,BD_Gestão!$B:$B,0)),"erro"))</f>
        <v/>
      </c>
      <c r="O2206" s="164" t="str">
        <f>IF($A2206=0,"",IFERROR(INDEX(BD_Gestão!K:K,MATCH('Banco de Dados'!$B2206,BD_Gestão!$B:$B,0)),"erro"))</f>
        <v/>
      </c>
      <c r="P2206" s="169" t="str">
        <f t="shared" si="138"/>
        <v/>
      </c>
      <c r="Q2206" s="170" t="str">
        <f t="shared" si="139"/>
        <v/>
      </c>
      <c r="R2206" s="163" t="e">
        <f t="shared" si="136"/>
        <v>#VALUE!</v>
      </c>
      <c r="S2206" s="163" t="e">
        <f t="shared" si="137"/>
        <v>#VALUE!</v>
      </c>
      <c r="T2206" s="163" t="e">
        <f>INDEX(Controle!O:O,MATCH('Banco de Dados'!A2206,Controle!M:M,0))*E2206/100</f>
        <v>#N/A</v>
      </c>
    </row>
    <row r="2207" spans="1:20" hidden="1" x14ac:dyDescent="0.2">
      <c r="A2207" s="158">
        <f>BD_TS!A2206</f>
        <v>0</v>
      </c>
      <c r="B2207" s="158" t="str">
        <f>SUBSTITUTE(SUBSTITUTE(BD_TS!D2206," ",""),"-","/")</f>
        <v/>
      </c>
      <c r="C2207" s="158">
        <f>BD_TS!E2206</f>
        <v>0</v>
      </c>
      <c r="D2207" s="159">
        <f>BD_TS!F2206</f>
        <v>0</v>
      </c>
      <c r="E2207" s="160">
        <f>BD_TS!B2206</f>
        <v>0</v>
      </c>
      <c r="F2207" s="161">
        <f>BD_TS!C2206</f>
        <v>0</v>
      </c>
      <c r="G2207" s="187">
        <f>BD_TS!H2206</f>
        <v>0</v>
      </c>
      <c r="H2207" s="158" t="str">
        <f>IF($A2207=0,"",IFERROR(INDEX(BD_Gestão!A:A,MATCH('Banco de Dados'!$B2207,BD_Gestão!$B:$B,0)),"erro"))</f>
        <v/>
      </c>
      <c r="I2207" s="162" t="str">
        <f>IF($A2207=0,"",IFERROR(INDEX(BD_Gestão!E:E,MATCH('Banco de Dados'!$B2207,BD_Gestão!$B:$B,0)),"erro"))</f>
        <v/>
      </c>
      <c r="J2207" s="186" t="str">
        <f>IF($A2207=0,"",IFERROR(INDEX(BD_Gestão!B:B,MATCH('Banco de Dados'!$B2207,BD_Gestão!$B:$B,0)),"erro"))</f>
        <v/>
      </c>
      <c r="K2207" s="158" t="str">
        <f>IF($A2207=0,"",IFERROR(INDEX(BD_Gestão!C:C,MATCH('Banco de Dados'!$B2207,BD_Gestão!$B:$B,0)),"erro"))</f>
        <v/>
      </c>
      <c r="L2207" s="158" t="str">
        <f>IF($A2207=0,"",IFERROR(INDEX(BD_Gestão!H:H,MATCH('Banco de Dados'!$B2207,BD_Gestão!$B:$B,0)),"erro"))</f>
        <v/>
      </c>
      <c r="M2207" s="161" t="str">
        <f>IF($A2207=0,"",IFERROR(INDEX(BD_Gestão!F:F,MATCH('Banco de Dados'!$B2207,BD_Gestão!$B:$B,0)),"erro"))</f>
        <v/>
      </c>
      <c r="N2207" s="161" t="str">
        <f>IF($A2207=0,"",IFERROR(INDEX(BD_Gestão!J:J,MATCH('Banco de Dados'!$B2207,BD_Gestão!$B:$B,0)),"erro"))</f>
        <v/>
      </c>
      <c r="O2207" s="164" t="str">
        <f>IF($A2207=0,"",IFERROR(INDEX(BD_Gestão!K:K,MATCH('Banco de Dados'!$B2207,BD_Gestão!$B:$B,0)),"erro"))</f>
        <v/>
      </c>
      <c r="P2207" s="169" t="str">
        <f t="shared" si="138"/>
        <v/>
      </c>
      <c r="Q2207" s="170" t="str">
        <f t="shared" si="139"/>
        <v/>
      </c>
      <c r="R2207" s="163" t="e">
        <f t="shared" si="136"/>
        <v>#VALUE!</v>
      </c>
      <c r="S2207" s="163" t="e">
        <f t="shared" si="137"/>
        <v>#VALUE!</v>
      </c>
      <c r="T2207" s="163" t="e">
        <f>INDEX(Controle!O:O,MATCH('Banco de Dados'!A2207,Controle!M:M,0))*E2207/100</f>
        <v>#N/A</v>
      </c>
    </row>
    <row r="2208" spans="1:20" hidden="1" x14ac:dyDescent="0.2">
      <c r="A2208" s="158">
        <f>BD_TS!A2207</f>
        <v>0</v>
      </c>
      <c r="B2208" s="158" t="str">
        <f>SUBSTITUTE(SUBSTITUTE(BD_TS!D2207," ",""),"-","/")</f>
        <v/>
      </c>
      <c r="C2208" s="158">
        <f>BD_TS!E2207</f>
        <v>0</v>
      </c>
      <c r="D2208" s="159">
        <f>BD_TS!F2207</f>
        <v>0</v>
      </c>
      <c r="E2208" s="160">
        <f>BD_TS!B2207</f>
        <v>0</v>
      </c>
      <c r="F2208" s="161">
        <f>BD_TS!C2207</f>
        <v>0</v>
      </c>
      <c r="G2208" s="187">
        <f>BD_TS!H2207</f>
        <v>0</v>
      </c>
      <c r="H2208" s="158" t="str">
        <f>IF($A2208=0,"",IFERROR(INDEX(BD_Gestão!A:A,MATCH('Banco de Dados'!$B2208,BD_Gestão!$B:$B,0)),"erro"))</f>
        <v/>
      </c>
      <c r="I2208" s="162" t="str">
        <f>IF($A2208=0,"",IFERROR(INDEX(BD_Gestão!E:E,MATCH('Banco de Dados'!$B2208,BD_Gestão!$B:$B,0)),"erro"))</f>
        <v/>
      </c>
      <c r="J2208" s="186" t="str">
        <f>IF($A2208=0,"",IFERROR(INDEX(BD_Gestão!B:B,MATCH('Banco de Dados'!$B2208,BD_Gestão!$B:$B,0)),"erro"))</f>
        <v/>
      </c>
      <c r="K2208" s="158" t="str">
        <f>IF($A2208=0,"",IFERROR(INDEX(BD_Gestão!C:C,MATCH('Banco de Dados'!$B2208,BD_Gestão!$B:$B,0)),"erro"))</f>
        <v/>
      </c>
      <c r="L2208" s="158" t="str">
        <f>IF($A2208=0,"",IFERROR(INDEX(BD_Gestão!H:H,MATCH('Banco de Dados'!$B2208,BD_Gestão!$B:$B,0)),"erro"))</f>
        <v/>
      </c>
      <c r="M2208" s="161" t="str">
        <f>IF($A2208=0,"",IFERROR(INDEX(BD_Gestão!F:F,MATCH('Banco de Dados'!$B2208,BD_Gestão!$B:$B,0)),"erro"))</f>
        <v/>
      </c>
      <c r="N2208" s="161" t="str">
        <f>IF($A2208=0,"",IFERROR(INDEX(BD_Gestão!J:J,MATCH('Banco de Dados'!$B2208,BD_Gestão!$B:$B,0)),"erro"))</f>
        <v/>
      </c>
      <c r="O2208" s="164" t="str">
        <f>IF($A2208=0,"",IFERROR(INDEX(BD_Gestão!K:K,MATCH('Banco de Dados'!$B2208,BD_Gestão!$B:$B,0)),"erro"))</f>
        <v/>
      </c>
      <c r="P2208" s="169" t="str">
        <f t="shared" si="138"/>
        <v/>
      </c>
      <c r="Q2208" s="170" t="str">
        <f t="shared" si="139"/>
        <v/>
      </c>
      <c r="R2208" s="163" t="e">
        <f t="shared" si="136"/>
        <v>#VALUE!</v>
      </c>
      <c r="S2208" s="163" t="e">
        <f t="shared" si="137"/>
        <v>#VALUE!</v>
      </c>
      <c r="T2208" s="163" t="e">
        <f>INDEX(Controle!O:O,MATCH('Banco de Dados'!A2208,Controle!M:M,0))*E2208/100</f>
        <v>#N/A</v>
      </c>
    </row>
    <row r="2209" spans="1:20" hidden="1" x14ac:dyDescent="0.2">
      <c r="A2209" s="158">
        <f>BD_TS!A2208</f>
        <v>0</v>
      </c>
      <c r="B2209" s="158" t="str">
        <f>SUBSTITUTE(SUBSTITUTE(BD_TS!D2208," ",""),"-","/")</f>
        <v/>
      </c>
      <c r="C2209" s="158">
        <f>BD_TS!E2208</f>
        <v>0</v>
      </c>
      <c r="D2209" s="159">
        <f>BD_TS!F2208</f>
        <v>0</v>
      </c>
      <c r="E2209" s="160">
        <f>BD_TS!B2208</f>
        <v>0</v>
      </c>
      <c r="F2209" s="161">
        <f>BD_TS!C2208</f>
        <v>0</v>
      </c>
      <c r="G2209" s="187">
        <f>BD_TS!H2208</f>
        <v>0</v>
      </c>
      <c r="H2209" s="158" t="str">
        <f>IF($A2209=0,"",IFERROR(INDEX(BD_Gestão!A:A,MATCH('Banco de Dados'!$B2209,BD_Gestão!$B:$B,0)),"erro"))</f>
        <v/>
      </c>
      <c r="I2209" s="162" t="str">
        <f>IF($A2209=0,"",IFERROR(INDEX(BD_Gestão!E:E,MATCH('Banco de Dados'!$B2209,BD_Gestão!$B:$B,0)),"erro"))</f>
        <v/>
      </c>
      <c r="J2209" s="186" t="str">
        <f>IF($A2209=0,"",IFERROR(INDEX(BD_Gestão!B:B,MATCH('Banco de Dados'!$B2209,BD_Gestão!$B:$B,0)),"erro"))</f>
        <v/>
      </c>
      <c r="K2209" s="158" t="str">
        <f>IF($A2209=0,"",IFERROR(INDEX(BD_Gestão!C:C,MATCH('Banco de Dados'!$B2209,BD_Gestão!$B:$B,0)),"erro"))</f>
        <v/>
      </c>
      <c r="L2209" s="158" t="str">
        <f>IF($A2209=0,"",IFERROR(INDEX(BD_Gestão!H:H,MATCH('Banco de Dados'!$B2209,BD_Gestão!$B:$B,0)),"erro"))</f>
        <v/>
      </c>
      <c r="M2209" s="161" t="str">
        <f>IF($A2209=0,"",IFERROR(INDEX(BD_Gestão!F:F,MATCH('Banco de Dados'!$B2209,BD_Gestão!$B:$B,0)),"erro"))</f>
        <v/>
      </c>
      <c r="N2209" s="161" t="str">
        <f>IF($A2209=0,"",IFERROR(INDEX(BD_Gestão!J:J,MATCH('Banco de Dados'!$B2209,BD_Gestão!$B:$B,0)),"erro"))</f>
        <v/>
      </c>
      <c r="O2209" s="164" t="str">
        <f>IF($A2209=0,"",IFERROR(INDEX(BD_Gestão!K:K,MATCH('Banco de Dados'!$B2209,BD_Gestão!$B:$B,0)),"erro"))</f>
        <v/>
      </c>
      <c r="P2209" s="169" t="str">
        <f t="shared" si="138"/>
        <v/>
      </c>
      <c r="Q2209" s="170" t="str">
        <f t="shared" si="139"/>
        <v/>
      </c>
      <c r="R2209" s="163" t="e">
        <f t="shared" si="136"/>
        <v>#VALUE!</v>
      </c>
      <c r="S2209" s="163" t="e">
        <f t="shared" si="137"/>
        <v>#VALUE!</v>
      </c>
      <c r="T2209" s="163" t="e">
        <f>INDEX(Controle!O:O,MATCH('Banco de Dados'!A2209,Controle!M:M,0))*E2209/100</f>
        <v>#N/A</v>
      </c>
    </row>
    <row r="2210" spans="1:20" hidden="1" x14ac:dyDescent="0.2">
      <c r="A2210" s="158">
        <f>BD_TS!A2209</f>
        <v>0</v>
      </c>
      <c r="B2210" s="158" t="str">
        <f>SUBSTITUTE(SUBSTITUTE(BD_TS!D2209," ",""),"-","/")</f>
        <v/>
      </c>
      <c r="C2210" s="158">
        <f>BD_TS!E2209</f>
        <v>0</v>
      </c>
      <c r="D2210" s="159">
        <f>BD_TS!F2209</f>
        <v>0</v>
      </c>
      <c r="E2210" s="160">
        <f>BD_TS!B2209</f>
        <v>0</v>
      </c>
      <c r="F2210" s="161">
        <f>BD_TS!C2209</f>
        <v>0</v>
      </c>
      <c r="G2210" s="187">
        <f>BD_TS!H2209</f>
        <v>0</v>
      </c>
      <c r="H2210" s="158" t="str">
        <f>IF($A2210=0,"",IFERROR(INDEX(BD_Gestão!A:A,MATCH('Banco de Dados'!$B2210,BD_Gestão!$B:$B,0)),"erro"))</f>
        <v/>
      </c>
      <c r="I2210" s="162" t="str">
        <f>IF($A2210=0,"",IFERROR(INDEX(BD_Gestão!E:E,MATCH('Banco de Dados'!$B2210,BD_Gestão!$B:$B,0)),"erro"))</f>
        <v/>
      </c>
      <c r="J2210" s="186" t="str">
        <f>IF($A2210=0,"",IFERROR(INDEX(BD_Gestão!B:B,MATCH('Banco de Dados'!$B2210,BD_Gestão!$B:$B,0)),"erro"))</f>
        <v/>
      </c>
      <c r="K2210" s="158" t="str">
        <f>IF($A2210=0,"",IFERROR(INDEX(BD_Gestão!C:C,MATCH('Banco de Dados'!$B2210,BD_Gestão!$B:$B,0)),"erro"))</f>
        <v/>
      </c>
      <c r="L2210" s="158" t="str">
        <f>IF($A2210=0,"",IFERROR(INDEX(BD_Gestão!H:H,MATCH('Banco de Dados'!$B2210,BD_Gestão!$B:$B,0)),"erro"))</f>
        <v/>
      </c>
      <c r="M2210" s="161" t="str">
        <f>IF($A2210=0,"",IFERROR(INDEX(BD_Gestão!F:F,MATCH('Banco de Dados'!$B2210,BD_Gestão!$B:$B,0)),"erro"))</f>
        <v/>
      </c>
      <c r="N2210" s="161" t="str">
        <f>IF($A2210=0,"",IFERROR(INDEX(BD_Gestão!J:J,MATCH('Banco de Dados'!$B2210,BD_Gestão!$B:$B,0)),"erro"))</f>
        <v/>
      </c>
      <c r="O2210" s="164" t="str">
        <f>IF($A2210=0,"",IFERROR(INDEX(BD_Gestão!K:K,MATCH('Banco de Dados'!$B2210,BD_Gestão!$B:$B,0)),"erro"))</f>
        <v/>
      </c>
      <c r="P2210" s="169" t="str">
        <f t="shared" si="138"/>
        <v/>
      </c>
      <c r="Q2210" s="170" t="str">
        <f t="shared" si="139"/>
        <v/>
      </c>
      <c r="R2210" s="163" t="e">
        <f t="shared" si="136"/>
        <v>#VALUE!</v>
      </c>
      <c r="S2210" s="163" t="e">
        <f t="shared" si="137"/>
        <v>#VALUE!</v>
      </c>
      <c r="T2210" s="163" t="e">
        <f>INDEX(Controle!O:O,MATCH('Banco de Dados'!A2210,Controle!M:M,0))*E2210/100</f>
        <v>#N/A</v>
      </c>
    </row>
    <row r="2211" spans="1:20" hidden="1" x14ac:dyDescent="0.2">
      <c r="A2211" s="158">
        <f>BD_TS!A2210</f>
        <v>0</v>
      </c>
      <c r="B2211" s="158" t="str">
        <f>SUBSTITUTE(SUBSTITUTE(BD_TS!D2210," ",""),"-","/")</f>
        <v/>
      </c>
      <c r="C2211" s="158">
        <f>BD_TS!E2210</f>
        <v>0</v>
      </c>
      <c r="D2211" s="159">
        <f>BD_TS!F2210</f>
        <v>0</v>
      </c>
      <c r="E2211" s="160">
        <f>BD_TS!B2210</f>
        <v>0</v>
      </c>
      <c r="F2211" s="161">
        <f>BD_TS!C2210</f>
        <v>0</v>
      </c>
      <c r="G2211" s="187">
        <f>BD_TS!H2210</f>
        <v>0</v>
      </c>
      <c r="H2211" s="158" t="str">
        <f>IF($A2211=0,"",IFERROR(INDEX(BD_Gestão!A:A,MATCH('Banco de Dados'!$B2211,BD_Gestão!$B:$B,0)),"erro"))</f>
        <v/>
      </c>
      <c r="I2211" s="162" t="str">
        <f>IF($A2211=0,"",IFERROR(INDEX(BD_Gestão!E:E,MATCH('Banco de Dados'!$B2211,BD_Gestão!$B:$B,0)),"erro"))</f>
        <v/>
      </c>
      <c r="J2211" s="186" t="str">
        <f>IF($A2211=0,"",IFERROR(INDEX(BD_Gestão!B:B,MATCH('Banco de Dados'!$B2211,BD_Gestão!$B:$B,0)),"erro"))</f>
        <v/>
      </c>
      <c r="K2211" s="158" t="str">
        <f>IF($A2211=0,"",IFERROR(INDEX(BD_Gestão!C:C,MATCH('Banco de Dados'!$B2211,BD_Gestão!$B:$B,0)),"erro"))</f>
        <v/>
      </c>
      <c r="L2211" s="158" t="str">
        <f>IF($A2211=0,"",IFERROR(INDEX(BD_Gestão!H:H,MATCH('Banco de Dados'!$B2211,BD_Gestão!$B:$B,0)),"erro"))</f>
        <v/>
      </c>
      <c r="M2211" s="161" t="str">
        <f>IF($A2211=0,"",IFERROR(INDEX(BD_Gestão!F:F,MATCH('Banco de Dados'!$B2211,BD_Gestão!$B:$B,0)),"erro"))</f>
        <v/>
      </c>
      <c r="N2211" s="161" t="str">
        <f>IF($A2211=0,"",IFERROR(INDEX(BD_Gestão!J:J,MATCH('Banco de Dados'!$B2211,BD_Gestão!$B:$B,0)),"erro"))</f>
        <v/>
      </c>
      <c r="O2211" s="164" t="str">
        <f>IF($A2211=0,"",IFERROR(INDEX(BD_Gestão!K:K,MATCH('Banco de Dados'!$B2211,BD_Gestão!$B:$B,0)),"erro"))</f>
        <v/>
      </c>
      <c r="P2211" s="169" t="str">
        <f t="shared" si="138"/>
        <v/>
      </c>
      <c r="Q2211" s="170" t="str">
        <f t="shared" si="139"/>
        <v/>
      </c>
      <c r="R2211" s="163" t="e">
        <f t="shared" si="136"/>
        <v>#VALUE!</v>
      </c>
      <c r="S2211" s="163" t="e">
        <f t="shared" si="137"/>
        <v>#VALUE!</v>
      </c>
      <c r="T2211" s="163" t="e">
        <f>INDEX(Controle!O:O,MATCH('Banco de Dados'!A2211,Controle!M:M,0))*E2211/100</f>
        <v>#N/A</v>
      </c>
    </row>
    <row r="2212" spans="1:20" hidden="1" x14ac:dyDescent="0.2">
      <c r="A2212" s="158">
        <f>BD_TS!A2211</f>
        <v>0</v>
      </c>
      <c r="B2212" s="158" t="str">
        <f>SUBSTITUTE(SUBSTITUTE(BD_TS!D2211," ",""),"-","/")</f>
        <v/>
      </c>
      <c r="C2212" s="158">
        <f>BD_TS!E2211</f>
        <v>0</v>
      </c>
      <c r="D2212" s="159">
        <f>BD_TS!F2211</f>
        <v>0</v>
      </c>
      <c r="E2212" s="160">
        <f>BD_TS!B2211</f>
        <v>0</v>
      </c>
      <c r="F2212" s="161">
        <f>BD_TS!C2211</f>
        <v>0</v>
      </c>
      <c r="G2212" s="187">
        <f>BD_TS!H2211</f>
        <v>0</v>
      </c>
      <c r="H2212" s="158" t="str">
        <f>IF($A2212=0,"",IFERROR(INDEX(BD_Gestão!A:A,MATCH('Banco de Dados'!$B2212,BD_Gestão!$B:$B,0)),"erro"))</f>
        <v/>
      </c>
      <c r="I2212" s="162" t="str">
        <f>IF($A2212=0,"",IFERROR(INDEX(BD_Gestão!E:E,MATCH('Banco de Dados'!$B2212,BD_Gestão!$B:$B,0)),"erro"))</f>
        <v/>
      </c>
      <c r="J2212" s="186" t="str">
        <f>IF($A2212=0,"",IFERROR(INDEX(BD_Gestão!B:B,MATCH('Banco de Dados'!$B2212,BD_Gestão!$B:$B,0)),"erro"))</f>
        <v/>
      </c>
      <c r="K2212" s="158" t="str">
        <f>IF($A2212=0,"",IFERROR(INDEX(BD_Gestão!C:C,MATCH('Banco de Dados'!$B2212,BD_Gestão!$B:$B,0)),"erro"))</f>
        <v/>
      </c>
      <c r="L2212" s="158" t="str">
        <f>IF($A2212=0,"",IFERROR(INDEX(BD_Gestão!H:H,MATCH('Banco de Dados'!$B2212,BD_Gestão!$B:$B,0)),"erro"))</f>
        <v/>
      </c>
      <c r="M2212" s="161" t="str">
        <f>IF($A2212=0,"",IFERROR(INDEX(BD_Gestão!F:F,MATCH('Banco de Dados'!$B2212,BD_Gestão!$B:$B,0)),"erro"))</f>
        <v/>
      </c>
      <c r="N2212" s="161" t="str">
        <f>IF($A2212=0,"",IFERROR(INDEX(BD_Gestão!J:J,MATCH('Banco de Dados'!$B2212,BD_Gestão!$B:$B,0)),"erro"))</f>
        <v/>
      </c>
      <c r="O2212" s="164" t="str">
        <f>IF($A2212=0,"",IFERROR(INDEX(BD_Gestão!K:K,MATCH('Banco de Dados'!$B2212,BD_Gestão!$B:$B,0)),"erro"))</f>
        <v/>
      </c>
      <c r="P2212" s="169" t="str">
        <f t="shared" si="138"/>
        <v/>
      </c>
      <c r="Q2212" s="170" t="str">
        <f t="shared" si="139"/>
        <v/>
      </c>
      <c r="R2212" s="163" t="e">
        <f t="shared" si="136"/>
        <v>#VALUE!</v>
      </c>
      <c r="S2212" s="163" t="e">
        <f t="shared" si="137"/>
        <v>#VALUE!</v>
      </c>
      <c r="T2212" s="163" t="e">
        <f>INDEX(Controle!O:O,MATCH('Banco de Dados'!A2212,Controle!M:M,0))*E2212/100</f>
        <v>#N/A</v>
      </c>
    </row>
    <row r="2213" spans="1:20" hidden="1" x14ac:dyDescent="0.2">
      <c r="A2213" s="158">
        <f>BD_TS!A2212</f>
        <v>0</v>
      </c>
      <c r="B2213" s="158" t="str">
        <f>SUBSTITUTE(SUBSTITUTE(BD_TS!D2212," ",""),"-","/")</f>
        <v/>
      </c>
      <c r="C2213" s="158">
        <f>BD_TS!E2212</f>
        <v>0</v>
      </c>
      <c r="D2213" s="159">
        <f>BD_TS!F2212</f>
        <v>0</v>
      </c>
      <c r="E2213" s="160">
        <f>BD_TS!B2212</f>
        <v>0</v>
      </c>
      <c r="F2213" s="161">
        <f>BD_TS!C2212</f>
        <v>0</v>
      </c>
      <c r="G2213" s="187">
        <f>BD_TS!H2212</f>
        <v>0</v>
      </c>
      <c r="H2213" s="158" t="str">
        <f>IF($A2213=0,"",IFERROR(INDEX(BD_Gestão!A:A,MATCH('Banco de Dados'!$B2213,BD_Gestão!$B:$B,0)),"erro"))</f>
        <v/>
      </c>
      <c r="I2213" s="162" t="str">
        <f>IF($A2213=0,"",IFERROR(INDEX(BD_Gestão!E:E,MATCH('Banco de Dados'!$B2213,BD_Gestão!$B:$B,0)),"erro"))</f>
        <v/>
      </c>
      <c r="J2213" s="186" t="str">
        <f>IF($A2213=0,"",IFERROR(INDEX(BD_Gestão!B:B,MATCH('Banco de Dados'!$B2213,BD_Gestão!$B:$B,0)),"erro"))</f>
        <v/>
      </c>
      <c r="K2213" s="158" t="str">
        <f>IF($A2213=0,"",IFERROR(INDEX(BD_Gestão!C:C,MATCH('Banco de Dados'!$B2213,BD_Gestão!$B:$B,0)),"erro"))</f>
        <v/>
      </c>
      <c r="L2213" s="158" t="str">
        <f>IF($A2213=0,"",IFERROR(INDEX(BD_Gestão!H:H,MATCH('Banco de Dados'!$B2213,BD_Gestão!$B:$B,0)),"erro"))</f>
        <v/>
      </c>
      <c r="M2213" s="161" t="str">
        <f>IF($A2213=0,"",IFERROR(INDEX(BD_Gestão!F:F,MATCH('Banco de Dados'!$B2213,BD_Gestão!$B:$B,0)),"erro"))</f>
        <v/>
      </c>
      <c r="N2213" s="161" t="str">
        <f>IF($A2213=0,"",IFERROR(INDEX(BD_Gestão!J:J,MATCH('Banco de Dados'!$B2213,BD_Gestão!$B:$B,0)),"erro"))</f>
        <v/>
      </c>
      <c r="O2213" s="164" t="str">
        <f>IF($A2213=0,"",IFERROR(INDEX(BD_Gestão!K:K,MATCH('Banco de Dados'!$B2213,BD_Gestão!$B:$B,0)),"erro"))</f>
        <v/>
      </c>
      <c r="P2213" s="169" t="str">
        <f t="shared" si="138"/>
        <v/>
      </c>
      <c r="Q2213" s="170" t="str">
        <f t="shared" si="139"/>
        <v/>
      </c>
      <c r="R2213" s="163" t="e">
        <f t="shared" si="136"/>
        <v>#VALUE!</v>
      </c>
      <c r="S2213" s="163" t="e">
        <f t="shared" si="137"/>
        <v>#VALUE!</v>
      </c>
      <c r="T2213" s="163" t="e">
        <f>INDEX(Controle!O:O,MATCH('Banco de Dados'!A2213,Controle!M:M,0))*E2213/100</f>
        <v>#N/A</v>
      </c>
    </row>
    <row r="2214" spans="1:20" hidden="1" x14ac:dyDescent="0.2">
      <c r="A2214" s="158">
        <f>BD_TS!A2213</f>
        <v>0</v>
      </c>
      <c r="B2214" s="158" t="str">
        <f>SUBSTITUTE(SUBSTITUTE(BD_TS!D2213," ",""),"-","/")</f>
        <v/>
      </c>
      <c r="C2214" s="158">
        <f>BD_TS!E2213</f>
        <v>0</v>
      </c>
      <c r="D2214" s="159">
        <f>BD_TS!F2213</f>
        <v>0</v>
      </c>
      <c r="E2214" s="160">
        <f>BD_TS!B2213</f>
        <v>0</v>
      </c>
      <c r="F2214" s="161">
        <f>BD_TS!C2213</f>
        <v>0</v>
      </c>
      <c r="G2214" s="187">
        <f>BD_TS!H2213</f>
        <v>0</v>
      </c>
      <c r="H2214" s="158" t="str">
        <f>IF($A2214=0,"",IFERROR(INDEX(BD_Gestão!A:A,MATCH('Banco de Dados'!$B2214,BD_Gestão!$B:$B,0)),"erro"))</f>
        <v/>
      </c>
      <c r="I2214" s="162" t="str">
        <f>IF($A2214=0,"",IFERROR(INDEX(BD_Gestão!E:E,MATCH('Banco de Dados'!$B2214,BD_Gestão!$B:$B,0)),"erro"))</f>
        <v/>
      </c>
      <c r="J2214" s="186" t="str">
        <f>IF($A2214=0,"",IFERROR(INDEX(BD_Gestão!B:B,MATCH('Banco de Dados'!$B2214,BD_Gestão!$B:$B,0)),"erro"))</f>
        <v/>
      </c>
      <c r="K2214" s="158" t="str">
        <f>IF($A2214=0,"",IFERROR(INDEX(BD_Gestão!C:C,MATCH('Banco de Dados'!$B2214,BD_Gestão!$B:$B,0)),"erro"))</f>
        <v/>
      </c>
      <c r="L2214" s="158" t="str">
        <f>IF($A2214=0,"",IFERROR(INDEX(BD_Gestão!H:H,MATCH('Banco de Dados'!$B2214,BD_Gestão!$B:$B,0)),"erro"))</f>
        <v/>
      </c>
      <c r="M2214" s="161" t="str">
        <f>IF($A2214=0,"",IFERROR(INDEX(BD_Gestão!F:F,MATCH('Banco de Dados'!$B2214,BD_Gestão!$B:$B,0)),"erro"))</f>
        <v/>
      </c>
      <c r="N2214" s="161" t="str">
        <f>IF($A2214=0,"",IFERROR(INDEX(BD_Gestão!J:J,MATCH('Banco de Dados'!$B2214,BD_Gestão!$B:$B,0)),"erro"))</f>
        <v/>
      </c>
      <c r="O2214" s="164" t="str">
        <f>IF($A2214=0,"",IFERROR(INDEX(BD_Gestão!K:K,MATCH('Banco de Dados'!$B2214,BD_Gestão!$B:$B,0)),"erro"))</f>
        <v/>
      </c>
      <c r="P2214" s="169" t="str">
        <f t="shared" si="138"/>
        <v/>
      </c>
      <c r="Q2214" s="170" t="str">
        <f t="shared" si="139"/>
        <v/>
      </c>
      <c r="R2214" s="163" t="e">
        <f t="shared" si="136"/>
        <v>#VALUE!</v>
      </c>
      <c r="S2214" s="163" t="e">
        <f t="shared" si="137"/>
        <v>#VALUE!</v>
      </c>
      <c r="T2214" s="163" t="e">
        <f>INDEX(Controle!O:O,MATCH('Banco de Dados'!A2214,Controle!M:M,0))*E2214/100</f>
        <v>#N/A</v>
      </c>
    </row>
    <row r="2215" spans="1:20" hidden="1" x14ac:dyDescent="0.2">
      <c r="A2215" s="158">
        <f>BD_TS!A2214</f>
        <v>0</v>
      </c>
      <c r="B2215" s="158" t="str">
        <f>SUBSTITUTE(SUBSTITUTE(BD_TS!D2214," ",""),"-","/")</f>
        <v/>
      </c>
      <c r="C2215" s="158">
        <f>BD_TS!E2214</f>
        <v>0</v>
      </c>
      <c r="D2215" s="159">
        <f>BD_TS!F2214</f>
        <v>0</v>
      </c>
      <c r="E2215" s="160">
        <f>BD_TS!B2214</f>
        <v>0</v>
      </c>
      <c r="F2215" s="161">
        <f>BD_TS!C2214</f>
        <v>0</v>
      </c>
      <c r="G2215" s="187">
        <f>BD_TS!H2214</f>
        <v>0</v>
      </c>
      <c r="H2215" s="158" t="str">
        <f>IF($A2215=0,"",IFERROR(INDEX(BD_Gestão!A:A,MATCH('Banco de Dados'!$B2215,BD_Gestão!$B:$B,0)),"erro"))</f>
        <v/>
      </c>
      <c r="I2215" s="162" t="str">
        <f>IF($A2215=0,"",IFERROR(INDEX(BD_Gestão!E:E,MATCH('Banco de Dados'!$B2215,BD_Gestão!$B:$B,0)),"erro"))</f>
        <v/>
      </c>
      <c r="J2215" s="186" t="str">
        <f>IF($A2215=0,"",IFERROR(INDEX(BD_Gestão!B:B,MATCH('Banco de Dados'!$B2215,BD_Gestão!$B:$B,0)),"erro"))</f>
        <v/>
      </c>
      <c r="K2215" s="158" t="str">
        <f>IF($A2215=0,"",IFERROR(INDEX(BD_Gestão!C:C,MATCH('Banco de Dados'!$B2215,BD_Gestão!$B:$B,0)),"erro"))</f>
        <v/>
      </c>
      <c r="L2215" s="158" t="str">
        <f>IF($A2215=0,"",IFERROR(INDEX(BD_Gestão!H:H,MATCH('Banco de Dados'!$B2215,BD_Gestão!$B:$B,0)),"erro"))</f>
        <v/>
      </c>
      <c r="M2215" s="161" t="str">
        <f>IF($A2215=0,"",IFERROR(INDEX(BD_Gestão!F:F,MATCH('Banco de Dados'!$B2215,BD_Gestão!$B:$B,0)),"erro"))</f>
        <v/>
      </c>
      <c r="N2215" s="161" t="str">
        <f>IF($A2215=0,"",IFERROR(INDEX(BD_Gestão!J:J,MATCH('Banco de Dados'!$B2215,BD_Gestão!$B:$B,0)),"erro"))</f>
        <v/>
      </c>
      <c r="O2215" s="164" t="str">
        <f>IF($A2215=0,"",IFERROR(INDEX(BD_Gestão!K:K,MATCH('Banco de Dados'!$B2215,BD_Gestão!$B:$B,0)),"erro"))</f>
        <v/>
      </c>
      <c r="P2215" s="169" t="str">
        <f t="shared" si="138"/>
        <v/>
      </c>
      <c r="Q2215" s="170" t="str">
        <f t="shared" si="139"/>
        <v/>
      </c>
      <c r="R2215" s="163" t="e">
        <f t="shared" si="136"/>
        <v>#VALUE!</v>
      </c>
      <c r="S2215" s="163" t="e">
        <f t="shared" si="137"/>
        <v>#VALUE!</v>
      </c>
      <c r="T2215" s="163" t="e">
        <f>INDEX(Controle!O:O,MATCH('Banco de Dados'!A2215,Controle!M:M,0))*E2215/100</f>
        <v>#N/A</v>
      </c>
    </row>
    <row r="2216" spans="1:20" hidden="1" x14ac:dyDescent="0.2">
      <c r="A2216" s="158">
        <f>BD_TS!A2215</f>
        <v>0</v>
      </c>
      <c r="B2216" s="158" t="str">
        <f>SUBSTITUTE(SUBSTITUTE(BD_TS!D2215," ",""),"-","/")</f>
        <v/>
      </c>
      <c r="C2216" s="158">
        <f>BD_TS!E2215</f>
        <v>0</v>
      </c>
      <c r="D2216" s="159">
        <f>BD_TS!F2215</f>
        <v>0</v>
      </c>
      <c r="E2216" s="160">
        <f>BD_TS!B2215</f>
        <v>0</v>
      </c>
      <c r="F2216" s="161">
        <f>BD_TS!C2215</f>
        <v>0</v>
      </c>
      <c r="G2216" s="187">
        <f>BD_TS!H2215</f>
        <v>0</v>
      </c>
      <c r="H2216" s="158" t="str">
        <f>IF($A2216=0,"",IFERROR(INDEX(BD_Gestão!A:A,MATCH('Banco de Dados'!$B2216,BD_Gestão!$B:$B,0)),"erro"))</f>
        <v/>
      </c>
      <c r="I2216" s="162" t="str">
        <f>IF($A2216=0,"",IFERROR(INDEX(BD_Gestão!E:E,MATCH('Banco de Dados'!$B2216,BD_Gestão!$B:$B,0)),"erro"))</f>
        <v/>
      </c>
      <c r="J2216" s="186" t="str">
        <f>IF($A2216=0,"",IFERROR(INDEX(BD_Gestão!B:B,MATCH('Banco de Dados'!$B2216,BD_Gestão!$B:$B,0)),"erro"))</f>
        <v/>
      </c>
      <c r="K2216" s="158" t="str">
        <f>IF($A2216=0,"",IFERROR(INDEX(BD_Gestão!C:C,MATCH('Banco de Dados'!$B2216,BD_Gestão!$B:$B,0)),"erro"))</f>
        <v/>
      </c>
      <c r="L2216" s="158" t="str">
        <f>IF($A2216=0,"",IFERROR(INDEX(BD_Gestão!H:H,MATCH('Banco de Dados'!$B2216,BD_Gestão!$B:$B,0)),"erro"))</f>
        <v/>
      </c>
      <c r="M2216" s="161" t="str">
        <f>IF($A2216=0,"",IFERROR(INDEX(BD_Gestão!F:F,MATCH('Banco de Dados'!$B2216,BD_Gestão!$B:$B,0)),"erro"))</f>
        <v/>
      </c>
      <c r="N2216" s="161" t="str">
        <f>IF($A2216=0,"",IFERROR(INDEX(BD_Gestão!J:J,MATCH('Banco de Dados'!$B2216,BD_Gestão!$B:$B,0)),"erro"))</f>
        <v/>
      </c>
      <c r="O2216" s="164" t="str">
        <f>IF($A2216=0,"",IFERROR(INDEX(BD_Gestão!K:K,MATCH('Banco de Dados'!$B2216,BD_Gestão!$B:$B,0)),"erro"))</f>
        <v/>
      </c>
      <c r="P2216" s="169" t="str">
        <f t="shared" si="138"/>
        <v/>
      </c>
      <c r="Q2216" s="170" t="str">
        <f t="shared" si="139"/>
        <v/>
      </c>
      <c r="R2216" s="163" t="e">
        <f t="shared" si="136"/>
        <v>#VALUE!</v>
      </c>
      <c r="S2216" s="163" t="e">
        <f t="shared" si="137"/>
        <v>#VALUE!</v>
      </c>
      <c r="T2216" s="163" t="e">
        <f>INDEX(Controle!O:O,MATCH('Banco de Dados'!A2216,Controle!M:M,0))*E2216/100</f>
        <v>#N/A</v>
      </c>
    </row>
    <row r="2217" spans="1:20" hidden="1" x14ac:dyDescent="0.2">
      <c r="A2217" s="158">
        <f>BD_TS!A2216</f>
        <v>0</v>
      </c>
      <c r="B2217" s="158" t="str">
        <f>SUBSTITUTE(SUBSTITUTE(BD_TS!D2216," ",""),"-","/")</f>
        <v/>
      </c>
      <c r="C2217" s="158">
        <f>BD_TS!E2216</f>
        <v>0</v>
      </c>
      <c r="D2217" s="159">
        <f>BD_TS!F2216</f>
        <v>0</v>
      </c>
      <c r="E2217" s="160">
        <f>BD_TS!B2216</f>
        <v>0</v>
      </c>
      <c r="F2217" s="161">
        <f>BD_TS!C2216</f>
        <v>0</v>
      </c>
      <c r="G2217" s="187">
        <f>BD_TS!H2216</f>
        <v>0</v>
      </c>
      <c r="H2217" s="158" t="str">
        <f>IF($A2217=0,"",IFERROR(INDEX(BD_Gestão!A:A,MATCH('Banco de Dados'!$B2217,BD_Gestão!$B:$B,0)),"erro"))</f>
        <v/>
      </c>
      <c r="I2217" s="162" t="str">
        <f>IF($A2217=0,"",IFERROR(INDEX(BD_Gestão!E:E,MATCH('Banco de Dados'!$B2217,BD_Gestão!$B:$B,0)),"erro"))</f>
        <v/>
      </c>
      <c r="J2217" s="186" t="str">
        <f>IF($A2217=0,"",IFERROR(INDEX(BD_Gestão!B:B,MATCH('Banco de Dados'!$B2217,BD_Gestão!$B:$B,0)),"erro"))</f>
        <v/>
      </c>
      <c r="K2217" s="158" t="str">
        <f>IF($A2217=0,"",IFERROR(INDEX(BD_Gestão!C:C,MATCH('Banco de Dados'!$B2217,BD_Gestão!$B:$B,0)),"erro"))</f>
        <v/>
      </c>
      <c r="L2217" s="158" t="str">
        <f>IF($A2217=0,"",IFERROR(INDEX(BD_Gestão!H:H,MATCH('Banco de Dados'!$B2217,BD_Gestão!$B:$B,0)),"erro"))</f>
        <v/>
      </c>
      <c r="M2217" s="161" t="str">
        <f>IF($A2217=0,"",IFERROR(INDEX(BD_Gestão!F:F,MATCH('Banco de Dados'!$B2217,BD_Gestão!$B:$B,0)),"erro"))</f>
        <v/>
      </c>
      <c r="N2217" s="161" t="str">
        <f>IF($A2217=0,"",IFERROR(INDEX(BD_Gestão!J:J,MATCH('Banco de Dados'!$B2217,BD_Gestão!$B:$B,0)),"erro"))</f>
        <v/>
      </c>
      <c r="O2217" s="164" t="str">
        <f>IF($A2217=0,"",IFERROR(INDEX(BD_Gestão!K:K,MATCH('Banco de Dados'!$B2217,BD_Gestão!$B:$B,0)),"erro"))</f>
        <v/>
      </c>
      <c r="P2217" s="169" t="str">
        <f t="shared" si="138"/>
        <v/>
      </c>
      <c r="Q2217" s="170" t="str">
        <f t="shared" si="139"/>
        <v/>
      </c>
      <c r="R2217" s="163" t="e">
        <f t="shared" si="136"/>
        <v>#VALUE!</v>
      </c>
      <c r="S2217" s="163" t="e">
        <f t="shared" si="137"/>
        <v>#VALUE!</v>
      </c>
      <c r="T2217" s="163" t="e">
        <f>INDEX(Controle!O:O,MATCH('Banco de Dados'!A2217,Controle!M:M,0))*E2217/100</f>
        <v>#N/A</v>
      </c>
    </row>
    <row r="2218" spans="1:20" hidden="1" x14ac:dyDescent="0.2">
      <c r="A2218" s="158">
        <f>BD_TS!A2217</f>
        <v>0</v>
      </c>
      <c r="B2218" s="158" t="str">
        <f>SUBSTITUTE(SUBSTITUTE(BD_TS!D2217," ",""),"-","/")</f>
        <v/>
      </c>
      <c r="C2218" s="158">
        <f>BD_TS!E2217</f>
        <v>0</v>
      </c>
      <c r="D2218" s="159">
        <f>BD_TS!F2217</f>
        <v>0</v>
      </c>
      <c r="E2218" s="160">
        <f>BD_TS!B2217</f>
        <v>0</v>
      </c>
      <c r="F2218" s="161">
        <f>BD_TS!C2217</f>
        <v>0</v>
      </c>
      <c r="G2218" s="187">
        <f>BD_TS!H2217</f>
        <v>0</v>
      </c>
      <c r="H2218" s="158" t="str">
        <f>IF($A2218=0,"",IFERROR(INDEX(BD_Gestão!A:A,MATCH('Banco de Dados'!$B2218,BD_Gestão!$B:$B,0)),"erro"))</f>
        <v/>
      </c>
      <c r="I2218" s="162" t="str">
        <f>IF($A2218=0,"",IFERROR(INDEX(BD_Gestão!E:E,MATCH('Banco de Dados'!$B2218,BD_Gestão!$B:$B,0)),"erro"))</f>
        <v/>
      </c>
      <c r="J2218" s="186" t="str">
        <f>IF($A2218=0,"",IFERROR(INDEX(BD_Gestão!B:B,MATCH('Banco de Dados'!$B2218,BD_Gestão!$B:$B,0)),"erro"))</f>
        <v/>
      </c>
      <c r="K2218" s="158" t="str">
        <f>IF($A2218=0,"",IFERROR(INDEX(BD_Gestão!C:C,MATCH('Banco de Dados'!$B2218,BD_Gestão!$B:$B,0)),"erro"))</f>
        <v/>
      </c>
      <c r="L2218" s="158" t="str">
        <f>IF($A2218=0,"",IFERROR(INDEX(BD_Gestão!H:H,MATCH('Banco de Dados'!$B2218,BD_Gestão!$B:$B,0)),"erro"))</f>
        <v/>
      </c>
      <c r="M2218" s="161" t="str">
        <f>IF($A2218=0,"",IFERROR(INDEX(BD_Gestão!F:F,MATCH('Banco de Dados'!$B2218,BD_Gestão!$B:$B,0)),"erro"))</f>
        <v/>
      </c>
      <c r="N2218" s="161" t="str">
        <f>IF($A2218=0,"",IFERROR(INDEX(BD_Gestão!J:J,MATCH('Banco de Dados'!$B2218,BD_Gestão!$B:$B,0)),"erro"))</f>
        <v/>
      </c>
      <c r="O2218" s="164" t="str">
        <f>IF($A2218=0,"",IFERROR(INDEX(BD_Gestão!K:K,MATCH('Banco de Dados'!$B2218,BD_Gestão!$B:$B,0)),"erro"))</f>
        <v/>
      </c>
      <c r="P2218" s="169" t="str">
        <f t="shared" si="138"/>
        <v/>
      </c>
      <c r="Q2218" s="170" t="str">
        <f t="shared" si="139"/>
        <v/>
      </c>
      <c r="R2218" s="163" t="e">
        <f t="shared" si="136"/>
        <v>#VALUE!</v>
      </c>
      <c r="S2218" s="163" t="e">
        <f t="shared" si="137"/>
        <v>#VALUE!</v>
      </c>
      <c r="T2218" s="163" t="e">
        <f>INDEX(Controle!O:O,MATCH('Banco de Dados'!A2218,Controle!M:M,0))*E2218/100</f>
        <v>#N/A</v>
      </c>
    </row>
    <row r="2219" spans="1:20" hidden="1" x14ac:dyDescent="0.2">
      <c r="A2219" s="158">
        <f>BD_TS!A2218</f>
        <v>0</v>
      </c>
      <c r="B2219" s="158" t="str">
        <f>SUBSTITUTE(SUBSTITUTE(BD_TS!D2218," ",""),"-","/")</f>
        <v/>
      </c>
      <c r="C2219" s="158">
        <f>BD_TS!E2218</f>
        <v>0</v>
      </c>
      <c r="D2219" s="159">
        <f>BD_TS!F2218</f>
        <v>0</v>
      </c>
      <c r="E2219" s="160">
        <f>BD_TS!B2218</f>
        <v>0</v>
      </c>
      <c r="F2219" s="161">
        <f>BD_TS!C2218</f>
        <v>0</v>
      </c>
      <c r="G2219" s="187">
        <f>BD_TS!H2218</f>
        <v>0</v>
      </c>
      <c r="H2219" s="158" t="str">
        <f>IF($A2219=0,"",IFERROR(INDEX(BD_Gestão!A:A,MATCH('Banco de Dados'!$B2219,BD_Gestão!$B:$B,0)),"erro"))</f>
        <v/>
      </c>
      <c r="I2219" s="162" t="str">
        <f>IF($A2219=0,"",IFERROR(INDEX(BD_Gestão!E:E,MATCH('Banco de Dados'!$B2219,BD_Gestão!$B:$B,0)),"erro"))</f>
        <v/>
      </c>
      <c r="J2219" s="186" t="str">
        <f>IF($A2219=0,"",IFERROR(INDEX(BD_Gestão!B:B,MATCH('Banco de Dados'!$B2219,BD_Gestão!$B:$B,0)),"erro"))</f>
        <v/>
      </c>
      <c r="K2219" s="158" t="str">
        <f>IF($A2219=0,"",IFERROR(INDEX(BD_Gestão!C:C,MATCH('Banco de Dados'!$B2219,BD_Gestão!$B:$B,0)),"erro"))</f>
        <v/>
      </c>
      <c r="L2219" s="158" t="str">
        <f>IF($A2219=0,"",IFERROR(INDEX(BD_Gestão!H:H,MATCH('Banco de Dados'!$B2219,BD_Gestão!$B:$B,0)),"erro"))</f>
        <v/>
      </c>
      <c r="M2219" s="161" t="str">
        <f>IF($A2219=0,"",IFERROR(INDEX(BD_Gestão!F:F,MATCH('Banco de Dados'!$B2219,BD_Gestão!$B:$B,0)),"erro"))</f>
        <v/>
      </c>
      <c r="N2219" s="161" t="str">
        <f>IF($A2219=0,"",IFERROR(INDEX(BD_Gestão!J:J,MATCH('Banco de Dados'!$B2219,BD_Gestão!$B:$B,0)),"erro"))</f>
        <v/>
      </c>
      <c r="O2219" s="164" t="str">
        <f>IF($A2219=0,"",IFERROR(INDEX(BD_Gestão!K:K,MATCH('Banco de Dados'!$B2219,BD_Gestão!$B:$B,0)),"erro"))</f>
        <v/>
      </c>
      <c r="P2219" s="169" t="str">
        <f t="shared" si="138"/>
        <v/>
      </c>
      <c r="Q2219" s="170" t="str">
        <f t="shared" si="139"/>
        <v/>
      </c>
      <c r="R2219" s="163" t="e">
        <f t="shared" si="136"/>
        <v>#VALUE!</v>
      </c>
      <c r="S2219" s="163" t="e">
        <f t="shared" si="137"/>
        <v>#VALUE!</v>
      </c>
      <c r="T2219" s="163" t="e">
        <f>INDEX(Controle!O:O,MATCH('Banco de Dados'!A2219,Controle!M:M,0))*E2219/100</f>
        <v>#N/A</v>
      </c>
    </row>
    <row r="2220" spans="1:20" hidden="1" x14ac:dyDescent="0.2">
      <c r="A2220" s="158">
        <f>BD_TS!A2219</f>
        <v>0</v>
      </c>
      <c r="B2220" s="158" t="str">
        <f>SUBSTITUTE(SUBSTITUTE(BD_TS!D2219," ",""),"-","/")</f>
        <v/>
      </c>
      <c r="C2220" s="158">
        <f>BD_TS!E2219</f>
        <v>0</v>
      </c>
      <c r="D2220" s="159">
        <f>BD_TS!F2219</f>
        <v>0</v>
      </c>
      <c r="E2220" s="160">
        <f>BD_TS!B2219</f>
        <v>0</v>
      </c>
      <c r="F2220" s="161">
        <f>BD_TS!C2219</f>
        <v>0</v>
      </c>
      <c r="G2220" s="187">
        <f>BD_TS!H2219</f>
        <v>0</v>
      </c>
      <c r="H2220" s="158" t="str">
        <f>IF($A2220=0,"",IFERROR(INDEX(BD_Gestão!A:A,MATCH('Banco de Dados'!$B2220,BD_Gestão!$B:$B,0)),"erro"))</f>
        <v/>
      </c>
      <c r="I2220" s="162" t="str">
        <f>IF($A2220=0,"",IFERROR(INDEX(BD_Gestão!E:E,MATCH('Banco de Dados'!$B2220,BD_Gestão!$B:$B,0)),"erro"))</f>
        <v/>
      </c>
      <c r="J2220" s="186" t="str">
        <f>IF($A2220=0,"",IFERROR(INDEX(BD_Gestão!B:B,MATCH('Banco de Dados'!$B2220,BD_Gestão!$B:$B,0)),"erro"))</f>
        <v/>
      </c>
      <c r="K2220" s="158" t="str">
        <f>IF($A2220=0,"",IFERROR(INDEX(BD_Gestão!C:C,MATCH('Banco de Dados'!$B2220,BD_Gestão!$B:$B,0)),"erro"))</f>
        <v/>
      </c>
      <c r="L2220" s="158" t="str">
        <f>IF($A2220=0,"",IFERROR(INDEX(BD_Gestão!H:H,MATCH('Banco de Dados'!$B2220,BD_Gestão!$B:$B,0)),"erro"))</f>
        <v/>
      </c>
      <c r="M2220" s="161" t="str">
        <f>IF($A2220=0,"",IFERROR(INDEX(BD_Gestão!F:F,MATCH('Banco de Dados'!$B2220,BD_Gestão!$B:$B,0)),"erro"))</f>
        <v/>
      </c>
      <c r="N2220" s="161" t="str">
        <f>IF($A2220=0,"",IFERROR(INDEX(BD_Gestão!J:J,MATCH('Banco de Dados'!$B2220,BD_Gestão!$B:$B,0)),"erro"))</f>
        <v/>
      </c>
      <c r="O2220" s="164" t="str">
        <f>IF($A2220=0,"",IFERROR(INDEX(BD_Gestão!K:K,MATCH('Banco de Dados'!$B2220,BD_Gestão!$B:$B,0)),"erro"))</f>
        <v/>
      </c>
      <c r="P2220" s="169" t="str">
        <f t="shared" si="138"/>
        <v/>
      </c>
      <c r="Q2220" s="170" t="str">
        <f t="shared" si="139"/>
        <v/>
      </c>
      <c r="R2220" s="163" t="e">
        <f t="shared" si="136"/>
        <v>#VALUE!</v>
      </c>
      <c r="S2220" s="163" t="e">
        <f t="shared" si="137"/>
        <v>#VALUE!</v>
      </c>
      <c r="T2220" s="163" t="e">
        <f>INDEX(Controle!O:O,MATCH('Banco de Dados'!A2220,Controle!M:M,0))*E2220/100</f>
        <v>#N/A</v>
      </c>
    </row>
    <row r="2221" spans="1:20" hidden="1" x14ac:dyDescent="0.2">
      <c r="A2221" s="158">
        <f>BD_TS!A2220</f>
        <v>0</v>
      </c>
      <c r="B2221" s="158" t="str">
        <f>SUBSTITUTE(SUBSTITUTE(BD_TS!D2220," ",""),"-","/")</f>
        <v/>
      </c>
      <c r="C2221" s="158">
        <f>BD_TS!E2220</f>
        <v>0</v>
      </c>
      <c r="D2221" s="159">
        <f>BD_TS!F2220</f>
        <v>0</v>
      </c>
      <c r="E2221" s="160">
        <f>BD_TS!B2220</f>
        <v>0</v>
      </c>
      <c r="F2221" s="161">
        <f>BD_TS!C2220</f>
        <v>0</v>
      </c>
      <c r="G2221" s="187">
        <f>BD_TS!H2220</f>
        <v>0</v>
      </c>
      <c r="H2221" s="158" t="str">
        <f>IF($A2221=0,"",IFERROR(INDEX(BD_Gestão!A:A,MATCH('Banco de Dados'!$B2221,BD_Gestão!$B:$B,0)),"erro"))</f>
        <v/>
      </c>
      <c r="I2221" s="162" t="str">
        <f>IF($A2221=0,"",IFERROR(INDEX(BD_Gestão!E:E,MATCH('Banco de Dados'!$B2221,BD_Gestão!$B:$B,0)),"erro"))</f>
        <v/>
      </c>
      <c r="J2221" s="186" t="str">
        <f>IF($A2221=0,"",IFERROR(INDEX(BD_Gestão!B:B,MATCH('Banco de Dados'!$B2221,BD_Gestão!$B:$B,0)),"erro"))</f>
        <v/>
      </c>
      <c r="K2221" s="158" t="str">
        <f>IF($A2221=0,"",IFERROR(INDEX(BD_Gestão!C:C,MATCH('Banco de Dados'!$B2221,BD_Gestão!$B:$B,0)),"erro"))</f>
        <v/>
      </c>
      <c r="L2221" s="158" t="str">
        <f>IF($A2221=0,"",IFERROR(INDEX(BD_Gestão!H:H,MATCH('Banco de Dados'!$B2221,BD_Gestão!$B:$B,0)),"erro"))</f>
        <v/>
      </c>
      <c r="M2221" s="161" t="str">
        <f>IF($A2221=0,"",IFERROR(INDEX(BD_Gestão!F:F,MATCH('Banco de Dados'!$B2221,BD_Gestão!$B:$B,0)),"erro"))</f>
        <v/>
      </c>
      <c r="N2221" s="161" t="str">
        <f>IF($A2221=0,"",IFERROR(INDEX(BD_Gestão!J:J,MATCH('Banco de Dados'!$B2221,BD_Gestão!$B:$B,0)),"erro"))</f>
        <v/>
      </c>
      <c r="O2221" s="164" t="str">
        <f>IF($A2221=0,"",IFERROR(INDEX(BD_Gestão!K:K,MATCH('Banco de Dados'!$B2221,BD_Gestão!$B:$B,0)),"erro"))</f>
        <v/>
      </c>
      <c r="P2221" s="169" t="str">
        <f t="shared" si="138"/>
        <v/>
      </c>
      <c r="Q2221" s="170" t="str">
        <f t="shared" si="139"/>
        <v/>
      </c>
      <c r="R2221" s="163" t="e">
        <f t="shared" si="136"/>
        <v>#VALUE!</v>
      </c>
      <c r="S2221" s="163" t="e">
        <f t="shared" si="137"/>
        <v>#VALUE!</v>
      </c>
      <c r="T2221" s="163" t="e">
        <f>INDEX(Controle!O:O,MATCH('Banco de Dados'!A2221,Controle!M:M,0))*E2221/100</f>
        <v>#N/A</v>
      </c>
    </row>
    <row r="2222" spans="1:20" hidden="1" x14ac:dyDescent="0.2">
      <c r="A2222" s="158">
        <f>BD_TS!A2221</f>
        <v>0</v>
      </c>
      <c r="B2222" s="158" t="str">
        <f>SUBSTITUTE(SUBSTITUTE(BD_TS!D2221," ",""),"-","/")</f>
        <v/>
      </c>
      <c r="C2222" s="158">
        <f>BD_TS!E2221</f>
        <v>0</v>
      </c>
      <c r="D2222" s="159">
        <f>BD_TS!F2221</f>
        <v>0</v>
      </c>
      <c r="E2222" s="160">
        <f>BD_TS!B2221</f>
        <v>0</v>
      </c>
      <c r="F2222" s="161">
        <f>BD_TS!C2221</f>
        <v>0</v>
      </c>
      <c r="G2222" s="187">
        <f>BD_TS!H2221</f>
        <v>0</v>
      </c>
      <c r="H2222" s="158" t="str">
        <f>IF($A2222=0,"",IFERROR(INDEX(BD_Gestão!A:A,MATCH('Banco de Dados'!$B2222,BD_Gestão!$B:$B,0)),"erro"))</f>
        <v/>
      </c>
      <c r="I2222" s="162" t="str">
        <f>IF($A2222=0,"",IFERROR(INDEX(BD_Gestão!E:E,MATCH('Banco de Dados'!$B2222,BD_Gestão!$B:$B,0)),"erro"))</f>
        <v/>
      </c>
      <c r="J2222" s="186" t="str">
        <f>IF($A2222=0,"",IFERROR(INDEX(BD_Gestão!B:B,MATCH('Banco de Dados'!$B2222,BD_Gestão!$B:$B,0)),"erro"))</f>
        <v/>
      </c>
      <c r="K2222" s="158" t="str">
        <f>IF($A2222=0,"",IFERROR(INDEX(BD_Gestão!C:C,MATCH('Banco de Dados'!$B2222,BD_Gestão!$B:$B,0)),"erro"))</f>
        <v/>
      </c>
      <c r="L2222" s="158" t="str">
        <f>IF($A2222=0,"",IFERROR(INDEX(BD_Gestão!H:H,MATCH('Banco de Dados'!$B2222,BD_Gestão!$B:$B,0)),"erro"))</f>
        <v/>
      </c>
      <c r="M2222" s="161" t="str">
        <f>IF($A2222=0,"",IFERROR(INDEX(BD_Gestão!F:F,MATCH('Banco de Dados'!$B2222,BD_Gestão!$B:$B,0)),"erro"))</f>
        <v/>
      </c>
      <c r="N2222" s="161" t="str">
        <f>IF($A2222=0,"",IFERROR(INDEX(BD_Gestão!J:J,MATCH('Banco de Dados'!$B2222,BD_Gestão!$B:$B,0)),"erro"))</f>
        <v/>
      </c>
      <c r="O2222" s="164" t="str">
        <f>IF($A2222=0,"",IFERROR(INDEX(BD_Gestão!K:K,MATCH('Banco de Dados'!$B2222,BD_Gestão!$B:$B,0)),"erro"))</f>
        <v/>
      </c>
      <c r="P2222" s="169" t="str">
        <f t="shared" si="138"/>
        <v/>
      </c>
      <c r="Q2222" s="170" t="str">
        <f t="shared" si="139"/>
        <v/>
      </c>
      <c r="R2222" s="163" t="e">
        <f t="shared" si="136"/>
        <v>#VALUE!</v>
      </c>
      <c r="S2222" s="163" t="e">
        <f t="shared" si="137"/>
        <v>#VALUE!</v>
      </c>
      <c r="T2222" s="163" t="e">
        <f>INDEX(Controle!O:O,MATCH('Banco de Dados'!A2222,Controle!M:M,0))*E2222/100</f>
        <v>#N/A</v>
      </c>
    </row>
    <row r="2223" spans="1:20" hidden="1" x14ac:dyDescent="0.2">
      <c r="A2223" s="158">
        <f>BD_TS!A2222</f>
        <v>0</v>
      </c>
      <c r="B2223" s="158" t="str">
        <f>SUBSTITUTE(SUBSTITUTE(BD_TS!D2222," ",""),"-","/")</f>
        <v/>
      </c>
      <c r="C2223" s="158">
        <f>BD_TS!E2222</f>
        <v>0</v>
      </c>
      <c r="D2223" s="159">
        <f>BD_TS!F2222</f>
        <v>0</v>
      </c>
      <c r="E2223" s="160">
        <f>BD_TS!B2222</f>
        <v>0</v>
      </c>
      <c r="F2223" s="161">
        <f>BD_TS!C2222</f>
        <v>0</v>
      </c>
      <c r="G2223" s="187">
        <f>BD_TS!H2222</f>
        <v>0</v>
      </c>
      <c r="H2223" s="158" t="str">
        <f>IF($A2223=0,"",IFERROR(INDEX(BD_Gestão!A:A,MATCH('Banco de Dados'!$B2223,BD_Gestão!$B:$B,0)),"erro"))</f>
        <v/>
      </c>
      <c r="I2223" s="162" t="str">
        <f>IF($A2223=0,"",IFERROR(INDEX(BD_Gestão!E:E,MATCH('Banco de Dados'!$B2223,BD_Gestão!$B:$B,0)),"erro"))</f>
        <v/>
      </c>
      <c r="J2223" s="186" t="str">
        <f>IF($A2223=0,"",IFERROR(INDEX(BD_Gestão!B:B,MATCH('Banco de Dados'!$B2223,BD_Gestão!$B:$B,0)),"erro"))</f>
        <v/>
      </c>
      <c r="K2223" s="158" t="str">
        <f>IF($A2223=0,"",IFERROR(INDEX(BD_Gestão!C:C,MATCH('Banco de Dados'!$B2223,BD_Gestão!$B:$B,0)),"erro"))</f>
        <v/>
      </c>
      <c r="L2223" s="158" t="str">
        <f>IF($A2223=0,"",IFERROR(INDEX(BD_Gestão!H:H,MATCH('Banco de Dados'!$B2223,BD_Gestão!$B:$B,0)),"erro"))</f>
        <v/>
      </c>
      <c r="M2223" s="161" t="str">
        <f>IF($A2223=0,"",IFERROR(INDEX(BD_Gestão!F:F,MATCH('Banco de Dados'!$B2223,BD_Gestão!$B:$B,0)),"erro"))</f>
        <v/>
      </c>
      <c r="N2223" s="161" t="str">
        <f>IF($A2223=0,"",IFERROR(INDEX(BD_Gestão!J:J,MATCH('Banco de Dados'!$B2223,BD_Gestão!$B:$B,0)),"erro"))</f>
        <v/>
      </c>
      <c r="O2223" s="164" t="str">
        <f>IF($A2223=0,"",IFERROR(INDEX(BD_Gestão!K:K,MATCH('Banco de Dados'!$B2223,BD_Gestão!$B:$B,0)),"erro"))</f>
        <v/>
      </c>
      <c r="P2223" s="169" t="str">
        <f t="shared" si="138"/>
        <v/>
      </c>
      <c r="Q2223" s="170" t="str">
        <f t="shared" si="139"/>
        <v/>
      </c>
      <c r="R2223" s="163" t="e">
        <f t="shared" si="136"/>
        <v>#VALUE!</v>
      </c>
      <c r="S2223" s="163" t="e">
        <f t="shared" si="137"/>
        <v>#VALUE!</v>
      </c>
      <c r="T2223" s="163" t="e">
        <f>INDEX(Controle!O:O,MATCH('Banco de Dados'!A2223,Controle!M:M,0))*E2223/100</f>
        <v>#N/A</v>
      </c>
    </row>
    <row r="2224" spans="1:20" hidden="1" x14ac:dyDescent="0.2">
      <c r="A2224" s="158">
        <f>BD_TS!A2223</f>
        <v>0</v>
      </c>
      <c r="B2224" s="158" t="str">
        <f>SUBSTITUTE(SUBSTITUTE(BD_TS!D2223," ",""),"-","/")</f>
        <v/>
      </c>
      <c r="C2224" s="158">
        <f>BD_TS!E2223</f>
        <v>0</v>
      </c>
      <c r="D2224" s="159">
        <f>BD_TS!F2223</f>
        <v>0</v>
      </c>
      <c r="E2224" s="160">
        <f>BD_TS!B2223</f>
        <v>0</v>
      </c>
      <c r="F2224" s="161">
        <f>BD_TS!C2223</f>
        <v>0</v>
      </c>
      <c r="G2224" s="187">
        <f>BD_TS!H2223</f>
        <v>0</v>
      </c>
      <c r="H2224" s="158" t="str">
        <f>IF($A2224=0,"",IFERROR(INDEX(BD_Gestão!A:A,MATCH('Banco de Dados'!$B2224,BD_Gestão!$B:$B,0)),"erro"))</f>
        <v/>
      </c>
      <c r="I2224" s="162" t="str">
        <f>IF($A2224=0,"",IFERROR(INDEX(BD_Gestão!E:E,MATCH('Banco de Dados'!$B2224,BD_Gestão!$B:$B,0)),"erro"))</f>
        <v/>
      </c>
      <c r="J2224" s="186" t="str">
        <f>IF($A2224=0,"",IFERROR(INDEX(BD_Gestão!B:B,MATCH('Banco de Dados'!$B2224,BD_Gestão!$B:$B,0)),"erro"))</f>
        <v/>
      </c>
      <c r="K2224" s="158" t="str">
        <f>IF($A2224=0,"",IFERROR(INDEX(BD_Gestão!C:C,MATCH('Banco de Dados'!$B2224,BD_Gestão!$B:$B,0)),"erro"))</f>
        <v/>
      </c>
      <c r="L2224" s="158" t="str">
        <f>IF($A2224=0,"",IFERROR(INDEX(BD_Gestão!H:H,MATCH('Banco de Dados'!$B2224,BD_Gestão!$B:$B,0)),"erro"))</f>
        <v/>
      </c>
      <c r="M2224" s="161" t="str">
        <f>IF($A2224=0,"",IFERROR(INDEX(BD_Gestão!F:F,MATCH('Banco de Dados'!$B2224,BD_Gestão!$B:$B,0)),"erro"))</f>
        <v/>
      </c>
      <c r="N2224" s="161" t="str">
        <f>IF($A2224=0,"",IFERROR(INDEX(BD_Gestão!J:J,MATCH('Banco de Dados'!$B2224,BD_Gestão!$B:$B,0)),"erro"))</f>
        <v/>
      </c>
      <c r="O2224" s="164" t="str">
        <f>IF($A2224=0,"",IFERROR(INDEX(BD_Gestão!K:K,MATCH('Banco de Dados'!$B2224,BD_Gestão!$B:$B,0)),"erro"))</f>
        <v/>
      </c>
      <c r="P2224" s="169" t="str">
        <f t="shared" si="138"/>
        <v/>
      </c>
      <c r="Q2224" s="170" t="str">
        <f t="shared" si="139"/>
        <v/>
      </c>
      <c r="R2224" s="163" t="e">
        <f t="shared" si="136"/>
        <v>#VALUE!</v>
      </c>
      <c r="S2224" s="163" t="e">
        <f t="shared" si="137"/>
        <v>#VALUE!</v>
      </c>
      <c r="T2224" s="163" t="e">
        <f>INDEX(Controle!O:O,MATCH('Banco de Dados'!A2224,Controle!M:M,0))*E2224/100</f>
        <v>#N/A</v>
      </c>
    </row>
    <row r="2225" spans="1:20" hidden="1" x14ac:dyDescent="0.2">
      <c r="A2225" s="158">
        <f>BD_TS!A2224</f>
        <v>0</v>
      </c>
      <c r="B2225" s="158" t="str">
        <f>SUBSTITUTE(SUBSTITUTE(BD_TS!D2224," ",""),"-","/")</f>
        <v/>
      </c>
      <c r="C2225" s="158">
        <f>BD_TS!E2224</f>
        <v>0</v>
      </c>
      <c r="D2225" s="159">
        <f>BD_TS!F2224</f>
        <v>0</v>
      </c>
      <c r="E2225" s="160">
        <f>BD_TS!B2224</f>
        <v>0</v>
      </c>
      <c r="F2225" s="161">
        <f>BD_TS!C2224</f>
        <v>0</v>
      </c>
      <c r="G2225" s="187">
        <f>BD_TS!H2224</f>
        <v>0</v>
      </c>
      <c r="H2225" s="158" t="str">
        <f>IF($A2225=0,"",IFERROR(INDEX(BD_Gestão!A:A,MATCH('Banco de Dados'!$B2225,BD_Gestão!$B:$B,0)),"erro"))</f>
        <v/>
      </c>
      <c r="I2225" s="162" t="str">
        <f>IF($A2225=0,"",IFERROR(INDEX(BD_Gestão!E:E,MATCH('Banco de Dados'!$B2225,BD_Gestão!$B:$B,0)),"erro"))</f>
        <v/>
      </c>
      <c r="J2225" s="186" t="str">
        <f>IF($A2225=0,"",IFERROR(INDEX(BD_Gestão!B:B,MATCH('Banco de Dados'!$B2225,BD_Gestão!$B:$B,0)),"erro"))</f>
        <v/>
      </c>
      <c r="K2225" s="158" t="str">
        <f>IF($A2225=0,"",IFERROR(INDEX(BD_Gestão!C:C,MATCH('Banco de Dados'!$B2225,BD_Gestão!$B:$B,0)),"erro"))</f>
        <v/>
      </c>
      <c r="L2225" s="158" t="str">
        <f>IF($A2225=0,"",IFERROR(INDEX(BD_Gestão!H:H,MATCH('Banco de Dados'!$B2225,BD_Gestão!$B:$B,0)),"erro"))</f>
        <v/>
      </c>
      <c r="M2225" s="161" t="str">
        <f>IF($A2225=0,"",IFERROR(INDEX(BD_Gestão!F:F,MATCH('Banco de Dados'!$B2225,BD_Gestão!$B:$B,0)),"erro"))</f>
        <v/>
      </c>
      <c r="N2225" s="161" t="str">
        <f>IF($A2225=0,"",IFERROR(INDEX(BD_Gestão!J:J,MATCH('Banco de Dados'!$B2225,BD_Gestão!$B:$B,0)),"erro"))</f>
        <v/>
      </c>
      <c r="O2225" s="164" t="str">
        <f>IF($A2225=0,"",IFERROR(INDEX(BD_Gestão!K:K,MATCH('Banco de Dados'!$B2225,BD_Gestão!$B:$B,0)),"erro"))</f>
        <v/>
      </c>
      <c r="P2225" s="169" t="str">
        <f t="shared" si="138"/>
        <v/>
      </c>
      <c r="Q2225" s="170" t="str">
        <f t="shared" si="139"/>
        <v/>
      </c>
      <c r="R2225" s="163" t="e">
        <f t="shared" si="136"/>
        <v>#VALUE!</v>
      </c>
      <c r="S2225" s="163" t="e">
        <f t="shared" si="137"/>
        <v>#VALUE!</v>
      </c>
      <c r="T2225" s="163" t="e">
        <f>INDEX(Controle!O:O,MATCH('Banco de Dados'!A2225,Controle!M:M,0))*E2225/100</f>
        <v>#N/A</v>
      </c>
    </row>
    <row r="2226" spans="1:20" hidden="1" x14ac:dyDescent="0.2">
      <c r="A2226" s="158">
        <f>BD_TS!A2225</f>
        <v>0</v>
      </c>
      <c r="B2226" s="158" t="str">
        <f>SUBSTITUTE(SUBSTITUTE(BD_TS!D2225," ",""),"-","/")</f>
        <v/>
      </c>
      <c r="C2226" s="158">
        <f>BD_TS!E2225</f>
        <v>0</v>
      </c>
      <c r="D2226" s="159">
        <f>BD_TS!F2225</f>
        <v>0</v>
      </c>
      <c r="E2226" s="160">
        <f>BD_TS!B2225</f>
        <v>0</v>
      </c>
      <c r="F2226" s="161">
        <f>BD_TS!C2225</f>
        <v>0</v>
      </c>
      <c r="G2226" s="187">
        <f>BD_TS!H2225</f>
        <v>0</v>
      </c>
      <c r="H2226" s="158" t="str">
        <f>IF($A2226=0,"",IFERROR(INDEX(BD_Gestão!A:A,MATCH('Banco de Dados'!$B2226,BD_Gestão!$B:$B,0)),"erro"))</f>
        <v/>
      </c>
      <c r="I2226" s="162" t="str">
        <f>IF($A2226=0,"",IFERROR(INDEX(BD_Gestão!E:E,MATCH('Banco de Dados'!$B2226,BD_Gestão!$B:$B,0)),"erro"))</f>
        <v/>
      </c>
      <c r="J2226" s="186" t="str">
        <f>IF($A2226=0,"",IFERROR(INDEX(BD_Gestão!B:B,MATCH('Banco de Dados'!$B2226,BD_Gestão!$B:$B,0)),"erro"))</f>
        <v/>
      </c>
      <c r="K2226" s="158" t="str">
        <f>IF($A2226=0,"",IFERROR(INDEX(BD_Gestão!C:C,MATCH('Banco de Dados'!$B2226,BD_Gestão!$B:$B,0)),"erro"))</f>
        <v/>
      </c>
      <c r="L2226" s="158" t="str">
        <f>IF($A2226=0,"",IFERROR(INDEX(BD_Gestão!H:H,MATCH('Banco de Dados'!$B2226,BD_Gestão!$B:$B,0)),"erro"))</f>
        <v/>
      </c>
      <c r="M2226" s="161" t="str">
        <f>IF($A2226=0,"",IFERROR(INDEX(BD_Gestão!F:F,MATCH('Banco de Dados'!$B2226,BD_Gestão!$B:$B,0)),"erro"))</f>
        <v/>
      </c>
      <c r="N2226" s="161" t="str">
        <f>IF($A2226=0,"",IFERROR(INDEX(BD_Gestão!J:J,MATCH('Banco de Dados'!$B2226,BD_Gestão!$B:$B,0)),"erro"))</f>
        <v/>
      </c>
      <c r="O2226" s="164" t="str">
        <f>IF($A2226=0,"",IFERROR(INDEX(BD_Gestão!K:K,MATCH('Banco de Dados'!$B2226,BD_Gestão!$B:$B,0)),"erro"))</f>
        <v/>
      </c>
      <c r="P2226" s="169" t="str">
        <f t="shared" si="138"/>
        <v/>
      </c>
      <c r="Q2226" s="170" t="str">
        <f t="shared" si="139"/>
        <v/>
      </c>
      <c r="R2226" s="163" t="e">
        <f t="shared" si="136"/>
        <v>#VALUE!</v>
      </c>
      <c r="S2226" s="163" t="e">
        <f t="shared" si="137"/>
        <v>#VALUE!</v>
      </c>
      <c r="T2226" s="163" t="e">
        <f>INDEX(Controle!O:O,MATCH('Banco de Dados'!A2226,Controle!M:M,0))*E2226/100</f>
        <v>#N/A</v>
      </c>
    </row>
    <row r="2227" spans="1:20" hidden="1" x14ac:dyDescent="0.2">
      <c r="A2227" s="158">
        <f>BD_TS!A2226</f>
        <v>0</v>
      </c>
      <c r="B2227" s="158" t="str">
        <f>SUBSTITUTE(SUBSTITUTE(BD_TS!D2226," ",""),"-","/")</f>
        <v/>
      </c>
      <c r="C2227" s="158">
        <f>BD_TS!E2226</f>
        <v>0</v>
      </c>
      <c r="D2227" s="159">
        <f>BD_TS!F2226</f>
        <v>0</v>
      </c>
      <c r="E2227" s="160">
        <f>BD_TS!B2226</f>
        <v>0</v>
      </c>
      <c r="F2227" s="161">
        <f>BD_TS!C2226</f>
        <v>0</v>
      </c>
      <c r="G2227" s="187">
        <f>BD_TS!H2226</f>
        <v>0</v>
      </c>
      <c r="H2227" s="158" t="str">
        <f>IF($A2227=0,"",IFERROR(INDEX(BD_Gestão!A:A,MATCH('Banco de Dados'!$B2227,BD_Gestão!$B:$B,0)),"erro"))</f>
        <v/>
      </c>
      <c r="I2227" s="162" t="str">
        <f>IF($A2227=0,"",IFERROR(INDEX(BD_Gestão!E:E,MATCH('Banco de Dados'!$B2227,BD_Gestão!$B:$B,0)),"erro"))</f>
        <v/>
      </c>
      <c r="J2227" s="186" t="str">
        <f>IF($A2227=0,"",IFERROR(INDEX(BD_Gestão!B:B,MATCH('Banco de Dados'!$B2227,BD_Gestão!$B:$B,0)),"erro"))</f>
        <v/>
      </c>
      <c r="K2227" s="158" t="str">
        <f>IF($A2227=0,"",IFERROR(INDEX(BD_Gestão!C:C,MATCH('Banco de Dados'!$B2227,BD_Gestão!$B:$B,0)),"erro"))</f>
        <v/>
      </c>
      <c r="L2227" s="158" t="str">
        <f>IF($A2227=0,"",IFERROR(INDEX(BD_Gestão!H:H,MATCH('Banco de Dados'!$B2227,BD_Gestão!$B:$B,0)),"erro"))</f>
        <v/>
      </c>
      <c r="M2227" s="161" t="str">
        <f>IF($A2227=0,"",IFERROR(INDEX(BD_Gestão!F:F,MATCH('Banco de Dados'!$B2227,BD_Gestão!$B:$B,0)),"erro"))</f>
        <v/>
      </c>
      <c r="N2227" s="161" t="str">
        <f>IF($A2227=0,"",IFERROR(INDEX(BD_Gestão!J:J,MATCH('Banco de Dados'!$B2227,BD_Gestão!$B:$B,0)),"erro"))</f>
        <v/>
      </c>
      <c r="O2227" s="164" t="str">
        <f>IF($A2227=0,"",IFERROR(INDEX(BD_Gestão!K:K,MATCH('Banco de Dados'!$B2227,BD_Gestão!$B:$B,0)),"erro"))</f>
        <v/>
      </c>
      <c r="P2227" s="169" t="str">
        <f t="shared" si="138"/>
        <v/>
      </c>
      <c r="Q2227" s="170" t="str">
        <f t="shared" si="139"/>
        <v/>
      </c>
      <c r="R2227" s="163" t="e">
        <f t="shared" si="136"/>
        <v>#VALUE!</v>
      </c>
      <c r="S2227" s="163" t="e">
        <f t="shared" si="137"/>
        <v>#VALUE!</v>
      </c>
      <c r="T2227" s="163" t="e">
        <f>INDEX(Controle!O:O,MATCH('Banco de Dados'!A2227,Controle!M:M,0))*E2227/100</f>
        <v>#N/A</v>
      </c>
    </row>
    <row r="2228" spans="1:20" hidden="1" x14ac:dyDescent="0.2">
      <c r="A2228" s="158">
        <f>BD_TS!A2227</f>
        <v>0</v>
      </c>
      <c r="B2228" s="158" t="str">
        <f>SUBSTITUTE(SUBSTITUTE(BD_TS!D2227," ",""),"-","/")</f>
        <v/>
      </c>
      <c r="C2228" s="158">
        <f>BD_TS!E2227</f>
        <v>0</v>
      </c>
      <c r="D2228" s="159">
        <f>BD_TS!F2227</f>
        <v>0</v>
      </c>
      <c r="E2228" s="160">
        <f>BD_TS!B2227</f>
        <v>0</v>
      </c>
      <c r="F2228" s="161">
        <f>BD_TS!C2227</f>
        <v>0</v>
      </c>
      <c r="G2228" s="187">
        <f>BD_TS!H2227</f>
        <v>0</v>
      </c>
      <c r="H2228" s="158" t="str">
        <f>IF($A2228=0,"",IFERROR(INDEX(BD_Gestão!A:A,MATCH('Banco de Dados'!$B2228,BD_Gestão!$B:$B,0)),"erro"))</f>
        <v/>
      </c>
      <c r="I2228" s="162" t="str">
        <f>IF($A2228=0,"",IFERROR(INDEX(BD_Gestão!E:E,MATCH('Banco de Dados'!$B2228,BD_Gestão!$B:$B,0)),"erro"))</f>
        <v/>
      </c>
      <c r="J2228" s="186" t="str">
        <f>IF($A2228=0,"",IFERROR(INDEX(BD_Gestão!B:B,MATCH('Banco de Dados'!$B2228,BD_Gestão!$B:$B,0)),"erro"))</f>
        <v/>
      </c>
      <c r="K2228" s="158" t="str">
        <f>IF($A2228=0,"",IFERROR(INDEX(BD_Gestão!C:C,MATCH('Banco de Dados'!$B2228,BD_Gestão!$B:$B,0)),"erro"))</f>
        <v/>
      </c>
      <c r="L2228" s="158" t="str">
        <f>IF($A2228=0,"",IFERROR(INDEX(BD_Gestão!H:H,MATCH('Banco de Dados'!$B2228,BD_Gestão!$B:$B,0)),"erro"))</f>
        <v/>
      </c>
      <c r="M2228" s="161" t="str">
        <f>IF($A2228=0,"",IFERROR(INDEX(BD_Gestão!F:F,MATCH('Banco de Dados'!$B2228,BD_Gestão!$B:$B,0)),"erro"))</f>
        <v/>
      </c>
      <c r="N2228" s="161" t="str">
        <f>IF($A2228=0,"",IFERROR(INDEX(BD_Gestão!J:J,MATCH('Banco de Dados'!$B2228,BD_Gestão!$B:$B,0)),"erro"))</f>
        <v/>
      </c>
      <c r="O2228" s="164" t="str">
        <f>IF($A2228=0,"",IFERROR(INDEX(BD_Gestão!K:K,MATCH('Banco de Dados'!$B2228,BD_Gestão!$B:$B,0)),"erro"))</f>
        <v/>
      </c>
      <c r="P2228" s="169" t="str">
        <f t="shared" si="138"/>
        <v/>
      </c>
      <c r="Q2228" s="170" t="str">
        <f t="shared" si="139"/>
        <v/>
      </c>
      <c r="R2228" s="163" t="e">
        <f t="shared" si="136"/>
        <v>#VALUE!</v>
      </c>
      <c r="S2228" s="163" t="e">
        <f t="shared" si="137"/>
        <v>#VALUE!</v>
      </c>
      <c r="T2228" s="163" t="e">
        <f>INDEX(Controle!O:O,MATCH('Banco de Dados'!A2228,Controle!M:M,0))*E2228/100</f>
        <v>#N/A</v>
      </c>
    </row>
    <row r="2229" spans="1:20" hidden="1" x14ac:dyDescent="0.2">
      <c r="A2229" s="158">
        <f>BD_TS!A2228</f>
        <v>0</v>
      </c>
      <c r="B2229" s="158" t="str">
        <f>SUBSTITUTE(SUBSTITUTE(BD_TS!D2228," ",""),"-","/")</f>
        <v/>
      </c>
      <c r="C2229" s="158">
        <f>BD_TS!E2228</f>
        <v>0</v>
      </c>
      <c r="D2229" s="159">
        <f>BD_TS!F2228</f>
        <v>0</v>
      </c>
      <c r="E2229" s="160">
        <f>BD_TS!B2228</f>
        <v>0</v>
      </c>
      <c r="F2229" s="161">
        <f>BD_TS!C2228</f>
        <v>0</v>
      </c>
      <c r="G2229" s="187">
        <f>BD_TS!H2228</f>
        <v>0</v>
      </c>
      <c r="H2229" s="158" t="str">
        <f>IF($A2229=0,"",IFERROR(INDEX(BD_Gestão!A:A,MATCH('Banco de Dados'!$B2229,BD_Gestão!$B:$B,0)),"erro"))</f>
        <v/>
      </c>
      <c r="I2229" s="162" t="str">
        <f>IF($A2229=0,"",IFERROR(INDEX(BD_Gestão!E:E,MATCH('Banco de Dados'!$B2229,BD_Gestão!$B:$B,0)),"erro"))</f>
        <v/>
      </c>
      <c r="J2229" s="186" t="str">
        <f>IF($A2229=0,"",IFERROR(INDEX(BD_Gestão!B:B,MATCH('Banco de Dados'!$B2229,BD_Gestão!$B:$B,0)),"erro"))</f>
        <v/>
      </c>
      <c r="K2229" s="158" t="str">
        <f>IF($A2229=0,"",IFERROR(INDEX(BD_Gestão!C:C,MATCH('Banco de Dados'!$B2229,BD_Gestão!$B:$B,0)),"erro"))</f>
        <v/>
      </c>
      <c r="L2229" s="158" t="str">
        <f>IF($A2229=0,"",IFERROR(INDEX(BD_Gestão!H:H,MATCH('Banco de Dados'!$B2229,BD_Gestão!$B:$B,0)),"erro"))</f>
        <v/>
      </c>
      <c r="M2229" s="161" t="str">
        <f>IF($A2229=0,"",IFERROR(INDEX(BD_Gestão!F:F,MATCH('Banco de Dados'!$B2229,BD_Gestão!$B:$B,0)),"erro"))</f>
        <v/>
      </c>
      <c r="N2229" s="161" t="str">
        <f>IF($A2229=0,"",IFERROR(INDEX(BD_Gestão!J:J,MATCH('Banco de Dados'!$B2229,BD_Gestão!$B:$B,0)),"erro"))</f>
        <v/>
      </c>
      <c r="O2229" s="164" t="str">
        <f>IF($A2229=0,"",IFERROR(INDEX(BD_Gestão!K:K,MATCH('Banco de Dados'!$B2229,BD_Gestão!$B:$B,0)),"erro"))</f>
        <v/>
      </c>
      <c r="P2229" s="169" t="str">
        <f t="shared" si="138"/>
        <v/>
      </c>
      <c r="Q2229" s="170" t="str">
        <f t="shared" si="139"/>
        <v/>
      </c>
      <c r="R2229" s="163" t="e">
        <f t="shared" si="136"/>
        <v>#VALUE!</v>
      </c>
      <c r="S2229" s="163" t="e">
        <f t="shared" si="137"/>
        <v>#VALUE!</v>
      </c>
      <c r="T2229" s="163" t="e">
        <f>INDEX(Controle!O:O,MATCH('Banco de Dados'!A2229,Controle!M:M,0))*E2229/100</f>
        <v>#N/A</v>
      </c>
    </row>
    <row r="2230" spans="1:20" hidden="1" x14ac:dyDescent="0.2">
      <c r="A2230" s="158">
        <f>BD_TS!A2229</f>
        <v>0</v>
      </c>
      <c r="B2230" s="158" t="str">
        <f>SUBSTITUTE(SUBSTITUTE(BD_TS!D2229," ",""),"-","/")</f>
        <v/>
      </c>
      <c r="C2230" s="158">
        <f>BD_TS!E2229</f>
        <v>0</v>
      </c>
      <c r="D2230" s="159">
        <f>BD_TS!F2229</f>
        <v>0</v>
      </c>
      <c r="E2230" s="160">
        <f>BD_TS!B2229</f>
        <v>0</v>
      </c>
      <c r="F2230" s="161">
        <f>BD_TS!C2229</f>
        <v>0</v>
      </c>
      <c r="G2230" s="187">
        <f>BD_TS!H2229</f>
        <v>0</v>
      </c>
      <c r="H2230" s="158" t="str">
        <f>IF($A2230=0,"",IFERROR(INDEX(BD_Gestão!A:A,MATCH('Banco de Dados'!$B2230,BD_Gestão!$B:$B,0)),"erro"))</f>
        <v/>
      </c>
      <c r="I2230" s="162" t="str">
        <f>IF($A2230=0,"",IFERROR(INDEX(BD_Gestão!E:E,MATCH('Banco de Dados'!$B2230,BD_Gestão!$B:$B,0)),"erro"))</f>
        <v/>
      </c>
      <c r="J2230" s="186" t="str">
        <f>IF($A2230=0,"",IFERROR(INDEX(BD_Gestão!B:B,MATCH('Banco de Dados'!$B2230,BD_Gestão!$B:$B,0)),"erro"))</f>
        <v/>
      </c>
      <c r="K2230" s="158" t="str">
        <f>IF($A2230=0,"",IFERROR(INDEX(BD_Gestão!C:C,MATCH('Banco de Dados'!$B2230,BD_Gestão!$B:$B,0)),"erro"))</f>
        <v/>
      </c>
      <c r="L2230" s="158" t="str">
        <f>IF($A2230=0,"",IFERROR(INDEX(BD_Gestão!H:H,MATCH('Banco de Dados'!$B2230,BD_Gestão!$B:$B,0)),"erro"))</f>
        <v/>
      </c>
      <c r="M2230" s="161" t="str">
        <f>IF($A2230=0,"",IFERROR(INDEX(BD_Gestão!F:F,MATCH('Banco de Dados'!$B2230,BD_Gestão!$B:$B,0)),"erro"))</f>
        <v/>
      </c>
      <c r="N2230" s="161" t="str">
        <f>IF($A2230=0,"",IFERROR(INDEX(BD_Gestão!J:J,MATCH('Banco de Dados'!$B2230,BD_Gestão!$B:$B,0)),"erro"))</f>
        <v/>
      </c>
      <c r="O2230" s="164" t="str">
        <f>IF($A2230=0,"",IFERROR(INDEX(BD_Gestão!K:K,MATCH('Banco de Dados'!$B2230,BD_Gestão!$B:$B,0)),"erro"))</f>
        <v/>
      </c>
      <c r="P2230" s="169" t="str">
        <f t="shared" si="138"/>
        <v/>
      </c>
      <c r="Q2230" s="170" t="str">
        <f t="shared" si="139"/>
        <v/>
      </c>
      <c r="R2230" s="163" t="e">
        <f t="shared" si="136"/>
        <v>#VALUE!</v>
      </c>
      <c r="S2230" s="163" t="e">
        <f t="shared" si="137"/>
        <v>#VALUE!</v>
      </c>
      <c r="T2230" s="163" t="e">
        <f>INDEX(Controle!O:O,MATCH('Banco de Dados'!A2230,Controle!M:M,0))*E2230/100</f>
        <v>#N/A</v>
      </c>
    </row>
    <row r="2231" spans="1:20" hidden="1" x14ac:dyDescent="0.2">
      <c r="A2231" s="158">
        <f>BD_TS!A2230</f>
        <v>0</v>
      </c>
      <c r="B2231" s="158" t="str">
        <f>SUBSTITUTE(SUBSTITUTE(BD_TS!D2230," ",""),"-","/")</f>
        <v/>
      </c>
      <c r="C2231" s="158">
        <f>BD_TS!E2230</f>
        <v>0</v>
      </c>
      <c r="D2231" s="159">
        <f>BD_TS!F2230</f>
        <v>0</v>
      </c>
      <c r="E2231" s="160">
        <f>BD_TS!B2230</f>
        <v>0</v>
      </c>
      <c r="F2231" s="161">
        <f>BD_TS!C2230</f>
        <v>0</v>
      </c>
      <c r="G2231" s="187">
        <f>BD_TS!H2230</f>
        <v>0</v>
      </c>
      <c r="H2231" s="158" t="str">
        <f>IF($A2231=0,"",IFERROR(INDEX(BD_Gestão!A:A,MATCH('Banco de Dados'!$B2231,BD_Gestão!$B:$B,0)),"erro"))</f>
        <v/>
      </c>
      <c r="I2231" s="162" t="str">
        <f>IF($A2231=0,"",IFERROR(INDEX(BD_Gestão!E:E,MATCH('Banco de Dados'!$B2231,BD_Gestão!$B:$B,0)),"erro"))</f>
        <v/>
      </c>
      <c r="J2231" s="186" t="str">
        <f>IF($A2231=0,"",IFERROR(INDEX(BD_Gestão!B:B,MATCH('Banco de Dados'!$B2231,BD_Gestão!$B:$B,0)),"erro"))</f>
        <v/>
      </c>
      <c r="K2231" s="158" t="str">
        <f>IF($A2231=0,"",IFERROR(INDEX(BD_Gestão!C:C,MATCH('Banco de Dados'!$B2231,BD_Gestão!$B:$B,0)),"erro"))</f>
        <v/>
      </c>
      <c r="L2231" s="158" t="str">
        <f>IF($A2231=0,"",IFERROR(INDEX(BD_Gestão!H:H,MATCH('Banco de Dados'!$B2231,BD_Gestão!$B:$B,0)),"erro"))</f>
        <v/>
      </c>
      <c r="M2231" s="161" t="str">
        <f>IF($A2231=0,"",IFERROR(INDEX(BD_Gestão!F:F,MATCH('Banco de Dados'!$B2231,BD_Gestão!$B:$B,0)),"erro"))</f>
        <v/>
      </c>
      <c r="N2231" s="161" t="str">
        <f>IF($A2231=0,"",IFERROR(INDEX(BD_Gestão!J:J,MATCH('Banco de Dados'!$B2231,BD_Gestão!$B:$B,0)),"erro"))</f>
        <v/>
      </c>
      <c r="O2231" s="164" t="str">
        <f>IF($A2231=0,"",IFERROR(INDEX(BD_Gestão!K:K,MATCH('Banco de Dados'!$B2231,BD_Gestão!$B:$B,0)),"erro"))</f>
        <v/>
      </c>
      <c r="P2231" s="169" t="str">
        <f t="shared" si="138"/>
        <v/>
      </c>
      <c r="Q2231" s="170" t="str">
        <f t="shared" si="139"/>
        <v/>
      </c>
      <c r="R2231" s="163" t="e">
        <f t="shared" si="136"/>
        <v>#VALUE!</v>
      </c>
      <c r="S2231" s="163" t="e">
        <f t="shared" si="137"/>
        <v>#VALUE!</v>
      </c>
      <c r="T2231" s="163" t="e">
        <f>INDEX(Controle!O:O,MATCH('Banco de Dados'!A2231,Controle!M:M,0))*E2231/100</f>
        <v>#N/A</v>
      </c>
    </row>
    <row r="2232" spans="1:20" hidden="1" x14ac:dyDescent="0.2">
      <c r="A2232" s="158">
        <f>BD_TS!A2231</f>
        <v>0</v>
      </c>
      <c r="B2232" s="158" t="str">
        <f>SUBSTITUTE(SUBSTITUTE(BD_TS!D2231," ",""),"-","/")</f>
        <v/>
      </c>
      <c r="C2232" s="158">
        <f>BD_TS!E2231</f>
        <v>0</v>
      </c>
      <c r="D2232" s="159">
        <f>BD_TS!F2231</f>
        <v>0</v>
      </c>
      <c r="E2232" s="160">
        <f>BD_TS!B2231</f>
        <v>0</v>
      </c>
      <c r="F2232" s="161">
        <f>BD_TS!C2231</f>
        <v>0</v>
      </c>
      <c r="G2232" s="187">
        <f>BD_TS!H2231</f>
        <v>0</v>
      </c>
      <c r="H2232" s="158" t="str">
        <f>IF($A2232=0,"",IFERROR(INDEX(BD_Gestão!A:A,MATCH('Banco de Dados'!$B2232,BD_Gestão!$B:$B,0)),"erro"))</f>
        <v/>
      </c>
      <c r="I2232" s="162" t="str">
        <f>IF($A2232=0,"",IFERROR(INDEX(BD_Gestão!E:E,MATCH('Banco de Dados'!$B2232,BD_Gestão!$B:$B,0)),"erro"))</f>
        <v/>
      </c>
      <c r="J2232" s="186" t="str">
        <f>IF($A2232=0,"",IFERROR(INDEX(BD_Gestão!B:B,MATCH('Banco de Dados'!$B2232,BD_Gestão!$B:$B,0)),"erro"))</f>
        <v/>
      </c>
      <c r="K2232" s="158" t="str">
        <f>IF($A2232=0,"",IFERROR(INDEX(BD_Gestão!C:C,MATCH('Banco de Dados'!$B2232,BD_Gestão!$B:$B,0)),"erro"))</f>
        <v/>
      </c>
      <c r="L2232" s="158" t="str">
        <f>IF($A2232=0,"",IFERROR(INDEX(BD_Gestão!H:H,MATCH('Banco de Dados'!$B2232,BD_Gestão!$B:$B,0)),"erro"))</f>
        <v/>
      </c>
      <c r="M2232" s="161" t="str">
        <f>IF($A2232=0,"",IFERROR(INDEX(BD_Gestão!F:F,MATCH('Banco de Dados'!$B2232,BD_Gestão!$B:$B,0)),"erro"))</f>
        <v/>
      </c>
      <c r="N2232" s="161" t="str">
        <f>IF($A2232=0,"",IFERROR(INDEX(BD_Gestão!J:J,MATCH('Banco de Dados'!$B2232,BD_Gestão!$B:$B,0)),"erro"))</f>
        <v/>
      </c>
      <c r="O2232" s="164" t="str">
        <f>IF($A2232=0,"",IFERROR(INDEX(BD_Gestão!K:K,MATCH('Banco de Dados'!$B2232,BD_Gestão!$B:$B,0)),"erro"))</f>
        <v/>
      </c>
      <c r="P2232" s="169" t="str">
        <f t="shared" si="138"/>
        <v/>
      </c>
      <c r="Q2232" s="170" t="str">
        <f t="shared" si="139"/>
        <v/>
      </c>
      <c r="R2232" s="163" t="e">
        <f t="shared" si="136"/>
        <v>#VALUE!</v>
      </c>
      <c r="S2232" s="163" t="e">
        <f t="shared" si="137"/>
        <v>#VALUE!</v>
      </c>
      <c r="T2232" s="163" t="e">
        <f>INDEX(Controle!O:O,MATCH('Banco de Dados'!A2232,Controle!M:M,0))*E2232/100</f>
        <v>#N/A</v>
      </c>
    </row>
    <row r="2233" spans="1:20" hidden="1" x14ac:dyDescent="0.2">
      <c r="A2233" s="158">
        <f>BD_TS!A2232</f>
        <v>0</v>
      </c>
      <c r="B2233" s="158" t="str">
        <f>SUBSTITUTE(SUBSTITUTE(BD_TS!D2232," ",""),"-","/")</f>
        <v/>
      </c>
      <c r="C2233" s="158">
        <f>BD_TS!E2232</f>
        <v>0</v>
      </c>
      <c r="D2233" s="159">
        <f>BD_TS!F2232</f>
        <v>0</v>
      </c>
      <c r="E2233" s="160">
        <f>BD_TS!B2232</f>
        <v>0</v>
      </c>
      <c r="F2233" s="161">
        <f>BD_TS!C2232</f>
        <v>0</v>
      </c>
      <c r="G2233" s="187">
        <f>BD_TS!H2232</f>
        <v>0</v>
      </c>
      <c r="H2233" s="158" t="str">
        <f>IF($A2233=0,"",IFERROR(INDEX(BD_Gestão!A:A,MATCH('Banco de Dados'!$B2233,BD_Gestão!$B:$B,0)),"erro"))</f>
        <v/>
      </c>
      <c r="I2233" s="162" t="str">
        <f>IF($A2233=0,"",IFERROR(INDEX(BD_Gestão!E:E,MATCH('Banco de Dados'!$B2233,BD_Gestão!$B:$B,0)),"erro"))</f>
        <v/>
      </c>
      <c r="J2233" s="186" t="str">
        <f>IF($A2233=0,"",IFERROR(INDEX(BD_Gestão!B:B,MATCH('Banco de Dados'!$B2233,BD_Gestão!$B:$B,0)),"erro"))</f>
        <v/>
      </c>
      <c r="K2233" s="158" t="str">
        <f>IF($A2233=0,"",IFERROR(INDEX(BD_Gestão!C:C,MATCH('Banco de Dados'!$B2233,BD_Gestão!$B:$B,0)),"erro"))</f>
        <v/>
      </c>
      <c r="L2233" s="158" t="str">
        <f>IF($A2233=0,"",IFERROR(INDEX(BD_Gestão!H:H,MATCH('Banco de Dados'!$B2233,BD_Gestão!$B:$B,0)),"erro"))</f>
        <v/>
      </c>
      <c r="M2233" s="161" t="str">
        <f>IF($A2233=0,"",IFERROR(INDEX(BD_Gestão!F:F,MATCH('Banco de Dados'!$B2233,BD_Gestão!$B:$B,0)),"erro"))</f>
        <v/>
      </c>
      <c r="N2233" s="161" t="str">
        <f>IF($A2233=0,"",IFERROR(INDEX(BD_Gestão!J:J,MATCH('Banco de Dados'!$B2233,BD_Gestão!$B:$B,0)),"erro"))</f>
        <v/>
      </c>
      <c r="O2233" s="164" t="str">
        <f>IF($A2233=0,"",IFERROR(INDEX(BD_Gestão!K:K,MATCH('Banco de Dados'!$B2233,BD_Gestão!$B:$B,0)),"erro"))</f>
        <v/>
      </c>
      <c r="P2233" s="169" t="str">
        <f t="shared" si="138"/>
        <v/>
      </c>
      <c r="Q2233" s="170" t="str">
        <f t="shared" si="139"/>
        <v/>
      </c>
      <c r="R2233" s="163" t="e">
        <f t="shared" si="136"/>
        <v>#VALUE!</v>
      </c>
      <c r="S2233" s="163" t="e">
        <f t="shared" si="137"/>
        <v>#VALUE!</v>
      </c>
      <c r="T2233" s="163" t="e">
        <f>INDEX(Controle!O:O,MATCH('Banco de Dados'!A2233,Controle!M:M,0))*E2233/100</f>
        <v>#N/A</v>
      </c>
    </row>
    <row r="2234" spans="1:20" hidden="1" x14ac:dyDescent="0.2">
      <c r="A2234" s="158">
        <f>BD_TS!A2233</f>
        <v>0</v>
      </c>
      <c r="B2234" s="158" t="str">
        <f>SUBSTITUTE(SUBSTITUTE(BD_TS!D2233," ",""),"-","/")</f>
        <v/>
      </c>
      <c r="C2234" s="158">
        <f>BD_TS!E2233</f>
        <v>0</v>
      </c>
      <c r="D2234" s="159">
        <f>BD_TS!F2233</f>
        <v>0</v>
      </c>
      <c r="E2234" s="160">
        <f>BD_TS!B2233</f>
        <v>0</v>
      </c>
      <c r="F2234" s="161">
        <f>BD_TS!C2233</f>
        <v>0</v>
      </c>
      <c r="G2234" s="187">
        <f>BD_TS!H2233</f>
        <v>0</v>
      </c>
      <c r="H2234" s="158" t="str">
        <f>IF($A2234=0,"",IFERROR(INDEX(BD_Gestão!A:A,MATCH('Banco de Dados'!$B2234,BD_Gestão!$B:$B,0)),"erro"))</f>
        <v/>
      </c>
      <c r="I2234" s="162" t="str">
        <f>IF($A2234=0,"",IFERROR(INDEX(BD_Gestão!E:E,MATCH('Banco de Dados'!$B2234,BD_Gestão!$B:$B,0)),"erro"))</f>
        <v/>
      </c>
      <c r="J2234" s="186" t="str">
        <f>IF($A2234=0,"",IFERROR(INDEX(BD_Gestão!B:B,MATCH('Banco de Dados'!$B2234,BD_Gestão!$B:$B,0)),"erro"))</f>
        <v/>
      </c>
      <c r="K2234" s="158" t="str">
        <f>IF($A2234=0,"",IFERROR(INDEX(BD_Gestão!C:C,MATCH('Banco de Dados'!$B2234,BD_Gestão!$B:$B,0)),"erro"))</f>
        <v/>
      </c>
      <c r="L2234" s="158" t="str">
        <f>IF($A2234=0,"",IFERROR(INDEX(BD_Gestão!H:H,MATCH('Banco de Dados'!$B2234,BD_Gestão!$B:$B,0)),"erro"))</f>
        <v/>
      </c>
      <c r="M2234" s="161" t="str">
        <f>IF($A2234=0,"",IFERROR(INDEX(BD_Gestão!F:F,MATCH('Banco de Dados'!$B2234,BD_Gestão!$B:$B,0)),"erro"))</f>
        <v/>
      </c>
      <c r="N2234" s="161" t="str">
        <f>IF($A2234=0,"",IFERROR(INDEX(BD_Gestão!J:J,MATCH('Banco de Dados'!$B2234,BD_Gestão!$B:$B,0)),"erro"))</f>
        <v/>
      </c>
      <c r="O2234" s="164" t="str">
        <f>IF($A2234=0,"",IFERROR(INDEX(BD_Gestão!K:K,MATCH('Banco de Dados'!$B2234,BD_Gestão!$B:$B,0)),"erro"))</f>
        <v/>
      </c>
      <c r="P2234" s="169" t="str">
        <f t="shared" si="138"/>
        <v/>
      </c>
      <c r="Q2234" s="170" t="str">
        <f t="shared" si="139"/>
        <v/>
      </c>
      <c r="R2234" s="163" t="e">
        <f t="shared" si="136"/>
        <v>#VALUE!</v>
      </c>
      <c r="S2234" s="163" t="e">
        <f t="shared" si="137"/>
        <v>#VALUE!</v>
      </c>
      <c r="T2234" s="163" t="e">
        <f>INDEX(Controle!O:O,MATCH('Banco de Dados'!A2234,Controle!M:M,0))*E2234/100</f>
        <v>#N/A</v>
      </c>
    </row>
    <row r="2235" spans="1:20" hidden="1" x14ac:dyDescent="0.2">
      <c r="A2235" s="158">
        <f>BD_TS!A2234</f>
        <v>0</v>
      </c>
      <c r="B2235" s="158" t="str">
        <f>SUBSTITUTE(SUBSTITUTE(BD_TS!D2234," ",""),"-","/")</f>
        <v/>
      </c>
      <c r="C2235" s="158">
        <f>BD_TS!E2234</f>
        <v>0</v>
      </c>
      <c r="D2235" s="159">
        <f>BD_TS!F2234</f>
        <v>0</v>
      </c>
      <c r="E2235" s="160">
        <f>BD_TS!B2234</f>
        <v>0</v>
      </c>
      <c r="F2235" s="161">
        <f>BD_TS!C2234</f>
        <v>0</v>
      </c>
      <c r="G2235" s="187">
        <f>BD_TS!H2234</f>
        <v>0</v>
      </c>
      <c r="H2235" s="158" t="str">
        <f>IF($A2235=0,"",IFERROR(INDEX(BD_Gestão!A:A,MATCH('Banco de Dados'!$B2235,BD_Gestão!$B:$B,0)),"erro"))</f>
        <v/>
      </c>
      <c r="I2235" s="162" t="str">
        <f>IF($A2235=0,"",IFERROR(INDEX(BD_Gestão!E:E,MATCH('Banco de Dados'!$B2235,BD_Gestão!$B:$B,0)),"erro"))</f>
        <v/>
      </c>
      <c r="J2235" s="186" t="str">
        <f>IF($A2235=0,"",IFERROR(INDEX(BD_Gestão!B:B,MATCH('Banco de Dados'!$B2235,BD_Gestão!$B:$B,0)),"erro"))</f>
        <v/>
      </c>
      <c r="K2235" s="158" t="str">
        <f>IF($A2235=0,"",IFERROR(INDEX(BD_Gestão!C:C,MATCH('Banco de Dados'!$B2235,BD_Gestão!$B:$B,0)),"erro"))</f>
        <v/>
      </c>
      <c r="L2235" s="158" t="str">
        <f>IF($A2235=0,"",IFERROR(INDEX(BD_Gestão!H:H,MATCH('Banco de Dados'!$B2235,BD_Gestão!$B:$B,0)),"erro"))</f>
        <v/>
      </c>
      <c r="M2235" s="161" t="str">
        <f>IF($A2235=0,"",IFERROR(INDEX(BD_Gestão!F:F,MATCH('Banco de Dados'!$B2235,BD_Gestão!$B:$B,0)),"erro"))</f>
        <v/>
      </c>
      <c r="N2235" s="161" t="str">
        <f>IF($A2235=0,"",IFERROR(INDEX(BD_Gestão!J:J,MATCH('Banco de Dados'!$B2235,BD_Gestão!$B:$B,0)),"erro"))</f>
        <v/>
      </c>
      <c r="O2235" s="164" t="str">
        <f>IF($A2235=0,"",IFERROR(INDEX(BD_Gestão!K:K,MATCH('Banco de Dados'!$B2235,BD_Gestão!$B:$B,0)),"erro"))</f>
        <v/>
      </c>
      <c r="P2235" s="169" t="str">
        <f t="shared" si="138"/>
        <v/>
      </c>
      <c r="Q2235" s="170" t="str">
        <f t="shared" si="139"/>
        <v/>
      </c>
      <c r="R2235" s="163" t="e">
        <f t="shared" si="136"/>
        <v>#VALUE!</v>
      </c>
      <c r="S2235" s="163" t="e">
        <f t="shared" si="137"/>
        <v>#VALUE!</v>
      </c>
      <c r="T2235" s="163" t="e">
        <f>INDEX(Controle!O:O,MATCH('Banco de Dados'!A2235,Controle!M:M,0))*E2235/100</f>
        <v>#N/A</v>
      </c>
    </row>
    <row r="2236" spans="1:20" hidden="1" x14ac:dyDescent="0.2">
      <c r="A2236" s="158">
        <f>BD_TS!A2235</f>
        <v>0</v>
      </c>
      <c r="B2236" s="158" t="str">
        <f>SUBSTITUTE(SUBSTITUTE(BD_TS!D2235," ",""),"-","/")</f>
        <v/>
      </c>
      <c r="C2236" s="158">
        <f>BD_TS!E2235</f>
        <v>0</v>
      </c>
      <c r="D2236" s="159">
        <f>BD_TS!F2235</f>
        <v>0</v>
      </c>
      <c r="E2236" s="160">
        <f>BD_TS!B2235</f>
        <v>0</v>
      </c>
      <c r="F2236" s="161">
        <f>BD_TS!C2235</f>
        <v>0</v>
      </c>
      <c r="G2236" s="187">
        <f>BD_TS!H2235</f>
        <v>0</v>
      </c>
      <c r="H2236" s="158" t="str">
        <f>IF($A2236=0,"",IFERROR(INDEX(BD_Gestão!A:A,MATCH('Banco de Dados'!$B2236,BD_Gestão!$B:$B,0)),"erro"))</f>
        <v/>
      </c>
      <c r="I2236" s="162" t="str">
        <f>IF($A2236=0,"",IFERROR(INDEX(BD_Gestão!E:E,MATCH('Banco de Dados'!$B2236,BD_Gestão!$B:$B,0)),"erro"))</f>
        <v/>
      </c>
      <c r="J2236" s="186" t="str">
        <f>IF($A2236=0,"",IFERROR(INDEX(BD_Gestão!B:B,MATCH('Banco de Dados'!$B2236,BD_Gestão!$B:$B,0)),"erro"))</f>
        <v/>
      </c>
      <c r="K2236" s="158" t="str">
        <f>IF($A2236=0,"",IFERROR(INDEX(BD_Gestão!C:C,MATCH('Banco de Dados'!$B2236,BD_Gestão!$B:$B,0)),"erro"))</f>
        <v/>
      </c>
      <c r="L2236" s="158" t="str">
        <f>IF($A2236=0,"",IFERROR(INDEX(BD_Gestão!H:H,MATCH('Banco de Dados'!$B2236,BD_Gestão!$B:$B,0)),"erro"))</f>
        <v/>
      </c>
      <c r="M2236" s="161" t="str">
        <f>IF($A2236=0,"",IFERROR(INDEX(BD_Gestão!F:F,MATCH('Banco de Dados'!$B2236,BD_Gestão!$B:$B,0)),"erro"))</f>
        <v/>
      </c>
      <c r="N2236" s="161" t="str">
        <f>IF($A2236=0,"",IFERROR(INDEX(BD_Gestão!J:J,MATCH('Banco de Dados'!$B2236,BD_Gestão!$B:$B,0)),"erro"))</f>
        <v/>
      </c>
      <c r="O2236" s="164" t="str">
        <f>IF($A2236=0,"",IFERROR(INDEX(BD_Gestão!K:K,MATCH('Banco de Dados'!$B2236,BD_Gestão!$B:$B,0)),"erro"))</f>
        <v/>
      </c>
      <c r="P2236" s="169" t="str">
        <f t="shared" si="138"/>
        <v/>
      </c>
      <c r="Q2236" s="170" t="str">
        <f t="shared" si="139"/>
        <v/>
      </c>
      <c r="R2236" s="163" t="e">
        <f t="shared" si="136"/>
        <v>#VALUE!</v>
      </c>
      <c r="S2236" s="163" t="e">
        <f t="shared" si="137"/>
        <v>#VALUE!</v>
      </c>
      <c r="T2236" s="163" t="e">
        <f>INDEX(Controle!O:O,MATCH('Banco de Dados'!A2236,Controle!M:M,0))*E2236/100</f>
        <v>#N/A</v>
      </c>
    </row>
    <row r="2237" spans="1:20" hidden="1" x14ac:dyDescent="0.2">
      <c r="A2237" s="158">
        <f>BD_TS!A2236</f>
        <v>0</v>
      </c>
      <c r="B2237" s="158" t="str">
        <f>SUBSTITUTE(SUBSTITUTE(BD_TS!D2236," ",""),"-","/")</f>
        <v/>
      </c>
      <c r="C2237" s="158">
        <f>BD_TS!E2236</f>
        <v>0</v>
      </c>
      <c r="D2237" s="159">
        <f>BD_TS!F2236</f>
        <v>0</v>
      </c>
      <c r="E2237" s="160">
        <f>BD_TS!B2236</f>
        <v>0</v>
      </c>
      <c r="F2237" s="161">
        <f>BD_TS!C2236</f>
        <v>0</v>
      </c>
      <c r="G2237" s="187">
        <f>BD_TS!H2236</f>
        <v>0</v>
      </c>
      <c r="H2237" s="158" t="str">
        <f>IF($A2237=0,"",IFERROR(INDEX(BD_Gestão!A:A,MATCH('Banco de Dados'!$B2237,BD_Gestão!$B:$B,0)),"erro"))</f>
        <v/>
      </c>
      <c r="I2237" s="162" t="str">
        <f>IF($A2237=0,"",IFERROR(INDEX(BD_Gestão!E:E,MATCH('Banco de Dados'!$B2237,BD_Gestão!$B:$B,0)),"erro"))</f>
        <v/>
      </c>
      <c r="J2237" s="186" t="str">
        <f>IF($A2237=0,"",IFERROR(INDEX(BD_Gestão!B:B,MATCH('Banco de Dados'!$B2237,BD_Gestão!$B:$B,0)),"erro"))</f>
        <v/>
      </c>
      <c r="K2237" s="158" t="str">
        <f>IF($A2237=0,"",IFERROR(INDEX(BD_Gestão!C:C,MATCH('Banco de Dados'!$B2237,BD_Gestão!$B:$B,0)),"erro"))</f>
        <v/>
      </c>
      <c r="L2237" s="158" t="str">
        <f>IF($A2237=0,"",IFERROR(INDEX(BD_Gestão!H:H,MATCH('Banco de Dados'!$B2237,BD_Gestão!$B:$B,0)),"erro"))</f>
        <v/>
      </c>
      <c r="M2237" s="161" t="str">
        <f>IF($A2237=0,"",IFERROR(INDEX(BD_Gestão!F:F,MATCH('Banco de Dados'!$B2237,BD_Gestão!$B:$B,0)),"erro"))</f>
        <v/>
      </c>
      <c r="N2237" s="161" t="str">
        <f>IF($A2237=0,"",IFERROR(INDEX(BD_Gestão!J:J,MATCH('Banco de Dados'!$B2237,BD_Gestão!$B:$B,0)),"erro"))</f>
        <v/>
      </c>
      <c r="O2237" s="164" t="str">
        <f>IF($A2237=0,"",IFERROR(INDEX(BD_Gestão!K:K,MATCH('Banco de Dados'!$B2237,BD_Gestão!$B:$B,0)),"erro"))</f>
        <v/>
      </c>
      <c r="P2237" s="169" t="str">
        <f t="shared" si="138"/>
        <v/>
      </c>
      <c r="Q2237" s="170" t="str">
        <f t="shared" si="139"/>
        <v/>
      </c>
      <c r="R2237" s="163" t="e">
        <f t="shared" si="136"/>
        <v>#VALUE!</v>
      </c>
      <c r="S2237" s="163" t="e">
        <f t="shared" si="137"/>
        <v>#VALUE!</v>
      </c>
      <c r="T2237" s="163" t="e">
        <f>INDEX(Controle!O:O,MATCH('Banco de Dados'!A2237,Controle!M:M,0))*E2237/100</f>
        <v>#N/A</v>
      </c>
    </row>
    <row r="2238" spans="1:20" hidden="1" x14ac:dyDescent="0.2">
      <c r="A2238" s="158">
        <f>BD_TS!A2237</f>
        <v>0</v>
      </c>
      <c r="B2238" s="158" t="str">
        <f>SUBSTITUTE(SUBSTITUTE(BD_TS!D2237," ",""),"-","/")</f>
        <v/>
      </c>
      <c r="C2238" s="158">
        <f>BD_TS!E2237</f>
        <v>0</v>
      </c>
      <c r="D2238" s="159">
        <f>BD_TS!F2237</f>
        <v>0</v>
      </c>
      <c r="E2238" s="160">
        <f>BD_TS!B2237</f>
        <v>0</v>
      </c>
      <c r="F2238" s="161">
        <f>BD_TS!C2237</f>
        <v>0</v>
      </c>
      <c r="G2238" s="187">
        <f>BD_TS!H2237</f>
        <v>0</v>
      </c>
      <c r="H2238" s="158" t="str">
        <f>IF($A2238=0,"",IFERROR(INDEX(BD_Gestão!A:A,MATCH('Banco de Dados'!$B2238,BD_Gestão!$B:$B,0)),"erro"))</f>
        <v/>
      </c>
      <c r="I2238" s="162" t="str">
        <f>IF($A2238=0,"",IFERROR(INDEX(BD_Gestão!E:E,MATCH('Banco de Dados'!$B2238,BD_Gestão!$B:$B,0)),"erro"))</f>
        <v/>
      </c>
      <c r="J2238" s="186" t="str">
        <f>IF($A2238=0,"",IFERROR(INDEX(BD_Gestão!B:B,MATCH('Banco de Dados'!$B2238,BD_Gestão!$B:$B,0)),"erro"))</f>
        <v/>
      </c>
      <c r="K2238" s="158" t="str">
        <f>IF($A2238=0,"",IFERROR(INDEX(BD_Gestão!C:C,MATCH('Banco de Dados'!$B2238,BD_Gestão!$B:$B,0)),"erro"))</f>
        <v/>
      </c>
      <c r="L2238" s="158" t="str">
        <f>IF($A2238=0,"",IFERROR(INDEX(BD_Gestão!H:H,MATCH('Banco de Dados'!$B2238,BD_Gestão!$B:$B,0)),"erro"))</f>
        <v/>
      </c>
      <c r="M2238" s="161" t="str">
        <f>IF($A2238=0,"",IFERROR(INDEX(BD_Gestão!F:F,MATCH('Banco de Dados'!$B2238,BD_Gestão!$B:$B,0)),"erro"))</f>
        <v/>
      </c>
      <c r="N2238" s="161" t="str">
        <f>IF($A2238=0,"",IFERROR(INDEX(BD_Gestão!J:J,MATCH('Banco de Dados'!$B2238,BD_Gestão!$B:$B,0)),"erro"))</f>
        <v/>
      </c>
      <c r="O2238" s="164" t="str">
        <f>IF($A2238=0,"",IFERROR(INDEX(BD_Gestão!K:K,MATCH('Banco de Dados'!$B2238,BD_Gestão!$B:$B,0)),"erro"))</f>
        <v/>
      </c>
      <c r="P2238" s="169" t="str">
        <f t="shared" si="138"/>
        <v/>
      </c>
      <c r="Q2238" s="170" t="str">
        <f t="shared" si="139"/>
        <v/>
      </c>
      <c r="R2238" s="163" t="e">
        <f t="shared" si="136"/>
        <v>#VALUE!</v>
      </c>
      <c r="S2238" s="163" t="e">
        <f t="shared" si="137"/>
        <v>#VALUE!</v>
      </c>
      <c r="T2238" s="163" t="e">
        <f>INDEX(Controle!O:O,MATCH('Banco de Dados'!A2238,Controle!M:M,0))*E2238/100</f>
        <v>#N/A</v>
      </c>
    </row>
    <row r="2239" spans="1:20" hidden="1" x14ac:dyDescent="0.2">
      <c r="A2239" s="158">
        <f>BD_TS!A2238</f>
        <v>0</v>
      </c>
      <c r="B2239" s="158" t="str">
        <f>SUBSTITUTE(SUBSTITUTE(BD_TS!D2238," ",""),"-","/")</f>
        <v/>
      </c>
      <c r="C2239" s="158">
        <f>BD_TS!E2238</f>
        <v>0</v>
      </c>
      <c r="D2239" s="159">
        <f>BD_TS!F2238</f>
        <v>0</v>
      </c>
      <c r="E2239" s="160">
        <f>BD_TS!B2238</f>
        <v>0</v>
      </c>
      <c r="F2239" s="161">
        <f>BD_TS!C2238</f>
        <v>0</v>
      </c>
      <c r="G2239" s="187">
        <f>BD_TS!H2238</f>
        <v>0</v>
      </c>
      <c r="H2239" s="158" t="str">
        <f>IF($A2239=0,"",IFERROR(INDEX(BD_Gestão!A:A,MATCH('Banco de Dados'!$B2239,BD_Gestão!$B:$B,0)),"erro"))</f>
        <v/>
      </c>
      <c r="I2239" s="162" t="str">
        <f>IF($A2239=0,"",IFERROR(INDEX(BD_Gestão!E:E,MATCH('Banco de Dados'!$B2239,BD_Gestão!$B:$B,0)),"erro"))</f>
        <v/>
      </c>
      <c r="J2239" s="186" t="str">
        <f>IF($A2239=0,"",IFERROR(INDEX(BD_Gestão!B:B,MATCH('Banco de Dados'!$B2239,BD_Gestão!$B:$B,0)),"erro"))</f>
        <v/>
      </c>
      <c r="K2239" s="158" t="str">
        <f>IF($A2239=0,"",IFERROR(INDEX(BD_Gestão!C:C,MATCH('Banco de Dados'!$B2239,BD_Gestão!$B:$B,0)),"erro"))</f>
        <v/>
      </c>
      <c r="L2239" s="158" t="str">
        <f>IF($A2239=0,"",IFERROR(INDEX(BD_Gestão!H:H,MATCH('Banco de Dados'!$B2239,BD_Gestão!$B:$B,0)),"erro"))</f>
        <v/>
      </c>
      <c r="M2239" s="161" t="str">
        <f>IF($A2239=0,"",IFERROR(INDEX(BD_Gestão!F:F,MATCH('Banco de Dados'!$B2239,BD_Gestão!$B:$B,0)),"erro"))</f>
        <v/>
      </c>
      <c r="N2239" s="161" t="str">
        <f>IF($A2239=0,"",IFERROR(INDEX(BD_Gestão!J:J,MATCH('Banco de Dados'!$B2239,BD_Gestão!$B:$B,0)),"erro"))</f>
        <v/>
      </c>
      <c r="O2239" s="164" t="str">
        <f>IF($A2239=0,"",IFERROR(INDEX(BD_Gestão!K:K,MATCH('Banco de Dados'!$B2239,BD_Gestão!$B:$B,0)),"erro"))</f>
        <v/>
      </c>
      <c r="P2239" s="169" t="str">
        <f t="shared" si="138"/>
        <v/>
      </c>
      <c r="Q2239" s="170" t="str">
        <f t="shared" si="139"/>
        <v/>
      </c>
      <c r="R2239" s="163" t="e">
        <f t="shared" si="136"/>
        <v>#VALUE!</v>
      </c>
      <c r="S2239" s="163" t="e">
        <f t="shared" si="137"/>
        <v>#VALUE!</v>
      </c>
      <c r="T2239" s="163" t="e">
        <f>INDEX(Controle!O:O,MATCH('Banco de Dados'!A2239,Controle!M:M,0))*E2239/100</f>
        <v>#N/A</v>
      </c>
    </row>
    <row r="2240" spans="1:20" hidden="1" x14ac:dyDescent="0.2">
      <c r="A2240" s="158">
        <f>BD_TS!A2239</f>
        <v>0</v>
      </c>
      <c r="B2240" s="158" t="str">
        <f>SUBSTITUTE(SUBSTITUTE(BD_TS!D2239," ",""),"-","/")</f>
        <v/>
      </c>
      <c r="C2240" s="158">
        <f>BD_TS!E2239</f>
        <v>0</v>
      </c>
      <c r="D2240" s="159">
        <f>BD_TS!F2239</f>
        <v>0</v>
      </c>
      <c r="E2240" s="160">
        <f>BD_TS!B2239</f>
        <v>0</v>
      </c>
      <c r="F2240" s="161">
        <f>BD_TS!C2239</f>
        <v>0</v>
      </c>
      <c r="G2240" s="187">
        <f>BD_TS!H2239</f>
        <v>0</v>
      </c>
      <c r="H2240" s="158" t="str">
        <f>IF($A2240=0,"",IFERROR(INDEX(BD_Gestão!A:A,MATCH('Banco de Dados'!$B2240,BD_Gestão!$B:$B,0)),"erro"))</f>
        <v/>
      </c>
      <c r="I2240" s="162" t="str">
        <f>IF($A2240=0,"",IFERROR(INDEX(BD_Gestão!E:E,MATCH('Banco de Dados'!$B2240,BD_Gestão!$B:$B,0)),"erro"))</f>
        <v/>
      </c>
      <c r="J2240" s="186" t="str">
        <f>IF($A2240=0,"",IFERROR(INDEX(BD_Gestão!B:B,MATCH('Banco de Dados'!$B2240,BD_Gestão!$B:$B,0)),"erro"))</f>
        <v/>
      </c>
      <c r="K2240" s="158" t="str">
        <f>IF($A2240=0,"",IFERROR(INDEX(BD_Gestão!C:C,MATCH('Banco de Dados'!$B2240,BD_Gestão!$B:$B,0)),"erro"))</f>
        <v/>
      </c>
      <c r="L2240" s="158" t="str">
        <f>IF($A2240=0,"",IFERROR(INDEX(BD_Gestão!H:H,MATCH('Banco de Dados'!$B2240,BD_Gestão!$B:$B,0)),"erro"))</f>
        <v/>
      </c>
      <c r="M2240" s="161" t="str">
        <f>IF($A2240=0,"",IFERROR(INDEX(BD_Gestão!F:F,MATCH('Banco de Dados'!$B2240,BD_Gestão!$B:$B,0)),"erro"))</f>
        <v/>
      </c>
      <c r="N2240" s="161" t="str">
        <f>IF($A2240=0,"",IFERROR(INDEX(BD_Gestão!J:J,MATCH('Banco de Dados'!$B2240,BD_Gestão!$B:$B,0)),"erro"))</f>
        <v/>
      </c>
      <c r="O2240" s="164" t="str">
        <f>IF($A2240=0,"",IFERROR(INDEX(BD_Gestão!K:K,MATCH('Banco de Dados'!$B2240,BD_Gestão!$B:$B,0)),"erro"))</f>
        <v/>
      </c>
      <c r="P2240" s="169" t="str">
        <f t="shared" si="138"/>
        <v/>
      </c>
      <c r="Q2240" s="170" t="str">
        <f t="shared" si="139"/>
        <v/>
      </c>
      <c r="R2240" s="163" t="e">
        <f t="shared" si="136"/>
        <v>#VALUE!</v>
      </c>
      <c r="S2240" s="163" t="e">
        <f t="shared" si="137"/>
        <v>#VALUE!</v>
      </c>
      <c r="T2240" s="163" t="e">
        <f>INDEX(Controle!O:O,MATCH('Banco de Dados'!A2240,Controle!M:M,0))*E2240/100</f>
        <v>#N/A</v>
      </c>
    </row>
    <row r="2241" spans="1:20" hidden="1" x14ac:dyDescent="0.2">
      <c r="A2241" s="158">
        <f>BD_TS!A2240</f>
        <v>0</v>
      </c>
      <c r="B2241" s="158" t="str">
        <f>SUBSTITUTE(SUBSTITUTE(BD_TS!D2240," ",""),"-","/")</f>
        <v/>
      </c>
      <c r="C2241" s="158">
        <f>BD_TS!E2240</f>
        <v>0</v>
      </c>
      <c r="D2241" s="159">
        <f>BD_TS!F2240</f>
        <v>0</v>
      </c>
      <c r="E2241" s="160">
        <f>BD_TS!B2240</f>
        <v>0</v>
      </c>
      <c r="F2241" s="161">
        <f>BD_TS!C2240</f>
        <v>0</v>
      </c>
      <c r="G2241" s="187">
        <f>BD_TS!H2240</f>
        <v>0</v>
      </c>
      <c r="H2241" s="158" t="str">
        <f>IF($A2241=0,"",IFERROR(INDEX(BD_Gestão!A:A,MATCH('Banco de Dados'!$B2241,BD_Gestão!$B:$B,0)),"erro"))</f>
        <v/>
      </c>
      <c r="I2241" s="162" t="str">
        <f>IF($A2241=0,"",IFERROR(INDEX(BD_Gestão!E:E,MATCH('Banco de Dados'!$B2241,BD_Gestão!$B:$B,0)),"erro"))</f>
        <v/>
      </c>
      <c r="J2241" s="186" t="str">
        <f>IF($A2241=0,"",IFERROR(INDEX(BD_Gestão!B:B,MATCH('Banco de Dados'!$B2241,BD_Gestão!$B:$B,0)),"erro"))</f>
        <v/>
      </c>
      <c r="K2241" s="158" t="str">
        <f>IF($A2241=0,"",IFERROR(INDEX(BD_Gestão!C:C,MATCH('Banco de Dados'!$B2241,BD_Gestão!$B:$B,0)),"erro"))</f>
        <v/>
      </c>
      <c r="L2241" s="158" t="str">
        <f>IF($A2241=0,"",IFERROR(INDEX(BD_Gestão!H:H,MATCH('Banco de Dados'!$B2241,BD_Gestão!$B:$B,0)),"erro"))</f>
        <v/>
      </c>
      <c r="M2241" s="161" t="str">
        <f>IF($A2241=0,"",IFERROR(INDEX(BD_Gestão!F:F,MATCH('Banco de Dados'!$B2241,BD_Gestão!$B:$B,0)),"erro"))</f>
        <v/>
      </c>
      <c r="N2241" s="161" t="str">
        <f>IF($A2241=0,"",IFERROR(INDEX(BD_Gestão!J:J,MATCH('Banco de Dados'!$B2241,BD_Gestão!$B:$B,0)),"erro"))</f>
        <v/>
      </c>
      <c r="O2241" s="164" t="str">
        <f>IF($A2241=0,"",IFERROR(INDEX(BD_Gestão!K:K,MATCH('Banco de Dados'!$B2241,BD_Gestão!$B:$B,0)),"erro"))</f>
        <v/>
      </c>
      <c r="P2241" s="169" t="str">
        <f t="shared" si="138"/>
        <v/>
      </c>
      <c r="Q2241" s="170" t="str">
        <f t="shared" si="139"/>
        <v/>
      </c>
      <c r="R2241" s="163" t="e">
        <f t="shared" si="136"/>
        <v>#VALUE!</v>
      </c>
      <c r="S2241" s="163" t="e">
        <f t="shared" si="137"/>
        <v>#VALUE!</v>
      </c>
      <c r="T2241" s="163" t="e">
        <f>INDEX(Controle!O:O,MATCH('Banco de Dados'!A2241,Controle!M:M,0))*E2241/100</f>
        <v>#N/A</v>
      </c>
    </row>
    <row r="2242" spans="1:20" hidden="1" x14ac:dyDescent="0.2">
      <c r="A2242" s="158">
        <f>BD_TS!A2241</f>
        <v>0</v>
      </c>
      <c r="B2242" s="158" t="str">
        <f>SUBSTITUTE(SUBSTITUTE(BD_TS!D2241," ",""),"-","/")</f>
        <v/>
      </c>
      <c r="C2242" s="158">
        <f>BD_TS!E2241</f>
        <v>0</v>
      </c>
      <c r="D2242" s="159">
        <f>BD_TS!F2241</f>
        <v>0</v>
      </c>
      <c r="E2242" s="160">
        <f>BD_TS!B2241</f>
        <v>0</v>
      </c>
      <c r="F2242" s="161">
        <f>BD_TS!C2241</f>
        <v>0</v>
      </c>
      <c r="G2242" s="187">
        <f>BD_TS!H2241</f>
        <v>0</v>
      </c>
      <c r="H2242" s="158" t="str">
        <f>IF($A2242=0,"",IFERROR(INDEX(BD_Gestão!A:A,MATCH('Banco de Dados'!$B2242,BD_Gestão!$B:$B,0)),"erro"))</f>
        <v/>
      </c>
      <c r="I2242" s="162" t="str">
        <f>IF($A2242=0,"",IFERROR(INDEX(BD_Gestão!E:E,MATCH('Banco de Dados'!$B2242,BD_Gestão!$B:$B,0)),"erro"))</f>
        <v/>
      </c>
      <c r="J2242" s="186" t="str">
        <f>IF($A2242=0,"",IFERROR(INDEX(BD_Gestão!B:B,MATCH('Banco de Dados'!$B2242,BD_Gestão!$B:$B,0)),"erro"))</f>
        <v/>
      </c>
      <c r="K2242" s="158" t="str">
        <f>IF($A2242=0,"",IFERROR(INDEX(BD_Gestão!C:C,MATCH('Banco de Dados'!$B2242,BD_Gestão!$B:$B,0)),"erro"))</f>
        <v/>
      </c>
      <c r="L2242" s="158" t="str">
        <f>IF($A2242=0,"",IFERROR(INDEX(BD_Gestão!H:H,MATCH('Banco de Dados'!$B2242,BD_Gestão!$B:$B,0)),"erro"))</f>
        <v/>
      </c>
      <c r="M2242" s="161" t="str">
        <f>IF($A2242=0,"",IFERROR(INDEX(BD_Gestão!F:F,MATCH('Banco de Dados'!$B2242,BD_Gestão!$B:$B,0)),"erro"))</f>
        <v/>
      </c>
      <c r="N2242" s="161" t="str">
        <f>IF($A2242=0,"",IFERROR(INDEX(BD_Gestão!J:J,MATCH('Banco de Dados'!$B2242,BD_Gestão!$B:$B,0)),"erro"))</f>
        <v/>
      </c>
      <c r="O2242" s="164" t="str">
        <f>IF($A2242=0,"",IFERROR(INDEX(BD_Gestão!K:K,MATCH('Banco de Dados'!$B2242,BD_Gestão!$B:$B,0)),"erro"))</f>
        <v/>
      </c>
      <c r="P2242" s="169" t="str">
        <f t="shared" si="138"/>
        <v/>
      </c>
      <c r="Q2242" s="170" t="str">
        <f t="shared" si="139"/>
        <v/>
      </c>
      <c r="R2242" s="163" t="e">
        <f t="shared" si="136"/>
        <v>#VALUE!</v>
      </c>
      <c r="S2242" s="163" t="e">
        <f t="shared" si="137"/>
        <v>#VALUE!</v>
      </c>
      <c r="T2242" s="163" t="e">
        <f>INDEX(Controle!O:O,MATCH('Banco de Dados'!A2242,Controle!M:M,0))*E2242/100</f>
        <v>#N/A</v>
      </c>
    </row>
    <row r="2243" spans="1:20" hidden="1" x14ac:dyDescent="0.2">
      <c r="A2243" s="158">
        <f>BD_TS!A2242</f>
        <v>0</v>
      </c>
      <c r="B2243" s="158" t="str">
        <f>SUBSTITUTE(SUBSTITUTE(BD_TS!D2242," ",""),"-","/")</f>
        <v/>
      </c>
      <c r="C2243" s="158">
        <f>BD_TS!E2242</f>
        <v>0</v>
      </c>
      <c r="D2243" s="159">
        <f>BD_TS!F2242</f>
        <v>0</v>
      </c>
      <c r="E2243" s="160">
        <f>BD_TS!B2242</f>
        <v>0</v>
      </c>
      <c r="F2243" s="161">
        <f>BD_TS!C2242</f>
        <v>0</v>
      </c>
      <c r="G2243" s="187">
        <f>BD_TS!H2242</f>
        <v>0</v>
      </c>
      <c r="H2243" s="158" t="str">
        <f>IF($A2243=0,"",IFERROR(INDEX(BD_Gestão!A:A,MATCH('Banco de Dados'!$B2243,BD_Gestão!$B:$B,0)),"erro"))</f>
        <v/>
      </c>
      <c r="I2243" s="162" t="str">
        <f>IF($A2243=0,"",IFERROR(INDEX(BD_Gestão!E:E,MATCH('Banco de Dados'!$B2243,BD_Gestão!$B:$B,0)),"erro"))</f>
        <v/>
      </c>
      <c r="J2243" s="186" t="str">
        <f>IF($A2243=0,"",IFERROR(INDEX(BD_Gestão!B:B,MATCH('Banco de Dados'!$B2243,BD_Gestão!$B:$B,0)),"erro"))</f>
        <v/>
      </c>
      <c r="K2243" s="158" t="str">
        <f>IF($A2243=0,"",IFERROR(INDEX(BD_Gestão!C:C,MATCH('Banco de Dados'!$B2243,BD_Gestão!$B:$B,0)),"erro"))</f>
        <v/>
      </c>
      <c r="L2243" s="158" t="str">
        <f>IF($A2243=0,"",IFERROR(INDEX(BD_Gestão!H:H,MATCH('Banco de Dados'!$B2243,BD_Gestão!$B:$B,0)),"erro"))</f>
        <v/>
      </c>
      <c r="M2243" s="161" t="str">
        <f>IF($A2243=0,"",IFERROR(INDEX(BD_Gestão!F:F,MATCH('Banco de Dados'!$B2243,BD_Gestão!$B:$B,0)),"erro"))</f>
        <v/>
      </c>
      <c r="N2243" s="161" t="str">
        <f>IF($A2243=0,"",IFERROR(INDEX(BD_Gestão!J:J,MATCH('Banco de Dados'!$B2243,BD_Gestão!$B:$B,0)),"erro"))</f>
        <v/>
      </c>
      <c r="O2243" s="164" t="str">
        <f>IF($A2243=0,"",IFERROR(INDEX(BD_Gestão!K:K,MATCH('Banco de Dados'!$B2243,BD_Gestão!$B:$B,0)),"erro"))</f>
        <v/>
      </c>
      <c r="P2243" s="169" t="str">
        <f t="shared" si="138"/>
        <v/>
      </c>
      <c r="Q2243" s="170" t="str">
        <f t="shared" si="139"/>
        <v/>
      </c>
      <c r="R2243" s="163" t="e">
        <f t="shared" si="136"/>
        <v>#VALUE!</v>
      </c>
      <c r="S2243" s="163" t="e">
        <f t="shared" si="137"/>
        <v>#VALUE!</v>
      </c>
      <c r="T2243" s="163" t="e">
        <f>INDEX(Controle!O:O,MATCH('Banco de Dados'!A2243,Controle!M:M,0))*E2243/100</f>
        <v>#N/A</v>
      </c>
    </row>
    <row r="2244" spans="1:20" hidden="1" x14ac:dyDescent="0.2">
      <c r="A2244" s="158">
        <f>BD_TS!A2243</f>
        <v>0</v>
      </c>
      <c r="B2244" s="158" t="str">
        <f>SUBSTITUTE(SUBSTITUTE(BD_TS!D2243," ",""),"-","/")</f>
        <v/>
      </c>
      <c r="C2244" s="158">
        <f>BD_TS!E2243</f>
        <v>0</v>
      </c>
      <c r="D2244" s="159">
        <f>BD_TS!F2243</f>
        <v>0</v>
      </c>
      <c r="E2244" s="160">
        <f>BD_TS!B2243</f>
        <v>0</v>
      </c>
      <c r="F2244" s="161">
        <f>BD_TS!C2243</f>
        <v>0</v>
      </c>
      <c r="G2244" s="187">
        <f>BD_TS!H2243</f>
        <v>0</v>
      </c>
      <c r="H2244" s="158" t="str">
        <f>IF($A2244=0,"",IFERROR(INDEX(BD_Gestão!A:A,MATCH('Banco de Dados'!$B2244,BD_Gestão!$B:$B,0)),"erro"))</f>
        <v/>
      </c>
      <c r="I2244" s="162" t="str">
        <f>IF($A2244=0,"",IFERROR(INDEX(BD_Gestão!E:E,MATCH('Banco de Dados'!$B2244,BD_Gestão!$B:$B,0)),"erro"))</f>
        <v/>
      </c>
      <c r="J2244" s="186" t="str">
        <f>IF($A2244=0,"",IFERROR(INDEX(BD_Gestão!B:B,MATCH('Banco de Dados'!$B2244,BD_Gestão!$B:$B,0)),"erro"))</f>
        <v/>
      </c>
      <c r="K2244" s="158" t="str">
        <f>IF($A2244=0,"",IFERROR(INDEX(BD_Gestão!C:C,MATCH('Banco de Dados'!$B2244,BD_Gestão!$B:$B,0)),"erro"))</f>
        <v/>
      </c>
      <c r="L2244" s="158" t="str">
        <f>IF($A2244=0,"",IFERROR(INDEX(BD_Gestão!H:H,MATCH('Banco de Dados'!$B2244,BD_Gestão!$B:$B,0)),"erro"))</f>
        <v/>
      </c>
      <c r="M2244" s="161" t="str">
        <f>IF($A2244=0,"",IFERROR(INDEX(BD_Gestão!F:F,MATCH('Banco de Dados'!$B2244,BD_Gestão!$B:$B,0)),"erro"))</f>
        <v/>
      </c>
      <c r="N2244" s="161" t="str">
        <f>IF($A2244=0,"",IFERROR(INDEX(BD_Gestão!J:J,MATCH('Banco de Dados'!$B2244,BD_Gestão!$B:$B,0)),"erro"))</f>
        <v/>
      </c>
      <c r="O2244" s="164" t="str">
        <f>IF($A2244=0,"",IFERROR(INDEX(BD_Gestão!K:K,MATCH('Banco de Dados'!$B2244,BD_Gestão!$B:$B,0)),"erro"))</f>
        <v/>
      </c>
      <c r="P2244" s="169" t="str">
        <f t="shared" si="138"/>
        <v/>
      </c>
      <c r="Q2244" s="170" t="str">
        <f t="shared" si="139"/>
        <v/>
      </c>
      <c r="R2244" s="163" t="e">
        <f t="shared" si="136"/>
        <v>#VALUE!</v>
      </c>
      <c r="S2244" s="163" t="e">
        <f t="shared" si="137"/>
        <v>#VALUE!</v>
      </c>
      <c r="T2244" s="163" t="e">
        <f>INDEX(Controle!O:O,MATCH('Banco de Dados'!A2244,Controle!M:M,0))*E2244/100</f>
        <v>#N/A</v>
      </c>
    </row>
    <row r="2245" spans="1:20" hidden="1" x14ac:dyDescent="0.2">
      <c r="A2245" s="158">
        <f>BD_TS!A2244</f>
        <v>0</v>
      </c>
      <c r="B2245" s="158" t="str">
        <f>SUBSTITUTE(SUBSTITUTE(BD_TS!D2244," ",""),"-","/")</f>
        <v/>
      </c>
      <c r="C2245" s="158">
        <f>BD_TS!E2244</f>
        <v>0</v>
      </c>
      <c r="D2245" s="159">
        <f>BD_TS!F2244</f>
        <v>0</v>
      </c>
      <c r="E2245" s="160">
        <f>BD_TS!B2244</f>
        <v>0</v>
      </c>
      <c r="F2245" s="161">
        <f>BD_TS!C2244</f>
        <v>0</v>
      </c>
      <c r="G2245" s="187">
        <f>BD_TS!H2244</f>
        <v>0</v>
      </c>
      <c r="H2245" s="158" t="str">
        <f>IF($A2245=0,"",IFERROR(INDEX(BD_Gestão!A:A,MATCH('Banco de Dados'!$B2245,BD_Gestão!$B:$B,0)),"erro"))</f>
        <v/>
      </c>
      <c r="I2245" s="162" t="str">
        <f>IF($A2245=0,"",IFERROR(INDEX(BD_Gestão!E:E,MATCH('Banco de Dados'!$B2245,BD_Gestão!$B:$B,0)),"erro"))</f>
        <v/>
      </c>
      <c r="J2245" s="186" t="str">
        <f>IF($A2245=0,"",IFERROR(INDEX(BD_Gestão!B:B,MATCH('Banco de Dados'!$B2245,BD_Gestão!$B:$B,0)),"erro"))</f>
        <v/>
      </c>
      <c r="K2245" s="158" t="str">
        <f>IF($A2245=0,"",IFERROR(INDEX(BD_Gestão!C:C,MATCH('Banco de Dados'!$B2245,BD_Gestão!$B:$B,0)),"erro"))</f>
        <v/>
      </c>
      <c r="L2245" s="158" t="str">
        <f>IF($A2245=0,"",IFERROR(INDEX(BD_Gestão!H:H,MATCH('Banco de Dados'!$B2245,BD_Gestão!$B:$B,0)),"erro"))</f>
        <v/>
      </c>
      <c r="M2245" s="161" t="str">
        <f>IF($A2245=0,"",IFERROR(INDEX(BD_Gestão!F:F,MATCH('Banco de Dados'!$B2245,BD_Gestão!$B:$B,0)),"erro"))</f>
        <v/>
      </c>
      <c r="N2245" s="161" t="str">
        <f>IF($A2245=0,"",IFERROR(INDEX(BD_Gestão!J:J,MATCH('Banco de Dados'!$B2245,BD_Gestão!$B:$B,0)),"erro"))</f>
        <v/>
      </c>
      <c r="O2245" s="164" t="str">
        <f>IF($A2245=0,"",IFERROR(INDEX(BD_Gestão!K:K,MATCH('Banco de Dados'!$B2245,BD_Gestão!$B:$B,0)),"erro"))</f>
        <v/>
      </c>
      <c r="P2245" s="169" t="str">
        <f t="shared" si="138"/>
        <v/>
      </c>
      <c r="Q2245" s="170" t="str">
        <f t="shared" si="139"/>
        <v/>
      </c>
      <c r="R2245" s="163" t="e">
        <f t="shared" ref="R2245:R2308" si="140">MONTH(I2245)</f>
        <v>#VALUE!</v>
      </c>
      <c r="S2245" s="163" t="e">
        <f t="shared" ref="S2245:S2308" si="141">YEAR(I2245)</f>
        <v>#VALUE!</v>
      </c>
      <c r="T2245" s="163" t="e">
        <f>INDEX(Controle!O:O,MATCH('Banco de Dados'!A2245,Controle!M:M,0))*E2245/100</f>
        <v>#N/A</v>
      </c>
    </row>
    <row r="2246" spans="1:20" hidden="1" x14ac:dyDescent="0.2">
      <c r="A2246" s="158">
        <f>BD_TS!A2245</f>
        <v>0</v>
      </c>
      <c r="B2246" s="158" t="str">
        <f>SUBSTITUTE(SUBSTITUTE(BD_TS!D2245," ",""),"-","/")</f>
        <v/>
      </c>
      <c r="C2246" s="158">
        <f>BD_TS!E2245</f>
        <v>0</v>
      </c>
      <c r="D2246" s="159">
        <f>BD_TS!F2245</f>
        <v>0</v>
      </c>
      <c r="E2246" s="160">
        <f>BD_TS!B2245</f>
        <v>0</v>
      </c>
      <c r="F2246" s="161">
        <f>BD_TS!C2245</f>
        <v>0</v>
      </c>
      <c r="G2246" s="187">
        <f>BD_TS!H2245</f>
        <v>0</v>
      </c>
      <c r="H2246" s="158" t="str">
        <f>IF($A2246=0,"",IFERROR(INDEX(BD_Gestão!A:A,MATCH('Banco de Dados'!$B2246,BD_Gestão!$B:$B,0)),"erro"))</f>
        <v/>
      </c>
      <c r="I2246" s="162" t="str">
        <f>IF($A2246=0,"",IFERROR(INDEX(BD_Gestão!E:E,MATCH('Banco de Dados'!$B2246,BD_Gestão!$B:$B,0)),"erro"))</f>
        <v/>
      </c>
      <c r="J2246" s="186" t="str">
        <f>IF($A2246=0,"",IFERROR(INDEX(BD_Gestão!B:B,MATCH('Banco de Dados'!$B2246,BD_Gestão!$B:$B,0)),"erro"))</f>
        <v/>
      </c>
      <c r="K2246" s="158" t="str">
        <f>IF($A2246=0,"",IFERROR(INDEX(BD_Gestão!C:C,MATCH('Banco de Dados'!$B2246,BD_Gestão!$B:$B,0)),"erro"))</f>
        <v/>
      </c>
      <c r="L2246" s="158" t="str">
        <f>IF($A2246=0,"",IFERROR(INDEX(BD_Gestão!H:H,MATCH('Banco de Dados'!$B2246,BD_Gestão!$B:$B,0)),"erro"))</f>
        <v/>
      </c>
      <c r="M2246" s="161" t="str">
        <f>IF($A2246=0,"",IFERROR(INDEX(BD_Gestão!F:F,MATCH('Banco de Dados'!$B2246,BD_Gestão!$B:$B,0)),"erro"))</f>
        <v/>
      </c>
      <c r="N2246" s="161" t="str">
        <f>IF($A2246=0,"",IFERROR(INDEX(BD_Gestão!J:J,MATCH('Banco de Dados'!$B2246,BD_Gestão!$B:$B,0)),"erro"))</f>
        <v/>
      </c>
      <c r="O2246" s="164" t="str">
        <f>IF($A2246=0,"",IFERROR(INDEX(BD_Gestão!K:K,MATCH('Banco de Dados'!$B2246,BD_Gestão!$B:$B,0)),"erro"))</f>
        <v/>
      </c>
      <c r="P2246" s="169" t="str">
        <f t="shared" ref="P2246:P2309" si="142">IF(OR(H2246="erro",H2246=""),"",E2246*(MIN(O2246,1)))</f>
        <v/>
      </c>
      <c r="Q2246" s="170" t="str">
        <f t="shared" ref="Q2246:Q2309" si="143">IF(OR(H2246="erro",H2246=""),"",E2246-P2246)</f>
        <v/>
      </c>
      <c r="R2246" s="163" t="e">
        <f t="shared" si="140"/>
        <v>#VALUE!</v>
      </c>
      <c r="S2246" s="163" t="e">
        <f t="shared" si="141"/>
        <v>#VALUE!</v>
      </c>
      <c r="T2246" s="163" t="e">
        <f>INDEX(Controle!O:O,MATCH('Banco de Dados'!A2246,Controle!M:M,0))*E2246/100</f>
        <v>#N/A</v>
      </c>
    </row>
    <row r="2247" spans="1:20" hidden="1" x14ac:dyDescent="0.2">
      <c r="A2247" s="158">
        <f>BD_TS!A2246</f>
        <v>0</v>
      </c>
      <c r="B2247" s="158" t="str">
        <f>SUBSTITUTE(SUBSTITUTE(BD_TS!D2246," ",""),"-","/")</f>
        <v/>
      </c>
      <c r="C2247" s="158">
        <f>BD_TS!E2246</f>
        <v>0</v>
      </c>
      <c r="D2247" s="159">
        <f>BD_TS!F2246</f>
        <v>0</v>
      </c>
      <c r="E2247" s="160">
        <f>BD_TS!B2246</f>
        <v>0</v>
      </c>
      <c r="F2247" s="161">
        <f>BD_TS!C2246</f>
        <v>0</v>
      </c>
      <c r="G2247" s="187">
        <f>BD_TS!H2246</f>
        <v>0</v>
      </c>
      <c r="H2247" s="158" t="str">
        <f>IF($A2247=0,"",IFERROR(INDEX(BD_Gestão!A:A,MATCH('Banco de Dados'!$B2247,BD_Gestão!$B:$B,0)),"erro"))</f>
        <v/>
      </c>
      <c r="I2247" s="162" t="str">
        <f>IF($A2247=0,"",IFERROR(INDEX(BD_Gestão!E:E,MATCH('Banco de Dados'!$B2247,BD_Gestão!$B:$B,0)),"erro"))</f>
        <v/>
      </c>
      <c r="J2247" s="186" t="str">
        <f>IF($A2247=0,"",IFERROR(INDEX(BD_Gestão!B:B,MATCH('Banco de Dados'!$B2247,BD_Gestão!$B:$B,0)),"erro"))</f>
        <v/>
      </c>
      <c r="K2247" s="158" t="str">
        <f>IF($A2247=0,"",IFERROR(INDEX(BD_Gestão!C:C,MATCH('Banco de Dados'!$B2247,BD_Gestão!$B:$B,0)),"erro"))</f>
        <v/>
      </c>
      <c r="L2247" s="158" t="str">
        <f>IF($A2247=0,"",IFERROR(INDEX(BD_Gestão!H:H,MATCH('Banco de Dados'!$B2247,BD_Gestão!$B:$B,0)),"erro"))</f>
        <v/>
      </c>
      <c r="M2247" s="161" t="str">
        <f>IF($A2247=0,"",IFERROR(INDEX(BD_Gestão!F:F,MATCH('Banco de Dados'!$B2247,BD_Gestão!$B:$B,0)),"erro"))</f>
        <v/>
      </c>
      <c r="N2247" s="161" t="str">
        <f>IF($A2247=0,"",IFERROR(INDEX(BD_Gestão!J:J,MATCH('Banco de Dados'!$B2247,BD_Gestão!$B:$B,0)),"erro"))</f>
        <v/>
      </c>
      <c r="O2247" s="164" t="str">
        <f>IF($A2247=0,"",IFERROR(INDEX(BD_Gestão!K:K,MATCH('Banco de Dados'!$B2247,BD_Gestão!$B:$B,0)),"erro"))</f>
        <v/>
      </c>
      <c r="P2247" s="169" t="str">
        <f t="shared" si="142"/>
        <v/>
      </c>
      <c r="Q2247" s="170" t="str">
        <f t="shared" si="143"/>
        <v/>
      </c>
      <c r="R2247" s="163" t="e">
        <f t="shared" si="140"/>
        <v>#VALUE!</v>
      </c>
      <c r="S2247" s="163" t="e">
        <f t="shared" si="141"/>
        <v>#VALUE!</v>
      </c>
      <c r="T2247" s="163" t="e">
        <f>INDEX(Controle!O:O,MATCH('Banco de Dados'!A2247,Controle!M:M,0))*E2247/100</f>
        <v>#N/A</v>
      </c>
    </row>
    <row r="2248" spans="1:20" hidden="1" x14ac:dyDescent="0.2">
      <c r="A2248" s="158">
        <f>BD_TS!A2247</f>
        <v>0</v>
      </c>
      <c r="B2248" s="158" t="str">
        <f>SUBSTITUTE(SUBSTITUTE(BD_TS!D2247," ",""),"-","/")</f>
        <v/>
      </c>
      <c r="C2248" s="158">
        <f>BD_TS!E2247</f>
        <v>0</v>
      </c>
      <c r="D2248" s="159">
        <f>BD_TS!F2247</f>
        <v>0</v>
      </c>
      <c r="E2248" s="160">
        <f>BD_TS!B2247</f>
        <v>0</v>
      </c>
      <c r="F2248" s="161">
        <f>BD_TS!C2247</f>
        <v>0</v>
      </c>
      <c r="G2248" s="187">
        <f>BD_TS!H2247</f>
        <v>0</v>
      </c>
      <c r="H2248" s="158" t="str">
        <f>IF($A2248=0,"",IFERROR(INDEX(BD_Gestão!A:A,MATCH('Banco de Dados'!$B2248,BD_Gestão!$B:$B,0)),"erro"))</f>
        <v/>
      </c>
      <c r="I2248" s="162" t="str">
        <f>IF($A2248=0,"",IFERROR(INDEX(BD_Gestão!E:E,MATCH('Banco de Dados'!$B2248,BD_Gestão!$B:$B,0)),"erro"))</f>
        <v/>
      </c>
      <c r="J2248" s="186" t="str">
        <f>IF($A2248=0,"",IFERROR(INDEX(BD_Gestão!B:B,MATCH('Banco de Dados'!$B2248,BD_Gestão!$B:$B,0)),"erro"))</f>
        <v/>
      </c>
      <c r="K2248" s="158" t="str">
        <f>IF($A2248=0,"",IFERROR(INDEX(BD_Gestão!C:C,MATCH('Banco de Dados'!$B2248,BD_Gestão!$B:$B,0)),"erro"))</f>
        <v/>
      </c>
      <c r="L2248" s="158" t="str">
        <f>IF($A2248=0,"",IFERROR(INDEX(BD_Gestão!H:H,MATCH('Banco de Dados'!$B2248,BD_Gestão!$B:$B,0)),"erro"))</f>
        <v/>
      </c>
      <c r="M2248" s="161" t="str">
        <f>IF($A2248=0,"",IFERROR(INDEX(BD_Gestão!F:F,MATCH('Banco de Dados'!$B2248,BD_Gestão!$B:$B,0)),"erro"))</f>
        <v/>
      </c>
      <c r="N2248" s="161" t="str">
        <f>IF($A2248=0,"",IFERROR(INDEX(BD_Gestão!J:J,MATCH('Banco de Dados'!$B2248,BD_Gestão!$B:$B,0)),"erro"))</f>
        <v/>
      </c>
      <c r="O2248" s="164" t="str">
        <f>IF($A2248=0,"",IFERROR(INDEX(BD_Gestão!K:K,MATCH('Banco de Dados'!$B2248,BD_Gestão!$B:$B,0)),"erro"))</f>
        <v/>
      </c>
      <c r="P2248" s="169" t="str">
        <f t="shared" si="142"/>
        <v/>
      </c>
      <c r="Q2248" s="170" t="str">
        <f t="shared" si="143"/>
        <v/>
      </c>
      <c r="R2248" s="163" t="e">
        <f t="shared" si="140"/>
        <v>#VALUE!</v>
      </c>
      <c r="S2248" s="163" t="e">
        <f t="shared" si="141"/>
        <v>#VALUE!</v>
      </c>
      <c r="T2248" s="163" t="e">
        <f>INDEX(Controle!O:O,MATCH('Banco de Dados'!A2248,Controle!M:M,0))*E2248/100</f>
        <v>#N/A</v>
      </c>
    </row>
    <row r="2249" spans="1:20" hidden="1" x14ac:dyDescent="0.2">
      <c r="A2249" s="158">
        <f>BD_TS!A2248</f>
        <v>0</v>
      </c>
      <c r="B2249" s="158" t="str">
        <f>SUBSTITUTE(SUBSTITUTE(BD_TS!D2248," ",""),"-","/")</f>
        <v/>
      </c>
      <c r="C2249" s="158">
        <f>BD_TS!E2248</f>
        <v>0</v>
      </c>
      <c r="D2249" s="159">
        <f>BD_TS!F2248</f>
        <v>0</v>
      </c>
      <c r="E2249" s="160">
        <f>BD_TS!B2248</f>
        <v>0</v>
      </c>
      <c r="F2249" s="161">
        <f>BD_TS!C2248</f>
        <v>0</v>
      </c>
      <c r="G2249" s="187">
        <f>BD_TS!H2248</f>
        <v>0</v>
      </c>
      <c r="H2249" s="158" t="str">
        <f>IF($A2249=0,"",IFERROR(INDEX(BD_Gestão!A:A,MATCH('Banco de Dados'!$B2249,BD_Gestão!$B:$B,0)),"erro"))</f>
        <v/>
      </c>
      <c r="I2249" s="162" t="str">
        <f>IF($A2249=0,"",IFERROR(INDEX(BD_Gestão!E:E,MATCH('Banco de Dados'!$B2249,BD_Gestão!$B:$B,0)),"erro"))</f>
        <v/>
      </c>
      <c r="J2249" s="186" t="str">
        <f>IF($A2249=0,"",IFERROR(INDEX(BD_Gestão!B:B,MATCH('Banco de Dados'!$B2249,BD_Gestão!$B:$B,0)),"erro"))</f>
        <v/>
      </c>
      <c r="K2249" s="158" t="str">
        <f>IF($A2249=0,"",IFERROR(INDEX(BD_Gestão!C:C,MATCH('Banco de Dados'!$B2249,BD_Gestão!$B:$B,0)),"erro"))</f>
        <v/>
      </c>
      <c r="L2249" s="158" t="str">
        <f>IF($A2249=0,"",IFERROR(INDEX(BD_Gestão!H:H,MATCH('Banco de Dados'!$B2249,BD_Gestão!$B:$B,0)),"erro"))</f>
        <v/>
      </c>
      <c r="M2249" s="161" t="str">
        <f>IF($A2249=0,"",IFERROR(INDEX(BD_Gestão!F:F,MATCH('Banco de Dados'!$B2249,BD_Gestão!$B:$B,0)),"erro"))</f>
        <v/>
      </c>
      <c r="N2249" s="161" t="str">
        <f>IF($A2249=0,"",IFERROR(INDEX(BD_Gestão!J:J,MATCH('Banco de Dados'!$B2249,BD_Gestão!$B:$B,0)),"erro"))</f>
        <v/>
      </c>
      <c r="O2249" s="164" t="str">
        <f>IF($A2249=0,"",IFERROR(INDEX(BD_Gestão!K:K,MATCH('Banco de Dados'!$B2249,BD_Gestão!$B:$B,0)),"erro"))</f>
        <v/>
      </c>
      <c r="P2249" s="169" t="str">
        <f t="shared" si="142"/>
        <v/>
      </c>
      <c r="Q2249" s="170" t="str">
        <f t="shared" si="143"/>
        <v/>
      </c>
      <c r="R2249" s="163" t="e">
        <f t="shared" si="140"/>
        <v>#VALUE!</v>
      </c>
      <c r="S2249" s="163" t="e">
        <f t="shared" si="141"/>
        <v>#VALUE!</v>
      </c>
      <c r="T2249" s="163" t="e">
        <f>INDEX(Controle!O:O,MATCH('Banco de Dados'!A2249,Controle!M:M,0))*E2249/100</f>
        <v>#N/A</v>
      </c>
    </row>
    <row r="2250" spans="1:20" hidden="1" x14ac:dyDescent="0.2">
      <c r="A2250" s="158">
        <f>BD_TS!A2249</f>
        <v>0</v>
      </c>
      <c r="B2250" s="158" t="str">
        <f>SUBSTITUTE(SUBSTITUTE(BD_TS!D2249," ",""),"-","/")</f>
        <v/>
      </c>
      <c r="C2250" s="158">
        <f>BD_TS!E2249</f>
        <v>0</v>
      </c>
      <c r="D2250" s="159">
        <f>BD_TS!F2249</f>
        <v>0</v>
      </c>
      <c r="E2250" s="160">
        <f>BD_TS!B2249</f>
        <v>0</v>
      </c>
      <c r="F2250" s="161">
        <f>BD_TS!C2249</f>
        <v>0</v>
      </c>
      <c r="G2250" s="187">
        <f>BD_TS!H2249</f>
        <v>0</v>
      </c>
      <c r="H2250" s="158" t="str">
        <f>IF($A2250=0,"",IFERROR(INDEX(BD_Gestão!A:A,MATCH('Banco de Dados'!$B2250,BD_Gestão!$B:$B,0)),"erro"))</f>
        <v/>
      </c>
      <c r="I2250" s="162" t="str">
        <f>IF($A2250=0,"",IFERROR(INDEX(BD_Gestão!E:E,MATCH('Banco de Dados'!$B2250,BD_Gestão!$B:$B,0)),"erro"))</f>
        <v/>
      </c>
      <c r="J2250" s="186" t="str">
        <f>IF($A2250=0,"",IFERROR(INDEX(BD_Gestão!B:B,MATCH('Banco de Dados'!$B2250,BD_Gestão!$B:$B,0)),"erro"))</f>
        <v/>
      </c>
      <c r="K2250" s="158" t="str">
        <f>IF($A2250=0,"",IFERROR(INDEX(BD_Gestão!C:C,MATCH('Banco de Dados'!$B2250,BD_Gestão!$B:$B,0)),"erro"))</f>
        <v/>
      </c>
      <c r="L2250" s="158" t="str">
        <f>IF($A2250=0,"",IFERROR(INDEX(BD_Gestão!H:H,MATCH('Banco de Dados'!$B2250,BD_Gestão!$B:$B,0)),"erro"))</f>
        <v/>
      </c>
      <c r="M2250" s="161" t="str">
        <f>IF($A2250=0,"",IFERROR(INDEX(BD_Gestão!F:F,MATCH('Banco de Dados'!$B2250,BD_Gestão!$B:$B,0)),"erro"))</f>
        <v/>
      </c>
      <c r="N2250" s="161" t="str">
        <f>IF($A2250=0,"",IFERROR(INDEX(BD_Gestão!J:J,MATCH('Banco de Dados'!$B2250,BD_Gestão!$B:$B,0)),"erro"))</f>
        <v/>
      </c>
      <c r="O2250" s="164" t="str">
        <f>IF($A2250=0,"",IFERROR(INDEX(BD_Gestão!K:K,MATCH('Banco de Dados'!$B2250,BD_Gestão!$B:$B,0)),"erro"))</f>
        <v/>
      </c>
      <c r="P2250" s="169" t="str">
        <f t="shared" si="142"/>
        <v/>
      </c>
      <c r="Q2250" s="170" t="str">
        <f t="shared" si="143"/>
        <v/>
      </c>
      <c r="R2250" s="163" t="e">
        <f t="shared" si="140"/>
        <v>#VALUE!</v>
      </c>
      <c r="S2250" s="163" t="e">
        <f t="shared" si="141"/>
        <v>#VALUE!</v>
      </c>
      <c r="T2250" s="163" t="e">
        <f>INDEX(Controle!O:O,MATCH('Banco de Dados'!A2250,Controle!M:M,0))*E2250/100</f>
        <v>#N/A</v>
      </c>
    </row>
    <row r="2251" spans="1:20" hidden="1" x14ac:dyDescent="0.2">
      <c r="A2251" s="158">
        <f>BD_TS!A2250</f>
        <v>0</v>
      </c>
      <c r="B2251" s="158" t="str">
        <f>SUBSTITUTE(SUBSTITUTE(BD_TS!D2250," ",""),"-","/")</f>
        <v/>
      </c>
      <c r="C2251" s="158">
        <f>BD_TS!E2250</f>
        <v>0</v>
      </c>
      <c r="D2251" s="159">
        <f>BD_TS!F2250</f>
        <v>0</v>
      </c>
      <c r="E2251" s="160">
        <f>BD_TS!B2250</f>
        <v>0</v>
      </c>
      <c r="F2251" s="161">
        <f>BD_TS!C2250</f>
        <v>0</v>
      </c>
      <c r="G2251" s="187">
        <f>BD_TS!H2250</f>
        <v>0</v>
      </c>
      <c r="H2251" s="158" t="str">
        <f>IF($A2251=0,"",IFERROR(INDEX(BD_Gestão!A:A,MATCH('Banco de Dados'!$B2251,BD_Gestão!$B:$B,0)),"erro"))</f>
        <v/>
      </c>
      <c r="I2251" s="162" t="str">
        <f>IF($A2251=0,"",IFERROR(INDEX(BD_Gestão!E:E,MATCH('Banco de Dados'!$B2251,BD_Gestão!$B:$B,0)),"erro"))</f>
        <v/>
      </c>
      <c r="J2251" s="186" t="str">
        <f>IF($A2251=0,"",IFERROR(INDEX(BD_Gestão!B:B,MATCH('Banco de Dados'!$B2251,BD_Gestão!$B:$B,0)),"erro"))</f>
        <v/>
      </c>
      <c r="K2251" s="158" t="str">
        <f>IF($A2251=0,"",IFERROR(INDEX(BD_Gestão!C:C,MATCH('Banco de Dados'!$B2251,BD_Gestão!$B:$B,0)),"erro"))</f>
        <v/>
      </c>
      <c r="L2251" s="158" t="str">
        <f>IF($A2251=0,"",IFERROR(INDEX(BD_Gestão!H:H,MATCH('Banco de Dados'!$B2251,BD_Gestão!$B:$B,0)),"erro"))</f>
        <v/>
      </c>
      <c r="M2251" s="161" t="str">
        <f>IF($A2251=0,"",IFERROR(INDEX(BD_Gestão!F:F,MATCH('Banco de Dados'!$B2251,BD_Gestão!$B:$B,0)),"erro"))</f>
        <v/>
      </c>
      <c r="N2251" s="161" t="str">
        <f>IF($A2251=0,"",IFERROR(INDEX(BD_Gestão!J:J,MATCH('Banco de Dados'!$B2251,BD_Gestão!$B:$B,0)),"erro"))</f>
        <v/>
      </c>
      <c r="O2251" s="164" t="str">
        <f>IF($A2251=0,"",IFERROR(INDEX(BD_Gestão!K:K,MATCH('Banco de Dados'!$B2251,BD_Gestão!$B:$B,0)),"erro"))</f>
        <v/>
      </c>
      <c r="P2251" s="169" t="str">
        <f t="shared" si="142"/>
        <v/>
      </c>
      <c r="Q2251" s="170" t="str">
        <f t="shared" si="143"/>
        <v/>
      </c>
      <c r="R2251" s="163" t="e">
        <f t="shared" si="140"/>
        <v>#VALUE!</v>
      </c>
      <c r="S2251" s="163" t="e">
        <f t="shared" si="141"/>
        <v>#VALUE!</v>
      </c>
      <c r="T2251" s="163" t="e">
        <f>INDEX(Controle!O:O,MATCH('Banco de Dados'!A2251,Controle!M:M,0))*E2251/100</f>
        <v>#N/A</v>
      </c>
    </row>
    <row r="2252" spans="1:20" hidden="1" x14ac:dyDescent="0.2">
      <c r="A2252" s="158">
        <f>BD_TS!A2251</f>
        <v>0</v>
      </c>
      <c r="B2252" s="158" t="str">
        <f>SUBSTITUTE(SUBSTITUTE(BD_TS!D2251," ",""),"-","/")</f>
        <v/>
      </c>
      <c r="C2252" s="158">
        <f>BD_TS!E2251</f>
        <v>0</v>
      </c>
      <c r="D2252" s="159">
        <f>BD_TS!F2251</f>
        <v>0</v>
      </c>
      <c r="E2252" s="160">
        <f>BD_TS!B2251</f>
        <v>0</v>
      </c>
      <c r="F2252" s="161">
        <f>BD_TS!C2251</f>
        <v>0</v>
      </c>
      <c r="G2252" s="187">
        <f>BD_TS!H2251</f>
        <v>0</v>
      </c>
      <c r="H2252" s="158" t="str">
        <f>IF($A2252=0,"",IFERROR(INDEX(BD_Gestão!A:A,MATCH('Banco de Dados'!$B2252,BD_Gestão!$B:$B,0)),"erro"))</f>
        <v/>
      </c>
      <c r="I2252" s="162" t="str">
        <f>IF($A2252=0,"",IFERROR(INDEX(BD_Gestão!E:E,MATCH('Banco de Dados'!$B2252,BD_Gestão!$B:$B,0)),"erro"))</f>
        <v/>
      </c>
      <c r="J2252" s="186" t="str">
        <f>IF($A2252=0,"",IFERROR(INDEX(BD_Gestão!B:B,MATCH('Banco de Dados'!$B2252,BD_Gestão!$B:$B,0)),"erro"))</f>
        <v/>
      </c>
      <c r="K2252" s="158" t="str">
        <f>IF($A2252=0,"",IFERROR(INDEX(BD_Gestão!C:C,MATCH('Banco de Dados'!$B2252,BD_Gestão!$B:$B,0)),"erro"))</f>
        <v/>
      </c>
      <c r="L2252" s="158" t="str">
        <f>IF($A2252=0,"",IFERROR(INDEX(BD_Gestão!H:H,MATCH('Banco de Dados'!$B2252,BD_Gestão!$B:$B,0)),"erro"))</f>
        <v/>
      </c>
      <c r="M2252" s="161" t="str">
        <f>IF($A2252=0,"",IFERROR(INDEX(BD_Gestão!F:F,MATCH('Banco de Dados'!$B2252,BD_Gestão!$B:$B,0)),"erro"))</f>
        <v/>
      </c>
      <c r="N2252" s="161" t="str">
        <f>IF($A2252=0,"",IFERROR(INDEX(BD_Gestão!J:J,MATCH('Banco de Dados'!$B2252,BD_Gestão!$B:$B,0)),"erro"))</f>
        <v/>
      </c>
      <c r="O2252" s="164" t="str">
        <f>IF($A2252=0,"",IFERROR(INDEX(BD_Gestão!K:K,MATCH('Banco de Dados'!$B2252,BD_Gestão!$B:$B,0)),"erro"))</f>
        <v/>
      </c>
      <c r="P2252" s="169" t="str">
        <f t="shared" si="142"/>
        <v/>
      </c>
      <c r="Q2252" s="170" t="str">
        <f t="shared" si="143"/>
        <v/>
      </c>
      <c r="R2252" s="163" t="e">
        <f t="shared" si="140"/>
        <v>#VALUE!</v>
      </c>
      <c r="S2252" s="163" t="e">
        <f t="shared" si="141"/>
        <v>#VALUE!</v>
      </c>
      <c r="T2252" s="163" t="e">
        <f>INDEX(Controle!O:O,MATCH('Banco de Dados'!A2252,Controle!M:M,0))*E2252/100</f>
        <v>#N/A</v>
      </c>
    </row>
    <row r="2253" spans="1:20" hidden="1" x14ac:dyDescent="0.2">
      <c r="A2253" s="158">
        <f>BD_TS!A2252</f>
        <v>0</v>
      </c>
      <c r="B2253" s="158" t="str">
        <f>SUBSTITUTE(SUBSTITUTE(BD_TS!D2252," ",""),"-","/")</f>
        <v/>
      </c>
      <c r="C2253" s="158">
        <f>BD_TS!E2252</f>
        <v>0</v>
      </c>
      <c r="D2253" s="159">
        <f>BD_TS!F2252</f>
        <v>0</v>
      </c>
      <c r="E2253" s="160">
        <f>BD_TS!B2252</f>
        <v>0</v>
      </c>
      <c r="F2253" s="161">
        <f>BD_TS!C2252</f>
        <v>0</v>
      </c>
      <c r="G2253" s="187">
        <f>BD_TS!H2252</f>
        <v>0</v>
      </c>
      <c r="H2253" s="158" t="str">
        <f>IF($A2253=0,"",IFERROR(INDEX(BD_Gestão!A:A,MATCH('Banco de Dados'!$B2253,BD_Gestão!$B:$B,0)),"erro"))</f>
        <v/>
      </c>
      <c r="I2253" s="162" t="str">
        <f>IF($A2253=0,"",IFERROR(INDEX(BD_Gestão!E:E,MATCH('Banco de Dados'!$B2253,BD_Gestão!$B:$B,0)),"erro"))</f>
        <v/>
      </c>
      <c r="J2253" s="186" t="str">
        <f>IF($A2253=0,"",IFERROR(INDEX(BD_Gestão!B:B,MATCH('Banco de Dados'!$B2253,BD_Gestão!$B:$B,0)),"erro"))</f>
        <v/>
      </c>
      <c r="K2253" s="158" t="str">
        <f>IF($A2253=0,"",IFERROR(INDEX(BD_Gestão!C:C,MATCH('Banco de Dados'!$B2253,BD_Gestão!$B:$B,0)),"erro"))</f>
        <v/>
      </c>
      <c r="L2253" s="158" t="str">
        <f>IF($A2253=0,"",IFERROR(INDEX(BD_Gestão!H:H,MATCH('Banco de Dados'!$B2253,BD_Gestão!$B:$B,0)),"erro"))</f>
        <v/>
      </c>
      <c r="M2253" s="161" t="str">
        <f>IF($A2253=0,"",IFERROR(INDEX(BD_Gestão!F:F,MATCH('Banco de Dados'!$B2253,BD_Gestão!$B:$B,0)),"erro"))</f>
        <v/>
      </c>
      <c r="N2253" s="161" t="str">
        <f>IF($A2253=0,"",IFERROR(INDEX(BD_Gestão!J:J,MATCH('Banco de Dados'!$B2253,BD_Gestão!$B:$B,0)),"erro"))</f>
        <v/>
      </c>
      <c r="O2253" s="164" t="str">
        <f>IF($A2253=0,"",IFERROR(INDEX(BD_Gestão!K:K,MATCH('Banco de Dados'!$B2253,BD_Gestão!$B:$B,0)),"erro"))</f>
        <v/>
      </c>
      <c r="P2253" s="169" t="str">
        <f t="shared" si="142"/>
        <v/>
      </c>
      <c r="Q2253" s="170" t="str">
        <f t="shared" si="143"/>
        <v/>
      </c>
      <c r="R2253" s="163" t="e">
        <f t="shared" si="140"/>
        <v>#VALUE!</v>
      </c>
      <c r="S2253" s="163" t="e">
        <f t="shared" si="141"/>
        <v>#VALUE!</v>
      </c>
      <c r="T2253" s="163" t="e">
        <f>INDEX(Controle!O:O,MATCH('Banco de Dados'!A2253,Controle!M:M,0))*E2253/100</f>
        <v>#N/A</v>
      </c>
    </row>
    <row r="2254" spans="1:20" hidden="1" x14ac:dyDescent="0.2">
      <c r="A2254" s="158">
        <f>BD_TS!A2253</f>
        <v>0</v>
      </c>
      <c r="B2254" s="158" t="str">
        <f>SUBSTITUTE(SUBSTITUTE(BD_TS!D2253," ",""),"-","/")</f>
        <v/>
      </c>
      <c r="C2254" s="158">
        <f>BD_TS!E2253</f>
        <v>0</v>
      </c>
      <c r="D2254" s="159">
        <f>BD_TS!F2253</f>
        <v>0</v>
      </c>
      <c r="E2254" s="160">
        <f>BD_TS!B2253</f>
        <v>0</v>
      </c>
      <c r="F2254" s="161">
        <f>BD_TS!C2253</f>
        <v>0</v>
      </c>
      <c r="G2254" s="187">
        <f>BD_TS!H2253</f>
        <v>0</v>
      </c>
      <c r="H2254" s="158" t="str">
        <f>IF($A2254=0,"",IFERROR(INDEX(BD_Gestão!A:A,MATCH('Banco de Dados'!$B2254,BD_Gestão!$B:$B,0)),"erro"))</f>
        <v/>
      </c>
      <c r="I2254" s="162" t="str">
        <f>IF($A2254=0,"",IFERROR(INDEX(BD_Gestão!E:E,MATCH('Banco de Dados'!$B2254,BD_Gestão!$B:$B,0)),"erro"))</f>
        <v/>
      </c>
      <c r="J2254" s="186" t="str">
        <f>IF($A2254=0,"",IFERROR(INDEX(BD_Gestão!B:B,MATCH('Banco de Dados'!$B2254,BD_Gestão!$B:$B,0)),"erro"))</f>
        <v/>
      </c>
      <c r="K2254" s="158" t="str">
        <f>IF($A2254=0,"",IFERROR(INDEX(BD_Gestão!C:C,MATCH('Banco de Dados'!$B2254,BD_Gestão!$B:$B,0)),"erro"))</f>
        <v/>
      </c>
      <c r="L2254" s="158" t="str">
        <f>IF($A2254=0,"",IFERROR(INDEX(BD_Gestão!H:H,MATCH('Banco de Dados'!$B2254,BD_Gestão!$B:$B,0)),"erro"))</f>
        <v/>
      </c>
      <c r="M2254" s="161" t="str">
        <f>IF($A2254=0,"",IFERROR(INDEX(BD_Gestão!F:F,MATCH('Banco de Dados'!$B2254,BD_Gestão!$B:$B,0)),"erro"))</f>
        <v/>
      </c>
      <c r="N2254" s="161" t="str">
        <f>IF($A2254=0,"",IFERROR(INDEX(BD_Gestão!J:J,MATCH('Banco de Dados'!$B2254,BD_Gestão!$B:$B,0)),"erro"))</f>
        <v/>
      </c>
      <c r="O2254" s="164" t="str">
        <f>IF($A2254=0,"",IFERROR(INDEX(BD_Gestão!K:K,MATCH('Banco de Dados'!$B2254,BD_Gestão!$B:$B,0)),"erro"))</f>
        <v/>
      </c>
      <c r="P2254" s="169" t="str">
        <f t="shared" si="142"/>
        <v/>
      </c>
      <c r="Q2254" s="170" t="str">
        <f t="shared" si="143"/>
        <v/>
      </c>
      <c r="R2254" s="163" t="e">
        <f t="shared" si="140"/>
        <v>#VALUE!</v>
      </c>
      <c r="S2254" s="163" t="e">
        <f t="shared" si="141"/>
        <v>#VALUE!</v>
      </c>
      <c r="T2254" s="163" t="e">
        <f>INDEX(Controle!O:O,MATCH('Banco de Dados'!A2254,Controle!M:M,0))*E2254/100</f>
        <v>#N/A</v>
      </c>
    </row>
    <row r="2255" spans="1:20" hidden="1" x14ac:dyDescent="0.2">
      <c r="A2255" s="158">
        <f>BD_TS!A2254</f>
        <v>0</v>
      </c>
      <c r="B2255" s="158" t="str">
        <f>SUBSTITUTE(SUBSTITUTE(BD_TS!D2254," ",""),"-","/")</f>
        <v/>
      </c>
      <c r="C2255" s="158">
        <f>BD_TS!E2254</f>
        <v>0</v>
      </c>
      <c r="D2255" s="159">
        <f>BD_TS!F2254</f>
        <v>0</v>
      </c>
      <c r="E2255" s="160">
        <f>BD_TS!B2254</f>
        <v>0</v>
      </c>
      <c r="F2255" s="161">
        <f>BD_TS!C2254</f>
        <v>0</v>
      </c>
      <c r="G2255" s="187">
        <f>BD_TS!H2254</f>
        <v>0</v>
      </c>
      <c r="H2255" s="158" t="str">
        <f>IF($A2255=0,"",IFERROR(INDEX(BD_Gestão!A:A,MATCH('Banco de Dados'!$B2255,BD_Gestão!$B:$B,0)),"erro"))</f>
        <v/>
      </c>
      <c r="I2255" s="162" t="str">
        <f>IF($A2255=0,"",IFERROR(INDEX(BD_Gestão!E:E,MATCH('Banco de Dados'!$B2255,BD_Gestão!$B:$B,0)),"erro"))</f>
        <v/>
      </c>
      <c r="J2255" s="186" t="str">
        <f>IF($A2255=0,"",IFERROR(INDEX(BD_Gestão!B:B,MATCH('Banco de Dados'!$B2255,BD_Gestão!$B:$B,0)),"erro"))</f>
        <v/>
      </c>
      <c r="K2255" s="158" t="str">
        <f>IF($A2255=0,"",IFERROR(INDEX(BD_Gestão!C:C,MATCH('Banco de Dados'!$B2255,BD_Gestão!$B:$B,0)),"erro"))</f>
        <v/>
      </c>
      <c r="L2255" s="158" t="str">
        <f>IF($A2255=0,"",IFERROR(INDEX(BD_Gestão!H:H,MATCH('Banco de Dados'!$B2255,BD_Gestão!$B:$B,0)),"erro"))</f>
        <v/>
      </c>
      <c r="M2255" s="161" t="str">
        <f>IF($A2255=0,"",IFERROR(INDEX(BD_Gestão!F:F,MATCH('Banco de Dados'!$B2255,BD_Gestão!$B:$B,0)),"erro"))</f>
        <v/>
      </c>
      <c r="N2255" s="161" t="str">
        <f>IF($A2255=0,"",IFERROR(INDEX(BD_Gestão!J:J,MATCH('Banco de Dados'!$B2255,BD_Gestão!$B:$B,0)),"erro"))</f>
        <v/>
      </c>
      <c r="O2255" s="164" t="str">
        <f>IF($A2255=0,"",IFERROR(INDEX(BD_Gestão!K:K,MATCH('Banco de Dados'!$B2255,BD_Gestão!$B:$B,0)),"erro"))</f>
        <v/>
      </c>
      <c r="P2255" s="169" t="str">
        <f t="shared" si="142"/>
        <v/>
      </c>
      <c r="Q2255" s="170" t="str">
        <f t="shared" si="143"/>
        <v/>
      </c>
      <c r="R2255" s="163" t="e">
        <f t="shared" si="140"/>
        <v>#VALUE!</v>
      </c>
      <c r="S2255" s="163" t="e">
        <f t="shared" si="141"/>
        <v>#VALUE!</v>
      </c>
      <c r="T2255" s="163" t="e">
        <f>INDEX(Controle!O:O,MATCH('Banco de Dados'!A2255,Controle!M:M,0))*E2255/100</f>
        <v>#N/A</v>
      </c>
    </row>
    <row r="2256" spans="1:20" hidden="1" x14ac:dyDescent="0.2">
      <c r="A2256" s="158">
        <f>BD_TS!A2255</f>
        <v>0</v>
      </c>
      <c r="B2256" s="158" t="str">
        <f>SUBSTITUTE(SUBSTITUTE(BD_TS!D2255," ",""),"-","/")</f>
        <v/>
      </c>
      <c r="C2256" s="158">
        <f>BD_TS!E2255</f>
        <v>0</v>
      </c>
      <c r="D2256" s="159">
        <f>BD_TS!F2255</f>
        <v>0</v>
      </c>
      <c r="E2256" s="160">
        <f>BD_TS!B2255</f>
        <v>0</v>
      </c>
      <c r="F2256" s="161">
        <f>BD_TS!C2255</f>
        <v>0</v>
      </c>
      <c r="G2256" s="187">
        <f>BD_TS!H2255</f>
        <v>0</v>
      </c>
      <c r="H2256" s="158" t="str">
        <f>IF($A2256=0,"",IFERROR(INDEX(BD_Gestão!A:A,MATCH('Banco de Dados'!$B2256,BD_Gestão!$B:$B,0)),"erro"))</f>
        <v/>
      </c>
      <c r="I2256" s="162" t="str">
        <f>IF($A2256=0,"",IFERROR(INDEX(BD_Gestão!E:E,MATCH('Banco de Dados'!$B2256,BD_Gestão!$B:$B,0)),"erro"))</f>
        <v/>
      </c>
      <c r="J2256" s="186" t="str">
        <f>IF($A2256=0,"",IFERROR(INDEX(BD_Gestão!B:B,MATCH('Banco de Dados'!$B2256,BD_Gestão!$B:$B,0)),"erro"))</f>
        <v/>
      </c>
      <c r="K2256" s="158" t="str">
        <f>IF($A2256=0,"",IFERROR(INDEX(BD_Gestão!C:C,MATCH('Banco de Dados'!$B2256,BD_Gestão!$B:$B,0)),"erro"))</f>
        <v/>
      </c>
      <c r="L2256" s="158" t="str">
        <f>IF($A2256=0,"",IFERROR(INDEX(BD_Gestão!H:H,MATCH('Banco de Dados'!$B2256,BD_Gestão!$B:$B,0)),"erro"))</f>
        <v/>
      </c>
      <c r="M2256" s="161" t="str">
        <f>IF($A2256=0,"",IFERROR(INDEX(BD_Gestão!F:F,MATCH('Banco de Dados'!$B2256,BD_Gestão!$B:$B,0)),"erro"))</f>
        <v/>
      </c>
      <c r="N2256" s="161" t="str">
        <f>IF($A2256=0,"",IFERROR(INDEX(BD_Gestão!J:J,MATCH('Banco de Dados'!$B2256,BD_Gestão!$B:$B,0)),"erro"))</f>
        <v/>
      </c>
      <c r="O2256" s="164" t="str">
        <f>IF($A2256=0,"",IFERROR(INDEX(BD_Gestão!K:K,MATCH('Banco de Dados'!$B2256,BD_Gestão!$B:$B,0)),"erro"))</f>
        <v/>
      </c>
      <c r="P2256" s="169" t="str">
        <f t="shared" si="142"/>
        <v/>
      </c>
      <c r="Q2256" s="170" t="str">
        <f t="shared" si="143"/>
        <v/>
      </c>
      <c r="R2256" s="163" t="e">
        <f t="shared" si="140"/>
        <v>#VALUE!</v>
      </c>
      <c r="S2256" s="163" t="e">
        <f t="shared" si="141"/>
        <v>#VALUE!</v>
      </c>
      <c r="T2256" s="163" t="e">
        <f>INDEX(Controle!O:O,MATCH('Banco de Dados'!A2256,Controle!M:M,0))*E2256/100</f>
        <v>#N/A</v>
      </c>
    </row>
    <row r="2257" spans="1:20" hidden="1" x14ac:dyDescent="0.2">
      <c r="A2257" s="158">
        <f>BD_TS!A2256</f>
        <v>0</v>
      </c>
      <c r="B2257" s="158" t="str">
        <f>SUBSTITUTE(SUBSTITUTE(BD_TS!D2256," ",""),"-","/")</f>
        <v/>
      </c>
      <c r="C2257" s="158">
        <f>BD_TS!E2256</f>
        <v>0</v>
      </c>
      <c r="D2257" s="159">
        <f>BD_TS!F2256</f>
        <v>0</v>
      </c>
      <c r="E2257" s="160">
        <f>BD_TS!B2256</f>
        <v>0</v>
      </c>
      <c r="F2257" s="161">
        <f>BD_TS!C2256</f>
        <v>0</v>
      </c>
      <c r="G2257" s="187">
        <f>BD_TS!H2256</f>
        <v>0</v>
      </c>
      <c r="H2257" s="158" t="str">
        <f>IF($A2257=0,"",IFERROR(INDEX(BD_Gestão!A:A,MATCH('Banco de Dados'!$B2257,BD_Gestão!$B:$B,0)),"erro"))</f>
        <v/>
      </c>
      <c r="I2257" s="162" t="str">
        <f>IF($A2257=0,"",IFERROR(INDEX(BD_Gestão!E:E,MATCH('Banco de Dados'!$B2257,BD_Gestão!$B:$B,0)),"erro"))</f>
        <v/>
      </c>
      <c r="J2257" s="186" t="str">
        <f>IF($A2257=0,"",IFERROR(INDEX(BD_Gestão!B:B,MATCH('Banco de Dados'!$B2257,BD_Gestão!$B:$B,0)),"erro"))</f>
        <v/>
      </c>
      <c r="K2257" s="158" t="str">
        <f>IF($A2257=0,"",IFERROR(INDEX(BD_Gestão!C:C,MATCH('Banco de Dados'!$B2257,BD_Gestão!$B:$B,0)),"erro"))</f>
        <v/>
      </c>
      <c r="L2257" s="158" t="str">
        <f>IF($A2257=0,"",IFERROR(INDEX(BD_Gestão!H:H,MATCH('Banco de Dados'!$B2257,BD_Gestão!$B:$B,0)),"erro"))</f>
        <v/>
      </c>
      <c r="M2257" s="161" t="str">
        <f>IF($A2257=0,"",IFERROR(INDEX(BD_Gestão!F:F,MATCH('Banco de Dados'!$B2257,BD_Gestão!$B:$B,0)),"erro"))</f>
        <v/>
      </c>
      <c r="N2257" s="161" t="str">
        <f>IF($A2257=0,"",IFERROR(INDEX(BD_Gestão!J:J,MATCH('Banco de Dados'!$B2257,BD_Gestão!$B:$B,0)),"erro"))</f>
        <v/>
      </c>
      <c r="O2257" s="164" t="str">
        <f>IF($A2257=0,"",IFERROR(INDEX(BD_Gestão!K:K,MATCH('Banco de Dados'!$B2257,BD_Gestão!$B:$B,0)),"erro"))</f>
        <v/>
      </c>
      <c r="P2257" s="169" t="str">
        <f t="shared" si="142"/>
        <v/>
      </c>
      <c r="Q2257" s="170" t="str">
        <f t="shared" si="143"/>
        <v/>
      </c>
      <c r="R2257" s="163" t="e">
        <f t="shared" si="140"/>
        <v>#VALUE!</v>
      </c>
      <c r="S2257" s="163" t="e">
        <f t="shared" si="141"/>
        <v>#VALUE!</v>
      </c>
      <c r="T2257" s="163" t="e">
        <f>INDEX(Controle!O:O,MATCH('Banco de Dados'!A2257,Controle!M:M,0))*E2257/100</f>
        <v>#N/A</v>
      </c>
    </row>
    <row r="2258" spans="1:20" hidden="1" x14ac:dyDescent="0.2">
      <c r="A2258" s="158">
        <f>BD_TS!A2257</f>
        <v>0</v>
      </c>
      <c r="B2258" s="158" t="str">
        <f>SUBSTITUTE(SUBSTITUTE(BD_TS!D2257," ",""),"-","/")</f>
        <v/>
      </c>
      <c r="C2258" s="158">
        <f>BD_TS!E2257</f>
        <v>0</v>
      </c>
      <c r="D2258" s="159">
        <f>BD_TS!F2257</f>
        <v>0</v>
      </c>
      <c r="E2258" s="160">
        <f>BD_TS!B2257</f>
        <v>0</v>
      </c>
      <c r="F2258" s="161">
        <f>BD_TS!C2257</f>
        <v>0</v>
      </c>
      <c r="G2258" s="187">
        <f>BD_TS!H2257</f>
        <v>0</v>
      </c>
      <c r="H2258" s="158" t="str">
        <f>IF($A2258=0,"",IFERROR(INDEX(BD_Gestão!A:A,MATCH('Banco de Dados'!$B2258,BD_Gestão!$B:$B,0)),"erro"))</f>
        <v/>
      </c>
      <c r="I2258" s="162" t="str">
        <f>IF($A2258=0,"",IFERROR(INDEX(BD_Gestão!E:E,MATCH('Banco de Dados'!$B2258,BD_Gestão!$B:$B,0)),"erro"))</f>
        <v/>
      </c>
      <c r="J2258" s="186" t="str">
        <f>IF($A2258=0,"",IFERROR(INDEX(BD_Gestão!B:B,MATCH('Banco de Dados'!$B2258,BD_Gestão!$B:$B,0)),"erro"))</f>
        <v/>
      </c>
      <c r="K2258" s="158" t="str">
        <f>IF($A2258=0,"",IFERROR(INDEX(BD_Gestão!C:C,MATCH('Banco de Dados'!$B2258,BD_Gestão!$B:$B,0)),"erro"))</f>
        <v/>
      </c>
      <c r="L2258" s="158" t="str">
        <f>IF($A2258=0,"",IFERROR(INDEX(BD_Gestão!H:H,MATCH('Banco de Dados'!$B2258,BD_Gestão!$B:$B,0)),"erro"))</f>
        <v/>
      </c>
      <c r="M2258" s="161" t="str">
        <f>IF($A2258=0,"",IFERROR(INDEX(BD_Gestão!F:F,MATCH('Banco de Dados'!$B2258,BD_Gestão!$B:$B,0)),"erro"))</f>
        <v/>
      </c>
      <c r="N2258" s="161" t="str">
        <f>IF($A2258=0,"",IFERROR(INDEX(BD_Gestão!J:J,MATCH('Banco de Dados'!$B2258,BD_Gestão!$B:$B,0)),"erro"))</f>
        <v/>
      </c>
      <c r="O2258" s="164" t="str">
        <f>IF($A2258=0,"",IFERROR(INDEX(BD_Gestão!K:K,MATCH('Banco de Dados'!$B2258,BD_Gestão!$B:$B,0)),"erro"))</f>
        <v/>
      </c>
      <c r="P2258" s="169" t="str">
        <f t="shared" si="142"/>
        <v/>
      </c>
      <c r="Q2258" s="170" t="str">
        <f t="shared" si="143"/>
        <v/>
      </c>
      <c r="R2258" s="163" t="e">
        <f t="shared" si="140"/>
        <v>#VALUE!</v>
      </c>
      <c r="S2258" s="163" t="e">
        <f t="shared" si="141"/>
        <v>#VALUE!</v>
      </c>
      <c r="T2258" s="163" t="e">
        <f>INDEX(Controle!O:O,MATCH('Banco de Dados'!A2258,Controle!M:M,0))*E2258/100</f>
        <v>#N/A</v>
      </c>
    </row>
    <row r="2259" spans="1:20" hidden="1" x14ac:dyDescent="0.2">
      <c r="A2259" s="158">
        <f>BD_TS!A2258</f>
        <v>0</v>
      </c>
      <c r="B2259" s="158" t="str">
        <f>SUBSTITUTE(SUBSTITUTE(BD_TS!D2258," ",""),"-","/")</f>
        <v/>
      </c>
      <c r="C2259" s="158">
        <f>BD_TS!E2258</f>
        <v>0</v>
      </c>
      <c r="D2259" s="159">
        <f>BD_TS!F2258</f>
        <v>0</v>
      </c>
      <c r="E2259" s="160">
        <f>BD_TS!B2258</f>
        <v>0</v>
      </c>
      <c r="F2259" s="161">
        <f>BD_TS!C2258</f>
        <v>0</v>
      </c>
      <c r="G2259" s="187">
        <f>BD_TS!H2258</f>
        <v>0</v>
      </c>
      <c r="H2259" s="158" t="str">
        <f>IF($A2259=0,"",IFERROR(INDEX(BD_Gestão!A:A,MATCH('Banco de Dados'!$B2259,BD_Gestão!$B:$B,0)),"erro"))</f>
        <v/>
      </c>
      <c r="I2259" s="162" t="str">
        <f>IF($A2259=0,"",IFERROR(INDEX(BD_Gestão!E:E,MATCH('Banco de Dados'!$B2259,BD_Gestão!$B:$B,0)),"erro"))</f>
        <v/>
      </c>
      <c r="J2259" s="186" t="str">
        <f>IF($A2259=0,"",IFERROR(INDEX(BD_Gestão!B:B,MATCH('Banco de Dados'!$B2259,BD_Gestão!$B:$B,0)),"erro"))</f>
        <v/>
      </c>
      <c r="K2259" s="158" t="str">
        <f>IF($A2259=0,"",IFERROR(INDEX(BD_Gestão!C:C,MATCH('Banco de Dados'!$B2259,BD_Gestão!$B:$B,0)),"erro"))</f>
        <v/>
      </c>
      <c r="L2259" s="158" t="str">
        <f>IF($A2259=0,"",IFERROR(INDEX(BD_Gestão!H:H,MATCH('Banco de Dados'!$B2259,BD_Gestão!$B:$B,0)),"erro"))</f>
        <v/>
      </c>
      <c r="M2259" s="161" t="str">
        <f>IF($A2259=0,"",IFERROR(INDEX(BD_Gestão!F:F,MATCH('Banco de Dados'!$B2259,BD_Gestão!$B:$B,0)),"erro"))</f>
        <v/>
      </c>
      <c r="N2259" s="161" t="str">
        <f>IF($A2259=0,"",IFERROR(INDEX(BD_Gestão!J:J,MATCH('Banco de Dados'!$B2259,BD_Gestão!$B:$B,0)),"erro"))</f>
        <v/>
      </c>
      <c r="O2259" s="164" t="str">
        <f>IF($A2259=0,"",IFERROR(INDEX(BD_Gestão!K:K,MATCH('Banco de Dados'!$B2259,BD_Gestão!$B:$B,0)),"erro"))</f>
        <v/>
      </c>
      <c r="P2259" s="169" t="str">
        <f t="shared" si="142"/>
        <v/>
      </c>
      <c r="Q2259" s="170" t="str">
        <f t="shared" si="143"/>
        <v/>
      </c>
      <c r="R2259" s="163" t="e">
        <f t="shared" si="140"/>
        <v>#VALUE!</v>
      </c>
      <c r="S2259" s="163" t="e">
        <f t="shared" si="141"/>
        <v>#VALUE!</v>
      </c>
      <c r="T2259" s="163" t="e">
        <f>INDEX(Controle!O:O,MATCH('Banco de Dados'!A2259,Controle!M:M,0))*E2259/100</f>
        <v>#N/A</v>
      </c>
    </row>
    <row r="2260" spans="1:20" hidden="1" x14ac:dyDescent="0.2">
      <c r="A2260" s="158">
        <f>BD_TS!A2259</f>
        <v>0</v>
      </c>
      <c r="B2260" s="158" t="str">
        <f>SUBSTITUTE(SUBSTITUTE(BD_TS!D2259," ",""),"-","/")</f>
        <v/>
      </c>
      <c r="C2260" s="158">
        <f>BD_TS!E2259</f>
        <v>0</v>
      </c>
      <c r="D2260" s="159">
        <f>BD_TS!F2259</f>
        <v>0</v>
      </c>
      <c r="E2260" s="160">
        <f>BD_TS!B2259</f>
        <v>0</v>
      </c>
      <c r="F2260" s="161">
        <f>BD_TS!C2259</f>
        <v>0</v>
      </c>
      <c r="G2260" s="187">
        <f>BD_TS!H2259</f>
        <v>0</v>
      </c>
      <c r="H2260" s="158" t="str">
        <f>IF($A2260=0,"",IFERROR(INDEX(BD_Gestão!A:A,MATCH('Banco de Dados'!$B2260,BD_Gestão!$B:$B,0)),"erro"))</f>
        <v/>
      </c>
      <c r="I2260" s="162" t="str">
        <f>IF($A2260=0,"",IFERROR(INDEX(BD_Gestão!E:E,MATCH('Banco de Dados'!$B2260,BD_Gestão!$B:$B,0)),"erro"))</f>
        <v/>
      </c>
      <c r="J2260" s="186" t="str">
        <f>IF($A2260=0,"",IFERROR(INDEX(BD_Gestão!B:B,MATCH('Banco de Dados'!$B2260,BD_Gestão!$B:$B,0)),"erro"))</f>
        <v/>
      </c>
      <c r="K2260" s="158" t="str">
        <f>IF($A2260=0,"",IFERROR(INDEX(BD_Gestão!C:C,MATCH('Banco de Dados'!$B2260,BD_Gestão!$B:$B,0)),"erro"))</f>
        <v/>
      </c>
      <c r="L2260" s="158" t="str">
        <f>IF($A2260=0,"",IFERROR(INDEX(BD_Gestão!H:H,MATCH('Banco de Dados'!$B2260,BD_Gestão!$B:$B,0)),"erro"))</f>
        <v/>
      </c>
      <c r="M2260" s="161" t="str">
        <f>IF($A2260=0,"",IFERROR(INDEX(BD_Gestão!F:F,MATCH('Banco de Dados'!$B2260,BD_Gestão!$B:$B,0)),"erro"))</f>
        <v/>
      </c>
      <c r="N2260" s="161" t="str">
        <f>IF($A2260=0,"",IFERROR(INDEX(BD_Gestão!J:J,MATCH('Banco de Dados'!$B2260,BD_Gestão!$B:$B,0)),"erro"))</f>
        <v/>
      </c>
      <c r="O2260" s="164" t="str">
        <f>IF($A2260=0,"",IFERROR(INDEX(BD_Gestão!K:K,MATCH('Banco de Dados'!$B2260,BD_Gestão!$B:$B,0)),"erro"))</f>
        <v/>
      </c>
      <c r="P2260" s="169" t="str">
        <f t="shared" si="142"/>
        <v/>
      </c>
      <c r="Q2260" s="170" t="str">
        <f t="shared" si="143"/>
        <v/>
      </c>
      <c r="R2260" s="163" t="e">
        <f t="shared" si="140"/>
        <v>#VALUE!</v>
      </c>
      <c r="S2260" s="163" t="e">
        <f t="shared" si="141"/>
        <v>#VALUE!</v>
      </c>
      <c r="T2260" s="163" t="e">
        <f>INDEX(Controle!O:O,MATCH('Banco de Dados'!A2260,Controle!M:M,0))*E2260/100</f>
        <v>#N/A</v>
      </c>
    </row>
    <row r="2261" spans="1:20" hidden="1" x14ac:dyDescent="0.2">
      <c r="A2261" s="158">
        <f>BD_TS!A2260</f>
        <v>0</v>
      </c>
      <c r="B2261" s="158" t="str">
        <f>SUBSTITUTE(SUBSTITUTE(BD_TS!D2260," ",""),"-","/")</f>
        <v/>
      </c>
      <c r="C2261" s="158">
        <f>BD_TS!E2260</f>
        <v>0</v>
      </c>
      <c r="D2261" s="159">
        <f>BD_TS!F2260</f>
        <v>0</v>
      </c>
      <c r="E2261" s="160">
        <f>BD_TS!B2260</f>
        <v>0</v>
      </c>
      <c r="F2261" s="161">
        <f>BD_TS!C2260</f>
        <v>0</v>
      </c>
      <c r="G2261" s="187">
        <f>BD_TS!H2260</f>
        <v>0</v>
      </c>
      <c r="H2261" s="158" t="str">
        <f>IF($A2261=0,"",IFERROR(INDEX(BD_Gestão!A:A,MATCH('Banco de Dados'!$B2261,BD_Gestão!$B:$B,0)),"erro"))</f>
        <v/>
      </c>
      <c r="I2261" s="162" t="str">
        <f>IF($A2261=0,"",IFERROR(INDEX(BD_Gestão!E:E,MATCH('Banco de Dados'!$B2261,BD_Gestão!$B:$B,0)),"erro"))</f>
        <v/>
      </c>
      <c r="J2261" s="186" t="str">
        <f>IF($A2261=0,"",IFERROR(INDEX(BD_Gestão!B:B,MATCH('Banco de Dados'!$B2261,BD_Gestão!$B:$B,0)),"erro"))</f>
        <v/>
      </c>
      <c r="K2261" s="158" t="str">
        <f>IF($A2261=0,"",IFERROR(INDEX(BD_Gestão!C:C,MATCH('Banco de Dados'!$B2261,BD_Gestão!$B:$B,0)),"erro"))</f>
        <v/>
      </c>
      <c r="L2261" s="158" t="str">
        <f>IF($A2261=0,"",IFERROR(INDEX(BD_Gestão!H:H,MATCH('Banco de Dados'!$B2261,BD_Gestão!$B:$B,0)),"erro"))</f>
        <v/>
      </c>
      <c r="M2261" s="161" t="str">
        <f>IF($A2261=0,"",IFERROR(INDEX(BD_Gestão!F:F,MATCH('Banco de Dados'!$B2261,BD_Gestão!$B:$B,0)),"erro"))</f>
        <v/>
      </c>
      <c r="N2261" s="161" t="str">
        <f>IF($A2261=0,"",IFERROR(INDEX(BD_Gestão!J:J,MATCH('Banco de Dados'!$B2261,BD_Gestão!$B:$B,0)),"erro"))</f>
        <v/>
      </c>
      <c r="O2261" s="164" t="str">
        <f>IF($A2261=0,"",IFERROR(INDEX(BD_Gestão!K:K,MATCH('Banco de Dados'!$B2261,BD_Gestão!$B:$B,0)),"erro"))</f>
        <v/>
      </c>
      <c r="P2261" s="169" t="str">
        <f t="shared" si="142"/>
        <v/>
      </c>
      <c r="Q2261" s="170" t="str">
        <f t="shared" si="143"/>
        <v/>
      </c>
      <c r="R2261" s="163" t="e">
        <f t="shared" si="140"/>
        <v>#VALUE!</v>
      </c>
      <c r="S2261" s="163" t="e">
        <f t="shared" si="141"/>
        <v>#VALUE!</v>
      </c>
      <c r="T2261" s="163" t="e">
        <f>INDEX(Controle!O:O,MATCH('Banco de Dados'!A2261,Controle!M:M,0))*E2261/100</f>
        <v>#N/A</v>
      </c>
    </row>
    <row r="2262" spans="1:20" hidden="1" x14ac:dyDescent="0.2">
      <c r="A2262" s="158">
        <f>BD_TS!A2261</f>
        <v>0</v>
      </c>
      <c r="B2262" s="158" t="str">
        <f>SUBSTITUTE(SUBSTITUTE(BD_TS!D2261," ",""),"-","/")</f>
        <v/>
      </c>
      <c r="C2262" s="158">
        <f>BD_TS!E2261</f>
        <v>0</v>
      </c>
      <c r="D2262" s="159">
        <f>BD_TS!F2261</f>
        <v>0</v>
      </c>
      <c r="E2262" s="160">
        <f>BD_TS!B2261</f>
        <v>0</v>
      </c>
      <c r="F2262" s="161">
        <f>BD_TS!C2261</f>
        <v>0</v>
      </c>
      <c r="G2262" s="187">
        <f>BD_TS!H2261</f>
        <v>0</v>
      </c>
      <c r="H2262" s="158" t="str">
        <f>IF($A2262=0,"",IFERROR(INDEX(BD_Gestão!A:A,MATCH('Banco de Dados'!$B2262,BD_Gestão!$B:$B,0)),"erro"))</f>
        <v/>
      </c>
      <c r="I2262" s="162" t="str">
        <f>IF($A2262=0,"",IFERROR(INDEX(BD_Gestão!E:E,MATCH('Banco de Dados'!$B2262,BD_Gestão!$B:$B,0)),"erro"))</f>
        <v/>
      </c>
      <c r="J2262" s="186" t="str">
        <f>IF($A2262=0,"",IFERROR(INDEX(BD_Gestão!B:B,MATCH('Banco de Dados'!$B2262,BD_Gestão!$B:$B,0)),"erro"))</f>
        <v/>
      </c>
      <c r="K2262" s="158" t="str">
        <f>IF($A2262=0,"",IFERROR(INDEX(BD_Gestão!C:C,MATCH('Banco de Dados'!$B2262,BD_Gestão!$B:$B,0)),"erro"))</f>
        <v/>
      </c>
      <c r="L2262" s="158" t="str">
        <f>IF($A2262=0,"",IFERROR(INDEX(BD_Gestão!H:H,MATCH('Banco de Dados'!$B2262,BD_Gestão!$B:$B,0)),"erro"))</f>
        <v/>
      </c>
      <c r="M2262" s="161" t="str">
        <f>IF($A2262=0,"",IFERROR(INDEX(BD_Gestão!F:F,MATCH('Banco de Dados'!$B2262,BD_Gestão!$B:$B,0)),"erro"))</f>
        <v/>
      </c>
      <c r="N2262" s="161" t="str">
        <f>IF($A2262=0,"",IFERROR(INDEX(BD_Gestão!J:J,MATCH('Banco de Dados'!$B2262,BD_Gestão!$B:$B,0)),"erro"))</f>
        <v/>
      </c>
      <c r="O2262" s="164" t="str">
        <f>IF($A2262=0,"",IFERROR(INDEX(BD_Gestão!K:K,MATCH('Banco de Dados'!$B2262,BD_Gestão!$B:$B,0)),"erro"))</f>
        <v/>
      </c>
      <c r="P2262" s="169" t="str">
        <f t="shared" si="142"/>
        <v/>
      </c>
      <c r="Q2262" s="170" t="str">
        <f t="shared" si="143"/>
        <v/>
      </c>
      <c r="R2262" s="163" t="e">
        <f t="shared" si="140"/>
        <v>#VALUE!</v>
      </c>
      <c r="S2262" s="163" t="e">
        <f t="shared" si="141"/>
        <v>#VALUE!</v>
      </c>
      <c r="T2262" s="163" t="e">
        <f>INDEX(Controle!O:O,MATCH('Banco de Dados'!A2262,Controle!M:M,0))*E2262/100</f>
        <v>#N/A</v>
      </c>
    </row>
    <row r="2263" spans="1:20" hidden="1" x14ac:dyDescent="0.2">
      <c r="A2263" s="158">
        <f>BD_TS!A2262</f>
        <v>0</v>
      </c>
      <c r="B2263" s="158" t="str">
        <f>SUBSTITUTE(SUBSTITUTE(BD_TS!D2262," ",""),"-","/")</f>
        <v/>
      </c>
      <c r="C2263" s="158">
        <f>BD_TS!E2262</f>
        <v>0</v>
      </c>
      <c r="D2263" s="159">
        <f>BD_TS!F2262</f>
        <v>0</v>
      </c>
      <c r="E2263" s="160">
        <f>BD_TS!B2262</f>
        <v>0</v>
      </c>
      <c r="F2263" s="161">
        <f>BD_TS!C2262</f>
        <v>0</v>
      </c>
      <c r="G2263" s="187">
        <f>BD_TS!H2262</f>
        <v>0</v>
      </c>
      <c r="H2263" s="158" t="str">
        <f>IF($A2263=0,"",IFERROR(INDEX(BD_Gestão!A:A,MATCH('Banco de Dados'!$B2263,BD_Gestão!$B:$B,0)),"erro"))</f>
        <v/>
      </c>
      <c r="I2263" s="162" t="str">
        <f>IF($A2263=0,"",IFERROR(INDEX(BD_Gestão!E:E,MATCH('Banco de Dados'!$B2263,BD_Gestão!$B:$B,0)),"erro"))</f>
        <v/>
      </c>
      <c r="J2263" s="186" t="str">
        <f>IF($A2263=0,"",IFERROR(INDEX(BD_Gestão!B:B,MATCH('Banco de Dados'!$B2263,BD_Gestão!$B:$B,0)),"erro"))</f>
        <v/>
      </c>
      <c r="K2263" s="158" t="str">
        <f>IF($A2263=0,"",IFERROR(INDEX(BD_Gestão!C:C,MATCH('Banco de Dados'!$B2263,BD_Gestão!$B:$B,0)),"erro"))</f>
        <v/>
      </c>
      <c r="L2263" s="158" t="str">
        <f>IF($A2263=0,"",IFERROR(INDEX(BD_Gestão!H:H,MATCH('Banco de Dados'!$B2263,BD_Gestão!$B:$B,0)),"erro"))</f>
        <v/>
      </c>
      <c r="M2263" s="161" t="str">
        <f>IF($A2263=0,"",IFERROR(INDEX(BD_Gestão!F:F,MATCH('Banco de Dados'!$B2263,BD_Gestão!$B:$B,0)),"erro"))</f>
        <v/>
      </c>
      <c r="N2263" s="161" t="str">
        <f>IF($A2263=0,"",IFERROR(INDEX(BD_Gestão!J:J,MATCH('Banco de Dados'!$B2263,BD_Gestão!$B:$B,0)),"erro"))</f>
        <v/>
      </c>
      <c r="O2263" s="164" t="str">
        <f>IF($A2263=0,"",IFERROR(INDEX(BD_Gestão!K:K,MATCH('Banco de Dados'!$B2263,BD_Gestão!$B:$B,0)),"erro"))</f>
        <v/>
      </c>
      <c r="P2263" s="169" t="str">
        <f t="shared" si="142"/>
        <v/>
      </c>
      <c r="Q2263" s="170" t="str">
        <f t="shared" si="143"/>
        <v/>
      </c>
      <c r="R2263" s="163" t="e">
        <f t="shared" si="140"/>
        <v>#VALUE!</v>
      </c>
      <c r="S2263" s="163" t="e">
        <f t="shared" si="141"/>
        <v>#VALUE!</v>
      </c>
      <c r="T2263" s="163" t="e">
        <f>INDEX(Controle!O:O,MATCH('Banco de Dados'!A2263,Controle!M:M,0))*E2263/100</f>
        <v>#N/A</v>
      </c>
    </row>
    <row r="2264" spans="1:20" hidden="1" x14ac:dyDescent="0.2">
      <c r="A2264" s="158">
        <f>BD_TS!A2263</f>
        <v>0</v>
      </c>
      <c r="B2264" s="158" t="str">
        <f>SUBSTITUTE(SUBSTITUTE(BD_TS!D2263," ",""),"-","/")</f>
        <v/>
      </c>
      <c r="C2264" s="158">
        <f>BD_TS!E2263</f>
        <v>0</v>
      </c>
      <c r="D2264" s="159">
        <f>BD_TS!F2263</f>
        <v>0</v>
      </c>
      <c r="E2264" s="160">
        <f>BD_TS!B2263</f>
        <v>0</v>
      </c>
      <c r="F2264" s="161">
        <f>BD_TS!C2263</f>
        <v>0</v>
      </c>
      <c r="G2264" s="187">
        <f>BD_TS!H2263</f>
        <v>0</v>
      </c>
      <c r="H2264" s="158" t="str">
        <f>IF($A2264=0,"",IFERROR(INDEX(BD_Gestão!A:A,MATCH('Banco de Dados'!$B2264,BD_Gestão!$B:$B,0)),"erro"))</f>
        <v/>
      </c>
      <c r="I2264" s="162" t="str">
        <f>IF($A2264=0,"",IFERROR(INDEX(BD_Gestão!E:E,MATCH('Banco de Dados'!$B2264,BD_Gestão!$B:$B,0)),"erro"))</f>
        <v/>
      </c>
      <c r="J2264" s="186" t="str">
        <f>IF($A2264=0,"",IFERROR(INDEX(BD_Gestão!B:B,MATCH('Banco de Dados'!$B2264,BD_Gestão!$B:$B,0)),"erro"))</f>
        <v/>
      </c>
      <c r="K2264" s="158" t="str">
        <f>IF($A2264=0,"",IFERROR(INDEX(BD_Gestão!C:C,MATCH('Banco de Dados'!$B2264,BD_Gestão!$B:$B,0)),"erro"))</f>
        <v/>
      </c>
      <c r="L2264" s="158" t="str">
        <f>IF($A2264=0,"",IFERROR(INDEX(BD_Gestão!H:H,MATCH('Banco de Dados'!$B2264,BD_Gestão!$B:$B,0)),"erro"))</f>
        <v/>
      </c>
      <c r="M2264" s="161" t="str">
        <f>IF($A2264=0,"",IFERROR(INDEX(BD_Gestão!F:F,MATCH('Banco de Dados'!$B2264,BD_Gestão!$B:$B,0)),"erro"))</f>
        <v/>
      </c>
      <c r="N2264" s="161" t="str">
        <f>IF($A2264=0,"",IFERROR(INDEX(BD_Gestão!J:J,MATCH('Banco de Dados'!$B2264,BD_Gestão!$B:$B,0)),"erro"))</f>
        <v/>
      </c>
      <c r="O2264" s="164" t="str">
        <f>IF($A2264=0,"",IFERROR(INDEX(BD_Gestão!K:K,MATCH('Banco de Dados'!$B2264,BD_Gestão!$B:$B,0)),"erro"))</f>
        <v/>
      </c>
      <c r="P2264" s="169" t="str">
        <f t="shared" si="142"/>
        <v/>
      </c>
      <c r="Q2264" s="170" t="str">
        <f t="shared" si="143"/>
        <v/>
      </c>
      <c r="R2264" s="163" t="e">
        <f t="shared" si="140"/>
        <v>#VALUE!</v>
      </c>
      <c r="S2264" s="163" t="e">
        <f t="shared" si="141"/>
        <v>#VALUE!</v>
      </c>
      <c r="T2264" s="163" t="e">
        <f>INDEX(Controle!O:O,MATCH('Banco de Dados'!A2264,Controle!M:M,0))*E2264/100</f>
        <v>#N/A</v>
      </c>
    </row>
    <row r="2265" spans="1:20" hidden="1" x14ac:dyDescent="0.2">
      <c r="A2265" s="158">
        <f>BD_TS!A2264</f>
        <v>0</v>
      </c>
      <c r="B2265" s="158" t="str">
        <f>SUBSTITUTE(SUBSTITUTE(BD_TS!D2264," ",""),"-","/")</f>
        <v/>
      </c>
      <c r="C2265" s="158">
        <f>BD_TS!E2264</f>
        <v>0</v>
      </c>
      <c r="D2265" s="159">
        <f>BD_TS!F2264</f>
        <v>0</v>
      </c>
      <c r="E2265" s="160">
        <f>BD_TS!B2264</f>
        <v>0</v>
      </c>
      <c r="F2265" s="161">
        <f>BD_TS!C2264</f>
        <v>0</v>
      </c>
      <c r="G2265" s="187">
        <f>BD_TS!H2264</f>
        <v>0</v>
      </c>
      <c r="H2265" s="158" t="str">
        <f>IF($A2265=0,"",IFERROR(INDEX(BD_Gestão!A:A,MATCH('Banco de Dados'!$B2265,BD_Gestão!$B:$B,0)),"erro"))</f>
        <v/>
      </c>
      <c r="I2265" s="162" t="str">
        <f>IF($A2265=0,"",IFERROR(INDEX(BD_Gestão!E:E,MATCH('Banco de Dados'!$B2265,BD_Gestão!$B:$B,0)),"erro"))</f>
        <v/>
      </c>
      <c r="J2265" s="186" t="str">
        <f>IF($A2265=0,"",IFERROR(INDEX(BD_Gestão!B:B,MATCH('Banco de Dados'!$B2265,BD_Gestão!$B:$B,0)),"erro"))</f>
        <v/>
      </c>
      <c r="K2265" s="158" t="str">
        <f>IF($A2265=0,"",IFERROR(INDEX(BD_Gestão!C:C,MATCH('Banco de Dados'!$B2265,BD_Gestão!$B:$B,0)),"erro"))</f>
        <v/>
      </c>
      <c r="L2265" s="158" t="str">
        <f>IF($A2265=0,"",IFERROR(INDEX(BD_Gestão!H:H,MATCH('Banco de Dados'!$B2265,BD_Gestão!$B:$B,0)),"erro"))</f>
        <v/>
      </c>
      <c r="M2265" s="161" t="str">
        <f>IF($A2265=0,"",IFERROR(INDEX(BD_Gestão!F:F,MATCH('Banco de Dados'!$B2265,BD_Gestão!$B:$B,0)),"erro"))</f>
        <v/>
      </c>
      <c r="N2265" s="161" t="str">
        <f>IF($A2265=0,"",IFERROR(INDEX(BD_Gestão!J:J,MATCH('Banco de Dados'!$B2265,BD_Gestão!$B:$B,0)),"erro"))</f>
        <v/>
      </c>
      <c r="O2265" s="164" t="str">
        <f>IF($A2265=0,"",IFERROR(INDEX(BD_Gestão!K:K,MATCH('Banco de Dados'!$B2265,BD_Gestão!$B:$B,0)),"erro"))</f>
        <v/>
      </c>
      <c r="P2265" s="169" t="str">
        <f t="shared" si="142"/>
        <v/>
      </c>
      <c r="Q2265" s="170" t="str">
        <f t="shared" si="143"/>
        <v/>
      </c>
      <c r="R2265" s="163" t="e">
        <f t="shared" si="140"/>
        <v>#VALUE!</v>
      </c>
      <c r="S2265" s="163" t="e">
        <f t="shared" si="141"/>
        <v>#VALUE!</v>
      </c>
      <c r="T2265" s="163" t="e">
        <f>INDEX(Controle!O:O,MATCH('Banco de Dados'!A2265,Controle!M:M,0))*E2265/100</f>
        <v>#N/A</v>
      </c>
    </row>
    <row r="2266" spans="1:20" hidden="1" x14ac:dyDescent="0.2">
      <c r="A2266" s="158">
        <f>BD_TS!A2265</f>
        <v>0</v>
      </c>
      <c r="B2266" s="158" t="str">
        <f>SUBSTITUTE(SUBSTITUTE(BD_TS!D2265," ",""),"-","/")</f>
        <v/>
      </c>
      <c r="C2266" s="158">
        <f>BD_TS!E2265</f>
        <v>0</v>
      </c>
      <c r="D2266" s="159">
        <f>BD_TS!F2265</f>
        <v>0</v>
      </c>
      <c r="E2266" s="160">
        <f>BD_TS!B2265</f>
        <v>0</v>
      </c>
      <c r="F2266" s="161">
        <f>BD_TS!C2265</f>
        <v>0</v>
      </c>
      <c r="G2266" s="187">
        <f>BD_TS!H2265</f>
        <v>0</v>
      </c>
      <c r="H2266" s="158" t="str">
        <f>IF($A2266=0,"",IFERROR(INDEX(BD_Gestão!A:A,MATCH('Banco de Dados'!$B2266,BD_Gestão!$B:$B,0)),"erro"))</f>
        <v/>
      </c>
      <c r="I2266" s="162" t="str">
        <f>IF($A2266=0,"",IFERROR(INDEX(BD_Gestão!E:E,MATCH('Banco de Dados'!$B2266,BD_Gestão!$B:$B,0)),"erro"))</f>
        <v/>
      </c>
      <c r="J2266" s="186" t="str">
        <f>IF($A2266=0,"",IFERROR(INDEX(BD_Gestão!B:B,MATCH('Banco de Dados'!$B2266,BD_Gestão!$B:$B,0)),"erro"))</f>
        <v/>
      </c>
      <c r="K2266" s="158" t="str">
        <f>IF($A2266=0,"",IFERROR(INDEX(BD_Gestão!C:C,MATCH('Banco de Dados'!$B2266,BD_Gestão!$B:$B,0)),"erro"))</f>
        <v/>
      </c>
      <c r="L2266" s="158" t="str">
        <f>IF($A2266=0,"",IFERROR(INDEX(BD_Gestão!H:H,MATCH('Banco de Dados'!$B2266,BD_Gestão!$B:$B,0)),"erro"))</f>
        <v/>
      </c>
      <c r="M2266" s="161" t="str">
        <f>IF($A2266=0,"",IFERROR(INDEX(BD_Gestão!F:F,MATCH('Banco de Dados'!$B2266,BD_Gestão!$B:$B,0)),"erro"))</f>
        <v/>
      </c>
      <c r="N2266" s="161" t="str">
        <f>IF($A2266=0,"",IFERROR(INDEX(BD_Gestão!J:J,MATCH('Banco de Dados'!$B2266,BD_Gestão!$B:$B,0)),"erro"))</f>
        <v/>
      </c>
      <c r="O2266" s="164" t="str">
        <f>IF($A2266=0,"",IFERROR(INDEX(BD_Gestão!K:K,MATCH('Banco de Dados'!$B2266,BD_Gestão!$B:$B,0)),"erro"))</f>
        <v/>
      </c>
      <c r="P2266" s="169" t="str">
        <f t="shared" si="142"/>
        <v/>
      </c>
      <c r="Q2266" s="170" t="str">
        <f t="shared" si="143"/>
        <v/>
      </c>
      <c r="R2266" s="163" t="e">
        <f t="shared" si="140"/>
        <v>#VALUE!</v>
      </c>
      <c r="S2266" s="163" t="e">
        <f t="shared" si="141"/>
        <v>#VALUE!</v>
      </c>
      <c r="T2266" s="163" t="e">
        <f>INDEX(Controle!O:O,MATCH('Banco de Dados'!A2266,Controle!M:M,0))*E2266/100</f>
        <v>#N/A</v>
      </c>
    </row>
    <row r="2267" spans="1:20" hidden="1" x14ac:dyDescent="0.2">
      <c r="A2267" s="158">
        <f>BD_TS!A2266</f>
        <v>0</v>
      </c>
      <c r="B2267" s="158" t="str">
        <f>SUBSTITUTE(SUBSTITUTE(BD_TS!D2266," ",""),"-","/")</f>
        <v/>
      </c>
      <c r="C2267" s="158">
        <f>BD_TS!E2266</f>
        <v>0</v>
      </c>
      <c r="D2267" s="159">
        <f>BD_TS!F2266</f>
        <v>0</v>
      </c>
      <c r="E2267" s="160">
        <f>BD_TS!B2266</f>
        <v>0</v>
      </c>
      <c r="F2267" s="161">
        <f>BD_TS!C2266</f>
        <v>0</v>
      </c>
      <c r="G2267" s="187">
        <f>BD_TS!H2266</f>
        <v>0</v>
      </c>
      <c r="H2267" s="158" t="str">
        <f>IF($A2267=0,"",IFERROR(INDEX(BD_Gestão!A:A,MATCH('Banco de Dados'!$B2267,BD_Gestão!$B:$B,0)),"erro"))</f>
        <v/>
      </c>
      <c r="I2267" s="162" t="str">
        <f>IF($A2267=0,"",IFERROR(INDEX(BD_Gestão!E:E,MATCH('Banco de Dados'!$B2267,BD_Gestão!$B:$B,0)),"erro"))</f>
        <v/>
      </c>
      <c r="J2267" s="186" t="str">
        <f>IF($A2267=0,"",IFERROR(INDEX(BD_Gestão!B:B,MATCH('Banco de Dados'!$B2267,BD_Gestão!$B:$B,0)),"erro"))</f>
        <v/>
      </c>
      <c r="K2267" s="158" t="str">
        <f>IF($A2267=0,"",IFERROR(INDEX(BD_Gestão!C:C,MATCH('Banco de Dados'!$B2267,BD_Gestão!$B:$B,0)),"erro"))</f>
        <v/>
      </c>
      <c r="L2267" s="158" t="str">
        <f>IF($A2267=0,"",IFERROR(INDEX(BD_Gestão!H:H,MATCH('Banco de Dados'!$B2267,BD_Gestão!$B:$B,0)),"erro"))</f>
        <v/>
      </c>
      <c r="M2267" s="161" t="str">
        <f>IF($A2267=0,"",IFERROR(INDEX(BD_Gestão!F:F,MATCH('Banco de Dados'!$B2267,BD_Gestão!$B:$B,0)),"erro"))</f>
        <v/>
      </c>
      <c r="N2267" s="161" t="str">
        <f>IF($A2267=0,"",IFERROR(INDEX(BD_Gestão!J:J,MATCH('Banco de Dados'!$B2267,BD_Gestão!$B:$B,0)),"erro"))</f>
        <v/>
      </c>
      <c r="O2267" s="164" t="str">
        <f>IF($A2267=0,"",IFERROR(INDEX(BD_Gestão!K:K,MATCH('Banco de Dados'!$B2267,BD_Gestão!$B:$B,0)),"erro"))</f>
        <v/>
      </c>
      <c r="P2267" s="169" t="str">
        <f t="shared" si="142"/>
        <v/>
      </c>
      <c r="Q2267" s="170" t="str">
        <f t="shared" si="143"/>
        <v/>
      </c>
      <c r="R2267" s="163" t="e">
        <f t="shared" si="140"/>
        <v>#VALUE!</v>
      </c>
      <c r="S2267" s="163" t="e">
        <f t="shared" si="141"/>
        <v>#VALUE!</v>
      </c>
      <c r="T2267" s="163" t="e">
        <f>INDEX(Controle!O:O,MATCH('Banco de Dados'!A2267,Controle!M:M,0))*E2267/100</f>
        <v>#N/A</v>
      </c>
    </row>
    <row r="2268" spans="1:20" hidden="1" x14ac:dyDescent="0.2">
      <c r="A2268" s="158">
        <f>BD_TS!A2267</f>
        <v>0</v>
      </c>
      <c r="B2268" s="158" t="str">
        <f>SUBSTITUTE(SUBSTITUTE(BD_TS!D2267," ",""),"-","/")</f>
        <v/>
      </c>
      <c r="C2268" s="158">
        <f>BD_TS!E2267</f>
        <v>0</v>
      </c>
      <c r="D2268" s="159">
        <f>BD_TS!F2267</f>
        <v>0</v>
      </c>
      <c r="E2268" s="160">
        <f>BD_TS!B2267</f>
        <v>0</v>
      </c>
      <c r="F2268" s="161">
        <f>BD_TS!C2267</f>
        <v>0</v>
      </c>
      <c r="G2268" s="187">
        <f>BD_TS!H2267</f>
        <v>0</v>
      </c>
      <c r="H2268" s="158" t="str">
        <f>IF($A2268=0,"",IFERROR(INDEX(BD_Gestão!A:A,MATCH('Banco de Dados'!$B2268,BD_Gestão!$B:$B,0)),"erro"))</f>
        <v/>
      </c>
      <c r="I2268" s="162" t="str">
        <f>IF($A2268=0,"",IFERROR(INDEX(BD_Gestão!E:E,MATCH('Banco de Dados'!$B2268,BD_Gestão!$B:$B,0)),"erro"))</f>
        <v/>
      </c>
      <c r="J2268" s="186" t="str">
        <f>IF($A2268=0,"",IFERROR(INDEX(BD_Gestão!B:B,MATCH('Banco de Dados'!$B2268,BD_Gestão!$B:$B,0)),"erro"))</f>
        <v/>
      </c>
      <c r="K2268" s="158" t="str">
        <f>IF($A2268=0,"",IFERROR(INDEX(BD_Gestão!C:C,MATCH('Banco de Dados'!$B2268,BD_Gestão!$B:$B,0)),"erro"))</f>
        <v/>
      </c>
      <c r="L2268" s="158" t="str">
        <f>IF($A2268=0,"",IFERROR(INDEX(BD_Gestão!H:H,MATCH('Banco de Dados'!$B2268,BD_Gestão!$B:$B,0)),"erro"))</f>
        <v/>
      </c>
      <c r="M2268" s="161" t="str">
        <f>IF($A2268=0,"",IFERROR(INDEX(BD_Gestão!F:F,MATCH('Banco de Dados'!$B2268,BD_Gestão!$B:$B,0)),"erro"))</f>
        <v/>
      </c>
      <c r="N2268" s="161" t="str">
        <f>IF($A2268=0,"",IFERROR(INDEX(BD_Gestão!J:J,MATCH('Banco de Dados'!$B2268,BD_Gestão!$B:$B,0)),"erro"))</f>
        <v/>
      </c>
      <c r="O2268" s="164" t="str">
        <f>IF($A2268=0,"",IFERROR(INDEX(BD_Gestão!K:K,MATCH('Banco de Dados'!$B2268,BD_Gestão!$B:$B,0)),"erro"))</f>
        <v/>
      </c>
      <c r="P2268" s="169" t="str">
        <f t="shared" si="142"/>
        <v/>
      </c>
      <c r="Q2268" s="170" t="str">
        <f t="shared" si="143"/>
        <v/>
      </c>
      <c r="R2268" s="163" t="e">
        <f t="shared" si="140"/>
        <v>#VALUE!</v>
      </c>
      <c r="S2268" s="163" t="e">
        <f t="shared" si="141"/>
        <v>#VALUE!</v>
      </c>
      <c r="T2268" s="163" t="e">
        <f>INDEX(Controle!O:O,MATCH('Banco de Dados'!A2268,Controle!M:M,0))*E2268/100</f>
        <v>#N/A</v>
      </c>
    </row>
    <row r="2269" spans="1:20" hidden="1" x14ac:dyDescent="0.2">
      <c r="A2269" s="158">
        <f>BD_TS!A2268</f>
        <v>0</v>
      </c>
      <c r="B2269" s="158" t="str">
        <f>SUBSTITUTE(SUBSTITUTE(BD_TS!D2268," ",""),"-","/")</f>
        <v/>
      </c>
      <c r="C2269" s="158">
        <f>BD_TS!E2268</f>
        <v>0</v>
      </c>
      <c r="D2269" s="159">
        <f>BD_TS!F2268</f>
        <v>0</v>
      </c>
      <c r="E2269" s="160">
        <f>BD_TS!B2268</f>
        <v>0</v>
      </c>
      <c r="F2269" s="161">
        <f>BD_TS!C2268</f>
        <v>0</v>
      </c>
      <c r="G2269" s="187">
        <f>BD_TS!H2268</f>
        <v>0</v>
      </c>
      <c r="H2269" s="158" t="str">
        <f>IF($A2269=0,"",IFERROR(INDEX(BD_Gestão!A:A,MATCH('Banco de Dados'!$B2269,BD_Gestão!$B:$B,0)),"erro"))</f>
        <v/>
      </c>
      <c r="I2269" s="162" t="str">
        <f>IF($A2269=0,"",IFERROR(INDEX(BD_Gestão!E:E,MATCH('Banco de Dados'!$B2269,BD_Gestão!$B:$B,0)),"erro"))</f>
        <v/>
      </c>
      <c r="J2269" s="186" t="str">
        <f>IF($A2269=0,"",IFERROR(INDEX(BD_Gestão!B:B,MATCH('Banco de Dados'!$B2269,BD_Gestão!$B:$B,0)),"erro"))</f>
        <v/>
      </c>
      <c r="K2269" s="158" t="str">
        <f>IF($A2269=0,"",IFERROR(INDEX(BD_Gestão!C:C,MATCH('Banco de Dados'!$B2269,BD_Gestão!$B:$B,0)),"erro"))</f>
        <v/>
      </c>
      <c r="L2269" s="158" t="str">
        <f>IF($A2269=0,"",IFERROR(INDEX(BD_Gestão!H:H,MATCH('Banco de Dados'!$B2269,BD_Gestão!$B:$B,0)),"erro"))</f>
        <v/>
      </c>
      <c r="M2269" s="161" t="str">
        <f>IF($A2269=0,"",IFERROR(INDEX(BD_Gestão!F:F,MATCH('Banco de Dados'!$B2269,BD_Gestão!$B:$B,0)),"erro"))</f>
        <v/>
      </c>
      <c r="N2269" s="161" t="str">
        <f>IF($A2269=0,"",IFERROR(INDEX(BD_Gestão!J:J,MATCH('Banco de Dados'!$B2269,BD_Gestão!$B:$B,0)),"erro"))</f>
        <v/>
      </c>
      <c r="O2269" s="164" t="str">
        <f>IF($A2269=0,"",IFERROR(INDEX(BD_Gestão!K:K,MATCH('Banco de Dados'!$B2269,BD_Gestão!$B:$B,0)),"erro"))</f>
        <v/>
      </c>
      <c r="P2269" s="169" t="str">
        <f t="shared" si="142"/>
        <v/>
      </c>
      <c r="Q2269" s="170" t="str">
        <f t="shared" si="143"/>
        <v/>
      </c>
      <c r="R2269" s="163" t="e">
        <f t="shared" si="140"/>
        <v>#VALUE!</v>
      </c>
      <c r="S2269" s="163" t="e">
        <f t="shared" si="141"/>
        <v>#VALUE!</v>
      </c>
      <c r="T2269" s="163" t="e">
        <f>INDEX(Controle!O:O,MATCH('Banco de Dados'!A2269,Controle!M:M,0))*E2269/100</f>
        <v>#N/A</v>
      </c>
    </row>
    <row r="2270" spans="1:20" hidden="1" x14ac:dyDescent="0.2">
      <c r="A2270" s="158">
        <f>BD_TS!A2269</f>
        <v>0</v>
      </c>
      <c r="B2270" s="158" t="str">
        <f>SUBSTITUTE(SUBSTITUTE(BD_TS!D2269," ",""),"-","/")</f>
        <v/>
      </c>
      <c r="C2270" s="158">
        <f>BD_TS!E2269</f>
        <v>0</v>
      </c>
      <c r="D2270" s="159">
        <f>BD_TS!F2269</f>
        <v>0</v>
      </c>
      <c r="E2270" s="160">
        <f>BD_TS!B2269</f>
        <v>0</v>
      </c>
      <c r="F2270" s="161">
        <f>BD_TS!C2269</f>
        <v>0</v>
      </c>
      <c r="G2270" s="187">
        <f>BD_TS!H2269</f>
        <v>0</v>
      </c>
      <c r="H2270" s="158" t="str">
        <f>IF($A2270=0,"",IFERROR(INDEX(BD_Gestão!A:A,MATCH('Banco de Dados'!$B2270,BD_Gestão!$B:$B,0)),"erro"))</f>
        <v/>
      </c>
      <c r="I2270" s="162" t="str">
        <f>IF($A2270=0,"",IFERROR(INDEX(BD_Gestão!E:E,MATCH('Banco de Dados'!$B2270,BD_Gestão!$B:$B,0)),"erro"))</f>
        <v/>
      </c>
      <c r="J2270" s="186" t="str">
        <f>IF($A2270=0,"",IFERROR(INDEX(BD_Gestão!B:B,MATCH('Banco de Dados'!$B2270,BD_Gestão!$B:$B,0)),"erro"))</f>
        <v/>
      </c>
      <c r="K2270" s="158" t="str">
        <f>IF($A2270=0,"",IFERROR(INDEX(BD_Gestão!C:C,MATCH('Banco de Dados'!$B2270,BD_Gestão!$B:$B,0)),"erro"))</f>
        <v/>
      </c>
      <c r="L2270" s="158" t="str">
        <f>IF($A2270=0,"",IFERROR(INDEX(BD_Gestão!H:H,MATCH('Banco de Dados'!$B2270,BD_Gestão!$B:$B,0)),"erro"))</f>
        <v/>
      </c>
      <c r="M2270" s="161" t="str">
        <f>IF($A2270=0,"",IFERROR(INDEX(BD_Gestão!F:F,MATCH('Banco de Dados'!$B2270,BD_Gestão!$B:$B,0)),"erro"))</f>
        <v/>
      </c>
      <c r="N2270" s="161" t="str">
        <f>IF($A2270=0,"",IFERROR(INDEX(BD_Gestão!J:J,MATCH('Banco de Dados'!$B2270,BD_Gestão!$B:$B,0)),"erro"))</f>
        <v/>
      </c>
      <c r="O2270" s="164" t="str">
        <f>IF($A2270=0,"",IFERROR(INDEX(BD_Gestão!K:K,MATCH('Banco de Dados'!$B2270,BD_Gestão!$B:$B,0)),"erro"))</f>
        <v/>
      </c>
      <c r="P2270" s="169" t="str">
        <f t="shared" si="142"/>
        <v/>
      </c>
      <c r="Q2270" s="170" t="str">
        <f t="shared" si="143"/>
        <v/>
      </c>
      <c r="R2270" s="163" t="e">
        <f t="shared" si="140"/>
        <v>#VALUE!</v>
      </c>
      <c r="S2270" s="163" t="e">
        <f t="shared" si="141"/>
        <v>#VALUE!</v>
      </c>
      <c r="T2270" s="163" t="e">
        <f>INDEX(Controle!O:O,MATCH('Banco de Dados'!A2270,Controle!M:M,0))*E2270/100</f>
        <v>#N/A</v>
      </c>
    </row>
    <row r="2271" spans="1:20" hidden="1" x14ac:dyDescent="0.2">
      <c r="A2271" s="158">
        <f>BD_TS!A2270</f>
        <v>0</v>
      </c>
      <c r="B2271" s="158" t="str">
        <f>SUBSTITUTE(SUBSTITUTE(BD_TS!D2270," ",""),"-","/")</f>
        <v/>
      </c>
      <c r="C2271" s="158">
        <f>BD_TS!E2270</f>
        <v>0</v>
      </c>
      <c r="D2271" s="159">
        <f>BD_TS!F2270</f>
        <v>0</v>
      </c>
      <c r="E2271" s="160">
        <f>BD_TS!B2270</f>
        <v>0</v>
      </c>
      <c r="F2271" s="161">
        <f>BD_TS!C2270</f>
        <v>0</v>
      </c>
      <c r="G2271" s="187">
        <f>BD_TS!H2270</f>
        <v>0</v>
      </c>
      <c r="H2271" s="158" t="str">
        <f>IF($A2271=0,"",IFERROR(INDEX(BD_Gestão!A:A,MATCH('Banco de Dados'!$B2271,BD_Gestão!$B:$B,0)),"erro"))</f>
        <v/>
      </c>
      <c r="I2271" s="162" t="str">
        <f>IF($A2271=0,"",IFERROR(INDEX(BD_Gestão!E:E,MATCH('Banco de Dados'!$B2271,BD_Gestão!$B:$B,0)),"erro"))</f>
        <v/>
      </c>
      <c r="J2271" s="186" t="str">
        <f>IF($A2271=0,"",IFERROR(INDEX(BD_Gestão!B:B,MATCH('Banco de Dados'!$B2271,BD_Gestão!$B:$B,0)),"erro"))</f>
        <v/>
      </c>
      <c r="K2271" s="158" t="str">
        <f>IF($A2271=0,"",IFERROR(INDEX(BD_Gestão!C:C,MATCH('Banco de Dados'!$B2271,BD_Gestão!$B:$B,0)),"erro"))</f>
        <v/>
      </c>
      <c r="L2271" s="158" t="str">
        <f>IF($A2271=0,"",IFERROR(INDEX(BD_Gestão!H:H,MATCH('Banco de Dados'!$B2271,BD_Gestão!$B:$B,0)),"erro"))</f>
        <v/>
      </c>
      <c r="M2271" s="161" t="str">
        <f>IF($A2271=0,"",IFERROR(INDEX(BD_Gestão!F:F,MATCH('Banco de Dados'!$B2271,BD_Gestão!$B:$B,0)),"erro"))</f>
        <v/>
      </c>
      <c r="N2271" s="161" t="str">
        <f>IF($A2271=0,"",IFERROR(INDEX(BD_Gestão!J:J,MATCH('Banco de Dados'!$B2271,BD_Gestão!$B:$B,0)),"erro"))</f>
        <v/>
      </c>
      <c r="O2271" s="164" t="str">
        <f>IF($A2271=0,"",IFERROR(INDEX(BD_Gestão!K:K,MATCH('Banco de Dados'!$B2271,BD_Gestão!$B:$B,0)),"erro"))</f>
        <v/>
      </c>
      <c r="P2271" s="169" t="str">
        <f t="shared" si="142"/>
        <v/>
      </c>
      <c r="Q2271" s="170" t="str">
        <f t="shared" si="143"/>
        <v/>
      </c>
      <c r="R2271" s="163" t="e">
        <f t="shared" si="140"/>
        <v>#VALUE!</v>
      </c>
      <c r="S2271" s="163" t="e">
        <f t="shared" si="141"/>
        <v>#VALUE!</v>
      </c>
      <c r="T2271" s="163" t="e">
        <f>INDEX(Controle!O:O,MATCH('Banco de Dados'!A2271,Controle!M:M,0))*E2271/100</f>
        <v>#N/A</v>
      </c>
    </row>
    <row r="2272" spans="1:20" hidden="1" x14ac:dyDescent="0.2">
      <c r="A2272" s="158">
        <f>BD_TS!A2271</f>
        <v>0</v>
      </c>
      <c r="B2272" s="158" t="str">
        <f>SUBSTITUTE(SUBSTITUTE(BD_TS!D2271," ",""),"-","/")</f>
        <v/>
      </c>
      <c r="C2272" s="158">
        <f>BD_TS!E2271</f>
        <v>0</v>
      </c>
      <c r="D2272" s="159">
        <f>BD_TS!F2271</f>
        <v>0</v>
      </c>
      <c r="E2272" s="160">
        <f>BD_TS!B2271</f>
        <v>0</v>
      </c>
      <c r="F2272" s="161">
        <f>BD_TS!C2271</f>
        <v>0</v>
      </c>
      <c r="G2272" s="187">
        <f>BD_TS!H2271</f>
        <v>0</v>
      </c>
      <c r="H2272" s="158" t="str">
        <f>IF($A2272=0,"",IFERROR(INDEX(BD_Gestão!A:A,MATCH('Banco de Dados'!$B2272,BD_Gestão!$B:$B,0)),"erro"))</f>
        <v/>
      </c>
      <c r="I2272" s="162" t="str">
        <f>IF($A2272=0,"",IFERROR(INDEX(BD_Gestão!E:E,MATCH('Banco de Dados'!$B2272,BD_Gestão!$B:$B,0)),"erro"))</f>
        <v/>
      </c>
      <c r="J2272" s="186" t="str">
        <f>IF($A2272=0,"",IFERROR(INDEX(BD_Gestão!B:B,MATCH('Banco de Dados'!$B2272,BD_Gestão!$B:$B,0)),"erro"))</f>
        <v/>
      </c>
      <c r="K2272" s="158" t="str">
        <f>IF($A2272=0,"",IFERROR(INDEX(BD_Gestão!C:C,MATCH('Banco de Dados'!$B2272,BD_Gestão!$B:$B,0)),"erro"))</f>
        <v/>
      </c>
      <c r="L2272" s="158" t="str">
        <f>IF($A2272=0,"",IFERROR(INDEX(BD_Gestão!H:H,MATCH('Banco de Dados'!$B2272,BD_Gestão!$B:$B,0)),"erro"))</f>
        <v/>
      </c>
      <c r="M2272" s="161" t="str">
        <f>IF($A2272=0,"",IFERROR(INDEX(BD_Gestão!F:F,MATCH('Banco de Dados'!$B2272,BD_Gestão!$B:$B,0)),"erro"))</f>
        <v/>
      </c>
      <c r="N2272" s="161" t="str">
        <f>IF($A2272=0,"",IFERROR(INDEX(BD_Gestão!J:J,MATCH('Banco de Dados'!$B2272,BD_Gestão!$B:$B,0)),"erro"))</f>
        <v/>
      </c>
      <c r="O2272" s="164" t="str">
        <f>IF($A2272=0,"",IFERROR(INDEX(BD_Gestão!K:K,MATCH('Banco de Dados'!$B2272,BD_Gestão!$B:$B,0)),"erro"))</f>
        <v/>
      </c>
      <c r="P2272" s="169" t="str">
        <f t="shared" si="142"/>
        <v/>
      </c>
      <c r="Q2272" s="170" t="str">
        <f t="shared" si="143"/>
        <v/>
      </c>
      <c r="R2272" s="163" t="e">
        <f t="shared" si="140"/>
        <v>#VALUE!</v>
      </c>
      <c r="S2272" s="163" t="e">
        <f t="shared" si="141"/>
        <v>#VALUE!</v>
      </c>
      <c r="T2272" s="163" t="e">
        <f>INDEX(Controle!O:O,MATCH('Banco de Dados'!A2272,Controle!M:M,0))*E2272/100</f>
        <v>#N/A</v>
      </c>
    </row>
    <row r="2273" spans="1:20" hidden="1" x14ac:dyDescent="0.2">
      <c r="A2273" s="158">
        <f>BD_TS!A2272</f>
        <v>0</v>
      </c>
      <c r="B2273" s="158" t="str">
        <f>SUBSTITUTE(SUBSTITUTE(BD_TS!D2272," ",""),"-","/")</f>
        <v/>
      </c>
      <c r="C2273" s="158">
        <f>BD_TS!E2272</f>
        <v>0</v>
      </c>
      <c r="D2273" s="159">
        <f>BD_TS!F2272</f>
        <v>0</v>
      </c>
      <c r="E2273" s="160">
        <f>BD_TS!B2272</f>
        <v>0</v>
      </c>
      <c r="F2273" s="161">
        <f>BD_TS!C2272</f>
        <v>0</v>
      </c>
      <c r="G2273" s="187">
        <f>BD_TS!H2272</f>
        <v>0</v>
      </c>
      <c r="H2273" s="158" t="str">
        <f>IF($A2273=0,"",IFERROR(INDEX(BD_Gestão!A:A,MATCH('Banco de Dados'!$B2273,BD_Gestão!$B:$B,0)),"erro"))</f>
        <v/>
      </c>
      <c r="I2273" s="162" t="str">
        <f>IF($A2273=0,"",IFERROR(INDEX(BD_Gestão!E:E,MATCH('Banco de Dados'!$B2273,BD_Gestão!$B:$B,0)),"erro"))</f>
        <v/>
      </c>
      <c r="J2273" s="186" t="str">
        <f>IF($A2273=0,"",IFERROR(INDEX(BD_Gestão!B:B,MATCH('Banco de Dados'!$B2273,BD_Gestão!$B:$B,0)),"erro"))</f>
        <v/>
      </c>
      <c r="K2273" s="158" t="str">
        <f>IF($A2273=0,"",IFERROR(INDEX(BD_Gestão!C:C,MATCH('Banco de Dados'!$B2273,BD_Gestão!$B:$B,0)),"erro"))</f>
        <v/>
      </c>
      <c r="L2273" s="158" t="str">
        <f>IF($A2273=0,"",IFERROR(INDEX(BD_Gestão!H:H,MATCH('Banco de Dados'!$B2273,BD_Gestão!$B:$B,0)),"erro"))</f>
        <v/>
      </c>
      <c r="M2273" s="161" t="str">
        <f>IF($A2273=0,"",IFERROR(INDEX(BD_Gestão!F:F,MATCH('Banco de Dados'!$B2273,BD_Gestão!$B:$B,0)),"erro"))</f>
        <v/>
      </c>
      <c r="N2273" s="161" t="str">
        <f>IF($A2273=0,"",IFERROR(INDEX(BD_Gestão!J:J,MATCH('Banco de Dados'!$B2273,BD_Gestão!$B:$B,0)),"erro"))</f>
        <v/>
      </c>
      <c r="O2273" s="164" t="str">
        <f>IF($A2273=0,"",IFERROR(INDEX(BD_Gestão!K:K,MATCH('Banco de Dados'!$B2273,BD_Gestão!$B:$B,0)),"erro"))</f>
        <v/>
      </c>
      <c r="P2273" s="169" t="str">
        <f t="shared" si="142"/>
        <v/>
      </c>
      <c r="Q2273" s="170" t="str">
        <f t="shared" si="143"/>
        <v/>
      </c>
      <c r="R2273" s="163" t="e">
        <f t="shared" si="140"/>
        <v>#VALUE!</v>
      </c>
      <c r="S2273" s="163" t="e">
        <f t="shared" si="141"/>
        <v>#VALUE!</v>
      </c>
      <c r="T2273" s="163" t="e">
        <f>INDEX(Controle!O:O,MATCH('Banco de Dados'!A2273,Controle!M:M,0))*E2273/100</f>
        <v>#N/A</v>
      </c>
    </row>
    <row r="2274" spans="1:20" hidden="1" x14ac:dyDescent="0.2">
      <c r="A2274" s="158">
        <f>BD_TS!A2273</f>
        <v>0</v>
      </c>
      <c r="B2274" s="158" t="str">
        <f>SUBSTITUTE(SUBSTITUTE(BD_TS!D2273," ",""),"-","/")</f>
        <v/>
      </c>
      <c r="C2274" s="158">
        <f>BD_TS!E2273</f>
        <v>0</v>
      </c>
      <c r="D2274" s="159">
        <f>BD_TS!F2273</f>
        <v>0</v>
      </c>
      <c r="E2274" s="160">
        <f>BD_TS!B2273</f>
        <v>0</v>
      </c>
      <c r="F2274" s="161">
        <f>BD_TS!C2273</f>
        <v>0</v>
      </c>
      <c r="G2274" s="187">
        <f>BD_TS!H2273</f>
        <v>0</v>
      </c>
      <c r="H2274" s="158" t="str">
        <f>IF($A2274=0,"",IFERROR(INDEX(BD_Gestão!A:A,MATCH('Banco de Dados'!$B2274,BD_Gestão!$B:$B,0)),"erro"))</f>
        <v/>
      </c>
      <c r="I2274" s="162" t="str">
        <f>IF($A2274=0,"",IFERROR(INDEX(BD_Gestão!E:E,MATCH('Banco de Dados'!$B2274,BD_Gestão!$B:$B,0)),"erro"))</f>
        <v/>
      </c>
      <c r="J2274" s="186" t="str">
        <f>IF($A2274=0,"",IFERROR(INDEX(BD_Gestão!B:B,MATCH('Banco de Dados'!$B2274,BD_Gestão!$B:$B,0)),"erro"))</f>
        <v/>
      </c>
      <c r="K2274" s="158" t="str">
        <f>IF($A2274=0,"",IFERROR(INDEX(BD_Gestão!C:C,MATCH('Banco de Dados'!$B2274,BD_Gestão!$B:$B,0)),"erro"))</f>
        <v/>
      </c>
      <c r="L2274" s="158" t="str">
        <f>IF($A2274=0,"",IFERROR(INDEX(BD_Gestão!H:H,MATCH('Banco de Dados'!$B2274,BD_Gestão!$B:$B,0)),"erro"))</f>
        <v/>
      </c>
      <c r="M2274" s="161" t="str">
        <f>IF($A2274=0,"",IFERROR(INDEX(BD_Gestão!F:F,MATCH('Banco de Dados'!$B2274,BD_Gestão!$B:$B,0)),"erro"))</f>
        <v/>
      </c>
      <c r="N2274" s="161" t="str">
        <f>IF($A2274=0,"",IFERROR(INDEX(BD_Gestão!J:J,MATCH('Banco de Dados'!$B2274,BD_Gestão!$B:$B,0)),"erro"))</f>
        <v/>
      </c>
      <c r="O2274" s="164" t="str">
        <f>IF($A2274=0,"",IFERROR(INDEX(BD_Gestão!K:K,MATCH('Banco de Dados'!$B2274,BD_Gestão!$B:$B,0)),"erro"))</f>
        <v/>
      </c>
      <c r="P2274" s="169" t="str">
        <f t="shared" si="142"/>
        <v/>
      </c>
      <c r="Q2274" s="170" t="str">
        <f t="shared" si="143"/>
        <v/>
      </c>
      <c r="R2274" s="163" t="e">
        <f t="shared" si="140"/>
        <v>#VALUE!</v>
      </c>
      <c r="S2274" s="163" t="e">
        <f t="shared" si="141"/>
        <v>#VALUE!</v>
      </c>
      <c r="T2274" s="163" t="e">
        <f>INDEX(Controle!O:O,MATCH('Banco de Dados'!A2274,Controle!M:M,0))*E2274/100</f>
        <v>#N/A</v>
      </c>
    </row>
    <row r="2275" spans="1:20" hidden="1" x14ac:dyDescent="0.2">
      <c r="A2275" s="158">
        <f>BD_TS!A2274</f>
        <v>0</v>
      </c>
      <c r="B2275" s="158" t="str">
        <f>SUBSTITUTE(SUBSTITUTE(BD_TS!D2274," ",""),"-","/")</f>
        <v/>
      </c>
      <c r="C2275" s="158">
        <f>BD_TS!E2274</f>
        <v>0</v>
      </c>
      <c r="D2275" s="159">
        <f>BD_TS!F2274</f>
        <v>0</v>
      </c>
      <c r="E2275" s="160">
        <f>BD_TS!B2274</f>
        <v>0</v>
      </c>
      <c r="F2275" s="161">
        <f>BD_TS!C2274</f>
        <v>0</v>
      </c>
      <c r="G2275" s="187">
        <f>BD_TS!H2274</f>
        <v>0</v>
      </c>
      <c r="H2275" s="158" t="str">
        <f>IF($A2275=0,"",IFERROR(INDEX(BD_Gestão!A:A,MATCH('Banco de Dados'!$B2275,BD_Gestão!$B:$B,0)),"erro"))</f>
        <v/>
      </c>
      <c r="I2275" s="162" t="str">
        <f>IF($A2275=0,"",IFERROR(INDEX(BD_Gestão!E:E,MATCH('Banco de Dados'!$B2275,BD_Gestão!$B:$B,0)),"erro"))</f>
        <v/>
      </c>
      <c r="J2275" s="186" t="str">
        <f>IF($A2275=0,"",IFERROR(INDEX(BD_Gestão!B:B,MATCH('Banco de Dados'!$B2275,BD_Gestão!$B:$B,0)),"erro"))</f>
        <v/>
      </c>
      <c r="K2275" s="158" t="str">
        <f>IF($A2275=0,"",IFERROR(INDEX(BD_Gestão!C:C,MATCH('Banco de Dados'!$B2275,BD_Gestão!$B:$B,0)),"erro"))</f>
        <v/>
      </c>
      <c r="L2275" s="158" t="str">
        <f>IF($A2275=0,"",IFERROR(INDEX(BD_Gestão!H:H,MATCH('Banco de Dados'!$B2275,BD_Gestão!$B:$B,0)),"erro"))</f>
        <v/>
      </c>
      <c r="M2275" s="161" t="str">
        <f>IF($A2275=0,"",IFERROR(INDEX(BD_Gestão!F:F,MATCH('Banco de Dados'!$B2275,BD_Gestão!$B:$B,0)),"erro"))</f>
        <v/>
      </c>
      <c r="N2275" s="161" t="str">
        <f>IF($A2275=0,"",IFERROR(INDEX(BD_Gestão!J:J,MATCH('Banco de Dados'!$B2275,BD_Gestão!$B:$B,0)),"erro"))</f>
        <v/>
      </c>
      <c r="O2275" s="164" t="str">
        <f>IF($A2275=0,"",IFERROR(INDEX(BD_Gestão!K:K,MATCH('Banco de Dados'!$B2275,BD_Gestão!$B:$B,0)),"erro"))</f>
        <v/>
      </c>
      <c r="P2275" s="169" t="str">
        <f t="shared" si="142"/>
        <v/>
      </c>
      <c r="Q2275" s="170" t="str">
        <f t="shared" si="143"/>
        <v/>
      </c>
      <c r="R2275" s="163" t="e">
        <f t="shared" si="140"/>
        <v>#VALUE!</v>
      </c>
      <c r="S2275" s="163" t="e">
        <f t="shared" si="141"/>
        <v>#VALUE!</v>
      </c>
      <c r="T2275" s="163" t="e">
        <f>INDEX(Controle!O:O,MATCH('Banco de Dados'!A2275,Controle!M:M,0))*E2275/100</f>
        <v>#N/A</v>
      </c>
    </row>
    <row r="2276" spans="1:20" hidden="1" x14ac:dyDescent="0.2">
      <c r="A2276" s="158">
        <f>BD_TS!A2275</f>
        <v>0</v>
      </c>
      <c r="B2276" s="158" t="str">
        <f>SUBSTITUTE(SUBSTITUTE(BD_TS!D2275," ",""),"-","/")</f>
        <v/>
      </c>
      <c r="C2276" s="158">
        <f>BD_TS!E2275</f>
        <v>0</v>
      </c>
      <c r="D2276" s="159">
        <f>BD_TS!F2275</f>
        <v>0</v>
      </c>
      <c r="E2276" s="160">
        <f>BD_TS!B2275</f>
        <v>0</v>
      </c>
      <c r="F2276" s="161">
        <f>BD_TS!C2275</f>
        <v>0</v>
      </c>
      <c r="G2276" s="187">
        <f>BD_TS!H2275</f>
        <v>0</v>
      </c>
      <c r="H2276" s="158" t="str">
        <f>IF($A2276=0,"",IFERROR(INDEX(BD_Gestão!A:A,MATCH('Banco de Dados'!$B2276,BD_Gestão!$B:$B,0)),"erro"))</f>
        <v/>
      </c>
      <c r="I2276" s="162" t="str">
        <f>IF($A2276=0,"",IFERROR(INDEX(BD_Gestão!E:E,MATCH('Banco de Dados'!$B2276,BD_Gestão!$B:$B,0)),"erro"))</f>
        <v/>
      </c>
      <c r="J2276" s="186" t="str">
        <f>IF($A2276=0,"",IFERROR(INDEX(BD_Gestão!B:B,MATCH('Banco de Dados'!$B2276,BD_Gestão!$B:$B,0)),"erro"))</f>
        <v/>
      </c>
      <c r="K2276" s="158" t="str">
        <f>IF($A2276=0,"",IFERROR(INDEX(BD_Gestão!C:C,MATCH('Banco de Dados'!$B2276,BD_Gestão!$B:$B,0)),"erro"))</f>
        <v/>
      </c>
      <c r="L2276" s="158" t="str">
        <f>IF($A2276=0,"",IFERROR(INDEX(BD_Gestão!H:H,MATCH('Banco de Dados'!$B2276,BD_Gestão!$B:$B,0)),"erro"))</f>
        <v/>
      </c>
      <c r="M2276" s="161" t="str">
        <f>IF($A2276=0,"",IFERROR(INDEX(BD_Gestão!F:F,MATCH('Banco de Dados'!$B2276,BD_Gestão!$B:$B,0)),"erro"))</f>
        <v/>
      </c>
      <c r="N2276" s="161" t="str">
        <f>IF($A2276=0,"",IFERROR(INDEX(BD_Gestão!J:J,MATCH('Banco de Dados'!$B2276,BD_Gestão!$B:$B,0)),"erro"))</f>
        <v/>
      </c>
      <c r="O2276" s="164" t="str">
        <f>IF($A2276=0,"",IFERROR(INDEX(BD_Gestão!K:K,MATCH('Banco de Dados'!$B2276,BD_Gestão!$B:$B,0)),"erro"))</f>
        <v/>
      </c>
      <c r="P2276" s="169" t="str">
        <f t="shared" si="142"/>
        <v/>
      </c>
      <c r="Q2276" s="170" t="str">
        <f t="shared" si="143"/>
        <v/>
      </c>
      <c r="R2276" s="163" t="e">
        <f t="shared" si="140"/>
        <v>#VALUE!</v>
      </c>
      <c r="S2276" s="163" t="e">
        <f t="shared" si="141"/>
        <v>#VALUE!</v>
      </c>
      <c r="T2276" s="163" t="e">
        <f>INDEX(Controle!O:O,MATCH('Banco de Dados'!A2276,Controle!M:M,0))*E2276/100</f>
        <v>#N/A</v>
      </c>
    </row>
    <row r="2277" spans="1:20" hidden="1" x14ac:dyDescent="0.2">
      <c r="A2277" s="158">
        <f>BD_TS!A2276</f>
        <v>0</v>
      </c>
      <c r="B2277" s="158" t="str">
        <f>SUBSTITUTE(SUBSTITUTE(BD_TS!D2276," ",""),"-","/")</f>
        <v/>
      </c>
      <c r="C2277" s="158">
        <f>BD_TS!E2276</f>
        <v>0</v>
      </c>
      <c r="D2277" s="159">
        <f>BD_TS!F2276</f>
        <v>0</v>
      </c>
      <c r="E2277" s="160">
        <f>BD_TS!B2276</f>
        <v>0</v>
      </c>
      <c r="F2277" s="161">
        <f>BD_TS!C2276</f>
        <v>0</v>
      </c>
      <c r="G2277" s="187">
        <f>BD_TS!H2276</f>
        <v>0</v>
      </c>
      <c r="H2277" s="158" t="str">
        <f>IF($A2277=0,"",IFERROR(INDEX(BD_Gestão!A:A,MATCH('Banco de Dados'!$B2277,BD_Gestão!$B:$B,0)),"erro"))</f>
        <v/>
      </c>
      <c r="I2277" s="162" t="str">
        <f>IF($A2277=0,"",IFERROR(INDEX(BD_Gestão!E:E,MATCH('Banco de Dados'!$B2277,BD_Gestão!$B:$B,0)),"erro"))</f>
        <v/>
      </c>
      <c r="J2277" s="186" t="str">
        <f>IF($A2277=0,"",IFERROR(INDEX(BD_Gestão!B:B,MATCH('Banco de Dados'!$B2277,BD_Gestão!$B:$B,0)),"erro"))</f>
        <v/>
      </c>
      <c r="K2277" s="158" t="str">
        <f>IF($A2277=0,"",IFERROR(INDEX(BD_Gestão!C:C,MATCH('Banco de Dados'!$B2277,BD_Gestão!$B:$B,0)),"erro"))</f>
        <v/>
      </c>
      <c r="L2277" s="158" t="str">
        <f>IF($A2277=0,"",IFERROR(INDEX(BD_Gestão!H:H,MATCH('Banco de Dados'!$B2277,BD_Gestão!$B:$B,0)),"erro"))</f>
        <v/>
      </c>
      <c r="M2277" s="161" t="str">
        <f>IF($A2277=0,"",IFERROR(INDEX(BD_Gestão!F:F,MATCH('Banco de Dados'!$B2277,BD_Gestão!$B:$B,0)),"erro"))</f>
        <v/>
      </c>
      <c r="N2277" s="161" t="str">
        <f>IF($A2277=0,"",IFERROR(INDEX(BD_Gestão!J:J,MATCH('Banco de Dados'!$B2277,BD_Gestão!$B:$B,0)),"erro"))</f>
        <v/>
      </c>
      <c r="O2277" s="164" t="str">
        <f>IF($A2277=0,"",IFERROR(INDEX(BD_Gestão!K:K,MATCH('Banco de Dados'!$B2277,BD_Gestão!$B:$B,0)),"erro"))</f>
        <v/>
      </c>
      <c r="P2277" s="169" t="str">
        <f t="shared" si="142"/>
        <v/>
      </c>
      <c r="Q2277" s="170" t="str">
        <f t="shared" si="143"/>
        <v/>
      </c>
      <c r="R2277" s="163" t="e">
        <f t="shared" si="140"/>
        <v>#VALUE!</v>
      </c>
      <c r="S2277" s="163" t="e">
        <f t="shared" si="141"/>
        <v>#VALUE!</v>
      </c>
      <c r="T2277" s="163" t="e">
        <f>INDEX(Controle!O:O,MATCH('Banco de Dados'!A2277,Controle!M:M,0))*E2277/100</f>
        <v>#N/A</v>
      </c>
    </row>
    <row r="2278" spans="1:20" hidden="1" x14ac:dyDescent="0.2">
      <c r="A2278" s="158">
        <f>BD_TS!A2277</f>
        <v>0</v>
      </c>
      <c r="B2278" s="158" t="str">
        <f>SUBSTITUTE(SUBSTITUTE(BD_TS!D2277," ",""),"-","/")</f>
        <v/>
      </c>
      <c r="C2278" s="158">
        <f>BD_TS!E2277</f>
        <v>0</v>
      </c>
      <c r="D2278" s="159">
        <f>BD_TS!F2277</f>
        <v>0</v>
      </c>
      <c r="E2278" s="160">
        <f>BD_TS!B2277</f>
        <v>0</v>
      </c>
      <c r="F2278" s="161">
        <f>BD_TS!C2277</f>
        <v>0</v>
      </c>
      <c r="G2278" s="187">
        <f>BD_TS!H2277</f>
        <v>0</v>
      </c>
      <c r="H2278" s="158" t="str">
        <f>IF($A2278=0,"",IFERROR(INDEX(BD_Gestão!A:A,MATCH('Banco de Dados'!$B2278,BD_Gestão!$B:$B,0)),"erro"))</f>
        <v/>
      </c>
      <c r="I2278" s="162" t="str">
        <f>IF($A2278=0,"",IFERROR(INDEX(BD_Gestão!E:E,MATCH('Banco de Dados'!$B2278,BD_Gestão!$B:$B,0)),"erro"))</f>
        <v/>
      </c>
      <c r="J2278" s="186" t="str">
        <f>IF($A2278=0,"",IFERROR(INDEX(BD_Gestão!B:B,MATCH('Banco de Dados'!$B2278,BD_Gestão!$B:$B,0)),"erro"))</f>
        <v/>
      </c>
      <c r="K2278" s="158" t="str">
        <f>IF($A2278=0,"",IFERROR(INDEX(BD_Gestão!C:C,MATCH('Banco de Dados'!$B2278,BD_Gestão!$B:$B,0)),"erro"))</f>
        <v/>
      </c>
      <c r="L2278" s="158" t="str">
        <f>IF($A2278=0,"",IFERROR(INDEX(BD_Gestão!H:H,MATCH('Banco de Dados'!$B2278,BD_Gestão!$B:$B,0)),"erro"))</f>
        <v/>
      </c>
      <c r="M2278" s="161" t="str">
        <f>IF($A2278=0,"",IFERROR(INDEX(BD_Gestão!F:F,MATCH('Banco de Dados'!$B2278,BD_Gestão!$B:$B,0)),"erro"))</f>
        <v/>
      </c>
      <c r="N2278" s="161" t="str">
        <f>IF($A2278=0,"",IFERROR(INDEX(BD_Gestão!J:J,MATCH('Banco de Dados'!$B2278,BD_Gestão!$B:$B,0)),"erro"))</f>
        <v/>
      </c>
      <c r="O2278" s="164" t="str">
        <f>IF($A2278=0,"",IFERROR(INDEX(BD_Gestão!K:K,MATCH('Banco de Dados'!$B2278,BD_Gestão!$B:$B,0)),"erro"))</f>
        <v/>
      </c>
      <c r="P2278" s="169" t="str">
        <f t="shared" si="142"/>
        <v/>
      </c>
      <c r="Q2278" s="170" t="str">
        <f t="shared" si="143"/>
        <v/>
      </c>
      <c r="R2278" s="163" t="e">
        <f t="shared" si="140"/>
        <v>#VALUE!</v>
      </c>
      <c r="S2278" s="163" t="e">
        <f t="shared" si="141"/>
        <v>#VALUE!</v>
      </c>
      <c r="T2278" s="163" t="e">
        <f>INDEX(Controle!O:O,MATCH('Banco de Dados'!A2278,Controle!M:M,0))*E2278/100</f>
        <v>#N/A</v>
      </c>
    </row>
    <row r="2279" spans="1:20" hidden="1" x14ac:dyDescent="0.2">
      <c r="A2279" s="158">
        <f>BD_TS!A2278</f>
        <v>0</v>
      </c>
      <c r="B2279" s="158" t="str">
        <f>SUBSTITUTE(SUBSTITUTE(BD_TS!D2278," ",""),"-","/")</f>
        <v/>
      </c>
      <c r="C2279" s="158">
        <f>BD_TS!E2278</f>
        <v>0</v>
      </c>
      <c r="D2279" s="159">
        <f>BD_TS!F2278</f>
        <v>0</v>
      </c>
      <c r="E2279" s="160">
        <f>BD_TS!B2278</f>
        <v>0</v>
      </c>
      <c r="F2279" s="161">
        <f>BD_TS!C2278</f>
        <v>0</v>
      </c>
      <c r="G2279" s="187">
        <f>BD_TS!H2278</f>
        <v>0</v>
      </c>
      <c r="H2279" s="158" t="str">
        <f>IF($A2279=0,"",IFERROR(INDEX(BD_Gestão!A:A,MATCH('Banco de Dados'!$B2279,BD_Gestão!$B:$B,0)),"erro"))</f>
        <v/>
      </c>
      <c r="I2279" s="162" t="str">
        <f>IF($A2279=0,"",IFERROR(INDEX(BD_Gestão!E:E,MATCH('Banco de Dados'!$B2279,BD_Gestão!$B:$B,0)),"erro"))</f>
        <v/>
      </c>
      <c r="J2279" s="186" t="str">
        <f>IF($A2279=0,"",IFERROR(INDEX(BD_Gestão!B:B,MATCH('Banco de Dados'!$B2279,BD_Gestão!$B:$B,0)),"erro"))</f>
        <v/>
      </c>
      <c r="K2279" s="158" t="str">
        <f>IF($A2279=0,"",IFERROR(INDEX(BD_Gestão!C:C,MATCH('Banco de Dados'!$B2279,BD_Gestão!$B:$B,0)),"erro"))</f>
        <v/>
      </c>
      <c r="L2279" s="158" t="str">
        <f>IF($A2279=0,"",IFERROR(INDEX(BD_Gestão!H:H,MATCH('Banco de Dados'!$B2279,BD_Gestão!$B:$B,0)),"erro"))</f>
        <v/>
      </c>
      <c r="M2279" s="161" t="str">
        <f>IF($A2279=0,"",IFERROR(INDEX(BD_Gestão!F:F,MATCH('Banco de Dados'!$B2279,BD_Gestão!$B:$B,0)),"erro"))</f>
        <v/>
      </c>
      <c r="N2279" s="161" t="str">
        <f>IF($A2279=0,"",IFERROR(INDEX(BD_Gestão!J:J,MATCH('Banco de Dados'!$B2279,BD_Gestão!$B:$B,0)),"erro"))</f>
        <v/>
      </c>
      <c r="O2279" s="164" t="str">
        <f>IF($A2279=0,"",IFERROR(INDEX(BD_Gestão!K:K,MATCH('Banco de Dados'!$B2279,BD_Gestão!$B:$B,0)),"erro"))</f>
        <v/>
      </c>
      <c r="P2279" s="169" t="str">
        <f t="shared" si="142"/>
        <v/>
      </c>
      <c r="Q2279" s="170" t="str">
        <f t="shared" si="143"/>
        <v/>
      </c>
      <c r="R2279" s="163" t="e">
        <f t="shared" si="140"/>
        <v>#VALUE!</v>
      </c>
      <c r="S2279" s="163" t="e">
        <f t="shared" si="141"/>
        <v>#VALUE!</v>
      </c>
      <c r="T2279" s="163" t="e">
        <f>INDEX(Controle!O:O,MATCH('Banco de Dados'!A2279,Controle!M:M,0))*E2279/100</f>
        <v>#N/A</v>
      </c>
    </row>
    <row r="2280" spans="1:20" hidden="1" x14ac:dyDescent="0.2">
      <c r="A2280" s="158">
        <f>BD_TS!A2279</f>
        <v>0</v>
      </c>
      <c r="B2280" s="158" t="str">
        <f>SUBSTITUTE(SUBSTITUTE(BD_TS!D2279," ",""),"-","/")</f>
        <v/>
      </c>
      <c r="C2280" s="158">
        <f>BD_TS!E2279</f>
        <v>0</v>
      </c>
      <c r="D2280" s="159">
        <f>BD_TS!F2279</f>
        <v>0</v>
      </c>
      <c r="E2280" s="160">
        <f>BD_TS!B2279</f>
        <v>0</v>
      </c>
      <c r="F2280" s="161">
        <f>BD_TS!C2279</f>
        <v>0</v>
      </c>
      <c r="G2280" s="187">
        <f>BD_TS!H2279</f>
        <v>0</v>
      </c>
      <c r="H2280" s="158" t="str">
        <f>IF($A2280=0,"",IFERROR(INDEX(BD_Gestão!A:A,MATCH('Banco de Dados'!$B2280,BD_Gestão!$B:$B,0)),"erro"))</f>
        <v/>
      </c>
      <c r="I2280" s="162" t="str">
        <f>IF($A2280=0,"",IFERROR(INDEX(BD_Gestão!E:E,MATCH('Banco de Dados'!$B2280,BD_Gestão!$B:$B,0)),"erro"))</f>
        <v/>
      </c>
      <c r="J2280" s="186" t="str">
        <f>IF($A2280=0,"",IFERROR(INDEX(BD_Gestão!B:B,MATCH('Banco de Dados'!$B2280,BD_Gestão!$B:$B,0)),"erro"))</f>
        <v/>
      </c>
      <c r="K2280" s="158" t="str">
        <f>IF($A2280=0,"",IFERROR(INDEX(BD_Gestão!C:C,MATCH('Banco de Dados'!$B2280,BD_Gestão!$B:$B,0)),"erro"))</f>
        <v/>
      </c>
      <c r="L2280" s="158" t="str">
        <f>IF($A2280=0,"",IFERROR(INDEX(BD_Gestão!H:H,MATCH('Banco de Dados'!$B2280,BD_Gestão!$B:$B,0)),"erro"))</f>
        <v/>
      </c>
      <c r="M2280" s="161" t="str">
        <f>IF($A2280=0,"",IFERROR(INDEX(BD_Gestão!F:F,MATCH('Banco de Dados'!$B2280,BD_Gestão!$B:$B,0)),"erro"))</f>
        <v/>
      </c>
      <c r="N2280" s="161" t="str">
        <f>IF($A2280=0,"",IFERROR(INDEX(BD_Gestão!J:J,MATCH('Banco de Dados'!$B2280,BD_Gestão!$B:$B,0)),"erro"))</f>
        <v/>
      </c>
      <c r="O2280" s="164" t="str">
        <f>IF($A2280=0,"",IFERROR(INDEX(BD_Gestão!K:K,MATCH('Banco de Dados'!$B2280,BD_Gestão!$B:$B,0)),"erro"))</f>
        <v/>
      </c>
      <c r="P2280" s="169" t="str">
        <f t="shared" si="142"/>
        <v/>
      </c>
      <c r="Q2280" s="170" t="str">
        <f t="shared" si="143"/>
        <v/>
      </c>
      <c r="R2280" s="163" t="e">
        <f t="shared" si="140"/>
        <v>#VALUE!</v>
      </c>
      <c r="S2280" s="163" t="e">
        <f t="shared" si="141"/>
        <v>#VALUE!</v>
      </c>
      <c r="T2280" s="163" t="e">
        <f>INDEX(Controle!O:O,MATCH('Banco de Dados'!A2280,Controle!M:M,0))*E2280/100</f>
        <v>#N/A</v>
      </c>
    </row>
    <row r="2281" spans="1:20" hidden="1" x14ac:dyDescent="0.2">
      <c r="A2281" s="158">
        <f>BD_TS!A2280</f>
        <v>0</v>
      </c>
      <c r="B2281" s="158" t="str">
        <f>SUBSTITUTE(SUBSTITUTE(BD_TS!D2280," ",""),"-","/")</f>
        <v/>
      </c>
      <c r="C2281" s="158">
        <f>BD_TS!E2280</f>
        <v>0</v>
      </c>
      <c r="D2281" s="159">
        <f>BD_TS!F2280</f>
        <v>0</v>
      </c>
      <c r="E2281" s="160">
        <f>BD_TS!B2280</f>
        <v>0</v>
      </c>
      <c r="F2281" s="161">
        <f>BD_TS!C2280</f>
        <v>0</v>
      </c>
      <c r="G2281" s="187">
        <f>BD_TS!H2280</f>
        <v>0</v>
      </c>
      <c r="H2281" s="158" t="str">
        <f>IF($A2281=0,"",IFERROR(INDEX(BD_Gestão!A:A,MATCH('Banco de Dados'!$B2281,BD_Gestão!$B:$B,0)),"erro"))</f>
        <v/>
      </c>
      <c r="I2281" s="162" t="str">
        <f>IF($A2281=0,"",IFERROR(INDEX(BD_Gestão!E:E,MATCH('Banco de Dados'!$B2281,BD_Gestão!$B:$B,0)),"erro"))</f>
        <v/>
      </c>
      <c r="J2281" s="186" t="str">
        <f>IF($A2281=0,"",IFERROR(INDEX(BD_Gestão!B:B,MATCH('Banco de Dados'!$B2281,BD_Gestão!$B:$B,0)),"erro"))</f>
        <v/>
      </c>
      <c r="K2281" s="158" t="str">
        <f>IF($A2281=0,"",IFERROR(INDEX(BD_Gestão!C:C,MATCH('Banco de Dados'!$B2281,BD_Gestão!$B:$B,0)),"erro"))</f>
        <v/>
      </c>
      <c r="L2281" s="158" t="str">
        <f>IF($A2281=0,"",IFERROR(INDEX(BD_Gestão!H:H,MATCH('Banco de Dados'!$B2281,BD_Gestão!$B:$B,0)),"erro"))</f>
        <v/>
      </c>
      <c r="M2281" s="161" t="str">
        <f>IF($A2281=0,"",IFERROR(INDEX(BD_Gestão!F:F,MATCH('Banco de Dados'!$B2281,BD_Gestão!$B:$B,0)),"erro"))</f>
        <v/>
      </c>
      <c r="N2281" s="161" t="str">
        <f>IF($A2281=0,"",IFERROR(INDEX(BD_Gestão!J:J,MATCH('Banco de Dados'!$B2281,BD_Gestão!$B:$B,0)),"erro"))</f>
        <v/>
      </c>
      <c r="O2281" s="164" t="str">
        <f>IF($A2281=0,"",IFERROR(INDEX(BD_Gestão!K:K,MATCH('Banco de Dados'!$B2281,BD_Gestão!$B:$B,0)),"erro"))</f>
        <v/>
      </c>
      <c r="P2281" s="169" t="str">
        <f t="shared" si="142"/>
        <v/>
      </c>
      <c r="Q2281" s="170" t="str">
        <f t="shared" si="143"/>
        <v/>
      </c>
      <c r="R2281" s="163" t="e">
        <f t="shared" si="140"/>
        <v>#VALUE!</v>
      </c>
      <c r="S2281" s="163" t="e">
        <f t="shared" si="141"/>
        <v>#VALUE!</v>
      </c>
      <c r="T2281" s="163" t="e">
        <f>INDEX(Controle!O:O,MATCH('Banco de Dados'!A2281,Controle!M:M,0))*E2281/100</f>
        <v>#N/A</v>
      </c>
    </row>
    <row r="2282" spans="1:20" hidden="1" x14ac:dyDescent="0.2">
      <c r="A2282" s="158">
        <f>BD_TS!A2281</f>
        <v>0</v>
      </c>
      <c r="B2282" s="158" t="str">
        <f>SUBSTITUTE(SUBSTITUTE(BD_TS!D2281," ",""),"-","/")</f>
        <v/>
      </c>
      <c r="C2282" s="158">
        <f>BD_TS!E2281</f>
        <v>0</v>
      </c>
      <c r="D2282" s="159">
        <f>BD_TS!F2281</f>
        <v>0</v>
      </c>
      <c r="E2282" s="160">
        <f>BD_TS!B2281</f>
        <v>0</v>
      </c>
      <c r="F2282" s="161">
        <f>BD_TS!C2281</f>
        <v>0</v>
      </c>
      <c r="G2282" s="187">
        <f>BD_TS!H2281</f>
        <v>0</v>
      </c>
      <c r="H2282" s="158" t="str">
        <f>IF($A2282=0,"",IFERROR(INDEX(BD_Gestão!A:A,MATCH('Banco de Dados'!$B2282,BD_Gestão!$B:$B,0)),"erro"))</f>
        <v/>
      </c>
      <c r="I2282" s="162" t="str">
        <f>IF($A2282=0,"",IFERROR(INDEX(BD_Gestão!E:E,MATCH('Banco de Dados'!$B2282,BD_Gestão!$B:$B,0)),"erro"))</f>
        <v/>
      </c>
      <c r="J2282" s="186" t="str">
        <f>IF($A2282=0,"",IFERROR(INDEX(BD_Gestão!B:B,MATCH('Banco de Dados'!$B2282,BD_Gestão!$B:$B,0)),"erro"))</f>
        <v/>
      </c>
      <c r="K2282" s="158" t="str">
        <f>IF($A2282=0,"",IFERROR(INDEX(BD_Gestão!C:C,MATCH('Banco de Dados'!$B2282,BD_Gestão!$B:$B,0)),"erro"))</f>
        <v/>
      </c>
      <c r="L2282" s="158" t="str">
        <f>IF($A2282=0,"",IFERROR(INDEX(BD_Gestão!H:H,MATCH('Banco de Dados'!$B2282,BD_Gestão!$B:$B,0)),"erro"))</f>
        <v/>
      </c>
      <c r="M2282" s="161" t="str">
        <f>IF($A2282=0,"",IFERROR(INDEX(BD_Gestão!F:F,MATCH('Banco de Dados'!$B2282,BD_Gestão!$B:$B,0)),"erro"))</f>
        <v/>
      </c>
      <c r="N2282" s="161" t="str">
        <f>IF($A2282=0,"",IFERROR(INDEX(BD_Gestão!J:J,MATCH('Banco de Dados'!$B2282,BD_Gestão!$B:$B,0)),"erro"))</f>
        <v/>
      </c>
      <c r="O2282" s="164" t="str">
        <f>IF($A2282=0,"",IFERROR(INDEX(BD_Gestão!K:K,MATCH('Banco de Dados'!$B2282,BD_Gestão!$B:$B,0)),"erro"))</f>
        <v/>
      </c>
      <c r="P2282" s="169" t="str">
        <f t="shared" si="142"/>
        <v/>
      </c>
      <c r="Q2282" s="170" t="str">
        <f t="shared" si="143"/>
        <v/>
      </c>
      <c r="R2282" s="163" t="e">
        <f t="shared" si="140"/>
        <v>#VALUE!</v>
      </c>
      <c r="S2282" s="163" t="e">
        <f t="shared" si="141"/>
        <v>#VALUE!</v>
      </c>
      <c r="T2282" s="163" t="e">
        <f>INDEX(Controle!O:O,MATCH('Banco de Dados'!A2282,Controle!M:M,0))*E2282/100</f>
        <v>#N/A</v>
      </c>
    </row>
    <row r="2283" spans="1:20" hidden="1" x14ac:dyDescent="0.2">
      <c r="A2283" s="158">
        <f>BD_TS!A2282</f>
        <v>0</v>
      </c>
      <c r="B2283" s="158" t="str">
        <f>SUBSTITUTE(SUBSTITUTE(BD_TS!D2282," ",""),"-","/")</f>
        <v/>
      </c>
      <c r="C2283" s="158">
        <f>BD_TS!E2282</f>
        <v>0</v>
      </c>
      <c r="D2283" s="159">
        <f>BD_TS!F2282</f>
        <v>0</v>
      </c>
      <c r="E2283" s="160">
        <f>BD_TS!B2282</f>
        <v>0</v>
      </c>
      <c r="F2283" s="161">
        <f>BD_TS!C2282</f>
        <v>0</v>
      </c>
      <c r="G2283" s="187">
        <f>BD_TS!H2282</f>
        <v>0</v>
      </c>
      <c r="H2283" s="158" t="str">
        <f>IF($A2283=0,"",IFERROR(INDEX(BD_Gestão!A:A,MATCH('Banco de Dados'!$B2283,BD_Gestão!$B:$B,0)),"erro"))</f>
        <v/>
      </c>
      <c r="I2283" s="162" t="str">
        <f>IF($A2283=0,"",IFERROR(INDEX(BD_Gestão!E:E,MATCH('Banco de Dados'!$B2283,BD_Gestão!$B:$B,0)),"erro"))</f>
        <v/>
      </c>
      <c r="J2283" s="186" t="str">
        <f>IF($A2283=0,"",IFERROR(INDEX(BD_Gestão!B:B,MATCH('Banco de Dados'!$B2283,BD_Gestão!$B:$B,0)),"erro"))</f>
        <v/>
      </c>
      <c r="K2283" s="158" t="str">
        <f>IF($A2283=0,"",IFERROR(INDEX(BD_Gestão!C:C,MATCH('Banco de Dados'!$B2283,BD_Gestão!$B:$B,0)),"erro"))</f>
        <v/>
      </c>
      <c r="L2283" s="158" t="str">
        <f>IF($A2283=0,"",IFERROR(INDEX(BD_Gestão!H:H,MATCH('Banco de Dados'!$B2283,BD_Gestão!$B:$B,0)),"erro"))</f>
        <v/>
      </c>
      <c r="M2283" s="161" t="str">
        <f>IF($A2283=0,"",IFERROR(INDEX(BD_Gestão!F:F,MATCH('Banco de Dados'!$B2283,BD_Gestão!$B:$B,0)),"erro"))</f>
        <v/>
      </c>
      <c r="N2283" s="161" t="str">
        <f>IF($A2283=0,"",IFERROR(INDEX(BD_Gestão!J:J,MATCH('Banco de Dados'!$B2283,BD_Gestão!$B:$B,0)),"erro"))</f>
        <v/>
      </c>
      <c r="O2283" s="164" t="str">
        <f>IF($A2283=0,"",IFERROR(INDEX(BD_Gestão!K:K,MATCH('Banco de Dados'!$B2283,BD_Gestão!$B:$B,0)),"erro"))</f>
        <v/>
      </c>
      <c r="P2283" s="169" t="str">
        <f t="shared" si="142"/>
        <v/>
      </c>
      <c r="Q2283" s="170" t="str">
        <f t="shared" si="143"/>
        <v/>
      </c>
      <c r="R2283" s="163" t="e">
        <f t="shared" si="140"/>
        <v>#VALUE!</v>
      </c>
      <c r="S2283" s="163" t="e">
        <f t="shared" si="141"/>
        <v>#VALUE!</v>
      </c>
      <c r="T2283" s="163" t="e">
        <f>INDEX(Controle!O:O,MATCH('Banco de Dados'!A2283,Controle!M:M,0))*E2283/100</f>
        <v>#N/A</v>
      </c>
    </row>
    <row r="2284" spans="1:20" hidden="1" x14ac:dyDescent="0.2">
      <c r="A2284" s="158">
        <f>BD_TS!A2283</f>
        <v>0</v>
      </c>
      <c r="B2284" s="158" t="str">
        <f>SUBSTITUTE(SUBSTITUTE(BD_TS!D2283," ",""),"-","/")</f>
        <v/>
      </c>
      <c r="C2284" s="158">
        <f>BD_TS!E2283</f>
        <v>0</v>
      </c>
      <c r="D2284" s="159">
        <f>BD_TS!F2283</f>
        <v>0</v>
      </c>
      <c r="E2284" s="160">
        <f>BD_TS!B2283</f>
        <v>0</v>
      </c>
      <c r="F2284" s="161">
        <f>BD_TS!C2283</f>
        <v>0</v>
      </c>
      <c r="G2284" s="187">
        <f>BD_TS!H2283</f>
        <v>0</v>
      </c>
      <c r="H2284" s="158" t="str">
        <f>IF($A2284=0,"",IFERROR(INDEX(BD_Gestão!A:A,MATCH('Banco de Dados'!$B2284,BD_Gestão!$B:$B,0)),"erro"))</f>
        <v/>
      </c>
      <c r="I2284" s="162" t="str">
        <f>IF($A2284=0,"",IFERROR(INDEX(BD_Gestão!E:E,MATCH('Banco de Dados'!$B2284,BD_Gestão!$B:$B,0)),"erro"))</f>
        <v/>
      </c>
      <c r="J2284" s="186" t="str">
        <f>IF($A2284=0,"",IFERROR(INDEX(BD_Gestão!B:B,MATCH('Banco de Dados'!$B2284,BD_Gestão!$B:$B,0)),"erro"))</f>
        <v/>
      </c>
      <c r="K2284" s="158" t="str">
        <f>IF($A2284=0,"",IFERROR(INDEX(BD_Gestão!C:C,MATCH('Banco de Dados'!$B2284,BD_Gestão!$B:$B,0)),"erro"))</f>
        <v/>
      </c>
      <c r="L2284" s="158" t="str">
        <f>IF($A2284=0,"",IFERROR(INDEX(BD_Gestão!H:H,MATCH('Banco de Dados'!$B2284,BD_Gestão!$B:$B,0)),"erro"))</f>
        <v/>
      </c>
      <c r="M2284" s="161" t="str">
        <f>IF($A2284=0,"",IFERROR(INDEX(BD_Gestão!F:F,MATCH('Banco de Dados'!$B2284,BD_Gestão!$B:$B,0)),"erro"))</f>
        <v/>
      </c>
      <c r="N2284" s="161" t="str">
        <f>IF($A2284=0,"",IFERROR(INDEX(BD_Gestão!J:J,MATCH('Banco de Dados'!$B2284,BD_Gestão!$B:$B,0)),"erro"))</f>
        <v/>
      </c>
      <c r="O2284" s="164" t="str">
        <f>IF($A2284=0,"",IFERROR(INDEX(BD_Gestão!K:K,MATCH('Banco de Dados'!$B2284,BD_Gestão!$B:$B,0)),"erro"))</f>
        <v/>
      </c>
      <c r="P2284" s="169" t="str">
        <f t="shared" si="142"/>
        <v/>
      </c>
      <c r="Q2284" s="170" t="str">
        <f t="shared" si="143"/>
        <v/>
      </c>
      <c r="R2284" s="163" t="e">
        <f t="shared" si="140"/>
        <v>#VALUE!</v>
      </c>
      <c r="S2284" s="163" t="e">
        <f t="shared" si="141"/>
        <v>#VALUE!</v>
      </c>
      <c r="T2284" s="163" t="e">
        <f>INDEX(Controle!O:O,MATCH('Banco de Dados'!A2284,Controle!M:M,0))*E2284/100</f>
        <v>#N/A</v>
      </c>
    </row>
    <row r="2285" spans="1:20" hidden="1" x14ac:dyDescent="0.2">
      <c r="A2285" s="158">
        <f>BD_TS!A2284</f>
        <v>0</v>
      </c>
      <c r="B2285" s="158" t="str">
        <f>SUBSTITUTE(SUBSTITUTE(BD_TS!D2284," ",""),"-","/")</f>
        <v/>
      </c>
      <c r="C2285" s="158">
        <f>BD_TS!E2284</f>
        <v>0</v>
      </c>
      <c r="D2285" s="159">
        <f>BD_TS!F2284</f>
        <v>0</v>
      </c>
      <c r="E2285" s="160">
        <f>BD_TS!B2284</f>
        <v>0</v>
      </c>
      <c r="F2285" s="161">
        <f>BD_TS!C2284</f>
        <v>0</v>
      </c>
      <c r="G2285" s="187">
        <f>BD_TS!H2284</f>
        <v>0</v>
      </c>
      <c r="H2285" s="158" t="str">
        <f>IF($A2285=0,"",IFERROR(INDEX(BD_Gestão!A:A,MATCH('Banco de Dados'!$B2285,BD_Gestão!$B:$B,0)),"erro"))</f>
        <v/>
      </c>
      <c r="I2285" s="162" t="str">
        <f>IF($A2285=0,"",IFERROR(INDEX(BD_Gestão!E:E,MATCH('Banco de Dados'!$B2285,BD_Gestão!$B:$B,0)),"erro"))</f>
        <v/>
      </c>
      <c r="J2285" s="186" t="str">
        <f>IF($A2285=0,"",IFERROR(INDEX(BD_Gestão!B:B,MATCH('Banco de Dados'!$B2285,BD_Gestão!$B:$B,0)),"erro"))</f>
        <v/>
      </c>
      <c r="K2285" s="158" t="str">
        <f>IF($A2285=0,"",IFERROR(INDEX(BD_Gestão!C:C,MATCH('Banco de Dados'!$B2285,BD_Gestão!$B:$B,0)),"erro"))</f>
        <v/>
      </c>
      <c r="L2285" s="158" t="str">
        <f>IF($A2285=0,"",IFERROR(INDEX(BD_Gestão!H:H,MATCH('Banco de Dados'!$B2285,BD_Gestão!$B:$B,0)),"erro"))</f>
        <v/>
      </c>
      <c r="M2285" s="161" t="str">
        <f>IF($A2285=0,"",IFERROR(INDEX(BD_Gestão!F:F,MATCH('Banco de Dados'!$B2285,BD_Gestão!$B:$B,0)),"erro"))</f>
        <v/>
      </c>
      <c r="N2285" s="161" t="str">
        <f>IF($A2285=0,"",IFERROR(INDEX(BD_Gestão!J:J,MATCH('Banco de Dados'!$B2285,BD_Gestão!$B:$B,0)),"erro"))</f>
        <v/>
      </c>
      <c r="O2285" s="164" t="str">
        <f>IF($A2285=0,"",IFERROR(INDEX(BD_Gestão!K:K,MATCH('Banco de Dados'!$B2285,BD_Gestão!$B:$B,0)),"erro"))</f>
        <v/>
      </c>
      <c r="P2285" s="169" t="str">
        <f t="shared" si="142"/>
        <v/>
      </c>
      <c r="Q2285" s="170" t="str">
        <f t="shared" si="143"/>
        <v/>
      </c>
      <c r="R2285" s="163" t="e">
        <f t="shared" si="140"/>
        <v>#VALUE!</v>
      </c>
      <c r="S2285" s="163" t="e">
        <f t="shared" si="141"/>
        <v>#VALUE!</v>
      </c>
      <c r="T2285" s="163" t="e">
        <f>INDEX(Controle!O:O,MATCH('Banco de Dados'!A2285,Controle!M:M,0))*E2285/100</f>
        <v>#N/A</v>
      </c>
    </row>
    <row r="2286" spans="1:20" hidden="1" x14ac:dyDescent="0.2">
      <c r="A2286" s="158">
        <f>BD_TS!A2285</f>
        <v>0</v>
      </c>
      <c r="B2286" s="158" t="str">
        <f>SUBSTITUTE(SUBSTITUTE(BD_TS!D2285," ",""),"-","/")</f>
        <v/>
      </c>
      <c r="C2286" s="158">
        <f>BD_TS!E2285</f>
        <v>0</v>
      </c>
      <c r="D2286" s="159">
        <f>BD_TS!F2285</f>
        <v>0</v>
      </c>
      <c r="E2286" s="160">
        <f>BD_TS!B2285</f>
        <v>0</v>
      </c>
      <c r="F2286" s="161">
        <f>BD_TS!C2285</f>
        <v>0</v>
      </c>
      <c r="G2286" s="187">
        <f>BD_TS!H2285</f>
        <v>0</v>
      </c>
      <c r="H2286" s="158" t="str">
        <f>IF($A2286=0,"",IFERROR(INDEX(BD_Gestão!A:A,MATCH('Banco de Dados'!$B2286,BD_Gestão!$B:$B,0)),"erro"))</f>
        <v/>
      </c>
      <c r="I2286" s="162" t="str">
        <f>IF($A2286=0,"",IFERROR(INDEX(BD_Gestão!E:E,MATCH('Banco de Dados'!$B2286,BD_Gestão!$B:$B,0)),"erro"))</f>
        <v/>
      </c>
      <c r="J2286" s="186" t="str">
        <f>IF($A2286=0,"",IFERROR(INDEX(BD_Gestão!B:B,MATCH('Banco de Dados'!$B2286,BD_Gestão!$B:$B,0)),"erro"))</f>
        <v/>
      </c>
      <c r="K2286" s="158" t="str">
        <f>IF($A2286=0,"",IFERROR(INDEX(BD_Gestão!C:C,MATCH('Banco de Dados'!$B2286,BD_Gestão!$B:$B,0)),"erro"))</f>
        <v/>
      </c>
      <c r="L2286" s="158" t="str">
        <f>IF($A2286=0,"",IFERROR(INDEX(BD_Gestão!H:H,MATCH('Banco de Dados'!$B2286,BD_Gestão!$B:$B,0)),"erro"))</f>
        <v/>
      </c>
      <c r="M2286" s="161" t="str">
        <f>IF($A2286=0,"",IFERROR(INDEX(BD_Gestão!F:F,MATCH('Banco de Dados'!$B2286,BD_Gestão!$B:$B,0)),"erro"))</f>
        <v/>
      </c>
      <c r="N2286" s="161" t="str">
        <f>IF($A2286=0,"",IFERROR(INDEX(BD_Gestão!J:J,MATCH('Banco de Dados'!$B2286,BD_Gestão!$B:$B,0)),"erro"))</f>
        <v/>
      </c>
      <c r="O2286" s="164" t="str">
        <f>IF($A2286=0,"",IFERROR(INDEX(BD_Gestão!K:K,MATCH('Banco de Dados'!$B2286,BD_Gestão!$B:$B,0)),"erro"))</f>
        <v/>
      </c>
      <c r="P2286" s="169" t="str">
        <f t="shared" si="142"/>
        <v/>
      </c>
      <c r="Q2286" s="170" t="str">
        <f t="shared" si="143"/>
        <v/>
      </c>
      <c r="R2286" s="163" t="e">
        <f t="shared" si="140"/>
        <v>#VALUE!</v>
      </c>
      <c r="S2286" s="163" t="e">
        <f t="shared" si="141"/>
        <v>#VALUE!</v>
      </c>
      <c r="T2286" s="163" t="e">
        <f>INDEX(Controle!O:O,MATCH('Banco de Dados'!A2286,Controle!M:M,0))*E2286/100</f>
        <v>#N/A</v>
      </c>
    </row>
    <row r="2287" spans="1:20" hidden="1" x14ac:dyDescent="0.2">
      <c r="A2287" s="158">
        <f>BD_TS!A2286</f>
        <v>0</v>
      </c>
      <c r="B2287" s="158" t="str">
        <f>SUBSTITUTE(SUBSTITUTE(BD_TS!D2286," ",""),"-","/")</f>
        <v/>
      </c>
      <c r="C2287" s="158">
        <f>BD_TS!E2286</f>
        <v>0</v>
      </c>
      <c r="D2287" s="159">
        <f>BD_TS!F2286</f>
        <v>0</v>
      </c>
      <c r="E2287" s="160">
        <f>BD_TS!B2286</f>
        <v>0</v>
      </c>
      <c r="F2287" s="161">
        <f>BD_TS!C2286</f>
        <v>0</v>
      </c>
      <c r="G2287" s="187">
        <f>BD_TS!H2286</f>
        <v>0</v>
      </c>
      <c r="H2287" s="158" t="str">
        <f>IF($A2287=0,"",IFERROR(INDEX(BD_Gestão!A:A,MATCH('Banco de Dados'!$B2287,BD_Gestão!$B:$B,0)),"erro"))</f>
        <v/>
      </c>
      <c r="I2287" s="162" t="str">
        <f>IF($A2287=0,"",IFERROR(INDEX(BD_Gestão!E:E,MATCH('Banco de Dados'!$B2287,BD_Gestão!$B:$B,0)),"erro"))</f>
        <v/>
      </c>
      <c r="J2287" s="186" t="str">
        <f>IF($A2287=0,"",IFERROR(INDEX(BD_Gestão!B:B,MATCH('Banco de Dados'!$B2287,BD_Gestão!$B:$B,0)),"erro"))</f>
        <v/>
      </c>
      <c r="K2287" s="158" t="str">
        <f>IF($A2287=0,"",IFERROR(INDEX(BD_Gestão!C:C,MATCH('Banco de Dados'!$B2287,BD_Gestão!$B:$B,0)),"erro"))</f>
        <v/>
      </c>
      <c r="L2287" s="158" t="str">
        <f>IF($A2287=0,"",IFERROR(INDEX(BD_Gestão!H:H,MATCH('Banco de Dados'!$B2287,BD_Gestão!$B:$B,0)),"erro"))</f>
        <v/>
      </c>
      <c r="M2287" s="161" t="str">
        <f>IF($A2287=0,"",IFERROR(INDEX(BD_Gestão!F:F,MATCH('Banco de Dados'!$B2287,BD_Gestão!$B:$B,0)),"erro"))</f>
        <v/>
      </c>
      <c r="N2287" s="161" t="str">
        <f>IF($A2287=0,"",IFERROR(INDEX(BD_Gestão!J:J,MATCH('Banco de Dados'!$B2287,BD_Gestão!$B:$B,0)),"erro"))</f>
        <v/>
      </c>
      <c r="O2287" s="164" t="str">
        <f>IF($A2287=0,"",IFERROR(INDEX(BD_Gestão!K:K,MATCH('Banco de Dados'!$B2287,BD_Gestão!$B:$B,0)),"erro"))</f>
        <v/>
      </c>
      <c r="P2287" s="169" t="str">
        <f t="shared" si="142"/>
        <v/>
      </c>
      <c r="Q2287" s="170" t="str">
        <f t="shared" si="143"/>
        <v/>
      </c>
      <c r="R2287" s="163" t="e">
        <f t="shared" si="140"/>
        <v>#VALUE!</v>
      </c>
      <c r="S2287" s="163" t="e">
        <f t="shared" si="141"/>
        <v>#VALUE!</v>
      </c>
      <c r="T2287" s="163" t="e">
        <f>INDEX(Controle!O:O,MATCH('Banco de Dados'!A2287,Controle!M:M,0))*E2287/100</f>
        <v>#N/A</v>
      </c>
    </row>
    <row r="2288" spans="1:20" hidden="1" x14ac:dyDescent="0.2">
      <c r="A2288" s="158">
        <f>BD_TS!A2287</f>
        <v>0</v>
      </c>
      <c r="B2288" s="158" t="str">
        <f>SUBSTITUTE(SUBSTITUTE(BD_TS!D2287," ",""),"-","/")</f>
        <v/>
      </c>
      <c r="C2288" s="158">
        <f>BD_TS!E2287</f>
        <v>0</v>
      </c>
      <c r="D2288" s="159">
        <f>BD_TS!F2287</f>
        <v>0</v>
      </c>
      <c r="E2288" s="160">
        <f>BD_TS!B2287</f>
        <v>0</v>
      </c>
      <c r="F2288" s="161">
        <f>BD_TS!C2287</f>
        <v>0</v>
      </c>
      <c r="G2288" s="187">
        <f>BD_TS!H2287</f>
        <v>0</v>
      </c>
      <c r="H2288" s="158" t="str">
        <f>IF($A2288=0,"",IFERROR(INDEX(BD_Gestão!A:A,MATCH('Banco de Dados'!$B2288,BD_Gestão!$B:$B,0)),"erro"))</f>
        <v/>
      </c>
      <c r="I2288" s="162" t="str">
        <f>IF($A2288=0,"",IFERROR(INDEX(BD_Gestão!E:E,MATCH('Banco de Dados'!$B2288,BD_Gestão!$B:$B,0)),"erro"))</f>
        <v/>
      </c>
      <c r="J2288" s="186" t="str">
        <f>IF($A2288=0,"",IFERROR(INDEX(BD_Gestão!B:B,MATCH('Banco de Dados'!$B2288,BD_Gestão!$B:$B,0)),"erro"))</f>
        <v/>
      </c>
      <c r="K2288" s="158" t="str">
        <f>IF($A2288=0,"",IFERROR(INDEX(BD_Gestão!C:C,MATCH('Banco de Dados'!$B2288,BD_Gestão!$B:$B,0)),"erro"))</f>
        <v/>
      </c>
      <c r="L2288" s="158" t="str">
        <f>IF($A2288=0,"",IFERROR(INDEX(BD_Gestão!H:H,MATCH('Banco de Dados'!$B2288,BD_Gestão!$B:$B,0)),"erro"))</f>
        <v/>
      </c>
      <c r="M2288" s="161" t="str">
        <f>IF($A2288=0,"",IFERROR(INDEX(BD_Gestão!F:F,MATCH('Banco de Dados'!$B2288,BD_Gestão!$B:$B,0)),"erro"))</f>
        <v/>
      </c>
      <c r="N2288" s="161" t="str">
        <f>IF($A2288=0,"",IFERROR(INDEX(BD_Gestão!J:J,MATCH('Banco de Dados'!$B2288,BD_Gestão!$B:$B,0)),"erro"))</f>
        <v/>
      </c>
      <c r="O2288" s="164" t="str">
        <f>IF($A2288=0,"",IFERROR(INDEX(BD_Gestão!K:K,MATCH('Banco de Dados'!$B2288,BD_Gestão!$B:$B,0)),"erro"))</f>
        <v/>
      </c>
      <c r="P2288" s="169" t="str">
        <f t="shared" si="142"/>
        <v/>
      </c>
      <c r="Q2288" s="170" t="str">
        <f t="shared" si="143"/>
        <v/>
      </c>
      <c r="R2288" s="163" t="e">
        <f t="shared" si="140"/>
        <v>#VALUE!</v>
      </c>
      <c r="S2288" s="163" t="e">
        <f t="shared" si="141"/>
        <v>#VALUE!</v>
      </c>
      <c r="T2288" s="163" t="e">
        <f>INDEX(Controle!O:O,MATCH('Banco de Dados'!A2288,Controle!M:M,0))*E2288/100</f>
        <v>#N/A</v>
      </c>
    </row>
    <row r="2289" spans="1:20" hidden="1" x14ac:dyDescent="0.2">
      <c r="A2289" s="158">
        <f>BD_TS!A2288</f>
        <v>0</v>
      </c>
      <c r="B2289" s="158" t="str">
        <f>SUBSTITUTE(SUBSTITUTE(BD_TS!D2288," ",""),"-","/")</f>
        <v/>
      </c>
      <c r="C2289" s="158">
        <f>BD_TS!E2288</f>
        <v>0</v>
      </c>
      <c r="D2289" s="159">
        <f>BD_TS!F2288</f>
        <v>0</v>
      </c>
      <c r="E2289" s="160">
        <f>BD_TS!B2288</f>
        <v>0</v>
      </c>
      <c r="F2289" s="161">
        <f>BD_TS!C2288</f>
        <v>0</v>
      </c>
      <c r="G2289" s="187">
        <f>BD_TS!H2288</f>
        <v>0</v>
      </c>
      <c r="H2289" s="158" t="str">
        <f>IF($A2289=0,"",IFERROR(INDEX(BD_Gestão!A:A,MATCH('Banco de Dados'!$B2289,BD_Gestão!$B:$B,0)),"erro"))</f>
        <v/>
      </c>
      <c r="I2289" s="162" t="str">
        <f>IF($A2289=0,"",IFERROR(INDEX(BD_Gestão!E:E,MATCH('Banco de Dados'!$B2289,BD_Gestão!$B:$B,0)),"erro"))</f>
        <v/>
      </c>
      <c r="J2289" s="186" t="str">
        <f>IF($A2289=0,"",IFERROR(INDEX(BD_Gestão!B:B,MATCH('Banco de Dados'!$B2289,BD_Gestão!$B:$B,0)),"erro"))</f>
        <v/>
      </c>
      <c r="K2289" s="158" t="str">
        <f>IF($A2289=0,"",IFERROR(INDEX(BD_Gestão!C:C,MATCH('Banco de Dados'!$B2289,BD_Gestão!$B:$B,0)),"erro"))</f>
        <v/>
      </c>
      <c r="L2289" s="158" t="str">
        <f>IF($A2289=0,"",IFERROR(INDEX(BD_Gestão!H:H,MATCH('Banco de Dados'!$B2289,BD_Gestão!$B:$B,0)),"erro"))</f>
        <v/>
      </c>
      <c r="M2289" s="161" t="str">
        <f>IF($A2289=0,"",IFERROR(INDEX(BD_Gestão!F:F,MATCH('Banco de Dados'!$B2289,BD_Gestão!$B:$B,0)),"erro"))</f>
        <v/>
      </c>
      <c r="N2289" s="161" t="str">
        <f>IF($A2289=0,"",IFERROR(INDEX(BD_Gestão!J:J,MATCH('Banco de Dados'!$B2289,BD_Gestão!$B:$B,0)),"erro"))</f>
        <v/>
      </c>
      <c r="O2289" s="164" t="str">
        <f>IF($A2289=0,"",IFERROR(INDEX(BD_Gestão!K:K,MATCH('Banco de Dados'!$B2289,BD_Gestão!$B:$B,0)),"erro"))</f>
        <v/>
      </c>
      <c r="P2289" s="169" t="str">
        <f t="shared" si="142"/>
        <v/>
      </c>
      <c r="Q2289" s="170" t="str">
        <f t="shared" si="143"/>
        <v/>
      </c>
      <c r="R2289" s="163" t="e">
        <f t="shared" si="140"/>
        <v>#VALUE!</v>
      </c>
      <c r="S2289" s="163" t="e">
        <f t="shared" si="141"/>
        <v>#VALUE!</v>
      </c>
      <c r="T2289" s="163" t="e">
        <f>INDEX(Controle!O:O,MATCH('Banco de Dados'!A2289,Controle!M:M,0))*E2289/100</f>
        <v>#N/A</v>
      </c>
    </row>
    <row r="2290" spans="1:20" hidden="1" x14ac:dyDescent="0.2">
      <c r="A2290" s="158">
        <f>BD_TS!A2289</f>
        <v>0</v>
      </c>
      <c r="B2290" s="158" t="str">
        <f>SUBSTITUTE(SUBSTITUTE(BD_TS!D2289," ",""),"-","/")</f>
        <v/>
      </c>
      <c r="C2290" s="158">
        <f>BD_TS!E2289</f>
        <v>0</v>
      </c>
      <c r="D2290" s="159">
        <f>BD_TS!F2289</f>
        <v>0</v>
      </c>
      <c r="E2290" s="160">
        <f>BD_TS!B2289</f>
        <v>0</v>
      </c>
      <c r="F2290" s="161">
        <f>BD_TS!C2289</f>
        <v>0</v>
      </c>
      <c r="G2290" s="187">
        <f>BD_TS!H2289</f>
        <v>0</v>
      </c>
      <c r="H2290" s="158" t="str">
        <f>IF($A2290=0,"",IFERROR(INDEX(BD_Gestão!A:A,MATCH('Banco de Dados'!$B2290,BD_Gestão!$B:$B,0)),"erro"))</f>
        <v/>
      </c>
      <c r="I2290" s="162" t="str">
        <f>IF($A2290=0,"",IFERROR(INDEX(BD_Gestão!E:E,MATCH('Banco de Dados'!$B2290,BD_Gestão!$B:$B,0)),"erro"))</f>
        <v/>
      </c>
      <c r="J2290" s="186" t="str">
        <f>IF($A2290=0,"",IFERROR(INDEX(BD_Gestão!B:B,MATCH('Banco de Dados'!$B2290,BD_Gestão!$B:$B,0)),"erro"))</f>
        <v/>
      </c>
      <c r="K2290" s="158" t="str">
        <f>IF($A2290=0,"",IFERROR(INDEX(BD_Gestão!C:C,MATCH('Banco de Dados'!$B2290,BD_Gestão!$B:$B,0)),"erro"))</f>
        <v/>
      </c>
      <c r="L2290" s="158" t="str">
        <f>IF($A2290=0,"",IFERROR(INDEX(BD_Gestão!H:H,MATCH('Banco de Dados'!$B2290,BD_Gestão!$B:$B,0)),"erro"))</f>
        <v/>
      </c>
      <c r="M2290" s="161" t="str">
        <f>IF($A2290=0,"",IFERROR(INDEX(BD_Gestão!F:F,MATCH('Banco de Dados'!$B2290,BD_Gestão!$B:$B,0)),"erro"))</f>
        <v/>
      </c>
      <c r="N2290" s="161" t="str">
        <f>IF($A2290=0,"",IFERROR(INDEX(BD_Gestão!J:J,MATCH('Banco de Dados'!$B2290,BD_Gestão!$B:$B,0)),"erro"))</f>
        <v/>
      </c>
      <c r="O2290" s="164" t="str">
        <f>IF($A2290=0,"",IFERROR(INDEX(BD_Gestão!K:K,MATCH('Banco de Dados'!$B2290,BD_Gestão!$B:$B,0)),"erro"))</f>
        <v/>
      </c>
      <c r="P2290" s="169" t="str">
        <f t="shared" si="142"/>
        <v/>
      </c>
      <c r="Q2290" s="170" t="str">
        <f t="shared" si="143"/>
        <v/>
      </c>
      <c r="R2290" s="163" t="e">
        <f t="shared" si="140"/>
        <v>#VALUE!</v>
      </c>
      <c r="S2290" s="163" t="e">
        <f t="shared" si="141"/>
        <v>#VALUE!</v>
      </c>
      <c r="T2290" s="163" t="e">
        <f>INDEX(Controle!O:O,MATCH('Banco de Dados'!A2290,Controle!M:M,0))*E2290/100</f>
        <v>#N/A</v>
      </c>
    </row>
    <row r="2291" spans="1:20" hidden="1" x14ac:dyDescent="0.2">
      <c r="A2291" s="158">
        <f>BD_TS!A2290</f>
        <v>0</v>
      </c>
      <c r="B2291" s="158" t="str">
        <f>SUBSTITUTE(SUBSTITUTE(BD_TS!D2290," ",""),"-","/")</f>
        <v/>
      </c>
      <c r="C2291" s="158">
        <f>BD_TS!E2290</f>
        <v>0</v>
      </c>
      <c r="D2291" s="159">
        <f>BD_TS!F2290</f>
        <v>0</v>
      </c>
      <c r="E2291" s="160">
        <f>BD_TS!B2290</f>
        <v>0</v>
      </c>
      <c r="F2291" s="161">
        <f>BD_TS!C2290</f>
        <v>0</v>
      </c>
      <c r="G2291" s="187">
        <f>BD_TS!H2290</f>
        <v>0</v>
      </c>
      <c r="H2291" s="158" t="str">
        <f>IF($A2291=0,"",IFERROR(INDEX(BD_Gestão!A:A,MATCH('Banco de Dados'!$B2291,BD_Gestão!$B:$B,0)),"erro"))</f>
        <v/>
      </c>
      <c r="I2291" s="162" t="str">
        <f>IF($A2291=0,"",IFERROR(INDEX(BD_Gestão!E:E,MATCH('Banco de Dados'!$B2291,BD_Gestão!$B:$B,0)),"erro"))</f>
        <v/>
      </c>
      <c r="J2291" s="186" t="str">
        <f>IF($A2291=0,"",IFERROR(INDEX(BD_Gestão!B:B,MATCH('Banco de Dados'!$B2291,BD_Gestão!$B:$B,0)),"erro"))</f>
        <v/>
      </c>
      <c r="K2291" s="158" t="str">
        <f>IF($A2291=0,"",IFERROR(INDEX(BD_Gestão!C:C,MATCH('Banco de Dados'!$B2291,BD_Gestão!$B:$B,0)),"erro"))</f>
        <v/>
      </c>
      <c r="L2291" s="158" t="str">
        <f>IF($A2291=0,"",IFERROR(INDEX(BD_Gestão!H:H,MATCH('Banco de Dados'!$B2291,BD_Gestão!$B:$B,0)),"erro"))</f>
        <v/>
      </c>
      <c r="M2291" s="161" t="str">
        <f>IF($A2291=0,"",IFERROR(INDEX(BD_Gestão!F:F,MATCH('Banco de Dados'!$B2291,BD_Gestão!$B:$B,0)),"erro"))</f>
        <v/>
      </c>
      <c r="N2291" s="161" t="str">
        <f>IF($A2291=0,"",IFERROR(INDEX(BD_Gestão!J:J,MATCH('Banco de Dados'!$B2291,BD_Gestão!$B:$B,0)),"erro"))</f>
        <v/>
      </c>
      <c r="O2291" s="164" t="str">
        <f>IF($A2291=0,"",IFERROR(INDEX(BD_Gestão!K:K,MATCH('Banco de Dados'!$B2291,BD_Gestão!$B:$B,0)),"erro"))</f>
        <v/>
      </c>
      <c r="P2291" s="169" t="str">
        <f t="shared" si="142"/>
        <v/>
      </c>
      <c r="Q2291" s="170" t="str">
        <f t="shared" si="143"/>
        <v/>
      </c>
      <c r="R2291" s="163" t="e">
        <f t="shared" si="140"/>
        <v>#VALUE!</v>
      </c>
      <c r="S2291" s="163" t="e">
        <f t="shared" si="141"/>
        <v>#VALUE!</v>
      </c>
      <c r="T2291" s="163" t="e">
        <f>INDEX(Controle!O:O,MATCH('Banco de Dados'!A2291,Controle!M:M,0))*E2291/100</f>
        <v>#N/A</v>
      </c>
    </row>
    <row r="2292" spans="1:20" hidden="1" x14ac:dyDescent="0.2">
      <c r="A2292" s="158">
        <f>BD_TS!A2291</f>
        <v>0</v>
      </c>
      <c r="B2292" s="158" t="str">
        <f>SUBSTITUTE(SUBSTITUTE(BD_TS!D2291," ",""),"-","/")</f>
        <v/>
      </c>
      <c r="C2292" s="158">
        <f>BD_TS!E2291</f>
        <v>0</v>
      </c>
      <c r="D2292" s="159">
        <f>BD_TS!F2291</f>
        <v>0</v>
      </c>
      <c r="E2292" s="160">
        <f>BD_TS!B2291</f>
        <v>0</v>
      </c>
      <c r="F2292" s="161">
        <f>BD_TS!C2291</f>
        <v>0</v>
      </c>
      <c r="G2292" s="187">
        <f>BD_TS!H2291</f>
        <v>0</v>
      </c>
      <c r="H2292" s="158" t="str">
        <f>IF($A2292=0,"",IFERROR(INDEX(BD_Gestão!A:A,MATCH('Banco de Dados'!$B2292,BD_Gestão!$B:$B,0)),"erro"))</f>
        <v/>
      </c>
      <c r="I2292" s="162" t="str">
        <f>IF($A2292=0,"",IFERROR(INDEX(BD_Gestão!E:E,MATCH('Banco de Dados'!$B2292,BD_Gestão!$B:$B,0)),"erro"))</f>
        <v/>
      </c>
      <c r="J2292" s="186" t="str">
        <f>IF($A2292=0,"",IFERROR(INDEX(BD_Gestão!B:B,MATCH('Banco de Dados'!$B2292,BD_Gestão!$B:$B,0)),"erro"))</f>
        <v/>
      </c>
      <c r="K2292" s="158" t="str">
        <f>IF($A2292=0,"",IFERROR(INDEX(BD_Gestão!C:C,MATCH('Banco de Dados'!$B2292,BD_Gestão!$B:$B,0)),"erro"))</f>
        <v/>
      </c>
      <c r="L2292" s="158" t="str">
        <f>IF($A2292=0,"",IFERROR(INDEX(BD_Gestão!H:H,MATCH('Banco de Dados'!$B2292,BD_Gestão!$B:$B,0)),"erro"))</f>
        <v/>
      </c>
      <c r="M2292" s="161" t="str">
        <f>IF($A2292=0,"",IFERROR(INDEX(BD_Gestão!F:F,MATCH('Banco de Dados'!$B2292,BD_Gestão!$B:$B,0)),"erro"))</f>
        <v/>
      </c>
      <c r="N2292" s="161" t="str">
        <f>IF($A2292=0,"",IFERROR(INDEX(BD_Gestão!J:J,MATCH('Banco de Dados'!$B2292,BD_Gestão!$B:$B,0)),"erro"))</f>
        <v/>
      </c>
      <c r="O2292" s="164" t="str">
        <f>IF($A2292=0,"",IFERROR(INDEX(BD_Gestão!K:K,MATCH('Banco de Dados'!$B2292,BD_Gestão!$B:$B,0)),"erro"))</f>
        <v/>
      </c>
      <c r="P2292" s="169" t="str">
        <f t="shared" si="142"/>
        <v/>
      </c>
      <c r="Q2292" s="170" t="str">
        <f t="shared" si="143"/>
        <v/>
      </c>
      <c r="R2292" s="163" t="e">
        <f t="shared" si="140"/>
        <v>#VALUE!</v>
      </c>
      <c r="S2292" s="163" t="e">
        <f t="shared" si="141"/>
        <v>#VALUE!</v>
      </c>
      <c r="T2292" s="163" t="e">
        <f>INDEX(Controle!O:O,MATCH('Banco de Dados'!A2292,Controle!M:M,0))*E2292/100</f>
        <v>#N/A</v>
      </c>
    </row>
    <row r="2293" spans="1:20" hidden="1" x14ac:dyDescent="0.2">
      <c r="A2293" s="158">
        <f>BD_TS!A2292</f>
        <v>0</v>
      </c>
      <c r="B2293" s="158" t="str">
        <f>SUBSTITUTE(SUBSTITUTE(BD_TS!D2292," ",""),"-","/")</f>
        <v/>
      </c>
      <c r="C2293" s="158">
        <f>BD_TS!E2292</f>
        <v>0</v>
      </c>
      <c r="D2293" s="159">
        <f>BD_TS!F2292</f>
        <v>0</v>
      </c>
      <c r="E2293" s="160">
        <f>BD_TS!B2292</f>
        <v>0</v>
      </c>
      <c r="F2293" s="161">
        <f>BD_TS!C2292</f>
        <v>0</v>
      </c>
      <c r="G2293" s="187">
        <f>BD_TS!H2292</f>
        <v>0</v>
      </c>
      <c r="H2293" s="158" t="str">
        <f>IF($A2293=0,"",IFERROR(INDEX(BD_Gestão!A:A,MATCH('Banco de Dados'!$B2293,BD_Gestão!$B:$B,0)),"erro"))</f>
        <v/>
      </c>
      <c r="I2293" s="162" t="str">
        <f>IF($A2293=0,"",IFERROR(INDEX(BD_Gestão!E:E,MATCH('Banco de Dados'!$B2293,BD_Gestão!$B:$B,0)),"erro"))</f>
        <v/>
      </c>
      <c r="J2293" s="186" t="str">
        <f>IF($A2293=0,"",IFERROR(INDEX(BD_Gestão!B:B,MATCH('Banco de Dados'!$B2293,BD_Gestão!$B:$B,0)),"erro"))</f>
        <v/>
      </c>
      <c r="K2293" s="158" t="str">
        <f>IF($A2293=0,"",IFERROR(INDEX(BD_Gestão!C:C,MATCH('Banco de Dados'!$B2293,BD_Gestão!$B:$B,0)),"erro"))</f>
        <v/>
      </c>
      <c r="L2293" s="158" t="str">
        <f>IF($A2293=0,"",IFERROR(INDEX(BD_Gestão!H:H,MATCH('Banco de Dados'!$B2293,BD_Gestão!$B:$B,0)),"erro"))</f>
        <v/>
      </c>
      <c r="M2293" s="161" t="str">
        <f>IF($A2293=0,"",IFERROR(INDEX(BD_Gestão!F:F,MATCH('Banco de Dados'!$B2293,BD_Gestão!$B:$B,0)),"erro"))</f>
        <v/>
      </c>
      <c r="N2293" s="161" t="str">
        <f>IF($A2293=0,"",IFERROR(INDEX(BD_Gestão!J:J,MATCH('Banco de Dados'!$B2293,BD_Gestão!$B:$B,0)),"erro"))</f>
        <v/>
      </c>
      <c r="O2293" s="164" t="str">
        <f>IF($A2293=0,"",IFERROR(INDEX(BD_Gestão!K:K,MATCH('Banco de Dados'!$B2293,BD_Gestão!$B:$B,0)),"erro"))</f>
        <v/>
      </c>
      <c r="P2293" s="169" t="str">
        <f t="shared" si="142"/>
        <v/>
      </c>
      <c r="Q2293" s="170" t="str">
        <f t="shared" si="143"/>
        <v/>
      </c>
      <c r="R2293" s="163" t="e">
        <f t="shared" si="140"/>
        <v>#VALUE!</v>
      </c>
      <c r="S2293" s="163" t="e">
        <f t="shared" si="141"/>
        <v>#VALUE!</v>
      </c>
      <c r="T2293" s="163" t="e">
        <f>INDEX(Controle!O:O,MATCH('Banco de Dados'!A2293,Controle!M:M,0))*E2293/100</f>
        <v>#N/A</v>
      </c>
    </row>
    <row r="2294" spans="1:20" hidden="1" x14ac:dyDescent="0.2">
      <c r="A2294" s="158">
        <f>BD_TS!A2293</f>
        <v>0</v>
      </c>
      <c r="B2294" s="158" t="str">
        <f>SUBSTITUTE(SUBSTITUTE(BD_TS!D2293," ",""),"-","/")</f>
        <v/>
      </c>
      <c r="C2294" s="158">
        <f>BD_TS!E2293</f>
        <v>0</v>
      </c>
      <c r="D2294" s="159">
        <f>BD_TS!F2293</f>
        <v>0</v>
      </c>
      <c r="E2294" s="160">
        <f>BD_TS!B2293</f>
        <v>0</v>
      </c>
      <c r="F2294" s="161">
        <f>BD_TS!C2293</f>
        <v>0</v>
      </c>
      <c r="G2294" s="187">
        <f>BD_TS!H2293</f>
        <v>0</v>
      </c>
      <c r="H2294" s="158" t="str">
        <f>IF($A2294=0,"",IFERROR(INDEX(BD_Gestão!A:A,MATCH('Banco de Dados'!$B2294,BD_Gestão!$B:$B,0)),"erro"))</f>
        <v/>
      </c>
      <c r="I2294" s="162" t="str">
        <f>IF($A2294=0,"",IFERROR(INDEX(BD_Gestão!E:E,MATCH('Banco de Dados'!$B2294,BD_Gestão!$B:$B,0)),"erro"))</f>
        <v/>
      </c>
      <c r="J2294" s="186" t="str">
        <f>IF($A2294=0,"",IFERROR(INDEX(BD_Gestão!B:B,MATCH('Banco de Dados'!$B2294,BD_Gestão!$B:$B,0)),"erro"))</f>
        <v/>
      </c>
      <c r="K2294" s="158" t="str">
        <f>IF($A2294=0,"",IFERROR(INDEX(BD_Gestão!C:C,MATCH('Banco de Dados'!$B2294,BD_Gestão!$B:$B,0)),"erro"))</f>
        <v/>
      </c>
      <c r="L2294" s="158" t="str">
        <f>IF($A2294=0,"",IFERROR(INDEX(BD_Gestão!H:H,MATCH('Banco de Dados'!$B2294,BD_Gestão!$B:$B,0)),"erro"))</f>
        <v/>
      </c>
      <c r="M2294" s="161" t="str">
        <f>IF($A2294=0,"",IFERROR(INDEX(BD_Gestão!F:F,MATCH('Banco de Dados'!$B2294,BD_Gestão!$B:$B,0)),"erro"))</f>
        <v/>
      </c>
      <c r="N2294" s="161" t="str">
        <f>IF($A2294=0,"",IFERROR(INDEX(BD_Gestão!J:J,MATCH('Banco de Dados'!$B2294,BD_Gestão!$B:$B,0)),"erro"))</f>
        <v/>
      </c>
      <c r="O2294" s="164" t="str">
        <f>IF($A2294=0,"",IFERROR(INDEX(BD_Gestão!K:K,MATCH('Banco de Dados'!$B2294,BD_Gestão!$B:$B,0)),"erro"))</f>
        <v/>
      </c>
      <c r="P2294" s="169" t="str">
        <f t="shared" si="142"/>
        <v/>
      </c>
      <c r="Q2294" s="170" t="str">
        <f t="shared" si="143"/>
        <v/>
      </c>
      <c r="R2294" s="163" t="e">
        <f t="shared" si="140"/>
        <v>#VALUE!</v>
      </c>
      <c r="S2294" s="163" t="e">
        <f t="shared" si="141"/>
        <v>#VALUE!</v>
      </c>
      <c r="T2294" s="163" t="e">
        <f>INDEX(Controle!O:O,MATCH('Banco de Dados'!A2294,Controle!M:M,0))*E2294/100</f>
        <v>#N/A</v>
      </c>
    </row>
    <row r="2295" spans="1:20" hidden="1" x14ac:dyDescent="0.2">
      <c r="A2295" s="158">
        <f>BD_TS!A2294</f>
        <v>0</v>
      </c>
      <c r="B2295" s="158" t="str">
        <f>SUBSTITUTE(SUBSTITUTE(BD_TS!D2294," ",""),"-","/")</f>
        <v/>
      </c>
      <c r="C2295" s="158">
        <f>BD_TS!E2294</f>
        <v>0</v>
      </c>
      <c r="D2295" s="159">
        <f>BD_TS!F2294</f>
        <v>0</v>
      </c>
      <c r="E2295" s="160">
        <f>BD_TS!B2294</f>
        <v>0</v>
      </c>
      <c r="F2295" s="161">
        <f>BD_TS!C2294</f>
        <v>0</v>
      </c>
      <c r="G2295" s="187">
        <f>BD_TS!H2294</f>
        <v>0</v>
      </c>
      <c r="H2295" s="158" t="str">
        <f>IF($A2295=0,"",IFERROR(INDEX(BD_Gestão!A:A,MATCH('Banco de Dados'!$B2295,BD_Gestão!$B:$B,0)),"erro"))</f>
        <v/>
      </c>
      <c r="I2295" s="162" t="str">
        <f>IF($A2295=0,"",IFERROR(INDEX(BD_Gestão!E:E,MATCH('Banco de Dados'!$B2295,BD_Gestão!$B:$B,0)),"erro"))</f>
        <v/>
      </c>
      <c r="J2295" s="186" t="str">
        <f>IF($A2295=0,"",IFERROR(INDEX(BD_Gestão!B:B,MATCH('Banco de Dados'!$B2295,BD_Gestão!$B:$B,0)),"erro"))</f>
        <v/>
      </c>
      <c r="K2295" s="158" t="str">
        <f>IF($A2295=0,"",IFERROR(INDEX(BD_Gestão!C:C,MATCH('Banco de Dados'!$B2295,BD_Gestão!$B:$B,0)),"erro"))</f>
        <v/>
      </c>
      <c r="L2295" s="158" t="str">
        <f>IF($A2295=0,"",IFERROR(INDEX(BD_Gestão!H:H,MATCH('Banco de Dados'!$B2295,BD_Gestão!$B:$B,0)),"erro"))</f>
        <v/>
      </c>
      <c r="M2295" s="161" t="str">
        <f>IF($A2295=0,"",IFERROR(INDEX(BD_Gestão!F:F,MATCH('Banco de Dados'!$B2295,BD_Gestão!$B:$B,0)),"erro"))</f>
        <v/>
      </c>
      <c r="N2295" s="161" t="str">
        <f>IF($A2295=0,"",IFERROR(INDEX(BD_Gestão!J:J,MATCH('Banco de Dados'!$B2295,BD_Gestão!$B:$B,0)),"erro"))</f>
        <v/>
      </c>
      <c r="O2295" s="164" t="str">
        <f>IF($A2295=0,"",IFERROR(INDEX(BD_Gestão!K:K,MATCH('Banco de Dados'!$B2295,BD_Gestão!$B:$B,0)),"erro"))</f>
        <v/>
      </c>
      <c r="P2295" s="169" t="str">
        <f t="shared" si="142"/>
        <v/>
      </c>
      <c r="Q2295" s="170" t="str">
        <f t="shared" si="143"/>
        <v/>
      </c>
      <c r="R2295" s="163" t="e">
        <f t="shared" si="140"/>
        <v>#VALUE!</v>
      </c>
      <c r="S2295" s="163" t="e">
        <f t="shared" si="141"/>
        <v>#VALUE!</v>
      </c>
      <c r="T2295" s="163" t="e">
        <f>INDEX(Controle!O:O,MATCH('Banco de Dados'!A2295,Controle!M:M,0))*E2295/100</f>
        <v>#N/A</v>
      </c>
    </row>
    <row r="2296" spans="1:20" hidden="1" x14ac:dyDescent="0.2">
      <c r="A2296" s="158">
        <f>BD_TS!A2295</f>
        <v>0</v>
      </c>
      <c r="B2296" s="158" t="str">
        <f>SUBSTITUTE(SUBSTITUTE(BD_TS!D2295," ",""),"-","/")</f>
        <v/>
      </c>
      <c r="C2296" s="158">
        <f>BD_TS!E2295</f>
        <v>0</v>
      </c>
      <c r="D2296" s="159">
        <f>BD_TS!F2295</f>
        <v>0</v>
      </c>
      <c r="E2296" s="160">
        <f>BD_TS!B2295</f>
        <v>0</v>
      </c>
      <c r="F2296" s="161">
        <f>BD_TS!C2295</f>
        <v>0</v>
      </c>
      <c r="G2296" s="187">
        <f>BD_TS!H2295</f>
        <v>0</v>
      </c>
      <c r="H2296" s="158" t="str">
        <f>IF($A2296=0,"",IFERROR(INDEX(BD_Gestão!A:A,MATCH('Banco de Dados'!$B2296,BD_Gestão!$B:$B,0)),"erro"))</f>
        <v/>
      </c>
      <c r="I2296" s="162" t="str">
        <f>IF($A2296=0,"",IFERROR(INDEX(BD_Gestão!E:E,MATCH('Banco de Dados'!$B2296,BD_Gestão!$B:$B,0)),"erro"))</f>
        <v/>
      </c>
      <c r="J2296" s="186" t="str">
        <f>IF($A2296=0,"",IFERROR(INDEX(BD_Gestão!B:B,MATCH('Banco de Dados'!$B2296,BD_Gestão!$B:$B,0)),"erro"))</f>
        <v/>
      </c>
      <c r="K2296" s="158" t="str">
        <f>IF($A2296=0,"",IFERROR(INDEX(BD_Gestão!C:C,MATCH('Banco de Dados'!$B2296,BD_Gestão!$B:$B,0)),"erro"))</f>
        <v/>
      </c>
      <c r="L2296" s="158" t="str">
        <f>IF($A2296=0,"",IFERROR(INDEX(BD_Gestão!H:H,MATCH('Banco de Dados'!$B2296,BD_Gestão!$B:$B,0)),"erro"))</f>
        <v/>
      </c>
      <c r="M2296" s="161" t="str">
        <f>IF($A2296=0,"",IFERROR(INDEX(BD_Gestão!F:F,MATCH('Banco de Dados'!$B2296,BD_Gestão!$B:$B,0)),"erro"))</f>
        <v/>
      </c>
      <c r="N2296" s="161" t="str">
        <f>IF($A2296=0,"",IFERROR(INDEX(BD_Gestão!J:J,MATCH('Banco de Dados'!$B2296,BD_Gestão!$B:$B,0)),"erro"))</f>
        <v/>
      </c>
      <c r="O2296" s="164" t="str">
        <f>IF($A2296=0,"",IFERROR(INDEX(BD_Gestão!K:K,MATCH('Banco de Dados'!$B2296,BD_Gestão!$B:$B,0)),"erro"))</f>
        <v/>
      </c>
      <c r="P2296" s="169" t="str">
        <f t="shared" si="142"/>
        <v/>
      </c>
      <c r="Q2296" s="170" t="str">
        <f t="shared" si="143"/>
        <v/>
      </c>
      <c r="R2296" s="163" t="e">
        <f t="shared" si="140"/>
        <v>#VALUE!</v>
      </c>
      <c r="S2296" s="163" t="e">
        <f t="shared" si="141"/>
        <v>#VALUE!</v>
      </c>
      <c r="T2296" s="163" t="e">
        <f>INDEX(Controle!O:O,MATCH('Banco de Dados'!A2296,Controle!M:M,0))*E2296/100</f>
        <v>#N/A</v>
      </c>
    </row>
    <row r="2297" spans="1:20" hidden="1" x14ac:dyDescent="0.2">
      <c r="A2297" s="158">
        <f>BD_TS!A2296</f>
        <v>0</v>
      </c>
      <c r="B2297" s="158" t="str">
        <f>SUBSTITUTE(SUBSTITUTE(BD_TS!D2296," ",""),"-","/")</f>
        <v/>
      </c>
      <c r="C2297" s="158">
        <f>BD_TS!E2296</f>
        <v>0</v>
      </c>
      <c r="D2297" s="159">
        <f>BD_TS!F2296</f>
        <v>0</v>
      </c>
      <c r="E2297" s="160">
        <f>BD_TS!B2296</f>
        <v>0</v>
      </c>
      <c r="F2297" s="161">
        <f>BD_TS!C2296</f>
        <v>0</v>
      </c>
      <c r="G2297" s="187">
        <f>BD_TS!H2296</f>
        <v>0</v>
      </c>
      <c r="H2297" s="158" t="str">
        <f>IF($A2297=0,"",IFERROR(INDEX(BD_Gestão!A:A,MATCH('Banco de Dados'!$B2297,BD_Gestão!$B:$B,0)),"erro"))</f>
        <v/>
      </c>
      <c r="I2297" s="162" t="str">
        <f>IF($A2297=0,"",IFERROR(INDEX(BD_Gestão!E:E,MATCH('Banco de Dados'!$B2297,BD_Gestão!$B:$B,0)),"erro"))</f>
        <v/>
      </c>
      <c r="J2297" s="186" t="str">
        <f>IF($A2297=0,"",IFERROR(INDEX(BD_Gestão!B:B,MATCH('Banco de Dados'!$B2297,BD_Gestão!$B:$B,0)),"erro"))</f>
        <v/>
      </c>
      <c r="K2297" s="158" t="str">
        <f>IF($A2297=0,"",IFERROR(INDEX(BD_Gestão!C:C,MATCH('Banco de Dados'!$B2297,BD_Gestão!$B:$B,0)),"erro"))</f>
        <v/>
      </c>
      <c r="L2297" s="158" t="str">
        <f>IF($A2297=0,"",IFERROR(INDEX(BD_Gestão!H:H,MATCH('Banco de Dados'!$B2297,BD_Gestão!$B:$B,0)),"erro"))</f>
        <v/>
      </c>
      <c r="M2297" s="161" t="str">
        <f>IF($A2297=0,"",IFERROR(INDEX(BD_Gestão!F:F,MATCH('Banco de Dados'!$B2297,BD_Gestão!$B:$B,0)),"erro"))</f>
        <v/>
      </c>
      <c r="N2297" s="161" t="str">
        <f>IF($A2297=0,"",IFERROR(INDEX(BD_Gestão!J:J,MATCH('Banco de Dados'!$B2297,BD_Gestão!$B:$B,0)),"erro"))</f>
        <v/>
      </c>
      <c r="O2297" s="164" t="str">
        <f>IF($A2297=0,"",IFERROR(INDEX(BD_Gestão!K:K,MATCH('Banco de Dados'!$B2297,BD_Gestão!$B:$B,0)),"erro"))</f>
        <v/>
      </c>
      <c r="P2297" s="169" t="str">
        <f t="shared" si="142"/>
        <v/>
      </c>
      <c r="Q2297" s="170" t="str">
        <f t="shared" si="143"/>
        <v/>
      </c>
      <c r="R2297" s="163" t="e">
        <f t="shared" si="140"/>
        <v>#VALUE!</v>
      </c>
      <c r="S2297" s="163" t="e">
        <f t="shared" si="141"/>
        <v>#VALUE!</v>
      </c>
      <c r="T2297" s="163" t="e">
        <f>INDEX(Controle!O:O,MATCH('Banco de Dados'!A2297,Controle!M:M,0))*E2297/100</f>
        <v>#N/A</v>
      </c>
    </row>
    <row r="2298" spans="1:20" hidden="1" x14ac:dyDescent="0.2">
      <c r="A2298" s="158">
        <f>BD_TS!A2297</f>
        <v>0</v>
      </c>
      <c r="B2298" s="158" t="str">
        <f>SUBSTITUTE(SUBSTITUTE(BD_TS!D2297," ",""),"-","/")</f>
        <v/>
      </c>
      <c r="C2298" s="158">
        <f>BD_TS!E2297</f>
        <v>0</v>
      </c>
      <c r="D2298" s="159">
        <f>BD_TS!F2297</f>
        <v>0</v>
      </c>
      <c r="E2298" s="160">
        <f>BD_TS!B2297</f>
        <v>0</v>
      </c>
      <c r="F2298" s="161">
        <f>BD_TS!C2297</f>
        <v>0</v>
      </c>
      <c r="G2298" s="187">
        <f>BD_TS!H2297</f>
        <v>0</v>
      </c>
      <c r="H2298" s="158" t="str">
        <f>IF($A2298=0,"",IFERROR(INDEX(BD_Gestão!A:A,MATCH('Banco de Dados'!$B2298,BD_Gestão!$B:$B,0)),"erro"))</f>
        <v/>
      </c>
      <c r="I2298" s="162" t="str">
        <f>IF($A2298=0,"",IFERROR(INDEX(BD_Gestão!E:E,MATCH('Banco de Dados'!$B2298,BD_Gestão!$B:$B,0)),"erro"))</f>
        <v/>
      </c>
      <c r="J2298" s="186" t="str">
        <f>IF($A2298=0,"",IFERROR(INDEX(BD_Gestão!B:B,MATCH('Banco de Dados'!$B2298,BD_Gestão!$B:$B,0)),"erro"))</f>
        <v/>
      </c>
      <c r="K2298" s="158" t="str">
        <f>IF($A2298=0,"",IFERROR(INDEX(BD_Gestão!C:C,MATCH('Banco de Dados'!$B2298,BD_Gestão!$B:$B,0)),"erro"))</f>
        <v/>
      </c>
      <c r="L2298" s="158" t="str">
        <f>IF($A2298=0,"",IFERROR(INDEX(BD_Gestão!H:H,MATCH('Banco de Dados'!$B2298,BD_Gestão!$B:$B,0)),"erro"))</f>
        <v/>
      </c>
      <c r="M2298" s="161" t="str">
        <f>IF($A2298=0,"",IFERROR(INDEX(BD_Gestão!F:F,MATCH('Banco de Dados'!$B2298,BD_Gestão!$B:$B,0)),"erro"))</f>
        <v/>
      </c>
      <c r="N2298" s="161" t="str">
        <f>IF($A2298=0,"",IFERROR(INDEX(BD_Gestão!J:J,MATCH('Banco de Dados'!$B2298,BD_Gestão!$B:$B,0)),"erro"))</f>
        <v/>
      </c>
      <c r="O2298" s="164" t="str">
        <f>IF($A2298=0,"",IFERROR(INDEX(BD_Gestão!K:K,MATCH('Banco de Dados'!$B2298,BD_Gestão!$B:$B,0)),"erro"))</f>
        <v/>
      </c>
      <c r="P2298" s="169" t="str">
        <f t="shared" si="142"/>
        <v/>
      </c>
      <c r="Q2298" s="170" t="str">
        <f t="shared" si="143"/>
        <v/>
      </c>
      <c r="R2298" s="163" t="e">
        <f t="shared" si="140"/>
        <v>#VALUE!</v>
      </c>
      <c r="S2298" s="163" t="e">
        <f t="shared" si="141"/>
        <v>#VALUE!</v>
      </c>
      <c r="T2298" s="163" t="e">
        <f>INDEX(Controle!O:O,MATCH('Banco de Dados'!A2298,Controle!M:M,0))*E2298/100</f>
        <v>#N/A</v>
      </c>
    </row>
    <row r="2299" spans="1:20" hidden="1" x14ac:dyDescent="0.2">
      <c r="A2299" s="158">
        <f>BD_TS!A2298</f>
        <v>0</v>
      </c>
      <c r="B2299" s="158" t="str">
        <f>SUBSTITUTE(SUBSTITUTE(BD_TS!D2298," ",""),"-","/")</f>
        <v/>
      </c>
      <c r="C2299" s="158">
        <f>BD_TS!E2298</f>
        <v>0</v>
      </c>
      <c r="D2299" s="159">
        <f>BD_TS!F2298</f>
        <v>0</v>
      </c>
      <c r="E2299" s="160">
        <f>BD_TS!B2298</f>
        <v>0</v>
      </c>
      <c r="F2299" s="161">
        <f>BD_TS!C2298</f>
        <v>0</v>
      </c>
      <c r="G2299" s="187">
        <f>BD_TS!H2298</f>
        <v>0</v>
      </c>
      <c r="H2299" s="158" t="str">
        <f>IF($A2299=0,"",IFERROR(INDEX(BD_Gestão!A:A,MATCH('Banco de Dados'!$B2299,BD_Gestão!$B:$B,0)),"erro"))</f>
        <v/>
      </c>
      <c r="I2299" s="162" t="str">
        <f>IF($A2299=0,"",IFERROR(INDEX(BD_Gestão!E:E,MATCH('Banco de Dados'!$B2299,BD_Gestão!$B:$B,0)),"erro"))</f>
        <v/>
      </c>
      <c r="J2299" s="186" t="str">
        <f>IF($A2299=0,"",IFERROR(INDEX(BD_Gestão!B:B,MATCH('Banco de Dados'!$B2299,BD_Gestão!$B:$B,0)),"erro"))</f>
        <v/>
      </c>
      <c r="K2299" s="158" t="str">
        <f>IF($A2299=0,"",IFERROR(INDEX(BD_Gestão!C:C,MATCH('Banco de Dados'!$B2299,BD_Gestão!$B:$B,0)),"erro"))</f>
        <v/>
      </c>
      <c r="L2299" s="158" t="str">
        <f>IF($A2299=0,"",IFERROR(INDEX(BD_Gestão!H:H,MATCH('Banco de Dados'!$B2299,BD_Gestão!$B:$B,0)),"erro"))</f>
        <v/>
      </c>
      <c r="M2299" s="161" t="str">
        <f>IF($A2299=0,"",IFERROR(INDEX(BD_Gestão!F:F,MATCH('Banco de Dados'!$B2299,BD_Gestão!$B:$B,0)),"erro"))</f>
        <v/>
      </c>
      <c r="N2299" s="161" t="str">
        <f>IF($A2299=0,"",IFERROR(INDEX(BD_Gestão!J:J,MATCH('Banco de Dados'!$B2299,BD_Gestão!$B:$B,0)),"erro"))</f>
        <v/>
      </c>
      <c r="O2299" s="164" t="str">
        <f>IF($A2299=0,"",IFERROR(INDEX(BD_Gestão!K:K,MATCH('Banco de Dados'!$B2299,BD_Gestão!$B:$B,0)),"erro"))</f>
        <v/>
      </c>
      <c r="P2299" s="169" t="str">
        <f t="shared" si="142"/>
        <v/>
      </c>
      <c r="Q2299" s="170" t="str">
        <f t="shared" si="143"/>
        <v/>
      </c>
      <c r="R2299" s="163" t="e">
        <f t="shared" si="140"/>
        <v>#VALUE!</v>
      </c>
      <c r="S2299" s="163" t="e">
        <f t="shared" si="141"/>
        <v>#VALUE!</v>
      </c>
      <c r="T2299" s="163" t="e">
        <f>INDEX(Controle!O:O,MATCH('Banco de Dados'!A2299,Controle!M:M,0))*E2299/100</f>
        <v>#N/A</v>
      </c>
    </row>
    <row r="2300" spans="1:20" hidden="1" x14ac:dyDescent="0.2">
      <c r="A2300" s="158">
        <f>BD_TS!A2299</f>
        <v>0</v>
      </c>
      <c r="B2300" s="158" t="str">
        <f>SUBSTITUTE(SUBSTITUTE(BD_TS!D2299," ",""),"-","/")</f>
        <v/>
      </c>
      <c r="C2300" s="158">
        <f>BD_TS!E2299</f>
        <v>0</v>
      </c>
      <c r="D2300" s="159">
        <f>BD_TS!F2299</f>
        <v>0</v>
      </c>
      <c r="E2300" s="160">
        <f>BD_TS!B2299</f>
        <v>0</v>
      </c>
      <c r="F2300" s="161">
        <f>BD_TS!C2299</f>
        <v>0</v>
      </c>
      <c r="G2300" s="187">
        <f>BD_TS!H2299</f>
        <v>0</v>
      </c>
      <c r="H2300" s="158" t="str">
        <f>IF($A2300=0,"",IFERROR(INDEX(BD_Gestão!A:A,MATCH('Banco de Dados'!$B2300,BD_Gestão!$B:$B,0)),"erro"))</f>
        <v/>
      </c>
      <c r="I2300" s="162" t="str">
        <f>IF($A2300=0,"",IFERROR(INDEX(BD_Gestão!E:E,MATCH('Banco de Dados'!$B2300,BD_Gestão!$B:$B,0)),"erro"))</f>
        <v/>
      </c>
      <c r="J2300" s="186" t="str">
        <f>IF($A2300=0,"",IFERROR(INDEX(BD_Gestão!B:B,MATCH('Banco de Dados'!$B2300,BD_Gestão!$B:$B,0)),"erro"))</f>
        <v/>
      </c>
      <c r="K2300" s="158" t="str">
        <f>IF($A2300=0,"",IFERROR(INDEX(BD_Gestão!C:C,MATCH('Banco de Dados'!$B2300,BD_Gestão!$B:$B,0)),"erro"))</f>
        <v/>
      </c>
      <c r="L2300" s="158" t="str">
        <f>IF($A2300=0,"",IFERROR(INDEX(BD_Gestão!H:H,MATCH('Banco de Dados'!$B2300,BD_Gestão!$B:$B,0)),"erro"))</f>
        <v/>
      </c>
      <c r="M2300" s="161" t="str">
        <f>IF($A2300=0,"",IFERROR(INDEX(BD_Gestão!F:F,MATCH('Banco de Dados'!$B2300,BD_Gestão!$B:$B,0)),"erro"))</f>
        <v/>
      </c>
      <c r="N2300" s="161" t="str">
        <f>IF($A2300=0,"",IFERROR(INDEX(BD_Gestão!J:J,MATCH('Banco de Dados'!$B2300,BD_Gestão!$B:$B,0)),"erro"))</f>
        <v/>
      </c>
      <c r="O2300" s="164" t="str">
        <f>IF($A2300=0,"",IFERROR(INDEX(BD_Gestão!K:K,MATCH('Banco de Dados'!$B2300,BD_Gestão!$B:$B,0)),"erro"))</f>
        <v/>
      </c>
      <c r="P2300" s="169" t="str">
        <f t="shared" si="142"/>
        <v/>
      </c>
      <c r="Q2300" s="170" t="str">
        <f t="shared" si="143"/>
        <v/>
      </c>
      <c r="R2300" s="163" t="e">
        <f t="shared" si="140"/>
        <v>#VALUE!</v>
      </c>
      <c r="S2300" s="163" t="e">
        <f t="shared" si="141"/>
        <v>#VALUE!</v>
      </c>
      <c r="T2300" s="163" t="e">
        <f>INDEX(Controle!O:O,MATCH('Banco de Dados'!A2300,Controle!M:M,0))*E2300/100</f>
        <v>#N/A</v>
      </c>
    </row>
    <row r="2301" spans="1:20" hidden="1" x14ac:dyDescent="0.2">
      <c r="A2301" s="158">
        <f>BD_TS!A2300</f>
        <v>0</v>
      </c>
      <c r="B2301" s="158" t="str">
        <f>SUBSTITUTE(SUBSTITUTE(BD_TS!D2300," ",""),"-","/")</f>
        <v/>
      </c>
      <c r="C2301" s="158">
        <f>BD_TS!E2300</f>
        <v>0</v>
      </c>
      <c r="D2301" s="159">
        <f>BD_TS!F2300</f>
        <v>0</v>
      </c>
      <c r="E2301" s="160">
        <f>BD_TS!B2300</f>
        <v>0</v>
      </c>
      <c r="F2301" s="161">
        <f>BD_TS!C2300</f>
        <v>0</v>
      </c>
      <c r="G2301" s="187">
        <f>BD_TS!H2300</f>
        <v>0</v>
      </c>
      <c r="H2301" s="158" t="str">
        <f>IF($A2301=0,"",IFERROR(INDEX(BD_Gestão!A:A,MATCH('Banco de Dados'!$B2301,BD_Gestão!$B:$B,0)),"erro"))</f>
        <v/>
      </c>
      <c r="I2301" s="162" t="str">
        <f>IF($A2301=0,"",IFERROR(INDEX(BD_Gestão!E:E,MATCH('Banco de Dados'!$B2301,BD_Gestão!$B:$B,0)),"erro"))</f>
        <v/>
      </c>
      <c r="J2301" s="186" t="str">
        <f>IF($A2301=0,"",IFERROR(INDEX(BD_Gestão!B:B,MATCH('Banco de Dados'!$B2301,BD_Gestão!$B:$B,0)),"erro"))</f>
        <v/>
      </c>
      <c r="K2301" s="158" t="str">
        <f>IF($A2301=0,"",IFERROR(INDEX(BD_Gestão!C:C,MATCH('Banco de Dados'!$B2301,BD_Gestão!$B:$B,0)),"erro"))</f>
        <v/>
      </c>
      <c r="L2301" s="158" t="str">
        <f>IF($A2301=0,"",IFERROR(INDEX(BD_Gestão!H:H,MATCH('Banco de Dados'!$B2301,BD_Gestão!$B:$B,0)),"erro"))</f>
        <v/>
      </c>
      <c r="M2301" s="161" t="str">
        <f>IF($A2301=0,"",IFERROR(INDEX(BD_Gestão!F:F,MATCH('Banco de Dados'!$B2301,BD_Gestão!$B:$B,0)),"erro"))</f>
        <v/>
      </c>
      <c r="N2301" s="161" t="str">
        <f>IF($A2301=0,"",IFERROR(INDEX(BD_Gestão!J:J,MATCH('Banco de Dados'!$B2301,BD_Gestão!$B:$B,0)),"erro"))</f>
        <v/>
      </c>
      <c r="O2301" s="164" t="str">
        <f>IF($A2301=0,"",IFERROR(INDEX(BD_Gestão!K:K,MATCH('Banco de Dados'!$B2301,BD_Gestão!$B:$B,0)),"erro"))</f>
        <v/>
      </c>
      <c r="P2301" s="169" t="str">
        <f t="shared" si="142"/>
        <v/>
      </c>
      <c r="Q2301" s="170" t="str">
        <f t="shared" si="143"/>
        <v/>
      </c>
      <c r="R2301" s="163" t="e">
        <f t="shared" si="140"/>
        <v>#VALUE!</v>
      </c>
      <c r="S2301" s="163" t="e">
        <f t="shared" si="141"/>
        <v>#VALUE!</v>
      </c>
      <c r="T2301" s="163" t="e">
        <f>INDEX(Controle!O:O,MATCH('Banco de Dados'!A2301,Controle!M:M,0))*E2301/100</f>
        <v>#N/A</v>
      </c>
    </row>
    <row r="2302" spans="1:20" hidden="1" x14ac:dyDescent="0.2">
      <c r="A2302" s="158">
        <f>BD_TS!A2301</f>
        <v>0</v>
      </c>
      <c r="B2302" s="158" t="str">
        <f>SUBSTITUTE(SUBSTITUTE(BD_TS!D2301," ",""),"-","/")</f>
        <v/>
      </c>
      <c r="C2302" s="158">
        <f>BD_TS!E2301</f>
        <v>0</v>
      </c>
      <c r="D2302" s="159">
        <f>BD_TS!F2301</f>
        <v>0</v>
      </c>
      <c r="E2302" s="160">
        <f>BD_TS!B2301</f>
        <v>0</v>
      </c>
      <c r="F2302" s="161">
        <f>BD_TS!C2301</f>
        <v>0</v>
      </c>
      <c r="G2302" s="187">
        <f>BD_TS!H2301</f>
        <v>0</v>
      </c>
      <c r="H2302" s="158" t="str">
        <f>IF($A2302=0,"",IFERROR(INDEX(BD_Gestão!A:A,MATCH('Banco de Dados'!$B2302,BD_Gestão!$B:$B,0)),"erro"))</f>
        <v/>
      </c>
      <c r="I2302" s="162" t="str">
        <f>IF($A2302=0,"",IFERROR(INDEX(BD_Gestão!E:E,MATCH('Banco de Dados'!$B2302,BD_Gestão!$B:$B,0)),"erro"))</f>
        <v/>
      </c>
      <c r="J2302" s="186" t="str">
        <f>IF($A2302=0,"",IFERROR(INDEX(BD_Gestão!B:B,MATCH('Banco de Dados'!$B2302,BD_Gestão!$B:$B,0)),"erro"))</f>
        <v/>
      </c>
      <c r="K2302" s="158" t="str">
        <f>IF($A2302=0,"",IFERROR(INDEX(BD_Gestão!C:C,MATCH('Banco de Dados'!$B2302,BD_Gestão!$B:$B,0)),"erro"))</f>
        <v/>
      </c>
      <c r="L2302" s="158" t="str">
        <f>IF($A2302=0,"",IFERROR(INDEX(BD_Gestão!H:H,MATCH('Banco de Dados'!$B2302,BD_Gestão!$B:$B,0)),"erro"))</f>
        <v/>
      </c>
      <c r="M2302" s="161" t="str">
        <f>IF($A2302=0,"",IFERROR(INDEX(BD_Gestão!F:F,MATCH('Banco de Dados'!$B2302,BD_Gestão!$B:$B,0)),"erro"))</f>
        <v/>
      </c>
      <c r="N2302" s="161" t="str">
        <f>IF($A2302=0,"",IFERROR(INDEX(BD_Gestão!J:J,MATCH('Banco de Dados'!$B2302,BD_Gestão!$B:$B,0)),"erro"))</f>
        <v/>
      </c>
      <c r="O2302" s="164" t="str">
        <f>IF($A2302=0,"",IFERROR(INDEX(BD_Gestão!K:K,MATCH('Banco de Dados'!$B2302,BD_Gestão!$B:$B,0)),"erro"))</f>
        <v/>
      </c>
      <c r="P2302" s="169" t="str">
        <f t="shared" si="142"/>
        <v/>
      </c>
      <c r="Q2302" s="170" t="str">
        <f t="shared" si="143"/>
        <v/>
      </c>
      <c r="R2302" s="163" t="e">
        <f t="shared" si="140"/>
        <v>#VALUE!</v>
      </c>
      <c r="S2302" s="163" t="e">
        <f t="shared" si="141"/>
        <v>#VALUE!</v>
      </c>
      <c r="T2302" s="163" t="e">
        <f>INDEX(Controle!O:O,MATCH('Banco de Dados'!A2302,Controle!M:M,0))*E2302/100</f>
        <v>#N/A</v>
      </c>
    </row>
    <row r="2303" spans="1:20" hidden="1" x14ac:dyDescent="0.2">
      <c r="A2303" s="158">
        <f>BD_TS!A2302</f>
        <v>0</v>
      </c>
      <c r="B2303" s="158" t="str">
        <f>SUBSTITUTE(SUBSTITUTE(BD_TS!D2302," ",""),"-","/")</f>
        <v/>
      </c>
      <c r="C2303" s="158">
        <f>BD_TS!E2302</f>
        <v>0</v>
      </c>
      <c r="D2303" s="159">
        <f>BD_TS!F2302</f>
        <v>0</v>
      </c>
      <c r="E2303" s="160">
        <f>BD_TS!B2302</f>
        <v>0</v>
      </c>
      <c r="F2303" s="161">
        <f>BD_TS!C2302</f>
        <v>0</v>
      </c>
      <c r="G2303" s="187">
        <f>BD_TS!H2302</f>
        <v>0</v>
      </c>
      <c r="H2303" s="158" t="str">
        <f>IF($A2303=0,"",IFERROR(INDEX(BD_Gestão!A:A,MATCH('Banco de Dados'!$B2303,BD_Gestão!$B:$B,0)),"erro"))</f>
        <v/>
      </c>
      <c r="I2303" s="162" t="str">
        <f>IF($A2303=0,"",IFERROR(INDEX(BD_Gestão!E:E,MATCH('Banco de Dados'!$B2303,BD_Gestão!$B:$B,0)),"erro"))</f>
        <v/>
      </c>
      <c r="J2303" s="186" t="str">
        <f>IF($A2303=0,"",IFERROR(INDEX(BD_Gestão!B:B,MATCH('Banco de Dados'!$B2303,BD_Gestão!$B:$B,0)),"erro"))</f>
        <v/>
      </c>
      <c r="K2303" s="158" t="str">
        <f>IF($A2303=0,"",IFERROR(INDEX(BD_Gestão!C:C,MATCH('Banco de Dados'!$B2303,BD_Gestão!$B:$B,0)),"erro"))</f>
        <v/>
      </c>
      <c r="L2303" s="158" t="str">
        <f>IF($A2303=0,"",IFERROR(INDEX(BD_Gestão!H:H,MATCH('Banco de Dados'!$B2303,BD_Gestão!$B:$B,0)),"erro"))</f>
        <v/>
      </c>
      <c r="M2303" s="161" t="str">
        <f>IF($A2303=0,"",IFERROR(INDEX(BD_Gestão!F:F,MATCH('Banco de Dados'!$B2303,BD_Gestão!$B:$B,0)),"erro"))</f>
        <v/>
      </c>
      <c r="N2303" s="161" t="str">
        <f>IF($A2303=0,"",IFERROR(INDEX(BD_Gestão!J:J,MATCH('Banco de Dados'!$B2303,BD_Gestão!$B:$B,0)),"erro"))</f>
        <v/>
      </c>
      <c r="O2303" s="164" t="str">
        <f>IF($A2303=0,"",IFERROR(INDEX(BD_Gestão!K:K,MATCH('Banco de Dados'!$B2303,BD_Gestão!$B:$B,0)),"erro"))</f>
        <v/>
      </c>
      <c r="P2303" s="169" t="str">
        <f t="shared" si="142"/>
        <v/>
      </c>
      <c r="Q2303" s="170" t="str">
        <f t="shared" si="143"/>
        <v/>
      </c>
      <c r="R2303" s="163" t="e">
        <f t="shared" si="140"/>
        <v>#VALUE!</v>
      </c>
      <c r="S2303" s="163" t="e">
        <f t="shared" si="141"/>
        <v>#VALUE!</v>
      </c>
      <c r="T2303" s="163" t="e">
        <f>INDEX(Controle!O:O,MATCH('Banco de Dados'!A2303,Controle!M:M,0))*E2303/100</f>
        <v>#N/A</v>
      </c>
    </row>
    <row r="2304" spans="1:20" hidden="1" x14ac:dyDescent="0.2">
      <c r="A2304" s="158">
        <f>BD_TS!A2303</f>
        <v>0</v>
      </c>
      <c r="B2304" s="158" t="str">
        <f>SUBSTITUTE(SUBSTITUTE(BD_TS!D2303," ",""),"-","/")</f>
        <v/>
      </c>
      <c r="C2304" s="158">
        <f>BD_TS!E2303</f>
        <v>0</v>
      </c>
      <c r="D2304" s="159">
        <f>BD_TS!F2303</f>
        <v>0</v>
      </c>
      <c r="E2304" s="160">
        <f>BD_TS!B2303</f>
        <v>0</v>
      </c>
      <c r="F2304" s="161">
        <f>BD_TS!C2303</f>
        <v>0</v>
      </c>
      <c r="G2304" s="187">
        <f>BD_TS!H2303</f>
        <v>0</v>
      </c>
      <c r="H2304" s="158" t="str">
        <f>IF($A2304=0,"",IFERROR(INDEX(BD_Gestão!A:A,MATCH('Banco de Dados'!$B2304,BD_Gestão!$B:$B,0)),"erro"))</f>
        <v/>
      </c>
      <c r="I2304" s="162" t="str">
        <f>IF($A2304=0,"",IFERROR(INDEX(BD_Gestão!E:E,MATCH('Banco de Dados'!$B2304,BD_Gestão!$B:$B,0)),"erro"))</f>
        <v/>
      </c>
      <c r="J2304" s="186" t="str">
        <f>IF($A2304=0,"",IFERROR(INDEX(BD_Gestão!B:B,MATCH('Banco de Dados'!$B2304,BD_Gestão!$B:$B,0)),"erro"))</f>
        <v/>
      </c>
      <c r="K2304" s="158" t="str">
        <f>IF($A2304=0,"",IFERROR(INDEX(BD_Gestão!C:C,MATCH('Banco de Dados'!$B2304,BD_Gestão!$B:$B,0)),"erro"))</f>
        <v/>
      </c>
      <c r="L2304" s="158" t="str">
        <f>IF($A2304=0,"",IFERROR(INDEX(BD_Gestão!H:H,MATCH('Banco de Dados'!$B2304,BD_Gestão!$B:$B,0)),"erro"))</f>
        <v/>
      </c>
      <c r="M2304" s="161" t="str">
        <f>IF($A2304=0,"",IFERROR(INDEX(BD_Gestão!F:F,MATCH('Banco de Dados'!$B2304,BD_Gestão!$B:$B,0)),"erro"))</f>
        <v/>
      </c>
      <c r="N2304" s="161" t="str">
        <f>IF($A2304=0,"",IFERROR(INDEX(BD_Gestão!J:J,MATCH('Banco de Dados'!$B2304,BD_Gestão!$B:$B,0)),"erro"))</f>
        <v/>
      </c>
      <c r="O2304" s="164" t="str">
        <f>IF($A2304=0,"",IFERROR(INDEX(BD_Gestão!K:K,MATCH('Banco de Dados'!$B2304,BD_Gestão!$B:$B,0)),"erro"))</f>
        <v/>
      </c>
      <c r="P2304" s="169" t="str">
        <f t="shared" si="142"/>
        <v/>
      </c>
      <c r="Q2304" s="170" t="str">
        <f t="shared" si="143"/>
        <v/>
      </c>
      <c r="R2304" s="163" t="e">
        <f t="shared" si="140"/>
        <v>#VALUE!</v>
      </c>
      <c r="S2304" s="163" t="e">
        <f t="shared" si="141"/>
        <v>#VALUE!</v>
      </c>
      <c r="T2304" s="163" t="e">
        <f>INDEX(Controle!O:O,MATCH('Banco de Dados'!A2304,Controle!M:M,0))*E2304/100</f>
        <v>#N/A</v>
      </c>
    </row>
    <row r="2305" spans="1:20" hidden="1" x14ac:dyDescent="0.2">
      <c r="A2305" s="158">
        <f>BD_TS!A2304</f>
        <v>0</v>
      </c>
      <c r="B2305" s="158" t="str">
        <f>SUBSTITUTE(SUBSTITUTE(BD_TS!D2304," ",""),"-","/")</f>
        <v/>
      </c>
      <c r="C2305" s="158">
        <f>BD_TS!E2304</f>
        <v>0</v>
      </c>
      <c r="D2305" s="159">
        <f>BD_TS!F2304</f>
        <v>0</v>
      </c>
      <c r="E2305" s="160">
        <f>BD_TS!B2304</f>
        <v>0</v>
      </c>
      <c r="F2305" s="161">
        <f>BD_TS!C2304</f>
        <v>0</v>
      </c>
      <c r="G2305" s="187">
        <f>BD_TS!H2304</f>
        <v>0</v>
      </c>
      <c r="H2305" s="158" t="str">
        <f>IF($A2305=0,"",IFERROR(INDEX(BD_Gestão!A:A,MATCH('Banco de Dados'!$B2305,BD_Gestão!$B:$B,0)),"erro"))</f>
        <v/>
      </c>
      <c r="I2305" s="162" t="str">
        <f>IF($A2305=0,"",IFERROR(INDEX(BD_Gestão!E:E,MATCH('Banco de Dados'!$B2305,BD_Gestão!$B:$B,0)),"erro"))</f>
        <v/>
      </c>
      <c r="J2305" s="186" t="str">
        <f>IF($A2305=0,"",IFERROR(INDEX(BD_Gestão!B:B,MATCH('Banco de Dados'!$B2305,BD_Gestão!$B:$B,0)),"erro"))</f>
        <v/>
      </c>
      <c r="K2305" s="158" t="str">
        <f>IF($A2305=0,"",IFERROR(INDEX(BD_Gestão!C:C,MATCH('Banco de Dados'!$B2305,BD_Gestão!$B:$B,0)),"erro"))</f>
        <v/>
      </c>
      <c r="L2305" s="158" t="str">
        <f>IF($A2305=0,"",IFERROR(INDEX(BD_Gestão!H:H,MATCH('Banco de Dados'!$B2305,BD_Gestão!$B:$B,0)),"erro"))</f>
        <v/>
      </c>
      <c r="M2305" s="161" t="str">
        <f>IF($A2305=0,"",IFERROR(INDEX(BD_Gestão!F:F,MATCH('Banco de Dados'!$B2305,BD_Gestão!$B:$B,0)),"erro"))</f>
        <v/>
      </c>
      <c r="N2305" s="161" t="str">
        <f>IF($A2305=0,"",IFERROR(INDEX(BD_Gestão!J:J,MATCH('Banco de Dados'!$B2305,BD_Gestão!$B:$B,0)),"erro"))</f>
        <v/>
      </c>
      <c r="O2305" s="164" t="str">
        <f>IF($A2305=0,"",IFERROR(INDEX(BD_Gestão!K:K,MATCH('Banco de Dados'!$B2305,BD_Gestão!$B:$B,0)),"erro"))</f>
        <v/>
      </c>
      <c r="P2305" s="169" t="str">
        <f t="shared" si="142"/>
        <v/>
      </c>
      <c r="Q2305" s="170" t="str">
        <f t="shared" si="143"/>
        <v/>
      </c>
      <c r="R2305" s="163" t="e">
        <f t="shared" si="140"/>
        <v>#VALUE!</v>
      </c>
      <c r="S2305" s="163" t="e">
        <f t="shared" si="141"/>
        <v>#VALUE!</v>
      </c>
      <c r="T2305" s="163" t="e">
        <f>INDEX(Controle!O:O,MATCH('Banco de Dados'!A2305,Controle!M:M,0))*E2305/100</f>
        <v>#N/A</v>
      </c>
    </row>
    <row r="2306" spans="1:20" hidden="1" x14ac:dyDescent="0.2">
      <c r="A2306" s="158">
        <f>BD_TS!A2305</f>
        <v>0</v>
      </c>
      <c r="B2306" s="158" t="str">
        <f>SUBSTITUTE(SUBSTITUTE(BD_TS!D2305," ",""),"-","/")</f>
        <v/>
      </c>
      <c r="C2306" s="158">
        <f>BD_TS!E2305</f>
        <v>0</v>
      </c>
      <c r="D2306" s="159">
        <f>BD_TS!F2305</f>
        <v>0</v>
      </c>
      <c r="E2306" s="160">
        <f>BD_TS!B2305</f>
        <v>0</v>
      </c>
      <c r="F2306" s="161">
        <f>BD_TS!C2305</f>
        <v>0</v>
      </c>
      <c r="G2306" s="187">
        <f>BD_TS!H2305</f>
        <v>0</v>
      </c>
      <c r="H2306" s="158" t="str">
        <f>IF($A2306=0,"",IFERROR(INDEX(BD_Gestão!A:A,MATCH('Banco de Dados'!$B2306,BD_Gestão!$B:$B,0)),"erro"))</f>
        <v/>
      </c>
      <c r="I2306" s="162" t="str">
        <f>IF($A2306=0,"",IFERROR(INDEX(BD_Gestão!E:E,MATCH('Banco de Dados'!$B2306,BD_Gestão!$B:$B,0)),"erro"))</f>
        <v/>
      </c>
      <c r="J2306" s="186" t="str">
        <f>IF($A2306=0,"",IFERROR(INDEX(BD_Gestão!B:B,MATCH('Banco de Dados'!$B2306,BD_Gestão!$B:$B,0)),"erro"))</f>
        <v/>
      </c>
      <c r="K2306" s="158" t="str">
        <f>IF($A2306=0,"",IFERROR(INDEX(BD_Gestão!C:C,MATCH('Banco de Dados'!$B2306,BD_Gestão!$B:$B,0)),"erro"))</f>
        <v/>
      </c>
      <c r="L2306" s="158" t="str">
        <f>IF($A2306=0,"",IFERROR(INDEX(BD_Gestão!H:H,MATCH('Banco de Dados'!$B2306,BD_Gestão!$B:$B,0)),"erro"))</f>
        <v/>
      </c>
      <c r="M2306" s="161" t="str">
        <f>IF($A2306=0,"",IFERROR(INDEX(BD_Gestão!F:F,MATCH('Banco de Dados'!$B2306,BD_Gestão!$B:$B,0)),"erro"))</f>
        <v/>
      </c>
      <c r="N2306" s="161" t="str">
        <f>IF($A2306=0,"",IFERROR(INDEX(BD_Gestão!J:J,MATCH('Banco de Dados'!$B2306,BD_Gestão!$B:$B,0)),"erro"))</f>
        <v/>
      </c>
      <c r="O2306" s="164" t="str">
        <f>IF($A2306=0,"",IFERROR(INDEX(BD_Gestão!K:K,MATCH('Banco de Dados'!$B2306,BD_Gestão!$B:$B,0)),"erro"))</f>
        <v/>
      </c>
      <c r="P2306" s="169" t="str">
        <f t="shared" si="142"/>
        <v/>
      </c>
      <c r="Q2306" s="170" t="str">
        <f t="shared" si="143"/>
        <v/>
      </c>
      <c r="R2306" s="163" t="e">
        <f t="shared" si="140"/>
        <v>#VALUE!</v>
      </c>
      <c r="S2306" s="163" t="e">
        <f t="shared" si="141"/>
        <v>#VALUE!</v>
      </c>
      <c r="T2306" s="163" t="e">
        <f>INDEX(Controle!O:O,MATCH('Banco de Dados'!A2306,Controle!M:M,0))*E2306/100</f>
        <v>#N/A</v>
      </c>
    </row>
    <row r="2307" spans="1:20" hidden="1" x14ac:dyDescent="0.2">
      <c r="A2307" s="158">
        <f>BD_TS!A2306</f>
        <v>0</v>
      </c>
      <c r="B2307" s="158" t="str">
        <f>SUBSTITUTE(SUBSTITUTE(BD_TS!D2306," ",""),"-","/")</f>
        <v/>
      </c>
      <c r="C2307" s="158">
        <f>BD_TS!E2306</f>
        <v>0</v>
      </c>
      <c r="D2307" s="159">
        <f>BD_TS!F2306</f>
        <v>0</v>
      </c>
      <c r="E2307" s="160">
        <f>BD_TS!B2306</f>
        <v>0</v>
      </c>
      <c r="F2307" s="161">
        <f>BD_TS!C2306</f>
        <v>0</v>
      </c>
      <c r="G2307" s="187">
        <f>BD_TS!H2306</f>
        <v>0</v>
      </c>
      <c r="H2307" s="158" t="str">
        <f>IF($A2307=0,"",IFERROR(INDEX(BD_Gestão!A:A,MATCH('Banco de Dados'!$B2307,BD_Gestão!$B:$B,0)),"erro"))</f>
        <v/>
      </c>
      <c r="I2307" s="162" t="str">
        <f>IF($A2307=0,"",IFERROR(INDEX(BD_Gestão!E:E,MATCH('Banco de Dados'!$B2307,BD_Gestão!$B:$B,0)),"erro"))</f>
        <v/>
      </c>
      <c r="J2307" s="186" t="str">
        <f>IF($A2307=0,"",IFERROR(INDEX(BD_Gestão!B:B,MATCH('Banco de Dados'!$B2307,BD_Gestão!$B:$B,0)),"erro"))</f>
        <v/>
      </c>
      <c r="K2307" s="158" t="str">
        <f>IF($A2307=0,"",IFERROR(INDEX(BD_Gestão!C:C,MATCH('Banco de Dados'!$B2307,BD_Gestão!$B:$B,0)),"erro"))</f>
        <v/>
      </c>
      <c r="L2307" s="158" t="str">
        <f>IF($A2307=0,"",IFERROR(INDEX(BD_Gestão!H:H,MATCH('Banco de Dados'!$B2307,BD_Gestão!$B:$B,0)),"erro"))</f>
        <v/>
      </c>
      <c r="M2307" s="161" t="str">
        <f>IF($A2307=0,"",IFERROR(INDEX(BD_Gestão!F:F,MATCH('Banco de Dados'!$B2307,BD_Gestão!$B:$B,0)),"erro"))</f>
        <v/>
      </c>
      <c r="N2307" s="161" t="str">
        <f>IF($A2307=0,"",IFERROR(INDEX(BD_Gestão!J:J,MATCH('Banco de Dados'!$B2307,BD_Gestão!$B:$B,0)),"erro"))</f>
        <v/>
      </c>
      <c r="O2307" s="164" t="str">
        <f>IF($A2307=0,"",IFERROR(INDEX(BD_Gestão!K:K,MATCH('Banco de Dados'!$B2307,BD_Gestão!$B:$B,0)),"erro"))</f>
        <v/>
      </c>
      <c r="P2307" s="169" t="str">
        <f t="shared" si="142"/>
        <v/>
      </c>
      <c r="Q2307" s="170" t="str">
        <f t="shared" si="143"/>
        <v/>
      </c>
      <c r="R2307" s="163" t="e">
        <f t="shared" si="140"/>
        <v>#VALUE!</v>
      </c>
      <c r="S2307" s="163" t="e">
        <f t="shared" si="141"/>
        <v>#VALUE!</v>
      </c>
      <c r="T2307" s="163" t="e">
        <f>INDEX(Controle!O:O,MATCH('Banco de Dados'!A2307,Controle!M:M,0))*E2307/100</f>
        <v>#N/A</v>
      </c>
    </row>
    <row r="2308" spans="1:20" hidden="1" x14ac:dyDescent="0.2">
      <c r="A2308" s="158">
        <f>BD_TS!A2307</f>
        <v>0</v>
      </c>
      <c r="B2308" s="158" t="str">
        <f>SUBSTITUTE(SUBSTITUTE(BD_TS!D2307," ",""),"-","/")</f>
        <v/>
      </c>
      <c r="C2308" s="158">
        <f>BD_TS!E2307</f>
        <v>0</v>
      </c>
      <c r="D2308" s="159">
        <f>BD_TS!F2307</f>
        <v>0</v>
      </c>
      <c r="E2308" s="160">
        <f>BD_TS!B2307</f>
        <v>0</v>
      </c>
      <c r="F2308" s="161">
        <f>BD_TS!C2307</f>
        <v>0</v>
      </c>
      <c r="G2308" s="187">
        <f>BD_TS!H2307</f>
        <v>0</v>
      </c>
      <c r="H2308" s="158" t="str">
        <f>IF($A2308=0,"",IFERROR(INDEX(BD_Gestão!A:A,MATCH('Banco de Dados'!$B2308,BD_Gestão!$B:$B,0)),"erro"))</f>
        <v/>
      </c>
      <c r="I2308" s="162" t="str">
        <f>IF($A2308=0,"",IFERROR(INDEX(BD_Gestão!E:E,MATCH('Banco de Dados'!$B2308,BD_Gestão!$B:$B,0)),"erro"))</f>
        <v/>
      </c>
      <c r="J2308" s="186" t="str">
        <f>IF($A2308=0,"",IFERROR(INDEX(BD_Gestão!B:B,MATCH('Banco de Dados'!$B2308,BD_Gestão!$B:$B,0)),"erro"))</f>
        <v/>
      </c>
      <c r="K2308" s="158" t="str">
        <f>IF($A2308=0,"",IFERROR(INDEX(BD_Gestão!C:C,MATCH('Banco de Dados'!$B2308,BD_Gestão!$B:$B,0)),"erro"))</f>
        <v/>
      </c>
      <c r="L2308" s="158" t="str">
        <f>IF($A2308=0,"",IFERROR(INDEX(BD_Gestão!H:H,MATCH('Banco de Dados'!$B2308,BD_Gestão!$B:$B,0)),"erro"))</f>
        <v/>
      </c>
      <c r="M2308" s="161" t="str">
        <f>IF($A2308=0,"",IFERROR(INDEX(BD_Gestão!F:F,MATCH('Banco de Dados'!$B2308,BD_Gestão!$B:$B,0)),"erro"))</f>
        <v/>
      </c>
      <c r="N2308" s="161" t="str">
        <f>IF($A2308=0,"",IFERROR(INDEX(BD_Gestão!J:J,MATCH('Banco de Dados'!$B2308,BD_Gestão!$B:$B,0)),"erro"))</f>
        <v/>
      </c>
      <c r="O2308" s="164" t="str">
        <f>IF($A2308=0,"",IFERROR(INDEX(BD_Gestão!K:K,MATCH('Banco de Dados'!$B2308,BD_Gestão!$B:$B,0)),"erro"))</f>
        <v/>
      </c>
      <c r="P2308" s="169" t="str">
        <f t="shared" si="142"/>
        <v/>
      </c>
      <c r="Q2308" s="170" t="str">
        <f t="shared" si="143"/>
        <v/>
      </c>
      <c r="R2308" s="163" t="e">
        <f t="shared" si="140"/>
        <v>#VALUE!</v>
      </c>
      <c r="S2308" s="163" t="e">
        <f t="shared" si="141"/>
        <v>#VALUE!</v>
      </c>
      <c r="T2308" s="163" t="e">
        <f>INDEX(Controle!O:O,MATCH('Banco de Dados'!A2308,Controle!M:M,0))*E2308/100</f>
        <v>#N/A</v>
      </c>
    </row>
    <row r="2309" spans="1:20" hidden="1" x14ac:dyDescent="0.2">
      <c r="A2309" s="158">
        <f>BD_TS!A2308</f>
        <v>0</v>
      </c>
      <c r="B2309" s="158" t="str">
        <f>SUBSTITUTE(SUBSTITUTE(BD_TS!D2308," ",""),"-","/")</f>
        <v/>
      </c>
      <c r="C2309" s="158">
        <f>BD_TS!E2308</f>
        <v>0</v>
      </c>
      <c r="D2309" s="159">
        <f>BD_TS!F2308</f>
        <v>0</v>
      </c>
      <c r="E2309" s="160">
        <f>BD_TS!B2308</f>
        <v>0</v>
      </c>
      <c r="F2309" s="161">
        <f>BD_TS!C2308</f>
        <v>0</v>
      </c>
      <c r="G2309" s="187">
        <f>BD_TS!H2308</f>
        <v>0</v>
      </c>
      <c r="H2309" s="158" t="str">
        <f>IF($A2309=0,"",IFERROR(INDEX(BD_Gestão!A:A,MATCH('Banco de Dados'!$B2309,BD_Gestão!$B:$B,0)),"erro"))</f>
        <v/>
      </c>
      <c r="I2309" s="162" t="str">
        <f>IF($A2309=0,"",IFERROR(INDEX(BD_Gestão!E:E,MATCH('Banco de Dados'!$B2309,BD_Gestão!$B:$B,0)),"erro"))</f>
        <v/>
      </c>
      <c r="J2309" s="186" t="str">
        <f>IF($A2309=0,"",IFERROR(INDEX(BD_Gestão!B:B,MATCH('Banco de Dados'!$B2309,BD_Gestão!$B:$B,0)),"erro"))</f>
        <v/>
      </c>
      <c r="K2309" s="158" t="str">
        <f>IF($A2309=0,"",IFERROR(INDEX(BD_Gestão!C:C,MATCH('Banco de Dados'!$B2309,BD_Gestão!$B:$B,0)),"erro"))</f>
        <v/>
      </c>
      <c r="L2309" s="158" t="str">
        <f>IF($A2309=0,"",IFERROR(INDEX(BD_Gestão!H:H,MATCH('Banco de Dados'!$B2309,BD_Gestão!$B:$B,0)),"erro"))</f>
        <v/>
      </c>
      <c r="M2309" s="161" t="str">
        <f>IF($A2309=0,"",IFERROR(INDEX(BD_Gestão!F:F,MATCH('Banco de Dados'!$B2309,BD_Gestão!$B:$B,0)),"erro"))</f>
        <v/>
      </c>
      <c r="N2309" s="161" t="str">
        <f>IF($A2309=0,"",IFERROR(INDEX(BD_Gestão!J:J,MATCH('Banco de Dados'!$B2309,BD_Gestão!$B:$B,0)),"erro"))</f>
        <v/>
      </c>
      <c r="O2309" s="164" t="str">
        <f>IF($A2309=0,"",IFERROR(INDEX(BD_Gestão!K:K,MATCH('Banco de Dados'!$B2309,BD_Gestão!$B:$B,0)),"erro"))</f>
        <v/>
      </c>
      <c r="P2309" s="169" t="str">
        <f t="shared" si="142"/>
        <v/>
      </c>
      <c r="Q2309" s="170" t="str">
        <f t="shared" si="143"/>
        <v/>
      </c>
      <c r="R2309" s="163" t="e">
        <f t="shared" ref="R2309:R2372" si="144">MONTH(I2309)</f>
        <v>#VALUE!</v>
      </c>
      <c r="S2309" s="163" t="e">
        <f t="shared" ref="S2309:S2372" si="145">YEAR(I2309)</f>
        <v>#VALUE!</v>
      </c>
      <c r="T2309" s="163" t="e">
        <f>INDEX(Controle!O:O,MATCH('Banco de Dados'!A2309,Controle!M:M,0))*E2309/100</f>
        <v>#N/A</v>
      </c>
    </row>
    <row r="2310" spans="1:20" hidden="1" x14ac:dyDescent="0.2">
      <c r="A2310" s="158">
        <f>BD_TS!A2309</f>
        <v>0</v>
      </c>
      <c r="B2310" s="158" t="str">
        <f>SUBSTITUTE(SUBSTITUTE(BD_TS!D2309," ",""),"-","/")</f>
        <v/>
      </c>
      <c r="C2310" s="158">
        <f>BD_TS!E2309</f>
        <v>0</v>
      </c>
      <c r="D2310" s="159">
        <f>BD_TS!F2309</f>
        <v>0</v>
      </c>
      <c r="E2310" s="160">
        <f>BD_TS!B2309</f>
        <v>0</v>
      </c>
      <c r="F2310" s="161">
        <f>BD_TS!C2309</f>
        <v>0</v>
      </c>
      <c r="G2310" s="187">
        <f>BD_TS!H2309</f>
        <v>0</v>
      </c>
      <c r="H2310" s="158" t="str">
        <f>IF($A2310=0,"",IFERROR(INDEX(BD_Gestão!A:A,MATCH('Banco de Dados'!$B2310,BD_Gestão!$B:$B,0)),"erro"))</f>
        <v/>
      </c>
      <c r="I2310" s="162" t="str">
        <f>IF($A2310=0,"",IFERROR(INDEX(BD_Gestão!E:E,MATCH('Banco de Dados'!$B2310,BD_Gestão!$B:$B,0)),"erro"))</f>
        <v/>
      </c>
      <c r="J2310" s="186" t="str">
        <f>IF($A2310=0,"",IFERROR(INDEX(BD_Gestão!B:B,MATCH('Banco de Dados'!$B2310,BD_Gestão!$B:$B,0)),"erro"))</f>
        <v/>
      </c>
      <c r="K2310" s="158" t="str">
        <f>IF($A2310=0,"",IFERROR(INDEX(BD_Gestão!C:C,MATCH('Banco de Dados'!$B2310,BD_Gestão!$B:$B,0)),"erro"))</f>
        <v/>
      </c>
      <c r="L2310" s="158" t="str">
        <f>IF($A2310=0,"",IFERROR(INDEX(BD_Gestão!H:H,MATCH('Banco de Dados'!$B2310,BD_Gestão!$B:$B,0)),"erro"))</f>
        <v/>
      </c>
      <c r="M2310" s="161" t="str">
        <f>IF($A2310=0,"",IFERROR(INDEX(BD_Gestão!F:F,MATCH('Banco de Dados'!$B2310,BD_Gestão!$B:$B,0)),"erro"))</f>
        <v/>
      </c>
      <c r="N2310" s="161" t="str">
        <f>IF($A2310=0,"",IFERROR(INDEX(BD_Gestão!J:J,MATCH('Banco de Dados'!$B2310,BD_Gestão!$B:$B,0)),"erro"))</f>
        <v/>
      </c>
      <c r="O2310" s="164" t="str">
        <f>IF($A2310=0,"",IFERROR(INDEX(BD_Gestão!K:K,MATCH('Banco de Dados'!$B2310,BD_Gestão!$B:$B,0)),"erro"))</f>
        <v/>
      </c>
      <c r="P2310" s="169" t="str">
        <f t="shared" ref="P2310:P2373" si="146">IF(OR(H2310="erro",H2310=""),"",E2310*(MIN(O2310,1)))</f>
        <v/>
      </c>
      <c r="Q2310" s="170" t="str">
        <f t="shared" ref="Q2310:Q2373" si="147">IF(OR(H2310="erro",H2310=""),"",E2310-P2310)</f>
        <v/>
      </c>
      <c r="R2310" s="163" t="e">
        <f t="shared" si="144"/>
        <v>#VALUE!</v>
      </c>
      <c r="S2310" s="163" t="e">
        <f t="shared" si="145"/>
        <v>#VALUE!</v>
      </c>
      <c r="T2310" s="163" t="e">
        <f>INDEX(Controle!O:O,MATCH('Banco de Dados'!A2310,Controle!M:M,0))*E2310/100</f>
        <v>#N/A</v>
      </c>
    </row>
    <row r="2311" spans="1:20" hidden="1" x14ac:dyDescent="0.2">
      <c r="A2311" s="158">
        <f>BD_TS!A2310</f>
        <v>0</v>
      </c>
      <c r="B2311" s="158" t="str">
        <f>SUBSTITUTE(SUBSTITUTE(BD_TS!D2310," ",""),"-","/")</f>
        <v/>
      </c>
      <c r="C2311" s="158">
        <f>BD_TS!E2310</f>
        <v>0</v>
      </c>
      <c r="D2311" s="159">
        <f>BD_TS!F2310</f>
        <v>0</v>
      </c>
      <c r="E2311" s="160">
        <f>BD_TS!B2310</f>
        <v>0</v>
      </c>
      <c r="F2311" s="161">
        <f>BD_TS!C2310</f>
        <v>0</v>
      </c>
      <c r="G2311" s="187">
        <f>BD_TS!H2310</f>
        <v>0</v>
      </c>
      <c r="H2311" s="158" t="str">
        <f>IF($A2311=0,"",IFERROR(INDEX(BD_Gestão!A:A,MATCH('Banco de Dados'!$B2311,BD_Gestão!$B:$B,0)),"erro"))</f>
        <v/>
      </c>
      <c r="I2311" s="162" t="str">
        <f>IF($A2311=0,"",IFERROR(INDEX(BD_Gestão!E:E,MATCH('Banco de Dados'!$B2311,BD_Gestão!$B:$B,0)),"erro"))</f>
        <v/>
      </c>
      <c r="J2311" s="186" t="str">
        <f>IF($A2311=0,"",IFERROR(INDEX(BD_Gestão!B:B,MATCH('Banco de Dados'!$B2311,BD_Gestão!$B:$B,0)),"erro"))</f>
        <v/>
      </c>
      <c r="K2311" s="158" t="str">
        <f>IF($A2311=0,"",IFERROR(INDEX(BD_Gestão!C:C,MATCH('Banco de Dados'!$B2311,BD_Gestão!$B:$B,0)),"erro"))</f>
        <v/>
      </c>
      <c r="L2311" s="158" t="str">
        <f>IF($A2311=0,"",IFERROR(INDEX(BD_Gestão!H:H,MATCH('Banco de Dados'!$B2311,BD_Gestão!$B:$B,0)),"erro"))</f>
        <v/>
      </c>
      <c r="M2311" s="161" t="str">
        <f>IF($A2311=0,"",IFERROR(INDEX(BD_Gestão!F:F,MATCH('Banco de Dados'!$B2311,BD_Gestão!$B:$B,0)),"erro"))</f>
        <v/>
      </c>
      <c r="N2311" s="161" t="str">
        <f>IF($A2311=0,"",IFERROR(INDEX(BD_Gestão!J:J,MATCH('Banco de Dados'!$B2311,BD_Gestão!$B:$B,0)),"erro"))</f>
        <v/>
      </c>
      <c r="O2311" s="164" t="str">
        <f>IF($A2311=0,"",IFERROR(INDEX(BD_Gestão!K:K,MATCH('Banco de Dados'!$B2311,BD_Gestão!$B:$B,0)),"erro"))</f>
        <v/>
      </c>
      <c r="P2311" s="169" t="str">
        <f t="shared" si="146"/>
        <v/>
      </c>
      <c r="Q2311" s="170" t="str">
        <f t="shared" si="147"/>
        <v/>
      </c>
      <c r="R2311" s="163" t="e">
        <f t="shared" si="144"/>
        <v>#VALUE!</v>
      </c>
      <c r="S2311" s="163" t="e">
        <f t="shared" si="145"/>
        <v>#VALUE!</v>
      </c>
      <c r="T2311" s="163" t="e">
        <f>INDEX(Controle!O:O,MATCH('Banco de Dados'!A2311,Controle!M:M,0))*E2311/100</f>
        <v>#N/A</v>
      </c>
    </row>
    <row r="2312" spans="1:20" hidden="1" x14ac:dyDescent="0.2">
      <c r="A2312" s="158">
        <f>BD_TS!A2311</f>
        <v>0</v>
      </c>
      <c r="B2312" s="158" t="str">
        <f>SUBSTITUTE(SUBSTITUTE(BD_TS!D2311," ",""),"-","/")</f>
        <v/>
      </c>
      <c r="C2312" s="158">
        <f>BD_TS!E2311</f>
        <v>0</v>
      </c>
      <c r="D2312" s="159">
        <f>BD_TS!F2311</f>
        <v>0</v>
      </c>
      <c r="E2312" s="160">
        <f>BD_TS!B2311</f>
        <v>0</v>
      </c>
      <c r="F2312" s="161">
        <f>BD_TS!C2311</f>
        <v>0</v>
      </c>
      <c r="G2312" s="187">
        <f>BD_TS!H2311</f>
        <v>0</v>
      </c>
      <c r="H2312" s="158" t="str">
        <f>IF($A2312=0,"",IFERROR(INDEX(BD_Gestão!A:A,MATCH('Banco de Dados'!$B2312,BD_Gestão!$B:$B,0)),"erro"))</f>
        <v/>
      </c>
      <c r="I2312" s="162" t="str">
        <f>IF($A2312=0,"",IFERROR(INDEX(BD_Gestão!E:E,MATCH('Banco de Dados'!$B2312,BD_Gestão!$B:$B,0)),"erro"))</f>
        <v/>
      </c>
      <c r="J2312" s="186" t="str">
        <f>IF($A2312=0,"",IFERROR(INDEX(BD_Gestão!B:B,MATCH('Banco de Dados'!$B2312,BD_Gestão!$B:$B,0)),"erro"))</f>
        <v/>
      </c>
      <c r="K2312" s="158" t="str">
        <f>IF($A2312=0,"",IFERROR(INDEX(BD_Gestão!C:C,MATCH('Banco de Dados'!$B2312,BD_Gestão!$B:$B,0)),"erro"))</f>
        <v/>
      </c>
      <c r="L2312" s="158" t="str">
        <f>IF($A2312=0,"",IFERROR(INDEX(BD_Gestão!H:H,MATCH('Banco de Dados'!$B2312,BD_Gestão!$B:$B,0)),"erro"))</f>
        <v/>
      </c>
      <c r="M2312" s="161" t="str">
        <f>IF($A2312=0,"",IFERROR(INDEX(BD_Gestão!F:F,MATCH('Banco de Dados'!$B2312,BD_Gestão!$B:$B,0)),"erro"))</f>
        <v/>
      </c>
      <c r="N2312" s="161" t="str">
        <f>IF($A2312=0,"",IFERROR(INDEX(BD_Gestão!J:J,MATCH('Banco de Dados'!$B2312,BD_Gestão!$B:$B,0)),"erro"))</f>
        <v/>
      </c>
      <c r="O2312" s="164" t="str">
        <f>IF($A2312=0,"",IFERROR(INDEX(BD_Gestão!K:K,MATCH('Banco de Dados'!$B2312,BD_Gestão!$B:$B,0)),"erro"))</f>
        <v/>
      </c>
      <c r="P2312" s="169" t="str">
        <f t="shared" si="146"/>
        <v/>
      </c>
      <c r="Q2312" s="170" t="str">
        <f t="shared" si="147"/>
        <v/>
      </c>
      <c r="R2312" s="163" t="e">
        <f t="shared" si="144"/>
        <v>#VALUE!</v>
      </c>
      <c r="S2312" s="163" t="e">
        <f t="shared" si="145"/>
        <v>#VALUE!</v>
      </c>
      <c r="T2312" s="163" t="e">
        <f>INDEX(Controle!O:O,MATCH('Banco de Dados'!A2312,Controle!M:M,0))*E2312/100</f>
        <v>#N/A</v>
      </c>
    </row>
    <row r="2313" spans="1:20" hidden="1" x14ac:dyDescent="0.2">
      <c r="A2313" s="158">
        <f>BD_TS!A2312</f>
        <v>0</v>
      </c>
      <c r="B2313" s="158" t="str">
        <f>SUBSTITUTE(SUBSTITUTE(BD_TS!D2312," ",""),"-","/")</f>
        <v/>
      </c>
      <c r="C2313" s="158">
        <f>BD_TS!E2312</f>
        <v>0</v>
      </c>
      <c r="D2313" s="159">
        <f>BD_TS!F2312</f>
        <v>0</v>
      </c>
      <c r="E2313" s="160">
        <f>BD_TS!B2312</f>
        <v>0</v>
      </c>
      <c r="F2313" s="161">
        <f>BD_TS!C2312</f>
        <v>0</v>
      </c>
      <c r="G2313" s="187">
        <f>BD_TS!H2312</f>
        <v>0</v>
      </c>
      <c r="H2313" s="158" t="str">
        <f>IF($A2313=0,"",IFERROR(INDEX(BD_Gestão!A:A,MATCH('Banco de Dados'!$B2313,BD_Gestão!$B:$B,0)),"erro"))</f>
        <v/>
      </c>
      <c r="I2313" s="162" t="str">
        <f>IF($A2313=0,"",IFERROR(INDEX(BD_Gestão!E:E,MATCH('Banco de Dados'!$B2313,BD_Gestão!$B:$B,0)),"erro"))</f>
        <v/>
      </c>
      <c r="J2313" s="186" t="str">
        <f>IF($A2313=0,"",IFERROR(INDEX(BD_Gestão!B:B,MATCH('Banco de Dados'!$B2313,BD_Gestão!$B:$B,0)),"erro"))</f>
        <v/>
      </c>
      <c r="K2313" s="158" t="str">
        <f>IF($A2313=0,"",IFERROR(INDEX(BD_Gestão!C:C,MATCH('Banco de Dados'!$B2313,BD_Gestão!$B:$B,0)),"erro"))</f>
        <v/>
      </c>
      <c r="L2313" s="158" t="str">
        <f>IF($A2313=0,"",IFERROR(INDEX(BD_Gestão!H:H,MATCH('Banco de Dados'!$B2313,BD_Gestão!$B:$B,0)),"erro"))</f>
        <v/>
      </c>
      <c r="M2313" s="161" t="str">
        <f>IF($A2313=0,"",IFERROR(INDEX(BD_Gestão!F:F,MATCH('Banco de Dados'!$B2313,BD_Gestão!$B:$B,0)),"erro"))</f>
        <v/>
      </c>
      <c r="N2313" s="161" t="str">
        <f>IF($A2313=0,"",IFERROR(INDEX(BD_Gestão!J:J,MATCH('Banco de Dados'!$B2313,BD_Gestão!$B:$B,0)),"erro"))</f>
        <v/>
      </c>
      <c r="O2313" s="164" t="str">
        <f>IF($A2313=0,"",IFERROR(INDEX(BD_Gestão!K:K,MATCH('Banco de Dados'!$B2313,BD_Gestão!$B:$B,0)),"erro"))</f>
        <v/>
      </c>
      <c r="P2313" s="169" t="str">
        <f t="shared" si="146"/>
        <v/>
      </c>
      <c r="Q2313" s="170" t="str">
        <f t="shared" si="147"/>
        <v/>
      </c>
      <c r="R2313" s="163" t="e">
        <f t="shared" si="144"/>
        <v>#VALUE!</v>
      </c>
      <c r="S2313" s="163" t="e">
        <f t="shared" si="145"/>
        <v>#VALUE!</v>
      </c>
      <c r="T2313" s="163" t="e">
        <f>INDEX(Controle!O:O,MATCH('Banco de Dados'!A2313,Controle!M:M,0))*E2313/100</f>
        <v>#N/A</v>
      </c>
    </row>
    <row r="2314" spans="1:20" hidden="1" x14ac:dyDescent="0.2">
      <c r="A2314" s="158">
        <f>BD_TS!A2313</f>
        <v>0</v>
      </c>
      <c r="B2314" s="158" t="str">
        <f>SUBSTITUTE(SUBSTITUTE(BD_TS!D2313," ",""),"-","/")</f>
        <v/>
      </c>
      <c r="C2314" s="158">
        <f>BD_TS!E2313</f>
        <v>0</v>
      </c>
      <c r="D2314" s="159">
        <f>BD_TS!F2313</f>
        <v>0</v>
      </c>
      <c r="E2314" s="160">
        <f>BD_TS!B2313</f>
        <v>0</v>
      </c>
      <c r="F2314" s="161">
        <f>BD_TS!C2313</f>
        <v>0</v>
      </c>
      <c r="G2314" s="187">
        <f>BD_TS!H2313</f>
        <v>0</v>
      </c>
      <c r="H2314" s="158" t="str">
        <f>IF($A2314=0,"",IFERROR(INDEX(BD_Gestão!A:A,MATCH('Banco de Dados'!$B2314,BD_Gestão!$B:$B,0)),"erro"))</f>
        <v/>
      </c>
      <c r="I2314" s="162" t="str">
        <f>IF($A2314=0,"",IFERROR(INDEX(BD_Gestão!E:E,MATCH('Banco de Dados'!$B2314,BD_Gestão!$B:$B,0)),"erro"))</f>
        <v/>
      </c>
      <c r="J2314" s="186" t="str">
        <f>IF($A2314=0,"",IFERROR(INDEX(BD_Gestão!B:B,MATCH('Banco de Dados'!$B2314,BD_Gestão!$B:$B,0)),"erro"))</f>
        <v/>
      </c>
      <c r="K2314" s="158" t="str">
        <f>IF($A2314=0,"",IFERROR(INDEX(BD_Gestão!C:C,MATCH('Banco de Dados'!$B2314,BD_Gestão!$B:$B,0)),"erro"))</f>
        <v/>
      </c>
      <c r="L2314" s="158" t="str">
        <f>IF($A2314=0,"",IFERROR(INDEX(BD_Gestão!H:H,MATCH('Banco de Dados'!$B2314,BD_Gestão!$B:$B,0)),"erro"))</f>
        <v/>
      </c>
      <c r="M2314" s="161" t="str">
        <f>IF($A2314=0,"",IFERROR(INDEX(BD_Gestão!F:F,MATCH('Banco de Dados'!$B2314,BD_Gestão!$B:$B,0)),"erro"))</f>
        <v/>
      </c>
      <c r="N2314" s="161" t="str">
        <f>IF($A2314=0,"",IFERROR(INDEX(BD_Gestão!J:J,MATCH('Banco de Dados'!$B2314,BD_Gestão!$B:$B,0)),"erro"))</f>
        <v/>
      </c>
      <c r="O2314" s="164" t="str">
        <f>IF($A2314=0,"",IFERROR(INDEX(BD_Gestão!K:K,MATCH('Banco de Dados'!$B2314,BD_Gestão!$B:$B,0)),"erro"))</f>
        <v/>
      </c>
      <c r="P2314" s="169" t="str">
        <f t="shared" si="146"/>
        <v/>
      </c>
      <c r="Q2314" s="170" t="str">
        <f t="shared" si="147"/>
        <v/>
      </c>
      <c r="R2314" s="163" t="e">
        <f t="shared" si="144"/>
        <v>#VALUE!</v>
      </c>
      <c r="S2314" s="163" t="e">
        <f t="shared" si="145"/>
        <v>#VALUE!</v>
      </c>
      <c r="T2314" s="163" t="e">
        <f>INDEX(Controle!O:O,MATCH('Banco de Dados'!A2314,Controle!M:M,0))*E2314/100</f>
        <v>#N/A</v>
      </c>
    </row>
    <row r="2315" spans="1:20" hidden="1" x14ac:dyDescent="0.2">
      <c r="A2315" s="158">
        <f>BD_TS!A2314</f>
        <v>0</v>
      </c>
      <c r="B2315" s="158" t="str">
        <f>SUBSTITUTE(SUBSTITUTE(BD_TS!D2314," ",""),"-","/")</f>
        <v/>
      </c>
      <c r="C2315" s="158">
        <f>BD_TS!E2314</f>
        <v>0</v>
      </c>
      <c r="D2315" s="159">
        <f>BD_TS!F2314</f>
        <v>0</v>
      </c>
      <c r="E2315" s="160">
        <f>BD_TS!B2314</f>
        <v>0</v>
      </c>
      <c r="F2315" s="161">
        <f>BD_TS!C2314</f>
        <v>0</v>
      </c>
      <c r="G2315" s="187">
        <f>BD_TS!H2314</f>
        <v>0</v>
      </c>
      <c r="H2315" s="158" t="str">
        <f>IF($A2315=0,"",IFERROR(INDEX(BD_Gestão!A:A,MATCH('Banco de Dados'!$B2315,BD_Gestão!$B:$B,0)),"erro"))</f>
        <v/>
      </c>
      <c r="I2315" s="162" t="str">
        <f>IF($A2315=0,"",IFERROR(INDEX(BD_Gestão!E:E,MATCH('Banco de Dados'!$B2315,BD_Gestão!$B:$B,0)),"erro"))</f>
        <v/>
      </c>
      <c r="J2315" s="186" t="str">
        <f>IF($A2315=0,"",IFERROR(INDEX(BD_Gestão!B:B,MATCH('Banco de Dados'!$B2315,BD_Gestão!$B:$B,0)),"erro"))</f>
        <v/>
      </c>
      <c r="K2315" s="158" t="str">
        <f>IF($A2315=0,"",IFERROR(INDEX(BD_Gestão!C:C,MATCH('Banco de Dados'!$B2315,BD_Gestão!$B:$B,0)),"erro"))</f>
        <v/>
      </c>
      <c r="L2315" s="158" t="str">
        <f>IF($A2315=0,"",IFERROR(INDEX(BD_Gestão!H:H,MATCH('Banco de Dados'!$B2315,BD_Gestão!$B:$B,0)),"erro"))</f>
        <v/>
      </c>
      <c r="M2315" s="161" t="str">
        <f>IF($A2315=0,"",IFERROR(INDEX(BD_Gestão!F:F,MATCH('Banco de Dados'!$B2315,BD_Gestão!$B:$B,0)),"erro"))</f>
        <v/>
      </c>
      <c r="N2315" s="161" t="str">
        <f>IF($A2315=0,"",IFERROR(INDEX(BD_Gestão!J:J,MATCH('Banco de Dados'!$B2315,BD_Gestão!$B:$B,0)),"erro"))</f>
        <v/>
      </c>
      <c r="O2315" s="164" t="str">
        <f>IF($A2315=0,"",IFERROR(INDEX(BD_Gestão!K:K,MATCH('Banco de Dados'!$B2315,BD_Gestão!$B:$B,0)),"erro"))</f>
        <v/>
      </c>
      <c r="P2315" s="169" t="str">
        <f t="shared" si="146"/>
        <v/>
      </c>
      <c r="Q2315" s="170" t="str">
        <f t="shared" si="147"/>
        <v/>
      </c>
      <c r="R2315" s="163" t="e">
        <f t="shared" si="144"/>
        <v>#VALUE!</v>
      </c>
      <c r="S2315" s="163" t="e">
        <f t="shared" si="145"/>
        <v>#VALUE!</v>
      </c>
      <c r="T2315" s="163" t="e">
        <f>INDEX(Controle!O:O,MATCH('Banco de Dados'!A2315,Controle!M:M,0))*E2315/100</f>
        <v>#N/A</v>
      </c>
    </row>
    <row r="2316" spans="1:20" hidden="1" x14ac:dyDescent="0.2">
      <c r="A2316" s="158">
        <f>BD_TS!A2315</f>
        <v>0</v>
      </c>
      <c r="B2316" s="158" t="str">
        <f>SUBSTITUTE(SUBSTITUTE(BD_TS!D2315," ",""),"-","/")</f>
        <v/>
      </c>
      <c r="C2316" s="158">
        <f>BD_TS!E2315</f>
        <v>0</v>
      </c>
      <c r="D2316" s="159">
        <f>BD_TS!F2315</f>
        <v>0</v>
      </c>
      <c r="E2316" s="160">
        <f>BD_TS!B2315</f>
        <v>0</v>
      </c>
      <c r="F2316" s="161">
        <f>BD_TS!C2315</f>
        <v>0</v>
      </c>
      <c r="G2316" s="187">
        <f>BD_TS!H2315</f>
        <v>0</v>
      </c>
      <c r="H2316" s="158" t="str">
        <f>IF($A2316=0,"",IFERROR(INDEX(BD_Gestão!A:A,MATCH('Banco de Dados'!$B2316,BD_Gestão!$B:$B,0)),"erro"))</f>
        <v/>
      </c>
      <c r="I2316" s="162" t="str">
        <f>IF($A2316=0,"",IFERROR(INDEX(BD_Gestão!E:E,MATCH('Banco de Dados'!$B2316,BD_Gestão!$B:$B,0)),"erro"))</f>
        <v/>
      </c>
      <c r="J2316" s="186" t="str">
        <f>IF($A2316=0,"",IFERROR(INDEX(BD_Gestão!B:B,MATCH('Banco de Dados'!$B2316,BD_Gestão!$B:$B,0)),"erro"))</f>
        <v/>
      </c>
      <c r="K2316" s="158" t="str">
        <f>IF($A2316=0,"",IFERROR(INDEX(BD_Gestão!C:C,MATCH('Banco de Dados'!$B2316,BD_Gestão!$B:$B,0)),"erro"))</f>
        <v/>
      </c>
      <c r="L2316" s="158" t="str">
        <f>IF($A2316=0,"",IFERROR(INDEX(BD_Gestão!H:H,MATCH('Banco de Dados'!$B2316,BD_Gestão!$B:$B,0)),"erro"))</f>
        <v/>
      </c>
      <c r="M2316" s="161" t="str">
        <f>IF($A2316=0,"",IFERROR(INDEX(BD_Gestão!F:F,MATCH('Banco de Dados'!$B2316,BD_Gestão!$B:$B,0)),"erro"))</f>
        <v/>
      </c>
      <c r="N2316" s="161" t="str">
        <f>IF($A2316=0,"",IFERROR(INDEX(BD_Gestão!J:J,MATCH('Banco de Dados'!$B2316,BD_Gestão!$B:$B,0)),"erro"))</f>
        <v/>
      </c>
      <c r="O2316" s="164" t="str">
        <f>IF($A2316=0,"",IFERROR(INDEX(BD_Gestão!K:K,MATCH('Banco de Dados'!$B2316,BD_Gestão!$B:$B,0)),"erro"))</f>
        <v/>
      </c>
      <c r="P2316" s="169" t="str">
        <f t="shared" si="146"/>
        <v/>
      </c>
      <c r="Q2316" s="170" t="str">
        <f t="shared" si="147"/>
        <v/>
      </c>
      <c r="R2316" s="163" t="e">
        <f t="shared" si="144"/>
        <v>#VALUE!</v>
      </c>
      <c r="S2316" s="163" t="e">
        <f t="shared" si="145"/>
        <v>#VALUE!</v>
      </c>
      <c r="T2316" s="163" t="e">
        <f>INDEX(Controle!O:O,MATCH('Banco de Dados'!A2316,Controle!M:M,0))*E2316/100</f>
        <v>#N/A</v>
      </c>
    </row>
    <row r="2317" spans="1:20" hidden="1" x14ac:dyDescent="0.2">
      <c r="A2317" s="158">
        <f>BD_TS!A2316</f>
        <v>0</v>
      </c>
      <c r="B2317" s="158" t="str">
        <f>SUBSTITUTE(SUBSTITUTE(BD_TS!D2316," ",""),"-","/")</f>
        <v/>
      </c>
      <c r="C2317" s="158">
        <f>BD_TS!E2316</f>
        <v>0</v>
      </c>
      <c r="D2317" s="159">
        <f>BD_TS!F2316</f>
        <v>0</v>
      </c>
      <c r="E2317" s="160">
        <f>BD_TS!B2316</f>
        <v>0</v>
      </c>
      <c r="F2317" s="161">
        <f>BD_TS!C2316</f>
        <v>0</v>
      </c>
      <c r="G2317" s="187">
        <f>BD_TS!H2316</f>
        <v>0</v>
      </c>
      <c r="H2317" s="158" t="str">
        <f>IF($A2317=0,"",IFERROR(INDEX(BD_Gestão!A:A,MATCH('Banco de Dados'!$B2317,BD_Gestão!$B:$B,0)),"erro"))</f>
        <v/>
      </c>
      <c r="I2317" s="162" t="str">
        <f>IF($A2317=0,"",IFERROR(INDEX(BD_Gestão!E:E,MATCH('Banco de Dados'!$B2317,BD_Gestão!$B:$B,0)),"erro"))</f>
        <v/>
      </c>
      <c r="J2317" s="186" t="str">
        <f>IF($A2317=0,"",IFERROR(INDEX(BD_Gestão!B:B,MATCH('Banco de Dados'!$B2317,BD_Gestão!$B:$B,0)),"erro"))</f>
        <v/>
      </c>
      <c r="K2317" s="158" t="str">
        <f>IF($A2317=0,"",IFERROR(INDEX(BD_Gestão!C:C,MATCH('Banco de Dados'!$B2317,BD_Gestão!$B:$B,0)),"erro"))</f>
        <v/>
      </c>
      <c r="L2317" s="158" t="str">
        <f>IF($A2317=0,"",IFERROR(INDEX(BD_Gestão!H:H,MATCH('Banco de Dados'!$B2317,BD_Gestão!$B:$B,0)),"erro"))</f>
        <v/>
      </c>
      <c r="M2317" s="161" t="str">
        <f>IF($A2317=0,"",IFERROR(INDEX(BD_Gestão!F:F,MATCH('Banco de Dados'!$B2317,BD_Gestão!$B:$B,0)),"erro"))</f>
        <v/>
      </c>
      <c r="N2317" s="161" t="str">
        <f>IF($A2317=0,"",IFERROR(INDEX(BD_Gestão!J:J,MATCH('Banco de Dados'!$B2317,BD_Gestão!$B:$B,0)),"erro"))</f>
        <v/>
      </c>
      <c r="O2317" s="164" t="str">
        <f>IF($A2317=0,"",IFERROR(INDEX(BD_Gestão!K:K,MATCH('Banco de Dados'!$B2317,BD_Gestão!$B:$B,0)),"erro"))</f>
        <v/>
      </c>
      <c r="P2317" s="169" t="str">
        <f t="shared" si="146"/>
        <v/>
      </c>
      <c r="Q2317" s="170" t="str">
        <f t="shared" si="147"/>
        <v/>
      </c>
      <c r="R2317" s="163" t="e">
        <f t="shared" si="144"/>
        <v>#VALUE!</v>
      </c>
      <c r="S2317" s="163" t="e">
        <f t="shared" si="145"/>
        <v>#VALUE!</v>
      </c>
      <c r="T2317" s="163" t="e">
        <f>INDEX(Controle!O:O,MATCH('Banco de Dados'!A2317,Controle!M:M,0))*E2317/100</f>
        <v>#N/A</v>
      </c>
    </row>
    <row r="2318" spans="1:20" hidden="1" x14ac:dyDescent="0.2">
      <c r="A2318" s="158">
        <f>BD_TS!A2317</f>
        <v>0</v>
      </c>
      <c r="B2318" s="158" t="str">
        <f>SUBSTITUTE(SUBSTITUTE(BD_TS!D2317," ",""),"-","/")</f>
        <v/>
      </c>
      <c r="C2318" s="158">
        <f>BD_TS!E2317</f>
        <v>0</v>
      </c>
      <c r="D2318" s="159">
        <f>BD_TS!F2317</f>
        <v>0</v>
      </c>
      <c r="E2318" s="160">
        <f>BD_TS!B2317</f>
        <v>0</v>
      </c>
      <c r="F2318" s="161">
        <f>BD_TS!C2317</f>
        <v>0</v>
      </c>
      <c r="G2318" s="187">
        <f>BD_TS!H2317</f>
        <v>0</v>
      </c>
      <c r="H2318" s="158" t="str">
        <f>IF($A2318=0,"",IFERROR(INDEX(BD_Gestão!A:A,MATCH('Banco de Dados'!$B2318,BD_Gestão!$B:$B,0)),"erro"))</f>
        <v/>
      </c>
      <c r="I2318" s="162" t="str">
        <f>IF($A2318=0,"",IFERROR(INDEX(BD_Gestão!E:E,MATCH('Banco de Dados'!$B2318,BD_Gestão!$B:$B,0)),"erro"))</f>
        <v/>
      </c>
      <c r="J2318" s="186" t="str">
        <f>IF($A2318=0,"",IFERROR(INDEX(BD_Gestão!B:B,MATCH('Banco de Dados'!$B2318,BD_Gestão!$B:$B,0)),"erro"))</f>
        <v/>
      </c>
      <c r="K2318" s="158" t="str">
        <f>IF($A2318=0,"",IFERROR(INDEX(BD_Gestão!C:C,MATCH('Banco de Dados'!$B2318,BD_Gestão!$B:$B,0)),"erro"))</f>
        <v/>
      </c>
      <c r="L2318" s="158" t="str">
        <f>IF($A2318=0,"",IFERROR(INDEX(BD_Gestão!H:H,MATCH('Banco de Dados'!$B2318,BD_Gestão!$B:$B,0)),"erro"))</f>
        <v/>
      </c>
      <c r="M2318" s="161" t="str">
        <f>IF($A2318=0,"",IFERROR(INDEX(BD_Gestão!F:F,MATCH('Banco de Dados'!$B2318,BD_Gestão!$B:$B,0)),"erro"))</f>
        <v/>
      </c>
      <c r="N2318" s="161" t="str">
        <f>IF($A2318=0,"",IFERROR(INDEX(BD_Gestão!J:J,MATCH('Banco de Dados'!$B2318,BD_Gestão!$B:$B,0)),"erro"))</f>
        <v/>
      </c>
      <c r="O2318" s="164" t="str">
        <f>IF($A2318=0,"",IFERROR(INDEX(BD_Gestão!K:K,MATCH('Banco de Dados'!$B2318,BD_Gestão!$B:$B,0)),"erro"))</f>
        <v/>
      </c>
      <c r="P2318" s="169" t="str">
        <f t="shared" si="146"/>
        <v/>
      </c>
      <c r="Q2318" s="170" t="str">
        <f t="shared" si="147"/>
        <v/>
      </c>
      <c r="R2318" s="163" t="e">
        <f t="shared" si="144"/>
        <v>#VALUE!</v>
      </c>
      <c r="S2318" s="163" t="e">
        <f t="shared" si="145"/>
        <v>#VALUE!</v>
      </c>
      <c r="T2318" s="163" t="e">
        <f>INDEX(Controle!O:O,MATCH('Banco de Dados'!A2318,Controle!M:M,0))*E2318/100</f>
        <v>#N/A</v>
      </c>
    </row>
    <row r="2319" spans="1:20" hidden="1" x14ac:dyDescent="0.2">
      <c r="A2319" s="158">
        <f>BD_TS!A2318</f>
        <v>0</v>
      </c>
      <c r="B2319" s="158" t="str">
        <f>SUBSTITUTE(SUBSTITUTE(BD_TS!D2318," ",""),"-","/")</f>
        <v/>
      </c>
      <c r="C2319" s="158">
        <f>BD_TS!E2318</f>
        <v>0</v>
      </c>
      <c r="D2319" s="159">
        <f>BD_TS!F2318</f>
        <v>0</v>
      </c>
      <c r="E2319" s="160">
        <f>BD_TS!B2318</f>
        <v>0</v>
      </c>
      <c r="F2319" s="161">
        <f>BD_TS!C2318</f>
        <v>0</v>
      </c>
      <c r="G2319" s="187">
        <f>BD_TS!H2318</f>
        <v>0</v>
      </c>
      <c r="H2319" s="158" t="str">
        <f>IF($A2319=0,"",IFERROR(INDEX(BD_Gestão!A:A,MATCH('Banco de Dados'!$B2319,BD_Gestão!$B:$B,0)),"erro"))</f>
        <v/>
      </c>
      <c r="I2319" s="162" t="str">
        <f>IF($A2319=0,"",IFERROR(INDEX(BD_Gestão!E:E,MATCH('Banco de Dados'!$B2319,BD_Gestão!$B:$B,0)),"erro"))</f>
        <v/>
      </c>
      <c r="J2319" s="186" t="str">
        <f>IF($A2319=0,"",IFERROR(INDEX(BD_Gestão!B:B,MATCH('Banco de Dados'!$B2319,BD_Gestão!$B:$B,0)),"erro"))</f>
        <v/>
      </c>
      <c r="K2319" s="158" t="str">
        <f>IF($A2319=0,"",IFERROR(INDEX(BD_Gestão!C:C,MATCH('Banco de Dados'!$B2319,BD_Gestão!$B:$B,0)),"erro"))</f>
        <v/>
      </c>
      <c r="L2319" s="158" t="str">
        <f>IF($A2319=0,"",IFERROR(INDEX(BD_Gestão!H:H,MATCH('Banco de Dados'!$B2319,BD_Gestão!$B:$B,0)),"erro"))</f>
        <v/>
      </c>
      <c r="M2319" s="161" t="str">
        <f>IF($A2319=0,"",IFERROR(INDEX(BD_Gestão!F:F,MATCH('Banco de Dados'!$B2319,BD_Gestão!$B:$B,0)),"erro"))</f>
        <v/>
      </c>
      <c r="N2319" s="161" t="str">
        <f>IF($A2319=0,"",IFERROR(INDEX(BD_Gestão!J:J,MATCH('Banco de Dados'!$B2319,BD_Gestão!$B:$B,0)),"erro"))</f>
        <v/>
      </c>
      <c r="O2319" s="164" t="str">
        <f>IF($A2319=0,"",IFERROR(INDEX(BD_Gestão!K:K,MATCH('Banco de Dados'!$B2319,BD_Gestão!$B:$B,0)),"erro"))</f>
        <v/>
      </c>
      <c r="P2319" s="169" t="str">
        <f t="shared" si="146"/>
        <v/>
      </c>
      <c r="Q2319" s="170" t="str">
        <f t="shared" si="147"/>
        <v/>
      </c>
      <c r="R2319" s="163" t="e">
        <f t="shared" si="144"/>
        <v>#VALUE!</v>
      </c>
      <c r="S2319" s="163" t="e">
        <f t="shared" si="145"/>
        <v>#VALUE!</v>
      </c>
      <c r="T2319" s="163" t="e">
        <f>INDEX(Controle!O:O,MATCH('Banco de Dados'!A2319,Controle!M:M,0))*E2319/100</f>
        <v>#N/A</v>
      </c>
    </row>
    <row r="2320" spans="1:20" hidden="1" x14ac:dyDescent="0.2">
      <c r="A2320" s="158">
        <f>BD_TS!A2319</f>
        <v>0</v>
      </c>
      <c r="B2320" s="158" t="str">
        <f>SUBSTITUTE(SUBSTITUTE(BD_TS!D2319," ",""),"-","/")</f>
        <v/>
      </c>
      <c r="C2320" s="158">
        <f>BD_TS!E2319</f>
        <v>0</v>
      </c>
      <c r="D2320" s="159">
        <f>BD_TS!F2319</f>
        <v>0</v>
      </c>
      <c r="E2320" s="160">
        <f>BD_TS!B2319</f>
        <v>0</v>
      </c>
      <c r="F2320" s="161">
        <f>BD_TS!C2319</f>
        <v>0</v>
      </c>
      <c r="G2320" s="187">
        <f>BD_TS!H2319</f>
        <v>0</v>
      </c>
      <c r="H2320" s="158" t="str">
        <f>IF($A2320=0,"",IFERROR(INDEX(BD_Gestão!A:A,MATCH('Banco de Dados'!$B2320,BD_Gestão!$B:$B,0)),"erro"))</f>
        <v/>
      </c>
      <c r="I2320" s="162" t="str">
        <f>IF($A2320=0,"",IFERROR(INDEX(BD_Gestão!E:E,MATCH('Banco de Dados'!$B2320,BD_Gestão!$B:$B,0)),"erro"))</f>
        <v/>
      </c>
      <c r="J2320" s="186" t="str">
        <f>IF($A2320=0,"",IFERROR(INDEX(BD_Gestão!B:B,MATCH('Banco de Dados'!$B2320,BD_Gestão!$B:$B,0)),"erro"))</f>
        <v/>
      </c>
      <c r="K2320" s="158" t="str">
        <f>IF($A2320=0,"",IFERROR(INDEX(BD_Gestão!C:C,MATCH('Banco de Dados'!$B2320,BD_Gestão!$B:$B,0)),"erro"))</f>
        <v/>
      </c>
      <c r="L2320" s="158" t="str">
        <f>IF($A2320=0,"",IFERROR(INDEX(BD_Gestão!H:H,MATCH('Banco de Dados'!$B2320,BD_Gestão!$B:$B,0)),"erro"))</f>
        <v/>
      </c>
      <c r="M2320" s="161" t="str">
        <f>IF($A2320=0,"",IFERROR(INDEX(BD_Gestão!F:F,MATCH('Banco de Dados'!$B2320,BD_Gestão!$B:$B,0)),"erro"))</f>
        <v/>
      </c>
      <c r="N2320" s="161" t="str">
        <f>IF($A2320=0,"",IFERROR(INDEX(BD_Gestão!J:J,MATCH('Banco de Dados'!$B2320,BD_Gestão!$B:$B,0)),"erro"))</f>
        <v/>
      </c>
      <c r="O2320" s="164" t="str">
        <f>IF($A2320=0,"",IFERROR(INDEX(BD_Gestão!K:K,MATCH('Banco de Dados'!$B2320,BD_Gestão!$B:$B,0)),"erro"))</f>
        <v/>
      </c>
      <c r="P2320" s="169" t="str">
        <f t="shared" si="146"/>
        <v/>
      </c>
      <c r="Q2320" s="170" t="str">
        <f t="shared" si="147"/>
        <v/>
      </c>
      <c r="R2320" s="163" t="e">
        <f t="shared" si="144"/>
        <v>#VALUE!</v>
      </c>
      <c r="S2320" s="163" t="e">
        <f t="shared" si="145"/>
        <v>#VALUE!</v>
      </c>
      <c r="T2320" s="163" t="e">
        <f>INDEX(Controle!O:O,MATCH('Banco de Dados'!A2320,Controle!M:M,0))*E2320/100</f>
        <v>#N/A</v>
      </c>
    </row>
    <row r="2321" spans="1:20" hidden="1" x14ac:dyDescent="0.2">
      <c r="A2321" s="158">
        <f>BD_TS!A2320</f>
        <v>0</v>
      </c>
      <c r="B2321" s="158" t="str">
        <f>SUBSTITUTE(SUBSTITUTE(BD_TS!D2320," ",""),"-","/")</f>
        <v/>
      </c>
      <c r="C2321" s="158">
        <f>BD_TS!E2320</f>
        <v>0</v>
      </c>
      <c r="D2321" s="159">
        <f>BD_TS!F2320</f>
        <v>0</v>
      </c>
      <c r="E2321" s="160">
        <f>BD_TS!B2320</f>
        <v>0</v>
      </c>
      <c r="F2321" s="161">
        <f>BD_TS!C2320</f>
        <v>0</v>
      </c>
      <c r="G2321" s="187">
        <f>BD_TS!H2320</f>
        <v>0</v>
      </c>
      <c r="H2321" s="158" t="str">
        <f>IF($A2321=0,"",IFERROR(INDEX(BD_Gestão!A:A,MATCH('Banco de Dados'!$B2321,BD_Gestão!$B:$B,0)),"erro"))</f>
        <v/>
      </c>
      <c r="I2321" s="162" t="str">
        <f>IF($A2321=0,"",IFERROR(INDEX(BD_Gestão!E:E,MATCH('Banco de Dados'!$B2321,BD_Gestão!$B:$B,0)),"erro"))</f>
        <v/>
      </c>
      <c r="J2321" s="186" t="str">
        <f>IF($A2321=0,"",IFERROR(INDEX(BD_Gestão!B:B,MATCH('Banco de Dados'!$B2321,BD_Gestão!$B:$B,0)),"erro"))</f>
        <v/>
      </c>
      <c r="K2321" s="158" t="str">
        <f>IF($A2321=0,"",IFERROR(INDEX(BD_Gestão!C:C,MATCH('Banco de Dados'!$B2321,BD_Gestão!$B:$B,0)),"erro"))</f>
        <v/>
      </c>
      <c r="L2321" s="158" t="str">
        <f>IF($A2321=0,"",IFERROR(INDEX(BD_Gestão!H:H,MATCH('Banco de Dados'!$B2321,BD_Gestão!$B:$B,0)),"erro"))</f>
        <v/>
      </c>
      <c r="M2321" s="161" t="str">
        <f>IF($A2321=0,"",IFERROR(INDEX(BD_Gestão!F:F,MATCH('Banco de Dados'!$B2321,BD_Gestão!$B:$B,0)),"erro"))</f>
        <v/>
      </c>
      <c r="N2321" s="161" t="str">
        <f>IF($A2321=0,"",IFERROR(INDEX(BD_Gestão!J:J,MATCH('Banco de Dados'!$B2321,BD_Gestão!$B:$B,0)),"erro"))</f>
        <v/>
      </c>
      <c r="O2321" s="164" t="str">
        <f>IF($A2321=0,"",IFERROR(INDEX(BD_Gestão!K:K,MATCH('Banco de Dados'!$B2321,BD_Gestão!$B:$B,0)),"erro"))</f>
        <v/>
      </c>
      <c r="P2321" s="169" t="str">
        <f t="shared" si="146"/>
        <v/>
      </c>
      <c r="Q2321" s="170" t="str">
        <f t="shared" si="147"/>
        <v/>
      </c>
      <c r="R2321" s="163" t="e">
        <f t="shared" si="144"/>
        <v>#VALUE!</v>
      </c>
      <c r="S2321" s="163" t="e">
        <f t="shared" si="145"/>
        <v>#VALUE!</v>
      </c>
      <c r="T2321" s="163" t="e">
        <f>INDEX(Controle!O:O,MATCH('Banco de Dados'!A2321,Controle!M:M,0))*E2321/100</f>
        <v>#N/A</v>
      </c>
    </row>
    <row r="2322" spans="1:20" hidden="1" x14ac:dyDescent="0.2">
      <c r="A2322" s="158">
        <f>BD_TS!A2321</f>
        <v>0</v>
      </c>
      <c r="B2322" s="158" t="str">
        <f>SUBSTITUTE(SUBSTITUTE(BD_TS!D2321," ",""),"-","/")</f>
        <v/>
      </c>
      <c r="C2322" s="158">
        <f>BD_TS!E2321</f>
        <v>0</v>
      </c>
      <c r="D2322" s="159">
        <f>BD_TS!F2321</f>
        <v>0</v>
      </c>
      <c r="E2322" s="160">
        <f>BD_TS!B2321</f>
        <v>0</v>
      </c>
      <c r="F2322" s="161">
        <f>BD_TS!C2321</f>
        <v>0</v>
      </c>
      <c r="G2322" s="187">
        <f>BD_TS!H2321</f>
        <v>0</v>
      </c>
      <c r="H2322" s="158" t="str">
        <f>IF($A2322=0,"",IFERROR(INDEX(BD_Gestão!A:A,MATCH('Banco de Dados'!$B2322,BD_Gestão!$B:$B,0)),"erro"))</f>
        <v/>
      </c>
      <c r="I2322" s="162" t="str">
        <f>IF($A2322=0,"",IFERROR(INDEX(BD_Gestão!E:E,MATCH('Banco de Dados'!$B2322,BD_Gestão!$B:$B,0)),"erro"))</f>
        <v/>
      </c>
      <c r="J2322" s="186" t="str">
        <f>IF($A2322=0,"",IFERROR(INDEX(BD_Gestão!B:B,MATCH('Banco de Dados'!$B2322,BD_Gestão!$B:$B,0)),"erro"))</f>
        <v/>
      </c>
      <c r="K2322" s="158" t="str">
        <f>IF($A2322=0,"",IFERROR(INDEX(BD_Gestão!C:C,MATCH('Banco de Dados'!$B2322,BD_Gestão!$B:$B,0)),"erro"))</f>
        <v/>
      </c>
      <c r="L2322" s="158" t="str">
        <f>IF($A2322=0,"",IFERROR(INDEX(BD_Gestão!H:H,MATCH('Banco de Dados'!$B2322,BD_Gestão!$B:$B,0)),"erro"))</f>
        <v/>
      </c>
      <c r="M2322" s="161" t="str">
        <f>IF($A2322=0,"",IFERROR(INDEX(BD_Gestão!F:F,MATCH('Banco de Dados'!$B2322,BD_Gestão!$B:$B,0)),"erro"))</f>
        <v/>
      </c>
      <c r="N2322" s="161" t="str">
        <f>IF($A2322=0,"",IFERROR(INDEX(BD_Gestão!J:J,MATCH('Banco de Dados'!$B2322,BD_Gestão!$B:$B,0)),"erro"))</f>
        <v/>
      </c>
      <c r="O2322" s="164" t="str">
        <f>IF($A2322=0,"",IFERROR(INDEX(BD_Gestão!K:K,MATCH('Banco de Dados'!$B2322,BD_Gestão!$B:$B,0)),"erro"))</f>
        <v/>
      </c>
      <c r="P2322" s="169" t="str">
        <f t="shared" si="146"/>
        <v/>
      </c>
      <c r="Q2322" s="170" t="str">
        <f t="shared" si="147"/>
        <v/>
      </c>
      <c r="R2322" s="163" t="e">
        <f t="shared" si="144"/>
        <v>#VALUE!</v>
      </c>
      <c r="S2322" s="163" t="e">
        <f t="shared" si="145"/>
        <v>#VALUE!</v>
      </c>
      <c r="T2322" s="163" t="e">
        <f>INDEX(Controle!O:O,MATCH('Banco de Dados'!A2322,Controle!M:M,0))*E2322/100</f>
        <v>#N/A</v>
      </c>
    </row>
    <row r="2323" spans="1:20" hidden="1" x14ac:dyDescent="0.2">
      <c r="A2323" s="158">
        <f>BD_TS!A2322</f>
        <v>0</v>
      </c>
      <c r="B2323" s="158" t="str">
        <f>SUBSTITUTE(SUBSTITUTE(BD_TS!D2322," ",""),"-","/")</f>
        <v/>
      </c>
      <c r="C2323" s="158">
        <f>BD_TS!E2322</f>
        <v>0</v>
      </c>
      <c r="D2323" s="159">
        <f>BD_TS!F2322</f>
        <v>0</v>
      </c>
      <c r="E2323" s="160">
        <f>BD_TS!B2322</f>
        <v>0</v>
      </c>
      <c r="F2323" s="161">
        <f>BD_TS!C2322</f>
        <v>0</v>
      </c>
      <c r="G2323" s="187">
        <f>BD_TS!H2322</f>
        <v>0</v>
      </c>
      <c r="H2323" s="158" t="str">
        <f>IF($A2323=0,"",IFERROR(INDEX(BD_Gestão!A:A,MATCH('Banco de Dados'!$B2323,BD_Gestão!$B:$B,0)),"erro"))</f>
        <v/>
      </c>
      <c r="I2323" s="162" t="str">
        <f>IF($A2323=0,"",IFERROR(INDEX(BD_Gestão!E:E,MATCH('Banco de Dados'!$B2323,BD_Gestão!$B:$B,0)),"erro"))</f>
        <v/>
      </c>
      <c r="J2323" s="186" t="str">
        <f>IF($A2323=0,"",IFERROR(INDEX(BD_Gestão!B:B,MATCH('Banco de Dados'!$B2323,BD_Gestão!$B:$B,0)),"erro"))</f>
        <v/>
      </c>
      <c r="K2323" s="158" t="str">
        <f>IF($A2323=0,"",IFERROR(INDEX(BD_Gestão!C:C,MATCH('Banco de Dados'!$B2323,BD_Gestão!$B:$B,0)),"erro"))</f>
        <v/>
      </c>
      <c r="L2323" s="158" t="str">
        <f>IF($A2323=0,"",IFERROR(INDEX(BD_Gestão!H:H,MATCH('Banco de Dados'!$B2323,BD_Gestão!$B:$B,0)),"erro"))</f>
        <v/>
      </c>
      <c r="M2323" s="161" t="str">
        <f>IF($A2323=0,"",IFERROR(INDEX(BD_Gestão!F:F,MATCH('Banco de Dados'!$B2323,BD_Gestão!$B:$B,0)),"erro"))</f>
        <v/>
      </c>
      <c r="N2323" s="161" t="str">
        <f>IF($A2323=0,"",IFERROR(INDEX(BD_Gestão!J:J,MATCH('Banco de Dados'!$B2323,BD_Gestão!$B:$B,0)),"erro"))</f>
        <v/>
      </c>
      <c r="O2323" s="164" t="str">
        <f>IF($A2323=0,"",IFERROR(INDEX(BD_Gestão!K:K,MATCH('Banco de Dados'!$B2323,BD_Gestão!$B:$B,0)),"erro"))</f>
        <v/>
      </c>
      <c r="P2323" s="169" t="str">
        <f t="shared" si="146"/>
        <v/>
      </c>
      <c r="Q2323" s="170" t="str">
        <f t="shared" si="147"/>
        <v/>
      </c>
      <c r="R2323" s="163" t="e">
        <f t="shared" si="144"/>
        <v>#VALUE!</v>
      </c>
      <c r="S2323" s="163" t="e">
        <f t="shared" si="145"/>
        <v>#VALUE!</v>
      </c>
      <c r="T2323" s="163" t="e">
        <f>INDEX(Controle!O:O,MATCH('Banco de Dados'!A2323,Controle!M:M,0))*E2323/100</f>
        <v>#N/A</v>
      </c>
    </row>
    <row r="2324" spans="1:20" hidden="1" x14ac:dyDescent="0.2">
      <c r="A2324" s="158">
        <f>BD_TS!A2323</f>
        <v>0</v>
      </c>
      <c r="B2324" s="158" t="str">
        <f>SUBSTITUTE(SUBSTITUTE(BD_TS!D2323," ",""),"-","/")</f>
        <v/>
      </c>
      <c r="C2324" s="158">
        <f>BD_TS!E2323</f>
        <v>0</v>
      </c>
      <c r="D2324" s="159">
        <f>BD_TS!F2323</f>
        <v>0</v>
      </c>
      <c r="E2324" s="160">
        <f>BD_TS!B2323</f>
        <v>0</v>
      </c>
      <c r="F2324" s="161">
        <f>BD_TS!C2323</f>
        <v>0</v>
      </c>
      <c r="G2324" s="187">
        <f>BD_TS!H2323</f>
        <v>0</v>
      </c>
      <c r="H2324" s="158" t="str">
        <f>IF($A2324=0,"",IFERROR(INDEX(BD_Gestão!A:A,MATCH('Banco de Dados'!$B2324,BD_Gestão!$B:$B,0)),"erro"))</f>
        <v/>
      </c>
      <c r="I2324" s="162" t="str">
        <f>IF($A2324=0,"",IFERROR(INDEX(BD_Gestão!E:E,MATCH('Banco de Dados'!$B2324,BD_Gestão!$B:$B,0)),"erro"))</f>
        <v/>
      </c>
      <c r="J2324" s="186" t="str">
        <f>IF($A2324=0,"",IFERROR(INDEX(BD_Gestão!B:B,MATCH('Banco de Dados'!$B2324,BD_Gestão!$B:$B,0)),"erro"))</f>
        <v/>
      </c>
      <c r="K2324" s="158" t="str">
        <f>IF($A2324=0,"",IFERROR(INDEX(BD_Gestão!C:C,MATCH('Banco de Dados'!$B2324,BD_Gestão!$B:$B,0)),"erro"))</f>
        <v/>
      </c>
      <c r="L2324" s="158" t="str">
        <f>IF($A2324=0,"",IFERROR(INDEX(BD_Gestão!H:H,MATCH('Banco de Dados'!$B2324,BD_Gestão!$B:$B,0)),"erro"))</f>
        <v/>
      </c>
      <c r="M2324" s="161" t="str">
        <f>IF($A2324=0,"",IFERROR(INDEX(BD_Gestão!F:F,MATCH('Banco de Dados'!$B2324,BD_Gestão!$B:$B,0)),"erro"))</f>
        <v/>
      </c>
      <c r="N2324" s="161" t="str">
        <f>IF($A2324=0,"",IFERROR(INDEX(BD_Gestão!J:J,MATCH('Banco de Dados'!$B2324,BD_Gestão!$B:$B,0)),"erro"))</f>
        <v/>
      </c>
      <c r="O2324" s="164" t="str">
        <f>IF($A2324=0,"",IFERROR(INDEX(BD_Gestão!K:K,MATCH('Banco de Dados'!$B2324,BD_Gestão!$B:$B,0)),"erro"))</f>
        <v/>
      </c>
      <c r="P2324" s="169" t="str">
        <f t="shared" si="146"/>
        <v/>
      </c>
      <c r="Q2324" s="170" t="str">
        <f t="shared" si="147"/>
        <v/>
      </c>
      <c r="R2324" s="163" t="e">
        <f t="shared" si="144"/>
        <v>#VALUE!</v>
      </c>
      <c r="S2324" s="163" t="e">
        <f t="shared" si="145"/>
        <v>#VALUE!</v>
      </c>
      <c r="T2324" s="163" t="e">
        <f>INDEX(Controle!O:O,MATCH('Banco de Dados'!A2324,Controle!M:M,0))*E2324/100</f>
        <v>#N/A</v>
      </c>
    </row>
    <row r="2325" spans="1:20" hidden="1" x14ac:dyDescent="0.2">
      <c r="A2325" s="158">
        <f>BD_TS!A2324</f>
        <v>0</v>
      </c>
      <c r="B2325" s="158" t="str">
        <f>SUBSTITUTE(SUBSTITUTE(BD_TS!D2324," ",""),"-","/")</f>
        <v/>
      </c>
      <c r="C2325" s="158">
        <f>BD_TS!E2324</f>
        <v>0</v>
      </c>
      <c r="D2325" s="159">
        <f>BD_TS!F2324</f>
        <v>0</v>
      </c>
      <c r="E2325" s="160">
        <f>BD_TS!B2324</f>
        <v>0</v>
      </c>
      <c r="F2325" s="161">
        <f>BD_TS!C2324</f>
        <v>0</v>
      </c>
      <c r="G2325" s="187">
        <f>BD_TS!H2324</f>
        <v>0</v>
      </c>
      <c r="H2325" s="158" t="str">
        <f>IF($A2325=0,"",IFERROR(INDEX(BD_Gestão!A:A,MATCH('Banco de Dados'!$B2325,BD_Gestão!$B:$B,0)),"erro"))</f>
        <v/>
      </c>
      <c r="I2325" s="162" t="str">
        <f>IF($A2325=0,"",IFERROR(INDEX(BD_Gestão!E:E,MATCH('Banco de Dados'!$B2325,BD_Gestão!$B:$B,0)),"erro"))</f>
        <v/>
      </c>
      <c r="J2325" s="186" t="str">
        <f>IF($A2325=0,"",IFERROR(INDEX(BD_Gestão!B:B,MATCH('Banco de Dados'!$B2325,BD_Gestão!$B:$B,0)),"erro"))</f>
        <v/>
      </c>
      <c r="K2325" s="158" t="str">
        <f>IF($A2325=0,"",IFERROR(INDEX(BD_Gestão!C:C,MATCH('Banco de Dados'!$B2325,BD_Gestão!$B:$B,0)),"erro"))</f>
        <v/>
      </c>
      <c r="L2325" s="158" t="str">
        <f>IF($A2325=0,"",IFERROR(INDEX(BD_Gestão!H:H,MATCH('Banco de Dados'!$B2325,BD_Gestão!$B:$B,0)),"erro"))</f>
        <v/>
      </c>
      <c r="M2325" s="161" t="str">
        <f>IF($A2325=0,"",IFERROR(INDEX(BD_Gestão!F:F,MATCH('Banco de Dados'!$B2325,BD_Gestão!$B:$B,0)),"erro"))</f>
        <v/>
      </c>
      <c r="N2325" s="161" t="str">
        <f>IF($A2325=0,"",IFERROR(INDEX(BD_Gestão!J:J,MATCH('Banco de Dados'!$B2325,BD_Gestão!$B:$B,0)),"erro"))</f>
        <v/>
      </c>
      <c r="O2325" s="164" t="str">
        <f>IF($A2325=0,"",IFERROR(INDEX(BD_Gestão!K:K,MATCH('Banco de Dados'!$B2325,BD_Gestão!$B:$B,0)),"erro"))</f>
        <v/>
      </c>
      <c r="P2325" s="169" t="str">
        <f t="shared" si="146"/>
        <v/>
      </c>
      <c r="Q2325" s="170" t="str">
        <f t="shared" si="147"/>
        <v/>
      </c>
      <c r="R2325" s="163" t="e">
        <f t="shared" si="144"/>
        <v>#VALUE!</v>
      </c>
      <c r="S2325" s="163" t="e">
        <f t="shared" si="145"/>
        <v>#VALUE!</v>
      </c>
      <c r="T2325" s="163" t="e">
        <f>INDEX(Controle!O:O,MATCH('Banco de Dados'!A2325,Controle!M:M,0))*E2325/100</f>
        <v>#N/A</v>
      </c>
    </row>
    <row r="2326" spans="1:20" hidden="1" x14ac:dyDescent="0.2">
      <c r="A2326" s="158">
        <f>BD_TS!A2325</f>
        <v>0</v>
      </c>
      <c r="B2326" s="158" t="str">
        <f>SUBSTITUTE(SUBSTITUTE(BD_TS!D2325," ",""),"-","/")</f>
        <v/>
      </c>
      <c r="C2326" s="158">
        <f>BD_TS!E2325</f>
        <v>0</v>
      </c>
      <c r="D2326" s="159">
        <f>BD_TS!F2325</f>
        <v>0</v>
      </c>
      <c r="E2326" s="160">
        <f>BD_TS!B2325</f>
        <v>0</v>
      </c>
      <c r="F2326" s="161">
        <f>BD_TS!C2325</f>
        <v>0</v>
      </c>
      <c r="G2326" s="187">
        <f>BD_TS!H2325</f>
        <v>0</v>
      </c>
      <c r="H2326" s="158" t="str">
        <f>IF($A2326=0,"",IFERROR(INDEX(BD_Gestão!A:A,MATCH('Banco de Dados'!$B2326,BD_Gestão!$B:$B,0)),"erro"))</f>
        <v/>
      </c>
      <c r="I2326" s="162" t="str">
        <f>IF($A2326=0,"",IFERROR(INDEX(BD_Gestão!E:E,MATCH('Banco de Dados'!$B2326,BD_Gestão!$B:$B,0)),"erro"))</f>
        <v/>
      </c>
      <c r="J2326" s="186" t="str">
        <f>IF($A2326=0,"",IFERROR(INDEX(BD_Gestão!B:B,MATCH('Banco de Dados'!$B2326,BD_Gestão!$B:$B,0)),"erro"))</f>
        <v/>
      </c>
      <c r="K2326" s="158" t="str">
        <f>IF($A2326=0,"",IFERROR(INDEX(BD_Gestão!C:C,MATCH('Banco de Dados'!$B2326,BD_Gestão!$B:$B,0)),"erro"))</f>
        <v/>
      </c>
      <c r="L2326" s="158" t="str">
        <f>IF($A2326=0,"",IFERROR(INDEX(BD_Gestão!H:H,MATCH('Banco de Dados'!$B2326,BD_Gestão!$B:$B,0)),"erro"))</f>
        <v/>
      </c>
      <c r="M2326" s="161" t="str">
        <f>IF($A2326=0,"",IFERROR(INDEX(BD_Gestão!F:F,MATCH('Banco de Dados'!$B2326,BD_Gestão!$B:$B,0)),"erro"))</f>
        <v/>
      </c>
      <c r="N2326" s="161" t="str">
        <f>IF($A2326=0,"",IFERROR(INDEX(BD_Gestão!J:J,MATCH('Banco de Dados'!$B2326,BD_Gestão!$B:$B,0)),"erro"))</f>
        <v/>
      </c>
      <c r="O2326" s="164" t="str">
        <f>IF($A2326=0,"",IFERROR(INDEX(BD_Gestão!K:K,MATCH('Banco de Dados'!$B2326,BD_Gestão!$B:$B,0)),"erro"))</f>
        <v/>
      </c>
      <c r="P2326" s="169" t="str">
        <f t="shared" si="146"/>
        <v/>
      </c>
      <c r="Q2326" s="170" t="str">
        <f t="shared" si="147"/>
        <v/>
      </c>
      <c r="R2326" s="163" t="e">
        <f t="shared" si="144"/>
        <v>#VALUE!</v>
      </c>
      <c r="S2326" s="163" t="e">
        <f t="shared" si="145"/>
        <v>#VALUE!</v>
      </c>
      <c r="T2326" s="163" t="e">
        <f>INDEX(Controle!O:O,MATCH('Banco de Dados'!A2326,Controle!M:M,0))*E2326/100</f>
        <v>#N/A</v>
      </c>
    </row>
    <row r="2327" spans="1:20" hidden="1" x14ac:dyDescent="0.2">
      <c r="A2327" s="158">
        <f>BD_TS!A2326</f>
        <v>0</v>
      </c>
      <c r="B2327" s="158" t="str">
        <f>SUBSTITUTE(SUBSTITUTE(BD_TS!D2326," ",""),"-","/")</f>
        <v/>
      </c>
      <c r="C2327" s="158">
        <f>BD_TS!E2326</f>
        <v>0</v>
      </c>
      <c r="D2327" s="159">
        <f>BD_TS!F2326</f>
        <v>0</v>
      </c>
      <c r="E2327" s="160">
        <f>BD_TS!B2326</f>
        <v>0</v>
      </c>
      <c r="F2327" s="161">
        <f>BD_TS!C2326</f>
        <v>0</v>
      </c>
      <c r="G2327" s="187">
        <f>BD_TS!H2326</f>
        <v>0</v>
      </c>
      <c r="H2327" s="158" t="str">
        <f>IF($A2327=0,"",IFERROR(INDEX(BD_Gestão!A:A,MATCH('Banco de Dados'!$B2327,BD_Gestão!$B:$B,0)),"erro"))</f>
        <v/>
      </c>
      <c r="I2327" s="162" t="str">
        <f>IF($A2327=0,"",IFERROR(INDEX(BD_Gestão!E:E,MATCH('Banco de Dados'!$B2327,BD_Gestão!$B:$B,0)),"erro"))</f>
        <v/>
      </c>
      <c r="J2327" s="186" t="str">
        <f>IF($A2327=0,"",IFERROR(INDEX(BD_Gestão!B:B,MATCH('Banco de Dados'!$B2327,BD_Gestão!$B:$B,0)),"erro"))</f>
        <v/>
      </c>
      <c r="K2327" s="158" t="str">
        <f>IF($A2327=0,"",IFERROR(INDEX(BD_Gestão!C:C,MATCH('Banco de Dados'!$B2327,BD_Gestão!$B:$B,0)),"erro"))</f>
        <v/>
      </c>
      <c r="L2327" s="158" t="str">
        <f>IF($A2327=0,"",IFERROR(INDEX(BD_Gestão!H:H,MATCH('Banco de Dados'!$B2327,BD_Gestão!$B:$B,0)),"erro"))</f>
        <v/>
      </c>
      <c r="M2327" s="161" t="str">
        <f>IF($A2327=0,"",IFERROR(INDEX(BD_Gestão!F:F,MATCH('Banco de Dados'!$B2327,BD_Gestão!$B:$B,0)),"erro"))</f>
        <v/>
      </c>
      <c r="N2327" s="161" t="str">
        <f>IF($A2327=0,"",IFERROR(INDEX(BD_Gestão!J:J,MATCH('Banco de Dados'!$B2327,BD_Gestão!$B:$B,0)),"erro"))</f>
        <v/>
      </c>
      <c r="O2327" s="164" t="str">
        <f>IF($A2327=0,"",IFERROR(INDEX(BD_Gestão!K:K,MATCH('Banco de Dados'!$B2327,BD_Gestão!$B:$B,0)),"erro"))</f>
        <v/>
      </c>
      <c r="P2327" s="169" t="str">
        <f t="shared" si="146"/>
        <v/>
      </c>
      <c r="Q2327" s="170" t="str">
        <f t="shared" si="147"/>
        <v/>
      </c>
      <c r="R2327" s="163" t="e">
        <f t="shared" si="144"/>
        <v>#VALUE!</v>
      </c>
      <c r="S2327" s="163" t="e">
        <f t="shared" si="145"/>
        <v>#VALUE!</v>
      </c>
      <c r="T2327" s="163" t="e">
        <f>INDEX(Controle!O:O,MATCH('Banco de Dados'!A2327,Controle!M:M,0))*E2327/100</f>
        <v>#N/A</v>
      </c>
    </row>
    <row r="2328" spans="1:20" hidden="1" x14ac:dyDescent="0.2">
      <c r="A2328" s="158">
        <f>BD_TS!A2327</f>
        <v>0</v>
      </c>
      <c r="B2328" s="158" t="str">
        <f>SUBSTITUTE(SUBSTITUTE(BD_TS!D2327," ",""),"-","/")</f>
        <v/>
      </c>
      <c r="C2328" s="158">
        <f>BD_TS!E2327</f>
        <v>0</v>
      </c>
      <c r="D2328" s="159">
        <f>BD_TS!F2327</f>
        <v>0</v>
      </c>
      <c r="E2328" s="160">
        <f>BD_TS!B2327</f>
        <v>0</v>
      </c>
      <c r="F2328" s="161">
        <f>BD_TS!C2327</f>
        <v>0</v>
      </c>
      <c r="G2328" s="187">
        <f>BD_TS!H2327</f>
        <v>0</v>
      </c>
      <c r="H2328" s="158" t="str">
        <f>IF($A2328=0,"",IFERROR(INDEX(BD_Gestão!A:A,MATCH('Banco de Dados'!$B2328,BD_Gestão!$B:$B,0)),"erro"))</f>
        <v/>
      </c>
      <c r="I2328" s="162" t="str">
        <f>IF($A2328=0,"",IFERROR(INDEX(BD_Gestão!E:E,MATCH('Banco de Dados'!$B2328,BD_Gestão!$B:$B,0)),"erro"))</f>
        <v/>
      </c>
      <c r="J2328" s="186" t="str">
        <f>IF($A2328=0,"",IFERROR(INDEX(BD_Gestão!B:B,MATCH('Banco de Dados'!$B2328,BD_Gestão!$B:$B,0)),"erro"))</f>
        <v/>
      </c>
      <c r="K2328" s="158" t="str">
        <f>IF($A2328=0,"",IFERROR(INDEX(BD_Gestão!C:C,MATCH('Banco de Dados'!$B2328,BD_Gestão!$B:$B,0)),"erro"))</f>
        <v/>
      </c>
      <c r="L2328" s="158" t="str">
        <f>IF($A2328=0,"",IFERROR(INDEX(BD_Gestão!H:H,MATCH('Banco de Dados'!$B2328,BD_Gestão!$B:$B,0)),"erro"))</f>
        <v/>
      </c>
      <c r="M2328" s="161" t="str">
        <f>IF($A2328=0,"",IFERROR(INDEX(BD_Gestão!F:F,MATCH('Banco de Dados'!$B2328,BD_Gestão!$B:$B,0)),"erro"))</f>
        <v/>
      </c>
      <c r="N2328" s="161" t="str">
        <f>IF($A2328=0,"",IFERROR(INDEX(BD_Gestão!J:J,MATCH('Banco de Dados'!$B2328,BD_Gestão!$B:$B,0)),"erro"))</f>
        <v/>
      </c>
      <c r="O2328" s="164" t="str">
        <f>IF($A2328=0,"",IFERROR(INDEX(BD_Gestão!K:K,MATCH('Banco de Dados'!$B2328,BD_Gestão!$B:$B,0)),"erro"))</f>
        <v/>
      </c>
      <c r="P2328" s="169" t="str">
        <f t="shared" si="146"/>
        <v/>
      </c>
      <c r="Q2328" s="170" t="str">
        <f t="shared" si="147"/>
        <v/>
      </c>
      <c r="R2328" s="163" t="e">
        <f t="shared" si="144"/>
        <v>#VALUE!</v>
      </c>
      <c r="S2328" s="163" t="e">
        <f t="shared" si="145"/>
        <v>#VALUE!</v>
      </c>
      <c r="T2328" s="163" t="e">
        <f>INDEX(Controle!O:O,MATCH('Banco de Dados'!A2328,Controle!M:M,0))*E2328/100</f>
        <v>#N/A</v>
      </c>
    </row>
    <row r="2329" spans="1:20" hidden="1" x14ac:dyDescent="0.2">
      <c r="A2329" s="158">
        <f>BD_TS!A2328</f>
        <v>0</v>
      </c>
      <c r="B2329" s="158" t="str">
        <f>SUBSTITUTE(SUBSTITUTE(BD_TS!D2328," ",""),"-","/")</f>
        <v/>
      </c>
      <c r="C2329" s="158">
        <f>BD_TS!E2328</f>
        <v>0</v>
      </c>
      <c r="D2329" s="159">
        <f>BD_TS!F2328</f>
        <v>0</v>
      </c>
      <c r="E2329" s="160">
        <f>BD_TS!B2328</f>
        <v>0</v>
      </c>
      <c r="F2329" s="161">
        <f>BD_TS!C2328</f>
        <v>0</v>
      </c>
      <c r="G2329" s="187">
        <f>BD_TS!H2328</f>
        <v>0</v>
      </c>
      <c r="H2329" s="158" t="str">
        <f>IF($A2329=0,"",IFERROR(INDEX(BD_Gestão!A:A,MATCH('Banco de Dados'!$B2329,BD_Gestão!$B:$B,0)),"erro"))</f>
        <v/>
      </c>
      <c r="I2329" s="162" t="str">
        <f>IF($A2329=0,"",IFERROR(INDEX(BD_Gestão!E:E,MATCH('Banco de Dados'!$B2329,BD_Gestão!$B:$B,0)),"erro"))</f>
        <v/>
      </c>
      <c r="J2329" s="186" t="str">
        <f>IF($A2329=0,"",IFERROR(INDEX(BD_Gestão!B:B,MATCH('Banco de Dados'!$B2329,BD_Gestão!$B:$B,0)),"erro"))</f>
        <v/>
      </c>
      <c r="K2329" s="158" t="str">
        <f>IF($A2329=0,"",IFERROR(INDEX(BD_Gestão!C:C,MATCH('Banco de Dados'!$B2329,BD_Gestão!$B:$B,0)),"erro"))</f>
        <v/>
      </c>
      <c r="L2329" s="158" t="str">
        <f>IF($A2329=0,"",IFERROR(INDEX(BD_Gestão!H:H,MATCH('Banco de Dados'!$B2329,BD_Gestão!$B:$B,0)),"erro"))</f>
        <v/>
      </c>
      <c r="M2329" s="161" t="str">
        <f>IF($A2329=0,"",IFERROR(INDEX(BD_Gestão!F:F,MATCH('Banco de Dados'!$B2329,BD_Gestão!$B:$B,0)),"erro"))</f>
        <v/>
      </c>
      <c r="N2329" s="161" t="str">
        <f>IF($A2329=0,"",IFERROR(INDEX(BD_Gestão!J:J,MATCH('Banco de Dados'!$B2329,BD_Gestão!$B:$B,0)),"erro"))</f>
        <v/>
      </c>
      <c r="O2329" s="164" t="str">
        <f>IF($A2329=0,"",IFERROR(INDEX(BD_Gestão!K:K,MATCH('Banco de Dados'!$B2329,BD_Gestão!$B:$B,0)),"erro"))</f>
        <v/>
      </c>
      <c r="P2329" s="169" t="str">
        <f t="shared" si="146"/>
        <v/>
      </c>
      <c r="Q2329" s="170" t="str">
        <f t="shared" si="147"/>
        <v/>
      </c>
      <c r="R2329" s="163" t="e">
        <f t="shared" si="144"/>
        <v>#VALUE!</v>
      </c>
      <c r="S2329" s="163" t="e">
        <f t="shared" si="145"/>
        <v>#VALUE!</v>
      </c>
      <c r="T2329" s="163" t="e">
        <f>INDEX(Controle!O:O,MATCH('Banco de Dados'!A2329,Controle!M:M,0))*E2329/100</f>
        <v>#N/A</v>
      </c>
    </row>
    <row r="2330" spans="1:20" hidden="1" x14ac:dyDescent="0.2">
      <c r="A2330" s="158">
        <f>BD_TS!A2329</f>
        <v>0</v>
      </c>
      <c r="B2330" s="158" t="str">
        <f>SUBSTITUTE(SUBSTITUTE(BD_TS!D2329," ",""),"-","/")</f>
        <v/>
      </c>
      <c r="C2330" s="158">
        <f>BD_TS!E2329</f>
        <v>0</v>
      </c>
      <c r="D2330" s="159">
        <f>BD_TS!F2329</f>
        <v>0</v>
      </c>
      <c r="E2330" s="160">
        <f>BD_TS!B2329</f>
        <v>0</v>
      </c>
      <c r="F2330" s="161">
        <f>BD_TS!C2329</f>
        <v>0</v>
      </c>
      <c r="G2330" s="187">
        <f>BD_TS!H2329</f>
        <v>0</v>
      </c>
      <c r="H2330" s="158" t="str">
        <f>IF($A2330=0,"",IFERROR(INDEX(BD_Gestão!A:A,MATCH('Banco de Dados'!$B2330,BD_Gestão!$B:$B,0)),"erro"))</f>
        <v/>
      </c>
      <c r="I2330" s="162" t="str">
        <f>IF($A2330=0,"",IFERROR(INDEX(BD_Gestão!E:E,MATCH('Banco de Dados'!$B2330,BD_Gestão!$B:$B,0)),"erro"))</f>
        <v/>
      </c>
      <c r="J2330" s="186" t="str">
        <f>IF($A2330=0,"",IFERROR(INDEX(BD_Gestão!B:B,MATCH('Banco de Dados'!$B2330,BD_Gestão!$B:$B,0)),"erro"))</f>
        <v/>
      </c>
      <c r="K2330" s="158" t="str">
        <f>IF($A2330=0,"",IFERROR(INDEX(BD_Gestão!C:C,MATCH('Banco de Dados'!$B2330,BD_Gestão!$B:$B,0)),"erro"))</f>
        <v/>
      </c>
      <c r="L2330" s="158" t="str">
        <f>IF($A2330=0,"",IFERROR(INDEX(BD_Gestão!H:H,MATCH('Banco de Dados'!$B2330,BD_Gestão!$B:$B,0)),"erro"))</f>
        <v/>
      </c>
      <c r="M2330" s="161" t="str">
        <f>IF($A2330=0,"",IFERROR(INDEX(BD_Gestão!F:F,MATCH('Banco de Dados'!$B2330,BD_Gestão!$B:$B,0)),"erro"))</f>
        <v/>
      </c>
      <c r="N2330" s="161" t="str">
        <f>IF($A2330=0,"",IFERROR(INDEX(BD_Gestão!J:J,MATCH('Banco de Dados'!$B2330,BD_Gestão!$B:$B,0)),"erro"))</f>
        <v/>
      </c>
      <c r="O2330" s="164" t="str">
        <f>IF($A2330=0,"",IFERROR(INDEX(BD_Gestão!K:K,MATCH('Banco de Dados'!$B2330,BD_Gestão!$B:$B,0)),"erro"))</f>
        <v/>
      </c>
      <c r="P2330" s="169" t="str">
        <f t="shared" si="146"/>
        <v/>
      </c>
      <c r="Q2330" s="170" t="str">
        <f t="shared" si="147"/>
        <v/>
      </c>
      <c r="R2330" s="163" t="e">
        <f t="shared" si="144"/>
        <v>#VALUE!</v>
      </c>
      <c r="S2330" s="163" t="e">
        <f t="shared" si="145"/>
        <v>#VALUE!</v>
      </c>
      <c r="T2330" s="163" t="e">
        <f>INDEX(Controle!O:O,MATCH('Banco de Dados'!A2330,Controle!M:M,0))*E2330/100</f>
        <v>#N/A</v>
      </c>
    </row>
    <row r="2331" spans="1:20" hidden="1" x14ac:dyDescent="0.2">
      <c r="A2331" s="158">
        <f>BD_TS!A2330</f>
        <v>0</v>
      </c>
      <c r="B2331" s="158" t="str">
        <f>SUBSTITUTE(SUBSTITUTE(BD_TS!D2330," ",""),"-","/")</f>
        <v/>
      </c>
      <c r="C2331" s="158">
        <f>BD_TS!E2330</f>
        <v>0</v>
      </c>
      <c r="D2331" s="159">
        <f>BD_TS!F2330</f>
        <v>0</v>
      </c>
      <c r="E2331" s="160">
        <f>BD_TS!B2330</f>
        <v>0</v>
      </c>
      <c r="F2331" s="161">
        <f>BD_TS!C2330</f>
        <v>0</v>
      </c>
      <c r="G2331" s="187">
        <f>BD_TS!H2330</f>
        <v>0</v>
      </c>
      <c r="H2331" s="158" t="str">
        <f>IF($A2331=0,"",IFERROR(INDEX(BD_Gestão!A:A,MATCH('Banco de Dados'!$B2331,BD_Gestão!$B:$B,0)),"erro"))</f>
        <v/>
      </c>
      <c r="I2331" s="162" t="str">
        <f>IF($A2331=0,"",IFERROR(INDEX(BD_Gestão!E:E,MATCH('Banco de Dados'!$B2331,BD_Gestão!$B:$B,0)),"erro"))</f>
        <v/>
      </c>
      <c r="J2331" s="186" t="str">
        <f>IF($A2331=0,"",IFERROR(INDEX(BD_Gestão!B:B,MATCH('Banco de Dados'!$B2331,BD_Gestão!$B:$B,0)),"erro"))</f>
        <v/>
      </c>
      <c r="K2331" s="158" t="str">
        <f>IF($A2331=0,"",IFERROR(INDEX(BD_Gestão!C:C,MATCH('Banco de Dados'!$B2331,BD_Gestão!$B:$B,0)),"erro"))</f>
        <v/>
      </c>
      <c r="L2331" s="158" t="str">
        <f>IF($A2331=0,"",IFERROR(INDEX(BD_Gestão!H:H,MATCH('Banco de Dados'!$B2331,BD_Gestão!$B:$B,0)),"erro"))</f>
        <v/>
      </c>
      <c r="M2331" s="161" t="str">
        <f>IF($A2331=0,"",IFERROR(INDEX(BD_Gestão!F:F,MATCH('Banco de Dados'!$B2331,BD_Gestão!$B:$B,0)),"erro"))</f>
        <v/>
      </c>
      <c r="N2331" s="161" t="str">
        <f>IF($A2331=0,"",IFERROR(INDEX(BD_Gestão!J:J,MATCH('Banco de Dados'!$B2331,BD_Gestão!$B:$B,0)),"erro"))</f>
        <v/>
      </c>
      <c r="O2331" s="164" t="str">
        <f>IF($A2331=0,"",IFERROR(INDEX(BD_Gestão!K:K,MATCH('Banco de Dados'!$B2331,BD_Gestão!$B:$B,0)),"erro"))</f>
        <v/>
      </c>
      <c r="P2331" s="169" t="str">
        <f t="shared" si="146"/>
        <v/>
      </c>
      <c r="Q2331" s="170" t="str">
        <f t="shared" si="147"/>
        <v/>
      </c>
      <c r="R2331" s="163" t="e">
        <f t="shared" si="144"/>
        <v>#VALUE!</v>
      </c>
      <c r="S2331" s="163" t="e">
        <f t="shared" si="145"/>
        <v>#VALUE!</v>
      </c>
      <c r="T2331" s="163" t="e">
        <f>INDEX(Controle!O:O,MATCH('Banco de Dados'!A2331,Controle!M:M,0))*E2331/100</f>
        <v>#N/A</v>
      </c>
    </row>
    <row r="2332" spans="1:20" hidden="1" x14ac:dyDescent="0.2">
      <c r="A2332" s="158">
        <f>BD_TS!A2331</f>
        <v>0</v>
      </c>
      <c r="B2332" s="158" t="str">
        <f>SUBSTITUTE(SUBSTITUTE(BD_TS!D2331," ",""),"-","/")</f>
        <v/>
      </c>
      <c r="C2332" s="158">
        <f>BD_TS!E2331</f>
        <v>0</v>
      </c>
      <c r="D2332" s="159">
        <f>BD_TS!F2331</f>
        <v>0</v>
      </c>
      <c r="E2332" s="160">
        <f>BD_TS!B2331</f>
        <v>0</v>
      </c>
      <c r="F2332" s="161">
        <f>BD_TS!C2331</f>
        <v>0</v>
      </c>
      <c r="G2332" s="187">
        <f>BD_TS!H2331</f>
        <v>0</v>
      </c>
      <c r="H2332" s="158" t="str">
        <f>IF($A2332=0,"",IFERROR(INDEX(BD_Gestão!A:A,MATCH('Banco de Dados'!$B2332,BD_Gestão!$B:$B,0)),"erro"))</f>
        <v/>
      </c>
      <c r="I2332" s="162" t="str">
        <f>IF($A2332=0,"",IFERROR(INDEX(BD_Gestão!E:E,MATCH('Banco de Dados'!$B2332,BD_Gestão!$B:$B,0)),"erro"))</f>
        <v/>
      </c>
      <c r="J2332" s="186" t="str">
        <f>IF($A2332=0,"",IFERROR(INDEX(BD_Gestão!B:B,MATCH('Banco de Dados'!$B2332,BD_Gestão!$B:$B,0)),"erro"))</f>
        <v/>
      </c>
      <c r="K2332" s="158" t="str">
        <f>IF($A2332=0,"",IFERROR(INDEX(BD_Gestão!C:C,MATCH('Banco de Dados'!$B2332,BD_Gestão!$B:$B,0)),"erro"))</f>
        <v/>
      </c>
      <c r="L2332" s="158" t="str">
        <f>IF($A2332=0,"",IFERROR(INDEX(BD_Gestão!H:H,MATCH('Banco de Dados'!$B2332,BD_Gestão!$B:$B,0)),"erro"))</f>
        <v/>
      </c>
      <c r="M2332" s="161" t="str">
        <f>IF($A2332=0,"",IFERROR(INDEX(BD_Gestão!F:F,MATCH('Banco de Dados'!$B2332,BD_Gestão!$B:$B,0)),"erro"))</f>
        <v/>
      </c>
      <c r="N2332" s="161" t="str">
        <f>IF($A2332=0,"",IFERROR(INDEX(BD_Gestão!J:J,MATCH('Banco de Dados'!$B2332,BD_Gestão!$B:$B,0)),"erro"))</f>
        <v/>
      </c>
      <c r="O2332" s="164" t="str">
        <f>IF($A2332=0,"",IFERROR(INDEX(BD_Gestão!K:K,MATCH('Banco de Dados'!$B2332,BD_Gestão!$B:$B,0)),"erro"))</f>
        <v/>
      </c>
      <c r="P2332" s="169" t="str">
        <f t="shared" si="146"/>
        <v/>
      </c>
      <c r="Q2332" s="170" t="str">
        <f t="shared" si="147"/>
        <v/>
      </c>
      <c r="R2332" s="163" t="e">
        <f t="shared" si="144"/>
        <v>#VALUE!</v>
      </c>
      <c r="S2332" s="163" t="e">
        <f t="shared" si="145"/>
        <v>#VALUE!</v>
      </c>
      <c r="T2332" s="163" t="e">
        <f>INDEX(Controle!O:O,MATCH('Banco de Dados'!A2332,Controle!M:M,0))*E2332/100</f>
        <v>#N/A</v>
      </c>
    </row>
    <row r="2333" spans="1:20" hidden="1" x14ac:dyDescent="0.2">
      <c r="A2333" s="158">
        <f>BD_TS!A2332</f>
        <v>0</v>
      </c>
      <c r="B2333" s="158" t="str">
        <f>SUBSTITUTE(SUBSTITUTE(BD_TS!D2332," ",""),"-","/")</f>
        <v/>
      </c>
      <c r="C2333" s="158">
        <f>BD_TS!E2332</f>
        <v>0</v>
      </c>
      <c r="D2333" s="159">
        <f>BD_TS!F2332</f>
        <v>0</v>
      </c>
      <c r="E2333" s="160">
        <f>BD_TS!B2332</f>
        <v>0</v>
      </c>
      <c r="F2333" s="161">
        <f>BD_TS!C2332</f>
        <v>0</v>
      </c>
      <c r="G2333" s="187">
        <f>BD_TS!H2332</f>
        <v>0</v>
      </c>
      <c r="H2333" s="158" t="str">
        <f>IF($A2333=0,"",IFERROR(INDEX(BD_Gestão!A:A,MATCH('Banco de Dados'!$B2333,BD_Gestão!$B:$B,0)),"erro"))</f>
        <v/>
      </c>
      <c r="I2333" s="162" t="str">
        <f>IF($A2333=0,"",IFERROR(INDEX(BD_Gestão!E:E,MATCH('Banco de Dados'!$B2333,BD_Gestão!$B:$B,0)),"erro"))</f>
        <v/>
      </c>
      <c r="J2333" s="186" t="str">
        <f>IF($A2333=0,"",IFERROR(INDEX(BD_Gestão!B:B,MATCH('Banco de Dados'!$B2333,BD_Gestão!$B:$B,0)),"erro"))</f>
        <v/>
      </c>
      <c r="K2333" s="158" t="str">
        <f>IF($A2333=0,"",IFERROR(INDEX(BD_Gestão!C:C,MATCH('Banco de Dados'!$B2333,BD_Gestão!$B:$B,0)),"erro"))</f>
        <v/>
      </c>
      <c r="L2333" s="158" t="str">
        <f>IF($A2333=0,"",IFERROR(INDEX(BD_Gestão!H:H,MATCH('Banco de Dados'!$B2333,BD_Gestão!$B:$B,0)),"erro"))</f>
        <v/>
      </c>
      <c r="M2333" s="161" t="str">
        <f>IF($A2333=0,"",IFERROR(INDEX(BD_Gestão!F:F,MATCH('Banco de Dados'!$B2333,BD_Gestão!$B:$B,0)),"erro"))</f>
        <v/>
      </c>
      <c r="N2333" s="161" t="str">
        <f>IF($A2333=0,"",IFERROR(INDEX(BD_Gestão!J:J,MATCH('Banco de Dados'!$B2333,BD_Gestão!$B:$B,0)),"erro"))</f>
        <v/>
      </c>
      <c r="O2333" s="164" t="str">
        <f>IF($A2333=0,"",IFERROR(INDEX(BD_Gestão!K:K,MATCH('Banco de Dados'!$B2333,BD_Gestão!$B:$B,0)),"erro"))</f>
        <v/>
      </c>
      <c r="P2333" s="169" t="str">
        <f t="shared" si="146"/>
        <v/>
      </c>
      <c r="Q2333" s="170" t="str">
        <f t="shared" si="147"/>
        <v/>
      </c>
      <c r="R2333" s="163" t="e">
        <f t="shared" si="144"/>
        <v>#VALUE!</v>
      </c>
      <c r="S2333" s="163" t="e">
        <f t="shared" si="145"/>
        <v>#VALUE!</v>
      </c>
      <c r="T2333" s="163" t="e">
        <f>INDEX(Controle!O:O,MATCH('Banco de Dados'!A2333,Controle!M:M,0))*E2333/100</f>
        <v>#N/A</v>
      </c>
    </row>
    <row r="2334" spans="1:20" hidden="1" x14ac:dyDescent="0.2">
      <c r="A2334" s="158">
        <f>BD_TS!A2333</f>
        <v>0</v>
      </c>
      <c r="B2334" s="158" t="str">
        <f>SUBSTITUTE(SUBSTITUTE(BD_TS!D2333," ",""),"-","/")</f>
        <v/>
      </c>
      <c r="C2334" s="158">
        <f>BD_TS!E2333</f>
        <v>0</v>
      </c>
      <c r="D2334" s="159">
        <f>BD_TS!F2333</f>
        <v>0</v>
      </c>
      <c r="E2334" s="160">
        <f>BD_TS!B2333</f>
        <v>0</v>
      </c>
      <c r="F2334" s="161">
        <f>BD_TS!C2333</f>
        <v>0</v>
      </c>
      <c r="G2334" s="187">
        <f>BD_TS!H2333</f>
        <v>0</v>
      </c>
      <c r="H2334" s="158" t="str">
        <f>IF($A2334=0,"",IFERROR(INDEX(BD_Gestão!A:A,MATCH('Banco de Dados'!$B2334,BD_Gestão!$B:$B,0)),"erro"))</f>
        <v/>
      </c>
      <c r="I2334" s="162" t="str">
        <f>IF($A2334=0,"",IFERROR(INDEX(BD_Gestão!E:E,MATCH('Banco de Dados'!$B2334,BD_Gestão!$B:$B,0)),"erro"))</f>
        <v/>
      </c>
      <c r="J2334" s="186" t="str">
        <f>IF($A2334=0,"",IFERROR(INDEX(BD_Gestão!B:B,MATCH('Banco de Dados'!$B2334,BD_Gestão!$B:$B,0)),"erro"))</f>
        <v/>
      </c>
      <c r="K2334" s="158" t="str">
        <f>IF($A2334=0,"",IFERROR(INDEX(BD_Gestão!C:C,MATCH('Banco de Dados'!$B2334,BD_Gestão!$B:$B,0)),"erro"))</f>
        <v/>
      </c>
      <c r="L2334" s="158" t="str">
        <f>IF($A2334=0,"",IFERROR(INDEX(BD_Gestão!H:H,MATCH('Banco de Dados'!$B2334,BD_Gestão!$B:$B,0)),"erro"))</f>
        <v/>
      </c>
      <c r="M2334" s="161" t="str">
        <f>IF($A2334=0,"",IFERROR(INDEX(BD_Gestão!F:F,MATCH('Banco de Dados'!$B2334,BD_Gestão!$B:$B,0)),"erro"))</f>
        <v/>
      </c>
      <c r="N2334" s="161" t="str">
        <f>IF($A2334=0,"",IFERROR(INDEX(BD_Gestão!J:J,MATCH('Banco de Dados'!$B2334,BD_Gestão!$B:$B,0)),"erro"))</f>
        <v/>
      </c>
      <c r="O2334" s="164" t="str">
        <f>IF($A2334=0,"",IFERROR(INDEX(BD_Gestão!K:K,MATCH('Banco de Dados'!$B2334,BD_Gestão!$B:$B,0)),"erro"))</f>
        <v/>
      </c>
      <c r="P2334" s="169" t="str">
        <f t="shared" si="146"/>
        <v/>
      </c>
      <c r="Q2334" s="170" t="str">
        <f t="shared" si="147"/>
        <v/>
      </c>
      <c r="R2334" s="163" t="e">
        <f t="shared" si="144"/>
        <v>#VALUE!</v>
      </c>
      <c r="S2334" s="163" t="e">
        <f t="shared" si="145"/>
        <v>#VALUE!</v>
      </c>
      <c r="T2334" s="163" t="e">
        <f>INDEX(Controle!O:O,MATCH('Banco de Dados'!A2334,Controle!M:M,0))*E2334/100</f>
        <v>#N/A</v>
      </c>
    </row>
    <row r="2335" spans="1:20" hidden="1" x14ac:dyDescent="0.2">
      <c r="A2335" s="158">
        <f>BD_TS!A2334</f>
        <v>0</v>
      </c>
      <c r="B2335" s="158" t="str">
        <f>SUBSTITUTE(SUBSTITUTE(BD_TS!D2334," ",""),"-","/")</f>
        <v/>
      </c>
      <c r="C2335" s="158">
        <f>BD_TS!E2334</f>
        <v>0</v>
      </c>
      <c r="D2335" s="159">
        <f>BD_TS!F2334</f>
        <v>0</v>
      </c>
      <c r="E2335" s="160">
        <f>BD_TS!B2334</f>
        <v>0</v>
      </c>
      <c r="F2335" s="161">
        <f>BD_TS!C2334</f>
        <v>0</v>
      </c>
      <c r="G2335" s="187">
        <f>BD_TS!H2334</f>
        <v>0</v>
      </c>
      <c r="H2335" s="158" t="str">
        <f>IF($A2335=0,"",IFERROR(INDEX(BD_Gestão!A:A,MATCH('Banco de Dados'!$B2335,BD_Gestão!$B:$B,0)),"erro"))</f>
        <v/>
      </c>
      <c r="I2335" s="162" t="str">
        <f>IF($A2335=0,"",IFERROR(INDEX(BD_Gestão!E:E,MATCH('Banco de Dados'!$B2335,BD_Gestão!$B:$B,0)),"erro"))</f>
        <v/>
      </c>
      <c r="J2335" s="186" t="str">
        <f>IF($A2335=0,"",IFERROR(INDEX(BD_Gestão!B:B,MATCH('Banco de Dados'!$B2335,BD_Gestão!$B:$B,0)),"erro"))</f>
        <v/>
      </c>
      <c r="K2335" s="158" t="str">
        <f>IF($A2335=0,"",IFERROR(INDEX(BD_Gestão!C:C,MATCH('Banco de Dados'!$B2335,BD_Gestão!$B:$B,0)),"erro"))</f>
        <v/>
      </c>
      <c r="L2335" s="158" t="str">
        <f>IF($A2335=0,"",IFERROR(INDEX(BD_Gestão!H:H,MATCH('Banco de Dados'!$B2335,BD_Gestão!$B:$B,0)),"erro"))</f>
        <v/>
      </c>
      <c r="M2335" s="161" t="str">
        <f>IF($A2335=0,"",IFERROR(INDEX(BD_Gestão!F:F,MATCH('Banco de Dados'!$B2335,BD_Gestão!$B:$B,0)),"erro"))</f>
        <v/>
      </c>
      <c r="N2335" s="161" t="str">
        <f>IF($A2335=0,"",IFERROR(INDEX(BD_Gestão!J:J,MATCH('Banco de Dados'!$B2335,BD_Gestão!$B:$B,0)),"erro"))</f>
        <v/>
      </c>
      <c r="O2335" s="164" t="str">
        <f>IF($A2335=0,"",IFERROR(INDEX(BD_Gestão!K:K,MATCH('Banco de Dados'!$B2335,BD_Gestão!$B:$B,0)),"erro"))</f>
        <v/>
      </c>
      <c r="P2335" s="169" t="str">
        <f t="shared" si="146"/>
        <v/>
      </c>
      <c r="Q2335" s="170" t="str">
        <f t="shared" si="147"/>
        <v/>
      </c>
      <c r="R2335" s="163" t="e">
        <f t="shared" si="144"/>
        <v>#VALUE!</v>
      </c>
      <c r="S2335" s="163" t="e">
        <f t="shared" si="145"/>
        <v>#VALUE!</v>
      </c>
      <c r="T2335" s="163" t="e">
        <f>INDEX(Controle!O:O,MATCH('Banco de Dados'!A2335,Controle!M:M,0))*E2335/100</f>
        <v>#N/A</v>
      </c>
    </row>
    <row r="2336" spans="1:20" hidden="1" x14ac:dyDescent="0.2">
      <c r="A2336" s="158">
        <f>BD_TS!A2335</f>
        <v>0</v>
      </c>
      <c r="B2336" s="158" t="str">
        <f>SUBSTITUTE(SUBSTITUTE(BD_TS!D2335," ",""),"-","/")</f>
        <v/>
      </c>
      <c r="C2336" s="158">
        <f>BD_TS!E2335</f>
        <v>0</v>
      </c>
      <c r="D2336" s="159">
        <f>BD_TS!F2335</f>
        <v>0</v>
      </c>
      <c r="E2336" s="160">
        <f>BD_TS!B2335</f>
        <v>0</v>
      </c>
      <c r="F2336" s="161">
        <f>BD_TS!C2335</f>
        <v>0</v>
      </c>
      <c r="G2336" s="187">
        <f>BD_TS!H2335</f>
        <v>0</v>
      </c>
      <c r="H2336" s="158" t="str">
        <f>IF($A2336=0,"",IFERROR(INDEX(BD_Gestão!A:A,MATCH('Banco de Dados'!$B2336,BD_Gestão!$B:$B,0)),"erro"))</f>
        <v/>
      </c>
      <c r="I2336" s="162" t="str">
        <f>IF($A2336=0,"",IFERROR(INDEX(BD_Gestão!E:E,MATCH('Banco de Dados'!$B2336,BD_Gestão!$B:$B,0)),"erro"))</f>
        <v/>
      </c>
      <c r="J2336" s="186" t="str">
        <f>IF($A2336=0,"",IFERROR(INDEX(BD_Gestão!B:B,MATCH('Banco de Dados'!$B2336,BD_Gestão!$B:$B,0)),"erro"))</f>
        <v/>
      </c>
      <c r="K2336" s="158" t="str">
        <f>IF($A2336=0,"",IFERROR(INDEX(BD_Gestão!C:C,MATCH('Banco de Dados'!$B2336,BD_Gestão!$B:$B,0)),"erro"))</f>
        <v/>
      </c>
      <c r="L2336" s="158" t="str">
        <f>IF($A2336=0,"",IFERROR(INDEX(BD_Gestão!H:H,MATCH('Banco de Dados'!$B2336,BD_Gestão!$B:$B,0)),"erro"))</f>
        <v/>
      </c>
      <c r="M2336" s="161" t="str">
        <f>IF($A2336=0,"",IFERROR(INDEX(BD_Gestão!F:F,MATCH('Banco de Dados'!$B2336,BD_Gestão!$B:$B,0)),"erro"))</f>
        <v/>
      </c>
      <c r="N2336" s="161" t="str">
        <f>IF($A2336=0,"",IFERROR(INDEX(BD_Gestão!J:J,MATCH('Banco de Dados'!$B2336,BD_Gestão!$B:$B,0)),"erro"))</f>
        <v/>
      </c>
      <c r="O2336" s="164" t="str">
        <f>IF($A2336=0,"",IFERROR(INDEX(BD_Gestão!K:K,MATCH('Banco de Dados'!$B2336,BD_Gestão!$B:$B,0)),"erro"))</f>
        <v/>
      </c>
      <c r="P2336" s="169" t="str">
        <f t="shared" si="146"/>
        <v/>
      </c>
      <c r="Q2336" s="170" t="str">
        <f t="shared" si="147"/>
        <v/>
      </c>
      <c r="R2336" s="163" t="e">
        <f t="shared" si="144"/>
        <v>#VALUE!</v>
      </c>
      <c r="S2336" s="163" t="e">
        <f t="shared" si="145"/>
        <v>#VALUE!</v>
      </c>
      <c r="T2336" s="163" t="e">
        <f>INDEX(Controle!O:O,MATCH('Banco de Dados'!A2336,Controle!M:M,0))*E2336/100</f>
        <v>#N/A</v>
      </c>
    </row>
    <row r="2337" spans="1:20" hidden="1" x14ac:dyDescent="0.2">
      <c r="A2337" s="158">
        <f>BD_TS!A2336</f>
        <v>0</v>
      </c>
      <c r="B2337" s="158" t="str">
        <f>SUBSTITUTE(SUBSTITUTE(BD_TS!D2336," ",""),"-","/")</f>
        <v/>
      </c>
      <c r="C2337" s="158">
        <f>BD_TS!E2336</f>
        <v>0</v>
      </c>
      <c r="D2337" s="159">
        <f>BD_TS!F2336</f>
        <v>0</v>
      </c>
      <c r="E2337" s="160">
        <f>BD_TS!B2336</f>
        <v>0</v>
      </c>
      <c r="F2337" s="161">
        <f>BD_TS!C2336</f>
        <v>0</v>
      </c>
      <c r="G2337" s="187">
        <f>BD_TS!H2336</f>
        <v>0</v>
      </c>
      <c r="H2337" s="158" t="str">
        <f>IF($A2337=0,"",IFERROR(INDEX(BD_Gestão!A:A,MATCH('Banco de Dados'!$B2337,BD_Gestão!$B:$B,0)),"erro"))</f>
        <v/>
      </c>
      <c r="I2337" s="162" t="str">
        <f>IF($A2337=0,"",IFERROR(INDEX(BD_Gestão!E:E,MATCH('Banco de Dados'!$B2337,BD_Gestão!$B:$B,0)),"erro"))</f>
        <v/>
      </c>
      <c r="J2337" s="186" t="str">
        <f>IF($A2337=0,"",IFERROR(INDEX(BD_Gestão!B:B,MATCH('Banco de Dados'!$B2337,BD_Gestão!$B:$B,0)),"erro"))</f>
        <v/>
      </c>
      <c r="K2337" s="158" t="str">
        <f>IF($A2337=0,"",IFERROR(INDEX(BD_Gestão!C:C,MATCH('Banco de Dados'!$B2337,BD_Gestão!$B:$B,0)),"erro"))</f>
        <v/>
      </c>
      <c r="L2337" s="158" t="str">
        <f>IF($A2337=0,"",IFERROR(INDEX(BD_Gestão!H:H,MATCH('Banco de Dados'!$B2337,BD_Gestão!$B:$B,0)),"erro"))</f>
        <v/>
      </c>
      <c r="M2337" s="161" t="str">
        <f>IF($A2337=0,"",IFERROR(INDEX(BD_Gestão!F:F,MATCH('Banco de Dados'!$B2337,BD_Gestão!$B:$B,0)),"erro"))</f>
        <v/>
      </c>
      <c r="N2337" s="161" t="str">
        <f>IF($A2337=0,"",IFERROR(INDEX(BD_Gestão!J:J,MATCH('Banco de Dados'!$B2337,BD_Gestão!$B:$B,0)),"erro"))</f>
        <v/>
      </c>
      <c r="O2337" s="164" t="str">
        <f>IF($A2337=0,"",IFERROR(INDEX(BD_Gestão!K:K,MATCH('Banco de Dados'!$B2337,BD_Gestão!$B:$B,0)),"erro"))</f>
        <v/>
      </c>
      <c r="P2337" s="169" t="str">
        <f t="shared" si="146"/>
        <v/>
      </c>
      <c r="Q2337" s="170" t="str">
        <f t="shared" si="147"/>
        <v/>
      </c>
      <c r="R2337" s="163" t="e">
        <f t="shared" si="144"/>
        <v>#VALUE!</v>
      </c>
      <c r="S2337" s="163" t="e">
        <f t="shared" si="145"/>
        <v>#VALUE!</v>
      </c>
      <c r="T2337" s="163" t="e">
        <f>INDEX(Controle!O:O,MATCH('Banco de Dados'!A2337,Controle!M:M,0))*E2337/100</f>
        <v>#N/A</v>
      </c>
    </row>
    <row r="2338" spans="1:20" hidden="1" x14ac:dyDescent="0.2">
      <c r="A2338" s="158">
        <f>BD_TS!A2337</f>
        <v>0</v>
      </c>
      <c r="B2338" s="158" t="str">
        <f>SUBSTITUTE(SUBSTITUTE(BD_TS!D2337," ",""),"-","/")</f>
        <v/>
      </c>
      <c r="C2338" s="158">
        <f>BD_TS!E2337</f>
        <v>0</v>
      </c>
      <c r="D2338" s="159">
        <f>BD_TS!F2337</f>
        <v>0</v>
      </c>
      <c r="E2338" s="160">
        <f>BD_TS!B2337</f>
        <v>0</v>
      </c>
      <c r="F2338" s="161">
        <f>BD_TS!C2337</f>
        <v>0</v>
      </c>
      <c r="G2338" s="187">
        <f>BD_TS!H2337</f>
        <v>0</v>
      </c>
      <c r="H2338" s="158" t="str">
        <f>IF($A2338=0,"",IFERROR(INDEX(BD_Gestão!A:A,MATCH('Banco de Dados'!$B2338,BD_Gestão!$B:$B,0)),"erro"))</f>
        <v/>
      </c>
      <c r="I2338" s="162" t="str">
        <f>IF($A2338=0,"",IFERROR(INDEX(BD_Gestão!E:E,MATCH('Banco de Dados'!$B2338,BD_Gestão!$B:$B,0)),"erro"))</f>
        <v/>
      </c>
      <c r="J2338" s="186" t="str">
        <f>IF($A2338=0,"",IFERROR(INDEX(BD_Gestão!B:B,MATCH('Banco de Dados'!$B2338,BD_Gestão!$B:$B,0)),"erro"))</f>
        <v/>
      </c>
      <c r="K2338" s="158" t="str">
        <f>IF($A2338=0,"",IFERROR(INDEX(BD_Gestão!C:C,MATCH('Banco de Dados'!$B2338,BD_Gestão!$B:$B,0)),"erro"))</f>
        <v/>
      </c>
      <c r="L2338" s="158" t="str">
        <f>IF($A2338=0,"",IFERROR(INDEX(BD_Gestão!H:H,MATCH('Banco de Dados'!$B2338,BD_Gestão!$B:$B,0)),"erro"))</f>
        <v/>
      </c>
      <c r="M2338" s="161" t="str">
        <f>IF($A2338=0,"",IFERROR(INDEX(BD_Gestão!F:F,MATCH('Banco de Dados'!$B2338,BD_Gestão!$B:$B,0)),"erro"))</f>
        <v/>
      </c>
      <c r="N2338" s="161" t="str">
        <f>IF($A2338=0,"",IFERROR(INDEX(BD_Gestão!J:J,MATCH('Banco de Dados'!$B2338,BD_Gestão!$B:$B,0)),"erro"))</f>
        <v/>
      </c>
      <c r="O2338" s="164" t="str">
        <f>IF($A2338=0,"",IFERROR(INDEX(BD_Gestão!K:K,MATCH('Banco de Dados'!$B2338,BD_Gestão!$B:$B,0)),"erro"))</f>
        <v/>
      </c>
      <c r="P2338" s="169" t="str">
        <f t="shared" si="146"/>
        <v/>
      </c>
      <c r="Q2338" s="170" t="str">
        <f t="shared" si="147"/>
        <v/>
      </c>
      <c r="R2338" s="163" t="e">
        <f t="shared" si="144"/>
        <v>#VALUE!</v>
      </c>
      <c r="S2338" s="163" t="e">
        <f t="shared" si="145"/>
        <v>#VALUE!</v>
      </c>
      <c r="T2338" s="163" t="e">
        <f>INDEX(Controle!O:O,MATCH('Banco de Dados'!A2338,Controle!M:M,0))*E2338/100</f>
        <v>#N/A</v>
      </c>
    </row>
    <row r="2339" spans="1:20" hidden="1" x14ac:dyDescent="0.2">
      <c r="A2339" s="158">
        <f>BD_TS!A2338</f>
        <v>0</v>
      </c>
      <c r="B2339" s="158" t="str">
        <f>SUBSTITUTE(SUBSTITUTE(BD_TS!D2338," ",""),"-","/")</f>
        <v/>
      </c>
      <c r="C2339" s="158">
        <f>BD_TS!E2338</f>
        <v>0</v>
      </c>
      <c r="D2339" s="159">
        <f>BD_TS!F2338</f>
        <v>0</v>
      </c>
      <c r="E2339" s="160">
        <f>BD_TS!B2338</f>
        <v>0</v>
      </c>
      <c r="F2339" s="161">
        <f>BD_TS!C2338</f>
        <v>0</v>
      </c>
      <c r="G2339" s="187">
        <f>BD_TS!H2338</f>
        <v>0</v>
      </c>
      <c r="H2339" s="158" t="str">
        <f>IF($A2339=0,"",IFERROR(INDEX(BD_Gestão!A:A,MATCH('Banco de Dados'!$B2339,BD_Gestão!$B:$B,0)),"erro"))</f>
        <v/>
      </c>
      <c r="I2339" s="162" t="str">
        <f>IF($A2339=0,"",IFERROR(INDEX(BD_Gestão!E:E,MATCH('Banco de Dados'!$B2339,BD_Gestão!$B:$B,0)),"erro"))</f>
        <v/>
      </c>
      <c r="J2339" s="186" t="str">
        <f>IF($A2339=0,"",IFERROR(INDEX(BD_Gestão!B:B,MATCH('Banco de Dados'!$B2339,BD_Gestão!$B:$B,0)),"erro"))</f>
        <v/>
      </c>
      <c r="K2339" s="158" t="str">
        <f>IF($A2339=0,"",IFERROR(INDEX(BD_Gestão!C:C,MATCH('Banco de Dados'!$B2339,BD_Gestão!$B:$B,0)),"erro"))</f>
        <v/>
      </c>
      <c r="L2339" s="158" t="str">
        <f>IF($A2339=0,"",IFERROR(INDEX(BD_Gestão!H:H,MATCH('Banco de Dados'!$B2339,BD_Gestão!$B:$B,0)),"erro"))</f>
        <v/>
      </c>
      <c r="M2339" s="161" t="str">
        <f>IF($A2339=0,"",IFERROR(INDEX(BD_Gestão!F:F,MATCH('Banco de Dados'!$B2339,BD_Gestão!$B:$B,0)),"erro"))</f>
        <v/>
      </c>
      <c r="N2339" s="161" t="str">
        <f>IF($A2339=0,"",IFERROR(INDEX(BD_Gestão!J:J,MATCH('Banco de Dados'!$B2339,BD_Gestão!$B:$B,0)),"erro"))</f>
        <v/>
      </c>
      <c r="O2339" s="164" t="str">
        <f>IF($A2339=0,"",IFERROR(INDEX(BD_Gestão!K:K,MATCH('Banco de Dados'!$B2339,BD_Gestão!$B:$B,0)),"erro"))</f>
        <v/>
      </c>
      <c r="P2339" s="169" t="str">
        <f t="shared" si="146"/>
        <v/>
      </c>
      <c r="Q2339" s="170" t="str">
        <f t="shared" si="147"/>
        <v/>
      </c>
      <c r="R2339" s="163" t="e">
        <f t="shared" si="144"/>
        <v>#VALUE!</v>
      </c>
      <c r="S2339" s="163" t="e">
        <f t="shared" si="145"/>
        <v>#VALUE!</v>
      </c>
      <c r="T2339" s="163" t="e">
        <f>INDEX(Controle!O:O,MATCH('Banco de Dados'!A2339,Controle!M:M,0))*E2339/100</f>
        <v>#N/A</v>
      </c>
    </row>
    <row r="2340" spans="1:20" hidden="1" x14ac:dyDescent="0.2">
      <c r="A2340" s="158">
        <f>BD_TS!A2339</f>
        <v>0</v>
      </c>
      <c r="B2340" s="158" t="str">
        <f>SUBSTITUTE(SUBSTITUTE(BD_TS!D2339," ",""),"-","/")</f>
        <v/>
      </c>
      <c r="C2340" s="158">
        <f>BD_TS!E2339</f>
        <v>0</v>
      </c>
      <c r="D2340" s="159">
        <f>BD_TS!F2339</f>
        <v>0</v>
      </c>
      <c r="E2340" s="160">
        <f>BD_TS!B2339</f>
        <v>0</v>
      </c>
      <c r="F2340" s="161">
        <f>BD_TS!C2339</f>
        <v>0</v>
      </c>
      <c r="G2340" s="187">
        <f>BD_TS!H2339</f>
        <v>0</v>
      </c>
      <c r="H2340" s="158" t="str">
        <f>IF($A2340=0,"",IFERROR(INDEX(BD_Gestão!A:A,MATCH('Banco de Dados'!$B2340,BD_Gestão!$B:$B,0)),"erro"))</f>
        <v/>
      </c>
      <c r="I2340" s="162" t="str">
        <f>IF($A2340=0,"",IFERROR(INDEX(BD_Gestão!E:E,MATCH('Banco de Dados'!$B2340,BD_Gestão!$B:$B,0)),"erro"))</f>
        <v/>
      </c>
      <c r="J2340" s="186" t="str">
        <f>IF($A2340=0,"",IFERROR(INDEX(BD_Gestão!B:B,MATCH('Banco de Dados'!$B2340,BD_Gestão!$B:$B,0)),"erro"))</f>
        <v/>
      </c>
      <c r="K2340" s="158" t="str">
        <f>IF($A2340=0,"",IFERROR(INDEX(BD_Gestão!C:C,MATCH('Banco de Dados'!$B2340,BD_Gestão!$B:$B,0)),"erro"))</f>
        <v/>
      </c>
      <c r="L2340" s="158" t="str">
        <f>IF($A2340=0,"",IFERROR(INDEX(BD_Gestão!H:H,MATCH('Banco de Dados'!$B2340,BD_Gestão!$B:$B,0)),"erro"))</f>
        <v/>
      </c>
      <c r="M2340" s="161" t="str">
        <f>IF($A2340=0,"",IFERROR(INDEX(BD_Gestão!F:F,MATCH('Banco de Dados'!$B2340,BD_Gestão!$B:$B,0)),"erro"))</f>
        <v/>
      </c>
      <c r="N2340" s="161" t="str">
        <f>IF($A2340=0,"",IFERROR(INDEX(BD_Gestão!J:J,MATCH('Banco de Dados'!$B2340,BD_Gestão!$B:$B,0)),"erro"))</f>
        <v/>
      </c>
      <c r="O2340" s="164" t="str">
        <f>IF($A2340=0,"",IFERROR(INDEX(BD_Gestão!K:K,MATCH('Banco de Dados'!$B2340,BD_Gestão!$B:$B,0)),"erro"))</f>
        <v/>
      </c>
      <c r="P2340" s="169" t="str">
        <f t="shared" si="146"/>
        <v/>
      </c>
      <c r="Q2340" s="170" t="str">
        <f t="shared" si="147"/>
        <v/>
      </c>
      <c r="R2340" s="163" t="e">
        <f t="shared" si="144"/>
        <v>#VALUE!</v>
      </c>
      <c r="S2340" s="163" t="e">
        <f t="shared" si="145"/>
        <v>#VALUE!</v>
      </c>
      <c r="T2340" s="163" t="e">
        <f>INDEX(Controle!O:O,MATCH('Banco de Dados'!A2340,Controle!M:M,0))*E2340/100</f>
        <v>#N/A</v>
      </c>
    </row>
    <row r="2341" spans="1:20" hidden="1" x14ac:dyDescent="0.2">
      <c r="A2341" s="158">
        <f>BD_TS!A2340</f>
        <v>0</v>
      </c>
      <c r="B2341" s="158" t="str">
        <f>SUBSTITUTE(SUBSTITUTE(BD_TS!D2340," ",""),"-","/")</f>
        <v/>
      </c>
      <c r="C2341" s="158">
        <f>BD_TS!E2340</f>
        <v>0</v>
      </c>
      <c r="D2341" s="159">
        <f>BD_TS!F2340</f>
        <v>0</v>
      </c>
      <c r="E2341" s="160">
        <f>BD_TS!B2340</f>
        <v>0</v>
      </c>
      <c r="F2341" s="161">
        <f>BD_TS!C2340</f>
        <v>0</v>
      </c>
      <c r="G2341" s="187">
        <f>BD_TS!H2340</f>
        <v>0</v>
      </c>
      <c r="H2341" s="158" t="str">
        <f>IF($A2341=0,"",IFERROR(INDEX(BD_Gestão!A:A,MATCH('Banco de Dados'!$B2341,BD_Gestão!$B:$B,0)),"erro"))</f>
        <v/>
      </c>
      <c r="I2341" s="162" t="str">
        <f>IF($A2341=0,"",IFERROR(INDEX(BD_Gestão!E:E,MATCH('Banco de Dados'!$B2341,BD_Gestão!$B:$B,0)),"erro"))</f>
        <v/>
      </c>
      <c r="J2341" s="186" t="str">
        <f>IF($A2341=0,"",IFERROR(INDEX(BD_Gestão!B:B,MATCH('Banco de Dados'!$B2341,BD_Gestão!$B:$B,0)),"erro"))</f>
        <v/>
      </c>
      <c r="K2341" s="158" t="str">
        <f>IF($A2341=0,"",IFERROR(INDEX(BD_Gestão!C:C,MATCH('Banco de Dados'!$B2341,BD_Gestão!$B:$B,0)),"erro"))</f>
        <v/>
      </c>
      <c r="L2341" s="158" t="str">
        <f>IF($A2341=0,"",IFERROR(INDEX(BD_Gestão!H:H,MATCH('Banco de Dados'!$B2341,BD_Gestão!$B:$B,0)),"erro"))</f>
        <v/>
      </c>
      <c r="M2341" s="161" t="str">
        <f>IF($A2341=0,"",IFERROR(INDEX(BD_Gestão!F:F,MATCH('Banco de Dados'!$B2341,BD_Gestão!$B:$B,0)),"erro"))</f>
        <v/>
      </c>
      <c r="N2341" s="161" t="str">
        <f>IF($A2341=0,"",IFERROR(INDEX(BD_Gestão!J:J,MATCH('Banco de Dados'!$B2341,BD_Gestão!$B:$B,0)),"erro"))</f>
        <v/>
      </c>
      <c r="O2341" s="164" t="str">
        <f>IF($A2341=0,"",IFERROR(INDEX(BD_Gestão!K:K,MATCH('Banco de Dados'!$B2341,BD_Gestão!$B:$B,0)),"erro"))</f>
        <v/>
      </c>
      <c r="P2341" s="169" t="str">
        <f t="shared" si="146"/>
        <v/>
      </c>
      <c r="Q2341" s="170" t="str">
        <f t="shared" si="147"/>
        <v/>
      </c>
      <c r="R2341" s="163" t="e">
        <f t="shared" si="144"/>
        <v>#VALUE!</v>
      </c>
      <c r="S2341" s="163" t="e">
        <f t="shared" si="145"/>
        <v>#VALUE!</v>
      </c>
      <c r="T2341" s="163" t="e">
        <f>INDEX(Controle!O:O,MATCH('Banco de Dados'!A2341,Controle!M:M,0))*E2341/100</f>
        <v>#N/A</v>
      </c>
    </row>
    <row r="2342" spans="1:20" hidden="1" x14ac:dyDescent="0.2">
      <c r="A2342" s="158">
        <f>BD_TS!A2341</f>
        <v>0</v>
      </c>
      <c r="B2342" s="158" t="str">
        <f>SUBSTITUTE(SUBSTITUTE(BD_TS!D2341," ",""),"-","/")</f>
        <v/>
      </c>
      <c r="C2342" s="158">
        <f>BD_TS!E2341</f>
        <v>0</v>
      </c>
      <c r="D2342" s="159">
        <f>BD_TS!F2341</f>
        <v>0</v>
      </c>
      <c r="E2342" s="160">
        <f>BD_TS!B2341</f>
        <v>0</v>
      </c>
      <c r="F2342" s="161">
        <f>BD_TS!C2341</f>
        <v>0</v>
      </c>
      <c r="G2342" s="187">
        <f>BD_TS!H2341</f>
        <v>0</v>
      </c>
      <c r="H2342" s="158" t="str">
        <f>IF($A2342=0,"",IFERROR(INDEX(BD_Gestão!A:A,MATCH('Banco de Dados'!$B2342,BD_Gestão!$B:$B,0)),"erro"))</f>
        <v/>
      </c>
      <c r="I2342" s="162" t="str">
        <f>IF($A2342=0,"",IFERROR(INDEX(BD_Gestão!E:E,MATCH('Banco de Dados'!$B2342,BD_Gestão!$B:$B,0)),"erro"))</f>
        <v/>
      </c>
      <c r="J2342" s="186" t="str">
        <f>IF($A2342=0,"",IFERROR(INDEX(BD_Gestão!B:B,MATCH('Banco de Dados'!$B2342,BD_Gestão!$B:$B,0)),"erro"))</f>
        <v/>
      </c>
      <c r="K2342" s="158" t="str">
        <f>IF($A2342=0,"",IFERROR(INDEX(BD_Gestão!C:C,MATCH('Banco de Dados'!$B2342,BD_Gestão!$B:$B,0)),"erro"))</f>
        <v/>
      </c>
      <c r="L2342" s="158" t="str">
        <f>IF($A2342=0,"",IFERROR(INDEX(BD_Gestão!H:H,MATCH('Banco de Dados'!$B2342,BD_Gestão!$B:$B,0)),"erro"))</f>
        <v/>
      </c>
      <c r="M2342" s="161" t="str">
        <f>IF($A2342=0,"",IFERROR(INDEX(BD_Gestão!F:F,MATCH('Banco de Dados'!$B2342,BD_Gestão!$B:$B,0)),"erro"))</f>
        <v/>
      </c>
      <c r="N2342" s="161" t="str">
        <f>IF($A2342=0,"",IFERROR(INDEX(BD_Gestão!J:J,MATCH('Banco de Dados'!$B2342,BD_Gestão!$B:$B,0)),"erro"))</f>
        <v/>
      </c>
      <c r="O2342" s="164" t="str">
        <f>IF($A2342=0,"",IFERROR(INDEX(BD_Gestão!K:K,MATCH('Banco de Dados'!$B2342,BD_Gestão!$B:$B,0)),"erro"))</f>
        <v/>
      </c>
      <c r="P2342" s="169" t="str">
        <f t="shared" si="146"/>
        <v/>
      </c>
      <c r="Q2342" s="170" t="str">
        <f t="shared" si="147"/>
        <v/>
      </c>
      <c r="R2342" s="163" t="e">
        <f t="shared" si="144"/>
        <v>#VALUE!</v>
      </c>
      <c r="S2342" s="163" t="e">
        <f t="shared" si="145"/>
        <v>#VALUE!</v>
      </c>
      <c r="T2342" s="163" t="e">
        <f>INDEX(Controle!O:O,MATCH('Banco de Dados'!A2342,Controle!M:M,0))*E2342/100</f>
        <v>#N/A</v>
      </c>
    </row>
    <row r="2343" spans="1:20" hidden="1" x14ac:dyDescent="0.2">
      <c r="A2343" s="158">
        <f>BD_TS!A2342</f>
        <v>0</v>
      </c>
      <c r="B2343" s="158" t="str">
        <f>SUBSTITUTE(SUBSTITUTE(BD_TS!D2342," ",""),"-","/")</f>
        <v/>
      </c>
      <c r="C2343" s="158">
        <f>BD_TS!E2342</f>
        <v>0</v>
      </c>
      <c r="D2343" s="159">
        <f>BD_TS!F2342</f>
        <v>0</v>
      </c>
      <c r="E2343" s="160">
        <f>BD_TS!B2342</f>
        <v>0</v>
      </c>
      <c r="F2343" s="161">
        <f>BD_TS!C2342</f>
        <v>0</v>
      </c>
      <c r="G2343" s="187">
        <f>BD_TS!H2342</f>
        <v>0</v>
      </c>
      <c r="H2343" s="158" t="str">
        <f>IF($A2343=0,"",IFERROR(INDEX(BD_Gestão!A:A,MATCH('Banco de Dados'!$B2343,BD_Gestão!$B:$B,0)),"erro"))</f>
        <v/>
      </c>
      <c r="I2343" s="162" t="str">
        <f>IF($A2343=0,"",IFERROR(INDEX(BD_Gestão!E:E,MATCH('Banco de Dados'!$B2343,BD_Gestão!$B:$B,0)),"erro"))</f>
        <v/>
      </c>
      <c r="J2343" s="186" t="str">
        <f>IF($A2343=0,"",IFERROR(INDEX(BD_Gestão!B:B,MATCH('Banco de Dados'!$B2343,BD_Gestão!$B:$B,0)),"erro"))</f>
        <v/>
      </c>
      <c r="K2343" s="158" t="str">
        <f>IF($A2343=0,"",IFERROR(INDEX(BD_Gestão!C:C,MATCH('Banco de Dados'!$B2343,BD_Gestão!$B:$B,0)),"erro"))</f>
        <v/>
      </c>
      <c r="L2343" s="158" t="str">
        <f>IF($A2343=0,"",IFERROR(INDEX(BD_Gestão!H:H,MATCH('Banco de Dados'!$B2343,BD_Gestão!$B:$B,0)),"erro"))</f>
        <v/>
      </c>
      <c r="M2343" s="161" t="str">
        <f>IF($A2343=0,"",IFERROR(INDEX(BD_Gestão!F:F,MATCH('Banco de Dados'!$B2343,BD_Gestão!$B:$B,0)),"erro"))</f>
        <v/>
      </c>
      <c r="N2343" s="161" t="str">
        <f>IF($A2343=0,"",IFERROR(INDEX(BD_Gestão!J:J,MATCH('Banco de Dados'!$B2343,BD_Gestão!$B:$B,0)),"erro"))</f>
        <v/>
      </c>
      <c r="O2343" s="164" t="str">
        <f>IF($A2343=0,"",IFERROR(INDEX(BD_Gestão!K:K,MATCH('Banco de Dados'!$B2343,BD_Gestão!$B:$B,0)),"erro"))</f>
        <v/>
      </c>
      <c r="P2343" s="169" t="str">
        <f t="shared" si="146"/>
        <v/>
      </c>
      <c r="Q2343" s="170" t="str">
        <f t="shared" si="147"/>
        <v/>
      </c>
      <c r="R2343" s="163" t="e">
        <f t="shared" si="144"/>
        <v>#VALUE!</v>
      </c>
      <c r="S2343" s="163" t="e">
        <f t="shared" si="145"/>
        <v>#VALUE!</v>
      </c>
      <c r="T2343" s="163" t="e">
        <f>INDEX(Controle!O:O,MATCH('Banco de Dados'!A2343,Controle!M:M,0))*E2343/100</f>
        <v>#N/A</v>
      </c>
    </row>
    <row r="2344" spans="1:20" hidden="1" x14ac:dyDescent="0.2">
      <c r="A2344" s="158">
        <f>BD_TS!A2343</f>
        <v>0</v>
      </c>
      <c r="B2344" s="158" t="str">
        <f>SUBSTITUTE(SUBSTITUTE(BD_TS!D2343," ",""),"-","/")</f>
        <v/>
      </c>
      <c r="C2344" s="158">
        <f>BD_TS!E2343</f>
        <v>0</v>
      </c>
      <c r="D2344" s="159">
        <f>BD_TS!F2343</f>
        <v>0</v>
      </c>
      <c r="E2344" s="160">
        <f>BD_TS!B2343</f>
        <v>0</v>
      </c>
      <c r="F2344" s="161">
        <f>BD_TS!C2343</f>
        <v>0</v>
      </c>
      <c r="G2344" s="187">
        <f>BD_TS!H2343</f>
        <v>0</v>
      </c>
      <c r="H2344" s="158" t="str">
        <f>IF($A2344=0,"",IFERROR(INDEX(BD_Gestão!A:A,MATCH('Banco de Dados'!$B2344,BD_Gestão!$B:$B,0)),"erro"))</f>
        <v/>
      </c>
      <c r="I2344" s="162" t="str">
        <f>IF($A2344=0,"",IFERROR(INDEX(BD_Gestão!E:E,MATCH('Banco de Dados'!$B2344,BD_Gestão!$B:$B,0)),"erro"))</f>
        <v/>
      </c>
      <c r="J2344" s="186" t="str">
        <f>IF($A2344=0,"",IFERROR(INDEX(BD_Gestão!B:B,MATCH('Banco de Dados'!$B2344,BD_Gestão!$B:$B,0)),"erro"))</f>
        <v/>
      </c>
      <c r="K2344" s="158" t="str">
        <f>IF($A2344=0,"",IFERROR(INDEX(BD_Gestão!C:C,MATCH('Banco de Dados'!$B2344,BD_Gestão!$B:$B,0)),"erro"))</f>
        <v/>
      </c>
      <c r="L2344" s="158" t="str">
        <f>IF($A2344=0,"",IFERROR(INDEX(BD_Gestão!H:H,MATCH('Banco de Dados'!$B2344,BD_Gestão!$B:$B,0)),"erro"))</f>
        <v/>
      </c>
      <c r="M2344" s="161" t="str">
        <f>IF($A2344=0,"",IFERROR(INDEX(BD_Gestão!F:F,MATCH('Banco de Dados'!$B2344,BD_Gestão!$B:$B,0)),"erro"))</f>
        <v/>
      </c>
      <c r="N2344" s="161" t="str">
        <f>IF($A2344=0,"",IFERROR(INDEX(BD_Gestão!J:J,MATCH('Banco de Dados'!$B2344,BD_Gestão!$B:$B,0)),"erro"))</f>
        <v/>
      </c>
      <c r="O2344" s="164" t="str">
        <f>IF($A2344=0,"",IFERROR(INDEX(BD_Gestão!K:K,MATCH('Banco de Dados'!$B2344,BD_Gestão!$B:$B,0)),"erro"))</f>
        <v/>
      </c>
      <c r="P2344" s="169" t="str">
        <f t="shared" si="146"/>
        <v/>
      </c>
      <c r="Q2344" s="170" t="str">
        <f t="shared" si="147"/>
        <v/>
      </c>
      <c r="R2344" s="163" t="e">
        <f t="shared" si="144"/>
        <v>#VALUE!</v>
      </c>
      <c r="S2344" s="163" t="e">
        <f t="shared" si="145"/>
        <v>#VALUE!</v>
      </c>
      <c r="T2344" s="163" t="e">
        <f>INDEX(Controle!O:O,MATCH('Banco de Dados'!A2344,Controle!M:M,0))*E2344/100</f>
        <v>#N/A</v>
      </c>
    </row>
    <row r="2345" spans="1:20" hidden="1" x14ac:dyDescent="0.2">
      <c r="A2345" s="158">
        <f>BD_TS!A2344</f>
        <v>0</v>
      </c>
      <c r="B2345" s="158" t="str">
        <f>SUBSTITUTE(SUBSTITUTE(BD_TS!D2344," ",""),"-","/")</f>
        <v/>
      </c>
      <c r="C2345" s="158">
        <f>BD_TS!E2344</f>
        <v>0</v>
      </c>
      <c r="D2345" s="159">
        <f>BD_TS!F2344</f>
        <v>0</v>
      </c>
      <c r="E2345" s="160">
        <f>BD_TS!B2344</f>
        <v>0</v>
      </c>
      <c r="F2345" s="161">
        <f>BD_TS!C2344</f>
        <v>0</v>
      </c>
      <c r="G2345" s="187">
        <f>BD_TS!H2344</f>
        <v>0</v>
      </c>
      <c r="H2345" s="158" t="str">
        <f>IF($A2345=0,"",IFERROR(INDEX(BD_Gestão!A:A,MATCH('Banco de Dados'!$B2345,BD_Gestão!$B:$B,0)),"erro"))</f>
        <v/>
      </c>
      <c r="I2345" s="162" t="str">
        <f>IF($A2345=0,"",IFERROR(INDEX(BD_Gestão!E:E,MATCH('Banco de Dados'!$B2345,BD_Gestão!$B:$B,0)),"erro"))</f>
        <v/>
      </c>
      <c r="J2345" s="186" t="str">
        <f>IF($A2345=0,"",IFERROR(INDEX(BD_Gestão!B:B,MATCH('Banco de Dados'!$B2345,BD_Gestão!$B:$B,0)),"erro"))</f>
        <v/>
      </c>
      <c r="K2345" s="158" t="str">
        <f>IF($A2345=0,"",IFERROR(INDEX(BD_Gestão!C:C,MATCH('Banco de Dados'!$B2345,BD_Gestão!$B:$B,0)),"erro"))</f>
        <v/>
      </c>
      <c r="L2345" s="158" t="str">
        <f>IF($A2345=0,"",IFERROR(INDEX(BD_Gestão!H:H,MATCH('Banco de Dados'!$B2345,BD_Gestão!$B:$B,0)),"erro"))</f>
        <v/>
      </c>
      <c r="M2345" s="161" t="str">
        <f>IF($A2345=0,"",IFERROR(INDEX(BD_Gestão!F:F,MATCH('Banco de Dados'!$B2345,BD_Gestão!$B:$B,0)),"erro"))</f>
        <v/>
      </c>
      <c r="N2345" s="161" t="str">
        <f>IF($A2345=0,"",IFERROR(INDEX(BD_Gestão!J:J,MATCH('Banco de Dados'!$B2345,BD_Gestão!$B:$B,0)),"erro"))</f>
        <v/>
      </c>
      <c r="O2345" s="164" t="str">
        <f>IF($A2345=0,"",IFERROR(INDEX(BD_Gestão!K:K,MATCH('Banco de Dados'!$B2345,BD_Gestão!$B:$B,0)),"erro"))</f>
        <v/>
      </c>
      <c r="P2345" s="169" t="str">
        <f t="shared" si="146"/>
        <v/>
      </c>
      <c r="Q2345" s="170" t="str">
        <f t="shared" si="147"/>
        <v/>
      </c>
      <c r="R2345" s="163" t="e">
        <f t="shared" si="144"/>
        <v>#VALUE!</v>
      </c>
      <c r="S2345" s="163" t="e">
        <f t="shared" si="145"/>
        <v>#VALUE!</v>
      </c>
      <c r="T2345" s="163" t="e">
        <f>INDEX(Controle!O:O,MATCH('Banco de Dados'!A2345,Controle!M:M,0))*E2345/100</f>
        <v>#N/A</v>
      </c>
    </row>
    <row r="2346" spans="1:20" hidden="1" x14ac:dyDescent="0.2">
      <c r="A2346" s="158">
        <f>BD_TS!A2345</f>
        <v>0</v>
      </c>
      <c r="B2346" s="158" t="str">
        <f>SUBSTITUTE(SUBSTITUTE(BD_TS!D2345," ",""),"-","/")</f>
        <v/>
      </c>
      <c r="C2346" s="158">
        <f>BD_TS!E2345</f>
        <v>0</v>
      </c>
      <c r="D2346" s="159">
        <f>BD_TS!F2345</f>
        <v>0</v>
      </c>
      <c r="E2346" s="160">
        <f>BD_TS!B2345</f>
        <v>0</v>
      </c>
      <c r="F2346" s="161">
        <f>BD_TS!C2345</f>
        <v>0</v>
      </c>
      <c r="G2346" s="187">
        <f>BD_TS!H2345</f>
        <v>0</v>
      </c>
      <c r="H2346" s="158" t="str">
        <f>IF($A2346=0,"",IFERROR(INDEX(BD_Gestão!A:A,MATCH('Banco de Dados'!$B2346,BD_Gestão!$B:$B,0)),"erro"))</f>
        <v/>
      </c>
      <c r="I2346" s="162" t="str">
        <f>IF($A2346=0,"",IFERROR(INDEX(BD_Gestão!E:E,MATCH('Banco de Dados'!$B2346,BD_Gestão!$B:$B,0)),"erro"))</f>
        <v/>
      </c>
      <c r="J2346" s="186" t="str">
        <f>IF($A2346=0,"",IFERROR(INDEX(BD_Gestão!B:B,MATCH('Banco de Dados'!$B2346,BD_Gestão!$B:$B,0)),"erro"))</f>
        <v/>
      </c>
      <c r="K2346" s="158" t="str">
        <f>IF($A2346=0,"",IFERROR(INDEX(BD_Gestão!C:C,MATCH('Banco de Dados'!$B2346,BD_Gestão!$B:$B,0)),"erro"))</f>
        <v/>
      </c>
      <c r="L2346" s="158" t="str">
        <f>IF($A2346=0,"",IFERROR(INDEX(BD_Gestão!H:H,MATCH('Banco de Dados'!$B2346,BD_Gestão!$B:$B,0)),"erro"))</f>
        <v/>
      </c>
      <c r="M2346" s="161" t="str">
        <f>IF($A2346=0,"",IFERROR(INDEX(BD_Gestão!F:F,MATCH('Banco de Dados'!$B2346,BD_Gestão!$B:$B,0)),"erro"))</f>
        <v/>
      </c>
      <c r="N2346" s="161" t="str">
        <f>IF($A2346=0,"",IFERROR(INDEX(BD_Gestão!J:J,MATCH('Banco de Dados'!$B2346,BD_Gestão!$B:$B,0)),"erro"))</f>
        <v/>
      </c>
      <c r="O2346" s="164" t="str">
        <f>IF($A2346=0,"",IFERROR(INDEX(BD_Gestão!K:K,MATCH('Banco de Dados'!$B2346,BD_Gestão!$B:$B,0)),"erro"))</f>
        <v/>
      </c>
      <c r="P2346" s="169" t="str">
        <f t="shared" si="146"/>
        <v/>
      </c>
      <c r="Q2346" s="170" t="str">
        <f t="shared" si="147"/>
        <v/>
      </c>
      <c r="R2346" s="163" t="e">
        <f t="shared" si="144"/>
        <v>#VALUE!</v>
      </c>
      <c r="S2346" s="163" t="e">
        <f t="shared" si="145"/>
        <v>#VALUE!</v>
      </c>
      <c r="T2346" s="163" t="e">
        <f>INDEX(Controle!O:O,MATCH('Banco de Dados'!A2346,Controle!M:M,0))*E2346/100</f>
        <v>#N/A</v>
      </c>
    </row>
    <row r="2347" spans="1:20" hidden="1" x14ac:dyDescent="0.2">
      <c r="A2347" s="158">
        <f>BD_TS!A2346</f>
        <v>0</v>
      </c>
      <c r="B2347" s="158" t="str">
        <f>SUBSTITUTE(SUBSTITUTE(BD_TS!D2346," ",""),"-","/")</f>
        <v/>
      </c>
      <c r="C2347" s="158">
        <f>BD_TS!E2346</f>
        <v>0</v>
      </c>
      <c r="D2347" s="159">
        <f>BD_TS!F2346</f>
        <v>0</v>
      </c>
      <c r="E2347" s="160">
        <f>BD_TS!B2346</f>
        <v>0</v>
      </c>
      <c r="F2347" s="161">
        <f>BD_TS!C2346</f>
        <v>0</v>
      </c>
      <c r="G2347" s="187">
        <f>BD_TS!H2346</f>
        <v>0</v>
      </c>
      <c r="H2347" s="158" t="str">
        <f>IF($A2347=0,"",IFERROR(INDEX(BD_Gestão!A:A,MATCH('Banco de Dados'!$B2347,BD_Gestão!$B:$B,0)),"erro"))</f>
        <v/>
      </c>
      <c r="I2347" s="162" t="str">
        <f>IF($A2347=0,"",IFERROR(INDEX(BD_Gestão!E:E,MATCH('Banco de Dados'!$B2347,BD_Gestão!$B:$B,0)),"erro"))</f>
        <v/>
      </c>
      <c r="J2347" s="186" t="str">
        <f>IF($A2347=0,"",IFERROR(INDEX(BD_Gestão!B:B,MATCH('Banco de Dados'!$B2347,BD_Gestão!$B:$B,0)),"erro"))</f>
        <v/>
      </c>
      <c r="K2347" s="158" t="str">
        <f>IF($A2347=0,"",IFERROR(INDEX(BD_Gestão!C:C,MATCH('Banco de Dados'!$B2347,BD_Gestão!$B:$B,0)),"erro"))</f>
        <v/>
      </c>
      <c r="L2347" s="158" t="str">
        <f>IF($A2347=0,"",IFERROR(INDEX(BD_Gestão!H:H,MATCH('Banco de Dados'!$B2347,BD_Gestão!$B:$B,0)),"erro"))</f>
        <v/>
      </c>
      <c r="M2347" s="161" t="str">
        <f>IF($A2347=0,"",IFERROR(INDEX(BD_Gestão!F:F,MATCH('Banco de Dados'!$B2347,BD_Gestão!$B:$B,0)),"erro"))</f>
        <v/>
      </c>
      <c r="N2347" s="161" t="str">
        <f>IF($A2347=0,"",IFERROR(INDEX(BD_Gestão!J:J,MATCH('Banco de Dados'!$B2347,BD_Gestão!$B:$B,0)),"erro"))</f>
        <v/>
      </c>
      <c r="O2347" s="164" t="str">
        <f>IF($A2347=0,"",IFERROR(INDEX(BD_Gestão!K:K,MATCH('Banco de Dados'!$B2347,BD_Gestão!$B:$B,0)),"erro"))</f>
        <v/>
      </c>
      <c r="P2347" s="169" t="str">
        <f t="shared" si="146"/>
        <v/>
      </c>
      <c r="Q2347" s="170" t="str">
        <f t="shared" si="147"/>
        <v/>
      </c>
      <c r="R2347" s="163" t="e">
        <f t="shared" si="144"/>
        <v>#VALUE!</v>
      </c>
      <c r="S2347" s="163" t="e">
        <f t="shared" si="145"/>
        <v>#VALUE!</v>
      </c>
      <c r="T2347" s="163" t="e">
        <f>INDEX(Controle!O:O,MATCH('Banco de Dados'!A2347,Controle!M:M,0))*E2347/100</f>
        <v>#N/A</v>
      </c>
    </row>
    <row r="2348" spans="1:20" hidden="1" x14ac:dyDescent="0.2">
      <c r="A2348" s="158">
        <f>BD_TS!A2347</f>
        <v>0</v>
      </c>
      <c r="B2348" s="158" t="str">
        <f>SUBSTITUTE(SUBSTITUTE(BD_TS!D2347," ",""),"-","/")</f>
        <v/>
      </c>
      <c r="C2348" s="158">
        <f>BD_TS!E2347</f>
        <v>0</v>
      </c>
      <c r="D2348" s="159">
        <f>BD_TS!F2347</f>
        <v>0</v>
      </c>
      <c r="E2348" s="160">
        <f>BD_TS!B2347</f>
        <v>0</v>
      </c>
      <c r="F2348" s="161">
        <f>BD_TS!C2347</f>
        <v>0</v>
      </c>
      <c r="G2348" s="187">
        <f>BD_TS!H2347</f>
        <v>0</v>
      </c>
      <c r="H2348" s="158" t="str">
        <f>IF($A2348=0,"",IFERROR(INDEX(BD_Gestão!A:A,MATCH('Banco de Dados'!$B2348,BD_Gestão!$B:$B,0)),"erro"))</f>
        <v/>
      </c>
      <c r="I2348" s="162" t="str">
        <f>IF($A2348=0,"",IFERROR(INDEX(BD_Gestão!E:E,MATCH('Banco de Dados'!$B2348,BD_Gestão!$B:$B,0)),"erro"))</f>
        <v/>
      </c>
      <c r="J2348" s="186" t="str">
        <f>IF($A2348=0,"",IFERROR(INDEX(BD_Gestão!B:B,MATCH('Banco de Dados'!$B2348,BD_Gestão!$B:$B,0)),"erro"))</f>
        <v/>
      </c>
      <c r="K2348" s="158" t="str">
        <f>IF($A2348=0,"",IFERROR(INDEX(BD_Gestão!C:C,MATCH('Banco de Dados'!$B2348,BD_Gestão!$B:$B,0)),"erro"))</f>
        <v/>
      </c>
      <c r="L2348" s="158" t="str">
        <f>IF($A2348=0,"",IFERROR(INDEX(BD_Gestão!H:H,MATCH('Banco de Dados'!$B2348,BD_Gestão!$B:$B,0)),"erro"))</f>
        <v/>
      </c>
      <c r="M2348" s="161" t="str">
        <f>IF($A2348=0,"",IFERROR(INDEX(BD_Gestão!F:F,MATCH('Banco de Dados'!$B2348,BD_Gestão!$B:$B,0)),"erro"))</f>
        <v/>
      </c>
      <c r="N2348" s="161" t="str">
        <f>IF($A2348=0,"",IFERROR(INDEX(BD_Gestão!J:J,MATCH('Banco de Dados'!$B2348,BD_Gestão!$B:$B,0)),"erro"))</f>
        <v/>
      </c>
      <c r="O2348" s="164" t="str">
        <f>IF($A2348=0,"",IFERROR(INDEX(BD_Gestão!K:K,MATCH('Banco de Dados'!$B2348,BD_Gestão!$B:$B,0)),"erro"))</f>
        <v/>
      </c>
      <c r="P2348" s="169" t="str">
        <f t="shared" si="146"/>
        <v/>
      </c>
      <c r="Q2348" s="170" t="str">
        <f t="shared" si="147"/>
        <v/>
      </c>
      <c r="R2348" s="163" t="e">
        <f t="shared" si="144"/>
        <v>#VALUE!</v>
      </c>
      <c r="S2348" s="163" t="e">
        <f t="shared" si="145"/>
        <v>#VALUE!</v>
      </c>
      <c r="T2348" s="163" t="e">
        <f>INDEX(Controle!O:O,MATCH('Banco de Dados'!A2348,Controle!M:M,0))*E2348/100</f>
        <v>#N/A</v>
      </c>
    </row>
    <row r="2349" spans="1:20" hidden="1" x14ac:dyDescent="0.2">
      <c r="A2349" s="158">
        <f>BD_TS!A2348</f>
        <v>0</v>
      </c>
      <c r="B2349" s="158" t="str">
        <f>SUBSTITUTE(SUBSTITUTE(BD_TS!D2348," ",""),"-","/")</f>
        <v/>
      </c>
      <c r="C2349" s="158">
        <f>BD_TS!E2348</f>
        <v>0</v>
      </c>
      <c r="D2349" s="159">
        <f>BD_TS!F2348</f>
        <v>0</v>
      </c>
      <c r="E2349" s="160">
        <f>BD_TS!B2348</f>
        <v>0</v>
      </c>
      <c r="F2349" s="161">
        <f>BD_TS!C2348</f>
        <v>0</v>
      </c>
      <c r="G2349" s="187">
        <f>BD_TS!H2348</f>
        <v>0</v>
      </c>
      <c r="H2349" s="158" t="str">
        <f>IF($A2349=0,"",IFERROR(INDEX(BD_Gestão!A:A,MATCH('Banco de Dados'!$B2349,BD_Gestão!$B:$B,0)),"erro"))</f>
        <v/>
      </c>
      <c r="I2349" s="162" t="str">
        <f>IF($A2349=0,"",IFERROR(INDEX(BD_Gestão!E:E,MATCH('Banco de Dados'!$B2349,BD_Gestão!$B:$B,0)),"erro"))</f>
        <v/>
      </c>
      <c r="J2349" s="186" t="str">
        <f>IF($A2349=0,"",IFERROR(INDEX(BD_Gestão!B:B,MATCH('Banco de Dados'!$B2349,BD_Gestão!$B:$B,0)),"erro"))</f>
        <v/>
      </c>
      <c r="K2349" s="158" t="str">
        <f>IF($A2349=0,"",IFERROR(INDEX(BD_Gestão!C:C,MATCH('Banco de Dados'!$B2349,BD_Gestão!$B:$B,0)),"erro"))</f>
        <v/>
      </c>
      <c r="L2349" s="158" t="str">
        <f>IF($A2349=0,"",IFERROR(INDEX(BD_Gestão!H:H,MATCH('Banco de Dados'!$B2349,BD_Gestão!$B:$B,0)),"erro"))</f>
        <v/>
      </c>
      <c r="M2349" s="161" t="str">
        <f>IF($A2349=0,"",IFERROR(INDEX(BD_Gestão!F:F,MATCH('Banco de Dados'!$B2349,BD_Gestão!$B:$B,0)),"erro"))</f>
        <v/>
      </c>
      <c r="N2349" s="161" t="str">
        <f>IF($A2349=0,"",IFERROR(INDEX(BD_Gestão!J:J,MATCH('Banco de Dados'!$B2349,BD_Gestão!$B:$B,0)),"erro"))</f>
        <v/>
      </c>
      <c r="O2349" s="164" t="str">
        <f>IF($A2349=0,"",IFERROR(INDEX(BD_Gestão!K:K,MATCH('Banco de Dados'!$B2349,BD_Gestão!$B:$B,0)),"erro"))</f>
        <v/>
      </c>
      <c r="P2349" s="169" t="str">
        <f t="shared" si="146"/>
        <v/>
      </c>
      <c r="Q2349" s="170" t="str">
        <f t="shared" si="147"/>
        <v/>
      </c>
      <c r="R2349" s="163" t="e">
        <f t="shared" si="144"/>
        <v>#VALUE!</v>
      </c>
      <c r="S2349" s="163" t="e">
        <f t="shared" si="145"/>
        <v>#VALUE!</v>
      </c>
      <c r="T2349" s="163" t="e">
        <f>INDEX(Controle!O:O,MATCH('Banco de Dados'!A2349,Controle!M:M,0))*E2349/100</f>
        <v>#N/A</v>
      </c>
    </row>
    <row r="2350" spans="1:20" hidden="1" x14ac:dyDescent="0.2">
      <c r="A2350" s="158">
        <f>BD_TS!A2349</f>
        <v>0</v>
      </c>
      <c r="B2350" s="158" t="str">
        <f>SUBSTITUTE(SUBSTITUTE(BD_TS!D2349," ",""),"-","/")</f>
        <v/>
      </c>
      <c r="C2350" s="158">
        <f>BD_TS!E2349</f>
        <v>0</v>
      </c>
      <c r="D2350" s="159">
        <f>BD_TS!F2349</f>
        <v>0</v>
      </c>
      <c r="E2350" s="160">
        <f>BD_TS!B2349</f>
        <v>0</v>
      </c>
      <c r="F2350" s="161">
        <f>BD_TS!C2349</f>
        <v>0</v>
      </c>
      <c r="G2350" s="187">
        <f>BD_TS!H2349</f>
        <v>0</v>
      </c>
      <c r="H2350" s="158" t="str">
        <f>IF($A2350=0,"",IFERROR(INDEX(BD_Gestão!A:A,MATCH('Banco de Dados'!$B2350,BD_Gestão!$B:$B,0)),"erro"))</f>
        <v/>
      </c>
      <c r="I2350" s="162" t="str">
        <f>IF($A2350=0,"",IFERROR(INDEX(BD_Gestão!E:E,MATCH('Banco de Dados'!$B2350,BD_Gestão!$B:$B,0)),"erro"))</f>
        <v/>
      </c>
      <c r="J2350" s="186" t="str">
        <f>IF($A2350=0,"",IFERROR(INDEX(BD_Gestão!B:B,MATCH('Banco de Dados'!$B2350,BD_Gestão!$B:$B,0)),"erro"))</f>
        <v/>
      </c>
      <c r="K2350" s="158" t="str">
        <f>IF($A2350=0,"",IFERROR(INDEX(BD_Gestão!C:C,MATCH('Banco de Dados'!$B2350,BD_Gestão!$B:$B,0)),"erro"))</f>
        <v/>
      </c>
      <c r="L2350" s="158" t="str">
        <f>IF($A2350=0,"",IFERROR(INDEX(BD_Gestão!H:H,MATCH('Banco de Dados'!$B2350,BD_Gestão!$B:$B,0)),"erro"))</f>
        <v/>
      </c>
      <c r="M2350" s="161" t="str">
        <f>IF($A2350=0,"",IFERROR(INDEX(BD_Gestão!F:F,MATCH('Banco de Dados'!$B2350,BD_Gestão!$B:$B,0)),"erro"))</f>
        <v/>
      </c>
      <c r="N2350" s="161" t="str">
        <f>IF($A2350=0,"",IFERROR(INDEX(BD_Gestão!J:J,MATCH('Banco de Dados'!$B2350,BD_Gestão!$B:$B,0)),"erro"))</f>
        <v/>
      </c>
      <c r="O2350" s="164" t="str">
        <f>IF($A2350=0,"",IFERROR(INDEX(BD_Gestão!K:K,MATCH('Banco de Dados'!$B2350,BD_Gestão!$B:$B,0)),"erro"))</f>
        <v/>
      </c>
      <c r="P2350" s="169" t="str">
        <f t="shared" si="146"/>
        <v/>
      </c>
      <c r="Q2350" s="170" t="str">
        <f t="shared" si="147"/>
        <v/>
      </c>
      <c r="R2350" s="163" t="e">
        <f t="shared" si="144"/>
        <v>#VALUE!</v>
      </c>
      <c r="S2350" s="163" t="e">
        <f t="shared" si="145"/>
        <v>#VALUE!</v>
      </c>
      <c r="T2350" s="163" t="e">
        <f>INDEX(Controle!O:O,MATCH('Banco de Dados'!A2350,Controle!M:M,0))*E2350/100</f>
        <v>#N/A</v>
      </c>
    </row>
    <row r="2351" spans="1:20" hidden="1" x14ac:dyDescent="0.2">
      <c r="A2351" s="158">
        <f>BD_TS!A2350</f>
        <v>0</v>
      </c>
      <c r="B2351" s="158" t="str">
        <f>SUBSTITUTE(SUBSTITUTE(BD_TS!D2350," ",""),"-","/")</f>
        <v/>
      </c>
      <c r="C2351" s="158">
        <f>BD_TS!E2350</f>
        <v>0</v>
      </c>
      <c r="D2351" s="159">
        <f>BD_TS!F2350</f>
        <v>0</v>
      </c>
      <c r="E2351" s="160">
        <f>BD_TS!B2350</f>
        <v>0</v>
      </c>
      <c r="F2351" s="161">
        <f>BD_TS!C2350</f>
        <v>0</v>
      </c>
      <c r="G2351" s="187">
        <f>BD_TS!H2350</f>
        <v>0</v>
      </c>
      <c r="H2351" s="158" t="str">
        <f>IF($A2351=0,"",IFERROR(INDEX(BD_Gestão!A:A,MATCH('Banco de Dados'!$B2351,BD_Gestão!$B:$B,0)),"erro"))</f>
        <v/>
      </c>
      <c r="I2351" s="162" t="str">
        <f>IF($A2351=0,"",IFERROR(INDEX(BD_Gestão!E:E,MATCH('Banco de Dados'!$B2351,BD_Gestão!$B:$B,0)),"erro"))</f>
        <v/>
      </c>
      <c r="J2351" s="186" t="str">
        <f>IF($A2351=0,"",IFERROR(INDEX(BD_Gestão!B:B,MATCH('Banco de Dados'!$B2351,BD_Gestão!$B:$B,0)),"erro"))</f>
        <v/>
      </c>
      <c r="K2351" s="158" t="str">
        <f>IF($A2351=0,"",IFERROR(INDEX(BD_Gestão!C:C,MATCH('Banco de Dados'!$B2351,BD_Gestão!$B:$B,0)),"erro"))</f>
        <v/>
      </c>
      <c r="L2351" s="158" t="str">
        <f>IF($A2351=0,"",IFERROR(INDEX(BD_Gestão!H:H,MATCH('Banco de Dados'!$B2351,BD_Gestão!$B:$B,0)),"erro"))</f>
        <v/>
      </c>
      <c r="M2351" s="161" t="str">
        <f>IF($A2351=0,"",IFERROR(INDEX(BD_Gestão!F:F,MATCH('Banco de Dados'!$B2351,BD_Gestão!$B:$B,0)),"erro"))</f>
        <v/>
      </c>
      <c r="N2351" s="161" t="str">
        <f>IF($A2351=0,"",IFERROR(INDEX(BD_Gestão!J:J,MATCH('Banco de Dados'!$B2351,BD_Gestão!$B:$B,0)),"erro"))</f>
        <v/>
      </c>
      <c r="O2351" s="164" t="str">
        <f>IF($A2351=0,"",IFERROR(INDEX(BD_Gestão!K:K,MATCH('Banco de Dados'!$B2351,BD_Gestão!$B:$B,0)),"erro"))</f>
        <v/>
      </c>
      <c r="P2351" s="169" t="str">
        <f t="shared" si="146"/>
        <v/>
      </c>
      <c r="Q2351" s="170" t="str">
        <f t="shared" si="147"/>
        <v/>
      </c>
      <c r="R2351" s="163" t="e">
        <f t="shared" si="144"/>
        <v>#VALUE!</v>
      </c>
      <c r="S2351" s="163" t="e">
        <f t="shared" si="145"/>
        <v>#VALUE!</v>
      </c>
      <c r="T2351" s="163" t="e">
        <f>INDEX(Controle!O:O,MATCH('Banco de Dados'!A2351,Controle!M:M,0))*E2351/100</f>
        <v>#N/A</v>
      </c>
    </row>
    <row r="2352" spans="1:20" hidden="1" x14ac:dyDescent="0.2">
      <c r="A2352" s="158">
        <f>BD_TS!A2351</f>
        <v>0</v>
      </c>
      <c r="B2352" s="158" t="str">
        <f>SUBSTITUTE(SUBSTITUTE(BD_TS!D2351," ",""),"-","/")</f>
        <v/>
      </c>
      <c r="C2352" s="158">
        <f>BD_TS!E2351</f>
        <v>0</v>
      </c>
      <c r="D2352" s="159">
        <f>BD_TS!F2351</f>
        <v>0</v>
      </c>
      <c r="E2352" s="160">
        <f>BD_TS!B2351</f>
        <v>0</v>
      </c>
      <c r="F2352" s="161">
        <f>BD_TS!C2351</f>
        <v>0</v>
      </c>
      <c r="G2352" s="187">
        <f>BD_TS!H2351</f>
        <v>0</v>
      </c>
      <c r="H2352" s="158" t="str">
        <f>IF($A2352=0,"",IFERROR(INDEX(BD_Gestão!A:A,MATCH('Banco de Dados'!$B2352,BD_Gestão!$B:$B,0)),"erro"))</f>
        <v/>
      </c>
      <c r="I2352" s="162" t="str">
        <f>IF($A2352=0,"",IFERROR(INDEX(BD_Gestão!E:E,MATCH('Banco de Dados'!$B2352,BD_Gestão!$B:$B,0)),"erro"))</f>
        <v/>
      </c>
      <c r="J2352" s="186" t="str">
        <f>IF($A2352=0,"",IFERROR(INDEX(BD_Gestão!B:B,MATCH('Banco de Dados'!$B2352,BD_Gestão!$B:$B,0)),"erro"))</f>
        <v/>
      </c>
      <c r="K2352" s="158" t="str">
        <f>IF($A2352=0,"",IFERROR(INDEX(BD_Gestão!C:C,MATCH('Banco de Dados'!$B2352,BD_Gestão!$B:$B,0)),"erro"))</f>
        <v/>
      </c>
      <c r="L2352" s="158" t="str">
        <f>IF($A2352=0,"",IFERROR(INDEX(BD_Gestão!H:H,MATCH('Banco de Dados'!$B2352,BD_Gestão!$B:$B,0)),"erro"))</f>
        <v/>
      </c>
      <c r="M2352" s="161" t="str">
        <f>IF($A2352=0,"",IFERROR(INDEX(BD_Gestão!F:F,MATCH('Banco de Dados'!$B2352,BD_Gestão!$B:$B,0)),"erro"))</f>
        <v/>
      </c>
      <c r="N2352" s="161" t="str">
        <f>IF($A2352=0,"",IFERROR(INDEX(BD_Gestão!J:J,MATCH('Banco de Dados'!$B2352,BD_Gestão!$B:$B,0)),"erro"))</f>
        <v/>
      </c>
      <c r="O2352" s="164" t="str">
        <f>IF($A2352=0,"",IFERROR(INDEX(BD_Gestão!K:K,MATCH('Banco de Dados'!$B2352,BD_Gestão!$B:$B,0)),"erro"))</f>
        <v/>
      </c>
      <c r="P2352" s="169" t="str">
        <f t="shared" si="146"/>
        <v/>
      </c>
      <c r="Q2352" s="170" t="str">
        <f t="shared" si="147"/>
        <v/>
      </c>
      <c r="R2352" s="163" t="e">
        <f t="shared" si="144"/>
        <v>#VALUE!</v>
      </c>
      <c r="S2352" s="163" t="e">
        <f t="shared" si="145"/>
        <v>#VALUE!</v>
      </c>
      <c r="T2352" s="163" t="e">
        <f>INDEX(Controle!O:O,MATCH('Banco de Dados'!A2352,Controle!M:M,0))*E2352/100</f>
        <v>#N/A</v>
      </c>
    </row>
    <row r="2353" spans="1:20" hidden="1" x14ac:dyDescent="0.2">
      <c r="A2353" s="158">
        <f>BD_TS!A2352</f>
        <v>0</v>
      </c>
      <c r="B2353" s="158" t="str">
        <f>SUBSTITUTE(SUBSTITUTE(BD_TS!D2352," ",""),"-","/")</f>
        <v/>
      </c>
      <c r="C2353" s="158">
        <f>BD_TS!E2352</f>
        <v>0</v>
      </c>
      <c r="D2353" s="159">
        <f>BD_TS!F2352</f>
        <v>0</v>
      </c>
      <c r="E2353" s="160">
        <f>BD_TS!B2352</f>
        <v>0</v>
      </c>
      <c r="F2353" s="161">
        <f>BD_TS!C2352</f>
        <v>0</v>
      </c>
      <c r="G2353" s="187">
        <f>BD_TS!H2352</f>
        <v>0</v>
      </c>
      <c r="H2353" s="158" t="str">
        <f>IF($A2353=0,"",IFERROR(INDEX(BD_Gestão!A:A,MATCH('Banco de Dados'!$B2353,BD_Gestão!$B:$B,0)),"erro"))</f>
        <v/>
      </c>
      <c r="I2353" s="162" t="str">
        <f>IF($A2353=0,"",IFERROR(INDEX(BD_Gestão!E:E,MATCH('Banco de Dados'!$B2353,BD_Gestão!$B:$B,0)),"erro"))</f>
        <v/>
      </c>
      <c r="J2353" s="186" t="str">
        <f>IF($A2353=0,"",IFERROR(INDEX(BD_Gestão!B:B,MATCH('Banco de Dados'!$B2353,BD_Gestão!$B:$B,0)),"erro"))</f>
        <v/>
      </c>
      <c r="K2353" s="158" t="str">
        <f>IF($A2353=0,"",IFERROR(INDEX(BD_Gestão!C:C,MATCH('Banco de Dados'!$B2353,BD_Gestão!$B:$B,0)),"erro"))</f>
        <v/>
      </c>
      <c r="L2353" s="158" t="str">
        <f>IF($A2353=0,"",IFERROR(INDEX(BD_Gestão!H:H,MATCH('Banco de Dados'!$B2353,BD_Gestão!$B:$B,0)),"erro"))</f>
        <v/>
      </c>
      <c r="M2353" s="161" t="str">
        <f>IF($A2353=0,"",IFERROR(INDEX(BD_Gestão!F:F,MATCH('Banco de Dados'!$B2353,BD_Gestão!$B:$B,0)),"erro"))</f>
        <v/>
      </c>
      <c r="N2353" s="161" t="str">
        <f>IF($A2353=0,"",IFERROR(INDEX(BD_Gestão!J:J,MATCH('Banco de Dados'!$B2353,BD_Gestão!$B:$B,0)),"erro"))</f>
        <v/>
      </c>
      <c r="O2353" s="164" t="str">
        <f>IF($A2353=0,"",IFERROR(INDEX(BD_Gestão!K:K,MATCH('Banco de Dados'!$B2353,BD_Gestão!$B:$B,0)),"erro"))</f>
        <v/>
      </c>
      <c r="P2353" s="169" t="str">
        <f t="shared" si="146"/>
        <v/>
      </c>
      <c r="Q2353" s="170" t="str">
        <f t="shared" si="147"/>
        <v/>
      </c>
      <c r="R2353" s="163" t="e">
        <f t="shared" si="144"/>
        <v>#VALUE!</v>
      </c>
      <c r="S2353" s="163" t="e">
        <f t="shared" si="145"/>
        <v>#VALUE!</v>
      </c>
      <c r="T2353" s="163" t="e">
        <f>INDEX(Controle!O:O,MATCH('Banco de Dados'!A2353,Controle!M:M,0))*E2353/100</f>
        <v>#N/A</v>
      </c>
    </row>
    <row r="2354" spans="1:20" hidden="1" x14ac:dyDescent="0.2">
      <c r="A2354" s="158">
        <f>BD_TS!A2353</f>
        <v>0</v>
      </c>
      <c r="B2354" s="158" t="str">
        <f>SUBSTITUTE(SUBSTITUTE(BD_TS!D2353," ",""),"-","/")</f>
        <v/>
      </c>
      <c r="C2354" s="158">
        <f>BD_TS!E2353</f>
        <v>0</v>
      </c>
      <c r="D2354" s="159">
        <f>BD_TS!F2353</f>
        <v>0</v>
      </c>
      <c r="E2354" s="160">
        <f>BD_TS!B2353</f>
        <v>0</v>
      </c>
      <c r="F2354" s="161">
        <f>BD_TS!C2353</f>
        <v>0</v>
      </c>
      <c r="G2354" s="187">
        <f>BD_TS!H2353</f>
        <v>0</v>
      </c>
      <c r="H2354" s="158" t="str">
        <f>IF($A2354=0,"",IFERROR(INDEX(BD_Gestão!A:A,MATCH('Banco de Dados'!$B2354,BD_Gestão!$B:$B,0)),"erro"))</f>
        <v/>
      </c>
      <c r="I2354" s="162" t="str">
        <f>IF($A2354=0,"",IFERROR(INDEX(BD_Gestão!E:E,MATCH('Banco de Dados'!$B2354,BD_Gestão!$B:$B,0)),"erro"))</f>
        <v/>
      </c>
      <c r="J2354" s="186" t="str">
        <f>IF($A2354=0,"",IFERROR(INDEX(BD_Gestão!B:B,MATCH('Banco de Dados'!$B2354,BD_Gestão!$B:$B,0)),"erro"))</f>
        <v/>
      </c>
      <c r="K2354" s="158" t="str">
        <f>IF($A2354=0,"",IFERROR(INDEX(BD_Gestão!C:C,MATCH('Banco de Dados'!$B2354,BD_Gestão!$B:$B,0)),"erro"))</f>
        <v/>
      </c>
      <c r="L2354" s="158" t="str">
        <f>IF($A2354=0,"",IFERROR(INDEX(BD_Gestão!H:H,MATCH('Banco de Dados'!$B2354,BD_Gestão!$B:$B,0)),"erro"))</f>
        <v/>
      </c>
      <c r="M2354" s="161" t="str">
        <f>IF($A2354=0,"",IFERROR(INDEX(BD_Gestão!F:F,MATCH('Banco de Dados'!$B2354,BD_Gestão!$B:$B,0)),"erro"))</f>
        <v/>
      </c>
      <c r="N2354" s="161" t="str">
        <f>IF($A2354=0,"",IFERROR(INDEX(BD_Gestão!J:J,MATCH('Banco de Dados'!$B2354,BD_Gestão!$B:$B,0)),"erro"))</f>
        <v/>
      </c>
      <c r="O2354" s="164" t="str">
        <f>IF($A2354=0,"",IFERROR(INDEX(BD_Gestão!K:K,MATCH('Banco de Dados'!$B2354,BD_Gestão!$B:$B,0)),"erro"))</f>
        <v/>
      </c>
      <c r="P2354" s="169" t="str">
        <f t="shared" si="146"/>
        <v/>
      </c>
      <c r="Q2354" s="170" t="str">
        <f t="shared" si="147"/>
        <v/>
      </c>
      <c r="R2354" s="163" t="e">
        <f t="shared" si="144"/>
        <v>#VALUE!</v>
      </c>
      <c r="S2354" s="163" t="e">
        <f t="shared" si="145"/>
        <v>#VALUE!</v>
      </c>
      <c r="T2354" s="163" t="e">
        <f>INDEX(Controle!O:O,MATCH('Banco de Dados'!A2354,Controle!M:M,0))*E2354/100</f>
        <v>#N/A</v>
      </c>
    </row>
    <row r="2355" spans="1:20" hidden="1" x14ac:dyDescent="0.2">
      <c r="A2355" s="158">
        <f>BD_TS!A2354</f>
        <v>0</v>
      </c>
      <c r="B2355" s="158" t="str">
        <f>SUBSTITUTE(SUBSTITUTE(BD_TS!D2354," ",""),"-","/")</f>
        <v/>
      </c>
      <c r="C2355" s="158">
        <f>BD_TS!E2354</f>
        <v>0</v>
      </c>
      <c r="D2355" s="159">
        <f>BD_TS!F2354</f>
        <v>0</v>
      </c>
      <c r="E2355" s="160">
        <f>BD_TS!B2354</f>
        <v>0</v>
      </c>
      <c r="F2355" s="161">
        <f>BD_TS!C2354</f>
        <v>0</v>
      </c>
      <c r="G2355" s="187">
        <f>BD_TS!H2354</f>
        <v>0</v>
      </c>
      <c r="H2355" s="158" t="str">
        <f>IF($A2355=0,"",IFERROR(INDEX(BD_Gestão!A:A,MATCH('Banco de Dados'!$B2355,BD_Gestão!$B:$B,0)),"erro"))</f>
        <v/>
      </c>
      <c r="I2355" s="162" t="str">
        <f>IF($A2355=0,"",IFERROR(INDEX(BD_Gestão!E:E,MATCH('Banco de Dados'!$B2355,BD_Gestão!$B:$B,0)),"erro"))</f>
        <v/>
      </c>
      <c r="J2355" s="186" t="str">
        <f>IF($A2355=0,"",IFERROR(INDEX(BD_Gestão!B:B,MATCH('Banco de Dados'!$B2355,BD_Gestão!$B:$B,0)),"erro"))</f>
        <v/>
      </c>
      <c r="K2355" s="158" t="str">
        <f>IF($A2355=0,"",IFERROR(INDEX(BD_Gestão!C:C,MATCH('Banco de Dados'!$B2355,BD_Gestão!$B:$B,0)),"erro"))</f>
        <v/>
      </c>
      <c r="L2355" s="158" t="str">
        <f>IF($A2355=0,"",IFERROR(INDEX(BD_Gestão!H:H,MATCH('Banco de Dados'!$B2355,BD_Gestão!$B:$B,0)),"erro"))</f>
        <v/>
      </c>
      <c r="M2355" s="161" t="str">
        <f>IF($A2355=0,"",IFERROR(INDEX(BD_Gestão!F:F,MATCH('Banco de Dados'!$B2355,BD_Gestão!$B:$B,0)),"erro"))</f>
        <v/>
      </c>
      <c r="N2355" s="161" t="str">
        <f>IF($A2355=0,"",IFERROR(INDEX(BD_Gestão!J:J,MATCH('Banco de Dados'!$B2355,BD_Gestão!$B:$B,0)),"erro"))</f>
        <v/>
      </c>
      <c r="O2355" s="164" t="str">
        <f>IF($A2355=0,"",IFERROR(INDEX(BD_Gestão!K:K,MATCH('Banco de Dados'!$B2355,BD_Gestão!$B:$B,0)),"erro"))</f>
        <v/>
      </c>
      <c r="P2355" s="169" t="str">
        <f t="shared" si="146"/>
        <v/>
      </c>
      <c r="Q2355" s="170" t="str">
        <f t="shared" si="147"/>
        <v/>
      </c>
      <c r="R2355" s="163" t="e">
        <f t="shared" si="144"/>
        <v>#VALUE!</v>
      </c>
      <c r="S2355" s="163" t="e">
        <f t="shared" si="145"/>
        <v>#VALUE!</v>
      </c>
      <c r="T2355" s="163" t="e">
        <f>INDEX(Controle!O:O,MATCH('Banco de Dados'!A2355,Controle!M:M,0))*E2355/100</f>
        <v>#N/A</v>
      </c>
    </row>
    <row r="2356" spans="1:20" hidden="1" x14ac:dyDescent="0.2">
      <c r="A2356" s="158">
        <f>BD_TS!A2355</f>
        <v>0</v>
      </c>
      <c r="B2356" s="158" t="str">
        <f>SUBSTITUTE(SUBSTITUTE(BD_TS!D2355," ",""),"-","/")</f>
        <v/>
      </c>
      <c r="C2356" s="158">
        <f>BD_TS!E2355</f>
        <v>0</v>
      </c>
      <c r="D2356" s="159">
        <f>BD_TS!F2355</f>
        <v>0</v>
      </c>
      <c r="E2356" s="160">
        <f>BD_TS!B2355</f>
        <v>0</v>
      </c>
      <c r="F2356" s="161">
        <f>BD_TS!C2355</f>
        <v>0</v>
      </c>
      <c r="G2356" s="187">
        <f>BD_TS!H2355</f>
        <v>0</v>
      </c>
      <c r="H2356" s="158" t="str">
        <f>IF($A2356=0,"",IFERROR(INDEX(BD_Gestão!A:A,MATCH('Banco de Dados'!$B2356,BD_Gestão!$B:$B,0)),"erro"))</f>
        <v/>
      </c>
      <c r="I2356" s="162" t="str">
        <f>IF($A2356=0,"",IFERROR(INDEX(BD_Gestão!E:E,MATCH('Banco de Dados'!$B2356,BD_Gestão!$B:$B,0)),"erro"))</f>
        <v/>
      </c>
      <c r="J2356" s="186" t="str">
        <f>IF($A2356=0,"",IFERROR(INDEX(BD_Gestão!B:B,MATCH('Banco de Dados'!$B2356,BD_Gestão!$B:$B,0)),"erro"))</f>
        <v/>
      </c>
      <c r="K2356" s="158" t="str">
        <f>IF($A2356=0,"",IFERROR(INDEX(BD_Gestão!C:C,MATCH('Banco de Dados'!$B2356,BD_Gestão!$B:$B,0)),"erro"))</f>
        <v/>
      </c>
      <c r="L2356" s="158" t="str">
        <f>IF($A2356=0,"",IFERROR(INDEX(BD_Gestão!H:H,MATCH('Banco de Dados'!$B2356,BD_Gestão!$B:$B,0)),"erro"))</f>
        <v/>
      </c>
      <c r="M2356" s="161" t="str">
        <f>IF($A2356=0,"",IFERROR(INDEX(BD_Gestão!F:F,MATCH('Banco de Dados'!$B2356,BD_Gestão!$B:$B,0)),"erro"))</f>
        <v/>
      </c>
      <c r="N2356" s="161" t="str">
        <f>IF($A2356=0,"",IFERROR(INDEX(BD_Gestão!J:J,MATCH('Banco de Dados'!$B2356,BD_Gestão!$B:$B,0)),"erro"))</f>
        <v/>
      </c>
      <c r="O2356" s="164" t="str">
        <f>IF($A2356=0,"",IFERROR(INDEX(BD_Gestão!K:K,MATCH('Banco de Dados'!$B2356,BD_Gestão!$B:$B,0)),"erro"))</f>
        <v/>
      </c>
      <c r="P2356" s="169" t="str">
        <f t="shared" si="146"/>
        <v/>
      </c>
      <c r="Q2356" s="170" t="str">
        <f t="shared" si="147"/>
        <v/>
      </c>
      <c r="R2356" s="163" t="e">
        <f t="shared" si="144"/>
        <v>#VALUE!</v>
      </c>
      <c r="S2356" s="163" t="e">
        <f t="shared" si="145"/>
        <v>#VALUE!</v>
      </c>
      <c r="T2356" s="163" t="e">
        <f>INDEX(Controle!O:O,MATCH('Banco de Dados'!A2356,Controle!M:M,0))*E2356/100</f>
        <v>#N/A</v>
      </c>
    </row>
    <row r="2357" spans="1:20" hidden="1" x14ac:dyDescent="0.2">
      <c r="A2357" s="158">
        <f>BD_TS!A2356</f>
        <v>0</v>
      </c>
      <c r="B2357" s="158" t="str">
        <f>SUBSTITUTE(SUBSTITUTE(BD_TS!D2356," ",""),"-","/")</f>
        <v/>
      </c>
      <c r="C2357" s="158">
        <f>BD_TS!E2356</f>
        <v>0</v>
      </c>
      <c r="D2357" s="159">
        <f>BD_TS!F2356</f>
        <v>0</v>
      </c>
      <c r="E2357" s="160">
        <f>BD_TS!B2356</f>
        <v>0</v>
      </c>
      <c r="F2357" s="161">
        <f>BD_TS!C2356</f>
        <v>0</v>
      </c>
      <c r="G2357" s="187">
        <f>BD_TS!H2356</f>
        <v>0</v>
      </c>
      <c r="H2357" s="158" t="str">
        <f>IF($A2357=0,"",IFERROR(INDEX(BD_Gestão!A:A,MATCH('Banco de Dados'!$B2357,BD_Gestão!$B:$B,0)),"erro"))</f>
        <v/>
      </c>
      <c r="I2357" s="162" t="str">
        <f>IF($A2357=0,"",IFERROR(INDEX(BD_Gestão!E:E,MATCH('Banco de Dados'!$B2357,BD_Gestão!$B:$B,0)),"erro"))</f>
        <v/>
      </c>
      <c r="J2357" s="186" t="str">
        <f>IF($A2357=0,"",IFERROR(INDEX(BD_Gestão!B:B,MATCH('Banco de Dados'!$B2357,BD_Gestão!$B:$B,0)),"erro"))</f>
        <v/>
      </c>
      <c r="K2357" s="158" t="str">
        <f>IF($A2357=0,"",IFERROR(INDEX(BD_Gestão!C:C,MATCH('Banco de Dados'!$B2357,BD_Gestão!$B:$B,0)),"erro"))</f>
        <v/>
      </c>
      <c r="L2357" s="158" t="str">
        <f>IF($A2357=0,"",IFERROR(INDEX(BD_Gestão!H:H,MATCH('Banco de Dados'!$B2357,BD_Gestão!$B:$B,0)),"erro"))</f>
        <v/>
      </c>
      <c r="M2357" s="161" t="str">
        <f>IF($A2357=0,"",IFERROR(INDEX(BD_Gestão!F:F,MATCH('Banco de Dados'!$B2357,BD_Gestão!$B:$B,0)),"erro"))</f>
        <v/>
      </c>
      <c r="N2357" s="161" t="str">
        <f>IF($A2357=0,"",IFERROR(INDEX(BD_Gestão!J:J,MATCH('Banco de Dados'!$B2357,BD_Gestão!$B:$B,0)),"erro"))</f>
        <v/>
      </c>
      <c r="O2357" s="164" t="str">
        <f>IF($A2357=0,"",IFERROR(INDEX(BD_Gestão!K:K,MATCH('Banco de Dados'!$B2357,BD_Gestão!$B:$B,0)),"erro"))</f>
        <v/>
      </c>
      <c r="P2357" s="169" t="str">
        <f t="shared" si="146"/>
        <v/>
      </c>
      <c r="Q2357" s="170" t="str">
        <f t="shared" si="147"/>
        <v/>
      </c>
      <c r="R2357" s="163" t="e">
        <f t="shared" si="144"/>
        <v>#VALUE!</v>
      </c>
      <c r="S2357" s="163" t="e">
        <f t="shared" si="145"/>
        <v>#VALUE!</v>
      </c>
      <c r="T2357" s="163" t="e">
        <f>INDEX(Controle!O:O,MATCH('Banco de Dados'!A2357,Controle!M:M,0))*E2357/100</f>
        <v>#N/A</v>
      </c>
    </row>
    <row r="2358" spans="1:20" hidden="1" x14ac:dyDescent="0.2">
      <c r="A2358" s="158">
        <f>BD_TS!A2357</f>
        <v>0</v>
      </c>
      <c r="B2358" s="158" t="str">
        <f>SUBSTITUTE(SUBSTITUTE(BD_TS!D2357," ",""),"-","/")</f>
        <v/>
      </c>
      <c r="C2358" s="158">
        <f>BD_TS!E2357</f>
        <v>0</v>
      </c>
      <c r="D2358" s="159">
        <f>BD_TS!F2357</f>
        <v>0</v>
      </c>
      <c r="E2358" s="160">
        <f>BD_TS!B2357</f>
        <v>0</v>
      </c>
      <c r="F2358" s="161">
        <f>BD_TS!C2357</f>
        <v>0</v>
      </c>
      <c r="G2358" s="187">
        <f>BD_TS!H2357</f>
        <v>0</v>
      </c>
      <c r="H2358" s="158" t="str">
        <f>IF($A2358=0,"",IFERROR(INDEX(BD_Gestão!A:A,MATCH('Banco de Dados'!$B2358,BD_Gestão!$B:$B,0)),"erro"))</f>
        <v/>
      </c>
      <c r="I2358" s="162" t="str">
        <f>IF($A2358=0,"",IFERROR(INDEX(BD_Gestão!E:E,MATCH('Banco de Dados'!$B2358,BD_Gestão!$B:$B,0)),"erro"))</f>
        <v/>
      </c>
      <c r="J2358" s="186" t="str">
        <f>IF($A2358=0,"",IFERROR(INDEX(BD_Gestão!B:B,MATCH('Banco de Dados'!$B2358,BD_Gestão!$B:$B,0)),"erro"))</f>
        <v/>
      </c>
      <c r="K2358" s="158" t="str">
        <f>IF($A2358=0,"",IFERROR(INDEX(BD_Gestão!C:C,MATCH('Banco de Dados'!$B2358,BD_Gestão!$B:$B,0)),"erro"))</f>
        <v/>
      </c>
      <c r="L2358" s="158" t="str">
        <f>IF($A2358=0,"",IFERROR(INDEX(BD_Gestão!H:H,MATCH('Banco de Dados'!$B2358,BD_Gestão!$B:$B,0)),"erro"))</f>
        <v/>
      </c>
      <c r="M2358" s="161" t="str">
        <f>IF($A2358=0,"",IFERROR(INDEX(BD_Gestão!F:F,MATCH('Banco de Dados'!$B2358,BD_Gestão!$B:$B,0)),"erro"))</f>
        <v/>
      </c>
      <c r="N2358" s="161" t="str">
        <f>IF($A2358=0,"",IFERROR(INDEX(BD_Gestão!J:J,MATCH('Banco de Dados'!$B2358,BD_Gestão!$B:$B,0)),"erro"))</f>
        <v/>
      </c>
      <c r="O2358" s="164" t="str">
        <f>IF($A2358=0,"",IFERROR(INDEX(BD_Gestão!K:K,MATCH('Banco de Dados'!$B2358,BD_Gestão!$B:$B,0)),"erro"))</f>
        <v/>
      </c>
      <c r="P2358" s="169" t="str">
        <f t="shared" si="146"/>
        <v/>
      </c>
      <c r="Q2358" s="170" t="str">
        <f t="shared" si="147"/>
        <v/>
      </c>
      <c r="R2358" s="163" t="e">
        <f t="shared" si="144"/>
        <v>#VALUE!</v>
      </c>
      <c r="S2358" s="163" t="e">
        <f t="shared" si="145"/>
        <v>#VALUE!</v>
      </c>
      <c r="T2358" s="163" t="e">
        <f>INDEX(Controle!O:O,MATCH('Banco de Dados'!A2358,Controle!M:M,0))*E2358/100</f>
        <v>#N/A</v>
      </c>
    </row>
    <row r="2359" spans="1:20" hidden="1" x14ac:dyDescent="0.2">
      <c r="A2359" s="158">
        <f>BD_TS!A2358</f>
        <v>0</v>
      </c>
      <c r="B2359" s="158" t="str">
        <f>SUBSTITUTE(SUBSTITUTE(BD_TS!D2358," ",""),"-","/")</f>
        <v/>
      </c>
      <c r="C2359" s="158">
        <f>BD_TS!E2358</f>
        <v>0</v>
      </c>
      <c r="D2359" s="159">
        <f>BD_TS!F2358</f>
        <v>0</v>
      </c>
      <c r="E2359" s="160">
        <f>BD_TS!B2358</f>
        <v>0</v>
      </c>
      <c r="F2359" s="161">
        <f>BD_TS!C2358</f>
        <v>0</v>
      </c>
      <c r="G2359" s="187">
        <f>BD_TS!H2358</f>
        <v>0</v>
      </c>
      <c r="H2359" s="158" t="str">
        <f>IF($A2359=0,"",IFERROR(INDEX(BD_Gestão!A:A,MATCH('Banco de Dados'!$B2359,BD_Gestão!$B:$B,0)),"erro"))</f>
        <v/>
      </c>
      <c r="I2359" s="162" t="str">
        <f>IF($A2359=0,"",IFERROR(INDEX(BD_Gestão!E:E,MATCH('Banco de Dados'!$B2359,BD_Gestão!$B:$B,0)),"erro"))</f>
        <v/>
      </c>
      <c r="J2359" s="186" t="str">
        <f>IF($A2359=0,"",IFERROR(INDEX(BD_Gestão!B:B,MATCH('Banco de Dados'!$B2359,BD_Gestão!$B:$B,0)),"erro"))</f>
        <v/>
      </c>
      <c r="K2359" s="158" t="str">
        <f>IF($A2359=0,"",IFERROR(INDEX(BD_Gestão!C:C,MATCH('Banco de Dados'!$B2359,BD_Gestão!$B:$B,0)),"erro"))</f>
        <v/>
      </c>
      <c r="L2359" s="158" t="str">
        <f>IF($A2359=0,"",IFERROR(INDEX(BD_Gestão!H:H,MATCH('Banco de Dados'!$B2359,BD_Gestão!$B:$B,0)),"erro"))</f>
        <v/>
      </c>
      <c r="M2359" s="161" t="str">
        <f>IF($A2359=0,"",IFERROR(INDEX(BD_Gestão!F:F,MATCH('Banco de Dados'!$B2359,BD_Gestão!$B:$B,0)),"erro"))</f>
        <v/>
      </c>
      <c r="N2359" s="161" t="str">
        <f>IF($A2359=0,"",IFERROR(INDEX(BD_Gestão!J:J,MATCH('Banco de Dados'!$B2359,BD_Gestão!$B:$B,0)),"erro"))</f>
        <v/>
      </c>
      <c r="O2359" s="164" t="str">
        <f>IF($A2359=0,"",IFERROR(INDEX(BD_Gestão!K:K,MATCH('Banco de Dados'!$B2359,BD_Gestão!$B:$B,0)),"erro"))</f>
        <v/>
      </c>
      <c r="P2359" s="169" t="str">
        <f t="shared" si="146"/>
        <v/>
      </c>
      <c r="Q2359" s="170" t="str">
        <f t="shared" si="147"/>
        <v/>
      </c>
      <c r="R2359" s="163" t="e">
        <f t="shared" si="144"/>
        <v>#VALUE!</v>
      </c>
      <c r="S2359" s="163" t="e">
        <f t="shared" si="145"/>
        <v>#VALUE!</v>
      </c>
      <c r="T2359" s="163" t="e">
        <f>INDEX(Controle!O:O,MATCH('Banco de Dados'!A2359,Controle!M:M,0))*E2359/100</f>
        <v>#N/A</v>
      </c>
    </row>
    <row r="2360" spans="1:20" hidden="1" x14ac:dyDescent="0.2">
      <c r="A2360" s="158">
        <f>BD_TS!A2359</f>
        <v>0</v>
      </c>
      <c r="B2360" s="158" t="str">
        <f>SUBSTITUTE(SUBSTITUTE(BD_TS!D2359," ",""),"-","/")</f>
        <v/>
      </c>
      <c r="C2360" s="158">
        <f>BD_TS!E2359</f>
        <v>0</v>
      </c>
      <c r="D2360" s="159">
        <f>BD_TS!F2359</f>
        <v>0</v>
      </c>
      <c r="E2360" s="160">
        <f>BD_TS!B2359</f>
        <v>0</v>
      </c>
      <c r="F2360" s="161">
        <f>BD_TS!C2359</f>
        <v>0</v>
      </c>
      <c r="G2360" s="187">
        <f>BD_TS!H2359</f>
        <v>0</v>
      </c>
      <c r="H2360" s="158" t="str">
        <f>IF($A2360=0,"",IFERROR(INDEX(BD_Gestão!A:A,MATCH('Banco de Dados'!$B2360,BD_Gestão!$B:$B,0)),"erro"))</f>
        <v/>
      </c>
      <c r="I2360" s="162" t="str">
        <f>IF($A2360=0,"",IFERROR(INDEX(BD_Gestão!E:E,MATCH('Banco de Dados'!$B2360,BD_Gestão!$B:$B,0)),"erro"))</f>
        <v/>
      </c>
      <c r="J2360" s="186" t="str">
        <f>IF($A2360=0,"",IFERROR(INDEX(BD_Gestão!B:B,MATCH('Banco de Dados'!$B2360,BD_Gestão!$B:$B,0)),"erro"))</f>
        <v/>
      </c>
      <c r="K2360" s="158" t="str">
        <f>IF($A2360=0,"",IFERROR(INDEX(BD_Gestão!C:C,MATCH('Banco de Dados'!$B2360,BD_Gestão!$B:$B,0)),"erro"))</f>
        <v/>
      </c>
      <c r="L2360" s="158" t="str">
        <f>IF($A2360=0,"",IFERROR(INDEX(BD_Gestão!H:H,MATCH('Banco de Dados'!$B2360,BD_Gestão!$B:$B,0)),"erro"))</f>
        <v/>
      </c>
      <c r="M2360" s="161" t="str">
        <f>IF($A2360=0,"",IFERROR(INDEX(BD_Gestão!F:F,MATCH('Banco de Dados'!$B2360,BD_Gestão!$B:$B,0)),"erro"))</f>
        <v/>
      </c>
      <c r="N2360" s="161" t="str">
        <f>IF($A2360=0,"",IFERROR(INDEX(BD_Gestão!J:J,MATCH('Banco de Dados'!$B2360,BD_Gestão!$B:$B,0)),"erro"))</f>
        <v/>
      </c>
      <c r="O2360" s="164" t="str">
        <f>IF($A2360=0,"",IFERROR(INDEX(BD_Gestão!K:K,MATCH('Banco de Dados'!$B2360,BD_Gestão!$B:$B,0)),"erro"))</f>
        <v/>
      </c>
      <c r="P2360" s="169" t="str">
        <f t="shared" si="146"/>
        <v/>
      </c>
      <c r="Q2360" s="170" t="str">
        <f t="shared" si="147"/>
        <v/>
      </c>
      <c r="R2360" s="163" t="e">
        <f t="shared" si="144"/>
        <v>#VALUE!</v>
      </c>
      <c r="S2360" s="163" t="e">
        <f t="shared" si="145"/>
        <v>#VALUE!</v>
      </c>
      <c r="T2360" s="163" t="e">
        <f>INDEX(Controle!O:O,MATCH('Banco de Dados'!A2360,Controle!M:M,0))*E2360/100</f>
        <v>#N/A</v>
      </c>
    </row>
    <row r="2361" spans="1:20" hidden="1" x14ac:dyDescent="0.2">
      <c r="A2361" s="158">
        <f>BD_TS!A2360</f>
        <v>0</v>
      </c>
      <c r="B2361" s="158" t="str">
        <f>SUBSTITUTE(SUBSTITUTE(BD_TS!D2360," ",""),"-","/")</f>
        <v/>
      </c>
      <c r="C2361" s="158">
        <f>BD_TS!E2360</f>
        <v>0</v>
      </c>
      <c r="D2361" s="159">
        <f>BD_TS!F2360</f>
        <v>0</v>
      </c>
      <c r="E2361" s="160">
        <f>BD_TS!B2360</f>
        <v>0</v>
      </c>
      <c r="F2361" s="161">
        <f>BD_TS!C2360</f>
        <v>0</v>
      </c>
      <c r="G2361" s="187">
        <f>BD_TS!H2360</f>
        <v>0</v>
      </c>
      <c r="H2361" s="158" t="str">
        <f>IF($A2361=0,"",IFERROR(INDEX(BD_Gestão!A:A,MATCH('Banco de Dados'!$B2361,BD_Gestão!$B:$B,0)),"erro"))</f>
        <v/>
      </c>
      <c r="I2361" s="162" t="str">
        <f>IF($A2361=0,"",IFERROR(INDEX(BD_Gestão!E:E,MATCH('Banco de Dados'!$B2361,BD_Gestão!$B:$B,0)),"erro"))</f>
        <v/>
      </c>
      <c r="J2361" s="186" t="str">
        <f>IF($A2361=0,"",IFERROR(INDEX(BD_Gestão!B:B,MATCH('Banco de Dados'!$B2361,BD_Gestão!$B:$B,0)),"erro"))</f>
        <v/>
      </c>
      <c r="K2361" s="158" t="str">
        <f>IF($A2361=0,"",IFERROR(INDEX(BD_Gestão!C:C,MATCH('Banco de Dados'!$B2361,BD_Gestão!$B:$B,0)),"erro"))</f>
        <v/>
      </c>
      <c r="L2361" s="158" t="str">
        <f>IF($A2361=0,"",IFERROR(INDEX(BD_Gestão!H:H,MATCH('Banco de Dados'!$B2361,BD_Gestão!$B:$B,0)),"erro"))</f>
        <v/>
      </c>
      <c r="M2361" s="161" t="str">
        <f>IF($A2361=0,"",IFERROR(INDEX(BD_Gestão!F:F,MATCH('Banco de Dados'!$B2361,BD_Gestão!$B:$B,0)),"erro"))</f>
        <v/>
      </c>
      <c r="N2361" s="161" t="str">
        <f>IF($A2361=0,"",IFERROR(INDEX(BD_Gestão!J:J,MATCH('Banco de Dados'!$B2361,BD_Gestão!$B:$B,0)),"erro"))</f>
        <v/>
      </c>
      <c r="O2361" s="164" t="str">
        <f>IF($A2361=0,"",IFERROR(INDEX(BD_Gestão!K:K,MATCH('Banco de Dados'!$B2361,BD_Gestão!$B:$B,0)),"erro"))</f>
        <v/>
      </c>
      <c r="P2361" s="169" t="str">
        <f t="shared" si="146"/>
        <v/>
      </c>
      <c r="Q2361" s="170" t="str">
        <f t="shared" si="147"/>
        <v/>
      </c>
      <c r="R2361" s="163" t="e">
        <f t="shared" si="144"/>
        <v>#VALUE!</v>
      </c>
      <c r="S2361" s="163" t="e">
        <f t="shared" si="145"/>
        <v>#VALUE!</v>
      </c>
      <c r="T2361" s="163" t="e">
        <f>INDEX(Controle!O:O,MATCH('Banco de Dados'!A2361,Controle!M:M,0))*E2361/100</f>
        <v>#N/A</v>
      </c>
    </row>
    <row r="2362" spans="1:20" hidden="1" x14ac:dyDescent="0.2">
      <c r="A2362" s="158">
        <f>BD_TS!A2361</f>
        <v>0</v>
      </c>
      <c r="B2362" s="158" t="str">
        <f>SUBSTITUTE(SUBSTITUTE(BD_TS!D2361," ",""),"-","/")</f>
        <v/>
      </c>
      <c r="C2362" s="158">
        <f>BD_TS!E2361</f>
        <v>0</v>
      </c>
      <c r="D2362" s="159">
        <f>BD_TS!F2361</f>
        <v>0</v>
      </c>
      <c r="E2362" s="160">
        <f>BD_TS!B2361</f>
        <v>0</v>
      </c>
      <c r="F2362" s="161">
        <f>BD_TS!C2361</f>
        <v>0</v>
      </c>
      <c r="G2362" s="187">
        <f>BD_TS!H2361</f>
        <v>0</v>
      </c>
      <c r="H2362" s="158" t="str">
        <f>IF($A2362=0,"",IFERROR(INDEX(BD_Gestão!A:A,MATCH('Banco de Dados'!$B2362,BD_Gestão!$B:$B,0)),"erro"))</f>
        <v/>
      </c>
      <c r="I2362" s="162" t="str">
        <f>IF($A2362=0,"",IFERROR(INDEX(BD_Gestão!E:E,MATCH('Banco de Dados'!$B2362,BD_Gestão!$B:$B,0)),"erro"))</f>
        <v/>
      </c>
      <c r="J2362" s="186" t="str">
        <f>IF($A2362=0,"",IFERROR(INDEX(BD_Gestão!B:B,MATCH('Banco de Dados'!$B2362,BD_Gestão!$B:$B,0)),"erro"))</f>
        <v/>
      </c>
      <c r="K2362" s="158" t="str">
        <f>IF($A2362=0,"",IFERROR(INDEX(BD_Gestão!C:C,MATCH('Banco de Dados'!$B2362,BD_Gestão!$B:$B,0)),"erro"))</f>
        <v/>
      </c>
      <c r="L2362" s="158" t="str">
        <f>IF($A2362=0,"",IFERROR(INDEX(BD_Gestão!H:H,MATCH('Banco de Dados'!$B2362,BD_Gestão!$B:$B,0)),"erro"))</f>
        <v/>
      </c>
      <c r="M2362" s="161" t="str">
        <f>IF($A2362=0,"",IFERROR(INDEX(BD_Gestão!F:F,MATCH('Banco de Dados'!$B2362,BD_Gestão!$B:$B,0)),"erro"))</f>
        <v/>
      </c>
      <c r="N2362" s="161" t="str">
        <f>IF($A2362=0,"",IFERROR(INDEX(BD_Gestão!J:J,MATCH('Banco de Dados'!$B2362,BD_Gestão!$B:$B,0)),"erro"))</f>
        <v/>
      </c>
      <c r="O2362" s="164" t="str">
        <f>IF($A2362=0,"",IFERROR(INDEX(BD_Gestão!K:K,MATCH('Banco de Dados'!$B2362,BD_Gestão!$B:$B,0)),"erro"))</f>
        <v/>
      </c>
      <c r="P2362" s="169" t="str">
        <f t="shared" si="146"/>
        <v/>
      </c>
      <c r="Q2362" s="170" t="str">
        <f t="shared" si="147"/>
        <v/>
      </c>
      <c r="R2362" s="163" t="e">
        <f t="shared" si="144"/>
        <v>#VALUE!</v>
      </c>
      <c r="S2362" s="163" t="e">
        <f t="shared" si="145"/>
        <v>#VALUE!</v>
      </c>
      <c r="T2362" s="163" t="e">
        <f>INDEX(Controle!O:O,MATCH('Banco de Dados'!A2362,Controle!M:M,0))*E2362/100</f>
        <v>#N/A</v>
      </c>
    </row>
    <row r="2363" spans="1:20" hidden="1" x14ac:dyDescent="0.2">
      <c r="A2363" s="158">
        <f>BD_TS!A2362</f>
        <v>0</v>
      </c>
      <c r="B2363" s="158" t="str">
        <f>SUBSTITUTE(SUBSTITUTE(BD_TS!D2362," ",""),"-","/")</f>
        <v/>
      </c>
      <c r="C2363" s="158">
        <f>BD_TS!E2362</f>
        <v>0</v>
      </c>
      <c r="D2363" s="159">
        <f>BD_TS!F2362</f>
        <v>0</v>
      </c>
      <c r="E2363" s="160">
        <f>BD_TS!B2362</f>
        <v>0</v>
      </c>
      <c r="F2363" s="161">
        <f>BD_TS!C2362</f>
        <v>0</v>
      </c>
      <c r="G2363" s="187">
        <f>BD_TS!H2362</f>
        <v>0</v>
      </c>
      <c r="H2363" s="158" t="str">
        <f>IF($A2363=0,"",IFERROR(INDEX(BD_Gestão!A:A,MATCH('Banco de Dados'!$B2363,BD_Gestão!$B:$B,0)),"erro"))</f>
        <v/>
      </c>
      <c r="I2363" s="162" t="str">
        <f>IF($A2363=0,"",IFERROR(INDEX(BD_Gestão!E:E,MATCH('Banco de Dados'!$B2363,BD_Gestão!$B:$B,0)),"erro"))</f>
        <v/>
      </c>
      <c r="J2363" s="186" t="str">
        <f>IF($A2363=0,"",IFERROR(INDEX(BD_Gestão!B:B,MATCH('Banco de Dados'!$B2363,BD_Gestão!$B:$B,0)),"erro"))</f>
        <v/>
      </c>
      <c r="K2363" s="158" t="str">
        <f>IF($A2363=0,"",IFERROR(INDEX(BD_Gestão!C:C,MATCH('Banco de Dados'!$B2363,BD_Gestão!$B:$B,0)),"erro"))</f>
        <v/>
      </c>
      <c r="L2363" s="158" t="str">
        <f>IF($A2363=0,"",IFERROR(INDEX(BD_Gestão!H:H,MATCH('Banco de Dados'!$B2363,BD_Gestão!$B:$B,0)),"erro"))</f>
        <v/>
      </c>
      <c r="M2363" s="161" t="str">
        <f>IF($A2363=0,"",IFERROR(INDEX(BD_Gestão!F:F,MATCH('Banco de Dados'!$B2363,BD_Gestão!$B:$B,0)),"erro"))</f>
        <v/>
      </c>
      <c r="N2363" s="161" t="str">
        <f>IF($A2363=0,"",IFERROR(INDEX(BD_Gestão!J:J,MATCH('Banco de Dados'!$B2363,BD_Gestão!$B:$B,0)),"erro"))</f>
        <v/>
      </c>
      <c r="O2363" s="164" t="str">
        <f>IF($A2363=0,"",IFERROR(INDEX(BD_Gestão!K:K,MATCH('Banco de Dados'!$B2363,BD_Gestão!$B:$B,0)),"erro"))</f>
        <v/>
      </c>
      <c r="P2363" s="169" t="str">
        <f t="shared" si="146"/>
        <v/>
      </c>
      <c r="Q2363" s="170" t="str">
        <f t="shared" si="147"/>
        <v/>
      </c>
      <c r="R2363" s="163" t="e">
        <f t="shared" si="144"/>
        <v>#VALUE!</v>
      </c>
      <c r="S2363" s="163" t="e">
        <f t="shared" si="145"/>
        <v>#VALUE!</v>
      </c>
      <c r="T2363" s="163" t="e">
        <f>INDEX(Controle!O:O,MATCH('Banco de Dados'!A2363,Controle!M:M,0))*E2363/100</f>
        <v>#N/A</v>
      </c>
    </row>
    <row r="2364" spans="1:20" hidden="1" x14ac:dyDescent="0.2">
      <c r="A2364" s="158">
        <f>BD_TS!A2363</f>
        <v>0</v>
      </c>
      <c r="B2364" s="158" t="str">
        <f>SUBSTITUTE(SUBSTITUTE(BD_TS!D2363," ",""),"-","/")</f>
        <v/>
      </c>
      <c r="C2364" s="158">
        <f>BD_TS!E2363</f>
        <v>0</v>
      </c>
      <c r="D2364" s="159">
        <f>BD_TS!F2363</f>
        <v>0</v>
      </c>
      <c r="E2364" s="160">
        <f>BD_TS!B2363</f>
        <v>0</v>
      </c>
      <c r="F2364" s="161">
        <f>BD_TS!C2363</f>
        <v>0</v>
      </c>
      <c r="G2364" s="187">
        <f>BD_TS!H2363</f>
        <v>0</v>
      </c>
      <c r="H2364" s="158" t="str">
        <f>IF($A2364=0,"",IFERROR(INDEX(BD_Gestão!A:A,MATCH('Banco de Dados'!$B2364,BD_Gestão!$B:$B,0)),"erro"))</f>
        <v/>
      </c>
      <c r="I2364" s="162" t="str">
        <f>IF($A2364=0,"",IFERROR(INDEX(BD_Gestão!E:E,MATCH('Banco de Dados'!$B2364,BD_Gestão!$B:$B,0)),"erro"))</f>
        <v/>
      </c>
      <c r="J2364" s="186" t="str">
        <f>IF($A2364=0,"",IFERROR(INDEX(BD_Gestão!B:B,MATCH('Banco de Dados'!$B2364,BD_Gestão!$B:$B,0)),"erro"))</f>
        <v/>
      </c>
      <c r="K2364" s="158" t="str">
        <f>IF($A2364=0,"",IFERROR(INDEX(BD_Gestão!C:C,MATCH('Banco de Dados'!$B2364,BD_Gestão!$B:$B,0)),"erro"))</f>
        <v/>
      </c>
      <c r="L2364" s="158" t="str">
        <f>IF($A2364=0,"",IFERROR(INDEX(BD_Gestão!H:H,MATCH('Banco de Dados'!$B2364,BD_Gestão!$B:$B,0)),"erro"))</f>
        <v/>
      </c>
      <c r="M2364" s="161" t="str">
        <f>IF($A2364=0,"",IFERROR(INDEX(BD_Gestão!F:F,MATCH('Banco de Dados'!$B2364,BD_Gestão!$B:$B,0)),"erro"))</f>
        <v/>
      </c>
      <c r="N2364" s="161" t="str">
        <f>IF($A2364=0,"",IFERROR(INDEX(BD_Gestão!J:J,MATCH('Banco de Dados'!$B2364,BD_Gestão!$B:$B,0)),"erro"))</f>
        <v/>
      </c>
      <c r="O2364" s="164" t="str">
        <f>IF($A2364=0,"",IFERROR(INDEX(BD_Gestão!K:K,MATCH('Banco de Dados'!$B2364,BD_Gestão!$B:$B,0)),"erro"))</f>
        <v/>
      </c>
      <c r="P2364" s="169" t="str">
        <f t="shared" si="146"/>
        <v/>
      </c>
      <c r="Q2364" s="170" t="str">
        <f t="shared" si="147"/>
        <v/>
      </c>
      <c r="R2364" s="163" t="e">
        <f t="shared" si="144"/>
        <v>#VALUE!</v>
      </c>
      <c r="S2364" s="163" t="e">
        <f t="shared" si="145"/>
        <v>#VALUE!</v>
      </c>
      <c r="T2364" s="163" t="e">
        <f>INDEX(Controle!O:O,MATCH('Banco de Dados'!A2364,Controle!M:M,0))*E2364/100</f>
        <v>#N/A</v>
      </c>
    </row>
    <row r="2365" spans="1:20" hidden="1" x14ac:dyDescent="0.2">
      <c r="A2365" s="158">
        <f>BD_TS!A2364</f>
        <v>0</v>
      </c>
      <c r="B2365" s="158" t="str">
        <f>SUBSTITUTE(SUBSTITUTE(BD_TS!D2364," ",""),"-","/")</f>
        <v/>
      </c>
      <c r="C2365" s="158">
        <f>BD_TS!E2364</f>
        <v>0</v>
      </c>
      <c r="D2365" s="159">
        <f>BD_TS!F2364</f>
        <v>0</v>
      </c>
      <c r="E2365" s="160">
        <f>BD_TS!B2364</f>
        <v>0</v>
      </c>
      <c r="F2365" s="161">
        <f>BD_TS!C2364</f>
        <v>0</v>
      </c>
      <c r="G2365" s="187">
        <f>BD_TS!H2364</f>
        <v>0</v>
      </c>
      <c r="H2365" s="158" t="str">
        <f>IF($A2365=0,"",IFERROR(INDEX(BD_Gestão!A:A,MATCH('Banco de Dados'!$B2365,BD_Gestão!$B:$B,0)),"erro"))</f>
        <v/>
      </c>
      <c r="I2365" s="162" t="str">
        <f>IF($A2365=0,"",IFERROR(INDEX(BD_Gestão!E:E,MATCH('Banco de Dados'!$B2365,BD_Gestão!$B:$B,0)),"erro"))</f>
        <v/>
      </c>
      <c r="J2365" s="186" t="str">
        <f>IF($A2365=0,"",IFERROR(INDEX(BD_Gestão!B:B,MATCH('Banco de Dados'!$B2365,BD_Gestão!$B:$B,0)),"erro"))</f>
        <v/>
      </c>
      <c r="K2365" s="158" t="str">
        <f>IF($A2365=0,"",IFERROR(INDEX(BD_Gestão!C:C,MATCH('Banco de Dados'!$B2365,BD_Gestão!$B:$B,0)),"erro"))</f>
        <v/>
      </c>
      <c r="L2365" s="158" t="str">
        <f>IF($A2365=0,"",IFERROR(INDEX(BD_Gestão!H:H,MATCH('Banco de Dados'!$B2365,BD_Gestão!$B:$B,0)),"erro"))</f>
        <v/>
      </c>
      <c r="M2365" s="161" t="str">
        <f>IF($A2365=0,"",IFERROR(INDEX(BD_Gestão!F:F,MATCH('Banco de Dados'!$B2365,BD_Gestão!$B:$B,0)),"erro"))</f>
        <v/>
      </c>
      <c r="N2365" s="161" t="str">
        <f>IF($A2365=0,"",IFERROR(INDEX(BD_Gestão!J:J,MATCH('Banco de Dados'!$B2365,BD_Gestão!$B:$B,0)),"erro"))</f>
        <v/>
      </c>
      <c r="O2365" s="164" t="str">
        <f>IF($A2365=0,"",IFERROR(INDEX(BD_Gestão!K:K,MATCH('Banco de Dados'!$B2365,BD_Gestão!$B:$B,0)),"erro"))</f>
        <v/>
      </c>
      <c r="P2365" s="169" t="str">
        <f t="shared" si="146"/>
        <v/>
      </c>
      <c r="Q2365" s="170" t="str">
        <f t="shared" si="147"/>
        <v/>
      </c>
      <c r="R2365" s="163" t="e">
        <f t="shared" si="144"/>
        <v>#VALUE!</v>
      </c>
      <c r="S2365" s="163" t="e">
        <f t="shared" si="145"/>
        <v>#VALUE!</v>
      </c>
      <c r="T2365" s="163" t="e">
        <f>INDEX(Controle!O:O,MATCH('Banco de Dados'!A2365,Controle!M:M,0))*E2365/100</f>
        <v>#N/A</v>
      </c>
    </row>
    <row r="2366" spans="1:20" hidden="1" x14ac:dyDescent="0.2">
      <c r="A2366" s="158">
        <f>BD_TS!A2365</f>
        <v>0</v>
      </c>
      <c r="B2366" s="158" t="str">
        <f>SUBSTITUTE(SUBSTITUTE(BD_TS!D2365," ",""),"-","/")</f>
        <v/>
      </c>
      <c r="C2366" s="158">
        <f>BD_TS!E2365</f>
        <v>0</v>
      </c>
      <c r="D2366" s="159">
        <f>BD_TS!F2365</f>
        <v>0</v>
      </c>
      <c r="E2366" s="160">
        <f>BD_TS!B2365</f>
        <v>0</v>
      </c>
      <c r="F2366" s="161">
        <f>BD_TS!C2365</f>
        <v>0</v>
      </c>
      <c r="G2366" s="187">
        <f>BD_TS!H2365</f>
        <v>0</v>
      </c>
      <c r="H2366" s="158" t="str">
        <f>IF($A2366=0,"",IFERROR(INDEX(BD_Gestão!A:A,MATCH('Banco de Dados'!$B2366,BD_Gestão!$B:$B,0)),"erro"))</f>
        <v/>
      </c>
      <c r="I2366" s="162" t="str">
        <f>IF($A2366=0,"",IFERROR(INDEX(BD_Gestão!E:E,MATCH('Banco de Dados'!$B2366,BD_Gestão!$B:$B,0)),"erro"))</f>
        <v/>
      </c>
      <c r="J2366" s="186" t="str">
        <f>IF($A2366=0,"",IFERROR(INDEX(BD_Gestão!B:B,MATCH('Banco de Dados'!$B2366,BD_Gestão!$B:$B,0)),"erro"))</f>
        <v/>
      </c>
      <c r="K2366" s="158" t="str">
        <f>IF($A2366=0,"",IFERROR(INDEX(BD_Gestão!C:C,MATCH('Banco de Dados'!$B2366,BD_Gestão!$B:$B,0)),"erro"))</f>
        <v/>
      </c>
      <c r="L2366" s="158" t="str">
        <f>IF($A2366=0,"",IFERROR(INDEX(BD_Gestão!H:H,MATCH('Banco de Dados'!$B2366,BD_Gestão!$B:$B,0)),"erro"))</f>
        <v/>
      </c>
      <c r="M2366" s="161" t="str">
        <f>IF($A2366=0,"",IFERROR(INDEX(BD_Gestão!F:F,MATCH('Banco de Dados'!$B2366,BD_Gestão!$B:$B,0)),"erro"))</f>
        <v/>
      </c>
      <c r="N2366" s="161" t="str">
        <f>IF($A2366=0,"",IFERROR(INDEX(BD_Gestão!J:J,MATCH('Banco de Dados'!$B2366,BD_Gestão!$B:$B,0)),"erro"))</f>
        <v/>
      </c>
      <c r="O2366" s="164" t="str">
        <f>IF($A2366=0,"",IFERROR(INDEX(BD_Gestão!K:K,MATCH('Banco de Dados'!$B2366,BD_Gestão!$B:$B,0)),"erro"))</f>
        <v/>
      </c>
      <c r="P2366" s="169" t="str">
        <f t="shared" si="146"/>
        <v/>
      </c>
      <c r="Q2366" s="170" t="str">
        <f t="shared" si="147"/>
        <v/>
      </c>
      <c r="R2366" s="163" t="e">
        <f t="shared" si="144"/>
        <v>#VALUE!</v>
      </c>
      <c r="S2366" s="163" t="e">
        <f t="shared" si="145"/>
        <v>#VALUE!</v>
      </c>
      <c r="T2366" s="163" t="e">
        <f>INDEX(Controle!O:O,MATCH('Banco de Dados'!A2366,Controle!M:M,0))*E2366/100</f>
        <v>#N/A</v>
      </c>
    </row>
    <row r="2367" spans="1:20" hidden="1" x14ac:dyDescent="0.2">
      <c r="A2367" s="158">
        <f>BD_TS!A2366</f>
        <v>0</v>
      </c>
      <c r="B2367" s="158" t="str">
        <f>SUBSTITUTE(SUBSTITUTE(BD_TS!D2366," ",""),"-","/")</f>
        <v/>
      </c>
      <c r="C2367" s="158">
        <f>BD_TS!E2366</f>
        <v>0</v>
      </c>
      <c r="D2367" s="159">
        <f>BD_TS!F2366</f>
        <v>0</v>
      </c>
      <c r="E2367" s="160">
        <f>BD_TS!B2366</f>
        <v>0</v>
      </c>
      <c r="F2367" s="161">
        <f>BD_TS!C2366</f>
        <v>0</v>
      </c>
      <c r="G2367" s="187">
        <f>BD_TS!H2366</f>
        <v>0</v>
      </c>
      <c r="H2367" s="158" t="str">
        <f>IF($A2367=0,"",IFERROR(INDEX(BD_Gestão!A:A,MATCH('Banco de Dados'!$B2367,BD_Gestão!$B:$B,0)),"erro"))</f>
        <v/>
      </c>
      <c r="I2367" s="162" t="str">
        <f>IF($A2367=0,"",IFERROR(INDEX(BD_Gestão!E:E,MATCH('Banco de Dados'!$B2367,BD_Gestão!$B:$B,0)),"erro"))</f>
        <v/>
      </c>
      <c r="J2367" s="186" t="str">
        <f>IF($A2367=0,"",IFERROR(INDEX(BD_Gestão!B:B,MATCH('Banco de Dados'!$B2367,BD_Gestão!$B:$B,0)),"erro"))</f>
        <v/>
      </c>
      <c r="K2367" s="158" t="str">
        <f>IF($A2367=0,"",IFERROR(INDEX(BD_Gestão!C:C,MATCH('Banco de Dados'!$B2367,BD_Gestão!$B:$B,0)),"erro"))</f>
        <v/>
      </c>
      <c r="L2367" s="158" t="str">
        <f>IF($A2367=0,"",IFERROR(INDEX(BD_Gestão!H:H,MATCH('Banco de Dados'!$B2367,BD_Gestão!$B:$B,0)),"erro"))</f>
        <v/>
      </c>
      <c r="M2367" s="161" t="str">
        <f>IF($A2367=0,"",IFERROR(INDEX(BD_Gestão!F:F,MATCH('Banco de Dados'!$B2367,BD_Gestão!$B:$B,0)),"erro"))</f>
        <v/>
      </c>
      <c r="N2367" s="161" t="str">
        <f>IF($A2367=0,"",IFERROR(INDEX(BD_Gestão!J:J,MATCH('Banco de Dados'!$B2367,BD_Gestão!$B:$B,0)),"erro"))</f>
        <v/>
      </c>
      <c r="O2367" s="164" t="str">
        <f>IF($A2367=0,"",IFERROR(INDEX(BD_Gestão!K:K,MATCH('Banco de Dados'!$B2367,BD_Gestão!$B:$B,0)),"erro"))</f>
        <v/>
      </c>
      <c r="P2367" s="169" t="str">
        <f t="shared" si="146"/>
        <v/>
      </c>
      <c r="Q2367" s="170" t="str">
        <f t="shared" si="147"/>
        <v/>
      </c>
      <c r="R2367" s="163" t="e">
        <f t="shared" si="144"/>
        <v>#VALUE!</v>
      </c>
      <c r="S2367" s="163" t="e">
        <f t="shared" si="145"/>
        <v>#VALUE!</v>
      </c>
      <c r="T2367" s="163" t="e">
        <f>INDEX(Controle!O:O,MATCH('Banco de Dados'!A2367,Controle!M:M,0))*E2367/100</f>
        <v>#N/A</v>
      </c>
    </row>
    <row r="2368" spans="1:20" hidden="1" x14ac:dyDescent="0.2">
      <c r="A2368" s="158">
        <f>BD_TS!A2367</f>
        <v>0</v>
      </c>
      <c r="B2368" s="158" t="str">
        <f>SUBSTITUTE(SUBSTITUTE(BD_TS!D2367," ",""),"-","/")</f>
        <v/>
      </c>
      <c r="C2368" s="158">
        <f>BD_TS!E2367</f>
        <v>0</v>
      </c>
      <c r="D2368" s="159">
        <f>BD_TS!F2367</f>
        <v>0</v>
      </c>
      <c r="E2368" s="160">
        <f>BD_TS!B2367</f>
        <v>0</v>
      </c>
      <c r="F2368" s="161">
        <f>BD_TS!C2367</f>
        <v>0</v>
      </c>
      <c r="G2368" s="187">
        <f>BD_TS!H2367</f>
        <v>0</v>
      </c>
      <c r="H2368" s="158" t="str">
        <f>IF($A2368=0,"",IFERROR(INDEX(BD_Gestão!A:A,MATCH('Banco de Dados'!$B2368,BD_Gestão!$B:$B,0)),"erro"))</f>
        <v/>
      </c>
      <c r="I2368" s="162" t="str">
        <f>IF($A2368=0,"",IFERROR(INDEX(BD_Gestão!E:E,MATCH('Banco de Dados'!$B2368,BD_Gestão!$B:$B,0)),"erro"))</f>
        <v/>
      </c>
      <c r="J2368" s="186" t="str">
        <f>IF($A2368=0,"",IFERROR(INDEX(BD_Gestão!B:B,MATCH('Banco de Dados'!$B2368,BD_Gestão!$B:$B,0)),"erro"))</f>
        <v/>
      </c>
      <c r="K2368" s="158" t="str">
        <f>IF($A2368=0,"",IFERROR(INDEX(BD_Gestão!C:C,MATCH('Banco de Dados'!$B2368,BD_Gestão!$B:$B,0)),"erro"))</f>
        <v/>
      </c>
      <c r="L2368" s="158" t="str">
        <f>IF($A2368=0,"",IFERROR(INDEX(BD_Gestão!H:H,MATCH('Banco de Dados'!$B2368,BD_Gestão!$B:$B,0)),"erro"))</f>
        <v/>
      </c>
      <c r="M2368" s="161" t="str">
        <f>IF($A2368=0,"",IFERROR(INDEX(BD_Gestão!F:F,MATCH('Banco de Dados'!$B2368,BD_Gestão!$B:$B,0)),"erro"))</f>
        <v/>
      </c>
      <c r="N2368" s="161" t="str">
        <f>IF($A2368=0,"",IFERROR(INDEX(BD_Gestão!J:J,MATCH('Banco de Dados'!$B2368,BD_Gestão!$B:$B,0)),"erro"))</f>
        <v/>
      </c>
      <c r="O2368" s="164" t="str">
        <f>IF($A2368=0,"",IFERROR(INDEX(BD_Gestão!K:K,MATCH('Banco de Dados'!$B2368,BD_Gestão!$B:$B,0)),"erro"))</f>
        <v/>
      </c>
      <c r="P2368" s="169" t="str">
        <f t="shared" si="146"/>
        <v/>
      </c>
      <c r="Q2368" s="170" t="str">
        <f t="shared" si="147"/>
        <v/>
      </c>
      <c r="R2368" s="163" t="e">
        <f t="shared" si="144"/>
        <v>#VALUE!</v>
      </c>
      <c r="S2368" s="163" t="e">
        <f t="shared" si="145"/>
        <v>#VALUE!</v>
      </c>
      <c r="T2368" s="163" t="e">
        <f>INDEX(Controle!O:O,MATCH('Banco de Dados'!A2368,Controle!M:M,0))*E2368/100</f>
        <v>#N/A</v>
      </c>
    </row>
    <row r="2369" spans="1:20" hidden="1" x14ac:dyDescent="0.2">
      <c r="A2369" s="158">
        <f>BD_TS!A2368</f>
        <v>0</v>
      </c>
      <c r="B2369" s="158" t="str">
        <f>SUBSTITUTE(SUBSTITUTE(BD_TS!D2368," ",""),"-","/")</f>
        <v/>
      </c>
      <c r="C2369" s="158">
        <f>BD_TS!E2368</f>
        <v>0</v>
      </c>
      <c r="D2369" s="159">
        <f>BD_TS!F2368</f>
        <v>0</v>
      </c>
      <c r="E2369" s="160">
        <f>BD_TS!B2368</f>
        <v>0</v>
      </c>
      <c r="F2369" s="161">
        <f>BD_TS!C2368</f>
        <v>0</v>
      </c>
      <c r="G2369" s="187">
        <f>BD_TS!H2368</f>
        <v>0</v>
      </c>
      <c r="H2369" s="158" t="str">
        <f>IF($A2369=0,"",IFERROR(INDEX(BD_Gestão!A:A,MATCH('Banco de Dados'!$B2369,BD_Gestão!$B:$B,0)),"erro"))</f>
        <v/>
      </c>
      <c r="I2369" s="162" t="str">
        <f>IF($A2369=0,"",IFERROR(INDEX(BD_Gestão!E:E,MATCH('Banco de Dados'!$B2369,BD_Gestão!$B:$B,0)),"erro"))</f>
        <v/>
      </c>
      <c r="J2369" s="186" t="str">
        <f>IF($A2369=0,"",IFERROR(INDEX(BD_Gestão!B:B,MATCH('Banco de Dados'!$B2369,BD_Gestão!$B:$B,0)),"erro"))</f>
        <v/>
      </c>
      <c r="K2369" s="158" t="str">
        <f>IF($A2369=0,"",IFERROR(INDEX(BD_Gestão!C:C,MATCH('Banco de Dados'!$B2369,BD_Gestão!$B:$B,0)),"erro"))</f>
        <v/>
      </c>
      <c r="L2369" s="158" t="str">
        <f>IF($A2369=0,"",IFERROR(INDEX(BD_Gestão!H:H,MATCH('Banco de Dados'!$B2369,BD_Gestão!$B:$B,0)),"erro"))</f>
        <v/>
      </c>
      <c r="M2369" s="161" t="str">
        <f>IF($A2369=0,"",IFERROR(INDEX(BD_Gestão!F:F,MATCH('Banco de Dados'!$B2369,BD_Gestão!$B:$B,0)),"erro"))</f>
        <v/>
      </c>
      <c r="N2369" s="161" t="str">
        <f>IF($A2369=0,"",IFERROR(INDEX(BD_Gestão!J:J,MATCH('Banco de Dados'!$B2369,BD_Gestão!$B:$B,0)),"erro"))</f>
        <v/>
      </c>
      <c r="O2369" s="164" t="str">
        <f>IF($A2369=0,"",IFERROR(INDEX(BD_Gestão!K:K,MATCH('Banco de Dados'!$B2369,BD_Gestão!$B:$B,0)),"erro"))</f>
        <v/>
      </c>
      <c r="P2369" s="169" t="str">
        <f t="shared" si="146"/>
        <v/>
      </c>
      <c r="Q2369" s="170" t="str">
        <f t="shared" si="147"/>
        <v/>
      </c>
      <c r="R2369" s="163" t="e">
        <f t="shared" si="144"/>
        <v>#VALUE!</v>
      </c>
      <c r="S2369" s="163" t="e">
        <f t="shared" si="145"/>
        <v>#VALUE!</v>
      </c>
      <c r="T2369" s="163" t="e">
        <f>INDEX(Controle!O:O,MATCH('Banco de Dados'!A2369,Controle!M:M,0))*E2369/100</f>
        <v>#N/A</v>
      </c>
    </row>
    <row r="2370" spans="1:20" hidden="1" x14ac:dyDescent="0.2">
      <c r="A2370" s="158">
        <f>BD_TS!A2369</f>
        <v>0</v>
      </c>
      <c r="B2370" s="158" t="str">
        <f>SUBSTITUTE(SUBSTITUTE(BD_TS!D2369," ",""),"-","/")</f>
        <v/>
      </c>
      <c r="C2370" s="158">
        <f>BD_TS!E2369</f>
        <v>0</v>
      </c>
      <c r="D2370" s="159">
        <f>BD_TS!F2369</f>
        <v>0</v>
      </c>
      <c r="E2370" s="160">
        <f>BD_TS!B2369</f>
        <v>0</v>
      </c>
      <c r="F2370" s="161">
        <f>BD_TS!C2369</f>
        <v>0</v>
      </c>
      <c r="G2370" s="187">
        <f>BD_TS!H2369</f>
        <v>0</v>
      </c>
      <c r="H2370" s="158" t="str">
        <f>IF($A2370=0,"",IFERROR(INDEX(BD_Gestão!A:A,MATCH('Banco de Dados'!$B2370,BD_Gestão!$B:$B,0)),"erro"))</f>
        <v/>
      </c>
      <c r="I2370" s="162" t="str">
        <f>IF($A2370=0,"",IFERROR(INDEX(BD_Gestão!E:E,MATCH('Banco de Dados'!$B2370,BD_Gestão!$B:$B,0)),"erro"))</f>
        <v/>
      </c>
      <c r="J2370" s="186" t="str">
        <f>IF($A2370=0,"",IFERROR(INDEX(BD_Gestão!B:B,MATCH('Banco de Dados'!$B2370,BD_Gestão!$B:$B,0)),"erro"))</f>
        <v/>
      </c>
      <c r="K2370" s="158" t="str">
        <f>IF($A2370=0,"",IFERROR(INDEX(BD_Gestão!C:C,MATCH('Banco de Dados'!$B2370,BD_Gestão!$B:$B,0)),"erro"))</f>
        <v/>
      </c>
      <c r="L2370" s="158" t="str">
        <f>IF($A2370=0,"",IFERROR(INDEX(BD_Gestão!H:H,MATCH('Banco de Dados'!$B2370,BD_Gestão!$B:$B,0)),"erro"))</f>
        <v/>
      </c>
      <c r="M2370" s="161" t="str">
        <f>IF($A2370=0,"",IFERROR(INDEX(BD_Gestão!F:F,MATCH('Banco de Dados'!$B2370,BD_Gestão!$B:$B,0)),"erro"))</f>
        <v/>
      </c>
      <c r="N2370" s="161" t="str">
        <f>IF($A2370=0,"",IFERROR(INDEX(BD_Gestão!J:J,MATCH('Banco de Dados'!$B2370,BD_Gestão!$B:$B,0)),"erro"))</f>
        <v/>
      </c>
      <c r="O2370" s="164" t="str">
        <f>IF($A2370=0,"",IFERROR(INDEX(BD_Gestão!K:K,MATCH('Banco de Dados'!$B2370,BD_Gestão!$B:$B,0)),"erro"))</f>
        <v/>
      </c>
      <c r="P2370" s="169" t="str">
        <f t="shared" si="146"/>
        <v/>
      </c>
      <c r="Q2370" s="170" t="str">
        <f t="shared" si="147"/>
        <v/>
      </c>
      <c r="R2370" s="163" t="e">
        <f t="shared" si="144"/>
        <v>#VALUE!</v>
      </c>
      <c r="S2370" s="163" t="e">
        <f t="shared" si="145"/>
        <v>#VALUE!</v>
      </c>
      <c r="T2370" s="163" t="e">
        <f>INDEX(Controle!O:O,MATCH('Banco de Dados'!A2370,Controle!M:M,0))*E2370/100</f>
        <v>#N/A</v>
      </c>
    </row>
    <row r="2371" spans="1:20" hidden="1" x14ac:dyDescent="0.2">
      <c r="A2371" s="158">
        <f>BD_TS!A2370</f>
        <v>0</v>
      </c>
      <c r="B2371" s="158" t="str">
        <f>SUBSTITUTE(SUBSTITUTE(BD_TS!D2370," ",""),"-","/")</f>
        <v/>
      </c>
      <c r="C2371" s="158">
        <f>BD_TS!E2370</f>
        <v>0</v>
      </c>
      <c r="D2371" s="159">
        <f>BD_TS!F2370</f>
        <v>0</v>
      </c>
      <c r="E2371" s="160">
        <f>BD_TS!B2370</f>
        <v>0</v>
      </c>
      <c r="F2371" s="161">
        <f>BD_TS!C2370</f>
        <v>0</v>
      </c>
      <c r="G2371" s="187">
        <f>BD_TS!H2370</f>
        <v>0</v>
      </c>
      <c r="H2371" s="158" t="str">
        <f>IF($A2371=0,"",IFERROR(INDEX(BD_Gestão!A:A,MATCH('Banco de Dados'!$B2371,BD_Gestão!$B:$B,0)),"erro"))</f>
        <v/>
      </c>
      <c r="I2371" s="162" t="str">
        <f>IF($A2371=0,"",IFERROR(INDEX(BD_Gestão!E:E,MATCH('Banco de Dados'!$B2371,BD_Gestão!$B:$B,0)),"erro"))</f>
        <v/>
      </c>
      <c r="J2371" s="186" t="str">
        <f>IF($A2371=0,"",IFERROR(INDEX(BD_Gestão!B:B,MATCH('Banco de Dados'!$B2371,BD_Gestão!$B:$B,0)),"erro"))</f>
        <v/>
      </c>
      <c r="K2371" s="158" t="str">
        <f>IF($A2371=0,"",IFERROR(INDEX(BD_Gestão!C:C,MATCH('Banco de Dados'!$B2371,BD_Gestão!$B:$B,0)),"erro"))</f>
        <v/>
      </c>
      <c r="L2371" s="158" t="str">
        <f>IF($A2371=0,"",IFERROR(INDEX(BD_Gestão!H:H,MATCH('Banco de Dados'!$B2371,BD_Gestão!$B:$B,0)),"erro"))</f>
        <v/>
      </c>
      <c r="M2371" s="161" t="str">
        <f>IF($A2371=0,"",IFERROR(INDEX(BD_Gestão!F:F,MATCH('Banco de Dados'!$B2371,BD_Gestão!$B:$B,0)),"erro"))</f>
        <v/>
      </c>
      <c r="N2371" s="161" t="str">
        <f>IF($A2371=0,"",IFERROR(INDEX(BD_Gestão!J:J,MATCH('Banco de Dados'!$B2371,BD_Gestão!$B:$B,0)),"erro"))</f>
        <v/>
      </c>
      <c r="O2371" s="164" t="str">
        <f>IF($A2371=0,"",IFERROR(INDEX(BD_Gestão!K:K,MATCH('Banco de Dados'!$B2371,BD_Gestão!$B:$B,0)),"erro"))</f>
        <v/>
      </c>
      <c r="P2371" s="169" t="str">
        <f t="shared" si="146"/>
        <v/>
      </c>
      <c r="Q2371" s="170" t="str">
        <f t="shared" si="147"/>
        <v/>
      </c>
      <c r="R2371" s="163" t="e">
        <f t="shared" si="144"/>
        <v>#VALUE!</v>
      </c>
      <c r="S2371" s="163" t="e">
        <f t="shared" si="145"/>
        <v>#VALUE!</v>
      </c>
      <c r="T2371" s="163" t="e">
        <f>INDEX(Controle!O:O,MATCH('Banco de Dados'!A2371,Controle!M:M,0))*E2371/100</f>
        <v>#N/A</v>
      </c>
    </row>
    <row r="2372" spans="1:20" hidden="1" x14ac:dyDescent="0.2">
      <c r="A2372" s="158">
        <f>BD_TS!A2371</f>
        <v>0</v>
      </c>
      <c r="B2372" s="158" t="str">
        <f>SUBSTITUTE(SUBSTITUTE(BD_TS!D2371," ",""),"-","/")</f>
        <v/>
      </c>
      <c r="C2372" s="158">
        <f>BD_TS!E2371</f>
        <v>0</v>
      </c>
      <c r="D2372" s="159">
        <f>BD_TS!F2371</f>
        <v>0</v>
      </c>
      <c r="E2372" s="160">
        <f>BD_TS!B2371</f>
        <v>0</v>
      </c>
      <c r="F2372" s="161">
        <f>BD_TS!C2371</f>
        <v>0</v>
      </c>
      <c r="G2372" s="187">
        <f>BD_TS!H2371</f>
        <v>0</v>
      </c>
      <c r="H2372" s="158" t="str">
        <f>IF($A2372=0,"",IFERROR(INDEX(BD_Gestão!A:A,MATCH('Banco de Dados'!$B2372,BD_Gestão!$B:$B,0)),"erro"))</f>
        <v/>
      </c>
      <c r="I2372" s="162" t="str">
        <f>IF($A2372=0,"",IFERROR(INDEX(BD_Gestão!E:E,MATCH('Banco de Dados'!$B2372,BD_Gestão!$B:$B,0)),"erro"))</f>
        <v/>
      </c>
      <c r="J2372" s="186" t="str">
        <f>IF($A2372=0,"",IFERROR(INDEX(BD_Gestão!B:B,MATCH('Banco de Dados'!$B2372,BD_Gestão!$B:$B,0)),"erro"))</f>
        <v/>
      </c>
      <c r="K2372" s="158" t="str">
        <f>IF($A2372=0,"",IFERROR(INDEX(BD_Gestão!C:C,MATCH('Banco de Dados'!$B2372,BD_Gestão!$B:$B,0)),"erro"))</f>
        <v/>
      </c>
      <c r="L2372" s="158" t="str">
        <f>IF($A2372=0,"",IFERROR(INDEX(BD_Gestão!H:H,MATCH('Banco de Dados'!$B2372,BD_Gestão!$B:$B,0)),"erro"))</f>
        <v/>
      </c>
      <c r="M2372" s="161" t="str">
        <f>IF($A2372=0,"",IFERROR(INDEX(BD_Gestão!F:F,MATCH('Banco de Dados'!$B2372,BD_Gestão!$B:$B,0)),"erro"))</f>
        <v/>
      </c>
      <c r="N2372" s="161" t="str">
        <f>IF($A2372=0,"",IFERROR(INDEX(BD_Gestão!J:J,MATCH('Banco de Dados'!$B2372,BD_Gestão!$B:$B,0)),"erro"))</f>
        <v/>
      </c>
      <c r="O2372" s="164" t="str">
        <f>IF($A2372=0,"",IFERROR(INDEX(BD_Gestão!K:K,MATCH('Banco de Dados'!$B2372,BD_Gestão!$B:$B,0)),"erro"))</f>
        <v/>
      </c>
      <c r="P2372" s="169" t="str">
        <f t="shared" si="146"/>
        <v/>
      </c>
      <c r="Q2372" s="170" t="str">
        <f t="shared" si="147"/>
        <v/>
      </c>
      <c r="R2372" s="163" t="e">
        <f t="shared" si="144"/>
        <v>#VALUE!</v>
      </c>
      <c r="S2372" s="163" t="e">
        <f t="shared" si="145"/>
        <v>#VALUE!</v>
      </c>
      <c r="T2372" s="163" t="e">
        <f>INDEX(Controle!O:O,MATCH('Banco de Dados'!A2372,Controle!M:M,0))*E2372/100</f>
        <v>#N/A</v>
      </c>
    </row>
    <row r="2373" spans="1:20" hidden="1" x14ac:dyDescent="0.2">
      <c r="A2373" s="158">
        <f>BD_TS!A2372</f>
        <v>0</v>
      </c>
      <c r="B2373" s="158" t="str">
        <f>SUBSTITUTE(SUBSTITUTE(BD_TS!D2372," ",""),"-","/")</f>
        <v/>
      </c>
      <c r="C2373" s="158">
        <f>BD_TS!E2372</f>
        <v>0</v>
      </c>
      <c r="D2373" s="159">
        <f>BD_TS!F2372</f>
        <v>0</v>
      </c>
      <c r="E2373" s="160">
        <f>BD_TS!B2372</f>
        <v>0</v>
      </c>
      <c r="F2373" s="161">
        <f>BD_TS!C2372</f>
        <v>0</v>
      </c>
      <c r="G2373" s="187">
        <f>BD_TS!H2372</f>
        <v>0</v>
      </c>
      <c r="H2373" s="158" t="str">
        <f>IF($A2373=0,"",IFERROR(INDEX(BD_Gestão!A:A,MATCH('Banco de Dados'!$B2373,BD_Gestão!$B:$B,0)),"erro"))</f>
        <v/>
      </c>
      <c r="I2373" s="162" t="str">
        <f>IF($A2373=0,"",IFERROR(INDEX(BD_Gestão!E:E,MATCH('Banco de Dados'!$B2373,BD_Gestão!$B:$B,0)),"erro"))</f>
        <v/>
      </c>
      <c r="J2373" s="186" t="str">
        <f>IF($A2373=0,"",IFERROR(INDEX(BD_Gestão!B:B,MATCH('Banco de Dados'!$B2373,BD_Gestão!$B:$B,0)),"erro"))</f>
        <v/>
      </c>
      <c r="K2373" s="158" t="str">
        <f>IF($A2373=0,"",IFERROR(INDEX(BD_Gestão!C:C,MATCH('Banco de Dados'!$B2373,BD_Gestão!$B:$B,0)),"erro"))</f>
        <v/>
      </c>
      <c r="L2373" s="158" t="str">
        <f>IF($A2373=0,"",IFERROR(INDEX(BD_Gestão!H:H,MATCH('Banco de Dados'!$B2373,BD_Gestão!$B:$B,0)),"erro"))</f>
        <v/>
      </c>
      <c r="M2373" s="161" t="str">
        <f>IF($A2373=0,"",IFERROR(INDEX(BD_Gestão!F:F,MATCH('Banco de Dados'!$B2373,BD_Gestão!$B:$B,0)),"erro"))</f>
        <v/>
      </c>
      <c r="N2373" s="161" t="str">
        <f>IF($A2373=0,"",IFERROR(INDEX(BD_Gestão!J:J,MATCH('Banco de Dados'!$B2373,BD_Gestão!$B:$B,0)),"erro"))</f>
        <v/>
      </c>
      <c r="O2373" s="164" t="str">
        <f>IF($A2373=0,"",IFERROR(INDEX(BD_Gestão!K:K,MATCH('Banco de Dados'!$B2373,BD_Gestão!$B:$B,0)),"erro"))</f>
        <v/>
      </c>
      <c r="P2373" s="169" t="str">
        <f t="shared" si="146"/>
        <v/>
      </c>
      <c r="Q2373" s="170" t="str">
        <f t="shared" si="147"/>
        <v/>
      </c>
      <c r="R2373" s="163" t="e">
        <f t="shared" ref="R2373:R2436" si="148">MONTH(I2373)</f>
        <v>#VALUE!</v>
      </c>
      <c r="S2373" s="163" t="e">
        <f t="shared" ref="S2373:S2436" si="149">YEAR(I2373)</f>
        <v>#VALUE!</v>
      </c>
      <c r="T2373" s="163" t="e">
        <f>INDEX(Controle!O:O,MATCH('Banco de Dados'!A2373,Controle!M:M,0))*E2373/100</f>
        <v>#N/A</v>
      </c>
    </row>
    <row r="2374" spans="1:20" hidden="1" x14ac:dyDescent="0.2">
      <c r="A2374" s="158">
        <f>BD_TS!A2373</f>
        <v>0</v>
      </c>
      <c r="B2374" s="158" t="str">
        <f>SUBSTITUTE(SUBSTITUTE(BD_TS!D2373," ",""),"-","/")</f>
        <v/>
      </c>
      <c r="C2374" s="158">
        <f>BD_TS!E2373</f>
        <v>0</v>
      </c>
      <c r="D2374" s="159">
        <f>BD_TS!F2373</f>
        <v>0</v>
      </c>
      <c r="E2374" s="160">
        <f>BD_TS!B2373</f>
        <v>0</v>
      </c>
      <c r="F2374" s="161">
        <f>BD_TS!C2373</f>
        <v>0</v>
      </c>
      <c r="G2374" s="187">
        <f>BD_TS!H2373</f>
        <v>0</v>
      </c>
      <c r="H2374" s="158" t="str">
        <f>IF($A2374=0,"",IFERROR(INDEX(BD_Gestão!A:A,MATCH('Banco de Dados'!$B2374,BD_Gestão!$B:$B,0)),"erro"))</f>
        <v/>
      </c>
      <c r="I2374" s="162" t="str">
        <f>IF($A2374=0,"",IFERROR(INDEX(BD_Gestão!E:E,MATCH('Banco de Dados'!$B2374,BD_Gestão!$B:$B,0)),"erro"))</f>
        <v/>
      </c>
      <c r="J2374" s="186" t="str">
        <f>IF($A2374=0,"",IFERROR(INDEX(BD_Gestão!B:B,MATCH('Banco de Dados'!$B2374,BD_Gestão!$B:$B,0)),"erro"))</f>
        <v/>
      </c>
      <c r="K2374" s="158" t="str">
        <f>IF($A2374=0,"",IFERROR(INDEX(BD_Gestão!C:C,MATCH('Banco de Dados'!$B2374,BD_Gestão!$B:$B,0)),"erro"))</f>
        <v/>
      </c>
      <c r="L2374" s="158" t="str">
        <f>IF($A2374=0,"",IFERROR(INDEX(BD_Gestão!H:H,MATCH('Banco de Dados'!$B2374,BD_Gestão!$B:$B,0)),"erro"))</f>
        <v/>
      </c>
      <c r="M2374" s="161" t="str">
        <f>IF($A2374=0,"",IFERROR(INDEX(BD_Gestão!F:F,MATCH('Banco de Dados'!$B2374,BD_Gestão!$B:$B,0)),"erro"))</f>
        <v/>
      </c>
      <c r="N2374" s="161" t="str">
        <f>IF($A2374=0,"",IFERROR(INDEX(BD_Gestão!J:J,MATCH('Banco de Dados'!$B2374,BD_Gestão!$B:$B,0)),"erro"))</f>
        <v/>
      </c>
      <c r="O2374" s="164" t="str">
        <f>IF($A2374=0,"",IFERROR(INDEX(BD_Gestão!K:K,MATCH('Banco de Dados'!$B2374,BD_Gestão!$B:$B,0)),"erro"))</f>
        <v/>
      </c>
      <c r="P2374" s="169" t="str">
        <f t="shared" ref="P2374:P2437" si="150">IF(OR(H2374="erro",H2374=""),"",E2374*(MIN(O2374,1)))</f>
        <v/>
      </c>
      <c r="Q2374" s="170" t="str">
        <f t="shared" ref="Q2374:Q2437" si="151">IF(OR(H2374="erro",H2374=""),"",E2374-P2374)</f>
        <v/>
      </c>
      <c r="R2374" s="163" t="e">
        <f t="shared" si="148"/>
        <v>#VALUE!</v>
      </c>
      <c r="S2374" s="163" t="e">
        <f t="shared" si="149"/>
        <v>#VALUE!</v>
      </c>
      <c r="T2374" s="163" t="e">
        <f>INDEX(Controle!O:O,MATCH('Banco de Dados'!A2374,Controle!M:M,0))*E2374/100</f>
        <v>#N/A</v>
      </c>
    </row>
    <row r="2375" spans="1:20" hidden="1" x14ac:dyDescent="0.2">
      <c r="A2375" s="158">
        <f>BD_TS!A2374</f>
        <v>0</v>
      </c>
      <c r="B2375" s="158" t="str">
        <f>SUBSTITUTE(SUBSTITUTE(BD_TS!D2374," ",""),"-","/")</f>
        <v/>
      </c>
      <c r="C2375" s="158">
        <f>BD_TS!E2374</f>
        <v>0</v>
      </c>
      <c r="D2375" s="159">
        <f>BD_TS!F2374</f>
        <v>0</v>
      </c>
      <c r="E2375" s="160">
        <f>BD_TS!B2374</f>
        <v>0</v>
      </c>
      <c r="F2375" s="161">
        <f>BD_TS!C2374</f>
        <v>0</v>
      </c>
      <c r="G2375" s="187">
        <f>BD_TS!H2374</f>
        <v>0</v>
      </c>
      <c r="H2375" s="158" t="str">
        <f>IF($A2375=0,"",IFERROR(INDEX(BD_Gestão!A:A,MATCH('Banco de Dados'!$B2375,BD_Gestão!$B:$B,0)),"erro"))</f>
        <v/>
      </c>
      <c r="I2375" s="162" t="str">
        <f>IF($A2375=0,"",IFERROR(INDEX(BD_Gestão!E:E,MATCH('Banco de Dados'!$B2375,BD_Gestão!$B:$B,0)),"erro"))</f>
        <v/>
      </c>
      <c r="J2375" s="186" t="str">
        <f>IF($A2375=0,"",IFERROR(INDEX(BD_Gestão!B:B,MATCH('Banco de Dados'!$B2375,BD_Gestão!$B:$B,0)),"erro"))</f>
        <v/>
      </c>
      <c r="K2375" s="158" t="str">
        <f>IF($A2375=0,"",IFERROR(INDEX(BD_Gestão!C:C,MATCH('Banco de Dados'!$B2375,BD_Gestão!$B:$B,0)),"erro"))</f>
        <v/>
      </c>
      <c r="L2375" s="158" t="str">
        <f>IF($A2375=0,"",IFERROR(INDEX(BD_Gestão!H:H,MATCH('Banco de Dados'!$B2375,BD_Gestão!$B:$B,0)),"erro"))</f>
        <v/>
      </c>
      <c r="M2375" s="161" t="str">
        <f>IF($A2375=0,"",IFERROR(INDEX(BD_Gestão!F:F,MATCH('Banco de Dados'!$B2375,BD_Gestão!$B:$B,0)),"erro"))</f>
        <v/>
      </c>
      <c r="N2375" s="161" t="str">
        <f>IF($A2375=0,"",IFERROR(INDEX(BD_Gestão!J:J,MATCH('Banco de Dados'!$B2375,BD_Gestão!$B:$B,0)),"erro"))</f>
        <v/>
      </c>
      <c r="O2375" s="164" t="str">
        <f>IF($A2375=0,"",IFERROR(INDEX(BD_Gestão!K:K,MATCH('Banco de Dados'!$B2375,BD_Gestão!$B:$B,0)),"erro"))</f>
        <v/>
      </c>
      <c r="P2375" s="169" t="str">
        <f t="shared" si="150"/>
        <v/>
      </c>
      <c r="Q2375" s="170" t="str">
        <f t="shared" si="151"/>
        <v/>
      </c>
      <c r="R2375" s="163" t="e">
        <f t="shared" si="148"/>
        <v>#VALUE!</v>
      </c>
      <c r="S2375" s="163" t="e">
        <f t="shared" si="149"/>
        <v>#VALUE!</v>
      </c>
      <c r="T2375" s="163" t="e">
        <f>INDEX(Controle!O:O,MATCH('Banco de Dados'!A2375,Controle!M:M,0))*E2375/100</f>
        <v>#N/A</v>
      </c>
    </row>
    <row r="2376" spans="1:20" hidden="1" x14ac:dyDescent="0.2">
      <c r="A2376" s="158">
        <f>BD_TS!A2375</f>
        <v>0</v>
      </c>
      <c r="B2376" s="158" t="str">
        <f>SUBSTITUTE(SUBSTITUTE(BD_TS!D2375," ",""),"-","/")</f>
        <v/>
      </c>
      <c r="C2376" s="158">
        <f>BD_TS!E2375</f>
        <v>0</v>
      </c>
      <c r="D2376" s="159">
        <f>BD_TS!F2375</f>
        <v>0</v>
      </c>
      <c r="E2376" s="160">
        <f>BD_TS!B2375</f>
        <v>0</v>
      </c>
      <c r="F2376" s="161">
        <f>BD_TS!C2375</f>
        <v>0</v>
      </c>
      <c r="G2376" s="187">
        <f>BD_TS!H2375</f>
        <v>0</v>
      </c>
      <c r="H2376" s="158" t="str">
        <f>IF($A2376=0,"",IFERROR(INDEX(BD_Gestão!A:A,MATCH('Banco de Dados'!$B2376,BD_Gestão!$B:$B,0)),"erro"))</f>
        <v/>
      </c>
      <c r="I2376" s="162" t="str">
        <f>IF($A2376=0,"",IFERROR(INDEX(BD_Gestão!E:E,MATCH('Banco de Dados'!$B2376,BD_Gestão!$B:$B,0)),"erro"))</f>
        <v/>
      </c>
      <c r="J2376" s="186" t="str">
        <f>IF($A2376=0,"",IFERROR(INDEX(BD_Gestão!B:B,MATCH('Banco de Dados'!$B2376,BD_Gestão!$B:$B,0)),"erro"))</f>
        <v/>
      </c>
      <c r="K2376" s="158" t="str">
        <f>IF($A2376=0,"",IFERROR(INDEX(BD_Gestão!C:C,MATCH('Banco de Dados'!$B2376,BD_Gestão!$B:$B,0)),"erro"))</f>
        <v/>
      </c>
      <c r="L2376" s="158" t="str">
        <f>IF($A2376=0,"",IFERROR(INDEX(BD_Gestão!H:H,MATCH('Banco de Dados'!$B2376,BD_Gestão!$B:$B,0)),"erro"))</f>
        <v/>
      </c>
      <c r="M2376" s="161" t="str">
        <f>IF($A2376=0,"",IFERROR(INDEX(BD_Gestão!F:F,MATCH('Banco de Dados'!$B2376,BD_Gestão!$B:$B,0)),"erro"))</f>
        <v/>
      </c>
      <c r="N2376" s="161" t="str">
        <f>IF($A2376=0,"",IFERROR(INDEX(BD_Gestão!J:J,MATCH('Banco de Dados'!$B2376,BD_Gestão!$B:$B,0)),"erro"))</f>
        <v/>
      </c>
      <c r="O2376" s="164" t="str">
        <f>IF($A2376=0,"",IFERROR(INDEX(BD_Gestão!K:K,MATCH('Banco de Dados'!$B2376,BD_Gestão!$B:$B,0)),"erro"))</f>
        <v/>
      </c>
      <c r="P2376" s="169" t="str">
        <f t="shared" si="150"/>
        <v/>
      </c>
      <c r="Q2376" s="170" t="str">
        <f t="shared" si="151"/>
        <v/>
      </c>
      <c r="R2376" s="163" t="e">
        <f t="shared" si="148"/>
        <v>#VALUE!</v>
      </c>
      <c r="S2376" s="163" t="e">
        <f t="shared" si="149"/>
        <v>#VALUE!</v>
      </c>
      <c r="T2376" s="163" t="e">
        <f>INDEX(Controle!O:O,MATCH('Banco de Dados'!A2376,Controle!M:M,0))*E2376/100</f>
        <v>#N/A</v>
      </c>
    </row>
    <row r="2377" spans="1:20" hidden="1" x14ac:dyDescent="0.2">
      <c r="A2377" s="158">
        <f>BD_TS!A2376</f>
        <v>0</v>
      </c>
      <c r="B2377" s="158" t="str">
        <f>SUBSTITUTE(SUBSTITUTE(BD_TS!D2376," ",""),"-","/")</f>
        <v/>
      </c>
      <c r="C2377" s="158">
        <f>BD_TS!E2376</f>
        <v>0</v>
      </c>
      <c r="D2377" s="159">
        <f>BD_TS!F2376</f>
        <v>0</v>
      </c>
      <c r="E2377" s="160">
        <f>BD_TS!B2376</f>
        <v>0</v>
      </c>
      <c r="F2377" s="161">
        <f>BD_TS!C2376</f>
        <v>0</v>
      </c>
      <c r="G2377" s="187">
        <f>BD_TS!H2376</f>
        <v>0</v>
      </c>
      <c r="H2377" s="158" t="str">
        <f>IF($A2377=0,"",IFERROR(INDEX(BD_Gestão!A:A,MATCH('Banco de Dados'!$B2377,BD_Gestão!$B:$B,0)),"erro"))</f>
        <v/>
      </c>
      <c r="I2377" s="162" t="str">
        <f>IF($A2377=0,"",IFERROR(INDEX(BD_Gestão!E:E,MATCH('Banco de Dados'!$B2377,BD_Gestão!$B:$B,0)),"erro"))</f>
        <v/>
      </c>
      <c r="J2377" s="186" t="str">
        <f>IF($A2377=0,"",IFERROR(INDEX(BD_Gestão!B:B,MATCH('Banco de Dados'!$B2377,BD_Gestão!$B:$B,0)),"erro"))</f>
        <v/>
      </c>
      <c r="K2377" s="158" t="str">
        <f>IF($A2377=0,"",IFERROR(INDEX(BD_Gestão!C:C,MATCH('Banco de Dados'!$B2377,BD_Gestão!$B:$B,0)),"erro"))</f>
        <v/>
      </c>
      <c r="L2377" s="158" t="str">
        <f>IF($A2377=0,"",IFERROR(INDEX(BD_Gestão!H:H,MATCH('Banco de Dados'!$B2377,BD_Gestão!$B:$B,0)),"erro"))</f>
        <v/>
      </c>
      <c r="M2377" s="161" t="str">
        <f>IF($A2377=0,"",IFERROR(INDEX(BD_Gestão!F:F,MATCH('Banco de Dados'!$B2377,BD_Gestão!$B:$B,0)),"erro"))</f>
        <v/>
      </c>
      <c r="N2377" s="161" t="str">
        <f>IF($A2377=0,"",IFERROR(INDEX(BD_Gestão!J:J,MATCH('Banco de Dados'!$B2377,BD_Gestão!$B:$B,0)),"erro"))</f>
        <v/>
      </c>
      <c r="O2377" s="164" t="str">
        <f>IF($A2377=0,"",IFERROR(INDEX(BD_Gestão!K:K,MATCH('Banco de Dados'!$B2377,BD_Gestão!$B:$B,0)),"erro"))</f>
        <v/>
      </c>
      <c r="P2377" s="169" t="str">
        <f t="shared" si="150"/>
        <v/>
      </c>
      <c r="Q2377" s="170" t="str">
        <f t="shared" si="151"/>
        <v/>
      </c>
      <c r="R2377" s="163" t="e">
        <f t="shared" si="148"/>
        <v>#VALUE!</v>
      </c>
      <c r="S2377" s="163" t="e">
        <f t="shared" si="149"/>
        <v>#VALUE!</v>
      </c>
      <c r="T2377" s="163" t="e">
        <f>INDEX(Controle!O:O,MATCH('Banco de Dados'!A2377,Controle!M:M,0))*E2377/100</f>
        <v>#N/A</v>
      </c>
    </row>
    <row r="2378" spans="1:20" hidden="1" x14ac:dyDescent="0.2">
      <c r="A2378" s="158">
        <f>BD_TS!A2377</f>
        <v>0</v>
      </c>
      <c r="B2378" s="158" t="str">
        <f>SUBSTITUTE(SUBSTITUTE(BD_TS!D2377," ",""),"-","/")</f>
        <v/>
      </c>
      <c r="C2378" s="158">
        <f>BD_TS!E2377</f>
        <v>0</v>
      </c>
      <c r="D2378" s="159">
        <f>BD_TS!F2377</f>
        <v>0</v>
      </c>
      <c r="E2378" s="160">
        <f>BD_TS!B2377</f>
        <v>0</v>
      </c>
      <c r="F2378" s="161">
        <f>BD_TS!C2377</f>
        <v>0</v>
      </c>
      <c r="G2378" s="187">
        <f>BD_TS!H2377</f>
        <v>0</v>
      </c>
      <c r="H2378" s="158" t="str">
        <f>IF($A2378=0,"",IFERROR(INDEX(BD_Gestão!A:A,MATCH('Banco de Dados'!$B2378,BD_Gestão!$B:$B,0)),"erro"))</f>
        <v/>
      </c>
      <c r="I2378" s="162" t="str">
        <f>IF($A2378=0,"",IFERROR(INDEX(BD_Gestão!E:E,MATCH('Banco de Dados'!$B2378,BD_Gestão!$B:$B,0)),"erro"))</f>
        <v/>
      </c>
      <c r="J2378" s="186" t="str">
        <f>IF($A2378=0,"",IFERROR(INDEX(BD_Gestão!B:B,MATCH('Banco de Dados'!$B2378,BD_Gestão!$B:$B,0)),"erro"))</f>
        <v/>
      </c>
      <c r="K2378" s="158" t="str">
        <f>IF($A2378=0,"",IFERROR(INDEX(BD_Gestão!C:C,MATCH('Banco de Dados'!$B2378,BD_Gestão!$B:$B,0)),"erro"))</f>
        <v/>
      </c>
      <c r="L2378" s="158" t="str">
        <f>IF($A2378=0,"",IFERROR(INDEX(BD_Gestão!H:H,MATCH('Banco de Dados'!$B2378,BD_Gestão!$B:$B,0)),"erro"))</f>
        <v/>
      </c>
      <c r="M2378" s="161" t="str">
        <f>IF($A2378=0,"",IFERROR(INDEX(BD_Gestão!F:F,MATCH('Banco de Dados'!$B2378,BD_Gestão!$B:$B,0)),"erro"))</f>
        <v/>
      </c>
      <c r="N2378" s="161" t="str">
        <f>IF($A2378=0,"",IFERROR(INDEX(BD_Gestão!J:J,MATCH('Banco de Dados'!$B2378,BD_Gestão!$B:$B,0)),"erro"))</f>
        <v/>
      </c>
      <c r="O2378" s="164" t="str">
        <f>IF($A2378=0,"",IFERROR(INDEX(BD_Gestão!K:K,MATCH('Banco de Dados'!$B2378,BD_Gestão!$B:$B,0)),"erro"))</f>
        <v/>
      </c>
      <c r="P2378" s="169" t="str">
        <f t="shared" si="150"/>
        <v/>
      </c>
      <c r="Q2378" s="170" t="str">
        <f t="shared" si="151"/>
        <v/>
      </c>
      <c r="R2378" s="163" t="e">
        <f t="shared" si="148"/>
        <v>#VALUE!</v>
      </c>
      <c r="S2378" s="163" t="e">
        <f t="shared" si="149"/>
        <v>#VALUE!</v>
      </c>
      <c r="T2378" s="163" t="e">
        <f>INDEX(Controle!O:O,MATCH('Banco de Dados'!A2378,Controle!M:M,0))*E2378/100</f>
        <v>#N/A</v>
      </c>
    </row>
    <row r="2379" spans="1:20" hidden="1" x14ac:dyDescent="0.2">
      <c r="A2379" s="158">
        <f>BD_TS!A2378</f>
        <v>0</v>
      </c>
      <c r="B2379" s="158" t="str">
        <f>SUBSTITUTE(SUBSTITUTE(BD_TS!D2378," ",""),"-","/")</f>
        <v/>
      </c>
      <c r="C2379" s="158">
        <f>BD_TS!E2378</f>
        <v>0</v>
      </c>
      <c r="D2379" s="159">
        <f>BD_TS!F2378</f>
        <v>0</v>
      </c>
      <c r="E2379" s="160">
        <f>BD_TS!B2378</f>
        <v>0</v>
      </c>
      <c r="F2379" s="161">
        <f>BD_TS!C2378</f>
        <v>0</v>
      </c>
      <c r="G2379" s="187">
        <f>BD_TS!H2378</f>
        <v>0</v>
      </c>
      <c r="H2379" s="158" t="str">
        <f>IF($A2379=0,"",IFERROR(INDEX(BD_Gestão!A:A,MATCH('Banco de Dados'!$B2379,BD_Gestão!$B:$B,0)),"erro"))</f>
        <v/>
      </c>
      <c r="I2379" s="162" t="str">
        <f>IF($A2379=0,"",IFERROR(INDEX(BD_Gestão!E:E,MATCH('Banco de Dados'!$B2379,BD_Gestão!$B:$B,0)),"erro"))</f>
        <v/>
      </c>
      <c r="J2379" s="186" t="str">
        <f>IF($A2379=0,"",IFERROR(INDEX(BD_Gestão!B:B,MATCH('Banco de Dados'!$B2379,BD_Gestão!$B:$B,0)),"erro"))</f>
        <v/>
      </c>
      <c r="K2379" s="158" t="str">
        <f>IF($A2379=0,"",IFERROR(INDEX(BD_Gestão!C:C,MATCH('Banco de Dados'!$B2379,BD_Gestão!$B:$B,0)),"erro"))</f>
        <v/>
      </c>
      <c r="L2379" s="158" t="str">
        <f>IF($A2379=0,"",IFERROR(INDEX(BD_Gestão!H:H,MATCH('Banco de Dados'!$B2379,BD_Gestão!$B:$B,0)),"erro"))</f>
        <v/>
      </c>
      <c r="M2379" s="161" t="str">
        <f>IF($A2379=0,"",IFERROR(INDEX(BD_Gestão!F:F,MATCH('Banco de Dados'!$B2379,BD_Gestão!$B:$B,0)),"erro"))</f>
        <v/>
      </c>
      <c r="N2379" s="161" t="str">
        <f>IF($A2379=0,"",IFERROR(INDEX(BD_Gestão!J:J,MATCH('Banco de Dados'!$B2379,BD_Gestão!$B:$B,0)),"erro"))</f>
        <v/>
      </c>
      <c r="O2379" s="164" t="str">
        <f>IF($A2379=0,"",IFERROR(INDEX(BD_Gestão!K:K,MATCH('Banco de Dados'!$B2379,BD_Gestão!$B:$B,0)),"erro"))</f>
        <v/>
      </c>
      <c r="P2379" s="169" t="str">
        <f t="shared" si="150"/>
        <v/>
      </c>
      <c r="Q2379" s="170" t="str">
        <f t="shared" si="151"/>
        <v/>
      </c>
      <c r="R2379" s="163" t="e">
        <f t="shared" si="148"/>
        <v>#VALUE!</v>
      </c>
      <c r="S2379" s="163" t="e">
        <f t="shared" si="149"/>
        <v>#VALUE!</v>
      </c>
      <c r="T2379" s="163" t="e">
        <f>INDEX(Controle!O:O,MATCH('Banco de Dados'!A2379,Controle!M:M,0))*E2379/100</f>
        <v>#N/A</v>
      </c>
    </row>
    <row r="2380" spans="1:20" hidden="1" x14ac:dyDescent="0.2">
      <c r="A2380" s="158">
        <f>BD_TS!A2379</f>
        <v>0</v>
      </c>
      <c r="B2380" s="158" t="str">
        <f>SUBSTITUTE(SUBSTITUTE(BD_TS!D2379," ",""),"-","/")</f>
        <v/>
      </c>
      <c r="C2380" s="158">
        <f>BD_TS!E2379</f>
        <v>0</v>
      </c>
      <c r="D2380" s="159">
        <f>BD_TS!F2379</f>
        <v>0</v>
      </c>
      <c r="E2380" s="160">
        <f>BD_TS!B2379</f>
        <v>0</v>
      </c>
      <c r="F2380" s="161">
        <f>BD_TS!C2379</f>
        <v>0</v>
      </c>
      <c r="G2380" s="187">
        <f>BD_TS!H2379</f>
        <v>0</v>
      </c>
      <c r="H2380" s="158" t="str">
        <f>IF($A2380=0,"",IFERROR(INDEX(BD_Gestão!A:A,MATCH('Banco de Dados'!$B2380,BD_Gestão!$B:$B,0)),"erro"))</f>
        <v/>
      </c>
      <c r="I2380" s="162" t="str">
        <f>IF($A2380=0,"",IFERROR(INDEX(BD_Gestão!E:E,MATCH('Banco de Dados'!$B2380,BD_Gestão!$B:$B,0)),"erro"))</f>
        <v/>
      </c>
      <c r="J2380" s="186" t="str">
        <f>IF($A2380=0,"",IFERROR(INDEX(BD_Gestão!B:B,MATCH('Banco de Dados'!$B2380,BD_Gestão!$B:$B,0)),"erro"))</f>
        <v/>
      </c>
      <c r="K2380" s="158" t="str">
        <f>IF($A2380=0,"",IFERROR(INDEX(BD_Gestão!C:C,MATCH('Banco de Dados'!$B2380,BD_Gestão!$B:$B,0)),"erro"))</f>
        <v/>
      </c>
      <c r="L2380" s="158" t="str">
        <f>IF($A2380=0,"",IFERROR(INDEX(BD_Gestão!H:H,MATCH('Banco de Dados'!$B2380,BD_Gestão!$B:$B,0)),"erro"))</f>
        <v/>
      </c>
      <c r="M2380" s="161" t="str">
        <f>IF($A2380=0,"",IFERROR(INDEX(BD_Gestão!F:F,MATCH('Banco de Dados'!$B2380,BD_Gestão!$B:$B,0)),"erro"))</f>
        <v/>
      </c>
      <c r="N2380" s="161" t="str">
        <f>IF($A2380=0,"",IFERROR(INDEX(BD_Gestão!J:J,MATCH('Banco de Dados'!$B2380,BD_Gestão!$B:$B,0)),"erro"))</f>
        <v/>
      </c>
      <c r="O2380" s="164" t="str">
        <f>IF($A2380=0,"",IFERROR(INDEX(BD_Gestão!K:K,MATCH('Banco de Dados'!$B2380,BD_Gestão!$B:$B,0)),"erro"))</f>
        <v/>
      </c>
      <c r="P2380" s="169" t="str">
        <f t="shared" si="150"/>
        <v/>
      </c>
      <c r="Q2380" s="170" t="str">
        <f t="shared" si="151"/>
        <v/>
      </c>
      <c r="R2380" s="163" t="e">
        <f t="shared" si="148"/>
        <v>#VALUE!</v>
      </c>
      <c r="S2380" s="163" t="e">
        <f t="shared" si="149"/>
        <v>#VALUE!</v>
      </c>
      <c r="T2380" s="163" t="e">
        <f>INDEX(Controle!O:O,MATCH('Banco de Dados'!A2380,Controle!M:M,0))*E2380/100</f>
        <v>#N/A</v>
      </c>
    </row>
    <row r="2381" spans="1:20" hidden="1" x14ac:dyDescent="0.2">
      <c r="A2381" s="158">
        <f>BD_TS!A2380</f>
        <v>0</v>
      </c>
      <c r="B2381" s="158" t="str">
        <f>SUBSTITUTE(SUBSTITUTE(BD_TS!D2380," ",""),"-","/")</f>
        <v/>
      </c>
      <c r="C2381" s="158">
        <f>BD_TS!E2380</f>
        <v>0</v>
      </c>
      <c r="D2381" s="159">
        <f>BD_TS!F2380</f>
        <v>0</v>
      </c>
      <c r="E2381" s="160">
        <f>BD_TS!B2380</f>
        <v>0</v>
      </c>
      <c r="F2381" s="161">
        <f>BD_TS!C2380</f>
        <v>0</v>
      </c>
      <c r="G2381" s="187">
        <f>BD_TS!H2380</f>
        <v>0</v>
      </c>
      <c r="H2381" s="158" t="str">
        <f>IF($A2381=0,"",IFERROR(INDEX(BD_Gestão!A:A,MATCH('Banco de Dados'!$B2381,BD_Gestão!$B:$B,0)),"erro"))</f>
        <v/>
      </c>
      <c r="I2381" s="162" t="str">
        <f>IF($A2381=0,"",IFERROR(INDEX(BD_Gestão!E:E,MATCH('Banco de Dados'!$B2381,BD_Gestão!$B:$B,0)),"erro"))</f>
        <v/>
      </c>
      <c r="J2381" s="186" t="str">
        <f>IF($A2381=0,"",IFERROR(INDEX(BD_Gestão!B:B,MATCH('Banco de Dados'!$B2381,BD_Gestão!$B:$B,0)),"erro"))</f>
        <v/>
      </c>
      <c r="K2381" s="158" t="str">
        <f>IF($A2381=0,"",IFERROR(INDEX(BD_Gestão!C:C,MATCH('Banco de Dados'!$B2381,BD_Gestão!$B:$B,0)),"erro"))</f>
        <v/>
      </c>
      <c r="L2381" s="158" t="str">
        <f>IF($A2381=0,"",IFERROR(INDEX(BD_Gestão!H:H,MATCH('Banco de Dados'!$B2381,BD_Gestão!$B:$B,0)),"erro"))</f>
        <v/>
      </c>
      <c r="M2381" s="161" t="str">
        <f>IF($A2381=0,"",IFERROR(INDEX(BD_Gestão!F:F,MATCH('Banco de Dados'!$B2381,BD_Gestão!$B:$B,0)),"erro"))</f>
        <v/>
      </c>
      <c r="N2381" s="161" t="str">
        <f>IF($A2381=0,"",IFERROR(INDEX(BD_Gestão!J:J,MATCH('Banco de Dados'!$B2381,BD_Gestão!$B:$B,0)),"erro"))</f>
        <v/>
      </c>
      <c r="O2381" s="164" t="str">
        <f>IF($A2381=0,"",IFERROR(INDEX(BD_Gestão!K:K,MATCH('Banco de Dados'!$B2381,BD_Gestão!$B:$B,0)),"erro"))</f>
        <v/>
      </c>
      <c r="P2381" s="169" t="str">
        <f t="shared" si="150"/>
        <v/>
      </c>
      <c r="Q2381" s="170" t="str">
        <f t="shared" si="151"/>
        <v/>
      </c>
      <c r="R2381" s="163" t="e">
        <f t="shared" si="148"/>
        <v>#VALUE!</v>
      </c>
      <c r="S2381" s="163" t="e">
        <f t="shared" si="149"/>
        <v>#VALUE!</v>
      </c>
      <c r="T2381" s="163" t="e">
        <f>INDEX(Controle!O:O,MATCH('Banco de Dados'!A2381,Controle!M:M,0))*E2381/100</f>
        <v>#N/A</v>
      </c>
    </row>
    <row r="2382" spans="1:20" hidden="1" x14ac:dyDescent="0.2">
      <c r="A2382" s="158">
        <f>BD_TS!A2381</f>
        <v>0</v>
      </c>
      <c r="B2382" s="158" t="str">
        <f>SUBSTITUTE(SUBSTITUTE(BD_TS!D2381," ",""),"-","/")</f>
        <v/>
      </c>
      <c r="C2382" s="158">
        <f>BD_TS!E2381</f>
        <v>0</v>
      </c>
      <c r="D2382" s="159">
        <f>BD_TS!F2381</f>
        <v>0</v>
      </c>
      <c r="E2382" s="160">
        <f>BD_TS!B2381</f>
        <v>0</v>
      </c>
      <c r="F2382" s="161">
        <f>BD_TS!C2381</f>
        <v>0</v>
      </c>
      <c r="G2382" s="187">
        <f>BD_TS!H2381</f>
        <v>0</v>
      </c>
      <c r="H2382" s="158" t="str">
        <f>IF($A2382=0,"",IFERROR(INDEX(BD_Gestão!A:A,MATCH('Banco de Dados'!$B2382,BD_Gestão!$B:$B,0)),"erro"))</f>
        <v/>
      </c>
      <c r="I2382" s="162" t="str">
        <f>IF($A2382=0,"",IFERROR(INDEX(BD_Gestão!E:E,MATCH('Banco de Dados'!$B2382,BD_Gestão!$B:$B,0)),"erro"))</f>
        <v/>
      </c>
      <c r="J2382" s="186" t="str">
        <f>IF($A2382=0,"",IFERROR(INDEX(BD_Gestão!B:B,MATCH('Banco de Dados'!$B2382,BD_Gestão!$B:$B,0)),"erro"))</f>
        <v/>
      </c>
      <c r="K2382" s="158" t="str">
        <f>IF($A2382=0,"",IFERROR(INDEX(BD_Gestão!C:C,MATCH('Banco de Dados'!$B2382,BD_Gestão!$B:$B,0)),"erro"))</f>
        <v/>
      </c>
      <c r="L2382" s="158" t="str">
        <f>IF($A2382=0,"",IFERROR(INDEX(BD_Gestão!H:H,MATCH('Banco de Dados'!$B2382,BD_Gestão!$B:$B,0)),"erro"))</f>
        <v/>
      </c>
      <c r="M2382" s="161" t="str">
        <f>IF($A2382=0,"",IFERROR(INDEX(BD_Gestão!F:F,MATCH('Banco de Dados'!$B2382,BD_Gestão!$B:$B,0)),"erro"))</f>
        <v/>
      </c>
      <c r="N2382" s="161" t="str">
        <f>IF($A2382=0,"",IFERROR(INDEX(BD_Gestão!J:J,MATCH('Banco de Dados'!$B2382,BD_Gestão!$B:$B,0)),"erro"))</f>
        <v/>
      </c>
      <c r="O2382" s="164" t="str">
        <f>IF($A2382=0,"",IFERROR(INDEX(BD_Gestão!K:K,MATCH('Banco de Dados'!$B2382,BD_Gestão!$B:$B,0)),"erro"))</f>
        <v/>
      </c>
      <c r="P2382" s="169" t="str">
        <f t="shared" si="150"/>
        <v/>
      </c>
      <c r="Q2382" s="170" t="str">
        <f t="shared" si="151"/>
        <v/>
      </c>
      <c r="R2382" s="163" t="e">
        <f t="shared" si="148"/>
        <v>#VALUE!</v>
      </c>
      <c r="S2382" s="163" t="e">
        <f t="shared" si="149"/>
        <v>#VALUE!</v>
      </c>
      <c r="T2382" s="163" t="e">
        <f>INDEX(Controle!O:O,MATCH('Banco de Dados'!A2382,Controle!M:M,0))*E2382/100</f>
        <v>#N/A</v>
      </c>
    </row>
    <row r="2383" spans="1:20" hidden="1" x14ac:dyDescent="0.2">
      <c r="A2383" s="158">
        <f>BD_TS!A2382</f>
        <v>0</v>
      </c>
      <c r="B2383" s="158" t="str">
        <f>SUBSTITUTE(SUBSTITUTE(BD_TS!D2382," ",""),"-","/")</f>
        <v/>
      </c>
      <c r="C2383" s="158">
        <f>BD_TS!E2382</f>
        <v>0</v>
      </c>
      <c r="D2383" s="159">
        <f>BD_TS!F2382</f>
        <v>0</v>
      </c>
      <c r="E2383" s="160">
        <f>BD_TS!B2382</f>
        <v>0</v>
      </c>
      <c r="F2383" s="161">
        <f>BD_TS!C2382</f>
        <v>0</v>
      </c>
      <c r="G2383" s="187">
        <f>BD_TS!H2382</f>
        <v>0</v>
      </c>
      <c r="H2383" s="158" t="str">
        <f>IF($A2383=0,"",IFERROR(INDEX(BD_Gestão!A:A,MATCH('Banco de Dados'!$B2383,BD_Gestão!$B:$B,0)),"erro"))</f>
        <v/>
      </c>
      <c r="I2383" s="162" t="str">
        <f>IF($A2383=0,"",IFERROR(INDEX(BD_Gestão!E:E,MATCH('Banco de Dados'!$B2383,BD_Gestão!$B:$B,0)),"erro"))</f>
        <v/>
      </c>
      <c r="J2383" s="186" t="str">
        <f>IF($A2383=0,"",IFERROR(INDEX(BD_Gestão!B:B,MATCH('Banco de Dados'!$B2383,BD_Gestão!$B:$B,0)),"erro"))</f>
        <v/>
      </c>
      <c r="K2383" s="158" t="str">
        <f>IF($A2383=0,"",IFERROR(INDEX(BD_Gestão!C:C,MATCH('Banco de Dados'!$B2383,BD_Gestão!$B:$B,0)),"erro"))</f>
        <v/>
      </c>
      <c r="L2383" s="158" t="str">
        <f>IF($A2383=0,"",IFERROR(INDEX(BD_Gestão!H:H,MATCH('Banco de Dados'!$B2383,BD_Gestão!$B:$B,0)),"erro"))</f>
        <v/>
      </c>
      <c r="M2383" s="161" t="str">
        <f>IF($A2383=0,"",IFERROR(INDEX(BD_Gestão!F:F,MATCH('Banco de Dados'!$B2383,BD_Gestão!$B:$B,0)),"erro"))</f>
        <v/>
      </c>
      <c r="N2383" s="161" t="str">
        <f>IF($A2383=0,"",IFERROR(INDEX(BD_Gestão!J:J,MATCH('Banco de Dados'!$B2383,BD_Gestão!$B:$B,0)),"erro"))</f>
        <v/>
      </c>
      <c r="O2383" s="164" t="str">
        <f>IF($A2383=0,"",IFERROR(INDEX(BD_Gestão!K:K,MATCH('Banco de Dados'!$B2383,BD_Gestão!$B:$B,0)),"erro"))</f>
        <v/>
      </c>
      <c r="P2383" s="169" t="str">
        <f t="shared" si="150"/>
        <v/>
      </c>
      <c r="Q2383" s="170" t="str">
        <f t="shared" si="151"/>
        <v/>
      </c>
      <c r="R2383" s="163" t="e">
        <f t="shared" si="148"/>
        <v>#VALUE!</v>
      </c>
      <c r="S2383" s="163" t="e">
        <f t="shared" si="149"/>
        <v>#VALUE!</v>
      </c>
      <c r="T2383" s="163" t="e">
        <f>INDEX(Controle!O:O,MATCH('Banco de Dados'!A2383,Controle!M:M,0))*E2383/100</f>
        <v>#N/A</v>
      </c>
    </row>
    <row r="2384" spans="1:20" hidden="1" x14ac:dyDescent="0.2">
      <c r="A2384" s="158">
        <f>BD_TS!A2383</f>
        <v>0</v>
      </c>
      <c r="B2384" s="158" t="str">
        <f>SUBSTITUTE(SUBSTITUTE(BD_TS!D2383," ",""),"-","/")</f>
        <v/>
      </c>
      <c r="C2384" s="158">
        <f>BD_TS!E2383</f>
        <v>0</v>
      </c>
      <c r="D2384" s="159">
        <f>BD_TS!F2383</f>
        <v>0</v>
      </c>
      <c r="E2384" s="160">
        <f>BD_TS!B2383</f>
        <v>0</v>
      </c>
      <c r="F2384" s="161">
        <f>BD_TS!C2383</f>
        <v>0</v>
      </c>
      <c r="G2384" s="187">
        <f>BD_TS!H2383</f>
        <v>0</v>
      </c>
      <c r="H2384" s="158" t="str">
        <f>IF($A2384=0,"",IFERROR(INDEX(BD_Gestão!A:A,MATCH('Banco de Dados'!$B2384,BD_Gestão!$B:$B,0)),"erro"))</f>
        <v/>
      </c>
      <c r="I2384" s="162" t="str">
        <f>IF($A2384=0,"",IFERROR(INDEX(BD_Gestão!E:E,MATCH('Banco de Dados'!$B2384,BD_Gestão!$B:$B,0)),"erro"))</f>
        <v/>
      </c>
      <c r="J2384" s="186" t="str">
        <f>IF($A2384=0,"",IFERROR(INDEX(BD_Gestão!B:B,MATCH('Banco de Dados'!$B2384,BD_Gestão!$B:$B,0)),"erro"))</f>
        <v/>
      </c>
      <c r="K2384" s="158" t="str">
        <f>IF($A2384=0,"",IFERROR(INDEX(BD_Gestão!C:C,MATCH('Banco de Dados'!$B2384,BD_Gestão!$B:$B,0)),"erro"))</f>
        <v/>
      </c>
      <c r="L2384" s="158" t="str">
        <f>IF($A2384=0,"",IFERROR(INDEX(BD_Gestão!H:H,MATCH('Banco de Dados'!$B2384,BD_Gestão!$B:$B,0)),"erro"))</f>
        <v/>
      </c>
      <c r="M2384" s="161" t="str">
        <f>IF($A2384=0,"",IFERROR(INDEX(BD_Gestão!F:F,MATCH('Banco de Dados'!$B2384,BD_Gestão!$B:$B,0)),"erro"))</f>
        <v/>
      </c>
      <c r="N2384" s="161" t="str">
        <f>IF($A2384=0,"",IFERROR(INDEX(BD_Gestão!J:J,MATCH('Banco de Dados'!$B2384,BD_Gestão!$B:$B,0)),"erro"))</f>
        <v/>
      </c>
      <c r="O2384" s="164" t="str">
        <f>IF($A2384=0,"",IFERROR(INDEX(BD_Gestão!K:K,MATCH('Banco de Dados'!$B2384,BD_Gestão!$B:$B,0)),"erro"))</f>
        <v/>
      </c>
      <c r="P2384" s="169" t="str">
        <f t="shared" si="150"/>
        <v/>
      </c>
      <c r="Q2384" s="170" t="str">
        <f t="shared" si="151"/>
        <v/>
      </c>
      <c r="R2384" s="163" t="e">
        <f t="shared" si="148"/>
        <v>#VALUE!</v>
      </c>
      <c r="S2384" s="163" t="e">
        <f t="shared" si="149"/>
        <v>#VALUE!</v>
      </c>
      <c r="T2384" s="163" t="e">
        <f>INDEX(Controle!O:O,MATCH('Banco de Dados'!A2384,Controle!M:M,0))*E2384/100</f>
        <v>#N/A</v>
      </c>
    </row>
    <row r="2385" spans="1:20" hidden="1" x14ac:dyDescent="0.2">
      <c r="A2385" s="158">
        <f>BD_TS!A2384</f>
        <v>0</v>
      </c>
      <c r="B2385" s="158" t="str">
        <f>SUBSTITUTE(SUBSTITUTE(BD_TS!D2384," ",""),"-","/")</f>
        <v/>
      </c>
      <c r="C2385" s="158">
        <f>BD_TS!E2384</f>
        <v>0</v>
      </c>
      <c r="D2385" s="159">
        <f>BD_TS!F2384</f>
        <v>0</v>
      </c>
      <c r="E2385" s="160">
        <f>BD_TS!B2384</f>
        <v>0</v>
      </c>
      <c r="F2385" s="161">
        <f>BD_TS!C2384</f>
        <v>0</v>
      </c>
      <c r="G2385" s="187">
        <f>BD_TS!H2384</f>
        <v>0</v>
      </c>
      <c r="H2385" s="158" t="str">
        <f>IF($A2385=0,"",IFERROR(INDEX(BD_Gestão!A:A,MATCH('Banco de Dados'!$B2385,BD_Gestão!$B:$B,0)),"erro"))</f>
        <v/>
      </c>
      <c r="I2385" s="162" t="str">
        <f>IF($A2385=0,"",IFERROR(INDEX(BD_Gestão!E:E,MATCH('Banco de Dados'!$B2385,BD_Gestão!$B:$B,0)),"erro"))</f>
        <v/>
      </c>
      <c r="J2385" s="186" t="str">
        <f>IF($A2385=0,"",IFERROR(INDEX(BD_Gestão!B:B,MATCH('Banco de Dados'!$B2385,BD_Gestão!$B:$B,0)),"erro"))</f>
        <v/>
      </c>
      <c r="K2385" s="158" t="str">
        <f>IF($A2385=0,"",IFERROR(INDEX(BD_Gestão!C:C,MATCH('Banco de Dados'!$B2385,BD_Gestão!$B:$B,0)),"erro"))</f>
        <v/>
      </c>
      <c r="L2385" s="158" t="str">
        <f>IF($A2385=0,"",IFERROR(INDEX(BD_Gestão!H:H,MATCH('Banco de Dados'!$B2385,BD_Gestão!$B:$B,0)),"erro"))</f>
        <v/>
      </c>
      <c r="M2385" s="161" t="str">
        <f>IF($A2385=0,"",IFERROR(INDEX(BD_Gestão!F:F,MATCH('Banco de Dados'!$B2385,BD_Gestão!$B:$B,0)),"erro"))</f>
        <v/>
      </c>
      <c r="N2385" s="161" t="str">
        <f>IF($A2385=0,"",IFERROR(INDEX(BD_Gestão!J:J,MATCH('Banco de Dados'!$B2385,BD_Gestão!$B:$B,0)),"erro"))</f>
        <v/>
      </c>
      <c r="O2385" s="164" t="str">
        <f>IF($A2385=0,"",IFERROR(INDEX(BD_Gestão!K:K,MATCH('Banco de Dados'!$B2385,BD_Gestão!$B:$B,0)),"erro"))</f>
        <v/>
      </c>
      <c r="P2385" s="169" t="str">
        <f t="shared" si="150"/>
        <v/>
      </c>
      <c r="Q2385" s="170" t="str">
        <f t="shared" si="151"/>
        <v/>
      </c>
      <c r="R2385" s="163" t="e">
        <f t="shared" si="148"/>
        <v>#VALUE!</v>
      </c>
      <c r="S2385" s="163" t="e">
        <f t="shared" si="149"/>
        <v>#VALUE!</v>
      </c>
      <c r="T2385" s="163" t="e">
        <f>INDEX(Controle!O:O,MATCH('Banco de Dados'!A2385,Controle!M:M,0))*E2385/100</f>
        <v>#N/A</v>
      </c>
    </row>
    <row r="2386" spans="1:20" hidden="1" x14ac:dyDescent="0.2">
      <c r="A2386" s="158">
        <f>BD_TS!A2385</f>
        <v>0</v>
      </c>
      <c r="B2386" s="158" t="str">
        <f>SUBSTITUTE(SUBSTITUTE(BD_TS!D2385," ",""),"-","/")</f>
        <v/>
      </c>
      <c r="C2386" s="158">
        <f>BD_TS!E2385</f>
        <v>0</v>
      </c>
      <c r="D2386" s="159">
        <f>BD_TS!F2385</f>
        <v>0</v>
      </c>
      <c r="E2386" s="160">
        <f>BD_TS!B2385</f>
        <v>0</v>
      </c>
      <c r="F2386" s="161">
        <f>BD_TS!C2385</f>
        <v>0</v>
      </c>
      <c r="G2386" s="187">
        <f>BD_TS!H2385</f>
        <v>0</v>
      </c>
      <c r="H2386" s="158" t="str">
        <f>IF($A2386=0,"",IFERROR(INDEX(BD_Gestão!A:A,MATCH('Banco de Dados'!$B2386,BD_Gestão!$B:$B,0)),"erro"))</f>
        <v/>
      </c>
      <c r="I2386" s="162" t="str">
        <f>IF($A2386=0,"",IFERROR(INDEX(BD_Gestão!E:E,MATCH('Banco de Dados'!$B2386,BD_Gestão!$B:$B,0)),"erro"))</f>
        <v/>
      </c>
      <c r="J2386" s="186" t="str">
        <f>IF($A2386=0,"",IFERROR(INDEX(BD_Gestão!B:B,MATCH('Banco de Dados'!$B2386,BD_Gestão!$B:$B,0)),"erro"))</f>
        <v/>
      </c>
      <c r="K2386" s="158" t="str">
        <f>IF($A2386=0,"",IFERROR(INDEX(BD_Gestão!C:C,MATCH('Banco de Dados'!$B2386,BD_Gestão!$B:$B,0)),"erro"))</f>
        <v/>
      </c>
      <c r="L2386" s="158" t="str">
        <f>IF($A2386=0,"",IFERROR(INDEX(BD_Gestão!H:H,MATCH('Banco de Dados'!$B2386,BD_Gestão!$B:$B,0)),"erro"))</f>
        <v/>
      </c>
      <c r="M2386" s="161" t="str">
        <f>IF($A2386=0,"",IFERROR(INDEX(BD_Gestão!F:F,MATCH('Banco de Dados'!$B2386,BD_Gestão!$B:$B,0)),"erro"))</f>
        <v/>
      </c>
      <c r="N2386" s="161" t="str">
        <f>IF($A2386=0,"",IFERROR(INDEX(BD_Gestão!J:J,MATCH('Banco de Dados'!$B2386,BD_Gestão!$B:$B,0)),"erro"))</f>
        <v/>
      </c>
      <c r="O2386" s="164" t="str">
        <f>IF($A2386=0,"",IFERROR(INDEX(BD_Gestão!K:K,MATCH('Banco de Dados'!$B2386,BD_Gestão!$B:$B,0)),"erro"))</f>
        <v/>
      </c>
      <c r="P2386" s="169" t="str">
        <f t="shared" si="150"/>
        <v/>
      </c>
      <c r="Q2386" s="170" t="str">
        <f t="shared" si="151"/>
        <v/>
      </c>
      <c r="R2386" s="163" t="e">
        <f t="shared" si="148"/>
        <v>#VALUE!</v>
      </c>
      <c r="S2386" s="163" t="e">
        <f t="shared" si="149"/>
        <v>#VALUE!</v>
      </c>
      <c r="T2386" s="163" t="e">
        <f>INDEX(Controle!O:O,MATCH('Banco de Dados'!A2386,Controle!M:M,0))*E2386/100</f>
        <v>#N/A</v>
      </c>
    </row>
    <row r="2387" spans="1:20" hidden="1" x14ac:dyDescent="0.2">
      <c r="A2387" s="158">
        <f>BD_TS!A2386</f>
        <v>0</v>
      </c>
      <c r="B2387" s="158" t="str">
        <f>SUBSTITUTE(SUBSTITUTE(BD_TS!D2386," ",""),"-","/")</f>
        <v/>
      </c>
      <c r="C2387" s="158">
        <f>BD_TS!E2386</f>
        <v>0</v>
      </c>
      <c r="D2387" s="159">
        <f>BD_TS!F2386</f>
        <v>0</v>
      </c>
      <c r="E2387" s="160">
        <f>BD_TS!B2386</f>
        <v>0</v>
      </c>
      <c r="F2387" s="161">
        <f>BD_TS!C2386</f>
        <v>0</v>
      </c>
      <c r="G2387" s="187">
        <f>BD_TS!H2386</f>
        <v>0</v>
      </c>
      <c r="H2387" s="158" t="str">
        <f>IF($A2387=0,"",IFERROR(INDEX(BD_Gestão!A:A,MATCH('Banco de Dados'!$B2387,BD_Gestão!$B:$B,0)),"erro"))</f>
        <v/>
      </c>
      <c r="I2387" s="162" t="str">
        <f>IF($A2387=0,"",IFERROR(INDEX(BD_Gestão!E:E,MATCH('Banco de Dados'!$B2387,BD_Gestão!$B:$B,0)),"erro"))</f>
        <v/>
      </c>
      <c r="J2387" s="186" t="str">
        <f>IF($A2387=0,"",IFERROR(INDEX(BD_Gestão!B:B,MATCH('Banco de Dados'!$B2387,BD_Gestão!$B:$B,0)),"erro"))</f>
        <v/>
      </c>
      <c r="K2387" s="158" t="str">
        <f>IF($A2387=0,"",IFERROR(INDEX(BD_Gestão!C:C,MATCH('Banco de Dados'!$B2387,BD_Gestão!$B:$B,0)),"erro"))</f>
        <v/>
      </c>
      <c r="L2387" s="158" t="str">
        <f>IF($A2387=0,"",IFERROR(INDEX(BD_Gestão!H:H,MATCH('Banco de Dados'!$B2387,BD_Gestão!$B:$B,0)),"erro"))</f>
        <v/>
      </c>
      <c r="M2387" s="161" t="str">
        <f>IF($A2387=0,"",IFERROR(INDEX(BD_Gestão!F:F,MATCH('Banco de Dados'!$B2387,BD_Gestão!$B:$B,0)),"erro"))</f>
        <v/>
      </c>
      <c r="N2387" s="161" t="str">
        <f>IF($A2387=0,"",IFERROR(INDEX(BD_Gestão!J:J,MATCH('Banco de Dados'!$B2387,BD_Gestão!$B:$B,0)),"erro"))</f>
        <v/>
      </c>
      <c r="O2387" s="164" t="str">
        <f>IF($A2387=0,"",IFERROR(INDEX(BD_Gestão!K:K,MATCH('Banco de Dados'!$B2387,BD_Gestão!$B:$B,0)),"erro"))</f>
        <v/>
      </c>
      <c r="P2387" s="169" t="str">
        <f t="shared" si="150"/>
        <v/>
      </c>
      <c r="Q2387" s="170" t="str">
        <f t="shared" si="151"/>
        <v/>
      </c>
      <c r="R2387" s="163" t="e">
        <f t="shared" si="148"/>
        <v>#VALUE!</v>
      </c>
      <c r="S2387" s="163" t="e">
        <f t="shared" si="149"/>
        <v>#VALUE!</v>
      </c>
      <c r="T2387" s="163" t="e">
        <f>INDEX(Controle!O:O,MATCH('Banco de Dados'!A2387,Controle!M:M,0))*E2387/100</f>
        <v>#N/A</v>
      </c>
    </row>
    <row r="2388" spans="1:20" hidden="1" x14ac:dyDescent="0.2">
      <c r="A2388" s="158">
        <f>BD_TS!A2387</f>
        <v>0</v>
      </c>
      <c r="B2388" s="158" t="str">
        <f>SUBSTITUTE(SUBSTITUTE(BD_TS!D2387," ",""),"-","/")</f>
        <v/>
      </c>
      <c r="C2388" s="158">
        <f>BD_TS!E2387</f>
        <v>0</v>
      </c>
      <c r="D2388" s="159">
        <f>BD_TS!F2387</f>
        <v>0</v>
      </c>
      <c r="E2388" s="160">
        <f>BD_TS!B2387</f>
        <v>0</v>
      </c>
      <c r="F2388" s="161">
        <f>BD_TS!C2387</f>
        <v>0</v>
      </c>
      <c r="G2388" s="187">
        <f>BD_TS!H2387</f>
        <v>0</v>
      </c>
      <c r="H2388" s="158" t="str">
        <f>IF($A2388=0,"",IFERROR(INDEX(BD_Gestão!A:A,MATCH('Banco de Dados'!$B2388,BD_Gestão!$B:$B,0)),"erro"))</f>
        <v/>
      </c>
      <c r="I2388" s="162" t="str">
        <f>IF($A2388=0,"",IFERROR(INDEX(BD_Gestão!E:E,MATCH('Banco de Dados'!$B2388,BD_Gestão!$B:$B,0)),"erro"))</f>
        <v/>
      </c>
      <c r="J2388" s="186" t="str">
        <f>IF($A2388=0,"",IFERROR(INDEX(BD_Gestão!B:B,MATCH('Banco de Dados'!$B2388,BD_Gestão!$B:$B,0)),"erro"))</f>
        <v/>
      </c>
      <c r="K2388" s="158" t="str">
        <f>IF($A2388=0,"",IFERROR(INDEX(BD_Gestão!C:C,MATCH('Banco de Dados'!$B2388,BD_Gestão!$B:$B,0)),"erro"))</f>
        <v/>
      </c>
      <c r="L2388" s="158" t="str">
        <f>IF($A2388=0,"",IFERROR(INDEX(BD_Gestão!H:H,MATCH('Banco de Dados'!$B2388,BD_Gestão!$B:$B,0)),"erro"))</f>
        <v/>
      </c>
      <c r="M2388" s="161" t="str">
        <f>IF($A2388=0,"",IFERROR(INDEX(BD_Gestão!F:F,MATCH('Banco de Dados'!$B2388,BD_Gestão!$B:$B,0)),"erro"))</f>
        <v/>
      </c>
      <c r="N2388" s="161" t="str">
        <f>IF($A2388=0,"",IFERROR(INDEX(BD_Gestão!J:J,MATCH('Banco de Dados'!$B2388,BD_Gestão!$B:$B,0)),"erro"))</f>
        <v/>
      </c>
      <c r="O2388" s="164" t="str">
        <f>IF($A2388=0,"",IFERROR(INDEX(BD_Gestão!K:K,MATCH('Banco de Dados'!$B2388,BD_Gestão!$B:$B,0)),"erro"))</f>
        <v/>
      </c>
      <c r="P2388" s="169" t="str">
        <f t="shared" si="150"/>
        <v/>
      </c>
      <c r="Q2388" s="170" t="str">
        <f t="shared" si="151"/>
        <v/>
      </c>
      <c r="R2388" s="163" t="e">
        <f t="shared" si="148"/>
        <v>#VALUE!</v>
      </c>
      <c r="S2388" s="163" t="e">
        <f t="shared" si="149"/>
        <v>#VALUE!</v>
      </c>
      <c r="T2388" s="163" t="e">
        <f>INDEX(Controle!O:O,MATCH('Banco de Dados'!A2388,Controle!M:M,0))*E2388/100</f>
        <v>#N/A</v>
      </c>
    </row>
    <row r="2389" spans="1:20" hidden="1" x14ac:dyDescent="0.2">
      <c r="A2389" s="158">
        <f>BD_TS!A2388</f>
        <v>0</v>
      </c>
      <c r="B2389" s="158" t="str">
        <f>SUBSTITUTE(SUBSTITUTE(BD_TS!D2388," ",""),"-","/")</f>
        <v/>
      </c>
      <c r="C2389" s="158">
        <f>BD_TS!E2388</f>
        <v>0</v>
      </c>
      <c r="D2389" s="159">
        <f>BD_TS!F2388</f>
        <v>0</v>
      </c>
      <c r="E2389" s="160">
        <f>BD_TS!B2388</f>
        <v>0</v>
      </c>
      <c r="F2389" s="161">
        <f>BD_TS!C2388</f>
        <v>0</v>
      </c>
      <c r="G2389" s="187">
        <f>BD_TS!H2388</f>
        <v>0</v>
      </c>
      <c r="H2389" s="158" t="str">
        <f>IF($A2389=0,"",IFERROR(INDEX(BD_Gestão!A:A,MATCH('Banco de Dados'!$B2389,BD_Gestão!$B:$B,0)),"erro"))</f>
        <v/>
      </c>
      <c r="I2389" s="162" t="str">
        <f>IF($A2389=0,"",IFERROR(INDEX(BD_Gestão!E:E,MATCH('Banco de Dados'!$B2389,BD_Gestão!$B:$B,0)),"erro"))</f>
        <v/>
      </c>
      <c r="J2389" s="186" t="str">
        <f>IF($A2389=0,"",IFERROR(INDEX(BD_Gestão!B:B,MATCH('Banco de Dados'!$B2389,BD_Gestão!$B:$B,0)),"erro"))</f>
        <v/>
      </c>
      <c r="K2389" s="158" t="str">
        <f>IF($A2389=0,"",IFERROR(INDEX(BD_Gestão!C:C,MATCH('Banco de Dados'!$B2389,BD_Gestão!$B:$B,0)),"erro"))</f>
        <v/>
      </c>
      <c r="L2389" s="158" t="str">
        <f>IF($A2389=0,"",IFERROR(INDEX(BD_Gestão!H:H,MATCH('Banco de Dados'!$B2389,BD_Gestão!$B:$B,0)),"erro"))</f>
        <v/>
      </c>
      <c r="M2389" s="161" t="str">
        <f>IF($A2389=0,"",IFERROR(INDEX(BD_Gestão!F:F,MATCH('Banco de Dados'!$B2389,BD_Gestão!$B:$B,0)),"erro"))</f>
        <v/>
      </c>
      <c r="N2389" s="161" t="str">
        <f>IF($A2389=0,"",IFERROR(INDEX(BD_Gestão!J:J,MATCH('Banco de Dados'!$B2389,BD_Gestão!$B:$B,0)),"erro"))</f>
        <v/>
      </c>
      <c r="O2389" s="164" t="str">
        <f>IF($A2389=0,"",IFERROR(INDEX(BD_Gestão!K:K,MATCH('Banco de Dados'!$B2389,BD_Gestão!$B:$B,0)),"erro"))</f>
        <v/>
      </c>
      <c r="P2389" s="169" t="str">
        <f t="shared" si="150"/>
        <v/>
      </c>
      <c r="Q2389" s="170" t="str">
        <f t="shared" si="151"/>
        <v/>
      </c>
      <c r="R2389" s="163" t="e">
        <f t="shared" si="148"/>
        <v>#VALUE!</v>
      </c>
      <c r="S2389" s="163" t="e">
        <f t="shared" si="149"/>
        <v>#VALUE!</v>
      </c>
      <c r="T2389" s="163" t="e">
        <f>INDEX(Controle!O:O,MATCH('Banco de Dados'!A2389,Controle!M:M,0))*E2389/100</f>
        <v>#N/A</v>
      </c>
    </row>
    <row r="2390" spans="1:20" hidden="1" x14ac:dyDescent="0.2">
      <c r="A2390" s="158">
        <f>BD_TS!A2389</f>
        <v>0</v>
      </c>
      <c r="B2390" s="158" t="str">
        <f>SUBSTITUTE(SUBSTITUTE(BD_TS!D2389," ",""),"-","/")</f>
        <v/>
      </c>
      <c r="C2390" s="158">
        <f>BD_TS!E2389</f>
        <v>0</v>
      </c>
      <c r="D2390" s="159">
        <f>BD_TS!F2389</f>
        <v>0</v>
      </c>
      <c r="E2390" s="160">
        <f>BD_TS!B2389</f>
        <v>0</v>
      </c>
      <c r="F2390" s="161">
        <f>BD_TS!C2389</f>
        <v>0</v>
      </c>
      <c r="G2390" s="187">
        <f>BD_TS!H2389</f>
        <v>0</v>
      </c>
      <c r="H2390" s="158" t="str">
        <f>IF($A2390=0,"",IFERROR(INDEX(BD_Gestão!A:A,MATCH('Banco de Dados'!$B2390,BD_Gestão!$B:$B,0)),"erro"))</f>
        <v/>
      </c>
      <c r="I2390" s="162" t="str">
        <f>IF($A2390=0,"",IFERROR(INDEX(BD_Gestão!E:E,MATCH('Banco de Dados'!$B2390,BD_Gestão!$B:$B,0)),"erro"))</f>
        <v/>
      </c>
      <c r="J2390" s="186" t="str">
        <f>IF($A2390=0,"",IFERROR(INDEX(BD_Gestão!B:B,MATCH('Banco de Dados'!$B2390,BD_Gestão!$B:$B,0)),"erro"))</f>
        <v/>
      </c>
      <c r="K2390" s="158" t="str">
        <f>IF($A2390=0,"",IFERROR(INDEX(BD_Gestão!C:C,MATCH('Banco de Dados'!$B2390,BD_Gestão!$B:$B,0)),"erro"))</f>
        <v/>
      </c>
      <c r="L2390" s="158" t="str">
        <f>IF($A2390=0,"",IFERROR(INDEX(BD_Gestão!H:H,MATCH('Banco de Dados'!$B2390,BD_Gestão!$B:$B,0)),"erro"))</f>
        <v/>
      </c>
      <c r="M2390" s="161" t="str">
        <f>IF($A2390=0,"",IFERROR(INDEX(BD_Gestão!F:F,MATCH('Banco de Dados'!$B2390,BD_Gestão!$B:$B,0)),"erro"))</f>
        <v/>
      </c>
      <c r="N2390" s="161" t="str">
        <f>IF($A2390=0,"",IFERROR(INDEX(BD_Gestão!J:J,MATCH('Banco de Dados'!$B2390,BD_Gestão!$B:$B,0)),"erro"))</f>
        <v/>
      </c>
      <c r="O2390" s="164" t="str">
        <f>IF($A2390=0,"",IFERROR(INDEX(BD_Gestão!K:K,MATCH('Banco de Dados'!$B2390,BD_Gestão!$B:$B,0)),"erro"))</f>
        <v/>
      </c>
      <c r="P2390" s="169" t="str">
        <f t="shared" si="150"/>
        <v/>
      </c>
      <c r="Q2390" s="170" t="str">
        <f t="shared" si="151"/>
        <v/>
      </c>
      <c r="R2390" s="163" t="e">
        <f t="shared" si="148"/>
        <v>#VALUE!</v>
      </c>
      <c r="S2390" s="163" t="e">
        <f t="shared" si="149"/>
        <v>#VALUE!</v>
      </c>
      <c r="T2390" s="163" t="e">
        <f>INDEX(Controle!O:O,MATCH('Banco de Dados'!A2390,Controle!M:M,0))*E2390/100</f>
        <v>#N/A</v>
      </c>
    </row>
    <row r="2391" spans="1:20" hidden="1" x14ac:dyDescent="0.2">
      <c r="A2391" s="158">
        <f>BD_TS!A2390</f>
        <v>0</v>
      </c>
      <c r="B2391" s="158" t="str">
        <f>SUBSTITUTE(SUBSTITUTE(BD_TS!D2390," ",""),"-","/")</f>
        <v/>
      </c>
      <c r="C2391" s="158">
        <f>BD_TS!E2390</f>
        <v>0</v>
      </c>
      <c r="D2391" s="159">
        <f>BD_TS!F2390</f>
        <v>0</v>
      </c>
      <c r="E2391" s="160">
        <f>BD_TS!B2390</f>
        <v>0</v>
      </c>
      <c r="F2391" s="161">
        <f>BD_TS!C2390</f>
        <v>0</v>
      </c>
      <c r="G2391" s="187">
        <f>BD_TS!H2390</f>
        <v>0</v>
      </c>
      <c r="H2391" s="158" t="str">
        <f>IF($A2391=0,"",IFERROR(INDEX(BD_Gestão!A:A,MATCH('Banco de Dados'!$B2391,BD_Gestão!$B:$B,0)),"erro"))</f>
        <v/>
      </c>
      <c r="I2391" s="162" t="str">
        <f>IF($A2391=0,"",IFERROR(INDEX(BD_Gestão!E:E,MATCH('Banco de Dados'!$B2391,BD_Gestão!$B:$B,0)),"erro"))</f>
        <v/>
      </c>
      <c r="J2391" s="186" t="str">
        <f>IF($A2391=0,"",IFERROR(INDEX(BD_Gestão!B:B,MATCH('Banco de Dados'!$B2391,BD_Gestão!$B:$B,0)),"erro"))</f>
        <v/>
      </c>
      <c r="K2391" s="158" t="str">
        <f>IF($A2391=0,"",IFERROR(INDEX(BD_Gestão!C:C,MATCH('Banco de Dados'!$B2391,BD_Gestão!$B:$B,0)),"erro"))</f>
        <v/>
      </c>
      <c r="L2391" s="158" t="str">
        <f>IF($A2391=0,"",IFERROR(INDEX(BD_Gestão!H:H,MATCH('Banco de Dados'!$B2391,BD_Gestão!$B:$B,0)),"erro"))</f>
        <v/>
      </c>
      <c r="M2391" s="161" t="str">
        <f>IF($A2391=0,"",IFERROR(INDEX(BD_Gestão!F:F,MATCH('Banco de Dados'!$B2391,BD_Gestão!$B:$B,0)),"erro"))</f>
        <v/>
      </c>
      <c r="N2391" s="161" t="str">
        <f>IF($A2391=0,"",IFERROR(INDEX(BD_Gestão!J:J,MATCH('Banco de Dados'!$B2391,BD_Gestão!$B:$B,0)),"erro"))</f>
        <v/>
      </c>
      <c r="O2391" s="164" t="str">
        <f>IF($A2391=0,"",IFERROR(INDEX(BD_Gestão!K:K,MATCH('Banco de Dados'!$B2391,BD_Gestão!$B:$B,0)),"erro"))</f>
        <v/>
      </c>
      <c r="P2391" s="169" t="str">
        <f t="shared" si="150"/>
        <v/>
      </c>
      <c r="Q2391" s="170" t="str">
        <f t="shared" si="151"/>
        <v/>
      </c>
      <c r="R2391" s="163" t="e">
        <f t="shared" si="148"/>
        <v>#VALUE!</v>
      </c>
      <c r="S2391" s="163" t="e">
        <f t="shared" si="149"/>
        <v>#VALUE!</v>
      </c>
      <c r="T2391" s="163" t="e">
        <f>INDEX(Controle!O:O,MATCH('Banco de Dados'!A2391,Controle!M:M,0))*E2391/100</f>
        <v>#N/A</v>
      </c>
    </row>
    <row r="2392" spans="1:20" hidden="1" x14ac:dyDescent="0.2">
      <c r="A2392" s="158">
        <f>BD_TS!A2391</f>
        <v>0</v>
      </c>
      <c r="B2392" s="158" t="str">
        <f>SUBSTITUTE(SUBSTITUTE(BD_TS!D2391," ",""),"-","/")</f>
        <v/>
      </c>
      <c r="C2392" s="158">
        <f>BD_TS!E2391</f>
        <v>0</v>
      </c>
      <c r="D2392" s="159">
        <f>BD_TS!F2391</f>
        <v>0</v>
      </c>
      <c r="E2392" s="160">
        <f>BD_TS!B2391</f>
        <v>0</v>
      </c>
      <c r="F2392" s="161">
        <f>BD_TS!C2391</f>
        <v>0</v>
      </c>
      <c r="G2392" s="187">
        <f>BD_TS!H2391</f>
        <v>0</v>
      </c>
      <c r="H2392" s="158" t="str">
        <f>IF($A2392=0,"",IFERROR(INDEX(BD_Gestão!A:A,MATCH('Banco de Dados'!$B2392,BD_Gestão!$B:$B,0)),"erro"))</f>
        <v/>
      </c>
      <c r="I2392" s="162" t="str">
        <f>IF($A2392=0,"",IFERROR(INDEX(BD_Gestão!E:E,MATCH('Banco de Dados'!$B2392,BD_Gestão!$B:$B,0)),"erro"))</f>
        <v/>
      </c>
      <c r="J2392" s="186" t="str">
        <f>IF($A2392=0,"",IFERROR(INDEX(BD_Gestão!B:B,MATCH('Banco de Dados'!$B2392,BD_Gestão!$B:$B,0)),"erro"))</f>
        <v/>
      </c>
      <c r="K2392" s="158" t="str">
        <f>IF($A2392=0,"",IFERROR(INDEX(BD_Gestão!C:C,MATCH('Banco de Dados'!$B2392,BD_Gestão!$B:$B,0)),"erro"))</f>
        <v/>
      </c>
      <c r="L2392" s="158" t="str">
        <f>IF($A2392=0,"",IFERROR(INDEX(BD_Gestão!H:H,MATCH('Banco de Dados'!$B2392,BD_Gestão!$B:$B,0)),"erro"))</f>
        <v/>
      </c>
      <c r="M2392" s="161" t="str">
        <f>IF($A2392=0,"",IFERROR(INDEX(BD_Gestão!F:F,MATCH('Banco de Dados'!$B2392,BD_Gestão!$B:$B,0)),"erro"))</f>
        <v/>
      </c>
      <c r="N2392" s="161" t="str">
        <f>IF($A2392=0,"",IFERROR(INDEX(BD_Gestão!J:J,MATCH('Banco de Dados'!$B2392,BD_Gestão!$B:$B,0)),"erro"))</f>
        <v/>
      </c>
      <c r="O2392" s="164" t="str">
        <f>IF($A2392=0,"",IFERROR(INDEX(BD_Gestão!K:K,MATCH('Banco de Dados'!$B2392,BD_Gestão!$B:$B,0)),"erro"))</f>
        <v/>
      </c>
      <c r="P2392" s="169" t="str">
        <f t="shared" si="150"/>
        <v/>
      </c>
      <c r="Q2392" s="170" t="str">
        <f t="shared" si="151"/>
        <v/>
      </c>
      <c r="R2392" s="163" t="e">
        <f t="shared" si="148"/>
        <v>#VALUE!</v>
      </c>
      <c r="S2392" s="163" t="e">
        <f t="shared" si="149"/>
        <v>#VALUE!</v>
      </c>
      <c r="T2392" s="163" t="e">
        <f>INDEX(Controle!O:O,MATCH('Banco de Dados'!A2392,Controle!M:M,0))*E2392/100</f>
        <v>#N/A</v>
      </c>
    </row>
    <row r="2393" spans="1:20" hidden="1" x14ac:dyDescent="0.2">
      <c r="A2393" s="158">
        <f>BD_TS!A2392</f>
        <v>0</v>
      </c>
      <c r="B2393" s="158" t="str">
        <f>SUBSTITUTE(SUBSTITUTE(BD_TS!D2392," ",""),"-","/")</f>
        <v/>
      </c>
      <c r="C2393" s="158">
        <f>BD_TS!E2392</f>
        <v>0</v>
      </c>
      <c r="D2393" s="159">
        <f>BD_TS!F2392</f>
        <v>0</v>
      </c>
      <c r="E2393" s="160">
        <f>BD_TS!B2392</f>
        <v>0</v>
      </c>
      <c r="F2393" s="161">
        <f>BD_TS!C2392</f>
        <v>0</v>
      </c>
      <c r="G2393" s="187">
        <f>BD_TS!H2392</f>
        <v>0</v>
      </c>
      <c r="H2393" s="158" t="str">
        <f>IF($A2393=0,"",IFERROR(INDEX(BD_Gestão!A:A,MATCH('Banco de Dados'!$B2393,BD_Gestão!$B:$B,0)),"erro"))</f>
        <v/>
      </c>
      <c r="I2393" s="162" t="str">
        <f>IF($A2393=0,"",IFERROR(INDEX(BD_Gestão!E:E,MATCH('Banco de Dados'!$B2393,BD_Gestão!$B:$B,0)),"erro"))</f>
        <v/>
      </c>
      <c r="J2393" s="186" t="str">
        <f>IF($A2393=0,"",IFERROR(INDEX(BD_Gestão!B:B,MATCH('Banco de Dados'!$B2393,BD_Gestão!$B:$B,0)),"erro"))</f>
        <v/>
      </c>
      <c r="K2393" s="158" t="str">
        <f>IF($A2393=0,"",IFERROR(INDEX(BD_Gestão!C:C,MATCH('Banco de Dados'!$B2393,BD_Gestão!$B:$B,0)),"erro"))</f>
        <v/>
      </c>
      <c r="L2393" s="158" t="str">
        <f>IF($A2393=0,"",IFERROR(INDEX(BD_Gestão!H:H,MATCH('Banco de Dados'!$B2393,BD_Gestão!$B:$B,0)),"erro"))</f>
        <v/>
      </c>
      <c r="M2393" s="161" t="str">
        <f>IF($A2393=0,"",IFERROR(INDEX(BD_Gestão!F:F,MATCH('Banco de Dados'!$B2393,BD_Gestão!$B:$B,0)),"erro"))</f>
        <v/>
      </c>
      <c r="N2393" s="161" t="str">
        <f>IF($A2393=0,"",IFERROR(INDEX(BD_Gestão!J:J,MATCH('Banco de Dados'!$B2393,BD_Gestão!$B:$B,0)),"erro"))</f>
        <v/>
      </c>
      <c r="O2393" s="164" t="str">
        <f>IF($A2393=0,"",IFERROR(INDEX(BD_Gestão!K:K,MATCH('Banco de Dados'!$B2393,BD_Gestão!$B:$B,0)),"erro"))</f>
        <v/>
      </c>
      <c r="P2393" s="169" t="str">
        <f t="shared" si="150"/>
        <v/>
      </c>
      <c r="Q2393" s="170" t="str">
        <f t="shared" si="151"/>
        <v/>
      </c>
      <c r="R2393" s="163" t="e">
        <f t="shared" si="148"/>
        <v>#VALUE!</v>
      </c>
      <c r="S2393" s="163" t="e">
        <f t="shared" si="149"/>
        <v>#VALUE!</v>
      </c>
      <c r="T2393" s="163" t="e">
        <f>INDEX(Controle!O:O,MATCH('Banco de Dados'!A2393,Controle!M:M,0))*E2393/100</f>
        <v>#N/A</v>
      </c>
    </row>
    <row r="2394" spans="1:20" hidden="1" x14ac:dyDescent="0.2">
      <c r="A2394" s="158">
        <f>BD_TS!A2393</f>
        <v>0</v>
      </c>
      <c r="B2394" s="158" t="str">
        <f>SUBSTITUTE(SUBSTITUTE(BD_TS!D2393," ",""),"-","/")</f>
        <v/>
      </c>
      <c r="C2394" s="158">
        <f>BD_TS!E2393</f>
        <v>0</v>
      </c>
      <c r="D2394" s="159">
        <f>BD_TS!F2393</f>
        <v>0</v>
      </c>
      <c r="E2394" s="160">
        <f>BD_TS!B2393</f>
        <v>0</v>
      </c>
      <c r="F2394" s="161">
        <f>BD_TS!C2393</f>
        <v>0</v>
      </c>
      <c r="G2394" s="187">
        <f>BD_TS!H2393</f>
        <v>0</v>
      </c>
      <c r="H2394" s="158" t="str">
        <f>IF($A2394=0,"",IFERROR(INDEX(BD_Gestão!A:A,MATCH('Banco de Dados'!$B2394,BD_Gestão!$B:$B,0)),"erro"))</f>
        <v/>
      </c>
      <c r="I2394" s="162" t="str">
        <f>IF($A2394=0,"",IFERROR(INDEX(BD_Gestão!E:E,MATCH('Banco de Dados'!$B2394,BD_Gestão!$B:$B,0)),"erro"))</f>
        <v/>
      </c>
      <c r="J2394" s="186" t="str">
        <f>IF($A2394=0,"",IFERROR(INDEX(BD_Gestão!B:B,MATCH('Banco de Dados'!$B2394,BD_Gestão!$B:$B,0)),"erro"))</f>
        <v/>
      </c>
      <c r="K2394" s="158" t="str">
        <f>IF($A2394=0,"",IFERROR(INDEX(BD_Gestão!C:C,MATCH('Banco de Dados'!$B2394,BD_Gestão!$B:$B,0)),"erro"))</f>
        <v/>
      </c>
      <c r="L2394" s="158" t="str">
        <f>IF($A2394=0,"",IFERROR(INDEX(BD_Gestão!H:H,MATCH('Banco de Dados'!$B2394,BD_Gestão!$B:$B,0)),"erro"))</f>
        <v/>
      </c>
      <c r="M2394" s="161" t="str">
        <f>IF($A2394=0,"",IFERROR(INDEX(BD_Gestão!F:F,MATCH('Banco de Dados'!$B2394,BD_Gestão!$B:$B,0)),"erro"))</f>
        <v/>
      </c>
      <c r="N2394" s="161" t="str">
        <f>IF($A2394=0,"",IFERROR(INDEX(BD_Gestão!J:J,MATCH('Banco de Dados'!$B2394,BD_Gestão!$B:$B,0)),"erro"))</f>
        <v/>
      </c>
      <c r="O2394" s="164" t="str">
        <f>IF($A2394=0,"",IFERROR(INDEX(BD_Gestão!K:K,MATCH('Banco de Dados'!$B2394,BD_Gestão!$B:$B,0)),"erro"))</f>
        <v/>
      </c>
      <c r="P2394" s="169" t="str">
        <f t="shared" si="150"/>
        <v/>
      </c>
      <c r="Q2394" s="170" t="str">
        <f t="shared" si="151"/>
        <v/>
      </c>
      <c r="R2394" s="163" t="e">
        <f t="shared" si="148"/>
        <v>#VALUE!</v>
      </c>
      <c r="S2394" s="163" t="e">
        <f t="shared" si="149"/>
        <v>#VALUE!</v>
      </c>
      <c r="T2394" s="163" t="e">
        <f>INDEX(Controle!O:O,MATCH('Banco de Dados'!A2394,Controle!M:M,0))*E2394/100</f>
        <v>#N/A</v>
      </c>
    </row>
    <row r="2395" spans="1:20" hidden="1" x14ac:dyDescent="0.2">
      <c r="A2395" s="158">
        <f>BD_TS!A2394</f>
        <v>0</v>
      </c>
      <c r="B2395" s="158" t="str">
        <f>SUBSTITUTE(SUBSTITUTE(BD_TS!D2394," ",""),"-","/")</f>
        <v/>
      </c>
      <c r="C2395" s="158">
        <f>BD_TS!E2394</f>
        <v>0</v>
      </c>
      <c r="D2395" s="159">
        <f>BD_TS!F2394</f>
        <v>0</v>
      </c>
      <c r="E2395" s="160">
        <f>BD_TS!B2394</f>
        <v>0</v>
      </c>
      <c r="F2395" s="161">
        <f>BD_TS!C2394</f>
        <v>0</v>
      </c>
      <c r="G2395" s="187">
        <f>BD_TS!H2394</f>
        <v>0</v>
      </c>
      <c r="H2395" s="158" t="str">
        <f>IF($A2395=0,"",IFERROR(INDEX(BD_Gestão!A:A,MATCH('Banco de Dados'!$B2395,BD_Gestão!$B:$B,0)),"erro"))</f>
        <v/>
      </c>
      <c r="I2395" s="162" t="str">
        <f>IF($A2395=0,"",IFERROR(INDEX(BD_Gestão!E:E,MATCH('Banco de Dados'!$B2395,BD_Gestão!$B:$B,0)),"erro"))</f>
        <v/>
      </c>
      <c r="J2395" s="186" t="str">
        <f>IF($A2395=0,"",IFERROR(INDEX(BD_Gestão!B:B,MATCH('Banco de Dados'!$B2395,BD_Gestão!$B:$B,0)),"erro"))</f>
        <v/>
      </c>
      <c r="K2395" s="158" t="str">
        <f>IF($A2395=0,"",IFERROR(INDEX(BD_Gestão!C:C,MATCH('Banco de Dados'!$B2395,BD_Gestão!$B:$B,0)),"erro"))</f>
        <v/>
      </c>
      <c r="L2395" s="158" t="str">
        <f>IF($A2395=0,"",IFERROR(INDEX(BD_Gestão!H:H,MATCH('Banco de Dados'!$B2395,BD_Gestão!$B:$B,0)),"erro"))</f>
        <v/>
      </c>
      <c r="M2395" s="161" t="str">
        <f>IF($A2395=0,"",IFERROR(INDEX(BD_Gestão!F:F,MATCH('Banco de Dados'!$B2395,BD_Gestão!$B:$B,0)),"erro"))</f>
        <v/>
      </c>
      <c r="N2395" s="161" t="str">
        <f>IF($A2395=0,"",IFERROR(INDEX(BD_Gestão!J:J,MATCH('Banco de Dados'!$B2395,BD_Gestão!$B:$B,0)),"erro"))</f>
        <v/>
      </c>
      <c r="O2395" s="164" t="str">
        <f>IF($A2395=0,"",IFERROR(INDEX(BD_Gestão!K:K,MATCH('Banco de Dados'!$B2395,BD_Gestão!$B:$B,0)),"erro"))</f>
        <v/>
      </c>
      <c r="P2395" s="169" t="str">
        <f t="shared" si="150"/>
        <v/>
      </c>
      <c r="Q2395" s="170" t="str">
        <f t="shared" si="151"/>
        <v/>
      </c>
      <c r="R2395" s="163" t="e">
        <f t="shared" si="148"/>
        <v>#VALUE!</v>
      </c>
      <c r="S2395" s="163" t="e">
        <f t="shared" si="149"/>
        <v>#VALUE!</v>
      </c>
      <c r="T2395" s="163" t="e">
        <f>INDEX(Controle!O:O,MATCH('Banco de Dados'!A2395,Controle!M:M,0))*E2395/100</f>
        <v>#N/A</v>
      </c>
    </row>
    <row r="2396" spans="1:20" hidden="1" x14ac:dyDescent="0.2">
      <c r="A2396" s="158">
        <f>BD_TS!A2395</f>
        <v>0</v>
      </c>
      <c r="B2396" s="158" t="str">
        <f>SUBSTITUTE(SUBSTITUTE(BD_TS!D2395," ",""),"-","/")</f>
        <v/>
      </c>
      <c r="C2396" s="158">
        <f>BD_TS!E2395</f>
        <v>0</v>
      </c>
      <c r="D2396" s="159">
        <f>BD_TS!F2395</f>
        <v>0</v>
      </c>
      <c r="E2396" s="160">
        <f>BD_TS!B2395</f>
        <v>0</v>
      </c>
      <c r="F2396" s="161">
        <f>BD_TS!C2395</f>
        <v>0</v>
      </c>
      <c r="G2396" s="187">
        <f>BD_TS!H2395</f>
        <v>0</v>
      </c>
      <c r="H2396" s="158" t="str">
        <f>IF($A2396=0,"",IFERROR(INDEX(BD_Gestão!A:A,MATCH('Banco de Dados'!$B2396,BD_Gestão!$B:$B,0)),"erro"))</f>
        <v/>
      </c>
      <c r="I2396" s="162" t="str">
        <f>IF($A2396=0,"",IFERROR(INDEX(BD_Gestão!E:E,MATCH('Banco de Dados'!$B2396,BD_Gestão!$B:$B,0)),"erro"))</f>
        <v/>
      </c>
      <c r="J2396" s="186" t="str">
        <f>IF($A2396=0,"",IFERROR(INDEX(BD_Gestão!B:B,MATCH('Banco de Dados'!$B2396,BD_Gestão!$B:$B,0)),"erro"))</f>
        <v/>
      </c>
      <c r="K2396" s="158" t="str">
        <f>IF($A2396=0,"",IFERROR(INDEX(BD_Gestão!C:C,MATCH('Banco de Dados'!$B2396,BD_Gestão!$B:$B,0)),"erro"))</f>
        <v/>
      </c>
      <c r="L2396" s="158" t="str">
        <f>IF($A2396=0,"",IFERROR(INDEX(BD_Gestão!H:H,MATCH('Banco de Dados'!$B2396,BD_Gestão!$B:$B,0)),"erro"))</f>
        <v/>
      </c>
      <c r="M2396" s="161" t="str">
        <f>IF($A2396=0,"",IFERROR(INDEX(BD_Gestão!F:F,MATCH('Banco de Dados'!$B2396,BD_Gestão!$B:$B,0)),"erro"))</f>
        <v/>
      </c>
      <c r="N2396" s="161" t="str">
        <f>IF($A2396=0,"",IFERROR(INDEX(BD_Gestão!J:J,MATCH('Banco de Dados'!$B2396,BD_Gestão!$B:$B,0)),"erro"))</f>
        <v/>
      </c>
      <c r="O2396" s="164" t="str">
        <f>IF($A2396=0,"",IFERROR(INDEX(BD_Gestão!K:K,MATCH('Banco de Dados'!$B2396,BD_Gestão!$B:$B,0)),"erro"))</f>
        <v/>
      </c>
      <c r="P2396" s="169" t="str">
        <f t="shared" si="150"/>
        <v/>
      </c>
      <c r="Q2396" s="170" t="str">
        <f t="shared" si="151"/>
        <v/>
      </c>
      <c r="R2396" s="163" t="e">
        <f t="shared" si="148"/>
        <v>#VALUE!</v>
      </c>
      <c r="S2396" s="163" t="e">
        <f t="shared" si="149"/>
        <v>#VALUE!</v>
      </c>
      <c r="T2396" s="163" t="e">
        <f>INDEX(Controle!O:O,MATCH('Banco de Dados'!A2396,Controle!M:M,0))*E2396/100</f>
        <v>#N/A</v>
      </c>
    </row>
    <row r="2397" spans="1:20" hidden="1" x14ac:dyDescent="0.2">
      <c r="A2397" s="158">
        <f>BD_TS!A2396</f>
        <v>0</v>
      </c>
      <c r="B2397" s="158" t="str">
        <f>SUBSTITUTE(SUBSTITUTE(BD_TS!D2396," ",""),"-","/")</f>
        <v/>
      </c>
      <c r="C2397" s="158">
        <f>BD_TS!E2396</f>
        <v>0</v>
      </c>
      <c r="D2397" s="159">
        <f>BD_TS!F2396</f>
        <v>0</v>
      </c>
      <c r="E2397" s="160">
        <f>BD_TS!B2396</f>
        <v>0</v>
      </c>
      <c r="F2397" s="161">
        <f>BD_TS!C2396</f>
        <v>0</v>
      </c>
      <c r="G2397" s="187">
        <f>BD_TS!H2396</f>
        <v>0</v>
      </c>
      <c r="H2397" s="158" t="str">
        <f>IF($A2397=0,"",IFERROR(INDEX(BD_Gestão!A:A,MATCH('Banco de Dados'!$B2397,BD_Gestão!$B:$B,0)),"erro"))</f>
        <v/>
      </c>
      <c r="I2397" s="162" t="str">
        <f>IF($A2397=0,"",IFERROR(INDEX(BD_Gestão!E:E,MATCH('Banco de Dados'!$B2397,BD_Gestão!$B:$B,0)),"erro"))</f>
        <v/>
      </c>
      <c r="J2397" s="186" t="str">
        <f>IF($A2397=0,"",IFERROR(INDEX(BD_Gestão!B:B,MATCH('Banco de Dados'!$B2397,BD_Gestão!$B:$B,0)),"erro"))</f>
        <v/>
      </c>
      <c r="K2397" s="158" t="str">
        <f>IF($A2397=0,"",IFERROR(INDEX(BD_Gestão!C:C,MATCH('Banco de Dados'!$B2397,BD_Gestão!$B:$B,0)),"erro"))</f>
        <v/>
      </c>
      <c r="L2397" s="158" t="str">
        <f>IF($A2397=0,"",IFERROR(INDEX(BD_Gestão!H:H,MATCH('Banco de Dados'!$B2397,BD_Gestão!$B:$B,0)),"erro"))</f>
        <v/>
      </c>
      <c r="M2397" s="161" t="str">
        <f>IF($A2397=0,"",IFERROR(INDEX(BD_Gestão!F:F,MATCH('Banco de Dados'!$B2397,BD_Gestão!$B:$B,0)),"erro"))</f>
        <v/>
      </c>
      <c r="N2397" s="161" t="str">
        <f>IF($A2397=0,"",IFERROR(INDEX(BD_Gestão!J:J,MATCH('Banco de Dados'!$B2397,BD_Gestão!$B:$B,0)),"erro"))</f>
        <v/>
      </c>
      <c r="O2397" s="164" t="str">
        <f>IF($A2397=0,"",IFERROR(INDEX(BD_Gestão!K:K,MATCH('Banco de Dados'!$B2397,BD_Gestão!$B:$B,0)),"erro"))</f>
        <v/>
      </c>
      <c r="P2397" s="169" t="str">
        <f t="shared" si="150"/>
        <v/>
      </c>
      <c r="Q2397" s="170" t="str">
        <f t="shared" si="151"/>
        <v/>
      </c>
      <c r="R2397" s="163" t="e">
        <f t="shared" si="148"/>
        <v>#VALUE!</v>
      </c>
      <c r="S2397" s="163" t="e">
        <f t="shared" si="149"/>
        <v>#VALUE!</v>
      </c>
      <c r="T2397" s="163" t="e">
        <f>INDEX(Controle!O:O,MATCH('Banco de Dados'!A2397,Controle!M:M,0))*E2397/100</f>
        <v>#N/A</v>
      </c>
    </row>
    <row r="2398" spans="1:20" hidden="1" x14ac:dyDescent="0.2">
      <c r="A2398" s="158">
        <f>BD_TS!A2397</f>
        <v>0</v>
      </c>
      <c r="B2398" s="158" t="str">
        <f>SUBSTITUTE(SUBSTITUTE(BD_TS!D2397," ",""),"-","/")</f>
        <v/>
      </c>
      <c r="C2398" s="158">
        <f>BD_TS!E2397</f>
        <v>0</v>
      </c>
      <c r="D2398" s="159">
        <f>BD_TS!F2397</f>
        <v>0</v>
      </c>
      <c r="E2398" s="160">
        <f>BD_TS!B2397</f>
        <v>0</v>
      </c>
      <c r="F2398" s="161">
        <f>BD_TS!C2397</f>
        <v>0</v>
      </c>
      <c r="G2398" s="187">
        <f>BD_TS!H2397</f>
        <v>0</v>
      </c>
      <c r="H2398" s="158" t="str">
        <f>IF($A2398=0,"",IFERROR(INDEX(BD_Gestão!A:A,MATCH('Banco de Dados'!$B2398,BD_Gestão!$B:$B,0)),"erro"))</f>
        <v/>
      </c>
      <c r="I2398" s="162" t="str">
        <f>IF($A2398=0,"",IFERROR(INDEX(BD_Gestão!E:E,MATCH('Banco de Dados'!$B2398,BD_Gestão!$B:$B,0)),"erro"))</f>
        <v/>
      </c>
      <c r="J2398" s="186" t="str">
        <f>IF($A2398=0,"",IFERROR(INDEX(BD_Gestão!B:B,MATCH('Banco de Dados'!$B2398,BD_Gestão!$B:$B,0)),"erro"))</f>
        <v/>
      </c>
      <c r="K2398" s="158" t="str">
        <f>IF($A2398=0,"",IFERROR(INDEX(BD_Gestão!C:C,MATCH('Banco de Dados'!$B2398,BD_Gestão!$B:$B,0)),"erro"))</f>
        <v/>
      </c>
      <c r="L2398" s="158" t="str">
        <f>IF($A2398=0,"",IFERROR(INDEX(BD_Gestão!H:H,MATCH('Banco de Dados'!$B2398,BD_Gestão!$B:$B,0)),"erro"))</f>
        <v/>
      </c>
      <c r="M2398" s="161" t="str">
        <f>IF($A2398=0,"",IFERROR(INDEX(BD_Gestão!F:F,MATCH('Banco de Dados'!$B2398,BD_Gestão!$B:$B,0)),"erro"))</f>
        <v/>
      </c>
      <c r="N2398" s="161" t="str">
        <f>IF($A2398=0,"",IFERROR(INDEX(BD_Gestão!J:J,MATCH('Banco de Dados'!$B2398,BD_Gestão!$B:$B,0)),"erro"))</f>
        <v/>
      </c>
      <c r="O2398" s="164" t="str">
        <f>IF($A2398=0,"",IFERROR(INDEX(BD_Gestão!K:K,MATCH('Banco de Dados'!$B2398,BD_Gestão!$B:$B,0)),"erro"))</f>
        <v/>
      </c>
      <c r="P2398" s="169" t="str">
        <f t="shared" si="150"/>
        <v/>
      </c>
      <c r="Q2398" s="170" t="str">
        <f t="shared" si="151"/>
        <v/>
      </c>
      <c r="R2398" s="163" t="e">
        <f t="shared" si="148"/>
        <v>#VALUE!</v>
      </c>
      <c r="S2398" s="163" t="e">
        <f t="shared" si="149"/>
        <v>#VALUE!</v>
      </c>
      <c r="T2398" s="163" t="e">
        <f>INDEX(Controle!O:O,MATCH('Banco de Dados'!A2398,Controle!M:M,0))*E2398/100</f>
        <v>#N/A</v>
      </c>
    </row>
    <row r="2399" spans="1:20" hidden="1" x14ac:dyDescent="0.2">
      <c r="A2399" s="158">
        <f>BD_TS!A2398</f>
        <v>0</v>
      </c>
      <c r="B2399" s="158" t="str">
        <f>SUBSTITUTE(SUBSTITUTE(BD_TS!D2398," ",""),"-","/")</f>
        <v/>
      </c>
      <c r="C2399" s="158">
        <f>BD_TS!E2398</f>
        <v>0</v>
      </c>
      <c r="D2399" s="159">
        <f>BD_TS!F2398</f>
        <v>0</v>
      </c>
      <c r="E2399" s="160">
        <f>BD_TS!B2398</f>
        <v>0</v>
      </c>
      <c r="F2399" s="161">
        <f>BD_TS!C2398</f>
        <v>0</v>
      </c>
      <c r="G2399" s="187">
        <f>BD_TS!H2398</f>
        <v>0</v>
      </c>
      <c r="H2399" s="158" t="str">
        <f>IF($A2399=0,"",IFERROR(INDEX(BD_Gestão!A:A,MATCH('Banco de Dados'!$B2399,BD_Gestão!$B:$B,0)),"erro"))</f>
        <v/>
      </c>
      <c r="I2399" s="162" t="str">
        <f>IF($A2399=0,"",IFERROR(INDEX(BD_Gestão!E:E,MATCH('Banco de Dados'!$B2399,BD_Gestão!$B:$B,0)),"erro"))</f>
        <v/>
      </c>
      <c r="J2399" s="186" t="str">
        <f>IF($A2399=0,"",IFERROR(INDEX(BD_Gestão!B:B,MATCH('Banco de Dados'!$B2399,BD_Gestão!$B:$B,0)),"erro"))</f>
        <v/>
      </c>
      <c r="K2399" s="158" t="str">
        <f>IF($A2399=0,"",IFERROR(INDEX(BD_Gestão!C:C,MATCH('Banco de Dados'!$B2399,BD_Gestão!$B:$B,0)),"erro"))</f>
        <v/>
      </c>
      <c r="L2399" s="158" t="str">
        <f>IF($A2399=0,"",IFERROR(INDEX(BD_Gestão!H:H,MATCH('Banco de Dados'!$B2399,BD_Gestão!$B:$B,0)),"erro"))</f>
        <v/>
      </c>
      <c r="M2399" s="161" t="str">
        <f>IF($A2399=0,"",IFERROR(INDEX(BD_Gestão!F:F,MATCH('Banco de Dados'!$B2399,BD_Gestão!$B:$B,0)),"erro"))</f>
        <v/>
      </c>
      <c r="N2399" s="161" t="str">
        <f>IF($A2399=0,"",IFERROR(INDEX(BD_Gestão!J:J,MATCH('Banco de Dados'!$B2399,BD_Gestão!$B:$B,0)),"erro"))</f>
        <v/>
      </c>
      <c r="O2399" s="164" t="str">
        <f>IF($A2399=0,"",IFERROR(INDEX(BD_Gestão!K:K,MATCH('Banco de Dados'!$B2399,BD_Gestão!$B:$B,0)),"erro"))</f>
        <v/>
      </c>
      <c r="P2399" s="169" t="str">
        <f t="shared" si="150"/>
        <v/>
      </c>
      <c r="Q2399" s="170" t="str">
        <f t="shared" si="151"/>
        <v/>
      </c>
      <c r="R2399" s="163" t="e">
        <f t="shared" si="148"/>
        <v>#VALUE!</v>
      </c>
      <c r="S2399" s="163" t="e">
        <f t="shared" si="149"/>
        <v>#VALUE!</v>
      </c>
      <c r="T2399" s="163" t="e">
        <f>INDEX(Controle!O:O,MATCH('Banco de Dados'!A2399,Controle!M:M,0))*E2399/100</f>
        <v>#N/A</v>
      </c>
    </row>
    <row r="2400" spans="1:20" hidden="1" x14ac:dyDescent="0.2">
      <c r="A2400" s="158">
        <f>BD_TS!A2399</f>
        <v>0</v>
      </c>
      <c r="B2400" s="158" t="str">
        <f>SUBSTITUTE(SUBSTITUTE(BD_TS!D2399," ",""),"-","/")</f>
        <v/>
      </c>
      <c r="C2400" s="158">
        <f>BD_TS!E2399</f>
        <v>0</v>
      </c>
      <c r="D2400" s="159">
        <f>BD_TS!F2399</f>
        <v>0</v>
      </c>
      <c r="E2400" s="160">
        <f>BD_TS!B2399</f>
        <v>0</v>
      </c>
      <c r="F2400" s="161">
        <f>BD_TS!C2399</f>
        <v>0</v>
      </c>
      <c r="G2400" s="187">
        <f>BD_TS!H2399</f>
        <v>0</v>
      </c>
      <c r="H2400" s="158" t="str">
        <f>IF($A2400=0,"",IFERROR(INDEX(BD_Gestão!A:A,MATCH('Banco de Dados'!$B2400,BD_Gestão!$B:$B,0)),"erro"))</f>
        <v/>
      </c>
      <c r="I2400" s="162" t="str">
        <f>IF($A2400=0,"",IFERROR(INDEX(BD_Gestão!E:E,MATCH('Banco de Dados'!$B2400,BD_Gestão!$B:$B,0)),"erro"))</f>
        <v/>
      </c>
      <c r="J2400" s="186" t="str">
        <f>IF($A2400=0,"",IFERROR(INDEX(BD_Gestão!B:B,MATCH('Banco de Dados'!$B2400,BD_Gestão!$B:$B,0)),"erro"))</f>
        <v/>
      </c>
      <c r="K2400" s="158" t="str">
        <f>IF($A2400=0,"",IFERROR(INDEX(BD_Gestão!C:C,MATCH('Banco de Dados'!$B2400,BD_Gestão!$B:$B,0)),"erro"))</f>
        <v/>
      </c>
      <c r="L2400" s="158" t="str">
        <f>IF($A2400=0,"",IFERROR(INDEX(BD_Gestão!H:H,MATCH('Banco de Dados'!$B2400,BD_Gestão!$B:$B,0)),"erro"))</f>
        <v/>
      </c>
      <c r="M2400" s="161" t="str">
        <f>IF($A2400=0,"",IFERROR(INDEX(BD_Gestão!F:F,MATCH('Banco de Dados'!$B2400,BD_Gestão!$B:$B,0)),"erro"))</f>
        <v/>
      </c>
      <c r="N2400" s="161" t="str">
        <f>IF($A2400=0,"",IFERROR(INDEX(BD_Gestão!J:J,MATCH('Banco de Dados'!$B2400,BD_Gestão!$B:$B,0)),"erro"))</f>
        <v/>
      </c>
      <c r="O2400" s="164" t="str">
        <f>IF($A2400=0,"",IFERROR(INDEX(BD_Gestão!K:K,MATCH('Banco de Dados'!$B2400,BD_Gestão!$B:$B,0)),"erro"))</f>
        <v/>
      </c>
      <c r="P2400" s="169" t="str">
        <f t="shared" si="150"/>
        <v/>
      </c>
      <c r="Q2400" s="170" t="str">
        <f t="shared" si="151"/>
        <v/>
      </c>
      <c r="R2400" s="163" t="e">
        <f t="shared" si="148"/>
        <v>#VALUE!</v>
      </c>
      <c r="S2400" s="163" t="e">
        <f t="shared" si="149"/>
        <v>#VALUE!</v>
      </c>
      <c r="T2400" s="163" t="e">
        <f>INDEX(Controle!O:O,MATCH('Banco de Dados'!A2400,Controle!M:M,0))*E2400/100</f>
        <v>#N/A</v>
      </c>
    </row>
    <row r="2401" spans="1:20" hidden="1" x14ac:dyDescent="0.2">
      <c r="A2401" s="158">
        <f>BD_TS!A2400</f>
        <v>0</v>
      </c>
      <c r="B2401" s="158" t="str">
        <f>SUBSTITUTE(SUBSTITUTE(BD_TS!D2400," ",""),"-","/")</f>
        <v/>
      </c>
      <c r="C2401" s="158">
        <f>BD_TS!E2400</f>
        <v>0</v>
      </c>
      <c r="D2401" s="159">
        <f>BD_TS!F2400</f>
        <v>0</v>
      </c>
      <c r="E2401" s="160">
        <f>BD_TS!B2400</f>
        <v>0</v>
      </c>
      <c r="F2401" s="161">
        <f>BD_TS!C2400</f>
        <v>0</v>
      </c>
      <c r="G2401" s="187">
        <f>BD_TS!H2400</f>
        <v>0</v>
      </c>
      <c r="H2401" s="158" t="str">
        <f>IF($A2401=0,"",IFERROR(INDEX(BD_Gestão!A:A,MATCH('Banco de Dados'!$B2401,BD_Gestão!$B:$B,0)),"erro"))</f>
        <v/>
      </c>
      <c r="I2401" s="162" t="str">
        <f>IF($A2401=0,"",IFERROR(INDEX(BD_Gestão!E:E,MATCH('Banco de Dados'!$B2401,BD_Gestão!$B:$B,0)),"erro"))</f>
        <v/>
      </c>
      <c r="J2401" s="186" t="str">
        <f>IF($A2401=0,"",IFERROR(INDEX(BD_Gestão!B:B,MATCH('Banco de Dados'!$B2401,BD_Gestão!$B:$B,0)),"erro"))</f>
        <v/>
      </c>
      <c r="K2401" s="158" t="str">
        <f>IF($A2401=0,"",IFERROR(INDEX(BD_Gestão!C:C,MATCH('Banco de Dados'!$B2401,BD_Gestão!$B:$B,0)),"erro"))</f>
        <v/>
      </c>
      <c r="L2401" s="158" t="str">
        <f>IF($A2401=0,"",IFERROR(INDEX(BD_Gestão!H:H,MATCH('Banco de Dados'!$B2401,BD_Gestão!$B:$B,0)),"erro"))</f>
        <v/>
      </c>
      <c r="M2401" s="161" t="str">
        <f>IF($A2401=0,"",IFERROR(INDEX(BD_Gestão!F:F,MATCH('Banco de Dados'!$B2401,BD_Gestão!$B:$B,0)),"erro"))</f>
        <v/>
      </c>
      <c r="N2401" s="161" t="str">
        <f>IF($A2401=0,"",IFERROR(INDEX(BD_Gestão!J:J,MATCH('Banco de Dados'!$B2401,BD_Gestão!$B:$B,0)),"erro"))</f>
        <v/>
      </c>
      <c r="O2401" s="164" t="str">
        <f>IF($A2401=0,"",IFERROR(INDEX(BD_Gestão!K:K,MATCH('Banco de Dados'!$B2401,BD_Gestão!$B:$B,0)),"erro"))</f>
        <v/>
      </c>
      <c r="P2401" s="169" t="str">
        <f t="shared" si="150"/>
        <v/>
      </c>
      <c r="Q2401" s="170" t="str">
        <f t="shared" si="151"/>
        <v/>
      </c>
      <c r="R2401" s="163" t="e">
        <f t="shared" si="148"/>
        <v>#VALUE!</v>
      </c>
      <c r="S2401" s="163" t="e">
        <f t="shared" si="149"/>
        <v>#VALUE!</v>
      </c>
      <c r="T2401" s="163" t="e">
        <f>INDEX(Controle!O:O,MATCH('Banco de Dados'!A2401,Controle!M:M,0))*E2401/100</f>
        <v>#N/A</v>
      </c>
    </row>
    <row r="2402" spans="1:20" hidden="1" x14ac:dyDescent="0.2">
      <c r="A2402" s="158">
        <f>BD_TS!A2401</f>
        <v>0</v>
      </c>
      <c r="B2402" s="158" t="str">
        <f>SUBSTITUTE(SUBSTITUTE(BD_TS!D2401," ",""),"-","/")</f>
        <v/>
      </c>
      <c r="C2402" s="158">
        <f>BD_TS!E2401</f>
        <v>0</v>
      </c>
      <c r="D2402" s="159">
        <f>BD_TS!F2401</f>
        <v>0</v>
      </c>
      <c r="E2402" s="160">
        <f>BD_TS!B2401</f>
        <v>0</v>
      </c>
      <c r="F2402" s="161">
        <f>BD_TS!C2401</f>
        <v>0</v>
      </c>
      <c r="G2402" s="187">
        <f>BD_TS!H2401</f>
        <v>0</v>
      </c>
      <c r="H2402" s="158" t="str">
        <f>IF($A2402=0,"",IFERROR(INDEX(BD_Gestão!A:A,MATCH('Banco de Dados'!$B2402,BD_Gestão!$B:$B,0)),"erro"))</f>
        <v/>
      </c>
      <c r="I2402" s="162" t="str">
        <f>IF($A2402=0,"",IFERROR(INDEX(BD_Gestão!E:E,MATCH('Banco de Dados'!$B2402,BD_Gestão!$B:$B,0)),"erro"))</f>
        <v/>
      </c>
      <c r="J2402" s="186" t="str">
        <f>IF($A2402=0,"",IFERROR(INDEX(BD_Gestão!B:B,MATCH('Banco de Dados'!$B2402,BD_Gestão!$B:$B,0)),"erro"))</f>
        <v/>
      </c>
      <c r="K2402" s="158" t="str">
        <f>IF($A2402=0,"",IFERROR(INDEX(BD_Gestão!C:C,MATCH('Banco de Dados'!$B2402,BD_Gestão!$B:$B,0)),"erro"))</f>
        <v/>
      </c>
      <c r="L2402" s="158" t="str">
        <f>IF($A2402=0,"",IFERROR(INDEX(BD_Gestão!H:H,MATCH('Banco de Dados'!$B2402,BD_Gestão!$B:$B,0)),"erro"))</f>
        <v/>
      </c>
      <c r="M2402" s="161" t="str">
        <f>IF($A2402=0,"",IFERROR(INDEX(BD_Gestão!F:F,MATCH('Banco de Dados'!$B2402,BD_Gestão!$B:$B,0)),"erro"))</f>
        <v/>
      </c>
      <c r="N2402" s="161" t="str">
        <f>IF($A2402=0,"",IFERROR(INDEX(BD_Gestão!J:J,MATCH('Banco de Dados'!$B2402,BD_Gestão!$B:$B,0)),"erro"))</f>
        <v/>
      </c>
      <c r="O2402" s="164" t="str">
        <f>IF($A2402=0,"",IFERROR(INDEX(BD_Gestão!K:K,MATCH('Banco de Dados'!$B2402,BD_Gestão!$B:$B,0)),"erro"))</f>
        <v/>
      </c>
      <c r="P2402" s="169" t="str">
        <f t="shared" si="150"/>
        <v/>
      </c>
      <c r="Q2402" s="170" t="str">
        <f t="shared" si="151"/>
        <v/>
      </c>
      <c r="R2402" s="163" t="e">
        <f t="shared" si="148"/>
        <v>#VALUE!</v>
      </c>
      <c r="S2402" s="163" t="e">
        <f t="shared" si="149"/>
        <v>#VALUE!</v>
      </c>
      <c r="T2402" s="163" t="e">
        <f>INDEX(Controle!O:O,MATCH('Banco de Dados'!A2402,Controle!M:M,0))*E2402/100</f>
        <v>#N/A</v>
      </c>
    </row>
    <row r="2403" spans="1:20" hidden="1" x14ac:dyDescent="0.2">
      <c r="A2403" s="158">
        <f>BD_TS!A2402</f>
        <v>0</v>
      </c>
      <c r="B2403" s="158" t="str">
        <f>SUBSTITUTE(SUBSTITUTE(BD_TS!D2402," ",""),"-","/")</f>
        <v/>
      </c>
      <c r="C2403" s="158">
        <f>BD_TS!E2402</f>
        <v>0</v>
      </c>
      <c r="D2403" s="159">
        <f>BD_TS!F2402</f>
        <v>0</v>
      </c>
      <c r="E2403" s="160">
        <f>BD_TS!B2402</f>
        <v>0</v>
      </c>
      <c r="F2403" s="161">
        <f>BD_TS!C2402</f>
        <v>0</v>
      </c>
      <c r="G2403" s="187">
        <f>BD_TS!H2402</f>
        <v>0</v>
      </c>
      <c r="H2403" s="158" t="str">
        <f>IF($A2403=0,"",IFERROR(INDEX(BD_Gestão!A:A,MATCH('Banco de Dados'!$B2403,BD_Gestão!$B:$B,0)),"erro"))</f>
        <v/>
      </c>
      <c r="I2403" s="162" t="str">
        <f>IF($A2403=0,"",IFERROR(INDEX(BD_Gestão!E:E,MATCH('Banco de Dados'!$B2403,BD_Gestão!$B:$B,0)),"erro"))</f>
        <v/>
      </c>
      <c r="J2403" s="186" t="str">
        <f>IF($A2403=0,"",IFERROR(INDEX(BD_Gestão!B:B,MATCH('Banco de Dados'!$B2403,BD_Gestão!$B:$B,0)),"erro"))</f>
        <v/>
      </c>
      <c r="K2403" s="158" t="str">
        <f>IF($A2403=0,"",IFERROR(INDEX(BD_Gestão!C:C,MATCH('Banco de Dados'!$B2403,BD_Gestão!$B:$B,0)),"erro"))</f>
        <v/>
      </c>
      <c r="L2403" s="158" t="str">
        <f>IF($A2403=0,"",IFERROR(INDEX(BD_Gestão!H:H,MATCH('Banco de Dados'!$B2403,BD_Gestão!$B:$B,0)),"erro"))</f>
        <v/>
      </c>
      <c r="M2403" s="161" t="str">
        <f>IF($A2403=0,"",IFERROR(INDEX(BD_Gestão!F:F,MATCH('Banco de Dados'!$B2403,BD_Gestão!$B:$B,0)),"erro"))</f>
        <v/>
      </c>
      <c r="N2403" s="161" t="str">
        <f>IF($A2403=0,"",IFERROR(INDEX(BD_Gestão!J:J,MATCH('Banco de Dados'!$B2403,BD_Gestão!$B:$B,0)),"erro"))</f>
        <v/>
      </c>
      <c r="O2403" s="164" t="str">
        <f>IF($A2403=0,"",IFERROR(INDEX(BD_Gestão!K:K,MATCH('Banco de Dados'!$B2403,BD_Gestão!$B:$B,0)),"erro"))</f>
        <v/>
      </c>
      <c r="P2403" s="169" t="str">
        <f t="shared" si="150"/>
        <v/>
      </c>
      <c r="Q2403" s="170" t="str">
        <f t="shared" si="151"/>
        <v/>
      </c>
      <c r="R2403" s="163" t="e">
        <f t="shared" si="148"/>
        <v>#VALUE!</v>
      </c>
      <c r="S2403" s="163" t="e">
        <f t="shared" si="149"/>
        <v>#VALUE!</v>
      </c>
      <c r="T2403" s="163" t="e">
        <f>INDEX(Controle!O:O,MATCH('Banco de Dados'!A2403,Controle!M:M,0))*E2403/100</f>
        <v>#N/A</v>
      </c>
    </row>
    <row r="2404" spans="1:20" hidden="1" x14ac:dyDescent="0.2">
      <c r="A2404" s="158">
        <f>BD_TS!A2403</f>
        <v>0</v>
      </c>
      <c r="B2404" s="158" t="str">
        <f>SUBSTITUTE(SUBSTITUTE(BD_TS!D2403," ",""),"-","/")</f>
        <v/>
      </c>
      <c r="C2404" s="158">
        <f>BD_TS!E2403</f>
        <v>0</v>
      </c>
      <c r="D2404" s="159">
        <f>BD_TS!F2403</f>
        <v>0</v>
      </c>
      <c r="E2404" s="160">
        <f>BD_TS!B2403</f>
        <v>0</v>
      </c>
      <c r="F2404" s="161">
        <f>BD_TS!C2403</f>
        <v>0</v>
      </c>
      <c r="G2404" s="187">
        <f>BD_TS!H2403</f>
        <v>0</v>
      </c>
      <c r="H2404" s="158" t="str">
        <f>IF($A2404=0,"",IFERROR(INDEX(BD_Gestão!A:A,MATCH('Banco de Dados'!$B2404,BD_Gestão!$B:$B,0)),"erro"))</f>
        <v/>
      </c>
      <c r="I2404" s="162" t="str">
        <f>IF($A2404=0,"",IFERROR(INDEX(BD_Gestão!E:E,MATCH('Banco de Dados'!$B2404,BD_Gestão!$B:$B,0)),"erro"))</f>
        <v/>
      </c>
      <c r="J2404" s="186" t="str">
        <f>IF($A2404=0,"",IFERROR(INDEX(BD_Gestão!B:B,MATCH('Banco de Dados'!$B2404,BD_Gestão!$B:$B,0)),"erro"))</f>
        <v/>
      </c>
      <c r="K2404" s="158" t="str">
        <f>IF($A2404=0,"",IFERROR(INDEX(BD_Gestão!C:C,MATCH('Banco de Dados'!$B2404,BD_Gestão!$B:$B,0)),"erro"))</f>
        <v/>
      </c>
      <c r="L2404" s="158" t="str">
        <f>IF($A2404=0,"",IFERROR(INDEX(BD_Gestão!H:H,MATCH('Banco de Dados'!$B2404,BD_Gestão!$B:$B,0)),"erro"))</f>
        <v/>
      </c>
      <c r="M2404" s="161" t="str">
        <f>IF($A2404=0,"",IFERROR(INDEX(BD_Gestão!F:F,MATCH('Banco de Dados'!$B2404,BD_Gestão!$B:$B,0)),"erro"))</f>
        <v/>
      </c>
      <c r="N2404" s="161" t="str">
        <f>IF($A2404=0,"",IFERROR(INDEX(BD_Gestão!J:J,MATCH('Banco de Dados'!$B2404,BD_Gestão!$B:$B,0)),"erro"))</f>
        <v/>
      </c>
      <c r="O2404" s="164" t="str">
        <f>IF($A2404=0,"",IFERROR(INDEX(BD_Gestão!K:K,MATCH('Banco de Dados'!$B2404,BD_Gestão!$B:$B,0)),"erro"))</f>
        <v/>
      </c>
      <c r="P2404" s="169" t="str">
        <f t="shared" si="150"/>
        <v/>
      </c>
      <c r="Q2404" s="170" t="str">
        <f t="shared" si="151"/>
        <v/>
      </c>
      <c r="R2404" s="163" t="e">
        <f t="shared" si="148"/>
        <v>#VALUE!</v>
      </c>
      <c r="S2404" s="163" t="e">
        <f t="shared" si="149"/>
        <v>#VALUE!</v>
      </c>
      <c r="T2404" s="163" t="e">
        <f>INDEX(Controle!O:O,MATCH('Banco de Dados'!A2404,Controle!M:M,0))*E2404/100</f>
        <v>#N/A</v>
      </c>
    </row>
    <row r="2405" spans="1:20" hidden="1" x14ac:dyDescent="0.2">
      <c r="A2405" s="158">
        <f>BD_TS!A2404</f>
        <v>0</v>
      </c>
      <c r="B2405" s="158" t="str">
        <f>SUBSTITUTE(SUBSTITUTE(BD_TS!D2404," ",""),"-","/")</f>
        <v/>
      </c>
      <c r="C2405" s="158">
        <f>BD_TS!E2404</f>
        <v>0</v>
      </c>
      <c r="D2405" s="159">
        <f>BD_TS!F2404</f>
        <v>0</v>
      </c>
      <c r="E2405" s="160">
        <f>BD_TS!B2404</f>
        <v>0</v>
      </c>
      <c r="F2405" s="161">
        <f>BD_TS!C2404</f>
        <v>0</v>
      </c>
      <c r="G2405" s="187">
        <f>BD_TS!H2404</f>
        <v>0</v>
      </c>
      <c r="H2405" s="158" t="str">
        <f>IF($A2405=0,"",IFERROR(INDEX(BD_Gestão!A:A,MATCH('Banco de Dados'!$B2405,BD_Gestão!$B:$B,0)),"erro"))</f>
        <v/>
      </c>
      <c r="I2405" s="162" t="str">
        <f>IF($A2405=0,"",IFERROR(INDEX(BD_Gestão!E:E,MATCH('Banco de Dados'!$B2405,BD_Gestão!$B:$B,0)),"erro"))</f>
        <v/>
      </c>
      <c r="J2405" s="186" t="str">
        <f>IF($A2405=0,"",IFERROR(INDEX(BD_Gestão!B:B,MATCH('Banco de Dados'!$B2405,BD_Gestão!$B:$B,0)),"erro"))</f>
        <v/>
      </c>
      <c r="K2405" s="158" t="str">
        <f>IF($A2405=0,"",IFERROR(INDEX(BD_Gestão!C:C,MATCH('Banco de Dados'!$B2405,BD_Gestão!$B:$B,0)),"erro"))</f>
        <v/>
      </c>
      <c r="L2405" s="158" t="str">
        <f>IF($A2405=0,"",IFERROR(INDEX(BD_Gestão!H:H,MATCH('Banco de Dados'!$B2405,BD_Gestão!$B:$B,0)),"erro"))</f>
        <v/>
      </c>
      <c r="M2405" s="161" t="str">
        <f>IF($A2405=0,"",IFERROR(INDEX(BD_Gestão!F:F,MATCH('Banco de Dados'!$B2405,BD_Gestão!$B:$B,0)),"erro"))</f>
        <v/>
      </c>
      <c r="N2405" s="161" t="str">
        <f>IF($A2405=0,"",IFERROR(INDEX(BD_Gestão!J:J,MATCH('Banco de Dados'!$B2405,BD_Gestão!$B:$B,0)),"erro"))</f>
        <v/>
      </c>
      <c r="O2405" s="164" t="str">
        <f>IF($A2405=0,"",IFERROR(INDEX(BD_Gestão!K:K,MATCH('Banco de Dados'!$B2405,BD_Gestão!$B:$B,0)),"erro"))</f>
        <v/>
      </c>
      <c r="P2405" s="169" t="str">
        <f t="shared" si="150"/>
        <v/>
      </c>
      <c r="Q2405" s="170" t="str">
        <f t="shared" si="151"/>
        <v/>
      </c>
      <c r="R2405" s="163" t="e">
        <f t="shared" si="148"/>
        <v>#VALUE!</v>
      </c>
      <c r="S2405" s="163" t="e">
        <f t="shared" si="149"/>
        <v>#VALUE!</v>
      </c>
      <c r="T2405" s="163" t="e">
        <f>INDEX(Controle!O:O,MATCH('Banco de Dados'!A2405,Controle!M:M,0))*E2405/100</f>
        <v>#N/A</v>
      </c>
    </row>
    <row r="2406" spans="1:20" hidden="1" x14ac:dyDescent="0.2">
      <c r="A2406" s="158">
        <f>BD_TS!A2405</f>
        <v>0</v>
      </c>
      <c r="B2406" s="158" t="str">
        <f>SUBSTITUTE(SUBSTITUTE(BD_TS!D2405," ",""),"-","/")</f>
        <v/>
      </c>
      <c r="C2406" s="158">
        <f>BD_TS!E2405</f>
        <v>0</v>
      </c>
      <c r="D2406" s="159">
        <f>BD_TS!F2405</f>
        <v>0</v>
      </c>
      <c r="E2406" s="160">
        <f>BD_TS!B2405</f>
        <v>0</v>
      </c>
      <c r="F2406" s="161">
        <f>BD_TS!C2405</f>
        <v>0</v>
      </c>
      <c r="G2406" s="187">
        <f>BD_TS!H2405</f>
        <v>0</v>
      </c>
      <c r="H2406" s="158" t="str">
        <f>IF($A2406=0,"",IFERROR(INDEX(BD_Gestão!A:A,MATCH('Banco de Dados'!$B2406,BD_Gestão!$B:$B,0)),"erro"))</f>
        <v/>
      </c>
      <c r="I2406" s="162" t="str">
        <f>IF($A2406=0,"",IFERROR(INDEX(BD_Gestão!E:E,MATCH('Banco de Dados'!$B2406,BD_Gestão!$B:$B,0)),"erro"))</f>
        <v/>
      </c>
      <c r="J2406" s="186" t="str">
        <f>IF($A2406=0,"",IFERROR(INDEX(BD_Gestão!B:B,MATCH('Banco de Dados'!$B2406,BD_Gestão!$B:$B,0)),"erro"))</f>
        <v/>
      </c>
      <c r="K2406" s="158" t="str">
        <f>IF($A2406=0,"",IFERROR(INDEX(BD_Gestão!C:C,MATCH('Banco de Dados'!$B2406,BD_Gestão!$B:$B,0)),"erro"))</f>
        <v/>
      </c>
      <c r="L2406" s="158" t="str">
        <f>IF($A2406=0,"",IFERROR(INDEX(BD_Gestão!H:H,MATCH('Banco de Dados'!$B2406,BD_Gestão!$B:$B,0)),"erro"))</f>
        <v/>
      </c>
      <c r="M2406" s="161" t="str">
        <f>IF($A2406=0,"",IFERROR(INDEX(BD_Gestão!F:F,MATCH('Banco de Dados'!$B2406,BD_Gestão!$B:$B,0)),"erro"))</f>
        <v/>
      </c>
      <c r="N2406" s="161" t="str">
        <f>IF($A2406=0,"",IFERROR(INDEX(BD_Gestão!J:J,MATCH('Banco de Dados'!$B2406,BD_Gestão!$B:$B,0)),"erro"))</f>
        <v/>
      </c>
      <c r="O2406" s="164" t="str">
        <f>IF($A2406=0,"",IFERROR(INDEX(BD_Gestão!K:K,MATCH('Banco de Dados'!$B2406,BD_Gestão!$B:$B,0)),"erro"))</f>
        <v/>
      </c>
      <c r="P2406" s="169" t="str">
        <f t="shared" si="150"/>
        <v/>
      </c>
      <c r="Q2406" s="170" t="str">
        <f t="shared" si="151"/>
        <v/>
      </c>
      <c r="R2406" s="163" t="e">
        <f t="shared" si="148"/>
        <v>#VALUE!</v>
      </c>
      <c r="S2406" s="163" t="e">
        <f t="shared" si="149"/>
        <v>#VALUE!</v>
      </c>
      <c r="T2406" s="163" t="e">
        <f>INDEX(Controle!O:O,MATCH('Banco de Dados'!A2406,Controle!M:M,0))*E2406/100</f>
        <v>#N/A</v>
      </c>
    </row>
    <row r="2407" spans="1:20" hidden="1" x14ac:dyDescent="0.2">
      <c r="A2407" s="158">
        <f>BD_TS!A2406</f>
        <v>0</v>
      </c>
      <c r="B2407" s="158" t="str">
        <f>SUBSTITUTE(SUBSTITUTE(BD_TS!D2406," ",""),"-","/")</f>
        <v/>
      </c>
      <c r="C2407" s="158">
        <f>BD_TS!E2406</f>
        <v>0</v>
      </c>
      <c r="D2407" s="159">
        <f>BD_TS!F2406</f>
        <v>0</v>
      </c>
      <c r="E2407" s="160">
        <f>BD_TS!B2406</f>
        <v>0</v>
      </c>
      <c r="F2407" s="161">
        <f>BD_TS!C2406</f>
        <v>0</v>
      </c>
      <c r="G2407" s="187">
        <f>BD_TS!H2406</f>
        <v>0</v>
      </c>
      <c r="H2407" s="158" t="str">
        <f>IF($A2407=0,"",IFERROR(INDEX(BD_Gestão!A:A,MATCH('Banco de Dados'!$B2407,BD_Gestão!$B:$B,0)),"erro"))</f>
        <v/>
      </c>
      <c r="I2407" s="162" t="str">
        <f>IF($A2407=0,"",IFERROR(INDEX(BD_Gestão!E:E,MATCH('Banco de Dados'!$B2407,BD_Gestão!$B:$B,0)),"erro"))</f>
        <v/>
      </c>
      <c r="J2407" s="186" t="str">
        <f>IF($A2407=0,"",IFERROR(INDEX(BD_Gestão!B:B,MATCH('Banco de Dados'!$B2407,BD_Gestão!$B:$B,0)),"erro"))</f>
        <v/>
      </c>
      <c r="K2407" s="158" t="str">
        <f>IF($A2407=0,"",IFERROR(INDEX(BD_Gestão!C:C,MATCH('Banco de Dados'!$B2407,BD_Gestão!$B:$B,0)),"erro"))</f>
        <v/>
      </c>
      <c r="L2407" s="158" t="str">
        <f>IF($A2407=0,"",IFERROR(INDEX(BD_Gestão!H:H,MATCH('Banco de Dados'!$B2407,BD_Gestão!$B:$B,0)),"erro"))</f>
        <v/>
      </c>
      <c r="M2407" s="161" t="str">
        <f>IF($A2407=0,"",IFERROR(INDEX(BD_Gestão!F:F,MATCH('Banco de Dados'!$B2407,BD_Gestão!$B:$B,0)),"erro"))</f>
        <v/>
      </c>
      <c r="N2407" s="161" t="str">
        <f>IF($A2407=0,"",IFERROR(INDEX(BD_Gestão!J:J,MATCH('Banco de Dados'!$B2407,BD_Gestão!$B:$B,0)),"erro"))</f>
        <v/>
      </c>
      <c r="O2407" s="164" t="str">
        <f>IF($A2407=0,"",IFERROR(INDEX(BD_Gestão!K:K,MATCH('Banco de Dados'!$B2407,BD_Gestão!$B:$B,0)),"erro"))</f>
        <v/>
      </c>
      <c r="P2407" s="169" t="str">
        <f t="shared" si="150"/>
        <v/>
      </c>
      <c r="Q2407" s="170" t="str">
        <f t="shared" si="151"/>
        <v/>
      </c>
      <c r="R2407" s="163" t="e">
        <f t="shared" si="148"/>
        <v>#VALUE!</v>
      </c>
      <c r="S2407" s="163" t="e">
        <f t="shared" si="149"/>
        <v>#VALUE!</v>
      </c>
      <c r="T2407" s="163" t="e">
        <f>INDEX(Controle!O:O,MATCH('Banco de Dados'!A2407,Controle!M:M,0))*E2407/100</f>
        <v>#N/A</v>
      </c>
    </row>
    <row r="2408" spans="1:20" hidden="1" x14ac:dyDescent="0.2">
      <c r="A2408" s="158">
        <f>BD_TS!A2407</f>
        <v>0</v>
      </c>
      <c r="B2408" s="158" t="str">
        <f>SUBSTITUTE(SUBSTITUTE(BD_TS!D2407," ",""),"-","/")</f>
        <v/>
      </c>
      <c r="C2408" s="158">
        <f>BD_TS!E2407</f>
        <v>0</v>
      </c>
      <c r="D2408" s="159">
        <f>BD_TS!F2407</f>
        <v>0</v>
      </c>
      <c r="E2408" s="160">
        <f>BD_TS!B2407</f>
        <v>0</v>
      </c>
      <c r="F2408" s="161">
        <f>BD_TS!C2407</f>
        <v>0</v>
      </c>
      <c r="G2408" s="187">
        <f>BD_TS!H2407</f>
        <v>0</v>
      </c>
      <c r="H2408" s="158" t="str">
        <f>IF($A2408=0,"",IFERROR(INDEX(BD_Gestão!A:A,MATCH('Banco de Dados'!$B2408,BD_Gestão!$B:$B,0)),"erro"))</f>
        <v/>
      </c>
      <c r="I2408" s="162" t="str">
        <f>IF($A2408=0,"",IFERROR(INDEX(BD_Gestão!E:E,MATCH('Banco de Dados'!$B2408,BD_Gestão!$B:$B,0)),"erro"))</f>
        <v/>
      </c>
      <c r="J2408" s="186" t="str">
        <f>IF($A2408=0,"",IFERROR(INDEX(BD_Gestão!B:B,MATCH('Banco de Dados'!$B2408,BD_Gestão!$B:$B,0)),"erro"))</f>
        <v/>
      </c>
      <c r="K2408" s="158" t="str">
        <f>IF($A2408=0,"",IFERROR(INDEX(BD_Gestão!C:C,MATCH('Banco de Dados'!$B2408,BD_Gestão!$B:$B,0)),"erro"))</f>
        <v/>
      </c>
      <c r="L2408" s="158" t="str">
        <f>IF($A2408=0,"",IFERROR(INDEX(BD_Gestão!H:H,MATCH('Banco de Dados'!$B2408,BD_Gestão!$B:$B,0)),"erro"))</f>
        <v/>
      </c>
      <c r="M2408" s="161" t="str">
        <f>IF($A2408=0,"",IFERROR(INDEX(BD_Gestão!F:F,MATCH('Banco de Dados'!$B2408,BD_Gestão!$B:$B,0)),"erro"))</f>
        <v/>
      </c>
      <c r="N2408" s="161" t="str">
        <f>IF($A2408=0,"",IFERROR(INDEX(BD_Gestão!J:J,MATCH('Banco de Dados'!$B2408,BD_Gestão!$B:$B,0)),"erro"))</f>
        <v/>
      </c>
      <c r="O2408" s="164" t="str">
        <f>IF($A2408=0,"",IFERROR(INDEX(BD_Gestão!K:K,MATCH('Banco de Dados'!$B2408,BD_Gestão!$B:$B,0)),"erro"))</f>
        <v/>
      </c>
      <c r="P2408" s="169" t="str">
        <f t="shared" si="150"/>
        <v/>
      </c>
      <c r="Q2408" s="170" t="str">
        <f t="shared" si="151"/>
        <v/>
      </c>
      <c r="R2408" s="163" t="e">
        <f t="shared" si="148"/>
        <v>#VALUE!</v>
      </c>
      <c r="S2408" s="163" t="e">
        <f t="shared" si="149"/>
        <v>#VALUE!</v>
      </c>
      <c r="T2408" s="163" t="e">
        <f>INDEX(Controle!O:O,MATCH('Banco de Dados'!A2408,Controle!M:M,0))*E2408/100</f>
        <v>#N/A</v>
      </c>
    </row>
    <row r="2409" spans="1:20" hidden="1" x14ac:dyDescent="0.2">
      <c r="A2409" s="158">
        <f>BD_TS!A2408</f>
        <v>0</v>
      </c>
      <c r="B2409" s="158" t="str">
        <f>SUBSTITUTE(SUBSTITUTE(BD_TS!D2408," ",""),"-","/")</f>
        <v/>
      </c>
      <c r="C2409" s="158">
        <f>BD_TS!E2408</f>
        <v>0</v>
      </c>
      <c r="D2409" s="159">
        <f>BD_TS!F2408</f>
        <v>0</v>
      </c>
      <c r="E2409" s="160">
        <f>BD_TS!B2408</f>
        <v>0</v>
      </c>
      <c r="F2409" s="161">
        <f>BD_TS!C2408</f>
        <v>0</v>
      </c>
      <c r="G2409" s="187">
        <f>BD_TS!H2408</f>
        <v>0</v>
      </c>
      <c r="H2409" s="158" t="str">
        <f>IF($A2409=0,"",IFERROR(INDEX(BD_Gestão!A:A,MATCH('Banco de Dados'!$B2409,BD_Gestão!$B:$B,0)),"erro"))</f>
        <v/>
      </c>
      <c r="I2409" s="162" t="str">
        <f>IF($A2409=0,"",IFERROR(INDEX(BD_Gestão!E:E,MATCH('Banco de Dados'!$B2409,BD_Gestão!$B:$B,0)),"erro"))</f>
        <v/>
      </c>
      <c r="J2409" s="186" t="str">
        <f>IF($A2409=0,"",IFERROR(INDEX(BD_Gestão!B:B,MATCH('Banco de Dados'!$B2409,BD_Gestão!$B:$B,0)),"erro"))</f>
        <v/>
      </c>
      <c r="K2409" s="158" t="str">
        <f>IF($A2409=0,"",IFERROR(INDEX(BD_Gestão!C:C,MATCH('Banco de Dados'!$B2409,BD_Gestão!$B:$B,0)),"erro"))</f>
        <v/>
      </c>
      <c r="L2409" s="158" t="str">
        <f>IF($A2409=0,"",IFERROR(INDEX(BD_Gestão!H:H,MATCH('Banco de Dados'!$B2409,BD_Gestão!$B:$B,0)),"erro"))</f>
        <v/>
      </c>
      <c r="M2409" s="161" t="str">
        <f>IF($A2409=0,"",IFERROR(INDEX(BD_Gestão!F:F,MATCH('Banco de Dados'!$B2409,BD_Gestão!$B:$B,0)),"erro"))</f>
        <v/>
      </c>
      <c r="N2409" s="161" t="str">
        <f>IF($A2409=0,"",IFERROR(INDEX(BD_Gestão!J:J,MATCH('Banco de Dados'!$B2409,BD_Gestão!$B:$B,0)),"erro"))</f>
        <v/>
      </c>
      <c r="O2409" s="164" t="str">
        <f>IF($A2409=0,"",IFERROR(INDEX(BD_Gestão!K:K,MATCH('Banco de Dados'!$B2409,BD_Gestão!$B:$B,0)),"erro"))</f>
        <v/>
      </c>
      <c r="P2409" s="169" t="str">
        <f t="shared" si="150"/>
        <v/>
      </c>
      <c r="Q2409" s="170" t="str">
        <f t="shared" si="151"/>
        <v/>
      </c>
      <c r="R2409" s="163" t="e">
        <f t="shared" si="148"/>
        <v>#VALUE!</v>
      </c>
      <c r="S2409" s="163" t="e">
        <f t="shared" si="149"/>
        <v>#VALUE!</v>
      </c>
      <c r="T2409" s="163" t="e">
        <f>INDEX(Controle!O:O,MATCH('Banco de Dados'!A2409,Controle!M:M,0))*E2409/100</f>
        <v>#N/A</v>
      </c>
    </row>
    <row r="2410" spans="1:20" hidden="1" x14ac:dyDescent="0.2">
      <c r="A2410" s="158">
        <f>BD_TS!A2409</f>
        <v>0</v>
      </c>
      <c r="B2410" s="158" t="str">
        <f>SUBSTITUTE(SUBSTITUTE(BD_TS!D2409," ",""),"-","/")</f>
        <v/>
      </c>
      <c r="C2410" s="158">
        <f>BD_TS!E2409</f>
        <v>0</v>
      </c>
      <c r="D2410" s="159">
        <f>BD_TS!F2409</f>
        <v>0</v>
      </c>
      <c r="E2410" s="160">
        <f>BD_TS!B2409</f>
        <v>0</v>
      </c>
      <c r="F2410" s="161">
        <f>BD_TS!C2409</f>
        <v>0</v>
      </c>
      <c r="G2410" s="187">
        <f>BD_TS!H2409</f>
        <v>0</v>
      </c>
      <c r="H2410" s="158" t="str">
        <f>IF($A2410=0,"",IFERROR(INDEX(BD_Gestão!A:A,MATCH('Banco de Dados'!$B2410,BD_Gestão!$B:$B,0)),"erro"))</f>
        <v/>
      </c>
      <c r="I2410" s="162" t="str">
        <f>IF($A2410=0,"",IFERROR(INDEX(BD_Gestão!E:E,MATCH('Banco de Dados'!$B2410,BD_Gestão!$B:$B,0)),"erro"))</f>
        <v/>
      </c>
      <c r="J2410" s="186" t="str">
        <f>IF($A2410=0,"",IFERROR(INDEX(BD_Gestão!B:B,MATCH('Banco de Dados'!$B2410,BD_Gestão!$B:$B,0)),"erro"))</f>
        <v/>
      </c>
      <c r="K2410" s="158" t="str">
        <f>IF($A2410=0,"",IFERROR(INDEX(BD_Gestão!C:C,MATCH('Banco de Dados'!$B2410,BD_Gestão!$B:$B,0)),"erro"))</f>
        <v/>
      </c>
      <c r="L2410" s="158" t="str">
        <f>IF($A2410=0,"",IFERROR(INDEX(BD_Gestão!H:H,MATCH('Banco de Dados'!$B2410,BD_Gestão!$B:$B,0)),"erro"))</f>
        <v/>
      </c>
      <c r="M2410" s="161" t="str">
        <f>IF($A2410=0,"",IFERROR(INDEX(BD_Gestão!F:F,MATCH('Banco de Dados'!$B2410,BD_Gestão!$B:$B,0)),"erro"))</f>
        <v/>
      </c>
      <c r="N2410" s="161" t="str">
        <f>IF($A2410=0,"",IFERROR(INDEX(BD_Gestão!J:J,MATCH('Banco de Dados'!$B2410,BD_Gestão!$B:$B,0)),"erro"))</f>
        <v/>
      </c>
      <c r="O2410" s="164" t="str">
        <f>IF($A2410=0,"",IFERROR(INDEX(BD_Gestão!K:K,MATCH('Banco de Dados'!$B2410,BD_Gestão!$B:$B,0)),"erro"))</f>
        <v/>
      </c>
      <c r="P2410" s="169" t="str">
        <f t="shared" si="150"/>
        <v/>
      </c>
      <c r="Q2410" s="170" t="str">
        <f t="shared" si="151"/>
        <v/>
      </c>
      <c r="R2410" s="163" t="e">
        <f t="shared" si="148"/>
        <v>#VALUE!</v>
      </c>
      <c r="S2410" s="163" t="e">
        <f t="shared" si="149"/>
        <v>#VALUE!</v>
      </c>
      <c r="T2410" s="163" t="e">
        <f>INDEX(Controle!O:O,MATCH('Banco de Dados'!A2410,Controle!M:M,0))*E2410/100</f>
        <v>#N/A</v>
      </c>
    </row>
    <row r="2411" spans="1:20" hidden="1" x14ac:dyDescent="0.2">
      <c r="A2411" s="158">
        <f>BD_TS!A2410</f>
        <v>0</v>
      </c>
      <c r="B2411" s="158" t="str">
        <f>SUBSTITUTE(SUBSTITUTE(BD_TS!D2410," ",""),"-","/")</f>
        <v/>
      </c>
      <c r="C2411" s="158">
        <f>BD_TS!E2410</f>
        <v>0</v>
      </c>
      <c r="D2411" s="159">
        <f>BD_TS!F2410</f>
        <v>0</v>
      </c>
      <c r="E2411" s="160">
        <f>BD_TS!B2410</f>
        <v>0</v>
      </c>
      <c r="F2411" s="161">
        <f>BD_TS!C2410</f>
        <v>0</v>
      </c>
      <c r="G2411" s="187">
        <f>BD_TS!H2410</f>
        <v>0</v>
      </c>
      <c r="H2411" s="158" t="str">
        <f>IF($A2411=0,"",IFERROR(INDEX(BD_Gestão!A:A,MATCH('Banco de Dados'!$B2411,BD_Gestão!$B:$B,0)),"erro"))</f>
        <v/>
      </c>
      <c r="I2411" s="162" t="str">
        <f>IF($A2411=0,"",IFERROR(INDEX(BD_Gestão!E:E,MATCH('Banco de Dados'!$B2411,BD_Gestão!$B:$B,0)),"erro"))</f>
        <v/>
      </c>
      <c r="J2411" s="186" t="str">
        <f>IF($A2411=0,"",IFERROR(INDEX(BD_Gestão!B:B,MATCH('Banco de Dados'!$B2411,BD_Gestão!$B:$B,0)),"erro"))</f>
        <v/>
      </c>
      <c r="K2411" s="158" t="str">
        <f>IF($A2411=0,"",IFERROR(INDEX(BD_Gestão!C:C,MATCH('Banco de Dados'!$B2411,BD_Gestão!$B:$B,0)),"erro"))</f>
        <v/>
      </c>
      <c r="L2411" s="158" t="str">
        <f>IF($A2411=0,"",IFERROR(INDEX(BD_Gestão!H:H,MATCH('Banco de Dados'!$B2411,BD_Gestão!$B:$B,0)),"erro"))</f>
        <v/>
      </c>
      <c r="M2411" s="161" t="str">
        <f>IF($A2411=0,"",IFERROR(INDEX(BD_Gestão!F:F,MATCH('Banco de Dados'!$B2411,BD_Gestão!$B:$B,0)),"erro"))</f>
        <v/>
      </c>
      <c r="N2411" s="161" t="str">
        <f>IF($A2411=0,"",IFERROR(INDEX(BD_Gestão!J:J,MATCH('Banco de Dados'!$B2411,BD_Gestão!$B:$B,0)),"erro"))</f>
        <v/>
      </c>
      <c r="O2411" s="164" t="str">
        <f>IF($A2411=0,"",IFERROR(INDEX(BD_Gestão!K:K,MATCH('Banco de Dados'!$B2411,BD_Gestão!$B:$B,0)),"erro"))</f>
        <v/>
      </c>
      <c r="P2411" s="169" t="str">
        <f t="shared" si="150"/>
        <v/>
      </c>
      <c r="Q2411" s="170" t="str">
        <f t="shared" si="151"/>
        <v/>
      </c>
      <c r="R2411" s="163" t="e">
        <f t="shared" si="148"/>
        <v>#VALUE!</v>
      </c>
      <c r="S2411" s="163" t="e">
        <f t="shared" si="149"/>
        <v>#VALUE!</v>
      </c>
      <c r="T2411" s="163" t="e">
        <f>INDEX(Controle!O:O,MATCH('Banco de Dados'!A2411,Controle!M:M,0))*E2411/100</f>
        <v>#N/A</v>
      </c>
    </row>
    <row r="2412" spans="1:20" hidden="1" x14ac:dyDescent="0.2">
      <c r="A2412" s="158">
        <f>BD_TS!A2411</f>
        <v>0</v>
      </c>
      <c r="B2412" s="158" t="str">
        <f>SUBSTITUTE(SUBSTITUTE(BD_TS!D2411," ",""),"-","/")</f>
        <v/>
      </c>
      <c r="C2412" s="158">
        <f>BD_TS!E2411</f>
        <v>0</v>
      </c>
      <c r="D2412" s="159">
        <f>BD_TS!F2411</f>
        <v>0</v>
      </c>
      <c r="E2412" s="160">
        <f>BD_TS!B2411</f>
        <v>0</v>
      </c>
      <c r="F2412" s="161">
        <f>BD_TS!C2411</f>
        <v>0</v>
      </c>
      <c r="G2412" s="187">
        <f>BD_TS!H2411</f>
        <v>0</v>
      </c>
      <c r="H2412" s="158" t="str">
        <f>IF($A2412=0,"",IFERROR(INDEX(BD_Gestão!A:A,MATCH('Banco de Dados'!$B2412,BD_Gestão!$B:$B,0)),"erro"))</f>
        <v/>
      </c>
      <c r="I2412" s="162" t="str">
        <f>IF($A2412=0,"",IFERROR(INDEX(BD_Gestão!E:E,MATCH('Banco de Dados'!$B2412,BD_Gestão!$B:$B,0)),"erro"))</f>
        <v/>
      </c>
      <c r="J2412" s="186" t="str">
        <f>IF($A2412=0,"",IFERROR(INDEX(BD_Gestão!B:B,MATCH('Banco de Dados'!$B2412,BD_Gestão!$B:$B,0)),"erro"))</f>
        <v/>
      </c>
      <c r="K2412" s="158" t="str">
        <f>IF($A2412=0,"",IFERROR(INDEX(BD_Gestão!C:C,MATCH('Banco de Dados'!$B2412,BD_Gestão!$B:$B,0)),"erro"))</f>
        <v/>
      </c>
      <c r="L2412" s="158" t="str">
        <f>IF($A2412=0,"",IFERROR(INDEX(BD_Gestão!H:H,MATCH('Banco de Dados'!$B2412,BD_Gestão!$B:$B,0)),"erro"))</f>
        <v/>
      </c>
      <c r="M2412" s="161" t="str">
        <f>IF($A2412=0,"",IFERROR(INDEX(BD_Gestão!F:F,MATCH('Banco de Dados'!$B2412,BD_Gestão!$B:$B,0)),"erro"))</f>
        <v/>
      </c>
      <c r="N2412" s="161" t="str">
        <f>IF($A2412=0,"",IFERROR(INDEX(BD_Gestão!J:J,MATCH('Banco de Dados'!$B2412,BD_Gestão!$B:$B,0)),"erro"))</f>
        <v/>
      </c>
      <c r="O2412" s="164" t="str">
        <f>IF($A2412=0,"",IFERROR(INDEX(BD_Gestão!K:K,MATCH('Banco de Dados'!$B2412,BD_Gestão!$B:$B,0)),"erro"))</f>
        <v/>
      </c>
      <c r="P2412" s="169" t="str">
        <f t="shared" si="150"/>
        <v/>
      </c>
      <c r="Q2412" s="170" t="str">
        <f t="shared" si="151"/>
        <v/>
      </c>
      <c r="R2412" s="163" t="e">
        <f t="shared" si="148"/>
        <v>#VALUE!</v>
      </c>
      <c r="S2412" s="163" t="e">
        <f t="shared" si="149"/>
        <v>#VALUE!</v>
      </c>
      <c r="T2412" s="163" t="e">
        <f>INDEX(Controle!O:O,MATCH('Banco de Dados'!A2412,Controle!M:M,0))*E2412/100</f>
        <v>#N/A</v>
      </c>
    </row>
    <row r="2413" spans="1:20" hidden="1" x14ac:dyDescent="0.2">
      <c r="A2413" s="158">
        <f>BD_TS!A2412</f>
        <v>0</v>
      </c>
      <c r="B2413" s="158" t="str">
        <f>SUBSTITUTE(SUBSTITUTE(BD_TS!D2412," ",""),"-","/")</f>
        <v/>
      </c>
      <c r="C2413" s="158">
        <f>BD_TS!E2412</f>
        <v>0</v>
      </c>
      <c r="D2413" s="159">
        <f>BD_TS!F2412</f>
        <v>0</v>
      </c>
      <c r="E2413" s="160">
        <f>BD_TS!B2412</f>
        <v>0</v>
      </c>
      <c r="F2413" s="161">
        <f>BD_TS!C2412</f>
        <v>0</v>
      </c>
      <c r="G2413" s="187">
        <f>BD_TS!H2412</f>
        <v>0</v>
      </c>
      <c r="H2413" s="158" t="str">
        <f>IF($A2413=0,"",IFERROR(INDEX(BD_Gestão!A:A,MATCH('Banco de Dados'!$B2413,BD_Gestão!$B:$B,0)),"erro"))</f>
        <v/>
      </c>
      <c r="I2413" s="162" t="str">
        <f>IF($A2413=0,"",IFERROR(INDEX(BD_Gestão!E:E,MATCH('Banco de Dados'!$B2413,BD_Gestão!$B:$B,0)),"erro"))</f>
        <v/>
      </c>
      <c r="J2413" s="186" t="str">
        <f>IF($A2413=0,"",IFERROR(INDEX(BD_Gestão!B:B,MATCH('Banco de Dados'!$B2413,BD_Gestão!$B:$B,0)),"erro"))</f>
        <v/>
      </c>
      <c r="K2413" s="158" t="str">
        <f>IF($A2413=0,"",IFERROR(INDEX(BD_Gestão!C:C,MATCH('Banco de Dados'!$B2413,BD_Gestão!$B:$B,0)),"erro"))</f>
        <v/>
      </c>
      <c r="L2413" s="158" t="str">
        <f>IF($A2413=0,"",IFERROR(INDEX(BD_Gestão!H:H,MATCH('Banco de Dados'!$B2413,BD_Gestão!$B:$B,0)),"erro"))</f>
        <v/>
      </c>
      <c r="M2413" s="161" t="str">
        <f>IF($A2413=0,"",IFERROR(INDEX(BD_Gestão!F:F,MATCH('Banco de Dados'!$B2413,BD_Gestão!$B:$B,0)),"erro"))</f>
        <v/>
      </c>
      <c r="N2413" s="161" t="str">
        <f>IF($A2413=0,"",IFERROR(INDEX(BD_Gestão!J:J,MATCH('Banco de Dados'!$B2413,BD_Gestão!$B:$B,0)),"erro"))</f>
        <v/>
      </c>
      <c r="O2413" s="164" t="str">
        <f>IF($A2413=0,"",IFERROR(INDEX(BD_Gestão!K:K,MATCH('Banco de Dados'!$B2413,BD_Gestão!$B:$B,0)),"erro"))</f>
        <v/>
      </c>
      <c r="P2413" s="169" t="str">
        <f t="shared" si="150"/>
        <v/>
      </c>
      <c r="Q2413" s="170" t="str">
        <f t="shared" si="151"/>
        <v/>
      </c>
      <c r="R2413" s="163" t="e">
        <f t="shared" si="148"/>
        <v>#VALUE!</v>
      </c>
      <c r="S2413" s="163" t="e">
        <f t="shared" si="149"/>
        <v>#VALUE!</v>
      </c>
      <c r="T2413" s="163" t="e">
        <f>INDEX(Controle!O:O,MATCH('Banco de Dados'!A2413,Controle!M:M,0))*E2413/100</f>
        <v>#N/A</v>
      </c>
    </row>
    <row r="2414" spans="1:20" hidden="1" x14ac:dyDescent="0.2">
      <c r="A2414" s="158">
        <f>BD_TS!A2413</f>
        <v>0</v>
      </c>
      <c r="B2414" s="158" t="str">
        <f>SUBSTITUTE(SUBSTITUTE(BD_TS!D2413," ",""),"-","/")</f>
        <v/>
      </c>
      <c r="C2414" s="158">
        <f>BD_TS!E2413</f>
        <v>0</v>
      </c>
      <c r="D2414" s="159">
        <f>BD_TS!F2413</f>
        <v>0</v>
      </c>
      <c r="E2414" s="160">
        <f>BD_TS!B2413</f>
        <v>0</v>
      </c>
      <c r="F2414" s="161">
        <f>BD_TS!C2413</f>
        <v>0</v>
      </c>
      <c r="G2414" s="187">
        <f>BD_TS!H2413</f>
        <v>0</v>
      </c>
      <c r="H2414" s="158" t="str">
        <f>IF($A2414=0,"",IFERROR(INDEX(BD_Gestão!A:A,MATCH('Banco de Dados'!$B2414,BD_Gestão!$B:$B,0)),"erro"))</f>
        <v/>
      </c>
      <c r="I2414" s="162" t="str">
        <f>IF($A2414=0,"",IFERROR(INDEX(BD_Gestão!E:E,MATCH('Banco de Dados'!$B2414,BD_Gestão!$B:$B,0)),"erro"))</f>
        <v/>
      </c>
      <c r="J2414" s="186" t="str">
        <f>IF($A2414=0,"",IFERROR(INDEX(BD_Gestão!B:B,MATCH('Banco de Dados'!$B2414,BD_Gestão!$B:$B,0)),"erro"))</f>
        <v/>
      </c>
      <c r="K2414" s="158" t="str">
        <f>IF($A2414=0,"",IFERROR(INDEX(BD_Gestão!C:C,MATCH('Banco de Dados'!$B2414,BD_Gestão!$B:$B,0)),"erro"))</f>
        <v/>
      </c>
      <c r="L2414" s="158" t="str">
        <f>IF($A2414=0,"",IFERROR(INDEX(BD_Gestão!H:H,MATCH('Banco de Dados'!$B2414,BD_Gestão!$B:$B,0)),"erro"))</f>
        <v/>
      </c>
      <c r="M2414" s="161" t="str">
        <f>IF($A2414=0,"",IFERROR(INDEX(BD_Gestão!F:F,MATCH('Banco de Dados'!$B2414,BD_Gestão!$B:$B,0)),"erro"))</f>
        <v/>
      </c>
      <c r="N2414" s="161" t="str">
        <f>IF($A2414=0,"",IFERROR(INDEX(BD_Gestão!J:J,MATCH('Banco de Dados'!$B2414,BD_Gestão!$B:$B,0)),"erro"))</f>
        <v/>
      </c>
      <c r="O2414" s="164" t="str">
        <f>IF($A2414=0,"",IFERROR(INDEX(BD_Gestão!K:K,MATCH('Banco de Dados'!$B2414,BD_Gestão!$B:$B,0)),"erro"))</f>
        <v/>
      </c>
      <c r="P2414" s="169" t="str">
        <f t="shared" si="150"/>
        <v/>
      </c>
      <c r="Q2414" s="170" t="str">
        <f t="shared" si="151"/>
        <v/>
      </c>
      <c r="R2414" s="163" t="e">
        <f t="shared" si="148"/>
        <v>#VALUE!</v>
      </c>
      <c r="S2414" s="163" t="e">
        <f t="shared" si="149"/>
        <v>#VALUE!</v>
      </c>
      <c r="T2414" s="163" t="e">
        <f>INDEX(Controle!O:O,MATCH('Banco de Dados'!A2414,Controle!M:M,0))*E2414/100</f>
        <v>#N/A</v>
      </c>
    </row>
    <row r="2415" spans="1:20" hidden="1" x14ac:dyDescent="0.2">
      <c r="A2415" s="158">
        <f>BD_TS!A2414</f>
        <v>0</v>
      </c>
      <c r="B2415" s="158" t="str">
        <f>SUBSTITUTE(SUBSTITUTE(BD_TS!D2414," ",""),"-","/")</f>
        <v/>
      </c>
      <c r="C2415" s="158">
        <f>BD_TS!E2414</f>
        <v>0</v>
      </c>
      <c r="D2415" s="159">
        <f>BD_TS!F2414</f>
        <v>0</v>
      </c>
      <c r="E2415" s="160">
        <f>BD_TS!B2414</f>
        <v>0</v>
      </c>
      <c r="F2415" s="161">
        <f>BD_TS!C2414</f>
        <v>0</v>
      </c>
      <c r="G2415" s="187">
        <f>BD_TS!H2414</f>
        <v>0</v>
      </c>
      <c r="H2415" s="158" t="str">
        <f>IF($A2415=0,"",IFERROR(INDEX(BD_Gestão!A:A,MATCH('Banco de Dados'!$B2415,BD_Gestão!$B:$B,0)),"erro"))</f>
        <v/>
      </c>
      <c r="I2415" s="162" t="str">
        <f>IF($A2415=0,"",IFERROR(INDEX(BD_Gestão!E:E,MATCH('Banco de Dados'!$B2415,BD_Gestão!$B:$B,0)),"erro"))</f>
        <v/>
      </c>
      <c r="J2415" s="186" t="str">
        <f>IF($A2415=0,"",IFERROR(INDEX(BD_Gestão!B:B,MATCH('Banco de Dados'!$B2415,BD_Gestão!$B:$B,0)),"erro"))</f>
        <v/>
      </c>
      <c r="K2415" s="158" t="str">
        <f>IF($A2415=0,"",IFERROR(INDEX(BD_Gestão!C:C,MATCH('Banco de Dados'!$B2415,BD_Gestão!$B:$B,0)),"erro"))</f>
        <v/>
      </c>
      <c r="L2415" s="158" t="str">
        <f>IF($A2415=0,"",IFERROR(INDEX(BD_Gestão!H:H,MATCH('Banco de Dados'!$B2415,BD_Gestão!$B:$B,0)),"erro"))</f>
        <v/>
      </c>
      <c r="M2415" s="161" t="str">
        <f>IF($A2415=0,"",IFERROR(INDEX(BD_Gestão!F:F,MATCH('Banco de Dados'!$B2415,BD_Gestão!$B:$B,0)),"erro"))</f>
        <v/>
      </c>
      <c r="N2415" s="161" t="str">
        <f>IF($A2415=0,"",IFERROR(INDEX(BD_Gestão!J:J,MATCH('Banco de Dados'!$B2415,BD_Gestão!$B:$B,0)),"erro"))</f>
        <v/>
      </c>
      <c r="O2415" s="164" t="str">
        <f>IF($A2415=0,"",IFERROR(INDEX(BD_Gestão!K:K,MATCH('Banco de Dados'!$B2415,BD_Gestão!$B:$B,0)),"erro"))</f>
        <v/>
      </c>
      <c r="P2415" s="169" t="str">
        <f t="shared" si="150"/>
        <v/>
      </c>
      <c r="Q2415" s="170" t="str">
        <f t="shared" si="151"/>
        <v/>
      </c>
      <c r="R2415" s="163" t="e">
        <f t="shared" si="148"/>
        <v>#VALUE!</v>
      </c>
      <c r="S2415" s="163" t="e">
        <f t="shared" si="149"/>
        <v>#VALUE!</v>
      </c>
      <c r="T2415" s="163" t="e">
        <f>INDEX(Controle!O:O,MATCH('Banco de Dados'!A2415,Controle!M:M,0))*E2415/100</f>
        <v>#N/A</v>
      </c>
    </row>
    <row r="2416" spans="1:20" hidden="1" x14ac:dyDescent="0.2">
      <c r="A2416" s="158">
        <f>BD_TS!A2415</f>
        <v>0</v>
      </c>
      <c r="B2416" s="158" t="str">
        <f>SUBSTITUTE(SUBSTITUTE(BD_TS!D2415," ",""),"-","/")</f>
        <v/>
      </c>
      <c r="C2416" s="158">
        <f>BD_TS!E2415</f>
        <v>0</v>
      </c>
      <c r="D2416" s="159">
        <f>BD_TS!F2415</f>
        <v>0</v>
      </c>
      <c r="E2416" s="160">
        <f>BD_TS!B2415</f>
        <v>0</v>
      </c>
      <c r="F2416" s="161">
        <f>BD_TS!C2415</f>
        <v>0</v>
      </c>
      <c r="G2416" s="187">
        <f>BD_TS!H2415</f>
        <v>0</v>
      </c>
      <c r="H2416" s="158" t="str">
        <f>IF($A2416=0,"",IFERROR(INDEX(BD_Gestão!A:A,MATCH('Banco de Dados'!$B2416,BD_Gestão!$B:$B,0)),"erro"))</f>
        <v/>
      </c>
      <c r="I2416" s="162" t="str">
        <f>IF($A2416=0,"",IFERROR(INDEX(BD_Gestão!E:E,MATCH('Banco de Dados'!$B2416,BD_Gestão!$B:$B,0)),"erro"))</f>
        <v/>
      </c>
      <c r="J2416" s="186" t="str">
        <f>IF($A2416=0,"",IFERROR(INDEX(BD_Gestão!B:B,MATCH('Banco de Dados'!$B2416,BD_Gestão!$B:$B,0)),"erro"))</f>
        <v/>
      </c>
      <c r="K2416" s="158" t="str">
        <f>IF($A2416=0,"",IFERROR(INDEX(BD_Gestão!C:C,MATCH('Banco de Dados'!$B2416,BD_Gestão!$B:$B,0)),"erro"))</f>
        <v/>
      </c>
      <c r="L2416" s="158" t="str">
        <f>IF($A2416=0,"",IFERROR(INDEX(BD_Gestão!H:H,MATCH('Banco de Dados'!$B2416,BD_Gestão!$B:$B,0)),"erro"))</f>
        <v/>
      </c>
      <c r="M2416" s="161" t="str">
        <f>IF($A2416=0,"",IFERROR(INDEX(BD_Gestão!F:F,MATCH('Banco de Dados'!$B2416,BD_Gestão!$B:$B,0)),"erro"))</f>
        <v/>
      </c>
      <c r="N2416" s="161" t="str">
        <f>IF($A2416=0,"",IFERROR(INDEX(BD_Gestão!J:J,MATCH('Banco de Dados'!$B2416,BD_Gestão!$B:$B,0)),"erro"))</f>
        <v/>
      </c>
      <c r="O2416" s="164" t="str">
        <f>IF($A2416=0,"",IFERROR(INDEX(BD_Gestão!K:K,MATCH('Banco de Dados'!$B2416,BD_Gestão!$B:$B,0)),"erro"))</f>
        <v/>
      </c>
      <c r="P2416" s="169" t="str">
        <f t="shared" si="150"/>
        <v/>
      </c>
      <c r="Q2416" s="170" t="str">
        <f t="shared" si="151"/>
        <v/>
      </c>
      <c r="R2416" s="163" t="e">
        <f t="shared" si="148"/>
        <v>#VALUE!</v>
      </c>
      <c r="S2416" s="163" t="e">
        <f t="shared" si="149"/>
        <v>#VALUE!</v>
      </c>
      <c r="T2416" s="163" t="e">
        <f>INDEX(Controle!O:O,MATCH('Banco de Dados'!A2416,Controle!M:M,0))*E2416/100</f>
        <v>#N/A</v>
      </c>
    </row>
    <row r="2417" spans="1:20" hidden="1" x14ac:dyDescent="0.2">
      <c r="A2417" s="158">
        <f>BD_TS!A2416</f>
        <v>0</v>
      </c>
      <c r="B2417" s="158" t="str">
        <f>SUBSTITUTE(SUBSTITUTE(BD_TS!D2416," ",""),"-","/")</f>
        <v/>
      </c>
      <c r="C2417" s="158">
        <f>BD_TS!E2416</f>
        <v>0</v>
      </c>
      <c r="D2417" s="159">
        <f>BD_TS!F2416</f>
        <v>0</v>
      </c>
      <c r="E2417" s="160">
        <f>BD_TS!B2416</f>
        <v>0</v>
      </c>
      <c r="F2417" s="161">
        <f>BD_TS!C2416</f>
        <v>0</v>
      </c>
      <c r="G2417" s="187">
        <f>BD_TS!H2416</f>
        <v>0</v>
      </c>
      <c r="H2417" s="158" t="str">
        <f>IF($A2417=0,"",IFERROR(INDEX(BD_Gestão!A:A,MATCH('Banco de Dados'!$B2417,BD_Gestão!$B:$B,0)),"erro"))</f>
        <v/>
      </c>
      <c r="I2417" s="162" t="str">
        <f>IF($A2417=0,"",IFERROR(INDEX(BD_Gestão!E:E,MATCH('Banco de Dados'!$B2417,BD_Gestão!$B:$B,0)),"erro"))</f>
        <v/>
      </c>
      <c r="J2417" s="186" t="str">
        <f>IF($A2417=0,"",IFERROR(INDEX(BD_Gestão!B:B,MATCH('Banco de Dados'!$B2417,BD_Gestão!$B:$B,0)),"erro"))</f>
        <v/>
      </c>
      <c r="K2417" s="158" t="str">
        <f>IF($A2417=0,"",IFERROR(INDEX(BD_Gestão!C:C,MATCH('Banco de Dados'!$B2417,BD_Gestão!$B:$B,0)),"erro"))</f>
        <v/>
      </c>
      <c r="L2417" s="158" t="str">
        <f>IF($A2417=0,"",IFERROR(INDEX(BD_Gestão!H:H,MATCH('Banco de Dados'!$B2417,BD_Gestão!$B:$B,0)),"erro"))</f>
        <v/>
      </c>
      <c r="M2417" s="161" t="str">
        <f>IF($A2417=0,"",IFERROR(INDEX(BD_Gestão!F:F,MATCH('Banco de Dados'!$B2417,BD_Gestão!$B:$B,0)),"erro"))</f>
        <v/>
      </c>
      <c r="N2417" s="161" t="str">
        <f>IF($A2417=0,"",IFERROR(INDEX(BD_Gestão!J:J,MATCH('Banco de Dados'!$B2417,BD_Gestão!$B:$B,0)),"erro"))</f>
        <v/>
      </c>
      <c r="O2417" s="164" t="str">
        <f>IF($A2417=0,"",IFERROR(INDEX(BD_Gestão!K:K,MATCH('Banco de Dados'!$B2417,BD_Gestão!$B:$B,0)),"erro"))</f>
        <v/>
      </c>
      <c r="P2417" s="169" t="str">
        <f t="shared" si="150"/>
        <v/>
      </c>
      <c r="Q2417" s="170" t="str">
        <f t="shared" si="151"/>
        <v/>
      </c>
      <c r="R2417" s="163" t="e">
        <f t="shared" si="148"/>
        <v>#VALUE!</v>
      </c>
      <c r="S2417" s="163" t="e">
        <f t="shared" si="149"/>
        <v>#VALUE!</v>
      </c>
      <c r="T2417" s="163" t="e">
        <f>INDEX(Controle!O:O,MATCH('Banco de Dados'!A2417,Controle!M:M,0))*E2417/100</f>
        <v>#N/A</v>
      </c>
    </row>
    <row r="2418" spans="1:20" hidden="1" x14ac:dyDescent="0.2">
      <c r="A2418" s="158">
        <f>BD_TS!A2417</f>
        <v>0</v>
      </c>
      <c r="B2418" s="158" t="str">
        <f>SUBSTITUTE(SUBSTITUTE(BD_TS!D2417," ",""),"-","/")</f>
        <v/>
      </c>
      <c r="C2418" s="158">
        <f>BD_TS!E2417</f>
        <v>0</v>
      </c>
      <c r="D2418" s="159">
        <f>BD_TS!F2417</f>
        <v>0</v>
      </c>
      <c r="E2418" s="160">
        <f>BD_TS!B2417</f>
        <v>0</v>
      </c>
      <c r="F2418" s="161">
        <f>BD_TS!C2417</f>
        <v>0</v>
      </c>
      <c r="G2418" s="187">
        <f>BD_TS!H2417</f>
        <v>0</v>
      </c>
      <c r="H2418" s="158" t="str">
        <f>IF($A2418=0,"",IFERROR(INDEX(BD_Gestão!A:A,MATCH('Banco de Dados'!$B2418,BD_Gestão!$B:$B,0)),"erro"))</f>
        <v/>
      </c>
      <c r="I2418" s="162" t="str">
        <f>IF($A2418=0,"",IFERROR(INDEX(BD_Gestão!E:E,MATCH('Banco de Dados'!$B2418,BD_Gestão!$B:$B,0)),"erro"))</f>
        <v/>
      </c>
      <c r="J2418" s="186" t="str">
        <f>IF($A2418=0,"",IFERROR(INDEX(BD_Gestão!B:B,MATCH('Banco de Dados'!$B2418,BD_Gestão!$B:$B,0)),"erro"))</f>
        <v/>
      </c>
      <c r="K2418" s="158" t="str">
        <f>IF($A2418=0,"",IFERROR(INDEX(BD_Gestão!C:C,MATCH('Banco de Dados'!$B2418,BD_Gestão!$B:$B,0)),"erro"))</f>
        <v/>
      </c>
      <c r="L2418" s="158" t="str">
        <f>IF($A2418=0,"",IFERROR(INDEX(BD_Gestão!H:H,MATCH('Banco de Dados'!$B2418,BD_Gestão!$B:$B,0)),"erro"))</f>
        <v/>
      </c>
      <c r="M2418" s="161" t="str">
        <f>IF($A2418=0,"",IFERROR(INDEX(BD_Gestão!F:F,MATCH('Banco de Dados'!$B2418,BD_Gestão!$B:$B,0)),"erro"))</f>
        <v/>
      </c>
      <c r="N2418" s="161" t="str">
        <f>IF($A2418=0,"",IFERROR(INDEX(BD_Gestão!J:J,MATCH('Banco de Dados'!$B2418,BD_Gestão!$B:$B,0)),"erro"))</f>
        <v/>
      </c>
      <c r="O2418" s="164" t="str">
        <f>IF($A2418=0,"",IFERROR(INDEX(BD_Gestão!K:K,MATCH('Banco de Dados'!$B2418,BD_Gestão!$B:$B,0)),"erro"))</f>
        <v/>
      </c>
      <c r="P2418" s="169" t="str">
        <f t="shared" si="150"/>
        <v/>
      </c>
      <c r="Q2418" s="170" t="str">
        <f t="shared" si="151"/>
        <v/>
      </c>
      <c r="R2418" s="163" t="e">
        <f t="shared" si="148"/>
        <v>#VALUE!</v>
      </c>
      <c r="S2418" s="163" t="e">
        <f t="shared" si="149"/>
        <v>#VALUE!</v>
      </c>
      <c r="T2418" s="163" t="e">
        <f>INDEX(Controle!O:O,MATCH('Banco de Dados'!A2418,Controle!M:M,0))*E2418/100</f>
        <v>#N/A</v>
      </c>
    </row>
    <row r="2419" spans="1:20" hidden="1" x14ac:dyDescent="0.2">
      <c r="A2419" s="158">
        <f>BD_TS!A2418</f>
        <v>0</v>
      </c>
      <c r="B2419" s="158" t="str">
        <f>SUBSTITUTE(SUBSTITUTE(BD_TS!D2418," ",""),"-","/")</f>
        <v/>
      </c>
      <c r="C2419" s="158">
        <f>BD_TS!E2418</f>
        <v>0</v>
      </c>
      <c r="D2419" s="159">
        <f>BD_TS!F2418</f>
        <v>0</v>
      </c>
      <c r="E2419" s="160">
        <f>BD_TS!B2418</f>
        <v>0</v>
      </c>
      <c r="F2419" s="161">
        <f>BD_TS!C2418</f>
        <v>0</v>
      </c>
      <c r="G2419" s="187">
        <f>BD_TS!H2418</f>
        <v>0</v>
      </c>
      <c r="H2419" s="158" t="str">
        <f>IF($A2419=0,"",IFERROR(INDEX(BD_Gestão!A:A,MATCH('Banco de Dados'!$B2419,BD_Gestão!$B:$B,0)),"erro"))</f>
        <v/>
      </c>
      <c r="I2419" s="162" t="str">
        <f>IF($A2419=0,"",IFERROR(INDEX(BD_Gestão!E:E,MATCH('Banco de Dados'!$B2419,BD_Gestão!$B:$B,0)),"erro"))</f>
        <v/>
      </c>
      <c r="J2419" s="186" t="str">
        <f>IF($A2419=0,"",IFERROR(INDEX(BD_Gestão!B:B,MATCH('Banco de Dados'!$B2419,BD_Gestão!$B:$B,0)),"erro"))</f>
        <v/>
      </c>
      <c r="K2419" s="158" t="str">
        <f>IF($A2419=0,"",IFERROR(INDEX(BD_Gestão!C:C,MATCH('Banco de Dados'!$B2419,BD_Gestão!$B:$B,0)),"erro"))</f>
        <v/>
      </c>
      <c r="L2419" s="158" t="str">
        <f>IF($A2419=0,"",IFERROR(INDEX(BD_Gestão!H:H,MATCH('Banco de Dados'!$B2419,BD_Gestão!$B:$B,0)),"erro"))</f>
        <v/>
      </c>
      <c r="M2419" s="161" t="str">
        <f>IF($A2419=0,"",IFERROR(INDEX(BD_Gestão!F:F,MATCH('Banco de Dados'!$B2419,BD_Gestão!$B:$B,0)),"erro"))</f>
        <v/>
      </c>
      <c r="N2419" s="161" t="str">
        <f>IF($A2419=0,"",IFERROR(INDEX(BD_Gestão!J:J,MATCH('Banco de Dados'!$B2419,BD_Gestão!$B:$B,0)),"erro"))</f>
        <v/>
      </c>
      <c r="O2419" s="164" t="str">
        <f>IF($A2419=0,"",IFERROR(INDEX(BD_Gestão!K:K,MATCH('Banco de Dados'!$B2419,BD_Gestão!$B:$B,0)),"erro"))</f>
        <v/>
      </c>
      <c r="P2419" s="169" t="str">
        <f t="shared" si="150"/>
        <v/>
      </c>
      <c r="Q2419" s="170" t="str">
        <f t="shared" si="151"/>
        <v/>
      </c>
      <c r="R2419" s="163" t="e">
        <f t="shared" si="148"/>
        <v>#VALUE!</v>
      </c>
      <c r="S2419" s="163" t="e">
        <f t="shared" si="149"/>
        <v>#VALUE!</v>
      </c>
      <c r="T2419" s="163" t="e">
        <f>INDEX(Controle!O:O,MATCH('Banco de Dados'!A2419,Controle!M:M,0))*E2419/100</f>
        <v>#N/A</v>
      </c>
    </row>
    <row r="2420" spans="1:20" hidden="1" x14ac:dyDescent="0.2">
      <c r="A2420" s="158">
        <f>BD_TS!A2419</f>
        <v>0</v>
      </c>
      <c r="B2420" s="158" t="str">
        <f>SUBSTITUTE(SUBSTITUTE(BD_TS!D2419," ",""),"-","/")</f>
        <v/>
      </c>
      <c r="C2420" s="158">
        <f>BD_TS!E2419</f>
        <v>0</v>
      </c>
      <c r="D2420" s="159">
        <f>BD_TS!F2419</f>
        <v>0</v>
      </c>
      <c r="E2420" s="160">
        <f>BD_TS!B2419</f>
        <v>0</v>
      </c>
      <c r="F2420" s="161">
        <f>BD_TS!C2419</f>
        <v>0</v>
      </c>
      <c r="G2420" s="187">
        <f>BD_TS!H2419</f>
        <v>0</v>
      </c>
      <c r="H2420" s="158" t="str">
        <f>IF($A2420=0,"",IFERROR(INDEX(BD_Gestão!A:A,MATCH('Banco de Dados'!$B2420,BD_Gestão!$B:$B,0)),"erro"))</f>
        <v/>
      </c>
      <c r="I2420" s="162" t="str">
        <f>IF($A2420=0,"",IFERROR(INDEX(BD_Gestão!E:E,MATCH('Banco de Dados'!$B2420,BD_Gestão!$B:$B,0)),"erro"))</f>
        <v/>
      </c>
      <c r="J2420" s="186" t="str">
        <f>IF($A2420=0,"",IFERROR(INDEX(BD_Gestão!B:B,MATCH('Banco de Dados'!$B2420,BD_Gestão!$B:$B,0)),"erro"))</f>
        <v/>
      </c>
      <c r="K2420" s="158" t="str">
        <f>IF($A2420=0,"",IFERROR(INDEX(BD_Gestão!C:C,MATCH('Banco de Dados'!$B2420,BD_Gestão!$B:$B,0)),"erro"))</f>
        <v/>
      </c>
      <c r="L2420" s="158" t="str">
        <f>IF($A2420=0,"",IFERROR(INDEX(BD_Gestão!H:H,MATCH('Banco de Dados'!$B2420,BD_Gestão!$B:$B,0)),"erro"))</f>
        <v/>
      </c>
      <c r="M2420" s="161" t="str">
        <f>IF($A2420=0,"",IFERROR(INDEX(BD_Gestão!F:F,MATCH('Banco de Dados'!$B2420,BD_Gestão!$B:$B,0)),"erro"))</f>
        <v/>
      </c>
      <c r="N2420" s="161" t="str">
        <f>IF($A2420=0,"",IFERROR(INDEX(BD_Gestão!J:J,MATCH('Banco de Dados'!$B2420,BD_Gestão!$B:$B,0)),"erro"))</f>
        <v/>
      </c>
      <c r="O2420" s="164" t="str">
        <f>IF($A2420=0,"",IFERROR(INDEX(BD_Gestão!K:K,MATCH('Banco de Dados'!$B2420,BD_Gestão!$B:$B,0)),"erro"))</f>
        <v/>
      </c>
      <c r="P2420" s="169" t="str">
        <f t="shared" si="150"/>
        <v/>
      </c>
      <c r="Q2420" s="170" t="str">
        <f t="shared" si="151"/>
        <v/>
      </c>
      <c r="R2420" s="163" t="e">
        <f t="shared" si="148"/>
        <v>#VALUE!</v>
      </c>
      <c r="S2420" s="163" t="e">
        <f t="shared" si="149"/>
        <v>#VALUE!</v>
      </c>
      <c r="T2420" s="163" t="e">
        <f>INDEX(Controle!O:O,MATCH('Banco de Dados'!A2420,Controle!M:M,0))*E2420/100</f>
        <v>#N/A</v>
      </c>
    </row>
    <row r="2421" spans="1:20" hidden="1" x14ac:dyDescent="0.2">
      <c r="A2421" s="158">
        <f>BD_TS!A2420</f>
        <v>0</v>
      </c>
      <c r="B2421" s="158" t="str">
        <f>SUBSTITUTE(SUBSTITUTE(BD_TS!D2420," ",""),"-","/")</f>
        <v/>
      </c>
      <c r="C2421" s="158">
        <f>BD_TS!E2420</f>
        <v>0</v>
      </c>
      <c r="D2421" s="159">
        <f>BD_TS!F2420</f>
        <v>0</v>
      </c>
      <c r="E2421" s="160">
        <f>BD_TS!B2420</f>
        <v>0</v>
      </c>
      <c r="F2421" s="161">
        <f>BD_TS!C2420</f>
        <v>0</v>
      </c>
      <c r="G2421" s="187">
        <f>BD_TS!H2420</f>
        <v>0</v>
      </c>
      <c r="H2421" s="158" t="str">
        <f>IF($A2421=0,"",IFERROR(INDEX(BD_Gestão!A:A,MATCH('Banco de Dados'!$B2421,BD_Gestão!$B:$B,0)),"erro"))</f>
        <v/>
      </c>
      <c r="I2421" s="162" t="str">
        <f>IF($A2421=0,"",IFERROR(INDEX(BD_Gestão!E:E,MATCH('Banco de Dados'!$B2421,BD_Gestão!$B:$B,0)),"erro"))</f>
        <v/>
      </c>
      <c r="J2421" s="186" t="str">
        <f>IF($A2421=0,"",IFERROR(INDEX(BD_Gestão!B:B,MATCH('Banco de Dados'!$B2421,BD_Gestão!$B:$B,0)),"erro"))</f>
        <v/>
      </c>
      <c r="K2421" s="158" t="str">
        <f>IF($A2421=0,"",IFERROR(INDEX(BD_Gestão!C:C,MATCH('Banco de Dados'!$B2421,BD_Gestão!$B:$B,0)),"erro"))</f>
        <v/>
      </c>
      <c r="L2421" s="158" t="str">
        <f>IF($A2421=0,"",IFERROR(INDEX(BD_Gestão!H:H,MATCH('Banco de Dados'!$B2421,BD_Gestão!$B:$B,0)),"erro"))</f>
        <v/>
      </c>
      <c r="M2421" s="161" t="str">
        <f>IF($A2421=0,"",IFERROR(INDEX(BD_Gestão!F:F,MATCH('Banco de Dados'!$B2421,BD_Gestão!$B:$B,0)),"erro"))</f>
        <v/>
      </c>
      <c r="N2421" s="161" t="str">
        <f>IF($A2421=0,"",IFERROR(INDEX(BD_Gestão!J:J,MATCH('Banco de Dados'!$B2421,BD_Gestão!$B:$B,0)),"erro"))</f>
        <v/>
      </c>
      <c r="O2421" s="164" t="str">
        <f>IF($A2421=0,"",IFERROR(INDEX(BD_Gestão!K:K,MATCH('Banco de Dados'!$B2421,BD_Gestão!$B:$B,0)),"erro"))</f>
        <v/>
      </c>
      <c r="P2421" s="169" t="str">
        <f t="shared" si="150"/>
        <v/>
      </c>
      <c r="Q2421" s="170" t="str">
        <f t="shared" si="151"/>
        <v/>
      </c>
      <c r="R2421" s="163" t="e">
        <f t="shared" si="148"/>
        <v>#VALUE!</v>
      </c>
      <c r="S2421" s="163" t="e">
        <f t="shared" si="149"/>
        <v>#VALUE!</v>
      </c>
      <c r="T2421" s="163" t="e">
        <f>INDEX(Controle!O:O,MATCH('Banco de Dados'!A2421,Controle!M:M,0))*E2421/100</f>
        <v>#N/A</v>
      </c>
    </row>
    <row r="2422" spans="1:20" hidden="1" x14ac:dyDescent="0.2">
      <c r="A2422" s="158">
        <f>BD_TS!A2421</f>
        <v>0</v>
      </c>
      <c r="B2422" s="158" t="str">
        <f>SUBSTITUTE(SUBSTITUTE(BD_TS!D2421," ",""),"-","/")</f>
        <v/>
      </c>
      <c r="C2422" s="158">
        <f>BD_TS!E2421</f>
        <v>0</v>
      </c>
      <c r="D2422" s="159">
        <f>BD_TS!F2421</f>
        <v>0</v>
      </c>
      <c r="E2422" s="160">
        <f>BD_TS!B2421</f>
        <v>0</v>
      </c>
      <c r="F2422" s="161">
        <f>BD_TS!C2421</f>
        <v>0</v>
      </c>
      <c r="G2422" s="187">
        <f>BD_TS!H2421</f>
        <v>0</v>
      </c>
      <c r="H2422" s="158" t="str">
        <f>IF($A2422=0,"",IFERROR(INDEX(BD_Gestão!A:A,MATCH('Banco de Dados'!$B2422,BD_Gestão!$B:$B,0)),"erro"))</f>
        <v/>
      </c>
      <c r="I2422" s="162" t="str">
        <f>IF($A2422=0,"",IFERROR(INDEX(BD_Gestão!E:E,MATCH('Banco de Dados'!$B2422,BD_Gestão!$B:$B,0)),"erro"))</f>
        <v/>
      </c>
      <c r="J2422" s="186" t="str">
        <f>IF($A2422=0,"",IFERROR(INDEX(BD_Gestão!B:B,MATCH('Banco de Dados'!$B2422,BD_Gestão!$B:$B,0)),"erro"))</f>
        <v/>
      </c>
      <c r="K2422" s="158" t="str">
        <f>IF($A2422=0,"",IFERROR(INDEX(BD_Gestão!C:C,MATCH('Banco de Dados'!$B2422,BD_Gestão!$B:$B,0)),"erro"))</f>
        <v/>
      </c>
      <c r="L2422" s="158" t="str">
        <f>IF($A2422=0,"",IFERROR(INDEX(BD_Gestão!H:H,MATCH('Banco de Dados'!$B2422,BD_Gestão!$B:$B,0)),"erro"))</f>
        <v/>
      </c>
      <c r="M2422" s="161" t="str">
        <f>IF($A2422=0,"",IFERROR(INDEX(BD_Gestão!F:F,MATCH('Banco de Dados'!$B2422,BD_Gestão!$B:$B,0)),"erro"))</f>
        <v/>
      </c>
      <c r="N2422" s="161" t="str">
        <f>IF($A2422=0,"",IFERROR(INDEX(BD_Gestão!J:J,MATCH('Banco de Dados'!$B2422,BD_Gestão!$B:$B,0)),"erro"))</f>
        <v/>
      </c>
      <c r="O2422" s="164" t="str">
        <f>IF($A2422=0,"",IFERROR(INDEX(BD_Gestão!K:K,MATCH('Banco de Dados'!$B2422,BD_Gestão!$B:$B,0)),"erro"))</f>
        <v/>
      </c>
      <c r="P2422" s="169" t="str">
        <f t="shared" si="150"/>
        <v/>
      </c>
      <c r="Q2422" s="170" t="str">
        <f t="shared" si="151"/>
        <v/>
      </c>
      <c r="R2422" s="163" t="e">
        <f t="shared" si="148"/>
        <v>#VALUE!</v>
      </c>
      <c r="S2422" s="163" t="e">
        <f t="shared" si="149"/>
        <v>#VALUE!</v>
      </c>
      <c r="T2422" s="163" t="e">
        <f>INDEX(Controle!O:O,MATCH('Banco de Dados'!A2422,Controle!M:M,0))*E2422/100</f>
        <v>#N/A</v>
      </c>
    </row>
    <row r="2423" spans="1:20" hidden="1" x14ac:dyDescent="0.2">
      <c r="A2423" s="158">
        <f>BD_TS!A2422</f>
        <v>0</v>
      </c>
      <c r="B2423" s="158" t="str">
        <f>SUBSTITUTE(SUBSTITUTE(BD_TS!D2422," ",""),"-","/")</f>
        <v/>
      </c>
      <c r="C2423" s="158">
        <f>BD_TS!E2422</f>
        <v>0</v>
      </c>
      <c r="D2423" s="159">
        <f>BD_TS!F2422</f>
        <v>0</v>
      </c>
      <c r="E2423" s="160">
        <f>BD_TS!B2422</f>
        <v>0</v>
      </c>
      <c r="F2423" s="161">
        <f>BD_TS!C2422</f>
        <v>0</v>
      </c>
      <c r="G2423" s="187">
        <f>BD_TS!H2422</f>
        <v>0</v>
      </c>
      <c r="H2423" s="158" t="str">
        <f>IF($A2423=0,"",IFERROR(INDEX(BD_Gestão!A:A,MATCH('Banco de Dados'!$B2423,BD_Gestão!$B:$B,0)),"erro"))</f>
        <v/>
      </c>
      <c r="I2423" s="162" t="str">
        <f>IF($A2423=0,"",IFERROR(INDEX(BD_Gestão!E:E,MATCH('Banco de Dados'!$B2423,BD_Gestão!$B:$B,0)),"erro"))</f>
        <v/>
      </c>
      <c r="J2423" s="186" t="str">
        <f>IF($A2423=0,"",IFERROR(INDEX(BD_Gestão!B:B,MATCH('Banco de Dados'!$B2423,BD_Gestão!$B:$B,0)),"erro"))</f>
        <v/>
      </c>
      <c r="K2423" s="158" t="str">
        <f>IF($A2423=0,"",IFERROR(INDEX(BD_Gestão!C:C,MATCH('Banco de Dados'!$B2423,BD_Gestão!$B:$B,0)),"erro"))</f>
        <v/>
      </c>
      <c r="L2423" s="158" t="str">
        <f>IF($A2423=0,"",IFERROR(INDEX(BD_Gestão!H:H,MATCH('Banco de Dados'!$B2423,BD_Gestão!$B:$B,0)),"erro"))</f>
        <v/>
      </c>
      <c r="M2423" s="161" t="str">
        <f>IF($A2423=0,"",IFERROR(INDEX(BD_Gestão!F:F,MATCH('Banco de Dados'!$B2423,BD_Gestão!$B:$B,0)),"erro"))</f>
        <v/>
      </c>
      <c r="N2423" s="161" t="str">
        <f>IF($A2423=0,"",IFERROR(INDEX(BD_Gestão!J:J,MATCH('Banco de Dados'!$B2423,BD_Gestão!$B:$B,0)),"erro"))</f>
        <v/>
      </c>
      <c r="O2423" s="164" t="str">
        <f>IF($A2423=0,"",IFERROR(INDEX(BD_Gestão!K:K,MATCH('Banco de Dados'!$B2423,BD_Gestão!$B:$B,0)),"erro"))</f>
        <v/>
      </c>
      <c r="P2423" s="169" t="str">
        <f t="shared" si="150"/>
        <v/>
      </c>
      <c r="Q2423" s="170" t="str">
        <f t="shared" si="151"/>
        <v/>
      </c>
      <c r="R2423" s="163" t="e">
        <f t="shared" si="148"/>
        <v>#VALUE!</v>
      </c>
      <c r="S2423" s="163" t="e">
        <f t="shared" si="149"/>
        <v>#VALUE!</v>
      </c>
      <c r="T2423" s="163" t="e">
        <f>INDEX(Controle!O:O,MATCH('Banco de Dados'!A2423,Controle!M:M,0))*E2423/100</f>
        <v>#N/A</v>
      </c>
    </row>
    <row r="2424" spans="1:20" hidden="1" x14ac:dyDescent="0.2">
      <c r="A2424" s="158">
        <f>BD_TS!A2423</f>
        <v>0</v>
      </c>
      <c r="B2424" s="158" t="str">
        <f>SUBSTITUTE(SUBSTITUTE(BD_TS!D2423," ",""),"-","/")</f>
        <v/>
      </c>
      <c r="C2424" s="158">
        <f>BD_TS!E2423</f>
        <v>0</v>
      </c>
      <c r="D2424" s="159">
        <f>BD_TS!F2423</f>
        <v>0</v>
      </c>
      <c r="E2424" s="160">
        <f>BD_TS!B2423</f>
        <v>0</v>
      </c>
      <c r="F2424" s="161">
        <f>BD_TS!C2423</f>
        <v>0</v>
      </c>
      <c r="G2424" s="187">
        <f>BD_TS!H2423</f>
        <v>0</v>
      </c>
      <c r="H2424" s="158" t="str">
        <f>IF($A2424=0,"",IFERROR(INDEX(BD_Gestão!A:A,MATCH('Banco de Dados'!$B2424,BD_Gestão!$B:$B,0)),"erro"))</f>
        <v/>
      </c>
      <c r="I2424" s="162" t="str">
        <f>IF($A2424=0,"",IFERROR(INDEX(BD_Gestão!E:E,MATCH('Banco de Dados'!$B2424,BD_Gestão!$B:$B,0)),"erro"))</f>
        <v/>
      </c>
      <c r="J2424" s="186" t="str">
        <f>IF($A2424=0,"",IFERROR(INDEX(BD_Gestão!B:B,MATCH('Banco de Dados'!$B2424,BD_Gestão!$B:$B,0)),"erro"))</f>
        <v/>
      </c>
      <c r="K2424" s="158" t="str">
        <f>IF($A2424=0,"",IFERROR(INDEX(BD_Gestão!C:C,MATCH('Banco de Dados'!$B2424,BD_Gestão!$B:$B,0)),"erro"))</f>
        <v/>
      </c>
      <c r="L2424" s="158" t="str">
        <f>IF($A2424=0,"",IFERROR(INDEX(BD_Gestão!H:H,MATCH('Banco de Dados'!$B2424,BD_Gestão!$B:$B,0)),"erro"))</f>
        <v/>
      </c>
      <c r="M2424" s="161" t="str">
        <f>IF($A2424=0,"",IFERROR(INDEX(BD_Gestão!F:F,MATCH('Banco de Dados'!$B2424,BD_Gestão!$B:$B,0)),"erro"))</f>
        <v/>
      </c>
      <c r="N2424" s="161" t="str">
        <f>IF($A2424=0,"",IFERROR(INDEX(BD_Gestão!J:J,MATCH('Banco de Dados'!$B2424,BD_Gestão!$B:$B,0)),"erro"))</f>
        <v/>
      </c>
      <c r="O2424" s="164" t="str">
        <f>IF($A2424=0,"",IFERROR(INDEX(BD_Gestão!K:K,MATCH('Banco de Dados'!$B2424,BD_Gestão!$B:$B,0)),"erro"))</f>
        <v/>
      </c>
      <c r="P2424" s="169" t="str">
        <f t="shared" si="150"/>
        <v/>
      </c>
      <c r="Q2424" s="170" t="str">
        <f t="shared" si="151"/>
        <v/>
      </c>
      <c r="R2424" s="163" t="e">
        <f t="shared" si="148"/>
        <v>#VALUE!</v>
      </c>
      <c r="S2424" s="163" t="e">
        <f t="shared" si="149"/>
        <v>#VALUE!</v>
      </c>
      <c r="T2424" s="163" t="e">
        <f>INDEX(Controle!O:O,MATCH('Banco de Dados'!A2424,Controle!M:M,0))*E2424/100</f>
        <v>#N/A</v>
      </c>
    </row>
    <row r="2425" spans="1:20" hidden="1" x14ac:dyDescent="0.2">
      <c r="A2425" s="158">
        <f>BD_TS!A2424</f>
        <v>0</v>
      </c>
      <c r="B2425" s="158" t="str">
        <f>SUBSTITUTE(SUBSTITUTE(BD_TS!D2424," ",""),"-","/")</f>
        <v/>
      </c>
      <c r="C2425" s="158">
        <f>BD_TS!E2424</f>
        <v>0</v>
      </c>
      <c r="D2425" s="159">
        <f>BD_TS!F2424</f>
        <v>0</v>
      </c>
      <c r="E2425" s="160">
        <f>BD_TS!B2424</f>
        <v>0</v>
      </c>
      <c r="F2425" s="161">
        <f>BD_TS!C2424</f>
        <v>0</v>
      </c>
      <c r="G2425" s="187">
        <f>BD_TS!H2424</f>
        <v>0</v>
      </c>
      <c r="H2425" s="158" t="str">
        <f>IF($A2425=0,"",IFERROR(INDEX(BD_Gestão!A:A,MATCH('Banco de Dados'!$B2425,BD_Gestão!$B:$B,0)),"erro"))</f>
        <v/>
      </c>
      <c r="I2425" s="162" t="str">
        <f>IF($A2425=0,"",IFERROR(INDEX(BD_Gestão!E:E,MATCH('Banco de Dados'!$B2425,BD_Gestão!$B:$B,0)),"erro"))</f>
        <v/>
      </c>
      <c r="J2425" s="186" t="str">
        <f>IF($A2425=0,"",IFERROR(INDEX(BD_Gestão!B:B,MATCH('Banco de Dados'!$B2425,BD_Gestão!$B:$B,0)),"erro"))</f>
        <v/>
      </c>
      <c r="K2425" s="158" t="str">
        <f>IF($A2425=0,"",IFERROR(INDEX(BD_Gestão!C:C,MATCH('Banco de Dados'!$B2425,BD_Gestão!$B:$B,0)),"erro"))</f>
        <v/>
      </c>
      <c r="L2425" s="158" t="str">
        <f>IF($A2425=0,"",IFERROR(INDEX(BD_Gestão!H:H,MATCH('Banco de Dados'!$B2425,BD_Gestão!$B:$B,0)),"erro"))</f>
        <v/>
      </c>
      <c r="M2425" s="161" t="str">
        <f>IF($A2425=0,"",IFERROR(INDEX(BD_Gestão!F:F,MATCH('Banco de Dados'!$B2425,BD_Gestão!$B:$B,0)),"erro"))</f>
        <v/>
      </c>
      <c r="N2425" s="161" t="str">
        <f>IF($A2425=0,"",IFERROR(INDEX(BD_Gestão!J:J,MATCH('Banco de Dados'!$B2425,BD_Gestão!$B:$B,0)),"erro"))</f>
        <v/>
      </c>
      <c r="O2425" s="164" t="str">
        <f>IF($A2425=0,"",IFERROR(INDEX(BD_Gestão!K:K,MATCH('Banco de Dados'!$B2425,BD_Gestão!$B:$B,0)),"erro"))</f>
        <v/>
      </c>
      <c r="P2425" s="169" t="str">
        <f t="shared" si="150"/>
        <v/>
      </c>
      <c r="Q2425" s="170" t="str">
        <f t="shared" si="151"/>
        <v/>
      </c>
      <c r="R2425" s="163" t="e">
        <f t="shared" si="148"/>
        <v>#VALUE!</v>
      </c>
      <c r="S2425" s="163" t="e">
        <f t="shared" si="149"/>
        <v>#VALUE!</v>
      </c>
      <c r="T2425" s="163" t="e">
        <f>INDEX(Controle!O:O,MATCH('Banco de Dados'!A2425,Controle!M:M,0))*E2425/100</f>
        <v>#N/A</v>
      </c>
    </row>
    <row r="2426" spans="1:20" hidden="1" x14ac:dyDescent="0.2">
      <c r="A2426" s="158">
        <f>BD_TS!A2425</f>
        <v>0</v>
      </c>
      <c r="B2426" s="158" t="str">
        <f>SUBSTITUTE(SUBSTITUTE(BD_TS!D2425," ",""),"-","/")</f>
        <v/>
      </c>
      <c r="C2426" s="158">
        <f>BD_TS!E2425</f>
        <v>0</v>
      </c>
      <c r="D2426" s="159">
        <f>BD_TS!F2425</f>
        <v>0</v>
      </c>
      <c r="E2426" s="160">
        <f>BD_TS!B2425</f>
        <v>0</v>
      </c>
      <c r="F2426" s="161">
        <f>BD_TS!C2425</f>
        <v>0</v>
      </c>
      <c r="G2426" s="187">
        <f>BD_TS!H2425</f>
        <v>0</v>
      </c>
      <c r="H2426" s="158" t="str">
        <f>IF($A2426=0,"",IFERROR(INDEX(BD_Gestão!A:A,MATCH('Banco de Dados'!$B2426,BD_Gestão!$B:$B,0)),"erro"))</f>
        <v/>
      </c>
      <c r="I2426" s="162" t="str">
        <f>IF($A2426=0,"",IFERROR(INDEX(BD_Gestão!E:E,MATCH('Banco de Dados'!$B2426,BD_Gestão!$B:$B,0)),"erro"))</f>
        <v/>
      </c>
      <c r="J2426" s="186" t="str">
        <f>IF($A2426=0,"",IFERROR(INDEX(BD_Gestão!B:B,MATCH('Banco de Dados'!$B2426,BD_Gestão!$B:$B,0)),"erro"))</f>
        <v/>
      </c>
      <c r="K2426" s="158" t="str">
        <f>IF($A2426=0,"",IFERROR(INDEX(BD_Gestão!C:C,MATCH('Banco de Dados'!$B2426,BD_Gestão!$B:$B,0)),"erro"))</f>
        <v/>
      </c>
      <c r="L2426" s="158" t="str">
        <f>IF($A2426=0,"",IFERROR(INDEX(BD_Gestão!H:H,MATCH('Banco de Dados'!$B2426,BD_Gestão!$B:$B,0)),"erro"))</f>
        <v/>
      </c>
      <c r="M2426" s="161" t="str">
        <f>IF($A2426=0,"",IFERROR(INDEX(BD_Gestão!F:F,MATCH('Banco de Dados'!$B2426,BD_Gestão!$B:$B,0)),"erro"))</f>
        <v/>
      </c>
      <c r="N2426" s="161" t="str">
        <f>IF($A2426=0,"",IFERROR(INDEX(BD_Gestão!J:J,MATCH('Banco de Dados'!$B2426,BD_Gestão!$B:$B,0)),"erro"))</f>
        <v/>
      </c>
      <c r="O2426" s="164" t="str">
        <f>IF($A2426=0,"",IFERROR(INDEX(BD_Gestão!K:K,MATCH('Banco de Dados'!$B2426,BD_Gestão!$B:$B,0)),"erro"))</f>
        <v/>
      </c>
      <c r="P2426" s="169" t="str">
        <f t="shared" si="150"/>
        <v/>
      </c>
      <c r="Q2426" s="170" t="str">
        <f t="shared" si="151"/>
        <v/>
      </c>
      <c r="R2426" s="163" t="e">
        <f t="shared" si="148"/>
        <v>#VALUE!</v>
      </c>
      <c r="S2426" s="163" t="e">
        <f t="shared" si="149"/>
        <v>#VALUE!</v>
      </c>
      <c r="T2426" s="163" t="e">
        <f>INDEX(Controle!O:O,MATCH('Banco de Dados'!A2426,Controle!M:M,0))*E2426/100</f>
        <v>#N/A</v>
      </c>
    </row>
    <row r="2427" spans="1:20" hidden="1" x14ac:dyDescent="0.2">
      <c r="A2427" s="158">
        <f>BD_TS!A2426</f>
        <v>0</v>
      </c>
      <c r="B2427" s="158" t="str">
        <f>SUBSTITUTE(SUBSTITUTE(BD_TS!D2426," ",""),"-","/")</f>
        <v/>
      </c>
      <c r="C2427" s="158">
        <f>BD_TS!E2426</f>
        <v>0</v>
      </c>
      <c r="D2427" s="159">
        <f>BD_TS!F2426</f>
        <v>0</v>
      </c>
      <c r="E2427" s="160">
        <f>BD_TS!B2426</f>
        <v>0</v>
      </c>
      <c r="F2427" s="161">
        <f>BD_TS!C2426</f>
        <v>0</v>
      </c>
      <c r="G2427" s="187">
        <f>BD_TS!H2426</f>
        <v>0</v>
      </c>
      <c r="H2427" s="158" t="str">
        <f>IF($A2427=0,"",IFERROR(INDEX(BD_Gestão!A:A,MATCH('Banco de Dados'!$B2427,BD_Gestão!$B:$B,0)),"erro"))</f>
        <v/>
      </c>
      <c r="I2427" s="162" t="str">
        <f>IF($A2427=0,"",IFERROR(INDEX(BD_Gestão!E:E,MATCH('Banco de Dados'!$B2427,BD_Gestão!$B:$B,0)),"erro"))</f>
        <v/>
      </c>
      <c r="J2427" s="186" t="str">
        <f>IF($A2427=0,"",IFERROR(INDEX(BD_Gestão!B:B,MATCH('Banco de Dados'!$B2427,BD_Gestão!$B:$B,0)),"erro"))</f>
        <v/>
      </c>
      <c r="K2427" s="158" t="str">
        <f>IF($A2427=0,"",IFERROR(INDEX(BD_Gestão!C:C,MATCH('Banco de Dados'!$B2427,BD_Gestão!$B:$B,0)),"erro"))</f>
        <v/>
      </c>
      <c r="L2427" s="158" t="str">
        <f>IF($A2427=0,"",IFERROR(INDEX(BD_Gestão!H:H,MATCH('Banco de Dados'!$B2427,BD_Gestão!$B:$B,0)),"erro"))</f>
        <v/>
      </c>
      <c r="M2427" s="161" t="str">
        <f>IF($A2427=0,"",IFERROR(INDEX(BD_Gestão!F:F,MATCH('Banco de Dados'!$B2427,BD_Gestão!$B:$B,0)),"erro"))</f>
        <v/>
      </c>
      <c r="N2427" s="161" t="str">
        <f>IF($A2427=0,"",IFERROR(INDEX(BD_Gestão!J:J,MATCH('Banco de Dados'!$B2427,BD_Gestão!$B:$B,0)),"erro"))</f>
        <v/>
      </c>
      <c r="O2427" s="164" t="str">
        <f>IF($A2427=0,"",IFERROR(INDEX(BD_Gestão!K:K,MATCH('Banco de Dados'!$B2427,BD_Gestão!$B:$B,0)),"erro"))</f>
        <v/>
      </c>
      <c r="P2427" s="169" t="str">
        <f t="shared" si="150"/>
        <v/>
      </c>
      <c r="Q2427" s="170" t="str">
        <f t="shared" si="151"/>
        <v/>
      </c>
      <c r="R2427" s="163" t="e">
        <f t="shared" si="148"/>
        <v>#VALUE!</v>
      </c>
      <c r="S2427" s="163" t="e">
        <f t="shared" si="149"/>
        <v>#VALUE!</v>
      </c>
      <c r="T2427" s="163" t="e">
        <f>INDEX(Controle!O:O,MATCH('Banco de Dados'!A2427,Controle!M:M,0))*E2427/100</f>
        <v>#N/A</v>
      </c>
    </row>
    <row r="2428" spans="1:20" hidden="1" x14ac:dyDescent="0.2">
      <c r="A2428" s="158">
        <f>BD_TS!A2427</f>
        <v>0</v>
      </c>
      <c r="B2428" s="158" t="str">
        <f>SUBSTITUTE(SUBSTITUTE(BD_TS!D2427," ",""),"-","/")</f>
        <v/>
      </c>
      <c r="C2428" s="158">
        <f>BD_TS!E2427</f>
        <v>0</v>
      </c>
      <c r="D2428" s="159">
        <f>BD_TS!F2427</f>
        <v>0</v>
      </c>
      <c r="E2428" s="160">
        <f>BD_TS!B2427</f>
        <v>0</v>
      </c>
      <c r="F2428" s="161">
        <f>BD_TS!C2427</f>
        <v>0</v>
      </c>
      <c r="G2428" s="187">
        <f>BD_TS!H2427</f>
        <v>0</v>
      </c>
      <c r="H2428" s="158" t="str">
        <f>IF($A2428=0,"",IFERROR(INDEX(BD_Gestão!A:A,MATCH('Banco de Dados'!$B2428,BD_Gestão!$B:$B,0)),"erro"))</f>
        <v/>
      </c>
      <c r="I2428" s="162" t="str">
        <f>IF($A2428=0,"",IFERROR(INDEX(BD_Gestão!E:E,MATCH('Banco de Dados'!$B2428,BD_Gestão!$B:$B,0)),"erro"))</f>
        <v/>
      </c>
      <c r="J2428" s="186" t="str">
        <f>IF($A2428=0,"",IFERROR(INDEX(BD_Gestão!B:B,MATCH('Banco de Dados'!$B2428,BD_Gestão!$B:$B,0)),"erro"))</f>
        <v/>
      </c>
      <c r="K2428" s="158" t="str">
        <f>IF($A2428=0,"",IFERROR(INDEX(BD_Gestão!C:C,MATCH('Banco de Dados'!$B2428,BD_Gestão!$B:$B,0)),"erro"))</f>
        <v/>
      </c>
      <c r="L2428" s="158" t="str">
        <f>IF($A2428=0,"",IFERROR(INDEX(BD_Gestão!H:H,MATCH('Banco de Dados'!$B2428,BD_Gestão!$B:$B,0)),"erro"))</f>
        <v/>
      </c>
      <c r="M2428" s="161" t="str">
        <f>IF($A2428=0,"",IFERROR(INDEX(BD_Gestão!F:F,MATCH('Banco de Dados'!$B2428,BD_Gestão!$B:$B,0)),"erro"))</f>
        <v/>
      </c>
      <c r="N2428" s="161" t="str">
        <f>IF($A2428=0,"",IFERROR(INDEX(BD_Gestão!J:J,MATCH('Banco de Dados'!$B2428,BD_Gestão!$B:$B,0)),"erro"))</f>
        <v/>
      </c>
      <c r="O2428" s="164" t="str">
        <f>IF($A2428=0,"",IFERROR(INDEX(BD_Gestão!K:K,MATCH('Banco de Dados'!$B2428,BD_Gestão!$B:$B,0)),"erro"))</f>
        <v/>
      </c>
      <c r="P2428" s="169" t="str">
        <f t="shared" si="150"/>
        <v/>
      </c>
      <c r="Q2428" s="170" t="str">
        <f t="shared" si="151"/>
        <v/>
      </c>
      <c r="R2428" s="163" t="e">
        <f t="shared" si="148"/>
        <v>#VALUE!</v>
      </c>
      <c r="S2428" s="163" t="e">
        <f t="shared" si="149"/>
        <v>#VALUE!</v>
      </c>
      <c r="T2428" s="163" t="e">
        <f>INDEX(Controle!O:O,MATCH('Banco de Dados'!A2428,Controle!M:M,0))*E2428/100</f>
        <v>#N/A</v>
      </c>
    </row>
    <row r="2429" spans="1:20" hidden="1" x14ac:dyDescent="0.2">
      <c r="A2429" s="158">
        <f>BD_TS!A2428</f>
        <v>0</v>
      </c>
      <c r="B2429" s="158" t="str">
        <f>SUBSTITUTE(SUBSTITUTE(BD_TS!D2428," ",""),"-","/")</f>
        <v/>
      </c>
      <c r="C2429" s="158">
        <f>BD_TS!E2428</f>
        <v>0</v>
      </c>
      <c r="D2429" s="159">
        <f>BD_TS!F2428</f>
        <v>0</v>
      </c>
      <c r="E2429" s="160">
        <f>BD_TS!B2428</f>
        <v>0</v>
      </c>
      <c r="F2429" s="161">
        <f>BD_TS!C2428</f>
        <v>0</v>
      </c>
      <c r="G2429" s="187">
        <f>BD_TS!H2428</f>
        <v>0</v>
      </c>
      <c r="H2429" s="158" t="str">
        <f>IF($A2429=0,"",IFERROR(INDEX(BD_Gestão!A:A,MATCH('Banco de Dados'!$B2429,BD_Gestão!$B:$B,0)),"erro"))</f>
        <v/>
      </c>
      <c r="I2429" s="162" t="str">
        <f>IF($A2429=0,"",IFERROR(INDEX(BD_Gestão!E:E,MATCH('Banco de Dados'!$B2429,BD_Gestão!$B:$B,0)),"erro"))</f>
        <v/>
      </c>
      <c r="J2429" s="186" t="str">
        <f>IF($A2429=0,"",IFERROR(INDEX(BD_Gestão!B:B,MATCH('Banco de Dados'!$B2429,BD_Gestão!$B:$B,0)),"erro"))</f>
        <v/>
      </c>
      <c r="K2429" s="158" t="str">
        <f>IF($A2429=0,"",IFERROR(INDEX(BD_Gestão!C:C,MATCH('Banco de Dados'!$B2429,BD_Gestão!$B:$B,0)),"erro"))</f>
        <v/>
      </c>
      <c r="L2429" s="158" t="str">
        <f>IF($A2429=0,"",IFERROR(INDEX(BD_Gestão!H:H,MATCH('Banco de Dados'!$B2429,BD_Gestão!$B:$B,0)),"erro"))</f>
        <v/>
      </c>
      <c r="M2429" s="161" t="str">
        <f>IF($A2429=0,"",IFERROR(INDEX(BD_Gestão!F:F,MATCH('Banco de Dados'!$B2429,BD_Gestão!$B:$B,0)),"erro"))</f>
        <v/>
      </c>
      <c r="N2429" s="161" t="str">
        <f>IF($A2429=0,"",IFERROR(INDEX(BD_Gestão!J:J,MATCH('Banco de Dados'!$B2429,BD_Gestão!$B:$B,0)),"erro"))</f>
        <v/>
      </c>
      <c r="O2429" s="164" t="str">
        <f>IF($A2429=0,"",IFERROR(INDEX(BD_Gestão!K:K,MATCH('Banco de Dados'!$B2429,BD_Gestão!$B:$B,0)),"erro"))</f>
        <v/>
      </c>
      <c r="P2429" s="169" t="str">
        <f t="shared" si="150"/>
        <v/>
      </c>
      <c r="Q2429" s="170" t="str">
        <f t="shared" si="151"/>
        <v/>
      </c>
      <c r="R2429" s="163" t="e">
        <f t="shared" si="148"/>
        <v>#VALUE!</v>
      </c>
      <c r="S2429" s="163" t="e">
        <f t="shared" si="149"/>
        <v>#VALUE!</v>
      </c>
      <c r="T2429" s="163" t="e">
        <f>INDEX(Controle!O:O,MATCH('Banco de Dados'!A2429,Controle!M:M,0))*E2429/100</f>
        <v>#N/A</v>
      </c>
    </row>
    <row r="2430" spans="1:20" hidden="1" x14ac:dyDescent="0.2">
      <c r="A2430" s="158">
        <f>BD_TS!A2429</f>
        <v>0</v>
      </c>
      <c r="B2430" s="158" t="str">
        <f>SUBSTITUTE(SUBSTITUTE(BD_TS!D2429," ",""),"-","/")</f>
        <v/>
      </c>
      <c r="C2430" s="158">
        <f>BD_TS!E2429</f>
        <v>0</v>
      </c>
      <c r="D2430" s="159">
        <f>BD_TS!F2429</f>
        <v>0</v>
      </c>
      <c r="E2430" s="160">
        <f>BD_TS!B2429</f>
        <v>0</v>
      </c>
      <c r="F2430" s="161">
        <f>BD_TS!C2429</f>
        <v>0</v>
      </c>
      <c r="G2430" s="187">
        <f>BD_TS!H2429</f>
        <v>0</v>
      </c>
      <c r="H2430" s="158" t="str">
        <f>IF($A2430=0,"",IFERROR(INDEX(BD_Gestão!A:A,MATCH('Banco de Dados'!$B2430,BD_Gestão!$B:$B,0)),"erro"))</f>
        <v/>
      </c>
      <c r="I2430" s="162" t="str">
        <f>IF($A2430=0,"",IFERROR(INDEX(BD_Gestão!E:E,MATCH('Banco de Dados'!$B2430,BD_Gestão!$B:$B,0)),"erro"))</f>
        <v/>
      </c>
      <c r="J2430" s="186" t="str">
        <f>IF($A2430=0,"",IFERROR(INDEX(BD_Gestão!B:B,MATCH('Banco de Dados'!$B2430,BD_Gestão!$B:$B,0)),"erro"))</f>
        <v/>
      </c>
      <c r="K2430" s="158" t="str">
        <f>IF($A2430=0,"",IFERROR(INDEX(BD_Gestão!C:C,MATCH('Banco de Dados'!$B2430,BD_Gestão!$B:$B,0)),"erro"))</f>
        <v/>
      </c>
      <c r="L2430" s="158" t="str">
        <f>IF($A2430=0,"",IFERROR(INDEX(BD_Gestão!H:H,MATCH('Banco de Dados'!$B2430,BD_Gestão!$B:$B,0)),"erro"))</f>
        <v/>
      </c>
      <c r="M2430" s="161" t="str">
        <f>IF($A2430=0,"",IFERROR(INDEX(BD_Gestão!F:F,MATCH('Banco de Dados'!$B2430,BD_Gestão!$B:$B,0)),"erro"))</f>
        <v/>
      </c>
      <c r="N2430" s="161" t="str">
        <f>IF($A2430=0,"",IFERROR(INDEX(BD_Gestão!J:J,MATCH('Banco de Dados'!$B2430,BD_Gestão!$B:$B,0)),"erro"))</f>
        <v/>
      </c>
      <c r="O2430" s="164" t="str">
        <f>IF($A2430=0,"",IFERROR(INDEX(BD_Gestão!K:K,MATCH('Banco de Dados'!$B2430,BD_Gestão!$B:$B,0)),"erro"))</f>
        <v/>
      </c>
      <c r="P2430" s="169" t="str">
        <f t="shared" si="150"/>
        <v/>
      </c>
      <c r="Q2430" s="170" t="str">
        <f t="shared" si="151"/>
        <v/>
      </c>
      <c r="R2430" s="163" t="e">
        <f t="shared" si="148"/>
        <v>#VALUE!</v>
      </c>
      <c r="S2430" s="163" t="e">
        <f t="shared" si="149"/>
        <v>#VALUE!</v>
      </c>
      <c r="T2430" s="163" t="e">
        <f>INDEX(Controle!O:O,MATCH('Banco de Dados'!A2430,Controle!M:M,0))*E2430/100</f>
        <v>#N/A</v>
      </c>
    </row>
    <row r="2431" spans="1:20" hidden="1" x14ac:dyDescent="0.2">
      <c r="A2431" s="158">
        <f>BD_TS!A2430</f>
        <v>0</v>
      </c>
      <c r="B2431" s="158" t="str">
        <f>SUBSTITUTE(SUBSTITUTE(BD_TS!D2430," ",""),"-","/")</f>
        <v/>
      </c>
      <c r="C2431" s="158">
        <f>BD_TS!E2430</f>
        <v>0</v>
      </c>
      <c r="D2431" s="159">
        <f>BD_TS!F2430</f>
        <v>0</v>
      </c>
      <c r="E2431" s="160">
        <f>BD_TS!B2430</f>
        <v>0</v>
      </c>
      <c r="F2431" s="161">
        <f>BD_TS!C2430</f>
        <v>0</v>
      </c>
      <c r="G2431" s="187">
        <f>BD_TS!H2430</f>
        <v>0</v>
      </c>
      <c r="H2431" s="158" t="str">
        <f>IF($A2431=0,"",IFERROR(INDEX(BD_Gestão!A:A,MATCH('Banco de Dados'!$B2431,BD_Gestão!$B:$B,0)),"erro"))</f>
        <v/>
      </c>
      <c r="I2431" s="162" t="str">
        <f>IF($A2431=0,"",IFERROR(INDEX(BD_Gestão!E:E,MATCH('Banco de Dados'!$B2431,BD_Gestão!$B:$B,0)),"erro"))</f>
        <v/>
      </c>
      <c r="J2431" s="186" t="str">
        <f>IF($A2431=0,"",IFERROR(INDEX(BD_Gestão!B:B,MATCH('Banco de Dados'!$B2431,BD_Gestão!$B:$B,0)),"erro"))</f>
        <v/>
      </c>
      <c r="K2431" s="158" t="str">
        <f>IF($A2431=0,"",IFERROR(INDEX(BD_Gestão!C:C,MATCH('Banco de Dados'!$B2431,BD_Gestão!$B:$B,0)),"erro"))</f>
        <v/>
      </c>
      <c r="L2431" s="158" t="str">
        <f>IF($A2431=0,"",IFERROR(INDEX(BD_Gestão!H:H,MATCH('Banco de Dados'!$B2431,BD_Gestão!$B:$B,0)),"erro"))</f>
        <v/>
      </c>
      <c r="M2431" s="161" t="str">
        <f>IF($A2431=0,"",IFERROR(INDEX(BD_Gestão!F:F,MATCH('Banco de Dados'!$B2431,BD_Gestão!$B:$B,0)),"erro"))</f>
        <v/>
      </c>
      <c r="N2431" s="161" t="str">
        <f>IF($A2431=0,"",IFERROR(INDEX(BD_Gestão!J:J,MATCH('Banco de Dados'!$B2431,BD_Gestão!$B:$B,0)),"erro"))</f>
        <v/>
      </c>
      <c r="O2431" s="164" t="str">
        <f>IF($A2431=0,"",IFERROR(INDEX(BD_Gestão!K:K,MATCH('Banco de Dados'!$B2431,BD_Gestão!$B:$B,0)),"erro"))</f>
        <v/>
      </c>
      <c r="P2431" s="169" t="str">
        <f t="shared" si="150"/>
        <v/>
      </c>
      <c r="Q2431" s="170" t="str">
        <f t="shared" si="151"/>
        <v/>
      </c>
      <c r="R2431" s="163" t="e">
        <f t="shared" si="148"/>
        <v>#VALUE!</v>
      </c>
      <c r="S2431" s="163" t="e">
        <f t="shared" si="149"/>
        <v>#VALUE!</v>
      </c>
      <c r="T2431" s="163" t="e">
        <f>INDEX(Controle!O:O,MATCH('Banco de Dados'!A2431,Controle!M:M,0))*E2431/100</f>
        <v>#N/A</v>
      </c>
    </row>
    <row r="2432" spans="1:20" hidden="1" x14ac:dyDescent="0.2">
      <c r="A2432" s="158">
        <f>BD_TS!A2431</f>
        <v>0</v>
      </c>
      <c r="B2432" s="158" t="str">
        <f>SUBSTITUTE(SUBSTITUTE(BD_TS!D2431," ",""),"-","/")</f>
        <v/>
      </c>
      <c r="C2432" s="158">
        <f>BD_TS!E2431</f>
        <v>0</v>
      </c>
      <c r="D2432" s="159">
        <f>BD_TS!F2431</f>
        <v>0</v>
      </c>
      <c r="E2432" s="160">
        <f>BD_TS!B2431</f>
        <v>0</v>
      </c>
      <c r="F2432" s="161">
        <f>BD_TS!C2431</f>
        <v>0</v>
      </c>
      <c r="G2432" s="187">
        <f>BD_TS!H2431</f>
        <v>0</v>
      </c>
      <c r="H2432" s="158" t="str">
        <f>IF($A2432=0,"",IFERROR(INDEX(BD_Gestão!A:A,MATCH('Banco de Dados'!$B2432,BD_Gestão!$B:$B,0)),"erro"))</f>
        <v/>
      </c>
      <c r="I2432" s="162" t="str">
        <f>IF($A2432=0,"",IFERROR(INDEX(BD_Gestão!E:E,MATCH('Banco de Dados'!$B2432,BD_Gestão!$B:$B,0)),"erro"))</f>
        <v/>
      </c>
      <c r="J2432" s="186" t="str">
        <f>IF($A2432=0,"",IFERROR(INDEX(BD_Gestão!B:B,MATCH('Banco de Dados'!$B2432,BD_Gestão!$B:$B,0)),"erro"))</f>
        <v/>
      </c>
      <c r="K2432" s="158" t="str">
        <f>IF($A2432=0,"",IFERROR(INDEX(BD_Gestão!C:C,MATCH('Banco de Dados'!$B2432,BD_Gestão!$B:$B,0)),"erro"))</f>
        <v/>
      </c>
      <c r="L2432" s="158" t="str">
        <f>IF($A2432=0,"",IFERROR(INDEX(BD_Gestão!H:H,MATCH('Banco de Dados'!$B2432,BD_Gestão!$B:$B,0)),"erro"))</f>
        <v/>
      </c>
      <c r="M2432" s="161" t="str">
        <f>IF($A2432=0,"",IFERROR(INDEX(BD_Gestão!F:F,MATCH('Banco de Dados'!$B2432,BD_Gestão!$B:$B,0)),"erro"))</f>
        <v/>
      </c>
      <c r="N2432" s="161" t="str">
        <f>IF($A2432=0,"",IFERROR(INDEX(BD_Gestão!J:J,MATCH('Banco de Dados'!$B2432,BD_Gestão!$B:$B,0)),"erro"))</f>
        <v/>
      </c>
      <c r="O2432" s="164" t="str">
        <f>IF($A2432=0,"",IFERROR(INDEX(BD_Gestão!K:K,MATCH('Banco de Dados'!$B2432,BD_Gestão!$B:$B,0)),"erro"))</f>
        <v/>
      </c>
      <c r="P2432" s="169" t="str">
        <f t="shared" si="150"/>
        <v/>
      </c>
      <c r="Q2432" s="170" t="str">
        <f t="shared" si="151"/>
        <v/>
      </c>
      <c r="R2432" s="163" t="e">
        <f t="shared" si="148"/>
        <v>#VALUE!</v>
      </c>
      <c r="S2432" s="163" t="e">
        <f t="shared" si="149"/>
        <v>#VALUE!</v>
      </c>
      <c r="T2432" s="163" t="e">
        <f>INDEX(Controle!O:O,MATCH('Banco de Dados'!A2432,Controle!M:M,0))*E2432/100</f>
        <v>#N/A</v>
      </c>
    </row>
    <row r="2433" spans="1:20" hidden="1" x14ac:dyDescent="0.2">
      <c r="A2433" s="158">
        <f>BD_TS!A2432</f>
        <v>0</v>
      </c>
      <c r="B2433" s="158" t="str">
        <f>SUBSTITUTE(SUBSTITUTE(BD_TS!D2432," ",""),"-","/")</f>
        <v/>
      </c>
      <c r="C2433" s="158">
        <f>BD_TS!E2432</f>
        <v>0</v>
      </c>
      <c r="D2433" s="159">
        <f>BD_TS!F2432</f>
        <v>0</v>
      </c>
      <c r="E2433" s="160">
        <f>BD_TS!B2432</f>
        <v>0</v>
      </c>
      <c r="F2433" s="161">
        <f>BD_TS!C2432</f>
        <v>0</v>
      </c>
      <c r="G2433" s="187">
        <f>BD_TS!H2432</f>
        <v>0</v>
      </c>
      <c r="H2433" s="158" t="str">
        <f>IF($A2433=0,"",IFERROR(INDEX(BD_Gestão!A:A,MATCH('Banco de Dados'!$B2433,BD_Gestão!$B:$B,0)),"erro"))</f>
        <v/>
      </c>
      <c r="I2433" s="162" t="str">
        <f>IF($A2433=0,"",IFERROR(INDEX(BD_Gestão!E:E,MATCH('Banco de Dados'!$B2433,BD_Gestão!$B:$B,0)),"erro"))</f>
        <v/>
      </c>
      <c r="J2433" s="186" t="str">
        <f>IF($A2433=0,"",IFERROR(INDEX(BD_Gestão!B:B,MATCH('Banco de Dados'!$B2433,BD_Gestão!$B:$B,0)),"erro"))</f>
        <v/>
      </c>
      <c r="K2433" s="158" t="str">
        <f>IF($A2433=0,"",IFERROR(INDEX(BD_Gestão!C:C,MATCH('Banco de Dados'!$B2433,BD_Gestão!$B:$B,0)),"erro"))</f>
        <v/>
      </c>
      <c r="L2433" s="158" t="str">
        <f>IF($A2433=0,"",IFERROR(INDEX(BD_Gestão!H:H,MATCH('Banco de Dados'!$B2433,BD_Gestão!$B:$B,0)),"erro"))</f>
        <v/>
      </c>
      <c r="M2433" s="161" t="str">
        <f>IF($A2433=0,"",IFERROR(INDEX(BD_Gestão!F:F,MATCH('Banco de Dados'!$B2433,BD_Gestão!$B:$B,0)),"erro"))</f>
        <v/>
      </c>
      <c r="N2433" s="161" t="str">
        <f>IF($A2433=0,"",IFERROR(INDEX(BD_Gestão!J:J,MATCH('Banco de Dados'!$B2433,BD_Gestão!$B:$B,0)),"erro"))</f>
        <v/>
      </c>
      <c r="O2433" s="164" t="str">
        <f>IF($A2433=0,"",IFERROR(INDEX(BD_Gestão!K:K,MATCH('Banco de Dados'!$B2433,BD_Gestão!$B:$B,0)),"erro"))</f>
        <v/>
      </c>
      <c r="P2433" s="169" t="str">
        <f t="shared" si="150"/>
        <v/>
      </c>
      <c r="Q2433" s="170" t="str">
        <f t="shared" si="151"/>
        <v/>
      </c>
      <c r="R2433" s="163" t="e">
        <f t="shared" si="148"/>
        <v>#VALUE!</v>
      </c>
      <c r="S2433" s="163" t="e">
        <f t="shared" si="149"/>
        <v>#VALUE!</v>
      </c>
      <c r="T2433" s="163" t="e">
        <f>INDEX(Controle!O:O,MATCH('Banco de Dados'!A2433,Controle!M:M,0))*E2433/100</f>
        <v>#N/A</v>
      </c>
    </row>
    <row r="2434" spans="1:20" hidden="1" x14ac:dyDescent="0.2">
      <c r="A2434" s="158">
        <f>BD_TS!A2433</f>
        <v>0</v>
      </c>
      <c r="B2434" s="158" t="str">
        <f>SUBSTITUTE(SUBSTITUTE(BD_TS!D2433," ",""),"-","/")</f>
        <v/>
      </c>
      <c r="C2434" s="158">
        <f>BD_TS!E2433</f>
        <v>0</v>
      </c>
      <c r="D2434" s="159">
        <f>BD_TS!F2433</f>
        <v>0</v>
      </c>
      <c r="E2434" s="160">
        <f>BD_TS!B2433</f>
        <v>0</v>
      </c>
      <c r="F2434" s="161">
        <f>BD_TS!C2433</f>
        <v>0</v>
      </c>
      <c r="G2434" s="187">
        <f>BD_TS!H2433</f>
        <v>0</v>
      </c>
      <c r="H2434" s="158" t="str">
        <f>IF($A2434=0,"",IFERROR(INDEX(BD_Gestão!A:A,MATCH('Banco de Dados'!$B2434,BD_Gestão!$B:$B,0)),"erro"))</f>
        <v/>
      </c>
      <c r="I2434" s="162" t="str">
        <f>IF($A2434=0,"",IFERROR(INDEX(BD_Gestão!E:E,MATCH('Banco de Dados'!$B2434,BD_Gestão!$B:$B,0)),"erro"))</f>
        <v/>
      </c>
      <c r="J2434" s="186" t="str">
        <f>IF($A2434=0,"",IFERROR(INDEX(BD_Gestão!B:B,MATCH('Banco de Dados'!$B2434,BD_Gestão!$B:$B,0)),"erro"))</f>
        <v/>
      </c>
      <c r="K2434" s="158" t="str">
        <f>IF($A2434=0,"",IFERROR(INDEX(BD_Gestão!C:C,MATCH('Banco de Dados'!$B2434,BD_Gestão!$B:$B,0)),"erro"))</f>
        <v/>
      </c>
      <c r="L2434" s="158" t="str">
        <f>IF($A2434=0,"",IFERROR(INDEX(BD_Gestão!H:H,MATCH('Banco de Dados'!$B2434,BD_Gestão!$B:$B,0)),"erro"))</f>
        <v/>
      </c>
      <c r="M2434" s="161" t="str">
        <f>IF($A2434=0,"",IFERROR(INDEX(BD_Gestão!F:F,MATCH('Banco de Dados'!$B2434,BD_Gestão!$B:$B,0)),"erro"))</f>
        <v/>
      </c>
      <c r="N2434" s="161" t="str">
        <f>IF($A2434=0,"",IFERROR(INDEX(BD_Gestão!J:J,MATCH('Banco de Dados'!$B2434,BD_Gestão!$B:$B,0)),"erro"))</f>
        <v/>
      </c>
      <c r="O2434" s="164" t="str">
        <f>IF($A2434=0,"",IFERROR(INDEX(BD_Gestão!K:K,MATCH('Banco de Dados'!$B2434,BD_Gestão!$B:$B,0)),"erro"))</f>
        <v/>
      </c>
      <c r="P2434" s="169" t="str">
        <f t="shared" si="150"/>
        <v/>
      </c>
      <c r="Q2434" s="170" t="str">
        <f t="shared" si="151"/>
        <v/>
      </c>
      <c r="R2434" s="163" t="e">
        <f t="shared" si="148"/>
        <v>#VALUE!</v>
      </c>
      <c r="S2434" s="163" t="e">
        <f t="shared" si="149"/>
        <v>#VALUE!</v>
      </c>
      <c r="T2434" s="163" t="e">
        <f>INDEX(Controle!O:O,MATCH('Banco de Dados'!A2434,Controle!M:M,0))*E2434/100</f>
        <v>#N/A</v>
      </c>
    </row>
    <row r="2435" spans="1:20" hidden="1" x14ac:dyDescent="0.2">
      <c r="A2435" s="158">
        <f>BD_TS!A2434</f>
        <v>0</v>
      </c>
      <c r="B2435" s="158" t="str">
        <f>SUBSTITUTE(SUBSTITUTE(BD_TS!D2434," ",""),"-","/")</f>
        <v/>
      </c>
      <c r="C2435" s="158">
        <f>BD_TS!E2434</f>
        <v>0</v>
      </c>
      <c r="D2435" s="159">
        <f>BD_TS!F2434</f>
        <v>0</v>
      </c>
      <c r="E2435" s="160">
        <f>BD_TS!B2434</f>
        <v>0</v>
      </c>
      <c r="F2435" s="161">
        <f>BD_TS!C2434</f>
        <v>0</v>
      </c>
      <c r="G2435" s="187">
        <f>BD_TS!H2434</f>
        <v>0</v>
      </c>
      <c r="H2435" s="158" t="str">
        <f>IF($A2435=0,"",IFERROR(INDEX(BD_Gestão!A:A,MATCH('Banco de Dados'!$B2435,BD_Gestão!$B:$B,0)),"erro"))</f>
        <v/>
      </c>
      <c r="I2435" s="162" t="str">
        <f>IF($A2435=0,"",IFERROR(INDEX(BD_Gestão!E:E,MATCH('Banco de Dados'!$B2435,BD_Gestão!$B:$B,0)),"erro"))</f>
        <v/>
      </c>
      <c r="J2435" s="186" t="str">
        <f>IF($A2435=0,"",IFERROR(INDEX(BD_Gestão!B:B,MATCH('Banco de Dados'!$B2435,BD_Gestão!$B:$B,0)),"erro"))</f>
        <v/>
      </c>
      <c r="K2435" s="158" t="str">
        <f>IF($A2435=0,"",IFERROR(INDEX(BD_Gestão!C:C,MATCH('Banco de Dados'!$B2435,BD_Gestão!$B:$B,0)),"erro"))</f>
        <v/>
      </c>
      <c r="L2435" s="158" t="str">
        <f>IF($A2435=0,"",IFERROR(INDEX(BD_Gestão!H:H,MATCH('Banco de Dados'!$B2435,BD_Gestão!$B:$B,0)),"erro"))</f>
        <v/>
      </c>
      <c r="M2435" s="161" t="str">
        <f>IF($A2435=0,"",IFERROR(INDEX(BD_Gestão!F:F,MATCH('Banco de Dados'!$B2435,BD_Gestão!$B:$B,0)),"erro"))</f>
        <v/>
      </c>
      <c r="N2435" s="161" t="str">
        <f>IF($A2435=0,"",IFERROR(INDEX(BD_Gestão!J:J,MATCH('Banco de Dados'!$B2435,BD_Gestão!$B:$B,0)),"erro"))</f>
        <v/>
      </c>
      <c r="O2435" s="164" t="str">
        <f>IF($A2435=0,"",IFERROR(INDEX(BD_Gestão!K:K,MATCH('Banco de Dados'!$B2435,BD_Gestão!$B:$B,0)),"erro"))</f>
        <v/>
      </c>
      <c r="P2435" s="169" t="str">
        <f t="shared" si="150"/>
        <v/>
      </c>
      <c r="Q2435" s="170" t="str">
        <f t="shared" si="151"/>
        <v/>
      </c>
      <c r="R2435" s="163" t="e">
        <f t="shared" si="148"/>
        <v>#VALUE!</v>
      </c>
      <c r="S2435" s="163" t="e">
        <f t="shared" si="149"/>
        <v>#VALUE!</v>
      </c>
      <c r="T2435" s="163" t="e">
        <f>INDEX(Controle!O:O,MATCH('Banco de Dados'!A2435,Controle!M:M,0))*E2435/100</f>
        <v>#N/A</v>
      </c>
    </row>
    <row r="2436" spans="1:20" hidden="1" x14ac:dyDescent="0.2">
      <c r="A2436" s="158">
        <f>BD_TS!A2435</f>
        <v>0</v>
      </c>
      <c r="B2436" s="158" t="str">
        <f>SUBSTITUTE(SUBSTITUTE(BD_TS!D2435," ",""),"-","/")</f>
        <v/>
      </c>
      <c r="C2436" s="158">
        <f>BD_TS!E2435</f>
        <v>0</v>
      </c>
      <c r="D2436" s="159">
        <f>BD_TS!F2435</f>
        <v>0</v>
      </c>
      <c r="E2436" s="160">
        <f>BD_TS!B2435</f>
        <v>0</v>
      </c>
      <c r="F2436" s="161">
        <f>BD_TS!C2435</f>
        <v>0</v>
      </c>
      <c r="G2436" s="187">
        <f>BD_TS!H2435</f>
        <v>0</v>
      </c>
      <c r="H2436" s="158" t="str">
        <f>IF($A2436=0,"",IFERROR(INDEX(BD_Gestão!A:A,MATCH('Banco de Dados'!$B2436,BD_Gestão!$B:$B,0)),"erro"))</f>
        <v/>
      </c>
      <c r="I2436" s="162" t="str">
        <f>IF($A2436=0,"",IFERROR(INDEX(BD_Gestão!E:E,MATCH('Banco de Dados'!$B2436,BD_Gestão!$B:$B,0)),"erro"))</f>
        <v/>
      </c>
      <c r="J2436" s="186" t="str">
        <f>IF($A2436=0,"",IFERROR(INDEX(BD_Gestão!B:B,MATCH('Banco de Dados'!$B2436,BD_Gestão!$B:$B,0)),"erro"))</f>
        <v/>
      </c>
      <c r="K2436" s="158" t="str">
        <f>IF($A2436=0,"",IFERROR(INDEX(BD_Gestão!C:C,MATCH('Banco de Dados'!$B2436,BD_Gestão!$B:$B,0)),"erro"))</f>
        <v/>
      </c>
      <c r="L2436" s="158" t="str">
        <f>IF($A2436=0,"",IFERROR(INDEX(BD_Gestão!H:H,MATCH('Banco de Dados'!$B2436,BD_Gestão!$B:$B,0)),"erro"))</f>
        <v/>
      </c>
      <c r="M2436" s="161" t="str">
        <f>IF($A2436=0,"",IFERROR(INDEX(BD_Gestão!F:F,MATCH('Banco de Dados'!$B2436,BD_Gestão!$B:$B,0)),"erro"))</f>
        <v/>
      </c>
      <c r="N2436" s="161" t="str">
        <f>IF($A2436=0,"",IFERROR(INDEX(BD_Gestão!J:J,MATCH('Banco de Dados'!$B2436,BD_Gestão!$B:$B,0)),"erro"))</f>
        <v/>
      </c>
      <c r="O2436" s="164" t="str">
        <f>IF($A2436=0,"",IFERROR(INDEX(BD_Gestão!K:K,MATCH('Banco de Dados'!$B2436,BD_Gestão!$B:$B,0)),"erro"))</f>
        <v/>
      </c>
      <c r="P2436" s="169" t="str">
        <f t="shared" si="150"/>
        <v/>
      </c>
      <c r="Q2436" s="170" t="str">
        <f t="shared" si="151"/>
        <v/>
      </c>
      <c r="R2436" s="163" t="e">
        <f t="shared" si="148"/>
        <v>#VALUE!</v>
      </c>
      <c r="S2436" s="163" t="e">
        <f t="shared" si="149"/>
        <v>#VALUE!</v>
      </c>
      <c r="T2436" s="163" t="e">
        <f>INDEX(Controle!O:O,MATCH('Banco de Dados'!A2436,Controle!M:M,0))*E2436/100</f>
        <v>#N/A</v>
      </c>
    </row>
    <row r="2437" spans="1:20" hidden="1" x14ac:dyDescent="0.2">
      <c r="A2437" s="158">
        <f>BD_TS!A2436</f>
        <v>0</v>
      </c>
      <c r="B2437" s="158" t="str">
        <f>SUBSTITUTE(SUBSTITUTE(BD_TS!D2436," ",""),"-","/")</f>
        <v/>
      </c>
      <c r="C2437" s="158">
        <f>BD_TS!E2436</f>
        <v>0</v>
      </c>
      <c r="D2437" s="159">
        <f>BD_TS!F2436</f>
        <v>0</v>
      </c>
      <c r="E2437" s="160">
        <f>BD_TS!B2436</f>
        <v>0</v>
      </c>
      <c r="F2437" s="161">
        <f>BD_TS!C2436</f>
        <v>0</v>
      </c>
      <c r="G2437" s="187">
        <f>BD_TS!H2436</f>
        <v>0</v>
      </c>
      <c r="H2437" s="158" t="str">
        <f>IF($A2437=0,"",IFERROR(INDEX(BD_Gestão!A:A,MATCH('Banco de Dados'!$B2437,BD_Gestão!$B:$B,0)),"erro"))</f>
        <v/>
      </c>
      <c r="I2437" s="162" t="str">
        <f>IF($A2437=0,"",IFERROR(INDEX(BD_Gestão!E:E,MATCH('Banco de Dados'!$B2437,BD_Gestão!$B:$B,0)),"erro"))</f>
        <v/>
      </c>
      <c r="J2437" s="186" t="str">
        <f>IF($A2437=0,"",IFERROR(INDEX(BD_Gestão!B:B,MATCH('Banco de Dados'!$B2437,BD_Gestão!$B:$B,0)),"erro"))</f>
        <v/>
      </c>
      <c r="K2437" s="158" t="str">
        <f>IF($A2437=0,"",IFERROR(INDEX(BD_Gestão!C:C,MATCH('Banco de Dados'!$B2437,BD_Gestão!$B:$B,0)),"erro"))</f>
        <v/>
      </c>
      <c r="L2437" s="158" t="str">
        <f>IF($A2437=0,"",IFERROR(INDEX(BD_Gestão!H:H,MATCH('Banco de Dados'!$B2437,BD_Gestão!$B:$B,0)),"erro"))</f>
        <v/>
      </c>
      <c r="M2437" s="161" t="str">
        <f>IF($A2437=0,"",IFERROR(INDEX(BD_Gestão!F:F,MATCH('Banco de Dados'!$B2437,BD_Gestão!$B:$B,0)),"erro"))</f>
        <v/>
      </c>
      <c r="N2437" s="161" t="str">
        <f>IF($A2437=0,"",IFERROR(INDEX(BD_Gestão!J:J,MATCH('Banco de Dados'!$B2437,BD_Gestão!$B:$B,0)),"erro"))</f>
        <v/>
      </c>
      <c r="O2437" s="164" t="str">
        <f>IF($A2437=0,"",IFERROR(INDEX(BD_Gestão!K:K,MATCH('Banco de Dados'!$B2437,BD_Gestão!$B:$B,0)),"erro"))</f>
        <v/>
      </c>
      <c r="P2437" s="169" t="str">
        <f t="shared" si="150"/>
        <v/>
      </c>
      <c r="Q2437" s="170" t="str">
        <f t="shared" si="151"/>
        <v/>
      </c>
      <c r="R2437" s="163" t="e">
        <f t="shared" ref="R2437:R2500" si="152">MONTH(I2437)</f>
        <v>#VALUE!</v>
      </c>
      <c r="S2437" s="163" t="e">
        <f t="shared" ref="S2437:S2500" si="153">YEAR(I2437)</f>
        <v>#VALUE!</v>
      </c>
      <c r="T2437" s="163" t="e">
        <f>INDEX(Controle!O:O,MATCH('Banco de Dados'!A2437,Controle!M:M,0))*E2437/100</f>
        <v>#N/A</v>
      </c>
    </row>
    <row r="2438" spans="1:20" hidden="1" x14ac:dyDescent="0.2">
      <c r="A2438" s="158">
        <f>BD_TS!A2437</f>
        <v>0</v>
      </c>
      <c r="B2438" s="158" t="str">
        <f>SUBSTITUTE(SUBSTITUTE(BD_TS!D2437," ",""),"-","/")</f>
        <v/>
      </c>
      <c r="C2438" s="158">
        <f>BD_TS!E2437</f>
        <v>0</v>
      </c>
      <c r="D2438" s="159">
        <f>BD_TS!F2437</f>
        <v>0</v>
      </c>
      <c r="E2438" s="160">
        <f>BD_TS!B2437</f>
        <v>0</v>
      </c>
      <c r="F2438" s="161">
        <f>BD_TS!C2437</f>
        <v>0</v>
      </c>
      <c r="G2438" s="187">
        <f>BD_TS!H2437</f>
        <v>0</v>
      </c>
      <c r="H2438" s="158" t="str">
        <f>IF($A2438=0,"",IFERROR(INDEX(BD_Gestão!A:A,MATCH('Banco de Dados'!$B2438,BD_Gestão!$B:$B,0)),"erro"))</f>
        <v/>
      </c>
      <c r="I2438" s="162" t="str">
        <f>IF($A2438=0,"",IFERROR(INDEX(BD_Gestão!E:E,MATCH('Banco de Dados'!$B2438,BD_Gestão!$B:$B,0)),"erro"))</f>
        <v/>
      </c>
      <c r="J2438" s="186" t="str">
        <f>IF($A2438=0,"",IFERROR(INDEX(BD_Gestão!B:B,MATCH('Banco de Dados'!$B2438,BD_Gestão!$B:$B,0)),"erro"))</f>
        <v/>
      </c>
      <c r="K2438" s="158" t="str">
        <f>IF($A2438=0,"",IFERROR(INDEX(BD_Gestão!C:C,MATCH('Banco de Dados'!$B2438,BD_Gestão!$B:$B,0)),"erro"))</f>
        <v/>
      </c>
      <c r="L2438" s="158" t="str">
        <f>IF($A2438=0,"",IFERROR(INDEX(BD_Gestão!H:H,MATCH('Banco de Dados'!$B2438,BD_Gestão!$B:$B,0)),"erro"))</f>
        <v/>
      </c>
      <c r="M2438" s="161" t="str">
        <f>IF($A2438=0,"",IFERROR(INDEX(BD_Gestão!F:F,MATCH('Banco de Dados'!$B2438,BD_Gestão!$B:$B,0)),"erro"))</f>
        <v/>
      </c>
      <c r="N2438" s="161" t="str">
        <f>IF($A2438=0,"",IFERROR(INDEX(BD_Gestão!J:J,MATCH('Banco de Dados'!$B2438,BD_Gestão!$B:$B,0)),"erro"))</f>
        <v/>
      </c>
      <c r="O2438" s="164" t="str">
        <f>IF($A2438=0,"",IFERROR(INDEX(BD_Gestão!K:K,MATCH('Banco de Dados'!$B2438,BD_Gestão!$B:$B,0)),"erro"))</f>
        <v/>
      </c>
      <c r="P2438" s="169" t="str">
        <f t="shared" ref="P2438:P2501" si="154">IF(OR(H2438="erro",H2438=""),"",E2438*(MIN(O2438,1)))</f>
        <v/>
      </c>
      <c r="Q2438" s="170" t="str">
        <f t="shared" ref="Q2438:Q2501" si="155">IF(OR(H2438="erro",H2438=""),"",E2438-P2438)</f>
        <v/>
      </c>
      <c r="R2438" s="163" t="e">
        <f t="shared" si="152"/>
        <v>#VALUE!</v>
      </c>
      <c r="S2438" s="163" t="e">
        <f t="shared" si="153"/>
        <v>#VALUE!</v>
      </c>
      <c r="T2438" s="163" t="e">
        <f>INDEX(Controle!O:O,MATCH('Banco de Dados'!A2438,Controle!M:M,0))*E2438/100</f>
        <v>#N/A</v>
      </c>
    </row>
    <row r="2439" spans="1:20" hidden="1" x14ac:dyDescent="0.2">
      <c r="A2439" s="158">
        <f>BD_TS!A2438</f>
        <v>0</v>
      </c>
      <c r="B2439" s="158" t="str">
        <f>SUBSTITUTE(SUBSTITUTE(BD_TS!D2438," ",""),"-","/")</f>
        <v/>
      </c>
      <c r="C2439" s="158">
        <f>BD_TS!E2438</f>
        <v>0</v>
      </c>
      <c r="D2439" s="159">
        <f>BD_TS!F2438</f>
        <v>0</v>
      </c>
      <c r="E2439" s="160">
        <f>BD_TS!B2438</f>
        <v>0</v>
      </c>
      <c r="F2439" s="161">
        <f>BD_TS!C2438</f>
        <v>0</v>
      </c>
      <c r="G2439" s="187">
        <f>BD_TS!H2438</f>
        <v>0</v>
      </c>
      <c r="H2439" s="158" t="str">
        <f>IF($A2439=0,"",IFERROR(INDEX(BD_Gestão!A:A,MATCH('Banco de Dados'!$B2439,BD_Gestão!$B:$B,0)),"erro"))</f>
        <v/>
      </c>
      <c r="I2439" s="162" t="str">
        <f>IF($A2439=0,"",IFERROR(INDEX(BD_Gestão!E:E,MATCH('Banco de Dados'!$B2439,BD_Gestão!$B:$B,0)),"erro"))</f>
        <v/>
      </c>
      <c r="J2439" s="186" t="str">
        <f>IF($A2439=0,"",IFERROR(INDEX(BD_Gestão!B:B,MATCH('Banco de Dados'!$B2439,BD_Gestão!$B:$B,0)),"erro"))</f>
        <v/>
      </c>
      <c r="K2439" s="158" t="str">
        <f>IF($A2439=0,"",IFERROR(INDEX(BD_Gestão!C:C,MATCH('Banco de Dados'!$B2439,BD_Gestão!$B:$B,0)),"erro"))</f>
        <v/>
      </c>
      <c r="L2439" s="158" t="str">
        <f>IF($A2439=0,"",IFERROR(INDEX(BD_Gestão!H:H,MATCH('Banco de Dados'!$B2439,BD_Gestão!$B:$B,0)),"erro"))</f>
        <v/>
      </c>
      <c r="M2439" s="161" t="str">
        <f>IF($A2439=0,"",IFERROR(INDEX(BD_Gestão!F:F,MATCH('Banco de Dados'!$B2439,BD_Gestão!$B:$B,0)),"erro"))</f>
        <v/>
      </c>
      <c r="N2439" s="161" t="str">
        <f>IF($A2439=0,"",IFERROR(INDEX(BD_Gestão!J:J,MATCH('Banco de Dados'!$B2439,BD_Gestão!$B:$B,0)),"erro"))</f>
        <v/>
      </c>
      <c r="O2439" s="164" t="str">
        <f>IF($A2439=0,"",IFERROR(INDEX(BD_Gestão!K:K,MATCH('Banco de Dados'!$B2439,BD_Gestão!$B:$B,0)),"erro"))</f>
        <v/>
      </c>
      <c r="P2439" s="169" t="str">
        <f t="shared" si="154"/>
        <v/>
      </c>
      <c r="Q2439" s="170" t="str">
        <f t="shared" si="155"/>
        <v/>
      </c>
      <c r="R2439" s="163" t="e">
        <f t="shared" si="152"/>
        <v>#VALUE!</v>
      </c>
      <c r="S2439" s="163" t="e">
        <f t="shared" si="153"/>
        <v>#VALUE!</v>
      </c>
      <c r="T2439" s="163" t="e">
        <f>INDEX(Controle!O:O,MATCH('Banco de Dados'!A2439,Controle!M:M,0))*E2439/100</f>
        <v>#N/A</v>
      </c>
    </row>
    <row r="2440" spans="1:20" hidden="1" x14ac:dyDescent="0.2">
      <c r="A2440" s="158">
        <f>BD_TS!A2439</f>
        <v>0</v>
      </c>
      <c r="B2440" s="158" t="str">
        <f>SUBSTITUTE(SUBSTITUTE(BD_TS!D2439," ",""),"-","/")</f>
        <v/>
      </c>
      <c r="C2440" s="158">
        <f>BD_TS!E2439</f>
        <v>0</v>
      </c>
      <c r="D2440" s="159">
        <f>BD_TS!F2439</f>
        <v>0</v>
      </c>
      <c r="E2440" s="160">
        <f>BD_TS!B2439</f>
        <v>0</v>
      </c>
      <c r="F2440" s="161">
        <f>BD_TS!C2439</f>
        <v>0</v>
      </c>
      <c r="G2440" s="187">
        <f>BD_TS!H2439</f>
        <v>0</v>
      </c>
      <c r="H2440" s="158" t="str">
        <f>IF($A2440=0,"",IFERROR(INDEX(BD_Gestão!A:A,MATCH('Banco de Dados'!$B2440,BD_Gestão!$B:$B,0)),"erro"))</f>
        <v/>
      </c>
      <c r="I2440" s="162" t="str">
        <f>IF($A2440=0,"",IFERROR(INDEX(BD_Gestão!E:E,MATCH('Banco de Dados'!$B2440,BD_Gestão!$B:$B,0)),"erro"))</f>
        <v/>
      </c>
      <c r="J2440" s="186" t="str">
        <f>IF($A2440=0,"",IFERROR(INDEX(BD_Gestão!B:B,MATCH('Banco de Dados'!$B2440,BD_Gestão!$B:$B,0)),"erro"))</f>
        <v/>
      </c>
      <c r="K2440" s="158" t="str">
        <f>IF($A2440=0,"",IFERROR(INDEX(BD_Gestão!C:C,MATCH('Banco de Dados'!$B2440,BD_Gestão!$B:$B,0)),"erro"))</f>
        <v/>
      </c>
      <c r="L2440" s="158" t="str">
        <f>IF($A2440=0,"",IFERROR(INDEX(BD_Gestão!H:H,MATCH('Banco de Dados'!$B2440,BD_Gestão!$B:$B,0)),"erro"))</f>
        <v/>
      </c>
      <c r="M2440" s="161" t="str">
        <f>IF($A2440=0,"",IFERROR(INDEX(BD_Gestão!F:F,MATCH('Banco de Dados'!$B2440,BD_Gestão!$B:$B,0)),"erro"))</f>
        <v/>
      </c>
      <c r="N2440" s="161" t="str">
        <f>IF($A2440=0,"",IFERROR(INDEX(BD_Gestão!J:J,MATCH('Banco de Dados'!$B2440,BD_Gestão!$B:$B,0)),"erro"))</f>
        <v/>
      </c>
      <c r="O2440" s="164" t="str">
        <f>IF($A2440=0,"",IFERROR(INDEX(BD_Gestão!K:K,MATCH('Banco de Dados'!$B2440,BD_Gestão!$B:$B,0)),"erro"))</f>
        <v/>
      </c>
      <c r="P2440" s="169" t="str">
        <f t="shared" si="154"/>
        <v/>
      </c>
      <c r="Q2440" s="170" t="str">
        <f t="shared" si="155"/>
        <v/>
      </c>
      <c r="R2440" s="163" t="e">
        <f t="shared" si="152"/>
        <v>#VALUE!</v>
      </c>
      <c r="S2440" s="163" t="e">
        <f t="shared" si="153"/>
        <v>#VALUE!</v>
      </c>
      <c r="T2440" s="163" t="e">
        <f>INDEX(Controle!O:O,MATCH('Banco de Dados'!A2440,Controle!M:M,0))*E2440/100</f>
        <v>#N/A</v>
      </c>
    </row>
    <row r="2441" spans="1:20" hidden="1" x14ac:dyDescent="0.2">
      <c r="A2441" s="158">
        <f>BD_TS!A2440</f>
        <v>0</v>
      </c>
      <c r="B2441" s="158" t="str">
        <f>SUBSTITUTE(SUBSTITUTE(BD_TS!D2440," ",""),"-","/")</f>
        <v/>
      </c>
      <c r="C2441" s="158">
        <f>BD_TS!E2440</f>
        <v>0</v>
      </c>
      <c r="D2441" s="159">
        <f>BD_TS!F2440</f>
        <v>0</v>
      </c>
      <c r="E2441" s="160">
        <f>BD_TS!B2440</f>
        <v>0</v>
      </c>
      <c r="F2441" s="161">
        <f>BD_TS!C2440</f>
        <v>0</v>
      </c>
      <c r="G2441" s="187">
        <f>BD_TS!H2440</f>
        <v>0</v>
      </c>
      <c r="H2441" s="158" t="str">
        <f>IF($A2441=0,"",IFERROR(INDEX(BD_Gestão!A:A,MATCH('Banco de Dados'!$B2441,BD_Gestão!$B:$B,0)),"erro"))</f>
        <v/>
      </c>
      <c r="I2441" s="162" t="str">
        <f>IF($A2441=0,"",IFERROR(INDEX(BD_Gestão!E:E,MATCH('Banco de Dados'!$B2441,BD_Gestão!$B:$B,0)),"erro"))</f>
        <v/>
      </c>
      <c r="J2441" s="186" t="str">
        <f>IF($A2441=0,"",IFERROR(INDEX(BD_Gestão!B:B,MATCH('Banco de Dados'!$B2441,BD_Gestão!$B:$B,0)),"erro"))</f>
        <v/>
      </c>
      <c r="K2441" s="158" t="str">
        <f>IF($A2441=0,"",IFERROR(INDEX(BD_Gestão!C:C,MATCH('Banco de Dados'!$B2441,BD_Gestão!$B:$B,0)),"erro"))</f>
        <v/>
      </c>
      <c r="L2441" s="158" t="str">
        <f>IF($A2441=0,"",IFERROR(INDEX(BD_Gestão!H:H,MATCH('Banco de Dados'!$B2441,BD_Gestão!$B:$B,0)),"erro"))</f>
        <v/>
      </c>
      <c r="M2441" s="161" t="str">
        <f>IF($A2441=0,"",IFERROR(INDEX(BD_Gestão!F:F,MATCH('Banco de Dados'!$B2441,BD_Gestão!$B:$B,0)),"erro"))</f>
        <v/>
      </c>
      <c r="N2441" s="161" t="str">
        <f>IF($A2441=0,"",IFERROR(INDEX(BD_Gestão!J:J,MATCH('Banco de Dados'!$B2441,BD_Gestão!$B:$B,0)),"erro"))</f>
        <v/>
      </c>
      <c r="O2441" s="164" t="str">
        <f>IF($A2441=0,"",IFERROR(INDEX(BD_Gestão!K:K,MATCH('Banco de Dados'!$B2441,BD_Gestão!$B:$B,0)),"erro"))</f>
        <v/>
      </c>
      <c r="P2441" s="169" t="str">
        <f t="shared" si="154"/>
        <v/>
      </c>
      <c r="Q2441" s="170" t="str">
        <f t="shared" si="155"/>
        <v/>
      </c>
      <c r="R2441" s="163" t="e">
        <f t="shared" si="152"/>
        <v>#VALUE!</v>
      </c>
      <c r="S2441" s="163" t="e">
        <f t="shared" si="153"/>
        <v>#VALUE!</v>
      </c>
      <c r="T2441" s="163" t="e">
        <f>INDEX(Controle!O:O,MATCH('Banco de Dados'!A2441,Controle!M:M,0))*E2441/100</f>
        <v>#N/A</v>
      </c>
    </row>
    <row r="2442" spans="1:20" hidden="1" x14ac:dyDescent="0.2">
      <c r="A2442" s="158">
        <f>BD_TS!A2441</f>
        <v>0</v>
      </c>
      <c r="B2442" s="158" t="str">
        <f>SUBSTITUTE(SUBSTITUTE(BD_TS!D2441," ",""),"-","/")</f>
        <v/>
      </c>
      <c r="C2442" s="158">
        <f>BD_TS!E2441</f>
        <v>0</v>
      </c>
      <c r="D2442" s="159">
        <f>BD_TS!F2441</f>
        <v>0</v>
      </c>
      <c r="E2442" s="160">
        <f>BD_TS!B2441</f>
        <v>0</v>
      </c>
      <c r="F2442" s="161">
        <f>BD_TS!C2441</f>
        <v>0</v>
      </c>
      <c r="G2442" s="187">
        <f>BD_TS!H2441</f>
        <v>0</v>
      </c>
      <c r="H2442" s="158" t="str">
        <f>IF($A2442=0,"",IFERROR(INDEX(BD_Gestão!A:A,MATCH('Banco de Dados'!$B2442,BD_Gestão!$B:$B,0)),"erro"))</f>
        <v/>
      </c>
      <c r="I2442" s="162" t="str">
        <f>IF($A2442=0,"",IFERROR(INDEX(BD_Gestão!E:E,MATCH('Banco de Dados'!$B2442,BD_Gestão!$B:$B,0)),"erro"))</f>
        <v/>
      </c>
      <c r="J2442" s="186" t="str">
        <f>IF($A2442=0,"",IFERROR(INDEX(BD_Gestão!B:B,MATCH('Banco de Dados'!$B2442,BD_Gestão!$B:$B,0)),"erro"))</f>
        <v/>
      </c>
      <c r="K2442" s="158" t="str">
        <f>IF($A2442=0,"",IFERROR(INDEX(BD_Gestão!C:C,MATCH('Banco de Dados'!$B2442,BD_Gestão!$B:$B,0)),"erro"))</f>
        <v/>
      </c>
      <c r="L2442" s="158" t="str">
        <f>IF($A2442=0,"",IFERROR(INDEX(BD_Gestão!H:H,MATCH('Banco de Dados'!$B2442,BD_Gestão!$B:$B,0)),"erro"))</f>
        <v/>
      </c>
      <c r="M2442" s="161" t="str">
        <f>IF($A2442=0,"",IFERROR(INDEX(BD_Gestão!F:F,MATCH('Banco de Dados'!$B2442,BD_Gestão!$B:$B,0)),"erro"))</f>
        <v/>
      </c>
      <c r="N2442" s="161" t="str">
        <f>IF($A2442=0,"",IFERROR(INDEX(BD_Gestão!J:J,MATCH('Banco de Dados'!$B2442,BD_Gestão!$B:$B,0)),"erro"))</f>
        <v/>
      </c>
      <c r="O2442" s="164" t="str">
        <f>IF($A2442=0,"",IFERROR(INDEX(BD_Gestão!K:K,MATCH('Banco de Dados'!$B2442,BD_Gestão!$B:$B,0)),"erro"))</f>
        <v/>
      </c>
      <c r="P2442" s="169" t="str">
        <f t="shared" si="154"/>
        <v/>
      </c>
      <c r="Q2442" s="170" t="str">
        <f t="shared" si="155"/>
        <v/>
      </c>
      <c r="R2442" s="163" t="e">
        <f t="shared" si="152"/>
        <v>#VALUE!</v>
      </c>
      <c r="S2442" s="163" t="e">
        <f t="shared" si="153"/>
        <v>#VALUE!</v>
      </c>
      <c r="T2442" s="163" t="e">
        <f>INDEX(Controle!O:O,MATCH('Banco de Dados'!A2442,Controle!M:M,0))*E2442/100</f>
        <v>#N/A</v>
      </c>
    </row>
    <row r="2443" spans="1:20" hidden="1" x14ac:dyDescent="0.2">
      <c r="A2443" s="158">
        <f>BD_TS!A2442</f>
        <v>0</v>
      </c>
      <c r="B2443" s="158" t="str">
        <f>SUBSTITUTE(SUBSTITUTE(BD_TS!D2442," ",""),"-","/")</f>
        <v/>
      </c>
      <c r="C2443" s="158">
        <f>BD_TS!E2442</f>
        <v>0</v>
      </c>
      <c r="D2443" s="159">
        <f>BD_TS!F2442</f>
        <v>0</v>
      </c>
      <c r="E2443" s="160">
        <f>BD_TS!B2442</f>
        <v>0</v>
      </c>
      <c r="F2443" s="161">
        <f>BD_TS!C2442</f>
        <v>0</v>
      </c>
      <c r="G2443" s="187">
        <f>BD_TS!H2442</f>
        <v>0</v>
      </c>
      <c r="H2443" s="158" t="str">
        <f>IF($A2443=0,"",IFERROR(INDEX(BD_Gestão!A:A,MATCH('Banco de Dados'!$B2443,BD_Gestão!$B:$B,0)),"erro"))</f>
        <v/>
      </c>
      <c r="I2443" s="162" t="str">
        <f>IF($A2443=0,"",IFERROR(INDEX(BD_Gestão!E:E,MATCH('Banco de Dados'!$B2443,BD_Gestão!$B:$B,0)),"erro"))</f>
        <v/>
      </c>
      <c r="J2443" s="186" t="str">
        <f>IF($A2443=0,"",IFERROR(INDEX(BD_Gestão!B:B,MATCH('Banco de Dados'!$B2443,BD_Gestão!$B:$B,0)),"erro"))</f>
        <v/>
      </c>
      <c r="K2443" s="158" t="str">
        <f>IF($A2443=0,"",IFERROR(INDEX(BD_Gestão!C:C,MATCH('Banco de Dados'!$B2443,BD_Gestão!$B:$B,0)),"erro"))</f>
        <v/>
      </c>
      <c r="L2443" s="158" t="str">
        <f>IF($A2443=0,"",IFERROR(INDEX(BD_Gestão!H:H,MATCH('Banco de Dados'!$B2443,BD_Gestão!$B:$B,0)),"erro"))</f>
        <v/>
      </c>
      <c r="M2443" s="161" t="str">
        <f>IF($A2443=0,"",IFERROR(INDEX(BD_Gestão!F:F,MATCH('Banco de Dados'!$B2443,BD_Gestão!$B:$B,0)),"erro"))</f>
        <v/>
      </c>
      <c r="N2443" s="161" t="str">
        <f>IF($A2443=0,"",IFERROR(INDEX(BD_Gestão!J:J,MATCH('Banco de Dados'!$B2443,BD_Gestão!$B:$B,0)),"erro"))</f>
        <v/>
      </c>
      <c r="O2443" s="164" t="str">
        <f>IF($A2443=0,"",IFERROR(INDEX(BD_Gestão!K:K,MATCH('Banco de Dados'!$B2443,BD_Gestão!$B:$B,0)),"erro"))</f>
        <v/>
      </c>
      <c r="P2443" s="169" t="str">
        <f t="shared" si="154"/>
        <v/>
      </c>
      <c r="Q2443" s="170" t="str">
        <f t="shared" si="155"/>
        <v/>
      </c>
      <c r="R2443" s="163" t="e">
        <f t="shared" si="152"/>
        <v>#VALUE!</v>
      </c>
      <c r="S2443" s="163" t="e">
        <f t="shared" si="153"/>
        <v>#VALUE!</v>
      </c>
      <c r="T2443" s="163" t="e">
        <f>INDEX(Controle!O:O,MATCH('Banco de Dados'!A2443,Controle!M:M,0))*E2443/100</f>
        <v>#N/A</v>
      </c>
    </row>
    <row r="2444" spans="1:20" hidden="1" x14ac:dyDescent="0.2">
      <c r="A2444" s="158">
        <f>BD_TS!A2443</f>
        <v>0</v>
      </c>
      <c r="B2444" s="158" t="str">
        <f>SUBSTITUTE(SUBSTITUTE(BD_TS!D2443," ",""),"-","/")</f>
        <v/>
      </c>
      <c r="C2444" s="158">
        <f>BD_TS!E2443</f>
        <v>0</v>
      </c>
      <c r="D2444" s="159">
        <f>BD_TS!F2443</f>
        <v>0</v>
      </c>
      <c r="E2444" s="160">
        <f>BD_TS!B2443</f>
        <v>0</v>
      </c>
      <c r="F2444" s="161">
        <f>BD_TS!C2443</f>
        <v>0</v>
      </c>
      <c r="G2444" s="187">
        <f>BD_TS!H2443</f>
        <v>0</v>
      </c>
      <c r="H2444" s="158" t="str">
        <f>IF($A2444=0,"",IFERROR(INDEX(BD_Gestão!A:A,MATCH('Banco de Dados'!$B2444,BD_Gestão!$B:$B,0)),"erro"))</f>
        <v/>
      </c>
      <c r="I2444" s="162" t="str">
        <f>IF($A2444=0,"",IFERROR(INDEX(BD_Gestão!E:E,MATCH('Banco de Dados'!$B2444,BD_Gestão!$B:$B,0)),"erro"))</f>
        <v/>
      </c>
      <c r="J2444" s="186" t="str">
        <f>IF($A2444=0,"",IFERROR(INDEX(BD_Gestão!B:B,MATCH('Banco de Dados'!$B2444,BD_Gestão!$B:$B,0)),"erro"))</f>
        <v/>
      </c>
      <c r="K2444" s="158" t="str">
        <f>IF($A2444=0,"",IFERROR(INDEX(BD_Gestão!C:C,MATCH('Banco de Dados'!$B2444,BD_Gestão!$B:$B,0)),"erro"))</f>
        <v/>
      </c>
      <c r="L2444" s="158" t="str">
        <f>IF($A2444=0,"",IFERROR(INDEX(BD_Gestão!H:H,MATCH('Banco de Dados'!$B2444,BD_Gestão!$B:$B,0)),"erro"))</f>
        <v/>
      </c>
      <c r="M2444" s="161" t="str">
        <f>IF($A2444=0,"",IFERROR(INDEX(BD_Gestão!F:F,MATCH('Banco de Dados'!$B2444,BD_Gestão!$B:$B,0)),"erro"))</f>
        <v/>
      </c>
      <c r="N2444" s="161" t="str">
        <f>IF($A2444=0,"",IFERROR(INDEX(BD_Gestão!J:J,MATCH('Banco de Dados'!$B2444,BD_Gestão!$B:$B,0)),"erro"))</f>
        <v/>
      </c>
      <c r="O2444" s="164" t="str">
        <f>IF($A2444=0,"",IFERROR(INDEX(BD_Gestão!K:K,MATCH('Banco de Dados'!$B2444,BD_Gestão!$B:$B,0)),"erro"))</f>
        <v/>
      </c>
      <c r="P2444" s="169" t="str">
        <f t="shared" si="154"/>
        <v/>
      </c>
      <c r="Q2444" s="170" t="str">
        <f t="shared" si="155"/>
        <v/>
      </c>
      <c r="R2444" s="163" t="e">
        <f t="shared" si="152"/>
        <v>#VALUE!</v>
      </c>
      <c r="S2444" s="163" t="e">
        <f t="shared" si="153"/>
        <v>#VALUE!</v>
      </c>
      <c r="T2444" s="163" t="e">
        <f>INDEX(Controle!O:O,MATCH('Banco de Dados'!A2444,Controle!M:M,0))*E2444/100</f>
        <v>#N/A</v>
      </c>
    </row>
    <row r="2445" spans="1:20" hidden="1" x14ac:dyDescent="0.2">
      <c r="A2445" s="158">
        <f>BD_TS!A2444</f>
        <v>0</v>
      </c>
      <c r="B2445" s="158" t="str">
        <f>SUBSTITUTE(SUBSTITUTE(BD_TS!D2444," ",""),"-","/")</f>
        <v/>
      </c>
      <c r="C2445" s="158">
        <f>BD_TS!E2444</f>
        <v>0</v>
      </c>
      <c r="D2445" s="159">
        <f>BD_TS!F2444</f>
        <v>0</v>
      </c>
      <c r="E2445" s="160">
        <f>BD_TS!B2444</f>
        <v>0</v>
      </c>
      <c r="F2445" s="161">
        <f>BD_TS!C2444</f>
        <v>0</v>
      </c>
      <c r="G2445" s="187">
        <f>BD_TS!H2444</f>
        <v>0</v>
      </c>
      <c r="H2445" s="158" t="str">
        <f>IF($A2445=0,"",IFERROR(INDEX(BD_Gestão!A:A,MATCH('Banco de Dados'!$B2445,BD_Gestão!$B:$B,0)),"erro"))</f>
        <v/>
      </c>
      <c r="I2445" s="162" t="str">
        <f>IF($A2445=0,"",IFERROR(INDEX(BD_Gestão!E:E,MATCH('Banco de Dados'!$B2445,BD_Gestão!$B:$B,0)),"erro"))</f>
        <v/>
      </c>
      <c r="J2445" s="186" t="str">
        <f>IF($A2445=0,"",IFERROR(INDEX(BD_Gestão!B:B,MATCH('Banco de Dados'!$B2445,BD_Gestão!$B:$B,0)),"erro"))</f>
        <v/>
      </c>
      <c r="K2445" s="158" t="str">
        <f>IF($A2445=0,"",IFERROR(INDEX(BD_Gestão!C:C,MATCH('Banco de Dados'!$B2445,BD_Gestão!$B:$B,0)),"erro"))</f>
        <v/>
      </c>
      <c r="L2445" s="158" t="str">
        <f>IF($A2445=0,"",IFERROR(INDEX(BD_Gestão!H:H,MATCH('Banco de Dados'!$B2445,BD_Gestão!$B:$B,0)),"erro"))</f>
        <v/>
      </c>
      <c r="M2445" s="161" t="str">
        <f>IF($A2445=0,"",IFERROR(INDEX(BD_Gestão!F:F,MATCH('Banco de Dados'!$B2445,BD_Gestão!$B:$B,0)),"erro"))</f>
        <v/>
      </c>
      <c r="N2445" s="161" t="str">
        <f>IF($A2445=0,"",IFERROR(INDEX(BD_Gestão!J:J,MATCH('Banco de Dados'!$B2445,BD_Gestão!$B:$B,0)),"erro"))</f>
        <v/>
      </c>
      <c r="O2445" s="164" t="str">
        <f>IF($A2445=0,"",IFERROR(INDEX(BD_Gestão!K:K,MATCH('Banco de Dados'!$B2445,BD_Gestão!$B:$B,0)),"erro"))</f>
        <v/>
      </c>
      <c r="P2445" s="169" t="str">
        <f t="shared" si="154"/>
        <v/>
      </c>
      <c r="Q2445" s="170" t="str">
        <f t="shared" si="155"/>
        <v/>
      </c>
      <c r="R2445" s="163" t="e">
        <f t="shared" si="152"/>
        <v>#VALUE!</v>
      </c>
      <c r="S2445" s="163" t="e">
        <f t="shared" si="153"/>
        <v>#VALUE!</v>
      </c>
      <c r="T2445" s="163" t="e">
        <f>INDEX(Controle!O:O,MATCH('Banco de Dados'!A2445,Controle!M:M,0))*E2445/100</f>
        <v>#N/A</v>
      </c>
    </row>
    <row r="2446" spans="1:20" hidden="1" x14ac:dyDescent="0.2">
      <c r="A2446" s="158">
        <f>BD_TS!A2445</f>
        <v>0</v>
      </c>
      <c r="B2446" s="158" t="str">
        <f>SUBSTITUTE(SUBSTITUTE(BD_TS!D2445," ",""),"-","/")</f>
        <v/>
      </c>
      <c r="C2446" s="158">
        <f>BD_TS!E2445</f>
        <v>0</v>
      </c>
      <c r="D2446" s="159">
        <f>BD_TS!F2445</f>
        <v>0</v>
      </c>
      <c r="E2446" s="160">
        <f>BD_TS!B2445</f>
        <v>0</v>
      </c>
      <c r="F2446" s="161">
        <f>BD_TS!C2445</f>
        <v>0</v>
      </c>
      <c r="G2446" s="187">
        <f>BD_TS!H2445</f>
        <v>0</v>
      </c>
      <c r="H2446" s="158" t="str">
        <f>IF($A2446=0,"",IFERROR(INDEX(BD_Gestão!A:A,MATCH('Banco de Dados'!$B2446,BD_Gestão!$B:$B,0)),"erro"))</f>
        <v/>
      </c>
      <c r="I2446" s="162" t="str">
        <f>IF($A2446=0,"",IFERROR(INDEX(BD_Gestão!E:E,MATCH('Banco de Dados'!$B2446,BD_Gestão!$B:$B,0)),"erro"))</f>
        <v/>
      </c>
      <c r="J2446" s="186" t="str">
        <f>IF($A2446=0,"",IFERROR(INDEX(BD_Gestão!B:B,MATCH('Banco de Dados'!$B2446,BD_Gestão!$B:$B,0)),"erro"))</f>
        <v/>
      </c>
      <c r="K2446" s="158" t="str">
        <f>IF($A2446=0,"",IFERROR(INDEX(BD_Gestão!C:C,MATCH('Banco de Dados'!$B2446,BD_Gestão!$B:$B,0)),"erro"))</f>
        <v/>
      </c>
      <c r="L2446" s="158" t="str">
        <f>IF($A2446=0,"",IFERROR(INDEX(BD_Gestão!H:H,MATCH('Banco de Dados'!$B2446,BD_Gestão!$B:$B,0)),"erro"))</f>
        <v/>
      </c>
      <c r="M2446" s="161" t="str">
        <f>IF($A2446=0,"",IFERROR(INDEX(BD_Gestão!F:F,MATCH('Banco de Dados'!$B2446,BD_Gestão!$B:$B,0)),"erro"))</f>
        <v/>
      </c>
      <c r="N2446" s="161" t="str">
        <f>IF($A2446=0,"",IFERROR(INDEX(BD_Gestão!J:J,MATCH('Banco de Dados'!$B2446,BD_Gestão!$B:$B,0)),"erro"))</f>
        <v/>
      </c>
      <c r="O2446" s="164" t="str">
        <f>IF($A2446=0,"",IFERROR(INDEX(BD_Gestão!K:K,MATCH('Banco de Dados'!$B2446,BD_Gestão!$B:$B,0)),"erro"))</f>
        <v/>
      </c>
      <c r="P2446" s="169" t="str">
        <f t="shared" si="154"/>
        <v/>
      </c>
      <c r="Q2446" s="170" t="str">
        <f t="shared" si="155"/>
        <v/>
      </c>
      <c r="R2446" s="163" t="e">
        <f t="shared" si="152"/>
        <v>#VALUE!</v>
      </c>
      <c r="S2446" s="163" t="e">
        <f t="shared" si="153"/>
        <v>#VALUE!</v>
      </c>
      <c r="T2446" s="163" t="e">
        <f>INDEX(Controle!O:O,MATCH('Banco de Dados'!A2446,Controle!M:M,0))*E2446/100</f>
        <v>#N/A</v>
      </c>
    </row>
    <row r="2447" spans="1:20" hidden="1" x14ac:dyDescent="0.2">
      <c r="A2447" s="158">
        <f>BD_TS!A2446</f>
        <v>0</v>
      </c>
      <c r="B2447" s="158" t="str">
        <f>SUBSTITUTE(SUBSTITUTE(BD_TS!D2446," ",""),"-","/")</f>
        <v/>
      </c>
      <c r="C2447" s="158">
        <f>BD_TS!E2446</f>
        <v>0</v>
      </c>
      <c r="D2447" s="159">
        <f>BD_TS!F2446</f>
        <v>0</v>
      </c>
      <c r="E2447" s="160">
        <f>BD_TS!B2446</f>
        <v>0</v>
      </c>
      <c r="F2447" s="161">
        <f>BD_TS!C2446</f>
        <v>0</v>
      </c>
      <c r="G2447" s="187">
        <f>BD_TS!H2446</f>
        <v>0</v>
      </c>
      <c r="H2447" s="158" t="str">
        <f>IF($A2447=0,"",IFERROR(INDEX(BD_Gestão!A:A,MATCH('Banco de Dados'!$B2447,BD_Gestão!$B:$B,0)),"erro"))</f>
        <v/>
      </c>
      <c r="I2447" s="162" t="str">
        <f>IF($A2447=0,"",IFERROR(INDEX(BD_Gestão!E:E,MATCH('Banco de Dados'!$B2447,BD_Gestão!$B:$B,0)),"erro"))</f>
        <v/>
      </c>
      <c r="J2447" s="186" t="str">
        <f>IF($A2447=0,"",IFERROR(INDEX(BD_Gestão!B:B,MATCH('Banco de Dados'!$B2447,BD_Gestão!$B:$B,0)),"erro"))</f>
        <v/>
      </c>
      <c r="K2447" s="158" t="str">
        <f>IF($A2447=0,"",IFERROR(INDEX(BD_Gestão!C:C,MATCH('Banco de Dados'!$B2447,BD_Gestão!$B:$B,0)),"erro"))</f>
        <v/>
      </c>
      <c r="L2447" s="158" t="str">
        <f>IF($A2447=0,"",IFERROR(INDEX(BD_Gestão!H:H,MATCH('Banco de Dados'!$B2447,BD_Gestão!$B:$B,0)),"erro"))</f>
        <v/>
      </c>
      <c r="M2447" s="161" t="str">
        <f>IF($A2447=0,"",IFERROR(INDEX(BD_Gestão!F:F,MATCH('Banco de Dados'!$B2447,BD_Gestão!$B:$B,0)),"erro"))</f>
        <v/>
      </c>
      <c r="N2447" s="161" t="str">
        <f>IF($A2447=0,"",IFERROR(INDEX(BD_Gestão!J:J,MATCH('Banco de Dados'!$B2447,BD_Gestão!$B:$B,0)),"erro"))</f>
        <v/>
      </c>
      <c r="O2447" s="164" t="str">
        <f>IF($A2447=0,"",IFERROR(INDEX(BD_Gestão!K:K,MATCH('Banco de Dados'!$B2447,BD_Gestão!$B:$B,0)),"erro"))</f>
        <v/>
      </c>
      <c r="P2447" s="169" t="str">
        <f t="shared" si="154"/>
        <v/>
      </c>
      <c r="Q2447" s="170" t="str">
        <f t="shared" si="155"/>
        <v/>
      </c>
      <c r="R2447" s="163" t="e">
        <f t="shared" si="152"/>
        <v>#VALUE!</v>
      </c>
      <c r="S2447" s="163" t="e">
        <f t="shared" si="153"/>
        <v>#VALUE!</v>
      </c>
      <c r="T2447" s="163" t="e">
        <f>INDEX(Controle!O:O,MATCH('Banco de Dados'!A2447,Controle!M:M,0))*E2447/100</f>
        <v>#N/A</v>
      </c>
    </row>
    <row r="2448" spans="1:20" hidden="1" x14ac:dyDescent="0.2">
      <c r="A2448" s="158">
        <f>BD_TS!A2447</f>
        <v>0</v>
      </c>
      <c r="B2448" s="158" t="str">
        <f>SUBSTITUTE(SUBSTITUTE(BD_TS!D2447," ",""),"-","/")</f>
        <v/>
      </c>
      <c r="C2448" s="158">
        <f>BD_TS!E2447</f>
        <v>0</v>
      </c>
      <c r="D2448" s="159">
        <f>BD_TS!F2447</f>
        <v>0</v>
      </c>
      <c r="E2448" s="160">
        <f>BD_TS!B2447</f>
        <v>0</v>
      </c>
      <c r="F2448" s="161">
        <f>BD_TS!C2447</f>
        <v>0</v>
      </c>
      <c r="G2448" s="187">
        <f>BD_TS!H2447</f>
        <v>0</v>
      </c>
      <c r="H2448" s="158" t="str">
        <f>IF($A2448=0,"",IFERROR(INDEX(BD_Gestão!A:A,MATCH('Banco de Dados'!$B2448,BD_Gestão!$B:$B,0)),"erro"))</f>
        <v/>
      </c>
      <c r="I2448" s="162" t="str">
        <f>IF($A2448=0,"",IFERROR(INDEX(BD_Gestão!E:E,MATCH('Banco de Dados'!$B2448,BD_Gestão!$B:$B,0)),"erro"))</f>
        <v/>
      </c>
      <c r="J2448" s="186" t="str">
        <f>IF($A2448=0,"",IFERROR(INDEX(BD_Gestão!B:B,MATCH('Banco de Dados'!$B2448,BD_Gestão!$B:$B,0)),"erro"))</f>
        <v/>
      </c>
      <c r="K2448" s="158" t="str">
        <f>IF($A2448=0,"",IFERROR(INDEX(BD_Gestão!C:C,MATCH('Banco de Dados'!$B2448,BD_Gestão!$B:$B,0)),"erro"))</f>
        <v/>
      </c>
      <c r="L2448" s="158" t="str">
        <f>IF($A2448=0,"",IFERROR(INDEX(BD_Gestão!H:H,MATCH('Banco de Dados'!$B2448,BD_Gestão!$B:$B,0)),"erro"))</f>
        <v/>
      </c>
      <c r="M2448" s="161" t="str">
        <f>IF($A2448=0,"",IFERROR(INDEX(BD_Gestão!F:F,MATCH('Banco de Dados'!$B2448,BD_Gestão!$B:$B,0)),"erro"))</f>
        <v/>
      </c>
      <c r="N2448" s="161" t="str">
        <f>IF($A2448=0,"",IFERROR(INDEX(BD_Gestão!J:J,MATCH('Banco de Dados'!$B2448,BD_Gestão!$B:$B,0)),"erro"))</f>
        <v/>
      </c>
      <c r="O2448" s="164" t="str">
        <f>IF($A2448=0,"",IFERROR(INDEX(BD_Gestão!K:K,MATCH('Banco de Dados'!$B2448,BD_Gestão!$B:$B,0)),"erro"))</f>
        <v/>
      </c>
      <c r="P2448" s="169" t="str">
        <f t="shared" si="154"/>
        <v/>
      </c>
      <c r="Q2448" s="170" t="str">
        <f t="shared" si="155"/>
        <v/>
      </c>
      <c r="R2448" s="163" t="e">
        <f t="shared" si="152"/>
        <v>#VALUE!</v>
      </c>
      <c r="S2448" s="163" t="e">
        <f t="shared" si="153"/>
        <v>#VALUE!</v>
      </c>
      <c r="T2448" s="163" t="e">
        <f>INDEX(Controle!O:O,MATCH('Banco de Dados'!A2448,Controle!M:M,0))*E2448/100</f>
        <v>#N/A</v>
      </c>
    </row>
    <row r="2449" spans="1:20" hidden="1" x14ac:dyDescent="0.2">
      <c r="A2449" s="158">
        <f>BD_TS!A2448</f>
        <v>0</v>
      </c>
      <c r="B2449" s="158" t="str">
        <f>SUBSTITUTE(SUBSTITUTE(BD_TS!D2448," ",""),"-","/")</f>
        <v/>
      </c>
      <c r="C2449" s="158">
        <f>BD_TS!E2448</f>
        <v>0</v>
      </c>
      <c r="D2449" s="159">
        <f>BD_TS!F2448</f>
        <v>0</v>
      </c>
      <c r="E2449" s="160">
        <f>BD_TS!B2448</f>
        <v>0</v>
      </c>
      <c r="F2449" s="161">
        <f>BD_TS!C2448</f>
        <v>0</v>
      </c>
      <c r="G2449" s="187">
        <f>BD_TS!H2448</f>
        <v>0</v>
      </c>
      <c r="H2449" s="158" t="str">
        <f>IF($A2449=0,"",IFERROR(INDEX(BD_Gestão!A:A,MATCH('Banco de Dados'!$B2449,BD_Gestão!$B:$B,0)),"erro"))</f>
        <v/>
      </c>
      <c r="I2449" s="162" t="str">
        <f>IF($A2449=0,"",IFERROR(INDEX(BD_Gestão!E:E,MATCH('Banco de Dados'!$B2449,BD_Gestão!$B:$B,0)),"erro"))</f>
        <v/>
      </c>
      <c r="J2449" s="186" t="str">
        <f>IF($A2449=0,"",IFERROR(INDEX(BD_Gestão!B:B,MATCH('Banco de Dados'!$B2449,BD_Gestão!$B:$B,0)),"erro"))</f>
        <v/>
      </c>
      <c r="K2449" s="158" t="str">
        <f>IF($A2449=0,"",IFERROR(INDEX(BD_Gestão!C:C,MATCH('Banco de Dados'!$B2449,BD_Gestão!$B:$B,0)),"erro"))</f>
        <v/>
      </c>
      <c r="L2449" s="158" t="str">
        <f>IF($A2449=0,"",IFERROR(INDEX(BD_Gestão!H:H,MATCH('Banco de Dados'!$B2449,BD_Gestão!$B:$B,0)),"erro"))</f>
        <v/>
      </c>
      <c r="M2449" s="161" t="str">
        <f>IF($A2449=0,"",IFERROR(INDEX(BD_Gestão!F:F,MATCH('Banco de Dados'!$B2449,BD_Gestão!$B:$B,0)),"erro"))</f>
        <v/>
      </c>
      <c r="N2449" s="161" t="str">
        <f>IF($A2449=0,"",IFERROR(INDEX(BD_Gestão!J:J,MATCH('Banco de Dados'!$B2449,BD_Gestão!$B:$B,0)),"erro"))</f>
        <v/>
      </c>
      <c r="O2449" s="164" t="str">
        <f>IF($A2449=0,"",IFERROR(INDEX(BD_Gestão!K:K,MATCH('Banco de Dados'!$B2449,BD_Gestão!$B:$B,0)),"erro"))</f>
        <v/>
      </c>
      <c r="P2449" s="169" t="str">
        <f t="shared" si="154"/>
        <v/>
      </c>
      <c r="Q2449" s="170" t="str">
        <f t="shared" si="155"/>
        <v/>
      </c>
      <c r="R2449" s="163" t="e">
        <f t="shared" si="152"/>
        <v>#VALUE!</v>
      </c>
      <c r="S2449" s="163" t="e">
        <f t="shared" si="153"/>
        <v>#VALUE!</v>
      </c>
      <c r="T2449" s="163" t="e">
        <f>INDEX(Controle!O:O,MATCH('Banco de Dados'!A2449,Controle!M:M,0))*E2449/100</f>
        <v>#N/A</v>
      </c>
    </row>
    <row r="2450" spans="1:20" hidden="1" x14ac:dyDescent="0.2">
      <c r="A2450" s="158">
        <f>BD_TS!A2449</f>
        <v>0</v>
      </c>
      <c r="B2450" s="158" t="str">
        <f>SUBSTITUTE(SUBSTITUTE(BD_TS!D2449," ",""),"-","/")</f>
        <v/>
      </c>
      <c r="C2450" s="158">
        <f>BD_TS!E2449</f>
        <v>0</v>
      </c>
      <c r="D2450" s="159">
        <f>BD_TS!F2449</f>
        <v>0</v>
      </c>
      <c r="E2450" s="160">
        <f>BD_TS!B2449</f>
        <v>0</v>
      </c>
      <c r="F2450" s="161">
        <f>BD_TS!C2449</f>
        <v>0</v>
      </c>
      <c r="G2450" s="187">
        <f>BD_TS!H2449</f>
        <v>0</v>
      </c>
      <c r="H2450" s="158" t="str">
        <f>IF($A2450=0,"",IFERROR(INDEX(BD_Gestão!A:A,MATCH('Banco de Dados'!$B2450,BD_Gestão!$B:$B,0)),"erro"))</f>
        <v/>
      </c>
      <c r="I2450" s="162" t="str">
        <f>IF($A2450=0,"",IFERROR(INDEX(BD_Gestão!E:E,MATCH('Banco de Dados'!$B2450,BD_Gestão!$B:$B,0)),"erro"))</f>
        <v/>
      </c>
      <c r="J2450" s="186" t="str">
        <f>IF($A2450=0,"",IFERROR(INDEX(BD_Gestão!B:B,MATCH('Banco de Dados'!$B2450,BD_Gestão!$B:$B,0)),"erro"))</f>
        <v/>
      </c>
      <c r="K2450" s="158" t="str">
        <f>IF($A2450=0,"",IFERROR(INDEX(BD_Gestão!C:C,MATCH('Banco de Dados'!$B2450,BD_Gestão!$B:$B,0)),"erro"))</f>
        <v/>
      </c>
      <c r="L2450" s="158" t="str">
        <f>IF($A2450=0,"",IFERROR(INDEX(BD_Gestão!H:H,MATCH('Banco de Dados'!$B2450,BD_Gestão!$B:$B,0)),"erro"))</f>
        <v/>
      </c>
      <c r="M2450" s="161" t="str">
        <f>IF($A2450=0,"",IFERROR(INDEX(BD_Gestão!F:F,MATCH('Banco de Dados'!$B2450,BD_Gestão!$B:$B,0)),"erro"))</f>
        <v/>
      </c>
      <c r="N2450" s="161" t="str">
        <f>IF($A2450=0,"",IFERROR(INDEX(BD_Gestão!J:J,MATCH('Banco de Dados'!$B2450,BD_Gestão!$B:$B,0)),"erro"))</f>
        <v/>
      </c>
      <c r="O2450" s="164" t="str">
        <f>IF($A2450=0,"",IFERROR(INDEX(BD_Gestão!K:K,MATCH('Banco de Dados'!$B2450,BD_Gestão!$B:$B,0)),"erro"))</f>
        <v/>
      </c>
      <c r="P2450" s="169" t="str">
        <f t="shared" si="154"/>
        <v/>
      </c>
      <c r="Q2450" s="170" t="str">
        <f t="shared" si="155"/>
        <v/>
      </c>
      <c r="R2450" s="163" t="e">
        <f t="shared" si="152"/>
        <v>#VALUE!</v>
      </c>
      <c r="S2450" s="163" t="e">
        <f t="shared" si="153"/>
        <v>#VALUE!</v>
      </c>
      <c r="T2450" s="163" t="e">
        <f>INDEX(Controle!O:O,MATCH('Banco de Dados'!A2450,Controle!M:M,0))*E2450/100</f>
        <v>#N/A</v>
      </c>
    </row>
    <row r="2451" spans="1:20" hidden="1" x14ac:dyDescent="0.2">
      <c r="A2451" s="158">
        <f>BD_TS!A2450</f>
        <v>0</v>
      </c>
      <c r="B2451" s="158" t="str">
        <f>SUBSTITUTE(SUBSTITUTE(BD_TS!D2450," ",""),"-","/")</f>
        <v/>
      </c>
      <c r="C2451" s="158">
        <f>BD_TS!E2450</f>
        <v>0</v>
      </c>
      <c r="D2451" s="159">
        <f>BD_TS!F2450</f>
        <v>0</v>
      </c>
      <c r="E2451" s="160">
        <f>BD_TS!B2450</f>
        <v>0</v>
      </c>
      <c r="F2451" s="161">
        <f>BD_TS!C2450</f>
        <v>0</v>
      </c>
      <c r="G2451" s="187">
        <f>BD_TS!H2450</f>
        <v>0</v>
      </c>
      <c r="H2451" s="158" t="str">
        <f>IF($A2451=0,"",IFERROR(INDEX(BD_Gestão!A:A,MATCH('Banco de Dados'!$B2451,BD_Gestão!$B:$B,0)),"erro"))</f>
        <v/>
      </c>
      <c r="I2451" s="162" t="str">
        <f>IF($A2451=0,"",IFERROR(INDEX(BD_Gestão!E:E,MATCH('Banco de Dados'!$B2451,BD_Gestão!$B:$B,0)),"erro"))</f>
        <v/>
      </c>
      <c r="J2451" s="186" t="str">
        <f>IF($A2451=0,"",IFERROR(INDEX(BD_Gestão!B:B,MATCH('Banco de Dados'!$B2451,BD_Gestão!$B:$B,0)),"erro"))</f>
        <v/>
      </c>
      <c r="K2451" s="158" t="str">
        <f>IF($A2451=0,"",IFERROR(INDEX(BD_Gestão!C:C,MATCH('Banco de Dados'!$B2451,BD_Gestão!$B:$B,0)),"erro"))</f>
        <v/>
      </c>
      <c r="L2451" s="158" t="str">
        <f>IF($A2451=0,"",IFERROR(INDEX(BD_Gestão!H:H,MATCH('Banco de Dados'!$B2451,BD_Gestão!$B:$B,0)),"erro"))</f>
        <v/>
      </c>
      <c r="M2451" s="161" t="str">
        <f>IF($A2451=0,"",IFERROR(INDEX(BD_Gestão!F:F,MATCH('Banco de Dados'!$B2451,BD_Gestão!$B:$B,0)),"erro"))</f>
        <v/>
      </c>
      <c r="N2451" s="161" t="str">
        <f>IF($A2451=0,"",IFERROR(INDEX(BD_Gestão!J:J,MATCH('Banco de Dados'!$B2451,BD_Gestão!$B:$B,0)),"erro"))</f>
        <v/>
      </c>
      <c r="O2451" s="164" t="str">
        <f>IF($A2451=0,"",IFERROR(INDEX(BD_Gestão!K:K,MATCH('Banco de Dados'!$B2451,BD_Gestão!$B:$B,0)),"erro"))</f>
        <v/>
      </c>
      <c r="P2451" s="169" t="str">
        <f t="shared" si="154"/>
        <v/>
      </c>
      <c r="Q2451" s="170" t="str">
        <f t="shared" si="155"/>
        <v/>
      </c>
      <c r="R2451" s="163" t="e">
        <f t="shared" si="152"/>
        <v>#VALUE!</v>
      </c>
      <c r="S2451" s="163" t="e">
        <f t="shared" si="153"/>
        <v>#VALUE!</v>
      </c>
      <c r="T2451" s="163" t="e">
        <f>INDEX(Controle!O:O,MATCH('Banco de Dados'!A2451,Controle!M:M,0))*E2451/100</f>
        <v>#N/A</v>
      </c>
    </row>
    <row r="2452" spans="1:20" hidden="1" x14ac:dyDescent="0.2">
      <c r="A2452" s="158">
        <f>BD_TS!A2451</f>
        <v>0</v>
      </c>
      <c r="B2452" s="158" t="str">
        <f>SUBSTITUTE(SUBSTITUTE(BD_TS!D2451," ",""),"-","/")</f>
        <v/>
      </c>
      <c r="C2452" s="158">
        <f>BD_TS!E2451</f>
        <v>0</v>
      </c>
      <c r="D2452" s="159">
        <f>BD_TS!F2451</f>
        <v>0</v>
      </c>
      <c r="E2452" s="160">
        <f>BD_TS!B2451</f>
        <v>0</v>
      </c>
      <c r="F2452" s="161">
        <f>BD_TS!C2451</f>
        <v>0</v>
      </c>
      <c r="G2452" s="187">
        <f>BD_TS!H2451</f>
        <v>0</v>
      </c>
      <c r="H2452" s="158" t="str">
        <f>IF($A2452=0,"",IFERROR(INDEX(BD_Gestão!A:A,MATCH('Banco de Dados'!$B2452,BD_Gestão!$B:$B,0)),"erro"))</f>
        <v/>
      </c>
      <c r="I2452" s="162" t="str">
        <f>IF($A2452=0,"",IFERROR(INDEX(BD_Gestão!E:E,MATCH('Banco de Dados'!$B2452,BD_Gestão!$B:$B,0)),"erro"))</f>
        <v/>
      </c>
      <c r="J2452" s="186" t="str">
        <f>IF($A2452=0,"",IFERROR(INDEX(BD_Gestão!B:B,MATCH('Banco de Dados'!$B2452,BD_Gestão!$B:$B,0)),"erro"))</f>
        <v/>
      </c>
      <c r="K2452" s="158" t="str">
        <f>IF($A2452=0,"",IFERROR(INDEX(BD_Gestão!C:C,MATCH('Banco de Dados'!$B2452,BD_Gestão!$B:$B,0)),"erro"))</f>
        <v/>
      </c>
      <c r="L2452" s="158" t="str">
        <f>IF($A2452=0,"",IFERROR(INDEX(BD_Gestão!H:H,MATCH('Banco de Dados'!$B2452,BD_Gestão!$B:$B,0)),"erro"))</f>
        <v/>
      </c>
      <c r="M2452" s="161" t="str">
        <f>IF($A2452=0,"",IFERROR(INDEX(BD_Gestão!F:F,MATCH('Banco de Dados'!$B2452,BD_Gestão!$B:$B,0)),"erro"))</f>
        <v/>
      </c>
      <c r="N2452" s="161" t="str">
        <f>IF($A2452=0,"",IFERROR(INDEX(BD_Gestão!J:J,MATCH('Banco de Dados'!$B2452,BD_Gestão!$B:$B,0)),"erro"))</f>
        <v/>
      </c>
      <c r="O2452" s="164" t="str">
        <f>IF($A2452=0,"",IFERROR(INDEX(BD_Gestão!K:K,MATCH('Banco de Dados'!$B2452,BD_Gestão!$B:$B,0)),"erro"))</f>
        <v/>
      </c>
      <c r="P2452" s="169" t="str">
        <f t="shared" si="154"/>
        <v/>
      </c>
      <c r="Q2452" s="170" t="str">
        <f t="shared" si="155"/>
        <v/>
      </c>
      <c r="R2452" s="163" t="e">
        <f t="shared" si="152"/>
        <v>#VALUE!</v>
      </c>
      <c r="S2452" s="163" t="e">
        <f t="shared" si="153"/>
        <v>#VALUE!</v>
      </c>
      <c r="T2452" s="163" t="e">
        <f>INDEX(Controle!O:O,MATCH('Banco de Dados'!A2452,Controle!M:M,0))*E2452/100</f>
        <v>#N/A</v>
      </c>
    </row>
    <row r="2453" spans="1:20" hidden="1" x14ac:dyDescent="0.2">
      <c r="A2453" s="158">
        <f>BD_TS!A2452</f>
        <v>0</v>
      </c>
      <c r="B2453" s="158" t="str">
        <f>SUBSTITUTE(SUBSTITUTE(BD_TS!D2452," ",""),"-","/")</f>
        <v/>
      </c>
      <c r="C2453" s="158">
        <f>BD_TS!E2452</f>
        <v>0</v>
      </c>
      <c r="D2453" s="159">
        <f>BD_TS!F2452</f>
        <v>0</v>
      </c>
      <c r="E2453" s="160">
        <f>BD_TS!B2452</f>
        <v>0</v>
      </c>
      <c r="F2453" s="161">
        <f>BD_TS!C2452</f>
        <v>0</v>
      </c>
      <c r="G2453" s="187">
        <f>BD_TS!H2452</f>
        <v>0</v>
      </c>
      <c r="H2453" s="158" t="str">
        <f>IF($A2453=0,"",IFERROR(INDEX(BD_Gestão!A:A,MATCH('Banco de Dados'!$B2453,BD_Gestão!$B:$B,0)),"erro"))</f>
        <v/>
      </c>
      <c r="I2453" s="162" t="str">
        <f>IF($A2453=0,"",IFERROR(INDEX(BD_Gestão!E:E,MATCH('Banco de Dados'!$B2453,BD_Gestão!$B:$B,0)),"erro"))</f>
        <v/>
      </c>
      <c r="J2453" s="186" t="str">
        <f>IF($A2453=0,"",IFERROR(INDEX(BD_Gestão!B:B,MATCH('Banco de Dados'!$B2453,BD_Gestão!$B:$B,0)),"erro"))</f>
        <v/>
      </c>
      <c r="K2453" s="158" t="str">
        <f>IF($A2453=0,"",IFERROR(INDEX(BD_Gestão!C:C,MATCH('Banco de Dados'!$B2453,BD_Gestão!$B:$B,0)),"erro"))</f>
        <v/>
      </c>
      <c r="L2453" s="158" t="str">
        <f>IF($A2453=0,"",IFERROR(INDEX(BD_Gestão!H:H,MATCH('Banco de Dados'!$B2453,BD_Gestão!$B:$B,0)),"erro"))</f>
        <v/>
      </c>
      <c r="M2453" s="161" t="str">
        <f>IF($A2453=0,"",IFERROR(INDEX(BD_Gestão!F:F,MATCH('Banco de Dados'!$B2453,BD_Gestão!$B:$B,0)),"erro"))</f>
        <v/>
      </c>
      <c r="N2453" s="161" t="str">
        <f>IF($A2453=0,"",IFERROR(INDEX(BD_Gestão!J:J,MATCH('Banco de Dados'!$B2453,BD_Gestão!$B:$B,0)),"erro"))</f>
        <v/>
      </c>
      <c r="O2453" s="164" t="str">
        <f>IF($A2453=0,"",IFERROR(INDEX(BD_Gestão!K:K,MATCH('Banco de Dados'!$B2453,BD_Gestão!$B:$B,0)),"erro"))</f>
        <v/>
      </c>
      <c r="P2453" s="169" t="str">
        <f t="shared" si="154"/>
        <v/>
      </c>
      <c r="Q2453" s="170" t="str">
        <f t="shared" si="155"/>
        <v/>
      </c>
      <c r="R2453" s="163" t="e">
        <f t="shared" si="152"/>
        <v>#VALUE!</v>
      </c>
      <c r="S2453" s="163" t="e">
        <f t="shared" si="153"/>
        <v>#VALUE!</v>
      </c>
      <c r="T2453" s="163" t="e">
        <f>INDEX(Controle!O:O,MATCH('Banco de Dados'!A2453,Controle!M:M,0))*E2453/100</f>
        <v>#N/A</v>
      </c>
    </row>
    <row r="2454" spans="1:20" hidden="1" x14ac:dyDescent="0.2">
      <c r="A2454" s="158">
        <f>BD_TS!A2453</f>
        <v>0</v>
      </c>
      <c r="B2454" s="158" t="str">
        <f>SUBSTITUTE(SUBSTITUTE(BD_TS!D2453," ",""),"-","/")</f>
        <v/>
      </c>
      <c r="C2454" s="158">
        <f>BD_TS!E2453</f>
        <v>0</v>
      </c>
      <c r="D2454" s="159">
        <f>BD_TS!F2453</f>
        <v>0</v>
      </c>
      <c r="E2454" s="160">
        <f>BD_TS!B2453</f>
        <v>0</v>
      </c>
      <c r="F2454" s="161">
        <f>BD_TS!C2453</f>
        <v>0</v>
      </c>
      <c r="G2454" s="187">
        <f>BD_TS!H2453</f>
        <v>0</v>
      </c>
      <c r="H2454" s="158" t="str">
        <f>IF($A2454=0,"",IFERROR(INDEX(BD_Gestão!A:A,MATCH('Banco de Dados'!$B2454,BD_Gestão!$B:$B,0)),"erro"))</f>
        <v/>
      </c>
      <c r="I2454" s="162" t="str">
        <f>IF($A2454=0,"",IFERROR(INDEX(BD_Gestão!E:E,MATCH('Banco de Dados'!$B2454,BD_Gestão!$B:$B,0)),"erro"))</f>
        <v/>
      </c>
      <c r="J2454" s="186" t="str">
        <f>IF($A2454=0,"",IFERROR(INDEX(BD_Gestão!B:B,MATCH('Banco de Dados'!$B2454,BD_Gestão!$B:$B,0)),"erro"))</f>
        <v/>
      </c>
      <c r="K2454" s="158" t="str">
        <f>IF($A2454=0,"",IFERROR(INDEX(BD_Gestão!C:C,MATCH('Banco de Dados'!$B2454,BD_Gestão!$B:$B,0)),"erro"))</f>
        <v/>
      </c>
      <c r="L2454" s="158" t="str">
        <f>IF($A2454=0,"",IFERROR(INDEX(BD_Gestão!H:H,MATCH('Banco de Dados'!$B2454,BD_Gestão!$B:$B,0)),"erro"))</f>
        <v/>
      </c>
      <c r="M2454" s="161" t="str">
        <f>IF($A2454=0,"",IFERROR(INDEX(BD_Gestão!F:F,MATCH('Banco de Dados'!$B2454,BD_Gestão!$B:$B,0)),"erro"))</f>
        <v/>
      </c>
      <c r="N2454" s="161" t="str">
        <f>IF($A2454=0,"",IFERROR(INDEX(BD_Gestão!J:J,MATCH('Banco de Dados'!$B2454,BD_Gestão!$B:$B,0)),"erro"))</f>
        <v/>
      </c>
      <c r="O2454" s="164" t="str">
        <f>IF($A2454=0,"",IFERROR(INDEX(BD_Gestão!K:K,MATCH('Banco de Dados'!$B2454,BD_Gestão!$B:$B,0)),"erro"))</f>
        <v/>
      </c>
      <c r="P2454" s="169" t="str">
        <f t="shared" si="154"/>
        <v/>
      </c>
      <c r="Q2454" s="170" t="str">
        <f t="shared" si="155"/>
        <v/>
      </c>
      <c r="R2454" s="163" t="e">
        <f t="shared" si="152"/>
        <v>#VALUE!</v>
      </c>
      <c r="S2454" s="163" t="e">
        <f t="shared" si="153"/>
        <v>#VALUE!</v>
      </c>
      <c r="T2454" s="163" t="e">
        <f>INDEX(Controle!O:O,MATCH('Banco de Dados'!A2454,Controle!M:M,0))*E2454/100</f>
        <v>#N/A</v>
      </c>
    </row>
    <row r="2455" spans="1:20" hidden="1" x14ac:dyDescent="0.2">
      <c r="A2455" s="158">
        <f>BD_TS!A2454</f>
        <v>0</v>
      </c>
      <c r="B2455" s="158" t="str">
        <f>SUBSTITUTE(SUBSTITUTE(BD_TS!D2454," ",""),"-","/")</f>
        <v/>
      </c>
      <c r="C2455" s="158">
        <f>BD_TS!E2454</f>
        <v>0</v>
      </c>
      <c r="D2455" s="159">
        <f>BD_TS!F2454</f>
        <v>0</v>
      </c>
      <c r="E2455" s="160">
        <f>BD_TS!B2454</f>
        <v>0</v>
      </c>
      <c r="F2455" s="161">
        <f>BD_TS!C2454</f>
        <v>0</v>
      </c>
      <c r="G2455" s="187">
        <f>BD_TS!H2454</f>
        <v>0</v>
      </c>
      <c r="H2455" s="158" t="str">
        <f>IF($A2455=0,"",IFERROR(INDEX(BD_Gestão!A:A,MATCH('Banco de Dados'!$B2455,BD_Gestão!$B:$B,0)),"erro"))</f>
        <v/>
      </c>
      <c r="I2455" s="162" t="str">
        <f>IF($A2455=0,"",IFERROR(INDEX(BD_Gestão!E:E,MATCH('Banco de Dados'!$B2455,BD_Gestão!$B:$B,0)),"erro"))</f>
        <v/>
      </c>
      <c r="J2455" s="186" t="str">
        <f>IF($A2455=0,"",IFERROR(INDEX(BD_Gestão!B:B,MATCH('Banco de Dados'!$B2455,BD_Gestão!$B:$B,0)),"erro"))</f>
        <v/>
      </c>
      <c r="K2455" s="158" t="str">
        <f>IF($A2455=0,"",IFERROR(INDEX(BD_Gestão!C:C,MATCH('Banco de Dados'!$B2455,BD_Gestão!$B:$B,0)),"erro"))</f>
        <v/>
      </c>
      <c r="L2455" s="158" t="str">
        <f>IF($A2455=0,"",IFERROR(INDEX(BD_Gestão!H:H,MATCH('Banco de Dados'!$B2455,BD_Gestão!$B:$B,0)),"erro"))</f>
        <v/>
      </c>
      <c r="M2455" s="161" t="str">
        <f>IF($A2455=0,"",IFERROR(INDEX(BD_Gestão!F:F,MATCH('Banco de Dados'!$B2455,BD_Gestão!$B:$B,0)),"erro"))</f>
        <v/>
      </c>
      <c r="N2455" s="161" t="str">
        <f>IF($A2455=0,"",IFERROR(INDEX(BD_Gestão!J:J,MATCH('Banco de Dados'!$B2455,BD_Gestão!$B:$B,0)),"erro"))</f>
        <v/>
      </c>
      <c r="O2455" s="164" t="str">
        <f>IF($A2455=0,"",IFERROR(INDEX(BD_Gestão!K:K,MATCH('Banco de Dados'!$B2455,BD_Gestão!$B:$B,0)),"erro"))</f>
        <v/>
      </c>
      <c r="P2455" s="169" t="str">
        <f t="shared" si="154"/>
        <v/>
      </c>
      <c r="Q2455" s="170" t="str">
        <f t="shared" si="155"/>
        <v/>
      </c>
      <c r="R2455" s="163" t="e">
        <f t="shared" si="152"/>
        <v>#VALUE!</v>
      </c>
      <c r="S2455" s="163" t="e">
        <f t="shared" si="153"/>
        <v>#VALUE!</v>
      </c>
      <c r="T2455" s="163" t="e">
        <f>INDEX(Controle!O:O,MATCH('Banco de Dados'!A2455,Controle!M:M,0))*E2455/100</f>
        <v>#N/A</v>
      </c>
    </row>
    <row r="2456" spans="1:20" hidden="1" x14ac:dyDescent="0.2">
      <c r="A2456" s="158">
        <f>BD_TS!A2455</f>
        <v>0</v>
      </c>
      <c r="B2456" s="158" t="str">
        <f>SUBSTITUTE(SUBSTITUTE(BD_TS!D2455," ",""),"-","/")</f>
        <v/>
      </c>
      <c r="C2456" s="158">
        <f>BD_TS!E2455</f>
        <v>0</v>
      </c>
      <c r="D2456" s="159">
        <f>BD_TS!F2455</f>
        <v>0</v>
      </c>
      <c r="E2456" s="160">
        <f>BD_TS!B2455</f>
        <v>0</v>
      </c>
      <c r="F2456" s="161">
        <f>BD_TS!C2455</f>
        <v>0</v>
      </c>
      <c r="G2456" s="187">
        <f>BD_TS!H2455</f>
        <v>0</v>
      </c>
      <c r="H2456" s="158" t="str">
        <f>IF($A2456=0,"",IFERROR(INDEX(BD_Gestão!A:A,MATCH('Banco de Dados'!$B2456,BD_Gestão!$B:$B,0)),"erro"))</f>
        <v/>
      </c>
      <c r="I2456" s="162" t="str">
        <f>IF($A2456=0,"",IFERROR(INDEX(BD_Gestão!E:E,MATCH('Banco de Dados'!$B2456,BD_Gestão!$B:$B,0)),"erro"))</f>
        <v/>
      </c>
      <c r="J2456" s="186" t="str">
        <f>IF($A2456=0,"",IFERROR(INDEX(BD_Gestão!B:B,MATCH('Banco de Dados'!$B2456,BD_Gestão!$B:$B,0)),"erro"))</f>
        <v/>
      </c>
      <c r="K2456" s="158" t="str">
        <f>IF($A2456=0,"",IFERROR(INDEX(BD_Gestão!C:C,MATCH('Banco de Dados'!$B2456,BD_Gestão!$B:$B,0)),"erro"))</f>
        <v/>
      </c>
      <c r="L2456" s="158" t="str">
        <f>IF($A2456=0,"",IFERROR(INDEX(BD_Gestão!H:H,MATCH('Banco de Dados'!$B2456,BD_Gestão!$B:$B,0)),"erro"))</f>
        <v/>
      </c>
      <c r="M2456" s="161" t="str">
        <f>IF($A2456=0,"",IFERROR(INDEX(BD_Gestão!F:F,MATCH('Banco de Dados'!$B2456,BD_Gestão!$B:$B,0)),"erro"))</f>
        <v/>
      </c>
      <c r="N2456" s="161" t="str">
        <f>IF($A2456=0,"",IFERROR(INDEX(BD_Gestão!J:J,MATCH('Banco de Dados'!$B2456,BD_Gestão!$B:$B,0)),"erro"))</f>
        <v/>
      </c>
      <c r="O2456" s="164" t="str">
        <f>IF($A2456=0,"",IFERROR(INDEX(BD_Gestão!K:K,MATCH('Banco de Dados'!$B2456,BD_Gestão!$B:$B,0)),"erro"))</f>
        <v/>
      </c>
      <c r="P2456" s="169" t="str">
        <f t="shared" si="154"/>
        <v/>
      </c>
      <c r="Q2456" s="170" t="str">
        <f t="shared" si="155"/>
        <v/>
      </c>
      <c r="R2456" s="163" t="e">
        <f t="shared" si="152"/>
        <v>#VALUE!</v>
      </c>
      <c r="S2456" s="163" t="e">
        <f t="shared" si="153"/>
        <v>#VALUE!</v>
      </c>
      <c r="T2456" s="163" t="e">
        <f>INDEX(Controle!O:O,MATCH('Banco de Dados'!A2456,Controle!M:M,0))*E2456/100</f>
        <v>#N/A</v>
      </c>
    </row>
    <row r="2457" spans="1:20" hidden="1" x14ac:dyDescent="0.2">
      <c r="A2457" s="158">
        <f>BD_TS!A2456</f>
        <v>0</v>
      </c>
      <c r="B2457" s="158" t="str">
        <f>SUBSTITUTE(SUBSTITUTE(BD_TS!D2456," ",""),"-","/")</f>
        <v/>
      </c>
      <c r="C2457" s="158">
        <f>BD_TS!E2456</f>
        <v>0</v>
      </c>
      <c r="D2457" s="159">
        <f>BD_TS!F2456</f>
        <v>0</v>
      </c>
      <c r="E2457" s="160">
        <f>BD_TS!B2456</f>
        <v>0</v>
      </c>
      <c r="F2457" s="161">
        <f>BD_TS!C2456</f>
        <v>0</v>
      </c>
      <c r="G2457" s="187">
        <f>BD_TS!H2456</f>
        <v>0</v>
      </c>
      <c r="H2457" s="158" t="str">
        <f>IF($A2457=0,"",IFERROR(INDEX(BD_Gestão!A:A,MATCH('Banco de Dados'!$B2457,BD_Gestão!$B:$B,0)),"erro"))</f>
        <v/>
      </c>
      <c r="I2457" s="162" t="str">
        <f>IF($A2457=0,"",IFERROR(INDEX(BD_Gestão!E:E,MATCH('Banco de Dados'!$B2457,BD_Gestão!$B:$B,0)),"erro"))</f>
        <v/>
      </c>
      <c r="J2457" s="186" t="str">
        <f>IF($A2457=0,"",IFERROR(INDEX(BD_Gestão!B:B,MATCH('Banco de Dados'!$B2457,BD_Gestão!$B:$B,0)),"erro"))</f>
        <v/>
      </c>
      <c r="K2457" s="158" t="str">
        <f>IF($A2457=0,"",IFERROR(INDEX(BD_Gestão!C:C,MATCH('Banco de Dados'!$B2457,BD_Gestão!$B:$B,0)),"erro"))</f>
        <v/>
      </c>
      <c r="L2457" s="158" t="str">
        <f>IF($A2457=0,"",IFERROR(INDEX(BD_Gestão!H:H,MATCH('Banco de Dados'!$B2457,BD_Gestão!$B:$B,0)),"erro"))</f>
        <v/>
      </c>
      <c r="M2457" s="161" t="str">
        <f>IF($A2457=0,"",IFERROR(INDEX(BD_Gestão!F:F,MATCH('Banco de Dados'!$B2457,BD_Gestão!$B:$B,0)),"erro"))</f>
        <v/>
      </c>
      <c r="N2457" s="161" t="str">
        <f>IF($A2457=0,"",IFERROR(INDEX(BD_Gestão!J:J,MATCH('Banco de Dados'!$B2457,BD_Gestão!$B:$B,0)),"erro"))</f>
        <v/>
      </c>
      <c r="O2457" s="164" t="str">
        <f>IF($A2457=0,"",IFERROR(INDEX(BD_Gestão!K:K,MATCH('Banco de Dados'!$B2457,BD_Gestão!$B:$B,0)),"erro"))</f>
        <v/>
      </c>
      <c r="P2457" s="169" t="str">
        <f t="shared" si="154"/>
        <v/>
      </c>
      <c r="Q2457" s="170" t="str">
        <f t="shared" si="155"/>
        <v/>
      </c>
      <c r="R2457" s="163" t="e">
        <f t="shared" si="152"/>
        <v>#VALUE!</v>
      </c>
      <c r="S2457" s="163" t="e">
        <f t="shared" si="153"/>
        <v>#VALUE!</v>
      </c>
      <c r="T2457" s="163" t="e">
        <f>INDEX(Controle!O:O,MATCH('Banco de Dados'!A2457,Controle!M:M,0))*E2457/100</f>
        <v>#N/A</v>
      </c>
    </row>
    <row r="2458" spans="1:20" hidden="1" x14ac:dyDescent="0.2">
      <c r="A2458" s="158">
        <f>BD_TS!A2457</f>
        <v>0</v>
      </c>
      <c r="B2458" s="158" t="str">
        <f>SUBSTITUTE(SUBSTITUTE(BD_TS!D2457," ",""),"-","/")</f>
        <v/>
      </c>
      <c r="C2458" s="158">
        <f>BD_TS!E2457</f>
        <v>0</v>
      </c>
      <c r="D2458" s="159">
        <f>BD_TS!F2457</f>
        <v>0</v>
      </c>
      <c r="E2458" s="160">
        <f>BD_TS!B2457</f>
        <v>0</v>
      </c>
      <c r="F2458" s="161">
        <f>BD_TS!C2457</f>
        <v>0</v>
      </c>
      <c r="G2458" s="187">
        <f>BD_TS!H2457</f>
        <v>0</v>
      </c>
      <c r="H2458" s="158" t="str">
        <f>IF($A2458=0,"",IFERROR(INDEX(BD_Gestão!A:A,MATCH('Banco de Dados'!$B2458,BD_Gestão!$B:$B,0)),"erro"))</f>
        <v/>
      </c>
      <c r="I2458" s="162" t="str">
        <f>IF($A2458=0,"",IFERROR(INDEX(BD_Gestão!E:E,MATCH('Banco de Dados'!$B2458,BD_Gestão!$B:$B,0)),"erro"))</f>
        <v/>
      </c>
      <c r="J2458" s="186" t="str">
        <f>IF($A2458=0,"",IFERROR(INDEX(BD_Gestão!B:B,MATCH('Banco de Dados'!$B2458,BD_Gestão!$B:$B,0)),"erro"))</f>
        <v/>
      </c>
      <c r="K2458" s="158" t="str">
        <f>IF($A2458=0,"",IFERROR(INDEX(BD_Gestão!C:C,MATCH('Banco de Dados'!$B2458,BD_Gestão!$B:$B,0)),"erro"))</f>
        <v/>
      </c>
      <c r="L2458" s="158" t="str">
        <f>IF($A2458=0,"",IFERROR(INDEX(BD_Gestão!H:H,MATCH('Banco de Dados'!$B2458,BD_Gestão!$B:$B,0)),"erro"))</f>
        <v/>
      </c>
      <c r="M2458" s="161" t="str">
        <f>IF($A2458=0,"",IFERROR(INDEX(BD_Gestão!F:F,MATCH('Banco de Dados'!$B2458,BD_Gestão!$B:$B,0)),"erro"))</f>
        <v/>
      </c>
      <c r="N2458" s="161" t="str">
        <f>IF($A2458=0,"",IFERROR(INDEX(BD_Gestão!J:J,MATCH('Banco de Dados'!$B2458,BD_Gestão!$B:$B,0)),"erro"))</f>
        <v/>
      </c>
      <c r="O2458" s="164" t="str">
        <f>IF($A2458=0,"",IFERROR(INDEX(BD_Gestão!K:K,MATCH('Banco de Dados'!$B2458,BD_Gestão!$B:$B,0)),"erro"))</f>
        <v/>
      </c>
      <c r="P2458" s="169" t="str">
        <f t="shared" si="154"/>
        <v/>
      </c>
      <c r="Q2458" s="170" t="str">
        <f t="shared" si="155"/>
        <v/>
      </c>
      <c r="R2458" s="163" t="e">
        <f t="shared" si="152"/>
        <v>#VALUE!</v>
      </c>
      <c r="S2458" s="163" t="e">
        <f t="shared" si="153"/>
        <v>#VALUE!</v>
      </c>
      <c r="T2458" s="163" t="e">
        <f>INDEX(Controle!O:O,MATCH('Banco de Dados'!A2458,Controle!M:M,0))*E2458/100</f>
        <v>#N/A</v>
      </c>
    </row>
    <row r="2459" spans="1:20" hidden="1" x14ac:dyDescent="0.2">
      <c r="A2459" s="158">
        <f>BD_TS!A2458</f>
        <v>0</v>
      </c>
      <c r="B2459" s="158" t="str">
        <f>SUBSTITUTE(SUBSTITUTE(BD_TS!D2458," ",""),"-","/")</f>
        <v/>
      </c>
      <c r="C2459" s="158">
        <f>BD_TS!E2458</f>
        <v>0</v>
      </c>
      <c r="D2459" s="159">
        <f>BD_TS!F2458</f>
        <v>0</v>
      </c>
      <c r="E2459" s="160">
        <f>BD_TS!B2458</f>
        <v>0</v>
      </c>
      <c r="F2459" s="161">
        <f>BD_TS!C2458</f>
        <v>0</v>
      </c>
      <c r="G2459" s="187">
        <f>BD_TS!H2458</f>
        <v>0</v>
      </c>
      <c r="H2459" s="158" t="str">
        <f>IF($A2459=0,"",IFERROR(INDEX(BD_Gestão!A:A,MATCH('Banco de Dados'!$B2459,BD_Gestão!$B:$B,0)),"erro"))</f>
        <v/>
      </c>
      <c r="I2459" s="162" t="str">
        <f>IF($A2459=0,"",IFERROR(INDEX(BD_Gestão!E:E,MATCH('Banco de Dados'!$B2459,BD_Gestão!$B:$B,0)),"erro"))</f>
        <v/>
      </c>
      <c r="J2459" s="186" t="str">
        <f>IF($A2459=0,"",IFERROR(INDEX(BD_Gestão!B:B,MATCH('Banco de Dados'!$B2459,BD_Gestão!$B:$B,0)),"erro"))</f>
        <v/>
      </c>
      <c r="K2459" s="158" t="str">
        <f>IF($A2459=0,"",IFERROR(INDEX(BD_Gestão!C:C,MATCH('Banco de Dados'!$B2459,BD_Gestão!$B:$B,0)),"erro"))</f>
        <v/>
      </c>
      <c r="L2459" s="158" t="str">
        <f>IF($A2459=0,"",IFERROR(INDEX(BD_Gestão!H:H,MATCH('Banco de Dados'!$B2459,BD_Gestão!$B:$B,0)),"erro"))</f>
        <v/>
      </c>
      <c r="M2459" s="161" t="str">
        <f>IF($A2459=0,"",IFERROR(INDEX(BD_Gestão!F:F,MATCH('Banco de Dados'!$B2459,BD_Gestão!$B:$B,0)),"erro"))</f>
        <v/>
      </c>
      <c r="N2459" s="161" t="str">
        <f>IF($A2459=0,"",IFERROR(INDEX(BD_Gestão!J:J,MATCH('Banco de Dados'!$B2459,BD_Gestão!$B:$B,0)),"erro"))</f>
        <v/>
      </c>
      <c r="O2459" s="164" t="str">
        <f>IF($A2459=0,"",IFERROR(INDEX(BD_Gestão!K:K,MATCH('Banco de Dados'!$B2459,BD_Gestão!$B:$B,0)),"erro"))</f>
        <v/>
      </c>
      <c r="P2459" s="169" t="str">
        <f t="shared" si="154"/>
        <v/>
      </c>
      <c r="Q2459" s="170" t="str">
        <f t="shared" si="155"/>
        <v/>
      </c>
      <c r="R2459" s="163" t="e">
        <f t="shared" si="152"/>
        <v>#VALUE!</v>
      </c>
      <c r="S2459" s="163" t="e">
        <f t="shared" si="153"/>
        <v>#VALUE!</v>
      </c>
      <c r="T2459" s="163" t="e">
        <f>INDEX(Controle!O:O,MATCH('Banco de Dados'!A2459,Controle!M:M,0))*E2459/100</f>
        <v>#N/A</v>
      </c>
    </row>
    <row r="2460" spans="1:20" hidden="1" x14ac:dyDescent="0.2">
      <c r="A2460" s="158">
        <f>BD_TS!A2459</f>
        <v>0</v>
      </c>
      <c r="B2460" s="158" t="str">
        <f>SUBSTITUTE(SUBSTITUTE(BD_TS!D2459," ",""),"-","/")</f>
        <v/>
      </c>
      <c r="C2460" s="158">
        <f>BD_TS!E2459</f>
        <v>0</v>
      </c>
      <c r="D2460" s="159">
        <f>BD_TS!F2459</f>
        <v>0</v>
      </c>
      <c r="E2460" s="160">
        <f>BD_TS!B2459</f>
        <v>0</v>
      </c>
      <c r="F2460" s="161">
        <f>BD_TS!C2459</f>
        <v>0</v>
      </c>
      <c r="G2460" s="187">
        <f>BD_TS!H2459</f>
        <v>0</v>
      </c>
      <c r="H2460" s="158" t="str">
        <f>IF($A2460=0,"",IFERROR(INDEX(BD_Gestão!A:A,MATCH('Banco de Dados'!$B2460,BD_Gestão!$B:$B,0)),"erro"))</f>
        <v/>
      </c>
      <c r="I2460" s="162" t="str">
        <f>IF($A2460=0,"",IFERROR(INDEX(BD_Gestão!E:E,MATCH('Banco de Dados'!$B2460,BD_Gestão!$B:$B,0)),"erro"))</f>
        <v/>
      </c>
      <c r="J2460" s="186" t="str">
        <f>IF($A2460=0,"",IFERROR(INDEX(BD_Gestão!B:B,MATCH('Banco de Dados'!$B2460,BD_Gestão!$B:$B,0)),"erro"))</f>
        <v/>
      </c>
      <c r="K2460" s="158" t="str">
        <f>IF($A2460=0,"",IFERROR(INDEX(BD_Gestão!C:C,MATCH('Banco de Dados'!$B2460,BD_Gestão!$B:$B,0)),"erro"))</f>
        <v/>
      </c>
      <c r="L2460" s="158" t="str">
        <f>IF($A2460=0,"",IFERROR(INDEX(BD_Gestão!H:H,MATCH('Banco de Dados'!$B2460,BD_Gestão!$B:$B,0)),"erro"))</f>
        <v/>
      </c>
      <c r="M2460" s="161" t="str">
        <f>IF($A2460=0,"",IFERROR(INDEX(BD_Gestão!F:F,MATCH('Banco de Dados'!$B2460,BD_Gestão!$B:$B,0)),"erro"))</f>
        <v/>
      </c>
      <c r="N2460" s="161" t="str">
        <f>IF($A2460=0,"",IFERROR(INDEX(BD_Gestão!J:J,MATCH('Banco de Dados'!$B2460,BD_Gestão!$B:$B,0)),"erro"))</f>
        <v/>
      </c>
      <c r="O2460" s="164" t="str">
        <f>IF($A2460=0,"",IFERROR(INDEX(BD_Gestão!K:K,MATCH('Banco de Dados'!$B2460,BD_Gestão!$B:$B,0)),"erro"))</f>
        <v/>
      </c>
      <c r="P2460" s="169" t="str">
        <f t="shared" si="154"/>
        <v/>
      </c>
      <c r="Q2460" s="170" t="str">
        <f t="shared" si="155"/>
        <v/>
      </c>
      <c r="R2460" s="163" t="e">
        <f t="shared" si="152"/>
        <v>#VALUE!</v>
      </c>
      <c r="S2460" s="163" t="e">
        <f t="shared" si="153"/>
        <v>#VALUE!</v>
      </c>
      <c r="T2460" s="163" t="e">
        <f>INDEX(Controle!O:O,MATCH('Banco de Dados'!A2460,Controle!M:M,0))*E2460/100</f>
        <v>#N/A</v>
      </c>
    </row>
    <row r="2461" spans="1:20" hidden="1" x14ac:dyDescent="0.2">
      <c r="A2461" s="158">
        <f>BD_TS!A2460</f>
        <v>0</v>
      </c>
      <c r="B2461" s="158" t="str">
        <f>SUBSTITUTE(SUBSTITUTE(BD_TS!D2460," ",""),"-","/")</f>
        <v/>
      </c>
      <c r="C2461" s="158">
        <f>BD_TS!E2460</f>
        <v>0</v>
      </c>
      <c r="D2461" s="159">
        <f>BD_TS!F2460</f>
        <v>0</v>
      </c>
      <c r="E2461" s="160">
        <f>BD_TS!B2460</f>
        <v>0</v>
      </c>
      <c r="F2461" s="161">
        <f>BD_TS!C2460</f>
        <v>0</v>
      </c>
      <c r="G2461" s="187">
        <f>BD_TS!H2460</f>
        <v>0</v>
      </c>
      <c r="H2461" s="158" t="str">
        <f>IF($A2461=0,"",IFERROR(INDEX(BD_Gestão!A:A,MATCH('Banco de Dados'!$B2461,BD_Gestão!$B:$B,0)),"erro"))</f>
        <v/>
      </c>
      <c r="I2461" s="162" t="str">
        <f>IF($A2461=0,"",IFERROR(INDEX(BD_Gestão!E:E,MATCH('Banco de Dados'!$B2461,BD_Gestão!$B:$B,0)),"erro"))</f>
        <v/>
      </c>
      <c r="J2461" s="186" t="str">
        <f>IF($A2461=0,"",IFERROR(INDEX(BD_Gestão!B:B,MATCH('Banco de Dados'!$B2461,BD_Gestão!$B:$B,0)),"erro"))</f>
        <v/>
      </c>
      <c r="K2461" s="158" t="str">
        <f>IF($A2461=0,"",IFERROR(INDEX(BD_Gestão!C:C,MATCH('Banco de Dados'!$B2461,BD_Gestão!$B:$B,0)),"erro"))</f>
        <v/>
      </c>
      <c r="L2461" s="158" t="str">
        <f>IF($A2461=0,"",IFERROR(INDEX(BD_Gestão!H:H,MATCH('Banco de Dados'!$B2461,BD_Gestão!$B:$B,0)),"erro"))</f>
        <v/>
      </c>
      <c r="M2461" s="161" t="str">
        <f>IF($A2461=0,"",IFERROR(INDEX(BD_Gestão!F:F,MATCH('Banco de Dados'!$B2461,BD_Gestão!$B:$B,0)),"erro"))</f>
        <v/>
      </c>
      <c r="N2461" s="161" t="str">
        <f>IF($A2461=0,"",IFERROR(INDEX(BD_Gestão!J:J,MATCH('Banco de Dados'!$B2461,BD_Gestão!$B:$B,0)),"erro"))</f>
        <v/>
      </c>
      <c r="O2461" s="164" t="str">
        <f>IF($A2461=0,"",IFERROR(INDEX(BD_Gestão!K:K,MATCH('Banco de Dados'!$B2461,BD_Gestão!$B:$B,0)),"erro"))</f>
        <v/>
      </c>
      <c r="P2461" s="169" t="str">
        <f t="shared" si="154"/>
        <v/>
      </c>
      <c r="Q2461" s="170" t="str">
        <f t="shared" si="155"/>
        <v/>
      </c>
      <c r="R2461" s="163" t="e">
        <f t="shared" si="152"/>
        <v>#VALUE!</v>
      </c>
      <c r="S2461" s="163" t="e">
        <f t="shared" si="153"/>
        <v>#VALUE!</v>
      </c>
      <c r="T2461" s="163" t="e">
        <f>INDEX(Controle!O:O,MATCH('Banco de Dados'!A2461,Controle!M:M,0))*E2461/100</f>
        <v>#N/A</v>
      </c>
    </row>
    <row r="2462" spans="1:20" hidden="1" x14ac:dyDescent="0.2">
      <c r="A2462" s="158">
        <f>BD_TS!A2461</f>
        <v>0</v>
      </c>
      <c r="B2462" s="158" t="str">
        <f>SUBSTITUTE(SUBSTITUTE(BD_TS!D2461," ",""),"-","/")</f>
        <v/>
      </c>
      <c r="C2462" s="158">
        <f>BD_TS!E2461</f>
        <v>0</v>
      </c>
      <c r="D2462" s="159">
        <f>BD_TS!F2461</f>
        <v>0</v>
      </c>
      <c r="E2462" s="160">
        <f>BD_TS!B2461</f>
        <v>0</v>
      </c>
      <c r="F2462" s="161">
        <f>BD_TS!C2461</f>
        <v>0</v>
      </c>
      <c r="G2462" s="187">
        <f>BD_TS!H2461</f>
        <v>0</v>
      </c>
      <c r="H2462" s="158" t="str">
        <f>IF($A2462=0,"",IFERROR(INDEX(BD_Gestão!A:A,MATCH('Banco de Dados'!$B2462,BD_Gestão!$B:$B,0)),"erro"))</f>
        <v/>
      </c>
      <c r="I2462" s="162" t="str">
        <f>IF($A2462=0,"",IFERROR(INDEX(BD_Gestão!E:E,MATCH('Banco de Dados'!$B2462,BD_Gestão!$B:$B,0)),"erro"))</f>
        <v/>
      </c>
      <c r="J2462" s="186" t="str">
        <f>IF($A2462=0,"",IFERROR(INDEX(BD_Gestão!B:B,MATCH('Banco de Dados'!$B2462,BD_Gestão!$B:$B,0)),"erro"))</f>
        <v/>
      </c>
      <c r="K2462" s="158" t="str">
        <f>IF($A2462=0,"",IFERROR(INDEX(BD_Gestão!C:C,MATCH('Banco de Dados'!$B2462,BD_Gestão!$B:$B,0)),"erro"))</f>
        <v/>
      </c>
      <c r="L2462" s="158" t="str">
        <f>IF($A2462=0,"",IFERROR(INDEX(BD_Gestão!H:H,MATCH('Banco de Dados'!$B2462,BD_Gestão!$B:$B,0)),"erro"))</f>
        <v/>
      </c>
      <c r="M2462" s="161" t="str">
        <f>IF($A2462=0,"",IFERROR(INDEX(BD_Gestão!F:F,MATCH('Banco de Dados'!$B2462,BD_Gestão!$B:$B,0)),"erro"))</f>
        <v/>
      </c>
      <c r="N2462" s="161" t="str">
        <f>IF($A2462=0,"",IFERROR(INDEX(BD_Gestão!J:J,MATCH('Banco de Dados'!$B2462,BD_Gestão!$B:$B,0)),"erro"))</f>
        <v/>
      </c>
      <c r="O2462" s="164" t="str">
        <f>IF($A2462=0,"",IFERROR(INDEX(BD_Gestão!K:K,MATCH('Banco de Dados'!$B2462,BD_Gestão!$B:$B,0)),"erro"))</f>
        <v/>
      </c>
      <c r="P2462" s="169" t="str">
        <f t="shared" si="154"/>
        <v/>
      </c>
      <c r="Q2462" s="170" t="str">
        <f t="shared" si="155"/>
        <v/>
      </c>
      <c r="R2462" s="163" t="e">
        <f t="shared" si="152"/>
        <v>#VALUE!</v>
      </c>
      <c r="S2462" s="163" t="e">
        <f t="shared" si="153"/>
        <v>#VALUE!</v>
      </c>
      <c r="T2462" s="163" t="e">
        <f>INDEX(Controle!O:O,MATCH('Banco de Dados'!A2462,Controle!M:M,0))*E2462/100</f>
        <v>#N/A</v>
      </c>
    </row>
    <row r="2463" spans="1:20" hidden="1" x14ac:dyDescent="0.2">
      <c r="A2463" s="158">
        <f>BD_TS!A2462</f>
        <v>0</v>
      </c>
      <c r="B2463" s="158" t="str">
        <f>SUBSTITUTE(SUBSTITUTE(BD_TS!D2462," ",""),"-","/")</f>
        <v/>
      </c>
      <c r="C2463" s="158">
        <f>BD_TS!E2462</f>
        <v>0</v>
      </c>
      <c r="D2463" s="159">
        <f>BD_TS!F2462</f>
        <v>0</v>
      </c>
      <c r="E2463" s="160">
        <f>BD_TS!B2462</f>
        <v>0</v>
      </c>
      <c r="F2463" s="161">
        <f>BD_TS!C2462</f>
        <v>0</v>
      </c>
      <c r="G2463" s="187">
        <f>BD_TS!H2462</f>
        <v>0</v>
      </c>
      <c r="H2463" s="158" t="str">
        <f>IF($A2463=0,"",IFERROR(INDEX(BD_Gestão!A:A,MATCH('Banco de Dados'!$B2463,BD_Gestão!$B:$B,0)),"erro"))</f>
        <v/>
      </c>
      <c r="I2463" s="162" t="str">
        <f>IF($A2463=0,"",IFERROR(INDEX(BD_Gestão!E:E,MATCH('Banco de Dados'!$B2463,BD_Gestão!$B:$B,0)),"erro"))</f>
        <v/>
      </c>
      <c r="J2463" s="186" t="str">
        <f>IF($A2463=0,"",IFERROR(INDEX(BD_Gestão!B:B,MATCH('Banco de Dados'!$B2463,BD_Gestão!$B:$B,0)),"erro"))</f>
        <v/>
      </c>
      <c r="K2463" s="158" t="str">
        <f>IF($A2463=0,"",IFERROR(INDEX(BD_Gestão!C:C,MATCH('Banco de Dados'!$B2463,BD_Gestão!$B:$B,0)),"erro"))</f>
        <v/>
      </c>
      <c r="L2463" s="158" t="str">
        <f>IF($A2463=0,"",IFERROR(INDEX(BD_Gestão!H:H,MATCH('Banco de Dados'!$B2463,BD_Gestão!$B:$B,0)),"erro"))</f>
        <v/>
      </c>
      <c r="M2463" s="161" t="str">
        <f>IF($A2463=0,"",IFERROR(INDEX(BD_Gestão!F:F,MATCH('Banco de Dados'!$B2463,BD_Gestão!$B:$B,0)),"erro"))</f>
        <v/>
      </c>
      <c r="N2463" s="161" t="str">
        <f>IF($A2463=0,"",IFERROR(INDEX(BD_Gestão!J:J,MATCH('Banco de Dados'!$B2463,BD_Gestão!$B:$B,0)),"erro"))</f>
        <v/>
      </c>
      <c r="O2463" s="164" t="str">
        <f>IF($A2463=0,"",IFERROR(INDEX(BD_Gestão!K:K,MATCH('Banco de Dados'!$B2463,BD_Gestão!$B:$B,0)),"erro"))</f>
        <v/>
      </c>
      <c r="P2463" s="169" t="str">
        <f t="shared" si="154"/>
        <v/>
      </c>
      <c r="Q2463" s="170" t="str">
        <f t="shared" si="155"/>
        <v/>
      </c>
      <c r="R2463" s="163" t="e">
        <f t="shared" si="152"/>
        <v>#VALUE!</v>
      </c>
      <c r="S2463" s="163" t="e">
        <f t="shared" si="153"/>
        <v>#VALUE!</v>
      </c>
      <c r="T2463" s="163" t="e">
        <f>INDEX(Controle!O:O,MATCH('Banco de Dados'!A2463,Controle!M:M,0))*E2463/100</f>
        <v>#N/A</v>
      </c>
    </row>
    <row r="2464" spans="1:20" hidden="1" x14ac:dyDescent="0.2">
      <c r="A2464" s="158">
        <f>BD_TS!A2463</f>
        <v>0</v>
      </c>
      <c r="B2464" s="158" t="str">
        <f>SUBSTITUTE(SUBSTITUTE(BD_TS!D2463," ",""),"-","/")</f>
        <v/>
      </c>
      <c r="C2464" s="158">
        <f>BD_TS!E2463</f>
        <v>0</v>
      </c>
      <c r="D2464" s="159">
        <f>BD_TS!F2463</f>
        <v>0</v>
      </c>
      <c r="E2464" s="160">
        <f>BD_TS!B2463</f>
        <v>0</v>
      </c>
      <c r="F2464" s="161">
        <f>BD_TS!C2463</f>
        <v>0</v>
      </c>
      <c r="G2464" s="187">
        <f>BD_TS!H2463</f>
        <v>0</v>
      </c>
      <c r="H2464" s="158" t="str">
        <f>IF($A2464=0,"",IFERROR(INDEX(BD_Gestão!A:A,MATCH('Banco de Dados'!$B2464,BD_Gestão!$B:$B,0)),"erro"))</f>
        <v/>
      </c>
      <c r="I2464" s="162" t="str">
        <f>IF($A2464=0,"",IFERROR(INDEX(BD_Gestão!E:E,MATCH('Banco de Dados'!$B2464,BD_Gestão!$B:$B,0)),"erro"))</f>
        <v/>
      </c>
      <c r="J2464" s="186" t="str">
        <f>IF($A2464=0,"",IFERROR(INDEX(BD_Gestão!B:B,MATCH('Banco de Dados'!$B2464,BD_Gestão!$B:$B,0)),"erro"))</f>
        <v/>
      </c>
      <c r="K2464" s="158" t="str">
        <f>IF($A2464=0,"",IFERROR(INDEX(BD_Gestão!C:C,MATCH('Banco de Dados'!$B2464,BD_Gestão!$B:$B,0)),"erro"))</f>
        <v/>
      </c>
      <c r="L2464" s="158" t="str">
        <f>IF($A2464=0,"",IFERROR(INDEX(BD_Gestão!H:H,MATCH('Banco de Dados'!$B2464,BD_Gestão!$B:$B,0)),"erro"))</f>
        <v/>
      </c>
      <c r="M2464" s="161" t="str">
        <f>IF($A2464=0,"",IFERROR(INDEX(BD_Gestão!F:F,MATCH('Banco de Dados'!$B2464,BD_Gestão!$B:$B,0)),"erro"))</f>
        <v/>
      </c>
      <c r="N2464" s="161" t="str">
        <f>IF($A2464=0,"",IFERROR(INDEX(BD_Gestão!J:J,MATCH('Banco de Dados'!$B2464,BD_Gestão!$B:$B,0)),"erro"))</f>
        <v/>
      </c>
      <c r="O2464" s="164" t="str">
        <f>IF($A2464=0,"",IFERROR(INDEX(BD_Gestão!K:K,MATCH('Banco de Dados'!$B2464,BD_Gestão!$B:$B,0)),"erro"))</f>
        <v/>
      </c>
      <c r="P2464" s="169" t="str">
        <f t="shared" si="154"/>
        <v/>
      </c>
      <c r="Q2464" s="170" t="str">
        <f t="shared" si="155"/>
        <v/>
      </c>
      <c r="R2464" s="163" t="e">
        <f t="shared" si="152"/>
        <v>#VALUE!</v>
      </c>
      <c r="S2464" s="163" t="e">
        <f t="shared" si="153"/>
        <v>#VALUE!</v>
      </c>
      <c r="T2464" s="163" t="e">
        <f>INDEX(Controle!O:O,MATCH('Banco de Dados'!A2464,Controle!M:M,0))*E2464/100</f>
        <v>#N/A</v>
      </c>
    </row>
    <row r="2465" spans="1:20" hidden="1" x14ac:dyDescent="0.2">
      <c r="A2465" s="158">
        <f>BD_TS!A2464</f>
        <v>0</v>
      </c>
      <c r="B2465" s="158" t="str">
        <f>SUBSTITUTE(SUBSTITUTE(BD_TS!D2464," ",""),"-","/")</f>
        <v/>
      </c>
      <c r="C2465" s="158">
        <f>BD_TS!E2464</f>
        <v>0</v>
      </c>
      <c r="D2465" s="159">
        <f>BD_TS!F2464</f>
        <v>0</v>
      </c>
      <c r="E2465" s="160">
        <f>BD_TS!B2464</f>
        <v>0</v>
      </c>
      <c r="F2465" s="161">
        <f>BD_TS!C2464</f>
        <v>0</v>
      </c>
      <c r="G2465" s="187">
        <f>BD_TS!H2464</f>
        <v>0</v>
      </c>
      <c r="H2465" s="158" t="str">
        <f>IF($A2465=0,"",IFERROR(INDEX(BD_Gestão!A:A,MATCH('Banco de Dados'!$B2465,BD_Gestão!$B:$B,0)),"erro"))</f>
        <v/>
      </c>
      <c r="I2465" s="162" t="str">
        <f>IF($A2465=0,"",IFERROR(INDEX(BD_Gestão!E:E,MATCH('Banco de Dados'!$B2465,BD_Gestão!$B:$B,0)),"erro"))</f>
        <v/>
      </c>
      <c r="J2465" s="186" t="str">
        <f>IF($A2465=0,"",IFERROR(INDEX(BD_Gestão!B:B,MATCH('Banco de Dados'!$B2465,BD_Gestão!$B:$B,0)),"erro"))</f>
        <v/>
      </c>
      <c r="K2465" s="158" t="str">
        <f>IF($A2465=0,"",IFERROR(INDEX(BD_Gestão!C:C,MATCH('Banco de Dados'!$B2465,BD_Gestão!$B:$B,0)),"erro"))</f>
        <v/>
      </c>
      <c r="L2465" s="158" t="str">
        <f>IF($A2465=0,"",IFERROR(INDEX(BD_Gestão!H:H,MATCH('Banco de Dados'!$B2465,BD_Gestão!$B:$B,0)),"erro"))</f>
        <v/>
      </c>
      <c r="M2465" s="161" t="str">
        <f>IF($A2465=0,"",IFERROR(INDEX(BD_Gestão!F:F,MATCH('Banco de Dados'!$B2465,BD_Gestão!$B:$B,0)),"erro"))</f>
        <v/>
      </c>
      <c r="N2465" s="161" t="str">
        <f>IF($A2465=0,"",IFERROR(INDEX(BD_Gestão!J:J,MATCH('Banco de Dados'!$B2465,BD_Gestão!$B:$B,0)),"erro"))</f>
        <v/>
      </c>
      <c r="O2465" s="164" t="str">
        <f>IF($A2465=0,"",IFERROR(INDEX(BD_Gestão!K:K,MATCH('Banco de Dados'!$B2465,BD_Gestão!$B:$B,0)),"erro"))</f>
        <v/>
      </c>
      <c r="P2465" s="169" t="str">
        <f t="shared" si="154"/>
        <v/>
      </c>
      <c r="Q2465" s="170" t="str">
        <f t="shared" si="155"/>
        <v/>
      </c>
      <c r="R2465" s="163" t="e">
        <f t="shared" si="152"/>
        <v>#VALUE!</v>
      </c>
      <c r="S2465" s="163" t="e">
        <f t="shared" si="153"/>
        <v>#VALUE!</v>
      </c>
      <c r="T2465" s="163" t="e">
        <f>INDEX(Controle!O:O,MATCH('Banco de Dados'!A2465,Controle!M:M,0))*E2465/100</f>
        <v>#N/A</v>
      </c>
    </row>
    <row r="2466" spans="1:20" hidden="1" x14ac:dyDescent="0.2">
      <c r="A2466" s="158">
        <f>BD_TS!A2465</f>
        <v>0</v>
      </c>
      <c r="B2466" s="158" t="str">
        <f>SUBSTITUTE(SUBSTITUTE(BD_TS!D2465," ",""),"-","/")</f>
        <v/>
      </c>
      <c r="C2466" s="158">
        <f>BD_TS!E2465</f>
        <v>0</v>
      </c>
      <c r="D2466" s="159">
        <f>BD_TS!F2465</f>
        <v>0</v>
      </c>
      <c r="E2466" s="160">
        <f>BD_TS!B2465</f>
        <v>0</v>
      </c>
      <c r="F2466" s="161">
        <f>BD_TS!C2465</f>
        <v>0</v>
      </c>
      <c r="G2466" s="187">
        <f>BD_TS!H2465</f>
        <v>0</v>
      </c>
      <c r="H2466" s="158" t="str">
        <f>IF($A2466=0,"",IFERROR(INDEX(BD_Gestão!A:A,MATCH('Banco de Dados'!$B2466,BD_Gestão!$B:$B,0)),"erro"))</f>
        <v/>
      </c>
      <c r="I2466" s="162" t="str">
        <f>IF($A2466=0,"",IFERROR(INDEX(BD_Gestão!E:E,MATCH('Banco de Dados'!$B2466,BD_Gestão!$B:$B,0)),"erro"))</f>
        <v/>
      </c>
      <c r="J2466" s="186" t="str">
        <f>IF($A2466=0,"",IFERROR(INDEX(BD_Gestão!B:B,MATCH('Banco de Dados'!$B2466,BD_Gestão!$B:$B,0)),"erro"))</f>
        <v/>
      </c>
      <c r="K2466" s="158" t="str">
        <f>IF($A2466=0,"",IFERROR(INDEX(BD_Gestão!C:C,MATCH('Banco de Dados'!$B2466,BD_Gestão!$B:$B,0)),"erro"))</f>
        <v/>
      </c>
      <c r="L2466" s="158" t="str">
        <f>IF($A2466=0,"",IFERROR(INDEX(BD_Gestão!H:H,MATCH('Banco de Dados'!$B2466,BD_Gestão!$B:$B,0)),"erro"))</f>
        <v/>
      </c>
      <c r="M2466" s="161" t="str">
        <f>IF($A2466=0,"",IFERROR(INDEX(BD_Gestão!F:F,MATCH('Banco de Dados'!$B2466,BD_Gestão!$B:$B,0)),"erro"))</f>
        <v/>
      </c>
      <c r="N2466" s="161" t="str">
        <f>IF($A2466=0,"",IFERROR(INDEX(BD_Gestão!J:J,MATCH('Banco de Dados'!$B2466,BD_Gestão!$B:$B,0)),"erro"))</f>
        <v/>
      </c>
      <c r="O2466" s="164" t="str">
        <f>IF($A2466=0,"",IFERROR(INDEX(BD_Gestão!K:K,MATCH('Banco de Dados'!$B2466,BD_Gestão!$B:$B,0)),"erro"))</f>
        <v/>
      </c>
      <c r="P2466" s="169" t="str">
        <f t="shared" si="154"/>
        <v/>
      </c>
      <c r="Q2466" s="170" t="str">
        <f t="shared" si="155"/>
        <v/>
      </c>
      <c r="R2466" s="163" t="e">
        <f t="shared" si="152"/>
        <v>#VALUE!</v>
      </c>
      <c r="S2466" s="163" t="e">
        <f t="shared" si="153"/>
        <v>#VALUE!</v>
      </c>
      <c r="T2466" s="163" t="e">
        <f>INDEX(Controle!O:O,MATCH('Banco de Dados'!A2466,Controle!M:M,0))*E2466/100</f>
        <v>#N/A</v>
      </c>
    </row>
    <row r="2467" spans="1:20" hidden="1" x14ac:dyDescent="0.2">
      <c r="A2467" s="158">
        <f>BD_TS!A2466</f>
        <v>0</v>
      </c>
      <c r="B2467" s="158" t="str">
        <f>SUBSTITUTE(SUBSTITUTE(BD_TS!D2466," ",""),"-","/")</f>
        <v/>
      </c>
      <c r="C2467" s="158">
        <f>BD_TS!E2466</f>
        <v>0</v>
      </c>
      <c r="D2467" s="159">
        <f>BD_TS!F2466</f>
        <v>0</v>
      </c>
      <c r="E2467" s="160">
        <f>BD_TS!B2466</f>
        <v>0</v>
      </c>
      <c r="F2467" s="161">
        <f>BD_TS!C2466</f>
        <v>0</v>
      </c>
      <c r="G2467" s="187">
        <f>BD_TS!H2466</f>
        <v>0</v>
      </c>
      <c r="H2467" s="158" t="str">
        <f>IF($A2467=0,"",IFERROR(INDEX(BD_Gestão!A:A,MATCH('Banco de Dados'!$B2467,BD_Gestão!$B:$B,0)),"erro"))</f>
        <v/>
      </c>
      <c r="I2467" s="162" t="str">
        <f>IF($A2467=0,"",IFERROR(INDEX(BD_Gestão!E:E,MATCH('Banco de Dados'!$B2467,BD_Gestão!$B:$B,0)),"erro"))</f>
        <v/>
      </c>
      <c r="J2467" s="186" t="str">
        <f>IF($A2467=0,"",IFERROR(INDEX(BD_Gestão!B:B,MATCH('Banco de Dados'!$B2467,BD_Gestão!$B:$B,0)),"erro"))</f>
        <v/>
      </c>
      <c r="K2467" s="158" t="str">
        <f>IF($A2467=0,"",IFERROR(INDEX(BD_Gestão!C:C,MATCH('Banco de Dados'!$B2467,BD_Gestão!$B:$B,0)),"erro"))</f>
        <v/>
      </c>
      <c r="L2467" s="158" t="str">
        <f>IF($A2467=0,"",IFERROR(INDEX(BD_Gestão!H:H,MATCH('Banco de Dados'!$B2467,BD_Gestão!$B:$B,0)),"erro"))</f>
        <v/>
      </c>
      <c r="M2467" s="161" t="str">
        <f>IF($A2467=0,"",IFERROR(INDEX(BD_Gestão!F:F,MATCH('Banco de Dados'!$B2467,BD_Gestão!$B:$B,0)),"erro"))</f>
        <v/>
      </c>
      <c r="N2467" s="161" t="str">
        <f>IF($A2467=0,"",IFERROR(INDEX(BD_Gestão!J:J,MATCH('Banco de Dados'!$B2467,BD_Gestão!$B:$B,0)),"erro"))</f>
        <v/>
      </c>
      <c r="O2467" s="164" t="str">
        <f>IF($A2467=0,"",IFERROR(INDEX(BD_Gestão!K:K,MATCH('Banco de Dados'!$B2467,BD_Gestão!$B:$B,0)),"erro"))</f>
        <v/>
      </c>
      <c r="P2467" s="169" t="str">
        <f t="shared" si="154"/>
        <v/>
      </c>
      <c r="Q2467" s="170" t="str">
        <f t="shared" si="155"/>
        <v/>
      </c>
      <c r="R2467" s="163" t="e">
        <f t="shared" si="152"/>
        <v>#VALUE!</v>
      </c>
      <c r="S2467" s="163" t="e">
        <f t="shared" si="153"/>
        <v>#VALUE!</v>
      </c>
      <c r="T2467" s="163" t="e">
        <f>INDEX(Controle!O:O,MATCH('Banco de Dados'!A2467,Controle!M:M,0))*E2467/100</f>
        <v>#N/A</v>
      </c>
    </row>
    <row r="2468" spans="1:20" hidden="1" x14ac:dyDescent="0.2">
      <c r="A2468" s="158">
        <f>BD_TS!A2467</f>
        <v>0</v>
      </c>
      <c r="B2468" s="158" t="str">
        <f>SUBSTITUTE(SUBSTITUTE(BD_TS!D2467," ",""),"-","/")</f>
        <v/>
      </c>
      <c r="C2468" s="158">
        <f>BD_TS!E2467</f>
        <v>0</v>
      </c>
      <c r="D2468" s="159">
        <f>BD_TS!F2467</f>
        <v>0</v>
      </c>
      <c r="E2468" s="160">
        <f>BD_TS!B2467</f>
        <v>0</v>
      </c>
      <c r="F2468" s="161">
        <f>BD_TS!C2467</f>
        <v>0</v>
      </c>
      <c r="G2468" s="187">
        <f>BD_TS!H2467</f>
        <v>0</v>
      </c>
      <c r="H2468" s="158" t="str">
        <f>IF($A2468=0,"",IFERROR(INDEX(BD_Gestão!A:A,MATCH('Banco de Dados'!$B2468,BD_Gestão!$B:$B,0)),"erro"))</f>
        <v/>
      </c>
      <c r="I2468" s="162" t="str">
        <f>IF($A2468=0,"",IFERROR(INDEX(BD_Gestão!E:E,MATCH('Banco de Dados'!$B2468,BD_Gestão!$B:$B,0)),"erro"))</f>
        <v/>
      </c>
      <c r="J2468" s="186" t="str">
        <f>IF($A2468=0,"",IFERROR(INDEX(BD_Gestão!B:B,MATCH('Banco de Dados'!$B2468,BD_Gestão!$B:$B,0)),"erro"))</f>
        <v/>
      </c>
      <c r="K2468" s="158" t="str">
        <f>IF($A2468=0,"",IFERROR(INDEX(BD_Gestão!C:C,MATCH('Banco de Dados'!$B2468,BD_Gestão!$B:$B,0)),"erro"))</f>
        <v/>
      </c>
      <c r="L2468" s="158" t="str">
        <f>IF($A2468=0,"",IFERROR(INDEX(BD_Gestão!H:H,MATCH('Banco de Dados'!$B2468,BD_Gestão!$B:$B,0)),"erro"))</f>
        <v/>
      </c>
      <c r="M2468" s="161" t="str">
        <f>IF($A2468=0,"",IFERROR(INDEX(BD_Gestão!F:F,MATCH('Banco de Dados'!$B2468,BD_Gestão!$B:$B,0)),"erro"))</f>
        <v/>
      </c>
      <c r="N2468" s="161" t="str">
        <f>IF($A2468=0,"",IFERROR(INDEX(BD_Gestão!J:J,MATCH('Banco de Dados'!$B2468,BD_Gestão!$B:$B,0)),"erro"))</f>
        <v/>
      </c>
      <c r="O2468" s="164" t="str">
        <f>IF($A2468=0,"",IFERROR(INDEX(BD_Gestão!K:K,MATCH('Banco de Dados'!$B2468,BD_Gestão!$B:$B,0)),"erro"))</f>
        <v/>
      </c>
      <c r="P2468" s="169" t="str">
        <f t="shared" si="154"/>
        <v/>
      </c>
      <c r="Q2468" s="170" t="str">
        <f t="shared" si="155"/>
        <v/>
      </c>
      <c r="R2468" s="163" t="e">
        <f t="shared" si="152"/>
        <v>#VALUE!</v>
      </c>
      <c r="S2468" s="163" t="e">
        <f t="shared" si="153"/>
        <v>#VALUE!</v>
      </c>
      <c r="T2468" s="163" t="e">
        <f>INDEX(Controle!O:O,MATCH('Banco de Dados'!A2468,Controle!M:M,0))*E2468/100</f>
        <v>#N/A</v>
      </c>
    </row>
    <row r="2469" spans="1:20" hidden="1" x14ac:dyDescent="0.2">
      <c r="A2469" s="158">
        <f>BD_TS!A2468</f>
        <v>0</v>
      </c>
      <c r="B2469" s="158" t="str">
        <f>SUBSTITUTE(SUBSTITUTE(BD_TS!D2468," ",""),"-","/")</f>
        <v/>
      </c>
      <c r="C2469" s="158">
        <f>BD_TS!E2468</f>
        <v>0</v>
      </c>
      <c r="D2469" s="159">
        <f>BD_TS!F2468</f>
        <v>0</v>
      </c>
      <c r="E2469" s="160">
        <f>BD_TS!B2468</f>
        <v>0</v>
      </c>
      <c r="F2469" s="161">
        <f>BD_TS!C2468</f>
        <v>0</v>
      </c>
      <c r="G2469" s="187">
        <f>BD_TS!H2468</f>
        <v>0</v>
      </c>
      <c r="H2469" s="158" t="str">
        <f>IF($A2469=0,"",IFERROR(INDEX(BD_Gestão!A:A,MATCH('Banco de Dados'!$B2469,BD_Gestão!$B:$B,0)),"erro"))</f>
        <v/>
      </c>
      <c r="I2469" s="162" t="str">
        <f>IF($A2469=0,"",IFERROR(INDEX(BD_Gestão!E:E,MATCH('Banco de Dados'!$B2469,BD_Gestão!$B:$B,0)),"erro"))</f>
        <v/>
      </c>
      <c r="J2469" s="186" t="str">
        <f>IF($A2469=0,"",IFERROR(INDEX(BD_Gestão!B:B,MATCH('Banco de Dados'!$B2469,BD_Gestão!$B:$B,0)),"erro"))</f>
        <v/>
      </c>
      <c r="K2469" s="158" t="str">
        <f>IF($A2469=0,"",IFERROR(INDEX(BD_Gestão!C:C,MATCH('Banco de Dados'!$B2469,BD_Gestão!$B:$B,0)),"erro"))</f>
        <v/>
      </c>
      <c r="L2469" s="158" t="str">
        <f>IF($A2469=0,"",IFERROR(INDEX(BD_Gestão!H:H,MATCH('Banco de Dados'!$B2469,BD_Gestão!$B:$B,0)),"erro"))</f>
        <v/>
      </c>
      <c r="M2469" s="161" t="str">
        <f>IF($A2469=0,"",IFERROR(INDEX(BD_Gestão!F:F,MATCH('Banco de Dados'!$B2469,BD_Gestão!$B:$B,0)),"erro"))</f>
        <v/>
      </c>
      <c r="N2469" s="161" t="str">
        <f>IF($A2469=0,"",IFERROR(INDEX(BD_Gestão!J:J,MATCH('Banco de Dados'!$B2469,BD_Gestão!$B:$B,0)),"erro"))</f>
        <v/>
      </c>
      <c r="O2469" s="164" t="str">
        <f>IF($A2469=0,"",IFERROR(INDEX(BD_Gestão!K:K,MATCH('Banco de Dados'!$B2469,BD_Gestão!$B:$B,0)),"erro"))</f>
        <v/>
      </c>
      <c r="P2469" s="169" t="str">
        <f t="shared" si="154"/>
        <v/>
      </c>
      <c r="Q2469" s="170" t="str">
        <f t="shared" si="155"/>
        <v/>
      </c>
      <c r="R2469" s="163" t="e">
        <f t="shared" si="152"/>
        <v>#VALUE!</v>
      </c>
      <c r="S2469" s="163" t="e">
        <f t="shared" si="153"/>
        <v>#VALUE!</v>
      </c>
      <c r="T2469" s="163" t="e">
        <f>INDEX(Controle!O:O,MATCH('Banco de Dados'!A2469,Controle!M:M,0))*E2469/100</f>
        <v>#N/A</v>
      </c>
    </row>
    <row r="2470" spans="1:20" hidden="1" x14ac:dyDescent="0.2">
      <c r="A2470" s="158">
        <f>BD_TS!A2469</f>
        <v>0</v>
      </c>
      <c r="B2470" s="158" t="str">
        <f>SUBSTITUTE(SUBSTITUTE(BD_TS!D2469," ",""),"-","/")</f>
        <v/>
      </c>
      <c r="C2470" s="158">
        <f>BD_TS!E2469</f>
        <v>0</v>
      </c>
      <c r="D2470" s="159">
        <f>BD_TS!F2469</f>
        <v>0</v>
      </c>
      <c r="E2470" s="160">
        <f>BD_TS!B2469</f>
        <v>0</v>
      </c>
      <c r="F2470" s="161">
        <f>BD_TS!C2469</f>
        <v>0</v>
      </c>
      <c r="G2470" s="187">
        <f>BD_TS!H2469</f>
        <v>0</v>
      </c>
      <c r="H2470" s="158" t="str">
        <f>IF($A2470=0,"",IFERROR(INDEX(BD_Gestão!A:A,MATCH('Banco de Dados'!$B2470,BD_Gestão!$B:$B,0)),"erro"))</f>
        <v/>
      </c>
      <c r="I2470" s="162" t="str">
        <f>IF($A2470=0,"",IFERROR(INDEX(BD_Gestão!E:E,MATCH('Banco de Dados'!$B2470,BD_Gestão!$B:$B,0)),"erro"))</f>
        <v/>
      </c>
      <c r="J2470" s="186" t="str">
        <f>IF($A2470=0,"",IFERROR(INDEX(BD_Gestão!B:B,MATCH('Banco de Dados'!$B2470,BD_Gestão!$B:$B,0)),"erro"))</f>
        <v/>
      </c>
      <c r="K2470" s="158" t="str">
        <f>IF($A2470=0,"",IFERROR(INDEX(BD_Gestão!C:C,MATCH('Banco de Dados'!$B2470,BD_Gestão!$B:$B,0)),"erro"))</f>
        <v/>
      </c>
      <c r="L2470" s="158" t="str">
        <f>IF($A2470=0,"",IFERROR(INDEX(BD_Gestão!H:H,MATCH('Banco de Dados'!$B2470,BD_Gestão!$B:$B,0)),"erro"))</f>
        <v/>
      </c>
      <c r="M2470" s="161" t="str">
        <f>IF($A2470=0,"",IFERROR(INDEX(BD_Gestão!F:F,MATCH('Banco de Dados'!$B2470,BD_Gestão!$B:$B,0)),"erro"))</f>
        <v/>
      </c>
      <c r="N2470" s="161" t="str">
        <f>IF($A2470=0,"",IFERROR(INDEX(BD_Gestão!J:J,MATCH('Banco de Dados'!$B2470,BD_Gestão!$B:$B,0)),"erro"))</f>
        <v/>
      </c>
      <c r="O2470" s="164" t="str">
        <f>IF($A2470=0,"",IFERROR(INDEX(BD_Gestão!K:K,MATCH('Banco de Dados'!$B2470,BD_Gestão!$B:$B,0)),"erro"))</f>
        <v/>
      </c>
      <c r="P2470" s="169" t="str">
        <f t="shared" si="154"/>
        <v/>
      </c>
      <c r="Q2470" s="170" t="str">
        <f t="shared" si="155"/>
        <v/>
      </c>
      <c r="R2470" s="163" t="e">
        <f t="shared" si="152"/>
        <v>#VALUE!</v>
      </c>
      <c r="S2470" s="163" t="e">
        <f t="shared" si="153"/>
        <v>#VALUE!</v>
      </c>
      <c r="T2470" s="163" t="e">
        <f>INDEX(Controle!O:O,MATCH('Banco de Dados'!A2470,Controle!M:M,0))*E2470/100</f>
        <v>#N/A</v>
      </c>
    </row>
    <row r="2471" spans="1:20" hidden="1" x14ac:dyDescent="0.2">
      <c r="A2471" s="158">
        <f>BD_TS!A2470</f>
        <v>0</v>
      </c>
      <c r="B2471" s="158" t="str">
        <f>SUBSTITUTE(SUBSTITUTE(BD_TS!D2470," ",""),"-","/")</f>
        <v/>
      </c>
      <c r="C2471" s="158">
        <f>BD_TS!E2470</f>
        <v>0</v>
      </c>
      <c r="D2471" s="159">
        <f>BD_TS!F2470</f>
        <v>0</v>
      </c>
      <c r="E2471" s="160">
        <f>BD_TS!B2470</f>
        <v>0</v>
      </c>
      <c r="F2471" s="161">
        <f>BD_TS!C2470</f>
        <v>0</v>
      </c>
      <c r="G2471" s="187">
        <f>BD_TS!H2470</f>
        <v>0</v>
      </c>
      <c r="H2471" s="158" t="str">
        <f>IF($A2471=0,"",IFERROR(INDEX(BD_Gestão!A:A,MATCH('Banco de Dados'!$B2471,BD_Gestão!$B:$B,0)),"erro"))</f>
        <v/>
      </c>
      <c r="I2471" s="162" t="str">
        <f>IF($A2471=0,"",IFERROR(INDEX(BD_Gestão!E:E,MATCH('Banco de Dados'!$B2471,BD_Gestão!$B:$B,0)),"erro"))</f>
        <v/>
      </c>
      <c r="J2471" s="186" t="str">
        <f>IF($A2471=0,"",IFERROR(INDEX(BD_Gestão!B:B,MATCH('Banco de Dados'!$B2471,BD_Gestão!$B:$B,0)),"erro"))</f>
        <v/>
      </c>
      <c r="K2471" s="158" t="str">
        <f>IF($A2471=0,"",IFERROR(INDEX(BD_Gestão!C:C,MATCH('Banco de Dados'!$B2471,BD_Gestão!$B:$B,0)),"erro"))</f>
        <v/>
      </c>
      <c r="L2471" s="158" t="str">
        <f>IF($A2471=0,"",IFERROR(INDEX(BD_Gestão!H:H,MATCH('Banco de Dados'!$B2471,BD_Gestão!$B:$B,0)),"erro"))</f>
        <v/>
      </c>
      <c r="M2471" s="161" t="str">
        <f>IF($A2471=0,"",IFERROR(INDEX(BD_Gestão!F:F,MATCH('Banco de Dados'!$B2471,BD_Gestão!$B:$B,0)),"erro"))</f>
        <v/>
      </c>
      <c r="N2471" s="161" t="str">
        <f>IF($A2471=0,"",IFERROR(INDEX(BD_Gestão!J:J,MATCH('Banco de Dados'!$B2471,BD_Gestão!$B:$B,0)),"erro"))</f>
        <v/>
      </c>
      <c r="O2471" s="164" t="str">
        <f>IF($A2471=0,"",IFERROR(INDEX(BD_Gestão!K:K,MATCH('Banco de Dados'!$B2471,BD_Gestão!$B:$B,0)),"erro"))</f>
        <v/>
      </c>
      <c r="P2471" s="169" t="str">
        <f t="shared" si="154"/>
        <v/>
      </c>
      <c r="Q2471" s="170" t="str">
        <f t="shared" si="155"/>
        <v/>
      </c>
      <c r="R2471" s="163" t="e">
        <f t="shared" si="152"/>
        <v>#VALUE!</v>
      </c>
      <c r="S2471" s="163" t="e">
        <f t="shared" si="153"/>
        <v>#VALUE!</v>
      </c>
      <c r="T2471" s="163" t="e">
        <f>INDEX(Controle!O:O,MATCH('Banco de Dados'!A2471,Controle!M:M,0))*E2471/100</f>
        <v>#N/A</v>
      </c>
    </row>
    <row r="2472" spans="1:20" hidden="1" x14ac:dyDescent="0.2">
      <c r="A2472" s="158">
        <f>BD_TS!A2471</f>
        <v>0</v>
      </c>
      <c r="B2472" s="158" t="str">
        <f>SUBSTITUTE(SUBSTITUTE(BD_TS!D2471," ",""),"-","/")</f>
        <v/>
      </c>
      <c r="C2472" s="158">
        <f>BD_TS!E2471</f>
        <v>0</v>
      </c>
      <c r="D2472" s="159">
        <f>BD_TS!F2471</f>
        <v>0</v>
      </c>
      <c r="E2472" s="160">
        <f>BD_TS!B2471</f>
        <v>0</v>
      </c>
      <c r="F2472" s="161">
        <f>BD_TS!C2471</f>
        <v>0</v>
      </c>
      <c r="G2472" s="187">
        <f>BD_TS!H2471</f>
        <v>0</v>
      </c>
      <c r="H2472" s="158" t="str">
        <f>IF($A2472=0,"",IFERROR(INDEX(BD_Gestão!A:A,MATCH('Banco de Dados'!$B2472,BD_Gestão!$B:$B,0)),"erro"))</f>
        <v/>
      </c>
      <c r="I2472" s="162" t="str">
        <f>IF($A2472=0,"",IFERROR(INDEX(BD_Gestão!E:E,MATCH('Banco de Dados'!$B2472,BD_Gestão!$B:$B,0)),"erro"))</f>
        <v/>
      </c>
      <c r="J2472" s="186" t="str">
        <f>IF($A2472=0,"",IFERROR(INDEX(BD_Gestão!B:B,MATCH('Banco de Dados'!$B2472,BD_Gestão!$B:$B,0)),"erro"))</f>
        <v/>
      </c>
      <c r="K2472" s="158" t="str">
        <f>IF($A2472=0,"",IFERROR(INDEX(BD_Gestão!C:C,MATCH('Banco de Dados'!$B2472,BD_Gestão!$B:$B,0)),"erro"))</f>
        <v/>
      </c>
      <c r="L2472" s="158" t="str">
        <f>IF($A2472=0,"",IFERROR(INDEX(BD_Gestão!H:H,MATCH('Banco de Dados'!$B2472,BD_Gestão!$B:$B,0)),"erro"))</f>
        <v/>
      </c>
      <c r="M2472" s="161" t="str">
        <f>IF($A2472=0,"",IFERROR(INDEX(BD_Gestão!F:F,MATCH('Banco de Dados'!$B2472,BD_Gestão!$B:$B,0)),"erro"))</f>
        <v/>
      </c>
      <c r="N2472" s="161" t="str">
        <f>IF($A2472=0,"",IFERROR(INDEX(BD_Gestão!J:J,MATCH('Banco de Dados'!$B2472,BD_Gestão!$B:$B,0)),"erro"))</f>
        <v/>
      </c>
      <c r="O2472" s="164" t="str">
        <f>IF($A2472=0,"",IFERROR(INDEX(BD_Gestão!K:K,MATCH('Banco de Dados'!$B2472,BD_Gestão!$B:$B,0)),"erro"))</f>
        <v/>
      </c>
      <c r="P2472" s="169" t="str">
        <f t="shared" si="154"/>
        <v/>
      </c>
      <c r="Q2472" s="170" t="str">
        <f t="shared" si="155"/>
        <v/>
      </c>
      <c r="R2472" s="163" t="e">
        <f t="shared" si="152"/>
        <v>#VALUE!</v>
      </c>
      <c r="S2472" s="163" t="e">
        <f t="shared" si="153"/>
        <v>#VALUE!</v>
      </c>
      <c r="T2472" s="163" t="e">
        <f>INDEX(Controle!O:O,MATCH('Banco de Dados'!A2472,Controle!M:M,0))*E2472/100</f>
        <v>#N/A</v>
      </c>
    </row>
    <row r="2473" spans="1:20" hidden="1" x14ac:dyDescent="0.2">
      <c r="A2473" s="158">
        <f>BD_TS!A2472</f>
        <v>0</v>
      </c>
      <c r="B2473" s="158" t="str">
        <f>SUBSTITUTE(SUBSTITUTE(BD_TS!D2472," ",""),"-","/")</f>
        <v/>
      </c>
      <c r="C2473" s="158">
        <f>BD_TS!E2472</f>
        <v>0</v>
      </c>
      <c r="D2473" s="159">
        <f>BD_TS!F2472</f>
        <v>0</v>
      </c>
      <c r="E2473" s="160">
        <f>BD_TS!B2472</f>
        <v>0</v>
      </c>
      <c r="F2473" s="161">
        <f>BD_TS!C2472</f>
        <v>0</v>
      </c>
      <c r="G2473" s="187">
        <f>BD_TS!H2472</f>
        <v>0</v>
      </c>
      <c r="H2473" s="158" t="str">
        <f>IF($A2473=0,"",IFERROR(INDEX(BD_Gestão!A:A,MATCH('Banco de Dados'!$B2473,BD_Gestão!$B:$B,0)),"erro"))</f>
        <v/>
      </c>
      <c r="I2473" s="162" t="str">
        <f>IF($A2473=0,"",IFERROR(INDEX(BD_Gestão!E:E,MATCH('Banco de Dados'!$B2473,BD_Gestão!$B:$B,0)),"erro"))</f>
        <v/>
      </c>
      <c r="J2473" s="186" t="str">
        <f>IF($A2473=0,"",IFERROR(INDEX(BD_Gestão!B:B,MATCH('Banco de Dados'!$B2473,BD_Gestão!$B:$B,0)),"erro"))</f>
        <v/>
      </c>
      <c r="K2473" s="158" t="str">
        <f>IF($A2473=0,"",IFERROR(INDEX(BD_Gestão!C:C,MATCH('Banco de Dados'!$B2473,BD_Gestão!$B:$B,0)),"erro"))</f>
        <v/>
      </c>
      <c r="L2473" s="158" t="str">
        <f>IF($A2473=0,"",IFERROR(INDEX(BD_Gestão!H:H,MATCH('Banco de Dados'!$B2473,BD_Gestão!$B:$B,0)),"erro"))</f>
        <v/>
      </c>
      <c r="M2473" s="161" t="str">
        <f>IF($A2473=0,"",IFERROR(INDEX(BD_Gestão!F:F,MATCH('Banco de Dados'!$B2473,BD_Gestão!$B:$B,0)),"erro"))</f>
        <v/>
      </c>
      <c r="N2473" s="161" t="str">
        <f>IF($A2473=0,"",IFERROR(INDEX(BD_Gestão!J:J,MATCH('Banco de Dados'!$B2473,BD_Gestão!$B:$B,0)),"erro"))</f>
        <v/>
      </c>
      <c r="O2473" s="164" t="str">
        <f>IF($A2473=0,"",IFERROR(INDEX(BD_Gestão!K:K,MATCH('Banco de Dados'!$B2473,BD_Gestão!$B:$B,0)),"erro"))</f>
        <v/>
      </c>
      <c r="P2473" s="169" t="str">
        <f t="shared" si="154"/>
        <v/>
      </c>
      <c r="Q2473" s="170" t="str">
        <f t="shared" si="155"/>
        <v/>
      </c>
      <c r="R2473" s="163" t="e">
        <f t="shared" si="152"/>
        <v>#VALUE!</v>
      </c>
      <c r="S2473" s="163" t="e">
        <f t="shared" si="153"/>
        <v>#VALUE!</v>
      </c>
      <c r="T2473" s="163" t="e">
        <f>INDEX(Controle!O:O,MATCH('Banco de Dados'!A2473,Controle!M:M,0))*E2473/100</f>
        <v>#N/A</v>
      </c>
    </row>
    <row r="2474" spans="1:20" hidden="1" x14ac:dyDescent="0.2">
      <c r="A2474" s="158">
        <f>BD_TS!A2473</f>
        <v>0</v>
      </c>
      <c r="B2474" s="158" t="str">
        <f>SUBSTITUTE(SUBSTITUTE(BD_TS!D2473," ",""),"-","/")</f>
        <v/>
      </c>
      <c r="C2474" s="158">
        <f>BD_TS!E2473</f>
        <v>0</v>
      </c>
      <c r="D2474" s="159">
        <f>BD_TS!F2473</f>
        <v>0</v>
      </c>
      <c r="E2474" s="160">
        <f>BD_TS!B2473</f>
        <v>0</v>
      </c>
      <c r="F2474" s="161">
        <f>BD_TS!C2473</f>
        <v>0</v>
      </c>
      <c r="G2474" s="187">
        <f>BD_TS!H2473</f>
        <v>0</v>
      </c>
      <c r="H2474" s="158" t="str">
        <f>IF($A2474=0,"",IFERROR(INDEX(BD_Gestão!A:A,MATCH('Banco de Dados'!$B2474,BD_Gestão!$B:$B,0)),"erro"))</f>
        <v/>
      </c>
      <c r="I2474" s="162" t="str">
        <f>IF($A2474=0,"",IFERROR(INDEX(BD_Gestão!E:E,MATCH('Banco de Dados'!$B2474,BD_Gestão!$B:$B,0)),"erro"))</f>
        <v/>
      </c>
      <c r="J2474" s="186" t="str">
        <f>IF($A2474=0,"",IFERROR(INDEX(BD_Gestão!B:B,MATCH('Banco de Dados'!$B2474,BD_Gestão!$B:$B,0)),"erro"))</f>
        <v/>
      </c>
      <c r="K2474" s="158" t="str">
        <f>IF($A2474=0,"",IFERROR(INDEX(BD_Gestão!C:C,MATCH('Banco de Dados'!$B2474,BD_Gestão!$B:$B,0)),"erro"))</f>
        <v/>
      </c>
      <c r="L2474" s="158" t="str">
        <f>IF($A2474=0,"",IFERROR(INDEX(BD_Gestão!H:H,MATCH('Banco de Dados'!$B2474,BD_Gestão!$B:$B,0)),"erro"))</f>
        <v/>
      </c>
      <c r="M2474" s="161" t="str">
        <f>IF($A2474=0,"",IFERROR(INDEX(BD_Gestão!F:F,MATCH('Banco de Dados'!$B2474,BD_Gestão!$B:$B,0)),"erro"))</f>
        <v/>
      </c>
      <c r="N2474" s="161" t="str">
        <f>IF($A2474=0,"",IFERROR(INDEX(BD_Gestão!J:J,MATCH('Banco de Dados'!$B2474,BD_Gestão!$B:$B,0)),"erro"))</f>
        <v/>
      </c>
      <c r="O2474" s="164" t="str">
        <f>IF($A2474=0,"",IFERROR(INDEX(BD_Gestão!K:K,MATCH('Banco de Dados'!$B2474,BD_Gestão!$B:$B,0)),"erro"))</f>
        <v/>
      </c>
      <c r="P2474" s="169" t="str">
        <f t="shared" si="154"/>
        <v/>
      </c>
      <c r="Q2474" s="170" t="str">
        <f t="shared" si="155"/>
        <v/>
      </c>
      <c r="R2474" s="163" t="e">
        <f t="shared" si="152"/>
        <v>#VALUE!</v>
      </c>
      <c r="S2474" s="163" t="e">
        <f t="shared" si="153"/>
        <v>#VALUE!</v>
      </c>
      <c r="T2474" s="163" t="e">
        <f>INDEX(Controle!O:O,MATCH('Banco de Dados'!A2474,Controle!M:M,0))*E2474/100</f>
        <v>#N/A</v>
      </c>
    </row>
    <row r="2475" spans="1:20" hidden="1" x14ac:dyDescent="0.2">
      <c r="A2475" s="158">
        <f>BD_TS!A2474</f>
        <v>0</v>
      </c>
      <c r="B2475" s="158" t="str">
        <f>SUBSTITUTE(SUBSTITUTE(BD_TS!D2474," ",""),"-","/")</f>
        <v/>
      </c>
      <c r="C2475" s="158">
        <f>BD_TS!E2474</f>
        <v>0</v>
      </c>
      <c r="D2475" s="159">
        <f>BD_TS!F2474</f>
        <v>0</v>
      </c>
      <c r="E2475" s="160">
        <f>BD_TS!B2474</f>
        <v>0</v>
      </c>
      <c r="F2475" s="161">
        <f>BD_TS!C2474</f>
        <v>0</v>
      </c>
      <c r="G2475" s="187">
        <f>BD_TS!H2474</f>
        <v>0</v>
      </c>
      <c r="H2475" s="158" t="str">
        <f>IF($A2475=0,"",IFERROR(INDEX(BD_Gestão!A:A,MATCH('Banco de Dados'!$B2475,BD_Gestão!$B:$B,0)),"erro"))</f>
        <v/>
      </c>
      <c r="I2475" s="162" t="str">
        <f>IF($A2475=0,"",IFERROR(INDEX(BD_Gestão!E:E,MATCH('Banco de Dados'!$B2475,BD_Gestão!$B:$B,0)),"erro"))</f>
        <v/>
      </c>
      <c r="J2475" s="186" t="str">
        <f>IF($A2475=0,"",IFERROR(INDEX(BD_Gestão!B:B,MATCH('Banco de Dados'!$B2475,BD_Gestão!$B:$B,0)),"erro"))</f>
        <v/>
      </c>
      <c r="K2475" s="158" t="str">
        <f>IF($A2475=0,"",IFERROR(INDEX(BD_Gestão!C:C,MATCH('Banco de Dados'!$B2475,BD_Gestão!$B:$B,0)),"erro"))</f>
        <v/>
      </c>
      <c r="L2475" s="158" t="str">
        <f>IF($A2475=0,"",IFERROR(INDEX(BD_Gestão!H:H,MATCH('Banco de Dados'!$B2475,BD_Gestão!$B:$B,0)),"erro"))</f>
        <v/>
      </c>
      <c r="M2475" s="161" t="str">
        <f>IF($A2475=0,"",IFERROR(INDEX(BD_Gestão!F:F,MATCH('Banco de Dados'!$B2475,BD_Gestão!$B:$B,0)),"erro"))</f>
        <v/>
      </c>
      <c r="N2475" s="161" t="str">
        <f>IF($A2475=0,"",IFERROR(INDEX(BD_Gestão!J:J,MATCH('Banco de Dados'!$B2475,BD_Gestão!$B:$B,0)),"erro"))</f>
        <v/>
      </c>
      <c r="O2475" s="164" t="str">
        <f>IF($A2475=0,"",IFERROR(INDEX(BD_Gestão!K:K,MATCH('Banco de Dados'!$B2475,BD_Gestão!$B:$B,0)),"erro"))</f>
        <v/>
      </c>
      <c r="P2475" s="169" t="str">
        <f t="shared" si="154"/>
        <v/>
      </c>
      <c r="Q2475" s="170" t="str">
        <f t="shared" si="155"/>
        <v/>
      </c>
      <c r="R2475" s="163" t="e">
        <f t="shared" si="152"/>
        <v>#VALUE!</v>
      </c>
      <c r="S2475" s="163" t="e">
        <f t="shared" si="153"/>
        <v>#VALUE!</v>
      </c>
      <c r="T2475" s="163" t="e">
        <f>INDEX(Controle!O:O,MATCH('Banco de Dados'!A2475,Controle!M:M,0))*E2475/100</f>
        <v>#N/A</v>
      </c>
    </row>
    <row r="2476" spans="1:20" hidden="1" x14ac:dyDescent="0.2">
      <c r="A2476" s="158">
        <f>BD_TS!A2475</f>
        <v>0</v>
      </c>
      <c r="B2476" s="158" t="str">
        <f>SUBSTITUTE(SUBSTITUTE(BD_TS!D2475," ",""),"-","/")</f>
        <v/>
      </c>
      <c r="C2476" s="158">
        <f>BD_TS!E2475</f>
        <v>0</v>
      </c>
      <c r="D2476" s="159">
        <f>BD_TS!F2475</f>
        <v>0</v>
      </c>
      <c r="E2476" s="160">
        <f>BD_TS!B2475</f>
        <v>0</v>
      </c>
      <c r="F2476" s="161">
        <f>BD_TS!C2475</f>
        <v>0</v>
      </c>
      <c r="G2476" s="187">
        <f>BD_TS!H2475</f>
        <v>0</v>
      </c>
      <c r="H2476" s="158" t="str">
        <f>IF($A2476=0,"",IFERROR(INDEX(BD_Gestão!A:A,MATCH('Banco de Dados'!$B2476,BD_Gestão!$B:$B,0)),"erro"))</f>
        <v/>
      </c>
      <c r="I2476" s="162" t="str">
        <f>IF($A2476=0,"",IFERROR(INDEX(BD_Gestão!E:E,MATCH('Banco de Dados'!$B2476,BD_Gestão!$B:$B,0)),"erro"))</f>
        <v/>
      </c>
      <c r="J2476" s="186" t="str">
        <f>IF($A2476=0,"",IFERROR(INDEX(BD_Gestão!B:B,MATCH('Banco de Dados'!$B2476,BD_Gestão!$B:$B,0)),"erro"))</f>
        <v/>
      </c>
      <c r="K2476" s="158" t="str">
        <f>IF($A2476=0,"",IFERROR(INDEX(BD_Gestão!C:C,MATCH('Banco de Dados'!$B2476,BD_Gestão!$B:$B,0)),"erro"))</f>
        <v/>
      </c>
      <c r="L2476" s="158" t="str">
        <f>IF($A2476=0,"",IFERROR(INDEX(BD_Gestão!H:H,MATCH('Banco de Dados'!$B2476,BD_Gestão!$B:$B,0)),"erro"))</f>
        <v/>
      </c>
      <c r="M2476" s="161" t="str">
        <f>IF($A2476=0,"",IFERROR(INDEX(BD_Gestão!F:F,MATCH('Banco de Dados'!$B2476,BD_Gestão!$B:$B,0)),"erro"))</f>
        <v/>
      </c>
      <c r="N2476" s="161" t="str">
        <f>IF($A2476=0,"",IFERROR(INDEX(BD_Gestão!J:J,MATCH('Banco de Dados'!$B2476,BD_Gestão!$B:$B,0)),"erro"))</f>
        <v/>
      </c>
      <c r="O2476" s="164" t="str">
        <f>IF($A2476=0,"",IFERROR(INDEX(BD_Gestão!K:K,MATCH('Banco de Dados'!$B2476,BD_Gestão!$B:$B,0)),"erro"))</f>
        <v/>
      </c>
      <c r="P2476" s="169" t="str">
        <f t="shared" si="154"/>
        <v/>
      </c>
      <c r="Q2476" s="170" t="str">
        <f t="shared" si="155"/>
        <v/>
      </c>
      <c r="R2476" s="163" t="e">
        <f t="shared" si="152"/>
        <v>#VALUE!</v>
      </c>
      <c r="S2476" s="163" t="e">
        <f t="shared" si="153"/>
        <v>#VALUE!</v>
      </c>
      <c r="T2476" s="163" t="e">
        <f>INDEX(Controle!O:O,MATCH('Banco de Dados'!A2476,Controle!M:M,0))*E2476/100</f>
        <v>#N/A</v>
      </c>
    </row>
    <row r="2477" spans="1:20" hidden="1" x14ac:dyDescent="0.2">
      <c r="A2477" s="158">
        <f>BD_TS!A2476</f>
        <v>0</v>
      </c>
      <c r="B2477" s="158" t="str">
        <f>SUBSTITUTE(SUBSTITUTE(BD_TS!D2476," ",""),"-","/")</f>
        <v/>
      </c>
      <c r="C2477" s="158">
        <f>BD_TS!E2476</f>
        <v>0</v>
      </c>
      <c r="D2477" s="159">
        <f>BD_TS!F2476</f>
        <v>0</v>
      </c>
      <c r="E2477" s="160">
        <f>BD_TS!B2476</f>
        <v>0</v>
      </c>
      <c r="F2477" s="161">
        <f>BD_TS!C2476</f>
        <v>0</v>
      </c>
      <c r="G2477" s="187">
        <f>BD_TS!H2476</f>
        <v>0</v>
      </c>
      <c r="H2477" s="158" t="str">
        <f>IF($A2477=0,"",IFERROR(INDEX(BD_Gestão!A:A,MATCH('Banco de Dados'!$B2477,BD_Gestão!$B:$B,0)),"erro"))</f>
        <v/>
      </c>
      <c r="I2477" s="162" t="str">
        <f>IF($A2477=0,"",IFERROR(INDEX(BD_Gestão!E:E,MATCH('Banco de Dados'!$B2477,BD_Gestão!$B:$B,0)),"erro"))</f>
        <v/>
      </c>
      <c r="J2477" s="186" t="str">
        <f>IF($A2477=0,"",IFERROR(INDEX(BD_Gestão!B:B,MATCH('Banco de Dados'!$B2477,BD_Gestão!$B:$B,0)),"erro"))</f>
        <v/>
      </c>
      <c r="K2477" s="158" t="str">
        <f>IF($A2477=0,"",IFERROR(INDEX(BD_Gestão!C:C,MATCH('Banco de Dados'!$B2477,BD_Gestão!$B:$B,0)),"erro"))</f>
        <v/>
      </c>
      <c r="L2477" s="158" t="str">
        <f>IF($A2477=0,"",IFERROR(INDEX(BD_Gestão!H:H,MATCH('Banco de Dados'!$B2477,BD_Gestão!$B:$B,0)),"erro"))</f>
        <v/>
      </c>
      <c r="M2477" s="161" t="str">
        <f>IF($A2477=0,"",IFERROR(INDEX(BD_Gestão!F:F,MATCH('Banco de Dados'!$B2477,BD_Gestão!$B:$B,0)),"erro"))</f>
        <v/>
      </c>
      <c r="N2477" s="161" t="str">
        <f>IF($A2477=0,"",IFERROR(INDEX(BD_Gestão!J:J,MATCH('Banco de Dados'!$B2477,BD_Gestão!$B:$B,0)),"erro"))</f>
        <v/>
      </c>
      <c r="O2477" s="164" t="str">
        <f>IF($A2477=0,"",IFERROR(INDEX(BD_Gestão!K:K,MATCH('Banco de Dados'!$B2477,BD_Gestão!$B:$B,0)),"erro"))</f>
        <v/>
      </c>
      <c r="P2477" s="169" t="str">
        <f t="shared" si="154"/>
        <v/>
      </c>
      <c r="Q2477" s="170" t="str">
        <f t="shared" si="155"/>
        <v/>
      </c>
      <c r="R2477" s="163" t="e">
        <f t="shared" si="152"/>
        <v>#VALUE!</v>
      </c>
      <c r="S2477" s="163" t="e">
        <f t="shared" si="153"/>
        <v>#VALUE!</v>
      </c>
      <c r="T2477" s="163" t="e">
        <f>INDEX(Controle!O:O,MATCH('Banco de Dados'!A2477,Controle!M:M,0))*E2477/100</f>
        <v>#N/A</v>
      </c>
    </row>
    <row r="2478" spans="1:20" hidden="1" x14ac:dyDescent="0.2">
      <c r="A2478" s="158">
        <f>BD_TS!A2477</f>
        <v>0</v>
      </c>
      <c r="B2478" s="158" t="str">
        <f>SUBSTITUTE(SUBSTITUTE(BD_TS!D2477," ",""),"-","/")</f>
        <v/>
      </c>
      <c r="C2478" s="158">
        <f>BD_TS!E2477</f>
        <v>0</v>
      </c>
      <c r="D2478" s="159">
        <f>BD_TS!F2477</f>
        <v>0</v>
      </c>
      <c r="E2478" s="160">
        <f>BD_TS!B2477</f>
        <v>0</v>
      </c>
      <c r="F2478" s="161">
        <f>BD_TS!C2477</f>
        <v>0</v>
      </c>
      <c r="G2478" s="187">
        <f>BD_TS!H2477</f>
        <v>0</v>
      </c>
      <c r="H2478" s="158" t="str">
        <f>IF($A2478=0,"",IFERROR(INDEX(BD_Gestão!A:A,MATCH('Banco de Dados'!$B2478,BD_Gestão!$B:$B,0)),"erro"))</f>
        <v/>
      </c>
      <c r="I2478" s="162" t="str">
        <f>IF($A2478=0,"",IFERROR(INDEX(BD_Gestão!E:E,MATCH('Banco de Dados'!$B2478,BD_Gestão!$B:$B,0)),"erro"))</f>
        <v/>
      </c>
      <c r="J2478" s="186" t="str">
        <f>IF($A2478=0,"",IFERROR(INDEX(BD_Gestão!B:B,MATCH('Banco de Dados'!$B2478,BD_Gestão!$B:$B,0)),"erro"))</f>
        <v/>
      </c>
      <c r="K2478" s="158" t="str">
        <f>IF($A2478=0,"",IFERROR(INDEX(BD_Gestão!C:C,MATCH('Banco de Dados'!$B2478,BD_Gestão!$B:$B,0)),"erro"))</f>
        <v/>
      </c>
      <c r="L2478" s="158" t="str">
        <f>IF($A2478=0,"",IFERROR(INDEX(BD_Gestão!H:H,MATCH('Banco de Dados'!$B2478,BD_Gestão!$B:$B,0)),"erro"))</f>
        <v/>
      </c>
      <c r="M2478" s="161" t="str">
        <f>IF($A2478=0,"",IFERROR(INDEX(BD_Gestão!F:F,MATCH('Banco de Dados'!$B2478,BD_Gestão!$B:$B,0)),"erro"))</f>
        <v/>
      </c>
      <c r="N2478" s="161" t="str">
        <f>IF($A2478=0,"",IFERROR(INDEX(BD_Gestão!J:J,MATCH('Banco de Dados'!$B2478,BD_Gestão!$B:$B,0)),"erro"))</f>
        <v/>
      </c>
      <c r="O2478" s="164" t="str">
        <f>IF($A2478=0,"",IFERROR(INDEX(BD_Gestão!K:K,MATCH('Banco de Dados'!$B2478,BD_Gestão!$B:$B,0)),"erro"))</f>
        <v/>
      </c>
      <c r="P2478" s="169" t="str">
        <f t="shared" si="154"/>
        <v/>
      </c>
      <c r="Q2478" s="170" t="str">
        <f t="shared" si="155"/>
        <v/>
      </c>
      <c r="R2478" s="163" t="e">
        <f t="shared" si="152"/>
        <v>#VALUE!</v>
      </c>
      <c r="S2478" s="163" t="e">
        <f t="shared" si="153"/>
        <v>#VALUE!</v>
      </c>
      <c r="T2478" s="163" t="e">
        <f>INDEX(Controle!O:O,MATCH('Banco de Dados'!A2478,Controle!M:M,0))*E2478/100</f>
        <v>#N/A</v>
      </c>
    </row>
    <row r="2479" spans="1:20" hidden="1" x14ac:dyDescent="0.2">
      <c r="A2479" s="158">
        <f>BD_TS!A2478</f>
        <v>0</v>
      </c>
      <c r="B2479" s="158" t="str">
        <f>SUBSTITUTE(SUBSTITUTE(BD_TS!D2478," ",""),"-","/")</f>
        <v/>
      </c>
      <c r="C2479" s="158">
        <f>BD_TS!E2478</f>
        <v>0</v>
      </c>
      <c r="D2479" s="159">
        <f>BD_TS!F2478</f>
        <v>0</v>
      </c>
      <c r="E2479" s="160">
        <f>BD_TS!B2478</f>
        <v>0</v>
      </c>
      <c r="F2479" s="161">
        <f>BD_TS!C2478</f>
        <v>0</v>
      </c>
      <c r="G2479" s="187">
        <f>BD_TS!H2478</f>
        <v>0</v>
      </c>
      <c r="H2479" s="158" t="str">
        <f>IF($A2479=0,"",IFERROR(INDEX(BD_Gestão!A:A,MATCH('Banco de Dados'!$B2479,BD_Gestão!$B:$B,0)),"erro"))</f>
        <v/>
      </c>
      <c r="I2479" s="162" t="str">
        <f>IF($A2479=0,"",IFERROR(INDEX(BD_Gestão!E:E,MATCH('Banco de Dados'!$B2479,BD_Gestão!$B:$B,0)),"erro"))</f>
        <v/>
      </c>
      <c r="J2479" s="186" t="str">
        <f>IF($A2479=0,"",IFERROR(INDEX(BD_Gestão!B:B,MATCH('Banco de Dados'!$B2479,BD_Gestão!$B:$B,0)),"erro"))</f>
        <v/>
      </c>
      <c r="K2479" s="158" t="str">
        <f>IF($A2479=0,"",IFERROR(INDEX(BD_Gestão!C:C,MATCH('Banco de Dados'!$B2479,BD_Gestão!$B:$B,0)),"erro"))</f>
        <v/>
      </c>
      <c r="L2479" s="158" t="str">
        <f>IF($A2479=0,"",IFERROR(INDEX(BD_Gestão!H:H,MATCH('Banco de Dados'!$B2479,BD_Gestão!$B:$B,0)),"erro"))</f>
        <v/>
      </c>
      <c r="M2479" s="161" t="str">
        <f>IF($A2479=0,"",IFERROR(INDEX(BD_Gestão!F:F,MATCH('Banco de Dados'!$B2479,BD_Gestão!$B:$B,0)),"erro"))</f>
        <v/>
      </c>
      <c r="N2479" s="161" t="str">
        <f>IF($A2479=0,"",IFERROR(INDEX(BD_Gestão!J:J,MATCH('Banco de Dados'!$B2479,BD_Gestão!$B:$B,0)),"erro"))</f>
        <v/>
      </c>
      <c r="O2479" s="164" t="str">
        <f>IF($A2479=0,"",IFERROR(INDEX(BD_Gestão!K:K,MATCH('Banco de Dados'!$B2479,BD_Gestão!$B:$B,0)),"erro"))</f>
        <v/>
      </c>
      <c r="P2479" s="169" t="str">
        <f t="shared" si="154"/>
        <v/>
      </c>
      <c r="Q2479" s="170" t="str">
        <f t="shared" si="155"/>
        <v/>
      </c>
      <c r="R2479" s="163" t="e">
        <f t="shared" si="152"/>
        <v>#VALUE!</v>
      </c>
      <c r="S2479" s="163" t="e">
        <f t="shared" si="153"/>
        <v>#VALUE!</v>
      </c>
      <c r="T2479" s="163" t="e">
        <f>INDEX(Controle!O:O,MATCH('Banco de Dados'!A2479,Controle!M:M,0))*E2479/100</f>
        <v>#N/A</v>
      </c>
    </row>
    <row r="2480" spans="1:20" hidden="1" x14ac:dyDescent="0.2">
      <c r="A2480" s="158">
        <f>BD_TS!A2479</f>
        <v>0</v>
      </c>
      <c r="B2480" s="158" t="str">
        <f>SUBSTITUTE(SUBSTITUTE(BD_TS!D2479," ",""),"-","/")</f>
        <v/>
      </c>
      <c r="C2480" s="158">
        <f>BD_TS!E2479</f>
        <v>0</v>
      </c>
      <c r="D2480" s="159">
        <f>BD_TS!F2479</f>
        <v>0</v>
      </c>
      <c r="E2480" s="160">
        <f>BD_TS!B2479</f>
        <v>0</v>
      </c>
      <c r="F2480" s="161">
        <f>BD_TS!C2479</f>
        <v>0</v>
      </c>
      <c r="G2480" s="187">
        <f>BD_TS!H2479</f>
        <v>0</v>
      </c>
      <c r="H2480" s="158" t="str">
        <f>IF($A2480=0,"",IFERROR(INDEX(BD_Gestão!A:A,MATCH('Banco de Dados'!$B2480,BD_Gestão!$B:$B,0)),"erro"))</f>
        <v/>
      </c>
      <c r="I2480" s="162" t="str">
        <f>IF($A2480=0,"",IFERROR(INDEX(BD_Gestão!E:E,MATCH('Banco de Dados'!$B2480,BD_Gestão!$B:$B,0)),"erro"))</f>
        <v/>
      </c>
      <c r="J2480" s="186" t="str">
        <f>IF($A2480=0,"",IFERROR(INDEX(BD_Gestão!B:B,MATCH('Banco de Dados'!$B2480,BD_Gestão!$B:$B,0)),"erro"))</f>
        <v/>
      </c>
      <c r="K2480" s="158" t="str">
        <f>IF($A2480=0,"",IFERROR(INDEX(BD_Gestão!C:C,MATCH('Banco de Dados'!$B2480,BD_Gestão!$B:$B,0)),"erro"))</f>
        <v/>
      </c>
      <c r="L2480" s="158" t="str">
        <f>IF($A2480=0,"",IFERROR(INDEX(BD_Gestão!H:H,MATCH('Banco de Dados'!$B2480,BD_Gestão!$B:$B,0)),"erro"))</f>
        <v/>
      </c>
      <c r="M2480" s="161" t="str">
        <f>IF($A2480=0,"",IFERROR(INDEX(BD_Gestão!F:F,MATCH('Banco de Dados'!$B2480,BD_Gestão!$B:$B,0)),"erro"))</f>
        <v/>
      </c>
      <c r="N2480" s="161" t="str">
        <f>IF($A2480=0,"",IFERROR(INDEX(BD_Gestão!J:J,MATCH('Banco de Dados'!$B2480,BD_Gestão!$B:$B,0)),"erro"))</f>
        <v/>
      </c>
      <c r="O2480" s="164" t="str">
        <f>IF($A2480=0,"",IFERROR(INDEX(BD_Gestão!K:K,MATCH('Banco de Dados'!$B2480,BD_Gestão!$B:$B,0)),"erro"))</f>
        <v/>
      </c>
      <c r="P2480" s="169" t="str">
        <f t="shared" si="154"/>
        <v/>
      </c>
      <c r="Q2480" s="170" t="str">
        <f t="shared" si="155"/>
        <v/>
      </c>
      <c r="R2480" s="163" t="e">
        <f t="shared" si="152"/>
        <v>#VALUE!</v>
      </c>
      <c r="S2480" s="163" t="e">
        <f t="shared" si="153"/>
        <v>#VALUE!</v>
      </c>
      <c r="T2480" s="163" t="e">
        <f>INDEX(Controle!O:O,MATCH('Banco de Dados'!A2480,Controle!M:M,0))*E2480/100</f>
        <v>#N/A</v>
      </c>
    </row>
    <row r="2481" spans="1:20" hidden="1" x14ac:dyDescent="0.2">
      <c r="A2481" s="158">
        <f>BD_TS!A2480</f>
        <v>0</v>
      </c>
      <c r="B2481" s="158" t="str">
        <f>SUBSTITUTE(SUBSTITUTE(BD_TS!D2480," ",""),"-","/")</f>
        <v/>
      </c>
      <c r="C2481" s="158">
        <f>BD_TS!E2480</f>
        <v>0</v>
      </c>
      <c r="D2481" s="159">
        <f>BD_TS!F2480</f>
        <v>0</v>
      </c>
      <c r="E2481" s="160">
        <f>BD_TS!B2480</f>
        <v>0</v>
      </c>
      <c r="F2481" s="161">
        <f>BD_TS!C2480</f>
        <v>0</v>
      </c>
      <c r="G2481" s="187">
        <f>BD_TS!H2480</f>
        <v>0</v>
      </c>
      <c r="H2481" s="158" t="str">
        <f>IF($A2481=0,"",IFERROR(INDEX(BD_Gestão!A:A,MATCH('Banco de Dados'!$B2481,BD_Gestão!$B:$B,0)),"erro"))</f>
        <v/>
      </c>
      <c r="I2481" s="162" t="str">
        <f>IF($A2481=0,"",IFERROR(INDEX(BD_Gestão!E:E,MATCH('Banco de Dados'!$B2481,BD_Gestão!$B:$B,0)),"erro"))</f>
        <v/>
      </c>
      <c r="J2481" s="186" t="str">
        <f>IF($A2481=0,"",IFERROR(INDEX(BD_Gestão!B:B,MATCH('Banco de Dados'!$B2481,BD_Gestão!$B:$B,0)),"erro"))</f>
        <v/>
      </c>
      <c r="K2481" s="158" t="str">
        <f>IF($A2481=0,"",IFERROR(INDEX(BD_Gestão!C:C,MATCH('Banco de Dados'!$B2481,BD_Gestão!$B:$B,0)),"erro"))</f>
        <v/>
      </c>
      <c r="L2481" s="158" t="str">
        <f>IF($A2481=0,"",IFERROR(INDEX(BD_Gestão!H:H,MATCH('Banco de Dados'!$B2481,BD_Gestão!$B:$B,0)),"erro"))</f>
        <v/>
      </c>
      <c r="M2481" s="161" t="str">
        <f>IF($A2481=0,"",IFERROR(INDEX(BD_Gestão!F:F,MATCH('Banco de Dados'!$B2481,BD_Gestão!$B:$B,0)),"erro"))</f>
        <v/>
      </c>
      <c r="N2481" s="161" t="str">
        <f>IF($A2481=0,"",IFERROR(INDEX(BD_Gestão!J:J,MATCH('Banco de Dados'!$B2481,BD_Gestão!$B:$B,0)),"erro"))</f>
        <v/>
      </c>
      <c r="O2481" s="164" t="str">
        <f>IF($A2481=0,"",IFERROR(INDEX(BD_Gestão!K:K,MATCH('Banco de Dados'!$B2481,BD_Gestão!$B:$B,0)),"erro"))</f>
        <v/>
      </c>
      <c r="P2481" s="169" t="str">
        <f t="shared" si="154"/>
        <v/>
      </c>
      <c r="Q2481" s="170" t="str">
        <f t="shared" si="155"/>
        <v/>
      </c>
      <c r="R2481" s="163" t="e">
        <f t="shared" si="152"/>
        <v>#VALUE!</v>
      </c>
      <c r="S2481" s="163" t="e">
        <f t="shared" si="153"/>
        <v>#VALUE!</v>
      </c>
      <c r="T2481" s="163" t="e">
        <f>INDEX(Controle!O:O,MATCH('Banco de Dados'!A2481,Controle!M:M,0))*E2481/100</f>
        <v>#N/A</v>
      </c>
    </row>
    <row r="2482" spans="1:20" hidden="1" x14ac:dyDescent="0.2">
      <c r="A2482" s="158">
        <f>BD_TS!A2481</f>
        <v>0</v>
      </c>
      <c r="B2482" s="158" t="str">
        <f>SUBSTITUTE(SUBSTITUTE(BD_TS!D2481," ",""),"-","/")</f>
        <v/>
      </c>
      <c r="C2482" s="158">
        <f>BD_TS!E2481</f>
        <v>0</v>
      </c>
      <c r="D2482" s="159">
        <f>BD_TS!F2481</f>
        <v>0</v>
      </c>
      <c r="E2482" s="160">
        <f>BD_TS!B2481</f>
        <v>0</v>
      </c>
      <c r="F2482" s="161">
        <f>BD_TS!C2481</f>
        <v>0</v>
      </c>
      <c r="G2482" s="187">
        <f>BD_TS!H2481</f>
        <v>0</v>
      </c>
      <c r="H2482" s="158" t="str">
        <f>IF($A2482=0,"",IFERROR(INDEX(BD_Gestão!A:A,MATCH('Banco de Dados'!$B2482,BD_Gestão!$B:$B,0)),"erro"))</f>
        <v/>
      </c>
      <c r="I2482" s="162" t="str">
        <f>IF($A2482=0,"",IFERROR(INDEX(BD_Gestão!E:E,MATCH('Banco de Dados'!$B2482,BD_Gestão!$B:$B,0)),"erro"))</f>
        <v/>
      </c>
      <c r="J2482" s="186" t="str">
        <f>IF($A2482=0,"",IFERROR(INDEX(BD_Gestão!B:B,MATCH('Banco de Dados'!$B2482,BD_Gestão!$B:$B,0)),"erro"))</f>
        <v/>
      </c>
      <c r="K2482" s="158" t="str">
        <f>IF($A2482=0,"",IFERROR(INDEX(BD_Gestão!C:C,MATCH('Banco de Dados'!$B2482,BD_Gestão!$B:$B,0)),"erro"))</f>
        <v/>
      </c>
      <c r="L2482" s="158" t="str">
        <f>IF($A2482=0,"",IFERROR(INDEX(BD_Gestão!H:H,MATCH('Banco de Dados'!$B2482,BD_Gestão!$B:$B,0)),"erro"))</f>
        <v/>
      </c>
      <c r="M2482" s="161" t="str">
        <f>IF($A2482=0,"",IFERROR(INDEX(BD_Gestão!F:F,MATCH('Banco de Dados'!$B2482,BD_Gestão!$B:$B,0)),"erro"))</f>
        <v/>
      </c>
      <c r="N2482" s="161" t="str">
        <f>IF($A2482=0,"",IFERROR(INDEX(BD_Gestão!J:J,MATCH('Banco de Dados'!$B2482,BD_Gestão!$B:$B,0)),"erro"))</f>
        <v/>
      </c>
      <c r="O2482" s="164" t="str">
        <f>IF($A2482=0,"",IFERROR(INDEX(BD_Gestão!K:K,MATCH('Banco de Dados'!$B2482,BD_Gestão!$B:$B,0)),"erro"))</f>
        <v/>
      </c>
      <c r="P2482" s="169" t="str">
        <f t="shared" si="154"/>
        <v/>
      </c>
      <c r="Q2482" s="170" t="str">
        <f t="shared" si="155"/>
        <v/>
      </c>
      <c r="R2482" s="163" t="e">
        <f t="shared" si="152"/>
        <v>#VALUE!</v>
      </c>
      <c r="S2482" s="163" t="e">
        <f t="shared" si="153"/>
        <v>#VALUE!</v>
      </c>
      <c r="T2482" s="163" t="e">
        <f>INDEX(Controle!O:O,MATCH('Banco de Dados'!A2482,Controle!M:M,0))*E2482/100</f>
        <v>#N/A</v>
      </c>
    </row>
    <row r="2483" spans="1:20" hidden="1" x14ac:dyDescent="0.2">
      <c r="A2483" s="158">
        <f>BD_TS!A2482</f>
        <v>0</v>
      </c>
      <c r="B2483" s="158" t="str">
        <f>SUBSTITUTE(SUBSTITUTE(BD_TS!D2482," ",""),"-","/")</f>
        <v/>
      </c>
      <c r="C2483" s="158">
        <f>BD_TS!E2482</f>
        <v>0</v>
      </c>
      <c r="D2483" s="159">
        <f>BD_TS!F2482</f>
        <v>0</v>
      </c>
      <c r="E2483" s="160">
        <f>BD_TS!B2482</f>
        <v>0</v>
      </c>
      <c r="F2483" s="161">
        <f>BD_TS!C2482</f>
        <v>0</v>
      </c>
      <c r="G2483" s="187">
        <f>BD_TS!H2482</f>
        <v>0</v>
      </c>
      <c r="H2483" s="158" t="str">
        <f>IF($A2483=0,"",IFERROR(INDEX(BD_Gestão!A:A,MATCH('Banco de Dados'!$B2483,BD_Gestão!$B:$B,0)),"erro"))</f>
        <v/>
      </c>
      <c r="I2483" s="162" t="str">
        <f>IF($A2483=0,"",IFERROR(INDEX(BD_Gestão!E:E,MATCH('Banco de Dados'!$B2483,BD_Gestão!$B:$B,0)),"erro"))</f>
        <v/>
      </c>
      <c r="J2483" s="186" t="str">
        <f>IF($A2483=0,"",IFERROR(INDEX(BD_Gestão!B:B,MATCH('Banco de Dados'!$B2483,BD_Gestão!$B:$B,0)),"erro"))</f>
        <v/>
      </c>
      <c r="K2483" s="158" t="str">
        <f>IF($A2483=0,"",IFERROR(INDEX(BD_Gestão!C:C,MATCH('Banco de Dados'!$B2483,BD_Gestão!$B:$B,0)),"erro"))</f>
        <v/>
      </c>
      <c r="L2483" s="158" t="str">
        <f>IF($A2483=0,"",IFERROR(INDEX(BD_Gestão!H:H,MATCH('Banco de Dados'!$B2483,BD_Gestão!$B:$B,0)),"erro"))</f>
        <v/>
      </c>
      <c r="M2483" s="161" t="str">
        <f>IF($A2483=0,"",IFERROR(INDEX(BD_Gestão!F:F,MATCH('Banco de Dados'!$B2483,BD_Gestão!$B:$B,0)),"erro"))</f>
        <v/>
      </c>
      <c r="N2483" s="161" t="str">
        <f>IF($A2483=0,"",IFERROR(INDEX(BD_Gestão!J:J,MATCH('Banco de Dados'!$B2483,BD_Gestão!$B:$B,0)),"erro"))</f>
        <v/>
      </c>
      <c r="O2483" s="164" t="str">
        <f>IF($A2483=0,"",IFERROR(INDEX(BD_Gestão!K:K,MATCH('Banco de Dados'!$B2483,BD_Gestão!$B:$B,0)),"erro"))</f>
        <v/>
      </c>
      <c r="P2483" s="169" t="str">
        <f t="shared" si="154"/>
        <v/>
      </c>
      <c r="Q2483" s="170" t="str">
        <f t="shared" si="155"/>
        <v/>
      </c>
      <c r="R2483" s="163" t="e">
        <f t="shared" si="152"/>
        <v>#VALUE!</v>
      </c>
      <c r="S2483" s="163" t="e">
        <f t="shared" si="153"/>
        <v>#VALUE!</v>
      </c>
      <c r="T2483" s="163" t="e">
        <f>INDEX(Controle!O:O,MATCH('Banco de Dados'!A2483,Controle!M:M,0))*E2483/100</f>
        <v>#N/A</v>
      </c>
    </row>
    <row r="2484" spans="1:20" hidden="1" x14ac:dyDescent="0.2">
      <c r="A2484" s="158">
        <f>BD_TS!A2483</f>
        <v>0</v>
      </c>
      <c r="B2484" s="158" t="str">
        <f>SUBSTITUTE(SUBSTITUTE(BD_TS!D2483," ",""),"-","/")</f>
        <v/>
      </c>
      <c r="C2484" s="158">
        <f>BD_TS!E2483</f>
        <v>0</v>
      </c>
      <c r="D2484" s="159">
        <f>BD_TS!F2483</f>
        <v>0</v>
      </c>
      <c r="E2484" s="160">
        <f>BD_TS!B2483</f>
        <v>0</v>
      </c>
      <c r="F2484" s="161">
        <f>BD_TS!C2483</f>
        <v>0</v>
      </c>
      <c r="G2484" s="187">
        <f>BD_TS!H2483</f>
        <v>0</v>
      </c>
      <c r="H2484" s="158" t="str">
        <f>IF($A2484=0,"",IFERROR(INDEX(BD_Gestão!A:A,MATCH('Banco de Dados'!$B2484,BD_Gestão!$B:$B,0)),"erro"))</f>
        <v/>
      </c>
      <c r="I2484" s="162" t="str">
        <f>IF($A2484=0,"",IFERROR(INDEX(BD_Gestão!E:E,MATCH('Banco de Dados'!$B2484,BD_Gestão!$B:$B,0)),"erro"))</f>
        <v/>
      </c>
      <c r="J2484" s="186" t="str">
        <f>IF($A2484=0,"",IFERROR(INDEX(BD_Gestão!B:B,MATCH('Banco de Dados'!$B2484,BD_Gestão!$B:$B,0)),"erro"))</f>
        <v/>
      </c>
      <c r="K2484" s="158" t="str">
        <f>IF($A2484=0,"",IFERROR(INDEX(BD_Gestão!C:C,MATCH('Banco de Dados'!$B2484,BD_Gestão!$B:$B,0)),"erro"))</f>
        <v/>
      </c>
      <c r="L2484" s="158" t="str">
        <f>IF($A2484=0,"",IFERROR(INDEX(BD_Gestão!H:H,MATCH('Banco de Dados'!$B2484,BD_Gestão!$B:$B,0)),"erro"))</f>
        <v/>
      </c>
      <c r="M2484" s="161" t="str">
        <f>IF($A2484=0,"",IFERROR(INDEX(BD_Gestão!F:F,MATCH('Banco de Dados'!$B2484,BD_Gestão!$B:$B,0)),"erro"))</f>
        <v/>
      </c>
      <c r="N2484" s="161" t="str">
        <f>IF($A2484=0,"",IFERROR(INDEX(BD_Gestão!J:J,MATCH('Banco de Dados'!$B2484,BD_Gestão!$B:$B,0)),"erro"))</f>
        <v/>
      </c>
      <c r="O2484" s="164" t="str">
        <f>IF($A2484=0,"",IFERROR(INDEX(BD_Gestão!K:K,MATCH('Banco de Dados'!$B2484,BD_Gestão!$B:$B,0)),"erro"))</f>
        <v/>
      </c>
      <c r="P2484" s="169" t="str">
        <f t="shared" si="154"/>
        <v/>
      </c>
      <c r="Q2484" s="170" t="str">
        <f t="shared" si="155"/>
        <v/>
      </c>
      <c r="R2484" s="163" t="e">
        <f t="shared" si="152"/>
        <v>#VALUE!</v>
      </c>
      <c r="S2484" s="163" t="e">
        <f t="shared" si="153"/>
        <v>#VALUE!</v>
      </c>
      <c r="T2484" s="163" t="e">
        <f>INDEX(Controle!O:O,MATCH('Banco de Dados'!A2484,Controle!M:M,0))*E2484/100</f>
        <v>#N/A</v>
      </c>
    </row>
    <row r="2485" spans="1:20" hidden="1" x14ac:dyDescent="0.2">
      <c r="A2485" s="158">
        <f>BD_TS!A2484</f>
        <v>0</v>
      </c>
      <c r="B2485" s="158" t="str">
        <f>SUBSTITUTE(SUBSTITUTE(BD_TS!D2484," ",""),"-","/")</f>
        <v/>
      </c>
      <c r="C2485" s="158">
        <f>BD_TS!E2484</f>
        <v>0</v>
      </c>
      <c r="D2485" s="159">
        <f>BD_TS!F2484</f>
        <v>0</v>
      </c>
      <c r="E2485" s="160">
        <f>BD_TS!B2484</f>
        <v>0</v>
      </c>
      <c r="F2485" s="161">
        <f>BD_TS!C2484</f>
        <v>0</v>
      </c>
      <c r="G2485" s="187">
        <f>BD_TS!H2484</f>
        <v>0</v>
      </c>
      <c r="H2485" s="158" t="str">
        <f>IF($A2485=0,"",IFERROR(INDEX(BD_Gestão!A:A,MATCH('Banco de Dados'!$B2485,BD_Gestão!$B:$B,0)),"erro"))</f>
        <v/>
      </c>
      <c r="I2485" s="162" t="str">
        <f>IF($A2485=0,"",IFERROR(INDEX(BD_Gestão!E:E,MATCH('Banco de Dados'!$B2485,BD_Gestão!$B:$B,0)),"erro"))</f>
        <v/>
      </c>
      <c r="J2485" s="186" t="str">
        <f>IF($A2485=0,"",IFERROR(INDEX(BD_Gestão!B:B,MATCH('Banco de Dados'!$B2485,BD_Gestão!$B:$B,0)),"erro"))</f>
        <v/>
      </c>
      <c r="K2485" s="158" t="str">
        <f>IF($A2485=0,"",IFERROR(INDEX(BD_Gestão!C:C,MATCH('Banco de Dados'!$B2485,BD_Gestão!$B:$B,0)),"erro"))</f>
        <v/>
      </c>
      <c r="L2485" s="158" t="str">
        <f>IF($A2485=0,"",IFERROR(INDEX(BD_Gestão!H:H,MATCH('Banco de Dados'!$B2485,BD_Gestão!$B:$B,0)),"erro"))</f>
        <v/>
      </c>
      <c r="M2485" s="161" t="str">
        <f>IF($A2485=0,"",IFERROR(INDEX(BD_Gestão!F:F,MATCH('Banco de Dados'!$B2485,BD_Gestão!$B:$B,0)),"erro"))</f>
        <v/>
      </c>
      <c r="N2485" s="161" t="str">
        <f>IF($A2485=0,"",IFERROR(INDEX(BD_Gestão!J:J,MATCH('Banco de Dados'!$B2485,BD_Gestão!$B:$B,0)),"erro"))</f>
        <v/>
      </c>
      <c r="O2485" s="164" t="str">
        <f>IF($A2485=0,"",IFERROR(INDEX(BD_Gestão!K:K,MATCH('Banco de Dados'!$B2485,BD_Gestão!$B:$B,0)),"erro"))</f>
        <v/>
      </c>
      <c r="P2485" s="169" t="str">
        <f t="shared" si="154"/>
        <v/>
      </c>
      <c r="Q2485" s="170" t="str">
        <f t="shared" si="155"/>
        <v/>
      </c>
      <c r="R2485" s="163" t="e">
        <f t="shared" si="152"/>
        <v>#VALUE!</v>
      </c>
      <c r="S2485" s="163" t="e">
        <f t="shared" si="153"/>
        <v>#VALUE!</v>
      </c>
      <c r="T2485" s="163" t="e">
        <f>INDEX(Controle!O:O,MATCH('Banco de Dados'!A2485,Controle!M:M,0))*E2485/100</f>
        <v>#N/A</v>
      </c>
    </row>
    <row r="2486" spans="1:20" hidden="1" x14ac:dyDescent="0.2">
      <c r="A2486" s="158">
        <f>BD_TS!A2485</f>
        <v>0</v>
      </c>
      <c r="B2486" s="158" t="str">
        <f>SUBSTITUTE(SUBSTITUTE(BD_TS!D2485," ",""),"-","/")</f>
        <v/>
      </c>
      <c r="C2486" s="158">
        <f>BD_TS!E2485</f>
        <v>0</v>
      </c>
      <c r="D2486" s="159">
        <f>BD_TS!F2485</f>
        <v>0</v>
      </c>
      <c r="E2486" s="160">
        <f>BD_TS!B2485</f>
        <v>0</v>
      </c>
      <c r="F2486" s="161">
        <f>BD_TS!C2485</f>
        <v>0</v>
      </c>
      <c r="G2486" s="187">
        <f>BD_TS!H2485</f>
        <v>0</v>
      </c>
      <c r="H2486" s="158" t="str">
        <f>IF($A2486=0,"",IFERROR(INDEX(BD_Gestão!A:A,MATCH('Banco de Dados'!$B2486,BD_Gestão!$B:$B,0)),"erro"))</f>
        <v/>
      </c>
      <c r="I2486" s="162" t="str">
        <f>IF($A2486=0,"",IFERROR(INDEX(BD_Gestão!E:E,MATCH('Banco de Dados'!$B2486,BD_Gestão!$B:$B,0)),"erro"))</f>
        <v/>
      </c>
      <c r="J2486" s="186" t="str">
        <f>IF($A2486=0,"",IFERROR(INDEX(BD_Gestão!B:B,MATCH('Banco de Dados'!$B2486,BD_Gestão!$B:$B,0)),"erro"))</f>
        <v/>
      </c>
      <c r="K2486" s="158" t="str">
        <f>IF($A2486=0,"",IFERROR(INDEX(BD_Gestão!C:C,MATCH('Banco de Dados'!$B2486,BD_Gestão!$B:$B,0)),"erro"))</f>
        <v/>
      </c>
      <c r="L2486" s="158" t="str">
        <f>IF($A2486=0,"",IFERROR(INDEX(BD_Gestão!H:H,MATCH('Banco de Dados'!$B2486,BD_Gestão!$B:$B,0)),"erro"))</f>
        <v/>
      </c>
      <c r="M2486" s="161" t="str">
        <f>IF($A2486=0,"",IFERROR(INDEX(BD_Gestão!F:F,MATCH('Banco de Dados'!$B2486,BD_Gestão!$B:$B,0)),"erro"))</f>
        <v/>
      </c>
      <c r="N2486" s="161" t="str">
        <f>IF($A2486=0,"",IFERROR(INDEX(BD_Gestão!J:J,MATCH('Banco de Dados'!$B2486,BD_Gestão!$B:$B,0)),"erro"))</f>
        <v/>
      </c>
      <c r="O2486" s="164" t="str">
        <f>IF($A2486=0,"",IFERROR(INDEX(BD_Gestão!K:K,MATCH('Banco de Dados'!$B2486,BD_Gestão!$B:$B,0)),"erro"))</f>
        <v/>
      </c>
      <c r="P2486" s="169" t="str">
        <f t="shared" si="154"/>
        <v/>
      </c>
      <c r="Q2486" s="170" t="str">
        <f t="shared" si="155"/>
        <v/>
      </c>
      <c r="R2486" s="163" t="e">
        <f t="shared" si="152"/>
        <v>#VALUE!</v>
      </c>
      <c r="S2486" s="163" t="e">
        <f t="shared" si="153"/>
        <v>#VALUE!</v>
      </c>
      <c r="T2486" s="163" t="e">
        <f>INDEX(Controle!O:O,MATCH('Banco de Dados'!A2486,Controle!M:M,0))*E2486/100</f>
        <v>#N/A</v>
      </c>
    </row>
    <row r="2487" spans="1:20" hidden="1" x14ac:dyDescent="0.2">
      <c r="A2487" s="158">
        <f>BD_TS!A2486</f>
        <v>0</v>
      </c>
      <c r="B2487" s="158" t="str">
        <f>SUBSTITUTE(SUBSTITUTE(BD_TS!D2486," ",""),"-","/")</f>
        <v/>
      </c>
      <c r="C2487" s="158">
        <f>BD_TS!E2486</f>
        <v>0</v>
      </c>
      <c r="D2487" s="159">
        <f>BD_TS!F2486</f>
        <v>0</v>
      </c>
      <c r="E2487" s="160">
        <f>BD_TS!B2486</f>
        <v>0</v>
      </c>
      <c r="F2487" s="161">
        <f>BD_TS!C2486</f>
        <v>0</v>
      </c>
      <c r="G2487" s="187">
        <f>BD_TS!H2486</f>
        <v>0</v>
      </c>
      <c r="H2487" s="158" t="str">
        <f>IF($A2487=0,"",IFERROR(INDEX(BD_Gestão!A:A,MATCH('Banco de Dados'!$B2487,BD_Gestão!$B:$B,0)),"erro"))</f>
        <v/>
      </c>
      <c r="I2487" s="162" t="str">
        <f>IF($A2487=0,"",IFERROR(INDEX(BD_Gestão!E:E,MATCH('Banco de Dados'!$B2487,BD_Gestão!$B:$B,0)),"erro"))</f>
        <v/>
      </c>
      <c r="J2487" s="186" t="str">
        <f>IF($A2487=0,"",IFERROR(INDEX(BD_Gestão!B:B,MATCH('Banco de Dados'!$B2487,BD_Gestão!$B:$B,0)),"erro"))</f>
        <v/>
      </c>
      <c r="K2487" s="158" t="str">
        <f>IF($A2487=0,"",IFERROR(INDEX(BD_Gestão!C:C,MATCH('Banco de Dados'!$B2487,BD_Gestão!$B:$B,0)),"erro"))</f>
        <v/>
      </c>
      <c r="L2487" s="158" t="str">
        <f>IF($A2487=0,"",IFERROR(INDEX(BD_Gestão!H:H,MATCH('Banco de Dados'!$B2487,BD_Gestão!$B:$B,0)),"erro"))</f>
        <v/>
      </c>
      <c r="M2487" s="161" t="str">
        <f>IF($A2487=0,"",IFERROR(INDEX(BD_Gestão!F:F,MATCH('Banco de Dados'!$B2487,BD_Gestão!$B:$B,0)),"erro"))</f>
        <v/>
      </c>
      <c r="N2487" s="161" t="str">
        <f>IF($A2487=0,"",IFERROR(INDEX(BD_Gestão!J:J,MATCH('Banco de Dados'!$B2487,BD_Gestão!$B:$B,0)),"erro"))</f>
        <v/>
      </c>
      <c r="O2487" s="164" t="str">
        <f>IF($A2487=0,"",IFERROR(INDEX(BD_Gestão!K:K,MATCH('Banco de Dados'!$B2487,BD_Gestão!$B:$B,0)),"erro"))</f>
        <v/>
      </c>
      <c r="P2487" s="169" t="str">
        <f t="shared" si="154"/>
        <v/>
      </c>
      <c r="Q2487" s="170" t="str">
        <f t="shared" si="155"/>
        <v/>
      </c>
      <c r="R2487" s="163" t="e">
        <f t="shared" si="152"/>
        <v>#VALUE!</v>
      </c>
      <c r="S2487" s="163" t="e">
        <f t="shared" si="153"/>
        <v>#VALUE!</v>
      </c>
      <c r="T2487" s="163" t="e">
        <f>INDEX(Controle!O:O,MATCH('Banco de Dados'!A2487,Controle!M:M,0))*E2487/100</f>
        <v>#N/A</v>
      </c>
    </row>
    <row r="2488" spans="1:20" hidden="1" x14ac:dyDescent="0.2">
      <c r="A2488" s="158">
        <f>BD_TS!A2487</f>
        <v>0</v>
      </c>
      <c r="B2488" s="158" t="str">
        <f>SUBSTITUTE(SUBSTITUTE(BD_TS!D2487," ",""),"-","/")</f>
        <v/>
      </c>
      <c r="C2488" s="158">
        <f>BD_TS!E2487</f>
        <v>0</v>
      </c>
      <c r="D2488" s="159">
        <f>BD_TS!F2487</f>
        <v>0</v>
      </c>
      <c r="E2488" s="160">
        <f>BD_TS!B2487</f>
        <v>0</v>
      </c>
      <c r="F2488" s="161">
        <f>BD_TS!C2487</f>
        <v>0</v>
      </c>
      <c r="G2488" s="187">
        <f>BD_TS!H2487</f>
        <v>0</v>
      </c>
      <c r="H2488" s="158" t="str">
        <f>IF($A2488=0,"",IFERROR(INDEX(BD_Gestão!A:A,MATCH('Banco de Dados'!$B2488,BD_Gestão!$B:$B,0)),"erro"))</f>
        <v/>
      </c>
      <c r="I2488" s="162" t="str">
        <f>IF($A2488=0,"",IFERROR(INDEX(BD_Gestão!E:E,MATCH('Banco de Dados'!$B2488,BD_Gestão!$B:$B,0)),"erro"))</f>
        <v/>
      </c>
      <c r="J2488" s="186" t="str">
        <f>IF($A2488=0,"",IFERROR(INDEX(BD_Gestão!B:B,MATCH('Banco de Dados'!$B2488,BD_Gestão!$B:$B,0)),"erro"))</f>
        <v/>
      </c>
      <c r="K2488" s="158" t="str">
        <f>IF($A2488=0,"",IFERROR(INDEX(BD_Gestão!C:C,MATCH('Banco de Dados'!$B2488,BD_Gestão!$B:$B,0)),"erro"))</f>
        <v/>
      </c>
      <c r="L2488" s="158" t="str">
        <f>IF($A2488=0,"",IFERROR(INDEX(BD_Gestão!H:H,MATCH('Banco de Dados'!$B2488,BD_Gestão!$B:$B,0)),"erro"))</f>
        <v/>
      </c>
      <c r="M2488" s="161" t="str">
        <f>IF($A2488=0,"",IFERROR(INDEX(BD_Gestão!F:F,MATCH('Banco de Dados'!$B2488,BD_Gestão!$B:$B,0)),"erro"))</f>
        <v/>
      </c>
      <c r="N2488" s="161" t="str">
        <f>IF($A2488=0,"",IFERROR(INDEX(BD_Gestão!J:J,MATCH('Banco de Dados'!$B2488,BD_Gestão!$B:$B,0)),"erro"))</f>
        <v/>
      </c>
      <c r="O2488" s="164" t="str">
        <f>IF($A2488=0,"",IFERROR(INDEX(BD_Gestão!K:K,MATCH('Banco de Dados'!$B2488,BD_Gestão!$B:$B,0)),"erro"))</f>
        <v/>
      </c>
      <c r="P2488" s="169" t="str">
        <f t="shared" si="154"/>
        <v/>
      </c>
      <c r="Q2488" s="170" t="str">
        <f t="shared" si="155"/>
        <v/>
      </c>
      <c r="R2488" s="163" t="e">
        <f t="shared" si="152"/>
        <v>#VALUE!</v>
      </c>
      <c r="S2488" s="163" t="e">
        <f t="shared" si="153"/>
        <v>#VALUE!</v>
      </c>
      <c r="T2488" s="163" t="e">
        <f>INDEX(Controle!O:O,MATCH('Banco de Dados'!A2488,Controle!M:M,0))*E2488/100</f>
        <v>#N/A</v>
      </c>
    </row>
    <row r="2489" spans="1:20" hidden="1" x14ac:dyDescent="0.2">
      <c r="A2489" s="158">
        <f>BD_TS!A2488</f>
        <v>0</v>
      </c>
      <c r="B2489" s="158" t="str">
        <f>SUBSTITUTE(SUBSTITUTE(BD_TS!D2488," ",""),"-","/")</f>
        <v/>
      </c>
      <c r="C2489" s="158">
        <f>BD_TS!E2488</f>
        <v>0</v>
      </c>
      <c r="D2489" s="159">
        <f>BD_TS!F2488</f>
        <v>0</v>
      </c>
      <c r="E2489" s="160">
        <f>BD_TS!B2488</f>
        <v>0</v>
      </c>
      <c r="F2489" s="161">
        <f>BD_TS!C2488</f>
        <v>0</v>
      </c>
      <c r="G2489" s="187">
        <f>BD_TS!H2488</f>
        <v>0</v>
      </c>
      <c r="H2489" s="158" t="str">
        <f>IF($A2489=0,"",IFERROR(INDEX(BD_Gestão!A:A,MATCH('Banco de Dados'!$B2489,BD_Gestão!$B:$B,0)),"erro"))</f>
        <v/>
      </c>
      <c r="I2489" s="162" t="str">
        <f>IF($A2489=0,"",IFERROR(INDEX(BD_Gestão!E:E,MATCH('Banco de Dados'!$B2489,BD_Gestão!$B:$B,0)),"erro"))</f>
        <v/>
      </c>
      <c r="J2489" s="186" t="str">
        <f>IF($A2489=0,"",IFERROR(INDEX(BD_Gestão!B:B,MATCH('Banco de Dados'!$B2489,BD_Gestão!$B:$B,0)),"erro"))</f>
        <v/>
      </c>
      <c r="K2489" s="158" t="str">
        <f>IF($A2489=0,"",IFERROR(INDEX(BD_Gestão!C:C,MATCH('Banco de Dados'!$B2489,BD_Gestão!$B:$B,0)),"erro"))</f>
        <v/>
      </c>
      <c r="L2489" s="158" t="str">
        <f>IF($A2489=0,"",IFERROR(INDEX(BD_Gestão!H:H,MATCH('Banco de Dados'!$B2489,BD_Gestão!$B:$B,0)),"erro"))</f>
        <v/>
      </c>
      <c r="M2489" s="161" t="str">
        <f>IF($A2489=0,"",IFERROR(INDEX(BD_Gestão!F:F,MATCH('Banco de Dados'!$B2489,BD_Gestão!$B:$B,0)),"erro"))</f>
        <v/>
      </c>
      <c r="N2489" s="161" t="str">
        <f>IF($A2489=0,"",IFERROR(INDEX(BD_Gestão!J:J,MATCH('Banco de Dados'!$B2489,BD_Gestão!$B:$B,0)),"erro"))</f>
        <v/>
      </c>
      <c r="O2489" s="164" t="str">
        <f>IF($A2489=0,"",IFERROR(INDEX(BD_Gestão!K:K,MATCH('Banco de Dados'!$B2489,BD_Gestão!$B:$B,0)),"erro"))</f>
        <v/>
      </c>
      <c r="P2489" s="169" t="str">
        <f t="shared" si="154"/>
        <v/>
      </c>
      <c r="Q2489" s="170" t="str">
        <f t="shared" si="155"/>
        <v/>
      </c>
      <c r="R2489" s="163" t="e">
        <f t="shared" si="152"/>
        <v>#VALUE!</v>
      </c>
      <c r="S2489" s="163" t="e">
        <f t="shared" si="153"/>
        <v>#VALUE!</v>
      </c>
      <c r="T2489" s="163" t="e">
        <f>INDEX(Controle!O:O,MATCH('Banco de Dados'!A2489,Controle!M:M,0))*E2489/100</f>
        <v>#N/A</v>
      </c>
    </row>
    <row r="2490" spans="1:20" hidden="1" x14ac:dyDescent="0.2">
      <c r="A2490" s="158">
        <f>BD_TS!A2489</f>
        <v>0</v>
      </c>
      <c r="B2490" s="158" t="str">
        <f>SUBSTITUTE(SUBSTITUTE(BD_TS!D2489," ",""),"-","/")</f>
        <v/>
      </c>
      <c r="C2490" s="158">
        <f>BD_TS!E2489</f>
        <v>0</v>
      </c>
      <c r="D2490" s="159">
        <f>BD_TS!F2489</f>
        <v>0</v>
      </c>
      <c r="E2490" s="160">
        <f>BD_TS!B2489</f>
        <v>0</v>
      </c>
      <c r="F2490" s="161">
        <f>BD_TS!C2489</f>
        <v>0</v>
      </c>
      <c r="G2490" s="187">
        <f>BD_TS!H2489</f>
        <v>0</v>
      </c>
      <c r="H2490" s="158" t="str">
        <f>IF($A2490=0,"",IFERROR(INDEX(BD_Gestão!A:A,MATCH('Banco de Dados'!$B2490,BD_Gestão!$B:$B,0)),"erro"))</f>
        <v/>
      </c>
      <c r="I2490" s="162" t="str">
        <f>IF($A2490=0,"",IFERROR(INDEX(BD_Gestão!E:E,MATCH('Banco de Dados'!$B2490,BD_Gestão!$B:$B,0)),"erro"))</f>
        <v/>
      </c>
      <c r="J2490" s="186" t="str">
        <f>IF($A2490=0,"",IFERROR(INDEX(BD_Gestão!B:B,MATCH('Banco de Dados'!$B2490,BD_Gestão!$B:$B,0)),"erro"))</f>
        <v/>
      </c>
      <c r="K2490" s="158" t="str">
        <f>IF($A2490=0,"",IFERROR(INDEX(BD_Gestão!C:C,MATCH('Banco de Dados'!$B2490,BD_Gestão!$B:$B,0)),"erro"))</f>
        <v/>
      </c>
      <c r="L2490" s="158" t="str">
        <f>IF($A2490=0,"",IFERROR(INDEX(BD_Gestão!H:H,MATCH('Banco de Dados'!$B2490,BD_Gestão!$B:$B,0)),"erro"))</f>
        <v/>
      </c>
      <c r="M2490" s="161" t="str">
        <f>IF($A2490=0,"",IFERROR(INDEX(BD_Gestão!F:F,MATCH('Banco de Dados'!$B2490,BD_Gestão!$B:$B,0)),"erro"))</f>
        <v/>
      </c>
      <c r="N2490" s="161" t="str">
        <f>IF($A2490=0,"",IFERROR(INDEX(BD_Gestão!J:J,MATCH('Banco de Dados'!$B2490,BD_Gestão!$B:$B,0)),"erro"))</f>
        <v/>
      </c>
      <c r="O2490" s="164" t="str">
        <f>IF($A2490=0,"",IFERROR(INDEX(BD_Gestão!K:K,MATCH('Banco de Dados'!$B2490,BD_Gestão!$B:$B,0)),"erro"))</f>
        <v/>
      </c>
      <c r="P2490" s="169" t="str">
        <f t="shared" si="154"/>
        <v/>
      </c>
      <c r="Q2490" s="170" t="str">
        <f t="shared" si="155"/>
        <v/>
      </c>
      <c r="R2490" s="163" t="e">
        <f t="shared" si="152"/>
        <v>#VALUE!</v>
      </c>
      <c r="S2490" s="163" t="e">
        <f t="shared" si="153"/>
        <v>#VALUE!</v>
      </c>
      <c r="T2490" s="163" t="e">
        <f>INDEX(Controle!O:O,MATCH('Banco de Dados'!A2490,Controle!M:M,0))*E2490/100</f>
        <v>#N/A</v>
      </c>
    </row>
    <row r="2491" spans="1:20" hidden="1" x14ac:dyDescent="0.2">
      <c r="A2491" s="158">
        <f>BD_TS!A2490</f>
        <v>0</v>
      </c>
      <c r="B2491" s="158" t="str">
        <f>SUBSTITUTE(SUBSTITUTE(BD_TS!D2490," ",""),"-","/")</f>
        <v/>
      </c>
      <c r="C2491" s="158">
        <f>BD_TS!E2490</f>
        <v>0</v>
      </c>
      <c r="D2491" s="159">
        <f>BD_TS!F2490</f>
        <v>0</v>
      </c>
      <c r="E2491" s="160">
        <f>BD_TS!B2490</f>
        <v>0</v>
      </c>
      <c r="F2491" s="161">
        <f>BD_TS!C2490</f>
        <v>0</v>
      </c>
      <c r="G2491" s="187">
        <f>BD_TS!H2490</f>
        <v>0</v>
      </c>
      <c r="H2491" s="158" t="str">
        <f>IF($A2491=0,"",IFERROR(INDEX(BD_Gestão!A:A,MATCH('Banco de Dados'!$B2491,BD_Gestão!$B:$B,0)),"erro"))</f>
        <v/>
      </c>
      <c r="I2491" s="162" t="str">
        <f>IF($A2491=0,"",IFERROR(INDEX(BD_Gestão!E:E,MATCH('Banco de Dados'!$B2491,BD_Gestão!$B:$B,0)),"erro"))</f>
        <v/>
      </c>
      <c r="J2491" s="186" t="str">
        <f>IF($A2491=0,"",IFERROR(INDEX(BD_Gestão!B:B,MATCH('Banco de Dados'!$B2491,BD_Gestão!$B:$B,0)),"erro"))</f>
        <v/>
      </c>
      <c r="K2491" s="158" t="str">
        <f>IF($A2491=0,"",IFERROR(INDEX(BD_Gestão!C:C,MATCH('Banco de Dados'!$B2491,BD_Gestão!$B:$B,0)),"erro"))</f>
        <v/>
      </c>
      <c r="L2491" s="158" t="str">
        <f>IF($A2491=0,"",IFERROR(INDEX(BD_Gestão!H:H,MATCH('Banco de Dados'!$B2491,BD_Gestão!$B:$B,0)),"erro"))</f>
        <v/>
      </c>
      <c r="M2491" s="161" t="str">
        <f>IF($A2491=0,"",IFERROR(INDEX(BD_Gestão!F:F,MATCH('Banco de Dados'!$B2491,BD_Gestão!$B:$B,0)),"erro"))</f>
        <v/>
      </c>
      <c r="N2491" s="161" t="str">
        <f>IF($A2491=0,"",IFERROR(INDEX(BD_Gestão!J:J,MATCH('Banco de Dados'!$B2491,BD_Gestão!$B:$B,0)),"erro"))</f>
        <v/>
      </c>
      <c r="O2491" s="164" t="str">
        <f>IF($A2491=0,"",IFERROR(INDEX(BD_Gestão!K:K,MATCH('Banco de Dados'!$B2491,BD_Gestão!$B:$B,0)),"erro"))</f>
        <v/>
      </c>
      <c r="P2491" s="169" t="str">
        <f t="shared" si="154"/>
        <v/>
      </c>
      <c r="Q2491" s="170" t="str">
        <f t="shared" si="155"/>
        <v/>
      </c>
      <c r="R2491" s="163" t="e">
        <f t="shared" si="152"/>
        <v>#VALUE!</v>
      </c>
      <c r="S2491" s="163" t="e">
        <f t="shared" si="153"/>
        <v>#VALUE!</v>
      </c>
      <c r="T2491" s="163" t="e">
        <f>INDEX(Controle!O:O,MATCH('Banco de Dados'!A2491,Controle!M:M,0))*E2491/100</f>
        <v>#N/A</v>
      </c>
    </row>
    <row r="2492" spans="1:20" hidden="1" x14ac:dyDescent="0.2">
      <c r="A2492" s="158">
        <f>BD_TS!A2491</f>
        <v>0</v>
      </c>
      <c r="B2492" s="158" t="str">
        <f>SUBSTITUTE(SUBSTITUTE(BD_TS!D2491," ",""),"-","/")</f>
        <v/>
      </c>
      <c r="C2492" s="158">
        <f>BD_TS!E2491</f>
        <v>0</v>
      </c>
      <c r="D2492" s="159">
        <f>BD_TS!F2491</f>
        <v>0</v>
      </c>
      <c r="E2492" s="160">
        <f>BD_TS!B2491</f>
        <v>0</v>
      </c>
      <c r="F2492" s="161">
        <f>BD_TS!C2491</f>
        <v>0</v>
      </c>
      <c r="G2492" s="187">
        <f>BD_TS!H2491</f>
        <v>0</v>
      </c>
      <c r="H2492" s="158" t="str">
        <f>IF($A2492=0,"",IFERROR(INDEX(BD_Gestão!A:A,MATCH('Banco de Dados'!$B2492,BD_Gestão!$B:$B,0)),"erro"))</f>
        <v/>
      </c>
      <c r="I2492" s="162" t="str">
        <f>IF($A2492=0,"",IFERROR(INDEX(BD_Gestão!E:E,MATCH('Banco de Dados'!$B2492,BD_Gestão!$B:$B,0)),"erro"))</f>
        <v/>
      </c>
      <c r="J2492" s="186" t="str">
        <f>IF($A2492=0,"",IFERROR(INDEX(BD_Gestão!B:B,MATCH('Banco de Dados'!$B2492,BD_Gestão!$B:$B,0)),"erro"))</f>
        <v/>
      </c>
      <c r="K2492" s="158" t="str">
        <f>IF($A2492=0,"",IFERROR(INDEX(BD_Gestão!C:C,MATCH('Banco de Dados'!$B2492,BD_Gestão!$B:$B,0)),"erro"))</f>
        <v/>
      </c>
      <c r="L2492" s="158" t="str">
        <f>IF($A2492=0,"",IFERROR(INDEX(BD_Gestão!H:H,MATCH('Banco de Dados'!$B2492,BD_Gestão!$B:$B,0)),"erro"))</f>
        <v/>
      </c>
      <c r="M2492" s="161" t="str">
        <f>IF($A2492=0,"",IFERROR(INDEX(BD_Gestão!F:F,MATCH('Banco de Dados'!$B2492,BD_Gestão!$B:$B,0)),"erro"))</f>
        <v/>
      </c>
      <c r="N2492" s="161" t="str">
        <f>IF($A2492=0,"",IFERROR(INDEX(BD_Gestão!J:J,MATCH('Banco de Dados'!$B2492,BD_Gestão!$B:$B,0)),"erro"))</f>
        <v/>
      </c>
      <c r="O2492" s="164" t="str">
        <f>IF($A2492=0,"",IFERROR(INDEX(BD_Gestão!K:K,MATCH('Banco de Dados'!$B2492,BD_Gestão!$B:$B,0)),"erro"))</f>
        <v/>
      </c>
      <c r="P2492" s="169" t="str">
        <f t="shared" si="154"/>
        <v/>
      </c>
      <c r="Q2492" s="170" t="str">
        <f t="shared" si="155"/>
        <v/>
      </c>
      <c r="R2492" s="163" t="e">
        <f t="shared" si="152"/>
        <v>#VALUE!</v>
      </c>
      <c r="S2492" s="163" t="e">
        <f t="shared" si="153"/>
        <v>#VALUE!</v>
      </c>
      <c r="T2492" s="163" t="e">
        <f>INDEX(Controle!O:O,MATCH('Banco de Dados'!A2492,Controle!M:M,0))*E2492/100</f>
        <v>#N/A</v>
      </c>
    </row>
    <row r="2493" spans="1:20" hidden="1" x14ac:dyDescent="0.2">
      <c r="A2493" s="158">
        <f>BD_TS!A2492</f>
        <v>0</v>
      </c>
      <c r="B2493" s="158" t="str">
        <f>SUBSTITUTE(SUBSTITUTE(BD_TS!D2492," ",""),"-","/")</f>
        <v/>
      </c>
      <c r="C2493" s="158">
        <f>BD_TS!E2492</f>
        <v>0</v>
      </c>
      <c r="D2493" s="159">
        <f>BD_TS!F2492</f>
        <v>0</v>
      </c>
      <c r="E2493" s="160">
        <f>BD_TS!B2492</f>
        <v>0</v>
      </c>
      <c r="F2493" s="161">
        <f>BD_TS!C2492</f>
        <v>0</v>
      </c>
      <c r="G2493" s="187">
        <f>BD_TS!H2492</f>
        <v>0</v>
      </c>
      <c r="H2493" s="158" t="str">
        <f>IF($A2493=0,"",IFERROR(INDEX(BD_Gestão!A:A,MATCH('Banco de Dados'!$B2493,BD_Gestão!$B:$B,0)),"erro"))</f>
        <v/>
      </c>
      <c r="I2493" s="162" t="str">
        <f>IF($A2493=0,"",IFERROR(INDEX(BD_Gestão!E:E,MATCH('Banco de Dados'!$B2493,BD_Gestão!$B:$B,0)),"erro"))</f>
        <v/>
      </c>
      <c r="J2493" s="186" t="str">
        <f>IF($A2493=0,"",IFERROR(INDEX(BD_Gestão!B:B,MATCH('Banco de Dados'!$B2493,BD_Gestão!$B:$B,0)),"erro"))</f>
        <v/>
      </c>
      <c r="K2493" s="158" t="str">
        <f>IF($A2493=0,"",IFERROR(INDEX(BD_Gestão!C:C,MATCH('Banco de Dados'!$B2493,BD_Gestão!$B:$B,0)),"erro"))</f>
        <v/>
      </c>
      <c r="L2493" s="158" t="str">
        <f>IF($A2493=0,"",IFERROR(INDEX(BD_Gestão!H:H,MATCH('Banco de Dados'!$B2493,BD_Gestão!$B:$B,0)),"erro"))</f>
        <v/>
      </c>
      <c r="M2493" s="161" t="str">
        <f>IF($A2493=0,"",IFERROR(INDEX(BD_Gestão!F:F,MATCH('Banco de Dados'!$B2493,BD_Gestão!$B:$B,0)),"erro"))</f>
        <v/>
      </c>
      <c r="N2493" s="161" t="str">
        <f>IF($A2493=0,"",IFERROR(INDEX(BD_Gestão!J:J,MATCH('Banco de Dados'!$B2493,BD_Gestão!$B:$B,0)),"erro"))</f>
        <v/>
      </c>
      <c r="O2493" s="164" t="str">
        <f>IF($A2493=0,"",IFERROR(INDEX(BD_Gestão!K:K,MATCH('Banco de Dados'!$B2493,BD_Gestão!$B:$B,0)),"erro"))</f>
        <v/>
      </c>
      <c r="P2493" s="169" t="str">
        <f t="shared" si="154"/>
        <v/>
      </c>
      <c r="Q2493" s="170" t="str">
        <f t="shared" si="155"/>
        <v/>
      </c>
      <c r="R2493" s="163" t="e">
        <f t="shared" si="152"/>
        <v>#VALUE!</v>
      </c>
      <c r="S2493" s="163" t="e">
        <f t="shared" si="153"/>
        <v>#VALUE!</v>
      </c>
      <c r="T2493" s="163" t="e">
        <f>INDEX(Controle!O:O,MATCH('Banco de Dados'!A2493,Controle!M:M,0))*E2493/100</f>
        <v>#N/A</v>
      </c>
    </row>
    <row r="2494" spans="1:20" hidden="1" x14ac:dyDescent="0.2">
      <c r="A2494" s="158">
        <f>BD_TS!A2493</f>
        <v>0</v>
      </c>
      <c r="B2494" s="158" t="str">
        <f>SUBSTITUTE(SUBSTITUTE(BD_TS!D2493," ",""),"-","/")</f>
        <v/>
      </c>
      <c r="C2494" s="158">
        <f>BD_TS!E2493</f>
        <v>0</v>
      </c>
      <c r="D2494" s="159">
        <f>BD_TS!F2493</f>
        <v>0</v>
      </c>
      <c r="E2494" s="160">
        <f>BD_TS!B2493</f>
        <v>0</v>
      </c>
      <c r="F2494" s="161">
        <f>BD_TS!C2493</f>
        <v>0</v>
      </c>
      <c r="G2494" s="187">
        <f>BD_TS!H2493</f>
        <v>0</v>
      </c>
      <c r="H2494" s="158" t="str">
        <f>IF($A2494=0,"",IFERROR(INDEX(BD_Gestão!A:A,MATCH('Banco de Dados'!$B2494,BD_Gestão!$B:$B,0)),"erro"))</f>
        <v/>
      </c>
      <c r="I2494" s="162" t="str">
        <f>IF($A2494=0,"",IFERROR(INDEX(BD_Gestão!E:E,MATCH('Banco de Dados'!$B2494,BD_Gestão!$B:$B,0)),"erro"))</f>
        <v/>
      </c>
      <c r="J2494" s="186" t="str">
        <f>IF($A2494=0,"",IFERROR(INDEX(BD_Gestão!B:B,MATCH('Banco de Dados'!$B2494,BD_Gestão!$B:$B,0)),"erro"))</f>
        <v/>
      </c>
      <c r="K2494" s="158" t="str">
        <f>IF($A2494=0,"",IFERROR(INDEX(BD_Gestão!C:C,MATCH('Banco de Dados'!$B2494,BD_Gestão!$B:$B,0)),"erro"))</f>
        <v/>
      </c>
      <c r="L2494" s="158" t="str">
        <f>IF($A2494=0,"",IFERROR(INDEX(BD_Gestão!H:H,MATCH('Banco de Dados'!$B2494,BD_Gestão!$B:$B,0)),"erro"))</f>
        <v/>
      </c>
      <c r="M2494" s="161" t="str">
        <f>IF($A2494=0,"",IFERROR(INDEX(BD_Gestão!F:F,MATCH('Banco de Dados'!$B2494,BD_Gestão!$B:$B,0)),"erro"))</f>
        <v/>
      </c>
      <c r="N2494" s="161" t="str">
        <f>IF($A2494=0,"",IFERROR(INDEX(BD_Gestão!J:J,MATCH('Banco de Dados'!$B2494,BD_Gestão!$B:$B,0)),"erro"))</f>
        <v/>
      </c>
      <c r="O2494" s="164" t="str">
        <f>IF($A2494=0,"",IFERROR(INDEX(BD_Gestão!K:K,MATCH('Banco de Dados'!$B2494,BD_Gestão!$B:$B,0)),"erro"))</f>
        <v/>
      </c>
      <c r="P2494" s="169" t="str">
        <f t="shared" si="154"/>
        <v/>
      </c>
      <c r="Q2494" s="170" t="str">
        <f t="shared" si="155"/>
        <v/>
      </c>
      <c r="R2494" s="163" t="e">
        <f t="shared" si="152"/>
        <v>#VALUE!</v>
      </c>
      <c r="S2494" s="163" t="e">
        <f t="shared" si="153"/>
        <v>#VALUE!</v>
      </c>
      <c r="T2494" s="163" t="e">
        <f>INDEX(Controle!O:O,MATCH('Banco de Dados'!A2494,Controle!M:M,0))*E2494/100</f>
        <v>#N/A</v>
      </c>
    </row>
    <row r="2495" spans="1:20" hidden="1" x14ac:dyDescent="0.2">
      <c r="A2495" s="158">
        <f>BD_TS!A2494</f>
        <v>0</v>
      </c>
      <c r="B2495" s="158" t="str">
        <f>SUBSTITUTE(SUBSTITUTE(BD_TS!D2494," ",""),"-","/")</f>
        <v/>
      </c>
      <c r="C2495" s="158">
        <f>BD_TS!E2494</f>
        <v>0</v>
      </c>
      <c r="D2495" s="159">
        <f>BD_TS!F2494</f>
        <v>0</v>
      </c>
      <c r="E2495" s="160">
        <f>BD_TS!B2494</f>
        <v>0</v>
      </c>
      <c r="F2495" s="161">
        <f>BD_TS!C2494</f>
        <v>0</v>
      </c>
      <c r="G2495" s="187">
        <f>BD_TS!H2494</f>
        <v>0</v>
      </c>
      <c r="H2495" s="158" t="str">
        <f>IF($A2495=0,"",IFERROR(INDEX(BD_Gestão!A:A,MATCH('Banco de Dados'!$B2495,BD_Gestão!$B:$B,0)),"erro"))</f>
        <v/>
      </c>
      <c r="I2495" s="162" t="str">
        <f>IF($A2495=0,"",IFERROR(INDEX(BD_Gestão!E:E,MATCH('Banco de Dados'!$B2495,BD_Gestão!$B:$B,0)),"erro"))</f>
        <v/>
      </c>
      <c r="J2495" s="186" t="str">
        <f>IF($A2495=0,"",IFERROR(INDEX(BD_Gestão!B:B,MATCH('Banco de Dados'!$B2495,BD_Gestão!$B:$B,0)),"erro"))</f>
        <v/>
      </c>
      <c r="K2495" s="158" t="str">
        <f>IF($A2495=0,"",IFERROR(INDEX(BD_Gestão!C:C,MATCH('Banco de Dados'!$B2495,BD_Gestão!$B:$B,0)),"erro"))</f>
        <v/>
      </c>
      <c r="L2495" s="158" t="str">
        <f>IF($A2495=0,"",IFERROR(INDEX(BD_Gestão!H:H,MATCH('Banco de Dados'!$B2495,BD_Gestão!$B:$B,0)),"erro"))</f>
        <v/>
      </c>
      <c r="M2495" s="161" t="str">
        <f>IF($A2495=0,"",IFERROR(INDEX(BD_Gestão!F:F,MATCH('Banco de Dados'!$B2495,BD_Gestão!$B:$B,0)),"erro"))</f>
        <v/>
      </c>
      <c r="N2495" s="161" t="str">
        <f>IF($A2495=0,"",IFERROR(INDEX(BD_Gestão!J:J,MATCH('Banco de Dados'!$B2495,BD_Gestão!$B:$B,0)),"erro"))</f>
        <v/>
      </c>
      <c r="O2495" s="164" t="str">
        <f>IF($A2495=0,"",IFERROR(INDEX(BD_Gestão!K:K,MATCH('Banco de Dados'!$B2495,BD_Gestão!$B:$B,0)),"erro"))</f>
        <v/>
      </c>
      <c r="P2495" s="169" t="str">
        <f t="shared" si="154"/>
        <v/>
      </c>
      <c r="Q2495" s="170" t="str">
        <f t="shared" si="155"/>
        <v/>
      </c>
      <c r="R2495" s="163" t="e">
        <f t="shared" si="152"/>
        <v>#VALUE!</v>
      </c>
      <c r="S2495" s="163" t="e">
        <f t="shared" si="153"/>
        <v>#VALUE!</v>
      </c>
      <c r="T2495" s="163" t="e">
        <f>INDEX(Controle!O:O,MATCH('Banco de Dados'!A2495,Controle!M:M,0))*E2495/100</f>
        <v>#N/A</v>
      </c>
    </row>
    <row r="2496" spans="1:20" hidden="1" x14ac:dyDescent="0.2">
      <c r="A2496" s="158">
        <f>BD_TS!A2495</f>
        <v>0</v>
      </c>
      <c r="B2496" s="158" t="str">
        <f>SUBSTITUTE(SUBSTITUTE(BD_TS!D2495," ",""),"-","/")</f>
        <v/>
      </c>
      <c r="C2496" s="158">
        <f>BD_TS!E2495</f>
        <v>0</v>
      </c>
      <c r="D2496" s="159">
        <f>BD_TS!F2495</f>
        <v>0</v>
      </c>
      <c r="E2496" s="160">
        <f>BD_TS!B2495</f>
        <v>0</v>
      </c>
      <c r="F2496" s="161">
        <f>BD_TS!C2495</f>
        <v>0</v>
      </c>
      <c r="G2496" s="187">
        <f>BD_TS!H2495</f>
        <v>0</v>
      </c>
      <c r="H2496" s="158" t="str">
        <f>IF($A2496=0,"",IFERROR(INDEX(BD_Gestão!A:A,MATCH('Banco de Dados'!$B2496,BD_Gestão!$B:$B,0)),"erro"))</f>
        <v/>
      </c>
      <c r="I2496" s="162" t="str">
        <f>IF($A2496=0,"",IFERROR(INDEX(BD_Gestão!E:E,MATCH('Banco de Dados'!$B2496,BD_Gestão!$B:$B,0)),"erro"))</f>
        <v/>
      </c>
      <c r="J2496" s="186" t="str">
        <f>IF($A2496=0,"",IFERROR(INDEX(BD_Gestão!B:B,MATCH('Banco de Dados'!$B2496,BD_Gestão!$B:$B,0)),"erro"))</f>
        <v/>
      </c>
      <c r="K2496" s="158" t="str">
        <f>IF($A2496=0,"",IFERROR(INDEX(BD_Gestão!C:C,MATCH('Banco de Dados'!$B2496,BD_Gestão!$B:$B,0)),"erro"))</f>
        <v/>
      </c>
      <c r="L2496" s="158" t="str">
        <f>IF($A2496=0,"",IFERROR(INDEX(BD_Gestão!H:H,MATCH('Banco de Dados'!$B2496,BD_Gestão!$B:$B,0)),"erro"))</f>
        <v/>
      </c>
      <c r="M2496" s="161" t="str">
        <f>IF($A2496=0,"",IFERROR(INDEX(BD_Gestão!F:F,MATCH('Banco de Dados'!$B2496,BD_Gestão!$B:$B,0)),"erro"))</f>
        <v/>
      </c>
      <c r="N2496" s="161" t="str">
        <f>IF($A2496=0,"",IFERROR(INDEX(BD_Gestão!J:J,MATCH('Banco de Dados'!$B2496,BD_Gestão!$B:$B,0)),"erro"))</f>
        <v/>
      </c>
      <c r="O2496" s="164" t="str">
        <f>IF($A2496=0,"",IFERROR(INDEX(BD_Gestão!K:K,MATCH('Banco de Dados'!$B2496,BD_Gestão!$B:$B,0)),"erro"))</f>
        <v/>
      </c>
      <c r="P2496" s="169" t="str">
        <f t="shared" si="154"/>
        <v/>
      </c>
      <c r="Q2496" s="170" t="str">
        <f t="shared" si="155"/>
        <v/>
      </c>
      <c r="R2496" s="163" t="e">
        <f t="shared" si="152"/>
        <v>#VALUE!</v>
      </c>
      <c r="S2496" s="163" t="e">
        <f t="shared" si="153"/>
        <v>#VALUE!</v>
      </c>
      <c r="T2496" s="163" t="e">
        <f>INDEX(Controle!O:O,MATCH('Banco de Dados'!A2496,Controle!M:M,0))*E2496/100</f>
        <v>#N/A</v>
      </c>
    </row>
    <row r="2497" spans="1:20" hidden="1" x14ac:dyDescent="0.2">
      <c r="A2497" s="158">
        <f>BD_TS!A2496</f>
        <v>0</v>
      </c>
      <c r="B2497" s="158" t="str">
        <f>SUBSTITUTE(SUBSTITUTE(BD_TS!D2496," ",""),"-","/")</f>
        <v/>
      </c>
      <c r="C2497" s="158">
        <f>BD_TS!E2496</f>
        <v>0</v>
      </c>
      <c r="D2497" s="159">
        <f>BD_TS!F2496</f>
        <v>0</v>
      </c>
      <c r="E2497" s="160">
        <f>BD_TS!B2496</f>
        <v>0</v>
      </c>
      <c r="F2497" s="161">
        <f>BD_TS!C2496</f>
        <v>0</v>
      </c>
      <c r="G2497" s="187">
        <f>BD_TS!H2496</f>
        <v>0</v>
      </c>
      <c r="H2497" s="158" t="str">
        <f>IF($A2497=0,"",IFERROR(INDEX(BD_Gestão!A:A,MATCH('Banco de Dados'!$B2497,BD_Gestão!$B:$B,0)),"erro"))</f>
        <v/>
      </c>
      <c r="I2497" s="162" t="str">
        <f>IF($A2497=0,"",IFERROR(INDEX(BD_Gestão!E:E,MATCH('Banco de Dados'!$B2497,BD_Gestão!$B:$B,0)),"erro"))</f>
        <v/>
      </c>
      <c r="J2497" s="186" t="str">
        <f>IF($A2497=0,"",IFERROR(INDEX(BD_Gestão!B:B,MATCH('Banco de Dados'!$B2497,BD_Gestão!$B:$B,0)),"erro"))</f>
        <v/>
      </c>
      <c r="K2497" s="158" t="str">
        <f>IF($A2497=0,"",IFERROR(INDEX(BD_Gestão!C:C,MATCH('Banco de Dados'!$B2497,BD_Gestão!$B:$B,0)),"erro"))</f>
        <v/>
      </c>
      <c r="L2497" s="158" t="str">
        <f>IF($A2497=0,"",IFERROR(INDEX(BD_Gestão!H:H,MATCH('Banco de Dados'!$B2497,BD_Gestão!$B:$B,0)),"erro"))</f>
        <v/>
      </c>
      <c r="M2497" s="161" t="str">
        <f>IF($A2497=0,"",IFERROR(INDEX(BD_Gestão!F:F,MATCH('Banco de Dados'!$B2497,BD_Gestão!$B:$B,0)),"erro"))</f>
        <v/>
      </c>
      <c r="N2497" s="161" t="str">
        <f>IF($A2497=0,"",IFERROR(INDEX(BD_Gestão!J:J,MATCH('Banco de Dados'!$B2497,BD_Gestão!$B:$B,0)),"erro"))</f>
        <v/>
      </c>
      <c r="O2497" s="164" t="str">
        <f>IF($A2497=0,"",IFERROR(INDEX(BD_Gestão!K:K,MATCH('Banco de Dados'!$B2497,BD_Gestão!$B:$B,0)),"erro"))</f>
        <v/>
      </c>
      <c r="P2497" s="169" t="str">
        <f t="shared" si="154"/>
        <v/>
      </c>
      <c r="Q2497" s="170" t="str">
        <f t="shared" si="155"/>
        <v/>
      </c>
      <c r="R2497" s="163" t="e">
        <f t="shared" si="152"/>
        <v>#VALUE!</v>
      </c>
      <c r="S2497" s="163" t="e">
        <f t="shared" si="153"/>
        <v>#VALUE!</v>
      </c>
      <c r="T2497" s="163" t="e">
        <f>INDEX(Controle!O:O,MATCH('Banco de Dados'!A2497,Controle!M:M,0))*E2497/100</f>
        <v>#N/A</v>
      </c>
    </row>
    <row r="2498" spans="1:20" hidden="1" x14ac:dyDescent="0.2">
      <c r="A2498" s="158">
        <f>BD_TS!A2497</f>
        <v>0</v>
      </c>
      <c r="B2498" s="158" t="str">
        <f>SUBSTITUTE(SUBSTITUTE(BD_TS!D2497," ",""),"-","/")</f>
        <v/>
      </c>
      <c r="C2498" s="158">
        <f>BD_TS!E2497</f>
        <v>0</v>
      </c>
      <c r="D2498" s="159">
        <f>BD_TS!F2497</f>
        <v>0</v>
      </c>
      <c r="E2498" s="160">
        <f>BD_TS!B2497</f>
        <v>0</v>
      </c>
      <c r="F2498" s="161">
        <f>BD_TS!C2497</f>
        <v>0</v>
      </c>
      <c r="G2498" s="187">
        <f>BD_TS!H2497</f>
        <v>0</v>
      </c>
      <c r="H2498" s="158" t="str">
        <f>IF($A2498=0,"",IFERROR(INDEX(BD_Gestão!A:A,MATCH('Banco de Dados'!$B2498,BD_Gestão!$B:$B,0)),"erro"))</f>
        <v/>
      </c>
      <c r="I2498" s="162" t="str">
        <f>IF($A2498=0,"",IFERROR(INDEX(BD_Gestão!E:E,MATCH('Banco de Dados'!$B2498,BD_Gestão!$B:$B,0)),"erro"))</f>
        <v/>
      </c>
      <c r="J2498" s="186" t="str">
        <f>IF($A2498=0,"",IFERROR(INDEX(BD_Gestão!B:B,MATCH('Banco de Dados'!$B2498,BD_Gestão!$B:$B,0)),"erro"))</f>
        <v/>
      </c>
      <c r="K2498" s="158" t="str">
        <f>IF($A2498=0,"",IFERROR(INDEX(BD_Gestão!C:C,MATCH('Banco de Dados'!$B2498,BD_Gestão!$B:$B,0)),"erro"))</f>
        <v/>
      </c>
      <c r="L2498" s="158" t="str">
        <f>IF($A2498=0,"",IFERROR(INDEX(BD_Gestão!H:H,MATCH('Banco de Dados'!$B2498,BD_Gestão!$B:$B,0)),"erro"))</f>
        <v/>
      </c>
      <c r="M2498" s="161" t="str">
        <f>IF($A2498=0,"",IFERROR(INDEX(BD_Gestão!F:F,MATCH('Banco de Dados'!$B2498,BD_Gestão!$B:$B,0)),"erro"))</f>
        <v/>
      </c>
      <c r="N2498" s="161" t="str">
        <f>IF($A2498=0,"",IFERROR(INDEX(BD_Gestão!J:J,MATCH('Banco de Dados'!$B2498,BD_Gestão!$B:$B,0)),"erro"))</f>
        <v/>
      </c>
      <c r="O2498" s="164" t="str">
        <f>IF($A2498=0,"",IFERROR(INDEX(BD_Gestão!K:K,MATCH('Banco de Dados'!$B2498,BD_Gestão!$B:$B,0)),"erro"))</f>
        <v/>
      </c>
      <c r="P2498" s="169" t="str">
        <f t="shared" si="154"/>
        <v/>
      </c>
      <c r="Q2498" s="170" t="str">
        <f t="shared" si="155"/>
        <v/>
      </c>
      <c r="R2498" s="163" t="e">
        <f t="shared" si="152"/>
        <v>#VALUE!</v>
      </c>
      <c r="S2498" s="163" t="e">
        <f t="shared" si="153"/>
        <v>#VALUE!</v>
      </c>
      <c r="T2498" s="163" t="e">
        <f>INDEX(Controle!O:O,MATCH('Banco de Dados'!A2498,Controle!M:M,0))*E2498/100</f>
        <v>#N/A</v>
      </c>
    </row>
    <row r="2499" spans="1:20" hidden="1" x14ac:dyDescent="0.2">
      <c r="A2499" s="158">
        <f>BD_TS!A2498</f>
        <v>0</v>
      </c>
      <c r="B2499" s="158" t="str">
        <f>SUBSTITUTE(SUBSTITUTE(BD_TS!D2498," ",""),"-","/")</f>
        <v/>
      </c>
      <c r="C2499" s="158">
        <f>BD_TS!E2498</f>
        <v>0</v>
      </c>
      <c r="D2499" s="159">
        <f>BD_TS!F2498</f>
        <v>0</v>
      </c>
      <c r="E2499" s="160">
        <f>BD_TS!B2498</f>
        <v>0</v>
      </c>
      <c r="F2499" s="161">
        <f>BD_TS!C2498</f>
        <v>0</v>
      </c>
      <c r="G2499" s="187">
        <f>BD_TS!H2498</f>
        <v>0</v>
      </c>
      <c r="H2499" s="158" t="str">
        <f>IF($A2499=0,"",IFERROR(INDEX(BD_Gestão!A:A,MATCH('Banco de Dados'!$B2499,BD_Gestão!$B:$B,0)),"erro"))</f>
        <v/>
      </c>
      <c r="I2499" s="162" t="str">
        <f>IF($A2499=0,"",IFERROR(INDEX(BD_Gestão!E:E,MATCH('Banco de Dados'!$B2499,BD_Gestão!$B:$B,0)),"erro"))</f>
        <v/>
      </c>
      <c r="J2499" s="186" t="str">
        <f>IF($A2499=0,"",IFERROR(INDEX(BD_Gestão!B:B,MATCH('Banco de Dados'!$B2499,BD_Gestão!$B:$B,0)),"erro"))</f>
        <v/>
      </c>
      <c r="K2499" s="158" t="str">
        <f>IF($A2499=0,"",IFERROR(INDEX(BD_Gestão!C:C,MATCH('Banco de Dados'!$B2499,BD_Gestão!$B:$B,0)),"erro"))</f>
        <v/>
      </c>
      <c r="L2499" s="158" t="str">
        <f>IF($A2499=0,"",IFERROR(INDEX(BD_Gestão!H:H,MATCH('Banco de Dados'!$B2499,BD_Gestão!$B:$B,0)),"erro"))</f>
        <v/>
      </c>
      <c r="M2499" s="161" t="str">
        <f>IF($A2499=0,"",IFERROR(INDEX(BD_Gestão!F:F,MATCH('Banco de Dados'!$B2499,BD_Gestão!$B:$B,0)),"erro"))</f>
        <v/>
      </c>
      <c r="N2499" s="161" t="str">
        <f>IF($A2499=0,"",IFERROR(INDEX(BD_Gestão!J:J,MATCH('Banco de Dados'!$B2499,BD_Gestão!$B:$B,0)),"erro"))</f>
        <v/>
      </c>
      <c r="O2499" s="164" t="str">
        <f>IF($A2499=0,"",IFERROR(INDEX(BD_Gestão!K:K,MATCH('Banco de Dados'!$B2499,BD_Gestão!$B:$B,0)),"erro"))</f>
        <v/>
      </c>
      <c r="P2499" s="169" t="str">
        <f t="shared" si="154"/>
        <v/>
      </c>
      <c r="Q2499" s="170" t="str">
        <f t="shared" si="155"/>
        <v/>
      </c>
      <c r="R2499" s="163" t="e">
        <f t="shared" si="152"/>
        <v>#VALUE!</v>
      </c>
      <c r="S2499" s="163" t="e">
        <f t="shared" si="153"/>
        <v>#VALUE!</v>
      </c>
      <c r="T2499" s="163" t="e">
        <f>INDEX(Controle!O:O,MATCH('Banco de Dados'!A2499,Controle!M:M,0))*E2499/100</f>
        <v>#N/A</v>
      </c>
    </row>
    <row r="2500" spans="1:20" hidden="1" x14ac:dyDescent="0.2">
      <c r="A2500" s="158">
        <f>BD_TS!A2499</f>
        <v>0</v>
      </c>
      <c r="B2500" s="158" t="str">
        <f>SUBSTITUTE(SUBSTITUTE(BD_TS!D2499," ",""),"-","/")</f>
        <v/>
      </c>
      <c r="C2500" s="158">
        <f>BD_TS!E2499</f>
        <v>0</v>
      </c>
      <c r="D2500" s="159">
        <f>BD_TS!F2499</f>
        <v>0</v>
      </c>
      <c r="E2500" s="160">
        <f>BD_TS!B2499</f>
        <v>0</v>
      </c>
      <c r="F2500" s="161">
        <f>BD_TS!C2499</f>
        <v>0</v>
      </c>
      <c r="G2500" s="187">
        <f>BD_TS!H2499</f>
        <v>0</v>
      </c>
      <c r="H2500" s="158" t="str">
        <f>IF($A2500=0,"",IFERROR(INDEX(BD_Gestão!A:A,MATCH('Banco de Dados'!$B2500,BD_Gestão!$B:$B,0)),"erro"))</f>
        <v/>
      </c>
      <c r="I2500" s="162" t="str">
        <f>IF($A2500=0,"",IFERROR(INDEX(BD_Gestão!E:E,MATCH('Banco de Dados'!$B2500,BD_Gestão!$B:$B,0)),"erro"))</f>
        <v/>
      </c>
      <c r="J2500" s="186" t="str">
        <f>IF($A2500=0,"",IFERROR(INDEX(BD_Gestão!B:B,MATCH('Banco de Dados'!$B2500,BD_Gestão!$B:$B,0)),"erro"))</f>
        <v/>
      </c>
      <c r="K2500" s="158" t="str">
        <f>IF($A2500=0,"",IFERROR(INDEX(BD_Gestão!C:C,MATCH('Banco de Dados'!$B2500,BD_Gestão!$B:$B,0)),"erro"))</f>
        <v/>
      </c>
      <c r="L2500" s="158" t="str">
        <f>IF($A2500=0,"",IFERROR(INDEX(BD_Gestão!H:H,MATCH('Banco de Dados'!$B2500,BD_Gestão!$B:$B,0)),"erro"))</f>
        <v/>
      </c>
      <c r="M2500" s="161" t="str">
        <f>IF($A2500=0,"",IFERROR(INDEX(BD_Gestão!F:F,MATCH('Banco de Dados'!$B2500,BD_Gestão!$B:$B,0)),"erro"))</f>
        <v/>
      </c>
      <c r="N2500" s="161" t="str">
        <f>IF($A2500=0,"",IFERROR(INDEX(BD_Gestão!J:J,MATCH('Banco de Dados'!$B2500,BD_Gestão!$B:$B,0)),"erro"))</f>
        <v/>
      </c>
      <c r="O2500" s="164" t="str">
        <f>IF($A2500=0,"",IFERROR(INDEX(BD_Gestão!K:K,MATCH('Banco de Dados'!$B2500,BD_Gestão!$B:$B,0)),"erro"))</f>
        <v/>
      </c>
      <c r="P2500" s="169" t="str">
        <f t="shared" si="154"/>
        <v/>
      </c>
      <c r="Q2500" s="170" t="str">
        <f t="shared" si="155"/>
        <v/>
      </c>
      <c r="R2500" s="163" t="e">
        <f t="shared" si="152"/>
        <v>#VALUE!</v>
      </c>
      <c r="S2500" s="163" t="e">
        <f t="shared" si="153"/>
        <v>#VALUE!</v>
      </c>
      <c r="T2500" s="163" t="e">
        <f>INDEX(Controle!O:O,MATCH('Banco de Dados'!A2500,Controle!M:M,0))*E2500/100</f>
        <v>#N/A</v>
      </c>
    </row>
    <row r="2501" spans="1:20" hidden="1" x14ac:dyDescent="0.2">
      <c r="A2501" s="158">
        <f>BD_TS!A2500</f>
        <v>0</v>
      </c>
      <c r="B2501" s="158" t="str">
        <f>SUBSTITUTE(SUBSTITUTE(BD_TS!D2500," ",""),"-","/")</f>
        <v/>
      </c>
      <c r="C2501" s="158">
        <f>BD_TS!E2500</f>
        <v>0</v>
      </c>
      <c r="D2501" s="159">
        <f>BD_TS!F2500</f>
        <v>0</v>
      </c>
      <c r="E2501" s="160">
        <f>BD_TS!B2500</f>
        <v>0</v>
      </c>
      <c r="F2501" s="161">
        <f>BD_TS!C2500</f>
        <v>0</v>
      </c>
      <c r="G2501" s="187">
        <f>BD_TS!H2500</f>
        <v>0</v>
      </c>
      <c r="H2501" s="158" t="str">
        <f>IF($A2501=0,"",IFERROR(INDEX(BD_Gestão!A:A,MATCH('Banco de Dados'!$B2501,BD_Gestão!$B:$B,0)),"erro"))</f>
        <v/>
      </c>
      <c r="I2501" s="162" t="str">
        <f>IF($A2501=0,"",IFERROR(INDEX(BD_Gestão!E:E,MATCH('Banco de Dados'!$B2501,BD_Gestão!$B:$B,0)),"erro"))</f>
        <v/>
      </c>
      <c r="J2501" s="186" t="str">
        <f>IF($A2501=0,"",IFERROR(INDEX(BD_Gestão!B:B,MATCH('Banco de Dados'!$B2501,BD_Gestão!$B:$B,0)),"erro"))</f>
        <v/>
      </c>
      <c r="K2501" s="158" t="str">
        <f>IF($A2501=0,"",IFERROR(INDEX(BD_Gestão!C:C,MATCH('Banco de Dados'!$B2501,BD_Gestão!$B:$B,0)),"erro"))</f>
        <v/>
      </c>
      <c r="L2501" s="158" t="str">
        <f>IF($A2501=0,"",IFERROR(INDEX(BD_Gestão!H:H,MATCH('Banco de Dados'!$B2501,BD_Gestão!$B:$B,0)),"erro"))</f>
        <v/>
      </c>
      <c r="M2501" s="161" t="str">
        <f>IF($A2501=0,"",IFERROR(INDEX(BD_Gestão!F:F,MATCH('Banco de Dados'!$B2501,BD_Gestão!$B:$B,0)),"erro"))</f>
        <v/>
      </c>
      <c r="N2501" s="161" t="str">
        <f>IF($A2501=0,"",IFERROR(INDEX(BD_Gestão!J:J,MATCH('Banco de Dados'!$B2501,BD_Gestão!$B:$B,0)),"erro"))</f>
        <v/>
      </c>
      <c r="O2501" s="164" t="str">
        <f>IF($A2501=0,"",IFERROR(INDEX(BD_Gestão!K:K,MATCH('Banco de Dados'!$B2501,BD_Gestão!$B:$B,0)),"erro"))</f>
        <v/>
      </c>
      <c r="P2501" s="169" t="str">
        <f t="shared" si="154"/>
        <v/>
      </c>
      <c r="Q2501" s="170" t="str">
        <f t="shared" si="155"/>
        <v/>
      </c>
      <c r="R2501" s="163" t="e">
        <f t="shared" ref="R2501:R2564" si="156">MONTH(I2501)</f>
        <v>#VALUE!</v>
      </c>
      <c r="S2501" s="163" t="e">
        <f t="shared" ref="S2501:S2564" si="157">YEAR(I2501)</f>
        <v>#VALUE!</v>
      </c>
      <c r="T2501" s="163" t="e">
        <f>INDEX(Controle!O:O,MATCH('Banco de Dados'!A2501,Controle!M:M,0))*E2501/100</f>
        <v>#N/A</v>
      </c>
    </row>
    <row r="2502" spans="1:20" hidden="1" x14ac:dyDescent="0.2">
      <c r="A2502" s="158">
        <f>BD_TS!A2501</f>
        <v>0</v>
      </c>
      <c r="B2502" s="158" t="str">
        <f>SUBSTITUTE(SUBSTITUTE(BD_TS!D2501," ",""),"-","/")</f>
        <v/>
      </c>
      <c r="C2502" s="158">
        <f>BD_TS!E2501</f>
        <v>0</v>
      </c>
      <c r="D2502" s="159">
        <f>BD_TS!F2501</f>
        <v>0</v>
      </c>
      <c r="E2502" s="160">
        <f>BD_TS!B2501</f>
        <v>0</v>
      </c>
      <c r="F2502" s="161">
        <f>BD_TS!C2501</f>
        <v>0</v>
      </c>
      <c r="G2502" s="187">
        <f>BD_TS!H2501</f>
        <v>0</v>
      </c>
      <c r="H2502" s="158" t="str">
        <f>IF($A2502=0,"",IFERROR(INDEX(BD_Gestão!A:A,MATCH('Banco de Dados'!$B2502,BD_Gestão!$B:$B,0)),"erro"))</f>
        <v/>
      </c>
      <c r="I2502" s="162" t="str">
        <f>IF($A2502=0,"",IFERROR(INDEX(BD_Gestão!E:E,MATCH('Banco de Dados'!$B2502,BD_Gestão!$B:$B,0)),"erro"))</f>
        <v/>
      </c>
      <c r="J2502" s="186" t="str">
        <f>IF($A2502=0,"",IFERROR(INDEX(BD_Gestão!B:B,MATCH('Banco de Dados'!$B2502,BD_Gestão!$B:$B,0)),"erro"))</f>
        <v/>
      </c>
      <c r="K2502" s="158" t="str">
        <f>IF($A2502=0,"",IFERROR(INDEX(BD_Gestão!C:C,MATCH('Banco de Dados'!$B2502,BD_Gestão!$B:$B,0)),"erro"))</f>
        <v/>
      </c>
      <c r="L2502" s="158" t="str">
        <f>IF($A2502=0,"",IFERROR(INDEX(BD_Gestão!H:H,MATCH('Banco de Dados'!$B2502,BD_Gestão!$B:$B,0)),"erro"))</f>
        <v/>
      </c>
      <c r="M2502" s="161" t="str">
        <f>IF($A2502=0,"",IFERROR(INDEX(BD_Gestão!F:F,MATCH('Banco de Dados'!$B2502,BD_Gestão!$B:$B,0)),"erro"))</f>
        <v/>
      </c>
      <c r="N2502" s="161" t="str">
        <f>IF($A2502=0,"",IFERROR(INDEX(BD_Gestão!J:J,MATCH('Banco de Dados'!$B2502,BD_Gestão!$B:$B,0)),"erro"))</f>
        <v/>
      </c>
      <c r="O2502" s="164" t="str">
        <f>IF($A2502=0,"",IFERROR(INDEX(BD_Gestão!K:K,MATCH('Banco de Dados'!$B2502,BD_Gestão!$B:$B,0)),"erro"))</f>
        <v/>
      </c>
      <c r="P2502" s="169" t="str">
        <f t="shared" ref="P2502:P2565" si="158">IF(OR(H2502="erro",H2502=""),"",E2502*(MIN(O2502,1)))</f>
        <v/>
      </c>
      <c r="Q2502" s="170" t="str">
        <f t="shared" ref="Q2502:Q2565" si="159">IF(OR(H2502="erro",H2502=""),"",E2502-P2502)</f>
        <v/>
      </c>
      <c r="R2502" s="163" t="e">
        <f t="shared" si="156"/>
        <v>#VALUE!</v>
      </c>
      <c r="S2502" s="163" t="e">
        <f t="shared" si="157"/>
        <v>#VALUE!</v>
      </c>
      <c r="T2502" s="163" t="e">
        <f>INDEX(Controle!O:O,MATCH('Banco de Dados'!A2502,Controle!M:M,0))*E2502/100</f>
        <v>#N/A</v>
      </c>
    </row>
    <row r="2503" spans="1:20" hidden="1" x14ac:dyDescent="0.2">
      <c r="A2503" s="158">
        <f>BD_TS!A2502</f>
        <v>0</v>
      </c>
      <c r="B2503" s="158" t="str">
        <f>SUBSTITUTE(SUBSTITUTE(BD_TS!D2502," ",""),"-","/")</f>
        <v/>
      </c>
      <c r="C2503" s="158">
        <f>BD_TS!E2502</f>
        <v>0</v>
      </c>
      <c r="D2503" s="159">
        <f>BD_TS!F2502</f>
        <v>0</v>
      </c>
      <c r="E2503" s="160">
        <f>BD_TS!B2502</f>
        <v>0</v>
      </c>
      <c r="F2503" s="161">
        <f>BD_TS!C2502</f>
        <v>0</v>
      </c>
      <c r="G2503" s="187">
        <f>BD_TS!H2502</f>
        <v>0</v>
      </c>
      <c r="H2503" s="158" t="str">
        <f>IF($A2503=0,"",IFERROR(INDEX(BD_Gestão!A:A,MATCH('Banco de Dados'!$B2503,BD_Gestão!$B:$B,0)),"erro"))</f>
        <v/>
      </c>
      <c r="I2503" s="162" t="str">
        <f>IF($A2503=0,"",IFERROR(INDEX(BD_Gestão!E:E,MATCH('Banco de Dados'!$B2503,BD_Gestão!$B:$B,0)),"erro"))</f>
        <v/>
      </c>
      <c r="J2503" s="186" t="str">
        <f>IF($A2503=0,"",IFERROR(INDEX(BD_Gestão!B:B,MATCH('Banco de Dados'!$B2503,BD_Gestão!$B:$B,0)),"erro"))</f>
        <v/>
      </c>
      <c r="K2503" s="158" t="str">
        <f>IF($A2503=0,"",IFERROR(INDEX(BD_Gestão!C:C,MATCH('Banco de Dados'!$B2503,BD_Gestão!$B:$B,0)),"erro"))</f>
        <v/>
      </c>
      <c r="L2503" s="158" t="str">
        <f>IF($A2503=0,"",IFERROR(INDEX(BD_Gestão!H:H,MATCH('Banco de Dados'!$B2503,BD_Gestão!$B:$B,0)),"erro"))</f>
        <v/>
      </c>
      <c r="M2503" s="161" t="str">
        <f>IF($A2503=0,"",IFERROR(INDEX(BD_Gestão!F:F,MATCH('Banco de Dados'!$B2503,BD_Gestão!$B:$B,0)),"erro"))</f>
        <v/>
      </c>
      <c r="N2503" s="161" t="str">
        <f>IF($A2503=0,"",IFERROR(INDEX(BD_Gestão!J:J,MATCH('Banco de Dados'!$B2503,BD_Gestão!$B:$B,0)),"erro"))</f>
        <v/>
      </c>
      <c r="O2503" s="164" t="str">
        <f>IF($A2503=0,"",IFERROR(INDEX(BD_Gestão!K:K,MATCH('Banco de Dados'!$B2503,BD_Gestão!$B:$B,0)),"erro"))</f>
        <v/>
      </c>
      <c r="P2503" s="169" t="str">
        <f t="shared" si="158"/>
        <v/>
      </c>
      <c r="Q2503" s="170" t="str">
        <f t="shared" si="159"/>
        <v/>
      </c>
      <c r="R2503" s="163" t="e">
        <f t="shared" si="156"/>
        <v>#VALUE!</v>
      </c>
      <c r="S2503" s="163" t="e">
        <f t="shared" si="157"/>
        <v>#VALUE!</v>
      </c>
      <c r="T2503" s="163" t="e">
        <f>INDEX(Controle!O:O,MATCH('Banco de Dados'!A2503,Controle!M:M,0))*E2503/100</f>
        <v>#N/A</v>
      </c>
    </row>
    <row r="2504" spans="1:20" hidden="1" x14ac:dyDescent="0.2">
      <c r="A2504" s="158">
        <f>BD_TS!A2503</f>
        <v>0</v>
      </c>
      <c r="B2504" s="158" t="str">
        <f>SUBSTITUTE(SUBSTITUTE(BD_TS!D2503," ",""),"-","/")</f>
        <v/>
      </c>
      <c r="C2504" s="158">
        <f>BD_TS!E2503</f>
        <v>0</v>
      </c>
      <c r="D2504" s="159">
        <f>BD_TS!F2503</f>
        <v>0</v>
      </c>
      <c r="E2504" s="160">
        <f>BD_TS!B2503</f>
        <v>0</v>
      </c>
      <c r="F2504" s="161">
        <f>BD_TS!C2503</f>
        <v>0</v>
      </c>
      <c r="G2504" s="187">
        <f>BD_TS!H2503</f>
        <v>0</v>
      </c>
      <c r="H2504" s="158" t="str">
        <f>IF($A2504=0,"",IFERROR(INDEX(BD_Gestão!A:A,MATCH('Banco de Dados'!$B2504,BD_Gestão!$B:$B,0)),"erro"))</f>
        <v/>
      </c>
      <c r="I2504" s="162" t="str">
        <f>IF($A2504=0,"",IFERROR(INDEX(BD_Gestão!E:E,MATCH('Banco de Dados'!$B2504,BD_Gestão!$B:$B,0)),"erro"))</f>
        <v/>
      </c>
      <c r="J2504" s="186" t="str">
        <f>IF($A2504=0,"",IFERROR(INDEX(BD_Gestão!B:B,MATCH('Banco de Dados'!$B2504,BD_Gestão!$B:$B,0)),"erro"))</f>
        <v/>
      </c>
      <c r="K2504" s="158" t="str">
        <f>IF($A2504=0,"",IFERROR(INDEX(BD_Gestão!C:C,MATCH('Banco de Dados'!$B2504,BD_Gestão!$B:$B,0)),"erro"))</f>
        <v/>
      </c>
      <c r="L2504" s="158" t="str">
        <f>IF($A2504=0,"",IFERROR(INDEX(BD_Gestão!H:H,MATCH('Banco de Dados'!$B2504,BD_Gestão!$B:$B,0)),"erro"))</f>
        <v/>
      </c>
      <c r="M2504" s="161" t="str">
        <f>IF($A2504=0,"",IFERROR(INDEX(BD_Gestão!F:F,MATCH('Banco de Dados'!$B2504,BD_Gestão!$B:$B,0)),"erro"))</f>
        <v/>
      </c>
      <c r="N2504" s="161" t="str">
        <f>IF($A2504=0,"",IFERROR(INDEX(BD_Gestão!J:J,MATCH('Banco de Dados'!$B2504,BD_Gestão!$B:$B,0)),"erro"))</f>
        <v/>
      </c>
      <c r="O2504" s="164" t="str">
        <f>IF($A2504=0,"",IFERROR(INDEX(BD_Gestão!K:K,MATCH('Banco de Dados'!$B2504,BD_Gestão!$B:$B,0)),"erro"))</f>
        <v/>
      </c>
      <c r="P2504" s="169" t="str">
        <f t="shared" si="158"/>
        <v/>
      </c>
      <c r="Q2504" s="170" t="str">
        <f t="shared" si="159"/>
        <v/>
      </c>
      <c r="R2504" s="163" t="e">
        <f t="shared" si="156"/>
        <v>#VALUE!</v>
      </c>
      <c r="S2504" s="163" t="e">
        <f t="shared" si="157"/>
        <v>#VALUE!</v>
      </c>
      <c r="T2504" s="163" t="e">
        <f>INDEX(Controle!O:O,MATCH('Banco de Dados'!A2504,Controle!M:M,0))*E2504/100</f>
        <v>#N/A</v>
      </c>
    </row>
    <row r="2505" spans="1:20" hidden="1" x14ac:dyDescent="0.2">
      <c r="A2505" s="158">
        <f>BD_TS!A2504</f>
        <v>0</v>
      </c>
      <c r="B2505" s="158" t="str">
        <f>SUBSTITUTE(SUBSTITUTE(BD_TS!D2504," ",""),"-","/")</f>
        <v/>
      </c>
      <c r="C2505" s="158">
        <f>BD_TS!E2504</f>
        <v>0</v>
      </c>
      <c r="D2505" s="159">
        <f>BD_TS!F2504</f>
        <v>0</v>
      </c>
      <c r="E2505" s="160">
        <f>BD_TS!B2504</f>
        <v>0</v>
      </c>
      <c r="F2505" s="161">
        <f>BD_TS!C2504</f>
        <v>0</v>
      </c>
      <c r="G2505" s="187">
        <f>BD_TS!H2504</f>
        <v>0</v>
      </c>
      <c r="H2505" s="158" t="str">
        <f>IF($A2505=0,"",IFERROR(INDEX(BD_Gestão!A:A,MATCH('Banco de Dados'!$B2505,BD_Gestão!$B:$B,0)),"erro"))</f>
        <v/>
      </c>
      <c r="I2505" s="162" t="str">
        <f>IF($A2505=0,"",IFERROR(INDEX(BD_Gestão!E:E,MATCH('Banco de Dados'!$B2505,BD_Gestão!$B:$B,0)),"erro"))</f>
        <v/>
      </c>
      <c r="J2505" s="186" t="str">
        <f>IF($A2505=0,"",IFERROR(INDEX(BD_Gestão!B:B,MATCH('Banco de Dados'!$B2505,BD_Gestão!$B:$B,0)),"erro"))</f>
        <v/>
      </c>
      <c r="K2505" s="158" t="str">
        <f>IF($A2505=0,"",IFERROR(INDEX(BD_Gestão!C:C,MATCH('Banco de Dados'!$B2505,BD_Gestão!$B:$B,0)),"erro"))</f>
        <v/>
      </c>
      <c r="L2505" s="158" t="str">
        <f>IF($A2505=0,"",IFERROR(INDEX(BD_Gestão!H:H,MATCH('Banco de Dados'!$B2505,BD_Gestão!$B:$B,0)),"erro"))</f>
        <v/>
      </c>
      <c r="M2505" s="161" t="str">
        <f>IF($A2505=0,"",IFERROR(INDEX(BD_Gestão!F:F,MATCH('Banco de Dados'!$B2505,BD_Gestão!$B:$B,0)),"erro"))</f>
        <v/>
      </c>
      <c r="N2505" s="161" t="str">
        <f>IF($A2505=0,"",IFERROR(INDEX(BD_Gestão!J:J,MATCH('Banco de Dados'!$B2505,BD_Gestão!$B:$B,0)),"erro"))</f>
        <v/>
      </c>
      <c r="O2505" s="164" t="str">
        <f>IF($A2505=0,"",IFERROR(INDEX(BD_Gestão!K:K,MATCH('Banco de Dados'!$B2505,BD_Gestão!$B:$B,0)),"erro"))</f>
        <v/>
      </c>
      <c r="P2505" s="169" t="str">
        <f t="shared" si="158"/>
        <v/>
      </c>
      <c r="Q2505" s="170" t="str">
        <f t="shared" si="159"/>
        <v/>
      </c>
      <c r="R2505" s="163" t="e">
        <f t="shared" si="156"/>
        <v>#VALUE!</v>
      </c>
      <c r="S2505" s="163" t="e">
        <f t="shared" si="157"/>
        <v>#VALUE!</v>
      </c>
      <c r="T2505" s="163" t="e">
        <f>INDEX(Controle!O:O,MATCH('Banco de Dados'!A2505,Controle!M:M,0))*E2505/100</f>
        <v>#N/A</v>
      </c>
    </row>
    <row r="2506" spans="1:20" hidden="1" x14ac:dyDescent="0.2">
      <c r="A2506" s="158">
        <f>BD_TS!A2505</f>
        <v>0</v>
      </c>
      <c r="B2506" s="158" t="str">
        <f>SUBSTITUTE(SUBSTITUTE(BD_TS!D2505," ",""),"-","/")</f>
        <v/>
      </c>
      <c r="C2506" s="158">
        <f>BD_TS!E2505</f>
        <v>0</v>
      </c>
      <c r="D2506" s="159">
        <f>BD_TS!F2505</f>
        <v>0</v>
      </c>
      <c r="E2506" s="160">
        <f>BD_TS!B2505</f>
        <v>0</v>
      </c>
      <c r="F2506" s="161">
        <f>BD_TS!C2505</f>
        <v>0</v>
      </c>
      <c r="G2506" s="187">
        <f>BD_TS!H2505</f>
        <v>0</v>
      </c>
      <c r="H2506" s="158" t="str">
        <f>IF($A2506=0,"",IFERROR(INDEX(BD_Gestão!A:A,MATCH('Banco de Dados'!$B2506,BD_Gestão!$B:$B,0)),"erro"))</f>
        <v/>
      </c>
      <c r="I2506" s="162" t="str">
        <f>IF($A2506=0,"",IFERROR(INDEX(BD_Gestão!E:E,MATCH('Banco de Dados'!$B2506,BD_Gestão!$B:$B,0)),"erro"))</f>
        <v/>
      </c>
      <c r="J2506" s="186" t="str">
        <f>IF($A2506=0,"",IFERROR(INDEX(BD_Gestão!B:B,MATCH('Banco de Dados'!$B2506,BD_Gestão!$B:$B,0)),"erro"))</f>
        <v/>
      </c>
      <c r="K2506" s="158" t="str">
        <f>IF($A2506=0,"",IFERROR(INDEX(BD_Gestão!C:C,MATCH('Banco de Dados'!$B2506,BD_Gestão!$B:$B,0)),"erro"))</f>
        <v/>
      </c>
      <c r="L2506" s="158" t="str">
        <f>IF($A2506=0,"",IFERROR(INDEX(BD_Gestão!H:H,MATCH('Banco de Dados'!$B2506,BD_Gestão!$B:$B,0)),"erro"))</f>
        <v/>
      </c>
      <c r="M2506" s="161" t="str">
        <f>IF($A2506=0,"",IFERROR(INDEX(BD_Gestão!F:F,MATCH('Banco de Dados'!$B2506,BD_Gestão!$B:$B,0)),"erro"))</f>
        <v/>
      </c>
      <c r="N2506" s="161" t="str">
        <f>IF($A2506=0,"",IFERROR(INDEX(BD_Gestão!J:J,MATCH('Banco de Dados'!$B2506,BD_Gestão!$B:$B,0)),"erro"))</f>
        <v/>
      </c>
      <c r="O2506" s="164" t="str">
        <f>IF($A2506=0,"",IFERROR(INDEX(BD_Gestão!K:K,MATCH('Banco de Dados'!$B2506,BD_Gestão!$B:$B,0)),"erro"))</f>
        <v/>
      </c>
      <c r="P2506" s="169" t="str">
        <f t="shared" si="158"/>
        <v/>
      </c>
      <c r="Q2506" s="170" t="str">
        <f t="shared" si="159"/>
        <v/>
      </c>
      <c r="R2506" s="163" t="e">
        <f t="shared" si="156"/>
        <v>#VALUE!</v>
      </c>
      <c r="S2506" s="163" t="e">
        <f t="shared" si="157"/>
        <v>#VALUE!</v>
      </c>
      <c r="T2506" s="163" t="e">
        <f>INDEX(Controle!O:O,MATCH('Banco de Dados'!A2506,Controle!M:M,0))*E2506/100</f>
        <v>#N/A</v>
      </c>
    </row>
    <row r="2507" spans="1:20" hidden="1" x14ac:dyDescent="0.2">
      <c r="A2507" s="158">
        <f>BD_TS!A2506</f>
        <v>0</v>
      </c>
      <c r="B2507" s="158" t="str">
        <f>SUBSTITUTE(SUBSTITUTE(BD_TS!D2506," ",""),"-","/")</f>
        <v/>
      </c>
      <c r="C2507" s="158">
        <f>BD_TS!E2506</f>
        <v>0</v>
      </c>
      <c r="D2507" s="159">
        <f>BD_TS!F2506</f>
        <v>0</v>
      </c>
      <c r="E2507" s="160">
        <f>BD_TS!B2506</f>
        <v>0</v>
      </c>
      <c r="F2507" s="161">
        <f>BD_TS!C2506</f>
        <v>0</v>
      </c>
      <c r="G2507" s="187">
        <f>BD_TS!H2506</f>
        <v>0</v>
      </c>
      <c r="H2507" s="158" t="str">
        <f>IF($A2507=0,"",IFERROR(INDEX(BD_Gestão!A:A,MATCH('Banco de Dados'!$B2507,BD_Gestão!$B:$B,0)),"erro"))</f>
        <v/>
      </c>
      <c r="I2507" s="162" t="str">
        <f>IF($A2507=0,"",IFERROR(INDEX(BD_Gestão!E:E,MATCH('Banco de Dados'!$B2507,BD_Gestão!$B:$B,0)),"erro"))</f>
        <v/>
      </c>
      <c r="J2507" s="186" t="str">
        <f>IF($A2507=0,"",IFERROR(INDEX(BD_Gestão!B:B,MATCH('Banco de Dados'!$B2507,BD_Gestão!$B:$B,0)),"erro"))</f>
        <v/>
      </c>
      <c r="K2507" s="158" t="str">
        <f>IF($A2507=0,"",IFERROR(INDEX(BD_Gestão!C:C,MATCH('Banco de Dados'!$B2507,BD_Gestão!$B:$B,0)),"erro"))</f>
        <v/>
      </c>
      <c r="L2507" s="158" t="str">
        <f>IF($A2507=0,"",IFERROR(INDEX(BD_Gestão!H:H,MATCH('Banco de Dados'!$B2507,BD_Gestão!$B:$B,0)),"erro"))</f>
        <v/>
      </c>
      <c r="M2507" s="161" t="str">
        <f>IF($A2507=0,"",IFERROR(INDEX(BD_Gestão!F:F,MATCH('Banco de Dados'!$B2507,BD_Gestão!$B:$B,0)),"erro"))</f>
        <v/>
      </c>
      <c r="N2507" s="161" t="str">
        <f>IF($A2507=0,"",IFERROR(INDEX(BD_Gestão!J:J,MATCH('Banco de Dados'!$B2507,BD_Gestão!$B:$B,0)),"erro"))</f>
        <v/>
      </c>
      <c r="O2507" s="164" t="str">
        <f>IF($A2507=0,"",IFERROR(INDEX(BD_Gestão!K:K,MATCH('Banco de Dados'!$B2507,BD_Gestão!$B:$B,0)),"erro"))</f>
        <v/>
      </c>
      <c r="P2507" s="169" t="str">
        <f t="shared" si="158"/>
        <v/>
      </c>
      <c r="Q2507" s="170" t="str">
        <f t="shared" si="159"/>
        <v/>
      </c>
      <c r="R2507" s="163" t="e">
        <f t="shared" si="156"/>
        <v>#VALUE!</v>
      </c>
      <c r="S2507" s="163" t="e">
        <f t="shared" si="157"/>
        <v>#VALUE!</v>
      </c>
      <c r="T2507" s="163" t="e">
        <f>INDEX(Controle!O:O,MATCH('Banco de Dados'!A2507,Controle!M:M,0))*E2507/100</f>
        <v>#N/A</v>
      </c>
    </row>
    <row r="2508" spans="1:20" hidden="1" x14ac:dyDescent="0.2">
      <c r="A2508" s="158">
        <f>BD_TS!A2507</f>
        <v>0</v>
      </c>
      <c r="B2508" s="158" t="str">
        <f>SUBSTITUTE(SUBSTITUTE(BD_TS!D2507," ",""),"-","/")</f>
        <v/>
      </c>
      <c r="C2508" s="158">
        <f>BD_TS!E2507</f>
        <v>0</v>
      </c>
      <c r="D2508" s="159">
        <f>BD_TS!F2507</f>
        <v>0</v>
      </c>
      <c r="E2508" s="160">
        <f>BD_TS!B2507</f>
        <v>0</v>
      </c>
      <c r="F2508" s="161">
        <f>BD_TS!C2507</f>
        <v>0</v>
      </c>
      <c r="G2508" s="187">
        <f>BD_TS!H2507</f>
        <v>0</v>
      </c>
      <c r="H2508" s="158" t="str">
        <f>IF($A2508=0,"",IFERROR(INDEX(BD_Gestão!A:A,MATCH('Banco de Dados'!$B2508,BD_Gestão!$B:$B,0)),"erro"))</f>
        <v/>
      </c>
      <c r="I2508" s="162" t="str">
        <f>IF($A2508=0,"",IFERROR(INDEX(BD_Gestão!E:E,MATCH('Banco de Dados'!$B2508,BD_Gestão!$B:$B,0)),"erro"))</f>
        <v/>
      </c>
      <c r="J2508" s="186" t="str">
        <f>IF($A2508=0,"",IFERROR(INDEX(BD_Gestão!B:B,MATCH('Banco de Dados'!$B2508,BD_Gestão!$B:$B,0)),"erro"))</f>
        <v/>
      </c>
      <c r="K2508" s="158" t="str">
        <f>IF($A2508=0,"",IFERROR(INDEX(BD_Gestão!C:C,MATCH('Banco de Dados'!$B2508,BD_Gestão!$B:$B,0)),"erro"))</f>
        <v/>
      </c>
      <c r="L2508" s="158" t="str">
        <f>IF($A2508=0,"",IFERROR(INDEX(BD_Gestão!H:H,MATCH('Banco de Dados'!$B2508,BD_Gestão!$B:$B,0)),"erro"))</f>
        <v/>
      </c>
      <c r="M2508" s="161" t="str">
        <f>IF($A2508=0,"",IFERROR(INDEX(BD_Gestão!F:F,MATCH('Banco de Dados'!$B2508,BD_Gestão!$B:$B,0)),"erro"))</f>
        <v/>
      </c>
      <c r="N2508" s="161" t="str">
        <f>IF($A2508=0,"",IFERROR(INDEX(BD_Gestão!J:J,MATCH('Banco de Dados'!$B2508,BD_Gestão!$B:$B,0)),"erro"))</f>
        <v/>
      </c>
      <c r="O2508" s="164" t="str">
        <f>IF($A2508=0,"",IFERROR(INDEX(BD_Gestão!K:K,MATCH('Banco de Dados'!$B2508,BD_Gestão!$B:$B,0)),"erro"))</f>
        <v/>
      </c>
      <c r="P2508" s="169" t="str">
        <f t="shared" si="158"/>
        <v/>
      </c>
      <c r="Q2508" s="170" t="str">
        <f t="shared" si="159"/>
        <v/>
      </c>
      <c r="R2508" s="163" t="e">
        <f t="shared" si="156"/>
        <v>#VALUE!</v>
      </c>
      <c r="S2508" s="163" t="e">
        <f t="shared" si="157"/>
        <v>#VALUE!</v>
      </c>
      <c r="T2508" s="163" t="e">
        <f>INDEX(Controle!O:O,MATCH('Banco de Dados'!A2508,Controle!M:M,0))*E2508/100</f>
        <v>#N/A</v>
      </c>
    </row>
    <row r="2509" spans="1:20" hidden="1" x14ac:dyDescent="0.2">
      <c r="A2509" s="158">
        <f>BD_TS!A2508</f>
        <v>0</v>
      </c>
      <c r="B2509" s="158" t="str">
        <f>SUBSTITUTE(SUBSTITUTE(BD_TS!D2508," ",""),"-","/")</f>
        <v/>
      </c>
      <c r="C2509" s="158">
        <f>BD_TS!E2508</f>
        <v>0</v>
      </c>
      <c r="D2509" s="159">
        <f>BD_TS!F2508</f>
        <v>0</v>
      </c>
      <c r="E2509" s="160">
        <f>BD_TS!B2508</f>
        <v>0</v>
      </c>
      <c r="F2509" s="161">
        <f>BD_TS!C2508</f>
        <v>0</v>
      </c>
      <c r="G2509" s="187">
        <f>BD_TS!H2508</f>
        <v>0</v>
      </c>
      <c r="H2509" s="158" t="str">
        <f>IF($A2509=0,"",IFERROR(INDEX(BD_Gestão!A:A,MATCH('Banco de Dados'!$B2509,BD_Gestão!$B:$B,0)),"erro"))</f>
        <v/>
      </c>
      <c r="I2509" s="162" t="str">
        <f>IF($A2509=0,"",IFERROR(INDEX(BD_Gestão!E:E,MATCH('Banco de Dados'!$B2509,BD_Gestão!$B:$B,0)),"erro"))</f>
        <v/>
      </c>
      <c r="J2509" s="186" t="str">
        <f>IF($A2509=0,"",IFERROR(INDEX(BD_Gestão!B:B,MATCH('Banco de Dados'!$B2509,BD_Gestão!$B:$B,0)),"erro"))</f>
        <v/>
      </c>
      <c r="K2509" s="158" t="str">
        <f>IF($A2509=0,"",IFERROR(INDEX(BD_Gestão!C:C,MATCH('Banco de Dados'!$B2509,BD_Gestão!$B:$B,0)),"erro"))</f>
        <v/>
      </c>
      <c r="L2509" s="158" t="str">
        <f>IF($A2509=0,"",IFERROR(INDEX(BD_Gestão!H:H,MATCH('Banco de Dados'!$B2509,BD_Gestão!$B:$B,0)),"erro"))</f>
        <v/>
      </c>
      <c r="M2509" s="161" t="str">
        <f>IF($A2509=0,"",IFERROR(INDEX(BD_Gestão!F:F,MATCH('Banco de Dados'!$B2509,BD_Gestão!$B:$B,0)),"erro"))</f>
        <v/>
      </c>
      <c r="N2509" s="161" t="str">
        <f>IF($A2509=0,"",IFERROR(INDEX(BD_Gestão!J:J,MATCH('Banco de Dados'!$B2509,BD_Gestão!$B:$B,0)),"erro"))</f>
        <v/>
      </c>
      <c r="O2509" s="164" t="str">
        <f>IF($A2509=0,"",IFERROR(INDEX(BD_Gestão!K:K,MATCH('Banco de Dados'!$B2509,BD_Gestão!$B:$B,0)),"erro"))</f>
        <v/>
      </c>
      <c r="P2509" s="169" t="str">
        <f t="shared" si="158"/>
        <v/>
      </c>
      <c r="Q2509" s="170" t="str">
        <f t="shared" si="159"/>
        <v/>
      </c>
      <c r="R2509" s="163" t="e">
        <f t="shared" si="156"/>
        <v>#VALUE!</v>
      </c>
      <c r="S2509" s="163" t="e">
        <f t="shared" si="157"/>
        <v>#VALUE!</v>
      </c>
      <c r="T2509" s="163" t="e">
        <f>INDEX(Controle!O:O,MATCH('Banco de Dados'!A2509,Controle!M:M,0))*E2509/100</f>
        <v>#N/A</v>
      </c>
    </row>
    <row r="2510" spans="1:20" hidden="1" x14ac:dyDescent="0.2">
      <c r="A2510" s="158">
        <f>BD_TS!A2509</f>
        <v>0</v>
      </c>
      <c r="B2510" s="158" t="str">
        <f>SUBSTITUTE(SUBSTITUTE(BD_TS!D2509," ",""),"-","/")</f>
        <v/>
      </c>
      <c r="C2510" s="158">
        <f>BD_TS!E2509</f>
        <v>0</v>
      </c>
      <c r="D2510" s="159">
        <f>BD_TS!F2509</f>
        <v>0</v>
      </c>
      <c r="E2510" s="160">
        <f>BD_TS!B2509</f>
        <v>0</v>
      </c>
      <c r="F2510" s="161">
        <f>BD_TS!C2509</f>
        <v>0</v>
      </c>
      <c r="G2510" s="187">
        <f>BD_TS!H2509</f>
        <v>0</v>
      </c>
      <c r="H2510" s="158" t="str">
        <f>IF($A2510=0,"",IFERROR(INDEX(BD_Gestão!A:A,MATCH('Banco de Dados'!$B2510,BD_Gestão!$B:$B,0)),"erro"))</f>
        <v/>
      </c>
      <c r="I2510" s="162" t="str">
        <f>IF($A2510=0,"",IFERROR(INDEX(BD_Gestão!E:E,MATCH('Banco de Dados'!$B2510,BD_Gestão!$B:$B,0)),"erro"))</f>
        <v/>
      </c>
      <c r="J2510" s="186" t="str">
        <f>IF($A2510=0,"",IFERROR(INDEX(BD_Gestão!B:B,MATCH('Banco de Dados'!$B2510,BD_Gestão!$B:$B,0)),"erro"))</f>
        <v/>
      </c>
      <c r="K2510" s="158" t="str">
        <f>IF($A2510=0,"",IFERROR(INDEX(BD_Gestão!C:C,MATCH('Banco de Dados'!$B2510,BD_Gestão!$B:$B,0)),"erro"))</f>
        <v/>
      </c>
      <c r="L2510" s="158" t="str">
        <f>IF($A2510=0,"",IFERROR(INDEX(BD_Gestão!H:H,MATCH('Banco de Dados'!$B2510,BD_Gestão!$B:$B,0)),"erro"))</f>
        <v/>
      </c>
      <c r="M2510" s="161" t="str">
        <f>IF($A2510=0,"",IFERROR(INDEX(BD_Gestão!F:F,MATCH('Banco de Dados'!$B2510,BD_Gestão!$B:$B,0)),"erro"))</f>
        <v/>
      </c>
      <c r="N2510" s="161" t="str">
        <f>IF($A2510=0,"",IFERROR(INDEX(BD_Gestão!J:J,MATCH('Banco de Dados'!$B2510,BD_Gestão!$B:$B,0)),"erro"))</f>
        <v/>
      </c>
      <c r="O2510" s="164" t="str">
        <f>IF($A2510=0,"",IFERROR(INDEX(BD_Gestão!K:K,MATCH('Banco de Dados'!$B2510,BD_Gestão!$B:$B,0)),"erro"))</f>
        <v/>
      </c>
      <c r="P2510" s="169" t="str">
        <f t="shared" si="158"/>
        <v/>
      </c>
      <c r="Q2510" s="170" t="str">
        <f t="shared" si="159"/>
        <v/>
      </c>
      <c r="R2510" s="163" t="e">
        <f t="shared" si="156"/>
        <v>#VALUE!</v>
      </c>
      <c r="S2510" s="163" t="e">
        <f t="shared" si="157"/>
        <v>#VALUE!</v>
      </c>
      <c r="T2510" s="163" t="e">
        <f>INDEX(Controle!O:O,MATCH('Banco de Dados'!A2510,Controle!M:M,0))*E2510/100</f>
        <v>#N/A</v>
      </c>
    </row>
    <row r="2511" spans="1:20" hidden="1" x14ac:dyDescent="0.2">
      <c r="A2511" s="158">
        <f>BD_TS!A2510</f>
        <v>0</v>
      </c>
      <c r="B2511" s="158" t="str">
        <f>SUBSTITUTE(SUBSTITUTE(BD_TS!D2510," ",""),"-","/")</f>
        <v/>
      </c>
      <c r="C2511" s="158">
        <f>BD_TS!E2510</f>
        <v>0</v>
      </c>
      <c r="D2511" s="159">
        <f>BD_TS!F2510</f>
        <v>0</v>
      </c>
      <c r="E2511" s="160">
        <f>BD_TS!B2510</f>
        <v>0</v>
      </c>
      <c r="F2511" s="161">
        <f>BD_TS!C2510</f>
        <v>0</v>
      </c>
      <c r="G2511" s="187">
        <f>BD_TS!H2510</f>
        <v>0</v>
      </c>
      <c r="H2511" s="158" t="str">
        <f>IF($A2511=0,"",IFERROR(INDEX(BD_Gestão!A:A,MATCH('Banco de Dados'!$B2511,BD_Gestão!$B:$B,0)),"erro"))</f>
        <v/>
      </c>
      <c r="I2511" s="162" t="str">
        <f>IF($A2511=0,"",IFERROR(INDEX(BD_Gestão!E:E,MATCH('Banco de Dados'!$B2511,BD_Gestão!$B:$B,0)),"erro"))</f>
        <v/>
      </c>
      <c r="J2511" s="186" t="str">
        <f>IF($A2511=0,"",IFERROR(INDEX(BD_Gestão!B:B,MATCH('Banco de Dados'!$B2511,BD_Gestão!$B:$B,0)),"erro"))</f>
        <v/>
      </c>
      <c r="K2511" s="158" t="str">
        <f>IF($A2511=0,"",IFERROR(INDEX(BD_Gestão!C:C,MATCH('Banco de Dados'!$B2511,BD_Gestão!$B:$B,0)),"erro"))</f>
        <v/>
      </c>
      <c r="L2511" s="158" t="str">
        <f>IF($A2511=0,"",IFERROR(INDEX(BD_Gestão!H:H,MATCH('Banco de Dados'!$B2511,BD_Gestão!$B:$B,0)),"erro"))</f>
        <v/>
      </c>
      <c r="M2511" s="161" t="str">
        <f>IF($A2511=0,"",IFERROR(INDEX(BD_Gestão!F:F,MATCH('Banco de Dados'!$B2511,BD_Gestão!$B:$B,0)),"erro"))</f>
        <v/>
      </c>
      <c r="N2511" s="161" t="str">
        <f>IF($A2511=0,"",IFERROR(INDEX(BD_Gestão!J:J,MATCH('Banco de Dados'!$B2511,BD_Gestão!$B:$B,0)),"erro"))</f>
        <v/>
      </c>
      <c r="O2511" s="164" t="str">
        <f>IF($A2511=0,"",IFERROR(INDEX(BD_Gestão!K:K,MATCH('Banco de Dados'!$B2511,BD_Gestão!$B:$B,0)),"erro"))</f>
        <v/>
      </c>
      <c r="P2511" s="169" t="str">
        <f t="shared" si="158"/>
        <v/>
      </c>
      <c r="Q2511" s="170" t="str">
        <f t="shared" si="159"/>
        <v/>
      </c>
      <c r="R2511" s="163" t="e">
        <f t="shared" si="156"/>
        <v>#VALUE!</v>
      </c>
      <c r="S2511" s="163" t="e">
        <f t="shared" si="157"/>
        <v>#VALUE!</v>
      </c>
      <c r="T2511" s="163" t="e">
        <f>INDEX(Controle!O:O,MATCH('Banco de Dados'!A2511,Controle!M:M,0))*E2511/100</f>
        <v>#N/A</v>
      </c>
    </row>
    <row r="2512" spans="1:20" hidden="1" x14ac:dyDescent="0.2">
      <c r="A2512" s="158">
        <f>BD_TS!A2511</f>
        <v>0</v>
      </c>
      <c r="B2512" s="158" t="str">
        <f>SUBSTITUTE(SUBSTITUTE(BD_TS!D2511," ",""),"-","/")</f>
        <v/>
      </c>
      <c r="C2512" s="158">
        <f>BD_TS!E2511</f>
        <v>0</v>
      </c>
      <c r="D2512" s="159">
        <f>BD_TS!F2511</f>
        <v>0</v>
      </c>
      <c r="E2512" s="160">
        <f>BD_TS!B2511</f>
        <v>0</v>
      </c>
      <c r="F2512" s="161">
        <f>BD_TS!C2511</f>
        <v>0</v>
      </c>
      <c r="G2512" s="187">
        <f>BD_TS!H2511</f>
        <v>0</v>
      </c>
      <c r="H2512" s="158" t="str">
        <f>IF($A2512=0,"",IFERROR(INDEX(BD_Gestão!A:A,MATCH('Banco de Dados'!$B2512,BD_Gestão!$B:$B,0)),"erro"))</f>
        <v/>
      </c>
      <c r="I2512" s="162" t="str">
        <f>IF($A2512=0,"",IFERROR(INDEX(BD_Gestão!E:E,MATCH('Banco de Dados'!$B2512,BD_Gestão!$B:$B,0)),"erro"))</f>
        <v/>
      </c>
      <c r="J2512" s="186" t="str">
        <f>IF($A2512=0,"",IFERROR(INDEX(BD_Gestão!B:B,MATCH('Banco de Dados'!$B2512,BD_Gestão!$B:$B,0)),"erro"))</f>
        <v/>
      </c>
      <c r="K2512" s="158" t="str">
        <f>IF($A2512=0,"",IFERROR(INDEX(BD_Gestão!C:C,MATCH('Banco de Dados'!$B2512,BD_Gestão!$B:$B,0)),"erro"))</f>
        <v/>
      </c>
      <c r="L2512" s="158" t="str">
        <f>IF($A2512=0,"",IFERROR(INDEX(BD_Gestão!H:H,MATCH('Banco de Dados'!$B2512,BD_Gestão!$B:$B,0)),"erro"))</f>
        <v/>
      </c>
      <c r="M2512" s="161" t="str">
        <f>IF($A2512=0,"",IFERROR(INDEX(BD_Gestão!F:F,MATCH('Banco de Dados'!$B2512,BD_Gestão!$B:$B,0)),"erro"))</f>
        <v/>
      </c>
      <c r="N2512" s="161" t="str">
        <f>IF($A2512=0,"",IFERROR(INDEX(BD_Gestão!J:J,MATCH('Banco de Dados'!$B2512,BD_Gestão!$B:$B,0)),"erro"))</f>
        <v/>
      </c>
      <c r="O2512" s="164" t="str">
        <f>IF($A2512=0,"",IFERROR(INDEX(BD_Gestão!K:K,MATCH('Banco de Dados'!$B2512,BD_Gestão!$B:$B,0)),"erro"))</f>
        <v/>
      </c>
      <c r="P2512" s="169" t="str">
        <f t="shared" si="158"/>
        <v/>
      </c>
      <c r="Q2512" s="170" t="str">
        <f t="shared" si="159"/>
        <v/>
      </c>
      <c r="R2512" s="163" t="e">
        <f t="shared" si="156"/>
        <v>#VALUE!</v>
      </c>
      <c r="S2512" s="163" t="e">
        <f t="shared" si="157"/>
        <v>#VALUE!</v>
      </c>
      <c r="T2512" s="163" t="e">
        <f>INDEX(Controle!O:O,MATCH('Banco de Dados'!A2512,Controle!M:M,0))*E2512/100</f>
        <v>#N/A</v>
      </c>
    </row>
    <row r="2513" spans="1:20" hidden="1" x14ac:dyDescent="0.2">
      <c r="A2513" s="158">
        <f>BD_TS!A2512</f>
        <v>0</v>
      </c>
      <c r="B2513" s="158" t="str">
        <f>SUBSTITUTE(SUBSTITUTE(BD_TS!D2512," ",""),"-","/")</f>
        <v/>
      </c>
      <c r="C2513" s="158">
        <f>BD_TS!E2512</f>
        <v>0</v>
      </c>
      <c r="D2513" s="159">
        <f>BD_TS!F2512</f>
        <v>0</v>
      </c>
      <c r="E2513" s="160">
        <f>BD_TS!B2512</f>
        <v>0</v>
      </c>
      <c r="F2513" s="161">
        <f>BD_TS!C2512</f>
        <v>0</v>
      </c>
      <c r="G2513" s="187">
        <f>BD_TS!H2512</f>
        <v>0</v>
      </c>
      <c r="H2513" s="158" t="str">
        <f>IF($A2513=0,"",IFERROR(INDEX(BD_Gestão!A:A,MATCH('Banco de Dados'!$B2513,BD_Gestão!$B:$B,0)),"erro"))</f>
        <v/>
      </c>
      <c r="I2513" s="162" t="str">
        <f>IF($A2513=0,"",IFERROR(INDEX(BD_Gestão!E:E,MATCH('Banco de Dados'!$B2513,BD_Gestão!$B:$B,0)),"erro"))</f>
        <v/>
      </c>
      <c r="J2513" s="186" t="str">
        <f>IF($A2513=0,"",IFERROR(INDEX(BD_Gestão!B:B,MATCH('Banco de Dados'!$B2513,BD_Gestão!$B:$B,0)),"erro"))</f>
        <v/>
      </c>
      <c r="K2513" s="158" t="str">
        <f>IF($A2513=0,"",IFERROR(INDEX(BD_Gestão!C:C,MATCH('Banco de Dados'!$B2513,BD_Gestão!$B:$B,0)),"erro"))</f>
        <v/>
      </c>
      <c r="L2513" s="158" t="str">
        <f>IF($A2513=0,"",IFERROR(INDEX(BD_Gestão!H:H,MATCH('Banco de Dados'!$B2513,BD_Gestão!$B:$B,0)),"erro"))</f>
        <v/>
      </c>
      <c r="M2513" s="161" t="str">
        <f>IF($A2513=0,"",IFERROR(INDEX(BD_Gestão!F:F,MATCH('Banco de Dados'!$B2513,BD_Gestão!$B:$B,0)),"erro"))</f>
        <v/>
      </c>
      <c r="N2513" s="161" t="str">
        <f>IF($A2513=0,"",IFERROR(INDEX(BD_Gestão!J:J,MATCH('Banco de Dados'!$B2513,BD_Gestão!$B:$B,0)),"erro"))</f>
        <v/>
      </c>
      <c r="O2513" s="164" t="str">
        <f>IF($A2513=0,"",IFERROR(INDEX(BD_Gestão!K:K,MATCH('Banco de Dados'!$B2513,BD_Gestão!$B:$B,0)),"erro"))</f>
        <v/>
      </c>
      <c r="P2513" s="169" t="str">
        <f t="shared" si="158"/>
        <v/>
      </c>
      <c r="Q2513" s="170" t="str">
        <f t="shared" si="159"/>
        <v/>
      </c>
      <c r="R2513" s="163" t="e">
        <f t="shared" si="156"/>
        <v>#VALUE!</v>
      </c>
      <c r="S2513" s="163" t="e">
        <f t="shared" si="157"/>
        <v>#VALUE!</v>
      </c>
      <c r="T2513" s="163" t="e">
        <f>INDEX(Controle!O:O,MATCH('Banco de Dados'!A2513,Controle!M:M,0))*E2513/100</f>
        <v>#N/A</v>
      </c>
    </row>
    <row r="2514" spans="1:20" hidden="1" x14ac:dyDescent="0.2">
      <c r="A2514" s="158">
        <f>BD_TS!A2513</f>
        <v>0</v>
      </c>
      <c r="B2514" s="158" t="str">
        <f>SUBSTITUTE(SUBSTITUTE(BD_TS!D2513," ",""),"-","/")</f>
        <v/>
      </c>
      <c r="C2514" s="158">
        <f>BD_TS!E2513</f>
        <v>0</v>
      </c>
      <c r="D2514" s="159">
        <f>BD_TS!F2513</f>
        <v>0</v>
      </c>
      <c r="E2514" s="160">
        <f>BD_TS!B2513</f>
        <v>0</v>
      </c>
      <c r="F2514" s="161">
        <f>BD_TS!C2513</f>
        <v>0</v>
      </c>
      <c r="G2514" s="187">
        <f>BD_TS!H2513</f>
        <v>0</v>
      </c>
      <c r="H2514" s="158" t="str">
        <f>IF($A2514=0,"",IFERROR(INDEX(BD_Gestão!A:A,MATCH('Banco de Dados'!$B2514,BD_Gestão!$B:$B,0)),"erro"))</f>
        <v/>
      </c>
      <c r="I2514" s="162" t="str">
        <f>IF($A2514=0,"",IFERROR(INDEX(BD_Gestão!E:E,MATCH('Banco de Dados'!$B2514,BD_Gestão!$B:$B,0)),"erro"))</f>
        <v/>
      </c>
      <c r="J2514" s="186" t="str">
        <f>IF($A2514=0,"",IFERROR(INDEX(BD_Gestão!B:B,MATCH('Banco de Dados'!$B2514,BD_Gestão!$B:$B,0)),"erro"))</f>
        <v/>
      </c>
      <c r="K2514" s="158" t="str">
        <f>IF($A2514=0,"",IFERROR(INDEX(BD_Gestão!C:C,MATCH('Banco de Dados'!$B2514,BD_Gestão!$B:$B,0)),"erro"))</f>
        <v/>
      </c>
      <c r="L2514" s="158" t="str">
        <f>IF($A2514=0,"",IFERROR(INDEX(BD_Gestão!H:H,MATCH('Banco de Dados'!$B2514,BD_Gestão!$B:$B,0)),"erro"))</f>
        <v/>
      </c>
      <c r="M2514" s="161" t="str">
        <f>IF($A2514=0,"",IFERROR(INDEX(BD_Gestão!F:F,MATCH('Banco de Dados'!$B2514,BD_Gestão!$B:$B,0)),"erro"))</f>
        <v/>
      </c>
      <c r="N2514" s="161" t="str">
        <f>IF($A2514=0,"",IFERROR(INDEX(BD_Gestão!J:J,MATCH('Banco de Dados'!$B2514,BD_Gestão!$B:$B,0)),"erro"))</f>
        <v/>
      </c>
      <c r="O2514" s="164" t="str">
        <f>IF($A2514=0,"",IFERROR(INDEX(BD_Gestão!K:K,MATCH('Banco de Dados'!$B2514,BD_Gestão!$B:$B,0)),"erro"))</f>
        <v/>
      </c>
      <c r="P2514" s="169" t="str">
        <f t="shared" si="158"/>
        <v/>
      </c>
      <c r="Q2514" s="170" t="str">
        <f t="shared" si="159"/>
        <v/>
      </c>
      <c r="R2514" s="163" t="e">
        <f t="shared" si="156"/>
        <v>#VALUE!</v>
      </c>
      <c r="S2514" s="163" t="e">
        <f t="shared" si="157"/>
        <v>#VALUE!</v>
      </c>
      <c r="T2514" s="163" t="e">
        <f>INDEX(Controle!O:O,MATCH('Banco de Dados'!A2514,Controle!M:M,0))*E2514/100</f>
        <v>#N/A</v>
      </c>
    </row>
    <row r="2515" spans="1:20" hidden="1" x14ac:dyDescent="0.2">
      <c r="A2515" s="158">
        <f>BD_TS!A2514</f>
        <v>0</v>
      </c>
      <c r="B2515" s="158" t="str">
        <f>SUBSTITUTE(SUBSTITUTE(BD_TS!D2514," ",""),"-","/")</f>
        <v/>
      </c>
      <c r="C2515" s="158">
        <f>BD_TS!E2514</f>
        <v>0</v>
      </c>
      <c r="D2515" s="159">
        <f>BD_TS!F2514</f>
        <v>0</v>
      </c>
      <c r="E2515" s="160">
        <f>BD_TS!B2514</f>
        <v>0</v>
      </c>
      <c r="F2515" s="161">
        <f>BD_TS!C2514</f>
        <v>0</v>
      </c>
      <c r="G2515" s="187">
        <f>BD_TS!H2514</f>
        <v>0</v>
      </c>
      <c r="H2515" s="158" t="str">
        <f>IF($A2515=0,"",IFERROR(INDEX(BD_Gestão!A:A,MATCH('Banco de Dados'!$B2515,BD_Gestão!$B:$B,0)),"erro"))</f>
        <v/>
      </c>
      <c r="I2515" s="162" t="str">
        <f>IF($A2515=0,"",IFERROR(INDEX(BD_Gestão!E:E,MATCH('Banco de Dados'!$B2515,BD_Gestão!$B:$B,0)),"erro"))</f>
        <v/>
      </c>
      <c r="J2515" s="186" t="str">
        <f>IF($A2515=0,"",IFERROR(INDEX(BD_Gestão!B:B,MATCH('Banco de Dados'!$B2515,BD_Gestão!$B:$B,0)),"erro"))</f>
        <v/>
      </c>
      <c r="K2515" s="158" t="str">
        <f>IF($A2515=0,"",IFERROR(INDEX(BD_Gestão!C:C,MATCH('Banco de Dados'!$B2515,BD_Gestão!$B:$B,0)),"erro"))</f>
        <v/>
      </c>
      <c r="L2515" s="158" t="str">
        <f>IF($A2515=0,"",IFERROR(INDEX(BD_Gestão!H:H,MATCH('Banco de Dados'!$B2515,BD_Gestão!$B:$B,0)),"erro"))</f>
        <v/>
      </c>
      <c r="M2515" s="161" t="str">
        <f>IF($A2515=0,"",IFERROR(INDEX(BD_Gestão!F:F,MATCH('Banco de Dados'!$B2515,BD_Gestão!$B:$B,0)),"erro"))</f>
        <v/>
      </c>
      <c r="N2515" s="161" t="str">
        <f>IF($A2515=0,"",IFERROR(INDEX(BD_Gestão!J:J,MATCH('Banco de Dados'!$B2515,BD_Gestão!$B:$B,0)),"erro"))</f>
        <v/>
      </c>
      <c r="O2515" s="164" t="str">
        <f>IF($A2515=0,"",IFERROR(INDEX(BD_Gestão!K:K,MATCH('Banco de Dados'!$B2515,BD_Gestão!$B:$B,0)),"erro"))</f>
        <v/>
      </c>
      <c r="P2515" s="169" t="str">
        <f t="shared" si="158"/>
        <v/>
      </c>
      <c r="Q2515" s="170" t="str">
        <f t="shared" si="159"/>
        <v/>
      </c>
      <c r="R2515" s="163" t="e">
        <f t="shared" si="156"/>
        <v>#VALUE!</v>
      </c>
      <c r="S2515" s="163" t="e">
        <f t="shared" si="157"/>
        <v>#VALUE!</v>
      </c>
      <c r="T2515" s="163" t="e">
        <f>INDEX(Controle!O:O,MATCH('Banco de Dados'!A2515,Controle!M:M,0))*E2515/100</f>
        <v>#N/A</v>
      </c>
    </row>
    <row r="2516" spans="1:20" hidden="1" x14ac:dyDescent="0.2">
      <c r="A2516" s="158">
        <f>BD_TS!A2515</f>
        <v>0</v>
      </c>
      <c r="B2516" s="158" t="str">
        <f>SUBSTITUTE(SUBSTITUTE(BD_TS!D2515," ",""),"-","/")</f>
        <v/>
      </c>
      <c r="C2516" s="158">
        <f>BD_TS!E2515</f>
        <v>0</v>
      </c>
      <c r="D2516" s="159">
        <f>BD_TS!F2515</f>
        <v>0</v>
      </c>
      <c r="E2516" s="160">
        <f>BD_TS!B2515</f>
        <v>0</v>
      </c>
      <c r="F2516" s="161">
        <f>BD_TS!C2515</f>
        <v>0</v>
      </c>
      <c r="G2516" s="187">
        <f>BD_TS!H2515</f>
        <v>0</v>
      </c>
      <c r="H2516" s="158" t="str">
        <f>IF($A2516=0,"",IFERROR(INDEX(BD_Gestão!A:A,MATCH('Banco de Dados'!$B2516,BD_Gestão!$B:$B,0)),"erro"))</f>
        <v/>
      </c>
      <c r="I2516" s="162" t="str">
        <f>IF($A2516=0,"",IFERROR(INDEX(BD_Gestão!E:E,MATCH('Banco de Dados'!$B2516,BD_Gestão!$B:$B,0)),"erro"))</f>
        <v/>
      </c>
      <c r="J2516" s="186" t="str">
        <f>IF($A2516=0,"",IFERROR(INDEX(BD_Gestão!B:B,MATCH('Banco de Dados'!$B2516,BD_Gestão!$B:$B,0)),"erro"))</f>
        <v/>
      </c>
      <c r="K2516" s="158" t="str">
        <f>IF($A2516=0,"",IFERROR(INDEX(BD_Gestão!C:C,MATCH('Banco de Dados'!$B2516,BD_Gestão!$B:$B,0)),"erro"))</f>
        <v/>
      </c>
      <c r="L2516" s="158" t="str">
        <f>IF($A2516=0,"",IFERROR(INDEX(BD_Gestão!H:H,MATCH('Banco de Dados'!$B2516,BD_Gestão!$B:$B,0)),"erro"))</f>
        <v/>
      </c>
      <c r="M2516" s="161" t="str">
        <f>IF($A2516=0,"",IFERROR(INDEX(BD_Gestão!F:F,MATCH('Banco de Dados'!$B2516,BD_Gestão!$B:$B,0)),"erro"))</f>
        <v/>
      </c>
      <c r="N2516" s="161" t="str">
        <f>IF($A2516=0,"",IFERROR(INDEX(BD_Gestão!J:J,MATCH('Banco de Dados'!$B2516,BD_Gestão!$B:$B,0)),"erro"))</f>
        <v/>
      </c>
      <c r="O2516" s="164" t="str">
        <f>IF($A2516=0,"",IFERROR(INDEX(BD_Gestão!K:K,MATCH('Banco de Dados'!$B2516,BD_Gestão!$B:$B,0)),"erro"))</f>
        <v/>
      </c>
      <c r="P2516" s="169" t="str">
        <f t="shared" si="158"/>
        <v/>
      </c>
      <c r="Q2516" s="170" t="str">
        <f t="shared" si="159"/>
        <v/>
      </c>
      <c r="R2516" s="163" t="e">
        <f t="shared" si="156"/>
        <v>#VALUE!</v>
      </c>
      <c r="S2516" s="163" t="e">
        <f t="shared" si="157"/>
        <v>#VALUE!</v>
      </c>
      <c r="T2516" s="163" t="e">
        <f>INDEX(Controle!O:O,MATCH('Banco de Dados'!A2516,Controle!M:M,0))*E2516/100</f>
        <v>#N/A</v>
      </c>
    </row>
    <row r="2517" spans="1:20" hidden="1" x14ac:dyDescent="0.2">
      <c r="A2517" s="158">
        <f>BD_TS!A2516</f>
        <v>0</v>
      </c>
      <c r="B2517" s="158" t="str">
        <f>SUBSTITUTE(SUBSTITUTE(BD_TS!D2516," ",""),"-","/")</f>
        <v/>
      </c>
      <c r="C2517" s="158">
        <f>BD_TS!E2516</f>
        <v>0</v>
      </c>
      <c r="D2517" s="159">
        <f>BD_TS!F2516</f>
        <v>0</v>
      </c>
      <c r="E2517" s="160">
        <f>BD_TS!B2516</f>
        <v>0</v>
      </c>
      <c r="F2517" s="161">
        <f>BD_TS!C2516</f>
        <v>0</v>
      </c>
      <c r="G2517" s="187">
        <f>BD_TS!H2516</f>
        <v>0</v>
      </c>
      <c r="H2517" s="158" t="str">
        <f>IF($A2517=0,"",IFERROR(INDEX(BD_Gestão!A:A,MATCH('Banco de Dados'!$B2517,BD_Gestão!$B:$B,0)),"erro"))</f>
        <v/>
      </c>
      <c r="I2517" s="162" t="str">
        <f>IF($A2517=0,"",IFERROR(INDEX(BD_Gestão!E:E,MATCH('Banco de Dados'!$B2517,BD_Gestão!$B:$B,0)),"erro"))</f>
        <v/>
      </c>
      <c r="J2517" s="186" t="str">
        <f>IF($A2517=0,"",IFERROR(INDEX(BD_Gestão!B:B,MATCH('Banco de Dados'!$B2517,BD_Gestão!$B:$B,0)),"erro"))</f>
        <v/>
      </c>
      <c r="K2517" s="158" t="str">
        <f>IF($A2517=0,"",IFERROR(INDEX(BD_Gestão!C:C,MATCH('Banco de Dados'!$B2517,BD_Gestão!$B:$B,0)),"erro"))</f>
        <v/>
      </c>
      <c r="L2517" s="158" t="str">
        <f>IF($A2517=0,"",IFERROR(INDEX(BD_Gestão!H:H,MATCH('Banco de Dados'!$B2517,BD_Gestão!$B:$B,0)),"erro"))</f>
        <v/>
      </c>
      <c r="M2517" s="161" t="str">
        <f>IF($A2517=0,"",IFERROR(INDEX(BD_Gestão!F:F,MATCH('Banco de Dados'!$B2517,BD_Gestão!$B:$B,0)),"erro"))</f>
        <v/>
      </c>
      <c r="N2517" s="161" t="str">
        <f>IF($A2517=0,"",IFERROR(INDEX(BD_Gestão!J:J,MATCH('Banco de Dados'!$B2517,BD_Gestão!$B:$B,0)),"erro"))</f>
        <v/>
      </c>
      <c r="O2517" s="164" t="str">
        <f>IF($A2517=0,"",IFERROR(INDEX(BD_Gestão!K:K,MATCH('Banco de Dados'!$B2517,BD_Gestão!$B:$B,0)),"erro"))</f>
        <v/>
      </c>
      <c r="P2517" s="169" t="str">
        <f t="shared" si="158"/>
        <v/>
      </c>
      <c r="Q2517" s="170" t="str">
        <f t="shared" si="159"/>
        <v/>
      </c>
      <c r="R2517" s="163" t="e">
        <f t="shared" si="156"/>
        <v>#VALUE!</v>
      </c>
      <c r="S2517" s="163" t="e">
        <f t="shared" si="157"/>
        <v>#VALUE!</v>
      </c>
      <c r="T2517" s="163" t="e">
        <f>INDEX(Controle!O:O,MATCH('Banco de Dados'!A2517,Controle!M:M,0))*E2517/100</f>
        <v>#N/A</v>
      </c>
    </row>
    <row r="2518" spans="1:20" hidden="1" x14ac:dyDescent="0.2">
      <c r="A2518" s="158">
        <f>BD_TS!A2517</f>
        <v>0</v>
      </c>
      <c r="B2518" s="158" t="str">
        <f>SUBSTITUTE(SUBSTITUTE(BD_TS!D2517," ",""),"-","/")</f>
        <v/>
      </c>
      <c r="C2518" s="158">
        <f>BD_TS!E2517</f>
        <v>0</v>
      </c>
      <c r="D2518" s="159">
        <f>BD_TS!F2517</f>
        <v>0</v>
      </c>
      <c r="E2518" s="160">
        <f>BD_TS!B2517</f>
        <v>0</v>
      </c>
      <c r="F2518" s="161">
        <f>BD_TS!C2517</f>
        <v>0</v>
      </c>
      <c r="G2518" s="187">
        <f>BD_TS!H2517</f>
        <v>0</v>
      </c>
      <c r="H2518" s="158" t="str">
        <f>IF($A2518=0,"",IFERROR(INDEX(BD_Gestão!A:A,MATCH('Banco de Dados'!$B2518,BD_Gestão!$B:$B,0)),"erro"))</f>
        <v/>
      </c>
      <c r="I2518" s="162" t="str">
        <f>IF($A2518=0,"",IFERROR(INDEX(BD_Gestão!E:E,MATCH('Banco de Dados'!$B2518,BD_Gestão!$B:$B,0)),"erro"))</f>
        <v/>
      </c>
      <c r="J2518" s="186" t="str">
        <f>IF($A2518=0,"",IFERROR(INDEX(BD_Gestão!B:B,MATCH('Banco de Dados'!$B2518,BD_Gestão!$B:$B,0)),"erro"))</f>
        <v/>
      </c>
      <c r="K2518" s="158" t="str">
        <f>IF($A2518=0,"",IFERROR(INDEX(BD_Gestão!C:C,MATCH('Banco de Dados'!$B2518,BD_Gestão!$B:$B,0)),"erro"))</f>
        <v/>
      </c>
      <c r="L2518" s="158" t="str">
        <f>IF($A2518=0,"",IFERROR(INDEX(BD_Gestão!H:H,MATCH('Banco de Dados'!$B2518,BD_Gestão!$B:$B,0)),"erro"))</f>
        <v/>
      </c>
      <c r="M2518" s="161" t="str">
        <f>IF($A2518=0,"",IFERROR(INDEX(BD_Gestão!F:F,MATCH('Banco de Dados'!$B2518,BD_Gestão!$B:$B,0)),"erro"))</f>
        <v/>
      </c>
      <c r="N2518" s="161" t="str">
        <f>IF($A2518=0,"",IFERROR(INDEX(BD_Gestão!J:J,MATCH('Banco de Dados'!$B2518,BD_Gestão!$B:$B,0)),"erro"))</f>
        <v/>
      </c>
      <c r="O2518" s="164" t="str">
        <f>IF($A2518=0,"",IFERROR(INDEX(BD_Gestão!K:K,MATCH('Banco de Dados'!$B2518,BD_Gestão!$B:$B,0)),"erro"))</f>
        <v/>
      </c>
      <c r="P2518" s="169" t="str">
        <f t="shared" si="158"/>
        <v/>
      </c>
      <c r="Q2518" s="170" t="str">
        <f t="shared" si="159"/>
        <v/>
      </c>
      <c r="R2518" s="163" t="e">
        <f t="shared" si="156"/>
        <v>#VALUE!</v>
      </c>
      <c r="S2518" s="163" t="e">
        <f t="shared" si="157"/>
        <v>#VALUE!</v>
      </c>
      <c r="T2518" s="163" t="e">
        <f>INDEX(Controle!O:O,MATCH('Banco de Dados'!A2518,Controle!M:M,0))*E2518/100</f>
        <v>#N/A</v>
      </c>
    </row>
    <row r="2519" spans="1:20" hidden="1" x14ac:dyDescent="0.2">
      <c r="A2519" s="158">
        <f>BD_TS!A2518</f>
        <v>0</v>
      </c>
      <c r="B2519" s="158" t="str">
        <f>SUBSTITUTE(SUBSTITUTE(BD_TS!D2518," ",""),"-","/")</f>
        <v/>
      </c>
      <c r="C2519" s="158">
        <f>BD_TS!E2518</f>
        <v>0</v>
      </c>
      <c r="D2519" s="159">
        <f>BD_TS!F2518</f>
        <v>0</v>
      </c>
      <c r="E2519" s="160">
        <f>BD_TS!B2518</f>
        <v>0</v>
      </c>
      <c r="F2519" s="161">
        <f>BD_TS!C2518</f>
        <v>0</v>
      </c>
      <c r="G2519" s="187">
        <f>BD_TS!H2518</f>
        <v>0</v>
      </c>
      <c r="H2519" s="158" t="str">
        <f>IF($A2519=0,"",IFERROR(INDEX(BD_Gestão!A:A,MATCH('Banco de Dados'!$B2519,BD_Gestão!$B:$B,0)),"erro"))</f>
        <v/>
      </c>
      <c r="I2519" s="162" t="str">
        <f>IF($A2519=0,"",IFERROR(INDEX(BD_Gestão!E:E,MATCH('Banco de Dados'!$B2519,BD_Gestão!$B:$B,0)),"erro"))</f>
        <v/>
      </c>
      <c r="J2519" s="186" t="str">
        <f>IF($A2519=0,"",IFERROR(INDEX(BD_Gestão!B:B,MATCH('Banco de Dados'!$B2519,BD_Gestão!$B:$B,0)),"erro"))</f>
        <v/>
      </c>
      <c r="K2519" s="158" t="str">
        <f>IF($A2519=0,"",IFERROR(INDEX(BD_Gestão!C:C,MATCH('Banco de Dados'!$B2519,BD_Gestão!$B:$B,0)),"erro"))</f>
        <v/>
      </c>
      <c r="L2519" s="158" t="str">
        <f>IF($A2519=0,"",IFERROR(INDEX(BD_Gestão!H:H,MATCH('Banco de Dados'!$B2519,BD_Gestão!$B:$B,0)),"erro"))</f>
        <v/>
      </c>
      <c r="M2519" s="161" t="str">
        <f>IF($A2519=0,"",IFERROR(INDEX(BD_Gestão!F:F,MATCH('Banco de Dados'!$B2519,BD_Gestão!$B:$B,0)),"erro"))</f>
        <v/>
      </c>
      <c r="N2519" s="161" t="str">
        <f>IF($A2519=0,"",IFERROR(INDEX(BD_Gestão!J:J,MATCH('Banco de Dados'!$B2519,BD_Gestão!$B:$B,0)),"erro"))</f>
        <v/>
      </c>
      <c r="O2519" s="164" t="str">
        <f>IF($A2519=0,"",IFERROR(INDEX(BD_Gestão!K:K,MATCH('Banco de Dados'!$B2519,BD_Gestão!$B:$B,0)),"erro"))</f>
        <v/>
      </c>
      <c r="P2519" s="169" t="str">
        <f t="shared" si="158"/>
        <v/>
      </c>
      <c r="Q2519" s="170" t="str">
        <f t="shared" si="159"/>
        <v/>
      </c>
      <c r="R2519" s="163" t="e">
        <f t="shared" si="156"/>
        <v>#VALUE!</v>
      </c>
      <c r="S2519" s="163" t="e">
        <f t="shared" si="157"/>
        <v>#VALUE!</v>
      </c>
      <c r="T2519" s="163" t="e">
        <f>INDEX(Controle!O:O,MATCH('Banco de Dados'!A2519,Controle!M:M,0))*E2519/100</f>
        <v>#N/A</v>
      </c>
    </row>
    <row r="2520" spans="1:20" hidden="1" x14ac:dyDescent="0.2">
      <c r="A2520" s="158">
        <f>BD_TS!A2519</f>
        <v>0</v>
      </c>
      <c r="B2520" s="158" t="str">
        <f>SUBSTITUTE(SUBSTITUTE(BD_TS!D2519," ",""),"-","/")</f>
        <v/>
      </c>
      <c r="C2520" s="158">
        <f>BD_TS!E2519</f>
        <v>0</v>
      </c>
      <c r="D2520" s="159">
        <f>BD_TS!F2519</f>
        <v>0</v>
      </c>
      <c r="E2520" s="160">
        <f>BD_TS!B2519</f>
        <v>0</v>
      </c>
      <c r="F2520" s="161">
        <f>BD_TS!C2519</f>
        <v>0</v>
      </c>
      <c r="G2520" s="187">
        <f>BD_TS!H2519</f>
        <v>0</v>
      </c>
      <c r="H2520" s="158" t="str">
        <f>IF($A2520=0,"",IFERROR(INDEX(BD_Gestão!A:A,MATCH('Banco de Dados'!$B2520,BD_Gestão!$B:$B,0)),"erro"))</f>
        <v/>
      </c>
      <c r="I2520" s="162" t="str">
        <f>IF($A2520=0,"",IFERROR(INDEX(BD_Gestão!E:E,MATCH('Banco de Dados'!$B2520,BD_Gestão!$B:$B,0)),"erro"))</f>
        <v/>
      </c>
      <c r="J2520" s="186" t="str">
        <f>IF($A2520=0,"",IFERROR(INDEX(BD_Gestão!B:B,MATCH('Banco de Dados'!$B2520,BD_Gestão!$B:$B,0)),"erro"))</f>
        <v/>
      </c>
      <c r="K2520" s="158" t="str">
        <f>IF($A2520=0,"",IFERROR(INDEX(BD_Gestão!C:C,MATCH('Banco de Dados'!$B2520,BD_Gestão!$B:$B,0)),"erro"))</f>
        <v/>
      </c>
      <c r="L2520" s="158" t="str">
        <f>IF($A2520=0,"",IFERROR(INDEX(BD_Gestão!H:H,MATCH('Banco de Dados'!$B2520,BD_Gestão!$B:$B,0)),"erro"))</f>
        <v/>
      </c>
      <c r="M2520" s="161" t="str">
        <f>IF($A2520=0,"",IFERROR(INDEX(BD_Gestão!F:F,MATCH('Banco de Dados'!$B2520,BD_Gestão!$B:$B,0)),"erro"))</f>
        <v/>
      </c>
      <c r="N2520" s="161" t="str">
        <f>IF($A2520=0,"",IFERROR(INDEX(BD_Gestão!J:J,MATCH('Banco de Dados'!$B2520,BD_Gestão!$B:$B,0)),"erro"))</f>
        <v/>
      </c>
      <c r="O2520" s="164" t="str">
        <f>IF($A2520=0,"",IFERROR(INDEX(BD_Gestão!K:K,MATCH('Banco de Dados'!$B2520,BD_Gestão!$B:$B,0)),"erro"))</f>
        <v/>
      </c>
      <c r="P2520" s="169" t="str">
        <f t="shared" si="158"/>
        <v/>
      </c>
      <c r="Q2520" s="170" t="str">
        <f t="shared" si="159"/>
        <v/>
      </c>
      <c r="R2520" s="163" t="e">
        <f t="shared" si="156"/>
        <v>#VALUE!</v>
      </c>
      <c r="S2520" s="163" t="e">
        <f t="shared" si="157"/>
        <v>#VALUE!</v>
      </c>
      <c r="T2520" s="163" t="e">
        <f>INDEX(Controle!O:O,MATCH('Banco de Dados'!A2520,Controle!M:M,0))*E2520/100</f>
        <v>#N/A</v>
      </c>
    </row>
    <row r="2521" spans="1:20" hidden="1" x14ac:dyDescent="0.2">
      <c r="A2521" s="158">
        <f>BD_TS!A2520</f>
        <v>0</v>
      </c>
      <c r="B2521" s="158" t="str">
        <f>SUBSTITUTE(SUBSTITUTE(BD_TS!D2520," ",""),"-","/")</f>
        <v/>
      </c>
      <c r="C2521" s="158">
        <f>BD_TS!E2520</f>
        <v>0</v>
      </c>
      <c r="D2521" s="159">
        <f>BD_TS!F2520</f>
        <v>0</v>
      </c>
      <c r="E2521" s="160">
        <f>BD_TS!B2520</f>
        <v>0</v>
      </c>
      <c r="F2521" s="161">
        <f>BD_TS!C2520</f>
        <v>0</v>
      </c>
      <c r="G2521" s="187">
        <f>BD_TS!H2520</f>
        <v>0</v>
      </c>
      <c r="H2521" s="158" t="str">
        <f>IF($A2521=0,"",IFERROR(INDEX(BD_Gestão!A:A,MATCH('Banco de Dados'!$B2521,BD_Gestão!$B:$B,0)),"erro"))</f>
        <v/>
      </c>
      <c r="I2521" s="162" t="str">
        <f>IF($A2521=0,"",IFERROR(INDEX(BD_Gestão!E:E,MATCH('Banco de Dados'!$B2521,BD_Gestão!$B:$B,0)),"erro"))</f>
        <v/>
      </c>
      <c r="J2521" s="186" t="str">
        <f>IF($A2521=0,"",IFERROR(INDEX(BD_Gestão!B:B,MATCH('Banco de Dados'!$B2521,BD_Gestão!$B:$B,0)),"erro"))</f>
        <v/>
      </c>
      <c r="K2521" s="158" t="str">
        <f>IF($A2521=0,"",IFERROR(INDEX(BD_Gestão!C:C,MATCH('Banco de Dados'!$B2521,BD_Gestão!$B:$B,0)),"erro"))</f>
        <v/>
      </c>
      <c r="L2521" s="158" t="str">
        <f>IF($A2521=0,"",IFERROR(INDEX(BD_Gestão!H:H,MATCH('Banco de Dados'!$B2521,BD_Gestão!$B:$B,0)),"erro"))</f>
        <v/>
      </c>
      <c r="M2521" s="161" t="str">
        <f>IF($A2521=0,"",IFERROR(INDEX(BD_Gestão!F:F,MATCH('Banco de Dados'!$B2521,BD_Gestão!$B:$B,0)),"erro"))</f>
        <v/>
      </c>
      <c r="N2521" s="161" t="str">
        <f>IF($A2521=0,"",IFERROR(INDEX(BD_Gestão!J:J,MATCH('Banco de Dados'!$B2521,BD_Gestão!$B:$B,0)),"erro"))</f>
        <v/>
      </c>
      <c r="O2521" s="164" t="str">
        <f>IF($A2521=0,"",IFERROR(INDEX(BD_Gestão!K:K,MATCH('Banco de Dados'!$B2521,BD_Gestão!$B:$B,0)),"erro"))</f>
        <v/>
      </c>
      <c r="P2521" s="169" t="str">
        <f t="shared" si="158"/>
        <v/>
      </c>
      <c r="Q2521" s="170" t="str">
        <f t="shared" si="159"/>
        <v/>
      </c>
      <c r="R2521" s="163" t="e">
        <f t="shared" si="156"/>
        <v>#VALUE!</v>
      </c>
      <c r="S2521" s="163" t="e">
        <f t="shared" si="157"/>
        <v>#VALUE!</v>
      </c>
      <c r="T2521" s="163" t="e">
        <f>INDEX(Controle!O:O,MATCH('Banco de Dados'!A2521,Controle!M:M,0))*E2521/100</f>
        <v>#N/A</v>
      </c>
    </row>
    <row r="2522" spans="1:20" hidden="1" x14ac:dyDescent="0.2">
      <c r="A2522" s="158">
        <f>BD_TS!A2521</f>
        <v>0</v>
      </c>
      <c r="B2522" s="158" t="str">
        <f>SUBSTITUTE(SUBSTITUTE(BD_TS!D2521," ",""),"-","/")</f>
        <v/>
      </c>
      <c r="C2522" s="158">
        <f>BD_TS!E2521</f>
        <v>0</v>
      </c>
      <c r="D2522" s="159">
        <f>BD_TS!F2521</f>
        <v>0</v>
      </c>
      <c r="E2522" s="160">
        <f>BD_TS!B2521</f>
        <v>0</v>
      </c>
      <c r="F2522" s="161">
        <f>BD_TS!C2521</f>
        <v>0</v>
      </c>
      <c r="G2522" s="187">
        <f>BD_TS!H2521</f>
        <v>0</v>
      </c>
      <c r="H2522" s="158" t="str">
        <f>IF($A2522=0,"",IFERROR(INDEX(BD_Gestão!A:A,MATCH('Banco de Dados'!$B2522,BD_Gestão!$B:$B,0)),"erro"))</f>
        <v/>
      </c>
      <c r="I2522" s="162" t="str">
        <f>IF($A2522=0,"",IFERROR(INDEX(BD_Gestão!E:E,MATCH('Banco de Dados'!$B2522,BD_Gestão!$B:$B,0)),"erro"))</f>
        <v/>
      </c>
      <c r="J2522" s="186" t="str">
        <f>IF($A2522=0,"",IFERROR(INDEX(BD_Gestão!B:B,MATCH('Banco de Dados'!$B2522,BD_Gestão!$B:$B,0)),"erro"))</f>
        <v/>
      </c>
      <c r="K2522" s="158" t="str">
        <f>IF($A2522=0,"",IFERROR(INDEX(BD_Gestão!C:C,MATCH('Banco de Dados'!$B2522,BD_Gestão!$B:$B,0)),"erro"))</f>
        <v/>
      </c>
      <c r="L2522" s="158" t="str">
        <f>IF($A2522=0,"",IFERROR(INDEX(BD_Gestão!H:H,MATCH('Banco de Dados'!$B2522,BD_Gestão!$B:$B,0)),"erro"))</f>
        <v/>
      </c>
      <c r="M2522" s="161" t="str">
        <f>IF($A2522=0,"",IFERROR(INDEX(BD_Gestão!F:F,MATCH('Banco de Dados'!$B2522,BD_Gestão!$B:$B,0)),"erro"))</f>
        <v/>
      </c>
      <c r="N2522" s="161" t="str">
        <f>IF($A2522=0,"",IFERROR(INDEX(BD_Gestão!J:J,MATCH('Banco de Dados'!$B2522,BD_Gestão!$B:$B,0)),"erro"))</f>
        <v/>
      </c>
      <c r="O2522" s="164" t="str">
        <f>IF($A2522=0,"",IFERROR(INDEX(BD_Gestão!K:K,MATCH('Banco de Dados'!$B2522,BD_Gestão!$B:$B,0)),"erro"))</f>
        <v/>
      </c>
      <c r="P2522" s="169" t="str">
        <f t="shared" si="158"/>
        <v/>
      </c>
      <c r="Q2522" s="170" t="str">
        <f t="shared" si="159"/>
        <v/>
      </c>
      <c r="R2522" s="163" t="e">
        <f t="shared" si="156"/>
        <v>#VALUE!</v>
      </c>
      <c r="S2522" s="163" t="e">
        <f t="shared" si="157"/>
        <v>#VALUE!</v>
      </c>
      <c r="T2522" s="163" t="e">
        <f>INDEX(Controle!O:O,MATCH('Banco de Dados'!A2522,Controle!M:M,0))*E2522/100</f>
        <v>#N/A</v>
      </c>
    </row>
    <row r="2523" spans="1:20" hidden="1" x14ac:dyDescent="0.2">
      <c r="A2523" s="158">
        <f>BD_TS!A2522</f>
        <v>0</v>
      </c>
      <c r="B2523" s="158" t="str">
        <f>SUBSTITUTE(SUBSTITUTE(BD_TS!D2522," ",""),"-","/")</f>
        <v/>
      </c>
      <c r="C2523" s="158">
        <f>BD_TS!E2522</f>
        <v>0</v>
      </c>
      <c r="D2523" s="159">
        <f>BD_TS!F2522</f>
        <v>0</v>
      </c>
      <c r="E2523" s="160">
        <f>BD_TS!B2522</f>
        <v>0</v>
      </c>
      <c r="F2523" s="161">
        <f>BD_TS!C2522</f>
        <v>0</v>
      </c>
      <c r="G2523" s="187">
        <f>BD_TS!H2522</f>
        <v>0</v>
      </c>
      <c r="H2523" s="158" t="str">
        <f>IF($A2523=0,"",IFERROR(INDEX(BD_Gestão!A:A,MATCH('Banco de Dados'!$B2523,BD_Gestão!$B:$B,0)),"erro"))</f>
        <v/>
      </c>
      <c r="I2523" s="162" t="str">
        <f>IF($A2523=0,"",IFERROR(INDEX(BD_Gestão!E:E,MATCH('Banco de Dados'!$B2523,BD_Gestão!$B:$B,0)),"erro"))</f>
        <v/>
      </c>
      <c r="J2523" s="186" t="str">
        <f>IF($A2523=0,"",IFERROR(INDEX(BD_Gestão!B:B,MATCH('Banco de Dados'!$B2523,BD_Gestão!$B:$B,0)),"erro"))</f>
        <v/>
      </c>
      <c r="K2523" s="158" t="str">
        <f>IF($A2523=0,"",IFERROR(INDEX(BD_Gestão!C:C,MATCH('Banco de Dados'!$B2523,BD_Gestão!$B:$B,0)),"erro"))</f>
        <v/>
      </c>
      <c r="L2523" s="158" t="str">
        <f>IF($A2523=0,"",IFERROR(INDEX(BD_Gestão!H:H,MATCH('Banco de Dados'!$B2523,BD_Gestão!$B:$B,0)),"erro"))</f>
        <v/>
      </c>
      <c r="M2523" s="161" t="str">
        <f>IF($A2523=0,"",IFERROR(INDEX(BD_Gestão!F:F,MATCH('Banco de Dados'!$B2523,BD_Gestão!$B:$B,0)),"erro"))</f>
        <v/>
      </c>
      <c r="N2523" s="161" t="str">
        <f>IF($A2523=0,"",IFERROR(INDEX(BD_Gestão!J:J,MATCH('Banco de Dados'!$B2523,BD_Gestão!$B:$B,0)),"erro"))</f>
        <v/>
      </c>
      <c r="O2523" s="164" t="str">
        <f>IF($A2523=0,"",IFERROR(INDEX(BD_Gestão!K:K,MATCH('Banco de Dados'!$B2523,BD_Gestão!$B:$B,0)),"erro"))</f>
        <v/>
      </c>
      <c r="P2523" s="169" t="str">
        <f t="shared" si="158"/>
        <v/>
      </c>
      <c r="Q2523" s="170" t="str">
        <f t="shared" si="159"/>
        <v/>
      </c>
      <c r="R2523" s="163" t="e">
        <f t="shared" si="156"/>
        <v>#VALUE!</v>
      </c>
      <c r="S2523" s="163" t="e">
        <f t="shared" si="157"/>
        <v>#VALUE!</v>
      </c>
      <c r="T2523" s="163" t="e">
        <f>INDEX(Controle!O:O,MATCH('Banco de Dados'!A2523,Controle!M:M,0))*E2523/100</f>
        <v>#N/A</v>
      </c>
    </row>
    <row r="2524" spans="1:20" hidden="1" x14ac:dyDescent="0.2">
      <c r="A2524" s="158">
        <f>BD_TS!A2523</f>
        <v>0</v>
      </c>
      <c r="B2524" s="158" t="str">
        <f>SUBSTITUTE(SUBSTITUTE(BD_TS!D2523," ",""),"-","/")</f>
        <v/>
      </c>
      <c r="C2524" s="158">
        <f>BD_TS!E2523</f>
        <v>0</v>
      </c>
      <c r="D2524" s="159">
        <f>BD_TS!F2523</f>
        <v>0</v>
      </c>
      <c r="E2524" s="160">
        <f>BD_TS!B2523</f>
        <v>0</v>
      </c>
      <c r="F2524" s="161">
        <f>BD_TS!C2523</f>
        <v>0</v>
      </c>
      <c r="G2524" s="187">
        <f>BD_TS!H2523</f>
        <v>0</v>
      </c>
      <c r="H2524" s="158" t="str">
        <f>IF($A2524=0,"",IFERROR(INDEX(BD_Gestão!A:A,MATCH('Banco de Dados'!$B2524,BD_Gestão!$B:$B,0)),"erro"))</f>
        <v/>
      </c>
      <c r="I2524" s="162" t="str">
        <f>IF($A2524=0,"",IFERROR(INDEX(BD_Gestão!E:E,MATCH('Banco de Dados'!$B2524,BD_Gestão!$B:$B,0)),"erro"))</f>
        <v/>
      </c>
      <c r="J2524" s="186" t="str">
        <f>IF($A2524=0,"",IFERROR(INDEX(BD_Gestão!B:B,MATCH('Banco de Dados'!$B2524,BD_Gestão!$B:$B,0)),"erro"))</f>
        <v/>
      </c>
      <c r="K2524" s="158" t="str">
        <f>IF($A2524=0,"",IFERROR(INDEX(BD_Gestão!C:C,MATCH('Banco de Dados'!$B2524,BD_Gestão!$B:$B,0)),"erro"))</f>
        <v/>
      </c>
      <c r="L2524" s="158" t="str">
        <f>IF($A2524=0,"",IFERROR(INDEX(BD_Gestão!H:H,MATCH('Banco de Dados'!$B2524,BD_Gestão!$B:$B,0)),"erro"))</f>
        <v/>
      </c>
      <c r="M2524" s="161" t="str">
        <f>IF($A2524=0,"",IFERROR(INDEX(BD_Gestão!F:F,MATCH('Banco de Dados'!$B2524,BD_Gestão!$B:$B,0)),"erro"))</f>
        <v/>
      </c>
      <c r="N2524" s="161" t="str">
        <f>IF($A2524=0,"",IFERROR(INDEX(BD_Gestão!J:J,MATCH('Banco de Dados'!$B2524,BD_Gestão!$B:$B,0)),"erro"))</f>
        <v/>
      </c>
      <c r="O2524" s="164" t="str">
        <f>IF($A2524=0,"",IFERROR(INDEX(BD_Gestão!K:K,MATCH('Banco de Dados'!$B2524,BD_Gestão!$B:$B,0)),"erro"))</f>
        <v/>
      </c>
      <c r="P2524" s="169" t="str">
        <f t="shared" si="158"/>
        <v/>
      </c>
      <c r="Q2524" s="170" t="str">
        <f t="shared" si="159"/>
        <v/>
      </c>
      <c r="R2524" s="163" t="e">
        <f t="shared" si="156"/>
        <v>#VALUE!</v>
      </c>
      <c r="S2524" s="163" t="e">
        <f t="shared" si="157"/>
        <v>#VALUE!</v>
      </c>
      <c r="T2524" s="163" t="e">
        <f>INDEX(Controle!O:O,MATCH('Banco de Dados'!A2524,Controle!M:M,0))*E2524/100</f>
        <v>#N/A</v>
      </c>
    </row>
    <row r="2525" spans="1:20" hidden="1" x14ac:dyDescent="0.2">
      <c r="A2525" s="158">
        <f>BD_TS!A2524</f>
        <v>0</v>
      </c>
      <c r="B2525" s="158" t="str">
        <f>SUBSTITUTE(SUBSTITUTE(BD_TS!D2524," ",""),"-","/")</f>
        <v/>
      </c>
      <c r="C2525" s="158">
        <f>BD_TS!E2524</f>
        <v>0</v>
      </c>
      <c r="D2525" s="159">
        <f>BD_TS!F2524</f>
        <v>0</v>
      </c>
      <c r="E2525" s="160">
        <f>BD_TS!B2524</f>
        <v>0</v>
      </c>
      <c r="F2525" s="161">
        <f>BD_TS!C2524</f>
        <v>0</v>
      </c>
      <c r="G2525" s="187">
        <f>BD_TS!H2524</f>
        <v>0</v>
      </c>
      <c r="H2525" s="158" t="str">
        <f>IF($A2525=0,"",IFERROR(INDEX(BD_Gestão!A:A,MATCH('Banco de Dados'!$B2525,BD_Gestão!$B:$B,0)),"erro"))</f>
        <v/>
      </c>
      <c r="I2525" s="162" t="str">
        <f>IF($A2525=0,"",IFERROR(INDEX(BD_Gestão!E:E,MATCH('Banco de Dados'!$B2525,BD_Gestão!$B:$B,0)),"erro"))</f>
        <v/>
      </c>
      <c r="J2525" s="186" t="str">
        <f>IF($A2525=0,"",IFERROR(INDEX(BD_Gestão!B:B,MATCH('Banco de Dados'!$B2525,BD_Gestão!$B:$B,0)),"erro"))</f>
        <v/>
      </c>
      <c r="K2525" s="158" t="str">
        <f>IF($A2525=0,"",IFERROR(INDEX(BD_Gestão!C:C,MATCH('Banco de Dados'!$B2525,BD_Gestão!$B:$B,0)),"erro"))</f>
        <v/>
      </c>
      <c r="L2525" s="158" t="str">
        <f>IF($A2525=0,"",IFERROR(INDEX(BD_Gestão!H:H,MATCH('Banco de Dados'!$B2525,BD_Gestão!$B:$B,0)),"erro"))</f>
        <v/>
      </c>
      <c r="M2525" s="161" t="str">
        <f>IF($A2525=0,"",IFERROR(INDEX(BD_Gestão!F:F,MATCH('Banco de Dados'!$B2525,BD_Gestão!$B:$B,0)),"erro"))</f>
        <v/>
      </c>
      <c r="N2525" s="161" t="str">
        <f>IF($A2525=0,"",IFERROR(INDEX(BD_Gestão!J:J,MATCH('Banco de Dados'!$B2525,BD_Gestão!$B:$B,0)),"erro"))</f>
        <v/>
      </c>
      <c r="O2525" s="164" t="str">
        <f>IF($A2525=0,"",IFERROR(INDEX(BD_Gestão!K:K,MATCH('Banco de Dados'!$B2525,BD_Gestão!$B:$B,0)),"erro"))</f>
        <v/>
      </c>
      <c r="P2525" s="169" t="str">
        <f t="shared" si="158"/>
        <v/>
      </c>
      <c r="Q2525" s="170" t="str">
        <f t="shared" si="159"/>
        <v/>
      </c>
      <c r="R2525" s="163" t="e">
        <f t="shared" si="156"/>
        <v>#VALUE!</v>
      </c>
      <c r="S2525" s="163" t="e">
        <f t="shared" si="157"/>
        <v>#VALUE!</v>
      </c>
      <c r="T2525" s="163" t="e">
        <f>INDEX(Controle!O:O,MATCH('Banco de Dados'!A2525,Controle!M:M,0))*E2525/100</f>
        <v>#N/A</v>
      </c>
    </row>
    <row r="2526" spans="1:20" hidden="1" x14ac:dyDescent="0.2">
      <c r="A2526" s="158">
        <f>BD_TS!A2525</f>
        <v>0</v>
      </c>
      <c r="B2526" s="158" t="str">
        <f>SUBSTITUTE(SUBSTITUTE(BD_TS!D2525," ",""),"-","/")</f>
        <v/>
      </c>
      <c r="C2526" s="158">
        <f>BD_TS!E2525</f>
        <v>0</v>
      </c>
      <c r="D2526" s="159">
        <f>BD_TS!F2525</f>
        <v>0</v>
      </c>
      <c r="E2526" s="160">
        <f>BD_TS!B2525</f>
        <v>0</v>
      </c>
      <c r="F2526" s="161">
        <f>BD_TS!C2525</f>
        <v>0</v>
      </c>
      <c r="G2526" s="187">
        <f>BD_TS!H2525</f>
        <v>0</v>
      </c>
      <c r="H2526" s="158" t="str">
        <f>IF($A2526=0,"",IFERROR(INDEX(BD_Gestão!A:A,MATCH('Banco de Dados'!$B2526,BD_Gestão!$B:$B,0)),"erro"))</f>
        <v/>
      </c>
      <c r="I2526" s="162" t="str">
        <f>IF($A2526=0,"",IFERROR(INDEX(BD_Gestão!E:E,MATCH('Banco de Dados'!$B2526,BD_Gestão!$B:$B,0)),"erro"))</f>
        <v/>
      </c>
      <c r="J2526" s="186" t="str">
        <f>IF($A2526=0,"",IFERROR(INDEX(BD_Gestão!B:B,MATCH('Banco de Dados'!$B2526,BD_Gestão!$B:$B,0)),"erro"))</f>
        <v/>
      </c>
      <c r="K2526" s="158" t="str">
        <f>IF($A2526=0,"",IFERROR(INDEX(BD_Gestão!C:C,MATCH('Banco de Dados'!$B2526,BD_Gestão!$B:$B,0)),"erro"))</f>
        <v/>
      </c>
      <c r="L2526" s="158" t="str">
        <f>IF($A2526=0,"",IFERROR(INDEX(BD_Gestão!H:H,MATCH('Banco de Dados'!$B2526,BD_Gestão!$B:$B,0)),"erro"))</f>
        <v/>
      </c>
      <c r="M2526" s="161" t="str">
        <f>IF($A2526=0,"",IFERROR(INDEX(BD_Gestão!F:F,MATCH('Banco de Dados'!$B2526,BD_Gestão!$B:$B,0)),"erro"))</f>
        <v/>
      </c>
      <c r="N2526" s="161" t="str">
        <f>IF($A2526=0,"",IFERROR(INDEX(BD_Gestão!J:J,MATCH('Banco de Dados'!$B2526,BD_Gestão!$B:$B,0)),"erro"))</f>
        <v/>
      </c>
      <c r="O2526" s="164" t="str">
        <f>IF($A2526=0,"",IFERROR(INDEX(BD_Gestão!K:K,MATCH('Banco de Dados'!$B2526,BD_Gestão!$B:$B,0)),"erro"))</f>
        <v/>
      </c>
      <c r="P2526" s="169" t="str">
        <f t="shared" si="158"/>
        <v/>
      </c>
      <c r="Q2526" s="170" t="str">
        <f t="shared" si="159"/>
        <v/>
      </c>
      <c r="R2526" s="163" t="e">
        <f t="shared" si="156"/>
        <v>#VALUE!</v>
      </c>
      <c r="S2526" s="163" t="e">
        <f t="shared" si="157"/>
        <v>#VALUE!</v>
      </c>
      <c r="T2526" s="163" t="e">
        <f>INDEX(Controle!O:O,MATCH('Banco de Dados'!A2526,Controle!M:M,0))*E2526/100</f>
        <v>#N/A</v>
      </c>
    </row>
    <row r="2527" spans="1:20" hidden="1" x14ac:dyDescent="0.2">
      <c r="A2527" s="158">
        <f>BD_TS!A2526</f>
        <v>0</v>
      </c>
      <c r="B2527" s="158" t="str">
        <f>SUBSTITUTE(SUBSTITUTE(BD_TS!D2526," ",""),"-","/")</f>
        <v/>
      </c>
      <c r="C2527" s="158">
        <f>BD_TS!E2526</f>
        <v>0</v>
      </c>
      <c r="D2527" s="159">
        <f>BD_TS!F2526</f>
        <v>0</v>
      </c>
      <c r="E2527" s="160">
        <f>BD_TS!B2526</f>
        <v>0</v>
      </c>
      <c r="F2527" s="161">
        <f>BD_TS!C2526</f>
        <v>0</v>
      </c>
      <c r="G2527" s="187">
        <f>BD_TS!H2526</f>
        <v>0</v>
      </c>
      <c r="H2527" s="158" t="str">
        <f>IF($A2527=0,"",IFERROR(INDEX(BD_Gestão!A:A,MATCH('Banco de Dados'!$B2527,BD_Gestão!$B:$B,0)),"erro"))</f>
        <v/>
      </c>
      <c r="I2527" s="162" t="str">
        <f>IF($A2527=0,"",IFERROR(INDEX(BD_Gestão!E:E,MATCH('Banco de Dados'!$B2527,BD_Gestão!$B:$B,0)),"erro"))</f>
        <v/>
      </c>
      <c r="J2527" s="186" t="str">
        <f>IF($A2527=0,"",IFERROR(INDEX(BD_Gestão!B:B,MATCH('Banco de Dados'!$B2527,BD_Gestão!$B:$B,0)),"erro"))</f>
        <v/>
      </c>
      <c r="K2527" s="158" t="str">
        <f>IF($A2527=0,"",IFERROR(INDEX(BD_Gestão!C:C,MATCH('Banco de Dados'!$B2527,BD_Gestão!$B:$B,0)),"erro"))</f>
        <v/>
      </c>
      <c r="L2527" s="158" t="str">
        <f>IF($A2527=0,"",IFERROR(INDEX(BD_Gestão!H:H,MATCH('Banco de Dados'!$B2527,BD_Gestão!$B:$B,0)),"erro"))</f>
        <v/>
      </c>
      <c r="M2527" s="161" t="str">
        <f>IF($A2527=0,"",IFERROR(INDEX(BD_Gestão!F:F,MATCH('Banco de Dados'!$B2527,BD_Gestão!$B:$B,0)),"erro"))</f>
        <v/>
      </c>
      <c r="N2527" s="161" t="str">
        <f>IF($A2527=0,"",IFERROR(INDEX(BD_Gestão!J:J,MATCH('Banco de Dados'!$B2527,BD_Gestão!$B:$B,0)),"erro"))</f>
        <v/>
      </c>
      <c r="O2527" s="164" t="str">
        <f>IF($A2527=0,"",IFERROR(INDEX(BD_Gestão!K:K,MATCH('Banco de Dados'!$B2527,BD_Gestão!$B:$B,0)),"erro"))</f>
        <v/>
      </c>
      <c r="P2527" s="169" t="str">
        <f t="shared" si="158"/>
        <v/>
      </c>
      <c r="Q2527" s="170" t="str">
        <f t="shared" si="159"/>
        <v/>
      </c>
      <c r="R2527" s="163" t="e">
        <f t="shared" si="156"/>
        <v>#VALUE!</v>
      </c>
      <c r="S2527" s="163" t="e">
        <f t="shared" si="157"/>
        <v>#VALUE!</v>
      </c>
      <c r="T2527" s="163" t="e">
        <f>INDEX(Controle!O:O,MATCH('Banco de Dados'!A2527,Controle!M:M,0))*E2527/100</f>
        <v>#N/A</v>
      </c>
    </row>
    <row r="2528" spans="1:20" hidden="1" x14ac:dyDescent="0.2">
      <c r="A2528" s="158">
        <f>BD_TS!A2527</f>
        <v>0</v>
      </c>
      <c r="B2528" s="158" t="str">
        <f>SUBSTITUTE(SUBSTITUTE(BD_TS!D2527," ",""),"-","/")</f>
        <v/>
      </c>
      <c r="C2528" s="158">
        <f>BD_TS!E2527</f>
        <v>0</v>
      </c>
      <c r="D2528" s="159">
        <f>BD_TS!F2527</f>
        <v>0</v>
      </c>
      <c r="E2528" s="160">
        <f>BD_TS!B2527</f>
        <v>0</v>
      </c>
      <c r="F2528" s="161">
        <f>BD_TS!C2527</f>
        <v>0</v>
      </c>
      <c r="G2528" s="187">
        <f>BD_TS!H2527</f>
        <v>0</v>
      </c>
      <c r="H2528" s="158" t="str">
        <f>IF($A2528=0,"",IFERROR(INDEX(BD_Gestão!A:A,MATCH('Banco de Dados'!$B2528,BD_Gestão!$B:$B,0)),"erro"))</f>
        <v/>
      </c>
      <c r="I2528" s="162" t="str">
        <f>IF($A2528=0,"",IFERROR(INDEX(BD_Gestão!E:E,MATCH('Banco de Dados'!$B2528,BD_Gestão!$B:$B,0)),"erro"))</f>
        <v/>
      </c>
      <c r="J2528" s="186" t="str">
        <f>IF($A2528=0,"",IFERROR(INDEX(BD_Gestão!B:B,MATCH('Banco de Dados'!$B2528,BD_Gestão!$B:$B,0)),"erro"))</f>
        <v/>
      </c>
      <c r="K2528" s="158" t="str">
        <f>IF($A2528=0,"",IFERROR(INDEX(BD_Gestão!C:C,MATCH('Banco de Dados'!$B2528,BD_Gestão!$B:$B,0)),"erro"))</f>
        <v/>
      </c>
      <c r="L2528" s="158" t="str">
        <f>IF($A2528=0,"",IFERROR(INDEX(BD_Gestão!H:H,MATCH('Banco de Dados'!$B2528,BD_Gestão!$B:$B,0)),"erro"))</f>
        <v/>
      </c>
      <c r="M2528" s="161" t="str">
        <f>IF($A2528=0,"",IFERROR(INDEX(BD_Gestão!F:F,MATCH('Banco de Dados'!$B2528,BD_Gestão!$B:$B,0)),"erro"))</f>
        <v/>
      </c>
      <c r="N2528" s="161" t="str">
        <f>IF($A2528=0,"",IFERROR(INDEX(BD_Gestão!J:J,MATCH('Banco de Dados'!$B2528,BD_Gestão!$B:$B,0)),"erro"))</f>
        <v/>
      </c>
      <c r="O2528" s="164" t="str">
        <f>IF($A2528=0,"",IFERROR(INDEX(BD_Gestão!K:K,MATCH('Banco de Dados'!$B2528,BD_Gestão!$B:$B,0)),"erro"))</f>
        <v/>
      </c>
      <c r="P2528" s="169" t="str">
        <f t="shared" si="158"/>
        <v/>
      </c>
      <c r="Q2528" s="170" t="str">
        <f t="shared" si="159"/>
        <v/>
      </c>
      <c r="R2528" s="163" t="e">
        <f t="shared" si="156"/>
        <v>#VALUE!</v>
      </c>
      <c r="S2528" s="163" t="e">
        <f t="shared" si="157"/>
        <v>#VALUE!</v>
      </c>
      <c r="T2528" s="163" t="e">
        <f>INDEX(Controle!O:O,MATCH('Banco de Dados'!A2528,Controle!M:M,0))*E2528/100</f>
        <v>#N/A</v>
      </c>
    </row>
    <row r="2529" spans="1:20" hidden="1" x14ac:dyDescent="0.2">
      <c r="A2529" s="158">
        <f>BD_TS!A2528</f>
        <v>0</v>
      </c>
      <c r="B2529" s="158" t="str">
        <f>SUBSTITUTE(SUBSTITUTE(BD_TS!D2528," ",""),"-","/")</f>
        <v/>
      </c>
      <c r="C2529" s="158">
        <f>BD_TS!E2528</f>
        <v>0</v>
      </c>
      <c r="D2529" s="159">
        <f>BD_TS!F2528</f>
        <v>0</v>
      </c>
      <c r="E2529" s="160">
        <f>BD_TS!B2528</f>
        <v>0</v>
      </c>
      <c r="F2529" s="161">
        <f>BD_TS!C2528</f>
        <v>0</v>
      </c>
      <c r="G2529" s="187">
        <f>BD_TS!H2528</f>
        <v>0</v>
      </c>
      <c r="H2529" s="158" t="str">
        <f>IF($A2529=0,"",IFERROR(INDEX(BD_Gestão!A:A,MATCH('Banco de Dados'!$B2529,BD_Gestão!$B:$B,0)),"erro"))</f>
        <v/>
      </c>
      <c r="I2529" s="162" t="str">
        <f>IF($A2529=0,"",IFERROR(INDEX(BD_Gestão!E:E,MATCH('Banco de Dados'!$B2529,BD_Gestão!$B:$B,0)),"erro"))</f>
        <v/>
      </c>
      <c r="J2529" s="186" t="str">
        <f>IF($A2529=0,"",IFERROR(INDEX(BD_Gestão!B:B,MATCH('Banco de Dados'!$B2529,BD_Gestão!$B:$B,0)),"erro"))</f>
        <v/>
      </c>
      <c r="K2529" s="158" t="str">
        <f>IF($A2529=0,"",IFERROR(INDEX(BD_Gestão!C:C,MATCH('Banco de Dados'!$B2529,BD_Gestão!$B:$B,0)),"erro"))</f>
        <v/>
      </c>
      <c r="L2529" s="158" t="str">
        <f>IF($A2529=0,"",IFERROR(INDEX(BD_Gestão!H:H,MATCH('Banco de Dados'!$B2529,BD_Gestão!$B:$B,0)),"erro"))</f>
        <v/>
      </c>
      <c r="M2529" s="161" t="str">
        <f>IF($A2529=0,"",IFERROR(INDEX(BD_Gestão!F:F,MATCH('Banco de Dados'!$B2529,BD_Gestão!$B:$B,0)),"erro"))</f>
        <v/>
      </c>
      <c r="N2529" s="161" t="str">
        <f>IF($A2529=0,"",IFERROR(INDEX(BD_Gestão!J:J,MATCH('Banco de Dados'!$B2529,BD_Gestão!$B:$B,0)),"erro"))</f>
        <v/>
      </c>
      <c r="O2529" s="164" t="str">
        <f>IF($A2529=0,"",IFERROR(INDEX(BD_Gestão!K:K,MATCH('Banco de Dados'!$B2529,BD_Gestão!$B:$B,0)),"erro"))</f>
        <v/>
      </c>
      <c r="P2529" s="169" t="str">
        <f t="shared" si="158"/>
        <v/>
      </c>
      <c r="Q2529" s="170" t="str">
        <f t="shared" si="159"/>
        <v/>
      </c>
      <c r="R2529" s="163" t="e">
        <f t="shared" si="156"/>
        <v>#VALUE!</v>
      </c>
      <c r="S2529" s="163" t="e">
        <f t="shared" si="157"/>
        <v>#VALUE!</v>
      </c>
      <c r="T2529" s="163" t="e">
        <f>INDEX(Controle!O:O,MATCH('Banco de Dados'!A2529,Controle!M:M,0))*E2529/100</f>
        <v>#N/A</v>
      </c>
    </row>
    <row r="2530" spans="1:20" hidden="1" x14ac:dyDescent="0.2">
      <c r="A2530" s="158">
        <f>BD_TS!A2529</f>
        <v>0</v>
      </c>
      <c r="B2530" s="158" t="str">
        <f>SUBSTITUTE(SUBSTITUTE(BD_TS!D2529," ",""),"-","/")</f>
        <v/>
      </c>
      <c r="C2530" s="158">
        <f>BD_TS!E2529</f>
        <v>0</v>
      </c>
      <c r="D2530" s="159">
        <f>BD_TS!F2529</f>
        <v>0</v>
      </c>
      <c r="E2530" s="160">
        <f>BD_TS!B2529</f>
        <v>0</v>
      </c>
      <c r="F2530" s="161">
        <f>BD_TS!C2529</f>
        <v>0</v>
      </c>
      <c r="G2530" s="187">
        <f>BD_TS!H2529</f>
        <v>0</v>
      </c>
      <c r="H2530" s="158" t="str">
        <f>IF($A2530=0,"",IFERROR(INDEX(BD_Gestão!A:A,MATCH('Banco de Dados'!$B2530,BD_Gestão!$B:$B,0)),"erro"))</f>
        <v/>
      </c>
      <c r="I2530" s="162" t="str">
        <f>IF($A2530=0,"",IFERROR(INDEX(BD_Gestão!E:E,MATCH('Banco de Dados'!$B2530,BD_Gestão!$B:$B,0)),"erro"))</f>
        <v/>
      </c>
      <c r="J2530" s="186" t="str">
        <f>IF($A2530=0,"",IFERROR(INDEX(BD_Gestão!B:B,MATCH('Banco de Dados'!$B2530,BD_Gestão!$B:$B,0)),"erro"))</f>
        <v/>
      </c>
      <c r="K2530" s="158" t="str">
        <f>IF($A2530=0,"",IFERROR(INDEX(BD_Gestão!C:C,MATCH('Banco de Dados'!$B2530,BD_Gestão!$B:$B,0)),"erro"))</f>
        <v/>
      </c>
      <c r="L2530" s="158" t="str">
        <f>IF($A2530=0,"",IFERROR(INDEX(BD_Gestão!H:H,MATCH('Banco de Dados'!$B2530,BD_Gestão!$B:$B,0)),"erro"))</f>
        <v/>
      </c>
      <c r="M2530" s="161" t="str">
        <f>IF($A2530=0,"",IFERROR(INDEX(BD_Gestão!F:F,MATCH('Banco de Dados'!$B2530,BD_Gestão!$B:$B,0)),"erro"))</f>
        <v/>
      </c>
      <c r="N2530" s="161" t="str">
        <f>IF($A2530=0,"",IFERROR(INDEX(BD_Gestão!J:J,MATCH('Banco de Dados'!$B2530,BD_Gestão!$B:$B,0)),"erro"))</f>
        <v/>
      </c>
      <c r="O2530" s="164" t="str">
        <f>IF($A2530=0,"",IFERROR(INDEX(BD_Gestão!K:K,MATCH('Banco de Dados'!$B2530,BD_Gestão!$B:$B,0)),"erro"))</f>
        <v/>
      </c>
      <c r="P2530" s="169" t="str">
        <f t="shared" si="158"/>
        <v/>
      </c>
      <c r="Q2530" s="170" t="str">
        <f t="shared" si="159"/>
        <v/>
      </c>
      <c r="R2530" s="163" t="e">
        <f t="shared" si="156"/>
        <v>#VALUE!</v>
      </c>
      <c r="S2530" s="163" t="e">
        <f t="shared" si="157"/>
        <v>#VALUE!</v>
      </c>
      <c r="T2530" s="163" t="e">
        <f>INDEX(Controle!O:O,MATCH('Banco de Dados'!A2530,Controle!M:M,0))*E2530/100</f>
        <v>#N/A</v>
      </c>
    </row>
    <row r="2531" spans="1:20" hidden="1" x14ac:dyDescent="0.2">
      <c r="A2531" s="158">
        <f>BD_TS!A2530</f>
        <v>0</v>
      </c>
      <c r="B2531" s="158" t="str">
        <f>SUBSTITUTE(SUBSTITUTE(BD_TS!D2530," ",""),"-","/")</f>
        <v/>
      </c>
      <c r="C2531" s="158">
        <f>BD_TS!E2530</f>
        <v>0</v>
      </c>
      <c r="D2531" s="159">
        <f>BD_TS!F2530</f>
        <v>0</v>
      </c>
      <c r="E2531" s="160">
        <f>BD_TS!B2530</f>
        <v>0</v>
      </c>
      <c r="F2531" s="161">
        <f>BD_TS!C2530</f>
        <v>0</v>
      </c>
      <c r="G2531" s="187">
        <f>BD_TS!H2530</f>
        <v>0</v>
      </c>
      <c r="H2531" s="158" t="str">
        <f>IF($A2531=0,"",IFERROR(INDEX(BD_Gestão!A:A,MATCH('Banco de Dados'!$B2531,BD_Gestão!$B:$B,0)),"erro"))</f>
        <v/>
      </c>
      <c r="I2531" s="162" t="str">
        <f>IF($A2531=0,"",IFERROR(INDEX(BD_Gestão!E:E,MATCH('Banco de Dados'!$B2531,BD_Gestão!$B:$B,0)),"erro"))</f>
        <v/>
      </c>
      <c r="J2531" s="186" t="str">
        <f>IF($A2531=0,"",IFERROR(INDEX(BD_Gestão!B:B,MATCH('Banco de Dados'!$B2531,BD_Gestão!$B:$B,0)),"erro"))</f>
        <v/>
      </c>
      <c r="K2531" s="158" t="str">
        <f>IF($A2531=0,"",IFERROR(INDEX(BD_Gestão!C:C,MATCH('Banco de Dados'!$B2531,BD_Gestão!$B:$B,0)),"erro"))</f>
        <v/>
      </c>
      <c r="L2531" s="158" t="str">
        <f>IF($A2531=0,"",IFERROR(INDEX(BD_Gestão!H:H,MATCH('Banco de Dados'!$B2531,BD_Gestão!$B:$B,0)),"erro"))</f>
        <v/>
      </c>
      <c r="M2531" s="161" t="str">
        <f>IF($A2531=0,"",IFERROR(INDEX(BD_Gestão!F:F,MATCH('Banco de Dados'!$B2531,BD_Gestão!$B:$B,0)),"erro"))</f>
        <v/>
      </c>
      <c r="N2531" s="161" t="str">
        <f>IF($A2531=0,"",IFERROR(INDEX(BD_Gestão!J:J,MATCH('Banco de Dados'!$B2531,BD_Gestão!$B:$B,0)),"erro"))</f>
        <v/>
      </c>
      <c r="O2531" s="164" t="str">
        <f>IF($A2531=0,"",IFERROR(INDEX(BD_Gestão!K:K,MATCH('Banco de Dados'!$B2531,BD_Gestão!$B:$B,0)),"erro"))</f>
        <v/>
      </c>
      <c r="P2531" s="169" t="str">
        <f t="shared" si="158"/>
        <v/>
      </c>
      <c r="Q2531" s="170" t="str">
        <f t="shared" si="159"/>
        <v/>
      </c>
      <c r="R2531" s="163" t="e">
        <f t="shared" si="156"/>
        <v>#VALUE!</v>
      </c>
      <c r="S2531" s="163" t="e">
        <f t="shared" si="157"/>
        <v>#VALUE!</v>
      </c>
      <c r="T2531" s="163" t="e">
        <f>INDEX(Controle!O:O,MATCH('Banco de Dados'!A2531,Controle!M:M,0))*E2531/100</f>
        <v>#N/A</v>
      </c>
    </row>
    <row r="2532" spans="1:20" hidden="1" x14ac:dyDescent="0.2">
      <c r="A2532" s="158">
        <f>BD_TS!A2531</f>
        <v>0</v>
      </c>
      <c r="B2532" s="158" t="str">
        <f>SUBSTITUTE(SUBSTITUTE(BD_TS!D2531," ",""),"-","/")</f>
        <v/>
      </c>
      <c r="C2532" s="158">
        <f>BD_TS!E2531</f>
        <v>0</v>
      </c>
      <c r="D2532" s="159">
        <f>BD_TS!F2531</f>
        <v>0</v>
      </c>
      <c r="E2532" s="160">
        <f>BD_TS!B2531</f>
        <v>0</v>
      </c>
      <c r="F2532" s="161">
        <f>BD_TS!C2531</f>
        <v>0</v>
      </c>
      <c r="G2532" s="187">
        <f>BD_TS!H2531</f>
        <v>0</v>
      </c>
      <c r="H2532" s="158" t="str">
        <f>IF($A2532=0,"",IFERROR(INDEX(BD_Gestão!A:A,MATCH('Banco de Dados'!$B2532,BD_Gestão!$B:$B,0)),"erro"))</f>
        <v/>
      </c>
      <c r="I2532" s="162" t="str">
        <f>IF($A2532=0,"",IFERROR(INDEX(BD_Gestão!E:E,MATCH('Banco de Dados'!$B2532,BD_Gestão!$B:$B,0)),"erro"))</f>
        <v/>
      </c>
      <c r="J2532" s="186" t="str">
        <f>IF($A2532=0,"",IFERROR(INDEX(BD_Gestão!B:B,MATCH('Banco de Dados'!$B2532,BD_Gestão!$B:$B,0)),"erro"))</f>
        <v/>
      </c>
      <c r="K2532" s="158" t="str">
        <f>IF($A2532=0,"",IFERROR(INDEX(BD_Gestão!C:C,MATCH('Banco de Dados'!$B2532,BD_Gestão!$B:$B,0)),"erro"))</f>
        <v/>
      </c>
      <c r="L2532" s="158" t="str">
        <f>IF($A2532=0,"",IFERROR(INDEX(BD_Gestão!H:H,MATCH('Banco de Dados'!$B2532,BD_Gestão!$B:$B,0)),"erro"))</f>
        <v/>
      </c>
      <c r="M2532" s="161" t="str">
        <f>IF($A2532=0,"",IFERROR(INDEX(BD_Gestão!F:F,MATCH('Banco de Dados'!$B2532,BD_Gestão!$B:$B,0)),"erro"))</f>
        <v/>
      </c>
      <c r="N2532" s="161" t="str">
        <f>IF($A2532=0,"",IFERROR(INDEX(BD_Gestão!J:J,MATCH('Banco de Dados'!$B2532,BD_Gestão!$B:$B,0)),"erro"))</f>
        <v/>
      </c>
      <c r="O2532" s="164" t="str">
        <f>IF($A2532=0,"",IFERROR(INDEX(BD_Gestão!K:K,MATCH('Banco de Dados'!$B2532,BD_Gestão!$B:$B,0)),"erro"))</f>
        <v/>
      </c>
      <c r="P2532" s="169" t="str">
        <f t="shared" si="158"/>
        <v/>
      </c>
      <c r="Q2532" s="170" t="str">
        <f t="shared" si="159"/>
        <v/>
      </c>
      <c r="R2532" s="163" t="e">
        <f t="shared" si="156"/>
        <v>#VALUE!</v>
      </c>
      <c r="S2532" s="163" t="e">
        <f t="shared" si="157"/>
        <v>#VALUE!</v>
      </c>
      <c r="T2532" s="163" t="e">
        <f>INDEX(Controle!O:O,MATCH('Banco de Dados'!A2532,Controle!M:M,0))*E2532/100</f>
        <v>#N/A</v>
      </c>
    </row>
    <row r="2533" spans="1:20" hidden="1" x14ac:dyDescent="0.2">
      <c r="A2533" s="158">
        <f>BD_TS!A2532</f>
        <v>0</v>
      </c>
      <c r="B2533" s="158" t="str">
        <f>SUBSTITUTE(SUBSTITUTE(BD_TS!D2532," ",""),"-","/")</f>
        <v/>
      </c>
      <c r="C2533" s="158">
        <f>BD_TS!E2532</f>
        <v>0</v>
      </c>
      <c r="D2533" s="159">
        <f>BD_TS!F2532</f>
        <v>0</v>
      </c>
      <c r="E2533" s="160">
        <f>BD_TS!B2532</f>
        <v>0</v>
      </c>
      <c r="F2533" s="161">
        <f>BD_TS!C2532</f>
        <v>0</v>
      </c>
      <c r="G2533" s="187">
        <f>BD_TS!H2532</f>
        <v>0</v>
      </c>
      <c r="H2533" s="158" t="str">
        <f>IF($A2533=0,"",IFERROR(INDEX(BD_Gestão!A:A,MATCH('Banco de Dados'!$B2533,BD_Gestão!$B:$B,0)),"erro"))</f>
        <v/>
      </c>
      <c r="I2533" s="162" t="str">
        <f>IF($A2533=0,"",IFERROR(INDEX(BD_Gestão!E:E,MATCH('Banco de Dados'!$B2533,BD_Gestão!$B:$B,0)),"erro"))</f>
        <v/>
      </c>
      <c r="J2533" s="186" t="str">
        <f>IF($A2533=0,"",IFERROR(INDEX(BD_Gestão!B:B,MATCH('Banco de Dados'!$B2533,BD_Gestão!$B:$B,0)),"erro"))</f>
        <v/>
      </c>
      <c r="K2533" s="158" t="str">
        <f>IF($A2533=0,"",IFERROR(INDEX(BD_Gestão!C:C,MATCH('Banco de Dados'!$B2533,BD_Gestão!$B:$B,0)),"erro"))</f>
        <v/>
      </c>
      <c r="L2533" s="158" t="str">
        <f>IF($A2533=0,"",IFERROR(INDEX(BD_Gestão!H:H,MATCH('Banco de Dados'!$B2533,BD_Gestão!$B:$B,0)),"erro"))</f>
        <v/>
      </c>
      <c r="M2533" s="161" t="str">
        <f>IF($A2533=0,"",IFERROR(INDEX(BD_Gestão!F:F,MATCH('Banco de Dados'!$B2533,BD_Gestão!$B:$B,0)),"erro"))</f>
        <v/>
      </c>
      <c r="N2533" s="161" t="str">
        <f>IF($A2533=0,"",IFERROR(INDEX(BD_Gestão!J:J,MATCH('Banco de Dados'!$B2533,BD_Gestão!$B:$B,0)),"erro"))</f>
        <v/>
      </c>
      <c r="O2533" s="164" t="str">
        <f>IF($A2533=0,"",IFERROR(INDEX(BD_Gestão!K:K,MATCH('Banco de Dados'!$B2533,BD_Gestão!$B:$B,0)),"erro"))</f>
        <v/>
      </c>
      <c r="P2533" s="169" t="str">
        <f t="shared" si="158"/>
        <v/>
      </c>
      <c r="Q2533" s="170" t="str">
        <f t="shared" si="159"/>
        <v/>
      </c>
      <c r="R2533" s="163" t="e">
        <f t="shared" si="156"/>
        <v>#VALUE!</v>
      </c>
      <c r="S2533" s="163" t="e">
        <f t="shared" si="157"/>
        <v>#VALUE!</v>
      </c>
      <c r="T2533" s="163" t="e">
        <f>INDEX(Controle!O:O,MATCH('Banco de Dados'!A2533,Controle!M:M,0))*E2533/100</f>
        <v>#N/A</v>
      </c>
    </row>
    <row r="2534" spans="1:20" hidden="1" x14ac:dyDescent="0.2">
      <c r="A2534" s="158">
        <f>BD_TS!A2533</f>
        <v>0</v>
      </c>
      <c r="B2534" s="158" t="str">
        <f>SUBSTITUTE(SUBSTITUTE(BD_TS!D2533," ",""),"-","/")</f>
        <v/>
      </c>
      <c r="C2534" s="158">
        <f>BD_TS!E2533</f>
        <v>0</v>
      </c>
      <c r="D2534" s="159">
        <f>BD_TS!F2533</f>
        <v>0</v>
      </c>
      <c r="E2534" s="160">
        <f>BD_TS!B2533</f>
        <v>0</v>
      </c>
      <c r="F2534" s="161">
        <f>BD_TS!C2533</f>
        <v>0</v>
      </c>
      <c r="G2534" s="187">
        <f>BD_TS!H2533</f>
        <v>0</v>
      </c>
      <c r="H2534" s="158" t="str">
        <f>IF($A2534=0,"",IFERROR(INDEX(BD_Gestão!A:A,MATCH('Banco de Dados'!$B2534,BD_Gestão!$B:$B,0)),"erro"))</f>
        <v/>
      </c>
      <c r="I2534" s="162" t="str">
        <f>IF($A2534=0,"",IFERROR(INDEX(BD_Gestão!E:E,MATCH('Banco de Dados'!$B2534,BD_Gestão!$B:$B,0)),"erro"))</f>
        <v/>
      </c>
      <c r="J2534" s="186" t="str">
        <f>IF($A2534=0,"",IFERROR(INDEX(BD_Gestão!B:B,MATCH('Banco de Dados'!$B2534,BD_Gestão!$B:$B,0)),"erro"))</f>
        <v/>
      </c>
      <c r="K2534" s="158" t="str">
        <f>IF($A2534=0,"",IFERROR(INDEX(BD_Gestão!C:C,MATCH('Banco de Dados'!$B2534,BD_Gestão!$B:$B,0)),"erro"))</f>
        <v/>
      </c>
      <c r="L2534" s="158" t="str">
        <f>IF($A2534=0,"",IFERROR(INDEX(BD_Gestão!H:H,MATCH('Banco de Dados'!$B2534,BD_Gestão!$B:$B,0)),"erro"))</f>
        <v/>
      </c>
      <c r="M2534" s="161" t="str">
        <f>IF($A2534=0,"",IFERROR(INDEX(BD_Gestão!F:F,MATCH('Banco de Dados'!$B2534,BD_Gestão!$B:$B,0)),"erro"))</f>
        <v/>
      </c>
      <c r="N2534" s="161" t="str">
        <f>IF($A2534=0,"",IFERROR(INDEX(BD_Gestão!J:J,MATCH('Banco de Dados'!$B2534,BD_Gestão!$B:$B,0)),"erro"))</f>
        <v/>
      </c>
      <c r="O2534" s="164" t="str">
        <f>IF($A2534=0,"",IFERROR(INDEX(BD_Gestão!K:K,MATCH('Banco de Dados'!$B2534,BD_Gestão!$B:$B,0)),"erro"))</f>
        <v/>
      </c>
      <c r="P2534" s="169" t="str">
        <f t="shared" si="158"/>
        <v/>
      </c>
      <c r="Q2534" s="170" t="str">
        <f t="shared" si="159"/>
        <v/>
      </c>
      <c r="R2534" s="163" t="e">
        <f t="shared" si="156"/>
        <v>#VALUE!</v>
      </c>
      <c r="S2534" s="163" t="e">
        <f t="shared" si="157"/>
        <v>#VALUE!</v>
      </c>
      <c r="T2534" s="163" t="e">
        <f>INDEX(Controle!O:O,MATCH('Banco de Dados'!A2534,Controle!M:M,0))*E2534/100</f>
        <v>#N/A</v>
      </c>
    </row>
    <row r="2535" spans="1:20" hidden="1" x14ac:dyDescent="0.2">
      <c r="A2535" s="158">
        <f>BD_TS!A2534</f>
        <v>0</v>
      </c>
      <c r="B2535" s="158" t="str">
        <f>SUBSTITUTE(SUBSTITUTE(BD_TS!D2534," ",""),"-","/")</f>
        <v/>
      </c>
      <c r="C2535" s="158">
        <f>BD_TS!E2534</f>
        <v>0</v>
      </c>
      <c r="D2535" s="159">
        <f>BD_TS!F2534</f>
        <v>0</v>
      </c>
      <c r="E2535" s="160">
        <f>BD_TS!B2534</f>
        <v>0</v>
      </c>
      <c r="F2535" s="161">
        <f>BD_TS!C2534</f>
        <v>0</v>
      </c>
      <c r="G2535" s="187">
        <f>BD_TS!H2534</f>
        <v>0</v>
      </c>
      <c r="H2535" s="158" t="str">
        <f>IF($A2535=0,"",IFERROR(INDEX(BD_Gestão!A:A,MATCH('Banco de Dados'!$B2535,BD_Gestão!$B:$B,0)),"erro"))</f>
        <v/>
      </c>
      <c r="I2535" s="162" t="str">
        <f>IF($A2535=0,"",IFERROR(INDEX(BD_Gestão!E:E,MATCH('Banco de Dados'!$B2535,BD_Gestão!$B:$B,0)),"erro"))</f>
        <v/>
      </c>
      <c r="J2535" s="186" t="str">
        <f>IF($A2535=0,"",IFERROR(INDEX(BD_Gestão!B:B,MATCH('Banco de Dados'!$B2535,BD_Gestão!$B:$B,0)),"erro"))</f>
        <v/>
      </c>
      <c r="K2535" s="158" t="str">
        <f>IF($A2535=0,"",IFERROR(INDEX(BD_Gestão!C:C,MATCH('Banco de Dados'!$B2535,BD_Gestão!$B:$B,0)),"erro"))</f>
        <v/>
      </c>
      <c r="L2535" s="158" t="str">
        <f>IF($A2535=0,"",IFERROR(INDEX(BD_Gestão!H:H,MATCH('Banco de Dados'!$B2535,BD_Gestão!$B:$B,0)),"erro"))</f>
        <v/>
      </c>
      <c r="M2535" s="161" t="str">
        <f>IF($A2535=0,"",IFERROR(INDEX(BD_Gestão!F:F,MATCH('Banco de Dados'!$B2535,BD_Gestão!$B:$B,0)),"erro"))</f>
        <v/>
      </c>
      <c r="N2535" s="161" t="str">
        <f>IF($A2535=0,"",IFERROR(INDEX(BD_Gestão!J:J,MATCH('Banco de Dados'!$B2535,BD_Gestão!$B:$B,0)),"erro"))</f>
        <v/>
      </c>
      <c r="O2535" s="164" t="str">
        <f>IF($A2535=0,"",IFERROR(INDEX(BD_Gestão!K:K,MATCH('Banco de Dados'!$B2535,BD_Gestão!$B:$B,0)),"erro"))</f>
        <v/>
      </c>
      <c r="P2535" s="169" t="str">
        <f t="shared" si="158"/>
        <v/>
      </c>
      <c r="Q2535" s="170" t="str">
        <f t="shared" si="159"/>
        <v/>
      </c>
      <c r="R2535" s="163" t="e">
        <f t="shared" si="156"/>
        <v>#VALUE!</v>
      </c>
      <c r="S2535" s="163" t="e">
        <f t="shared" si="157"/>
        <v>#VALUE!</v>
      </c>
      <c r="T2535" s="163" t="e">
        <f>INDEX(Controle!O:O,MATCH('Banco de Dados'!A2535,Controle!M:M,0))*E2535/100</f>
        <v>#N/A</v>
      </c>
    </row>
    <row r="2536" spans="1:20" hidden="1" x14ac:dyDescent="0.2">
      <c r="A2536" s="158">
        <f>BD_TS!A2535</f>
        <v>0</v>
      </c>
      <c r="B2536" s="158" t="str">
        <f>SUBSTITUTE(SUBSTITUTE(BD_TS!D2535," ",""),"-","/")</f>
        <v/>
      </c>
      <c r="C2536" s="158">
        <f>BD_TS!E2535</f>
        <v>0</v>
      </c>
      <c r="D2536" s="159">
        <f>BD_TS!F2535</f>
        <v>0</v>
      </c>
      <c r="E2536" s="160">
        <f>BD_TS!B2535</f>
        <v>0</v>
      </c>
      <c r="F2536" s="161">
        <f>BD_TS!C2535</f>
        <v>0</v>
      </c>
      <c r="G2536" s="187">
        <f>BD_TS!H2535</f>
        <v>0</v>
      </c>
      <c r="H2536" s="158" t="str">
        <f>IF($A2536=0,"",IFERROR(INDEX(BD_Gestão!A:A,MATCH('Banco de Dados'!$B2536,BD_Gestão!$B:$B,0)),"erro"))</f>
        <v/>
      </c>
      <c r="I2536" s="162" t="str">
        <f>IF($A2536=0,"",IFERROR(INDEX(BD_Gestão!E:E,MATCH('Banco de Dados'!$B2536,BD_Gestão!$B:$B,0)),"erro"))</f>
        <v/>
      </c>
      <c r="J2536" s="186" t="str">
        <f>IF($A2536=0,"",IFERROR(INDEX(BD_Gestão!B:B,MATCH('Banco de Dados'!$B2536,BD_Gestão!$B:$B,0)),"erro"))</f>
        <v/>
      </c>
      <c r="K2536" s="158" t="str">
        <f>IF($A2536=0,"",IFERROR(INDEX(BD_Gestão!C:C,MATCH('Banco de Dados'!$B2536,BD_Gestão!$B:$B,0)),"erro"))</f>
        <v/>
      </c>
      <c r="L2536" s="158" t="str">
        <f>IF($A2536=0,"",IFERROR(INDEX(BD_Gestão!H:H,MATCH('Banco de Dados'!$B2536,BD_Gestão!$B:$B,0)),"erro"))</f>
        <v/>
      </c>
      <c r="M2536" s="161" t="str">
        <f>IF($A2536=0,"",IFERROR(INDEX(BD_Gestão!F:F,MATCH('Banco de Dados'!$B2536,BD_Gestão!$B:$B,0)),"erro"))</f>
        <v/>
      </c>
      <c r="N2536" s="161" t="str">
        <f>IF($A2536=0,"",IFERROR(INDEX(BD_Gestão!J:J,MATCH('Banco de Dados'!$B2536,BD_Gestão!$B:$B,0)),"erro"))</f>
        <v/>
      </c>
      <c r="O2536" s="164" t="str">
        <f>IF($A2536=0,"",IFERROR(INDEX(BD_Gestão!K:K,MATCH('Banco de Dados'!$B2536,BD_Gestão!$B:$B,0)),"erro"))</f>
        <v/>
      </c>
      <c r="P2536" s="169" t="str">
        <f t="shared" si="158"/>
        <v/>
      </c>
      <c r="Q2536" s="170" t="str">
        <f t="shared" si="159"/>
        <v/>
      </c>
      <c r="R2536" s="163" t="e">
        <f t="shared" si="156"/>
        <v>#VALUE!</v>
      </c>
      <c r="S2536" s="163" t="e">
        <f t="shared" si="157"/>
        <v>#VALUE!</v>
      </c>
      <c r="T2536" s="163" t="e">
        <f>INDEX(Controle!O:O,MATCH('Banco de Dados'!A2536,Controle!M:M,0))*E2536/100</f>
        <v>#N/A</v>
      </c>
    </row>
    <row r="2537" spans="1:20" hidden="1" x14ac:dyDescent="0.2">
      <c r="A2537" s="158">
        <f>BD_TS!A2536</f>
        <v>0</v>
      </c>
      <c r="B2537" s="158" t="str">
        <f>SUBSTITUTE(SUBSTITUTE(BD_TS!D2536," ",""),"-","/")</f>
        <v/>
      </c>
      <c r="C2537" s="158">
        <f>BD_TS!E2536</f>
        <v>0</v>
      </c>
      <c r="D2537" s="159">
        <f>BD_TS!F2536</f>
        <v>0</v>
      </c>
      <c r="E2537" s="160">
        <f>BD_TS!B2536</f>
        <v>0</v>
      </c>
      <c r="F2537" s="161">
        <f>BD_TS!C2536</f>
        <v>0</v>
      </c>
      <c r="G2537" s="187">
        <f>BD_TS!H2536</f>
        <v>0</v>
      </c>
      <c r="H2537" s="158" t="str">
        <f>IF($A2537=0,"",IFERROR(INDEX(BD_Gestão!A:A,MATCH('Banco de Dados'!$B2537,BD_Gestão!$B:$B,0)),"erro"))</f>
        <v/>
      </c>
      <c r="I2537" s="162" t="str">
        <f>IF($A2537=0,"",IFERROR(INDEX(BD_Gestão!E:E,MATCH('Banco de Dados'!$B2537,BD_Gestão!$B:$B,0)),"erro"))</f>
        <v/>
      </c>
      <c r="J2537" s="186" t="str">
        <f>IF($A2537=0,"",IFERROR(INDEX(BD_Gestão!B:B,MATCH('Banco de Dados'!$B2537,BD_Gestão!$B:$B,0)),"erro"))</f>
        <v/>
      </c>
      <c r="K2537" s="158" t="str">
        <f>IF($A2537=0,"",IFERROR(INDEX(BD_Gestão!C:C,MATCH('Banco de Dados'!$B2537,BD_Gestão!$B:$B,0)),"erro"))</f>
        <v/>
      </c>
      <c r="L2537" s="158" t="str">
        <f>IF($A2537=0,"",IFERROR(INDEX(BD_Gestão!H:H,MATCH('Banco de Dados'!$B2537,BD_Gestão!$B:$B,0)),"erro"))</f>
        <v/>
      </c>
      <c r="M2537" s="161" t="str">
        <f>IF($A2537=0,"",IFERROR(INDEX(BD_Gestão!F:F,MATCH('Banco de Dados'!$B2537,BD_Gestão!$B:$B,0)),"erro"))</f>
        <v/>
      </c>
      <c r="N2537" s="161" t="str">
        <f>IF($A2537=0,"",IFERROR(INDEX(BD_Gestão!J:J,MATCH('Banco de Dados'!$B2537,BD_Gestão!$B:$B,0)),"erro"))</f>
        <v/>
      </c>
      <c r="O2537" s="164" t="str">
        <f>IF($A2537=0,"",IFERROR(INDEX(BD_Gestão!K:K,MATCH('Banco de Dados'!$B2537,BD_Gestão!$B:$B,0)),"erro"))</f>
        <v/>
      </c>
      <c r="P2537" s="169" t="str">
        <f t="shared" si="158"/>
        <v/>
      </c>
      <c r="Q2537" s="170" t="str">
        <f t="shared" si="159"/>
        <v/>
      </c>
      <c r="R2537" s="163" t="e">
        <f t="shared" si="156"/>
        <v>#VALUE!</v>
      </c>
      <c r="S2537" s="163" t="e">
        <f t="shared" si="157"/>
        <v>#VALUE!</v>
      </c>
      <c r="T2537" s="163" t="e">
        <f>INDEX(Controle!O:O,MATCH('Banco de Dados'!A2537,Controle!M:M,0))*E2537/100</f>
        <v>#N/A</v>
      </c>
    </row>
    <row r="2538" spans="1:20" hidden="1" x14ac:dyDescent="0.2">
      <c r="A2538" s="158">
        <f>BD_TS!A2537</f>
        <v>0</v>
      </c>
      <c r="B2538" s="158" t="str">
        <f>SUBSTITUTE(SUBSTITUTE(BD_TS!D2537," ",""),"-","/")</f>
        <v/>
      </c>
      <c r="C2538" s="158">
        <f>BD_TS!E2537</f>
        <v>0</v>
      </c>
      <c r="D2538" s="159">
        <f>BD_TS!F2537</f>
        <v>0</v>
      </c>
      <c r="E2538" s="160">
        <f>BD_TS!B2537</f>
        <v>0</v>
      </c>
      <c r="F2538" s="161">
        <f>BD_TS!C2537</f>
        <v>0</v>
      </c>
      <c r="G2538" s="187">
        <f>BD_TS!H2537</f>
        <v>0</v>
      </c>
      <c r="H2538" s="158" t="str">
        <f>IF($A2538=0,"",IFERROR(INDEX(BD_Gestão!A:A,MATCH('Banco de Dados'!$B2538,BD_Gestão!$B:$B,0)),"erro"))</f>
        <v/>
      </c>
      <c r="I2538" s="162" t="str">
        <f>IF($A2538=0,"",IFERROR(INDEX(BD_Gestão!E:E,MATCH('Banco de Dados'!$B2538,BD_Gestão!$B:$B,0)),"erro"))</f>
        <v/>
      </c>
      <c r="J2538" s="186" t="str">
        <f>IF($A2538=0,"",IFERROR(INDEX(BD_Gestão!B:B,MATCH('Banco de Dados'!$B2538,BD_Gestão!$B:$B,0)),"erro"))</f>
        <v/>
      </c>
      <c r="K2538" s="158" t="str">
        <f>IF($A2538=0,"",IFERROR(INDEX(BD_Gestão!C:C,MATCH('Banco de Dados'!$B2538,BD_Gestão!$B:$B,0)),"erro"))</f>
        <v/>
      </c>
      <c r="L2538" s="158" t="str">
        <f>IF($A2538=0,"",IFERROR(INDEX(BD_Gestão!H:H,MATCH('Banco de Dados'!$B2538,BD_Gestão!$B:$B,0)),"erro"))</f>
        <v/>
      </c>
      <c r="M2538" s="161" t="str">
        <f>IF($A2538=0,"",IFERROR(INDEX(BD_Gestão!F:F,MATCH('Banco de Dados'!$B2538,BD_Gestão!$B:$B,0)),"erro"))</f>
        <v/>
      </c>
      <c r="N2538" s="161" t="str">
        <f>IF($A2538=0,"",IFERROR(INDEX(BD_Gestão!J:J,MATCH('Banco de Dados'!$B2538,BD_Gestão!$B:$B,0)),"erro"))</f>
        <v/>
      </c>
      <c r="O2538" s="164" t="str">
        <f>IF($A2538=0,"",IFERROR(INDEX(BD_Gestão!K:K,MATCH('Banco de Dados'!$B2538,BD_Gestão!$B:$B,0)),"erro"))</f>
        <v/>
      </c>
      <c r="P2538" s="169" t="str">
        <f t="shared" si="158"/>
        <v/>
      </c>
      <c r="Q2538" s="170" t="str">
        <f t="shared" si="159"/>
        <v/>
      </c>
      <c r="R2538" s="163" t="e">
        <f t="shared" si="156"/>
        <v>#VALUE!</v>
      </c>
      <c r="S2538" s="163" t="e">
        <f t="shared" si="157"/>
        <v>#VALUE!</v>
      </c>
      <c r="T2538" s="163" t="e">
        <f>INDEX(Controle!O:O,MATCH('Banco de Dados'!A2538,Controle!M:M,0))*E2538/100</f>
        <v>#N/A</v>
      </c>
    </row>
    <row r="2539" spans="1:20" hidden="1" x14ac:dyDescent="0.2">
      <c r="A2539" s="158">
        <f>BD_TS!A2538</f>
        <v>0</v>
      </c>
      <c r="B2539" s="158" t="str">
        <f>SUBSTITUTE(SUBSTITUTE(BD_TS!D2538," ",""),"-","/")</f>
        <v/>
      </c>
      <c r="C2539" s="158">
        <f>BD_TS!E2538</f>
        <v>0</v>
      </c>
      <c r="D2539" s="159">
        <f>BD_TS!F2538</f>
        <v>0</v>
      </c>
      <c r="E2539" s="160">
        <f>BD_TS!B2538</f>
        <v>0</v>
      </c>
      <c r="F2539" s="161">
        <f>BD_TS!C2538</f>
        <v>0</v>
      </c>
      <c r="G2539" s="187">
        <f>BD_TS!H2538</f>
        <v>0</v>
      </c>
      <c r="H2539" s="158" t="str">
        <f>IF($A2539=0,"",IFERROR(INDEX(BD_Gestão!A:A,MATCH('Banco de Dados'!$B2539,BD_Gestão!$B:$B,0)),"erro"))</f>
        <v/>
      </c>
      <c r="I2539" s="162" t="str">
        <f>IF($A2539=0,"",IFERROR(INDEX(BD_Gestão!E:E,MATCH('Banco de Dados'!$B2539,BD_Gestão!$B:$B,0)),"erro"))</f>
        <v/>
      </c>
      <c r="J2539" s="186" t="str">
        <f>IF($A2539=0,"",IFERROR(INDEX(BD_Gestão!B:B,MATCH('Banco de Dados'!$B2539,BD_Gestão!$B:$B,0)),"erro"))</f>
        <v/>
      </c>
      <c r="K2539" s="158" t="str">
        <f>IF($A2539=0,"",IFERROR(INDEX(BD_Gestão!C:C,MATCH('Banco de Dados'!$B2539,BD_Gestão!$B:$B,0)),"erro"))</f>
        <v/>
      </c>
      <c r="L2539" s="158" t="str">
        <f>IF($A2539=0,"",IFERROR(INDEX(BD_Gestão!H:H,MATCH('Banco de Dados'!$B2539,BD_Gestão!$B:$B,0)),"erro"))</f>
        <v/>
      </c>
      <c r="M2539" s="161" t="str">
        <f>IF($A2539=0,"",IFERROR(INDEX(BD_Gestão!F:F,MATCH('Banco de Dados'!$B2539,BD_Gestão!$B:$B,0)),"erro"))</f>
        <v/>
      </c>
      <c r="N2539" s="161" t="str">
        <f>IF($A2539=0,"",IFERROR(INDEX(BD_Gestão!J:J,MATCH('Banco de Dados'!$B2539,BD_Gestão!$B:$B,0)),"erro"))</f>
        <v/>
      </c>
      <c r="O2539" s="164" t="str">
        <f>IF($A2539=0,"",IFERROR(INDEX(BD_Gestão!K:K,MATCH('Banco de Dados'!$B2539,BD_Gestão!$B:$B,0)),"erro"))</f>
        <v/>
      </c>
      <c r="P2539" s="169" t="str">
        <f t="shared" si="158"/>
        <v/>
      </c>
      <c r="Q2539" s="170" t="str">
        <f t="shared" si="159"/>
        <v/>
      </c>
      <c r="R2539" s="163" t="e">
        <f t="shared" si="156"/>
        <v>#VALUE!</v>
      </c>
      <c r="S2539" s="163" t="e">
        <f t="shared" si="157"/>
        <v>#VALUE!</v>
      </c>
      <c r="T2539" s="163" t="e">
        <f>INDEX(Controle!O:O,MATCH('Banco de Dados'!A2539,Controle!M:M,0))*E2539/100</f>
        <v>#N/A</v>
      </c>
    </row>
    <row r="2540" spans="1:20" hidden="1" x14ac:dyDescent="0.2">
      <c r="A2540" s="158">
        <f>BD_TS!A2539</f>
        <v>0</v>
      </c>
      <c r="B2540" s="158" t="str">
        <f>SUBSTITUTE(SUBSTITUTE(BD_TS!D2539," ",""),"-","/")</f>
        <v/>
      </c>
      <c r="C2540" s="158">
        <f>BD_TS!E2539</f>
        <v>0</v>
      </c>
      <c r="D2540" s="159">
        <f>BD_TS!F2539</f>
        <v>0</v>
      </c>
      <c r="E2540" s="160">
        <f>BD_TS!B2539</f>
        <v>0</v>
      </c>
      <c r="F2540" s="161">
        <f>BD_TS!C2539</f>
        <v>0</v>
      </c>
      <c r="G2540" s="187">
        <f>BD_TS!H2539</f>
        <v>0</v>
      </c>
      <c r="H2540" s="158" t="str">
        <f>IF($A2540=0,"",IFERROR(INDEX(BD_Gestão!A:A,MATCH('Banco de Dados'!$B2540,BD_Gestão!$B:$B,0)),"erro"))</f>
        <v/>
      </c>
      <c r="I2540" s="162" t="str">
        <f>IF($A2540=0,"",IFERROR(INDEX(BD_Gestão!E:E,MATCH('Banco de Dados'!$B2540,BD_Gestão!$B:$B,0)),"erro"))</f>
        <v/>
      </c>
      <c r="J2540" s="186" t="str">
        <f>IF($A2540=0,"",IFERROR(INDEX(BD_Gestão!B:B,MATCH('Banco de Dados'!$B2540,BD_Gestão!$B:$B,0)),"erro"))</f>
        <v/>
      </c>
      <c r="K2540" s="158" t="str">
        <f>IF($A2540=0,"",IFERROR(INDEX(BD_Gestão!C:C,MATCH('Banco de Dados'!$B2540,BD_Gestão!$B:$B,0)),"erro"))</f>
        <v/>
      </c>
      <c r="L2540" s="158" t="str">
        <f>IF($A2540=0,"",IFERROR(INDEX(BD_Gestão!H:H,MATCH('Banco de Dados'!$B2540,BD_Gestão!$B:$B,0)),"erro"))</f>
        <v/>
      </c>
      <c r="M2540" s="161" t="str">
        <f>IF($A2540=0,"",IFERROR(INDEX(BD_Gestão!F:F,MATCH('Banco de Dados'!$B2540,BD_Gestão!$B:$B,0)),"erro"))</f>
        <v/>
      </c>
      <c r="N2540" s="161" t="str">
        <f>IF($A2540=0,"",IFERROR(INDEX(BD_Gestão!J:J,MATCH('Banco de Dados'!$B2540,BD_Gestão!$B:$B,0)),"erro"))</f>
        <v/>
      </c>
      <c r="O2540" s="164" t="str">
        <f>IF($A2540=0,"",IFERROR(INDEX(BD_Gestão!K:K,MATCH('Banco de Dados'!$B2540,BD_Gestão!$B:$B,0)),"erro"))</f>
        <v/>
      </c>
      <c r="P2540" s="169" t="str">
        <f t="shared" si="158"/>
        <v/>
      </c>
      <c r="Q2540" s="170" t="str">
        <f t="shared" si="159"/>
        <v/>
      </c>
      <c r="R2540" s="163" t="e">
        <f t="shared" si="156"/>
        <v>#VALUE!</v>
      </c>
      <c r="S2540" s="163" t="e">
        <f t="shared" si="157"/>
        <v>#VALUE!</v>
      </c>
      <c r="T2540" s="163" t="e">
        <f>INDEX(Controle!O:O,MATCH('Banco de Dados'!A2540,Controle!M:M,0))*E2540/100</f>
        <v>#N/A</v>
      </c>
    </row>
    <row r="2541" spans="1:20" hidden="1" x14ac:dyDescent="0.2">
      <c r="A2541" s="158">
        <f>BD_TS!A2540</f>
        <v>0</v>
      </c>
      <c r="B2541" s="158" t="str">
        <f>SUBSTITUTE(SUBSTITUTE(BD_TS!D2540," ",""),"-","/")</f>
        <v/>
      </c>
      <c r="C2541" s="158">
        <f>BD_TS!E2540</f>
        <v>0</v>
      </c>
      <c r="D2541" s="159">
        <f>BD_TS!F2540</f>
        <v>0</v>
      </c>
      <c r="E2541" s="160">
        <f>BD_TS!B2540</f>
        <v>0</v>
      </c>
      <c r="F2541" s="161">
        <f>BD_TS!C2540</f>
        <v>0</v>
      </c>
      <c r="G2541" s="187">
        <f>BD_TS!H2540</f>
        <v>0</v>
      </c>
      <c r="H2541" s="158" t="str">
        <f>IF($A2541=0,"",IFERROR(INDEX(BD_Gestão!A:A,MATCH('Banco de Dados'!$B2541,BD_Gestão!$B:$B,0)),"erro"))</f>
        <v/>
      </c>
      <c r="I2541" s="162" t="str">
        <f>IF($A2541=0,"",IFERROR(INDEX(BD_Gestão!E:E,MATCH('Banco de Dados'!$B2541,BD_Gestão!$B:$B,0)),"erro"))</f>
        <v/>
      </c>
      <c r="J2541" s="186" t="str">
        <f>IF($A2541=0,"",IFERROR(INDEX(BD_Gestão!B:B,MATCH('Banco de Dados'!$B2541,BD_Gestão!$B:$B,0)),"erro"))</f>
        <v/>
      </c>
      <c r="K2541" s="158" t="str">
        <f>IF($A2541=0,"",IFERROR(INDEX(BD_Gestão!C:C,MATCH('Banco de Dados'!$B2541,BD_Gestão!$B:$B,0)),"erro"))</f>
        <v/>
      </c>
      <c r="L2541" s="158" t="str">
        <f>IF($A2541=0,"",IFERROR(INDEX(BD_Gestão!H:H,MATCH('Banco de Dados'!$B2541,BD_Gestão!$B:$B,0)),"erro"))</f>
        <v/>
      </c>
      <c r="M2541" s="161" t="str">
        <f>IF($A2541=0,"",IFERROR(INDEX(BD_Gestão!F:F,MATCH('Banco de Dados'!$B2541,BD_Gestão!$B:$B,0)),"erro"))</f>
        <v/>
      </c>
      <c r="N2541" s="161" t="str">
        <f>IF($A2541=0,"",IFERROR(INDEX(BD_Gestão!J:J,MATCH('Banco de Dados'!$B2541,BD_Gestão!$B:$B,0)),"erro"))</f>
        <v/>
      </c>
      <c r="O2541" s="164" t="str">
        <f>IF($A2541=0,"",IFERROR(INDEX(BD_Gestão!K:K,MATCH('Banco de Dados'!$B2541,BD_Gestão!$B:$B,0)),"erro"))</f>
        <v/>
      </c>
      <c r="P2541" s="169" t="str">
        <f t="shared" si="158"/>
        <v/>
      </c>
      <c r="Q2541" s="170" t="str">
        <f t="shared" si="159"/>
        <v/>
      </c>
      <c r="R2541" s="163" t="e">
        <f t="shared" si="156"/>
        <v>#VALUE!</v>
      </c>
      <c r="S2541" s="163" t="e">
        <f t="shared" si="157"/>
        <v>#VALUE!</v>
      </c>
      <c r="T2541" s="163" t="e">
        <f>INDEX(Controle!O:O,MATCH('Banco de Dados'!A2541,Controle!M:M,0))*E2541/100</f>
        <v>#N/A</v>
      </c>
    </row>
    <row r="2542" spans="1:20" hidden="1" x14ac:dyDescent="0.2">
      <c r="A2542" s="158">
        <f>BD_TS!A2541</f>
        <v>0</v>
      </c>
      <c r="B2542" s="158" t="str">
        <f>SUBSTITUTE(SUBSTITUTE(BD_TS!D2541," ",""),"-","/")</f>
        <v/>
      </c>
      <c r="C2542" s="158">
        <f>BD_TS!E2541</f>
        <v>0</v>
      </c>
      <c r="D2542" s="159">
        <f>BD_TS!F2541</f>
        <v>0</v>
      </c>
      <c r="E2542" s="160">
        <f>BD_TS!B2541</f>
        <v>0</v>
      </c>
      <c r="F2542" s="161">
        <f>BD_TS!C2541</f>
        <v>0</v>
      </c>
      <c r="G2542" s="187">
        <f>BD_TS!H2541</f>
        <v>0</v>
      </c>
      <c r="H2542" s="158" t="str">
        <f>IF($A2542=0,"",IFERROR(INDEX(BD_Gestão!A:A,MATCH('Banco de Dados'!$B2542,BD_Gestão!$B:$B,0)),"erro"))</f>
        <v/>
      </c>
      <c r="I2542" s="162" t="str">
        <f>IF($A2542=0,"",IFERROR(INDEX(BD_Gestão!E:E,MATCH('Banco de Dados'!$B2542,BD_Gestão!$B:$B,0)),"erro"))</f>
        <v/>
      </c>
      <c r="J2542" s="186" t="str">
        <f>IF($A2542=0,"",IFERROR(INDEX(BD_Gestão!B:B,MATCH('Banco de Dados'!$B2542,BD_Gestão!$B:$B,0)),"erro"))</f>
        <v/>
      </c>
      <c r="K2542" s="158" t="str">
        <f>IF($A2542=0,"",IFERROR(INDEX(BD_Gestão!C:C,MATCH('Banco de Dados'!$B2542,BD_Gestão!$B:$B,0)),"erro"))</f>
        <v/>
      </c>
      <c r="L2542" s="158" t="str">
        <f>IF($A2542=0,"",IFERROR(INDEX(BD_Gestão!H:H,MATCH('Banco de Dados'!$B2542,BD_Gestão!$B:$B,0)),"erro"))</f>
        <v/>
      </c>
      <c r="M2542" s="161" t="str">
        <f>IF($A2542=0,"",IFERROR(INDEX(BD_Gestão!F:F,MATCH('Banco de Dados'!$B2542,BD_Gestão!$B:$B,0)),"erro"))</f>
        <v/>
      </c>
      <c r="N2542" s="161" t="str">
        <f>IF($A2542=0,"",IFERROR(INDEX(BD_Gestão!J:J,MATCH('Banco de Dados'!$B2542,BD_Gestão!$B:$B,0)),"erro"))</f>
        <v/>
      </c>
      <c r="O2542" s="164" t="str">
        <f>IF($A2542=0,"",IFERROR(INDEX(BD_Gestão!K:K,MATCH('Banco de Dados'!$B2542,BD_Gestão!$B:$B,0)),"erro"))</f>
        <v/>
      </c>
      <c r="P2542" s="169" t="str">
        <f t="shared" si="158"/>
        <v/>
      </c>
      <c r="Q2542" s="170" t="str">
        <f t="shared" si="159"/>
        <v/>
      </c>
      <c r="R2542" s="163" t="e">
        <f t="shared" si="156"/>
        <v>#VALUE!</v>
      </c>
      <c r="S2542" s="163" t="e">
        <f t="shared" si="157"/>
        <v>#VALUE!</v>
      </c>
      <c r="T2542" s="163" t="e">
        <f>INDEX(Controle!O:O,MATCH('Banco de Dados'!A2542,Controle!M:M,0))*E2542/100</f>
        <v>#N/A</v>
      </c>
    </row>
    <row r="2543" spans="1:20" hidden="1" x14ac:dyDescent="0.2">
      <c r="A2543" s="158">
        <f>BD_TS!A2542</f>
        <v>0</v>
      </c>
      <c r="B2543" s="158" t="str">
        <f>SUBSTITUTE(SUBSTITUTE(BD_TS!D2542," ",""),"-","/")</f>
        <v/>
      </c>
      <c r="C2543" s="158">
        <f>BD_TS!E2542</f>
        <v>0</v>
      </c>
      <c r="D2543" s="159">
        <f>BD_TS!F2542</f>
        <v>0</v>
      </c>
      <c r="E2543" s="160">
        <f>BD_TS!B2542</f>
        <v>0</v>
      </c>
      <c r="F2543" s="161">
        <f>BD_TS!C2542</f>
        <v>0</v>
      </c>
      <c r="G2543" s="187">
        <f>BD_TS!H2542</f>
        <v>0</v>
      </c>
      <c r="H2543" s="158" t="str">
        <f>IF($A2543=0,"",IFERROR(INDEX(BD_Gestão!A:A,MATCH('Banco de Dados'!$B2543,BD_Gestão!$B:$B,0)),"erro"))</f>
        <v/>
      </c>
      <c r="I2543" s="162" t="str">
        <f>IF($A2543=0,"",IFERROR(INDEX(BD_Gestão!E:E,MATCH('Banco de Dados'!$B2543,BD_Gestão!$B:$B,0)),"erro"))</f>
        <v/>
      </c>
      <c r="J2543" s="186" t="str">
        <f>IF($A2543=0,"",IFERROR(INDEX(BD_Gestão!B:B,MATCH('Banco de Dados'!$B2543,BD_Gestão!$B:$B,0)),"erro"))</f>
        <v/>
      </c>
      <c r="K2543" s="158" t="str">
        <f>IF($A2543=0,"",IFERROR(INDEX(BD_Gestão!C:C,MATCH('Banco de Dados'!$B2543,BD_Gestão!$B:$B,0)),"erro"))</f>
        <v/>
      </c>
      <c r="L2543" s="158" t="str">
        <f>IF($A2543=0,"",IFERROR(INDEX(BD_Gestão!H:H,MATCH('Banco de Dados'!$B2543,BD_Gestão!$B:$B,0)),"erro"))</f>
        <v/>
      </c>
      <c r="M2543" s="161" t="str">
        <f>IF($A2543=0,"",IFERROR(INDEX(BD_Gestão!F:F,MATCH('Banco de Dados'!$B2543,BD_Gestão!$B:$B,0)),"erro"))</f>
        <v/>
      </c>
      <c r="N2543" s="161" t="str">
        <f>IF($A2543=0,"",IFERROR(INDEX(BD_Gestão!J:J,MATCH('Banco de Dados'!$B2543,BD_Gestão!$B:$B,0)),"erro"))</f>
        <v/>
      </c>
      <c r="O2543" s="164" t="str">
        <f>IF($A2543=0,"",IFERROR(INDEX(BD_Gestão!K:K,MATCH('Banco de Dados'!$B2543,BD_Gestão!$B:$B,0)),"erro"))</f>
        <v/>
      </c>
      <c r="P2543" s="169" t="str">
        <f t="shared" si="158"/>
        <v/>
      </c>
      <c r="Q2543" s="170" t="str">
        <f t="shared" si="159"/>
        <v/>
      </c>
      <c r="R2543" s="163" t="e">
        <f t="shared" si="156"/>
        <v>#VALUE!</v>
      </c>
      <c r="S2543" s="163" t="e">
        <f t="shared" si="157"/>
        <v>#VALUE!</v>
      </c>
      <c r="T2543" s="163" t="e">
        <f>INDEX(Controle!O:O,MATCH('Banco de Dados'!A2543,Controle!M:M,0))*E2543/100</f>
        <v>#N/A</v>
      </c>
    </row>
    <row r="2544" spans="1:20" hidden="1" x14ac:dyDescent="0.2">
      <c r="A2544" s="158">
        <f>BD_TS!A2543</f>
        <v>0</v>
      </c>
      <c r="B2544" s="158" t="str">
        <f>SUBSTITUTE(SUBSTITUTE(BD_TS!D2543," ",""),"-","/")</f>
        <v/>
      </c>
      <c r="C2544" s="158">
        <f>BD_TS!E2543</f>
        <v>0</v>
      </c>
      <c r="D2544" s="159">
        <f>BD_TS!F2543</f>
        <v>0</v>
      </c>
      <c r="E2544" s="160">
        <f>BD_TS!B2543</f>
        <v>0</v>
      </c>
      <c r="F2544" s="161">
        <f>BD_TS!C2543</f>
        <v>0</v>
      </c>
      <c r="G2544" s="187">
        <f>BD_TS!H2543</f>
        <v>0</v>
      </c>
      <c r="H2544" s="158" t="str">
        <f>IF($A2544=0,"",IFERROR(INDEX(BD_Gestão!A:A,MATCH('Banco de Dados'!$B2544,BD_Gestão!$B:$B,0)),"erro"))</f>
        <v/>
      </c>
      <c r="I2544" s="162" t="str">
        <f>IF($A2544=0,"",IFERROR(INDEX(BD_Gestão!E:E,MATCH('Banco de Dados'!$B2544,BD_Gestão!$B:$B,0)),"erro"))</f>
        <v/>
      </c>
      <c r="J2544" s="186" t="str">
        <f>IF($A2544=0,"",IFERROR(INDEX(BD_Gestão!B:B,MATCH('Banco de Dados'!$B2544,BD_Gestão!$B:$B,0)),"erro"))</f>
        <v/>
      </c>
      <c r="K2544" s="158" t="str">
        <f>IF($A2544=0,"",IFERROR(INDEX(BD_Gestão!C:C,MATCH('Banco de Dados'!$B2544,BD_Gestão!$B:$B,0)),"erro"))</f>
        <v/>
      </c>
      <c r="L2544" s="158" t="str">
        <f>IF($A2544=0,"",IFERROR(INDEX(BD_Gestão!H:H,MATCH('Banco de Dados'!$B2544,BD_Gestão!$B:$B,0)),"erro"))</f>
        <v/>
      </c>
      <c r="M2544" s="161" t="str">
        <f>IF($A2544=0,"",IFERROR(INDEX(BD_Gestão!F:F,MATCH('Banco de Dados'!$B2544,BD_Gestão!$B:$B,0)),"erro"))</f>
        <v/>
      </c>
      <c r="N2544" s="161" t="str">
        <f>IF($A2544=0,"",IFERROR(INDEX(BD_Gestão!J:J,MATCH('Banco de Dados'!$B2544,BD_Gestão!$B:$B,0)),"erro"))</f>
        <v/>
      </c>
      <c r="O2544" s="164" t="str">
        <f>IF($A2544=0,"",IFERROR(INDEX(BD_Gestão!K:K,MATCH('Banco de Dados'!$B2544,BD_Gestão!$B:$B,0)),"erro"))</f>
        <v/>
      </c>
      <c r="P2544" s="169" t="str">
        <f t="shared" si="158"/>
        <v/>
      </c>
      <c r="Q2544" s="170" t="str">
        <f t="shared" si="159"/>
        <v/>
      </c>
      <c r="R2544" s="163" t="e">
        <f t="shared" si="156"/>
        <v>#VALUE!</v>
      </c>
      <c r="S2544" s="163" t="e">
        <f t="shared" si="157"/>
        <v>#VALUE!</v>
      </c>
      <c r="T2544" s="163" t="e">
        <f>INDEX(Controle!O:O,MATCH('Banco de Dados'!A2544,Controle!M:M,0))*E2544/100</f>
        <v>#N/A</v>
      </c>
    </row>
    <row r="2545" spans="1:20" hidden="1" x14ac:dyDescent="0.2">
      <c r="A2545" s="158">
        <f>BD_TS!A2544</f>
        <v>0</v>
      </c>
      <c r="B2545" s="158" t="str">
        <f>SUBSTITUTE(SUBSTITUTE(BD_TS!D2544," ",""),"-","/")</f>
        <v/>
      </c>
      <c r="C2545" s="158">
        <f>BD_TS!E2544</f>
        <v>0</v>
      </c>
      <c r="D2545" s="159">
        <f>BD_TS!F2544</f>
        <v>0</v>
      </c>
      <c r="E2545" s="160">
        <f>BD_TS!B2544</f>
        <v>0</v>
      </c>
      <c r="F2545" s="161">
        <f>BD_TS!C2544</f>
        <v>0</v>
      </c>
      <c r="G2545" s="187">
        <f>BD_TS!H2544</f>
        <v>0</v>
      </c>
      <c r="H2545" s="158" t="str">
        <f>IF($A2545=0,"",IFERROR(INDEX(BD_Gestão!A:A,MATCH('Banco de Dados'!$B2545,BD_Gestão!$B:$B,0)),"erro"))</f>
        <v/>
      </c>
      <c r="I2545" s="162" t="str">
        <f>IF($A2545=0,"",IFERROR(INDEX(BD_Gestão!E:E,MATCH('Banco de Dados'!$B2545,BD_Gestão!$B:$B,0)),"erro"))</f>
        <v/>
      </c>
      <c r="J2545" s="186" t="str">
        <f>IF($A2545=0,"",IFERROR(INDEX(BD_Gestão!B:B,MATCH('Banco de Dados'!$B2545,BD_Gestão!$B:$B,0)),"erro"))</f>
        <v/>
      </c>
      <c r="K2545" s="158" t="str">
        <f>IF($A2545=0,"",IFERROR(INDEX(BD_Gestão!C:C,MATCH('Banco de Dados'!$B2545,BD_Gestão!$B:$B,0)),"erro"))</f>
        <v/>
      </c>
      <c r="L2545" s="158" t="str">
        <f>IF($A2545=0,"",IFERROR(INDEX(BD_Gestão!H:H,MATCH('Banco de Dados'!$B2545,BD_Gestão!$B:$B,0)),"erro"))</f>
        <v/>
      </c>
      <c r="M2545" s="161" t="str">
        <f>IF($A2545=0,"",IFERROR(INDEX(BD_Gestão!F:F,MATCH('Banco de Dados'!$B2545,BD_Gestão!$B:$B,0)),"erro"))</f>
        <v/>
      </c>
      <c r="N2545" s="161" t="str">
        <f>IF($A2545=0,"",IFERROR(INDEX(BD_Gestão!J:J,MATCH('Banco de Dados'!$B2545,BD_Gestão!$B:$B,0)),"erro"))</f>
        <v/>
      </c>
      <c r="O2545" s="164" t="str">
        <f>IF($A2545=0,"",IFERROR(INDEX(BD_Gestão!K:K,MATCH('Banco de Dados'!$B2545,BD_Gestão!$B:$B,0)),"erro"))</f>
        <v/>
      </c>
      <c r="P2545" s="169" t="str">
        <f t="shared" si="158"/>
        <v/>
      </c>
      <c r="Q2545" s="170" t="str">
        <f t="shared" si="159"/>
        <v/>
      </c>
      <c r="R2545" s="163" t="e">
        <f t="shared" si="156"/>
        <v>#VALUE!</v>
      </c>
      <c r="S2545" s="163" t="e">
        <f t="shared" si="157"/>
        <v>#VALUE!</v>
      </c>
      <c r="T2545" s="163" t="e">
        <f>INDEX(Controle!O:O,MATCH('Banco de Dados'!A2545,Controle!M:M,0))*E2545/100</f>
        <v>#N/A</v>
      </c>
    </row>
    <row r="2546" spans="1:20" hidden="1" x14ac:dyDescent="0.2">
      <c r="A2546" s="158">
        <f>BD_TS!A2545</f>
        <v>0</v>
      </c>
      <c r="B2546" s="158" t="str">
        <f>SUBSTITUTE(SUBSTITUTE(BD_TS!D2545," ",""),"-","/")</f>
        <v/>
      </c>
      <c r="C2546" s="158">
        <f>BD_TS!E2545</f>
        <v>0</v>
      </c>
      <c r="D2546" s="159">
        <f>BD_TS!F2545</f>
        <v>0</v>
      </c>
      <c r="E2546" s="160">
        <f>BD_TS!B2545</f>
        <v>0</v>
      </c>
      <c r="F2546" s="161">
        <f>BD_TS!C2545</f>
        <v>0</v>
      </c>
      <c r="G2546" s="187">
        <f>BD_TS!H2545</f>
        <v>0</v>
      </c>
      <c r="H2546" s="158" t="str">
        <f>IF($A2546=0,"",IFERROR(INDEX(BD_Gestão!A:A,MATCH('Banco de Dados'!$B2546,BD_Gestão!$B:$B,0)),"erro"))</f>
        <v/>
      </c>
      <c r="I2546" s="162" t="str">
        <f>IF($A2546=0,"",IFERROR(INDEX(BD_Gestão!E:E,MATCH('Banco de Dados'!$B2546,BD_Gestão!$B:$B,0)),"erro"))</f>
        <v/>
      </c>
      <c r="J2546" s="186" t="str">
        <f>IF($A2546=0,"",IFERROR(INDEX(BD_Gestão!B:B,MATCH('Banco de Dados'!$B2546,BD_Gestão!$B:$B,0)),"erro"))</f>
        <v/>
      </c>
      <c r="K2546" s="158" t="str">
        <f>IF($A2546=0,"",IFERROR(INDEX(BD_Gestão!C:C,MATCH('Banco de Dados'!$B2546,BD_Gestão!$B:$B,0)),"erro"))</f>
        <v/>
      </c>
      <c r="L2546" s="158" t="str">
        <f>IF($A2546=0,"",IFERROR(INDEX(BD_Gestão!H:H,MATCH('Banco de Dados'!$B2546,BD_Gestão!$B:$B,0)),"erro"))</f>
        <v/>
      </c>
      <c r="M2546" s="161" t="str">
        <f>IF($A2546=0,"",IFERROR(INDEX(BD_Gestão!F:F,MATCH('Banco de Dados'!$B2546,BD_Gestão!$B:$B,0)),"erro"))</f>
        <v/>
      </c>
      <c r="N2546" s="161" t="str">
        <f>IF($A2546=0,"",IFERROR(INDEX(BD_Gestão!J:J,MATCH('Banco de Dados'!$B2546,BD_Gestão!$B:$B,0)),"erro"))</f>
        <v/>
      </c>
      <c r="O2546" s="164" t="str">
        <f>IF($A2546=0,"",IFERROR(INDEX(BD_Gestão!K:K,MATCH('Banco de Dados'!$B2546,BD_Gestão!$B:$B,0)),"erro"))</f>
        <v/>
      </c>
      <c r="P2546" s="169" t="str">
        <f t="shared" si="158"/>
        <v/>
      </c>
      <c r="Q2546" s="170" t="str">
        <f t="shared" si="159"/>
        <v/>
      </c>
      <c r="R2546" s="163" t="e">
        <f t="shared" si="156"/>
        <v>#VALUE!</v>
      </c>
      <c r="S2546" s="163" t="e">
        <f t="shared" si="157"/>
        <v>#VALUE!</v>
      </c>
      <c r="T2546" s="163" t="e">
        <f>INDEX(Controle!O:O,MATCH('Banco de Dados'!A2546,Controle!M:M,0))*E2546/100</f>
        <v>#N/A</v>
      </c>
    </row>
    <row r="2547" spans="1:20" hidden="1" x14ac:dyDescent="0.2">
      <c r="A2547" s="158">
        <f>BD_TS!A2546</f>
        <v>0</v>
      </c>
      <c r="B2547" s="158" t="str">
        <f>SUBSTITUTE(SUBSTITUTE(BD_TS!D2546," ",""),"-","/")</f>
        <v/>
      </c>
      <c r="C2547" s="158">
        <f>BD_TS!E2546</f>
        <v>0</v>
      </c>
      <c r="D2547" s="159">
        <f>BD_TS!F2546</f>
        <v>0</v>
      </c>
      <c r="E2547" s="160">
        <f>BD_TS!B2546</f>
        <v>0</v>
      </c>
      <c r="F2547" s="161">
        <f>BD_TS!C2546</f>
        <v>0</v>
      </c>
      <c r="G2547" s="187">
        <f>BD_TS!H2546</f>
        <v>0</v>
      </c>
      <c r="H2547" s="158" t="str">
        <f>IF($A2547=0,"",IFERROR(INDEX(BD_Gestão!A:A,MATCH('Banco de Dados'!$B2547,BD_Gestão!$B:$B,0)),"erro"))</f>
        <v/>
      </c>
      <c r="I2547" s="162" t="str">
        <f>IF($A2547=0,"",IFERROR(INDEX(BD_Gestão!E:E,MATCH('Banco de Dados'!$B2547,BD_Gestão!$B:$B,0)),"erro"))</f>
        <v/>
      </c>
      <c r="J2547" s="186" t="str">
        <f>IF($A2547=0,"",IFERROR(INDEX(BD_Gestão!B:B,MATCH('Banco de Dados'!$B2547,BD_Gestão!$B:$B,0)),"erro"))</f>
        <v/>
      </c>
      <c r="K2547" s="158" t="str">
        <f>IF($A2547=0,"",IFERROR(INDEX(BD_Gestão!C:C,MATCH('Banco de Dados'!$B2547,BD_Gestão!$B:$B,0)),"erro"))</f>
        <v/>
      </c>
      <c r="L2547" s="158" t="str">
        <f>IF($A2547=0,"",IFERROR(INDEX(BD_Gestão!H:H,MATCH('Banco de Dados'!$B2547,BD_Gestão!$B:$B,0)),"erro"))</f>
        <v/>
      </c>
      <c r="M2547" s="161" t="str">
        <f>IF($A2547=0,"",IFERROR(INDEX(BD_Gestão!F:F,MATCH('Banco de Dados'!$B2547,BD_Gestão!$B:$B,0)),"erro"))</f>
        <v/>
      </c>
      <c r="N2547" s="161" t="str">
        <f>IF($A2547=0,"",IFERROR(INDEX(BD_Gestão!J:J,MATCH('Banco de Dados'!$B2547,BD_Gestão!$B:$B,0)),"erro"))</f>
        <v/>
      </c>
      <c r="O2547" s="164" t="str">
        <f>IF($A2547=0,"",IFERROR(INDEX(BD_Gestão!K:K,MATCH('Banco de Dados'!$B2547,BD_Gestão!$B:$B,0)),"erro"))</f>
        <v/>
      </c>
      <c r="P2547" s="169" t="str">
        <f t="shared" si="158"/>
        <v/>
      </c>
      <c r="Q2547" s="170" t="str">
        <f t="shared" si="159"/>
        <v/>
      </c>
      <c r="R2547" s="163" t="e">
        <f t="shared" si="156"/>
        <v>#VALUE!</v>
      </c>
      <c r="S2547" s="163" t="e">
        <f t="shared" si="157"/>
        <v>#VALUE!</v>
      </c>
      <c r="T2547" s="163" t="e">
        <f>INDEX(Controle!O:O,MATCH('Banco de Dados'!A2547,Controle!M:M,0))*E2547/100</f>
        <v>#N/A</v>
      </c>
    </row>
    <row r="2548" spans="1:20" hidden="1" x14ac:dyDescent="0.2">
      <c r="A2548" s="158">
        <f>BD_TS!A2547</f>
        <v>0</v>
      </c>
      <c r="B2548" s="158" t="str">
        <f>SUBSTITUTE(SUBSTITUTE(BD_TS!D2547," ",""),"-","/")</f>
        <v/>
      </c>
      <c r="C2548" s="158">
        <f>BD_TS!E2547</f>
        <v>0</v>
      </c>
      <c r="D2548" s="159">
        <f>BD_TS!F2547</f>
        <v>0</v>
      </c>
      <c r="E2548" s="160">
        <f>BD_TS!B2547</f>
        <v>0</v>
      </c>
      <c r="F2548" s="161">
        <f>BD_TS!C2547</f>
        <v>0</v>
      </c>
      <c r="G2548" s="187">
        <f>BD_TS!H2547</f>
        <v>0</v>
      </c>
      <c r="H2548" s="158" t="str">
        <f>IF($A2548=0,"",IFERROR(INDEX(BD_Gestão!A:A,MATCH('Banco de Dados'!$B2548,BD_Gestão!$B:$B,0)),"erro"))</f>
        <v/>
      </c>
      <c r="I2548" s="162" t="str">
        <f>IF($A2548=0,"",IFERROR(INDEX(BD_Gestão!E:E,MATCH('Banco de Dados'!$B2548,BD_Gestão!$B:$B,0)),"erro"))</f>
        <v/>
      </c>
      <c r="J2548" s="186" t="str">
        <f>IF($A2548=0,"",IFERROR(INDEX(BD_Gestão!B:B,MATCH('Banco de Dados'!$B2548,BD_Gestão!$B:$B,0)),"erro"))</f>
        <v/>
      </c>
      <c r="K2548" s="158" t="str">
        <f>IF($A2548=0,"",IFERROR(INDEX(BD_Gestão!C:C,MATCH('Banco de Dados'!$B2548,BD_Gestão!$B:$B,0)),"erro"))</f>
        <v/>
      </c>
      <c r="L2548" s="158" t="str">
        <f>IF($A2548=0,"",IFERROR(INDEX(BD_Gestão!H:H,MATCH('Banco de Dados'!$B2548,BD_Gestão!$B:$B,0)),"erro"))</f>
        <v/>
      </c>
      <c r="M2548" s="161" t="str">
        <f>IF($A2548=0,"",IFERROR(INDEX(BD_Gestão!F:F,MATCH('Banco de Dados'!$B2548,BD_Gestão!$B:$B,0)),"erro"))</f>
        <v/>
      </c>
      <c r="N2548" s="161" t="str">
        <f>IF($A2548=0,"",IFERROR(INDEX(BD_Gestão!J:J,MATCH('Banco de Dados'!$B2548,BD_Gestão!$B:$B,0)),"erro"))</f>
        <v/>
      </c>
      <c r="O2548" s="164" t="str">
        <f>IF($A2548=0,"",IFERROR(INDEX(BD_Gestão!K:K,MATCH('Banco de Dados'!$B2548,BD_Gestão!$B:$B,0)),"erro"))</f>
        <v/>
      </c>
      <c r="P2548" s="169" t="str">
        <f t="shared" si="158"/>
        <v/>
      </c>
      <c r="Q2548" s="170" t="str">
        <f t="shared" si="159"/>
        <v/>
      </c>
      <c r="R2548" s="163" t="e">
        <f t="shared" si="156"/>
        <v>#VALUE!</v>
      </c>
      <c r="S2548" s="163" t="e">
        <f t="shared" si="157"/>
        <v>#VALUE!</v>
      </c>
      <c r="T2548" s="163" t="e">
        <f>INDEX(Controle!O:O,MATCH('Banco de Dados'!A2548,Controle!M:M,0))*E2548/100</f>
        <v>#N/A</v>
      </c>
    </row>
    <row r="2549" spans="1:20" hidden="1" x14ac:dyDescent="0.2">
      <c r="A2549" s="158">
        <f>BD_TS!A2548</f>
        <v>0</v>
      </c>
      <c r="B2549" s="158" t="str">
        <f>SUBSTITUTE(SUBSTITUTE(BD_TS!D2548," ",""),"-","/")</f>
        <v/>
      </c>
      <c r="C2549" s="158">
        <f>BD_TS!E2548</f>
        <v>0</v>
      </c>
      <c r="D2549" s="159">
        <f>BD_TS!F2548</f>
        <v>0</v>
      </c>
      <c r="E2549" s="160">
        <f>BD_TS!B2548</f>
        <v>0</v>
      </c>
      <c r="F2549" s="161">
        <f>BD_TS!C2548</f>
        <v>0</v>
      </c>
      <c r="G2549" s="187">
        <f>BD_TS!H2548</f>
        <v>0</v>
      </c>
      <c r="H2549" s="158" t="str">
        <f>IF($A2549=0,"",IFERROR(INDEX(BD_Gestão!A:A,MATCH('Banco de Dados'!$B2549,BD_Gestão!$B:$B,0)),"erro"))</f>
        <v/>
      </c>
      <c r="I2549" s="162" t="str">
        <f>IF($A2549=0,"",IFERROR(INDEX(BD_Gestão!E:E,MATCH('Banco de Dados'!$B2549,BD_Gestão!$B:$B,0)),"erro"))</f>
        <v/>
      </c>
      <c r="J2549" s="186" t="str">
        <f>IF($A2549=0,"",IFERROR(INDEX(BD_Gestão!B:B,MATCH('Banco de Dados'!$B2549,BD_Gestão!$B:$B,0)),"erro"))</f>
        <v/>
      </c>
      <c r="K2549" s="158" t="str">
        <f>IF($A2549=0,"",IFERROR(INDEX(BD_Gestão!C:C,MATCH('Banco de Dados'!$B2549,BD_Gestão!$B:$B,0)),"erro"))</f>
        <v/>
      </c>
      <c r="L2549" s="158" t="str">
        <f>IF($A2549=0,"",IFERROR(INDEX(BD_Gestão!H:H,MATCH('Banco de Dados'!$B2549,BD_Gestão!$B:$B,0)),"erro"))</f>
        <v/>
      </c>
      <c r="M2549" s="161" t="str">
        <f>IF($A2549=0,"",IFERROR(INDEX(BD_Gestão!F:F,MATCH('Banco de Dados'!$B2549,BD_Gestão!$B:$B,0)),"erro"))</f>
        <v/>
      </c>
      <c r="N2549" s="161" t="str">
        <f>IF($A2549=0,"",IFERROR(INDEX(BD_Gestão!J:J,MATCH('Banco de Dados'!$B2549,BD_Gestão!$B:$B,0)),"erro"))</f>
        <v/>
      </c>
      <c r="O2549" s="164" t="str">
        <f>IF($A2549=0,"",IFERROR(INDEX(BD_Gestão!K:K,MATCH('Banco de Dados'!$B2549,BD_Gestão!$B:$B,0)),"erro"))</f>
        <v/>
      </c>
      <c r="P2549" s="169" t="str">
        <f t="shared" si="158"/>
        <v/>
      </c>
      <c r="Q2549" s="170" t="str">
        <f t="shared" si="159"/>
        <v/>
      </c>
      <c r="R2549" s="163" t="e">
        <f t="shared" si="156"/>
        <v>#VALUE!</v>
      </c>
      <c r="S2549" s="163" t="e">
        <f t="shared" si="157"/>
        <v>#VALUE!</v>
      </c>
      <c r="T2549" s="163" t="e">
        <f>INDEX(Controle!O:O,MATCH('Banco de Dados'!A2549,Controle!M:M,0))*E2549/100</f>
        <v>#N/A</v>
      </c>
    </row>
    <row r="2550" spans="1:20" hidden="1" x14ac:dyDescent="0.2">
      <c r="A2550" s="158">
        <f>BD_TS!A2549</f>
        <v>0</v>
      </c>
      <c r="B2550" s="158" t="str">
        <f>SUBSTITUTE(SUBSTITUTE(BD_TS!D2549," ",""),"-","/")</f>
        <v/>
      </c>
      <c r="C2550" s="158">
        <f>BD_TS!E2549</f>
        <v>0</v>
      </c>
      <c r="D2550" s="159">
        <f>BD_TS!F2549</f>
        <v>0</v>
      </c>
      <c r="E2550" s="160">
        <f>BD_TS!B2549</f>
        <v>0</v>
      </c>
      <c r="F2550" s="161">
        <f>BD_TS!C2549</f>
        <v>0</v>
      </c>
      <c r="G2550" s="187">
        <f>BD_TS!H2549</f>
        <v>0</v>
      </c>
      <c r="H2550" s="158" t="str">
        <f>IF($A2550=0,"",IFERROR(INDEX(BD_Gestão!A:A,MATCH('Banco de Dados'!$B2550,BD_Gestão!$B:$B,0)),"erro"))</f>
        <v/>
      </c>
      <c r="I2550" s="162" t="str">
        <f>IF($A2550=0,"",IFERROR(INDEX(BD_Gestão!E:E,MATCH('Banco de Dados'!$B2550,BD_Gestão!$B:$B,0)),"erro"))</f>
        <v/>
      </c>
      <c r="J2550" s="186" t="str">
        <f>IF($A2550=0,"",IFERROR(INDEX(BD_Gestão!B:B,MATCH('Banco de Dados'!$B2550,BD_Gestão!$B:$B,0)),"erro"))</f>
        <v/>
      </c>
      <c r="K2550" s="158" t="str">
        <f>IF($A2550=0,"",IFERROR(INDEX(BD_Gestão!C:C,MATCH('Banco de Dados'!$B2550,BD_Gestão!$B:$B,0)),"erro"))</f>
        <v/>
      </c>
      <c r="L2550" s="158" t="str">
        <f>IF($A2550=0,"",IFERROR(INDEX(BD_Gestão!H:H,MATCH('Banco de Dados'!$B2550,BD_Gestão!$B:$B,0)),"erro"))</f>
        <v/>
      </c>
      <c r="M2550" s="161" t="str">
        <f>IF($A2550=0,"",IFERROR(INDEX(BD_Gestão!F:F,MATCH('Banco de Dados'!$B2550,BD_Gestão!$B:$B,0)),"erro"))</f>
        <v/>
      </c>
      <c r="N2550" s="161" t="str">
        <f>IF($A2550=0,"",IFERROR(INDEX(BD_Gestão!J:J,MATCH('Banco de Dados'!$B2550,BD_Gestão!$B:$B,0)),"erro"))</f>
        <v/>
      </c>
      <c r="O2550" s="164" t="str">
        <f>IF($A2550=0,"",IFERROR(INDEX(BD_Gestão!K:K,MATCH('Banco de Dados'!$B2550,BD_Gestão!$B:$B,0)),"erro"))</f>
        <v/>
      </c>
      <c r="P2550" s="169" t="str">
        <f t="shared" si="158"/>
        <v/>
      </c>
      <c r="Q2550" s="170" t="str">
        <f t="shared" si="159"/>
        <v/>
      </c>
      <c r="R2550" s="163" t="e">
        <f t="shared" si="156"/>
        <v>#VALUE!</v>
      </c>
      <c r="S2550" s="163" t="e">
        <f t="shared" si="157"/>
        <v>#VALUE!</v>
      </c>
      <c r="T2550" s="163" t="e">
        <f>INDEX(Controle!O:O,MATCH('Banco de Dados'!A2550,Controle!M:M,0))*E2550/100</f>
        <v>#N/A</v>
      </c>
    </row>
    <row r="2551" spans="1:20" hidden="1" x14ac:dyDescent="0.2">
      <c r="A2551" s="158">
        <f>BD_TS!A2550</f>
        <v>0</v>
      </c>
      <c r="B2551" s="158" t="str">
        <f>SUBSTITUTE(SUBSTITUTE(BD_TS!D2550," ",""),"-","/")</f>
        <v/>
      </c>
      <c r="C2551" s="158">
        <f>BD_TS!E2550</f>
        <v>0</v>
      </c>
      <c r="D2551" s="159">
        <f>BD_TS!F2550</f>
        <v>0</v>
      </c>
      <c r="E2551" s="160">
        <f>BD_TS!B2550</f>
        <v>0</v>
      </c>
      <c r="F2551" s="161">
        <f>BD_TS!C2550</f>
        <v>0</v>
      </c>
      <c r="G2551" s="187">
        <f>BD_TS!H2550</f>
        <v>0</v>
      </c>
      <c r="H2551" s="158" t="str">
        <f>IF($A2551=0,"",IFERROR(INDEX(BD_Gestão!A:A,MATCH('Banco de Dados'!$B2551,BD_Gestão!$B:$B,0)),"erro"))</f>
        <v/>
      </c>
      <c r="I2551" s="162" t="str">
        <f>IF($A2551=0,"",IFERROR(INDEX(BD_Gestão!E:E,MATCH('Banco de Dados'!$B2551,BD_Gestão!$B:$B,0)),"erro"))</f>
        <v/>
      </c>
      <c r="J2551" s="186" t="str">
        <f>IF($A2551=0,"",IFERROR(INDEX(BD_Gestão!B:B,MATCH('Banco de Dados'!$B2551,BD_Gestão!$B:$B,0)),"erro"))</f>
        <v/>
      </c>
      <c r="K2551" s="158" t="str">
        <f>IF($A2551=0,"",IFERROR(INDEX(BD_Gestão!C:C,MATCH('Banco de Dados'!$B2551,BD_Gestão!$B:$B,0)),"erro"))</f>
        <v/>
      </c>
      <c r="L2551" s="158" t="str">
        <f>IF($A2551=0,"",IFERROR(INDEX(BD_Gestão!H:H,MATCH('Banco de Dados'!$B2551,BD_Gestão!$B:$B,0)),"erro"))</f>
        <v/>
      </c>
      <c r="M2551" s="161" t="str">
        <f>IF($A2551=0,"",IFERROR(INDEX(BD_Gestão!F:F,MATCH('Banco de Dados'!$B2551,BD_Gestão!$B:$B,0)),"erro"))</f>
        <v/>
      </c>
      <c r="N2551" s="161" t="str">
        <f>IF($A2551=0,"",IFERROR(INDEX(BD_Gestão!J:J,MATCH('Banco de Dados'!$B2551,BD_Gestão!$B:$B,0)),"erro"))</f>
        <v/>
      </c>
      <c r="O2551" s="164" t="str">
        <f>IF($A2551=0,"",IFERROR(INDEX(BD_Gestão!K:K,MATCH('Banco de Dados'!$B2551,BD_Gestão!$B:$B,0)),"erro"))</f>
        <v/>
      </c>
      <c r="P2551" s="169" t="str">
        <f t="shared" si="158"/>
        <v/>
      </c>
      <c r="Q2551" s="170" t="str">
        <f t="shared" si="159"/>
        <v/>
      </c>
      <c r="R2551" s="163" t="e">
        <f t="shared" si="156"/>
        <v>#VALUE!</v>
      </c>
      <c r="S2551" s="163" t="e">
        <f t="shared" si="157"/>
        <v>#VALUE!</v>
      </c>
      <c r="T2551" s="163" t="e">
        <f>INDEX(Controle!O:O,MATCH('Banco de Dados'!A2551,Controle!M:M,0))*E2551/100</f>
        <v>#N/A</v>
      </c>
    </row>
    <row r="2552" spans="1:20" hidden="1" x14ac:dyDescent="0.2">
      <c r="A2552" s="158">
        <f>BD_TS!A2551</f>
        <v>0</v>
      </c>
      <c r="B2552" s="158" t="str">
        <f>SUBSTITUTE(SUBSTITUTE(BD_TS!D2551," ",""),"-","/")</f>
        <v/>
      </c>
      <c r="C2552" s="158">
        <f>BD_TS!E2551</f>
        <v>0</v>
      </c>
      <c r="D2552" s="159">
        <f>BD_TS!F2551</f>
        <v>0</v>
      </c>
      <c r="E2552" s="160">
        <f>BD_TS!B2551</f>
        <v>0</v>
      </c>
      <c r="F2552" s="161">
        <f>BD_TS!C2551</f>
        <v>0</v>
      </c>
      <c r="G2552" s="187">
        <f>BD_TS!H2551</f>
        <v>0</v>
      </c>
      <c r="H2552" s="158" t="str">
        <f>IF($A2552=0,"",IFERROR(INDEX(BD_Gestão!A:A,MATCH('Banco de Dados'!$B2552,BD_Gestão!$B:$B,0)),"erro"))</f>
        <v/>
      </c>
      <c r="I2552" s="162" t="str">
        <f>IF($A2552=0,"",IFERROR(INDEX(BD_Gestão!E:E,MATCH('Banco de Dados'!$B2552,BD_Gestão!$B:$B,0)),"erro"))</f>
        <v/>
      </c>
      <c r="J2552" s="186" t="str">
        <f>IF($A2552=0,"",IFERROR(INDEX(BD_Gestão!B:B,MATCH('Banco de Dados'!$B2552,BD_Gestão!$B:$B,0)),"erro"))</f>
        <v/>
      </c>
      <c r="K2552" s="158" t="str">
        <f>IF($A2552=0,"",IFERROR(INDEX(BD_Gestão!C:C,MATCH('Banco de Dados'!$B2552,BD_Gestão!$B:$B,0)),"erro"))</f>
        <v/>
      </c>
      <c r="L2552" s="158" t="str">
        <f>IF($A2552=0,"",IFERROR(INDEX(BD_Gestão!H:H,MATCH('Banco de Dados'!$B2552,BD_Gestão!$B:$B,0)),"erro"))</f>
        <v/>
      </c>
      <c r="M2552" s="161" t="str">
        <f>IF($A2552=0,"",IFERROR(INDEX(BD_Gestão!F:F,MATCH('Banco de Dados'!$B2552,BD_Gestão!$B:$B,0)),"erro"))</f>
        <v/>
      </c>
      <c r="N2552" s="161" t="str">
        <f>IF($A2552=0,"",IFERROR(INDEX(BD_Gestão!J:J,MATCH('Banco de Dados'!$B2552,BD_Gestão!$B:$B,0)),"erro"))</f>
        <v/>
      </c>
      <c r="O2552" s="164" t="str">
        <f>IF($A2552=0,"",IFERROR(INDEX(BD_Gestão!K:K,MATCH('Banco de Dados'!$B2552,BD_Gestão!$B:$B,0)),"erro"))</f>
        <v/>
      </c>
      <c r="P2552" s="169" t="str">
        <f t="shared" si="158"/>
        <v/>
      </c>
      <c r="Q2552" s="170" t="str">
        <f t="shared" si="159"/>
        <v/>
      </c>
      <c r="R2552" s="163" t="e">
        <f t="shared" si="156"/>
        <v>#VALUE!</v>
      </c>
      <c r="S2552" s="163" t="e">
        <f t="shared" si="157"/>
        <v>#VALUE!</v>
      </c>
      <c r="T2552" s="163" t="e">
        <f>INDEX(Controle!O:O,MATCH('Banco de Dados'!A2552,Controle!M:M,0))*E2552/100</f>
        <v>#N/A</v>
      </c>
    </row>
    <row r="2553" spans="1:20" hidden="1" x14ac:dyDescent="0.2">
      <c r="A2553" s="158">
        <f>BD_TS!A2552</f>
        <v>0</v>
      </c>
      <c r="B2553" s="158" t="str">
        <f>SUBSTITUTE(SUBSTITUTE(BD_TS!D2552," ",""),"-","/")</f>
        <v/>
      </c>
      <c r="C2553" s="158">
        <f>BD_TS!E2552</f>
        <v>0</v>
      </c>
      <c r="D2553" s="159">
        <f>BD_TS!F2552</f>
        <v>0</v>
      </c>
      <c r="E2553" s="160">
        <f>BD_TS!B2552</f>
        <v>0</v>
      </c>
      <c r="F2553" s="161">
        <f>BD_TS!C2552</f>
        <v>0</v>
      </c>
      <c r="G2553" s="187">
        <f>BD_TS!H2552</f>
        <v>0</v>
      </c>
      <c r="H2553" s="158" t="str">
        <f>IF($A2553=0,"",IFERROR(INDEX(BD_Gestão!A:A,MATCH('Banco de Dados'!$B2553,BD_Gestão!$B:$B,0)),"erro"))</f>
        <v/>
      </c>
      <c r="I2553" s="162" t="str">
        <f>IF($A2553=0,"",IFERROR(INDEX(BD_Gestão!E:E,MATCH('Banco de Dados'!$B2553,BD_Gestão!$B:$B,0)),"erro"))</f>
        <v/>
      </c>
      <c r="J2553" s="186" t="str">
        <f>IF($A2553=0,"",IFERROR(INDEX(BD_Gestão!B:B,MATCH('Banco de Dados'!$B2553,BD_Gestão!$B:$B,0)),"erro"))</f>
        <v/>
      </c>
      <c r="K2553" s="158" t="str">
        <f>IF($A2553=0,"",IFERROR(INDEX(BD_Gestão!C:C,MATCH('Banco de Dados'!$B2553,BD_Gestão!$B:$B,0)),"erro"))</f>
        <v/>
      </c>
      <c r="L2553" s="158" t="str">
        <f>IF($A2553=0,"",IFERROR(INDEX(BD_Gestão!H:H,MATCH('Banco de Dados'!$B2553,BD_Gestão!$B:$B,0)),"erro"))</f>
        <v/>
      </c>
      <c r="M2553" s="161" t="str">
        <f>IF($A2553=0,"",IFERROR(INDEX(BD_Gestão!F:F,MATCH('Banco de Dados'!$B2553,BD_Gestão!$B:$B,0)),"erro"))</f>
        <v/>
      </c>
      <c r="N2553" s="161" t="str">
        <f>IF($A2553=0,"",IFERROR(INDEX(BD_Gestão!J:J,MATCH('Banco de Dados'!$B2553,BD_Gestão!$B:$B,0)),"erro"))</f>
        <v/>
      </c>
      <c r="O2553" s="164" t="str">
        <f>IF($A2553=0,"",IFERROR(INDEX(BD_Gestão!K:K,MATCH('Banco de Dados'!$B2553,BD_Gestão!$B:$B,0)),"erro"))</f>
        <v/>
      </c>
      <c r="P2553" s="169" t="str">
        <f t="shared" si="158"/>
        <v/>
      </c>
      <c r="Q2553" s="170" t="str">
        <f t="shared" si="159"/>
        <v/>
      </c>
      <c r="R2553" s="163" t="e">
        <f t="shared" si="156"/>
        <v>#VALUE!</v>
      </c>
      <c r="S2553" s="163" t="e">
        <f t="shared" si="157"/>
        <v>#VALUE!</v>
      </c>
      <c r="T2553" s="163" t="e">
        <f>INDEX(Controle!O:O,MATCH('Banco de Dados'!A2553,Controle!M:M,0))*E2553/100</f>
        <v>#N/A</v>
      </c>
    </row>
    <row r="2554" spans="1:20" hidden="1" x14ac:dyDescent="0.2">
      <c r="A2554" s="158">
        <f>BD_TS!A2553</f>
        <v>0</v>
      </c>
      <c r="B2554" s="158" t="str">
        <f>SUBSTITUTE(SUBSTITUTE(BD_TS!D2553," ",""),"-","/")</f>
        <v/>
      </c>
      <c r="C2554" s="158">
        <f>BD_TS!E2553</f>
        <v>0</v>
      </c>
      <c r="D2554" s="159">
        <f>BD_TS!F2553</f>
        <v>0</v>
      </c>
      <c r="E2554" s="160">
        <f>BD_TS!B2553</f>
        <v>0</v>
      </c>
      <c r="F2554" s="161">
        <f>BD_TS!C2553</f>
        <v>0</v>
      </c>
      <c r="G2554" s="187">
        <f>BD_TS!H2553</f>
        <v>0</v>
      </c>
      <c r="H2554" s="158" t="str">
        <f>IF($A2554=0,"",IFERROR(INDEX(BD_Gestão!A:A,MATCH('Banco de Dados'!$B2554,BD_Gestão!$B:$B,0)),"erro"))</f>
        <v/>
      </c>
      <c r="I2554" s="162" t="str">
        <f>IF($A2554=0,"",IFERROR(INDEX(BD_Gestão!E:E,MATCH('Banco de Dados'!$B2554,BD_Gestão!$B:$B,0)),"erro"))</f>
        <v/>
      </c>
      <c r="J2554" s="186" t="str">
        <f>IF($A2554=0,"",IFERROR(INDEX(BD_Gestão!B:B,MATCH('Banco de Dados'!$B2554,BD_Gestão!$B:$B,0)),"erro"))</f>
        <v/>
      </c>
      <c r="K2554" s="158" t="str">
        <f>IF($A2554=0,"",IFERROR(INDEX(BD_Gestão!C:C,MATCH('Banco de Dados'!$B2554,BD_Gestão!$B:$B,0)),"erro"))</f>
        <v/>
      </c>
      <c r="L2554" s="158" t="str">
        <f>IF($A2554=0,"",IFERROR(INDEX(BD_Gestão!H:H,MATCH('Banco de Dados'!$B2554,BD_Gestão!$B:$B,0)),"erro"))</f>
        <v/>
      </c>
      <c r="M2554" s="161" t="str">
        <f>IF($A2554=0,"",IFERROR(INDEX(BD_Gestão!F:F,MATCH('Banco de Dados'!$B2554,BD_Gestão!$B:$B,0)),"erro"))</f>
        <v/>
      </c>
      <c r="N2554" s="161" t="str">
        <f>IF($A2554=0,"",IFERROR(INDEX(BD_Gestão!J:J,MATCH('Banco de Dados'!$B2554,BD_Gestão!$B:$B,0)),"erro"))</f>
        <v/>
      </c>
      <c r="O2554" s="164" t="str">
        <f>IF($A2554=0,"",IFERROR(INDEX(BD_Gestão!K:K,MATCH('Banco de Dados'!$B2554,BD_Gestão!$B:$B,0)),"erro"))</f>
        <v/>
      </c>
      <c r="P2554" s="169" t="str">
        <f t="shared" si="158"/>
        <v/>
      </c>
      <c r="Q2554" s="170" t="str">
        <f t="shared" si="159"/>
        <v/>
      </c>
      <c r="R2554" s="163" t="e">
        <f t="shared" si="156"/>
        <v>#VALUE!</v>
      </c>
      <c r="S2554" s="163" t="e">
        <f t="shared" si="157"/>
        <v>#VALUE!</v>
      </c>
      <c r="T2554" s="163" t="e">
        <f>INDEX(Controle!O:O,MATCH('Banco de Dados'!A2554,Controle!M:M,0))*E2554/100</f>
        <v>#N/A</v>
      </c>
    </row>
    <row r="2555" spans="1:20" hidden="1" x14ac:dyDescent="0.2">
      <c r="A2555" s="158">
        <f>BD_TS!A2554</f>
        <v>0</v>
      </c>
      <c r="B2555" s="158" t="str">
        <f>SUBSTITUTE(SUBSTITUTE(BD_TS!D2554," ",""),"-","/")</f>
        <v/>
      </c>
      <c r="C2555" s="158">
        <f>BD_TS!E2554</f>
        <v>0</v>
      </c>
      <c r="D2555" s="159">
        <f>BD_TS!F2554</f>
        <v>0</v>
      </c>
      <c r="E2555" s="160">
        <f>BD_TS!B2554</f>
        <v>0</v>
      </c>
      <c r="F2555" s="161">
        <f>BD_TS!C2554</f>
        <v>0</v>
      </c>
      <c r="G2555" s="187">
        <f>BD_TS!H2554</f>
        <v>0</v>
      </c>
      <c r="H2555" s="158" t="str">
        <f>IF($A2555=0,"",IFERROR(INDEX(BD_Gestão!A:A,MATCH('Banco de Dados'!$B2555,BD_Gestão!$B:$B,0)),"erro"))</f>
        <v/>
      </c>
      <c r="I2555" s="162" t="str">
        <f>IF($A2555=0,"",IFERROR(INDEX(BD_Gestão!E:E,MATCH('Banco de Dados'!$B2555,BD_Gestão!$B:$B,0)),"erro"))</f>
        <v/>
      </c>
      <c r="J2555" s="186" t="str">
        <f>IF($A2555=0,"",IFERROR(INDEX(BD_Gestão!B:B,MATCH('Banco de Dados'!$B2555,BD_Gestão!$B:$B,0)),"erro"))</f>
        <v/>
      </c>
      <c r="K2555" s="158" t="str">
        <f>IF($A2555=0,"",IFERROR(INDEX(BD_Gestão!C:C,MATCH('Banco de Dados'!$B2555,BD_Gestão!$B:$B,0)),"erro"))</f>
        <v/>
      </c>
      <c r="L2555" s="158" t="str">
        <f>IF($A2555=0,"",IFERROR(INDEX(BD_Gestão!H:H,MATCH('Banco de Dados'!$B2555,BD_Gestão!$B:$B,0)),"erro"))</f>
        <v/>
      </c>
      <c r="M2555" s="161" t="str">
        <f>IF($A2555=0,"",IFERROR(INDEX(BD_Gestão!F:F,MATCH('Banco de Dados'!$B2555,BD_Gestão!$B:$B,0)),"erro"))</f>
        <v/>
      </c>
      <c r="N2555" s="161" t="str">
        <f>IF($A2555=0,"",IFERROR(INDEX(BD_Gestão!J:J,MATCH('Banco de Dados'!$B2555,BD_Gestão!$B:$B,0)),"erro"))</f>
        <v/>
      </c>
      <c r="O2555" s="164" t="str">
        <f>IF($A2555=0,"",IFERROR(INDEX(BD_Gestão!K:K,MATCH('Banco de Dados'!$B2555,BD_Gestão!$B:$B,0)),"erro"))</f>
        <v/>
      </c>
      <c r="P2555" s="169" t="str">
        <f t="shared" si="158"/>
        <v/>
      </c>
      <c r="Q2555" s="170" t="str">
        <f t="shared" si="159"/>
        <v/>
      </c>
      <c r="R2555" s="163" t="e">
        <f t="shared" si="156"/>
        <v>#VALUE!</v>
      </c>
      <c r="S2555" s="163" t="e">
        <f t="shared" si="157"/>
        <v>#VALUE!</v>
      </c>
      <c r="T2555" s="163" t="e">
        <f>INDEX(Controle!O:O,MATCH('Banco de Dados'!A2555,Controle!M:M,0))*E2555/100</f>
        <v>#N/A</v>
      </c>
    </row>
    <row r="2556" spans="1:20" hidden="1" x14ac:dyDescent="0.2">
      <c r="A2556" s="158">
        <f>BD_TS!A2555</f>
        <v>0</v>
      </c>
      <c r="B2556" s="158" t="str">
        <f>SUBSTITUTE(SUBSTITUTE(BD_TS!D2555," ",""),"-","/")</f>
        <v/>
      </c>
      <c r="C2556" s="158">
        <f>BD_TS!E2555</f>
        <v>0</v>
      </c>
      <c r="D2556" s="159">
        <f>BD_TS!F2555</f>
        <v>0</v>
      </c>
      <c r="E2556" s="160">
        <f>BD_TS!B2555</f>
        <v>0</v>
      </c>
      <c r="F2556" s="161">
        <f>BD_TS!C2555</f>
        <v>0</v>
      </c>
      <c r="G2556" s="187">
        <f>BD_TS!H2555</f>
        <v>0</v>
      </c>
      <c r="H2556" s="158" t="str">
        <f>IF($A2556=0,"",IFERROR(INDEX(BD_Gestão!A:A,MATCH('Banco de Dados'!$B2556,BD_Gestão!$B:$B,0)),"erro"))</f>
        <v/>
      </c>
      <c r="I2556" s="162" t="str">
        <f>IF($A2556=0,"",IFERROR(INDEX(BD_Gestão!E:E,MATCH('Banco de Dados'!$B2556,BD_Gestão!$B:$B,0)),"erro"))</f>
        <v/>
      </c>
      <c r="J2556" s="186" t="str">
        <f>IF($A2556=0,"",IFERROR(INDEX(BD_Gestão!B:B,MATCH('Banco de Dados'!$B2556,BD_Gestão!$B:$B,0)),"erro"))</f>
        <v/>
      </c>
      <c r="K2556" s="158" t="str">
        <f>IF($A2556=0,"",IFERROR(INDEX(BD_Gestão!C:C,MATCH('Banco de Dados'!$B2556,BD_Gestão!$B:$B,0)),"erro"))</f>
        <v/>
      </c>
      <c r="L2556" s="158" t="str">
        <f>IF($A2556=0,"",IFERROR(INDEX(BD_Gestão!H:H,MATCH('Banco de Dados'!$B2556,BD_Gestão!$B:$B,0)),"erro"))</f>
        <v/>
      </c>
      <c r="M2556" s="161" t="str">
        <f>IF($A2556=0,"",IFERROR(INDEX(BD_Gestão!F:F,MATCH('Banco de Dados'!$B2556,BD_Gestão!$B:$B,0)),"erro"))</f>
        <v/>
      </c>
      <c r="N2556" s="161" t="str">
        <f>IF($A2556=0,"",IFERROR(INDEX(BD_Gestão!J:J,MATCH('Banco de Dados'!$B2556,BD_Gestão!$B:$B,0)),"erro"))</f>
        <v/>
      </c>
      <c r="O2556" s="164" t="str">
        <f>IF($A2556=0,"",IFERROR(INDEX(BD_Gestão!K:K,MATCH('Banco de Dados'!$B2556,BD_Gestão!$B:$B,0)),"erro"))</f>
        <v/>
      </c>
      <c r="P2556" s="169" t="str">
        <f t="shared" si="158"/>
        <v/>
      </c>
      <c r="Q2556" s="170" t="str">
        <f t="shared" si="159"/>
        <v/>
      </c>
      <c r="R2556" s="163" t="e">
        <f t="shared" si="156"/>
        <v>#VALUE!</v>
      </c>
      <c r="S2556" s="163" t="e">
        <f t="shared" si="157"/>
        <v>#VALUE!</v>
      </c>
      <c r="T2556" s="163" t="e">
        <f>INDEX(Controle!O:O,MATCH('Banco de Dados'!A2556,Controle!M:M,0))*E2556/100</f>
        <v>#N/A</v>
      </c>
    </row>
    <row r="2557" spans="1:20" hidden="1" x14ac:dyDescent="0.2">
      <c r="A2557" s="158">
        <f>BD_TS!A2556</f>
        <v>0</v>
      </c>
      <c r="B2557" s="158" t="str">
        <f>SUBSTITUTE(SUBSTITUTE(BD_TS!D2556," ",""),"-","/")</f>
        <v/>
      </c>
      <c r="C2557" s="158">
        <f>BD_TS!E2556</f>
        <v>0</v>
      </c>
      <c r="D2557" s="159">
        <f>BD_TS!F2556</f>
        <v>0</v>
      </c>
      <c r="E2557" s="160">
        <f>BD_TS!B2556</f>
        <v>0</v>
      </c>
      <c r="F2557" s="161">
        <f>BD_TS!C2556</f>
        <v>0</v>
      </c>
      <c r="G2557" s="187">
        <f>BD_TS!H2556</f>
        <v>0</v>
      </c>
      <c r="H2557" s="158" t="str">
        <f>IF($A2557=0,"",IFERROR(INDEX(BD_Gestão!A:A,MATCH('Banco de Dados'!$B2557,BD_Gestão!$B:$B,0)),"erro"))</f>
        <v/>
      </c>
      <c r="I2557" s="162" t="str">
        <f>IF($A2557=0,"",IFERROR(INDEX(BD_Gestão!E:E,MATCH('Banco de Dados'!$B2557,BD_Gestão!$B:$B,0)),"erro"))</f>
        <v/>
      </c>
      <c r="J2557" s="186" t="str">
        <f>IF($A2557=0,"",IFERROR(INDEX(BD_Gestão!B:B,MATCH('Banco de Dados'!$B2557,BD_Gestão!$B:$B,0)),"erro"))</f>
        <v/>
      </c>
      <c r="K2557" s="158" t="str">
        <f>IF($A2557=0,"",IFERROR(INDEX(BD_Gestão!C:C,MATCH('Banco de Dados'!$B2557,BD_Gestão!$B:$B,0)),"erro"))</f>
        <v/>
      </c>
      <c r="L2557" s="158" t="str">
        <f>IF($A2557=0,"",IFERROR(INDEX(BD_Gestão!H:H,MATCH('Banco de Dados'!$B2557,BD_Gestão!$B:$B,0)),"erro"))</f>
        <v/>
      </c>
      <c r="M2557" s="161" t="str">
        <f>IF($A2557=0,"",IFERROR(INDEX(BD_Gestão!F:F,MATCH('Banco de Dados'!$B2557,BD_Gestão!$B:$B,0)),"erro"))</f>
        <v/>
      </c>
      <c r="N2557" s="161" t="str">
        <f>IF($A2557=0,"",IFERROR(INDEX(BD_Gestão!J:J,MATCH('Banco de Dados'!$B2557,BD_Gestão!$B:$B,0)),"erro"))</f>
        <v/>
      </c>
      <c r="O2557" s="164" t="str">
        <f>IF($A2557=0,"",IFERROR(INDEX(BD_Gestão!K:K,MATCH('Banco de Dados'!$B2557,BD_Gestão!$B:$B,0)),"erro"))</f>
        <v/>
      </c>
      <c r="P2557" s="169" t="str">
        <f t="shared" si="158"/>
        <v/>
      </c>
      <c r="Q2557" s="170" t="str">
        <f t="shared" si="159"/>
        <v/>
      </c>
      <c r="R2557" s="163" t="e">
        <f t="shared" si="156"/>
        <v>#VALUE!</v>
      </c>
      <c r="S2557" s="163" t="e">
        <f t="shared" si="157"/>
        <v>#VALUE!</v>
      </c>
      <c r="T2557" s="163" t="e">
        <f>INDEX(Controle!O:O,MATCH('Banco de Dados'!A2557,Controle!M:M,0))*E2557/100</f>
        <v>#N/A</v>
      </c>
    </row>
    <row r="2558" spans="1:20" hidden="1" x14ac:dyDescent="0.2">
      <c r="A2558" s="158">
        <f>BD_TS!A2557</f>
        <v>0</v>
      </c>
      <c r="B2558" s="158" t="str">
        <f>SUBSTITUTE(SUBSTITUTE(BD_TS!D2557," ",""),"-","/")</f>
        <v/>
      </c>
      <c r="C2558" s="158">
        <f>BD_TS!E2557</f>
        <v>0</v>
      </c>
      <c r="D2558" s="159">
        <f>BD_TS!F2557</f>
        <v>0</v>
      </c>
      <c r="E2558" s="160">
        <f>BD_TS!B2557</f>
        <v>0</v>
      </c>
      <c r="F2558" s="161">
        <f>BD_TS!C2557</f>
        <v>0</v>
      </c>
      <c r="G2558" s="187">
        <f>BD_TS!H2557</f>
        <v>0</v>
      </c>
      <c r="H2558" s="158" t="str">
        <f>IF($A2558=0,"",IFERROR(INDEX(BD_Gestão!A:A,MATCH('Banco de Dados'!$B2558,BD_Gestão!$B:$B,0)),"erro"))</f>
        <v/>
      </c>
      <c r="I2558" s="162" t="str">
        <f>IF($A2558=0,"",IFERROR(INDEX(BD_Gestão!E:E,MATCH('Banco de Dados'!$B2558,BD_Gestão!$B:$B,0)),"erro"))</f>
        <v/>
      </c>
      <c r="J2558" s="186" t="str">
        <f>IF($A2558=0,"",IFERROR(INDEX(BD_Gestão!B:B,MATCH('Banco de Dados'!$B2558,BD_Gestão!$B:$B,0)),"erro"))</f>
        <v/>
      </c>
      <c r="K2558" s="158" t="str">
        <f>IF($A2558=0,"",IFERROR(INDEX(BD_Gestão!C:C,MATCH('Banco de Dados'!$B2558,BD_Gestão!$B:$B,0)),"erro"))</f>
        <v/>
      </c>
      <c r="L2558" s="158" t="str">
        <f>IF($A2558=0,"",IFERROR(INDEX(BD_Gestão!H:H,MATCH('Banco de Dados'!$B2558,BD_Gestão!$B:$B,0)),"erro"))</f>
        <v/>
      </c>
      <c r="M2558" s="161" t="str">
        <f>IF($A2558=0,"",IFERROR(INDEX(BD_Gestão!F:F,MATCH('Banco de Dados'!$B2558,BD_Gestão!$B:$B,0)),"erro"))</f>
        <v/>
      </c>
      <c r="N2558" s="161" t="str">
        <f>IF($A2558=0,"",IFERROR(INDEX(BD_Gestão!J:J,MATCH('Banco de Dados'!$B2558,BD_Gestão!$B:$B,0)),"erro"))</f>
        <v/>
      </c>
      <c r="O2558" s="164" t="str">
        <f>IF($A2558=0,"",IFERROR(INDEX(BD_Gestão!K:K,MATCH('Banco de Dados'!$B2558,BD_Gestão!$B:$B,0)),"erro"))</f>
        <v/>
      </c>
      <c r="P2558" s="169" t="str">
        <f t="shared" si="158"/>
        <v/>
      </c>
      <c r="Q2558" s="170" t="str">
        <f t="shared" si="159"/>
        <v/>
      </c>
      <c r="R2558" s="163" t="e">
        <f t="shared" si="156"/>
        <v>#VALUE!</v>
      </c>
      <c r="S2558" s="163" t="e">
        <f t="shared" si="157"/>
        <v>#VALUE!</v>
      </c>
      <c r="T2558" s="163" t="e">
        <f>INDEX(Controle!O:O,MATCH('Banco de Dados'!A2558,Controle!M:M,0))*E2558/100</f>
        <v>#N/A</v>
      </c>
    </row>
    <row r="2559" spans="1:20" hidden="1" x14ac:dyDescent="0.2">
      <c r="A2559" s="158">
        <f>BD_TS!A2558</f>
        <v>0</v>
      </c>
      <c r="B2559" s="158" t="str">
        <f>SUBSTITUTE(SUBSTITUTE(BD_TS!D2558," ",""),"-","/")</f>
        <v/>
      </c>
      <c r="C2559" s="158">
        <f>BD_TS!E2558</f>
        <v>0</v>
      </c>
      <c r="D2559" s="159">
        <f>BD_TS!F2558</f>
        <v>0</v>
      </c>
      <c r="E2559" s="160">
        <f>BD_TS!B2558</f>
        <v>0</v>
      </c>
      <c r="F2559" s="161">
        <f>BD_TS!C2558</f>
        <v>0</v>
      </c>
      <c r="G2559" s="187">
        <f>BD_TS!H2558</f>
        <v>0</v>
      </c>
      <c r="H2559" s="158" t="str">
        <f>IF($A2559=0,"",IFERROR(INDEX(BD_Gestão!A:A,MATCH('Banco de Dados'!$B2559,BD_Gestão!$B:$B,0)),"erro"))</f>
        <v/>
      </c>
      <c r="I2559" s="162" t="str">
        <f>IF($A2559=0,"",IFERROR(INDEX(BD_Gestão!E:E,MATCH('Banco de Dados'!$B2559,BD_Gestão!$B:$B,0)),"erro"))</f>
        <v/>
      </c>
      <c r="J2559" s="186" t="str">
        <f>IF($A2559=0,"",IFERROR(INDEX(BD_Gestão!B:B,MATCH('Banco de Dados'!$B2559,BD_Gestão!$B:$B,0)),"erro"))</f>
        <v/>
      </c>
      <c r="K2559" s="158" t="str">
        <f>IF($A2559=0,"",IFERROR(INDEX(BD_Gestão!C:C,MATCH('Banco de Dados'!$B2559,BD_Gestão!$B:$B,0)),"erro"))</f>
        <v/>
      </c>
      <c r="L2559" s="158" t="str">
        <f>IF($A2559=0,"",IFERROR(INDEX(BD_Gestão!H:H,MATCH('Banco de Dados'!$B2559,BD_Gestão!$B:$B,0)),"erro"))</f>
        <v/>
      </c>
      <c r="M2559" s="161" t="str">
        <f>IF($A2559=0,"",IFERROR(INDEX(BD_Gestão!F:F,MATCH('Banco de Dados'!$B2559,BD_Gestão!$B:$B,0)),"erro"))</f>
        <v/>
      </c>
      <c r="N2559" s="161" t="str">
        <f>IF($A2559=0,"",IFERROR(INDEX(BD_Gestão!J:J,MATCH('Banco de Dados'!$B2559,BD_Gestão!$B:$B,0)),"erro"))</f>
        <v/>
      </c>
      <c r="O2559" s="164" t="str">
        <f>IF($A2559=0,"",IFERROR(INDEX(BD_Gestão!K:K,MATCH('Banco de Dados'!$B2559,BD_Gestão!$B:$B,0)),"erro"))</f>
        <v/>
      </c>
      <c r="P2559" s="169" t="str">
        <f t="shared" si="158"/>
        <v/>
      </c>
      <c r="Q2559" s="170" t="str">
        <f t="shared" si="159"/>
        <v/>
      </c>
      <c r="R2559" s="163" t="e">
        <f t="shared" si="156"/>
        <v>#VALUE!</v>
      </c>
      <c r="S2559" s="163" t="e">
        <f t="shared" si="157"/>
        <v>#VALUE!</v>
      </c>
      <c r="T2559" s="163" t="e">
        <f>INDEX(Controle!O:O,MATCH('Banco de Dados'!A2559,Controle!M:M,0))*E2559/100</f>
        <v>#N/A</v>
      </c>
    </row>
    <row r="2560" spans="1:20" hidden="1" x14ac:dyDescent="0.2">
      <c r="A2560" s="158">
        <f>BD_TS!A2559</f>
        <v>0</v>
      </c>
      <c r="B2560" s="158" t="str">
        <f>SUBSTITUTE(SUBSTITUTE(BD_TS!D2559," ",""),"-","/")</f>
        <v/>
      </c>
      <c r="C2560" s="158">
        <f>BD_TS!E2559</f>
        <v>0</v>
      </c>
      <c r="D2560" s="159">
        <f>BD_TS!F2559</f>
        <v>0</v>
      </c>
      <c r="E2560" s="160">
        <f>BD_TS!B2559</f>
        <v>0</v>
      </c>
      <c r="F2560" s="161">
        <f>BD_TS!C2559</f>
        <v>0</v>
      </c>
      <c r="G2560" s="187">
        <f>BD_TS!H2559</f>
        <v>0</v>
      </c>
      <c r="H2560" s="158" t="str">
        <f>IF($A2560=0,"",IFERROR(INDEX(BD_Gestão!A:A,MATCH('Banco de Dados'!$B2560,BD_Gestão!$B:$B,0)),"erro"))</f>
        <v/>
      </c>
      <c r="I2560" s="162" t="str">
        <f>IF($A2560=0,"",IFERROR(INDEX(BD_Gestão!E:E,MATCH('Banco de Dados'!$B2560,BD_Gestão!$B:$B,0)),"erro"))</f>
        <v/>
      </c>
      <c r="J2560" s="186" t="str">
        <f>IF($A2560=0,"",IFERROR(INDEX(BD_Gestão!B:B,MATCH('Banco de Dados'!$B2560,BD_Gestão!$B:$B,0)),"erro"))</f>
        <v/>
      </c>
      <c r="K2560" s="158" t="str">
        <f>IF($A2560=0,"",IFERROR(INDEX(BD_Gestão!C:C,MATCH('Banco de Dados'!$B2560,BD_Gestão!$B:$B,0)),"erro"))</f>
        <v/>
      </c>
      <c r="L2560" s="158" t="str">
        <f>IF($A2560=0,"",IFERROR(INDEX(BD_Gestão!H:H,MATCH('Banco de Dados'!$B2560,BD_Gestão!$B:$B,0)),"erro"))</f>
        <v/>
      </c>
      <c r="M2560" s="161" t="str">
        <f>IF($A2560=0,"",IFERROR(INDEX(BD_Gestão!F:F,MATCH('Banco de Dados'!$B2560,BD_Gestão!$B:$B,0)),"erro"))</f>
        <v/>
      </c>
      <c r="N2560" s="161" t="str">
        <f>IF($A2560=0,"",IFERROR(INDEX(BD_Gestão!J:J,MATCH('Banco de Dados'!$B2560,BD_Gestão!$B:$B,0)),"erro"))</f>
        <v/>
      </c>
      <c r="O2560" s="164" t="str">
        <f>IF($A2560=0,"",IFERROR(INDEX(BD_Gestão!K:K,MATCH('Banco de Dados'!$B2560,BD_Gestão!$B:$B,0)),"erro"))</f>
        <v/>
      </c>
      <c r="P2560" s="169" t="str">
        <f t="shared" si="158"/>
        <v/>
      </c>
      <c r="Q2560" s="170" t="str">
        <f t="shared" si="159"/>
        <v/>
      </c>
      <c r="R2560" s="163" t="e">
        <f t="shared" si="156"/>
        <v>#VALUE!</v>
      </c>
      <c r="S2560" s="163" t="e">
        <f t="shared" si="157"/>
        <v>#VALUE!</v>
      </c>
      <c r="T2560" s="163" t="e">
        <f>INDEX(Controle!O:O,MATCH('Banco de Dados'!A2560,Controle!M:M,0))*E2560/100</f>
        <v>#N/A</v>
      </c>
    </row>
    <row r="2561" spans="1:20" hidden="1" x14ac:dyDescent="0.2">
      <c r="A2561" s="158">
        <f>BD_TS!A2560</f>
        <v>0</v>
      </c>
      <c r="B2561" s="158" t="str">
        <f>SUBSTITUTE(SUBSTITUTE(BD_TS!D2560," ",""),"-","/")</f>
        <v/>
      </c>
      <c r="C2561" s="158">
        <f>BD_TS!E2560</f>
        <v>0</v>
      </c>
      <c r="D2561" s="159">
        <f>BD_TS!F2560</f>
        <v>0</v>
      </c>
      <c r="E2561" s="160">
        <f>BD_TS!B2560</f>
        <v>0</v>
      </c>
      <c r="F2561" s="161">
        <f>BD_TS!C2560</f>
        <v>0</v>
      </c>
      <c r="G2561" s="187">
        <f>BD_TS!H2560</f>
        <v>0</v>
      </c>
      <c r="H2561" s="158" t="str">
        <f>IF($A2561=0,"",IFERROR(INDEX(BD_Gestão!A:A,MATCH('Banco de Dados'!$B2561,BD_Gestão!$B:$B,0)),"erro"))</f>
        <v/>
      </c>
      <c r="I2561" s="162" t="str">
        <f>IF($A2561=0,"",IFERROR(INDEX(BD_Gestão!E:E,MATCH('Banco de Dados'!$B2561,BD_Gestão!$B:$B,0)),"erro"))</f>
        <v/>
      </c>
      <c r="J2561" s="186" t="str">
        <f>IF($A2561=0,"",IFERROR(INDEX(BD_Gestão!B:B,MATCH('Banco de Dados'!$B2561,BD_Gestão!$B:$B,0)),"erro"))</f>
        <v/>
      </c>
      <c r="K2561" s="158" t="str">
        <f>IF($A2561=0,"",IFERROR(INDEX(BD_Gestão!C:C,MATCH('Banco de Dados'!$B2561,BD_Gestão!$B:$B,0)),"erro"))</f>
        <v/>
      </c>
      <c r="L2561" s="158" t="str">
        <f>IF($A2561=0,"",IFERROR(INDEX(BD_Gestão!H:H,MATCH('Banco de Dados'!$B2561,BD_Gestão!$B:$B,0)),"erro"))</f>
        <v/>
      </c>
      <c r="M2561" s="161" t="str">
        <f>IF($A2561=0,"",IFERROR(INDEX(BD_Gestão!F:F,MATCH('Banco de Dados'!$B2561,BD_Gestão!$B:$B,0)),"erro"))</f>
        <v/>
      </c>
      <c r="N2561" s="161" t="str">
        <f>IF($A2561=0,"",IFERROR(INDEX(BD_Gestão!J:J,MATCH('Banco de Dados'!$B2561,BD_Gestão!$B:$B,0)),"erro"))</f>
        <v/>
      </c>
      <c r="O2561" s="164" t="str">
        <f>IF($A2561=0,"",IFERROR(INDEX(BD_Gestão!K:K,MATCH('Banco de Dados'!$B2561,BD_Gestão!$B:$B,0)),"erro"))</f>
        <v/>
      </c>
      <c r="P2561" s="169" t="str">
        <f t="shared" si="158"/>
        <v/>
      </c>
      <c r="Q2561" s="170" t="str">
        <f t="shared" si="159"/>
        <v/>
      </c>
      <c r="R2561" s="163" t="e">
        <f t="shared" si="156"/>
        <v>#VALUE!</v>
      </c>
      <c r="S2561" s="163" t="e">
        <f t="shared" si="157"/>
        <v>#VALUE!</v>
      </c>
      <c r="T2561" s="163" t="e">
        <f>INDEX(Controle!O:O,MATCH('Banco de Dados'!A2561,Controle!M:M,0))*E2561/100</f>
        <v>#N/A</v>
      </c>
    </row>
    <row r="2562" spans="1:20" hidden="1" x14ac:dyDescent="0.2">
      <c r="A2562" s="158">
        <f>BD_TS!A2561</f>
        <v>0</v>
      </c>
      <c r="B2562" s="158" t="str">
        <f>SUBSTITUTE(SUBSTITUTE(BD_TS!D2561," ",""),"-","/")</f>
        <v/>
      </c>
      <c r="C2562" s="158">
        <f>BD_TS!E2561</f>
        <v>0</v>
      </c>
      <c r="D2562" s="159">
        <f>BD_TS!F2561</f>
        <v>0</v>
      </c>
      <c r="E2562" s="160">
        <f>BD_TS!B2561</f>
        <v>0</v>
      </c>
      <c r="F2562" s="161">
        <f>BD_TS!C2561</f>
        <v>0</v>
      </c>
      <c r="G2562" s="187">
        <f>BD_TS!H2561</f>
        <v>0</v>
      </c>
      <c r="H2562" s="158" t="str">
        <f>IF($A2562=0,"",IFERROR(INDEX(BD_Gestão!A:A,MATCH('Banco de Dados'!$B2562,BD_Gestão!$B:$B,0)),"erro"))</f>
        <v/>
      </c>
      <c r="I2562" s="162" t="str">
        <f>IF($A2562=0,"",IFERROR(INDEX(BD_Gestão!E:E,MATCH('Banco de Dados'!$B2562,BD_Gestão!$B:$B,0)),"erro"))</f>
        <v/>
      </c>
      <c r="J2562" s="186" t="str">
        <f>IF($A2562=0,"",IFERROR(INDEX(BD_Gestão!B:B,MATCH('Banco de Dados'!$B2562,BD_Gestão!$B:$B,0)),"erro"))</f>
        <v/>
      </c>
      <c r="K2562" s="158" t="str">
        <f>IF($A2562=0,"",IFERROR(INDEX(BD_Gestão!C:C,MATCH('Banco de Dados'!$B2562,BD_Gestão!$B:$B,0)),"erro"))</f>
        <v/>
      </c>
      <c r="L2562" s="158" t="str">
        <f>IF($A2562=0,"",IFERROR(INDEX(BD_Gestão!H:H,MATCH('Banco de Dados'!$B2562,BD_Gestão!$B:$B,0)),"erro"))</f>
        <v/>
      </c>
      <c r="M2562" s="161" t="str">
        <f>IF($A2562=0,"",IFERROR(INDEX(BD_Gestão!F:F,MATCH('Banco de Dados'!$B2562,BD_Gestão!$B:$B,0)),"erro"))</f>
        <v/>
      </c>
      <c r="N2562" s="161" t="str">
        <f>IF($A2562=0,"",IFERROR(INDEX(BD_Gestão!J:J,MATCH('Banco de Dados'!$B2562,BD_Gestão!$B:$B,0)),"erro"))</f>
        <v/>
      </c>
      <c r="O2562" s="164" t="str">
        <f>IF($A2562=0,"",IFERROR(INDEX(BD_Gestão!K:K,MATCH('Banco de Dados'!$B2562,BD_Gestão!$B:$B,0)),"erro"))</f>
        <v/>
      </c>
      <c r="P2562" s="169" t="str">
        <f t="shared" si="158"/>
        <v/>
      </c>
      <c r="Q2562" s="170" t="str">
        <f t="shared" si="159"/>
        <v/>
      </c>
      <c r="R2562" s="163" t="e">
        <f t="shared" si="156"/>
        <v>#VALUE!</v>
      </c>
      <c r="S2562" s="163" t="e">
        <f t="shared" si="157"/>
        <v>#VALUE!</v>
      </c>
      <c r="T2562" s="163" t="e">
        <f>INDEX(Controle!O:O,MATCH('Banco de Dados'!A2562,Controle!M:M,0))*E2562/100</f>
        <v>#N/A</v>
      </c>
    </row>
    <row r="2563" spans="1:20" hidden="1" x14ac:dyDescent="0.2">
      <c r="A2563" s="158">
        <f>BD_TS!A2562</f>
        <v>0</v>
      </c>
      <c r="B2563" s="158" t="str">
        <f>SUBSTITUTE(SUBSTITUTE(BD_TS!D2562," ",""),"-","/")</f>
        <v/>
      </c>
      <c r="C2563" s="158">
        <f>BD_TS!E2562</f>
        <v>0</v>
      </c>
      <c r="D2563" s="159">
        <f>BD_TS!F2562</f>
        <v>0</v>
      </c>
      <c r="E2563" s="160">
        <f>BD_TS!B2562</f>
        <v>0</v>
      </c>
      <c r="F2563" s="161">
        <f>BD_TS!C2562</f>
        <v>0</v>
      </c>
      <c r="G2563" s="187">
        <f>BD_TS!H2562</f>
        <v>0</v>
      </c>
      <c r="H2563" s="158" t="str">
        <f>IF($A2563=0,"",IFERROR(INDEX(BD_Gestão!A:A,MATCH('Banco de Dados'!$B2563,BD_Gestão!$B:$B,0)),"erro"))</f>
        <v/>
      </c>
      <c r="I2563" s="162" t="str">
        <f>IF($A2563=0,"",IFERROR(INDEX(BD_Gestão!E:E,MATCH('Banco de Dados'!$B2563,BD_Gestão!$B:$B,0)),"erro"))</f>
        <v/>
      </c>
      <c r="J2563" s="186" t="str">
        <f>IF($A2563=0,"",IFERROR(INDEX(BD_Gestão!B:B,MATCH('Banco de Dados'!$B2563,BD_Gestão!$B:$B,0)),"erro"))</f>
        <v/>
      </c>
      <c r="K2563" s="158" t="str">
        <f>IF($A2563=0,"",IFERROR(INDEX(BD_Gestão!C:C,MATCH('Banco de Dados'!$B2563,BD_Gestão!$B:$B,0)),"erro"))</f>
        <v/>
      </c>
      <c r="L2563" s="158" t="str">
        <f>IF($A2563=0,"",IFERROR(INDEX(BD_Gestão!H:H,MATCH('Banco de Dados'!$B2563,BD_Gestão!$B:$B,0)),"erro"))</f>
        <v/>
      </c>
      <c r="M2563" s="161" t="str">
        <f>IF($A2563=0,"",IFERROR(INDEX(BD_Gestão!F:F,MATCH('Banco de Dados'!$B2563,BD_Gestão!$B:$B,0)),"erro"))</f>
        <v/>
      </c>
      <c r="N2563" s="161" t="str">
        <f>IF($A2563=0,"",IFERROR(INDEX(BD_Gestão!J:J,MATCH('Banco de Dados'!$B2563,BD_Gestão!$B:$B,0)),"erro"))</f>
        <v/>
      </c>
      <c r="O2563" s="164" t="str">
        <f>IF($A2563=0,"",IFERROR(INDEX(BD_Gestão!K:K,MATCH('Banco de Dados'!$B2563,BD_Gestão!$B:$B,0)),"erro"))</f>
        <v/>
      </c>
      <c r="P2563" s="169" t="str">
        <f t="shared" si="158"/>
        <v/>
      </c>
      <c r="Q2563" s="170" t="str">
        <f t="shared" si="159"/>
        <v/>
      </c>
      <c r="R2563" s="163" t="e">
        <f t="shared" si="156"/>
        <v>#VALUE!</v>
      </c>
      <c r="S2563" s="163" t="e">
        <f t="shared" si="157"/>
        <v>#VALUE!</v>
      </c>
      <c r="T2563" s="163" t="e">
        <f>INDEX(Controle!O:O,MATCH('Banco de Dados'!A2563,Controle!M:M,0))*E2563/100</f>
        <v>#N/A</v>
      </c>
    </row>
    <row r="2564" spans="1:20" hidden="1" x14ac:dyDescent="0.2">
      <c r="A2564" s="158">
        <f>BD_TS!A2563</f>
        <v>0</v>
      </c>
      <c r="B2564" s="158" t="str">
        <f>SUBSTITUTE(SUBSTITUTE(BD_TS!D2563," ",""),"-","/")</f>
        <v/>
      </c>
      <c r="C2564" s="158">
        <f>BD_TS!E2563</f>
        <v>0</v>
      </c>
      <c r="D2564" s="159">
        <f>BD_TS!F2563</f>
        <v>0</v>
      </c>
      <c r="E2564" s="160">
        <f>BD_TS!B2563</f>
        <v>0</v>
      </c>
      <c r="F2564" s="161">
        <f>BD_TS!C2563</f>
        <v>0</v>
      </c>
      <c r="G2564" s="187">
        <f>BD_TS!H2563</f>
        <v>0</v>
      </c>
      <c r="H2564" s="158" t="str">
        <f>IF($A2564=0,"",IFERROR(INDEX(BD_Gestão!A:A,MATCH('Banco de Dados'!$B2564,BD_Gestão!$B:$B,0)),"erro"))</f>
        <v/>
      </c>
      <c r="I2564" s="162" t="str">
        <f>IF($A2564=0,"",IFERROR(INDEX(BD_Gestão!E:E,MATCH('Banco de Dados'!$B2564,BD_Gestão!$B:$B,0)),"erro"))</f>
        <v/>
      </c>
      <c r="J2564" s="186" t="str">
        <f>IF($A2564=0,"",IFERROR(INDEX(BD_Gestão!B:B,MATCH('Banco de Dados'!$B2564,BD_Gestão!$B:$B,0)),"erro"))</f>
        <v/>
      </c>
      <c r="K2564" s="158" t="str">
        <f>IF($A2564=0,"",IFERROR(INDEX(BD_Gestão!C:C,MATCH('Banco de Dados'!$B2564,BD_Gestão!$B:$B,0)),"erro"))</f>
        <v/>
      </c>
      <c r="L2564" s="158" t="str">
        <f>IF($A2564=0,"",IFERROR(INDEX(BD_Gestão!H:H,MATCH('Banco de Dados'!$B2564,BD_Gestão!$B:$B,0)),"erro"))</f>
        <v/>
      </c>
      <c r="M2564" s="161" t="str">
        <f>IF($A2564=0,"",IFERROR(INDEX(BD_Gestão!F:F,MATCH('Banco de Dados'!$B2564,BD_Gestão!$B:$B,0)),"erro"))</f>
        <v/>
      </c>
      <c r="N2564" s="161" t="str">
        <f>IF($A2564=0,"",IFERROR(INDEX(BD_Gestão!J:J,MATCH('Banco de Dados'!$B2564,BD_Gestão!$B:$B,0)),"erro"))</f>
        <v/>
      </c>
      <c r="O2564" s="164" t="str">
        <f>IF($A2564=0,"",IFERROR(INDEX(BD_Gestão!K:K,MATCH('Banco de Dados'!$B2564,BD_Gestão!$B:$B,0)),"erro"))</f>
        <v/>
      </c>
      <c r="P2564" s="169" t="str">
        <f t="shared" si="158"/>
        <v/>
      </c>
      <c r="Q2564" s="170" t="str">
        <f t="shared" si="159"/>
        <v/>
      </c>
      <c r="R2564" s="163" t="e">
        <f t="shared" si="156"/>
        <v>#VALUE!</v>
      </c>
      <c r="S2564" s="163" t="e">
        <f t="shared" si="157"/>
        <v>#VALUE!</v>
      </c>
      <c r="T2564" s="163" t="e">
        <f>INDEX(Controle!O:O,MATCH('Banco de Dados'!A2564,Controle!M:M,0))*E2564/100</f>
        <v>#N/A</v>
      </c>
    </row>
    <row r="2565" spans="1:20" hidden="1" x14ac:dyDescent="0.2">
      <c r="A2565" s="158">
        <f>BD_TS!A2564</f>
        <v>0</v>
      </c>
      <c r="B2565" s="158" t="str">
        <f>SUBSTITUTE(SUBSTITUTE(BD_TS!D2564," ",""),"-","/")</f>
        <v/>
      </c>
      <c r="C2565" s="158">
        <f>BD_TS!E2564</f>
        <v>0</v>
      </c>
      <c r="D2565" s="159">
        <f>BD_TS!F2564</f>
        <v>0</v>
      </c>
      <c r="E2565" s="160">
        <f>BD_TS!B2564</f>
        <v>0</v>
      </c>
      <c r="F2565" s="161">
        <f>BD_TS!C2564</f>
        <v>0</v>
      </c>
      <c r="G2565" s="187">
        <f>BD_TS!H2564</f>
        <v>0</v>
      </c>
      <c r="H2565" s="158" t="str">
        <f>IF($A2565=0,"",IFERROR(INDEX(BD_Gestão!A:A,MATCH('Banco de Dados'!$B2565,BD_Gestão!$B:$B,0)),"erro"))</f>
        <v/>
      </c>
      <c r="I2565" s="162" t="str">
        <f>IF($A2565=0,"",IFERROR(INDEX(BD_Gestão!E:E,MATCH('Banco de Dados'!$B2565,BD_Gestão!$B:$B,0)),"erro"))</f>
        <v/>
      </c>
      <c r="J2565" s="186" t="str">
        <f>IF($A2565=0,"",IFERROR(INDEX(BD_Gestão!B:B,MATCH('Banco de Dados'!$B2565,BD_Gestão!$B:$B,0)),"erro"))</f>
        <v/>
      </c>
      <c r="K2565" s="158" t="str">
        <f>IF($A2565=0,"",IFERROR(INDEX(BD_Gestão!C:C,MATCH('Banco de Dados'!$B2565,BD_Gestão!$B:$B,0)),"erro"))</f>
        <v/>
      </c>
      <c r="L2565" s="158" t="str">
        <f>IF($A2565=0,"",IFERROR(INDEX(BD_Gestão!H:H,MATCH('Banco de Dados'!$B2565,BD_Gestão!$B:$B,0)),"erro"))</f>
        <v/>
      </c>
      <c r="M2565" s="161" t="str">
        <f>IF($A2565=0,"",IFERROR(INDEX(BD_Gestão!F:F,MATCH('Banco de Dados'!$B2565,BD_Gestão!$B:$B,0)),"erro"))</f>
        <v/>
      </c>
      <c r="N2565" s="161" t="str">
        <f>IF($A2565=0,"",IFERROR(INDEX(BD_Gestão!J:J,MATCH('Banco de Dados'!$B2565,BD_Gestão!$B:$B,0)),"erro"))</f>
        <v/>
      </c>
      <c r="O2565" s="164" t="str">
        <f>IF($A2565=0,"",IFERROR(INDEX(BD_Gestão!K:K,MATCH('Banco de Dados'!$B2565,BD_Gestão!$B:$B,0)),"erro"))</f>
        <v/>
      </c>
      <c r="P2565" s="169" t="str">
        <f t="shared" si="158"/>
        <v/>
      </c>
      <c r="Q2565" s="170" t="str">
        <f t="shared" si="159"/>
        <v/>
      </c>
      <c r="R2565" s="163" t="e">
        <f t="shared" ref="R2565:R2628" si="160">MONTH(I2565)</f>
        <v>#VALUE!</v>
      </c>
      <c r="S2565" s="163" t="e">
        <f t="shared" ref="S2565:S2628" si="161">YEAR(I2565)</f>
        <v>#VALUE!</v>
      </c>
      <c r="T2565" s="163" t="e">
        <f>INDEX(Controle!O:O,MATCH('Banco de Dados'!A2565,Controle!M:M,0))*E2565/100</f>
        <v>#N/A</v>
      </c>
    </row>
    <row r="2566" spans="1:20" hidden="1" x14ac:dyDescent="0.2">
      <c r="A2566" s="158">
        <f>BD_TS!A2565</f>
        <v>0</v>
      </c>
      <c r="B2566" s="158" t="str">
        <f>SUBSTITUTE(SUBSTITUTE(BD_TS!D2565," ",""),"-","/")</f>
        <v/>
      </c>
      <c r="C2566" s="158">
        <f>BD_TS!E2565</f>
        <v>0</v>
      </c>
      <c r="D2566" s="159">
        <f>BD_TS!F2565</f>
        <v>0</v>
      </c>
      <c r="E2566" s="160">
        <f>BD_TS!B2565</f>
        <v>0</v>
      </c>
      <c r="F2566" s="161">
        <f>BD_TS!C2565</f>
        <v>0</v>
      </c>
      <c r="G2566" s="187">
        <f>BD_TS!H2565</f>
        <v>0</v>
      </c>
      <c r="H2566" s="158" t="str">
        <f>IF($A2566=0,"",IFERROR(INDEX(BD_Gestão!A:A,MATCH('Banco de Dados'!$B2566,BD_Gestão!$B:$B,0)),"erro"))</f>
        <v/>
      </c>
      <c r="I2566" s="162" t="str">
        <f>IF($A2566=0,"",IFERROR(INDEX(BD_Gestão!E:E,MATCH('Banco de Dados'!$B2566,BD_Gestão!$B:$B,0)),"erro"))</f>
        <v/>
      </c>
      <c r="J2566" s="186" t="str">
        <f>IF($A2566=0,"",IFERROR(INDEX(BD_Gestão!B:B,MATCH('Banco de Dados'!$B2566,BD_Gestão!$B:$B,0)),"erro"))</f>
        <v/>
      </c>
      <c r="K2566" s="158" t="str">
        <f>IF($A2566=0,"",IFERROR(INDEX(BD_Gestão!C:C,MATCH('Banco de Dados'!$B2566,BD_Gestão!$B:$B,0)),"erro"))</f>
        <v/>
      </c>
      <c r="L2566" s="158" t="str">
        <f>IF($A2566=0,"",IFERROR(INDEX(BD_Gestão!H:H,MATCH('Banco de Dados'!$B2566,BD_Gestão!$B:$B,0)),"erro"))</f>
        <v/>
      </c>
      <c r="M2566" s="161" t="str">
        <f>IF($A2566=0,"",IFERROR(INDEX(BD_Gestão!F:F,MATCH('Banco de Dados'!$B2566,BD_Gestão!$B:$B,0)),"erro"))</f>
        <v/>
      </c>
      <c r="N2566" s="161" t="str">
        <f>IF($A2566=0,"",IFERROR(INDEX(BD_Gestão!J:J,MATCH('Banco de Dados'!$B2566,BD_Gestão!$B:$B,0)),"erro"))</f>
        <v/>
      </c>
      <c r="O2566" s="164" t="str">
        <f>IF($A2566=0,"",IFERROR(INDEX(BD_Gestão!K:K,MATCH('Banco de Dados'!$B2566,BD_Gestão!$B:$B,0)),"erro"))</f>
        <v/>
      </c>
      <c r="P2566" s="169" t="str">
        <f t="shared" ref="P2566:P2629" si="162">IF(OR(H2566="erro",H2566=""),"",E2566*(MIN(O2566,1)))</f>
        <v/>
      </c>
      <c r="Q2566" s="170" t="str">
        <f t="shared" ref="Q2566:Q2629" si="163">IF(OR(H2566="erro",H2566=""),"",E2566-P2566)</f>
        <v/>
      </c>
      <c r="R2566" s="163" t="e">
        <f t="shared" si="160"/>
        <v>#VALUE!</v>
      </c>
      <c r="S2566" s="163" t="e">
        <f t="shared" si="161"/>
        <v>#VALUE!</v>
      </c>
      <c r="T2566" s="163" t="e">
        <f>INDEX(Controle!O:O,MATCH('Banco de Dados'!A2566,Controle!M:M,0))*E2566/100</f>
        <v>#N/A</v>
      </c>
    </row>
    <row r="2567" spans="1:20" hidden="1" x14ac:dyDescent="0.2">
      <c r="A2567" s="158">
        <f>BD_TS!A2566</f>
        <v>0</v>
      </c>
      <c r="B2567" s="158" t="str">
        <f>SUBSTITUTE(SUBSTITUTE(BD_TS!D2566," ",""),"-","/")</f>
        <v/>
      </c>
      <c r="C2567" s="158">
        <f>BD_TS!E2566</f>
        <v>0</v>
      </c>
      <c r="D2567" s="159">
        <f>BD_TS!F2566</f>
        <v>0</v>
      </c>
      <c r="E2567" s="160">
        <f>BD_TS!B2566</f>
        <v>0</v>
      </c>
      <c r="F2567" s="161">
        <f>BD_TS!C2566</f>
        <v>0</v>
      </c>
      <c r="G2567" s="187">
        <f>BD_TS!H2566</f>
        <v>0</v>
      </c>
      <c r="H2567" s="158" t="str">
        <f>IF($A2567=0,"",IFERROR(INDEX(BD_Gestão!A:A,MATCH('Banco de Dados'!$B2567,BD_Gestão!$B:$B,0)),"erro"))</f>
        <v/>
      </c>
      <c r="I2567" s="162" t="str">
        <f>IF($A2567=0,"",IFERROR(INDEX(BD_Gestão!E:E,MATCH('Banco de Dados'!$B2567,BD_Gestão!$B:$B,0)),"erro"))</f>
        <v/>
      </c>
      <c r="J2567" s="186" t="str">
        <f>IF($A2567=0,"",IFERROR(INDEX(BD_Gestão!B:B,MATCH('Banco de Dados'!$B2567,BD_Gestão!$B:$B,0)),"erro"))</f>
        <v/>
      </c>
      <c r="K2567" s="158" t="str">
        <f>IF($A2567=0,"",IFERROR(INDEX(BD_Gestão!C:C,MATCH('Banco de Dados'!$B2567,BD_Gestão!$B:$B,0)),"erro"))</f>
        <v/>
      </c>
      <c r="L2567" s="158" t="str">
        <f>IF($A2567=0,"",IFERROR(INDEX(BD_Gestão!H:H,MATCH('Banco de Dados'!$B2567,BD_Gestão!$B:$B,0)),"erro"))</f>
        <v/>
      </c>
      <c r="M2567" s="161" t="str">
        <f>IF($A2567=0,"",IFERROR(INDEX(BD_Gestão!F:F,MATCH('Banco de Dados'!$B2567,BD_Gestão!$B:$B,0)),"erro"))</f>
        <v/>
      </c>
      <c r="N2567" s="161" t="str">
        <f>IF($A2567=0,"",IFERROR(INDEX(BD_Gestão!J:J,MATCH('Banco de Dados'!$B2567,BD_Gestão!$B:$B,0)),"erro"))</f>
        <v/>
      </c>
      <c r="O2567" s="164" t="str">
        <f>IF($A2567=0,"",IFERROR(INDEX(BD_Gestão!K:K,MATCH('Banco de Dados'!$B2567,BD_Gestão!$B:$B,0)),"erro"))</f>
        <v/>
      </c>
      <c r="P2567" s="169" t="str">
        <f t="shared" si="162"/>
        <v/>
      </c>
      <c r="Q2567" s="170" t="str">
        <f t="shared" si="163"/>
        <v/>
      </c>
      <c r="R2567" s="163" t="e">
        <f t="shared" si="160"/>
        <v>#VALUE!</v>
      </c>
      <c r="S2567" s="163" t="e">
        <f t="shared" si="161"/>
        <v>#VALUE!</v>
      </c>
      <c r="T2567" s="163" t="e">
        <f>INDEX(Controle!O:O,MATCH('Banco de Dados'!A2567,Controle!M:M,0))*E2567/100</f>
        <v>#N/A</v>
      </c>
    </row>
    <row r="2568" spans="1:20" hidden="1" x14ac:dyDescent="0.2">
      <c r="A2568" s="158">
        <f>BD_TS!A2567</f>
        <v>0</v>
      </c>
      <c r="B2568" s="158" t="str">
        <f>SUBSTITUTE(SUBSTITUTE(BD_TS!D2567," ",""),"-","/")</f>
        <v/>
      </c>
      <c r="C2568" s="158">
        <f>BD_TS!E2567</f>
        <v>0</v>
      </c>
      <c r="D2568" s="159">
        <f>BD_TS!F2567</f>
        <v>0</v>
      </c>
      <c r="E2568" s="160">
        <f>BD_TS!B2567</f>
        <v>0</v>
      </c>
      <c r="F2568" s="161">
        <f>BD_TS!C2567</f>
        <v>0</v>
      </c>
      <c r="G2568" s="187">
        <f>BD_TS!H2567</f>
        <v>0</v>
      </c>
      <c r="H2568" s="158" t="str">
        <f>IF($A2568=0,"",IFERROR(INDEX(BD_Gestão!A:A,MATCH('Banco de Dados'!$B2568,BD_Gestão!$B:$B,0)),"erro"))</f>
        <v/>
      </c>
      <c r="I2568" s="162" t="str">
        <f>IF($A2568=0,"",IFERROR(INDEX(BD_Gestão!E:E,MATCH('Banco de Dados'!$B2568,BD_Gestão!$B:$B,0)),"erro"))</f>
        <v/>
      </c>
      <c r="J2568" s="186" t="str">
        <f>IF($A2568=0,"",IFERROR(INDEX(BD_Gestão!B:B,MATCH('Banco de Dados'!$B2568,BD_Gestão!$B:$B,0)),"erro"))</f>
        <v/>
      </c>
      <c r="K2568" s="158" t="str">
        <f>IF($A2568=0,"",IFERROR(INDEX(BD_Gestão!C:C,MATCH('Banco de Dados'!$B2568,BD_Gestão!$B:$B,0)),"erro"))</f>
        <v/>
      </c>
      <c r="L2568" s="158" t="str">
        <f>IF($A2568=0,"",IFERROR(INDEX(BD_Gestão!H:H,MATCH('Banco de Dados'!$B2568,BD_Gestão!$B:$B,0)),"erro"))</f>
        <v/>
      </c>
      <c r="M2568" s="161" t="str">
        <f>IF($A2568=0,"",IFERROR(INDEX(BD_Gestão!F:F,MATCH('Banco de Dados'!$B2568,BD_Gestão!$B:$B,0)),"erro"))</f>
        <v/>
      </c>
      <c r="N2568" s="161" t="str">
        <f>IF($A2568=0,"",IFERROR(INDEX(BD_Gestão!J:J,MATCH('Banco de Dados'!$B2568,BD_Gestão!$B:$B,0)),"erro"))</f>
        <v/>
      </c>
      <c r="O2568" s="164" t="str">
        <f>IF($A2568=0,"",IFERROR(INDEX(BD_Gestão!K:K,MATCH('Banco de Dados'!$B2568,BD_Gestão!$B:$B,0)),"erro"))</f>
        <v/>
      </c>
      <c r="P2568" s="169" t="str">
        <f t="shared" si="162"/>
        <v/>
      </c>
      <c r="Q2568" s="170" t="str">
        <f t="shared" si="163"/>
        <v/>
      </c>
      <c r="R2568" s="163" t="e">
        <f t="shared" si="160"/>
        <v>#VALUE!</v>
      </c>
      <c r="S2568" s="163" t="e">
        <f t="shared" si="161"/>
        <v>#VALUE!</v>
      </c>
      <c r="T2568" s="163" t="e">
        <f>INDEX(Controle!O:O,MATCH('Banco de Dados'!A2568,Controle!M:M,0))*E2568/100</f>
        <v>#N/A</v>
      </c>
    </row>
    <row r="2569" spans="1:20" hidden="1" x14ac:dyDescent="0.2">
      <c r="A2569" s="158">
        <f>BD_TS!A2568</f>
        <v>0</v>
      </c>
      <c r="B2569" s="158" t="str">
        <f>SUBSTITUTE(SUBSTITUTE(BD_TS!D2568," ",""),"-","/")</f>
        <v/>
      </c>
      <c r="C2569" s="158">
        <f>BD_TS!E2568</f>
        <v>0</v>
      </c>
      <c r="D2569" s="159">
        <f>BD_TS!F2568</f>
        <v>0</v>
      </c>
      <c r="E2569" s="160">
        <f>BD_TS!B2568</f>
        <v>0</v>
      </c>
      <c r="F2569" s="161">
        <f>BD_TS!C2568</f>
        <v>0</v>
      </c>
      <c r="G2569" s="187">
        <f>BD_TS!H2568</f>
        <v>0</v>
      </c>
      <c r="H2569" s="158" t="str">
        <f>IF($A2569=0,"",IFERROR(INDEX(BD_Gestão!A:A,MATCH('Banco de Dados'!$B2569,BD_Gestão!$B:$B,0)),"erro"))</f>
        <v/>
      </c>
      <c r="I2569" s="162" t="str">
        <f>IF($A2569=0,"",IFERROR(INDEX(BD_Gestão!E:E,MATCH('Banco de Dados'!$B2569,BD_Gestão!$B:$B,0)),"erro"))</f>
        <v/>
      </c>
      <c r="J2569" s="186" t="str">
        <f>IF($A2569=0,"",IFERROR(INDEX(BD_Gestão!B:B,MATCH('Banco de Dados'!$B2569,BD_Gestão!$B:$B,0)),"erro"))</f>
        <v/>
      </c>
      <c r="K2569" s="158" t="str">
        <f>IF($A2569=0,"",IFERROR(INDEX(BD_Gestão!C:C,MATCH('Banco de Dados'!$B2569,BD_Gestão!$B:$B,0)),"erro"))</f>
        <v/>
      </c>
      <c r="L2569" s="158" t="str">
        <f>IF($A2569=0,"",IFERROR(INDEX(BD_Gestão!H:H,MATCH('Banco de Dados'!$B2569,BD_Gestão!$B:$B,0)),"erro"))</f>
        <v/>
      </c>
      <c r="M2569" s="161" t="str">
        <f>IF($A2569=0,"",IFERROR(INDEX(BD_Gestão!F:F,MATCH('Banco de Dados'!$B2569,BD_Gestão!$B:$B,0)),"erro"))</f>
        <v/>
      </c>
      <c r="N2569" s="161" t="str">
        <f>IF($A2569=0,"",IFERROR(INDEX(BD_Gestão!J:J,MATCH('Banco de Dados'!$B2569,BD_Gestão!$B:$B,0)),"erro"))</f>
        <v/>
      </c>
      <c r="O2569" s="164" t="str">
        <f>IF($A2569=0,"",IFERROR(INDEX(BD_Gestão!K:K,MATCH('Banco de Dados'!$B2569,BD_Gestão!$B:$B,0)),"erro"))</f>
        <v/>
      </c>
      <c r="P2569" s="169" t="str">
        <f t="shared" si="162"/>
        <v/>
      </c>
      <c r="Q2569" s="170" t="str">
        <f t="shared" si="163"/>
        <v/>
      </c>
      <c r="R2569" s="163" t="e">
        <f t="shared" si="160"/>
        <v>#VALUE!</v>
      </c>
      <c r="S2569" s="163" t="e">
        <f t="shared" si="161"/>
        <v>#VALUE!</v>
      </c>
      <c r="T2569" s="163" t="e">
        <f>INDEX(Controle!O:O,MATCH('Banco de Dados'!A2569,Controle!M:M,0))*E2569/100</f>
        <v>#N/A</v>
      </c>
    </row>
    <row r="2570" spans="1:20" hidden="1" x14ac:dyDescent="0.2">
      <c r="A2570" s="158">
        <f>BD_TS!A2569</f>
        <v>0</v>
      </c>
      <c r="B2570" s="158" t="str">
        <f>SUBSTITUTE(SUBSTITUTE(BD_TS!D2569," ",""),"-","/")</f>
        <v/>
      </c>
      <c r="C2570" s="158">
        <f>BD_TS!E2569</f>
        <v>0</v>
      </c>
      <c r="D2570" s="159">
        <f>BD_TS!F2569</f>
        <v>0</v>
      </c>
      <c r="E2570" s="160">
        <f>BD_TS!B2569</f>
        <v>0</v>
      </c>
      <c r="F2570" s="161">
        <f>BD_TS!C2569</f>
        <v>0</v>
      </c>
      <c r="G2570" s="187">
        <f>BD_TS!H2569</f>
        <v>0</v>
      </c>
      <c r="H2570" s="158" t="str">
        <f>IF($A2570=0,"",IFERROR(INDEX(BD_Gestão!A:A,MATCH('Banco de Dados'!$B2570,BD_Gestão!$B:$B,0)),"erro"))</f>
        <v/>
      </c>
      <c r="I2570" s="162" t="str">
        <f>IF($A2570=0,"",IFERROR(INDEX(BD_Gestão!E:E,MATCH('Banco de Dados'!$B2570,BD_Gestão!$B:$B,0)),"erro"))</f>
        <v/>
      </c>
      <c r="J2570" s="186" t="str">
        <f>IF($A2570=0,"",IFERROR(INDEX(BD_Gestão!B:B,MATCH('Banco de Dados'!$B2570,BD_Gestão!$B:$B,0)),"erro"))</f>
        <v/>
      </c>
      <c r="K2570" s="158" t="str">
        <f>IF($A2570=0,"",IFERROR(INDEX(BD_Gestão!C:C,MATCH('Banco de Dados'!$B2570,BD_Gestão!$B:$B,0)),"erro"))</f>
        <v/>
      </c>
      <c r="L2570" s="158" t="str">
        <f>IF($A2570=0,"",IFERROR(INDEX(BD_Gestão!H:H,MATCH('Banco de Dados'!$B2570,BD_Gestão!$B:$B,0)),"erro"))</f>
        <v/>
      </c>
      <c r="M2570" s="161" t="str">
        <f>IF($A2570=0,"",IFERROR(INDEX(BD_Gestão!F:F,MATCH('Banco de Dados'!$B2570,BD_Gestão!$B:$B,0)),"erro"))</f>
        <v/>
      </c>
      <c r="N2570" s="161" t="str">
        <f>IF($A2570=0,"",IFERROR(INDEX(BD_Gestão!J:J,MATCH('Banco de Dados'!$B2570,BD_Gestão!$B:$B,0)),"erro"))</f>
        <v/>
      </c>
      <c r="O2570" s="164" t="str">
        <f>IF($A2570=0,"",IFERROR(INDEX(BD_Gestão!K:K,MATCH('Banco de Dados'!$B2570,BD_Gestão!$B:$B,0)),"erro"))</f>
        <v/>
      </c>
      <c r="P2570" s="169" t="str">
        <f t="shared" si="162"/>
        <v/>
      </c>
      <c r="Q2570" s="170" t="str">
        <f t="shared" si="163"/>
        <v/>
      </c>
      <c r="R2570" s="163" t="e">
        <f t="shared" si="160"/>
        <v>#VALUE!</v>
      </c>
      <c r="S2570" s="163" t="e">
        <f t="shared" si="161"/>
        <v>#VALUE!</v>
      </c>
      <c r="T2570" s="163" t="e">
        <f>INDEX(Controle!O:O,MATCH('Banco de Dados'!A2570,Controle!M:M,0))*E2570/100</f>
        <v>#N/A</v>
      </c>
    </row>
    <row r="2571" spans="1:20" hidden="1" x14ac:dyDescent="0.2">
      <c r="A2571" s="158">
        <f>BD_TS!A2570</f>
        <v>0</v>
      </c>
      <c r="B2571" s="158" t="str">
        <f>SUBSTITUTE(SUBSTITUTE(BD_TS!D2570," ",""),"-","/")</f>
        <v/>
      </c>
      <c r="C2571" s="158">
        <f>BD_TS!E2570</f>
        <v>0</v>
      </c>
      <c r="D2571" s="159">
        <f>BD_TS!F2570</f>
        <v>0</v>
      </c>
      <c r="E2571" s="160">
        <f>BD_TS!B2570</f>
        <v>0</v>
      </c>
      <c r="F2571" s="161">
        <f>BD_TS!C2570</f>
        <v>0</v>
      </c>
      <c r="G2571" s="187">
        <f>BD_TS!H2570</f>
        <v>0</v>
      </c>
      <c r="H2571" s="158" t="str">
        <f>IF($A2571=0,"",IFERROR(INDEX(BD_Gestão!A:A,MATCH('Banco de Dados'!$B2571,BD_Gestão!$B:$B,0)),"erro"))</f>
        <v/>
      </c>
      <c r="I2571" s="162" t="str">
        <f>IF($A2571=0,"",IFERROR(INDEX(BD_Gestão!E:E,MATCH('Banco de Dados'!$B2571,BD_Gestão!$B:$B,0)),"erro"))</f>
        <v/>
      </c>
      <c r="J2571" s="186" t="str">
        <f>IF($A2571=0,"",IFERROR(INDEX(BD_Gestão!B:B,MATCH('Banco de Dados'!$B2571,BD_Gestão!$B:$B,0)),"erro"))</f>
        <v/>
      </c>
      <c r="K2571" s="158" t="str">
        <f>IF($A2571=0,"",IFERROR(INDEX(BD_Gestão!C:C,MATCH('Banco de Dados'!$B2571,BD_Gestão!$B:$B,0)),"erro"))</f>
        <v/>
      </c>
      <c r="L2571" s="158" t="str">
        <f>IF($A2571=0,"",IFERROR(INDEX(BD_Gestão!H:H,MATCH('Banco de Dados'!$B2571,BD_Gestão!$B:$B,0)),"erro"))</f>
        <v/>
      </c>
      <c r="M2571" s="161" t="str">
        <f>IF($A2571=0,"",IFERROR(INDEX(BD_Gestão!F:F,MATCH('Banco de Dados'!$B2571,BD_Gestão!$B:$B,0)),"erro"))</f>
        <v/>
      </c>
      <c r="N2571" s="161" t="str">
        <f>IF($A2571=0,"",IFERROR(INDEX(BD_Gestão!J:J,MATCH('Banco de Dados'!$B2571,BD_Gestão!$B:$B,0)),"erro"))</f>
        <v/>
      </c>
      <c r="O2571" s="164" t="str">
        <f>IF($A2571=0,"",IFERROR(INDEX(BD_Gestão!K:K,MATCH('Banco de Dados'!$B2571,BD_Gestão!$B:$B,0)),"erro"))</f>
        <v/>
      </c>
      <c r="P2571" s="169" t="str">
        <f t="shared" si="162"/>
        <v/>
      </c>
      <c r="Q2571" s="170" t="str">
        <f t="shared" si="163"/>
        <v/>
      </c>
      <c r="R2571" s="163" t="e">
        <f t="shared" si="160"/>
        <v>#VALUE!</v>
      </c>
      <c r="S2571" s="163" t="e">
        <f t="shared" si="161"/>
        <v>#VALUE!</v>
      </c>
      <c r="T2571" s="163" t="e">
        <f>INDEX(Controle!O:O,MATCH('Banco de Dados'!A2571,Controle!M:M,0))*E2571/100</f>
        <v>#N/A</v>
      </c>
    </row>
    <row r="2572" spans="1:20" hidden="1" x14ac:dyDescent="0.2">
      <c r="A2572" s="158">
        <f>BD_TS!A2571</f>
        <v>0</v>
      </c>
      <c r="B2572" s="158" t="str">
        <f>SUBSTITUTE(SUBSTITUTE(BD_TS!D2571," ",""),"-","/")</f>
        <v/>
      </c>
      <c r="C2572" s="158">
        <f>BD_TS!E2571</f>
        <v>0</v>
      </c>
      <c r="D2572" s="159">
        <f>BD_TS!F2571</f>
        <v>0</v>
      </c>
      <c r="E2572" s="160">
        <f>BD_TS!B2571</f>
        <v>0</v>
      </c>
      <c r="F2572" s="161">
        <f>BD_TS!C2571</f>
        <v>0</v>
      </c>
      <c r="G2572" s="187">
        <f>BD_TS!H2571</f>
        <v>0</v>
      </c>
      <c r="H2572" s="158" t="str">
        <f>IF($A2572=0,"",IFERROR(INDEX(BD_Gestão!A:A,MATCH('Banco de Dados'!$B2572,BD_Gestão!$B:$B,0)),"erro"))</f>
        <v/>
      </c>
      <c r="I2572" s="162" t="str">
        <f>IF($A2572=0,"",IFERROR(INDEX(BD_Gestão!E:E,MATCH('Banco de Dados'!$B2572,BD_Gestão!$B:$B,0)),"erro"))</f>
        <v/>
      </c>
      <c r="J2572" s="186" t="str">
        <f>IF($A2572=0,"",IFERROR(INDEX(BD_Gestão!B:B,MATCH('Banco de Dados'!$B2572,BD_Gestão!$B:$B,0)),"erro"))</f>
        <v/>
      </c>
      <c r="K2572" s="158" t="str">
        <f>IF($A2572=0,"",IFERROR(INDEX(BD_Gestão!C:C,MATCH('Banco de Dados'!$B2572,BD_Gestão!$B:$B,0)),"erro"))</f>
        <v/>
      </c>
      <c r="L2572" s="158" t="str">
        <f>IF($A2572=0,"",IFERROR(INDEX(BD_Gestão!H:H,MATCH('Banco de Dados'!$B2572,BD_Gestão!$B:$B,0)),"erro"))</f>
        <v/>
      </c>
      <c r="M2572" s="161" t="str">
        <f>IF($A2572=0,"",IFERROR(INDEX(BD_Gestão!F:F,MATCH('Banco de Dados'!$B2572,BD_Gestão!$B:$B,0)),"erro"))</f>
        <v/>
      </c>
      <c r="N2572" s="161" t="str">
        <f>IF($A2572=0,"",IFERROR(INDEX(BD_Gestão!J:J,MATCH('Banco de Dados'!$B2572,BD_Gestão!$B:$B,0)),"erro"))</f>
        <v/>
      </c>
      <c r="O2572" s="164" t="str">
        <f>IF($A2572=0,"",IFERROR(INDEX(BD_Gestão!K:K,MATCH('Banco de Dados'!$B2572,BD_Gestão!$B:$B,0)),"erro"))</f>
        <v/>
      </c>
      <c r="P2572" s="169" t="str">
        <f t="shared" si="162"/>
        <v/>
      </c>
      <c r="Q2572" s="170" t="str">
        <f t="shared" si="163"/>
        <v/>
      </c>
      <c r="R2572" s="163" t="e">
        <f t="shared" si="160"/>
        <v>#VALUE!</v>
      </c>
      <c r="S2572" s="163" t="e">
        <f t="shared" si="161"/>
        <v>#VALUE!</v>
      </c>
      <c r="T2572" s="163" t="e">
        <f>INDEX(Controle!O:O,MATCH('Banco de Dados'!A2572,Controle!M:M,0))*E2572/100</f>
        <v>#N/A</v>
      </c>
    </row>
    <row r="2573" spans="1:20" hidden="1" x14ac:dyDescent="0.2">
      <c r="A2573" s="158">
        <f>BD_TS!A2572</f>
        <v>0</v>
      </c>
      <c r="B2573" s="158" t="str">
        <f>SUBSTITUTE(SUBSTITUTE(BD_TS!D2572," ",""),"-","/")</f>
        <v/>
      </c>
      <c r="C2573" s="158">
        <f>BD_TS!E2572</f>
        <v>0</v>
      </c>
      <c r="D2573" s="159">
        <f>BD_TS!F2572</f>
        <v>0</v>
      </c>
      <c r="E2573" s="160">
        <f>BD_TS!B2572</f>
        <v>0</v>
      </c>
      <c r="F2573" s="161">
        <f>BD_TS!C2572</f>
        <v>0</v>
      </c>
      <c r="G2573" s="187">
        <f>BD_TS!H2572</f>
        <v>0</v>
      </c>
      <c r="H2573" s="158" t="str">
        <f>IF($A2573=0,"",IFERROR(INDEX(BD_Gestão!A:A,MATCH('Banco de Dados'!$B2573,BD_Gestão!$B:$B,0)),"erro"))</f>
        <v/>
      </c>
      <c r="I2573" s="162" t="str">
        <f>IF($A2573=0,"",IFERROR(INDEX(BD_Gestão!E:E,MATCH('Banco de Dados'!$B2573,BD_Gestão!$B:$B,0)),"erro"))</f>
        <v/>
      </c>
      <c r="J2573" s="186" t="str">
        <f>IF($A2573=0,"",IFERROR(INDEX(BD_Gestão!B:B,MATCH('Banco de Dados'!$B2573,BD_Gestão!$B:$B,0)),"erro"))</f>
        <v/>
      </c>
      <c r="K2573" s="158" t="str">
        <f>IF($A2573=0,"",IFERROR(INDEX(BD_Gestão!C:C,MATCH('Banco de Dados'!$B2573,BD_Gestão!$B:$B,0)),"erro"))</f>
        <v/>
      </c>
      <c r="L2573" s="158" t="str">
        <f>IF($A2573=0,"",IFERROR(INDEX(BD_Gestão!H:H,MATCH('Banco de Dados'!$B2573,BD_Gestão!$B:$B,0)),"erro"))</f>
        <v/>
      </c>
      <c r="M2573" s="161" t="str">
        <f>IF($A2573=0,"",IFERROR(INDEX(BD_Gestão!F:F,MATCH('Banco de Dados'!$B2573,BD_Gestão!$B:$B,0)),"erro"))</f>
        <v/>
      </c>
      <c r="N2573" s="161" t="str">
        <f>IF($A2573=0,"",IFERROR(INDEX(BD_Gestão!J:J,MATCH('Banco de Dados'!$B2573,BD_Gestão!$B:$B,0)),"erro"))</f>
        <v/>
      </c>
      <c r="O2573" s="164" t="str">
        <f>IF($A2573=0,"",IFERROR(INDEX(BD_Gestão!K:K,MATCH('Banco de Dados'!$B2573,BD_Gestão!$B:$B,0)),"erro"))</f>
        <v/>
      </c>
      <c r="P2573" s="169" t="str">
        <f t="shared" si="162"/>
        <v/>
      </c>
      <c r="Q2573" s="170" t="str">
        <f t="shared" si="163"/>
        <v/>
      </c>
      <c r="R2573" s="163" t="e">
        <f t="shared" si="160"/>
        <v>#VALUE!</v>
      </c>
      <c r="S2573" s="163" t="e">
        <f t="shared" si="161"/>
        <v>#VALUE!</v>
      </c>
      <c r="T2573" s="163" t="e">
        <f>INDEX(Controle!O:O,MATCH('Banco de Dados'!A2573,Controle!M:M,0))*E2573/100</f>
        <v>#N/A</v>
      </c>
    </row>
    <row r="2574" spans="1:20" hidden="1" x14ac:dyDescent="0.2">
      <c r="A2574" s="158">
        <f>BD_TS!A2573</f>
        <v>0</v>
      </c>
      <c r="B2574" s="158" t="str">
        <f>SUBSTITUTE(SUBSTITUTE(BD_TS!D2573," ",""),"-","/")</f>
        <v/>
      </c>
      <c r="C2574" s="158">
        <f>BD_TS!E2573</f>
        <v>0</v>
      </c>
      <c r="D2574" s="159">
        <f>BD_TS!F2573</f>
        <v>0</v>
      </c>
      <c r="E2574" s="160">
        <f>BD_TS!B2573</f>
        <v>0</v>
      </c>
      <c r="F2574" s="161">
        <f>BD_TS!C2573</f>
        <v>0</v>
      </c>
      <c r="G2574" s="187">
        <f>BD_TS!H2573</f>
        <v>0</v>
      </c>
      <c r="H2574" s="158" t="str">
        <f>IF($A2574=0,"",IFERROR(INDEX(BD_Gestão!A:A,MATCH('Banco de Dados'!$B2574,BD_Gestão!$B:$B,0)),"erro"))</f>
        <v/>
      </c>
      <c r="I2574" s="162" t="str">
        <f>IF($A2574=0,"",IFERROR(INDEX(BD_Gestão!E:E,MATCH('Banco de Dados'!$B2574,BD_Gestão!$B:$B,0)),"erro"))</f>
        <v/>
      </c>
      <c r="J2574" s="186" t="str">
        <f>IF($A2574=0,"",IFERROR(INDEX(BD_Gestão!B:B,MATCH('Banco de Dados'!$B2574,BD_Gestão!$B:$B,0)),"erro"))</f>
        <v/>
      </c>
      <c r="K2574" s="158" t="str">
        <f>IF($A2574=0,"",IFERROR(INDEX(BD_Gestão!C:C,MATCH('Banco de Dados'!$B2574,BD_Gestão!$B:$B,0)),"erro"))</f>
        <v/>
      </c>
      <c r="L2574" s="158" t="str">
        <f>IF($A2574=0,"",IFERROR(INDEX(BD_Gestão!H:H,MATCH('Banco de Dados'!$B2574,BD_Gestão!$B:$B,0)),"erro"))</f>
        <v/>
      </c>
      <c r="M2574" s="161" t="str">
        <f>IF($A2574=0,"",IFERROR(INDEX(BD_Gestão!F:F,MATCH('Banco de Dados'!$B2574,BD_Gestão!$B:$B,0)),"erro"))</f>
        <v/>
      </c>
      <c r="N2574" s="161" t="str">
        <f>IF($A2574=0,"",IFERROR(INDEX(BD_Gestão!J:J,MATCH('Banco de Dados'!$B2574,BD_Gestão!$B:$B,0)),"erro"))</f>
        <v/>
      </c>
      <c r="O2574" s="164" t="str">
        <f>IF($A2574=0,"",IFERROR(INDEX(BD_Gestão!K:K,MATCH('Banco de Dados'!$B2574,BD_Gestão!$B:$B,0)),"erro"))</f>
        <v/>
      </c>
      <c r="P2574" s="169" t="str">
        <f t="shared" si="162"/>
        <v/>
      </c>
      <c r="Q2574" s="170" t="str">
        <f t="shared" si="163"/>
        <v/>
      </c>
      <c r="R2574" s="163" t="e">
        <f t="shared" si="160"/>
        <v>#VALUE!</v>
      </c>
      <c r="S2574" s="163" t="e">
        <f t="shared" si="161"/>
        <v>#VALUE!</v>
      </c>
      <c r="T2574" s="163" t="e">
        <f>INDEX(Controle!O:O,MATCH('Banco de Dados'!A2574,Controle!M:M,0))*E2574/100</f>
        <v>#N/A</v>
      </c>
    </row>
    <row r="2575" spans="1:20" hidden="1" x14ac:dyDescent="0.2">
      <c r="A2575" s="158">
        <f>BD_TS!A2574</f>
        <v>0</v>
      </c>
      <c r="B2575" s="158" t="str">
        <f>SUBSTITUTE(SUBSTITUTE(BD_TS!D2574," ",""),"-","/")</f>
        <v/>
      </c>
      <c r="C2575" s="158">
        <f>BD_TS!E2574</f>
        <v>0</v>
      </c>
      <c r="D2575" s="159">
        <f>BD_TS!F2574</f>
        <v>0</v>
      </c>
      <c r="E2575" s="160">
        <f>BD_TS!B2574</f>
        <v>0</v>
      </c>
      <c r="F2575" s="161">
        <f>BD_TS!C2574</f>
        <v>0</v>
      </c>
      <c r="G2575" s="187">
        <f>BD_TS!H2574</f>
        <v>0</v>
      </c>
      <c r="H2575" s="158" t="str">
        <f>IF($A2575=0,"",IFERROR(INDEX(BD_Gestão!A:A,MATCH('Banco de Dados'!$B2575,BD_Gestão!$B:$B,0)),"erro"))</f>
        <v/>
      </c>
      <c r="I2575" s="162" t="str">
        <f>IF($A2575=0,"",IFERROR(INDEX(BD_Gestão!E:E,MATCH('Banco de Dados'!$B2575,BD_Gestão!$B:$B,0)),"erro"))</f>
        <v/>
      </c>
      <c r="J2575" s="186" t="str">
        <f>IF($A2575=0,"",IFERROR(INDEX(BD_Gestão!B:B,MATCH('Banco de Dados'!$B2575,BD_Gestão!$B:$B,0)),"erro"))</f>
        <v/>
      </c>
      <c r="K2575" s="158" t="str">
        <f>IF($A2575=0,"",IFERROR(INDEX(BD_Gestão!C:C,MATCH('Banco de Dados'!$B2575,BD_Gestão!$B:$B,0)),"erro"))</f>
        <v/>
      </c>
      <c r="L2575" s="158" t="str">
        <f>IF($A2575=0,"",IFERROR(INDEX(BD_Gestão!H:H,MATCH('Banco de Dados'!$B2575,BD_Gestão!$B:$B,0)),"erro"))</f>
        <v/>
      </c>
      <c r="M2575" s="161" t="str">
        <f>IF($A2575=0,"",IFERROR(INDEX(BD_Gestão!F:F,MATCH('Banco de Dados'!$B2575,BD_Gestão!$B:$B,0)),"erro"))</f>
        <v/>
      </c>
      <c r="N2575" s="161" t="str">
        <f>IF($A2575=0,"",IFERROR(INDEX(BD_Gestão!J:J,MATCH('Banco de Dados'!$B2575,BD_Gestão!$B:$B,0)),"erro"))</f>
        <v/>
      </c>
      <c r="O2575" s="164" t="str">
        <f>IF($A2575=0,"",IFERROR(INDEX(BD_Gestão!K:K,MATCH('Banco de Dados'!$B2575,BD_Gestão!$B:$B,0)),"erro"))</f>
        <v/>
      </c>
      <c r="P2575" s="169" t="str">
        <f t="shared" si="162"/>
        <v/>
      </c>
      <c r="Q2575" s="170" t="str">
        <f t="shared" si="163"/>
        <v/>
      </c>
      <c r="R2575" s="163" t="e">
        <f t="shared" si="160"/>
        <v>#VALUE!</v>
      </c>
      <c r="S2575" s="163" t="e">
        <f t="shared" si="161"/>
        <v>#VALUE!</v>
      </c>
      <c r="T2575" s="163" t="e">
        <f>INDEX(Controle!O:O,MATCH('Banco de Dados'!A2575,Controle!M:M,0))*E2575/100</f>
        <v>#N/A</v>
      </c>
    </row>
    <row r="2576" spans="1:20" hidden="1" x14ac:dyDescent="0.2">
      <c r="A2576" s="158">
        <f>BD_TS!A2575</f>
        <v>0</v>
      </c>
      <c r="B2576" s="158" t="str">
        <f>SUBSTITUTE(SUBSTITUTE(BD_TS!D2575," ",""),"-","/")</f>
        <v/>
      </c>
      <c r="C2576" s="158">
        <f>BD_TS!E2575</f>
        <v>0</v>
      </c>
      <c r="D2576" s="159">
        <f>BD_TS!F2575</f>
        <v>0</v>
      </c>
      <c r="E2576" s="160">
        <f>BD_TS!B2575</f>
        <v>0</v>
      </c>
      <c r="F2576" s="161">
        <f>BD_TS!C2575</f>
        <v>0</v>
      </c>
      <c r="G2576" s="187">
        <f>BD_TS!H2575</f>
        <v>0</v>
      </c>
      <c r="H2576" s="158" t="str">
        <f>IF($A2576=0,"",IFERROR(INDEX(BD_Gestão!A:A,MATCH('Banco de Dados'!$B2576,BD_Gestão!$B:$B,0)),"erro"))</f>
        <v/>
      </c>
      <c r="I2576" s="162" t="str">
        <f>IF($A2576=0,"",IFERROR(INDEX(BD_Gestão!E:E,MATCH('Banco de Dados'!$B2576,BD_Gestão!$B:$B,0)),"erro"))</f>
        <v/>
      </c>
      <c r="J2576" s="186" t="str">
        <f>IF($A2576=0,"",IFERROR(INDEX(BD_Gestão!B:B,MATCH('Banco de Dados'!$B2576,BD_Gestão!$B:$B,0)),"erro"))</f>
        <v/>
      </c>
      <c r="K2576" s="158" t="str">
        <f>IF($A2576=0,"",IFERROR(INDEX(BD_Gestão!C:C,MATCH('Banco de Dados'!$B2576,BD_Gestão!$B:$B,0)),"erro"))</f>
        <v/>
      </c>
      <c r="L2576" s="158" t="str">
        <f>IF($A2576=0,"",IFERROR(INDEX(BD_Gestão!H:H,MATCH('Banco de Dados'!$B2576,BD_Gestão!$B:$B,0)),"erro"))</f>
        <v/>
      </c>
      <c r="M2576" s="161" t="str">
        <f>IF($A2576=0,"",IFERROR(INDEX(BD_Gestão!F:F,MATCH('Banco de Dados'!$B2576,BD_Gestão!$B:$B,0)),"erro"))</f>
        <v/>
      </c>
      <c r="N2576" s="161" t="str">
        <f>IF($A2576=0,"",IFERROR(INDEX(BD_Gestão!J:J,MATCH('Banco de Dados'!$B2576,BD_Gestão!$B:$B,0)),"erro"))</f>
        <v/>
      </c>
      <c r="O2576" s="164" t="str">
        <f>IF($A2576=0,"",IFERROR(INDEX(BD_Gestão!K:K,MATCH('Banco de Dados'!$B2576,BD_Gestão!$B:$B,0)),"erro"))</f>
        <v/>
      </c>
      <c r="P2576" s="169" t="str">
        <f t="shared" si="162"/>
        <v/>
      </c>
      <c r="Q2576" s="170" t="str">
        <f t="shared" si="163"/>
        <v/>
      </c>
      <c r="R2576" s="163" t="e">
        <f t="shared" si="160"/>
        <v>#VALUE!</v>
      </c>
      <c r="S2576" s="163" t="e">
        <f t="shared" si="161"/>
        <v>#VALUE!</v>
      </c>
      <c r="T2576" s="163" t="e">
        <f>INDEX(Controle!O:O,MATCH('Banco de Dados'!A2576,Controle!M:M,0))*E2576/100</f>
        <v>#N/A</v>
      </c>
    </row>
    <row r="2577" spans="1:20" hidden="1" x14ac:dyDescent="0.2">
      <c r="A2577" s="158">
        <f>BD_TS!A2576</f>
        <v>0</v>
      </c>
      <c r="B2577" s="158" t="str">
        <f>SUBSTITUTE(SUBSTITUTE(BD_TS!D2576," ",""),"-","/")</f>
        <v/>
      </c>
      <c r="C2577" s="158">
        <f>BD_TS!E2576</f>
        <v>0</v>
      </c>
      <c r="D2577" s="159">
        <f>BD_TS!F2576</f>
        <v>0</v>
      </c>
      <c r="E2577" s="160">
        <f>BD_TS!B2576</f>
        <v>0</v>
      </c>
      <c r="F2577" s="161">
        <f>BD_TS!C2576</f>
        <v>0</v>
      </c>
      <c r="G2577" s="187">
        <f>BD_TS!H2576</f>
        <v>0</v>
      </c>
      <c r="H2577" s="158" t="str">
        <f>IF($A2577=0,"",IFERROR(INDEX(BD_Gestão!A:A,MATCH('Banco de Dados'!$B2577,BD_Gestão!$B:$B,0)),"erro"))</f>
        <v/>
      </c>
      <c r="I2577" s="162" t="str">
        <f>IF($A2577=0,"",IFERROR(INDEX(BD_Gestão!E:E,MATCH('Banco de Dados'!$B2577,BD_Gestão!$B:$B,0)),"erro"))</f>
        <v/>
      </c>
      <c r="J2577" s="186" t="str">
        <f>IF($A2577=0,"",IFERROR(INDEX(BD_Gestão!B:B,MATCH('Banco de Dados'!$B2577,BD_Gestão!$B:$B,0)),"erro"))</f>
        <v/>
      </c>
      <c r="K2577" s="158" t="str">
        <f>IF($A2577=0,"",IFERROR(INDEX(BD_Gestão!C:C,MATCH('Banco de Dados'!$B2577,BD_Gestão!$B:$B,0)),"erro"))</f>
        <v/>
      </c>
      <c r="L2577" s="158" t="str">
        <f>IF($A2577=0,"",IFERROR(INDEX(BD_Gestão!H:H,MATCH('Banco de Dados'!$B2577,BD_Gestão!$B:$B,0)),"erro"))</f>
        <v/>
      </c>
      <c r="M2577" s="161" t="str">
        <f>IF($A2577=0,"",IFERROR(INDEX(BD_Gestão!F:F,MATCH('Banco de Dados'!$B2577,BD_Gestão!$B:$B,0)),"erro"))</f>
        <v/>
      </c>
      <c r="N2577" s="161" t="str">
        <f>IF($A2577=0,"",IFERROR(INDEX(BD_Gestão!J:J,MATCH('Banco de Dados'!$B2577,BD_Gestão!$B:$B,0)),"erro"))</f>
        <v/>
      </c>
      <c r="O2577" s="164" t="str">
        <f>IF($A2577=0,"",IFERROR(INDEX(BD_Gestão!K:K,MATCH('Banco de Dados'!$B2577,BD_Gestão!$B:$B,0)),"erro"))</f>
        <v/>
      </c>
      <c r="P2577" s="169" t="str">
        <f t="shared" si="162"/>
        <v/>
      </c>
      <c r="Q2577" s="170" t="str">
        <f t="shared" si="163"/>
        <v/>
      </c>
      <c r="R2577" s="163" t="e">
        <f t="shared" si="160"/>
        <v>#VALUE!</v>
      </c>
      <c r="S2577" s="163" t="e">
        <f t="shared" si="161"/>
        <v>#VALUE!</v>
      </c>
      <c r="T2577" s="163" t="e">
        <f>INDEX(Controle!O:O,MATCH('Banco de Dados'!A2577,Controle!M:M,0))*E2577/100</f>
        <v>#N/A</v>
      </c>
    </row>
    <row r="2578" spans="1:20" hidden="1" x14ac:dyDescent="0.2">
      <c r="A2578" s="158">
        <f>BD_TS!A2577</f>
        <v>0</v>
      </c>
      <c r="B2578" s="158" t="str">
        <f>SUBSTITUTE(SUBSTITUTE(BD_TS!D2577," ",""),"-","/")</f>
        <v/>
      </c>
      <c r="C2578" s="158">
        <f>BD_TS!E2577</f>
        <v>0</v>
      </c>
      <c r="D2578" s="159">
        <f>BD_TS!F2577</f>
        <v>0</v>
      </c>
      <c r="E2578" s="160">
        <f>BD_TS!B2577</f>
        <v>0</v>
      </c>
      <c r="F2578" s="161">
        <f>BD_TS!C2577</f>
        <v>0</v>
      </c>
      <c r="G2578" s="187">
        <f>BD_TS!H2577</f>
        <v>0</v>
      </c>
      <c r="H2578" s="158" t="str">
        <f>IF($A2578=0,"",IFERROR(INDEX(BD_Gestão!A:A,MATCH('Banco de Dados'!$B2578,BD_Gestão!$B:$B,0)),"erro"))</f>
        <v/>
      </c>
      <c r="I2578" s="162" t="str">
        <f>IF($A2578=0,"",IFERROR(INDEX(BD_Gestão!E:E,MATCH('Banco de Dados'!$B2578,BD_Gestão!$B:$B,0)),"erro"))</f>
        <v/>
      </c>
      <c r="J2578" s="186" t="str">
        <f>IF($A2578=0,"",IFERROR(INDEX(BD_Gestão!B:B,MATCH('Banco de Dados'!$B2578,BD_Gestão!$B:$B,0)),"erro"))</f>
        <v/>
      </c>
      <c r="K2578" s="158" t="str">
        <f>IF($A2578=0,"",IFERROR(INDEX(BD_Gestão!C:C,MATCH('Banco de Dados'!$B2578,BD_Gestão!$B:$B,0)),"erro"))</f>
        <v/>
      </c>
      <c r="L2578" s="158" t="str">
        <f>IF($A2578=0,"",IFERROR(INDEX(BD_Gestão!H:H,MATCH('Banco de Dados'!$B2578,BD_Gestão!$B:$B,0)),"erro"))</f>
        <v/>
      </c>
      <c r="M2578" s="161" t="str">
        <f>IF($A2578=0,"",IFERROR(INDEX(BD_Gestão!F:F,MATCH('Banco de Dados'!$B2578,BD_Gestão!$B:$B,0)),"erro"))</f>
        <v/>
      </c>
      <c r="N2578" s="161" t="str">
        <f>IF($A2578=0,"",IFERROR(INDEX(BD_Gestão!J:J,MATCH('Banco de Dados'!$B2578,BD_Gestão!$B:$B,0)),"erro"))</f>
        <v/>
      </c>
      <c r="O2578" s="164" t="str">
        <f>IF($A2578=0,"",IFERROR(INDEX(BD_Gestão!K:K,MATCH('Banco de Dados'!$B2578,BD_Gestão!$B:$B,0)),"erro"))</f>
        <v/>
      </c>
      <c r="P2578" s="169" t="str">
        <f t="shared" si="162"/>
        <v/>
      </c>
      <c r="Q2578" s="170" t="str">
        <f t="shared" si="163"/>
        <v/>
      </c>
      <c r="R2578" s="163" t="e">
        <f t="shared" si="160"/>
        <v>#VALUE!</v>
      </c>
      <c r="S2578" s="163" t="e">
        <f t="shared" si="161"/>
        <v>#VALUE!</v>
      </c>
      <c r="T2578" s="163" t="e">
        <f>INDEX(Controle!O:O,MATCH('Banco de Dados'!A2578,Controle!M:M,0))*E2578/100</f>
        <v>#N/A</v>
      </c>
    </row>
    <row r="2579" spans="1:20" hidden="1" x14ac:dyDescent="0.2">
      <c r="A2579" s="158">
        <f>BD_TS!A2578</f>
        <v>0</v>
      </c>
      <c r="B2579" s="158" t="str">
        <f>SUBSTITUTE(SUBSTITUTE(BD_TS!D2578," ",""),"-","/")</f>
        <v/>
      </c>
      <c r="C2579" s="158">
        <f>BD_TS!E2578</f>
        <v>0</v>
      </c>
      <c r="D2579" s="159">
        <f>BD_TS!F2578</f>
        <v>0</v>
      </c>
      <c r="E2579" s="160">
        <f>BD_TS!B2578</f>
        <v>0</v>
      </c>
      <c r="F2579" s="161">
        <f>BD_TS!C2578</f>
        <v>0</v>
      </c>
      <c r="G2579" s="187">
        <f>BD_TS!H2578</f>
        <v>0</v>
      </c>
      <c r="H2579" s="158" t="str">
        <f>IF($A2579=0,"",IFERROR(INDEX(BD_Gestão!A:A,MATCH('Banco de Dados'!$B2579,BD_Gestão!$B:$B,0)),"erro"))</f>
        <v/>
      </c>
      <c r="I2579" s="162" t="str">
        <f>IF($A2579=0,"",IFERROR(INDEX(BD_Gestão!E:E,MATCH('Banco de Dados'!$B2579,BD_Gestão!$B:$B,0)),"erro"))</f>
        <v/>
      </c>
      <c r="J2579" s="186" t="str">
        <f>IF($A2579=0,"",IFERROR(INDEX(BD_Gestão!B:B,MATCH('Banco de Dados'!$B2579,BD_Gestão!$B:$B,0)),"erro"))</f>
        <v/>
      </c>
      <c r="K2579" s="158" t="str">
        <f>IF($A2579=0,"",IFERROR(INDEX(BD_Gestão!C:C,MATCH('Banco de Dados'!$B2579,BD_Gestão!$B:$B,0)),"erro"))</f>
        <v/>
      </c>
      <c r="L2579" s="158" t="str">
        <f>IF($A2579=0,"",IFERROR(INDEX(BD_Gestão!H:H,MATCH('Banco de Dados'!$B2579,BD_Gestão!$B:$B,0)),"erro"))</f>
        <v/>
      </c>
      <c r="M2579" s="161" t="str">
        <f>IF($A2579=0,"",IFERROR(INDEX(BD_Gestão!F:F,MATCH('Banco de Dados'!$B2579,BD_Gestão!$B:$B,0)),"erro"))</f>
        <v/>
      </c>
      <c r="N2579" s="161" t="str">
        <f>IF($A2579=0,"",IFERROR(INDEX(BD_Gestão!J:J,MATCH('Banco de Dados'!$B2579,BD_Gestão!$B:$B,0)),"erro"))</f>
        <v/>
      </c>
      <c r="O2579" s="164" t="str">
        <f>IF($A2579=0,"",IFERROR(INDEX(BD_Gestão!K:K,MATCH('Banco de Dados'!$B2579,BD_Gestão!$B:$B,0)),"erro"))</f>
        <v/>
      </c>
      <c r="P2579" s="169" t="str">
        <f t="shared" si="162"/>
        <v/>
      </c>
      <c r="Q2579" s="170" t="str">
        <f t="shared" si="163"/>
        <v/>
      </c>
      <c r="R2579" s="163" t="e">
        <f t="shared" si="160"/>
        <v>#VALUE!</v>
      </c>
      <c r="S2579" s="163" t="e">
        <f t="shared" si="161"/>
        <v>#VALUE!</v>
      </c>
      <c r="T2579" s="163" t="e">
        <f>INDEX(Controle!O:O,MATCH('Banco de Dados'!A2579,Controle!M:M,0))*E2579/100</f>
        <v>#N/A</v>
      </c>
    </row>
    <row r="2580" spans="1:20" hidden="1" x14ac:dyDescent="0.2">
      <c r="A2580" s="158">
        <f>BD_TS!A2579</f>
        <v>0</v>
      </c>
      <c r="B2580" s="158" t="str">
        <f>SUBSTITUTE(SUBSTITUTE(BD_TS!D2579," ",""),"-","/")</f>
        <v/>
      </c>
      <c r="C2580" s="158">
        <f>BD_TS!E2579</f>
        <v>0</v>
      </c>
      <c r="D2580" s="159">
        <f>BD_TS!F2579</f>
        <v>0</v>
      </c>
      <c r="E2580" s="160">
        <f>BD_TS!B2579</f>
        <v>0</v>
      </c>
      <c r="F2580" s="161">
        <f>BD_TS!C2579</f>
        <v>0</v>
      </c>
      <c r="G2580" s="187">
        <f>BD_TS!H2579</f>
        <v>0</v>
      </c>
      <c r="H2580" s="158" t="str">
        <f>IF($A2580=0,"",IFERROR(INDEX(BD_Gestão!A:A,MATCH('Banco de Dados'!$B2580,BD_Gestão!$B:$B,0)),"erro"))</f>
        <v/>
      </c>
      <c r="I2580" s="162" t="str">
        <f>IF($A2580=0,"",IFERROR(INDEX(BD_Gestão!E:E,MATCH('Banco de Dados'!$B2580,BD_Gestão!$B:$B,0)),"erro"))</f>
        <v/>
      </c>
      <c r="J2580" s="186" t="str">
        <f>IF($A2580=0,"",IFERROR(INDEX(BD_Gestão!B:B,MATCH('Banco de Dados'!$B2580,BD_Gestão!$B:$B,0)),"erro"))</f>
        <v/>
      </c>
      <c r="K2580" s="158" t="str">
        <f>IF($A2580=0,"",IFERROR(INDEX(BD_Gestão!C:C,MATCH('Banco de Dados'!$B2580,BD_Gestão!$B:$B,0)),"erro"))</f>
        <v/>
      </c>
      <c r="L2580" s="158" t="str">
        <f>IF($A2580=0,"",IFERROR(INDEX(BD_Gestão!H:H,MATCH('Banco de Dados'!$B2580,BD_Gestão!$B:$B,0)),"erro"))</f>
        <v/>
      </c>
      <c r="M2580" s="161" t="str">
        <f>IF($A2580=0,"",IFERROR(INDEX(BD_Gestão!F:F,MATCH('Banco de Dados'!$B2580,BD_Gestão!$B:$B,0)),"erro"))</f>
        <v/>
      </c>
      <c r="N2580" s="161" t="str">
        <f>IF($A2580=0,"",IFERROR(INDEX(BD_Gestão!J:J,MATCH('Banco de Dados'!$B2580,BD_Gestão!$B:$B,0)),"erro"))</f>
        <v/>
      </c>
      <c r="O2580" s="164" t="str">
        <f>IF($A2580=0,"",IFERROR(INDEX(BD_Gestão!K:K,MATCH('Banco de Dados'!$B2580,BD_Gestão!$B:$B,0)),"erro"))</f>
        <v/>
      </c>
      <c r="P2580" s="169" t="str">
        <f t="shared" si="162"/>
        <v/>
      </c>
      <c r="Q2580" s="170" t="str">
        <f t="shared" si="163"/>
        <v/>
      </c>
      <c r="R2580" s="163" t="e">
        <f t="shared" si="160"/>
        <v>#VALUE!</v>
      </c>
      <c r="S2580" s="163" t="e">
        <f t="shared" si="161"/>
        <v>#VALUE!</v>
      </c>
      <c r="T2580" s="163" t="e">
        <f>INDEX(Controle!O:O,MATCH('Banco de Dados'!A2580,Controle!M:M,0))*E2580/100</f>
        <v>#N/A</v>
      </c>
    </row>
    <row r="2581" spans="1:20" hidden="1" x14ac:dyDescent="0.2">
      <c r="A2581" s="158">
        <f>BD_TS!A2580</f>
        <v>0</v>
      </c>
      <c r="B2581" s="158" t="str">
        <f>SUBSTITUTE(SUBSTITUTE(BD_TS!D2580," ",""),"-","/")</f>
        <v/>
      </c>
      <c r="C2581" s="158">
        <f>BD_TS!E2580</f>
        <v>0</v>
      </c>
      <c r="D2581" s="159">
        <f>BD_TS!F2580</f>
        <v>0</v>
      </c>
      <c r="E2581" s="160">
        <f>BD_TS!B2580</f>
        <v>0</v>
      </c>
      <c r="F2581" s="161">
        <f>BD_TS!C2580</f>
        <v>0</v>
      </c>
      <c r="G2581" s="187">
        <f>BD_TS!H2580</f>
        <v>0</v>
      </c>
      <c r="H2581" s="158" t="str">
        <f>IF($A2581=0,"",IFERROR(INDEX(BD_Gestão!A:A,MATCH('Banco de Dados'!$B2581,BD_Gestão!$B:$B,0)),"erro"))</f>
        <v/>
      </c>
      <c r="I2581" s="162" t="str">
        <f>IF($A2581=0,"",IFERROR(INDEX(BD_Gestão!E:E,MATCH('Banco de Dados'!$B2581,BD_Gestão!$B:$B,0)),"erro"))</f>
        <v/>
      </c>
      <c r="J2581" s="186" t="str">
        <f>IF($A2581=0,"",IFERROR(INDEX(BD_Gestão!B:B,MATCH('Banco de Dados'!$B2581,BD_Gestão!$B:$B,0)),"erro"))</f>
        <v/>
      </c>
      <c r="K2581" s="158" t="str">
        <f>IF($A2581=0,"",IFERROR(INDEX(BD_Gestão!C:C,MATCH('Banco de Dados'!$B2581,BD_Gestão!$B:$B,0)),"erro"))</f>
        <v/>
      </c>
      <c r="L2581" s="158" t="str">
        <f>IF($A2581=0,"",IFERROR(INDEX(BD_Gestão!H:H,MATCH('Banco de Dados'!$B2581,BD_Gestão!$B:$B,0)),"erro"))</f>
        <v/>
      </c>
      <c r="M2581" s="161" t="str">
        <f>IF($A2581=0,"",IFERROR(INDEX(BD_Gestão!F:F,MATCH('Banco de Dados'!$B2581,BD_Gestão!$B:$B,0)),"erro"))</f>
        <v/>
      </c>
      <c r="N2581" s="161" t="str">
        <f>IF($A2581=0,"",IFERROR(INDEX(BD_Gestão!J:J,MATCH('Banco de Dados'!$B2581,BD_Gestão!$B:$B,0)),"erro"))</f>
        <v/>
      </c>
      <c r="O2581" s="164" t="str">
        <f>IF($A2581=0,"",IFERROR(INDEX(BD_Gestão!K:K,MATCH('Banco de Dados'!$B2581,BD_Gestão!$B:$B,0)),"erro"))</f>
        <v/>
      </c>
      <c r="P2581" s="169" t="str">
        <f t="shared" si="162"/>
        <v/>
      </c>
      <c r="Q2581" s="170" t="str">
        <f t="shared" si="163"/>
        <v/>
      </c>
      <c r="R2581" s="163" t="e">
        <f t="shared" si="160"/>
        <v>#VALUE!</v>
      </c>
      <c r="S2581" s="163" t="e">
        <f t="shared" si="161"/>
        <v>#VALUE!</v>
      </c>
      <c r="T2581" s="163" t="e">
        <f>INDEX(Controle!O:O,MATCH('Banco de Dados'!A2581,Controle!M:M,0))*E2581/100</f>
        <v>#N/A</v>
      </c>
    </row>
    <row r="2582" spans="1:20" hidden="1" x14ac:dyDescent="0.2">
      <c r="A2582" s="158">
        <f>BD_TS!A2581</f>
        <v>0</v>
      </c>
      <c r="B2582" s="158" t="str">
        <f>SUBSTITUTE(SUBSTITUTE(BD_TS!D2581," ",""),"-","/")</f>
        <v/>
      </c>
      <c r="C2582" s="158">
        <f>BD_TS!E2581</f>
        <v>0</v>
      </c>
      <c r="D2582" s="159">
        <f>BD_TS!F2581</f>
        <v>0</v>
      </c>
      <c r="E2582" s="160">
        <f>BD_TS!B2581</f>
        <v>0</v>
      </c>
      <c r="F2582" s="161">
        <f>BD_TS!C2581</f>
        <v>0</v>
      </c>
      <c r="G2582" s="187">
        <f>BD_TS!H2581</f>
        <v>0</v>
      </c>
      <c r="H2582" s="158" t="str">
        <f>IF($A2582=0,"",IFERROR(INDEX(BD_Gestão!A:A,MATCH('Banco de Dados'!$B2582,BD_Gestão!$B:$B,0)),"erro"))</f>
        <v/>
      </c>
      <c r="I2582" s="162" t="str">
        <f>IF($A2582=0,"",IFERROR(INDEX(BD_Gestão!E:E,MATCH('Banco de Dados'!$B2582,BD_Gestão!$B:$B,0)),"erro"))</f>
        <v/>
      </c>
      <c r="J2582" s="186" t="str">
        <f>IF($A2582=0,"",IFERROR(INDEX(BD_Gestão!B:B,MATCH('Banco de Dados'!$B2582,BD_Gestão!$B:$B,0)),"erro"))</f>
        <v/>
      </c>
      <c r="K2582" s="158" t="str">
        <f>IF($A2582=0,"",IFERROR(INDEX(BD_Gestão!C:C,MATCH('Banco de Dados'!$B2582,BD_Gestão!$B:$B,0)),"erro"))</f>
        <v/>
      </c>
      <c r="L2582" s="158" t="str">
        <f>IF($A2582=0,"",IFERROR(INDEX(BD_Gestão!H:H,MATCH('Banco de Dados'!$B2582,BD_Gestão!$B:$B,0)),"erro"))</f>
        <v/>
      </c>
      <c r="M2582" s="161" t="str">
        <f>IF($A2582=0,"",IFERROR(INDEX(BD_Gestão!F:F,MATCH('Banco de Dados'!$B2582,BD_Gestão!$B:$B,0)),"erro"))</f>
        <v/>
      </c>
      <c r="N2582" s="161" t="str">
        <f>IF($A2582=0,"",IFERROR(INDEX(BD_Gestão!J:J,MATCH('Banco de Dados'!$B2582,BD_Gestão!$B:$B,0)),"erro"))</f>
        <v/>
      </c>
      <c r="O2582" s="164" t="str">
        <f>IF($A2582=0,"",IFERROR(INDEX(BD_Gestão!K:K,MATCH('Banco de Dados'!$B2582,BD_Gestão!$B:$B,0)),"erro"))</f>
        <v/>
      </c>
      <c r="P2582" s="169" t="str">
        <f t="shared" si="162"/>
        <v/>
      </c>
      <c r="Q2582" s="170" t="str">
        <f t="shared" si="163"/>
        <v/>
      </c>
      <c r="R2582" s="163" t="e">
        <f t="shared" si="160"/>
        <v>#VALUE!</v>
      </c>
      <c r="S2582" s="163" t="e">
        <f t="shared" si="161"/>
        <v>#VALUE!</v>
      </c>
      <c r="T2582" s="163" t="e">
        <f>INDEX(Controle!O:O,MATCH('Banco de Dados'!A2582,Controle!M:M,0))*E2582/100</f>
        <v>#N/A</v>
      </c>
    </row>
    <row r="2583" spans="1:20" hidden="1" x14ac:dyDescent="0.2">
      <c r="A2583" s="158">
        <f>BD_TS!A2582</f>
        <v>0</v>
      </c>
      <c r="B2583" s="158" t="str">
        <f>SUBSTITUTE(SUBSTITUTE(BD_TS!D2582," ",""),"-","/")</f>
        <v/>
      </c>
      <c r="C2583" s="158">
        <f>BD_TS!E2582</f>
        <v>0</v>
      </c>
      <c r="D2583" s="159">
        <f>BD_TS!F2582</f>
        <v>0</v>
      </c>
      <c r="E2583" s="160">
        <f>BD_TS!B2582</f>
        <v>0</v>
      </c>
      <c r="F2583" s="161">
        <f>BD_TS!C2582</f>
        <v>0</v>
      </c>
      <c r="G2583" s="187">
        <f>BD_TS!H2582</f>
        <v>0</v>
      </c>
      <c r="H2583" s="158" t="str">
        <f>IF($A2583=0,"",IFERROR(INDEX(BD_Gestão!A:A,MATCH('Banco de Dados'!$B2583,BD_Gestão!$B:$B,0)),"erro"))</f>
        <v/>
      </c>
      <c r="I2583" s="162" t="str">
        <f>IF($A2583=0,"",IFERROR(INDEX(BD_Gestão!E:E,MATCH('Banco de Dados'!$B2583,BD_Gestão!$B:$B,0)),"erro"))</f>
        <v/>
      </c>
      <c r="J2583" s="186" t="str">
        <f>IF($A2583=0,"",IFERROR(INDEX(BD_Gestão!B:B,MATCH('Banco de Dados'!$B2583,BD_Gestão!$B:$B,0)),"erro"))</f>
        <v/>
      </c>
      <c r="K2583" s="158" t="str">
        <f>IF($A2583=0,"",IFERROR(INDEX(BD_Gestão!C:C,MATCH('Banco de Dados'!$B2583,BD_Gestão!$B:$B,0)),"erro"))</f>
        <v/>
      </c>
      <c r="L2583" s="158" t="str">
        <f>IF($A2583=0,"",IFERROR(INDEX(BD_Gestão!H:H,MATCH('Banco de Dados'!$B2583,BD_Gestão!$B:$B,0)),"erro"))</f>
        <v/>
      </c>
      <c r="M2583" s="161" t="str">
        <f>IF($A2583=0,"",IFERROR(INDEX(BD_Gestão!F:F,MATCH('Banco de Dados'!$B2583,BD_Gestão!$B:$B,0)),"erro"))</f>
        <v/>
      </c>
      <c r="N2583" s="161" t="str">
        <f>IF($A2583=0,"",IFERROR(INDEX(BD_Gestão!J:J,MATCH('Banco de Dados'!$B2583,BD_Gestão!$B:$B,0)),"erro"))</f>
        <v/>
      </c>
      <c r="O2583" s="164" t="str">
        <f>IF($A2583=0,"",IFERROR(INDEX(BD_Gestão!K:K,MATCH('Banco de Dados'!$B2583,BD_Gestão!$B:$B,0)),"erro"))</f>
        <v/>
      </c>
      <c r="P2583" s="169" t="str">
        <f t="shared" si="162"/>
        <v/>
      </c>
      <c r="Q2583" s="170" t="str">
        <f t="shared" si="163"/>
        <v/>
      </c>
      <c r="R2583" s="163" t="e">
        <f t="shared" si="160"/>
        <v>#VALUE!</v>
      </c>
      <c r="S2583" s="163" t="e">
        <f t="shared" si="161"/>
        <v>#VALUE!</v>
      </c>
      <c r="T2583" s="163" t="e">
        <f>INDEX(Controle!O:O,MATCH('Banco de Dados'!A2583,Controle!M:M,0))*E2583/100</f>
        <v>#N/A</v>
      </c>
    </row>
    <row r="2584" spans="1:20" hidden="1" x14ac:dyDescent="0.2">
      <c r="A2584" s="158">
        <f>BD_TS!A2583</f>
        <v>0</v>
      </c>
      <c r="B2584" s="158" t="str">
        <f>SUBSTITUTE(SUBSTITUTE(BD_TS!D2583," ",""),"-","/")</f>
        <v/>
      </c>
      <c r="C2584" s="158">
        <f>BD_TS!E2583</f>
        <v>0</v>
      </c>
      <c r="D2584" s="159">
        <f>BD_TS!F2583</f>
        <v>0</v>
      </c>
      <c r="E2584" s="160">
        <f>BD_TS!B2583</f>
        <v>0</v>
      </c>
      <c r="F2584" s="161">
        <f>BD_TS!C2583</f>
        <v>0</v>
      </c>
      <c r="G2584" s="187">
        <f>BD_TS!H2583</f>
        <v>0</v>
      </c>
      <c r="H2584" s="158" t="str">
        <f>IF($A2584=0,"",IFERROR(INDEX(BD_Gestão!A:A,MATCH('Banco de Dados'!$B2584,BD_Gestão!$B:$B,0)),"erro"))</f>
        <v/>
      </c>
      <c r="I2584" s="162" t="str">
        <f>IF($A2584=0,"",IFERROR(INDEX(BD_Gestão!E:E,MATCH('Banco de Dados'!$B2584,BD_Gestão!$B:$B,0)),"erro"))</f>
        <v/>
      </c>
      <c r="J2584" s="186" t="str">
        <f>IF($A2584=0,"",IFERROR(INDEX(BD_Gestão!B:B,MATCH('Banco de Dados'!$B2584,BD_Gestão!$B:$B,0)),"erro"))</f>
        <v/>
      </c>
      <c r="K2584" s="158" t="str">
        <f>IF($A2584=0,"",IFERROR(INDEX(BD_Gestão!C:C,MATCH('Banco de Dados'!$B2584,BD_Gestão!$B:$B,0)),"erro"))</f>
        <v/>
      </c>
      <c r="L2584" s="158" t="str">
        <f>IF($A2584=0,"",IFERROR(INDEX(BD_Gestão!H:H,MATCH('Banco de Dados'!$B2584,BD_Gestão!$B:$B,0)),"erro"))</f>
        <v/>
      </c>
      <c r="M2584" s="161" t="str">
        <f>IF($A2584=0,"",IFERROR(INDEX(BD_Gestão!F:F,MATCH('Banco de Dados'!$B2584,BD_Gestão!$B:$B,0)),"erro"))</f>
        <v/>
      </c>
      <c r="N2584" s="161" t="str">
        <f>IF($A2584=0,"",IFERROR(INDEX(BD_Gestão!J:J,MATCH('Banco de Dados'!$B2584,BD_Gestão!$B:$B,0)),"erro"))</f>
        <v/>
      </c>
      <c r="O2584" s="164" t="str">
        <f>IF($A2584=0,"",IFERROR(INDEX(BD_Gestão!K:K,MATCH('Banco de Dados'!$B2584,BD_Gestão!$B:$B,0)),"erro"))</f>
        <v/>
      </c>
      <c r="P2584" s="169" t="str">
        <f t="shared" si="162"/>
        <v/>
      </c>
      <c r="Q2584" s="170" t="str">
        <f t="shared" si="163"/>
        <v/>
      </c>
      <c r="R2584" s="163" t="e">
        <f t="shared" si="160"/>
        <v>#VALUE!</v>
      </c>
      <c r="S2584" s="163" t="e">
        <f t="shared" si="161"/>
        <v>#VALUE!</v>
      </c>
      <c r="T2584" s="163" t="e">
        <f>INDEX(Controle!O:O,MATCH('Banco de Dados'!A2584,Controle!M:M,0))*E2584/100</f>
        <v>#N/A</v>
      </c>
    </row>
    <row r="2585" spans="1:20" hidden="1" x14ac:dyDescent="0.2">
      <c r="A2585" s="158">
        <f>BD_TS!A2584</f>
        <v>0</v>
      </c>
      <c r="B2585" s="158" t="str">
        <f>SUBSTITUTE(SUBSTITUTE(BD_TS!D2584," ",""),"-","/")</f>
        <v/>
      </c>
      <c r="C2585" s="158">
        <f>BD_TS!E2584</f>
        <v>0</v>
      </c>
      <c r="D2585" s="159">
        <f>BD_TS!F2584</f>
        <v>0</v>
      </c>
      <c r="E2585" s="160">
        <f>BD_TS!B2584</f>
        <v>0</v>
      </c>
      <c r="F2585" s="161">
        <f>BD_TS!C2584</f>
        <v>0</v>
      </c>
      <c r="G2585" s="187">
        <f>BD_TS!H2584</f>
        <v>0</v>
      </c>
      <c r="H2585" s="158" t="str">
        <f>IF($A2585=0,"",IFERROR(INDEX(BD_Gestão!A:A,MATCH('Banco de Dados'!$B2585,BD_Gestão!$B:$B,0)),"erro"))</f>
        <v/>
      </c>
      <c r="I2585" s="162" t="str">
        <f>IF($A2585=0,"",IFERROR(INDEX(BD_Gestão!E:E,MATCH('Banco de Dados'!$B2585,BD_Gestão!$B:$B,0)),"erro"))</f>
        <v/>
      </c>
      <c r="J2585" s="186" t="str">
        <f>IF($A2585=0,"",IFERROR(INDEX(BD_Gestão!B:B,MATCH('Banco de Dados'!$B2585,BD_Gestão!$B:$B,0)),"erro"))</f>
        <v/>
      </c>
      <c r="K2585" s="158" t="str">
        <f>IF($A2585=0,"",IFERROR(INDEX(BD_Gestão!C:C,MATCH('Banco de Dados'!$B2585,BD_Gestão!$B:$B,0)),"erro"))</f>
        <v/>
      </c>
      <c r="L2585" s="158" t="str">
        <f>IF($A2585=0,"",IFERROR(INDEX(BD_Gestão!H:H,MATCH('Banco de Dados'!$B2585,BD_Gestão!$B:$B,0)),"erro"))</f>
        <v/>
      </c>
      <c r="M2585" s="161" t="str">
        <f>IF($A2585=0,"",IFERROR(INDEX(BD_Gestão!F:F,MATCH('Banco de Dados'!$B2585,BD_Gestão!$B:$B,0)),"erro"))</f>
        <v/>
      </c>
      <c r="N2585" s="161" t="str">
        <f>IF($A2585=0,"",IFERROR(INDEX(BD_Gestão!J:J,MATCH('Banco de Dados'!$B2585,BD_Gestão!$B:$B,0)),"erro"))</f>
        <v/>
      </c>
      <c r="O2585" s="164" t="str">
        <f>IF($A2585=0,"",IFERROR(INDEX(BD_Gestão!K:K,MATCH('Banco de Dados'!$B2585,BD_Gestão!$B:$B,0)),"erro"))</f>
        <v/>
      </c>
      <c r="P2585" s="169" t="str">
        <f t="shared" si="162"/>
        <v/>
      </c>
      <c r="Q2585" s="170" t="str">
        <f t="shared" si="163"/>
        <v/>
      </c>
      <c r="R2585" s="163" t="e">
        <f t="shared" si="160"/>
        <v>#VALUE!</v>
      </c>
      <c r="S2585" s="163" t="e">
        <f t="shared" si="161"/>
        <v>#VALUE!</v>
      </c>
      <c r="T2585" s="163" t="e">
        <f>INDEX(Controle!O:O,MATCH('Banco de Dados'!A2585,Controle!M:M,0))*E2585/100</f>
        <v>#N/A</v>
      </c>
    </row>
    <row r="2586" spans="1:20" hidden="1" x14ac:dyDescent="0.2">
      <c r="A2586" s="158">
        <f>BD_TS!A2585</f>
        <v>0</v>
      </c>
      <c r="B2586" s="158" t="str">
        <f>SUBSTITUTE(SUBSTITUTE(BD_TS!D2585," ",""),"-","/")</f>
        <v/>
      </c>
      <c r="C2586" s="158">
        <f>BD_TS!E2585</f>
        <v>0</v>
      </c>
      <c r="D2586" s="159">
        <f>BD_TS!F2585</f>
        <v>0</v>
      </c>
      <c r="E2586" s="160">
        <f>BD_TS!B2585</f>
        <v>0</v>
      </c>
      <c r="F2586" s="161">
        <f>BD_TS!C2585</f>
        <v>0</v>
      </c>
      <c r="G2586" s="187">
        <f>BD_TS!H2585</f>
        <v>0</v>
      </c>
      <c r="H2586" s="158" t="str">
        <f>IF($A2586=0,"",IFERROR(INDEX(BD_Gestão!A:A,MATCH('Banco de Dados'!$B2586,BD_Gestão!$B:$B,0)),"erro"))</f>
        <v/>
      </c>
      <c r="I2586" s="162" t="str">
        <f>IF($A2586=0,"",IFERROR(INDEX(BD_Gestão!E:E,MATCH('Banco de Dados'!$B2586,BD_Gestão!$B:$B,0)),"erro"))</f>
        <v/>
      </c>
      <c r="J2586" s="186" t="str">
        <f>IF($A2586=0,"",IFERROR(INDEX(BD_Gestão!B:B,MATCH('Banco de Dados'!$B2586,BD_Gestão!$B:$B,0)),"erro"))</f>
        <v/>
      </c>
      <c r="K2586" s="158" t="str">
        <f>IF($A2586=0,"",IFERROR(INDEX(BD_Gestão!C:C,MATCH('Banco de Dados'!$B2586,BD_Gestão!$B:$B,0)),"erro"))</f>
        <v/>
      </c>
      <c r="L2586" s="158" t="str">
        <f>IF($A2586=0,"",IFERROR(INDEX(BD_Gestão!H:H,MATCH('Banco de Dados'!$B2586,BD_Gestão!$B:$B,0)),"erro"))</f>
        <v/>
      </c>
      <c r="M2586" s="161" t="str">
        <f>IF($A2586=0,"",IFERROR(INDEX(BD_Gestão!F:F,MATCH('Banco de Dados'!$B2586,BD_Gestão!$B:$B,0)),"erro"))</f>
        <v/>
      </c>
      <c r="N2586" s="161" t="str">
        <f>IF($A2586=0,"",IFERROR(INDEX(BD_Gestão!J:J,MATCH('Banco de Dados'!$B2586,BD_Gestão!$B:$B,0)),"erro"))</f>
        <v/>
      </c>
      <c r="O2586" s="164" t="str">
        <f>IF($A2586=0,"",IFERROR(INDEX(BD_Gestão!K:K,MATCH('Banco de Dados'!$B2586,BD_Gestão!$B:$B,0)),"erro"))</f>
        <v/>
      </c>
      <c r="P2586" s="169" t="str">
        <f t="shared" si="162"/>
        <v/>
      </c>
      <c r="Q2586" s="170" t="str">
        <f t="shared" si="163"/>
        <v/>
      </c>
      <c r="R2586" s="163" t="e">
        <f t="shared" si="160"/>
        <v>#VALUE!</v>
      </c>
      <c r="S2586" s="163" t="e">
        <f t="shared" si="161"/>
        <v>#VALUE!</v>
      </c>
      <c r="T2586" s="163" t="e">
        <f>INDEX(Controle!O:O,MATCH('Banco de Dados'!A2586,Controle!M:M,0))*E2586/100</f>
        <v>#N/A</v>
      </c>
    </row>
    <row r="2587" spans="1:20" hidden="1" x14ac:dyDescent="0.2">
      <c r="A2587" s="158">
        <f>BD_TS!A2586</f>
        <v>0</v>
      </c>
      <c r="B2587" s="158" t="str">
        <f>SUBSTITUTE(SUBSTITUTE(BD_TS!D2586," ",""),"-","/")</f>
        <v/>
      </c>
      <c r="C2587" s="158">
        <f>BD_TS!E2586</f>
        <v>0</v>
      </c>
      <c r="D2587" s="159">
        <f>BD_TS!F2586</f>
        <v>0</v>
      </c>
      <c r="E2587" s="160">
        <f>BD_TS!B2586</f>
        <v>0</v>
      </c>
      <c r="F2587" s="161">
        <f>BD_TS!C2586</f>
        <v>0</v>
      </c>
      <c r="G2587" s="187">
        <f>BD_TS!H2586</f>
        <v>0</v>
      </c>
      <c r="H2587" s="158" t="str">
        <f>IF($A2587=0,"",IFERROR(INDEX(BD_Gestão!A:A,MATCH('Banco de Dados'!$B2587,BD_Gestão!$B:$B,0)),"erro"))</f>
        <v/>
      </c>
      <c r="I2587" s="162" t="str">
        <f>IF($A2587=0,"",IFERROR(INDEX(BD_Gestão!E:E,MATCH('Banco de Dados'!$B2587,BD_Gestão!$B:$B,0)),"erro"))</f>
        <v/>
      </c>
      <c r="J2587" s="186" t="str">
        <f>IF($A2587=0,"",IFERROR(INDEX(BD_Gestão!B:B,MATCH('Banco de Dados'!$B2587,BD_Gestão!$B:$B,0)),"erro"))</f>
        <v/>
      </c>
      <c r="K2587" s="158" t="str">
        <f>IF($A2587=0,"",IFERROR(INDEX(BD_Gestão!C:C,MATCH('Banco de Dados'!$B2587,BD_Gestão!$B:$B,0)),"erro"))</f>
        <v/>
      </c>
      <c r="L2587" s="158" t="str">
        <f>IF($A2587=0,"",IFERROR(INDEX(BD_Gestão!H:H,MATCH('Banco de Dados'!$B2587,BD_Gestão!$B:$B,0)),"erro"))</f>
        <v/>
      </c>
      <c r="M2587" s="161" t="str">
        <f>IF($A2587=0,"",IFERROR(INDEX(BD_Gestão!F:F,MATCH('Banco de Dados'!$B2587,BD_Gestão!$B:$B,0)),"erro"))</f>
        <v/>
      </c>
      <c r="N2587" s="161" t="str">
        <f>IF($A2587=0,"",IFERROR(INDEX(BD_Gestão!J:J,MATCH('Banco de Dados'!$B2587,BD_Gestão!$B:$B,0)),"erro"))</f>
        <v/>
      </c>
      <c r="O2587" s="164" t="str">
        <f>IF($A2587=0,"",IFERROR(INDEX(BD_Gestão!K:K,MATCH('Banco de Dados'!$B2587,BD_Gestão!$B:$B,0)),"erro"))</f>
        <v/>
      </c>
      <c r="P2587" s="169" t="str">
        <f t="shared" si="162"/>
        <v/>
      </c>
      <c r="Q2587" s="170" t="str">
        <f t="shared" si="163"/>
        <v/>
      </c>
      <c r="R2587" s="163" t="e">
        <f t="shared" si="160"/>
        <v>#VALUE!</v>
      </c>
      <c r="S2587" s="163" t="e">
        <f t="shared" si="161"/>
        <v>#VALUE!</v>
      </c>
      <c r="T2587" s="163" t="e">
        <f>INDEX(Controle!O:O,MATCH('Banco de Dados'!A2587,Controle!M:M,0))*E2587/100</f>
        <v>#N/A</v>
      </c>
    </row>
    <row r="2588" spans="1:20" hidden="1" x14ac:dyDescent="0.2">
      <c r="A2588" s="158">
        <f>BD_TS!A2587</f>
        <v>0</v>
      </c>
      <c r="B2588" s="158" t="str">
        <f>SUBSTITUTE(SUBSTITUTE(BD_TS!D2587," ",""),"-","/")</f>
        <v/>
      </c>
      <c r="C2588" s="158">
        <f>BD_TS!E2587</f>
        <v>0</v>
      </c>
      <c r="D2588" s="159">
        <f>BD_TS!F2587</f>
        <v>0</v>
      </c>
      <c r="E2588" s="160">
        <f>BD_TS!B2587</f>
        <v>0</v>
      </c>
      <c r="F2588" s="161">
        <f>BD_TS!C2587</f>
        <v>0</v>
      </c>
      <c r="G2588" s="187">
        <f>BD_TS!H2587</f>
        <v>0</v>
      </c>
      <c r="H2588" s="158" t="str">
        <f>IF($A2588=0,"",IFERROR(INDEX(BD_Gestão!A:A,MATCH('Banco de Dados'!$B2588,BD_Gestão!$B:$B,0)),"erro"))</f>
        <v/>
      </c>
      <c r="I2588" s="162" t="str">
        <f>IF($A2588=0,"",IFERROR(INDEX(BD_Gestão!E:E,MATCH('Banco de Dados'!$B2588,BD_Gestão!$B:$B,0)),"erro"))</f>
        <v/>
      </c>
      <c r="J2588" s="186" t="str">
        <f>IF($A2588=0,"",IFERROR(INDEX(BD_Gestão!B:B,MATCH('Banco de Dados'!$B2588,BD_Gestão!$B:$B,0)),"erro"))</f>
        <v/>
      </c>
      <c r="K2588" s="158" t="str">
        <f>IF($A2588=0,"",IFERROR(INDEX(BD_Gestão!C:C,MATCH('Banco de Dados'!$B2588,BD_Gestão!$B:$B,0)),"erro"))</f>
        <v/>
      </c>
      <c r="L2588" s="158" t="str">
        <f>IF($A2588=0,"",IFERROR(INDEX(BD_Gestão!H:H,MATCH('Banco de Dados'!$B2588,BD_Gestão!$B:$B,0)),"erro"))</f>
        <v/>
      </c>
      <c r="M2588" s="161" t="str">
        <f>IF($A2588=0,"",IFERROR(INDEX(BD_Gestão!F:F,MATCH('Banco de Dados'!$B2588,BD_Gestão!$B:$B,0)),"erro"))</f>
        <v/>
      </c>
      <c r="N2588" s="161" t="str">
        <f>IF($A2588=0,"",IFERROR(INDEX(BD_Gestão!J:J,MATCH('Banco de Dados'!$B2588,BD_Gestão!$B:$B,0)),"erro"))</f>
        <v/>
      </c>
      <c r="O2588" s="164" t="str">
        <f>IF($A2588=0,"",IFERROR(INDEX(BD_Gestão!K:K,MATCH('Banco de Dados'!$B2588,BD_Gestão!$B:$B,0)),"erro"))</f>
        <v/>
      </c>
      <c r="P2588" s="169" t="str">
        <f t="shared" si="162"/>
        <v/>
      </c>
      <c r="Q2588" s="170" t="str">
        <f t="shared" si="163"/>
        <v/>
      </c>
      <c r="R2588" s="163" t="e">
        <f t="shared" si="160"/>
        <v>#VALUE!</v>
      </c>
      <c r="S2588" s="163" t="e">
        <f t="shared" si="161"/>
        <v>#VALUE!</v>
      </c>
      <c r="T2588" s="163" t="e">
        <f>INDEX(Controle!O:O,MATCH('Banco de Dados'!A2588,Controle!M:M,0))*E2588/100</f>
        <v>#N/A</v>
      </c>
    </row>
    <row r="2589" spans="1:20" hidden="1" x14ac:dyDescent="0.2">
      <c r="A2589" s="158">
        <f>BD_TS!A2588</f>
        <v>0</v>
      </c>
      <c r="B2589" s="158" t="str">
        <f>SUBSTITUTE(SUBSTITUTE(BD_TS!D2588," ",""),"-","/")</f>
        <v/>
      </c>
      <c r="C2589" s="158">
        <f>BD_TS!E2588</f>
        <v>0</v>
      </c>
      <c r="D2589" s="159">
        <f>BD_TS!F2588</f>
        <v>0</v>
      </c>
      <c r="E2589" s="160">
        <f>BD_TS!B2588</f>
        <v>0</v>
      </c>
      <c r="F2589" s="161">
        <f>BD_TS!C2588</f>
        <v>0</v>
      </c>
      <c r="G2589" s="187">
        <f>BD_TS!H2588</f>
        <v>0</v>
      </c>
      <c r="H2589" s="158" t="str">
        <f>IF($A2589=0,"",IFERROR(INDEX(BD_Gestão!A:A,MATCH('Banco de Dados'!$B2589,BD_Gestão!$B:$B,0)),"erro"))</f>
        <v/>
      </c>
      <c r="I2589" s="162" t="str">
        <f>IF($A2589=0,"",IFERROR(INDEX(BD_Gestão!E:E,MATCH('Banco de Dados'!$B2589,BD_Gestão!$B:$B,0)),"erro"))</f>
        <v/>
      </c>
      <c r="J2589" s="186" t="str">
        <f>IF($A2589=0,"",IFERROR(INDEX(BD_Gestão!B:B,MATCH('Banco de Dados'!$B2589,BD_Gestão!$B:$B,0)),"erro"))</f>
        <v/>
      </c>
      <c r="K2589" s="158" t="str">
        <f>IF($A2589=0,"",IFERROR(INDEX(BD_Gestão!C:C,MATCH('Banco de Dados'!$B2589,BD_Gestão!$B:$B,0)),"erro"))</f>
        <v/>
      </c>
      <c r="L2589" s="158" t="str">
        <f>IF($A2589=0,"",IFERROR(INDEX(BD_Gestão!H:H,MATCH('Banco de Dados'!$B2589,BD_Gestão!$B:$B,0)),"erro"))</f>
        <v/>
      </c>
      <c r="M2589" s="161" t="str">
        <f>IF($A2589=0,"",IFERROR(INDEX(BD_Gestão!F:F,MATCH('Banco de Dados'!$B2589,BD_Gestão!$B:$B,0)),"erro"))</f>
        <v/>
      </c>
      <c r="N2589" s="161" t="str">
        <f>IF($A2589=0,"",IFERROR(INDEX(BD_Gestão!J:J,MATCH('Banco de Dados'!$B2589,BD_Gestão!$B:$B,0)),"erro"))</f>
        <v/>
      </c>
      <c r="O2589" s="164" t="str">
        <f>IF($A2589=0,"",IFERROR(INDEX(BD_Gestão!K:K,MATCH('Banco de Dados'!$B2589,BD_Gestão!$B:$B,0)),"erro"))</f>
        <v/>
      </c>
      <c r="P2589" s="169" t="str">
        <f t="shared" si="162"/>
        <v/>
      </c>
      <c r="Q2589" s="170" t="str">
        <f t="shared" si="163"/>
        <v/>
      </c>
      <c r="R2589" s="163" t="e">
        <f t="shared" si="160"/>
        <v>#VALUE!</v>
      </c>
      <c r="S2589" s="163" t="e">
        <f t="shared" si="161"/>
        <v>#VALUE!</v>
      </c>
      <c r="T2589" s="163" t="e">
        <f>INDEX(Controle!O:O,MATCH('Banco de Dados'!A2589,Controle!M:M,0))*E2589/100</f>
        <v>#N/A</v>
      </c>
    </row>
    <row r="2590" spans="1:20" hidden="1" x14ac:dyDescent="0.2">
      <c r="A2590" s="158">
        <f>BD_TS!A2589</f>
        <v>0</v>
      </c>
      <c r="B2590" s="158" t="str">
        <f>SUBSTITUTE(SUBSTITUTE(BD_TS!D2589," ",""),"-","/")</f>
        <v/>
      </c>
      <c r="C2590" s="158">
        <f>BD_TS!E2589</f>
        <v>0</v>
      </c>
      <c r="D2590" s="159">
        <f>BD_TS!F2589</f>
        <v>0</v>
      </c>
      <c r="E2590" s="160">
        <f>BD_TS!B2589</f>
        <v>0</v>
      </c>
      <c r="F2590" s="161">
        <f>BD_TS!C2589</f>
        <v>0</v>
      </c>
      <c r="G2590" s="187">
        <f>BD_TS!H2589</f>
        <v>0</v>
      </c>
      <c r="H2590" s="158" t="str">
        <f>IF($A2590=0,"",IFERROR(INDEX(BD_Gestão!A:A,MATCH('Banco de Dados'!$B2590,BD_Gestão!$B:$B,0)),"erro"))</f>
        <v/>
      </c>
      <c r="I2590" s="162" t="str">
        <f>IF($A2590=0,"",IFERROR(INDEX(BD_Gestão!E:E,MATCH('Banco de Dados'!$B2590,BD_Gestão!$B:$B,0)),"erro"))</f>
        <v/>
      </c>
      <c r="J2590" s="186" t="str">
        <f>IF($A2590=0,"",IFERROR(INDEX(BD_Gestão!B:B,MATCH('Banco de Dados'!$B2590,BD_Gestão!$B:$B,0)),"erro"))</f>
        <v/>
      </c>
      <c r="K2590" s="158" t="str">
        <f>IF($A2590=0,"",IFERROR(INDEX(BD_Gestão!C:C,MATCH('Banco de Dados'!$B2590,BD_Gestão!$B:$B,0)),"erro"))</f>
        <v/>
      </c>
      <c r="L2590" s="158" t="str">
        <f>IF($A2590=0,"",IFERROR(INDEX(BD_Gestão!H:H,MATCH('Banco de Dados'!$B2590,BD_Gestão!$B:$B,0)),"erro"))</f>
        <v/>
      </c>
      <c r="M2590" s="161" t="str">
        <f>IF($A2590=0,"",IFERROR(INDEX(BD_Gestão!F:F,MATCH('Banco de Dados'!$B2590,BD_Gestão!$B:$B,0)),"erro"))</f>
        <v/>
      </c>
      <c r="N2590" s="161" t="str">
        <f>IF($A2590=0,"",IFERROR(INDEX(BD_Gestão!J:J,MATCH('Banco de Dados'!$B2590,BD_Gestão!$B:$B,0)),"erro"))</f>
        <v/>
      </c>
      <c r="O2590" s="164" t="str">
        <f>IF($A2590=0,"",IFERROR(INDEX(BD_Gestão!K:K,MATCH('Banco de Dados'!$B2590,BD_Gestão!$B:$B,0)),"erro"))</f>
        <v/>
      </c>
      <c r="P2590" s="169" t="str">
        <f t="shared" si="162"/>
        <v/>
      </c>
      <c r="Q2590" s="170" t="str">
        <f t="shared" si="163"/>
        <v/>
      </c>
      <c r="R2590" s="163" t="e">
        <f t="shared" si="160"/>
        <v>#VALUE!</v>
      </c>
      <c r="S2590" s="163" t="e">
        <f t="shared" si="161"/>
        <v>#VALUE!</v>
      </c>
      <c r="T2590" s="163" t="e">
        <f>INDEX(Controle!O:O,MATCH('Banco de Dados'!A2590,Controle!M:M,0))*E2590/100</f>
        <v>#N/A</v>
      </c>
    </row>
    <row r="2591" spans="1:20" hidden="1" x14ac:dyDescent="0.2">
      <c r="A2591" s="158">
        <f>BD_TS!A2590</f>
        <v>0</v>
      </c>
      <c r="B2591" s="158" t="str">
        <f>SUBSTITUTE(SUBSTITUTE(BD_TS!D2590," ",""),"-","/")</f>
        <v/>
      </c>
      <c r="C2591" s="158">
        <f>BD_TS!E2590</f>
        <v>0</v>
      </c>
      <c r="D2591" s="159">
        <f>BD_TS!F2590</f>
        <v>0</v>
      </c>
      <c r="E2591" s="160">
        <f>BD_TS!B2590</f>
        <v>0</v>
      </c>
      <c r="F2591" s="161">
        <f>BD_TS!C2590</f>
        <v>0</v>
      </c>
      <c r="G2591" s="187">
        <f>BD_TS!H2590</f>
        <v>0</v>
      </c>
      <c r="H2591" s="158" t="str">
        <f>IF($A2591=0,"",IFERROR(INDEX(BD_Gestão!A:A,MATCH('Banco de Dados'!$B2591,BD_Gestão!$B:$B,0)),"erro"))</f>
        <v/>
      </c>
      <c r="I2591" s="162" t="str">
        <f>IF($A2591=0,"",IFERROR(INDEX(BD_Gestão!E:E,MATCH('Banco de Dados'!$B2591,BD_Gestão!$B:$B,0)),"erro"))</f>
        <v/>
      </c>
      <c r="J2591" s="186" t="str">
        <f>IF($A2591=0,"",IFERROR(INDEX(BD_Gestão!B:B,MATCH('Banco de Dados'!$B2591,BD_Gestão!$B:$B,0)),"erro"))</f>
        <v/>
      </c>
      <c r="K2591" s="158" t="str">
        <f>IF($A2591=0,"",IFERROR(INDEX(BD_Gestão!C:C,MATCH('Banco de Dados'!$B2591,BD_Gestão!$B:$B,0)),"erro"))</f>
        <v/>
      </c>
      <c r="L2591" s="158" t="str">
        <f>IF($A2591=0,"",IFERROR(INDEX(BD_Gestão!H:H,MATCH('Banco de Dados'!$B2591,BD_Gestão!$B:$B,0)),"erro"))</f>
        <v/>
      </c>
      <c r="M2591" s="161" t="str">
        <f>IF($A2591=0,"",IFERROR(INDEX(BD_Gestão!F:F,MATCH('Banco de Dados'!$B2591,BD_Gestão!$B:$B,0)),"erro"))</f>
        <v/>
      </c>
      <c r="N2591" s="161" t="str">
        <f>IF($A2591=0,"",IFERROR(INDEX(BD_Gestão!J:J,MATCH('Banco de Dados'!$B2591,BD_Gestão!$B:$B,0)),"erro"))</f>
        <v/>
      </c>
      <c r="O2591" s="164" t="str">
        <f>IF($A2591=0,"",IFERROR(INDEX(BD_Gestão!K:K,MATCH('Banco de Dados'!$B2591,BD_Gestão!$B:$B,0)),"erro"))</f>
        <v/>
      </c>
      <c r="P2591" s="169" t="str">
        <f t="shared" si="162"/>
        <v/>
      </c>
      <c r="Q2591" s="170" t="str">
        <f t="shared" si="163"/>
        <v/>
      </c>
      <c r="R2591" s="163" t="e">
        <f t="shared" si="160"/>
        <v>#VALUE!</v>
      </c>
      <c r="S2591" s="163" t="e">
        <f t="shared" si="161"/>
        <v>#VALUE!</v>
      </c>
      <c r="T2591" s="163" t="e">
        <f>INDEX(Controle!O:O,MATCH('Banco de Dados'!A2591,Controle!M:M,0))*E2591/100</f>
        <v>#N/A</v>
      </c>
    </row>
    <row r="2592" spans="1:20" hidden="1" x14ac:dyDescent="0.2">
      <c r="A2592" s="158">
        <f>BD_TS!A2591</f>
        <v>0</v>
      </c>
      <c r="B2592" s="158" t="str">
        <f>SUBSTITUTE(SUBSTITUTE(BD_TS!D2591," ",""),"-","/")</f>
        <v/>
      </c>
      <c r="C2592" s="158">
        <f>BD_TS!E2591</f>
        <v>0</v>
      </c>
      <c r="D2592" s="159">
        <f>BD_TS!F2591</f>
        <v>0</v>
      </c>
      <c r="E2592" s="160">
        <f>BD_TS!B2591</f>
        <v>0</v>
      </c>
      <c r="F2592" s="161">
        <f>BD_TS!C2591</f>
        <v>0</v>
      </c>
      <c r="G2592" s="187">
        <f>BD_TS!H2591</f>
        <v>0</v>
      </c>
      <c r="H2592" s="158" t="str">
        <f>IF($A2592=0,"",IFERROR(INDEX(BD_Gestão!A:A,MATCH('Banco de Dados'!$B2592,BD_Gestão!$B:$B,0)),"erro"))</f>
        <v/>
      </c>
      <c r="I2592" s="162" t="str">
        <f>IF($A2592=0,"",IFERROR(INDEX(BD_Gestão!E:E,MATCH('Banco de Dados'!$B2592,BD_Gestão!$B:$B,0)),"erro"))</f>
        <v/>
      </c>
      <c r="J2592" s="186" t="str">
        <f>IF($A2592=0,"",IFERROR(INDEX(BD_Gestão!B:B,MATCH('Banco de Dados'!$B2592,BD_Gestão!$B:$B,0)),"erro"))</f>
        <v/>
      </c>
      <c r="K2592" s="158" t="str">
        <f>IF($A2592=0,"",IFERROR(INDEX(BD_Gestão!C:C,MATCH('Banco de Dados'!$B2592,BD_Gestão!$B:$B,0)),"erro"))</f>
        <v/>
      </c>
      <c r="L2592" s="158" t="str">
        <f>IF($A2592=0,"",IFERROR(INDEX(BD_Gestão!H:H,MATCH('Banco de Dados'!$B2592,BD_Gestão!$B:$B,0)),"erro"))</f>
        <v/>
      </c>
      <c r="M2592" s="161" t="str">
        <f>IF($A2592=0,"",IFERROR(INDEX(BD_Gestão!F:F,MATCH('Banco de Dados'!$B2592,BD_Gestão!$B:$B,0)),"erro"))</f>
        <v/>
      </c>
      <c r="N2592" s="161" t="str">
        <f>IF($A2592=0,"",IFERROR(INDEX(BD_Gestão!J:J,MATCH('Banco de Dados'!$B2592,BD_Gestão!$B:$B,0)),"erro"))</f>
        <v/>
      </c>
      <c r="O2592" s="164" t="str">
        <f>IF($A2592=0,"",IFERROR(INDEX(BD_Gestão!K:K,MATCH('Banco de Dados'!$B2592,BD_Gestão!$B:$B,0)),"erro"))</f>
        <v/>
      </c>
      <c r="P2592" s="169" t="str">
        <f t="shared" si="162"/>
        <v/>
      </c>
      <c r="Q2592" s="170" t="str">
        <f t="shared" si="163"/>
        <v/>
      </c>
      <c r="R2592" s="163" t="e">
        <f t="shared" si="160"/>
        <v>#VALUE!</v>
      </c>
      <c r="S2592" s="163" t="e">
        <f t="shared" si="161"/>
        <v>#VALUE!</v>
      </c>
      <c r="T2592" s="163" t="e">
        <f>INDEX(Controle!O:O,MATCH('Banco de Dados'!A2592,Controle!M:M,0))*E2592/100</f>
        <v>#N/A</v>
      </c>
    </row>
    <row r="2593" spans="1:20" hidden="1" x14ac:dyDescent="0.2">
      <c r="A2593" s="158">
        <f>BD_TS!A2592</f>
        <v>0</v>
      </c>
      <c r="B2593" s="158" t="str">
        <f>SUBSTITUTE(SUBSTITUTE(BD_TS!D2592," ",""),"-","/")</f>
        <v/>
      </c>
      <c r="C2593" s="158">
        <f>BD_TS!E2592</f>
        <v>0</v>
      </c>
      <c r="D2593" s="159">
        <f>BD_TS!F2592</f>
        <v>0</v>
      </c>
      <c r="E2593" s="160">
        <f>BD_TS!B2592</f>
        <v>0</v>
      </c>
      <c r="F2593" s="161">
        <f>BD_TS!C2592</f>
        <v>0</v>
      </c>
      <c r="G2593" s="187">
        <f>BD_TS!H2592</f>
        <v>0</v>
      </c>
      <c r="H2593" s="158" t="str">
        <f>IF($A2593=0,"",IFERROR(INDEX(BD_Gestão!A:A,MATCH('Banco de Dados'!$B2593,BD_Gestão!$B:$B,0)),"erro"))</f>
        <v/>
      </c>
      <c r="I2593" s="162" t="str">
        <f>IF($A2593=0,"",IFERROR(INDEX(BD_Gestão!E:E,MATCH('Banco de Dados'!$B2593,BD_Gestão!$B:$B,0)),"erro"))</f>
        <v/>
      </c>
      <c r="J2593" s="186" t="str">
        <f>IF($A2593=0,"",IFERROR(INDEX(BD_Gestão!B:B,MATCH('Banco de Dados'!$B2593,BD_Gestão!$B:$B,0)),"erro"))</f>
        <v/>
      </c>
      <c r="K2593" s="158" t="str">
        <f>IF($A2593=0,"",IFERROR(INDEX(BD_Gestão!C:C,MATCH('Banco de Dados'!$B2593,BD_Gestão!$B:$B,0)),"erro"))</f>
        <v/>
      </c>
      <c r="L2593" s="158" t="str">
        <f>IF($A2593=0,"",IFERROR(INDEX(BD_Gestão!H:H,MATCH('Banco de Dados'!$B2593,BD_Gestão!$B:$B,0)),"erro"))</f>
        <v/>
      </c>
      <c r="M2593" s="161" t="str">
        <f>IF($A2593=0,"",IFERROR(INDEX(BD_Gestão!F:F,MATCH('Banco de Dados'!$B2593,BD_Gestão!$B:$B,0)),"erro"))</f>
        <v/>
      </c>
      <c r="N2593" s="161" t="str">
        <f>IF($A2593=0,"",IFERROR(INDEX(BD_Gestão!J:J,MATCH('Banco de Dados'!$B2593,BD_Gestão!$B:$B,0)),"erro"))</f>
        <v/>
      </c>
      <c r="O2593" s="164" t="str">
        <f>IF($A2593=0,"",IFERROR(INDEX(BD_Gestão!K:K,MATCH('Banco de Dados'!$B2593,BD_Gestão!$B:$B,0)),"erro"))</f>
        <v/>
      </c>
      <c r="P2593" s="169" t="str">
        <f t="shared" si="162"/>
        <v/>
      </c>
      <c r="Q2593" s="170" t="str">
        <f t="shared" si="163"/>
        <v/>
      </c>
      <c r="R2593" s="163" t="e">
        <f t="shared" si="160"/>
        <v>#VALUE!</v>
      </c>
      <c r="S2593" s="163" t="e">
        <f t="shared" si="161"/>
        <v>#VALUE!</v>
      </c>
      <c r="T2593" s="163" t="e">
        <f>INDEX(Controle!O:O,MATCH('Banco de Dados'!A2593,Controle!M:M,0))*E2593/100</f>
        <v>#N/A</v>
      </c>
    </row>
    <row r="2594" spans="1:20" hidden="1" x14ac:dyDescent="0.2">
      <c r="A2594" s="158">
        <f>BD_TS!A2593</f>
        <v>0</v>
      </c>
      <c r="B2594" s="158" t="str">
        <f>SUBSTITUTE(SUBSTITUTE(BD_TS!D2593," ",""),"-","/")</f>
        <v/>
      </c>
      <c r="C2594" s="158">
        <f>BD_TS!E2593</f>
        <v>0</v>
      </c>
      <c r="D2594" s="159">
        <f>BD_TS!F2593</f>
        <v>0</v>
      </c>
      <c r="E2594" s="160">
        <f>BD_TS!B2593</f>
        <v>0</v>
      </c>
      <c r="F2594" s="161">
        <f>BD_TS!C2593</f>
        <v>0</v>
      </c>
      <c r="G2594" s="187">
        <f>BD_TS!H2593</f>
        <v>0</v>
      </c>
      <c r="H2594" s="158" t="str">
        <f>IF($A2594=0,"",IFERROR(INDEX(BD_Gestão!A:A,MATCH('Banco de Dados'!$B2594,BD_Gestão!$B:$B,0)),"erro"))</f>
        <v/>
      </c>
      <c r="I2594" s="162" t="str">
        <f>IF($A2594=0,"",IFERROR(INDEX(BD_Gestão!E:E,MATCH('Banco de Dados'!$B2594,BD_Gestão!$B:$B,0)),"erro"))</f>
        <v/>
      </c>
      <c r="J2594" s="186" t="str">
        <f>IF($A2594=0,"",IFERROR(INDEX(BD_Gestão!B:B,MATCH('Banco de Dados'!$B2594,BD_Gestão!$B:$B,0)),"erro"))</f>
        <v/>
      </c>
      <c r="K2594" s="158" t="str">
        <f>IF($A2594=0,"",IFERROR(INDEX(BD_Gestão!C:C,MATCH('Banco de Dados'!$B2594,BD_Gestão!$B:$B,0)),"erro"))</f>
        <v/>
      </c>
      <c r="L2594" s="158" t="str">
        <f>IF($A2594=0,"",IFERROR(INDEX(BD_Gestão!H:H,MATCH('Banco de Dados'!$B2594,BD_Gestão!$B:$B,0)),"erro"))</f>
        <v/>
      </c>
      <c r="M2594" s="161" t="str">
        <f>IF($A2594=0,"",IFERROR(INDEX(BD_Gestão!F:F,MATCH('Banco de Dados'!$B2594,BD_Gestão!$B:$B,0)),"erro"))</f>
        <v/>
      </c>
      <c r="N2594" s="161" t="str">
        <f>IF($A2594=0,"",IFERROR(INDEX(BD_Gestão!J:J,MATCH('Banco de Dados'!$B2594,BD_Gestão!$B:$B,0)),"erro"))</f>
        <v/>
      </c>
      <c r="O2594" s="164" t="str">
        <f>IF($A2594=0,"",IFERROR(INDEX(BD_Gestão!K:K,MATCH('Banco de Dados'!$B2594,BD_Gestão!$B:$B,0)),"erro"))</f>
        <v/>
      </c>
      <c r="P2594" s="169" t="str">
        <f t="shared" si="162"/>
        <v/>
      </c>
      <c r="Q2594" s="170" t="str">
        <f t="shared" si="163"/>
        <v/>
      </c>
      <c r="R2594" s="163" t="e">
        <f t="shared" si="160"/>
        <v>#VALUE!</v>
      </c>
      <c r="S2594" s="163" t="e">
        <f t="shared" si="161"/>
        <v>#VALUE!</v>
      </c>
      <c r="T2594" s="163" t="e">
        <f>INDEX(Controle!O:O,MATCH('Banco de Dados'!A2594,Controle!M:M,0))*E2594/100</f>
        <v>#N/A</v>
      </c>
    </row>
    <row r="2595" spans="1:20" hidden="1" x14ac:dyDescent="0.2">
      <c r="A2595" s="158">
        <f>BD_TS!A2594</f>
        <v>0</v>
      </c>
      <c r="B2595" s="158" t="str">
        <f>SUBSTITUTE(SUBSTITUTE(BD_TS!D2594," ",""),"-","/")</f>
        <v/>
      </c>
      <c r="C2595" s="158">
        <f>BD_TS!E2594</f>
        <v>0</v>
      </c>
      <c r="D2595" s="159">
        <f>BD_TS!F2594</f>
        <v>0</v>
      </c>
      <c r="E2595" s="160">
        <f>BD_TS!B2594</f>
        <v>0</v>
      </c>
      <c r="F2595" s="161">
        <f>BD_TS!C2594</f>
        <v>0</v>
      </c>
      <c r="G2595" s="187">
        <f>BD_TS!H2594</f>
        <v>0</v>
      </c>
      <c r="H2595" s="158" t="str">
        <f>IF($A2595=0,"",IFERROR(INDEX(BD_Gestão!A:A,MATCH('Banco de Dados'!$B2595,BD_Gestão!$B:$B,0)),"erro"))</f>
        <v/>
      </c>
      <c r="I2595" s="162" t="str">
        <f>IF($A2595=0,"",IFERROR(INDEX(BD_Gestão!E:E,MATCH('Banco de Dados'!$B2595,BD_Gestão!$B:$B,0)),"erro"))</f>
        <v/>
      </c>
      <c r="J2595" s="186" t="str">
        <f>IF($A2595=0,"",IFERROR(INDEX(BD_Gestão!B:B,MATCH('Banco de Dados'!$B2595,BD_Gestão!$B:$B,0)),"erro"))</f>
        <v/>
      </c>
      <c r="K2595" s="158" t="str">
        <f>IF($A2595=0,"",IFERROR(INDEX(BD_Gestão!C:C,MATCH('Banco de Dados'!$B2595,BD_Gestão!$B:$B,0)),"erro"))</f>
        <v/>
      </c>
      <c r="L2595" s="158" t="str">
        <f>IF($A2595=0,"",IFERROR(INDEX(BD_Gestão!H:H,MATCH('Banco de Dados'!$B2595,BD_Gestão!$B:$B,0)),"erro"))</f>
        <v/>
      </c>
      <c r="M2595" s="161" t="str">
        <f>IF($A2595=0,"",IFERROR(INDEX(BD_Gestão!F:F,MATCH('Banco de Dados'!$B2595,BD_Gestão!$B:$B,0)),"erro"))</f>
        <v/>
      </c>
      <c r="N2595" s="161" t="str">
        <f>IF($A2595=0,"",IFERROR(INDEX(BD_Gestão!J:J,MATCH('Banco de Dados'!$B2595,BD_Gestão!$B:$B,0)),"erro"))</f>
        <v/>
      </c>
      <c r="O2595" s="164" t="str">
        <f>IF($A2595=0,"",IFERROR(INDEX(BD_Gestão!K:K,MATCH('Banco de Dados'!$B2595,BD_Gestão!$B:$B,0)),"erro"))</f>
        <v/>
      </c>
      <c r="P2595" s="169" t="str">
        <f t="shared" si="162"/>
        <v/>
      </c>
      <c r="Q2595" s="170" t="str">
        <f t="shared" si="163"/>
        <v/>
      </c>
      <c r="R2595" s="163" t="e">
        <f t="shared" si="160"/>
        <v>#VALUE!</v>
      </c>
      <c r="S2595" s="163" t="e">
        <f t="shared" si="161"/>
        <v>#VALUE!</v>
      </c>
      <c r="T2595" s="163" t="e">
        <f>INDEX(Controle!O:O,MATCH('Banco de Dados'!A2595,Controle!M:M,0))*E2595/100</f>
        <v>#N/A</v>
      </c>
    </row>
    <row r="2596" spans="1:20" hidden="1" x14ac:dyDescent="0.2">
      <c r="A2596" s="158">
        <f>BD_TS!A2595</f>
        <v>0</v>
      </c>
      <c r="B2596" s="158" t="str">
        <f>SUBSTITUTE(SUBSTITUTE(BD_TS!D2595," ",""),"-","/")</f>
        <v/>
      </c>
      <c r="C2596" s="158">
        <f>BD_TS!E2595</f>
        <v>0</v>
      </c>
      <c r="D2596" s="159">
        <f>BD_TS!F2595</f>
        <v>0</v>
      </c>
      <c r="E2596" s="160">
        <f>BD_TS!B2595</f>
        <v>0</v>
      </c>
      <c r="F2596" s="161">
        <f>BD_TS!C2595</f>
        <v>0</v>
      </c>
      <c r="G2596" s="187">
        <f>BD_TS!H2595</f>
        <v>0</v>
      </c>
      <c r="H2596" s="158" t="str">
        <f>IF($A2596=0,"",IFERROR(INDEX(BD_Gestão!A:A,MATCH('Banco de Dados'!$B2596,BD_Gestão!$B:$B,0)),"erro"))</f>
        <v/>
      </c>
      <c r="I2596" s="162" t="str">
        <f>IF($A2596=0,"",IFERROR(INDEX(BD_Gestão!E:E,MATCH('Banco de Dados'!$B2596,BD_Gestão!$B:$B,0)),"erro"))</f>
        <v/>
      </c>
      <c r="J2596" s="186" t="str">
        <f>IF($A2596=0,"",IFERROR(INDEX(BD_Gestão!B:B,MATCH('Banco de Dados'!$B2596,BD_Gestão!$B:$B,0)),"erro"))</f>
        <v/>
      </c>
      <c r="K2596" s="158" t="str">
        <f>IF($A2596=0,"",IFERROR(INDEX(BD_Gestão!C:C,MATCH('Banco de Dados'!$B2596,BD_Gestão!$B:$B,0)),"erro"))</f>
        <v/>
      </c>
      <c r="L2596" s="158" t="str">
        <f>IF($A2596=0,"",IFERROR(INDEX(BD_Gestão!H:H,MATCH('Banco de Dados'!$B2596,BD_Gestão!$B:$B,0)),"erro"))</f>
        <v/>
      </c>
      <c r="M2596" s="161" t="str">
        <f>IF($A2596=0,"",IFERROR(INDEX(BD_Gestão!F:F,MATCH('Banco de Dados'!$B2596,BD_Gestão!$B:$B,0)),"erro"))</f>
        <v/>
      </c>
      <c r="N2596" s="161" t="str">
        <f>IF($A2596=0,"",IFERROR(INDEX(BD_Gestão!J:J,MATCH('Banco de Dados'!$B2596,BD_Gestão!$B:$B,0)),"erro"))</f>
        <v/>
      </c>
      <c r="O2596" s="164" t="str">
        <f>IF($A2596=0,"",IFERROR(INDEX(BD_Gestão!K:K,MATCH('Banco de Dados'!$B2596,BD_Gestão!$B:$B,0)),"erro"))</f>
        <v/>
      </c>
      <c r="P2596" s="169" t="str">
        <f t="shared" si="162"/>
        <v/>
      </c>
      <c r="Q2596" s="170" t="str">
        <f t="shared" si="163"/>
        <v/>
      </c>
      <c r="R2596" s="163" t="e">
        <f t="shared" si="160"/>
        <v>#VALUE!</v>
      </c>
      <c r="S2596" s="163" t="e">
        <f t="shared" si="161"/>
        <v>#VALUE!</v>
      </c>
      <c r="T2596" s="163" t="e">
        <f>INDEX(Controle!O:O,MATCH('Banco de Dados'!A2596,Controle!M:M,0))*E2596/100</f>
        <v>#N/A</v>
      </c>
    </row>
    <row r="2597" spans="1:20" hidden="1" x14ac:dyDescent="0.2">
      <c r="A2597" s="158">
        <f>BD_TS!A2596</f>
        <v>0</v>
      </c>
      <c r="B2597" s="158" t="str">
        <f>SUBSTITUTE(SUBSTITUTE(BD_TS!D2596," ",""),"-","/")</f>
        <v/>
      </c>
      <c r="C2597" s="158">
        <f>BD_TS!E2596</f>
        <v>0</v>
      </c>
      <c r="D2597" s="159">
        <f>BD_TS!F2596</f>
        <v>0</v>
      </c>
      <c r="E2597" s="160">
        <f>BD_TS!B2596</f>
        <v>0</v>
      </c>
      <c r="F2597" s="161">
        <f>BD_TS!C2596</f>
        <v>0</v>
      </c>
      <c r="G2597" s="187">
        <f>BD_TS!H2596</f>
        <v>0</v>
      </c>
      <c r="H2597" s="158" t="str">
        <f>IF($A2597=0,"",IFERROR(INDEX(BD_Gestão!A:A,MATCH('Banco de Dados'!$B2597,BD_Gestão!$B:$B,0)),"erro"))</f>
        <v/>
      </c>
      <c r="I2597" s="162" t="str">
        <f>IF($A2597=0,"",IFERROR(INDEX(BD_Gestão!E:E,MATCH('Banco de Dados'!$B2597,BD_Gestão!$B:$B,0)),"erro"))</f>
        <v/>
      </c>
      <c r="J2597" s="186" t="str">
        <f>IF($A2597=0,"",IFERROR(INDEX(BD_Gestão!B:B,MATCH('Banco de Dados'!$B2597,BD_Gestão!$B:$B,0)),"erro"))</f>
        <v/>
      </c>
      <c r="K2597" s="158" t="str">
        <f>IF($A2597=0,"",IFERROR(INDEX(BD_Gestão!C:C,MATCH('Banco de Dados'!$B2597,BD_Gestão!$B:$B,0)),"erro"))</f>
        <v/>
      </c>
      <c r="L2597" s="158" t="str">
        <f>IF($A2597=0,"",IFERROR(INDEX(BD_Gestão!H:H,MATCH('Banco de Dados'!$B2597,BD_Gestão!$B:$B,0)),"erro"))</f>
        <v/>
      </c>
      <c r="M2597" s="161" t="str">
        <f>IF($A2597=0,"",IFERROR(INDEX(BD_Gestão!F:F,MATCH('Banco de Dados'!$B2597,BD_Gestão!$B:$B,0)),"erro"))</f>
        <v/>
      </c>
      <c r="N2597" s="161" t="str">
        <f>IF($A2597=0,"",IFERROR(INDEX(BD_Gestão!J:J,MATCH('Banco de Dados'!$B2597,BD_Gestão!$B:$B,0)),"erro"))</f>
        <v/>
      </c>
      <c r="O2597" s="164" t="str">
        <f>IF($A2597=0,"",IFERROR(INDEX(BD_Gestão!K:K,MATCH('Banco de Dados'!$B2597,BD_Gestão!$B:$B,0)),"erro"))</f>
        <v/>
      </c>
      <c r="P2597" s="169" t="str">
        <f t="shared" si="162"/>
        <v/>
      </c>
      <c r="Q2597" s="170" t="str">
        <f t="shared" si="163"/>
        <v/>
      </c>
      <c r="R2597" s="163" t="e">
        <f t="shared" si="160"/>
        <v>#VALUE!</v>
      </c>
      <c r="S2597" s="163" t="e">
        <f t="shared" si="161"/>
        <v>#VALUE!</v>
      </c>
      <c r="T2597" s="163" t="e">
        <f>INDEX(Controle!O:O,MATCH('Banco de Dados'!A2597,Controle!M:M,0))*E2597/100</f>
        <v>#N/A</v>
      </c>
    </row>
    <row r="2598" spans="1:20" hidden="1" x14ac:dyDescent="0.2">
      <c r="A2598" s="158">
        <f>BD_TS!A2597</f>
        <v>0</v>
      </c>
      <c r="B2598" s="158" t="str">
        <f>SUBSTITUTE(SUBSTITUTE(BD_TS!D2597," ",""),"-","/")</f>
        <v/>
      </c>
      <c r="C2598" s="158">
        <f>BD_TS!E2597</f>
        <v>0</v>
      </c>
      <c r="D2598" s="159">
        <f>BD_TS!F2597</f>
        <v>0</v>
      </c>
      <c r="E2598" s="160">
        <f>BD_TS!B2597</f>
        <v>0</v>
      </c>
      <c r="F2598" s="161">
        <f>BD_TS!C2597</f>
        <v>0</v>
      </c>
      <c r="G2598" s="187">
        <f>BD_TS!H2597</f>
        <v>0</v>
      </c>
      <c r="H2598" s="158" t="str">
        <f>IF($A2598=0,"",IFERROR(INDEX(BD_Gestão!A:A,MATCH('Banco de Dados'!$B2598,BD_Gestão!$B:$B,0)),"erro"))</f>
        <v/>
      </c>
      <c r="I2598" s="162" t="str">
        <f>IF($A2598=0,"",IFERROR(INDEX(BD_Gestão!E:E,MATCH('Banco de Dados'!$B2598,BD_Gestão!$B:$B,0)),"erro"))</f>
        <v/>
      </c>
      <c r="J2598" s="186" t="str">
        <f>IF($A2598=0,"",IFERROR(INDEX(BD_Gestão!B:B,MATCH('Banco de Dados'!$B2598,BD_Gestão!$B:$B,0)),"erro"))</f>
        <v/>
      </c>
      <c r="K2598" s="158" t="str">
        <f>IF($A2598=0,"",IFERROR(INDEX(BD_Gestão!C:C,MATCH('Banco de Dados'!$B2598,BD_Gestão!$B:$B,0)),"erro"))</f>
        <v/>
      </c>
      <c r="L2598" s="158" t="str">
        <f>IF($A2598=0,"",IFERROR(INDEX(BD_Gestão!H:H,MATCH('Banco de Dados'!$B2598,BD_Gestão!$B:$B,0)),"erro"))</f>
        <v/>
      </c>
      <c r="M2598" s="161" t="str">
        <f>IF($A2598=0,"",IFERROR(INDEX(BD_Gestão!F:F,MATCH('Banco de Dados'!$B2598,BD_Gestão!$B:$B,0)),"erro"))</f>
        <v/>
      </c>
      <c r="N2598" s="161" t="str">
        <f>IF($A2598=0,"",IFERROR(INDEX(BD_Gestão!J:J,MATCH('Banco de Dados'!$B2598,BD_Gestão!$B:$B,0)),"erro"))</f>
        <v/>
      </c>
      <c r="O2598" s="164" t="str">
        <f>IF($A2598=0,"",IFERROR(INDEX(BD_Gestão!K:K,MATCH('Banco de Dados'!$B2598,BD_Gestão!$B:$B,0)),"erro"))</f>
        <v/>
      </c>
      <c r="P2598" s="169" t="str">
        <f t="shared" si="162"/>
        <v/>
      </c>
      <c r="Q2598" s="170" t="str">
        <f t="shared" si="163"/>
        <v/>
      </c>
      <c r="R2598" s="163" t="e">
        <f t="shared" si="160"/>
        <v>#VALUE!</v>
      </c>
      <c r="S2598" s="163" t="e">
        <f t="shared" si="161"/>
        <v>#VALUE!</v>
      </c>
      <c r="T2598" s="163" t="e">
        <f>INDEX(Controle!O:O,MATCH('Banco de Dados'!A2598,Controle!M:M,0))*E2598/100</f>
        <v>#N/A</v>
      </c>
    </row>
    <row r="2599" spans="1:20" hidden="1" x14ac:dyDescent="0.2">
      <c r="A2599" s="158">
        <f>BD_TS!A2598</f>
        <v>0</v>
      </c>
      <c r="B2599" s="158" t="str">
        <f>SUBSTITUTE(SUBSTITUTE(BD_TS!D2598," ",""),"-","/")</f>
        <v/>
      </c>
      <c r="C2599" s="158">
        <f>BD_TS!E2598</f>
        <v>0</v>
      </c>
      <c r="D2599" s="159">
        <f>BD_TS!F2598</f>
        <v>0</v>
      </c>
      <c r="E2599" s="160">
        <f>BD_TS!B2598</f>
        <v>0</v>
      </c>
      <c r="F2599" s="161">
        <f>BD_TS!C2598</f>
        <v>0</v>
      </c>
      <c r="G2599" s="187">
        <f>BD_TS!H2598</f>
        <v>0</v>
      </c>
      <c r="H2599" s="158" t="str">
        <f>IF($A2599=0,"",IFERROR(INDEX(BD_Gestão!A:A,MATCH('Banco de Dados'!$B2599,BD_Gestão!$B:$B,0)),"erro"))</f>
        <v/>
      </c>
      <c r="I2599" s="162" t="str">
        <f>IF($A2599=0,"",IFERROR(INDEX(BD_Gestão!E:E,MATCH('Banco de Dados'!$B2599,BD_Gestão!$B:$B,0)),"erro"))</f>
        <v/>
      </c>
      <c r="J2599" s="186" t="str">
        <f>IF($A2599=0,"",IFERROR(INDEX(BD_Gestão!B:B,MATCH('Banco de Dados'!$B2599,BD_Gestão!$B:$B,0)),"erro"))</f>
        <v/>
      </c>
      <c r="K2599" s="158" t="str">
        <f>IF($A2599=0,"",IFERROR(INDEX(BD_Gestão!C:C,MATCH('Banco de Dados'!$B2599,BD_Gestão!$B:$B,0)),"erro"))</f>
        <v/>
      </c>
      <c r="L2599" s="158" t="str">
        <f>IF($A2599=0,"",IFERROR(INDEX(BD_Gestão!H:H,MATCH('Banco de Dados'!$B2599,BD_Gestão!$B:$B,0)),"erro"))</f>
        <v/>
      </c>
      <c r="M2599" s="161" t="str">
        <f>IF($A2599=0,"",IFERROR(INDEX(BD_Gestão!F:F,MATCH('Banco de Dados'!$B2599,BD_Gestão!$B:$B,0)),"erro"))</f>
        <v/>
      </c>
      <c r="N2599" s="161" t="str">
        <f>IF($A2599=0,"",IFERROR(INDEX(BD_Gestão!J:J,MATCH('Banco de Dados'!$B2599,BD_Gestão!$B:$B,0)),"erro"))</f>
        <v/>
      </c>
      <c r="O2599" s="164" t="str">
        <f>IF($A2599=0,"",IFERROR(INDEX(BD_Gestão!K:K,MATCH('Banco de Dados'!$B2599,BD_Gestão!$B:$B,0)),"erro"))</f>
        <v/>
      </c>
      <c r="P2599" s="169" t="str">
        <f t="shared" si="162"/>
        <v/>
      </c>
      <c r="Q2599" s="170" t="str">
        <f t="shared" si="163"/>
        <v/>
      </c>
      <c r="R2599" s="163" t="e">
        <f t="shared" si="160"/>
        <v>#VALUE!</v>
      </c>
      <c r="S2599" s="163" t="e">
        <f t="shared" si="161"/>
        <v>#VALUE!</v>
      </c>
      <c r="T2599" s="163" t="e">
        <f>INDEX(Controle!O:O,MATCH('Banco de Dados'!A2599,Controle!M:M,0))*E2599/100</f>
        <v>#N/A</v>
      </c>
    </row>
    <row r="2600" spans="1:20" hidden="1" x14ac:dyDescent="0.2">
      <c r="A2600" s="158">
        <f>BD_TS!A2599</f>
        <v>0</v>
      </c>
      <c r="B2600" s="158" t="str">
        <f>SUBSTITUTE(SUBSTITUTE(BD_TS!D2599," ",""),"-","/")</f>
        <v/>
      </c>
      <c r="C2600" s="158">
        <f>BD_TS!E2599</f>
        <v>0</v>
      </c>
      <c r="D2600" s="159">
        <f>BD_TS!F2599</f>
        <v>0</v>
      </c>
      <c r="E2600" s="160">
        <f>BD_TS!B2599</f>
        <v>0</v>
      </c>
      <c r="F2600" s="161">
        <f>BD_TS!C2599</f>
        <v>0</v>
      </c>
      <c r="G2600" s="187">
        <f>BD_TS!H2599</f>
        <v>0</v>
      </c>
      <c r="H2600" s="158" t="str">
        <f>IF($A2600=0,"",IFERROR(INDEX(BD_Gestão!A:A,MATCH('Banco de Dados'!$B2600,BD_Gestão!$B:$B,0)),"erro"))</f>
        <v/>
      </c>
      <c r="I2600" s="162" t="str">
        <f>IF($A2600=0,"",IFERROR(INDEX(BD_Gestão!E:E,MATCH('Banco de Dados'!$B2600,BD_Gestão!$B:$B,0)),"erro"))</f>
        <v/>
      </c>
      <c r="J2600" s="186" t="str">
        <f>IF($A2600=0,"",IFERROR(INDEX(BD_Gestão!B:B,MATCH('Banco de Dados'!$B2600,BD_Gestão!$B:$B,0)),"erro"))</f>
        <v/>
      </c>
      <c r="K2600" s="158" t="str">
        <f>IF($A2600=0,"",IFERROR(INDEX(BD_Gestão!C:C,MATCH('Banco de Dados'!$B2600,BD_Gestão!$B:$B,0)),"erro"))</f>
        <v/>
      </c>
      <c r="L2600" s="158" t="str">
        <f>IF($A2600=0,"",IFERROR(INDEX(BD_Gestão!H:H,MATCH('Banco de Dados'!$B2600,BD_Gestão!$B:$B,0)),"erro"))</f>
        <v/>
      </c>
      <c r="M2600" s="161" t="str">
        <f>IF($A2600=0,"",IFERROR(INDEX(BD_Gestão!F:F,MATCH('Banco de Dados'!$B2600,BD_Gestão!$B:$B,0)),"erro"))</f>
        <v/>
      </c>
      <c r="N2600" s="161" t="str">
        <f>IF($A2600=0,"",IFERROR(INDEX(BD_Gestão!J:J,MATCH('Banco de Dados'!$B2600,BD_Gestão!$B:$B,0)),"erro"))</f>
        <v/>
      </c>
      <c r="O2600" s="164" t="str">
        <f>IF($A2600=0,"",IFERROR(INDEX(BD_Gestão!K:K,MATCH('Banco de Dados'!$B2600,BD_Gestão!$B:$B,0)),"erro"))</f>
        <v/>
      </c>
      <c r="P2600" s="169" t="str">
        <f t="shared" si="162"/>
        <v/>
      </c>
      <c r="Q2600" s="170" t="str">
        <f t="shared" si="163"/>
        <v/>
      </c>
      <c r="R2600" s="163" t="e">
        <f t="shared" si="160"/>
        <v>#VALUE!</v>
      </c>
      <c r="S2600" s="163" t="e">
        <f t="shared" si="161"/>
        <v>#VALUE!</v>
      </c>
      <c r="T2600" s="163" t="e">
        <f>INDEX(Controle!O:O,MATCH('Banco de Dados'!A2600,Controle!M:M,0))*E2600/100</f>
        <v>#N/A</v>
      </c>
    </row>
    <row r="2601" spans="1:20" hidden="1" x14ac:dyDescent="0.2">
      <c r="A2601" s="158">
        <f>BD_TS!A2600</f>
        <v>0</v>
      </c>
      <c r="B2601" s="158" t="str">
        <f>SUBSTITUTE(SUBSTITUTE(BD_TS!D2600," ",""),"-","/")</f>
        <v/>
      </c>
      <c r="C2601" s="158">
        <f>BD_TS!E2600</f>
        <v>0</v>
      </c>
      <c r="D2601" s="159">
        <f>BD_TS!F2600</f>
        <v>0</v>
      </c>
      <c r="E2601" s="160">
        <f>BD_TS!B2600</f>
        <v>0</v>
      </c>
      <c r="F2601" s="161">
        <f>BD_TS!C2600</f>
        <v>0</v>
      </c>
      <c r="G2601" s="187">
        <f>BD_TS!H2600</f>
        <v>0</v>
      </c>
      <c r="H2601" s="158" t="str">
        <f>IF($A2601=0,"",IFERROR(INDEX(BD_Gestão!A:A,MATCH('Banco de Dados'!$B2601,BD_Gestão!$B:$B,0)),"erro"))</f>
        <v/>
      </c>
      <c r="I2601" s="162" t="str">
        <f>IF($A2601=0,"",IFERROR(INDEX(BD_Gestão!E:E,MATCH('Banco de Dados'!$B2601,BD_Gestão!$B:$B,0)),"erro"))</f>
        <v/>
      </c>
      <c r="J2601" s="186" t="str">
        <f>IF($A2601=0,"",IFERROR(INDEX(BD_Gestão!B:B,MATCH('Banco de Dados'!$B2601,BD_Gestão!$B:$B,0)),"erro"))</f>
        <v/>
      </c>
      <c r="K2601" s="158" t="str">
        <f>IF($A2601=0,"",IFERROR(INDEX(BD_Gestão!C:C,MATCH('Banco de Dados'!$B2601,BD_Gestão!$B:$B,0)),"erro"))</f>
        <v/>
      </c>
      <c r="L2601" s="158" t="str">
        <f>IF($A2601=0,"",IFERROR(INDEX(BD_Gestão!H:H,MATCH('Banco de Dados'!$B2601,BD_Gestão!$B:$B,0)),"erro"))</f>
        <v/>
      </c>
      <c r="M2601" s="161" t="str">
        <f>IF($A2601=0,"",IFERROR(INDEX(BD_Gestão!F:F,MATCH('Banco de Dados'!$B2601,BD_Gestão!$B:$B,0)),"erro"))</f>
        <v/>
      </c>
      <c r="N2601" s="161" t="str">
        <f>IF($A2601=0,"",IFERROR(INDEX(BD_Gestão!J:J,MATCH('Banco de Dados'!$B2601,BD_Gestão!$B:$B,0)),"erro"))</f>
        <v/>
      </c>
      <c r="O2601" s="164" t="str">
        <f>IF($A2601=0,"",IFERROR(INDEX(BD_Gestão!K:K,MATCH('Banco de Dados'!$B2601,BD_Gestão!$B:$B,0)),"erro"))</f>
        <v/>
      </c>
      <c r="P2601" s="169" t="str">
        <f t="shared" si="162"/>
        <v/>
      </c>
      <c r="Q2601" s="170" t="str">
        <f t="shared" si="163"/>
        <v/>
      </c>
      <c r="R2601" s="163" t="e">
        <f t="shared" si="160"/>
        <v>#VALUE!</v>
      </c>
      <c r="S2601" s="163" t="e">
        <f t="shared" si="161"/>
        <v>#VALUE!</v>
      </c>
      <c r="T2601" s="163" t="e">
        <f>INDEX(Controle!O:O,MATCH('Banco de Dados'!A2601,Controle!M:M,0))*E2601/100</f>
        <v>#N/A</v>
      </c>
    </row>
    <row r="2602" spans="1:20" hidden="1" x14ac:dyDescent="0.2">
      <c r="A2602" s="158">
        <f>BD_TS!A2601</f>
        <v>0</v>
      </c>
      <c r="B2602" s="158" t="str">
        <f>SUBSTITUTE(SUBSTITUTE(BD_TS!D2601," ",""),"-","/")</f>
        <v/>
      </c>
      <c r="C2602" s="158">
        <f>BD_TS!E2601</f>
        <v>0</v>
      </c>
      <c r="D2602" s="159">
        <f>BD_TS!F2601</f>
        <v>0</v>
      </c>
      <c r="E2602" s="160">
        <f>BD_TS!B2601</f>
        <v>0</v>
      </c>
      <c r="F2602" s="161">
        <f>BD_TS!C2601</f>
        <v>0</v>
      </c>
      <c r="G2602" s="187">
        <f>BD_TS!H2601</f>
        <v>0</v>
      </c>
      <c r="H2602" s="158" t="str">
        <f>IF($A2602=0,"",IFERROR(INDEX(BD_Gestão!A:A,MATCH('Banco de Dados'!$B2602,BD_Gestão!$B:$B,0)),"erro"))</f>
        <v/>
      </c>
      <c r="I2602" s="162" t="str">
        <f>IF($A2602=0,"",IFERROR(INDEX(BD_Gestão!E:E,MATCH('Banco de Dados'!$B2602,BD_Gestão!$B:$B,0)),"erro"))</f>
        <v/>
      </c>
      <c r="J2602" s="186" t="str">
        <f>IF($A2602=0,"",IFERROR(INDEX(BD_Gestão!B:B,MATCH('Banco de Dados'!$B2602,BD_Gestão!$B:$B,0)),"erro"))</f>
        <v/>
      </c>
      <c r="K2602" s="158" t="str">
        <f>IF($A2602=0,"",IFERROR(INDEX(BD_Gestão!C:C,MATCH('Banco de Dados'!$B2602,BD_Gestão!$B:$B,0)),"erro"))</f>
        <v/>
      </c>
      <c r="L2602" s="158" t="str">
        <f>IF($A2602=0,"",IFERROR(INDEX(BD_Gestão!H:H,MATCH('Banco de Dados'!$B2602,BD_Gestão!$B:$B,0)),"erro"))</f>
        <v/>
      </c>
      <c r="M2602" s="161" t="str">
        <f>IF($A2602=0,"",IFERROR(INDEX(BD_Gestão!F:F,MATCH('Banco de Dados'!$B2602,BD_Gestão!$B:$B,0)),"erro"))</f>
        <v/>
      </c>
      <c r="N2602" s="161" t="str">
        <f>IF($A2602=0,"",IFERROR(INDEX(BD_Gestão!J:J,MATCH('Banco de Dados'!$B2602,BD_Gestão!$B:$B,0)),"erro"))</f>
        <v/>
      </c>
      <c r="O2602" s="164" t="str">
        <f>IF($A2602=0,"",IFERROR(INDEX(BD_Gestão!K:K,MATCH('Banco de Dados'!$B2602,BD_Gestão!$B:$B,0)),"erro"))</f>
        <v/>
      </c>
      <c r="P2602" s="169" t="str">
        <f t="shared" si="162"/>
        <v/>
      </c>
      <c r="Q2602" s="170" t="str">
        <f t="shared" si="163"/>
        <v/>
      </c>
      <c r="R2602" s="163" t="e">
        <f t="shared" si="160"/>
        <v>#VALUE!</v>
      </c>
      <c r="S2602" s="163" t="e">
        <f t="shared" si="161"/>
        <v>#VALUE!</v>
      </c>
      <c r="T2602" s="163" t="e">
        <f>INDEX(Controle!O:O,MATCH('Banco de Dados'!A2602,Controle!M:M,0))*E2602/100</f>
        <v>#N/A</v>
      </c>
    </row>
    <row r="2603" spans="1:20" hidden="1" x14ac:dyDescent="0.2">
      <c r="A2603" s="158">
        <f>BD_TS!A2602</f>
        <v>0</v>
      </c>
      <c r="B2603" s="158" t="str">
        <f>SUBSTITUTE(SUBSTITUTE(BD_TS!D2602," ",""),"-","/")</f>
        <v/>
      </c>
      <c r="C2603" s="158">
        <f>BD_TS!E2602</f>
        <v>0</v>
      </c>
      <c r="D2603" s="159">
        <f>BD_TS!F2602</f>
        <v>0</v>
      </c>
      <c r="E2603" s="160">
        <f>BD_TS!B2602</f>
        <v>0</v>
      </c>
      <c r="F2603" s="161">
        <f>BD_TS!C2602</f>
        <v>0</v>
      </c>
      <c r="G2603" s="187">
        <f>BD_TS!H2602</f>
        <v>0</v>
      </c>
      <c r="H2603" s="158" t="str">
        <f>IF($A2603=0,"",IFERROR(INDEX(BD_Gestão!A:A,MATCH('Banco de Dados'!$B2603,BD_Gestão!$B:$B,0)),"erro"))</f>
        <v/>
      </c>
      <c r="I2603" s="162" t="str">
        <f>IF($A2603=0,"",IFERROR(INDEX(BD_Gestão!E:E,MATCH('Banco de Dados'!$B2603,BD_Gestão!$B:$B,0)),"erro"))</f>
        <v/>
      </c>
      <c r="J2603" s="186" t="str">
        <f>IF($A2603=0,"",IFERROR(INDEX(BD_Gestão!B:B,MATCH('Banco de Dados'!$B2603,BD_Gestão!$B:$B,0)),"erro"))</f>
        <v/>
      </c>
      <c r="K2603" s="158" t="str">
        <f>IF($A2603=0,"",IFERROR(INDEX(BD_Gestão!C:C,MATCH('Banco de Dados'!$B2603,BD_Gestão!$B:$B,0)),"erro"))</f>
        <v/>
      </c>
      <c r="L2603" s="158" t="str">
        <f>IF($A2603=0,"",IFERROR(INDEX(BD_Gestão!H:H,MATCH('Banco de Dados'!$B2603,BD_Gestão!$B:$B,0)),"erro"))</f>
        <v/>
      </c>
      <c r="M2603" s="161" t="str">
        <f>IF($A2603=0,"",IFERROR(INDEX(BD_Gestão!F:F,MATCH('Banco de Dados'!$B2603,BD_Gestão!$B:$B,0)),"erro"))</f>
        <v/>
      </c>
      <c r="N2603" s="161" t="str">
        <f>IF($A2603=0,"",IFERROR(INDEX(BD_Gestão!J:J,MATCH('Banco de Dados'!$B2603,BD_Gestão!$B:$B,0)),"erro"))</f>
        <v/>
      </c>
      <c r="O2603" s="164" t="str">
        <f>IF($A2603=0,"",IFERROR(INDEX(BD_Gestão!K:K,MATCH('Banco de Dados'!$B2603,BD_Gestão!$B:$B,0)),"erro"))</f>
        <v/>
      </c>
      <c r="P2603" s="169" t="str">
        <f t="shared" si="162"/>
        <v/>
      </c>
      <c r="Q2603" s="170" t="str">
        <f t="shared" si="163"/>
        <v/>
      </c>
      <c r="R2603" s="163" t="e">
        <f t="shared" si="160"/>
        <v>#VALUE!</v>
      </c>
      <c r="S2603" s="163" t="e">
        <f t="shared" si="161"/>
        <v>#VALUE!</v>
      </c>
      <c r="T2603" s="163" t="e">
        <f>INDEX(Controle!O:O,MATCH('Banco de Dados'!A2603,Controle!M:M,0))*E2603/100</f>
        <v>#N/A</v>
      </c>
    </row>
    <row r="2604" spans="1:20" hidden="1" x14ac:dyDescent="0.2">
      <c r="A2604" s="158">
        <f>BD_TS!A2603</f>
        <v>0</v>
      </c>
      <c r="B2604" s="158" t="str">
        <f>SUBSTITUTE(SUBSTITUTE(BD_TS!D2603," ",""),"-","/")</f>
        <v/>
      </c>
      <c r="C2604" s="158">
        <f>BD_TS!E2603</f>
        <v>0</v>
      </c>
      <c r="D2604" s="159">
        <f>BD_TS!F2603</f>
        <v>0</v>
      </c>
      <c r="E2604" s="160">
        <f>BD_TS!B2603</f>
        <v>0</v>
      </c>
      <c r="F2604" s="161">
        <f>BD_TS!C2603</f>
        <v>0</v>
      </c>
      <c r="G2604" s="187">
        <f>BD_TS!H2603</f>
        <v>0</v>
      </c>
      <c r="H2604" s="158" t="str">
        <f>IF($A2604=0,"",IFERROR(INDEX(BD_Gestão!A:A,MATCH('Banco de Dados'!$B2604,BD_Gestão!$B:$B,0)),"erro"))</f>
        <v/>
      </c>
      <c r="I2604" s="162" t="str">
        <f>IF($A2604=0,"",IFERROR(INDEX(BD_Gestão!E:E,MATCH('Banco de Dados'!$B2604,BD_Gestão!$B:$B,0)),"erro"))</f>
        <v/>
      </c>
      <c r="J2604" s="186" t="str">
        <f>IF($A2604=0,"",IFERROR(INDEX(BD_Gestão!B:B,MATCH('Banco de Dados'!$B2604,BD_Gestão!$B:$B,0)),"erro"))</f>
        <v/>
      </c>
      <c r="K2604" s="158" t="str">
        <f>IF($A2604=0,"",IFERROR(INDEX(BD_Gestão!C:C,MATCH('Banco de Dados'!$B2604,BD_Gestão!$B:$B,0)),"erro"))</f>
        <v/>
      </c>
      <c r="L2604" s="158" t="str">
        <f>IF($A2604=0,"",IFERROR(INDEX(BD_Gestão!H:H,MATCH('Banco de Dados'!$B2604,BD_Gestão!$B:$B,0)),"erro"))</f>
        <v/>
      </c>
      <c r="M2604" s="161" t="str">
        <f>IF($A2604=0,"",IFERROR(INDEX(BD_Gestão!F:F,MATCH('Banco de Dados'!$B2604,BD_Gestão!$B:$B,0)),"erro"))</f>
        <v/>
      </c>
      <c r="N2604" s="161" t="str">
        <f>IF($A2604=0,"",IFERROR(INDEX(BD_Gestão!J:J,MATCH('Banco de Dados'!$B2604,BD_Gestão!$B:$B,0)),"erro"))</f>
        <v/>
      </c>
      <c r="O2604" s="164" t="str">
        <f>IF($A2604=0,"",IFERROR(INDEX(BD_Gestão!K:K,MATCH('Banco de Dados'!$B2604,BD_Gestão!$B:$B,0)),"erro"))</f>
        <v/>
      </c>
      <c r="P2604" s="169" t="str">
        <f t="shared" si="162"/>
        <v/>
      </c>
      <c r="Q2604" s="170" t="str">
        <f t="shared" si="163"/>
        <v/>
      </c>
      <c r="R2604" s="163" t="e">
        <f t="shared" si="160"/>
        <v>#VALUE!</v>
      </c>
      <c r="S2604" s="163" t="e">
        <f t="shared" si="161"/>
        <v>#VALUE!</v>
      </c>
      <c r="T2604" s="163" t="e">
        <f>INDEX(Controle!O:O,MATCH('Banco de Dados'!A2604,Controle!M:M,0))*E2604/100</f>
        <v>#N/A</v>
      </c>
    </row>
    <row r="2605" spans="1:20" hidden="1" x14ac:dyDescent="0.2">
      <c r="A2605" s="158">
        <f>BD_TS!A2604</f>
        <v>0</v>
      </c>
      <c r="B2605" s="158" t="str">
        <f>SUBSTITUTE(SUBSTITUTE(BD_TS!D2604," ",""),"-","/")</f>
        <v/>
      </c>
      <c r="C2605" s="158">
        <f>BD_TS!E2604</f>
        <v>0</v>
      </c>
      <c r="D2605" s="159">
        <f>BD_TS!F2604</f>
        <v>0</v>
      </c>
      <c r="E2605" s="160">
        <f>BD_TS!B2604</f>
        <v>0</v>
      </c>
      <c r="F2605" s="161">
        <f>BD_TS!C2604</f>
        <v>0</v>
      </c>
      <c r="G2605" s="187">
        <f>BD_TS!H2604</f>
        <v>0</v>
      </c>
      <c r="H2605" s="158" t="str">
        <f>IF($A2605=0,"",IFERROR(INDEX(BD_Gestão!A:A,MATCH('Banco de Dados'!$B2605,BD_Gestão!$B:$B,0)),"erro"))</f>
        <v/>
      </c>
      <c r="I2605" s="162" t="str">
        <f>IF($A2605=0,"",IFERROR(INDEX(BD_Gestão!E:E,MATCH('Banco de Dados'!$B2605,BD_Gestão!$B:$B,0)),"erro"))</f>
        <v/>
      </c>
      <c r="J2605" s="186" t="str">
        <f>IF($A2605=0,"",IFERROR(INDEX(BD_Gestão!B:B,MATCH('Banco de Dados'!$B2605,BD_Gestão!$B:$B,0)),"erro"))</f>
        <v/>
      </c>
      <c r="K2605" s="158" t="str">
        <f>IF($A2605=0,"",IFERROR(INDEX(BD_Gestão!C:C,MATCH('Banco de Dados'!$B2605,BD_Gestão!$B:$B,0)),"erro"))</f>
        <v/>
      </c>
      <c r="L2605" s="158" t="str">
        <f>IF($A2605=0,"",IFERROR(INDEX(BD_Gestão!H:H,MATCH('Banco de Dados'!$B2605,BD_Gestão!$B:$B,0)),"erro"))</f>
        <v/>
      </c>
      <c r="M2605" s="161" t="str">
        <f>IF($A2605=0,"",IFERROR(INDEX(BD_Gestão!F:F,MATCH('Banco de Dados'!$B2605,BD_Gestão!$B:$B,0)),"erro"))</f>
        <v/>
      </c>
      <c r="N2605" s="161" t="str">
        <f>IF($A2605=0,"",IFERROR(INDEX(BD_Gestão!J:J,MATCH('Banco de Dados'!$B2605,BD_Gestão!$B:$B,0)),"erro"))</f>
        <v/>
      </c>
      <c r="O2605" s="164" t="str">
        <f>IF($A2605=0,"",IFERROR(INDEX(BD_Gestão!K:K,MATCH('Banco de Dados'!$B2605,BD_Gestão!$B:$B,0)),"erro"))</f>
        <v/>
      </c>
      <c r="P2605" s="169" t="str">
        <f t="shared" si="162"/>
        <v/>
      </c>
      <c r="Q2605" s="170" t="str">
        <f t="shared" si="163"/>
        <v/>
      </c>
      <c r="R2605" s="163" t="e">
        <f t="shared" si="160"/>
        <v>#VALUE!</v>
      </c>
      <c r="S2605" s="163" t="e">
        <f t="shared" si="161"/>
        <v>#VALUE!</v>
      </c>
      <c r="T2605" s="163" t="e">
        <f>INDEX(Controle!O:O,MATCH('Banco de Dados'!A2605,Controle!M:M,0))*E2605/100</f>
        <v>#N/A</v>
      </c>
    </row>
    <row r="2606" spans="1:20" hidden="1" x14ac:dyDescent="0.2">
      <c r="A2606" s="158">
        <f>BD_TS!A2605</f>
        <v>0</v>
      </c>
      <c r="B2606" s="158" t="str">
        <f>SUBSTITUTE(SUBSTITUTE(BD_TS!D2605," ",""),"-","/")</f>
        <v/>
      </c>
      <c r="C2606" s="158">
        <f>BD_TS!E2605</f>
        <v>0</v>
      </c>
      <c r="D2606" s="159">
        <f>BD_TS!F2605</f>
        <v>0</v>
      </c>
      <c r="E2606" s="160">
        <f>BD_TS!B2605</f>
        <v>0</v>
      </c>
      <c r="F2606" s="161">
        <f>BD_TS!C2605</f>
        <v>0</v>
      </c>
      <c r="G2606" s="187">
        <f>BD_TS!H2605</f>
        <v>0</v>
      </c>
      <c r="H2606" s="158" t="str">
        <f>IF($A2606=0,"",IFERROR(INDEX(BD_Gestão!A:A,MATCH('Banco de Dados'!$B2606,BD_Gestão!$B:$B,0)),"erro"))</f>
        <v/>
      </c>
      <c r="I2606" s="162" t="str">
        <f>IF($A2606=0,"",IFERROR(INDEX(BD_Gestão!E:E,MATCH('Banco de Dados'!$B2606,BD_Gestão!$B:$B,0)),"erro"))</f>
        <v/>
      </c>
      <c r="J2606" s="186" t="str">
        <f>IF($A2606=0,"",IFERROR(INDEX(BD_Gestão!B:B,MATCH('Banco de Dados'!$B2606,BD_Gestão!$B:$B,0)),"erro"))</f>
        <v/>
      </c>
      <c r="K2606" s="158" t="str">
        <f>IF($A2606=0,"",IFERROR(INDEX(BD_Gestão!C:C,MATCH('Banco de Dados'!$B2606,BD_Gestão!$B:$B,0)),"erro"))</f>
        <v/>
      </c>
      <c r="L2606" s="158" t="str">
        <f>IF($A2606=0,"",IFERROR(INDEX(BD_Gestão!H:H,MATCH('Banco de Dados'!$B2606,BD_Gestão!$B:$B,0)),"erro"))</f>
        <v/>
      </c>
      <c r="M2606" s="161" t="str">
        <f>IF($A2606=0,"",IFERROR(INDEX(BD_Gestão!F:F,MATCH('Banco de Dados'!$B2606,BD_Gestão!$B:$B,0)),"erro"))</f>
        <v/>
      </c>
      <c r="N2606" s="161" t="str">
        <f>IF($A2606=0,"",IFERROR(INDEX(BD_Gestão!J:J,MATCH('Banco de Dados'!$B2606,BD_Gestão!$B:$B,0)),"erro"))</f>
        <v/>
      </c>
      <c r="O2606" s="164" t="str">
        <f>IF($A2606=0,"",IFERROR(INDEX(BD_Gestão!K:K,MATCH('Banco de Dados'!$B2606,BD_Gestão!$B:$B,0)),"erro"))</f>
        <v/>
      </c>
      <c r="P2606" s="169" t="str">
        <f t="shared" si="162"/>
        <v/>
      </c>
      <c r="Q2606" s="170" t="str">
        <f t="shared" si="163"/>
        <v/>
      </c>
      <c r="R2606" s="163" t="e">
        <f t="shared" si="160"/>
        <v>#VALUE!</v>
      </c>
      <c r="S2606" s="163" t="e">
        <f t="shared" si="161"/>
        <v>#VALUE!</v>
      </c>
      <c r="T2606" s="163" t="e">
        <f>INDEX(Controle!O:O,MATCH('Banco de Dados'!A2606,Controle!M:M,0))*E2606/100</f>
        <v>#N/A</v>
      </c>
    </row>
    <row r="2607" spans="1:20" hidden="1" x14ac:dyDescent="0.2">
      <c r="A2607" s="158">
        <f>BD_TS!A2606</f>
        <v>0</v>
      </c>
      <c r="B2607" s="158" t="str">
        <f>SUBSTITUTE(SUBSTITUTE(BD_TS!D2606," ",""),"-","/")</f>
        <v/>
      </c>
      <c r="C2607" s="158">
        <f>BD_TS!E2606</f>
        <v>0</v>
      </c>
      <c r="D2607" s="159">
        <f>BD_TS!F2606</f>
        <v>0</v>
      </c>
      <c r="E2607" s="160">
        <f>BD_TS!B2606</f>
        <v>0</v>
      </c>
      <c r="F2607" s="161">
        <f>BD_TS!C2606</f>
        <v>0</v>
      </c>
      <c r="G2607" s="187">
        <f>BD_TS!H2606</f>
        <v>0</v>
      </c>
      <c r="H2607" s="158" t="str">
        <f>IF($A2607=0,"",IFERROR(INDEX(BD_Gestão!A:A,MATCH('Banco de Dados'!$B2607,BD_Gestão!$B:$B,0)),"erro"))</f>
        <v/>
      </c>
      <c r="I2607" s="162" t="str">
        <f>IF($A2607=0,"",IFERROR(INDEX(BD_Gestão!E:E,MATCH('Banco de Dados'!$B2607,BD_Gestão!$B:$B,0)),"erro"))</f>
        <v/>
      </c>
      <c r="J2607" s="186" t="str">
        <f>IF($A2607=0,"",IFERROR(INDEX(BD_Gestão!B:B,MATCH('Banco de Dados'!$B2607,BD_Gestão!$B:$B,0)),"erro"))</f>
        <v/>
      </c>
      <c r="K2607" s="158" t="str">
        <f>IF($A2607=0,"",IFERROR(INDEX(BD_Gestão!C:C,MATCH('Banco de Dados'!$B2607,BD_Gestão!$B:$B,0)),"erro"))</f>
        <v/>
      </c>
      <c r="L2607" s="158" t="str">
        <f>IF($A2607=0,"",IFERROR(INDEX(BD_Gestão!H:H,MATCH('Banco de Dados'!$B2607,BD_Gestão!$B:$B,0)),"erro"))</f>
        <v/>
      </c>
      <c r="M2607" s="161" t="str">
        <f>IF($A2607=0,"",IFERROR(INDEX(BD_Gestão!F:F,MATCH('Banco de Dados'!$B2607,BD_Gestão!$B:$B,0)),"erro"))</f>
        <v/>
      </c>
      <c r="N2607" s="161" t="str">
        <f>IF($A2607=0,"",IFERROR(INDEX(BD_Gestão!J:J,MATCH('Banco de Dados'!$B2607,BD_Gestão!$B:$B,0)),"erro"))</f>
        <v/>
      </c>
      <c r="O2607" s="164" t="str">
        <f>IF($A2607=0,"",IFERROR(INDEX(BD_Gestão!K:K,MATCH('Banco de Dados'!$B2607,BD_Gestão!$B:$B,0)),"erro"))</f>
        <v/>
      </c>
      <c r="P2607" s="169" t="str">
        <f t="shared" si="162"/>
        <v/>
      </c>
      <c r="Q2607" s="170" t="str">
        <f t="shared" si="163"/>
        <v/>
      </c>
      <c r="R2607" s="163" t="e">
        <f t="shared" si="160"/>
        <v>#VALUE!</v>
      </c>
      <c r="S2607" s="163" t="e">
        <f t="shared" si="161"/>
        <v>#VALUE!</v>
      </c>
      <c r="T2607" s="163" t="e">
        <f>INDEX(Controle!O:O,MATCH('Banco de Dados'!A2607,Controle!M:M,0))*E2607/100</f>
        <v>#N/A</v>
      </c>
    </row>
    <row r="2608" spans="1:20" hidden="1" x14ac:dyDescent="0.2">
      <c r="A2608" s="158">
        <f>BD_TS!A2607</f>
        <v>0</v>
      </c>
      <c r="B2608" s="158" t="str">
        <f>SUBSTITUTE(SUBSTITUTE(BD_TS!D2607," ",""),"-","/")</f>
        <v/>
      </c>
      <c r="C2608" s="158">
        <f>BD_TS!E2607</f>
        <v>0</v>
      </c>
      <c r="D2608" s="159">
        <f>BD_TS!F2607</f>
        <v>0</v>
      </c>
      <c r="E2608" s="160">
        <f>BD_TS!B2607</f>
        <v>0</v>
      </c>
      <c r="F2608" s="161">
        <f>BD_TS!C2607</f>
        <v>0</v>
      </c>
      <c r="G2608" s="187">
        <f>BD_TS!H2607</f>
        <v>0</v>
      </c>
      <c r="H2608" s="158" t="str">
        <f>IF($A2608=0,"",IFERROR(INDEX(BD_Gestão!A:A,MATCH('Banco de Dados'!$B2608,BD_Gestão!$B:$B,0)),"erro"))</f>
        <v/>
      </c>
      <c r="I2608" s="162" t="str">
        <f>IF($A2608=0,"",IFERROR(INDEX(BD_Gestão!E:E,MATCH('Banco de Dados'!$B2608,BD_Gestão!$B:$B,0)),"erro"))</f>
        <v/>
      </c>
      <c r="J2608" s="186" t="str">
        <f>IF($A2608=0,"",IFERROR(INDEX(BD_Gestão!B:B,MATCH('Banco de Dados'!$B2608,BD_Gestão!$B:$B,0)),"erro"))</f>
        <v/>
      </c>
      <c r="K2608" s="158" t="str">
        <f>IF($A2608=0,"",IFERROR(INDEX(BD_Gestão!C:C,MATCH('Banco de Dados'!$B2608,BD_Gestão!$B:$B,0)),"erro"))</f>
        <v/>
      </c>
      <c r="L2608" s="158" t="str">
        <f>IF($A2608=0,"",IFERROR(INDEX(BD_Gestão!H:H,MATCH('Banco de Dados'!$B2608,BD_Gestão!$B:$B,0)),"erro"))</f>
        <v/>
      </c>
      <c r="M2608" s="161" t="str">
        <f>IF($A2608=0,"",IFERROR(INDEX(BD_Gestão!F:F,MATCH('Banco de Dados'!$B2608,BD_Gestão!$B:$B,0)),"erro"))</f>
        <v/>
      </c>
      <c r="N2608" s="161" t="str">
        <f>IF($A2608=0,"",IFERROR(INDEX(BD_Gestão!J:J,MATCH('Banco de Dados'!$B2608,BD_Gestão!$B:$B,0)),"erro"))</f>
        <v/>
      </c>
      <c r="O2608" s="164" t="str">
        <f>IF($A2608=0,"",IFERROR(INDEX(BD_Gestão!K:K,MATCH('Banco de Dados'!$B2608,BD_Gestão!$B:$B,0)),"erro"))</f>
        <v/>
      </c>
      <c r="P2608" s="169" t="str">
        <f t="shared" si="162"/>
        <v/>
      </c>
      <c r="Q2608" s="170" t="str">
        <f t="shared" si="163"/>
        <v/>
      </c>
      <c r="R2608" s="163" t="e">
        <f t="shared" si="160"/>
        <v>#VALUE!</v>
      </c>
      <c r="S2608" s="163" t="e">
        <f t="shared" si="161"/>
        <v>#VALUE!</v>
      </c>
      <c r="T2608" s="163" t="e">
        <f>INDEX(Controle!O:O,MATCH('Banco de Dados'!A2608,Controle!M:M,0))*E2608/100</f>
        <v>#N/A</v>
      </c>
    </row>
    <row r="2609" spans="1:20" hidden="1" x14ac:dyDescent="0.2">
      <c r="A2609" s="158">
        <f>BD_TS!A2608</f>
        <v>0</v>
      </c>
      <c r="B2609" s="158" t="str">
        <f>SUBSTITUTE(SUBSTITUTE(BD_TS!D2608," ",""),"-","/")</f>
        <v/>
      </c>
      <c r="C2609" s="158">
        <f>BD_TS!E2608</f>
        <v>0</v>
      </c>
      <c r="D2609" s="159">
        <f>BD_TS!F2608</f>
        <v>0</v>
      </c>
      <c r="E2609" s="160">
        <f>BD_TS!B2608</f>
        <v>0</v>
      </c>
      <c r="F2609" s="161">
        <f>BD_TS!C2608</f>
        <v>0</v>
      </c>
      <c r="G2609" s="187">
        <f>BD_TS!H2608</f>
        <v>0</v>
      </c>
      <c r="H2609" s="158" t="str">
        <f>IF($A2609=0,"",IFERROR(INDEX(BD_Gestão!A:A,MATCH('Banco de Dados'!$B2609,BD_Gestão!$B:$B,0)),"erro"))</f>
        <v/>
      </c>
      <c r="I2609" s="162" t="str">
        <f>IF($A2609=0,"",IFERROR(INDEX(BD_Gestão!E:E,MATCH('Banco de Dados'!$B2609,BD_Gestão!$B:$B,0)),"erro"))</f>
        <v/>
      </c>
      <c r="J2609" s="186" t="str">
        <f>IF($A2609=0,"",IFERROR(INDEX(BD_Gestão!B:B,MATCH('Banco de Dados'!$B2609,BD_Gestão!$B:$B,0)),"erro"))</f>
        <v/>
      </c>
      <c r="K2609" s="158" t="str">
        <f>IF($A2609=0,"",IFERROR(INDEX(BD_Gestão!C:C,MATCH('Banco de Dados'!$B2609,BD_Gestão!$B:$B,0)),"erro"))</f>
        <v/>
      </c>
      <c r="L2609" s="158" t="str">
        <f>IF($A2609=0,"",IFERROR(INDEX(BD_Gestão!H:H,MATCH('Banco de Dados'!$B2609,BD_Gestão!$B:$B,0)),"erro"))</f>
        <v/>
      </c>
      <c r="M2609" s="161" t="str">
        <f>IF($A2609=0,"",IFERROR(INDEX(BD_Gestão!F:F,MATCH('Banco de Dados'!$B2609,BD_Gestão!$B:$B,0)),"erro"))</f>
        <v/>
      </c>
      <c r="N2609" s="161" t="str">
        <f>IF($A2609=0,"",IFERROR(INDEX(BD_Gestão!J:J,MATCH('Banco de Dados'!$B2609,BD_Gestão!$B:$B,0)),"erro"))</f>
        <v/>
      </c>
      <c r="O2609" s="164" t="str">
        <f>IF($A2609=0,"",IFERROR(INDEX(BD_Gestão!K:K,MATCH('Banco de Dados'!$B2609,BD_Gestão!$B:$B,0)),"erro"))</f>
        <v/>
      </c>
      <c r="P2609" s="169" t="str">
        <f t="shared" si="162"/>
        <v/>
      </c>
      <c r="Q2609" s="170" t="str">
        <f t="shared" si="163"/>
        <v/>
      </c>
      <c r="R2609" s="163" t="e">
        <f t="shared" si="160"/>
        <v>#VALUE!</v>
      </c>
      <c r="S2609" s="163" t="e">
        <f t="shared" si="161"/>
        <v>#VALUE!</v>
      </c>
      <c r="T2609" s="163" t="e">
        <f>INDEX(Controle!O:O,MATCH('Banco de Dados'!A2609,Controle!M:M,0))*E2609/100</f>
        <v>#N/A</v>
      </c>
    </row>
    <row r="2610" spans="1:20" hidden="1" x14ac:dyDescent="0.2">
      <c r="A2610" s="158">
        <f>BD_TS!A2609</f>
        <v>0</v>
      </c>
      <c r="B2610" s="158" t="str">
        <f>SUBSTITUTE(SUBSTITUTE(BD_TS!D2609," ",""),"-","/")</f>
        <v/>
      </c>
      <c r="C2610" s="158">
        <f>BD_TS!E2609</f>
        <v>0</v>
      </c>
      <c r="D2610" s="159">
        <f>BD_TS!F2609</f>
        <v>0</v>
      </c>
      <c r="E2610" s="160">
        <f>BD_TS!B2609</f>
        <v>0</v>
      </c>
      <c r="F2610" s="161">
        <f>BD_TS!C2609</f>
        <v>0</v>
      </c>
      <c r="G2610" s="187">
        <f>BD_TS!H2609</f>
        <v>0</v>
      </c>
      <c r="H2610" s="158" t="str">
        <f>IF($A2610=0,"",IFERROR(INDEX(BD_Gestão!A:A,MATCH('Banco de Dados'!$B2610,BD_Gestão!$B:$B,0)),"erro"))</f>
        <v/>
      </c>
      <c r="I2610" s="162" t="str">
        <f>IF($A2610=0,"",IFERROR(INDEX(BD_Gestão!E:E,MATCH('Banco de Dados'!$B2610,BD_Gestão!$B:$B,0)),"erro"))</f>
        <v/>
      </c>
      <c r="J2610" s="186" t="str">
        <f>IF($A2610=0,"",IFERROR(INDEX(BD_Gestão!B:B,MATCH('Banco de Dados'!$B2610,BD_Gestão!$B:$B,0)),"erro"))</f>
        <v/>
      </c>
      <c r="K2610" s="158" t="str">
        <f>IF($A2610=0,"",IFERROR(INDEX(BD_Gestão!C:C,MATCH('Banco de Dados'!$B2610,BD_Gestão!$B:$B,0)),"erro"))</f>
        <v/>
      </c>
      <c r="L2610" s="158" t="str">
        <f>IF($A2610=0,"",IFERROR(INDEX(BD_Gestão!H:H,MATCH('Banco de Dados'!$B2610,BD_Gestão!$B:$B,0)),"erro"))</f>
        <v/>
      </c>
      <c r="M2610" s="161" t="str">
        <f>IF($A2610=0,"",IFERROR(INDEX(BD_Gestão!F:F,MATCH('Banco de Dados'!$B2610,BD_Gestão!$B:$B,0)),"erro"))</f>
        <v/>
      </c>
      <c r="N2610" s="161" t="str">
        <f>IF($A2610=0,"",IFERROR(INDEX(BD_Gestão!J:J,MATCH('Banco de Dados'!$B2610,BD_Gestão!$B:$B,0)),"erro"))</f>
        <v/>
      </c>
      <c r="O2610" s="164" t="str">
        <f>IF($A2610=0,"",IFERROR(INDEX(BD_Gestão!K:K,MATCH('Banco de Dados'!$B2610,BD_Gestão!$B:$B,0)),"erro"))</f>
        <v/>
      </c>
      <c r="P2610" s="169" t="str">
        <f t="shared" si="162"/>
        <v/>
      </c>
      <c r="Q2610" s="170" t="str">
        <f t="shared" si="163"/>
        <v/>
      </c>
      <c r="R2610" s="163" t="e">
        <f t="shared" si="160"/>
        <v>#VALUE!</v>
      </c>
      <c r="S2610" s="163" t="e">
        <f t="shared" si="161"/>
        <v>#VALUE!</v>
      </c>
      <c r="T2610" s="163" t="e">
        <f>INDEX(Controle!O:O,MATCH('Banco de Dados'!A2610,Controle!M:M,0))*E2610/100</f>
        <v>#N/A</v>
      </c>
    </row>
    <row r="2611" spans="1:20" hidden="1" x14ac:dyDescent="0.2">
      <c r="A2611" s="158">
        <f>BD_TS!A2610</f>
        <v>0</v>
      </c>
      <c r="B2611" s="158" t="str">
        <f>SUBSTITUTE(SUBSTITUTE(BD_TS!D2610," ",""),"-","/")</f>
        <v/>
      </c>
      <c r="C2611" s="158">
        <f>BD_TS!E2610</f>
        <v>0</v>
      </c>
      <c r="D2611" s="159">
        <f>BD_TS!F2610</f>
        <v>0</v>
      </c>
      <c r="E2611" s="160">
        <f>BD_TS!B2610</f>
        <v>0</v>
      </c>
      <c r="F2611" s="161">
        <f>BD_TS!C2610</f>
        <v>0</v>
      </c>
      <c r="G2611" s="187">
        <f>BD_TS!H2610</f>
        <v>0</v>
      </c>
      <c r="H2611" s="158" t="str">
        <f>IF($A2611=0,"",IFERROR(INDEX(BD_Gestão!A:A,MATCH('Banco de Dados'!$B2611,BD_Gestão!$B:$B,0)),"erro"))</f>
        <v/>
      </c>
      <c r="I2611" s="162" t="str">
        <f>IF($A2611=0,"",IFERROR(INDEX(BD_Gestão!E:E,MATCH('Banco de Dados'!$B2611,BD_Gestão!$B:$B,0)),"erro"))</f>
        <v/>
      </c>
      <c r="J2611" s="186" t="str">
        <f>IF($A2611=0,"",IFERROR(INDEX(BD_Gestão!B:B,MATCH('Banco de Dados'!$B2611,BD_Gestão!$B:$B,0)),"erro"))</f>
        <v/>
      </c>
      <c r="K2611" s="158" t="str">
        <f>IF($A2611=0,"",IFERROR(INDEX(BD_Gestão!C:C,MATCH('Banco de Dados'!$B2611,BD_Gestão!$B:$B,0)),"erro"))</f>
        <v/>
      </c>
      <c r="L2611" s="158" t="str">
        <f>IF($A2611=0,"",IFERROR(INDEX(BD_Gestão!H:H,MATCH('Banco de Dados'!$B2611,BD_Gestão!$B:$B,0)),"erro"))</f>
        <v/>
      </c>
      <c r="M2611" s="161" t="str">
        <f>IF($A2611=0,"",IFERROR(INDEX(BD_Gestão!F:F,MATCH('Banco de Dados'!$B2611,BD_Gestão!$B:$B,0)),"erro"))</f>
        <v/>
      </c>
      <c r="N2611" s="161" t="str">
        <f>IF($A2611=0,"",IFERROR(INDEX(BD_Gestão!J:J,MATCH('Banco de Dados'!$B2611,BD_Gestão!$B:$B,0)),"erro"))</f>
        <v/>
      </c>
      <c r="O2611" s="164" t="str">
        <f>IF($A2611=0,"",IFERROR(INDEX(BD_Gestão!K:K,MATCH('Banco de Dados'!$B2611,BD_Gestão!$B:$B,0)),"erro"))</f>
        <v/>
      </c>
      <c r="P2611" s="169" t="str">
        <f t="shared" si="162"/>
        <v/>
      </c>
      <c r="Q2611" s="170" t="str">
        <f t="shared" si="163"/>
        <v/>
      </c>
      <c r="R2611" s="163" t="e">
        <f t="shared" si="160"/>
        <v>#VALUE!</v>
      </c>
      <c r="S2611" s="163" t="e">
        <f t="shared" si="161"/>
        <v>#VALUE!</v>
      </c>
      <c r="T2611" s="163" t="e">
        <f>INDEX(Controle!O:O,MATCH('Banco de Dados'!A2611,Controle!M:M,0))*E2611/100</f>
        <v>#N/A</v>
      </c>
    </row>
    <row r="2612" spans="1:20" hidden="1" x14ac:dyDescent="0.2">
      <c r="A2612" s="158">
        <f>BD_TS!A2611</f>
        <v>0</v>
      </c>
      <c r="B2612" s="158" t="str">
        <f>SUBSTITUTE(SUBSTITUTE(BD_TS!D2611," ",""),"-","/")</f>
        <v/>
      </c>
      <c r="C2612" s="158">
        <f>BD_TS!E2611</f>
        <v>0</v>
      </c>
      <c r="D2612" s="159">
        <f>BD_TS!F2611</f>
        <v>0</v>
      </c>
      <c r="E2612" s="160">
        <f>BD_TS!B2611</f>
        <v>0</v>
      </c>
      <c r="F2612" s="161">
        <f>BD_TS!C2611</f>
        <v>0</v>
      </c>
      <c r="G2612" s="187">
        <f>BD_TS!H2611</f>
        <v>0</v>
      </c>
      <c r="H2612" s="158" t="str">
        <f>IF($A2612=0,"",IFERROR(INDEX(BD_Gestão!A:A,MATCH('Banco de Dados'!$B2612,BD_Gestão!$B:$B,0)),"erro"))</f>
        <v/>
      </c>
      <c r="I2612" s="162" t="str">
        <f>IF($A2612=0,"",IFERROR(INDEX(BD_Gestão!E:E,MATCH('Banco de Dados'!$B2612,BD_Gestão!$B:$B,0)),"erro"))</f>
        <v/>
      </c>
      <c r="J2612" s="186" t="str">
        <f>IF($A2612=0,"",IFERROR(INDEX(BD_Gestão!B:B,MATCH('Banco de Dados'!$B2612,BD_Gestão!$B:$B,0)),"erro"))</f>
        <v/>
      </c>
      <c r="K2612" s="158" t="str">
        <f>IF($A2612=0,"",IFERROR(INDEX(BD_Gestão!C:C,MATCH('Banco de Dados'!$B2612,BD_Gestão!$B:$B,0)),"erro"))</f>
        <v/>
      </c>
      <c r="L2612" s="158" t="str">
        <f>IF($A2612=0,"",IFERROR(INDEX(BD_Gestão!H:H,MATCH('Banco de Dados'!$B2612,BD_Gestão!$B:$B,0)),"erro"))</f>
        <v/>
      </c>
      <c r="M2612" s="161" t="str">
        <f>IF($A2612=0,"",IFERROR(INDEX(BD_Gestão!F:F,MATCH('Banco de Dados'!$B2612,BD_Gestão!$B:$B,0)),"erro"))</f>
        <v/>
      </c>
      <c r="N2612" s="161" t="str">
        <f>IF($A2612=0,"",IFERROR(INDEX(BD_Gestão!J:J,MATCH('Banco de Dados'!$B2612,BD_Gestão!$B:$B,0)),"erro"))</f>
        <v/>
      </c>
      <c r="O2612" s="164" t="str">
        <f>IF($A2612=0,"",IFERROR(INDEX(BD_Gestão!K:K,MATCH('Banco de Dados'!$B2612,BD_Gestão!$B:$B,0)),"erro"))</f>
        <v/>
      </c>
      <c r="P2612" s="169" t="str">
        <f t="shared" si="162"/>
        <v/>
      </c>
      <c r="Q2612" s="170" t="str">
        <f t="shared" si="163"/>
        <v/>
      </c>
      <c r="R2612" s="163" t="e">
        <f t="shared" si="160"/>
        <v>#VALUE!</v>
      </c>
      <c r="S2612" s="163" t="e">
        <f t="shared" si="161"/>
        <v>#VALUE!</v>
      </c>
      <c r="T2612" s="163" t="e">
        <f>INDEX(Controle!O:O,MATCH('Banco de Dados'!A2612,Controle!M:M,0))*E2612/100</f>
        <v>#N/A</v>
      </c>
    </row>
    <row r="2613" spans="1:20" hidden="1" x14ac:dyDescent="0.2">
      <c r="A2613" s="158">
        <f>BD_TS!A2612</f>
        <v>0</v>
      </c>
      <c r="B2613" s="158" t="str">
        <f>SUBSTITUTE(SUBSTITUTE(BD_TS!D2612," ",""),"-","/")</f>
        <v/>
      </c>
      <c r="C2613" s="158">
        <f>BD_TS!E2612</f>
        <v>0</v>
      </c>
      <c r="D2613" s="159">
        <f>BD_TS!F2612</f>
        <v>0</v>
      </c>
      <c r="E2613" s="160">
        <f>BD_TS!B2612</f>
        <v>0</v>
      </c>
      <c r="F2613" s="161">
        <f>BD_TS!C2612</f>
        <v>0</v>
      </c>
      <c r="G2613" s="187">
        <f>BD_TS!H2612</f>
        <v>0</v>
      </c>
      <c r="H2613" s="158" t="str">
        <f>IF($A2613=0,"",IFERROR(INDEX(BD_Gestão!A:A,MATCH('Banco de Dados'!$B2613,BD_Gestão!$B:$B,0)),"erro"))</f>
        <v/>
      </c>
      <c r="I2613" s="162" t="str">
        <f>IF($A2613=0,"",IFERROR(INDEX(BD_Gestão!E:E,MATCH('Banco de Dados'!$B2613,BD_Gestão!$B:$B,0)),"erro"))</f>
        <v/>
      </c>
      <c r="J2613" s="186" t="str">
        <f>IF($A2613=0,"",IFERROR(INDEX(BD_Gestão!B:B,MATCH('Banco de Dados'!$B2613,BD_Gestão!$B:$B,0)),"erro"))</f>
        <v/>
      </c>
      <c r="K2613" s="158" t="str">
        <f>IF($A2613=0,"",IFERROR(INDEX(BD_Gestão!C:C,MATCH('Banco de Dados'!$B2613,BD_Gestão!$B:$B,0)),"erro"))</f>
        <v/>
      </c>
      <c r="L2613" s="158" t="str">
        <f>IF($A2613=0,"",IFERROR(INDEX(BD_Gestão!H:H,MATCH('Banco de Dados'!$B2613,BD_Gestão!$B:$B,0)),"erro"))</f>
        <v/>
      </c>
      <c r="M2613" s="161" t="str">
        <f>IF($A2613=0,"",IFERROR(INDEX(BD_Gestão!F:F,MATCH('Banco de Dados'!$B2613,BD_Gestão!$B:$B,0)),"erro"))</f>
        <v/>
      </c>
      <c r="N2613" s="161" t="str">
        <f>IF($A2613=0,"",IFERROR(INDEX(BD_Gestão!J:J,MATCH('Banco de Dados'!$B2613,BD_Gestão!$B:$B,0)),"erro"))</f>
        <v/>
      </c>
      <c r="O2613" s="164" t="str">
        <f>IF($A2613=0,"",IFERROR(INDEX(BD_Gestão!K:K,MATCH('Banco de Dados'!$B2613,BD_Gestão!$B:$B,0)),"erro"))</f>
        <v/>
      </c>
      <c r="P2613" s="169" t="str">
        <f t="shared" si="162"/>
        <v/>
      </c>
      <c r="Q2613" s="170" t="str">
        <f t="shared" si="163"/>
        <v/>
      </c>
      <c r="R2613" s="163" t="e">
        <f t="shared" si="160"/>
        <v>#VALUE!</v>
      </c>
      <c r="S2613" s="163" t="e">
        <f t="shared" si="161"/>
        <v>#VALUE!</v>
      </c>
      <c r="T2613" s="163" t="e">
        <f>INDEX(Controle!O:O,MATCH('Banco de Dados'!A2613,Controle!M:M,0))*E2613/100</f>
        <v>#N/A</v>
      </c>
    </row>
    <row r="2614" spans="1:20" hidden="1" x14ac:dyDescent="0.2">
      <c r="A2614" s="158">
        <f>BD_TS!A2613</f>
        <v>0</v>
      </c>
      <c r="B2614" s="158" t="str">
        <f>SUBSTITUTE(SUBSTITUTE(BD_TS!D2613," ",""),"-","/")</f>
        <v/>
      </c>
      <c r="C2614" s="158">
        <f>BD_TS!E2613</f>
        <v>0</v>
      </c>
      <c r="D2614" s="159">
        <f>BD_TS!F2613</f>
        <v>0</v>
      </c>
      <c r="E2614" s="160">
        <f>BD_TS!B2613</f>
        <v>0</v>
      </c>
      <c r="F2614" s="161">
        <f>BD_TS!C2613</f>
        <v>0</v>
      </c>
      <c r="G2614" s="187">
        <f>BD_TS!H2613</f>
        <v>0</v>
      </c>
      <c r="H2614" s="158" t="str">
        <f>IF($A2614=0,"",IFERROR(INDEX(BD_Gestão!A:A,MATCH('Banco de Dados'!$B2614,BD_Gestão!$B:$B,0)),"erro"))</f>
        <v/>
      </c>
      <c r="I2614" s="162" t="str">
        <f>IF($A2614=0,"",IFERROR(INDEX(BD_Gestão!E:E,MATCH('Banco de Dados'!$B2614,BD_Gestão!$B:$B,0)),"erro"))</f>
        <v/>
      </c>
      <c r="J2614" s="186" t="str">
        <f>IF($A2614=0,"",IFERROR(INDEX(BD_Gestão!B:B,MATCH('Banco de Dados'!$B2614,BD_Gestão!$B:$B,0)),"erro"))</f>
        <v/>
      </c>
      <c r="K2614" s="158" t="str">
        <f>IF($A2614=0,"",IFERROR(INDEX(BD_Gestão!C:C,MATCH('Banco de Dados'!$B2614,BD_Gestão!$B:$B,0)),"erro"))</f>
        <v/>
      </c>
      <c r="L2614" s="158" t="str">
        <f>IF($A2614=0,"",IFERROR(INDEX(BD_Gestão!H:H,MATCH('Banco de Dados'!$B2614,BD_Gestão!$B:$B,0)),"erro"))</f>
        <v/>
      </c>
      <c r="M2614" s="161" t="str">
        <f>IF($A2614=0,"",IFERROR(INDEX(BD_Gestão!F:F,MATCH('Banco de Dados'!$B2614,BD_Gestão!$B:$B,0)),"erro"))</f>
        <v/>
      </c>
      <c r="N2614" s="161" t="str">
        <f>IF($A2614=0,"",IFERROR(INDEX(BD_Gestão!J:J,MATCH('Banco de Dados'!$B2614,BD_Gestão!$B:$B,0)),"erro"))</f>
        <v/>
      </c>
      <c r="O2614" s="164" t="str">
        <f>IF($A2614=0,"",IFERROR(INDEX(BD_Gestão!K:K,MATCH('Banco de Dados'!$B2614,BD_Gestão!$B:$B,0)),"erro"))</f>
        <v/>
      </c>
      <c r="P2614" s="169" t="str">
        <f t="shared" si="162"/>
        <v/>
      </c>
      <c r="Q2614" s="170" t="str">
        <f t="shared" si="163"/>
        <v/>
      </c>
      <c r="R2614" s="163" t="e">
        <f t="shared" si="160"/>
        <v>#VALUE!</v>
      </c>
      <c r="S2614" s="163" t="e">
        <f t="shared" si="161"/>
        <v>#VALUE!</v>
      </c>
      <c r="T2614" s="163" t="e">
        <f>INDEX(Controle!O:O,MATCH('Banco de Dados'!A2614,Controle!M:M,0))*E2614/100</f>
        <v>#N/A</v>
      </c>
    </row>
    <row r="2615" spans="1:20" hidden="1" x14ac:dyDescent="0.2">
      <c r="A2615" s="158">
        <f>BD_TS!A2614</f>
        <v>0</v>
      </c>
      <c r="B2615" s="158" t="str">
        <f>SUBSTITUTE(SUBSTITUTE(BD_TS!D2614," ",""),"-","/")</f>
        <v/>
      </c>
      <c r="C2615" s="158">
        <f>BD_TS!E2614</f>
        <v>0</v>
      </c>
      <c r="D2615" s="159">
        <f>BD_TS!F2614</f>
        <v>0</v>
      </c>
      <c r="E2615" s="160">
        <f>BD_TS!B2614</f>
        <v>0</v>
      </c>
      <c r="F2615" s="161">
        <f>BD_TS!C2614</f>
        <v>0</v>
      </c>
      <c r="G2615" s="187">
        <f>BD_TS!H2614</f>
        <v>0</v>
      </c>
      <c r="H2615" s="158" t="str">
        <f>IF($A2615=0,"",IFERROR(INDEX(BD_Gestão!A:A,MATCH('Banco de Dados'!$B2615,BD_Gestão!$B:$B,0)),"erro"))</f>
        <v/>
      </c>
      <c r="I2615" s="162" t="str">
        <f>IF($A2615=0,"",IFERROR(INDEX(BD_Gestão!E:E,MATCH('Banco de Dados'!$B2615,BD_Gestão!$B:$B,0)),"erro"))</f>
        <v/>
      </c>
      <c r="J2615" s="186" t="str">
        <f>IF($A2615=0,"",IFERROR(INDEX(BD_Gestão!B:B,MATCH('Banco de Dados'!$B2615,BD_Gestão!$B:$B,0)),"erro"))</f>
        <v/>
      </c>
      <c r="K2615" s="158" t="str">
        <f>IF($A2615=0,"",IFERROR(INDEX(BD_Gestão!C:C,MATCH('Banco de Dados'!$B2615,BD_Gestão!$B:$B,0)),"erro"))</f>
        <v/>
      </c>
      <c r="L2615" s="158" t="str">
        <f>IF($A2615=0,"",IFERROR(INDEX(BD_Gestão!H:H,MATCH('Banco de Dados'!$B2615,BD_Gestão!$B:$B,0)),"erro"))</f>
        <v/>
      </c>
      <c r="M2615" s="161" t="str">
        <f>IF($A2615=0,"",IFERROR(INDEX(BD_Gestão!F:F,MATCH('Banco de Dados'!$B2615,BD_Gestão!$B:$B,0)),"erro"))</f>
        <v/>
      </c>
      <c r="N2615" s="161" t="str">
        <f>IF($A2615=0,"",IFERROR(INDEX(BD_Gestão!J:J,MATCH('Banco de Dados'!$B2615,BD_Gestão!$B:$B,0)),"erro"))</f>
        <v/>
      </c>
      <c r="O2615" s="164" t="str">
        <f>IF($A2615=0,"",IFERROR(INDEX(BD_Gestão!K:K,MATCH('Banco de Dados'!$B2615,BD_Gestão!$B:$B,0)),"erro"))</f>
        <v/>
      </c>
      <c r="P2615" s="169" t="str">
        <f t="shared" si="162"/>
        <v/>
      </c>
      <c r="Q2615" s="170" t="str">
        <f t="shared" si="163"/>
        <v/>
      </c>
      <c r="R2615" s="163" t="e">
        <f t="shared" si="160"/>
        <v>#VALUE!</v>
      </c>
      <c r="S2615" s="163" t="e">
        <f t="shared" si="161"/>
        <v>#VALUE!</v>
      </c>
      <c r="T2615" s="163" t="e">
        <f>INDEX(Controle!O:O,MATCH('Banco de Dados'!A2615,Controle!M:M,0))*E2615/100</f>
        <v>#N/A</v>
      </c>
    </row>
    <row r="2616" spans="1:20" hidden="1" x14ac:dyDescent="0.2">
      <c r="A2616" s="158">
        <f>BD_TS!A2615</f>
        <v>0</v>
      </c>
      <c r="B2616" s="158" t="str">
        <f>SUBSTITUTE(SUBSTITUTE(BD_TS!D2615," ",""),"-","/")</f>
        <v/>
      </c>
      <c r="C2616" s="158">
        <f>BD_TS!E2615</f>
        <v>0</v>
      </c>
      <c r="D2616" s="159">
        <f>BD_TS!F2615</f>
        <v>0</v>
      </c>
      <c r="E2616" s="160">
        <f>BD_TS!B2615</f>
        <v>0</v>
      </c>
      <c r="F2616" s="161">
        <f>BD_TS!C2615</f>
        <v>0</v>
      </c>
      <c r="G2616" s="187">
        <f>BD_TS!H2615</f>
        <v>0</v>
      </c>
      <c r="H2616" s="158" t="str">
        <f>IF($A2616=0,"",IFERROR(INDEX(BD_Gestão!A:A,MATCH('Banco de Dados'!$B2616,BD_Gestão!$B:$B,0)),"erro"))</f>
        <v/>
      </c>
      <c r="I2616" s="162" t="str">
        <f>IF($A2616=0,"",IFERROR(INDEX(BD_Gestão!E:E,MATCH('Banco de Dados'!$B2616,BD_Gestão!$B:$B,0)),"erro"))</f>
        <v/>
      </c>
      <c r="J2616" s="186" t="str">
        <f>IF($A2616=0,"",IFERROR(INDEX(BD_Gestão!B:B,MATCH('Banco de Dados'!$B2616,BD_Gestão!$B:$B,0)),"erro"))</f>
        <v/>
      </c>
      <c r="K2616" s="158" t="str">
        <f>IF($A2616=0,"",IFERROR(INDEX(BD_Gestão!C:C,MATCH('Banco de Dados'!$B2616,BD_Gestão!$B:$B,0)),"erro"))</f>
        <v/>
      </c>
      <c r="L2616" s="158" t="str">
        <f>IF($A2616=0,"",IFERROR(INDEX(BD_Gestão!H:H,MATCH('Banco de Dados'!$B2616,BD_Gestão!$B:$B,0)),"erro"))</f>
        <v/>
      </c>
      <c r="M2616" s="161" t="str">
        <f>IF($A2616=0,"",IFERROR(INDEX(BD_Gestão!F:F,MATCH('Banco de Dados'!$B2616,BD_Gestão!$B:$B,0)),"erro"))</f>
        <v/>
      </c>
      <c r="N2616" s="161" t="str">
        <f>IF($A2616=0,"",IFERROR(INDEX(BD_Gestão!J:J,MATCH('Banco de Dados'!$B2616,BD_Gestão!$B:$B,0)),"erro"))</f>
        <v/>
      </c>
      <c r="O2616" s="164" t="str">
        <f>IF($A2616=0,"",IFERROR(INDEX(BD_Gestão!K:K,MATCH('Banco de Dados'!$B2616,BD_Gestão!$B:$B,0)),"erro"))</f>
        <v/>
      </c>
      <c r="P2616" s="169" t="str">
        <f t="shared" si="162"/>
        <v/>
      </c>
      <c r="Q2616" s="170" t="str">
        <f t="shared" si="163"/>
        <v/>
      </c>
      <c r="R2616" s="163" t="e">
        <f t="shared" si="160"/>
        <v>#VALUE!</v>
      </c>
      <c r="S2616" s="163" t="e">
        <f t="shared" si="161"/>
        <v>#VALUE!</v>
      </c>
      <c r="T2616" s="163" t="e">
        <f>INDEX(Controle!O:O,MATCH('Banco de Dados'!A2616,Controle!M:M,0))*E2616/100</f>
        <v>#N/A</v>
      </c>
    </row>
    <row r="2617" spans="1:20" hidden="1" x14ac:dyDescent="0.2">
      <c r="A2617" s="158">
        <f>BD_TS!A2616</f>
        <v>0</v>
      </c>
      <c r="B2617" s="158" t="str">
        <f>SUBSTITUTE(SUBSTITUTE(BD_TS!D2616," ",""),"-","/")</f>
        <v/>
      </c>
      <c r="C2617" s="158">
        <f>BD_TS!E2616</f>
        <v>0</v>
      </c>
      <c r="D2617" s="159">
        <f>BD_TS!F2616</f>
        <v>0</v>
      </c>
      <c r="E2617" s="160">
        <f>BD_TS!B2616</f>
        <v>0</v>
      </c>
      <c r="F2617" s="161">
        <f>BD_TS!C2616</f>
        <v>0</v>
      </c>
      <c r="G2617" s="187">
        <f>BD_TS!H2616</f>
        <v>0</v>
      </c>
      <c r="H2617" s="158" t="str">
        <f>IF($A2617=0,"",IFERROR(INDEX(BD_Gestão!A:A,MATCH('Banco de Dados'!$B2617,BD_Gestão!$B:$B,0)),"erro"))</f>
        <v/>
      </c>
      <c r="I2617" s="162" t="str">
        <f>IF($A2617=0,"",IFERROR(INDEX(BD_Gestão!E:E,MATCH('Banco de Dados'!$B2617,BD_Gestão!$B:$B,0)),"erro"))</f>
        <v/>
      </c>
      <c r="J2617" s="186" t="str">
        <f>IF($A2617=0,"",IFERROR(INDEX(BD_Gestão!B:B,MATCH('Banco de Dados'!$B2617,BD_Gestão!$B:$B,0)),"erro"))</f>
        <v/>
      </c>
      <c r="K2617" s="158" t="str">
        <f>IF($A2617=0,"",IFERROR(INDEX(BD_Gestão!C:C,MATCH('Banco de Dados'!$B2617,BD_Gestão!$B:$B,0)),"erro"))</f>
        <v/>
      </c>
      <c r="L2617" s="158" t="str">
        <f>IF($A2617=0,"",IFERROR(INDEX(BD_Gestão!H:H,MATCH('Banco de Dados'!$B2617,BD_Gestão!$B:$B,0)),"erro"))</f>
        <v/>
      </c>
      <c r="M2617" s="161" t="str">
        <f>IF($A2617=0,"",IFERROR(INDEX(BD_Gestão!F:F,MATCH('Banco de Dados'!$B2617,BD_Gestão!$B:$B,0)),"erro"))</f>
        <v/>
      </c>
      <c r="N2617" s="161" t="str">
        <f>IF($A2617=0,"",IFERROR(INDEX(BD_Gestão!J:J,MATCH('Banco de Dados'!$B2617,BD_Gestão!$B:$B,0)),"erro"))</f>
        <v/>
      </c>
      <c r="O2617" s="164" t="str">
        <f>IF($A2617=0,"",IFERROR(INDEX(BD_Gestão!K:K,MATCH('Banco de Dados'!$B2617,BD_Gestão!$B:$B,0)),"erro"))</f>
        <v/>
      </c>
      <c r="P2617" s="169" t="str">
        <f t="shared" si="162"/>
        <v/>
      </c>
      <c r="Q2617" s="170" t="str">
        <f t="shared" si="163"/>
        <v/>
      </c>
      <c r="R2617" s="163" t="e">
        <f t="shared" si="160"/>
        <v>#VALUE!</v>
      </c>
      <c r="S2617" s="163" t="e">
        <f t="shared" si="161"/>
        <v>#VALUE!</v>
      </c>
      <c r="T2617" s="163" t="e">
        <f>INDEX(Controle!O:O,MATCH('Banco de Dados'!A2617,Controle!M:M,0))*E2617/100</f>
        <v>#N/A</v>
      </c>
    </row>
    <row r="2618" spans="1:20" hidden="1" x14ac:dyDescent="0.2">
      <c r="A2618" s="158">
        <f>BD_TS!A2617</f>
        <v>0</v>
      </c>
      <c r="B2618" s="158" t="str">
        <f>SUBSTITUTE(SUBSTITUTE(BD_TS!D2617," ",""),"-","/")</f>
        <v/>
      </c>
      <c r="C2618" s="158">
        <f>BD_TS!E2617</f>
        <v>0</v>
      </c>
      <c r="D2618" s="159">
        <f>BD_TS!F2617</f>
        <v>0</v>
      </c>
      <c r="E2618" s="160">
        <f>BD_TS!B2617</f>
        <v>0</v>
      </c>
      <c r="F2618" s="161">
        <f>BD_TS!C2617</f>
        <v>0</v>
      </c>
      <c r="G2618" s="187">
        <f>BD_TS!H2617</f>
        <v>0</v>
      </c>
      <c r="H2618" s="158" t="str">
        <f>IF($A2618=0,"",IFERROR(INDEX(BD_Gestão!A:A,MATCH('Banco de Dados'!$B2618,BD_Gestão!$B:$B,0)),"erro"))</f>
        <v/>
      </c>
      <c r="I2618" s="162" t="str">
        <f>IF($A2618=0,"",IFERROR(INDEX(BD_Gestão!E:E,MATCH('Banco de Dados'!$B2618,BD_Gestão!$B:$B,0)),"erro"))</f>
        <v/>
      </c>
      <c r="J2618" s="186" t="str">
        <f>IF($A2618=0,"",IFERROR(INDEX(BD_Gestão!B:B,MATCH('Banco de Dados'!$B2618,BD_Gestão!$B:$B,0)),"erro"))</f>
        <v/>
      </c>
      <c r="K2618" s="158" t="str">
        <f>IF($A2618=0,"",IFERROR(INDEX(BD_Gestão!C:C,MATCH('Banco de Dados'!$B2618,BD_Gestão!$B:$B,0)),"erro"))</f>
        <v/>
      </c>
      <c r="L2618" s="158" t="str">
        <f>IF($A2618=0,"",IFERROR(INDEX(BD_Gestão!H:H,MATCH('Banco de Dados'!$B2618,BD_Gestão!$B:$B,0)),"erro"))</f>
        <v/>
      </c>
      <c r="M2618" s="161" t="str">
        <f>IF($A2618=0,"",IFERROR(INDEX(BD_Gestão!F:F,MATCH('Banco de Dados'!$B2618,BD_Gestão!$B:$B,0)),"erro"))</f>
        <v/>
      </c>
      <c r="N2618" s="161" t="str">
        <f>IF($A2618=0,"",IFERROR(INDEX(BD_Gestão!J:J,MATCH('Banco de Dados'!$B2618,BD_Gestão!$B:$B,0)),"erro"))</f>
        <v/>
      </c>
      <c r="O2618" s="164" t="str">
        <f>IF($A2618=0,"",IFERROR(INDEX(BD_Gestão!K:K,MATCH('Banco de Dados'!$B2618,BD_Gestão!$B:$B,0)),"erro"))</f>
        <v/>
      </c>
      <c r="P2618" s="169" t="str">
        <f t="shared" si="162"/>
        <v/>
      </c>
      <c r="Q2618" s="170" t="str">
        <f t="shared" si="163"/>
        <v/>
      </c>
      <c r="R2618" s="163" t="e">
        <f t="shared" si="160"/>
        <v>#VALUE!</v>
      </c>
      <c r="S2618" s="163" t="e">
        <f t="shared" si="161"/>
        <v>#VALUE!</v>
      </c>
      <c r="T2618" s="163" t="e">
        <f>INDEX(Controle!O:O,MATCH('Banco de Dados'!A2618,Controle!M:M,0))*E2618/100</f>
        <v>#N/A</v>
      </c>
    </row>
    <row r="2619" spans="1:20" hidden="1" x14ac:dyDescent="0.2">
      <c r="A2619" s="158">
        <f>BD_TS!A2618</f>
        <v>0</v>
      </c>
      <c r="B2619" s="158" t="str">
        <f>SUBSTITUTE(SUBSTITUTE(BD_TS!D2618," ",""),"-","/")</f>
        <v/>
      </c>
      <c r="C2619" s="158">
        <f>BD_TS!E2618</f>
        <v>0</v>
      </c>
      <c r="D2619" s="159">
        <f>BD_TS!F2618</f>
        <v>0</v>
      </c>
      <c r="E2619" s="160">
        <f>BD_TS!B2618</f>
        <v>0</v>
      </c>
      <c r="F2619" s="161">
        <f>BD_TS!C2618</f>
        <v>0</v>
      </c>
      <c r="G2619" s="187">
        <f>BD_TS!H2618</f>
        <v>0</v>
      </c>
      <c r="H2619" s="158" t="str">
        <f>IF($A2619=0,"",IFERROR(INDEX(BD_Gestão!A:A,MATCH('Banco de Dados'!$B2619,BD_Gestão!$B:$B,0)),"erro"))</f>
        <v/>
      </c>
      <c r="I2619" s="162" t="str">
        <f>IF($A2619=0,"",IFERROR(INDEX(BD_Gestão!E:E,MATCH('Banco de Dados'!$B2619,BD_Gestão!$B:$B,0)),"erro"))</f>
        <v/>
      </c>
      <c r="J2619" s="186" t="str">
        <f>IF($A2619=0,"",IFERROR(INDEX(BD_Gestão!B:B,MATCH('Banco de Dados'!$B2619,BD_Gestão!$B:$B,0)),"erro"))</f>
        <v/>
      </c>
      <c r="K2619" s="158" t="str">
        <f>IF($A2619=0,"",IFERROR(INDEX(BD_Gestão!C:C,MATCH('Banco de Dados'!$B2619,BD_Gestão!$B:$B,0)),"erro"))</f>
        <v/>
      </c>
      <c r="L2619" s="158" t="str">
        <f>IF($A2619=0,"",IFERROR(INDEX(BD_Gestão!H:H,MATCH('Banco de Dados'!$B2619,BD_Gestão!$B:$B,0)),"erro"))</f>
        <v/>
      </c>
      <c r="M2619" s="161" t="str">
        <f>IF($A2619=0,"",IFERROR(INDEX(BD_Gestão!F:F,MATCH('Banco de Dados'!$B2619,BD_Gestão!$B:$B,0)),"erro"))</f>
        <v/>
      </c>
      <c r="N2619" s="161" t="str">
        <f>IF($A2619=0,"",IFERROR(INDEX(BD_Gestão!J:J,MATCH('Banco de Dados'!$B2619,BD_Gestão!$B:$B,0)),"erro"))</f>
        <v/>
      </c>
      <c r="O2619" s="164" t="str">
        <f>IF($A2619=0,"",IFERROR(INDEX(BD_Gestão!K:K,MATCH('Banco de Dados'!$B2619,BD_Gestão!$B:$B,0)),"erro"))</f>
        <v/>
      </c>
      <c r="P2619" s="169" t="str">
        <f t="shared" si="162"/>
        <v/>
      </c>
      <c r="Q2619" s="170" t="str">
        <f t="shared" si="163"/>
        <v/>
      </c>
      <c r="R2619" s="163" t="e">
        <f t="shared" si="160"/>
        <v>#VALUE!</v>
      </c>
      <c r="S2619" s="163" t="e">
        <f t="shared" si="161"/>
        <v>#VALUE!</v>
      </c>
      <c r="T2619" s="163" t="e">
        <f>INDEX(Controle!O:O,MATCH('Banco de Dados'!A2619,Controle!M:M,0))*E2619/100</f>
        <v>#N/A</v>
      </c>
    </row>
    <row r="2620" spans="1:20" hidden="1" x14ac:dyDescent="0.2">
      <c r="A2620" s="158">
        <f>BD_TS!A2619</f>
        <v>0</v>
      </c>
      <c r="B2620" s="158" t="str">
        <f>SUBSTITUTE(SUBSTITUTE(BD_TS!D2619," ",""),"-","/")</f>
        <v/>
      </c>
      <c r="C2620" s="158">
        <f>BD_TS!E2619</f>
        <v>0</v>
      </c>
      <c r="D2620" s="159">
        <f>BD_TS!F2619</f>
        <v>0</v>
      </c>
      <c r="E2620" s="160">
        <f>BD_TS!B2619</f>
        <v>0</v>
      </c>
      <c r="F2620" s="161">
        <f>BD_TS!C2619</f>
        <v>0</v>
      </c>
      <c r="G2620" s="187">
        <f>BD_TS!H2619</f>
        <v>0</v>
      </c>
      <c r="H2620" s="158" t="str">
        <f>IF($A2620=0,"",IFERROR(INDEX(BD_Gestão!A:A,MATCH('Banco de Dados'!$B2620,BD_Gestão!$B:$B,0)),"erro"))</f>
        <v/>
      </c>
      <c r="I2620" s="162" t="str">
        <f>IF($A2620=0,"",IFERROR(INDEX(BD_Gestão!E:E,MATCH('Banco de Dados'!$B2620,BD_Gestão!$B:$B,0)),"erro"))</f>
        <v/>
      </c>
      <c r="J2620" s="186" t="str">
        <f>IF($A2620=0,"",IFERROR(INDEX(BD_Gestão!B:B,MATCH('Banco de Dados'!$B2620,BD_Gestão!$B:$B,0)),"erro"))</f>
        <v/>
      </c>
      <c r="K2620" s="158" t="str">
        <f>IF($A2620=0,"",IFERROR(INDEX(BD_Gestão!C:C,MATCH('Banco de Dados'!$B2620,BD_Gestão!$B:$B,0)),"erro"))</f>
        <v/>
      </c>
      <c r="L2620" s="158" t="str">
        <f>IF($A2620=0,"",IFERROR(INDEX(BD_Gestão!H:H,MATCH('Banco de Dados'!$B2620,BD_Gestão!$B:$B,0)),"erro"))</f>
        <v/>
      </c>
      <c r="M2620" s="161" t="str">
        <f>IF($A2620=0,"",IFERROR(INDEX(BD_Gestão!F:F,MATCH('Banco de Dados'!$B2620,BD_Gestão!$B:$B,0)),"erro"))</f>
        <v/>
      </c>
      <c r="N2620" s="161" t="str">
        <f>IF($A2620=0,"",IFERROR(INDEX(BD_Gestão!J:J,MATCH('Banco de Dados'!$B2620,BD_Gestão!$B:$B,0)),"erro"))</f>
        <v/>
      </c>
      <c r="O2620" s="164" t="str">
        <f>IF($A2620=0,"",IFERROR(INDEX(BD_Gestão!K:K,MATCH('Banco de Dados'!$B2620,BD_Gestão!$B:$B,0)),"erro"))</f>
        <v/>
      </c>
      <c r="P2620" s="169" t="str">
        <f t="shared" si="162"/>
        <v/>
      </c>
      <c r="Q2620" s="170" t="str">
        <f t="shared" si="163"/>
        <v/>
      </c>
      <c r="R2620" s="163" t="e">
        <f t="shared" si="160"/>
        <v>#VALUE!</v>
      </c>
      <c r="S2620" s="163" t="e">
        <f t="shared" si="161"/>
        <v>#VALUE!</v>
      </c>
      <c r="T2620" s="163" t="e">
        <f>INDEX(Controle!O:O,MATCH('Banco de Dados'!A2620,Controle!M:M,0))*E2620/100</f>
        <v>#N/A</v>
      </c>
    </row>
    <row r="2621" spans="1:20" hidden="1" x14ac:dyDescent="0.2">
      <c r="A2621" s="158">
        <f>BD_TS!A2620</f>
        <v>0</v>
      </c>
      <c r="B2621" s="158" t="str">
        <f>SUBSTITUTE(SUBSTITUTE(BD_TS!D2620," ",""),"-","/")</f>
        <v/>
      </c>
      <c r="C2621" s="158">
        <f>BD_TS!E2620</f>
        <v>0</v>
      </c>
      <c r="D2621" s="159">
        <f>BD_TS!F2620</f>
        <v>0</v>
      </c>
      <c r="E2621" s="160">
        <f>BD_TS!B2620</f>
        <v>0</v>
      </c>
      <c r="F2621" s="161">
        <f>BD_TS!C2620</f>
        <v>0</v>
      </c>
      <c r="G2621" s="187">
        <f>BD_TS!H2620</f>
        <v>0</v>
      </c>
      <c r="H2621" s="158" t="str">
        <f>IF($A2621=0,"",IFERROR(INDEX(BD_Gestão!A:A,MATCH('Banco de Dados'!$B2621,BD_Gestão!$B:$B,0)),"erro"))</f>
        <v/>
      </c>
      <c r="I2621" s="162" t="str">
        <f>IF($A2621=0,"",IFERROR(INDEX(BD_Gestão!E:E,MATCH('Banco de Dados'!$B2621,BD_Gestão!$B:$B,0)),"erro"))</f>
        <v/>
      </c>
      <c r="J2621" s="186" t="str">
        <f>IF($A2621=0,"",IFERROR(INDEX(BD_Gestão!B:B,MATCH('Banco de Dados'!$B2621,BD_Gestão!$B:$B,0)),"erro"))</f>
        <v/>
      </c>
      <c r="K2621" s="158" t="str">
        <f>IF($A2621=0,"",IFERROR(INDEX(BD_Gestão!C:C,MATCH('Banco de Dados'!$B2621,BD_Gestão!$B:$B,0)),"erro"))</f>
        <v/>
      </c>
      <c r="L2621" s="158" t="str">
        <f>IF($A2621=0,"",IFERROR(INDEX(BD_Gestão!H:H,MATCH('Banco de Dados'!$B2621,BD_Gestão!$B:$B,0)),"erro"))</f>
        <v/>
      </c>
      <c r="M2621" s="161" t="str">
        <f>IF($A2621=0,"",IFERROR(INDEX(BD_Gestão!F:F,MATCH('Banco de Dados'!$B2621,BD_Gestão!$B:$B,0)),"erro"))</f>
        <v/>
      </c>
      <c r="N2621" s="161" t="str">
        <f>IF($A2621=0,"",IFERROR(INDEX(BD_Gestão!J:J,MATCH('Banco de Dados'!$B2621,BD_Gestão!$B:$B,0)),"erro"))</f>
        <v/>
      </c>
      <c r="O2621" s="164" t="str">
        <f>IF($A2621=0,"",IFERROR(INDEX(BD_Gestão!K:K,MATCH('Banco de Dados'!$B2621,BD_Gestão!$B:$B,0)),"erro"))</f>
        <v/>
      </c>
      <c r="P2621" s="169" t="str">
        <f t="shared" si="162"/>
        <v/>
      </c>
      <c r="Q2621" s="170" t="str">
        <f t="shared" si="163"/>
        <v/>
      </c>
      <c r="R2621" s="163" t="e">
        <f t="shared" si="160"/>
        <v>#VALUE!</v>
      </c>
      <c r="S2621" s="163" t="e">
        <f t="shared" si="161"/>
        <v>#VALUE!</v>
      </c>
      <c r="T2621" s="163" t="e">
        <f>INDEX(Controle!O:O,MATCH('Banco de Dados'!A2621,Controle!M:M,0))*E2621/100</f>
        <v>#N/A</v>
      </c>
    </row>
    <row r="2622" spans="1:20" hidden="1" x14ac:dyDescent="0.2">
      <c r="A2622" s="158">
        <f>BD_TS!A2621</f>
        <v>0</v>
      </c>
      <c r="B2622" s="158" t="str">
        <f>SUBSTITUTE(SUBSTITUTE(BD_TS!D2621," ",""),"-","/")</f>
        <v/>
      </c>
      <c r="C2622" s="158">
        <f>BD_TS!E2621</f>
        <v>0</v>
      </c>
      <c r="D2622" s="159">
        <f>BD_TS!F2621</f>
        <v>0</v>
      </c>
      <c r="E2622" s="160">
        <f>BD_TS!B2621</f>
        <v>0</v>
      </c>
      <c r="F2622" s="161">
        <f>BD_TS!C2621</f>
        <v>0</v>
      </c>
      <c r="G2622" s="187">
        <f>BD_TS!H2621</f>
        <v>0</v>
      </c>
      <c r="H2622" s="158" t="str">
        <f>IF($A2622=0,"",IFERROR(INDEX(BD_Gestão!A:A,MATCH('Banco de Dados'!$B2622,BD_Gestão!$B:$B,0)),"erro"))</f>
        <v/>
      </c>
      <c r="I2622" s="162" t="str">
        <f>IF($A2622=0,"",IFERROR(INDEX(BD_Gestão!E:E,MATCH('Banco de Dados'!$B2622,BD_Gestão!$B:$B,0)),"erro"))</f>
        <v/>
      </c>
      <c r="J2622" s="186" t="str">
        <f>IF($A2622=0,"",IFERROR(INDEX(BD_Gestão!B:B,MATCH('Banco de Dados'!$B2622,BD_Gestão!$B:$B,0)),"erro"))</f>
        <v/>
      </c>
      <c r="K2622" s="158" t="str">
        <f>IF($A2622=0,"",IFERROR(INDEX(BD_Gestão!C:C,MATCH('Banco de Dados'!$B2622,BD_Gestão!$B:$B,0)),"erro"))</f>
        <v/>
      </c>
      <c r="L2622" s="158" t="str">
        <f>IF($A2622=0,"",IFERROR(INDEX(BD_Gestão!H:H,MATCH('Banco de Dados'!$B2622,BD_Gestão!$B:$B,0)),"erro"))</f>
        <v/>
      </c>
      <c r="M2622" s="161" t="str">
        <f>IF($A2622=0,"",IFERROR(INDEX(BD_Gestão!F:F,MATCH('Banco de Dados'!$B2622,BD_Gestão!$B:$B,0)),"erro"))</f>
        <v/>
      </c>
      <c r="N2622" s="161" t="str">
        <f>IF($A2622=0,"",IFERROR(INDEX(BD_Gestão!J:J,MATCH('Banco de Dados'!$B2622,BD_Gestão!$B:$B,0)),"erro"))</f>
        <v/>
      </c>
      <c r="O2622" s="164" t="str">
        <f>IF($A2622=0,"",IFERROR(INDEX(BD_Gestão!K:K,MATCH('Banco de Dados'!$B2622,BD_Gestão!$B:$B,0)),"erro"))</f>
        <v/>
      </c>
      <c r="P2622" s="169" t="str">
        <f t="shared" si="162"/>
        <v/>
      </c>
      <c r="Q2622" s="170" t="str">
        <f t="shared" si="163"/>
        <v/>
      </c>
      <c r="R2622" s="163" t="e">
        <f t="shared" si="160"/>
        <v>#VALUE!</v>
      </c>
      <c r="S2622" s="163" t="e">
        <f t="shared" si="161"/>
        <v>#VALUE!</v>
      </c>
      <c r="T2622" s="163" t="e">
        <f>INDEX(Controle!O:O,MATCH('Banco de Dados'!A2622,Controle!M:M,0))*E2622/100</f>
        <v>#N/A</v>
      </c>
    </row>
    <row r="2623" spans="1:20" hidden="1" x14ac:dyDescent="0.2">
      <c r="A2623" s="158">
        <f>BD_TS!A2622</f>
        <v>0</v>
      </c>
      <c r="B2623" s="158" t="str">
        <f>SUBSTITUTE(SUBSTITUTE(BD_TS!D2622," ",""),"-","/")</f>
        <v/>
      </c>
      <c r="C2623" s="158">
        <f>BD_TS!E2622</f>
        <v>0</v>
      </c>
      <c r="D2623" s="159">
        <f>BD_TS!F2622</f>
        <v>0</v>
      </c>
      <c r="E2623" s="160">
        <f>BD_TS!B2622</f>
        <v>0</v>
      </c>
      <c r="F2623" s="161">
        <f>BD_TS!C2622</f>
        <v>0</v>
      </c>
      <c r="G2623" s="187">
        <f>BD_TS!H2622</f>
        <v>0</v>
      </c>
      <c r="H2623" s="158" t="str">
        <f>IF($A2623=0,"",IFERROR(INDEX(BD_Gestão!A:A,MATCH('Banco de Dados'!$B2623,BD_Gestão!$B:$B,0)),"erro"))</f>
        <v/>
      </c>
      <c r="I2623" s="162" t="str">
        <f>IF($A2623=0,"",IFERROR(INDEX(BD_Gestão!E:E,MATCH('Banco de Dados'!$B2623,BD_Gestão!$B:$B,0)),"erro"))</f>
        <v/>
      </c>
      <c r="J2623" s="186" t="str">
        <f>IF($A2623=0,"",IFERROR(INDEX(BD_Gestão!B:B,MATCH('Banco de Dados'!$B2623,BD_Gestão!$B:$B,0)),"erro"))</f>
        <v/>
      </c>
      <c r="K2623" s="158" t="str">
        <f>IF($A2623=0,"",IFERROR(INDEX(BD_Gestão!C:C,MATCH('Banco de Dados'!$B2623,BD_Gestão!$B:$B,0)),"erro"))</f>
        <v/>
      </c>
      <c r="L2623" s="158" t="str">
        <f>IF($A2623=0,"",IFERROR(INDEX(BD_Gestão!H:H,MATCH('Banco de Dados'!$B2623,BD_Gestão!$B:$B,0)),"erro"))</f>
        <v/>
      </c>
      <c r="M2623" s="161" t="str">
        <f>IF($A2623=0,"",IFERROR(INDEX(BD_Gestão!F:F,MATCH('Banco de Dados'!$B2623,BD_Gestão!$B:$B,0)),"erro"))</f>
        <v/>
      </c>
      <c r="N2623" s="161" t="str">
        <f>IF($A2623=0,"",IFERROR(INDEX(BD_Gestão!J:J,MATCH('Banco de Dados'!$B2623,BD_Gestão!$B:$B,0)),"erro"))</f>
        <v/>
      </c>
      <c r="O2623" s="164" t="str">
        <f>IF($A2623=0,"",IFERROR(INDEX(BD_Gestão!K:K,MATCH('Banco de Dados'!$B2623,BD_Gestão!$B:$B,0)),"erro"))</f>
        <v/>
      </c>
      <c r="P2623" s="169" t="str">
        <f t="shared" si="162"/>
        <v/>
      </c>
      <c r="Q2623" s="170" t="str">
        <f t="shared" si="163"/>
        <v/>
      </c>
      <c r="R2623" s="163" t="e">
        <f t="shared" si="160"/>
        <v>#VALUE!</v>
      </c>
      <c r="S2623" s="163" t="e">
        <f t="shared" si="161"/>
        <v>#VALUE!</v>
      </c>
      <c r="T2623" s="163" t="e">
        <f>INDEX(Controle!O:O,MATCH('Banco de Dados'!A2623,Controle!M:M,0))*E2623/100</f>
        <v>#N/A</v>
      </c>
    </row>
    <row r="2624" spans="1:20" hidden="1" x14ac:dyDescent="0.2">
      <c r="A2624" s="158">
        <f>BD_TS!A2623</f>
        <v>0</v>
      </c>
      <c r="B2624" s="158" t="str">
        <f>SUBSTITUTE(SUBSTITUTE(BD_TS!D2623," ",""),"-","/")</f>
        <v/>
      </c>
      <c r="C2624" s="158">
        <f>BD_TS!E2623</f>
        <v>0</v>
      </c>
      <c r="D2624" s="159">
        <f>BD_TS!F2623</f>
        <v>0</v>
      </c>
      <c r="E2624" s="160">
        <f>BD_TS!B2623</f>
        <v>0</v>
      </c>
      <c r="F2624" s="161">
        <f>BD_TS!C2623</f>
        <v>0</v>
      </c>
      <c r="G2624" s="187">
        <f>BD_TS!H2623</f>
        <v>0</v>
      </c>
      <c r="H2624" s="158" t="str">
        <f>IF($A2624=0,"",IFERROR(INDEX(BD_Gestão!A:A,MATCH('Banco de Dados'!$B2624,BD_Gestão!$B:$B,0)),"erro"))</f>
        <v/>
      </c>
      <c r="I2624" s="162" t="str">
        <f>IF($A2624=0,"",IFERROR(INDEX(BD_Gestão!E:E,MATCH('Banco de Dados'!$B2624,BD_Gestão!$B:$B,0)),"erro"))</f>
        <v/>
      </c>
      <c r="J2624" s="186" t="str">
        <f>IF($A2624=0,"",IFERROR(INDEX(BD_Gestão!B:B,MATCH('Banco de Dados'!$B2624,BD_Gestão!$B:$B,0)),"erro"))</f>
        <v/>
      </c>
      <c r="K2624" s="158" t="str">
        <f>IF($A2624=0,"",IFERROR(INDEX(BD_Gestão!C:C,MATCH('Banco de Dados'!$B2624,BD_Gestão!$B:$B,0)),"erro"))</f>
        <v/>
      </c>
      <c r="L2624" s="158" t="str">
        <f>IF($A2624=0,"",IFERROR(INDEX(BD_Gestão!H:H,MATCH('Banco de Dados'!$B2624,BD_Gestão!$B:$B,0)),"erro"))</f>
        <v/>
      </c>
      <c r="M2624" s="161" t="str">
        <f>IF($A2624=0,"",IFERROR(INDEX(BD_Gestão!F:F,MATCH('Banco de Dados'!$B2624,BD_Gestão!$B:$B,0)),"erro"))</f>
        <v/>
      </c>
      <c r="N2624" s="161" t="str">
        <f>IF($A2624=0,"",IFERROR(INDEX(BD_Gestão!J:J,MATCH('Banco de Dados'!$B2624,BD_Gestão!$B:$B,0)),"erro"))</f>
        <v/>
      </c>
      <c r="O2624" s="164" t="str">
        <f>IF($A2624=0,"",IFERROR(INDEX(BD_Gestão!K:K,MATCH('Banco de Dados'!$B2624,BD_Gestão!$B:$B,0)),"erro"))</f>
        <v/>
      </c>
      <c r="P2624" s="169" t="str">
        <f t="shared" si="162"/>
        <v/>
      </c>
      <c r="Q2624" s="170" t="str">
        <f t="shared" si="163"/>
        <v/>
      </c>
      <c r="R2624" s="163" t="e">
        <f t="shared" si="160"/>
        <v>#VALUE!</v>
      </c>
      <c r="S2624" s="163" t="e">
        <f t="shared" si="161"/>
        <v>#VALUE!</v>
      </c>
      <c r="T2624" s="163" t="e">
        <f>INDEX(Controle!O:O,MATCH('Banco de Dados'!A2624,Controle!M:M,0))*E2624/100</f>
        <v>#N/A</v>
      </c>
    </row>
    <row r="2625" spans="1:20" hidden="1" x14ac:dyDescent="0.2">
      <c r="A2625" s="158">
        <f>BD_TS!A2624</f>
        <v>0</v>
      </c>
      <c r="B2625" s="158" t="str">
        <f>SUBSTITUTE(SUBSTITUTE(BD_TS!D2624," ",""),"-","/")</f>
        <v/>
      </c>
      <c r="C2625" s="158">
        <f>BD_TS!E2624</f>
        <v>0</v>
      </c>
      <c r="D2625" s="159">
        <f>BD_TS!F2624</f>
        <v>0</v>
      </c>
      <c r="E2625" s="160">
        <f>BD_TS!B2624</f>
        <v>0</v>
      </c>
      <c r="F2625" s="161">
        <f>BD_TS!C2624</f>
        <v>0</v>
      </c>
      <c r="G2625" s="187">
        <f>BD_TS!H2624</f>
        <v>0</v>
      </c>
      <c r="H2625" s="158" t="str">
        <f>IF($A2625=0,"",IFERROR(INDEX(BD_Gestão!A:A,MATCH('Banco de Dados'!$B2625,BD_Gestão!$B:$B,0)),"erro"))</f>
        <v/>
      </c>
      <c r="I2625" s="162" t="str">
        <f>IF($A2625=0,"",IFERROR(INDEX(BD_Gestão!E:E,MATCH('Banco de Dados'!$B2625,BD_Gestão!$B:$B,0)),"erro"))</f>
        <v/>
      </c>
      <c r="J2625" s="186" t="str">
        <f>IF($A2625=0,"",IFERROR(INDEX(BD_Gestão!B:B,MATCH('Banco de Dados'!$B2625,BD_Gestão!$B:$B,0)),"erro"))</f>
        <v/>
      </c>
      <c r="K2625" s="158" t="str">
        <f>IF($A2625=0,"",IFERROR(INDEX(BD_Gestão!C:C,MATCH('Banco de Dados'!$B2625,BD_Gestão!$B:$B,0)),"erro"))</f>
        <v/>
      </c>
      <c r="L2625" s="158" t="str">
        <f>IF($A2625=0,"",IFERROR(INDEX(BD_Gestão!H:H,MATCH('Banco de Dados'!$B2625,BD_Gestão!$B:$B,0)),"erro"))</f>
        <v/>
      </c>
      <c r="M2625" s="161" t="str">
        <f>IF($A2625=0,"",IFERROR(INDEX(BD_Gestão!F:F,MATCH('Banco de Dados'!$B2625,BD_Gestão!$B:$B,0)),"erro"))</f>
        <v/>
      </c>
      <c r="N2625" s="161" t="str">
        <f>IF($A2625=0,"",IFERROR(INDEX(BD_Gestão!J:J,MATCH('Banco de Dados'!$B2625,BD_Gestão!$B:$B,0)),"erro"))</f>
        <v/>
      </c>
      <c r="O2625" s="164" t="str">
        <f>IF($A2625=0,"",IFERROR(INDEX(BD_Gestão!K:K,MATCH('Banco de Dados'!$B2625,BD_Gestão!$B:$B,0)),"erro"))</f>
        <v/>
      </c>
      <c r="P2625" s="169" t="str">
        <f t="shared" si="162"/>
        <v/>
      </c>
      <c r="Q2625" s="170" t="str">
        <f t="shared" si="163"/>
        <v/>
      </c>
      <c r="R2625" s="163" t="e">
        <f t="shared" si="160"/>
        <v>#VALUE!</v>
      </c>
      <c r="S2625" s="163" t="e">
        <f t="shared" si="161"/>
        <v>#VALUE!</v>
      </c>
      <c r="T2625" s="163" t="e">
        <f>INDEX(Controle!O:O,MATCH('Banco de Dados'!A2625,Controle!M:M,0))*E2625/100</f>
        <v>#N/A</v>
      </c>
    </row>
    <row r="2626" spans="1:20" hidden="1" x14ac:dyDescent="0.2">
      <c r="A2626" s="158">
        <f>BD_TS!A2625</f>
        <v>0</v>
      </c>
      <c r="B2626" s="158" t="str">
        <f>SUBSTITUTE(SUBSTITUTE(BD_TS!D2625," ",""),"-","/")</f>
        <v/>
      </c>
      <c r="C2626" s="158">
        <f>BD_TS!E2625</f>
        <v>0</v>
      </c>
      <c r="D2626" s="159">
        <f>BD_TS!F2625</f>
        <v>0</v>
      </c>
      <c r="E2626" s="160">
        <f>BD_TS!B2625</f>
        <v>0</v>
      </c>
      <c r="F2626" s="161">
        <f>BD_TS!C2625</f>
        <v>0</v>
      </c>
      <c r="G2626" s="187">
        <f>BD_TS!H2625</f>
        <v>0</v>
      </c>
      <c r="H2626" s="158" t="str">
        <f>IF($A2626=0,"",IFERROR(INDEX(BD_Gestão!A:A,MATCH('Banco de Dados'!$B2626,BD_Gestão!$B:$B,0)),"erro"))</f>
        <v/>
      </c>
      <c r="I2626" s="162" t="str">
        <f>IF($A2626=0,"",IFERROR(INDEX(BD_Gestão!E:E,MATCH('Banco de Dados'!$B2626,BD_Gestão!$B:$B,0)),"erro"))</f>
        <v/>
      </c>
      <c r="J2626" s="186" t="str">
        <f>IF($A2626=0,"",IFERROR(INDEX(BD_Gestão!B:B,MATCH('Banco de Dados'!$B2626,BD_Gestão!$B:$B,0)),"erro"))</f>
        <v/>
      </c>
      <c r="K2626" s="158" t="str">
        <f>IF($A2626=0,"",IFERROR(INDEX(BD_Gestão!C:C,MATCH('Banco de Dados'!$B2626,BD_Gestão!$B:$B,0)),"erro"))</f>
        <v/>
      </c>
      <c r="L2626" s="158" t="str">
        <f>IF($A2626=0,"",IFERROR(INDEX(BD_Gestão!H:H,MATCH('Banco de Dados'!$B2626,BD_Gestão!$B:$B,0)),"erro"))</f>
        <v/>
      </c>
      <c r="M2626" s="161" t="str">
        <f>IF($A2626=0,"",IFERROR(INDEX(BD_Gestão!F:F,MATCH('Banco de Dados'!$B2626,BD_Gestão!$B:$B,0)),"erro"))</f>
        <v/>
      </c>
      <c r="N2626" s="161" t="str">
        <f>IF($A2626=0,"",IFERROR(INDEX(BD_Gestão!J:J,MATCH('Banco de Dados'!$B2626,BD_Gestão!$B:$B,0)),"erro"))</f>
        <v/>
      </c>
      <c r="O2626" s="164" t="str">
        <f>IF($A2626=0,"",IFERROR(INDEX(BD_Gestão!K:K,MATCH('Banco de Dados'!$B2626,BD_Gestão!$B:$B,0)),"erro"))</f>
        <v/>
      </c>
      <c r="P2626" s="169" t="str">
        <f t="shared" si="162"/>
        <v/>
      </c>
      <c r="Q2626" s="170" t="str">
        <f t="shared" si="163"/>
        <v/>
      </c>
      <c r="R2626" s="163" t="e">
        <f t="shared" si="160"/>
        <v>#VALUE!</v>
      </c>
      <c r="S2626" s="163" t="e">
        <f t="shared" si="161"/>
        <v>#VALUE!</v>
      </c>
      <c r="T2626" s="163" t="e">
        <f>INDEX(Controle!O:O,MATCH('Banco de Dados'!A2626,Controle!M:M,0))*E2626/100</f>
        <v>#N/A</v>
      </c>
    </row>
    <row r="2627" spans="1:20" hidden="1" x14ac:dyDescent="0.2">
      <c r="A2627" s="158">
        <f>BD_TS!A2626</f>
        <v>0</v>
      </c>
      <c r="B2627" s="158" t="str">
        <f>SUBSTITUTE(SUBSTITUTE(BD_TS!D2626," ",""),"-","/")</f>
        <v/>
      </c>
      <c r="C2627" s="158">
        <f>BD_TS!E2626</f>
        <v>0</v>
      </c>
      <c r="D2627" s="159">
        <f>BD_TS!F2626</f>
        <v>0</v>
      </c>
      <c r="E2627" s="160">
        <f>BD_TS!B2626</f>
        <v>0</v>
      </c>
      <c r="F2627" s="161">
        <f>BD_TS!C2626</f>
        <v>0</v>
      </c>
      <c r="G2627" s="187">
        <f>BD_TS!H2626</f>
        <v>0</v>
      </c>
      <c r="H2627" s="158" t="str">
        <f>IF($A2627=0,"",IFERROR(INDEX(BD_Gestão!A:A,MATCH('Banco de Dados'!$B2627,BD_Gestão!$B:$B,0)),"erro"))</f>
        <v/>
      </c>
      <c r="I2627" s="162" t="str">
        <f>IF($A2627=0,"",IFERROR(INDEX(BD_Gestão!E:E,MATCH('Banco de Dados'!$B2627,BD_Gestão!$B:$B,0)),"erro"))</f>
        <v/>
      </c>
      <c r="J2627" s="186" t="str">
        <f>IF($A2627=0,"",IFERROR(INDEX(BD_Gestão!B:B,MATCH('Banco de Dados'!$B2627,BD_Gestão!$B:$B,0)),"erro"))</f>
        <v/>
      </c>
      <c r="K2627" s="158" t="str">
        <f>IF($A2627=0,"",IFERROR(INDEX(BD_Gestão!C:C,MATCH('Banco de Dados'!$B2627,BD_Gestão!$B:$B,0)),"erro"))</f>
        <v/>
      </c>
      <c r="L2627" s="158" t="str">
        <f>IF($A2627=0,"",IFERROR(INDEX(BD_Gestão!H:H,MATCH('Banco de Dados'!$B2627,BD_Gestão!$B:$B,0)),"erro"))</f>
        <v/>
      </c>
      <c r="M2627" s="161" t="str">
        <f>IF($A2627=0,"",IFERROR(INDEX(BD_Gestão!F:F,MATCH('Banco de Dados'!$B2627,BD_Gestão!$B:$B,0)),"erro"))</f>
        <v/>
      </c>
      <c r="N2627" s="161" t="str">
        <f>IF($A2627=0,"",IFERROR(INDEX(BD_Gestão!J:J,MATCH('Banco de Dados'!$B2627,BD_Gestão!$B:$B,0)),"erro"))</f>
        <v/>
      </c>
      <c r="O2627" s="164" t="str">
        <f>IF($A2627=0,"",IFERROR(INDEX(BD_Gestão!K:K,MATCH('Banco de Dados'!$B2627,BD_Gestão!$B:$B,0)),"erro"))</f>
        <v/>
      </c>
      <c r="P2627" s="169" t="str">
        <f t="shared" si="162"/>
        <v/>
      </c>
      <c r="Q2627" s="170" t="str">
        <f t="shared" si="163"/>
        <v/>
      </c>
      <c r="R2627" s="163" t="e">
        <f t="shared" si="160"/>
        <v>#VALUE!</v>
      </c>
      <c r="S2627" s="163" t="e">
        <f t="shared" si="161"/>
        <v>#VALUE!</v>
      </c>
      <c r="T2627" s="163" t="e">
        <f>INDEX(Controle!O:O,MATCH('Banco de Dados'!A2627,Controle!M:M,0))*E2627/100</f>
        <v>#N/A</v>
      </c>
    </row>
    <row r="2628" spans="1:20" hidden="1" x14ac:dyDescent="0.2">
      <c r="A2628" s="158">
        <f>BD_TS!A2627</f>
        <v>0</v>
      </c>
      <c r="B2628" s="158" t="str">
        <f>SUBSTITUTE(SUBSTITUTE(BD_TS!D2627," ",""),"-","/")</f>
        <v/>
      </c>
      <c r="C2628" s="158">
        <f>BD_TS!E2627</f>
        <v>0</v>
      </c>
      <c r="D2628" s="159">
        <f>BD_TS!F2627</f>
        <v>0</v>
      </c>
      <c r="E2628" s="160">
        <f>BD_TS!B2627</f>
        <v>0</v>
      </c>
      <c r="F2628" s="161">
        <f>BD_TS!C2627</f>
        <v>0</v>
      </c>
      <c r="G2628" s="187">
        <f>BD_TS!H2627</f>
        <v>0</v>
      </c>
      <c r="H2628" s="158" t="str">
        <f>IF($A2628=0,"",IFERROR(INDEX(BD_Gestão!A:A,MATCH('Banco de Dados'!$B2628,BD_Gestão!$B:$B,0)),"erro"))</f>
        <v/>
      </c>
      <c r="I2628" s="162" t="str">
        <f>IF($A2628=0,"",IFERROR(INDEX(BD_Gestão!E:E,MATCH('Banco de Dados'!$B2628,BD_Gestão!$B:$B,0)),"erro"))</f>
        <v/>
      </c>
      <c r="J2628" s="186" t="str">
        <f>IF($A2628=0,"",IFERROR(INDEX(BD_Gestão!B:B,MATCH('Banco de Dados'!$B2628,BD_Gestão!$B:$B,0)),"erro"))</f>
        <v/>
      </c>
      <c r="K2628" s="158" t="str">
        <f>IF($A2628=0,"",IFERROR(INDEX(BD_Gestão!C:C,MATCH('Banco de Dados'!$B2628,BD_Gestão!$B:$B,0)),"erro"))</f>
        <v/>
      </c>
      <c r="L2628" s="158" t="str">
        <f>IF($A2628=0,"",IFERROR(INDEX(BD_Gestão!H:H,MATCH('Banco de Dados'!$B2628,BD_Gestão!$B:$B,0)),"erro"))</f>
        <v/>
      </c>
      <c r="M2628" s="161" t="str">
        <f>IF($A2628=0,"",IFERROR(INDEX(BD_Gestão!F:F,MATCH('Banco de Dados'!$B2628,BD_Gestão!$B:$B,0)),"erro"))</f>
        <v/>
      </c>
      <c r="N2628" s="161" t="str">
        <f>IF($A2628=0,"",IFERROR(INDEX(BD_Gestão!J:J,MATCH('Banco de Dados'!$B2628,BD_Gestão!$B:$B,0)),"erro"))</f>
        <v/>
      </c>
      <c r="O2628" s="164" t="str">
        <f>IF($A2628=0,"",IFERROR(INDEX(BD_Gestão!K:K,MATCH('Banco de Dados'!$B2628,BD_Gestão!$B:$B,0)),"erro"))</f>
        <v/>
      </c>
      <c r="P2628" s="169" t="str">
        <f t="shared" si="162"/>
        <v/>
      </c>
      <c r="Q2628" s="170" t="str">
        <f t="shared" si="163"/>
        <v/>
      </c>
      <c r="R2628" s="163" t="e">
        <f t="shared" si="160"/>
        <v>#VALUE!</v>
      </c>
      <c r="S2628" s="163" t="e">
        <f t="shared" si="161"/>
        <v>#VALUE!</v>
      </c>
      <c r="T2628" s="163" t="e">
        <f>INDEX(Controle!O:O,MATCH('Banco de Dados'!A2628,Controle!M:M,0))*E2628/100</f>
        <v>#N/A</v>
      </c>
    </row>
    <row r="2629" spans="1:20" hidden="1" x14ac:dyDescent="0.2">
      <c r="A2629" s="158">
        <f>BD_TS!A2628</f>
        <v>0</v>
      </c>
      <c r="B2629" s="158" t="str">
        <f>SUBSTITUTE(SUBSTITUTE(BD_TS!D2628," ",""),"-","/")</f>
        <v/>
      </c>
      <c r="C2629" s="158">
        <f>BD_TS!E2628</f>
        <v>0</v>
      </c>
      <c r="D2629" s="159">
        <f>BD_TS!F2628</f>
        <v>0</v>
      </c>
      <c r="E2629" s="160">
        <f>BD_TS!B2628</f>
        <v>0</v>
      </c>
      <c r="F2629" s="161">
        <f>BD_TS!C2628</f>
        <v>0</v>
      </c>
      <c r="G2629" s="187">
        <f>BD_TS!H2628</f>
        <v>0</v>
      </c>
      <c r="H2629" s="158" t="str">
        <f>IF($A2629=0,"",IFERROR(INDEX(BD_Gestão!A:A,MATCH('Banco de Dados'!$B2629,BD_Gestão!$B:$B,0)),"erro"))</f>
        <v/>
      </c>
      <c r="I2629" s="162" t="str">
        <f>IF($A2629=0,"",IFERROR(INDEX(BD_Gestão!E:E,MATCH('Banco de Dados'!$B2629,BD_Gestão!$B:$B,0)),"erro"))</f>
        <v/>
      </c>
      <c r="J2629" s="186" t="str">
        <f>IF($A2629=0,"",IFERROR(INDEX(BD_Gestão!B:B,MATCH('Banco de Dados'!$B2629,BD_Gestão!$B:$B,0)),"erro"))</f>
        <v/>
      </c>
      <c r="K2629" s="158" t="str">
        <f>IF($A2629=0,"",IFERROR(INDEX(BD_Gestão!C:C,MATCH('Banco de Dados'!$B2629,BD_Gestão!$B:$B,0)),"erro"))</f>
        <v/>
      </c>
      <c r="L2629" s="158" t="str">
        <f>IF($A2629=0,"",IFERROR(INDEX(BD_Gestão!H:H,MATCH('Banco de Dados'!$B2629,BD_Gestão!$B:$B,0)),"erro"))</f>
        <v/>
      </c>
      <c r="M2629" s="161" t="str">
        <f>IF($A2629=0,"",IFERROR(INDEX(BD_Gestão!F:F,MATCH('Banco de Dados'!$B2629,BD_Gestão!$B:$B,0)),"erro"))</f>
        <v/>
      </c>
      <c r="N2629" s="161" t="str">
        <f>IF($A2629=0,"",IFERROR(INDEX(BD_Gestão!J:J,MATCH('Banco de Dados'!$B2629,BD_Gestão!$B:$B,0)),"erro"))</f>
        <v/>
      </c>
      <c r="O2629" s="164" t="str">
        <f>IF($A2629=0,"",IFERROR(INDEX(BD_Gestão!K:K,MATCH('Banco de Dados'!$B2629,BD_Gestão!$B:$B,0)),"erro"))</f>
        <v/>
      </c>
      <c r="P2629" s="169" t="str">
        <f t="shared" si="162"/>
        <v/>
      </c>
      <c r="Q2629" s="170" t="str">
        <f t="shared" si="163"/>
        <v/>
      </c>
      <c r="R2629" s="163" t="e">
        <f t="shared" ref="R2629:R2692" si="164">MONTH(I2629)</f>
        <v>#VALUE!</v>
      </c>
      <c r="S2629" s="163" t="e">
        <f t="shared" ref="S2629:S2692" si="165">YEAR(I2629)</f>
        <v>#VALUE!</v>
      </c>
      <c r="T2629" s="163" t="e">
        <f>INDEX(Controle!O:O,MATCH('Banco de Dados'!A2629,Controle!M:M,0))*E2629/100</f>
        <v>#N/A</v>
      </c>
    </row>
    <row r="2630" spans="1:20" hidden="1" x14ac:dyDescent="0.2">
      <c r="A2630" s="158">
        <f>BD_TS!A2629</f>
        <v>0</v>
      </c>
      <c r="B2630" s="158" t="str">
        <f>SUBSTITUTE(SUBSTITUTE(BD_TS!D2629," ",""),"-","/")</f>
        <v/>
      </c>
      <c r="C2630" s="158">
        <f>BD_TS!E2629</f>
        <v>0</v>
      </c>
      <c r="D2630" s="159">
        <f>BD_TS!F2629</f>
        <v>0</v>
      </c>
      <c r="E2630" s="160">
        <f>BD_TS!B2629</f>
        <v>0</v>
      </c>
      <c r="F2630" s="161">
        <f>BD_TS!C2629</f>
        <v>0</v>
      </c>
      <c r="G2630" s="187">
        <f>BD_TS!H2629</f>
        <v>0</v>
      </c>
      <c r="H2630" s="158" t="str">
        <f>IF($A2630=0,"",IFERROR(INDEX(BD_Gestão!A:A,MATCH('Banco de Dados'!$B2630,BD_Gestão!$B:$B,0)),"erro"))</f>
        <v/>
      </c>
      <c r="I2630" s="162" t="str">
        <f>IF($A2630=0,"",IFERROR(INDEX(BD_Gestão!E:E,MATCH('Banco de Dados'!$B2630,BD_Gestão!$B:$B,0)),"erro"))</f>
        <v/>
      </c>
      <c r="J2630" s="186" t="str">
        <f>IF($A2630=0,"",IFERROR(INDEX(BD_Gestão!B:B,MATCH('Banco de Dados'!$B2630,BD_Gestão!$B:$B,0)),"erro"))</f>
        <v/>
      </c>
      <c r="K2630" s="158" t="str">
        <f>IF($A2630=0,"",IFERROR(INDEX(BD_Gestão!C:C,MATCH('Banco de Dados'!$B2630,BD_Gestão!$B:$B,0)),"erro"))</f>
        <v/>
      </c>
      <c r="L2630" s="158" t="str">
        <f>IF($A2630=0,"",IFERROR(INDEX(BD_Gestão!H:H,MATCH('Banco de Dados'!$B2630,BD_Gestão!$B:$B,0)),"erro"))</f>
        <v/>
      </c>
      <c r="M2630" s="161" t="str">
        <f>IF($A2630=0,"",IFERROR(INDEX(BD_Gestão!F:F,MATCH('Banco de Dados'!$B2630,BD_Gestão!$B:$B,0)),"erro"))</f>
        <v/>
      </c>
      <c r="N2630" s="161" t="str">
        <f>IF($A2630=0,"",IFERROR(INDEX(BD_Gestão!J:J,MATCH('Banco de Dados'!$B2630,BD_Gestão!$B:$B,0)),"erro"))</f>
        <v/>
      </c>
      <c r="O2630" s="164" t="str">
        <f>IF($A2630=0,"",IFERROR(INDEX(BD_Gestão!K:K,MATCH('Banco de Dados'!$B2630,BD_Gestão!$B:$B,0)),"erro"))</f>
        <v/>
      </c>
      <c r="P2630" s="169" t="str">
        <f t="shared" ref="P2630:P2693" si="166">IF(OR(H2630="erro",H2630=""),"",E2630*(MIN(O2630,1)))</f>
        <v/>
      </c>
      <c r="Q2630" s="170" t="str">
        <f t="shared" ref="Q2630:Q2693" si="167">IF(OR(H2630="erro",H2630=""),"",E2630-P2630)</f>
        <v/>
      </c>
      <c r="R2630" s="163" t="e">
        <f t="shared" si="164"/>
        <v>#VALUE!</v>
      </c>
      <c r="S2630" s="163" t="e">
        <f t="shared" si="165"/>
        <v>#VALUE!</v>
      </c>
      <c r="T2630" s="163" t="e">
        <f>INDEX(Controle!O:O,MATCH('Banco de Dados'!A2630,Controle!M:M,0))*E2630/100</f>
        <v>#N/A</v>
      </c>
    </row>
    <row r="2631" spans="1:20" hidden="1" x14ac:dyDescent="0.2">
      <c r="A2631" s="158">
        <f>BD_TS!A2630</f>
        <v>0</v>
      </c>
      <c r="B2631" s="158" t="str">
        <f>SUBSTITUTE(SUBSTITUTE(BD_TS!D2630," ",""),"-","/")</f>
        <v/>
      </c>
      <c r="C2631" s="158">
        <f>BD_TS!E2630</f>
        <v>0</v>
      </c>
      <c r="D2631" s="159">
        <f>BD_TS!F2630</f>
        <v>0</v>
      </c>
      <c r="E2631" s="160">
        <f>BD_TS!B2630</f>
        <v>0</v>
      </c>
      <c r="F2631" s="161">
        <f>BD_TS!C2630</f>
        <v>0</v>
      </c>
      <c r="G2631" s="187">
        <f>BD_TS!H2630</f>
        <v>0</v>
      </c>
      <c r="H2631" s="158" t="str">
        <f>IF($A2631=0,"",IFERROR(INDEX(BD_Gestão!A:A,MATCH('Banco de Dados'!$B2631,BD_Gestão!$B:$B,0)),"erro"))</f>
        <v/>
      </c>
      <c r="I2631" s="162" t="str">
        <f>IF($A2631=0,"",IFERROR(INDEX(BD_Gestão!E:E,MATCH('Banco de Dados'!$B2631,BD_Gestão!$B:$B,0)),"erro"))</f>
        <v/>
      </c>
      <c r="J2631" s="186" t="str">
        <f>IF($A2631=0,"",IFERROR(INDEX(BD_Gestão!B:B,MATCH('Banco de Dados'!$B2631,BD_Gestão!$B:$B,0)),"erro"))</f>
        <v/>
      </c>
      <c r="K2631" s="158" t="str">
        <f>IF($A2631=0,"",IFERROR(INDEX(BD_Gestão!C:C,MATCH('Banco de Dados'!$B2631,BD_Gestão!$B:$B,0)),"erro"))</f>
        <v/>
      </c>
      <c r="L2631" s="158" t="str">
        <f>IF($A2631=0,"",IFERROR(INDEX(BD_Gestão!H:H,MATCH('Banco de Dados'!$B2631,BD_Gestão!$B:$B,0)),"erro"))</f>
        <v/>
      </c>
      <c r="M2631" s="161" t="str">
        <f>IF($A2631=0,"",IFERROR(INDEX(BD_Gestão!F:F,MATCH('Banco de Dados'!$B2631,BD_Gestão!$B:$B,0)),"erro"))</f>
        <v/>
      </c>
      <c r="N2631" s="161" t="str">
        <f>IF($A2631=0,"",IFERROR(INDEX(BD_Gestão!J:J,MATCH('Banco de Dados'!$B2631,BD_Gestão!$B:$B,0)),"erro"))</f>
        <v/>
      </c>
      <c r="O2631" s="164" t="str">
        <f>IF($A2631=0,"",IFERROR(INDEX(BD_Gestão!K:K,MATCH('Banco de Dados'!$B2631,BD_Gestão!$B:$B,0)),"erro"))</f>
        <v/>
      </c>
      <c r="P2631" s="169" t="str">
        <f t="shared" si="166"/>
        <v/>
      </c>
      <c r="Q2631" s="170" t="str">
        <f t="shared" si="167"/>
        <v/>
      </c>
      <c r="R2631" s="163" t="e">
        <f t="shared" si="164"/>
        <v>#VALUE!</v>
      </c>
      <c r="S2631" s="163" t="e">
        <f t="shared" si="165"/>
        <v>#VALUE!</v>
      </c>
      <c r="T2631" s="163" t="e">
        <f>INDEX(Controle!O:O,MATCH('Banco de Dados'!A2631,Controle!M:M,0))*E2631/100</f>
        <v>#N/A</v>
      </c>
    </row>
    <row r="2632" spans="1:20" hidden="1" x14ac:dyDescent="0.2">
      <c r="A2632" s="158">
        <f>BD_TS!A2631</f>
        <v>0</v>
      </c>
      <c r="B2632" s="158" t="str">
        <f>SUBSTITUTE(SUBSTITUTE(BD_TS!D2631," ",""),"-","/")</f>
        <v/>
      </c>
      <c r="C2632" s="158">
        <f>BD_TS!E2631</f>
        <v>0</v>
      </c>
      <c r="D2632" s="159">
        <f>BD_TS!F2631</f>
        <v>0</v>
      </c>
      <c r="E2632" s="160">
        <f>BD_TS!B2631</f>
        <v>0</v>
      </c>
      <c r="F2632" s="161">
        <f>BD_TS!C2631</f>
        <v>0</v>
      </c>
      <c r="G2632" s="187">
        <f>BD_TS!H2631</f>
        <v>0</v>
      </c>
      <c r="H2632" s="158" t="str">
        <f>IF($A2632=0,"",IFERROR(INDEX(BD_Gestão!A:A,MATCH('Banco de Dados'!$B2632,BD_Gestão!$B:$B,0)),"erro"))</f>
        <v/>
      </c>
      <c r="I2632" s="162" t="str">
        <f>IF($A2632=0,"",IFERROR(INDEX(BD_Gestão!E:E,MATCH('Banco de Dados'!$B2632,BD_Gestão!$B:$B,0)),"erro"))</f>
        <v/>
      </c>
      <c r="J2632" s="186" t="str">
        <f>IF($A2632=0,"",IFERROR(INDEX(BD_Gestão!B:B,MATCH('Banco de Dados'!$B2632,BD_Gestão!$B:$B,0)),"erro"))</f>
        <v/>
      </c>
      <c r="K2632" s="158" t="str">
        <f>IF($A2632=0,"",IFERROR(INDEX(BD_Gestão!C:C,MATCH('Banco de Dados'!$B2632,BD_Gestão!$B:$B,0)),"erro"))</f>
        <v/>
      </c>
      <c r="L2632" s="158" t="str">
        <f>IF($A2632=0,"",IFERROR(INDEX(BD_Gestão!H:H,MATCH('Banco de Dados'!$B2632,BD_Gestão!$B:$B,0)),"erro"))</f>
        <v/>
      </c>
      <c r="M2632" s="161" t="str">
        <f>IF($A2632=0,"",IFERROR(INDEX(BD_Gestão!F:F,MATCH('Banco de Dados'!$B2632,BD_Gestão!$B:$B,0)),"erro"))</f>
        <v/>
      </c>
      <c r="N2632" s="161" t="str">
        <f>IF($A2632=0,"",IFERROR(INDEX(BD_Gestão!J:J,MATCH('Banco de Dados'!$B2632,BD_Gestão!$B:$B,0)),"erro"))</f>
        <v/>
      </c>
      <c r="O2632" s="164" t="str">
        <f>IF($A2632=0,"",IFERROR(INDEX(BD_Gestão!K:K,MATCH('Banco de Dados'!$B2632,BD_Gestão!$B:$B,0)),"erro"))</f>
        <v/>
      </c>
      <c r="P2632" s="169" t="str">
        <f t="shared" si="166"/>
        <v/>
      </c>
      <c r="Q2632" s="170" t="str">
        <f t="shared" si="167"/>
        <v/>
      </c>
      <c r="R2632" s="163" t="e">
        <f t="shared" si="164"/>
        <v>#VALUE!</v>
      </c>
      <c r="S2632" s="163" t="e">
        <f t="shared" si="165"/>
        <v>#VALUE!</v>
      </c>
      <c r="T2632" s="163" t="e">
        <f>INDEX(Controle!O:O,MATCH('Banco de Dados'!A2632,Controle!M:M,0))*E2632/100</f>
        <v>#N/A</v>
      </c>
    </row>
    <row r="2633" spans="1:20" hidden="1" x14ac:dyDescent="0.2">
      <c r="A2633" s="158">
        <f>BD_TS!A2632</f>
        <v>0</v>
      </c>
      <c r="B2633" s="158" t="str">
        <f>SUBSTITUTE(SUBSTITUTE(BD_TS!D2632," ",""),"-","/")</f>
        <v/>
      </c>
      <c r="C2633" s="158">
        <f>BD_TS!E2632</f>
        <v>0</v>
      </c>
      <c r="D2633" s="159">
        <f>BD_TS!F2632</f>
        <v>0</v>
      </c>
      <c r="E2633" s="160">
        <f>BD_TS!B2632</f>
        <v>0</v>
      </c>
      <c r="F2633" s="161">
        <f>BD_TS!C2632</f>
        <v>0</v>
      </c>
      <c r="G2633" s="187">
        <f>BD_TS!H2632</f>
        <v>0</v>
      </c>
      <c r="H2633" s="158" t="str">
        <f>IF($A2633=0,"",IFERROR(INDEX(BD_Gestão!A:A,MATCH('Banco de Dados'!$B2633,BD_Gestão!$B:$B,0)),"erro"))</f>
        <v/>
      </c>
      <c r="I2633" s="162" t="str">
        <f>IF($A2633=0,"",IFERROR(INDEX(BD_Gestão!E:E,MATCH('Banco de Dados'!$B2633,BD_Gestão!$B:$B,0)),"erro"))</f>
        <v/>
      </c>
      <c r="J2633" s="186" t="str">
        <f>IF($A2633=0,"",IFERROR(INDEX(BD_Gestão!B:B,MATCH('Banco de Dados'!$B2633,BD_Gestão!$B:$B,0)),"erro"))</f>
        <v/>
      </c>
      <c r="K2633" s="158" t="str">
        <f>IF($A2633=0,"",IFERROR(INDEX(BD_Gestão!C:C,MATCH('Banco de Dados'!$B2633,BD_Gestão!$B:$B,0)),"erro"))</f>
        <v/>
      </c>
      <c r="L2633" s="158" t="str">
        <f>IF($A2633=0,"",IFERROR(INDEX(BD_Gestão!H:H,MATCH('Banco de Dados'!$B2633,BD_Gestão!$B:$B,0)),"erro"))</f>
        <v/>
      </c>
      <c r="M2633" s="161" t="str">
        <f>IF($A2633=0,"",IFERROR(INDEX(BD_Gestão!F:F,MATCH('Banco de Dados'!$B2633,BD_Gestão!$B:$B,0)),"erro"))</f>
        <v/>
      </c>
      <c r="N2633" s="161" t="str">
        <f>IF($A2633=0,"",IFERROR(INDEX(BD_Gestão!J:J,MATCH('Banco de Dados'!$B2633,BD_Gestão!$B:$B,0)),"erro"))</f>
        <v/>
      </c>
      <c r="O2633" s="164" t="str">
        <f>IF($A2633=0,"",IFERROR(INDEX(BD_Gestão!K:K,MATCH('Banco de Dados'!$B2633,BD_Gestão!$B:$B,0)),"erro"))</f>
        <v/>
      </c>
      <c r="P2633" s="169" t="str">
        <f t="shared" si="166"/>
        <v/>
      </c>
      <c r="Q2633" s="170" t="str">
        <f t="shared" si="167"/>
        <v/>
      </c>
      <c r="R2633" s="163" t="e">
        <f t="shared" si="164"/>
        <v>#VALUE!</v>
      </c>
      <c r="S2633" s="163" t="e">
        <f t="shared" si="165"/>
        <v>#VALUE!</v>
      </c>
      <c r="T2633" s="163" t="e">
        <f>INDEX(Controle!O:O,MATCH('Banco de Dados'!A2633,Controle!M:M,0))*E2633/100</f>
        <v>#N/A</v>
      </c>
    </row>
    <row r="2634" spans="1:20" hidden="1" x14ac:dyDescent="0.2">
      <c r="A2634" s="158">
        <f>BD_TS!A2633</f>
        <v>0</v>
      </c>
      <c r="B2634" s="158" t="str">
        <f>SUBSTITUTE(SUBSTITUTE(BD_TS!D2633," ",""),"-","/")</f>
        <v/>
      </c>
      <c r="C2634" s="158">
        <f>BD_TS!E2633</f>
        <v>0</v>
      </c>
      <c r="D2634" s="159">
        <f>BD_TS!F2633</f>
        <v>0</v>
      </c>
      <c r="E2634" s="160">
        <f>BD_TS!B2633</f>
        <v>0</v>
      </c>
      <c r="F2634" s="161">
        <f>BD_TS!C2633</f>
        <v>0</v>
      </c>
      <c r="G2634" s="187">
        <f>BD_TS!H2633</f>
        <v>0</v>
      </c>
      <c r="H2634" s="158" t="str">
        <f>IF($A2634=0,"",IFERROR(INDEX(BD_Gestão!A:A,MATCH('Banco de Dados'!$B2634,BD_Gestão!$B:$B,0)),"erro"))</f>
        <v/>
      </c>
      <c r="I2634" s="162" t="str">
        <f>IF($A2634=0,"",IFERROR(INDEX(BD_Gestão!E:E,MATCH('Banco de Dados'!$B2634,BD_Gestão!$B:$B,0)),"erro"))</f>
        <v/>
      </c>
      <c r="J2634" s="186" t="str">
        <f>IF($A2634=0,"",IFERROR(INDEX(BD_Gestão!B:B,MATCH('Banco de Dados'!$B2634,BD_Gestão!$B:$B,0)),"erro"))</f>
        <v/>
      </c>
      <c r="K2634" s="158" t="str">
        <f>IF($A2634=0,"",IFERROR(INDEX(BD_Gestão!C:C,MATCH('Banco de Dados'!$B2634,BD_Gestão!$B:$B,0)),"erro"))</f>
        <v/>
      </c>
      <c r="L2634" s="158" t="str">
        <f>IF($A2634=0,"",IFERROR(INDEX(BD_Gestão!H:H,MATCH('Banco de Dados'!$B2634,BD_Gestão!$B:$B,0)),"erro"))</f>
        <v/>
      </c>
      <c r="M2634" s="161" t="str">
        <f>IF($A2634=0,"",IFERROR(INDEX(BD_Gestão!F:F,MATCH('Banco de Dados'!$B2634,BD_Gestão!$B:$B,0)),"erro"))</f>
        <v/>
      </c>
      <c r="N2634" s="161" t="str">
        <f>IF($A2634=0,"",IFERROR(INDEX(BD_Gestão!J:J,MATCH('Banco de Dados'!$B2634,BD_Gestão!$B:$B,0)),"erro"))</f>
        <v/>
      </c>
      <c r="O2634" s="164" t="str">
        <f>IF($A2634=0,"",IFERROR(INDEX(BD_Gestão!K:K,MATCH('Banco de Dados'!$B2634,BD_Gestão!$B:$B,0)),"erro"))</f>
        <v/>
      </c>
      <c r="P2634" s="169" t="str">
        <f t="shared" si="166"/>
        <v/>
      </c>
      <c r="Q2634" s="170" t="str">
        <f t="shared" si="167"/>
        <v/>
      </c>
      <c r="R2634" s="163" t="e">
        <f t="shared" si="164"/>
        <v>#VALUE!</v>
      </c>
      <c r="S2634" s="163" t="e">
        <f t="shared" si="165"/>
        <v>#VALUE!</v>
      </c>
      <c r="T2634" s="163" t="e">
        <f>INDEX(Controle!O:O,MATCH('Banco de Dados'!A2634,Controle!M:M,0))*E2634/100</f>
        <v>#N/A</v>
      </c>
    </row>
    <row r="2635" spans="1:20" hidden="1" x14ac:dyDescent="0.2">
      <c r="A2635" s="158">
        <f>BD_TS!A2634</f>
        <v>0</v>
      </c>
      <c r="B2635" s="158" t="str">
        <f>SUBSTITUTE(SUBSTITUTE(BD_TS!D2634," ",""),"-","/")</f>
        <v/>
      </c>
      <c r="C2635" s="158">
        <f>BD_TS!E2634</f>
        <v>0</v>
      </c>
      <c r="D2635" s="159">
        <f>BD_TS!F2634</f>
        <v>0</v>
      </c>
      <c r="E2635" s="160">
        <f>BD_TS!B2634</f>
        <v>0</v>
      </c>
      <c r="F2635" s="161">
        <f>BD_TS!C2634</f>
        <v>0</v>
      </c>
      <c r="G2635" s="187">
        <f>BD_TS!H2634</f>
        <v>0</v>
      </c>
      <c r="H2635" s="158" t="str">
        <f>IF($A2635=0,"",IFERROR(INDEX(BD_Gestão!A:A,MATCH('Banco de Dados'!$B2635,BD_Gestão!$B:$B,0)),"erro"))</f>
        <v/>
      </c>
      <c r="I2635" s="162" t="str">
        <f>IF($A2635=0,"",IFERROR(INDEX(BD_Gestão!E:E,MATCH('Banco de Dados'!$B2635,BD_Gestão!$B:$B,0)),"erro"))</f>
        <v/>
      </c>
      <c r="J2635" s="186" t="str">
        <f>IF($A2635=0,"",IFERROR(INDEX(BD_Gestão!B:B,MATCH('Banco de Dados'!$B2635,BD_Gestão!$B:$B,0)),"erro"))</f>
        <v/>
      </c>
      <c r="K2635" s="158" t="str">
        <f>IF($A2635=0,"",IFERROR(INDEX(BD_Gestão!C:C,MATCH('Banco de Dados'!$B2635,BD_Gestão!$B:$B,0)),"erro"))</f>
        <v/>
      </c>
      <c r="L2635" s="158" t="str">
        <f>IF($A2635=0,"",IFERROR(INDEX(BD_Gestão!H:H,MATCH('Banco de Dados'!$B2635,BD_Gestão!$B:$B,0)),"erro"))</f>
        <v/>
      </c>
      <c r="M2635" s="161" t="str">
        <f>IF($A2635=0,"",IFERROR(INDEX(BD_Gestão!F:F,MATCH('Banco de Dados'!$B2635,BD_Gestão!$B:$B,0)),"erro"))</f>
        <v/>
      </c>
      <c r="N2635" s="161" t="str">
        <f>IF($A2635=0,"",IFERROR(INDEX(BD_Gestão!J:J,MATCH('Banco de Dados'!$B2635,BD_Gestão!$B:$B,0)),"erro"))</f>
        <v/>
      </c>
      <c r="O2635" s="164" t="str">
        <f>IF($A2635=0,"",IFERROR(INDEX(BD_Gestão!K:K,MATCH('Banco de Dados'!$B2635,BD_Gestão!$B:$B,0)),"erro"))</f>
        <v/>
      </c>
      <c r="P2635" s="169" t="str">
        <f t="shared" si="166"/>
        <v/>
      </c>
      <c r="Q2635" s="170" t="str">
        <f t="shared" si="167"/>
        <v/>
      </c>
      <c r="R2635" s="163" t="e">
        <f t="shared" si="164"/>
        <v>#VALUE!</v>
      </c>
      <c r="S2635" s="163" t="e">
        <f t="shared" si="165"/>
        <v>#VALUE!</v>
      </c>
      <c r="T2635" s="163" t="e">
        <f>INDEX(Controle!O:O,MATCH('Banco de Dados'!A2635,Controle!M:M,0))*E2635/100</f>
        <v>#N/A</v>
      </c>
    </row>
    <row r="2636" spans="1:20" hidden="1" x14ac:dyDescent="0.2">
      <c r="A2636" s="158">
        <f>BD_TS!A2635</f>
        <v>0</v>
      </c>
      <c r="B2636" s="158" t="str">
        <f>SUBSTITUTE(SUBSTITUTE(BD_TS!D2635," ",""),"-","/")</f>
        <v/>
      </c>
      <c r="C2636" s="158">
        <f>BD_TS!E2635</f>
        <v>0</v>
      </c>
      <c r="D2636" s="159">
        <f>BD_TS!F2635</f>
        <v>0</v>
      </c>
      <c r="E2636" s="160">
        <f>BD_TS!B2635</f>
        <v>0</v>
      </c>
      <c r="F2636" s="161">
        <f>BD_TS!C2635</f>
        <v>0</v>
      </c>
      <c r="G2636" s="187">
        <f>BD_TS!H2635</f>
        <v>0</v>
      </c>
      <c r="H2636" s="158" t="str">
        <f>IF($A2636=0,"",IFERROR(INDEX(BD_Gestão!A:A,MATCH('Banco de Dados'!$B2636,BD_Gestão!$B:$B,0)),"erro"))</f>
        <v/>
      </c>
      <c r="I2636" s="162" t="str">
        <f>IF($A2636=0,"",IFERROR(INDEX(BD_Gestão!E:E,MATCH('Banco de Dados'!$B2636,BD_Gestão!$B:$B,0)),"erro"))</f>
        <v/>
      </c>
      <c r="J2636" s="186" t="str">
        <f>IF($A2636=0,"",IFERROR(INDEX(BD_Gestão!B:B,MATCH('Banco de Dados'!$B2636,BD_Gestão!$B:$B,0)),"erro"))</f>
        <v/>
      </c>
      <c r="K2636" s="158" t="str">
        <f>IF($A2636=0,"",IFERROR(INDEX(BD_Gestão!C:C,MATCH('Banco de Dados'!$B2636,BD_Gestão!$B:$B,0)),"erro"))</f>
        <v/>
      </c>
      <c r="L2636" s="158" t="str">
        <f>IF($A2636=0,"",IFERROR(INDEX(BD_Gestão!H:H,MATCH('Banco de Dados'!$B2636,BD_Gestão!$B:$B,0)),"erro"))</f>
        <v/>
      </c>
      <c r="M2636" s="161" t="str">
        <f>IF($A2636=0,"",IFERROR(INDEX(BD_Gestão!F:F,MATCH('Banco de Dados'!$B2636,BD_Gestão!$B:$B,0)),"erro"))</f>
        <v/>
      </c>
      <c r="N2636" s="161" t="str">
        <f>IF($A2636=0,"",IFERROR(INDEX(BD_Gestão!J:J,MATCH('Banco de Dados'!$B2636,BD_Gestão!$B:$B,0)),"erro"))</f>
        <v/>
      </c>
      <c r="O2636" s="164" t="str">
        <f>IF($A2636=0,"",IFERROR(INDEX(BD_Gestão!K:K,MATCH('Banco de Dados'!$B2636,BD_Gestão!$B:$B,0)),"erro"))</f>
        <v/>
      </c>
      <c r="P2636" s="169" t="str">
        <f t="shared" si="166"/>
        <v/>
      </c>
      <c r="Q2636" s="170" t="str">
        <f t="shared" si="167"/>
        <v/>
      </c>
      <c r="R2636" s="163" t="e">
        <f t="shared" si="164"/>
        <v>#VALUE!</v>
      </c>
      <c r="S2636" s="163" t="e">
        <f t="shared" si="165"/>
        <v>#VALUE!</v>
      </c>
      <c r="T2636" s="163" t="e">
        <f>INDEX(Controle!O:O,MATCH('Banco de Dados'!A2636,Controle!M:M,0))*E2636/100</f>
        <v>#N/A</v>
      </c>
    </row>
    <row r="2637" spans="1:20" hidden="1" x14ac:dyDescent="0.2">
      <c r="A2637" s="158">
        <f>BD_TS!A2636</f>
        <v>0</v>
      </c>
      <c r="B2637" s="158" t="str">
        <f>SUBSTITUTE(SUBSTITUTE(BD_TS!D2636," ",""),"-","/")</f>
        <v/>
      </c>
      <c r="C2637" s="158">
        <f>BD_TS!E2636</f>
        <v>0</v>
      </c>
      <c r="D2637" s="159">
        <f>BD_TS!F2636</f>
        <v>0</v>
      </c>
      <c r="E2637" s="160">
        <f>BD_TS!B2636</f>
        <v>0</v>
      </c>
      <c r="F2637" s="161">
        <f>BD_TS!C2636</f>
        <v>0</v>
      </c>
      <c r="G2637" s="187">
        <f>BD_TS!H2636</f>
        <v>0</v>
      </c>
      <c r="H2637" s="158" t="str">
        <f>IF($A2637=0,"",IFERROR(INDEX(BD_Gestão!A:A,MATCH('Banco de Dados'!$B2637,BD_Gestão!$B:$B,0)),"erro"))</f>
        <v/>
      </c>
      <c r="I2637" s="162" t="str">
        <f>IF($A2637=0,"",IFERROR(INDEX(BD_Gestão!E:E,MATCH('Banco de Dados'!$B2637,BD_Gestão!$B:$B,0)),"erro"))</f>
        <v/>
      </c>
      <c r="J2637" s="186" t="str">
        <f>IF($A2637=0,"",IFERROR(INDEX(BD_Gestão!B:B,MATCH('Banco de Dados'!$B2637,BD_Gestão!$B:$B,0)),"erro"))</f>
        <v/>
      </c>
      <c r="K2637" s="158" t="str">
        <f>IF($A2637=0,"",IFERROR(INDEX(BD_Gestão!C:C,MATCH('Banco de Dados'!$B2637,BD_Gestão!$B:$B,0)),"erro"))</f>
        <v/>
      </c>
      <c r="L2637" s="158" t="str">
        <f>IF($A2637=0,"",IFERROR(INDEX(BD_Gestão!H:H,MATCH('Banco de Dados'!$B2637,BD_Gestão!$B:$B,0)),"erro"))</f>
        <v/>
      </c>
      <c r="M2637" s="161" t="str">
        <f>IF($A2637=0,"",IFERROR(INDEX(BD_Gestão!F:F,MATCH('Banco de Dados'!$B2637,BD_Gestão!$B:$B,0)),"erro"))</f>
        <v/>
      </c>
      <c r="N2637" s="161" t="str">
        <f>IF($A2637=0,"",IFERROR(INDEX(BD_Gestão!J:J,MATCH('Banco de Dados'!$B2637,BD_Gestão!$B:$B,0)),"erro"))</f>
        <v/>
      </c>
      <c r="O2637" s="164" t="str">
        <f>IF($A2637=0,"",IFERROR(INDEX(BD_Gestão!K:K,MATCH('Banco de Dados'!$B2637,BD_Gestão!$B:$B,0)),"erro"))</f>
        <v/>
      </c>
      <c r="P2637" s="169" t="str">
        <f t="shared" si="166"/>
        <v/>
      </c>
      <c r="Q2637" s="170" t="str">
        <f t="shared" si="167"/>
        <v/>
      </c>
      <c r="R2637" s="163" t="e">
        <f t="shared" si="164"/>
        <v>#VALUE!</v>
      </c>
      <c r="S2637" s="163" t="e">
        <f t="shared" si="165"/>
        <v>#VALUE!</v>
      </c>
      <c r="T2637" s="163" t="e">
        <f>INDEX(Controle!O:O,MATCH('Banco de Dados'!A2637,Controle!M:M,0))*E2637/100</f>
        <v>#N/A</v>
      </c>
    </row>
    <row r="2638" spans="1:20" hidden="1" x14ac:dyDescent="0.2">
      <c r="A2638" s="158">
        <f>BD_TS!A2637</f>
        <v>0</v>
      </c>
      <c r="B2638" s="158" t="str">
        <f>SUBSTITUTE(SUBSTITUTE(BD_TS!D2637," ",""),"-","/")</f>
        <v/>
      </c>
      <c r="C2638" s="158">
        <f>BD_TS!E2637</f>
        <v>0</v>
      </c>
      <c r="D2638" s="159">
        <f>BD_TS!F2637</f>
        <v>0</v>
      </c>
      <c r="E2638" s="160">
        <f>BD_TS!B2637</f>
        <v>0</v>
      </c>
      <c r="F2638" s="161">
        <f>BD_TS!C2637</f>
        <v>0</v>
      </c>
      <c r="G2638" s="187">
        <f>BD_TS!H2637</f>
        <v>0</v>
      </c>
      <c r="H2638" s="158" t="str">
        <f>IF($A2638=0,"",IFERROR(INDEX(BD_Gestão!A:A,MATCH('Banco de Dados'!$B2638,BD_Gestão!$B:$B,0)),"erro"))</f>
        <v/>
      </c>
      <c r="I2638" s="162" t="str">
        <f>IF($A2638=0,"",IFERROR(INDEX(BD_Gestão!E:E,MATCH('Banco de Dados'!$B2638,BD_Gestão!$B:$B,0)),"erro"))</f>
        <v/>
      </c>
      <c r="J2638" s="186" t="str">
        <f>IF($A2638=0,"",IFERROR(INDEX(BD_Gestão!B:B,MATCH('Banco de Dados'!$B2638,BD_Gestão!$B:$B,0)),"erro"))</f>
        <v/>
      </c>
      <c r="K2638" s="158" t="str">
        <f>IF($A2638=0,"",IFERROR(INDEX(BD_Gestão!C:C,MATCH('Banco de Dados'!$B2638,BD_Gestão!$B:$B,0)),"erro"))</f>
        <v/>
      </c>
      <c r="L2638" s="158" t="str">
        <f>IF($A2638=0,"",IFERROR(INDEX(BD_Gestão!H:H,MATCH('Banco de Dados'!$B2638,BD_Gestão!$B:$B,0)),"erro"))</f>
        <v/>
      </c>
      <c r="M2638" s="161" t="str">
        <f>IF($A2638=0,"",IFERROR(INDEX(BD_Gestão!F:F,MATCH('Banco de Dados'!$B2638,BD_Gestão!$B:$B,0)),"erro"))</f>
        <v/>
      </c>
      <c r="N2638" s="161" t="str">
        <f>IF($A2638=0,"",IFERROR(INDEX(BD_Gestão!J:J,MATCH('Banco de Dados'!$B2638,BD_Gestão!$B:$B,0)),"erro"))</f>
        <v/>
      </c>
      <c r="O2638" s="164" t="str">
        <f>IF($A2638=0,"",IFERROR(INDEX(BD_Gestão!K:K,MATCH('Banco de Dados'!$B2638,BD_Gestão!$B:$B,0)),"erro"))</f>
        <v/>
      </c>
      <c r="P2638" s="169" t="str">
        <f t="shared" si="166"/>
        <v/>
      </c>
      <c r="Q2638" s="170" t="str">
        <f t="shared" si="167"/>
        <v/>
      </c>
      <c r="R2638" s="163" t="e">
        <f t="shared" si="164"/>
        <v>#VALUE!</v>
      </c>
      <c r="S2638" s="163" t="e">
        <f t="shared" si="165"/>
        <v>#VALUE!</v>
      </c>
      <c r="T2638" s="163" t="e">
        <f>INDEX(Controle!O:O,MATCH('Banco de Dados'!A2638,Controle!M:M,0))*E2638/100</f>
        <v>#N/A</v>
      </c>
    </row>
    <row r="2639" spans="1:20" hidden="1" x14ac:dyDescent="0.2">
      <c r="A2639" s="158">
        <f>BD_TS!A2638</f>
        <v>0</v>
      </c>
      <c r="B2639" s="158" t="str">
        <f>SUBSTITUTE(SUBSTITUTE(BD_TS!D2638," ",""),"-","/")</f>
        <v/>
      </c>
      <c r="C2639" s="158">
        <f>BD_TS!E2638</f>
        <v>0</v>
      </c>
      <c r="D2639" s="159">
        <f>BD_TS!F2638</f>
        <v>0</v>
      </c>
      <c r="E2639" s="160">
        <f>BD_TS!B2638</f>
        <v>0</v>
      </c>
      <c r="F2639" s="161">
        <f>BD_TS!C2638</f>
        <v>0</v>
      </c>
      <c r="G2639" s="187">
        <f>BD_TS!H2638</f>
        <v>0</v>
      </c>
      <c r="H2639" s="158" t="str">
        <f>IF($A2639=0,"",IFERROR(INDEX(BD_Gestão!A:A,MATCH('Banco de Dados'!$B2639,BD_Gestão!$B:$B,0)),"erro"))</f>
        <v/>
      </c>
      <c r="I2639" s="162" t="str">
        <f>IF($A2639=0,"",IFERROR(INDEX(BD_Gestão!E:E,MATCH('Banco de Dados'!$B2639,BD_Gestão!$B:$B,0)),"erro"))</f>
        <v/>
      </c>
      <c r="J2639" s="186" t="str">
        <f>IF($A2639=0,"",IFERROR(INDEX(BD_Gestão!B:B,MATCH('Banco de Dados'!$B2639,BD_Gestão!$B:$B,0)),"erro"))</f>
        <v/>
      </c>
      <c r="K2639" s="158" t="str">
        <f>IF($A2639=0,"",IFERROR(INDEX(BD_Gestão!C:C,MATCH('Banco de Dados'!$B2639,BD_Gestão!$B:$B,0)),"erro"))</f>
        <v/>
      </c>
      <c r="L2639" s="158" t="str">
        <f>IF($A2639=0,"",IFERROR(INDEX(BD_Gestão!H:H,MATCH('Banco de Dados'!$B2639,BD_Gestão!$B:$B,0)),"erro"))</f>
        <v/>
      </c>
      <c r="M2639" s="161" t="str">
        <f>IF($A2639=0,"",IFERROR(INDEX(BD_Gestão!F:F,MATCH('Banco de Dados'!$B2639,BD_Gestão!$B:$B,0)),"erro"))</f>
        <v/>
      </c>
      <c r="N2639" s="161" t="str">
        <f>IF($A2639=0,"",IFERROR(INDEX(BD_Gestão!J:J,MATCH('Banco de Dados'!$B2639,BD_Gestão!$B:$B,0)),"erro"))</f>
        <v/>
      </c>
      <c r="O2639" s="164" t="str">
        <f>IF($A2639=0,"",IFERROR(INDEX(BD_Gestão!K:K,MATCH('Banco de Dados'!$B2639,BD_Gestão!$B:$B,0)),"erro"))</f>
        <v/>
      </c>
      <c r="P2639" s="169" t="str">
        <f t="shared" si="166"/>
        <v/>
      </c>
      <c r="Q2639" s="170" t="str">
        <f t="shared" si="167"/>
        <v/>
      </c>
      <c r="R2639" s="163" t="e">
        <f t="shared" si="164"/>
        <v>#VALUE!</v>
      </c>
      <c r="S2639" s="163" t="e">
        <f t="shared" si="165"/>
        <v>#VALUE!</v>
      </c>
      <c r="T2639" s="163" t="e">
        <f>INDEX(Controle!O:O,MATCH('Banco de Dados'!A2639,Controle!M:M,0))*E2639/100</f>
        <v>#N/A</v>
      </c>
    </row>
    <row r="2640" spans="1:20" hidden="1" x14ac:dyDescent="0.2">
      <c r="A2640" s="158">
        <f>BD_TS!A2639</f>
        <v>0</v>
      </c>
      <c r="B2640" s="158" t="str">
        <f>SUBSTITUTE(SUBSTITUTE(BD_TS!D2639," ",""),"-","/")</f>
        <v/>
      </c>
      <c r="C2640" s="158">
        <f>BD_TS!E2639</f>
        <v>0</v>
      </c>
      <c r="D2640" s="159">
        <f>BD_TS!F2639</f>
        <v>0</v>
      </c>
      <c r="E2640" s="160">
        <f>BD_TS!B2639</f>
        <v>0</v>
      </c>
      <c r="F2640" s="161">
        <f>BD_TS!C2639</f>
        <v>0</v>
      </c>
      <c r="G2640" s="187">
        <f>BD_TS!H2639</f>
        <v>0</v>
      </c>
      <c r="H2640" s="158" t="str">
        <f>IF($A2640=0,"",IFERROR(INDEX(BD_Gestão!A:A,MATCH('Banco de Dados'!$B2640,BD_Gestão!$B:$B,0)),"erro"))</f>
        <v/>
      </c>
      <c r="I2640" s="162" t="str">
        <f>IF($A2640=0,"",IFERROR(INDEX(BD_Gestão!E:E,MATCH('Banco de Dados'!$B2640,BD_Gestão!$B:$B,0)),"erro"))</f>
        <v/>
      </c>
      <c r="J2640" s="186" t="str">
        <f>IF($A2640=0,"",IFERROR(INDEX(BD_Gestão!B:B,MATCH('Banco de Dados'!$B2640,BD_Gestão!$B:$B,0)),"erro"))</f>
        <v/>
      </c>
      <c r="K2640" s="158" t="str">
        <f>IF($A2640=0,"",IFERROR(INDEX(BD_Gestão!C:C,MATCH('Banco de Dados'!$B2640,BD_Gestão!$B:$B,0)),"erro"))</f>
        <v/>
      </c>
      <c r="L2640" s="158" t="str">
        <f>IF($A2640=0,"",IFERROR(INDEX(BD_Gestão!H:H,MATCH('Banco de Dados'!$B2640,BD_Gestão!$B:$B,0)),"erro"))</f>
        <v/>
      </c>
      <c r="M2640" s="161" t="str">
        <f>IF($A2640=0,"",IFERROR(INDEX(BD_Gestão!F:F,MATCH('Banco de Dados'!$B2640,BD_Gestão!$B:$B,0)),"erro"))</f>
        <v/>
      </c>
      <c r="N2640" s="161" t="str">
        <f>IF($A2640=0,"",IFERROR(INDEX(BD_Gestão!J:J,MATCH('Banco de Dados'!$B2640,BD_Gestão!$B:$B,0)),"erro"))</f>
        <v/>
      </c>
      <c r="O2640" s="164" t="str">
        <f>IF($A2640=0,"",IFERROR(INDEX(BD_Gestão!K:K,MATCH('Banco de Dados'!$B2640,BD_Gestão!$B:$B,0)),"erro"))</f>
        <v/>
      </c>
      <c r="P2640" s="169" t="str">
        <f t="shared" si="166"/>
        <v/>
      </c>
      <c r="Q2640" s="170" t="str">
        <f t="shared" si="167"/>
        <v/>
      </c>
      <c r="R2640" s="163" t="e">
        <f t="shared" si="164"/>
        <v>#VALUE!</v>
      </c>
      <c r="S2640" s="163" t="e">
        <f t="shared" si="165"/>
        <v>#VALUE!</v>
      </c>
      <c r="T2640" s="163" t="e">
        <f>INDEX(Controle!O:O,MATCH('Banco de Dados'!A2640,Controle!M:M,0))*E2640/100</f>
        <v>#N/A</v>
      </c>
    </row>
    <row r="2641" spans="1:20" hidden="1" x14ac:dyDescent="0.2">
      <c r="A2641" s="158">
        <f>BD_TS!A2640</f>
        <v>0</v>
      </c>
      <c r="B2641" s="158" t="str">
        <f>SUBSTITUTE(SUBSTITUTE(BD_TS!D2640," ",""),"-","/")</f>
        <v/>
      </c>
      <c r="C2641" s="158">
        <f>BD_TS!E2640</f>
        <v>0</v>
      </c>
      <c r="D2641" s="159">
        <f>BD_TS!F2640</f>
        <v>0</v>
      </c>
      <c r="E2641" s="160">
        <f>BD_TS!B2640</f>
        <v>0</v>
      </c>
      <c r="F2641" s="161">
        <f>BD_TS!C2640</f>
        <v>0</v>
      </c>
      <c r="G2641" s="187">
        <f>BD_TS!H2640</f>
        <v>0</v>
      </c>
      <c r="H2641" s="158" t="str">
        <f>IF($A2641=0,"",IFERROR(INDEX(BD_Gestão!A:A,MATCH('Banco de Dados'!$B2641,BD_Gestão!$B:$B,0)),"erro"))</f>
        <v/>
      </c>
      <c r="I2641" s="162" t="str">
        <f>IF($A2641=0,"",IFERROR(INDEX(BD_Gestão!E:E,MATCH('Banco de Dados'!$B2641,BD_Gestão!$B:$B,0)),"erro"))</f>
        <v/>
      </c>
      <c r="J2641" s="186" t="str">
        <f>IF($A2641=0,"",IFERROR(INDEX(BD_Gestão!B:B,MATCH('Banco de Dados'!$B2641,BD_Gestão!$B:$B,0)),"erro"))</f>
        <v/>
      </c>
      <c r="K2641" s="158" t="str">
        <f>IF($A2641=0,"",IFERROR(INDEX(BD_Gestão!C:C,MATCH('Banco de Dados'!$B2641,BD_Gestão!$B:$B,0)),"erro"))</f>
        <v/>
      </c>
      <c r="L2641" s="158" t="str">
        <f>IF($A2641=0,"",IFERROR(INDEX(BD_Gestão!H:H,MATCH('Banco de Dados'!$B2641,BD_Gestão!$B:$B,0)),"erro"))</f>
        <v/>
      </c>
      <c r="M2641" s="161" t="str">
        <f>IF($A2641=0,"",IFERROR(INDEX(BD_Gestão!F:F,MATCH('Banco de Dados'!$B2641,BD_Gestão!$B:$B,0)),"erro"))</f>
        <v/>
      </c>
      <c r="N2641" s="161" t="str">
        <f>IF($A2641=0,"",IFERROR(INDEX(BD_Gestão!J:J,MATCH('Banco de Dados'!$B2641,BD_Gestão!$B:$B,0)),"erro"))</f>
        <v/>
      </c>
      <c r="O2641" s="164" t="str">
        <f>IF($A2641=0,"",IFERROR(INDEX(BD_Gestão!K:K,MATCH('Banco de Dados'!$B2641,BD_Gestão!$B:$B,0)),"erro"))</f>
        <v/>
      </c>
      <c r="P2641" s="169" t="str">
        <f t="shared" si="166"/>
        <v/>
      </c>
      <c r="Q2641" s="170" t="str">
        <f t="shared" si="167"/>
        <v/>
      </c>
      <c r="R2641" s="163" t="e">
        <f t="shared" si="164"/>
        <v>#VALUE!</v>
      </c>
      <c r="S2641" s="163" t="e">
        <f t="shared" si="165"/>
        <v>#VALUE!</v>
      </c>
      <c r="T2641" s="163" t="e">
        <f>INDEX(Controle!O:O,MATCH('Banco de Dados'!A2641,Controle!M:M,0))*E2641/100</f>
        <v>#N/A</v>
      </c>
    </row>
    <row r="2642" spans="1:20" hidden="1" x14ac:dyDescent="0.2">
      <c r="A2642" s="158">
        <f>BD_TS!A2641</f>
        <v>0</v>
      </c>
      <c r="B2642" s="158" t="str">
        <f>SUBSTITUTE(SUBSTITUTE(BD_TS!D2641," ",""),"-","/")</f>
        <v/>
      </c>
      <c r="C2642" s="158">
        <f>BD_TS!E2641</f>
        <v>0</v>
      </c>
      <c r="D2642" s="159">
        <f>BD_TS!F2641</f>
        <v>0</v>
      </c>
      <c r="E2642" s="160">
        <f>BD_TS!B2641</f>
        <v>0</v>
      </c>
      <c r="F2642" s="161">
        <f>BD_TS!C2641</f>
        <v>0</v>
      </c>
      <c r="G2642" s="187">
        <f>BD_TS!H2641</f>
        <v>0</v>
      </c>
      <c r="H2642" s="158" t="str">
        <f>IF($A2642=0,"",IFERROR(INDEX(BD_Gestão!A:A,MATCH('Banco de Dados'!$B2642,BD_Gestão!$B:$B,0)),"erro"))</f>
        <v/>
      </c>
      <c r="I2642" s="162" t="str">
        <f>IF($A2642=0,"",IFERROR(INDEX(BD_Gestão!E:E,MATCH('Banco de Dados'!$B2642,BD_Gestão!$B:$B,0)),"erro"))</f>
        <v/>
      </c>
      <c r="J2642" s="186" t="str">
        <f>IF($A2642=0,"",IFERROR(INDEX(BD_Gestão!B:B,MATCH('Banco de Dados'!$B2642,BD_Gestão!$B:$B,0)),"erro"))</f>
        <v/>
      </c>
      <c r="K2642" s="158" t="str">
        <f>IF($A2642=0,"",IFERROR(INDEX(BD_Gestão!C:C,MATCH('Banco de Dados'!$B2642,BD_Gestão!$B:$B,0)),"erro"))</f>
        <v/>
      </c>
      <c r="L2642" s="158" t="str">
        <f>IF($A2642=0,"",IFERROR(INDEX(BD_Gestão!H:H,MATCH('Banco de Dados'!$B2642,BD_Gestão!$B:$B,0)),"erro"))</f>
        <v/>
      </c>
      <c r="M2642" s="161" t="str">
        <f>IF($A2642=0,"",IFERROR(INDEX(BD_Gestão!F:F,MATCH('Banco de Dados'!$B2642,BD_Gestão!$B:$B,0)),"erro"))</f>
        <v/>
      </c>
      <c r="N2642" s="161" t="str">
        <f>IF($A2642=0,"",IFERROR(INDEX(BD_Gestão!J:J,MATCH('Banco de Dados'!$B2642,BD_Gestão!$B:$B,0)),"erro"))</f>
        <v/>
      </c>
      <c r="O2642" s="164" t="str">
        <f>IF($A2642=0,"",IFERROR(INDEX(BD_Gestão!K:K,MATCH('Banco de Dados'!$B2642,BD_Gestão!$B:$B,0)),"erro"))</f>
        <v/>
      </c>
      <c r="P2642" s="169" t="str">
        <f t="shared" si="166"/>
        <v/>
      </c>
      <c r="Q2642" s="170" t="str">
        <f t="shared" si="167"/>
        <v/>
      </c>
      <c r="R2642" s="163" t="e">
        <f t="shared" si="164"/>
        <v>#VALUE!</v>
      </c>
      <c r="S2642" s="163" t="e">
        <f t="shared" si="165"/>
        <v>#VALUE!</v>
      </c>
      <c r="T2642" s="163" t="e">
        <f>INDEX(Controle!O:O,MATCH('Banco de Dados'!A2642,Controle!M:M,0))*E2642/100</f>
        <v>#N/A</v>
      </c>
    </row>
    <row r="2643" spans="1:20" hidden="1" x14ac:dyDescent="0.2">
      <c r="A2643" s="158">
        <f>BD_TS!A2642</f>
        <v>0</v>
      </c>
      <c r="B2643" s="158" t="str">
        <f>SUBSTITUTE(SUBSTITUTE(BD_TS!D2642," ",""),"-","/")</f>
        <v/>
      </c>
      <c r="C2643" s="158">
        <f>BD_TS!E2642</f>
        <v>0</v>
      </c>
      <c r="D2643" s="159">
        <f>BD_TS!F2642</f>
        <v>0</v>
      </c>
      <c r="E2643" s="160">
        <f>BD_TS!B2642</f>
        <v>0</v>
      </c>
      <c r="F2643" s="161">
        <f>BD_TS!C2642</f>
        <v>0</v>
      </c>
      <c r="G2643" s="187">
        <f>BD_TS!H2642</f>
        <v>0</v>
      </c>
      <c r="H2643" s="158" t="str">
        <f>IF($A2643=0,"",IFERROR(INDEX(BD_Gestão!A:A,MATCH('Banco de Dados'!$B2643,BD_Gestão!$B:$B,0)),"erro"))</f>
        <v/>
      </c>
      <c r="I2643" s="162" t="str">
        <f>IF($A2643=0,"",IFERROR(INDEX(BD_Gestão!E:E,MATCH('Banco de Dados'!$B2643,BD_Gestão!$B:$B,0)),"erro"))</f>
        <v/>
      </c>
      <c r="J2643" s="186" t="str">
        <f>IF($A2643=0,"",IFERROR(INDEX(BD_Gestão!B:B,MATCH('Banco de Dados'!$B2643,BD_Gestão!$B:$B,0)),"erro"))</f>
        <v/>
      </c>
      <c r="K2643" s="158" t="str">
        <f>IF($A2643=0,"",IFERROR(INDEX(BD_Gestão!C:C,MATCH('Banco de Dados'!$B2643,BD_Gestão!$B:$B,0)),"erro"))</f>
        <v/>
      </c>
      <c r="L2643" s="158" t="str">
        <f>IF($A2643=0,"",IFERROR(INDEX(BD_Gestão!H:H,MATCH('Banco de Dados'!$B2643,BD_Gestão!$B:$B,0)),"erro"))</f>
        <v/>
      </c>
      <c r="M2643" s="161" t="str">
        <f>IF($A2643=0,"",IFERROR(INDEX(BD_Gestão!F:F,MATCH('Banco de Dados'!$B2643,BD_Gestão!$B:$B,0)),"erro"))</f>
        <v/>
      </c>
      <c r="N2643" s="161" t="str">
        <f>IF($A2643=0,"",IFERROR(INDEX(BD_Gestão!J:J,MATCH('Banco de Dados'!$B2643,BD_Gestão!$B:$B,0)),"erro"))</f>
        <v/>
      </c>
      <c r="O2643" s="164" t="str">
        <f>IF($A2643=0,"",IFERROR(INDEX(BD_Gestão!K:K,MATCH('Banco de Dados'!$B2643,BD_Gestão!$B:$B,0)),"erro"))</f>
        <v/>
      </c>
      <c r="P2643" s="169" t="str">
        <f t="shared" si="166"/>
        <v/>
      </c>
      <c r="Q2643" s="170" t="str">
        <f t="shared" si="167"/>
        <v/>
      </c>
      <c r="R2643" s="163" t="e">
        <f t="shared" si="164"/>
        <v>#VALUE!</v>
      </c>
      <c r="S2643" s="163" t="e">
        <f t="shared" si="165"/>
        <v>#VALUE!</v>
      </c>
      <c r="T2643" s="163" t="e">
        <f>INDEX(Controle!O:O,MATCH('Banco de Dados'!A2643,Controle!M:M,0))*E2643/100</f>
        <v>#N/A</v>
      </c>
    </row>
    <row r="2644" spans="1:20" hidden="1" x14ac:dyDescent="0.2">
      <c r="A2644" s="158">
        <f>BD_TS!A2643</f>
        <v>0</v>
      </c>
      <c r="B2644" s="158" t="str">
        <f>SUBSTITUTE(SUBSTITUTE(BD_TS!D2643," ",""),"-","/")</f>
        <v/>
      </c>
      <c r="C2644" s="158">
        <f>BD_TS!E2643</f>
        <v>0</v>
      </c>
      <c r="D2644" s="159">
        <f>BD_TS!F2643</f>
        <v>0</v>
      </c>
      <c r="E2644" s="160">
        <f>BD_TS!B2643</f>
        <v>0</v>
      </c>
      <c r="F2644" s="161">
        <f>BD_TS!C2643</f>
        <v>0</v>
      </c>
      <c r="G2644" s="187">
        <f>BD_TS!H2643</f>
        <v>0</v>
      </c>
      <c r="H2644" s="158" t="str">
        <f>IF($A2644=0,"",IFERROR(INDEX(BD_Gestão!A:A,MATCH('Banco de Dados'!$B2644,BD_Gestão!$B:$B,0)),"erro"))</f>
        <v/>
      </c>
      <c r="I2644" s="162" t="str">
        <f>IF($A2644=0,"",IFERROR(INDEX(BD_Gestão!E:E,MATCH('Banco de Dados'!$B2644,BD_Gestão!$B:$B,0)),"erro"))</f>
        <v/>
      </c>
      <c r="J2644" s="186" t="str">
        <f>IF($A2644=0,"",IFERROR(INDEX(BD_Gestão!B:B,MATCH('Banco de Dados'!$B2644,BD_Gestão!$B:$B,0)),"erro"))</f>
        <v/>
      </c>
      <c r="K2644" s="158" t="str">
        <f>IF($A2644=0,"",IFERROR(INDEX(BD_Gestão!C:C,MATCH('Banco de Dados'!$B2644,BD_Gestão!$B:$B,0)),"erro"))</f>
        <v/>
      </c>
      <c r="L2644" s="158" t="str">
        <f>IF($A2644=0,"",IFERROR(INDEX(BD_Gestão!H:H,MATCH('Banco de Dados'!$B2644,BD_Gestão!$B:$B,0)),"erro"))</f>
        <v/>
      </c>
      <c r="M2644" s="161" t="str">
        <f>IF($A2644=0,"",IFERROR(INDEX(BD_Gestão!F:F,MATCH('Banco de Dados'!$B2644,BD_Gestão!$B:$B,0)),"erro"))</f>
        <v/>
      </c>
      <c r="N2644" s="161" t="str">
        <f>IF($A2644=0,"",IFERROR(INDEX(BD_Gestão!J:J,MATCH('Banco de Dados'!$B2644,BD_Gestão!$B:$B,0)),"erro"))</f>
        <v/>
      </c>
      <c r="O2644" s="164" t="str">
        <f>IF($A2644=0,"",IFERROR(INDEX(BD_Gestão!K:K,MATCH('Banco de Dados'!$B2644,BD_Gestão!$B:$B,0)),"erro"))</f>
        <v/>
      </c>
      <c r="P2644" s="169" t="str">
        <f t="shared" si="166"/>
        <v/>
      </c>
      <c r="Q2644" s="170" t="str">
        <f t="shared" si="167"/>
        <v/>
      </c>
      <c r="R2644" s="163" t="e">
        <f t="shared" si="164"/>
        <v>#VALUE!</v>
      </c>
      <c r="S2644" s="163" t="e">
        <f t="shared" si="165"/>
        <v>#VALUE!</v>
      </c>
      <c r="T2644" s="163" t="e">
        <f>INDEX(Controle!O:O,MATCH('Banco de Dados'!A2644,Controle!M:M,0))*E2644/100</f>
        <v>#N/A</v>
      </c>
    </row>
    <row r="2645" spans="1:20" hidden="1" x14ac:dyDescent="0.2">
      <c r="A2645" s="158">
        <f>BD_TS!A2644</f>
        <v>0</v>
      </c>
      <c r="B2645" s="158" t="str">
        <f>SUBSTITUTE(SUBSTITUTE(BD_TS!D2644," ",""),"-","/")</f>
        <v/>
      </c>
      <c r="C2645" s="158">
        <f>BD_TS!E2644</f>
        <v>0</v>
      </c>
      <c r="D2645" s="159">
        <f>BD_TS!F2644</f>
        <v>0</v>
      </c>
      <c r="E2645" s="160">
        <f>BD_TS!B2644</f>
        <v>0</v>
      </c>
      <c r="F2645" s="161">
        <f>BD_TS!C2644</f>
        <v>0</v>
      </c>
      <c r="G2645" s="187">
        <f>BD_TS!H2644</f>
        <v>0</v>
      </c>
      <c r="H2645" s="158" t="str">
        <f>IF($A2645=0,"",IFERROR(INDEX(BD_Gestão!A:A,MATCH('Banco de Dados'!$B2645,BD_Gestão!$B:$B,0)),"erro"))</f>
        <v/>
      </c>
      <c r="I2645" s="162" t="str">
        <f>IF($A2645=0,"",IFERROR(INDEX(BD_Gestão!E:E,MATCH('Banco de Dados'!$B2645,BD_Gestão!$B:$B,0)),"erro"))</f>
        <v/>
      </c>
      <c r="J2645" s="186" t="str">
        <f>IF($A2645=0,"",IFERROR(INDEX(BD_Gestão!B:B,MATCH('Banco de Dados'!$B2645,BD_Gestão!$B:$B,0)),"erro"))</f>
        <v/>
      </c>
      <c r="K2645" s="158" t="str">
        <f>IF($A2645=0,"",IFERROR(INDEX(BD_Gestão!C:C,MATCH('Banco de Dados'!$B2645,BD_Gestão!$B:$B,0)),"erro"))</f>
        <v/>
      </c>
      <c r="L2645" s="158" t="str">
        <f>IF($A2645=0,"",IFERROR(INDEX(BD_Gestão!H:H,MATCH('Banco de Dados'!$B2645,BD_Gestão!$B:$B,0)),"erro"))</f>
        <v/>
      </c>
      <c r="M2645" s="161" t="str">
        <f>IF($A2645=0,"",IFERROR(INDEX(BD_Gestão!F:F,MATCH('Banco de Dados'!$B2645,BD_Gestão!$B:$B,0)),"erro"))</f>
        <v/>
      </c>
      <c r="N2645" s="161" t="str">
        <f>IF($A2645=0,"",IFERROR(INDEX(BD_Gestão!J:J,MATCH('Banco de Dados'!$B2645,BD_Gestão!$B:$B,0)),"erro"))</f>
        <v/>
      </c>
      <c r="O2645" s="164" t="str">
        <f>IF($A2645=0,"",IFERROR(INDEX(BD_Gestão!K:K,MATCH('Banco de Dados'!$B2645,BD_Gestão!$B:$B,0)),"erro"))</f>
        <v/>
      </c>
      <c r="P2645" s="169" t="str">
        <f t="shared" si="166"/>
        <v/>
      </c>
      <c r="Q2645" s="170" t="str">
        <f t="shared" si="167"/>
        <v/>
      </c>
      <c r="R2645" s="163" t="e">
        <f t="shared" si="164"/>
        <v>#VALUE!</v>
      </c>
      <c r="S2645" s="163" t="e">
        <f t="shared" si="165"/>
        <v>#VALUE!</v>
      </c>
      <c r="T2645" s="163" t="e">
        <f>INDEX(Controle!O:O,MATCH('Banco de Dados'!A2645,Controle!M:M,0))*E2645/100</f>
        <v>#N/A</v>
      </c>
    </row>
    <row r="2646" spans="1:20" hidden="1" x14ac:dyDescent="0.2">
      <c r="A2646" s="158">
        <f>BD_TS!A2645</f>
        <v>0</v>
      </c>
      <c r="B2646" s="158" t="str">
        <f>SUBSTITUTE(SUBSTITUTE(BD_TS!D2645," ",""),"-","/")</f>
        <v/>
      </c>
      <c r="C2646" s="158">
        <f>BD_TS!E2645</f>
        <v>0</v>
      </c>
      <c r="D2646" s="159">
        <f>BD_TS!F2645</f>
        <v>0</v>
      </c>
      <c r="E2646" s="160">
        <f>BD_TS!B2645</f>
        <v>0</v>
      </c>
      <c r="F2646" s="161">
        <f>BD_TS!C2645</f>
        <v>0</v>
      </c>
      <c r="G2646" s="187">
        <f>BD_TS!H2645</f>
        <v>0</v>
      </c>
      <c r="H2646" s="158" t="str">
        <f>IF($A2646=0,"",IFERROR(INDEX(BD_Gestão!A:A,MATCH('Banco de Dados'!$B2646,BD_Gestão!$B:$B,0)),"erro"))</f>
        <v/>
      </c>
      <c r="I2646" s="162" t="str">
        <f>IF($A2646=0,"",IFERROR(INDEX(BD_Gestão!E:E,MATCH('Banco de Dados'!$B2646,BD_Gestão!$B:$B,0)),"erro"))</f>
        <v/>
      </c>
      <c r="J2646" s="186" t="str">
        <f>IF($A2646=0,"",IFERROR(INDEX(BD_Gestão!B:B,MATCH('Banco de Dados'!$B2646,BD_Gestão!$B:$B,0)),"erro"))</f>
        <v/>
      </c>
      <c r="K2646" s="158" t="str">
        <f>IF($A2646=0,"",IFERROR(INDEX(BD_Gestão!C:C,MATCH('Banco de Dados'!$B2646,BD_Gestão!$B:$B,0)),"erro"))</f>
        <v/>
      </c>
      <c r="L2646" s="158" t="str">
        <f>IF($A2646=0,"",IFERROR(INDEX(BD_Gestão!H:H,MATCH('Banco de Dados'!$B2646,BD_Gestão!$B:$B,0)),"erro"))</f>
        <v/>
      </c>
      <c r="M2646" s="161" t="str">
        <f>IF($A2646=0,"",IFERROR(INDEX(BD_Gestão!F:F,MATCH('Banco de Dados'!$B2646,BD_Gestão!$B:$B,0)),"erro"))</f>
        <v/>
      </c>
      <c r="N2646" s="161" t="str">
        <f>IF($A2646=0,"",IFERROR(INDEX(BD_Gestão!J:J,MATCH('Banco de Dados'!$B2646,BD_Gestão!$B:$B,0)),"erro"))</f>
        <v/>
      </c>
      <c r="O2646" s="164" t="str">
        <f>IF($A2646=0,"",IFERROR(INDEX(BD_Gestão!K:K,MATCH('Banco de Dados'!$B2646,BD_Gestão!$B:$B,0)),"erro"))</f>
        <v/>
      </c>
      <c r="P2646" s="169" t="str">
        <f t="shared" si="166"/>
        <v/>
      </c>
      <c r="Q2646" s="170" t="str">
        <f t="shared" si="167"/>
        <v/>
      </c>
      <c r="R2646" s="163" t="e">
        <f t="shared" si="164"/>
        <v>#VALUE!</v>
      </c>
      <c r="S2646" s="163" t="e">
        <f t="shared" si="165"/>
        <v>#VALUE!</v>
      </c>
      <c r="T2646" s="163" t="e">
        <f>INDEX(Controle!O:O,MATCH('Banco de Dados'!A2646,Controle!M:M,0))*E2646/100</f>
        <v>#N/A</v>
      </c>
    </row>
    <row r="2647" spans="1:20" hidden="1" x14ac:dyDescent="0.2">
      <c r="A2647" s="158">
        <f>BD_TS!A2646</f>
        <v>0</v>
      </c>
      <c r="B2647" s="158" t="str">
        <f>SUBSTITUTE(SUBSTITUTE(BD_TS!D2646," ",""),"-","/")</f>
        <v/>
      </c>
      <c r="C2647" s="158">
        <f>BD_TS!E2646</f>
        <v>0</v>
      </c>
      <c r="D2647" s="159">
        <f>BD_TS!F2646</f>
        <v>0</v>
      </c>
      <c r="E2647" s="160">
        <f>BD_TS!B2646</f>
        <v>0</v>
      </c>
      <c r="F2647" s="161">
        <f>BD_TS!C2646</f>
        <v>0</v>
      </c>
      <c r="G2647" s="187">
        <f>BD_TS!H2646</f>
        <v>0</v>
      </c>
      <c r="H2647" s="158" t="str">
        <f>IF($A2647=0,"",IFERROR(INDEX(BD_Gestão!A:A,MATCH('Banco de Dados'!$B2647,BD_Gestão!$B:$B,0)),"erro"))</f>
        <v/>
      </c>
      <c r="I2647" s="162" t="str">
        <f>IF($A2647=0,"",IFERROR(INDEX(BD_Gestão!E:E,MATCH('Banco de Dados'!$B2647,BD_Gestão!$B:$B,0)),"erro"))</f>
        <v/>
      </c>
      <c r="J2647" s="186" t="str">
        <f>IF($A2647=0,"",IFERROR(INDEX(BD_Gestão!B:B,MATCH('Banco de Dados'!$B2647,BD_Gestão!$B:$B,0)),"erro"))</f>
        <v/>
      </c>
      <c r="K2647" s="158" t="str">
        <f>IF($A2647=0,"",IFERROR(INDEX(BD_Gestão!C:C,MATCH('Banco de Dados'!$B2647,BD_Gestão!$B:$B,0)),"erro"))</f>
        <v/>
      </c>
      <c r="L2647" s="158" t="str">
        <f>IF($A2647=0,"",IFERROR(INDEX(BD_Gestão!H:H,MATCH('Banco de Dados'!$B2647,BD_Gestão!$B:$B,0)),"erro"))</f>
        <v/>
      </c>
      <c r="M2647" s="161" t="str">
        <f>IF($A2647=0,"",IFERROR(INDEX(BD_Gestão!F:F,MATCH('Banco de Dados'!$B2647,BD_Gestão!$B:$B,0)),"erro"))</f>
        <v/>
      </c>
      <c r="N2647" s="161" t="str">
        <f>IF($A2647=0,"",IFERROR(INDEX(BD_Gestão!J:J,MATCH('Banco de Dados'!$B2647,BD_Gestão!$B:$B,0)),"erro"))</f>
        <v/>
      </c>
      <c r="O2647" s="164" t="str">
        <f>IF($A2647=0,"",IFERROR(INDEX(BD_Gestão!K:K,MATCH('Banco de Dados'!$B2647,BD_Gestão!$B:$B,0)),"erro"))</f>
        <v/>
      </c>
      <c r="P2647" s="169" t="str">
        <f t="shared" si="166"/>
        <v/>
      </c>
      <c r="Q2647" s="170" t="str">
        <f t="shared" si="167"/>
        <v/>
      </c>
      <c r="R2647" s="163" t="e">
        <f t="shared" si="164"/>
        <v>#VALUE!</v>
      </c>
      <c r="S2647" s="163" t="e">
        <f t="shared" si="165"/>
        <v>#VALUE!</v>
      </c>
      <c r="T2647" s="163" t="e">
        <f>INDEX(Controle!O:O,MATCH('Banco de Dados'!A2647,Controle!M:M,0))*E2647/100</f>
        <v>#N/A</v>
      </c>
    </row>
    <row r="2648" spans="1:20" hidden="1" x14ac:dyDescent="0.2">
      <c r="A2648" s="158">
        <f>BD_TS!A2647</f>
        <v>0</v>
      </c>
      <c r="B2648" s="158" t="str">
        <f>SUBSTITUTE(SUBSTITUTE(BD_TS!D2647," ",""),"-","/")</f>
        <v/>
      </c>
      <c r="C2648" s="158">
        <f>BD_TS!E2647</f>
        <v>0</v>
      </c>
      <c r="D2648" s="159">
        <f>BD_TS!F2647</f>
        <v>0</v>
      </c>
      <c r="E2648" s="160">
        <f>BD_TS!B2647</f>
        <v>0</v>
      </c>
      <c r="F2648" s="161">
        <f>BD_TS!C2647</f>
        <v>0</v>
      </c>
      <c r="G2648" s="187">
        <f>BD_TS!H2647</f>
        <v>0</v>
      </c>
      <c r="H2648" s="158" t="str">
        <f>IF($A2648=0,"",IFERROR(INDEX(BD_Gestão!A:A,MATCH('Banco de Dados'!$B2648,BD_Gestão!$B:$B,0)),"erro"))</f>
        <v/>
      </c>
      <c r="I2648" s="162" t="str">
        <f>IF($A2648=0,"",IFERROR(INDEX(BD_Gestão!E:E,MATCH('Banco de Dados'!$B2648,BD_Gestão!$B:$B,0)),"erro"))</f>
        <v/>
      </c>
      <c r="J2648" s="186" t="str">
        <f>IF($A2648=0,"",IFERROR(INDEX(BD_Gestão!B:B,MATCH('Banco de Dados'!$B2648,BD_Gestão!$B:$B,0)),"erro"))</f>
        <v/>
      </c>
      <c r="K2648" s="158" t="str">
        <f>IF($A2648=0,"",IFERROR(INDEX(BD_Gestão!C:C,MATCH('Banco de Dados'!$B2648,BD_Gestão!$B:$B,0)),"erro"))</f>
        <v/>
      </c>
      <c r="L2648" s="158" t="str">
        <f>IF($A2648=0,"",IFERROR(INDEX(BD_Gestão!H:H,MATCH('Banco de Dados'!$B2648,BD_Gestão!$B:$B,0)),"erro"))</f>
        <v/>
      </c>
      <c r="M2648" s="161" t="str">
        <f>IF($A2648=0,"",IFERROR(INDEX(BD_Gestão!F:F,MATCH('Banco de Dados'!$B2648,BD_Gestão!$B:$B,0)),"erro"))</f>
        <v/>
      </c>
      <c r="N2648" s="161" t="str">
        <f>IF($A2648=0,"",IFERROR(INDEX(BD_Gestão!J:J,MATCH('Banco de Dados'!$B2648,BD_Gestão!$B:$B,0)),"erro"))</f>
        <v/>
      </c>
      <c r="O2648" s="164" t="str">
        <f>IF($A2648=0,"",IFERROR(INDEX(BD_Gestão!K:K,MATCH('Banco de Dados'!$B2648,BD_Gestão!$B:$B,0)),"erro"))</f>
        <v/>
      </c>
      <c r="P2648" s="169" t="str">
        <f t="shared" si="166"/>
        <v/>
      </c>
      <c r="Q2648" s="170" t="str">
        <f t="shared" si="167"/>
        <v/>
      </c>
      <c r="R2648" s="163" t="e">
        <f t="shared" si="164"/>
        <v>#VALUE!</v>
      </c>
      <c r="S2648" s="163" t="e">
        <f t="shared" si="165"/>
        <v>#VALUE!</v>
      </c>
      <c r="T2648" s="163" t="e">
        <f>INDEX(Controle!O:O,MATCH('Banco de Dados'!A2648,Controle!M:M,0))*E2648/100</f>
        <v>#N/A</v>
      </c>
    </row>
    <row r="2649" spans="1:20" hidden="1" x14ac:dyDescent="0.2">
      <c r="A2649" s="158">
        <f>BD_TS!A2648</f>
        <v>0</v>
      </c>
      <c r="B2649" s="158" t="str">
        <f>SUBSTITUTE(SUBSTITUTE(BD_TS!D2648," ",""),"-","/")</f>
        <v/>
      </c>
      <c r="C2649" s="158">
        <f>BD_TS!E2648</f>
        <v>0</v>
      </c>
      <c r="D2649" s="159">
        <f>BD_TS!F2648</f>
        <v>0</v>
      </c>
      <c r="E2649" s="160">
        <f>BD_TS!B2648</f>
        <v>0</v>
      </c>
      <c r="F2649" s="161">
        <f>BD_TS!C2648</f>
        <v>0</v>
      </c>
      <c r="G2649" s="187">
        <f>BD_TS!H2648</f>
        <v>0</v>
      </c>
      <c r="H2649" s="158" t="str">
        <f>IF($A2649=0,"",IFERROR(INDEX(BD_Gestão!A:A,MATCH('Banco de Dados'!$B2649,BD_Gestão!$B:$B,0)),"erro"))</f>
        <v/>
      </c>
      <c r="I2649" s="162" t="str">
        <f>IF($A2649=0,"",IFERROR(INDEX(BD_Gestão!E:E,MATCH('Banco de Dados'!$B2649,BD_Gestão!$B:$B,0)),"erro"))</f>
        <v/>
      </c>
      <c r="J2649" s="186" t="str">
        <f>IF($A2649=0,"",IFERROR(INDEX(BD_Gestão!B:B,MATCH('Banco de Dados'!$B2649,BD_Gestão!$B:$B,0)),"erro"))</f>
        <v/>
      </c>
      <c r="K2649" s="158" t="str">
        <f>IF($A2649=0,"",IFERROR(INDEX(BD_Gestão!C:C,MATCH('Banco de Dados'!$B2649,BD_Gestão!$B:$B,0)),"erro"))</f>
        <v/>
      </c>
      <c r="L2649" s="158" t="str">
        <f>IF($A2649=0,"",IFERROR(INDEX(BD_Gestão!H:H,MATCH('Banco de Dados'!$B2649,BD_Gestão!$B:$B,0)),"erro"))</f>
        <v/>
      </c>
      <c r="M2649" s="161" t="str">
        <f>IF($A2649=0,"",IFERROR(INDEX(BD_Gestão!F:F,MATCH('Banco de Dados'!$B2649,BD_Gestão!$B:$B,0)),"erro"))</f>
        <v/>
      </c>
      <c r="N2649" s="161" t="str">
        <f>IF($A2649=0,"",IFERROR(INDEX(BD_Gestão!J:J,MATCH('Banco de Dados'!$B2649,BD_Gestão!$B:$B,0)),"erro"))</f>
        <v/>
      </c>
      <c r="O2649" s="164" t="str">
        <f>IF($A2649=0,"",IFERROR(INDEX(BD_Gestão!K:K,MATCH('Banco de Dados'!$B2649,BD_Gestão!$B:$B,0)),"erro"))</f>
        <v/>
      </c>
      <c r="P2649" s="169" t="str">
        <f t="shared" si="166"/>
        <v/>
      </c>
      <c r="Q2649" s="170" t="str">
        <f t="shared" si="167"/>
        <v/>
      </c>
      <c r="R2649" s="163" t="e">
        <f t="shared" si="164"/>
        <v>#VALUE!</v>
      </c>
      <c r="S2649" s="163" t="e">
        <f t="shared" si="165"/>
        <v>#VALUE!</v>
      </c>
      <c r="T2649" s="163" t="e">
        <f>INDEX(Controle!O:O,MATCH('Banco de Dados'!A2649,Controle!M:M,0))*E2649/100</f>
        <v>#N/A</v>
      </c>
    </row>
    <row r="2650" spans="1:20" hidden="1" x14ac:dyDescent="0.2">
      <c r="A2650" s="158">
        <f>BD_TS!A2649</f>
        <v>0</v>
      </c>
      <c r="B2650" s="158" t="str">
        <f>SUBSTITUTE(SUBSTITUTE(BD_TS!D2649," ",""),"-","/")</f>
        <v/>
      </c>
      <c r="C2650" s="158">
        <f>BD_TS!E2649</f>
        <v>0</v>
      </c>
      <c r="D2650" s="159">
        <f>BD_TS!F2649</f>
        <v>0</v>
      </c>
      <c r="E2650" s="160">
        <f>BD_TS!B2649</f>
        <v>0</v>
      </c>
      <c r="F2650" s="161">
        <f>BD_TS!C2649</f>
        <v>0</v>
      </c>
      <c r="G2650" s="187">
        <f>BD_TS!H2649</f>
        <v>0</v>
      </c>
      <c r="H2650" s="158" t="str">
        <f>IF($A2650=0,"",IFERROR(INDEX(BD_Gestão!A:A,MATCH('Banco de Dados'!$B2650,BD_Gestão!$B:$B,0)),"erro"))</f>
        <v/>
      </c>
      <c r="I2650" s="162" t="str">
        <f>IF($A2650=0,"",IFERROR(INDEX(BD_Gestão!E:E,MATCH('Banco de Dados'!$B2650,BD_Gestão!$B:$B,0)),"erro"))</f>
        <v/>
      </c>
      <c r="J2650" s="186" t="str">
        <f>IF($A2650=0,"",IFERROR(INDEX(BD_Gestão!B:B,MATCH('Banco de Dados'!$B2650,BD_Gestão!$B:$B,0)),"erro"))</f>
        <v/>
      </c>
      <c r="K2650" s="158" t="str">
        <f>IF($A2650=0,"",IFERROR(INDEX(BD_Gestão!C:C,MATCH('Banco de Dados'!$B2650,BD_Gestão!$B:$B,0)),"erro"))</f>
        <v/>
      </c>
      <c r="L2650" s="158" t="str">
        <f>IF($A2650=0,"",IFERROR(INDEX(BD_Gestão!H:H,MATCH('Banco de Dados'!$B2650,BD_Gestão!$B:$B,0)),"erro"))</f>
        <v/>
      </c>
      <c r="M2650" s="161" t="str">
        <f>IF($A2650=0,"",IFERROR(INDEX(BD_Gestão!F:F,MATCH('Banco de Dados'!$B2650,BD_Gestão!$B:$B,0)),"erro"))</f>
        <v/>
      </c>
      <c r="N2650" s="161" t="str">
        <f>IF($A2650=0,"",IFERROR(INDEX(BD_Gestão!J:J,MATCH('Banco de Dados'!$B2650,BD_Gestão!$B:$B,0)),"erro"))</f>
        <v/>
      </c>
      <c r="O2650" s="164" t="str">
        <f>IF($A2650=0,"",IFERROR(INDEX(BD_Gestão!K:K,MATCH('Banco de Dados'!$B2650,BD_Gestão!$B:$B,0)),"erro"))</f>
        <v/>
      </c>
      <c r="P2650" s="169" t="str">
        <f t="shared" si="166"/>
        <v/>
      </c>
      <c r="Q2650" s="170" t="str">
        <f t="shared" si="167"/>
        <v/>
      </c>
      <c r="R2650" s="163" t="e">
        <f t="shared" si="164"/>
        <v>#VALUE!</v>
      </c>
      <c r="S2650" s="163" t="e">
        <f t="shared" si="165"/>
        <v>#VALUE!</v>
      </c>
      <c r="T2650" s="163" t="e">
        <f>INDEX(Controle!O:O,MATCH('Banco de Dados'!A2650,Controle!M:M,0))*E2650/100</f>
        <v>#N/A</v>
      </c>
    </row>
    <row r="2651" spans="1:20" hidden="1" x14ac:dyDescent="0.2">
      <c r="A2651" s="158">
        <f>BD_TS!A2650</f>
        <v>0</v>
      </c>
      <c r="B2651" s="158" t="str">
        <f>SUBSTITUTE(SUBSTITUTE(BD_TS!D2650," ",""),"-","/")</f>
        <v/>
      </c>
      <c r="C2651" s="158">
        <f>BD_TS!E2650</f>
        <v>0</v>
      </c>
      <c r="D2651" s="159">
        <f>BD_TS!F2650</f>
        <v>0</v>
      </c>
      <c r="E2651" s="160">
        <f>BD_TS!B2650</f>
        <v>0</v>
      </c>
      <c r="F2651" s="161">
        <f>BD_TS!C2650</f>
        <v>0</v>
      </c>
      <c r="G2651" s="187">
        <f>BD_TS!H2650</f>
        <v>0</v>
      </c>
      <c r="H2651" s="158" t="str">
        <f>IF($A2651=0,"",IFERROR(INDEX(BD_Gestão!A:A,MATCH('Banco de Dados'!$B2651,BD_Gestão!$B:$B,0)),"erro"))</f>
        <v/>
      </c>
      <c r="I2651" s="162" t="str">
        <f>IF($A2651=0,"",IFERROR(INDEX(BD_Gestão!E:E,MATCH('Banco de Dados'!$B2651,BD_Gestão!$B:$B,0)),"erro"))</f>
        <v/>
      </c>
      <c r="J2651" s="186" t="str">
        <f>IF($A2651=0,"",IFERROR(INDEX(BD_Gestão!B:B,MATCH('Banco de Dados'!$B2651,BD_Gestão!$B:$B,0)),"erro"))</f>
        <v/>
      </c>
      <c r="K2651" s="158" t="str">
        <f>IF($A2651=0,"",IFERROR(INDEX(BD_Gestão!C:C,MATCH('Banco de Dados'!$B2651,BD_Gestão!$B:$B,0)),"erro"))</f>
        <v/>
      </c>
      <c r="L2651" s="158" t="str">
        <f>IF($A2651=0,"",IFERROR(INDEX(BD_Gestão!H:H,MATCH('Banco de Dados'!$B2651,BD_Gestão!$B:$B,0)),"erro"))</f>
        <v/>
      </c>
      <c r="M2651" s="161" t="str">
        <f>IF($A2651=0,"",IFERROR(INDEX(BD_Gestão!F:F,MATCH('Banco de Dados'!$B2651,BD_Gestão!$B:$B,0)),"erro"))</f>
        <v/>
      </c>
      <c r="N2651" s="161" t="str">
        <f>IF($A2651=0,"",IFERROR(INDEX(BD_Gestão!J:J,MATCH('Banco de Dados'!$B2651,BD_Gestão!$B:$B,0)),"erro"))</f>
        <v/>
      </c>
      <c r="O2651" s="164" t="str">
        <f>IF($A2651=0,"",IFERROR(INDEX(BD_Gestão!K:K,MATCH('Banco de Dados'!$B2651,BD_Gestão!$B:$B,0)),"erro"))</f>
        <v/>
      </c>
      <c r="P2651" s="169" t="str">
        <f t="shared" si="166"/>
        <v/>
      </c>
      <c r="Q2651" s="170" t="str">
        <f t="shared" si="167"/>
        <v/>
      </c>
      <c r="R2651" s="163" t="e">
        <f t="shared" si="164"/>
        <v>#VALUE!</v>
      </c>
      <c r="S2651" s="163" t="e">
        <f t="shared" si="165"/>
        <v>#VALUE!</v>
      </c>
      <c r="T2651" s="163" t="e">
        <f>INDEX(Controle!O:O,MATCH('Banco de Dados'!A2651,Controle!M:M,0))*E2651/100</f>
        <v>#N/A</v>
      </c>
    </row>
    <row r="2652" spans="1:20" hidden="1" x14ac:dyDescent="0.2">
      <c r="A2652" s="158">
        <f>BD_TS!A2651</f>
        <v>0</v>
      </c>
      <c r="B2652" s="158" t="str">
        <f>SUBSTITUTE(SUBSTITUTE(BD_TS!D2651," ",""),"-","/")</f>
        <v/>
      </c>
      <c r="C2652" s="158">
        <f>BD_TS!E2651</f>
        <v>0</v>
      </c>
      <c r="D2652" s="159">
        <f>BD_TS!F2651</f>
        <v>0</v>
      </c>
      <c r="E2652" s="160">
        <f>BD_TS!B2651</f>
        <v>0</v>
      </c>
      <c r="F2652" s="161">
        <f>BD_TS!C2651</f>
        <v>0</v>
      </c>
      <c r="G2652" s="187">
        <f>BD_TS!H2651</f>
        <v>0</v>
      </c>
      <c r="H2652" s="158" t="str">
        <f>IF($A2652=0,"",IFERROR(INDEX(BD_Gestão!A:A,MATCH('Banco de Dados'!$B2652,BD_Gestão!$B:$B,0)),"erro"))</f>
        <v/>
      </c>
      <c r="I2652" s="162" t="str">
        <f>IF($A2652=0,"",IFERROR(INDEX(BD_Gestão!E:E,MATCH('Banco de Dados'!$B2652,BD_Gestão!$B:$B,0)),"erro"))</f>
        <v/>
      </c>
      <c r="J2652" s="186" t="str">
        <f>IF($A2652=0,"",IFERROR(INDEX(BD_Gestão!B:B,MATCH('Banco de Dados'!$B2652,BD_Gestão!$B:$B,0)),"erro"))</f>
        <v/>
      </c>
      <c r="K2652" s="158" t="str">
        <f>IF($A2652=0,"",IFERROR(INDEX(BD_Gestão!C:C,MATCH('Banco de Dados'!$B2652,BD_Gestão!$B:$B,0)),"erro"))</f>
        <v/>
      </c>
      <c r="L2652" s="158" t="str">
        <f>IF($A2652=0,"",IFERROR(INDEX(BD_Gestão!H:H,MATCH('Banco de Dados'!$B2652,BD_Gestão!$B:$B,0)),"erro"))</f>
        <v/>
      </c>
      <c r="M2652" s="161" t="str">
        <f>IF($A2652=0,"",IFERROR(INDEX(BD_Gestão!F:F,MATCH('Banco de Dados'!$B2652,BD_Gestão!$B:$B,0)),"erro"))</f>
        <v/>
      </c>
      <c r="N2652" s="161" t="str">
        <f>IF($A2652=0,"",IFERROR(INDEX(BD_Gestão!J:J,MATCH('Banco de Dados'!$B2652,BD_Gestão!$B:$B,0)),"erro"))</f>
        <v/>
      </c>
      <c r="O2652" s="164" t="str">
        <f>IF($A2652=0,"",IFERROR(INDEX(BD_Gestão!K:K,MATCH('Banco de Dados'!$B2652,BD_Gestão!$B:$B,0)),"erro"))</f>
        <v/>
      </c>
      <c r="P2652" s="169" t="str">
        <f t="shared" si="166"/>
        <v/>
      </c>
      <c r="Q2652" s="170" t="str">
        <f t="shared" si="167"/>
        <v/>
      </c>
      <c r="R2652" s="163" t="e">
        <f t="shared" si="164"/>
        <v>#VALUE!</v>
      </c>
      <c r="S2652" s="163" t="e">
        <f t="shared" si="165"/>
        <v>#VALUE!</v>
      </c>
      <c r="T2652" s="163" t="e">
        <f>INDEX(Controle!O:O,MATCH('Banco de Dados'!A2652,Controle!M:M,0))*E2652/100</f>
        <v>#N/A</v>
      </c>
    </row>
    <row r="2653" spans="1:20" hidden="1" x14ac:dyDescent="0.2">
      <c r="A2653" s="158">
        <f>BD_TS!A2652</f>
        <v>0</v>
      </c>
      <c r="B2653" s="158" t="str">
        <f>SUBSTITUTE(SUBSTITUTE(BD_TS!D2652," ",""),"-","/")</f>
        <v/>
      </c>
      <c r="C2653" s="158">
        <f>BD_TS!E2652</f>
        <v>0</v>
      </c>
      <c r="D2653" s="159">
        <f>BD_TS!F2652</f>
        <v>0</v>
      </c>
      <c r="E2653" s="160">
        <f>BD_TS!B2652</f>
        <v>0</v>
      </c>
      <c r="F2653" s="161">
        <f>BD_TS!C2652</f>
        <v>0</v>
      </c>
      <c r="G2653" s="187">
        <f>BD_TS!H2652</f>
        <v>0</v>
      </c>
      <c r="H2653" s="158" t="str">
        <f>IF($A2653=0,"",IFERROR(INDEX(BD_Gestão!A:A,MATCH('Banco de Dados'!$B2653,BD_Gestão!$B:$B,0)),"erro"))</f>
        <v/>
      </c>
      <c r="I2653" s="162" t="str">
        <f>IF($A2653=0,"",IFERROR(INDEX(BD_Gestão!E:E,MATCH('Banco de Dados'!$B2653,BD_Gestão!$B:$B,0)),"erro"))</f>
        <v/>
      </c>
      <c r="J2653" s="186" t="str">
        <f>IF($A2653=0,"",IFERROR(INDEX(BD_Gestão!B:B,MATCH('Banco de Dados'!$B2653,BD_Gestão!$B:$B,0)),"erro"))</f>
        <v/>
      </c>
      <c r="K2653" s="158" t="str">
        <f>IF($A2653=0,"",IFERROR(INDEX(BD_Gestão!C:C,MATCH('Banco de Dados'!$B2653,BD_Gestão!$B:$B,0)),"erro"))</f>
        <v/>
      </c>
      <c r="L2653" s="158" t="str">
        <f>IF($A2653=0,"",IFERROR(INDEX(BD_Gestão!H:H,MATCH('Banco de Dados'!$B2653,BD_Gestão!$B:$B,0)),"erro"))</f>
        <v/>
      </c>
      <c r="M2653" s="161" t="str">
        <f>IF($A2653=0,"",IFERROR(INDEX(BD_Gestão!F:F,MATCH('Banco de Dados'!$B2653,BD_Gestão!$B:$B,0)),"erro"))</f>
        <v/>
      </c>
      <c r="N2653" s="161" t="str">
        <f>IF($A2653=0,"",IFERROR(INDEX(BD_Gestão!J:J,MATCH('Banco de Dados'!$B2653,BD_Gestão!$B:$B,0)),"erro"))</f>
        <v/>
      </c>
      <c r="O2653" s="164" t="str">
        <f>IF($A2653=0,"",IFERROR(INDEX(BD_Gestão!K:K,MATCH('Banco de Dados'!$B2653,BD_Gestão!$B:$B,0)),"erro"))</f>
        <v/>
      </c>
      <c r="P2653" s="169" t="str">
        <f t="shared" si="166"/>
        <v/>
      </c>
      <c r="Q2653" s="170" t="str">
        <f t="shared" si="167"/>
        <v/>
      </c>
      <c r="R2653" s="163" t="e">
        <f t="shared" si="164"/>
        <v>#VALUE!</v>
      </c>
      <c r="S2653" s="163" t="e">
        <f t="shared" si="165"/>
        <v>#VALUE!</v>
      </c>
      <c r="T2653" s="163" t="e">
        <f>INDEX(Controle!O:O,MATCH('Banco de Dados'!A2653,Controle!M:M,0))*E2653/100</f>
        <v>#N/A</v>
      </c>
    </row>
    <row r="2654" spans="1:20" hidden="1" x14ac:dyDescent="0.2">
      <c r="A2654" s="158">
        <f>BD_TS!A2653</f>
        <v>0</v>
      </c>
      <c r="B2654" s="158" t="str">
        <f>SUBSTITUTE(SUBSTITUTE(BD_TS!D2653," ",""),"-","/")</f>
        <v/>
      </c>
      <c r="C2654" s="158">
        <f>BD_TS!E2653</f>
        <v>0</v>
      </c>
      <c r="D2654" s="159">
        <f>BD_TS!F2653</f>
        <v>0</v>
      </c>
      <c r="E2654" s="160">
        <f>BD_TS!B2653</f>
        <v>0</v>
      </c>
      <c r="F2654" s="161">
        <f>BD_TS!C2653</f>
        <v>0</v>
      </c>
      <c r="G2654" s="187">
        <f>BD_TS!H2653</f>
        <v>0</v>
      </c>
      <c r="H2654" s="158" t="str">
        <f>IF($A2654=0,"",IFERROR(INDEX(BD_Gestão!A:A,MATCH('Banco de Dados'!$B2654,BD_Gestão!$B:$B,0)),"erro"))</f>
        <v/>
      </c>
      <c r="I2654" s="162" t="str">
        <f>IF($A2654=0,"",IFERROR(INDEX(BD_Gestão!E:E,MATCH('Banco de Dados'!$B2654,BD_Gestão!$B:$B,0)),"erro"))</f>
        <v/>
      </c>
      <c r="J2654" s="186" t="str">
        <f>IF($A2654=0,"",IFERROR(INDEX(BD_Gestão!B:B,MATCH('Banco de Dados'!$B2654,BD_Gestão!$B:$B,0)),"erro"))</f>
        <v/>
      </c>
      <c r="K2654" s="158" t="str">
        <f>IF($A2654=0,"",IFERROR(INDEX(BD_Gestão!C:C,MATCH('Banco de Dados'!$B2654,BD_Gestão!$B:$B,0)),"erro"))</f>
        <v/>
      </c>
      <c r="L2654" s="158" t="str">
        <f>IF($A2654=0,"",IFERROR(INDEX(BD_Gestão!H:H,MATCH('Banco de Dados'!$B2654,BD_Gestão!$B:$B,0)),"erro"))</f>
        <v/>
      </c>
      <c r="M2654" s="161" t="str">
        <f>IF($A2654=0,"",IFERROR(INDEX(BD_Gestão!F:F,MATCH('Banco de Dados'!$B2654,BD_Gestão!$B:$B,0)),"erro"))</f>
        <v/>
      </c>
      <c r="N2654" s="161" t="str">
        <f>IF($A2654=0,"",IFERROR(INDEX(BD_Gestão!J:J,MATCH('Banco de Dados'!$B2654,BD_Gestão!$B:$B,0)),"erro"))</f>
        <v/>
      </c>
      <c r="O2654" s="164" t="str">
        <f>IF($A2654=0,"",IFERROR(INDEX(BD_Gestão!K:K,MATCH('Banco de Dados'!$B2654,BD_Gestão!$B:$B,0)),"erro"))</f>
        <v/>
      </c>
      <c r="P2654" s="169" t="str">
        <f t="shared" si="166"/>
        <v/>
      </c>
      <c r="Q2654" s="170" t="str">
        <f t="shared" si="167"/>
        <v/>
      </c>
      <c r="R2654" s="163" t="e">
        <f t="shared" si="164"/>
        <v>#VALUE!</v>
      </c>
      <c r="S2654" s="163" t="e">
        <f t="shared" si="165"/>
        <v>#VALUE!</v>
      </c>
      <c r="T2654" s="163" t="e">
        <f>INDEX(Controle!O:O,MATCH('Banco de Dados'!A2654,Controle!M:M,0))*E2654/100</f>
        <v>#N/A</v>
      </c>
    </row>
    <row r="2655" spans="1:20" hidden="1" x14ac:dyDescent="0.2">
      <c r="A2655" s="158">
        <f>BD_TS!A2654</f>
        <v>0</v>
      </c>
      <c r="B2655" s="158" t="str">
        <f>SUBSTITUTE(SUBSTITUTE(BD_TS!D2654," ",""),"-","/")</f>
        <v/>
      </c>
      <c r="C2655" s="158">
        <f>BD_TS!E2654</f>
        <v>0</v>
      </c>
      <c r="D2655" s="159">
        <f>BD_TS!F2654</f>
        <v>0</v>
      </c>
      <c r="E2655" s="160">
        <f>BD_TS!B2654</f>
        <v>0</v>
      </c>
      <c r="F2655" s="161">
        <f>BD_TS!C2654</f>
        <v>0</v>
      </c>
      <c r="G2655" s="187">
        <f>BD_TS!H2654</f>
        <v>0</v>
      </c>
      <c r="H2655" s="158" t="str">
        <f>IF($A2655=0,"",IFERROR(INDEX(BD_Gestão!A:A,MATCH('Banco de Dados'!$B2655,BD_Gestão!$B:$B,0)),"erro"))</f>
        <v/>
      </c>
      <c r="I2655" s="162" t="str">
        <f>IF($A2655=0,"",IFERROR(INDEX(BD_Gestão!E:E,MATCH('Banco de Dados'!$B2655,BD_Gestão!$B:$B,0)),"erro"))</f>
        <v/>
      </c>
      <c r="J2655" s="186" t="str">
        <f>IF($A2655=0,"",IFERROR(INDEX(BD_Gestão!B:B,MATCH('Banco de Dados'!$B2655,BD_Gestão!$B:$B,0)),"erro"))</f>
        <v/>
      </c>
      <c r="K2655" s="158" t="str">
        <f>IF($A2655=0,"",IFERROR(INDEX(BD_Gestão!C:C,MATCH('Banco de Dados'!$B2655,BD_Gestão!$B:$B,0)),"erro"))</f>
        <v/>
      </c>
      <c r="L2655" s="158" t="str">
        <f>IF($A2655=0,"",IFERROR(INDEX(BD_Gestão!H:H,MATCH('Banco de Dados'!$B2655,BD_Gestão!$B:$B,0)),"erro"))</f>
        <v/>
      </c>
      <c r="M2655" s="161" t="str">
        <f>IF($A2655=0,"",IFERROR(INDEX(BD_Gestão!F:F,MATCH('Banco de Dados'!$B2655,BD_Gestão!$B:$B,0)),"erro"))</f>
        <v/>
      </c>
      <c r="N2655" s="161" t="str">
        <f>IF($A2655=0,"",IFERROR(INDEX(BD_Gestão!J:J,MATCH('Banco de Dados'!$B2655,BD_Gestão!$B:$B,0)),"erro"))</f>
        <v/>
      </c>
      <c r="O2655" s="164" t="str">
        <f>IF($A2655=0,"",IFERROR(INDEX(BD_Gestão!K:K,MATCH('Banco de Dados'!$B2655,BD_Gestão!$B:$B,0)),"erro"))</f>
        <v/>
      </c>
      <c r="P2655" s="169" t="str">
        <f t="shared" si="166"/>
        <v/>
      </c>
      <c r="Q2655" s="170" t="str">
        <f t="shared" si="167"/>
        <v/>
      </c>
      <c r="R2655" s="163" t="e">
        <f t="shared" si="164"/>
        <v>#VALUE!</v>
      </c>
      <c r="S2655" s="163" t="e">
        <f t="shared" si="165"/>
        <v>#VALUE!</v>
      </c>
      <c r="T2655" s="163" t="e">
        <f>INDEX(Controle!O:O,MATCH('Banco de Dados'!A2655,Controle!M:M,0))*E2655/100</f>
        <v>#N/A</v>
      </c>
    </row>
    <row r="2656" spans="1:20" hidden="1" x14ac:dyDescent="0.2">
      <c r="A2656" s="158">
        <f>BD_TS!A2655</f>
        <v>0</v>
      </c>
      <c r="B2656" s="158" t="str">
        <f>SUBSTITUTE(SUBSTITUTE(BD_TS!D2655," ",""),"-","/")</f>
        <v/>
      </c>
      <c r="C2656" s="158">
        <f>BD_TS!E2655</f>
        <v>0</v>
      </c>
      <c r="D2656" s="159">
        <f>BD_TS!F2655</f>
        <v>0</v>
      </c>
      <c r="E2656" s="160">
        <f>BD_TS!B2655</f>
        <v>0</v>
      </c>
      <c r="F2656" s="161">
        <f>BD_TS!C2655</f>
        <v>0</v>
      </c>
      <c r="G2656" s="187">
        <f>BD_TS!H2655</f>
        <v>0</v>
      </c>
      <c r="H2656" s="158" t="str">
        <f>IF($A2656=0,"",IFERROR(INDEX(BD_Gestão!A:A,MATCH('Banco de Dados'!$B2656,BD_Gestão!$B:$B,0)),"erro"))</f>
        <v/>
      </c>
      <c r="I2656" s="162" t="str">
        <f>IF($A2656=0,"",IFERROR(INDEX(BD_Gestão!E:E,MATCH('Banco de Dados'!$B2656,BD_Gestão!$B:$B,0)),"erro"))</f>
        <v/>
      </c>
      <c r="J2656" s="186" t="str">
        <f>IF($A2656=0,"",IFERROR(INDEX(BD_Gestão!B:B,MATCH('Banco de Dados'!$B2656,BD_Gestão!$B:$B,0)),"erro"))</f>
        <v/>
      </c>
      <c r="K2656" s="158" t="str">
        <f>IF($A2656=0,"",IFERROR(INDEX(BD_Gestão!C:C,MATCH('Banco de Dados'!$B2656,BD_Gestão!$B:$B,0)),"erro"))</f>
        <v/>
      </c>
      <c r="L2656" s="158" t="str">
        <f>IF($A2656=0,"",IFERROR(INDEX(BD_Gestão!H:H,MATCH('Banco de Dados'!$B2656,BD_Gestão!$B:$B,0)),"erro"))</f>
        <v/>
      </c>
      <c r="M2656" s="161" t="str">
        <f>IF($A2656=0,"",IFERROR(INDEX(BD_Gestão!F:F,MATCH('Banco de Dados'!$B2656,BD_Gestão!$B:$B,0)),"erro"))</f>
        <v/>
      </c>
      <c r="N2656" s="161" t="str">
        <f>IF($A2656=0,"",IFERROR(INDEX(BD_Gestão!J:J,MATCH('Banco de Dados'!$B2656,BD_Gestão!$B:$B,0)),"erro"))</f>
        <v/>
      </c>
      <c r="O2656" s="164" t="str">
        <f>IF($A2656=0,"",IFERROR(INDEX(BD_Gestão!K:K,MATCH('Banco de Dados'!$B2656,BD_Gestão!$B:$B,0)),"erro"))</f>
        <v/>
      </c>
      <c r="P2656" s="169" t="str">
        <f t="shared" si="166"/>
        <v/>
      </c>
      <c r="Q2656" s="170" t="str">
        <f t="shared" si="167"/>
        <v/>
      </c>
      <c r="R2656" s="163" t="e">
        <f t="shared" si="164"/>
        <v>#VALUE!</v>
      </c>
      <c r="S2656" s="163" t="e">
        <f t="shared" si="165"/>
        <v>#VALUE!</v>
      </c>
      <c r="T2656" s="163" t="e">
        <f>INDEX(Controle!O:O,MATCH('Banco de Dados'!A2656,Controle!M:M,0))*E2656/100</f>
        <v>#N/A</v>
      </c>
    </row>
    <row r="2657" spans="1:20" hidden="1" x14ac:dyDescent="0.2">
      <c r="A2657" s="158">
        <f>BD_TS!A2656</f>
        <v>0</v>
      </c>
      <c r="B2657" s="158" t="str">
        <f>SUBSTITUTE(SUBSTITUTE(BD_TS!D2656," ",""),"-","/")</f>
        <v/>
      </c>
      <c r="C2657" s="158">
        <f>BD_TS!E2656</f>
        <v>0</v>
      </c>
      <c r="D2657" s="159">
        <f>BD_TS!F2656</f>
        <v>0</v>
      </c>
      <c r="E2657" s="160">
        <f>BD_TS!B2656</f>
        <v>0</v>
      </c>
      <c r="F2657" s="161">
        <f>BD_TS!C2656</f>
        <v>0</v>
      </c>
      <c r="G2657" s="187">
        <f>BD_TS!H2656</f>
        <v>0</v>
      </c>
      <c r="H2657" s="158" t="str">
        <f>IF($A2657=0,"",IFERROR(INDEX(BD_Gestão!A:A,MATCH('Banco de Dados'!$B2657,BD_Gestão!$B:$B,0)),"erro"))</f>
        <v/>
      </c>
      <c r="I2657" s="162" t="str">
        <f>IF($A2657=0,"",IFERROR(INDEX(BD_Gestão!E:E,MATCH('Banco de Dados'!$B2657,BD_Gestão!$B:$B,0)),"erro"))</f>
        <v/>
      </c>
      <c r="J2657" s="186" t="str">
        <f>IF($A2657=0,"",IFERROR(INDEX(BD_Gestão!B:B,MATCH('Banco de Dados'!$B2657,BD_Gestão!$B:$B,0)),"erro"))</f>
        <v/>
      </c>
      <c r="K2657" s="158" t="str">
        <f>IF($A2657=0,"",IFERROR(INDEX(BD_Gestão!C:C,MATCH('Banco de Dados'!$B2657,BD_Gestão!$B:$B,0)),"erro"))</f>
        <v/>
      </c>
      <c r="L2657" s="158" t="str">
        <f>IF($A2657=0,"",IFERROR(INDEX(BD_Gestão!H:H,MATCH('Banco de Dados'!$B2657,BD_Gestão!$B:$B,0)),"erro"))</f>
        <v/>
      </c>
      <c r="M2657" s="161" t="str">
        <f>IF($A2657=0,"",IFERROR(INDEX(BD_Gestão!F:F,MATCH('Banco de Dados'!$B2657,BD_Gestão!$B:$B,0)),"erro"))</f>
        <v/>
      </c>
      <c r="N2657" s="161" t="str">
        <f>IF($A2657=0,"",IFERROR(INDEX(BD_Gestão!J:J,MATCH('Banco de Dados'!$B2657,BD_Gestão!$B:$B,0)),"erro"))</f>
        <v/>
      </c>
      <c r="O2657" s="164" t="str">
        <f>IF($A2657=0,"",IFERROR(INDEX(BD_Gestão!K:K,MATCH('Banco de Dados'!$B2657,BD_Gestão!$B:$B,0)),"erro"))</f>
        <v/>
      </c>
      <c r="P2657" s="169" t="str">
        <f t="shared" si="166"/>
        <v/>
      </c>
      <c r="Q2657" s="170" t="str">
        <f t="shared" si="167"/>
        <v/>
      </c>
      <c r="R2657" s="163" t="e">
        <f t="shared" si="164"/>
        <v>#VALUE!</v>
      </c>
      <c r="S2657" s="163" t="e">
        <f t="shared" si="165"/>
        <v>#VALUE!</v>
      </c>
      <c r="T2657" s="163" t="e">
        <f>INDEX(Controle!O:O,MATCH('Banco de Dados'!A2657,Controle!M:M,0))*E2657/100</f>
        <v>#N/A</v>
      </c>
    </row>
    <row r="2658" spans="1:20" hidden="1" x14ac:dyDescent="0.2">
      <c r="A2658" s="158">
        <f>BD_TS!A2657</f>
        <v>0</v>
      </c>
      <c r="B2658" s="158" t="str">
        <f>SUBSTITUTE(SUBSTITUTE(BD_TS!D2657," ",""),"-","/")</f>
        <v/>
      </c>
      <c r="C2658" s="158">
        <f>BD_TS!E2657</f>
        <v>0</v>
      </c>
      <c r="D2658" s="159">
        <f>BD_TS!F2657</f>
        <v>0</v>
      </c>
      <c r="E2658" s="160">
        <f>BD_TS!B2657</f>
        <v>0</v>
      </c>
      <c r="F2658" s="161">
        <f>BD_TS!C2657</f>
        <v>0</v>
      </c>
      <c r="G2658" s="187">
        <f>BD_TS!H2657</f>
        <v>0</v>
      </c>
      <c r="H2658" s="158" t="str">
        <f>IF($A2658=0,"",IFERROR(INDEX(BD_Gestão!A:A,MATCH('Banco de Dados'!$B2658,BD_Gestão!$B:$B,0)),"erro"))</f>
        <v/>
      </c>
      <c r="I2658" s="162" t="str">
        <f>IF($A2658=0,"",IFERROR(INDEX(BD_Gestão!E:E,MATCH('Banco de Dados'!$B2658,BD_Gestão!$B:$B,0)),"erro"))</f>
        <v/>
      </c>
      <c r="J2658" s="186" t="str">
        <f>IF($A2658=0,"",IFERROR(INDEX(BD_Gestão!B:B,MATCH('Banco de Dados'!$B2658,BD_Gestão!$B:$B,0)),"erro"))</f>
        <v/>
      </c>
      <c r="K2658" s="158" t="str">
        <f>IF($A2658=0,"",IFERROR(INDEX(BD_Gestão!C:C,MATCH('Banco de Dados'!$B2658,BD_Gestão!$B:$B,0)),"erro"))</f>
        <v/>
      </c>
      <c r="L2658" s="158" t="str">
        <f>IF($A2658=0,"",IFERROR(INDEX(BD_Gestão!H:H,MATCH('Banco de Dados'!$B2658,BD_Gestão!$B:$B,0)),"erro"))</f>
        <v/>
      </c>
      <c r="M2658" s="161" t="str">
        <f>IF($A2658=0,"",IFERROR(INDEX(BD_Gestão!F:F,MATCH('Banco de Dados'!$B2658,BD_Gestão!$B:$B,0)),"erro"))</f>
        <v/>
      </c>
      <c r="N2658" s="161" t="str">
        <f>IF($A2658=0,"",IFERROR(INDEX(BD_Gestão!J:J,MATCH('Banco de Dados'!$B2658,BD_Gestão!$B:$B,0)),"erro"))</f>
        <v/>
      </c>
      <c r="O2658" s="164" t="str">
        <f>IF($A2658=0,"",IFERROR(INDEX(BD_Gestão!K:K,MATCH('Banco de Dados'!$B2658,BD_Gestão!$B:$B,0)),"erro"))</f>
        <v/>
      </c>
      <c r="P2658" s="169" t="str">
        <f t="shared" si="166"/>
        <v/>
      </c>
      <c r="Q2658" s="170" t="str">
        <f t="shared" si="167"/>
        <v/>
      </c>
      <c r="R2658" s="163" t="e">
        <f t="shared" si="164"/>
        <v>#VALUE!</v>
      </c>
      <c r="S2658" s="163" t="e">
        <f t="shared" si="165"/>
        <v>#VALUE!</v>
      </c>
      <c r="T2658" s="163" t="e">
        <f>INDEX(Controle!O:O,MATCH('Banco de Dados'!A2658,Controle!M:M,0))*E2658/100</f>
        <v>#N/A</v>
      </c>
    </row>
    <row r="2659" spans="1:20" hidden="1" x14ac:dyDescent="0.2">
      <c r="A2659" s="158">
        <f>BD_TS!A2658</f>
        <v>0</v>
      </c>
      <c r="B2659" s="158" t="str">
        <f>SUBSTITUTE(SUBSTITUTE(BD_TS!D2658," ",""),"-","/")</f>
        <v/>
      </c>
      <c r="C2659" s="158">
        <f>BD_TS!E2658</f>
        <v>0</v>
      </c>
      <c r="D2659" s="159">
        <f>BD_TS!F2658</f>
        <v>0</v>
      </c>
      <c r="E2659" s="160">
        <f>BD_TS!B2658</f>
        <v>0</v>
      </c>
      <c r="F2659" s="161">
        <f>BD_TS!C2658</f>
        <v>0</v>
      </c>
      <c r="G2659" s="187">
        <f>BD_TS!H2658</f>
        <v>0</v>
      </c>
      <c r="H2659" s="158" t="str">
        <f>IF($A2659=0,"",IFERROR(INDEX(BD_Gestão!A:A,MATCH('Banco de Dados'!$B2659,BD_Gestão!$B:$B,0)),"erro"))</f>
        <v/>
      </c>
      <c r="I2659" s="162" t="str">
        <f>IF($A2659=0,"",IFERROR(INDEX(BD_Gestão!E:E,MATCH('Banco de Dados'!$B2659,BD_Gestão!$B:$B,0)),"erro"))</f>
        <v/>
      </c>
      <c r="J2659" s="186" t="str">
        <f>IF($A2659=0,"",IFERROR(INDEX(BD_Gestão!B:B,MATCH('Banco de Dados'!$B2659,BD_Gestão!$B:$B,0)),"erro"))</f>
        <v/>
      </c>
      <c r="K2659" s="158" t="str">
        <f>IF($A2659=0,"",IFERROR(INDEX(BD_Gestão!C:C,MATCH('Banco de Dados'!$B2659,BD_Gestão!$B:$B,0)),"erro"))</f>
        <v/>
      </c>
      <c r="L2659" s="158" t="str">
        <f>IF($A2659=0,"",IFERROR(INDEX(BD_Gestão!H:H,MATCH('Banco de Dados'!$B2659,BD_Gestão!$B:$B,0)),"erro"))</f>
        <v/>
      </c>
      <c r="M2659" s="161" t="str">
        <f>IF($A2659=0,"",IFERROR(INDEX(BD_Gestão!F:F,MATCH('Banco de Dados'!$B2659,BD_Gestão!$B:$B,0)),"erro"))</f>
        <v/>
      </c>
      <c r="N2659" s="161" t="str">
        <f>IF($A2659=0,"",IFERROR(INDEX(BD_Gestão!J:J,MATCH('Banco de Dados'!$B2659,BD_Gestão!$B:$B,0)),"erro"))</f>
        <v/>
      </c>
      <c r="O2659" s="164" t="str">
        <f>IF($A2659=0,"",IFERROR(INDEX(BD_Gestão!K:K,MATCH('Banco de Dados'!$B2659,BD_Gestão!$B:$B,0)),"erro"))</f>
        <v/>
      </c>
      <c r="P2659" s="169" t="str">
        <f t="shared" si="166"/>
        <v/>
      </c>
      <c r="Q2659" s="170" t="str">
        <f t="shared" si="167"/>
        <v/>
      </c>
      <c r="R2659" s="163" t="e">
        <f t="shared" si="164"/>
        <v>#VALUE!</v>
      </c>
      <c r="S2659" s="163" t="e">
        <f t="shared" si="165"/>
        <v>#VALUE!</v>
      </c>
      <c r="T2659" s="163" t="e">
        <f>INDEX(Controle!O:O,MATCH('Banco de Dados'!A2659,Controle!M:M,0))*E2659/100</f>
        <v>#N/A</v>
      </c>
    </row>
    <row r="2660" spans="1:20" hidden="1" x14ac:dyDescent="0.2">
      <c r="A2660" s="158">
        <f>BD_TS!A2659</f>
        <v>0</v>
      </c>
      <c r="B2660" s="158" t="str">
        <f>SUBSTITUTE(SUBSTITUTE(BD_TS!D2659," ",""),"-","/")</f>
        <v/>
      </c>
      <c r="C2660" s="158">
        <f>BD_TS!E2659</f>
        <v>0</v>
      </c>
      <c r="D2660" s="159">
        <f>BD_TS!F2659</f>
        <v>0</v>
      </c>
      <c r="E2660" s="160">
        <f>BD_TS!B2659</f>
        <v>0</v>
      </c>
      <c r="F2660" s="161">
        <f>BD_TS!C2659</f>
        <v>0</v>
      </c>
      <c r="G2660" s="187">
        <f>BD_TS!H2659</f>
        <v>0</v>
      </c>
      <c r="H2660" s="158" t="str">
        <f>IF($A2660=0,"",IFERROR(INDEX(BD_Gestão!A:A,MATCH('Banco de Dados'!$B2660,BD_Gestão!$B:$B,0)),"erro"))</f>
        <v/>
      </c>
      <c r="I2660" s="162" t="str">
        <f>IF($A2660=0,"",IFERROR(INDEX(BD_Gestão!E:E,MATCH('Banco de Dados'!$B2660,BD_Gestão!$B:$B,0)),"erro"))</f>
        <v/>
      </c>
      <c r="J2660" s="186" t="str">
        <f>IF($A2660=0,"",IFERROR(INDEX(BD_Gestão!B:B,MATCH('Banco de Dados'!$B2660,BD_Gestão!$B:$B,0)),"erro"))</f>
        <v/>
      </c>
      <c r="K2660" s="158" t="str">
        <f>IF($A2660=0,"",IFERROR(INDEX(BD_Gestão!C:C,MATCH('Banco de Dados'!$B2660,BD_Gestão!$B:$B,0)),"erro"))</f>
        <v/>
      </c>
      <c r="L2660" s="158" t="str">
        <f>IF($A2660=0,"",IFERROR(INDEX(BD_Gestão!H:H,MATCH('Banco de Dados'!$B2660,BD_Gestão!$B:$B,0)),"erro"))</f>
        <v/>
      </c>
      <c r="M2660" s="161" t="str">
        <f>IF($A2660=0,"",IFERROR(INDEX(BD_Gestão!F:F,MATCH('Banco de Dados'!$B2660,BD_Gestão!$B:$B,0)),"erro"))</f>
        <v/>
      </c>
      <c r="N2660" s="161" t="str">
        <f>IF($A2660=0,"",IFERROR(INDEX(BD_Gestão!J:J,MATCH('Banco de Dados'!$B2660,BD_Gestão!$B:$B,0)),"erro"))</f>
        <v/>
      </c>
      <c r="O2660" s="164" t="str">
        <f>IF($A2660=0,"",IFERROR(INDEX(BD_Gestão!K:K,MATCH('Banco de Dados'!$B2660,BD_Gestão!$B:$B,0)),"erro"))</f>
        <v/>
      </c>
      <c r="P2660" s="169" t="str">
        <f t="shared" si="166"/>
        <v/>
      </c>
      <c r="Q2660" s="170" t="str">
        <f t="shared" si="167"/>
        <v/>
      </c>
      <c r="R2660" s="163" t="e">
        <f t="shared" si="164"/>
        <v>#VALUE!</v>
      </c>
      <c r="S2660" s="163" t="e">
        <f t="shared" si="165"/>
        <v>#VALUE!</v>
      </c>
      <c r="T2660" s="163" t="e">
        <f>INDEX(Controle!O:O,MATCH('Banco de Dados'!A2660,Controle!M:M,0))*E2660/100</f>
        <v>#N/A</v>
      </c>
    </row>
    <row r="2661" spans="1:20" hidden="1" x14ac:dyDescent="0.2">
      <c r="A2661" s="158">
        <f>BD_TS!A2660</f>
        <v>0</v>
      </c>
      <c r="B2661" s="158" t="str">
        <f>SUBSTITUTE(SUBSTITUTE(BD_TS!D2660," ",""),"-","/")</f>
        <v/>
      </c>
      <c r="C2661" s="158">
        <f>BD_TS!E2660</f>
        <v>0</v>
      </c>
      <c r="D2661" s="159">
        <f>BD_TS!F2660</f>
        <v>0</v>
      </c>
      <c r="E2661" s="160">
        <f>BD_TS!B2660</f>
        <v>0</v>
      </c>
      <c r="F2661" s="161">
        <f>BD_TS!C2660</f>
        <v>0</v>
      </c>
      <c r="G2661" s="187">
        <f>BD_TS!H2660</f>
        <v>0</v>
      </c>
      <c r="H2661" s="158" t="str">
        <f>IF($A2661=0,"",IFERROR(INDEX(BD_Gestão!A:A,MATCH('Banco de Dados'!$B2661,BD_Gestão!$B:$B,0)),"erro"))</f>
        <v/>
      </c>
      <c r="I2661" s="162" t="str">
        <f>IF($A2661=0,"",IFERROR(INDEX(BD_Gestão!E:E,MATCH('Banco de Dados'!$B2661,BD_Gestão!$B:$B,0)),"erro"))</f>
        <v/>
      </c>
      <c r="J2661" s="186" t="str">
        <f>IF($A2661=0,"",IFERROR(INDEX(BD_Gestão!B:B,MATCH('Banco de Dados'!$B2661,BD_Gestão!$B:$B,0)),"erro"))</f>
        <v/>
      </c>
      <c r="K2661" s="158" t="str">
        <f>IF($A2661=0,"",IFERROR(INDEX(BD_Gestão!C:C,MATCH('Banco de Dados'!$B2661,BD_Gestão!$B:$B,0)),"erro"))</f>
        <v/>
      </c>
      <c r="L2661" s="158" t="str">
        <f>IF($A2661=0,"",IFERROR(INDEX(BD_Gestão!H:H,MATCH('Banco de Dados'!$B2661,BD_Gestão!$B:$B,0)),"erro"))</f>
        <v/>
      </c>
      <c r="M2661" s="161" t="str">
        <f>IF($A2661=0,"",IFERROR(INDEX(BD_Gestão!F:F,MATCH('Banco de Dados'!$B2661,BD_Gestão!$B:$B,0)),"erro"))</f>
        <v/>
      </c>
      <c r="N2661" s="161" t="str">
        <f>IF($A2661=0,"",IFERROR(INDEX(BD_Gestão!J:J,MATCH('Banco de Dados'!$B2661,BD_Gestão!$B:$B,0)),"erro"))</f>
        <v/>
      </c>
      <c r="O2661" s="164" t="str">
        <f>IF($A2661=0,"",IFERROR(INDEX(BD_Gestão!K:K,MATCH('Banco de Dados'!$B2661,BD_Gestão!$B:$B,0)),"erro"))</f>
        <v/>
      </c>
      <c r="P2661" s="169" t="str">
        <f t="shared" si="166"/>
        <v/>
      </c>
      <c r="Q2661" s="170" t="str">
        <f t="shared" si="167"/>
        <v/>
      </c>
      <c r="R2661" s="163" t="e">
        <f t="shared" si="164"/>
        <v>#VALUE!</v>
      </c>
      <c r="S2661" s="163" t="e">
        <f t="shared" si="165"/>
        <v>#VALUE!</v>
      </c>
      <c r="T2661" s="163" t="e">
        <f>INDEX(Controle!O:O,MATCH('Banco de Dados'!A2661,Controle!M:M,0))*E2661/100</f>
        <v>#N/A</v>
      </c>
    </row>
    <row r="2662" spans="1:20" hidden="1" x14ac:dyDescent="0.2">
      <c r="A2662" s="158">
        <f>BD_TS!A2661</f>
        <v>0</v>
      </c>
      <c r="B2662" s="158" t="str">
        <f>SUBSTITUTE(SUBSTITUTE(BD_TS!D2661," ",""),"-","/")</f>
        <v/>
      </c>
      <c r="C2662" s="158">
        <f>BD_TS!E2661</f>
        <v>0</v>
      </c>
      <c r="D2662" s="159">
        <f>BD_TS!F2661</f>
        <v>0</v>
      </c>
      <c r="E2662" s="160">
        <f>BD_TS!B2661</f>
        <v>0</v>
      </c>
      <c r="F2662" s="161">
        <f>BD_TS!C2661</f>
        <v>0</v>
      </c>
      <c r="G2662" s="187">
        <f>BD_TS!H2661</f>
        <v>0</v>
      </c>
      <c r="H2662" s="158" t="str">
        <f>IF($A2662=0,"",IFERROR(INDEX(BD_Gestão!A:A,MATCH('Banco de Dados'!$B2662,BD_Gestão!$B:$B,0)),"erro"))</f>
        <v/>
      </c>
      <c r="I2662" s="162" t="str">
        <f>IF($A2662=0,"",IFERROR(INDEX(BD_Gestão!E:E,MATCH('Banco de Dados'!$B2662,BD_Gestão!$B:$B,0)),"erro"))</f>
        <v/>
      </c>
      <c r="J2662" s="186" t="str">
        <f>IF($A2662=0,"",IFERROR(INDEX(BD_Gestão!B:B,MATCH('Banco de Dados'!$B2662,BD_Gestão!$B:$B,0)),"erro"))</f>
        <v/>
      </c>
      <c r="K2662" s="158" t="str">
        <f>IF($A2662=0,"",IFERROR(INDEX(BD_Gestão!C:C,MATCH('Banco de Dados'!$B2662,BD_Gestão!$B:$B,0)),"erro"))</f>
        <v/>
      </c>
      <c r="L2662" s="158" t="str">
        <f>IF($A2662=0,"",IFERROR(INDEX(BD_Gestão!H:H,MATCH('Banco de Dados'!$B2662,BD_Gestão!$B:$B,0)),"erro"))</f>
        <v/>
      </c>
      <c r="M2662" s="161" t="str">
        <f>IF($A2662=0,"",IFERROR(INDEX(BD_Gestão!F:F,MATCH('Banco de Dados'!$B2662,BD_Gestão!$B:$B,0)),"erro"))</f>
        <v/>
      </c>
      <c r="N2662" s="161" t="str">
        <f>IF($A2662=0,"",IFERROR(INDEX(BD_Gestão!J:J,MATCH('Banco de Dados'!$B2662,BD_Gestão!$B:$B,0)),"erro"))</f>
        <v/>
      </c>
      <c r="O2662" s="164" t="str">
        <f>IF($A2662=0,"",IFERROR(INDEX(BD_Gestão!K:K,MATCH('Banco de Dados'!$B2662,BD_Gestão!$B:$B,0)),"erro"))</f>
        <v/>
      </c>
      <c r="P2662" s="169" t="str">
        <f t="shared" si="166"/>
        <v/>
      </c>
      <c r="Q2662" s="170" t="str">
        <f t="shared" si="167"/>
        <v/>
      </c>
      <c r="R2662" s="163" t="e">
        <f t="shared" si="164"/>
        <v>#VALUE!</v>
      </c>
      <c r="S2662" s="163" t="e">
        <f t="shared" si="165"/>
        <v>#VALUE!</v>
      </c>
      <c r="T2662" s="163" t="e">
        <f>INDEX(Controle!O:O,MATCH('Banco de Dados'!A2662,Controle!M:M,0))*E2662/100</f>
        <v>#N/A</v>
      </c>
    </row>
    <row r="2663" spans="1:20" hidden="1" x14ac:dyDescent="0.2">
      <c r="A2663" s="158">
        <f>BD_TS!A2662</f>
        <v>0</v>
      </c>
      <c r="B2663" s="158" t="str">
        <f>SUBSTITUTE(SUBSTITUTE(BD_TS!D2662," ",""),"-","/")</f>
        <v/>
      </c>
      <c r="C2663" s="158">
        <f>BD_TS!E2662</f>
        <v>0</v>
      </c>
      <c r="D2663" s="159">
        <f>BD_TS!F2662</f>
        <v>0</v>
      </c>
      <c r="E2663" s="160">
        <f>BD_TS!B2662</f>
        <v>0</v>
      </c>
      <c r="F2663" s="161">
        <f>BD_TS!C2662</f>
        <v>0</v>
      </c>
      <c r="G2663" s="187">
        <f>BD_TS!H2662</f>
        <v>0</v>
      </c>
      <c r="H2663" s="158" t="str">
        <f>IF($A2663=0,"",IFERROR(INDEX(BD_Gestão!A:A,MATCH('Banco de Dados'!$B2663,BD_Gestão!$B:$B,0)),"erro"))</f>
        <v/>
      </c>
      <c r="I2663" s="162" t="str">
        <f>IF($A2663=0,"",IFERROR(INDEX(BD_Gestão!E:E,MATCH('Banco de Dados'!$B2663,BD_Gestão!$B:$B,0)),"erro"))</f>
        <v/>
      </c>
      <c r="J2663" s="186" t="str">
        <f>IF($A2663=0,"",IFERROR(INDEX(BD_Gestão!B:B,MATCH('Banco de Dados'!$B2663,BD_Gestão!$B:$B,0)),"erro"))</f>
        <v/>
      </c>
      <c r="K2663" s="158" t="str">
        <f>IF($A2663=0,"",IFERROR(INDEX(BD_Gestão!C:C,MATCH('Banco de Dados'!$B2663,BD_Gestão!$B:$B,0)),"erro"))</f>
        <v/>
      </c>
      <c r="L2663" s="158" t="str">
        <f>IF($A2663=0,"",IFERROR(INDEX(BD_Gestão!H:H,MATCH('Banco de Dados'!$B2663,BD_Gestão!$B:$B,0)),"erro"))</f>
        <v/>
      </c>
      <c r="M2663" s="161" t="str">
        <f>IF($A2663=0,"",IFERROR(INDEX(BD_Gestão!F:F,MATCH('Banco de Dados'!$B2663,BD_Gestão!$B:$B,0)),"erro"))</f>
        <v/>
      </c>
      <c r="N2663" s="161" t="str">
        <f>IF($A2663=0,"",IFERROR(INDEX(BD_Gestão!J:J,MATCH('Banco de Dados'!$B2663,BD_Gestão!$B:$B,0)),"erro"))</f>
        <v/>
      </c>
      <c r="O2663" s="164" t="str">
        <f>IF($A2663=0,"",IFERROR(INDEX(BD_Gestão!K:K,MATCH('Banco de Dados'!$B2663,BD_Gestão!$B:$B,0)),"erro"))</f>
        <v/>
      </c>
      <c r="P2663" s="169" t="str">
        <f t="shared" si="166"/>
        <v/>
      </c>
      <c r="Q2663" s="170" t="str">
        <f t="shared" si="167"/>
        <v/>
      </c>
      <c r="R2663" s="163" t="e">
        <f t="shared" si="164"/>
        <v>#VALUE!</v>
      </c>
      <c r="S2663" s="163" t="e">
        <f t="shared" si="165"/>
        <v>#VALUE!</v>
      </c>
      <c r="T2663" s="163" t="e">
        <f>INDEX(Controle!O:O,MATCH('Banco de Dados'!A2663,Controle!M:M,0))*E2663/100</f>
        <v>#N/A</v>
      </c>
    </row>
    <row r="2664" spans="1:20" hidden="1" x14ac:dyDescent="0.2">
      <c r="A2664" s="158">
        <f>BD_TS!A2663</f>
        <v>0</v>
      </c>
      <c r="B2664" s="158" t="str">
        <f>SUBSTITUTE(SUBSTITUTE(BD_TS!D2663," ",""),"-","/")</f>
        <v/>
      </c>
      <c r="C2664" s="158">
        <f>BD_TS!E2663</f>
        <v>0</v>
      </c>
      <c r="D2664" s="159">
        <f>BD_TS!F2663</f>
        <v>0</v>
      </c>
      <c r="E2664" s="160">
        <f>BD_TS!B2663</f>
        <v>0</v>
      </c>
      <c r="F2664" s="161">
        <f>BD_TS!C2663</f>
        <v>0</v>
      </c>
      <c r="G2664" s="187">
        <f>BD_TS!H2663</f>
        <v>0</v>
      </c>
      <c r="H2664" s="158" t="str">
        <f>IF($A2664=0,"",IFERROR(INDEX(BD_Gestão!A:A,MATCH('Banco de Dados'!$B2664,BD_Gestão!$B:$B,0)),"erro"))</f>
        <v/>
      </c>
      <c r="I2664" s="162" t="str">
        <f>IF($A2664=0,"",IFERROR(INDEX(BD_Gestão!E:E,MATCH('Banco de Dados'!$B2664,BD_Gestão!$B:$B,0)),"erro"))</f>
        <v/>
      </c>
      <c r="J2664" s="186" t="str">
        <f>IF($A2664=0,"",IFERROR(INDEX(BD_Gestão!B:B,MATCH('Banco de Dados'!$B2664,BD_Gestão!$B:$B,0)),"erro"))</f>
        <v/>
      </c>
      <c r="K2664" s="158" t="str">
        <f>IF($A2664=0,"",IFERROR(INDEX(BD_Gestão!C:C,MATCH('Banco de Dados'!$B2664,BD_Gestão!$B:$B,0)),"erro"))</f>
        <v/>
      </c>
      <c r="L2664" s="158" t="str">
        <f>IF($A2664=0,"",IFERROR(INDEX(BD_Gestão!H:H,MATCH('Banco de Dados'!$B2664,BD_Gestão!$B:$B,0)),"erro"))</f>
        <v/>
      </c>
      <c r="M2664" s="161" t="str">
        <f>IF($A2664=0,"",IFERROR(INDEX(BD_Gestão!F:F,MATCH('Banco de Dados'!$B2664,BD_Gestão!$B:$B,0)),"erro"))</f>
        <v/>
      </c>
      <c r="N2664" s="161" t="str">
        <f>IF($A2664=0,"",IFERROR(INDEX(BD_Gestão!J:J,MATCH('Banco de Dados'!$B2664,BD_Gestão!$B:$B,0)),"erro"))</f>
        <v/>
      </c>
      <c r="O2664" s="164" t="str">
        <f>IF($A2664=0,"",IFERROR(INDEX(BD_Gestão!K:K,MATCH('Banco de Dados'!$B2664,BD_Gestão!$B:$B,0)),"erro"))</f>
        <v/>
      </c>
      <c r="P2664" s="169" t="str">
        <f t="shared" si="166"/>
        <v/>
      </c>
      <c r="Q2664" s="170" t="str">
        <f t="shared" si="167"/>
        <v/>
      </c>
      <c r="R2664" s="163" t="e">
        <f t="shared" si="164"/>
        <v>#VALUE!</v>
      </c>
      <c r="S2664" s="163" t="e">
        <f t="shared" si="165"/>
        <v>#VALUE!</v>
      </c>
      <c r="T2664" s="163" t="e">
        <f>INDEX(Controle!O:O,MATCH('Banco de Dados'!A2664,Controle!M:M,0))*E2664/100</f>
        <v>#N/A</v>
      </c>
    </row>
    <row r="2665" spans="1:20" hidden="1" x14ac:dyDescent="0.2">
      <c r="A2665" s="158">
        <f>BD_TS!A2664</f>
        <v>0</v>
      </c>
      <c r="B2665" s="158" t="str">
        <f>SUBSTITUTE(SUBSTITUTE(BD_TS!D2664," ",""),"-","/")</f>
        <v/>
      </c>
      <c r="C2665" s="158">
        <f>BD_TS!E2664</f>
        <v>0</v>
      </c>
      <c r="D2665" s="159">
        <f>BD_TS!F2664</f>
        <v>0</v>
      </c>
      <c r="E2665" s="160">
        <f>BD_TS!B2664</f>
        <v>0</v>
      </c>
      <c r="F2665" s="161">
        <f>BD_TS!C2664</f>
        <v>0</v>
      </c>
      <c r="G2665" s="187">
        <f>BD_TS!H2664</f>
        <v>0</v>
      </c>
      <c r="H2665" s="158" t="str">
        <f>IF($A2665=0,"",IFERROR(INDEX(BD_Gestão!A:A,MATCH('Banco de Dados'!$B2665,BD_Gestão!$B:$B,0)),"erro"))</f>
        <v/>
      </c>
      <c r="I2665" s="162" t="str">
        <f>IF($A2665=0,"",IFERROR(INDEX(BD_Gestão!E:E,MATCH('Banco de Dados'!$B2665,BD_Gestão!$B:$B,0)),"erro"))</f>
        <v/>
      </c>
      <c r="J2665" s="186" t="str">
        <f>IF($A2665=0,"",IFERROR(INDEX(BD_Gestão!B:B,MATCH('Banco de Dados'!$B2665,BD_Gestão!$B:$B,0)),"erro"))</f>
        <v/>
      </c>
      <c r="K2665" s="158" t="str">
        <f>IF($A2665=0,"",IFERROR(INDEX(BD_Gestão!C:C,MATCH('Banco de Dados'!$B2665,BD_Gestão!$B:$B,0)),"erro"))</f>
        <v/>
      </c>
      <c r="L2665" s="158" t="str">
        <f>IF($A2665=0,"",IFERROR(INDEX(BD_Gestão!H:H,MATCH('Banco de Dados'!$B2665,BD_Gestão!$B:$B,0)),"erro"))</f>
        <v/>
      </c>
      <c r="M2665" s="161" t="str">
        <f>IF($A2665=0,"",IFERROR(INDEX(BD_Gestão!F:F,MATCH('Banco de Dados'!$B2665,BD_Gestão!$B:$B,0)),"erro"))</f>
        <v/>
      </c>
      <c r="N2665" s="161" t="str">
        <f>IF($A2665=0,"",IFERROR(INDEX(BD_Gestão!J:J,MATCH('Banco de Dados'!$B2665,BD_Gestão!$B:$B,0)),"erro"))</f>
        <v/>
      </c>
      <c r="O2665" s="164" t="str">
        <f>IF($A2665=0,"",IFERROR(INDEX(BD_Gestão!K:K,MATCH('Banco de Dados'!$B2665,BD_Gestão!$B:$B,0)),"erro"))</f>
        <v/>
      </c>
      <c r="P2665" s="169" t="str">
        <f t="shared" si="166"/>
        <v/>
      </c>
      <c r="Q2665" s="170" t="str">
        <f t="shared" si="167"/>
        <v/>
      </c>
      <c r="R2665" s="163" t="e">
        <f t="shared" si="164"/>
        <v>#VALUE!</v>
      </c>
      <c r="S2665" s="163" t="e">
        <f t="shared" si="165"/>
        <v>#VALUE!</v>
      </c>
      <c r="T2665" s="163" t="e">
        <f>INDEX(Controle!O:O,MATCH('Banco de Dados'!A2665,Controle!M:M,0))*E2665/100</f>
        <v>#N/A</v>
      </c>
    </row>
    <row r="2666" spans="1:20" hidden="1" x14ac:dyDescent="0.2">
      <c r="A2666" s="158">
        <f>BD_TS!A2665</f>
        <v>0</v>
      </c>
      <c r="B2666" s="158" t="str">
        <f>SUBSTITUTE(SUBSTITUTE(BD_TS!D2665," ",""),"-","/")</f>
        <v/>
      </c>
      <c r="C2666" s="158">
        <f>BD_TS!E2665</f>
        <v>0</v>
      </c>
      <c r="D2666" s="159">
        <f>BD_TS!F2665</f>
        <v>0</v>
      </c>
      <c r="E2666" s="160">
        <f>BD_TS!B2665</f>
        <v>0</v>
      </c>
      <c r="F2666" s="161">
        <f>BD_TS!C2665</f>
        <v>0</v>
      </c>
      <c r="G2666" s="187">
        <f>BD_TS!H2665</f>
        <v>0</v>
      </c>
      <c r="H2666" s="158" t="str">
        <f>IF($A2666=0,"",IFERROR(INDEX(BD_Gestão!A:A,MATCH('Banco de Dados'!$B2666,BD_Gestão!$B:$B,0)),"erro"))</f>
        <v/>
      </c>
      <c r="I2666" s="162" t="str">
        <f>IF($A2666=0,"",IFERROR(INDEX(BD_Gestão!E:E,MATCH('Banco de Dados'!$B2666,BD_Gestão!$B:$B,0)),"erro"))</f>
        <v/>
      </c>
      <c r="J2666" s="186" t="str">
        <f>IF($A2666=0,"",IFERROR(INDEX(BD_Gestão!B:B,MATCH('Banco de Dados'!$B2666,BD_Gestão!$B:$B,0)),"erro"))</f>
        <v/>
      </c>
      <c r="K2666" s="158" t="str">
        <f>IF($A2666=0,"",IFERROR(INDEX(BD_Gestão!C:C,MATCH('Banco de Dados'!$B2666,BD_Gestão!$B:$B,0)),"erro"))</f>
        <v/>
      </c>
      <c r="L2666" s="158" t="str">
        <f>IF($A2666=0,"",IFERROR(INDEX(BD_Gestão!H:H,MATCH('Banco de Dados'!$B2666,BD_Gestão!$B:$B,0)),"erro"))</f>
        <v/>
      </c>
      <c r="M2666" s="161" t="str">
        <f>IF($A2666=0,"",IFERROR(INDEX(BD_Gestão!F:F,MATCH('Banco de Dados'!$B2666,BD_Gestão!$B:$B,0)),"erro"))</f>
        <v/>
      </c>
      <c r="N2666" s="161" t="str">
        <f>IF($A2666=0,"",IFERROR(INDEX(BD_Gestão!J:J,MATCH('Banco de Dados'!$B2666,BD_Gestão!$B:$B,0)),"erro"))</f>
        <v/>
      </c>
      <c r="O2666" s="164" t="str">
        <f>IF($A2666=0,"",IFERROR(INDEX(BD_Gestão!K:K,MATCH('Banco de Dados'!$B2666,BD_Gestão!$B:$B,0)),"erro"))</f>
        <v/>
      </c>
      <c r="P2666" s="169" t="str">
        <f t="shared" si="166"/>
        <v/>
      </c>
      <c r="Q2666" s="170" t="str">
        <f t="shared" si="167"/>
        <v/>
      </c>
      <c r="R2666" s="163" t="e">
        <f t="shared" si="164"/>
        <v>#VALUE!</v>
      </c>
      <c r="S2666" s="163" t="e">
        <f t="shared" si="165"/>
        <v>#VALUE!</v>
      </c>
      <c r="T2666" s="163" t="e">
        <f>INDEX(Controle!O:O,MATCH('Banco de Dados'!A2666,Controle!M:M,0))*E2666/100</f>
        <v>#N/A</v>
      </c>
    </row>
    <row r="2667" spans="1:20" hidden="1" x14ac:dyDescent="0.2">
      <c r="A2667" s="158">
        <f>BD_TS!A2666</f>
        <v>0</v>
      </c>
      <c r="B2667" s="158" t="str">
        <f>SUBSTITUTE(SUBSTITUTE(BD_TS!D2666," ",""),"-","/")</f>
        <v/>
      </c>
      <c r="C2667" s="158">
        <f>BD_TS!E2666</f>
        <v>0</v>
      </c>
      <c r="D2667" s="159">
        <f>BD_TS!F2666</f>
        <v>0</v>
      </c>
      <c r="E2667" s="160">
        <f>BD_TS!B2666</f>
        <v>0</v>
      </c>
      <c r="F2667" s="161">
        <f>BD_TS!C2666</f>
        <v>0</v>
      </c>
      <c r="G2667" s="187">
        <f>BD_TS!H2666</f>
        <v>0</v>
      </c>
      <c r="H2667" s="158" t="str">
        <f>IF($A2667=0,"",IFERROR(INDEX(BD_Gestão!A:A,MATCH('Banco de Dados'!$B2667,BD_Gestão!$B:$B,0)),"erro"))</f>
        <v/>
      </c>
      <c r="I2667" s="162" t="str">
        <f>IF($A2667=0,"",IFERROR(INDEX(BD_Gestão!E:E,MATCH('Banco de Dados'!$B2667,BD_Gestão!$B:$B,0)),"erro"))</f>
        <v/>
      </c>
      <c r="J2667" s="186" t="str">
        <f>IF($A2667=0,"",IFERROR(INDEX(BD_Gestão!B:B,MATCH('Banco de Dados'!$B2667,BD_Gestão!$B:$B,0)),"erro"))</f>
        <v/>
      </c>
      <c r="K2667" s="158" t="str">
        <f>IF($A2667=0,"",IFERROR(INDEX(BD_Gestão!C:C,MATCH('Banco de Dados'!$B2667,BD_Gestão!$B:$B,0)),"erro"))</f>
        <v/>
      </c>
      <c r="L2667" s="158" t="str">
        <f>IF($A2667=0,"",IFERROR(INDEX(BD_Gestão!H:H,MATCH('Banco de Dados'!$B2667,BD_Gestão!$B:$B,0)),"erro"))</f>
        <v/>
      </c>
      <c r="M2667" s="161" t="str">
        <f>IF($A2667=0,"",IFERROR(INDEX(BD_Gestão!F:F,MATCH('Banco de Dados'!$B2667,BD_Gestão!$B:$B,0)),"erro"))</f>
        <v/>
      </c>
      <c r="N2667" s="161" t="str">
        <f>IF($A2667=0,"",IFERROR(INDEX(BD_Gestão!J:J,MATCH('Banco de Dados'!$B2667,BD_Gestão!$B:$B,0)),"erro"))</f>
        <v/>
      </c>
      <c r="O2667" s="164" t="str">
        <f>IF($A2667=0,"",IFERROR(INDEX(BD_Gestão!K:K,MATCH('Banco de Dados'!$B2667,BD_Gestão!$B:$B,0)),"erro"))</f>
        <v/>
      </c>
      <c r="P2667" s="169" t="str">
        <f t="shared" si="166"/>
        <v/>
      </c>
      <c r="Q2667" s="170" t="str">
        <f t="shared" si="167"/>
        <v/>
      </c>
      <c r="R2667" s="163" t="e">
        <f t="shared" si="164"/>
        <v>#VALUE!</v>
      </c>
      <c r="S2667" s="163" t="e">
        <f t="shared" si="165"/>
        <v>#VALUE!</v>
      </c>
      <c r="T2667" s="163" t="e">
        <f>INDEX(Controle!O:O,MATCH('Banco de Dados'!A2667,Controle!M:M,0))*E2667/100</f>
        <v>#N/A</v>
      </c>
    </row>
    <row r="2668" spans="1:20" hidden="1" x14ac:dyDescent="0.2">
      <c r="A2668" s="158">
        <f>BD_TS!A2667</f>
        <v>0</v>
      </c>
      <c r="B2668" s="158" t="str">
        <f>SUBSTITUTE(SUBSTITUTE(BD_TS!D2667," ",""),"-","/")</f>
        <v/>
      </c>
      <c r="C2668" s="158">
        <f>BD_TS!E2667</f>
        <v>0</v>
      </c>
      <c r="D2668" s="159">
        <f>BD_TS!F2667</f>
        <v>0</v>
      </c>
      <c r="E2668" s="160">
        <f>BD_TS!B2667</f>
        <v>0</v>
      </c>
      <c r="F2668" s="161">
        <f>BD_TS!C2667</f>
        <v>0</v>
      </c>
      <c r="G2668" s="187">
        <f>BD_TS!H2667</f>
        <v>0</v>
      </c>
      <c r="H2668" s="158" t="str">
        <f>IF($A2668=0,"",IFERROR(INDEX(BD_Gestão!A:A,MATCH('Banco de Dados'!$B2668,BD_Gestão!$B:$B,0)),"erro"))</f>
        <v/>
      </c>
      <c r="I2668" s="162" t="str">
        <f>IF($A2668=0,"",IFERROR(INDEX(BD_Gestão!E:E,MATCH('Banco de Dados'!$B2668,BD_Gestão!$B:$B,0)),"erro"))</f>
        <v/>
      </c>
      <c r="J2668" s="186" t="str">
        <f>IF($A2668=0,"",IFERROR(INDEX(BD_Gestão!B:B,MATCH('Banco de Dados'!$B2668,BD_Gestão!$B:$B,0)),"erro"))</f>
        <v/>
      </c>
      <c r="K2668" s="158" t="str">
        <f>IF($A2668=0,"",IFERROR(INDEX(BD_Gestão!C:C,MATCH('Banco de Dados'!$B2668,BD_Gestão!$B:$B,0)),"erro"))</f>
        <v/>
      </c>
      <c r="L2668" s="158" t="str">
        <f>IF($A2668=0,"",IFERROR(INDEX(BD_Gestão!H:H,MATCH('Banco de Dados'!$B2668,BD_Gestão!$B:$B,0)),"erro"))</f>
        <v/>
      </c>
      <c r="M2668" s="161" t="str">
        <f>IF($A2668=0,"",IFERROR(INDEX(BD_Gestão!F:F,MATCH('Banco de Dados'!$B2668,BD_Gestão!$B:$B,0)),"erro"))</f>
        <v/>
      </c>
      <c r="N2668" s="161" t="str">
        <f>IF($A2668=0,"",IFERROR(INDEX(BD_Gestão!J:J,MATCH('Banco de Dados'!$B2668,BD_Gestão!$B:$B,0)),"erro"))</f>
        <v/>
      </c>
      <c r="O2668" s="164" t="str">
        <f>IF($A2668=0,"",IFERROR(INDEX(BD_Gestão!K:K,MATCH('Banco de Dados'!$B2668,BD_Gestão!$B:$B,0)),"erro"))</f>
        <v/>
      </c>
      <c r="P2668" s="169" t="str">
        <f t="shared" si="166"/>
        <v/>
      </c>
      <c r="Q2668" s="170" t="str">
        <f t="shared" si="167"/>
        <v/>
      </c>
      <c r="R2668" s="163" t="e">
        <f t="shared" si="164"/>
        <v>#VALUE!</v>
      </c>
      <c r="S2668" s="163" t="e">
        <f t="shared" si="165"/>
        <v>#VALUE!</v>
      </c>
      <c r="T2668" s="163" t="e">
        <f>INDEX(Controle!O:O,MATCH('Banco de Dados'!A2668,Controle!M:M,0))*E2668/100</f>
        <v>#N/A</v>
      </c>
    </row>
    <row r="2669" spans="1:20" hidden="1" x14ac:dyDescent="0.2">
      <c r="A2669" s="158">
        <f>BD_TS!A2668</f>
        <v>0</v>
      </c>
      <c r="B2669" s="158" t="str">
        <f>SUBSTITUTE(SUBSTITUTE(BD_TS!D2668," ",""),"-","/")</f>
        <v/>
      </c>
      <c r="C2669" s="158">
        <f>BD_TS!E2668</f>
        <v>0</v>
      </c>
      <c r="D2669" s="159">
        <f>BD_TS!F2668</f>
        <v>0</v>
      </c>
      <c r="E2669" s="160">
        <f>BD_TS!B2668</f>
        <v>0</v>
      </c>
      <c r="F2669" s="161">
        <f>BD_TS!C2668</f>
        <v>0</v>
      </c>
      <c r="G2669" s="187">
        <f>BD_TS!H2668</f>
        <v>0</v>
      </c>
      <c r="H2669" s="158" t="str">
        <f>IF($A2669=0,"",IFERROR(INDEX(BD_Gestão!A:A,MATCH('Banco de Dados'!$B2669,BD_Gestão!$B:$B,0)),"erro"))</f>
        <v/>
      </c>
      <c r="I2669" s="162" t="str">
        <f>IF($A2669=0,"",IFERROR(INDEX(BD_Gestão!E:E,MATCH('Banco de Dados'!$B2669,BD_Gestão!$B:$B,0)),"erro"))</f>
        <v/>
      </c>
      <c r="J2669" s="186" t="str">
        <f>IF($A2669=0,"",IFERROR(INDEX(BD_Gestão!B:B,MATCH('Banco de Dados'!$B2669,BD_Gestão!$B:$B,0)),"erro"))</f>
        <v/>
      </c>
      <c r="K2669" s="158" t="str">
        <f>IF($A2669=0,"",IFERROR(INDEX(BD_Gestão!C:C,MATCH('Banco de Dados'!$B2669,BD_Gestão!$B:$B,0)),"erro"))</f>
        <v/>
      </c>
      <c r="L2669" s="158" t="str">
        <f>IF($A2669=0,"",IFERROR(INDEX(BD_Gestão!H:H,MATCH('Banco de Dados'!$B2669,BD_Gestão!$B:$B,0)),"erro"))</f>
        <v/>
      </c>
      <c r="M2669" s="161" t="str">
        <f>IF($A2669=0,"",IFERROR(INDEX(BD_Gestão!F:F,MATCH('Banco de Dados'!$B2669,BD_Gestão!$B:$B,0)),"erro"))</f>
        <v/>
      </c>
      <c r="N2669" s="161" t="str">
        <f>IF($A2669=0,"",IFERROR(INDEX(BD_Gestão!J:J,MATCH('Banco de Dados'!$B2669,BD_Gestão!$B:$B,0)),"erro"))</f>
        <v/>
      </c>
      <c r="O2669" s="164" t="str">
        <f>IF($A2669=0,"",IFERROR(INDEX(BD_Gestão!K:K,MATCH('Banco de Dados'!$B2669,BD_Gestão!$B:$B,0)),"erro"))</f>
        <v/>
      </c>
      <c r="P2669" s="169" t="str">
        <f t="shared" si="166"/>
        <v/>
      </c>
      <c r="Q2669" s="170" t="str">
        <f t="shared" si="167"/>
        <v/>
      </c>
      <c r="R2669" s="163" t="e">
        <f t="shared" si="164"/>
        <v>#VALUE!</v>
      </c>
      <c r="S2669" s="163" t="e">
        <f t="shared" si="165"/>
        <v>#VALUE!</v>
      </c>
      <c r="T2669" s="163" t="e">
        <f>INDEX(Controle!O:O,MATCH('Banco de Dados'!A2669,Controle!M:M,0))*E2669/100</f>
        <v>#N/A</v>
      </c>
    </row>
    <row r="2670" spans="1:20" hidden="1" x14ac:dyDescent="0.2">
      <c r="A2670" s="158">
        <f>BD_TS!A2669</f>
        <v>0</v>
      </c>
      <c r="B2670" s="158" t="str">
        <f>SUBSTITUTE(SUBSTITUTE(BD_TS!D2669," ",""),"-","/")</f>
        <v/>
      </c>
      <c r="C2670" s="158">
        <f>BD_TS!E2669</f>
        <v>0</v>
      </c>
      <c r="D2670" s="159">
        <f>BD_TS!F2669</f>
        <v>0</v>
      </c>
      <c r="E2670" s="160">
        <f>BD_TS!B2669</f>
        <v>0</v>
      </c>
      <c r="F2670" s="161">
        <f>BD_TS!C2669</f>
        <v>0</v>
      </c>
      <c r="G2670" s="187">
        <f>BD_TS!H2669</f>
        <v>0</v>
      </c>
      <c r="H2670" s="158" t="str">
        <f>IF($A2670=0,"",IFERROR(INDEX(BD_Gestão!A:A,MATCH('Banco de Dados'!$B2670,BD_Gestão!$B:$B,0)),"erro"))</f>
        <v/>
      </c>
      <c r="I2670" s="162" t="str">
        <f>IF($A2670=0,"",IFERROR(INDEX(BD_Gestão!E:E,MATCH('Banco de Dados'!$B2670,BD_Gestão!$B:$B,0)),"erro"))</f>
        <v/>
      </c>
      <c r="J2670" s="186" t="str">
        <f>IF($A2670=0,"",IFERROR(INDEX(BD_Gestão!B:B,MATCH('Banco de Dados'!$B2670,BD_Gestão!$B:$B,0)),"erro"))</f>
        <v/>
      </c>
      <c r="K2670" s="158" t="str">
        <f>IF($A2670=0,"",IFERROR(INDEX(BD_Gestão!C:C,MATCH('Banco de Dados'!$B2670,BD_Gestão!$B:$B,0)),"erro"))</f>
        <v/>
      </c>
      <c r="L2670" s="158" t="str">
        <f>IF($A2670=0,"",IFERROR(INDEX(BD_Gestão!H:H,MATCH('Banco de Dados'!$B2670,BD_Gestão!$B:$B,0)),"erro"))</f>
        <v/>
      </c>
      <c r="M2670" s="161" t="str">
        <f>IF($A2670=0,"",IFERROR(INDEX(BD_Gestão!F:F,MATCH('Banco de Dados'!$B2670,BD_Gestão!$B:$B,0)),"erro"))</f>
        <v/>
      </c>
      <c r="N2670" s="161" t="str">
        <f>IF($A2670=0,"",IFERROR(INDEX(BD_Gestão!J:J,MATCH('Banco de Dados'!$B2670,BD_Gestão!$B:$B,0)),"erro"))</f>
        <v/>
      </c>
      <c r="O2670" s="164" t="str">
        <f>IF($A2670=0,"",IFERROR(INDEX(BD_Gestão!K:K,MATCH('Banco de Dados'!$B2670,BD_Gestão!$B:$B,0)),"erro"))</f>
        <v/>
      </c>
      <c r="P2670" s="169" t="str">
        <f t="shared" si="166"/>
        <v/>
      </c>
      <c r="Q2670" s="170" t="str">
        <f t="shared" si="167"/>
        <v/>
      </c>
      <c r="R2670" s="163" t="e">
        <f t="shared" si="164"/>
        <v>#VALUE!</v>
      </c>
      <c r="S2670" s="163" t="e">
        <f t="shared" si="165"/>
        <v>#VALUE!</v>
      </c>
      <c r="T2670" s="163" t="e">
        <f>INDEX(Controle!O:O,MATCH('Banco de Dados'!A2670,Controle!M:M,0))*E2670/100</f>
        <v>#N/A</v>
      </c>
    </row>
    <row r="2671" spans="1:20" hidden="1" x14ac:dyDescent="0.2">
      <c r="A2671" s="158">
        <f>BD_TS!A2670</f>
        <v>0</v>
      </c>
      <c r="B2671" s="158" t="str">
        <f>SUBSTITUTE(SUBSTITUTE(BD_TS!D2670," ",""),"-","/")</f>
        <v/>
      </c>
      <c r="C2671" s="158">
        <f>BD_TS!E2670</f>
        <v>0</v>
      </c>
      <c r="D2671" s="159">
        <f>BD_TS!F2670</f>
        <v>0</v>
      </c>
      <c r="E2671" s="160">
        <f>BD_TS!B2670</f>
        <v>0</v>
      </c>
      <c r="F2671" s="161">
        <f>BD_TS!C2670</f>
        <v>0</v>
      </c>
      <c r="G2671" s="187">
        <f>BD_TS!H2670</f>
        <v>0</v>
      </c>
      <c r="H2671" s="158" t="str">
        <f>IF($A2671=0,"",IFERROR(INDEX(BD_Gestão!A:A,MATCH('Banco de Dados'!$B2671,BD_Gestão!$B:$B,0)),"erro"))</f>
        <v/>
      </c>
      <c r="I2671" s="162" t="str">
        <f>IF($A2671=0,"",IFERROR(INDEX(BD_Gestão!E:E,MATCH('Banco de Dados'!$B2671,BD_Gestão!$B:$B,0)),"erro"))</f>
        <v/>
      </c>
      <c r="J2671" s="186" t="str">
        <f>IF($A2671=0,"",IFERROR(INDEX(BD_Gestão!B:B,MATCH('Banco de Dados'!$B2671,BD_Gestão!$B:$B,0)),"erro"))</f>
        <v/>
      </c>
      <c r="K2671" s="158" t="str">
        <f>IF($A2671=0,"",IFERROR(INDEX(BD_Gestão!C:C,MATCH('Banco de Dados'!$B2671,BD_Gestão!$B:$B,0)),"erro"))</f>
        <v/>
      </c>
      <c r="L2671" s="158" t="str">
        <f>IF($A2671=0,"",IFERROR(INDEX(BD_Gestão!H:H,MATCH('Banco de Dados'!$B2671,BD_Gestão!$B:$B,0)),"erro"))</f>
        <v/>
      </c>
      <c r="M2671" s="161" t="str">
        <f>IF($A2671=0,"",IFERROR(INDEX(BD_Gestão!F:F,MATCH('Banco de Dados'!$B2671,BD_Gestão!$B:$B,0)),"erro"))</f>
        <v/>
      </c>
      <c r="N2671" s="161" t="str">
        <f>IF($A2671=0,"",IFERROR(INDEX(BD_Gestão!J:J,MATCH('Banco de Dados'!$B2671,BD_Gestão!$B:$B,0)),"erro"))</f>
        <v/>
      </c>
      <c r="O2671" s="164" t="str">
        <f>IF($A2671=0,"",IFERROR(INDEX(BD_Gestão!K:K,MATCH('Banco de Dados'!$B2671,BD_Gestão!$B:$B,0)),"erro"))</f>
        <v/>
      </c>
      <c r="P2671" s="169" t="str">
        <f t="shared" si="166"/>
        <v/>
      </c>
      <c r="Q2671" s="170" t="str">
        <f t="shared" si="167"/>
        <v/>
      </c>
      <c r="R2671" s="163" t="e">
        <f t="shared" si="164"/>
        <v>#VALUE!</v>
      </c>
      <c r="S2671" s="163" t="e">
        <f t="shared" si="165"/>
        <v>#VALUE!</v>
      </c>
      <c r="T2671" s="163" t="e">
        <f>INDEX(Controle!O:O,MATCH('Banco de Dados'!A2671,Controle!M:M,0))*E2671/100</f>
        <v>#N/A</v>
      </c>
    </row>
    <row r="2672" spans="1:20" hidden="1" x14ac:dyDescent="0.2">
      <c r="A2672" s="158">
        <f>BD_TS!A2671</f>
        <v>0</v>
      </c>
      <c r="B2672" s="158" t="str">
        <f>SUBSTITUTE(SUBSTITUTE(BD_TS!D2671," ",""),"-","/")</f>
        <v/>
      </c>
      <c r="C2672" s="158">
        <f>BD_TS!E2671</f>
        <v>0</v>
      </c>
      <c r="D2672" s="159">
        <f>BD_TS!F2671</f>
        <v>0</v>
      </c>
      <c r="E2672" s="160">
        <f>BD_TS!B2671</f>
        <v>0</v>
      </c>
      <c r="F2672" s="161">
        <f>BD_TS!C2671</f>
        <v>0</v>
      </c>
      <c r="G2672" s="187">
        <f>BD_TS!H2671</f>
        <v>0</v>
      </c>
      <c r="H2672" s="158" t="str">
        <f>IF($A2672=0,"",IFERROR(INDEX(BD_Gestão!A:A,MATCH('Banco de Dados'!$B2672,BD_Gestão!$B:$B,0)),"erro"))</f>
        <v/>
      </c>
      <c r="I2672" s="162" t="str">
        <f>IF($A2672=0,"",IFERROR(INDEX(BD_Gestão!E:E,MATCH('Banco de Dados'!$B2672,BD_Gestão!$B:$B,0)),"erro"))</f>
        <v/>
      </c>
      <c r="J2672" s="186" t="str">
        <f>IF($A2672=0,"",IFERROR(INDEX(BD_Gestão!B:B,MATCH('Banco de Dados'!$B2672,BD_Gestão!$B:$B,0)),"erro"))</f>
        <v/>
      </c>
      <c r="K2672" s="158" t="str">
        <f>IF($A2672=0,"",IFERROR(INDEX(BD_Gestão!C:C,MATCH('Banco de Dados'!$B2672,BD_Gestão!$B:$B,0)),"erro"))</f>
        <v/>
      </c>
      <c r="L2672" s="158" t="str">
        <f>IF($A2672=0,"",IFERROR(INDEX(BD_Gestão!H:H,MATCH('Banco de Dados'!$B2672,BD_Gestão!$B:$B,0)),"erro"))</f>
        <v/>
      </c>
      <c r="M2672" s="161" t="str">
        <f>IF($A2672=0,"",IFERROR(INDEX(BD_Gestão!F:F,MATCH('Banco de Dados'!$B2672,BD_Gestão!$B:$B,0)),"erro"))</f>
        <v/>
      </c>
      <c r="N2672" s="161" t="str">
        <f>IF($A2672=0,"",IFERROR(INDEX(BD_Gestão!J:J,MATCH('Banco de Dados'!$B2672,BD_Gestão!$B:$B,0)),"erro"))</f>
        <v/>
      </c>
      <c r="O2672" s="164" t="str">
        <f>IF($A2672=0,"",IFERROR(INDEX(BD_Gestão!K:K,MATCH('Banco de Dados'!$B2672,BD_Gestão!$B:$B,0)),"erro"))</f>
        <v/>
      </c>
      <c r="P2672" s="169" t="str">
        <f t="shared" si="166"/>
        <v/>
      </c>
      <c r="Q2672" s="170" t="str">
        <f t="shared" si="167"/>
        <v/>
      </c>
      <c r="R2672" s="163" t="e">
        <f t="shared" si="164"/>
        <v>#VALUE!</v>
      </c>
      <c r="S2672" s="163" t="e">
        <f t="shared" si="165"/>
        <v>#VALUE!</v>
      </c>
      <c r="T2672" s="163" t="e">
        <f>INDEX(Controle!O:O,MATCH('Banco de Dados'!A2672,Controle!M:M,0))*E2672/100</f>
        <v>#N/A</v>
      </c>
    </row>
    <row r="2673" spans="1:20" hidden="1" x14ac:dyDescent="0.2">
      <c r="A2673" s="158">
        <f>BD_TS!A2672</f>
        <v>0</v>
      </c>
      <c r="B2673" s="158" t="str">
        <f>SUBSTITUTE(SUBSTITUTE(BD_TS!D2672," ",""),"-","/")</f>
        <v/>
      </c>
      <c r="C2673" s="158">
        <f>BD_TS!E2672</f>
        <v>0</v>
      </c>
      <c r="D2673" s="159">
        <f>BD_TS!F2672</f>
        <v>0</v>
      </c>
      <c r="E2673" s="160">
        <f>BD_TS!B2672</f>
        <v>0</v>
      </c>
      <c r="F2673" s="161">
        <f>BD_TS!C2672</f>
        <v>0</v>
      </c>
      <c r="G2673" s="187">
        <f>BD_TS!H2672</f>
        <v>0</v>
      </c>
      <c r="H2673" s="158" t="str">
        <f>IF($A2673=0,"",IFERROR(INDEX(BD_Gestão!A:A,MATCH('Banco de Dados'!$B2673,BD_Gestão!$B:$B,0)),"erro"))</f>
        <v/>
      </c>
      <c r="I2673" s="162" t="str">
        <f>IF($A2673=0,"",IFERROR(INDEX(BD_Gestão!E:E,MATCH('Banco de Dados'!$B2673,BD_Gestão!$B:$B,0)),"erro"))</f>
        <v/>
      </c>
      <c r="J2673" s="186" t="str">
        <f>IF($A2673=0,"",IFERROR(INDEX(BD_Gestão!B:B,MATCH('Banco de Dados'!$B2673,BD_Gestão!$B:$B,0)),"erro"))</f>
        <v/>
      </c>
      <c r="K2673" s="158" t="str">
        <f>IF($A2673=0,"",IFERROR(INDEX(BD_Gestão!C:C,MATCH('Banco de Dados'!$B2673,BD_Gestão!$B:$B,0)),"erro"))</f>
        <v/>
      </c>
      <c r="L2673" s="158" t="str">
        <f>IF($A2673=0,"",IFERROR(INDEX(BD_Gestão!H:H,MATCH('Banco de Dados'!$B2673,BD_Gestão!$B:$B,0)),"erro"))</f>
        <v/>
      </c>
      <c r="M2673" s="161" t="str">
        <f>IF($A2673=0,"",IFERROR(INDEX(BD_Gestão!F:F,MATCH('Banco de Dados'!$B2673,BD_Gestão!$B:$B,0)),"erro"))</f>
        <v/>
      </c>
      <c r="N2673" s="161" t="str">
        <f>IF($A2673=0,"",IFERROR(INDEX(BD_Gestão!J:J,MATCH('Banco de Dados'!$B2673,BD_Gestão!$B:$B,0)),"erro"))</f>
        <v/>
      </c>
      <c r="O2673" s="164" t="str">
        <f>IF($A2673=0,"",IFERROR(INDEX(BD_Gestão!K:K,MATCH('Banco de Dados'!$B2673,BD_Gestão!$B:$B,0)),"erro"))</f>
        <v/>
      </c>
      <c r="P2673" s="169" t="str">
        <f t="shared" si="166"/>
        <v/>
      </c>
      <c r="Q2673" s="170" t="str">
        <f t="shared" si="167"/>
        <v/>
      </c>
      <c r="R2673" s="163" t="e">
        <f t="shared" si="164"/>
        <v>#VALUE!</v>
      </c>
      <c r="S2673" s="163" t="e">
        <f t="shared" si="165"/>
        <v>#VALUE!</v>
      </c>
      <c r="T2673" s="163" t="e">
        <f>INDEX(Controle!O:O,MATCH('Banco de Dados'!A2673,Controle!M:M,0))*E2673/100</f>
        <v>#N/A</v>
      </c>
    </row>
    <row r="2674" spans="1:20" hidden="1" x14ac:dyDescent="0.2">
      <c r="A2674" s="158">
        <f>BD_TS!A2673</f>
        <v>0</v>
      </c>
      <c r="B2674" s="158" t="str">
        <f>SUBSTITUTE(SUBSTITUTE(BD_TS!D2673," ",""),"-","/")</f>
        <v/>
      </c>
      <c r="C2674" s="158">
        <f>BD_TS!E2673</f>
        <v>0</v>
      </c>
      <c r="D2674" s="159">
        <f>BD_TS!F2673</f>
        <v>0</v>
      </c>
      <c r="E2674" s="160">
        <f>BD_TS!B2673</f>
        <v>0</v>
      </c>
      <c r="F2674" s="161">
        <f>BD_TS!C2673</f>
        <v>0</v>
      </c>
      <c r="G2674" s="187">
        <f>BD_TS!H2673</f>
        <v>0</v>
      </c>
      <c r="H2674" s="158" t="str">
        <f>IF($A2674=0,"",IFERROR(INDEX(BD_Gestão!A:A,MATCH('Banco de Dados'!$B2674,BD_Gestão!$B:$B,0)),"erro"))</f>
        <v/>
      </c>
      <c r="I2674" s="162" t="str">
        <f>IF($A2674=0,"",IFERROR(INDEX(BD_Gestão!E:E,MATCH('Banco de Dados'!$B2674,BD_Gestão!$B:$B,0)),"erro"))</f>
        <v/>
      </c>
      <c r="J2674" s="186" t="str">
        <f>IF($A2674=0,"",IFERROR(INDEX(BD_Gestão!B:B,MATCH('Banco de Dados'!$B2674,BD_Gestão!$B:$B,0)),"erro"))</f>
        <v/>
      </c>
      <c r="K2674" s="158" t="str">
        <f>IF($A2674=0,"",IFERROR(INDEX(BD_Gestão!C:C,MATCH('Banco de Dados'!$B2674,BD_Gestão!$B:$B,0)),"erro"))</f>
        <v/>
      </c>
      <c r="L2674" s="158" t="str">
        <f>IF($A2674=0,"",IFERROR(INDEX(BD_Gestão!H:H,MATCH('Banco de Dados'!$B2674,BD_Gestão!$B:$B,0)),"erro"))</f>
        <v/>
      </c>
      <c r="M2674" s="161" t="str">
        <f>IF($A2674=0,"",IFERROR(INDEX(BD_Gestão!F:F,MATCH('Banco de Dados'!$B2674,BD_Gestão!$B:$B,0)),"erro"))</f>
        <v/>
      </c>
      <c r="N2674" s="161" t="str">
        <f>IF($A2674=0,"",IFERROR(INDEX(BD_Gestão!J:J,MATCH('Banco de Dados'!$B2674,BD_Gestão!$B:$B,0)),"erro"))</f>
        <v/>
      </c>
      <c r="O2674" s="164" t="str">
        <f>IF($A2674=0,"",IFERROR(INDEX(BD_Gestão!K:K,MATCH('Banco de Dados'!$B2674,BD_Gestão!$B:$B,0)),"erro"))</f>
        <v/>
      </c>
      <c r="P2674" s="169" t="str">
        <f t="shared" si="166"/>
        <v/>
      </c>
      <c r="Q2674" s="170" t="str">
        <f t="shared" si="167"/>
        <v/>
      </c>
      <c r="R2674" s="163" t="e">
        <f t="shared" si="164"/>
        <v>#VALUE!</v>
      </c>
      <c r="S2674" s="163" t="e">
        <f t="shared" si="165"/>
        <v>#VALUE!</v>
      </c>
      <c r="T2674" s="163" t="e">
        <f>INDEX(Controle!O:O,MATCH('Banco de Dados'!A2674,Controle!M:M,0))*E2674/100</f>
        <v>#N/A</v>
      </c>
    </row>
    <row r="2675" spans="1:20" hidden="1" x14ac:dyDescent="0.2">
      <c r="A2675" s="158">
        <f>BD_TS!A2674</f>
        <v>0</v>
      </c>
      <c r="B2675" s="158" t="str">
        <f>SUBSTITUTE(SUBSTITUTE(BD_TS!D2674," ",""),"-","/")</f>
        <v/>
      </c>
      <c r="C2675" s="158">
        <f>BD_TS!E2674</f>
        <v>0</v>
      </c>
      <c r="D2675" s="159">
        <f>BD_TS!F2674</f>
        <v>0</v>
      </c>
      <c r="E2675" s="160">
        <f>BD_TS!B2674</f>
        <v>0</v>
      </c>
      <c r="F2675" s="161">
        <f>BD_TS!C2674</f>
        <v>0</v>
      </c>
      <c r="G2675" s="187">
        <f>BD_TS!H2674</f>
        <v>0</v>
      </c>
      <c r="H2675" s="158" t="str">
        <f>IF($A2675=0,"",IFERROR(INDEX(BD_Gestão!A:A,MATCH('Banco de Dados'!$B2675,BD_Gestão!$B:$B,0)),"erro"))</f>
        <v/>
      </c>
      <c r="I2675" s="162" t="str">
        <f>IF($A2675=0,"",IFERROR(INDEX(BD_Gestão!E:E,MATCH('Banco de Dados'!$B2675,BD_Gestão!$B:$B,0)),"erro"))</f>
        <v/>
      </c>
      <c r="J2675" s="186" t="str">
        <f>IF($A2675=0,"",IFERROR(INDEX(BD_Gestão!B:B,MATCH('Banco de Dados'!$B2675,BD_Gestão!$B:$B,0)),"erro"))</f>
        <v/>
      </c>
      <c r="K2675" s="158" t="str">
        <f>IF($A2675=0,"",IFERROR(INDEX(BD_Gestão!C:C,MATCH('Banco de Dados'!$B2675,BD_Gestão!$B:$B,0)),"erro"))</f>
        <v/>
      </c>
      <c r="L2675" s="158" t="str">
        <f>IF($A2675=0,"",IFERROR(INDEX(BD_Gestão!H:H,MATCH('Banco de Dados'!$B2675,BD_Gestão!$B:$B,0)),"erro"))</f>
        <v/>
      </c>
      <c r="M2675" s="161" t="str">
        <f>IF($A2675=0,"",IFERROR(INDEX(BD_Gestão!F:F,MATCH('Banco de Dados'!$B2675,BD_Gestão!$B:$B,0)),"erro"))</f>
        <v/>
      </c>
      <c r="N2675" s="161" t="str">
        <f>IF($A2675=0,"",IFERROR(INDEX(BD_Gestão!J:J,MATCH('Banco de Dados'!$B2675,BD_Gestão!$B:$B,0)),"erro"))</f>
        <v/>
      </c>
      <c r="O2675" s="164" t="str">
        <f>IF($A2675=0,"",IFERROR(INDEX(BD_Gestão!K:K,MATCH('Banco de Dados'!$B2675,BD_Gestão!$B:$B,0)),"erro"))</f>
        <v/>
      </c>
      <c r="P2675" s="169" t="str">
        <f t="shared" si="166"/>
        <v/>
      </c>
      <c r="Q2675" s="170" t="str">
        <f t="shared" si="167"/>
        <v/>
      </c>
      <c r="R2675" s="163" t="e">
        <f t="shared" si="164"/>
        <v>#VALUE!</v>
      </c>
      <c r="S2675" s="163" t="e">
        <f t="shared" si="165"/>
        <v>#VALUE!</v>
      </c>
      <c r="T2675" s="163" t="e">
        <f>INDEX(Controle!O:O,MATCH('Banco de Dados'!A2675,Controle!M:M,0))*E2675/100</f>
        <v>#N/A</v>
      </c>
    </row>
    <row r="2676" spans="1:20" hidden="1" x14ac:dyDescent="0.2">
      <c r="A2676" s="158">
        <f>BD_TS!A2675</f>
        <v>0</v>
      </c>
      <c r="B2676" s="158" t="str">
        <f>SUBSTITUTE(SUBSTITUTE(BD_TS!D2675," ",""),"-","/")</f>
        <v/>
      </c>
      <c r="C2676" s="158">
        <f>BD_TS!E2675</f>
        <v>0</v>
      </c>
      <c r="D2676" s="159">
        <f>BD_TS!F2675</f>
        <v>0</v>
      </c>
      <c r="E2676" s="160">
        <f>BD_TS!B2675</f>
        <v>0</v>
      </c>
      <c r="F2676" s="161">
        <f>BD_TS!C2675</f>
        <v>0</v>
      </c>
      <c r="G2676" s="187">
        <f>BD_TS!H2675</f>
        <v>0</v>
      </c>
      <c r="H2676" s="158" t="str">
        <f>IF($A2676=0,"",IFERROR(INDEX(BD_Gestão!A:A,MATCH('Banco de Dados'!$B2676,BD_Gestão!$B:$B,0)),"erro"))</f>
        <v/>
      </c>
      <c r="I2676" s="162" t="str">
        <f>IF($A2676=0,"",IFERROR(INDEX(BD_Gestão!E:E,MATCH('Banco de Dados'!$B2676,BD_Gestão!$B:$B,0)),"erro"))</f>
        <v/>
      </c>
      <c r="J2676" s="186" t="str">
        <f>IF($A2676=0,"",IFERROR(INDEX(BD_Gestão!B:B,MATCH('Banco de Dados'!$B2676,BD_Gestão!$B:$B,0)),"erro"))</f>
        <v/>
      </c>
      <c r="K2676" s="158" t="str">
        <f>IF($A2676=0,"",IFERROR(INDEX(BD_Gestão!C:C,MATCH('Banco de Dados'!$B2676,BD_Gestão!$B:$B,0)),"erro"))</f>
        <v/>
      </c>
      <c r="L2676" s="158" t="str">
        <f>IF($A2676=0,"",IFERROR(INDEX(BD_Gestão!H:H,MATCH('Banco de Dados'!$B2676,BD_Gestão!$B:$B,0)),"erro"))</f>
        <v/>
      </c>
      <c r="M2676" s="161" t="str">
        <f>IF($A2676=0,"",IFERROR(INDEX(BD_Gestão!F:F,MATCH('Banco de Dados'!$B2676,BD_Gestão!$B:$B,0)),"erro"))</f>
        <v/>
      </c>
      <c r="N2676" s="161" t="str">
        <f>IF($A2676=0,"",IFERROR(INDEX(BD_Gestão!J:J,MATCH('Banco de Dados'!$B2676,BD_Gestão!$B:$B,0)),"erro"))</f>
        <v/>
      </c>
      <c r="O2676" s="164" t="str">
        <f>IF($A2676=0,"",IFERROR(INDEX(BD_Gestão!K:K,MATCH('Banco de Dados'!$B2676,BD_Gestão!$B:$B,0)),"erro"))</f>
        <v/>
      </c>
      <c r="P2676" s="169" t="str">
        <f t="shared" si="166"/>
        <v/>
      </c>
      <c r="Q2676" s="170" t="str">
        <f t="shared" si="167"/>
        <v/>
      </c>
      <c r="R2676" s="163" t="e">
        <f t="shared" si="164"/>
        <v>#VALUE!</v>
      </c>
      <c r="S2676" s="163" t="e">
        <f t="shared" si="165"/>
        <v>#VALUE!</v>
      </c>
      <c r="T2676" s="163" t="e">
        <f>INDEX(Controle!O:O,MATCH('Banco de Dados'!A2676,Controle!M:M,0))*E2676/100</f>
        <v>#N/A</v>
      </c>
    </row>
    <row r="2677" spans="1:20" hidden="1" x14ac:dyDescent="0.2">
      <c r="A2677" s="158">
        <f>BD_TS!A2676</f>
        <v>0</v>
      </c>
      <c r="B2677" s="158" t="str">
        <f>SUBSTITUTE(SUBSTITUTE(BD_TS!D2676," ",""),"-","/")</f>
        <v/>
      </c>
      <c r="C2677" s="158">
        <f>BD_TS!E2676</f>
        <v>0</v>
      </c>
      <c r="D2677" s="159">
        <f>BD_TS!F2676</f>
        <v>0</v>
      </c>
      <c r="E2677" s="160">
        <f>BD_TS!B2676</f>
        <v>0</v>
      </c>
      <c r="F2677" s="161">
        <f>BD_TS!C2676</f>
        <v>0</v>
      </c>
      <c r="G2677" s="187">
        <f>BD_TS!H2676</f>
        <v>0</v>
      </c>
      <c r="H2677" s="158" t="str">
        <f>IF($A2677=0,"",IFERROR(INDEX(BD_Gestão!A:A,MATCH('Banco de Dados'!$B2677,BD_Gestão!$B:$B,0)),"erro"))</f>
        <v/>
      </c>
      <c r="I2677" s="162" t="str">
        <f>IF($A2677=0,"",IFERROR(INDEX(BD_Gestão!E:E,MATCH('Banco de Dados'!$B2677,BD_Gestão!$B:$B,0)),"erro"))</f>
        <v/>
      </c>
      <c r="J2677" s="186" t="str">
        <f>IF($A2677=0,"",IFERROR(INDEX(BD_Gestão!B:B,MATCH('Banco de Dados'!$B2677,BD_Gestão!$B:$B,0)),"erro"))</f>
        <v/>
      </c>
      <c r="K2677" s="158" t="str">
        <f>IF($A2677=0,"",IFERROR(INDEX(BD_Gestão!C:C,MATCH('Banco de Dados'!$B2677,BD_Gestão!$B:$B,0)),"erro"))</f>
        <v/>
      </c>
      <c r="L2677" s="158" t="str">
        <f>IF($A2677=0,"",IFERROR(INDEX(BD_Gestão!H:H,MATCH('Banco de Dados'!$B2677,BD_Gestão!$B:$B,0)),"erro"))</f>
        <v/>
      </c>
      <c r="M2677" s="161" t="str">
        <f>IF($A2677=0,"",IFERROR(INDEX(BD_Gestão!F:F,MATCH('Banco de Dados'!$B2677,BD_Gestão!$B:$B,0)),"erro"))</f>
        <v/>
      </c>
      <c r="N2677" s="161" t="str">
        <f>IF($A2677=0,"",IFERROR(INDEX(BD_Gestão!J:J,MATCH('Banco de Dados'!$B2677,BD_Gestão!$B:$B,0)),"erro"))</f>
        <v/>
      </c>
      <c r="O2677" s="164" t="str">
        <f>IF($A2677=0,"",IFERROR(INDEX(BD_Gestão!K:K,MATCH('Banco de Dados'!$B2677,BD_Gestão!$B:$B,0)),"erro"))</f>
        <v/>
      </c>
      <c r="P2677" s="169" t="str">
        <f t="shared" si="166"/>
        <v/>
      </c>
      <c r="Q2677" s="170" t="str">
        <f t="shared" si="167"/>
        <v/>
      </c>
      <c r="R2677" s="163" t="e">
        <f t="shared" si="164"/>
        <v>#VALUE!</v>
      </c>
      <c r="S2677" s="163" t="e">
        <f t="shared" si="165"/>
        <v>#VALUE!</v>
      </c>
      <c r="T2677" s="163" t="e">
        <f>INDEX(Controle!O:O,MATCH('Banco de Dados'!A2677,Controle!M:M,0))*E2677/100</f>
        <v>#N/A</v>
      </c>
    </row>
    <row r="2678" spans="1:20" hidden="1" x14ac:dyDescent="0.2">
      <c r="A2678" s="158">
        <f>BD_TS!A2677</f>
        <v>0</v>
      </c>
      <c r="B2678" s="158" t="str">
        <f>SUBSTITUTE(SUBSTITUTE(BD_TS!D2677," ",""),"-","/")</f>
        <v/>
      </c>
      <c r="C2678" s="158">
        <f>BD_TS!E2677</f>
        <v>0</v>
      </c>
      <c r="D2678" s="159">
        <f>BD_TS!F2677</f>
        <v>0</v>
      </c>
      <c r="E2678" s="160">
        <f>BD_TS!B2677</f>
        <v>0</v>
      </c>
      <c r="F2678" s="161">
        <f>BD_TS!C2677</f>
        <v>0</v>
      </c>
      <c r="G2678" s="187">
        <f>BD_TS!H2677</f>
        <v>0</v>
      </c>
      <c r="H2678" s="158" t="str">
        <f>IF($A2678=0,"",IFERROR(INDEX(BD_Gestão!A:A,MATCH('Banco de Dados'!$B2678,BD_Gestão!$B:$B,0)),"erro"))</f>
        <v/>
      </c>
      <c r="I2678" s="162" t="str">
        <f>IF($A2678=0,"",IFERROR(INDEX(BD_Gestão!E:E,MATCH('Banco de Dados'!$B2678,BD_Gestão!$B:$B,0)),"erro"))</f>
        <v/>
      </c>
      <c r="J2678" s="186" t="str">
        <f>IF($A2678=0,"",IFERROR(INDEX(BD_Gestão!B:B,MATCH('Banco de Dados'!$B2678,BD_Gestão!$B:$B,0)),"erro"))</f>
        <v/>
      </c>
      <c r="K2678" s="158" t="str">
        <f>IF($A2678=0,"",IFERROR(INDEX(BD_Gestão!C:C,MATCH('Banco de Dados'!$B2678,BD_Gestão!$B:$B,0)),"erro"))</f>
        <v/>
      </c>
      <c r="L2678" s="158" t="str">
        <f>IF($A2678=0,"",IFERROR(INDEX(BD_Gestão!H:H,MATCH('Banco de Dados'!$B2678,BD_Gestão!$B:$B,0)),"erro"))</f>
        <v/>
      </c>
      <c r="M2678" s="161" t="str">
        <f>IF($A2678=0,"",IFERROR(INDEX(BD_Gestão!F:F,MATCH('Banco de Dados'!$B2678,BD_Gestão!$B:$B,0)),"erro"))</f>
        <v/>
      </c>
      <c r="N2678" s="161" t="str">
        <f>IF($A2678=0,"",IFERROR(INDEX(BD_Gestão!J:J,MATCH('Banco de Dados'!$B2678,BD_Gestão!$B:$B,0)),"erro"))</f>
        <v/>
      </c>
      <c r="O2678" s="164" t="str">
        <f>IF($A2678=0,"",IFERROR(INDEX(BD_Gestão!K:K,MATCH('Banco de Dados'!$B2678,BD_Gestão!$B:$B,0)),"erro"))</f>
        <v/>
      </c>
      <c r="P2678" s="169" t="str">
        <f t="shared" si="166"/>
        <v/>
      </c>
      <c r="Q2678" s="170" t="str">
        <f t="shared" si="167"/>
        <v/>
      </c>
      <c r="R2678" s="163" t="e">
        <f t="shared" si="164"/>
        <v>#VALUE!</v>
      </c>
      <c r="S2678" s="163" t="e">
        <f t="shared" si="165"/>
        <v>#VALUE!</v>
      </c>
      <c r="T2678" s="163" t="e">
        <f>INDEX(Controle!O:O,MATCH('Banco de Dados'!A2678,Controle!M:M,0))*E2678/100</f>
        <v>#N/A</v>
      </c>
    </row>
    <row r="2679" spans="1:20" hidden="1" x14ac:dyDescent="0.2">
      <c r="A2679" s="158">
        <f>BD_TS!A2678</f>
        <v>0</v>
      </c>
      <c r="B2679" s="158" t="str">
        <f>SUBSTITUTE(SUBSTITUTE(BD_TS!D2678," ",""),"-","/")</f>
        <v/>
      </c>
      <c r="C2679" s="158">
        <f>BD_TS!E2678</f>
        <v>0</v>
      </c>
      <c r="D2679" s="159">
        <f>BD_TS!F2678</f>
        <v>0</v>
      </c>
      <c r="E2679" s="160">
        <f>BD_TS!B2678</f>
        <v>0</v>
      </c>
      <c r="F2679" s="161">
        <f>BD_TS!C2678</f>
        <v>0</v>
      </c>
      <c r="G2679" s="187">
        <f>BD_TS!H2678</f>
        <v>0</v>
      </c>
      <c r="H2679" s="158" t="str">
        <f>IF($A2679=0,"",IFERROR(INDEX(BD_Gestão!A:A,MATCH('Banco de Dados'!$B2679,BD_Gestão!$B:$B,0)),"erro"))</f>
        <v/>
      </c>
      <c r="I2679" s="162" t="str">
        <f>IF($A2679=0,"",IFERROR(INDEX(BD_Gestão!E:E,MATCH('Banco de Dados'!$B2679,BD_Gestão!$B:$B,0)),"erro"))</f>
        <v/>
      </c>
      <c r="J2679" s="186" t="str">
        <f>IF($A2679=0,"",IFERROR(INDEX(BD_Gestão!B:B,MATCH('Banco de Dados'!$B2679,BD_Gestão!$B:$B,0)),"erro"))</f>
        <v/>
      </c>
      <c r="K2679" s="158" t="str">
        <f>IF($A2679=0,"",IFERROR(INDEX(BD_Gestão!C:C,MATCH('Banco de Dados'!$B2679,BD_Gestão!$B:$B,0)),"erro"))</f>
        <v/>
      </c>
      <c r="L2679" s="158" t="str">
        <f>IF($A2679=0,"",IFERROR(INDEX(BD_Gestão!H:H,MATCH('Banco de Dados'!$B2679,BD_Gestão!$B:$B,0)),"erro"))</f>
        <v/>
      </c>
      <c r="M2679" s="161" t="str">
        <f>IF($A2679=0,"",IFERROR(INDEX(BD_Gestão!F:F,MATCH('Banco de Dados'!$B2679,BD_Gestão!$B:$B,0)),"erro"))</f>
        <v/>
      </c>
      <c r="N2679" s="161" t="str">
        <f>IF($A2679=0,"",IFERROR(INDEX(BD_Gestão!J:J,MATCH('Banco de Dados'!$B2679,BD_Gestão!$B:$B,0)),"erro"))</f>
        <v/>
      </c>
      <c r="O2679" s="164" t="str">
        <f>IF($A2679=0,"",IFERROR(INDEX(BD_Gestão!K:K,MATCH('Banco de Dados'!$B2679,BD_Gestão!$B:$B,0)),"erro"))</f>
        <v/>
      </c>
      <c r="P2679" s="169" t="str">
        <f t="shared" si="166"/>
        <v/>
      </c>
      <c r="Q2679" s="170" t="str">
        <f t="shared" si="167"/>
        <v/>
      </c>
      <c r="R2679" s="163" t="e">
        <f t="shared" si="164"/>
        <v>#VALUE!</v>
      </c>
      <c r="S2679" s="163" t="e">
        <f t="shared" si="165"/>
        <v>#VALUE!</v>
      </c>
      <c r="T2679" s="163" t="e">
        <f>INDEX(Controle!O:O,MATCH('Banco de Dados'!A2679,Controle!M:M,0))*E2679/100</f>
        <v>#N/A</v>
      </c>
    </row>
    <row r="2680" spans="1:20" hidden="1" x14ac:dyDescent="0.2">
      <c r="A2680" s="158">
        <f>BD_TS!A2679</f>
        <v>0</v>
      </c>
      <c r="B2680" s="158" t="str">
        <f>SUBSTITUTE(SUBSTITUTE(BD_TS!D2679," ",""),"-","/")</f>
        <v/>
      </c>
      <c r="C2680" s="158">
        <f>BD_TS!E2679</f>
        <v>0</v>
      </c>
      <c r="D2680" s="159">
        <f>BD_TS!F2679</f>
        <v>0</v>
      </c>
      <c r="E2680" s="160">
        <f>BD_TS!B2679</f>
        <v>0</v>
      </c>
      <c r="F2680" s="161">
        <f>BD_TS!C2679</f>
        <v>0</v>
      </c>
      <c r="G2680" s="187">
        <f>BD_TS!H2679</f>
        <v>0</v>
      </c>
      <c r="H2680" s="158" t="str">
        <f>IF($A2680=0,"",IFERROR(INDEX(BD_Gestão!A:A,MATCH('Banco de Dados'!$B2680,BD_Gestão!$B:$B,0)),"erro"))</f>
        <v/>
      </c>
      <c r="I2680" s="162" t="str">
        <f>IF($A2680=0,"",IFERROR(INDEX(BD_Gestão!E:E,MATCH('Banco de Dados'!$B2680,BD_Gestão!$B:$B,0)),"erro"))</f>
        <v/>
      </c>
      <c r="J2680" s="186" t="str">
        <f>IF($A2680=0,"",IFERROR(INDEX(BD_Gestão!B:B,MATCH('Banco de Dados'!$B2680,BD_Gestão!$B:$B,0)),"erro"))</f>
        <v/>
      </c>
      <c r="K2680" s="158" t="str">
        <f>IF($A2680=0,"",IFERROR(INDEX(BD_Gestão!C:C,MATCH('Banco de Dados'!$B2680,BD_Gestão!$B:$B,0)),"erro"))</f>
        <v/>
      </c>
      <c r="L2680" s="158" t="str">
        <f>IF($A2680=0,"",IFERROR(INDEX(BD_Gestão!H:H,MATCH('Banco de Dados'!$B2680,BD_Gestão!$B:$B,0)),"erro"))</f>
        <v/>
      </c>
      <c r="M2680" s="161" t="str">
        <f>IF($A2680=0,"",IFERROR(INDEX(BD_Gestão!F:F,MATCH('Banco de Dados'!$B2680,BD_Gestão!$B:$B,0)),"erro"))</f>
        <v/>
      </c>
      <c r="N2680" s="161" t="str">
        <f>IF($A2680=0,"",IFERROR(INDEX(BD_Gestão!J:J,MATCH('Banco de Dados'!$B2680,BD_Gestão!$B:$B,0)),"erro"))</f>
        <v/>
      </c>
      <c r="O2680" s="164" t="str">
        <f>IF($A2680=0,"",IFERROR(INDEX(BD_Gestão!K:K,MATCH('Banco de Dados'!$B2680,BD_Gestão!$B:$B,0)),"erro"))</f>
        <v/>
      </c>
      <c r="P2680" s="169" t="str">
        <f t="shared" si="166"/>
        <v/>
      </c>
      <c r="Q2680" s="170" t="str">
        <f t="shared" si="167"/>
        <v/>
      </c>
      <c r="R2680" s="163" t="e">
        <f t="shared" si="164"/>
        <v>#VALUE!</v>
      </c>
      <c r="S2680" s="163" t="e">
        <f t="shared" si="165"/>
        <v>#VALUE!</v>
      </c>
      <c r="T2680" s="163" t="e">
        <f>INDEX(Controle!O:O,MATCH('Banco de Dados'!A2680,Controle!M:M,0))*E2680/100</f>
        <v>#N/A</v>
      </c>
    </row>
    <row r="2681" spans="1:20" hidden="1" x14ac:dyDescent="0.2">
      <c r="A2681" s="158">
        <f>BD_TS!A2680</f>
        <v>0</v>
      </c>
      <c r="B2681" s="158" t="str">
        <f>SUBSTITUTE(SUBSTITUTE(BD_TS!D2680," ",""),"-","/")</f>
        <v/>
      </c>
      <c r="C2681" s="158">
        <f>BD_TS!E2680</f>
        <v>0</v>
      </c>
      <c r="D2681" s="159">
        <f>BD_TS!F2680</f>
        <v>0</v>
      </c>
      <c r="E2681" s="160">
        <f>BD_TS!B2680</f>
        <v>0</v>
      </c>
      <c r="F2681" s="161">
        <f>BD_TS!C2680</f>
        <v>0</v>
      </c>
      <c r="G2681" s="187">
        <f>BD_TS!H2680</f>
        <v>0</v>
      </c>
      <c r="H2681" s="158" t="str">
        <f>IF($A2681=0,"",IFERROR(INDEX(BD_Gestão!A:A,MATCH('Banco de Dados'!$B2681,BD_Gestão!$B:$B,0)),"erro"))</f>
        <v/>
      </c>
      <c r="I2681" s="162" t="str">
        <f>IF($A2681=0,"",IFERROR(INDEX(BD_Gestão!E:E,MATCH('Banco de Dados'!$B2681,BD_Gestão!$B:$B,0)),"erro"))</f>
        <v/>
      </c>
      <c r="J2681" s="186" t="str">
        <f>IF($A2681=0,"",IFERROR(INDEX(BD_Gestão!B:B,MATCH('Banco de Dados'!$B2681,BD_Gestão!$B:$B,0)),"erro"))</f>
        <v/>
      </c>
      <c r="K2681" s="158" t="str">
        <f>IF($A2681=0,"",IFERROR(INDEX(BD_Gestão!C:C,MATCH('Banco de Dados'!$B2681,BD_Gestão!$B:$B,0)),"erro"))</f>
        <v/>
      </c>
      <c r="L2681" s="158" t="str">
        <f>IF($A2681=0,"",IFERROR(INDEX(BD_Gestão!H:H,MATCH('Banco de Dados'!$B2681,BD_Gestão!$B:$B,0)),"erro"))</f>
        <v/>
      </c>
      <c r="M2681" s="161" t="str">
        <f>IF($A2681=0,"",IFERROR(INDEX(BD_Gestão!F:F,MATCH('Banco de Dados'!$B2681,BD_Gestão!$B:$B,0)),"erro"))</f>
        <v/>
      </c>
      <c r="N2681" s="161" t="str">
        <f>IF($A2681=0,"",IFERROR(INDEX(BD_Gestão!J:J,MATCH('Banco de Dados'!$B2681,BD_Gestão!$B:$B,0)),"erro"))</f>
        <v/>
      </c>
      <c r="O2681" s="164" t="str">
        <f>IF($A2681=0,"",IFERROR(INDEX(BD_Gestão!K:K,MATCH('Banco de Dados'!$B2681,BD_Gestão!$B:$B,0)),"erro"))</f>
        <v/>
      </c>
      <c r="P2681" s="169" t="str">
        <f t="shared" si="166"/>
        <v/>
      </c>
      <c r="Q2681" s="170" t="str">
        <f t="shared" si="167"/>
        <v/>
      </c>
      <c r="R2681" s="163" t="e">
        <f t="shared" si="164"/>
        <v>#VALUE!</v>
      </c>
      <c r="S2681" s="163" t="e">
        <f t="shared" si="165"/>
        <v>#VALUE!</v>
      </c>
      <c r="T2681" s="163" t="e">
        <f>INDEX(Controle!O:O,MATCH('Banco de Dados'!A2681,Controle!M:M,0))*E2681/100</f>
        <v>#N/A</v>
      </c>
    </row>
    <row r="2682" spans="1:20" hidden="1" x14ac:dyDescent="0.2">
      <c r="A2682" s="158">
        <f>BD_TS!A2681</f>
        <v>0</v>
      </c>
      <c r="B2682" s="158" t="str">
        <f>SUBSTITUTE(SUBSTITUTE(BD_TS!D2681," ",""),"-","/")</f>
        <v/>
      </c>
      <c r="C2682" s="158">
        <f>BD_TS!E2681</f>
        <v>0</v>
      </c>
      <c r="D2682" s="159">
        <f>BD_TS!F2681</f>
        <v>0</v>
      </c>
      <c r="E2682" s="160">
        <f>BD_TS!B2681</f>
        <v>0</v>
      </c>
      <c r="F2682" s="161">
        <f>BD_TS!C2681</f>
        <v>0</v>
      </c>
      <c r="G2682" s="187">
        <f>BD_TS!H2681</f>
        <v>0</v>
      </c>
      <c r="H2682" s="158" t="str">
        <f>IF($A2682=0,"",IFERROR(INDEX(BD_Gestão!A:A,MATCH('Banco de Dados'!$B2682,BD_Gestão!$B:$B,0)),"erro"))</f>
        <v/>
      </c>
      <c r="I2682" s="162" t="str">
        <f>IF($A2682=0,"",IFERROR(INDEX(BD_Gestão!E:E,MATCH('Banco de Dados'!$B2682,BD_Gestão!$B:$B,0)),"erro"))</f>
        <v/>
      </c>
      <c r="J2682" s="186" t="str">
        <f>IF($A2682=0,"",IFERROR(INDEX(BD_Gestão!B:B,MATCH('Banco de Dados'!$B2682,BD_Gestão!$B:$B,0)),"erro"))</f>
        <v/>
      </c>
      <c r="K2682" s="158" t="str">
        <f>IF($A2682=0,"",IFERROR(INDEX(BD_Gestão!C:C,MATCH('Banco de Dados'!$B2682,BD_Gestão!$B:$B,0)),"erro"))</f>
        <v/>
      </c>
      <c r="L2682" s="158" t="str">
        <f>IF($A2682=0,"",IFERROR(INDEX(BD_Gestão!H:H,MATCH('Banco de Dados'!$B2682,BD_Gestão!$B:$B,0)),"erro"))</f>
        <v/>
      </c>
      <c r="M2682" s="161" t="str">
        <f>IF($A2682=0,"",IFERROR(INDEX(BD_Gestão!F:F,MATCH('Banco de Dados'!$B2682,BD_Gestão!$B:$B,0)),"erro"))</f>
        <v/>
      </c>
      <c r="N2682" s="161" t="str">
        <f>IF($A2682=0,"",IFERROR(INDEX(BD_Gestão!J:J,MATCH('Banco de Dados'!$B2682,BD_Gestão!$B:$B,0)),"erro"))</f>
        <v/>
      </c>
      <c r="O2682" s="164" t="str">
        <f>IF($A2682=0,"",IFERROR(INDEX(BD_Gestão!K:K,MATCH('Banco de Dados'!$B2682,BD_Gestão!$B:$B,0)),"erro"))</f>
        <v/>
      </c>
      <c r="P2682" s="169" t="str">
        <f t="shared" si="166"/>
        <v/>
      </c>
      <c r="Q2682" s="170" t="str">
        <f t="shared" si="167"/>
        <v/>
      </c>
      <c r="R2682" s="163" t="e">
        <f t="shared" si="164"/>
        <v>#VALUE!</v>
      </c>
      <c r="S2682" s="163" t="e">
        <f t="shared" si="165"/>
        <v>#VALUE!</v>
      </c>
      <c r="T2682" s="163" t="e">
        <f>INDEX(Controle!O:O,MATCH('Banco de Dados'!A2682,Controle!M:M,0))*E2682/100</f>
        <v>#N/A</v>
      </c>
    </row>
    <row r="2683" spans="1:20" hidden="1" x14ac:dyDescent="0.2">
      <c r="A2683" s="158">
        <f>BD_TS!A2682</f>
        <v>0</v>
      </c>
      <c r="B2683" s="158" t="str">
        <f>SUBSTITUTE(SUBSTITUTE(BD_TS!D2682," ",""),"-","/")</f>
        <v/>
      </c>
      <c r="C2683" s="158">
        <f>BD_TS!E2682</f>
        <v>0</v>
      </c>
      <c r="D2683" s="159">
        <f>BD_TS!F2682</f>
        <v>0</v>
      </c>
      <c r="E2683" s="160">
        <f>BD_TS!B2682</f>
        <v>0</v>
      </c>
      <c r="F2683" s="161">
        <f>BD_TS!C2682</f>
        <v>0</v>
      </c>
      <c r="G2683" s="187">
        <f>BD_TS!H2682</f>
        <v>0</v>
      </c>
      <c r="H2683" s="158" t="str">
        <f>IF($A2683=0,"",IFERROR(INDEX(BD_Gestão!A:A,MATCH('Banco de Dados'!$B2683,BD_Gestão!$B:$B,0)),"erro"))</f>
        <v/>
      </c>
      <c r="I2683" s="162" t="str">
        <f>IF($A2683=0,"",IFERROR(INDEX(BD_Gestão!E:E,MATCH('Banco de Dados'!$B2683,BD_Gestão!$B:$B,0)),"erro"))</f>
        <v/>
      </c>
      <c r="J2683" s="186" t="str">
        <f>IF($A2683=0,"",IFERROR(INDEX(BD_Gestão!B:B,MATCH('Banco de Dados'!$B2683,BD_Gestão!$B:$B,0)),"erro"))</f>
        <v/>
      </c>
      <c r="K2683" s="158" t="str">
        <f>IF($A2683=0,"",IFERROR(INDEX(BD_Gestão!C:C,MATCH('Banco de Dados'!$B2683,BD_Gestão!$B:$B,0)),"erro"))</f>
        <v/>
      </c>
      <c r="L2683" s="158" t="str">
        <f>IF($A2683=0,"",IFERROR(INDEX(BD_Gestão!H:H,MATCH('Banco de Dados'!$B2683,BD_Gestão!$B:$B,0)),"erro"))</f>
        <v/>
      </c>
      <c r="M2683" s="161" t="str">
        <f>IF($A2683=0,"",IFERROR(INDEX(BD_Gestão!F:F,MATCH('Banco de Dados'!$B2683,BD_Gestão!$B:$B,0)),"erro"))</f>
        <v/>
      </c>
      <c r="N2683" s="161" t="str">
        <f>IF($A2683=0,"",IFERROR(INDEX(BD_Gestão!J:J,MATCH('Banco de Dados'!$B2683,BD_Gestão!$B:$B,0)),"erro"))</f>
        <v/>
      </c>
      <c r="O2683" s="164" t="str">
        <f>IF($A2683=0,"",IFERROR(INDEX(BD_Gestão!K:K,MATCH('Banco de Dados'!$B2683,BD_Gestão!$B:$B,0)),"erro"))</f>
        <v/>
      </c>
      <c r="P2683" s="169" t="str">
        <f t="shared" si="166"/>
        <v/>
      </c>
      <c r="Q2683" s="170" t="str">
        <f t="shared" si="167"/>
        <v/>
      </c>
      <c r="R2683" s="163" t="e">
        <f t="shared" si="164"/>
        <v>#VALUE!</v>
      </c>
      <c r="S2683" s="163" t="e">
        <f t="shared" si="165"/>
        <v>#VALUE!</v>
      </c>
      <c r="T2683" s="163" t="e">
        <f>INDEX(Controle!O:O,MATCH('Banco de Dados'!A2683,Controle!M:M,0))*E2683/100</f>
        <v>#N/A</v>
      </c>
    </row>
    <row r="2684" spans="1:20" hidden="1" x14ac:dyDescent="0.2">
      <c r="A2684" s="158">
        <f>BD_TS!A2683</f>
        <v>0</v>
      </c>
      <c r="B2684" s="158" t="str">
        <f>SUBSTITUTE(SUBSTITUTE(BD_TS!D2683," ",""),"-","/")</f>
        <v/>
      </c>
      <c r="C2684" s="158">
        <f>BD_TS!E2683</f>
        <v>0</v>
      </c>
      <c r="D2684" s="159">
        <f>BD_TS!F2683</f>
        <v>0</v>
      </c>
      <c r="E2684" s="160">
        <f>BD_TS!B2683</f>
        <v>0</v>
      </c>
      <c r="F2684" s="161">
        <f>BD_TS!C2683</f>
        <v>0</v>
      </c>
      <c r="G2684" s="187">
        <f>BD_TS!H2683</f>
        <v>0</v>
      </c>
      <c r="H2684" s="158" t="str">
        <f>IF($A2684=0,"",IFERROR(INDEX(BD_Gestão!A:A,MATCH('Banco de Dados'!$B2684,BD_Gestão!$B:$B,0)),"erro"))</f>
        <v/>
      </c>
      <c r="I2684" s="162" t="str">
        <f>IF($A2684=0,"",IFERROR(INDEX(BD_Gestão!E:E,MATCH('Banco de Dados'!$B2684,BD_Gestão!$B:$B,0)),"erro"))</f>
        <v/>
      </c>
      <c r="J2684" s="186" t="str">
        <f>IF($A2684=0,"",IFERROR(INDEX(BD_Gestão!B:B,MATCH('Banco de Dados'!$B2684,BD_Gestão!$B:$B,0)),"erro"))</f>
        <v/>
      </c>
      <c r="K2684" s="158" t="str">
        <f>IF($A2684=0,"",IFERROR(INDEX(BD_Gestão!C:C,MATCH('Banco de Dados'!$B2684,BD_Gestão!$B:$B,0)),"erro"))</f>
        <v/>
      </c>
      <c r="L2684" s="158" t="str">
        <f>IF($A2684=0,"",IFERROR(INDEX(BD_Gestão!H:H,MATCH('Banco de Dados'!$B2684,BD_Gestão!$B:$B,0)),"erro"))</f>
        <v/>
      </c>
      <c r="M2684" s="161" t="str">
        <f>IF($A2684=0,"",IFERROR(INDEX(BD_Gestão!F:F,MATCH('Banco de Dados'!$B2684,BD_Gestão!$B:$B,0)),"erro"))</f>
        <v/>
      </c>
      <c r="N2684" s="161" t="str">
        <f>IF($A2684=0,"",IFERROR(INDEX(BD_Gestão!J:J,MATCH('Banco de Dados'!$B2684,BD_Gestão!$B:$B,0)),"erro"))</f>
        <v/>
      </c>
      <c r="O2684" s="164" t="str">
        <f>IF($A2684=0,"",IFERROR(INDEX(BD_Gestão!K:K,MATCH('Banco de Dados'!$B2684,BD_Gestão!$B:$B,0)),"erro"))</f>
        <v/>
      </c>
      <c r="P2684" s="169" t="str">
        <f t="shared" si="166"/>
        <v/>
      </c>
      <c r="Q2684" s="170" t="str">
        <f t="shared" si="167"/>
        <v/>
      </c>
      <c r="R2684" s="163" t="e">
        <f t="shared" si="164"/>
        <v>#VALUE!</v>
      </c>
      <c r="S2684" s="163" t="e">
        <f t="shared" si="165"/>
        <v>#VALUE!</v>
      </c>
      <c r="T2684" s="163" t="e">
        <f>INDEX(Controle!O:O,MATCH('Banco de Dados'!A2684,Controle!M:M,0))*E2684/100</f>
        <v>#N/A</v>
      </c>
    </row>
    <row r="2685" spans="1:20" hidden="1" x14ac:dyDescent="0.2">
      <c r="A2685" s="158">
        <f>BD_TS!A2684</f>
        <v>0</v>
      </c>
      <c r="B2685" s="158" t="str">
        <f>SUBSTITUTE(SUBSTITUTE(BD_TS!D2684," ",""),"-","/")</f>
        <v/>
      </c>
      <c r="C2685" s="158">
        <f>BD_TS!E2684</f>
        <v>0</v>
      </c>
      <c r="D2685" s="159">
        <f>BD_TS!F2684</f>
        <v>0</v>
      </c>
      <c r="E2685" s="160">
        <f>BD_TS!B2684</f>
        <v>0</v>
      </c>
      <c r="F2685" s="161">
        <f>BD_TS!C2684</f>
        <v>0</v>
      </c>
      <c r="G2685" s="187">
        <f>BD_TS!H2684</f>
        <v>0</v>
      </c>
      <c r="H2685" s="158" t="str">
        <f>IF($A2685=0,"",IFERROR(INDEX(BD_Gestão!A:A,MATCH('Banco de Dados'!$B2685,BD_Gestão!$B:$B,0)),"erro"))</f>
        <v/>
      </c>
      <c r="I2685" s="162" t="str">
        <f>IF($A2685=0,"",IFERROR(INDEX(BD_Gestão!E:E,MATCH('Banco de Dados'!$B2685,BD_Gestão!$B:$B,0)),"erro"))</f>
        <v/>
      </c>
      <c r="J2685" s="186" t="str">
        <f>IF($A2685=0,"",IFERROR(INDEX(BD_Gestão!B:B,MATCH('Banco de Dados'!$B2685,BD_Gestão!$B:$B,0)),"erro"))</f>
        <v/>
      </c>
      <c r="K2685" s="158" t="str">
        <f>IF($A2685=0,"",IFERROR(INDEX(BD_Gestão!C:C,MATCH('Banco de Dados'!$B2685,BD_Gestão!$B:$B,0)),"erro"))</f>
        <v/>
      </c>
      <c r="L2685" s="158" t="str">
        <f>IF($A2685=0,"",IFERROR(INDEX(BD_Gestão!H:H,MATCH('Banco de Dados'!$B2685,BD_Gestão!$B:$B,0)),"erro"))</f>
        <v/>
      </c>
      <c r="M2685" s="161" t="str">
        <f>IF($A2685=0,"",IFERROR(INDEX(BD_Gestão!F:F,MATCH('Banco de Dados'!$B2685,BD_Gestão!$B:$B,0)),"erro"))</f>
        <v/>
      </c>
      <c r="N2685" s="161" t="str">
        <f>IF($A2685=0,"",IFERROR(INDEX(BD_Gestão!J:J,MATCH('Banco de Dados'!$B2685,BD_Gestão!$B:$B,0)),"erro"))</f>
        <v/>
      </c>
      <c r="O2685" s="164" t="str">
        <f>IF($A2685=0,"",IFERROR(INDEX(BD_Gestão!K:K,MATCH('Banco de Dados'!$B2685,BD_Gestão!$B:$B,0)),"erro"))</f>
        <v/>
      </c>
      <c r="P2685" s="169" t="str">
        <f t="shared" si="166"/>
        <v/>
      </c>
      <c r="Q2685" s="170" t="str">
        <f t="shared" si="167"/>
        <v/>
      </c>
      <c r="R2685" s="163" t="e">
        <f t="shared" si="164"/>
        <v>#VALUE!</v>
      </c>
      <c r="S2685" s="163" t="e">
        <f t="shared" si="165"/>
        <v>#VALUE!</v>
      </c>
      <c r="T2685" s="163" t="e">
        <f>INDEX(Controle!O:O,MATCH('Banco de Dados'!A2685,Controle!M:M,0))*E2685/100</f>
        <v>#N/A</v>
      </c>
    </row>
    <row r="2686" spans="1:20" hidden="1" x14ac:dyDescent="0.2">
      <c r="A2686" s="158">
        <f>BD_TS!A2685</f>
        <v>0</v>
      </c>
      <c r="B2686" s="158" t="str">
        <f>SUBSTITUTE(SUBSTITUTE(BD_TS!D2685," ",""),"-","/")</f>
        <v/>
      </c>
      <c r="C2686" s="158">
        <f>BD_TS!E2685</f>
        <v>0</v>
      </c>
      <c r="D2686" s="159">
        <f>BD_TS!F2685</f>
        <v>0</v>
      </c>
      <c r="E2686" s="160">
        <f>BD_TS!B2685</f>
        <v>0</v>
      </c>
      <c r="F2686" s="161">
        <f>BD_TS!C2685</f>
        <v>0</v>
      </c>
      <c r="G2686" s="187">
        <f>BD_TS!H2685</f>
        <v>0</v>
      </c>
      <c r="H2686" s="158" t="str">
        <f>IF($A2686=0,"",IFERROR(INDEX(BD_Gestão!A:A,MATCH('Banco de Dados'!$B2686,BD_Gestão!$B:$B,0)),"erro"))</f>
        <v/>
      </c>
      <c r="I2686" s="162" t="str">
        <f>IF($A2686=0,"",IFERROR(INDEX(BD_Gestão!E:E,MATCH('Banco de Dados'!$B2686,BD_Gestão!$B:$B,0)),"erro"))</f>
        <v/>
      </c>
      <c r="J2686" s="186" t="str">
        <f>IF($A2686=0,"",IFERROR(INDEX(BD_Gestão!B:B,MATCH('Banco de Dados'!$B2686,BD_Gestão!$B:$B,0)),"erro"))</f>
        <v/>
      </c>
      <c r="K2686" s="158" t="str">
        <f>IF($A2686=0,"",IFERROR(INDEX(BD_Gestão!C:C,MATCH('Banco de Dados'!$B2686,BD_Gestão!$B:$B,0)),"erro"))</f>
        <v/>
      </c>
      <c r="L2686" s="158" t="str">
        <f>IF($A2686=0,"",IFERROR(INDEX(BD_Gestão!H:H,MATCH('Banco de Dados'!$B2686,BD_Gestão!$B:$B,0)),"erro"))</f>
        <v/>
      </c>
      <c r="M2686" s="161" t="str">
        <f>IF($A2686=0,"",IFERROR(INDEX(BD_Gestão!F:F,MATCH('Banco de Dados'!$B2686,BD_Gestão!$B:$B,0)),"erro"))</f>
        <v/>
      </c>
      <c r="N2686" s="161" t="str">
        <f>IF($A2686=0,"",IFERROR(INDEX(BD_Gestão!J:J,MATCH('Banco de Dados'!$B2686,BD_Gestão!$B:$B,0)),"erro"))</f>
        <v/>
      </c>
      <c r="O2686" s="164" t="str">
        <f>IF($A2686=0,"",IFERROR(INDEX(BD_Gestão!K:K,MATCH('Banco de Dados'!$B2686,BD_Gestão!$B:$B,0)),"erro"))</f>
        <v/>
      </c>
      <c r="P2686" s="169" t="str">
        <f t="shared" si="166"/>
        <v/>
      </c>
      <c r="Q2686" s="170" t="str">
        <f t="shared" si="167"/>
        <v/>
      </c>
      <c r="R2686" s="163" t="e">
        <f t="shared" si="164"/>
        <v>#VALUE!</v>
      </c>
      <c r="S2686" s="163" t="e">
        <f t="shared" si="165"/>
        <v>#VALUE!</v>
      </c>
      <c r="T2686" s="163" t="e">
        <f>INDEX(Controle!O:O,MATCH('Banco de Dados'!A2686,Controle!M:M,0))*E2686/100</f>
        <v>#N/A</v>
      </c>
    </row>
    <row r="2687" spans="1:20" hidden="1" x14ac:dyDescent="0.2">
      <c r="A2687" s="158">
        <f>BD_TS!A2686</f>
        <v>0</v>
      </c>
      <c r="B2687" s="158" t="str">
        <f>SUBSTITUTE(SUBSTITUTE(BD_TS!D2686," ",""),"-","/")</f>
        <v/>
      </c>
      <c r="C2687" s="158">
        <f>BD_TS!E2686</f>
        <v>0</v>
      </c>
      <c r="D2687" s="159">
        <f>BD_TS!F2686</f>
        <v>0</v>
      </c>
      <c r="E2687" s="160">
        <f>BD_TS!B2686</f>
        <v>0</v>
      </c>
      <c r="F2687" s="161">
        <f>BD_TS!C2686</f>
        <v>0</v>
      </c>
      <c r="G2687" s="187">
        <f>BD_TS!H2686</f>
        <v>0</v>
      </c>
      <c r="H2687" s="158" t="str">
        <f>IF($A2687=0,"",IFERROR(INDEX(BD_Gestão!A:A,MATCH('Banco de Dados'!$B2687,BD_Gestão!$B:$B,0)),"erro"))</f>
        <v/>
      </c>
      <c r="I2687" s="162" t="str">
        <f>IF($A2687=0,"",IFERROR(INDEX(BD_Gestão!E:E,MATCH('Banco de Dados'!$B2687,BD_Gestão!$B:$B,0)),"erro"))</f>
        <v/>
      </c>
      <c r="J2687" s="186" t="str">
        <f>IF($A2687=0,"",IFERROR(INDEX(BD_Gestão!B:B,MATCH('Banco de Dados'!$B2687,BD_Gestão!$B:$B,0)),"erro"))</f>
        <v/>
      </c>
      <c r="K2687" s="158" t="str">
        <f>IF($A2687=0,"",IFERROR(INDEX(BD_Gestão!C:C,MATCH('Banco de Dados'!$B2687,BD_Gestão!$B:$B,0)),"erro"))</f>
        <v/>
      </c>
      <c r="L2687" s="158" t="str">
        <f>IF($A2687=0,"",IFERROR(INDEX(BD_Gestão!H:H,MATCH('Banco de Dados'!$B2687,BD_Gestão!$B:$B,0)),"erro"))</f>
        <v/>
      </c>
      <c r="M2687" s="161" t="str">
        <f>IF($A2687=0,"",IFERROR(INDEX(BD_Gestão!F:F,MATCH('Banco de Dados'!$B2687,BD_Gestão!$B:$B,0)),"erro"))</f>
        <v/>
      </c>
      <c r="N2687" s="161" t="str">
        <f>IF($A2687=0,"",IFERROR(INDEX(BD_Gestão!J:J,MATCH('Banco de Dados'!$B2687,BD_Gestão!$B:$B,0)),"erro"))</f>
        <v/>
      </c>
      <c r="O2687" s="164" t="str">
        <f>IF($A2687=0,"",IFERROR(INDEX(BD_Gestão!K:K,MATCH('Banco de Dados'!$B2687,BD_Gestão!$B:$B,0)),"erro"))</f>
        <v/>
      </c>
      <c r="P2687" s="169" t="str">
        <f t="shared" si="166"/>
        <v/>
      </c>
      <c r="Q2687" s="170" t="str">
        <f t="shared" si="167"/>
        <v/>
      </c>
      <c r="R2687" s="163" t="e">
        <f t="shared" si="164"/>
        <v>#VALUE!</v>
      </c>
      <c r="S2687" s="163" t="e">
        <f t="shared" si="165"/>
        <v>#VALUE!</v>
      </c>
      <c r="T2687" s="163" t="e">
        <f>INDEX(Controle!O:O,MATCH('Banco de Dados'!A2687,Controle!M:M,0))*E2687/100</f>
        <v>#N/A</v>
      </c>
    </row>
    <row r="2688" spans="1:20" hidden="1" x14ac:dyDescent="0.2">
      <c r="A2688" s="158">
        <f>BD_TS!A2687</f>
        <v>0</v>
      </c>
      <c r="B2688" s="158" t="str">
        <f>SUBSTITUTE(SUBSTITUTE(BD_TS!D2687," ",""),"-","/")</f>
        <v/>
      </c>
      <c r="C2688" s="158">
        <f>BD_TS!E2687</f>
        <v>0</v>
      </c>
      <c r="D2688" s="159">
        <f>BD_TS!F2687</f>
        <v>0</v>
      </c>
      <c r="E2688" s="160">
        <f>BD_TS!B2687</f>
        <v>0</v>
      </c>
      <c r="F2688" s="161">
        <f>BD_TS!C2687</f>
        <v>0</v>
      </c>
      <c r="G2688" s="187">
        <f>BD_TS!H2687</f>
        <v>0</v>
      </c>
      <c r="H2688" s="158" t="str">
        <f>IF($A2688=0,"",IFERROR(INDEX(BD_Gestão!A:A,MATCH('Banco de Dados'!$B2688,BD_Gestão!$B:$B,0)),"erro"))</f>
        <v/>
      </c>
      <c r="I2688" s="162" t="str">
        <f>IF($A2688=0,"",IFERROR(INDEX(BD_Gestão!E:E,MATCH('Banco de Dados'!$B2688,BD_Gestão!$B:$B,0)),"erro"))</f>
        <v/>
      </c>
      <c r="J2688" s="186" t="str">
        <f>IF($A2688=0,"",IFERROR(INDEX(BD_Gestão!B:B,MATCH('Banco de Dados'!$B2688,BD_Gestão!$B:$B,0)),"erro"))</f>
        <v/>
      </c>
      <c r="K2688" s="158" t="str">
        <f>IF($A2688=0,"",IFERROR(INDEX(BD_Gestão!C:C,MATCH('Banco de Dados'!$B2688,BD_Gestão!$B:$B,0)),"erro"))</f>
        <v/>
      </c>
      <c r="L2688" s="158" t="str">
        <f>IF($A2688=0,"",IFERROR(INDEX(BD_Gestão!H:H,MATCH('Banco de Dados'!$B2688,BD_Gestão!$B:$B,0)),"erro"))</f>
        <v/>
      </c>
      <c r="M2688" s="161" t="str">
        <f>IF($A2688=0,"",IFERROR(INDEX(BD_Gestão!F:F,MATCH('Banco de Dados'!$B2688,BD_Gestão!$B:$B,0)),"erro"))</f>
        <v/>
      </c>
      <c r="N2688" s="161" t="str">
        <f>IF($A2688=0,"",IFERROR(INDEX(BD_Gestão!J:J,MATCH('Banco de Dados'!$B2688,BD_Gestão!$B:$B,0)),"erro"))</f>
        <v/>
      </c>
      <c r="O2688" s="164" t="str">
        <f>IF($A2688=0,"",IFERROR(INDEX(BD_Gestão!K:K,MATCH('Banco de Dados'!$B2688,BD_Gestão!$B:$B,0)),"erro"))</f>
        <v/>
      </c>
      <c r="P2688" s="169" t="str">
        <f t="shared" si="166"/>
        <v/>
      </c>
      <c r="Q2688" s="170" t="str">
        <f t="shared" si="167"/>
        <v/>
      </c>
      <c r="R2688" s="163" t="e">
        <f t="shared" si="164"/>
        <v>#VALUE!</v>
      </c>
      <c r="S2688" s="163" t="e">
        <f t="shared" si="165"/>
        <v>#VALUE!</v>
      </c>
      <c r="T2688" s="163" t="e">
        <f>INDEX(Controle!O:O,MATCH('Banco de Dados'!A2688,Controle!M:M,0))*E2688/100</f>
        <v>#N/A</v>
      </c>
    </row>
    <row r="2689" spans="1:20" hidden="1" x14ac:dyDescent="0.2">
      <c r="A2689" s="158">
        <f>BD_TS!A2688</f>
        <v>0</v>
      </c>
      <c r="B2689" s="158" t="str">
        <f>SUBSTITUTE(SUBSTITUTE(BD_TS!D2688," ",""),"-","/")</f>
        <v/>
      </c>
      <c r="C2689" s="158">
        <f>BD_TS!E2688</f>
        <v>0</v>
      </c>
      <c r="D2689" s="159">
        <f>BD_TS!F2688</f>
        <v>0</v>
      </c>
      <c r="E2689" s="160">
        <f>BD_TS!B2688</f>
        <v>0</v>
      </c>
      <c r="F2689" s="161">
        <f>BD_TS!C2688</f>
        <v>0</v>
      </c>
      <c r="G2689" s="187">
        <f>BD_TS!H2688</f>
        <v>0</v>
      </c>
      <c r="H2689" s="158" t="str">
        <f>IF($A2689=0,"",IFERROR(INDEX(BD_Gestão!A:A,MATCH('Banco de Dados'!$B2689,BD_Gestão!$B:$B,0)),"erro"))</f>
        <v/>
      </c>
      <c r="I2689" s="162" t="str">
        <f>IF($A2689=0,"",IFERROR(INDEX(BD_Gestão!E:E,MATCH('Banco de Dados'!$B2689,BD_Gestão!$B:$B,0)),"erro"))</f>
        <v/>
      </c>
      <c r="J2689" s="186" t="str">
        <f>IF($A2689=0,"",IFERROR(INDEX(BD_Gestão!B:B,MATCH('Banco de Dados'!$B2689,BD_Gestão!$B:$B,0)),"erro"))</f>
        <v/>
      </c>
      <c r="K2689" s="158" t="str">
        <f>IF($A2689=0,"",IFERROR(INDEX(BD_Gestão!C:C,MATCH('Banco de Dados'!$B2689,BD_Gestão!$B:$B,0)),"erro"))</f>
        <v/>
      </c>
      <c r="L2689" s="158" t="str">
        <f>IF($A2689=0,"",IFERROR(INDEX(BD_Gestão!H:H,MATCH('Banco de Dados'!$B2689,BD_Gestão!$B:$B,0)),"erro"))</f>
        <v/>
      </c>
      <c r="M2689" s="161" t="str">
        <f>IF($A2689=0,"",IFERROR(INDEX(BD_Gestão!F:F,MATCH('Banco de Dados'!$B2689,BD_Gestão!$B:$B,0)),"erro"))</f>
        <v/>
      </c>
      <c r="N2689" s="161" t="str">
        <f>IF($A2689=0,"",IFERROR(INDEX(BD_Gestão!J:J,MATCH('Banco de Dados'!$B2689,BD_Gestão!$B:$B,0)),"erro"))</f>
        <v/>
      </c>
      <c r="O2689" s="164" t="str">
        <f>IF($A2689=0,"",IFERROR(INDEX(BD_Gestão!K:K,MATCH('Banco de Dados'!$B2689,BD_Gestão!$B:$B,0)),"erro"))</f>
        <v/>
      </c>
      <c r="P2689" s="169" t="str">
        <f t="shared" si="166"/>
        <v/>
      </c>
      <c r="Q2689" s="170" t="str">
        <f t="shared" si="167"/>
        <v/>
      </c>
      <c r="R2689" s="163" t="e">
        <f t="shared" si="164"/>
        <v>#VALUE!</v>
      </c>
      <c r="S2689" s="163" t="e">
        <f t="shared" si="165"/>
        <v>#VALUE!</v>
      </c>
      <c r="T2689" s="163" t="e">
        <f>INDEX(Controle!O:O,MATCH('Banco de Dados'!A2689,Controle!M:M,0))*E2689/100</f>
        <v>#N/A</v>
      </c>
    </row>
    <row r="2690" spans="1:20" hidden="1" x14ac:dyDescent="0.2">
      <c r="A2690" s="158">
        <f>BD_TS!A2689</f>
        <v>0</v>
      </c>
      <c r="B2690" s="158" t="str">
        <f>SUBSTITUTE(SUBSTITUTE(BD_TS!D2689," ",""),"-","/")</f>
        <v/>
      </c>
      <c r="C2690" s="158">
        <f>BD_TS!E2689</f>
        <v>0</v>
      </c>
      <c r="D2690" s="159">
        <f>BD_TS!F2689</f>
        <v>0</v>
      </c>
      <c r="E2690" s="160">
        <f>BD_TS!B2689</f>
        <v>0</v>
      </c>
      <c r="F2690" s="161">
        <f>BD_TS!C2689</f>
        <v>0</v>
      </c>
      <c r="G2690" s="187">
        <f>BD_TS!H2689</f>
        <v>0</v>
      </c>
      <c r="H2690" s="158" t="str">
        <f>IF($A2690=0,"",IFERROR(INDEX(BD_Gestão!A:A,MATCH('Banco de Dados'!$B2690,BD_Gestão!$B:$B,0)),"erro"))</f>
        <v/>
      </c>
      <c r="I2690" s="162" t="str">
        <f>IF($A2690=0,"",IFERROR(INDEX(BD_Gestão!E:E,MATCH('Banco de Dados'!$B2690,BD_Gestão!$B:$B,0)),"erro"))</f>
        <v/>
      </c>
      <c r="J2690" s="186" t="str">
        <f>IF($A2690=0,"",IFERROR(INDEX(BD_Gestão!B:B,MATCH('Banco de Dados'!$B2690,BD_Gestão!$B:$B,0)),"erro"))</f>
        <v/>
      </c>
      <c r="K2690" s="158" t="str">
        <f>IF($A2690=0,"",IFERROR(INDEX(BD_Gestão!C:C,MATCH('Banco de Dados'!$B2690,BD_Gestão!$B:$B,0)),"erro"))</f>
        <v/>
      </c>
      <c r="L2690" s="158" t="str">
        <f>IF($A2690=0,"",IFERROR(INDEX(BD_Gestão!H:H,MATCH('Banco de Dados'!$B2690,BD_Gestão!$B:$B,0)),"erro"))</f>
        <v/>
      </c>
      <c r="M2690" s="161" t="str">
        <f>IF($A2690=0,"",IFERROR(INDEX(BD_Gestão!F:F,MATCH('Banco de Dados'!$B2690,BD_Gestão!$B:$B,0)),"erro"))</f>
        <v/>
      </c>
      <c r="N2690" s="161" t="str">
        <f>IF($A2690=0,"",IFERROR(INDEX(BD_Gestão!J:J,MATCH('Banco de Dados'!$B2690,BD_Gestão!$B:$B,0)),"erro"))</f>
        <v/>
      </c>
      <c r="O2690" s="164" t="str">
        <f>IF($A2690=0,"",IFERROR(INDEX(BD_Gestão!K:K,MATCH('Banco de Dados'!$B2690,BD_Gestão!$B:$B,0)),"erro"))</f>
        <v/>
      </c>
      <c r="P2690" s="169" t="str">
        <f t="shared" si="166"/>
        <v/>
      </c>
      <c r="Q2690" s="170" t="str">
        <f t="shared" si="167"/>
        <v/>
      </c>
      <c r="R2690" s="163" t="e">
        <f t="shared" si="164"/>
        <v>#VALUE!</v>
      </c>
      <c r="S2690" s="163" t="e">
        <f t="shared" si="165"/>
        <v>#VALUE!</v>
      </c>
      <c r="T2690" s="163" t="e">
        <f>INDEX(Controle!O:O,MATCH('Banco de Dados'!A2690,Controle!M:M,0))*E2690/100</f>
        <v>#N/A</v>
      </c>
    </row>
    <row r="2691" spans="1:20" hidden="1" x14ac:dyDescent="0.2">
      <c r="A2691" s="158">
        <f>BD_TS!A2690</f>
        <v>0</v>
      </c>
      <c r="B2691" s="158" t="str">
        <f>SUBSTITUTE(SUBSTITUTE(BD_TS!D2690," ",""),"-","/")</f>
        <v/>
      </c>
      <c r="C2691" s="158">
        <f>BD_TS!E2690</f>
        <v>0</v>
      </c>
      <c r="D2691" s="159">
        <f>BD_TS!F2690</f>
        <v>0</v>
      </c>
      <c r="E2691" s="160">
        <f>BD_TS!B2690</f>
        <v>0</v>
      </c>
      <c r="F2691" s="161">
        <f>BD_TS!C2690</f>
        <v>0</v>
      </c>
      <c r="G2691" s="187">
        <f>BD_TS!H2690</f>
        <v>0</v>
      </c>
      <c r="H2691" s="158" t="str">
        <f>IF($A2691=0,"",IFERROR(INDEX(BD_Gestão!A:A,MATCH('Banco de Dados'!$B2691,BD_Gestão!$B:$B,0)),"erro"))</f>
        <v/>
      </c>
      <c r="I2691" s="162" t="str">
        <f>IF($A2691=0,"",IFERROR(INDEX(BD_Gestão!E:E,MATCH('Banco de Dados'!$B2691,BD_Gestão!$B:$B,0)),"erro"))</f>
        <v/>
      </c>
      <c r="J2691" s="186" t="str">
        <f>IF($A2691=0,"",IFERROR(INDEX(BD_Gestão!B:B,MATCH('Banco de Dados'!$B2691,BD_Gestão!$B:$B,0)),"erro"))</f>
        <v/>
      </c>
      <c r="K2691" s="158" t="str">
        <f>IF($A2691=0,"",IFERROR(INDEX(BD_Gestão!C:C,MATCH('Banco de Dados'!$B2691,BD_Gestão!$B:$B,0)),"erro"))</f>
        <v/>
      </c>
      <c r="L2691" s="158" t="str">
        <f>IF($A2691=0,"",IFERROR(INDEX(BD_Gestão!H:H,MATCH('Banco de Dados'!$B2691,BD_Gestão!$B:$B,0)),"erro"))</f>
        <v/>
      </c>
      <c r="M2691" s="161" t="str">
        <f>IF($A2691=0,"",IFERROR(INDEX(BD_Gestão!F:F,MATCH('Banco de Dados'!$B2691,BD_Gestão!$B:$B,0)),"erro"))</f>
        <v/>
      </c>
      <c r="N2691" s="161" t="str">
        <f>IF($A2691=0,"",IFERROR(INDEX(BD_Gestão!J:J,MATCH('Banco de Dados'!$B2691,BD_Gestão!$B:$B,0)),"erro"))</f>
        <v/>
      </c>
      <c r="O2691" s="164" t="str">
        <f>IF($A2691=0,"",IFERROR(INDEX(BD_Gestão!K:K,MATCH('Banco de Dados'!$B2691,BD_Gestão!$B:$B,0)),"erro"))</f>
        <v/>
      </c>
      <c r="P2691" s="169" t="str">
        <f t="shared" si="166"/>
        <v/>
      </c>
      <c r="Q2691" s="170" t="str">
        <f t="shared" si="167"/>
        <v/>
      </c>
      <c r="R2691" s="163" t="e">
        <f t="shared" si="164"/>
        <v>#VALUE!</v>
      </c>
      <c r="S2691" s="163" t="e">
        <f t="shared" si="165"/>
        <v>#VALUE!</v>
      </c>
      <c r="T2691" s="163" t="e">
        <f>INDEX(Controle!O:O,MATCH('Banco de Dados'!A2691,Controle!M:M,0))*E2691/100</f>
        <v>#N/A</v>
      </c>
    </row>
    <row r="2692" spans="1:20" hidden="1" x14ac:dyDescent="0.2">
      <c r="A2692" s="158">
        <f>BD_TS!A2691</f>
        <v>0</v>
      </c>
      <c r="B2692" s="158" t="str">
        <f>SUBSTITUTE(SUBSTITUTE(BD_TS!D2691," ",""),"-","/")</f>
        <v/>
      </c>
      <c r="C2692" s="158">
        <f>BD_TS!E2691</f>
        <v>0</v>
      </c>
      <c r="D2692" s="159">
        <f>BD_TS!F2691</f>
        <v>0</v>
      </c>
      <c r="E2692" s="160">
        <f>BD_TS!B2691</f>
        <v>0</v>
      </c>
      <c r="F2692" s="161">
        <f>BD_TS!C2691</f>
        <v>0</v>
      </c>
      <c r="G2692" s="187">
        <f>BD_TS!H2691</f>
        <v>0</v>
      </c>
      <c r="H2692" s="158" t="str">
        <f>IF($A2692=0,"",IFERROR(INDEX(BD_Gestão!A:A,MATCH('Banco de Dados'!$B2692,BD_Gestão!$B:$B,0)),"erro"))</f>
        <v/>
      </c>
      <c r="I2692" s="162" t="str">
        <f>IF($A2692=0,"",IFERROR(INDEX(BD_Gestão!E:E,MATCH('Banco de Dados'!$B2692,BD_Gestão!$B:$B,0)),"erro"))</f>
        <v/>
      </c>
      <c r="J2692" s="186" t="str">
        <f>IF($A2692=0,"",IFERROR(INDEX(BD_Gestão!B:B,MATCH('Banco de Dados'!$B2692,BD_Gestão!$B:$B,0)),"erro"))</f>
        <v/>
      </c>
      <c r="K2692" s="158" t="str">
        <f>IF($A2692=0,"",IFERROR(INDEX(BD_Gestão!C:C,MATCH('Banco de Dados'!$B2692,BD_Gestão!$B:$B,0)),"erro"))</f>
        <v/>
      </c>
      <c r="L2692" s="158" t="str">
        <f>IF($A2692=0,"",IFERROR(INDEX(BD_Gestão!H:H,MATCH('Banco de Dados'!$B2692,BD_Gestão!$B:$B,0)),"erro"))</f>
        <v/>
      </c>
      <c r="M2692" s="161" t="str">
        <f>IF($A2692=0,"",IFERROR(INDEX(BD_Gestão!F:F,MATCH('Banco de Dados'!$B2692,BD_Gestão!$B:$B,0)),"erro"))</f>
        <v/>
      </c>
      <c r="N2692" s="161" t="str">
        <f>IF($A2692=0,"",IFERROR(INDEX(BD_Gestão!J:J,MATCH('Banco de Dados'!$B2692,BD_Gestão!$B:$B,0)),"erro"))</f>
        <v/>
      </c>
      <c r="O2692" s="164" t="str">
        <f>IF($A2692=0,"",IFERROR(INDEX(BD_Gestão!K:K,MATCH('Banco de Dados'!$B2692,BD_Gestão!$B:$B,0)),"erro"))</f>
        <v/>
      </c>
      <c r="P2692" s="169" t="str">
        <f t="shared" si="166"/>
        <v/>
      </c>
      <c r="Q2692" s="170" t="str">
        <f t="shared" si="167"/>
        <v/>
      </c>
      <c r="R2692" s="163" t="e">
        <f t="shared" si="164"/>
        <v>#VALUE!</v>
      </c>
      <c r="S2692" s="163" t="e">
        <f t="shared" si="165"/>
        <v>#VALUE!</v>
      </c>
      <c r="T2692" s="163" t="e">
        <f>INDEX(Controle!O:O,MATCH('Banco de Dados'!A2692,Controle!M:M,0))*E2692/100</f>
        <v>#N/A</v>
      </c>
    </row>
    <row r="2693" spans="1:20" hidden="1" x14ac:dyDescent="0.2">
      <c r="A2693" s="158">
        <f>BD_TS!A2692</f>
        <v>0</v>
      </c>
      <c r="B2693" s="158" t="str">
        <f>SUBSTITUTE(SUBSTITUTE(BD_TS!D2692," ",""),"-","/")</f>
        <v/>
      </c>
      <c r="C2693" s="158">
        <f>BD_TS!E2692</f>
        <v>0</v>
      </c>
      <c r="D2693" s="159">
        <f>BD_TS!F2692</f>
        <v>0</v>
      </c>
      <c r="E2693" s="160">
        <f>BD_TS!B2692</f>
        <v>0</v>
      </c>
      <c r="F2693" s="161">
        <f>BD_TS!C2692</f>
        <v>0</v>
      </c>
      <c r="G2693" s="187">
        <f>BD_TS!H2692</f>
        <v>0</v>
      </c>
      <c r="H2693" s="158" t="str">
        <f>IF($A2693=0,"",IFERROR(INDEX(BD_Gestão!A:A,MATCH('Banco de Dados'!$B2693,BD_Gestão!$B:$B,0)),"erro"))</f>
        <v/>
      </c>
      <c r="I2693" s="162" t="str">
        <f>IF($A2693=0,"",IFERROR(INDEX(BD_Gestão!E:E,MATCH('Banco de Dados'!$B2693,BD_Gestão!$B:$B,0)),"erro"))</f>
        <v/>
      </c>
      <c r="J2693" s="186" t="str">
        <f>IF($A2693=0,"",IFERROR(INDEX(BD_Gestão!B:B,MATCH('Banco de Dados'!$B2693,BD_Gestão!$B:$B,0)),"erro"))</f>
        <v/>
      </c>
      <c r="K2693" s="158" t="str">
        <f>IF($A2693=0,"",IFERROR(INDEX(BD_Gestão!C:C,MATCH('Banco de Dados'!$B2693,BD_Gestão!$B:$B,0)),"erro"))</f>
        <v/>
      </c>
      <c r="L2693" s="158" t="str">
        <f>IF($A2693=0,"",IFERROR(INDEX(BD_Gestão!H:H,MATCH('Banco de Dados'!$B2693,BD_Gestão!$B:$B,0)),"erro"))</f>
        <v/>
      </c>
      <c r="M2693" s="161" t="str">
        <f>IF($A2693=0,"",IFERROR(INDEX(BD_Gestão!F:F,MATCH('Banco de Dados'!$B2693,BD_Gestão!$B:$B,0)),"erro"))</f>
        <v/>
      </c>
      <c r="N2693" s="161" t="str">
        <f>IF($A2693=0,"",IFERROR(INDEX(BD_Gestão!J:J,MATCH('Banco de Dados'!$B2693,BD_Gestão!$B:$B,0)),"erro"))</f>
        <v/>
      </c>
      <c r="O2693" s="164" t="str">
        <f>IF($A2693=0,"",IFERROR(INDEX(BD_Gestão!K:K,MATCH('Banco de Dados'!$B2693,BD_Gestão!$B:$B,0)),"erro"))</f>
        <v/>
      </c>
      <c r="P2693" s="169" t="str">
        <f t="shared" si="166"/>
        <v/>
      </c>
      <c r="Q2693" s="170" t="str">
        <f t="shared" si="167"/>
        <v/>
      </c>
      <c r="R2693" s="163" t="e">
        <f t="shared" ref="R2693:R2756" si="168">MONTH(I2693)</f>
        <v>#VALUE!</v>
      </c>
      <c r="S2693" s="163" t="e">
        <f t="shared" ref="S2693:S2756" si="169">YEAR(I2693)</f>
        <v>#VALUE!</v>
      </c>
      <c r="T2693" s="163" t="e">
        <f>INDEX(Controle!O:O,MATCH('Banco de Dados'!A2693,Controle!M:M,0))*E2693/100</f>
        <v>#N/A</v>
      </c>
    </row>
    <row r="2694" spans="1:20" hidden="1" x14ac:dyDescent="0.2">
      <c r="A2694" s="158">
        <f>BD_TS!A2693</f>
        <v>0</v>
      </c>
      <c r="B2694" s="158" t="str">
        <f>SUBSTITUTE(SUBSTITUTE(BD_TS!D2693," ",""),"-","/")</f>
        <v/>
      </c>
      <c r="C2694" s="158">
        <f>BD_TS!E2693</f>
        <v>0</v>
      </c>
      <c r="D2694" s="159">
        <f>BD_TS!F2693</f>
        <v>0</v>
      </c>
      <c r="E2694" s="160">
        <f>BD_TS!B2693</f>
        <v>0</v>
      </c>
      <c r="F2694" s="161">
        <f>BD_TS!C2693</f>
        <v>0</v>
      </c>
      <c r="G2694" s="187">
        <f>BD_TS!H2693</f>
        <v>0</v>
      </c>
      <c r="H2694" s="158" t="str">
        <f>IF($A2694=0,"",IFERROR(INDEX(BD_Gestão!A:A,MATCH('Banco de Dados'!$B2694,BD_Gestão!$B:$B,0)),"erro"))</f>
        <v/>
      </c>
      <c r="I2694" s="162" t="str">
        <f>IF($A2694=0,"",IFERROR(INDEX(BD_Gestão!E:E,MATCH('Banco de Dados'!$B2694,BD_Gestão!$B:$B,0)),"erro"))</f>
        <v/>
      </c>
      <c r="J2694" s="186" t="str">
        <f>IF($A2694=0,"",IFERROR(INDEX(BD_Gestão!B:B,MATCH('Banco de Dados'!$B2694,BD_Gestão!$B:$B,0)),"erro"))</f>
        <v/>
      </c>
      <c r="K2694" s="158" t="str">
        <f>IF($A2694=0,"",IFERROR(INDEX(BD_Gestão!C:C,MATCH('Banco de Dados'!$B2694,BD_Gestão!$B:$B,0)),"erro"))</f>
        <v/>
      </c>
      <c r="L2694" s="158" t="str">
        <f>IF($A2694=0,"",IFERROR(INDEX(BD_Gestão!H:H,MATCH('Banco de Dados'!$B2694,BD_Gestão!$B:$B,0)),"erro"))</f>
        <v/>
      </c>
      <c r="M2694" s="161" t="str">
        <f>IF($A2694=0,"",IFERROR(INDEX(BD_Gestão!F:F,MATCH('Banco de Dados'!$B2694,BD_Gestão!$B:$B,0)),"erro"))</f>
        <v/>
      </c>
      <c r="N2694" s="161" t="str">
        <f>IF($A2694=0,"",IFERROR(INDEX(BD_Gestão!J:J,MATCH('Banco de Dados'!$B2694,BD_Gestão!$B:$B,0)),"erro"))</f>
        <v/>
      </c>
      <c r="O2694" s="164" t="str">
        <f>IF($A2694=0,"",IFERROR(INDEX(BD_Gestão!K:K,MATCH('Banco de Dados'!$B2694,BD_Gestão!$B:$B,0)),"erro"))</f>
        <v/>
      </c>
      <c r="P2694" s="169" t="str">
        <f t="shared" ref="P2694:P2757" si="170">IF(OR(H2694="erro",H2694=""),"",E2694*(MIN(O2694,1)))</f>
        <v/>
      </c>
      <c r="Q2694" s="170" t="str">
        <f t="shared" ref="Q2694:Q2757" si="171">IF(OR(H2694="erro",H2694=""),"",E2694-P2694)</f>
        <v/>
      </c>
      <c r="R2694" s="163" t="e">
        <f t="shared" si="168"/>
        <v>#VALUE!</v>
      </c>
      <c r="S2694" s="163" t="e">
        <f t="shared" si="169"/>
        <v>#VALUE!</v>
      </c>
      <c r="T2694" s="163" t="e">
        <f>INDEX(Controle!O:O,MATCH('Banco de Dados'!A2694,Controle!M:M,0))*E2694/100</f>
        <v>#N/A</v>
      </c>
    </row>
    <row r="2695" spans="1:20" hidden="1" x14ac:dyDescent="0.2">
      <c r="A2695" s="158">
        <f>BD_TS!A2694</f>
        <v>0</v>
      </c>
      <c r="B2695" s="158" t="str">
        <f>SUBSTITUTE(SUBSTITUTE(BD_TS!D2694," ",""),"-","/")</f>
        <v/>
      </c>
      <c r="C2695" s="158">
        <f>BD_TS!E2694</f>
        <v>0</v>
      </c>
      <c r="D2695" s="159">
        <f>BD_TS!F2694</f>
        <v>0</v>
      </c>
      <c r="E2695" s="160">
        <f>BD_TS!B2694</f>
        <v>0</v>
      </c>
      <c r="F2695" s="161">
        <f>BD_TS!C2694</f>
        <v>0</v>
      </c>
      <c r="G2695" s="187">
        <f>BD_TS!H2694</f>
        <v>0</v>
      </c>
      <c r="H2695" s="158" t="str">
        <f>IF($A2695=0,"",IFERROR(INDEX(BD_Gestão!A:A,MATCH('Banco de Dados'!$B2695,BD_Gestão!$B:$B,0)),"erro"))</f>
        <v/>
      </c>
      <c r="I2695" s="162" t="str">
        <f>IF($A2695=0,"",IFERROR(INDEX(BD_Gestão!E:E,MATCH('Banco de Dados'!$B2695,BD_Gestão!$B:$B,0)),"erro"))</f>
        <v/>
      </c>
      <c r="J2695" s="186" t="str">
        <f>IF($A2695=0,"",IFERROR(INDEX(BD_Gestão!B:B,MATCH('Banco de Dados'!$B2695,BD_Gestão!$B:$B,0)),"erro"))</f>
        <v/>
      </c>
      <c r="K2695" s="158" t="str">
        <f>IF($A2695=0,"",IFERROR(INDEX(BD_Gestão!C:C,MATCH('Banco de Dados'!$B2695,BD_Gestão!$B:$B,0)),"erro"))</f>
        <v/>
      </c>
      <c r="L2695" s="158" t="str">
        <f>IF($A2695=0,"",IFERROR(INDEX(BD_Gestão!H:H,MATCH('Banco de Dados'!$B2695,BD_Gestão!$B:$B,0)),"erro"))</f>
        <v/>
      </c>
      <c r="M2695" s="161" t="str">
        <f>IF($A2695=0,"",IFERROR(INDEX(BD_Gestão!F:F,MATCH('Banco de Dados'!$B2695,BD_Gestão!$B:$B,0)),"erro"))</f>
        <v/>
      </c>
      <c r="N2695" s="161" t="str">
        <f>IF($A2695=0,"",IFERROR(INDEX(BD_Gestão!J:J,MATCH('Banco de Dados'!$B2695,BD_Gestão!$B:$B,0)),"erro"))</f>
        <v/>
      </c>
      <c r="O2695" s="164" t="str">
        <f>IF($A2695=0,"",IFERROR(INDEX(BD_Gestão!K:K,MATCH('Banco de Dados'!$B2695,BD_Gestão!$B:$B,0)),"erro"))</f>
        <v/>
      </c>
      <c r="P2695" s="169" t="str">
        <f t="shared" si="170"/>
        <v/>
      </c>
      <c r="Q2695" s="170" t="str">
        <f t="shared" si="171"/>
        <v/>
      </c>
      <c r="R2695" s="163" t="e">
        <f t="shared" si="168"/>
        <v>#VALUE!</v>
      </c>
      <c r="S2695" s="163" t="e">
        <f t="shared" si="169"/>
        <v>#VALUE!</v>
      </c>
      <c r="T2695" s="163" t="e">
        <f>INDEX(Controle!O:O,MATCH('Banco de Dados'!A2695,Controle!M:M,0))*E2695/100</f>
        <v>#N/A</v>
      </c>
    </row>
    <row r="2696" spans="1:20" hidden="1" x14ac:dyDescent="0.2">
      <c r="A2696" s="158">
        <f>BD_TS!A2695</f>
        <v>0</v>
      </c>
      <c r="B2696" s="158" t="str">
        <f>SUBSTITUTE(SUBSTITUTE(BD_TS!D2695," ",""),"-","/")</f>
        <v/>
      </c>
      <c r="C2696" s="158">
        <f>BD_TS!E2695</f>
        <v>0</v>
      </c>
      <c r="D2696" s="159">
        <f>BD_TS!F2695</f>
        <v>0</v>
      </c>
      <c r="E2696" s="160">
        <f>BD_TS!B2695</f>
        <v>0</v>
      </c>
      <c r="F2696" s="161">
        <f>BD_TS!C2695</f>
        <v>0</v>
      </c>
      <c r="G2696" s="187">
        <f>BD_TS!H2695</f>
        <v>0</v>
      </c>
      <c r="H2696" s="158" t="str">
        <f>IF($A2696=0,"",IFERROR(INDEX(BD_Gestão!A:A,MATCH('Banco de Dados'!$B2696,BD_Gestão!$B:$B,0)),"erro"))</f>
        <v/>
      </c>
      <c r="I2696" s="162" t="str">
        <f>IF($A2696=0,"",IFERROR(INDEX(BD_Gestão!E:E,MATCH('Banco de Dados'!$B2696,BD_Gestão!$B:$B,0)),"erro"))</f>
        <v/>
      </c>
      <c r="J2696" s="186" t="str">
        <f>IF($A2696=0,"",IFERROR(INDEX(BD_Gestão!B:B,MATCH('Banco de Dados'!$B2696,BD_Gestão!$B:$B,0)),"erro"))</f>
        <v/>
      </c>
      <c r="K2696" s="158" t="str">
        <f>IF($A2696=0,"",IFERROR(INDEX(BD_Gestão!C:C,MATCH('Banco de Dados'!$B2696,BD_Gestão!$B:$B,0)),"erro"))</f>
        <v/>
      </c>
      <c r="L2696" s="158" t="str">
        <f>IF($A2696=0,"",IFERROR(INDEX(BD_Gestão!H:H,MATCH('Banco de Dados'!$B2696,BD_Gestão!$B:$B,0)),"erro"))</f>
        <v/>
      </c>
      <c r="M2696" s="161" t="str">
        <f>IF($A2696=0,"",IFERROR(INDEX(BD_Gestão!F:F,MATCH('Banco de Dados'!$B2696,BD_Gestão!$B:$B,0)),"erro"))</f>
        <v/>
      </c>
      <c r="N2696" s="161" t="str">
        <f>IF($A2696=0,"",IFERROR(INDEX(BD_Gestão!J:J,MATCH('Banco de Dados'!$B2696,BD_Gestão!$B:$B,0)),"erro"))</f>
        <v/>
      </c>
      <c r="O2696" s="164" t="str">
        <f>IF($A2696=0,"",IFERROR(INDEX(BD_Gestão!K:K,MATCH('Banco de Dados'!$B2696,BD_Gestão!$B:$B,0)),"erro"))</f>
        <v/>
      </c>
      <c r="P2696" s="169" t="str">
        <f t="shared" si="170"/>
        <v/>
      </c>
      <c r="Q2696" s="170" t="str">
        <f t="shared" si="171"/>
        <v/>
      </c>
      <c r="R2696" s="163" t="e">
        <f t="shared" si="168"/>
        <v>#VALUE!</v>
      </c>
      <c r="S2696" s="163" t="e">
        <f t="shared" si="169"/>
        <v>#VALUE!</v>
      </c>
      <c r="T2696" s="163" t="e">
        <f>INDEX(Controle!O:O,MATCH('Banco de Dados'!A2696,Controle!M:M,0))*E2696/100</f>
        <v>#N/A</v>
      </c>
    </row>
    <row r="2697" spans="1:20" hidden="1" x14ac:dyDescent="0.2">
      <c r="A2697" s="158">
        <f>BD_TS!A2696</f>
        <v>0</v>
      </c>
      <c r="B2697" s="158" t="str">
        <f>SUBSTITUTE(SUBSTITUTE(BD_TS!D2696," ",""),"-","/")</f>
        <v/>
      </c>
      <c r="C2697" s="158">
        <f>BD_TS!E2696</f>
        <v>0</v>
      </c>
      <c r="D2697" s="159">
        <f>BD_TS!F2696</f>
        <v>0</v>
      </c>
      <c r="E2697" s="160">
        <f>BD_TS!B2696</f>
        <v>0</v>
      </c>
      <c r="F2697" s="161">
        <f>BD_TS!C2696</f>
        <v>0</v>
      </c>
      <c r="G2697" s="187">
        <f>BD_TS!H2696</f>
        <v>0</v>
      </c>
      <c r="H2697" s="158" t="str">
        <f>IF($A2697=0,"",IFERROR(INDEX(BD_Gestão!A:A,MATCH('Banco de Dados'!$B2697,BD_Gestão!$B:$B,0)),"erro"))</f>
        <v/>
      </c>
      <c r="I2697" s="162" t="str">
        <f>IF($A2697=0,"",IFERROR(INDEX(BD_Gestão!E:E,MATCH('Banco de Dados'!$B2697,BD_Gestão!$B:$B,0)),"erro"))</f>
        <v/>
      </c>
      <c r="J2697" s="186" t="str">
        <f>IF($A2697=0,"",IFERROR(INDEX(BD_Gestão!B:B,MATCH('Banco de Dados'!$B2697,BD_Gestão!$B:$B,0)),"erro"))</f>
        <v/>
      </c>
      <c r="K2697" s="158" t="str">
        <f>IF($A2697=0,"",IFERROR(INDEX(BD_Gestão!C:C,MATCH('Banco de Dados'!$B2697,BD_Gestão!$B:$B,0)),"erro"))</f>
        <v/>
      </c>
      <c r="L2697" s="158" t="str">
        <f>IF($A2697=0,"",IFERROR(INDEX(BD_Gestão!H:H,MATCH('Banco de Dados'!$B2697,BD_Gestão!$B:$B,0)),"erro"))</f>
        <v/>
      </c>
      <c r="M2697" s="161" t="str">
        <f>IF($A2697=0,"",IFERROR(INDEX(BD_Gestão!F:F,MATCH('Banco de Dados'!$B2697,BD_Gestão!$B:$B,0)),"erro"))</f>
        <v/>
      </c>
      <c r="N2697" s="161" t="str">
        <f>IF($A2697=0,"",IFERROR(INDEX(BD_Gestão!J:J,MATCH('Banco de Dados'!$B2697,BD_Gestão!$B:$B,0)),"erro"))</f>
        <v/>
      </c>
      <c r="O2697" s="164" t="str">
        <f>IF($A2697=0,"",IFERROR(INDEX(BD_Gestão!K:K,MATCH('Banco de Dados'!$B2697,BD_Gestão!$B:$B,0)),"erro"))</f>
        <v/>
      </c>
      <c r="P2697" s="169" t="str">
        <f t="shared" si="170"/>
        <v/>
      </c>
      <c r="Q2697" s="170" t="str">
        <f t="shared" si="171"/>
        <v/>
      </c>
      <c r="R2697" s="163" t="e">
        <f t="shared" si="168"/>
        <v>#VALUE!</v>
      </c>
      <c r="S2697" s="163" t="e">
        <f t="shared" si="169"/>
        <v>#VALUE!</v>
      </c>
      <c r="T2697" s="163" t="e">
        <f>INDEX(Controle!O:O,MATCH('Banco de Dados'!A2697,Controle!M:M,0))*E2697/100</f>
        <v>#N/A</v>
      </c>
    </row>
    <row r="2698" spans="1:20" hidden="1" x14ac:dyDescent="0.2">
      <c r="A2698" s="158">
        <f>BD_TS!A2697</f>
        <v>0</v>
      </c>
      <c r="B2698" s="158" t="str">
        <f>SUBSTITUTE(SUBSTITUTE(BD_TS!D2697," ",""),"-","/")</f>
        <v/>
      </c>
      <c r="C2698" s="158">
        <f>BD_TS!E2697</f>
        <v>0</v>
      </c>
      <c r="D2698" s="159">
        <f>BD_TS!F2697</f>
        <v>0</v>
      </c>
      <c r="E2698" s="160">
        <f>BD_TS!B2697</f>
        <v>0</v>
      </c>
      <c r="F2698" s="161">
        <f>BD_TS!C2697</f>
        <v>0</v>
      </c>
      <c r="G2698" s="187">
        <f>BD_TS!H2697</f>
        <v>0</v>
      </c>
      <c r="H2698" s="158" t="str">
        <f>IF($A2698=0,"",IFERROR(INDEX(BD_Gestão!A:A,MATCH('Banco de Dados'!$B2698,BD_Gestão!$B:$B,0)),"erro"))</f>
        <v/>
      </c>
      <c r="I2698" s="162" t="str">
        <f>IF($A2698=0,"",IFERROR(INDEX(BD_Gestão!E:E,MATCH('Banco de Dados'!$B2698,BD_Gestão!$B:$B,0)),"erro"))</f>
        <v/>
      </c>
      <c r="J2698" s="186" t="str">
        <f>IF($A2698=0,"",IFERROR(INDEX(BD_Gestão!B:B,MATCH('Banco de Dados'!$B2698,BD_Gestão!$B:$B,0)),"erro"))</f>
        <v/>
      </c>
      <c r="K2698" s="158" t="str">
        <f>IF($A2698=0,"",IFERROR(INDEX(BD_Gestão!C:C,MATCH('Banco de Dados'!$B2698,BD_Gestão!$B:$B,0)),"erro"))</f>
        <v/>
      </c>
      <c r="L2698" s="158" t="str">
        <f>IF($A2698=0,"",IFERROR(INDEX(BD_Gestão!H:H,MATCH('Banco de Dados'!$B2698,BD_Gestão!$B:$B,0)),"erro"))</f>
        <v/>
      </c>
      <c r="M2698" s="161" t="str">
        <f>IF($A2698=0,"",IFERROR(INDEX(BD_Gestão!F:F,MATCH('Banco de Dados'!$B2698,BD_Gestão!$B:$B,0)),"erro"))</f>
        <v/>
      </c>
      <c r="N2698" s="161" t="str">
        <f>IF($A2698=0,"",IFERROR(INDEX(BD_Gestão!J:J,MATCH('Banco de Dados'!$B2698,BD_Gestão!$B:$B,0)),"erro"))</f>
        <v/>
      </c>
      <c r="O2698" s="164" t="str">
        <f>IF($A2698=0,"",IFERROR(INDEX(BD_Gestão!K:K,MATCH('Banco de Dados'!$B2698,BD_Gestão!$B:$B,0)),"erro"))</f>
        <v/>
      </c>
      <c r="P2698" s="169" t="str">
        <f t="shared" si="170"/>
        <v/>
      </c>
      <c r="Q2698" s="170" t="str">
        <f t="shared" si="171"/>
        <v/>
      </c>
      <c r="R2698" s="163" t="e">
        <f t="shared" si="168"/>
        <v>#VALUE!</v>
      </c>
      <c r="S2698" s="163" t="e">
        <f t="shared" si="169"/>
        <v>#VALUE!</v>
      </c>
      <c r="T2698" s="163" t="e">
        <f>INDEX(Controle!O:O,MATCH('Banco de Dados'!A2698,Controle!M:M,0))*E2698/100</f>
        <v>#N/A</v>
      </c>
    </row>
    <row r="2699" spans="1:20" hidden="1" x14ac:dyDescent="0.2">
      <c r="A2699" s="158">
        <f>BD_TS!A2698</f>
        <v>0</v>
      </c>
      <c r="B2699" s="158" t="str">
        <f>SUBSTITUTE(SUBSTITUTE(BD_TS!D2698," ",""),"-","/")</f>
        <v/>
      </c>
      <c r="C2699" s="158">
        <f>BD_TS!E2698</f>
        <v>0</v>
      </c>
      <c r="D2699" s="159">
        <f>BD_TS!F2698</f>
        <v>0</v>
      </c>
      <c r="E2699" s="160">
        <f>BD_TS!B2698</f>
        <v>0</v>
      </c>
      <c r="F2699" s="161">
        <f>BD_TS!C2698</f>
        <v>0</v>
      </c>
      <c r="G2699" s="187">
        <f>BD_TS!H2698</f>
        <v>0</v>
      </c>
      <c r="H2699" s="158" t="str">
        <f>IF($A2699=0,"",IFERROR(INDEX(BD_Gestão!A:A,MATCH('Banco de Dados'!$B2699,BD_Gestão!$B:$B,0)),"erro"))</f>
        <v/>
      </c>
      <c r="I2699" s="162" t="str">
        <f>IF($A2699=0,"",IFERROR(INDEX(BD_Gestão!E:E,MATCH('Banco de Dados'!$B2699,BD_Gestão!$B:$B,0)),"erro"))</f>
        <v/>
      </c>
      <c r="J2699" s="186" t="str">
        <f>IF($A2699=0,"",IFERROR(INDEX(BD_Gestão!B:B,MATCH('Banco de Dados'!$B2699,BD_Gestão!$B:$B,0)),"erro"))</f>
        <v/>
      </c>
      <c r="K2699" s="158" t="str">
        <f>IF($A2699=0,"",IFERROR(INDEX(BD_Gestão!C:C,MATCH('Banco de Dados'!$B2699,BD_Gestão!$B:$B,0)),"erro"))</f>
        <v/>
      </c>
      <c r="L2699" s="158" t="str">
        <f>IF($A2699=0,"",IFERROR(INDEX(BD_Gestão!H:H,MATCH('Banco de Dados'!$B2699,BD_Gestão!$B:$B,0)),"erro"))</f>
        <v/>
      </c>
      <c r="M2699" s="161" t="str">
        <f>IF($A2699=0,"",IFERROR(INDEX(BD_Gestão!F:F,MATCH('Banco de Dados'!$B2699,BD_Gestão!$B:$B,0)),"erro"))</f>
        <v/>
      </c>
      <c r="N2699" s="161" t="str">
        <f>IF($A2699=0,"",IFERROR(INDEX(BD_Gestão!J:J,MATCH('Banco de Dados'!$B2699,BD_Gestão!$B:$B,0)),"erro"))</f>
        <v/>
      </c>
      <c r="O2699" s="164" t="str">
        <f>IF($A2699=0,"",IFERROR(INDEX(BD_Gestão!K:K,MATCH('Banco de Dados'!$B2699,BD_Gestão!$B:$B,0)),"erro"))</f>
        <v/>
      </c>
      <c r="P2699" s="169" t="str">
        <f t="shared" si="170"/>
        <v/>
      </c>
      <c r="Q2699" s="170" t="str">
        <f t="shared" si="171"/>
        <v/>
      </c>
      <c r="R2699" s="163" t="e">
        <f t="shared" si="168"/>
        <v>#VALUE!</v>
      </c>
      <c r="S2699" s="163" t="e">
        <f t="shared" si="169"/>
        <v>#VALUE!</v>
      </c>
      <c r="T2699" s="163" t="e">
        <f>INDEX(Controle!O:O,MATCH('Banco de Dados'!A2699,Controle!M:M,0))*E2699/100</f>
        <v>#N/A</v>
      </c>
    </row>
    <row r="2700" spans="1:20" hidden="1" x14ac:dyDescent="0.2">
      <c r="A2700" s="158">
        <f>BD_TS!A2699</f>
        <v>0</v>
      </c>
      <c r="B2700" s="158" t="str">
        <f>SUBSTITUTE(SUBSTITUTE(BD_TS!D2699," ",""),"-","/")</f>
        <v/>
      </c>
      <c r="C2700" s="158">
        <f>BD_TS!E2699</f>
        <v>0</v>
      </c>
      <c r="D2700" s="159">
        <f>BD_TS!F2699</f>
        <v>0</v>
      </c>
      <c r="E2700" s="160">
        <f>BD_TS!B2699</f>
        <v>0</v>
      </c>
      <c r="F2700" s="161">
        <f>BD_TS!C2699</f>
        <v>0</v>
      </c>
      <c r="G2700" s="187">
        <f>BD_TS!H2699</f>
        <v>0</v>
      </c>
      <c r="H2700" s="158" t="str">
        <f>IF($A2700=0,"",IFERROR(INDEX(BD_Gestão!A:A,MATCH('Banco de Dados'!$B2700,BD_Gestão!$B:$B,0)),"erro"))</f>
        <v/>
      </c>
      <c r="I2700" s="162" t="str">
        <f>IF($A2700=0,"",IFERROR(INDEX(BD_Gestão!E:E,MATCH('Banco de Dados'!$B2700,BD_Gestão!$B:$B,0)),"erro"))</f>
        <v/>
      </c>
      <c r="J2700" s="186" t="str">
        <f>IF($A2700=0,"",IFERROR(INDEX(BD_Gestão!B:B,MATCH('Banco de Dados'!$B2700,BD_Gestão!$B:$B,0)),"erro"))</f>
        <v/>
      </c>
      <c r="K2700" s="158" t="str">
        <f>IF($A2700=0,"",IFERROR(INDEX(BD_Gestão!C:C,MATCH('Banco de Dados'!$B2700,BD_Gestão!$B:$B,0)),"erro"))</f>
        <v/>
      </c>
      <c r="L2700" s="158" t="str">
        <f>IF($A2700=0,"",IFERROR(INDEX(BD_Gestão!H:H,MATCH('Banco de Dados'!$B2700,BD_Gestão!$B:$B,0)),"erro"))</f>
        <v/>
      </c>
      <c r="M2700" s="161" t="str">
        <f>IF($A2700=0,"",IFERROR(INDEX(BD_Gestão!F:F,MATCH('Banco de Dados'!$B2700,BD_Gestão!$B:$B,0)),"erro"))</f>
        <v/>
      </c>
      <c r="N2700" s="161" t="str">
        <f>IF($A2700=0,"",IFERROR(INDEX(BD_Gestão!J:J,MATCH('Banco de Dados'!$B2700,BD_Gestão!$B:$B,0)),"erro"))</f>
        <v/>
      </c>
      <c r="O2700" s="164" t="str">
        <f>IF($A2700=0,"",IFERROR(INDEX(BD_Gestão!K:K,MATCH('Banco de Dados'!$B2700,BD_Gestão!$B:$B,0)),"erro"))</f>
        <v/>
      </c>
      <c r="P2700" s="169" t="str">
        <f t="shared" si="170"/>
        <v/>
      </c>
      <c r="Q2700" s="170" t="str">
        <f t="shared" si="171"/>
        <v/>
      </c>
      <c r="R2700" s="163" t="e">
        <f t="shared" si="168"/>
        <v>#VALUE!</v>
      </c>
      <c r="S2700" s="163" t="e">
        <f t="shared" si="169"/>
        <v>#VALUE!</v>
      </c>
      <c r="T2700" s="163" t="e">
        <f>INDEX(Controle!O:O,MATCH('Banco de Dados'!A2700,Controle!M:M,0))*E2700/100</f>
        <v>#N/A</v>
      </c>
    </row>
    <row r="2701" spans="1:20" hidden="1" x14ac:dyDescent="0.2">
      <c r="A2701" s="158">
        <f>BD_TS!A2700</f>
        <v>0</v>
      </c>
      <c r="B2701" s="158" t="str">
        <f>SUBSTITUTE(SUBSTITUTE(BD_TS!D2700," ",""),"-","/")</f>
        <v/>
      </c>
      <c r="C2701" s="158">
        <f>BD_TS!E2700</f>
        <v>0</v>
      </c>
      <c r="D2701" s="159">
        <f>BD_TS!F2700</f>
        <v>0</v>
      </c>
      <c r="E2701" s="160">
        <f>BD_TS!B2700</f>
        <v>0</v>
      </c>
      <c r="F2701" s="161">
        <f>BD_TS!C2700</f>
        <v>0</v>
      </c>
      <c r="G2701" s="187">
        <f>BD_TS!H2700</f>
        <v>0</v>
      </c>
      <c r="H2701" s="158" t="str">
        <f>IF($A2701=0,"",IFERROR(INDEX(BD_Gestão!A:A,MATCH('Banco de Dados'!$B2701,BD_Gestão!$B:$B,0)),"erro"))</f>
        <v/>
      </c>
      <c r="I2701" s="162" t="str">
        <f>IF($A2701=0,"",IFERROR(INDEX(BD_Gestão!E:E,MATCH('Banco de Dados'!$B2701,BD_Gestão!$B:$B,0)),"erro"))</f>
        <v/>
      </c>
      <c r="J2701" s="186" t="str">
        <f>IF($A2701=0,"",IFERROR(INDEX(BD_Gestão!B:B,MATCH('Banco de Dados'!$B2701,BD_Gestão!$B:$B,0)),"erro"))</f>
        <v/>
      </c>
      <c r="K2701" s="158" t="str">
        <f>IF($A2701=0,"",IFERROR(INDEX(BD_Gestão!C:C,MATCH('Banco de Dados'!$B2701,BD_Gestão!$B:$B,0)),"erro"))</f>
        <v/>
      </c>
      <c r="L2701" s="158" t="str">
        <f>IF($A2701=0,"",IFERROR(INDEX(BD_Gestão!H:H,MATCH('Banco de Dados'!$B2701,BD_Gestão!$B:$B,0)),"erro"))</f>
        <v/>
      </c>
      <c r="M2701" s="161" t="str">
        <f>IF($A2701=0,"",IFERROR(INDEX(BD_Gestão!F:F,MATCH('Banco de Dados'!$B2701,BD_Gestão!$B:$B,0)),"erro"))</f>
        <v/>
      </c>
      <c r="N2701" s="161" t="str">
        <f>IF($A2701=0,"",IFERROR(INDEX(BD_Gestão!J:J,MATCH('Banco de Dados'!$B2701,BD_Gestão!$B:$B,0)),"erro"))</f>
        <v/>
      </c>
      <c r="O2701" s="164" t="str">
        <f>IF($A2701=0,"",IFERROR(INDEX(BD_Gestão!K:K,MATCH('Banco de Dados'!$B2701,BD_Gestão!$B:$B,0)),"erro"))</f>
        <v/>
      </c>
      <c r="P2701" s="169" t="str">
        <f t="shared" si="170"/>
        <v/>
      </c>
      <c r="Q2701" s="170" t="str">
        <f t="shared" si="171"/>
        <v/>
      </c>
      <c r="R2701" s="163" t="e">
        <f t="shared" si="168"/>
        <v>#VALUE!</v>
      </c>
      <c r="S2701" s="163" t="e">
        <f t="shared" si="169"/>
        <v>#VALUE!</v>
      </c>
      <c r="T2701" s="163" t="e">
        <f>INDEX(Controle!O:O,MATCH('Banco de Dados'!A2701,Controle!M:M,0))*E2701/100</f>
        <v>#N/A</v>
      </c>
    </row>
    <row r="2702" spans="1:20" hidden="1" x14ac:dyDescent="0.2">
      <c r="A2702" s="158">
        <f>BD_TS!A2701</f>
        <v>0</v>
      </c>
      <c r="B2702" s="158" t="str">
        <f>SUBSTITUTE(SUBSTITUTE(BD_TS!D2701," ",""),"-","/")</f>
        <v/>
      </c>
      <c r="C2702" s="158">
        <f>BD_TS!E2701</f>
        <v>0</v>
      </c>
      <c r="D2702" s="159">
        <f>BD_TS!F2701</f>
        <v>0</v>
      </c>
      <c r="E2702" s="160">
        <f>BD_TS!B2701</f>
        <v>0</v>
      </c>
      <c r="F2702" s="161">
        <f>BD_TS!C2701</f>
        <v>0</v>
      </c>
      <c r="G2702" s="187">
        <f>BD_TS!H2701</f>
        <v>0</v>
      </c>
      <c r="H2702" s="158" t="str">
        <f>IF($A2702=0,"",IFERROR(INDEX(BD_Gestão!A:A,MATCH('Banco de Dados'!$B2702,BD_Gestão!$B:$B,0)),"erro"))</f>
        <v/>
      </c>
      <c r="I2702" s="162" t="str">
        <f>IF($A2702=0,"",IFERROR(INDEX(BD_Gestão!E:E,MATCH('Banco de Dados'!$B2702,BD_Gestão!$B:$B,0)),"erro"))</f>
        <v/>
      </c>
      <c r="J2702" s="186" t="str">
        <f>IF($A2702=0,"",IFERROR(INDEX(BD_Gestão!B:B,MATCH('Banco de Dados'!$B2702,BD_Gestão!$B:$B,0)),"erro"))</f>
        <v/>
      </c>
      <c r="K2702" s="158" t="str">
        <f>IF($A2702=0,"",IFERROR(INDEX(BD_Gestão!C:C,MATCH('Banco de Dados'!$B2702,BD_Gestão!$B:$B,0)),"erro"))</f>
        <v/>
      </c>
      <c r="L2702" s="158" t="str">
        <f>IF($A2702=0,"",IFERROR(INDEX(BD_Gestão!H:H,MATCH('Banco de Dados'!$B2702,BD_Gestão!$B:$B,0)),"erro"))</f>
        <v/>
      </c>
      <c r="M2702" s="161" t="str">
        <f>IF($A2702=0,"",IFERROR(INDEX(BD_Gestão!F:F,MATCH('Banco de Dados'!$B2702,BD_Gestão!$B:$B,0)),"erro"))</f>
        <v/>
      </c>
      <c r="N2702" s="161" t="str">
        <f>IF($A2702=0,"",IFERROR(INDEX(BD_Gestão!J:J,MATCH('Banco de Dados'!$B2702,BD_Gestão!$B:$B,0)),"erro"))</f>
        <v/>
      </c>
      <c r="O2702" s="164" t="str">
        <f>IF($A2702=0,"",IFERROR(INDEX(BD_Gestão!K:K,MATCH('Banco de Dados'!$B2702,BD_Gestão!$B:$B,0)),"erro"))</f>
        <v/>
      </c>
      <c r="P2702" s="169" t="str">
        <f t="shared" si="170"/>
        <v/>
      </c>
      <c r="Q2702" s="170" t="str">
        <f t="shared" si="171"/>
        <v/>
      </c>
      <c r="R2702" s="163" t="e">
        <f t="shared" si="168"/>
        <v>#VALUE!</v>
      </c>
      <c r="S2702" s="163" t="e">
        <f t="shared" si="169"/>
        <v>#VALUE!</v>
      </c>
      <c r="T2702" s="163" t="e">
        <f>INDEX(Controle!O:O,MATCH('Banco de Dados'!A2702,Controle!M:M,0))*E2702/100</f>
        <v>#N/A</v>
      </c>
    </row>
    <row r="2703" spans="1:20" hidden="1" x14ac:dyDescent="0.2">
      <c r="A2703" s="158">
        <f>BD_TS!A2702</f>
        <v>0</v>
      </c>
      <c r="B2703" s="158" t="str">
        <f>SUBSTITUTE(SUBSTITUTE(BD_TS!D2702," ",""),"-","/")</f>
        <v/>
      </c>
      <c r="C2703" s="158">
        <f>BD_TS!E2702</f>
        <v>0</v>
      </c>
      <c r="D2703" s="159">
        <f>BD_TS!F2702</f>
        <v>0</v>
      </c>
      <c r="E2703" s="160">
        <f>BD_TS!B2702</f>
        <v>0</v>
      </c>
      <c r="F2703" s="161">
        <f>BD_TS!C2702</f>
        <v>0</v>
      </c>
      <c r="G2703" s="187">
        <f>BD_TS!H2702</f>
        <v>0</v>
      </c>
      <c r="H2703" s="158" t="str">
        <f>IF($A2703=0,"",IFERROR(INDEX(BD_Gestão!A:A,MATCH('Banco de Dados'!$B2703,BD_Gestão!$B:$B,0)),"erro"))</f>
        <v/>
      </c>
      <c r="I2703" s="162" t="str">
        <f>IF($A2703=0,"",IFERROR(INDEX(BD_Gestão!E:E,MATCH('Banco de Dados'!$B2703,BD_Gestão!$B:$B,0)),"erro"))</f>
        <v/>
      </c>
      <c r="J2703" s="186" t="str">
        <f>IF($A2703=0,"",IFERROR(INDEX(BD_Gestão!B:B,MATCH('Banco de Dados'!$B2703,BD_Gestão!$B:$B,0)),"erro"))</f>
        <v/>
      </c>
      <c r="K2703" s="158" t="str">
        <f>IF($A2703=0,"",IFERROR(INDEX(BD_Gestão!C:C,MATCH('Banco de Dados'!$B2703,BD_Gestão!$B:$B,0)),"erro"))</f>
        <v/>
      </c>
      <c r="L2703" s="158" t="str">
        <f>IF($A2703=0,"",IFERROR(INDEX(BD_Gestão!H:H,MATCH('Banco de Dados'!$B2703,BD_Gestão!$B:$B,0)),"erro"))</f>
        <v/>
      </c>
      <c r="M2703" s="161" t="str">
        <f>IF($A2703=0,"",IFERROR(INDEX(BD_Gestão!F:F,MATCH('Banco de Dados'!$B2703,BD_Gestão!$B:$B,0)),"erro"))</f>
        <v/>
      </c>
      <c r="N2703" s="161" t="str">
        <f>IF($A2703=0,"",IFERROR(INDEX(BD_Gestão!J:J,MATCH('Banco de Dados'!$B2703,BD_Gestão!$B:$B,0)),"erro"))</f>
        <v/>
      </c>
      <c r="O2703" s="164" t="str">
        <f>IF($A2703=0,"",IFERROR(INDEX(BD_Gestão!K:K,MATCH('Banco de Dados'!$B2703,BD_Gestão!$B:$B,0)),"erro"))</f>
        <v/>
      </c>
      <c r="P2703" s="169" t="str">
        <f t="shared" si="170"/>
        <v/>
      </c>
      <c r="Q2703" s="170" t="str">
        <f t="shared" si="171"/>
        <v/>
      </c>
      <c r="R2703" s="163" t="e">
        <f t="shared" si="168"/>
        <v>#VALUE!</v>
      </c>
      <c r="S2703" s="163" t="e">
        <f t="shared" si="169"/>
        <v>#VALUE!</v>
      </c>
      <c r="T2703" s="163" t="e">
        <f>INDEX(Controle!O:O,MATCH('Banco de Dados'!A2703,Controle!M:M,0))*E2703/100</f>
        <v>#N/A</v>
      </c>
    </row>
    <row r="2704" spans="1:20" hidden="1" x14ac:dyDescent="0.2">
      <c r="A2704" s="158">
        <f>BD_TS!A2703</f>
        <v>0</v>
      </c>
      <c r="B2704" s="158" t="str">
        <f>SUBSTITUTE(SUBSTITUTE(BD_TS!D2703," ",""),"-","/")</f>
        <v/>
      </c>
      <c r="C2704" s="158">
        <f>BD_TS!E2703</f>
        <v>0</v>
      </c>
      <c r="D2704" s="159">
        <f>BD_TS!F2703</f>
        <v>0</v>
      </c>
      <c r="E2704" s="160">
        <f>BD_TS!B2703</f>
        <v>0</v>
      </c>
      <c r="F2704" s="161">
        <f>BD_TS!C2703</f>
        <v>0</v>
      </c>
      <c r="G2704" s="187">
        <f>BD_TS!H2703</f>
        <v>0</v>
      </c>
      <c r="H2704" s="158" t="str">
        <f>IF($A2704=0,"",IFERROR(INDEX(BD_Gestão!A:A,MATCH('Banco de Dados'!$B2704,BD_Gestão!$B:$B,0)),"erro"))</f>
        <v/>
      </c>
      <c r="I2704" s="162" t="str">
        <f>IF($A2704=0,"",IFERROR(INDEX(BD_Gestão!E:E,MATCH('Banco de Dados'!$B2704,BD_Gestão!$B:$B,0)),"erro"))</f>
        <v/>
      </c>
      <c r="J2704" s="186" t="str">
        <f>IF($A2704=0,"",IFERROR(INDEX(BD_Gestão!B:B,MATCH('Banco de Dados'!$B2704,BD_Gestão!$B:$B,0)),"erro"))</f>
        <v/>
      </c>
      <c r="K2704" s="158" t="str">
        <f>IF($A2704=0,"",IFERROR(INDEX(BD_Gestão!C:C,MATCH('Banco de Dados'!$B2704,BD_Gestão!$B:$B,0)),"erro"))</f>
        <v/>
      </c>
      <c r="L2704" s="158" t="str">
        <f>IF($A2704=0,"",IFERROR(INDEX(BD_Gestão!H:H,MATCH('Banco de Dados'!$B2704,BD_Gestão!$B:$B,0)),"erro"))</f>
        <v/>
      </c>
      <c r="M2704" s="161" t="str">
        <f>IF($A2704=0,"",IFERROR(INDEX(BD_Gestão!F:F,MATCH('Banco de Dados'!$B2704,BD_Gestão!$B:$B,0)),"erro"))</f>
        <v/>
      </c>
      <c r="N2704" s="161" t="str">
        <f>IF($A2704=0,"",IFERROR(INDEX(BD_Gestão!J:J,MATCH('Banco de Dados'!$B2704,BD_Gestão!$B:$B,0)),"erro"))</f>
        <v/>
      </c>
      <c r="O2704" s="164" t="str">
        <f>IF($A2704=0,"",IFERROR(INDEX(BD_Gestão!K:K,MATCH('Banco de Dados'!$B2704,BD_Gestão!$B:$B,0)),"erro"))</f>
        <v/>
      </c>
      <c r="P2704" s="169" t="str">
        <f t="shared" si="170"/>
        <v/>
      </c>
      <c r="Q2704" s="170" t="str">
        <f t="shared" si="171"/>
        <v/>
      </c>
      <c r="R2704" s="163" t="e">
        <f t="shared" si="168"/>
        <v>#VALUE!</v>
      </c>
      <c r="S2704" s="163" t="e">
        <f t="shared" si="169"/>
        <v>#VALUE!</v>
      </c>
      <c r="T2704" s="163" t="e">
        <f>INDEX(Controle!O:O,MATCH('Banco de Dados'!A2704,Controle!M:M,0))*E2704/100</f>
        <v>#N/A</v>
      </c>
    </row>
    <row r="2705" spans="1:20" hidden="1" x14ac:dyDescent="0.2">
      <c r="A2705" s="158">
        <f>BD_TS!A2704</f>
        <v>0</v>
      </c>
      <c r="B2705" s="158" t="str">
        <f>SUBSTITUTE(SUBSTITUTE(BD_TS!D2704," ",""),"-","/")</f>
        <v/>
      </c>
      <c r="C2705" s="158">
        <f>BD_TS!E2704</f>
        <v>0</v>
      </c>
      <c r="D2705" s="159">
        <f>BD_TS!F2704</f>
        <v>0</v>
      </c>
      <c r="E2705" s="160">
        <f>BD_TS!B2704</f>
        <v>0</v>
      </c>
      <c r="F2705" s="161">
        <f>BD_TS!C2704</f>
        <v>0</v>
      </c>
      <c r="G2705" s="187">
        <f>BD_TS!H2704</f>
        <v>0</v>
      </c>
      <c r="H2705" s="158" t="str">
        <f>IF($A2705=0,"",IFERROR(INDEX(BD_Gestão!A:A,MATCH('Banco de Dados'!$B2705,BD_Gestão!$B:$B,0)),"erro"))</f>
        <v/>
      </c>
      <c r="I2705" s="162" t="str">
        <f>IF($A2705=0,"",IFERROR(INDEX(BD_Gestão!E:E,MATCH('Banco de Dados'!$B2705,BD_Gestão!$B:$B,0)),"erro"))</f>
        <v/>
      </c>
      <c r="J2705" s="186" t="str">
        <f>IF($A2705=0,"",IFERROR(INDEX(BD_Gestão!B:B,MATCH('Banco de Dados'!$B2705,BD_Gestão!$B:$B,0)),"erro"))</f>
        <v/>
      </c>
      <c r="K2705" s="158" t="str">
        <f>IF($A2705=0,"",IFERROR(INDEX(BD_Gestão!C:C,MATCH('Banco de Dados'!$B2705,BD_Gestão!$B:$B,0)),"erro"))</f>
        <v/>
      </c>
      <c r="L2705" s="158" t="str">
        <f>IF($A2705=0,"",IFERROR(INDEX(BD_Gestão!H:H,MATCH('Banco de Dados'!$B2705,BD_Gestão!$B:$B,0)),"erro"))</f>
        <v/>
      </c>
      <c r="M2705" s="161" t="str">
        <f>IF($A2705=0,"",IFERROR(INDEX(BD_Gestão!F:F,MATCH('Banco de Dados'!$B2705,BD_Gestão!$B:$B,0)),"erro"))</f>
        <v/>
      </c>
      <c r="N2705" s="161" t="str">
        <f>IF($A2705=0,"",IFERROR(INDEX(BD_Gestão!J:J,MATCH('Banco de Dados'!$B2705,BD_Gestão!$B:$B,0)),"erro"))</f>
        <v/>
      </c>
      <c r="O2705" s="164" t="str">
        <f>IF($A2705=0,"",IFERROR(INDEX(BD_Gestão!K:K,MATCH('Banco de Dados'!$B2705,BD_Gestão!$B:$B,0)),"erro"))</f>
        <v/>
      </c>
      <c r="P2705" s="169" t="str">
        <f t="shared" si="170"/>
        <v/>
      </c>
      <c r="Q2705" s="170" t="str">
        <f t="shared" si="171"/>
        <v/>
      </c>
      <c r="R2705" s="163" t="e">
        <f t="shared" si="168"/>
        <v>#VALUE!</v>
      </c>
      <c r="S2705" s="163" t="e">
        <f t="shared" si="169"/>
        <v>#VALUE!</v>
      </c>
      <c r="T2705" s="163" t="e">
        <f>INDEX(Controle!O:O,MATCH('Banco de Dados'!A2705,Controle!M:M,0))*E2705/100</f>
        <v>#N/A</v>
      </c>
    </row>
    <row r="2706" spans="1:20" hidden="1" x14ac:dyDescent="0.2">
      <c r="A2706" s="158">
        <f>BD_TS!A2705</f>
        <v>0</v>
      </c>
      <c r="B2706" s="158" t="str">
        <f>SUBSTITUTE(SUBSTITUTE(BD_TS!D2705," ",""),"-","/")</f>
        <v/>
      </c>
      <c r="C2706" s="158">
        <f>BD_TS!E2705</f>
        <v>0</v>
      </c>
      <c r="D2706" s="159">
        <f>BD_TS!F2705</f>
        <v>0</v>
      </c>
      <c r="E2706" s="160">
        <f>BD_TS!B2705</f>
        <v>0</v>
      </c>
      <c r="F2706" s="161">
        <f>BD_TS!C2705</f>
        <v>0</v>
      </c>
      <c r="G2706" s="187">
        <f>BD_TS!H2705</f>
        <v>0</v>
      </c>
      <c r="H2706" s="158" t="str">
        <f>IF($A2706=0,"",IFERROR(INDEX(BD_Gestão!A:A,MATCH('Banco de Dados'!$B2706,BD_Gestão!$B:$B,0)),"erro"))</f>
        <v/>
      </c>
      <c r="I2706" s="162" t="str">
        <f>IF($A2706=0,"",IFERROR(INDEX(BD_Gestão!E:E,MATCH('Banco de Dados'!$B2706,BD_Gestão!$B:$B,0)),"erro"))</f>
        <v/>
      </c>
      <c r="J2706" s="186" t="str">
        <f>IF($A2706=0,"",IFERROR(INDEX(BD_Gestão!B:B,MATCH('Banco de Dados'!$B2706,BD_Gestão!$B:$B,0)),"erro"))</f>
        <v/>
      </c>
      <c r="K2706" s="158" t="str">
        <f>IF($A2706=0,"",IFERROR(INDEX(BD_Gestão!C:C,MATCH('Banco de Dados'!$B2706,BD_Gestão!$B:$B,0)),"erro"))</f>
        <v/>
      </c>
      <c r="L2706" s="158" t="str">
        <f>IF($A2706=0,"",IFERROR(INDEX(BD_Gestão!H:H,MATCH('Banco de Dados'!$B2706,BD_Gestão!$B:$B,0)),"erro"))</f>
        <v/>
      </c>
      <c r="M2706" s="161" t="str">
        <f>IF($A2706=0,"",IFERROR(INDEX(BD_Gestão!F:F,MATCH('Banco de Dados'!$B2706,BD_Gestão!$B:$B,0)),"erro"))</f>
        <v/>
      </c>
      <c r="N2706" s="161" t="str">
        <f>IF($A2706=0,"",IFERROR(INDEX(BD_Gestão!J:J,MATCH('Banco de Dados'!$B2706,BD_Gestão!$B:$B,0)),"erro"))</f>
        <v/>
      </c>
      <c r="O2706" s="164" t="str">
        <f>IF($A2706=0,"",IFERROR(INDEX(BD_Gestão!K:K,MATCH('Banco de Dados'!$B2706,BD_Gestão!$B:$B,0)),"erro"))</f>
        <v/>
      </c>
      <c r="P2706" s="169" t="str">
        <f t="shared" si="170"/>
        <v/>
      </c>
      <c r="Q2706" s="170" t="str">
        <f t="shared" si="171"/>
        <v/>
      </c>
      <c r="R2706" s="163" t="e">
        <f t="shared" si="168"/>
        <v>#VALUE!</v>
      </c>
      <c r="S2706" s="163" t="e">
        <f t="shared" si="169"/>
        <v>#VALUE!</v>
      </c>
      <c r="T2706" s="163" t="e">
        <f>INDEX(Controle!O:O,MATCH('Banco de Dados'!A2706,Controle!M:M,0))*E2706/100</f>
        <v>#N/A</v>
      </c>
    </row>
    <row r="2707" spans="1:20" hidden="1" x14ac:dyDescent="0.2">
      <c r="A2707" s="158">
        <f>BD_TS!A2706</f>
        <v>0</v>
      </c>
      <c r="B2707" s="158" t="str">
        <f>SUBSTITUTE(SUBSTITUTE(BD_TS!D2706," ",""),"-","/")</f>
        <v/>
      </c>
      <c r="C2707" s="158">
        <f>BD_TS!E2706</f>
        <v>0</v>
      </c>
      <c r="D2707" s="159">
        <f>BD_TS!F2706</f>
        <v>0</v>
      </c>
      <c r="E2707" s="160">
        <f>BD_TS!B2706</f>
        <v>0</v>
      </c>
      <c r="F2707" s="161">
        <f>BD_TS!C2706</f>
        <v>0</v>
      </c>
      <c r="G2707" s="187">
        <f>BD_TS!H2706</f>
        <v>0</v>
      </c>
      <c r="H2707" s="158" t="str">
        <f>IF($A2707=0,"",IFERROR(INDEX(BD_Gestão!A:A,MATCH('Banco de Dados'!$B2707,BD_Gestão!$B:$B,0)),"erro"))</f>
        <v/>
      </c>
      <c r="I2707" s="162" t="str">
        <f>IF($A2707=0,"",IFERROR(INDEX(BD_Gestão!E:E,MATCH('Banco de Dados'!$B2707,BD_Gestão!$B:$B,0)),"erro"))</f>
        <v/>
      </c>
      <c r="J2707" s="186" t="str">
        <f>IF($A2707=0,"",IFERROR(INDEX(BD_Gestão!B:B,MATCH('Banco de Dados'!$B2707,BD_Gestão!$B:$B,0)),"erro"))</f>
        <v/>
      </c>
      <c r="K2707" s="158" t="str">
        <f>IF($A2707=0,"",IFERROR(INDEX(BD_Gestão!C:C,MATCH('Banco de Dados'!$B2707,BD_Gestão!$B:$B,0)),"erro"))</f>
        <v/>
      </c>
      <c r="L2707" s="158" t="str">
        <f>IF($A2707=0,"",IFERROR(INDEX(BD_Gestão!H:H,MATCH('Banco de Dados'!$B2707,BD_Gestão!$B:$B,0)),"erro"))</f>
        <v/>
      </c>
      <c r="M2707" s="161" t="str">
        <f>IF($A2707=0,"",IFERROR(INDEX(BD_Gestão!F:F,MATCH('Banco de Dados'!$B2707,BD_Gestão!$B:$B,0)),"erro"))</f>
        <v/>
      </c>
      <c r="N2707" s="161" t="str">
        <f>IF($A2707=0,"",IFERROR(INDEX(BD_Gestão!J:J,MATCH('Banco de Dados'!$B2707,BD_Gestão!$B:$B,0)),"erro"))</f>
        <v/>
      </c>
      <c r="O2707" s="164" t="str">
        <f>IF($A2707=0,"",IFERROR(INDEX(BD_Gestão!K:K,MATCH('Banco de Dados'!$B2707,BD_Gestão!$B:$B,0)),"erro"))</f>
        <v/>
      </c>
      <c r="P2707" s="169" t="str">
        <f t="shared" si="170"/>
        <v/>
      </c>
      <c r="Q2707" s="170" t="str">
        <f t="shared" si="171"/>
        <v/>
      </c>
      <c r="R2707" s="163" t="e">
        <f t="shared" si="168"/>
        <v>#VALUE!</v>
      </c>
      <c r="S2707" s="163" t="e">
        <f t="shared" si="169"/>
        <v>#VALUE!</v>
      </c>
      <c r="T2707" s="163" t="e">
        <f>INDEX(Controle!O:O,MATCH('Banco de Dados'!A2707,Controle!M:M,0))*E2707/100</f>
        <v>#N/A</v>
      </c>
    </row>
    <row r="2708" spans="1:20" hidden="1" x14ac:dyDescent="0.2">
      <c r="A2708" s="158">
        <f>BD_TS!A2707</f>
        <v>0</v>
      </c>
      <c r="B2708" s="158" t="str">
        <f>SUBSTITUTE(SUBSTITUTE(BD_TS!D2707," ",""),"-","/")</f>
        <v/>
      </c>
      <c r="C2708" s="158">
        <f>BD_TS!E2707</f>
        <v>0</v>
      </c>
      <c r="D2708" s="159">
        <f>BD_TS!F2707</f>
        <v>0</v>
      </c>
      <c r="E2708" s="160">
        <f>BD_TS!B2707</f>
        <v>0</v>
      </c>
      <c r="F2708" s="161">
        <f>BD_TS!C2707</f>
        <v>0</v>
      </c>
      <c r="G2708" s="187">
        <f>BD_TS!H2707</f>
        <v>0</v>
      </c>
      <c r="H2708" s="158" t="str">
        <f>IF($A2708=0,"",IFERROR(INDEX(BD_Gestão!A:A,MATCH('Banco de Dados'!$B2708,BD_Gestão!$B:$B,0)),"erro"))</f>
        <v/>
      </c>
      <c r="I2708" s="162" t="str">
        <f>IF($A2708=0,"",IFERROR(INDEX(BD_Gestão!E:E,MATCH('Banco de Dados'!$B2708,BD_Gestão!$B:$B,0)),"erro"))</f>
        <v/>
      </c>
      <c r="J2708" s="186" t="str">
        <f>IF($A2708=0,"",IFERROR(INDEX(BD_Gestão!B:B,MATCH('Banco de Dados'!$B2708,BD_Gestão!$B:$B,0)),"erro"))</f>
        <v/>
      </c>
      <c r="K2708" s="158" t="str">
        <f>IF($A2708=0,"",IFERROR(INDEX(BD_Gestão!C:C,MATCH('Banco de Dados'!$B2708,BD_Gestão!$B:$B,0)),"erro"))</f>
        <v/>
      </c>
      <c r="L2708" s="158" t="str">
        <f>IF($A2708=0,"",IFERROR(INDEX(BD_Gestão!H:H,MATCH('Banco de Dados'!$B2708,BD_Gestão!$B:$B,0)),"erro"))</f>
        <v/>
      </c>
      <c r="M2708" s="161" t="str">
        <f>IF($A2708=0,"",IFERROR(INDEX(BD_Gestão!F:F,MATCH('Banco de Dados'!$B2708,BD_Gestão!$B:$B,0)),"erro"))</f>
        <v/>
      </c>
      <c r="N2708" s="161" t="str">
        <f>IF($A2708=0,"",IFERROR(INDEX(BD_Gestão!J:J,MATCH('Banco de Dados'!$B2708,BD_Gestão!$B:$B,0)),"erro"))</f>
        <v/>
      </c>
      <c r="O2708" s="164" t="str">
        <f>IF($A2708=0,"",IFERROR(INDEX(BD_Gestão!K:K,MATCH('Banco de Dados'!$B2708,BD_Gestão!$B:$B,0)),"erro"))</f>
        <v/>
      </c>
      <c r="P2708" s="169" t="str">
        <f t="shared" si="170"/>
        <v/>
      </c>
      <c r="Q2708" s="170" t="str">
        <f t="shared" si="171"/>
        <v/>
      </c>
      <c r="R2708" s="163" t="e">
        <f t="shared" si="168"/>
        <v>#VALUE!</v>
      </c>
      <c r="S2708" s="163" t="e">
        <f t="shared" si="169"/>
        <v>#VALUE!</v>
      </c>
      <c r="T2708" s="163" t="e">
        <f>INDEX(Controle!O:O,MATCH('Banco de Dados'!A2708,Controle!M:M,0))*E2708/100</f>
        <v>#N/A</v>
      </c>
    </row>
    <row r="2709" spans="1:20" hidden="1" x14ac:dyDescent="0.2">
      <c r="A2709" s="158">
        <f>BD_TS!A2708</f>
        <v>0</v>
      </c>
      <c r="B2709" s="158" t="str">
        <f>SUBSTITUTE(SUBSTITUTE(BD_TS!D2708," ",""),"-","/")</f>
        <v/>
      </c>
      <c r="C2709" s="158">
        <f>BD_TS!E2708</f>
        <v>0</v>
      </c>
      <c r="D2709" s="159">
        <f>BD_TS!F2708</f>
        <v>0</v>
      </c>
      <c r="E2709" s="160">
        <f>BD_TS!B2708</f>
        <v>0</v>
      </c>
      <c r="F2709" s="161">
        <f>BD_TS!C2708</f>
        <v>0</v>
      </c>
      <c r="G2709" s="187">
        <f>BD_TS!H2708</f>
        <v>0</v>
      </c>
      <c r="H2709" s="158" t="str">
        <f>IF($A2709=0,"",IFERROR(INDEX(BD_Gestão!A:A,MATCH('Banco de Dados'!$B2709,BD_Gestão!$B:$B,0)),"erro"))</f>
        <v/>
      </c>
      <c r="I2709" s="162" t="str">
        <f>IF($A2709=0,"",IFERROR(INDEX(BD_Gestão!E:E,MATCH('Banco de Dados'!$B2709,BD_Gestão!$B:$B,0)),"erro"))</f>
        <v/>
      </c>
      <c r="J2709" s="186" t="str">
        <f>IF($A2709=0,"",IFERROR(INDEX(BD_Gestão!B:B,MATCH('Banco de Dados'!$B2709,BD_Gestão!$B:$B,0)),"erro"))</f>
        <v/>
      </c>
      <c r="K2709" s="158" t="str">
        <f>IF($A2709=0,"",IFERROR(INDEX(BD_Gestão!C:C,MATCH('Banco de Dados'!$B2709,BD_Gestão!$B:$B,0)),"erro"))</f>
        <v/>
      </c>
      <c r="L2709" s="158" t="str">
        <f>IF($A2709=0,"",IFERROR(INDEX(BD_Gestão!H:H,MATCH('Banco de Dados'!$B2709,BD_Gestão!$B:$B,0)),"erro"))</f>
        <v/>
      </c>
      <c r="M2709" s="161" t="str">
        <f>IF($A2709=0,"",IFERROR(INDEX(BD_Gestão!F:F,MATCH('Banco de Dados'!$B2709,BD_Gestão!$B:$B,0)),"erro"))</f>
        <v/>
      </c>
      <c r="N2709" s="161" t="str">
        <f>IF($A2709=0,"",IFERROR(INDEX(BD_Gestão!J:J,MATCH('Banco de Dados'!$B2709,BD_Gestão!$B:$B,0)),"erro"))</f>
        <v/>
      </c>
      <c r="O2709" s="164" t="str">
        <f>IF($A2709=0,"",IFERROR(INDEX(BD_Gestão!K:K,MATCH('Banco de Dados'!$B2709,BD_Gestão!$B:$B,0)),"erro"))</f>
        <v/>
      </c>
      <c r="P2709" s="169" t="str">
        <f t="shared" si="170"/>
        <v/>
      </c>
      <c r="Q2709" s="170" t="str">
        <f t="shared" si="171"/>
        <v/>
      </c>
      <c r="R2709" s="163" t="e">
        <f t="shared" si="168"/>
        <v>#VALUE!</v>
      </c>
      <c r="S2709" s="163" t="e">
        <f t="shared" si="169"/>
        <v>#VALUE!</v>
      </c>
      <c r="T2709" s="163" t="e">
        <f>INDEX(Controle!O:O,MATCH('Banco de Dados'!A2709,Controle!M:M,0))*E2709/100</f>
        <v>#N/A</v>
      </c>
    </row>
    <row r="2710" spans="1:20" hidden="1" x14ac:dyDescent="0.2">
      <c r="A2710" s="158">
        <f>BD_TS!A2709</f>
        <v>0</v>
      </c>
      <c r="B2710" s="158" t="str">
        <f>SUBSTITUTE(SUBSTITUTE(BD_TS!D2709," ",""),"-","/")</f>
        <v/>
      </c>
      <c r="C2710" s="158">
        <f>BD_TS!E2709</f>
        <v>0</v>
      </c>
      <c r="D2710" s="159">
        <f>BD_TS!F2709</f>
        <v>0</v>
      </c>
      <c r="E2710" s="160">
        <f>BD_TS!B2709</f>
        <v>0</v>
      </c>
      <c r="F2710" s="161">
        <f>BD_TS!C2709</f>
        <v>0</v>
      </c>
      <c r="G2710" s="187">
        <f>BD_TS!H2709</f>
        <v>0</v>
      </c>
      <c r="H2710" s="158" t="str">
        <f>IF($A2710=0,"",IFERROR(INDEX(BD_Gestão!A:A,MATCH('Banco de Dados'!$B2710,BD_Gestão!$B:$B,0)),"erro"))</f>
        <v/>
      </c>
      <c r="I2710" s="162" t="str">
        <f>IF($A2710=0,"",IFERROR(INDEX(BD_Gestão!E:E,MATCH('Banco de Dados'!$B2710,BD_Gestão!$B:$B,0)),"erro"))</f>
        <v/>
      </c>
      <c r="J2710" s="186" t="str">
        <f>IF($A2710=0,"",IFERROR(INDEX(BD_Gestão!B:B,MATCH('Banco de Dados'!$B2710,BD_Gestão!$B:$B,0)),"erro"))</f>
        <v/>
      </c>
      <c r="K2710" s="158" t="str">
        <f>IF($A2710=0,"",IFERROR(INDEX(BD_Gestão!C:C,MATCH('Banco de Dados'!$B2710,BD_Gestão!$B:$B,0)),"erro"))</f>
        <v/>
      </c>
      <c r="L2710" s="158" t="str">
        <f>IF($A2710=0,"",IFERROR(INDEX(BD_Gestão!H:H,MATCH('Banco de Dados'!$B2710,BD_Gestão!$B:$B,0)),"erro"))</f>
        <v/>
      </c>
      <c r="M2710" s="161" t="str">
        <f>IF($A2710=0,"",IFERROR(INDEX(BD_Gestão!F:F,MATCH('Banco de Dados'!$B2710,BD_Gestão!$B:$B,0)),"erro"))</f>
        <v/>
      </c>
      <c r="N2710" s="161" t="str">
        <f>IF($A2710=0,"",IFERROR(INDEX(BD_Gestão!J:J,MATCH('Banco de Dados'!$B2710,BD_Gestão!$B:$B,0)),"erro"))</f>
        <v/>
      </c>
      <c r="O2710" s="164" t="str">
        <f>IF($A2710=0,"",IFERROR(INDEX(BD_Gestão!K:K,MATCH('Banco de Dados'!$B2710,BD_Gestão!$B:$B,0)),"erro"))</f>
        <v/>
      </c>
      <c r="P2710" s="169" t="str">
        <f t="shared" si="170"/>
        <v/>
      </c>
      <c r="Q2710" s="170" t="str">
        <f t="shared" si="171"/>
        <v/>
      </c>
      <c r="R2710" s="163" t="e">
        <f t="shared" si="168"/>
        <v>#VALUE!</v>
      </c>
      <c r="S2710" s="163" t="e">
        <f t="shared" si="169"/>
        <v>#VALUE!</v>
      </c>
      <c r="T2710" s="163" t="e">
        <f>INDEX(Controle!O:O,MATCH('Banco de Dados'!A2710,Controle!M:M,0))*E2710/100</f>
        <v>#N/A</v>
      </c>
    </row>
    <row r="2711" spans="1:20" hidden="1" x14ac:dyDescent="0.2">
      <c r="A2711" s="158">
        <f>BD_TS!A2710</f>
        <v>0</v>
      </c>
      <c r="B2711" s="158" t="str">
        <f>SUBSTITUTE(SUBSTITUTE(BD_TS!D2710," ",""),"-","/")</f>
        <v/>
      </c>
      <c r="C2711" s="158">
        <f>BD_TS!E2710</f>
        <v>0</v>
      </c>
      <c r="D2711" s="159">
        <f>BD_TS!F2710</f>
        <v>0</v>
      </c>
      <c r="E2711" s="160">
        <f>BD_TS!B2710</f>
        <v>0</v>
      </c>
      <c r="F2711" s="161">
        <f>BD_TS!C2710</f>
        <v>0</v>
      </c>
      <c r="G2711" s="187">
        <f>BD_TS!H2710</f>
        <v>0</v>
      </c>
      <c r="H2711" s="158" t="str">
        <f>IF($A2711=0,"",IFERROR(INDEX(BD_Gestão!A:A,MATCH('Banco de Dados'!$B2711,BD_Gestão!$B:$B,0)),"erro"))</f>
        <v/>
      </c>
      <c r="I2711" s="162" t="str">
        <f>IF($A2711=0,"",IFERROR(INDEX(BD_Gestão!E:E,MATCH('Banco de Dados'!$B2711,BD_Gestão!$B:$B,0)),"erro"))</f>
        <v/>
      </c>
      <c r="J2711" s="186" t="str">
        <f>IF($A2711=0,"",IFERROR(INDEX(BD_Gestão!B:B,MATCH('Banco de Dados'!$B2711,BD_Gestão!$B:$B,0)),"erro"))</f>
        <v/>
      </c>
      <c r="K2711" s="158" t="str">
        <f>IF($A2711=0,"",IFERROR(INDEX(BD_Gestão!C:C,MATCH('Banco de Dados'!$B2711,BD_Gestão!$B:$B,0)),"erro"))</f>
        <v/>
      </c>
      <c r="L2711" s="158" t="str">
        <f>IF($A2711=0,"",IFERROR(INDEX(BD_Gestão!H:H,MATCH('Banco de Dados'!$B2711,BD_Gestão!$B:$B,0)),"erro"))</f>
        <v/>
      </c>
      <c r="M2711" s="161" t="str">
        <f>IF($A2711=0,"",IFERROR(INDEX(BD_Gestão!F:F,MATCH('Banco de Dados'!$B2711,BD_Gestão!$B:$B,0)),"erro"))</f>
        <v/>
      </c>
      <c r="N2711" s="161" t="str">
        <f>IF($A2711=0,"",IFERROR(INDEX(BD_Gestão!J:J,MATCH('Banco de Dados'!$B2711,BD_Gestão!$B:$B,0)),"erro"))</f>
        <v/>
      </c>
      <c r="O2711" s="164" t="str">
        <f>IF($A2711=0,"",IFERROR(INDEX(BD_Gestão!K:K,MATCH('Banco de Dados'!$B2711,BD_Gestão!$B:$B,0)),"erro"))</f>
        <v/>
      </c>
      <c r="P2711" s="169" t="str">
        <f t="shared" si="170"/>
        <v/>
      </c>
      <c r="Q2711" s="170" t="str">
        <f t="shared" si="171"/>
        <v/>
      </c>
      <c r="R2711" s="163" t="e">
        <f t="shared" si="168"/>
        <v>#VALUE!</v>
      </c>
      <c r="S2711" s="163" t="e">
        <f t="shared" si="169"/>
        <v>#VALUE!</v>
      </c>
      <c r="T2711" s="163" t="e">
        <f>INDEX(Controle!O:O,MATCH('Banco de Dados'!A2711,Controle!M:M,0))*E2711/100</f>
        <v>#N/A</v>
      </c>
    </row>
    <row r="2712" spans="1:20" hidden="1" x14ac:dyDescent="0.2">
      <c r="A2712" s="158">
        <f>BD_TS!A2711</f>
        <v>0</v>
      </c>
      <c r="B2712" s="158" t="str">
        <f>SUBSTITUTE(SUBSTITUTE(BD_TS!D2711," ",""),"-","/")</f>
        <v/>
      </c>
      <c r="C2712" s="158">
        <f>BD_TS!E2711</f>
        <v>0</v>
      </c>
      <c r="D2712" s="159">
        <f>BD_TS!F2711</f>
        <v>0</v>
      </c>
      <c r="E2712" s="160">
        <f>BD_TS!B2711</f>
        <v>0</v>
      </c>
      <c r="F2712" s="161">
        <f>BD_TS!C2711</f>
        <v>0</v>
      </c>
      <c r="G2712" s="187">
        <f>BD_TS!H2711</f>
        <v>0</v>
      </c>
      <c r="H2712" s="158" t="str">
        <f>IF($A2712=0,"",IFERROR(INDEX(BD_Gestão!A:A,MATCH('Banco de Dados'!$B2712,BD_Gestão!$B:$B,0)),"erro"))</f>
        <v/>
      </c>
      <c r="I2712" s="162" t="str">
        <f>IF($A2712=0,"",IFERROR(INDEX(BD_Gestão!E:E,MATCH('Banco de Dados'!$B2712,BD_Gestão!$B:$B,0)),"erro"))</f>
        <v/>
      </c>
      <c r="J2712" s="186" t="str">
        <f>IF($A2712=0,"",IFERROR(INDEX(BD_Gestão!B:B,MATCH('Banco de Dados'!$B2712,BD_Gestão!$B:$B,0)),"erro"))</f>
        <v/>
      </c>
      <c r="K2712" s="158" t="str">
        <f>IF($A2712=0,"",IFERROR(INDEX(BD_Gestão!C:C,MATCH('Banco de Dados'!$B2712,BD_Gestão!$B:$B,0)),"erro"))</f>
        <v/>
      </c>
      <c r="L2712" s="158" t="str">
        <f>IF($A2712=0,"",IFERROR(INDEX(BD_Gestão!H:H,MATCH('Banco de Dados'!$B2712,BD_Gestão!$B:$B,0)),"erro"))</f>
        <v/>
      </c>
      <c r="M2712" s="161" t="str">
        <f>IF($A2712=0,"",IFERROR(INDEX(BD_Gestão!F:F,MATCH('Banco de Dados'!$B2712,BD_Gestão!$B:$B,0)),"erro"))</f>
        <v/>
      </c>
      <c r="N2712" s="161" t="str">
        <f>IF($A2712=0,"",IFERROR(INDEX(BD_Gestão!J:J,MATCH('Banco de Dados'!$B2712,BD_Gestão!$B:$B,0)),"erro"))</f>
        <v/>
      </c>
      <c r="O2712" s="164" t="str">
        <f>IF($A2712=0,"",IFERROR(INDEX(BD_Gestão!K:K,MATCH('Banco de Dados'!$B2712,BD_Gestão!$B:$B,0)),"erro"))</f>
        <v/>
      </c>
      <c r="P2712" s="169" t="str">
        <f t="shared" si="170"/>
        <v/>
      </c>
      <c r="Q2712" s="170" t="str">
        <f t="shared" si="171"/>
        <v/>
      </c>
      <c r="R2712" s="163" t="e">
        <f t="shared" si="168"/>
        <v>#VALUE!</v>
      </c>
      <c r="S2712" s="163" t="e">
        <f t="shared" si="169"/>
        <v>#VALUE!</v>
      </c>
      <c r="T2712" s="163" t="e">
        <f>INDEX(Controle!O:O,MATCH('Banco de Dados'!A2712,Controle!M:M,0))*E2712/100</f>
        <v>#N/A</v>
      </c>
    </row>
    <row r="2713" spans="1:20" hidden="1" x14ac:dyDescent="0.2">
      <c r="A2713" s="158">
        <f>BD_TS!A2712</f>
        <v>0</v>
      </c>
      <c r="B2713" s="158" t="str">
        <f>SUBSTITUTE(SUBSTITUTE(BD_TS!D2712," ",""),"-","/")</f>
        <v/>
      </c>
      <c r="C2713" s="158">
        <f>BD_TS!E2712</f>
        <v>0</v>
      </c>
      <c r="D2713" s="159">
        <f>BD_TS!F2712</f>
        <v>0</v>
      </c>
      <c r="E2713" s="160">
        <f>BD_TS!B2712</f>
        <v>0</v>
      </c>
      <c r="F2713" s="161">
        <f>BD_TS!C2712</f>
        <v>0</v>
      </c>
      <c r="G2713" s="187">
        <f>BD_TS!H2712</f>
        <v>0</v>
      </c>
      <c r="H2713" s="158" t="str">
        <f>IF($A2713=0,"",IFERROR(INDEX(BD_Gestão!A:A,MATCH('Banco de Dados'!$B2713,BD_Gestão!$B:$B,0)),"erro"))</f>
        <v/>
      </c>
      <c r="I2713" s="162" t="str">
        <f>IF($A2713=0,"",IFERROR(INDEX(BD_Gestão!E:E,MATCH('Banco de Dados'!$B2713,BD_Gestão!$B:$B,0)),"erro"))</f>
        <v/>
      </c>
      <c r="J2713" s="186" t="str">
        <f>IF($A2713=0,"",IFERROR(INDEX(BD_Gestão!B:B,MATCH('Banco de Dados'!$B2713,BD_Gestão!$B:$B,0)),"erro"))</f>
        <v/>
      </c>
      <c r="K2713" s="158" t="str">
        <f>IF($A2713=0,"",IFERROR(INDEX(BD_Gestão!C:C,MATCH('Banco de Dados'!$B2713,BD_Gestão!$B:$B,0)),"erro"))</f>
        <v/>
      </c>
      <c r="L2713" s="158" t="str">
        <f>IF($A2713=0,"",IFERROR(INDEX(BD_Gestão!H:H,MATCH('Banco de Dados'!$B2713,BD_Gestão!$B:$B,0)),"erro"))</f>
        <v/>
      </c>
      <c r="M2713" s="161" t="str">
        <f>IF($A2713=0,"",IFERROR(INDEX(BD_Gestão!F:F,MATCH('Banco de Dados'!$B2713,BD_Gestão!$B:$B,0)),"erro"))</f>
        <v/>
      </c>
      <c r="N2713" s="161" t="str">
        <f>IF($A2713=0,"",IFERROR(INDEX(BD_Gestão!J:J,MATCH('Banco de Dados'!$B2713,BD_Gestão!$B:$B,0)),"erro"))</f>
        <v/>
      </c>
      <c r="O2713" s="164" t="str">
        <f>IF($A2713=0,"",IFERROR(INDEX(BD_Gestão!K:K,MATCH('Banco de Dados'!$B2713,BD_Gestão!$B:$B,0)),"erro"))</f>
        <v/>
      </c>
      <c r="P2713" s="169" t="str">
        <f t="shared" si="170"/>
        <v/>
      </c>
      <c r="Q2713" s="170" t="str">
        <f t="shared" si="171"/>
        <v/>
      </c>
      <c r="R2713" s="163" t="e">
        <f t="shared" si="168"/>
        <v>#VALUE!</v>
      </c>
      <c r="S2713" s="163" t="e">
        <f t="shared" si="169"/>
        <v>#VALUE!</v>
      </c>
      <c r="T2713" s="163" t="e">
        <f>INDEX(Controle!O:O,MATCH('Banco de Dados'!A2713,Controle!M:M,0))*E2713/100</f>
        <v>#N/A</v>
      </c>
    </row>
    <row r="2714" spans="1:20" hidden="1" x14ac:dyDescent="0.2">
      <c r="A2714" s="158">
        <f>BD_TS!A2713</f>
        <v>0</v>
      </c>
      <c r="B2714" s="158" t="str">
        <f>SUBSTITUTE(SUBSTITUTE(BD_TS!D2713," ",""),"-","/")</f>
        <v/>
      </c>
      <c r="C2714" s="158">
        <f>BD_TS!E2713</f>
        <v>0</v>
      </c>
      <c r="D2714" s="159">
        <f>BD_TS!F2713</f>
        <v>0</v>
      </c>
      <c r="E2714" s="160">
        <f>BD_TS!B2713</f>
        <v>0</v>
      </c>
      <c r="F2714" s="161">
        <f>BD_TS!C2713</f>
        <v>0</v>
      </c>
      <c r="G2714" s="187">
        <f>BD_TS!H2713</f>
        <v>0</v>
      </c>
      <c r="H2714" s="158" t="str">
        <f>IF($A2714=0,"",IFERROR(INDEX(BD_Gestão!A:A,MATCH('Banco de Dados'!$B2714,BD_Gestão!$B:$B,0)),"erro"))</f>
        <v/>
      </c>
      <c r="I2714" s="162" t="str">
        <f>IF($A2714=0,"",IFERROR(INDEX(BD_Gestão!E:E,MATCH('Banco de Dados'!$B2714,BD_Gestão!$B:$B,0)),"erro"))</f>
        <v/>
      </c>
      <c r="J2714" s="186" t="str">
        <f>IF($A2714=0,"",IFERROR(INDEX(BD_Gestão!B:B,MATCH('Banco de Dados'!$B2714,BD_Gestão!$B:$B,0)),"erro"))</f>
        <v/>
      </c>
      <c r="K2714" s="158" t="str">
        <f>IF($A2714=0,"",IFERROR(INDEX(BD_Gestão!C:C,MATCH('Banco de Dados'!$B2714,BD_Gestão!$B:$B,0)),"erro"))</f>
        <v/>
      </c>
      <c r="L2714" s="158" t="str">
        <f>IF($A2714=0,"",IFERROR(INDEX(BD_Gestão!H:H,MATCH('Banco de Dados'!$B2714,BD_Gestão!$B:$B,0)),"erro"))</f>
        <v/>
      </c>
      <c r="M2714" s="161" t="str">
        <f>IF($A2714=0,"",IFERROR(INDEX(BD_Gestão!F:F,MATCH('Banco de Dados'!$B2714,BD_Gestão!$B:$B,0)),"erro"))</f>
        <v/>
      </c>
      <c r="N2714" s="161" t="str">
        <f>IF($A2714=0,"",IFERROR(INDEX(BD_Gestão!J:J,MATCH('Banco de Dados'!$B2714,BD_Gestão!$B:$B,0)),"erro"))</f>
        <v/>
      </c>
      <c r="O2714" s="164" t="str">
        <f>IF($A2714=0,"",IFERROR(INDEX(BD_Gestão!K:K,MATCH('Banco de Dados'!$B2714,BD_Gestão!$B:$B,0)),"erro"))</f>
        <v/>
      </c>
      <c r="P2714" s="169" t="str">
        <f t="shared" si="170"/>
        <v/>
      </c>
      <c r="Q2714" s="170" t="str">
        <f t="shared" si="171"/>
        <v/>
      </c>
      <c r="R2714" s="163" t="e">
        <f t="shared" si="168"/>
        <v>#VALUE!</v>
      </c>
      <c r="S2714" s="163" t="e">
        <f t="shared" si="169"/>
        <v>#VALUE!</v>
      </c>
      <c r="T2714" s="163" t="e">
        <f>INDEX(Controle!O:O,MATCH('Banco de Dados'!A2714,Controle!M:M,0))*E2714/100</f>
        <v>#N/A</v>
      </c>
    </row>
    <row r="2715" spans="1:20" hidden="1" x14ac:dyDescent="0.2">
      <c r="A2715" s="158">
        <f>BD_TS!A2714</f>
        <v>0</v>
      </c>
      <c r="B2715" s="158" t="str">
        <f>SUBSTITUTE(SUBSTITUTE(BD_TS!D2714," ",""),"-","/")</f>
        <v/>
      </c>
      <c r="C2715" s="158">
        <f>BD_TS!E2714</f>
        <v>0</v>
      </c>
      <c r="D2715" s="159">
        <f>BD_TS!F2714</f>
        <v>0</v>
      </c>
      <c r="E2715" s="160">
        <f>BD_TS!B2714</f>
        <v>0</v>
      </c>
      <c r="F2715" s="161">
        <f>BD_TS!C2714</f>
        <v>0</v>
      </c>
      <c r="G2715" s="187">
        <f>BD_TS!H2714</f>
        <v>0</v>
      </c>
      <c r="H2715" s="158" t="str">
        <f>IF($A2715=0,"",IFERROR(INDEX(BD_Gestão!A:A,MATCH('Banco de Dados'!$B2715,BD_Gestão!$B:$B,0)),"erro"))</f>
        <v/>
      </c>
      <c r="I2715" s="162" t="str">
        <f>IF($A2715=0,"",IFERROR(INDEX(BD_Gestão!E:E,MATCH('Banco de Dados'!$B2715,BD_Gestão!$B:$B,0)),"erro"))</f>
        <v/>
      </c>
      <c r="J2715" s="186" t="str">
        <f>IF($A2715=0,"",IFERROR(INDEX(BD_Gestão!B:B,MATCH('Banco de Dados'!$B2715,BD_Gestão!$B:$B,0)),"erro"))</f>
        <v/>
      </c>
      <c r="K2715" s="158" t="str">
        <f>IF($A2715=0,"",IFERROR(INDEX(BD_Gestão!C:C,MATCH('Banco de Dados'!$B2715,BD_Gestão!$B:$B,0)),"erro"))</f>
        <v/>
      </c>
      <c r="L2715" s="158" t="str">
        <f>IF($A2715=0,"",IFERROR(INDEX(BD_Gestão!H:H,MATCH('Banco de Dados'!$B2715,BD_Gestão!$B:$B,0)),"erro"))</f>
        <v/>
      </c>
      <c r="M2715" s="161" t="str">
        <f>IF($A2715=0,"",IFERROR(INDEX(BD_Gestão!F:F,MATCH('Banco de Dados'!$B2715,BD_Gestão!$B:$B,0)),"erro"))</f>
        <v/>
      </c>
      <c r="N2715" s="161" t="str">
        <f>IF($A2715=0,"",IFERROR(INDEX(BD_Gestão!J:J,MATCH('Banco de Dados'!$B2715,BD_Gestão!$B:$B,0)),"erro"))</f>
        <v/>
      </c>
      <c r="O2715" s="164" t="str">
        <f>IF($A2715=0,"",IFERROR(INDEX(BD_Gestão!K:K,MATCH('Banco de Dados'!$B2715,BD_Gestão!$B:$B,0)),"erro"))</f>
        <v/>
      </c>
      <c r="P2715" s="169" t="str">
        <f t="shared" si="170"/>
        <v/>
      </c>
      <c r="Q2715" s="170" t="str">
        <f t="shared" si="171"/>
        <v/>
      </c>
      <c r="R2715" s="163" t="e">
        <f t="shared" si="168"/>
        <v>#VALUE!</v>
      </c>
      <c r="S2715" s="163" t="e">
        <f t="shared" si="169"/>
        <v>#VALUE!</v>
      </c>
      <c r="T2715" s="163" t="e">
        <f>INDEX(Controle!O:O,MATCH('Banco de Dados'!A2715,Controle!M:M,0))*E2715/100</f>
        <v>#N/A</v>
      </c>
    </row>
    <row r="2716" spans="1:20" hidden="1" x14ac:dyDescent="0.2">
      <c r="A2716" s="158">
        <f>BD_TS!A2715</f>
        <v>0</v>
      </c>
      <c r="B2716" s="158" t="str">
        <f>SUBSTITUTE(SUBSTITUTE(BD_TS!D2715," ",""),"-","/")</f>
        <v/>
      </c>
      <c r="C2716" s="158">
        <f>BD_TS!E2715</f>
        <v>0</v>
      </c>
      <c r="D2716" s="159">
        <f>BD_TS!F2715</f>
        <v>0</v>
      </c>
      <c r="E2716" s="160">
        <f>BD_TS!B2715</f>
        <v>0</v>
      </c>
      <c r="F2716" s="161">
        <f>BD_TS!C2715</f>
        <v>0</v>
      </c>
      <c r="G2716" s="187">
        <f>BD_TS!H2715</f>
        <v>0</v>
      </c>
      <c r="H2716" s="158" t="str">
        <f>IF($A2716=0,"",IFERROR(INDEX(BD_Gestão!A:A,MATCH('Banco de Dados'!$B2716,BD_Gestão!$B:$B,0)),"erro"))</f>
        <v/>
      </c>
      <c r="I2716" s="162" t="str">
        <f>IF($A2716=0,"",IFERROR(INDEX(BD_Gestão!E:E,MATCH('Banco de Dados'!$B2716,BD_Gestão!$B:$B,0)),"erro"))</f>
        <v/>
      </c>
      <c r="J2716" s="186" t="str">
        <f>IF($A2716=0,"",IFERROR(INDEX(BD_Gestão!B:B,MATCH('Banco de Dados'!$B2716,BD_Gestão!$B:$B,0)),"erro"))</f>
        <v/>
      </c>
      <c r="K2716" s="158" t="str">
        <f>IF($A2716=0,"",IFERROR(INDEX(BD_Gestão!C:C,MATCH('Banco de Dados'!$B2716,BD_Gestão!$B:$B,0)),"erro"))</f>
        <v/>
      </c>
      <c r="L2716" s="158" t="str">
        <f>IF($A2716=0,"",IFERROR(INDEX(BD_Gestão!H:H,MATCH('Banco de Dados'!$B2716,BD_Gestão!$B:$B,0)),"erro"))</f>
        <v/>
      </c>
      <c r="M2716" s="161" t="str">
        <f>IF($A2716=0,"",IFERROR(INDEX(BD_Gestão!F:F,MATCH('Banco de Dados'!$B2716,BD_Gestão!$B:$B,0)),"erro"))</f>
        <v/>
      </c>
      <c r="N2716" s="161" t="str">
        <f>IF($A2716=0,"",IFERROR(INDEX(BD_Gestão!J:J,MATCH('Banco de Dados'!$B2716,BD_Gestão!$B:$B,0)),"erro"))</f>
        <v/>
      </c>
      <c r="O2716" s="164" t="str">
        <f>IF($A2716=0,"",IFERROR(INDEX(BD_Gestão!K:K,MATCH('Banco de Dados'!$B2716,BD_Gestão!$B:$B,0)),"erro"))</f>
        <v/>
      </c>
      <c r="P2716" s="169" t="str">
        <f t="shared" si="170"/>
        <v/>
      </c>
      <c r="Q2716" s="170" t="str">
        <f t="shared" si="171"/>
        <v/>
      </c>
      <c r="R2716" s="163" t="e">
        <f t="shared" si="168"/>
        <v>#VALUE!</v>
      </c>
      <c r="S2716" s="163" t="e">
        <f t="shared" si="169"/>
        <v>#VALUE!</v>
      </c>
      <c r="T2716" s="163" t="e">
        <f>INDEX(Controle!O:O,MATCH('Banco de Dados'!A2716,Controle!M:M,0))*E2716/100</f>
        <v>#N/A</v>
      </c>
    </row>
    <row r="2717" spans="1:20" hidden="1" x14ac:dyDescent="0.2">
      <c r="A2717" s="158">
        <f>BD_TS!A2716</f>
        <v>0</v>
      </c>
      <c r="B2717" s="158" t="str">
        <f>SUBSTITUTE(SUBSTITUTE(BD_TS!D2716," ",""),"-","/")</f>
        <v/>
      </c>
      <c r="C2717" s="158">
        <f>BD_TS!E2716</f>
        <v>0</v>
      </c>
      <c r="D2717" s="159">
        <f>BD_TS!F2716</f>
        <v>0</v>
      </c>
      <c r="E2717" s="160">
        <f>BD_TS!B2716</f>
        <v>0</v>
      </c>
      <c r="F2717" s="161">
        <f>BD_TS!C2716</f>
        <v>0</v>
      </c>
      <c r="G2717" s="187">
        <f>BD_TS!H2716</f>
        <v>0</v>
      </c>
      <c r="H2717" s="158" t="str">
        <f>IF($A2717=0,"",IFERROR(INDEX(BD_Gestão!A:A,MATCH('Banco de Dados'!$B2717,BD_Gestão!$B:$B,0)),"erro"))</f>
        <v/>
      </c>
      <c r="I2717" s="162" t="str">
        <f>IF($A2717=0,"",IFERROR(INDEX(BD_Gestão!E:E,MATCH('Banco de Dados'!$B2717,BD_Gestão!$B:$B,0)),"erro"))</f>
        <v/>
      </c>
      <c r="J2717" s="186" t="str">
        <f>IF($A2717=0,"",IFERROR(INDEX(BD_Gestão!B:B,MATCH('Banco de Dados'!$B2717,BD_Gestão!$B:$B,0)),"erro"))</f>
        <v/>
      </c>
      <c r="K2717" s="158" t="str">
        <f>IF($A2717=0,"",IFERROR(INDEX(BD_Gestão!C:C,MATCH('Banco de Dados'!$B2717,BD_Gestão!$B:$B,0)),"erro"))</f>
        <v/>
      </c>
      <c r="L2717" s="158" t="str">
        <f>IF($A2717=0,"",IFERROR(INDEX(BD_Gestão!H:H,MATCH('Banco de Dados'!$B2717,BD_Gestão!$B:$B,0)),"erro"))</f>
        <v/>
      </c>
      <c r="M2717" s="161" t="str">
        <f>IF($A2717=0,"",IFERROR(INDEX(BD_Gestão!F:F,MATCH('Banco de Dados'!$B2717,BD_Gestão!$B:$B,0)),"erro"))</f>
        <v/>
      </c>
      <c r="N2717" s="161" t="str">
        <f>IF($A2717=0,"",IFERROR(INDEX(BD_Gestão!J:J,MATCH('Banco de Dados'!$B2717,BD_Gestão!$B:$B,0)),"erro"))</f>
        <v/>
      </c>
      <c r="O2717" s="164" t="str">
        <f>IF($A2717=0,"",IFERROR(INDEX(BD_Gestão!K:K,MATCH('Banco de Dados'!$B2717,BD_Gestão!$B:$B,0)),"erro"))</f>
        <v/>
      </c>
      <c r="P2717" s="169" t="str">
        <f t="shared" si="170"/>
        <v/>
      </c>
      <c r="Q2717" s="170" t="str">
        <f t="shared" si="171"/>
        <v/>
      </c>
      <c r="R2717" s="163" t="e">
        <f t="shared" si="168"/>
        <v>#VALUE!</v>
      </c>
      <c r="S2717" s="163" t="e">
        <f t="shared" si="169"/>
        <v>#VALUE!</v>
      </c>
      <c r="T2717" s="163" t="e">
        <f>INDEX(Controle!O:O,MATCH('Banco de Dados'!A2717,Controle!M:M,0))*E2717/100</f>
        <v>#N/A</v>
      </c>
    </row>
    <row r="2718" spans="1:20" hidden="1" x14ac:dyDescent="0.2">
      <c r="A2718" s="158">
        <f>BD_TS!A2717</f>
        <v>0</v>
      </c>
      <c r="B2718" s="158" t="str">
        <f>SUBSTITUTE(SUBSTITUTE(BD_TS!D2717," ",""),"-","/")</f>
        <v/>
      </c>
      <c r="C2718" s="158">
        <f>BD_TS!E2717</f>
        <v>0</v>
      </c>
      <c r="D2718" s="159">
        <f>BD_TS!F2717</f>
        <v>0</v>
      </c>
      <c r="E2718" s="160">
        <f>BD_TS!B2717</f>
        <v>0</v>
      </c>
      <c r="F2718" s="161">
        <f>BD_TS!C2717</f>
        <v>0</v>
      </c>
      <c r="G2718" s="187">
        <f>BD_TS!H2717</f>
        <v>0</v>
      </c>
      <c r="H2718" s="158" t="str">
        <f>IF($A2718=0,"",IFERROR(INDEX(BD_Gestão!A:A,MATCH('Banco de Dados'!$B2718,BD_Gestão!$B:$B,0)),"erro"))</f>
        <v/>
      </c>
      <c r="I2718" s="162" t="str">
        <f>IF($A2718=0,"",IFERROR(INDEX(BD_Gestão!E:E,MATCH('Banco de Dados'!$B2718,BD_Gestão!$B:$B,0)),"erro"))</f>
        <v/>
      </c>
      <c r="J2718" s="186" t="str">
        <f>IF($A2718=0,"",IFERROR(INDEX(BD_Gestão!B:B,MATCH('Banco de Dados'!$B2718,BD_Gestão!$B:$B,0)),"erro"))</f>
        <v/>
      </c>
      <c r="K2718" s="158" t="str">
        <f>IF($A2718=0,"",IFERROR(INDEX(BD_Gestão!C:C,MATCH('Banco de Dados'!$B2718,BD_Gestão!$B:$B,0)),"erro"))</f>
        <v/>
      </c>
      <c r="L2718" s="158" t="str">
        <f>IF($A2718=0,"",IFERROR(INDEX(BD_Gestão!H:H,MATCH('Banco de Dados'!$B2718,BD_Gestão!$B:$B,0)),"erro"))</f>
        <v/>
      </c>
      <c r="M2718" s="161" t="str">
        <f>IF($A2718=0,"",IFERROR(INDEX(BD_Gestão!F:F,MATCH('Banco de Dados'!$B2718,BD_Gestão!$B:$B,0)),"erro"))</f>
        <v/>
      </c>
      <c r="N2718" s="161" t="str">
        <f>IF($A2718=0,"",IFERROR(INDEX(BD_Gestão!J:J,MATCH('Banco de Dados'!$B2718,BD_Gestão!$B:$B,0)),"erro"))</f>
        <v/>
      </c>
      <c r="O2718" s="164" t="str">
        <f>IF($A2718=0,"",IFERROR(INDEX(BD_Gestão!K:K,MATCH('Banco de Dados'!$B2718,BD_Gestão!$B:$B,0)),"erro"))</f>
        <v/>
      </c>
      <c r="P2718" s="169" t="str">
        <f t="shared" si="170"/>
        <v/>
      </c>
      <c r="Q2718" s="170" t="str">
        <f t="shared" si="171"/>
        <v/>
      </c>
      <c r="R2718" s="163" t="e">
        <f t="shared" si="168"/>
        <v>#VALUE!</v>
      </c>
      <c r="S2718" s="163" t="e">
        <f t="shared" si="169"/>
        <v>#VALUE!</v>
      </c>
      <c r="T2718" s="163" t="e">
        <f>INDEX(Controle!O:O,MATCH('Banco de Dados'!A2718,Controle!M:M,0))*E2718/100</f>
        <v>#N/A</v>
      </c>
    </row>
    <row r="2719" spans="1:20" hidden="1" x14ac:dyDescent="0.2">
      <c r="A2719" s="158">
        <f>BD_TS!A2718</f>
        <v>0</v>
      </c>
      <c r="B2719" s="158" t="str">
        <f>SUBSTITUTE(SUBSTITUTE(BD_TS!D2718," ",""),"-","/")</f>
        <v/>
      </c>
      <c r="C2719" s="158">
        <f>BD_TS!E2718</f>
        <v>0</v>
      </c>
      <c r="D2719" s="159">
        <f>BD_TS!F2718</f>
        <v>0</v>
      </c>
      <c r="E2719" s="160">
        <f>BD_TS!B2718</f>
        <v>0</v>
      </c>
      <c r="F2719" s="161">
        <f>BD_TS!C2718</f>
        <v>0</v>
      </c>
      <c r="G2719" s="187">
        <f>BD_TS!H2718</f>
        <v>0</v>
      </c>
      <c r="H2719" s="158" t="str">
        <f>IF($A2719=0,"",IFERROR(INDEX(BD_Gestão!A:A,MATCH('Banco de Dados'!$B2719,BD_Gestão!$B:$B,0)),"erro"))</f>
        <v/>
      </c>
      <c r="I2719" s="162" t="str">
        <f>IF($A2719=0,"",IFERROR(INDEX(BD_Gestão!E:E,MATCH('Banco de Dados'!$B2719,BD_Gestão!$B:$B,0)),"erro"))</f>
        <v/>
      </c>
      <c r="J2719" s="186" t="str">
        <f>IF($A2719=0,"",IFERROR(INDEX(BD_Gestão!B:B,MATCH('Banco de Dados'!$B2719,BD_Gestão!$B:$B,0)),"erro"))</f>
        <v/>
      </c>
      <c r="K2719" s="158" t="str">
        <f>IF($A2719=0,"",IFERROR(INDEX(BD_Gestão!C:C,MATCH('Banco de Dados'!$B2719,BD_Gestão!$B:$B,0)),"erro"))</f>
        <v/>
      </c>
      <c r="L2719" s="158" t="str">
        <f>IF($A2719=0,"",IFERROR(INDEX(BD_Gestão!H:H,MATCH('Banco de Dados'!$B2719,BD_Gestão!$B:$B,0)),"erro"))</f>
        <v/>
      </c>
      <c r="M2719" s="161" t="str">
        <f>IF($A2719=0,"",IFERROR(INDEX(BD_Gestão!F:F,MATCH('Banco de Dados'!$B2719,BD_Gestão!$B:$B,0)),"erro"))</f>
        <v/>
      </c>
      <c r="N2719" s="161" t="str">
        <f>IF($A2719=0,"",IFERROR(INDEX(BD_Gestão!J:J,MATCH('Banco de Dados'!$B2719,BD_Gestão!$B:$B,0)),"erro"))</f>
        <v/>
      </c>
      <c r="O2719" s="164" t="str">
        <f>IF($A2719=0,"",IFERROR(INDEX(BD_Gestão!K:K,MATCH('Banco de Dados'!$B2719,BD_Gestão!$B:$B,0)),"erro"))</f>
        <v/>
      </c>
      <c r="P2719" s="169" t="str">
        <f t="shared" si="170"/>
        <v/>
      </c>
      <c r="Q2719" s="170" t="str">
        <f t="shared" si="171"/>
        <v/>
      </c>
      <c r="R2719" s="163" t="e">
        <f t="shared" si="168"/>
        <v>#VALUE!</v>
      </c>
      <c r="S2719" s="163" t="e">
        <f t="shared" si="169"/>
        <v>#VALUE!</v>
      </c>
      <c r="T2719" s="163" t="e">
        <f>INDEX(Controle!O:O,MATCH('Banco de Dados'!A2719,Controle!M:M,0))*E2719/100</f>
        <v>#N/A</v>
      </c>
    </row>
    <row r="2720" spans="1:20" hidden="1" x14ac:dyDescent="0.2">
      <c r="A2720" s="158">
        <f>BD_TS!A2719</f>
        <v>0</v>
      </c>
      <c r="B2720" s="158" t="str">
        <f>SUBSTITUTE(SUBSTITUTE(BD_TS!D2719," ",""),"-","/")</f>
        <v/>
      </c>
      <c r="C2720" s="158">
        <f>BD_TS!E2719</f>
        <v>0</v>
      </c>
      <c r="D2720" s="159">
        <f>BD_TS!F2719</f>
        <v>0</v>
      </c>
      <c r="E2720" s="160">
        <f>BD_TS!B2719</f>
        <v>0</v>
      </c>
      <c r="F2720" s="161">
        <f>BD_TS!C2719</f>
        <v>0</v>
      </c>
      <c r="G2720" s="187">
        <f>BD_TS!H2719</f>
        <v>0</v>
      </c>
      <c r="H2720" s="158" t="str">
        <f>IF($A2720=0,"",IFERROR(INDEX(BD_Gestão!A:A,MATCH('Banco de Dados'!$B2720,BD_Gestão!$B:$B,0)),"erro"))</f>
        <v/>
      </c>
      <c r="I2720" s="162" t="str">
        <f>IF($A2720=0,"",IFERROR(INDEX(BD_Gestão!E:E,MATCH('Banco de Dados'!$B2720,BD_Gestão!$B:$B,0)),"erro"))</f>
        <v/>
      </c>
      <c r="J2720" s="186" t="str">
        <f>IF($A2720=0,"",IFERROR(INDEX(BD_Gestão!B:B,MATCH('Banco de Dados'!$B2720,BD_Gestão!$B:$B,0)),"erro"))</f>
        <v/>
      </c>
      <c r="K2720" s="158" t="str">
        <f>IF($A2720=0,"",IFERROR(INDEX(BD_Gestão!C:C,MATCH('Banco de Dados'!$B2720,BD_Gestão!$B:$B,0)),"erro"))</f>
        <v/>
      </c>
      <c r="L2720" s="158" t="str">
        <f>IF($A2720=0,"",IFERROR(INDEX(BD_Gestão!H:H,MATCH('Banco de Dados'!$B2720,BD_Gestão!$B:$B,0)),"erro"))</f>
        <v/>
      </c>
      <c r="M2720" s="161" t="str">
        <f>IF($A2720=0,"",IFERROR(INDEX(BD_Gestão!F:F,MATCH('Banco de Dados'!$B2720,BD_Gestão!$B:$B,0)),"erro"))</f>
        <v/>
      </c>
      <c r="N2720" s="161" t="str">
        <f>IF($A2720=0,"",IFERROR(INDEX(BD_Gestão!J:J,MATCH('Banco de Dados'!$B2720,BD_Gestão!$B:$B,0)),"erro"))</f>
        <v/>
      </c>
      <c r="O2720" s="164" t="str">
        <f>IF($A2720=0,"",IFERROR(INDEX(BD_Gestão!K:K,MATCH('Banco de Dados'!$B2720,BD_Gestão!$B:$B,0)),"erro"))</f>
        <v/>
      </c>
      <c r="P2720" s="169" t="str">
        <f t="shared" si="170"/>
        <v/>
      </c>
      <c r="Q2720" s="170" t="str">
        <f t="shared" si="171"/>
        <v/>
      </c>
      <c r="R2720" s="163" t="e">
        <f t="shared" si="168"/>
        <v>#VALUE!</v>
      </c>
      <c r="S2720" s="163" t="e">
        <f t="shared" si="169"/>
        <v>#VALUE!</v>
      </c>
      <c r="T2720" s="163" t="e">
        <f>INDEX(Controle!O:O,MATCH('Banco de Dados'!A2720,Controle!M:M,0))*E2720/100</f>
        <v>#N/A</v>
      </c>
    </row>
    <row r="2721" spans="1:20" hidden="1" x14ac:dyDescent="0.2">
      <c r="A2721" s="158">
        <f>BD_TS!A2720</f>
        <v>0</v>
      </c>
      <c r="B2721" s="158" t="str">
        <f>SUBSTITUTE(SUBSTITUTE(BD_TS!D2720," ",""),"-","/")</f>
        <v/>
      </c>
      <c r="C2721" s="158">
        <f>BD_TS!E2720</f>
        <v>0</v>
      </c>
      <c r="D2721" s="159">
        <f>BD_TS!F2720</f>
        <v>0</v>
      </c>
      <c r="E2721" s="160">
        <f>BD_TS!B2720</f>
        <v>0</v>
      </c>
      <c r="F2721" s="161">
        <f>BD_TS!C2720</f>
        <v>0</v>
      </c>
      <c r="G2721" s="187">
        <f>BD_TS!H2720</f>
        <v>0</v>
      </c>
      <c r="H2721" s="158" t="str">
        <f>IF($A2721=0,"",IFERROR(INDEX(BD_Gestão!A:A,MATCH('Banco de Dados'!$B2721,BD_Gestão!$B:$B,0)),"erro"))</f>
        <v/>
      </c>
      <c r="I2721" s="162" t="str">
        <f>IF($A2721=0,"",IFERROR(INDEX(BD_Gestão!E:E,MATCH('Banco de Dados'!$B2721,BD_Gestão!$B:$B,0)),"erro"))</f>
        <v/>
      </c>
      <c r="J2721" s="186" t="str">
        <f>IF($A2721=0,"",IFERROR(INDEX(BD_Gestão!B:B,MATCH('Banco de Dados'!$B2721,BD_Gestão!$B:$B,0)),"erro"))</f>
        <v/>
      </c>
      <c r="K2721" s="158" t="str">
        <f>IF($A2721=0,"",IFERROR(INDEX(BD_Gestão!C:C,MATCH('Banco de Dados'!$B2721,BD_Gestão!$B:$B,0)),"erro"))</f>
        <v/>
      </c>
      <c r="L2721" s="158" t="str">
        <f>IF($A2721=0,"",IFERROR(INDEX(BD_Gestão!H:H,MATCH('Banco de Dados'!$B2721,BD_Gestão!$B:$B,0)),"erro"))</f>
        <v/>
      </c>
      <c r="M2721" s="161" t="str">
        <f>IF($A2721=0,"",IFERROR(INDEX(BD_Gestão!F:F,MATCH('Banco de Dados'!$B2721,BD_Gestão!$B:$B,0)),"erro"))</f>
        <v/>
      </c>
      <c r="N2721" s="161" t="str">
        <f>IF($A2721=0,"",IFERROR(INDEX(BD_Gestão!J:J,MATCH('Banco de Dados'!$B2721,BD_Gestão!$B:$B,0)),"erro"))</f>
        <v/>
      </c>
      <c r="O2721" s="164" t="str">
        <f>IF($A2721=0,"",IFERROR(INDEX(BD_Gestão!K:K,MATCH('Banco de Dados'!$B2721,BD_Gestão!$B:$B,0)),"erro"))</f>
        <v/>
      </c>
      <c r="P2721" s="169" t="str">
        <f t="shared" si="170"/>
        <v/>
      </c>
      <c r="Q2721" s="170" t="str">
        <f t="shared" si="171"/>
        <v/>
      </c>
      <c r="R2721" s="163" t="e">
        <f t="shared" si="168"/>
        <v>#VALUE!</v>
      </c>
      <c r="S2721" s="163" t="e">
        <f t="shared" si="169"/>
        <v>#VALUE!</v>
      </c>
      <c r="T2721" s="163" t="e">
        <f>INDEX(Controle!O:O,MATCH('Banco de Dados'!A2721,Controle!M:M,0))*E2721/100</f>
        <v>#N/A</v>
      </c>
    </row>
    <row r="2722" spans="1:20" hidden="1" x14ac:dyDescent="0.2">
      <c r="A2722" s="158">
        <f>BD_TS!A2721</f>
        <v>0</v>
      </c>
      <c r="B2722" s="158" t="str">
        <f>SUBSTITUTE(SUBSTITUTE(BD_TS!D2721," ",""),"-","/")</f>
        <v/>
      </c>
      <c r="C2722" s="158">
        <f>BD_TS!E2721</f>
        <v>0</v>
      </c>
      <c r="D2722" s="159">
        <f>BD_TS!F2721</f>
        <v>0</v>
      </c>
      <c r="E2722" s="160">
        <f>BD_TS!B2721</f>
        <v>0</v>
      </c>
      <c r="F2722" s="161">
        <f>BD_TS!C2721</f>
        <v>0</v>
      </c>
      <c r="G2722" s="187">
        <f>BD_TS!H2721</f>
        <v>0</v>
      </c>
      <c r="H2722" s="158" t="str">
        <f>IF($A2722=0,"",IFERROR(INDEX(BD_Gestão!A:A,MATCH('Banco de Dados'!$B2722,BD_Gestão!$B:$B,0)),"erro"))</f>
        <v/>
      </c>
      <c r="I2722" s="162" t="str">
        <f>IF($A2722=0,"",IFERROR(INDEX(BD_Gestão!E:E,MATCH('Banco de Dados'!$B2722,BD_Gestão!$B:$B,0)),"erro"))</f>
        <v/>
      </c>
      <c r="J2722" s="186" t="str">
        <f>IF($A2722=0,"",IFERROR(INDEX(BD_Gestão!B:B,MATCH('Banco de Dados'!$B2722,BD_Gestão!$B:$B,0)),"erro"))</f>
        <v/>
      </c>
      <c r="K2722" s="158" t="str">
        <f>IF($A2722=0,"",IFERROR(INDEX(BD_Gestão!C:C,MATCH('Banco de Dados'!$B2722,BD_Gestão!$B:$B,0)),"erro"))</f>
        <v/>
      </c>
      <c r="L2722" s="158" t="str">
        <f>IF($A2722=0,"",IFERROR(INDEX(BD_Gestão!H:H,MATCH('Banco de Dados'!$B2722,BD_Gestão!$B:$B,0)),"erro"))</f>
        <v/>
      </c>
      <c r="M2722" s="161" t="str">
        <f>IF($A2722=0,"",IFERROR(INDEX(BD_Gestão!F:F,MATCH('Banco de Dados'!$B2722,BD_Gestão!$B:$B,0)),"erro"))</f>
        <v/>
      </c>
      <c r="N2722" s="161" t="str">
        <f>IF($A2722=0,"",IFERROR(INDEX(BD_Gestão!J:J,MATCH('Banco de Dados'!$B2722,BD_Gestão!$B:$B,0)),"erro"))</f>
        <v/>
      </c>
      <c r="O2722" s="164" t="str">
        <f>IF($A2722=0,"",IFERROR(INDEX(BD_Gestão!K:K,MATCH('Banco de Dados'!$B2722,BD_Gestão!$B:$B,0)),"erro"))</f>
        <v/>
      </c>
      <c r="P2722" s="169" t="str">
        <f t="shared" si="170"/>
        <v/>
      </c>
      <c r="Q2722" s="170" t="str">
        <f t="shared" si="171"/>
        <v/>
      </c>
      <c r="R2722" s="163" t="e">
        <f t="shared" si="168"/>
        <v>#VALUE!</v>
      </c>
      <c r="S2722" s="163" t="e">
        <f t="shared" si="169"/>
        <v>#VALUE!</v>
      </c>
      <c r="T2722" s="163" t="e">
        <f>INDEX(Controle!O:O,MATCH('Banco de Dados'!A2722,Controle!M:M,0))*E2722/100</f>
        <v>#N/A</v>
      </c>
    </row>
    <row r="2723" spans="1:20" hidden="1" x14ac:dyDescent="0.2">
      <c r="A2723" s="158">
        <f>BD_TS!A2722</f>
        <v>0</v>
      </c>
      <c r="B2723" s="158" t="str">
        <f>SUBSTITUTE(SUBSTITUTE(BD_TS!D2722," ",""),"-","/")</f>
        <v/>
      </c>
      <c r="C2723" s="158">
        <f>BD_TS!E2722</f>
        <v>0</v>
      </c>
      <c r="D2723" s="159">
        <f>BD_TS!F2722</f>
        <v>0</v>
      </c>
      <c r="E2723" s="160">
        <f>BD_TS!B2722</f>
        <v>0</v>
      </c>
      <c r="F2723" s="161">
        <f>BD_TS!C2722</f>
        <v>0</v>
      </c>
      <c r="G2723" s="187">
        <f>BD_TS!H2722</f>
        <v>0</v>
      </c>
      <c r="H2723" s="158" t="str">
        <f>IF($A2723=0,"",IFERROR(INDEX(BD_Gestão!A:A,MATCH('Banco de Dados'!$B2723,BD_Gestão!$B:$B,0)),"erro"))</f>
        <v/>
      </c>
      <c r="I2723" s="162" t="str">
        <f>IF($A2723=0,"",IFERROR(INDEX(BD_Gestão!E:E,MATCH('Banco de Dados'!$B2723,BD_Gestão!$B:$B,0)),"erro"))</f>
        <v/>
      </c>
      <c r="J2723" s="186" t="str">
        <f>IF($A2723=0,"",IFERROR(INDEX(BD_Gestão!B:B,MATCH('Banco de Dados'!$B2723,BD_Gestão!$B:$B,0)),"erro"))</f>
        <v/>
      </c>
      <c r="K2723" s="158" t="str">
        <f>IF($A2723=0,"",IFERROR(INDEX(BD_Gestão!C:C,MATCH('Banco de Dados'!$B2723,BD_Gestão!$B:$B,0)),"erro"))</f>
        <v/>
      </c>
      <c r="L2723" s="158" t="str">
        <f>IF($A2723=0,"",IFERROR(INDEX(BD_Gestão!H:H,MATCH('Banco de Dados'!$B2723,BD_Gestão!$B:$B,0)),"erro"))</f>
        <v/>
      </c>
      <c r="M2723" s="161" t="str">
        <f>IF($A2723=0,"",IFERROR(INDEX(BD_Gestão!F:F,MATCH('Banco de Dados'!$B2723,BD_Gestão!$B:$B,0)),"erro"))</f>
        <v/>
      </c>
      <c r="N2723" s="161" t="str">
        <f>IF($A2723=0,"",IFERROR(INDEX(BD_Gestão!J:J,MATCH('Banco de Dados'!$B2723,BD_Gestão!$B:$B,0)),"erro"))</f>
        <v/>
      </c>
      <c r="O2723" s="164" t="str">
        <f>IF($A2723=0,"",IFERROR(INDEX(BD_Gestão!K:K,MATCH('Banco de Dados'!$B2723,BD_Gestão!$B:$B,0)),"erro"))</f>
        <v/>
      </c>
      <c r="P2723" s="169" t="str">
        <f t="shared" si="170"/>
        <v/>
      </c>
      <c r="Q2723" s="170" t="str">
        <f t="shared" si="171"/>
        <v/>
      </c>
      <c r="R2723" s="163" t="e">
        <f t="shared" si="168"/>
        <v>#VALUE!</v>
      </c>
      <c r="S2723" s="163" t="e">
        <f t="shared" si="169"/>
        <v>#VALUE!</v>
      </c>
      <c r="T2723" s="163" t="e">
        <f>INDEX(Controle!O:O,MATCH('Banco de Dados'!A2723,Controle!M:M,0))*E2723/100</f>
        <v>#N/A</v>
      </c>
    </row>
    <row r="2724" spans="1:20" hidden="1" x14ac:dyDescent="0.2">
      <c r="A2724" s="158">
        <f>BD_TS!A2723</f>
        <v>0</v>
      </c>
      <c r="B2724" s="158" t="str">
        <f>SUBSTITUTE(SUBSTITUTE(BD_TS!D2723," ",""),"-","/")</f>
        <v/>
      </c>
      <c r="C2724" s="158">
        <f>BD_TS!E2723</f>
        <v>0</v>
      </c>
      <c r="D2724" s="159">
        <f>BD_TS!F2723</f>
        <v>0</v>
      </c>
      <c r="E2724" s="160">
        <f>BD_TS!B2723</f>
        <v>0</v>
      </c>
      <c r="F2724" s="161">
        <f>BD_TS!C2723</f>
        <v>0</v>
      </c>
      <c r="G2724" s="187">
        <f>BD_TS!H2723</f>
        <v>0</v>
      </c>
      <c r="H2724" s="158" t="str">
        <f>IF($A2724=0,"",IFERROR(INDEX(BD_Gestão!A:A,MATCH('Banco de Dados'!$B2724,BD_Gestão!$B:$B,0)),"erro"))</f>
        <v/>
      </c>
      <c r="I2724" s="162" t="str">
        <f>IF($A2724=0,"",IFERROR(INDEX(BD_Gestão!E:E,MATCH('Banco de Dados'!$B2724,BD_Gestão!$B:$B,0)),"erro"))</f>
        <v/>
      </c>
      <c r="J2724" s="186" t="str">
        <f>IF($A2724=0,"",IFERROR(INDEX(BD_Gestão!B:B,MATCH('Banco de Dados'!$B2724,BD_Gestão!$B:$B,0)),"erro"))</f>
        <v/>
      </c>
      <c r="K2724" s="158" t="str">
        <f>IF($A2724=0,"",IFERROR(INDEX(BD_Gestão!C:C,MATCH('Banco de Dados'!$B2724,BD_Gestão!$B:$B,0)),"erro"))</f>
        <v/>
      </c>
      <c r="L2724" s="158" t="str">
        <f>IF($A2724=0,"",IFERROR(INDEX(BD_Gestão!H:H,MATCH('Banco de Dados'!$B2724,BD_Gestão!$B:$B,0)),"erro"))</f>
        <v/>
      </c>
      <c r="M2724" s="161" t="str">
        <f>IF($A2724=0,"",IFERROR(INDEX(BD_Gestão!F:F,MATCH('Banco de Dados'!$B2724,BD_Gestão!$B:$B,0)),"erro"))</f>
        <v/>
      </c>
      <c r="N2724" s="161" t="str">
        <f>IF($A2724=0,"",IFERROR(INDEX(BD_Gestão!J:J,MATCH('Banco de Dados'!$B2724,BD_Gestão!$B:$B,0)),"erro"))</f>
        <v/>
      </c>
      <c r="O2724" s="164" t="str">
        <f>IF($A2724=0,"",IFERROR(INDEX(BD_Gestão!K:K,MATCH('Banco de Dados'!$B2724,BD_Gestão!$B:$B,0)),"erro"))</f>
        <v/>
      </c>
      <c r="P2724" s="169" t="str">
        <f t="shared" si="170"/>
        <v/>
      </c>
      <c r="Q2724" s="170" t="str">
        <f t="shared" si="171"/>
        <v/>
      </c>
      <c r="R2724" s="163" t="e">
        <f t="shared" si="168"/>
        <v>#VALUE!</v>
      </c>
      <c r="S2724" s="163" t="e">
        <f t="shared" si="169"/>
        <v>#VALUE!</v>
      </c>
      <c r="T2724" s="163" t="e">
        <f>INDEX(Controle!O:O,MATCH('Banco de Dados'!A2724,Controle!M:M,0))*E2724/100</f>
        <v>#N/A</v>
      </c>
    </row>
    <row r="2725" spans="1:20" hidden="1" x14ac:dyDescent="0.2">
      <c r="A2725" s="158">
        <f>BD_TS!A2724</f>
        <v>0</v>
      </c>
      <c r="B2725" s="158" t="str">
        <f>SUBSTITUTE(SUBSTITUTE(BD_TS!D2724," ",""),"-","/")</f>
        <v/>
      </c>
      <c r="C2725" s="158">
        <f>BD_TS!E2724</f>
        <v>0</v>
      </c>
      <c r="D2725" s="159">
        <f>BD_TS!F2724</f>
        <v>0</v>
      </c>
      <c r="E2725" s="160">
        <f>BD_TS!B2724</f>
        <v>0</v>
      </c>
      <c r="F2725" s="161">
        <f>BD_TS!C2724</f>
        <v>0</v>
      </c>
      <c r="G2725" s="187">
        <f>BD_TS!H2724</f>
        <v>0</v>
      </c>
      <c r="H2725" s="158" t="str">
        <f>IF($A2725=0,"",IFERROR(INDEX(BD_Gestão!A:A,MATCH('Banco de Dados'!$B2725,BD_Gestão!$B:$B,0)),"erro"))</f>
        <v/>
      </c>
      <c r="I2725" s="162" t="str">
        <f>IF($A2725=0,"",IFERROR(INDEX(BD_Gestão!E:E,MATCH('Banco de Dados'!$B2725,BD_Gestão!$B:$B,0)),"erro"))</f>
        <v/>
      </c>
      <c r="J2725" s="186" t="str">
        <f>IF($A2725=0,"",IFERROR(INDEX(BD_Gestão!B:B,MATCH('Banco de Dados'!$B2725,BD_Gestão!$B:$B,0)),"erro"))</f>
        <v/>
      </c>
      <c r="K2725" s="158" t="str">
        <f>IF($A2725=0,"",IFERROR(INDEX(BD_Gestão!C:C,MATCH('Banco de Dados'!$B2725,BD_Gestão!$B:$B,0)),"erro"))</f>
        <v/>
      </c>
      <c r="L2725" s="158" t="str">
        <f>IF($A2725=0,"",IFERROR(INDEX(BD_Gestão!H:H,MATCH('Banco de Dados'!$B2725,BD_Gestão!$B:$B,0)),"erro"))</f>
        <v/>
      </c>
      <c r="M2725" s="161" t="str">
        <f>IF($A2725=0,"",IFERROR(INDEX(BD_Gestão!F:F,MATCH('Banco de Dados'!$B2725,BD_Gestão!$B:$B,0)),"erro"))</f>
        <v/>
      </c>
      <c r="N2725" s="161" t="str">
        <f>IF($A2725=0,"",IFERROR(INDEX(BD_Gestão!J:J,MATCH('Banco de Dados'!$B2725,BD_Gestão!$B:$B,0)),"erro"))</f>
        <v/>
      </c>
      <c r="O2725" s="164" t="str">
        <f>IF($A2725=0,"",IFERROR(INDEX(BD_Gestão!K:K,MATCH('Banco de Dados'!$B2725,BD_Gestão!$B:$B,0)),"erro"))</f>
        <v/>
      </c>
      <c r="P2725" s="169" t="str">
        <f t="shared" si="170"/>
        <v/>
      </c>
      <c r="Q2725" s="170" t="str">
        <f t="shared" si="171"/>
        <v/>
      </c>
      <c r="R2725" s="163" t="e">
        <f t="shared" si="168"/>
        <v>#VALUE!</v>
      </c>
      <c r="S2725" s="163" t="e">
        <f t="shared" si="169"/>
        <v>#VALUE!</v>
      </c>
      <c r="T2725" s="163" t="e">
        <f>INDEX(Controle!O:O,MATCH('Banco de Dados'!A2725,Controle!M:M,0))*E2725/100</f>
        <v>#N/A</v>
      </c>
    </row>
    <row r="2726" spans="1:20" hidden="1" x14ac:dyDescent="0.2">
      <c r="A2726" s="158">
        <f>BD_TS!A2725</f>
        <v>0</v>
      </c>
      <c r="B2726" s="158" t="str">
        <f>SUBSTITUTE(SUBSTITUTE(BD_TS!D2725," ",""),"-","/")</f>
        <v/>
      </c>
      <c r="C2726" s="158">
        <f>BD_TS!E2725</f>
        <v>0</v>
      </c>
      <c r="D2726" s="159">
        <f>BD_TS!F2725</f>
        <v>0</v>
      </c>
      <c r="E2726" s="160">
        <f>BD_TS!B2725</f>
        <v>0</v>
      </c>
      <c r="F2726" s="161">
        <f>BD_TS!C2725</f>
        <v>0</v>
      </c>
      <c r="G2726" s="187">
        <f>BD_TS!H2725</f>
        <v>0</v>
      </c>
      <c r="H2726" s="158" t="str">
        <f>IF($A2726=0,"",IFERROR(INDEX(BD_Gestão!A:A,MATCH('Banco de Dados'!$B2726,BD_Gestão!$B:$B,0)),"erro"))</f>
        <v/>
      </c>
      <c r="I2726" s="162" t="str">
        <f>IF($A2726=0,"",IFERROR(INDEX(BD_Gestão!E:E,MATCH('Banco de Dados'!$B2726,BD_Gestão!$B:$B,0)),"erro"))</f>
        <v/>
      </c>
      <c r="J2726" s="186" t="str">
        <f>IF($A2726=0,"",IFERROR(INDEX(BD_Gestão!B:B,MATCH('Banco de Dados'!$B2726,BD_Gestão!$B:$B,0)),"erro"))</f>
        <v/>
      </c>
      <c r="K2726" s="158" t="str">
        <f>IF($A2726=0,"",IFERROR(INDEX(BD_Gestão!C:C,MATCH('Banco de Dados'!$B2726,BD_Gestão!$B:$B,0)),"erro"))</f>
        <v/>
      </c>
      <c r="L2726" s="158" t="str">
        <f>IF($A2726=0,"",IFERROR(INDEX(BD_Gestão!H:H,MATCH('Banco de Dados'!$B2726,BD_Gestão!$B:$B,0)),"erro"))</f>
        <v/>
      </c>
      <c r="M2726" s="161" t="str">
        <f>IF($A2726=0,"",IFERROR(INDEX(BD_Gestão!F:F,MATCH('Banco de Dados'!$B2726,BD_Gestão!$B:$B,0)),"erro"))</f>
        <v/>
      </c>
      <c r="N2726" s="161" t="str">
        <f>IF($A2726=0,"",IFERROR(INDEX(BD_Gestão!J:J,MATCH('Banco de Dados'!$B2726,BD_Gestão!$B:$B,0)),"erro"))</f>
        <v/>
      </c>
      <c r="O2726" s="164" t="str">
        <f>IF($A2726=0,"",IFERROR(INDEX(BD_Gestão!K:K,MATCH('Banco de Dados'!$B2726,BD_Gestão!$B:$B,0)),"erro"))</f>
        <v/>
      </c>
      <c r="P2726" s="169" t="str">
        <f t="shared" si="170"/>
        <v/>
      </c>
      <c r="Q2726" s="170" t="str">
        <f t="shared" si="171"/>
        <v/>
      </c>
      <c r="R2726" s="163" t="e">
        <f t="shared" si="168"/>
        <v>#VALUE!</v>
      </c>
      <c r="S2726" s="163" t="e">
        <f t="shared" si="169"/>
        <v>#VALUE!</v>
      </c>
      <c r="T2726" s="163" t="e">
        <f>INDEX(Controle!O:O,MATCH('Banco de Dados'!A2726,Controle!M:M,0))*E2726/100</f>
        <v>#N/A</v>
      </c>
    </row>
    <row r="2727" spans="1:20" hidden="1" x14ac:dyDescent="0.2">
      <c r="A2727" s="158">
        <f>BD_TS!A2726</f>
        <v>0</v>
      </c>
      <c r="B2727" s="158" t="str">
        <f>SUBSTITUTE(SUBSTITUTE(BD_TS!D2726," ",""),"-","/")</f>
        <v/>
      </c>
      <c r="C2727" s="158">
        <f>BD_TS!E2726</f>
        <v>0</v>
      </c>
      <c r="D2727" s="159">
        <f>BD_TS!F2726</f>
        <v>0</v>
      </c>
      <c r="E2727" s="160">
        <f>BD_TS!B2726</f>
        <v>0</v>
      </c>
      <c r="F2727" s="161">
        <f>BD_TS!C2726</f>
        <v>0</v>
      </c>
      <c r="G2727" s="187">
        <f>BD_TS!H2726</f>
        <v>0</v>
      </c>
      <c r="H2727" s="158" t="str">
        <f>IF($A2727=0,"",IFERROR(INDEX(BD_Gestão!A:A,MATCH('Banco de Dados'!$B2727,BD_Gestão!$B:$B,0)),"erro"))</f>
        <v/>
      </c>
      <c r="I2727" s="162" t="str">
        <f>IF($A2727=0,"",IFERROR(INDEX(BD_Gestão!E:E,MATCH('Banco de Dados'!$B2727,BD_Gestão!$B:$B,0)),"erro"))</f>
        <v/>
      </c>
      <c r="J2727" s="186" t="str">
        <f>IF($A2727=0,"",IFERROR(INDEX(BD_Gestão!B:B,MATCH('Banco de Dados'!$B2727,BD_Gestão!$B:$B,0)),"erro"))</f>
        <v/>
      </c>
      <c r="K2727" s="158" t="str">
        <f>IF($A2727=0,"",IFERROR(INDEX(BD_Gestão!C:C,MATCH('Banco de Dados'!$B2727,BD_Gestão!$B:$B,0)),"erro"))</f>
        <v/>
      </c>
      <c r="L2727" s="158" t="str">
        <f>IF($A2727=0,"",IFERROR(INDEX(BD_Gestão!H:H,MATCH('Banco de Dados'!$B2727,BD_Gestão!$B:$B,0)),"erro"))</f>
        <v/>
      </c>
      <c r="M2727" s="161" t="str">
        <f>IF($A2727=0,"",IFERROR(INDEX(BD_Gestão!F:F,MATCH('Banco de Dados'!$B2727,BD_Gestão!$B:$B,0)),"erro"))</f>
        <v/>
      </c>
      <c r="N2727" s="161" t="str">
        <f>IF($A2727=0,"",IFERROR(INDEX(BD_Gestão!J:J,MATCH('Banco de Dados'!$B2727,BD_Gestão!$B:$B,0)),"erro"))</f>
        <v/>
      </c>
      <c r="O2727" s="164" t="str">
        <f>IF($A2727=0,"",IFERROR(INDEX(BD_Gestão!K:K,MATCH('Banco de Dados'!$B2727,BD_Gestão!$B:$B,0)),"erro"))</f>
        <v/>
      </c>
      <c r="P2727" s="169" t="str">
        <f t="shared" si="170"/>
        <v/>
      </c>
      <c r="Q2727" s="170" t="str">
        <f t="shared" si="171"/>
        <v/>
      </c>
      <c r="R2727" s="163" t="e">
        <f t="shared" si="168"/>
        <v>#VALUE!</v>
      </c>
      <c r="S2727" s="163" t="e">
        <f t="shared" si="169"/>
        <v>#VALUE!</v>
      </c>
      <c r="T2727" s="163" t="e">
        <f>INDEX(Controle!O:O,MATCH('Banco de Dados'!A2727,Controle!M:M,0))*E2727/100</f>
        <v>#N/A</v>
      </c>
    </row>
    <row r="2728" spans="1:20" hidden="1" x14ac:dyDescent="0.2">
      <c r="A2728" s="158">
        <f>BD_TS!A2727</f>
        <v>0</v>
      </c>
      <c r="B2728" s="158" t="str">
        <f>SUBSTITUTE(SUBSTITUTE(BD_TS!D2727," ",""),"-","/")</f>
        <v/>
      </c>
      <c r="C2728" s="158">
        <f>BD_TS!E2727</f>
        <v>0</v>
      </c>
      <c r="D2728" s="159">
        <f>BD_TS!F2727</f>
        <v>0</v>
      </c>
      <c r="E2728" s="160">
        <f>BD_TS!B2727</f>
        <v>0</v>
      </c>
      <c r="F2728" s="161">
        <f>BD_TS!C2727</f>
        <v>0</v>
      </c>
      <c r="G2728" s="187">
        <f>BD_TS!H2727</f>
        <v>0</v>
      </c>
      <c r="H2728" s="158" t="str">
        <f>IF($A2728=0,"",IFERROR(INDEX(BD_Gestão!A:A,MATCH('Banco de Dados'!$B2728,BD_Gestão!$B:$B,0)),"erro"))</f>
        <v/>
      </c>
      <c r="I2728" s="162" t="str">
        <f>IF($A2728=0,"",IFERROR(INDEX(BD_Gestão!E:E,MATCH('Banco de Dados'!$B2728,BD_Gestão!$B:$B,0)),"erro"))</f>
        <v/>
      </c>
      <c r="J2728" s="186" t="str">
        <f>IF($A2728=0,"",IFERROR(INDEX(BD_Gestão!B:B,MATCH('Banco de Dados'!$B2728,BD_Gestão!$B:$B,0)),"erro"))</f>
        <v/>
      </c>
      <c r="K2728" s="158" t="str">
        <f>IF($A2728=0,"",IFERROR(INDEX(BD_Gestão!C:C,MATCH('Banco de Dados'!$B2728,BD_Gestão!$B:$B,0)),"erro"))</f>
        <v/>
      </c>
      <c r="L2728" s="158" t="str">
        <f>IF($A2728=0,"",IFERROR(INDEX(BD_Gestão!H:H,MATCH('Banco de Dados'!$B2728,BD_Gestão!$B:$B,0)),"erro"))</f>
        <v/>
      </c>
      <c r="M2728" s="161" t="str">
        <f>IF($A2728=0,"",IFERROR(INDEX(BD_Gestão!F:F,MATCH('Banco de Dados'!$B2728,BD_Gestão!$B:$B,0)),"erro"))</f>
        <v/>
      </c>
      <c r="N2728" s="161" t="str">
        <f>IF($A2728=0,"",IFERROR(INDEX(BD_Gestão!J:J,MATCH('Banco de Dados'!$B2728,BD_Gestão!$B:$B,0)),"erro"))</f>
        <v/>
      </c>
      <c r="O2728" s="164" t="str">
        <f>IF($A2728=0,"",IFERROR(INDEX(BD_Gestão!K:K,MATCH('Banco de Dados'!$B2728,BD_Gestão!$B:$B,0)),"erro"))</f>
        <v/>
      </c>
      <c r="P2728" s="169" t="str">
        <f t="shared" si="170"/>
        <v/>
      </c>
      <c r="Q2728" s="170" t="str">
        <f t="shared" si="171"/>
        <v/>
      </c>
      <c r="R2728" s="163" t="e">
        <f t="shared" si="168"/>
        <v>#VALUE!</v>
      </c>
      <c r="S2728" s="163" t="e">
        <f t="shared" si="169"/>
        <v>#VALUE!</v>
      </c>
      <c r="T2728" s="163" t="e">
        <f>INDEX(Controle!O:O,MATCH('Banco de Dados'!A2728,Controle!M:M,0))*E2728/100</f>
        <v>#N/A</v>
      </c>
    </row>
    <row r="2729" spans="1:20" hidden="1" x14ac:dyDescent="0.2">
      <c r="A2729" s="158">
        <f>BD_TS!A2728</f>
        <v>0</v>
      </c>
      <c r="B2729" s="158" t="str">
        <f>SUBSTITUTE(SUBSTITUTE(BD_TS!D2728," ",""),"-","/")</f>
        <v/>
      </c>
      <c r="C2729" s="158">
        <f>BD_TS!E2728</f>
        <v>0</v>
      </c>
      <c r="D2729" s="159">
        <f>BD_TS!F2728</f>
        <v>0</v>
      </c>
      <c r="E2729" s="160">
        <f>BD_TS!B2728</f>
        <v>0</v>
      </c>
      <c r="F2729" s="161">
        <f>BD_TS!C2728</f>
        <v>0</v>
      </c>
      <c r="G2729" s="187">
        <f>BD_TS!H2728</f>
        <v>0</v>
      </c>
      <c r="H2729" s="158" t="str">
        <f>IF($A2729=0,"",IFERROR(INDEX(BD_Gestão!A:A,MATCH('Banco de Dados'!$B2729,BD_Gestão!$B:$B,0)),"erro"))</f>
        <v/>
      </c>
      <c r="I2729" s="162" t="str">
        <f>IF($A2729=0,"",IFERROR(INDEX(BD_Gestão!E:E,MATCH('Banco de Dados'!$B2729,BD_Gestão!$B:$B,0)),"erro"))</f>
        <v/>
      </c>
      <c r="J2729" s="186" t="str">
        <f>IF($A2729=0,"",IFERROR(INDEX(BD_Gestão!B:B,MATCH('Banco de Dados'!$B2729,BD_Gestão!$B:$B,0)),"erro"))</f>
        <v/>
      </c>
      <c r="K2729" s="158" t="str">
        <f>IF($A2729=0,"",IFERROR(INDEX(BD_Gestão!C:C,MATCH('Banco de Dados'!$B2729,BD_Gestão!$B:$B,0)),"erro"))</f>
        <v/>
      </c>
      <c r="L2729" s="158" t="str">
        <f>IF($A2729=0,"",IFERROR(INDEX(BD_Gestão!H:H,MATCH('Banco de Dados'!$B2729,BD_Gestão!$B:$B,0)),"erro"))</f>
        <v/>
      </c>
      <c r="M2729" s="161" t="str">
        <f>IF($A2729=0,"",IFERROR(INDEX(BD_Gestão!F:F,MATCH('Banco de Dados'!$B2729,BD_Gestão!$B:$B,0)),"erro"))</f>
        <v/>
      </c>
      <c r="N2729" s="161" t="str">
        <f>IF($A2729=0,"",IFERROR(INDEX(BD_Gestão!J:J,MATCH('Banco de Dados'!$B2729,BD_Gestão!$B:$B,0)),"erro"))</f>
        <v/>
      </c>
      <c r="O2729" s="164" t="str">
        <f>IF($A2729=0,"",IFERROR(INDEX(BD_Gestão!K:K,MATCH('Banco de Dados'!$B2729,BD_Gestão!$B:$B,0)),"erro"))</f>
        <v/>
      </c>
      <c r="P2729" s="169" t="str">
        <f t="shared" si="170"/>
        <v/>
      </c>
      <c r="Q2729" s="170" t="str">
        <f t="shared" si="171"/>
        <v/>
      </c>
      <c r="R2729" s="163" t="e">
        <f t="shared" si="168"/>
        <v>#VALUE!</v>
      </c>
      <c r="S2729" s="163" t="e">
        <f t="shared" si="169"/>
        <v>#VALUE!</v>
      </c>
      <c r="T2729" s="163" t="e">
        <f>INDEX(Controle!O:O,MATCH('Banco de Dados'!A2729,Controle!M:M,0))*E2729/100</f>
        <v>#N/A</v>
      </c>
    </row>
    <row r="2730" spans="1:20" hidden="1" x14ac:dyDescent="0.2">
      <c r="A2730" s="158">
        <f>BD_TS!A2729</f>
        <v>0</v>
      </c>
      <c r="B2730" s="158" t="str">
        <f>SUBSTITUTE(SUBSTITUTE(BD_TS!D2729," ",""),"-","/")</f>
        <v/>
      </c>
      <c r="C2730" s="158">
        <f>BD_TS!E2729</f>
        <v>0</v>
      </c>
      <c r="D2730" s="159">
        <f>BD_TS!F2729</f>
        <v>0</v>
      </c>
      <c r="E2730" s="160">
        <f>BD_TS!B2729</f>
        <v>0</v>
      </c>
      <c r="F2730" s="161">
        <f>BD_TS!C2729</f>
        <v>0</v>
      </c>
      <c r="G2730" s="187">
        <f>BD_TS!H2729</f>
        <v>0</v>
      </c>
      <c r="H2730" s="158" t="str">
        <f>IF($A2730=0,"",IFERROR(INDEX(BD_Gestão!A:A,MATCH('Banco de Dados'!$B2730,BD_Gestão!$B:$B,0)),"erro"))</f>
        <v/>
      </c>
      <c r="I2730" s="162" t="str">
        <f>IF($A2730=0,"",IFERROR(INDEX(BD_Gestão!E:E,MATCH('Banco de Dados'!$B2730,BD_Gestão!$B:$B,0)),"erro"))</f>
        <v/>
      </c>
      <c r="J2730" s="186" t="str">
        <f>IF($A2730=0,"",IFERROR(INDEX(BD_Gestão!B:B,MATCH('Banco de Dados'!$B2730,BD_Gestão!$B:$B,0)),"erro"))</f>
        <v/>
      </c>
      <c r="K2730" s="158" t="str">
        <f>IF($A2730=0,"",IFERROR(INDEX(BD_Gestão!C:C,MATCH('Banco de Dados'!$B2730,BD_Gestão!$B:$B,0)),"erro"))</f>
        <v/>
      </c>
      <c r="L2730" s="158" t="str">
        <f>IF($A2730=0,"",IFERROR(INDEX(BD_Gestão!H:H,MATCH('Banco de Dados'!$B2730,BD_Gestão!$B:$B,0)),"erro"))</f>
        <v/>
      </c>
      <c r="M2730" s="161" t="str">
        <f>IF($A2730=0,"",IFERROR(INDEX(BD_Gestão!F:F,MATCH('Banco de Dados'!$B2730,BD_Gestão!$B:$B,0)),"erro"))</f>
        <v/>
      </c>
      <c r="N2730" s="161" t="str">
        <f>IF($A2730=0,"",IFERROR(INDEX(BD_Gestão!J:J,MATCH('Banco de Dados'!$B2730,BD_Gestão!$B:$B,0)),"erro"))</f>
        <v/>
      </c>
      <c r="O2730" s="164" t="str">
        <f>IF($A2730=0,"",IFERROR(INDEX(BD_Gestão!K:K,MATCH('Banco de Dados'!$B2730,BD_Gestão!$B:$B,0)),"erro"))</f>
        <v/>
      </c>
      <c r="P2730" s="169" t="str">
        <f t="shared" si="170"/>
        <v/>
      </c>
      <c r="Q2730" s="170" t="str">
        <f t="shared" si="171"/>
        <v/>
      </c>
      <c r="R2730" s="163" t="e">
        <f t="shared" si="168"/>
        <v>#VALUE!</v>
      </c>
      <c r="S2730" s="163" t="e">
        <f t="shared" si="169"/>
        <v>#VALUE!</v>
      </c>
      <c r="T2730" s="163" t="e">
        <f>INDEX(Controle!O:O,MATCH('Banco de Dados'!A2730,Controle!M:M,0))*E2730/100</f>
        <v>#N/A</v>
      </c>
    </row>
    <row r="2731" spans="1:20" hidden="1" x14ac:dyDescent="0.2">
      <c r="A2731" s="158">
        <f>BD_TS!A2730</f>
        <v>0</v>
      </c>
      <c r="B2731" s="158" t="str">
        <f>SUBSTITUTE(SUBSTITUTE(BD_TS!D2730," ",""),"-","/")</f>
        <v/>
      </c>
      <c r="C2731" s="158">
        <f>BD_TS!E2730</f>
        <v>0</v>
      </c>
      <c r="D2731" s="159">
        <f>BD_TS!F2730</f>
        <v>0</v>
      </c>
      <c r="E2731" s="160">
        <f>BD_TS!B2730</f>
        <v>0</v>
      </c>
      <c r="F2731" s="161">
        <f>BD_TS!C2730</f>
        <v>0</v>
      </c>
      <c r="G2731" s="187">
        <f>BD_TS!H2730</f>
        <v>0</v>
      </c>
      <c r="H2731" s="158" t="str">
        <f>IF($A2731=0,"",IFERROR(INDEX(BD_Gestão!A:A,MATCH('Banco de Dados'!$B2731,BD_Gestão!$B:$B,0)),"erro"))</f>
        <v/>
      </c>
      <c r="I2731" s="162" t="str">
        <f>IF($A2731=0,"",IFERROR(INDEX(BD_Gestão!E:E,MATCH('Banco de Dados'!$B2731,BD_Gestão!$B:$B,0)),"erro"))</f>
        <v/>
      </c>
      <c r="J2731" s="186" t="str">
        <f>IF($A2731=0,"",IFERROR(INDEX(BD_Gestão!B:B,MATCH('Banco de Dados'!$B2731,BD_Gestão!$B:$B,0)),"erro"))</f>
        <v/>
      </c>
      <c r="K2731" s="158" t="str">
        <f>IF($A2731=0,"",IFERROR(INDEX(BD_Gestão!C:C,MATCH('Banco de Dados'!$B2731,BD_Gestão!$B:$B,0)),"erro"))</f>
        <v/>
      </c>
      <c r="L2731" s="158" t="str">
        <f>IF($A2731=0,"",IFERROR(INDEX(BD_Gestão!H:H,MATCH('Banco de Dados'!$B2731,BD_Gestão!$B:$B,0)),"erro"))</f>
        <v/>
      </c>
      <c r="M2731" s="161" t="str">
        <f>IF($A2731=0,"",IFERROR(INDEX(BD_Gestão!F:F,MATCH('Banco de Dados'!$B2731,BD_Gestão!$B:$B,0)),"erro"))</f>
        <v/>
      </c>
      <c r="N2731" s="161" t="str">
        <f>IF($A2731=0,"",IFERROR(INDEX(BD_Gestão!J:J,MATCH('Banco de Dados'!$B2731,BD_Gestão!$B:$B,0)),"erro"))</f>
        <v/>
      </c>
      <c r="O2731" s="164" t="str">
        <f>IF($A2731=0,"",IFERROR(INDEX(BD_Gestão!K:K,MATCH('Banco de Dados'!$B2731,BD_Gestão!$B:$B,0)),"erro"))</f>
        <v/>
      </c>
      <c r="P2731" s="169" t="str">
        <f t="shared" si="170"/>
        <v/>
      </c>
      <c r="Q2731" s="170" t="str">
        <f t="shared" si="171"/>
        <v/>
      </c>
      <c r="R2731" s="163" t="e">
        <f t="shared" si="168"/>
        <v>#VALUE!</v>
      </c>
      <c r="S2731" s="163" t="e">
        <f t="shared" si="169"/>
        <v>#VALUE!</v>
      </c>
      <c r="T2731" s="163" t="e">
        <f>INDEX(Controle!O:O,MATCH('Banco de Dados'!A2731,Controle!M:M,0))*E2731/100</f>
        <v>#N/A</v>
      </c>
    </row>
    <row r="2732" spans="1:20" hidden="1" x14ac:dyDescent="0.2">
      <c r="A2732" s="158">
        <f>BD_TS!A2731</f>
        <v>0</v>
      </c>
      <c r="B2732" s="158" t="str">
        <f>SUBSTITUTE(SUBSTITUTE(BD_TS!D2731," ",""),"-","/")</f>
        <v/>
      </c>
      <c r="C2732" s="158">
        <f>BD_TS!E2731</f>
        <v>0</v>
      </c>
      <c r="D2732" s="159">
        <f>BD_TS!F2731</f>
        <v>0</v>
      </c>
      <c r="E2732" s="160">
        <f>BD_TS!B2731</f>
        <v>0</v>
      </c>
      <c r="F2732" s="161">
        <f>BD_TS!C2731</f>
        <v>0</v>
      </c>
      <c r="G2732" s="187">
        <f>BD_TS!H2731</f>
        <v>0</v>
      </c>
      <c r="H2732" s="158" t="str">
        <f>IF($A2732=0,"",IFERROR(INDEX(BD_Gestão!A:A,MATCH('Banco de Dados'!$B2732,BD_Gestão!$B:$B,0)),"erro"))</f>
        <v/>
      </c>
      <c r="I2732" s="162" t="str">
        <f>IF($A2732=0,"",IFERROR(INDEX(BD_Gestão!E:E,MATCH('Banco de Dados'!$B2732,BD_Gestão!$B:$B,0)),"erro"))</f>
        <v/>
      </c>
      <c r="J2732" s="186" t="str">
        <f>IF($A2732=0,"",IFERROR(INDEX(BD_Gestão!B:B,MATCH('Banco de Dados'!$B2732,BD_Gestão!$B:$B,0)),"erro"))</f>
        <v/>
      </c>
      <c r="K2732" s="158" t="str">
        <f>IF($A2732=0,"",IFERROR(INDEX(BD_Gestão!C:C,MATCH('Banco de Dados'!$B2732,BD_Gestão!$B:$B,0)),"erro"))</f>
        <v/>
      </c>
      <c r="L2732" s="158" t="str">
        <f>IF($A2732=0,"",IFERROR(INDEX(BD_Gestão!H:H,MATCH('Banco de Dados'!$B2732,BD_Gestão!$B:$B,0)),"erro"))</f>
        <v/>
      </c>
      <c r="M2732" s="161" t="str">
        <f>IF($A2732=0,"",IFERROR(INDEX(BD_Gestão!F:F,MATCH('Banco de Dados'!$B2732,BD_Gestão!$B:$B,0)),"erro"))</f>
        <v/>
      </c>
      <c r="N2732" s="161" t="str">
        <f>IF($A2732=0,"",IFERROR(INDEX(BD_Gestão!J:J,MATCH('Banco de Dados'!$B2732,BD_Gestão!$B:$B,0)),"erro"))</f>
        <v/>
      </c>
      <c r="O2732" s="164" t="str">
        <f>IF($A2732=0,"",IFERROR(INDEX(BD_Gestão!K:K,MATCH('Banco de Dados'!$B2732,BD_Gestão!$B:$B,0)),"erro"))</f>
        <v/>
      </c>
      <c r="P2732" s="169" t="str">
        <f t="shared" si="170"/>
        <v/>
      </c>
      <c r="Q2732" s="170" t="str">
        <f t="shared" si="171"/>
        <v/>
      </c>
      <c r="R2732" s="163" t="e">
        <f t="shared" si="168"/>
        <v>#VALUE!</v>
      </c>
      <c r="S2732" s="163" t="e">
        <f t="shared" si="169"/>
        <v>#VALUE!</v>
      </c>
      <c r="T2732" s="163" t="e">
        <f>INDEX(Controle!O:O,MATCH('Banco de Dados'!A2732,Controle!M:M,0))*E2732/100</f>
        <v>#N/A</v>
      </c>
    </row>
    <row r="2733" spans="1:20" hidden="1" x14ac:dyDescent="0.2">
      <c r="A2733" s="158">
        <f>BD_TS!A2732</f>
        <v>0</v>
      </c>
      <c r="B2733" s="158" t="str">
        <f>SUBSTITUTE(SUBSTITUTE(BD_TS!D2732," ",""),"-","/")</f>
        <v/>
      </c>
      <c r="C2733" s="158">
        <f>BD_TS!E2732</f>
        <v>0</v>
      </c>
      <c r="D2733" s="159">
        <f>BD_TS!F2732</f>
        <v>0</v>
      </c>
      <c r="E2733" s="160">
        <f>BD_TS!B2732</f>
        <v>0</v>
      </c>
      <c r="F2733" s="161">
        <f>BD_TS!C2732</f>
        <v>0</v>
      </c>
      <c r="G2733" s="187">
        <f>BD_TS!H2732</f>
        <v>0</v>
      </c>
      <c r="H2733" s="158" t="str">
        <f>IF($A2733=0,"",IFERROR(INDEX(BD_Gestão!A:A,MATCH('Banco de Dados'!$B2733,BD_Gestão!$B:$B,0)),"erro"))</f>
        <v/>
      </c>
      <c r="I2733" s="162" t="str">
        <f>IF($A2733=0,"",IFERROR(INDEX(BD_Gestão!E:E,MATCH('Banco de Dados'!$B2733,BD_Gestão!$B:$B,0)),"erro"))</f>
        <v/>
      </c>
      <c r="J2733" s="186" t="str">
        <f>IF($A2733=0,"",IFERROR(INDEX(BD_Gestão!B:B,MATCH('Banco de Dados'!$B2733,BD_Gestão!$B:$B,0)),"erro"))</f>
        <v/>
      </c>
      <c r="K2733" s="158" t="str">
        <f>IF($A2733=0,"",IFERROR(INDEX(BD_Gestão!C:C,MATCH('Banco de Dados'!$B2733,BD_Gestão!$B:$B,0)),"erro"))</f>
        <v/>
      </c>
      <c r="L2733" s="158" t="str">
        <f>IF($A2733=0,"",IFERROR(INDEX(BD_Gestão!H:H,MATCH('Banco de Dados'!$B2733,BD_Gestão!$B:$B,0)),"erro"))</f>
        <v/>
      </c>
      <c r="M2733" s="161" t="str">
        <f>IF($A2733=0,"",IFERROR(INDEX(BD_Gestão!F:F,MATCH('Banco de Dados'!$B2733,BD_Gestão!$B:$B,0)),"erro"))</f>
        <v/>
      </c>
      <c r="N2733" s="161" t="str">
        <f>IF($A2733=0,"",IFERROR(INDEX(BD_Gestão!J:J,MATCH('Banco de Dados'!$B2733,BD_Gestão!$B:$B,0)),"erro"))</f>
        <v/>
      </c>
      <c r="O2733" s="164" t="str">
        <f>IF($A2733=0,"",IFERROR(INDEX(BD_Gestão!K:K,MATCH('Banco de Dados'!$B2733,BD_Gestão!$B:$B,0)),"erro"))</f>
        <v/>
      </c>
      <c r="P2733" s="169" t="str">
        <f t="shared" si="170"/>
        <v/>
      </c>
      <c r="Q2733" s="170" t="str">
        <f t="shared" si="171"/>
        <v/>
      </c>
      <c r="R2733" s="163" t="e">
        <f t="shared" si="168"/>
        <v>#VALUE!</v>
      </c>
      <c r="S2733" s="163" t="e">
        <f t="shared" si="169"/>
        <v>#VALUE!</v>
      </c>
      <c r="T2733" s="163" t="e">
        <f>INDEX(Controle!O:O,MATCH('Banco de Dados'!A2733,Controle!M:M,0))*E2733/100</f>
        <v>#N/A</v>
      </c>
    </row>
    <row r="2734" spans="1:20" hidden="1" x14ac:dyDescent="0.2">
      <c r="A2734" s="158">
        <f>BD_TS!A2733</f>
        <v>0</v>
      </c>
      <c r="B2734" s="158" t="str">
        <f>SUBSTITUTE(SUBSTITUTE(BD_TS!D2733," ",""),"-","/")</f>
        <v/>
      </c>
      <c r="C2734" s="158">
        <f>BD_TS!E2733</f>
        <v>0</v>
      </c>
      <c r="D2734" s="159">
        <f>BD_TS!F2733</f>
        <v>0</v>
      </c>
      <c r="E2734" s="160">
        <f>BD_TS!B2733</f>
        <v>0</v>
      </c>
      <c r="F2734" s="161">
        <f>BD_TS!C2733</f>
        <v>0</v>
      </c>
      <c r="G2734" s="187">
        <f>BD_TS!H2733</f>
        <v>0</v>
      </c>
      <c r="H2734" s="158" t="str">
        <f>IF($A2734=0,"",IFERROR(INDEX(BD_Gestão!A:A,MATCH('Banco de Dados'!$B2734,BD_Gestão!$B:$B,0)),"erro"))</f>
        <v/>
      </c>
      <c r="I2734" s="162" t="str">
        <f>IF($A2734=0,"",IFERROR(INDEX(BD_Gestão!E:E,MATCH('Banco de Dados'!$B2734,BD_Gestão!$B:$B,0)),"erro"))</f>
        <v/>
      </c>
      <c r="J2734" s="186" t="str">
        <f>IF($A2734=0,"",IFERROR(INDEX(BD_Gestão!B:B,MATCH('Banco de Dados'!$B2734,BD_Gestão!$B:$B,0)),"erro"))</f>
        <v/>
      </c>
      <c r="K2734" s="158" t="str">
        <f>IF($A2734=0,"",IFERROR(INDEX(BD_Gestão!C:C,MATCH('Banco de Dados'!$B2734,BD_Gestão!$B:$B,0)),"erro"))</f>
        <v/>
      </c>
      <c r="L2734" s="158" t="str">
        <f>IF($A2734=0,"",IFERROR(INDEX(BD_Gestão!H:H,MATCH('Banco de Dados'!$B2734,BD_Gestão!$B:$B,0)),"erro"))</f>
        <v/>
      </c>
      <c r="M2734" s="161" t="str">
        <f>IF($A2734=0,"",IFERROR(INDEX(BD_Gestão!F:F,MATCH('Banco de Dados'!$B2734,BD_Gestão!$B:$B,0)),"erro"))</f>
        <v/>
      </c>
      <c r="N2734" s="161" t="str">
        <f>IF($A2734=0,"",IFERROR(INDEX(BD_Gestão!J:J,MATCH('Banco de Dados'!$B2734,BD_Gestão!$B:$B,0)),"erro"))</f>
        <v/>
      </c>
      <c r="O2734" s="164" t="str">
        <f>IF($A2734=0,"",IFERROR(INDEX(BD_Gestão!K:K,MATCH('Banco de Dados'!$B2734,BD_Gestão!$B:$B,0)),"erro"))</f>
        <v/>
      </c>
      <c r="P2734" s="169" t="str">
        <f t="shared" si="170"/>
        <v/>
      </c>
      <c r="Q2734" s="170" t="str">
        <f t="shared" si="171"/>
        <v/>
      </c>
      <c r="R2734" s="163" t="e">
        <f t="shared" si="168"/>
        <v>#VALUE!</v>
      </c>
      <c r="S2734" s="163" t="e">
        <f t="shared" si="169"/>
        <v>#VALUE!</v>
      </c>
      <c r="T2734" s="163" t="e">
        <f>INDEX(Controle!O:O,MATCH('Banco de Dados'!A2734,Controle!M:M,0))*E2734/100</f>
        <v>#N/A</v>
      </c>
    </row>
    <row r="2735" spans="1:20" hidden="1" x14ac:dyDescent="0.2">
      <c r="A2735" s="158">
        <f>BD_TS!A2734</f>
        <v>0</v>
      </c>
      <c r="B2735" s="158" t="str">
        <f>SUBSTITUTE(SUBSTITUTE(BD_TS!D2734," ",""),"-","/")</f>
        <v/>
      </c>
      <c r="C2735" s="158">
        <f>BD_TS!E2734</f>
        <v>0</v>
      </c>
      <c r="D2735" s="159">
        <f>BD_TS!F2734</f>
        <v>0</v>
      </c>
      <c r="E2735" s="160">
        <f>BD_TS!B2734</f>
        <v>0</v>
      </c>
      <c r="F2735" s="161">
        <f>BD_TS!C2734</f>
        <v>0</v>
      </c>
      <c r="G2735" s="187">
        <f>BD_TS!H2734</f>
        <v>0</v>
      </c>
      <c r="H2735" s="158" t="str">
        <f>IF($A2735=0,"",IFERROR(INDEX(BD_Gestão!A:A,MATCH('Banco de Dados'!$B2735,BD_Gestão!$B:$B,0)),"erro"))</f>
        <v/>
      </c>
      <c r="I2735" s="162" t="str">
        <f>IF($A2735=0,"",IFERROR(INDEX(BD_Gestão!E:E,MATCH('Banco de Dados'!$B2735,BD_Gestão!$B:$B,0)),"erro"))</f>
        <v/>
      </c>
      <c r="J2735" s="186" t="str">
        <f>IF($A2735=0,"",IFERROR(INDEX(BD_Gestão!B:B,MATCH('Banco de Dados'!$B2735,BD_Gestão!$B:$B,0)),"erro"))</f>
        <v/>
      </c>
      <c r="K2735" s="158" t="str">
        <f>IF($A2735=0,"",IFERROR(INDEX(BD_Gestão!C:C,MATCH('Banco de Dados'!$B2735,BD_Gestão!$B:$B,0)),"erro"))</f>
        <v/>
      </c>
      <c r="L2735" s="158" t="str">
        <f>IF($A2735=0,"",IFERROR(INDEX(BD_Gestão!H:H,MATCH('Banco de Dados'!$B2735,BD_Gestão!$B:$B,0)),"erro"))</f>
        <v/>
      </c>
      <c r="M2735" s="161" t="str">
        <f>IF($A2735=0,"",IFERROR(INDEX(BD_Gestão!F:F,MATCH('Banco de Dados'!$B2735,BD_Gestão!$B:$B,0)),"erro"))</f>
        <v/>
      </c>
      <c r="N2735" s="161" t="str">
        <f>IF($A2735=0,"",IFERROR(INDEX(BD_Gestão!J:J,MATCH('Banco de Dados'!$B2735,BD_Gestão!$B:$B,0)),"erro"))</f>
        <v/>
      </c>
      <c r="O2735" s="164" t="str">
        <f>IF($A2735=0,"",IFERROR(INDEX(BD_Gestão!K:K,MATCH('Banco de Dados'!$B2735,BD_Gestão!$B:$B,0)),"erro"))</f>
        <v/>
      </c>
      <c r="P2735" s="169" t="str">
        <f t="shared" si="170"/>
        <v/>
      </c>
      <c r="Q2735" s="170" t="str">
        <f t="shared" si="171"/>
        <v/>
      </c>
      <c r="R2735" s="163" t="e">
        <f t="shared" si="168"/>
        <v>#VALUE!</v>
      </c>
      <c r="S2735" s="163" t="e">
        <f t="shared" si="169"/>
        <v>#VALUE!</v>
      </c>
      <c r="T2735" s="163" t="e">
        <f>INDEX(Controle!O:O,MATCH('Banco de Dados'!A2735,Controle!M:M,0))*E2735/100</f>
        <v>#N/A</v>
      </c>
    </row>
    <row r="2736" spans="1:20" hidden="1" x14ac:dyDescent="0.2">
      <c r="A2736" s="158">
        <f>BD_TS!A2735</f>
        <v>0</v>
      </c>
      <c r="B2736" s="158" t="str">
        <f>SUBSTITUTE(SUBSTITUTE(BD_TS!D2735," ",""),"-","/")</f>
        <v/>
      </c>
      <c r="C2736" s="158">
        <f>BD_TS!E2735</f>
        <v>0</v>
      </c>
      <c r="D2736" s="159">
        <f>BD_TS!F2735</f>
        <v>0</v>
      </c>
      <c r="E2736" s="160">
        <f>BD_TS!B2735</f>
        <v>0</v>
      </c>
      <c r="F2736" s="161">
        <f>BD_TS!C2735</f>
        <v>0</v>
      </c>
      <c r="G2736" s="187">
        <f>BD_TS!H2735</f>
        <v>0</v>
      </c>
      <c r="H2736" s="158" t="str">
        <f>IF($A2736=0,"",IFERROR(INDEX(BD_Gestão!A:A,MATCH('Banco de Dados'!$B2736,BD_Gestão!$B:$B,0)),"erro"))</f>
        <v/>
      </c>
      <c r="I2736" s="162" t="str">
        <f>IF($A2736=0,"",IFERROR(INDEX(BD_Gestão!E:E,MATCH('Banco de Dados'!$B2736,BD_Gestão!$B:$B,0)),"erro"))</f>
        <v/>
      </c>
      <c r="J2736" s="186" t="str">
        <f>IF($A2736=0,"",IFERROR(INDEX(BD_Gestão!B:B,MATCH('Banco de Dados'!$B2736,BD_Gestão!$B:$B,0)),"erro"))</f>
        <v/>
      </c>
      <c r="K2736" s="158" t="str">
        <f>IF($A2736=0,"",IFERROR(INDEX(BD_Gestão!C:C,MATCH('Banco de Dados'!$B2736,BD_Gestão!$B:$B,0)),"erro"))</f>
        <v/>
      </c>
      <c r="L2736" s="158" t="str">
        <f>IF($A2736=0,"",IFERROR(INDEX(BD_Gestão!H:H,MATCH('Banco de Dados'!$B2736,BD_Gestão!$B:$B,0)),"erro"))</f>
        <v/>
      </c>
      <c r="M2736" s="161" t="str">
        <f>IF($A2736=0,"",IFERROR(INDEX(BD_Gestão!F:F,MATCH('Banco de Dados'!$B2736,BD_Gestão!$B:$B,0)),"erro"))</f>
        <v/>
      </c>
      <c r="N2736" s="161" t="str">
        <f>IF($A2736=0,"",IFERROR(INDEX(BD_Gestão!J:J,MATCH('Banco de Dados'!$B2736,BD_Gestão!$B:$B,0)),"erro"))</f>
        <v/>
      </c>
      <c r="O2736" s="164" t="str">
        <f>IF($A2736=0,"",IFERROR(INDEX(BD_Gestão!K:K,MATCH('Banco de Dados'!$B2736,BD_Gestão!$B:$B,0)),"erro"))</f>
        <v/>
      </c>
      <c r="P2736" s="169" t="str">
        <f t="shared" si="170"/>
        <v/>
      </c>
      <c r="Q2736" s="170" t="str">
        <f t="shared" si="171"/>
        <v/>
      </c>
      <c r="R2736" s="163" t="e">
        <f t="shared" si="168"/>
        <v>#VALUE!</v>
      </c>
      <c r="S2736" s="163" t="e">
        <f t="shared" si="169"/>
        <v>#VALUE!</v>
      </c>
      <c r="T2736" s="163" t="e">
        <f>INDEX(Controle!O:O,MATCH('Banco de Dados'!A2736,Controle!M:M,0))*E2736/100</f>
        <v>#N/A</v>
      </c>
    </row>
    <row r="2737" spans="1:20" hidden="1" x14ac:dyDescent="0.2">
      <c r="A2737" s="158">
        <f>BD_TS!A2736</f>
        <v>0</v>
      </c>
      <c r="B2737" s="158" t="str">
        <f>SUBSTITUTE(SUBSTITUTE(BD_TS!D2736," ",""),"-","/")</f>
        <v/>
      </c>
      <c r="C2737" s="158">
        <f>BD_TS!E2736</f>
        <v>0</v>
      </c>
      <c r="D2737" s="159">
        <f>BD_TS!F2736</f>
        <v>0</v>
      </c>
      <c r="E2737" s="160">
        <f>BD_TS!B2736</f>
        <v>0</v>
      </c>
      <c r="F2737" s="161">
        <f>BD_TS!C2736</f>
        <v>0</v>
      </c>
      <c r="G2737" s="187">
        <f>BD_TS!H2736</f>
        <v>0</v>
      </c>
      <c r="H2737" s="158" t="str">
        <f>IF($A2737=0,"",IFERROR(INDEX(BD_Gestão!A:A,MATCH('Banco de Dados'!$B2737,BD_Gestão!$B:$B,0)),"erro"))</f>
        <v/>
      </c>
      <c r="I2737" s="162" t="str">
        <f>IF($A2737=0,"",IFERROR(INDEX(BD_Gestão!E:E,MATCH('Banco de Dados'!$B2737,BD_Gestão!$B:$B,0)),"erro"))</f>
        <v/>
      </c>
      <c r="J2737" s="186" t="str">
        <f>IF($A2737=0,"",IFERROR(INDEX(BD_Gestão!B:B,MATCH('Banco de Dados'!$B2737,BD_Gestão!$B:$B,0)),"erro"))</f>
        <v/>
      </c>
      <c r="K2737" s="158" t="str">
        <f>IF($A2737=0,"",IFERROR(INDEX(BD_Gestão!C:C,MATCH('Banco de Dados'!$B2737,BD_Gestão!$B:$B,0)),"erro"))</f>
        <v/>
      </c>
      <c r="L2737" s="158" t="str">
        <f>IF($A2737=0,"",IFERROR(INDEX(BD_Gestão!H:H,MATCH('Banco de Dados'!$B2737,BD_Gestão!$B:$B,0)),"erro"))</f>
        <v/>
      </c>
      <c r="M2737" s="161" t="str">
        <f>IF($A2737=0,"",IFERROR(INDEX(BD_Gestão!F:F,MATCH('Banco de Dados'!$B2737,BD_Gestão!$B:$B,0)),"erro"))</f>
        <v/>
      </c>
      <c r="N2737" s="161" t="str">
        <f>IF($A2737=0,"",IFERROR(INDEX(BD_Gestão!J:J,MATCH('Banco de Dados'!$B2737,BD_Gestão!$B:$B,0)),"erro"))</f>
        <v/>
      </c>
      <c r="O2737" s="164" t="str">
        <f>IF($A2737=0,"",IFERROR(INDEX(BD_Gestão!K:K,MATCH('Banco de Dados'!$B2737,BD_Gestão!$B:$B,0)),"erro"))</f>
        <v/>
      </c>
      <c r="P2737" s="169" t="str">
        <f t="shared" si="170"/>
        <v/>
      </c>
      <c r="Q2737" s="170" t="str">
        <f t="shared" si="171"/>
        <v/>
      </c>
      <c r="R2737" s="163" t="e">
        <f t="shared" si="168"/>
        <v>#VALUE!</v>
      </c>
      <c r="S2737" s="163" t="e">
        <f t="shared" si="169"/>
        <v>#VALUE!</v>
      </c>
      <c r="T2737" s="163" t="e">
        <f>INDEX(Controle!O:O,MATCH('Banco de Dados'!A2737,Controle!M:M,0))*E2737/100</f>
        <v>#N/A</v>
      </c>
    </row>
    <row r="2738" spans="1:20" hidden="1" x14ac:dyDescent="0.2">
      <c r="A2738" s="158">
        <f>BD_TS!A2737</f>
        <v>0</v>
      </c>
      <c r="B2738" s="158" t="str">
        <f>SUBSTITUTE(SUBSTITUTE(BD_TS!D2737," ",""),"-","/")</f>
        <v/>
      </c>
      <c r="C2738" s="158">
        <f>BD_TS!E2737</f>
        <v>0</v>
      </c>
      <c r="D2738" s="159">
        <f>BD_TS!F2737</f>
        <v>0</v>
      </c>
      <c r="E2738" s="160">
        <f>BD_TS!B2737</f>
        <v>0</v>
      </c>
      <c r="F2738" s="161">
        <f>BD_TS!C2737</f>
        <v>0</v>
      </c>
      <c r="G2738" s="187">
        <f>BD_TS!H2737</f>
        <v>0</v>
      </c>
      <c r="H2738" s="158" t="str">
        <f>IF($A2738=0,"",IFERROR(INDEX(BD_Gestão!A:A,MATCH('Banco de Dados'!$B2738,BD_Gestão!$B:$B,0)),"erro"))</f>
        <v/>
      </c>
      <c r="I2738" s="162" t="str">
        <f>IF($A2738=0,"",IFERROR(INDEX(BD_Gestão!E:E,MATCH('Banco de Dados'!$B2738,BD_Gestão!$B:$B,0)),"erro"))</f>
        <v/>
      </c>
      <c r="J2738" s="186" t="str">
        <f>IF($A2738=0,"",IFERROR(INDEX(BD_Gestão!B:B,MATCH('Banco de Dados'!$B2738,BD_Gestão!$B:$B,0)),"erro"))</f>
        <v/>
      </c>
      <c r="K2738" s="158" t="str">
        <f>IF($A2738=0,"",IFERROR(INDEX(BD_Gestão!C:C,MATCH('Banco de Dados'!$B2738,BD_Gestão!$B:$B,0)),"erro"))</f>
        <v/>
      </c>
      <c r="L2738" s="158" t="str">
        <f>IF($A2738=0,"",IFERROR(INDEX(BD_Gestão!H:H,MATCH('Banco de Dados'!$B2738,BD_Gestão!$B:$B,0)),"erro"))</f>
        <v/>
      </c>
      <c r="M2738" s="161" t="str">
        <f>IF($A2738=0,"",IFERROR(INDEX(BD_Gestão!F:F,MATCH('Banco de Dados'!$B2738,BD_Gestão!$B:$B,0)),"erro"))</f>
        <v/>
      </c>
      <c r="N2738" s="161" t="str">
        <f>IF($A2738=0,"",IFERROR(INDEX(BD_Gestão!J:J,MATCH('Banco de Dados'!$B2738,BD_Gestão!$B:$B,0)),"erro"))</f>
        <v/>
      </c>
      <c r="O2738" s="164" t="str">
        <f>IF($A2738=0,"",IFERROR(INDEX(BD_Gestão!K:K,MATCH('Banco de Dados'!$B2738,BD_Gestão!$B:$B,0)),"erro"))</f>
        <v/>
      </c>
      <c r="P2738" s="169" t="str">
        <f t="shared" si="170"/>
        <v/>
      </c>
      <c r="Q2738" s="170" t="str">
        <f t="shared" si="171"/>
        <v/>
      </c>
      <c r="R2738" s="163" t="e">
        <f t="shared" si="168"/>
        <v>#VALUE!</v>
      </c>
      <c r="S2738" s="163" t="e">
        <f t="shared" si="169"/>
        <v>#VALUE!</v>
      </c>
      <c r="T2738" s="163" t="e">
        <f>INDEX(Controle!O:O,MATCH('Banco de Dados'!A2738,Controle!M:M,0))*E2738/100</f>
        <v>#N/A</v>
      </c>
    </row>
    <row r="2739" spans="1:20" hidden="1" x14ac:dyDescent="0.2">
      <c r="A2739" s="158">
        <f>BD_TS!A2738</f>
        <v>0</v>
      </c>
      <c r="B2739" s="158" t="str">
        <f>SUBSTITUTE(SUBSTITUTE(BD_TS!D2738," ",""),"-","/")</f>
        <v/>
      </c>
      <c r="C2739" s="158">
        <f>BD_TS!E2738</f>
        <v>0</v>
      </c>
      <c r="D2739" s="159">
        <f>BD_TS!F2738</f>
        <v>0</v>
      </c>
      <c r="E2739" s="160">
        <f>BD_TS!B2738</f>
        <v>0</v>
      </c>
      <c r="F2739" s="161">
        <f>BD_TS!C2738</f>
        <v>0</v>
      </c>
      <c r="G2739" s="187">
        <f>BD_TS!H2738</f>
        <v>0</v>
      </c>
      <c r="H2739" s="158" t="str">
        <f>IF($A2739=0,"",IFERROR(INDEX(BD_Gestão!A:A,MATCH('Banco de Dados'!$B2739,BD_Gestão!$B:$B,0)),"erro"))</f>
        <v/>
      </c>
      <c r="I2739" s="162" t="str">
        <f>IF($A2739=0,"",IFERROR(INDEX(BD_Gestão!E:E,MATCH('Banco de Dados'!$B2739,BD_Gestão!$B:$B,0)),"erro"))</f>
        <v/>
      </c>
      <c r="J2739" s="186" t="str">
        <f>IF($A2739=0,"",IFERROR(INDEX(BD_Gestão!B:B,MATCH('Banco de Dados'!$B2739,BD_Gestão!$B:$B,0)),"erro"))</f>
        <v/>
      </c>
      <c r="K2739" s="158" t="str">
        <f>IF($A2739=0,"",IFERROR(INDEX(BD_Gestão!C:C,MATCH('Banco de Dados'!$B2739,BD_Gestão!$B:$B,0)),"erro"))</f>
        <v/>
      </c>
      <c r="L2739" s="158" t="str">
        <f>IF($A2739=0,"",IFERROR(INDEX(BD_Gestão!H:H,MATCH('Banco de Dados'!$B2739,BD_Gestão!$B:$B,0)),"erro"))</f>
        <v/>
      </c>
      <c r="M2739" s="161" t="str">
        <f>IF($A2739=0,"",IFERROR(INDEX(BD_Gestão!F:F,MATCH('Banco de Dados'!$B2739,BD_Gestão!$B:$B,0)),"erro"))</f>
        <v/>
      </c>
      <c r="N2739" s="161" t="str">
        <f>IF($A2739=0,"",IFERROR(INDEX(BD_Gestão!J:J,MATCH('Banco de Dados'!$B2739,BD_Gestão!$B:$B,0)),"erro"))</f>
        <v/>
      </c>
      <c r="O2739" s="164" t="str">
        <f>IF($A2739=0,"",IFERROR(INDEX(BD_Gestão!K:K,MATCH('Banco de Dados'!$B2739,BD_Gestão!$B:$B,0)),"erro"))</f>
        <v/>
      </c>
      <c r="P2739" s="169" t="str">
        <f t="shared" si="170"/>
        <v/>
      </c>
      <c r="Q2739" s="170" t="str">
        <f t="shared" si="171"/>
        <v/>
      </c>
      <c r="R2739" s="163" t="e">
        <f t="shared" si="168"/>
        <v>#VALUE!</v>
      </c>
      <c r="S2739" s="163" t="e">
        <f t="shared" si="169"/>
        <v>#VALUE!</v>
      </c>
      <c r="T2739" s="163" t="e">
        <f>INDEX(Controle!O:O,MATCH('Banco de Dados'!A2739,Controle!M:M,0))*E2739/100</f>
        <v>#N/A</v>
      </c>
    </row>
    <row r="2740" spans="1:20" hidden="1" x14ac:dyDescent="0.2">
      <c r="A2740" s="158">
        <f>BD_TS!A2739</f>
        <v>0</v>
      </c>
      <c r="B2740" s="158" t="str">
        <f>SUBSTITUTE(SUBSTITUTE(BD_TS!D2739," ",""),"-","/")</f>
        <v/>
      </c>
      <c r="C2740" s="158">
        <f>BD_TS!E2739</f>
        <v>0</v>
      </c>
      <c r="D2740" s="159">
        <f>BD_TS!F2739</f>
        <v>0</v>
      </c>
      <c r="E2740" s="160">
        <f>BD_TS!B2739</f>
        <v>0</v>
      </c>
      <c r="F2740" s="161">
        <f>BD_TS!C2739</f>
        <v>0</v>
      </c>
      <c r="G2740" s="187">
        <f>BD_TS!H2739</f>
        <v>0</v>
      </c>
      <c r="H2740" s="158" t="str">
        <f>IF($A2740=0,"",IFERROR(INDEX(BD_Gestão!A:A,MATCH('Banco de Dados'!$B2740,BD_Gestão!$B:$B,0)),"erro"))</f>
        <v/>
      </c>
      <c r="I2740" s="162" t="str">
        <f>IF($A2740=0,"",IFERROR(INDEX(BD_Gestão!E:E,MATCH('Banco de Dados'!$B2740,BD_Gestão!$B:$B,0)),"erro"))</f>
        <v/>
      </c>
      <c r="J2740" s="186" t="str">
        <f>IF($A2740=0,"",IFERROR(INDEX(BD_Gestão!B:B,MATCH('Banco de Dados'!$B2740,BD_Gestão!$B:$B,0)),"erro"))</f>
        <v/>
      </c>
      <c r="K2740" s="158" t="str">
        <f>IF($A2740=0,"",IFERROR(INDEX(BD_Gestão!C:C,MATCH('Banco de Dados'!$B2740,BD_Gestão!$B:$B,0)),"erro"))</f>
        <v/>
      </c>
      <c r="L2740" s="158" t="str">
        <f>IF($A2740=0,"",IFERROR(INDEX(BD_Gestão!H:H,MATCH('Banco de Dados'!$B2740,BD_Gestão!$B:$B,0)),"erro"))</f>
        <v/>
      </c>
      <c r="M2740" s="161" t="str">
        <f>IF($A2740=0,"",IFERROR(INDEX(BD_Gestão!F:F,MATCH('Banco de Dados'!$B2740,BD_Gestão!$B:$B,0)),"erro"))</f>
        <v/>
      </c>
      <c r="N2740" s="161" t="str">
        <f>IF($A2740=0,"",IFERROR(INDEX(BD_Gestão!J:J,MATCH('Banco de Dados'!$B2740,BD_Gestão!$B:$B,0)),"erro"))</f>
        <v/>
      </c>
      <c r="O2740" s="164" t="str">
        <f>IF($A2740=0,"",IFERROR(INDEX(BD_Gestão!K:K,MATCH('Banco de Dados'!$B2740,BD_Gestão!$B:$B,0)),"erro"))</f>
        <v/>
      </c>
      <c r="P2740" s="169" t="str">
        <f t="shared" si="170"/>
        <v/>
      </c>
      <c r="Q2740" s="170" t="str">
        <f t="shared" si="171"/>
        <v/>
      </c>
      <c r="R2740" s="163" t="e">
        <f t="shared" si="168"/>
        <v>#VALUE!</v>
      </c>
      <c r="S2740" s="163" t="e">
        <f t="shared" si="169"/>
        <v>#VALUE!</v>
      </c>
      <c r="T2740" s="163" t="e">
        <f>INDEX(Controle!O:O,MATCH('Banco de Dados'!A2740,Controle!M:M,0))*E2740/100</f>
        <v>#N/A</v>
      </c>
    </row>
    <row r="2741" spans="1:20" hidden="1" x14ac:dyDescent="0.2">
      <c r="A2741" s="158">
        <f>BD_TS!A2740</f>
        <v>0</v>
      </c>
      <c r="B2741" s="158" t="str">
        <f>SUBSTITUTE(SUBSTITUTE(BD_TS!D2740," ",""),"-","/")</f>
        <v/>
      </c>
      <c r="C2741" s="158">
        <f>BD_TS!E2740</f>
        <v>0</v>
      </c>
      <c r="D2741" s="159">
        <f>BD_TS!F2740</f>
        <v>0</v>
      </c>
      <c r="E2741" s="160">
        <f>BD_TS!B2740</f>
        <v>0</v>
      </c>
      <c r="F2741" s="161">
        <f>BD_TS!C2740</f>
        <v>0</v>
      </c>
      <c r="G2741" s="187">
        <f>BD_TS!H2740</f>
        <v>0</v>
      </c>
      <c r="H2741" s="158" t="str">
        <f>IF($A2741=0,"",IFERROR(INDEX(BD_Gestão!A:A,MATCH('Banco de Dados'!$B2741,BD_Gestão!$B:$B,0)),"erro"))</f>
        <v/>
      </c>
      <c r="I2741" s="162" t="str">
        <f>IF($A2741=0,"",IFERROR(INDEX(BD_Gestão!E:E,MATCH('Banco de Dados'!$B2741,BD_Gestão!$B:$B,0)),"erro"))</f>
        <v/>
      </c>
      <c r="J2741" s="186" t="str">
        <f>IF($A2741=0,"",IFERROR(INDEX(BD_Gestão!B:B,MATCH('Banco de Dados'!$B2741,BD_Gestão!$B:$B,0)),"erro"))</f>
        <v/>
      </c>
      <c r="K2741" s="158" t="str">
        <f>IF($A2741=0,"",IFERROR(INDEX(BD_Gestão!C:C,MATCH('Banco de Dados'!$B2741,BD_Gestão!$B:$B,0)),"erro"))</f>
        <v/>
      </c>
      <c r="L2741" s="158" t="str">
        <f>IF($A2741=0,"",IFERROR(INDEX(BD_Gestão!H:H,MATCH('Banco de Dados'!$B2741,BD_Gestão!$B:$B,0)),"erro"))</f>
        <v/>
      </c>
      <c r="M2741" s="161" t="str">
        <f>IF($A2741=0,"",IFERROR(INDEX(BD_Gestão!F:F,MATCH('Banco de Dados'!$B2741,BD_Gestão!$B:$B,0)),"erro"))</f>
        <v/>
      </c>
      <c r="N2741" s="161" t="str">
        <f>IF($A2741=0,"",IFERROR(INDEX(BD_Gestão!J:J,MATCH('Banco de Dados'!$B2741,BD_Gestão!$B:$B,0)),"erro"))</f>
        <v/>
      </c>
      <c r="O2741" s="164" t="str">
        <f>IF($A2741=0,"",IFERROR(INDEX(BD_Gestão!K:K,MATCH('Banco de Dados'!$B2741,BD_Gestão!$B:$B,0)),"erro"))</f>
        <v/>
      </c>
      <c r="P2741" s="169" t="str">
        <f t="shared" si="170"/>
        <v/>
      </c>
      <c r="Q2741" s="170" t="str">
        <f t="shared" si="171"/>
        <v/>
      </c>
      <c r="R2741" s="163" t="e">
        <f t="shared" si="168"/>
        <v>#VALUE!</v>
      </c>
      <c r="S2741" s="163" t="e">
        <f t="shared" si="169"/>
        <v>#VALUE!</v>
      </c>
      <c r="T2741" s="163" t="e">
        <f>INDEX(Controle!O:O,MATCH('Banco de Dados'!A2741,Controle!M:M,0))*E2741/100</f>
        <v>#N/A</v>
      </c>
    </row>
    <row r="2742" spans="1:20" hidden="1" x14ac:dyDescent="0.2">
      <c r="A2742" s="158">
        <f>BD_TS!A2741</f>
        <v>0</v>
      </c>
      <c r="B2742" s="158" t="str">
        <f>SUBSTITUTE(SUBSTITUTE(BD_TS!D2741," ",""),"-","/")</f>
        <v/>
      </c>
      <c r="C2742" s="158">
        <f>BD_TS!E2741</f>
        <v>0</v>
      </c>
      <c r="D2742" s="159">
        <f>BD_TS!F2741</f>
        <v>0</v>
      </c>
      <c r="E2742" s="160">
        <f>BD_TS!B2741</f>
        <v>0</v>
      </c>
      <c r="F2742" s="161">
        <f>BD_TS!C2741</f>
        <v>0</v>
      </c>
      <c r="G2742" s="187">
        <f>BD_TS!H2741</f>
        <v>0</v>
      </c>
      <c r="H2742" s="158" t="str">
        <f>IF($A2742=0,"",IFERROR(INDEX(BD_Gestão!A:A,MATCH('Banco de Dados'!$B2742,BD_Gestão!$B:$B,0)),"erro"))</f>
        <v/>
      </c>
      <c r="I2742" s="162" t="str">
        <f>IF($A2742=0,"",IFERROR(INDEX(BD_Gestão!E:E,MATCH('Banco de Dados'!$B2742,BD_Gestão!$B:$B,0)),"erro"))</f>
        <v/>
      </c>
      <c r="J2742" s="186" t="str">
        <f>IF($A2742=0,"",IFERROR(INDEX(BD_Gestão!B:B,MATCH('Banco de Dados'!$B2742,BD_Gestão!$B:$B,0)),"erro"))</f>
        <v/>
      </c>
      <c r="K2742" s="158" t="str">
        <f>IF($A2742=0,"",IFERROR(INDEX(BD_Gestão!C:C,MATCH('Banco de Dados'!$B2742,BD_Gestão!$B:$B,0)),"erro"))</f>
        <v/>
      </c>
      <c r="L2742" s="158" t="str">
        <f>IF($A2742=0,"",IFERROR(INDEX(BD_Gestão!H:H,MATCH('Banco de Dados'!$B2742,BD_Gestão!$B:$B,0)),"erro"))</f>
        <v/>
      </c>
      <c r="M2742" s="161" t="str">
        <f>IF($A2742=0,"",IFERROR(INDEX(BD_Gestão!F:F,MATCH('Banco de Dados'!$B2742,BD_Gestão!$B:$B,0)),"erro"))</f>
        <v/>
      </c>
      <c r="N2742" s="161" t="str">
        <f>IF($A2742=0,"",IFERROR(INDEX(BD_Gestão!J:J,MATCH('Banco de Dados'!$B2742,BD_Gestão!$B:$B,0)),"erro"))</f>
        <v/>
      </c>
      <c r="O2742" s="164" t="str">
        <f>IF($A2742=0,"",IFERROR(INDEX(BD_Gestão!K:K,MATCH('Banco de Dados'!$B2742,BD_Gestão!$B:$B,0)),"erro"))</f>
        <v/>
      </c>
      <c r="P2742" s="169" t="str">
        <f t="shared" si="170"/>
        <v/>
      </c>
      <c r="Q2742" s="170" t="str">
        <f t="shared" si="171"/>
        <v/>
      </c>
      <c r="R2742" s="163" t="e">
        <f t="shared" si="168"/>
        <v>#VALUE!</v>
      </c>
      <c r="S2742" s="163" t="e">
        <f t="shared" si="169"/>
        <v>#VALUE!</v>
      </c>
      <c r="T2742" s="163" t="e">
        <f>INDEX(Controle!O:O,MATCH('Banco de Dados'!A2742,Controle!M:M,0))*E2742/100</f>
        <v>#N/A</v>
      </c>
    </row>
    <row r="2743" spans="1:20" hidden="1" x14ac:dyDescent="0.2">
      <c r="A2743" s="158">
        <f>BD_TS!A2742</f>
        <v>0</v>
      </c>
      <c r="B2743" s="158" t="str">
        <f>SUBSTITUTE(SUBSTITUTE(BD_TS!D2742," ",""),"-","/")</f>
        <v/>
      </c>
      <c r="C2743" s="158">
        <f>BD_TS!E2742</f>
        <v>0</v>
      </c>
      <c r="D2743" s="159">
        <f>BD_TS!F2742</f>
        <v>0</v>
      </c>
      <c r="E2743" s="160">
        <f>BD_TS!B2742</f>
        <v>0</v>
      </c>
      <c r="F2743" s="161">
        <f>BD_TS!C2742</f>
        <v>0</v>
      </c>
      <c r="G2743" s="187">
        <f>BD_TS!H2742</f>
        <v>0</v>
      </c>
      <c r="H2743" s="158" t="str">
        <f>IF($A2743=0,"",IFERROR(INDEX(BD_Gestão!A:A,MATCH('Banco de Dados'!$B2743,BD_Gestão!$B:$B,0)),"erro"))</f>
        <v/>
      </c>
      <c r="I2743" s="162" t="str">
        <f>IF($A2743=0,"",IFERROR(INDEX(BD_Gestão!E:E,MATCH('Banco de Dados'!$B2743,BD_Gestão!$B:$B,0)),"erro"))</f>
        <v/>
      </c>
      <c r="J2743" s="186" t="str">
        <f>IF($A2743=0,"",IFERROR(INDEX(BD_Gestão!B:B,MATCH('Banco de Dados'!$B2743,BD_Gestão!$B:$B,0)),"erro"))</f>
        <v/>
      </c>
      <c r="K2743" s="158" t="str">
        <f>IF($A2743=0,"",IFERROR(INDEX(BD_Gestão!C:C,MATCH('Banco de Dados'!$B2743,BD_Gestão!$B:$B,0)),"erro"))</f>
        <v/>
      </c>
      <c r="L2743" s="158" t="str">
        <f>IF($A2743=0,"",IFERROR(INDEX(BD_Gestão!H:H,MATCH('Banco de Dados'!$B2743,BD_Gestão!$B:$B,0)),"erro"))</f>
        <v/>
      </c>
      <c r="M2743" s="161" t="str">
        <f>IF($A2743=0,"",IFERROR(INDEX(BD_Gestão!F:F,MATCH('Banco de Dados'!$B2743,BD_Gestão!$B:$B,0)),"erro"))</f>
        <v/>
      </c>
      <c r="N2743" s="161" t="str">
        <f>IF($A2743=0,"",IFERROR(INDEX(BD_Gestão!J:J,MATCH('Banco de Dados'!$B2743,BD_Gestão!$B:$B,0)),"erro"))</f>
        <v/>
      </c>
      <c r="O2743" s="164" t="str">
        <f>IF($A2743=0,"",IFERROR(INDEX(BD_Gestão!K:K,MATCH('Banco de Dados'!$B2743,BD_Gestão!$B:$B,0)),"erro"))</f>
        <v/>
      </c>
      <c r="P2743" s="169" t="str">
        <f t="shared" si="170"/>
        <v/>
      </c>
      <c r="Q2743" s="170" t="str">
        <f t="shared" si="171"/>
        <v/>
      </c>
      <c r="R2743" s="163" t="e">
        <f t="shared" si="168"/>
        <v>#VALUE!</v>
      </c>
      <c r="S2743" s="163" t="e">
        <f t="shared" si="169"/>
        <v>#VALUE!</v>
      </c>
      <c r="T2743" s="163" t="e">
        <f>INDEX(Controle!O:O,MATCH('Banco de Dados'!A2743,Controle!M:M,0))*E2743/100</f>
        <v>#N/A</v>
      </c>
    </row>
    <row r="2744" spans="1:20" hidden="1" x14ac:dyDescent="0.2">
      <c r="A2744" s="158">
        <f>BD_TS!A2743</f>
        <v>0</v>
      </c>
      <c r="B2744" s="158" t="str">
        <f>SUBSTITUTE(SUBSTITUTE(BD_TS!D2743," ",""),"-","/")</f>
        <v/>
      </c>
      <c r="C2744" s="158">
        <f>BD_TS!E2743</f>
        <v>0</v>
      </c>
      <c r="D2744" s="159">
        <f>BD_TS!F2743</f>
        <v>0</v>
      </c>
      <c r="E2744" s="160">
        <f>BD_TS!B2743</f>
        <v>0</v>
      </c>
      <c r="F2744" s="161">
        <f>BD_TS!C2743</f>
        <v>0</v>
      </c>
      <c r="G2744" s="187">
        <f>BD_TS!H2743</f>
        <v>0</v>
      </c>
      <c r="H2744" s="158" t="str">
        <f>IF($A2744=0,"",IFERROR(INDEX(BD_Gestão!A:A,MATCH('Banco de Dados'!$B2744,BD_Gestão!$B:$B,0)),"erro"))</f>
        <v/>
      </c>
      <c r="I2744" s="162" t="str">
        <f>IF($A2744=0,"",IFERROR(INDEX(BD_Gestão!E:E,MATCH('Banco de Dados'!$B2744,BD_Gestão!$B:$B,0)),"erro"))</f>
        <v/>
      </c>
      <c r="J2744" s="186" t="str">
        <f>IF($A2744=0,"",IFERROR(INDEX(BD_Gestão!B:B,MATCH('Banco de Dados'!$B2744,BD_Gestão!$B:$B,0)),"erro"))</f>
        <v/>
      </c>
      <c r="K2744" s="158" t="str">
        <f>IF($A2744=0,"",IFERROR(INDEX(BD_Gestão!C:C,MATCH('Banco de Dados'!$B2744,BD_Gestão!$B:$B,0)),"erro"))</f>
        <v/>
      </c>
      <c r="L2744" s="158" t="str">
        <f>IF($A2744=0,"",IFERROR(INDEX(BD_Gestão!H:H,MATCH('Banco de Dados'!$B2744,BD_Gestão!$B:$B,0)),"erro"))</f>
        <v/>
      </c>
      <c r="M2744" s="161" t="str">
        <f>IF($A2744=0,"",IFERROR(INDEX(BD_Gestão!F:F,MATCH('Banco de Dados'!$B2744,BD_Gestão!$B:$B,0)),"erro"))</f>
        <v/>
      </c>
      <c r="N2744" s="161" t="str">
        <f>IF($A2744=0,"",IFERROR(INDEX(BD_Gestão!J:J,MATCH('Banco de Dados'!$B2744,BD_Gestão!$B:$B,0)),"erro"))</f>
        <v/>
      </c>
      <c r="O2744" s="164" t="str">
        <f>IF($A2744=0,"",IFERROR(INDEX(BD_Gestão!K:K,MATCH('Banco de Dados'!$B2744,BD_Gestão!$B:$B,0)),"erro"))</f>
        <v/>
      </c>
      <c r="P2744" s="169" t="str">
        <f t="shared" si="170"/>
        <v/>
      </c>
      <c r="Q2744" s="170" t="str">
        <f t="shared" si="171"/>
        <v/>
      </c>
      <c r="R2744" s="163" t="e">
        <f t="shared" si="168"/>
        <v>#VALUE!</v>
      </c>
      <c r="S2744" s="163" t="e">
        <f t="shared" si="169"/>
        <v>#VALUE!</v>
      </c>
      <c r="T2744" s="163" t="e">
        <f>INDEX(Controle!O:O,MATCH('Banco de Dados'!A2744,Controle!M:M,0))*E2744/100</f>
        <v>#N/A</v>
      </c>
    </row>
    <row r="2745" spans="1:20" hidden="1" x14ac:dyDescent="0.2">
      <c r="A2745" s="158">
        <f>BD_TS!A2744</f>
        <v>0</v>
      </c>
      <c r="B2745" s="158" t="str">
        <f>SUBSTITUTE(SUBSTITUTE(BD_TS!D2744," ",""),"-","/")</f>
        <v/>
      </c>
      <c r="C2745" s="158">
        <f>BD_TS!E2744</f>
        <v>0</v>
      </c>
      <c r="D2745" s="159">
        <f>BD_TS!F2744</f>
        <v>0</v>
      </c>
      <c r="E2745" s="160">
        <f>BD_TS!B2744</f>
        <v>0</v>
      </c>
      <c r="F2745" s="161">
        <f>BD_TS!C2744</f>
        <v>0</v>
      </c>
      <c r="G2745" s="187">
        <f>BD_TS!H2744</f>
        <v>0</v>
      </c>
      <c r="H2745" s="158" t="str">
        <f>IF($A2745=0,"",IFERROR(INDEX(BD_Gestão!A:A,MATCH('Banco de Dados'!$B2745,BD_Gestão!$B:$B,0)),"erro"))</f>
        <v/>
      </c>
      <c r="I2745" s="162" t="str">
        <f>IF($A2745=0,"",IFERROR(INDEX(BD_Gestão!E:E,MATCH('Banco de Dados'!$B2745,BD_Gestão!$B:$B,0)),"erro"))</f>
        <v/>
      </c>
      <c r="J2745" s="186" t="str">
        <f>IF($A2745=0,"",IFERROR(INDEX(BD_Gestão!B:B,MATCH('Banco de Dados'!$B2745,BD_Gestão!$B:$B,0)),"erro"))</f>
        <v/>
      </c>
      <c r="K2745" s="158" t="str">
        <f>IF($A2745=0,"",IFERROR(INDEX(BD_Gestão!C:C,MATCH('Banco de Dados'!$B2745,BD_Gestão!$B:$B,0)),"erro"))</f>
        <v/>
      </c>
      <c r="L2745" s="158" t="str">
        <f>IF($A2745=0,"",IFERROR(INDEX(BD_Gestão!H:H,MATCH('Banco de Dados'!$B2745,BD_Gestão!$B:$B,0)),"erro"))</f>
        <v/>
      </c>
      <c r="M2745" s="161" t="str">
        <f>IF($A2745=0,"",IFERROR(INDEX(BD_Gestão!F:F,MATCH('Banco de Dados'!$B2745,BD_Gestão!$B:$B,0)),"erro"))</f>
        <v/>
      </c>
      <c r="N2745" s="161" t="str">
        <f>IF($A2745=0,"",IFERROR(INDEX(BD_Gestão!J:J,MATCH('Banco de Dados'!$B2745,BD_Gestão!$B:$B,0)),"erro"))</f>
        <v/>
      </c>
      <c r="O2745" s="164" t="str">
        <f>IF($A2745=0,"",IFERROR(INDEX(BD_Gestão!K:K,MATCH('Banco de Dados'!$B2745,BD_Gestão!$B:$B,0)),"erro"))</f>
        <v/>
      </c>
      <c r="P2745" s="169" t="str">
        <f t="shared" si="170"/>
        <v/>
      </c>
      <c r="Q2745" s="170" t="str">
        <f t="shared" si="171"/>
        <v/>
      </c>
      <c r="R2745" s="163" t="e">
        <f t="shared" si="168"/>
        <v>#VALUE!</v>
      </c>
      <c r="S2745" s="163" t="e">
        <f t="shared" si="169"/>
        <v>#VALUE!</v>
      </c>
      <c r="T2745" s="163" t="e">
        <f>INDEX(Controle!O:O,MATCH('Banco de Dados'!A2745,Controle!M:M,0))*E2745/100</f>
        <v>#N/A</v>
      </c>
    </row>
    <row r="2746" spans="1:20" hidden="1" x14ac:dyDescent="0.2">
      <c r="A2746" s="158">
        <f>BD_TS!A2745</f>
        <v>0</v>
      </c>
      <c r="B2746" s="158" t="str">
        <f>SUBSTITUTE(SUBSTITUTE(BD_TS!D2745," ",""),"-","/")</f>
        <v/>
      </c>
      <c r="C2746" s="158">
        <f>BD_TS!E2745</f>
        <v>0</v>
      </c>
      <c r="D2746" s="159">
        <f>BD_TS!F2745</f>
        <v>0</v>
      </c>
      <c r="E2746" s="160">
        <f>BD_TS!B2745</f>
        <v>0</v>
      </c>
      <c r="F2746" s="161">
        <f>BD_TS!C2745</f>
        <v>0</v>
      </c>
      <c r="G2746" s="187">
        <f>BD_TS!H2745</f>
        <v>0</v>
      </c>
      <c r="H2746" s="158" t="str">
        <f>IF($A2746=0,"",IFERROR(INDEX(BD_Gestão!A:A,MATCH('Banco de Dados'!$B2746,BD_Gestão!$B:$B,0)),"erro"))</f>
        <v/>
      </c>
      <c r="I2746" s="162" t="str">
        <f>IF($A2746=0,"",IFERROR(INDEX(BD_Gestão!E:E,MATCH('Banco de Dados'!$B2746,BD_Gestão!$B:$B,0)),"erro"))</f>
        <v/>
      </c>
      <c r="J2746" s="186" t="str">
        <f>IF($A2746=0,"",IFERROR(INDEX(BD_Gestão!B:B,MATCH('Banco de Dados'!$B2746,BD_Gestão!$B:$B,0)),"erro"))</f>
        <v/>
      </c>
      <c r="K2746" s="158" t="str">
        <f>IF($A2746=0,"",IFERROR(INDEX(BD_Gestão!C:C,MATCH('Banco de Dados'!$B2746,BD_Gestão!$B:$B,0)),"erro"))</f>
        <v/>
      </c>
      <c r="L2746" s="158" t="str">
        <f>IF($A2746=0,"",IFERROR(INDEX(BD_Gestão!H:H,MATCH('Banco de Dados'!$B2746,BD_Gestão!$B:$B,0)),"erro"))</f>
        <v/>
      </c>
      <c r="M2746" s="161" t="str">
        <f>IF($A2746=0,"",IFERROR(INDEX(BD_Gestão!F:F,MATCH('Banco de Dados'!$B2746,BD_Gestão!$B:$B,0)),"erro"))</f>
        <v/>
      </c>
      <c r="N2746" s="161" t="str">
        <f>IF($A2746=0,"",IFERROR(INDEX(BD_Gestão!J:J,MATCH('Banco de Dados'!$B2746,BD_Gestão!$B:$B,0)),"erro"))</f>
        <v/>
      </c>
      <c r="O2746" s="164" t="str">
        <f>IF($A2746=0,"",IFERROR(INDEX(BD_Gestão!K:K,MATCH('Banco de Dados'!$B2746,BD_Gestão!$B:$B,0)),"erro"))</f>
        <v/>
      </c>
      <c r="P2746" s="169" t="str">
        <f t="shared" si="170"/>
        <v/>
      </c>
      <c r="Q2746" s="170" t="str">
        <f t="shared" si="171"/>
        <v/>
      </c>
      <c r="R2746" s="163" t="e">
        <f t="shared" si="168"/>
        <v>#VALUE!</v>
      </c>
      <c r="S2746" s="163" t="e">
        <f t="shared" si="169"/>
        <v>#VALUE!</v>
      </c>
      <c r="T2746" s="163" t="e">
        <f>INDEX(Controle!O:O,MATCH('Banco de Dados'!A2746,Controle!M:M,0))*E2746/100</f>
        <v>#N/A</v>
      </c>
    </row>
    <row r="2747" spans="1:20" hidden="1" x14ac:dyDescent="0.2">
      <c r="A2747" s="158">
        <f>BD_TS!A2746</f>
        <v>0</v>
      </c>
      <c r="B2747" s="158" t="str">
        <f>SUBSTITUTE(SUBSTITUTE(BD_TS!D2746," ",""),"-","/")</f>
        <v/>
      </c>
      <c r="C2747" s="158">
        <f>BD_TS!E2746</f>
        <v>0</v>
      </c>
      <c r="D2747" s="159">
        <f>BD_TS!F2746</f>
        <v>0</v>
      </c>
      <c r="E2747" s="160">
        <f>BD_TS!B2746</f>
        <v>0</v>
      </c>
      <c r="F2747" s="161">
        <f>BD_TS!C2746</f>
        <v>0</v>
      </c>
      <c r="G2747" s="187">
        <f>BD_TS!H2746</f>
        <v>0</v>
      </c>
      <c r="H2747" s="158" t="str">
        <f>IF($A2747=0,"",IFERROR(INDEX(BD_Gestão!A:A,MATCH('Banco de Dados'!$B2747,BD_Gestão!$B:$B,0)),"erro"))</f>
        <v/>
      </c>
      <c r="I2747" s="162" t="str">
        <f>IF($A2747=0,"",IFERROR(INDEX(BD_Gestão!E:E,MATCH('Banco de Dados'!$B2747,BD_Gestão!$B:$B,0)),"erro"))</f>
        <v/>
      </c>
      <c r="J2747" s="186" t="str">
        <f>IF($A2747=0,"",IFERROR(INDEX(BD_Gestão!B:B,MATCH('Banco de Dados'!$B2747,BD_Gestão!$B:$B,0)),"erro"))</f>
        <v/>
      </c>
      <c r="K2747" s="158" t="str">
        <f>IF($A2747=0,"",IFERROR(INDEX(BD_Gestão!C:C,MATCH('Banco de Dados'!$B2747,BD_Gestão!$B:$B,0)),"erro"))</f>
        <v/>
      </c>
      <c r="L2747" s="158" t="str">
        <f>IF($A2747=0,"",IFERROR(INDEX(BD_Gestão!H:H,MATCH('Banco de Dados'!$B2747,BD_Gestão!$B:$B,0)),"erro"))</f>
        <v/>
      </c>
      <c r="M2747" s="161" t="str">
        <f>IF($A2747=0,"",IFERROR(INDEX(BD_Gestão!F:F,MATCH('Banco de Dados'!$B2747,BD_Gestão!$B:$B,0)),"erro"))</f>
        <v/>
      </c>
      <c r="N2747" s="161" t="str">
        <f>IF($A2747=0,"",IFERROR(INDEX(BD_Gestão!J:J,MATCH('Banco de Dados'!$B2747,BD_Gestão!$B:$B,0)),"erro"))</f>
        <v/>
      </c>
      <c r="O2747" s="164" t="str">
        <f>IF($A2747=0,"",IFERROR(INDEX(BD_Gestão!K:K,MATCH('Banco de Dados'!$B2747,BD_Gestão!$B:$B,0)),"erro"))</f>
        <v/>
      </c>
      <c r="P2747" s="169" t="str">
        <f t="shared" si="170"/>
        <v/>
      </c>
      <c r="Q2747" s="170" t="str">
        <f t="shared" si="171"/>
        <v/>
      </c>
      <c r="R2747" s="163" t="e">
        <f t="shared" si="168"/>
        <v>#VALUE!</v>
      </c>
      <c r="S2747" s="163" t="e">
        <f t="shared" si="169"/>
        <v>#VALUE!</v>
      </c>
      <c r="T2747" s="163" t="e">
        <f>INDEX(Controle!O:O,MATCH('Banco de Dados'!A2747,Controle!M:M,0))*E2747/100</f>
        <v>#N/A</v>
      </c>
    </row>
    <row r="2748" spans="1:20" hidden="1" x14ac:dyDescent="0.2">
      <c r="A2748" s="158">
        <f>BD_TS!A2747</f>
        <v>0</v>
      </c>
      <c r="B2748" s="158" t="str">
        <f>SUBSTITUTE(SUBSTITUTE(BD_TS!D2747," ",""),"-","/")</f>
        <v/>
      </c>
      <c r="C2748" s="158">
        <f>BD_TS!E2747</f>
        <v>0</v>
      </c>
      <c r="D2748" s="159">
        <f>BD_TS!F2747</f>
        <v>0</v>
      </c>
      <c r="E2748" s="160">
        <f>BD_TS!B2747</f>
        <v>0</v>
      </c>
      <c r="F2748" s="161">
        <f>BD_TS!C2747</f>
        <v>0</v>
      </c>
      <c r="G2748" s="187">
        <f>BD_TS!H2747</f>
        <v>0</v>
      </c>
      <c r="H2748" s="158" t="str">
        <f>IF($A2748=0,"",IFERROR(INDEX(BD_Gestão!A:A,MATCH('Banco de Dados'!$B2748,BD_Gestão!$B:$B,0)),"erro"))</f>
        <v/>
      </c>
      <c r="I2748" s="162" t="str">
        <f>IF($A2748=0,"",IFERROR(INDEX(BD_Gestão!E:E,MATCH('Banco de Dados'!$B2748,BD_Gestão!$B:$B,0)),"erro"))</f>
        <v/>
      </c>
      <c r="J2748" s="186" t="str">
        <f>IF($A2748=0,"",IFERROR(INDEX(BD_Gestão!B:B,MATCH('Banco de Dados'!$B2748,BD_Gestão!$B:$B,0)),"erro"))</f>
        <v/>
      </c>
      <c r="K2748" s="158" t="str">
        <f>IF($A2748=0,"",IFERROR(INDEX(BD_Gestão!C:C,MATCH('Banco de Dados'!$B2748,BD_Gestão!$B:$B,0)),"erro"))</f>
        <v/>
      </c>
      <c r="L2748" s="158" t="str">
        <f>IF($A2748=0,"",IFERROR(INDEX(BD_Gestão!H:H,MATCH('Banco de Dados'!$B2748,BD_Gestão!$B:$B,0)),"erro"))</f>
        <v/>
      </c>
      <c r="M2748" s="161" t="str">
        <f>IF($A2748=0,"",IFERROR(INDEX(BD_Gestão!F:F,MATCH('Banco de Dados'!$B2748,BD_Gestão!$B:$B,0)),"erro"))</f>
        <v/>
      </c>
      <c r="N2748" s="161" t="str">
        <f>IF($A2748=0,"",IFERROR(INDEX(BD_Gestão!J:J,MATCH('Banco de Dados'!$B2748,BD_Gestão!$B:$B,0)),"erro"))</f>
        <v/>
      </c>
      <c r="O2748" s="164" t="str">
        <f>IF($A2748=0,"",IFERROR(INDEX(BD_Gestão!K:K,MATCH('Banco de Dados'!$B2748,BD_Gestão!$B:$B,0)),"erro"))</f>
        <v/>
      </c>
      <c r="P2748" s="169" t="str">
        <f t="shared" si="170"/>
        <v/>
      </c>
      <c r="Q2748" s="170" t="str">
        <f t="shared" si="171"/>
        <v/>
      </c>
      <c r="R2748" s="163" t="e">
        <f t="shared" si="168"/>
        <v>#VALUE!</v>
      </c>
      <c r="S2748" s="163" t="e">
        <f t="shared" si="169"/>
        <v>#VALUE!</v>
      </c>
      <c r="T2748" s="163" t="e">
        <f>INDEX(Controle!O:O,MATCH('Banco de Dados'!A2748,Controle!M:M,0))*E2748/100</f>
        <v>#N/A</v>
      </c>
    </row>
    <row r="2749" spans="1:20" hidden="1" x14ac:dyDescent="0.2">
      <c r="A2749" s="158">
        <f>BD_TS!A2748</f>
        <v>0</v>
      </c>
      <c r="B2749" s="158" t="str">
        <f>SUBSTITUTE(SUBSTITUTE(BD_TS!D2748," ",""),"-","/")</f>
        <v/>
      </c>
      <c r="C2749" s="158">
        <f>BD_TS!E2748</f>
        <v>0</v>
      </c>
      <c r="D2749" s="159">
        <f>BD_TS!F2748</f>
        <v>0</v>
      </c>
      <c r="E2749" s="160">
        <f>BD_TS!B2748</f>
        <v>0</v>
      </c>
      <c r="F2749" s="161">
        <f>BD_TS!C2748</f>
        <v>0</v>
      </c>
      <c r="G2749" s="187">
        <f>BD_TS!H2748</f>
        <v>0</v>
      </c>
      <c r="H2749" s="158" t="str">
        <f>IF($A2749=0,"",IFERROR(INDEX(BD_Gestão!A:A,MATCH('Banco de Dados'!$B2749,BD_Gestão!$B:$B,0)),"erro"))</f>
        <v/>
      </c>
      <c r="I2749" s="162" t="str">
        <f>IF($A2749=0,"",IFERROR(INDEX(BD_Gestão!E:E,MATCH('Banco de Dados'!$B2749,BD_Gestão!$B:$B,0)),"erro"))</f>
        <v/>
      </c>
      <c r="J2749" s="186" t="str">
        <f>IF($A2749=0,"",IFERROR(INDEX(BD_Gestão!B:B,MATCH('Banco de Dados'!$B2749,BD_Gestão!$B:$B,0)),"erro"))</f>
        <v/>
      </c>
      <c r="K2749" s="158" t="str">
        <f>IF($A2749=0,"",IFERROR(INDEX(BD_Gestão!C:C,MATCH('Banco de Dados'!$B2749,BD_Gestão!$B:$B,0)),"erro"))</f>
        <v/>
      </c>
      <c r="L2749" s="158" t="str">
        <f>IF($A2749=0,"",IFERROR(INDEX(BD_Gestão!H:H,MATCH('Banco de Dados'!$B2749,BD_Gestão!$B:$B,0)),"erro"))</f>
        <v/>
      </c>
      <c r="M2749" s="161" t="str">
        <f>IF($A2749=0,"",IFERROR(INDEX(BD_Gestão!F:F,MATCH('Banco de Dados'!$B2749,BD_Gestão!$B:$B,0)),"erro"))</f>
        <v/>
      </c>
      <c r="N2749" s="161" t="str">
        <f>IF($A2749=0,"",IFERROR(INDEX(BD_Gestão!J:J,MATCH('Banco de Dados'!$B2749,BD_Gestão!$B:$B,0)),"erro"))</f>
        <v/>
      </c>
      <c r="O2749" s="164" t="str">
        <f>IF($A2749=0,"",IFERROR(INDEX(BD_Gestão!K:K,MATCH('Banco de Dados'!$B2749,BD_Gestão!$B:$B,0)),"erro"))</f>
        <v/>
      </c>
      <c r="P2749" s="169" t="str">
        <f t="shared" si="170"/>
        <v/>
      </c>
      <c r="Q2749" s="170" t="str">
        <f t="shared" si="171"/>
        <v/>
      </c>
      <c r="R2749" s="163" t="e">
        <f t="shared" si="168"/>
        <v>#VALUE!</v>
      </c>
      <c r="S2749" s="163" t="e">
        <f t="shared" si="169"/>
        <v>#VALUE!</v>
      </c>
      <c r="T2749" s="163" t="e">
        <f>INDEX(Controle!O:O,MATCH('Banco de Dados'!A2749,Controle!M:M,0))*E2749/100</f>
        <v>#N/A</v>
      </c>
    </row>
    <row r="2750" spans="1:20" hidden="1" x14ac:dyDescent="0.2">
      <c r="A2750" s="158">
        <f>BD_TS!A2749</f>
        <v>0</v>
      </c>
      <c r="B2750" s="158" t="str">
        <f>SUBSTITUTE(SUBSTITUTE(BD_TS!D2749," ",""),"-","/")</f>
        <v/>
      </c>
      <c r="C2750" s="158">
        <f>BD_TS!E2749</f>
        <v>0</v>
      </c>
      <c r="D2750" s="159">
        <f>BD_TS!F2749</f>
        <v>0</v>
      </c>
      <c r="E2750" s="160">
        <f>BD_TS!B2749</f>
        <v>0</v>
      </c>
      <c r="F2750" s="161">
        <f>BD_TS!C2749</f>
        <v>0</v>
      </c>
      <c r="G2750" s="187">
        <f>BD_TS!H2749</f>
        <v>0</v>
      </c>
      <c r="H2750" s="158" t="str">
        <f>IF($A2750=0,"",IFERROR(INDEX(BD_Gestão!A:A,MATCH('Banco de Dados'!$B2750,BD_Gestão!$B:$B,0)),"erro"))</f>
        <v/>
      </c>
      <c r="I2750" s="162" t="str">
        <f>IF($A2750=0,"",IFERROR(INDEX(BD_Gestão!E:E,MATCH('Banco de Dados'!$B2750,BD_Gestão!$B:$B,0)),"erro"))</f>
        <v/>
      </c>
      <c r="J2750" s="186" t="str">
        <f>IF($A2750=0,"",IFERROR(INDEX(BD_Gestão!B:B,MATCH('Banco de Dados'!$B2750,BD_Gestão!$B:$B,0)),"erro"))</f>
        <v/>
      </c>
      <c r="K2750" s="158" t="str">
        <f>IF($A2750=0,"",IFERROR(INDEX(BD_Gestão!C:C,MATCH('Banco de Dados'!$B2750,BD_Gestão!$B:$B,0)),"erro"))</f>
        <v/>
      </c>
      <c r="L2750" s="158" t="str">
        <f>IF($A2750=0,"",IFERROR(INDEX(BD_Gestão!H:H,MATCH('Banco de Dados'!$B2750,BD_Gestão!$B:$B,0)),"erro"))</f>
        <v/>
      </c>
      <c r="M2750" s="161" t="str">
        <f>IF($A2750=0,"",IFERROR(INDEX(BD_Gestão!F:F,MATCH('Banco de Dados'!$B2750,BD_Gestão!$B:$B,0)),"erro"))</f>
        <v/>
      </c>
      <c r="N2750" s="161" t="str">
        <f>IF($A2750=0,"",IFERROR(INDEX(BD_Gestão!J:J,MATCH('Banco de Dados'!$B2750,BD_Gestão!$B:$B,0)),"erro"))</f>
        <v/>
      </c>
      <c r="O2750" s="164" t="str">
        <f>IF($A2750=0,"",IFERROR(INDEX(BD_Gestão!K:K,MATCH('Banco de Dados'!$B2750,BD_Gestão!$B:$B,0)),"erro"))</f>
        <v/>
      </c>
      <c r="P2750" s="169" t="str">
        <f t="shared" si="170"/>
        <v/>
      </c>
      <c r="Q2750" s="170" t="str">
        <f t="shared" si="171"/>
        <v/>
      </c>
      <c r="R2750" s="163" t="e">
        <f t="shared" si="168"/>
        <v>#VALUE!</v>
      </c>
      <c r="S2750" s="163" t="e">
        <f t="shared" si="169"/>
        <v>#VALUE!</v>
      </c>
      <c r="T2750" s="163" t="e">
        <f>INDEX(Controle!O:O,MATCH('Banco de Dados'!A2750,Controle!M:M,0))*E2750/100</f>
        <v>#N/A</v>
      </c>
    </row>
    <row r="2751" spans="1:20" hidden="1" x14ac:dyDescent="0.2">
      <c r="A2751" s="158">
        <f>BD_TS!A2750</f>
        <v>0</v>
      </c>
      <c r="B2751" s="158" t="str">
        <f>SUBSTITUTE(SUBSTITUTE(BD_TS!D2750," ",""),"-","/")</f>
        <v/>
      </c>
      <c r="C2751" s="158">
        <f>BD_TS!E2750</f>
        <v>0</v>
      </c>
      <c r="D2751" s="159">
        <f>BD_TS!F2750</f>
        <v>0</v>
      </c>
      <c r="E2751" s="160">
        <f>BD_TS!B2750</f>
        <v>0</v>
      </c>
      <c r="F2751" s="161">
        <f>BD_TS!C2750</f>
        <v>0</v>
      </c>
      <c r="G2751" s="187">
        <f>BD_TS!H2750</f>
        <v>0</v>
      </c>
      <c r="H2751" s="158" t="str">
        <f>IF($A2751=0,"",IFERROR(INDEX(BD_Gestão!A:A,MATCH('Banco de Dados'!$B2751,BD_Gestão!$B:$B,0)),"erro"))</f>
        <v/>
      </c>
      <c r="I2751" s="162" t="str">
        <f>IF($A2751=0,"",IFERROR(INDEX(BD_Gestão!E:E,MATCH('Banco de Dados'!$B2751,BD_Gestão!$B:$B,0)),"erro"))</f>
        <v/>
      </c>
      <c r="J2751" s="186" t="str">
        <f>IF($A2751=0,"",IFERROR(INDEX(BD_Gestão!B:B,MATCH('Banco de Dados'!$B2751,BD_Gestão!$B:$B,0)),"erro"))</f>
        <v/>
      </c>
      <c r="K2751" s="158" t="str">
        <f>IF($A2751=0,"",IFERROR(INDEX(BD_Gestão!C:C,MATCH('Banco de Dados'!$B2751,BD_Gestão!$B:$B,0)),"erro"))</f>
        <v/>
      </c>
      <c r="L2751" s="158" t="str">
        <f>IF($A2751=0,"",IFERROR(INDEX(BD_Gestão!H:H,MATCH('Banco de Dados'!$B2751,BD_Gestão!$B:$B,0)),"erro"))</f>
        <v/>
      </c>
      <c r="M2751" s="161" t="str">
        <f>IF($A2751=0,"",IFERROR(INDEX(BD_Gestão!F:F,MATCH('Banco de Dados'!$B2751,BD_Gestão!$B:$B,0)),"erro"))</f>
        <v/>
      </c>
      <c r="N2751" s="161" t="str">
        <f>IF($A2751=0,"",IFERROR(INDEX(BD_Gestão!J:J,MATCH('Banco de Dados'!$B2751,BD_Gestão!$B:$B,0)),"erro"))</f>
        <v/>
      </c>
      <c r="O2751" s="164" t="str">
        <f>IF($A2751=0,"",IFERROR(INDEX(BD_Gestão!K:K,MATCH('Banco de Dados'!$B2751,BD_Gestão!$B:$B,0)),"erro"))</f>
        <v/>
      </c>
      <c r="P2751" s="169" t="str">
        <f t="shared" si="170"/>
        <v/>
      </c>
      <c r="Q2751" s="170" t="str">
        <f t="shared" si="171"/>
        <v/>
      </c>
      <c r="R2751" s="163" t="e">
        <f t="shared" si="168"/>
        <v>#VALUE!</v>
      </c>
      <c r="S2751" s="163" t="e">
        <f t="shared" si="169"/>
        <v>#VALUE!</v>
      </c>
      <c r="T2751" s="163" t="e">
        <f>INDEX(Controle!O:O,MATCH('Banco de Dados'!A2751,Controle!M:M,0))*E2751/100</f>
        <v>#N/A</v>
      </c>
    </row>
    <row r="2752" spans="1:20" hidden="1" x14ac:dyDescent="0.2">
      <c r="A2752" s="158">
        <f>BD_TS!A2751</f>
        <v>0</v>
      </c>
      <c r="B2752" s="158" t="str">
        <f>SUBSTITUTE(SUBSTITUTE(BD_TS!D2751," ",""),"-","/")</f>
        <v/>
      </c>
      <c r="C2752" s="158">
        <f>BD_TS!E2751</f>
        <v>0</v>
      </c>
      <c r="D2752" s="159">
        <f>BD_TS!F2751</f>
        <v>0</v>
      </c>
      <c r="E2752" s="160">
        <f>BD_TS!B2751</f>
        <v>0</v>
      </c>
      <c r="F2752" s="161">
        <f>BD_TS!C2751</f>
        <v>0</v>
      </c>
      <c r="G2752" s="187">
        <f>BD_TS!H2751</f>
        <v>0</v>
      </c>
      <c r="H2752" s="158" t="str">
        <f>IF($A2752=0,"",IFERROR(INDEX(BD_Gestão!A:A,MATCH('Banco de Dados'!$B2752,BD_Gestão!$B:$B,0)),"erro"))</f>
        <v/>
      </c>
      <c r="I2752" s="162" t="str">
        <f>IF($A2752=0,"",IFERROR(INDEX(BD_Gestão!E:E,MATCH('Banco de Dados'!$B2752,BD_Gestão!$B:$B,0)),"erro"))</f>
        <v/>
      </c>
      <c r="J2752" s="186" t="str">
        <f>IF($A2752=0,"",IFERROR(INDEX(BD_Gestão!B:B,MATCH('Banco de Dados'!$B2752,BD_Gestão!$B:$B,0)),"erro"))</f>
        <v/>
      </c>
      <c r="K2752" s="158" t="str">
        <f>IF($A2752=0,"",IFERROR(INDEX(BD_Gestão!C:C,MATCH('Banco de Dados'!$B2752,BD_Gestão!$B:$B,0)),"erro"))</f>
        <v/>
      </c>
      <c r="L2752" s="158" t="str">
        <f>IF($A2752=0,"",IFERROR(INDEX(BD_Gestão!H:H,MATCH('Banco de Dados'!$B2752,BD_Gestão!$B:$B,0)),"erro"))</f>
        <v/>
      </c>
      <c r="M2752" s="161" t="str">
        <f>IF($A2752=0,"",IFERROR(INDEX(BD_Gestão!F:F,MATCH('Banco de Dados'!$B2752,BD_Gestão!$B:$B,0)),"erro"))</f>
        <v/>
      </c>
      <c r="N2752" s="161" t="str">
        <f>IF($A2752=0,"",IFERROR(INDEX(BD_Gestão!J:J,MATCH('Banco de Dados'!$B2752,BD_Gestão!$B:$B,0)),"erro"))</f>
        <v/>
      </c>
      <c r="O2752" s="164" t="str">
        <f>IF($A2752=0,"",IFERROR(INDEX(BD_Gestão!K:K,MATCH('Banco de Dados'!$B2752,BD_Gestão!$B:$B,0)),"erro"))</f>
        <v/>
      </c>
      <c r="P2752" s="169" t="str">
        <f t="shared" si="170"/>
        <v/>
      </c>
      <c r="Q2752" s="170" t="str">
        <f t="shared" si="171"/>
        <v/>
      </c>
      <c r="R2752" s="163" t="e">
        <f t="shared" si="168"/>
        <v>#VALUE!</v>
      </c>
      <c r="S2752" s="163" t="e">
        <f t="shared" si="169"/>
        <v>#VALUE!</v>
      </c>
      <c r="T2752" s="163" t="e">
        <f>INDEX(Controle!O:O,MATCH('Banco de Dados'!A2752,Controle!M:M,0))*E2752/100</f>
        <v>#N/A</v>
      </c>
    </row>
    <row r="2753" spans="1:20" hidden="1" x14ac:dyDescent="0.2">
      <c r="A2753" s="158">
        <f>BD_TS!A2752</f>
        <v>0</v>
      </c>
      <c r="B2753" s="158" t="str">
        <f>SUBSTITUTE(SUBSTITUTE(BD_TS!D2752," ",""),"-","/")</f>
        <v/>
      </c>
      <c r="C2753" s="158">
        <f>BD_TS!E2752</f>
        <v>0</v>
      </c>
      <c r="D2753" s="159">
        <f>BD_TS!F2752</f>
        <v>0</v>
      </c>
      <c r="E2753" s="160">
        <f>BD_TS!B2752</f>
        <v>0</v>
      </c>
      <c r="F2753" s="161">
        <f>BD_TS!C2752</f>
        <v>0</v>
      </c>
      <c r="G2753" s="187">
        <f>BD_TS!H2752</f>
        <v>0</v>
      </c>
      <c r="H2753" s="158" t="str">
        <f>IF($A2753=0,"",IFERROR(INDEX(BD_Gestão!A:A,MATCH('Banco de Dados'!$B2753,BD_Gestão!$B:$B,0)),"erro"))</f>
        <v/>
      </c>
      <c r="I2753" s="162" t="str">
        <f>IF($A2753=0,"",IFERROR(INDEX(BD_Gestão!E:E,MATCH('Banco de Dados'!$B2753,BD_Gestão!$B:$B,0)),"erro"))</f>
        <v/>
      </c>
      <c r="J2753" s="186" t="str">
        <f>IF($A2753=0,"",IFERROR(INDEX(BD_Gestão!B:B,MATCH('Banco de Dados'!$B2753,BD_Gestão!$B:$B,0)),"erro"))</f>
        <v/>
      </c>
      <c r="K2753" s="158" t="str">
        <f>IF($A2753=0,"",IFERROR(INDEX(BD_Gestão!C:C,MATCH('Banco de Dados'!$B2753,BD_Gestão!$B:$B,0)),"erro"))</f>
        <v/>
      </c>
      <c r="L2753" s="158" t="str">
        <f>IF($A2753=0,"",IFERROR(INDEX(BD_Gestão!H:H,MATCH('Banco de Dados'!$B2753,BD_Gestão!$B:$B,0)),"erro"))</f>
        <v/>
      </c>
      <c r="M2753" s="161" t="str">
        <f>IF($A2753=0,"",IFERROR(INDEX(BD_Gestão!F:F,MATCH('Banco de Dados'!$B2753,BD_Gestão!$B:$B,0)),"erro"))</f>
        <v/>
      </c>
      <c r="N2753" s="161" t="str">
        <f>IF($A2753=0,"",IFERROR(INDEX(BD_Gestão!J:J,MATCH('Banco de Dados'!$B2753,BD_Gestão!$B:$B,0)),"erro"))</f>
        <v/>
      </c>
      <c r="O2753" s="164" t="str">
        <f>IF($A2753=0,"",IFERROR(INDEX(BD_Gestão!K:K,MATCH('Banco de Dados'!$B2753,BD_Gestão!$B:$B,0)),"erro"))</f>
        <v/>
      </c>
      <c r="P2753" s="169" t="str">
        <f t="shared" si="170"/>
        <v/>
      </c>
      <c r="Q2753" s="170" t="str">
        <f t="shared" si="171"/>
        <v/>
      </c>
      <c r="R2753" s="163" t="e">
        <f t="shared" si="168"/>
        <v>#VALUE!</v>
      </c>
      <c r="S2753" s="163" t="e">
        <f t="shared" si="169"/>
        <v>#VALUE!</v>
      </c>
      <c r="T2753" s="163" t="e">
        <f>INDEX(Controle!O:O,MATCH('Banco de Dados'!A2753,Controle!M:M,0))*E2753/100</f>
        <v>#N/A</v>
      </c>
    </row>
    <row r="2754" spans="1:20" hidden="1" x14ac:dyDescent="0.2">
      <c r="A2754" s="158">
        <f>BD_TS!A2753</f>
        <v>0</v>
      </c>
      <c r="B2754" s="158" t="str">
        <f>SUBSTITUTE(SUBSTITUTE(BD_TS!D2753," ",""),"-","/")</f>
        <v/>
      </c>
      <c r="C2754" s="158">
        <f>BD_TS!E2753</f>
        <v>0</v>
      </c>
      <c r="D2754" s="159">
        <f>BD_TS!F2753</f>
        <v>0</v>
      </c>
      <c r="E2754" s="160">
        <f>BD_TS!B2753</f>
        <v>0</v>
      </c>
      <c r="F2754" s="161">
        <f>BD_TS!C2753</f>
        <v>0</v>
      </c>
      <c r="G2754" s="187">
        <f>BD_TS!H2753</f>
        <v>0</v>
      </c>
      <c r="H2754" s="158" t="str">
        <f>IF($A2754=0,"",IFERROR(INDEX(BD_Gestão!A:A,MATCH('Banco de Dados'!$B2754,BD_Gestão!$B:$B,0)),"erro"))</f>
        <v/>
      </c>
      <c r="I2754" s="162" t="str">
        <f>IF($A2754=0,"",IFERROR(INDEX(BD_Gestão!E:E,MATCH('Banco de Dados'!$B2754,BD_Gestão!$B:$B,0)),"erro"))</f>
        <v/>
      </c>
      <c r="J2754" s="186" t="str">
        <f>IF($A2754=0,"",IFERROR(INDEX(BD_Gestão!B:B,MATCH('Banco de Dados'!$B2754,BD_Gestão!$B:$B,0)),"erro"))</f>
        <v/>
      </c>
      <c r="K2754" s="158" t="str">
        <f>IF($A2754=0,"",IFERROR(INDEX(BD_Gestão!C:C,MATCH('Banco de Dados'!$B2754,BD_Gestão!$B:$B,0)),"erro"))</f>
        <v/>
      </c>
      <c r="L2754" s="158" t="str">
        <f>IF($A2754=0,"",IFERROR(INDEX(BD_Gestão!H:H,MATCH('Banco de Dados'!$B2754,BD_Gestão!$B:$B,0)),"erro"))</f>
        <v/>
      </c>
      <c r="M2754" s="161" t="str">
        <f>IF($A2754=0,"",IFERROR(INDEX(BD_Gestão!F:F,MATCH('Banco de Dados'!$B2754,BD_Gestão!$B:$B,0)),"erro"))</f>
        <v/>
      </c>
      <c r="N2754" s="161" t="str">
        <f>IF($A2754=0,"",IFERROR(INDEX(BD_Gestão!J:J,MATCH('Banco de Dados'!$B2754,BD_Gestão!$B:$B,0)),"erro"))</f>
        <v/>
      </c>
      <c r="O2754" s="164" t="str">
        <f>IF($A2754=0,"",IFERROR(INDEX(BD_Gestão!K:K,MATCH('Banco de Dados'!$B2754,BD_Gestão!$B:$B,0)),"erro"))</f>
        <v/>
      </c>
      <c r="P2754" s="169" t="str">
        <f t="shared" si="170"/>
        <v/>
      </c>
      <c r="Q2754" s="170" t="str">
        <f t="shared" si="171"/>
        <v/>
      </c>
      <c r="R2754" s="163" t="e">
        <f t="shared" si="168"/>
        <v>#VALUE!</v>
      </c>
      <c r="S2754" s="163" t="e">
        <f t="shared" si="169"/>
        <v>#VALUE!</v>
      </c>
      <c r="T2754" s="163" t="e">
        <f>INDEX(Controle!O:O,MATCH('Banco de Dados'!A2754,Controle!M:M,0))*E2754/100</f>
        <v>#N/A</v>
      </c>
    </row>
    <row r="2755" spans="1:20" hidden="1" x14ac:dyDescent="0.2">
      <c r="A2755" s="158">
        <f>BD_TS!A2754</f>
        <v>0</v>
      </c>
      <c r="B2755" s="158" t="str">
        <f>SUBSTITUTE(SUBSTITUTE(BD_TS!D2754," ",""),"-","/")</f>
        <v/>
      </c>
      <c r="C2755" s="158">
        <f>BD_TS!E2754</f>
        <v>0</v>
      </c>
      <c r="D2755" s="159">
        <f>BD_TS!F2754</f>
        <v>0</v>
      </c>
      <c r="E2755" s="160">
        <f>BD_TS!B2754</f>
        <v>0</v>
      </c>
      <c r="F2755" s="161">
        <f>BD_TS!C2754</f>
        <v>0</v>
      </c>
      <c r="G2755" s="187">
        <f>BD_TS!H2754</f>
        <v>0</v>
      </c>
      <c r="H2755" s="158" t="str">
        <f>IF($A2755=0,"",IFERROR(INDEX(BD_Gestão!A:A,MATCH('Banco de Dados'!$B2755,BD_Gestão!$B:$B,0)),"erro"))</f>
        <v/>
      </c>
      <c r="I2755" s="162" t="str">
        <f>IF($A2755=0,"",IFERROR(INDEX(BD_Gestão!E:E,MATCH('Banco de Dados'!$B2755,BD_Gestão!$B:$B,0)),"erro"))</f>
        <v/>
      </c>
      <c r="J2755" s="186" t="str">
        <f>IF($A2755=0,"",IFERROR(INDEX(BD_Gestão!B:B,MATCH('Banco de Dados'!$B2755,BD_Gestão!$B:$B,0)),"erro"))</f>
        <v/>
      </c>
      <c r="K2755" s="158" t="str">
        <f>IF($A2755=0,"",IFERROR(INDEX(BD_Gestão!C:C,MATCH('Banco de Dados'!$B2755,BD_Gestão!$B:$B,0)),"erro"))</f>
        <v/>
      </c>
      <c r="L2755" s="158" t="str">
        <f>IF($A2755=0,"",IFERROR(INDEX(BD_Gestão!H:H,MATCH('Banco de Dados'!$B2755,BD_Gestão!$B:$B,0)),"erro"))</f>
        <v/>
      </c>
      <c r="M2755" s="161" t="str">
        <f>IF($A2755=0,"",IFERROR(INDEX(BD_Gestão!F:F,MATCH('Banco de Dados'!$B2755,BD_Gestão!$B:$B,0)),"erro"))</f>
        <v/>
      </c>
      <c r="N2755" s="161" t="str">
        <f>IF($A2755=0,"",IFERROR(INDEX(BD_Gestão!J:J,MATCH('Banco de Dados'!$B2755,BD_Gestão!$B:$B,0)),"erro"))</f>
        <v/>
      </c>
      <c r="O2755" s="164" t="str">
        <f>IF($A2755=0,"",IFERROR(INDEX(BD_Gestão!K:K,MATCH('Banco de Dados'!$B2755,BD_Gestão!$B:$B,0)),"erro"))</f>
        <v/>
      </c>
      <c r="P2755" s="169" t="str">
        <f t="shared" si="170"/>
        <v/>
      </c>
      <c r="Q2755" s="170" t="str">
        <f t="shared" si="171"/>
        <v/>
      </c>
      <c r="R2755" s="163" t="e">
        <f t="shared" si="168"/>
        <v>#VALUE!</v>
      </c>
      <c r="S2755" s="163" t="e">
        <f t="shared" si="169"/>
        <v>#VALUE!</v>
      </c>
      <c r="T2755" s="163" t="e">
        <f>INDEX(Controle!O:O,MATCH('Banco de Dados'!A2755,Controle!M:M,0))*E2755/100</f>
        <v>#N/A</v>
      </c>
    </row>
    <row r="2756" spans="1:20" hidden="1" x14ac:dyDescent="0.2">
      <c r="A2756" s="158">
        <f>BD_TS!A2755</f>
        <v>0</v>
      </c>
      <c r="B2756" s="158" t="str">
        <f>SUBSTITUTE(SUBSTITUTE(BD_TS!D2755," ",""),"-","/")</f>
        <v/>
      </c>
      <c r="C2756" s="158">
        <f>BD_TS!E2755</f>
        <v>0</v>
      </c>
      <c r="D2756" s="159">
        <f>BD_TS!F2755</f>
        <v>0</v>
      </c>
      <c r="E2756" s="160">
        <f>BD_TS!B2755</f>
        <v>0</v>
      </c>
      <c r="F2756" s="161">
        <f>BD_TS!C2755</f>
        <v>0</v>
      </c>
      <c r="G2756" s="187">
        <f>BD_TS!H2755</f>
        <v>0</v>
      </c>
      <c r="H2756" s="158" t="str">
        <f>IF($A2756=0,"",IFERROR(INDEX(BD_Gestão!A:A,MATCH('Banco de Dados'!$B2756,BD_Gestão!$B:$B,0)),"erro"))</f>
        <v/>
      </c>
      <c r="I2756" s="162" t="str">
        <f>IF($A2756=0,"",IFERROR(INDEX(BD_Gestão!E:E,MATCH('Banco de Dados'!$B2756,BD_Gestão!$B:$B,0)),"erro"))</f>
        <v/>
      </c>
      <c r="J2756" s="186" t="str">
        <f>IF($A2756=0,"",IFERROR(INDEX(BD_Gestão!B:B,MATCH('Banco de Dados'!$B2756,BD_Gestão!$B:$B,0)),"erro"))</f>
        <v/>
      </c>
      <c r="K2756" s="158" t="str">
        <f>IF($A2756=0,"",IFERROR(INDEX(BD_Gestão!C:C,MATCH('Banco de Dados'!$B2756,BD_Gestão!$B:$B,0)),"erro"))</f>
        <v/>
      </c>
      <c r="L2756" s="158" t="str">
        <f>IF($A2756=0,"",IFERROR(INDEX(BD_Gestão!H:H,MATCH('Banco de Dados'!$B2756,BD_Gestão!$B:$B,0)),"erro"))</f>
        <v/>
      </c>
      <c r="M2756" s="161" t="str">
        <f>IF($A2756=0,"",IFERROR(INDEX(BD_Gestão!F:F,MATCH('Banco de Dados'!$B2756,BD_Gestão!$B:$B,0)),"erro"))</f>
        <v/>
      </c>
      <c r="N2756" s="161" t="str">
        <f>IF($A2756=0,"",IFERROR(INDEX(BD_Gestão!J:J,MATCH('Banco de Dados'!$B2756,BD_Gestão!$B:$B,0)),"erro"))</f>
        <v/>
      </c>
      <c r="O2756" s="164" t="str">
        <f>IF($A2756=0,"",IFERROR(INDEX(BD_Gestão!K:K,MATCH('Banco de Dados'!$B2756,BD_Gestão!$B:$B,0)),"erro"))</f>
        <v/>
      </c>
      <c r="P2756" s="169" t="str">
        <f t="shared" si="170"/>
        <v/>
      </c>
      <c r="Q2756" s="170" t="str">
        <f t="shared" si="171"/>
        <v/>
      </c>
      <c r="R2756" s="163" t="e">
        <f t="shared" si="168"/>
        <v>#VALUE!</v>
      </c>
      <c r="S2756" s="163" t="e">
        <f t="shared" si="169"/>
        <v>#VALUE!</v>
      </c>
      <c r="T2756" s="163" t="e">
        <f>INDEX(Controle!O:O,MATCH('Banco de Dados'!A2756,Controle!M:M,0))*E2756/100</f>
        <v>#N/A</v>
      </c>
    </row>
    <row r="2757" spans="1:20" hidden="1" x14ac:dyDescent="0.2">
      <c r="A2757" s="158">
        <f>BD_TS!A2756</f>
        <v>0</v>
      </c>
      <c r="B2757" s="158" t="str">
        <f>SUBSTITUTE(SUBSTITUTE(BD_TS!D2756," ",""),"-","/")</f>
        <v/>
      </c>
      <c r="C2757" s="158">
        <f>BD_TS!E2756</f>
        <v>0</v>
      </c>
      <c r="D2757" s="159">
        <f>BD_TS!F2756</f>
        <v>0</v>
      </c>
      <c r="E2757" s="160">
        <f>BD_TS!B2756</f>
        <v>0</v>
      </c>
      <c r="F2757" s="161">
        <f>BD_TS!C2756</f>
        <v>0</v>
      </c>
      <c r="G2757" s="187">
        <f>BD_TS!H2756</f>
        <v>0</v>
      </c>
      <c r="H2757" s="158" t="str">
        <f>IF($A2757=0,"",IFERROR(INDEX(BD_Gestão!A:A,MATCH('Banco de Dados'!$B2757,BD_Gestão!$B:$B,0)),"erro"))</f>
        <v/>
      </c>
      <c r="I2757" s="162" t="str">
        <f>IF($A2757=0,"",IFERROR(INDEX(BD_Gestão!E:E,MATCH('Banco de Dados'!$B2757,BD_Gestão!$B:$B,0)),"erro"))</f>
        <v/>
      </c>
      <c r="J2757" s="186" t="str">
        <f>IF($A2757=0,"",IFERROR(INDEX(BD_Gestão!B:B,MATCH('Banco de Dados'!$B2757,BD_Gestão!$B:$B,0)),"erro"))</f>
        <v/>
      </c>
      <c r="K2757" s="158" t="str">
        <f>IF($A2757=0,"",IFERROR(INDEX(BD_Gestão!C:C,MATCH('Banco de Dados'!$B2757,BD_Gestão!$B:$B,0)),"erro"))</f>
        <v/>
      </c>
      <c r="L2757" s="158" t="str">
        <f>IF($A2757=0,"",IFERROR(INDEX(BD_Gestão!H:H,MATCH('Banco de Dados'!$B2757,BD_Gestão!$B:$B,0)),"erro"))</f>
        <v/>
      </c>
      <c r="M2757" s="161" t="str">
        <f>IF($A2757=0,"",IFERROR(INDEX(BD_Gestão!F:F,MATCH('Banco de Dados'!$B2757,BD_Gestão!$B:$B,0)),"erro"))</f>
        <v/>
      </c>
      <c r="N2757" s="161" t="str">
        <f>IF($A2757=0,"",IFERROR(INDEX(BD_Gestão!J:J,MATCH('Banco de Dados'!$B2757,BD_Gestão!$B:$B,0)),"erro"))</f>
        <v/>
      </c>
      <c r="O2757" s="164" t="str">
        <f>IF($A2757=0,"",IFERROR(INDEX(BD_Gestão!K:K,MATCH('Banco de Dados'!$B2757,BD_Gestão!$B:$B,0)),"erro"))</f>
        <v/>
      </c>
      <c r="P2757" s="169" t="str">
        <f t="shared" si="170"/>
        <v/>
      </c>
      <c r="Q2757" s="170" t="str">
        <f t="shared" si="171"/>
        <v/>
      </c>
      <c r="R2757" s="163" t="e">
        <f t="shared" ref="R2757:R2820" si="172">MONTH(I2757)</f>
        <v>#VALUE!</v>
      </c>
      <c r="S2757" s="163" t="e">
        <f t="shared" ref="S2757:S2820" si="173">YEAR(I2757)</f>
        <v>#VALUE!</v>
      </c>
      <c r="T2757" s="163" t="e">
        <f>INDEX(Controle!O:O,MATCH('Banco de Dados'!A2757,Controle!M:M,0))*E2757/100</f>
        <v>#N/A</v>
      </c>
    </row>
    <row r="2758" spans="1:20" hidden="1" x14ac:dyDescent="0.2">
      <c r="A2758" s="158">
        <f>BD_TS!A2757</f>
        <v>0</v>
      </c>
      <c r="B2758" s="158" t="str">
        <f>SUBSTITUTE(SUBSTITUTE(BD_TS!D2757," ",""),"-","/")</f>
        <v/>
      </c>
      <c r="C2758" s="158">
        <f>BD_TS!E2757</f>
        <v>0</v>
      </c>
      <c r="D2758" s="159">
        <f>BD_TS!F2757</f>
        <v>0</v>
      </c>
      <c r="E2758" s="160">
        <f>BD_TS!B2757</f>
        <v>0</v>
      </c>
      <c r="F2758" s="161">
        <f>BD_TS!C2757</f>
        <v>0</v>
      </c>
      <c r="G2758" s="187">
        <f>BD_TS!H2757</f>
        <v>0</v>
      </c>
      <c r="H2758" s="158" t="str">
        <f>IF($A2758=0,"",IFERROR(INDEX(BD_Gestão!A:A,MATCH('Banco de Dados'!$B2758,BD_Gestão!$B:$B,0)),"erro"))</f>
        <v/>
      </c>
      <c r="I2758" s="162" t="str">
        <f>IF($A2758=0,"",IFERROR(INDEX(BD_Gestão!E:E,MATCH('Banco de Dados'!$B2758,BD_Gestão!$B:$B,0)),"erro"))</f>
        <v/>
      </c>
      <c r="J2758" s="186" t="str">
        <f>IF($A2758=0,"",IFERROR(INDEX(BD_Gestão!B:B,MATCH('Banco de Dados'!$B2758,BD_Gestão!$B:$B,0)),"erro"))</f>
        <v/>
      </c>
      <c r="K2758" s="158" t="str">
        <f>IF($A2758=0,"",IFERROR(INDEX(BD_Gestão!C:C,MATCH('Banco de Dados'!$B2758,BD_Gestão!$B:$B,0)),"erro"))</f>
        <v/>
      </c>
      <c r="L2758" s="158" t="str">
        <f>IF($A2758=0,"",IFERROR(INDEX(BD_Gestão!H:H,MATCH('Banco de Dados'!$B2758,BD_Gestão!$B:$B,0)),"erro"))</f>
        <v/>
      </c>
      <c r="M2758" s="161" t="str">
        <f>IF($A2758=0,"",IFERROR(INDEX(BD_Gestão!F:F,MATCH('Banco de Dados'!$B2758,BD_Gestão!$B:$B,0)),"erro"))</f>
        <v/>
      </c>
      <c r="N2758" s="161" t="str">
        <f>IF($A2758=0,"",IFERROR(INDEX(BD_Gestão!J:J,MATCH('Banco de Dados'!$B2758,BD_Gestão!$B:$B,0)),"erro"))</f>
        <v/>
      </c>
      <c r="O2758" s="164" t="str">
        <f>IF($A2758=0,"",IFERROR(INDEX(BD_Gestão!K:K,MATCH('Banco de Dados'!$B2758,BD_Gestão!$B:$B,0)),"erro"))</f>
        <v/>
      </c>
      <c r="P2758" s="169" t="str">
        <f t="shared" ref="P2758:P2821" si="174">IF(OR(H2758="erro",H2758=""),"",E2758*(MIN(O2758,1)))</f>
        <v/>
      </c>
      <c r="Q2758" s="170" t="str">
        <f t="shared" ref="Q2758:Q2821" si="175">IF(OR(H2758="erro",H2758=""),"",E2758-P2758)</f>
        <v/>
      </c>
      <c r="R2758" s="163" t="e">
        <f t="shared" si="172"/>
        <v>#VALUE!</v>
      </c>
      <c r="S2758" s="163" t="e">
        <f t="shared" si="173"/>
        <v>#VALUE!</v>
      </c>
      <c r="T2758" s="163" t="e">
        <f>INDEX(Controle!O:O,MATCH('Banco de Dados'!A2758,Controle!M:M,0))*E2758/100</f>
        <v>#N/A</v>
      </c>
    </row>
    <row r="2759" spans="1:20" hidden="1" x14ac:dyDescent="0.2">
      <c r="A2759" s="158">
        <f>BD_TS!A2758</f>
        <v>0</v>
      </c>
      <c r="B2759" s="158" t="str">
        <f>SUBSTITUTE(SUBSTITUTE(BD_TS!D2758," ",""),"-","/")</f>
        <v/>
      </c>
      <c r="C2759" s="158">
        <f>BD_TS!E2758</f>
        <v>0</v>
      </c>
      <c r="D2759" s="159">
        <f>BD_TS!F2758</f>
        <v>0</v>
      </c>
      <c r="E2759" s="160">
        <f>BD_TS!B2758</f>
        <v>0</v>
      </c>
      <c r="F2759" s="161">
        <f>BD_TS!C2758</f>
        <v>0</v>
      </c>
      <c r="G2759" s="187">
        <f>BD_TS!H2758</f>
        <v>0</v>
      </c>
      <c r="H2759" s="158" t="str">
        <f>IF($A2759=0,"",IFERROR(INDEX(BD_Gestão!A:A,MATCH('Banco de Dados'!$B2759,BD_Gestão!$B:$B,0)),"erro"))</f>
        <v/>
      </c>
      <c r="I2759" s="162" t="str">
        <f>IF($A2759=0,"",IFERROR(INDEX(BD_Gestão!E:E,MATCH('Banco de Dados'!$B2759,BD_Gestão!$B:$B,0)),"erro"))</f>
        <v/>
      </c>
      <c r="J2759" s="186" t="str">
        <f>IF($A2759=0,"",IFERROR(INDEX(BD_Gestão!B:B,MATCH('Banco de Dados'!$B2759,BD_Gestão!$B:$B,0)),"erro"))</f>
        <v/>
      </c>
      <c r="K2759" s="158" t="str">
        <f>IF($A2759=0,"",IFERROR(INDEX(BD_Gestão!C:C,MATCH('Banco de Dados'!$B2759,BD_Gestão!$B:$B,0)),"erro"))</f>
        <v/>
      </c>
      <c r="L2759" s="158" t="str">
        <f>IF($A2759=0,"",IFERROR(INDEX(BD_Gestão!H:H,MATCH('Banco de Dados'!$B2759,BD_Gestão!$B:$B,0)),"erro"))</f>
        <v/>
      </c>
      <c r="M2759" s="161" t="str">
        <f>IF($A2759=0,"",IFERROR(INDEX(BD_Gestão!F:F,MATCH('Banco de Dados'!$B2759,BD_Gestão!$B:$B,0)),"erro"))</f>
        <v/>
      </c>
      <c r="N2759" s="161" t="str">
        <f>IF($A2759=0,"",IFERROR(INDEX(BD_Gestão!J:J,MATCH('Banco de Dados'!$B2759,BD_Gestão!$B:$B,0)),"erro"))</f>
        <v/>
      </c>
      <c r="O2759" s="164" t="str">
        <f>IF($A2759=0,"",IFERROR(INDEX(BD_Gestão!K:K,MATCH('Banco de Dados'!$B2759,BD_Gestão!$B:$B,0)),"erro"))</f>
        <v/>
      </c>
      <c r="P2759" s="169" t="str">
        <f t="shared" si="174"/>
        <v/>
      </c>
      <c r="Q2759" s="170" t="str">
        <f t="shared" si="175"/>
        <v/>
      </c>
      <c r="R2759" s="163" t="e">
        <f t="shared" si="172"/>
        <v>#VALUE!</v>
      </c>
      <c r="S2759" s="163" t="e">
        <f t="shared" si="173"/>
        <v>#VALUE!</v>
      </c>
      <c r="T2759" s="163" t="e">
        <f>INDEX(Controle!O:O,MATCH('Banco de Dados'!A2759,Controle!M:M,0))*E2759/100</f>
        <v>#N/A</v>
      </c>
    </row>
    <row r="2760" spans="1:20" hidden="1" x14ac:dyDescent="0.2">
      <c r="A2760" s="158">
        <f>BD_TS!A2759</f>
        <v>0</v>
      </c>
      <c r="B2760" s="158" t="str">
        <f>SUBSTITUTE(SUBSTITUTE(BD_TS!D2759," ",""),"-","/")</f>
        <v/>
      </c>
      <c r="C2760" s="158">
        <f>BD_TS!E2759</f>
        <v>0</v>
      </c>
      <c r="D2760" s="159">
        <f>BD_TS!F2759</f>
        <v>0</v>
      </c>
      <c r="E2760" s="160">
        <f>BD_TS!B2759</f>
        <v>0</v>
      </c>
      <c r="F2760" s="161">
        <f>BD_TS!C2759</f>
        <v>0</v>
      </c>
      <c r="G2760" s="187">
        <f>BD_TS!H2759</f>
        <v>0</v>
      </c>
      <c r="H2760" s="158" t="str">
        <f>IF($A2760=0,"",IFERROR(INDEX(BD_Gestão!A:A,MATCH('Banco de Dados'!$B2760,BD_Gestão!$B:$B,0)),"erro"))</f>
        <v/>
      </c>
      <c r="I2760" s="162" t="str">
        <f>IF($A2760=0,"",IFERROR(INDEX(BD_Gestão!E:E,MATCH('Banco de Dados'!$B2760,BD_Gestão!$B:$B,0)),"erro"))</f>
        <v/>
      </c>
      <c r="J2760" s="186" t="str">
        <f>IF($A2760=0,"",IFERROR(INDEX(BD_Gestão!B:B,MATCH('Banco de Dados'!$B2760,BD_Gestão!$B:$B,0)),"erro"))</f>
        <v/>
      </c>
      <c r="K2760" s="158" t="str">
        <f>IF($A2760=0,"",IFERROR(INDEX(BD_Gestão!C:C,MATCH('Banco de Dados'!$B2760,BD_Gestão!$B:$B,0)),"erro"))</f>
        <v/>
      </c>
      <c r="L2760" s="158" t="str">
        <f>IF($A2760=0,"",IFERROR(INDEX(BD_Gestão!H:H,MATCH('Banco de Dados'!$B2760,BD_Gestão!$B:$B,0)),"erro"))</f>
        <v/>
      </c>
      <c r="M2760" s="161" t="str">
        <f>IF($A2760=0,"",IFERROR(INDEX(BD_Gestão!F:F,MATCH('Banco de Dados'!$B2760,BD_Gestão!$B:$B,0)),"erro"))</f>
        <v/>
      </c>
      <c r="N2760" s="161" t="str">
        <f>IF($A2760=0,"",IFERROR(INDEX(BD_Gestão!J:J,MATCH('Banco de Dados'!$B2760,BD_Gestão!$B:$B,0)),"erro"))</f>
        <v/>
      </c>
      <c r="O2760" s="164" t="str">
        <f>IF($A2760=0,"",IFERROR(INDEX(BD_Gestão!K:K,MATCH('Banco de Dados'!$B2760,BD_Gestão!$B:$B,0)),"erro"))</f>
        <v/>
      </c>
      <c r="P2760" s="169" t="str">
        <f t="shared" si="174"/>
        <v/>
      </c>
      <c r="Q2760" s="170" t="str">
        <f t="shared" si="175"/>
        <v/>
      </c>
      <c r="R2760" s="163" t="e">
        <f t="shared" si="172"/>
        <v>#VALUE!</v>
      </c>
      <c r="S2760" s="163" t="e">
        <f t="shared" si="173"/>
        <v>#VALUE!</v>
      </c>
      <c r="T2760" s="163" t="e">
        <f>INDEX(Controle!O:O,MATCH('Banco de Dados'!A2760,Controle!M:M,0))*E2760/100</f>
        <v>#N/A</v>
      </c>
    </row>
    <row r="2761" spans="1:20" hidden="1" x14ac:dyDescent="0.2">
      <c r="A2761" s="158">
        <f>BD_TS!A2760</f>
        <v>0</v>
      </c>
      <c r="B2761" s="158" t="str">
        <f>SUBSTITUTE(SUBSTITUTE(BD_TS!D2760," ",""),"-","/")</f>
        <v/>
      </c>
      <c r="C2761" s="158">
        <f>BD_TS!E2760</f>
        <v>0</v>
      </c>
      <c r="D2761" s="159">
        <f>BD_TS!F2760</f>
        <v>0</v>
      </c>
      <c r="E2761" s="160">
        <f>BD_TS!B2760</f>
        <v>0</v>
      </c>
      <c r="F2761" s="161">
        <f>BD_TS!C2760</f>
        <v>0</v>
      </c>
      <c r="G2761" s="187">
        <f>BD_TS!H2760</f>
        <v>0</v>
      </c>
      <c r="H2761" s="158" t="str">
        <f>IF($A2761=0,"",IFERROR(INDEX(BD_Gestão!A:A,MATCH('Banco de Dados'!$B2761,BD_Gestão!$B:$B,0)),"erro"))</f>
        <v/>
      </c>
      <c r="I2761" s="162" t="str">
        <f>IF($A2761=0,"",IFERROR(INDEX(BD_Gestão!E:E,MATCH('Banco de Dados'!$B2761,BD_Gestão!$B:$B,0)),"erro"))</f>
        <v/>
      </c>
      <c r="J2761" s="186" t="str">
        <f>IF($A2761=0,"",IFERROR(INDEX(BD_Gestão!B:B,MATCH('Banco de Dados'!$B2761,BD_Gestão!$B:$B,0)),"erro"))</f>
        <v/>
      </c>
      <c r="K2761" s="158" t="str">
        <f>IF($A2761=0,"",IFERROR(INDEX(BD_Gestão!C:C,MATCH('Banco de Dados'!$B2761,BD_Gestão!$B:$B,0)),"erro"))</f>
        <v/>
      </c>
      <c r="L2761" s="158" t="str">
        <f>IF($A2761=0,"",IFERROR(INDEX(BD_Gestão!H:H,MATCH('Banco de Dados'!$B2761,BD_Gestão!$B:$B,0)),"erro"))</f>
        <v/>
      </c>
      <c r="M2761" s="161" t="str">
        <f>IF($A2761=0,"",IFERROR(INDEX(BD_Gestão!F:F,MATCH('Banco de Dados'!$B2761,BD_Gestão!$B:$B,0)),"erro"))</f>
        <v/>
      </c>
      <c r="N2761" s="161" t="str">
        <f>IF($A2761=0,"",IFERROR(INDEX(BD_Gestão!J:J,MATCH('Banco de Dados'!$B2761,BD_Gestão!$B:$B,0)),"erro"))</f>
        <v/>
      </c>
      <c r="O2761" s="164" t="str">
        <f>IF($A2761=0,"",IFERROR(INDEX(BD_Gestão!K:K,MATCH('Banco de Dados'!$B2761,BD_Gestão!$B:$B,0)),"erro"))</f>
        <v/>
      </c>
      <c r="P2761" s="169" t="str">
        <f t="shared" si="174"/>
        <v/>
      </c>
      <c r="Q2761" s="170" t="str">
        <f t="shared" si="175"/>
        <v/>
      </c>
      <c r="R2761" s="163" t="e">
        <f t="shared" si="172"/>
        <v>#VALUE!</v>
      </c>
      <c r="S2761" s="163" t="e">
        <f t="shared" si="173"/>
        <v>#VALUE!</v>
      </c>
      <c r="T2761" s="163" t="e">
        <f>INDEX(Controle!O:O,MATCH('Banco de Dados'!A2761,Controle!M:M,0))*E2761/100</f>
        <v>#N/A</v>
      </c>
    </row>
    <row r="2762" spans="1:20" hidden="1" x14ac:dyDescent="0.2">
      <c r="A2762" s="158">
        <f>BD_TS!A2761</f>
        <v>0</v>
      </c>
      <c r="B2762" s="158" t="str">
        <f>SUBSTITUTE(SUBSTITUTE(BD_TS!D2761," ",""),"-","/")</f>
        <v/>
      </c>
      <c r="C2762" s="158">
        <f>BD_TS!E2761</f>
        <v>0</v>
      </c>
      <c r="D2762" s="159">
        <f>BD_TS!F2761</f>
        <v>0</v>
      </c>
      <c r="E2762" s="160">
        <f>BD_TS!B2761</f>
        <v>0</v>
      </c>
      <c r="F2762" s="161">
        <f>BD_TS!C2761</f>
        <v>0</v>
      </c>
      <c r="G2762" s="187">
        <f>BD_TS!H2761</f>
        <v>0</v>
      </c>
      <c r="H2762" s="158" t="str">
        <f>IF($A2762=0,"",IFERROR(INDEX(BD_Gestão!A:A,MATCH('Banco de Dados'!$B2762,BD_Gestão!$B:$B,0)),"erro"))</f>
        <v/>
      </c>
      <c r="I2762" s="162" t="str">
        <f>IF($A2762=0,"",IFERROR(INDEX(BD_Gestão!E:E,MATCH('Banco de Dados'!$B2762,BD_Gestão!$B:$B,0)),"erro"))</f>
        <v/>
      </c>
      <c r="J2762" s="186" t="str">
        <f>IF($A2762=0,"",IFERROR(INDEX(BD_Gestão!B:B,MATCH('Banco de Dados'!$B2762,BD_Gestão!$B:$B,0)),"erro"))</f>
        <v/>
      </c>
      <c r="K2762" s="158" t="str">
        <f>IF($A2762=0,"",IFERROR(INDEX(BD_Gestão!C:C,MATCH('Banco de Dados'!$B2762,BD_Gestão!$B:$B,0)),"erro"))</f>
        <v/>
      </c>
      <c r="L2762" s="158" t="str">
        <f>IF($A2762=0,"",IFERROR(INDEX(BD_Gestão!H:H,MATCH('Banco de Dados'!$B2762,BD_Gestão!$B:$B,0)),"erro"))</f>
        <v/>
      </c>
      <c r="M2762" s="161" t="str">
        <f>IF($A2762=0,"",IFERROR(INDEX(BD_Gestão!F:F,MATCH('Banco de Dados'!$B2762,BD_Gestão!$B:$B,0)),"erro"))</f>
        <v/>
      </c>
      <c r="N2762" s="161" t="str">
        <f>IF($A2762=0,"",IFERROR(INDEX(BD_Gestão!J:J,MATCH('Banco de Dados'!$B2762,BD_Gestão!$B:$B,0)),"erro"))</f>
        <v/>
      </c>
      <c r="O2762" s="164" t="str">
        <f>IF($A2762=0,"",IFERROR(INDEX(BD_Gestão!K:K,MATCH('Banco de Dados'!$B2762,BD_Gestão!$B:$B,0)),"erro"))</f>
        <v/>
      </c>
      <c r="P2762" s="169" t="str">
        <f t="shared" si="174"/>
        <v/>
      </c>
      <c r="Q2762" s="170" t="str">
        <f t="shared" si="175"/>
        <v/>
      </c>
      <c r="R2762" s="163" t="e">
        <f t="shared" si="172"/>
        <v>#VALUE!</v>
      </c>
      <c r="S2762" s="163" t="e">
        <f t="shared" si="173"/>
        <v>#VALUE!</v>
      </c>
      <c r="T2762" s="163" t="e">
        <f>INDEX(Controle!O:O,MATCH('Banco de Dados'!A2762,Controle!M:M,0))*E2762/100</f>
        <v>#N/A</v>
      </c>
    </row>
    <row r="2763" spans="1:20" hidden="1" x14ac:dyDescent="0.2">
      <c r="A2763" s="158">
        <f>BD_TS!A2762</f>
        <v>0</v>
      </c>
      <c r="B2763" s="158" t="str">
        <f>SUBSTITUTE(SUBSTITUTE(BD_TS!D2762," ",""),"-","/")</f>
        <v/>
      </c>
      <c r="C2763" s="158">
        <f>BD_TS!E2762</f>
        <v>0</v>
      </c>
      <c r="D2763" s="159">
        <f>BD_TS!F2762</f>
        <v>0</v>
      </c>
      <c r="E2763" s="160">
        <f>BD_TS!B2762</f>
        <v>0</v>
      </c>
      <c r="F2763" s="161">
        <f>BD_TS!C2762</f>
        <v>0</v>
      </c>
      <c r="G2763" s="187">
        <f>BD_TS!H2762</f>
        <v>0</v>
      </c>
      <c r="H2763" s="158" t="str">
        <f>IF($A2763=0,"",IFERROR(INDEX(BD_Gestão!A:A,MATCH('Banco de Dados'!$B2763,BD_Gestão!$B:$B,0)),"erro"))</f>
        <v/>
      </c>
      <c r="I2763" s="162" t="str">
        <f>IF($A2763=0,"",IFERROR(INDEX(BD_Gestão!E:E,MATCH('Banco de Dados'!$B2763,BD_Gestão!$B:$B,0)),"erro"))</f>
        <v/>
      </c>
      <c r="J2763" s="186" t="str">
        <f>IF($A2763=0,"",IFERROR(INDEX(BD_Gestão!B:B,MATCH('Banco de Dados'!$B2763,BD_Gestão!$B:$B,0)),"erro"))</f>
        <v/>
      </c>
      <c r="K2763" s="158" t="str">
        <f>IF($A2763=0,"",IFERROR(INDEX(BD_Gestão!C:C,MATCH('Banco de Dados'!$B2763,BD_Gestão!$B:$B,0)),"erro"))</f>
        <v/>
      </c>
      <c r="L2763" s="158" t="str">
        <f>IF($A2763=0,"",IFERROR(INDEX(BD_Gestão!H:H,MATCH('Banco de Dados'!$B2763,BD_Gestão!$B:$B,0)),"erro"))</f>
        <v/>
      </c>
      <c r="M2763" s="161" t="str">
        <f>IF($A2763=0,"",IFERROR(INDEX(BD_Gestão!F:F,MATCH('Banco de Dados'!$B2763,BD_Gestão!$B:$B,0)),"erro"))</f>
        <v/>
      </c>
      <c r="N2763" s="161" t="str">
        <f>IF($A2763=0,"",IFERROR(INDEX(BD_Gestão!J:J,MATCH('Banco de Dados'!$B2763,BD_Gestão!$B:$B,0)),"erro"))</f>
        <v/>
      </c>
      <c r="O2763" s="164" t="str">
        <f>IF($A2763=0,"",IFERROR(INDEX(BD_Gestão!K:K,MATCH('Banco de Dados'!$B2763,BD_Gestão!$B:$B,0)),"erro"))</f>
        <v/>
      </c>
      <c r="P2763" s="169" t="str">
        <f t="shared" si="174"/>
        <v/>
      </c>
      <c r="Q2763" s="170" t="str">
        <f t="shared" si="175"/>
        <v/>
      </c>
      <c r="R2763" s="163" t="e">
        <f t="shared" si="172"/>
        <v>#VALUE!</v>
      </c>
      <c r="S2763" s="163" t="e">
        <f t="shared" si="173"/>
        <v>#VALUE!</v>
      </c>
      <c r="T2763" s="163" t="e">
        <f>INDEX(Controle!O:O,MATCH('Banco de Dados'!A2763,Controle!M:M,0))*E2763/100</f>
        <v>#N/A</v>
      </c>
    </row>
    <row r="2764" spans="1:20" hidden="1" x14ac:dyDescent="0.2">
      <c r="A2764" s="158">
        <f>BD_TS!A2763</f>
        <v>0</v>
      </c>
      <c r="B2764" s="158" t="str">
        <f>SUBSTITUTE(SUBSTITUTE(BD_TS!D2763," ",""),"-","/")</f>
        <v/>
      </c>
      <c r="C2764" s="158">
        <f>BD_TS!E2763</f>
        <v>0</v>
      </c>
      <c r="D2764" s="159">
        <f>BD_TS!F2763</f>
        <v>0</v>
      </c>
      <c r="E2764" s="160">
        <f>BD_TS!B2763</f>
        <v>0</v>
      </c>
      <c r="F2764" s="161">
        <f>BD_TS!C2763</f>
        <v>0</v>
      </c>
      <c r="G2764" s="187">
        <f>BD_TS!H2763</f>
        <v>0</v>
      </c>
      <c r="H2764" s="158" t="str">
        <f>IF($A2764=0,"",IFERROR(INDEX(BD_Gestão!A:A,MATCH('Banco de Dados'!$B2764,BD_Gestão!$B:$B,0)),"erro"))</f>
        <v/>
      </c>
      <c r="I2764" s="162" t="str">
        <f>IF($A2764=0,"",IFERROR(INDEX(BD_Gestão!E:E,MATCH('Banco de Dados'!$B2764,BD_Gestão!$B:$B,0)),"erro"))</f>
        <v/>
      </c>
      <c r="J2764" s="186" t="str">
        <f>IF($A2764=0,"",IFERROR(INDEX(BD_Gestão!B:B,MATCH('Banco de Dados'!$B2764,BD_Gestão!$B:$B,0)),"erro"))</f>
        <v/>
      </c>
      <c r="K2764" s="158" t="str">
        <f>IF($A2764=0,"",IFERROR(INDEX(BD_Gestão!C:C,MATCH('Banco de Dados'!$B2764,BD_Gestão!$B:$B,0)),"erro"))</f>
        <v/>
      </c>
      <c r="L2764" s="158" t="str">
        <f>IF($A2764=0,"",IFERROR(INDEX(BD_Gestão!H:H,MATCH('Banco de Dados'!$B2764,BD_Gestão!$B:$B,0)),"erro"))</f>
        <v/>
      </c>
      <c r="M2764" s="161" t="str">
        <f>IF($A2764=0,"",IFERROR(INDEX(BD_Gestão!F:F,MATCH('Banco de Dados'!$B2764,BD_Gestão!$B:$B,0)),"erro"))</f>
        <v/>
      </c>
      <c r="N2764" s="161" t="str">
        <f>IF($A2764=0,"",IFERROR(INDEX(BD_Gestão!J:J,MATCH('Banco de Dados'!$B2764,BD_Gestão!$B:$B,0)),"erro"))</f>
        <v/>
      </c>
      <c r="O2764" s="164" t="str">
        <f>IF($A2764=0,"",IFERROR(INDEX(BD_Gestão!K:K,MATCH('Banco de Dados'!$B2764,BD_Gestão!$B:$B,0)),"erro"))</f>
        <v/>
      </c>
      <c r="P2764" s="169" t="str">
        <f t="shared" si="174"/>
        <v/>
      </c>
      <c r="Q2764" s="170" t="str">
        <f t="shared" si="175"/>
        <v/>
      </c>
      <c r="R2764" s="163" t="e">
        <f t="shared" si="172"/>
        <v>#VALUE!</v>
      </c>
      <c r="S2764" s="163" t="e">
        <f t="shared" si="173"/>
        <v>#VALUE!</v>
      </c>
      <c r="T2764" s="163" t="e">
        <f>INDEX(Controle!O:O,MATCH('Banco de Dados'!A2764,Controle!M:M,0))*E2764/100</f>
        <v>#N/A</v>
      </c>
    </row>
    <row r="2765" spans="1:20" hidden="1" x14ac:dyDescent="0.2">
      <c r="A2765" s="158">
        <f>BD_TS!A2764</f>
        <v>0</v>
      </c>
      <c r="B2765" s="158" t="str">
        <f>SUBSTITUTE(SUBSTITUTE(BD_TS!D2764," ",""),"-","/")</f>
        <v/>
      </c>
      <c r="C2765" s="158">
        <f>BD_TS!E2764</f>
        <v>0</v>
      </c>
      <c r="D2765" s="159">
        <f>BD_TS!F2764</f>
        <v>0</v>
      </c>
      <c r="E2765" s="160">
        <f>BD_TS!B2764</f>
        <v>0</v>
      </c>
      <c r="F2765" s="161">
        <f>BD_TS!C2764</f>
        <v>0</v>
      </c>
      <c r="G2765" s="187">
        <f>BD_TS!H2764</f>
        <v>0</v>
      </c>
      <c r="H2765" s="158" t="str">
        <f>IF($A2765=0,"",IFERROR(INDEX(BD_Gestão!A:A,MATCH('Banco de Dados'!$B2765,BD_Gestão!$B:$B,0)),"erro"))</f>
        <v/>
      </c>
      <c r="I2765" s="162" t="str">
        <f>IF($A2765=0,"",IFERROR(INDEX(BD_Gestão!E:E,MATCH('Banco de Dados'!$B2765,BD_Gestão!$B:$B,0)),"erro"))</f>
        <v/>
      </c>
      <c r="J2765" s="186" t="str">
        <f>IF($A2765=0,"",IFERROR(INDEX(BD_Gestão!B:B,MATCH('Banco de Dados'!$B2765,BD_Gestão!$B:$B,0)),"erro"))</f>
        <v/>
      </c>
      <c r="K2765" s="158" t="str">
        <f>IF($A2765=0,"",IFERROR(INDEX(BD_Gestão!C:C,MATCH('Banco de Dados'!$B2765,BD_Gestão!$B:$B,0)),"erro"))</f>
        <v/>
      </c>
      <c r="L2765" s="158" t="str">
        <f>IF($A2765=0,"",IFERROR(INDEX(BD_Gestão!H:H,MATCH('Banco de Dados'!$B2765,BD_Gestão!$B:$B,0)),"erro"))</f>
        <v/>
      </c>
      <c r="M2765" s="161" t="str">
        <f>IF($A2765=0,"",IFERROR(INDEX(BD_Gestão!F:F,MATCH('Banco de Dados'!$B2765,BD_Gestão!$B:$B,0)),"erro"))</f>
        <v/>
      </c>
      <c r="N2765" s="161" t="str">
        <f>IF($A2765=0,"",IFERROR(INDEX(BD_Gestão!J:J,MATCH('Banco de Dados'!$B2765,BD_Gestão!$B:$B,0)),"erro"))</f>
        <v/>
      </c>
      <c r="O2765" s="164" t="str">
        <f>IF($A2765=0,"",IFERROR(INDEX(BD_Gestão!K:K,MATCH('Banco de Dados'!$B2765,BD_Gestão!$B:$B,0)),"erro"))</f>
        <v/>
      </c>
      <c r="P2765" s="169" t="str">
        <f t="shared" si="174"/>
        <v/>
      </c>
      <c r="Q2765" s="170" t="str">
        <f t="shared" si="175"/>
        <v/>
      </c>
      <c r="R2765" s="163" t="e">
        <f t="shared" si="172"/>
        <v>#VALUE!</v>
      </c>
      <c r="S2765" s="163" t="e">
        <f t="shared" si="173"/>
        <v>#VALUE!</v>
      </c>
      <c r="T2765" s="163" t="e">
        <f>INDEX(Controle!O:O,MATCH('Banco de Dados'!A2765,Controle!M:M,0))*E2765/100</f>
        <v>#N/A</v>
      </c>
    </row>
    <row r="2766" spans="1:20" hidden="1" x14ac:dyDescent="0.2">
      <c r="A2766" s="158">
        <f>BD_TS!A2765</f>
        <v>0</v>
      </c>
      <c r="B2766" s="158" t="str">
        <f>SUBSTITUTE(SUBSTITUTE(BD_TS!D2765," ",""),"-","/")</f>
        <v/>
      </c>
      <c r="C2766" s="158">
        <f>BD_TS!E2765</f>
        <v>0</v>
      </c>
      <c r="D2766" s="159">
        <f>BD_TS!F2765</f>
        <v>0</v>
      </c>
      <c r="E2766" s="160">
        <f>BD_TS!B2765</f>
        <v>0</v>
      </c>
      <c r="F2766" s="161">
        <f>BD_TS!C2765</f>
        <v>0</v>
      </c>
      <c r="G2766" s="187">
        <f>BD_TS!H2765</f>
        <v>0</v>
      </c>
      <c r="H2766" s="158" t="str">
        <f>IF($A2766=0,"",IFERROR(INDEX(BD_Gestão!A:A,MATCH('Banco de Dados'!$B2766,BD_Gestão!$B:$B,0)),"erro"))</f>
        <v/>
      </c>
      <c r="I2766" s="162" t="str">
        <f>IF($A2766=0,"",IFERROR(INDEX(BD_Gestão!E:E,MATCH('Banco de Dados'!$B2766,BD_Gestão!$B:$B,0)),"erro"))</f>
        <v/>
      </c>
      <c r="J2766" s="186" t="str">
        <f>IF($A2766=0,"",IFERROR(INDEX(BD_Gestão!B:B,MATCH('Banco de Dados'!$B2766,BD_Gestão!$B:$B,0)),"erro"))</f>
        <v/>
      </c>
      <c r="K2766" s="158" t="str">
        <f>IF($A2766=0,"",IFERROR(INDEX(BD_Gestão!C:C,MATCH('Banco de Dados'!$B2766,BD_Gestão!$B:$B,0)),"erro"))</f>
        <v/>
      </c>
      <c r="L2766" s="158" t="str">
        <f>IF($A2766=0,"",IFERROR(INDEX(BD_Gestão!H:H,MATCH('Banco de Dados'!$B2766,BD_Gestão!$B:$B,0)),"erro"))</f>
        <v/>
      </c>
      <c r="M2766" s="161" t="str">
        <f>IF($A2766=0,"",IFERROR(INDEX(BD_Gestão!F:F,MATCH('Banco de Dados'!$B2766,BD_Gestão!$B:$B,0)),"erro"))</f>
        <v/>
      </c>
      <c r="N2766" s="161" t="str">
        <f>IF($A2766=0,"",IFERROR(INDEX(BD_Gestão!J:J,MATCH('Banco de Dados'!$B2766,BD_Gestão!$B:$B,0)),"erro"))</f>
        <v/>
      </c>
      <c r="O2766" s="164" t="str">
        <f>IF($A2766=0,"",IFERROR(INDEX(BD_Gestão!K:K,MATCH('Banco de Dados'!$B2766,BD_Gestão!$B:$B,0)),"erro"))</f>
        <v/>
      </c>
      <c r="P2766" s="169" t="str">
        <f t="shared" si="174"/>
        <v/>
      </c>
      <c r="Q2766" s="170" t="str">
        <f t="shared" si="175"/>
        <v/>
      </c>
      <c r="R2766" s="163" t="e">
        <f t="shared" si="172"/>
        <v>#VALUE!</v>
      </c>
      <c r="S2766" s="163" t="e">
        <f t="shared" si="173"/>
        <v>#VALUE!</v>
      </c>
      <c r="T2766" s="163" t="e">
        <f>INDEX(Controle!O:O,MATCH('Banco de Dados'!A2766,Controle!M:M,0))*E2766/100</f>
        <v>#N/A</v>
      </c>
    </row>
    <row r="2767" spans="1:20" hidden="1" x14ac:dyDescent="0.2">
      <c r="A2767" s="158">
        <f>BD_TS!A2766</f>
        <v>0</v>
      </c>
      <c r="B2767" s="158" t="str">
        <f>SUBSTITUTE(SUBSTITUTE(BD_TS!D2766," ",""),"-","/")</f>
        <v/>
      </c>
      <c r="C2767" s="158">
        <f>BD_TS!E2766</f>
        <v>0</v>
      </c>
      <c r="D2767" s="159">
        <f>BD_TS!F2766</f>
        <v>0</v>
      </c>
      <c r="E2767" s="160">
        <f>BD_TS!B2766</f>
        <v>0</v>
      </c>
      <c r="F2767" s="161">
        <f>BD_TS!C2766</f>
        <v>0</v>
      </c>
      <c r="G2767" s="187">
        <f>BD_TS!H2766</f>
        <v>0</v>
      </c>
      <c r="H2767" s="158" t="str">
        <f>IF($A2767=0,"",IFERROR(INDEX(BD_Gestão!A:A,MATCH('Banco de Dados'!$B2767,BD_Gestão!$B:$B,0)),"erro"))</f>
        <v/>
      </c>
      <c r="I2767" s="162" t="str">
        <f>IF($A2767=0,"",IFERROR(INDEX(BD_Gestão!E:E,MATCH('Banco de Dados'!$B2767,BD_Gestão!$B:$B,0)),"erro"))</f>
        <v/>
      </c>
      <c r="J2767" s="186" t="str">
        <f>IF($A2767=0,"",IFERROR(INDEX(BD_Gestão!B:B,MATCH('Banco de Dados'!$B2767,BD_Gestão!$B:$B,0)),"erro"))</f>
        <v/>
      </c>
      <c r="K2767" s="158" t="str">
        <f>IF($A2767=0,"",IFERROR(INDEX(BD_Gestão!C:C,MATCH('Banco de Dados'!$B2767,BD_Gestão!$B:$B,0)),"erro"))</f>
        <v/>
      </c>
      <c r="L2767" s="158" t="str">
        <f>IF($A2767=0,"",IFERROR(INDEX(BD_Gestão!H:H,MATCH('Banco de Dados'!$B2767,BD_Gestão!$B:$B,0)),"erro"))</f>
        <v/>
      </c>
      <c r="M2767" s="161" t="str">
        <f>IF($A2767=0,"",IFERROR(INDEX(BD_Gestão!F:F,MATCH('Banco de Dados'!$B2767,BD_Gestão!$B:$B,0)),"erro"))</f>
        <v/>
      </c>
      <c r="N2767" s="161" t="str">
        <f>IF($A2767=0,"",IFERROR(INDEX(BD_Gestão!J:J,MATCH('Banco de Dados'!$B2767,BD_Gestão!$B:$B,0)),"erro"))</f>
        <v/>
      </c>
      <c r="O2767" s="164" t="str">
        <f>IF($A2767=0,"",IFERROR(INDEX(BD_Gestão!K:K,MATCH('Banco de Dados'!$B2767,BD_Gestão!$B:$B,0)),"erro"))</f>
        <v/>
      </c>
      <c r="P2767" s="169" t="str">
        <f t="shared" si="174"/>
        <v/>
      </c>
      <c r="Q2767" s="170" t="str">
        <f t="shared" si="175"/>
        <v/>
      </c>
      <c r="R2767" s="163" t="e">
        <f t="shared" si="172"/>
        <v>#VALUE!</v>
      </c>
      <c r="S2767" s="163" t="e">
        <f t="shared" si="173"/>
        <v>#VALUE!</v>
      </c>
      <c r="T2767" s="163" t="e">
        <f>INDEX(Controle!O:O,MATCH('Banco de Dados'!A2767,Controle!M:M,0))*E2767/100</f>
        <v>#N/A</v>
      </c>
    </row>
    <row r="2768" spans="1:20" hidden="1" x14ac:dyDescent="0.2">
      <c r="A2768" s="158">
        <f>BD_TS!A2767</f>
        <v>0</v>
      </c>
      <c r="B2768" s="158" t="str">
        <f>SUBSTITUTE(SUBSTITUTE(BD_TS!D2767," ",""),"-","/")</f>
        <v/>
      </c>
      <c r="C2768" s="158">
        <f>BD_TS!E2767</f>
        <v>0</v>
      </c>
      <c r="D2768" s="159">
        <f>BD_TS!F2767</f>
        <v>0</v>
      </c>
      <c r="E2768" s="160">
        <f>BD_TS!B2767</f>
        <v>0</v>
      </c>
      <c r="F2768" s="161">
        <f>BD_TS!C2767</f>
        <v>0</v>
      </c>
      <c r="G2768" s="187">
        <f>BD_TS!H2767</f>
        <v>0</v>
      </c>
      <c r="H2768" s="158" t="str">
        <f>IF($A2768=0,"",IFERROR(INDEX(BD_Gestão!A:A,MATCH('Banco de Dados'!$B2768,BD_Gestão!$B:$B,0)),"erro"))</f>
        <v/>
      </c>
      <c r="I2768" s="162" t="str">
        <f>IF($A2768=0,"",IFERROR(INDEX(BD_Gestão!E:E,MATCH('Banco de Dados'!$B2768,BD_Gestão!$B:$B,0)),"erro"))</f>
        <v/>
      </c>
      <c r="J2768" s="186" t="str">
        <f>IF($A2768=0,"",IFERROR(INDEX(BD_Gestão!B:B,MATCH('Banco de Dados'!$B2768,BD_Gestão!$B:$B,0)),"erro"))</f>
        <v/>
      </c>
      <c r="K2768" s="158" t="str">
        <f>IF($A2768=0,"",IFERROR(INDEX(BD_Gestão!C:C,MATCH('Banco de Dados'!$B2768,BD_Gestão!$B:$B,0)),"erro"))</f>
        <v/>
      </c>
      <c r="L2768" s="158" t="str">
        <f>IF($A2768=0,"",IFERROR(INDEX(BD_Gestão!H:H,MATCH('Banco de Dados'!$B2768,BD_Gestão!$B:$B,0)),"erro"))</f>
        <v/>
      </c>
      <c r="M2768" s="161" t="str">
        <f>IF($A2768=0,"",IFERROR(INDEX(BD_Gestão!F:F,MATCH('Banco de Dados'!$B2768,BD_Gestão!$B:$B,0)),"erro"))</f>
        <v/>
      </c>
      <c r="N2768" s="161" t="str">
        <f>IF($A2768=0,"",IFERROR(INDEX(BD_Gestão!J:J,MATCH('Banco de Dados'!$B2768,BD_Gestão!$B:$B,0)),"erro"))</f>
        <v/>
      </c>
      <c r="O2768" s="164" t="str">
        <f>IF($A2768=0,"",IFERROR(INDEX(BD_Gestão!K:K,MATCH('Banco de Dados'!$B2768,BD_Gestão!$B:$B,0)),"erro"))</f>
        <v/>
      </c>
      <c r="P2768" s="169" t="str">
        <f t="shared" si="174"/>
        <v/>
      </c>
      <c r="Q2768" s="170" t="str">
        <f t="shared" si="175"/>
        <v/>
      </c>
      <c r="R2768" s="163" t="e">
        <f t="shared" si="172"/>
        <v>#VALUE!</v>
      </c>
      <c r="S2768" s="163" t="e">
        <f t="shared" si="173"/>
        <v>#VALUE!</v>
      </c>
      <c r="T2768" s="163" t="e">
        <f>INDEX(Controle!O:O,MATCH('Banco de Dados'!A2768,Controle!M:M,0))*E2768/100</f>
        <v>#N/A</v>
      </c>
    </row>
    <row r="2769" spans="1:20" hidden="1" x14ac:dyDescent="0.2">
      <c r="A2769" s="158">
        <f>BD_TS!A2768</f>
        <v>0</v>
      </c>
      <c r="B2769" s="158" t="str">
        <f>SUBSTITUTE(SUBSTITUTE(BD_TS!D2768," ",""),"-","/")</f>
        <v/>
      </c>
      <c r="C2769" s="158">
        <f>BD_TS!E2768</f>
        <v>0</v>
      </c>
      <c r="D2769" s="159">
        <f>BD_TS!F2768</f>
        <v>0</v>
      </c>
      <c r="E2769" s="160">
        <f>BD_TS!B2768</f>
        <v>0</v>
      </c>
      <c r="F2769" s="161">
        <f>BD_TS!C2768</f>
        <v>0</v>
      </c>
      <c r="G2769" s="187">
        <f>BD_TS!H2768</f>
        <v>0</v>
      </c>
      <c r="H2769" s="158" t="str">
        <f>IF($A2769=0,"",IFERROR(INDEX(BD_Gestão!A:A,MATCH('Banco de Dados'!$B2769,BD_Gestão!$B:$B,0)),"erro"))</f>
        <v/>
      </c>
      <c r="I2769" s="162" t="str">
        <f>IF($A2769=0,"",IFERROR(INDEX(BD_Gestão!E:E,MATCH('Banco de Dados'!$B2769,BD_Gestão!$B:$B,0)),"erro"))</f>
        <v/>
      </c>
      <c r="J2769" s="186" t="str">
        <f>IF($A2769=0,"",IFERROR(INDEX(BD_Gestão!B:B,MATCH('Banco de Dados'!$B2769,BD_Gestão!$B:$B,0)),"erro"))</f>
        <v/>
      </c>
      <c r="K2769" s="158" t="str">
        <f>IF($A2769=0,"",IFERROR(INDEX(BD_Gestão!C:C,MATCH('Banco de Dados'!$B2769,BD_Gestão!$B:$B,0)),"erro"))</f>
        <v/>
      </c>
      <c r="L2769" s="158" t="str">
        <f>IF($A2769=0,"",IFERROR(INDEX(BD_Gestão!H:H,MATCH('Banco de Dados'!$B2769,BD_Gestão!$B:$B,0)),"erro"))</f>
        <v/>
      </c>
      <c r="M2769" s="161" t="str">
        <f>IF($A2769=0,"",IFERROR(INDEX(BD_Gestão!F:F,MATCH('Banco de Dados'!$B2769,BD_Gestão!$B:$B,0)),"erro"))</f>
        <v/>
      </c>
      <c r="N2769" s="161" t="str">
        <f>IF($A2769=0,"",IFERROR(INDEX(BD_Gestão!J:J,MATCH('Banco de Dados'!$B2769,BD_Gestão!$B:$B,0)),"erro"))</f>
        <v/>
      </c>
      <c r="O2769" s="164" t="str">
        <f>IF($A2769=0,"",IFERROR(INDEX(BD_Gestão!K:K,MATCH('Banco de Dados'!$B2769,BD_Gestão!$B:$B,0)),"erro"))</f>
        <v/>
      </c>
      <c r="P2769" s="169" t="str">
        <f t="shared" si="174"/>
        <v/>
      </c>
      <c r="Q2769" s="170" t="str">
        <f t="shared" si="175"/>
        <v/>
      </c>
      <c r="R2769" s="163" t="e">
        <f t="shared" si="172"/>
        <v>#VALUE!</v>
      </c>
      <c r="S2769" s="163" t="e">
        <f t="shared" si="173"/>
        <v>#VALUE!</v>
      </c>
      <c r="T2769" s="163" t="e">
        <f>INDEX(Controle!O:O,MATCH('Banco de Dados'!A2769,Controle!M:M,0))*E2769/100</f>
        <v>#N/A</v>
      </c>
    </row>
    <row r="2770" spans="1:20" hidden="1" x14ac:dyDescent="0.2">
      <c r="A2770" s="158">
        <f>BD_TS!A2769</f>
        <v>0</v>
      </c>
      <c r="B2770" s="158" t="str">
        <f>SUBSTITUTE(SUBSTITUTE(BD_TS!D2769," ",""),"-","/")</f>
        <v/>
      </c>
      <c r="C2770" s="158">
        <f>BD_TS!E2769</f>
        <v>0</v>
      </c>
      <c r="D2770" s="159">
        <f>BD_TS!F2769</f>
        <v>0</v>
      </c>
      <c r="E2770" s="160">
        <f>BD_TS!B2769</f>
        <v>0</v>
      </c>
      <c r="F2770" s="161">
        <f>BD_TS!C2769</f>
        <v>0</v>
      </c>
      <c r="G2770" s="187">
        <f>BD_TS!H2769</f>
        <v>0</v>
      </c>
      <c r="H2770" s="158" t="str">
        <f>IF($A2770=0,"",IFERROR(INDEX(BD_Gestão!A:A,MATCH('Banco de Dados'!$B2770,BD_Gestão!$B:$B,0)),"erro"))</f>
        <v/>
      </c>
      <c r="I2770" s="162" t="str">
        <f>IF($A2770=0,"",IFERROR(INDEX(BD_Gestão!E:E,MATCH('Banco de Dados'!$B2770,BD_Gestão!$B:$B,0)),"erro"))</f>
        <v/>
      </c>
      <c r="J2770" s="186" t="str">
        <f>IF($A2770=0,"",IFERROR(INDEX(BD_Gestão!B:B,MATCH('Banco de Dados'!$B2770,BD_Gestão!$B:$B,0)),"erro"))</f>
        <v/>
      </c>
      <c r="K2770" s="158" t="str">
        <f>IF($A2770=0,"",IFERROR(INDEX(BD_Gestão!C:C,MATCH('Banco de Dados'!$B2770,BD_Gestão!$B:$B,0)),"erro"))</f>
        <v/>
      </c>
      <c r="L2770" s="158" t="str">
        <f>IF($A2770=0,"",IFERROR(INDEX(BD_Gestão!H:H,MATCH('Banco de Dados'!$B2770,BD_Gestão!$B:$B,0)),"erro"))</f>
        <v/>
      </c>
      <c r="M2770" s="161" t="str">
        <f>IF($A2770=0,"",IFERROR(INDEX(BD_Gestão!F:F,MATCH('Banco de Dados'!$B2770,BD_Gestão!$B:$B,0)),"erro"))</f>
        <v/>
      </c>
      <c r="N2770" s="161" t="str">
        <f>IF($A2770=0,"",IFERROR(INDEX(BD_Gestão!J:J,MATCH('Banco de Dados'!$B2770,BD_Gestão!$B:$B,0)),"erro"))</f>
        <v/>
      </c>
      <c r="O2770" s="164" t="str">
        <f>IF($A2770=0,"",IFERROR(INDEX(BD_Gestão!K:K,MATCH('Banco de Dados'!$B2770,BD_Gestão!$B:$B,0)),"erro"))</f>
        <v/>
      </c>
      <c r="P2770" s="169" t="str">
        <f t="shared" si="174"/>
        <v/>
      </c>
      <c r="Q2770" s="170" t="str">
        <f t="shared" si="175"/>
        <v/>
      </c>
      <c r="R2770" s="163" t="e">
        <f t="shared" si="172"/>
        <v>#VALUE!</v>
      </c>
      <c r="S2770" s="163" t="e">
        <f t="shared" si="173"/>
        <v>#VALUE!</v>
      </c>
      <c r="T2770" s="163" t="e">
        <f>INDEX(Controle!O:O,MATCH('Banco de Dados'!A2770,Controle!M:M,0))*E2770/100</f>
        <v>#N/A</v>
      </c>
    </row>
    <row r="2771" spans="1:20" hidden="1" x14ac:dyDescent="0.2">
      <c r="A2771" s="158">
        <f>BD_TS!A2770</f>
        <v>0</v>
      </c>
      <c r="B2771" s="158" t="str">
        <f>SUBSTITUTE(SUBSTITUTE(BD_TS!D2770," ",""),"-","/")</f>
        <v/>
      </c>
      <c r="C2771" s="158">
        <f>BD_TS!E2770</f>
        <v>0</v>
      </c>
      <c r="D2771" s="159">
        <f>BD_TS!F2770</f>
        <v>0</v>
      </c>
      <c r="E2771" s="160">
        <f>BD_TS!B2770</f>
        <v>0</v>
      </c>
      <c r="F2771" s="161">
        <f>BD_TS!C2770</f>
        <v>0</v>
      </c>
      <c r="G2771" s="187">
        <f>BD_TS!H2770</f>
        <v>0</v>
      </c>
      <c r="H2771" s="158" t="str">
        <f>IF($A2771=0,"",IFERROR(INDEX(BD_Gestão!A:A,MATCH('Banco de Dados'!$B2771,BD_Gestão!$B:$B,0)),"erro"))</f>
        <v/>
      </c>
      <c r="I2771" s="162" t="str">
        <f>IF($A2771=0,"",IFERROR(INDEX(BD_Gestão!E:E,MATCH('Banco de Dados'!$B2771,BD_Gestão!$B:$B,0)),"erro"))</f>
        <v/>
      </c>
      <c r="J2771" s="186" t="str">
        <f>IF($A2771=0,"",IFERROR(INDEX(BD_Gestão!B:B,MATCH('Banco de Dados'!$B2771,BD_Gestão!$B:$B,0)),"erro"))</f>
        <v/>
      </c>
      <c r="K2771" s="158" t="str">
        <f>IF($A2771=0,"",IFERROR(INDEX(BD_Gestão!C:C,MATCH('Banco de Dados'!$B2771,BD_Gestão!$B:$B,0)),"erro"))</f>
        <v/>
      </c>
      <c r="L2771" s="158" t="str">
        <f>IF($A2771=0,"",IFERROR(INDEX(BD_Gestão!H:H,MATCH('Banco de Dados'!$B2771,BD_Gestão!$B:$B,0)),"erro"))</f>
        <v/>
      </c>
      <c r="M2771" s="161" t="str">
        <f>IF($A2771=0,"",IFERROR(INDEX(BD_Gestão!F:F,MATCH('Banco de Dados'!$B2771,BD_Gestão!$B:$B,0)),"erro"))</f>
        <v/>
      </c>
      <c r="N2771" s="161" t="str">
        <f>IF($A2771=0,"",IFERROR(INDEX(BD_Gestão!J:J,MATCH('Banco de Dados'!$B2771,BD_Gestão!$B:$B,0)),"erro"))</f>
        <v/>
      </c>
      <c r="O2771" s="164" t="str">
        <f>IF($A2771=0,"",IFERROR(INDEX(BD_Gestão!K:K,MATCH('Banco de Dados'!$B2771,BD_Gestão!$B:$B,0)),"erro"))</f>
        <v/>
      </c>
      <c r="P2771" s="169" t="str">
        <f t="shared" si="174"/>
        <v/>
      </c>
      <c r="Q2771" s="170" t="str">
        <f t="shared" si="175"/>
        <v/>
      </c>
      <c r="R2771" s="163" t="e">
        <f t="shared" si="172"/>
        <v>#VALUE!</v>
      </c>
      <c r="S2771" s="163" t="e">
        <f t="shared" si="173"/>
        <v>#VALUE!</v>
      </c>
      <c r="T2771" s="163" t="e">
        <f>INDEX(Controle!O:O,MATCH('Banco de Dados'!A2771,Controle!M:M,0))*E2771/100</f>
        <v>#N/A</v>
      </c>
    </row>
    <row r="2772" spans="1:20" hidden="1" x14ac:dyDescent="0.2">
      <c r="A2772" s="158">
        <f>BD_TS!A2771</f>
        <v>0</v>
      </c>
      <c r="B2772" s="158" t="str">
        <f>SUBSTITUTE(SUBSTITUTE(BD_TS!D2771," ",""),"-","/")</f>
        <v/>
      </c>
      <c r="C2772" s="158">
        <f>BD_TS!E2771</f>
        <v>0</v>
      </c>
      <c r="D2772" s="159">
        <f>BD_TS!F2771</f>
        <v>0</v>
      </c>
      <c r="E2772" s="160">
        <f>BD_TS!B2771</f>
        <v>0</v>
      </c>
      <c r="F2772" s="161">
        <f>BD_TS!C2771</f>
        <v>0</v>
      </c>
      <c r="G2772" s="187">
        <f>BD_TS!H2771</f>
        <v>0</v>
      </c>
      <c r="H2772" s="158" t="str">
        <f>IF($A2772=0,"",IFERROR(INDEX(BD_Gestão!A:A,MATCH('Banco de Dados'!$B2772,BD_Gestão!$B:$B,0)),"erro"))</f>
        <v/>
      </c>
      <c r="I2772" s="162" t="str">
        <f>IF($A2772=0,"",IFERROR(INDEX(BD_Gestão!E:E,MATCH('Banco de Dados'!$B2772,BD_Gestão!$B:$B,0)),"erro"))</f>
        <v/>
      </c>
      <c r="J2772" s="186" t="str">
        <f>IF($A2772=0,"",IFERROR(INDEX(BD_Gestão!B:B,MATCH('Banco de Dados'!$B2772,BD_Gestão!$B:$B,0)),"erro"))</f>
        <v/>
      </c>
      <c r="K2772" s="158" t="str">
        <f>IF($A2772=0,"",IFERROR(INDEX(BD_Gestão!C:C,MATCH('Banco de Dados'!$B2772,BD_Gestão!$B:$B,0)),"erro"))</f>
        <v/>
      </c>
      <c r="L2772" s="158" t="str">
        <f>IF($A2772=0,"",IFERROR(INDEX(BD_Gestão!H:H,MATCH('Banco de Dados'!$B2772,BD_Gestão!$B:$B,0)),"erro"))</f>
        <v/>
      </c>
      <c r="M2772" s="161" t="str">
        <f>IF($A2772=0,"",IFERROR(INDEX(BD_Gestão!F:F,MATCH('Banco de Dados'!$B2772,BD_Gestão!$B:$B,0)),"erro"))</f>
        <v/>
      </c>
      <c r="N2772" s="161" t="str">
        <f>IF($A2772=0,"",IFERROR(INDEX(BD_Gestão!J:J,MATCH('Banco de Dados'!$B2772,BD_Gestão!$B:$B,0)),"erro"))</f>
        <v/>
      </c>
      <c r="O2772" s="164" t="str">
        <f>IF($A2772=0,"",IFERROR(INDEX(BD_Gestão!K:K,MATCH('Banco de Dados'!$B2772,BD_Gestão!$B:$B,0)),"erro"))</f>
        <v/>
      </c>
      <c r="P2772" s="169" t="str">
        <f t="shared" si="174"/>
        <v/>
      </c>
      <c r="Q2772" s="170" t="str">
        <f t="shared" si="175"/>
        <v/>
      </c>
      <c r="R2772" s="163" t="e">
        <f t="shared" si="172"/>
        <v>#VALUE!</v>
      </c>
      <c r="S2772" s="163" t="e">
        <f t="shared" si="173"/>
        <v>#VALUE!</v>
      </c>
      <c r="T2772" s="163" t="e">
        <f>INDEX(Controle!O:O,MATCH('Banco de Dados'!A2772,Controle!M:M,0))*E2772/100</f>
        <v>#N/A</v>
      </c>
    </row>
    <row r="2773" spans="1:20" hidden="1" x14ac:dyDescent="0.2">
      <c r="A2773" s="158">
        <f>BD_TS!A2772</f>
        <v>0</v>
      </c>
      <c r="B2773" s="158" t="str">
        <f>SUBSTITUTE(SUBSTITUTE(BD_TS!D2772," ",""),"-","/")</f>
        <v/>
      </c>
      <c r="C2773" s="158">
        <f>BD_TS!E2772</f>
        <v>0</v>
      </c>
      <c r="D2773" s="159">
        <f>BD_TS!F2772</f>
        <v>0</v>
      </c>
      <c r="E2773" s="160">
        <f>BD_TS!B2772</f>
        <v>0</v>
      </c>
      <c r="F2773" s="161">
        <f>BD_TS!C2772</f>
        <v>0</v>
      </c>
      <c r="G2773" s="187">
        <f>BD_TS!H2772</f>
        <v>0</v>
      </c>
      <c r="H2773" s="158" t="str">
        <f>IF($A2773=0,"",IFERROR(INDEX(BD_Gestão!A:A,MATCH('Banco de Dados'!$B2773,BD_Gestão!$B:$B,0)),"erro"))</f>
        <v/>
      </c>
      <c r="I2773" s="162" t="str">
        <f>IF($A2773=0,"",IFERROR(INDEX(BD_Gestão!E:E,MATCH('Banco de Dados'!$B2773,BD_Gestão!$B:$B,0)),"erro"))</f>
        <v/>
      </c>
      <c r="J2773" s="186" t="str">
        <f>IF($A2773=0,"",IFERROR(INDEX(BD_Gestão!B:B,MATCH('Banco de Dados'!$B2773,BD_Gestão!$B:$B,0)),"erro"))</f>
        <v/>
      </c>
      <c r="K2773" s="158" t="str">
        <f>IF($A2773=0,"",IFERROR(INDEX(BD_Gestão!C:C,MATCH('Banco de Dados'!$B2773,BD_Gestão!$B:$B,0)),"erro"))</f>
        <v/>
      </c>
      <c r="L2773" s="158" t="str">
        <f>IF($A2773=0,"",IFERROR(INDEX(BD_Gestão!H:H,MATCH('Banco de Dados'!$B2773,BD_Gestão!$B:$B,0)),"erro"))</f>
        <v/>
      </c>
      <c r="M2773" s="161" t="str">
        <f>IF($A2773=0,"",IFERROR(INDEX(BD_Gestão!F:F,MATCH('Banco de Dados'!$B2773,BD_Gestão!$B:$B,0)),"erro"))</f>
        <v/>
      </c>
      <c r="N2773" s="161" t="str">
        <f>IF($A2773=0,"",IFERROR(INDEX(BD_Gestão!J:J,MATCH('Banco de Dados'!$B2773,BD_Gestão!$B:$B,0)),"erro"))</f>
        <v/>
      </c>
      <c r="O2773" s="164" t="str">
        <f>IF($A2773=0,"",IFERROR(INDEX(BD_Gestão!K:K,MATCH('Banco de Dados'!$B2773,BD_Gestão!$B:$B,0)),"erro"))</f>
        <v/>
      </c>
      <c r="P2773" s="169" t="str">
        <f t="shared" si="174"/>
        <v/>
      </c>
      <c r="Q2773" s="170" t="str">
        <f t="shared" si="175"/>
        <v/>
      </c>
      <c r="R2773" s="163" t="e">
        <f t="shared" si="172"/>
        <v>#VALUE!</v>
      </c>
      <c r="S2773" s="163" t="e">
        <f t="shared" si="173"/>
        <v>#VALUE!</v>
      </c>
      <c r="T2773" s="163" t="e">
        <f>INDEX(Controle!O:O,MATCH('Banco de Dados'!A2773,Controle!M:M,0))*E2773/100</f>
        <v>#N/A</v>
      </c>
    </row>
    <row r="2774" spans="1:20" hidden="1" x14ac:dyDescent="0.2">
      <c r="A2774" s="158">
        <f>BD_TS!A2773</f>
        <v>0</v>
      </c>
      <c r="B2774" s="158" t="str">
        <f>SUBSTITUTE(SUBSTITUTE(BD_TS!D2773," ",""),"-","/")</f>
        <v/>
      </c>
      <c r="C2774" s="158">
        <f>BD_TS!E2773</f>
        <v>0</v>
      </c>
      <c r="D2774" s="159">
        <f>BD_TS!F2773</f>
        <v>0</v>
      </c>
      <c r="E2774" s="160">
        <f>BD_TS!B2773</f>
        <v>0</v>
      </c>
      <c r="F2774" s="161">
        <f>BD_TS!C2773</f>
        <v>0</v>
      </c>
      <c r="G2774" s="187">
        <f>BD_TS!H2773</f>
        <v>0</v>
      </c>
      <c r="H2774" s="158" t="str">
        <f>IF($A2774=0,"",IFERROR(INDEX(BD_Gestão!A:A,MATCH('Banco de Dados'!$B2774,BD_Gestão!$B:$B,0)),"erro"))</f>
        <v/>
      </c>
      <c r="I2774" s="162" t="str">
        <f>IF($A2774=0,"",IFERROR(INDEX(BD_Gestão!E:E,MATCH('Banco de Dados'!$B2774,BD_Gestão!$B:$B,0)),"erro"))</f>
        <v/>
      </c>
      <c r="J2774" s="186" t="str">
        <f>IF($A2774=0,"",IFERROR(INDEX(BD_Gestão!B:B,MATCH('Banco de Dados'!$B2774,BD_Gestão!$B:$B,0)),"erro"))</f>
        <v/>
      </c>
      <c r="K2774" s="158" t="str">
        <f>IF($A2774=0,"",IFERROR(INDEX(BD_Gestão!C:C,MATCH('Banco de Dados'!$B2774,BD_Gestão!$B:$B,0)),"erro"))</f>
        <v/>
      </c>
      <c r="L2774" s="158" t="str">
        <f>IF($A2774=0,"",IFERROR(INDEX(BD_Gestão!H:H,MATCH('Banco de Dados'!$B2774,BD_Gestão!$B:$B,0)),"erro"))</f>
        <v/>
      </c>
      <c r="M2774" s="161" t="str">
        <f>IF($A2774=0,"",IFERROR(INDEX(BD_Gestão!F:F,MATCH('Banco de Dados'!$B2774,BD_Gestão!$B:$B,0)),"erro"))</f>
        <v/>
      </c>
      <c r="N2774" s="161" t="str">
        <f>IF($A2774=0,"",IFERROR(INDEX(BD_Gestão!J:J,MATCH('Banco de Dados'!$B2774,BD_Gestão!$B:$B,0)),"erro"))</f>
        <v/>
      </c>
      <c r="O2774" s="164" t="str">
        <f>IF($A2774=0,"",IFERROR(INDEX(BD_Gestão!K:K,MATCH('Banco de Dados'!$B2774,BD_Gestão!$B:$B,0)),"erro"))</f>
        <v/>
      </c>
      <c r="P2774" s="169" t="str">
        <f t="shared" si="174"/>
        <v/>
      </c>
      <c r="Q2774" s="170" t="str">
        <f t="shared" si="175"/>
        <v/>
      </c>
      <c r="R2774" s="163" t="e">
        <f t="shared" si="172"/>
        <v>#VALUE!</v>
      </c>
      <c r="S2774" s="163" t="e">
        <f t="shared" si="173"/>
        <v>#VALUE!</v>
      </c>
      <c r="T2774" s="163" t="e">
        <f>INDEX(Controle!O:O,MATCH('Banco de Dados'!A2774,Controle!M:M,0))*E2774/100</f>
        <v>#N/A</v>
      </c>
    </row>
    <row r="2775" spans="1:20" hidden="1" x14ac:dyDescent="0.2">
      <c r="A2775" s="158">
        <f>BD_TS!A2774</f>
        <v>0</v>
      </c>
      <c r="B2775" s="158" t="str">
        <f>SUBSTITUTE(SUBSTITUTE(BD_TS!D2774," ",""),"-","/")</f>
        <v/>
      </c>
      <c r="C2775" s="158">
        <f>BD_TS!E2774</f>
        <v>0</v>
      </c>
      <c r="D2775" s="159">
        <f>BD_TS!F2774</f>
        <v>0</v>
      </c>
      <c r="E2775" s="160">
        <f>BD_TS!B2774</f>
        <v>0</v>
      </c>
      <c r="F2775" s="161">
        <f>BD_TS!C2774</f>
        <v>0</v>
      </c>
      <c r="G2775" s="187">
        <f>BD_TS!H2774</f>
        <v>0</v>
      </c>
      <c r="H2775" s="158" t="str">
        <f>IF($A2775=0,"",IFERROR(INDEX(BD_Gestão!A:A,MATCH('Banco de Dados'!$B2775,BD_Gestão!$B:$B,0)),"erro"))</f>
        <v/>
      </c>
      <c r="I2775" s="162" t="str">
        <f>IF($A2775=0,"",IFERROR(INDEX(BD_Gestão!E:E,MATCH('Banco de Dados'!$B2775,BD_Gestão!$B:$B,0)),"erro"))</f>
        <v/>
      </c>
      <c r="J2775" s="186" t="str">
        <f>IF($A2775=0,"",IFERROR(INDEX(BD_Gestão!B:B,MATCH('Banco de Dados'!$B2775,BD_Gestão!$B:$B,0)),"erro"))</f>
        <v/>
      </c>
      <c r="K2775" s="158" t="str">
        <f>IF($A2775=0,"",IFERROR(INDEX(BD_Gestão!C:C,MATCH('Banco de Dados'!$B2775,BD_Gestão!$B:$B,0)),"erro"))</f>
        <v/>
      </c>
      <c r="L2775" s="158" t="str">
        <f>IF($A2775=0,"",IFERROR(INDEX(BD_Gestão!H:H,MATCH('Banco de Dados'!$B2775,BD_Gestão!$B:$B,0)),"erro"))</f>
        <v/>
      </c>
      <c r="M2775" s="161" t="str">
        <f>IF($A2775=0,"",IFERROR(INDEX(BD_Gestão!F:F,MATCH('Banco de Dados'!$B2775,BD_Gestão!$B:$B,0)),"erro"))</f>
        <v/>
      </c>
      <c r="N2775" s="161" t="str">
        <f>IF($A2775=0,"",IFERROR(INDEX(BD_Gestão!J:J,MATCH('Banco de Dados'!$B2775,BD_Gestão!$B:$B,0)),"erro"))</f>
        <v/>
      </c>
      <c r="O2775" s="164" t="str">
        <f>IF($A2775=0,"",IFERROR(INDEX(BD_Gestão!K:K,MATCH('Banco de Dados'!$B2775,BD_Gestão!$B:$B,0)),"erro"))</f>
        <v/>
      </c>
      <c r="P2775" s="169" t="str">
        <f t="shared" si="174"/>
        <v/>
      </c>
      <c r="Q2775" s="170" t="str">
        <f t="shared" si="175"/>
        <v/>
      </c>
      <c r="R2775" s="163" t="e">
        <f t="shared" si="172"/>
        <v>#VALUE!</v>
      </c>
      <c r="S2775" s="163" t="e">
        <f t="shared" si="173"/>
        <v>#VALUE!</v>
      </c>
      <c r="T2775" s="163" t="e">
        <f>INDEX(Controle!O:O,MATCH('Banco de Dados'!A2775,Controle!M:M,0))*E2775/100</f>
        <v>#N/A</v>
      </c>
    </row>
    <row r="2776" spans="1:20" hidden="1" x14ac:dyDescent="0.2">
      <c r="A2776" s="158">
        <f>BD_TS!A2775</f>
        <v>0</v>
      </c>
      <c r="B2776" s="158" t="str">
        <f>SUBSTITUTE(SUBSTITUTE(BD_TS!D2775," ",""),"-","/")</f>
        <v/>
      </c>
      <c r="C2776" s="158">
        <f>BD_TS!E2775</f>
        <v>0</v>
      </c>
      <c r="D2776" s="159">
        <f>BD_TS!F2775</f>
        <v>0</v>
      </c>
      <c r="E2776" s="160">
        <f>BD_TS!B2775</f>
        <v>0</v>
      </c>
      <c r="F2776" s="161">
        <f>BD_TS!C2775</f>
        <v>0</v>
      </c>
      <c r="G2776" s="187">
        <f>BD_TS!H2775</f>
        <v>0</v>
      </c>
      <c r="H2776" s="158" t="str">
        <f>IF($A2776=0,"",IFERROR(INDEX(BD_Gestão!A:A,MATCH('Banco de Dados'!$B2776,BD_Gestão!$B:$B,0)),"erro"))</f>
        <v/>
      </c>
      <c r="I2776" s="162" t="str">
        <f>IF($A2776=0,"",IFERROR(INDEX(BD_Gestão!E:E,MATCH('Banco de Dados'!$B2776,BD_Gestão!$B:$B,0)),"erro"))</f>
        <v/>
      </c>
      <c r="J2776" s="186" t="str">
        <f>IF($A2776=0,"",IFERROR(INDEX(BD_Gestão!B:B,MATCH('Banco de Dados'!$B2776,BD_Gestão!$B:$B,0)),"erro"))</f>
        <v/>
      </c>
      <c r="K2776" s="158" t="str">
        <f>IF($A2776=0,"",IFERROR(INDEX(BD_Gestão!C:C,MATCH('Banco de Dados'!$B2776,BD_Gestão!$B:$B,0)),"erro"))</f>
        <v/>
      </c>
      <c r="L2776" s="158" t="str">
        <f>IF($A2776=0,"",IFERROR(INDEX(BD_Gestão!H:H,MATCH('Banco de Dados'!$B2776,BD_Gestão!$B:$B,0)),"erro"))</f>
        <v/>
      </c>
      <c r="M2776" s="161" t="str">
        <f>IF($A2776=0,"",IFERROR(INDEX(BD_Gestão!F:F,MATCH('Banco de Dados'!$B2776,BD_Gestão!$B:$B,0)),"erro"))</f>
        <v/>
      </c>
      <c r="N2776" s="161" t="str">
        <f>IF($A2776=0,"",IFERROR(INDEX(BD_Gestão!J:J,MATCH('Banco de Dados'!$B2776,BD_Gestão!$B:$B,0)),"erro"))</f>
        <v/>
      </c>
      <c r="O2776" s="164" t="str">
        <f>IF($A2776=0,"",IFERROR(INDEX(BD_Gestão!K:K,MATCH('Banco de Dados'!$B2776,BD_Gestão!$B:$B,0)),"erro"))</f>
        <v/>
      </c>
      <c r="P2776" s="169" t="str">
        <f t="shared" si="174"/>
        <v/>
      </c>
      <c r="Q2776" s="170" t="str">
        <f t="shared" si="175"/>
        <v/>
      </c>
      <c r="R2776" s="163" t="e">
        <f t="shared" si="172"/>
        <v>#VALUE!</v>
      </c>
      <c r="S2776" s="163" t="e">
        <f t="shared" si="173"/>
        <v>#VALUE!</v>
      </c>
      <c r="T2776" s="163" t="e">
        <f>INDEX(Controle!O:O,MATCH('Banco de Dados'!A2776,Controle!M:M,0))*E2776/100</f>
        <v>#N/A</v>
      </c>
    </row>
    <row r="2777" spans="1:20" hidden="1" x14ac:dyDescent="0.2">
      <c r="A2777" s="158">
        <f>BD_TS!A2776</f>
        <v>0</v>
      </c>
      <c r="B2777" s="158" t="str">
        <f>SUBSTITUTE(SUBSTITUTE(BD_TS!D2776," ",""),"-","/")</f>
        <v/>
      </c>
      <c r="C2777" s="158">
        <f>BD_TS!E2776</f>
        <v>0</v>
      </c>
      <c r="D2777" s="159">
        <f>BD_TS!F2776</f>
        <v>0</v>
      </c>
      <c r="E2777" s="160">
        <f>BD_TS!B2776</f>
        <v>0</v>
      </c>
      <c r="F2777" s="161">
        <f>BD_TS!C2776</f>
        <v>0</v>
      </c>
      <c r="G2777" s="187">
        <f>BD_TS!H2776</f>
        <v>0</v>
      </c>
      <c r="H2777" s="158" t="str">
        <f>IF($A2777=0,"",IFERROR(INDEX(BD_Gestão!A:A,MATCH('Banco de Dados'!$B2777,BD_Gestão!$B:$B,0)),"erro"))</f>
        <v/>
      </c>
      <c r="I2777" s="162" t="str">
        <f>IF($A2777=0,"",IFERROR(INDEX(BD_Gestão!E:E,MATCH('Banco de Dados'!$B2777,BD_Gestão!$B:$B,0)),"erro"))</f>
        <v/>
      </c>
      <c r="J2777" s="186" t="str">
        <f>IF($A2777=0,"",IFERROR(INDEX(BD_Gestão!B:B,MATCH('Banco de Dados'!$B2777,BD_Gestão!$B:$B,0)),"erro"))</f>
        <v/>
      </c>
      <c r="K2777" s="158" t="str">
        <f>IF($A2777=0,"",IFERROR(INDEX(BD_Gestão!C:C,MATCH('Banco de Dados'!$B2777,BD_Gestão!$B:$B,0)),"erro"))</f>
        <v/>
      </c>
      <c r="L2777" s="158" t="str">
        <f>IF($A2777=0,"",IFERROR(INDEX(BD_Gestão!H:H,MATCH('Banco de Dados'!$B2777,BD_Gestão!$B:$B,0)),"erro"))</f>
        <v/>
      </c>
      <c r="M2777" s="161" t="str">
        <f>IF($A2777=0,"",IFERROR(INDEX(BD_Gestão!F:F,MATCH('Banco de Dados'!$B2777,BD_Gestão!$B:$B,0)),"erro"))</f>
        <v/>
      </c>
      <c r="N2777" s="161" t="str">
        <f>IF($A2777=0,"",IFERROR(INDEX(BD_Gestão!J:J,MATCH('Banco de Dados'!$B2777,BD_Gestão!$B:$B,0)),"erro"))</f>
        <v/>
      </c>
      <c r="O2777" s="164" t="str">
        <f>IF($A2777=0,"",IFERROR(INDEX(BD_Gestão!K:K,MATCH('Banco de Dados'!$B2777,BD_Gestão!$B:$B,0)),"erro"))</f>
        <v/>
      </c>
      <c r="P2777" s="169" t="str">
        <f t="shared" si="174"/>
        <v/>
      </c>
      <c r="Q2777" s="170" t="str">
        <f t="shared" si="175"/>
        <v/>
      </c>
      <c r="R2777" s="163" t="e">
        <f t="shared" si="172"/>
        <v>#VALUE!</v>
      </c>
      <c r="S2777" s="163" t="e">
        <f t="shared" si="173"/>
        <v>#VALUE!</v>
      </c>
      <c r="T2777" s="163" t="e">
        <f>INDEX(Controle!O:O,MATCH('Banco de Dados'!A2777,Controle!M:M,0))*E2777/100</f>
        <v>#N/A</v>
      </c>
    </row>
    <row r="2778" spans="1:20" hidden="1" x14ac:dyDescent="0.2">
      <c r="A2778" s="158">
        <f>BD_TS!A2777</f>
        <v>0</v>
      </c>
      <c r="B2778" s="158" t="str">
        <f>SUBSTITUTE(SUBSTITUTE(BD_TS!D2777," ",""),"-","/")</f>
        <v/>
      </c>
      <c r="C2778" s="158">
        <f>BD_TS!E2777</f>
        <v>0</v>
      </c>
      <c r="D2778" s="159">
        <f>BD_TS!F2777</f>
        <v>0</v>
      </c>
      <c r="E2778" s="160">
        <f>BD_TS!B2777</f>
        <v>0</v>
      </c>
      <c r="F2778" s="161">
        <f>BD_TS!C2777</f>
        <v>0</v>
      </c>
      <c r="G2778" s="187">
        <f>BD_TS!H2777</f>
        <v>0</v>
      </c>
      <c r="H2778" s="158" t="str">
        <f>IF($A2778=0,"",IFERROR(INDEX(BD_Gestão!A:A,MATCH('Banco de Dados'!$B2778,BD_Gestão!$B:$B,0)),"erro"))</f>
        <v/>
      </c>
      <c r="I2778" s="162" t="str">
        <f>IF($A2778=0,"",IFERROR(INDEX(BD_Gestão!E:E,MATCH('Banco de Dados'!$B2778,BD_Gestão!$B:$B,0)),"erro"))</f>
        <v/>
      </c>
      <c r="J2778" s="186" t="str">
        <f>IF($A2778=0,"",IFERROR(INDEX(BD_Gestão!B:B,MATCH('Banco de Dados'!$B2778,BD_Gestão!$B:$B,0)),"erro"))</f>
        <v/>
      </c>
      <c r="K2778" s="158" t="str">
        <f>IF($A2778=0,"",IFERROR(INDEX(BD_Gestão!C:C,MATCH('Banco de Dados'!$B2778,BD_Gestão!$B:$B,0)),"erro"))</f>
        <v/>
      </c>
      <c r="L2778" s="158" t="str">
        <f>IF($A2778=0,"",IFERROR(INDEX(BD_Gestão!H:H,MATCH('Banco de Dados'!$B2778,BD_Gestão!$B:$B,0)),"erro"))</f>
        <v/>
      </c>
      <c r="M2778" s="161" t="str">
        <f>IF($A2778=0,"",IFERROR(INDEX(BD_Gestão!F:F,MATCH('Banco de Dados'!$B2778,BD_Gestão!$B:$B,0)),"erro"))</f>
        <v/>
      </c>
      <c r="N2778" s="161" t="str">
        <f>IF($A2778=0,"",IFERROR(INDEX(BD_Gestão!J:J,MATCH('Banco de Dados'!$B2778,BD_Gestão!$B:$B,0)),"erro"))</f>
        <v/>
      </c>
      <c r="O2778" s="164" t="str">
        <f>IF($A2778=0,"",IFERROR(INDEX(BD_Gestão!K:K,MATCH('Banco de Dados'!$B2778,BD_Gestão!$B:$B,0)),"erro"))</f>
        <v/>
      </c>
      <c r="P2778" s="169" t="str">
        <f t="shared" si="174"/>
        <v/>
      </c>
      <c r="Q2778" s="170" t="str">
        <f t="shared" si="175"/>
        <v/>
      </c>
      <c r="R2778" s="163" t="e">
        <f t="shared" si="172"/>
        <v>#VALUE!</v>
      </c>
      <c r="S2778" s="163" t="e">
        <f t="shared" si="173"/>
        <v>#VALUE!</v>
      </c>
      <c r="T2778" s="163" t="e">
        <f>INDEX(Controle!O:O,MATCH('Banco de Dados'!A2778,Controle!M:M,0))*E2778/100</f>
        <v>#N/A</v>
      </c>
    </row>
    <row r="2779" spans="1:20" hidden="1" x14ac:dyDescent="0.2">
      <c r="A2779" s="158">
        <f>BD_TS!A2778</f>
        <v>0</v>
      </c>
      <c r="B2779" s="158" t="str">
        <f>SUBSTITUTE(SUBSTITUTE(BD_TS!D2778," ",""),"-","/")</f>
        <v/>
      </c>
      <c r="C2779" s="158">
        <f>BD_TS!E2778</f>
        <v>0</v>
      </c>
      <c r="D2779" s="159">
        <f>BD_TS!F2778</f>
        <v>0</v>
      </c>
      <c r="E2779" s="160">
        <f>BD_TS!B2778</f>
        <v>0</v>
      </c>
      <c r="F2779" s="161">
        <f>BD_TS!C2778</f>
        <v>0</v>
      </c>
      <c r="G2779" s="187">
        <f>BD_TS!H2778</f>
        <v>0</v>
      </c>
      <c r="H2779" s="158" t="str">
        <f>IF($A2779=0,"",IFERROR(INDEX(BD_Gestão!A:A,MATCH('Banco de Dados'!$B2779,BD_Gestão!$B:$B,0)),"erro"))</f>
        <v/>
      </c>
      <c r="I2779" s="162" t="str">
        <f>IF($A2779=0,"",IFERROR(INDEX(BD_Gestão!E:E,MATCH('Banco de Dados'!$B2779,BD_Gestão!$B:$B,0)),"erro"))</f>
        <v/>
      </c>
      <c r="J2779" s="186" t="str">
        <f>IF($A2779=0,"",IFERROR(INDEX(BD_Gestão!B:B,MATCH('Banco de Dados'!$B2779,BD_Gestão!$B:$B,0)),"erro"))</f>
        <v/>
      </c>
      <c r="K2779" s="158" t="str">
        <f>IF($A2779=0,"",IFERROR(INDEX(BD_Gestão!C:C,MATCH('Banco de Dados'!$B2779,BD_Gestão!$B:$B,0)),"erro"))</f>
        <v/>
      </c>
      <c r="L2779" s="158" t="str">
        <f>IF($A2779=0,"",IFERROR(INDEX(BD_Gestão!H:H,MATCH('Banco de Dados'!$B2779,BD_Gestão!$B:$B,0)),"erro"))</f>
        <v/>
      </c>
      <c r="M2779" s="161" t="str">
        <f>IF($A2779=0,"",IFERROR(INDEX(BD_Gestão!F:F,MATCH('Banco de Dados'!$B2779,BD_Gestão!$B:$B,0)),"erro"))</f>
        <v/>
      </c>
      <c r="N2779" s="161" t="str">
        <f>IF($A2779=0,"",IFERROR(INDEX(BD_Gestão!J:J,MATCH('Banco de Dados'!$B2779,BD_Gestão!$B:$B,0)),"erro"))</f>
        <v/>
      </c>
      <c r="O2779" s="164" t="str">
        <f>IF($A2779=0,"",IFERROR(INDEX(BD_Gestão!K:K,MATCH('Banco de Dados'!$B2779,BD_Gestão!$B:$B,0)),"erro"))</f>
        <v/>
      </c>
      <c r="P2779" s="169" t="str">
        <f t="shared" si="174"/>
        <v/>
      </c>
      <c r="Q2779" s="170" t="str">
        <f t="shared" si="175"/>
        <v/>
      </c>
      <c r="R2779" s="163" t="e">
        <f t="shared" si="172"/>
        <v>#VALUE!</v>
      </c>
      <c r="S2779" s="163" t="e">
        <f t="shared" si="173"/>
        <v>#VALUE!</v>
      </c>
      <c r="T2779" s="163" t="e">
        <f>INDEX(Controle!O:O,MATCH('Banco de Dados'!A2779,Controle!M:M,0))*E2779/100</f>
        <v>#N/A</v>
      </c>
    </row>
    <row r="2780" spans="1:20" hidden="1" x14ac:dyDescent="0.2">
      <c r="A2780" s="158">
        <f>BD_TS!A2779</f>
        <v>0</v>
      </c>
      <c r="B2780" s="158" t="str">
        <f>SUBSTITUTE(SUBSTITUTE(BD_TS!D2779," ",""),"-","/")</f>
        <v/>
      </c>
      <c r="C2780" s="158">
        <f>BD_TS!E2779</f>
        <v>0</v>
      </c>
      <c r="D2780" s="159">
        <f>BD_TS!F2779</f>
        <v>0</v>
      </c>
      <c r="E2780" s="160">
        <f>BD_TS!B2779</f>
        <v>0</v>
      </c>
      <c r="F2780" s="161">
        <f>BD_TS!C2779</f>
        <v>0</v>
      </c>
      <c r="G2780" s="187">
        <f>BD_TS!H2779</f>
        <v>0</v>
      </c>
      <c r="H2780" s="158" t="str">
        <f>IF($A2780=0,"",IFERROR(INDEX(BD_Gestão!A:A,MATCH('Banco de Dados'!$B2780,BD_Gestão!$B:$B,0)),"erro"))</f>
        <v/>
      </c>
      <c r="I2780" s="162" t="str">
        <f>IF($A2780=0,"",IFERROR(INDEX(BD_Gestão!E:E,MATCH('Banco de Dados'!$B2780,BD_Gestão!$B:$B,0)),"erro"))</f>
        <v/>
      </c>
      <c r="J2780" s="186" t="str">
        <f>IF($A2780=0,"",IFERROR(INDEX(BD_Gestão!B:B,MATCH('Banco de Dados'!$B2780,BD_Gestão!$B:$B,0)),"erro"))</f>
        <v/>
      </c>
      <c r="K2780" s="158" t="str">
        <f>IF($A2780=0,"",IFERROR(INDEX(BD_Gestão!C:C,MATCH('Banco de Dados'!$B2780,BD_Gestão!$B:$B,0)),"erro"))</f>
        <v/>
      </c>
      <c r="L2780" s="158" t="str">
        <f>IF($A2780=0,"",IFERROR(INDEX(BD_Gestão!H:H,MATCH('Banco de Dados'!$B2780,BD_Gestão!$B:$B,0)),"erro"))</f>
        <v/>
      </c>
      <c r="M2780" s="161" t="str">
        <f>IF($A2780=0,"",IFERROR(INDEX(BD_Gestão!F:F,MATCH('Banco de Dados'!$B2780,BD_Gestão!$B:$B,0)),"erro"))</f>
        <v/>
      </c>
      <c r="N2780" s="161" t="str">
        <f>IF($A2780=0,"",IFERROR(INDEX(BD_Gestão!J:J,MATCH('Banco de Dados'!$B2780,BD_Gestão!$B:$B,0)),"erro"))</f>
        <v/>
      </c>
      <c r="O2780" s="164" t="str">
        <f>IF($A2780=0,"",IFERROR(INDEX(BD_Gestão!K:K,MATCH('Banco de Dados'!$B2780,BD_Gestão!$B:$B,0)),"erro"))</f>
        <v/>
      </c>
      <c r="P2780" s="169" t="str">
        <f t="shared" si="174"/>
        <v/>
      </c>
      <c r="Q2780" s="170" t="str">
        <f t="shared" si="175"/>
        <v/>
      </c>
      <c r="R2780" s="163" t="e">
        <f t="shared" si="172"/>
        <v>#VALUE!</v>
      </c>
      <c r="S2780" s="163" t="e">
        <f t="shared" si="173"/>
        <v>#VALUE!</v>
      </c>
      <c r="T2780" s="163" t="e">
        <f>INDEX(Controle!O:O,MATCH('Banco de Dados'!A2780,Controle!M:M,0))*E2780/100</f>
        <v>#N/A</v>
      </c>
    </row>
    <row r="2781" spans="1:20" hidden="1" x14ac:dyDescent="0.2">
      <c r="A2781" s="158">
        <f>BD_TS!A2780</f>
        <v>0</v>
      </c>
      <c r="B2781" s="158" t="str">
        <f>SUBSTITUTE(SUBSTITUTE(BD_TS!D2780," ",""),"-","/")</f>
        <v/>
      </c>
      <c r="C2781" s="158">
        <f>BD_TS!E2780</f>
        <v>0</v>
      </c>
      <c r="D2781" s="159">
        <f>BD_TS!F2780</f>
        <v>0</v>
      </c>
      <c r="E2781" s="160">
        <f>BD_TS!B2780</f>
        <v>0</v>
      </c>
      <c r="F2781" s="161">
        <f>BD_TS!C2780</f>
        <v>0</v>
      </c>
      <c r="G2781" s="187">
        <f>BD_TS!H2780</f>
        <v>0</v>
      </c>
      <c r="H2781" s="158" t="str">
        <f>IF($A2781=0,"",IFERROR(INDEX(BD_Gestão!A:A,MATCH('Banco de Dados'!$B2781,BD_Gestão!$B:$B,0)),"erro"))</f>
        <v/>
      </c>
      <c r="I2781" s="162" t="str">
        <f>IF($A2781=0,"",IFERROR(INDEX(BD_Gestão!E:E,MATCH('Banco de Dados'!$B2781,BD_Gestão!$B:$B,0)),"erro"))</f>
        <v/>
      </c>
      <c r="J2781" s="186" t="str">
        <f>IF($A2781=0,"",IFERROR(INDEX(BD_Gestão!B:B,MATCH('Banco de Dados'!$B2781,BD_Gestão!$B:$B,0)),"erro"))</f>
        <v/>
      </c>
      <c r="K2781" s="158" t="str">
        <f>IF($A2781=0,"",IFERROR(INDEX(BD_Gestão!C:C,MATCH('Banco de Dados'!$B2781,BD_Gestão!$B:$B,0)),"erro"))</f>
        <v/>
      </c>
      <c r="L2781" s="158" t="str">
        <f>IF($A2781=0,"",IFERROR(INDEX(BD_Gestão!H:H,MATCH('Banco de Dados'!$B2781,BD_Gestão!$B:$B,0)),"erro"))</f>
        <v/>
      </c>
      <c r="M2781" s="161" t="str">
        <f>IF($A2781=0,"",IFERROR(INDEX(BD_Gestão!F:F,MATCH('Banco de Dados'!$B2781,BD_Gestão!$B:$B,0)),"erro"))</f>
        <v/>
      </c>
      <c r="N2781" s="161" t="str">
        <f>IF($A2781=0,"",IFERROR(INDEX(BD_Gestão!J:J,MATCH('Banco de Dados'!$B2781,BD_Gestão!$B:$B,0)),"erro"))</f>
        <v/>
      </c>
      <c r="O2781" s="164" t="str">
        <f>IF($A2781=0,"",IFERROR(INDEX(BD_Gestão!K:K,MATCH('Banco de Dados'!$B2781,BD_Gestão!$B:$B,0)),"erro"))</f>
        <v/>
      </c>
      <c r="P2781" s="169" t="str">
        <f t="shared" si="174"/>
        <v/>
      </c>
      <c r="Q2781" s="170" t="str">
        <f t="shared" si="175"/>
        <v/>
      </c>
      <c r="R2781" s="163" t="e">
        <f t="shared" si="172"/>
        <v>#VALUE!</v>
      </c>
      <c r="S2781" s="163" t="e">
        <f t="shared" si="173"/>
        <v>#VALUE!</v>
      </c>
      <c r="T2781" s="163" t="e">
        <f>INDEX(Controle!O:O,MATCH('Banco de Dados'!A2781,Controle!M:M,0))*E2781/100</f>
        <v>#N/A</v>
      </c>
    </row>
    <row r="2782" spans="1:20" hidden="1" x14ac:dyDescent="0.2">
      <c r="A2782" s="158">
        <f>BD_TS!A2781</f>
        <v>0</v>
      </c>
      <c r="B2782" s="158" t="str">
        <f>SUBSTITUTE(SUBSTITUTE(BD_TS!D2781," ",""),"-","/")</f>
        <v/>
      </c>
      <c r="C2782" s="158">
        <f>BD_TS!E2781</f>
        <v>0</v>
      </c>
      <c r="D2782" s="159">
        <f>BD_TS!F2781</f>
        <v>0</v>
      </c>
      <c r="E2782" s="160">
        <f>BD_TS!B2781</f>
        <v>0</v>
      </c>
      <c r="F2782" s="161">
        <f>BD_TS!C2781</f>
        <v>0</v>
      </c>
      <c r="G2782" s="187">
        <f>BD_TS!H2781</f>
        <v>0</v>
      </c>
      <c r="H2782" s="158" t="str">
        <f>IF($A2782=0,"",IFERROR(INDEX(BD_Gestão!A:A,MATCH('Banco de Dados'!$B2782,BD_Gestão!$B:$B,0)),"erro"))</f>
        <v/>
      </c>
      <c r="I2782" s="162" t="str">
        <f>IF($A2782=0,"",IFERROR(INDEX(BD_Gestão!E:E,MATCH('Banco de Dados'!$B2782,BD_Gestão!$B:$B,0)),"erro"))</f>
        <v/>
      </c>
      <c r="J2782" s="186" t="str">
        <f>IF($A2782=0,"",IFERROR(INDEX(BD_Gestão!B:B,MATCH('Banco de Dados'!$B2782,BD_Gestão!$B:$B,0)),"erro"))</f>
        <v/>
      </c>
      <c r="K2782" s="158" t="str">
        <f>IF($A2782=0,"",IFERROR(INDEX(BD_Gestão!C:C,MATCH('Banco de Dados'!$B2782,BD_Gestão!$B:$B,0)),"erro"))</f>
        <v/>
      </c>
      <c r="L2782" s="158" t="str">
        <f>IF($A2782=0,"",IFERROR(INDEX(BD_Gestão!H:H,MATCH('Banco de Dados'!$B2782,BD_Gestão!$B:$B,0)),"erro"))</f>
        <v/>
      </c>
      <c r="M2782" s="161" t="str">
        <f>IF($A2782=0,"",IFERROR(INDEX(BD_Gestão!F:F,MATCH('Banco de Dados'!$B2782,BD_Gestão!$B:$B,0)),"erro"))</f>
        <v/>
      </c>
      <c r="N2782" s="161" t="str">
        <f>IF($A2782=0,"",IFERROR(INDEX(BD_Gestão!J:J,MATCH('Banco de Dados'!$B2782,BD_Gestão!$B:$B,0)),"erro"))</f>
        <v/>
      </c>
      <c r="O2782" s="164" t="str">
        <f>IF($A2782=0,"",IFERROR(INDEX(BD_Gestão!K:K,MATCH('Banco de Dados'!$B2782,BD_Gestão!$B:$B,0)),"erro"))</f>
        <v/>
      </c>
      <c r="P2782" s="169" t="str">
        <f t="shared" si="174"/>
        <v/>
      </c>
      <c r="Q2782" s="170" t="str">
        <f t="shared" si="175"/>
        <v/>
      </c>
      <c r="R2782" s="163" t="e">
        <f t="shared" si="172"/>
        <v>#VALUE!</v>
      </c>
      <c r="S2782" s="163" t="e">
        <f t="shared" si="173"/>
        <v>#VALUE!</v>
      </c>
      <c r="T2782" s="163" t="e">
        <f>INDEX(Controle!O:O,MATCH('Banco de Dados'!A2782,Controle!M:M,0))*E2782/100</f>
        <v>#N/A</v>
      </c>
    </row>
    <row r="2783" spans="1:20" hidden="1" x14ac:dyDescent="0.2">
      <c r="A2783" s="158">
        <f>BD_TS!A2782</f>
        <v>0</v>
      </c>
      <c r="B2783" s="158" t="str">
        <f>SUBSTITUTE(SUBSTITUTE(BD_TS!D2782," ",""),"-","/")</f>
        <v/>
      </c>
      <c r="C2783" s="158">
        <f>BD_TS!E2782</f>
        <v>0</v>
      </c>
      <c r="D2783" s="159">
        <f>BD_TS!F2782</f>
        <v>0</v>
      </c>
      <c r="E2783" s="160">
        <f>BD_TS!B2782</f>
        <v>0</v>
      </c>
      <c r="F2783" s="161">
        <f>BD_TS!C2782</f>
        <v>0</v>
      </c>
      <c r="G2783" s="187">
        <f>BD_TS!H2782</f>
        <v>0</v>
      </c>
      <c r="H2783" s="158" t="str">
        <f>IF($A2783=0,"",IFERROR(INDEX(BD_Gestão!A:A,MATCH('Banco de Dados'!$B2783,BD_Gestão!$B:$B,0)),"erro"))</f>
        <v/>
      </c>
      <c r="I2783" s="162" t="str">
        <f>IF($A2783=0,"",IFERROR(INDEX(BD_Gestão!E:E,MATCH('Banco de Dados'!$B2783,BD_Gestão!$B:$B,0)),"erro"))</f>
        <v/>
      </c>
      <c r="J2783" s="186" t="str">
        <f>IF($A2783=0,"",IFERROR(INDEX(BD_Gestão!B:B,MATCH('Banco de Dados'!$B2783,BD_Gestão!$B:$B,0)),"erro"))</f>
        <v/>
      </c>
      <c r="K2783" s="158" t="str">
        <f>IF($A2783=0,"",IFERROR(INDEX(BD_Gestão!C:C,MATCH('Banco de Dados'!$B2783,BD_Gestão!$B:$B,0)),"erro"))</f>
        <v/>
      </c>
      <c r="L2783" s="158" t="str">
        <f>IF($A2783=0,"",IFERROR(INDEX(BD_Gestão!H:H,MATCH('Banco de Dados'!$B2783,BD_Gestão!$B:$B,0)),"erro"))</f>
        <v/>
      </c>
      <c r="M2783" s="161" t="str">
        <f>IF($A2783=0,"",IFERROR(INDEX(BD_Gestão!F:F,MATCH('Banco de Dados'!$B2783,BD_Gestão!$B:$B,0)),"erro"))</f>
        <v/>
      </c>
      <c r="N2783" s="161" t="str">
        <f>IF($A2783=0,"",IFERROR(INDEX(BD_Gestão!J:J,MATCH('Banco de Dados'!$B2783,BD_Gestão!$B:$B,0)),"erro"))</f>
        <v/>
      </c>
      <c r="O2783" s="164" t="str">
        <f>IF($A2783=0,"",IFERROR(INDEX(BD_Gestão!K:K,MATCH('Banco de Dados'!$B2783,BD_Gestão!$B:$B,0)),"erro"))</f>
        <v/>
      </c>
      <c r="P2783" s="169" t="str">
        <f t="shared" si="174"/>
        <v/>
      </c>
      <c r="Q2783" s="170" t="str">
        <f t="shared" si="175"/>
        <v/>
      </c>
      <c r="R2783" s="163" t="e">
        <f t="shared" si="172"/>
        <v>#VALUE!</v>
      </c>
      <c r="S2783" s="163" t="e">
        <f t="shared" si="173"/>
        <v>#VALUE!</v>
      </c>
      <c r="T2783" s="163" t="e">
        <f>INDEX(Controle!O:O,MATCH('Banco de Dados'!A2783,Controle!M:M,0))*E2783/100</f>
        <v>#N/A</v>
      </c>
    </row>
    <row r="2784" spans="1:20" hidden="1" x14ac:dyDescent="0.2">
      <c r="A2784" s="158">
        <f>BD_TS!A2783</f>
        <v>0</v>
      </c>
      <c r="B2784" s="158" t="str">
        <f>SUBSTITUTE(SUBSTITUTE(BD_TS!D2783," ",""),"-","/")</f>
        <v/>
      </c>
      <c r="C2784" s="158">
        <f>BD_TS!E2783</f>
        <v>0</v>
      </c>
      <c r="D2784" s="159">
        <f>BD_TS!F2783</f>
        <v>0</v>
      </c>
      <c r="E2784" s="160">
        <f>BD_TS!B2783</f>
        <v>0</v>
      </c>
      <c r="F2784" s="161">
        <f>BD_TS!C2783</f>
        <v>0</v>
      </c>
      <c r="G2784" s="187">
        <f>BD_TS!H2783</f>
        <v>0</v>
      </c>
      <c r="H2784" s="158" t="str">
        <f>IF($A2784=0,"",IFERROR(INDEX(BD_Gestão!A:A,MATCH('Banco de Dados'!$B2784,BD_Gestão!$B:$B,0)),"erro"))</f>
        <v/>
      </c>
      <c r="I2784" s="162" t="str">
        <f>IF($A2784=0,"",IFERROR(INDEX(BD_Gestão!E:E,MATCH('Banco de Dados'!$B2784,BD_Gestão!$B:$B,0)),"erro"))</f>
        <v/>
      </c>
      <c r="J2784" s="186" t="str">
        <f>IF($A2784=0,"",IFERROR(INDEX(BD_Gestão!B:B,MATCH('Banco de Dados'!$B2784,BD_Gestão!$B:$B,0)),"erro"))</f>
        <v/>
      </c>
      <c r="K2784" s="158" t="str">
        <f>IF($A2784=0,"",IFERROR(INDEX(BD_Gestão!C:C,MATCH('Banco de Dados'!$B2784,BD_Gestão!$B:$B,0)),"erro"))</f>
        <v/>
      </c>
      <c r="L2784" s="158" t="str">
        <f>IF($A2784=0,"",IFERROR(INDEX(BD_Gestão!H:H,MATCH('Banco de Dados'!$B2784,BD_Gestão!$B:$B,0)),"erro"))</f>
        <v/>
      </c>
      <c r="M2784" s="161" t="str">
        <f>IF($A2784=0,"",IFERROR(INDEX(BD_Gestão!F:F,MATCH('Banco de Dados'!$B2784,BD_Gestão!$B:$B,0)),"erro"))</f>
        <v/>
      </c>
      <c r="N2784" s="161" t="str">
        <f>IF($A2784=0,"",IFERROR(INDEX(BD_Gestão!J:J,MATCH('Banco de Dados'!$B2784,BD_Gestão!$B:$B,0)),"erro"))</f>
        <v/>
      </c>
      <c r="O2784" s="164" t="str">
        <f>IF($A2784=0,"",IFERROR(INDEX(BD_Gestão!K:K,MATCH('Banco de Dados'!$B2784,BD_Gestão!$B:$B,0)),"erro"))</f>
        <v/>
      </c>
      <c r="P2784" s="169" t="str">
        <f t="shared" si="174"/>
        <v/>
      </c>
      <c r="Q2784" s="170" t="str">
        <f t="shared" si="175"/>
        <v/>
      </c>
      <c r="R2784" s="163" t="e">
        <f t="shared" si="172"/>
        <v>#VALUE!</v>
      </c>
      <c r="S2784" s="163" t="e">
        <f t="shared" si="173"/>
        <v>#VALUE!</v>
      </c>
      <c r="T2784" s="163" t="e">
        <f>INDEX(Controle!O:O,MATCH('Banco de Dados'!A2784,Controle!M:M,0))*E2784/100</f>
        <v>#N/A</v>
      </c>
    </row>
    <row r="2785" spans="1:20" hidden="1" x14ac:dyDescent="0.2">
      <c r="A2785" s="158">
        <f>BD_TS!A2784</f>
        <v>0</v>
      </c>
      <c r="B2785" s="158" t="str">
        <f>SUBSTITUTE(SUBSTITUTE(BD_TS!D2784," ",""),"-","/")</f>
        <v/>
      </c>
      <c r="C2785" s="158">
        <f>BD_TS!E2784</f>
        <v>0</v>
      </c>
      <c r="D2785" s="159">
        <f>BD_TS!F2784</f>
        <v>0</v>
      </c>
      <c r="E2785" s="160">
        <f>BD_TS!B2784</f>
        <v>0</v>
      </c>
      <c r="F2785" s="161">
        <f>BD_TS!C2784</f>
        <v>0</v>
      </c>
      <c r="G2785" s="187">
        <f>BD_TS!H2784</f>
        <v>0</v>
      </c>
      <c r="H2785" s="158" t="str">
        <f>IF($A2785=0,"",IFERROR(INDEX(BD_Gestão!A:A,MATCH('Banco de Dados'!$B2785,BD_Gestão!$B:$B,0)),"erro"))</f>
        <v/>
      </c>
      <c r="I2785" s="162" t="str">
        <f>IF($A2785=0,"",IFERROR(INDEX(BD_Gestão!E:E,MATCH('Banco de Dados'!$B2785,BD_Gestão!$B:$B,0)),"erro"))</f>
        <v/>
      </c>
      <c r="J2785" s="186" t="str">
        <f>IF($A2785=0,"",IFERROR(INDEX(BD_Gestão!B:B,MATCH('Banco de Dados'!$B2785,BD_Gestão!$B:$B,0)),"erro"))</f>
        <v/>
      </c>
      <c r="K2785" s="158" t="str">
        <f>IF($A2785=0,"",IFERROR(INDEX(BD_Gestão!C:C,MATCH('Banco de Dados'!$B2785,BD_Gestão!$B:$B,0)),"erro"))</f>
        <v/>
      </c>
      <c r="L2785" s="158" t="str">
        <f>IF($A2785=0,"",IFERROR(INDEX(BD_Gestão!H:H,MATCH('Banco de Dados'!$B2785,BD_Gestão!$B:$B,0)),"erro"))</f>
        <v/>
      </c>
      <c r="M2785" s="161" t="str">
        <f>IF($A2785=0,"",IFERROR(INDEX(BD_Gestão!F:F,MATCH('Banco de Dados'!$B2785,BD_Gestão!$B:$B,0)),"erro"))</f>
        <v/>
      </c>
      <c r="N2785" s="161" t="str">
        <f>IF($A2785=0,"",IFERROR(INDEX(BD_Gestão!J:J,MATCH('Banco de Dados'!$B2785,BD_Gestão!$B:$B,0)),"erro"))</f>
        <v/>
      </c>
      <c r="O2785" s="164" t="str">
        <f>IF($A2785=0,"",IFERROR(INDEX(BD_Gestão!K:K,MATCH('Banco de Dados'!$B2785,BD_Gestão!$B:$B,0)),"erro"))</f>
        <v/>
      </c>
      <c r="P2785" s="169" t="str">
        <f t="shared" si="174"/>
        <v/>
      </c>
      <c r="Q2785" s="170" t="str">
        <f t="shared" si="175"/>
        <v/>
      </c>
      <c r="R2785" s="163" t="e">
        <f t="shared" si="172"/>
        <v>#VALUE!</v>
      </c>
      <c r="S2785" s="163" t="e">
        <f t="shared" si="173"/>
        <v>#VALUE!</v>
      </c>
      <c r="T2785" s="163" t="e">
        <f>INDEX(Controle!O:O,MATCH('Banco de Dados'!A2785,Controle!M:M,0))*E2785/100</f>
        <v>#N/A</v>
      </c>
    </row>
    <row r="2786" spans="1:20" hidden="1" x14ac:dyDescent="0.2">
      <c r="A2786" s="158">
        <f>BD_TS!A2785</f>
        <v>0</v>
      </c>
      <c r="B2786" s="158" t="str">
        <f>SUBSTITUTE(SUBSTITUTE(BD_TS!D2785," ",""),"-","/")</f>
        <v/>
      </c>
      <c r="C2786" s="158">
        <f>BD_TS!E2785</f>
        <v>0</v>
      </c>
      <c r="D2786" s="159">
        <f>BD_TS!F2785</f>
        <v>0</v>
      </c>
      <c r="E2786" s="160">
        <f>BD_TS!B2785</f>
        <v>0</v>
      </c>
      <c r="F2786" s="161">
        <f>BD_TS!C2785</f>
        <v>0</v>
      </c>
      <c r="G2786" s="187">
        <f>BD_TS!H2785</f>
        <v>0</v>
      </c>
      <c r="H2786" s="158" t="str">
        <f>IF($A2786=0,"",IFERROR(INDEX(BD_Gestão!A:A,MATCH('Banco de Dados'!$B2786,BD_Gestão!$B:$B,0)),"erro"))</f>
        <v/>
      </c>
      <c r="I2786" s="162" t="str">
        <f>IF($A2786=0,"",IFERROR(INDEX(BD_Gestão!E:E,MATCH('Banco de Dados'!$B2786,BD_Gestão!$B:$B,0)),"erro"))</f>
        <v/>
      </c>
      <c r="J2786" s="186" t="str">
        <f>IF($A2786=0,"",IFERROR(INDEX(BD_Gestão!B:B,MATCH('Banco de Dados'!$B2786,BD_Gestão!$B:$B,0)),"erro"))</f>
        <v/>
      </c>
      <c r="K2786" s="158" t="str">
        <f>IF($A2786=0,"",IFERROR(INDEX(BD_Gestão!C:C,MATCH('Banco de Dados'!$B2786,BD_Gestão!$B:$B,0)),"erro"))</f>
        <v/>
      </c>
      <c r="L2786" s="158" t="str">
        <f>IF($A2786=0,"",IFERROR(INDEX(BD_Gestão!H:H,MATCH('Banco de Dados'!$B2786,BD_Gestão!$B:$B,0)),"erro"))</f>
        <v/>
      </c>
      <c r="M2786" s="161" t="str">
        <f>IF($A2786=0,"",IFERROR(INDEX(BD_Gestão!F:F,MATCH('Banco de Dados'!$B2786,BD_Gestão!$B:$B,0)),"erro"))</f>
        <v/>
      </c>
      <c r="N2786" s="161" t="str">
        <f>IF($A2786=0,"",IFERROR(INDEX(BD_Gestão!J:J,MATCH('Banco de Dados'!$B2786,BD_Gestão!$B:$B,0)),"erro"))</f>
        <v/>
      </c>
      <c r="O2786" s="164" t="str">
        <f>IF($A2786=0,"",IFERROR(INDEX(BD_Gestão!K:K,MATCH('Banco de Dados'!$B2786,BD_Gestão!$B:$B,0)),"erro"))</f>
        <v/>
      </c>
      <c r="P2786" s="169" t="str">
        <f t="shared" si="174"/>
        <v/>
      </c>
      <c r="Q2786" s="170" t="str">
        <f t="shared" si="175"/>
        <v/>
      </c>
      <c r="R2786" s="163" t="e">
        <f t="shared" si="172"/>
        <v>#VALUE!</v>
      </c>
      <c r="S2786" s="163" t="e">
        <f t="shared" si="173"/>
        <v>#VALUE!</v>
      </c>
      <c r="T2786" s="163" t="e">
        <f>INDEX(Controle!O:O,MATCH('Banco de Dados'!A2786,Controle!M:M,0))*E2786/100</f>
        <v>#N/A</v>
      </c>
    </row>
    <row r="2787" spans="1:20" hidden="1" x14ac:dyDescent="0.2">
      <c r="A2787" s="158">
        <f>BD_TS!A2786</f>
        <v>0</v>
      </c>
      <c r="B2787" s="158" t="str">
        <f>SUBSTITUTE(SUBSTITUTE(BD_TS!D2786," ",""),"-","/")</f>
        <v/>
      </c>
      <c r="C2787" s="158">
        <f>BD_TS!E2786</f>
        <v>0</v>
      </c>
      <c r="D2787" s="159">
        <f>BD_TS!F2786</f>
        <v>0</v>
      </c>
      <c r="E2787" s="160">
        <f>BD_TS!B2786</f>
        <v>0</v>
      </c>
      <c r="F2787" s="161">
        <f>BD_TS!C2786</f>
        <v>0</v>
      </c>
      <c r="G2787" s="187">
        <f>BD_TS!H2786</f>
        <v>0</v>
      </c>
      <c r="H2787" s="158" t="str">
        <f>IF($A2787=0,"",IFERROR(INDEX(BD_Gestão!A:A,MATCH('Banco de Dados'!$B2787,BD_Gestão!$B:$B,0)),"erro"))</f>
        <v/>
      </c>
      <c r="I2787" s="162" t="str">
        <f>IF($A2787=0,"",IFERROR(INDEX(BD_Gestão!E:E,MATCH('Banco de Dados'!$B2787,BD_Gestão!$B:$B,0)),"erro"))</f>
        <v/>
      </c>
      <c r="J2787" s="186" t="str">
        <f>IF($A2787=0,"",IFERROR(INDEX(BD_Gestão!B:B,MATCH('Banco de Dados'!$B2787,BD_Gestão!$B:$B,0)),"erro"))</f>
        <v/>
      </c>
      <c r="K2787" s="158" t="str">
        <f>IF($A2787=0,"",IFERROR(INDEX(BD_Gestão!C:C,MATCH('Banco de Dados'!$B2787,BD_Gestão!$B:$B,0)),"erro"))</f>
        <v/>
      </c>
      <c r="L2787" s="158" t="str">
        <f>IF($A2787=0,"",IFERROR(INDEX(BD_Gestão!H:H,MATCH('Banco de Dados'!$B2787,BD_Gestão!$B:$B,0)),"erro"))</f>
        <v/>
      </c>
      <c r="M2787" s="161" t="str">
        <f>IF($A2787=0,"",IFERROR(INDEX(BD_Gestão!F:F,MATCH('Banco de Dados'!$B2787,BD_Gestão!$B:$B,0)),"erro"))</f>
        <v/>
      </c>
      <c r="N2787" s="161" t="str">
        <f>IF($A2787=0,"",IFERROR(INDEX(BD_Gestão!J:J,MATCH('Banco de Dados'!$B2787,BD_Gestão!$B:$B,0)),"erro"))</f>
        <v/>
      </c>
      <c r="O2787" s="164" t="str">
        <f>IF($A2787=0,"",IFERROR(INDEX(BD_Gestão!K:K,MATCH('Banco de Dados'!$B2787,BD_Gestão!$B:$B,0)),"erro"))</f>
        <v/>
      </c>
      <c r="P2787" s="169" t="str">
        <f t="shared" si="174"/>
        <v/>
      </c>
      <c r="Q2787" s="170" t="str">
        <f t="shared" si="175"/>
        <v/>
      </c>
      <c r="R2787" s="163" t="e">
        <f t="shared" si="172"/>
        <v>#VALUE!</v>
      </c>
      <c r="S2787" s="163" t="e">
        <f t="shared" si="173"/>
        <v>#VALUE!</v>
      </c>
      <c r="T2787" s="163" t="e">
        <f>INDEX(Controle!O:O,MATCH('Banco de Dados'!A2787,Controle!M:M,0))*E2787/100</f>
        <v>#N/A</v>
      </c>
    </row>
    <row r="2788" spans="1:20" hidden="1" x14ac:dyDescent="0.2">
      <c r="A2788" s="158">
        <f>BD_TS!A2787</f>
        <v>0</v>
      </c>
      <c r="B2788" s="158" t="str">
        <f>SUBSTITUTE(SUBSTITUTE(BD_TS!D2787," ",""),"-","/")</f>
        <v/>
      </c>
      <c r="C2788" s="158">
        <f>BD_TS!E2787</f>
        <v>0</v>
      </c>
      <c r="D2788" s="159">
        <f>BD_TS!F2787</f>
        <v>0</v>
      </c>
      <c r="E2788" s="160">
        <f>BD_TS!B2787</f>
        <v>0</v>
      </c>
      <c r="F2788" s="161">
        <f>BD_TS!C2787</f>
        <v>0</v>
      </c>
      <c r="G2788" s="187">
        <f>BD_TS!H2787</f>
        <v>0</v>
      </c>
      <c r="H2788" s="158" t="str">
        <f>IF($A2788=0,"",IFERROR(INDEX(BD_Gestão!A:A,MATCH('Banco de Dados'!$B2788,BD_Gestão!$B:$B,0)),"erro"))</f>
        <v/>
      </c>
      <c r="I2788" s="162" t="str">
        <f>IF($A2788=0,"",IFERROR(INDEX(BD_Gestão!E:E,MATCH('Banco de Dados'!$B2788,BD_Gestão!$B:$B,0)),"erro"))</f>
        <v/>
      </c>
      <c r="J2788" s="186" t="str">
        <f>IF($A2788=0,"",IFERROR(INDEX(BD_Gestão!B:B,MATCH('Banco de Dados'!$B2788,BD_Gestão!$B:$B,0)),"erro"))</f>
        <v/>
      </c>
      <c r="K2788" s="158" t="str">
        <f>IF($A2788=0,"",IFERROR(INDEX(BD_Gestão!C:C,MATCH('Banco de Dados'!$B2788,BD_Gestão!$B:$B,0)),"erro"))</f>
        <v/>
      </c>
      <c r="L2788" s="158" t="str">
        <f>IF($A2788=0,"",IFERROR(INDEX(BD_Gestão!H:H,MATCH('Banco de Dados'!$B2788,BD_Gestão!$B:$B,0)),"erro"))</f>
        <v/>
      </c>
      <c r="M2788" s="161" t="str">
        <f>IF($A2788=0,"",IFERROR(INDEX(BD_Gestão!F:F,MATCH('Banco de Dados'!$B2788,BD_Gestão!$B:$B,0)),"erro"))</f>
        <v/>
      </c>
      <c r="N2788" s="161" t="str">
        <f>IF($A2788=0,"",IFERROR(INDEX(BD_Gestão!J:J,MATCH('Banco de Dados'!$B2788,BD_Gestão!$B:$B,0)),"erro"))</f>
        <v/>
      </c>
      <c r="O2788" s="164" t="str">
        <f>IF($A2788=0,"",IFERROR(INDEX(BD_Gestão!K:K,MATCH('Banco de Dados'!$B2788,BD_Gestão!$B:$B,0)),"erro"))</f>
        <v/>
      </c>
      <c r="P2788" s="169" t="str">
        <f t="shared" si="174"/>
        <v/>
      </c>
      <c r="Q2788" s="170" t="str">
        <f t="shared" si="175"/>
        <v/>
      </c>
      <c r="R2788" s="163" t="e">
        <f t="shared" si="172"/>
        <v>#VALUE!</v>
      </c>
      <c r="S2788" s="163" t="e">
        <f t="shared" si="173"/>
        <v>#VALUE!</v>
      </c>
      <c r="T2788" s="163" t="e">
        <f>INDEX(Controle!O:O,MATCH('Banco de Dados'!A2788,Controle!M:M,0))*E2788/100</f>
        <v>#N/A</v>
      </c>
    </row>
    <row r="2789" spans="1:20" hidden="1" x14ac:dyDescent="0.2">
      <c r="A2789" s="158">
        <f>BD_TS!A2788</f>
        <v>0</v>
      </c>
      <c r="B2789" s="158" t="str">
        <f>SUBSTITUTE(SUBSTITUTE(BD_TS!D2788," ",""),"-","/")</f>
        <v/>
      </c>
      <c r="C2789" s="158">
        <f>BD_TS!E2788</f>
        <v>0</v>
      </c>
      <c r="D2789" s="159">
        <f>BD_TS!F2788</f>
        <v>0</v>
      </c>
      <c r="E2789" s="160">
        <f>BD_TS!B2788</f>
        <v>0</v>
      </c>
      <c r="F2789" s="161">
        <f>BD_TS!C2788</f>
        <v>0</v>
      </c>
      <c r="G2789" s="187">
        <f>BD_TS!H2788</f>
        <v>0</v>
      </c>
      <c r="H2789" s="158" t="str">
        <f>IF($A2789=0,"",IFERROR(INDEX(BD_Gestão!A:A,MATCH('Banco de Dados'!$B2789,BD_Gestão!$B:$B,0)),"erro"))</f>
        <v/>
      </c>
      <c r="I2789" s="162" t="str">
        <f>IF($A2789=0,"",IFERROR(INDEX(BD_Gestão!E:E,MATCH('Banco de Dados'!$B2789,BD_Gestão!$B:$B,0)),"erro"))</f>
        <v/>
      </c>
      <c r="J2789" s="186" t="str">
        <f>IF($A2789=0,"",IFERROR(INDEX(BD_Gestão!B:B,MATCH('Banco de Dados'!$B2789,BD_Gestão!$B:$B,0)),"erro"))</f>
        <v/>
      </c>
      <c r="K2789" s="158" t="str">
        <f>IF($A2789=0,"",IFERROR(INDEX(BD_Gestão!C:C,MATCH('Banco de Dados'!$B2789,BD_Gestão!$B:$B,0)),"erro"))</f>
        <v/>
      </c>
      <c r="L2789" s="158" t="str">
        <f>IF($A2789=0,"",IFERROR(INDEX(BD_Gestão!H:H,MATCH('Banco de Dados'!$B2789,BD_Gestão!$B:$B,0)),"erro"))</f>
        <v/>
      </c>
      <c r="M2789" s="161" t="str">
        <f>IF($A2789=0,"",IFERROR(INDEX(BD_Gestão!F:F,MATCH('Banco de Dados'!$B2789,BD_Gestão!$B:$B,0)),"erro"))</f>
        <v/>
      </c>
      <c r="N2789" s="161" t="str">
        <f>IF($A2789=0,"",IFERROR(INDEX(BD_Gestão!J:J,MATCH('Banco de Dados'!$B2789,BD_Gestão!$B:$B,0)),"erro"))</f>
        <v/>
      </c>
      <c r="O2789" s="164" t="str">
        <f>IF($A2789=0,"",IFERROR(INDEX(BD_Gestão!K:K,MATCH('Banco de Dados'!$B2789,BD_Gestão!$B:$B,0)),"erro"))</f>
        <v/>
      </c>
      <c r="P2789" s="169" t="str">
        <f t="shared" si="174"/>
        <v/>
      </c>
      <c r="Q2789" s="170" t="str">
        <f t="shared" si="175"/>
        <v/>
      </c>
      <c r="R2789" s="163" t="e">
        <f t="shared" si="172"/>
        <v>#VALUE!</v>
      </c>
      <c r="S2789" s="163" t="e">
        <f t="shared" si="173"/>
        <v>#VALUE!</v>
      </c>
      <c r="T2789" s="163" t="e">
        <f>INDEX(Controle!O:O,MATCH('Banco de Dados'!A2789,Controle!M:M,0))*E2789/100</f>
        <v>#N/A</v>
      </c>
    </row>
    <row r="2790" spans="1:20" hidden="1" x14ac:dyDescent="0.2">
      <c r="A2790" s="158">
        <f>BD_TS!A2789</f>
        <v>0</v>
      </c>
      <c r="B2790" s="158" t="str">
        <f>SUBSTITUTE(SUBSTITUTE(BD_TS!D2789," ",""),"-","/")</f>
        <v/>
      </c>
      <c r="C2790" s="158">
        <f>BD_TS!E2789</f>
        <v>0</v>
      </c>
      <c r="D2790" s="159">
        <f>BD_TS!F2789</f>
        <v>0</v>
      </c>
      <c r="E2790" s="160">
        <f>BD_TS!B2789</f>
        <v>0</v>
      </c>
      <c r="F2790" s="161">
        <f>BD_TS!C2789</f>
        <v>0</v>
      </c>
      <c r="G2790" s="187">
        <f>BD_TS!H2789</f>
        <v>0</v>
      </c>
      <c r="H2790" s="158" t="str">
        <f>IF($A2790=0,"",IFERROR(INDEX(BD_Gestão!A:A,MATCH('Banco de Dados'!$B2790,BD_Gestão!$B:$B,0)),"erro"))</f>
        <v/>
      </c>
      <c r="I2790" s="162" t="str">
        <f>IF($A2790=0,"",IFERROR(INDEX(BD_Gestão!E:E,MATCH('Banco de Dados'!$B2790,BD_Gestão!$B:$B,0)),"erro"))</f>
        <v/>
      </c>
      <c r="J2790" s="186" t="str">
        <f>IF($A2790=0,"",IFERROR(INDEX(BD_Gestão!B:B,MATCH('Banco de Dados'!$B2790,BD_Gestão!$B:$B,0)),"erro"))</f>
        <v/>
      </c>
      <c r="K2790" s="158" t="str">
        <f>IF($A2790=0,"",IFERROR(INDEX(BD_Gestão!C:C,MATCH('Banco de Dados'!$B2790,BD_Gestão!$B:$B,0)),"erro"))</f>
        <v/>
      </c>
      <c r="L2790" s="158" t="str">
        <f>IF($A2790=0,"",IFERROR(INDEX(BD_Gestão!H:H,MATCH('Banco de Dados'!$B2790,BD_Gestão!$B:$B,0)),"erro"))</f>
        <v/>
      </c>
      <c r="M2790" s="161" t="str">
        <f>IF($A2790=0,"",IFERROR(INDEX(BD_Gestão!F:F,MATCH('Banco de Dados'!$B2790,BD_Gestão!$B:$B,0)),"erro"))</f>
        <v/>
      </c>
      <c r="N2790" s="161" t="str">
        <f>IF($A2790=0,"",IFERROR(INDEX(BD_Gestão!J:J,MATCH('Banco de Dados'!$B2790,BD_Gestão!$B:$B,0)),"erro"))</f>
        <v/>
      </c>
      <c r="O2790" s="164" t="str">
        <f>IF($A2790=0,"",IFERROR(INDEX(BD_Gestão!K:K,MATCH('Banco de Dados'!$B2790,BD_Gestão!$B:$B,0)),"erro"))</f>
        <v/>
      </c>
      <c r="P2790" s="169" t="str">
        <f t="shared" si="174"/>
        <v/>
      </c>
      <c r="Q2790" s="170" t="str">
        <f t="shared" si="175"/>
        <v/>
      </c>
      <c r="R2790" s="163" t="e">
        <f t="shared" si="172"/>
        <v>#VALUE!</v>
      </c>
      <c r="S2790" s="163" t="e">
        <f t="shared" si="173"/>
        <v>#VALUE!</v>
      </c>
      <c r="T2790" s="163" t="e">
        <f>INDEX(Controle!O:O,MATCH('Banco de Dados'!A2790,Controle!M:M,0))*E2790/100</f>
        <v>#N/A</v>
      </c>
    </row>
    <row r="2791" spans="1:20" hidden="1" x14ac:dyDescent="0.2">
      <c r="A2791" s="158">
        <f>BD_TS!A2790</f>
        <v>0</v>
      </c>
      <c r="B2791" s="158" t="str">
        <f>SUBSTITUTE(SUBSTITUTE(BD_TS!D2790," ",""),"-","/")</f>
        <v/>
      </c>
      <c r="C2791" s="158">
        <f>BD_TS!E2790</f>
        <v>0</v>
      </c>
      <c r="D2791" s="159">
        <f>BD_TS!F2790</f>
        <v>0</v>
      </c>
      <c r="E2791" s="160">
        <f>BD_TS!B2790</f>
        <v>0</v>
      </c>
      <c r="F2791" s="161">
        <f>BD_TS!C2790</f>
        <v>0</v>
      </c>
      <c r="G2791" s="187">
        <f>BD_TS!H2790</f>
        <v>0</v>
      </c>
      <c r="H2791" s="158" t="str">
        <f>IF($A2791=0,"",IFERROR(INDEX(BD_Gestão!A:A,MATCH('Banco de Dados'!$B2791,BD_Gestão!$B:$B,0)),"erro"))</f>
        <v/>
      </c>
      <c r="I2791" s="162" t="str">
        <f>IF($A2791=0,"",IFERROR(INDEX(BD_Gestão!E:E,MATCH('Banco de Dados'!$B2791,BD_Gestão!$B:$B,0)),"erro"))</f>
        <v/>
      </c>
      <c r="J2791" s="186" t="str">
        <f>IF($A2791=0,"",IFERROR(INDEX(BD_Gestão!B:B,MATCH('Banco de Dados'!$B2791,BD_Gestão!$B:$B,0)),"erro"))</f>
        <v/>
      </c>
      <c r="K2791" s="158" t="str">
        <f>IF($A2791=0,"",IFERROR(INDEX(BD_Gestão!C:C,MATCH('Banco de Dados'!$B2791,BD_Gestão!$B:$B,0)),"erro"))</f>
        <v/>
      </c>
      <c r="L2791" s="158" t="str">
        <f>IF($A2791=0,"",IFERROR(INDEX(BD_Gestão!H:H,MATCH('Banco de Dados'!$B2791,BD_Gestão!$B:$B,0)),"erro"))</f>
        <v/>
      </c>
      <c r="M2791" s="161" t="str">
        <f>IF($A2791=0,"",IFERROR(INDEX(BD_Gestão!F:F,MATCH('Banco de Dados'!$B2791,BD_Gestão!$B:$B,0)),"erro"))</f>
        <v/>
      </c>
      <c r="N2791" s="161" t="str">
        <f>IF($A2791=0,"",IFERROR(INDEX(BD_Gestão!J:J,MATCH('Banco de Dados'!$B2791,BD_Gestão!$B:$B,0)),"erro"))</f>
        <v/>
      </c>
      <c r="O2791" s="164" t="str">
        <f>IF($A2791=0,"",IFERROR(INDEX(BD_Gestão!K:K,MATCH('Banco de Dados'!$B2791,BD_Gestão!$B:$B,0)),"erro"))</f>
        <v/>
      </c>
      <c r="P2791" s="169" t="str">
        <f t="shared" si="174"/>
        <v/>
      </c>
      <c r="Q2791" s="170" t="str">
        <f t="shared" si="175"/>
        <v/>
      </c>
      <c r="R2791" s="163" t="e">
        <f t="shared" si="172"/>
        <v>#VALUE!</v>
      </c>
      <c r="S2791" s="163" t="e">
        <f t="shared" si="173"/>
        <v>#VALUE!</v>
      </c>
      <c r="T2791" s="163" t="e">
        <f>INDEX(Controle!O:O,MATCH('Banco de Dados'!A2791,Controle!M:M,0))*E2791/100</f>
        <v>#N/A</v>
      </c>
    </row>
    <row r="2792" spans="1:20" hidden="1" x14ac:dyDescent="0.2">
      <c r="A2792" s="158">
        <f>BD_TS!A2791</f>
        <v>0</v>
      </c>
      <c r="B2792" s="158" t="str">
        <f>SUBSTITUTE(SUBSTITUTE(BD_TS!D2791," ",""),"-","/")</f>
        <v/>
      </c>
      <c r="C2792" s="158">
        <f>BD_TS!E2791</f>
        <v>0</v>
      </c>
      <c r="D2792" s="159">
        <f>BD_TS!F2791</f>
        <v>0</v>
      </c>
      <c r="E2792" s="160">
        <f>BD_TS!B2791</f>
        <v>0</v>
      </c>
      <c r="F2792" s="161">
        <f>BD_TS!C2791</f>
        <v>0</v>
      </c>
      <c r="G2792" s="187">
        <f>BD_TS!H2791</f>
        <v>0</v>
      </c>
      <c r="H2792" s="158" t="str">
        <f>IF($A2792=0,"",IFERROR(INDEX(BD_Gestão!A:A,MATCH('Banco de Dados'!$B2792,BD_Gestão!$B:$B,0)),"erro"))</f>
        <v/>
      </c>
      <c r="I2792" s="162" t="str">
        <f>IF($A2792=0,"",IFERROR(INDEX(BD_Gestão!E:E,MATCH('Banco de Dados'!$B2792,BD_Gestão!$B:$B,0)),"erro"))</f>
        <v/>
      </c>
      <c r="J2792" s="186" t="str">
        <f>IF($A2792=0,"",IFERROR(INDEX(BD_Gestão!B:B,MATCH('Banco de Dados'!$B2792,BD_Gestão!$B:$B,0)),"erro"))</f>
        <v/>
      </c>
      <c r="K2792" s="158" t="str">
        <f>IF($A2792=0,"",IFERROR(INDEX(BD_Gestão!C:C,MATCH('Banco de Dados'!$B2792,BD_Gestão!$B:$B,0)),"erro"))</f>
        <v/>
      </c>
      <c r="L2792" s="158" t="str">
        <f>IF($A2792=0,"",IFERROR(INDEX(BD_Gestão!H:H,MATCH('Banco de Dados'!$B2792,BD_Gestão!$B:$B,0)),"erro"))</f>
        <v/>
      </c>
      <c r="M2792" s="161" t="str">
        <f>IF($A2792=0,"",IFERROR(INDEX(BD_Gestão!F:F,MATCH('Banco de Dados'!$B2792,BD_Gestão!$B:$B,0)),"erro"))</f>
        <v/>
      </c>
      <c r="N2792" s="161" t="str">
        <f>IF($A2792=0,"",IFERROR(INDEX(BD_Gestão!J:J,MATCH('Banco de Dados'!$B2792,BD_Gestão!$B:$B,0)),"erro"))</f>
        <v/>
      </c>
      <c r="O2792" s="164" t="str">
        <f>IF($A2792=0,"",IFERROR(INDEX(BD_Gestão!K:K,MATCH('Banco de Dados'!$B2792,BD_Gestão!$B:$B,0)),"erro"))</f>
        <v/>
      </c>
      <c r="P2792" s="169" t="str">
        <f t="shared" si="174"/>
        <v/>
      </c>
      <c r="Q2792" s="170" t="str">
        <f t="shared" si="175"/>
        <v/>
      </c>
      <c r="R2792" s="163" t="e">
        <f t="shared" si="172"/>
        <v>#VALUE!</v>
      </c>
      <c r="S2792" s="163" t="e">
        <f t="shared" si="173"/>
        <v>#VALUE!</v>
      </c>
      <c r="T2792" s="163" t="e">
        <f>INDEX(Controle!O:O,MATCH('Banco de Dados'!A2792,Controle!M:M,0))*E2792/100</f>
        <v>#N/A</v>
      </c>
    </row>
    <row r="2793" spans="1:20" hidden="1" x14ac:dyDescent="0.2">
      <c r="A2793" s="158">
        <f>BD_TS!A2792</f>
        <v>0</v>
      </c>
      <c r="B2793" s="158" t="str">
        <f>SUBSTITUTE(SUBSTITUTE(BD_TS!D2792," ",""),"-","/")</f>
        <v/>
      </c>
      <c r="C2793" s="158">
        <f>BD_TS!E2792</f>
        <v>0</v>
      </c>
      <c r="D2793" s="159">
        <f>BD_TS!F2792</f>
        <v>0</v>
      </c>
      <c r="E2793" s="160">
        <f>BD_TS!B2792</f>
        <v>0</v>
      </c>
      <c r="F2793" s="161">
        <f>BD_TS!C2792</f>
        <v>0</v>
      </c>
      <c r="G2793" s="187">
        <f>BD_TS!H2792</f>
        <v>0</v>
      </c>
      <c r="H2793" s="158" t="str">
        <f>IF($A2793=0,"",IFERROR(INDEX(BD_Gestão!A:A,MATCH('Banco de Dados'!$B2793,BD_Gestão!$B:$B,0)),"erro"))</f>
        <v/>
      </c>
      <c r="I2793" s="162" t="str">
        <f>IF($A2793=0,"",IFERROR(INDEX(BD_Gestão!E:E,MATCH('Banco de Dados'!$B2793,BD_Gestão!$B:$B,0)),"erro"))</f>
        <v/>
      </c>
      <c r="J2793" s="186" t="str">
        <f>IF($A2793=0,"",IFERROR(INDEX(BD_Gestão!B:B,MATCH('Banco de Dados'!$B2793,BD_Gestão!$B:$B,0)),"erro"))</f>
        <v/>
      </c>
      <c r="K2793" s="158" t="str">
        <f>IF($A2793=0,"",IFERROR(INDEX(BD_Gestão!C:C,MATCH('Banco de Dados'!$B2793,BD_Gestão!$B:$B,0)),"erro"))</f>
        <v/>
      </c>
      <c r="L2793" s="158" t="str">
        <f>IF($A2793=0,"",IFERROR(INDEX(BD_Gestão!H:H,MATCH('Banco de Dados'!$B2793,BD_Gestão!$B:$B,0)),"erro"))</f>
        <v/>
      </c>
      <c r="M2793" s="161" t="str">
        <f>IF($A2793=0,"",IFERROR(INDEX(BD_Gestão!F:F,MATCH('Banco de Dados'!$B2793,BD_Gestão!$B:$B,0)),"erro"))</f>
        <v/>
      </c>
      <c r="N2793" s="161" t="str">
        <f>IF($A2793=0,"",IFERROR(INDEX(BD_Gestão!J:J,MATCH('Banco de Dados'!$B2793,BD_Gestão!$B:$B,0)),"erro"))</f>
        <v/>
      </c>
      <c r="O2793" s="164" t="str">
        <f>IF($A2793=0,"",IFERROR(INDEX(BD_Gestão!K:K,MATCH('Banco de Dados'!$B2793,BD_Gestão!$B:$B,0)),"erro"))</f>
        <v/>
      </c>
      <c r="P2793" s="169" t="str">
        <f t="shared" si="174"/>
        <v/>
      </c>
      <c r="Q2793" s="170" t="str">
        <f t="shared" si="175"/>
        <v/>
      </c>
      <c r="R2793" s="163" t="e">
        <f t="shared" si="172"/>
        <v>#VALUE!</v>
      </c>
      <c r="S2793" s="163" t="e">
        <f t="shared" si="173"/>
        <v>#VALUE!</v>
      </c>
      <c r="T2793" s="163" t="e">
        <f>INDEX(Controle!O:O,MATCH('Banco de Dados'!A2793,Controle!M:M,0))*E2793/100</f>
        <v>#N/A</v>
      </c>
    </row>
    <row r="2794" spans="1:20" hidden="1" x14ac:dyDescent="0.2">
      <c r="A2794" s="158">
        <f>BD_TS!A2793</f>
        <v>0</v>
      </c>
      <c r="B2794" s="158" t="str">
        <f>SUBSTITUTE(SUBSTITUTE(BD_TS!D2793," ",""),"-","/")</f>
        <v/>
      </c>
      <c r="C2794" s="158">
        <f>BD_TS!E2793</f>
        <v>0</v>
      </c>
      <c r="D2794" s="159">
        <f>BD_TS!F2793</f>
        <v>0</v>
      </c>
      <c r="E2794" s="160">
        <f>BD_TS!B2793</f>
        <v>0</v>
      </c>
      <c r="F2794" s="161">
        <f>BD_TS!C2793</f>
        <v>0</v>
      </c>
      <c r="G2794" s="187">
        <f>BD_TS!H2793</f>
        <v>0</v>
      </c>
      <c r="H2794" s="158" t="str">
        <f>IF($A2794=0,"",IFERROR(INDEX(BD_Gestão!A:A,MATCH('Banco de Dados'!$B2794,BD_Gestão!$B:$B,0)),"erro"))</f>
        <v/>
      </c>
      <c r="I2794" s="162" t="str">
        <f>IF($A2794=0,"",IFERROR(INDEX(BD_Gestão!E:E,MATCH('Banco de Dados'!$B2794,BD_Gestão!$B:$B,0)),"erro"))</f>
        <v/>
      </c>
      <c r="J2794" s="186" t="str">
        <f>IF($A2794=0,"",IFERROR(INDEX(BD_Gestão!B:B,MATCH('Banco de Dados'!$B2794,BD_Gestão!$B:$B,0)),"erro"))</f>
        <v/>
      </c>
      <c r="K2794" s="158" t="str">
        <f>IF($A2794=0,"",IFERROR(INDEX(BD_Gestão!C:C,MATCH('Banco de Dados'!$B2794,BD_Gestão!$B:$B,0)),"erro"))</f>
        <v/>
      </c>
      <c r="L2794" s="158" t="str">
        <f>IF($A2794=0,"",IFERROR(INDEX(BD_Gestão!H:H,MATCH('Banco de Dados'!$B2794,BD_Gestão!$B:$B,0)),"erro"))</f>
        <v/>
      </c>
      <c r="M2794" s="161" t="str">
        <f>IF($A2794=0,"",IFERROR(INDEX(BD_Gestão!F:F,MATCH('Banco de Dados'!$B2794,BD_Gestão!$B:$B,0)),"erro"))</f>
        <v/>
      </c>
      <c r="N2794" s="161" t="str">
        <f>IF($A2794=0,"",IFERROR(INDEX(BD_Gestão!J:J,MATCH('Banco de Dados'!$B2794,BD_Gestão!$B:$B,0)),"erro"))</f>
        <v/>
      </c>
      <c r="O2794" s="164" t="str">
        <f>IF($A2794=0,"",IFERROR(INDEX(BD_Gestão!K:K,MATCH('Banco de Dados'!$B2794,BD_Gestão!$B:$B,0)),"erro"))</f>
        <v/>
      </c>
      <c r="P2794" s="169" t="str">
        <f t="shared" si="174"/>
        <v/>
      </c>
      <c r="Q2794" s="170" t="str">
        <f t="shared" si="175"/>
        <v/>
      </c>
      <c r="R2794" s="163" t="e">
        <f t="shared" si="172"/>
        <v>#VALUE!</v>
      </c>
      <c r="S2794" s="163" t="e">
        <f t="shared" si="173"/>
        <v>#VALUE!</v>
      </c>
      <c r="T2794" s="163" t="e">
        <f>INDEX(Controle!O:O,MATCH('Banco de Dados'!A2794,Controle!M:M,0))*E2794/100</f>
        <v>#N/A</v>
      </c>
    </row>
    <row r="2795" spans="1:20" hidden="1" x14ac:dyDescent="0.2">
      <c r="A2795" s="158">
        <f>BD_TS!A2794</f>
        <v>0</v>
      </c>
      <c r="B2795" s="158" t="str">
        <f>SUBSTITUTE(SUBSTITUTE(BD_TS!D2794," ",""),"-","/")</f>
        <v/>
      </c>
      <c r="C2795" s="158">
        <f>BD_TS!E2794</f>
        <v>0</v>
      </c>
      <c r="D2795" s="159">
        <f>BD_TS!F2794</f>
        <v>0</v>
      </c>
      <c r="E2795" s="160">
        <f>BD_TS!B2794</f>
        <v>0</v>
      </c>
      <c r="F2795" s="161">
        <f>BD_TS!C2794</f>
        <v>0</v>
      </c>
      <c r="G2795" s="187">
        <f>BD_TS!H2794</f>
        <v>0</v>
      </c>
      <c r="H2795" s="158" t="str">
        <f>IF($A2795=0,"",IFERROR(INDEX(BD_Gestão!A:A,MATCH('Banco de Dados'!$B2795,BD_Gestão!$B:$B,0)),"erro"))</f>
        <v/>
      </c>
      <c r="I2795" s="162" t="str">
        <f>IF($A2795=0,"",IFERROR(INDEX(BD_Gestão!E:E,MATCH('Banco de Dados'!$B2795,BD_Gestão!$B:$B,0)),"erro"))</f>
        <v/>
      </c>
      <c r="J2795" s="186" t="str">
        <f>IF($A2795=0,"",IFERROR(INDEX(BD_Gestão!B:B,MATCH('Banco de Dados'!$B2795,BD_Gestão!$B:$B,0)),"erro"))</f>
        <v/>
      </c>
      <c r="K2795" s="158" t="str">
        <f>IF($A2795=0,"",IFERROR(INDEX(BD_Gestão!C:C,MATCH('Banco de Dados'!$B2795,BD_Gestão!$B:$B,0)),"erro"))</f>
        <v/>
      </c>
      <c r="L2795" s="158" t="str">
        <f>IF($A2795=0,"",IFERROR(INDEX(BD_Gestão!H:H,MATCH('Banco de Dados'!$B2795,BD_Gestão!$B:$B,0)),"erro"))</f>
        <v/>
      </c>
      <c r="M2795" s="161" t="str">
        <f>IF($A2795=0,"",IFERROR(INDEX(BD_Gestão!F:F,MATCH('Banco de Dados'!$B2795,BD_Gestão!$B:$B,0)),"erro"))</f>
        <v/>
      </c>
      <c r="N2795" s="161" t="str">
        <f>IF($A2795=0,"",IFERROR(INDEX(BD_Gestão!J:J,MATCH('Banco de Dados'!$B2795,BD_Gestão!$B:$B,0)),"erro"))</f>
        <v/>
      </c>
      <c r="O2795" s="164" t="str">
        <f>IF($A2795=0,"",IFERROR(INDEX(BD_Gestão!K:K,MATCH('Banco de Dados'!$B2795,BD_Gestão!$B:$B,0)),"erro"))</f>
        <v/>
      </c>
      <c r="P2795" s="169" t="str">
        <f t="shared" si="174"/>
        <v/>
      </c>
      <c r="Q2795" s="170" t="str">
        <f t="shared" si="175"/>
        <v/>
      </c>
      <c r="R2795" s="163" t="e">
        <f t="shared" si="172"/>
        <v>#VALUE!</v>
      </c>
      <c r="S2795" s="163" t="e">
        <f t="shared" si="173"/>
        <v>#VALUE!</v>
      </c>
      <c r="T2795" s="163" t="e">
        <f>INDEX(Controle!O:O,MATCH('Banco de Dados'!A2795,Controle!M:M,0))*E2795/100</f>
        <v>#N/A</v>
      </c>
    </row>
    <row r="2796" spans="1:20" hidden="1" x14ac:dyDescent="0.2">
      <c r="A2796" s="158">
        <f>BD_TS!A2795</f>
        <v>0</v>
      </c>
      <c r="B2796" s="158" t="str">
        <f>SUBSTITUTE(SUBSTITUTE(BD_TS!D2795," ",""),"-","/")</f>
        <v/>
      </c>
      <c r="C2796" s="158">
        <f>BD_TS!E2795</f>
        <v>0</v>
      </c>
      <c r="D2796" s="159">
        <f>BD_TS!F2795</f>
        <v>0</v>
      </c>
      <c r="E2796" s="160">
        <f>BD_TS!B2795</f>
        <v>0</v>
      </c>
      <c r="F2796" s="161">
        <f>BD_TS!C2795</f>
        <v>0</v>
      </c>
      <c r="G2796" s="187">
        <f>BD_TS!H2795</f>
        <v>0</v>
      </c>
      <c r="H2796" s="158" t="str">
        <f>IF($A2796=0,"",IFERROR(INDEX(BD_Gestão!A:A,MATCH('Banco de Dados'!$B2796,BD_Gestão!$B:$B,0)),"erro"))</f>
        <v/>
      </c>
      <c r="I2796" s="162" t="str">
        <f>IF($A2796=0,"",IFERROR(INDEX(BD_Gestão!E:E,MATCH('Banco de Dados'!$B2796,BD_Gestão!$B:$B,0)),"erro"))</f>
        <v/>
      </c>
      <c r="J2796" s="186" t="str">
        <f>IF($A2796=0,"",IFERROR(INDEX(BD_Gestão!B:B,MATCH('Banco de Dados'!$B2796,BD_Gestão!$B:$B,0)),"erro"))</f>
        <v/>
      </c>
      <c r="K2796" s="158" t="str">
        <f>IF($A2796=0,"",IFERROR(INDEX(BD_Gestão!C:C,MATCH('Banco de Dados'!$B2796,BD_Gestão!$B:$B,0)),"erro"))</f>
        <v/>
      </c>
      <c r="L2796" s="158" t="str">
        <f>IF($A2796=0,"",IFERROR(INDEX(BD_Gestão!H:H,MATCH('Banco de Dados'!$B2796,BD_Gestão!$B:$B,0)),"erro"))</f>
        <v/>
      </c>
      <c r="M2796" s="161" t="str">
        <f>IF($A2796=0,"",IFERROR(INDEX(BD_Gestão!F:F,MATCH('Banco de Dados'!$B2796,BD_Gestão!$B:$B,0)),"erro"))</f>
        <v/>
      </c>
      <c r="N2796" s="161" t="str">
        <f>IF($A2796=0,"",IFERROR(INDEX(BD_Gestão!J:J,MATCH('Banco de Dados'!$B2796,BD_Gestão!$B:$B,0)),"erro"))</f>
        <v/>
      </c>
      <c r="O2796" s="164" t="str">
        <f>IF($A2796=0,"",IFERROR(INDEX(BD_Gestão!K:K,MATCH('Banco de Dados'!$B2796,BD_Gestão!$B:$B,0)),"erro"))</f>
        <v/>
      </c>
      <c r="P2796" s="169" t="str">
        <f t="shared" si="174"/>
        <v/>
      </c>
      <c r="Q2796" s="170" t="str">
        <f t="shared" si="175"/>
        <v/>
      </c>
      <c r="R2796" s="163" t="e">
        <f t="shared" si="172"/>
        <v>#VALUE!</v>
      </c>
      <c r="S2796" s="163" t="e">
        <f t="shared" si="173"/>
        <v>#VALUE!</v>
      </c>
      <c r="T2796" s="163" t="e">
        <f>INDEX(Controle!O:O,MATCH('Banco de Dados'!A2796,Controle!M:M,0))*E2796/100</f>
        <v>#N/A</v>
      </c>
    </row>
    <row r="2797" spans="1:20" hidden="1" x14ac:dyDescent="0.2">
      <c r="A2797" s="158">
        <f>BD_TS!A2796</f>
        <v>0</v>
      </c>
      <c r="B2797" s="158" t="str">
        <f>SUBSTITUTE(SUBSTITUTE(BD_TS!D2796," ",""),"-","/")</f>
        <v/>
      </c>
      <c r="C2797" s="158">
        <f>BD_TS!E2796</f>
        <v>0</v>
      </c>
      <c r="D2797" s="159">
        <f>BD_TS!F2796</f>
        <v>0</v>
      </c>
      <c r="E2797" s="160">
        <f>BD_TS!B2796</f>
        <v>0</v>
      </c>
      <c r="F2797" s="161">
        <f>BD_TS!C2796</f>
        <v>0</v>
      </c>
      <c r="G2797" s="187">
        <f>BD_TS!H2796</f>
        <v>0</v>
      </c>
      <c r="H2797" s="158" t="str">
        <f>IF($A2797=0,"",IFERROR(INDEX(BD_Gestão!A:A,MATCH('Banco de Dados'!$B2797,BD_Gestão!$B:$B,0)),"erro"))</f>
        <v/>
      </c>
      <c r="I2797" s="162" t="str">
        <f>IF($A2797=0,"",IFERROR(INDEX(BD_Gestão!E:E,MATCH('Banco de Dados'!$B2797,BD_Gestão!$B:$B,0)),"erro"))</f>
        <v/>
      </c>
      <c r="J2797" s="186" t="str">
        <f>IF($A2797=0,"",IFERROR(INDEX(BD_Gestão!B:B,MATCH('Banco de Dados'!$B2797,BD_Gestão!$B:$B,0)),"erro"))</f>
        <v/>
      </c>
      <c r="K2797" s="158" t="str">
        <f>IF($A2797=0,"",IFERROR(INDEX(BD_Gestão!C:C,MATCH('Banco de Dados'!$B2797,BD_Gestão!$B:$B,0)),"erro"))</f>
        <v/>
      </c>
      <c r="L2797" s="158" t="str">
        <f>IF($A2797=0,"",IFERROR(INDEX(BD_Gestão!H:H,MATCH('Banco de Dados'!$B2797,BD_Gestão!$B:$B,0)),"erro"))</f>
        <v/>
      </c>
      <c r="M2797" s="161" t="str">
        <f>IF($A2797=0,"",IFERROR(INDEX(BD_Gestão!F:F,MATCH('Banco de Dados'!$B2797,BD_Gestão!$B:$B,0)),"erro"))</f>
        <v/>
      </c>
      <c r="N2797" s="161" t="str">
        <f>IF($A2797=0,"",IFERROR(INDEX(BD_Gestão!J:J,MATCH('Banco de Dados'!$B2797,BD_Gestão!$B:$B,0)),"erro"))</f>
        <v/>
      </c>
      <c r="O2797" s="164" t="str">
        <f>IF($A2797=0,"",IFERROR(INDEX(BD_Gestão!K:K,MATCH('Banco de Dados'!$B2797,BD_Gestão!$B:$B,0)),"erro"))</f>
        <v/>
      </c>
      <c r="P2797" s="169" t="str">
        <f t="shared" si="174"/>
        <v/>
      </c>
      <c r="Q2797" s="170" t="str">
        <f t="shared" si="175"/>
        <v/>
      </c>
      <c r="R2797" s="163" t="e">
        <f t="shared" si="172"/>
        <v>#VALUE!</v>
      </c>
      <c r="S2797" s="163" t="e">
        <f t="shared" si="173"/>
        <v>#VALUE!</v>
      </c>
      <c r="T2797" s="163" t="e">
        <f>INDEX(Controle!O:O,MATCH('Banco de Dados'!A2797,Controle!M:M,0))*E2797/100</f>
        <v>#N/A</v>
      </c>
    </row>
    <row r="2798" spans="1:20" hidden="1" x14ac:dyDescent="0.2">
      <c r="A2798" s="158">
        <f>BD_TS!A2797</f>
        <v>0</v>
      </c>
      <c r="B2798" s="158" t="str">
        <f>SUBSTITUTE(SUBSTITUTE(BD_TS!D2797," ",""),"-","/")</f>
        <v/>
      </c>
      <c r="C2798" s="158">
        <f>BD_TS!E2797</f>
        <v>0</v>
      </c>
      <c r="D2798" s="159">
        <f>BD_TS!F2797</f>
        <v>0</v>
      </c>
      <c r="E2798" s="160">
        <f>BD_TS!B2797</f>
        <v>0</v>
      </c>
      <c r="F2798" s="161">
        <f>BD_TS!C2797</f>
        <v>0</v>
      </c>
      <c r="G2798" s="187">
        <f>BD_TS!H2797</f>
        <v>0</v>
      </c>
      <c r="H2798" s="158" t="str">
        <f>IF($A2798=0,"",IFERROR(INDEX(BD_Gestão!A:A,MATCH('Banco de Dados'!$B2798,BD_Gestão!$B:$B,0)),"erro"))</f>
        <v/>
      </c>
      <c r="I2798" s="162" t="str">
        <f>IF($A2798=0,"",IFERROR(INDEX(BD_Gestão!E:E,MATCH('Banco de Dados'!$B2798,BD_Gestão!$B:$B,0)),"erro"))</f>
        <v/>
      </c>
      <c r="J2798" s="186" t="str">
        <f>IF($A2798=0,"",IFERROR(INDEX(BD_Gestão!B:B,MATCH('Banco de Dados'!$B2798,BD_Gestão!$B:$B,0)),"erro"))</f>
        <v/>
      </c>
      <c r="K2798" s="158" t="str">
        <f>IF($A2798=0,"",IFERROR(INDEX(BD_Gestão!C:C,MATCH('Banco de Dados'!$B2798,BD_Gestão!$B:$B,0)),"erro"))</f>
        <v/>
      </c>
      <c r="L2798" s="158" t="str">
        <f>IF($A2798=0,"",IFERROR(INDEX(BD_Gestão!H:H,MATCH('Banco de Dados'!$B2798,BD_Gestão!$B:$B,0)),"erro"))</f>
        <v/>
      </c>
      <c r="M2798" s="161" t="str">
        <f>IF($A2798=0,"",IFERROR(INDEX(BD_Gestão!F:F,MATCH('Banco de Dados'!$B2798,BD_Gestão!$B:$B,0)),"erro"))</f>
        <v/>
      </c>
      <c r="N2798" s="161" t="str">
        <f>IF($A2798=0,"",IFERROR(INDEX(BD_Gestão!J:J,MATCH('Banco de Dados'!$B2798,BD_Gestão!$B:$B,0)),"erro"))</f>
        <v/>
      </c>
      <c r="O2798" s="164" t="str">
        <f>IF($A2798=0,"",IFERROR(INDEX(BD_Gestão!K:K,MATCH('Banco de Dados'!$B2798,BD_Gestão!$B:$B,0)),"erro"))</f>
        <v/>
      </c>
      <c r="P2798" s="169" t="str">
        <f t="shared" si="174"/>
        <v/>
      </c>
      <c r="Q2798" s="170" t="str">
        <f t="shared" si="175"/>
        <v/>
      </c>
      <c r="R2798" s="163" t="e">
        <f t="shared" si="172"/>
        <v>#VALUE!</v>
      </c>
      <c r="S2798" s="163" t="e">
        <f t="shared" si="173"/>
        <v>#VALUE!</v>
      </c>
      <c r="T2798" s="163" t="e">
        <f>INDEX(Controle!O:O,MATCH('Banco de Dados'!A2798,Controle!M:M,0))*E2798/100</f>
        <v>#N/A</v>
      </c>
    </row>
    <row r="2799" spans="1:20" hidden="1" x14ac:dyDescent="0.2">
      <c r="A2799" s="158">
        <f>BD_TS!A2798</f>
        <v>0</v>
      </c>
      <c r="B2799" s="158" t="str">
        <f>SUBSTITUTE(SUBSTITUTE(BD_TS!D2798," ",""),"-","/")</f>
        <v/>
      </c>
      <c r="C2799" s="158">
        <f>BD_TS!E2798</f>
        <v>0</v>
      </c>
      <c r="D2799" s="159">
        <f>BD_TS!F2798</f>
        <v>0</v>
      </c>
      <c r="E2799" s="160">
        <f>BD_TS!B2798</f>
        <v>0</v>
      </c>
      <c r="F2799" s="161">
        <f>BD_TS!C2798</f>
        <v>0</v>
      </c>
      <c r="G2799" s="187">
        <f>BD_TS!H2798</f>
        <v>0</v>
      </c>
      <c r="H2799" s="158" t="str">
        <f>IF($A2799=0,"",IFERROR(INDEX(BD_Gestão!A:A,MATCH('Banco de Dados'!$B2799,BD_Gestão!$B:$B,0)),"erro"))</f>
        <v/>
      </c>
      <c r="I2799" s="162" t="str">
        <f>IF($A2799=0,"",IFERROR(INDEX(BD_Gestão!E:E,MATCH('Banco de Dados'!$B2799,BD_Gestão!$B:$B,0)),"erro"))</f>
        <v/>
      </c>
      <c r="J2799" s="186" t="str">
        <f>IF($A2799=0,"",IFERROR(INDEX(BD_Gestão!B:B,MATCH('Banco de Dados'!$B2799,BD_Gestão!$B:$B,0)),"erro"))</f>
        <v/>
      </c>
      <c r="K2799" s="158" t="str">
        <f>IF($A2799=0,"",IFERROR(INDEX(BD_Gestão!C:C,MATCH('Banco de Dados'!$B2799,BD_Gestão!$B:$B,0)),"erro"))</f>
        <v/>
      </c>
      <c r="L2799" s="158" t="str">
        <f>IF($A2799=0,"",IFERROR(INDEX(BD_Gestão!H:H,MATCH('Banco de Dados'!$B2799,BD_Gestão!$B:$B,0)),"erro"))</f>
        <v/>
      </c>
      <c r="M2799" s="161" t="str">
        <f>IF($A2799=0,"",IFERROR(INDEX(BD_Gestão!F:F,MATCH('Banco de Dados'!$B2799,BD_Gestão!$B:$B,0)),"erro"))</f>
        <v/>
      </c>
      <c r="N2799" s="161" t="str">
        <f>IF($A2799=0,"",IFERROR(INDEX(BD_Gestão!J:J,MATCH('Banco de Dados'!$B2799,BD_Gestão!$B:$B,0)),"erro"))</f>
        <v/>
      </c>
      <c r="O2799" s="164" t="str">
        <f>IF($A2799=0,"",IFERROR(INDEX(BD_Gestão!K:K,MATCH('Banco de Dados'!$B2799,BD_Gestão!$B:$B,0)),"erro"))</f>
        <v/>
      </c>
      <c r="P2799" s="169" t="str">
        <f t="shared" si="174"/>
        <v/>
      </c>
      <c r="Q2799" s="170" t="str">
        <f t="shared" si="175"/>
        <v/>
      </c>
      <c r="R2799" s="163" t="e">
        <f t="shared" si="172"/>
        <v>#VALUE!</v>
      </c>
      <c r="S2799" s="163" t="e">
        <f t="shared" si="173"/>
        <v>#VALUE!</v>
      </c>
      <c r="T2799" s="163" t="e">
        <f>INDEX(Controle!O:O,MATCH('Banco de Dados'!A2799,Controle!M:M,0))*E2799/100</f>
        <v>#N/A</v>
      </c>
    </row>
    <row r="2800" spans="1:20" hidden="1" x14ac:dyDescent="0.2">
      <c r="A2800" s="158">
        <f>BD_TS!A2799</f>
        <v>0</v>
      </c>
      <c r="B2800" s="158" t="str">
        <f>SUBSTITUTE(SUBSTITUTE(BD_TS!D2799," ",""),"-","/")</f>
        <v/>
      </c>
      <c r="C2800" s="158">
        <f>BD_TS!E2799</f>
        <v>0</v>
      </c>
      <c r="D2800" s="159">
        <f>BD_TS!F2799</f>
        <v>0</v>
      </c>
      <c r="E2800" s="160">
        <f>BD_TS!B2799</f>
        <v>0</v>
      </c>
      <c r="F2800" s="161">
        <f>BD_TS!C2799</f>
        <v>0</v>
      </c>
      <c r="G2800" s="187">
        <f>BD_TS!H2799</f>
        <v>0</v>
      </c>
      <c r="H2800" s="158" t="str">
        <f>IF($A2800=0,"",IFERROR(INDEX(BD_Gestão!A:A,MATCH('Banco de Dados'!$B2800,BD_Gestão!$B:$B,0)),"erro"))</f>
        <v/>
      </c>
      <c r="I2800" s="162" t="str">
        <f>IF($A2800=0,"",IFERROR(INDEX(BD_Gestão!E:E,MATCH('Banco de Dados'!$B2800,BD_Gestão!$B:$B,0)),"erro"))</f>
        <v/>
      </c>
      <c r="J2800" s="186" t="str">
        <f>IF($A2800=0,"",IFERROR(INDEX(BD_Gestão!B:B,MATCH('Banco de Dados'!$B2800,BD_Gestão!$B:$B,0)),"erro"))</f>
        <v/>
      </c>
      <c r="K2800" s="158" t="str">
        <f>IF($A2800=0,"",IFERROR(INDEX(BD_Gestão!C:C,MATCH('Banco de Dados'!$B2800,BD_Gestão!$B:$B,0)),"erro"))</f>
        <v/>
      </c>
      <c r="L2800" s="158" t="str">
        <f>IF($A2800=0,"",IFERROR(INDEX(BD_Gestão!H:H,MATCH('Banco de Dados'!$B2800,BD_Gestão!$B:$B,0)),"erro"))</f>
        <v/>
      </c>
      <c r="M2800" s="161" t="str">
        <f>IF($A2800=0,"",IFERROR(INDEX(BD_Gestão!F:F,MATCH('Banco de Dados'!$B2800,BD_Gestão!$B:$B,0)),"erro"))</f>
        <v/>
      </c>
      <c r="N2800" s="161" t="str">
        <f>IF($A2800=0,"",IFERROR(INDEX(BD_Gestão!J:J,MATCH('Banco de Dados'!$B2800,BD_Gestão!$B:$B,0)),"erro"))</f>
        <v/>
      </c>
      <c r="O2800" s="164" t="str">
        <f>IF($A2800=0,"",IFERROR(INDEX(BD_Gestão!K:K,MATCH('Banco de Dados'!$B2800,BD_Gestão!$B:$B,0)),"erro"))</f>
        <v/>
      </c>
      <c r="P2800" s="169" t="str">
        <f t="shared" si="174"/>
        <v/>
      </c>
      <c r="Q2800" s="170" t="str">
        <f t="shared" si="175"/>
        <v/>
      </c>
      <c r="R2800" s="163" t="e">
        <f t="shared" si="172"/>
        <v>#VALUE!</v>
      </c>
      <c r="S2800" s="163" t="e">
        <f t="shared" si="173"/>
        <v>#VALUE!</v>
      </c>
      <c r="T2800" s="163" t="e">
        <f>INDEX(Controle!O:O,MATCH('Banco de Dados'!A2800,Controle!M:M,0))*E2800/100</f>
        <v>#N/A</v>
      </c>
    </row>
    <row r="2801" spans="1:20" hidden="1" x14ac:dyDescent="0.2">
      <c r="A2801" s="158">
        <f>BD_TS!A2800</f>
        <v>0</v>
      </c>
      <c r="B2801" s="158" t="str">
        <f>SUBSTITUTE(SUBSTITUTE(BD_TS!D2800," ",""),"-","/")</f>
        <v/>
      </c>
      <c r="C2801" s="158">
        <f>BD_TS!E2800</f>
        <v>0</v>
      </c>
      <c r="D2801" s="159">
        <f>BD_TS!F2800</f>
        <v>0</v>
      </c>
      <c r="E2801" s="160">
        <f>BD_TS!B2800</f>
        <v>0</v>
      </c>
      <c r="F2801" s="161">
        <f>BD_TS!C2800</f>
        <v>0</v>
      </c>
      <c r="G2801" s="187">
        <f>BD_TS!H2800</f>
        <v>0</v>
      </c>
      <c r="H2801" s="158" t="str">
        <f>IF($A2801=0,"",IFERROR(INDEX(BD_Gestão!A:A,MATCH('Banco de Dados'!$B2801,BD_Gestão!$B:$B,0)),"erro"))</f>
        <v/>
      </c>
      <c r="I2801" s="162" t="str">
        <f>IF($A2801=0,"",IFERROR(INDEX(BD_Gestão!E:E,MATCH('Banco de Dados'!$B2801,BD_Gestão!$B:$B,0)),"erro"))</f>
        <v/>
      </c>
      <c r="J2801" s="186" t="str">
        <f>IF($A2801=0,"",IFERROR(INDEX(BD_Gestão!B:B,MATCH('Banco de Dados'!$B2801,BD_Gestão!$B:$B,0)),"erro"))</f>
        <v/>
      </c>
      <c r="K2801" s="158" t="str">
        <f>IF($A2801=0,"",IFERROR(INDEX(BD_Gestão!C:C,MATCH('Banco de Dados'!$B2801,BD_Gestão!$B:$B,0)),"erro"))</f>
        <v/>
      </c>
      <c r="L2801" s="158" t="str">
        <f>IF($A2801=0,"",IFERROR(INDEX(BD_Gestão!H:H,MATCH('Banco de Dados'!$B2801,BD_Gestão!$B:$B,0)),"erro"))</f>
        <v/>
      </c>
      <c r="M2801" s="161" t="str">
        <f>IF($A2801=0,"",IFERROR(INDEX(BD_Gestão!F:F,MATCH('Banco de Dados'!$B2801,BD_Gestão!$B:$B,0)),"erro"))</f>
        <v/>
      </c>
      <c r="N2801" s="161" t="str">
        <f>IF($A2801=0,"",IFERROR(INDEX(BD_Gestão!J:J,MATCH('Banco de Dados'!$B2801,BD_Gestão!$B:$B,0)),"erro"))</f>
        <v/>
      </c>
      <c r="O2801" s="164" t="str">
        <f>IF($A2801=0,"",IFERROR(INDEX(BD_Gestão!K:K,MATCH('Banco de Dados'!$B2801,BD_Gestão!$B:$B,0)),"erro"))</f>
        <v/>
      </c>
      <c r="P2801" s="169" t="str">
        <f t="shared" si="174"/>
        <v/>
      </c>
      <c r="Q2801" s="170" t="str">
        <f t="shared" si="175"/>
        <v/>
      </c>
      <c r="R2801" s="163" t="e">
        <f t="shared" si="172"/>
        <v>#VALUE!</v>
      </c>
      <c r="S2801" s="163" t="e">
        <f t="shared" si="173"/>
        <v>#VALUE!</v>
      </c>
      <c r="T2801" s="163" t="e">
        <f>INDEX(Controle!O:O,MATCH('Banco de Dados'!A2801,Controle!M:M,0))*E2801/100</f>
        <v>#N/A</v>
      </c>
    </row>
    <row r="2802" spans="1:20" hidden="1" x14ac:dyDescent="0.2">
      <c r="A2802" s="158">
        <f>BD_TS!A2801</f>
        <v>0</v>
      </c>
      <c r="B2802" s="158" t="str">
        <f>SUBSTITUTE(SUBSTITUTE(BD_TS!D2801," ",""),"-","/")</f>
        <v/>
      </c>
      <c r="C2802" s="158">
        <f>BD_TS!E2801</f>
        <v>0</v>
      </c>
      <c r="D2802" s="159">
        <f>BD_TS!F2801</f>
        <v>0</v>
      </c>
      <c r="E2802" s="160">
        <f>BD_TS!B2801</f>
        <v>0</v>
      </c>
      <c r="F2802" s="161">
        <f>BD_TS!C2801</f>
        <v>0</v>
      </c>
      <c r="G2802" s="187">
        <f>BD_TS!H2801</f>
        <v>0</v>
      </c>
      <c r="H2802" s="158" t="str">
        <f>IF($A2802=0,"",IFERROR(INDEX(BD_Gestão!A:A,MATCH('Banco de Dados'!$B2802,BD_Gestão!$B:$B,0)),"erro"))</f>
        <v/>
      </c>
      <c r="I2802" s="162" t="str">
        <f>IF($A2802=0,"",IFERROR(INDEX(BD_Gestão!E:E,MATCH('Banco de Dados'!$B2802,BD_Gestão!$B:$B,0)),"erro"))</f>
        <v/>
      </c>
      <c r="J2802" s="186" t="str">
        <f>IF($A2802=0,"",IFERROR(INDEX(BD_Gestão!B:B,MATCH('Banco de Dados'!$B2802,BD_Gestão!$B:$B,0)),"erro"))</f>
        <v/>
      </c>
      <c r="K2802" s="158" t="str">
        <f>IF($A2802=0,"",IFERROR(INDEX(BD_Gestão!C:C,MATCH('Banco de Dados'!$B2802,BD_Gestão!$B:$B,0)),"erro"))</f>
        <v/>
      </c>
      <c r="L2802" s="158" t="str">
        <f>IF($A2802=0,"",IFERROR(INDEX(BD_Gestão!H:H,MATCH('Banco de Dados'!$B2802,BD_Gestão!$B:$B,0)),"erro"))</f>
        <v/>
      </c>
      <c r="M2802" s="161" t="str">
        <f>IF($A2802=0,"",IFERROR(INDEX(BD_Gestão!F:F,MATCH('Banco de Dados'!$B2802,BD_Gestão!$B:$B,0)),"erro"))</f>
        <v/>
      </c>
      <c r="N2802" s="161" t="str">
        <f>IF($A2802=0,"",IFERROR(INDEX(BD_Gestão!J:J,MATCH('Banco de Dados'!$B2802,BD_Gestão!$B:$B,0)),"erro"))</f>
        <v/>
      </c>
      <c r="O2802" s="164" t="str">
        <f>IF($A2802=0,"",IFERROR(INDEX(BD_Gestão!K:K,MATCH('Banco de Dados'!$B2802,BD_Gestão!$B:$B,0)),"erro"))</f>
        <v/>
      </c>
      <c r="P2802" s="169" t="str">
        <f t="shared" si="174"/>
        <v/>
      </c>
      <c r="Q2802" s="170" t="str">
        <f t="shared" si="175"/>
        <v/>
      </c>
      <c r="R2802" s="163" t="e">
        <f t="shared" si="172"/>
        <v>#VALUE!</v>
      </c>
      <c r="S2802" s="163" t="e">
        <f t="shared" si="173"/>
        <v>#VALUE!</v>
      </c>
      <c r="T2802" s="163" t="e">
        <f>INDEX(Controle!O:O,MATCH('Banco de Dados'!A2802,Controle!M:M,0))*E2802/100</f>
        <v>#N/A</v>
      </c>
    </row>
    <row r="2803" spans="1:20" hidden="1" x14ac:dyDescent="0.2">
      <c r="A2803" s="158">
        <f>BD_TS!A2802</f>
        <v>0</v>
      </c>
      <c r="B2803" s="158" t="str">
        <f>SUBSTITUTE(SUBSTITUTE(BD_TS!D2802," ",""),"-","/")</f>
        <v/>
      </c>
      <c r="C2803" s="158">
        <f>BD_TS!E2802</f>
        <v>0</v>
      </c>
      <c r="D2803" s="159">
        <f>BD_TS!F2802</f>
        <v>0</v>
      </c>
      <c r="E2803" s="160">
        <f>BD_TS!B2802</f>
        <v>0</v>
      </c>
      <c r="F2803" s="161">
        <f>BD_TS!C2802</f>
        <v>0</v>
      </c>
      <c r="G2803" s="187">
        <f>BD_TS!H2802</f>
        <v>0</v>
      </c>
      <c r="H2803" s="158" t="str">
        <f>IF($A2803=0,"",IFERROR(INDEX(BD_Gestão!A:A,MATCH('Banco de Dados'!$B2803,BD_Gestão!$B:$B,0)),"erro"))</f>
        <v/>
      </c>
      <c r="I2803" s="162" t="str">
        <f>IF($A2803=0,"",IFERROR(INDEX(BD_Gestão!E:E,MATCH('Banco de Dados'!$B2803,BD_Gestão!$B:$B,0)),"erro"))</f>
        <v/>
      </c>
      <c r="J2803" s="186" t="str">
        <f>IF($A2803=0,"",IFERROR(INDEX(BD_Gestão!B:B,MATCH('Banco de Dados'!$B2803,BD_Gestão!$B:$B,0)),"erro"))</f>
        <v/>
      </c>
      <c r="K2803" s="158" t="str">
        <f>IF($A2803=0,"",IFERROR(INDEX(BD_Gestão!C:C,MATCH('Banco de Dados'!$B2803,BD_Gestão!$B:$B,0)),"erro"))</f>
        <v/>
      </c>
      <c r="L2803" s="158" t="str">
        <f>IF($A2803=0,"",IFERROR(INDEX(BD_Gestão!H:H,MATCH('Banco de Dados'!$B2803,BD_Gestão!$B:$B,0)),"erro"))</f>
        <v/>
      </c>
      <c r="M2803" s="161" t="str">
        <f>IF($A2803=0,"",IFERROR(INDEX(BD_Gestão!F:F,MATCH('Banco de Dados'!$B2803,BD_Gestão!$B:$B,0)),"erro"))</f>
        <v/>
      </c>
      <c r="N2803" s="161" t="str">
        <f>IF($A2803=0,"",IFERROR(INDEX(BD_Gestão!J:J,MATCH('Banco de Dados'!$B2803,BD_Gestão!$B:$B,0)),"erro"))</f>
        <v/>
      </c>
      <c r="O2803" s="164" t="str">
        <f>IF($A2803=0,"",IFERROR(INDEX(BD_Gestão!K:K,MATCH('Banco de Dados'!$B2803,BD_Gestão!$B:$B,0)),"erro"))</f>
        <v/>
      </c>
      <c r="P2803" s="169" t="str">
        <f t="shared" si="174"/>
        <v/>
      </c>
      <c r="Q2803" s="170" t="str">
        <f t="shared" si="175"/>
        <v/>
      </c>
      <c r="R2803" s="163" t="e">
        <f t="shared" si="172"/>
        <v>#VALUE!</v>
      </c>
      <c r="S2803" s="163" t="e">
        <f t="shared" si="173"/>
        <v>#VALUE!</v>
      </c>
      <c r="T2803" s="163" t="e">
        <f>INDEX(Controle!O:O,MATCH('Banco de Dados'!A2803,Controle!M:M,0))*E2803/100</f>
        <v>#N/A</v>
      </c>
    </row>
    <row r="2804" spans="1:20" hidden="1" x14ac:dyDescent="0.2">
      <c r="A2804" s="158">
        <f>BD_TS!A2803</f>
        <v>0</v>
      </c>
      <c r="B2804" s="158" t="str">
        <f>SUBSTITUTE(SUBSTITUTE(BD_TS!D2803," ",""),"-","/")</f>
        <v/>
      </c>
      <c r="C2804" s="158">
        <f>BD_TS!E2803</f>
        <v>0</v>
      </c>
      <c r="D2804" s="159">
        <f>BD_TS!F2803</f>
        <v>0</v>
      </c>
      <c r="E2804" s="160">
        <f>BD_TS!B2803</f>
        <v>0</v>
      </c>
      <c r="F2804" s="161">
        <f>BD_TS!C2803</f>
        <v>0</v>
      </c>
      <c r="G2804" s="187">
        <f>BD_TS!H2803</f>
        <v>0</v>
      </c>
      <c r="H2804" s="158" t="str">
        <f>IF($A2804=0,"",IFERROR(INDEX(BD_Gestão!A:A,MATCH('Banco de Dados'!$B2804,BD_Gestão!$B:$B,0)),"erro"))</f>
        <v/>
      </c>
      <c r="I2804" s="162" t="str">
        <f>IF($A2804=0,"",IFERROR(INDEX(BD_Gestão!E:E,MATCH('Banco de Dados'!$B2804,BD_Gestão!$B:$B,0)),"erro"))</f>
        <v/>
      </c>
      <c r="J2804" s="186" t="str">
        <f>IF($A2804=0,"",IFERROR(INDEX(BD_Gestão!B:B,MATCH('Banco de Dados'!$B2804,BD_Gestão!$B:$B,0)),"erro"))</f>
        <v/>
      </c>
      <c r="K2804" s="158" t="str">
        <f>IF($A2804=0,"",IFERROR(INDEX(BD_Gestão!C:C,MATCH('Banco de Dados'!$B2804,BD_Gestão!$B:$B,0)),"erro"))</f>
        <v/>
      </c>
      <c r="L2804" s="158" t="str">
        <f>IF($A2804=0,"",IFERROR(INDEX(BD_Gestão!H:H,MATCH('Banco de Dados'!$B2804,BD_Gestão!$B:$B,0)),"erro"))</f>
        <v/>
      </c>
      <c r="M2804" s="161" t="str">
        <f>IF($A2804=0,"",IFERROR(INDEX(BD_Gestão!F:F,MATCH('Banco de Dados'!$B2804,BD_Gestão!$B:$B,0)),"erro"))</f>
        <v/>
      </c>
      <c r="N2804" s="161" t="str">
        <f>IF($A2804=0,"",IFERROR(INDEX(BD_Gestão!J:J,MATCH('Banco de Dados'!$B2804,BD_Gestão!$B:$B,0)),"erro"))</f>
        <v/>
      </c>
      <c r="O2804" s="164" t="str">
        <f>IF($A2804=0,"",IFERROR(INDEX(BD_Gestão!K:K,MATCH('Banco de Dados'!$B2804,BD_Gestão!$B:$B,0)),"erro"))</f>
        <v/>
      </c>
      <c r="P2804" s="169" t="str">
        <f t="shared" si="174"/>
        <v/>
      </c>
      <c r="Q2804" s="170" t="str">
        <f t="shared" si="175"/>
        <v/>
      </c>
      <c r="R2804" s="163" t="e">
        <f t="shared" si="172"/>
        <v>#VALUE!</v>
      </c>
      <c r="S2804" s="163" t="e">
        <f t="shared" si="173"/>
        <v>#VALUE!</v>
      </c>
      <c r="T2804" s="163" t="e">
        <f>INDEX(Controle!O:O,MATCH('Banco de Dados'!A2804,Controle!M:M,0))*E2804/100</f>
        <v>#N/A</v>
      </c>
    </row>
    <row r="2805" spans="1:20" hidden="1" x14ac:dyDescent="0.2">
      <c r="A2805" s="158">
        <f>BD_TS!A2804</f>
        <v>0</v>
      </c>
      <c r="B2805" s="158" t="str">
        <f>SUBSTITUTE(SUBSTITUTE(BD_TS!D2804," ",""),"-","/")</f>
        <v/>
      </c>
      <c r="C2805" s="158">
        <f>BD_TS!E2804</f>
        <v>0</v>
      </c>
      <c r="D2805" s="159">
        <f>BD_TS!F2804</f>
        <v>0</v>
      </c>
      <c r="E2805" s="160">
        <f>BD_TS!B2804</f>
        <v>0</v>
      </c>
      <c r="F2805" s="161">
        <f>BD_TS!C2804</f>
        <v>0</v>
      </c>
      <c r="G2805" s="187">
        <f>BD_TS!H2804</f>
        <v>0</v>
      </c>
      <c r="H2805" s="158" t="str">
        <f>IF($A2805=0,"",IFERROR(INDEX(BD_Gestão!A:A,MATCH('Banco de Dados'!$B2805,BD_Gestão!$B:$B,0)),"erro"))</f>
        <v/>
      </c>
      <c r="I2805" s="162" t="str">
        <f>IF($A2805=0,"",IFERROR(INDEX(BD_Gestão!E:E,MATCH('Banco de Dados'!$B2805,BD_Gestão!$B:$B,0)),"erro"))</f>
        <v/>
      </c>
      <c r="J2805" s="186" t="str">
        <f>IF($A2805=0,"",IFERROR(INDEX(BD_Gestão!B:B,MATCH('Banco de Dados'!$B2805,BD_Gestão!$B:$B,0)),"erro"))</f>
        <v/>
      </c>
      <c r="K2805" s="158" t="str">
        <f>IF($A2805=0,"",IFERROR(INDEX(BD_Gestão!C:C,MATCH('Banco de Dados'!$B2805,BD_Gestão!$B:$B,0)),"erro"))</f>
        <v/>
      </c>
      <c r="L2805" s="158" t="str">
        <f>IF($A2805=0,"",IFERROR(INDEX(BD_Gestão!H:H,MATCH('Banco de Dados'!$B2805,BD_Gestão!$B:$B,0)),"erro"))</f>
        <v/>
      </c>
      <c r="M2805" s="161" t="str">
        <f>IF($A2805=0,"",IFERROR(INDEX(BD_Gestão!F:F,MATCH('Banco de Dados'!$B2805,BD_Gestão!$B:$B,0)),"erro"))</f>
        <v/>
      </c>
      <c r="N2805" s="161" t="str">
        <f>IF($A2805=0,"",IFERROR(INDEX(BD_Gestão!J:J,MATCH('Banco de Dados'!$B2805,BD_Gestão!$B:$B,0)),"erro"))</f>
        <v/>
      </c>
      <c r="O2805" s="164" t="str">
        <f>IF($A2805=0,"",IFERROR(INDEX(BD_Gestão!K:K,MATCH('Banco de Dados'!$B2805,BD_Gestão!$B:$B,0)),"erro"))</f>
        <v/>
      </c>
      <c r="P2805" s="169" t="str">
        <f t="shared" si="174"/>
        <v/>
      </c>
      <c r="Q2805" s="170" t="str">
        <f t="shared" si="175"/>
        <v/>
      </c>
      <c r="R2805" s="163" t="e">
        <f t="shared" si="172"/>
        <v>#VALUE!</v>
      </c>
      <c r="S2805" s="163" t="e">
        <f t="shared" si="173"/>
        <v>#VALUE!</v>
      </c>
      <c r="T2805" s="163" t="e">
        <f>INDEX(Controle!O:O,MATCH('Banco de Dados'!A2805,Controle!M:M,0))*E2805/100</f>
        <v>#N/A</v>
      </c>
    </row>
    <row r="2806" spans="1:20" hidden="1" x14ac:dyDescent="0.2">
      <c r="A2806" s="158">
        <f>BD_TS!A2805</f>
        <v>0</v>
      </c>
      <c r="B2806" s="158" t="str">
        <f>SUBSTITUTE(SUBSTITUTE(BD_TS!D2805," ",""),"-","/")</f>
        <v/>
      </c>
      <c r="C2806" s="158">
        <f>BD_TS!E2805</f>
        <v>0</v>
      </c>
      <c r="D2806" s="159">
        <f>BD_TS!F2805</f>
        <v>0</v>
      </c>
      <c r="E2806" s="160">
        <f>BD_TS!B2805</f>
        <v>0</v>
      </c>
      <c r="F2806" s="161">
        <f>BD_TS!C2805</f>
        <v>0</v>
      </c>
      <c r="G2806" s="187">
        <f>BD_TS!H2805</f>
        <v>0</v>
      </c>
      <c r="H2806" s="158" t="str">
        <f>IF($A2806=0,"",IFERROR(INDEX(BD_Gestão!A:A,MATCH('Banco de Dados'!$B2806,BD_Gestão!$B:$B,0)),"erro"))</f>
        <v/>
      </c>
      <c r="I2806" s="162" t="str">
        <f>IF($A2806=0,"",IFERROR(INDEX(BD_Gestão!E:E,MATCH('Banco de Dados'!$B2806,BD_Gestão!$B:$B,0)),"erro"))</f>
        <v/>
      </c>
      <c r="J2806" s="186" t="str">
        <f>IF($A2806=0,"",IFERROR(INDEX(BD_Gestão!B:B,MATCH('Banco de Dados'!$B2806,BD_Gestão!$B:$B,0)),"erro"))</f>
        <v/>
      </c>
      <c r="K2806" s="158" t="str">
        <f>IF($A2806=0,"",IFERROR(INDEX(BD_Gestão!C:C,MATCH('Banco de Dados'!$B2806,BD_Gestão!$B:$B,0)),"erro"))</f>
        <v/>
      </c>
      <c r="L2806" s="158" t="str">
        <f>IF($A2806=0,"",IFERROR(INDEX(BD_Gestão!H:H,MATCH('Banco de Dados'!$B2806,BD_Gestão!$B:$B,0)),"erro"))</f>
        <v/>
      </c>
      <c r="M2806" s="161" t="str">
        <f>IF($A2806=0,"",IFERROR(INDEX(BD_Gestão!F:F,MATCH('Banco de Dados'!$B2806,BD_Gestão!$B:$B,0)),"erro"))</f>
        <v/>
      </c>
      <c r="N2806" s="161" t="str">
        <f>IF($A2806=0,"",IFERROR(INDEX(BD_Gestão!J:J,MATCH('Banco de Dados'!$B2806,BD_Gestão!$B:$B,0)),"erro"))</f>
        <v/>
      </c>
      <c r="O2806" s="164" t="str">
        <f>IF($A2806=0,"",IFERROR(INDEX(BD_Gestão!K:K,MATCH('Banco de Dados'!$B2806,BD_Gestão!$B:$B,0)),"erro"))</f>
        <v/>
      </c>
      <c r="P2806" s="169" t="str">
        <f t="shared" si="174"/>
        <v/>
      </c>
      <c r="Q2806" s="170" t="str">
        <f t="shared" si="175"/>
        <v/>
      </c>
      <c r="R2806" s="163" t="e">
        <f t="shared" si="172"/>
        <v>#VALUE!</v>
      </c>
      <c r="S2806" s="163" t="e">
        <f t="shared" si="173"/>
        <v>#VALUE!</v>
      </c>
      <c r="T2806" s="163" t="e">
        <f>INDEX(Controle!O:O,MATCH('Banco de Dados'!A2806,Controle!M:M,0))*E2806/100</f>
        <v>#N/A</v>
      </c>
    </row>
    <row r="2807" spans="1:20" hidden="1" x14ac:dyDescent="0.2">
      <c r="A2807" s="158">
        <f>BD_TS!A2806</f>
        <v>0</v>
      </c>
      <c r="B2807" s="158" t="str">
        <f>SUBSTITUTE(SUBSTITUTE(BD_TS!D2806," ",""),"-","/")</f>
        <v/>
      </c>
      <c r="C2807" s="158">
        <f>BD_TS!E2806</f>
        <v>0</v>
      </c>
      <c r="D2807" s="159">
        <f>BD_TS!F2806</f>
        <v>0</v>
      </c>
      <c r="E2807" s="160">
        <f>BD_TS!B2806</f>
        <v>0</v>
      </c>
      <c r="F2807" s="161">
        <f>BD_TS!C2806</f>
        <v>0</v>
      </c>
      <c r="G2807" s="187">
        <f>BD_TS!H2806</f>
        <v>0</v>
      </c>
      <c r="H2807" s="158" t="str">
        <f>IF($A2807=0,"",IFERROR(INDEX(BD_Gestão!A:A,MATCH('Banco de Dados'!$B2807,BD_Gestão!$B:$B,0)),"erro"))</f>
        <v/>
      </c>
      <c r="I2807" s="162" t="str">
        <f>IF($A2807=0,"",IFERROR(INDEX(BD_Gestão!E:E,MATCH('Banco de Dados'!$B2807,BD_Gestão!$B:$B,0)),"erro"))</f>
        <v/>
      </c>
      <c r="J2807" s="186" t="str">
        <f>IF($A2807=0,"",IFERROR(INDEX(BD_Gestão!B:B,MATCH('Banco de Dados'!$B2807,BD_Gestão!$B:$B,0)),"erro"))</f>
        <v/>
      </c>
      <c r="K2807" s="158" t="str">
        <f>IF($A2807=0,"",IFERROR(INDEX(BD_Gestão!C:C,MATCH('Banco de Dados'!$B2807,BD_Gestão!$B:$B,0)),"erro"))</f>
        <v/>
      </c>
      <c r="L2807" s="158" t="str">
        <f>IF($A2807=0,"",IFERROR(INDEX(BD_Gestão!H:H,MATCH('Banco de Dados'!$B2807,BD_Gestão!$B:$B,0)),"erro"))</f>
        <v/>
      </c>
      <c r="M2807" s="161" t="str">
        <f>IF($A2807=0,"",IFERROR(INDEX(BD_Gestão!F:F,MATCH('Banco de Dados'!$B2807,BD_Gestão!$B:$B,0)),"erro"))</f>
        <v/>
      </c>
      <c r="N2807" s="161" t="str">
        <f>IF($A2807=0,"",IFERROR(INDEX(BD_Gestão!J:J,MATCH('Banco de Dados'!$B2807,BD_Gestão!$B:$B,0)),"erro"))</f>
        <v/>
      </c>
      <c r="O2807" s="164" t="str">
        <f>IF($A2807=0,"",IFERROR(INDEX(BD_Gestão!K:K,MATCH('Banco de Dados'!$B2807,BD_Gestão!$B:$B,0)),"erro"))</f>
        <v/>
      </c>
      <c r="P2807" s="169" t="str">
        <f t="shared" si="174"/>
        <v/>
      </c>
      <c r="Q2807" s="170" t="str">
        <f t="shared" si="175"/>
        <v/>
      </c>
      <c r="R2807" s="163" t="e">
        <f t="shared" si="172"/>
        <v>#VALUE!</v>
      </c>
      <c r="S2807" s="163" t="e">
        <f t="shared" si="173"/>
        <v>#VALUE!</v>
      </c>
      <c r="T2807" s="163" t="e">
        <f>INDEX(Controle!O:O,MATCH('Banco de Dados'!A2807,Controle!M:M,0))*E2807/100</f>
        <v>#N/A</v>
      </c>
    </row>
    <row r="2808" spans="1:20" hidden="1" x14ac:dyDescent="0.2">
      <c r="A2808" s="158">
        <f>BD_TS!A2807</f>
        <v>0</v>
      </c>
      <c r="B2808" s="158" t="str">
        <f>SUBSTITUTE(SUBSTITUTE(BD_TS!D2807," ",""),"-","/")</f>
        <v/>
      </c>
      <c r="C2808" s="158">
        <f>BD_TS!E2807</f>
        <v>0</v>
      </c>
      <c r="D2808" s="159">
        <f>BD_TS!F2807</f>
        <v>0</v>
      </c>
      <c r="E2808" s="160">
        <f>BD_TS!B2807</f>
        <v>0</v>
      </c>
      <c r="F2808" s="161">
        <f>BD_TS!C2807</f>
        <v>0</v>
      </c>
      <c r="G2808" s="187">
        <f>BD_TS!H2807</f>
        <v>0</v>
      </c>
      <c r="H2808" s="158" t="str">
        <f>IF($A2808=0,"",IFERROR(INDEX(BD_Gestão!A:A,MATCH('Banco de Dados'!$B2808,BD_Gestão!$B:$B,0)),"erro"))</f>
        <v/>
      </c>
      <c r="I2808" s="162" t="str">
        <f>IF($A2808=0,"",IFERROR(INDEX(BD_Gestão!E:E,MATCH('Banco de Dados'!$B2808,BD_Gestão!$B:$B,0)),"erro"))</f>
        <v/>
      </c>
      <c r="J2808" s="186" t="str">
        <f>IF($A2808=0,"",IFERROR(INDEX(BD_Gestão!B:B,MATCH('Banco de Dados'!$B2808,BD_Gestão!$B:$B,0)),"erro"))</f>
        <v/>
      </c>
      <c r="K2808" s="158" t="str">
        <f>IF($A2808=0,"",IFERROR(INDEX(BD_Gestão!C:C,MATCH('Banco de Dados'!$B2808,BD_Gestão!$B:$B,0)),"erro"))</f>
        <v/>
      </c>
      <c r="L2808" s="158" t="str">
        <f>IF($A2808=0,"",IFERROR(INDEX(BD_Gestão!H:H,MATCH('Banco de Dados'!$B2808,BD_Gestão!$B:$B,0)),"erro"))</f>
        <v/>
      </c>
      <c r="M2808" s="161" t="str">
        <f>IF($A2808=0,"",IFERROR(INDEX(BD_Gestão!F:F,MATCH('Banco de Dados'!$B2808,BD_Gestão!$B:$B,0)),"erro"))</f>
        <v/>
      </c>
      <c r="N2808" s="161" t="str">
        <f>IF($A2808=0,"",IFERROR(INDEX(BD_Gestão!J:J,MATCH('Banco de Dados'!$B2808,BD_Gestão!$B:$B,0)),"erro"))</f>
        <v/>
      </c>
      <c r="O2808" s="164" t="str">
        <f>IF($A2808=0,"",IFERROR(INDEX(BD_Gestão!K:K,MATCH('Banco de Dados'!$B2808,BD_Gestão!$B:$B,0)),"erro"))</f>
        <v/>
      </c>
      <c r="P2808" s="169" t="str">
        <f t="shared" si="174"/>
        <v/>
      </c>
      <c r="Q2808" s="170" t="str">
        <f t="shared" si="175"/>
        <v/>
      </c>
      <c r="R2808" s="163" t="e">
        <f t="shared" si="172"/>
        <v>#VALUE!</v>
      </c>
      <c r="S2808" s="163" t="e">
        <f t="shared" si="173"/>
        <v>#VALUE!</v>
      </c>
      <c r="T2808" s="163" t="e">
        <f>INDEX(Controle!O:O,MATCH('Banco de Dados'!A2808,Controle!M:M,0))*E2808/100</f>
        <v>#N/A</v>
      </c>
    </row>
    <row r="2809" spans="1:20" hidden="1" x14ac:dyDescent="0.2">
      <c r="A2809" s="158">
        <f>BD_TS!A2808</f>
        <v>0</v>
      </c>
      <c r="B2809" s="158" t="str">
        <f>SUBSTITUTE(SUBSTITUTE(BD_TS!D2808," ",""),"-","/")</f>
        <v/>
      </c>
      <c r="C2809" s="158">
        <f>BD_TS!E2808</f>
        <v>0</v>
      </c>
      <c r="D2809" s="159">
        <f>BD_TS!F2808</f>
        <v>0</v>
      </c>
      <c r="E2809" s="160">
        <f>BD_TS!B2808</f>
        <v>0</v>
      </c>
      <c r="F2809" s="161">
        <f>BD_TS!C2808</f>
        <v>0</v>
      </c>
      <c r="G2809" s="187">
        <f>BD_TS!H2808</f>
        <v>0</v>
      </c>
      <c r="H2809" s="158" t="str">
        <f>IF($A2809=0,"",IFERROR(INDEX(BD_Gestão!A:A,MATCH('Banco de Dados'!$B2809,BD_Gestão!$B:$B,0)),"erro"))</f>
        <v/>
      </c>
      <c r="I2809" s="162" t="str">
        <f>IF($A2809=0,"",IFERROR(INDEX(BD_Gestão!E:E,MATCH('Banco de Dados'!$B2809,BD_Gestão!$B:$B,0)),"erro"))</f>
        <v/>
      </c>
      <c r="J2809" s="186" t="str">
        <f>IF($A2809=0,"",IFERROR(INDEX(BD_Gestão!B:B,MATCH('Banco de Dados'!$B2809,BD_Gestão!$B:$B,0)),"erro"))</f>
        <v/>
      </c>
      <c r="K2809" s="158" t="str">
        <f>IF($A2809=0,"",IFERROR(INDEX(BD_Gestão!C:C,MATCH('Banco de Dados'!$B2809,BD_Gestão!$B:$B,0)),"erro"))</f>
        <v/>
      </c>
      <c r="L2809" s="158" t="str">
        <f>IF($A2809=0,"",IFERROR(INDEX(BD_Gestão!H:H,MATCH('Banco de Dados'!$B2809,BD_Gestão!$B:$B,0)),"erro"))</f>
        <v/>
      </c>
      <c r="M2809" s="161" t="str">
        <f>IF($A2809=0,"",IFERROR(INDEX(BD_Gestão!F:F,MATCH('Banco de Dados'!$B2809,BD_Gestão!$B:$B,0)),"erro"))</f>
        <v/>
      </c>
      <c r="N2809" s="161" t="str">
        <f>IF($A2809=0,"",IFERROR(INDEX(BD_Gestão!J:J,MATCH('Banco de Dados'!$B2809,BD_Gestão!$B:$B,0)),"erro"))</f>
        <v/>
      </c>
      <c r="O2809" s="164" t="str">
        <f>IF($A2809=0,"",IFERROR(INDEX(BD_Gestão!K:K,MATCH('Banco de Dados'!$B2809,BD_Gestão!$B:$B,0)),"erro"))</f>
        <v/>
      </c>
      <c r="P2809" s="169" t="str">
        <f t="shared" si="174"/>
        <v/>
      </c>
      <c r="Q2809" s="170" t="str">
        <f t="shared" si="175"/>
        <v/>
      </c>
      <c r="R2809" s="163" t="e">
        <f t="shared" si="172"/>
        <v>#VALUE!</v>
      </c>
      <c r="S2809" s="163" t="e">
        <f t="shared" si="173"/>
        <v>#VALUE!</v>
      </c>
      <c r="T2809" s="163" t="e">
        <f>INDEX(Controle!O:O,MATCH('Banco de Dados'!A2809,Controle!M:M,0))*E2809/100</f>
        <v>#N/A</v>
      </c>
    </row>
    <row r="2810" spans="1:20" hidden="1" x14ac:dyDescent="0.2">
      <c r="A2810" s="158">
        <f>BD_TS!A2809</f>
        <v>0</v>
      </c>
      <c r="B2810" s="158" t="str">
        <f>SUBSTITUTE(SUBSTITUTE(BD_TS!D2809," ",""),"-","/")</f>
        <v/>
      </c>
      <c r="C2810" s="158">
        <f>BD_TS!E2809</f>
        <v>0</v>
      </c>
      <c r="D2810" s="159">
        <f>BD_TS!F2809</f>
        <v>0</v>
      </c>
      <c r="E2810" s="160">
        <f>BD_TS!B2809</f>
        <v>0</v>
      </c>
      <c r="F2810" s="161">
        <f>BD_TS!C2809</f>
        <v>0</v>
      </c>
      <c r="G2810" s="187">
        <f>BD_TS!H2809</f>
        <v>0</v>
      </c>
      <c r="H2810" s="158" t="str">
        <f>IF($A2810=0,"",IFERROR(INDEX(BD_Gestão!A:A,MATCH('Banco de Dados'!$B2810,BD_Gestão!$B:$B,0)),"erro"))</f>
        <v/>
      </c>
      <c r="I2810" s="162" t="str">
        <f>IF($A2810=0,"",IFERROR(INDEX(BD_Gestão!E:E,MATCH('Banco de Dados'!$B2810,BD_Gestão!$B:$B,0)),"erro"))</f>
        <v/>
      </c>
      <c r="J2810" s="186" t="str">
        <f>IF($A2810=0,"",IFERROR(INDEX(BD_Gestão!B:B,MATCH('Banco de Dados'!$B2810,BD_Gestão!$B:$B,0)),"erro"))</f>
        <v/>
      </c>
      <c r="K2810" s="158" t="str">
        <f>IF($A2810=0,"",IFERROR(INDEX(BD_Gestão!C:C,MATCH('Banco de Dados'!$B2810,BD_Gestão!$B:$B,0)),"erro"))</f>
        <v/>
      </c>
      <c r="L2810" s="158" t="str">
        <f>IF($A2810=0,"",IFERROR(INDEX(BD_Gestão!H:H,MATCH('Banco de Dados'!$B2810,BD_Gestão!$B:$B,0)),"erro"))</f>
        <v/>
      </c>
      <c r="M2810" s="161" t="str">
        <f>IF($A2810=0,"",IFERROR(INDEX(BD_Gestão!F:F,MATCH('Banco de Dados'!$B2810,BD_Gestão!$B:$B,0)),"erro"))</f>
        <v/>
      </c>
      <c r="N2810" s="161" t="str">
        <f>IF($A2810=0,"",IFERROR(INDEX(BD_Gestão!J:J,MATCH('Banco de Dados'!$B2810,BD_Gestão!$B:$B,0)),"erro"))</f>
        <v/>
      </c>
      <c r="O2810" s="164" t="str">
        <f>IF($A2810=0,"",IFERROR(INDEX(BD_Gestão!K:K,MATCH('Banco de Dados'!$B2810,BD_Gestão!$B:$B,0)),"erro"))</f>
        <v/>
      </c>
      <c r="P2810" s="169" t="str">
        <f t="shared" si="174"/>
        <v/>
      </c>
      <c r="Q2810" s="170" t="str">
        <f t="shared" si="175"/>
        <v/>
      </c>
      <c r="R2810" s="163" t="e">
        <f t="shared" si="172"/>
        <v>#VALUE!</v>
      </c>
      <c r="S2810" s="163" t="e">
        <f t="shared" si="173"/>
        <v>#VALUE!</v>
      </c>
      <c r="T2810" s="163" t="e">
        <f>INDEX(Controle!O:O,MATCH('Banco de Dados'!A2810,Controle!M:M,0))*E2810/100</f>
        <v>#N/A</v>
      </c>
    </row>
    <row r="2811" spans="1:20" hidden="1" x14ac:dyDescent="0.2">
      <c r="A2811" s="158">
        <f>BD_TS!A2810</f>
        <v>0</v>
      </c>
      <c r="B2811" s="158" t="str">
        <f>SUBSTITUTE(SUBSTITUTE(BD_TS!D2810," ",""),"-","/")</f>
        <v/>
      </c>
      <c r="C2811" s="158">
        <f>BD_TS!E2810</f>
        <v>0</v>
      </c>
      <c r="D2811" s="159">
        <f>BD_TS!F2810</f>
        <v>0</v>
      </c>
      <c r="E2811" s="160">
        <f>BD_TS!B2810</f>
        <v>0</v>
      </c>
      <c r="F2811" s="161">
        <f>BD_TS!C2810</f>
        <v>0</v>
      </c>
      <c r="G2811" s="187">
        <f>BD_TS!H2810</f>
        <v>0</v>
      </c>
      <c r="H2811" s="158" t="str">
        <f>IF($A2811=0,"",IFERROR(INDEX(BD_Gestão!A:A,MATCH('Banco de Dados'!$B2811,BD_Gestão!$B:$B,0)),"erro"))</f>
        <v/>
      </c>
      <c r="I2811" s="162" t="str">
        <f>IF($A2811=0,"",IFERROR(INDEX(BD_Gestão!E:E,MATCH('Banco de Dados'!$B2811,BD_Gestão!$B:$B,0)),"erro"))</f>
        <v/>
      </c>
      <c r="J2811" s="186" t="str">
        <f>IF($A2811=0,"",IFERROR(INDEX(BD_Gestão!B:B,MATCH('Banco de Dados'!$B2811,BD_Gestão!$B:$B,0)),"erro"))</f>
        <v/>
      </c>
      <c r="K2811" s="158" t="str">
        <f>IF($A2811=0,"",IFERROR(INDEX(BD_Gestão!C:C,MATCH('Banco de Dados'!$B2811,BD_Gestão!$B:$B,0)),"erro"))</f>
        <v/>
      </c>
      <c r="L2811" s="158" t="str">
        <f>IF($A2811=0,"",IFERROR(INDEX(BD_Gestão!H:H,MATCH('Banco de Dados'!$B2811,BD_Gestão!$B:$B,0)),"erro"))</f>
        <v/>
      </c>
      <c r="M2811" s="161" t="str">
        <f>IF($A2811=0,"",IFERROR(INDEX(BD_Gestão!F:F,MATCH('Banco de Dados'!$B2811,BD_Gestão!$B:$B,0)),"erro"))</f>
        <v/>
      </c>
      <c r="N2811" s="161" t="str">
        <f>IF($A2811=0,"",IFERROR(INDEX(BD_Gestão!J:J,MATCH('Banco de Dados'!$B2811,BD_Gestão!$B:$B,0)),"erro"))</f>
        <v/>
      </c>
      <c r="O2811" s="164" t="str">
        <f>IF($A2811=0,"",IFERROR(INDEX(BD_Gestão!K:K,MATCH('Banco de Dados'!$B2811,BD_Gestão!$B:$B,0)),"erro"))</f>
        <v/>
      </c>
      <c r="P2811" s="169" t="str">
        <f t="shared" si="174"/>
        <v/>
      </c>
      <c r="Q2811" s="170" t="str">
        <f t="shared" si="175"/>
        <v/>
      </c>
      <c r="R2811" s="163" t="e">
        <f t="shared" si="172"/>
        <v>#VALUE!</v>
      </c>
      <c r="S2811" s="163" t="e">
        <f t="shared" si="173"/>
        <v>#VALUE!</v>
      </c>
      <c r="T2811" s="163" t="e">
        <f>INDEX(Controle!O:O,MATCH('Banco de Dados'!A2811,Controle!M:M,0))*E2811/100</f>
        <v>#N/A</v>
      </c>
    </row>
    <row r="2812" spans="1:20" hidden="1" x14ac:dyDescent="0.2">
      <c r="A2812" s="158">
        <f>BD_TS!A2811</f>
        <v>0</v>
      </c>
      <c r="B2812" s="158" t="str">
        <f>SUBSTITUTE(SUBSTITUTE(BD_TS!D2811," ",""),"-","/")</f>
        <v/>
      </c>
      <c r="C2812" s="158">
        <f>BD_TS!E2811</f>
        <v>0</v>
      </c>
      <c r="D2812" s="159">
        <f>BD_TS!F2811</f>
        <v>0</v>
      </c>
      <c r="E2812" s="160">
        <f>BD_TS!B2811</f>
        <v>0</v>
      </c>
      <c r="F2812" s="161">
        <f>BD_TS!C2811</f>
        <v>0</v>
      </c>
      <c r="G2812" s="187">
        <f>BD_TS!H2811</f>
        <v>0</v>
      </c>
      <c r="H2812" s="158" t="str">
        <f>IF($A2812=0,"",IFERROR(INDEX(BD_Gestão!A:A,MATCH('Banco de Dados'!$B2812,BD_Gestão!$B:$B,0)),"erro"))</f>
        <v/>
      </c>
      <c r="I2812" s="162" t="str">
        <f>IF($A2812=0,"",IFERROR(INDEX(BD_Gestão!E:E,MATCH('Banco de Dados'!$B2812,BD_Gestão!$B:$B,0)),"erro"))</f>
        <v/>
      </c>
      <c r="J2812" s="186" t="str">
        <f>IF($A2812=0,"",IFERROR(INDEX(BD_Gestão!B:B,MATCH('Banco de Dados'!$B2812,BD_Gestão!$B:$B,0)),"erro"))</f>
        <v/>
      </c>
      <c r="K2812" s="158" t="str">
        <f>IF($A2812=0,"",IFERROR(INDEX(BD_Gestão!C:C,MATCH('Banco de Dados'!$B2812,BD_Gestão!$B:$B,0)),"erro"))</f>
        <v/>
      </c>
      <c r="L2812" s="158" t="str">
        <f>IF($A2812=0,"",IFERROR(INDEX(BD_Gestão!H:H,MATCH('Banco de Dados'!$B2812,BD_Gestão!$B:$B,0)),"erro"))</f>
        <v/>
      </c>
      <c r="M2812" s="161" t="str">
        <f>IF($A2812=0,"",IFERROR(INDEX(BD_Gestão!F:F,MATCH('Banco de Dados'!$B2812,BD_Gestão!$B:$B,0)),"erro"))</f>
        <v/>
      </c>
      <c r="N2812" s="161" t="str">
        <f>IF($A2812=0,"",IFERROR(INDEX(BD_Gestão!J:J,MATCH('Banco de Dados'!$B2812,BD_Gestão!$B:$B,0)),"erro"))</f>
        <v/>
      </c>
      <c r="O2812" s="164" t="str">
        <f>IF($A2812=0,"",IFERROR(INDEX(BD_Gestão!K:K,MATCH('Banco de Dados'!$B2812,BD_Gestão!$B:$B,0)),"erro"))</f>
        <v/>
      </c>
      <c r="P2812" s="169" t="str">
        <f t="shared" si="174"/>
        <v/>
      </c>
      <c r="Q2812" s="170" t="str">
        <f t="shared" si="175"/>
        <v/>
      </c>
      <c r="R2812" s="163" t="e">
        <f t="shared" si="172"/>
        <v>#VALUE!</v>
      </c>
      <c r="S2812" s="163" t="e">
        <f t="shared" si="173"/>
        <v>#VALUE!</v>
      </c>
      <c r="T2812" s="163" t="e">
        <f>INDEX(Controle!O:O,MATCH('Banco de Dados'!A2812,Controle!M:M,0))*E2812/100</f>
        <v>#N/A</v>
      </c>
    </row>
    <row r="2813" spans="1:20" hidden="1" x14ac:dyDescent="0.2">
      <c r="A2813" s="158">
        <f>BD_TS!A2812</f>
        <v>0</v>
      </c>
      <c r="B2813" s="158" t="str">
        <f>SUBSTITUTE(SUBSTITUTE(BD_TS!D2812," ",""),"-","/")</f>
        <v/>
      </c>
      <c r="C2813" s="158">
        <f>BD_TS!E2812</f>
        <v>0</v>
      </c>
      <c r="D2813" s="159">
        <f>BD_TS!F2812</f>
        <v>0</v>
      </c>
      <c r="E2813" s="160">
        <f>BD_TS!B2812</f>
        <v>0</v>
      </c>
      <c r="F2813" s="161">
        <f>BD_TS!C2812</f>
        <v>0</v>
      </c>
      <c r="G2813" s="187">
        <f>BD_TS!H2812</f>
        <v>0</v>
      </c>
      <c r="H2813" s="158" t="str">
        <f>IF($A2813=0,"",IFERROR(INDEX(BD_Gestão!A:A,MATCH('Banco de Dados'!$B2813,BD_Gestão!$B:$B,0)),"erro"))</f>
        <v/>
      </c>
      <c r="I2813" s="162" t="str">
        <f>IF($A2813=0,"",IFERROR(INDEX(BD_Gestão!E:E,MATCH('Banco de Dados'!$B2813,BD_Gestão!$B:$B,0)),"erro"))</f>
        <v/>
      </c>
      <c r="J2813" s="186" t="str">
        <f>IF($A2813=0,"",IFERROR(INDEX(BD_Gestão!B:B,MATCH('Banco de Dados'!$B2813,BD_Gestão!$B:$B,0)),"erro"))</f>
        <v/>
      </c>
      <c r="K2813" s="158" t="str">
        <f>IF($A2813=0,"",IFERROR(INDEX(BD_Gestão!C:C,MATCH('Banco de Dados'!$B2813,BD_Gestão!$B:$B,0)),"erro"))</f>
        <v/>
      </c>
      <c r="L2813" s="158" t="str">
        <f>IF($A2813=0,"",IFERROR(INDEX(BD_Gestão!H:H,MATCH('Banco de Dados'!$B2813,BD_Gestão!$B:$B,0)),"erro"))</f>
        <v/>
      </c>
      <c r="M2813" s="161" t="str">
        <f>IF($A2813=0,"",IFERROR(INDEX(BD_Gestão!F:F,MATCH('Banco de Dados'!$B2813,BD_Gestão!$B:$B,0)),"erro"))</f>
        <v/>
      </c>
      <c r="N2813" s="161" t="str">
        <f>IF($A2813=0,"",IFERROR(INDEX(BD_Gestão!J:J,MATCH('Banco de Dados'!$B2813,BD_Gestão!$B:$B,0)),"erro"))</f>
        <v/>
      </c>
      <c r="O2813" s="164" t="str">
        <f>IF($A2813=0,"",IFERROR(INDEX(BD_Gestão!K:K,MATCH('Banco de Dados'!$B2813,BD_Gestão!$B:$B,0)),"erro"))</f>
        <v/>
      </c>
      <c r="P2813" s="169" t="str">
        <f t="shared" si="174"/>
        <v/>
      </c>
      <c r="Q2813" s="170" t="str">
        <f t="shared" si="175"/>
        <v/>
      </c>
      <c r="R2813" s="163" t="e">
        <f t="shared" si="172"/>
        <v>#VALUE!</v>
      </c>
      <c r="S2813" s="163" t="e">
        <f t="shared" si="173"/>
        <v>#VALUE!</v>
      </c>
      <c r="T2813" s="163" t="e">
        <f>INDEX(Controle!O:O,MATCH('Banco de Dados'!A2813,Controle!M:M,0))*E2813/100</f>
        <v>#N/A</v>
      </c>
    </row>
    <row r="2814" spans="1:20" hidden="1" x14ac:dyDescent="0.2">
      <c r="A2814" s="158">
        <f>BD_TS!A2813</f>
        <v>0</v>
      </c>
      <c r="B2814" s="158" t="str">
        <f>SUBSTITUTE(SUBSTITUTE(BD_TS!D2813," ",""),"-","/")</f>
        <v/>
      </c>
      <c r="C2814" s="158">
        <f>BD_TS!E2813</f>
        <v>0</v>
      </c>
      <c r="D2814" s="159">
        <f>BD_TS!F2813</f>
        <v>0</v>
      </c>
      <c r="E2814" s="160">
        <f>BD_TS!B2813</f>
        <v>0</v>
      </c>
      <c r="F2814" s="161">
        <f>BD_TS!C2813</f>
        <v>0</v>
      </c>
      <c r="G2814" s="187">
        <f>BD_TS!H2813</f>
        <v>0</v>
      </c>
      <c r="H2814" s="158" t="str">
        <f>IF($A2814=0,"",IFERROR(INDEX(BD_Gestão!A:A,MATCH('Banco de Dados'!$B2814,BD_Gestão!$B:$B,0)),"erro"))</f>
        <v/>
      </c>
      <c r="I2814" s="162" t="str">
        <f>IF($A2814=0,"",IFERROR(INDEX(BD_Gestão!E:E,MATCH('Banco de Dados'!$B2814,BD_Gestão!$B:$B,0)),"erro"))</f>
        <v/>
      </c>
      <c r="J2814" s="186" t="str">
        <f>IF($A2814=0,"",IFERROR(INDEX(BD_Gestão!B:B,MATCH('Banco de Dados'!$B2814,BD_Gestão!$B:$B,0)),"erro"))</f>
        <v/>
      </c>
      <c r="K2814" s="158" t="str">
        <f>IF($A2814=0,"",IFERROR(INDEX(BD_Gestão!C:C,MATCH('Banco de Dados'!$B2814,BD_Gestão!$B:$B,0)),"erro"))</f>
        <v/>
      </c>
      <c r="L2814" s="158" t="str">
        <f>IF($A2814=0,"",IFERROR(INDEX(BD_Gestão!H:H,MATCH('Banco de Dados'!$B2814,BD_Gestão!$B:$B,0)),"erro"))</f>
        <v/>
      </c>
      <c r="M2814" s="161" t="str">
        <f>IF($A2814=0,"",IFERROR(INDEX(BD_Gestão!F:F,MATCH('Banco de Dados'!$B2814,BD_Gestão!$B:$B,0)),"erro"))</f>
        <v/>
      </c>
      <c r="N2814" s="161" t="str">
        <f>IF($A2814=0,"",IFERROR(INDEX(BD_Gestão!J:J,MATCH('Banco de Dados'!$B2814,BD_Gestão!$B:$B,0)),"erro"))</f>
        <v/>
      </c>
      <c r="O2814" s="164" t="str">
        <f>IF($A2814=0,"",IFERROR(INDEX(BD_Gestão!K:K,MATCH('Banco de Dados'!$B2814,BD_Gestão!$B:$B,0)),"erro"))</f>
        <v/>
      </c>
      <c r="P2814" s="169" t="str">
        <f t="shared" si="174"/>
        <v/>
      </c>
      <c r="Q2814" s="170" t="str">
        <f t="shared" si="175"/>
        <v/>
      </c>
      <c r="R2814" s="163" t="e">
        <f t="shared" si="172"/>
        <v>#VALUE!</v>
      </c>
      <c r="S2814" s="163" t="e">
        <f t="shared" si="173"/>
        <v>#VALUE!</v>
      </c>
      <c r="T2814" s="163" t="e">
        <f>INDEX(Controle!O:O,MATCH('Banco de Dados'!A2814,Controle!M:M,0))*E2814/100</f>
        <v>#N/A</v>
      </c>
    </row>
    <row r="2815" spans="1:20" hidden="1" x14ac:dyDescent="0.2">
      <c r="A2815" s="158">
        <f>BD_TS!A2814</f>
        <v>0</v>
      </c>
      <c r="B2815" s="158" t="str">
        <f>SUBSTITUTE(SUBSTITUTE(BD_TS!D2814," ",""),"-","/")</f>
        <v/>
      </c>
      <c r="C2815" s="158">
        <f>BD_TS!E2814</f>
        <v>0</v>
      </c>
      <c r="D2815" s="159">
        <f>BD_TS!F2814</f>
        <v>0</v>
      </c>
      <c r="E2815" s="160">
        <f>BD_TS!B2814</f>
        <v>0</v>
      </c>
      <c r="F2815" s="161">
        <f>BD_TS!C2814</f>
        <v>0</v>
      </c>
      <c r="G2815" s="187">
        <f>BD_TS!H2814</f>
        <v>0</v>
      </c>
      <c r="H2815" s="158" t="str">
        <f>IF($A2815=0,"",IFERROR(INDEX(BD_Gestão!A:A,MATCH('Banco de Dados'!$B2815,BD_Gestão!$B:$B,0)),"erro"))</f>
        <v/>
      </c>
      <c r="I2815" s="162" t="str">
        <f>IF($A2815=0,"",IFERROR(INDEX(BD_Gestão!E:E,MATCH('Banco de Dados'!$B2815,BD_Gestão!$B:$B,0)),"erro"))</f>
        <v/>
      </c>
      <c r="J2815" s="186" t="str">
        <f>IF($A2815=0,"",IFERROR(INDEX(BD_Gestão!B:B,MATCH('Banco de Dados'!$B2815,BD_Gestão!$B:$B,0)),"erro"))</f>
        <v/>
      </c>
      <c r="K2815" s="158" t="str">
        <f>IF($A2815=0,"",IFERROR(INDEX(BD_Gestão!C:C,MATCH('Banco de Dados'!$B2815,BD_Gestão!$B:$B,0)),"erro"))</f>
        <v/>
      </c>
      <c r="L2815" s="158" t="str">
        <f>IF($A2815=0,"",IFERROR(INDEX(BD_Gestão!H:H,MATCH('Banco de Dados'!$B2815,BD_Gestão!$B:$B,0)),"erro"))</f>
        <v/>
      </c>
      <c r="M2815" s="161" t="str">
        <f>IF($A2815=0,"",IFERROR(INDEX(BD_Gestão!F:F,MATCH('Banco de Dados'!$B2815,BD_Gestão!$B:$B,0)),"erro"))</f>
        <v/>
      </c>
      <c r="N2815" s="161" t="str">
        <f>IF($A2815=0,"",IFERROR(INDEX(BD_Gestão!J:J,MATCH('Banco de Dados'!$B2815,BD_Gestão!$B:$B,0)),"erro"))</f>
        <v/>
      </c>
      <c r="O2815" s="164" t="str">
        <f>IF($A2815=0,"",IFERROR(INDEX(BD_Gestão!K:K,MATCH('Banco de Dados'!$B2815,BD_Gestão!$B:$B,0)),"erro"))</f>
        <v/>
      </c>
      <c r="P2815" s="169" t="str">
        <f t="shared" si="174"/>
        <v/>
      </c>
      <c r="Q2815" s="170" t="str">
        <f t="shared" si="175"/>
        <v/>
      </c>
      <c r="R2815" s="163" t="e">
        <f t="shared" si="172"/>
        <v>#VALUE!</v>
      </c>
      <c r="S2815" s="163" t="e">
        <f t="shared" si="173"/>
        <v>#VALUE!</v>
      </c>
      <c r="T2815" s="163" t="e">
        <f>INDEX(Controle!O:O,MATCH('Banco de Dados'!A2815,Controle!M:M,0))*E2815/100</f>
        <v>#N/A</v>
      </c>
    </row>
    <row r="2816" spans="1:20" hidden="1" x14ac:dyDescent="0.2">
      <c r="A2816" s="158">
        <f>BD_TS!A2815</f>
        <v>0</v>
      </c>
      <c r="B2816" s="158" t="str">
        <f>SUBSTITUTE(SUBSTITUTE(BD_TS!D2815," ",""),"-","/")</f>
        <v/>
      </c>
      <c r="C2816" s="158">
        <f>BD_TS!E2815</f>
        <v>0</v>
      </c>
      <c r="D2816" s="159">
        <f>BD_TS!F2815</f>
        <v>0</v>
      </c>
      <c r="E2816" s="160">
        <f>BD_TS!B2815</f>
        <v>0</v>
      </c>
      <c r="F2816" s="161">
        <f>BD_TS!C2815</f>
        <v>0</v>
      </c>
      <c r="G2816" s="187">
        <f>BD_TS!H2815</f>
        <v>0</v>
      </c>
      <c r="H2816" s="158" t="str">
        <f>IF($A2816=0,"",IFERROR(INDEX(BD_Gestão!A:A,MATCH('Banco de Dados'!$B2816,BD_Gestão!$B:$B,0)),"erro"))</f>
        <v/>
      </c>
      <c r="I2816" s="162" t="str">
        <f>IF($A2816=0,"",IFERROR(INDEX(BD_Gestão!E:E,MATCH('Banco de Dados'!$B2816,BD_Gestão!$B:$B,0)),"erro"))</f>
        <v/>
      </c>
      <c r="J2816" s="186" t="str">
        <f>IF($A2816=0,"",IFERROR(INDEX(BD_Gestão!B:B,MATCH('Banco de Dados'!$B2816,BD_Gestão!$B:$B,0)),"erro"))</f>
        <v/>
      </c>
      <c r="K2816" s="158" t="str">
        <f>IF($A2816=0,"",IFERROR(INDEX(BD_Gestão!C:C,MATCH('Banco de Dados'!$B2816,BD_Gestão!$B:$B,0)),"erro"))</f>
        <v/>
      </c>
      <c r="L2816" s="158" t="str">
        <f>IF($A2816=0,"",IFERROR(INDEX(BD_Gestão!H:H,MATCH('Banco de Dados'!$B2816,BD_Gestão!$B:$B,0)),"erro"))</f>
        <v/>
      </c>
      <c r="M2816" s="161" t="str">
        <f>IF($A2816=0,"",IFERROR(INDEX(BD_Gestão!F:F,MATCH('Banco de Dados'!$B2816,BD_Gestão!$B:$B,0)),"erro"))</f>
        <v/>
      </c>
      <c r="N2816" s="161" t="str">
        <f>IF($A2816=0,"",IFERROR(INDEX(BD_Gestão!J:J,MATCH('Banco de Dados'!$B2816,BD_Gestão!$B:$B,0)),"erro"))</f>
        <v/>
      </c>
      <c r="O2816" s="164" t="str">
        <f>IF($A2816=0,"",IFERROR(INDEX(BD_Gestão!K:K,MATCH('Banco de Dados'!$B2816,BD_Gestão!$B:$B,0)),"erro"))</f>
        <v/>
      </c>
      <c r="P2816" s="169" t="str">
        <f t="shared" si="174"/>
        <v/>
      </c>
      <c r="Q2816" s="170" t="str">
        <f t="shared" si="175"/>
        <v/>
      </c>
      <c r="R2816" s="163" t="e">
        <f t="shared" si="172"/>
        <v>#VALUE!</v>
      </c>
      <c r="S2816" s="163" t="e">
        <f t="shared" si="173"/>
        <v>#VALUE!</v>
      </c>
      <c r="T2816" s="163" t="e">
        <f>INDEX(Controle!O:O,MATCH('Banco de Dados'!A2816,Controle!M:M,0))*E2816/100</f>
        <v>#N/A</v>
      </c>
    </row>
    <row r="2817" spans="1:20" hidden="1" x14ac:dyDescent="0.2">
      <c r="A2817" s="158">
        <f>BD_TS!A2816</f>
        <v>0</v>
      </c>
      <c r="B2817" s="158" t="str">
        <f>SUBSTITUTE(SUBSTITUTE(BD_TS!D2816," ",""),"-","/")</f>
        <v/>
      </c>
      <c r="C2817" s="158">
        <f>BD_TS!E2816</f>
        <v>0</v>
      </c>
      <c r="D2817" s="159">
        <f>BD_TS!F2816</f>
        <v>0</v>
      </c>
      <c r="E2817" s="160">
        <f>BD_TS!B2816</f>
        <v>0</v>
      </c>
      <c r="F2817" s="161">
        <f>BD_TS!C2816</f>
        <v>0</v>
      </c>
      <c r="G2817" s="187">
        <f>BD_TS!H2816</f>
        <v>0</v>
      </c>
      <c r="H2817" s="158" t="str">
        <f>IF($A2817=0,"",IFERROR(INDEX(BD_Gestão!A:A,MATCH('Banco de Dados'!$B2817,BD_Gestão!$B:$B,0)),"erro"))</f>
        <v/>
      </c>
      <c r="I2817" s="162" t="str">
        <f>IF($A2817=0,"",IFERROR(INDEX(BD_Gestão!E:E,MATCH('Banco de Dados'!$B2817,BD_Gestão!$B:$B,0)),"erro"))</f>
        <v/>
      </c>
      <c r="J2817" s="186" t="str">
        <f>IF($A2817=0,"",IFERROR(INDEX(BD_Gestão!B:B,MATCH('Banco de Dados'!$B2817,BD_Gestão!$B:$B,0)),"erro"))</f>
        <v/>
      </c>
      <c r="K2817" s="158" t="str">
        <f>IF($A2817=0,"",IFERROR(INDEX(BD_Gestão!C:C,MATCH('Banco de Dados'!$B2817,BD_Gestão!$B:$B,0)),"erro"))</f>
        <v/>
      </c>
      <c r="L2817" s="158" t="str">
        <f>IF($A2817=0,"",IFERROR(INDEX(BD_Gestão!H:H,MATCH('Banco de Dados'!$B2817,BD_Gestão!$B:$B,0)),"erro"))</f>
        <v/>
      </c>
      <c r="M2817" s="161" t="str">
        <f>IF($A2817=0,"",IFERROR(INDEX(BD_Gestão!F:F,MATCH('Banco de Dados'!$B2817,BD_Gestão!$B:$B,0)),"erro"))</f>
        <v/>
      </c>
      <c r="N2817" s="161" t="str">
        <f>IF($A2817=0,"",IFERROR(INDEX(BD_Gestão!J:J,MATCH('Banco de Dados'!$B2817,BD_Gestão!$B:$B,0)),"erro"))</f>
        <v/>
      </c>
      <c r="O2817" s="164" t="str">
        <f>IF($A2817=0,"",IFERROR(INDEX(BD_Gestão!K:K,MATCH('Banco de Dados'!$B2817,BD_Gestão!$B:$B,0)),"erro"))</f>
        <v/>
      </c>
      <c r="P2817" s="169" t="str">
        <f t="shared" si="174"/>
        <v/>
      </c>
      <c r="Q2817" s="170" t="str">
        <f t="shared" si="175"/>
        <v/>
      </c>
      <c r="R2817" s="163" t="e">
        <f t="shared" si="172"/>
        <v>#VALUE!</v>
      </c>
      <c r="S2817" s="163" t="e">
        <f t="shared" si="173"/>
        <v>#VALUE!</v>
      </c>
      <c r="T2817" s="163" t="e">
        <f>INDEX(Controle!O:O,MATCH('Banco de Dados'!A2817,Controle!M:M,0))*E2817/100</f>
        <v>#N/A</v>
      </c>
    </row>
    <row r="2818" spans="1:20" hidden="1" x14ac:dyDescent="0.2">
      <c r="A2818" s="158">
        <f>BD_TS!A2817</f>
        <v>0</v>
      </c>
      <c r="B2818" s="158" t="str">
        <f>SUBSTITUTE(SUBSTITUTE(BD_TS!D2817," ",""),"-","/")</f>
        <v/>
      </c>
      <c r="C2818" s="158">
        <f>BD_TS!E2817</f>
        <v>0</v>
      </c>
      <c r="D2818" s="159">
        <f>BD_TS!F2817</f>
        <v>0</v>
      </c>
      <c r="E2818" s="160">
        <f>BD_TS!B2817</f>
        <v>0</v>
      </c>
      <c r="F2818" s="161">
        <f>BD_TS!C2817</f>
        <v>0</v>
      </c>
      <c r="G2818" s="187">
        <f>BD_TS!H2817</f>
        <v>0</v>
      </c>
      <c r="H2818" s="158" t="str">
        <f>IF($A2818=0,"",IFERROR(INDEX(BD_Gestão!A:A,MATCH('Banco de Dados'!$B2818,BD_Gestão!$B:$B,0)),"erro"))</f>
        <v/>
      </c>
      <c r="I2818" s="162" t="str">
        <f>IF($A2818=0,"",IFERROR(INDEX(BD_Gestão!E:E,MATCH('Banco de Dados'!$B2818,BD_Gestão!$B:$B,0)),"erro"))</f>
        <v/>
      </c>
      <c r="J2818" s="186" t="str">
        <f>IF($A2818=0,"",IFERROR(INDEX(BD_Gestão!B:B,MATCH('Banco de Dados'!$B2818,BD_Gestão!$B:$B,0)),"erro"))</f>
        <v/>
      </c>
      <c r="K2818" s="158" t="str">
        <f>IF($A2818=0,"",IFERROR(INDEX(BD_Gestão!C:C,MATCH('Banco de Dados'!$B2818,BD_Gestão!$B:$B,0)),"erro"))</f>
        <v/>
      </c>
      <c r="L2818" s="158" t="str">
        <f>IF($A2818=0,"",IFERROR(INDEX(BD_Gestão!H:H,MATCH('Banco de Dados'!$B2818,BD_Gestão!$B:$B,0)),"erro"))</f>
        <v/>
      </c>
      <c r="M2818" s="161" t="str">
        <f>IF($A2818=0,"",IFERROR(INDEX(BD_Gestão!F:F,MATCH('Banco de Dados'!$B2818,BD_Gestão!$B:$B,0)),"erro"))</f>
        <v/>
      </c>
      <c r="N2818" s="161" t="str">
        <f>IF($A2818=0,"",IFERROR(INDEX(BD_Gestão!J:J,MATCH('Banco de Dados'!$B2818,BD_Gestão!$B:$B,0)),"erro"))</f>
        <v/>
      </c>
      <c r="O2818" s="164" t="str">
        <f>IF($A2818=0,"",IFERROR(INDEX(BD_Gestão!K:K,MATCH('Banco de Dados'!$B2818,BD_Gestão!$B:$B,0)),"erro"))</f>
        <v/>
      </c>
      <c r="P2818" s="169" t="str">
        <f t="shared" si="174"/>
        <v/>
      </c>
      <c r="Q2818" s="170" t="str">
        <f t="shared" si="175"/>
        <v/>
      </c>
      <c r="R2818" s="163" t="e">
        <f t="shared" si="172"/>
        <v>#VALUE!</v>
      </c>
      <c r="S2818" s="163" t="e">
        <f t="shared" si="173"/>
        <v>#VALUE!</v>
      </c>
      <c r="T2818" s="163" t="e">
        <f>INDEX(Controle!O:O,MATCH('Banco de Dados'!A2818,Controle!M:M,0))*E2818/100</f>
        <v>#N/A</v>
      </c>
    </row>
    <row r="2819" spans="1:20" hidden="1" x14ac:dyDescent="0.2">
      <c r="A2819" s="158">
        <f>BD_TS!A2818</f>
        <v>0</v>
      </c>
      <c r="B2819" s="158" t="str">
        <f>SUBSTITUTE(SUBSTITUTE(BD_TS!D2818," ",""),"-","/")</f>
        <v/>
      </c>
      <c r="C2819" s="158">
        <f>BD_TS!E2818</f>
        <v>0</v>
      </c>
      <c r="D2819" s="159">
        <f>BD_TS!F2818</f>
        <v>0</v>
      </c>
      <c r="E2819" s="160">
        <f>BD_TS!B2818</f>
        <v>0</v>
      </c>
      <c r="F2819" s="161">
        <f>BD_TS!C2818</f>
        <v>0</v>
      </c>
      <c r="G2819" s="187">
        <f>BD_TS!H2818</f>
        <v>0</v>
      </c>
      <c r="H2819" s="158" t="str">
        <f>IF($A2819=0,"",IFERROR(INDEX(BD_Gestão!A:A,MATCH('Banco de Dados'!$B2819,BD_Gestão!$B:$B,0)),"erro"))</f>
        <v/>
      </c>
      <c r="I2819" s="162" t="str">
        <f>IF($A2819=0,"",IFERROR(INDEX(BD_Gestão!E:E,MATCH('Banco de Dados'!$B2819,BD_Gestão!$B:$B,0)),"erro"))</f>
        <v/>
      </c>
      <c r="J2819" s="186" t="str">
        <f>IF($A2819=0,"",IFERROR(INDEX(BD_Gestão!B:B,MATCH('Banco de Dados'!$B2819,BD_Gestão!$B:$B,0)),"erro"))</f>
        <v/>
      </c>
      <c r="K2819" s="158" t="str">
        <f>IF($A2819=0,"",IFERROR(INDEX(BD_Gestão!C:C,MATCH('Banco de Dados'!$B2819,BD_Gestão!$B:$B,0)),"erro"))</f>
        <v/>
      </c>
      <c r="L2819" s="158" t="str">
        <f>IF($A2819=0,"",IFERROR(INDEX(BD_Gestão!H:H,MATCH('Banco de Dados'!$B2819,BD_Gestão!$B:$B,0)),"erro"))</f>
        <v/>
      </c>
      <c r="M2819" s="161" t="str">
        <f>IF($A2819=0,"",IFERROR(INDEX(BD_Gestão!F:F,MATCH('Banco de Dados'!$B2819,BD_Gestão!$B:$B,0)),"erro"))</f>
        <v/>
      </c>
      <c r="N2819" s="161" t="str">
        <f>IF($A2819=0,"",IFERROR(INDEX(BD_Gestão!J:J,MATCH('Banco de Dados'!$B2819,BD_Gestão!$B:$B,0)),"erro"))</f>
        <v/>
      </c>
      <c r="O2819" s="164" t="str">
        <f>IF($A2819=0,"",IFERROR(INDEX(BD_Gestão!K:K,MATCH('Banco de Dados'!$B2819,BD_Gestão!$B:$B,0)),"erro"))</f>
        <v/>
      </c>
      <c r="P2819" s="169" t="str">
        <f t="shared" si="174"/>
        <v/>
      </c>
      <c r="Q2819" s="170" t="str">
        <f t="shared" si="175"/>
        <v/>
      </c>
      <c r="R2819" s="163" t="e">
        <f t="shared" si="172"/>
        <v>#VALUE!</v>
      </c>
      <c r="S2819" s="163" t="e">
        <f t="shared" si="173"/>
        <v>#VALUE!</v>
      </c>
      <c r="T2819" s="163" t="e">
        <f>INDEX(Controle!O:O,MATCH('Banco de Dados'!A2819,Controle!M:M,0))*E2819/100</f>
        <v>#N/A</v>
      </c>
    </row>
    <row r="2820" spans="1:20" hidden="1" x14ac:dyDescent="0.2">
      <c r="A2820" s="158">
        <f>BD_TS!A2819</f>
        <v>0</v>
      </c>
      <c r="B2820" s="158" t="str">
        <f>SUBSTITUTE(SUBSTITUTE(BD_TS!D2819," ",""),"-","/")</f>
        <v/>
      </c>
      <c r="C2820" s="158">
        <f>BD_TS!E2819</f>
        <v>0</v>
      </c>
      <c r="D2820" s="159">
        <f>BD_TS!F2819</f>
        <v>0</v>
      </c>
      <c r="E2820" s="160">
        <f>BD_TS!B2819</f>
        <v>0</v>
      </c>
      <c r="F2820" s="161">
        <f>BD_TS!C2819</f>
        <v>0</v>
      </c>
      <c r="G2820" s="187">
        <f>BD_TS!H2819</f>
        <v>0</v>
      </c>
      <c r="H2820" s="158" t="str">
        <f>IF($A2820=0,"",IFERROR(INDEX(BD_Gestão!A:A,MATCH('Banco de Dados'!$B2820,BD_Gestão!$B:$B,0)),"erro"))</f>
        <v/>
      </c>
      <c r="I2820" s="162" t="str">
        <f>IF($A2820=0,"",IFERROR(INDEX(BD_Gestão!E:E,MATCH('Banco de Dados'!$B2820,BD_Gestão!$B:$B,0)),"erro"))</f>
        <v/>
      </c>
      <c r="J2820" s="186" t="str">
        <f>IF($A2820=0,"",IFERROR(INDEX(BD_Gestão!B:B,MATCH('Banco de Dados'!$B2820,BD_Gestão!$B:$B,0)),"erro"))</f>
        <v/>
      </c>
      <c r="K2820" s="158" t="str">
        <f>IF($A2820=0,"",IFERROR(INDEX(BD_Gestão!C:C,MATCH('Banco de Dados'!$B2820,BD_Gestão!$B:$B,0)),"erro"))</f>
        <v/>
      </c>
      <c r="L2820" s="158" t="str">
        <f>IF($A2820=0,"",IFERROR(INDEX(BD_Gestão!H:H,MATCH('Banco de Dados'!$B2820,BD_Gestão!$B:$B,0)),"erro"))</f>
        <v/>
      </c>
      <c r="M2820" s="161" t="str">
        <f>IF($A2820=0,"",IFERROR(INDEX(BD_Gestão!F:F,MATCH('Banco de Dados'!$B2820,BD_Gestão!$B:$B,0)),"erro"))</f>
        <v/>
      </c>
      <c r="N2820" s="161" t="str">
        <f>IF($A2820=0,"",IFERROR(INDEX(BD_Gestão!J:J,MATCH('Banco de Dados'!$B2820,BD_Gestão!$B:$B,0)),"erro"))</f>
        <v/>
      </c>
      <c r="O2820" s="164" t="str">
        <f>IF($A2820=0,"",IFERROR(INDEX(BD_Gestão!K:K,MATCH('Banco de Dados'!$B2820,BD_Gestão!$B:$B,0)),"erro"))</f>
        <v/>
      </c>
      <c r="P2820" s="169" t="str">
        <f t="shared" si="174"/>
        <v/>
      </c>
      <c r="Q2820" s="170" t="str">
        <f t="shared" si="175"/>
        <v/>
      </c>
      <c r="R2820" s="163" t="e">
        <f t="shared" si="172"/>
        <v>#VALUE!</v>
      </c>
      <c r="S2820" s="163" t="e">
        <f t="shared" si="173"/>
        <v>#VALUE!</v>
      </c>
      <c r="T2820" s="163" t="e">
        <f>INDEX(Controle!O:O,MATCH('Banco de Dados'!A2820,Controle!M:M,0))*E2820/100</f>
        <v>#N/A</v>
      </c>
    </row>
    <row r="2821" spans="1:20" hidden="1" x14ac:dyDescent="0.2">
      <c r="A2821" s="158">
        <f>BD_TS!A2820</f>
        <v>0</v>
      </c>
      <c r="B2821" s="158" t="str">
        <f>SUBSTITUTE(SUBSTITUTE(BD_TS!D2820," ",""),"-","/")</f>
        <v/>
      </c>
      <c r="C2821" s="158">
        <f>BD_TS!E2820</f>
        <v>0</v>
      </c>
      <c r="D2821" s="159">
        <f>BD_TS!F2820</f>
        <v>0</v>
      </c>
      <c r="E2821" s="160">
        <f>BD_TS!B2820</f>
        <v>0</v>
      </c>
      <c r="F2821" s="161">
        <f>BD_TS!C2820</f>
        <v>0</v>
      </c>
      <c r="G2821" s="187">
        <f>BD_TS!H2820</f>
        <v>0</v>
      </c>
      <c r="H2821" s="158" t="str">
        <f>IF($A2821=0,"",IFERROR(INDEX(BD_Gestão!A:A,MATCH('Banco de Dados'!$B2821,BD_Gestão!$B:$B,0)),"erro"))</f>
        <v/>
      </c>
      <c r="I2821" s="162" t="str">
        <f>IF($A2821=0,"",IFERROR(INDEX(BD_Gestão!E:E,MATCH('Banco de Dados'!$B2821,BD_Gestão!$B:$B,0)),"erro"))</f>
        <v/>
      </c>
      <c r="J2821" s="186" t="str">
        <f>IF($A2821=0,"",IFERROR(INDEX(BD_Gestão!B:B,MATCH('Banco de Dados'!$B2821,BD_Gestão!$B:$B,0)),"erro"))</f>
        <v/>
      </c>
      <c r="K2821" s="158" t="str">
        <f>IF($A2821=0,"",IFERROR(INDEX(BD_Gestão!C:C,MATCH('Banco de Dados'!$B2821,BD_Gestão!$B:$B,0)),"erro"))</f>
        <v/>
      </c>
      <c r="L2821" s="158" t="str">
        <f>IF($A2821=0,"",IFERROR(INDEX(BD_Gestão!H:H,MATCH('Banco de Dados'!$B2821,BD_Gestão!$B:$B,0)),"erro"))</f>
        <v/>
      </c>
      <c r="M2821" s="161" t="str">
        <f>IF($A2821=0,"",IFERROR(INDEX(BD_Gestão!F:F,MATCH('Banco de Dados'!$B2821,BD_Gestão!$B:$B,0)),"erro"))</f>
        <v/>
      </c>
      <c r="N2821" s="161" t="str">
        <f>IF($A2821=0,"",IFERROR(INDEX(BD_Gestão!J:J,MATCH('Banco de Dados'!$B2821,BD_Gestão!$B:$B,0)),"erro"))</f>
        <v/>
      </c>
      <c r="O2821" s="164" t="str">
        <f>IF($A2821=0,"",IFERROR(INDEX(BD_Gestão!K:K,MATCH('Banco de Dados'!$B2821,BD_Gestão!$B:$B,0)),"erro"))</f>
        <v/>
      </c>
      <c r="P2821" s="169" t="str">
        <f t="shared" si="174"/>
        <v/>
      </c>
      <c r="Q2821" s="170" t="str">
        <f t="shared" si="175"/>
        <v/>
      </c>
      <c r="R2821" s="163" t="e">
        <f t="shared" ref="R2821:R2884" si="176">MONTH(I2821)</f>
        <v>#VALUE!</v>
      </c>
      <c r="S2821" s="163" t="e">
        <f t="shared" ref="S2821:S2884" si="177">YEAR(I2821)</f>
        <v>#VALUE!</v>
      </c>
      <c r="T2821" s="163" t="e">
        <f>INDEX(Controle!O:O,MATCH('Banco de Dados'!A2821,Controle!M:M,0))*E2821/100</f>
        <v>#N/A</v>
      </c>
    </row>
    <row r="2822" spans="1:20" hidden="1" x14ac:dyDescent="0.2">
      <c r="A2822" s="158">
        <f>BD_TS!A2821</f>
        <v>0</v>
      </c>
      <c r="B2822" s="158" t="str">
        <f>SUBSTITUTE(SUBSTITUTE(BD_TS!D2821," ",""),"-","/")</f>
        <v/>
      </c>
      <c r="C2822" s="158">
        <f>BD_TS!E2821</f>
        <v>0</v>
      </c>
      <c r="D2822" s="159">
        <f>BD_TS!F2821</f>
        <v>0</v>
      </c>
      <c r="E2822" s="160">
        <f>BD_TS!B2821</f>
        <v>0</v>
      </c>
      <c r="F2822" s="161">
        <f>BD_TS!C2821</f>
        <v>0</v>
      </c>
      <c r="G2822" s="187">
        <f>BD_TS!H2821</f>
        <v>0</v>
      </c>
      <c r="H2822" s="158" t="str">
        <f>IF($A2822=0,"",IFERROR(INDEX(BD_Gestão!A:A,MATCH('Banco de Dados'!$B2822,BD_Gestão!$B:$B,0)),"erro"))</f>
        <v/>
      </c>
      <c r="I2822" s="162" t="str">
        <f>IF($A2822=0,"",IFERROR(INDEX(BD_Gestão!E:E,MATCH('Banco de Dados'!$B2822,BD_Gestão!$B:$B,0)),"erro"))</f>
        <v/>
      </c>
      <c r="J2822" s="186" t="str">
        <f>IF($A2822=0,"",IFERROR(INDEX(BD_Gestão!B:B,MATCH('Banco de Dados'!$B2822,BD_Gestão!$B:$B,0)),"erro"))</f>
        <v/>
      </c>
      <c r="K2822" s="158" t="str">
        <f>IF($A2822=0,"",IFERROR(INDEX(BD_Gestão!C:C,MATCH('Banco de Dados'!$B2822,BD_Gestão!$B:$B,0)),"erro"))</f>
        <v/>
      </c>
      <c r="L2822" s="158" t="str">
        <f>IF($A2822=0,"",IFERROR(INDEX(BD_Gestão!H:H,MATCH('Banco de Dados'!$B2822,BD_Gestão!$B:$B,0)),"erro"))</f>
        <v/>
      </c>
      <c r="M2822" s="161" t="str">
        <f>IF($A2822=0,"",IFERROR(INDEX(BD_Gestão!F:F,MATCH('Banco de Dados'!$B2822,BD_Gestão!$B:$B,0)),"erro"))</f>
        <v/>
      </c>
      <c r="N2822" s="161" t="str">
        <f>IF($A2822=0,"",IFERROR(INDEX(BD_Gestão!J:J,MATCH('Banco de Dados'!$B2822,BD_Gestão!$B:$B,0)),"erro"))</f>
        <v/>
      </c>
      <c r="O2822" s="164" t="str">
        <f>IF($A2822=0,"",IFERROR(INDEX(BD_Gestão!K:K,MATCH('Banco de Dados'!$B2822,BD_Gestão!$B:$B,0)),"erro"))</f>
        <v/>
      </c>
      <c r="P2822" s="169" t="str">
        <f t="shared" ref="P2822:P2885" si="178">IF(OR(H2822="erro",H2822=""),"",E2822*(MIN(O2822,1)))</f>
        <v/>
      </c>
      <c r="Q2822" s="170" t="str">
        <f t="shared" ref="Q2822:Q2885" si="179">IF(OR(H2822="erro",H2822=""),"",E2822-P2822)</f>
        <v/>
      </c>
      <c r="R2822" s="163" t="e">
        <f t="shared" si="176"/>
        <v>#VALUE!</v>
      </c>
      <c r="S2822" s="163" t="e">
        <f t="shared" si="177"/>
        <v>#VALUE!</v>
      </c>
      <c r="T2822" s="163" t="e">
        <f>INDEX(Controle!O:O,MATCH('Banco de Dados'!A2822,Controle!M:M,0))*E2822/100</f>
        <v>#N/A</v>
      </c>
    </row>
    <row r="2823" spans="1:20" hidden="1" x14ac:dyDescent="0.2">
      <c r="A2823" s="158">
        <f>BD_TS!A2822</f>
        <v>0</v>
      </c>
      <c r="B2823" s="158" t="str">
        <f>SUBSTITUTE(SUBSTITUTE(BD_TS!D2822," ",""),"-","/")</f>
        <v/>
      </c>
      <c r="C2823" s="158">
        <f>BD_TS!E2822</f>
        <v>0</v>
      </c>
      <c r="D2823" s="159">
        <f>BD_TS!F2822</f>
        <v>0</v>
      </c>
      <c r="E2823" s="160">
        <f>BD_TS!B2822</f>
        <v>0</v>
      </c>
      <c r="F2823" s="161">
        <f>BD_TS!C2822</f>
        <v>0</v>
      </c>
      <c r="G2823" s="187">
        <f>BD_TS!H2822</f>
        <v>0</v>
      </c>
      <c r="H2823" s="158" t="str">
        <f>IF($A2823=0,"",IFERROR(INDEX(BD_Gestão!A:A,MATCH('Banco de Dados'!$B2823,BD_Gestão!$B:$B,0)),"erro"))</f>
        <v/>
      </c>
      <c r="I2823" s="162" t="str">
        <f>IF($A2823=0,"",IFERROR(INDEX(BD_Gestão!E:E,MATCH('Banco de Dados'!$B2823,BD_Gestão!$B:$B,0)),"erro"))</f>
        <v/>
      </c>
      <c r="J2823" s="186" t="str">
        <f>IF($A2823=0,"",IFERROR(INDEX(BD_Gestão!B:B,MATCH('Banco de Dados'!$B2823,BD_Gestão!$B:$B,0)),"erro"))</f>
        <v/>
      </c>
      <c r="K2823" s="158" t="str">
        <f>IF($A2823=0,"",IFERROR(INDEX(BD_Gestão!C:C,MATCH('Banco de Dados'!$B2823,BD_Gestão!$B:$B,0)),"erro"))</f>
        <v/>
      </c>
      <c r="L2823" s="158" t="str">
        <f>IF($A2823=0,"",IFERROR(INDEX(BD_Gestão!H:H,MATCH('Banco de Dados'!$B2823,BD_Gestão!$B:$B,0)),"erro"))</f>
        <v/>
      </c>
      <c r="M2823" s="161" t="str">
        <f>IF($A2823=0,"",IFERROR(INDEX(BD_Gestão!F:F,MATCH('Banco de Dados'!$B2823,BD_Gestão!$B:$B,0)),"erro"))</f>
        <v/>
      </c>
      <c r="N2823" s="161" t="str">
        <f>IF($A2823=0,"",IFERROR(INDEX(BD_Gestão!J:J,MATCH('Banco de Dados'!$B2823,BD_Gestão!$B:$B,0)),"erro"))</f>
        <v/>
      </c>
      <c r="O2823" s="164" t="str">
        <f>IF($A2823=0,"",IFERROR(INDEX(BD_Gestão!K:K,MATCH('Banco de Dados'!$B2823,BD_Gestão!$B:$B,0)),"erro"))</f>
        <v/>
      </c>
      <c r="P2823" s="169" t="str">
        <f t="shared" si="178"/>
        <v/>
      </c>
      <c r="Q2823" s="170" t="str">
        <f t="shared" si="179"/>
        <v/>
      </c>
      <c r="R2823" s="163" t="e">
        <f t="shared" si="176"/>
        <v>#VALUE!</v>
      </c>
      <c r="S2823" s="163" t="e">
        <f t="shared" si="177"/>
        <v>#VALUE!</v>
      </c>
      <c r="T2823" s="163" t="e">
        <f>INDEX(Controle!O:O,MATCH('Banco de Dados'!A2823,Controle!M:M,0))*E2823/100</f>
        <v>#N/A</v>
      </c>
    </row>
    <row r="2824" spans="1:20" hidden="1" x14ac:dyDescent="0.2">
      <c r="A2824" s="158">
        <f>BD_TS!A2823</f>
        <v>0</v>
      </c>
      <c r="B2824" s="158" t="str">
        <f>SUBSTITUTE(SUBSTITUTE(BD_TS!D2823," ",""),"-","/")</f>
        <v/>
      </c>
      <c r="C2824" s="158">
        <f>BD_TS!E2823</f>
        <v>0</v>
      </c>
      <c r="D2824" s="159">
        <f>BD_TS!F2823</f>
        <v>0</v>
      </c>
      <c r="E2824" s="160">
        <f>BD_TS!B2823</f>
        <v>0</v>
      </c>
      <c r="F2824" s="161">
        <f>BD_TS!C2823</f>
        <v>0</v>
      </c>
      <c r="G2824" s="187">
        <f>BD_TS!H2823</f>
        <v>0</v>
      </c>
      <c r="H2824" s="158" t="str">
        <f>IF($A2824=0,"",IFERROR(INDEX(BD_Gestão!A:A,MATCH('Banco de Dados'!$B2824,BD_Gestão!$B:$B,0)),"erro"))</f>
        <v/>
      </c>
      <c r="I2824" s="162" t="str">
        <f>IF($A2824=0,"",IFERROR(INDEX(BD_Gestão!E:E,MATCH('Banco de Dados'!$B2824,BD_Gestão!$B:$B,0)),"erro"))</f>
        <v/>
      </c>
      <c r="J2824" s="186" t="str">
        <f>IF($A2824=0,"",IFERROR(INDEX(BD_Gestão!B:B,MATCH('Banco de Dados'!$B2824,BD_Gestão!$B:$B,0)),"erro"))</f>
        <v/>
      </c>
      <c r="K2824" s="158" t="str">
        <f>IF($A2824=0,"",IFERROR(INDEX(BD_Gestão!C:C,MATCH('Banco de Dados'!$B2824,BD_Gestão!$B:$B,0)),"erro"))</f>
        <v/>
      </c>
      <c r="L2824" s="158" t="str">
        <f>IF($A2824=0,"",IFERROR(INDEX(BD_Gestão!H:H,MATCH('Banco de Dados'!$B2824,BD_Gestão!$B:$B,0)),"erro"))</f>
        <v/>
      </c>
      <c r="M2824" s="161" t="str">
        <f>IF($A2824=0,"",IFERROR(INDEX(BD_Gestão!F:F,MATCH('Banco de Dados'!$B2824,BD_Gestão!$B:$B,0)),"erro"))</f>
        <v/>
      </c>
      <c r="N2824" s="161" t="str">
        <f>IF($A2824=0,"",IFERROR(INDEX(BD_Gestão!J:J,MATCH('Banco de Dados'!$B2824,BD_Gestão!$B:$B,0)),"erro"))</f>
        <v/>
      </c>
      <c r="O2824" s="164" t="str">
        <f>IF($A2824=0,"",IFERROR(INDEX(BD_Gestão!K:K,MATCH('Banco de Dados'!$B2824,BD_Gestão!$B:$B,0)),"erro"))</f>
        <v/>
      </c>
      <c r="P2824" s="169" t="str">
        <f t="shared" si="178"/>
        <v/>
      </c>
      <c r="Q2824" s="170" t="str">
        <f t="shared" si="179"/>
        <v/>
      </c>
      <c r="R2824" s="163" t="e">
        <f t="shared" si="176"/>
        <v>#VALUE!</v>
      </c>
      <c r="S2824" s="163" t="e">
        <f t="shared" si="177"/>
        <v>#VALUE!</v>
      </c>
      <c r="T2824" s="163" t="e">
        <f>INDEX(Controle!O:O,MATCH('Banco de Dados'!A2824,Controle!M:M,0))*E2824/100</f>
        <v>#N/A</v>
      </c>
    </row>
    <row r="2825" spans="1:20" hidden="1" x14ac:dyDescent="0.2">
      <c r="A2825" s="158">
        <f>BD_TS!A2824</f>
        <v>0</v>
      </c>
      <c r="B2825" s="158" t="str">
        <f>SUBSTITUTE(SUBSTITUTE(BD_TS!D2824," ",""),"-","/")</f>
        <v/>
      </c>
      <c r="C2825" s="158">
        <f>BD_TS!E2824</f>
        <v>0</v>
      </c>
      <c r="D2825" s="159">
        <f>BD_TS!F2824</f>
        <v>0</v>
      </c>
      <c r="E2825" s="160">
        <f>BD_TS!B2824</f>
        <v>0</v>
      </c>
      <c r="F2825" s="161">
        <f>BD_TS!C2824</f>
        <v>0</v>
      </c>
      <c r="G2825" s="187">
        <f>BD_TS!H2824</f>
        <v>0</v>
      </c>
      <c r="H2825" s="158" t="str">
        <f>IF($A2825=0,"",IFERROR(INDEX(BD_Gestão!A:A,MATCH('Banco de Dados'!$B2825,BD_Gestão!$B:$B,0)),"erro"))</f>
        <v/>
      </c>
      <c r="I2825" s="162" t="str">
        <f>IF($A2825=0,"",IFERROR(INDEX(BD_Gestão!E:E,MATCH('Banco de Dados'!$B2825,BD_Gestão!$B:$B,0)),"erro"))</f>
        <v/>
      </c>
      <c r="J2825" s="186" t="str">
        <f>IF($A2825=0,"",IFERROR(INDEX(BD_Gestão!B:B,MATCH('Banco de Dados'!$B2825,BD_Gestão!$B:$B,0)),"erro"))</f>
        <v/>
      </c>
      <c r="K2825" s="158" t="str">
        <f>IF($A2825=0,"",IFERROR(INDEX(BD_Gestão!C:C,MATCH('Banco de Dados'!$B2825,BD_Gestão!$B:$B,0)),"erro"))</f>
        <v/>
      </c>
      <c r="L2825" s="158" t="str">
        <f>IF($A2825=0,"",IFERROR(INDEX(BD_Gestão!H:H,MATCH('Banco de Dados'!$B2825,BD_Gestão!$B:$B,0)),"erro"))</f>
        <v/>
      </c>
      <c r="M2825" s="161" t="str">
        <f>IF($A2825=0,"",IFERROR(INDEX(BD_Gestão!F:F,MATCH('Banco de Dados'!$B2825,BD_Gestão!$B:$B,0)),"erro"))</f>
        <v/>
      </c>
      <c r="N2825" s="161" t="str">
        <f>IF($A2825=0,"",IFERROR(INDEX(BD_Gestão!J:J,MATCH('Banco de Dados'!$B2825,BD_Gestão!$B:$B,0)),"erro"))</f>
        <v/>
      </c>
      <c r="O2825" s="164" t="str">
        <f>IF($A2825=0,"",IFERROR(INDEX(BD_Gestão!K:K,MATCH('Banco de Dados'!$B2825,BD_Gestão!$B:$B,0)),"erro"))</f>
        <v/>
      </c>
      <c r="P2825" s="169" t="str">
        <f t="shared" si="178"/>
        <v/>
      </c>
      <c r="Q2825" s="170" t="str">
        <f t="shared" si="179"/>
        <v/>
      </c>
      <c r="R2825" s="163" t="e">
        <f t="shared" si="176"/>
        <v>#VALUE!</v>
      </c>
      <c r="S2825" s="163" t="e">
        <f t="shared" si="177"/>
        <v>#VALUE!</v>
      </c>
      <c r="T2825" s="163" t="e">
        <f>INDEX(Controle!O:O,MATCH('Banco de Dados'!A2825,Controle!M:M,0))*E2825/100</f>
        <v>#N/A</v>
      </c>
    </row>
    <row r="2826" spans="1:20" hidden="1" x14ac:dyDescent="0.2">
      <c r="A2826" s="158">
        <f>BD_TS!A2825</f>
        <v>0</v>
      </c>
      <c r="B2826" s="158" t="str">
        <f>SUBSTITUTE(SUBSTITUTE(BD_TS!D2825," ",""),"-","/")</f>
        <v/>
      </c>
      <c r="C2826" s="158">
        <f>BD_TS!E2825</f>
        <v>0</v>
      </c>
      <c r="D2826" s="159">
        <f>BD_TS!F2825</f>
        <v>0</v>
      </c>
      <c r="E2826" s="160">
        <f>BD_TS!B2825</f>
        <v>0</v>
      </c>
      <c r="F2826" s="161">
        <f>BD_TS!C2825</f>
        <v>0</v>
      </c>
      <c r="G2826" s="187">
        <f>BD_TS!H2825</f>
        <v>0</v>
      </c>
      <c r="H2826" s="158" t="str">
        <f>IF($A2826=0,"",IFERROR(INDEX(BD_Gestão!A:A,MATCH('Banco de Dados'!$B2826,BD_Gestão!$B:$B,0)),"erro"))</f>
        <v/>
      </c>
      <c r="I2826" s="162" t="str">
        <f>IF($A2826=0,"",IFERROR(INDEX(BD_Gestão!E:E,MATCH('Banco de Dados'!$B2826,BD_Gestão!$B:$B,0)),"erro"))</f>
        <v/>
      </c>
      <c r="J2826" s="186" t="str">
        <f>IF($A2826=0,"",IFERROR(INDEX(BD_Gestão!B:B,MATCH('Banco de Dados'!$B2826,BD_Gestão!$B:$B,0)),"erro"))</f>
        <v/>
      </c>
      <c r="K2826" s="158" t="str">
        <f>IF($A2826=0,"",IFERROR(INDEX(BD_Gestão!C:C,MATCH('Banco de Dados'!$B2826,BD_Gestão!$B:$B,0)),"erro"))</f>
        <v/>
      </c>
      <c r="L2826" s="158" t="str">
        <f>IF($A2826=0,"",IFERROR(INDEX(BD_Gestão!H:H,MATCH('Banco de Dados'!$B2826,BD_Gestão!$B:$B,0)),"erro"))</f>
        <v/>
      </c>
      <c r="M2826" s="161" t="str">
        <f>IF($A2826=0,"",IFERROR(INDEX(BD_Gestão!F:F,MATCH('Banco de Dados'!$B2826,BD_Gestão!$B:$B,0)),"erro"))</f>
        <v/>
      </c>
      <c r="N2826" s="161" t="str">
        <f>IF($A2826=0,"",IFERROR(INDEX(BD_Gestão!J:J,MATCH('Banco de Dados'!$B2826,BD_Gestão!$B:$B,0)),"erro"))</f>
        <v/>
      </c>
      <c r="O2826" s="164" t="str">
        <f>IF($A2826=0,"",IFERROR(INDEX(BD_Gestão!K:K,MATCH('Banco de Dados'!$B2826,BD_Gestão!$B:$B,0)),"erro"))</f>
        <v/>
      </c>
      <c r="P2826" s="169" t="str">
        <f t="shared" si="178"/>
        <v/>
      </c>
      <c r="Q2826" s="170" t="str">
        <f t="shared" si="179"/>
        <v/>
      </c>
      <c r="R2826" s="163" t="e">
        <f t="shared" si="176"/>
        <v>#VALUE!</v>
      </c>
      <c r="S2826" s="163" t="e">
        <f t="shared" si="177"/>
        <v>#VALUE!</v>
      </c>
      <c r="T2826" s="163" t="e">
        <f>INDEX(Controle!O:O,MATCH('Banco de Dados'!A2826,Controle!M:M,0))*E2826/100</f>
        <v>#N/A</v>
      </c>
    </row>
    <row r="2827" spans="1:20" hidden="1" x14ac:dyDescent="0.2">
      <c r="A2827" s="158">
        <f>BD_TS!A2826</f>
        <v>0</v>
      </c>
      <c r="B2827" s="158" t="str">
        <f>SUBSTITUTE(SUBSTITUTE(BD_TS!D2826," ",""),"-","/")</f>
        <v/>
      </c>
      <c r="C2827" s="158">
        <f>BD_TS!E2826</f>
        <v>0</v>
      </c>
      <c r="D2827" s="159">
        <f>BD_TS!F2826</f>
        <v>0</v>
      </c>
      <c r="E2827" s="160">
        <f>BD_TS!B2826</f>
        <v>0</v>
      </c>
      <c r="F2827" s="161">
        <f>BD_TS!C2826</f>
        <v>0</v>
      </c>
      <c r="G2827" s="187">
        <f>BD_TS!H2826</f>
        <v>0</v>
      </c>
      <c r="H2827" s="158" t="str">
        <f>IF($A2827=0,"",IFERROR(INDEX(BD_Gestão!A:A,MATCH('Banco de Dados'!$B2827,BD_Gestão!$B:$B,0)),"erro"))</f>
        <v/>
      </c>
      <c r="I2827" s="162" t="str">
        <f>IF($A2827=0,"",IFERROR(INDEX(BD_Gestão!E:E,MATCH('Banco de Dados'!$B2827,BD_Gestão!$B:$B,0)),"erro"))</f>
        <v/>
      </c>
      <c r="J2827" s="186" t="str">
        <f>IF($A2827=0,"",IFERROR(INDEX(BD_Gestão!B:B,MATCH('Banco de Dados'!$B2827,BD_Gestão!$B:$B,0)),"erro"))</f>
        <v/>
      </c>
      <c r="K2827" s="158" t="str">
        <f>IF($A2827=0,"",IFERROR(INDEX(BD_Gestão!C:C,MATCH('Banco de Dados'!$B2827,BD_Gestão!$B:$B,0)),"erro"))</f>
        <v/>
      </c>
      <c r="L2827" s="158" t="str">
        <f>IF($A2827=0,"",IFERROR(INDEX(BD_Gestão!H:H,MATCH('Banco de Dados'!$B2827,BD_Gestão!$B:$B,0)),"erro"))</f>
        <v/>
      </c>
      <c r="M2827" s="161" t="str">
        <f>IF($A2827=0,"",IFERROR(INDEX(BD_Gestão!F:F,MATCH('Banco de Dados'!$B2827,BD_Gestão!$B:$B,0)),"erro"))</f>
        <v/>
      </c>
      <c r="N2827" s="161" t="str">
        <f>IF($A2827=0,"",IFERROR(INDEX(BD_Gestão!J:J,MATCH('Banco de Dados'!$B2827,BD_Gestão!$B:$B,0)),"erro"))</f>
        <v/>
      </c>
      <c r="O2827" s="164" t="str">
        <f>IF($A2827=0,"",IFERROR(INDEX(BD_Gestão!K:K,MATCH('Banco de Dados'!$B2827,BD_Gestão!$B:$B,0)),"erro"))</f>
        <v/>
      </c>
      <c r="P2827" s="169" t="str">
        <f t="shared" si="178"/>
        <v/>
      </c>
      <c r="Q2827" s="170" t="str">
        <f t="shared" si="179"/>
        <v/>
      </c>
      <c r="R2827" s="163" t="e">
        <f t="shared" si="176"/>
        <v>#VALUE!</v>
      </c>
      <c r="S2827" s="163" t="e">
        <f t="shared" si="177"/>
        <v>#VALUE!</v>
      </c>
      <c r="T2827" s="163" t="e">
        <f>INDEX(Controle!O:O,MATCH('Banco de Dados'!A2827,Controle!M:M,0))*E2827/100</f>
        <v>#N/A</v>
      </c>
    </row>
    <row r="2828" spans="1:20" hidden="1" x14ac:dyDescent="0.2">
      <c r="A2828" s="158">
        <f>BD_TS!A2827</f>
        <v>0</v>
      </c>
      <c r="B2828" s="158" t="str">
        <f>SUBSTITUTE(SUBSTITUTE(BD_TS!D2827," ",""),"-","/")</f>
        <v/>
      </c>
      <c r="C2828" s="158">
        <f>BD_TS!E2827</f>
        <v>0</v>
      </c>
      <c r="D2828" s="159">
        <f>BD_TS!F2827</f>
        <v>0</v>
      </c>
      <c r="E2828" s="160">
        <f>BD_TS!B2827</f>
        <v>0</v>
      </c>
      <c r="F2828" s="161">
        <f>BD_TS!C2827</f>
        <v>0</v>
      </c>
      <c r="G2828" s="187">
        <f>BD_TS!H2827</f>
        <v>0</v>
      </c>
      <c r="H2828" s="158" t="str">
        <f>IF($A2828=0,"",IFERROR(INDEX(BD_Gestão!A:A,MATCH('Banco de Dados'!$B2828,BD_Gestão!$B:$B,0)),"erro"))</f>
        <v/>
      </c>
      <c r="I2828" s="162" t="str">
        <f>IF($A2828=0,"",IFERROR(INDEX(BD_Gestão!E:E,MATCH('Banco de Dados'!$B2828,BD_Gestão!$B:$B,0)),"erro"))</f>
        <v/>
      </c>
      <c r="J2828" s="186" t="str">
        <f>IF($A2828=0,"",IFERROR(INDEX(BD_Gestão!B:B,MATCH('Banco de Dados'!$B2828,BD_Gestão!$B:$B,0)),"erro"))</f>
        <v/>
      </c>
      <c r="K2828" s="158" t="str">
        <f>IF($A2828=0,"",IFERROR(INDEX(BD_Gestão!C:C,MATCH('Banco de Dados'!$B2828,BD_Gestão!$B:$B,0)),"erro"))</f>
        <v/>
      </c>
      <c r="L2828" s="158" t="str">
        <f>IF($A2828=0,"",IFERROR(INDEX(BD_Gestão!H:H,MATCH('Banco de Dados'!$B2828,BD_Gestão!$B:$B,0)),"erro"))</f>
        <v/>
      </c>
      <c r="M2828" s="161" t="str">
        <f>IF($A2828=0,"",IFERROR(INDEX(BD_Gestão!F:F,MATCH('Banco de Dados'!$B2828,BD_Gestão!$B:$B,0)),"erro"))</f>
        <v/>
      </c>
      <c r="N2828" s="161" t="str">
        <f>IF($A2828=0,"",IFERROR(INDEX(BD_Gestão!J:J,MATCH('Banco de Dados'!$B2828,BD_Gestão!$B:$B,0)),"erro"))</f>
        <v/>
      </c>
      <c r="O2828" s="164" t="str">
        <f>IF($A2828=0,"",IFERROR(INDEX(BD_Gestão!K:K,MATCH('Banco de Dados'!$B2828,BD_Gestão!$B:$B,0)),"erro"))</f>
        <v/>
      </c>
      <c r="P2828" s="169" t="str">
        <f t="shared" si="178"/>
        <v/>
      </c>
      <c r="Q2828" s="170" t="str">
        <f t="shared" si="179"/>
        <v/>
      </c>
      <c r="R2828" s="163" t="e">
        <f t="shared" si="176"/>
        <v>#VALUE!</v>
      </c>
      <c r="S2828" s="163" t="e">
        <f t="shared" si="177"/>
        <v>#VALUE!</v>
      </c>
      <c r="T2828" s="163" t="e">
        <f>INDEX(Controle!O:O,MATCH('Banco de Dados'!A2828,Controle!M:M,0))*E2828/100</f>
        <v>#N/A</v>
      </c>
    </row>
    <row r="2829" spans="1:20" hidden="1" x14ac:dyDescent="0.2">
      <c r="A2829" s="158">
        <f>BD_TS!A2828</f>
        <v>0</v>
      </c>
      <c r="B2829" s="158" t="str">
        <f>SUBSTITUTE(SUBSTITUTE(BD_TS!D2828," ",""),"-","/")</f>
        <v/>
      </c>
      <c r="C2829" s="158">
        <f>BD_TS!E2828</f>
        <v>0</v>
      </c>
      <c r="D2829" s="159">
        <f>BD_TS!F2828</f>
        <v>0</v>
      </c>
      <c r="E2829" s="160">
        <f>BD_TS!B2828</f>
        <v>0</v>
      </c>
      <c r="F2829" s="161">
        <f>BD_TS!C2828</f>
        <v>0</v>
      </c>
      <c r="G2829" s="187">
        <f>BD_TS!H2828</f>
        <v>0</v>
      </c>
      <c r="H2829" s="158" t="str">
        <f>IF($A2829=0,"",IFERROR(INDEX(BD_Gestão!A:A,MATCH('Banco de Dados'!$B2829,BD_Gestão!$B:$B,0)),"erro"))</f>
        <v/>
      </c>
      <c r="I2829" s="162" t="str">
        <f>IF($A2829=0,"",IFERROR(INDEX(BD_Gestão!E:E,MATCH('Banco de Dados'!$B2829,BD_Gestão!$B:$B,0)),"erro"))</f>
        <v/>
      </c>
      <c r="J2829" s="186" t="str">
        <f>IF($A2829=0,"",IFERROR(INDEX(BD_Gestão!B:B,MATCH('Banco de Dados'!$B2829,BD_Gestão!$B:$B,0)),"erro"))</f>
        <v/>
      </c>
      <c r="K2829" s="158" t="str">
        <f>IF($A2829=0,"",IFERROR(INDEX(BD_Gestão!C:C,MATCH('Banco de Dados'!$B2829,BD_Gestão!$B:$B,0)),"erro"))</f>
        <v/>
      </c>
      <c r="L2829" s="158" t="str">
        <f>IF($A2829=0,"",IFERROR(INDEX(BD_Gestão!H:H,MATCH('Banco de Dados'!$B2829,BD_Gestão!$B:$B,0)),"erro"))</f>
        <v/>
      </c>
      <c r="M2829" s="161" t="str">
        <f>IF($A2829=0,"",IFERROR(INDEX(BD_Gestão!F:F,MATCH('Banco de Dados'!$B2829,BD_Gestão!$B:$B,0)),"erro"))</f>
        <v/>
      </c>
      <c r="N2829" s="161" t="str">
        <f>IF($A2829=0,"",IFERROR(INDEX(BD_Gestão!J:J,MATCH('Banco de Dados'!$B2829,BD_Gestão!$B:$B,0)),"erro"))</f>
        <v/>
      </c>
      <c r="O2829" s="164" t="str">
        <f>IF($A2829=0,"",IFERROR(INDEX(BD_Gestão!K:K,MATCH('Banco de Dados'!$B2829,BD_Gestão!$B:$B,0)),"erro"))</f>
        <v/>
      </c>
      <c r="P2829" s="169" t="str">
        <f t="shared" si="178"/>
        <v/>
      </c>
      <c r="Q2829" s="170" t="str">
        <f t="shared" si="179"/>
        <v/>
      </c>
      <c r="R2829" s="163" t="e">
        <f t="shared" si="176"/>
        <v>#VALUE!</v>
      </c>
      <c r="S2829" s="163" t="e">
        <f t="shared" si="177"/>
        <v>#VALUE!</v>
      </c>
      <c r="T2829" s="163" t="e">
        <f>INDEX(Controle!O:O,MATCH('Banco de Dados'!A2829,Controle!M:M,0))*E2829/100</f>
        <v>#N/A</v>
      </c>
    </row>
    <row r="2830" spans="1:20" hidden="1" x14ac:dyDescent="0.2">
      <c r="A2830" s="158">
        <f>BD_TS!A2829</f>
        <v>0</v>
      </c>
      <c r="B2830" s="158" t="str">
        <f>SUBSTITUTE(SUBSTITUTE(BD_TS!D2829," ",""),"-","/")</f>
        <v/>
      </c>
      <c r="C2830" s="158">
        <f>BD_TS!E2829</f>
        <v>0</v>
      </c>
      <c r="D2830" s="159">
        <f>BD_TS!F2829</f>
        <v>0</v>
      </c>
      <c r="E2830" s="160">
        <f>BD_TS!B2829</f>
        <v>0</v>
      </c>
      <c r="F2830" s="161">
        <f>BD_TS!C2829</f>
        <v>0</v>
      </c>
      <c r="G2830" s="187">
        <f>BD_TS!H2829</f>
        <v>0</v>
      </c>
      <c r="H2830" s="158" t="str">
        <f>IF($A2830=0,"",IFERROR(INDEX(BD_Gestão!A:A,MATCH('Banco de Dados'!$B2830,BD_Gestão!$B:$B,0)),"erro"))</f>
        <v/>
      </c>
      <c r="I2830" s="162" t="str">
        <f>IF($A2830=0,"",IFERROR(INDEX(BD_Gestão!E:E,MATCH('Banco de Dados'!$B2830,BD_Gestão!$B:$B,0)),"erro"))</f>
        <v/>
      </c>
      <c r="J2830" s="186" t="str">
        <f>IF($A2830=0,"",IFERROR(INDEX(BD_Gestão!B:B,MATCH('Banco de Dados'!$B2830,BD_Gestão!$B:$B,0)),"erro"))</f>
        <v/>
      </c>
      <c r="K2830" s="158" t="str">
        <f>IF($A2830=0,"",IFERROR(INDEX(BD_Gestão!C:C,MATCH('Banco de Dados'!$B2830,BD_Gestão!$B:$B,0)),"erro"))</f>
        <v/>
      </c>
      <c r="L2830" s="158" t="str">
        <f>IF($A2830=0,"",IFERROR(INDEX(BD_Gestão!H:H,MATCH('Banco de Dados'!$B2830,BD_Gestão!$B:$B,0)),"erro"))</f>
        <v/>
      </c>
      <c r="M2830" s="161" t="str">
        <f>IF($A2830=0,"",IFERROR(INDEX(BD_Gestão!F:F,MATCH('Banco de Dados'!$B2830,BD_Gestão!$B:$B,0)),"erro"))</f>
        <v/>
      </c>
      <c r="N2830" s="161" t="str">
        <f>IF($A2830=0,"",IFERROR(INDEX(BD_Gestão!J:J,MATCH('Banco de Dados'!$B2830,BD_Gestão!$B:$B,0)),"erro"))</f>
        <v/>
      </c>
      <c r="O2830" s="164" t="str">
        <f>IF($A2830=0,"",IFERROR(INDEX(BD_Gestão!K:K,MATCH('Banco de Dados'!$B2830,BD_Gestão!$B:$B,0)),"erro"))</f>
        <v/>
      </c>
      <c r="P2830" s="169" t="str">
        <f t="shared" si="178"/>
        <v/>
      </c>
      <c r="Q2830" s="170" t="str">
        <f t="shared" si="179"/>
        <v/>
      </c>
      <c r="R2830" s="163" t="e">
        <f t="shared" si="176"/>
        <v>#VALUE!</v>
      </c>
      <c r="S2830" s="163" t="e">
        <f t="shared" si="177"/>
        <v>#VALUE!</v>
      </c>
      <c r="T2830" s="163" t="e">
        <f>INDEX(Controle!O:O,MATCH('Banco de Dados'!A2830,Controle!M:M,0))*E2830/100</f>
        <v>#N/A</v>
      </c>
    </row>
    <row r="2831" spans="1:20" hidden="1" x14ac:dyDescent="0.2">
      <c r="A2831" s="158">
        <f>BD_TS!A2830</f>
        <v>0</v>
      </c>
      <c r="B2831" s="158" t="str">
        <f>SUBSTITUTE(SUBSTITUTE(BD_TS!D2830," ",""),"-","/")</f>
        <v/>
      </c>
      <c r="C2831" s="158">
        <f>BD_TS!E2830</f>
        <v>0</v>
      </c>
      <c r="D2831" s="159">
        <f>BD_TS!F2830</f>
        <v>0</v>
      </c>
      <c r="E2831" s="160">
        <f>BD_TS!B2830</f>
        <v>0</v>
      </c>
      <c r="F2831" s="161">
        <f>BD_TS!C2830</f>
        <v>0</v>
      </c>
      <c r="G2831" s="187">
        <f>BD_TS!H2830</f>
        <v>0</v>
      </c>
      <c r="H2831" s="158" t="str">
        <f>IF($A2831=0,"",IFERROR(INDEX(BD_Gestão!A:A,MATCH('Banco de Dados'!$B2831,BD_Gestão!$B:$B,0)),"erro"))</f>
        <v/>
      </c>
      <c r="I2831" s="162" t="str">
        <f>IF($A2831=0,"",IFERROR(INDEX(BD_Gestão!E:E,MATCH('Banco de Dados'!$B2831,BD_Gestão!$B:$B,0)),"erro"))</f>
        <v/>
      </c>
      <c r="J2831" s="186" t="str">
        <f>IF($A2831=0,"",IFERROR(INDEX(BD_Gestão!B:B,MATCH('Banco de Dados'!$B2831,BD_Gestão!$B:$B,0)),"erro"))</f>
        <v/>
      </c>
      <c r="K2831" s="158" t="str">
        <f>IF($A2831=0,"",IFERROR(INDEX(BD_Gestão!C:C,MATCH('Banco de Dados'!$B2831,BD_Gestão!$B:$B,0)),"erro"))</f>
        <v/>
      </c>
      <c r="L2831" s="158" t="str">
        <f>IF($A2831=0,"",IFERROR(INDEX(BD_Gestão!H:H,MATCH('Banco de Dados'!$B2831,BD_Gestão!$B:$B,0)),"erro"))</f>
        <v/>
      </c>
      <c r="M2831" s="161" t="str">
        <f>IF($A2831=0,"",IFERROR(INDEX(BD_Gestão!F:F,MATCH('Banco de Dados'!$B2831,BD_Gestão!$B:$B,0)),"erro"))</f>
        <v/>
      </c>
      <c r="N2831" s="161" t="str">
        <f>IF($A2831=0,"",IFERROR(INDEX(BD_Gestão!J:J,MATCH('Banco de Dados'!$B2831,BD_Gestão!$B:$B,0)),"erro"))</f>
        <v/>
      </c>
      <c r="O2831" s="164" t="str">
        <f>IF($A2831=0,"",IFERROR(INDEX(BD_Gestão!K:K,MATCH('Banco de Dados'!$B2831,BD_Gestão!$B:$B,0)),"erro"))</f>
        <v/>
      </c>
      <c r="P2831" s="169" t="str">
        <f t="shared" si="178"/>
        <v/>
      </c>
      <c r="Q2831" s="170" t="str">
        <f t="shared" si="179"/>
        <v/>
      </c>
      <c r="R2831" s="163" t="e">
        <f t="shared" si="176"/>
        <v>#VALUE!</v>
      </c>
      <c r="S2831" s="163" t="e">
        <f t="shared" si="177"/>
        <v>#VALUE!</v>
      </c>
      <c r="T2831" s="163" t="e">
        <f>INDEX(Controle!O:O,MATCH('Banco de Dados'!A2831,Controle!M:M,0))*E2831/100</f>
        <v>#N/A</v>
      </c>
    </row>
    <row r="2832" spans="1:20" hidden="1" x14ac:dyDescent="0.2">
      <c r="A2832" s="158">
        <f>BD_TS!A2831</f>
        <v>0</v>
      </c>
      <c r="B2832" s="158" t="str">
        <f>SUBSTITUTE(SUBSTITUTE(BD_TS!D2831," ",""),"-","/")</f>
        <v/>
      </c>
      <c r="C2832" s="158">
        <f>BD_TS!E2831</f>
        <v>0</v>
      </c>
      <c r="D2832" s="159">
        <f>BD_TS!F2831</f>
        <v>0</v>
      </c>
      <c r="E2832" s="160">
        <f>BD_TS!B2831</f>
        <v>0</v>
      </c>
      <c r="F2832" s="161">
        <f>BD_TS!C2831</f>
        <v>0</v>
      </c>
      <c r="G2832" s="187">
        <f>BD_TS!H2831</f>
        <v>0</v>
      </c>
      <c r="H2832" s="158" t="str">
        <f>IF($A2832=0,"",IFERROR(INDEX(BD_Gestão!A:A,MATCH('Banco de Dados'!$B2832,BD_Gestão!$B:$B,0)),"erro"))</f>
        <v/>
      </c>
      <c r="I2832" s="162" t="str">
        <f>IF($A2832=0,"",IFERROR(INDEX(BD_Gestão!E:E,MATCH('Banco de Dados'!$B2832,BD_Gestão!$B:$B,0)),"erro"))</f>
        <v/>
      </c>
      <c r="J2832" s="186" t="str">
        <f>IF($A2832=0,"",IFERROR(INDEX(BD_Gestão!B:B,MATCH('Banco de Dados'!$B2832,BD_Gestão!$B:$B,0)),"erro"))</f>
        <v/>
      </c>
      <c r="K2832" s="158" t="str">
        <f>IF($A2832=0,"",IFERROR(INDEX(BD_Gestão!C:C,MATCH('Banco de Dados'!$B2832,BD_Gestão!$B:$B,0)),"erro"))</f>
        <v/>
      </c>
      <c r="L2832" s="158" t="str">
        <f>IF($A2832=0,"",IFERROR(INDEX(BD_Gestão!H:H,MATCH('Banco de Dados'!$B2832,BD_Gestão!$B:$B,0)),"erro"))</f>
        <v/>
      </c>
      <c r="M2832" s="161" t="str">
        <f>IF($A2832=0,"",IFERROR(INDEX(BD_Gestão!F:F,MATCH('Banco de Dados'!$B2832,BD_Gestão!$B:$B,0)),"erro"))</f>
        <v/>
      </c>
      <c r="N2832" s="161" t="str">
        <f>IF($A2832=0,"",IFERROR(INDEX(BD_Gestão!J:J,MATCH('Banco de Dados'!$B2832,BD_Gestão!$B:$B,0)),"erro"))</f>
        <v/>
      </c>
      <c r="O2832" s="164" t="str">
        <f>IF($A2832=0,"",IFERROR(INDEX(BD_Gestão!K:K,MATCH('Banco de Dados'!$B2832,BD_Gestão!$B:$B,0)),"erro"))</f>
        <v/>
      </c>
      <c r="P2832" s="169" t="str">
        <f t="shared" si="178"/>
        <v/>
      </c>
      <c r="Q2832" s="170" t="str">
        <f t="shared" si="179"/>
        <v/>
      </c>
      <c r="R2832" s="163" t="e">
        <f t="shared" si="176"/>
        <v>#VALUE!</v>
      </c>
      <c r="S2832" s="163" t="e">
        <f t="shared" si="177"/>
        <v>#VALUE!</v>
      </c>
      <c r="T2832" s="163" t="e">
        <f>INDEX(Controle!O:O,MATCH('Banco de Dados'!A2832,Controle!M:M,0))*E2832/100</f>
        <v>#N/A</v>
      </c>
    </row>
    <row r="2833" spans="1:20" hidden="1" x14ac:dyDescent="0.2">
      <c r="A2833" s="158">
        <f>BD_TS!A2832</f>
        <v>0</v>
      </c>
      <c r="B2833" s="158" t="str">
        <f>SUBSTITUTE(SUBSTITUTE(BD_TS!D2832," ",""),"-","/")</f>
        <v/>
      </c>
      <c r="C2833" s="158">
        <f>BD_TS!E2832</f>
        <v>0</v>
      </c>
      <c r="D2833" s="159">
        <f>BD_TS!F2832</f>
        <v>0</v>
      </c>
      <c r="E2833" s="160">
        <f>BD_TS!B2832</f>
        <v>0</v>
      </c>
      <c r="F2833" s="161">
        <f>BD_TS!C2832</f>
        <v>0</v>
      </c>
      <c r="G2833" s="187">
        <f>BD_TS!H2832</f>
        <v>0</v>
      </c>
      <c r="H2833" s="158" t="str">
        <f>IF($A2833=0,"",IFERROR(INDEX(BD_Gestão!A:A,MATCH('Banco de Dados'!$B2833,BD_Gestão!$B:$B,0)),"erro"))</f>
        <v/>
      </c>
      <c r="I2833" s="162" t="str">
        <f>IF($A2833=0,"",IFERROR(INDEX(BD_Gestão!E:E,MATCH('Banco de Dados'!$B2833,BD_Gestão!$B:$B,0)),"erro"))</f>
        <v/>
      </c>
      <c r="J2833" s="186" t="str">
        <f>IF($A2833=0,"",IFERROR(INDEX(BD_Gestão!B:B,MATCH('Banco de Dados'!$B2833,BD_Gestão!$B:$B,0)),"erro"))</f>
        <v/>
      </c>
      <c r="K2833" s="158" t="str">
        <f>IF($A2833=0,"",IFERROR(INDEX(BD_Gestão!C:C,MATCH('Banco de Dados'!$B2833,BD_Gestão!$B:$B,0)),"erro"))</f>
        <v/>
      </c>
      <c r="L2833" s="158" t="str">
        <f>IF($A2833=0,"",IFERROR(INDEX(BD_Gestão!H:H,MATCH('Banco de Dados'!$B2833,BD_Gestão!$B:$B,0)),"erro"))</f>
        <v/>
      </c>
      <c r="M2833" s="161" t="str">
        <f>IF($A2833=0,"",IFERROR(INDEX(BD_Gestão!F:F,MATCH('Banco de Dados'!$B2833,BD_Gestão!$B:$B,0)),"erro"))</f>
        <v/>
      </c>
      <c r="N2833" s="161" t="str">
        <f>IF($A2833=0,"",IFERROR(INDEX(BD_Gestão!J:J,MATCH('Banco de Dados'!$B2833,BD_Gestão!$B:$B,0)),"erro"))</f>
        <v/>
      </c>
      <c r="O2833" s="164" t="str">
        <f>IF($A2833=0,"",IFERROR(INDEX(BD_Gestão!K:K,MATCH('Banco de Dados'!$B2833,BD_Gestão!$B:$B,0)),"erro"))</f>
        <v/>
      </c>
      <c r="P2833" s="169" t="str">
        <f t="shared" si="178"/>
        <v/>
      </c>
      <c r="Q2833" s="170" t="str">
        <f t="shared" si="179"/>
        <v/>
      </c>
      <c r="R2833" s="163" t="e">
        <f t="shared" si="176"/>
        <v>#VALUE!</v>
      </c>
      <c r="S2833" s="163" t="e">
        <f t="shared" si="177"/>
        <v>#VALUE!</v>
      </c>
      <c r="T2833" s="163" t="e">
        <f>INDEX(Controle!O:O,MATCH('Banco de Dados'!A2833,Controle!M:M,0))*E2833/100</f>
        <v>#N/A</v>
      </c>
    </row>
    <row r="2834" spans="1:20" hidden="1" x14ac:dyDescent="0.2">
      <c r="A2834" s="158">
        <f>BD_TS!A2833</f>
        <v>0</v>
      </c>
      <c r="B2834" s="158" t="str">
        <f>SUBSTITUTE(SUBSTITUTE(BD_TS!D2833," ",""),"-","/")</f>
        <v/>
      </c>
      <c r="C2834" s="158">
        <f>BD_TS!E2833</f>
        <v>0</v>
      </c>
      <c r="D2834" s="159">
        <f>BD_TS!F2833</f>
        <v>0</v>
      </c>
      <c r="E2834" s="160">
        <f>BD_TS!B2833</f>
        <v>0</v>
      </c>
      <c r="F2834" s="161">
        <f>BD_TS!C2833</f>
        <v>0</v>
      </c>
      <c r="G2834" s="187">
        <f>BD_TS!H2833</f>
        <v>0</v>
      </c>
      <c r="H2834" s="158" t="str">
        <f>IF($A2834=0,"",IFERROR(INDEX(BD_Gestão!A:A,MATCH('Banco de Dados'!$B2834,BD_Gestão!$B:$B,0)),"erro"))</f>
        <v/>
      </c>
      <c r="I2834" s="162" t="str">
        <f>IF($A2834=0,"",IFERROR(INDEX(BD_Gestão!E:E,MATCH('Banco de Dados'!$B2834,BD_Gestão!$B:$B,0)),"erro"))</f>
        <v/>
      </c>
      <c r="J2834" s="186" t="str">
        <f>IF($A2834=0,"",IFERROR(INDEX(BD_Gestão!B:B,MATCH('Banco de Dados'!$B2834,BD_Gestão!$B:$B,0)),"erro"))</f>
        <v/>
      </c>
      <c r="K2834" s="158" t="str">
        <f>IF($A2834=0,"",IFERROR(INDEX(BD_Gestão!C:C,MATCH('Banco de Dados'!$B2834,BD_Gestão!$B:$B,0)),"erro"))</f>
        <v/>
      </c>
      <c r="L2834" s="158" t="str">
        <f>IF($A2834=0,"",IFERROR(INDEX(BD_Gestão!H:H,MATCH('Banco de Dados'!$B2834,BD_Gestão!$B:$B,0)),"erro"))</f>
        <v/>
      </c>
      <c r="M2834" s="161" t="str">
        <f>IF($A2834=0,"",IFERROR(INDEX(BD_Gestão!F:F,MATCH('Banco de Dados'!$B2834,BD_Gestão!$B:$B,0)),"erro"))</f>
        <v/>
      </c>
      <c r="N2834" s="161" t="str">
        <f>IF($A2834=0,"",IFERROR(INDEX(BD_Gestão!J:J,MATCH('Banco de Dados'!$B2834,BD_Gestão!$B:$B,0)),"erro"))</f>
        <v/>
      </c>
      <c r="O2834" s="164" t="str">
        <f>IF($A2834=0,"",IFERROR(INDEX(BD_Gestão!K:K,MATCH('Banco de Dados'!$B2834,BD_Gestão!$B:$B,0)),"erro"))</f>
        <v/>
      </c>
      <c r="P2834" s="169" t="str">
        <f t="shared" si="178"/>
        <v/>
      </c>
      <c r="Q2834" s="170" t="str">
        <f t="shared" si="179"/>
        <v/>
      </c>
      <c r="R2834" s="163" t="e">
        <f t="shared" si="176"/>
        <v>#VALUE!</v>
      </c>
      <c r="S2834" s="163" t="e">
        <f t="shared" si="177"/>
        <v>#VALUE!</v>
      </c>
      <c r="T2834" s="163" t="e">
        <f>INDEX(Controle!O:O,MATCH('Banco de Dados'!A2834,Controle!M:M,0))*E2834/100</f>
        <v>#N/A</v>
      </c>
    </row>
    <row r="2835" spans="1:20" hidden="1" x14ac:dyDescent="0.2">
      <c r="A2835" s="158">
        <f>BD_TS!A2834</f>
        <v>0</v>
      </c>
      <c r="B2835" s="158" t="str">
        <f>SUBSTITUTE(SUBSTITUTE(BD_TS!D2834," ",""),"-","/")</f>
        <v/>
      </c>
      <c r="C2835" s="158">
        <f>BD_TS!E2834</f>
        <v>0</v>
      </c>
      <c r="D2835" s="159">
        <f>BD_TS!F2834</f>
        <v>0</v>
      </c>
      <c r="E2835" s="160">
        <f>BD_TS!B2834</f>
        <v>0</v>
      </c>
      <c r="F2835" s="161">
        <f>BD_TS!C2834</f>
        <v>0</v>
      </c>
      <c r="G2835" s="187">
        <f>BD_TS!H2834</f>
        <v>0</v>
      </c>
      <c r="H2835" s="158" t="str">
        <f>IF($A2835=0,"",IFERROR(INDEX(BD_Gestão!A:A,MATCH('Banco de Dados'!$B2835,BD_Gestão!$B:$B,0)),"erro"))</f>
        <v/>
      </c>
      <c r="I2835" s="162" t="str">
        <f>IF($A2835=0,"",IFERROR(INDEX(BD_Gestão!E:E,MATCH('Banco de Dados'!$B2835,BD_Gestão!$B:$B,0)),"erro"))</f>
        <v/>
      </c>
      <c r="J2835" s="186" t="str">
        <f>IF($A2835=0,"",IFERROR(INDEX(BD_Gestão!B:B,MATCH('Banco de Dados'!$B2835,BD_Gestão!$B:$B,0)),"erro"))</f>
        <v/>
      </c>
      <c r="K2835" s="158" t="str">
        <f>IF($A2835=0,"",IFERROR(INDEX(BD_Gestão!C:C,MATCH('Banco de Dados'!$B2835,BD_Gestão!$B:$B,0)),"erro"))</f>
        <v/>
      </c>
      <c r="L2835" s="158" t="str">
        <f>IF($A2835=0,"",IFERROR(INDEX(BD_Gestão!H:H,MATCH('Banco de Dados'!$B2835,BD_Gestão!$B:$B,0)),"erro"))</f>
        <v/>
      </c>
      <c r="M2835" s="161" t="str">
        <f>IF($A2835=0,"",IFERROR(INDEX(BD_Gestão!F:F,MATCH('Banco de Dados'!$B2835,BD_Gestão!$B:$B,0)),"erro"))</f>
        <v/>
      </c>
      <c r="N2835" s="161" t="str">
        <f>IF($A2835=0,"",IFERROR(INDEX(BD_Gestão!J:J,MATCH('Banco de Dados'!$B2835,BD_Gestão!$B:$B,0)),"erro"))</f>
        <v/>
      </c>
      <c r="O2835" s="164" t="str">
        <f>IF($A2835=0,"",IFERROR(INDEX(BD_Gestão!K:K,MATCH('Banco de Dados'!$B2835,BD_Gestão!$B:$B,0)),"erro"))</f>
        <v/>
      </c>
      <c r="P2835" s="169" t="str">
        <f t="shared" si="178"/>
        <v/>
      </c>
      <c r="Q2835" s="170" t="str">
        <f t="shared" si="179"/>
        <v/>
      </c>
      <c r="R2835" s="163" t="e">
        <f t="shared" si="176"/>
        <v>#VALUE!</v>
      </c>
      <c r="S2835" s="163" t="e">
        <f t="shared" si="177"/>
        <v>#VALUE!</v>
      </c>
      <c r="T2835" s="163" t="e">
        <f>INDEX(Controle!O:O,MATCH('Banco de Dados'!A2835,Controle!M:M,0))*E2835/100</f>
        <v>#N/A</v>
      </c>
    </row>
    <row r="2836" spans="1:20" hidden="1" x14ac:dyDescent="0.2">
      <c r="A2836" s="158">
        <f>BD_TS!A2835</f>
        <v>0</v>
      </c>
      <c r="B2836" s="158" t="str">
        <f>SUBSTITUTE(SUBSTITUTE(BD_TS!D2835," ",""),"-","/")</f>
        <v/>
      </c>
      <c r="C2836" s="158">
        <f>BD_TS!E2835</f>
        <v>0</v>
      </c>
      <c r="D2836" s="159">
        <f>BD_TS!F2835</f>
        <v>0</v>
      </c>
      <c r="E2836" s="160">
        <f>BD_TS!B2835</f>
        <v>0</v>
      </c>
      <c r="F2836" s="161">
        <f>BD_TS!C2835</f>
        <v>0</v>
      </c>
      <c r="G2836" s="187">
        <f>BD_TS!H2835</f>
        <v>0</v>
      </c>
      <c r="H2836" s="158" t="str">
        <f>IF($A2836=0,"",IFERROR(INDEX(BD_Gestão!A:A,MATCH('Banco de Dados'!$B2836,BD_Gestão!$B:$B,0)),"erro"))</f>
        <v/>
      </c>
      <c r="I2836" s="162" t="str">
        <f>IF($A2836=0,"",IFERROR(INDEX(BD_Gestão!E:E,MATCH('Banco de Dados'!$B2836,BD_Gestão!$B:$B,0)),"erro"))</f>
        <v/>
      </c>
      <c r="J2836" s="186" t="str">
        <f>IF($A2836=0,"",IFERROR(INDEX(BD_Gestão!B:B,MATCH('Banco de Dados'!$B2836,BD_Gestão!$B:$B,0)),"erro"))</f>
        <v/>
      </c>
      <c r="K2836" s="158" t="str">
        <f>IF($A2836=0,"",IFERROR(INDEX(BD_Gestão!C:C,MATCH('Banco de Dados'!$B2836,BD_Gestão!$B:$B,0)),"erro"))</f>
        <v/>
      </c>
      <c r="L2836" s="158" t="str">
        <f>IF($A2836=0,"",IFERROR(INDEX(BD_Gestão!H:H,MATCH('Banco de Dados'!$B2836,BD_Gestão!$B:$B,0)),"erro"))</f>
        <v/>
      </c>
      <c r="M2836" s="161" t="str">
        <f>IF($A2836=0,"",IFERROR(INDEX(BD_Gestão!F:F,MATCH('Banco de Dados'!$B2836,BD_Gestão!$B:$B,0)),"erro"))</f>
        <v/>
      </c>
      <c r="N2836" s="161" t="str">
        <f>IF($A2836=0,"",IFERROR(INDEX(BD_Gestão!J:J,MATCH('Banco de Dados'!$B2836,BD_Gestão!$B:$B,0)),"erro"))</f>
        <v/>
      </c>
      <c r="O2836" s="164" t="str">
        <f>IF($A2836=0,"",IFERROR(INDEX(BD_Gestão!K:K,MATCH('Banco de Dados'!$B2836,BD_Gestão!$B:$B,0)),"erro"))</f>
        <v/>
      </c>
      <c r="P2836" s="169" t="str">
        <f t="shared" si="178"/>
        <v/>
      </c>
      <c r="Q2836" s="170" t="str">
        <f t="shared" si="179"/>
        <v/>
      </c>
      <c r="R2836" s="163" t="e">
        <f t="shared" si="176"/>
        <v>#VALUE!</v>
      </c>
      <c r="S2836" s="163" t="e">
        <f t="shared" si="177"/>
        <v>#VALUE!</v>
      </c>
      <c r="T2836" s="163" t="e">
        <f>INDEX(Controle!O:O,MATCH('Banco de Dados'!A2836,Controle!M:M,0))*E2836/100</f>
        <v>#N/A</v>
      </c>
    </row>
    <row r="2837" spans="1:20" hidden="1" x14ac:dyDescent="0.2">
      <c r="A2837" s="158">
        <f>BD_TS!A2836</f>
        <v>0</v>
      </c>
      <c r="B2837" s="158" t="str">
        <f>SUBSTITUTE(SUBSTITUTE(BD_TS!D2836," ",""),"-","/")</f>
        <v/>
      </c>
      <c r="C2837" s="158">
        <f>BD_TS!E2836</f>
        <v>0</v>
      </c>
      <c r="D2837" s="159">
        <f>BD_TS!F2836</f>
        <v>0</v>
      </c>
      <c r="E2837" s="160">
        <f>BD_TS!B2836</f>
        <v>0</v>
      </c>
      <c r="F2837" s="161">
        <f>BD_TS!C2836</f>
        <v>0</v>
      </c>
      <c r="G2837" s="187">
        <f>BD_TS!H2836</f>
        <v>0</v>
      </c>
      <c r="H2837" s="158" t="str">
        <f>IF($A2837=0,"",IFERROR(INDEX(BD_Gestão!A:A,MATCH('Banco de Dados'!$B2837,BD_Gestão!$B:$B,0)),"erro"))</f>
        <v/>
      </c>
      <c r="I2837" s="162" t="str">
        <f>IF($A2837=0,"",IFERROR(INDEX(BD_Gestão!E:E,MATCH('Banco de Dados'!$B2837,BD_Gestão!$B:$B,0)),"erro"))</f>
        <v/>
      </c>
      <c r="J2837" s="186" t="str">
        <f>IF($A2837=0,"",IFERROR(INDEX(BD_Gestão!B:B,MATCH('Banco de Dados'!$B2837,BD_Gestão!$B:$B,0)),"erro"))</f>
        <v/>
      </c>
      <c r="K2837" s="158" t="str">
        <f>IF($A2837=0,"",IFERROR(INDEX(BD_Gestão!C:C,MATCH('Banco de Dados'!$B2837,BD_Gestão!$B:$B,0)),"erro"))</f>
        <v/>
      </c>
      <c r="L2837" s="158" t="str">
        <f>IF($A2837=0,"",IFERROR(INDEX(BD_Gestão!H:H,MATCH('Banco de Dados'!$B2837,BD_Gestão!$B:$B,0)),"erro"))</f>
        <v/>
      </c>
      <c r="M2837" s="161" t="str">
        <f>IF($A2837=0,"",IFERROR(INDEX(BD_Gestão!F:F,MATCH('Banco de Dados'!$B2837,BD_Gestão!$B:$B,0)),"erro"))</f>
        <v/>
      </c>
      <c r="N2837" s="161" t="str">
        <f>IF($A2837=0,"",IFERROR(INDEX(BD_Gestão!J:J,MATCH('Banco de Dados'!$B2837,BD_Gestão!$B:$B,0)),"erro"))</f>
        <v/>
      </c>
      <c r="O2837" s="164" t="str">
        <f>IF($A2837=0,"",IFERROR(INDEX(BD_Gestão!K:K,MATCH('Banco de Dados'!$B2837,BD_Gestão!$B:$B,0)),"erro"))</f>
        <v/>
      </c>
      <c r="P2837" s="169" t="str">
        <f t="shared" si="178"/>
        <v/>
      </c>
      <c r="Q2837" s="170" t="str">
        <f t="shared" si="179"/>
        <v/>
      </c>
      <c r="R2837" s="163" t="e">
        <f t="shared" si="176"/>
        <v>#VALUE!</v>
      </c>
      <c r="S2837" s="163" t="e">
        <f t="shared" si="177"/>
        <v>#VALUE!</v>
      </c>
      <c r="T2837" s="163" t="e">
        <f>INDEX(Controle!O:O,MATCH('Banco de Dados'!A2837,Controle!M:M,0))*E2837/100</f>
        <v>#N/A</v>
      </c>
    </row>
    <row r="2838" spans="1:20" hidden="1" x14ac:dyDescent="0.2">
      <c r="A2838" s="158">
        <f>BD_TS!A2837</f>
        <v>0</v>
      </c>
      <c r="B2838" s="158" t="str">
        <f>SUBSTITUTE(SUBSTITUTE(BD_TS!D2837," ",""),"-","/")</f>
        <v/>
      </c>
      <c r="C2838" s="158">
        <f>BD_TS!E2837</f>
        <v>0</v>
      </c>
      <c r="D2838" s="159">
        <f>BD_TS!F2837</f>
        <v>0</v>
      </c>
      <c r="E2838" s="160">
        <f>BD_TS!B2837</f>
        <v>0</v>
      </c>
      <c r="F2838" s="161">
        <f>BD_TS!C2837</f>
        <v>0</v>
      </c>
      <c r="G2838" s="187">
        <f>BD_TS!H2837</f>
        <v>0</v>
      </c>
      <c r="H2838" s="158" t="str">
        <f>IF($A2838=0,"",IFERROR(INDEX(BD_Gestão!A:A,MATCH('Banco de Dados'!$B2838,BD_Gestão!$B:$B,0)),"erro"))</f>
        <v/>
      </c>
      <c r="I2838" s="162" t="str">
        <f>IF($A2838=0,"",IFERROR(INDEX(BD_Gestão!E:E,MATCH('Banco de Dados'!$B2838,BD_Gestão!$B:$B,0)),"erro"))</f>
        <v/>
      </c>
      <c r="J2838" s="186" t="str">
        <f>IF($A2838=0,"",IFERROR(INDEX(BD_Gestão!B:B,MATCH('Banco de Dados'!$B2838,BD_Gestão!$B:$B,0)),"erro"))</f>
        <v/>
      </c>
      <c r="K2838" s="158" t="str">
        <f>IF($A2838=0,"",IFERROR(INDEX(BD_Gestão!C:C,MATCH('Banco de Dados'!$B2838,BD_Gestão!$B:$B,0)),"erro"))</f>
        <v/>
      </c>
      <c r="L2838" s="158" t="str">
        <f>IF($A2838=0,"",IFERROR(INDEX(BD_Gestão!H:H,MATCH('Banco de Dados'!$B2838,BD_Gestão!$B:$B,0)),"erro"))</f>
        <v/>
      </c>
      <c r="M2838" s="161" t="str">
        <f>IF($A2838=0,"",IFERROR(INDEX(BD_Gestão!F:F,MATCH('Banco de Dados'!$B2838,BD_Gestão!$B:$B,0)),"erro"))</f>
        <v/>
      </c>
      <c r="N2838" s="161" t="str">
        <f>IF($A2838=0,"",IFERROR(INDEX(BD_Gestão!J:J,MATCH('Banco de Dados'!$B2838,BD_Gestão!$B:$B,0)),"erro"))</f>
        <v/>
      </c>
      <c r="O2838" s="164" t="str">
        <f>IF($A2838=0,"",IFERROR(INDEX(BD_Gestão!K:K,MATCH('Banco de Dados'!$B2838,BD_Gestão!$B:$B,0)),"erro"))</f>
        <v/>
      </c>
      <c r="P2838" s="169" t="str">
        <f t="shared" si="178"/>
        <v/>
      </c>
      <c r="Q2838" s="170" t="str">
        <f t="shared" si="179"/>
        <v/>
      </c>
      <c r="R2838" s="163" t="e">
        <f t="shared" si="176"/>
        <v>#VALUE!</v>
      </c>
      <c r="S2838" s="163" t="e">
        <f t="shared" si="177"/>
        <v>#VALUE!</v>
      </c>
      <c r="T2838" s="163" t="e">
        <f>INDEX(Controle!O:O,MATCH('Banco de Dados'!A2838,Controle!M:M,0))*E2838/100</f>
        <v>#N/A</v>
      </c>
    </row>
    <row r="2839" spans="1:20" hidden="1" x14ac:dyDescent="0.2">
      <c r="A2839" s="158">
        <f>BD_TS!A2838</f>
        <v>0</v>
      </c>
      <c r="B2839" s="158" t="str">
        <f>SUBSTITUTE(SUBSTITUTE(BD_TS!D2838," ",""),"-","/")</f>
        <v/>
      </c>
      <c r="C2839" s="158">
        <f>BD_TS!E2838</f>
        <v>0</v>
      </c>
      <c r="D2839" s="159">
        <f>BD_TS!F2838</f>
        <v>0</v>
      </c>
      <c r="E2839" s="160">
        <f>BD_TS!B2838</f>
        <v>0</v>
      </c>
      <c r="F2839" s="161">
        <f>BD_TS!C2838</f>
        <v>0</v>
      </c>
      <c r="G2839" s="187">
        <f>BD_TS!H2838</f>
        <v>0</v>
      </c>
      <c r="H2839" s="158" t="str">
        <f>IF($A2839=0,"",IFERROR(INDEX(BD_Gestão!A:A,MATCH('Banco de Dados'!$B2839,BD_Gestão!$B:$B,0)),"erro"))</f>
        <v/>
      </c>
      <c r="I2839" s="162" t="str">
        <f>IF($A2839=0,"",IFERROR(INDEX(BD_Gestão!E:E,MATCH('Banco de Dados'!$B2839,BD_Gestão!$B:$B,0)),"erro"))</f>
        <v/>
      </c>
      <c r="J2839" s="186" t="str">
        <f>IF($A2839=0,"",IFERROR(INDEX(BD_Gestão!B:B,MATCH('Banco de Dados'!$B2839,BD_Gestão!$B:$B,0)),"erro"))</f>
        <v/>
      </c>
      <c r="K2839" s="158" t="str">
        <f>IF($A2839=0,"",IFERROR(INDEX(BD_Gestão!C:C,MATCH('Banco de Dados'!$B2839,BD_Gestão!$B:$B,0)),"erro"))</f>
        <v/>
      </c>
      <c r="L2839" s="158" t="str">
        <f>IF($A2839=0,"",IFERROR(INDEX(BD_Gestão!H:H,MATCH('Banco de Dados'!$B2839,BD_Gestão!$B:$B,0)),"erro"))</f>
        <v/>
      </c>
      <c r="M2839" s="161" t="str">
        <f>IF($A2839=0,"",IFERROR(INDEX(BD_Gestão!F:F,MATCH('Banco de Dados'!$B2839,BD_Gestão!$B:$B,0)),"erro"))</f>
        <v/>
      </c>
      <c r="N2839" s="161" t="str">
        <f>IF($A2839=0,"",IFERROR(INDEX(BD_Gestão!J:J,MATCH('Banco de Dados'!$B2839,BD_Gestão!$B:$B,0)),"erro"))</f>
        <v/>
      </c>
      <c r="O2839" s="164" t="str">
        <f>IF($A2839=0,"",IFERROR(INDEX(BD_Gestão!K:K,MATCH('Banco de Dados'!$B2839,BD_Gestão!$B:$B,0)),"erro"))</f>
        <v/>
      </c>
      <c r="P2839" s="169" t="str">
        <f t="shared" si="178"/>
        <v/>
      </c>
      <c r="Q2839" s="170" t="str">
        <f t="shared" si="179"/>
        <v/>
      </c>
      <c r="R2839" s="163" t="e">
        <f t="shared" si="176"/>
        <v>#VALUE!</v>
      </c>
      <c r="S2839" s="163" t="e">
        <f t="shared" si="177"/>
        <v>#VALUE!</v>
      </c>
      <c r="T2839" s="163" t="e">
        <f>INDEX(Controle!O:O,MATCH('Banco de Dados'!A2839,Controle!M:M,0))*E2839/100</f>
        <v>#N/A</v>
      </c>
    </row>
    <row r="2840" spans="1:20" hidden="1" x14ac:dyDescent="0.2">
      <c r="A2840" s="158">
        <f>BD_TS!A2839</f>
        <v>0</v>
      </c>
      <c r="B2840" s="158" t="str">
        <f>SUBSTITUTE(SUBSTITUTE(BD_TS!D2839," ",""),"-","/")</f>
        <v/>
      </c>
      <c r="C2840" s="158">
        <f>BD_TS!E2839</f>
        <v>0</v>
      </c>
      <c r="D2840" s="159">
        <f>BD_TS!F2839</f>
        <v>0</v>
      </c>
      <c r="E2840" s="160">
        <f>BD_TS!B2839</f>
        <v>0</v>
      </c>
      <c r="F2840" s="161">
        <f>BD_TS!C2839</f>
        <v>0</v>
      </c>
      <c r="G2840" s="187">
        <f>BD_TS!H2839</f>
        <v>0</v>
      </c>
      <c r="H2840" s="158" t="str">
        <f>IF($A2840=0,"",IFERROR(INDEX(BD_Gestão!A:A,MATCH('Banco de Dados'!$B2840,BD_Gestão!$B:$B,0)),"erro"))</f>
        <v/>
      </c>
      <c r="I2840" s="162" t="str">
        <f>IF($A2840=0,"",IFERROR(INDEX(BD_Gestão!E:E,MATCH('Banco de Dados'!$B2840,BD_Gestão!$B:$B,0)),"erro"))</f>
        <v/>
      </c>
      <c r="J2840" s="186" t="str">
        <f>IF($A2840=0,"",IFERROR(INDEX(BD_Gestão!B:B,MATCH('Banco de Dados'!$B2840,BD_Gestão!$B:$B,0)),"erro"))</f>
        <v/>
      </c>
      <c r="K2840" s="158" t="str">
        <f>IF($A2840=0,"",IFERROR(INDEX(BD_Gestão!C:C,MATCH('Banco de Dados'!$B2840,BD_Gestão!$B:$B,0)),"erro"))</f>
        <v/>
      </c>
      <c r="L2840" s="158" t="str">
        <f>IF($A2840=0,"",IFERROR(INDEX(BD_Gestão!H:H,MATCH('Banco de Dados'!$B2840,BD_Gestão!$B:$B,0)),"erro"))</f>
        <v/>
      </c>
      <c r="M2840" s="161" t="str">
        <f>IF($A2840=0,"",IFERROR(INDEX(BD_Gestão!F:F,MATCH('Banco de Dados'!$B2840,BD_Gestão!$B:$B,0)),"erro"))</f>
        <v/>
      </c>
      <c r="N2840" s="161" t="str">
        <f>IF($A2840=0,"",IFERROR(INDEX(BD_Gestão!J:J,MATCH('Banco de Dados'!$B2840,BD_Gestão!$B:$B,0)),"erro"))</f>
        <v/>
      </c>
      <c r="O2840" s="164" t="str">
        <f>IF($A2840=0,"",IFERROR(INDEX(BD_Gestão!K:K,MATCH('Banco de Dados'!$B2840,BD_Gestão!$B:$B,0)),"erro"))</f>
        <v/>
      </c>
      <c r="P2840" s="169" t="str">
        <f t="shared" si="178"/>
        <v/>
      </c>
      <c r="Q2840" s="170" t="str">
        <f t="shared" si="179"/>
        <v/>
      </c>
      <c r="R2840" s="163" t="e">
        <f t="shared" si="176"/>
        <v>#VALUE!</v>
      </c>
      <c r="S2840" s="163" t="e">
        <f t="shared" si="177"/>
        <v>#VALUE!</v>
      </c>
      <c r="T2840" s="163" t="e">
        <f>INDEX(Controle!O:O,MATCH('Banco de Dados'!A2840,Controle!M:M,0))*E2840/100</f>
        <v>#N/A</v>
      </c>
    </row>
    <row r="2841" spans="1:20" hidden="1" x14ac:dyDescent="0.2">
      <c r="A2841" s="158">
        <f>BD_TS!A2840</f>
        <v>0</v>
      </c>
      <c r="B2841" s="158" t="str">
        <f>SUBSTITUTE(SUBSTITUTE(BD_TS!D2840," ",""),"-","/")</f>
        <v/>
      </c>
      <c r="C2841" s="158">
        <f>BD_TS!E2840</f>
        <v>0</v>
      </c>
      <c r="D2841" s="159">
        <f>BD_TS!F2840</f>
        <v>0</v>
      </c>
      <c r="E2841" s="160">
        <f>BD_TS!B2840</f>
        <v>0</v>
      </c>
      <c r="F2841" s="161">
        <f>BD_TS!C2840</f>
        <v>0</v>
      </c>
      <c r="G2841" s="187">
        <f>BD_TS!H2840</f>
        <v>0</v>
      </c>
      <c r="H2841" s="158" t="str">
        <f>IF($A2841=0,"",IFERROR(INDEX(BD_Gestão!A:A,MATCH('Banco de Dados'!$B2841,BD_Gestão!$B:$B,0)),"erro"))</f>
        <v/>
      </c>
      <c r="I2841" s="162" t="str">
        <f>IF($A2841=0,"",IFERROR(INDEX(BD_Gestão!E:E,MATCH('Banco de Dados'!$B2841,BD_Gestão!$B:$B,0)),"erro"))</f>
        <v/>
      </c>
      <c r="J2841" s="186" t="str">
        <f>IF($A2841=0,"",IFERROR(INDEX(BD_Gestão!B:B,MATCH('Banco de Dados'!$B2841,BD_Gestão!$B:$B,0)),"erro"))</f>
        <v/>
      </c>
      <c r="K2841" s="158" t="str">
        <f>IF($A2841=0,"",IFERROR(INDEX(BD_Gestão!C:C,MATCH('Banco de Dados'!$B2841,BD_Gestão!$B:$B,0)),"erro"))</f>
        <v/>
      </c>
      <c r="L2841" s="158" t="str">
        <f>IF($A2841=0,"",IFERROR(INDEX(BD_Gestão!H:H,MATCH('Banco de Dados'!$B2841,BD_Gestão!$B:$B,0)),"erro"))</f>
        <v/>
      </c>
      <c r="M2841" s="161" t="str">
        <f>IF($A2841=0,"",IFERROR(INDEX(BD_Gestão!F:F,MATCH('Banco de Dados'!$B2841,BD_Gestão!$B:$B,0)),"erro"))</f>
        <v/>
      </c>
      <c r="N2841" s="161" t="str">
        <f>IF($A2841=0,"",IFERROR(INDEX(BD_Gestão!J:J,MATCH('Banco de Dados'!$B2841,BD_Gestão!$B:$B,0)),"erro"))</f>
        <v/>
      </c>
      <c r="O2841" s="164" t="str">
        <f>IF($A2841=0,"",IFERROR(INDEX(BD_Gestão!K:K,MATCH('Banco de Dados'!$B2841,BD_Gestão!$B:$B,0)),"erro"))</f>
        <v/>
      </c>
      <c r="P2841" s="169" t="str">
        <f t="shared" si="178"/>
        <v/>
      </c>
      <c r="Q2841" s="170" t="str">
        <f t="shared" si="179"/>
        <v/>
      </c>
      <c r="R2841" s="163" t="e">
        <f t="shared" si="176"/>
        <v>#VALUE!</v>
      </c>
      <c r="S2841" s="163" t="e">
        <f t="shared" si="177"/>
        <v>#VALUE!</v>
      </c>
      <c r="T2841" s="163" t="e">
        <f>INDEX(Controle!O:O,MATCH('Banco de Dados'!A2841,Controle!M:M,0))*E2841/100</f>
        <v>#N/A</v>
      </c>
    </row>
    <row r="2842" spans="1:20" hidden="1" x14ac:dyDescent="0.2">
      <c r="A2842" s="158">
        <f>BD_TS!A2841</f>
        <v>0</v>
      </c>
      <c r="B2842" s="158" t="str">
        <f>SUBSTITUTE(SUBSTITUTE(BD_TS!D2841," ",""),"-","/")</f>
        <v/>
      </c>
      <c r="C2842" s="158">
        <f>BD_TS!E2841</f>
        <v>0</v>
      </c>
      <c r="D2842" s="159">
        <f>BD_TS!F2841</f>
        <v>0</v>
      </c>
      <c r="E2842" s="160">
        <f>BD_TS!B2841</f>
        <v>0</v>
      </c>
      <c r="F2842" s="161">
        <f>BD_TS!C2841</f>
        <v>0</v>
      </c>
      <c r="G2842" s="187">
        <f>BD_TS!H2841</f>
        <v>0</v>
      </c>
      <c r="H2842" s="158" t="str">
        <f>IF($A2842=0,"",IFERROR(INDEX(BD_Gestão!A:A,MATCH('Banco de Dados'!$B2842,BD_Gestão!$B:$B,0)),"erro"))</f>
        <v/>
      </c>
      <c r="I2842" s="162" t="str">
        <f>IF($A2842=0,"",IFERROR(INDEX(BD_Gestão!E:E,MATCH('Banco de Dados'!$B2842,BD_Gestão!$B:$B,0)),"erro"))</f>
        <v/>
      </c>
      <c r="J2842" s="186" t="str">
        <f>IF($A2842=0,"",IFERROR(INDEX(BD_Gestão!B:B,MATCH('Banco de Dados'!$B2842,BD_Gestão!$B:$B,0)),"erro"))</f>
        <v/>
      </c>
      <c r="K2842" s="158" t="str">
        <f>IF($A2842=0,"",IFERROR(INDEX(BD_Gestão!C:C,MATCH('Banco de Dados'!$B2842,BD_Gestão!$B:$B,0)),"erro"))</f>
        <v/>
      </c>
      <c r="L2842" s="158" t="str">
        <f>IF($A2842=0,"",IFERROR(INDEX(BD_Gestão!H:H,MATCH('Banco de Dados'!$B2842,BD_Gestão!$B:$B,0)),"erro"))</f>
        <v/>
      </c>
      <c r="M2842" s="161" t="str">
        <f>IF($A2842=0,"",IFERROR(INDEX(BD_Gestão!F:F,MATCH('Banco de Dados'!$B2842,BD_Gestão!$B:$B,0)),"erro"))</f>
        <v/>
      </c>
      <c r="N2842" s="161" t="str">
        <f>IF($A2842=0,"",IFERROR(INDEX(BD_Gestão!J:J,MATCH('Banco de Dados'!$B2842,BD_Gestão!$B:$B,0)),"erro"))</f>
        <v/>
      </c>
      <c r="O2842" s="164" t="str">
        <f>IF($A2842=0,"",IFERROR(INDEX(BD_Gestão!K:K,MATCH('Banco de Dados'!$B2842,BD_Gestão!$B:$B,0)),"erro"))</f>
        <v/>
      </c>
      <c r="P2842" s="169" t="str">
        <f t="shared" si="178"/>
        <v/>
      </c>
      <c r="Q2842" s="170" t="str">
        <f t="shared" si="179"/>
        <v/>
      </c>
      <c r="R2842" s="163" t="e">
        <f t="shared" si="176"/>
        <v>#VALUE!</v>
      </c>
      <c r="S2842" s="163" t="e">
        <f t="shared" si="177"/>
        <v>#VALUE!</v>
      </c>
      <c r="T2842" s="163" t="e">
        <f>INDEX(Controle!O:O,MATCH('Banco de Dados'!A2842,Controle!M:M,0))*E2842/100</f>
        <v>#N/A</v>
      </c>
    </row>
    <row r="2843" spans="1:20" hidden="1" x14ac:dyDescent="0.2">
      <c r="A2843" s="158">
        <f>BD_TS!A2842</f>
        <v>0</v>
      </c>
      <c r="B2843" s="158" t="str">
        <f>SUBSTITUTE(SUBSTITUTE(BD_TS!D2842," ",""),"-","/")</f>
        <v/>
      </c>
      <c r="C2843" s="158">
        <f>BD_TS!E2842</f>
        <v>0</v>
      </c>
      <c r="D2843" s="159">
        <f>BD_TS!F2842</f>
        <v>0</v>
      </c>
      <c r="E2843" s="160">
        <f>BD_TS!B2842</f>
        <v>0</v>
      </c>
      <c r="F2843" s="161">
        <f>BD_TS!C2842</f>
        <v>0</v>
      </c>
      <c r="G2843" s="187">
        <f>BD_TS!H2842</f>
        <v>0</v>
      </c>
      <c r="H2843" s="158" t="str">
        <f>IF($A2843=0,"",IFERROR(INDEX(BD_Gestão!A:A,MATCH('Banco de Dados'!$B2843,BD_Gestão!$B:$B,0)),"erro"))</f>
        <v/>
      </c>
      <c r="I2843" s="162" t="str">
        <f>IF($A2843=0,"",IFERROR(INDEX(BD_Gestão!E:E,MATCH('Banco de Dados'!$B2843,BD_Gestão!$B:$B,0)),"erro"))</f>
        <v/>
      </c>
      <c r="J2843" s="186" t="str">
        <f>IF($A2843=0,"",IFERROR(INDEX(BD_Gestão!B:B,MATCH('Banco de Dados'!$B2843,BD_Gestão!$B:$B,0)),"erro"))</f>
        <v/>
      </c>
      <c r="K2843" s="158" t="str">
        <f>IF($A2843=0,"",IFERROR(INDEX(BD_Gestão!C:C,MATCH('Banco de Dados'!$B2843,BD_Gestão!$B:$B,0)),"erro"))</f>
        <v/>
      </c>
      <c r="L2843" s="158" t="str">
        <f>IF($A2843=0,"",IFERROR(INDEX(BD_Gestão!H:H,MATCH('Banco de Dados'!$B2843,BD_Gestão!$B:$B,0)),"erro"))</f>
        <v/>
      </c>
      <c r="M2843" s="161" t="str">
        <f>IF($A2843=0,"",IFERROR(INDEX(BD_Gestão!F:F,MATCH('Banco de Dados'!$B2843,BD_Gestão!$B:$B,0)),"erro"))</f>
        <v/>
      </c>
      <c r="N2843" s="161" t="str">
        <f>IF($A2843=0,"",IFERROR(INDEX(BD_Gestão!J:J,MATCH('Banco de Dados'!$B2843,BD_Gestão!$B:$B,0)),"erro"))</f>
        <v/>
      </c>
      <c r="O2843" s="164" t="str">
        <f>IF($A2843=0,"",IFERROR(INDEX(BD_Gestão!K:K,MATCH('Banco de Dados'!$B2843,BD_Gestão!$B:$B,0)),"erro"))</f>
        <v/>
      </c>
      <c r="P2843" s="169" t="str">
        <f t="shared" si="178"/>
        <v/>
      </c>
      <c r="Q2843" s="170" t="str">
        <f t="shared" si="179"/>
        <v/>
      </c>
      <c r="R2843" s="163" t="e">
        <f t="shared" si="176"/>
        <v>#VALUE!</v>
      </c>
      <c r="S2843" s="163" t="e">
        <f t="shared" si="177"/>
        <v>#VALUE!</v>
      </c>
      <c r="T2843" s="163" t="e">
        <f>INDEX(Controle!O:O,MATCH('Banco de Dados'!A2843,Controle!M:M,0))*E2843/100</f>
        <v>#N/A</v>
      </c>
    </row>
    <row r="2844" spans="1:20" hidden="1" x14ac:dyDescent="0.2">
      <c r="A2844" s="158">
        <f>BD_TS!A2843</f>
        <v>0</v>
      </c>
      <c r="B2844" s="158" t="str">
        <f>SUBSTITUTE(SUBSTITUTE(BD_TS!D2843," ",""),"-","/")</f>
        <v/>
      </c>
      <c r="C2844" s="158">
        <f>BD_TS!E2843</f>
        <v>0</v>
      </c>
      <c r="D2844" s="159">
        <f>BD_TS!F2843</f>
        <v>0</v>
      </c>
      <c r="E2844" s="160">
        <f>BD_TS!B2843</f>
        <v>0</v>
      </c>
      <c r="F2844" s="161">
        <f>BD_TS!C2843</f>
        <v>0</v>
      </c>
      <c r="G2844" s="187">
        <f>BD_TS!H2843</f>
        <v>0</v>
      </c>
      <c r="H2844" s="158" t="str">
        <f>IF($A2844=0,"",IFERROR(INDEX(BD_Gestão!A:A,MATCH('Banco de Dados'!$B2844,BD_Gestão!$B:$B,0)),"erro"))</f>
        <v/>
      </c>
      <c r="I2844" s="162" t="str">
        <f>IF($A2844=0,"",IFERROR(INDEX(BD_Gestão!E:E,MATCH('Banco de Dados'!$B2844,BD_Gestão!$B:$B,0)),"erro"))</f>
        <v/>
      </c>
      <c r="J2844" s="186" t="str">
        <f>IF($A2844=0,"",IFERROR(INDEX(BD_Gestão!B:B,MATCH('Banco de Dados'!$B2844,BD_Gestão!$B:$B,0)),"erro"))</f>
        <v/>
      </c>
      <c r="K2844" s="158" t="str">
        <f>IF($A2844=0,"",IFERROR(INDEX(BD_Gestão!C:C,MATCH('Banco de Dados'!$B2844,BD_Gestão!$B:$B,0)),"erro"))</f>
        <v/>
      </c>
      <c r="L2844" s="158" t="str">
        <f>IF($A2844=0,"",IFERROR(INDEX(BD_Gestão!H:H,MATCH('Banco de Dados'!$B2844,BD_Gestão!$B:$B,0)),"erro"))</f>
        <v/>
      </c>
      <c r="M2844" s="161" t="str">
        <f>IF($A2844=0,"",IFERROR(INDEX(BD_Gestão!F:F,MATCH('Banco de Dados'!$B2844,BD_Gestão!$B:$B,0)),"erro"))</f>
        <v/>
      </c>
      <c r="N2844" s="161" t="str">
        <f>IF($A2844=0,"",IFERROR(INDEX(BD_Gestão!J:J,MATCH('Banco de Dados'!$B2844,BD_Gestão!$B:$B,0)),"erro"))</f>
        <v/>
      </c>
      <c r="O2844" s="164" t="str">
        <f>IF($A2844=0,"",IFERROR(INDEX(BD_Gestão!K:K,MATCH('Banco de Dados'!$B2844,BD_Gestão!$B:$B,0)),"erro"))</f>
        <v/>
      </c>
      <c r="P2844" s="169" t="str">
        <f t="shared" si="178"/>
        <v/>
      </c>
      <c r="Q2844" s="170" t="str">
        <f t="shared" si="179"/>
        <v/>
      </c>
      <c r="R2844" s="163" t="e">
        <f t="shared" si="176"/>
        <v>#VALUE!</v>
      </c>
      <c r="S2844" s="163" t="e">
        <f t="shared" si="177"/>
        <v>#VALUE!</v>
      </c>
      <c r="T2844" s="163" t="e">
        <f>INDEX(Controle!O:O,MATCH('Banco de Dados'!A2844,Controle!M:M,0))*E2844/100</f>
        <v>#N/A</v>
      </c>
    </row>
    <row r="2845" spans="1:20" hidden="1" x14ac:dyDescent="0.2">
      <c r="A2845" s="158">
        <f>BD_TS!A2844</f>
        <v>0</v>
      </c>
      <c r="B2845" s="158" t="str">
        <f>SUBSTITUTE(SUBSTITUTE(BD_TS!D2844," ",""),"-","/")</f>
        <v/>
      </c>
      <c r="C2845" s="158">
        <f>BD_TS!E2844</f>
        <v>0</v>
      </c>
      <c r="D2845" s="159">
        <f>BD_TS!F2844</f>
        <v>0</v>
      </c>
      <c r="E2845" s="160">
        <f>BD_TS!B2844</f>
        <v>0</v>
      </c>
      <c r="F2845" s="161">
        <f>BD_TS!C2844</f>
        <v>0</v>
      </c>
      <c r="G2845" s="187">
        <f>BD_TS!H2844</f>
        <v>0</v>
      </c>
      <c r="H2845" s="158" t="str">
        <f>IF($A2845=0,"",IFERROR(INDEX(BD_Gestão!A:A,MATCH('Banco de Dados'!$B2845,BD_Gestão!$B:$B,0)),"erro"))</f>
        <v/>
      </c>
      <c r="I2845" s="162" t="str">
        <f>IF($A2845=0,"",IFERROR(INDEX(BD_Gestão!E:E,MATCH('Banco de Dados'!$B2845,BD_Gestão!$B:$B,0)),"erro"))</f>
        <v/>
      </c>
      <c r="J2845" s="186" t="str">
        <f>IF($A2845=0,"",IFERROR(INDEX(BD_Gestão!B:B,MATCH('Banco de Dados'!$B2845,BD_Gestão!$B:$B,0)),"erro"))</f>
        <v/>
      </c>
      <c r="K2845" s="158" t="str">
        <f>IF($A2845=0,"",IFERROR(INDEX(BD_Gestão!C:C,MATCH('Banco de Dados'!$B2845,BD_Gestão!$B:$B,0)),"erro"))</f>
        <v/>
      </c>
      <c r="L2845" s="158" t="str">
        <f>IF($A2845=0,"",IFERROR(INDEX(BD_Gestão!H:H,MATCH('Banco de Dados'!$B2845,BD_Gestão!$B:$B,0)),"erro"))</f>
        <v/>
      </c>
      <c r="M2845" s="161" t="str">
        <f>IF($A2845=0,"",IFERROR(INDEX(BD_Gestão!F:F,MATCH('Banco de Dados'!$B2845,BD_Gestão!$B:$B,0)),"erro"))</f>
        <v/>
      </c>
      <c r="N2845" s="161" t="str">
        <f>IF($A2845=0,"",IFERROR(INDEX(BD_Gestão!J:J,MATCH('Banco de Dados'!$B2845,BD_Gestão!$B:$B,0)),"erro"))</f>
        <v/>
      </c>
      <c r="O2845" s="164" t="str">
        <f>IF($A2845=0,"",IFERROR(INDEX(BD_Gestão!K:K,MATCH('Banco de Dados'!$B2845,BD_Gestão!$B:$B,0)),"erro"))</f>
        <v/>
      </c>
      <c r="P2845" s="169" t="str">
        <f t="shared" si="178"/>
        <v/>
      </c>
      <c r="Q2845" s="170" t="str">
        <f t="shared" si="179"/>
        <v/>
      </c>
      <c r="R2845" s="163" t="e">
        <f t="shared" si="176"/>
        <v>#VALUE!</v>
      </c>
      <c r="S2845" s="163" t="e">
        <f t="shared" si="177"/>
        <v>#VALUE!</v>
      </c>
      <c r="T2845" s="163" t="e">
        <f>INDEX(Controle!O:O,MATCH('Banco de Dados'!A2845,Controle!M:M,0))*E2845/100</f>
        <v>#N/A</v>
      </c>
    </row>
    <row r="2846" spans="1:20" hidden="1" x14ac:dyDescent="0.2">
      <c r="A2846" s="158">
        <f>BD_TS!A2845</f>
        <v>0</v>
      </c>
      <c r="B2846" s="158" t="str">
        <f>SUBSTITUTE(SUBSTITUTE(BD_TS!D2845," ",""),"-","/")</f>
        <v/>
      </c>
      <c r="C2846" s="158">
        <f>BD_TS!E2845</f>
        <v>0</v>
      </c>
      <c r="D2846" s="159">
        <f>BD_TS!F2845</f>
        <v>0</v>
      </c>
      <c r="E2846" s="160">
        <f>BD_TS!B2845</f>
        <v>0</v>
      </c>
      <c r="F2846" s="161">
        <f>BD_TS!C2845</f>
        <v>0</v>
      </c>
      <c r="G2846" s="187">
        <f>BD_TS!H2845</f>
        <v>0</v>
      </c>
      <c r="H2846" s="158" t="str">
        <f>IF($A2846=0,"",IFERROR(INDEX(BD_Gestão!A:A,MATCH('Banco de Dados'!$B2846,BD_Gestão!$B:$B,0)),"erro"))</f>
        <v/>
      </c>
      <c r="I2846" s="162" t="str">
        <f>IF($A2846=0,"",IFERROR(INDEX(BD_Gestão!E:E,MATCH('Banco de Dados'!$B2846,BD_Gestão!$B:$B,0)),"erro"))</f>
        <v/>
      </c>
      <c r="J2846" s="186" t="str">
        <f>IF($A2846=0,"",IFERROR(INDEX(BD_Gestão!B:B,MATCH('Banco de Dados'!$B2846,BD_Gestão!$B:$B,0)),"erro"))</f>
        <v/>
      </c>
      <c r="K2846" s="158" t="str">
        <f>IF($A2846=0,"",IFERROR(INDEX(BD_Gestão!C:C,MATCH('Banco de Dados'!$B2846,BD_Gestão!$B:$B,0)),"erro"))</f>
        <v/>
      </c>
      <c r="L2846" s="158" t="str">
        <f>IF($A2846=0,"",IFERROR(INDEX(BD_Gestão!H:H,MATCH('Banco de Dados'!$B2846,BD_Gestão!$B:$B,0)),"erro"))</f>
        <v/>
      </c>
      <c r="M2846" s="161" t="str">
        <f>IF($A2846=0,"",IFERROR(INDEX(BD_Gestão!F:F,MATCH('Banco de Dados'!$B2846,BD_Gestão!$B:$B,0)),"erro"))</f>
        <v/>
      </c>
      <c r="N2846" s="161" t="str">
        <f>IF($A2846=0,"",IFERROR(INDEX(BD_Gestão!J:J,MATCH('Banco de Dados'!$B2846,BD_Gestão!$B:$B,0)),"erro"))</f>
        <v/>
      </c>
      <c r="O2846" s="164" t="str">
        <f>IF($A2846=0,"",IFERROR(INDEX(BD_Gestão!K:K,MATCH('Banco de Dados'!$B2846,BD_Gestão!$B:$B,0)),"erro"))</f>
        <v/>
      </c>
      <c r="P2846" s="169" t="str">
        <f t="shared" si="178"/>
        <v/>
      </c>
      <c r="Q2846" s="170" t="str">
        <f t="shared" si="179"/>
        <v/>
      </c>
      <c r="R2846" s="163" t="e">
        <f t="shared" si="176"/>
        <v>#VALUE!</v>
      </c>
      <c r="S2846" s="163" t="e">
        <f t="shared" si="177"/>
        <v>#VALUE!</v>
      </c>
      <c r="T2846" s="163" t="e">
        <f>INDEX(Controle!O:O,MATCH('Banco de Dados'!A2846,Controle!M:M,0))*E2846/100</f>
        <v>#N/A</v>
      </c>
    </row>
    <row r="2847" spans="1:20" hidden="1" x14ac:dyDescent="0.2">
      <c r="A2847" s="158">
        <f>BD_TS!A2846</f>
        <v>0</v>
      </c>
      <c r="B2847" s="158" t="str">
        <f>SUBSTITUTE(SUBSTITUTE(BD_TS!D2846," ",""),"-","/")</f>
        <v/>
      </c>
      <c r="C2847" s="158">
        <f>BD_TS!E2846</f>
        <v>0</v>
      </c>
      <c r="D2847" s="159">
        <f>BD_TS!F2846</f>
        <v>0</v>
      </c>
      <c r="E2847" s="160">
        <f>BD_TS!B2846</f>
        <v>0</v>
      </c>
      <c r="F2847" s="161">
        <f>BD_TS!C2846</f>
        <v>0</v>
      </c>
      <c r="G2847" s="187">
        <f>BD_TS!H2846</f>
        <v>0</v>
      </c>
      <c r="H2847" s="158" t="str">
        <f>IF($A2847=0,"",IFERROR(INDEX(BD_Gestão!A:A,MATCH('Banco de Dados'!$B2847,BD_Gestão!$B:$B,0)),"erro"))</f>
        <v/>
      </c>
      <c r="I2847" s="162" t="str">
        <f>IF($A2847=0,"",IFERROR(INDEX(BD_Gestão!E:E,MATCH('Banco de Dados'!$B2847,BD_Gestão!$B:$B,0)),"erro"))</f>
        <v/>
      </c>
      <c r="J2847" s="186" t="str">
        <f>IF($A2847=0,"",IFERROR(INDEX(BD_Gestão!B:B,MATCH('Banco de Dados'!$B2847,BD_Gestão!$B:$B,0)),"erro"))</f>
        <v/>
      </c>
      <c r="K2847" s="158" t="str">
        <f>IF($A2847=0,"",IFERROR(INDEX(BD_Gestão!C:C,MATCH('Banco de Dados'!$B2847,BD_Gestão!$B:$B,0)),"erro"))</f>
        <v/>
      </c>
      <c r="L2847" s="158" t="str">
        <f>IF($A2847=0,"",IFERROR(INDEX(BD_Gestão!H:H,MATCH('Banco de Dados'!$B2847,BD_Gestão!$B:$B,0)),"erro"))</f>
        <v/>
      </c>
      <c r="M2847" s="161" t="str">
        <f>IF($A2847=0,"",IFERROR(INDEX(BD_Gestão!F:F,MATCH('Banco de Dados'!$B2847,BD_Gestão!$B:$B,0)),"erro"))</f>
        <v/>
      </c>
      <c r="N2847" s="161" t="str">
        <f>IF($A2847=0,"",IFERROR(INDEX(BD_Gestão!J:J,MATCH('Banco de Dados'!$B2847,BD_Gestão!$B:$B,0)),"erro"))</f>
        <v/>
      </c>
      <c r="O2847" s="164" t="str">
        <f>IF($A2847=0,"",IFERROR(INDEX(BD_Gestão!K:K,MATCH('Banco de Dados'!$B2847,BD_Gestão!$B:$B,0)),"erro"))</f>
        <v/>
      </c>
      <c r="P2847" s="169" t="str">
        <f t="shared" si="178"/>
        <v/>
      </c>
      <c r="Q2847" s="170" t="str">
        <f t="shared" si="179"/>
        <v/>
      </c>
      <c r="R2847" s="163" t="e">
        <f t="shared" si="176"/>
        <v>#VALUE!</v>
      </c>
      <c r="S2847" s="163" t="e">
        <f t="shared" si="177"/>
        <v>#VALUE!</v>
      </c>
      <c r="T2847" s="163" t="e">
        <f>INDEX(Controle!O:O,MATCH('Banco de Dados'!A2847,Controle!M:M,0))*E2847/100</f>
        <v>#N/A</v>
      </c>
    </row>
    <row r="2848" spans="1:20" hidden="1" x14ac:dyDescent="0.2">
      <c r="A2848" s="158">
        <f>BD_TS!A2847</f>
        <v>0</v>
      </c>
      <c r="B2848" s="158" t="str">
        <f>SUBSTITUTE(SUBSTITUTE(BD_TS!D2847," ",""),"-","/")</f>
        <v/>
      </c>
      <c r="C2848" s="158">
        <f>BD_TS!E2847</f>
        <v>0</v>
      </c>
      <c r="D2848" s="159">
        <f>BD_TS!F2847</f>
        <v>0</v>
      </c>
      <c r="E2848" s="160">
        <f>BD_TS!B2847</f>
        <v>0</v>
      </c>
      <c r="F2848" s="161">
        <f>BD_TS!C2847</f>
        <v>0</v>
      </c>
      <c r="G2848" s="187">
        <f>BD_TS!H2847</f>
        <v>0</v>
      </c>
      <c r="H2848" s="158" t="str">
        <f>IF($A2848=0,"",IFERROR(INDEX(BD_Gestão!A:A,MATCH('Banco de Dados'!$B2848,BD_Gestão!$B:$B,0)),"erro"))</f>
        <v/>
      </c>
      <c r="I2848" s="162" t="str">
        <f>IF($A2848=0,"",IFERROR(INDEX(BD_Gestão!E:E,MATCH('Banco de Dados'!$B2848,BD_Gestão!$B:$B,0)),"erro"))</f>
        <v/>
      </c>
      <c r="J2848" s="186" t="str">
        <f>IF($A2848=0,"",IFERROR(INDEX(BD_Gestão!B:B,MATCH('Banco de Dados'!$B2848,BD_Gestão!$B:$B,0)),"erro"))</f>
        <v/>
      </c>
      <c r="K2848" s="158" t="str">
        <f>IF($A2848=0,"",IFERROR(INDEX(BD_Gestão!C:C,MATCH('Banco de Dados'!$B2848,BD_Gestão!$B:$B,0)),"erro"))</f>
        <v/>
      </c>
      <c r="L2848" s="158" t="str">
        <f>IF($A2848=0,"",IFERROR(INDEX(BD_Gestão!H:H,MATCH('Banco de Dados'!$B2848,BD_Gestão!$B:$B,0)),"erro"))</f>
        <v/>
      </c>
      <c r="M2848" s="161" t="str">
        <f>IF($A2848=0,"",IFERROR(INDEX(BD_Gestão!F:F,MATCH('Banco de Dados'!$B2848,BD_Gestão!$B:$B,0)),"erro"))</f>
        <v/>
      </c>
      <c r="N2848" s="161" t="str">
        <f>IF($A2848=0,"",IFERROR(INDEX(BD_Gestão!J:J,MATCH('Banco de Dados'!$B2848,BD_Gestão!$B:$B,0)),"erro"))</f>
        <v/>
      </c>
      <c r="O2848" s="164" t="str">
        <f>IF($A2848=0,"",IFERROR(INDEX(BD_Gestão!K:K,MATCH('Banco de Dados'!$B2848,BD_Gestão!$B:$B,0)),"erro"))</f>
        <v/>
      </c>
      <c r="P2848" s="169" t="str">
        <f t="shared" si="178"/>
        <v/>
      </c>
      <c r="Q2848" s="170" t="str">
        <f t="shared" si="179"/>
        <v/>
      </c>
      <c r="R2848" s="163" t="e">
        <f t="shared" si="176"/>
        <v>#VALUE!</v>
      </c>
      <c r="S2848" s="163" t="e">
        <f t="shared" si="177"/>
        <v>#VALUE!</v>
      </c>
      <c r="T2848" s="163" t="e">
        <f>INDEX(Controle!O:O,MATCH('Banco de Dados'!A2848,Controle!M:M,0))*E2848/100</f>
        <v>#N/A</v>
      </c>
    </row>
    <row r="2849" spans="1:20" hidden="1" x14ac:dyDescent="0.2">
      <c r="A2849" s="158">
        <f>BD_TS!A2848</f>
        <v>0</v>
      </c>
      <c r="B2849" s="158" t="str">
        <f>SUBSTITUTE(SUBSTITUTE(BD_TS!D2848," ",""),"-","/")</f>
        <v/>
      </c>
      <c r="C2849" s="158">
        <f>BD_TS!E2848</f>
        <v>0</v>
      </c>
      <c r="D2849" s="159">
        <f>BD_TS!F2848</f>
        <v>0</v>
      </c>
      <c r="E2849" s="160">
        <f>BD_TS!B2848</f>
        <v>0</v>
      </c>
      <c r="F2849" s="161">
        <f>BD_TS!C2848</f>
        <v>0</v>
      </c>
      <c r="G2849" s="187">
        <f>BD_TS!H2848</f>
        <v>0</v>
      </c>
      <c r="H2849" s="158" t="str">
        <f>IF($A2849=0,"",IFERROR(INDEX(BD_Gestão!A:A,MATCH('Banco de Dados'!$B2849,BD_Gestão!$B:$B,0)),"erro"))</f>
        <v/>
      </c>
      <c r="I2849" s="162" t="str">
        <f>IF($A2849=0,"",IFERROR(INDEX(BD_Gestão!E:E,MATCH('Banco de Dados'!$B2849,BD_Gestão!$B:$B,0)),"erro"))</f>
        <v/>
      </c>
      <c r="J2849" s="186" t="str">
        <f>IF($A2849=0,"",IFERROR(INDEX(BD_Gestão!B:B,MATCH('Banco de Dados'!$B2849,BD_Gestão!$B:$B,0)),"erro"))</f>
        <v/>
      </c>
      <c r="K2849" s="158" t="str">
        <f>IF($A2849=0,"",IFERROR(INDEX(BD_Gestão!C:C,MATCH('Banco de Dados'!$B2849,BD_Gestão!$B:$B,0)),"erro"))</f>
        <v/>
      </c>
      <c r="L2849" s="158" t="str">
        <f>IF($A2849=0,"",IFERROR(INDEX(BD_Gestão!H:H,MATCH('Banco de Dados'!$B2849,BD_Gestão!$B:$B,0)),"erro"))</f>
        <v/>
      </c>
      <c r="M2849" s="161" t="str">
        <f>IF($A2849=0,"",IFERROR(INDEX(BD_Gestão!F:F,MATCH('Banco de Dados'!$B2849,BD_Gestão!$B:$B,0)),"erro"))</f>
        <v/>
      </c>
      <c r="N2849" s="161" t="str">
        <f>IF($A2849=0,"",IFERROR(INDEX(BD_Gestão!J:J,MATCH('Banco de Dados'!$B2849,BD_Gestão!$B:$B,0)),"erro"))</f>
        <v/>
      </c>
      <c r="O2849" s="164" t="str">
        <f>IF($A2849=0,"",IFERROR(INDEX(BD_Gestão!K:K,MATCH('Banco de Dados'!$B2849,BD_Gestão!$B:$B,0)),"erro"))</f>
        <v/>
      </c>
      <c r="P2849" s="169" t="str">
        <f t="shared" si="178"/>
        <v/>
      </c>
      <c r="Q2849" s="170" t="str">
        <f t="shared" si="179"/>
        <v/>
      </c>
      <c r="R2849" s="163" t="e">
        <f t="shared" si="176"/>
        <v>#VALUE!</v>
      </c>
      <c r="S2849" s="163" t="e">
        <f t="shared" si="177"/>
        <v>#VALUE!</v>
      </c>
      <c r="T2849" s="163" t="e">
        <f>INDEX(Controle!O:O,MATCH('Banco de Dados'!A2849,Controle!M:M,0))*E2849/100</f>
        <v>#N/A</v>
      </c>
    </row>
    <row r="2850" spans="1:20" hidden="1" x14ac:dyDescent="0.2">
      <c r="A2850" s="158">
        <f>BD_TS!A2849</f>
        <v>0</v>
      </c>
      <c r="B2850" s="158" t="str">
        <f>SUBSTITUTE(SUBSTITUTE(BD_TS!D2849," ",""),"-","/")</f>
        <v/>
      </c>
      <c r="C2850" s="158">
        <f>BD_TS!E2849</f>
        <v>0</v>
      </c>
      <c r="D2850" s="159">
        <f>BD_TS!F2849</f>
        <v>0</v>
      </c>
      <c r="E2850" s="160">
        <f>BD_TS!B2849</f>
        <v>0</v>
      </c>
      <c r="F2850" s="161">
        <f>BD_TS!C2849</f>
        <v>0</v>
      </c>
      <c r="G2850" s="187">
        <f>BD_TS!H2849</f>
        <v>0</v>
      </c>
      <c r="H2850" s="158" t="str">
        <f>IF($A2850=0,"",IFERROR(INDEX(BD_Gestão!A:A,MATCH('Banco de Dados'!$B2850,BD_Gestão!$B:$B,0)),"erro"))</f>
        <v/>
      </c>
      <c r="I2850" s="162" t="str">
        <f>IF($A2850=0,"",IFERROR(INDEX(BD_Gestão!E:E,MATCH('Banco de Dados'!$B2850,BD_Gestão!$B:$B,0)),"erro"))</f>
        <v/>
      </c>
      <c r="J2850" s="186" t="str">
        <f>IF($A2850=0,"",IFERROR(INDEX(BD_Gestão!B:B,MATCH('Banco de Dados'!$B2850,BD_Gestão!$B:$B,0)),"erro"))</f>
        <v/>
      </c>
      <c r="K2850" s="158" t="str">
        <f>IF($A2850=0,"",IFERROR(INDEX(BD_Gestão!C:C,MATCH('Banco de Dados'!$B2850,BD_Gestão!$B:$B,0)),"erro"))</f>
        <v/>
      </c>
      <c r="L2850" s="158" t="str">
        <f>IF($A2850=0,"",IFERROR(INDEX(BD_Gestão!H:H,MATCH('Banco de Dados'!$B2850,BD_Gestão!$B:$B,0)),"erro"))</f>
        <v/>
      </c>
      <c r="M2850" s="161" t="str">
        <f>IF($A2850=0,"",IFERROR(INDEX(BD_Gestão!F:F,MATCH('Banco de Dados'!$B2850,BD_Gestão!$B:$B,0)),"erro"))</f>
        <v/>
      </c>
      <c r="N2850" s="161" t="str">
        <f>IF($A2850=0,"",IFERROR(INDEX(BD_Gestão!J:J,MATCH('Banco de Dados'!$B2850,BD_Gestão!$B:$B,0)),"erro"))</f>
        <v/>
      </c>
      <c r="O2850" s="164" t="str">
        <f>IF($A2850=0,"",IFERROR(INDEX(BD_Gestão!K:K,MATCH('Banco de Dados'!$B2850,BD_Gestão!$B:$B,0)),"erro"))</f>
        <v/>
      </c>
      <c r="P2850" s="169" t="str">
        <f t="shared" si="178"/>
        <v/>
      </c>
      <c r="Q2850" s="170" t="str">
        <f t="shared" si="179"/>
        <v/>
      </c>
      <c r="R2850" s="163" t="e">
        <f t="shared" si="176"/>
        <v>#VALUE!</v>
      </c>
      <c r="S2850" s="163" t="e">
        <f t="shared" si="177"/>
        <v>#VALUE!</v>
      </c>
      <c r="T2850" s="163" t="e">
        <f>INDEX(Controle!O:O,MATCH('Banco de Dados'!A2850,Controle!M:M,0))*E2850/100</f>
        <v>#N/A</v>
      </c>
    </row>
    <row r="2851" spans="1:20" hidden="1" x14ac:dyDescent="0.2">
      <c r="A2851" s="158">
        <f>BD_TS!A2850</f>
        <v>0</v>
      </c>
      <c r="B2851" s="158" t="str">
        <f>SUBSTITUTE(SUBSTITUTE(BD_TS!D2850," ",""),"-","/")</f>
        <v/>
      </c>
      <c r="C2851" s="158">
        <f>BD_TS!E2850</f>
        <v>0</v>
      </c>
      <c r="D2851" s="159">
        <f>BD_TS!F2850</f>
        <v>0</v>
      </c>
      <c r="E2851" s="160">
        <f>BD_TS!B2850</f>
        <v>0</v>
      </c>
      <c r="F2851" s="161">
        <f>BD_TS!C2850</f>
        <v>0</v>
      </c>
      <c r="G2851" s="187">
        <f>BD_TS!H2850</f>
        <v>0</v>
      </c>
      <c r="H2851" s="158" t="str">
        <f>IF($A2851=0,"",IFERROR(INDEX(BD_Gestão!A:A,MATCH('Banco de Dados'!$B2851,BD_Gestão!$B:$B,0)),"erro"))</f>
        <v/>
      </c>
      <c r="I2851" s="162" t="str">
        <f>IF($A2851=0,"",IFERROR(INDEX(BD_Gestão!E:E,MATCH('Banco de Dados'!$B2851,BD_Gestão!$B:$B,0)),"erro"))</f>
        <v/>
      </c>
      <c r="J2851" s="186" t="str">
        <f>IF($A2851=0,"",IFERROR(INDEX(BD_Gestão!B:B,MATCH('Banco de Dados'!$B2851,BD_Gestão!$B:$B,0)),"erro"))</f>
        <v/>
      </c>
      <c r="K2851" s="158" t="str">
        <f>IF($A2851=0,"",IFERROR(INDEX(BD_Gestão!C:C,MATCH('Banco de Dados'!$B2851,BD_Gestão!$B:$B,0)),"erro"))</f>
        <v/>
      </c>
      <c r="L2851" s="158" t="str">
        <f>IF($A2851=0,"",IFERROR(INDEX(BD_Gestão!H:H,MATCH('Banco de Dados'!$B2851,BD_Gestão!$B:$B,0)),"erro"))</f>
        <v/>
      </c>
      <c r="M2851" s="161" t="str">
        <f>IF($A2851=0,"",IFERROR(INDEX(BD_Gestão!F:F,MATCH('Banco de Dados'!$B2851,BD_Gestão!$B:$B,0)),"erro"))</f>
        <v/>
      </c>
      <c r="N2851" s="161" t="str">
        <f>IF($A2851=0,"",IFERROR(INDEX(BD_Gestão!J:J,MATCH('Banco de Dados'!$B2851,BD_Gestão!$B:$B,0)),"erro"))</f>
        <v/>
      </c>
      <c r="O2851" s="164" t="str">
        <f>IF($A2851=0,"",IFERROR(INDEX(BD_Gestão!K:K,MATCH('Banco de Dados'!$B2851,BD_Gestão!$B:$B,0)),"erro"))</f>
        <v/>
      </c>
      <c r="P2851" s="169" t="str">
        <f t="shared" si="178"/>
        <v/>
      </c>
      <c r="Q2851" s="170" t="str">
        <f t="shared" si="179"/>
        <v/>
      </c>
      <c r="R2851" s="163" t="e">
        <f t="shared" si="176"/>
        <v>#VALUE!</v>
      </c>
      <c r="S2851" s="163" t="e">
        <f t="shared" si="177"/>
        <v>#VALUE!</v>
      </c>
      <c r="T2851" s="163" t="e">
        <f>INDEX(Controle!O:O,MATCH('Banco de Dados'!A2851,Controle!M:M,0))*E2851/100</f>
        <v>#N/A</v>
      </c>
    </row>
    <row r="2852" spans="1:20" hidden="1" x14ac:dyDescent="0.2">
      <c r="A2852" s="158">
        <f>BD_TS!A2851</f>
        <v>0</v>
      </c>
      <c r="B2852" s="158" t="str">
        <f>SUBSTITUTE(SUBSTITUTE(BD_TS!D2851," ",""),"-","/")</f>
        <v/>
      </c>
      <c r="C2852" s="158">
        <f>BD_TS!E2851</f>
        <v>0</v>
      </c>
      <c r="D2852" s="159">
        <f>BD_TS!F2851</f>
        <v>0</v>
      </c>
      <c r="E2852" s="160">
        <f>BD_TS!B2851</f>
        <v>0</v>
      </c>
      <c r="F2852" s="161">
        <f>BD_TS!C2851</f>
        <v>0</v>
      </c>
      <c r="G2852" s="187">
        <f>BD_TS!H2851</f>
        <v>0</v>
      </c>
      <c r="H2852" s="158" t="str">
        <f>IF($A2852=0,"",IFERROR(INDEX(BD_Gestão!A:A,MATCH('Banco de Dados'!$B2852,BD_Gestão!$B:$B,0)),"erro"))</f>
        <v/>
      </c>
      <c r="I2852" s="162" t="str">
        <f>IF($A2852=0,"",IFERROR(INDEX(BD_Gestão!E:E,MATCH('Banco de Dados'!$B2852,BD_Gestão!$B:$B,0)),"erro"))</f>
        <v/>
      </c>
      <c r="J2852" s="186" t="str">
        <f>IF($A2852=0,"",IFERROR(INDEX(BD_Gestão!B:B,MATCH('Banco de Dados'!$B2852,BD_Gestão!$B:$B,0)),"erro"))</f>
        <v/>
      </c>
      <c r="K2852" s="158" t="str">
        <f>IF($A2852=0,"",IFERROR(INDEX(BD_Gestão!C:C,MATCH('Banco de Dados'!$B2852,BD_Gestão!$B:$B,0)),"erro"))</f>
        <v/>
      </c>
      <c r="L2852" s="158" t="str">
        <f>IF($A2852=0,"",IFERROR(INDEX(BD_Gestão!H:H,MATCH('Banco de Dados'!$B2852,BD_Gestão!$B:$B,0)),"erro"))</f>
        <v/>
      </c>
      <c r="M2852" s="161" t="str">
        <f>IF($A2852=0,"",IFERROR(INDEX(BD_Gestão!F:F,MATCH('Banco de Dados'!$B2852,BD_Gestão!$B:$B,0)),"erro"))</f>
        <v/>
      </c>
      <c r="N2852" s="161" t="str">
        <f>IF($A2852=0,"",IFERROR(INDEX(BD_Gestão!J:J,MATCH('Banco de Dados'!$B2852,BD_Gestão!$B:$B,0)),"erro"))</f>
        <v/>
      </c>
      <c r="O2852" s="164" t="str">
        <f>IF($A2852=0,"",IFERROR(INDEX(BD_Gestão!K:K,MATCH('Banco de Dados'!$B2852,BD_Gestão!$B:$B,0)),"erro"))</f>
        <v/>
      </c>
      <c r="P2852" s="169" t="str">
        <f t="shared" si="178"/>
        <v/>
      </c>
      <c r="Q2852" s="170" t="str">
        <f t="shared" si="179"/>
        <v/>
      </c>
      <c r="R2852" s="163" t="e">
        <f t="shared" si="176"/>
        <v>#VALUE!</v>
      </c>
      <c r="S2852" s="163" t="e">
        <f t="shared" si="177"/>
        <v>#VALUE!</v>
      </c>
      <c r="T2852" s="163" t="e">
        <f>INDEX(Controle!O:O,MATCH('Banco de Dados'!A2852,Controle!M:M,0))*E2852/100</f>
        <v>#N/A</v>
      </c>
    </row>
    <row r="2853" spans="1:20" hidden="1" x14ac:dyDescent="0.2">
      <c r="A2853" s="158">
        <f>BD_TS!A2852</f>
        <v>0</v>
      </c>
      <c r="B2853" s="158" t="str">
        <f>SUBSTITUTE(SUBSTITUTE(BD_TS!D2852," ",""),"-","/")</f>
        <v/>
      </c>
      <c r="C2853" s="158">
        <f>BD_TS!E2852</f>
        <v>0</v>
      </c>
      <c r="D2853" s="159">
        <f>BD_TS!F2852</f>
        <v>0</v>
      </c>
      <c r="E2853" s="160">
        <f>BD_TS!B2852</f>
        <v>0</v>
      </c>
      <c r="F2853" s="161">
        <f>BD_TS!C2852</f>
        <v>0</v>
      </c>
      <c r="G2853" s="187">
        <f>BD_TS!H2852</f>
        <v>0</v>
      </c>
      <c r="H2853" s="158" t="str">
        <f>IF($A2853=0,"",IFERROR(INDEX(BD_Gestão!A:A,MATCH('Banco de Dados'!$B2853,BD_Gestão!$B:$B,0)),"erro"))</f>
        <v/>
      </c>
      <c r="I2853" s="162" t="str">
        <f>IF($A2853=0,"",IFERROR(INDEX(BD_Gestão!E:E,MATCH('Banco de Dados'!$B2853,BD_Gestão!$B:$B,0)),"erro"))</f>
        <v/>
      </c>
      <c r="J2853" s="186" t="str">
        <f>IF($A2853=0,"",IFERROR(INDEX(BD_Gestão!B:B,MATCH('Banco de Dados'!$B2853,BD_Gestão!$B:$B,0)),"erro"))</f>
        <v/>
      </c>
      <c r="K2853" s="158" t="str">
        <f>IF($A2853=0,"",IFERROR(INDEX(BD_Gestão!C:C,MATCH('Banco de Dados'!$B2853,BD_Gestão!$B:$B,0)),"erro"))</f>
        <v/>
      </c>
      <c r="L2853" s="158" t="str">
        <f>IF($A2853=0,"",IFERROR(INDEX(BD_Gestão!H:H,MATCH('Banco de Dados'!$B2853,BD_Gestão!$B:$B,0)),"erro"))</f>
        <v/>
      </c>
      <c r="M2853" s="161" t="str">
        <f>IF($A2853=0,"",IFERROR(INDEX(BD_Gestão!F:F,MATCH('Banco de Dados'!$B2853,BD_Gestão!$B:$B,0)),"erro"))</f>
        <v/>
      </c>
      <c r="N2853" s="161" t="str">
        <f>IF($A2853=0,"",IFERROR(INDEX(BD_Gestão!J:J,MATCH('Banco de Dados'!$B2853,BD_Gestão!$B:$B,0)),"erro"))</f>
        <v/>
      </c>
      <c r="O2853" s="164" t="str">
        <f>IF($A2853=0,"",IFERROR(INDEX(BD_Gestão!K:K,MATCH('Banco de Dados'!$B2853,BD_Gestão!$B:$B,0)),"erro"))</f>
        <v/>
      </c>
      <c r="P2853" s="169" t="str">
        <f t="shared" si="178"/>
        <v/>
      </c>
      <c r="Q2853" s="170" t="str">
        <f t="shared" si="179"/>
        <v/>
      </c>
      <c r="R2853" s="163" t="e">
        <f t="shared" si="176"/>
        <v>#VALUE!</v>
      </c>
      <c r="S2853" s="163" t="e">
        <f t="shared" si="177"/>
        <v>#VALUE!</v>
      </c>
      <c r="T2853" s="163" t="e">
        <f>INDEX(Controle!O:O,MATCH('Banco de Dados'!A2853,Controle!M:M,0))*E2853/100</f>
        <v>#N/A</v>
      </c>
    </row>
    <row r="2854" spans="1:20" hidden="1" x14ac:dyDescent="0.2">
      <c r="A2854" s="158">
        <f>BD_TS!A2853</f>
        <v>0</v>
      </c>
      <c r="B2854" s="158" t="str">
        <f>SUBSTITUTE(SUBSTITUTE(BD_TS!D2853," ",""),"-","/")</f>
        <v/>
      </c>
      <c r="C2854" s="158">
        <f>BD_TS!E2853</f>
        <v>0</v>
      </c>
      <c r="D2854" s="159">
        <f>BD_TS!F2853</f>
        <v>0</v>
      </c>
      <c r="E2854" s="160">
        <f>BD_TS!B2853</f>
        <v>0</v>
      </c>
      <c r="F2854" s="161">
        <f>BD_TS!C2853</f>
        <v>0</v>
      </c>
      <c r="G2854" s="187">
        <f>BD_TS!H2853</f>
        <v>0</v>
      </c>
      <c r="H2854" s="158" t="str">
        <f>IF($A2854=0,"",IFERROR(INDEX(BD_Gestão!A:A,MATCH('Banco de Dados'!$B2854,BD_Gestão!$B:$B,0)),"erro"))</f>
        <v/>
      </c>
      <c r="I2854" s="162" t="str">
        <f>IF($A2854=0,"",IFERROR(INDEX(BD_Gestão!E:E,MATCH('Banco de Dados'!$B2854,BD_Gestão!$B:$B,0)),"erro"))</f>
        <v/>
      </c>
      <c r="J2854" s="186" t="str">
        <f>IF($A2854=0,"",IFERROR(INDEX(BD_Gestão!B:B,MATCH('Banco de Dados'!$B2854,BD_Gestão!$B:$B,0)),"erro"))</f>
        <v/>
      </c>
      <c r="K2854" s="158" t="str">
        <f>IF($A2854=0,"",IFERROR(INDEX(BD_Gestão!C:C,MATCH('Banco de Dados'!$B2854,BD_Gestão!$B:$B,0)),"erro"))</f>
        <v/>
      </c>
      <c r="L2854" s="158" t="str">
        <f>IF($A2854=0,"",IFERROR(INDEX(BD_Gestão!H:H,MATCH('Banco de Dados'!$B2854,BD_Gestão!$B:$B,0)),"erro"))</f>
        <v/>
      </c>
      <c r="M2854" s="161" t="str">
        <f>IF($A2854=0,"",IFERROR(INDEX(BD_Gestão!F:F,MATCH('Banco de Dados'!$B2854,BD_Gestão!$B:$B,0)),"erro"))</f>
        <v/>
      </c>
      <c r="N2854" s="161" t="str">
        <f>IF($A2854=0,"",IFERROR(INDEX(BD_Gestão!J:J,MATCH('Banco de Dados'!$B2854,BD_Gestão!$B:$B,0)),"erro"))</f>
        <v/>
      </c>
      <c r="O2854" s="164" t="str">
        <f>IF($A2854=0,"",IFERROR(INDEX(BD_Gestão!K:K,MATCH('Banco de Dados'!$B2854,BD_Gestão!$B:$B,0)),"erro"))</f>
        <v/>
      </c>
      <c r="P2854" s="169" t="str">
        <f t="shared" si="178"/>
        <v/>
      </c>
      <c r="Q2854" s="170" t="str">
        <f t="shared" si="179"/>
        <v/>
      </c>
      <c r="R2854" s="163" t="e">
        <f t="shared" si="176"/>
        <v>#VALUE!</v>
      </c>
      <c r="S2854" s="163" t="e">
        <f t="shared" si="177"/>
        <v>#VALUE!</v>
      </c>
      <c r="T2854" s="163" t="e">
        <f>INDEX(Controle!O:O,MATCH('Banco de Dados'!A2854,Controle!M:M,0))*E2854/100</f>
        <v>#N/A</v>
      </c>
    </row>
    <row r="2855" spans="1:20" hidden="1" x14ac:dyDescent="0.2">
      <c r="A2855" s="158">
        <f>BD_TS!A2854</f>
        <v>0</v>
      </c>
      <c r="B2855" s="158" t="str">
        <f>SUBSTITUTE(SUBSTITUTE(BD_TS!D2854," ",""),"-","/")</f>
        <v/>
      </c>
      <c r="C2855" s="158">
        <f>BD_TS!E2854</f>
        <v>0</v>
      </c>
      <c r="D2855" s="159">
        <f>BD_TS!F2854</f>
        <v>0</v>
      </c>
      <c r="E2855" s="160">
        <f>BD_TS!B2854</f>
        <v>0</v>
      </c>
      <c r="F2855" s="161">
        <f>BD_TS!C2854</f>
        <v>0</v>
      </c>
      <c r="G2855" s="187">
        <f>BD_TS!H2854</f>
        <v>0</v>
      </c>
      <c r="H2855" s="158" t="str">
        <f>IF($A2855=0,"",IFERROR(INDEX(BD_Gestão!A:A,MATCH('Banco de Dados'!$B2855,BD_Gestão!$B:$B,0)),"erro"))</f>
        <v/>
      </c>
      <c r="I2855" s="162" t="str">
        <f>IF($A2855=0,"",IFERROR(INDEX(BD_Gestão!E:E,MATCH('Banco de Dados'!$B2855,BD_Gestão!$B:$B,0)),"erro"))</f>
        <v/>
      </c>
      <c r="J2855" s="186" t="str">
        <f>IF($A2855=0,"",IFERROR(INDEX(BD_Gestão!B:B,MATCH('Banco de Dados'!$B2855,BD_Gestão!$B:$B,0)),"erro"))</f>
        <v/>
      </c>
      <c r="K2855" s="158" t="str">
        <f>IF($A2855=0,"",IFERROR(INDEX(BD_Gestão!C:C,MATCH('Banco de Dados'!$B2855,BD_Gestão!$B:$B,0)),"erro"))</f>
        <v/>
      </c>
      <c r="L2855" s="158" t="str">
        <f>IF($A2855=0,"",IFERROR(INDEX(BD_Gestão!H:H,MATCH('Banco de Dados'!$B2855,BD_Gestão!$B:$B,0)),"erro"))</f>
        <v/>
      </c>
      <c r="M2855" s="161" t="str">
        <f>IF($A2855=0,"",IFERROR(INDEX(BD_Gestão!F:F,MATCH('Banco de Dados'!$B2855,BD_Gestão!$B:$B,0)),"erro"))</f>
        <v/>
      </c>
      <c r="N2855" s="161" t="str">
        <f>IF($A2855=0,"",IFERROR(INDEX(BD_Gestão!J:J,MATCH('Banco de Dados'!$B2855,BD_Gestão!$B:$B,0)),"erro"))</f>
        <v/>
      </c>
      <c r="O2855" s="164" t="str">
        <f>IF($A2855=0,"",IFERROR(INDEX(BD_Gestão!K:K,MATCH('Banco de Dados'!$B2855,BD_Gestão!$B:$B,0)),"erro"))</f>
        <v/>
      </c>
      <c r="P2855" s="169" t="str">
        <f t="shared" si="178"/>
        <v/>
      </c>
      <c r="Q2855" s="170" t="str">
        <f t="shared" si="179"/>
        <v/>
      </c>
      <c r="R2855" s="163" t="e">
        <f t="shared" si="176"/>
        <v>#VALUE!</v>
      </c>
      <c r="S2855" s="163" t="e">
        <f t="shared" si="177"/>
        <v>#VALUE!</v>
      </c>
      <c r="T2855" s="163" t="e">
        <f>INDEX(Controle!O:O,MATCH('Banco de Dados'!A2855,Controle!M:M,0))*E2855/100</f>
        <v>#N/A</v>
      </c>
    </row>
    <row r="2856" spans="1:20" hidden="1" x14ac:dyDescent="0.2">
      <c r="A2856" s="158">
        <f>BD_TS!A2855</f>
        <v>0</v>
      </c>
      <c r="B2856" s="158" t="str">
        <f>SUBSTITUTE(SUBSTITUTE(BD_TS!D2855," ",""),"-","/")</f>
        <v/>
      </c>
      <c r="C2856" s="158">
        <f>BD_TS!E2855</f>
        <v>0</v>
      </c>
      <c r="D2856" s="159">
        <f>BD_TS!F2855</f>
        <v>0</v>
      </c>
      <c r="E2856" s="160">
        <f>BD_TS!B2855</f>
        <v>0</v>
      </c>
      <c r="F2856" s="161">
        <f>BD_TS!C2855</f>
        <v>0</v>
      </c>
      <c r="G2856" s="187">
        <f>BD_TS!H2855</f>
        <v>0</v>
      </c>
      <c r="H2856" s="158" t="str">
        <f>IF($A2856=0,"",IFERROR(INDEX(BD_Gestão!A:A,MATCH('Banco de Dados'!$B2856,BD_Gestão!$B:$B,0)),"erro"))</f>
        <v/>
      </c>
      <c r="I2856" s="162" t="str">
        <f>IF($A2856=0,"",IFERROR(INDEX(BD_Gestão!E:E,MATCH('Banco de Dados'!$B2856,BD_Gestão!$B:$B,0)),"erro"))</f>
        <v/>
      </c>
      <c r="J2856" s="186" t="str">
        <f>IF($A2856=0,"",IFERROR(INDEX(BD_Gestão!B:B,MATCH('Banco de Dados'!$B2856,BD_Gestão!$B:$B,0)),"erro"))</f>
        <v/>
      </c>
      <c r="K2856" s="158" t="str">
        <f>IF($A2856=0,"",IFERROR(INDEX(BD_Gestão!C:C,MATCH('Banco de Dados'!$B2856,BD_Gestão!$B:$B,0)),"erro"))</f>
        <v/>
      </c>
      <c r="L2856" s="158" t="str">
        <f>IF($A2856=0,"",IFERROR(INDEX(BD_Gestão!H:H,MATCH('Banco de Dados'!$B2856,BD_Gestão!$B:$B,0)),"erro"))</f>
        <v/>
      </c>
      <c r="M2856" s="161" t="str">
        <f>IF($A2856=0,"",IFERROR(INDEX(BD_Gestão!F:F,MATCH('Banco de Dados'!$B2856,BD_Gestão!$B:$B,0)),"erro"))</f>
        <v/>
      </c>
      <c r="N2856" s="161" t="str">
        <f>IF($A2856=0,"",IFERROR(INDEX(BD_Gestão!J:J,MATCH('Banco de Dados'!$B2856,BD_Gestão!$B:$B,0)),"erro"))</f>
        <v/>
      </c>
      <c r="O2856" s="164" t="str">
        <f>IF($A2856=0,"",IFERROR(INDEX(BD_Gestão!K:K,MATCH('Banco de Dados'!$B2856,BD_Gestão!$B:$B,0)),"erro"))</f>
        <v/>
      </c>
      <c r="P2856" s="169" t="str">
        <f t="shared" si="178"/>
        <v/>
      </c>
      <c r="Q2856" s="170" t="str">
        <f t="shared" si="179"/>
        <v/>
      </c>
      <c r="R2856" s="163" t="e">
        <f t="shared" si="176"/>
        <v>#VALUE!</v>
      </c>
      <c r="S2856" s="163" t="e">
        <f t="shared" si="177"/>
        <v>#VALUE!</v>
      </c>
      <c r="T2856" s="163" t="e">
        <f>INDEX(Controle!O:O,MATCH('Banco de Dados'!A2856,Controle!M:M,0))*E2856/100</f>
        <v>#N/A</v>
      </c>
    </row>
    <row r="2857" spans="1:20" hidden="1" x14ac:dyDescent="0.2">
      <c r="A2857" s="158">
        <f>BD_TS!A2856</f>
        <v>0</v>
      </c>
      <c r="B2857" s="158" t="str">
        <f>SUBSTITUTE(SUBSTITUTE(BD_TS!D2856," ",""),"-","/")</f>
        <v/>
      </c>
      <c r="C2857" s="158">
        <f>BD_TS!E2856</f>
        <v>0</v>
      </c>
      <c r="D2857" s="159">
        <f>BD_TS!F2856</f>
        <v>0</v>
      </c>
      <c r="E2857" s="160">
        <f>BD_TS!B2856</f>
        <v>0</v>
      </c>
      <c r="F2857" s="161">
        <f>BD_TS!C2856</f>
        <v>0</v>
      </c>
      <c r="G2857" s="187">
        <f>BD_TS!H2856</f>
        <v>0</v>
      </c>
      <c r="H2857" s="158" t="str">
        <f>IF($A2857=0,"",IFERROR(INDEX(BD_Gestão!A:A,MATCH('Banco de Dados'!$B2857,BD_Gestão!$B:$B,0)),"erro"))</f>
        <v/>
      </c>
      <c r="I2857" s="162" t="str">
        <f>IF($A2857=0,"",IFERROR(INDEX(BD_Gestão!E:E,MATCH('Banco de Dados'!$B2857,BD_Gestão!$B:$B,0)),"erro"))</f>
        <v/>
      </c>
      <c r="J2857" s="186" t="str">
        <f>IF($A2857=0,"",IFERROR(INDEX(BD_Gestão!B:B,MATCH('Banco de Dados'!$B2857,BD_Gestão!$B:$B,0)),"erro"))</f>
        <v/>
      </c>
      <c r="K2857" s="158" t="str">
        <f>IF($A2857=0,"",IFERROR(INDEX(BD_Gestão!C:C,MATCH('Banco de Dados'!$B2857,BD_Gestão!$B:$B,0)),"erro"))</f>
        <v/>
      </c>
      <c r="L2857" s="158" t="str">
        <f>IF($A2857=0,"",IFERROR(INDEX(BD_Gestão!H:H,MATCH('Banco de Dados'!$B2857,BD_Gestão!$B:$B,0)),"erro"))</f>
        <v/>
      </c>
      <c r="M2857" s="161" t="str">
        <f>IF($A2857=0,"",IFERROR(INDEX(BD_Gestão!F:F,MATCH('Banco de Dados'!$B2857,BD_Gestão!$B:$B,0)),"erro"))</f>
        <v/>
      </c>
      <c r="N2857" s="161" t="str">
        <f>IF($A2857=0,"",IFERROR(INDEX(BD_Gestão!J:J,MATCH('Banco de Dados'!$B2857,BD_Gestão!$B:$B,0)),"erro"))</f>
        <v/>
      </c>
      <c r="O2857" s="164" t="str">
        <f>IF($A2857=0,"",IFERROR(INDEX(BD_Gestão!K:K,MATCH('Banco de Dados'!$B2857,BD_Gestão!$B:$B,0)),"erro"))</f>
        <v/>
      </c>
      <c r="P2857" s="169" t="str">
        <f t="shared" si="178"/>
        <v/>
      </c>
      <c r="Q2857" s="170" t="str">
        <f t="shared" si="179"/>
        <v/>
      </c>
      <c r="R2857" s="163" t="e">
        <f t="shared" si="176"/>
        <v>#VALUE!</v>
      </c>
      <c r="S2857" s="163" t="e">
        <f t="shared" si="177"/>
        <v>#VALUE!</v>
      </c>
      <c r="T2857" s="163" t="e">
        <f>INDEX(Controle!O:O,MATCH('Banco de Dados'!A2857,Controle!M:M,0))*E2857/100</f>
        <v>#N/A</v>
      </c>
    </row>
    <row r="2858" spans="1:20" hidden="1" x14ac:dyDescent="0.2">
      <c r="A2858" s="158">
        <f>BD_TS!A2857</f>
        <v>0</v>
      </c>
      <c r="B2858" s="158" t="str">
        <f>SUBSTITUTE(SUBSTITUTE(BD_TS!D2857," ",""),"-","/")</f>
        <v/>
      </c>
      <c r="C2858" s="158">
        <f>BD_TS!E2857</f>
        <v>0</v>
      </c>
      <c r="D2858" s="159">
        <f>BD_TS!F2857</f>
        <v>0</v>
      </c>
      <c r="E2858" s="160">
        <f>BD_TS!B2857</f>
        <v>0</v>
      </c>
      <c r="F2858" s="161">
        <f>BD_TS!C2857</f>
        <v>0</v>
      </c>
      <c r="G2858" s="187">
        <f>BD_TS!H2857</f>
        <v>0</v>
      </c>
      <c r="H2858" s="158" t="str">
        <f>IF($A2858=0,"",IFERROR(INDEX(BD_Gestão!A:A,MATCH('Banco de Dados'!$B2858,BD_Gestão!$B:$B,0)),"erro"))</f>
        <v/>
      </c>
      <c r="I2858" s="162" t="str">
        <f>IF($A2858=0,"",IFERROR(INDEX(BD_Gestão!E:E,MATCH('Banco de Dados'!$B2858,BD_Gestão!$B:$B,0)),"erro"))</f>
        <v/>
      </c>
      <c r="J2858" s="186" t="str">
        <f>IF($A2858=0,"",IFERROR(INDEX(BD_Gestão!B:B,MATCH('Banco de Dados'!$B2858,BD_Gestão!$B:$B,0)),"erro"))</f>
        <v/>
      </c>
      <c r="K2858" s="158" t="str">
        <f>IF($A2858=0,"",IFERROR(INDEX(BD_Gestão!C:C,MATCH('Banco de Dados'!$B2858,BD_Gestão!$B:$B,0)),"erro"))</f>
        <v/>
      </c>
      <c r="L2858" s="158" t="str">
        <f>IF($A2858=0,"",IFERROR(INDEX(BD_Gestão!H:H,MATCH('Banco de Dados'!$B2858,BD_Gestão!$B:$B,0)),"erro"))</f>
        <v/>
      </c>
      <c r="M2858" s="161" t="str">
        <f>IF($A2858=0,"",IFERROR(INDEX(BD_Gestão!F:F,MATCH('Banco de Dados'!$B2858,BD_Gestão!$B:$B,0)),"erro"))</f>
        <v/>
      </c>
      <c r="N2858" s="161" t="str">
        <f>IF($A2858=0,"",IFERROR(INDEX(BD_Gestão!J:J,MATCH('Banco de Dados'!$B2858,BD_Gestão!$B:$B,0)),"erro"))</f>
        <v/>
      </c>
      <c r="O2858" s="164" t="str">
        <f>IF($A2858=0,"",IFERROR(INDEX(BD_Gestão!K:K,MATCH('Banco de Dados'!$B2858,BD_Gestão!$B:$B,0)),"erro"))</f>
        <v/>
      </c>
      <c r="P2858" s="169" t="str">
        <f t="shared" si="178"/>
        <v/>
      </c>
      <c r="Q2858" s="170" t="str">
        <f t="shared" si="179"/>
        <v/>
      </c>
      <c r="R2858" s="163" t="e">
        <f t="shared" si="176"/>
        <v>#VALUE!</v>
      </c>
      <c r="S2858" s="163" t="e">
        <f t="shared" si="177"/>
        <v>#VALUE!</v>
      </c>
      <c r="T2858" s="163" t="e">
        <f>INDEX(Controle!O:O,MATCH('Banco de Dados'!A2858,Controle!M:M,0))*E2858/100</f>
        <v>#N/A</v>
      </c>
    </row>
    <row r="2859" spans="1:20" hidden="1" x14ac:dyDescent="0.2">
      <c r="A2859" s="158">
        <f>BD_TS!A2858</f>
        <v>0</v>
      </c>
      <c r="B2859" s="158" t="str">
        <f>SUBSTITUTE(SUBSTITUTE(BD_TS!D2858," ",""),"-","/")</f>
        <v/>
      </c>
      <c r="C2859" s="158">
        <f>BD_TS!E2858</f>
        <v>0</v>
      </c>
      <c r="D2859" s="159">
        <f>BD_TS!F2858</f>
        <v>0</v>
      </c>
      <c r="E2859" s="160">
        <f>BD_TS!B2858</f>
        <v>0</v>
      </c>
      <c r="F2859" s="161">
        <f>BD_TS!C2858</f>
        <v>0</v>
      </c>
      <c r="G2859" s="187">
        <f>BD_TS!H2858</f>
        <v>0</v>
      </c>
      <c r="H2859" s="158" t="str">
        <f>IF($A2859=0,"",IFERROR(INDEX(BD_Gestão!A:A,MATCH('Banco de Dados'!$B2859,BD_Gestão!$B:$B,0)),"erro"))</f>
        <v/>
      </c>
      <c r="I2859" s="162" t="str">
        <f>IF($A2859=0,"",IFERROR(INDEX(BD_Gestão!E:E,MATCH('Banco de Dados'!$B2859,BD_Gestão!$B:$B,0)),"erro"))</f>
        <v/>
      </c>
      <c r="J2859" s="186" t="str">
        <f>IF($A2859=0,"",IFERROR(INDEX(BD_Gestão!B:B,MATCH('Banco de Dados'!$B2859,BD_Gestão!$B:$B,0)),"erro"))</f>
        <v/>
      </c>
      <c r="K2859" s="158" t="str">
        <f>IF($A2859=0,"",IFERROR(INDEX(BD_Gestão!C:C,MATCH('Banco de Dados'!$B2859,BD_Gestão!$B:$B,0)),"erro"))</f>
        <v/>
      </c>
      <c r="L2859" s="158" t="str">
        <f>IF($A2859=0,"",IFERROR(INDEX(BD_Gestão!H:H,MATCH('Banco de Dados'!$B2859,BD_Gestão!$B:$B,0)),"erro"))</f>
        <v/>
      </c>
      <c r="M2859" s="161" t="str">
        <f>IF($A2859=0,"",IFERROR(INDEX(BD_Gestão!F:F,MATCH('Banco de Dados'!$B2859,BD_Gestão!$B:$B,0)),"erro"))</f>
        <v/>
      </c>
      <c r="N2859" s="161" t="str">
        <f>IF($A2859=0,"",IFERROR(INDEX(BD_Gestão!J:J,MATCH('Banco de Dados'!$B2859,BD_Gestão!$B:$B,0)),"erro"))</f>
        <v/>
      </c>
      <c r="O2859" s="164" t="str">
        <f>IF($A2859=0,"",IFERROR(INDEX(BD_Gestão!K:K,MATCH('Banco de Dados'!$B2859,BD_Gestão!$B:$B,0)),"erro"))</f>
        <v/>
      </c>
      <c r="P2859" s="169" t="str">
        <f t="shared" si="178"/>
        <v/>
      </c>
      <c r="Q2859" s="170" t="str">
        <f t="shared" si="179"/>
        <v/>
      </c>
      <c r="R2859" s="163" t="e">
        <f t="shared" si="176"/>
        <v>#VALUE!</v>
      </c>
      <c r="S2859" s="163" t="e">
        <f t="shared" si="177"/>
        <v>#VALUE!</v>
      </c>
      <c r="T2859" s="163" t="e">
        <f>INDEX(Controle!O:O,MATCH('Banco de Dados'!A2859,Controle!M:M,0))*E2859/100</f>
        <v>#N/A</v>
      </c>
    </row>
    <row r="2860" spans="1:20" hidden="1" x14ac:dyDescent="0.2">
      <c r="A2860" s="158">
        <f>BD_TS!A2859</f>
        <v>0</v>
      </c>
      <c r="B2860" s="158" t="str">
        <f>SUBSTITUTE(SUBSTITUTE(BD_TS!D2859," ",""),"-","/")</f>
        <v/>
      </c>
      <c r="C2860" s="158">
        <f>BD_TS!E2859</f>
        <v>0</v>
      </c>
      <c r="D2860" s="159">
        <f>BD_TS!F2859</f>
        <v>0</v>
      </c>
      <c r="E2860" s="160">
        <f>BD_TS!B2859</f>
        <v>0</v>
      </c>
      <c r="F2860" s="161">
        <f>BD_TS!C2859</f>
        <v>0</v>
      </c>
      <c r="G2860" s="187">
        <f>BD_TS!H2859</f>
        <v>0</v>
      </c>
      <c r="H2860" s="158" t="str">
        <f>IF($A2860=0,"",IFERROR(INDEX(BD_Gestão!A:A,MATCH('Banco de Dados'!$B2860,BD_Gestão!$B:$B,0)),"erro"))</f>
        <v/>
      </c>
      <c r="I2860" s="162" t="str">
        <f>IF($A2860=0,"",IFERROR(INDEX(BD_Gestão!E:E,MATCH('Banco de Dados'!$B2860,BD_Gestão!$B:$B,0)),"erro"))</f>
        <v/>
      </c>
      <c r="J2860" s="186" t="str">
        <f>IF($A2860=0,"",IFERROR(INDEX(BD_Gestão!B:B,MATCH('Banco de Dados'!$B2860,BD_Gestão!$B:$B,0)),"erro"))</f>
        <v/>
      </c>
      <c r="K2860" s="158" t="str">
        <f>IF($A2860=0,"",IFERROR(INDEX(BD_Gestão!C:C,MATCH('Banco de Dados'!$B2860,BD_Gestão!$B:$B,0)),"erro"))</f>
        <v/>
      </c>
      <c r="L2860" s="158" t="str">
        <f>IF($A2860=0,"",IFERROR(INDEX(BD_Gestão!H:H,MATCH('Banco de Dados'!$B2860,BD_Gestão!$B:$B,0)),"erro"))</f>
        <v/>
      </c>
      <c r="M2860" s="161" t="str">
        <f>IF($A2860=0,"",IFERROR(INDEX(BD_Gestão!F:F,MATCH('Banco de Dados'!$B2860,BD_Gestão!$B:$B,0)),"erro"))</f>
        <v/>
      </c>
      <c r="N2860" s="161" t="str">
        <f>IF($A2860=0,"",IFERROR(INDEX(BD_Gestão!J:J,MATCH('Banco de Dados'!$B2860,BD_Gestão!$B:$B,0)),"erro"))</f>
        <v/>
      </c>
      <c r="O2860" s="164" t="str">
        <f>IF($A2860=0,"",IFERROR(INDEX(BD_Gestão!K:K,MATCH('Banco de Dados'!$B2860,BD_Gestão!$B:$B,0)),"erro"))</f>
        <v/>
      </c>
      <c r="P2860" s="169" t="str">
        <f t="shared" si="178"/>
        <v/>
      </c>
      <c r="Q2860" s="170" t="str">
        <f t="shared" si="179"/>
        <v/>
      </c>
      <c r="R2860" s="163" t="e">
        <f t="shared" si="176"/>
        <v>#VALUE!</v>
      </c>
      <c r="S2860" s="163" t="e">
        <f t="shared" si="177"/>
        <v>#VALUE!</v>
      </c>
      <c r="T2860" s="163" t="e">
        <f>INDEX(Controle!O:O,MATCH('Banco de Dados'!A2860,Controle!M:M,0))*E2860/100</f>
        <v>#N/A</v>
      </c>
    </row>
    <row r="2861" spans="1:20" hidden="1" x14ac:dyDescent="0.2">
      <c r="A2861" s="158">
        <f>BD_TS!A2860</f>
        <v>0</v>
      </c>
      <c r="B2861" s="158" t="str">
        <f>SUBSTITUTE(SUBSTITUTE(BD_TS!D2860," ",""),"-","/")</f>
        <v/>
      </c>
      <c r="C2861" s="158">
        <f>BD_TS!E2860</f>
        <v>0</v>
      </c>
      <c r="D2861" s="159">
        <f>BD_TS!F2860</f>
        <v>0</v>
      </c>
      <c r="E2861" s="160">
        <f>BD_TS!B2860</f>
        <v>0</v>
      </c>
      <c r="F2861" s="161">
        <f>BD_TS!C2860</f>
        <v>0</v>
      </c>
      <c r="G2861" s="187">
        <f>BD_TS!H2860</f>
        <v>0</v>
      </c>
      <c r="H2861" s="158" t="str">
        <f>IF($A2861=0,"",IFERROR(INDEX(BD_Gestão!A:A,MATCH('Banco de Dados'!$B2861,BD_Gestão!$B:$B,0)),"erro"))</f>
        <v/>
      </c>
      <c r="I2861" s="162" t="str">
        <f>IF($A2861=0,"",IFERROR(INDEX(BD_Gestão!E:E,MATCH('Banco de Dados'!$B2861,BD_Gestão!$B:$B,0)),"erro"))</f>
        <v/>
      </c>
      <c r="J2861" s="186" t="str">
        <f>IF($A2861=0,"",IFERROR(INDEX(BD_Gestão!B:B,MATCH('Banco de Dados'!$B2861,BD_Gestão!$B:$B,0)),"erro"))</f>
        <v/>
      </c>
      <c r="K2861" s="158" t="str">
        <f>IF($A2861=0,"",IFERROR(INDEX(BD_Gestão!C:C,MATCH('Banco de Dados'!$B2861,BD_Gestão!$B:$B,0)),"erro"))</f>
        <v/>
      </c>
      <c r="L2861" s="158" t="str">
        <f>IF($A2861=0,"",IFERROR(INDEX(BD_Gestão!H:H,MATCH('Banco de Dados'!$B2861,BD_Gestão!$B:$B,0)),"erro"))</f>
        <v/>
      </c>
      <c r="M2861" s="161" t="str">
        <f>IF($A2861=0,"",IFERROR(INDEX(BD_Gestão!F:F,MATCH('Banco de Dados'!$B2861,BD_Gestão!$B:$B,0)),"erro"))</f>
        <v/>
      </c>
      <c r="N2861" s="161" t="str">
        <f>IF($A2861=0,"",IFERROR(INDEX(BD_Gestão!J:J,MATCH('Banco de Dados'!$B2861,BD_Gestão!$B:$B,0)),"erro"))</f>
        <v/>
      </c>
      <c r="O2861" s="164" t="str">
        <f>IF($A2861=0,"",IFERROR(INDEX(BD_Gestão!K:K,MATCH('Banco de Dados'!$B2861,BD_Gestão!$B:$B,0)),"erro"))</f>
        <v/>
      </c>
      <c r="P2861" s="169" t="str">
        <f t="shared" si="178"/>
        <v/>
      </c>
      <c r="Q2861" s="170" t="str">
        <f t="shared" si="179"/>
        <v/>
      </c>
      <c r="R2861" s="163" t="e">
        <f t="shared" si="176"/>
        <v>#VALUE!</v>
      </c>
      <c r="S2861" s="163" t="e">
        <f t="shared" si="177"/>
        <v>#VALUE!</v>
      </c>
      <c r="T2861" s="163" t="e">
        <f>INDEX(Controle!O:O,MATCH('Banco de Dados'!A2861,Controle!M:M,0))*E2861/100</f>
        <v>#N/A</v>
      </c>
    </row>
    <row r="2862" spans="1:20" hidden="1" x14ac:dyDescent="0.2">
      <c r="A2862" s="158">
        <f>BD_TS!A2861</f>
        <v>0</v>
      </c>
      <c r="B2862" s="158" t="str">
        <f>SUBSTITUTE(SUBSTITUTE(BD_TS!D2861," ",""),"-","/")</f>
        <v/>
      </c>
      <c r="C2862" s="158">
        <f>BD_TS!E2861</f>
        <v>0</v>
      </c>
      <c r="D2862" s="159">
        <f>BD_TS!F2861</f>
        <v>0</v>
      </c>
      <c r="E2862" s="160">
        <f>BD_TS!B2861</f>
        <v>0</v>
      </c>
      <c r="F2862" s="161">
        <f>BD_TS!C2861</f>
        <v>0</v>
      </c>
      <c r="G2862" s="187">
        <f>BD_TS!H2861</f>
        <v>0</v>
      </c>
      <c r="H2862" s="158" t="str">
        <f>IF($A2862=0,"",IFERROR(INDEX(BD_Gestão!A:A,MATCH('Banco de Dados'!$B2862,BD_Gestão!$B:$B,0)),"erro"))</f>
        <v/>
      </c>
      <c r="I2862" s="162" t="str">
        <f>IF($A2862=0,"",IFERROR(INDEX(BD_Gestão!E:E,MATCH('Banco de Dados'!$B2862,BD_Gestão!$B:$B,0)),"erro"))</f>
        <v/>
      </c>
      <c r="J2862" s="186" t="str">
        <f>IF($A2862=0,"",IFERROR(INDEX(BD_Gestão!B:B,MATCH('Banco de Dados'!$B2862,BD_Gestão!$B:$B,0)),"erro"))</f>
        <v/>
      </c>
      <c r="K2862" s="158" t="str">
        <f>IF($A2862=0,"",IFERROR(INDEX(BD_Gestão!C:C,MATCH('Banco de Dados'!$B2862,BD_Gestão!$B:$B,0)),"erro"))</f>
        <v/>
      </c>
      <c r="L2862" s="158" t="str">
        <f>IF($A2862=0,"",IFERROR(INDEX(BD_Gestão!H:H,MATCH('Banco de Dados'!$B2862,BD_Gestão!$B:$B,0)),"erro"))</f>
        <v/>
      </c>
      <c r="M2862" s="161" t="str">
        <f>IF($A2862=0,"",IFERROR(INDEX(BD_Gestão!F:F,MATCH('Banco de Dados'!$B2862,BD_Gestão!$B:$B,0)),"erro"))</f>
        <v/>
      </c>
      <c r="N2862" s="161" t="str">
        <f>IF($A2862=0,"",IFERROR(INDEX(BD_Gestão!J:J,MATCH('Banco de Dados'!$B2862,BD_Gestão!$B:$B,0)),"erro"))</f>
        <v/>
      </c>
      <c r="O2862" s="164" t="str">
        <f>IF($A2862=0,"",IFERROR(INDEX(BD_Gestão!K:K,MATCH('Banco de Dados'!$B2862,BD_Gestão!$B:$B,0)),"erro"))</f>
        <v/>
      </c>
      <c r="P2862" s="169" t="str">
        <f t="shared" si="178"/>
        <v/>
      </c>
      <c r="Q2862" s="170" t="str">
        <f t="shared" si="179"/>
        <v/>
      </c>
      <c r="R2862" s="163" t="e">
        <f t="shared" si="176"/>
        <v>#VALUE!</v>
      </c>
      <c r="S2862" s="163" t="e">
        <f t="shared" si="177"/>
        <v>#VALUE!</v>
      </c>
      <c r="T2862" s="163" t="e">
        <f>INDEX(Controle!O:O,MATCH('Banco de Dados'!A2862,Controle!M:M,0))*E2862/100</f>
        <v>#N/A</v>
      </c>
    </row>
    <row r="2863" spans="1:20" hidden="1" x14ac:dyDescent="0.2">
      <c r="A2863" s="158">
        <f>BD_TS!A2862</f>
        <v>0</v>
      </c>
      <c r="B2863" s="158" t="str">
        <f>SUBSTITUTE(SUBSTITUTE(BD_TS!D2862," ",""),"-","/")</f>
        <v/>
      </c>
      <c r="C2863" s="158">
        <f>BD_TS!E2862</f>
        <v>0</v>
      </c>
      <c r="D2863" s="159">
        <f>BD_TS!F2862</f>
        <v>0</v>
      </c>
      <c r="E2863" s="160">
        <f>BD_TS!B2862</f>
        <v>0</v>
      </c>
      <c r="F2863" s="161">
        <f>BD_TS!C2862</f>
        <v>0</v>
      </c>
      <c r="G2863" s="187">
        <f>BD_TS!H2862</f>
        <v>0</v>
      </c>
      <c r="H2863" s="158" t="str">
        <f>IF($A2863=0,"",IFERROR(INDEX(BD_Gestão!A:A,MATCH('Banco de Dados'!$B2863,BD_Gestão!$B:$B,0)),"erro"))</f>
        <v/>
      </c>
      <c r="I2863" s="162" t="str">
        <f>IF($A2863=0,"",IFERROR(INDEX(BD_Gestão!E:E,MATCH('Banco de Dados'!$B2863,BD_Gestão!$B:$B,0)),"erro"))</f>
        <v/>
      </c>
      <c r="J2863" s="186" t="str">
        <f>IF($A2863=0,"",IFERROR(INDEX(BD_Gestão!B:B,MATCH('Banco de Dados'!$B2863,BD_Gestão!$B:$B,0)),"erro"))</f>
        <v/>
      </c>
      <c r="K2863" s="158" t="str">
        <f>IF($A2863=0,"",IFERROR(INDEX(BD_Gestão!C:C,MATCH('Banco de Dados'!$B2863,BD_Gestão!$B:$B,0)),"erro"))</f>
        <v/>
      </c>
      <c r="L2863" s="158" t="str">
        <f>IF($A2863=0,"",IFERROR(INDEX(BD_Gestão!H:H,MATCH('Banco de Dados'!$B2863,BD_Gestão!$B:$B,0)),"erro"))</f>
        <v/>
      </c>
      <c r="M2863" s="161" t="str">
        <f>IF($A2863=0,"",IFERROR(INDEX(BD_Gestão!F:F,MATCH('Banco de Dados'!$B2863,BD_Gestão!$B:$B,0)),"erro"))</f>
        <v/>
      </c>
      <c r="N2863" s="161" t="str">
        <f>IF($A2863=0,"",IFERROR(INDEX(BD_Gestão!J:J,MATCH('Banco de Dados'!$B2863,BD_Gestão!$B:$B,0)),"erro"))</f>
        <v/>
      </c>
      <c r="O2863" s="164" t="str">
        <f>IF($A2863=0,"",IFERROR(INDEX(BD_Gestão!K:K,MATCH('Banco de Dados'!$B2863,BD_Gestão!$B:$B,0)),"erro"))</f>
        <v/>
      </c>
      <c r="P2863" s="169" t="str">
        <f t="shared" si="178"/>
        <v/>
      </c>
      <c r="Q2863" s="170" t="str">
        <f t="shared" si="179"/>
        <v/>
      </c>
      <c r="R2863" s="163" t="e">
        <f t="shared" si="176"/>
        <v>#VALUE!</v>
      </c>
      <c r="S2863" s="163" t="e">
        <f t="shared" si="177"/>
        <v>#VALUE!</v>
      </c>
      <c r="T2863" s="163" t="e">
        <f>INDEX(Controle!O:O,MATCH('Banco de Dados'!A2863,Controle!M:M,0))*E2863/100</f>
        <v>#N/A</v>
      </c>
    </row>
    <row r="2864" spans="1:20" hidden="1" x14ac:dyDescent="0.2">
      <c r="A2864" s="158">
        <f>BD_TS!A2863</f>
        <v>0</v>
      </c>
      <c r="B2864" s="158" t="str">
        <f>SUBSTITUTE(SUBSTITUTE(BD_TS!D2863," ",""),"-","/")</f>
        <v/>
      </c>
      <c r="C2864" s="158">
        <f>BD_TS!E2863</f>
        <v>0</v>
      </c>
      <c r="D2864" s="159">
        <f>BD_TS!F2863</f>
        <v>0</v>
      </c>
      <c r="E2864" s="160">
        <f>BD_TS!B2863</f>
        <v>0</v>
      </c>
      <c r="F2864" s="161">
        <f>BD_TS!C2863</f>
        <v>0</v>
      </c>
      <c r="G2864" s="187">
        <f>BD_TS!H2863</f>
        <v>0</v>
      </c>
      <c r="H2864" s="158" t="str">
        <f>IF($A2864=0,"",IFERROR(INDEX(BD_Gestão!A:A,MATCH('Banco de Dados'!$B2864,BD_Gestão!$B:$B,0)),"erro"))</f>
        <v/>
      </c>
      <c r="I2864" s="162" t="str">
        <f>IF($A2864=0,"",IFERROR(INDEX(BD_Gestão!E:E,MATCH('Banco de Dados'!$B2864,BD_Gestão!$B:$B,0)),"erro"))</f>
        <v/>
      </c>
      <c r="J2864" s="186" t="str">
        <f>IF($A2864=0,"",IFERROR(INDEX(BD_Gestão!B:B,MATCH('Banco de Dados'!$B2864,BD_Gestão!$B:$B,0)),"erro"))</f>
        <v/>
      </c>
      <c r="K2864" s="158" t="str">
        <f>IF($A2864=0,"",IFERROR(INDEX(BD_Gestão!C:C,MATCH('Banco de Dados'!$B2864,BD_Gestão!$B:$B,0)),"erro"))</f>
        <v/>
      </c>
      <c r="L2864" s="158" t="str">
        <f>IF($A2864=0,"",IFERROR(INDEX(BD_Gestão!H:H,MATCH('Banco de Dados'!$B2864,BD_Gestão!$B:$B,0)),"erro"))</f>
        <v/>
      </c>
      <c r="M2864" s="161" t="str">
        <f>IF($A2864=0,"",IFERROR(INDEX(BD_Gestão!F:F,MATCH('Banco de Dados'!$B2864,BD_Gestão!$B:$B,0)),"erro"))</f>
        <v/>
      </c>
      <c r="N2864" s="161" t="str">
        <f>IF($A2864=0,"",IFERROR(INDEX(BD_Gestão!J:J,MATCH('Banco de Dados'!$B2864,BD_Gestão!$B:$B,0)),"erro"))</f>
        <v/>
      </c>
      <c r="O2864" s="164" t="str">
        <f>IF($A2864=0,"",IFERROR(INDEX(BD_Gestão!K:K,MATCH('Banco de Dados'!$B2864,BD_Gestão!$B:$B,0)),"erro"))</f>
        <v/>
      </c>
      <c r="P2864" s="169" t="str">
        <f t="shared" si="178"/>
        <v/>
      </c>
      <c r="Q2864" s="170" t="str">
        <f t="shared" si="179"/>
        <v/>
      </c>
      <c r="R2864" s="163" t="e">
        <f t="shared" si="176"/>
        <v>#VALUE!</v>
      </c>
      <c r="S2864" s="163" t="e">
        <f t="shared" si="177"/>
        <v>#VALUE!</v>
      </c>
      <c r="T2864" s="163" t="e">
        <f>INDEX(Controle!O:O,MATCH('Banco de Dados'!A2864,Controle!M:M,0))*E2864/100</f>
        <v>#N/A</v>
      </c>
    </row>
    <row r="2865" spans="1:20" hidden="1" x14ac:dyDescent="0.2">
      <c r="A2865" s="158">
        <f>BD_TS!A2864</f>
        <v>0</v>
      </c>
      <c r="B2865" s="158" t="str">
        <f>SUBSTITUTE(SUBSTITUTE(BD_TS!D2864," ",""),"-","/")</f>
        <v/>
      </c>
      <c r="C2865" s="158">
        <f>BD_TS!E2864</f>
        <v>0</v>
      </c>
      <c r="D2865" s="159">
        <f>BD_TS!F2864</f>
        <v>0</v>
      </c>
      <c r="E2865" s="160">
        <f>BD_TS!B2864</f>
        <v>0</v>
      </c>
      <c r="F2865" s="161">
        <f>BD_TS!C2864</f>
        <v>0</v>
      </c>
      <c r="G2865" s="187">
        <f>BD_TS!H2864</f>
        <v>0</v>
      </c>
      <c r="H2865" s="158" t="str">
        <f>IF($A2865=0,"",IFERROR(INDEX(BD_Gestão!A:A,MATCH('Banco de Dados'!$B2865,BD_Gestão!$B:$B,0)),"erro"))</f>
        <v/>
      </c>
      <c r="I2865" s="162" t="str">
        <f>IF($A2865=0,"",IFERROR(INDEX(BD_Gestão!E:E,MATCH('Banco de Dados'!$B2865,BD_Gestão!$B:$B,0)),"erro"))</f>
        <v/>
      </c>
      <c r="J2865" s="186" t="str">
        <f>IF($A2865=0,"",IFERROR(INDEX(BD_Gestão!B:B,MATCH('Banco de Dados'!$B2865,BD_Gestão!$B:$B,0)),"erro"))</f>
        <v/>
      </c>
      <c r="K2865" s="158" t="str">
        <f>IF($A2865=0,"",IFERROR(INDEX(BD_Gestão!C:C,MATCH('Banco de Dados'!$B2865,BD_Gestão!$B:$B,0)),"erro"))</f>
        <v/>
      </c>
      <c r="L2865" s="158" t="str">
        <f>IF($A2865=0,"",IFERROR(INDEX(BD_Gestão!H:H,MATCH('Banco de Dados'!$B2865,BD_Gestão!$B:$B,0)),"erro"))</f>
        <v/>
      </c>
      <c r="M2865" s="161" t="str">
        <f>IF($A2865=0,"",IFERROR(INDEX(BD_Gestão!F:F,MATCH('Banco de Dados'!$B2865,BD_Gestão!$B:$B,0)),"erro"))</f>
        <v/>
      </c>
      <c r="N2865" s="161" t="str">
        <f>IF($A2865=0,"",IFERROR(INDEX(BD_Gestão!J:J,MATCH('Banco de Dados'!$B2865,BD_Gestão!$B:$B,0)),"erro"))</f>
        <v/>
      </c>
      <c r="O2865" s="164" t="str">
        <f>IF($A2865=0,"",IFERROR(INDEX(BD_Gestão!K:K,MATCH('Banco de Dados'!$B2865,BD_Gestão!$B:$B,0)),"erro"))</f>
        <v/>
      </c>
      <c r="P2865" s="169" t="str">
        <f t="shared" si="178"/>
        <v/>
      </c>
      <c r="Q2865" s="170" t="str">
        <f t="shared" si="179"/>
        <v/>
      </c>
      <c r="R2865" s="163" t="e">
        <f t="shared" si="176"/>
        <v>#VALUE!</v>
      </c>
      <c r="S2865" s="163" t="e">
        <f t="shared" si="177"/>
        <v>#VALUE!</v>
      </c>
      <c r="T2865" s="163" t="e">
        <f>INDEX(Controle!O:O,MATCH('Banco de Dados'!A2865,Controle!M:M,0))*E2865/100</f>
        <v>#N/A</v>
      </c>
    </row>
    <row r="2866" spans="1:20" hidden="1" x14ac:dyDescent="0.2">
      <c r="A2866" s="158">
        <f>BD_TS!A2865</f>
        <v>0</v>
      </c>
      <c r="B2866" s="158" t="str">
        <f>SUBSTITUTE(SUBSTITUTE(BD_TS!D2865," ",""),"-","/")</f>
        <v/>
      </c>
      <c r="C2866" s="158">
        <f>BD_TS!E2865</f>
        <v>0</v>
      </c>
      <c r="D2866" s="159">
        <f>BD_TS!F2865</f>
        <v>0</v>
      </c>
      <c r="E2866" s="160">
        <f>BD_TS!B2865</f>
        <v>0</v>
      </c>
      <c r="F2866" s="161">
        <f>BD_TS!C2865</f>
        <v>0</v>
      </c>
      <c r="G2866" s="187">
        <f>BD_TS!H2865</f>
        <v>0</v>
      </c>
      <c r="H2866" s="158" t="str">
        <f>IF($A2866=0,"",IFERROR(INDEX(BD_Gestão!A:A,MATCH('Banco de Dados'!$B2866,BD_Gestão!$B:$B,0)),"erro"))</f>
        <v/>
      </c>
      <c r="I2866" s="162" t="str">
        <f>IF($A2866=0,"",IFERROR(INDEX(BD_Gestão!E:E,MATCH('Banco de Dados'!$B2866,BD_Gestão!$B:$B,0)),"erro"))</f>
        <v/>
      </c>
      <c r="J2866" s="186" t="str">
        <f>IF($A2866=0,"",IFERROR(INDEX(BD_Gestão!B:B,MATCH('Banco de Dados'!$B2866,BD_Gestão!$B:$B,0)),"erro"))</f>
        <v/>
      </c>
      <c r="K2866" s="158" t="str">
        <f>IF($A2866=0,"",IFERROR(INDEX(BD_Gestão!C:C,MATCH('Banco de Dados'!$B2866,BD_Gestão!$B:$B,0)),"erro"))</f>
        <v/>
      </c>
      <c r="L2866" s="158" t="str">
        <f>IF($A2866=0,"",IFERROR(INDEX(BD_Gestão!H:H,MATCH('Banco de Dados'!$B2866,BD_Gestão!$B:$B,0)),"erro"))</f>
        <v/>
      </c>
      <c r="M2866" s="161" t="str">
        <f>IF($A2866=0,"",IFERROR(INDEX(BD_Gestão!F:F,MATCH('Banco de Dados'!$B2866,BD_Gestão!$B:$B,0)),"erro"))</f>
        <v/>
      </c>
      <c r="N2866" s="161" t="str">
        <f>IF($A2866=0,"",IFERROR(INDEX(BD_Gestão!J:J,MATCH('Banco de Dados'!$B2866,BD_Gestão!$B:$B,0)),"erro"))</f>
        <v/>
      </c>
      <c r="O2866" s="164" t="str">
        <f>IF($A2866=0,"",IFERROR(INDEX(BD_Gestão!K:K,MATCH('Banco de Dados'!$B2866,BD_Gestão!$B:$B,0)),"erro"))</f>
        <v/>
      </c>
      <c r="P2866" s="169" t="str">
        <f t="shared" si="178"/>
        <v/>
      </c>
      <c r="Q2866" s="170" t="str">
        <f t="shared" si="179"/>
        <v/>
      </c>
      <c r="R2866" s="163" t="e">
        <f t="shared" si="176"/>
        <v>#VALUE!</v>
      </c>
      <c r="S2866" s="163" t="e">
        <f t="shared" si="177"/>
        <v>#VALUE!</v>
      </c>
      <c r="T2866" s="163" t="e">
        <f>INDEX(Controle!O:O,MATCH('Banco de Dados'!A2866,Controle!M:M,0))*E2866/100</f>
        <v>#N/A</v>
      </c>
    </row>
    <row r="2867" spans="1:20" hidden="1" x14ac:dyDescent="0.2">
      <c r="A2867" s="158">
        <f>BD_TS!A2866</f>
        <v>0</v>
      </c>
      <c r="B2867" s="158" t="str">
        <f>SUBSTITUTE(SUBSTITUTE(BD_TS!D2866," ",""),"-","/")</f>
        <v/>
      </c>
      <c r="C2867" s="158">
        <f>BD_TS!E2866</f>
        <v>0</v>
      </c>
      <c r="D2867" s="159">
        <f>BD_TS!F2866</f>
        <v>0</v>
      </c>
      <c r="E2867" s="160">
        <f>BD_TS!B2866</f>
        <v>0</v>
      </c>
      <c r="F2867" s="161">
        <f>BD_TS!C2866</f>
        <v>0</v>
      </c>
      <c r="G2867" s="187">
        <f>BD_TS!H2866</f>
        <v>0</v>
      </c>
      <c r="H2867" s="158" t="str">
        <f>IF($A2867=0,"",IFERROR(INDEX(BD_Gestão!A:A,MATCH('Banco de Dados'!$B2867,BD_Gestão!$B:$B,0)),"erro"))</f>
        <v/>
      </c>
      <c r="I2867" s="162" t="str">
        <f>IF($A2867=0,"",IFERROR(INDEX(BD_Gestão!E:E,MATCH('Banco de Dados'!$B2867,BD_Gestão!$B:$B,0)),"erro"))</f>
        <v/>
      </c>
      <c r="J2867" s="186" t="str">
        <f>IF($A2867=0,"",IFERROR(INDEX(BD_Gestão!B:B,MATCH('Banco de Dados'!$B2867,BD_Gestão!$B:$B,0)),"erro"))</f>
        <v/>
      </c>
      <c r="K2867" s="158" t="str">
        <f>IF($A2867=0,"",IFERROR(INDEX(BD_Gestão!C:C,MATCH('Banco de Dados'!$B2867,BD_Gestão!$B:$B,0)),"erro"))</f>
        <v/>
      </c>
      <c r="L2867" s="158" t="str">
        <f>IF($A2867=0,"",IFERROR(INDEX(BD_Gestão!H:H,MATCH('Banco de Dados'!$B2867,BD_Gestão!$B:$B,0)),"erro"))</f>
        <v/>
      </c>
      <c r="M2867" s="161" t="str">
        <f>IF($A2867=0,"",IFERROR(INDEX(BD_Gestão!F:F,MATCH('Banco de Dados'!$B2867,BD_Gestão!$B:$B,0)),"erro"))</f>
        <v/>
      </c>
      <c r="N2867" s="161" t="str">
        <f>IF($A2867=0,"",IFERROR(INDEX(BD_Gestão!J:J,MATCH('Banco de Dados'!$B2867,BD_Gestão!$B:$B,0)),"erro"))</f>
        <v/>
      </c>
      <c r="O2867" s="164" t="str">
        <f>IF($A2867=0,"",IFERROR(INDEX(BD_Gestão!K:K,MATCH('Banco de Dados'!$B2867,BD_Gestão!$B:$B,0)),"erro"))</f>
        <v/>
      </c>
      <c r="P2867" s="169" t="str">
        <f t="shared" si="178"/>
        <v/>
      </c>
      <c r="Q2867" s="170" t="str">
        <f t="shared" si="179"/>
        <v/>
      </c>
      <c r="R2867" s="163" t="e">
        <f t="shared" si="176"/>
        <v>#VALUE!</v>
      </c>
      <c r="S2867" s="163" t="e">
        <f t="shared" si="177"/>
        <v>#VALUE!</v>
      </c>
      <c r="T2867" s="163" t="e">
        <f>INDEX(Controle!O:O,MATCH('Banco de Dados'!A2867,Controle!M:M,0))*E2867/100</f>
        <v>#N/A</v>
      </c>
    </row>
    <row r="2868" spans="1:20" hidden="1" x14ac:dyDescent="0.2">
      <c r="A2868" s="158">
        <f>BD_TS!A2867</f>
        <v>0</v>
      </c>
      <c r="B2868" s="158" t="str">
        <f>SUBSTITUTE(SUBSTITUTE(BD_TS!D2867," ",""),"-","/")</f>
        <v/>
      </c>
      <c r="C2868" s="158">
        <f>BD_TS!E2867</f>
        <v>0</v>
      </c>
      <c r="D2868" s="159">
        <f>BD_TS!F2867</f>
        <v>0</v>
      </c>
      <c r="E2868" s="160">
        <f>BD_TS!B2867</f>
        <v>0</v>
      </c>
      <c r="F2868" s="161">
        <f>BD_TS!C2867</f>
        <v>0</v>
      </c>
      <c r="G2868" s="187">
        <f>BD_TS!H2867</f>
        <v>0</v>
      </c>
      <c r="H2868" s="158" t="str">
        <f>IF($A2868=0,"",IFERROR(INDEX(BD_Gestão!A:A,MATCH('Banco de Dados'!$B2868,BD_Gestão!$B:$B,0)),"erro"))</f>
        <v/>
      </c>
      <c r="I2868" s="162" t="str">
        <f>IF($A2868=0,"",IFERROR(INDEX(BD_Gestão!E:E,MATCH('Banco de Dados'!$B2868,BD_Gestão!$B:$B,0)),"erro"))</f>
        <v/>
      </c>
      <c r="J2868" s="186" t="str">
        <f>IF($A2868=0,"",IFERROR(INDEX(BD_Gestão!B:B,MATCH('Banco de Dados'!$B2868,BD_Gestão!$B:$B,0)),"erro"))</f>
        <v/>
      </c>
      <c r="K2868" s="158" t="str">
        <f>IF($A2868=0,"",IFERROR(INDEX(BD_Gestão!C:C,MATCH('Banco de Dados'!$B2868,BD_Gestão!$B:$B,0)),"erro"))</f>
        <v/>
      </c>
      <c r="L2868" s="158" t="str">
        <f>IF($A2868=0,"",IFERROR(INDEX(BD_Gestão!H:H,MATCH('Banco de Dados'!$B2868,BD_Gestão!$B:$B,0)),"erro"))</f>
        <v/>
      </c>
      <c r="M2868" s="161" t="str">
        <f>IF($A2868=0,"",IFERROR(INDEX(BD_Gestão!F:F,MATCH('Banco de Dados'!$B2868,BD_Gestão!$B:$B,0)),"erro"))</f>
        <v/>
      </c>
      <c r="N2868" s="161" t="str">
        <f>IF($A2868=0,"",IFERROR(INDEX(BD_Gestão!J:J,MATCH('Banco de Dados'!$B2868,BD_Gestão!$B:$B,0)),"erro"))</f>
        <v/>
      </c>
      <c r="O2868" s="164" t="str">
        <f>IF($A2868=0,"",IFERROR(INDEX(BD_Gestão!K:K,MATCH('Banco de Dados'!$B2868,BD_Gestão!$B:$B,0)),"erro"))</f>
        <v/>
      </c>
      <c r="P2868" s="169" t="str">
        <f t="shared" si="178"/>
        <v/>
      </c>
      <c r="Q2868" s="170" t="str">
        <f t="shared" si="179"/>
        <v/>
      </c>
      <c r="R2868" s="163" t="e">
        <f t="shared" si="176"/>
        <v>#VALUE!</v>
      </c>
      <c r="S2868" s="163" t="e">
        <f t="shared" si="177"/>
        <v>#VALUE!</v>
      </c>
      <c r="T2868" s="163" t="e">
        <f>INDEX(Controle!O:O,MATCH('Banco de Dados'!A2868,Controle!M:M,0))*E2868/100</f>
        <v>#N/A</v>
      </c>
    </row>
    <row r="2869" spans="1:20" hidden="1" x14ac:dyDescent="0.2">
      <c r="A2869" s="158">
        <f>BD_TS!A2868</f>
        <v>0</v>
      </c>
      <c r="B2869" s="158" t="str">
        <f>SUBSTITUTE(SUBSTITUTE(BD_TS!D2868," ",""),"-","/")</f>
        <v/>
      </c>
      <c r="C2869" s="158">
        <f>BD_TS!E2868</f>
        <v>0</v>
      </c>
      <c r="D2869" s="159">
        <f>BD_TS!F2868</f>
        <v>0</v>
      </c>
      <c r="E2869" s="160">
        <f>BD_TS!B2868</f>
        <v>0</v>
      </c>
      <c r="F2869" s="161">
        <f>BD_TS!C2868</f>
        <v>0</v>
      </c>
      <c r="G2869" s="187">
        <f>BD_TS!H2868</f>
        <v>0</v>
      </c>
      <c r="H2869" s="158" t="str">
        <f>IF($A2869=0,"",IFERROR(INDEX(BD_Gestão!A:A,MATCH('Banco de Dados'!$B2869,BD_Gestão!$B:$B,0)),"erro"))</f>
        <v/>
      </c>
      <c r="I2869" s="162" t="str">
        <f>IF($A2869=0,"",IFERROR(INDEX(BD_Gestão!E:E,MATCH('Banco de Dados'!$B2869,BD_Gestão!$B:$B,0)),"erro"))</f>
        <v/>
      </c>
      <c r="J2869" s="186" t="str">
        <f>IF($A2869=0,"",IFERROR(INDEX(BD_Gestão!B:B,MATCH('Banco de Dados'!$B2869,BD_Gestão!$B:$B,0)),"erro"))</f>
        <v/>
      </c>
      <c r="K2869" s="158" t="str">
        <f>IF($A2869=0,"",IFERROR(INDEX(BD_Gestão!C:C,MATCH('Banco de Dados'!$B2869,BD_Gestão!$B:$B,0)),"erro"))</f>
        <v/>
      </c>
      <c r="L2869" s="158" t="str">
        <f>IF($A2869=0,"",IFERROR(INDEX(BD_Gestão!H:H,MATCH('Banco de Dados'!$B2869,BD_Gestão!$B:$B,0)),"erro"))</f>
        <v/>
      </c>
      <c r="M2869" s="161" t="str">
        <f>IF($A2869=0,"",IFERROR(INDEX(BD_Gestão!F:F,MATCH('Banco de Dados'!$B2869,BD_Gestão!$B:$B,0)),"erro"))</f>
        <v/>
      </c>
      <c r="N2869" s="161" t="str">
        <f>IF($A2869=0,"",IFERROR(INDEX(BD_Gestão!J:J,MATCH('Banco de Dados'!$B2869,BD_Gestão!$B:$B,0)),"erro"))</f>
        <v/>
      </c>
      <c r="O2869" s="164" t="str">
        <f>IF($A2869=0,"",IFERROR(INDEX(BD_Gestão!K:K,MATCH('Banco de Dados'!$B2869,BD_Gestão!$B:$B,0)),"erro"))</f>
        <v/>
      </c>
      <c r="P2869" s="169" t="str">
        <f t="shared" si="178"/>
        <v/>
      </c>
      <c r="Q2869" s="170" t="str">
        <f t="shared" si="179"/>
        <v/>
      </c>
      <c r="R2869" s="163" t="e">
        <f t="shared" si="176"/>
        <v>#VALUE!</v>
      </c>
      <c r="S2869" s="163" t="e">
        <f t="shared" si="177"/>
        <v>#VALUE!</v>
      </c>
      <c r="T2869" s="163" t="e">
        <f>INDEX(Controle!O:O,MATCH('Banco de Dados'!A2869,Controle!M:M,0))*E2869/100</f>
        <v>#N/A</v>
      </c>
    </row>
    <row r="2870" spans="1:20" hidden="1" x14ac:dyDescent="0.2">
      <c r="A2870" s="158">
        <f>BD_TS!A2869</f>
        <v>0</v>
      </c>
      <c r="B2870" s="158" t="str">
        <f>SUBSTITUTE(SUBSTITUTE(BD_TS!D2869," ",""),"-","/")</f>
        <v/>
      </c>
      <c r="C2870" s="158">
        <f>BD_TS!E2869</f>
        <v>0</v>
      </c>
      <c r="D2870" s="159">
        <f>BD_TS!F2869</f>
        <v>0</v>
      </c>
      <c r="E2870" s="160">
        <f>BD_TS!B2869</f>
        <v>0</v>
      </c>
      <c r="F2870" s="161">
        <f>BD_TS!C2869</f>
        <v>0</v>
      </c>
      <c r="G2870" s="187">
        <f>BD_TS!H2869</f>
        <v>0</v>
      </c>
      <c r="H2870" s="158" t="str">
        <f>IF($A2870=0,"",IFERROR(INDEX(BD_Gestão!A:A,MATCH('Banco de Dados'!$B2870,BD_Gestão!$B:$B,0)),"erro"))</f>
        <v/>
      </c>
      <c r="I2870" s="162" t="str">
        <f>IF($A2870=0,"",IFERROR(INDEX(BD_Gestão!E:E,MATCH('Banco de Dados'!$B2870,BD_Gestão!$B:$B,0)),"erro"))</f>
        <v/>
      </c>
      <c r="J2870" s="186" t="str">
        <f>IF($A2870=0,"",IFERROR(INDEX(BD_Gestão!B:B,MATCH('Banco de Dados'!$B2870,BD_Gestão!$B:$B,0)),"erro"))</f>
        <v/>
      </c>
      <c r="K2870" s="158" t="str">
        <f>IF($A2870=0,"",IFERROR(INDEX(BD_Gestão!C:C,MATCH('Banco de Dados'!$B2870,BD_Gestão!$B:$B,0)),"erro"))</f>
        <v/>
      </c>
      <c r="L2870" s="158" t="str">
        <f>IF($A2870=0,"",IFERROR(INDEX(BD_Gestão!H:H,MATCH('Banco de Dados'!$B2870,BD_Gestão!$B:$B,0)),"erro"))</f>
        <v/>
      </c>
      <c r="M2870" s="161" t="str">
        <f>IF($A2870=0,"",IFERROR(INDEX(BD_Gestão!F:F,MATCH('Banco de Dados'!$B2870,BD_Gestão!$B:$B,0)),"erro"))</f>
        <v/>
      </c>
      <c r="N2870" s="161" t="str">
        <f>IF($A2870=0,"",IFERROR(INDEX(BD_Gestão!J:J,MATCH('Banco de Dados'!$B2870,BD_Gestão!$B:$B,0)),"erro"))</f>
        <v/>
      </c>
      <c r="O2870" s="164" t="str">
        <f>IF($A2870=0,"",IFERROR(INDEX(BD_Gestão!K:K,MATCH('Banco de Dados'!$B2870,BD_Gestão!$B:$B,0)),"erro"))</f>
        <v/>
      </c>
      <c r="P2870" s="169" t="str">
        <f t="shared" si="178"/>
        <v/>
      </c>
      <c r="Q2870" s="170" t="str">
        <f t="shared" si="179"/>
        <v/>
      </c>
      <c r="R2870" s="163" t="e">
        <f t="shared" si="176"/>
        <v>#VALUE!</v>
      </c>
      <c r="S2870" s="163" t="e">
        <f t="shared" si="177"/>
        <v>#VALUE!</v>
      </c>
      <c r="T2870" s="163" t="e">
        <f>INDEX(Controle!O:O,MATCH('Banco de Dados'!A2870,Controle!M:M,0))*E2870/100</f>
        <v>#N/A</v>
      </c>
    </row>
    <row r="2871" spans="1:20" hidden="1" x14ac:dyDescent="0.2">
      <c r="A2871" s="158">
        <f>BD_TS!A2870</f>
        <v>0</v>
      </c>
      <c r="B2871" s="158" t="str">
        <f>SUBSTITUTE(SUBSTITUTE(BD_TS!D2870," ",""),"-","/")</f>
        <v/>
      </c>
      <c r="C2871" s="158">
        <f>BD_TS!E2870</f>
        <v>0</v>
      </c>
      <c r="D2871" s="159">
        <f>BD_TS!F2870</f>
        <v>0</v>
      </c>
      <c r="E2871" s="160">
        <f>BD_TS!B2870</f>
        <v>0</v>
      </c>
      <c r="F2871" s="161">
        <f>BD_TS!C2870</f>
        <v>0</v>
      </c>
      <c r="G2871" s="187">
        <f>BD_TS!H2870</f>
        <v>0</v>
      </c>
      <c r="H2871" s="158" t="str">
        <f>IF($A2871=0,"",IFERROR(INDEX(BD_Gestão!A:A,MATCH('Banco de Dados'!$B2871,BD_Gestão!$B:$B,0)),"erro"))</f>
        <v/>
      </c>
      <c r="I2871" s="162" t="str">
        <f>IF($A2871=0,"",IFERROR(INDEX(BD_Gestão!E:E,MATCH('Banco de Dados'!$B2871,BD_Gestão!$B:$B,0)),"erro"))</f>
        <v/>
      </c>
      <c r="J2871" s="186" t="str">
        <f>IF($A2871=0,"",IFERROR(INDEX(BD_Gestão!B:B,MATCH('Banco de Dados'!$B2871,BD_Gestão!$B:$B,0)),"erro"))</f>
        <v/>
      </c>
      <c r="K2871" s="158" t="str">
        <f>IF($A2871=0,"",IFERROR(INDEX(BD_Gestão!C:C,MATCH('Banco de Dados'!$B2871,BD_Gestão!$B:$B,0)),"erro"))</f>
        <v/>
      </c>
      <c r="L2871" s="158" t="str">
        <f>IF($A2871=0,"",IFERROR(INDEX(BD_Gestão!H:H,MATCH('Banco de Dados'!$B2871,BD_Gestão!$B:$B,0)),"erro"))</f>
        <v/>
      </c>
      <c r="M2871" s="161" t="str">
        <f>IF($A2871=0,"",IFERROR(INDEX(BD_Gestão!F:F,MATCH('Banco de Dados'!$B2871,BD_Gestão!$B:$B,0)),"erro"))</f>
        <v/>
      </c>
      <c r="N2871" s="161" t="str">
        <f>IF($A2871=0,"",IFERROR(INDEX(BD_Gestão!J:J,MATCH('Banco de Dados'!$B2871,BD_Gestão!$B:$B,0)),"erro"))</f>
        <v/>
      </c>
      <c r="O2871" s="164" t="str">
        <f>IF($A2871=0,"",IFERROR(INDEX(BD_Gestão!K:K,MATCH('Banco de Dados'!$B2871,BD_Gestão!$B:$B,0)),"erro"))</f>
        <v/>
      </c>
      <c r="P2871" s="169" t="str">
        <f t="shared" si="178"/>
        <v/>
      </c>
      <c r="Q2871" s="170" t="str">
        <f t="shared" si="179"/>
        <v/>
      </c>
      <c r="R2871" s="163" t="e">
        <f t="shared" si="176"/>
        <v>#VALUE!</v>
      </c>
      <c r="S2871" s="163" t="e">
        <f t="shared" si="177"/>
        <v>#VALUE!</v>
      </c>
      <c r="T2871" s="163" t="e">
        <f>INDEX(Controle!O:O,MATCH('Banco de Dados'!A2871,Controle!M:M,0))*E2871/100</f>
        <v>#N/A</v>
      </c>
    </row>
    <row r="2872" spans="1:20" hidden="1" x14ac:dyDescent="0.2">
      <c r="A2872" s="158">
        <f>BD_TS!A2871</f>
        <v>0</v>
      </c>
      <c r="B2872" s="158" t="str">
        <f>SUBSTITUTE(SUBSTITUTE(BD_TS!D2871," ",""),"-","/")</f>
        <v/>
      </c>
      <c r="C2872" s="158">
        <f>BD_TS!E2871</f>
        <v>0</v>
      </c>
      <c r="D2872" s="159">
        <f>BD_TS!F2871</f>
        <v>0</v>
      </c>
      <c r="E2872" s="160">
        <f>BD_TS!B2871</f>
        <v>0</v>
      </c>
      <c r="F2872" s="161">
        <f>BD_TS!C2871</f>
        <v>0</v>
      </c>
      <c r="G2872" s="187">
        <f>BD_TS!H2871</f>
        <v>0</v>
      </c>
      <c r="H2872" s="158" t="str">
        <f>IF($A2872=0,"",IFERROR(INDEX(BD_Gestão!A:A,MATCH('Banco de Dados'!$B2872,BD_Gestão!$B:$B,0)),"erro"))</f>
        <v/>
      </c>
      <c r="I2872" s="162" t="str">
        <f>IF($A2872=0,"",IFERROR(INDEX(BD_Gestão!E:E,MATCH('Banco de Dados'!$B2872,BD_Gestão!$B:$B,0)),"erro"))</f>
        <v/>
      </c>
      <c r="J2872" s="186" t="str">
        <f>IF($A2872=0,"",IFERROR(INDEX(BD_Gestão!B:B,MATCH('Banco de Dados'!$B2872,BD_Gestão!$B:$B,0)),"erro"))</f>
        <v/>
      </c>
      <c r="K2872" s="158" t="str">
        <f>IF($A2872=0,"",IFERROR(INDEX(BD_Gestão!C:C,MATCH('Banco de Dados'!$B2872,BD_Gestão!$B:$B,0)),"erro"))</f>
        <v/>
      </c>
      <c r="L2872" s="158" t="str">
        <f>IF($A2872=0,"",IFERROR(INDEX(BD_Gestão!H:H,MATCH('Banco de Dados'!$B2872,BD_Gestão!$B:$B,0)),"erro"))</f>
        <v/>
      </c>
      <c r="M2872" s="161" t="str">
        <f>IF($A2872=0,"",IFERROR(INDEX(BD_Gestão!F:F,MATCH('Banco de Dados'!$B2872,BD_Gestão!$B:$B,0)),"erro"))</f>
        <v/>
      </c>
      <c r="N2872" s="161" t="str">
        <f>IF($A2872=0,"",IFERROR(INDEX(BD_Gestão!J:J,MATCH('Banco de Dados'!$B2872,BD_Gestão!$B:$B,0)),"erro"))</f>
        <v/>
      </c>
      <c r="O2872" s="164" t="str">
        <f>IF($A2872=0,"",IFERROR(INDEX(BD_Gestão!K:K,MATCH('Banco de Dados'!$B2872,BD_Gestão!$B:$B,0)),"erro"))</f>
        <v/>
      </c>
      <c r="P2872" s="169" t="str">
        <f t="shared" si="178"/>
        <v/>
      </c>
      <c r="Q2872" s="170" t="str">
        <f t="shared" si="179"/>
        <v/>
      </c>
      <c r="R2872" s="163" t="e">
        <f t="shared" si="176"/>
        <v>#VALUE!</v>
      </c>
      <c r="S2872" s="163" t="e">
        <f t="shared" si="177"/>
        <v>#VALUE!</v>
      </c>
      <c r="T2872" s="163" t="e">
        <f>INDEX(Controle!O:O,MATCH('Banco de Dados'!A2872,Controle!M:M,0))*E2872/100</f>
        <v>#N/A</v>
      </c>
    </row>
    <row r="2873" spans="1:20" hidden="1" x14ac:dyDescent="0.2">
      <c r="A2873" s="158">
        <f>BD_TS!A2872</f>
        <v>0</v>
      </c>
      <c r="B2873" s="158" t="str">
        <f>SUBSTITUTE(SUBSTITUTE(BD_TS!D2872," ",""),"-","/")</f>
        <v/>
      </c>
      <c r="C2873" s="158">
        <f>BD_TS!E2872</f>
        <v>0</v>
      </c>
      <c r="D2873" s="159">
        <f>BD_TS!F2872</f>
        <v>0</v>
      </c>
      <c r="E2873" s="160">
        <f>BD_TS!B2872</f>
        <v>0</v>
      </c>
      <c r="F2873" s="161">
        <f>BD_TS!C2872</f>
        <v>0</v>
      </c>
      <c r="G2873" s="187">
        <f>BD_TS!H2872</f>
        <v>0</v>
      </c>
      <c r="H2873" s="158" t="str">
        <f>IF($A2873=0,"",IFERROR(INDEX(BD_Gestão!A:A,MATCH('Banco de Dados'!$B2873,BD_Gestão!$B:$B,0)),"erro"))</f>
        <v/>
      </c>
      <c r="I2873" s="162" t="str">
        <f>IF($A2873=0,"",IFERROR(INDEX(BD_Gestão!E:E,MATCH('Banco de Dados'!$B2873,BD_Gestão!$B:$B,0)),"erro"))</f>
        <v/>
      </c>
      <c r="J2873" s="186" t="str">
        <f>IF($A2873=0,"",IFERROR(INDEX(BD_Gestão!B:B,MATCH('Banco de Dados'!$B2873,BD_Gestão!$B:$B,0)),"erro"))</f>
        <v/>
      </c>
      <c r="K2873" s="158" t="str">
        <f>IF($A2873=0,"",IFERROR(INDEX(BD_Gestão!C:C,MATCH('Banco de Dados'!$B2873,BD_Gestão!$B:$B,0)),"erro"))</f>
        <v/>
      </c>
      <c r="L2873" s="158" t="str">
        <f>IF($A2873=0,"",IFERROR(INDEX(BD_Gestão!H:H,MATCH('Banco de Dados'!$B2873,BD_Gestão!$B:$B,0)),"erro"))</f>
        <v/>
      </c>
      <c r="M2873" s="161" t="str">
        <f>IF($A2873=0,"",IFERROR(INDEX(BD_Gestão!F:F,MATCH('Banco de Dados'!$B2873,BD_Gestão!$B:$B,0)),"erro"))</f>
        <v/>
      </c>
      <c r="N2873" s="161" t="str">
        <f>IF($A2873=0,"",IFERROR(INDEX(BD_Gestão!J:J,MATCH('Banco de Dados'!$B2873,BD_Gestão!$B:$B,0)),"erro"))</f>
        <v/>
      </c>
      <c r="O2873" s="164" t="str">
        <f>IF($A2873=0,"",IFERROR(INDEX(BD_Gestão!K:K,MATCH('Banco de Dados'!$B2873,BD_Gestão!$B:$B,0)),"erro"))</f>
        <v/>
      </c>
      <c r="P2873" s="169" t="str">
        <f t="shared" si="178"/>
        <v/>
      </c>
      <c r="Q2873" s="170" t="str">
        <f t="shared" si="179"/>
        <v/>
      </c>
      <c r="R2873" s="163" t="e">
        <f t="shared" si="176"/>
        <v>#VALUE!</v>
      </c>
      <c r="S2873" s="163" t="e">
        <f t="shared" si="177"/>
        <v>#VALUE!</v>
      </c>
      <c r="T2873" s="163" t="e">
        <f>INDEX(Controle!O:O,MATCH('Banco de Dados'!A2873,Controle!M:M,0))*E2873/100</f>
        <v>#N/A</v>
      </c>
    </row>
    <row r="2874" spans="1:20" hidden="1" x14ac:dyDescent="0.2">
      <c r="A2874" s="158">
        <f>BD_TS!A2873</f>
        <v>0</v>
      </c>
      <c r="B2874" s="158" t="str">
        <f>SUBSTITUTE(SUBSTITUTE(BD_TS!D2873," ",""),"-","/")</f>
        <v/>
      </c>
      <c r="C2874" s="158">
        <f>BD_TS!E2873</f>
        <v>0</v>
      </c>
      <c r="D2874" s="159">
        <f>BD_TS!F2873</f>
        <v>0</v>
      </c>
      <c r="E2874" s="160">
        <f>BD_TS!B2873</f>
        <v>0</v>
      </c>
      <c r="F2874" s="161">
        <f>BD_TS!C2873</f>
        <v>0</v>
      </c>
      <c r="G2874" s="187">
        <f>BD_TS!H2873</f>
        <v>0</v>
      </c>
      <c r="H2874" s="158" t="str">
        <f>IF($A2874=0,"",IFERROR(INDEX(BD_Gestão!A:A,MATCH('Banco de Dados'!$B2874,BD_Gestão!$B:$B,0)),"erro"))</f>
        <v/>
      </c>
      <c r="I2874" s="162" t="str">
        <f>IF($A2874=0,"",IFERROR(INDEX(BD_Gestão!E:E,MATCH('Banco de Dados'!$B2874,BD_Gestão!$B:$B,0)),"erro"))</f>
        <v/>
      </c>
      <c r="J2874" s="186" t="str">
        <f>IF($A2874=0,"",IFERROR(INDEX(BD_Gestão!B:B,MATCH('Banco de Dados'!$B2874,BD_Gestão!$B:$B,0)),"erro"))</f>
        <v/>
      </c>
      <c r="K2874" s="158" t="str">
        <f>IF($A2874=0,"",IFERROR(INDEX(BD_Gestão!C:C,MATCH('Banco de Dados'!$B2874,BD_Gestão!$B:$B,0)),"erro"))</f>
        <v/>
      </c>
      <c r="L2874" s="158" t="str">
        <f>IF($A2874=0,"",IFERROR(INDEX(BD_Gestão!H:H,MATCH('Banco de Dados'!$B2874,BD_Gestão!$B:$B,0)),"erro"))</f>
        <v/>
      </c>
      <c r="M2874" s="161" t="str">
        <f>IF($A2874=0,"",IFERROR(INDEX(BD_Gestão!F:F,MATCH('Banco de Dados'!$B2874,BD_Gestão!$B:$B,0)),"erro"))</f>
        <v/>
      </c>
      <c r="N2874" s="161" t="str">
        <f>IF($A2874=0,"",IFERROR(INDEX(BD_Gestão!J:J,MATCH('Banco de Dados'!$B2874,BD_Gestão!$B:$B,0)),"erro"))</f>
        <v/>
      </c>
      <c r="O2874" s="164" t="str">
        <f>IF($A2874=0,"",IFERROR(INDEX(BD_Gestão!K:K,MATCH('Banco de Dados'!$B2874,BD_Gestão!$B:$B,0)),"erro"))</f>
        <v/>
      </c>
      <c r="P2874" s="169" t="str">
        <f t="shared" si="178"/>
        <v/>
      </c>
      <c r="Q2874" s="170" t="str">
        <f t="shared" si="179"/>
        <v/>
      </c>
      <c r="R2874" s="163" t="e">
        <f t="shared" si="176"/>
        <v>#VALUE!</v>
      </c>
      <c r="S2874" s="163" t="e">
        <f t="shared" si="177"/>
        <v>#VALUE!</v>
      </c>
      <c r="T2874" s="163" t="e">
        <f>INDEX(Controle!O:O,MATCH('Banco de Dados'!A2874,Controle!M:M,0))*E2874/100</f>
        <v>#N/A</v>
      </c>
    </row>
    <row r="2875" spans="1:20" hidden="1" x14ac:dyDescent="0.2">
      <c r="A2875" s="158">
        <f>BD_TS!A2874</f>
        <v>0</v>
      </c>
      <c r="B2875" s="158" t="str">
        <f>SUBSTITUTE(SUBSTITUTE(BD_TS!D2874," ",""),"-","/")</f>
        <v/>
      </c>
      <c r="C2875" s="158">
        <f>BD_TS!E2874</f>
        <v>0</v>
      </c>
      <c r="D2875" s="159">
        <f>BD_TS!F2874</f>
        <v>0</v>
      </c>
      <c r="E2875" s="160">
        <f>BD_TS!B2874</f>
        <v>0</v>
      </c>
      <c r="F2875" s="161">
        <f>BD_TS!C2874</f>
        <v>0</v>
      </c>
      <c r="G2875" s="187">
        <f>BD_TS!H2874</f>
        <v>0</v>
      </c>
      <c r="H2875" s="158" t="str">
        <f>IF($A2875=0,"",IFERROR(INDEX(BD_Gestão!A:A,MATCH('Banco de Dados'!$B2875,BD_Gestão!$B:$B,0)),"erro"))</f>
        <v/>
      </c>
      <c r="I2875" s="162" t="str">
        <f>IF($A2875=0,"",IFERROR(INDEX(BD_Gestão!E:E,MATCH('Banco de Dados'!$B2875,BD_Gestão!$B:$B,0)),"erro"))</f>
        <v/>
      </c>
      <c r="J2875" s="186" t="str">
        <f>IF($A2875=0,"",IFERROR(INDEX(BD_Gestão!B:B,MATCH('Banco de Dados'!$B2875,BD_Gestão!$B:$B,0)),"erro"))</f>
        <v/>
      </c>
      <c r="K2875" s="158" t="str">
        <f>IF($A2875=0,"",IFERROR(INDEX(BD_Gestão!C:C,MATCH('Banco de Dados'!$B2875,BD_Gestão!$B:$B,0)),"erro"))</f>
        <v/>
      </c>
      <c r="L2875" s="158" t="str">
        <f>IF($A2875=0,"",IFERROR(INDEX(BD_Gestão!H:H,MATCH('Banco de Dados'!$B2875,BD_Gestão!$B:$B,0)),"erro"))</f>
        <v/>
      </c>
      <c r="M2875" s="161" t="str">
        <f>IF($A2875=0,"",IFERROR(INDEX(BD_Gestão!F:F,MATCH('Banco de Dados'!$B2875,BD_Gestão!$B:$B,0)),"erro"))</f>
        <v/>
      </c>
      <c r="N2875" s="161" t="str">
        <f>IF($A2875=0,"",IFERROR(INDEX(BD_Gestão!J:J,MATCH('Banco de Dados'!$B2875,BD_Gestão!$B:$B,0)),"erro"))</f>
        <v/>
      </c>
      <c r="O2875" s="164" t="str">
        <f>IF($A2875=0,"",IFERROR(INDEX(BD_Gestão!K:K,MATCH('Banco de Dados'!$B2875,BD_Gestão!$B:$B,0)),"erro"))</f>
        <v/>
      </c>
      <c r="P2875" s="169" t="str">
        <f t="shared" si="178"/>
        <v/>
      </c>
      <c r="Q2875" s="170" t="str">
        <f t="shared" si="179"/>
        <v/>
      </c>
      <c r="R2875" s="163" t="e">
        <f t="shared" si="176"/>
        <v>#VALUE!</v>
      </c>
      <c r="S2875" s="163" t="e">
        <f t="shared" si="177"/>
        <v>#VALUE!</v>
      </c>
      <c r="T2875" s="163" t="e">
        <f>INDEX(Controle!O:O,MATCH('Banco de Dados'!A2875,Controle!M:M,0))*E2875/100</f>
        <v>#N/A</v>
      </c>
    </row>
    <row r="2876" spans="1:20" hidden="1" x14ac:dyDescent="0.2">
      <c r="A2876" s="158">
        <f>BD_TS!A2875</f>
        <v>0</v>
      </c>
      <c r="B2876" s="158" t="str">
        <f>SUBSTITUTE(SUBSTITUTE(BD_TS!D2875," ",""),"-","/")</f>
        <v/>
      </c>
      <c r="C2876" s="158">
        <f>BD_TS!E2875</f>
        <v>0</v>
      </c>
      <c r="D2876" s="159">
        <f>BD_TS!F2875</f>
        <v>0</v>
      </c>
      <c r="E2876" s="160">
        <f>BD_TS!B2875</f>
        <v>0</v>
      </c>
      <c r="F2876" s="161">
        <f>BD_TS!C2875</f>
        <v>0</v>
      </c>
      <c r="G2876" s="187">
        <f>BD_TS!H2875</f>
        <v>0</v>
      </c>
      <c r="H2876" s="158" t="str">
        <f>IF($A2876=0,"",IFERROR(INDEX(BD_Gestão!A:A,MATCH('Banco de Dados'!$B2876,BD_Gestão!$B:$B,0)),"erro"))</f>
        <v/>
      </c>
      <c r="I2876" s="162" t="str">
        <f>IF($A2876=0,"",IFERROR(INDEX(BD_Gestão!E:E,MATCH('Banco de Dados'!$B2876,BD_Gestão!$B:$B,0)),"erro"))</f>
        <v/>
      </c>
      <c r="J2876" s="186" t="str">
        <f>IF($A2876=0,"",IFERROR(INDEX(BD_Gestão!B:B,MATCH('Banco de Dados'!$B2876,BD_Gestão!$B:$B,0)),"erro"))</f>
        <v/>
      </c>
      <c r="K2876" s="158" t="str">
        <f>IF($A2876=0,"",IFERROR(INDEX(BD_Gestão!C:C,MATCH('Banco de Dados'!$B2876,BD_Gestão!$B:$B,0)),"erro"))</f>
        <v/>
      </c>
      <c r="L2876" s="158" t="str">
        <f>IF($A2876=0,"",IFERROR(INDEX(BD_Gestão!H:H,MATCH('Banco de Dados'!$B2876,BD_Gestão!$B:$B,0)),"erro"))</f>
        <v/>
      </c>
      <c r="M2876" s="161" t="str">
        <f>IF($A2876=0,"",IFERROR(INDEX(BD_Gestão!F:F,MATCH('Banco de Dados'!$B2876,BD_Gestão!$B:$B,0)),"erro"))</f>
        <v/>
      </c>
      <c r="N2876" s="161" t="str">
        <f>IF($A2876=0,"",IFERROR(INDEX(BD_Gestão!J:J,MATCH('Banco de Dados'!$B2876,BD_Gestão!$B:$B,0)),"erro"))</f>
        <v/>
      </c>
      <c r="O2876" s="164" t="str">
        <f>IF($A2876=0,"",IFERROR(INDEX(BD_Gestão!K:K,MATCH('Banco de Dados'!$B2876,BD_Gestão!$B:$B,0)),"erro"))</f>
        <v/>
      </c>
      <c r="P2876" s="169" t="str">
        <f t="shared" si="178"/>
        <v/>
      </c>
      <c r="Q2876" s="170" t="str">
        <f t="shared" si="179"/>
        <v/>
      </c>
      <c r="R2876" s="163" t="e">
        <f t="shared" si="176"/>
        <v>#VALUE!</v>
      </c>
      <c r="S2876" s="163" t="e">
        <f t="shared" si="177"/>
        <v>#VALUE!</v>
      </c>
      <c r="T2876" s="163" t="e">
        <f>INDEX(Controle!O:O,MATCH('Banco de Dados'!A2876,Controle!M:M,0))*E2876/100</f>
        <v>#N/A</v>
      </c>
    </row>
    <row r="2877" spans="1:20" hidden="1" x14ac:dyDescent="0.2">
      <c r="A2877" s="158">
        <f>BD_TS!A2876</f>
        <v>0</v>
      </c>
      <c r="B2877" s="158" t="str">
        <f>SUBSTITUTE(SUBSTITUTE(BD_TS!D2876," ",""),"-","/")</f>
        <v/>
      </c>
      <c r="C2877" s="158">
        <f>BD_TS!E2876</f>
        <v>0</v>
      </c>
      <c r="D2877" s="159">
        <f>BD_TS!F2876</f>
        <v>0</v>
      </c>
      <c r="E2877" s="160">
        <f>BD_TS!B2876</f>
        <v>0</v>
      </c>
      <c r="F2877" s="161">
        <f>BD_TS!C2876</f>
        <v>0</v>
      </c>
      <c r="G2877" s="187">
        <f>BD_TS!H2876</f>
        <v>0</v>
      </c>
      <c r="H2877" s="158" t="str">
        <f>IF($A2877=0,"",IFERROR(INDEX(BD_Gestão!A:A,MATCH('Banco de Dados'!$B2877,BD_Gestão!$B:$B,0)),"erro"))</f>
        <v/>
      </c>
      <c r="I2877" s="162" t="str">
        <f>IF($A2877=0,"",IFERROR(INDEX(BD_Gestão!E:E,MATCH('Banco de Dados'!$B2877,BD_Gestão!$B:$B,0)),"erro"))</f>
        <v/>
      </c>
      <c r="J2877" s="186" t="str">
        <f>IF($A2877=0,"",IFERROR(INDEX(BD_Gestão!B:B,MATCH('Banco de Dados'!$B2877,BD_Gestão!$B:$B,0)),"erro"))</f>
        <v/>
      </c>
      <c r="K2877" s="158" t="str">
        <f>IF($A2877=0,"",IFERROR(INDEX(BD_Gestão!C:C,MATCH('Banco de Dados'!$B2877,BD_Gestão!$B:$B,0)),"erro"))</f>
        <v/>
      </c>
      <c r="L2877" s="158" t="str">
        <f>IF($A2877=0,"",IFERROR(INDEX(BD_Gestão!H:H,MATCH('Banco de Dados'!$B2877,BD_Gestão!$B:$B,0)),"erro"))</f>
        <v/>
      </c>
      <c r="M2877" s="161" t="str">
        <f>IF($A2877=0,"",IFERROR(INDEX(BD_Gestão!F:F,MATCH('Banco de Dados'!$B2877,BD_Gestão!$B:$B,0)),"erro"))</f>
        <v/>
      </c>
      <c r="N2877" s="161" t="str">
        <f>IF($A2877=0,"",IFERROR(INDEX(BD_Gestão!J:J,MATCH('Banco de Dados'!$B2877,BD_Gestão!$B:$B,0)),"erro"))</f>
        <v/>
      </c>
      <c r="O2877" s="164" t="str">
        <f>IF($A2877=0,"",IFERROR(INDEX(BD_Gestão!K:K,MATCH('Banco de Dados'!$B2877,BD_Gestão!$B:$B,0)),"erro"))</f>
        <v/>
      </c>
      <c r="P2877" s="169" t="str">
        <f t="shared" si="178"/>
        <v/>
      </c>
      <c r="Q2877" s="170" t="str">
        <f t="shared" si="179"/>
        <v/>
      </c>
      <c r="R2877" s="163" t="e">
        <f t="shared" si="176"/>
        <v>#VALUE!</v>
      </c>
      <c r="S2877" s="163" t="e">
        <f t="shared" si="177"/>
        <v>#VALUE!</v>
      </c>
      <c r="T2877" s="163" t="e">
        <f>INDEX(Controle!O:O,MATCH('Banco de Dados'!A2877,Controle!M:M,0))*E2877/100</f>
        <v>#N/A</v>
      </c>
    </row>
    <row r="2878" spans="1:20" hidden="1" x14ac:dyDescent="0.2">
      <c r="A2878" s="158">
        <f>BD_TS!A2877</f>
        <v>0</v>
      </c>
      <c r="B2878" s="158" t="str">
        <f>SUBSTITUTE(SUBSTITUTE(BD_TS!D2877," ",""),"-","/")</f>
        <v/>
      </c>
      <c r="C2878" s="158">
        <f>BD_TS!E2877</f>
        <v>0</v>
      </c>
      <c r="D2878" s="159">
        <f>BD_TS!F2877</f>
        <v>0</v>
      </c>
      <c r="E2878" s="160">
        <f>BD_TS!B2877</f>
        <v>0</v>
      </c>
      <c r="F2878" s="161">
        <f>BD_TS!C2877</f>
        <v>0</v>
      </c>
      <c r="G2878" s="187">
        <f>BD_TS!H2877</f>
        <v>0</v>
      </c>
      <c r="H2878" s="158" t="str">
        <f>IF($A2878=0,"",IFERROR(INDEX(BD_Gestão!A:A,MATCH('Banco de Dados'!$B2878,BD_Gestão!$B:$B,0)),"erro"))</f>
        <v/>
      </c>
      <c r="I2878" s="162" t="str">
        <f>IF($A2878=0,"",IFERROR(INDEX(BD_Gestão!E:E,MATCH('Banco de Dados'!$B2878,BD_Gestão!$B:$B,0)),"erro"))</f>
        <v/>
      </c>
      <c r="J2878" s="186" t="str">
        <f>IF($A2878=0,"",IFERROR(INDEX(BD_Gestão!B:B,MATCH('Banco de Dados'!$B2878,BD_Gestão!$B:$B,0)),"erro"))</f>
        <v/>
      </c>
      <c r="K2878" s="158" t="str">
        <f>IF($A2878=0,"",IFERROR(INDEX(BD_Gestão!C:C,MATCH('Banco de Dados'!$B2878,BD_Gestão!$B:$B,0)),"erro"))</f>
        <v/>
      </c>
      <c r="L2878" s="158" t="str">
        <f>IF($A2878=0,"",IFERROR(INDEX(BD_Gestão!H:H,MATCH('Banco de Dados'!$B2878,BD_Gestão!$B:$B,0)),"erro"))</f>
        <v/>
      </c>
      <c r="M2878" s="161" t="str">
        <f>IF($A2878=0,"",IFERROR(INDEX(BD_Gestão!F:F,MATCH('Banco de Dados'!$B2878,BD_Gestão!$B:$B,0)),"erro"))</f>
        <v/>
      </c>
      <c r="N2878" s="161" t="str">
        <f>IF($A2878=0,"",IFERROR(INDEX(BD_Gestão!J:J,MATCH('Banco de Dados'!$B2878,BD_Gestão!$B:$B,0)),"erro"))</f>
        <v/>
      </c>
      <c r="O2878" s="164" t="str">
        <f>IF($A2878=0,"",IFERROR(INDEX(BD_Gestão!K:K,MATCH('Banco de Dados'!$B2878,BD_Gestão!$B:$B,0)),"erro"))</f>
        <v/>
      </c>
      <c r="P2878" s="169" t="str">
        <f t="shared" si="178"/>
        <v/>
      </c>
      <c r="Q2878" s="170" t="str">
        <f t="shared" si="179"/>
        <v/>
      </c>
      <c r="R2878" s="163" t="e">
        <f t="shared" si="176"/>
        <v>#VALUE!</v>
      </c>
      <c r="S2878" s="163" t="e">
        <f t="shared" si="177"/>
        <v>#VALUE!</v>
      </c>
      <c r="T2878" s="163" t="e">
        <f>INDEX(Controle!O:O,MATCH('Banco de Dados'!A2878,Controle!M:M,0))*E2878/100</f>
        <v>#N/A</v>
      </c>
    </row>
    <row r="2879" spans="1:20" hidden="1" x14ac:dyDescent="0.2">
      <c r="A2879" s="158">
        <f>BD_TS!A2878</f>
        <v>0</v>
      </c>
      <c r="B2879" s="158" t="str">
        <f>SUBSTITUTE(SUBSTITUTE(BD_TS!D2878," ",""),"-","/")</f>
        <v/>
      </c>
      <c r="C2879" s="158">
        <f>BD_TS!E2878</f>
        <v>0</v>
      </c>
      <c r="D2879" s="159">
        <f>BD_TS!F2878</f>
        <v>0</v>
      </c>
      <c r="E2879" s="160">
        <f>BD_TS!B2878</f>
        <v>0</v>
      </c>
      <c r="F2879" s="161">
        <f>BD_TS!C2878</f>
        <v>0</v>
      </c>
      <c r="G2879" s="187">
        <f>BD_TS!H2878</f>
        <v>0</v>
      </c>
      <c r="H2879" s="158" t="str">
        <f>IF($A2879=0,"",IFERROR(INDEX(BD_Gestão!A:A,MATCH('Banco de Dados'!$B2879,BD_Gestão!$B:$B,0)),"erro"))</f>
        <v/>
      </c>
      <c r="I2879" s="162" t="str">
        <f>IF($A2879=0,"",IFERROR(INDEX(BD_Gestão!E:E,MATCH('Banco de Dados'!$B2879,BD_Gestão!$B:$B,0)),"erro"))</f>
        <v/>
      </c>
      <c r="J2879" s="186" t="str">
        <f>IF($A2879=0,"",IFERROR(INDEX(BD_Gestão!B:B,MATCH('Banco de Dados'!$B2879,BD_Gestão!$B:$B,0)),"erro"))</f>
        <v/>
      </c>
      <c r="K2879" s="158" t="str">
        <f>IF($A2879=0,"",IFERROR(INDEX(BD_Gestão!C:C,MATCH('Banco de Dados'!$B2879,BD_Gestão!$B:$B,0)),"erro"))</f>
        <v/>
      </c>
      <c r="L2879" s="158" t="str">
        <f>IF($A2879=0,"",IFERROR(INDEX(BD_Gestão!H:H,MATCH('Banco de Dados'!$B2879,BD_Gestão!$B:$B,0)),"erro"))</f>
        <v/>
      </c>
      <c r="M2879" s="161" t="str">
        <f>IF($A2879=0,"",IFERROR(INDEX(BD_Gestão!F:F,MATCH('Banco de Dados'!$B2879,BD_Gestão!$B:$B,0)),"erro"))</f>
        <v/>
      </c>
      <c r="N2879" s="161" t="str">
        <f>IF($A2879=0,"",IFERROR(INDEX(BD_Gestão!J:J,MATCH('Banco de Dados'!$B2879,BD_Gestão!$B:$B,0)),"erro"))</f>
        <v/>
      </c>
      <c r="O2879" s="164" t="str">
        <f>IF($A2879=0,"",IFERROR(INDEX(BD_Gestão!K:K,MATCH('Banco de Dados'!$B2879,BD_Gestão!$B:$B,0)),"erro"))</f>
        <v/>
      </c>
      <c r="P2879" s="169" t="str">
        <f t="shared" si="178"/>
        <v/>
      </c>
      <c r="Q2879" s="170" t="str">
        <f t="shared" si="179"/>
        <v/>
      </c>
      <c r="R2879" s="163" t="e">
        <f t="shared" si="176"/>
        <v>#VALUE!</v>
      </c>
      <c r="S2879" s="163" t="e">
        <f t="shared" si="177"/>
        <v>#VALUE!</v>
      </c>
      <c r="T2879" s="163" t="e">
        <f>INDEX(Controle!O:O,MATCH('Banco de Dados'!A2879,Controle!M:M,0))*E2879/100</f>
        <v>#N/A</v>
      </c>
    </row>
    <row r="2880" spans="1:20" hidden="1" x14ac:dyDescent="0.2">
      <c r="A2880" s="158">
        <f>BD_TS!A2879</f>
        <v>0</v>
      </c>
      <c r="B2880" s="158" t="str">
        <f>SUBSTITUTE(SUBSTITUTE(BD_TS!D2879," ",""),"-","/")</f>
        <v/>
      </c>
      <c r="C2880" s="158">
        <f>BD_TS!E2879</f>
        <v>0</v>
      </c>
      <c r="D2880" s="159">
        <f>BD_TS!F2879</f>
        <v>0</v>
      </c>
      <c r="E2880" s="160">
        <f>BD_TS!B2879</f>
        <v>0</v>
      </c>
      <c r="F2880" s="161">
        <f>BD_TS!C2879</f>
        <v>0</v>
      </c>
      <c r="G2880" s="187">
        <f>BD_TS!H2879</f>
        <v>0</v>
      </c>
      <c r="H2880" s="158" t="str">
        <f>IF($A2880=0,"",IFERROR(INDEX(BD_Gestão!A:A,MATCH('Banco de Dados'!$B2880,BD_Gestão!$B:$B,0)),"erro"))</f>
        <v/>
      </c>
      <c r="I2880" s="162" t="str">
        <f>IF($A2880=0,"",IFERROR(INDEX(BD_Gestão!E:E,MATCH('Banco de Dados'!$B2880,BD_Gestão!$B:$B,0)),"erro"))</f>
        <v/>
      </c>
      <c r="J2880" s="186" t="str">
        <f>IF($A2880=0,"",IFERROR(INDEX(BD_Gestão!B:B,MATCH('Banco de Dados'!$B2880,BD_Gestão!$B:$B,0)),"erro"))</f>
        <v/>
      </c>
      <c r="K2880" s="158" t="str">
        <f>IF($A2880=0,"",IFERROR(INDEX(BD_Gestão!C:C,MATCH('Banco de Dados'!$B2880,BD_Gestão!$B:$B,0)),"erro"))</f>
        <v/>
      </c>
      <c r="L2880" s="158" t="str">
        <f>IF($A2880=0,"",IFERROR(INDEX(BD_Gestão!H:H,MATCH('Banco de Dados'!$B2880,BD_Gestão!$B:$B,0)),"erro"))</f>
        <v/>
      </c>
      <c r="M2880" s="161" t="str">
        <f>IF($A2880=0,"",IFERROR(INDEX(BD_Gestão!F:F,MATCH('Banco de Dados'!$B2880,BD_Gestão!$B:$B,0)),"erro"))</f>
        <v/>
      </c>
      <c r="N2880" s="161" t="str">
        <f>IF($A2880=0,"",IFERROR(INDEX(BD_Gestão!J:J,MATCH('Banco de Dados'!$B2880,BD_Gestão!$B:$B,0)),"erro"))</f>
        <v/>
      </c>
      <c r="O2880" s="164" t="str">
        <f>IF($A2880=0,"",IFERROR(INDEX(BD_Gestão!K:K,MATCH('Banco de Dados'!$B2880,BD_Gestão!$B:$B,0)),"erro"))</f>
        <v/>
      </c>
      <c r="P2880" s="169" t="str">
        <f t="shared" si="178"/>
        <v/>
      </c>
      <c r="Q2880" s="170" t="str">
        <f t="shared" si="179"/>
        <v/>
      </c>
      <c r="R2880" s="163" t="e">
        <f t="shared" si="176"/>
        <v>#VALUE!</v>
      </c>
      <c r="S2880" s="163" t="e">
        <f t="shared" si="177"/>
        <v>#VALUE!</v>
      </c>
      <c r="T2880" s="163" t="e">
        <f>INDEX(Controle!O:O,MATCH('Banco de Dados'!A2880,Controle!M:M,0))*E2880/100</f>
        <v>#N/A</v>
      </c>
    </row>
    <row r="2881" spans="1:20" hidden="1" x14ac:dyDescent="0.2">
      <c r="A2881" s="158">
        <f>BD_TS!A2880</f>
        <v>0</v>
      </c>
      <c r="B2881" s="158" t="str">
        <f>SUBSTITUTE(SUBSTITUTE(BD_TS!D2880," ",""),"-","/")</f>
        <v/>
      </c>
      <c r="C2881" s="158">
        <f>BD_TS!E2880</f>
        <v>0</v>
      </c>
      <c r="D2881" s="159">
        <f>BD_TS!F2880</f>
        <v>0</v>
      </c>
      <c r="E2881" s="160">
        <f>BD_TS!B2880</f>
        <v>0</v>
      </c>
      <c r="F2881" s="161">
        <f>BD_TS!C2880</f>
        <v>0</v>
      </c>
      <c r="G2881" s="187">
        <f>BD_TS!H2880</f>
        <v>0</v>
      </c>
      <c r="H2881" s="158" t="str">
        <f>IF($A2881=0,"",IFERROR(INDEX(BD_Gestão!A:A,MATCH('Banco de Dados'!$B2881,BD_Gestão!$B:$B,0)),"erro"))</f>
        <v/>
      </c>
      <c r="I2881" s="162" t="str">
        <f>IF($A2881=0,"",IFERROR(INDEX(BD_Gestão!E:E,MATCH('Banco de Dados'!$B2881,BD_Gestão!$B:$B,0)),"erro"))</f>
        <v/>
      </c>
      <c r="J2881" s="186" t="str">
        <f>IF($A2881=0,"",IFERROR(INDEX(BD_Gestão!B:B,MATCH('Banco de Dados'!$B2881,BD_Gestão!$B:$B,0)),"erro"))</f>
        <v/>
      </c>
      <c r="K2881" s="158" t="str">
        <f>IF($A2881=0,"",IFERROR(INDEX(BD_Gestão!C:C,MATCH('Banco de Dados'!$B2881,BD_Gestão!$B:$B,0)),"erro"))</f>
        <v/>
      </c>
      <c r="L2881" s="158" t="str">
        <f>IF($A2881=0,"",IFERROR(INDEX(BD_Gestão!H:H,MATCH('Banco de Dados'!$B2881,BD_Gestão!$B:$B,0)),"erro"))</f>
        <v/>
      </c>
      <c r="M2881" s="161" t="str">
        <f>IF($A2881=0,"",IFERROR(INDEX(BD_Gestão!F:F,MATCH('Banco de Dados'!$B2881,BD_Gestão!$B:$B,0)),"erro"))</f>
        <v/>
      </c>
      <c r="N2881" s="161" t="str">
        <f>IF($A2881=0,"",IFERROR(INDEX(BD_Gestão!J:J,MATCH('Banco de Dados'!$B2881,BD_Gestão!$B:$B,0)),"erro"))</f>
        <v/>
      </c>
      <c r="O2881" s="164" t="str">
        <f>IF($A2881=0,"",IFERROR(INDEX(BD_Gestão!K:K,MATCH('Banco de Dados'!$B2881,BD_Gestão!$B:$B,0)),"erro"))</f>
        <v/>
      </c>
      <c r="P2881" s="169" t="str">
        <f t="shared" si="178"/>
        <v/>
      </c>
      <c r="Q2881" s="170" t="str">
        <f t="shared" si="179"/>
        <v/>
      </c>
      <c r="R2881" s="163" t="e">
        <f t="shared" si="176"/>
        <v>#VALUE!</v>
      </c>
      <c r="S2881" s="163" t="e">
        <f t="shared" si="177"/>
        <v>#VALUE!</v>
      </c>
      <c r="T2881" s="163" t="e">
        <f>INDEX(Controle!O:O,MATCH('Banco de Dados'!A2881,Controle!M:M,0))*E2881/100</f>
        <v>#N/A</v>
      </c>
    </row>
    <row r="2882" spans="1:20" hidden="1" x14ac:dyDescent="0.2">
      <c r="A2882" s="158">
        <f>BD_TS!A2881</f>
        <v>0</v>
      </c>
      <c r="B2882" s="158" t="str">
        <f>SUBSTITUTE(SUBSTITUTE(BD_TS!D2881," ",""),"-","/")</f>
        <v/>
      </c>
      <c r="C2882" s="158">
        <f>BD_TS!E2881</f>
        <v>0</v>
      </c>
      <c r="D2882" s="159">
        <f>BD_TS!F2881</f>
        <v>0</v>
      </c>
      <c r="E2882" s="160">
        <f>BD_TS!B2881</f>
        <v>0</v>
      </c>
      <c r="F2882" s="161">
        <f>BD_TS!C2881</f>
        <v>0</v>
      </c>
      <c r="G2882" s="187">
        <f>BD_TS!H2881</f>
        <v>0</v>
      </c>
      <c r="H2882" s="158" t="str">
        <f>IF($A2882=0,"",IFERROR(INDEX(BD_Gestão!A:A,MATCH('Banco de Dados'!$B2882,BD_Gestão!$B:$B,0)),"erro"))</f>
        <v/>
      </c>
      <c r="I2882" s="162" t="str">
        <f>IF($A2882=0,"",IFERROR(INDEX(BD_Gestão!E:E,MATCH('Banco de Dados'!$B2882,BD_Gestão!$B:$B,0)),"erro"))</f>
        <v/>
      </c>
      <c r="J2882" s="186" t="str">
        <f>IF($A2882=0,"",IFERROR(INDEX(BD_Gestão!B:B,MATCH('Banco de Dados'!$B2882,BD_Gestão!$B:$B,0)),"erro"))</f>
        <v/>
      </c>
      <c r="K2882" s="158" t="str">
        <f>IF($A2882=0,"",IFERROR(INDEX(BD_Gestão!C:C,MATCH('Banco de Dados'!$B2882,BD_Gestão!$B:$B,0)),"erro"))</f>
        <v/>
      </c>
      <c r="L2882" s="158" t="str">
        <f>IF($A2882=0,"",IFERROR(INDEX(BD_Gestão!H:H,MATCH('Banco de Dados'!$B2882,BD_Gestão!$B:$B,0)),"erro"))</f>
        <v/>
      </c>
      <c r="M2882" s="161" t="str">
        <f>IF($A2882=0,"",IFERROR(INDEX(BD_Gestão!F:F,MATCH('Banco de Dados'!$B2882,BD_Gestão!$B:$B,0)),"erro"))</f>
        <v/>
      </c>
      <c r="N2882" s="161" t="str">
        <f>IF($A2882=0,"",IFERROR(INDEX(BD_Gestão!J:J,MATCH('Banco de Dados'!$B2882,BD_Gestão!$B:$B,0)),"erro"))</f>
        <v/>
      </c>
      <c r="O2882" s="164" t="str">
        <f>IF($A2882=0,"",IFERROR(INDEX(BD_Gestão!K:K,MATCH('Banco de Dados'!$B2882,BD_Gestão!$B:$B,0)),"erro"))</f>
        <v/>
      </c>
      <c r="P2882" s="169" t="str">
        <f t="shared" si="178"/>
        <v/>
      </c>
      <c r="Q2882" s="170" t="str">
        <f t="shared" si="179"/>
        <v/>
      </c>
      <c r="R2882" s="163" t="e">
        <f t="shared" si="176"/>
        <v>#VALUE!</v>
      </c>
      <c r="S2882" s="163" t="e">
        <f t="shared" si="177"/>
        <v>#VALUE!</v>
      </c>
      <c r="T2882" s="163" t="e">
        <f>INDEX(Controle!O:O,MATCH('Banco de Dados'!A2882,Controle!M:M,0))*E2882/100</f>
        <v>#N/A</v>
      </c>
    </row>
    <row r="2883" spans="1:20" hidden="1" x14ac:dyDescent="0.2">
      <c r="A2883" s="158">
        <f>BD_TS!A2882</f>
        <v>0</v>
      </c>
      <c r="B2883" s="158" t="str">
        <f>SUBSTITUTE(SUBSTITUTE(BD_TS!D2882," ",""),"-","/")</f>
        <v/>
      </c>
      <c r="C2883" s="158">
        <f>BD_TS!E2882</f>
        <v>0</v>
      </c>
      <c r="D2883" s="159">
        <f>BD_TS!F2882</f>
        <v>0</v>
      </c>
      <c r="E2883" s="160">
        <f>BD_TS!B2882</f>
        <v>0</v>
      </c>
      <c r="F2883" s="161">
        <f>BD_TS!C2882</f>
        <v>0</v>
      </c>
      <c r="G2883" s="187">
        <f>BD_TS!H2882</f>
        <v>0</v>
      </c>
      <c r="H2883" s="158" t="str">
        <f>IF($A2883=0,"",IFERROR(INDEX(BD_Gestão!A:A,MATCH('Banco de Dados'!$B2883,BD_Gestão!$B:$B,0)),"erro"))</f>
        <v/>
      </c>
      <c r="I2883" s="162" t="str">
        <f>IF($A2883=0,"",IFERROR(INDEX(BD_Gestão!E:E,MATCH('Banco de Dados'!$B2883,BD_Gestão!$B:$B,0)),"erro"))</f>
        <v/>
      </c>
      <c r="J2883" s="186" t="str">
        <f>IF($A2883=0,"",IFERROR(INDEX(BD_Gestão!B:B,MATCH('Banco de Dados'!$B2883,BD_Gestão!$B:$B,0)),"erro"))</f>
        <v/>
      </c>
      <c r="K2883" s="158" t="str">
        <f>IF($A2883=0,"",IFERROR(INDEX(BD_Gestão!C:C,MATCH('Banco de Dados'!$B2883,BD_Gestão!$B:$B,0)),"erro"))</f>
        <v/>
      </c>
      <c r="L2883" s="158" t="str">
        <f>IF($A2883=0,"",IFERROR(INDEX(BD_Gestão!H:H,MATCH('Banco de Dados'!$B2883,BD_Gestão!$B:$B,0)),"erro"))</f>
        <v/>
      </c>
      <c r="M2883" s="161" t="str">
        <f>IF($A2883=0,"",IFERROR(INDEX(BD_Gestão!F:F,MATCH('Banco de Dados'!$B2883,BD_Gestão!$B:$B,0)),"erro"))</f>
        <v/>
      </c>
      <c r="N2883" s="161" t="str">
        <f>IF($A2883=0,"",IFERROR(INDEX(BD_Gestão!J:J,MATCH('Banco de Dados'!$B2883,BD_Gestão!$B:$B,0)),"erro"))</f>
        <v/>
      </c>
      <c r="O2883" s="164" t="str">
        <f>IF($A2883=0,"",IFERROR(INDEX(BD_Gestão!K:K,MATCH('Banco de Dados'!$B2883,BD_Gestão!$B:$B,0)),"erro"))</f>
        <v/>
      </c>
      <c r="P2883" s="169" t="str">
        <f t="shared" si="178"/>
        <v/>
      </c>
      <c r="Q2883" s="170" t="str">
        <f t="shared" si="179"/>
        <v/>
      </c>
      <c r="R2883" s="163" t="e">
        <f t="shared" si="176"/>
        <v>#VALUE!</v>
      </c>
      <c r="S2883" s="163" t="e">
        <f t="shared" si="177"/>
        <v>#VALUE!</v>
      </c>
      <c r="T2883" s="163" t="e">
        <f>INDEX(Controle!O:O,MATCH('Banco de Dados'!A2883,Controle!M:M,0))*E2883/100</f>
        <v>#N/A</v>
      </c>
    </row>
    <row r="2884" spans="1:20" hidden="1" x14ac:dyDescent="0.2">
      <c r="A2884" s="158">
        <f>BD_TS!A2883</f>
        <v>0</v>
      </c>
      <c r="B2884" s="158" t="str">
        <f>SUBSTITUTE(SUBSTITUTE(BD_TS!D2883," ",""),"-","/")</f>
        <v/>
      </c>
      <c r="C2884" s="158">
        <f>BD_TS!E2883</f>
        <v>0</v>
      </c>
      <c r="D2884" s="159">
        <f>BD_TS!F2883</f>
        <v>0</v>
      </c>
      <c r="E2884" s="160">
        <f>BD_TS!B2883</f>
        <v>0</v>
      </c>
      <c r="F2884" s="161">
        <f>BD_TS!C2883</f>
        <v>0</v>
      </c>
      <c r="G2884" s="187">
        <f>BD_TS!H2883</f>
        <v>0</v>
      </c>
      <c r="H2884" s="158" t="str">
        <f>IF($A2884=0,"",IFERROR(INDEX(BD_Gestão!A:A,MATCH('Banco de Dados'!$B2884,BD_Gestão!$B:$B,0)),"erro"))</f>
        <v/>
      </c>
      <c r="I2884" s="162" t="str">
        <f>IF($A2884=0,"",IFERROR(INDEX(BD_Gestão!E:E,MATCH('Banco de Dados'!$B2884,BD_Gestão!$B:$B,0)),"erro"))</f>
        <v/>
      </c>
      <c r="J2884" s="186" t="str">
        <f>IF($A2884=0,"",IFERROR(INDEX(BD_Gestão!B:B,MATCH('Banco de Dados'!$B2884,BD_Gestão!$B:$B,0)),"erro"))</f>
        <v/>
      </c>
      <c r="K2884" s="158" t="str">
        <f>IF($A2884=0,"",IFERROR(INDEX(BD_Gestão!C:C,MATCH('Banco de Dados'!$B2884,BD_Gestão!$B:$B,0)),"erro"))</f>
        <v/>
      </c>
      <c r="L2884" s="158" t="str">
        <f>IF($A2884=0,"",IFERROR(INDEX(BD_Gestão!H:H,MATCH('Banco de Dados'!$B2884,BD_Gestão!$B:$B,0)),"erro"))</f>
        <v/>
      </c>
      <c r="M2884" s="161" t="str">
        <f>IF($A2884=0,"",IFERROR(INDEX(BD_Gestão!F:F,MATCH('Banco de Dados'!$B2884,BD_Gestão!$B:$B,0)),"erro"))</f>
        <v/>
      </c>
      <c r="N2884" s="161" t="str">
        <f>IF($A2884=0,"",IFERROR(INDEX(BD_Gestão!J:J,MATCH('Banco de Dados'!$B2884,BD_Gestão!$B:$B,0)),"erro"))</f>
        <v/>
      </c>
      <c r="O2884" s="164" t="str">
        <f>IF($A2884=0,"",IFERROR(INDEX(BD_Gestão!K:K,MATCH('Banco de Dados'!$B2884,BD_Gestão!$B:$B,0)),"erro"))</f>
        <v/>
      </c>
      <c r="P2884" s="169" t="str">
        <f t="shared" si="178"/>
        <v/>
      </c>
      <c r="Q2884" s="170" t="str">
        <f t="shared" si="179"/>
        <v/>
      </c>
      <c r="R2884" s="163" t="e">
        <f t="shared" si="176"/>
        <v>#VALUE!</v>
      </c>
      <c r="S2884" s="163" t="e">
        <f t="shared" si="177"/>
        <v>#VALUE!</v>
      </c>
      <c r="T2884" s="163" t="e">
        <f>INDEX(Controle!O:O,MATCH('Banco de Dados'!A2884,Controle!M:M,0))*E2884/100</f>
        <v>#N/A</v>
      </c>
    </row>
    <row r="2885" spans="1:20" hidden="1" x14ac:dyDescent="0.2">
      <c r="A2885" s="158">
        <f>BD_TS!A2884</f>
        <v>0</v>
      </c>
      <c r="B2885" s="158" t="str">
        <f>SUBSTITUTE(SUBSTITUTE(BD_TS!D2884," ",""),"-","/")</f>
        <v/>
      </c>
      <c r="C2885" s="158">
        <f>BD_TS!E2884</f>
        <v>0</v>
      </c>
      <c r="D2885" s="159">
        <f>BD_TS!F2884</f>
        <v>0</v>
      </c>
      <c r="E2885" s="160">
        <f>BD_TS!B2884</f>
        <v>0</v>
      </c>
      <c r="F2885" s="161">
        <f>BD_TS!C2884</f>
        <v>0</v>
      </c>
      <c r="G2885" s="187">
        <f>BD_TS!H2884</f>
        <v>0</v>
      </c>
      <c r="H2885" s="158" t="str">
        <f>IF($A2885=0,"",IFERROR(INDEX(BD_Gestão!A:A,MATCH('Banco de Dados'!$B2885,BD_Gestão!$B:$B,0)),"erro"))</f>
        <v/>
      </c>
      <c r="I2885" s="162" t="str">
        <f>IF($A2885=0,"",IFERROR(INDEX(BD_Gestão!E:E,MATCH('Banco de Dados'!$B2885,BD_Gestão!$B:$B,0)),"erro"))</f>
        <v/>
      </c>
      <c r="J2885" s="186" t="str">
        <f>IF($A2885=0,"",IFERROR(INDEX(BD_Gestão!B:B,MATCH('Banco de Dados'!$B2885,BD_Gestão!$B:$B,0)),"erro"))</f>
        <v/>
      </c>
      <c r="K2885" s="158" t="str">
        <f>IF($A2885=0,"",IFERROR(INDEX(BD_Gestão!C:C,MATCH('Banco de Dados'!$B2885,BD_Gestão!$B:$B,0)),"erro"))</f>
        <v/>
      </c>
      <c r="L2885" s="158" t="str">
        <f>IF($A2885=0,"",IFERROR(INDEX(BD_Gestão!H:H,MATCH('Banco de Dados'!$B2885,BD_Gestão!$B:$B,0)),"erro"))</f>
        <v/>
      </c>
      <c r="M2885" s="161" t="str">
        <f>IF($A2885=0,"",IFERROR(INDEX(BD_Gestão!F:F,MATCH('Banco de Dados'!$B2885,BD_Gestão!$B:$B,0)),"erro"))</f>
        <v/>
      </c>
      <c r="N2885" s="161" t="str">
        <f>IF($A2885=0,"",IFERROR(INDEX(BD_Gestão!J:J,MATCH('Banco de Dados'!$B2885,BD_Gestão!$B:$B,0)),"erro"))</f>
        <v/>
      </c>
      <c r="O2885" s="164" t="str">
        <f>IF($A2885=0,"",IFERROR(INDEX(BD_Gestão!K:K,MATCH('Banco de Dados'!$B2885,BD_Gestão!$B:$B,0)),"erro"))</f>
        <v/>
      </c>
      <c r="P2885" s="169" t="str">
        <f t="shared" si="178"/>
        <v/>
      </c>
      <c r="Q2885" s="170" t="str">
        <f t="shared" si="179"/>
        <v/>
      </c>
      <c r="R2885" s="163" t="e">
        <f t="shared" ref="R2885:R2948" si="180">MONTH(I2885)</f>
        <v>#VALUE!</v>
      </c>
      <c r="S2885" s="163" t="e">
        <f t="shared" ref="S2885:S2948" si="181">YEAR(I2885)</f>
        <v>#VALUE!</v>
      </c>
      <c r="T2885" s="163" t="e">
        <f>INDEX(Controle!O:O,MATCH('Banco de Dados'!A2885,Controle!M:M,0))*E2885/100</f>
        <v>#N/A</v>
      </c>
    </row>
    <row r="2886" spans="1:20" hidden="1" x14ac:dyDescent="0.2">
      <c r="A2886" s="158">
        <f>BD_TS!A2885</f>
        <v>0</v>
      </c>
      <c r="B2886" s="158" t="str">
        <f>SUBSTITUTE(SUBSTITUTE(BD_TS!D2885," ",""),"-","/")</f>
        <v/>
      </c>
      <c r="C2886" s="158">
        <f>BD_TS!E2885</f>
        <v>0</v>
      </c>
      <c r="D2886" s="159">
        <f>BD_TS!F2885</f>
        <v>0</v>
      </c>
      <c r="E2886" s="160">
        <f>BD_TS!B2885</f>
        <v>0</v>
      </c>
      <c r="F2886" s="161">
        <f>BD_TS!C2885</f>
        <v>0</v>
      </c>
      <c r="G2886" s="187">
        <f>BD_TS!H2885</f>
        <v>0</v>
      </c>
      <c r="H2886" s="158" t="str">
        <f>IF($A2886=0,"",IFERROR(INDEX(BD_Gestão!A:A,MATCH('Banco de Dados'!$B2886,BD_Gestão!$B:$B,0)),"erro"))</f>
        <v/>
      </c>
      <c r="I2886" s="162" t="str">
        <f>IF($A2886=0,"",IFERROR(INDEX(BD_Gestão!E:E,MATCH('Banco de Dados'!$B2886,BD_Gestão!$B:$B,0)),"erro"))</f>
        <v/>
      </c>
      <c r="J2886" s="186" t="str">
        <f>IF($A2886=0,"",IFERROR(INDEX(BD_Gestão!B:B,MATCH('Banco de Dados'!$B2886,BD_Gestão!$B:$B,0)),"erro"))</f>
        <v/>
      </c>
      <c r="K2886" s="158" t="str">
        <f>IF($A2886=0,"",IFERROR(INDEX(BD_Gestão!C:C,MATCH('Banco de Dados'!$B2886,BD_Gestão!$B:$B,0)),"erro"))</f>
        <v/>
      </c>
      <c r="L2886" s="158" t="str">
        <f>IF($A2886=0,"",IFERROR(INDEX(BD_Gestão!H:H,MATCH('Banco de Dados'!$B2886,BD_Gestão!$B:$B,0)),"erro"))</f>
        <v/>
      </c>
      <c r="M2886" s="161" t="str">
        <f>IF($A2886=0,"",IFERROR(INDEX(BD_Gestão!F:F,MATCH('Banco de Dados'!$B2886,BD_Gestão!$B:$B,0)),"erro"))</f>
        <v/>
      </c>
      <c r="N2886" s="161" t="str">
        <f>IF($A2886=0,"",IFERROR(INDEX(BD_Gestão!J:J,MATCH('Banco de Dados'!$B2886,BD_Gestão!$B:$B,0)),"erro"))</f>
        <v/>
      </c>
      <c r="O2886" s="164" t="str">
        <f>IF($A2886=0,"",IFERROR(INDEX(BD_Gestão!K:K,MATCH('Banco de Dados'!$B2886,BD_Gestão!$B:$B,0)),"erro"))</f>
        <v/>
      </c>
      <c r="P2886" s="169" t="str">
        <f t="shared" ref="P2886:P2949" si="182">IF(OR(H2886="erro",H2886=""),"",E2886*(MIN(O2886,1)))</f>
        <v/>
      </c>
      <c r="Q2886" s="170" t="str">
        <f t="shared" ref="Q2886:Q2949" si="183">IF(OR(H2886="erro",H2886=""),"",E2886-P2886)</f>
        <v/>
      </c>
      <c r="R2886" s="163" t="e">
        <f t="shared" si="180"/>
        <v>#VALUE!</v>
      </c>
      <c r="S2886" s="163" t="e">
        <f t="shared" si="181"/>
        <v>#VALUE!</v>
      </c>
      <c r="T2886" s="163" t="e">
        <f>INDEX(Controle!O:O,MATCH('Banco de Dados'!A2886,Controle!M:M,0))*E2886/100</f>
        <v>#N/A</v>
      </c>
    </row>
    <row r="2887" spans="1:20" hidden="1" x14ac:dyDescent="0.2">
      <c r="A2887" s="158">
        <f>BD_TS!A2886</f>
        <v>0</v>
      </c>
      <c r="B2887" s="158" t="str">
        <f>SUBSTITUTE(SUBSTITUTE(BD_TS!D2886," ",""),"-","/")</f>
        <v/>
      </c>
      <c r="C2887" s="158">
        <f>BD_TS!E2886</f>
        <v>0</v>
      </c>
      <c r="D2887" s="159">
        <f>BD_TS!F2886</f>
        <v>0</v>
      </c>
      <c r="E2887" s="160">
        <f>BD_TS!B2886</f>
        <v>0</v>
      </c>
      <c r="F2887" s="161">
        <f>BD_TS!C2886</f>
        <v>0</v>
      </c>
      <c r="G2887" s="187">
        <f>BD_TS!H2886</f>
        <v>0</v>
      </c>
      <c r="H2887" s="158" t="str">
        <f>IF($A2887=0,"",IFERROR(INDEX(BD_Gestão!A:A,MATCH('Banco de Dados'!$B2887,BD_Gestão!$B:$B,0)),"erro"))</f>
        <v/>
      </c>
      <c r="I2887" s="162" t="str">
        <f>IF($A2887=0,"",IFERROR(INDEX(BD_Gestão!E:E,MATCH('Banco de Dados'!$B2887,BD_Gestão!$B:$B,0)),"erro"))</f>
        <v/>
      </c>
      <c r="J2887" s="186" t="str">
        <f>IF($A2887=0,"",IFERROR(INDEX(BD_Gestão!B:B,MATCH('Banco de Dados'!$B2887,BD_Gestão!$B:$B,0)),"erro"))</f>
        <v/>
      </c>
      <c r="K2887" s="158" t="str">
        <f>IF($A2887=0,"",IFERROR(INDEX(BD_Gestão!C:C,MATCH('Banco de Dados'!$B2887,BD_Gestão!$B:$B,0)),"erro"))</f>
        <v/>
      </c>
      <c r="L2887" s="158" t="str">
        <f>IF($A2887=0,"",IFERROR(INDEX(BD_Gestão!H:H,MATCH('Banco de Dados'!$B2887,BD_Gestão!$B:$B,0)),"erro"))</f>
        <v/>
      </c>
      <c r="M2887" s="161" t="str">
        <f>IF($A2887=0,"",IFERROR(INDEX(BD_Gestão!F:F,MATCH('Banco de Dados'!$B2887,BD_Gestão!$B:$B,0)),"erro"))</f>
        <v/>
      </c>
      <c r="N2887" s="161" t="str">
        <f>IF($A2887=0,"",IFERROR(INDEX(BD_Gestão!J:J,MATCH('Banco de Dados'!$B2887,BD_Gestão!$B:$B,0)),"erro"))</f>
        <v/>
      </c>
      <c r="O2887" s="164" t="str">
        <f>IF($A2887=0,"",IFERROR(INDEX(BD_Gestão!K:K,MATCH('Banco de Dados'!$B2887,BD_Gestão!$B:$B,0)),"erro"))</f>
        <v/>
      </c>
      <c r="P2887" s="169" t="str">
        <f t="shared" si="182"/>
        <v/>
      </c>
      <c r="Q2887" s="170" t="str">
        <f t="shared" si="183"/>
        <v/>
      </c>
      <c r="R2887" s="163" t="e">
        <f t="shared" si="180"/>
        <v>#VALUE!</v>
      </c>
      <c r="S2887" s="163" t="e">
        <f t="shared" si="181"/>
        <v>#VALUE!</v>
      </c>
      <c r="T2887" s="163" t="e">
        <f>INDEX(Controle!O:O,MATCH('Banco de Dados'!A2887,Controle!M:M,0))*E2887/100</f>
        <v>#N/A</v>
      </c>
    </row>
    <row r="2888" spans="1:20" hidden="1" x14ac:dyDescent="0.2">
      <c r="A2888" s="158">
        <f>BD_TS!A2887</f>
        <v>0</v>
      </c>
      <c r="B2888" s="158" t="str">
        <f>SUBSTITUTE(SUBSTITUTE(BD_TS!D2887," ",""),"-","/")</f>
        <v/>
      </c>
      <c r="C2888" s="158">
        <f>BD_TS!E2887</f>
        <v>0</v>
      </c>
      <c r="D2888" s="159">
        <f>BD_TS!F2887</f>
        <v>0</v>
      </c>
      <c r="E2888" s="160">
        <f>BD_TS!B2887</f>
        <v>0</v>
      </c>
      <c r="F2888" s="161">
        <f>BD_TS!C2887</f>
        <v>0</v>
      </c>
      <c r="G2888" s="187">
        <f>BD_TS!H2887</f>
        <v>0</v>
      </c>
      <c r="H2888" s="158" t="str">
        <f>IF($A2888=0,"",IFERROR(INDEX(BD_Gestão!A:A,MATCH('Banco de Dados'!$B2888,BD_Gestão!$B:$B,0)),"erro"))</f>
        <v/>
      </c>
      <c r="I2888" s="162" t="str">
        <f>IF($A2888=0,"",IFERROR(INDEX(BD_Gestão!E:E,MATCH('Banco de Dados'!$B2888,BD_Gestão!$B:$B,0)),"erro"))</f>
        <v/>
      </c>
      <c r="J2888" s="186" t="str">
        <f>IF($A2888=0,"",IFERROR(INDEX(BD_Gestão!B:B,MATCH('Banco de Dados'!$B2888,BD_Gestão!$B:$B,0)),"erro"))</f>
        <v/>
      </c>
      <c r="K2888" s="158" t="str">
        <f>IF($A2888=0,"",IFERROR(INDEX(BD_Gestão!C:C,MATCH('Banco de Dados'!$B2888,BD_Gestão!$B:$B,0)),"erro"))</f>
        <v/>
      </c>
      <c r="L2888" s="158" t="str">
        <f>IF($A2888=0,"",IFERROR(INDEX(BD_Gestão!H:H,MATCH('Banco de Dados'!$B2888,BD_Gestão!$B:$B,0)),"erro"))</f>
        <v/>
      </c>
      <c r="M2888" s="161" t="str">
        <f>IF($A2888=0,"",IFERROR(INDEX(BD_Gestão!F:F,MATCH('Banco de Dados'!$B2888,BD_Gestão!$B:$B,0)),"erro"))</f>
        <v/>
      </c>
      <c r="N2888" s="161" t="str">
        <f>IF($A2888=0,"",IFERROR(INDEX(BD_Gestão!J:J,MATCH('Banco de Dados'!$B2888,BD_Gestão!$B:$B,0)),"erro"))</f>
        <v/>
      </c>
      <c r="O2888" s="164" t="str">
        <f>IF($A2888=0,"",IFERROR(INDEX(BD_Gestão!K:K,MATCH('Banco de Dados'!$B2888,BD_Gestão!$B:$B,0)),"erro"))</f>
        <v/>
      </c>
      <c r="P2888" s="169" t="str">
        <f t="shared" si="182"/>
        <v/>
      </c>
      <c r="Q2888" s="170" t="str">
        <f t="shared" si="183"/>
        <v/>
      </c>
      <c r="R2888" s="163" t="e">
        <f t="shared" si="180"/>
        <v>#VALUE!</v>
      </c>
      <c r="S2888" s="163" t="e">
        <f t="shared" si="181"/>
        <v>#VALUE!</v>
      </c>
      <c r="T2888" s="163" t="e">
        <f>INDEX(Controle!O:O,MATCH('Banco de Dados'!A2888,Controle!M:M,0))*E2888/100</f>
        <v>#N/A</v>
      </c>
    </row>
    <row r="2889" spans="1:20" hidden="1" x14ac:dyDescent="0.2">
      <c r="A2889" s="158">
        <f>BD_TS!A2888</f>
        <v>0</v>
      </c>
      <c r="B2889" s="158" t="str">
        <f>SUBSTITUTE(SUBSTITUTE(BD_TS!D2888," ",""),"-","/")</f>
        <v/>
      </c>
      <c r="C2889" s="158">
        <f>BD_TS!E2888</f>
        <v>0</v>
      </c>
      <c r="D2889" s="159">
        <f>BD_TS!F2888</f>
        <v>0</v>
      </c>
      <c r="E2889" s="160">
        <f>BD_TS!B2888</f>
        <v>0</v>
      </c>
      <c r="F2889" s="161">
        <f>BD_TS!C2888</f>
        <v>0</v>
      </c>
      <c r="G2889" s="187">
        <f>BD_TS!H2888</f>
        <v>0</v>
      </c>
      <c r="H2889" s="158" t="str">
        <f>IF($A2889=0,"",IFERROR(INDEX(BD_Gestão!A:A,MATCH('Banco de Dados'!$B2889,BD_Gestão!$B:$B,0)),"erro"))</f>
        <v/>
      </c>
      <c r="I2889" s="162" t="str">
        <f>IF($A2889=0,"",IFERROR(INDEX(BD_Gestão!E:E,MATCH('Banco de Dados'!$B2889,BD_Gestão!$B:$B,0)),"erro"))</f>
        <v/>
      </c>
      <c r="J2889" s="186" t="str">
        <f>IF($A2889=0,"",IFERROR(INDEX(BD_Gestão!B:B,MATCH('Banco de Dados'!$B2889,BD_Gestão!$B:$B,0)),"erro"))</f>
        <v/>
      </c>
      <c r="K2889" s="158" t="str">
        <f>IF($A2889=0,"",IFERROR(INDEX(BD_Gestão!C:C,MATCH('Banco de Dados'!$B2889,BD_Gestão!$B:$B,0)),"erro"))</f>
        <v/>
      </c>
      <c r="L2889" s="158" t="str">
        <f>IF($A2889=0,"",IFERROR(INDEX(BD_Gestão!H:H,MATCH('Banco de Dados'!$B2889,BD_Gestão!$B:$B,0)),"erro"))</f>
        <v/>
      </c>
      <c r="M2889" s="161" t="str">
        <f>IF($A2889=0,"",IFERROR(INDEX(BD_Gestão!F:F,MATCH('Banco de Dados'!$B2889,BD_Gestão!$B:$B,0)),"erro"))</f>
        <v/>
      </c>
      <c r="N2889" s="161" t="str">
        <f>IF($A2889=0,"",IFERROR(INDEX(BD_Gestão!J:J,MATCH('Banco de Dados'!$B2889,BD_Gestão!$B:$B,0)),"erro"))</f>
        <v/>
      </c>
      <c r="O2889" s="164" t="str">
        <f>IF($A2889=0,"",IFERROR(INDEX(BD_Gestão!K:K,MATCH('Banco de Dados'!$B2889,BD_Gestão!$B:$B,0)),"erro"))</f>
        <v/>
      </c>
      <c r="P2889" s="169" t="str">
        <f t="shared" si="182"/>
        <v/>
      </c>
      <c r="Q2889" s="170" t="str">
        <f t="shared" si="183"/>
        <v/>
      </c>
      <c r="R2889" s="163" t="e">
        <f t="shared" si="180"/>
        <v>#VALUE!</v>
      </c>
      <c r="S2889" s="163" t="e">
        <f t="shared" si="181"/>
        <v>#VALUE!</v>
      </c>
      <c r="T2889" s="163" t="e">
        <f>INDEX(Controle!O:O,MATCH('Banco de Dados'!A2889,Controle!M:M,0))*E2889/100</f>
        <v>#N/A</v>
      </c>
    </row>
    <row r="2890" spans="1:20" hidden="1" x14ac:dyDescent="0.2">
      <c r="A2890" s="158">
        <f>BD_TS!A2889</f>
        <v>0</v>
      </c>
      <c r="B2890" s="158" t="str">
        <f>SUBSTITUTE(SUBSTITUTE(BD_TS!D2889," ",""),"-","/")</f>
        <v/>
      </c>
      <c r="C2890" s="158">
        <f>BD_TS!E2889</f>
        <v>0</v>
      </c>
      <c r="D2890" s="159">
        <f>BD_TS!F2889</f>
        <v>0</v>
      </c>
      <c r="E2890" s="160">
        <f>BD_TS!B2889</f>
        <v>0</v>
      </c>
      <c r="F2890" s="161">
        <f>BD_TS!C2889</f>
        <v>0</v>
      </c>
      <c r="G2890" s="187">
        <f>BD_TS!H2889</f>
        <v>0</v>
      </c>
      <c r="H2890" s="158" t="str">
        <f>IF($A2890=0,"",IFERROR(INDEX(BD_Gestão!A:A,MATCH('Banco de Dados'!$B2890,BD_Gestão!$B:$B,0)),"erro"))</f>
        <v/>
      </c>
      <c r="I2890" s="162" t="str">
        <f>IF($A2890=0,"",IFERROR(INDEX(BD_Gestão!E:E,MATCH('Banco de Dados'!$B2890,BD_Gestão!$B:$B,0)),"erro"))</f>
        <v/>
      </c>
      <c r="J2890" s="186" t="str">
        <f>IF($A2890=0,"",IFERROR(INDEX(BD_Gestão!B:B,MATCH('Banco de Dados'!$B2890,BD_Gestão!$B:$B,0)),"erro"))</f>
        <v/>
      </c>
      <c r="K2890" s="158" t="str">
        <f>IF($A2890=0,"",IFERROR(INDEX(BD_Gestão!C:C,MATCH('Banco de Dados'!$B2890,BD_Gestão!$B:$B,0)),"erro"))</f>
        <v/>
      </c>
      <c r="L2890" s="158" t="str">
        <f>IF($A2890=0,"",IFERROR(INDEX(BD_Gestão!H:H,MATCH('Banco de Dados'!$B2890,BD_Gestão!$B:$B,0)),"erro"))</f>
        <v/>
      </c>
      <c r="M2890" s="161" t="str">
        <f>IF($A2890=0,"",IFERROR(INDEX(BD_Gestão!F:F,MATCH('Banco de Dados'!$B2890,BD_Gestão!$B:$B,0)),"erro"))</f>
        <v/>
      </c>
      <c r="N2890" s="161" t="str">
        <f>IF($A2890=0,"",IFERROR(INDEX(BD_Gestão!J:J,MATCH('Banco de Dados'!$B2890,BD_Gestão!$B:$B,0)),"erro"))</f>
        <v/>
      </c>
      <c r="O2890" s="164" t="str">
        <f>IF($A2890=0,"",IFERROR(INDEX(BD_Gestão!K:K,MATCH('Banco de Dados'!$B2890,BD_Gestão!$B:$B,0)),"erro"))</f>
        <v/>
      </c>
      <c r="P2890" s="169" t="str">
        <f t="shared" si="182"/>
        <v/>
      </c>
      <c r="Q2890" s="170" t="str">
        <f t="shared" si="183"/>
        <v/>
      </c>
      <c r="R2890" s="163" t="e">
        <f t="shared" si="180"/>
        <v>#VALUE!</v>
      </c>
      <c r="S2890" s="163" t="e">
        <f t="shared" si="181"/>
        <v>#VALUE!</v>
      </c>
      <c r="T2890" s="163" t="e">
        <f>INDEX(Controle!O:O,MATCH('Banco de Dados'!A2890,Controle!M:M,0))*E2890/100</f>
        <v>#N/A</v>
      </c>
    </row>
    <row r="2891" spans="1:20" hidden="1" x14ac:dyDescent="0.2">
      <c r="A2891" s="158">
        <f>BD_TS!A2890</f>
        <v>0</v>
      </c>
      <c r="B2891" s="158" t="str">
        <f>SUBSTITUTE(SUBSTITUTE(BD_TS!D2890," ",""),"-","/")</f>
        <v/>
      </c>
      <c r="C2891" s="158">
        <f>BD_TS!E2890</f>
        <v>0</v>
      </c>
      <c r="D2891" s="159">
        <f>BD_TS!F2890</f>
        <v>0</v>
      </c>
      <c r="E2891" s="160">
        <f>BD_TS!B2890</f>
        <v>0</v>
      </c>
      <c r="F2891" s="161">
        <f>BD_TS!C2890</f>
        <v>0</v>
      </c>
      <c r="G2891" s="187">
        <f>BD_TS!H2890</f>
        <v>0</v>
      </c>
      <c r="H2891" s="158" t="str">
        <f>IF($A2891=0,"",IFERROR(INDEX(BD_Gestão!A:A,MATCH('Banco de Dados'!$B2891,BD_Gestão!$B:$B,0)),"erro"))</f>
        <v/>
      </c>
      <c r="I2891" s="162" t="str">
        <f>IF($A2891=0,"",IFERROR(INDEX(BD_Gestão!E:E,MATCH('Banco de Dados'!$B2891,BD_Gestão!$B:$B,0)),"erro"))</f>
        <v/>
      </c>
      <c r="J2891" s="186" t="str">
        <f>IF($A2891=0,"",IFERROR(INDEX(BD_Gestão!B:B,MATCH('Banco de Dados'!$B2891,BD_Gestão!$B:$B,0)),"erro"))</f>
        <v/>
      </c>
      <c r="K2891" s="158" t="str">
        <f>IF($A2891=0,"",IFERROR(INDEX(BD_Gestão!C:C,MATCH('Banco de Dados'!$B2891,BD_Gestão!$B:$B,0)),"erro"))</f>
        <v/>
      </c>
      <c r="L2891" s="158" t="str">
        <f>IF($A2891=0,"",IFERROR(INDEX(BD_Gestão!H:H,MATCH('Banco de Dados'!$B2891,BD_Gestão!$B:$B,0)),"erro"))</f>
        <v/>
      </c>
      <c r="M2891" s="161" t="str">
        <f>IF($A2891=0,"",IFERROR(INDEX(BD_Gestão!F:F,MATCH('Banco de Dados'!$B2891,BD_Gestão!$B:$B,0)),"erro"))</f>
        <v/>
      </c>
      <c r="N2891" s="161" t="str">
        <f>IF($A2891=0,"",IFERROR(INDEX(BD_Gestão!J:J,MATCH('Banco de Dados'!$B2891,BD_Gestão!$B:$B,0)),"erro"))</f>
        <v/>
      </c>
      <c r="O2891" s="164" t="str">
        <f>IF($A2891=0,"",IFERROR(INDEX(BD_Gestão!K:K,MATCH('Banco de Dados'!$B2891,BD_Gestão!$B:$B,0)),"erro"))</f>
        <v/>
      </c>
      <c r="P2891" s="169" t="str">
        <f t="shared" si="182"/>
        <v/>
      </c>
      <c r="Q2891" s="170" t="str">
        <f t="shared" si="183"/>
        <v/>
      </c>
      <c r="R2891" s="163" t="e">
        <f t="shared" si="180"/>
        <v>#VALUE!</v>
      </c>
      <c r="S2891" s="163" t="e">
        <f t="shared" si="181"/>
        <v>#VALUE!</v>
      </c>
      <c r="T2891" s="163" t="e">
        <f>INDEX(Controle!O:O,MATCH('Banco de Dados'!A2891,Controle!M:M,0))*E2891/100</f>
        <v>#N/A</v>
      </c>
    </row>
    <row r="2892" spans="1:20" hidden="1" x14ac:dyDescent="0.2">
      <c r="A2892" s="158">
        <f>BD_TS!A2891</f>
        <v>0</v>
      </c>
      <c r="B2892" s="158" t="str">
        <f>SUBSTITUTE(SUBSTITUTE(BD_TS!D2891," ",""),"-","/")</f>
        <v/>
      </c>
      <c r="C2892" s="158">
        <f>BD_TS!E2891</f>
        <v>0</v>
      </c>
      <c r="D2892" s="159">
        <f>BD_TS!F2891</f>
        <v>0</v>
      </c>
      <c r="E2892" s="160">
        <f>BD_TS!B2891</f>
        <v>0</v>
      </c>
      <c r="F2892" s="161">
        <f>BD_TS!C2891</f>
        <v>0</v>
      </c>
      <c r="G2892" s="187">
        <f>BD_TS!H2891</f>
        <v>0</v>
      </c>
      <c r="H2892" s="158" t="str">
        <f>IF($A2892=0,"",IFERROR(INDEX(BD_Gestão!A:A,MATCH('Banco de Dados'!$B2892,BD_Gestão!$B:$B,0)),"erro"))</f>
        <v/>
      </c>
      <c r="I2892" s="162" t="str">
        <f>IF($A2892=0,"",IFERROR(INDEX(BD_Gestão!E:E,MATCH('Banco de Dados'!$B2892,BD_Gestão!$B:$B,0)),"erro"))</f>
        <v/>
      </c>
      <c r="J2892" s="186" t="str">
        <f>IF($A2892=0,"",IFERROR(INDEX(BD_Gestão!B:B,MATCH('Banco de Dados'!$B2892,BD_Gestão!$B:$B,0)),"erro"))</f>
        <v/>
      </c>
      <c r="K2892" s="158" t="str">
        <f>IF($A2892=0,"",IFERROR(INDEX(BD_Gestão!C:C,MATCH('Banco de Dados'!$B2892,BD_Gestão!$B:$B,0)),"erro"))</f>
        <v/>
      </c>
      <c r="L2892" s="158" t="str">
        <f>IF($A2892=0,"",IFERROR(INDEX(BD_Gestão!H:H,MATCH('Banco de Dados'!$B2892,BD_Gestão!$B:$B,0)),"erro"))</f>
        <v/>
      </c>
      <c r="M2892" s="161" t="str">
        <f>IF($A2892=0,"",IFERROR(INDEX(BD_Gestão!F:F,MATCH('Banco de Dados'!$B2892,BD_Gestão!$B:$B,0)),"erro"))</f>
        <v/>
      </c>
      <c r="N2892" s="161" t="str">
        <f>IF($A2892=0,"",IFERROR(INDEX(BD_Gestão!J:J,MATCH('Banco de Dados'!$B2892,BD_Gestão!$B:$B,0)),"erro"))</f>
        <v/>
      </c>
      <c r="O2892" s="164" t="str">
        <f>IF($A2892=0,"",IFERROR(INDEX(BD_Gestão!K:K,MATCH('Banco de Dados'!$B2892,BD_Gestão!$B:$B,0)),"erro"))</f>
        <v/>
      </c>
      <c r="P2892" s="169" t="str">
        <f t="shared" si="182"/>
        <v/>
      </c>
      <c r="Q2892" s="170" t="str">
        <f t="shared" si="183"/>
        <v/>
      </c>
      <c r="R2892" s="163" t="e">
        <f t="shared" si="180"/>
        <v>#VALUE!</v>
      </c>
      <c r="S2892" s="163" t="e">
        <f t="shared" si="181"/>
        <v>#VALUE!</v>
      </c>
      <c r="T2892" s="163" t="e">
        <f>INDEX(Controle!O:O,MATCH('Banco de Dados'!A2892,Controle!M:M,0))*E2892/100</f>
        <v>#N/A</v>
      </c>
    </row>
    <row r="2893" spans="1:20" hidden="1" x14ac:dyDescent="0.2">
      <c r="A2893" s="158">
        <f>BD_TS!A2892</f>
        <v>0</v>
      </c>
      <c r="B2893" s="158" t="str">
        <f>SUBSTITUTE(SUBSTITUTE(BD_TS!D2892," ",""),"-","/")</f>
        <v/>
      </c>
      <c r="C2893" s="158">
        <f>BD_TS!E2892</f>
        <v>0</v>
      </c>
      <c r="D2893" s="159">
        <f>BD_TS!F2892</f>
        <v>0</v>
      </c>
      <c r="E2893" s="160">
        <f>BD_TS!B2892</f>
        <v>0</v>
      </c>
      <c r="F2893" s="161">
        <f>BD_TS!C2892</f>
        <v>0</v>
      </c>
      <c r="G2893" s="187">
        <f>BD_TS!H2892</f>
        <v>0</v>
      </c>
      <c r="H2893" s="158" t="str">
        <f>IF($A2893=0,"",IFERROR(INDEX(BD_Gestão!A:A,MATCH('Banco de Dados'!$B2893,BD_Gestão!$B:$B,0)),"erro"))</f>
        <v/>
      </c>
      <c r="I2893" s="162" t="str">
        <f>IF($A2893=0,"",IFERROR(INDEX(BD_Gestão!E:E,MATCH('Banco de Dados'!$B2893,BD_Gestão!$B:$B,0)),"erro"))</f>
        <v/>
      </c>
      <c r="J2893" s="186" t="str">
        <f>IF($A2893=0,"",IFERROR(INDEX(BD_Gestão!B:B,MATCH('Banco de Dados'!$B2893,BD_Gestão!$B:$B,0)),"erro"))</f>
        <v/>
      </c>
      <c r="K2893" s="158" t="str">
        <f>IF($A2893=0,"",IFERROR(INDEX(BD_Gestão!C:C,MATCH('Banco de Dados'!$B2893,BD_Gestão!$B:$B,0)),"erro"))</f>
        <v/>
      </c>
      <c r="L2893" s="158" t="str">
        <f>IF($A2893=0,"",IFERROR(INDEX(BD_Gestão!H:H,MATCH('Banco de Dados'!$B2893,BD_Gestão!$B:$B,0)),"erro"))</f>
        <v/>
      </c>
      <c r="M2893" s="161" t="str">
        <f>IF($A2893=0,"",IFERROR(INDEX(BD_Gestão!F:F,MATCH('Banco de Dados'!$B2893,BD_Gestão!$B:$B,0)),"erro"))</f>
        <v/>
      </c>
      <c r="N2893" s="161" t="str">
        <f>IF($A2893=0,"",IFERROR(INDEX(BD_Gestão!J:J,MATCH('Banco de Dados'!$B2893,BD_Gestão!$B:$B,0)),"erro"))</f>
        <v/>
      </c>
      <c r="O2893" s="164" t="str">
        <f>IF($A2893=0,"",IFERROR(INDEX(BD_Gestão!K:K,MATCH('Banco de Dados'!$B2893,BD_Gestão!$B:$B,0)),"erro"))</f>
        <v/>
      </c>
      <c r="P2893" s="169" t="str">
        <f t="shared" si="182"/>
        <v/>
      </c>
      <c r="Q2893" s="170" t="str">
        <f t="shared" si="183"/>
        <v/>
      </c>
      <c r="R2893" s="163" t="e">
        <f t="shared" si="180"/>
        <v>#VALUE!</v>
      </c>
      <c r="S2893" s="163" t="e">
        <f t="shared" si="181"/>
        <v>#VALUE!</v>
      </c>
      <c r="T2893" s="163" t="e">
        <f>INDEX(Controle!O:O,MATCH('Banco de Dados'!A2893,Controle!M:M,0))*E2893/100</f>
        <v>#N/A</v>
      </c>
    </row>
    <row r="2894" spans="1:20" hidden="1" x14ac:dyDescent="0.2">
      <c r="A2894" s="158">
        <f>BD_TS!A2893</f>
        <v>0</v>
      </c>
      <c r="B2894" s="158" t="str">
        <f>SUBSTITUTE(SUBSTITUTE(BD_TS!D2893," ",""),"-","/")</f>
        <v/>
      </c>
      <c r="C2894" s="158">
        <f>BD_TS!E2893</f>
        <v>0</v>
      </c>
      <c r="D2894" s="159">
        <f>BD_TS!F2893</f>
        <v>0</v>
      </c>
      <c r="E2894" s="160">
        <f>BD_TS!B2893</f>
        <v>0</v>
      </c>
      <c r="F2894" s="161">
        <f>BD_TS!C2893</f>
        <v>0</v>
      </c>
      <c r="G2894" s="187">
        <f>BD_TS!H2893</f>
        <v>0</v>
      </c>
      <c r="H2894" s="158" t="str">
        <f>IF($A2894=0,"",IFERROR(INDEX(BD_Gestão!A:A,MATCH('Banco de Dados'!$B2894,BD_Gestão!$B:$B,0)),"erro"))</f>
        <v/>
      </c>
      <c r="I2894" s="162" t="str">
        <f>IF($A2894=0,"",IFERROR(INDEX(BD_Gestão!E:E,MATCH('Banco de Dados'!$B2894,BD_Gestão!$B:$B,0)),"erro"))</f>
        <v/>
      </c>
      <c r="J2894" s="186" t="str">
        <f>IF($A2894=0,"",IFERROR(INDEX(BD_Gestão!B:B,MATCH('Banco de Dados'!$B2894,BD_Gestão!$B:$B,0)),"erro"))</f>
        <v/>
      </c>
      <c r="K2894" s="158" t="str">
        <f>IF($A2894=0,"",IFERROR(INDEX(BD_Gestão!C:C,MATCH('Banco de Dados'!$B2894,BD_Gestão!$B:$B,0)),"erro"))</f>
        <v/>
      </c>
      <c r="L2894" s="158" t="str">
        <f>IF($A2894=0,"",IFERROR(INDEX(BD_Gestão!H:H,MATCH('Banco de Dados'!$B2894,BD_Gestão!$B:$B,0)),"erro"))</f>
        <v/>
      </c>
      <c r="M2894" s="161" t="str">
        <f>IF($A2894=0,"",IFERROR(INDEX(BD_Gestão!F:F,MATCH('Banco de Dados'!$B2894,BD_Gestão!$B:$B,0)),"erro"))</f>
        <v/>
      </c>
      <c r="N2894" s="161" t="str">
        <f>IF($A2894=0,"",IFERROR(INDEX(BD_Gestão!J:J,MATCH('Banco de Dados'!$B2894,BD_Gestão!$B:$B,0)),"erro"))</f>
        <v/>
      </c>
      <c r="O2894" s="164" t="str">
        <f>IF($A2894=0,"",IFERROR(INDEX(BD_Gestão!K:K,MATCH('Banco de Dados'!$B2894,BD_Gestão!$B:$B,0)),"erro"))</f>
        <v/>
      </c>
      <c r="P2894" s="169" t="str">
        <f t="shared" si="182"/>
        <v/>
      </c>
      <c r="Q2894" s="170" t="str">
        <f t="shared" si="183"/>
        <v/>
      </c>
      <c r="R2894" s="163" t="e">
        <f t="shared" si="180"/>
        <v>#VALUE!</v>
      </c>
      <c r="S2894" s="163" t="e">
        <f t="shared" si="181"/>
        <v>#VALUE!</v>
      </c>
      <c r="T2894" s="163" t="e">
        <f>INDEX(Controle!O:O,MATCH('Banco de Dados'!A2894,Controle!M:M,0))*E2894/100</f>
        <v>#N/A</v>
      </c>
    </row>
    <row r="2895" spans="1:20" hidden="1" x14ac:dyDescent="0.2">
      <c r="A2895" s="158">
        <f>BD_TS!A2894</f>
        <v>0</v>
      </c>
      <c r="B2895" s="158" t="str">
        <f>SUBSTITUTE(SUBSTITUTE(BD_TS!D2894," ",""),"-","/")</f>
        <v/>
      </c>
      <c r="C2895" s="158">
        <f>BD_TS!E2894</f>
        <v>0</v>
      </c>
      <c r="D2895" s="159">
        <f>BD_TS!F2894</f>
        <v>0</v>
      </c>
      <c r="E2895" s="160">
        <f>BD_TS!B2894</f>
        <v>0</v>
      </c>
      <c r="F2895" s="161">
        <f>BD_TS!C2894</f>
        <v>0</v>
      </c>
      <c r="G2895" s="187">
        <f>BD_TS!H2894</f>
        <v>0</v>
      </c>
      <c r="H2895" s="158" t="str">
        <f>IF($A2895=0,"",IFERROR(INDEX(BD_Gestão!A:A,MATCH('Banco de Dados'!$B2895,BD_Gestão!$B:$B,0)),"erro"))</f>
        <v/>
      </c>
      <c r="I2895" s="162" t="str">
        <f>IF($A2895=0,"",IFERROR(INDEX(BD_Gestão!E:E,MATCH('Banco de Dados'!$B2895,BD_Gestão!$B:$B,0)),"erro"))</f>
        <v/>
      </c>
      <c r="J2895" s="186" t="str">
        <f>IF($A2895=0,"",IFERROR(INDEX(BD_Gestão!B:B,MATCH('Banco de Dados'!$B2895,BD_Gestão!$B:$B,0)),"erro"))</f>
        <v/>
      </c>
      <c r="K2895" s="158" t="str">
        <f>IF($A2895=0,"",IFERROR(INDEX(BD_Gestão!C:C,MATCH('Banco de Dados'!$B2895,BD_Gestão!$B:$B,0)),"erro"))</f>
        <v/>
      </c>
      <c r="L2895" s="158" t="str">
        <f>IF($A2895=0,"",IFERROR(INDEX(BD_Gestão!H:H,MATCH('Banco de Dados'!$B2895,BD_Gestão!$B:$B,0)),"erro"))</f>
        <v/>
      </c>
      <c r="M2895" s="161" t="str">
        <f>IF($A2895=0,"",IFERROR(INDEX(BD_Gestão!F:F,MATCH('Banco de Dados'!$B2895,BD_Gestão!$B:$B,0)),"erro"))</f>
        <v/>
      </c>
      <c r="N2895" s="161" t="str">
        <f>IF($A2895=0,"",IFERROR(INDEX(BD_Gestão!J:J,MATCH('Banco de Dados'!$B2895,BD_Gestão!$B:$B,0)),"erro"))</f>
        <v/>
      </c>
      <c r="O2895" s="164" t="str">
        <f>IF($A2895=0,"",IFERROR(INDEX(BD_Gestão!K:K,MATCH('Banco de Dados'!$B2895,BD_Gestão!$B:$B,0)),"erro"))</f>
        <v/>
      </c>
      <c r="P2895" s="169" t="str">
        <f t="shared" si="182"/>
        <v/>
      </c>
      <c r="Q2895" s="170" t="str">
        <f t="shared" si="183"/>
        <v/>
      </c>
      <c r="R2895" s="163" t="e">
        <f t="shared" si="180"/>
        <v>#VALUE!</v>
      </c>
      <c r="S2895" s="163" t="e">
        <f t="shared" si="181"/>
        <v>#VALUE!</v>
      </c>
      <c r="T2895" s="163" t="e">
        <f>INDEX(Controle!O:O,MATCH('Banco de Dados'!A2895,Controle!M:M,0))*E2895/100</f>
        <v>#N/A</v>
      </c>
    </row>
    <row r="2896" spans="1:20" hidden="1" x14ac:dyDescent="0.2">
      <c r="A2896" s="158">
        <f>BD_TS!A2895</f>
        <v>0</v>
      </c>
      <c r="B2896" s="158" t="str">
        <f>SUBSTITUTE(SUBSTITUTE(BD_TS!D2895," ",""),"-","/")</f>
        <v/>
      </c>
      <c r="C2896" s="158">
        <f>BD_TS!E2895</f>
        <v>0</v>
      </c>
      <c r="D2896" s="159">
        <f>BD_TS!F2895</f>
        <v>0</v>
      </c>
      <c r="E2896" s="160">
        <f>BD_TS!B2895</f>
        <v>0</v>
      </c>
      <c r="F2896" s="161">
        <f>BD_TS!C2895</f>
        <v>0</v>
      </c>
      <c r="G2896" s="187">
        <f>BD_TS!H2895</f>
        <v>0</v>
      </c>
      <c r="H2896" s="158" t="str">
        <f>IF($A2896=0,"",IFERROR(INDEX(BD_Gestão!A:A,MATCH('Banco de Dados'!$B2896,BD_Gestão!$B:$B,0)),"erro"))</f>
        <v/>
      </c>
      <c r="I2896" s="162" t="str">
        <f>IF($A2896=0,"",IFERROR(INDEX(BD_Gestão!E:E,MATCH('Banco de Dados'!$B2896,BD_Gestão!$B:$B,0)),"erro"))</f>
        <v/>
      </c>
      <c r="J2896" s="186" t="str">
        <f>IF($A2896=0,"",IFERROR(INDEX(BD_Gestão!B:B,MATCH('Banco de Dados'!$B2896,BD_Gestão!$B:$B,0)),"erro"))</f>
        <v/>
      </c>
      <c r="K2896" s="158" t="str">
        <f>IF($A2896=0,"",IFERROR(INDEX(BD_Gestão!C:C,MATCH('Banco de Dados'!$B2896,BD_Gestão!$B:$B,0)),"erro"))</f>
        <v/>
      </c>
      <c r="L2896" s="158" t="str">
        <f>IF($A2896=0,"",IFERROR(INDEX(BD_Gestão!H:H,MATCH('Banco de Dados'!$B2896,BD_Gestão!$B:$B,0)),"erro"))</f>
        <v/>
      </c>
      <c r="M2896" s="161" t="str">
        <f>IF($A2896=0,"",IFERROR(INDEX(BD_Gestão!F:F,MATCH('Banco de Dados'!$B2896,BD_Gestão!$B:$B,0)),"erro"))</f>
        <v/>
      </c>
      <c r="N2896" s="161" t="str">
        <f>IF($A2896=0,"",IFERROR(INDEX(BD_Gestão!J:J,MATCH('Banco de Dados'!$B2896,BD_Gestão!$B:$B,0)),"erro"))</f>
        <v/>
      </c>
      <c r="O2896" s="164" t="str">
        <f>IF($A2896=0,"",IFERROR(INDEX(BD_Gestão!K:K,MATCH('Banco de Dados'!$B2896,BD_Gestão!$B:$B,0)),"erro"))</f>
        <v/>
      </c>
      <c r="P2896" s="169" t="str">
        <f t="shared" si="182"/>
        <v/>
      </c>
      <c r="Q2896" s="170" t="str">
        <f t="shared" si="183"/>
        <v/>
      </c>
      <c r="R2896" s="163" t="e">
        <f t="shared" si="180"/>
        <v>#VALUE!</v>
      </c>
      <c r="S2896" s="163" t="e">
        <f t="shared" si="181"/>
        <v>#VALUE!</v>
      </c>
      <c r="T2896" s="163" t="e">
        <f>INDEX(Controle!O:O,MATCH('Banco de Dados'!A2896,Controle!M:M,0))*E2896/100</f>
        <v>#N/A</v>
      </c>
    </row>
    <row r="2897" spans="1:20" hidden="1" x14ac:dyDescent="0.2">
      <c r="A2897" s="158">
        <f>BD_TS!A2896</f>
        <v>0</v>
      </c>
      <c r="B2897" s="158" t="str">
        <f>SUBSTITUTE(SUBSTITUTE(BD_TS!D2896," ",""),"-","/")</f>
        <v/>
      </c>
      <c r="C2897" s="158">
        <f>BD_TS!E2896</f>
        <v>0</v>
      </c>
      <c r="D2897" s="159">
        <f>BD_TS!F2896</f>
        <v>0</v>
      </c>
      <c r="E2897" s="160">
        <f>BD_TS!B2896</f>
        <v>0</v>
      </c>
      <c r="F2897" s="161">
        <f>BD_TS!C2896</f>
        <v>0</v>
      </c>
      <c r="G2897" s="187">
        <f>BD_TS!H2896</f>
        <v>0</v>
      </c>
      <c r="H2897" s="158" t="str">
        <f>IF($A2897=0,"",IFERROR(INDEX(BD_Gestão!A:A,MATCH('Banco de Dados'!$B2897,BD_Gestão!$B:$B,0)),"erro"))</f>
        <v/>
      </c>
      <c r="I2897" s="162" t="str">
        <f>IF($A2897=0,"",IFERROR(INDEX(BD_Gestão!E:E,MATCH('Banco de Dados'!$B2897,BD_Gestão!$B:$B,0)),"erro"))</f>
        <v/>
      </c>
      <c r="J2897" s="186" t="str">
        <f>IF($A2897=0,"",IFERROR(INDEX(BD_Gestão!B:B,MATCH('Banco de Dados'!$B2897,BD_Gestão!$B:$B,0)),"erro"))</f>
        <v/>
      </c>
      <c r="K2897" s="158" t="str">
        <f>IF($A2897=0,"",IFERROR(INDEX(BD_Gestão!C:C,MATCH('Banco de Dados'!$B2897,BD_Gestão!$B:$B,0)),"erro"))</f>
        <v/>
      </c>
      <c r="L2897" s="158" t="str">
        <f>IF($A2897=0,"",IFERROR(INDEX(BD_Gestão!H:H,MATCH('Banco de Dados'!$B2897,BD_Gestão!$B:$B,0)),"erro"))</f>
        <v/>
      </c>
      <c r="M2897" s="161" t="str">
        <f>IF($A2897=0,"",IFERROR(INDEX(BD_Gestão!F:F,MATCH('Banco de Dados'!$B2897,BD_Gestão!$B:$B,0)),"erro"))</f>
        <v/>
      </c>
      <c r="N2897" s="161" t="str">
        <f>IF($A2897=0,"",IFERROR(INDEX(BD_Gestão!J:J,MATCH('Banco de Dados'!$B2897,BD_Gestão!$B:$B,0)),"erro"))</f>
        <v/>
      </c>
      <c r="O2897" s="164" t="str">
        <f>IF($A2897=0,"",IFERROR(INDEX(BD_Gestão!K:K,MATCH('Banco de Dados'!$B2897,BD_Gestão!$B:$B,0)),"erro"))</f>
        <v/>
      </c>
      <c r="P2897" s="169" t="str">
        <f t="shared" si="182"/>
        <v/>
      </c>
      <c r="Q2897" s="170" t="str">
        <f t="shared" si="183"/>
        <v/>
      </c>
      <c r="R2897" s="163" t="e">
        <f t="shared" si="180"/>
        <v>#VALUE!</v>
      </c>
      <c r="S2897" s="163" t="e">
        <f t="shared" si="181"/>
        <v>#VALUE!</v>
      </c>
      <c r="T2897" s="163" t="e">
        <f>INDEX(Controle!O:O,MATCH('Banco de Dados'!A2897,Controle!M:M,0))*E2897/100</f>
        <v>#N/A</v>
      </c>
    </row>
    <row r="2898" spans="1:20" hidden="1" x14ac:dyDescent="0.2">
      <c r="A2898" s="158">
        <f>BD_TS!A2897</f>
        <v>0</v>
      </c>
      <c r="B2898" s="158" t="str">
        <f>SUBSTITUTE(SUBSTITUTE(BD_TS!D2897," ",""),"-","/")</f>
        <v/>
      </c>
      <c r="C2898" s="158">
        <f>BD_TS!E2897</f>
        <v>0</v>
      </c>
      <c r="D2898" s="159">
        <f>BD_TS!F2897</f>
        <v>0</v>
      </c>
      <c r="E2898" s="160">
        <f>BD_TS!B2897</f>
        <v>0</v>
      </c>
      <c r="F2898" s="161">
        <f>BD_TS!C2897</f>
        <v>0</v>
      </c>
      <c r="G2898" s="187">
        <f>BD_TS!H2897</f>
        <v>0</v>
      </c>
      <c r="H2898" s="158" t="str">
        <f>IF($A2898=0,"",IFERROR(INDEX(BD_Gestão!A:A,MATCH('Banco de Dados'!$B2898,BD_Gestão!$B:$B,0)),"erro"))</f>
        <v/>
      </c>
      <c r="I2898" s="162" t="str">
        <f>IF($A2898=0,"",IFERROR(INDEX(BD_Gestão!E:E,MATCH('Banco de Dados'!$B2898,BD_Gestão!$B:$B,0)),"erro"))</f>
        <v/>
      </c>
      <c r="J2898" s="186" t="str">
        <f>IF($A2898=0,"",IFERROR(INDEX(BD_Gestão!B:B,MATCH('Banco de Dados'!$B2898,BD_Gestão!$B:$B,0)),"erro"))</f>
        <v/>
      </c>
      <c r="K2898" s="158" t="str">
        <f>IF($A2898=0,"",IFERROR(INDEX(BD_Gestão!C:C,MATCH('Banco de Dados'!$B2898,BD_Gestão!$B:$B,0)),"erro"))</f>
        <v/>
      </c>
      <c r="L2898" s="158" t="str">
        <f>IF($A2898=0,"",IFERROR(INDEX(BD_Gestão!H:H,MATCH('Banco de Dados'!$B2898,BD_Gestão!$B:$B,0)),"erro"))</f>
        <v/>
      </c>
      <c r="M2898" s="161" t="str">
        <f>IF($A2898=0,"",IFERROR(INDEX(BD_Gestão!F:F,MATCH('Banco de Dados'!$B2898,BD_Gestão!$B:$B,0)),"erro"))</f>
        <v/>
      </c>
      <c r="N2898" s="161" t="str">
        <f>IF($A2898=0,"",IFERROR(INDEX(BD_Gestão!J:J,MATCH('Banco de Dados'!$B2898,BD_Gestão!$B:$B,0)),"erro"))</f>
        <v/>
      </c>
      <c r="O2898" s="164" t="str">
        <f>IF($A2898=0,"",IFERROR(INDEX(BD_Gestão!K:K,MATCH('Banco de Dados'!$B2898,BD_Gestão!$B:$B,0)),"erro"))</f>
        <v/>
      </c>
      <c r="P2898" s="169" t="str">
        <f t="shared" si="182"/>
        <v/>
      </c>
      <c r="Q2898" s="170" t="str">
        <f t="shared" si="183"/>
        <v/>
      </c>
      <c r="R2898" s="163" t="e">
        <f t="shared" si="180"/>
        <v>#VALUE!</v>
      </c>
      <c r="S2898" s="163" t="e">
        <f t="shared" si="181"/>
        <v>#VALUE!</v>
      </c>
      <c r="T2898" s="163" t="e">
        <f>INDEX(Controle!O:O,MATCH('Banco de Dados'!A2898,Controle!M:M,0))*E2898/100</f>
        <v>#N/A</v>
      </c>
    </row>
    <row r="2899" spans="1:20" hidden="1" x14ac:dyDescent="0.2">
      <c r="A2899" s="158">
        <f>BD_TS!A2898</f>
        <v>0</v>
      </c>
      <c r="B2899" s="158" t="str">
        <f>SUBSTITUTE(SUBSTITUTE(BD_TS!D2898," ",""),"-","/")</f>
        <v/>
      </c>
      <c r="C2899" s="158">
        <f>BD_TS!E2898</f>
        <v>0</v>
      </c>
      <c r="D2899" s="159">
        <f>BD_TS!F2898</f>
        <v>0</v>
      </c>
      <c r="E2899" s="160">
        <f>BD_TS!B2898</f>
        <v>0</v>
      </c>
      <c r="F2899" s="161">
        <f>BD_TS!C2898</f>
        <v>0</v>
      </c>
      <c r="G2899" s="187">
        <f>BD_TS!H2898</f>
        <v>0</v>
      </c>
      <c r="H2899" s="158" t="str">
        <f>IF($A2899=0,"",IFERROR(INDEX(BD_Gestão!A:A,MATCH('Banco de Dados'!$B2899,BD_Gestão!$B:$B,0)),"erro"))</f>
        <v/>
      </c>
      <c r="I2899" s="162" t="str">
        <f>IF($A2899=0,"",IFERROR(INDEX(BD_Gestão!E:E,MATCH('Banco de Dados'!$B2899,BD_Gestão!$B:$B,0)),"erro"))</f>
        <v/>
      </c>
      <c r="J2899" s="186" t="str">
        <f>IF($A2899=0,"",IFERROR(INDEX(BD_Gestão!B:B,MATCH('Banco de Dados'!$B2899,BD_Gestão!$B:$B,0)),"erro"))</f>
        <v/>
      </c>
      <c r="K2899" s="158" t="str">
        <f>IF($A2899=0,"",IFERROR(INDEX(BD_Gestão!C:C,MATCH('Banco de Dados'!$B2899,BD_Gestão!$B:$B,0)),"erro"))</f>
        <v/>
      </c>
      <c r="L2899" s="158" t="str">
        <f>IF($A2899=0,"",IFERROR(INDEX(BD_Gestão!H:H,MATCH('Banco de Dados'!$B2899,BD_Gestão!$B:$B,0)),"erro"))</f>
        <v/>
      </c>
      <c r="M2899" s="161" t="str">
        <f>IF($A2899=0,"",IFERROR(INDEX(BD_Gestão!F:F,MATCH('Banco de Dados'!$B2899,BD_Gestão!$B:$B,0)),"erro"))</f>
        <v/>
      </c>
      <c r="N2899" s="161" t="str">
        <f>IF($A2899=0,"",IFERROR(INDEX(BD_Gestão!J:J,MATCH('Banco de Dados'!$B2899,BD_Gestão!$B:$B,0)),"erro"))</f>
        <v/>
      </c>
      <c r="O2899" s="164" t="str">
        <f>IF($A2899=0,"",IFERROR(INDEX(BD_Gestão!K:K,MATCH('Banco de Dados'!$B2899,BD_Gestão!$B:$B,0)),"erro"))</f>
        <v/>
      </c>
      <c r="P2899" s="169" t="str">
        <f t="shared" si="182"/>
        <v/>
      </c>
      <c r="Q2899" s="170" t="str">
        <f t="shared" si="183"/>
        <v/>
      </c>
      <c r="R2899" s="163" t="e">
        <f t="shared" si="180"/>
        <v>#VALUE!</v>
      </c>
      <c r="S2899" s="163" t="e">
        <f t="shared" si="181"/>
        <v>#VALUE!</v>
      </c>
      <c r="T2899" s="163" t="e">
        <f>INDEX(Controle!O:O,MATCH('Banco de Dados'!A2899,Controle!M:M,0))*E2899/100</f>
        <v>#N/A</v>
      </c>
    </row>
    <row r="2900" spans="1:20" hidden="1" x14ac:dyDescent="0.2">
      <c r="A2900" s="158">
        <f>BD_TS!A2899</f>
        <v>0</v>
      </c>
      <c r="B2900" s="158" t="str">
        <f>SUBSTITUTE(SUBSTITUTE(BD_TS!D2899," ",""),"-","/")</f>
        <v/>
      </c>
      <c r="C2900" s="158">
        <f>BD_TS!E2899</f>
        <v>0</v>
      </c>
      <c r="D2900" s="159">
        <f>BD_TS!F2899</f>
        <v>0</v>
      </c>
      <c r="E2900" s="160">
        <f>BD_TS!B2899</f>
        <v>0</v>
      </c>
      <c r="F2900" s="161">
        <f>BD_TS!C2899</f>
        <v>0</v>
      </c>
      <c r="G2900" s="187">
        <f>BD_TS!H2899</f>
        <v>0</v>
      </c>
      <c r="H2900" s="158" t="str">
        <f>IF($A2900=0,"",IFERROR(INDEX(BD_Gestão!A:A,MATCH('Banco de Dados'!$B2900,BD_Gestão!$B:$B,0)),"erro"))</f>
        <v/>
      </c>
      <c r="I2900" s="162" t="str">
        <f>IF($A2900=0,"",IFERROR(INDEX(BD_Gestão!E:E,MATCH('Banco de Dados'!$B2900,BD_Gestão!$B:$B,0)),"erro"))</f>
        <v/>
      </c>
      <c r="J2900" s="186" t="str">
        <f>IF($A2900=0,"",IFERROR(INDEX(BD_Gestão!B:B,MATCH('Banco de Dados'!$B2900,BD_Gestão!$B:$B,0)),"erro"))</f>
        <v/>
      </c>
      <c r="K2900" s="158" t="str">
        <f>IF($A2900=0,"",IFERROR(INDEX(BD_Gestão!C:C,MATCH('Banco de Dados'!$B2900,BD_Gestão!$B:$B,0)),"erro"))</f>
        <v/>
      </c>
      <c r="L2900" s="158" t="str">
        <f>IF($A2900=0,"",IFERROR(INDEX(BD_Gestão!H:H,MATCH('Banco de Dados'!$B2900,BD_Gestão!$B:$B,0)),"erro"))</f>
        <v/>
      </c>
      <c r="M2900" s="161" t="str">
        <f>IF($A2900=0,"",IFERROR(INDEX(BD_Gestão!F:F,MATCH('Banco de Dados'!$B2900,BD_Gestão!$B:$B,0)),"erro"))</f>
        <v/>
      </c>
      <c r="N2900" s="161" t="str">
        <f>IF($A2900=0,"",IFERROR(INDEX(BD_Gestão!J:J,MATCH('Banco de Dados'!$B2900,BD_Gestão!$B:$B,0)),"erro"))</f>
        <v/>
      </c>
      <c r="O2900" s="164" t="str">
        <f>IF($A2900=0,"",IFERROR(INDEX(BD_Gestão!K:K,MATCH('Banco de Dados'!$B2900,BD_Gestão!$B:$B,0)),"erro"))</f>
        <v/>
      </c>
      <c r="P2900" s="169" t="str">
        <f t="shared" si="182"/>
        <v/>
      </c>
      <c r="Q2900" s="170" t="str">
        <f t="shared" si="183"/>
        <v/>
      </c>
      <c r="R2900" s="163" t="e">
        <f t="shared" si="180"/>
        <v>#VALUE!</v>
      </c>
      <c r="S2900" s="163" t="e">
        <f t="shared" si="181"/>
        <v>#VALUE!</v>
      </c>
      <c r="T2900" s="163" t="e">
        <f>INDEX(Controle!O:O,MATCH('Banco de Dados'!A2900,Controle!M:M,0))*E2900/100</f>
        <v>#N/A</v>
      </c>
    </row>
    <row r="2901" spans="1:20" hidden="1" x14ac:dyDescent="0.2">
      <c r="A2901" s="158">
        <f>BD_TS!A2900</f>
        <v>0</v>
      </c>
      <c r="B2901" s="158" t="str">
        <f>SUBSTITUTE(SUBSTITUTE(BD_TS!D2900," ",""),"-","/")</f>
        <v/>
      </c>
      <c r="C2901" s="158">
        <f>BD_TS!E2900</f>
        <v>0</v>
      </c>
      <c r="D2901" s="159">
        <f>BD_TS!F2900</f>
        <v>0</v>
      </c>
      <c r="E2901" s="160">
        <f>BD_TS!B2900</f>
        <v>0</v>
      </c>
      <c r="F2901" s="161">
        <f>BD_TS!C2900</f>
        <v>0</v>
      </c>
      <c r="G2901" s="187">
        <f>BD_TS!H2900</f>
        <v>0</v>
      </c>
      <c r="H2901" s="158" t="str">
        <f>IF($A2901=0,"",IFERROR(INDEX(BD_Gestão!A:A,MATCH('Banco de Dados'!$B2901,BD_Gestão!$B:$B,0)),"erro"))</f>
        <v/>
      </c>
      <c r="I2901" s="162" t="str">
        <f>IF($A2901=0,"",IFERROR(INDEX(BD_Gestão!E:E,MATCH('Banco de Dados'!$B2901,BD_Gestão!$B:$B,0)),"erro"))</f>
        <v/>
      </c>
      <c r="J2901" s="186" t="str">
        <f>IF($A2901=0,"",IFERROR(INDEX(BD_Gestão!B:B,MATCH('Banco de Dados'!$B2901,BD_Gestão!$B:$B,0)),"erro"))</f>
        <v/>
      </c>
      <c r="K2901" s="158" t="str">
        <f>IF($A2901=0,"",IFERROR(INDEX(BD_Gestão!C:C,MATCH('Banco de Dados'!$B2901,BD_Gestão!$B:$B,0)),"erro"))</f>
        <v/>
      </c>
      <c r="L2901" s="158" t="str">
        <f>IF($A2901=0,"",IFERROR(INDEX(BD_Gestão!H:H,MATCH('Banco de Dados'!$B2901,BD_Gestão!$B:$B,0)),"erro"))</f>
        <v/>
      </c>
      <c r="M2901" s="161" t="str">
        <f>IF($A2901=0,"",IFERROR(INDEX(BD_Gestão!F:F,MATCH('Banco de Dados'!$B2901,BD_Gestão!$B:$B,0)),"erro"))</f>
        <v/>
      </c>
      <c r="N2901" s="161" t="str">
        <f>IF($A2901=0,"",IFERROR(INDEX(BD_Gestão!J:J,MATCH('Banco de Dados'!$B2901,BD_Gestão!$B:$B,0)),"erro"))</f>
        <v/>
      </c>
      <c r="O2901" s="164" t="str">
        <f>IF($A2901=0,"",IFERROR(INDEX(BD_Gestão!K:K,MATCH('Banco de Dados'!$B2901,BD_Gestão!$B:$B,0)),"erro"))</f>
        <v/>
      </c>
      <c r="P2901" s="169" t="str">
        <f t="shared" si="182"/>
        <v/>
      </c>
      <c r="Q2901" s="170" t="str">
        <f t="shared" si="183"/>
        <v/>
      </c>
      <c r="R2901" s="163" t="e">
        <f t="shared" si="180"/>
        <v>#VALUE!</v>
      </c>
      <c r="S2901" s="163" t="e">
        <f t="shared" si="181"/>
        <v>#VALUE!</v>
      </c>
      <c r="T2901" s="163" t="e">
        <f>INDEX(Controle!O:O,MATCH('Banco de Dados'!A2901,Controle!M:M,0))*E2901/100</f>
        <v>#N/A</v>
      </c>
    </row>
    <row r="2902" spans="1:20" hidden="1" x14ac:dyDescent="0.2">
      <c r="A2902" s="158">
        <f>BD_TS!A2901</f>
        <v>0</v>
      </c>
      <c r="B2902" s="158" t="str">
        <f>SUBSTITUTE(SUBSTITUTE(BD_TS!D2901," ",""),"-","/")</f>
        <v/>
      </c>
      <c r="C2902" s="158">
        <f>BD_TS!E2901</f>
        <v>0</v>
      </c>
      <c r="D2902" s="159">
        <f>BD_TS!F2901</f>
        <v>0</v>
      </c>
      <c r="E2902" s="160">
        <f>BD_TS!B2901</f>
        <v>0</v>
      </c>
      <c r="F2902" s="161">
        <f>BD_TS!C2901</f>
        <v>0</v>
      </c>
      <c r="G2902" s="187">
        <f>BD_TS!H2901</f>
        <v>0</v>
      </c>
      <c r="H2902" s="158" t="str">
        <f>IF($A2902=0,"",IFERROR(INDEX(BD_Gestão!A:A,MATCH('Banco de Dados'!$B2902,BD_Gestão!$B:$B,0)),"erro"))</f>
        <v/>
      </c>
      <c r="I2902" s="162" t="str">
        <f>IF($A2902=0,"",IFERROR(INDEX(BD_Gestão!E:E,MATCH('Banco de Dados'!$B2902,BD_Gestão!$B:$B,0)),"erro"))</f>
        <v/>
      </c>
      <c r="J2902" s="186" t="str">
        <f>IF($A2902=0,"",IFERROR(INDEX(BD_Gestão!B:B,MATCH('Banco de Dados'!$B2902,BD_Gestão!$B:$B,0)),"erro"))</f>
        <v/>
      </c>
      <c r="K2902" s="158" t="str">
        <f>IF($A2902=0,"",IFERROR(INDEX(BD_Gestão!C:C,MATCH('Banco de Dados'!$B2902,BD_Gestão!$B:$B,0)),"erro"))</f>
        <v/>
      </c>
      <c r="L2902" s="158" t="str">
        <f>IF($A2902=0,"",IFERROR(INDEX(BD_Gestão!H:H,MATCH('Banco de Dados'!$B2902,BD_Gestão!$B:$B,0)),"erro"))</f>
        <v/>
      </c>
      <c r="M2902" s="161" t="str">
        <f>IF($A2902=0,"",IFERROR(INDEX(BD_Gestão!F:F,MATCH('Banco de Dados'!$B2902,BD_Gestão!$B:$B,0)),"erro"))</f>
        <v/>
      </c>
      <c r="N2902" s="161" t="str">
        <f>IF($A2902=0,"",IFERROR(INDEX(BD_Gestão!J:J,MATCH('Banco de Dados'!$B2902,BD_Gestão!$B:$B,0)),"erro"))</f>
        <v/>
      </c>
      <c r="O2902" s="164" t="str">
        <f>IF($A2902=0,"",IFERROR(INDEX(BD_Gestão!K:K,MATCH('Banco de Dados'!$B2902,BD_Gestão!$B:$B,0)),"erro"))</f>
        <v/>
      </c>
      <c r="P2902" s="169" t="str">
        <f t="shared" si="182"/>
        <v/>
      </c>
      <c r="Q2902" s="170" t="str">
        <f t="shared" si="183"/>
        <v/>
      </c>
      <c r="R2902" s="163" t="e">
        <f t="shared" si="180"/>
        <v>#VALUE!</v>
      </c>
      <c r="S2902" s="163" t="e">
        <f t="shared" si="181"/>
        <v>#VALUE!</v>
      </c>
      <c r="T2902" s="163" t="e">
        <f>INDEX(Controle!O:O,MATCH('Banco de Dados'!A2902,Controle!M:M,0))*E2902/100</f>
        <v>#N/A</v>
      </c>
    </row>
    <row r="2903" spans="1:20" hidden="1" x14ac:dyDescent="0.2">
      <c r="A2903" s="158">
        <f>BD_TS!A2902</f>
        <v>0</v>
      </c>
      <c r="B2903" s="158" t="str">
        <f>SUBSTITUTE(SUBSTITUTE(BD_TS!D2902," ",""),"-","/")</f>
        <v/>
      </c>
      <c r="C2903" s="158">
        <f>BD_TS!E2902</f>
        <v>0</v>
      </c>
      <c r="D2903" s="159">
        <f>BD_TS!F2902</f>
        <v>0</v>
      </c>
      <c r="E2903" s="160">
        <f>BD_TS!B2902</f>
        <v>0</v>
      </c>
      <c r="F2903" s="161">
        <f>BD_TS!C2902</f>
        <v>0</v>
      </c>
      <c r="G2903" s="187">
        <f>BD_TS!H2902</f>
        <v>0</v>
      </c>
      <c r="H2903" s="158" t="str">
        <f>IF($A2903=0,"",IFERROR(INDEX(BD_Gestão!A:A,MATCH('Banco de Dados'!$B2903,BD_Gestão!$B:$B,0)),"erro"))</f>
        <v/>
      </c>
      <c r="I2903" s="162" t="str">
        <f>IF($A2903=0,"",IFERROR(INDEX(BD_Gestão!E:E,MATCH('Banco de Dados'!$B2903,BD_Gestão!$B:$B,0)),"erro"))</f>
        <v/>
      </c>
      <c r="J2903" s="186" t="str">
        <f>IF($A2903=0,"",IFERROR(INDEX(BD_Gestão!B:B,MATCH('Banco de Dados'!$B2903,BD_Gestão!$B:$B,0)),"erro"))</f>
        <v/>
      </c>
      <c r="K2903" s="158" t="str">
        <f>IF($A2903=0,"",IFERROR(INDEX(BD_Gestão!C:C,MATCH('Banco de Dados'!$B2903,BD_Gestão!$B:$B,0)),"erro"))</f>
        <v/>
      </c>
      <c r="L2903" s="158" t="str">
        <f>IF($A2903=0,"",IFERROR(INDEX(BD_Gestão!H:H,MATCH('Banco de Dados'!$B2903,BD_Gestão!$B:$B,0)),"erro"))</f>
        <v/>
      </c>
      <c r="M2903" s="161" t="str">
        <f>IF($A2903=0,"",IFERROR(INDEX(BD_Gestão!F:F,MATCH('Banco de Dados'!$B2903,BD_Gestão!$B:$B,0)),"erro"))</f>
        <v/>
      </c>
      <c r="N2903" s="161" t="str">
        <f>IF($A2903=0,"",IFERROR(INDEX(BD_Gestão!J:J,MATCH('Banco de Dados'!$B2903,BD_Gestão!$B:$B,0)),"erro"))</f>
        <v/>
      </c>
      <c r="O2903" s="164" t="str">
        <f>IF($A2903=0,"",IFERROR(INDEX(BD_Gestão!K:K,MATCH('Banco de Dados'!$B2903,BD_Gestão!$B:$B,0)),"erro"))</f>
        <v/>
      </c>
      <c r="P2903" s="169" t="str">
        <f t="shared" si="182"/>
        <v/>
      </c>
      <c r="Q2903" s="170" t="str">
        <f t="shared" si="183"/>
        <v/>
      </c>
      <c r="R2903" s="163" t="e">
        <f t="shared" si="180"/>
        <v>#VALUE!</v>
      </c>
      <c r="S2903" s="163" t="e">
        <f t="shared" si="181"/>
        <v>#VALUE!</v>
      </c>
      <c r="T2903" s="163" t="e">
        <f>INDEX(Controle!O:O,MATCH('Banco de Dados'!A2903,Controle!M:M,0))*E2903/100</f>
        <v>#N/A</v>
      </c>
    </row>
    <row r="2904" spans="1:20" hidden="1" x14ac:dyDescent="0.2">
      <c r="A2904" s="158">
        <f>BD_TS!A2903</f>
        <v>0</v>
      </c>
      <c r="B2904" s="158" t="str">
        <f>SUBSTITUTE(SUBSTITUTE(BD_TS!D2903," ",""),"-","/")</f>
        <v/>
      </c>
      <c r="C2904" s="158">
        <f>BD_TS!E2903</f>
        <v>0</v>
      </c>
      <c r="D2904" s="159">
        <f>BD_TS!F2903</f>
        <v>0</v>
      </c>
      <c r="E2904" s="160">
        <f>BD_TS!B2903</f>
        <v>0</v>
      </c>
      <c r="F2904" s="161">
        <f>BD_TS!C2903</f>
        <v>0</v>
      </c>
      <c r="G2904" s="187">
        <f>BD_TS!H2903</f>
        <v>0</v>
      </c>
      <c r="H2904" s="158" t="str">
        <f>IF($A2904=0,"",IFERROR(INDEX(BD_Gestão!A:A,MATCH('Banco de Dados'!$B2904,BD_Gestão!$B:$B,0)),"erro"))</f>
        <v/>
      </c>
      <c r="I2904" s="162" t="str">
        <f>IF($A2904=0,"",IFERROR(INDEX(BD_Gestão!E:E,MATCH('Banco de Dados'!$B2904,BD_Gestão!$B:$B,0)),"erro"))</f>
        <v/>
      </c>
      <c r="J2904" s="186" t="str">
        <f>IF($A2904=0,"",IFERROR(INDEX(BD_Gestão!B:B,MATCH('Banco de Dados'!$B2904,BD_Gestão!$B:$B,0)),"erro"))</f>
        <v/>
      </c>
      <c r="K2904" s="158" t="str">
        <f>IF($A2904=0,"",IFERROR(INDEX(BD_Gestão!C:C,MATCH('Banco de Dados'!$B2904,BD_Gestão!$B:$B,0)),"erro"))</f>
        <v/>
      </c>
      <c r="L2904" s="158" t="str">
        <f>IF($A2904=0,"",IFERROR(INDEX(BD_Gestão!H:H,MATCH('Banco de Dados'!$B2904,BD_Gestão!$B:$B,0)),"erro"))</f>
        <v/>
      </c>
      <c r="M2904" s="161" t="str">
        <f>IF($A2904=0,"",IFERROR(INDEX(BD_Gestão!F:F,MATCH('Banco de Dados'!$B2904,BD_Gestão!$B:$B,0)),"erro"))</f>
        <v/>
      </c>
      <c r="N2904" s="161" t="str">
        <f>IF($A2904=0,"",IFERROR(INDEX(BD_Gestão!J:J,MATCH('Banco de Dados'!$B2904,BD_Gestão!$B:$B,0)),"erro"))</f>
        <v/>
      </c>
      <c r="O2904" s="164" t="str">
        <f>IF($A2904=0,"",IFERROR(INDEX(BD_Gestão!K:K,MATCH('Banco de Dados'!$B2904,BD_Gestão!$B:$B,0)),"erro"))</f>
        <v/>
      </c>
      <c r="P2904" s="169" t="str">
        <f t="shared" si="182"/>
        <v/>
      </c>
      <c r="Q2904" s="170" t="str">
        <f t="shared" si="183"/>
        <v/>
      </c>
      <c r="R2904" s="163" t="e">
        <f t="shared" si="180"/>
        <v>#VALUE!</v>
      </c>
      <c r="S2904" s="163" t="e">
        <f t="shared" si="181"/>
        <v>#VALUE!</v>
      </c>
      <c r="T2904" s="163" t="e">
        <f>INDEX(Controle!O:O,MATCH('Banco de Dados'!A2904,Controle!M:M,0))*E2904/100</f>
        <v>#N/A</v>
      </c>
    </row>
    <row r="2905" spans="1:20" hidden="1" x14ac:dyDescent="0.2">
      <c r="A2905" s="158">
        <f>BD_TS!A2904</f>
        <v>0</v>
      </c>
      <c r="B2905" s="158" t="str">
        <f>SUBSTITUTE(SUBSTITUTE(BD_TS!D2904," ",""),"-","/")</f>
        <v/>
      </c>
      <c r="C2905" s="158">
        <f>BD_TS!E2904</f>
        <v>0</v>
      </c>
      <c r="D2905" s="159">
        <f>BD_TS!F2904</f>
        <v>0</v>
      </c>
      <c r="E2905" s="160">
        <f>BD_TS!B2904</f>
        <v>0</v>
      </c>
      <c r="F2905" s="161">
        <f>BD_TS!C2904</f>
        <v>0</v>
      </c>
      <c r="G2905" s="187">
        <f>BD_TS!H2904</f>
        <v>0</v>
      </c>
      <c r="H2905" s="158" t="str">
        <f>IF($A2905=0,"",IFERROR(INDEX(BD_Gestão!A:A,MATCH('Banco de Dados'!$B2905,BD_Gestão!$B:$B,0)),"erro"))</f>
        <v/>
      </c>
      <c r="I2905" s="162" t="str">
        <f>IF($A2905=0,"",IFERROR(INDEX(BD_Gestão!E:E,MATCH('Banco de Dados'!$B2905,BD_Gestão!$B:$B,0)),"erro"))</f>
        <v/>
      </c>
      <c r="J2905" s="186" t="str">
        <f>IF($A2905=0,"",IFERROR(INDEX(BD_Gestão!B:B,MATCH('Banco de Dados'!$B2905,BD_Gestão!$B:$B,0)),"erro"))</f>
        <v/>
      </c>
      <c r="K2905" s="158" t="str">
        <f>IF($A2905=0,"",IFERROR(INDEX(BD_Gestão!C:C,MATCH('Banco de Dados'!$B2905,BD_Gestão!$B:$B,0)),"erro"))</f>
        <v/>
      </c>
      <c r="L2905" s="158" t="str">
        <f>IF($A2905=0,"",IFERROR(INDEX(BD_Gestão!H:H,MATCH('Banco de Dados'!$B2905,BD_Gestão!$B:$B,0)),"erro"))</f>
        <v/>
      </c>
      <c r="M2905" s="161" t="str">
        <f>IF($A2905=0,"",IFERROR(INDEX(BD_Gestão!F:F,MATCH('Banco de Dados'!$B2905,BD_Gestão!$B:$B,0)),"erro"))</f>
        <v/>
      </c>
      <c r="N2905" s="161" t="str">
        <f>IF($A2905=0,"",IFERROR(INDEX(BD_Gestão!J:J,MATCH('Banco de Dados'!$B2905,BD_Gestão!$B:$B,0)),"erro"))</f>
        <v/>
      </c>
      <c r="O2905" s="164" t="str">
        <f>IF($A2905=0,"",IFERROR(INDEX(BD_Gestão!K:K,MATCH('Banco de Dados'!$B2905,BD_Gestão!$B:$B,0)),"erro"))</f>
        <v/>
      </c>
      <c r="P2905" s="169" t="str">
        <f t="shared" si="182"/>
        <v/>
      </c>
      <c r="Q2905" s="170" t="str">
        <f t="shared" si="183"/>
        <v/>
      </c>
      <c r="R2905" s="163" t="e">
        <f t="shared" si="180"/>
        <v>#VALUE!</v>
      </c>
      <c r="S2905" s="163" t="e">
        <f t="shared" si="181"/>
        <v>#VALUE!</v>
      </c>
      <c r="T2905" s="163" t="e">
        <f>INDEX(Controle!O:O,MATCH('Banco de Dados'!A2905,Controle!M:M,0))*E2905/100</f>
        <v>#N/A</v>
      </c>
    </row>
    <row r="2906" spans="1:20" hidden="1" x14ac:dyDescent="0.2">
      <c r="A2906" s="158">
        <f>BD_TS!A2905</f>
        <v>0</v>
      </c>
      <c r="B2906" s="158" t="str">
        <f>SUBSTITUTE(SUBSTITUTE(BD_TS!D2905," ",""),"-","/")</f>
        <v/>
      </c>
      <c r="C2906" s="158">
        <f>BD_TS!E2905</f>
        <v>0</v>
      </c>
      <c r="D2906" s="159">
        <f>BD_TS!F2905</f>
        <v>0</v>
      </c>
      <c r="E2906" s="160">
        <f>BD_TS!B2905</f>
        <v>0</v>
      </c>
      <c r="F2906" s="161">
        <f>BD_TS!C2905</f>
        <v>0</v>
      </c>
      <c r="G2906" s="187">
        <f>BD_TS!H2905</f>
        <v>0</v>
      </c>
      <c r="H2906" s="158" t="str">
        <f>IF($A2906=0,"",IFERROR(INDEX(BD_Gestão!A:A,MATCH('Banco de Dados'!$B2906,BD_Gestão!$B:$B,0)),"erro"))</f>
        <v/>
      </c>
      <c r="I2906" s="162" t="str">
        <f>IF($A2906=0,"",IFERROR(INDEX(BD_Gestão!E:E,MATCH('Banco de Dados'!$B2906,BD_Gestão!$B:$B,0)),"erro"))</f>
        <v/>
      </c>
      <c r="J2906" s="186" t="str">
        <f>IF($A2906=0,"",IFERROR(INDEX(BD_Gestão!B:B,MATCH('Banco de Dados'!$B2906,BD_Gestão!$B:$B,0)),"erro"))</f>
        <v/>
      </c>
      <c r="K2906" s="158" t="str">
        <f>IF($A2906=0,"",IFERROR(INDEX(BD_Gestão!C:C,MATCH('Banco de Dados'!$B2906,BD_Gestão!$B:$B,0)),"erro"))</f>
        <v/>
      </c>
      <c r="L2906" s="158" t="str">
        <f>IF($A2906=0,"",IFERROR(INDEX(BD_Gestão!H:H,MATCH('Banco de Dados'!$B2906,BD_Gestão!$B:$B,0)),"erro"))</f>
        <v/>
      </c>
      <c r="M2906" s="161" t="str">
        <f>IF($A2906=0,"",IFERROR(INDEX(BD_Gestão!F:F,MATCH('Banco de Dados'!$B2906,BD_Gestão!$B:$B,0)),"erro"))</f>
        <v/>
      </c>
      <c r="N2906" s="161" t="str">
        <f>IF($A2906=0,"",IFERROR(INDEX(BD_Gestão!J:J,MATCH('Banco de Dados'!$B2906,BD_Gestão!$B:$B,0)),"erro"))</f>
        <v/>
      </c>
      <c r="O2906" s="164" t="str">
        <f>IF($A2906=0,"",IFERROR(INDEX(BD_Gestão!K:K,MATCH('Banco de Dados'!$B2906,BD_Gestão!$B:$B,0)),"erro"))</f>
        <v/>
      </c>
      <c r="P2906" s="169" t="str">
        <f t="shared" si="182"/>
        <v/>
      </c>
      <c r="Q2906" s="170" t="str">
        <f t="shared" si="183"/>
        <v/>
      </c>
      <c r="R2906" s="163" t="e">
        <f t="shared" si="180"/>
        <v>#VALUE!</v>
      </c>
      <c r="S2906" s="163" t="e">
        <f t="shared" si="181"/>
        <v>#VALUE!</v>
      </c>
      <c r="T2906" s="163" t="e">
        <f>INDEX(Controle!O:O,MATCH('Banco de Dados'!A2906,Controle!M:M,0))*E2906/100</f>
        <v>#N/A</v>
      </c>
    </row>
    <row r="2907" spans="1:20" hidden="1" x14ac:dyDescent="0.2">
      <c r="A2907" s="158">
        <f>BD_TS!A2906</f>
        <v>0</v>
      </c>
      <c r="B2907" s="158" t="str">
        <f>SUBSTITUTE(SUBSTITUTE(BD_TS!D2906," ",""),"-","/")</f>
        <v/>
      </c>
      <c r="C2907" s="158">
        <f>BD_TS!E2906</f>
        <v>0</v>
      </c>
      <c r="D2907" s="159">
        <f>BD_TS!F2906</f>
        <v>0</v>
      </c>
      <c r="E2907" s="160">
        <f>BD_TS!B2906</f>
        <v>0</v>
      </c>
      <c r="F2907" s="161">
        <f>BD_TS!C2906</f>
        <v>0</v>
      </c>
      <c r="G2907" s="187">
        <f>BD_TS!H2906</f>
        <v>0</v>
      </c>
      <c r="H2907" s="158" t="str">
        <f>IF($A2907=0,"",IFERROR(INDEX(BD_Gestão!A:A,MATCH('Banco de Dados'!$B2907,BD_Gestão!$B:$B,0)),"erro"))</f>
        <v/>
      </c>
      <c r="I2907" s="162" t="str">
        <f>IF($A2907=0,"",IFERROR(INDEX(BD_Gestão!E:E,MATCH('Banco de Dados'!$B2907,BD_Gestão!$B:$B,0)),"erro"))</f>
        <v/>
      </c>
      <c r="J2907" s="186" t="str">
        <f>IF($A2907=0,"",IFERROR(INDEX(BD_Gestão!B:B,MATCH('Banco de Dados'!$B2907,BD_Gestão!$B:$B,0)),"erro"))</f>
        <v/>
      </c>
      <c r="K2907" s="158" t="str">
        <f>IF($A2907=0,"",IFERROR(INDEX(BD_Gestão!C:C,MATCH('Banco de Dados'!$B2907,BD_Gestão!$B:$B,0)),"erro"))</f>
        <v/>
      </c>
      <c r="L2907" s="158" t="str">
        <f>IF($A2907=0,"",IFERROR(INDEX(BD_Gestão!H:H,MATCH('Banco de Dados'!$B2907,BD_Gestão!$B:$B,0)),"erro"))</f>
        <v/>
      </c>
      <c r="M2907" s="161" t="str">
        <f>IF($A2907=0,"",IFERROR(INDEX(BD_Gestão!F:F,MATCH('Banco de Dados'!$B2907,BD_Gestão!$B:$B,0)),"erro"))</f>
        <v/>
      </c>
      <c r="N2907" s="161" t="str">
        <f>IF($A2907=0,"",IFERROR(INDEX(BD_Gestão!J:J,MATCH('Banco de Dados'!$B2907,BD_Gestão!$B:$B,0)),"erro"))</f>
        <v/>
      </c>
      <c r="O2907" s="164" t="str">
        <f>IF($A2907=0,"",IFERROR(INDEX(BD_Gestão!K:K,MATCH('Banco de Dados'!$B2907,BD_Gestão!$B:$B,0)),"erro"))</f>
        <v/>
      </c>
      <c r="P2907" s="169" t="str">
        <f t="shared" si="182"/>
        <v/>
      </c>
      <c r="Q2907" s="170" t="str">
        <f t="shared" si="183"/>
        <v/>
      </c>
      <c r="R2907" s="163" t="e">
        <f t="shared" si="180"/>
        <v>#VALUE!</v>
      </c>
      <c r="S2907" s="163" t="e">
        <f t="shared" si="181"/>
        <v>#VALUE!</v>
      </c>
      <c r="T2907" s="163" t="e">
        <f>INDEX(Controle!O:O,MATCH('Banco de Dados'!A2907,Controle!M:M,0))*E2907/100</f>
        <v>#N/A</v>
      </c>
    </row>
    <row r="2908" spans="1:20" hidden="1" x14ac:dyDescent="0.2">
      <c r="A2908" s="158">
        <f>BD_TS!A2907</f>
        <v>0</v>
      </c>
      <c r="B2908" s="158" t="str">
        <f>SUBSTITUTE(SUBSTITUTE(BD_TS!D2907," ",""),"-","/")</f>
        <v/>
      </c>
      <c r="C2908" s="158">
        <f>BD_TS!E2907</f>
        <v>0</v>
      </c>
      <c r="D2908" s="159">
        <f>BD_TS!F2907</f>
        <v>0</v>
      </c>
      <c r="E2908" s="160">
        <f>BD_TS!B2907</f>
        <v>0</v>
      </c>
      <c r="F2908" s="161">
        <f>BD_TS!C2907</f>
        <v>0</v>
      </c>
      <c r="G2908" s="187">
        <f>BD_TS!H2907</f>
        <v>0</v>
      </c>
      <c r="H2908" s="158" t="str">
        <f>IF($A2908=0,"",IFERROR(INDEX(BD_Gestão!A:A,MATCH('Banco de Dados'!$B2908,BD_Gestão!$B:$B,0)),"erro"))</f>
        <v/>
      </c>
      <c r="I2908" s="162" t="str">
        <f>IF($A2908=0,"",IFERROR(INDEX(BD_Gestão!E:E,MATCH('Banco de Dados'!$B2908,BD_Gestão!$B:$B,0)),"erro"))</f>
        <v/>
      </c>
      <c r="J2908" s="186" t="str">
        <f>IF($A2908=0,"",IFERROR(INDEX(BD_Gestão!B:B,MATCH('Banco de Dados'!$B2908,BD_Gestão!$B:$B,0)),"erro"))</f>
        <v/>
      </c>
      <c r="K2908" s="158" t="str">
        <f>IF($A2908=0,"",IFERROR(INDEX(BD_Gestão!C:C,MATCH('Banco de Dados'!$B2908,BD_Gestão!$B:$B,0)),"erro"))</f>
        <v/>
      </c>
      <c r="L2908" s="158" t="str">
        <f>IF($A2908=0,"",IFERROR(INDEX(BD_Gestão!H:H,MATCH('Banco de Dados'!$B2908,BD_Gestão!$B:$B,0)),"erro"))</f>
        <v/>
      </c>
      <c r="M2908" s="161" t="str">
        <f>IF($A2908=0,"",IFERROR(INDEX(BD_Gestão!F:F,MATCH('Banco de Dados'!$B2908,BD_Gestão!$B:$B,0)),"erro"))</f>
        <v/>
      </c>
      <c r="N2908" s="161" t="str">
        <f>IF($A2908=0,"",IFERROR(INDEX(BD_Gestão!J:J,MATCH('Banco de Dados'!$B2908,BD_Gestão!$B:$B,0)),"erro"))</f>
        <v/>
      </c>
      <c r="O2908" s="164" t="str">
        <f>IF($A2908=0,"",IFERROR(INDEX(BD_Gestão!K:K,MATCH('Banco de Dados'!$B2908,BD_Gestão!$B:$B,0)),"erro"))</f>
        <v/>
      </c>
      <c r="P2908" s="169" t="str">
        <f t="shared" si="182"/>
        <v/>
      </c>
      <c r="Q2908" s="170" t="str">
        <f t="shared" si="183"/>
        <v/>
      </c>
      <c r="R2908" s="163" t="e">
        <f t="shared" si="180"/>
        <v>#VALUE!</v>
      </c>
      <c r="S2908" s="163" t="e">
        <f t="shared" si="181"/>
        <v>#VALUE!</v>
      </c>
      <c r="T2908" s="163" t="e">
        <f>INDEX(Controle!O:O,MATCH('Banco de Dados'!A2908,Controle!M:M,0))*E2908/100</f>
        <v>#N/A</v>
      </c>
    </row>
    <row r="2909" spans="1:20" hidden="1" x14ac:dyDescent="0.2">
      <c r="A2909" s="158">
        <f>BD_TS!A2908</f>
        <v>0</v>
      </c>
      <c r="B2909" s="158" t="str">
        <f>SUBSTITUTE(SUBSTITUTE(BD_TS!D2908," ",""),"-","/")</f>
        <v/>
      </c>
      <c r="C2909" s="158">
        <f>BD_TS!E2908</f>
        <v>0</v>
      </c>
      <c r="D2909" s="159">
        <f>BD_TS!F2908</f>
        <v>0</v>
      </c>
      <c r="E2909" s="160">
        <f>BD_TS!B2908</f>
        <v>0</v>
      </c>
      <c r="F2909" s="161">
        <f>BD_TS!C2908</f>
        <v>0</v>
      </c>
      <c r="G2909" s="187">
        <f>BD_TS!H2908</f>
        <v>0</v>
      </c>
      <c r="H2909" s="158" t="str">
        <f>IF($A2909=0,"",IFERROR(INDEX(BD_Gestão!A:A,MATCH('Banco de Dados'!$B2909,BD_Gestão!$B:$B,0)),"erro"))</f>
        <v/>
      </c>
      <c r="I2909" s="162" t="str">
        <f>IF($A2909=0,"",IFERROR(INDEX(BD_Gestão!E:E,MATCH('Banco de Dados'!$B2909,BD_Gestão!$B:$B,0)),"erro"))</f>
        <v/>
      </c>
      <c r="J2909" s="186" t="str">
        <f>IF($A2909=0,"",IFERROR(INDEX(BD_Gestão!B:B,MATCH('Banco de Dados'!$B2909,BD_Gestão!$B:$B,0)),"erro"))</f>
        <v/>
      </c>
      <c r="K2909" s="158" t="str">
        <f>IF($A2909=0,"",IFERROR(INDEX(BD_Gestão!C:C,MATCH('Banco de Dados'!$B2909,BD_Gestão!$B:$B,0)),"erro"))</f>
        <v/>
      </c>
      <c r="L2909" s="158" t="str">
        <f>IF($A2909=0,"",IFERROR(INDEX(BD_Gestão!H:H,MATCH('Banco de Dados'!$B2909,BD_Gestão!$B:$B,0)),"erro"))</f>
        <v/>
      </c>
      <c r="M2909" s="161" t="str">
        <f>IF($A2909=0,"",IFERROR(INDEX(BD_Gestão!F:F,MATCH('Banco de Dados'!$B2909,BD_Gestão!$B:$B,0)),"erro"))</f>
        <v/>
      </c>
      <c r="N2909" s="161" t="str">
        <f>IF($A2909=0,"",IFERROR(INDEX(BD_Gestão!J:J,MATCH('Banco de Dados'!$B2909,BD_Gestão!$B:$B,0)),"erro"))</f>
        <v/>
      </c>
      <c r="O2909" s="164" t="str">
        <f>IF($A2909=0,"",IFERROR(INDEX(BD_Gestão!K:K,MATCH('Banco de Dados'!$B2909,BD_Gestão!$B:$B,0)),"erro"))</f>
        <v/>
      </c>
      <c r="P2909" s="169" t="str">
        <f t="shared" si="182"/>
        <v/>
      </c>
      <c r="Q2909" s="170" t="str">
        <f t="shared" si="183"/>
        <v/>
      </c>
      <c r="R2909" s="163" t="e">
        <f t="shared" si="180"/>
        <v>#VALUE!</v>
      </c>
      <c r="S2909" s="163" t="e">
        <f t="shared" si="181"/>
        <v>#VALUE!</v>
      </c>
      <c r="T2909" s="163" t="e">
        <f>INDEX(Controle!O:O,MATCH('Banco de Dados'!A2909,Controle!M:M,0))*E2909/100</f>
        <v>#N/A</v>
      </c>
    </row>
    <row r="2910" spans="1:20" hidden="1" x14ac:dyDescent="0.2">
      <c r="A2910" s="158">
        <f>BD_TS!A2909</f>
        <v>0</v>
      </c>
      <c r="B2910" s="158" t="str">
        <f>SUBSTITUTE(SUBSTITUTE(BD_TS!D2909," ",""),"-","/")</f>
        <v/>
      </c>
      <c r="C2910" s="158">
        <f>BD_TS!E2909</f>
        <v>0</v>
      </c>
      <c r="D2910" s="159">
        <f>BD_TS!F2909</f>
        <v>0</v>
      </c>
      <c r="E2910" s="160">
        <f>BD_TS!B2909</f>
        <v>0</v>
      </c>
      <c r="F2910" s="161">
        <f>BD_TS!C2909</f>
        <v>0</v>
      </c>
      <c r="G2910" s="187">
        <f>BD_TS!H2909</f>
        <v>0</v>
      </c>
      <c r="H2910" s="158" t="str">
        <f>IF($A2910=0,"",IFERROR(INDEX(BD_Gestão!A:A,MATCH('Banco de Dados'!$B2910,BD_Gestão!$B:$B,0)),"erro"))</f>
        <v/>
      </c>
      <c r="I2910" s="162" t="str">
        <f>IF($A2910=0,"",IFERROR(INDEX(BD_Gestão!E:E,MATCH('Banco de Dados'!$B2910,BD_Gestão!$B:$B,0)),"erro"))</f>
        <v/>
      </c>
      <c r="J2910" s="186" t="str">
        <f>IF($A2910=0,"",IFERROR(INDEX(BD_Gestão!B:B,MATCH('Banco de Dados'!$B2910,BD_Gestão!$B:$B,0)),"erro"))</f>
        <v/>
      </c>
      <c r="K2910" s="158" t="str">
        <f>IF($A2910=0,"",IFERROR(INDEX(BD_Gestão!C:C,MATCH('Banco de Dados'!$B2910,BD_Gestão!$B:$B,0)),"erro"))</f>
        <v/>
      </c>
      <c r="L2910" s="158" t="str">
        <f>IF($A2910=0,"",IFERROR(INDEX(BD_Gestão!H:H,MATCH('Banco de Dados'!$B2910,BD_Gestão!$B:$B,0)),"erro"))</f>
        <v/>
      </c>
      <c r="M2910" s="161" t="str">
        <f>IF($A2910=0,"",IFERROR(INDEX(BD_Gestão!F:F,MATCH('Banco de Dados'!$B2910,BD_Gestão!$B:$B,0)),"erro"))</f>
        <v/>
      </c>
      <c r="N2910" s="161" t="str">
        <f>IF($A2910=0,"",IFERROR(INDEX(BD_Gestão!J:J,MATCH('Banco de Dados'!$B2910,BD_Gestão!$B:$B,0)),"erro"))</f>
        <v/>
      </c>
      <c r="O2910" s="164" t="str">
        <f>IF($A2910=0,"",IFERROR(INDEX(BD_Gestão!K:K,MATCH('Banco de Dados'!$B2910,BD_Gestão!$B:$B,0)),"erro"))</f>
        <v/>
      </c>
      <c r="P2910" s="169" t="str">
        <f t="shared" si="182"/>
        <v/>
      </c>
      <c r="Q2910" s="170" t="str">
        <f t="shared" si="183"/>
        <v/>
      </c>
      <c r="R2910" s="163" t="e">
        <f t="shared" si="180"/>
        <v>#VALUE!</v>
      </c>
      <c r="S2910" s="163" t="e">
        <f t="shared" si="181"/>
        <v>#VALUE!</v>
      </c>
      <c r="T2910" s="163" t="e">
        <f>INDEX(Controle!O:O,MATCH('Banco de Dados'!A2910,Controle!M:M,0))*E2910/100</f>
        <v>#N/A</v>
      </c>
    </row>
    <row r="2911" spans="1:20" hidden="1" x14ac:dyDescent="0.2">
      <c r="A2911" s="158">
        <f>BD_TS!A2910</f>
        <v>0</v>
      </c>
      <c r="B2911" s="158" t="str">
        <f>SUBSTITUTE(SUBSTITUTE(BD_TS!D2910," ",""),"-","/")</f>
        <v/>
      </c>
      <c r="C2911" s="158">
        <f>BD_TS!E2910</f>
        <v>0</v>
      </c>
      <c r="D2911" s="159">
        <f>BD_TS!F2910</f>
        <v>0</v>
      </c>
      <c r="E2911" s="160">
        <f>BD_TS!B2910</f>
        <v>0</v>
      </c>
      <c r="F2911" s="161">
        <f>BD_TS!C2910</f>
        <v>0</v>
      </c>
      <c r="G2911" s="187">
        <f>BD_TS!H2910</f>
        <v>0</v>
      </c>
      <c r="H2911" s="158" t="str">
        <f>IF($A2911=0,"",IFERROR(INDEX(BD_Gestão!A:A,MATCH('Banco de Dados'!$B2911,BD_Gestão!$B:$B,0)),"erro"))</f>
        <v/>
      </c>
      <c r="I2911" s="162" t="str">
        <f>IF($A2911=0,"",IFERROR(INDEX(BD_Gestão!E:E,MATCH('Banco de Dados'!$B2911,BD_Gestão!$B:$B,0)),"erro"))</f>
        <v/>
      </c>
      <c r="J2911" s="186" t="str">
        <f>IF($A2911=0,"",IFERROR(INDEX(BD_Gestão!B:B,MATCH('Banco de Dados'!$B2911,BD_Gestão!$B:$B,0)),"erro"))</f>
        <v/>
      </c>
      <c r="K2911" s="158" t="str">
        <f>IF($A2911=0,"",IFERROR(INDEX(BD_Gestão!C:C,MATCH('Banco de Dados'!$B2911,BD_Gestão!$B:$B,0)),"erro"))</f>
        <v/>
      </c>
      <c r="L2911" s="158" t="str">
        <f>IF($A2911=0,"",IFERROR(INDEX(BD_Gestão!H:H,MATCH('Banco de Dados'!$B2911,BD_Gestão!$B:$B,0)),"erro"))</f>
        <v/>
      </c>
      <c r="M2911" s="161" t="str">
        <f>IF($A2911=0,"",IFERROR(INDEX(BD_Gestão!F:F,MATCH('Banco de Dados'!$B2911,BD_Gestão!$B:$B,0)),"erro"))</f>
        <v/>
      </c>
      <c r="N2911" s="161" t="str">
        <f>IF($A2911=0,"",IFERROR(INDEX(BD_Gestão!J:J,MATCH('Banco de Dados'!$B2911,BD_Gestão!$B:$B,0)),"erro"))</f>
        <v/>
      </c>
      <c r="O2911" s="164" t="str">
        <f>IF($A2911=0,"",IFERROR(INDEX(BD_Gestão!K:K,MATCH('Banco de Dados'!$B2911,BD_Gestão!$B:$B,0)),"erro"))</f>
        <v/>
      </c>
      <c r="P2911" s="169" t="str">
        <f t="shared" si="182"/>
        <v/>
      </c>
      <c r="Q2911" s="170" t="str">
        <f t="shared" si="183"/>
        <v/>
      </c>
      <c r="R2911" s="163" t="e">
        <f t="shared" si="180"/>
        <v>#VALUE!</v>
      </c>
      <c r="S2911" s="163" t="e">
        <f t="shared" si="181"/>
        <v>#VALUE!</v>
      </c>
      <c r="T2911" s="163" t="e">
        <f>INDEX(Controle!O:O,MATCH('Banco de Dados'!A2911,Controle!M:M,0))*E2911/100</f>
        <v>#N/A</v>
      </c>
    </row>
    <row r="2912" spans="1:20" hidden="1" x14ac:dyDescent="0.2">
      <c r="A2912" s="158">
        <f>BD_TS!A2911</f>
        <v>0</v>
      </c>
      <c r="B2912" s="158" t="str">
        <f>SUBSTITUTE(SUBSTITUTE(BD_TS!D2911," ",""),"-","/")</f>
        <v/>
      </c>
      <c r="C2912" s="158">
        <f>BD_TS!E2911</f>
        <v>0</v>
      </c>
      <c r="D2912" s="159">
        <f>BD_TS!F2911</f>
        <v>0</v>
      </c>
      <c r="E2912" s="160">
        <f>BD_TS!B2911</f>
        <v>0</v>
      </c>
      <c r="F2912" s="161">
        <f>BD_TS!C2911</f>
        <v>0</v>
      </c>
      <c r="G2912" s="187">
        <f>BD_TS!H2911</f>
        <v>0</v>
      </c>
      <c r="H2912" s="158" t="str">
        <f>IF($A2912=0,"",IFERROR(INDEX(BD_Gestão!A:A,MATCH('Banco de Dados'!$B2912,BD_Gestão!$B:$B,0)),"erro"))</f>
        <v/>
      </c>
      <c r="I2912" s="162" t="str">
        <f>IF($A2912=0,"",IFERROR(INDEX(BD_Gestão!E:E,MATCH('Banco de Dados'!$B2912,BD_Gestão!$B:$B,0)),"erro"))</f>
        <v/>
      </c>
      <c r="J2912" s="186" t="str">
        <f>IF($A2912=0,"",IFERROR(INDEX(BD_Gestão!B:B,MATCH('Banco de Dados'!$B2912,BD_Gestão!$B:$B,0)),"erro"))</f>
        <v/>
      </c>
      <c r="K2912" s="158" t="str">
        <f>IF($A2912=0,"",IFERROR(INDEX(BD_Gestão!C:C,MATCH('Banco de Dados'!$B2912,BD_Gestão!$B:$B,0)),"erro"))</f>
        <v/>
      </c>
      <c r="L2912" s="158" t="str">
        <f>IF($A2912=0,"",IFERROR(INDEX(BD_Gestão!H:H,MATCH('Banco de Dados'!$B2912,BD_Gestão!$B:$B,0)),"erro"))</f>
        <v/>
      </c>
      <c r="M2912" s="161" t="str">
        <f>IF($A2912=0,"",IFERROR(INDEX(BD_Gestão!F:F,MATCH('Banco de Dados'!$B2912,BD_Gestão!$B:$B,0)),"erro"))</f>
        <v/>
      </c>
      <c r="N2912" s="161" t="str">
        <f>IF($A2912=0,"",IFERROR(INDEX(BD_Gestão!J:J,MATCH('Banco de Dados'!$B2912,BD_Gestão!$B:$B,0)),"erro"))</f>
        <v/>
      </c>
      <c r="O2912" s="164" t="str">
        <f>IF($A2912=0,"",IFERROR(INDEX(BD_Gestão!K:K,MATCH('Banco de Dados'!$B2912,BD_Gestão!$B:$B,0)),"erro"))</f>
        <v/>
      </c>
      <c r="P2912" s="169" t="str">
        <f t="shared" si="182"/>
        <v/>
      </c>
      <c r="Q2912" s="170" t="str">
        <f t="shared" si="183"/>
        <v/>
      </c>
      <c r="R2912" s="163" t="e">
        <f t="shared" si="180"/>
        <v>#VALUE!</v>
      </c>
      <c r="S2912" s="163" t="e">
        <f t="shared" si="181"/>
        <v>#VALUE!</v>
      </c>
      <c r="T2912" s="163" t="e">
        <f>INDEX(Controle!O:O,MATCH('Banco de Dados'!A2912,Controle!M:M,0))*E2912/100</f>
        <v>#N/A</v>
      </c>
    </row>
    <row r="2913" spans="1:20" hidden="1" x14ac:dyDescent="0.2">
      <c r="A2913" s="158">
        <f>BD_TS!A2912</f>
        <v>0</v>
      </c>
      <c r="B2913" s="158" t="str">
        <f>SUBSTITUTE(SUBSTITUTE(BD_TS!D2912," ",""),"-","/")</f>
        <v/>
      </c>
      <c r="C2913" s="158">
        <f>BD_TS!E2912</f>
        <v>0</v>
      </c>
      <c r="D2913" s="159">
        <f>BD_TS!F2912</f>
        <v>0</v>
      </c>
      <c r="E2913" s="160">
        <f>BD_TS!B2912</f>
        <v>0</v>
      </c>
      <c r="F2913" s="161">
        <f>BD_TS!C2912</f>
        <v>0</v>
      </c>
      <c r="G2913" s="187">
        <f>BD_TS!H2912</f>
        <v>0</v>
      </c>
      <c r="H2913" s="158" t="str">
        <f>IF($A2913=0,"",IFERROR(INDEX(BD_Gestão!A:A,MATCH('Banco de Dados'!$B2913,BD_Gestão!$B:$B,0)),"erro"))</f>
        <v/>
      </c>
      <c r="I2913" s="162" t="str">
        <f>IF($A2913=0,"",IFERROR(INDEX(BD_Gestão!E:E,MATCH('Banco de Dados'!$B2913,BD_Gestão!$B:$B,0)),"erro"))</f>
        <v/>
      </c>
      <c r="J2913" s="186" t="str">
        <f>IF($A2913=0,"",IFERROR(INDEX(BD_Gestão!B:B,MATCH('Banco de Dados'!$B2913,BD_Gestão!$B:$B,0)),"erro"))</f>
        <v/>
      </c>
      <c r="K2913" s="158" t="str">
        <f>IF($A2913=0,"",IFERROR(INDEX(BD_Gestão!C:C,MATCH('Banco de Dados'!$B2913,BD_Gestão!$B:$B,0)),"erro"))</f>
        <v/>
      </c>
      <c r="L2913" s="158" t="str">
        <f>IF($A2913=0,"",IFERROR(INDEX(BD_Gestão!H:H,MATCH('Banco de Dados'!$B2913,BD_Gestão!$B:$B,0)),"erro"))</f>
        <v/>
      </c>
      <c r="M2913" s="161" t="str">
        <f>IF($A2913=0,"",IFERROR(INDEX(BD_Gestão!F:F,MATCH('Banco de Dados'!$B2913,BD_Gestão!$B:$B,0)),"erro"))</f>
        <v/>
      </c>
      <c r="N2913" s="161" t="str">
        <f>IF($A2913=0,"",IFERROR(INDEX(BD_Gestão!J:J,MATCH('Banco de Dados'!$B2913,BD_Gestão!$B:$B,0)),"erro"))</f>
        <v/>
      </c>
      <c r="O2913" s="164" t="str">
        <f>IF($A2913=0,"",IFERROR(INDEX(BD_Gestão!K:K,MATCH('Banco de Dados'!$B2913,BD_Gestão!$B:$B,0)),"erro"))</f>
        <v/>
      </c>
      <c r="P2913" s="169" t="str">
        <f t="shared" si="182"/>
        <v/>
      </c>
      <c r="Q2913" s="170" t="str">
        <f t="shared" si="183"/>
        <v/>
      </c>
      <c r="R2913" s="163" t="e">
        <f t="shared" si="180"/>
        <v>#VALUE!</v>
      </c>
      <c r="S2913" s="163" t="e">
        <f t="shared" si="181"/>
        <v>#VALUE!</v>
      </c>
      <c r="T2913" s="163" t="e">
        <f>INDEX(Controle!O:O,MATCH('Banco de Dados'!A2913,Controle!M:M,0))*E2913/100</f>
        <v>#N/A</v>
      </c>
    </row>
    <row r="2914" spans="1:20" hidden="1" x14ac:dyDescent="0.2">
      <c r="A2914" s="158">
        <f>BD_TS!A2913</f>
        <v>0</v>
      </c>
      <c r="B2914" s="158" t="str">
        <f>SUBSTITUTE(SUBSTITUTE(BD_TS!D2913," ",""),"-","/")</f>
        <v/>
      </c>
      <c r="C2914" s="158">
        <f>BD_TS!E2913</f>
        <v>0</v>
      </c>
      <c r="D2914" s="159">
        <f>BD_TS!F2913</f>
        <v>0</v>
      </c>
      <c r="E2914" s="160">
        <f>BD_TS!B2913</f>
        <v>0</v>
      </c>
      <c r="F2914" s="161">
        <f>BD_TS!C2913</f>
        <v>0</v>
      </c>
      <c r="G2914" s="187">
        <f>BD_TS!H2913</f>
        <v>0</v>
      </c>
      <c r="H2914" s="158" t="str">
        <f>IF($A2914=0,"",IFERROR(INDEX(BD_Gestão!A:A,MATCH('Banco de Dados'!$B2914,BD_Gestão!$B:$B,0)),"erro"))</f>
        <v/>
      </c>
      <c r="I2914" s="162" t="str">
        <f>IF($A2914=0,"",IFERROR(INDEX(BD_Gestão!E:E,MATCH('Banco de Dados'!$B2914,BD_Gestão!$B:$B,0)),"erro"))</f>
        <v/>
      </c>
      <c r="J2914" s="186" t="str">
        <f>IF($A2914=0,"",IFERROR(INDEX(BD_Gestão!B:B,MATCH('Banco de Dados'!$B2914,BD_Gestão!$B:$B,0)),"erro"))</f>
        <v/>
      </c>
      <c r="K2914" s="158" t="str">
        <f>IF($A2914=0,"",IFERROR(INDEX(BD_Gestão!C:C,MATCH('Banco de Dados'!$B2914,BD_Gestão!$B:$B,0)),"erro"))</f>
        <v/>
      </c>
      <c r="L2914" s="158" t="str">
        <f>IF($A2914=0,"",IFERROR(INDEX(BD_Gestão!H:H,MATCH('Banco de Dados'!$B2914,BD_Gestão!$B:$B,0)),"erro"))</f>
        <v/>
      </c>
      <c r="M2914" s="161" t="str">
        <f>IF($A2914=0,"",IFERROR(INDEX(BD_Gestão!F:F,MATCH('Banco de Dados'!$B2914,BD_Gestão!$B:$B,0)),"erro"))</f>
        <v/>
      </c>
      <c r="N2914" s="161" t="str">
        <f>IF($A2914=0,"",IFERROR(INDEX(BD_Gestão!J:J,MATCH('Banco de Dados'!$B2914,BD_Gestão!$B:$B,0)),"erro"))</f>
        <v/>
      </c>
      <c r="O2914" s="164" t="str">
        <f>IF($A2914=0,"",IFERROR(INDEX(BD_Gestão!K:K,MATCH('Banco de Dados'!$B2914,BD_Gestão!$B:$B,0)),"erro"))</f>
        <v/>
      </c>
      <c r="P2914" s="169" t="str">
        <f t="shared" si="182"/>
        <v/>
      </c>
      <c r="Q2914" s="170" t="str">
        <f t="shared" si="183"/>
        <v/>
      </c>
      <c r="R2914" s="163" t="e">
        <f t="shared" si="180"/>
        <v>#VALUE!</v>
      </c>
      <c r="S2914" s="163" t="e">
        <f t="shared" si="181"/>
        <v>#VALUE!</v>
      </c>
      <c r="T2914" s="163" t="e">
        <f>INDEX(Controle!O:O,MATCH('Banco de Dados'!A2914,Controle!M:M,0))*E2914/100</f>
        <v>#N/A</v>
      </c>
    </row>
    <row r="2915" spans="1:20" hidden="1" x14ac:dyDescent="0.2">
      <c r="A2915" s="158">
        <f>BD_TS!A2914</f>
        <v>0</v>
      </c>
      <c r="B2915" s="158" t="str">
        <f>SUBSTITUTE(SUBSTITUTE(BD_TS!D2914," ",""),"-","/")</f>
        <v/>
      </c>
      <c r="C2915" s="158">
        <f>BD_TS!E2914</f>
        <v>0</v>
      </c>
      <c r="D2915" s="159">
        <f>BD_TS!F2914</f>
        <v>0</v>
      </c>
      <c r="E2915" s="160">
        <f>BD_TS!B2914</f>
        <v>0</v>
      </c>
      <c r="F2915" s="161">
        <f>BD_TS!C2914</f>
        <v>0</v>
      </c>
      <c r="G2915" s="187">
        <f>BD_TS!H2914</f>
        <v>0</v>
      </c>
      <c r="H2915" s="158" t="str">
        <f>IF($A2915=0,"",IFERROR(INDEX(BD_Gestão!A:A,MATCH('Banco de Dados'!$B2915,BD_Gestão!$B:$B,0)),"erro"))</f>
        <v/>
      </c>
      <c r="I2915" s="162" t="str">
        <f>IF($A2915=0,"",IFERROR(INDEX(BD_Gestão!E:E,MATCH('Banco de Dados'!$B2915,BD_Gestão!$B:$B,0)),"erro"))</f>
        <v/>
      </c>
      <c r="J2915" s="186" t="str">
        <f>IF($A2915=0,"",IFERROR(INDEX(BD_Gestão!B:B,MATCH('Banco de Dados'!$B2915,BD_Gestão!$B:$B,0)),"erro"))</f>
        <v/>
      </c>
      <c r="K2915" s="158" t="str">
        <f>IF($A2915=0,"",IFERROR(INDEX(BD_Gestão!C:C,MATCH('Banco de Dados'!$B2915,BD_Gestão!$B:$B,0)),"erro"))</f>
        <v/>
      </c>
      <c r="L2915" s="158" t="str">
        <f>IF($A2915=0,"",IFERROR(INDEX(BD_Gestão!H:H,MATCH('Banco de Dados'!$B2915,BD_Gestão!$B:$B,0)),"erro"))</f>
        <v/>
      </c>
      <c r="M2915" s="161" t="str">
        <f>IF($A2915=0,"",IFERROR(INDEX(BD_Gestão!F:F,MATCH('Banco de Dados'!$B2915,BD_Gestão!$B:$B,0)),"erro"))</f>
        <v/>
      </c>
      <c r="N2915" s="161" t="str">
        <f>IF($A2915=0,"",IFERROR(INDEX(BD_Gestão!J:J,MATCH('Banco de Dados'!$B2915,BD_Gestão!$B:$B,0)),"erro"))</f>
        <v/>
      </c>
      <c r="O2915" s="164" t="str">
        <f>IF($A2915=0,"",IFERROR(INDEX(BD_Gestão!K:K,MATCH('Banco de Dados'!$B2915,BD_Gestão!$B:$B,0)),"erro"))</f>
        <v/>
      </c>
      <c r="P2915" s="169" t="str">
        <f t="shared" si="182"/>
        <v/>
      </c>
      <c r="Q2915" s="170" t="str">
        <f t="shared" si="183"/>
        <v/>
      </c>
      <c r="R2915" s="163" t="e">
        <f t="shared" si="180"/>
        <v>#VALUE!</v>
      </c>
      <c r="S2915" s="163" t="e">
        <f t="shared" si="181"/>
        <v>#VALUE!</v>
      </c>
      <c r="T2915" s="163" t="e">
        <f>INDEX(Controle!O:O,MATCH('Banco de Dados'!A2915,Controle!M:M,0))*E2915/100</f>
        <v>#N/A</v>
      </c>
    </row>
    <row r="2916" spans="1:20" hidden="1" x14ac:dyDescent="0.2">
      <c r="A2916" s="158">
        <f>BD_TS!A2915</f>
        <v>0</v>
      </c>
      <c r="B2916" s="158" t="str">
        <f>SUBSTITUTE(SUBSTITUTE(BD_TS!D2915," ",""),"-","/")</f>
        <v/>
      </c>
      <c r="C2916" s="158">
        <f>BD_TS!E2915</f>
        <v>0</v>
      </c>
      <c r="D2916" s="159">
        <f>BD_TS!F2915</f>
        <v>0</v>
      </c>
      <c r="E2916" s="160">
        <f>BD_TS!B2915</f>
        <v>0</v>
      </c>
      <c r="F2916" s="161">
        <f>BD_TS!C2915</f>
        <v>0</v>
      </c>
      <c r="G2916" s="187">
        <f>BD_TS!H2915</f>
        <v>0</v>
      </c>
      <c r="H2916" s="158" t="str">
        <f>IF($A2916=0,"",IFERROR(INDEX(BD_Gestão!A:A,MATCH('Banco de Dados'!$B2916,BD_Gestão!$B:$B,0)),"erro"))</f>
        <v/>
      </c>
      <c r="I2916" s="162" t="str">
        <f>IF($A2916=0,"",IFERROR(INDEX(BD_Gestão!E:E,MATCH('Banco de Dados'!$B2916,BD_Gestão!$B:$B,0)),"erro"))</f>
        <v/>
      </c>
      <c r="J2916" s="186" t="str">
        <f>IF($A2916=0,"",IFERROR(INDEX(BD_Gestão!B:B,MATCH('Banco de Dados'!$B2916,BD_Gestão!$B:$B,0)),"erro"))</f>
        <v/>
      </c>
      <c r="K2916" s="158" t="str">
        <f>IF($A2916=0,"",IFERROR(INDEX(BD_Gestão!C:C,MATCH('Banco de Dados'!$B2916,BD_Gestão!$B:$B,0)),"erro"))</f>
        <v/>
      </c>
      <c r="L2916" s="158" t="str">
        <f>IF($A2916=0,"",IFERROR(INDEX(BD_Gestão!H:H,MATCH('Banco de Dados'!$B2916,BD_Gestão!$B:$B,0)),"erro"))</f>
        <v/>
      </c>
      <c r="M2916" s="161" t="str">
        <f>IF($A2916=0,"",IFERROR(INDEX(BD_Gestão!F:F,MATCH('Banco de Dados'!$B2916,BD_Gestão!$B:$B,0)),"erro"))</f>
        <v/>
      </c>
      <c r="N2916" s="161" t="str">
        <f>IF($A2916=0,"",IFERROR(INDEX(BD_Gestão!J:J,MATCH('Banco de Dados'!$B2916,BD_Gestão!$B:$B,0)),"erro"))</f>
        <v/>
      </c>
      <c r="O2916" s="164" t="str">
        <f>IF($A2916=0,"",IFERROR(INDEX(BD_Gestão!K:K,MATCH('Banco de Dados'!$B2916,BD_Gestão!$B:$B,0)),"erro"))</f>
        <v/>
      </c>
      <c r="P2916" s="169" t="str">
        <f t="shared" si="182"/>
        <v/>
      </c>
      <c r="Q2916" s="170" t="str">
        <f t="shared" si="183"/>
        <v/>
      </c>
      <c r="R2916" s="163" t="e">
        <f t="shared" si="180"/>
        <v>#VALUE!</v>
      </c>
      <c r="S2916" s="163" t="e">
        <f t="shared" si="181"/>
        <v>#VALUE!</v>
      </c>
      <c r="T2916" s="163" t="e">
        <f>INDEX(Controle!O:O,MATCH('Banco de Dados'!A2916,Controle!M:M,0))*E2916/100</f>
        <v>#N/A</v>
      </c>
    </row>
    <row r="2917" spans="1:20" hidden="1" x14ac:dyDescent="0.2">
      <c r="A2917" s="158">
        <f>BD_TS!A2916</f>
        <v>0</v>
      </c>
      <c r="B2917" s="158" t="str">
        <f>SUBSTITUTE(SUBSTITUTE(BD_TS!D2916," ",""),"-","/")</f>
        <v/>
      </c>
      <c r="C2917" s="158">
        <f>BD_TS!E2916</f>
        <v>0</v>
      </c>
      <c r="D2917" s="159">
        <f>BD_TS!F2916</f>
        <v>0</v>
      </c>
      <c r="E2917" s="160">
        <f>BD_TS!B2916</f>
        <v>0</v>
      </c>
      <c r="F2917" s="161">
        <f>BD_TS!C2916</f>
        <v>0</v>
      </c>
      <c r="G2917" s="187">
        <f>BD_TS!H2916</f>
        <v>0</v>
      </c>
      <c r="H2917" s="158" t="str">
        <f>IF($A2917=0,"",IFERROR(INDEX(BD_Gestão!A:A,MATCH('Banco de Dados'!$B2917,BD_Gestão!$B:$B,0)),"erro"))</f>
        <v/>
      </c>
      <c r="I2917" s="162" t="str">
        <f>IF($A2917=0,"",IFERROR(INDEX(BD_Gestão!E:E,MATCH('Banco de Dados'!$B2917,BD_Gestão!$B:$B,0)),"erro"))</f>
        <v/>
      </c>
      <c r="J2917" s="186" t="str">
        <f>IF($A2917=0,"",IFERROR(INDEX(BD_Gestão!B:B,MATCH('Banco de Dados'!$B2917,BD_Gestão!$B:$B,0)),"erro"))</f>
        <v/>
      </c>
      <c r="K2917" s="158" t="str">
        <f>IF($A2917=0,"",IFERROR(INDEX(BD_Gestão!C:C,MATCH('Banco de Dados'!$B2917,BD_Gestão!$B:$B,0)),"erro"))</f>
        <v/>
      </c>
      <c r="L2917" s="158" t="str">
        <f>IF($A2917=0,"",IFERROR(INDEX(BD_Gestão!H:H,MATCH('Banco de Dados'!$B2917,BD_Gestão!$B:$B,0)),"erro"))</f>
        <v/>
      </c>
      <c r="M2917" s="161" t="str">
        <f>IF($A2917=0,"",IFERROR(INDEX(BD_Gestão!F:F,MATCH('Banco de Dados'!$B2917,BD_Gestão!$B:$B,0)),"erro"))</f>
        <v/>
      </c>
      <c r="N2917" s="161" t="str">
        <f>IF($A2917=0,"",IFERROR(INDEX(BD_Gestão!J:J,MATCH('Banco de Dados'!$B2917,BD_Gestão!$B:$B,0)),"erro"))</f>
        <v/>
      </c>
      <c r="O2917" s="164" t="str">
        <f>IF($A2917=0,"",IFERROR(INDEX(BD_Gestão!K:K,MATCH('Banco de Dados'!$B2917,BD_Gestão!$B:$B,0)),"erro"))</f>
        <v/>
      </c>
      <c r="P2917" s="169" t="str">
        <f t="shared" si="182"/>
        <v/>
      </c>
      <c r="Q2917" s="170" t="str">
        <f t="shared" si="183"/>
        <v/>
      </c>
      <c r="R2917" s="163" t="e">
        <f t="shared" si="180"/>
        <v>#VALUE!</v>
      </c>
      <c r="S2917" s="163" t="e">
        <f t="shared" si="181"/>
        <v>#VALUE!</v>
      </c>
      <c r="T2917" s="163" t="e">
        <f>INDEX(Controle!O:O,MATCH('Banco de Dados'!A2917,Controle!M:M,0))*E2917/100</f>
        <v>#N/A</v>
      </c>
    </row>
    <row r="2918" spans="1:20" hidden="1" x14ac:dyDescent="0.2">
      <c r="A2918" s="158">
        <f>BD_TS!A2917</f>
        <v>0</v>
      </c>
      <c r="B2918" s="158" t="str">
        <f>SUBSTITUTE(SUBSTITUTE(BD_TS!D2917," ",""),"-","/")</f>
        <v/>
      </c>
      <c r="C2918" s="158">
        <f>BD_TS!E2917</f>
        <v>0</v>
      </c>
      <c r="D2918" s="159">
        <f>BD_TS!F2917</f>
        <v>0</v>
      </c>
      <c r="E2918" s="160">
        <f>BD_TS!B2917</f>
        <v>0</v>
      </c>
      <c r="F2918" s="161">
        <f>BD_TS!C2917</f>
        <v>0</v>
      </c>
      <c r="G2918" s="187">
        <f>BD_TS!H2917</f>
        <v>0</v>
      </c>
      <c r="H2918" s="158" t="str">
        <f>IF($A2918=0,"",IFERROR(INDEX(BD_Gestão!A:A,MATCH('Banco de Dados'!$B2918,BD_Gestão!$B:$B,0)),"erro"))</f>
        <v/>
      </c>
      <c r="I2918" s="162" t="str">
        <f>IF($A2918=0,"",IFERROR(INDEX(BD_Gestão!E:E,MATCH('Banco de Dados'!$B2918,BD_Gestão!$B:$B,0)),"erro"))</f>
        <v/>
      </c>
      <c r="J2918" s="186" t="str">
        <f>IF($A2918=0,"",IFERROR(INDEX(BD_Gestão!B:B,MATCH('Banco de Dados'!$B2918,BD_Gestão!$B:$B,0)),"erro"))</f>
        <v/>
      </c>
      <c r="K2918" s="158" t="str">
        <f>IF($A2918=0,"",IFERROR(INDEX(BD_Gestão!C:C,MATCH('Banco de Dados'!$B2918,BD_Gestão!$B:$B,0)),"erro"))</f>
        <v/>
      </c>
      <c r="L2918" s="158" t="str">
        <f>IF($A2918=0,"",IFERROR(INDEX(BD_Gestão!H:H,MATCH('Banco de Dados'!$B2918,BD_Gestão!$B:$B,0)),"erro"))</f>
        <v/>
      </c>
      <c r="M2918" s="161" t="str">
        <f>IF($A2918=0,"",IFERROR(INDEX(BD_Gestão!F:F,MATCH('Banco de Dados'!$B2918,BD_Gestão!$B:$B,0)),"erro"))</f>
        <v/>
      </c>
      <c r="N2918" s="161" t="str">
        <f>IF($A2918=0,"",IFERROR(INDEX(BD_Gestão!J:J,MATCH('Banco de Dados'!$B2918,BD_Gestão!$B:$B,0)),"erro"))</f>
        <v/>
      </c>
      <c r="O2918" s="164" t="str">
        <f>IF($A2918=0,"",IFERROR(INDEX(BD_Gestão!K:K,MATCH('Banco de Dados'!$B2918,BD_Gestão!$B:$B,0)),"erro"))</f>
        <v/>
      </c>
      <c r="P2918" s="169" t="str">
        <f t="shared" si="182"/>
        <v/>
      </c>
      <c r="Q2918" s="170" t="str">
        <f t="shared" si="183"/>
        <v/>
      </c>
      <c r="R2918" s="163" t="e">
        <f t="shared" si="180"/>
        <v>#VALUE!</v>
      </c>
      <c r="S2918" s="163" t="e">
        <f t="shared" si="181"/>
        <v>#VALUE!</v>
      </c>
      <c r="T2918" s="163" t="e">
        <f>INDEX(Controle!O:O,MATCH('Banco de Dados'!A2918,Controle!M:M,0))*E2918/100</f>
        <v>#N/A</v>
      </c>
    </row>
    <row r="2919" spans="1:20" hidden="1" x14ac:dyDescent="0.2">
      <c r="A2919" s="158">
        <f>BD_TS!A2918</f>
        <v>0</v>
      </c>
      <c r="B2919" s="158" t="str">
        <f>SUBSTITUTE(SUBSTITUTE(BD_TS!D2918," ",""),"-","/")</f>
        <v/>
      </c>
      <c r="C2919" s="158">
        <f>BD_TS!E2918</f>
        <v>0</v>
      </c>
      <c r="D2919" s="159">
        <f>BD_TS!F2918</f>
        <v>0</v>
      </c>
      <c r="E2919" s="160">
        <f>BD_TS!B2918</f>
        <v>0</v>
      </c>
      <c r="F2919" s="161">
        <f>BD_TS!C2918</f>
        <v>0</v>
      </c>
      <c r="G2919" s="187">
        <f>BD_TS!H2918</f>
        <v>0</v>
      </c>
      <c r="H2919" s="158" t="str">
        <f>IF($A2919=0,"",IFERROR(INDEX(BD_Gestão!A:A,MATCH('Banco de Dados'!$B2919,BD_Gestão!$B:$B,0)),"erro"))</f>
        <v/>
      </c>
      <c r="I2919" s="162" t="str">
        <f>IF($A2919=0,"",IFERROR(INDEX(BD_Gestão!E:E,MATCH('Banco de Dados'!$B2919,BD_Gestão!$B:$B,0)),"erro"))</f>
        <v/>
      </c>
      <c r="J2919" s="186" t="str">
        <f>IF($A2919=0,"",IFERROR(INDEX(BD_Gestão!B:B,MATCH('Banco de Dados'!$B2919,BD_Gestão!$B:$B,0)),"erro"))</f>
        <v/>
      </c>
      <c r="K2919" s="158" t="str">
        <f>IF($A2919=0,"",IFERROR(INDEX(BD_Gestão!C:C,MATCH('Banco de Dados'!$B2919,BD_Gestão!$B:$B,0)),"erro"))</f>
        <v/>
      </c>
      <c r="L2919" s="158" t="str">
        <f>IF($A2919=0,"",IFERROR(INDEX(BD_Gestão!H:H,MATCH('Banco de Dados'!$B2919,BD_Gestão!$B:$B,0)),"erro"))</f>
        <v/>
      </c>
      <c r="M2919" s="161" t="str">
        <f>IF($A2919=0,"",IFERROR(INDEX(BD_Gestão!F:F,MATCH('Banco de Dados'!$B2919,BD_Gestão!$B:$B,0)),"erro"))</f>
        <v/>
      </c>
      <c r="N2919" s="161" t="str">
        <f>IF($A2919=0,"",IFERROR(INDEX(BD_Gestão!J:J,MATCH('Banco de Dados'!$B2919,BD_Gestão!$B:$B,0)),"erro"))</f>
        <v/>
      </c>
      <c r="O2919" s="164" t="str">
        <f>IF($A2919=0,"",IFERROR(INDEX(BD_Gestão!K:K,MATCH('Banco de Dados'!$B2919,BD_Gestão!$B:$B,0)),"erro"))</f>
        <v/>
      </c>
      <c r="P2919" s="169" t="str">
        <f t="shared" si="182"/>
        <v/>
      </c>
      <c r="Q2919" s="170" t="str">
        <f t="shared" si="183"/>
        <v/>
      </c>
      <c r="R2919" s="163" t="e">
        <f t="shared" si="180"/>
        <v>#VALUE!</v>
      </c>
      <c r="S2919" s="163" t="e">
        <f t="shared" si="181"/>
        <v>#VALUE!</v>
      </c>
      <c r="T2919" s="163" t="e">
        <f>INDEX(Controle!O:O,MATCH('Banco de Dados'!A2919,Controle!M:M,0))*E2919/100</f>
        <v>#N/A</v>
      </c>
    </row>
    <row r="2920" spans="1:20" hidden="1" x14ac:dyDescent="0.2">
      <c r="A2920" s="158">
        <f>BD_TS!A2919</f>
        <v>0</v>
      </c>
      <c r="B2920" s="158" t="str">
        <f>SUBSTITUTE(SUBSTITUTE(BD_TS!D2919," ",""),"-","/")</f>
        <v/>
      </c>
      <c r="C2920" s="158">
        <f>BD_TS!E2919</f>
        <v>0</v>
      </c>
      <c r="D2920" s="159">
        <f>BD_TS!F2919</f>
        <v>0</v>
      </c>
      <c r="E2920" s="160">
        <f>BD_TS!B2919</f>
        <v>0</v>
      </c>
      <c r="F2920" s="161">
        <f>BD_TS!C2919</f>
        <v>0</v>
      </c>
      <c r="G2920" s="187">
        <f>BD_TS!H2919</f>
        <v>0</v>
      </c>
      <c r="H2920" s="158" t="str">
        <f>IF($A2920=0,"",IFERROR(INDEX(BD_Gestão!A:A,MATCH('Banco de Dados'!$B2920,BD_Gestão!$B:$B,0)),"erro"))</f>
        <v/>
      </c>
      <c r="I2920" s="162" t="str">
        <f>IF($A2920=0,"",IFERROR(INDEX(BD_Gestão!E:E,MATCH('Banco de Dados'!$B2920,BD_Gestão!$B:$B,0)),"erro"))</f>
        <v/>
      </c>
      <c r="J2920" s="186" t="str">
        <f>IF($A2920=0,"",IFERROR(INDEX(BD_Gestão!B:B,MATCH('Banco de Dados'!$B2920,BD_Gestão!$B:$B,0)),"erro"))</f>
        <v/>
      </c>
      <c r="K2920" s="158" t="str">
        <f>IF($A2920=0,"",IFERROR(INDEX(BD_Gestão!C:C,MATCH('Banco de Dados'!$B2920,BD_Gestão!$B:$B,0)),"erro"))</f>
        <v/>
      </c>
      <c r="L2920" s="158" t="str">
        <f>IF($A2920=0,"",IFERROR(INDEX(BD_Gestão!H:H,MATCH('Banco de Dados'!$B2920,BD_Gestão!$B:$B,0)),"erro"))</f>
        <v/>
      </c>
      <c r="M2920" s="161" t="str">
        <f>IF($A2920=0,"",IFERROR(INDEX(BD_Gestão!F:F,MATCH('Banco de Dados'!$B2920,BD_Gestão!$B:$B,0)),"erro"))</f>
        <v/>
      </c>
      <c r="N2920" s="161" t="str">
        <f>IF($A2920=0,"",IFERROR(INDEX(BD_Gestão!J:J,MATCH('Banco de Dados'!$B2920,BD_Gestão!$B:$B,0)),"erro"))</f>
        <v/>
      </c>
      <c r="O2920" s="164" t="str">
        <f>IF($A2920=0,"",IFERROR(INDEX(BD_Gestão!K:K,MATCH('Banco de Dados'!$B2920,BD_Gestão!$B:$B,0)),"erro"))</f>
        <v/>
      </c>
      <c r="P2920" s="169" t="str">
        <f t="shared" si="182"/>
        <v/>
      </c>
      <c r="Q2920" s="170" t="str">
        <f t="shared" si="183"/>
        <v/>
      </c>
      <c r="R2920" s="163" t="e">
        <f t="shared" si="180"/>
        <v>#VALUE!</v>
      </c>
      <c r="S2920" s="163" t="e">
        <f t="shared" si="181"/>
        <v>#VALUE!</v>
      </c>
      <c r="T2920" s="163" t="e">
        <f>INDEX(Controle!O:O,MATCH('Banco de Dados'!A2920,Controle!M:M,0))*E2920/100</f>
        <v>#N/A</v>
      </c>
    </row>
    <row r="2921" spans="1:20" hidden="1" x14ac:dyDescent="0.2">
      <c r="A2921" s="158">
        <f>BD_TS!A2920</f>
        <v>0</v>
      </c>
      <c r="B2921" s="158" t="str">
        <f>SUBSTITUTE(SUBSTITUTE(BD_TS!D2920," ",""),"-","/")</f>
        <v/>
      </c>
      <c r="C2921" s="158">
        <f>BD_TS!E2920</f>
        <v>0</v>
      </c>
      <c r="D2921" s="159">
        <f>BD_TS!F2920</f>
        <v>0</v>
      </c>
      <c r="E2921" s="160">
        <f>BD_TS!B2920</f>
        <v>0</v>
      </c>
      <c r="F2921" s="161">
        <f>BD_TS!C2920</f>
        <v>0</v>
      </c>
      <c r="G2921" s="187">
        <f>BD_TS!H2920</f>
        <v>0</v>
      </c>
      <c r="H2921" s="158" t="str">
        <f>IF($A2921=0,"",IFERROR(INDEX(BD_Gestão!A:A,MATCH('Banco de Dados'!$B2921,BD_Gestão!$B:$B,0)),"erro"))</f>
        <v/>
      </c>
      <c r="I2921" s="162" t="str">
        <f>IF($A2921=0,"",IFERROR(INDEX(BD_Gestão!E:E,MATCH('Banco de Dados'!$B2921,BD_Gestão!$B:$B,0)),"erro"))</f>
        <v/>
      </c>
      <c r="J2921" s="186" t="str">
        <f>IF($A2921=0,"",IFERROR(INDEX(BD_Gestão!B:B,MATCH('Banco de Dados'!$B2921,BD_Gestão!$B:$B,0)),"erro"))</f>
        <v/>
      </c>
      <c r="K2921" s="158" t="str">
        <f>IF($A2921=0,"",IFERROR(INDEX(BD_Gestão!C:C,MATCH('Banco de Dados'!$B2921,BD_Gestão!$B:$B,0)),"erro"))</f>
        <v/>
      </c>
      <c r="L2921" s="158" t="str">
        <f>IF($A2921=0,"",IFERROR(INDEX(BD_Gestão!H:H,MATCH('Banco de Dados'!$B2921,BD_Gestão!$B:$B,0)),"erro"))</f>
        <v/>
      </c>
      <c r="M2921" s="161" t="str">
        <f>IF($A2921=0,"",IFERROR(INDEX(BD_Gestão!F:F,MATCH('Banco de Dados'!$B2921,BD_Gestão!$B:$B,0)),"erro"))</f>
        <v/>
      </c>
      <c r="N2921" s="161" t="str">
        <f>IF($A2921=0,"",IFERROR(INDEX(BD_Gestão!J:J,MATCH('Banco de Dados'!$B2921,BD_Gestão!$B:$B,0)),"erro"))</f>
        <v/>
      </c>
      <c r="O2921" s="164" t="str">
        <f>IF($A2921=0,"",IFERROR(INDEX(BD_Gestão!K:K,MATCH('Banco de Dados'!$B2921,BD_Gestão!$B:$B,0)),"erro"))</f>
        <v/>
      </c>
      <c r="P2921" s="169" t="str">
        <f t="shared" si="182"/>
        <v/>
      </c>
      <c r="Q2921" s="170" t="str">
        <f t="shared" si="183"/>
        <v/>
      </c>
      <c r="R2921" s="163" t="e">
        <f t="shared" si="180"/>
        <v>#VALUE!</v>
      </c>
      <c r="S2921" s="163" t="e">
        <f t="shared" si="181"/>
        <v>#VALUE!</v>
      </c>
      <c r="T2921" s="163" t="e">
        <f>INDEX(Controle!O:O,MATCH('Banco de Dados'!A2921,Controle!M:M,0))*E2921/100</f>
        <v>#N/A</v>
      </c>
    </row>
    <row r="2922" spans="1:20" hidden="1" x14ac:dyDescent="0.2">
      <c r="A2922" s="158">
        <f>BD_TS!A2921</f>
        <v>0</v>
      </c>
      <c r="B2922" s="158" t="str">
        <f>SUBSTITUTE(SUBSTITUTE(BD_TS!D2921," ",""),"-","/")</f>
        <v/>
      </c>
      <c r="C2922" s="158">
        <f>BD_TS!E2921</f>
        <v>0</v>
      </c>
      <c r="D2922" s="159">
        <f>BD_TS!F2921</f>
        <v>0</v>
      </c>
      <c r="E2922" s="160">
        <f>BD_TS!B2921</f>
        <v>0</v>
      </c>
      <c r="F2922" s="161">
        <f>BD_TS!C2921</f>
        <v>0</v>
      </c>
      <c r="G2922" s="187">
        <f>BD_TS!H2921</f>
        <v>0</v>
      </c>
      <c r="H2922" s="158" t="str">
        <f>IF($A2922=0,"",IFERROR(INDEX(BD_Gestão!A:A,MATCH('Banco de Dados'!$B2922,BD_Gestão!$B:$B,0)),"erro"))</f>
        <v/>
      </c>
      <c r="I2922" s="162" t="str">
        <f>IF($A2922=0,"",IFERROR(INDEX(BD_Gestão!E:E,MATCH('Banco de Dados'!$B2922,BD_Gestão!$B:$B,0)),"erro"))</f>
        <v/>
      </c>
      <c r="J2922" s="186" t="str">
        <f>IF($A2922=0,"",IFERROR(INDEX(BD_Gestão!B:B,MATCH('Banco de Dados'!$B2922,BD_Gestão!$B:$B,0)),"erro"))</f>
        <v/>
      </c>
      <c r="K2922" s="158" t="str">
        <f>IF($A2922=0,"",IFERROR(INDEX(BD_Gestão!C:C,MATCH('Banco de Dados'!$B2922,BD_Gestão!$B:$B,0)),"erro"))</f>
        <v/>
      </c>
      <c r="L2922" s="158" t="str">
        <f>IF($A2922=0,"",IFERROR(INDEX(BD_Gestão!H:H,MATCH('Banco de Dados'!$B2922,BD_Gestão!$B:$B,0)),"erro"))</f>
        <v/>
      </c>
      <c r="M2922" s="161" t="str">
        <f>IF($A2922=0,"",IFERROR(INDEX(BD_Gestão!F:F,MATCH('Banco de Dados'!$B2922,BD_Gestão!$B:$B,0)),"erro"))</f>
        <v/>
      </c>
      <c r="N2922" s="161" t="str">
        <f>IF($A2922=0,"",IFERROR(INDEX(BD_Gestão!J:J,MATCH('Banco de Dados'!$B2922,BD_Gestão!$B:$B,0)),"erro"))</f>
        <v/>
      </c>
      <c r="O2922" s="164" t="str">
        <f>IF($A2922=0,"",IFERROR(INDEX(BD_Gestão!K:K,MATCH('Banco de Dados'!$B2922,BD_Gestão!$B:$B,0)),"erro"))</f>
        <v/>
      </c>
      <c r="P2922" s="169" t="str">
        <f t="shared" si="182"/>
        <v/>
      </c>
      <c r="Q2922" s="170" t="str">
        <f t="shared" si="183"/>
        <v/>
      </c>
      <c r="R2922" s="163" t="e">
        <f t="shared" si="180"/>
        <v>#VALUE!</v>
      </c>
      <c r="S2922" s="163" t="e">
        <f t="shared" si="181"/>
        <v>#VALUE!</v>
      </c>
      <c r="T2922" s="163" t="e">
        <f>INDEX(Controle!O:O,MATCH('Banco de Dados'!A2922,Controle!M:M,0))*E2922/100</f>
        <v>#N/A</v>
      </c>
    </row>
    <row r="2923" spans="1:20" hidden="1" x14ac:dyDescent="0.2">
      <c r="A2923" s="158">
        <f>BD_TS!A2922</f>
        <v>0</v>
      </c>
      <c r="B2923" s="158" t="str">
        <f>SUBSTITUTE(SUBSTITUTE(BD_TS!D2922," ",""),"-","/")</f>
        <v/>
      </c>
      <c r="C2923" s="158">
        <f>BD_TS!E2922</f>
        <v>0</v>
      </c>
      <c r="D2923" s="159">
        <f>BD_TS!F2922</f>
        <v>0</v>
      </c>
      <c r="E2923" s="160">
        <f>BD_TS!B2922</f>
        <v>0</v>
      </c>
      <c r="F2923" s="161">
        <f>BD_TS!C2922</f>
        <v>0</v>
      </c>
      <c r="G2923" s="187">
        <f>BD_TS!H2922</f>
        <v>0</v>
      </c>
      <c r="H2923" s="158" t="str">
        <f>IF($A2923=0,"",IFERROR(INDEX(BD_Gestão!A:A,MATCH('Banco de Dados'!$B2923,BD_Gestão!$B:$B,0)),"erro"))</f>
        <v/>
      </c>
      <c r="I2923" s="162" t="str">
        <f>IF($A2923=0,"",IFERROR(INDEX(BD_Gestão!E:E,MATCH('Banco de Dados'!$B2923,BD_Gestão!$B:$B,0)),"erro"))</f>
        <v/>
      </c>
      <c r="J2923" s="186" t="str">
        <f>IF($A2923=0,"",IFERROR(INDEX(BD_Gestão!B:B,MATCH('Banco de Dados'!$B2923,BD_Gestão!$B:$B,0)),"erro"))</f>
        <v/>
      </c>
      <c r="K2923" s="158" t="str">
        <f>IF($A2923=0,"",IFERROR(INDEX(BD_Gestão!C:C,MATCH('Banco de Dados'!$B2923,BD_Gestão!$B:$B,0)),"erro"))</f>
        <v/>
      </c>
      <c r="L2923" s="158" t="str">
        <f>IF($A2923=0,"",IFERROR(INDEX(BD_Gestão!H:H,MATCH('Banco de Dados'!$B2923,BD_Gestão!$B:$B,0)),"erro"))</f>
        <v/>
      </c>
      <c r="M2923" s="161" t="str">
        <f>IF($A2923=0,"",IFERROR(INDEX(BD_Gestão!F:F,MATCH('Banco de Dados'!$B2923,BD_Gestão!$B:$B,0)),"erro"))</f>
        <v/>
      </c>
      <c r="N2923" s="161" t="str">
        <f>IF($A2923=0,"",IFERROR(INDEX(BD_Gestão!J:J,MATCH('Banco de Dados'!$B2923,BD_Gestão!$B:$B,0)),"erro"))</f>
        <v/>
      </c>
      <c r="O2923" s="164" t="str">
        <f>IF($A2923=0,"",IFERROR(INDEX(BD_Gestão!K:K,MATCH('Banco de Dados'!$B2923,BD_Gestão!$B:$B,0)),"erro"))</f>
        <v/>
      </c>
      <c r="P2923" s="169" t="str">
        <f t="shared" si="182"/>
        <v/>
      </c>
      <c r="Q2923" s="170" t="str">
        <f t="shared" si="183"/>
        <v/>
      </c>
      <c r="R2923" s="163" t="e">
        <f t="shared" si="180"/>
        <v>#VALUE!</v>
      </c>
      <c r="S2923" s="163" t="e">
        <f t="shared" si="181"/>
        <v>#VALUE!</v>
      </c>
      <c r="T2923" s="163" t="e">
        <f>INDEX(Controle!O:O,MATCH('Banco de Dados'!A2923,Controle!M:M,0))*E2923/100</f>
        <v>#N/A</v>
      </c>
    </row>
    <row r="2924" spans="1:20" hidden="1" x14ac:dyDescent="0.2">
      <c r="A2924" s="158">
        <f>BD_TS!A2923</f>
        <v>0</v>
      </c>
      <c r="B2924" s="158" t="str">
        <f>SUBSTITUTE(SUBSTITUTE(BD_TS!D2923," ",""),"-","/")</f>
        <v/>
      </c>
      <c r="C2924" s="158">
        <f>BD_TS!E2923</f>
        <v>0</v>
      </c>
      <c r="D2924" s="159">
        <f>BD_TS!F2923</f>
        <v>0</v>
      </c>
      <c r="E2924" s="160">
        <f>BD_TS!B2923</f>
        <v>0</v>
      </c>
      <c r="F2924" s="161">
        <f>BD_TS!C2923</f>
        <v>0</v>
      </c>
      <c r="G2924" s="187">
        <f>BD_TS!H2923</f>
        <v>0</v>
      </c>
      <c r="H2924" s="158" t="str">
        <f>IF($A2924=0,"",IFERROR(INDEX(BD_Gestão!A:A,MATCH('Banco de Dados'!$B2924,BD_Gestão!$B:$B,0)),"erro"))</f>
        <v/>
      </c>
      <c r="I2924" s="162" t="str">
        <f>IF($A2924=0,"",IFERROR(INDEX(BD_Gestão!E:E,MATCH('Banco de Dados'!$B2924,BD_Gestão!$B:$B,0)),"erro"))</f>
        <v/>
      </c>
      <c r="J2924" s="186" t="str">
        <f>IF($A2924=0,"",IFERROR(INDEX(BD_Gestão!B:B,MATCH('Banco de Dados'!$B2924,BD_Gestão!$B:$B,0)),"erro"))</f>
        <v/>
      </c>
      <c r="K2924" s="158" t="str">
        <f>IF($A2924=0,"",IFERROR(INDEX(BD_Gestão!C:C,MATCH('Banco de Dados'!$B2924,BD_Gestão!$B:$B,0)),"erro"))</f>
        <v/>
      </c>
      <c r="L2924" s="158" t="str">
        <f>IF($A2924=0,"",IFERROR(INDEX(BD_Gestão!H:H,MATCH('Banco de Dados'!$B2924,BD_Gestão!$B:$B,0)),"erro"))</f>
        <v/>
      </c>
      <c r="M2924" s="161" t="str">
        <f>IF($A2924=0,"",IFERROR(INDEX(BD_Gestão!F:F,MATCH('Banco de Dados'!$B2924,BD_Gestão!$B:$B,0)),"erro"))</f>
        <v/>
      </c>
      <c r="N2924" s="161" t="str">
        <f>IF($A2924=0,"",IFERROR(INDEX(BD_Gestão!J:J,MATCH('Banco de Dados'!$B2924,BD_Gestão!$B:$B,0)),"erro"))</f>
        <v/>
      </c>
      <c r="O2924" s="164" t="str">
        <f>IF($A2924=0,"",IFERROR(INDEX(BD_Gestão!K:K,MATCH('Banco de Dados'!$B2924,BD_Gestão!$B:$B,0)),"erro"))</f>
        <v/>
      </c>
      <c r="P2924" s="169" t="str">
        <f t="shared" si="182"/>
        <v/>
      </c>
      <c r="Q2924" s="170" t="str">
        <f t="shared" si="183"/>
        <v/>
      </c>
      <c r="R2924" s="163" t="e">
        <f t="shared" si="180"/>
        <v>#VALUE!</v>
      </c>
      <c r="S2924" s="163" t="e">
        <f t="shared" si="181"/>
        <v>#VALUE!</v>
      </c>
      <c r="T2924" s="163" t="e">
        <f>INDEX(Controle!O:O,MATCH('Banco de Dados'!A2924,Controle!M:M,0))*E2924/100</f>
        <v>#N/A</v>
      </c>
    </row>
    <row r="2925" spans="1:20" hidden="1" x14ac:dyDescent="0.2">
      <c r="A2925" s="158">
        <f>BD_TS!A2924</f>
        <v>0</v>
      </c>
      <c r="B2925" s="158" t="str">
        <f>SUBSTITUTE(SUBSTITUTE(BD_TS!D2924," ",""),"-","/")</f>
        <v/>
      </c>
      <c r="C2925" s="158">
        <f>BD_TS!E2924</f>
        <v>0</v>
      </c>
      <c r="D2925" s="159">
        <f>BD_TS!F2924</f>
        <v>0</v>
      </c>
      <c r="E2925" s="160">
        <f>BD_TS!B2924</f>
        <v>0</v>
      </c>
      <c r="F2925" s="161">
        <f>BD_TS!C2924</f>
        <v>0</v>
      </c>
      <c r="G2925" s="187">
        <f>BD_TS!H2924</f>
        <v>0</v>
      </c>
      <c r="H2925" s="158" t="str">
        <f>IF($A2925=0,"",IFERROR(INDEX(BD_Gestão!A:A,MATCH('Banco de Dados'!$B2925,BD_Gestão!$B:$B,0)),"erro"))</f>
        <v/>
      </c>
      <c r="I2925" s="162" t="str">
        <f>IF($A2925=0,"",IFERROR(INDEX(BD_Gestão!E:E,MATCH('Banco de Dados'!$B2925,BD_Gestão!$B:$B,0)),"erro"))</f>
        <v/>
      </c>
      <c r="J2925" s="186" t="str">
        <f>IF($A2925=0,"",IFERROR(INDEX(BD_Gestão!B:B,MATCH('Banco de Dados'!$B2925,BD_Gestão!$B:$B,0)),"erro"))</f>
        <v/>
      </c>
      <c r="K2925" s="158" t="str">
        <f>IF($A2925=0,"",IFERROR(INDEX(BD_Gestão!C:C,MATCH('Banco de Dados'!$B2925,BD_Gestão!$B:$B,0)),"erro"))</f>
        <v/>
      </c>
      <c r="L2925" s="158" t="str">
        <f>IF($A2925=0,"",IFERROR(INDEX(BD_Gestão!H:H,MATCH('Banco de Dados'!$B2925,BD_Gestão!$B:$B,0)),"erro"))</f>
        <v/>
      </c>
      <c r="M2925" s="161" t="str">
        <f>IF($A2925=0,"",IFERROR(INDEX(BD_Gestão!F:F,MATCH('Banco de Dados'!$B2925,BD_Gestão!$B:$B,0)),"erro"))</f>
        <v/>
      </c>
      <c r="N2925" s="161" t="str">
        <f>IF($A2925=0,"",IFERROR(INDEX(BD_Gestão!J:J,MATCH('Banco de Dados'!$B2925,BD_Gestão!$B:$B,0)),"erro"))</f>
        <v/>
      </c>
      <c r="O2925" s="164" t="str">
        <f>IF($A2925=0,"",IFERROR(INDEX(BD_Gestão!K:K,MATCH('Banco de Dados'!$B2925,BD_Gestão!$B:$B,0)),"erro"))</f>
        <v/>
      </c>
      <c r="P2925" s="169" t="str">
        <f t="shared" si="182"/>
        <v/>
      </c>
      <c r="Q2925" s="170" t="str">
        <f t="shared" si="183"/>
        <v/>
      </c>
      <c r="R2925" s="163" t="e">
        <f t="shared" si="180"/>
        <v>#VALUE!</v>
      </c>
      <c r="S2925" s="163" t="e">
        <f t="shared" si="181"/>
        <v>#VALUE!</v>
      </c>
      <c r="T2925" s="163" t="e">
        <f>INDEX(Controle!O:O,MATCH('Banco de Dados'!A2925,Controle!M:M,0))*E2925/100</f>
        <v>#N/A</v>
      </c>
    </row>
    <row r="2926" spans="1:20" hidden="1" x14ac:dyDescent="0.2">
      <c r="A2926" s="158">
        <f>BD_TS!A2925</f>
        <v>0</v>
      </c>
      <c r="B2926" s="158" t="str">
        <f>SUBSTITUTE(SUBSTITUTE(BD_TS!D2925," ",""),"-","/")</f>
        <v/>
      </c>
      <c r="C2926" s="158">
        <f>BD_TS!E2925</f>
        <v>0</v>
      </c>
      <c r="D2926" s="159">
        <f>BD_TS!F2925</f>
        <v>0</v>
      </c>
      <c r="E2926" s="160">
        <f>BD_TS!B2925</f>
        <v>0</v>
      </c>
      <c r="F2926" s="161">
        <f>BD_TS!C2925</f>
        <v>0</v>
      </c>
      <c r="G2926" s="187">
        <f>BD_TS!H2925</f>
        <v>0</v>
      </c>
      <c r="H2926" s="158" t="str">
        <f>IF($A2926=0,"",IFERROR(INDEX(BD_Gestão!A:A,MATCH('Banco de Dados'!$B2926,BD_Gestão!$B:$B,0)),"erro"))</f>
        <v/>
      </c>
      <c r="I2926" s="162" t="str">
        <f>IF($A2926=0,"",IFERROR(INDEX(BD_Gestão!E:E,MATCH('Banco de Dados'!$B2926,BD_Gestão!$B:$B,0)),"erro"))</f>
        <v/>
      </c>
      <c r="J2926" s="186" t="str">
        <f>IF($A2926=0,"",IFERROR(INDEX(BD_Gestão!B:B,MATCH('Banco de Dados'!$B2926,BD_Gestão!$B:$B,0)),"erro"))</f>
        <v/>
      </c>
      <c r="K2926" s="158" t="str">
        <f>IF($A2926=0,"",IFERROR(INDEX(BD_Gestão!C:C,MATCH('Banco de Dados'!$B2926,BD_Gestão!$B:$B,0)),"erro"))</f>
        <v/>
      </c>
      <c r="L2926" s="158" t="str">
        <f>IF($A2926=0,"",IFERROR(INDEX(BD_Gestão!H:H,MATCH('Banco de Dados'!$B2926,BD_Gestão!$B:$B,0)),"erro"))</f>
        <v/>
      </c>
      <c r="M2926" s="161" t="str">
        <f>IF($A2926=0,"",IFERROR(INDEX(BD_Gestão!F:F,MATCH('Banco de Dados'!$B2926,BD_Gestão!$B:$B,0)),"erro"))</f>
        <v/>
      </c>
      <c r="N2926" s="161" t="str">
        <f>IF($A2926=0,"",IFERROR(INDEX(BD_Gestão!J:J,MATCH('Banco de Dados'!$B2926,BD_Gestão!$B:$B,0)),"erro"))</f>
        <v/>
      </c>
      <c r="O2926" s="164" t="str">
        <f>IF($A2926=0,"",IFERROR(INDEX(BD_Gestão!K:K,MATCH('Banco de Dados'!$B2926,BD_Gestão!$B:$B,0)),"erro"))</f>
        <v/>
      </c>
      <c r="P2926" s="169" t="str">
        <f t="shared" si="182"/>
        <v/>
      </c>
      <c r="Q2926" s="170" t="str">
        <f t="shared" si="183"/>
        <v/>
      </c>
      <c r="R2926" s="163" t="e">
        <f t="shared" si="180"/>
        <v>#VALUE!</v>
      </c>
      <c r="S2926" s="163" t="e">
        <f t="shared" si="181"/>
        <v>#VALUE!</v>
      </c>
      <c r="T2926" s="163" t="e">
        <f>INDEX(Controle!O:O,MATCH('Banco de Dados'!A2926,Controle!M:M,0))*E2926/100</f>
        <v>#N/A</v>
      </c>
    </row>
    <row r="2927" spans="1:20" hidden="1" x14ac:dyDescent="0.2">
      <c r="A2927" s="158">
        <f>BD_TS!A2926</f>
        <v>0</v>
      </c>
      <c r="B2927" s="158" t="str">
        <f>SUBSTITUTE(SUBSTITUTE(BD_TS!D2926," ",""),"-","/")</f>
        <v/>
      </c>
      <c r="C2927" s="158">
        <f>BD_TS!E2926</f>
        <v>0</v>
      </c>
      <c r="D2927" s="159">
        <f>BD_TS!F2926</f>
        <v>0</v>
      </c>
      <c r="E2927" s="160">
        <f>BD_TS!B2926</f>
        <v>0</v>
      </c>
      <c r="F2927" s="161">
        <f>BD_TS!C2926</f>
        <v>0</v>
      </c>
      <c r="G2927" s="187">
        <f>BD_TS!H2926</f>
        <v>0</v>
      </c>
      <c r="H2927" s="158" t="str">
        <f>IF($A2927=0,"",IFERROR(INDEX(BD_Gestão!A:A,MATCH('Banco de Dados'!$B2927,BD_Gestão!$B:$B,0)),"erro"))</f>
        <v/>
      </c>
      <c r="I2927" s="162" t="str">
        <f>IF($A2927=0,"",IFERROR(INDEX(BD_Gestão!E:E,MATCH('Banco de Dados'!$B2927,BD_Gestão!$B:$B,0)),"erro"))</f>
        <v/>
      </c>
      <c r="J2927" s="186" t="str">
        <f>IF($A2927=0,"",IFERROR(INDEX(BD_Gestão!B:B,MATCH('Banco de Dados'!$B2927,BD_Gestão!$B:$B,0)),"erro"))</f>
        <v/>
      </c>
      <c r="K2927" s="158" t="str">
        <f>IF($A2927=0,"",IFERROR(INDEX(BD_Gestão!C:C,MATCH('Banco de Dados'!$B2927,BD_Gestão!$B:$B,0)),"erro"))</f>
        <v/>
      </c>
      <c r="L2927" s="158" t="str">
        <f>IF($A2927=0,"",IFERROR(INDEX(BD_Gestão!H:H,MATCH('Banco de Dados'!$B2927,BD_Gestão!$B:$B,0)),"erro"))</f>
        <v/>
      </c>
      <c r="M2927" s="161" t="str">
        <f>IF($A2927=0,"",IFERROR(INDEX(BD_Gestão!F:F,MATCH('Banco de Dados'!$B2927,BD_Gestão!$B:$B,0)),"erro"))</f>
        <v/>
      </c>
      <c r="N2927" s="161" t="str">
        <f>IF($A2927=0,"",IFERROR(INDEX(BD_Gestão!J:J,MATCH('Banco de Dados'!$B2927,BD_Gestão!$B:$B,0)),"erro"))</f>
        <v/>
      </c>
      <c r="O2927" s="164" t="str">
        <f>IF($A2927=0,"",IFERROR(INDEX(BD_Gestão!K:K,MATCH('Banco de Dados'!$B2927,BD_Gestão!$B:$B,0)),"erro"))</f>
        <v/>
      </c>
      <c r="P2927" s="169" t="str">
        <f t="shared" si="182"/>
        <v/>
      </c>
      <c r="Q2927" s="170" t="str">
        <f t="shared" si="183"/>
        <v/>
      </c>
      <c r="R2927" s="163" t="e">
        <f t="shared" si="180"/>
        <v>#VALUE!</v>
      </c>
      <c r="S2927" s="163" t="e">
        <f t="shared" si="181"/>
        <v>#VALUE!</v>
      </c>
      <c r="T2927" s="163" t="e">
        <f>INDEX(Controle!O:O,MATCH('Banco de Dados'!A2927,Controle!M:M,0))*E2927/100</f>
        <v>#N/A</v>
      </c>
    </row>
    <row r="2928" spans="1:20" hidden="1" x14ac:dyDescent="0.2">
      <c r="A2928" s="158">
        <f>BD_TS!A2927</f>
        <v>0</v>
      </c>
      <c r="B2928" s="158" t="str">
        <f>SUBSTITUTE(SUBSTITUTE(BD_TS!D2927," ",""),"-","/")</f>
        <v/>
      </c>
      <c r="C2928" s="158">
        <f>BD_TS!E2927</f>
        <v>0</v>
      </c>
      <c r="D2928" s="159">
        <f>BD_TS!F2927</f>
        <v>0</v>
      </c>
      <c r="E2928" s="160">
        <f>BD_TS!B2927</f>
        <v>0</v>
      </c>
      <c r="F2928" s="161">
        <f>BD_TS!C2927</f>
        <v>0</v>
      </c>
      <c r="G2928" s="187">
        <f>BD_TS!H2927</f>
        <v>0</v>
      </c>
      <c r="H2928" s="158" t="str">
        <f>IF($A2928=0,"",IFERROR(INDEX(BD_Gestão!A:A,MATCH('Banco de Dados'!$B2928,BD_Gestão!$B:$B,0)),"erro"))</f>
        <v/>
      </c>
      <c r="I2928" s="162" t="str">
        <f>IF($A2928=0,"",IFERROR(INDEX(BD_Gestão!E:E,MATCH('Banco de Dados'!$B2928,BD_Gestão!$B:$B,0)),"erro"))</f>
        <v/>
      </c>
      <c r="J2928" s="186" t="str">
        <f>IF($A2928=0,"",IFERROR(INDEX(BD_Gestão!B:B,MATCH('Banco de Dados'!$B2928,BD_Gestão!$B:$B,0)),"erro"))</f>
        <v/>
      </c>
      <c r="K2928" s="158" t="str">
        <f>IF($A2928=0,"",IFERROR(INDEX(BD_Gestão!C:C,MATCH('Banco de Dados'!$B2928,BD_Gestão!$B:$B,0)),"erro"))</f>
        <v/>
      </c>
      <c r="L2928" s="158" t="str">
        <f>IF($A2928=0,"",IFERROR(INDEX(BD_Gestão!H:H,MATCH('Banco de Dados'!$B2928,BD_Gestão!$B:$B,0)),"erro"))</f>
        <v/>
      </c>
      <c r="M2928" s="161" t="str">
        <f>IF($A2928=0,"",IFERROR(INDEX(BD_Gestão!F:F,MATCH('Banco de Dados'!$B2928,BD_Gestão!$B:$B,0)),"erro"))</f>
        <v/>
      </c>
      <c r="N2928" s="161" t="str">
        <f>IF($A2928=0,"",IFERROR(INDEX(BD_Gestão!J:J,MATCH('Banco de Dados'!$B2928,BD_Gestão!$B:$B,0)),"erro"))</f>
        <v/>
      </c>
      <c r="O2928" s="164" t="str">
        <f>IF($A2928=0,"",IFERROR(INDEX(BD_Gestão!K:K,MATCH('Banco de Dados'!$B2928,BD_Gestão!$B:$B,0)),"erro"))</f>
        <v/>
      </c>
      <c r="P2928" s="169" t="str">
        <f t="shared" si="182"/>
        <v/>
      </c>
      <c r="Q2928" s="170" t="str">
        <f t="shared" si="183"/>
        <v/>
      </c>
      <c r="R2928" s="163" t="e">
        <f t="shared" si="180"/>
        <v>#VALUE!</v>
      </c>
      <c r="S2928" s="163" t="e">
        <f t="shared" si="181"/>
        <v>#VALUE!</v>
      </c>
      <c r="T2928" s="163" t="e">
        <f>INDEX(Controle!O:O,MATCH('Banco de Dados'!A2928,Controle!M:M,0))*E2928/100</f>
        <v>#N/A</v>
      </c>
    </row>
    <row r="2929" spans="1:20" hidden="1" x14ac:dyDescent="0.2">
      <c r="A2929" s="158">
        <f>BD_TS!A2928</f>
        <v>0</v>
      </c>
      <c r="B2929" s="158" t="str">
        <f>SUBSTITUTE(SUBSTITUTE(BD_TS!D2928," ",""),"-","/")</f>
        <v/>
      </c>
      <c r="C2929" s="158">
        <f>BD_TS!E2928</f>
        <v>0</v>
      </c>
      <c r="D2929" s="159">
        <f>BD_TS!F2928</f>
        <v>0</v>
      </c>
      <c r="E2929" s="160">
        <f>BD_TS!B2928</f>
        <v>0</v>
      </c>
      <c r="F2929" s="161">
        <f>BD_TS!C2928</f>
        <v>0</v>
      </c>
      <c r="G2929" s="187">
        <f>BD_TS!H2928</f>
        <v>0</v>
      </c>
      <c r="H2929" s="158" t="str">
        <f>IF($A2929=0,"",IFERROR(INDEX(BD_Gestão!A:A,MATCH('Banco de Dados'!$B2929,BD_Gestão!$B:$B,0)),"erro"))</f>
        <v/>
      </c>
      <c r="I2929" s="162" t="str">
        <f>IF($A2929=0,"",IFERROR(INDEX(BD_Gestão!E:E,MATCH('Banco de Dados'!$B2929,BD_Gestão!$B:$B,0)),"erro"))</f>
        <v/>
      </c>
      <c r="J2929" s="186" t="str">
        <f>IF($A2929=0,"",IFERROR(INDEX(BD_Gestão!B:B,MATCH('Banco de Dados'!$B2929,BD_Gestão!$B:$B,0)),"erro"))</f>
        <v/>
      </c>
      <c r="K2929" s="158" t="str">
        <f>IF($A2929=0,"",IFERROR(INDEX(BD_Gestão!C:C,MATCH('Banco de Dados'!$B2929,BD_Gestão!$B:$B,0)),"erro"))</f>
        <v/>
      </c>
      <c r="L2929" s="158" t="str">
        <f>IF($A2929=0,"",IFERROR(INDEX(BD_Gestão!H:H,MATCH('Banco de Dados'!$B2929,BD_Gestão!$B:$B,0)),"erro"))</f>
        <v/>
      </c>
      <c r="M2929" s="161" t="str">
        <f>IF($A2929=0,"",IFERROR(INDEX(BD_Gestão!F:F,MATCH('Banco de Dados'!$B2929,BD_Gestão!$B:$B,0)),"erro"))</f>
        <v/>
      </c>
      <c r="N2929" s="161" t="str">
        <f>IF($A2929=0,"",IFERROR(INDEX(BD_Gestão!J:J,MATCH('Banco de Dados'!$B2929,BD_Gestão!$B:$B,0)),"erro"))</f>
        <v/>
      </c>
      <c r="O2929" s="164" t="str">
        <f>IF($A2929=0,"",IFERROR(INDEX(BD_Gestão!K:K,MATCH('Banco de Dados'!$B2929,BD_Gestão!$B:$B,0)),"erro"))</f>
        <v/>
      </c>
      <c r="P2929" s="169" t="str">
        <f t="shared" si="182"/>
        <v/>
      </c>
      <c r="Q2929" s="170" t="str">
        <f t="shared" si="183"/>
        <v/>
      </c>
      <c r="R2929" s="163" t="e">
        <f t="shared" si="180"/>
        <v>#VALUE!</v>
      </c>
      <c r="S2929" s="163" t="e">
        <f t="shared" si="181"/>
        <v>#VALUE!</v>
      </c>
      <c r="T2929" s="163" t="e">
        <f>INDEX(Controle!O:O,MATCH('Banco de Dados'!A2929,Controle!M:M,0))*E2929/100</f>
        <v>#N/A</v>
      </c>
    </row>
    <row r="2930" spans="1:20" hidden="1" x14ac:dyDescent="0.2">
      <c r="A2930" s="158">
        <f>BD_TS!A2929</f>
        <v>0</v>
      </c>
      <c r="B2930" s="158" t="str">
        <f>SUBSTITUTE(SUBSTITUTE(BD_TS!D2929," ",""),"-","/")</f>
        <v/>
      </c>
      <c r="C2930" s="158">
        <f>BD_TS!E2929</f>
        <v>0</v>
      </c>
      <c r="D2930" s="159">
        <f>BD_TS!F2929</f>
        <v>0</v>
      </c>
      <c r="E2930" s="160">
        <f>BD_TS!B2929</f>
        <v>0</v>
      </c>
      <c r="F2930" s="161">
        <f>BD_TS!C2929</f>
        <v>0</v>
      </c>
      <c r="G2930" s="187">
        <f>BD_TS!H2929</f>
        <v>0</v>
      </c>
      <c r="H2930" s="158" t="str">
        <f>IF($A2930=0,"",IFERROR(INDEX(BD_Gestão!A:A,MATCH('Banco de Dados'!$B2930,BD_Gestão!$B:$B,0)),"erro"))</f>
        <v/>
      </c>
      <c r="I2930" s="162" t="str">
        <f>IF($A2930=0,"",IFERROR(INDEX(BD_Gestão!E:E,MATCH('Banco de Dados'!$B2930,BD_Gestão!$B:$B,0)),"erro"))</f>
        <v/>
      </c>
      <c r="J2930" s="186" t="str">
        <f>IF($A2930=0,"",IFERROR(INDEX(BD_Gestão!B:B,MATCH('Banco de Dados'!$B2930,BD_Gestão!$B:$B,0)),"erro"))</f>
        <v/>
      </c>
      <c r="K2930" s="158" t="str">
        <f>IF($A2930=0,"",IFERROR(INDEX(BD_Gestão!C:C,MATCH('Banco de Dados'!$B2930,BD_Gestão!$B:$B,0)),"erro"))</f>
        <v/>
      </c>
      <c r="L2930" s="158" t="str">
        <f>IF($A2930=0,"",IFERROR(INDEX(BD_Gestão!H:H,MATCH('Banco de Dados'!$B2930,BD_Gestão!$B:$B,0)),"erro"))</f>
        <v/>
      </c>
      <c r="M2930" s="161" t="str">
        <f>IF($A2930=0,"",IFERROR(INDEX(BD_Gestão!F:F,MATCH('Banco de Dados'!$B2930,BD_Gestão!$B:$B,0)),"erro"))</f>
        <v/>
      </c>
      <c r="N2930" s="161" t="str">
        <f>IF($A2930=0,"",IFERROR(INDEX(BD_Gestão!J:J,MATCH('Banco de Dados'!$B2930,BD_Gestão!$B:$B,0)),"erro"))</f>
        <v/>
      </c>
      <c r="O2930" s="164" t="str">
        <f>IF($A2930=0,"",IFERROR(INDEX(BD_Gestão!K:K,MATCH('Banco de Dados'!$B2930,BD_Gestão!$B:$B,0)),"erro"))</f>
        <v/>
      </c>
      <c r="P2930" s="169" t="str">
        <f t="shared" si="182"/>
        <v/>
      </c>
      <c r="Q2930" s="170" t="str">
        <f t="shared" si="183"/>
        <v/>
      </c>
      <c r="R2930" s="163" t="e">
        <f t="shared" si="180"/>
        <v>#VALUE!</v>
      </c>
      <c r="S2930" s="163" t="e">
        <f t="shared" si="181"/>
        <v>#VALUE!</v>
      </c>
      <c r="T2930" s="163" t="e">
        <f>INDEX(Controle!O:O,MATCH('Banco de Dados'!A2930,Controle!M:M,0))*E2930/100</f>
        <v>#N/A</v>
      </c>
    </row>
    <row r="2931" spans="1:20" hidden="1" x14ac:dyDescent="0.2">
      <c r="A2931" s="158">
        <f>BD_TS!A2930</f>
        <v>0</v>
      </c>
      <c r="B2931" s="158" t="str">
        <f>SUBSTITUTE(SUBSTITUTE(BD_TS!D2930," ",""),"-","/")</f>
        <v/>
      </c>
      <c r="C2931" s="158">
        <f>BD_TS!E2930</f>
        <v>0</v>
      </c>
      <c r="D2931" s="159">
        <f>BD_TS!F2930</f>
        <v>0</v>
      </c>
      <c r="E2931" s="160">
        <f>BD_TS!B2930</f>
        <v>0</v>
      </c>
      <c r="F2931" s="161">
        <f>BD_TS!C2930</f>
        <v>0</v>
      </c>
      <c r="G2931" s="187">
        <f>BD_TS!H2930</f>
        <v>0</v>
      </c>
      <c r="H2931" s="158" t="str">
        <f>IF($A2931=0,"",IFERROR(INDEX(BD_Gestão!A:A,MATCH('Banco de Dados'!$B2931,BD_Gestão!$B:$B,0)),"erro"))</f>
        <v/>
      </c>
      <c r="I2931" s="162" t="str">
        <f>IF($A2931=0,"",IFERROR(INDEX(BD_Gestão!E:E,MATCH('Banco de Dados'!$B2931,BD_Gestão!$B:$B,0)),"erro"))</f>
        <v/>
      </c>
      <c r="J2931" s="186" t="str">
        <f>IF($A2931=0,"",IFERROR(INDEX(BD_Gestão!B:B,MATCH('Banco de Dados'!$B2931,BD_Gestão!$B:$B,0)),"erro"))</f>
        <v/>
      </c>
      <c r="K2931" s="158" t="str">
        <f>IF($A2931=0,"",IFERROR(INDEX(BD_Gestão!C:C,MATCH('Banco de Dados'!$B2931,BD_Gestão!$B:$B,0)),"erro"))</f>
        <v/>
      </c>
      <c r="L2931" s="158" t="str">
        <f>IF($A2931=0,"",IFERROR(INDEX(BD_Gestão!H:H,MATCH('Banco de Dados'!$B2931,BD_Gestão!$B:$B,0)),"erro"))</f>
        <v/>
      </c>
      <c r="M2931" s="161" t="str">
        <f>IF($A2931=0,"",IFERROR(INDEX(BD_Gestão!F:F,MATCH('Banco de Dados'!$B2931,BD_Gestão!$B:$B,0)),"erro"))</f>
        <v/>
      </c>
      <c r="N2931" s="161" t="str">
        <f>IF($A2931=0,"",IFERROR(INDEX(BD_Gestão!J:J,MATCH('Banco de Dados'!$B2931,BD_Gestão!$B:$B,0)),"erro"))</f>
        <v/>
      </c>
      <c r="O2931" s="164" t="str">
        <f>IF($A2931=0,"",IFERROR(INDEX(BD_Gestão!K:K,MATCH('Banco de Dados'!$B2931,BD_Gestão!$B:$B,0)),"erro"))</f>
        <v/>
      </c>
      <c r="P2931" s="169" t="str">
        <f t="shared" si="182"/>
        <v/>
      </c>
      <c r="Q2931" s="170" t="str">
        <f t="shared" si="183"/>
        <v/>
      </c>
      <c r="R2931" s="163" t="e">
        <f t="shared" si="180"/>
        <v>#VALUE!</v>
      </c>
      <c r="S2931" s="163" t="e">
        <f t="shared" si="181"/>
        <v>#VALUE!</v>
      </c>
      <c r="T2931" s="163" t="e">
        <f>INDEX(Controle!O:O,MATCH('Banco de Dados'!A2931,Controle!M:M,0))*E2931/100</f>
        <v>#N/A</v>
      </c>
    </row>
    <row r="2932" spans="1:20" hidden="1" x14ac:dyDescent="0.2">
      <c r="A2932" s="158">
        <f>BD_TS!A2931</f>
        <v>0</v>
      </c>
      <c r="B2932" s="158" t="str">
        <f>SUBSTITUTE(SUBSTITUTE(BD_TS!D2931," ",""),"-","/")</f>
        <v/>
      </c>
      <c r="C2932" s="158">
        <f>BD_TS!E2931</f>
        <v>0</v>
      </c>
      <c r="D2932" s="159">
        <f>BD_TS!F2931</f>
        <v>0</v>
      </c>
      <c r="E2932" s="160">
        <f>BD_TS!B2931</f>
        <v>0</v>
      </c>
      <c r="F2932" s="161">
        <f>BD_TS!C2931</f>
        <v>0</v>
      </c>
      <c r="G2932" s="187">
        <f>BD_TS!H2931</f>
        <v>0</v>
      </c>
      <c r="H2932" s="158" t="str">
        <f>IF($A2932=0,"",IFERROR(INDEX(BD_Gestão!A:A,MATCH('Banco de Dados'!$B2932,BD_Gestão!$B:$B,0)),"erro"))</f>
        <v/>
      </c>
      <c r="I2932" s="162" t="str">
        <f>IF($A2932=0,"",IFERROR(INDEX(BD_Gestão!E:E,MATCH('Banco de Dados'!$B2932,BD_Gestão!$B:$B,0)),"erro"))</f>
        <v/>
      </c>
      <c r="J2932" s="186" t="str">
        <f>IF($A2932=0,"",IFERROR(INDEX(BD_Gestão!B:B,MATCH('Banco de Dados'!$B2932,BD_Gestão!$B:$B,0)),"erro"))</f>
        <v/>
      </c>
      <c r="K2932" s="158" t="str">
        <f>IF($A2932=0,"",IFERROR(INDEX(BD_Gestão!C:C,MATCH('Banco de Dados'!$B2932,BD_Gestão!$B:$B,0)),"erro"))</f>
        <v/>
      </c>
      <c r="L2932" s="158" t="str">
        <f>IF($A2932=0,"",IFERROR(INDEX(BD_Gestão!H:H,MATCH('Banco de Dados'!$B2932,BD_Gestão!$B:$B,0)),"erro"))</f>
        <v/>
      </c>
      <c r="M2932" s="161" t="str">
        <f>IF($A2932=0,"",IFERROR(INDEX(BD_Gestão!F:F,MATCH('Banco de Dados'!$B2932,BD_Gestão!$B:$B,0)),"erro"))</f>
        <v/>
      </c>
      <c r="N2932" s="161" t="str">
        <f>IF($A2932=0,"",IFERROR(INDEX(BD_Gestão!J:J,MATCH('Banco de Dados'!$B2932,BD_Gestão!$B:$B,0)),"erro"))</f>
        <v/>
      </c>
      <c r="O2932" s="164" t="str">
        <f>IF($A2932=0,"",IFERROR(INDEX(BD_Gestão!K:K,MATCH('Banco de Dados'!$B2932,BD_Gestão!$B:$B,0)),"erro"))</f>
        <v/>
      </c>
      <c r="P2932" s="169" t="str">
        <f t="shared" si="182"/>
        <v/>
      </c>
      <c r="Q2932" s="170" t="str">
        <f t="shared" si="183"/>
        <v/>
      </c>
      <c r="R2932" s="163" t="e">
        <f t="shared" si="180"/>
        <v>#VALUE!</v>
      </c>
      <c r="S2932" s="163" t="e">
        <f t="shared" si="181"/>
        <v>#VALUE!</v>
      </c>
      <c r="T2932" s="163" t="e">
        <f>INDEX(Controle!O:O,MATCH('Banco de Dados'!A2932,Controle!M:M,0))*E2932/100</f>
        <v>#N/A</v>
      </c>
    </row>
    <row r="2933" spans="1:20" hidden="1" x14ac:dyDescent="0.2">
      <c r="A2933" s="158">
        <f>BD_TS!A2932</f>
        <v>0</v>
      </c>
      <c r="B2933" s="158" t="str">
        <f>SUBSTITUTE(SUBSTITUTE(BD_TS!D2932," ",""),"-","/")</f>
        <v/>
      </c>
      <c r="C2933" s="158">
        <f>BD_TS!E2932</f>
        <v>0</v>
      </c>
      <c r="D2933" s="159">
        <f>BD_TS!F2932</f>
        <v>0</v>
      </c>
      <c r="E2933" s="160">
        <f>BD_TS!B2932</f>
        <v>0</v>
      </c>
      <c r="F2933" s="161">
        <f>BD_TS!C2932</f>
        <v>0</v>
      </c>
      <c r="G2933" s="187">
        <f>BD_TS!H2932</f>
        <v>0</v>
      </c>
      <c r="H2933" s="158" t="str">
        <f>IF($A2933=0,"",IFERROR(INDEX(BD_Gestão!A:A,MATCH('Banco de Dados'!$B2933,BD_Gestão!$B:$B,0)),"erro"))</f>
        <v/>
      </c>
      <c r="I2933" s="162" t="str">
        <f>IF($A2933=0,"",IFERROR(INDEX(BD_Gestão!E:E,MATCH('Banco de Dados'!$B2933,BD_Gestão!$B:$B,0)),"erro"))</f>
        <v/>
      </c>
      <c r="J2933" s="186" t="str">
        <f>IF($A2933=0,"",IFERROR(INDEX(BD_Gestão!B:B,MATCH('Banco de Dados'!$B2933,BD_Gestão!$B:$B,0)),"erro"))</f>
        <v/>
      </c>
      <c r="K2933" s="158" t="str">
        <f>IF($A2933=0,"",IFERROR(INDEX(BD_Gestão!C:C,MATCH('Banco de Dados'!$B2933,BD_Gestão!$B:$B,0)),"erro"))</f>
        <v/>
      </c>
      <c r="L2933" s="158" t="str">
        <f>IF($A2933=0,"",IFERROR(INDEX(BD_Gestão!H:H,MATCH('Banco de Dados'!$B2933,BD_Gestão!$B:$B,0)),"erro"))</f>
        <v/>
      </c>
      <c r="M2933" s="161" t="str">
        <f>IF($A2933=0,"",IFERROR(INDEX(BD_Gestão!F:F,MATCH('Banco de Dados'!$B2933,BD_Gestão!$B:$B,0)),"erro"))</f>
        <v/>
      </c>
      <c r="N2933" s="161" t="str">
        <f>IF($A2933=0,"",IFERROR(INDEX(BD_Gestão!J:J,MATCH('Banco de Dados'!$B2933,BD_Gestão!$B:$B,0)),"erro"))</f>
        <v/>
      </c>
      <c r="O2933" s="164" t="str">
        <f>IF($A2933=0,"",IFERROR(INDEX(BD_Gestão!K:K,MATCH('Banco de Dados'!$B2933,BD_Gestão!$B:$B,0)),"erro"))</f>
        <v/>
      </c>
      <c r="P2933" s="169" t="str">
        <f t="shared" si="182"/>
        <v/>
      </c>
      <c r="Q2933" s="170" t="str">
        <f t="shared" si="183"/>
        <v/>
      </c>
      <c r="R2933" s="163" t="e">
        <f t="shared" si="180"/>
        <v>#VALUE!</v>
      </c>
      <c r="S2933" s="163" t="e">
        <f t="shared" si="181"/>
        <v>#VALUE!</v>
      </c>
      <c r="T2933" s="163" t="e">
        <f>INDEX(Controle!O:O,MATCH('Banco de Dados'!A2933,Controle!M:M,0))*E2933/100</f>
        <v>#N/A</v>
      </c>
    </row>
    <row r="2934" spans="1:20" hidden="1" x14ac:dyDescent="0.2">
      <c r="A2934" s="158">
        <f>BD_TS!A2933</f>
        <v>0</v>
      </c>
      <c r="B2934" s="158" t="str">
        <f>SUBSTITUTE(SUBSTITUTE(BD_TS!D2933," ",""),"-","/")</f>
        <v/>
      </c>
      <c r="C2934" s="158">
        <f>BD_TS!E2933</f>
        <v>0</v>
      </c>
      <c r="D2934" s="159">
        <f>BD_TS!F2933</f>
        <v>0</v>
      </c>
      <c r="E2934" s="160">
        <f>BD_TS!B2933</f>
        <v>0</v>
      </c>
      <c r="F2934" s="161">
        <f>BD_TS!C2933</f>
        <v>0</v>
      </c>
      <c r="G2934" s="187">
        <f>BD_TS!H2933</f>
        <v>0</v>
      </c>
      <c r="H2934" s="158" t="str">
        <f>IF($A2934=0,"",IFERROR(INDEX(BD_Gestão!A:A,MATCH('Banco de Dados'!$B2934,BD_Gestão!$B:$B,0)),"erro"))</f>
        <v/>
      </c>
      <c r="I2934" s="162" t="str">
        <f>IF($A2934=0,"",IFERROR(INDEX(BD_Gestão!E:E,MATCH('Banco de Dados'!$B2934,BD_Gestão!$B:$B,0)),"erro"))</f>
        <v/>
      </c>
      <c r="J2934" s="186" t="str">
        <f>IF($A2934=0,"",IFERROR(INDEX(BD_Gestão!B:B,MATCH('Banco de Dados'!$B2934,BD_Gestão!$B:$B,0)),"erro"))</f>
        <v/>
      </c>
      <c r="K2934" s="158" t="str">
        <f>IF($A2934=0,"",IFERROR(INDEX(BD_Gestão!C:C,MATCH('Banco de Dados'!$B2934,BD_Gestão!$B:$B,0)),"erro"))</f>
        <v/>
      </c>
      <c r="L2934" s="158" t="str">
        <f>IF($A2934=0,"",IFERROR(INDEX(BD_Gestão!H:H,MATCH('Banco de Dados'!$B2934,BD_Gestão!$B:$B,0)),"erro"))</f>
        <v/>
      </c>
      <c r="M2934" s="161" t="str">
        <f>IF($A2934=0,"",IFERROR(INDEX(BD_Gestão!F:F,MATCH('Banco de Dados'!$B2934,BD_Gestão!$B:$B,0)),"erro"))</f>
        <v/>
      </c>
      <c r="N2934" s="161" t="str">
        <f>IF($A2934=0,"",IFERROR(INDEX(BD_Gestão!J:J,MATCH('Banco de Dados'!$B2934,BD_Gestão!$B:$B,0)),"erro"))</f>
        <v/>
      </c>
      <c r="O2934" s="164" t="str">
        <f>IF($A2934=0,"",IFERROR(INDEX(BD_Gestão!K:K,MATCH('Banco de Dados'!$B2934,BD_Gestão!$B:$B,0)),"erro"))</f>
        <v/>
      </c>
      <c r="P2934" s="169" t="str">
        <f t="shared" si="182"/>
        <v/>
      </c>
      <c r="Q2934" s="170" t="str">
        <f t="shared" si="183"/>
        <v/>
      </c>
      <c r="R2934" s="163" t="e">
        <f t="shared" si="180"/>
        <v>#VALUE!</v>
      </c>
      <c r="S2934" s="163" t="e">
        <f t="shared" si="181"/>
        <v>#VALUE!</v>
      </c>
      <c r="T2934" s="163" t="e">
        <f>INDEX(Controle!O:O,MATCH('Banco de Dados'!A2934,Controle!M:M,0))*E2934/100</f>
        <v>#N/A</v>
      </c>
    </row>
    <row r="2935" spans="1:20" hidden="1" x14ac:dyDescent="0.2">
      <c r="A2935" s="158">
        <f>BD_TS!A2934</f>
        <v>0</v>
      </c>
      <c r="B2935" s="158" t="str">
        <f>SUBSTITUTE(SUBSTITUTE(BD_TS!D2934," ",""),"-","/")</f>
        <v/>
      </c>
      <c r="C2935" s="158">
        <f>BD_TS!E2934</f>
        <v>0</v>
      </c>
      <c r="D2935" s="159">
        <f>BD_TS!F2934</f>
        <v>0</v>
      </c>
      <c r="E2935" s="160">
        <f>BD_TS!B2934</f>
        <v>0</v>
      </c>
      <c r="F2935" s="161">
        <f>BD_TS!C2934</f>
        <v>0</v>
      </c>
      <c r="G2935" s="187">
        <f>BD_TS!H2934</f>
        <v>0</v>
      </c>
      <c r="H2935" s="158" t="str">
        <f>IF($A2935=0,"",IFERROR(INDEX(BD_Gestão!A:A,MATCH('Banco de Dados'!$B2935,BD_Gestão!$B:$B,0)),"erro"))</f>
        <v/>
      </c>
      <c r="I2935" s="162" t="str">
        <f>IF($A2935=0,"",IFERROR(INDEX(BD_Gestão!E:E,MATCH('Banco de Dados'!$B2935,BD_Gestão!$B:$B,0)),"erro"))</f>
        <v/>
      </c>
      <c r="J2935" s="186" t="str">
        <f>IF($A2935=0,"",IFERROR(INDEX(BD_Gestão!B:B,MATCH('Banco de Dados'!$B2935,BD_Gestão!$B:$B,0)),"erro"))</f>
        <v/>
      </c>
      <c r="K2935" s="158" t="str">
        <f>IF($A2935=0,"",IFERROR(INDEX(BD_Gestão!C:C,MATCH('Banco de Dados'!$B2935,BD_Gestão!$B:$B,0)),"erro"))</f>
        <v/>
      </c>
      <c r="L2935" s="158" t="str">
        <f>IF($A2935=0,"",IFERROR(INDEX(BD_Gestão!H:H,MATCH('Banco de Dados'!$B2935,BD_Gestão!$B:$B,0)),"erro"))</f>
        <v/>
      </c>
      <c r="M2935" s="161" t="str">
        <f>IF($A2935=0,"",IFERROR(INDEX(BD_Gestão!F:F,MATCH('Banco de Dados'!$B2935,BD_Gestão!$B:$B,0)),"erro"))</f>
        <v/>
      </c>
      <c r="N2935" s="161" t="str">
        <f>IF($A2935=0,"",IFERROR(INDEX(BD_Gestão!J:J,MATCH('Banco de Dados'!$B2935,BD_Gestão!$B:$B,0)),"erro"))</f>
        <v/>
      </c>
      <c r="O2935" s="164" t="str">
        <f>IF($A2935=0,"",IFERROR(INDEX(BD_Gestão!K:K,MATCH('Banco de Dados'!$B2935,BD_Gestão!$B:$B,0)),"erro"))</f>
        <v/>
      </c>
      <c r="P2935" s="169" t="str">
        <f t="shared" si="182"/>
        <v/>
      </c>
      <c r="Q2935" s="170" t="str">
        <f t="shared" si="183"/>
        <v/>
      </c>
      <c r="R2935" s="163" t="e">
        <f t="shared" si="180"/>
        <v>#VALUE!</v>
      </c>
      <c r="S2935" s="163" t="e">
        <f t="shared" si="181"/>
        <v>#VALUE!</v>
      </c>
      <c r="T2935" s="163" t="e">
        <f>INDEX(Controle!O:O,MATCH('Banco de Dados'!A2935,Controle!M:M,0))*E2935/100</f>
        <v>#N/A</v>
      </c>
    </row>
    <row r="2936" spans="1:20" hidden="1" x14ac:dyDescent="0.2">
      <c r="A2936" s="158">
        <f>BD_TS!A2935</f>
        <v>0</v>
      </c>
      <c r="B2936" s="158" t="str">
        <f>SUBSTITUTE(SUBSTITUTE(BD_TS!D2935," ",""),"-","/")</f>
        <v/>
      </c>
      <c r="C2936" s="158">
        <f>BD_TS!E2935</f>
        <v>0</v>
      </c>
      <c r="D2936" s="159">
        <f>BD_TS!F2935</f>
        <v>0</v>
      </c>
      <c r="E2936" s="160">
        <f>BD_TS!B2935</f>
        <v>0</v>
      </c>
      <c r="F2936" s="161">
        <f>BD_TS!C2935</f>
        <v>0</v>
      </c>
      <c r="G2936" s="187">
        <f>BD_TS!H2935</f>
        <v>0</v>
      </c>
      <c r="H2936" s="158" t="str">
        <f>IF($A2936=0,"",IFERROR(INDEX(BD_Gestão!A:A,MATCH('Banco de Dados'!$B2936,BD_Gestão!$B:$B,0)),"erro"))</f>
        <v/>
      </c>
      <c r="I2936" s="162" t="str">
        <f>IF($A2936=0,"",IFERROR(INDEX(BD_Gestão!E:E,MATCH('Banco de Dados'!$B2936,BD_Gestão!$B:$B,0)),"erro"))</f>
        <v/>
      </c>
      <c r="J2936" s="186" t="str">
        <f>IF($A2936=0,"",IFERROR(INDEX(BD_Gestão!B:B,MATCH('Banco de Dados'!$B2936,BD_Gestão!$B:$B,0)),"erro"))</f>
        <v/>
      </c>
      <c r="K2936" s="158" t="str">
        <f>IF($A2936=0,"",IFERROR(INDEX(BD_Gestão!C:C,MATCH('Banco de Dados'!$B2936,BD_Gestão!$B:$B,0)),"erro"))</f>
        <v/>
      </c>
      <c r="L2936" s="158" t="str">
        <f>IF($A2936=0,"",IFERROR(INDEX(BD_Gestão!H:H,MATCH('Banco de Dados'!$B2936,BD_Gestão!$B:$B,0)),"erro"))</f>
        <v/>
      </c>
      <c r="M2936" s="161" t="str">
        <f>IF($A2936=0,"",IFERROR(INDEX(BD_Gestão!F:F,MATCH('Banco de Dados'!$B2936,BD_Gestão!$B:$B,0)),"erro"))</f>
        <v/>
      </c>
      <c r="N2936" s="161" t="str">
        <f>IF($A2936=0,"",IFERROR(INDEX(BD_Gestão!J:J,MATCH('Banco de Dados'!$B2936,BD_Gestão!$B:$B,0)),"erro"))</f>
        <v/>
      </c>
      <c r="O2936" s="164" t="str">
        <f>IF($A2936=0,"",IFERROR(INDEX(BD_Gestão!K:K,MATCH('Banco de Dados'!$B2936,BD_Gestão!$B:$B,0)),"erro"))</f>
        <v/>
      </c>
      <c r="P2936" s="169" t="str">
        <f t="shared" si="182"/>
        <v/>
      </c>
      <c r="Q2936" s="170" t="str">
        <f t="shared" si="183"/>
        <v/>
      </c>
      <c r="R2936" s="163" t="e">
        <f t="shared" si="180"/>
        <v>#VALUE!</v>
      </c>
      <c r="S2936" s="163" t="e">
        <f t="shared" si="181"/>
        <v>#VALUE!</v>
      </c>
      <c r="T2936" s="163" t="e">
        <f>INDEX(Controle!O:O,MATCH('Banco de Dados'!A2936,Controle!M:M,0))*E2936/100</f>
        <v>#N/A</v>
      </c>
    </row>
    <row r="2937" spans="1:20" hidden="1" x14ac:dyDescent="0.2">
      <c r="A2937" s="158">
        <f>BD_TS!A2936</f>
        <v>0</v>
      </c>
      <c r="B2937" s="158" t="str">
        <f>SUBSTITUTE(SUBSTITUTE(BD_TS!D2936," ",""),"-","/")</f>
        <v/>
      </c>
      <c r="C2937" s="158">
        <f>BD_TS!E2936</f>
        <v>0</v>
      </c>
      <c r="D2937" s="159">
        <f>BD_TS!F2936</f>
        <v>0</v>
      </c>
      <c r="E2937" s="160">
        <f>BD_TS!B2936</f>
        <v>0</v>
      </c>
      <c r="F2937" s="161">
        <f>BD_TS!C2936</f>
        <v>0</v>
      </c>
      <c r="G2937" s="187">
        <f>BD_TS!H2936</f>
        <v>0</v>
      </c>
      <c r="H2937" s="158" t="str">
        <f>IF($A2937=0,"",IFERROR(INDEX(BD_Gestão!A:A,MATCH('Banco de Dados'!$B2937,BD_Gestão!$B:$B,0)),"erro"))</f>
        <v/>
      </c>
      <c r="I2937" s="162" t="str">
        <f>IF($A2937=0,"",IFERROR(INDEX(BD_Gestão!E:E,MATCH('Banco de Dados'!$B2937,BD_Gestão!$B:$B,0)),"erro"))</f>
        <v/>
      </c>
      <c r="J2937" s="186" t="str">
        <f>IF($A2937=0,"",IFERROR(INDEX(BD_Gestão!B:B,MATCH('Banco de Dados'!$B2937,BD_Gestão!$B:$B,0)),"erro"))</f>
        <v/>
      </c>
      <c r="K2937" s="158" t="str">
        <f>IF($A2937=0,"",IFERROR(INDEX(BD_Gestão!C:C,MATCH('Banco de Dados'!$B2937,BD_Gestão!$B:$B,0)),"erro"))</f>
        <v/>
      </c>
      <c r="L2937" s="158" t="str">
        <f>IF($A2937=0,"",IFERROR(INDEX(BD_Gestão!H:H,MATCH('Banco de Dados'!$B2937,BD_Gestão!$B:$B,0)),"erro"))</f>
        <v/>
      </c>
      <c r="M2937" s="161" t="str">
        <f>IF($A2937=0,"",IFERROR(INDEX(BD_Gestão!F:F,MATCH('Banco de Dados'!$B2937,BD_Gestão!$B:$B,0)),"erro"))</f>
        <v/>
      </c>
      <c r="N2937" s="161" t="str">
        <f>IF($A2937=0,"",IFERROR(INDEX(BD_Gestão!J:J,MATCH('Banco de Dados'!$B2937,BD_Gestão!$B:$B,0)),"erro"))</f>
        <v/>
      </c>
      <c r="O2937" s="164" t="str">
        <f>IF($A2937=0,"",IFERROR(INDEX(BD_Gestão!K:K,MATCH('Banco de Dados'!$B2937,BD_Gestão!$B:$B,0)),"erro"))</f>
        <v/>
      </c>
      <c r="P2937" s="169" t="str">
        <f t="shared" si="182"/>
        <v/>
      </c>
      <c r="Q2937" s="170" t="str">
        <f t="shared" si="183"/>
        <v/>
      </c>
      <c r="R2937" s="163" t="e">
        <f t="shared" si="180"/>
        <v>#VALUE!</v>
      </c>
      <c r="S2937" s="163" t="e">
        <f t="shared" si="181"/>
        <v>#VALUE!</v>
      </c>
      <c r="T2937" s="163" t="e">
        <f>INDEX(Controle!O:O,MATCH('Banco de Dados'!A2937,Controle!M:M,0))*E2937/100</f>
        <v>#N/A</v>
      </c>
    </row>
    <row r="2938" spans="1:20" hidden="1" x14ac:dyDescent="0.2">
      <c r="A2938" s="158">
        <f>BD_TS!A2937</f>
        <v>0</v>
      </c>
      <c r="B2938" s="158" t="str">
        <f>SUBSTITUTE(SUBSTITUTE(BD_TS!D2937," ",""),"-","/")</f>
        <v/>
      </c>
      <c r="C2938" s="158">
        <f>BD_TS!E2937</f>
        <v>0</v>
      </c>
      <c r="D2938" s="159">
        <f>BD_TS!F2937</f>
        <v>0</v>
      </c>
      <c r="E2938" s="160">
        <f>BD_TS!B2937</f>
        <v>0</v>
      </c>
      <c r="F2938" s="161">
        <f>BD_TS!C2937</f>
        <v>0</v>
      </c>
      <c r="G2938" s="187">
        <f>BD_TS!H2937</f>
        <v>0</v>
      </c>
      <c r="H2938" s="158" t="str">
        <f>IF($A2938=0,"",IFERROR(INDEX(BD_Gestão!A:A,MATCH('Banco de Dados'!$B2938,BD_Gestão!$B:$B,0)),"erro"))</f>
        <v/>
      </c>
      <c r="I2938" s="162" t="str">
        <f>IF($A2938=0,"",IFERROR(INDEX(BD_Gestão!E:E,MATCH('Banco de Dados'!$B2938,BD_Gestão!$B:$B,0)),"erro"))</f>
        <v/>
      </c>
      <c r="J2938" s="186" t="str">
        <f>IF($A2938=0,"",IFERROR(INDEX(BD_Gestão!B:B,MATCH('Banco de Dados'!$B2938,BD_Gestão!$B:$B,0)),"erro"))</f>
        <v/>
      </c>
      <c r="K2938" s="158" t="str">
        <f>IF($A2938=0,"",IFERROR(INDEX(BD_Gestão!C:C,MATCH('Banco de Dados'!$B2938,BD_Gestão!$B:$B,0)),"erro"))</f>
        <v/>
      </c>
      <c r="L2938" s="158" t="str">
        <f>IF($A2938=0,"",IFERROR(INDEX(BD_Gestão!H:H,MATCH('Banco de Dados'!$B2938,BD_Gestão!$B:$B,0)),"erro"))</f>
        <v/>
      </c>
      <c r="M2938" s="161" t="str">
        <f>IF($A2938=0,"",IFERROR(INDEX(BD_Gestão!F:F,MATCH('Banco de Dados'!$B2938,BD_Gestão!$B:$B,0)),"erro"))</f>
        <v/>
      </c>
      <c r="N2938" s="161" t="str">
        <f>IF($A2938=0,"",IFERROR(INDEX(BD_Gestão!J:J,MATCH('Banco de Dados'!$B2938,BD_Gestão!$B:$B,0)),"erro"))</f>
        <v/>
      </c>
      <c r="O2938" s="164" t="str">
        <f>IF($A2938=0,"",IFERROR(INDEX(BD_Gestão!K:K,MATCH('Banco de Dados'!$B2938,BD_Gestão!$B:$B,0)),"erro"))</f>
        <v/>
      </c>
      <c r="P2938" s="169" t="str">
        <f t="shared" si="182"/>
        <v/>
      </c>
      <c r="Q2938" s="170" t="str">
        <f t="shared" si="183"/>
        <v/>
      </c>
      <c r="R2938" s="163" t="e">
        <f t="shared" si="180"/>
        <v>#VALUE!</v>
      </c>
      <c r="S2938" s="163" t="e">
        <f t="shared" si="181"/>
        <v>#VALUE!</v>
      </c>
      <c r="T2938" s="163" t="e">
        <f>INDEX(Controle!O:O,MATCH('Banco de Dados'!A2938,Controle!M:M,0))*E2938/100</f>
        <v>#N/A</v>
      </c>
    </row>
    <row r="2939" spans="1:20" hidden="1" x14ac:dyDescent="0.2">
      <c r="A2939" s="158">
        <f>BD_TS!A2938</f>
        <v>0</v>
      </c>
      <c r="B2939" s="158" t="str">
        <f>SUBSTITUTE(SUBSTITUTE(BD_TS!D2938," ",""),"-","/")</f>
        <v/>
      </c>
      <c r="C2939" s="158">
        <f>BD_TS!E2938</f>
        <v>0</v>
      </c>
      <c r="D2939" s="159">
        <f>BD_TS!F2938</f>
        <v>0</v>
      </c>
      <c r="E2939" s="160">
        <f>BD_TS!B2938</f>
        <v>0</v>
      </c>
      <c r="F2939" s="161">
        <f>BD_TS!C2938</f>
        <v>0</v>
      </c>
      <c r="G2939" s="187">
        <f>BD_TS!H2938</f>
        <v>0</v>
      </c>
      <c r="H2939" s="158" t="str">
        <f>IF($A2939=0,"",IFERROR(INDEX(BD_Gestão!A:A,MATCH('Banco de Dados'!$B2939,BD_Gestão!$B:$B,0)),"erro"))</f>
        <v/>
      </c>
      <c r="I2939" s="162" t="str">
        <f>IF($A2939=0,"",IFERROR(INDEX(BD_Gestão!E:E,MATCH('Banco de Dados'!$B2939,BD_Gestão!$B:$B,0)),"erro"))</f>
        <v/>
      </c>
      <c r="J2939" s="186" t="str">
        <f>IF($A2939=0,"",IFERROR(INDEX(BD_Gestão!B:B,MATCH('Banco de Dados'!$B2939,BD_Gestão!$B:$B,0)),"erro"))</f>
        <v/>
      </c>
      <c r="K2939" s="158" t="str">
        <f>IF($A2939=0,"",IFERROR(INDEX(BD_Gestão!C:C,MATCH('Banco de Dados'!$B2939,BD_Gestão!$B:$B,0)),"erro"))</f>
        <v/>
      </c>
      <c r="L2939" s="158" t="str">
        <f>IF($A2939=0,"",IFERROR(INDEX(BD_Gestão!H:H,MATCH('Banco de Dados'!$B2939,BD_Gestão!$B:$B,0)),"erro"))</f>
        <v/>
      </c>
      <c r="M2939" s="161" t="str">
        <f>IF($A2939=0,"",IFERROR(INDEX(BD_Gestão!F:F,MATCH('Banco de Dados'!$B2939,BD_Gestão!$B:$B,0)),"erro"))</f>
        <v/>
      </c>
      <c r="N2939" s="161" t="str">
        <f>IF($A2939=0,"",IFERROR(INDEX(BD_Gestão!J:J,MATCH('Banco de Dados'!$B2939,BD_Gestão!$B:$B,0)),"erro"))</f>
        <v/>
      </c>
      <c r="O2939" s="164" t="str">
        <f>IF($A2939=0,"",IFERROR(INDEX(BD_Gestão!K:K,MATCH('Banco de Dados'!$B2939,BD_Gestão!$B:$B,0)),"erro"))</f>
        <v/>
      </c>
      <c r="P2939" s="169" t="str">
        <f t="shared" si="182"/>
        <v/>
      </c>
      <c r="Q2939" s="170" t="str">
        <f t="shared" si="183"/>
        <v/>
      </c>
      <c r="R2939" s="163" t="e">
        <f t="shared" si="180"/>
        <v>#VALUE!</v>
      </c>
      <c r="S2939" s="163" t="e">
        <f t="shared" si="181"/>
        <v>#VALUE!</v>
      </c>
      <c r="T2939" s="163" t="e">
        <f>INDEX(Controle!O:O,MATCH('Banco de Dados'!A2939,Controle!M:M,0))*E2939/100</f>
        <v>#N/A</v>
      </c>
    </row>
    <row r="2940" spans="1:20" hidden="1" x14ac:dyDescent="0.2">
      <c r="A2940" s="158">
        <f>BD_TS!A2939</f>
        <v>0</v>
      </c>
      <c r="B2940" s="158" t="str">
        <f>SUBSTITUTE(SUBSTITUTE(BD_TS!D2939," ",""),"-","/")</f>
        <v/>
      </c>
      <c r="C2940" s="158">
        <f>BD_TS!E2939</f>
        <v>0</v>
      </c>
      <c r="D2940" s="159">
        <f>BD_TS!F2939</f>
        <v>0</v>
      </c>
      <c r="E2940" s="160">
        <f>BD_TS!B2939</f>
        <v>0</v>
      </c>
      <c r="F2940" s="161">
        <f>BD_TS!C2939</f>
        <v>0</v>
      </c>
      <c r="G2940" s="187">
        <f>BD_TS!H2939</f>
        <v>0</v>
      </c>
      <c r="H2940" s="158" t="str">
        <f>IF($A2940=0,"",IFERROR(INDEX(BD_Gestão!A:A,MATCH('Banco de Dados'!$B2940,BD_Gestão!$B:$B,0)),"erro"))</f>
        <v/>
      </c>
      <c r="I2940" s="162" t="str">
        <f>IF($A2940=0,"",IFERROR(INDEX(BD_Gestão!E:E,MATCH('Banco de Dados'!$B2940,BD_Gestão!$B:$B,0)),"erro"))</f>
        <v/>
      </c>
      <c r="J2940" s="186" t="str">
        <f>IF($A2940=0,"",IFERROR(INDEX(BD_Gestão!B:B,MATCH('Banco de Dados'!$B2940,BD_Gestão!$B:$B,0)),"erro"))</f>
        <v/>
      </c>
      <c r="K2940" s="158" t="str">
        <f>IF($A2940=0,"",IFERROR(INDEX(BD_Gestão!C:C,MATCH('Banco de Dados'!$B2940,BD_Gestão!$B:$B,0)),"erro"))</f>
        <v/>
      </c>
      <c r="L2940" s="158" t="str">
        <f>IF($A2940=0,"",IFERROR(INDEX(BD_Gestão!H:H,MATCH('Banco de Dados'!$B2940,BD_Gestão!$B:$B,0)),"erro"))</f>
        <v/>
      </c>
      <c r="M2940" s="161" t="str">
        <f>IF($A2940=0,"",IFERROR(INDEX(BD_Gestão!F:F,MATCH('Banco de Dados'!$B2940,BD_Gestão!$B:$B,0)),"erro"))</f>
        <v/>
      </c>
      <c r="N2940" s="161" t="str">
        <f>IF($A2940=0,"",IFERROR(INDEX(BD_Gestão!J:J,MATCH('Banco de Dados'!$B2940,BD_Gestão!$B:$B,0)),"erro"))</f>
        <v/>
      </c>
      <c r="O2940" s="164" t="str">
        <f>IF($A2940=0,"",IFERROR(INDEX(BD_Gestão!K:K,MATCH('Banco de Dados'!$B2940,BD_Gestão!$B:$B,0)),"erro"))</f>
        <v/>
      </c>
      <c r="P2940" s="169" t="str">
        <f t="shared" si="182"/>
        <v/>
      </c>
      <c r="Q2940" s="170" t="str">
        <f t="shared" si="183"/>
        <v/>
      </c>
      <c r="R2940" s="163" t="e">
        <f t="shared" si="180"/>
        <v>#VALUE!</v>
      </c>
      <c r="S2940" s="163" t="e">
        <f t="shared" si="181"/>
        <v>#VALUE!</v>
      </c>
      <c r="T2940" s="163" t="e">
        <f>INDEX(Controle!O:O,MATCH('Banco de Dados'!A2940,Controle!M:M,0))*E2940/100</f>
        <v>#N/A</v>
      </c>
    </row>
    <row r="2941" spans="1:20" hidden="1" x14ac:dyDescent="0.2">
      <c r="A2941" s="158">
        <f>BD_TS!A2940</f>
        <v>0</v>
      </c>
      <c r="B2941" s="158" t="str">
        <f>SUBSTITUTE(SUBSTITUTE(BD_TS!D2940," ",""),"-","/")</f>
        <v/>
      </c>
      <c r="C2941" s="158">
        <f>BD_TS!E2940</f>
        <v>0</v>
      </c>
      <c r="D2941" s="159">
        <f>BD_TS!F2940</f>
        <v>0</v>
      </c>
      <c r="E2941" s="160">
        <f>BD_TS!B2940</f>
        <v>0</v>
      </c>
      <c r="F2941" s="161">
        <f>BD_TS!C2940</f>
        <v>0</v>
      </c>
      <c r="G2941" s="187">
        <f>BD_TS!H2940</f>
        <v>0</v>
      </c>
      <c r="H2941" s="158" t="str">
        <f>IF($A2941=0,"",IFERROR(INDEX(BD_Gestão!A:A,MATCH('Banco de Dados'!$B2941,BD_Gestão!$B:$B,0)),"erro"))</f>
        <v/>
      </c>
      <c r="I2941" s="162" t="str">
        <f>IF($A2941=0,"",IFERROR(INDEX(BD_Gestão!E:E,MATCH('Banco de Dados'!$B2941,BD_Gestão!$B:$B,0)),"erro"))</f>
        <v/>
      </c>
      <c r="J2941" s="186" t="str">
        <f>IF($A2941=0,"",IFERROR(INDEX(BD_Gestão!B:B,MATCH('Banco de Dados'!$B2941,BD_Gestão!$B:$B,0)),"erro"))</f>
        <v/>
      </c>
      <c r="K2941" s="158" t="str">
        <f>IF($A2941=0,"",IFERROR(INDEX(BD_Gestão!C:C,MATCH('Banco de Dados'!$B2941,BD_Gestão!$B:$B,0)),"erro"))</f>
        <v/>
      </c>
      <c r="L2941" s="158" t="str">
        <f>IF($A2941=0,"",IFERROR(INDEX(BD_Gestão!H:H,MATCH('Banco de Dados'!$B2941,BD_Gestão!$B:$B,0)),"erro"))</f>
        <v/>
      </c>
      <c r="M2941" s="161" t="str">
        <f>IF($A2941=0,"",IFERROR(INDEX(BD_Gestão!F:F,MATCH('Banco de Dados'!$B2941,BD_Gestão!$B:$B,0)),"erro"))</f>
        <v/>
      </c>
      <c r="N2941" s="161" t="str">
        <f>IF($A2941=0,"",IFERROR(INDEX(BD_Gestão!J:J,MATCH('Banco de Dados'!$B2941,BD_Gestão!$B:$B,0)),"erro"))</f>
        <v/>
      </c>
      <c r="O2941" s="164" t="str">
        <f>IF($A2941=0,"",IFERROR(INDEX(BD_Gestão!K:K,MATCH('Banco de Dados'!$B2941,BD_Gestão!$B:$B,0)),"erro"))</f>
        <v/>
      </c>
      <c r="P2941" s="169" t="str">
        <f t="shared" si="182"/>
        <v/>
      </c>
      <c r="Q2941" s="170" t="str">
        <f t="shared" si="183"/>
        <v/>
      </c>
      <c r="R2941" s="163" t="e">
        <f t="shared" si="180"/>
        <v>#VALUE!</v>
      </c>
      <c r="S2941" s="163" t="e">
        <f t="shared" si="181"/>
        <v>#VALUE!</v>
      </c>
      <c r="T2941" s="163" t="e">
        <f>INDEX(Controle!O:O,MATCH('Banco de Dados'!A2941,Controle!M:M,0))*E2941/100</f>
        <v>#N/A</v>
      </c>
    </row>
    <row r="2942" spans="1:20" hidden="1" x14ac:dyDescent="0.2">
      <c r="A2942" s="158">
        <f>BD_TS!A2941</f>
        <v>0</v>
      </c>
      <c r="B2942" s="158" t="str">
        <f>SUBSTITUTE(SUBSTITUTE(BD_TS!D2941," ",""),"-","/")</f>
        <v/>
      </c>
      <c r="C2942" s="158">
        <f>BD_TS!E2941</f>
        <v>0</v>
      </c>
      <c r="D2942" s="159">
        <f>BD_TS!F2941</f>
        <v>0</v>
      </c>
      <c r="E2942" s="160">
        <f>BD_TS!B2941</f>
        <v>0</v>
      </c>
      <c r="F2942" s="161">
        <f>BD_TS!C2941</f>
        <v>0</v>
      </c>
      <c r="G2942" s="187">
        <f>BD_TS!H2941</f>
        <v>0</v>
      </c>
      <c r="H2942" s="158" t="str">
        <f>IF($A2942=0,"",IFERROR(INDEX(BD_Gestão!A:A,MATCH('Banco de Dados'!$B2942,BD_Gestão!$B:$B,0)),"erro"))</f>
        <v/>
      </c>
      <c r="I2942" s="162" t="str">
        <f>IF($A2942=0,"",IFERROR(INDEX(BD_Gestão!E:E,MATCH('Banco de Dados'!$B2942,BD_Gestão!$B:$B,0)),"erro"))</f>
        <v/>
      </c>
      <c r="J2942" s="186" t="str">
        <f>IF($A2942=0,"",IFERROR(INDEX(BD_Gestão!B:B,MATCH('Banco de Dados'!$B2942,BD_Gestão!$B:$B,0)),"erro"))</f>
        <v/>
      </c>
      <c r="K2942" s="158" t="str">
        <f>IF($A2942=0,"",IFERROR(INDEX(BD_Gestão!C:C,MATCH('Banco de Dados'!$B2942,BD_Gestão!$B:$B,0)),"erro"))</f>
        <v/>
      </c>
      <c r="L2942" s="158" t="str">
        <f>IF($A2942=0,"",IFERROR(INDEX(BD_Gestão!H:H,MATCH('Banco de Dados'!$B2942,BD_Gestão!$B:$B,0)),"erro"))</f>
        <v/>
      </c>
      <c r="M2942" s="161" t="str">
        <f>IF($A2942=0,"",IFERROR(INDEX(BD_Gestão!F:F,MATCH('Banco de Dados'!$B2942,BD_Gestão!$B:$B,0)),"erro"))</f>
        <v/>
      </c>
      <c r="N2942" s="161" t="str">
        <f>IF($A2942=0,"",IFERROR(INDEX(BD_Gestão!J:J,MATCH('Banco de Dados'!$B2942,BD_Gestão!$B:$B,0)),"erro"))</f>
        <v/>
      </c>
      <c r="O2942" s="164" t="str">
        <f>IF($A2942=0,"",IFERROR(INDEX(BD_Gestão!K:K,MATCH('Banco de Dados'!$B2942,BD_Gestão!$B:$B,0)),"erro"))</f>
        <v/>
      </c>
      <c r="P2942" s="169" t="str">
        <f t="shared" si="182"/>
        <v/>
      </c>
      <c r="Q2942" s="170" t="str">
        <f t="shared" si="183"/>
        <v/>
      </c>
      <c r="R2942" s="163" t="e">
        <f t="shared" si="180"/>
        <v>#VALUE!</v>
      </c>
      <c r="S2942" s="163" t="e">
        <f t="shared" si="181"/>
        <v>#VALUE!</v>
      </c>
      <c r="T2942" s="163" t="e">
        <f>INDEX(Controle!O:O,MATCH('Banco de Dados'!A2942,Controle!M:M,0))*E2942/100</f>
        <v>#N/A</v>
      </c>
    </row>
    <row r="2943" spans="1:20" hidden="1" x14ac:dyDescent="0.2">
      <c r="A2943" s="158">
        <f>BD_TS!A2942</f>
        <v>0</v>
      </c>
      <c r="B2943" s="158" t="str">
        <f>SUBSTITUTE(SUBSTITUTE(BD_TS!D2942," ",""),"-","/")</f>
        <v/>
      </c>
      <c r="C2943" s="158">
        <f>BD_TS!E2942</f>
        <v>0</v>
      </c>
      <c r="D2943" s="159">
        <f>BD_TS!F2942</f>
        <v>0</v>
      </c>
      <c r="E2943" s="160">
        <f>BD_TS!B2942</f>
        <v>0</v>
      </c>
      <c r="F2943" s="161">
        <f>BD_TS!C2942</f>
        <v>0</v>
      </c>
      <c r="G2943" s="187">
        <f>BD_TS!H2942</f>
        <v>0</v>
      </c>
      <c r="H2943" s="158" t="str">
        <f>IF($A2943=0,"",IFERROR(INDEX(BD_Gestão!A:A,MATCH('Banco de Dados'!$B2943,BD_Gestão!$B:$B,0)),"erro"))</f>
        <v/>
      </c>
      <c r="I2943" s="162" t="str">
        <f>IF($A2943=0,"",IFERROR(INDEX(BD_Gestão!E:E,MATCH('Banco de Dados'!$B2943,BD_Gestão!$B:$B,0)),"erro"))</f>
        <v/>
      </c>
      <c r="J2943" s="186" t="str">
        <f>IF($A2943=0,"",IFERROR(INDEX(BD_Gestão!B:B,MATCH('Banco de Dados'!$B2943,BD_Gestão!$B:$B,0)),"erro"))</f>
        <v/>
      </c>
      <c r="K2943" s="158" t="str">
        <f>IF($A2943=0,"",IFERROR(INDEX(BD_Gestão!C:C,MATCH('Banco de Dados'!$B2943,BD_Gestão!$B:$B,0)),"erro"))</f>
        <v/>
      </c>
      <c r="L2943" s="158" t="str">
        <f>IF($A2943=0,"",IFERROR(INDEX(BD_Gestão!H:H,MATCH('Banco de Dados'!$B2943,BD_Gestão!$B:$B,0)),"erro"))</f>
        <v/>
      </c>
      <c r="M2943" s="161" t="str">
        <f>IF($A2943=0,"",IFERROR(INDEX(BD_Gestão!F:F,MATCH('Banco de Dados'!$B2943,BD_Gestão!$B:$B,0)),"erro"))</f>
        <v/>
      </c>
      <c r="N2943" s="161" t="str">
        <f>IF($A2943=0,"",IFERROR(INDEX(BD_Gestão!J:J,MATCH('Banco de Dados'!$B2943,BD_Gestão!$B:$B,0)),"erro"))</f>
        <v/>
      </c>
      <c r="O2943" s="164" t="str">
        <f>IF($A2943=0,"",IFERROR(INDEX(BD_Gestão!K:K,MATCH('Banco de Dados'!$B2943,BD_Gestão!$B:$B,0)),"erro"))</f>
        <v/>
      </c>
      <c r="P2943" s="169" t="str">
        <f t="shared" si="182"/>
        <v/>
      </c>
      <c r="Q2943" s="170" t="str">
        <f t="shared" si="183"/>
        <v/>
      </c>
      <c r="R2943" s="163" t="e">
        <f t="shared" si="180"/>
        <v>#VALUE!</v>
      </c>
      <c r="S2943" s="163" t="e">
        <f t="shared" si="181"/>
        <v>#VALUE!</v>
      </c>
      <c r="T2943" s="163" t="e">
        <f>INDEX(Controle!O:O,MATCH('Banco de Dados'!A2943,Controle!M:M,0))*E2943/100</f>
        <v>#N/A</v>
      </c>
    </row>
    <row r="2944" spans="1:20" hidden="1" x14ac:dyDescent="0.2">
      <c r="A2944" s="158">
        <f>BD_TS!A2943</f>
        <v>0</v>
      </c>
      <c r="B2944" s="158" t="str">
        <f>SUBSTITUTE(SUBSTITUTE(BD_TS!D2943," ",""),"-","/")</f>
        <v/>
      </c>
      <c r="C2944" s="158">
        <f>BD_TS!E2943</f>
        <v>0</v>
      </c>
      <c r="D2944" s="159">
        <f>BD_TS!F2943</f>
        <v>0</v>
      </c>
      <c r="E2944" s="160">
        <f>BD_TS!B2943</f>
        <v>0</v>
      </c>
      <c r="F2944" s="161">
        <f>BD_TS!C2943</f>
        <v>0</v>
      </c>
      <c r="G2944" s="187">
        <f>BD_TS!H2943</f>
        <v>0</v>
      </c>
      <c r="H2944" s="158" t="str">
        <f>IF($A2944=0,"",IFERROR(INDEX(BD_Gestão!A:A,MATCH('Banco de Dados'!$B2944,BD_Gestão!$B:$B,0)),"erro"))</f>
        <v/>
      </c>
      <c r="I2944" s="162" t="str">
        <f>IF($A2944=0,"",IFERROR(INDEX(BD_Gestão!E:E,MATCH('Banco de Dados'!$B2944,BD_Gestão!$B:$B,0)),"erro"))</f>
        <v/>
      </c>
      <c r="J2944" s="186" t="str">
        <f>IF($A2944=0,"",IFERROR(INDEX(BD_Gestão!B:B,MATCH('Banco de Dados'!$B2944,BD_Gestão!$B:$B,0)),"erro"))</f>
        <v/>
      </c>
      <c r="K2944" s="158" t="str">
        <f>IF($A2944=0,"",IFERROR(INDEX(BD_Gestão!C:C,MATCH('Banco de Dados'!$B2944,BD_Gestão!$B:$B,0)),"erro"))</f>
        <v/>
      </c>
      <c r="L2944" s="158" t="str">
        <f>IF($A2944=0,"",IFERROR(INDEX(BD_Gestão!H:H,MATCH('Banco de Dados'!$B2944,BD_Gestão!$B:$B,0)),"erro"))</f>
        <v/>
      </c>
      <c r="M2944" s="161" t="str">
        <f>IF($A2944=0,"",IFERROR(INDEX(BD_Gestão!F:F,MATCH('Banco de Dados'!$B2944,BD_Gestão!$B:$B,0)),"erro"))</f>
        <v/>
      </c>
      <c r="N2944" s="161" t="str">
        <f>IF($A2944=0,"",IFERROR(INDEX(BD_Gestão!J:J,MATCH('Banco de Dados'!$B2944,BD_Gestão!$B:$B,0)),"erro"))</f>
        <v/>
      </c>
      <c r="O2944" s="164" t="str">
        <f>IF($A2944=0,"",IFERROR(INDEX(BD_Gestão!K:K,MATCH('Banco de Dados'!$B2944,BD_Gestão!$B:$B,0)),"erro"))</f>
        <v/>
      </c>
      <c r="P2944" s="169" t="str">
        <f t="shared" si="182"/>
        <v/>
      </c>
      <c r="Q2944" s="170" t="str">
        <f t="shared" si="183"/>
        <v/>
      </c>
      <c r="R2944" s="163" t="e">
        <f t="shared" si="180"/>
        <v>#VALUE!</v>
      </c>
      <c r="S2944" s="163" t="e">
        <f t="shared" si="181"/>
        <v>#VALUE!</v>
      </c>
      <c r="T2944" s="163" t="e">
        <f>INDEX(Controle!O:O,MATCH('Banco de Dados'!A2944,Controle!M:M,0))*E2944/100</f>
        <v>#N/A</v>
      </c>
    </row>
    <row r="2945" spans="1:20" hidden="1" x14ac:dyDescent="0.2">
      <c r="A2945" s="158">
        <f>BD_TS!A2944</f>
        <v>0</v>
      </c>
      <c r="B2945" s="158" t="str">
        <f>SUBSTITUTE(SUBSTITUTE(BD_TS!D2944," ",""),"-","/")</f>
        <v/>
      </c>
      <c r="C2945" s="158">
        <f>BD_TS!E2944</f>
        <v>0</v>
      </c>
      <c r="D2945" s="159">
        <f>BD_TS!F2944</f>
        <v>0</v>
      </c>
      <c r="E2945" s="160">
        <f>BD_TS!B2944</f>
        <v>0</v>
      </c>
      <c r="F2945" s="161">
        <f>BD_TS!C2944</f>
        <v>0</v>
      </c>
      <c r="G2945" s="187">
        <f>BD_TS!H2944</f>
        <v>0</v>
      </c>
      <c r="H2945" s="158" t="str">
        <f>IF($A2945=0,"",IFERROR(INDEX(BD_Gestão!A:A,MATCH('Banco de Dados'!$B2945,BD_Gestão!$B:$B,0)),"erro"))</f>
        <v/>
      </c>
      <c r="I2945" s="162" t="str">
        <f>IF($A2945=0,"",IFERROR(INDEX(BD_Gestão!E:E,MATCH('Banco de Dados'!$B2945,BD_Gestão!$B:$B,0)),"erro"))</f>
        <v/>
      </c>
      <c r="J2945" s="186" t="str">
        <f>IF($A2945=0,"",IFERROR(INDEX(BD_Gestão!B:B,MATCH('Banco de Dados'!$B2945,BD_Gestão!$B:$B,0)),"erro"))</f>
        <v/>
      </c>
      <c r="K2945" s="158" t="str">
        <f>IF($A2945=0,"",IFERROR(INDEX(BD_Gestão!C:C,MATCH('Banco de Dados'!$B2945,BD_Gestão!$B:$B,0)),"erro"))</f>
        <v/>
      </c>
      <c r="L2945" s="158" t="str">
        <f>IF($A2945=0,"",IFERROR(INDEX(BD_Gestão!H:H,MATCH('Banco de Dados'!$B2945,BD_Gestão!$B:$B,0)),"erro"))</f>
        <v/>
      </c>
      <c r="M2945" s="161" t="str">
        <f>IF($A2945=0,"",IFERROR(INDEX(BD_Gestão!F:F,MATCH('Banco de Dados'!$B2945,BD_Gestão!$B:$B,0)),"erro"))</f>
        <v/>
      </c>
      <c r="N2945" s="161" t="str">
        <f>IF($A2945=0,"",IFERROR(INDEX(BD_Gestão!J:J,MATCH('Banco de Dados'!$B2945,BD_Gestão!$B:$B,0)),"erro"))</f>
        <v/>
      </c>
      <c r="O2945" s="164" t="str">
        <f>IF($A2945=0,"",IFERROR(INDEX(BD_Gestão!K:K,MATCH('Banco de Dados'!$B2945,BD_Gestão!$B:$B,0)),"erro"))</f>
        <v/>
      </c>
      <c r="P2945" s="169" t="str">
        <f t="shared" si="182"/>
        <v/>
      </c>
      <c r="Q2945" s="170" t="str">
        <f t="shared" si="183"/>
        <v/>
      </c>
      <c r="R2945" s="163" t="e">
        <f t="shared" si="180"/>
        <v>#VALUE!</v>
      </c>
      <c r="S2945" s="163" t="e">
        <f t="shared" si="181"/>
        <v>#VALUE!</v>
      </c>
      <c r="T2945" s="163" t="e">
        <f>INDEX(Controle!O:O,MATCH('Banco de Dados'!A2945,Controle!M:M,0))*E2945/100</f>
        <v>#N/A</v>
      </c>
    </row>
    <row r="2946" spans="1:20" hidden="1" x14ac:dyDescent="0.2">
      <c r="A2946" s="158">
        <f>BD_TS!A2945</f>
        <v>0</v>
      </c>
      <c r="B2946" s="158" t="str">
        <f>SUBSTITUTE(SUBSTITUTE(BD_TS!D2945," ",""),"-","/")</f>
        <v/>
      </c>
      <c r="C2946" s="158">
        <f>BD_TS!E2945</f>
        <v>0</v>
      </c>
      <c r="D2946" s="159">
        <f>BD_TS!F2945</f>
        <v>0</v>
      </c>
      <c r="E2946" s="160">
        <f>BD_TS!B2945</f>
        <v>0</v>
      </c>
      <c r="F2946" s="161">
        <f>BD_TS!C2945</f>
        <v>0</v>
      </c>
      <c r="G2946" s="187">
        <f>BD_TS!H2945</f>
        <v>0</v>
      </c>
      <c r="H2946" s="158" t="str">
        <f>IF($A2946=0,"",IFERROR(INDEX(BD_Gestão!A:A,MATCH('Banco de Dados'!$B2946,BD_Gestão!$B:$B,0)),"erro"))</f>
        <v/>
      </c>
      <c r="I2946" s="162" t="str">
        <f>IF($A2946=0,"",IFERROR(INDEX(BD_Gestão!E:E,MATCH('Banco de Dados'!$B2946,BD_Gestão!$B:$B,0)),"erro"))</f>
        <v/>
      </c>
      <c r="J2946" s="186" t="str">
        <f>IF($A2946=0,"",IFERROR(INDEX(BD_Gestão!B:B,MATCH('Banco de Dados'!$B2946,BD_Gestão!$B:$B,0)),"erro"))</f>
        <v/>
      </c>
      <c r="K2946" s="158" t="str">
        <f>IF($A2946=0,"",IFERROR(INDEX(BD_Gestão!C:C,MATCH('Banco de Dados'!$B2946,BD_Gestão!$B:$B,0)),"erro"))</f>
        <v/>
      </c>
      <c r="L2946" s="158" t="str">
        <f>IF($A2946=0,"",IFERROR(INDEX(BD_Gestão!H:H,MATCH('Banco de Dados'!$B2946,BD_Gestão!$B:$B,0)),"erro"))</f>
        <v/>
      </c>
      <c r="M2946" s="161" t="str">
        <f>IF($A2946=0,"",IFERROR(INDEX(BD_Gestão!F:F,MATCH('Banco de Dados'!$B2946,BD_Gestão!$B:$B,0)),"erro"))</f>
        <v/>
      </c>
      <c r="N2946" s="161" t="str">
        <f>IF($A2946=0,"",IFERROR(INDEX(BD_Gestão!J:J,MATCH('Banco de Dados'!$B2946,BD_Gestão!$B:$B,0)),"erro"))</f>
        <v/>
      </c>
      <c r="O2946" s="164" t="str">
        <f>IF($A2946=0,"",IFERROR(INDEX(BD_Gestão!K:K,MATCH('Banco de Dados'!$B2946,BD_Gestão!$B:$B,0)),"erro"))</f>
        <v/>
      </c>
      <c r="P2946" s="169" t="str">
        <f t="shared" si="182"/>
        <v/>
      </c>
      <c r="Q2946" s="170" t="str">
        <f t="shared" si="183"/>
        <v/>
      </c>
      <c r="R2946" s="163" t="e">
        <f t="shared" si="180"/>
        <v>#VALUE!</v>
      </c>
      <c r="S2946" s="163" t="e">
        <f t="shared" si="181"/>
        <v>#VALUE!</v>
      </c>
      <c r="T2946" s="163" t="e">
        <f>INDEX(Controle!O:O,MATCH('Banco de Dados'!A2946,Controle!M:M,0))*E2946/100</f>
        <v>#N/A</v>
      </c>
    </row>
    <row r="2947" spans="1:20" hidden="1" x14ac:dyDescent="0.2">
      <c r="A2947" s="158">
        <f>BD_TS!A2946</f>
        <v>0</v>
      </c>
      <c r="B2947" s="158" t="str">
        <f>SUBSTITUTE(SUBSTITUTE(BD_TS!D2946," ",""),"-","/")</f>
        <v/>
      </c>
      <c r="C2947" s="158">
        <f>BD_TS!E2946</f>
        <v>0</v>
      </c>
      <c r="D2947" s="159">
        <f>BD_TS!F2946</f>
        <v>0</v>
      </c>
      <c r="E2947" s="160">
        <f>BD_TS!B2946</f>
        <v>0</v>
      </c>
      <c r="F2947" s="161">
        <f>BD_TS!C2946</f>
        <v>0</v>
      </c>
      <c r="G2947" s="187">
        <f>BD_TS!H2946</f>
        <v>0</v>
      </c>
      <c r="H2947" s="158" t="str">
        <f>IF($A2947=0,"",IFERROR(INDEX(BD_Gestão!A:A,MATCH('Banco de Dados'!$B2947,BD_Gestão!$B:$B,0)),"erro"))</f>
        <v/>
      </c>
      <c r="I2947" s="162" t="str">
        <f>IF($A2947=0,"",IFERROR(INDEX(BD_Gestão!E:E,MATCH('Banco de Dados'!$B2947,BD_Gestão!$B:$B,0)),"erro"))</f>
        <v/>
      </c>
      <c r="J2947" s="186" t="str">
        <f>IF($A2947=0,"",IFERROR(INDEX(BD_Gestão!B:B,MATCH('Banco de Dados'!$B2947,BD_Gestão!$B:$B,0)),"erro"))</f>
        <v/>
      </c>
      <c r="K2947" s="158" t="str">
        <f>IF($A2947=0,"",IFERROR(INDEX(BD_Gestão!C:C,MATCH('Banco de Dados'!$B2947,BD_Gestão!$B:$B,0)),"erro"))</f>
        <v/>
      </c>
      <c r="L2947" s="158" t="str">
        <f>IF($A2947=0,"",IFERROR(INDEX(BD_Gestão!H:H,MATCH('Banco de Dados'!$B2947,BD_Gestão!$B:$B,0)),"erro"))</f>
        <v/>
      </c>
      <c r="M2947" s="161" t="str">
        <f>IF($A2947=0,"",IFERROR(INDEX(BD_Gestão!F:F,MATCH('Banco de Dados'!$B2947,BD_Gestão!$B:$B,0)),"erro"))</f>
        <v/>
      </c>
      <c r="N2947" s="161" t="str">
        <f>IF($A2947=0,"",IFERROR(INDEX(BD_Gestão!J:J,MATCH('Banco de Dados'!$B2947,BD_Gestão!$B:$B,0)),"erro"))</f>
        <v/>
      </c>
      <c r="O2947" s="164" t="str">
        <f>IF($A2947=0,"",IFERROR(INDEX(BD_Gestão!K:K,MATCH('Banco de Dados'!$B2947,BD_Gestão!$B:$B,0)),"erro"))</f>
        <v/>
      </c>
      <c r="P2947" s="169" t="str">
        <f t="shared" si="182"/>
        <v/>
      </c>
      <c r="Q2947" s="170" t="str">
        <f t="shared" si="183"/>
        <v/>
      </c>
      <c r="R2947" s="163" t="e">
        <f t="shared" si="180"/>
        <v>#VALUE!</v>
      </c>
      <c r="S2947" s="163" t="e">
        <f t="shared" si="181"/>
        <v>#VALUE!</v>
      </c>
      <c r="T2947" s="163" t="e">
        <f>INDEX(Controle!O:O,MATCH('Banco de Dados'!A2947,Controle!M:M,0))*E2947/100</f>
        <v>#N/A</v>
      </c>
    </row>
    <row r="2948" spans="1:20" hidden="1" x14ac:dyDescent="0.2">
      <c r="A2948" s="158">
        <f>BD_TS!A2947</f>
        <v>0</v>
      </c>
      <c r="B2948" s="158" t="str">
        <f>SUBSTITUTE(SUBSTITUTE(BD_TS!D2947," ",""),"-","/")</f>
        <v/>
      </c>
      <c r="C2948" s="158">
        <f>BD_TS!E2947</f>
        <v>0</v>
      </c>
      <c r="D2948" s="159">
        <f>BD_TS!F2947</f>
        <v>0</v>
      </c>
      <c r="E2948" s="160">
        <f>BD_TS!B2947</f>
        <v>0</v>
      </c>
      <c r="F2948" s="161">
        <f>BD_TS!C2947</f>
        <v>0</v>
      </c>
      <c r="G2948" s="187">
        <f>BD_TS!H2947</f>
        <v>0</v>
      </c>
      <c r="H2948" s="158" t="str">
        <f>IF($A2948=0,"",IFERROR(INDEX(BD_Gestão!A:A,MATCH('Banco de Dados'!$B2948,BD_Gestão!$B:$B,0)),"erro"))</f>
        <v/>
      </c>
      <c r="I2948" s="162" t="str">
        <f>IF($A2948=0,"",IFERROR(INDEX(BD_Gestão!E:E,MATCH('Banco de Dados'!$B2948,BD_Gestão!$B:$B,0)),"erro"))</f>
        <v/>
      </c>
      <c r="J2948" s="186" t="str">
        <f>IF($A2948=0,"",IFERROR(INDEX(BD_Gestão!B:B,MATCH('Banco de Dados'!$B2948,BD_Gestão!$B:$B,0)),"erro"))</f>
        <v/>
      </c>
      <c r="K2948" s="158" t="str">
        <f>IF($A2948=0,"",IFERROR(INDEX(BD_Gestão!C:C,MATCH('Banco de Dados'!$B2948,BD_Gestão!$B:$B,0)),"erro"))</f>
        <v/>
      </c>
      <c r="L2948" s="158" t="str">
        <f>IF($A2948=0,"",IFERROR(INDEX(BD_Gestão!H:H,MATCH('Banco de Dados'!$B2948,BD_Gestão!$B:$B,0)),"erro"))</f>
        <v/>
      </c>
      <c r="M2948" s="161" t="str">
        <f>IF($A2948=0,"",IFERROR(INDEX(BD_Gestão!F:F,MATCH('Banco de Dados'!$B2948,BD_Gestão!$B:$B,0)),"erro"))</f>
        <v/>
      </c>
      <c r="N2948" s="161" t="str">
        <f>IF($A2948=0,"",IFERROR(INDEX(BD_Gestão!J:J,MATCH('Banco de Dados'!$B2948,BD_Gestão!$B:$B,0)),"erro"))</f>
        <v/>
      </c>
      <c r="O2948" s="164" t="str">
        <f>IF($A2948=0,"",IFERROR(INDEX(BD_Gestão!K:K,MATCH('Banco de Dados'!$B2948,BD_Gestão!$B:$B,0)),"erro"))</f>
        <v/>
      </c>
      <c r="P2948" s="169" t="str">
        <f t="shared" si="182"/>
        <v/>
      </c>
      <c r="Q2948" s="170" t="str">
        <f t="shared" si="183"/>
        <v/>
      </c>
      <c r="R2948" s="163" t="e">
        <f t="shared" si="180"/>
        <v>#VALUE!</v>
      </c>
      <c r="S2948" s="163" t="e">
        <f t="shared" si="181"/>
        <v>#VALUE!</v>
      </c>
      <c r="T2948" s="163" t="e">
        <f>INDEX(Controle!O:O,MATCH('Banco de Dados'!A2948,Controle!M:M,0))*E2948/100</f>
        <v>#N/A</v>
      </c>
    </row>
    <row r="2949" spans="1:20" hidden="1" x14ac:dyDescent="0.2">
      <c r="A2949" s="158">
        <f>BD_TS!A2948</f>
        <v>0</v>
      </c>
      <c r="B2949" s="158" t="str">
        <f>SUBSTITUTE(SUBSTITUTE(BD_TS!D2948," ",""),"-","/")</f>
        <v/>
      </c>
      <c r="C2949" s="158">
        <f>BD_TS!E2948</f>
        <v>0</v>
      </c>
      <c r="D2949" s="159">
        <f>BD_TS!F2948</f>
        <v>0</v>
      </c>
      <c r="E2949" s="160">
        <f>BD_TS!B2948</f>
        <v>0</v>
      </c>
      <c r="F2949" s="161">
        <f>BD_TS!C2948</f>
        <v>0</v>
      </c>
      <c r="G2949" s="187">
        <f>BD_TS!H2948</f>
        <v>0</v>
      </c>
      <c r="H2949" s="158" t="str">
        <f>IF($A2949=0,"",IFERROR(INDEX(BD_Gestão!A:A,MATCH('Banco de Dados'!$B2949,BD_Gestão!$B:$B,0)),"erro"))</f>
        <v/>
      </c>
      <c r="I2949" s="162" t="str">
        <f>IF($A2949=0,"",IFERROR(INDEX(BD_Gestão!E:E,MATCH('Banco de Dados'!$B2949,BD_Gestão!$B:$B,0)),"erro"))</f>
        <v/>
      </c>
      <c r="J2949" s="186" t="str">
        <f>IF($A2949=0,"",IFERROR(INDEX(BD_Gestão!B:B,MATCH('Banco de Dados'!$B2949,BD_Gestão!$B:$B,0)),"erro"))</f>
        <v/>
      </c>
      <c r="K2949" s="158" t="str">
        <f>IF($A2949=0,"",IFERROR(INDEX(BD_Gestão!C:C,MATCH('Banco de Dados'!$B2949,BD_Gestão!$B:$B,0)),"erro"))</f>
        <v/>
      </c>
      <c r="L2949" s="158" t="str">
        <f>IF($A2949=0,"",IFERROR(INDEX(BD_Gestão!H:H,MATCH('Banco de Dados'!$B2949,BD_Gestão!$B:$B,0)),"erro"))</f>
        <v/>
      </c>
      <c r="M2949" s="161" t="str">
        <f>IF($A2949=0,"",IFERROR(INDEX(BD_Gestão!F:F,MATCH('Banco de Dados'!$B2949,BD_Gestão!$B:$B,0)),"erro"))</f>
        <v/>
      </c>
      <c r="N2949" s="161" t="str">
        <f>IF($A2949=0,"",IFERROR(INDEX(BD_Gestão!J:J,MATCH('Banco de Dados'!$B2949,BD_Gestão!$B:$B,0)),"erro"))</f>
        <v/>
      </c>
      <c r="O2949" s="164" t="str">
        <f>IF($A2949=0,"",IFERROR(INDEX(BD_Gestão!K:K,MATCH('Banco de Dados'!$B2949,BD_Gestão!$B:$B,0)),"erro"))</f>
        <v/>
      </c>
      <c r="P2949" s="169" t="str">
        <f t="shared" si="182"/>
        <v/>
      </c>
      <c r="Q2949" s="170" t="str">
        <f t="shared" si="183"/>
        <v/>
      </c>
      <c r="R2949" s="163" t="e">
        <f t="shared" ref="R2949:R3012" si="184">MONTH(I2949)</f>
        <v>#VALUE!</v>
      </c>
      <c r="S2949" s="163" t="e">
        <f t="shared" ref="S2949:S3012" si="185">YEAR(I2949)</f>
        <v>#VALUE!</v>
      </c>
      <c r="T2949" s="163" t="e">
        <f>INDEX(Controle!O:O,MATCH('Banco de Dados'!A2949,Controle!M:M,0))*E2949/100</f>
        <v>#N/A</v>
      </c>
    </row>
    <row r="2950" spans="1:20" hidden="1" x14ac:dyDescent="0.2">
      <c r="A2950" s="158">
        <f>BD_TS!A2949</f>
        <v>0</v>
      </c>
      <c r="B2950" s="158" t="str">
        <f>SUBSTITUTE(SUBSTITUTE(BD_TS!D2949," ",""),"-","/")</f>
        <v/>
      </c>
      <c r="C2950" s="158">
        <f>BD_TS!E2949</f>
        <v>0</v>
      </c>
      <c r="D2950" s="159">
        <f>BD_TS!F2949</f>
        <v>0</v>
      </c>
      <c r="E2950" s="160">
        <f>BD_TS!B2949</f>
        <v>0</v>
      </c>
      <c r="F2950" s="161">
        <f>BD_TS!C2949</f>
        <v>0</v>
      </c>
      <c r="G2950" s="187">
        <f>BD_TS!H2949</f>
        <v>0</v>
      </c>
      <c r="H2950" s="158" t="str">
        <f>IF($A2950=0,"",IFERROR(INDEX(BD_Gestão!A:A,MATCH('Banco de Dados'!$B2950,BD_Gestão!$B:$B,0)),"erro"))</f>
        <v/>
      </c>
      <c r="I2950" s="162" t="str">
        <f>IF($A2950=0,"",IFERROR(INDEX(BD_Gestão!E:E,MATCH('Banco de Dados'!$B2950,BD_Gestão!$B:$B,0)),"erro"))</f>
        <v/>
      </c>
      <c r="J2950" s="186" t="str">
        <f>IF($A2950=0,"",IFERROR(INDEX(BD_Gestão!B:B,MATCH('Banco de Dados'!$B2950,BD_Gestão!$B:$B,0)),"erro"))</f>
        <v/>
      </c>
      <c r="K2950" s="158" t="str">
        <f>IF($A2950=0,"",IFERROR(INDEX(BD_Gestão!C:C,MATCH('Banco de Dados'!$B2950,BD_Gestão!$B:$B,0)),"erro"))</f>
        <v/>
      </c>
      <c r="L2950" s="158" t="str">
        <f>IF($A2950=0,"",IFERROR(INDEX(BD_Gestão!H:H,MATCH('Banco de Dados'!$B2950,BD_Gestão!$B:$B,0)),"erro"))</f>
        <v/>
      </c>
      <c r="M2950" s="161" t="str">
        <f>IF($A2950=0,"",IFERROR(INDEX(BD_Gestão!F:F,MATCH('Banco de Dados'!$B2950,BD_Gestão!$B:$B,0)),"erro"))</f>
        <v/>
      </c>
      <c r="N2950" s="161" t="str">
        <f>IF($A2950=0,"",IFERROR(INDEX(BD_Gestão!J:J,MATCH('Banco de Dados'!$B2950,BD_Gestão!$B:$B,0)),"erro"))</f>
        <v/>
      </c>
      <c r="O2950" s="164" t="str">
        <f>IF($A2950=0,"",IFERROR(INDEX(BD_Gestão!K:K,MATCH('Banco de Dados'!$B2950,BD_Gestão!$B:$B,0)),"erro"))</f>
        <v/>
      </c>
      <c r="P2950" s="169" t="str">
        <f t="shared" ref="P2950:P3013" si="186">IF(OR(H2950="erro",H2950=""),"",E2950*(MIN(O2950,1)))</f>
        <v/>
      </c>
      <c r="Q2950" s="170" t="str">
        <f t="shared" ref="Q2950:Q3013" si="187">IF(OR(H2950="erro",H2950=""),"",E2950-P2950)</f>
        <v/>
      </c>
      <c r="R2950" s="163" t="e">
        <f t="shared" si="184"/>
        <v>#VALUE!</v>
      </c>
      <c r="S2950" s="163" t="e">
        <f t="shared" si="185"/>
        <v>#VALUE!</v>
      </c>
      <c r="T2950" s="163" t="e">
        <f>INDEX(Controle!O:O,MATCH('Banco de Dados'!A2950,Controle!M:M,0))*E2950/100</f>
        <v>#N/A</v>
      </c>
    </row>
    <row r="2951" spans="1:20" hidden="1" x14ac:dyDescent="0.2">
      <c r="A2951" s="158">
        <f>BD_TS!A2950</f>
        <v>0</v>
      </c>
      <c r="B2951" s="158" t="str">
        <f>SUBSTITUTE(SUBSTITUTE(BD_TS!D2950," ",""),"-","/")</f>
        <v/>
      </c>
      <c r="C2951" s="158">
        <f>BD_TS!E2950</f>
        <v>0</v>
      </c>
      <c r="D2951" s="159">
        <f>BD_TS!F2950</f>
        <v>0</v>
      </c>
      <c r="E2951" s="160">
        <f>BD_TS!B2950</f>
        <v>0</v>
      </c>
      <c r="F2951" s="161">
        <f>BD_TS!C2950</f>
        <v>0</v>
      </c>
      <c r="G2951" s="187">
        <f>BD_TS!H2950</f>
        <v>0</v>
      </c>
      <c r="H2951" s="158" t="str">
        <f>IF($A2951=0,"",IFERROR(INDEX(BD_Gestão!A:A,MATCH('Banco de Dados'!$B2951,BD_Gestão!$B:$B,0)),"erro"))</f>
        <v/>
      </c>
      <c r="I2951" s="162" t="str">
        <f>IF($A2951=0,"",IFERROR(INDEX(BD_Gestão!E:E,MATCH('Banco de Dados'!$B2951,BD_Gestão!$B:$B,0)),"erro"))</f>
        <v/>
      </c>
      <c r="J2951" s="186" t="str">
        <f>IF($A2951=0,"",IFERROR(INDEX(BD_Gestão!B:B,MATCH('Banco de Dados'!$B2951,BD_Gestão!$B:$B,0)),"erro"))</f>
        <v/>
      </c>
      <c r="K2951" s="158" t="str">
        <f>IF($A2951=0,"",IFERROR(INDEX(BD_Gestão!C:C,MATCH('Banco de Dados'!$B2951,BD_Gestão!$B:$B,0)),"erro"))</f>
        <v/>
      </c>
      <c r="L2951" s="158" t="str">
        <f>IF($A2951=0,"",IFERROR(INDEX(BD_Gestão!H:H,MATCH('Banco de Dados'!$B2951,BD_Gestão!$B:$B,0)),"erro"))</f>
        <v/>
      </c>
      <c r="M2951" s="161" t="str">
        <f>IF($A2951=0,"",IFERROR(INDEX(BD_Gestão!F:F,MATCH('Banco de Dados'!$B2951,BD_Gestão!$B:$B,0)),"erro"))</f>
        <v/>
      </c>
      <c r="N2951" s="161" t="str">
        <f>IF($A2951=0,"",IFERROR(INDEX(BD_Gestão!J:J,MATCH('Banco de Dados'!$B2951,BD_Gestão!$B:$B,0)),"erro"))</f>
        <v/>
      </c>
      <c r="O2951" s="164" t="str">
        <f>IF($A2951=0,"",IFERROR(INDEX(BD_Gestão!K:K,MATCH('Banco de Dados'!$B2951,BD_Gestão!$B:$B,0)),"erro"))</f>
        <v/>
      </c>
      <c r="P2951" s="169" t="str">
        <f t="shared" si="186"/>
        <v/>
      </c>
      <c r="Q2951" s="170" t="str">
        <f t="shared" si="187"/>
        <v/>
      </c>
      <c r="R2951" s="163" t="e">
        <f t="shared" si="184"/>
        <v>#VALUE!</v>
      </c>
      <c r="S2951" s="163" t="e">
        <f t="shared" si="185"/>
        <v>#VALUE!</v>
      </c>
      <c r="T2951" s="163" t="e">
        <f>INDEX(Controle!O:O,MATCH('Banco de Dados'!A2951,Controle!M:M,0))*E2951/100</f>
        <v>#N/A</v>
      </c>
    </row>
    <row r="2952" spans="1:20" hidden="1" x14ac:dyDescent="0.2">
      <c r="A2952" s="158">
        <f>BD_TS!A2951</f>
        <v>0</v>
      </c>
      <c r="B2952" s="158" t="str">
        <f>SUBSTITUTE(SUBSTITUTE(BD_TS!D2951," ",""),"-","/")</f>
        <v/>
      </c>
      <c r="C2952" s="158">
        <f>BD_TS!E2951</f>
        <v>0</v>
      </c>
      <c r="D2952" s="159">
        <f>BD_TS!F2951</f>
        <v>0</v>
      </c>
      <c r="E2952" s="160">
        <f>BD_TS!B2951</f>
        <v>0</v>
      </c>
      <c r="F2952" s="161">
        <f>BD_TS!C2951</f>
        <v>0</v>
      </c>
      <c r="G2952" s="187">
        <f>BD_TS!H2951</f>
        <v>0</v>
      </c>
      <c r="H2952" s="158" t="str">
        <f>IF($A2952=0,"",IFERROR(INDEX(BD_Gestão!A:A,MATCH('Banco de Dados'!$B2952,BD_Gestão!$B:$B,0)),"erro"))</f>
        <v/>
      </c>
      <c r="I2952" s="162" t="str">
        <f>IF($A2952=0,"",IFERROR(INDEX(BD_Gestão!E:E,MATCH('Banco de Dados'!$B2952,BD_Gestão!$B:$B,0)),"erro"))</f>
        <v/>
      </c>
      <c r="J2952" s="186" t="str">
        <f>IF($A2952=0,"",IFERROR(INDEX(BD_Gestão!B:B,MATCH('Banco de Dados'!$B2952,BD_Gestão!$B:$B,0)),"erro"))</f>
        <v/>
      </c>
      <c r="K2952" s="158" t="str">
        <f>IF($A2952=0,"",IFERROR(INDEX(BD_Gestão!C:C,MATCH('Banco de Dados'!$B2952,BD_Gestão!$B:$B,0)),"erro"))</f>
        <v/>
      </c>
      <c r="L2952" s="158" t="str">
        <f>IF($A2952=0,"",IFERROR(INDEX(BD_Gestão!H:H,MATCH('Banco de Dados'!$B2952,BD_Gestão!$B:$B,0)),"erro"))</f>
        <v/>
      </c>
      <c r="M2952" s="161" t="str">
        <f>IF($A2952=0,"",IFERROR(INDEX(BD_Gestão!F:F,MATCH('Banco de Dados'!$B2952,BD_Gestão!$B:$B,0)),"erro"))</f>
        <v/>
      </c>
      <c r="N2952" s="161" t="str">
        <f>IF($A2952=0,"",IFERROR(INDEX(BD_Gestão!J:J,MATCH('Banco de Dados'!$B2952,BD_Gestão!$B:$B,0)),"erro"))</f>
        <v/>
      </c>
      <c r="O2952" s="164" t="str">
        <f>IF($A2952=0,"",IFERROR(INDEX(BD_Gestão!K:K,MATCH('Banco de Dados'!$B2952,BD_Gestão!$B:$B,0)),"erro"))</f>
        <v/>
      </c>
      <c r="P2952" s="169" t="str">
        <f t="shared" si="186"/>
        <v/>
      </c>
      <c r="Q2952" s="170" t="str">
        <f t="shared" si="187"/>
        <v/>
      </c>
      <c r="R2952" s="163" t="e">
        <f t="shared" si="184"/>
        <v>#VALUE!</v>
      </c>
      <c r="S2952" s="163" t="e">
        <f t="shared" si="185"/>
        <v>#VALUE!</v>
      </c>
      <c r="T2952" s="163" t="e">
        <f>INDEX(Controle!O:O,MATCH('Banco de Dados'!A2952,Controle!M:M,0))*E2952/100</f>
        <v>#N/A</v>
      </c>
    </row>
    <row r="2953" spans="1:20" hidden="1" x14ac:dyDescent="0.2">
      <c r="A2953" s="158">
        <f>BD_TS!A2952</f>
        <v>0</v>
      </c>
      <c r="B2953" s="158" t="str">
        <f>SUBSTITUTE(SUBSTITUTE(BD_TS!D2952," ",""),"-","/")</f>
        <v/>
      </c>
      <c r="C2953" s="158">
        <f>BD_TS!E2952</f>
        <v>0</v>
      </c>
      <c r="D2953" s="159">
        <f>BD_TS!F2952</f>
        <v>0</v>
      </c>
      <c r="E2953" s="160">
        <f>BD_TS!B2952</f>
        <v>0</v>
      </c>
      <c r="F2953" s="161">
        <f>BD_TS!C2952</f>
        <v>0</v>
      </c>
      <c r="G2953" s="187">
        <f>BD_TS!H2952</f>
        <v>0</v>
      </c>
      <c r="H2953" s="158" t="str">
        <f>IF($A2953=0,"",IFERROR(INDEX(BD_Gestão!A:A,MATCH('Banco de Dados'!$B2953,BD_Gestão!$B:$B,0)),"erro"))</f>
        <v/>
      </c>
      <c r="I2953" s="162" t="str">
        <f>IF($A2953=0,"",IFERROR(INDEX(BD_Gestão!E:E,MATCH('Banco de Dados'!$B2953,BD_Gestão!$B:$B,0)),"erro"))</f>
        <v/>
      </c>
      <c r="J2953" s="186" t="str">
        <f>IF($A2953=0,"",IFERROR(INDEX(BD_Gestão!B:B,MATCH('Banco de Dados'!$B2953,BD_Gestão!$B:$B,0)),"erro"))</f>
        <v/>
      </c>
      <c r="K2953" s="158" t="str">
        <f>IF($A2953=0,"",IFERROR(INDEX(BD_Gestão!C:C,MATCH('Banco de Dados'!$B2953,BD_Gestão!$B:$B,0)),"erro"))</f>
        <v/>
      </c>
      <c r="L2953" s="158" t="str">
        <f>IF($A2953=0,"",IFERROR(INDEX(BD_Gestão!H:H,MATCH('Banco de Dados'!$B2953,BD_Gestão!$B:$B,0)),"erro"))</f>
        <v/>
      </c>
      <c r="M2953" s="161" t="str">
        <f>IF($A2953=0,"",IFERROR(INDEX(BD_Gestão!F:F,MATCH('Banco de Dados'!$B2953,BD_Gestão!$B:$B,0)),"erro"))</f>
        <v/>
      </c>
      <c r="N2953" s="161" t="str">
        <f>IF($A2953=0,"",IFERROR(INDEX(BD_Gestão!J:J,MATCH('Banco de Dados'!$B2953,BD_Gestão!$B:$B,0)),"erro"))</f>
        <v/>
      </c>
      <c r="O2953" s="164" t="str">
        <f>IF($A2953=0,"",IFERROR(INDEX(BD_Gestão!K:K,MATCH('Banco de Dados'!$B2953,BD_Gestão!$B:$B,0)),"erro"))</f>
        <v/>
      </c>
      <c r="P2953" s="169" t="str">
        <f t="shared" si="186"/>
        <v/>
      </c>
      <c r="Q2953" s="170" t="str">
        <f t="shared" si="187"/>
        <v/>
      </c>
      <c r="R2953" s="163" t="e">
        <f t="shared" si="184"/>
        <v>#VALUE!</v>
      </c>
      <c r="S2953" s="163" t="e">
        <f t="shared" si="185"/>
        <v>#VALUE!</v>
      </c>
      <c r="T2953" s="163" t="e">
        <f>INDEX(Controle!O:O,MATCH('Banco de Dados'!A2953,Controle!M:M,0))*E2953/100</f>
        <v>#N/A</v>
      </c>
    </row>
    <row r="2954" spans="1:20" hidden="1" x14ac:dyDescent="0.2">
      <c r="A2954" s="158">
        <f>BD_TS!A2953</f>
        <v>0</v>
      </c>
      <c r="B2954" s="158" t="str">
        <f>SUBSTITUTE(SUBSTITUTE(BD_TS!D2953," ",""),"-","/")</f>
        <v/>
      </c>
      <c r="C2954" s="158">
        <f>BD_TS!E2953</f>
        <v>0</v>
      </c>
      <c r="D2954" s="159">
        <f>BD_TS!F2953</f>
        <v>0</v>
      </c>
      <c r="E2954" s="160">
        <f>BD_TS!B2953</f>
        <v>0</v>
      </c>
      <c r="F2954" s="161">
        <f>BD_TS!C2953</f>
        <v>0</v>
      </c>
      <c r="G2954" s="187">
        <f>BD_TS!H2953</f>
        <v>0</v>
      </c>
      <c r="H2954" s="158" t="str">
        <f>IF($A2954=0,"",IFERROR(INDEX(BD_Gestão!A:A,MATCH('Banco de Dados'!$B2954,BD_Gestão!$B:$B,0)),"erro"))</f>
        <v/>
      </c>
      <c r="I2954" s="162" t="str">
        <f>IF($A2954=0,"",IFERROR(INDEX(BD_Gestão!E:E,MATCH('Banco de Dados'!$B2954,BD_Gestão!$B:$B,0)),"erro"))</f>
        <v/>
      </c>
      <c r="J2954" s="186" t="str">
        <f>IF($A2954=0,"",IFERROR(INDEX(BD_Gestão!B:B,MATCH('Banco de Dados'!$B2954,BD_Gestão!$B:$B,0)),"erro"))</f>
        <v/>
      </c>
      <c r="K2954" s="158" t="str">
        <f>IF($A2954=0,"",IFERROR(INDEX(BD_Gestão!C:C,MATCH('Banco de Dados'!$B2954,BD_Gestão!$B:$B,0)),"erro"))</f>
        <v/>
      </c>
      <c r="L2954" s="158" t="str">
        <f>IF($A2954=0,"",IFERROR(INDEX(BD_Gestão!H:H,MATCH('Banco de Dados'!$B2954,BD_Gestão!$B:$B,0)),"erro"))</f>
        <v/>
      </c>
      <c r="M2954" s="161" t="str">
        <f>IF($A2954=0,"",IFERROR(INDEX(BD_Gestão!F:F,MATCH('Banco de Dados'!$B2954,BD_Gestão!$B:$B,0)),"erro"))</f>
        <v/>
      </c>
      <c r="N2954" s="161" t="str">
        <f>IF($A2954=0,"",IFERROR(INDEX(BD_Gestão!J:J,MATCH('Banco de Dados'!$B2954,BD_Gestão!$B:$B,0)),"erro"))</f>
        <v/>
      </c>
      <c r="O2954" s="164" t="str">
        <f>IF($A2954=0,"",IFERROR(INDEX(BD_Gestão!K:K,MATCH('Banco de Dados'!$B2954,BD_Gestão!$B:$B,0)),"erro"))</f>
        <v/>
      </c>
      <c r="P2954" s="169" t="str">
        <f t="shared" si="186"/>
        <v/>
      </c>
      <c r="Q2954" s="170" t="str">
        <f t="shared" si="187"/>
        <v/>
      </c>
      <c r="R2954" s="163" t="e">
        <f t="shared" si="184"/>
        <v>#VALUE!</v>
      </c>
      <c r="S2954" s="163" t="e">
        <f t="shared" si="185"/>
        <v>#VALUE!</v>
      </c>
      <c r="T2954" s="163" t="e">
        <f>INDEX(Controle!O:O,MATCH('Banco de Dados'!A2954,Controle!M:M,0))*E2954/100</f>
        <v>#N/A</v>
      </c>
    </row>
    <row r="2955" spans="1:20" hidden="1" x14ac:dyDescent="0.2">
      <c r="A2955" s="158">
        <f>BD_TS!A2954</f>
        <v>0</v>
      </c>
      <c r="B2955" s="158" t="str">
        <f>SUBSTITUTE(SUBSTITUTE(BD_TS!D2954," ",""),"-","/")</f>
        <v/>
      </c>
      <c r="C2955" s="158">
        <f>BD_TS!E2954</f>
        <v>0</v>
      </c>
      <c r="D2955" s="159">
        <f>BD_TS!F2954</f>
        <v>0</v>
      </c>
      <c r="E2955" s="160">
        <f>BD_TS!B2954</f>
        <v>0</v>
      </c>
      <c r="F2955" s="161">
        <f>BD_TS!C2954</f>
        <v>0</v>
      </c>
      <c r="G2955" s="187">
        <f>BD_TS!H2954</f>
        <v>0</v>
      </c>
      <c r="H2955" s="158" t="str">
        <f>IF($A2955=0,"",IFERROR(INDEX(BD_Gestão!A:A,MATCH('Banco de Dados'!$B2955,BD_Gestão!$B:$B,0)),"erro"))</f>
        <v/>
      </c>
      <c r="I2955" s="162" t="str">
        <f>IF($A2955=0,"",IFERROR(INDEX(BD_Gestão!E:E,MATCH('Banco de Dados'!$B2955,BD_Gestão!$B:$B,0)),"erro"))</f>
        <v/>
      </c>
      <c r="J2955" s="186" t="str">
        <f>IF($A2955=0,"",IFERROR(INDEX(BD_Gestão!B:B,MATCH('Banco de Dados'!$B2955,BD_Gestão!$B:$B,0)),"erro"))</f>
        <v/>
      </c>
      <c r="K2955" s="158" t="str">
        <f>IF($A2955=0,"",IFERROR(INDEX(BD_Gestão!C:C,MATCH('Banco de Dados'!$B2955,BD_Gestão!$B:$B,0)),"erro"))</f>
        <v/>
      </c>
      <c r="L2955" s="158" t="str">
        <f>IF($A2955=0,"",IFERROR(INDEX(BD_Gestão!H:H,MATCH('Banco de Dados'!$B2955,BD_Gestão!$B:$B,0)),"erro"))</f>
        <v/>
      </c>
      <c r="M2955" s="161" t="str">
        <f>IF($A2955=0,"",IFERROR(INDEX(BD_Gestão!F:F,MATCH('Banco de Dados'!$B2955,BD_Gestão!$B:$B,0)),"erro"))</f>
        <v/>
      </c>
      <c r="N2955" s="161" t="str">
        <f>IF($A2955=0,"",IFERROR(INDEX(BD_Gestão!J:J,MATCH('Banco de Dados'!$B2955,BD_Gestão!$B:$B,0)),"erro"))</f>
        <v/>
      </c>
      <c r="O2955" s="164" t="str">
        <f>IF($A2955=0,"",IFERROR(INDEX(BD_Gestão!K:K,MATCH('Banco de Dados'!$B2955,BD_Gestão!$B:$B,0)),"erro"))</f>
        <v/>
      </c>
      <c r="P2955" s="169" t="str">
        <f t="shared" si="186"/>
        <v/>
      </c>
      <c r="Q2955" s="170" t="str">
        <f t="shared" si="187"/>
        <v/>
      </c>
      <c r="R2955" s="163" t="e">
        <f t="shared" si="184"/>
        <v>#VALUE!</v>
      </c>
      <c r="S2955" s="163" t="e">
        <f t="shared" si="185"/>
        <v>#VALUE!</v>
      </c>
      <c r="T2955" s="163" t="e">
        <f>INDEX(Controle!O:O,MATCH('Banco de Dados'!A2955,Controle!M:M,0))*E2955/100</f>
        <v>#N/A</v>
      </c>
    </row>
    <row r="2956" spans="1:20" hidden="1" x14ac:dyDescent="0.2">
      <c r="A2956" s="158">
        <f>BD_TS!A2955</f>
        <v>0</v>
      </c>
      <c r="B2956" s="158" t="str">
        <f>SUBSTITUTE(SUBSTITUTE(BD_TS!D2955," ",""),"-","/")</f>
        <v/>
      </c>
      <c r="C2956" s="158">
        <f>BD_TS!E2955</f>
        <v>0</v>
      </c>
      <c r="D2956" s="159">
        <f>BD_TS!F2955</f>
        <v>0</v>
      </c>
      <c r="E2956" s="160">
        <f>BD_TS!B2955</f>
        <v>0</v>
      </c>
      <c r="F2956" s="161">
        <f>BD_TS!C2955</f>
        <v>0</v>
      </c>
      <c r="G2956" s="187">
        <f>BD_TS!H2955</f>
        <v>0</v>
      </c>
      <c r="H2956" s="158" t="str">
        <f>IF($A2956=0,"",IFERROR(INDEX(BD_Gestão!A:A,MATCH('Banco de Dados'!$B2956,BD_Gestão!$B:$B,0)),"erro"))</f>
        <v/>
      </c>
      <c r="I2956" s="162" t="str">
        <f>IF($A2956=0,"",IFERROR(INDEX(BD_Gestão!E:E,MATCH('Banco de Dados'!$B2956,BD_Gestão!$B:$B,0)),"erro"))</f>
        <v/>
      </c>
      <c r="J2956" s="186" t="str">
        <f>IF($A2956=0,"",IFERROR(INDEX(BD_Gestão!B:B,MATCH('Banco de Dados'!$B2956,BD_Gestão!$B:$B,0)),"erro"))</f>
        <v/>
      </c>
      <c r="K2956" s="158" t="str">
        <f>IF($A2956=0,"",IFERROR(INDEX(BD_Gestão!C:C,MATCH('Banco de Dados'!$B2956,BD_Gestão!$B:$B,0)),"erro"))</f>
        <v/>
      </c>
      <c r="L2956" s="158" t="str">
        <f>IF($A2956=0,"",IFERROR(INDEX(BD_Gestão!H:H,MATCH('Banco de Dados'!$B2956,BD_Gestão!$B:$B,0)),"erro"))</f>
        <v/>
      </c>
      <c r="M2956" s="161" t="str">
        <f>IF($A2956=0,"",IFERROR(INDEX(BD_Gestão!F:F,MATCH('Banco de Dados'!$B2956,BD_Gestão!$B:$B,0)),"erro"))</f>
        <v/>
      </c>
      <c r="N2956" s="161" t="str">
        <f>IF($A2956=0,"",IFERROR(INDEX(BD_Gestão!J:J,MATCH('Banco de Dados'!$B2956,BD_Gestão!$B:$B,0)),"erro"))</f>
        <v/>
      </c>
      <c r="O2956" s="164" t="str">
        <f>IF($A2956=0,"",IFERROR(INDEX(BD_Gestão!K:K,MATCH('Banco de Dados'!$B2956,BD_Gestão!$B:$B,0)),"erro"))</f>
        <v/>
      </c>
      <c r="P2956" s="169" t="str">
        <f t="shared" si="186"/>
        <v/>
      </c>
      <c r="Q2956" s="170" t="str">
        <f t="shared" si="187"/>
        <v/>
      </c>
      <c r="R2956" s="163" t="e">
        <f t="shared" si="184"/>
        <v>#VALUE!</v>
      </c>
      <c r="S2956" s="163" t="e">
        <f t="shared" si="185"/>
        <v>#VALUE!</v>
      </c>
      <c r="T2956" s="163" t="e">
        <f>INDEX(Controle!O:O,MATCH('Banco de Dados'!A2956,Controle!M:M,0))*E2956/100</f>
        <v>#N/A</v>
      </c>
    </row>
    <row r="2957" spans="1:20" hidden="1" x14ac:dyDescent="0.2">
      <c r="A2957" s="158">
        <f>BD_TS!A2956</f>
        <v>0</v>
      </c>
      <c r="B2957" s="158" t="str">
        <f>SUBSTITUTE(SUBSTITUTE(BD_TS!D2956," ",""),"-","/")</f>
        <v/>
      </c>
      <c r="C2957" s="158">
        <f>BD_TS!E2956</f>
        <v>0</v>
      </c>
      <c r="D2957" s="159">
        <f>BD_TS!F2956</f>
        <v>0</v>
      </c>
      <c r="E2957" s="160">
        <f>BD_TS!B2956</f>
        <v>0</v>
      </c>
      <c r="F2957" s="161">
        <f>BD_TS!C2956</f>
        <v>0</v>
      </c>
      <c r="G2957" s="187">
        <f>BD_TS!H2956</f>
        <v>0</v>
      </c>
      <c r="H2957" s="158" t="str">
        <f>IF($A2957=0,"",IFERROR(INDEX(BD_Gestão!A:A,MATCH('Banco de Dados'!$B2957,BD_Gestão!$B:$B,0)),"erro"))</f>
        <v/>
      </c>
      <c r="I2957" s="162" t="str">
        <f>IF($A2957=0,"",IFERROR(INDEX(BD_Gestão!E:E,MATCH('Banco de Dados'!$B2957,BD_Gestão!$B:$B,0)),"erro"))</f>
        <v/>
      </c>
      <c r="J2957" s="186" t="str">
        <f>IF($A2957=0,"",IFERROR(INDEX(BD_Gestão!B:B,MATCH('Banco de Dados'!$B2957,BD_Gestão!$B:$B,0)),"erro"))</f>
        <v/>
      </c>
      <c r="K2957" s="158" t="str">
        <f>IF($A2957=0,"",IFERROR(INDEX(BD_Gestão!C:C,MATCH('Banco de Dados'!$B2957,BD_Gestão!$B:$B,0)),"erro"))</f>
        <v/>
      </c>
      <c r="L2957" s="158" t="str">
        <f>IF($A2957=0,"",IFERROR(INDEX(BD_Gestão!H:H,MATCH('Banco de Dados'!$B2957,BD_Gestão!$B:$B,0)),"erro"))</f>
        <v/>
      </c>
      <c r="M2957" s="161" t="str">
        <f>IF($A2957=0,"",IFERROR(INDEX(BD_Gestão!F:F,MATCH('Banco de Dados'!$B2957,BD_Gestão!$B:$B,0)),"erro"))</f>
        <v/>
      </c>
      <c r="N2957" s="161" t="str">
        <f>IF($A2957=0,"",IFERROR(INDEX(BD_Gestão!J:J,MATCH('Banco de Dados'!$B2957,BD_Gestão!$B:$B,0)),"erro"))</f>
        <v/>
      </c>
      <c r="O2957" s="164" t="str">
        <f>IF($A2957=0,"",IFERROR(INDEX(BD_Gestão!K:K,MATCH('Banco de Dados'!$B2957,BD_Gestão!$B:$B,0)),"erro"))</f>
        <v/>
      </c>
      <c r="P2957" s="169" t="str">
        <f t="shared" si="186"/>
        <v/>
      </c>
      <c r="Q2957" s="170" t="str">
        <f t="shared" si="187"/>
        <v/>
      </c>
      <c r="R2957" s="163" t="e">
        <f t="shared" si="184"/>
        <v>#VALUE!</v>
      </c>
      <c r="S2957" s="163" t="e">
        <f t="shared" si="185"/>
        <v>#VALUE!</v>
      </c>
      <c r="T2957" s="163" t="e">
        <f>INDEX(Controle!O:O,MATCH('Banco de Dados'!A2957,Controle!M:M,0))*E2957/100</f>
        <v>#N/A</v>
      </c>
    </row>
    <row r="2958" spans="1:20" hidden="1" x14ac:dyDescent="0.2">
      <c r="A2958" s="158">
        <f>BD_TS!A2957</f>
        <v>0</v>
      </c>
      <c r="B2958" s="158" t="str">
        <f>SUBSTITUTE(SUBSTITUTE(BD_TS!D2957," ",""),"-","/")</f>
        <v/>
      </c>
      <c r="C2958" s="158">
        <f>BD_TS!E2957</f>
        <v>0</v>
      </c>
      <c r="D2958" s="159">
        <f>BD_TS!F2957</f>
        <v>0</v>
      </c>
      <c r="E2958" s="160">
        <f>BD_TS!B2957</f>
        <v>0</v>
      </c>
      <c r="F2958" s="161">
        <f>BD_TS!C2957</f>
        <v>0</v>
      </c>
      <c r="G2958" s="187">
        <f>BD_TS!H2957</f>
        <v>0</v>
      </c>
      <c r="H2958" s="158" t="str">
        <f>IF($A2958=0,"",IFERROR(INDEX(BD_Gestão!A:A,MATCH('Banco de Dados'!$B2958,BD_Gestão!$B:$B,0)),"erro"))</f>
        <v/>
      </c>
      <c r="I2958" s="162" t="str">
        <f>IF($A2958=0,"",IFERROR(INDEX(BD_Gestão!E:E,MATCH('Banco de Dados'!$B2958,BD_Gestão!$B:$B,0)),"erro"))</f>
        <v/>
      </c>
      <c r="J2958" s="186" t="str">
        <f>IF($A2958=0,"",IFERROR(INDEX(BD_Gestão!B:B,MATCH('Banco de Dados'!$B2958,BD_Gestão!$B:$B,0)),"erro"))</f>
        <v/>
      </c>
      <c r="K2958" s="158" t="str">
        <f>IF($A2958=0,"",IFERROR(INDEX(BD_Gestão!C:C,MATCH('Banco de Dados'!$B2958,BD_Gestão!$B:$B,0)),"erro"))</f>
        <v/>
      </c>
      <c r="L2958" s="158" t="str">
        <f>IF($A2958=0,"",IFERROR(INDEX(BD_Gestão!H:H,MATCH('Banco de Dados'!$B2958,BD_Gestão!$B:$B,0)),"erro"))</f>
        <v/>
      </c>
      <c r="M2958" s="161" t="str">
        <f>IF($A2958=0,"",IFERROR(INDEX(BD_Gestão!F:F,MATCH('Banco de Dados'!$B2958,BD_Gestão!$B:$B,0)),"erro"))</f>
        <v/>
      </c>
      <c r="N2958" s="161" t="str">
        <f>IF($A2958=0,"",IFERROR(INDEX(BD_Gestão!J:J,MATCH('Banco de Dados'!$B2958,BD_Gestão!$B:$B,0)),"erro"))</f>
        <v/>
      </c>
      <c r="O2958" s="164" t="str">
        <f>IF($A2958=0,"",IFERROR(INDEX(BD_Gestão!K:K,MATCH('Banco de Dados'!$B2958,BD_Gestão!$B:$B,0)),"erro"))</f>
        <v/>
      </c>
      <c r="P2958" s="169" t="str">
        <f t="shared" si="186"/>
        <v/>
      </c>
      <c r="Q2958" s="170" t="str">
        <f t="shared" si="187"/>
        <v/>
      </c>
      <c r="R2958" s="163" t="e">
        <f t="shared" si="184"/>
        <v>#VALUE!</v>
      </c>
      <c r="S2958" s="163" t="e">
        <f t="shared" si="185"/>
        <v>#VALUE!</v>
      </c>
      <c r="T2958" s="163" t="e">
        <f>INDEX(Controle!O:O,MATCH('Banco de Dados'!A2958,Controle!M:M,0))*E2958/100</f>
        <v>#N/A</v>
      </c>
    </row>
    <row r="2959" spans="1:20" hidden="1" x14ac:dyDescent="0.2">
      <c r="A2959" s="158">
        <f>BD_TS!A2958</f>
        <v>0</v>
      </c>
      <c r="B2959" s="158" t="str">
        <f>SUBSTITUTE(SUBSTITUTE(BD_TS!D2958," ",""),"-","/")</f>
        <v/>
      </c>
      <c r="C2959" s="158">
        <f>BD_TS!E2958</f>
        <v>0</v>
      </c>
      <c r="D2959" s="159">
        <f>BD_TS!F2958</f>
        <v>0</v>
      </c>
      <c r="E2959" s="160">
        <f>BD_TS!B2958</f>
        <v>0</v>
      </c>
      <c r="F2959" s="161">
        <f>BD_TS!C2958</f>
        <v>0</v>
      </c>
      <c r="G2959" s="187">
        <f>BD_TS!H2958</f>
        <v>0</v>
      </c>
      <c r="H2959" s="158" t="str">
        <f>IF($A2959=0,"",IFERROR(INDEX(BD_Gestão!A:A,MATCH('Banco de Dados'!$B2959,BD_Gestão!$B:$B,0)),"erro"))</f>
        <v/>
      </c>
      <c r="I2959" s="162" t="str">
        <f>IF($A2959=0,"",IFERROR(INDEX(BD_Gestão!E:E,MATCH('Banco de Dados'!$B2959,BD_Gestão!$B:$B,0)),"erro"))</f>
        <v/>
      </c>
      <c r="J2959" s="186" t="str">
        <f>IF($A2959=0,"",IFERROR(INDEX(BD_Gestão!B:B,MATCH('Banco de Dados'!$B2959,BD_Gestão!$B:$B,0)),"erro"))</f>
        <v/>
      </c>
      <c r="K2959" s="158" t="str">
        <f>IF($A2959=0,"",IFERROR(INDEX(BD_Gestão!C:C,MATCH('Banco de Dados'!$B2959,BD_Gestão!$B:$B,0)),"erro"))</f>
        <v/>
      </c>
      <c r="L2959" s="158" t="str">
        <f>IF($A2959=0,"",IFERROR(INDEX(BD_Gestão!H:H,MATCH('Banco de Dados'!$B2959,BD_Gestão!$B:$B,0)),"erro"))</f>
        <v/>
      </c>
      <c r="M2959" s="161" t="str">
        <f>IF($A2959=0,"",IFERROR(INDEX(BD_Gestão!F:F,MATCH('Banco de Dados'!$B2959,BD_Gestão!$B:$B,0)),"erro"))</f>
        <v/>
      </c>
      <c r="N2959" s="161" t="str">
        <f>IF($A2959=0,"",IFERROR(INDEX(BD_Gestão!J:J,MATCH('Banco de Dados'!$B2959,BD_Gestão!$B:$B,0)),"erro"))</f>
        <v/>
      </c>
      <c r="O2959" s="164" t="str">
        <f>IF($A2959=0,"",IFERROR(INDEX(BD_Gestão!K:K,MATCH('Banco de Dados'!$B2959,BD_Gestão!$B:$B,0)),"erro"))</f>
        <v/>
      </c>
      <c r="P2959" s="169" t="str">
        <f t="shared" si="186"/>
        <v/>
      </c>
      <c r="Q2959" s="170" t="str">
        <f t="shared" si="187"/>
        <v/>
      </c>
      <c r="R2959" s="163" t="e">
        <f t="shared" si="184"/>
        <v>#VALUE!</v>
      </c>
      <c r="S2959" s="163" t="e">
        <f t="shared" si="185"/>
        <v>#VALUE!</v>
      </c>
      <c r="T2959" s="163" t="e">
        <f>INDEX(Controle!O:O,MATCH('Banco de Dados'!A2959,Controle!M:M,0))*E2959/100</f>
        <v>#N/A</v>
      </c>
    </row>
    <row r="2960" spans="1:20" hidden="1" x14ac:dyDescent="0.2">
      <c r="A2960" s="158">
        <f>BD_TS!A2959</f>
        <v>0</v>
      </c>
      <c r="B2960" s="158" t="str">
        <f>SUBSTITUTE(SUBSTITUTE(BD_TS!D2959," ",""),"-","/")</f>
        <v/>
      </c>
      <c r="C2960" s="158">
        <f>BD_TS!E2959</f>
        <v>0</v>
      </c>
      <c r="D2960" s="159">
        <f>BD_TS!F2959</f>
        <v>0</v>
      </c>
      <c r="E2960" s="160">
        <f>BD_TS!B2959</f>
        <v>0</v>
      </c>
      <c r="F2960" s="161">
        <f>BD_TS!C2959</f>
        <v>0</v>
      </c>
      <c r="G2960" s="187">
        <f>BD_TS!H2959</f>
        <v>0</v>
      </c>
      <c r="H2960" s="158" t="str">
        <f>IF($A2960=0,"",IFERROR(INDEX(BD_Gestão!A:A,MATCH('Banco de Dados'!$B2960,BD_Gestão!$B:$B,0)),"erro"))</f>
        <v/>
      </c>
      <c r="I2960" s="162" t="str">
        <f>IF($A2960=0,"",IFERROR(INDEX(BD_Gestão!E:E,MATCH('Banco de Dados'!$B2960,BD_Gestão!$B:$B,0)),"erro"))</f>
        <v/>
      </c>
      <c r="J2960" s="186" t="str">
        <f>IF($A2960=0,"",IFERROR(INDEX(BD_Gestão!B:B,MATCH('Banco de Dados'!$B2960,BD_Gestão!$B:$B,0)),"erro"))</f>
        <v/>
      </c>
      <c r="K2960" s="158" t="str">
        <f>IF($A2960=0,"",IFERROR(INDEX(BD_Gestão!C:C,MATCH('Banco de Dados'!$B2960,BD_Gestão!$B:$B,0)),"erro"))</f>
        <v/>
      </c>
      <c r="L2960" s="158" t="str">
        <f>IF($A2960=0,"",IFERROR(INDEX(BD_Gestão!H:H,MATCH('Banco de Dados'!$B2960,BD_Gestão!$B:$B,0)),"erro"))</f>
        <v/>
      </c>
      <c r="M2960" s="161" t="str">
        <f>IF($A2960=0,"",IFERROR(INDEX(BD_Gestão!F:F,MATCH('Banco de Dados'!$B2960,BD_Gestão!$B:$B,0)),"erro"))</f>
        <v/>
      </c>
      <c r="N2960" s="161" t="str">
        <f>IF($A2960=0,"",IFERROR(INDEX(BD_Gestão!J:J,MATCH('Banco de Dados'!$B2960,BD_Gestão!$B:$B,0)),"erro"))</f>
        <v/>
      </c>
      <c r="O2960" s="164" t="str">
        <f>IF($A2960=0,"",IFERROR(INDEX(BD_Gestão!K:K,MATCH('Banco de Dados'!$B2960,BD_Gestão!$B:$B,0)),"erro"))</f>
        <v/>
      </c>
      <c r="P2960" s="169" t="str">
        <f t="shared" si="186"/>
        <v/>
      </c>
      <c r="Q2960" s="170" t="str">
        <f t="shared" si="187"/>
        <v/>
      </c>
      <c r="R2960" s="163" t="e">
        <f t="shared" si="184"/>
        <v>#VALUE!</v>
      </c>
      <c r="S2960" s="163" t="e">
        <f t="shared" si="185"/>
        <v>#VALUE!</v>
      </c>
      <c r="T2960" s="163" t="e">
        <f>INDEX(Controle!O:O,MATCH('Banco de Dados'!A2960,Controle!M:M,0))*E2960/100</f>
        <v>#N/A</v>
      </c>
    </row>
    <row r="2961" spans="1:20" hidden="1" x14ac:dyDescent="0.2">
      <c r="A2961" s="158">
        <f>BD_TS!A2960</f>
        <v>0</v>
      </c>
      <c r="B2961" s="158" t="str">
        <f>SUBSTITUTE(SUBSTITUTE(BD_TS!D2960," ",""),"-","/")</f>
        <v/>
      </c>
      <c r="C2961" s="158">
        <f>BD_TS!E2960</f>
        <v>0</v>
      </c>
      <c r="D2961" s="159">
        <f>BD_TS!F2960</f>
        <v>0</v>
      </c>
      <c r="E2961" s="160">
        <f>BD_TS!B2960</f>
        <v>0</v>
      </c>
      <c r="F2961" s="161">
        <f>BD_TS!C2960</f>
        <v>0</v>
      </c>
      <c r="G2961" s="187">
        <f>BD_TS!H2960</f>
        <v>0</v>
      </c>
      <c r="H2961" s="158" t="str">
        <f>IF($A2961=0,"",IFERROR(INDEX(BD_Gestão!A:A,MATCH('Banco de Dados'!$B2961,BD_Gestão!$B:$B,0)),"erro"))</f>
        <v/>
      </c>
      <c r="I2961" s="162" t="str">
        <f>IF($A2961=0,"",IFERROR(INDEX(BD_Gestão!E:E,MATCH('Banco de Dados'!$B2961,BD_Gestão!$B:$B,0)),"erro"))</f>
        <v/>
      </c>
      <c r="J2961" s="186" t="str">
        <f>IF($A2961=0,"",IFERROR(INDEX(BD_Gestão!B:B,MATCH('Banco de Dados'!$B2961,BD_Gestão!$B:$B,0)),"erro"))</f>
        <v/>
      </c>
      <c r="K2961" s="158" t="str">
        <f>IF($A2961=0,"",IFERROR(INDEX(BD_Gestão!C:C,MATCH('Banco de Dados'!$B2961,BD_Gestão!$B:$B,0)),"erro"))</f>
        <v/>
      </c>
      <c r="L2961" s="158" t="str">
        <f>IF($A2961=0,"",IFERROR(INDEX(BD_Gestão!H:H,MATCH('Banco de Dados'!$B2961,BD_Gestão!$B:$B,0)),"erro"))</f>
        <v/>
      </c>
      <c r="M2961" s="161" t="str">
        <f>IF($A2961=0,"",IFERROR(INDEX(BD_Gestão!F:F,MATCH('Banco de Dados'!$B2961,BD_Gestão!$B:$B,0)),"erro"))</f>
        <v/>
      </c>
      <c r="N2961" s="161" t="str">
        <f>IF($A2961=0,"",IFERROR(INDEX(BD_Gestão!J:J,MATCH('Banco de Dados'!$B2961,BD_Gestão!$B:$B,0)),"erro"))</f>
        <v/>
      </c>
      <c r="O2961" s="164" t="str">
        <f>IF($A2961=0,"",IFERROR(INDEX(BD_Gestão!K:K,MATCH('Banco de Dados'!$B2961,BD_Gestão!$B:$B,0)),"erro"))</f>
        <v/>
      </c>
      <c r="P2961" s="169" t="str">
        <f t="shared" si="186"/>
        <v/>
      </c>
      <c r="Q2961" s="170" t="str">
        <f t="shared" si="187"/>
        <v/>
      </c>
      <c r="R2961" s="163" t="e">
        <f t="shared" si="184"/>
        <v>#VALUE!</v>
      </c>
      <c r="S2961" s="163" t="e">
        <f t="shared" si="185"/>
        <v>#VALUE!</v>
      </c>
      <c r="T2961" s="163" t="e">
        <f>INDEX(Controle!O:O,MATCH('Banco de Dados'!A2961,Controle!M:M,0))*E2961/100</f>
        <v>#N/A</v>
      </c>
    </row>
    <row r="2962" spans="1:20" hidden="1" x14ac:dyDescent="0.2">
      <c r="A2962" s="158">
        <f>BD_TS!A2961</f>
        <v>0</v>
      </c>
      <c r="B2962" s="158" t="str">
        <f>SUBSTITUTE(SUBSTITUTE(BD_TS!D2961," ",""),"-","/")</f>
        <v/>
      </c>
      <c r="C2962" s="158">
        <f>BD_TS!E2961</f>
        <v>0</v>
      </c>
      <c r="D2962" s="159">
        <f>BD_TS!F2961</f>
        <v>0</v>
      </c>
      <c r="E2962" s="160">
        <f>BD_TS!B2961</f>
        <v>0</v>
      </c>
      <c r="F2962" s="161">
        <f>BD_TS!C2961</f>
        <v>0</v>
      </c>
      <c r="G2962" s="187">
        <f>BD_TS!H2961</f>
        <v>0</v>
      </c>
      <c r="H2962" s="158" t="str">
        <f>IF($A2962=0,"",IFERROR(INDEX(BD_Gestão!A:A,MATCH('Banco de Dados'!$B2962,BD_Gestão!$B:$B,0)),"erro"))</f>
        <v/>
      </c>
      <c r="I2962" s="162" t="str">
        <f>IF($A2962=0,"",IFERROR(INDEX(BD_Gestão!E:E,MATCH('Banco de Dados'!$B2962,BD_Gestão!$B:$B,0)),"erro"))</f>
        <v/>
      </c>
      <c r="J2962" s="186" t="str">
        <f>IF($A2962=0,"",IFERROR(INDEX(BD_Gestão!B:B,MATCH('Banco de Dados'!$B2962,BD_Gestão!$B:$B,0)),"erro"))</f>
        <v/>
      </c>
      <c r="K2962" s="158" t="str">
        <f>IF($A2962=0,"",IFERROR(INDEX(BD_Gestão!C:C,MATCH('Banco de Dados'!$B2962,BD_Gestão!$B:$B,0)),"erro"))</f>
        <v/>
      </c>
      <c r="L2962" s="158" t="str">
        <f>IF($A2962=0,"",IFERROR(INDEX(BD_Gestão!H:H,MATCH('Banco de Dados'!$B2962,BD_Gestão!$B:$B,0)),"erro"))</f>
        <v/>
      </c>
      <c r="M2962" s="161" t="str">
        <f>IF($A2962=0,"",IFERROR(INDEX(BD_Gestão!F:F,MATCH('Banco de Dados'!$B2962,BD_Gestão!$B:$B,0)),"erro"))</f>
        <v/>
      </c>
      <c r="N2962" s="161" t="str">
        <f>IF($A2962=0,"",IFERROR(INDEX(BD_Gestão!J:J,MATCH('Banco de Dados'!$B2962,BD_Gestão!$B:$B,0)),"erro"))</f>
        <v/>
      </c>
      <c r="O2962" s="164" t="str">
        <f>IF($A2962=0,"",IFERROR(INDEX(BD_Gestão!K:K,MATCH('Banco de Dados'!$B2962,BD_Gestão!$B:$B,0)),"erro"))</f>
        <v/>
      </c>
      <c r="P2962" s="169" t="str">
        <f t="shared" si="186"/>
        <v/>
      </c>
      <c r="Q2962" s="170" t="str">
        <f t="shared" si="187"/>
        <v/>
      </c>
      <c r="R2962" s="163" t="e">
        <f t="shared" si="184"/>
        <v>#VALUE!</v>
      </c>
      <c r="S2962" s="163" t="e">
        <f t="shared" si="185"/>
        <v>#VALUE!</v>
      </c>
      <c r="T2962" s="163" t="e">
        <f>INDEX(Controle!O:O,MATCH('Banco de Dados'!A2962,Controle!M:M,0))*E2962/100</f>
        <v>#N/A</v>
      </c>
    </row>
    <row r="2963" spans="1:20" hidden="1" x14ac:dyDescent="0.2">
      <c r="A2963" s="158">
        <f>BD_TS!A2962</f>
        <v>0</v>
      </c>
      <c r="B2963" s="158" t="str">
        <f>SUBSTITUTE(SUBSTITUTE(BD_TS!D2962," ",""),"-","/")</f>
        <v/>
      </c>
      <c r="C2963" s="158">
        <f>BD_TS!E2962</f>
        <v>0</v>
      </c>
      <c r="D2963" s="159">
        <f>BD_TS!F2962</f>
        <v>0</v>
      </c>
      <c r="E2963" s="160">
        <f>BD_TS!B2962</f>
        <v>0</v>
      </c>
      <c r="F2963" s="161">
        <f>BD_TS!C2962</f>
        <v>0</v>
      </c>
      <c r="G2963" s="187">
        <f>BD_TS!H2962</f>
        <v>0</v>
      </c>
      <c r="H2963" s="158" t="str">
        <f>IF($A2963=0,"",IFERROR(INDEX(BD_Gestão!A:A,MATCH('Banco de Dados'!$B2963,BD_Gestão!$B:$B,0)),"erro"))</f>
        <v/>
      </c>
      <c r="I2963" s="162" t="str">
        <f>IF($A2963=0,"",IFERROR(INDEX(BD_Gestão!E:E,MATCH('Banco de Dados'!$B2963,BD_Gestão!$B:$B,0)),"erro"))</f>
        <v/>
      </c>
      <c r="J2963" s="186" t="str">
        <f>IF($A2963=0,"",IFERROR(INDEX(BD_Gestão!B:B,MATCH('Banco de Dados'!$B2963,BD_Gestão!$B:$B,0)),"erro"))</f>
        <v/>
      </c>
      <c r="K2963" s="158" t="str">
        <f>IF($A2963=0,"",IFERROR(INDEX(BD_Gestão!C:C,MATCH('Banco de Dados'!$B2963,BD_Gestão!$B:$B,0)),"erro"))</f>
        <v/>
      </c>
      <c r="L2963" s="158" t="str">
        <f>IF($A2963=0,"",IFERROR(INDEX(BD_Gestão!H:H,MATCH('Banco de Dados'!$B2963,BD_Gestão!$B:$B,0)),"erro"))</f>
        <v/>
      </c>
      <c r="M2963" s="161" t="str">
        <f>IF($A2963=0,"",IFERROR(INDEX(BD_Gestão!F:F,MATCH('Banco de Dados'!$B2963,BD_Gestão!$B:$B,0)),"erro"))</f>
        <v/>
      </c>
      <c r="N2963" s="161" t="str">
        <f>IF($A2963=0,"",IFERROR(INDEX(BD_Gestão!J:J,MATCH('Banco de Dados'!$B2963,BD_Gestão!$B:$B,0)),"erro"))</f>
        <v/>
      </c>
      <c r="O2963" s="164" t="str">
        <f>IF($A2963=0,"",IFERROR(INDEX(BD_Gestão!K:K,MATCH('Banco de Dados'!$B2963,BD_Gestão!$B:$B,0)),"erro"))</f>
        <v/>
      </c>
      <c r="P2963" s="169" t="str">
        <f t="shared" si="186"/>
        <v/>
      </c>
      <c r="Q2963" s="170" t="str">
        <f t="shared" si="187"/>
        <v/>
      </c>
      <c r="R2963" s="163" t="e">
        <f t="shared" si="184"/>
        <v>#VALUE!</v>
      </c>
      <c r="S2963" s="163" t="e">
        <f t="shared" si="185"/>
        <v>#VALUE!</v>
      </c>
      <c r="T2963" s="163" t="e">
        <f>INDEX(Controle!O:O,MATCH('Banco de Dados'!A2963,Controle!M:M,0))*E2963/100</f>
        <v>#N/A</v>
      </c>
    </row>
    <row r="2964" spans="1:20" hidden="1" x14ac:dyDescent="0.2">
      <c r="A2964" s="158">
        <f>BD_TS!A2963</f>
        <v>0</v>
      </c>
      <c r="B2964" s="158" t="str">
        <f>SUBSTITUTE(SUBSTITUTE(BD_TS!D2963," ",""),"-","/")</f>
        <v/>
      </c>
      <c r="C2964" s="158">
        <f>BD_TS!E2963</f>
        <v>0</v>
      </c>
      <c r="D2964" s="159">
        <f>BD_TS!F2963</f>
        <v>0</v>
      </c>
      <c r="E2964" s="160">
        <f>BD_TS!B2963</f>
        <v>0</v>
      </c>
      <c r="F2964" s="161">
        <f>BD_TS!C2963</f>
        <v>0</v>
      </c>
      <c r="G2964" s="187">
        <f>BD_TS!H2963</f>
        <v>0</v>
      </c>
      <c r="H2964" s="158" t="str">
        <f>IF($A2964=0,"",IFERROR(INDEX(BD_Gestão!A:A,MATCH('Banco de Dados'!$B2964,BD_Gestão!$B:$B,0)),"erro"))</f>
        <v/>
      </c>
      <c r="I2964" s="162" t="str">
        <f>IF($A2964=0,"",IFERROR(INDEX(BD_Gestão!E:E,MATCH('Banco de Dados'!$B2964,BD_Gestão!$B:$B,0)),"erro"))</f>
        <v/>
      </c>
      <c r="J2964" s="186" t="str">
        <f>IF($A2964=0,"",IFERROR(INDEX(BD_Gestão!B:B,MATCH('Banco de Dados'!$B2964,BD_Gestão!$B:$B,0)),"erro"))</f>
        <v/>
      </c>
      <c r="K2964" s="158" t="str">
        <f>IF($A2964=0,"",IFERROR(INDEX(BD_Gestão!C:C,MATCH('Banco de Dados'!$B2964,BD_Gestão!$B:$B,0)),"erro"))</f>
        <v/>
      </c>
      <c r="L2964" s="158" t="str">
        <f>IF($A2964=0,"",IFERROR(INDEX(BD_Gestão!H:H,MATCH('Banco de Dados'!$B2964,BD_Gestão!$B:$B,0)),"erro"))</f>
        <v/>
      </c>
      <c r="M2964" s="161" t="str">
        <f>IF($A2964=0,"",IFERROR(INDEX(BD_Gestão!F:F,MATCH('Banco de Dados'!$B2964,BD_Gestão!$B:$B,0)),"erro"))</f>
        <v/>
      </c>
      <c r="N2964" s="161" t="str">
        <f>IF($A2964=0,"",IFERROR(INDEX(BD_Gestão!J:J,MATCH('Banco de Dados'!$B2964,BD_Gestão!$B:$B,0)),"erro"))</f>
        <v/>
      </c>
      <c r="O2964" s="164" t="str">
        <f>IF($A2964=0,"",IFERROR(INDEX(BD_Gestão!K:K,MATCH('Banco de Dados'!$B2964,BD_Gestão!$B:$B,0)),"erro"))</f>
        <v/>
      </c>
      <c r="P2964" s="169" t="str">
        <f t="shared" si="186"/>
        <v/>
      </c>
      <c r="Q2964" s="170" t="str">
        <f t="shared" si="187"/>
        <v/>
      </c>
      <c r="R2964" s="163" t="e">
        <f t="shared" si="184"/>
        <v>#VALUE!</v>
      </c>
      <c r="S2964" s="163" t="e">
        <f t="shared" si="185"/>
        <v>#VALUE!</v>
      </c>
      <c r="T2964" s="163" t="e">
        <f>INDEX(Controle!O:O,MATCH('Banco de Dados'!A2964,Controle!M:M,0))*E2964/100</f>
        <v>#N/A</v>
      </c>
    </row>
    <row r="2965" spans="1:20" hidden="1" x14ac:dyDescent="0.2">
      <c r="A2965" s="158">
        <f>BD_TS!A2964</f>
        <v>0</v>
      </c>
      <c r="B2965" s="158" t="str">
        <f>SUBSTITUTE(SUBSTITUTE(BD_TS!D2964," ",""),"-","/")</f>
        <v/>
      </c>
      <c r="C2965" s="158">
        <f>BD_TS!E2964</f>
        <v>0</v>
      </c>
      <c r="D2965" s="159">
        <f>BD_TS!F2964</f>
        <v>0</v>
      </c>
      <c r="E2965" s="160">
        <f>BD_TS!B2964</f>
        <v>0</v>
      </c>
      <c r="F2965" s="161">
        <f>BD_TS!C2964</f>
        <v>0</v>
      </c>
      <c r="G2965" s="187">
        <f>BD_TS!H2964</f>
        <v>0</v>
      </c>
      <c r="H2965" s="158" t="str">
        <f>IF($A2965=0,"",IFERROR(INDEX(BD_Gestão!A:A,MATCH('Banco de Dados'!$B2965,BD_Gestão!$B:$B,0)),"erro"))</f>
        <v/>
      </c>
      <c r="I2965" s="162" t="str">
        <f>IF($A2965=0,"",IFERROR(INDEX(BD_Gestão!E:E,MATCH('Banco de Dados'!$B2965,BD_Gestão!$B:$B,0)),"erro"))</f>
        <v/>
      </c>
      <c r="J2965" s="186" t="str">
        <f>IF($A2965=0,"",IFERROR(INDEX(BD_Gestão!B:B,MATCH('Banco de Dados'!$B2965,BD_Gestão!$B:$B,0)),"erro"))</f>
        <v/>
      </c>
      <c r="K2965" s="158" t="str">
        <f>IF($A2965=0,"",IFERROR(INDEX(BD_Gestão!C:C,MATCH('Banco de Dados'!$B2965,BD_Gestão!$B:$B,0)),"erro"))</f>
        <v/>
      </c>
      <c r="L2965" s="158" t="str">
        <f>IF($A2965=0,"",IFERROR(INDEX(BD_Gestão!H:H,MATCH('Banco de Dados'!$B2965,BD_Gestão!$B:$B,0)),"erro"))</f>
        <v/>
      </c>
      <c r="M2965" s="161" t="str">
        <f>IF($A2965=0,"",IFERROR(INDEX(BD_Gestão!F:F,MATCH('Banco de Dados'!$B2965,BD_Gestão!$B:$B,0)),"erro"))</f>
        <v/>
      </c>
      <c r="N2965" s="161" t="str">
        <f>IF($A2965=0,"",IFERROR(INDEX(BD_Gestão!J:J,MATCH('Banco de Dados'!$B2965,BD_Gestão!$B:$B,0)),"erro"))</f>
        <v/>
      </c>
      <c r="O2965" s="164" t="str">
        <f>IF($A2965=0,"",IFERROR(INDEX(BD_Gestão!K:K,MATCH('Banco de Dados'!$B2965,BD_Gestão!$B:$B,0)),"erro"))</f>
        <v/>
      </c>
      <c r="P2965" s="169" t="str">
        <f t="shared" si="186"/>
        <v/>
      </c>
      <c r="Q2965" s="170" t="str">
        <f t="shared" si="187"/>
        <v/>
      </c>
      <c r="R2965" s="163" t="e">
        <f t="shared" si="184"/>
        <v>#VALUE!</v>
      </c>
      <c r="S2965" s="163" t="e">
        <f t="shared" si="185"/>
        <v>#VALUE!</v>
      </c>
      <c r="T2965" s="163" t="e">
        <f>INDEX(Controle!O:O,MATCH('Banco de Dados'!A2965,Controle!M:M,0))*E2965/100</f>
        <v>#N/A</v>
      </c>
    </row>
    <row r="2966" spans="1:20" hidden="1" x14ac:dyDescent="0.2">
      <c r="A2966" s="158">
        <f>BD_TS!A2965</f>
        <v>0</v>
      </c>
      <c r="B2966" s="158" t="str">
        <f>SUBSTITUTE(SUBSTITUTE(BD_TS!D2965," ",""),"-","/")</f>
        <v/>
      </c>
      <c r="C2966" s="158">
        <f>BD_TS!E2965</f>
        <v>0</v>
      </c>
      <c r="D2966" s="159">
        <f>BD_TS!F2965</f>
        <v>0</v>
      </c>
      <c r="E2966" s="160">
        <f>BD_TS!B2965</f>
        <v>0</v>
      </c>
      <c r="F2966" s="161">
        <f>BD_TS!C2965</f>
        <v>0</v>
      </c>
      <c r="G2966" s="187">
        <f>BD_TS!H2965</f>
        <v>0</v>
      </c>
      <c r="H2966" s="158" t="str">
        <f>IF($A2966=0,"",IFERROR(INDEX(BD_Gestão!A:A,MATCH('Banco de Dados'!$B2966,BD_Gestão!$B:$B,0)),"erro"))</f>
        <v/>
      </c>
      <c r="I2966" s="162" t="str">
        <f>IF($A2966=0,"",IFERROR(INDEX(BD_Gestão!E:E,MATCH('Banco de Dados'!$B2966,BD_Gestão!$B:$B,0)),"erro"))</f>
        <v/>
      </c>
      <c r="J2966" s="186" t="str">
        <f>IF($A2966=0,"",IFERROR(INDEX(BD_Gestão!B:B,MATCH('Banco de Dados'!$B2966,BD_Gestão!$B:$B,0)),"erro"))</f>
        <v/>
      </c>
      <c r="K2966" s="158" t="str">
        <f>IF($A2966=0,"",IFERROR(INDEX(BD_Gestão!C:C,MATCH('Banco de Dados'!$B2966,BD_Gestão!$B:$B,0)),"erro"))</f>
        <v/>
      </c>
      <c r="L2966" s="158" t="str">
        <f>IF($A2966=0,"",IFERROR(INDEX(BD_Gestão!H:H,MATCH('Banco de Dados'!$B2966,BD_Gestão!$B:$B,0)),"erro"))</f>
        <v/>
      </c>
      <c r="M2966" s="161" t="str">
        <f>IF($A2966=0,"",IFERROR(INDEX(BD_Gestão!F:F,MATCH('Banco de Dados'!$B2966,BD_Gestão!$B:$B,0)),"erro"))</f>
        <v/>
      </c>
      <c r="N2966" s="161" t="str">
        <f>IF($A2966=0,"",IFERROR(INDEX(BD_Gestão!J:J,MATCH('Banco de Dados'!$B2966,BD_Gestão!$B:$B,0)),"erro"))</f>
        <v/>
      </c>
      <c r="O2966" s="164" t="str">
        <f>IF($A2966=0,"",IFERROR(INDEX(BD_Gestão!K:K,MATCH('Banco de Dados'!$B2966,BD_Gestão!$B:$B,0)),"erro"))</f>
        <v/>
      </c>
      <c r="P2966" s="169" t="str">
        <f t="shared" si="186"/>
        <v/>
      </c>
      <c r="Q2966" s="170" t="str">
        <f t="shared" si="187"/>
        <v/>
      </c>
      <c r="R2966" s="163" t="e">
        <f t="shared" si="184"/>
        <v>#VALUE!</v>
      </c>
      <c r="S2966" s="163" t="e">
        <f t="shared" si="185"/>
        <v>#VALUE!</v>
      </c>
      <c r="T2966" s="163" t="e">
        <f>INDEX(Controle!O:O,MATCH('Banco de Dados'!A2966,Controle!M:M,0))*E2966/100</f>
        <v>#N/A</v>
      </c>
    </row>
    <row r="2967" spans="1:20" hidden="1" x14ac:dyDescent="0.2">
      <c r="A2967" s="158">
        <f>BD_TS!A2966</f>
        <v>0</v>
      </c>
      <c r="B2967" s="158" t="str">
        <f>SUBSTITUTE(SUBSTITUTE(BD_TS!D2966," ",""),"-","/")</f>
        <v/>
      </c>
      <c r="C2967" s="158">
        <f>BD_TS!E2966</f>
        <v>0</v>
      </c>
      <c r="D2967" s="159">
        <f>BD_TS!F2966</f>
        <v>0</v>
      </c>
      <c r="E2967" s="160">
        <f>BD_TS!B2966</f>
        <v>0</v>
      </c>
      <c r="F2967" s="161">
        <f>BD_TS!C2966</f>
        <v>0</v>
      </c>
      <c r="G2967" s="187">
        <f>BD_TS!H2966</f>
        <v>0</v>
      </c>
      <c r="H2967" s="158" t="str">
        <f>IF($A2967=0,"",IFERROR(INDEX(BD_Gestão!A:A,MATCH('Banco de Dados'!$B2967,BD_Gestão!$B:$B,0)),"erro"))</f>
        <v/>
      </c>
      <c r="I2967" s="162" t="str">
        <f>IF($A2967=0,"",IFERROR(INDEX(BD_Gestão!E:E,MATCH('Banco de Dados'!$B2967,BD_Gestão!$B:$B,0)),"erro"))</f>
        <v/>
      </c>
      <c r="J2967" s="186" t="str">
        <f>IF($A2967=0,"",IFERROR(INDEX(BD_Gestão!B:B,MATCH('Banco de Dados'!$B2967,BD_Gestão!$B:$B,0)),"erro"))</f>
        <v/>
      </c>
      <c r="K2967" s="158" t="str">
        <f>IF($A2967=0,"",IFERROR(INDEX(BD_Gestão!C:C,MATCH('Banco de Dados'!$B2967,BD_Gestão!$B:$B,0)),"erro"))</f>
        <v/>
      </c>
      <c r="L2967" s="158" t="str">
        <f>IF($A2967=0,"",IFERROR(INDEX(BD_Gestão!H:H,MATCH('Banco de Dados'!$B2967,BD_Gestão!$B:$B,0)),"erro"))</f>
        <v/>
      </c>
      <c r="M2967" s="161" t="str">
        <f>IF($A2967=0,"",IFERROR(INDEX(BD_Gestão!F:F,MATCH('Banco de Dados'!$B2967,BD_Gestão!$B:$B,0)),"erro"))</f>
        <v/>
      </c>
      <c r="N2967" s="161" t="str">
        <f>IF($A2967=0,"",IFERROR(INDEX(BD_Gestão!J:J,MATCH('Banco de Dados'!$B2967,BD_Gestão!$B:$B,0)),"erro"))</f>
        <v/>
      </c>
      <c r="O2967" s="164" t="str">
        <f>IF($A2967=0,"",IFERROR(INDEX(BD_Gestão!K:K,MATCH('Banco de Dados'!$B2967,BD_Gestão!$B:$B,0)),"erro"))</f>
        <v/>
      </c>
      <c r="P2967" s="169" t="str">
        <f t="shared" si="186"/>
        <v/>
      </c>
      <c r="Q2967" s="170" t="str">
        <f t="shared" si="187"/>
        <v/>
      </c>
      <c r="R2967" s="163" t="e">
        <f t="shared" si="184"/>
        <v>#VALUE!</v>
      </c>
      <c r="S2967" s="163" t="e">
        <f t="shared" si="185"/>
        <v>#VALUE!</v>
      </c>
      <c r="T2967" s="163" t="e">
        <f>INDEX(Controle!O:O,MATCH('Banco de Dados'!A2967,Controle!M:M,0))*E2967/100</f>
        <v>#N/A</v>
      </c>
    </row>
    <row r="2968" spans="1:20" hidden="1" x14ac:dyDescent="0.2">
      <c r="A2968" s="158">
        <f>BD_TS!A2967</f>
        <v>0</v>
      </c>
      <c r="B2968" s="158" t="str">
        <f>SUBSTITUTE(SUBSTITUTE(BD_TS!D2967," ",""),"-","/")</f>
        <v/>
      </c>
      <c r="C2968" s="158">
        <f>BD_TS!E2967</f>
        <v>0</v>
      </c>
      <c r="D2968" s="159">
        <f>BD_TS!F2967</f>
        <v>0</v>
      </c>
      <c r="E2968" s="160">
        <f>BD_TS!B2967</f>
        <v>0</v>
      </c>
      <c r="F2968" s="161">
        <f>BD_TS!C2967</f>
        <v>0</v>
      </c>
      <c r="G2968" s="187">
        <f>BD_TS!H2967</f>
        <v>0</v>
      </c>
      <c r="H2968" s="158" t="str">
        <f>IF($A2968=0,"",IFERROR(INDEX(BD_Gestão!A:A,MATCH('Banco de Dados'!$B2968,BD_Gestão!$B:$B,0)),"erro"))</f>
        <v/>
      </c>
      <c r="I2968" s="162" t="str">
        <f>IF($A2968=0,"",IFERROR(INDEX(BD_Gestão!E:E,MATCH('Banco de Dados'!$B2968,BD_Gestão!$B:$B,0)),"erro"))</f>
        <v/>
      </c>
      <c r="J2968" s="186" t="str">
        <f>IF($A2968=0,"",IFERROR(INDEX(BD_Gestão!B:B,MATCH('Banco de Dados'!$B2968,BD_Gestão!$B:$B,0)),"erro"))</f>
        <v/>
      </c>
      <c r="K2968" s="158" t="str">
        <f>IF($A2968=0,"",IFERROR(INDEX(BD_Gestão!C:C,MATCH('Banco de Dados'!$B2968,BD_Gestão!$B:$B,0)),"erro"))</f>
        <v/>
      </c>
      <c r="L2968" s="158" t="str">
        <f>IF($A2968=0,"",IFERROR(INDEX(BD_Gestão!H:H,MATCH('Banco de Dados'!$B2968,BD_Gestão!$B:$B,0)),"erro"))</f>
        <v/>
      </c>
      <c r="M2968" s="161" t="str">
        <f>IF($A2968=0,"",IFERROR(INDEX(BD_Gestão!F:F,MATCH('Banco de Dados'!$B2968,BD_Gestão!$B:$B,0)),"erro"))</f>
        <v/>
      </c>
      <c r="N2968" s="161" t="str">
        <f>IF($A2968=0,"",IFERROR(INDEX(BD_Gestão!J:J,MATCH('Banco de Dados'!$B2968,BD_Gestão!$B:$B,0)),"erro"))</f>
        <v/>
      </c>
      <c r="O2968" s="164" t="str">
        <f>IF($A2968=0,"",IFERROR(INDEX(BD_Gestão!K:K,MATCH('Banco de Dados'!$B2968,BD_Gestão!$B:$B,0)),"erro"))</f>
        <v/>
      </c>
      <c r="P2968" s="169" t="str">
        <f t="shared" si="186"/>
        <v/>
      </c>
      <c r="Q2968" s="170" t="str">
        <f t="shared" si="187"/>
        <v/>
      </c>
      <c r="R2968" s="163" t="e">
        <f t="shared" si="184"/>
        <v>#VALUE!</v>
      </c>
      <c r="S2968" s="163" t="e">
        <f t="shared" si="185"/>
        <v>#VALUE!</v>
      </c>
      <c r="T2968" s="163" t="e">
        <f>INDEX(Controle!O:O,MATCH('Banco de Dados'!A2968,Controle!M:M,0))*E2968/100</f>
        <v>#N/A</v>
      </c>
    </row>
    <row r="2969" spans="1:20" hidden="1" x14ac:dyDescent="0.2">
      <c r="A2969" s="158">
        <f>BD_TS!A2968</f>
        <v>0</v>
      </c>
      <c r="B2969" s="158" t="str">
        <f>SUBSTITUTE(SUBSTITUTE(BD_TS!D2968," ",""),"-","/")</f>
        <v/>
      </c>
      <c r="C2969" s="158">
        <f>BD_TS!E2968</f>
        <v>0</v>
      </c>
      <c r="D2969" s="159">
        <f>BD_TS!F2968</f>
        <v>0</v>
      </c>
      <c r="E2969" s="160">
        <f>BD_TS!B2968</f>
        <v>0</v>
      </c>
      <c r="F2969" s="161">
        <f>BD_TS!C2968</f>
        <v>0</v>
      </c>
      <c r="G2969" s="187">
        <f>BD_TS!H2968</f>
        <v>0</v>
      </c>
      <c r="H2969" s="158" t="str">
        <f>IF($A2969=0,"",IFERROR(INDEX(BD_Gestão!A:A,MATCH('Banco de Dados'!$B2969,BD_Gestão!$B:$B,0)),"erro"))</f>
        <v/>
      </c>
      <c r="I2969" s="162" t="str">
        <f>IF($A2969=0,"",IFERROR(INDEX(BD_Gestão!E:E,MATCH('Banco de Dados'!$B2969,BD_Gestão!$B:$B,0)),"erro"))</f>
        <v/>
      </c>
      <c r="J2969" s="186" t="str">
        <f>IF($A2969=0,"",IFERROR(INDEX(BD_Gestão!B:B,MATCH('Banco de Dados'!$B2969,BD_Gestão!$B:$B,0)),"erro"))</f>
        <v/>
      </c>
      <c r="K2969" s="158" t="str">
        <f>IF($A2969=0,"",IFERROR(INDEX(BD_Gestão!C:C,MATCH('Banco de Dados'!$B2969,BD_Gestão!$B:$B,0)),"erro"))</f>
        <v/>
      </c>
      <c r="L2969" s="158" t="str">
        <f>IF($A2969=0,"",IFERROR(INDEX(BD_Gestão!H:H,MATCH('Banco de Dados'!$B2969,BD_Gestão!$B:$B,0)),"erro"))</f>
        <v/>
      </c>
      <c r="M2969" s="161" t="str">
        <f>IF($A2969=0,"",IFERROR(INDEX(BD_Gestão!F:F,MATCH('Banco de Dados'!$B2969,BD_Gestão!$B:$B,0)),"erro"))</f>
        <v/>
      </c>
      <c r="N2969" s="161" t="str">
        <f>IF($A2969=0,"",IFERROR(INDEX(BD_Gestão!J:J,MATCH('Banco de Dados'!$B2969,BD_Gestão!$B:$B,0)),"erro"))</f>
        <v/>
      </c>
      <c r="O2969" s="164" t="str">
        <f>IF($A2969=0,"",IFERROR(INDEX(BD_Gestão!K:K,MATCH('Banco de Dados'!$B2969,BD_Gestão!$B:$B,0)),"erro"))</f>
        <v/>
      </c>
      <c r="P2969" s="169" t="str">
        <f t="shared" si="186"/>
        <v/>
      </c>
      <c r="Q2969" s="170" t="str">
        <f t="shared" si="187"/>
        <v/>
      </c>
      <c r="R2969" s="163" t="e">
        <f t="shared" si="184"/>
        <v>#VALUE!</v>
      </c>
      <c r="S2969" s="163" t="e">
        <f t="shared" si="185"/>
        <v>#VALUE!</v>
      </c>
      <c r="T2969" s="163" t="e">
        <f>INDEX(Controle!O:O,MATCH('Banco de Dados'!A2969,Controle!M:M,0))*E2969/100</f>
        <v>#N/A</v>
      </c>
    </row>
    <row r="2970" spans="1:20" hidden="1" x14ac:dyDescent="0.2">
      <c r="A2970" s="158">
        <f>BD_TS!A2969</f>
        <v>0</v>
      </c>
      <c r="B2970" s="158" t="str">
        <f>SUBSTITUTE(SUBSTITUTE(BD_TS!D2969," ",""),"-","/")</f>
        <v/>
      </c>
      <c r="C2970" s="158">
        <f>BD_TS!E2969</f>
        <v>0</v>
      </c>
      <c r="D2970" s="159">
        <f>BD_TS!F2969</f>
        <v>0</v>
      </c>
      <c r="E2970" s="160">
        <f>BD_TS!B2969</f>
        <v>0</v>
      </c>
      <c r="F2970" s="161">
        <f>BD_TS!C2969</f>
        <v>0</v>
      </c>
      <c r="G2970" s="187">
        <f>BD_TS!H2969</f>
        <v>0</v>
      </c>
      <c r="H2970" s="158" t="str">
        <f>IF($A2970=0,"",IFERROR(INDEX(BD_Gestão!A:A,MATCH('Banco de Dados'!$B2970,BD_Gestão!$B:$B,0)),"erro"))</f>
        <v/>
      </c>
      <c r="I2970" s="162" t="str">
        <f>IF($A2970=0,"",IFERROR(INDEX(BD_Gestão!E:E,MATCH('Banco de Dados'!$B2970,BD_Gestão!$B:$B,0)),"erro"))</f>
        <v/>
      </c>
      <c r="J2970" s="186" t="str">
        <f>IF($A2970=0,"",IFERROR(INDEX(BD_Gestão!B:B,MATCH('Banco de Dados'!$B2970,BD_Gestão!$B:$B,0)),"erro"))</f>
        <v/>
      </c>
      <c r="K2970" s="158" t="str">
        <f>IF($A2970=0,"",IFERROR(INDEX(BD_Gestão!C:C,MATCH('Banco de Dados'!$B2970,BD_Gestão!$B:$B,0)),"erro"))</f>
        <v/>
      </c>
      <c r="L2970" s="158" t="str">
        <f>IF($A2970=0,"",IFERROR(INDEX(BD_Gestão!H:H,MATCH('Banco de Dados'!$B2970,BD_Gestão!$B:$B,0)),"erro"))</f>
        <v/>
      </c>
      <c r="M2970" s="161" t="str">
        <f>IF($A2970=0,"",IFERROR(INDEX(BD_Gestão!F:F,MATCH('Banco de Dados'!$B2970,BD_Gestão!$B:$B,0)),"erro"))</f>
        <v/>
      </c>
      <c r="N2970" s="161" t="str">
        <f>IF($A2970=0,"",IFERROR(INDEX(BD_Gestão!J:J,MATCH('Banco de Dados'!$B2970,BD_Gestão!$B:$B,0)),"erro"))</f>
        <v/>
      </c>
      <c r="O2970" s="164" t="str">
        <f>IF($A2970=0,"",IFERROR(INDEX(BD_Gestão!K:K,MATCH('Banco de Dados'!$B2970,BD_Gestão!$B:$B,0)),"erro"))</f>
        <v/>
      </c>
      <c r="P2970" s="169" t="str">
        <f t="shared" si="186"/>
        <v/>
      </c>
      <c r="Q2970" s="170" t="str">
        <f t="shared" si="187"/>
        <v/>
      </c>
      <c r="R2970" s="163" t="e">
        <f t="shared" si="184"/>
        <v>#VALUE!</v>
      </c>
      <c r="S2970" s="163" t="e">
        <f t="shared" si="185"/>
        <v>#VALUE!</v>
      </c>
      <c r="T2970" s="163" t="e">
        <f>INDEX(Controle!O:O,MATCH('Banco de Dados'!A2970,Controle!M:M,0))*E2970/100</f>
        <v>#N/A</v>
      </c>
    </row>
    <row r="2971" spans="1:20" hidden="1" x14ac:dyDescent="0.2">
      <c r="A2971" s="158">
        <f>BD_TS!A2970</f>
        <v>0</v>
      </c>
      <c r="B2971" s="158" t="str">
        <f>SUBSTITUTE(SUBSTITUTE(BD_TS!D2970," ",""),"-","/")</f>
        <v/>
      </c>
      <c r="C2971" s="158">
        <f>BD_TS!E2970</f>
        <v>0</v>
      </c>
      <c r="D2971" s="159">
        <f>BD_TS!F2970</f>
        <v>0</v>
      </c>
      <c r="E2971" s="160">
        <f>BD_TS!B2970</f>
        <v>0</v>
      </c>
      <c r="F2971" s="161">
        <f>BD_TS!C2970</f>
        <v>0</v>
      </c>
      <c r="G2971" s="187">
        <f>BD_TS!H2970</f>
        <v>0</v>
      </c>
      <c r="H2971" s="158" t="str">
        <f>IF($A2971=0,"",IFERROR(INDEX(BD_Gestão!A:A,MATCH('Banco de Dados'!$B2971,BD_Gestão!$B:$B,0)),"erro"))</f>
        <v/>
      </c>
      <c r="I2971" s="162" t="str">
        <f>IF($A2971=0,"",IFERROR(INDEX(BD_Gestão!E:E,MATCH('Banco de Dados'!$B2971,BD_Gestão!$B:$B,0)),"erro"))</f>
        <v/>
      </c>
      <c r="J2971" s="186" t="str">
        <f>IF($A2971=0,"",IFERROR(INDEX(BD_Gestão!B:B,MATCH('Banco de Dados'!$B2971,BD_Gestão!$B:$B,0)),"erro"))</f>
        <v/>
      </c>
      <c r="K2971" s="158" t="str">
        <f>IF($A2971=0,"",IFERROR(INDEX(BD_Gestão!C:C,MATCH('Banco de Dados'!$B2971,BD_Gestão!$B:$B,0)),"erro"))</f>
        <v/>
      </c>
      <c r="L2971" s="158" t="str">
        <f>IF($A2971=0,"",IFERROR(INDEX(BD_Gestão!H:H,MATCH('Banco de Dados'!$B2971,BD_Gestão!$B:$B,0)),"erro"))</f>
        <v/>
      </c>
      <c r="M2971" s="161" t="str">
        <f>IF($A2971=0,"",IFERROR(INDEX(BD_Gestão!F:F,MATCH('Banco de Dados'!$B2971,BD_Gestão!$B:$B,0)),"erro"))</f>
        <v/>
      </c>
      <c r="N2971" s="161" t="str">
        <f>IF($A2971=0,"",IFERROR(INDEX(BD_Gestão!J:J,MATCH('Banco de Dados'!$B2971,BD_Gestão!$B:$B,0)),"erro"))</f>
        <v/>
      </c>
      <c r="O2971" s="164" t="str">
        <f>IF($A2971=0,"",IFERROR(INDEX(BD_Gestão!K:K,MATCH('Banco de Dados'!$B2971,BD_Gestão!$B:$B,0)),"erro"))</f>
        <v/>
      </c>
      <c r="P2971" s="169" t="str">
        <f t="shared" si="186"/>
        <v/>
      </c>
      <c r="Q2971" s="170" t="str">
        <f t="shared" si="187"/>
        <v/>
      </c>
      <c r="R2971" s="163" t="e">
        <f t="shared" si="184"/>
        <v>#VALUE!</v>
      </c>
      <c r="S2971" s="163" t="e">
        <f t="shared" si="185"/>
        <v>#VALUE!</v>
      </c>
      <c r="T2971" s="163" t="e">
        <f>INDEX(Controle!O:O,MATCH('Banco de Dados'!A2971,Controle!M:M,0))*E2971/100</f>
        <v>#N/A</v>
      </c>
    </row>
    <row r="2972" spans="1:20" hidden="1" x14ac:dyDescent="0.2">
      <c r="A2972" s="158">
        <f>BD_TS!A2971</f>
        <v>0</v>
      </c>
      <c r="B2972" s="158" t="str">
        <f>SUBSTITUTE(SUBSTITUTE(BD_TS!D2971," ",""),"-","/")</f>
        <v/>
      </c>
      <c r="C2972" s="158">
        <f>BD_TS!E2971</f>
        <v>0</v>
      </c>
      <c r="D2972" s="159">
        <f>BD_TS!F2971</f>
        <v>0</v>
      </c>
      <c r="E2972" s="160">
        <f>BD_TS!B2971</f>
        <v>0</v>
      </c>
      <c r="F2972" s="161">
        <f>BD_TS!C2971</f>
        <v>0</v>
      </c>
      <c r="G2972" s="187">
        <f>BD_TS!H2971</f>
        <v>0</v>
      </c>
      <c r="H2972" s="158" t="str">
        <f>IF($A2972=0,"",IFERROR(INDEX(BD_Gestão!A:A,MATCH('Banco de Dados'!$B2972,BD_Gestão!$B:$B,0)),"erro"))</f>
        <v/>
      </c>
      <c r="I2972" s="162" t="str">
        <f>IF($A2972=0,"",IFERROR(INDEX(BD_Gestão!E:E,MATCH('Banco de Dados'!$B2972,BD_Gestão!$B:$B,0)),"erro"))</f>
        <v/>
      </c>
      <c r="J2972" s="186" t="str">
        <f>IF($A2972=0,"",IFERROR(INDEX(BD_Gestão!B:B,MATCH('Banco de Dados'!$B2972,BD_Gestão!$B:$B,0)),"erro"))</f>
        <v/>
      </c>
      <c r="K2972" s="158" t="str">
        <f>IF($A2972=0,"",IFERROR(INDEX(BD_Gestão!C:C,MATCH('Banco de Dados'!$B2972,BD_Gestão!$B:$B,0)),"erro"))</f>
        <v/>
      </c>
      <c r="L2972" s="158" t="str">
        <f>IF($A2972=0,"",IFERROR(INDEX(BD_Gestão!H:H,MATCH('Banco de Dados'!$B2972,BD_Gestão!$B:$B,0)),"erro"))</f>
        <v/>
      </c>
      <c r="M2972" s="161" t="str">
        <f>IF($A2972=0,"",IFERROR(INDEX(BD_Gestão!F:F,MATCH('Banco de Dados'!$B2972,BD_Gestão!$B:$B,0)),"erro"))</f>
        <v/>
      </c>
      <c r="N2972" s="161" t="str">
        <f>IF($A2972=0,"",IFERROR(INDEX(BD_Gestão!J:J,MATCH('Banco de Dados'!$B2972,BD_Gestão!$B:$B,0)),"erro"))</f>
        <v/>
      </c>
      <c r="O2972" s="164" t="str">
        <f>IF($A2972=0,"",IFERROR(INDEX(BD_Gestão!K:K,MATCH('Banco de Dados'!$B2972,BD_Gestão!$B:$B,0)),"erro"))</f>
        <v/>
      </c>
      <c r="P2972" s="169" t="str">
        <f t="shared" si="186"/>
        <v/>
      </c>
      <c r="Q2972" s="170" t="str">
        <f t="shared" si="187"/>
        <v/>
      </c>
      <c r="R2972" s="163" t="e">
        <f t="shared" si="184"/>
        <v>#VALUE!</v>
      </c>
      <c r="S2972" s="163" t="e">
        <f t="shared" si="185"/>
        <v>#VALUE!</v>
      </c>
      <c r="T2972" s="163" t="e">
        <f>INDEX(Controle!O:O,MATCH('Banco de Dados'!A2972,Controle!M:M,0))*E2972/100</f>
        <v>#N/A</v>
      </c>
    </row>
    <row r="2973" spans="1:20" hidden="1" x14ac:dyDescent="0.2">
      <c r="A2973" s="158">
        <f>BD_TS!A2972</f>
        <v>0</v>
      </c>
      <c r="B2973" s="158" t="str">
        <f>SUBSTITUTE(SUBSTITUTE(BD_TS!D2972," ",""),"-","/")</f>
        <v/>
      </c>
      <c r="C2973" s="158">
        <f>BD_TS!E2972</f>
        <v>0</v>
      </c>
      <c r="D2973" s="159">
        <f>BD_TS!F2972</f>
        <v>0</v>
      </c>
      <c r="E2973" s="160">
        <f>BD_TS!B2972</f>
        <v>0</v>
      </c>
      <c r="F2973" s="161">
        <f>BD_TS!C2972</f>
        <v>0</v>
      </c>
      <c r="G2973" s="187">
        <f>BD_TS!H2972</f>
        <v>0</v>
      </c>
      <c r="H2973" s="158" t="str">
        <f>IF($A2973=0,"",IFERROR(INDEX(BD_Gestão!A:A,MATCH('Banco de Dados'!$B2973,BD_Gestão!$B:$B,0)),"erro"))</f>
        <v/>
      </c>
      <c r="I2973" s="162" t="str">
        <f>IF($A2973=0,"",IFERROR(INDEX(BD_Gestão!E:E,MATCH('Banco de Dados'!$B2973,BD_Gestão!$B:$B,0)),"erro"))</f>
        <v/>
      </c>
      <c r="J2973" s="186" t="str">
        <f>IF($A2973=0,"",IFERROR(INDEX(BD_Gestão!B:B,MATCH('Banco de Dados'!$B2973,BD_Gestão!$B:$B,0)),"erro"))</f>
        <v/>
      </c>
      <c r="K2973" s="158" t="str">
        <f>IF($A2973=0,"",IFERROR(INDEX(BD_Gestão!C:C,MATCH('Banco de Dados'!$B2973,BD_Gestão!$B:$B,0)),"erro"))</f>
        <v/>
      </c>
      <c r="L2973" s="158" t="str">
        <f>IF($A2973=0,"",IFERROR(INDEX(BD_Gestão!H:H,MATCH('Banco de Dados'!$B2973,BD_Gestão!$B:$B,0)),"erro"))</f>
        <v/>
      </c>
      <c r="M2973" s="161" t="str">
        <f>IF($A2973=0,"",IFERROR(INDEX(BD_Gestão!F:F,MATCH('Banco de Dados'!$B2973,BD_Gestão!$B:$B,0)),"erro"))</f>
        <v/>
      </c>
      <c r="N2973" s="161" t="str">
        <f>IF($A2973=0,"",IFERROR(INDEX(BD_Gestão!J:J,MATCH('Banco de Dados'!$B2973,BD_Gestão!$B:$B,0)),"erro"))</f>
        <v/>
      </c>
      <c r="O2973" s="164" t="str">
        <f>IF($A2973=0,"",IFERROR(INDEX(BD_Gestão!K:K,MATCH('Banco de Dados'!$B2973,BD_Gestão!$B:$B,0)),"erro"))</f>
        <v/>
      </c>
      <c r="P2973" s="169" t="str">
        <f t="shared" si="186"/>
        <v/>
      </c>
      <c r="Q2973" s="170" t="str">
        <f t="shared" si="187"/>
        <v/>
      </c>
      <c r="R2973" s="163" t="e">
        <f t="shared" si="184"/>
        <v>#VALUE!</v>
      </c>
      <c r="S2973" s="163" t="e">
        <f t="shared" si="185"/>
        <v>#VALUE!</v>
      </c>
      <c r="T2973" s="163" t="e">
        <f>INDEX(Controle!O:O,MATCH('Banco de Dados'!A2973,Controle!M:M,0))*E2973/100</f>
        <v>#N/A</v>
      </c>
    </row>
    <row r="2974" spans="1:20" hidden="1" x14ac:dyDescent="0.2">
      <c r="A2974" s="158">
        <f>BD_TS!A2973</f>
        <v>0</v>
      </c>
      <c r="B2974" s="158" t="str">
        <f>SUBSTITUTE(SUBSTITUTE(BD_TS!D2973," ",""),"-","/")</f>
        <v/>
      </c>
      <c r="C2974" s="158">
        <f>BD_TS!E2973</f>
        <v>0</v>
      </c>
      <c r="D2974" s="159">
        <f>BD_TS!F2973</f>
        <v>0</v>
      </c>
      <c r="E2974" s="160">
        <f>BD_TS!B2973</f>
        <v>0</v>
      </c>
      <c r="F2974" s="161">
        <f>BD_TS!C2973</f>
        <v>0</v>
      </c>
      <c r="G2974" s="187">
        <f>BD_TS!H2973</f>
        <v>0</v>
      </c>
      <c r="H2974" s="158" t="str">
        <f>IF($A2974=0,"",IFERROR(INDEX(BD_Gestão!A:A,MATCH('Banco de Dados'!$B2974,BD_Gestão!$B:$B,0)),"erro"))</f>
        <v/>
      </c>
      <c r="I2974" s="162" t="str">
        <f>IF($A2974=0,"",IFERROR(INDEX(BD_Gestão!E:E,MATCH('Banco de Dados'!$B2974,BD_Gestão!$B:$B,0)),"erro"))</f>
        <v/>
      </c>
      <c r="J2974" s="186" t="str">
        <f>IF($A2974=0,"",IFERROR(INDEX(BD_Gestão!B:B,MATCH('Banco de Dados'!$B2974,BD_Gestão!$B:$B,0)),"erro"))</f>
        <v/>
      </c>
      <c r="K2974" s="158" t="str">
        <f>IF($A2974=0,"",IFERROR(INDEX(BD_Gestão!C:C,MATCH('Banco de Dados'!$B2974,BD_Gestão!$B:$B,0)),"erro"))</f>
        <v/>
      </c>
      <c r="L2974" s="158" t="str">
        <f>IF($A2974=0,"",IFERROR(INDEX(BD_Gestão!H:H,MATCH('Banco de Dados'!$B2974,BD_Gestão!$B:$B,0)),"erro"))</f>
        <v/>
      </c>
      <c r="M2974" s="161" t="str">
        <f>IF($A2974=0,"",IFERROR(INDEX(BD_Gestão!F:F,MATCH('Banco de Dados'!$B2974,BD_Gestão!$B:$B,0)),"erro"))</f>
        <v/>
      </c>
      <c r="N2974" s="161" t="str">
        <f>IF($A2974=0,"",IFERROR(INDEX(BD_Gestão!J:J,MATCH('Banco de Dados'!$B2974,BD_Gestão!$B:$B,0)),"erro"))</f>
        <v/>
      </c>
      <c r="O2974" s="164" t="str">
        <f>IF($A2974=0,"",IFERROR(INDEX(BD_Gestão!K:K,MATCH('Banco de Dados'!$B2974,BD_Gestão!$B:$B,0)),"erro"))</f>
        <v/>
      </c>
      <c r="P2974" s="169" t="str">
        <f t="shared" si="186"/>
        <v/>
      </c>
      <c r="Q2974" s="170" t="str">
        <f t="shared" si="187"/>
        <v/>
      </c>
      <c r="R2974" s="163" t="e">
        <f t="shared" si="184"/>
        <v>#VALUE!</v>
      </c>
      <c r="S2974" s="163" t="e">
        <f t="shared" si="185"/>
        <v>#VALUE!</v>
      </c>
      <c r="T2974" s="163" t="e">
        <f>INDEX(Controle!O:O,MATCH('Banco de Dados'!A2974,Controle!M:M,0))*E2974/100</f>
        <v>#N/A</v>
      </c>
    </row>
    <row r="2975" spans="1:20" hidden="1" x14ac:dyDescent="0.2">
      <c r="A2975" s="158">
        <f>BD_TS!A2974</f>
        <v>0</v>
      </c>
      <c r="B2975" s="158" t="str">
        <f>SUBSTITUTE(SUBSTITUTE(BD_TS!D2974," ",""),"-","/")</f>
        <v/>
      </c>
      <c r="C2975" s="158">
        <f>BD_TS!E2974</f>
        <v>0</v>
      </c>
      <c r="D2975" s="159">
        <f>BD_TS!F2974</f>
        <v>0</v>
      </c>
      <c r="E2975" s="160">
        <f>BD_TS!B2974</f>
        <v>0</v>
      </c>
      <c r="F2975" s="161">
        <f>BD_TS!C2974</f>
        <v>0</v>
      </c>
      <c r="G2975" s="187">
        <f>BD_TS!H2974</f>
        <v>0</v>
      </c>
      <c r="H2975" s="158" t="str">
        <f>IF($A2975=0,"",IFERROR(INDEX(BD_Gestão!A:A,MATCH('Banco de Dados'!$B2975,BD_Gestão!$B:$B,0)),"erro"))</f>
        <v/>
      </c>
      <c r="I2975" s="162" t="str">
        <f>IF($A2975=0,"",IFERROR(INDEX(BD_Gestão!E:E,MATCH('Banco de Dados'!$B2975,BD_Gestão!$B:$B,0)),"erro"))</f>
        <v/>
      </c>
      <c r="J2975" s="186" t="str">
        <f>IF($A2975=0,"",IFERROR(INDEX(BD_Gestão!B:B,MATCH('Banco de Dados'!$B2975,BD_Gestão!$B:$B,0)),"erro"))</f>
        <v/>
      </c>
      <c r="K2975" s="158" t="str">
        <f>IF($A2975=0,"",IFERROR(INDEX(BD_Gestão!C:C,MATCH('Banco de Dados'!$B2975,BD_Gestão!$B:$B,0)),"erro"))</f>
        <v/>
      </c>
      <c r="L2975" s="158" t="str">
        <f>IF($A2975=0,"",IFERROR(INDEX(BD_Gestão!H:H,MATCH('Banco de Dados'!$B2975,BD_Gestão!$B:$B,0)),"erro"))</f>
        <v/>
      </c>
      <c r="M2975" s="161" t="str">
        <f>IF($A2975=0,"",IFERROR(INDEX(BD_Gestão!F:F,MATCH('Banco de Dados'!$B2975,BD_Gestão!$B:$B,0)),"erro"))</f>
        <v/>
      </c>
      <c r="N2975" s="161" t="str">
        <f>IF($A2975=0,"",IFERROR(INDEX(BD_Gestão!J:J,MATCH('Banco de Dados'!$B2975,BD_Gestão!$B:$B,0)),"erro"))</f>
        <v/>
      </c>
      <c r="O2975" s="164" t="str">
        <f>IF($A2975=0,"",IFERROR(INDEX(BD_Gestão!K:K,MATCH('Banco de Dados'!$B2975,BD_Gestão!$B:$B,0)),"erro"))</f>
        <v/>
      </c>
      <c r="P2975" s="169" t="str">
        <f t="shared" si="186"/>
        <v/>
      </c>
      <c r="Q2975" s="170" t="str">
        <f t="shared" si="187"/>
        <v/>
      </c>
      <c r="R2975" s="163" t="e">
        <f t="shared" si="184"/>
        <v>#VALUE!</v>
      </c>
      <c r="S2975" s="163" t="e">
        <f t="shared" si="185"/>
        <v>#VALUE!</v>
      </c>
      <c r="T2975" s="163" t="e">
        <f>INDEX(Controle!O:O,MATCH('Banco de Dados'!A2975,Controle!M:M,0))*E2975/100</f>
        <v>#N/A</v>
      </c>
    </row>
    <row r="2976" spans="1:20" hidden="1" x14ac:dyDescent="0.2">
      <c r="A2976" s="158">
        <f>BD_TS!A2975</f>
        <v>0</v>
      </c>
      <c r="B2976" s="158" t="str">
        <f>SUBSTITUTE(SUBSTITUTE(BD_TS!D2975," ",""),"-","/")</f>
        <v/>
      </c>
      <c r="C2976" s="158">
        <f>BD_TS!E2975</f>
        <v>0</v>
      </c>
      <c r="D2976" s="159">
        <f>BD_TS!F2975</f>
        <v>0</v>
      </c>
      <c r="E2976" s="160">
        <f>BD_TS!B2975</f>
        <v>0</v>
      </c>
      <c r="F2976" s="161">
        <f>BD_TS!C2975</f>
        <v>0</v>
      </c>
      <c r="G2976" s="187">
        <f>BD_TS!H2975</f>
        <v>0</v>
      </c>
      <c r="H2976" s="158" t="str">
        <f>IF($A2976=0,"",IFERROR(INDEX(BD_Gestão!A:A,MATCH('Banco de Dados'!$B2976,BD_Gestão!$B:$B,0)),"erro"))</f>
        <v/>
      </c>
      <c r="I2976" s="162" t="str">
        <f>IF($A2976=0,"",IFERROR(INDEX(BD_Gestão!E:E,MATCH('Banco de Dados'!$B2976,BD_Gestão!$B:$B,0)),"erro"))</f>
        <v/>
      </c>
      <c r="J2976" s="186" t="str">
        <f>IF($A2976=0,"",IFERROR(INDEX(BD_Gestão!B:B,MATCH('Banco de Dados'!$B2976,BD_Gestão!$B:$B,0)),"erro"))</f>
        <v/>
      </c>
      <c r="K2976" s="158" t="str">
        <f>IF($A2976=0,"",IFERROR(INDEX(BD_Gestão!C:C,MATCH('Banco de Dados'!$B2976,BD_Gestão!$B:$B,0)),"erro"))</f>
        <v/>
      </c>
      <c r="L2976" s="158" t="str">
        <f>IF($A2976=0,"",IFERROR(INDEX(BD_Gestão!H:H,MATCH('Banco de Dados'!$B2976,BD_Gestão!$B:$B,0)),"erro"))</f>
        <v/>
      </c>
      <c r="M2976" s="161" t="str">
        <f>IF($A2976=0,"",IFERROR(INDEX(BD_Gestão!F:F,MATCH('Banco de Dados'!$B2976,BD_Gestão!$B:$B,0)),"erro"))</f>
        <v/>
      </c>
      <c r="N2976" s="161" t="str">
        <f>IF($A2976=0,"",IFERROR(INDEX(BD_Gestão!J:J,MATCH('Banco de Dados'!$B2976,BD_Gestão!$B:$B,0)),"erro"))</f>
        <v/>
      </c>
      <c r="O2976" s="164" t="str">
        <f>IF($A2976=0,"",IFERROR(INDEX(BD_Gestão!K:K,MATCH('Banco de Dados'!$B2976,BD_Gestão!$B:$B,0)),"erro"))</f>
        <v/>
      </c>
      <c r="P2976" s="169" t="str">
        <f t="shared" si="186"/>
        <v/>
      </c>
      <c r="Q2976" s="170" t="str">
        <f t="shared" si="187"/>
        <v/>
      </c>
      <c r="R2976" s="163" t="e">
        <f t="shared" si="184"/>
        <v>#VALUE!</v>
      </c>
      <c r="S2976" s="163" t="e">
        <f t="shared" si="185"/>
        <v>#VALUE!</v>
      </c>
      <c r="T2976" s="163" t="e">
        <f>INDEX(Controle!O:O,MATCH('Banco de Dados'!A2976,Controle!M:M,0))*E2976/100</f>
        <v>#N/A</v>
      </c>
    </row>
    <row r="2977" spans="1:20" hidden="1" x14ac:dyDescent="0.2">
      <c r="A2977" s="158">
        <f>BD_TS!A2976</f>
        <v>0</v>
      </c>
      <c r="B2977" s="158" t="str">
        <f>SUBSTITUTE(SUBSTITUTE(BD_TS!D2976," ",""),"-","/")</f>
        <v/>
      </c>
      <c r="C2977" s="158">
        <f>BD_TS!E2976</f>
        <v>0</v>
      </c>
      <c r="D2977" s="159">
        <f>BD_TS!F2976</f>
        <v>0</v>
      </c>
      <c r="E2977" s="160">
        <f>BD_TS!B2976</f>
        <v>0</v>
      </c>
      <c r="F2977" s="161">
        <f>BD_TS!C2976</f>
        <v>0</v>
      </c>
      <c r="G2977" s="187">
        <f>BD_TS!H2976</f>
        <v>0</v>
      </c>
      <c r="H2977" s="158" t="str">
        <f>IF($A2977=0,"",IFERROR(INDEX(BD_Gestão!A:A,MATCH('Banco de Dados'!$B2977,BD_Gestão!$B:$B,0)),"erro"))</f>
        <v/>
      </c>
      <c r="I2977" s="162" t="str">
        <f>IF($A2977=0,"",IFERROR(INDEX(BD_Gestão!E:E,MATCH('Banco de Dados'!$B2977,BD_Gestão!$B:$B,0)),"erro"))</f>
        <v/>
      </c>
      <c r="J2977" s="186" t="str">
        <f>IF($A2977=0,"",IFERROR(INDEX(BD_Gestão!B:B,MATCH('Banco de Dados'!$B2977,BD_Gestão!$B:$B,0)),"erro"))</f>
        <v/>
      </c>
      <c r="K2977" s="158" t="str">
        <f>IF($A2977=0,"",IFERROR(INDEX(BD_Gestão!C:C,MATCH('Banco de Dados'!$B2977,BD_Gestão!$B:$B,0)),"erro"))</f>
        <v/>
      </c>
      <c r="L2977" s="158" t="str">
        <f>IF($A2977=0,"",IFERROR(INDEX(BD_Gestão!H:H,MATCH('Banco de Dados'!$B2977,BD_Gestão!$B:$B,0)),"erro"))</f>
        <v/>
      </c>
      <c r="M2977" s="161" t="str">
        <f>IF($A2977=0,"",IFERROR(INDEX(BD_Gestão!F:F,MATCH('Banco de Dados'!$B2977,BD_Gestão!$B:$B,0)),"erro"))</f>
        <v/>
      </c>
      <c r="N2977" s="161" t="str">
        <f>IF($A2977=0,"",IFERROR(INDEX(BD_Gestão!J:J,MATCH('Banco de Dados'!$B2977,BD_Gestão!$B:$B,0)),"erro"))</f>
        <v/>
      </c>
      <c r="O2977" s="164" t="str">
        <f>IF($A2977=0,"",IFERROR(INDEX(BD_Gestão!K:K,MATCH('Banco de Dados'!$B2977,BD_Gestão!$B:$B,0)),"erro"))</f>
        <v/>
      </c>
      <c r="P2977" s="169" t="str">
        <f t="shared" si="186"/>
        <v/>
      </c>
      <c r="Q2977" s="170" t="str">
        <f t="shared" si="187"/>
        <v/>
      </c>
      <c r="R2977" s="163" t="e">
        <f t="shared" si="184"/>
        <v>#VALUE!</v>
      </c>
      <c r="S2977" s="163" t="e">
        <f t="shared" si="185"/>
        <v>#VALUE!</v>
      </c>
      <c r="T2977" s="163" t="e">
        <f>INDEX(Controle!O:O,MATCH('Banco de Dados'!A2977,Controle!M:M,0))*E2977/100</f>
        <v>#N/A</v>
      </c>
    </row>
    <row r="2978" spans="1:20" hidden="1" x14ac:dyDescent="0.2">
      <c r="A2978" s="158">
        <f>BD_TS!A2977</f>
        <v>0</v>
      </c>
      <c r="B2978" s="158" t="str">
        <f>SUBSTITUTE(SUBSTITUTE(BD_TS!D2977," ",""),"-","/")</f>
        <v/>
      </c>
      <c r="C2978" s="158">
        <f>BD_TS!E2977</f>
        <v>0</v>
      </c>
      <c r="D2978" s="159">
        <f>BD_TS!F2977</f>
        <v>0</v>
      </c>
      <c r="E2978" s="160">
        <f>BD_TS!B2977</f>
        <v>0</v>
      </c>
      <c r="F2978" s="161">
        <f>BD_TS!C2977</f>
        <v>0</v>
      </c>
      <c r="G2978" s="187">
        <f>BD_TS!H2977</f>
        <v>0</v>
      </c>
      <c r="H2978" s="158" t="str">
        <f>IF($A2978=0,"",IFERROR(INDEX(BD_Gestão!A:A,MATCH('Banco de Dados'!$B2978,BD_Gestão!$B:$B,0)),"erro"))</f>
        <v/>
      </c>
      <c r="I2978" s="162" t="str">
        <f>IF($A2978=0,"",IFERROR(INDEX(BD_Gestão!E:E,MATCH('Banco de Dados'!$B2978,BD_Gestão!$B:$B,0)),"erro"))</f>
        <v/>
      </c>
      <c r="J2978" s="186" t="str">
        <f>IF($A2978=0,"",IFERROR(INDEX(BD_Gestão!B:B,MATCH('Banco de Dados'!$B2978,BD_Gestão!$B:$B,0)),"erro"))</f>
        <v/>
      </c>
      <c r="K2978" s="158" t="str">
        <f>IF($A2978=0,"",IFERROR(INDEX(BD_Gestão!C:C,MATCH('Banco de Dados'!$B2978,BD_Gestão!$B:$B,0)),"erro"))</f>
        <v/>
      </c>
      <c r="L2978" s="158" t="str">
        <f>IF($A2978=0,"",IFERROR(INDEX(BD_Gestão!H:H,MATCH('Banco de Dados'!$B2978,BD_Gestão!$B:$B,0)),"erro"))</f>
        <v/>
      </c>
      <c r="M2978" s="161" t="str">
        <f>IF($A2978=0,"",IFERROR(INDEX(BD_Gestão!F:F,MATCH('Banco de Dados'!$B2978,BD_Gestão!$B:$B,0)),"erro"))</f>
        <v/>
      </c>
      <c r="N2978" s="161" t="str">
        <f>IF($A2978=0,"",IFERROR(INDEX(BD_Gestão!J:J,MATCH('Banco de Dados'!$B2978,BD_Gestão!$B:$B,0)),"erro"))</f>
        <v/>
      </c>
      <c r="O2978" s="164" t="str">
        <f>IF($A2978=0,"",IFERROR(INDEX(BD_Gestão!K:K,MATCH('Banco de Dados'!$B2978,BD_Gestão!$B:$B,0)),"erro"))</f>
        <v/>
      </c>
      <c r="P2978" s="169" t="str">
        <f t="shared" si="186"/>
        <v/>
      </c>
      <c r="Q2978" s="170" t="str">
        <f t="shared" si="187"/>
        <v/>
      </c>
      <c r="R2978" s="163" t="e">
        <f t="shared" si="184"/>
        <v>#VALUE!</v>
      </c>
      <c r="S2978" s="163" t="e">
        <f t="shared" si="185"/>
        <v>#VALUE!</v>
      </c>
      <c r="T2978" s="163" t="e">
        <f>INDEX(Controle!O:O,MATCH('Banco de Dados'!A2978,Controle!M:M,0))*E2978/100</f>
        <v>#N/A</v>
      </c>
    </row>
    <row r="2979" spans="1:20" hidden="1" x14ac:dyDescent="0.2">
      <c r="A2979" s="158">
        <f>BD_TS!A2978</f>
        <v>0</v>
      </c>
      <c r="B2979" s="158" t="str">
        <f>SUBSTITUTE(SUBSTITUTE(BD_TS!D2978," ",""),"-","/")</f>
        <v/>
      </c>
      <c r="C2979" s="158">
        <f>BD_TS!E2978</f>
        <v>0</v>
      </c>
      <c r="D2979" s="159">
        <f>BD_TS!F2978</f>
        <v>0</v>
      </c>
      <c r="E2979" s="160">
        <f>BD_TS!B2978</f>
        <v>0</v>
      </c>
      <c r="F2979" s="161">
        <f>BD_TS!C2978</f>
        <v>0</v>
      </c>
      <c r="G2979" s="187">
        <f>BD_TS!H2978</f>
        <v>0</v>
      </c>
      <c r="H2979" s="158" t="str">
        <f>IF($A2979=0,"",IFERROR(INDEX(BD_Gestão!A:A,MATCH('Banco de Dados'!$B2979,BD_Gestão!$B:$B,0)),"erro"))</f>
        <v/>
      </c>
      <c r="I2979" s="162" t="str">
        <f>IF($A2979=0,"",IFERROR(INDEX(BD_Gestão!E:E,MATCH('Banco de Dados'!$B2979,BD_Gestão!$B:$B,0)),"erro"))</f>
        <v/>
      </c>
      <c r="J2979" s="186" t="str">
        <f>IF($A2979=0,"",IFERROR(INDEX(BD_Gestão!B:B,MATCH('Banco de Dados'!$B2979,BD_Gestão!$B:$B,0)),"erro"))</f>
        <v/>
      </c>
      <c r="K2979" s="158" t="str">
        <f>IF($A2979=0,"",IFERROR(INDEX(BD_Gestão!C:C,MATCH('Banco de Dados'!$B2979,BD_Gestão!$B:$B,0)),"erro"))</f>
        <v/>
      </c>
      <c r="L2979" s="158" t="str">
        <f>IF($A2979=0,"",IFERROR(INDEX(BD_Gestão!H:H,MATCH('Banco de Dados'!$B2979,BD_Gestão!$B:$B,0)),"erro"))</f>
        <v/>
      </c>
      <c r="M2979" s="161" t="str">
        <f>IF($A2979=0,"",IFERROR(INDEX(BD_Gestão!F:F,MATCH('Banco de Dados'!$B2979,BD_Gestão!$B:$B,0)),"erro"))</f>
        <v/>
      </c>
      <c r="N2979" s="161" t="str">
        <f>IF($A2979=0,"",IFERROR(INDEX(BD_Gestão!J:J,MATCH('Banco de Dados'!$B2979,BD_Gestão!$B:$B,0)),"erro"))</f>
        <v/>
      </c>
      <c r="O2979" s="164" t="str">
        <f>IF($A2979=0,"",IFERROR(INDEX(BD_Gestão!K:K,MATCH('Banco de Dados'!$B2979,BD_Gestão!$B:$B,0)),"erro"))</f>
        <v/>
      </c>
      <c r="P2979" s="169" t="str">
        <f t="shared" si="186"/>
        <v/>
      </c>
      <c r="Q2979" s="170" t="str">
        <f t="shared" si="187"/>
        <v/>
      </c>
      <c r="R2979" s="163" t="e">
        <f t="shared" si="184"/>
        <v>#VALUE!</v>
      </c>
      <c r="S2979" s="163" t="e">
        <f t="shared" si="185"/>
        <v>#VALUE!</v>
      </c>
      <c r="T2979" s="163" t="e">
        <f>INDEX(Controle!O:O,MATCH('Banco de Dados'!A2979,Controle!M:M,0))*E2979/100</f>
        <v>#N/A</v>
      </c>
    </row>
    <row r="2980" spans="1:20" hidden="1" x14ac:dyDescent="0.2">
      <c r="A2980" s="158">
        <f>BD_TS!A2979</f>
        <v>0</v>
      </c>
      <c r="B2980" s="158" t="str">
        <f>SUBSTITUTE(SUBSTITUTE(BD_TS!D2979," ",""),"-","/")</f>
        <v/>
      </c>
      <c r="C2980" s="158">
        <f>BD_TS!E2979</f>
        <v>0</v>
      </c>
      <c r="D2980" s="159">
        <f>BD_TS!F2979</f>
        <v>0</v>
      </c>
      <c r="E2980" s="160">
        <f>BD_TS!B2979</f>
        <v>0</v>
      </c>
      <c r="F2980" s="161">
        <f>BD_TS!C2979</f>
        <v>0</v>
      </c>
      <c r="G2980" s="187">
        <f>BD_TS!H2979</f>
        <v>0</v>
      </c>
      <c r="H2980" s="158" t="str">
        <f>IF($A2980=0,"",IFERROR(INDEX(BD_Gestão!A:A,MATCH('Banco de Dados'!$B2980,BD_Gestão!$B:$B,0)),"erro"))</f>
        <v/>
      </c>
      <c r="I2980" s="162" t="str">
        <f>IF($A2980=0,"",IFERROR(INDEX(BD_Gestão!E:E,MATCH('Banco de Dados'!$B2980,BD_Gestão!$B:$B,0)),"erro"))</f>
        <v/>
      </c>
      <c r="J2980" s="186" t="str">
        <f>IF($A2980=0,"",IFERROR(INDEX(BD_Gestão!B:B,MATCH('Banco de Dados'!$B2980,BD_Gestão!$B:$B,0)),"erro"))</f>
        <v/>
      </c>
      <c r="K2980" s="158" t="str">
        <f>IF($A2980=0,"",IFERROR(INDEX(BD_Gestão!C:C,MATCH('Banco de Dados'!$B2980,BD_Gestão!$B:$B,0)),"erro"))</f>
        <v/>
      </c>
      <c r="L2980" s="158" t="str">
        <f>IF($A2980=0,"",IFERROR(INDEX(BD_Gestão!H:H,MATCH('Banco de Dados'!$B2980,BD_Gestão!$B:$B,0)),"erro"))</f>
        <v/>
      </c>
      <c r="M2980" s="161" t="str">
        <f>IF($A2980=0,"",IFERROR(INDEX(BD_Gestão!F:F,MATCH('Banco de Dados'!$B2980,BD_Gestão!$B:$B,0)),"erro"))</f>
        <v/>
      </c>
      <c r="N2980" s="161" t="str">
        <f>IF($A2980=0,"",IFERROR(INDEX(BD_Gestão!J:J,MATCH('Banco de Dados'!$B2980,BD_Gestão!$B:$B,0)),"erro"))</f>
        <v/>
      </c>
      <c r="O2980" s="164" t="str">
        <f>IF($A2980=0,"",IFERROR(INDEX(BD_Gestão!K:K,MATCH('Banco de Dados'!$B2980,BD_Gestão!$B:$B,0)),"erro"))</f>
        <v/>
      </c>
      <c r="P2980" s="169" t="str">
        <f t="shared" si="186"/>
        <v/>
      </c>
      <c r="Q2980" s="170" t="str">
        <f t="shared" si="187"/>
        <v/>
      </c>
      <c r="R2980" s="163" t="e">
        <f t="shared" si="184"/>
        <v>#VALUE!</v>
      </c>
      <c r="S2980" s="163" t="e">
        <f t="shared" si="185"/>
        <v>#VALUE!</v>
      </c>
      <c r="T2980" s="163" t="e">
        <f>INDEX(Controle!O:O,MATCH('Banco de Dados'!A2980,Controle!M:M,0))*E2980/100</f>
        <v>#N/A</v>
      </c>
    </row>
    <row r="2981" spans="1:20" hidden="1" x14ac:dyDescent="0.2">
      <c r="A2981" s="158">
        <f>BD_TS!A2980</f>
        <v>0</v>
      </c>
      <c r="B2981" s="158" t="str">
        <f>SUBSTITUTE(SUBSTITUTE(BD_TS!D2980," ",""),"-","/")</f>
        <v/>
      </c>
      <c r="C2981" s="158">
        <f>BD_TS!E2980</f>
        <v>0</v>
      </c>
      <c r="D2981" s="159">
        <f>BD_TS!F2980</f>
        <v>0</v>
      </c>
      <c r="E2981" s="160">
        <f>BD_TS!B2980</f>
        <v>0</v>
      </c>
      <c r="F2981" s="161">
        <f>BD_TS!C2980</f>
        <v>0</v>
      </c>
      <c r="G2981" s="187">
        <f>BD_TS!H2980</f>
        <v>0</v>
      </c>
      <c r="H2981" s="158" t="str">
        <f>IF($A2981=0,"",IFERROR(INDEX(BD_Gestão!A:A,MATCH('Banco de Dados'!$B2981,BD_Gestão!$B:$B,0)),"erro"))</f>
        <v/>
      </c>
      <c r="I2981" s="162" t="str">
        <f>IF($A2981=0,"",IFERROR(INDEX(BD_Gestão!E:E,MATCH('Banco de Dados'!$B2981,BD_Gestão!$B:$B,0)),"erro"))</f>
        <v/>
      </c>
      <c r="J2981" s="186" t="str">
        <f>IF($A2981=0,"",IFERROR(INDEX(BD_Gestão!B:B,MATCH('Banco de Dados'!$B2981,BD_Gestão!$B:$B,0)),"erro"))</f>
        <v/>
      </c>
      <c r="K2981" s="158" t="str">
        <f>IF($A2981=0,"",IFERROR(INDEX(BD_Gestão!C:C,MATCH('Banco de Dados'!$B2981,BD_Gestão!$B:$B,0)),"erro"))</f>
        <v/>
      </c>
      <c r="L2981" s="158" t="str">
        <f>IF($A2981=0,"",IFERROR(INDEX(BD_Gestão!H:H,MATCH('Banco de Dados'!$B2981,BD_Gestão!$B:$B,0)),"erro"))</f>
        <v/>
      </c>
      <c r="M2981" s="161" t="str">
        <f>IF($A2981=0,"",IFERROR(INDEX(BD_Gestão!F:F,MATCH('Banco de Dados'!$B2981,BD_Gestão!$B:$B,0)),"erro"))</f>
        <v/>
      </c>
      <c r="N2981" s="161" t="str">
        <f>IF($A2981=0,"",IFERROR(INDEX(BD_Gestão!J:J,MATCH('Banco de Dados'!$B2981,BD_Gestão!$B:$B,0)),"erro"))</f>
        <v/>
      </c>
      <c r="O2981" s="164" t="str">
        <f>IF($A2981=0,"",IFERROR(INDEX(BD_Gestão!K:K,MATCH('Banco de Dados'!$B2981,BD_Gestão!$B:$B,0)),"erro"))</f>
        <v/>
      </c>
      <c r="P2981" s="169" t="str">
        <f t="shared" si="186"/>
        <v/>
      </c>
      <c r="Q2981" s="170" t="str">
        <f t="shared" si="187"/>
        <v/>
      </c>
      <c r="R2981" s="163" t="e">
        <f t="shared" si="184"/>
        <v>#VALUE!</v>
      </c>
      <c r="S2981" s="163" t="e">
        <f t="shared" si="185"/>
        <v>#VALUE!</v>
      </c>
      <c r="T2981" s="163" t="e">
        <f>INDEX(Controle!O:O,MATCH('Banco de Dados'!A2981,Controle!M:M,0))*E2981/100</f>
        <v>#N/A</v>
      </c>
    </row>
    <row r="2982" spans="1:20" hidden="1" x14ac:dyDescent="0.2">
      <c r="A2982" s="158">
        <f>BD_TS!A2981</f>
        <v>0</v>
      </c>
      <c r="B2982" s="158" t="str">
        <f>SUBSTITUTE(SUBSTITUTE(BD_TS!D2981," ",""),"-","/")</f>
        <v/>
      </c>
      <c r="C2982" s="158">
        <f>BD_TS!E2981</f>
        <v>0</v>
      </c>
      <c r="D2982" s="159">
        <f>BD_TS!F2981</f>
        <v>0</v>
      </c>
      <c r="E2982" s="160">
        <f>BD_TS!B2981</f>
        <v>0</v>
      </c>
      <c r="F2982" s="161">
        <f>BD_TS!C2981</f>
        <v>0</v>
      </c>
      <c r="G2982" s="187">
        <f>BD_TS!H2981</f>
        <v>0</v>
      </c>
      <c r="H2982" s="158" t="str">
        <f>IF($A2982=0,"",IFERROR(INDEX(BD_Gestão!A:A,MATCH('Banco de Dados'!$B2982,BD_Gestão!$B:$B,0)),"erro"))</f>
        <v/>
      </c>
      <c r="I2982" s="162" t="str">
        <f>IF($A2982=0,"",IFERROR(INDEX(BD_Gestão!E:E,MATCH('Banco de Dados'!$B2982,BD_Gestão!$B:$B,0)),"erro"))</f>
        <v/>
      </c>
      <c r="J2982" s="186" t="str">
        <f>IF($A2982=0,"",IFERROR(INDEX(BD_Gestão!B:B,MATCH('Banco de Dados'!$B2982,BD_Gestão!$B:$B,0)),"erro"))</f>
        <v/>
      </c>
      <c r="K2982" s="158" t="str">
        <f>IF($A2982=0,"",IFERROR(INDEX(BD_Gestão!C:C,MATCH('Banco de Dados'!$B2982,BD_Gestão!$B:$B,0)),"erro"))</f>
        <v/>
      </c>
      <c r="L2982" s="158" t="str">
        <f>IF($A2982=0,"",IFERROR(INDEX(BD_Gestão!H:H,MATCH('Banco de Dados'!$B2982,BD_Gestão!$B:$B,0)),"erro"))</f>
        <v/>
      </c>
      <c r="M2982" s="161" t="str">
        <f>IF($A2982=0,"",IFERROR(INDEX(BD_Gestão!F:F,MATCH('Banco de Dados'!$B2982,BD_Gestão!$B:$B,0)),"erro"))</f>
        <v/>
      </c>
      <c r="N2982" s="161" t="str">
        <f>IF($A2982=0,"",IFERROR(INDEX(BD_Gestão!J:J,MATCH('Banco de Dados'!$B2982,BD_Gestão!$B:$B,0)),"erro"))</f>
        <v/>
      </c>
      <c r="O2982" s="164" t="str">
        <f>IF($A2982=0,"",IFERROR(INDEX(BD_Gestão!K:K,MATCH('Banco de Dados'!$B2982,BD_Gestão!$B:$B,0)),"erro"))</f>
        <v/>
      </c>
      <c r="P2982" s="169" t="str">
        <f t="shared" si="186"/>
        <v/>
      </c>
      <c r="Q2982" s="170" t="str">
        <f t="shared" si="187"/>
        <v/>
      </c>
      <c r="R2982" s="163" t="e">
        <f t="shared" si="184"/>
        <v>#VALUE!</v>
      </c>
      <c r="S2982" s="163" t="e">
        <f t="shared" si="185"/>
        <v>#VALUE!</v>
      </c>
      <c r="T2982" s="163" t="e">
        <f>INDEX(Controle!O:O,MATCH('Banco de Dados'!A2982,Controle!M:M,0))*E2982/100</f>
        <v>#N/A</v>
      </c>
    </row>
    <row r="2983" spans="1:20" hidden="1" x14ac:dyDescent="0.2">
      <c r="A2983" s="158">
        <f>BD_TS!A2982</f>
        <v>0</v>
      </c>
      <c r="B2983" s="158" t="str">
        <f>SUBSTITUTE(SUBSTITUTE(BD_TS!D2982," ",""),"-","/")</f>
        <v/>
      </c>
      <c r="C2983" s="158">
        <f>BD_TS!E2982</f>
        <v>0</v>
      </c>
      <c r="D2983" s="159">
        <f>BD_TS!F2982</f>
        <v>0</v>
      </c>
      <c r="E2983" s="160">
        <f>BD_TS!B2982</f>
        <v>0</v>
      </c>
      <c r="F2983" s="161">
        <f>BD_TS!C2982</f>
        <v>0</v>
      </c>
      <c r="G2983" s="187">
        <f>BD_TS!H2982</f>
        <v>0</v>
      </c>
      <c r="H2983" s="158" t="str">
        <f>IF($A2983=0,"",IFERROR(INDEX(BD_Gestão!A:A,MATCH('Banco de Dados'!$B2983,BD_Gestão!$B:$B,0)),"erro"))</f>
        <v/>
      </c>
      <c r="I2983" s="162" t="str">
        <f>IF($A2983=0,"",IFERROR(INDEX(BD_Gestão!E:E,MATCH('Banco de Dados'!$B2983,BD_Gestão!$B:$B,0)),"erro"))</f>
        <v/>
      </c>
      <c r="J2983" s="186" t="str">
        <f>IF($A2983=0,"",IFERROR(INDEX(BD_Gestão!B:B,MATCH('Banco de Dados'!$B2983,BD_Gestão!$B:$B,0)),"erro"))</f>
        <v/>
      </c>
      <c r="K2983" s="158" t="str">
        <f>IF($A2983=0,"",IFERROR(INDEX(BD_Gestão!C:C,MATCH('Banco de Dados'!$B2983,BD_Gestão!$B:$B,0)),"erro"))</f>
        <v/>
      </c>
      <c r="L2983" s="158" t="str">
        <f>IF($A2983=0,"",IFERROR(INDEX(BD_Gestão!H:H,MATCH('Banco de Dados'!$B2983,BD_Gestão!$B:$B,0)),"erro"))</f>
        <v/>
      </c>
      <c r="M2983" s="161" t="str">
        <f>IF($A2983=0,"",IFERROR(INDEX(BD_Gestão!F:F,MATCH('Banco de Dados'!$B2983,BD_Gestão!$B:$B,0)),"erro"))</f>
        <v/>
      </c>
      <c r="N2983" s="161" t="str">
        <f>IF($A2983=0,"",IFERROR(INDEX(BD_Gestão!J:J,MATCH('Banco de Dados'!$B2983,BD_Gestão!$B:$B,0)),"erro"))</f>
        <v/>
      </c>
      <c r="O2983" s="164" t="str">
        <f>IF($A2983=0,"",IFERROR(INDEX(BD_Gestão!K:K,MATCH('Banco de Dados'!$B2983,BD_Gestão!$B:$B,0)),"erro"))</f>
        <v/>
      </c>
      <c r="P2983" s="169" t="str">
        <f t="shared" si="186"/>
        <v/>
      </c>
      <c r="Q2983" s="170" t="str">
        <f t="shared" si="187"/>
        <v/>
      </c>
      <c r="R2983" s="163" t="e">
        <f t="shared" si="184"/>
        <v>#VALUE!</v>
      </c>
      <c r="S2983" s="163" t="e">
        <f t="shared" si="185"/>
        <v>#VALUE!</v>
      </c>
      <c r="T2983" s="163" t="e">
        <f>INDEX(Controle!O:O,MATCH('Banco de Dados'!A2983,Controle!M:M,0))*E2983/100</f>
        <v>#N/A</v>
      </c>
    </row>
    <row r="2984" spans="1:20" hidden="1" x14ac:dyDescent="0.2">
      <c r="A2984" s="158">
        <f>BD_TS!A2983</f>
        <v>0</v>
      </c>
      <c r="B2984" s="158" t="str">
        <f>SUBSTITUTE(SUBSTITUTE(BD_TS!D2983," ",""),"-","/")</f>
        <v/>
      </c>
      <c r="C2984" s="158">
        <f>BD_TS!E2983</f>
        <v>0</v>
      </c>
      <c r="D2984" s="159">
        <f>BD_TS!F2983</f>
        <v>0</v>
      </c>
      <c r="E2984" s="160">
        <f>BD_TS!B2983</f>
        <v>0</v>
      </c>
      <c r="F2984" s="161">
        <f>BD_TS!C2983</f>
        <v>0</v>
      </c>
      <c r="G2984" s="187">
        <f>BD_TS!H2983</f>
        <v>0</v>
      </c>
      <c r="H2984" s="158" t="str">
        <f>IF($A2984=0,"",IFERROR(INDEX(BD_Gestão!A:A,MATCH('Banco de Dados'!$B2984,BD_Gestão!$B:$B,0)),"erro"))</f>
        <v/>
      </c>
      <c r="I2984" s="162" t="str">
        <f>IF($A2984=0,"",IFERROR(INDEX(BD_Gestão!E:E,MATCH('Banco de Dados'!$B2984,BD_Gestão!$B:$B,0)),"erro"))</f>
        <v/>
      </c>
      <c r="J2984" s="186" t="str">
        <f>IF($A2984=0,"",IFERROR(INDEX(BD_Gestão!B:B,MATCH('Banco de Dados'!$B2984,BD_Gestão!$B:$B,0)),"erro"))</f>
        <v/>
      </c>
      <c r="K2984" s="158" t="str">
        <f>IF($A2984=0,"",IFERROR(INDEX(BD_Gestão!C:C,MATCH('Banco de Dados'!$B2984,BD_Gestão!$B:$B,0)),"erro"))</f>
        <v/>
      </c>
      <c r="L2984" s="158" t="str">
        <f>IF($A2984=0,"",IFERROR(INDEX(BD_Gestão!H:H,MATCH('Banco de Dados'!$B2984,BD_Gestão!$B:$B,0)),"erro"))</f>
        <v/>
      </c>
      <c r="M2984" s="161" t="str">
        <f>IF($A2984=0,"",IFERROR(INDEX(BD_Gestão!F:F,MATCH('Banco de Dados'!$B2984,BD_Gestão!$B:$B,0)),"erro"))</f>
        <v/>
      </c>
      <c r="N2984" s="161" t="str">
        <f>IF($A2984=0,"",IFERROR(INDEX(BD_Gestão!J:J,MATCH('Banco de Dados'!$B2984,BD_Gestão!$B:$B,0)),"erro"))</f>
        <v/>
      </c>
      <c r="O2984" s="164" t="str">
        <f>IF($A2984=0,"",IFERROR(INDEX(BD_Gestão!K:K,MATCH('Banco de Dados'!$B2984,BD_Gestão!$B:$B,0)),"erro"))</f>
        <v/>
      </c>
      <c r="P2984" s="169" t="str">
        <f t="shared" si="186"/>
        <v/>
      </c>
      <c r="Q2984" s="170" t="str">
        <f t="shared" si="187"/>
        <v/>
      </c>
      <c r="R2984" s="163" t="e">
        <f t="shared" si="184"/>
        <v>#VALUE!</v>
      </c>
      <c r="S2984" s="163" t="e">
        <f t="shared" si="185"/>
        <v>#VALUE!</v>
      </c>
      <c r="T2984" s="163" t="e">
        <f>INDEX(Controle!O:O,MATCH('Banco de Dados'!A2984,Controle!M:M,0))*E2984/100</f>
        <v>#N/A</v>
      </c>
    </row>
    <row r="2985" spans="1:20" hidden="1" x14ac:dyDescent="0.2">
      <c r="A2985" s="158">
        <f>BD_TS!A2984</f>
        <v>0</v>
      </c>
      <c r="B2985" s="158" t="str">
        <f>SUBSTITUTE(SUBSTITUTE(BD_TS!D2984," ",""),"-","/")</f>
        <v/>
      </c>
      <c r="C2985" s="158">
        <f>BD_TS!E2984</f>
        <v>0</v>
      </c>
      <c r="D2985" s="159">
        <f>BD_TS!F2984</f>
        <v>0</v>
      </c>
      <c r="E2985" s="160">
        <f>BD_TS!B2984</f>
        <v>0</v>
      </c>
      <c r="F2985" s="161">
        <f>BD_TS!C2984</f>
        <v>0</v>
      </c>
      <c r="G2985" s="187">
        <f>BD_TS!H2984</f>
        <v>0</v>
      </c>
      <c r="H2985" s="158" t="str">
        <f>IF($A2985=0,"",IFERROR(INDEX(BD_Gestão!A:A,MATCH('Banco de Dados'!$B2985,BD_Gestão!$B:$B,0)),"erro"))</f>
        <v/>
      </c>
      <c r="I2985" s="162" t="str">
        <f>IF($A2985=0,"",IFERROR(INDEX(BD_Gestão!E:E,MATCH('Banco de Dados'!$B2985,BD_Gestão!$B:$B,0)),"erro"))</f>
        <v/>
      </c>
      <c r="J2985" s="186" t="str">
        <f>IF($A2985=0,"",IFERROR(INDEX(BD_Gestão!B:B,MATCH('Banco de Dados'!$B2985,BD_Gestão!$B:$B,0)),"erro"))</f>
        <v/>
      </c>
      <c r="K2985" s="158" t="str">
        <f>IF($A2985=0,"",IFERROR(INDEX(BD_Gestão!C:C,MATCH('Banco de Dados'!$B2985,BD_Gestão!$B:$B,0)),"erro"))</f>
        <v/>
      </c>
      <c r="L2985" s="158" t="str">
        <f>IF($A2985=0,"",IFERROR(INDEX(BD_Gestão!H:H,MATCH('Banco de Dados'!$B2985,BD_Gestão!$B:$B,0)),"erro"))</f>
        <v/>
      </c>
      <c r="M2985" s="161" t="str">
        <f>IF($A2985=0,"",IFERROR(INDEX(BD_Gestão!F:F,MATCH('Banco de Dados'!$B2985,BD_Gestão!$B:$B,0)),"erro"))</f>
        <v/>
      </c>
      <c r="N2985" s="161" t="str">
        <f>IF($A2985=0,"",IFERROR(INDEX(BD_Gestão!J:J,MATCH('Banco de Dados'!$B2985,BD_Gestão!$B:$B,0)),"erro"))</f>
        <v/>
      </c>
      <c r="O2985" s="164" t="str">
        <f>IF($A2985=0,"",IFERROR(INDEX(BD_Gestão!K:K,MATCH('Banco de Dados'!$B2985,BD_Gestão!$B:$B,0)),"erro"))</f>
        <v/>
      </c>
      <c r="P2985" s="169" t="str">
        <f t="shared" si="186"/>
        <v/>
      </c>
      <c r="Q2985" s="170" t="str">
        <f t="shared" si="187"/>
        <v/>
      </c>
      <c r="R2985" s="163" t="e">
        <f t="shared" si="184"/>
        <v>#VALUE!</v>
      </c>
      <c r="S2985" s="163" t="e">
        <f t="shared" si="185"/>
        <v>#VALUE!</v>
      </c>
      <c r="T2985" s="163" t="e">
        <f>INDEX(Controle!O:O,MATCH('Banco de Dados'!A2985,Controle!M:M,0))*E2985/100</f>
        <v>#N/A</v>
      </c>
    </row>
    <row r="2986" spans="1:20" hidden="1" x14ac:dyDescent="0.2">
      <c r="A2986" s="158">
        <f>BD_TS!A2985</f>
        <v>0</v>
      </c>
      <c r="B2986" s="158" t="str">
        <f>SUBSTITUTE(SUBSTITUTE(BD_TS!D2985," ",""),"-","/")</f>
        <v/>
      </c>
      <c r="C2986" s="158">
        <f>BD_TS!E2985</f>
        <v>0</v>
      </c>
      <c r="D2986" s="159">
        <f>BD_TS!F2985</f>
        <v>0</v>
      </c>
      <c r="E2986" s="160">
        <f>BD_TS!B2985</f>
        <v>0</v>
      </c>
      <c r="F2986" s="161">
        <f>BD_TS!C2985</f>
        <v>0</v>
      </c>
      <c r="G2986" s="187">
        <f>BD_TS!H2985</f>
        <v>0</v>
      </c>
      <c r="H2986" s="158" t="str">
        <f>IF($A2986=0,"",IFERROR(INDEX(BD_Gestão!A:A,MATCH('Banco de Dados'!$B2986,BD_Gestão!$B:$B,0)),"erro"))</f>
        <v/>
      </c>
      <c r="I2986" s="162" t="str">
        <f>IF($A2986=0,"",IFERROR(INDEX(BD_Gestão!E:E,MATCH('Banco de Dados'!$B2986,BD_Gestão!$B:$B,0)),"erro"))</f>
        <v/>
      </c>
      <c r="J2986" s="186" t="str">
        <f>IF($A2986=0,"",IFERROR(INDEX(BD_Gestão!B:B,MATCH('Banco de Dados'!$B2986,BD_Gestão!$B:$B,0)),"erro"))</f>
        <v/>
      </c>
      <c r="K2986" s="158" t="str">
        <f>IF($A2986=0,"",IFERROR(INDEX(BD_Gestão!C:C,MATCH('Banco de Dados'!$B2986,BD_Gestão!$B:$B,0)),"erro"))</f>
        <v/>
      </c>
      <c r="L2986" s="158" t="str">
        <f>IF($A2986=0,"",IFERROR(INDEX(BD_Gestão!H:H,MATCH('Banco de Dados'!$B2986,BD_Gestão!$B:$B,0)),"erro"))</f>
        <v/>
      </c>
      <c r="M2986" s="161" t="str">
        <f>IF($A2986=0,"",IFERROR(INDEX(BD_Gestão!F:F,MATCH('Banco de Dados'!$B2986,BD_Gestão!$B:$B,0)),"erro"))</f>
        <v/>
      </c>
      <c r="N2986" s="161" t="str">
        <f>IF($A2986=0,"",IFERROR(INDEX(BD_Gestão!J:J,MATCH('Banco de Dados'!$B2986,BD_Gestão!$B:$B,0)),"erro"))</f>
        <v/>
      </c>
      <c r="O2986" s="164" t="str">
        <f>IF($A2986=0,"",IFERROR(INDEX(BD_Gestão!K:K,MATCH('Banco de Dados'!$B2986,BD_Gestão!$B:$B,0)),"erro"))</f>
        <v/>
      </c>
      <c r="P2986" s="169" t="str">
        <f t="shared" si="186"/>
        <v/>
      </c>
      <c r="Q2986" s="170" t="str">
        <f t="shared" si="187"/>
        <v/>
      </c>
      <c r="R2986" s="163" t="e">
        <f t="shared" si="184"/>
        <v>#VALUE!</v>
      </c>
      <c r="S2986" s="163" t="e">
        <f t="shared" si="185"/>
        <v>#VALUE!</v>
      </c>
      <c r="T2986" s="163" t="e">
        <f>INDEX(Controle!O:O,MATCH('Banco de Dados'!A2986,Controle!M:M,0))*E2986/100</f>
        <v>#N/A</v>
      </c>
    </row>
    <row r="2987" spans="1:20" hidden="1" x14ac:dyDescent="0.2">
      <c r="A2987" s="158">
        <f>BD_TS!A2986</f>
        <v>0</v>
      </c>
      <c r="B2987" s="158" t="str">
        <f>SUBSTITUTE(SUBSTITUTE(BD_TS!D2986," ",""),"-","/")</f>
        <v/>
      </c>
      <c r="C2987" s="158">
        <f>BD_TS!E2986</f>
        <v>0</v>
      </c>
      <c r="D2987" s="159">
        <f>BD_TS!F2986</f>
        <v>0</v>
      </c>
      <c r="E2987" s="160">
        <f>BD_TS!B2986</f>
        <v>0</v>
      </c>
      <c r="F2987" s="161">
        <f>BD_TS!C2986</f>
        <v>0</v>
      </c>
      <c r="G2987" s="187">
        <f>BD_TS!H2986</f>
        <v>0</v>
      </c>
      <c r="H2987" s="158" t="str">
        <f>IF($A2987=0,"",IFERROR(INDEX(BD_Gestão!A:A,MATCH('Banco de Dados'!$B2987,BD_Gestão!$B:$B,0)),"erro"))</f>
        <v/>
      </c>
      <c r="I2987" s="162" t="str">
        <f>IF($A2987=0,"",IFERROR(INDEX(BD_Gestão!E:E,MATCH('Banco de Dados'!$B2987,BD_Gestão!$B:$B,0)),"erro"))</f>
        <v/>
      </c>
      <c r="J2987" s="186" t="str">
        <f>IF($A2987=0,"",IFERROR(INDEX(BD_Gestão!B:B,MATCH('Banco de Dados'!$B2987,BD_Gestão!$B:$B,0)),"erro"))</f>
        <v/>
      </c>
      <c r="K2987" s="158" t="str">
        <f>IF($A2987=0,"",IFERROR(INDEX(BD_Gestão!C:C,MATCH('Banco de Dados'!$B2987,BD_Gestão!$B:$B,0)),"erro"))</f>
        <v/>
      </c>
      <c r="L2987" s="158" t="str">
        <f>IF($A2987=0,"",IFERROR(INDEX(BD_Gestão!H:H,MATCH('Banco de Dados'!$B2987,BD_Gestão!$B:$B,0)),"erro"))</f>
        <v/>
      </c>
      <c r="M2987" s="161" t="str">
        <f>IF($A2987=0,"",IFERROR(INDEX(BD_Gestão!F:F,MATCH('Banco de Dados'!$B2987,BD_Gestão!$B:$B,0)),"erro"))</f>
        <v/>
      </c>
      <c r="N2987" s="161" t="str">
        <f>IF($A2987=0,"",IFERROR(INDEX(BD_Gestão!J:J,MATCH('Banco de Dados'!$B2987,BD_Gestão!$B:$B,0)),"erro"))</f>
        <v/>
      </c>
      <c r="O2987" s="164" t="str">
        <f>IF($A2987=0,"",IFERROR(INDEX(BD_Gestão!K:K,MATCH('Banco de Dados'!$B2987,BD_Gestão!$B:$B,0)),"erro"))</f>
        <v/>
      </c>
      <c r="P2987" s="169" t="str">
        <f t="shared" si="186"/>
        <v/>
      </c>
      <c r="Q2987" s="170" t="str">
        <f t="shared" si="187"/>
        <v/>
      </c>
      <c r="R2987" s="163" t="e">
        <f t="shared" si="184"/>
        <v>#VALUE!</v>
      </c>
      <c r="S2987" s="163" t="e">
        <f t="shared" si="185"/>
        <v>#VALUE!</v>
      </c>
      <c r="T2987" s="163" t="e">
        <f>INDEX(Controle!O:O,MATCH('Banco de Dados'!A2987,Controle!M:M,0))*E2987/100</f>
        <v>#N/A</v>
      </c>
    </row>
    <row r="2988" spans="1:20" hidden="1" x14ac:dyDescent="0.2">
      <c r="A2988" s="158">
        <f>BD_TS!A2987</f>
        <v>0</v>
      </c>
      <c r="B2988" s="158" t="str">
        <f>SUBSTITUTE(SUBSTITUTE(BD_TS!D2987," ",""),"-","/")</f>
        <v/>
      </c>
      <c r="C2988" s="158">
        <f>BD_TS!E2987</f>
        <v>0</v>
      </c>
      <c r="D2988" s="159">
        <f>BD_TS!F2987</f>
        <v>0</v>
      </c>
      <c r="E2988" s="160">
        <f>BD_TS!B2987</f>
        <v>0</v>
      </c>
      <c r="F2988" s="161">
        <f>BD_TS!C2987</f>
        <v>0</v>
      </c>
      <c r="G2988" s="187">
        <f>BD_TS!H2987</f>
        <v>0</v>
      </c>
      <c r="H2988" s="158" t="str">
        <f>IF($A2988=0,"",IFERROR(INDEX(BD_Gestão!A:A,MATCH('Banco de Dados'!$B2988,BD_Gestão!$B:$B,0)),"erro"))</f>
        <v/>
      </c>
      <c r="I2988" s="162" t="str">
        <f>IF($A2988=0,"",IFERROR(INDEX(BD_Gestão!E:E,MATCH('Banco de Dados'!$B2988,BD_Gestão!$B:$B,0)),"erro"))</f>
        <v/>
      </c>
      <c r="J2988" s="186" t="str">
        <f>IF($A2988=0,"",IFERROR(INDEX(BD_Gestão!B:B,MATCH('Banco de Dados'!$B2988,BD_Gestão!$B:$B,0)),"erro"))</f>
        <v/>
      </c>
      <c r="K2988" s="158" t="str">
        <f>IF($A2988=0,"",IFERROR(INDEX(BD_Gestão!C:C,MATCH('Banco de Dados'!$B2988,BD_Gestão!$B:$B,0)),"erro"))</f>
        <v/>
      </c>
      <c r="L2988" s="158" t="str">
        <f>IF($A2988=0,"",IFERROR(INDEX(BD_Gestão!H:H,MATCH('Banco de Dados'!$B2988,BD_Gestão!$B:$B,0)),"erro"))</f>
        <v/>
      </c>
      <c r="M2988" s="161" t="str">
        <f>IF($A2988=0,"",IFERROR(INDEX(BD_Gestão!F:F,MATCH('Banco de Dados'!$B2988,BD_Gestão!$B:$B,0)),"erro"))</f>
        <v/>
      </c>
      <c r="N2988" s="161" t="str">
        <f>IF($A2988=0,"",IFERROR(INDEX(BD_Gestão!J:J,MATCH('Banco de Dados'!$B2988,BD_Gestão!$B:$B,0)),"erro"))</f>
        <v/>
      </c>
      <c r="O2988" s="164" t="str">
        <f>IF($A2988=0,"",IFERROR(INDEX(BD_Gestão!K:K,MATCH('Banco de Dados'!$B2988,BD_Gestão!$B:$B,0)),"erro"))</f>
        <v/>
      </c>
      <c r="P2988" s="169" t="str">
        <f t="shared" si="186"/>
        <v/>
      </c>
      <c r="Q2988" s="170" t="str">
        <f t="shared" si="187"/>
        <v/>
      </c>
      <c r="R2988" s="163" t="e">
        <f t="shared" si="184"/>
        <v>#VALUE!</v>
      </c>
      <c r="S2988" s="163" t="e">
        <f t="shared" si="185"/>
        <v>#VALUE!</v>
      </c>
      <c r="T2988" s="163" t="e">
        <f>INDEX(Controle!O:O,MATCH('Banco de Dados'!A2988,Controle!M:M,0))*E2988/100</f>
        <v>#N/A</v>
      </c>
    </row>
    <row r="2989" spans="1:20" hidden="1" x14ac:dyDescent="0.2">
      <c r="A2989" s="158">
        <f>BD_TS!A2988</f>
        <v>0</v>
      </c>
      <c r="B2989" s="158" t="str">
        <f>SUBSTITUTE(SUBSTITUTE(BD_TS!D2988," ",""),"-","/")</f>
        <v/>
      </c>
      <c r="C2989" s="158">
        <f>BD_TS!E2988</f>
        <v>0</v>
      </c>
      <c r="D2989" s="159">
        <f>BD_TS!F2988</f>
        <v>0</v>
      </c>
      <c r="E2989" s="160">
        <f>BD_TS!B2988</f>
        <v>0</v>
      </c>
      <c r="F2989" s="161">
        <f>BD_TS!C2988</f>
        <v>0</v>
      </c>
      <c r="G2989" s="187">
        <f>BD_TS!H2988</f>
        <v>0</v>
      </c>
      <c r="H2989" s="158" t="str">
        <f>IF($A2989=0,"",IFERROR(INDEX(BD_Gestão!A:A,MATCH('Banco de Dados'!$B2989,BD_Gestão!$B:$B,0)),"erro"))</f>
        <v/>
      </c>
      <c r="I2989" s="162" t="str">
        <f>IF($A2989=0,"",IFERROR(INDEX(BD_Gestão!E:E,MATCH('Banco de Dados'!$B2989,BD_Gestão!$B:$B,0)),"erro"))</f>
        <v/>
      </c>
      <c r="J2989" s="186" t="str">
        <f>IF($A2989=0,"",IFERROR(INDEX(BD_Gestão!B:B,MATCH('Banco de Dados'!$B2989,BD_Gestão!$B:$B,0)),"erro"))</f>
        <v/>
      </c>
      <c r="K2989" s="158" t="str">
        <f>IF($A2989=0,"",IFERROR(INDEX(BD_Gestão!C:C,MATCH('Banco de Dados'!$B2989,BD_Gestão!$B:$B,0)),"erro"))</f>
        <v/>
      </c>
      <c r="L2989" s="158" t="str">
        <f>IF($A2989=0,"",IFERROR(INDEX(BD_Gestão!H:H,MATCH('Banco de Dados'!$B2989,BD_Gestão!$B:$B,0)),"erro"))</f>
        <v/>
      </c>
      <c r="M2989" s="161" t="str">
        <f>IF($A2989=0,"",IFERROR(INDEX(BD_Gestão!F:F,MATCH('Banco de Dados'!$B2989,BD_Gestão!$B:$B,0)),"erro"))</f>
        <v/>
      </c>
      <c r="N2989" s="161" t="str">
        <f>IF($A2989=0,"",IFERROR(INDEX(BD_Gestão!J:J,MATCH('Banco de Dados'!$B2989,BD_Gestão!$B:$B,0)),"erro"))</f>
        <v/>
      </c>
      <c r="O2989" s="164" t="str">
        <f>IF($A2989=0,"",IFERROR(INDEX(BD_Gestão!K:K,MATCH('Banco de Dados'!$B2989,BD_Gestão!$B:$B,0)),"erro"))</f>
        <v/>
      </c>
      <c r="P2989" s="169" t="str">
        <f t="shared" si="186"/>
        <v/>
      </c>
      <c r="Q2989" s="170" t="str">
        <f t="shared" si="187"/>
        <v/>
      </c>
      <c r="R2989" s="163" t="e">
        <f t="shared" si="184"/>
        <v>#VALUE!</v>
      </c>
      <c r="S2989" s="163" t="e">
        <f t="shared" si="185"/>
        <v>#VALUE!</v>
      </c>
      <c r="T2989" s="163" t="e">
        <f>INDEX(Controle!O:O,MATCH('Banco de Dados'!A2989,Controle!M:M,0))*E2989/100</f>
        <v>#N/A</v>
      </c>
    </row>
    <row r="2990" spans="1:20" hidden="1" x14ac:dyDescent="0.2">
      <c r="A2990" s="158">
        <f>BD_TS!A2989</f>
        <v>0</v>
      </c>
      <c r="B2990" s="158" t="str">
        <f>SUBSTITUTE(SUBSTITUTE(BD_TS!D2989," ",""),"-","/")</f>
        <v/>
      </c>
      <c r="C2990" s="158">
        <f>BD_TS!E2989</f>
        <v>0</v>
      </c>
      <c r="D2990" s="159">
        <f>BD_TS!F2989</f>
        <v>0</v>
      </c>
      <c r="E2990" s="160">
        <f>BD_TS!B2989</f>
        <v>0</v>
      </c>
      <c r="F2990" s="161">
        <f>BD_TS!C2989</f>
        <v>0</v>
      </c>
      <c r="G2990" s="187">
        <f>BD_TS!H2989</f>
        <v>0</v>
      </c>
      <c r="H2990" s="158" t="str">
        <f>IF($A2990=0,"",IFERROR(INDEX(BD_Gestão!A:A,MATCH('Banco de Dados'!$B2990,BD_Gestão!$B:$B,0)),"erro"))</f>
        <v/>
      </c>
      <c r="I2990" s="162" t="str">
        <f>IF($A2990=0,"",IFERROR(INDEX(BD_Gestão!E:E,MATCH('Banco de Dados'!$B2990,BD_Gestão!$B:$B,0)),"erro"))</f>
        <v/>
      </c>
      <c r="J2990" s="186" t="str">
        <f>IF($A2990=0,"",IFERROR(INDEX(BD_Gestão!B:B,MATCH('Banco de Dados'!$B2990,BD_Gestão!$B:$B,0)),"erro"))</f>
        <v/>
      </c>
      <c r="K2990" s="158" t="str">
        <f>IF($A2990=0,"",IFERROR(INDEX(BD_Gestão!C:C,MATCH('Banco de Dados'!$B2990,BD_Gestão!$B:$B,0)),"erro"))</f>
        <v/>
      </c>
      <c r="L2990" s="158" t="str">
        <f>IF($A2990=0,"",IFERROR(INDEX(BD_Gestão!H:H,MATCH('Banco de Dados'!$B2990,BD_Gestão!$B:$B,0)),"erro"))</f>
        <v/>
      </c>
      <c r="M2990" s="161" t="str">
        <f>IF($A2990=0,"",IFERROR(INDEX(BD_Gestão!F:F,MATCH('Banco de Dados'!$B2990,BD_Gestão!$B:$B,0)),"erro"))</f>
        <v/>
      </c>
      <c r="N2990" s="161" t="str">
        <f>IF($A2990=0,"",IFERROR(INDEX(BD_Gestão!J:J,MATCH('Banco de Dados'!$B2990,BD_Gestão!$B:$B,0)),"erro"))</f>
        <v/>
      </c>
      <c r="O2990" s="164" t="str">
        <f>IF($A2990=0,"",IFERROR(INDEX(BD_Gestão!K:K,MATCH('Banco de Dados'!$B2990,BD_Gestão!$B:$B,0)),"erro"))</f>
        <v/>
      </c>
      <c r="P2990" s="169" t="str">
        <f t="shared" si="186"/>
        <v/>
      </c>
      <c r="Q2990" s="170" t="str">
        <f t="shared" si="187"/>
        <v/>
      </c>
      <c r="R2990" s="163" t="e">
        <f t="shared" si="184"/>
        <v>#VALUE!</v>
      </c>
      <c r="S2990" s="163" t="e">
        <f t="shared" si="185"/>
        <v>#VALUE!</v>
      </c>
      <c r="T2990" s="163" t="e">
        <f>INDEX(Controle!O:O,MATCH('Banco de Dados'!A2990,Controle!M:M,0))*E2990/100</f>
        <v>#N/A</v>
      </c>
    </row>
    <row r="2991" spans="1:20" hidden="1" x14ac:dyDescent="0.2">
      <c r="A2991" s="158">
        <f>BD_TS!A2990</f>
        <v>0</v>
      </c>
      <c r="B2991" s="158" t="str">
        <f>SUBSTITUTE(SUBSTITUTE(BD_TS!D2990," ",""),"-","/")</f>
        <v/>
      </c>
      <c r="C2991" s="158">
        <f>BD_TS!E2990</f>
        <v>0</v>
      </c>
      <c r="D2991" s="159">
        <f>BD_TS!F2990</f>
        <v>0</v>
      </c>
      <c r="E2991" s="160">
        <f>BD_TS!B2990</f>
        <v>0</v>
      </c>
      <c r="F2991" s="161">
        <f>BD_TS!C2990</f>
        <v>0</v>
      </c>
      <c r="G2991" s="187">
        <f>BD_TS!H2990</f>
        <v>0</v>
      </c>
      <c r="H2991" s="158" t="str">
        <f>IF($A2991=0,"",IFERROR(INDEX(BD_Gestão!A:A,MATCH('Banco de Dados'!$B2991,BD_Gestão!$B:$B,0)),"erro"))</f>
        <v/>
      </c>
      <c r="I2991" s="162" t="str">
        <f>IF($A2991=0,"",IFERROR(INDEX(BD_Gestão!E:E,MATCH('Banco de Dados'!$B2991,BD_Gestão!$B:$B,0)),"erro"))</f>
        <v/>
      </c>
      <c r="J2991" s="186" t="str">
        <f>IF($A2991=0,"",IFERROR(INDEX(BD_Gestão!B:B,MATCH('Banco de Dados'!$B2991,BD_Gestão!$B:$B,0)),"erro"))</f>
        <v/>
      </c>
      <c r="K2991" s="158" t="str">
        <f>IF($A2991=0,"",IFERROR(INDEX(BD_Gestão!C:C,MATCH('Banco de Dados'!$B2991,BD_Gestão!$B:$B,0)),"erro"))</f>
        <v/>
      </c>
      <c r="L2991" s="158" t="str">
        <f>IF($A2991=0,"",IFERROR(INDEX(BD_Gestão!H:H,MATCH('Banco de Dados'!$B2991,BD_Gestão!$B:$B,0)),"erro"))</f>
        <v/>
      </c>
      <c r="M2991" s="161" t="str">
        <f>IF($A2991=0,"",IFERROR(INDEX(BD_Gestão!F:F,MATCH('Banco de Dados'!$B2991,BD_Gestão!$B:$B,0)),"erro"))</f>
        <v/>
      </c>
      <c r="N2991" s="161" t="str">
        <f>IF($A2991=0,"",IFERROR(INDEX(BD_Gestão!J:J,MATCH('Banco de Dados'!$B2991,BD_Gestão!$B:$B,0)),"erro"))</f>
        <v/>
      </c>
      <c r="O2991" s="164" t="str">
        <f>IF($A2991=0,"",IFERROR(INDEX(BD_Gestão!K:K,MATCH('Banco de Dados'!$B2991,BD_Gestão!$B:$B,0)),"erro"))</f>
        <v/>
      </c>
      <c r="P2991" s="169" t="str">
        <f t="shared" si="186"/>
        <v/>
      </c>
      <c r="Q2991" s="170" t="str">
        <f t="shared" si="187"/>
        <v/>
      </c>
      <c r="R2991" s="163" t="e">
        <f t="shared" si="184"/>
        <v>#VALUE!</v>
      </c>
      <c r="S2991" s="163" t="e">
        <f t="shared" si="185"/>
        <v>#VALUE!</v>
      </c>
      <c r="T2991" s="163" t="e">
        <f>INDEX(Controle!O:O,MATCH('Banco de Dados'!A2991,Controle!M:M,0))*E2991/100</f>
        <v>#N/A</v>
      </c>
    </row>
    <row r="2992" spans="1:20" hidden="1" x14ac:dyDescent="0.2">
      <c r="A2992" s="158">
        <f>BD_TS!A2991</f>
        <v>0</v>
      </c>
      <c r="B2992" s="158" t="str">
        <f>SUBSTITUTE(SUBSTITUTE(BD_TS!D2991," ",""),"-","/")</f>
        <v/>
      </c>
      <c r="C2992" s="158">
        <f>BD_TS!E2991</f>
        <v>0</v>
      </c>
      <c r="D2992" s="159">
        <f>BD_TS!F2991</f>
        <v>0</v>
      </c>
      <c r="E2992" s="160">
        <f>BD_TS!B2991</f>
        <v>0</v>
      </c>
      <c r="F2992" s="161">
        <f>BD_TS!C2991</f>
        <v>0</v>
      </c>
      <c r="G2992" s="187">
        <f>BD_TS!H2991</f>
        <v>0</v>
      </c>
      <c r="H2992" s="158" t="str">
        <f>IF($A2992=0,"",IFERROR(INDEX(BD_Gestão!A:A,MATCH('Banco de Dados'!$B2992,BD_Gestão!$B:$B,0)),"erro"))</f>
        <v/>
      </c>
      <c r="I2992" s="162" t="str">
        <f>IF($A2992=0,"",IFERROR(INDEX(BD_Gestão!E:E,MATCH('Banco de Dados'!$B2992,BD_Gestão!$B:$B,0)),"erro"))</f>
        <v/>
      </c>
      <c r="J2992" s="186" t="str">
        <f>IF($A2992=0,"",IFERROR(INDEX(BD_Gestão!B:B,MATCH('Banco de Dados'!$B2992,BD_Gestão!$B:$B,0)),"erro"))</f>
        <v/>
      </c>
      <c r="K2992" s="158" t="str">
        <f>IF($A2992=0,"",IFERROR(INDEX(BD_Gestão!C:C,MATCH('Banco de Dados'!$B2992,BD_Gestão!$B:$B,0)),"erro"))</f>
        <v/>
      </c>
      <c r="L2992" s="158" t="str">
        <f>IF($A2992=0,"",IFERROR(INDEX(BD_Gestão!H:H,MATCH('Banco de Dados'!$B2992,BD_Gestão!$B:$B,0)),"erro"))</f>
        <v/>
      </c>
      <c r="M2992" s="161" t="str">
        <f>IF($A2992=0,"",IFERROR(INDEX(BD_Gestão!F:F,MATCH('Banco de Dados'!$B2992,BD_Gestão!$B:$B,0)),"erro"))</f>
        <v/>
      </c>
      <c r="N2992" s="161" t="str">
        <f>IF($A2992=0,"",IFERROR(INDEX(BD_Gestão!J:J,MATCH('Banco de Dados'!$B2992,BD_Gestão!$B:$B,0)),"erro"))</f>
        <v/>
      </c>
      <c r="O2992" s="164" t="str">
        <f>IF($A2992=0,"",IFERROR(INDEX(BD_Gestão!K:K,MATCH('Banco de Dados'!$B2992,BD_Gestão!$B:$B,0)),"erro"))</f>
        <v/>
      </c>
      <c r="P2992" s="169" t="str">
        <f t="shared" si="186"/>
        <v/>
      </c>
      <c r="Q2992" s="170" t="str">
        <f t="shared" si="187"/>
        <v/>
      </c>
      <c r="R2992" s="163" t="e">
        <f t="shared" si="184"/>
        <v>#VALUE!</v>
      </c>
      <c r="S2992" s="163" t="e">
        <f t="shared" si="185"/>
        <v>#VALUE!</v>
      </c>
      <c r="T2992" s="163" t="e">
        <f>INDEX(Controle!O:O,MATCH('Banco de Dados'!A2992,Controle!M:M,0))*E2992/100</f>
        <v>#N/A</v>
      </c>
    </row>
    <row r="2993" spans="1:20" hidden="1" x14ac:dyDescent="0.2">
      <c r="A2993" s="158">
        <f>BD_TS!A2992</f>
        <v>0</v>
      </c>
      <c r="B2993" s="158" t="str">
        <f>SUBSTITUTE(SUBSTITUTE(BD_TS!D2992," ",""),"-","/")</f>
        <v/>
      </c>
      <c r="C2993" s="158">
        <f>BD_TS!E2992</f>
        <v>0</v>
      </c>
      <c r="D2993" s="159">
        <f>BD_TS!F2992</f>
        <v>0</v>
      </c>
      <c r="E2993" s="160">
        <f>BD_TS!B2992</f>
        <v>0</v>
      </c>
      <c r="F2993" s="161">
        <f>BD_TS!C2992</f>
        <v>0</v>
      </c>
      <c r="G2993" s="187">
        <f>BD_TS!H2992</f>
        <v>0</v>
      </c>
      <c r="H2993" s="158" t="str">
        <f>IF($A2993=0,"",IFERROR(INDEX(BD_Gestão!A:A,MATCH('Banco de Dados'!$B2993,BD_Gestão!$B:$B,0)),"erro"))</f>
        <v/>
      </c>
      <c r="I2993" s="162" t="str">
        <f>IF($A2993=0,"",IFERROR(INDEX(BD_Gestão!E:E,MATCH('Banco de Dados'!$B2993,BD_Gestão!$B:$B,0)),"erro"))</f>
        <v/>
      </c>
      <c r="J2993" s="186" t="str">
        <f>IF($A2993=0,"",IFERROR(INDEX(BD_Gestão!B:B,MATCH('Banco de Dados'!$B2993,BD_Gestão!$B:$B,0)),"erro"))</f>
        <v/>
      </c>
      <c r="K2993" s="158" t="str">
        <f>IF($A2993=0,"",IFERROR(INDEX(BD_Gestão!C:C,MATCH('Banco de Dados'!$B2993,BD_Gestão!$B:$B,0)),"erro"))</f>
        <v/>
      </c>
      <c r="L2993" s="158" t="str">
        <f>IF($A2993=0,"",IFERROR(INDEX(BD_Gestão!H:H,MATCH('Banco de Dados'!$B2993,BD_Gestão!$B:$B,0)),"erro"))</f>
        <v/>
      </c>
      <c r="M2993" s="161" t="str">
        <f>IF($A2993=0,"",IFERROR(INDEX(BD_Gestão!F:F,MATCH('Banco de Dados'!$B2993,BD_Gestão!$B:$B,0)),"erro"))</f>
        <v/>
      </c>
      <c r="N2993" s="161" t="str">
        <f>IF($A2993=0,"",IFERROR(INDEX(BD_Gestão!J:J,MATCH('Banco de Dados'!$B2993,BD_Gestão!$B:$B,0)),"erro"))</f>
        <v/>
      </c>
      <c r="O2993" s="164" t="str">
        <f>IF($A2993=0,"",IFERROR(INDEX(BD_Gestão!K:K,MATCH('Banco de Dados'!$B2993,BD_Gestão!$B:$B,0)),"erro"))</f>
        <v/>
      </c>
      <c r="P2993" s="169" t="str">
        <f t="shared" si="186"/>
        <v/>
      </c>
      <c r="Q2993" s="170" t="str">
        <f t="shared" si="187"/>
        <v/>
      </c>
      <c r="R2993" s="163" t="e">
        <f t="shared" si="184"/>
        <v>#VALUE!</v>
      </c>
      <c r="S2993" s="163" t="e">
        <f t="shared" si="185"/>
        <v>#VALUE!</v>
      </c>
      <c r="T2993" s="163" t="e">
        <f>INDEX(Controle!O:O,MATCH('Banco de Dados'!A2993,Controle!M:M,0))*E2993/100</f>
        <v>#N/A</v>
      </c>
    </row>
    <row r="2994" spans="1:20" hidden="1" x14ac:dyDescent="0.2">
      <c r="A2994" s="158">
        <f>BD_TS!A2993</f>
        <v>0</v>
      </c>
      <c r="B2994" s="158" t="str">
        <f>SUBSTITUTE(SUBSTITUTE(BD_TS!D2993," ",""),"-","/")</f>
        <v/>
      </c>
      <c r="C2994" s="158">
        <f>BD_TS!E2993</f>
        <v>0</v>
      </c>
      <c r="D2994" s="159">
        <f>BD_TS!F2993</f>
        <v>0</v>
      </c>
      <c r="E2994" s="160">
        <f>BD_TS!B2993</f>
        <v>0</v>
      </c>
      <c r="F2994" s="161">
        <f>BD_TS!C2993</f>
        <v>0</v>
      </c>
      <c r="G2994" s="187">
        <f>BD_TS!H2993</f>
        <v>0</v>
      </c>
      <c r="H2994" s="158" t="str">
        <f>IF($A2994=0,"",IFERROR(INDEX(BD_Gestão!A:A,MATCH('Banco de Dados'!$B2994,BD_Gestão!$B:$B,0)),"erro"))</f>
        <v/>
      </c>
      <c r="I2994" s="162" t="str">
        <f>IF($A2994=0,"",IFERROR(INDEX(BD_Gestão!E:E,MATCH('Banco de Dados'!$B2994,BD_Gestão!$B:$B,0)),"erro"))</f>
        <v/>
      </c>
      <c r="J2994" s="186" t="str">
        <f>IF($A2994=0,"",IFERROR(INDEX(BD_Gestão!B:B,MATCH('Banco de Dados'!$B2994,BD_Gestão!$B:$B,0)),"erro"))</f>
        <v/>
      </c>
      <c r="K2994" s="158" t="str">
        <f>IF($A2994=0,"",IFERROR(INDEX(BD_Gestão!C:C,MATCH('Banco de Dados'!$B2994,BD_Gestão!$B:$B,0)),"erro"))</f>
        <v/>
      </c>
      <c r="L2994" s="158" t="str">
        <f>IF($A2994=0,"",IFERROR(INDEX(BD_Gestão!H:H,MATCH('Banco de Dados'!$B2994,BD_Gestão!$B:$B,0)),"erro"))</f>
        <v/>
      </c>
      <c r="M2994" s="161" t="str">
        <f>IF($A2994=0,"",IFERROR(INDEX(BD_Gestão!F:F,MATCH('Banco de Dados'!$B2994,BD_Gestão!$B:$B,0)),"erro"))</f>
        <v/>
      </c>
      <c r="N2994" s="161" t="str">
        <f>IF($A2994=0,"",IFERROR(INDEX(BD_Gestão!J:J,MATCH('Banco de Dados'!$B2994,BD_Gestão!$B:$B,0)),"erro"))</f>
        <v/>
      </c>
      <c r="O2994" s="164" t="str">
        <f>IF($A2994=0,"",IFERROR(INDEX(BD_Gestão!K:K,MATCH('Banco de Dados'!$B2994,BD_Gestão!$B:$B,0)),"erro"))</f>
        <v/>
      </c>
      <c r="P2994" s="169" t="str">
        <f t="shared" si="186"/>
        <v/>
      </c>
      <c r="Q2994" s="170" t="str">
        <f t="shared" si="187"/>
        <v/>
      </c>
      <c r="R2994" s="163" t="e">
        <f t="shared" si="184"/>
        <v>#VALUE!</v>
      </c>
      <c r="S2994" s="163" t="e">
        <f t="shared" si="185"/>
        <v>#VALUE!</v>
      </c>
      <c r="T2994" s="163" t="e">
        <f>INDEX(Controle!O:O,MATCH('Banco de Dados'!A2994,Controle!M:M,0))*E2994/100</f>
        <v>#N/A</v>
      </c>
    </row>
    <row r="2995" spans="1:20" hidden="1" x14ac:dyDescent="0.2">
      <c r="A2995" s="158">
        <f>BD_TS!A2994</f>
        <v>0</v>
      </c>
      <c r="B2995" s="158" t="str">
        <f>SUBSTITUTE(SUBSTITUTE(BD_TS!D2994," ",""),"-","/")</f>
        <v/>
      </c>
      <c r="C2995" s="158">
        <f>BD_TS!E2994</f>
        <v>0</v>
      </c>
      <c r="D2995" s="159">
        <f>BD_TS!F2994</f>
        <v>0</v>
      </c>
      <c r="E2995" s="160">
        <f>BD_TS!B2994</f>
        <v>0</v>
      </c>
      <c r="F2995" s="161">
        <f>BD_TS!C2994</f>
        <v>0</v>
      </c>
      <c r="G2995" s="187">
        <f>BD_TS!H2994</f>
        <v>0</v>
      </c>
      <c r="H2995" s="158" t="str">
        <f>IF($A2995=0,"",IFERROR(INDEX(BD_Gestão!A:A,MATCH('Banco de Dados'!$B2995,BD_Gestão!$B:$B,0)),"erro"))</f>
        <v/>
      </c>
      <c r="I2995" s="162" t="str">
        <f>IF($A2995=0,"",IFERROR(INDEX(BD_Gestão!E:E,MATCH('Banco de Dados'!$B2995,BD_Gestão!$B:$B,0)),"erro"))</f>
        <v/>
      </c>
      <c r="J2995" s="186" t="str">
        <f>IF($A2995=0,"",IFERROR(INDEX(BD_Gestão!B:B,MATCH('Banco de Dados'!$B2995,BD_Gestão!$B:$B,0)),"erro"))</f>
        <v/>
      </c>
      <c r="K2995" s="158" t="str">
        <f>IF($A2995=0,"",IFERROR(INDEX(BD_Gestão!C:C,MATCH('Banco de Dados'!$B2995,BD_Gestão!$B:$B,0)),"erro"))</f>
        <v/>
      </c>
      <c r="L2995" s="158" t="str">
        <f>IF($A2995=0,"",IFERROR(INDEX(BD_Gestão!H:H,MATCH('Banco de Dados'!$B2995,BD_Gestão!$B:$B,0)),"erro"))</f>
        <v/>
      </c>
      <c r="M2995" s="161" t="str">
        <f>IF($A2995=0,"",IFERROR(INDEX(BD_Gestão!F:F,MATCH('Banco de Dados'!$B2995,BD_Gestão!$B:$B,0)),"erro"))</f>
        <v/>
      </c>
      <c r="N2995" s="161" t="str">
        <f>IF($A2995=0,"",IFERROR(INDEX(BD_Gestão!J:J,MATCH('Banco de Dados'!$B2995,BD_Gestão!$B:$B,0)),"erro"))</f>
        <v/>
      </c>
      <c r="O2995" s="164" t="str">
        <f>IF($A2995=0,"",IFERROR(INDEX(BD_Gestão!K:K,MATCH('Banco de Dados'!$B2995,BD_Gestão!$B:$B,0)),"erro"))</f>
        <v/>
      </c>
      <c r="P2995" s="169" t="str">
        <f t="shared" si="186"/>
        <v/>
      </c>
      <c r="Q2995" s="170" t="str">
        <f t="shared" si="187"/>
        <v/>
      </c>
      <c r="R2995" s="163" t="e">
        <f t="shared" si="184"/>
        <v>#VALUE!</v>
      </c>
      <c r="S2995" s="163" t="e">
        <f t="shared" si="185"/>
        <v>#VALUE!</v>
      </c>
      <c r="T2995" s="163" t="e">
        <f>INDEX(Controle!O:O,MATCH('Banco de Dados'!A2995,Controle!M:M,0))*E2995/100</f>
        <v>#N/A</v>
      </c>
    </row>
    <row r="2996" spans="1:20" hidden="1" x14ac:dyDescent="0.2">
      <c r="A2996" s="158">
        <f>BD_TS!A2995</f>
        <v>0</v>
      </c>
      <c r="B2996" s="158" t="str">
        <f>SUBSTITUTE(SUBSTITUTE(BD_TS!D2995," ",""),"-","/")</f>
        <v/>
      </c>
      <c r="C2996" s="158">
        <f>BD_TS!E2995</f>
        <v>0</v>
      </c>
      <c r="D2996" s="159">
        <f>BD_TS!F2995</f>
        <v>0</v>
      </c>
      <c r="E2996" s="160">
        <f>BD_TS!B2995</f>
        <v>0</v>
      </c>
      <c r="F2996" s="161">
        <f>BD_TS!C2995</f>
        <v>0</v>
      </c>
      <c r="G2996" s="187">
        <f>BD_TS!H2995</f>
        <v>0</v>
      </c>
      <c r="H2996" s="158" t="str">
        <f>IF($A2996=0,"",IFERROR(INDEX(BD_Gestão!A:A,MATCH('Banco de Dados'!$B2996,BD_Gestão!$B:$B,0)),"erro"))</f>
        <v/>
      </c>
      <c r="I2996" s="162" t="str">
        <f>IF($A2996=0,"",IFERROR(INDEX(BD_Gestão!E:E,MATCH('Banco de Dados'!$B2996,BD_Gestão!$B:$B,0)),"erro"))</f>
        <v/>
      </c>
      <c r="J2996" s="186" t="str">
        <f>IF($A2996=0,"",IFERROR(INDEX(BD_Gestão!B:B,MATCH('Banco de Dados'!$B2996,BD_Gestão!$B:$B,0)),"erro"))</f>
        <v/>
      </c>
      <c r="K2996" s="158" t="str">
        <f>IF($A2996=0,"",IFERROR(INDEX(BD_Gestão!C:C,MATCH('Banco de Dados'!$B2996,BD_Gestão!$B:$B,0)),"erro"))</f>
        <v/>
      </c>
      <c r="L2996" s="158" t="str">
        <f>IF($A2996=0,"",IFERROR(INDEX(BD_Gestão!H:H,MATCH('Banco de Dados'!$B2996,BD_Gestão!$B:$B,0)),"erro"))</f>
        <v/>
      </c>
      <c r="M2996" s="161" t="str">
        <f>IF($A2996=0,"",IFERROR(INDEX(BD_Gestão!F:F,MATCH('Banco de Dados'!$B2996,BD_Gestão!$B:$B,0)),"erro"))</f>
        <v/>
      </c>
      <c r="N2996" s="161" t="str">
        <f>IF($A2996=0,"",IFERROR(INDEX(BD_Gestão!J:J,MATCH('Banco de Dados'!$B2996,BD_Gestão!$B:$B,0)),"erro"))</f>
        <v/>
      </c>
      <c r="O2996" s="164" t="str">
        <f>IF($A2996=0,"",IFERROR(INDEX(BD_Gestão!K:K,MATCH('Banco de Dados'!$B2996,BD_Gestão!$B:$B,0)),"erro"))</f>
        <v/>
      </c>
      <c r="P2996" s="169" t="str">
        <f t="shared" si="186"/>
        <v/>
      </c>
      <c r="Q2996" s="170" t="str">
        <f t="shared" si="187"/>
        <v/>
      </c>
      <c r="R2996" s="163" t="e">
        <f t="shared" si="184"/>
        <v>#VALUE!</v>
      </c>
      <c r="S2996" s="163" t="e">
        <f t="shared" si="185"/>
        <v>#VALUE!</v>
      </c>
      <c r="T2996" s="163" t="e">
        <f>INDEX(Controle!O:O,MATCH('Banco de Dados'!A2996,Controle!M:M,0))*E2996/100</f>
        <v>#N/A</v>
      </c>
    </row>
    <row r="2997" spans="1:20" hidden="1" x14ac:dyDescent="0.2">
      <c r="A2997" s="158">
        <f>BD_TS!A2996</f>
        <v>0</v>
      </c>
      <c r="B2997" s="158" t="str">
        <f>SUBSTITUTE(SUBSTITUTE(BD_TS!D2996," ",""),"-","/")</f>
        <v/>
      </c>
      <c r="C2997" s="158">
        <f>BD_TS!E2996</f>
        <v>0</v>
      </c>
      <c r="D2997" s="159">
        <f>BD_TS!F2996</f>
        <v>0</v>
      </c>
      <c r="E2997" s="160">
        <f>BD_TS!B2996</f>
        <v>0</v>
      </c>
      <c r="F2997" s="161">
        <f>BD_TS!C2996</f>
        <v>0</v>
      </c>
      <c r="G2997" s="187">
        <f>BD_TS!H2996</f>
        <v>0</v>
      </c>
      <c r="H2997" s="158" t="str">
        <f>IF($A2997=0,"",IFERROR(INDEX(BD_Gestão!A:A,MATCH('Banco de Dados'!$B2997,BD_Gestão!$B:$B,0)),"erro"))</f>
        <v/>
      </c>
      <c r="I2997" s="162" t="str">
        <f>IF($A2997=0,"",IFERROR(INDEX(BD_Gestão!E:E,MATCH('Banco de Dados'!$B2997,BD_Gestão!$B:$B,0)),"erro"))</f>
        <v/>
      </c>
      <c r="J2997" s="186" t="str">
        <f>IF($A2997=0,"",IFERROR(INDEX(BD_Gestão!B:B,MATCH('Banco de Dados'!$B2997,BD_Gestão!$B:$B,0)),"erro"))</f>
        <v/>
      </c>
      <c r="K2997" s="158" t="str">
        <f>IF($A2997=0,"",IFERROR(INDEX(BD_Gestão!C:C,MATCH('Banco de Dados'!$B2997,BD_Gestão!$B:$B,0)),"erro"))</f>
        <v/>
      </c>
      <c r="L2997" s="158" t="str">
        <f>IF($A2997=0,"",IFERROR(INDEX(BD_Gestão!H:H,MATCH('Banco de Dados'!$B2997,BD_Gestão!$B:$B,0)),"erro"))</f>
        <v/>
      </c>
      <c r="M2997" s="161" t="str">
        <f>IF($A2997=0,"",IFERROR(INDEX(BD_Gestão!F:F,MATCH('Banco de Dados'!$B2997,BD_Gestão!$B:$B,0)),"erro"))</f>
        <v/>
      </c>
      <c r="N2997" s="161" t="str">
        <f>IF($A2997=0,"",IFERROR(INDEX(BD_Gestão!J:J,MATCH('Banco de Dados'!$B2997,BD_Gestão!$B:$B,0)),"erro"))</f>
        <v/>
      </c>
      <c r="O2997" s="164" t="str">
        <f>IF($A2997=0,"",IFERROR(INDEX(BD_Gestão!K:K,MATCH('Banco de Dados'!$B2997,BD_Gestão!$B:$B,0)),"erro"))</f>
        <v/>
      </c>
      <c r="P2997" s="169" t="str">
        <f t="shared" si="186"/>
        <v/>
      </c>
      <c r="Q2997" s="170" t="str">
        <f t="shared" si="187"/>
        <v/>
      </c>
      <c r="R2997" s="163" t="e">
        <f t="shared" si="184"/>
        <v>#VALUE!</v>
      </c>
      <c r="S2997" s="163" t="e">
        <f t="shared" si="185"/>
        <v>#VALUE!</v>
      </c>
      <c r="T2997" s="163" t="e">
        <f>INDEX(Controle!O:O,MATCH('Banco de Dados'!A2997,Controle!M:M,0))*E2997/100</f>
        <v>#N/A</v>
      </c>
    </row>
    <row r="2998" spans="1:20" hidden="1" x14ac:dyDescent="0.2">
      <c r="A2998" s="158">
        <f>BD_TS!A2997</f>
        <v>0</v>
      </c>
      <c r="B2998" s="158" t="str">
        <f>SUBSTITUTE(SUBSTITUTE(BD_TS!D2997," ",""),"-","/")</f>
        <v/>
      </c>
      <c r="C2998" s="158">
        <f>BD_TS!E2997</f>
        <v>0</v>
      </c>
      <c r="D2998" s="159">
        <f>BD_TS!F2997</f>
        <v>0</v>
      </c>
      <c r="E2998" s="160">
        <f>BD_TS!B2997</f>
        <v>0</v>
      </c>
      <c r="F2998" s="161">
        <f>BD_TS!C2997</f>
        <v>0</v>
      </c>
      <c r="G2998" s="187">
        <f>BD_TS!H2997</f>
        <v>0</v>
      </c>
      <c r="H2998" s="158" t="str">
        <f>IF($A2998=0,"",IFERROR(INDEX(BD_Gestão!A:A,MATCH('Banco de Dados'!$B2998,BD_Gestão!$B:$B,0)),"erro"))</f>
        <v/>
      </c>
      <c r="I2998" s="162" t="str">
        <f>IF($A2998=0,"",IFERROR(INDEX(BD_Gestão!E:E,MATCH('Banco de Dados'!$B2998,BD_Gestão!$B:$B,0)),"erro"))</f>
        <v/>
      </c>
      <c r="J2998" s="186" t="str">
        <f>IF($A2998=0,"",IFERROR(INDEX(BD_Gestão!B:B,MATCH('Banco de Dados'!$B2998,BD_Gestão!$B:$B,0)),"erro"))</f>
        <v/>
      </c>
      <c r="K2998" s="158" t="str">
        <f>IF($A2998=0,"",IFERROR(INDEX(BD_Gestão!C:C,MATCH('Banco de Dados'!$B2998,BD_Gestão!$B:$B,0)),"erro"))</f>
        <v/>
      </c>
      <c r="L2998" s="158" t="str">
        <f>IF($A2998=0,"",IFERROR(INDEX(BD_Gestão!H:H,MATCH('Banco de Dados'!$B2998,BD_Gestão!$B:$B,0)),"erro"))</f>
        <v/>
      </c>
      <c r="M2998" s="161" t="str">
        <f>IF($A2998=0,"",IFERROR(INDEX(BD_Gestão!F:F,MATCH('Banco de Dados'!$B2998,BD_Gestão!$B:$B,0)),"erro"))</f>
        <v/>
      </c>
      <c r="N2998" s="161" t="str">
        <f>IF($A2998=0,"",IFERROR(INDEX(BD_Gestão!J:J,MATCH('Banco de Dados'!$B2998,BD_Gestão!$B:$B,0)),"erro"))</f>
        <v/>
      </c>
      <c r="O2998" s="164" t="str">
        <f>IF($A2998=0,"",IFERROR(INDEX(BD_Gestão!K:K,MATCH('Banco de Dados'!$B2998,BD_Gestão!$B:$B,0)),"erro"))</f>
        <v/>
      </c>
      <c r="P2998" s="169" t="str">
        <f t="shared" si="186"/>
        <v/>
      </c>
      <c r="Q2998" s="170" t="str">
        <f t="shared" si="187"/>
        <v/>
      </c>
      <c r="R2998" s="163" t="e">
        <f t="shared" si="184"/>
        <v>#VALUE!</v>
      </c>
      <c r="S2998" s="163" t="e">
        <f t="shared" si="185"/>
        <v>#VALUE!</v>
      </c>
      <c r="T2998" s="163" t="e">
        <f>INDEX(Controle!O:O,MATCH('Banco de Dados'!A2998,Controle!M:M,0))*E2998/100</f>
        <v>#N/A</v>
      </c>
    </row>
    <row r="2999" spans="1:20" hidden="1" x14ac:dyDescent="0.2">
      <c r="A2999" s="158">
        <f>BD_TS!A2998</f>
        <v>0</v>
      </c>
      <c r="B2999" s="158" t="str">
        <f>SUBSTITUTE(SUBSTITUTE(BD_TS!D2998," ",""),"-","/")</f>
        <v/>
      </c>
      <c r="C2999" s="158">
        <f>BD_TS!E2998</f>
        <v>0</v>
      </c>
      <c r="D2999" s="159">
        <f>BD_TS!F2998</f>
        <v>0</v>
      </c>
      <c r="E2999" s="160">
        <f>BD_TS!B2998</f>
        <v>0</v>
      </c>
      <c r="F2999" s="161">
        <f>BD_TS!C2998</f>
        <v>0</v>
      </c>
      <c r="G2999" s="187">
        <f>BD_TS!H2998</f>
        <v>0</v>
      </c>
      <c r="H2999" s="158" t="str">
        <f>IF($A2999=0,"",IFERROR(INDEX(BD_Gestão!A:A,MATCH('Banco de Dados'!$B2999,BD_Gestão!$B:$B,0)),"erro"))</f>
        <v/>
      </c>
      <c r="I2999" s="162" t="str">
        <f>IF($A2999=0,"",IFERROR(INDEX(BD_Gestão!E:E,MATCH('Banco de Dados'!$B2999,BD_Gestão!$B:$B,0)),"erro"))</f>
        <v/>
      </c>
      <c r="J2999" s="186" t="str">
        <f>IF($A2999=0,"",IFERROR(INDEX(BD_Gestão!B:B,MATCH('Banco de Dados'!$B2999,BD_Gestão!$B:$B,0)),"erro"))</f>
        <v/>
      </c>
      <c r="K2999" s="158" t="str">
        <f>IF($A2999=0,"",IFERROR(INDEX(BD_Gestão!C:C,MATCH('Banco de Dados'!$B2999,BD_Gestão!$B:$B,0)),"erro"))</f>
        <v/>
      </c>
      <c r="L2999" s="158" t="str">
        <f>IF($A2999=0,"",IFERROR(INDEX(BD_Gestão!H:H,MATCH('Banco de Dados'!$B2999,BD_Gestão!$B:$B,0)),"erro"))</f>
        <v/>
      </c>
      <c r="M2999" s="161" t="str">
        <f>IF($A2999=0,"",IFERROR(INDEX(BD_Gestão!F:F,MATCH('Banco de Dados'!$B2999,BD_Gestão!$B:$B,0)),"erro"))</f>
        <v/>
      </c>
      <c r="N2999" s="161" t="str">
        <f>IF($A2999=0,"",IFERROR(INDEX(BD_Gestão!J:J,MATCH('Banco de Dados'!$B2999,BD_Gestão!$B:$B,0)),"erro"))</f>
        <v/>
      </c>
      <c r="O2999" s="164" t="str">
        <f>IF($A2999=0,"",IFERROR(INDEX(BD_Gestão!K:K,MATCH('Banco de Dados'!$B2999,BD_Gestão!$B:$B,0)),"erro"))</f>
        <v/>
      </c>
      <c r="P2999" s="169" t="str">
        <f t="shared" si="186"/>
        <v/>
      </c>
      <c r="Q2999" s="170" t="str">
        <f t="shared" si="187"/>
        <v/>
      </c>
      <c r="R2999" s="163" t="e">
        <f t="shared" si="184"/>
        <v>#VALUE!</v>
      </c>
      <c r="S2999" s="163" t="e">
        <f t="shared" si="185"/>
        <v>#VALUE!</v>
      </c>
      <c r="T2999" s="163" t="e">
        <f>INDEX(Controle!O:O,MATCH('Banco de Dados'!A2999,Controle!M:M,0))*E2999/100</f>
        <v>#N/A</v>
      </c>
    </row>
    <row r="3000" spans="1:20" hidden="1" x14ac:dyDescent="0.2">
      <c r="A3000" s="158">
        <f>BD_TS!A2999</f>
        <v>0</v>
      </c>
      <c r="B3000" s="158" t="str">
        <f>SUBSTITUTE(SUBSTITUTE(BD_TS!D2999," ",""),"-","/")</f>
        <v/>
      </c>
      <c r="C3000" s="158">
        <f>BD_TS!E2999</f>
        <v>0</v>
      </c>
      <c r="D3000" s="159">
        <f>BD_TS!F2999</f>
        <v>0</v>
      </c>
      <c r="E3000" s="160">
        <f>BD_TS!B2999</f>
        <v>0</v>
      </c>
      <c r="F3000" s="161">
        <f>BD_TS!C2999</f>
        <v>0</v>
      </c>
      <c r="G3000" s="187">
        <f>BD_TS!H2999</f>
        <v>0</v>
      </c>
      <c r="H3000" s="158" t="str">
        <f>IF($A3000=0,"",IFERROR(INDEX(BD_Gestão!A:A,MATCH('Banco de Dados'!$B3000,BD_Gestão!$B:$B,0)),"erro"))</f>
        <v/>
      </c>
      <c r="I3000" s="162" t="str">
        <f>IF($A3000=0,"",IFERROR(INDEX(BD_Gestão!E:E,MATCH('Banco de Dados'!$B3000,BD_Gestão!$B:$B,0)),"erro"))</f>
        <v/>
      </c>
      <c r="J3000" s="186" t="str">
        <f>IF($A3000=0,"",IFERROR(INDEX(BD_Gestão!B:B,MATCH('Banco de Dados'!$B3000,BD_Gestão!$B:$B,0)),"erro"))</f>
        <v/>
      </c>
      <c r="K3000" s="158" t="str">
        <f>IF($A3000=0,"",IFERROR(INDEX(BD_Gestão!C:C,MATCH('Banco de Dados'!$B3000,BD_Gestão!$B:$B,0)),"erro"))</f>
        <v/>
      </c>
      <c r="L3000" s="158" t="str">
        <f>IF($A3000=0,"",IFERROR(INDEX(BD_Gestão!H:H,MATCH('Banco de Dados'!$B3000,BD_Gestão!$B:$B,0)),"erro"))</f>
        <v/>
      </c>
      <c r="M3000" s="161" t="str">
        <f>IF($A3000=0,"",IFERROR(INDEX(BD_Gestão!F:F,MATCH('Banco de Dados'!$B3000,BD_Gestão!$B:$B,0)),"erro"))</f>
        <v/>
      </c>
      <c r="N3000" s="161" t="str">
        <f>IF($A3000=0,"",IFERROR(INDEX(BD_Gestão!J:J,MATCH('Banco de Dados'!$B3000,BD_Gestão!$B:$B,0)),"erro"))</f>
        <v/>
      </c>
      <c r="O3000" s="164" t="str">
        <f>IF($A3000=0,"",IFERROR(INDEX(BD_Gestão!K:K,MATCH('Banco de Dados'!$B3000,BD_Gestão!$B:$B,0)),"erro"))</f>
        <v/>
      </c>
      <c r="P3000" s="169" t="str">
        <f t="shared" si="186"/>
        <v/>
      </c>
      <c r="Q3000" s="170" t="str">
        <f t="shared" si="187"/>
        <v/>
      </c>
      <c r="R3000" s="163" t="e">
        <f t="shared" si="184"/>
        <v>#VALUE!</v>
      </c>
      <c r="S3000" s="163" t="e">
        <f t="shared" si="185"/>
        <v>#VALUE!</v>
      </c>
      <c r="T3000" s="163" t="e">
        <f>INDEX(Controle!O:O,MATCH('Banco de Dados'!A3000,Controle!M:M,0))*E3000/100</f>
        <v>#N/A</v>
      </c>
    </row>
    <row r="3001" spans="1:20" hidden="1" x14ac:dyDescent="0.2">
      <c r="A3001" s="158">
        <f>BD_TS!A3000</f>
        <v>0</v>
      </c>
      <c r="B3001" s="158" t="str">
        <f>SUBSTITUTE(SUBSTITUTE(BD_TS!D3000," ",""),"-","/")</f>
        <v/>
      </c>
      <c r="C3001" s="158">
        <f>BD_TS!E3000</f>
        <v>0</v>
      </c>
      <c r="D3001" s="159">
        <f>BD_TS!F3000</f>
        <v>0</v>
      </c>
      <c r="E3001" s="160">
        <f>BD_TS!B3000</f>
        <v>0</v>
      </c>
      <c r="F3001" s="161">
        <f>BD_TS!C3000</f>
        <v>0</v>
      </c>
      <c r="G3001" s="187">
        <f>BD_TS!H3000</f>
        <v>0</v>
      </c>
      <c r="H3001" s="158" t="str">
        <f>IF($A3001=0,"",IFERROR(INDEX(BD_Gestão!A:A,MATCH('Banco de Dados'!$B3001,BD_Gestão!$B:$B,0)),"erro"))</f>
        <v/>
      </c>
      <c r="I3001" s="162" t="str">
        <f>IF($A3001=0,"",IFERROR(INDEX(BD_Gestão!E:E,MATCH('Banco de Dados'!$B3001,BD_Gestão!$B:$B,0)),"erro"))</f>
        <v/>
      </c>
      <c r="J3001" s="186" t="str">
        <f>IF($A3001=0,"",IFERROR(INDEX(BD_Gestão!B:B,MATCH('Banco de Dados'!$B3001,BD_Gestão!$B:$B,0)),"erro"))</f>
        <v/>
      </c>
      <c r="K3001" s="158" t="str">
        <f>IF($A3001=0,"",IFERROR(INDEX(BD_Gestão!C:C,MATCH('Banco de Dados'!$B3001,BD_Gestão!$B:$B,0)),"erro"))</f>
        <v/>
      </c>
      <c r="L3001" s="158" t="str">
        <f>IF($A3001=0,"",IFERROR(INDEX(BD_Gestão!H:H,MATCH('Banco de Dados'!$B3001,BD_Gestão!$B:$B,0)),"erro"))</f>
        <v/>
      </c>
      <c r="M3001" s="161" t="str">
        <f>IF($A3001=0,"",IFERROR(INDEX(BD_Gestão!F:F,MATCH('Banco de Dados'!$B3001,BD_Gestão!$B:$B,0)),"erro"))</f>
        <v/>
      </c>
      <c r="N3001" s="161" t="str">
        <f>IF($A3001=0,"",IFERROR(INDEX(BD_Gestão!J:J,MATCH('Banco de Dados'!$B3001,BD_Gestão!$B:$B,0)),"erro"))</f>
        <v/>
      </c>
      <c r="O3001" s="164" t="str">
        <f>IF($A3001=0,"",IFERROR(INDEX(BD_Gestão!K:K,MATCH('Banco de Dados'!$B3001,BD_Gestão!$B:$B,0)),"erro"))</f>
        <v/>
      </c>
      <c r="P3001" s="169" t="str">
        <f t="shared" si="186"/>
        <v/>
      </c>
      <c r="Q3001" s="170" t="str">
        <f t="shared" si="187"/>
        <v/>
      </c>
      <c r="R3001" s="163" t="e">
        <f t="shared" si="184"/>
        <v>#VALUE!</v>
      </c>
      <c r="S3001" s="163" t="e">
        <f t="shared" si="185"/>
        <v>#VALUE!</v>
      </c>
      <c r="T3001" s="163" t="e">
        <f>INDEX(Controle!O:O,MATCH('Banco de Dados'!A3001,Controle!M:M,0))*E3001/100</f>
        <v>#N/A</v>
      </c>
    </row>
    <row r="3002" spans="1:20" hidden="1" x14ac:dyDescent="0.2">
      <c r="A3002" s="158">
        <f>BD_TS!A3001</f>
        <v>0</v>
      </c>
      <c r="B3002" s="158" t="str">
        <f>SUBSTITUTE(SUBSTITUTE(BD_TS!D3001," ",""),"-","/")</f>
        <v/>
      </c>
      <c r="C3002" s="158">
        <f>BD_TS!E3001</f>
        <v>0</v>
      </c>
      <c r="D3002" s="159">
        <f>BD_TS!F3001</f>
        <v>0</v>
      </c>
      <c r="E3002" s="160">
        <f>BD_TS!B3001</f>
        <v>0</v>
      </c>
      <c r="F3002" s="161">
        <f>BD_TS!C3001</f>
        <v>0</v>
      </c>
      <c r="G3002" s="187">
        <f>BD_TS!H3001</f>
        <v>0</v>
      </c>
      <c r="H3002" s="158" t="str">
        <f>IF($A3002=0,"",IFERROR(INDEX(BD_Gestão!A:A,MATCH('Banco de Dados'!$B3002,BD_Gestão!$B:$B,0)),"erro"))</f>
        <v/>
      </c>
      <c r="I3002" s="162" t="str">
        <f>IF($A3002=0,"",IFERROR(INDEX(BD_Gestão!E:E,MATCH('Banco de Dados'!$B3002,BD_Gestão!$B:$B,0)),"erro"))</f>
        <v/>
      </c>
      <c r="J3002" s="186" t="str">
        <f>IF($A3002=0,"",IFERROR(INDEX(BD_Gestão!B:B,MATCH('Banco de Dados'!$B3002,BD_Gestão!$B:$B,0)),"erro"))</f>
        <v/>
      </c>
      <c r="K3002" s="158" t="str">
        <f>IF($A3002=0,"",IFERROR(INDEX(BD_Gestão!C:C,MATCH('Banco de Dados'!$B3002,BD_Gestão!$B:$B,0)),"erro"))</f>
        <v/>
      </c>
      <c r="L3002" s="158" t="str">
        <f>IF($A3002=0,"",IFERROR(INDEX(BD_Gestão!H:H,MATCH('Banco de Dados'!$B3002,BD_Gestão!$B:$B,0)),"erro"))</f>
        <v/>
      </c>
      <c r="M3002" s="161" t="str">
        <f>IF($A3002=0,"",IFERROR(INDEX(BD_Gestão!F:F,MATCH('Banco de Dados'!$B3002,BD_Gestão!$B:$B,0)),"erro"))</f>
        <v/>
      </c>
      <c r="N3002" s="161" t="str">
        <f>IF($A3002=0,"",IFERROR(INDEX(BD_Gestão!J:J,MATCH('Banco de Dados'!$B3002,BD_Gestão!$B:$B,0)),"erro"))</f>
        <v/>
      </c>
      <c r="O3002" s="164" t="str">
        <f>IF($A3002=0,"",IFERROR(INDEX(BD_Gestão!K:K,MATCH('Banco de Dados'!$B3002,BD_Gestão!$B:$B,0)),"erro"))</f>
        <v/>
      </c>
      <c r="P3002" s="169" t="str">
        <f t="shared" si="186"/>
        <v/>
      </c>
      <c r="Q3002" s="170" t="str">
        <f t="shared" si="187"/>
        <v/>
      </c>
      <c r="R3002" s="163" t="e">
        <f t="shared" si="184"/>
        <v>#VALUE!</v>
      </c>
      <c r="S3002" s="163" t="e">
        <f t="shared" si="185"/>
        <v>#VALUE!</v>
      </c>
      <c r="T3002" s="163" t="e">
        <f>INDEX(Controle!O:O,MATCH('Banco de Dados'!A3002,Controle!M:M,0))*E3002/100</f>
        <v>#N/A</v>
      </c>
    </row>
    <row r="3003" spans="1:20" hidden="1" x14ac:dyDescent="0.2">
      <c r="A3003" s="158">
        <f>BD_TS!A3002</f>
        <v>0</v>
      </c>
      <c r="B3003" s="158" t="str">
        <f>SUBSTITUTE(SUBSTITUTE(BD_TS!D3002," ",""),"-","/")</f>
        <v/>
      </c>
      <c r="C3003" s="158">
        <f>BD_TS!E3002</f>
        <v>0</v>
      </c>
      <c r="D3003" s="159">
        <f>BD_TS!F3002</f>
        <v>0</v>
      </c>
      <c r="E3003" s="160">
        <f>BD_TS!B3002</f>
        <v>0</v>
      </c>
      <c r="F3003" s="161">
        <f>BD_TS!C3002</f>
        <v>0</v>
      </c>
      <c r="G3003" s="187">
        <f>BD_TS!H3002</f>
        <v>0</v>
      </c>
      <c r="H3003" s="158" t="str">
        <f>IF($A3003=0,"",IFERROR(INDEX(BD_Gestão!A:A,MATCH('Banco de Dados'!$B3003,BD_Gestão!$B:$B,0)),"erro"))</f>
        <v/>
      </c>
      <c r="I3003" s="162" t="str">
        <f>IF($A3003=0,"",IFERROR(INDEX(BD_Gestão!E:E,MATCH('Banco de Dados'!$B3003,BD_Gestão!$B:$B,0)),"erro"))</f>
        <v/>
      </c>
      <c r="J3003" s="186" t="str">
        <f>IF($A3003=0,"",IFERROR(INDEX(BD_Gestão!B:B,MATCH('Banco de Dados'!$B3003,BD_Gestão!$B:$B,0)),"erro"))</f>
        <v/>
      </c>
      <c r="K3003" s="158" t="str">
        <f>IF($A3003=0,"",IFERROR(INDEX(BD_Gestão!C:C,MATCH('Banco de Dados'!$B3003,BD_Gestão!$B:$B,0)),"erro"))</f>
        <v/>
      </c>
      <c r="L3003" s="158" t="str">
        <f>IF($A3003=0,"",IFERROR(INDEX(BD_Gestão!H:H,MATCH('Banco de Dados'!$B3003,BD_Gestão!$B:$B,0)),"erro"))</f>
        <v/>
      </c>
      <c r="M3003" s="161" t="str">
        <f>IF($A3003=0,"",IFERROR(INDEX(BD_Gestão!F:F,MATCH('Banco de Dados'!$B3003,BD_Gestão!$B:$B,0)),"erro"))</f>
        <v/>
      </c>
      <c r="N3003" s="161" t="str">
        <f>IF($A3003=0,"",IFERROR(INDEX(BD_Gestão!J:J,MATCH('Banco de Dados'!$B3003,BD_Gestão!$B:$B,0)),"erro"))</f>
        <v/>
      </c>
      <c r="O3003" s="164" t="str">
        <f>IF($A3003=0,"",IFERROR(INDEX(BD_Gestão!K:K,MATCH('Banco de Dados'!$B3003,BD_Gestão!$B:$B,0)),"erro"))</f>
        <v/>
      </c>
      <c r="P3003" s="169" t="str">
        <f t="shared" si="186"/>
        <v/>
      </c>
      <c r="Q3003" s="170" t="str">
        <f t="shared" si="187"/>
        <v/>
      </c>
      <c r="R3003" s="163" t="e">
        <f t="shared" si="184"/>
        <v>#VALUE!</v>
      </c>
      <c r="S3003" s="163" t="e">
        <f t="shared" si="185"/>
        <v>#VALUE!</v>
      </c>
      <c r="T3003" s="163" t="e">
        <f>INDEX(Controle!O:O,MATCH('Banco de Dados'!A3003,Controle!M:M,0))*E3003/100</f>
        <v>#N/A</v>
      </c>
    </row>
    <row r="3004" spans="1:20" hidden="1" x14ac:dyDescent="0.2">
      <c r="A3004" s="158">
        <f>BD_TS!A3003</f>
        <v>0</v>
      </c>
      <c r="B3004" s="158" t="str">
        <f>SUBSTITUTE(SUBSTITUTE(BD_TS!D3003," ",""),"-","/")</f>
        <v/>
      </c>
      <c r="C3004" s="158">
        <f>BD_TS!E3003</f>
        <v>0</v>
      </c>
      <c r="D3004" s="159">
        <f>BD_TS!F3003</f>
        <v>0</v>
      </c>
      <c r="E3004" s="160">
        <f>BD_TS!B3003</f>
        <v>0</v>
      </c>
      <c r="F3004" s="161">
        <f>BD_TS!C3003</f>
        <v>0</v>
      </c>
      <c r="G3004" s="187">
        <f>BD_TS!H3003</f>
        <v>0</v>
      </c>
      <c r="H3004" s="158" t="str">
        <f>IF($A3004=0,"",IFERROR(INDEX(BD_Gestão!A:A,MATCH('Banco de Dados'!$B3004,BD_Gestão!$B:$B,0)),"erro"))</f>
        <v/>
      </c>
      <c r="I3004" s="162" t="str">
        <f>IF($A3004=0,"",IFERROR(INDEX(BD_Gestão!E:E,MATCH('Banco de Dados'!$B3004,BD_Gestão!$B:$B,0)),"erro"))</f>
        <v/>
      </c>
      <c r="J3004" s="186" t="str">
        <f>IF($A3004=0,"",IFERROR(INDEX(BD_Gestão!B:B,MATCH('Banco de Dados'!$B3004,BD_Gestão!$B:$B,0)),"erro"))</f>
        <v/>
      </c>
      <c r="K3004" s="158" t="str">
        <f>IF($A3004=0,"",IFERROR(INDEX(BD_Gestão!C:C,MATCH('Banco de Dados'!$B3004,BD_Gestão!$B:$B,0)),"erro"))</f>
        <v/>
      </c>
      <c r="L3004" s="158" t="str">
        <f>IF($A3004=0,"",IFERROR(INDEX(BD_Gestão!H:H,MATCH('Banco de Dados'!$B3004,BD_Gestão!$B:$B,0)),"erro"))</f>
        <v/>
      </c>
      <c r="M3004" s="161" t="str">
        <f>IF($A3004=0,"",IFERROR(INDEX(BD_Gestão!F:F,MATCH('Banco de Dados'!$B3004,BD_Gestão!$B:$B,0)),"erro"))</f>
        <v/>
      </c>
      <c r="N3004" s="161" t="str">
        <f>IF($A3004=0,"",IFERROR(INDEX(BD_Gestão!J:J,MATCH('Banco de Dados'!$B3004,BD_Gestão!$B:$B,0)),"erro"))</f>
        <v/>
      </c>
      <c r="O3004" s="164" t="str">
        <f>IF($A3004=0,"",IFERROR(INDEX(BD_Gestão!K:K,MATCH('Banco de Dados'!$B3004,BD_Gestão!$B:$B,0)),"erro"))</f>
        <v/>
      </c>
      <c r="P3004" s="169" t="str">
        <f t="shared" si="186"/>
        <v/>
      </c>
      <c r="Q3004" s="170" t="str">
        <f t="shared" si="187"/>
        <v/>
      </c>
      <c r="R3004" s="163" t="e">
        <f t="shared" si="184"/>
        <v>#VALUE!</v>
      </c>
      <c r="S3004" s="163" t="e">
        <f t="shared" si="185"/>
        <v>#VALUE!</v>
      </c>
      <c r="T3004" s="163" t="e">
        <f>INDEX(Controle!O:O,MATCH('Banco de Dados'!A3004,Controle!M:M,0))*E3004/100</f>
        <v>#N/A</v>
      </c>
    </row>
    <row r="3005" spans="1:20" hidden="1" x14ac:dyDescent="0.2">
      <c r="A3005" s="158">
        <f>BD_TS!A3004</f>
        <v>0</v>
      </c>
      <c r="B3005" s="158" t="str">
        <f>SUBSTITUTE(SUBSTITUTE(BD_TS!D3004," ",""),"-","/")</f>
        <v/>
      </c>
      <c r="C3005" s="158">
        <f>BD_TS!E3004</f>
        <v>0</v>
      </c>
      <c r="D3005" s="159">
        <f>BD_TS!F3004</f>
        <v>0</v>
      </c>
      <c r="E3005" s="160">
        <f>BD_TS!B3004</f>
        <v>0</v>
      </c>
      <c r="F3005" s="161">
        <f>BD_TS!C3004</f>
        <v>0</v>
      </c>
      <c r="G3005" s="187">
        <f>BD_TS!H3004</f>
        <v>0</v>
      </c>
      <c r="H3005" s="158" t="str">
        <f>IF($A3005=0,"",IFERROR(INDEX(BD_Gestão!A:A,MATCH('Banco de Dados'!$B3005,BD_Gestão!$B:$B,0)),"erro"))</f>
        <v/>
      </c>
      <c r="I3005" s="162" t="str">
        <f>IF($A3005=0,"",IFERROR(INDEX(BD_Gestão!E:E,MATCH('Banco de Dados'!$B3005,BD_Gestão!$B:$B,0)),"erro"))</f>
        <v/>
      </c>
      <c r="J3005" s="186" t="str">
        <f>IF($A3005=0,"",IFERROR(INDEX(BD_Gestão!B:B,MATCH('Banco de Dados'!$B3005,BD_Gestão!$B:$B,0)),"erro"))</f>
        <v/>
      </c>
      <c r="K3005" s="158" t="str">
        <f>IF($A3005=0,"",IFERROR(INDEX(BD_Gestão!C:C,MATCH('Banco de Dados'!$B3005,BD_Gestão!$B:$B,0)),"erro"))</f>
        <v/>
      </c>
      <c r="L3005" s="158" t="str">
        <f>IF($A3005=0,"",IFERROR(INDEX(BD_Gestão!H:H,MATCH('Banco de Dados'!$B3005,BD_Gestão!$B:$B,0)),"erro"))</f>
        <v/>
      </c>
      <c r="M3005" s="161" t="str">
        <f>IF($A3005=0,"",IFERROR(INDEX(BD_Gestão!F:F,MATCH('Banco de Dados'!$B3005,BD_Gestão!$B:$B,0)),"erro"))</f>
        <v/>
      </c>
      <c r="N3005" s="161" t="str">
        <f>IF($A3005=0,"",IFERROR(INDEX(BD_Gestão!J:J,MATCH('Banco de Dados'!$B3005,BD_Gestão!$B:$B,0)),"erro"))</f>
        <v/>
      </c>
      <c r="O3005" s="164" t="str">
        <f>IF($A3005=0,"",IFERROR(INDEX(BD_Gestão!K:K,MATCH('Banco de Dados'!$B3005,BD_Gestão!$B:$B,0)),"erro"))</f>
        <v/>
      </c>
      <c r="P3005" s="169" t="str">
        <f t="shared" si="186"/>
        <v/>
      </c>
      <c r="Q3005" s="170" t="str">
        <f t="shared" si="187"/>
        <v/>
      </c>
      <c r="R3005" s="163" t="e">
        <f t="shared" si="184"/>
        <v>#VALUE!</v>
      </c>
      <c r="S3005" s="163" t="e">
        <f t="shared" si="185"/>
        <v>#VALUE!</v>
      </c>
      <c r="T3005" s="163" t="e">
        <f>INDEX(Controle!O:O,MATCH('Banco de Dados'!A3005,Controle!M:M,0))*E3005/100</f>
        <v>#N/A</v>
      </c>
    </row>
    <row r="3006" spans="1:20" hidden="1" x14ac:dyDescent="0.2">
      <c r="A3006" s="158">
        <f>BD_TS!A3005</f>
        <v>0</v>
      </c>
      <c r="B3006" s="158" t="str">
        <f>SUBSTITUTE(SUBSTITUTE(BD_TS!D3005," ",""),"-","/")</f>
        <v/>
      </c>
      <c r="C3006" s="158">
        <f>BD_TS!E3005</f>
        <v>0</v>
      </c>
      <c r="D3006" s="159">
        <f>BD_TS!F3005</f>
        <v>0</v>
      </c>
      <c r="E3006" s="160">
        <f>BD_TS!B3005</f>
        <v>0</v>
      </c>
      <c r="F3006" s="161">
        <f>BD_TS!C3005</f>
        <v>0</v>
      </c>
      <c r="G3006" s="187">
        <f>BD_TS!H3005</f>
        <v>0</v>
      </c>
      <c r="H3006" s="158" t="str">
        <f>IF($A3006=0,"",IFERROR(INDEX(BD_Gestão!A:A,MATCH('Banco de Dados'!$B3006,BD_Gestão!$B:$B,0)),"erro"))</f>
        <v/>
      </c>
      <c r="I3006" s="162" t="str">
        <f>IF($A3006=0,"",IFERROR(INDEX(BD_Gestão!E:E,MATCH('Banco de Dados'!$B3006,BD_Gestão!$B:$B,0)),"erro"))</f>
        <v/>
      </c>
      <c r="J3006" s="186" t="str">
        <f>IF($A3006=0,"",IFERROR(INDEX(BD_Gestão!B:B,MATCH('Banco de Dados'!$B3006,BD_Gestão!$B:$B,0)),"erro"))</f>
        <v/>
      </c>
      <c r="K3006" s="158" t="str">
        <f>IF($A3006=0,"",IFERROR(INDEX(BD_Gestão!C:C,MATCH('Banco de Dados'!$B3006,BD_Gestão!$B:$B,0)),"erro"))</f>
        <v/>
      </c>
      <c r="L3006" s="158" t="str">
        <f>IF($A3006=0,"",IFERROR(INDEX(BD_Gestão!H:H,MATCH('Banco de Dados'!$B3006,BD_Gestão!$B:$B,0)),"erro"))</f>
        <v/>
      </c>
      <c r="M3006" s="161" t="str">
        <f>IF($A3006=0,"",IFERROR(INDEX(BD_Gestão!F:F,MATCH('Banco de Dados'!$B3006,BD_Gestão!$B:$B,0)),"erro"))</f>
        <v/>
      </c>
      <c r="N3006" s="161" t="str">
        <f>IF($A3006=0,"",IFERROR(INDEX(BD_Gestão!J:J,MATCH('Banco de Dados'!$B3006,BD_Gestão!$B:$B,0)),"erro"))</f>
        <v/>
      </c>
      <c r="O3006" s="164" t="str">
        <f>IF($A3006=0,"",IFERROR(INDEX(BD_Gestão!K:K,MATCH('Banco de Dados'!$B3006,BD_Gestão!$B:$B,0)),"erro"))</f>
        <v/>
      </c>
      <c r="P3006" s="169" t="str">
        <f t="shared" si="186"/>
        <v/>
      </c>
      <c r="Q3006" s="170" t="str">
        <f t="shared" si="187"/>
        <v/>
      </c>
      <c r="R3006" s="163" t="e">
        <f t="shared" si="184"/>
        <v>#VALUE!</v>
      </c>
      <c r="S3006" s="163" t="e">
        <f t="shared" si="185"/>
        <v>#VALUE!</v>
      </c>
      <c r="T3006" s="163" t="e">
        <f>INDEX(Controle!O:O,MATCH('Banco de Dados'!A3006,Controle!M:M,0))*E3006/100</f>
        <v>#N/A</v>
      </c>
    </row>
    <row r="3007" spans="1:20" hidden="1" x14ac:dyDescent="0.2">
      <c r="A3007" s="158">
        <f>BD_TS!A3006</f>
        <v>0</v>
      </c>
      <c r="B3007" s="158" t="str">
        <f>SUBSTITUTE(SUBSTITUTE(BD_TS!D3006," ",""),"-","/")</f>
        <v/>
      </c>
      <c r="C3007" s="158">
        <f>BD_TS!E3006</f>
        <v>0</v>
      </c>
      <c r="D3007" s="159">
        <f>BD_TS!F3006</f>
        <v>0</v>
      </c>
      <c r="E3007" s="160">
        <f>BD_TS!B3006</f>
        <v>0</v>
      </c>
      <c r="F3007" s="161">
        <f>BD_TS!C3006</f>
        <v>0</v>
      </c>
      <c r="G3007" s="187">
        <f>BD_TS!H3006</f>
        <v>0</v>
      </c>
      <c r="H3007" s="158" t="str">
        <f>IF($A3007=0,"",IFERROR(INDEX(BD_Gestão!A:A,MATCH('Banco de Dados'!$B3007,BD_Gestão!$B:$B,0)),"erro"))</f>
        <v/>
      </c>
      <c r="I3007" s="162" t="str">
        <f>IF($A3007=0,"",IFERROR(INDEX(BD_Gestão!E:E,MATCH('Banco de Dados'!$B3007,BD_Gestão!$B:$B,0)),"erro"))</f>
        <v/>
      </c>
      <c r="J3007" s="186" t="str">
        <f>IF($A3007=0,"",IFERROR(INDEX(BD_Gestão!B:B,MATCH('Banco de Dados'!$B3007,BD_Gestão!$B:$B,0)),"erro"))</f>
        <v/>
      </c>
      <c r="K3007" s="158" t="str">
        <f>IF($A3007=0,"",IFERROR(INDEX(BD_Gestão!C:C,MATCH('Banco de Dados'!$B3007,BD_Gestão!$B:$B,0)),"erro"))</f>
        <v/>
      </c>
      <c r="L3007" s="158" t="str">
        <f>IF($A3007=0,"",IFERROR(INDEX(BD_Gestão!H:H,MATCH('Banco de Dados'!$B3007,BD_Gestão!$B:$B,0)),"erro"))</f>
        <v/>
      </c>
      <c r="M3007" s="161" t="str">
        <f>IF($A3007=0,"",IFERROR(INDEX(BD_Gestão!F:F,MATCH('Banco de Dados'!$B3007,BD_Gestão!$B:$B,0)),"erro"))</f>
        <v/>
      </c>
      <c r="N3007" s="161" t="str">
        <f>IF($A3007=0,"",IFERROR(INDEX(BD_Gestão!J:J,MATCH('Banco de Dados'!$B3007,BD_Gestão!$B:$B,0)),"erro"))</f>
        <v/>
      </c>
      <c r="O3007" s="164" t="str">
        <f>IF($A3007=0,"",IFERROR(INDEX(BD_Gestão!K:K,MATCH('Banco de Dados'!$B3007,BD_Gestão!$B:$B,0)),"erro"))</f>
        <v/>
      </c>
      <c r="P3007" s="169" t="str">
        <f t="shared" si="186"/>
        <v/>
      </c>
      <c r="Q3007" s="170" t="str">
        <f t="shared" si="187"/>
        <v/>
      </c>
      <c r="R3007" s="163" t="e">
        <f t="shared" si="184"/>
        <v>#VALUE!</v>
      </c>
      <c r="S3007" s="163" t="e">
        <f t="shared" si="185"/>
        <v>#VALUE!</v>
      </c>
      <c r="T3007" s="163" t="e">
        <f>INDEX(Controle!O:O,MATCH('Banco de Dados'!A3007,Controle!M:M,0))*E3007/100</f>
        <v>#N/A</v>
      </c>
    </row>
    <row r="3008" spans="1:20" hidden="1" x14ac:dyDescent="0.2">
      <c r="A3008" s="158">
        <f>BD_TS!A3007</f>
        <v>0</v>
      </c>
      <c r="B3008" s="158" t="str">
        <f>SUBSTITUTE(SUBSTITUTE(BD_TS!D3007," ",""),"-","/")</f>
        <v/>
      </c>
      <c r="C3008" s="158">
        <f>BD_TS!E3007</f>
        <v>0</v>
      </c>
      <c r="D3008" s="159">
        <f>BD_TS!F3007</f>
        <v>0</v>
      </c>
      <c r="E3008" s="160">
        <f>BD_TS!B3007</f>
        <v>0</v>
      </c>
      <c r="F3008" s="161">
        <f>BD_TS!C3007</f>
        <v>0</v>
      </c>
      <c r="G3008" s="187">
        <f>BD_TS!H3007</f>
        <v>0</v>
      </c>
      <c r="H3008" s="158" t="str">
        <f>IF($A3008=0,"",IFERROR(INDEX(BD_Gestão!A:A,MATCH('Banco de Dados'!$B3008,BD_Gestão!$B:$B,0)),"erro"))</f>
        <v/>
      </c>
      <c r="I3008" s="162" t="str">
        <f>IF($A3008=0,"",IFERROR(INDEX(BD_Gestão!E:E,MATCH('Banco de Dados'!$B3008,BD_Gestão!$B:$B,0)),"erro"))</f>
        <v/>
      </c>
      <c r="J3008" s="186" t="str">
        <f>IF($A3008=0,"",IFERROR(INDEX(BD_Gestão!B:B,MATCH('Banco de Dados'!$B3008,BD_Gestão!$B:$B,0)),"erro"))</f>
        <v/>
      </c>
      <c r="K3008" s="158" t="str">
        <f>IF($A3008=0,"",IFERROR(INDEX(BD_Gestão!C:C,MATCH('Banco de Dados'!$B3008,BD_Gestão!$B:$B,0)),"erro"))</f>
        <v/>
      </c>
      <c r="L3008" s="158" t="str">
        <f>IF($A3008=0,"",IFERROR(INDEX(BD_Gestão!H:H,MATCH('Banco de Dados'!$B3008,BD_Gestão!$B:$B,0)),"erro"))</f>
        <v/>
      </c>
      <c r="M3008" s="161" t="str">
        <f>IF($A3008=0,"",IFERROR(INDEX(BD_Gestão!F:F,MATCH('Banco de Dados'!$B3008,BD_Gestão!$B:$B,0)),"erro"))</f>
        <v/>
      </c>
      <c r="N3008" s="161" t="str">
        <f>IF($A3008=0,"",IFERROR(INDEX(BD_Gestão!J:J,MATCH('Banco de Dados'!$B3008,BD_Gestão!$B:$B,0)),"erro"))</f>
        <v/>
      </c>
      <c r="O3008" s="164" t="str">
        <f>IF($A3008=0,"",IFERROR(INDEX(BD_Gestão!K:K,MATCH('Banco de Dados'!$B3008,BD_Gestão!$B:$B,0)),"erro"))</f>
        <v/>
      </c>
      <c r="P3008" s="169" t="str">
        <f t="shared" si="186"/>
        <v/>
      </c>
      <c r="Q3008" s="170" t="str">
        <f t="shared" si="187"/>
        <v/>
      </c>
      <c r="R3008" s="163" t="e">
        <f t="shared" si="184"/>
        <v>#VALUE!</v>
      </c>
      <c r="S3008" s="163" t="e">
        <f t="shared" si="185"/>
        <v>#VALUE!</v>
      </c>
      <c r="T3008" s="163" t="e">
        <f>INDEX(Controle!O:O,MATCH('Banco de Dados'!A3008,Controle!M:M,0))*E3008/100</f>
        <v>#N/A</v>
      </c>
    </row>
    <row r="3009" spans="1:20" hidden="1" x14ac:dyDescent="0.2">
      <c r="A3009" s="158">
        <f>BD_TS!A3008</f>
        <v>0</v>
      </c>
      <c r="B3009" s="158" t="str">
        <f>SUBSTITUTE(SUBSTITUTE(BD_TS!D3008," ",""),"-","/")</f>
        <v/>
      </c>
      <c r="C3009" s="158">
        <f>BD_TS!E3008</f>
        <v>0</v>
      </c>
      <c r="D3009" s="159">
        <f>BD_TS!F3008</f>
        <v>0</v>
      </c>
      <c r="E3009" s="160">
        <f>BD_TS!B3008</f>
        <v>0</v>
      </c>
      <c r="F3009" s="161">
        <f>BD_TS!C3008</f>
        <v>0</v>
      </c>
      <c r="G3009" s="187">
        <f>BD_TS!H3008</f>
        <v>0</v>
      </c>
      <c r="H3009" s="158" t="str">
        <f>IF($A3009=0,"",IFERROR(INDEX(BD_Gestão!A:A,MATCH('Banco de Dados'!$B3009,BD_Gestão!$B:$B,0)),"erro"))</f>
        <v/>
      </c>
      <c r="I3009" s="162" t="str">
        <f>IF($A3009=0,"",IFERROR(INDEX(BD_Gestão!E:E,MATCH('Banco de Dados'!$B3009,BD_Gestão!$B:$B,0)),"erro"))</f>
        <v/>
      </c>
      <c r="J3009" s="186" t="str">
        <f>IF($A3009=0,"",IFERROR(INDEX(BD_Gestão!B:B,MATCH('Banco de Dados'!$B3009,BD_Gestão!$B:$B,0)),"erro"))</f>
        <v/>
      </c>
      <c r="K3009" s="158" t="str">
        <f>IF($A3009=0,"",IFERROR(INDEX(BD_Gestão!C:C,MATCH('Banco de Dados'!$B3009,BD_Gestão!$B:$B,0)),"erro"))</f>
        <v/>
      </c>
      <c r="L3009" s="158" t="str">
        <f>IF($A3009=0,"",IFERROR(INDEX(BD_Gestão!H:H,MATCH('Banco de Dados'!$B3009,BD_Gestão!$B:$B,0)),"erro"))</f>
        <v/>
      </c>
      <c r="M3009" s="161" t="str">
        <f>IF($A3009=0,"",IFERROR(INDEX(BD_Gestão!F:F,MATCH('Banco de Dados'!$B3009,BD_Gestão!$B:$B,0)),"erro"))</f>
        <v/>
      </c>
      <c r="N3009" s="161" t="str">
        <f>IF($A3009=0,"",IFERROR(INDEX(BD_Gestão!J:J,MATCH('Banco de Dados'!$B3009,BD_Gestão!$B:$B,0)),"erro"))</f>
        <v/>
      </c>
      <c r="O3009" s="164" t="str">
        <f>IF($A3009=0,"",IFERROR(INDEX(BD_Gestão!K:K,MATCH('Banco de Dados'!$B3009,BD_Gestão!$B:$B,0)),"erro"))</f>
        <v/>
      </c>
      <c r="P3009" s="169" t="str">
        <f t="shared" si="186"/>
        <v/>
      </c>
      <c r="Q3009" s="170" t="str">
        <f t="shared" si="187"/>
        <v/>
      </c>
      <c r="R3009" s="163" t="e">
        <f t="shared" si="184"/>
        <v>#VALUE!</v>
      </c>
      <c r="S3009" s="163" t="e">
        <f t="shared" si="185"/>
        <v>#VALUE!</v>
      </c>
      <c r="T3009" s="163" t="e">
        <f>INDEX(Controle!O:O,MATCH('Banco de Dados'!A3009,Controle!M:M,0))*E3009/100</f>
        <v>#N/A</v>
      </c>
    </row>
    <row r="3010" spans="1:20" hidden="1" x14ac:dyDescent="0.2">
      <c r="A3010" s="158">
        <f>BD_TS!A3009</f>
        <v>0</v>
      </c>
      <c r="B3010" s="158" t="str">
        <f>SUBSTITUTE(SUBSTITUTE(BD_TS!D3009," ",""),"-","/")</f>
        <v/>
      </c>
      <c r="C3010" s="158">
        <f>BD_TS!E3009</f>
        <v>0</v>
      </c>
      <c r="D3010" s="159">
        <f>BD_TS!F3009</f>
        <v>0</v>
      </c>
      <c r="E3010" s="160">
        <f>BD_TS!B3009</f>
        <v>0</v>
      </c>
      <c r="F3010" s="161">
        <f>BD_TS!C3009</f>
        <v>0</v>
      </c>
      <c r="G3010" s="187">
        <f>BD_TS!H3009</f>
        <v>0</v>
      </c>
      <c r="H3010" s="158" t="str">
        <f>IF($A3010=0,"",IFERROR(INDEX(BD_Gestão!A:A,MATCH('Banco de Dados'!$B3010,BD_Gestão!$B:$B,0)),"erro"))</f>
        <v/>
      </c>
      <c r="I3010" s="162" t="str">
        <f>IF($A3010=0,"",IFERROR(INDEX(BD_Gestão!E:E,MATCH('Banco de Dados'!$B3010,BD_Gestão!$B:$B,0)),"erro"))</f>
        <v/>
      </c>
      <c r="J3010" s="186" t="str">
        <f>IF($A3010=0,"",IFERROR(INDEX(BD_Gestão!B:B,MATCH('Banco de Dados'!$B3010,BD_Gestão!$B:$B,0)),"erro"))</f>
        <v/>
      </c>
      <c r="K3010" s="158" t="str">
        <f>IF($A3010=0,"",IFERROR(INDEX(BD_Gestão!C:C,MATCH('Banco de Dados'!$B3010,BD_Gestão!$B:$B,0)),"erro"))</f>
        <v/>
      </c>
      <c r="L3010" s="158" t="str">
        <f>IF($A3010=0,"",IFERROR(INDEX(BD_Gestão!H:H,MATCH('Banco de Dados'!$B3010,BD_Gestão!$B:$B,0)),"erro"))</f>
        <v/>
      </c>
      <c r="M3010" s="161" t="str">
        <f>IF($A3010=0,"",IFERROR(INDEX(BD_Gestão!F:F,MATCH('Banco de Dados'!$B3010,BD_Gestão!$B:$B,0)),"erro"))</f>
        <v/>
      </c>
      <c r="N3010" s="161" t="str">
        <f>IF($A3010=0,"",IFERROR(INDEX(BD_Gestão!J:J,MATCH('Banco de Dados'!$B3010,BD_Gestão!$B:$B,0)),"erro"))</f>
        <v/>
      </c>
      <c r="O3010" s="164" t="str">
        <f>IF($A3010=0,"",IFERROR(INDEX(BD_Gestão!K:K,MATCH('Banco de Dados'!$B3010,BD_Gestão!$B:$B,0)),"erro"))</f>
        <v/>
      </c>
      <c r="P3010" s="169" t="str">
        <f t="shared" si="186"/>
        <v/>
      </c>
      <c r="Q3010" s="170" t="str">
        <f t="shared" si="187"/>
        <v/>
      </c>
      <c r="R3010" s="163" t="e">
        <f t="shared" si="184"/>
        <v>#VALUE!</v>
      </c>
      <c r="S3010" s="163" t="e">
        <f t="shared" si="185"/>
        <v>#VALUE!</v>
      </c>
      <c r="T3010" s="163" t="e">
        <f>INDEX(Controle!O:O,MATCH('Banco de Dados'!A3010,Controle!M:M,0))*E3010/100</f>
        <v>#N/A</v>
      </c>
    </row>
    <row r="3011" spans="1:20" hidden="1" x14ac:dyDescent="0.2">
      <c r="A3011" s="158">
        <f>BD_TS!A3010</f>
        <v>0</v>
      </c>
      <c r="B3011" s="158" t="str">
        <f>SUBSTITUTE(SUBSTITUTE(BD_TS!D3010," ",""),"-","/")</f>
        <v/>
      </c>
      <c r="C3011" s="158">
        <f>BD_TS!E3010</f>
        <v>0</v>
      </c>
      <c r="D3011" s="159">
        <f>BD_TS!F3010</f>
        <v>0</v>
      </c>
      <c r="E3011" s="160">
        <f>BD_TS!B3010</f>
        <v>0</v>
      </c>
      <c r="F3011" s="161">
        <f>BD_TS!C3010</f>
        <v>0</v>
      </c>
      <c r="G3011" s="187">
        <f>BD_TS!H3010</f>
        <v>0</v>
      </c>
      <c r="H3011" s="158" t="str">
        <f>IF($A3011=0,"",IFERROR(INDEX(BD_Gestão!A:A,MATCH('Banco de Dados'!$B3011,BD_Gestão!$B:$B,0)),"erro"))</f>
        <v/>
      </c>
      <c r="I3011" s="162" t="str">
        <f>IF($A3011=0,"",IFERROR(INDEX(BD_Gestão!E:E,MATCH('Banco de Dados'!$B3011,BD_Gestão!$B:$B,0)),"erro"))</f>
        <v/>
      </c>
      <c r="J3011" s="186" t="str">
        <f>IF($A3011=0,"",IFERROR(INDEX(BD_Gestão!B:B,MATCH('Banco de Dados'!$B3011,BD_Gestão!$B:$B,0)),"erro"))</f>
        <v/>
      </c>
      <c r="K3011" s="158" t="str">
        <f>IF($A3011=0,"",IFERROR(INDEX(BD_Gestão!C:C,MATCH('Banco de Dados'!$B3011,BD_Gestão!$B:$B,0)),"erro"))</f>
        <v/>
      </c>
      <c r="L3011" s="158" t="str">
        <f>IF($A3011=0,"",IFERROR(INDEX(BD_Gestão!H:H,MATCH('Banco de Dados'!$B3011,BD_Gestão!$B:$B,0)),"erro"))</f>
        <v/>
      </c>
      <c r="M3011" s="161" t="str">
        <f>IF($A3011=0,"",IFERROR(INDEX(BD_Gestão!F:F,MATCH('Banco de Dados'!$B3011,BD_Gestão!$B:$B,0)),"erro"))</f>
        <v/>
      </c>
      <c r="N3011" s="161" t="str">
        <f>IF($A3011=0,"",IFERROR(INDEX(BD_Gestão!J:J,MATCH('Banco de Dados'!$B3011,BD_Gestão!$B:$B,0)),"erro"))</f>
        <v/>
      </c>
      <c r="O3011" s="164" t="str">
        <f>IF($A3011=0,"",IFERROR(INDEX(BD_Gestão!K:K,MATCH('Banco de Dados'!$B3011,BD_Gestão!$B:$B,0)),"erro"))</f>
        <v/>
      </c>
      <c r="P3011" s="169" t="str">
        <f t="shared" si="186"/>
        <v/>
      </c>
      <c r="Q3011" s="170" t="str">
        <f t="shared" si="187"/>
        <v/>
      </c>
      <c r="R3011" s="163" t="e">
        <f t="shared" si="184"/>
        <v>#VALUE!</v>
      </c>
      <c r="S3011" s="163" t="e">
        <f t="shared" si="185"/>
        <v>#VALUE!</v>
      </c>
      <c r="T3011" s="163" t="e">
        <f>INDEX(Controle!O:O,MATCH('Banco de Dados'!A3011,Controle!M:M,0))*E3011/100</f>
        <v>#N/A</v>
      </c>
    </row>
    <row r="3012" spans="1:20" hidden="1" x14ac:dyDescent="0.2">
      <c r="A3012" s="158">
        <f>BD_TS!A3011</f>
        <v>0</v>
      </c>
      <c r="B3012" s="158" t="str">
        <f>SUBSTITUTE(SUBSTITUTE(BD_TS!D3011," ",""),"-","/")</f>
        <v/>
      </c>
      <c r="C3012" s="158">
        <f>BD_TS!E3011</f>
        <v>0</v>
      </c>
      <c r="D3012" s="159">
        <f>BD_TS!F3011</f>
        <v>0</v>
      </c>
      <c r="E3012" s="160">
        <f>BD_TS!B3011</f>
        <v>0</v>
      </c>
      <c r="F3012" s="161">
        <f>BD_TS!C3011</f>
        <v>0</v>
      </c>
      <c r="G3012" s="187">
        <f>BD_TS!H3011</f>
        <v>0</v>
      </c>
      <c r="H3012" s="158" t="str">
        <f>IF($A3012=0,"",IFERROR(INDEX(BD_Gestão!A:A,MATCH('Banco de Dados'!$B3012,BD_Gestão!$B:$B,0)),"erro"))</f>
        <v/>
      </c>
      <c r="I3012" s="162" t="str">
        <f>IF($A3012=0,"",IFERROR(INDEX(BD_Gestão!E:E,MATCH('Banco de Dados'!$B3012,BD_Gestão!$B:$B,0)),"erro"))</f>
        <v/>
      </c>
      <c r="J3012" s="186" t="str">
        <f>IF($A3012=0,"",IFERROR(INDEX(BD_Gestão!B:B,MATCH('Banco de Dados'!$B3012,BD_Gestão!$B:$B,0)),"erro"))</f>
        <v/>
      </c>
      <c r="K3012" s="158" t="str">
        <f>IF($A3012=0,"",IFERROR(INDEX(BD_Gestão!C:C,MATCH('Banco de Dados'!$B3012,BD_Gestão!$B:$B,0)),"erro"))</f>
        <v/>
      </c>
      <c r="L3012" s="158" t="str">
        <f>IF($A3012=0,"",IFERROR(INDEX(BD_Gestão!H:H,MATCH('Banco de Dados'!$B3012,BD_Gestão!$B:$B,0)),"erro"))</f>
        <v/>
      </c>
      <c r="M3012" s="161" t="str">
        <f>IF($A3012=0,"",IFERROR(INDEX(BD_Gestão!F:F,MATCH('Banco de Dados'!$B3012,BD_Gestão!$B:$B,0)),"erro"))</f>
        <v/>
      </c>
      <c r="N3012" s="161" t="str">
        <f>IF($A3012=0,"",IFERROR(INDEX(BD_Gestão!J:J,MATCH('Banco de Dados'!$B3012,BD_Gestão!$B:$B,0)),"erro"))</f>
        <v/>
      </c>
      <c r="O3012" s="164" t="str">
        <f>IF($A3012=0,"",IFERROR(INDEX(BD_Gestão!K:K,MATCH('Banco de Dados'!$B3012,BD_Gestão!$B:$B,0)),"erro"))</f>
        <v/>
      </c>
      <c r="P3012" s="169" t="str">
        <f t="shared" si="186"/>
        <v/>
      </c>
      <c r="Q3012" s="170" t="str">
        <f t="shared" si="187"/>
        <v/>
      </c>
      <c r="R3012" s="163" t="e">
        <f t="shared" si="184"/>
        <v>#VALUE!</v>
      </c>
      <c r="S3012" s="163" t="e">
        <f t="shared" si="185"/>
        <v>#VALUE!</v>
      </c>
      <c r="T3012" s="163" t="e">
        <f>INDEX(Controle!O:O,MATCH('Banco de Dados'!A3012,Controle!M:M,0))*E3012/100</f>
        <v>#N/A</v>
      </c>
    </row>
    <row r="3013" spans="1:20" hidden="1" x14ac:dyDescent="0.2">
      <c r="A3013" s="158">
        <f>BD_TS!A3012</f>
        <v>0</v>
      </c>
      <c r="B3013" s="158" t="str">
        <f>SUBSTITUTE(SUBSTITUTE(BD_TS!D3012," ",""),"-","/")</f>
        <v/>
      </c>
      <c r="C3013" s="158">
        <f>BD_TS!E3012</f>
        <v>0</v>
      </c>
      <c r="D3013" s="159">
        <f>BD_TS!F3012</f>
        <v>0</v>
      </c>
      <c r="E3013" s="160">
        <f>BD_TS!B3012</f>
        <v>0</v>
      </c>
      <c r="F3013" s="161">
        <f>BD_TS!C3012</f>
        <v>0</v>
      </c>
      <c r="G3013" s="187">
        <f>BD_TS!H3012</f>
        <v>0</v>
      </c>
      <c r="H3013" s="158" t="str">
        <f>IF($A3013=0,"",IFERROR(INDEX(BD_Gestão!A:A,MATCH('Banco de Dados'!$B3013,BD_Gestão!$B:$B,0)),"erro"))</f>
        <v/>
      </c>
      <c r="I3013" s="162" t="str">
        <f>IF($A3013=0,"",IFERROR(INDEX(BD_Gestão!E:E,MATCH('Banco de Dados'!$B3013,BD_Gestão!$B:$B,0)),"erro"))</f>
        <v/>
      </c>
      <c r="J3013" s="186" t="str">
        <f>IF($A3013=0,"",IFERROR(INDEX(BD_Gestão!B:B,MATCH('Banco de Dados'!$B3013,BD_Gestão!$B:$B,0)),"erro"))</f>
        <v/>
      </c>
      <c r="K3013" s="158" t="str">
        <f>IF($A3013=0,"",IFERROR(INDEX(BD_Gestão!C:C,MATCH('Banco de Dados'!$B3013,BD_Gestão!$B:$B,0)),"erro"))</f>
        <v/>
      </c>
      <c r="L3013" s="158" t="str">
        <f>IF($A3013=0,"",IFERROR(INDEX(BD_Gestão!H:H,MATCH('Banco de Dados'!$B3013,BD_Gestão!$B:$B,0)),"erro"))</f>
        <v/>
      </c>
      <c r="M3013" s="161" t="str">
        <f>IF($A3013=0,"",IFERROR(INDEX(BD_Gestão!F:F,MATCH('Banco de Dados'!$B3013,BD_Gestão!$B:$B,0)),"erro"))</f>
        <v/>
      </c>
      <c r="N3013" s="161" t="str">
        <f>IF($A3013=0,"",IFERROR(INDEX(BD_Gestão!J:J,MATCH('Banco de Dados'!$B3013,BD_Gestão!$B:$B,0)),"erro"))</f>
        <v/>
      </c>
      <c r="O3013" s="164" t="str">
        <f>IF($A3013=0,"",IFERROR(INDEX(BD_Gestão!K:K,MATCH('Banco de Dados'!$B3013,BD_Gestão!$B:$B,0)),"erro"))</f>
        <v/>
      </c>
      <c r="P3013" s="169" t="str">
        <f t="shared" si="186"/>
        <v/>
      </c>
      <c r="Q3013" s="170" t="str">
        <f t="shared" si="187"/>
        <v/>
      </c>
      <c r="R3013" s="163" t="e">
        <f t="shared" ref="R3013:R3076" si="188">MONTH(I3013)</f>
        <v>#VALUE!</v>
      </c>
      <c r="S3013" s="163" t="e">
        <f t="shared" ref="S3013:S3076" si="189">YEAR(I3013)</f>
        <v>#VALUE!</v>
      </c>
      <c r="T3013" s="163" t="e">
        <f>INDEX(Controle!O:O,MATCH('Banco de Dados'!A3013,Controle!M:M,0))*E3013/100</f>
        <v>#N/A</v>
      </c>
    </row>
    <row r="3014" spans="1:20" hidden="1" x14ac:dyDescent="0.2">
      <c r="A3014" s="158">
        <f>BD_TS!A3013</f>
        <v>0</v>
      </c>
      <c r="B3014" s="158" t="str">
        <f>SUBSTITUTE(SUBSTITUTE(BD_TS!D3013," ",""),"-","/")</f>
        <v/>
      </c>
      <c r="C3014" s="158">
        <f>BD_TS!E3013</f>
        <v>0</v>
      </c>
      <c r="D3014" s="159">
        <f>BD_TS!F3013</f>
        <v>0</v>
      </c>
      <c r="E3014" s="160">
        <f>BD_TS!B3013</f>
        <v>0</v>
      </c>
      <c r="F3014" s="161">
        <f>BD_TS!C3013</f>
        <v>0</v>
      </c>
      <c r="G3014" s="187">
        <f>BD_TS!H3013</f>
        <v>0</v>
      </c>
      <c r="H3014" s="158" t="str">
        <f>IF($A3014=0,"",IFERROR(INDEX(BD_Gestão!A:A,MATCH('Banco de Dados'!$B3014,BD_Gestão!$B:$B,0)),"erro"))</f>
        <v/>
      </c>
      <c r="I3014" s="162" t="str">
        <f>IF($A3014=0,"",IFERROR(INDEX(BD_Gestão!E:E,MATCH('Banco de Dados'!$B3014,BD_Gestão!$B:$B,0)),"erro"))</f>
        <v/>
      </c>
      <c r="J3014" s="186" t="str">
        <f>IF($A3014=0,"",IFERROR(INDEX(BD_Gestão!B:B,MATCH('Banco de Dados'!$B3014,BD_Gestão!$B:$B,0)),"erro"))</f>
        <v/>
      </c>
      <c r="K3014" s="158" t="str">
        <f>IF($A3014=0,"",IFERROR(INDEX(BD_Gestão!C:C,MATCH('Banco de Dados'!$B3014,BD_Gestão!$B:$B,0)),"erro"))</f>
        <v/>
      </c>
      <c r="L3014" s="158" t="str">
        <f>IF($A3014=0,"",IFERROR(INDEX(BD_Gestão!H:H,MATCH('Banco de Dados'!$B3014,BD_Gestão!$B:$B,0)),"erro"))</f>
        <v/>
      </c>
      <c r="M3014" s="161" t="str">
        <f>IF($A3014=0,"",IFERROR(INDEX(BD_Gestão!F:F,MATCH('Banco de Dados'!$B3014,BD_Gestão!$B:$B,0)),"erro"))</f>
        <v/>
      </c>
      <c r="N3014" s="161" t="str">
        <f>IF($A3014=0,"",IFERROR(INDEX(BD_Gestão!J:J,MATCH('Banco de Dados'!$B3014,BD_Gestão!$B:$B,0)),"erro"))</f>
        <v/>
      </c>
      <c r="O3014" s="164" t="str">
        <f>IF($A3014=0,"",IFERROR(INDEX(BD_Gestão!K:K,MATCH('Banco de Dados'!$B3014,BD_Gestão!$B:$B,0)),"erro"))</f>
        <v/>
      </c>
      <c r="P3014" s="169" t="str">
        <f t="shared" ref="P3014:P3077" si="190">IF(OR(H3014="erro",H3014=""),"",E3014*(MIN(O3014,1)))</f>
        <v/>
      </c>
      <c r="Q3014" s="170" t="str">
        <f t="shared" ref="Q3014:Q3077" si="191">IF(OR(H3014="erro",H3014=""),"",E3014-P3014)</f>
        <v/>
      </c>
      <c r="R3014" s="163" t="e">
        <f t="shared" si="188"/>
        <v>#VALUE!</v>
      </c>
      <c r="S3014" s="163" t="e">
        <f t="shared" si="189"/>
        <v>#VALUE!</v>
      </c>
      <c r="T3014" s="163" t="e">
        <f>INDEX(Controle!O:O,MATCH('Banco de Dados'!A3014,Controle!M:M,0))*E3014/100</f>
        <v>#N/A</v>
      </c>
    </row>
    <row r="3015" spans="1:20" hidden="1" x14ac:dyDescent="0.2">
      <c r="A3015" s="158">
        <f>BD_TS!A3014</f>
        <v>0</v>
      </c>
      <c r="B3015" s="158" t="str">
        <f>SUBSTITUTE(SUBSTITUTE(BD_TS!D3014," ",""),"-","/")</f>
        <v/>
      </c>
      <c r="C3015" s="158">
        <f>BD_TS!E3014</f>
        <v>0</v>
      </c>
      <c r="D3015" s="159">
        <f>BD_TS!F3014</f>
        <v>0</v>
      </c>
      <c r="E3015" s="160">
        <f>BD_TS!B3014</f>
        <v>0</v>
      </c>
      <c r="F3015" s="161">
        <f>BD_TS!C3014</f>
        <v>0</v>
      </c>
      <c r="G3015" s="187">
        <f>BD_TS!H3014</f>
        <v>0</v>
      </c>
      <c r="H3015" s="158" t="str">
        <f>IF($A3015=0,"",IFERROR(INDEX(BD_Gestão!A:A,MATCH('Banco de Dados'!$B3015,BD_Gestão!$B:$B,0)),"erro"))</f>
        <v/>
      </c>
      <c r="I3015" s="162" t="str">
        <f>IF($A3015=0,"",IFERROR(INDEX(BD_Gestão!E:E,MATCH('Banco de Dados'!$B3015,BD_Gestão!$B:$B,0)),"erro"))</f>
        <v/>
      </c>
      <c r="J3015" s="186" t="str">
        <f>IF($A3015=0,"",IFERROR(INDEX(BD_Gestão!B:B,MATCH('Banco de Dados'!$B3015,BD_Gestão!$B:$B,0)),"erro"))</f>
        <v/>
      </c>
      <c r="K3015" s="158" t="str">
        <f>IF($A3015=0,"",IFERROR(INDEX(BD_Gestão!C:C,MATCH('Banco de Dados'!$B3015,BD_Gestão!$B:$B,0)),"erro"))</f>
        <v/>
      </c>
      <c r="L3015" s="158" t="str">
        <f>IF($A3015=0,"",IFERROR(INDEX(BD_Gestão!H:H,MATCH('Banco de Dados'!$B3015,BD_Gestão!$B:$B,0)),"erro"))</f>
        <v/>
      </c>
      <c r="M3015" s="161" t="str">
        <f>IF($A3015=0,"",IFERROR(INDEX(BD_Gestão!F:F,MATCH('Banco de Dados'!$B3015,BD_Gestão!$B:$B,0)),"erro"))</f>
        <v/>
      </c>
      <c r="N3015" s="161" t="str">
        <f>IF($A3015=0,"",IFERROR(INDEX(BD_Gestão!J:J,MATCH('Banco de Dados'!$B3015,BD_Gestão!$B:$B,0)),"erro"))</f>
        <v/>
      </c>
      <c r="O3015" s="164" t="str">
        <f>IF($A3015=0,"",IFERROR(INDEX(BD_Gestão!K:K,MATCH('Banco de Dados'!$B3015,BD_Gestão!$B:$B,0)),"erro"))</f>
        <v/>
      </c>
      <c r="P3015" s="169" t="str">
        <f t="shared" si="190"/>
        <v/>
      </c>
      <c r="Q3015" s="170" t="str">
        <f t="shared" si="191"/>
        <v/>
      </c>
      <c r="R3015" s="163" t="e">
        <f t="shared" si="188"/>
        <v>#VALUE!</v>
      </c>
      <c r="S3015" s="163" t="e">
        <f t="shared" si="189"/>
        <v>#VALUE!</v>
      </c>
      <c r="T3015" s="163" t="e">
        <f>INDEX(Controle!O:O,MATCH('Banco de Dados'!A3015,Controle!M:M,0))*E3015/100</f>
        <v>#N/A</v>
      </c>
    </row>
    <row r="3016" spans="1:20" hidden="1" x14ac:dyDescent="0.2">
      <c r="A3016" s="158">
        <f>BD_TS!A3015</f>
        <v>0</v>
      </c>
      <c r="B3016" s="158" t="str">
        <f>SUBSTITUTE(SUBSTITUTE(BD_TS!D3015," ",""),"-","/")</f>
        <v/>
      </c>
      <c r="C3016" s="158">
        <f>BD_TS!E3015</f>
        <v>0</v>
      </c>
      <c r="D3016" s="159">
        <f>BD_TS!F3015</f>
        <v>0</v>
      </c>
      <c r="E3016" s="160">
        <f>BD_TS!B3015</f>
        <v>0</v>
      </c>
      <c r="F3016" s="161">
        <f>BD_TS!C3015</f>
        <v>0</v>
      </c>
      <c r="G3016" s="187">
        <f>BD_TS!H3015</f>
        <v>0</v>
      </c>
      <c r="H3016" s="158" t="str">
        <f>IF($A3016=0,"",IFERROR(INDEX(BD_Gestão!A:A,MATCH('Banco de Dados'!$B3016,BD_Gestão!$B:$B,0)),"erro"))</f>
        <v/>
      </c>
      <c r="I3016" s="162" t="str">
        <f>IF($A3016=0,"",IFERROR(INDEX(BD_Gestão!E:E,MATCH('Banco de Dados'!$B3016,BD_Gestão!$B:$B,0)),"erro"))</f>
        <v/>
      </c>
      <c r="J3016" s="186" t="str">
        <f>IF($A3016=0,"",IFERROR(INDEX(BD_Gestão!B:B,MATCH('Banco de Dados'!$B3016,BD_Gestão!$B:$B,0)),"erro"))</f>
        <v/>
      </c>
      <c r="K3016" s="158" t="str">
        <f>IF($A3016=0,"",IFERROR(INDEX(BD_Gestão!C:C,MATCH('Banco de Dados'!$B3016,BD_Gestão!$B:$B,0)),"erro"))</f>
        <v/>
      </c>
      <c r="L3016" s="158" t="str">
        <f>IF($A3016=0,"",IFERROR(INDEX(BD_Gestão!H:H,MATCH('Banco de Dados'!$B3016,BD_Gestão!$B:$B,0)),"erro"))</f>
        <v/>
      </c>
      <c r="M3016" s="161" t="str">
        <f>IF($A3016=0,"",IFERROR(INDEX(BD_Gestão!F:F,MATCH('Banco de Dados'!$B3016,BD_Gestão!$B:$B,0)),"erro"))</f>
        <v/>
      </c>
      <c r="N3016" s="161" t="str">
        <f>IF($A3016=0,"",IFERROR(INDEX(BD_Gestão!J:J,MATCH('Banco de Dados'!$B3016,BD_Gestão!$B:$B,0)),"erro"))</f>
        <v/>
      </c>
      <c r="O3016" s="164" t="str">
        <f>IF($A3016=0,"",IFERROR(INDEX(BD_Gestão!K:K,MATCH('Banco de Dados'!$B3016,BD_Gestão!$B:$B,0)),"erro"))</f>
        <v/>
      </c>
      <c r="P3016" s="169" t="str">
        <f t="shared" si="190"/>
        <v/>
      </c>
      <c r="Q3016" s="170" t="str">
        <f t="shared" si="191"/>
        <v/>
      </c>
      <c r="R3016" s="163" t="e">
        <f t="shared" si="188"/>
        <v>#VALUE!</v>
      </c>
      <c r="S3016" s="163" t="e">
        <f t="shared" si="189"/>
        <v>#VALUE!</v>
      </c>
      <c r="T3016" s="163" t="e">
        <f>INDEX(Controle!O:O,MATCH('Banco de Dados'!A3016,Controle!M:M,0))*E3016/100</f>
        <v>#N/A</v>
      </c>
    </row>
    <row r="3017" spans="1:20" hidden="1" x14ac:dyDescent="0.2">
      <c r="A3017" s="158">
        <f>BD_TS!A3016</f>
        <v>0</v>
      </c>
      <c r="B3017" s="158" t="str">
        <f>SUBSTITUTE(SUBSTITUTE(BD_TS!D3016," ",""),"-","/")</f>
        <v/>
      </c>
      <c r="C3017" s="158">
        <f>BD_TS!E3016</f>
        <v>0</v>
      </c>
      <c r="D3017" s="159">
        <f>BD_TS!F3016</f>
        <v>0</v>
      </c>
      <c r="E3017" s="160">
        <f>BD_TS!B3016</f>
        <v>0</v>
      </c>
      <c r="F3017" s="161">
        <f>BD_TS!C3016</f>
        <v>0</v>
      </c>
      <c r="G3017" s="187">
        <f>BD_TS!H3016</f>
        <v>0</v>
      </c>
      <c r="H3017" s="158" t="str">
        <f>IF($A3017=0,"",IFERROR(INDEX(BD_Gestão!A:A,MATCH('Banco de Dados'!$B3017,BD_Gestão!$B:$B,0)),"erro"))</f>
        <v/>
      </c>
      <c r="I3017" s="162" t="str">
        <f>IF($A3017=0,"",IFERROR(INDEX(BD_Gestão!E:E,MATCH('Banco de Dados'!$B3017,BD_Gestão!$B:$B,0)),"erro"))</f>
        <v/>
      </c>
      <c r="J3017" s="186" t="str">
        <f>IF($A3017=0,"",IFERROR(INDEX(BD_Gestão!B:B,MATCH('Banco de Dados'!$B3017,BD_Gestão!$B:$B,0)),"erro"))</f>
        <v/>
      </c>
      <c r="K3017" s="158" t="str">
        <f>IF($A3017=0,"",IFERROR(INDEX(BD_Gestão!C:C,MATCH('Banco de Dados'!$B3017,BD_Gestão!$B:$B,0)),"erro"))</f>
        <v/>
      </c>
      <c r="L3017" s="158" t="str">
        <f>IF($A3017=0,"",IFERROR(INDEX(BD_Gestão!H:H,MATCH('Banco de Dados'!$B3017,BD_Gestão!$B:$B,0)),"erro"))</f>
        <v/>
      </c>
      <c r="M3017" s="161" t="str">
        <f>IF($A3017=0,"",IFERROR(INDEX(BD_Gestão!F:F,MATCH('Banco de Dados'!$B3017,BD_Gestão!$B:$B,0)),"erro"))</f>
        <v/>
      </c>
      <c r="N3017" s="161" t="str">
        <f>IF($A3017=0,"",IFERROR(INDEX(BD_Gestão!J:J,MATCH('Banco de Dados'!$B3017,BD_Gestão!$B:$B,0)),"erro"))</f>
        <v/>
      </c>
      <c r="O3017" s="164" t="str">
        <f>IF($A3017=0,"",IFERROR(INDEX(BD_Gestão!K:K,MATCH('Banco de Dados'!$B3017,BD_Gestão!$B:$B,0)),"erro"))</f>
        <v/>
      </c>
      <c r="P3017" s="169" t="str">
        <f t="shared" si="190"/>
        <v/>
      </c>
      <c r="Q3017" s="170" t="str">
        <f t="shared" si="191"/>
        <v/>
      </c>
      <c r="R3017" s="163" t="e">
        <f t="shared" si="188"/>
        <v>#VALUE!</v>
      </c>
      <c r="S3017" s="163" t="e">
        <f t="shared" si="189"/>
        <v>#VALUE!</v>
      </c>
      <c r="T3017" s="163" t="e">
        <f>INDEX(Controle!O:O,MATCH('Banco de Dados'!A3017,Controle!M:M,0))*E3017/100</f>
        <v>#N/A</v>
      </c>
    </row>
    <row r="3018" spans="1:20" hidden="1" x14ac:dyDescent="0.2">
      <c r="A3018" s="158">
        <f>BD_TS!A3017</f>
        <v>0</v>
      </c>
      <c r="B3018" s="158" t="str">
        <f>SUBSTITUTE(SUBSTITUTE(BD_TS!D3017," ",""),"-","/")</f>
        <v/>
      </c>
      <c r="C3018" s="158">
        <f>BD_TS!E3017</f>
        <v>0</v>
      </c>
      <c r="D3018" s="159">
        <f>BD_TS!F3017</f>
        <v>0</v>
      </c>
      <c r="E3018" s="160">
        <f>BD_TS!B3017</f>
        <v>0</v>
      </c>
      <c r="F3018" s="161">
        <f>BD_TS!C3017</f>
        <v>0</v>
      </c>
      <c r="G3018" s="187">
        <f>BD_TS!H3017</f>
        <v>0</v>
      </c>
      <c r="H3018" s="158" t="str">
        <f>IF($A3018=0,"",IFERROR(INDEX(BD_Gestão!A:A,MATCH('Banco de Dados'!$B3018,BD_Gestão!$B:$B,0)),"erro"))</f>
        <v/>
      </c>
      <c r="I3018" s="162" t="str">
        <f>IF($A3018=0,"",IFERROR(INDEX(BD_Gestão!E:E,MATCH('Banco de Dados'!$B3018,BD_Gestão!$B:$B,0)),"erro"))</f>
        <v/>
      </c>
      <c r="J3018" s="186" t="str">
        <f>IF($A3018=0,"",IFERROR(INDEX(BD_Gestão!B:B,MATCH('Banco de Dados'!$B3018,BD_Gestão!$B:$B,0)),"erro"))</f>
        <v/>
      </c>
      <c r="K3018" s="158" t="str">
        <f>IF($A3018=0,"",IFERROR(INDEX(BD_Gestão!C:C,MATCH('Banco de Dados'!$B3018,BD_Gestão!$B:$B,0)),"erro"))</f>
        <v/>
      </c>
      <c r="L3018" s="158" t="str">
        <f>IF($A3018=0,"",IFERROR(INDEX(BD_Gestão!H:H,MATCH('Banco de Dados'!$B3018,BD_Gestão!$B:$B,0)),"erro"))</f>
        <v/>
      </c>
      <c r="M3018" s="161" t="str">
        <f>IF($A3018=0,"",IFERROR(INDEX(BD_Gestão!F:F,MATCH('Banco de Dados'!$B3018,BD_Gestão!$B:$B,0)),"erro"))</f>
        <v/>
      </c>
      <c r="N3018" s="161" t="str">
        <f>IF($A3018=0,"",IFERROR(INDEX(BD_Gestão!J:J,MATCH('Banco de Dados'!$B3018,BD_Gestão!$B:$B,0)),"erro"))</f>
        <v/>
      </c>
      <c r="O3018" s="164" t="str">
        <f>IF($A3018=0,"",IFERROR(INDEX(BD_Gestão!K:K,MATCH('Banco de Dados'!$B3018,BD_Gestão!$B:$B,0)),"erro"))</f>
        <v/>
      </c>
      <c r="P3018" s="169" t="str">
        <f t="shared" si="190"/>
        <v/>
      </c>
      <c r="Q3018" s="170" t="str">
        <f t="shared" si="191"/>
        <v/>
      </c>
      <c r="R3018" s="163" t="e">
        <f t="shared" si="188"/>
        <v>#VALUE!</v>
      </c>
      <c r="S3018" s="163" t="e">
        <f t="shared" si="189"/>
        <v>#VALUE!</v>
      </c>
      <c r="T3018" s="163" t="e">
        <f>INDEX(Controle!O:O,MATCH('Banco de Dados'!A3018,Controle!M:M,0))*E3018/100</f>
        <v>#N/A</v>
      </c>
    </row>
    <row r="3019" spans="1:20" hidden="1" x14ac:dyDescent="0.2">
      <c r="A3019" s="158">
        <f>BD_TS!A3018</f>
        <v>0</v>
      </c>
      <c r="B3019" s="158" t="str">
        <f>SUBSTITUTE(SUBSTITUTE(BD_TS!D3018," ",""),"-","/")</f>
        <v/>
      </c>
      <c r="C3019" s="158">
        <f>BD_TS!E3018</f>
        <v>0</v>
      </c>
      <c r="D3019" s="159">
        <f>BD_TS!F3018</f>
        <v>0</v>
      </c>
      <c r="E3019" s="160">
        <f>BD_TS!B3018</f>
        <v>0</v>
      </c>
      <c r="F3019" s="161">
        <f>BD_TS!C3018</f>
        <v>0</v>
      </c>
      <c r="G3019" s="187">
        <f>BD_TS!H3018</f>
        <v>0</v>
      </c>
      <c r="H3019" s="158" t="str">
        <f>IF($A3019=0,"",IFERROR(INDEX(BD_Gestão!A:A,MATCH('Banco de Dados'!$B3019,BD_Gestão!$B:$B,0)),"erro"))</f>
        <v/>
      </c>
      <c r="I3019" s="162" t="str">
        <f>IF($A3019=0,"",IFERROR(INDEX(BD_Gestão!E:E,MATCH('Banco de Dados'!$B3019,BD_Gestão!$B:$B,0)),"erro"))</f>
        <v/>
      </c>
      <c r="J3019" s="186" t="str">
        <f>IF($A3019=0,"",IFERROR(INDEX(BD_Gestão!B:B,MATCH('Banco de Dados'!$B3019,BD_Gestão!$B:$B,0)),"erro"))</f>
        <v/>
      </c>
      <c r="K3019" s="158" t="str">
        <f>IF($A3019=0,"",IFERROR(INDEX(BD_Gestão!C:C,MATCH('Banco de Dados'!$B3019,BD_Gestão!$B:$B,0)),"erro"))</f>
        <v/>
      </c>
      <c r="L3019" s="158" t="str">
        <f>IF($A3019=0,"",IFERROR(INDEX(BD_Gestão!H:H,MATCH('Banco de Dados'!$B3019,BD_Gestão!$B:$B,0)),"erro"))</f>
        <v/>
      </c>
      <c r="M3019" s="161" t="str">
        <f>IF($A3019=0,"",IFERROR(INDEX(BD_Gestão!F:F,MATCH('Banco de Dados'!$B3019,BD_Gestão!$B:$B,0)),"erro"))</f>
        <v/>
      </c>
      <c r="N3019" s="161" t="str">
        <f>IF($A3019=0,"",IFERROR(INDEX(BD_Gestão!J:J,MATCH('Banco de Dados'!$B3019,BD_Gestão!$B:$B,0)),"erro"))</f>
        <v/>
      </c>
      <c r="O3019" s="164" t="str">
        <f>IF($A3019=0,"",IFERROR(INDEX(BD_Gestão!K:K,MATCH('Banco de Dados'!$B3019,BD_Gestão!$B:$B,0)),"erro"))</f>
        <v/>
      </c>
      <c r="P3019" s="169" t="str">
        <f t="shared" si="190"/>
        <v/>
      </c>
      <c r="Q3019" s="170" t="str">
        <f t="shared" si="191"/>
        <v/>
      </c>
      <c r="R3019" s="163" t="e">
        <f t="shared" si="188"/>
        <v>#VALUE!</v>
      </c>
      <c r="S3019" s="163" t="e">
        <f t="shared" si="189"/>
        <v>#VALUE!</v>
      </c>
      <c r="T3019" s="163" t="e">
        <f>INDEX(Controle!O:O,MATCH('Banco de Dados'!A3019,Controle!M:M,0))*E3019/100</f>
        <v>#N/A</v>
      </c>
    </row>
    <row r="3020" spans="1:20" hidden="1" x14ac:dyDescent="0.2">
      <c r="A3020" s="158">
        <f>BD_TS!A3019</f>
        <v>0</v>
      </c>
      <c r="B3020" s="158" t="str">
        <f>SUBSTITUTE(SUBSTITUTE(BD_TS!D3019," ",""),"-","/")</f>
        <v/>
      </c>
      <c r="C3020" s="158">
        <f>BD_TS!E3019</f>
        <v>0</v>
      </c>
      <c r="D3020" s="159">
        <f>BD_TS!F3019</f>
        <v>0</v>
      </c>
      <c r="E3020" s="160">
        <f>BD_TS!B3019</f>
        <v>0</v>
      </c>
      <c r="F3020" s="161">
        <f>BD_TS!C3019</f>
        <v>0</v>
      </c>
      <c r="G3020" s="187">
        <f>BD_TS!H3019</f>
        <v>0</v>
      </c>
      <c r="H3020" s="158" t="str">
        <f>IF($A3020=0,"",IFERROR(INDEX(BD_Gestão!A:A,MATCH('Banco de Dados'!$B3020,BD_Gestão!$B:$B,0)),"erro"))</f>
        <v/>
      </c>
      <c r="I3020" s="162" t="str">
        <f>IF($A3020=0,"",IFERROR(INDEX(BD_Gestão!E:E,MATCH('Banco de Dados'!$B3020,BD_Gestão!$B:$B,0)),"erro"))</f>
        <v/>
      </c>
      <c r="J3020" s="186" t="str">
        <f>IF($A3020=0,"",IFERROR(INDEX(BD_Gestão!B:B,MATCH('Banco de Dados'!$B3020,BD_Gestão!$B:$B,0)),"erro"))</f>
        <v/>
      </c>
      <c r="K3020" s="158" t="str">
        <f>IF($A3020=0,"",IFERROR(INDEX(BD_Gestão!C:C,MATCH('Banco de Dados'!$B3020,BD_Gestão!$B:$B,0)),"erro"))</f>
        <v/>
      </c>
      <c r="L3020" s="158" t="str">
        <f>IF($A3020=0,"",IFERROR(INDEX(BD_Gestão!H:H,MATCH('Banco de Dados'!$B3020,BD_Gestão!$B:$B,0)),"erro"))</f>
        <v/>
      </c>
      <c r="M3020" s="161" t="str">
        <f>IF($A3020=0,"",IFERROR(INDEX(BD_Gestão!F:F,MATCH('Banco de Dados'!$B3020,BD_Gestão!$B:$B,0)),"erro"))</f>
        <v/>
      </c>
      <c r="N3020" s="161" t="str">
        <f>IF($A3020=0,"",IFERROR(INDEX(BD_Gestão!J:J,MATCH('Banco de Dados'!$B3020,BD_Gestão!$B:$B,0)),"erro"))</f>
        <v/>
      </c>
      <c r="O3020" s="164" t="str">
        <f>IF($A3020=0,"",IFERROR(INDEX(BD_Gestão!K:K,MATCH('Banco de Dados'!$B3020,BD_Gestão!$B:$B,0)),"erro"))</f>
        <v/>
      </c>
      <c r="P3020" s="169" t="str">
        <f t="shared" si="190"/>
        <v/>
      </c>
      <c r="Q3020" s="170" t="str">
        <f t="shared" si="191"/>
        <v/>
      </c>
      <c r="R3020" s="163" t="e">
        <f t="shared" si="188"/>
        <v>#VALUE!</v>
      </c>
      <c r="S3020" s="163" t="e">
        <f t="shared" si="189"/>
        <v>#VALUE!</v>
      </c>
      <c r="T3020" s="163" t="e">
        <f>INDEX(Controle!O:O,MATCH('Banco de Dados'!A3020,Controle!M:M,0))*E3020/100</f>
        <v>#N/A</v>
      </c>
    </row>
    <row r="3021" spans="1:20" hidden="1" x14ac:dyDescent="0.2">
      <c r="A3021" s="158">
        <f>BD_TS!A3020</f>
        <v>0</v>
      </c>
      <c r="B3021" s="158" t="str">
        <f>SUBSTITUTE(SUBSTITUTE(BD_TS!D3020," ",""),"-","/")</f>
        <v/>
      </c>
      <c r="C3021" s="158">
        <f>BD_TS!E3020</f>
        <v>0</v>
      </c>
      <c r="D3021" s="159">
        <f>BD_TS!F3020</f>
        <v>0</v>
      </c>
      <c r="E3021" s="160">
        <f>BD_TS!B3020</f>
        <v>0</v>
      </c>
      <c r="F3021" s="161">
        <f>BD_TS!C3020</f>
        <v>0</v>
      </c>
      <c r="G3021" s="187">
        <f>BD_TS!H3020</f>
        <v>0</v>
      </c>
      <c r="H3021" s="158" t="str">
        <f>IF($A3021=0,"",IFERROR(INDEX(BD_Gestão!A:A,MATCH('Banco de Dados'!$B3021,BD_Gestão!$B:$B,0)),"erro"))</f>
        <v/>
      </c>
      <c r="I3021" s="162" t="str">
        <f>IF($A3021=0,"",IFERROR(INDEX(BD_Gestão!E:E,MATCH('Banco de Dados'!$B3021,BD_Gestão!$B:$B,0)),"erro"))</f>
        <v/>
      </c>
      <c r="J3021" s="186" t="str">
        <f>IF($A3021=0,"",IFERROR(INDEX(BD_Gestão!B:B,MATCH('Banco de Dados'!$B3021,BD_Gestão!$B:$B,0)),"erro"))</f>
        <v/>
      </c>
      <c r="K3021" s="158" t="str">
        <f>IF($A3021=0,"",IFERROR(INDEX(BD_Gestão!C:C,MATCH('Banco de Dados'!$B3021,BD_Gestão!$B:$B,0)),"erro"))</f>
        <v/>
      </c>
      <c r="L3021" s="158" t="str">
        <f>IF($A3021=0,"",IFERROR(INDEX(BD_Gestão!H:H,MATCH('Banco de Dados'!$B3021,BD_Gestão!$B:$B,0)),"erro"))</f>
        <v/>
      </c>
      <c r="M3021" s="161" t="str">
        <f>IF($A3021=0,"",IFERROR(INDEX(BD_Gestão!F:F,MATCH('Banco de Dados'!$B3021,BD_Gestão!$B:$B,0)),"erro"))</f>
        <v/>
      </c>
      <c r="N3021" s="161" t="str">
        <f>IF($A3021=0,"",IFERROR(INDEX(BD_Gestão!J:J,MATCH('Banco de Dados'!$B3021,BD_Gestão!$B:$B,0)),"erro"))</f>
        <v/>
      </c>
      <c r="O3021" s="164" t="str">
        <f>IF($A3021=0,"",IFERROR(INDEX(BD_Gestão!K:K,MATCH('Banco de Dados'!$B3021,BD_Gestão!$B:$B,0)),"erro"))</f>
        <v/>
      </c>
      <c r="P3021" s="169" t="str">
        <f t="shared" si="190"/>
        <v/>
      </c>
      <c r="Q3021" s="170" t="str">
        <f t="shared" si="191"/>
        <v/>
      </c>
      <c r="R3021" s="163" t="e">
        <f t="shared" si="188"/>
        <v>#VALUE!</v>
      </c>
      <c r="S3021" s="163" t="e">
        <f t="shared" si="189"/>
        <v>#VALUE!</v>
      </c>
      <c r="T3021" s="163" t="e">
        <f>INDEX(Controle!O:O,MATCH('Banco de Dados'!A3021,Controle!M:M,0))*E3021/100</f>
        <v>#N/A</v>
      </c>
    </row>
    <row r="3022" spans="1:20" hidden="1" x14ac:dyDescent="0.2">
      <c r="A3022" s="158">
        <f>BD_TS!A3021</f>
        <v>0</v>
      </c>
      <c r="B3022" s="158" t="str">
        <f>SUBSTITUTE(SUBSTITUTE(BD_TS!D3021," ",""),"-","/")</f>
        <v/>
      </c>
      <c r="C3022" s="158">
        <f>BD_TS!E3021</f>
        <v>0</v>
      </c>
      <c r="D3022" s="159">
        <f>BD_TS!F3021</f>
        <v>0</v>
      </c>
      <c r="E3022" s="160">
        <f>BD_TS!B3021</f>
        <v>0</v>
      </c>
      <c r="F3022" s="161">
        <f>BD_TS!C3021</f>
        <v>0</v>
      </c>
      <c r="G3022" s="187">
        <f>BD_TS!H3021</f>
        <v>0</v>
      </c>
      <c r="H3022" s="158" t="str">
        <f>IF($A3022=0,"",IFERROR(INDEX(BD_Gestão!A:A,MATCH('Banco de Dados'!$B3022,BD_Gestão!$B:$B,0)),"erro"))</f>
        <v/>
      </c>
      <c r="I3022" s="162" t="str">
        <f>IF($A3022=0,"",IFERROR(INDEX(BD_Gestão!E:E,MATCH('Banco de Dados'!$B3022,BD_Gestão!$B:$B,0)),"erro"))</f>
        <v/>
      </c>
      <c r="J3022" s="186" t="str">
        <f>IF($A3022=0,"",IFERROR(INDEX(BD_Gestão!B:B,MATCH('Banco de Dados'!$B3022,BD_Gestão!$B:$B,0)),"erro"))</f>
        <v/>
      </c>
      <c r="K3022" s="158" t="str">
        <f>IF($A3022=0,"",IFERROR(INDEX(BD_Gestão!C:C,MATCH('Banco de Dados'!$B3022,BD_Gestão!$B:$B,0)),"erro"))</f>
        <v/>
      </c>
      <c r="L3022" s="158" t="str">
        <f>IF($A3022=0,"",IFERROR(INDEX(BD_Gestão!H:H,MATCH('Banco de Dados'!$B3022,BD_Gestão!$B:$B,0)),"erro"))</f>
        <v/>
      </c>
      <c r="M3022" s="161" t="str">
        <f>IF($A3022=0,"",IFERROR(INDEX(BD_Gestão!F:F,MATCH('Banco de Dados'!$B3022,BD_Gestão!$B:$B,0)),"erro"))</f>
        <v/>
      </c>
      <c r="N3022" s="161" t="str">
        <f>IF($A3022=0,"",IFERROR(INDEX(BD_Gestão!J:J,MATCH('Banco de Dados'!$B3022,BD_Gestão!$B:$B,0)),"erro"))</f>
        <v/>
      </c>
      <c r="O3022" s="164" t="str">
        <f>IF($A3022=0,"",IFERROR(INDEX(BD_Gestão!K:K,MATCH('Banco de Dados'!$B3022,BD_Gestão!$B:$B,0)),"erro"))</f>
        <v/>
      </c>
      <c r="P3022" s="169" t="str">
        <f t="shared" si="190"/>
        <v/>
      </c>
      <c r="Q3022" s="170" t="str">
        <f t="shared" si="191"/>
        <v/>
      </c>
      <c r="R3022" s="163" t="e">
        <f t="shared" si="188"/>
        <v>#VALUE!</v>
      </c>
      <c r="S3022" s="163" t="e">
        <f t="shared" si="189"/>
        <v>#VALUE!</v>
      </c>
      <c r="T3022" s="163" t="e">
        <f>INDEX(Controle!O:O,MATCH('Banco de Dados'!A3022,Controle!M:M,0))*E3022/100</f>
        <v>#N/A</v>
      </c>
    </row>
    <row r="3023" spans="1:20" hidden="1" x14ac:dyDescent="0.2">
      <c r="A3023" s="158">
        <f>BD_TS!A3022</f>
        <v>0</v>
      </c>
      <c r="B3023" s="158" t="str">
        <f>SUBSTITUTE(SUBSTITUTE(BD_TS!D3022," ",""),"-","/")</f>
        <v/>
      </c>
      <c r="C3023" s="158">
        <f>BD_TS!E3022</f>
        <v>0</v>
      </c>
      <c r="D3023" s="159">
        <f>BD_TS!F3022</f>
        <v>0</v>
      </c>
      <c r="E3023" s="160">
        <f>BD_TS!B3022</f>
        <v>0</v>
      </c>
      <c r="F3023" s="161">
        <f>BD_TS!C3022</f>
        <v>0</v>
      </c>
      <c r="G3023" s="187">
        <f>BD_TS!H3022</f>
        <v>0</v>
      </c>
      <c r="H3023" s="158" t="str">
        <f>IF($A3023=0,"",IFERROR(INDEX(BD_Gestão!A:A,MATCH('Banco de Dados'!$B3023,BD_Gestão!$B:$B,0)),"erro"))</f>
        <v/>
      </c>
      <c r="I3023" s="162" t="str">
        <f>IF($A3023=0,"",IFERROR(INDEX(BD_Gestão!E:E,MATCH('Banco de Dados'!$B3023,BD_Gestão!$B:$B,0)),"erro"))</f>
        <v/>
      </c>
      <c r="J3023" s="186" t="str">
        <f>IF($A3023=0,"",IFERROR(INDEX(BD_Gestão!B:B,MATCH('Banco de Dados'!$B3023,BD_Gestão!$B:$B,0)),"erro"))</f>
        <v/>
      </c>
      <c r="K3023" s="158" t="str">
        <f>IF($A3023=0,"",IFERROR(INDEX(BD_Gestão!C:C,MATCH('Banco de Dados'!$B3023,BD_Gestão!$B:$B,0)),"erro"))</f>
        <v/>
      </c>
      <c r="L3023" s="158" t="str">
        <f>IF($A3023=0,"",IFERROR(INDEX(BD_Gestão!H:H,MATCH('Banco de Dados'!$B3023,BD_Gestão!$B:$B,0)),"erro"))</f>
        <v/>
      </c>
      <c r="M3023" s="161" t="str">
        <f>IF($A3023=0,"",IFERROR(INDEX(BD_Gestão!F:F,MATCH('Banco de Dados'!$B3023,BD_Gestão!$B:$B,0)),"erro"))</f>
        <v/>
      </c>
      <c r="N3023" s="161" t="str">
        <f>IF($A3023=0,"",IFERROR(INDEX(BD_Gestão!J:J,MATCH('Banco de Dados'!$B3023,BD_Gestão!$B:$B,0)),"erro"))</f>
        <v/>
      </c>
      <c r="O3023" s="164" t="str">
        <f>IF($A3023=0,"",IFERROR(INDEX(BD_Gestão!K:K,MATCH('Banco de Dados'!$B3023,BD_Gestão!$B:$B,0)),"erro"))</f>
        <v/>
      </c>
      <c r="P3023" s="169" t="str">
        <f t="shared" si="190"/>
        <v/>
      </c>
      <c r="Q3023" s="170" t="str">
        <f t="shared" si="191"/>
        <v/>
      </c>
      <c r="R3023" s="163" t="e">
        <f t="shared" si="188"/>
        <v>#VALUE!</v>
      </c>
      <c r="S3023" s="163" t="e">
        <f t="shared" si="189"/>
        <v>#VALUE!</v>
      </c>
      <c r="T3023" s="163" t="e">
        <f>INDEX(Controle!O:O,MATCH('Banco de Dados'!A3023,Controle!M:M,0))*E3023/100</f>
        <v>#N/A</v>
      </c>
    </row>
    <row r="3024" spans="1:20" hidden="1" x14ac:dyDescent="0.2">
      <c r="A3024" s="158">
        <f>BD_TS!A3023</f>
        <v>0</v>
      </c>
      <c r="B3024" s="158" t="str">
        <f>SUBSTITUTE(SUBSTITUTE(BD_TS!D3023," ",""),"-","/")</f>
        <v/>
      </c>
      <c r="C3024" s="158">
        <f>BD_TS!E3023</f>
        <v>0</v>
      </c>
      <c r="D3024" s="159">
        <f>BD_TS!F3023</f>
        <v>0</v>
      </c>
      <c r="E3024" s="160">
        <f>BD_TS!B3023</f>
        <v>0</v>
      </c>
      <c r="F3024" s="161">
        <f>BD_TS!C3023</f>
        <v>0</v>
      </c>
      <c r="G3024" s="187">
        <f>BD_TS!H3023</f>
        <v>0</v>
      </c>
      <c r="H3024" s="158" t="str">
        <f>IF($A3024=0,"",IFERROR(INDEX(BD_Gestão!A:A,MATCH('Banco de Dados'!$B3024,BD_Gestão!$B:$B,0)),"erro"))</f>
        <v/>
      </c>
      <c r="I3024" s="162" t="str">
        <f>IF($A3024=0,"",IFERROR(INDEX(BD_Gestão!E:E,MATCH('Banco de Dados'!$B3024,BD_Gestão!$B:$B,0)),"erro"))</f>
        <v/>
      </c>
      <c r="J3024" s="186" t="str">
        <f>IF($A3024=0,"",IFERROR(INDEX(BD_Gestão!B:B,MATCH('Banco de Dados'!$B3024,BD_Gestão!$B:$B,0)),"erro"))</f>
        <v/>
      </c>
      <c r="K3024" s="158" t="str">
        <f>IF($A3024=0,"",IFERROR(INDEX(BD_Gestão!C:C,MATCH('Banco de Dados'!$B3024,BD_Gestão!$B:$B,0)),"erro"))</f>
        <v/>
      </c>
      <c r="L3024" s="158" t="str">
        <f>IF($A3024=0,"",IFERROR(INDEX(BD_Gestão!H:H,MATCH('Banco de Dados'!$B3024,BD_Gestão!$B:$B,0)),"erro"))</f>
        <v/>
      </c>
      <c r="M3024" s="161" t="str">
        <f>IF($A3024=0,"",IFERROR(INDEX(BD_Gestão!F:F,MATCH('Banco de Dados'!$B3024,BD_Gestão!$B:$B,0)),"erro"))</f>
        <v/>
      </c>
      <c r="N3024" s="161" t="str">
        <f>IF($A3024=0,"",IFERROR(INDEX(BD_Gestão!J:J,MATCH('Banco de Dados'!$B3024,BD_Gestão!$B:$B,0)),"erro"))</f>
        <v/>
      </c>
      <c r="O3024" s="164" t="str">
        <f>IF($A3024=0,"",IFERROR(INDEX(BD_Gestão!K:K,MATCH('Banco de Dados'!$B3024,BD_Gestão!$B:$B,0)),"erro"))</f>
        <v/>
      </c>
      <c r="P3024" s="169" t="str">
        <f t="shared" si="190"/>
        <v/>
      </c>
      <c r="Q3024" s="170" t="str">
        <f t="shared" si="191"/>
        <v/>
      </c>
      <c r="R3024" s="163" t="e">
        <f t="shared" si="188"/>
        <v>#VALUE!</v>
      </c>
      <c r="S3024" s="163" t="e">
        <f t="shared" si="189"/>
        <v>#VALUE!</v>
      </c>
      <c r="T3024" s="163" t="e">
        <f>INDEX(Controle!O:O,MATCH('Banco de Dados'!A3024,Controle!M:M,0))*E3024/100</f>
        <v>#N/A</v>
      </c>
    </row>
    <row r="3025" spans="1:20" hidden="1" x14ac:dyDescent="0.2">
      <c r="A3025" s="158">
        <f>BD_TS!A3024</f>
        <v>0</v>
      </c>
      <c r="B3025" s="158" t="str">
        <f>SUBSTITUTE(SUBSTITUTE(BD_TS!D3024," ",""),"-","/")</f>
        <v/>
      </c>
      <c r="C3025" s="158">
        <f>BD_TS!E3024</f>
        <v>0</v>
      </c>
      <c r="D3025" s="159">
        <f>BD_TS!F3024</f>
        <v>0</v>
      </c>
      <c r="E3025" s="160">
        <f>BD_TS!B3024</f>
        <v>0</v>
      </c>
      <c r="F3025" s="161">
        <f>BD_TS!C3024</f>
        <v>0</v>
      </c>
      <c r="G3025" s="187">
        <f>BD_TS!H3024</f>
        <v>0</v>
      </c>
      <c r="H3025" s="158" t="str">
        <f>IF($A3025=0,"",IFERROR(INDEX(BD_Gestão!A:A,MATCH('Banco de Dados'!$B3025,BD_Gestão!$B:$B,0)),"erro"))</f>
        <v/>
      </c>
      <c r="I3025" s="162" t="str">
        <f>IF($A3025=0,"",IFERROR(INDEX(BD_Gestão!E:E,MATCH('Banco de Dados'!$B3025,BD_Gestão!$B:$B,0)),"erro"))</f>
        <v/>
      </c>
      <c r="J3025" s="186" t="str">
        <f>IF($A3025=0,"",IFERROR(INDEX(BD_Gestão!B:B,MATCH('Banco de Dados'!$B3025,BD_Gestão!$B:$B,0)),"erro"))</f>
        <v/>
      </c>
      <c r="K3025" s="158" t="str">
        <f>IF($A3025=0,"",IFERROR(INDEX(BD_Gestão!C:C,MATCH('Banco de Dados'!$B3025,BD_Gestão!$B:$B,0)),"erro"))</f>
        <v/>
      </c>
      <c r="L3025" s="158" t="str">
        <f>IF($A3025=0,"",IFERROR(INDEX(BD_Gestão!H:H,MATCH('Banco de Dados'!$B3025,BD_Gestão!$B:$B,0)),"erro"))</f>
        <v/>
      </c>
      <c r="M3025" s="161" t="str">
        <f>IF($A3025=0,"",IFERROR(INDEX(BD_Gestão!F:F,MATCH('Banco de Dados'!$B3025,BD_Gestão!$B:$B,0)),"erro"))</f>
        <v/>
      </c>
      <c r="N3025" s="161" t="str">
        <f>IF($A3025=0,"",IFERROR(INDEX(BD_Gestão!J:J,MATCH('Banco de Dados'!$B3025,BD_Gestão!$B:$B,0)),"erro"))</f>
        <v/>
      </c>
      <c r="O3025" s="164" t="str">
        <f>IF($A3025=0,"",IFERROR(INDEX(BD_Gestão!K:K,MATCH('Banco de Dados'!$B3025,BD_Gestão!$B:$B,0)),"erro"))</f>
        <v/>
      </c>
      <c r="P3025" s="169" t="str">
        <f t="shared" si="190"/>
        <v/>
      </c>
      <c r="Q3025" s="170" t="str">
        <f t="shared" si="191"/>
        <v/>
      </c>
      <c r="R3025" s="163" t="e">
        <f t="shared" si="188"/>
        <v>#VALUE!</v>
      </c>
      <c r="S3025" s="163" t="e">
        <f t="shared" si="189"/>
        <v>#VALUE!</v>
      </c>
      <c r="T3025" s="163" t="e">
        <f>INDEX(Controle!O:O,MATCH('Banco de Dados'!A3025,Controle!M:M,0))*E3025/100</f>
        <v>#N/A</v>
      </c>
    </row>
    <row r="3026" spans="1:20" hidden="1" x14ac:dyDescent="0.2">
      <c r="A3026" s="158">
        <f>BD_TS!A3025</f>
        <v>0</v>
      </c>
      <c r="B3026" s="158" t="str">
        <f>SUBSTITUTE(SUBSTITUTE(BD_TS!D3025," ",""),"-","/")</f>
        <v/>
      </c>
      <c r="C3026" s="158">
        <f>BD_TS!E3025</f>
        <v>0</v>
      </c>
      <c r="D3026" s="159">
        <f>BD_TS!F3025</f>
        <v>0</v>
      </c>
      <c r="E3026" s="160">
        <f>BD_TS!B3025</f>
        <v>0</v>
      </c>
      <c r="F3026" s="161">
        <f>BD_TS!C3025</f>
        <v>0</v>
      </c>
      <c r="G3026" s="187">
        <f>BD_TS!H3025</f>
        <v>0</v>
      </c>
      <c r="H3026" s="158" t="str">
        <f>IF($A3026=0,"",IFERROR(INDEX(BD_Gestão!A:A,MATCH('Banco de Dados'!$B3026,BD_Gestão!$B:$B,0)),"erro"))</f>
        <v/>
      </c>
      <c r="I3026" s="162" t="str">
        <f>IF($A3026=0,"",IFERROR(INDEX(BD_Gestão!E:E,MATCH('Banco de Dados'!$B3026,BD_Gestão!$B:$B,0)),"erro"))</f>
        <v/>
      </c>
      <c r="J3026" s="186" t="str">
        <f>IF($A3026=0,"",IFERROR(INDEX(BD_Gestão!B:B,MATCH('Banco de Dados'!$B3026,BD_Gestão!$B:$B,0)),"erro"))</f>
        <v/>
      </c>
      <c r="K3026" s="158" t="str">
        <f>IF($A3026=0,"",IFERROR(INDEX(BD_Gestão!C:C,MATCH('Banco de Dados'!$B3026,BD_Gestão!$B:$B,0)),"erro"))</f>
        <v/>
      </c>
      <c r="L3026" s="158" t="str">
        <f>IF($A3026=0,"",IFERROR(INDEX(BD_Gestão!H:H,MATCH('Banco de Dados'!$B3026,BD_Gestão!$B:$B,0)),"erro"))</f>
        <v/>
      </c>
      <c r="M3026" s="161" t="str">
        <f>IF($A3026=0,"",IFERROR(INDEX(BD_Gestão!F:F,MATCH('Banco de Dados'!$B3026,BD_Gestão!$B:$B,0)),"erro"))</f>
        <v/>
      </c>
      <c r="N3026" s="161" t="str">
        <f>IF($A3026=0,"",IFERROR(INDEX(BD_Gestão!J:J,MATCH('Banco de Dados'!$B3026,BD_Gestão!$B:$B,0)),"erro"))</f>
        <v/>
      </c>
      <c r="O3026" s="164" t="str">
        <f>IF($A3026=0,"",IFERROR(INDEX(BD_Gestão!K:K,MATCH('Banco de Dados'!$B3026,BD_Gestão!$B:$B,0)),"erro"))</f>
        <v/>
      </c>
      <c r="P3026" s="169" t="str">
        <f t="shared" si="190"/>
        <v/>
      </c>
      <c r="Q3026" s="170" t="str">
        <f t="shared" si="191"/>
        <v/>
      </c>
      <c r="R3026" s="163" t="e">
        <f t="shared" si="188"/>
        <v>#VALUE!</v>
      </c>
      <c r="S3026" s="163" t="e">
        <f t="shared" si="189"/>
        <v>#VALUE!</v>
      </c>
      <c r="T3026" s="163" t="e">
        <f>INDEX(Controle!O:O,MATCH('Banco de Dados'!A3026,Controle!M:M,0))*E3026/100</f>
        <v>#N/A</v>
      </c>
    </row>
    <row r="3027" spans="1:20" hidden="1" x14ac:dyDescent="0.2">
      <c r="A3027" s="158">
        <f>BD_TS!A3026</f>
        <v>0</v>
      </c>
      <c r="B3027" s="158" t="str">
        <f>SUBSTITUTE(SUBSTITUTE(BD_TS!D3026," ",""),"-","/")</f>
        <v/>
      </c>
      <c r="C3027" s="158">
        <f>BD_TS!E3026</f>
        <v>0</v>
      </c>
      <c r="D3027" s="159">
        <f>BD_TS!F3026</f>
        <v>0</v>
      </c>
      <c r="E3027" s="160">
        <f>BD_TS!B3026</f>
        <v>0</v>
      </c>
      <c r="F3027" s="161">
        <f>BD_TS!C3026</f>
        <v>0</v>
      </c>
      <c r="G3027" s="187">
        <f>BD_TS!H3026</f>
        <v>0</v>
      </c>
      <c r="H3027" s="158" t="str">
        <f>IF($A3027=0,"",IFERROR(INDEX(BD_Gestão!A:A,MATCH('Banco de Dados'!$B3027,BD_Gestão!$B:$B,0)),"erro"))</f>
        <v/>
      </c>
      <c r="I3027" s="162" t="str">
        <f>IF($A3027=0,"",IFERROR(INDEX(BD_Gestão!E:E,MATCH('Banco de Dados'!$B3027,BD_Gestão!$B:$B,0)),"erro"))</f>
        <v/>
      </c>
      <c r="J3027" s="186" t="str">
        <f>IF($A3027=0,"",IFERROR(INDEX(BD_Gestão!B:B,MATCH('Banco de Dados'!$B3027,BD_Gestão!$B:$B,0)),"erro"))</f>
        <v/>
      </c>
      <c r="K3027" s="158" t="str">
        <f>IF($A3027=0,"",IFERROR(INDEX(BD_Gestão!C:C,MATCH('Banco de Dados'!$B3027,BD_Gestão!$B:$B,0)),"erro"))</f>
        <v/>
      </c>
      <c r="L3027" s="158" t="str">
        <f>IF($A3027=0,"",IFERROR(INDEX(BD_Gestão!H:H,MATCH('Banco de Dados'!$B3027,BD_Gestão!$B:$B,0)),"erro"))</f>
        <v/>
      </c>
      <c r="M3027" s="161" t="str">
        <f>IF($A3027=0,"",IFERROR(INDEX(BD_Gestão!F:F,MATCH('Banco de Dados'!$B3027,BD_Gestão!$B:$B,0)),"erro"))</f>
        <v/>
      </c>
      <c r="N3027" s="161" t="str">
        <f>IF($A3027=0,"",IFERROR(INDEX(BD_Gestão!J:J,MATCH('Banco de Dados'!$B3027,BD_Gestão!$B:$B,0)),"erro"))</f>
        <v/>
      </c>
      <c r="O3027" s="164" t="str">
        <f>IF($A3027=0,"",IFERROR(INDEX(BD_Gestão!K:K,MATCH('Banco de Dados'!$B3027,BD_Gestão!$B:$B,0)),"erro"))</f>
        <v/>
      </c>
      <c r="P3027" s="169" t="str">
        <f t="shared" si="190"/>
        <v/>
      </c>
      <c r="Q3027" s="170" t="str">
        <f t="shared" si="191"/>
        <v/>
      </c>
      <c r="R3027" s="163" t="e">
        <f t="shared" si="188"/>
        <v>#VALUE!</v>
      </c>
      <c r="S3027" s="163" t="e">
        <f t="shared" si="189"/>
        <v>#VALUE!</v>
      </c>
      <c r="T3027" s="163" t="e">
        <f>INDEX(Controle!O:O,MATCH('Banco de Dados'!A3027,Controle!M:M,0))*E3027/100</f>
        <v>#N/A</v>
      </c>
    </row>
    <row r="3028" spans="1:20" hidden="1" x14ac:dyDescent="0.2">
      <c r="A3028" s="158">
        <f>BD_TS!A3027</f>
        <v>0</v>
      </c>
      <c r="B3028" s="158" t="str">
        <f>SUBSTITUTE(SUBSTITUTE(BD_TS!D3027," ",""),"-","/")</f>
        <v/>
      </c>
      <c r="C3028" s="158">
        <f>BD_TS!E3027</f>
        <v>0</v>
      </c>
      <c r="D3028" s="159">
        <f>BD_TS!F3027</f>
        <v>0</v>
      </c>
      <c r="E3028" s="160">
        <f>BD_TS!B3027</f>
        <v>0</v>
      </c>
      <c r="F3028" s="161">
        <f>BD_TS!C3027</f>
        <v>0</v>
      </c>
      <c r="G3028" s="187">
        <f>BD_TS!H3027</f>
        <v>0</v>
      </c>
      <c r="H3028" s="158" t="str">
        <f>IF($A3028=0,"",IFERROR(INDEX(BD_Gestão!A:A,MATCH('Banco de Dados'!$B3028,BD_Gestão!$B:$B,0)),"erro"))</f>
        <v/>
      </c>
      <c r="I3028" s="162" t="str">
        <f>IF($A3028=0,"",IFERROR(INDEX(BD_Gestão!E:E,MATCH('Banco de Dados'!$B3028,BD_Gestão!$B:$B,0)),"erro"))</f>
        <v/>
      </c>
      <c r="J3028" s="186" t="str">
        <f>IF($A3028=0,"",IFERROR(INDEX(BD_Gestão!B:B,MATCH('Banco de Dados'!$B3028,BD_Gestão!$B:$B,0)),"erro"))</f>
        <v/>
      </c>
      <c r="K3028" s="158" t="str">
        <f>IF($A3028=0,"",IFERROR(INDEX(BD_Gestão!C:C,MATCH('Banco de Dados'!$B3028,BD_Gestão!$B:$B,0)),"erro"))</f>
        <v/>
      </c>
      <c r="L3028" s="158" t="str">
        <f>IF($A3028=0,"",IFERROR(INDEX(BD_Gestão!H:H,MATCH('Banco de Dados'!$B3028,BD_Gestão!$B:$B,0)),"erro"))</f>
        <v/>
      </c>
      <c r="M3028" s="161" t="str">
        <f>IF($A3028=0,"",IFERROR(INDEX(BD_Gestão!F:F,MATCH('Banco de Dados'!$B3028,BD_Gestão!$B:$B,0)),"erro"))</f>
        <v/>
      </c>
      <c r="N3028" s="161" t="str">
        <f>IF($A3028=0,"",IFERROR(INDEX(BD_Gestão!J:J,MATCH('Banco de Dados'!$B3028,BD_Gestão!$B:$B,0)),"erro"))</f>
        <v/>
      </c>
      <c r="O3028" s="164" t="str">
        <f>IF($A3028=0,"",IFERROR(INDEX(BD_Gestão!K:K,MATCH('Banco de Dados'!$B3028,BD_Gestão!$B:$B,0)),"erro"))</f>
        <v/>
      </c>
      <c r="P3028" s="169" t="str">
        <f t="shared" si="190"/>
        <v/>
      </c>
      <c r="Q3028" s="170" t="str">
        <f t="shared" si="191"/>
        <v/>
      </c>
      <c r="R3028" s="163" t="e">
        <f t="shared" si="188"/>
        <v>#VALUE!</v>
      </c>
      <c r="S3028" s="163" t="e">
        <f t="shared" si="189"/>
        <v>#VALUE!</v>
      </c>
      <c r="T3028" s="163" t="e">
        <f>INDEX(Controle!O:O,MATCH('Banco de Dados'!A3028,Controle!M:M,0))*E3028/100</f>
        <v>#N/A</v>
      </c>
    </row>
    <row r="3029" spans="1:20" hidden="1" x14ac:dyDescent="0.2">
      <c r="A3029" s="158">
        <f>BD_TS!A3028</f>
        <v>0</v>
      </c>
      <c r="B3029" s="158" t="str">
        <f>SUBSTITUTE(SUBSTITUTE(BD_TS!D3028," ",""),"-","/")</f>
        <v/>
      </c>
      <c r="C3029" s="158">
        <f>BD_TS!E3028</f>
        <v>0</v>
      </c>
      <c r="D3029" s="159">
        <f>BD_TS!F3028</f>
        <v>0</v>
      </c>
      <c r="E3029" s="160">
        <f>BD_TS!B3028</f>
        <v>0</v>
      </c>
      <c r="F3029" s="161">
        <f>BD_TS!C3028</f>
        <v>0</v>
      </c>
      <c r="G3029" s="187">
        <f>BD_TS!H3028</f>
        <v>0</v>
      </c>
      <c r="H3029" s="158" t="str">
        <f>IF($A3029=0,"",IFERROR(INDEX(BD_Gestão!A:A,MATCH('Banco de Dados'!$B3029,BD_Gestão!$B:$B,0)),"erro"))</f>
        <v/>
      </c>
      <c r="I3029" s="162" t="str">
        <f>IF($A3029=0,"",IFERROR(INDEX(BD_Gestão!E:E,MATCH('Banco de Dados'!$B3029,BD_Gestão!$B:$B,0)),"erro"))</f>
        <v/>
      </c>
      <c r="J3029" s="186" t="str">
        <f>IF($A3029=0,"",IFERROR(INDEX(BD_Gestão!B:B,MATCH('Banco de Dados'!$B3029,BD_Gestão!$B:$B,0)),"erro"))</f>
        <v/>
      </c>
      <c r="K3029" s="158" t="str">
        <f>IF($A3029=0,"",IFERROR(INDEX(BD_Gestão!C:C,MATCH('Banco de Dados'!$B3029,BD_Gestão!$B:$B,0)),"erro"))</f>
        <v/>
      </c>
      <c r="L3029" s="158" t="str">
        <f>IF($A3029=0,"",IFERROR(INDEX(BD_Gestão!H:H,MATCH('Banco de Dados'!$B3029,BD_Gestão!$B:$B,0)),"erro"))</f>
        <v/>
      </c>
      <c r="M3029" s="161" t="str">
        <f>IF($A3029=0,"",IFERROR(INDEX(BD_Gestão!F:F,MATCH('Banco de Dados'!$B3029,BD_Gestão!$B:$B,0)),"erro"))</f>
        <v/>
      </c>
      <c r="N3029" s="161" t="str">
        <f>IF($A3029=0,"",IFERROR(INDEX(BD_Gestão!J:J,MATCH('Banco de Dados'!$B3029,BD_Gestão!$B:$B,0)),"erro"))</f>
        <v/>
      </c>
      <c r="O3029" s="164" t="str">
        <f>IF($A3029=0,"",IFERROR(INDEX(BD_Gestão!K:K,MATCH('Banco de Dados'!$B3029,BD_Gestão!$B:$B,0)),"erro"))</f>
        <v/>
      </c>
      <c r="P3029" s="169" t="str">
        <f t="shared" si="190"/>
        <v/>
      </c>
      <c r="Q3029" s="170" t="str">
        <f t="shared" si="191"/>
        <v/>
      </c>
      <c r="R3029" s="163" t="e">
        <f t="shared" si="188"/>
        <v>#VALUE!</v>
      </c>
      <c r="S3029" s="163" t="e">
        <f t="shared" si="189"/>
        <v>#VALUE!</v>
      </c>
      <c r="T3029" s="163" t="e">
        <f>INDEX(Controle!O:O,MATCH('Banco de Dados'!A3029,Controle!M:M,0))*E3029/100</f>
        <v>#N/A</v>
      </c>
    </row>
    <row r="3030" spans="1:20" hidden="1" x14ac:dyDescent="0.2">
      <c r="A3030" s="158">
        <f>BD_TS!A3029</f>
        <v>0</v>
      </c>
      <c r="B3030" s="158" t="str">
        <f>SUBSTITUTE(SUBSTITUTE(BD_TS!D3029," ",""),"-","/")</f>
        <v/>
      </c>
      <c r="C3030" s="158">
        <f>BD_TS!E3029</f>
        <v>0</v>
      </c>
      <c r="D3030" s="159">
        <f>BD_TS!F3029</f>
        <v>0</v>
      </c>
      <c r="E3030" s="160">
        <f>BD_TS!B3029</f>
        <v>0</v>
      </c>
      <c r="F3030" s="161">
        <f>BD_TS!C3029</f>
        <v>0</v>
      </c>
      <c r="G3030" s="187">
        <f>BD_TS!H3029</f>
        <v>0</v>
      </c>
      <c r="H3030" s="158" t="str">
        <f>IF($A3030=0,"",IFERROR(INDEX(BD_Gestão!A:A,MATCH('Banco de Dados'!$B3030,BD_Gestão!$B:$B,0)),"erro"))</f>
        <v/>
      </c>
      <c r="I3030" s="162" t="str">
        <f>IF($A3030=0,"",IFERROR(INDEX(BD_Gestão!E:E,MATCH('Banco de Dados'!$B3030,BD_Gestão!$B:$B,0)),"erro"))</f>
        <v/>
      </c>
      <c r="J3030" s="186" t="str">
        <f>IF($A3030=0,"",IFERROR(INDEX(BD_Gestão!B:B,MATCH('Banco de Dados'!$B3030,BD_Gestão!$B:$B,0)),"erro"))</f>
        <v/>
      </c>
      <c r="K3030" s="158" t="str">
        <f>IF($A3030=0,"",IFERROR(INDEX(BD_Gestão!C:C,MATCH('Banco de Dados'!$B3030,BD_Gestão!$B:$B,0)),"erro"))</f>
        <v/>
      </c>
      <c r="L3030" s="158" t="str">
        <f>IF($A3030=0,"",IFERROR(INDEX(BD_Gestão!H:H,MATCH('Banco de Dados'!$B3030,BD_Gestão!$B:$B,0)),"erro"))</f>
        <v/>
      </c>
      <c r="M3030" s="161" t="str">
        <f>IF($A3030=0,"",IFERROR(INDEX(BD_Gestão!F:F,MATCH('Banco de Dados'!$B3030,BD_Gestão!$B:$B,0)),"erro"))</f>
        <v/>
      </c>
      <c r="N3030" s="161" t="str">
        <f>IF($A3030=0,"",IFERROR(INDEX(BD_Gestão!J:J,MATCH('Banco de Dados'!$B3030,BD_Gestão!$B:$B,0)),"erro"))</f>
        <v/>
      </c>
      <c r="O3030" s="164" t="str">
        <f>IF($A3030=0,"",IFERROR(INDEX(BD_Gestão!K:K,MATCH('Banco de Dados'!$B3030,BD_Gestão!$B:$B,0)),"erro"))</f>
        <v/>
      </c>
      <c r="P3030" s="169" t="str">
        <f t="shared" si="190"/>
        <v/>
      </c>
      <c r="Q3030" s="170" t="str">
        <f t="shared" si="191"/>
        <v/>
      </c>
      <c r="R3030" s="163" t="e">
        <f t="shared" si="188"/>
        <v>#VALUE!</v>
      </c>
      <c r="S3030" s="163" t="e">
        <f t="shared" si="189"/>
        <v>#VALUE!</v>
      </c>
      <c r="T3030" s="163" t="e">
        <f>INDEX(Controle!O:O,MATCH('Banco de Dados'!A3030,Controle!M:M,0))*E3030/100</f>
        <v>#N/A</v>
      </c>
    </row>
    <row r="3031" spans="1:20" hidden="1" x14ac:dyDescent="0.2">
      <c r="A3031" s="158">
        <f>BD_TS!A3030</f>
        <v>0</v>
      </c>
      <c r="B3031" s="158" t="str">
        <f>SUBSTITUTE(SUBSTITUTE(BD_TS!D3030," ",""),"-","/")</f>
        <v/>
      </c>
      <c r="C3031" s="158">
        <f>BD_TS!E3030</f>
        <v>0</v>
      </c>
      <c r="D3031" s="159">
        <f>BD_TS!F3030</f>
        <v>0</v>
      </c>
      <c r="E3031" s="160">
        <f>BD_TS!B3030</f>
        <v>0</v>
      </c>
      <c r="F3031" s="161">
        <f>BD_TS!C3030</f>
        <v>0</v>
      </c>
      <c r="G3031" s="187">
        <f>BD_TS!H3030</f>
        <v>0</v>
      </c>
      <c r="H3031" s="158" t="str">
        <f>IF($A3031=0,"",IFERROR(INDEX(BD_Gestão!A:A,MATCH('Banco de Dados'!$B3031,BD_Gestão!$B:$B,0)),"erro"))</f>
        <v/>
      </c>
      <c r="I3031" s="162" t="str">
        <f>IF($A3031=0,"",IFERROR(INDEX(BD_Gestão!E:E,MATCH('Banco de Dados'!$B3031,BD_Gestão!$B:$B,0)),"erro"))</f>
        <v/>
      </c>
      <c r="J3031" s="186" t="str">
        <f>IF($A3031=0,"",IFERROR(INDEX(BD_Gestão!B:B,MATCH('Banco de Dados'!$B3031,BD_Gestão!$B:$B,0)),"erro"))</f>
        <v/>
      </c>
      <c r="K3031" s="158" t="str">
        <f>IF($A3031=0,"",IFERROR(INDEX(BD_Gestão!C:C,MATCH('Banco de Dados'!$B3031,BD_Gestão!$B:$B,0)),"erro"))</f>
        <v/>
      </c>
      <c r="L3031" s="158" t="str">
        <f>IF($A3031=0,"",IFERROR(INDEX(BD_Gestão!H:H,MATCH('Banco de Dados'!$B3031,BD_Gestão!$B:$B,0)),"erro"))</f>
        <v/>
      </c>
      <c r="M3031" s="161" t="str">
        <f>IF($A3031=0,"",IFERROR(INDEX(BD_Gestão!F:F,MATCH('Banco de Dados'!$B3031,BD_Gestão!$B:$B,0)),"erro"))</f>
        <v/>
      </c>
      <c r="N3031" s="161" t="str">
        <f>IF($A3031=0,"",IFERROR(INDEX(BD_Gestão!J:J,MATCH('Banco de Dados'!$B3031,BD_Gestão!$B:$B,0)),"erro"))</f>
        <v/>
      </c>
      <c r="O3031" s="164" t="str">
        <f>IF($A3031=0,"",IFERROR(INDEX(BD_Gestão!K:K,MATCH('Banco de Dados'!$B3031,BD_Gestão!$B:$B,0)),"erro"))</f>
        <v/>
      </c>
      <c r="P3031" s="169" t="str">
        <f t="shared" si="190"/>
        <v/>
      </c>
      <c r="Q3031" s="170" t="str">
        <f t="shared" si="191"/>
        <v/>
      </c>
      <c r="R3031" s="163" t="e">
        <f t="shared" si="188"/>
        <v>#VALUE!</v>
      </c>
      <c r="S3031" s="163" t="e">
        <f t="shared" si="189"/>
        <v>#VALUE!</v>
      </c>
      <c r="T3031" s="163" t="e">
        <f>INDEX(Controle!O:O,MATCH('Banco de Dados'!A3031,Controle!M:M,0))*E3031/100</f>
        <v>#N/A</v>
      </c>
    </row>
    <row r="3032" spans="1:20" hidden="1" x14ac:dyDescent="0.2">
      <c r="A3032" s="158">
        <f>BD_TS!A3031</f>
        <v>0</v>
      </c>
      <c r="B3032" s="158" t="str">
        <f>SUBSTITUTE(SUBSTITUTE(BD_TS!D3031," ",""),"-","/")</f>
        <v/>
      </c>
      <c r="C3032" s="158">
        <f>BD_TS!E3031</f>
        <v>0</v>
      </c>
      <c r="D3032" s="159">
        <f>BD_TS!F3031</f>
        <v>0</v>
      </c>
      <c r="E3032" s="160">
        <f>BD_TS!B3031</f>
        <v>0</v>
      </c>
      <c r="F3032" s="161">
        <f>BD_TS!C3031</f>
        <v>0</v>
      </c>
      <c r="G3032" s="187">
        <f>BD_TS!H3031</f>
        <v>0</v>
      </c>
      <c r="H3032" s="158" t="str">
        <f>IF($A3032=0,"",IFERROR(INDEX(BD_Gestão!A:A,MATCH('Banco de Dados'!$B3032,BD_Gestão!$B:$B,0)),"erro"))</f>
        <v/>
      </c>
      <c r="I3032" s="162" t="str">
        <f>IF($A3032=0,"",IFERROR(INDEX(BD_Gestão!E:E,MATCH('Banco de Dados'!$B3032,BD_Gestão!$B:$B,0)),"erro"))</f>
        <v/>
      </c>
      <c r="J3032" s="186" t="str">
        <f>IF($A3032=0,"",IFERROR(INDEX(BD_Gestão!B:B,MATCH('Banco de Dados'!$B3032,BD_Gestão!$B:$B,0)),"erro"))</f>
        <v/>
      </c>
      <c r="K3032" s="158" t="str">
        <f>IF($A3032=0,"",IFERROR(INDEX(BD_Gestão!C:C,MATCH('Banco de Dados'!$B3032,BD_Gestão!$B:$B,0)),"erro"))</f>
        <v/>
      </c>
      <c r="L3032" s="158" t="str">
        <f>IF($A3032=0,"",IFERROR(INDEX(BD_Gestão!H:H,MATCH('Banco de Dados'!$B3032,BD_Gestão!$B:$B,0)),"erro"))</f>
        <v/>
      </c>
      <c r="M3032" s="161" t="str">
        <f>IF($A3032=0,"",IFERROR(INDEX(BD_Gestão!F:F,MATCH('Banco de Dados'!$B3032,BD_Gestão!$B:$B,0)),"erro"))</f>
        <v/>
      </c>
      <c r="N3032" s="161" t="str">
        <f>IF($A3032=0,"",IFERROR(INDEX(BD_Gestão!J:J,MATCH('Banco de Dados'!$B3032,BD_Gestão!$B:$B,0)),"erro"))</f>
        <v/>
      </c>
      <c r="O3032" s="164" t="str">
        <f>IF($A3032=0,"",IFERROR(INDEX(BD_Gestão!K:K,MATCH('Banco de Dados'!$B3032,BD_Gestão!$B:$B,0)),"erro"))</f>
        <v/>
      </c>
      <c r="P3032" s="169" t="str">
        <f t="shared" si="190"/>
        <v/>
      </c>
      <c r="Q3032" s="170" t="str">
        <f t="shared" si="191"/>
        <v/>
      </c>
      <c r="R3032" s="163" t="e">
        <f t="shared" si="188"/>
        <v>#VALUE!</v>
      </c>
      <c r="S3032" s="163" t="e">
        <f t="shared" si="189"/>
        <v>#VALUE!</v>
      </c>
      <c r="T3032" s="163" t="e">
        <f>INDEX(Controle!O:O,MATCH('Banco de Dados'!A3032,Controle!M:M,0))*E3032/100</f>
        <v>#N/A</v>
      </c>
    </row>
    <row r="3033" spans="1:20" hidden="1" x14ac:dyDescent="0.2">
      <c r="A3033" s="158">
        <f>BD_TS!A3032</f>
        <v>0</v>
      </c>
      <c r="B3033" s="158" t="str">
        <f>SUBSTITUTE(SUBSTITUTE(BD_TS!D3032," ",""),"-","/")</f>
        <v/>
      </c>
      <c r="C3033" s="158">
        <f>BD_TS!E3032</f>
        <v>0</v>
      </c>
      <c r="D3033" s="159">
        <f>BD_TS!F3032</f>
        <v>0</v>
      </c>
      <c r="E3033" s="160">
        <f>BD_TS!B3032</f>
        <v>0</v>
      </c>
      <c r="F3033" s="161">
        <f>BD_TS!C3032</f>
        <v>0</v>
      </c>
      <c r="G3033" s="187">
        <f>BD_TS!H3032</f>
        <v>0</v>
      </c>
      <c r="H3033" s="158" t="str">
        <f>IF($A3033=0,"",IFERROR(INDEX(BD_Gestão!A:A,MATCH('Banco de Dados'!$B3033,BD_Gestão!$B:$B,0)),"erro"))</f>
        <v/>
      </c>
      <c r="I3033" s="162" t="str">
        <f>IF($A3033=0,"",IFERROR(INDEX(BD_Gestão!E:E,MATCH('Banco de Dados'!$B3033,BD_Gestão!$B:$B,0)),"erro"))</f>
        <v/>
      </c>
      <c r="J3033" s="186" t="str">
        <f>IF($A3033=0,"",IFERROR(INDEX(BD_Gestão!B:B,MATCH('Banco de Dados'!$B3033,BD_Gestão!$B:$B,0)),"erro"))</f>
        <v/>
      </c>
      <c r="K3033" s="158" t="str">
        <f>IF($A3033=0,"",IFERROR(INDEX(BD_Gestão!C:C,MATCH('Banco de Dados'!$B3033,BD_Gestão!$B:$B,0)),"erro"))</f>
        <v/>
      </c>
      <c r="L3033" s="158" t="str">
        <f>IF($A3033=0,"",IFERROR(INDEX(BD_Gestão!H:H,MATCH('Banco de Dados'!$B3033,BD_Gestão!$B:$B,0)),"erro"))</f>
        <v/>
      </c>
      <c r="M3033" s="161" t="str">
        <f>IF($A3033=0,"",IFERROR(INDEX(BD_Gestão!F:F,MATCH('Banco de Dados'!$B3033,BD_Gestão!$B:$B,0)),"erro"))</f>
        <v/>
      </c>
      <c r="N3033" s="161" t="str">
        <f>IF($A3033=0,"",IFERROR(INDEX(BD_Gestão!J:J,MATCH('Banco de Dados'!$B3033,BD_Gestão!$B:$B,0)),"erro"))</f>
        <v/>
      </c>
      <c r="O3033" s="164" t="str">
        <f>IF($A3033=0,"",IFERROR(INDEX(BD_Gestão!K:K,MATCH('Banco de Dados'!$B3033,BD_Gestão!$B:$B,0)),"erro"))</f>
        <v/>
      </c>
      <c r="P3033" s="169" t="str">
        <f t="shared" si="190"/>
        <v/>
      </c>
      <c r="Q3033" s="170" t="str">
        <f t="shared" si="191"/>
        <v/>
      </c>
      <c r="R3033" s="163" t="e">
        <f t="shared" si="188"/>
        <v>#VALUE!</v>
      </c>
      <c r="S3033" s="163" t="e">
        <f t="shared" si="189"/>
        <v>#VALUE!</v>
      </c>
      <c r="T3033" s="163" t="e">
        <f>INDEX(Controle!O:O,MATCH('Banco de Dados'!A3033,Controle!M:M,0))*E3033/100</f>
        <v>#N/A</v>
      </c>
    </row>
    <row r="3034" spans="1:20" hidden="1" x14ac:dyDescent="0.2">
      <c r="A3034" s="158">
        <f>BD_TS!A3033</f>
        <v>0</v>
      </c>
      <c r="B3034" s="158" t="str">
        <f>SUBSTITUTE(SUBSTITUTE(BD_TS!D3033," ",""),"-","/")</f>
        <v/>
      </c>
      <c r="C3034" s="158">
        <f>BD_TS!E3033</f>
        <v>0</v>
      </c>
      <c r="D3034" s="159">
        <f>BD_TS!F3033</f>
        <v>0</v>
      </c>
      <c r="E3034" s="160">
        <f>BD_TS!B3033</f>
        <v>0</v>
      </c>
      <c r="F3034" s="161">
        <f>BD_TS!C3033</f>
        <v>0</v>
      </c>
      <c r="G3034" s="187">
        <f>BD_TS!H3033</f>
        <v>0</v>
      </c>
      <c r="H3034" s="158" t="str">
        <f>IF($A3034=0,"",IFERROR(INDEX(BD_Gestão!A:A,MATCH('Banco de Dados'!$B3034,BD_Gestão!$B:$B,0)),"erro"))</f>
        <v/>
      </c>
      <c r="I3034" s="162" t="str">
        <f>IF($A3034=0,"",IFERROR(INDEX(BD_Gestão!E:E,MATCH('Banco de Dados'!$B3034,BD_Gestão!$B:$B,0)),"erro"))</f>
        <v/>
      </c>
      <c r="J3034" s="186" t="str">
        <f>IF($A3034=0,"",IFERROR(INDEX(BD_Gestão!B:B,MATCH('Banco de Dados'!$B3034,BD_Gestão!$B:$B,0)),"erro"))</f>
        <v/>
      </c>
      <c r="K3034" s="158" t="str">
        <f>IF($A3034=0,"",IFERROR(INDEX(BD_Gestão!C:C,MATCH('Banco de Dados'!$B3034,BD_Gestão!$B:$B,0)),"erro"))</f>
        <v/>
      </c>
      <c r="L3034" s="158" t="str">
        <f>IF($A3034=0,"",IFERROR(INDEX(BD_Gestão!H:H,MATCH('Banco de Dados'!$B3034,BD_Gestão!$B:$B,0)),"erro"))</f>
        <v/>
      </c>
      <c r="M3034" s="161" t="str">
        <f>IF($A3034=0,"",IFERROR(INDEX(BD_Gestão!F:F,MATCH('Banco de Dados'!$B3034,BD_Gestão!$B:$B,0)),"erro"))</f>
        <v/>
      </c>
      <c r="N3034" s="161" t="str">
        <f>IF($A3034=0,"",IFERROR(INDEX(BD_Gestão!J:J,MATCH('Banco de Dados'!$B3034,BD_Gestão!$B:$B,0)),"erro"))</f>
        <v/>
      </c>
      <c r="O3034" s="164" t="str">
        <f>IF($A3034=0,"",IFERROR(INDEX(BD_Gestão!K:K,MATCH('Banco de Dados'!$B3034,BD_Gestão!$B:$B,0)),"erro"))</f>
        <v/>
      </c>
      <c r="P3034" s="169" t="str">
        <f t="shared" si="190"/>
        <v/>
      </c>
      <c r="Q3034" s="170" t="str">
        <f t="shared" si="191"/>
        <v/>
      </c>
      <c r="R3034" s="163" t="e">
        <f t="shared" si="188"/>
        <v>#VALUE!</v>
      </c>
      <c r="S3034" s="163" t="e">
        <f t="shared" si="189"/>
        <v>#VALUE!</v>
      </c>
      <c r="T3034" s="163" t="e">
        <f>INDEX(Controle!O:O,MATCH('Banco de Dados'!A3034,Controle!M:M,0))*E3034/100</f>
        <v>#N/A</v>
      </c>
    </row>
    <row r="3035" spans="1:20" hidden="1" x14ac:dyDescent="0.2">
      <c r="A3035" s="158">
        <f>BD_TS!A3034</f>
        <v>0</v>
      </c>
      <c r="B3035" s="158" t="str">
        <f>SUBSTITUTE(SUBSTITUTE(BD_TS!D3034," ",""),"-","/")</f>
        <v/>
      </c>
      <c r="C3035" s="158">
        <f>BD_TS!E3034</f>
        <v>0</v>
      </c>
      <c r="D3035" s="159">
        <f>BD_TS!F3034</f>
        <v>0</v>
      </c>
      <c r="E3035" s="160">
        <f>BD_TS!B3034</f>
        <v>0</v>
      </c>
      <c r="F3035" s="161">
        <f>BD_TS!C3034</f>
        <v>0</v>
      </c>
      <c r="G3035" s="187">
        <f>BD_TS!H3034</f>
        <v>0</v>
      </c>
      <c r="H3035" s="158" t="str">
        <f>IF($A3035=0,"",IFERROR(INDEX(BD_Gestão!A:A,MATCH('Banco de Dados'!$B3035,BD_Gestão!$B:$B,0)),"erro"))</f>
        <v/>
      </c>
      <c r="I3035" s="162" t="str">
        <f>IF($A3035=0,"",IFERROR(INDEX(BD_Gestão!E:E,MATCH('Banco de Dados'!$B3035,BD_Gestão!$B:$B,0)),"erro"))</f>
        <v/>
      </c>
      <c r="J3035" s="186" t="str">
        <f>IF($A3035=0,"",IFERROR(INDEX(BD_Gestão!B:B,MATCH('Banco de Dados'!$B3035,BD_Gestão!$B:$B,0)),"erro"))</f>
        <v/>
      </c>
      <c r="K3035" s="158" t="str">
        <f>IF($A3035=0,"",IFERROR(INDEX(BD_Gestão!C:C,MATCH('Banco de Dados'!$B3035,BD_Gestão!$B:$B,0)),"erro"))</f>
        <v/>
      </c>
      <c r="L3035" s="158" t="str">
        <f>IF($A3035=0,"",IFERROR(INDEX(BD_Gestão!H:H,MATCH('Banco de Dados'!$B3035,BD_Gestão!$B:$B,0)),"erro"))</f>
        <v/>
      </c>
      <c r="M3035" s="161" t="str">
        <f>IF($A3035=0,"",IFERROR(INDEX(BD_Gestão!F:F,MATCH('Banco de Dados'!$B3035,BD_Gestão!$B:$B,0)),"erro"))</f>
        <v/>
      </c>
      <c r="N3035" s="161" t="str">
        <f>IF($A3035=0,"",IFERROR(INDEX(BD_Gestão!J:J,MATCH('Banco de Dados'!$B3035,BD_Gestão!$B:$B,0)),"erro"))</f>
        <v/>
      </c>
      <c r="O3035" s="164" t="str">
        <f>IF($A3035=0,"",IFERROR(INDEX(BD_Gestão!K:K,MATCH('Banco de Dados'!$B3035,BD_Gestão!$B:$B,0)),"erro"))</f>
        <v/>
      </c>
      <c r="P3035" s="169" t="str">
        <f t="shared" si="190"/>
        <v/>
      </c>
      <c r="Q3035" s="170" t="str">
        <f t="shared" si="191"/>
        <v/>
      </c>
      <c r="R3035" s="163" t="e">
        <f t="shared" si="188"/>
        <v>#VALUE!</v>
      </c>
      <c r="S3035" s="163" t="e">
        <f t="shared" si="189"/>
        <v>#VALUE!</v>
      </c>
      <c r="T3035" s="163" t="e">
        <f>INDEX(Controle!O:O,MATCH('Banco de Dados'!A3035,Controle!M:M,0))*E3035/100</f>
        <v>#N/A</v>
      </c>
    </row>
    <row r="3036" spans="1:20" hidden="1" x14ac:dyDescent="0.2">
      <c r="A3036" s="158">
        <f>BD_TS!A3035</f>
        <v>0</v>
      </c>
      <c r="B3036" s="158" t="str">
        <f>SUBSTITUTE(SUBSTITUTE(BD_TS!D3035," ",""),"-","/")</f>
        <v/>
      </c>
      <c r="C3036" s="158">
        <f>BD_TS!E3035</f>
        <v>0</v>
      </c>
      <c r="D3036" s="159">
        <f>BD_TS!F3035</f>
        <v>0</v>
      </c>
      <c r="E3036" s="160">
        <f>BD_TS!B3035</f>
        <v>0</v>
      </c>
      <c r="F3036" s="161">
        <f>BD_TS!C3035</f>
        <v>0</v>
      </c>
      <c r="G3036" s="187">
        <f>BD_TS!H3035</f>
        <v>0</v>
      </c>
      <c r="H3036" s="158" t="str">
        <f>IF($A3036=0,"",IFERROR(INDEX(BD_Gestão!A:A,MATCH('Banco de Dados'!$B3036,BD_Gestão!$B:$B,0)),"erro"))</f>
        <v/>
      </c>
      <c r="I3036" s="162" t="str">
        <f>IF($A3036=0,"",IFERROR(INDEX(BD_Gestão!E:E,MATCH('Banco de Dados'!$B3036,BD_Gestão!$B:$B,0)),"erro"))</f>
        <v/>
      </c>
      <c r="J3036" s="186" t="str">
        <f>IF($A3036=0,"",IFERROR(INDEX(BD_Gestão!B:B,MATCH('Banco de Dados'!$B3036,BD_Gestão!$B:$B,0)),"erro"))</f>
        <v/>
      </c>
      <c r="K3036" s="158" t="str">
        <f>IF($A3036=0,"",IFERROR(INDEX(BD_Gestão!C:C,MATCH('Banco de Dados'!$B3036,BD_Gestão!$B:$B,0)),"erro"))</f>
        <v/>
      </c>
      <c r="L3036" s="158" t="str">
        <f>IF($A3036=0,"",IFERROR(INDEX(BD_Gestão!H:H,MATCH('Banco de Dados'!$B3036,BD_Gestão!$B:$B,0)),"erro"))</f>
        <v/>
      </c>
      <c r="M3036" s="161" t="str">
        <f>IF($A3036=0,"",IFERROR(INDEX(BD_Gestão!F:F,MATCH('Banco de Dados'!$B3036,BD_Gestão!$B:$B,0)),"erro"))</f>
        <v/>
      </c>
      <c r="N3036" s="161" t="str">
        <f>IF($A3036=0,"",IFERROR(INDEX(BD_Gestão!J:J,MATCH('Banco de Dados'!$B3036,BD_Gestão!$B:$B,0)),"erro"))</f>
        <v/>
      </c>
      <c r="O3036" s="164" t="str">
        <f>IF($A3036=0,"",IFERROR(INDEX(BD_Gestão!K:K,MATCH('Banco de Dados'!$B3036,BD_Gestão!$B:$B,0)),"erro"))</f>
        <v/>
      </c>
      <c r="P3036" s="169" t="str">
        <f t="shared" si="190"/>
        <v/>
      </c>
      <c r="Q3036" s="170" t="str">
        <f t="shared" si="191"/>
        <v/>
      </c>
      <c r="R3036" s="163" t="e">
        <f t="shared" si="188"/>
        <v>#VALUE!</v>
      </c>
      <c r="S3036" s="163" t="e">
        <f t="shared" si="189"/>
        <v>#VALUE!</v>
      </c>
      <c r="T3036" s="163" t="e">
        <f>INDEX(Controle!O:O,MATCH('Banco de Dados'!A3036,Controle!M:M,0))*E3036/100</f>
        <v>#N/A</v>
      </c>
    </row>
    <row r="3037" spans="1:20" hidden="1" x14ac:dyDescent="0.2">
      <c r="A3037" s="158">
        <f>BD_TS!A3036</f>
        <v>0</v>
      </c>
      <c r="B3037" s="158" t="str">
        <f>SUBSTITUTE(SUBSTITUTE(BD_TS!D3036," ",""),"-","/")</f>
        <v/>
      </c>
      <c r="C3037" s="158">
        <f>BD_TS!E3036</f>
        <v>0</v>
      </c>
      <c r="D3037" s="159">
        <f>BD_TS!F3036</f>
        <v>0</v>
      </c>
      <c r="E3037" s="160">
        <f>BD_TS!B3036</f>
        <v>0</v>
      </c>
      <c r="F3037" s="161">
        <f>BD_TS!C3036</f>
        <v>0</v>
      </c>
      <c r="G3037" s="187">
        <f>BD_TS!H3036</f>
        <v>0</v>
      </c>
      <c r="H3037" s="158" t="str">
        <f>IF($A3037=0,"",IFERROR(INDEX(BD_Gestão!A:A,MATCH('Banco de Dados'!$B3037,BD_Gestão!$B:$B,0)),"erro"))</f>
        <v/>
      </c>
      <c r="I3037" s="162" t="str">
        <f>IF($A3037=0,"",IFERROR(INDEX(BD_Gestão!E:E,MATCH('Banco de Dados'!$B3037,BD_Gestão!$B:$B,0)),"erro"))</f>
        <v/>
      </c>
      <c r="J3037" s="186" t="str">
        <f>IF($A3037=0,"",IFERROR(INDEX(BD_Gestão!B:B,MATCH('Banco de Dados'!$B3037,BD_Gestão!$B:$B,0)),"erro"))</f>
        <v/>
      </c>
      <c r="K3037" s="158" t="str">
        <f>IF($A3037=0,"",IFERROR(INDEX(BD_Gestão!C:C,MATCH('Banco de Dados'!$B3037,BD_Gestão!$B:$B,0)),"erro"))</f>
        <v/>
      </c>
      <c r="L3037" s="158" t="str">
        <f>IF($A3037=0,"",IFERROR(INDEX(BD_Gestão!H:H,MATCH('Banco de Dados'!$B3037,BD_Gestão!$B:$B,0)),"erro"))</f>
        <v/>
      </c>
      <c r="M3037" s="161" t="str">
        <f>IF($A3037=0,"",IFERROR(INDEX(BD_Gestão!F:F,MATCH('Banco de Dados'!$B3037,BD_Gestão!$B:$B,0)),"erro"))</f>
        <v/>
      </c>
      <c r="N3037" s="161" t="str">
        <f>IF($A3037=0,"",IFERROR(INDEX(BD_Gestão!J:J,MATCH('Banco de Dados'!$B3037,BD_Gestão!$B:$B,0)),"erro"))</f>
        <v/>
      </c>
      <c r="O3037" s="164" t="str">
        <f>IF($A3037=0,"",IFERROR(INDEX(BD_Gestão!K:K,MATCH('Banco de Dados'!$B3037,BD_Gestão!$B:$B,0)),"erro"))</f>
        <v/>
      </c>
      <c r="P3037" s="169" t="str">
        <f t="shared" si="190"/>
        <v/>
      </c>
      <c r="Q3037" s="170" t="str">
        <f t="shared" si="191"/>
        <v/>
      </c>
      <c r="R3037" s="163" t="e">
        <f t="shared" si="188"/>
        <v>#VALUE!</v>
      </c>
      <c r="S3037" s="163" t="e">
        <f t="shared" si="189"/>
        <v>#VALUE!</v>
      </c>
      <c r="T3037" s="163" t="e">
        <f>INDEX(Controle!O:O,MATCH('Banco de Dados'!A3037,Controle!M:M,0))*E3037/100</f>
        <v>#N/A</v>
      </c>
    </row>
    <row r="3038" spans="1:20" hidden="1" x14ac:dyDescent="0.2">
      <c r="A3038" s="158">
        <f>BD_TS!A3037</f>
        <v>0</v>
      </c>
      <c r="B3038" s="158" t="str">
        <f>SUBSTITUTE(SUBSTITUTE(BD_TS!D3037," ",""),"-","/")</f>
        <v/>
      </c>
      <c r="C3038" s="158">
        <f>BD_TS!E3037</f>
        <v>0</v>
      </c>
      <c r="D3038" s="159">
        <f>BD_TS!F3037</f>
        <v>0</v>
      </c>
      <c r="E3038" s="160">
        <f>BD_TS!B3037</f>
        <v>0</v>
      </c>
      <c r="F3038" s="161">
        <f>BD_TS!C3037</f>
        <v>0</v>
      </c>
      <c r="G3038" s="187">
        <f>BD_TS!H3037</f>
        <v>0</v>
      </c>
      <c r="H3038" s="158" t="str">
        <f>IF($A3038=0,"",IFERROR(INDEX(BD_Gestão!A:A,MATCH('Banco de Dados'!$B3038,BD_Gestão!$B:$B,0)),"erro"))</f>
        <v/>
      </c>
      <c r="I3038" s="162" t="str">
        <f>IF($A3038=0,"",IFERROR(INDEX(BD_Gestão!E:E,MATCH('Banco de Dados'!$B3038,BD_Gestão!$B:$B,0)),"erro"))</f>
        <v/>
      </c>
      <c r="J3038" s="186" t="str">
        <f>IF($A3038=0,"",IFERROR(INDEX(BD_Gestão!B:B,MATCH('Banco de Dados'!$B3038,BD_Gestão!$B:$B,0)),"erro"))</f>
        <v/>
      </c>
      <c r="K3038" s="158" t="str">
        <f>IF($A3038=0,"",IFERROR(INDEX(BD_Gestão!C:C,MATCH('Banco de Dados'!$B3038,BD_Gestão!$B:$B,0)),"erro"))</f>
        <v/>
      </c>
      <c r="L3038" s="158" t="str">
        <f>IF($A3038=0,"",IFERROR(INDEX(BD_Gestão!H:H,MATCH('Banco de Dados'!$B3038,BD_Gestão!$B:$B,0)),"erro"))</f>
        <v/>
      </c>
      <c r="M3038" s="161" t="str">
        <f>IF($A3038=0,"",IFERROR(INDEX(BD_Gestão!F:F,MATCH('Banco de Dados'!$B3038,BD_Gestão!$B:$B,0)),"erro"))</f>
        <v/>
      </c>
      <c r="N3038" s="161" t="str">
        <f>IF($A3038=0,"",IFERROR(INDEX(BD_Gestão!J:J,MATCH('Banco de Dados'!$B3038,BD_Gestão!$B:$B,0)),"erro"))</f>
        <v/>
      </c>
      <c r="O3038" s="164" t="str">
        <f>IF($A3038=0,"",IFERROR(INDEX(BD_Gestão!K:K,MATCH('Banco de Dados'!$B3038,BD_Gestão!$B:$B,0)),"erro"))</f>
        <v/>
      </c>
      <c r="P3038" s="169" t="str">
        <f t="shared" si="190"/>
        <v/>
      </c>
      <c r="Q3038" s="170" t="str">
        <f t="shared" si="191"/>
        <v/>
      </c>
      <c r="R3038" s="163" t="e">
        <f t="shared" si="188"/>
        <v>#VALUE!</v>
      </c>
      <c r="S3038" s="163" t="e">
        <f t="shared" si="189"/>
        <v>#VALUE!</v>
      </c>
      <c r="T3038" s="163" t="e">
        <f>INDEX(Controle!O:O,MATCH('Banco de Dados'!A3038,Controle!M:M,0))*E3038/100</f>
        <v>#N/A</v>
      </c>
    </row>
    <row r="3039" spans="1:20" hidden="1" x14ac:dyDescent="0.2">
      <c r="A3039" s="158">
        <f>BD_TS!A3038</f>
        <v>0</v>
      </c>
      <c r="B3039" s="158" t="str">
        <f>SUBSTITUTE(SUBSTITUTE(BD_TS!D3038," ",""),"-","/")</f>
        <v/>
      </c>
      <c r="C3039" s="158">
        <f>BD_TS!E3038</f>
        <v>0</v>
      </c>
      <c r="D3039" s="159">
        <f>BD_TS!F3038</f>
        <v>0</v>
      </c>
      <c r="E3039" s="160">
        <f>BD_TS!B3038</f>
        <v>0</v>
      </c>
      <c r="F3039" s="161">
        <f>BD_TS!C3038</f>
        <v>0</v>
      </c>
      <c r="G3039" s="187">
        <f>BD_TS!H3038</f>
        <v>0</v>
      </c>
      <c r="H3039" s="158" t="str">
        <f>IF($A3039=0,"",IFERROR(INDEX(BD_Gestão!A:A,MATCH('Banco de Dados'!$B3039,BD_Gestão!$B:$B,0)),"erro"))</f>
        <v/>
      </c>
      <c r="I3039" s="162" t="str">
        <f>IF($A3039=0,"",IFERROR(INDEX(BD_Gestão!E:E,MATCH('Banco de Dados'!$B3039,BD_Gestão!$B:$B,0)),"erro"))</f>
        <v/>
      </c>
      <c r="J3039" s="186" t="str">
        <f>IF($A3039=0,"",IFERROR(INDEX(BD_Gestão!B:B,MATCH('Banco de Dados'!$B3039,BD_Gestão!$B:$B,0)),"erro"))</f>
        <v/>
      </c>
      <c r="K3039" s="158" t="str">
        <f>IF($A3039=0,"",IFERROR(INDEX(BD_Gestão!C:C,MATCH('Banco de Dados'!$B3039,BD_Gestão!$B:$B,0)),"erro"))</f>
        <v/>
      </c>
      <c r="L3039" s="158" t="str">
        <f>IF($A3039=0,"",IFERROR(INDEX(BD_Gestão!H:H,MATCH('Banco de Dados'!$B3039,BD_Gestão!$B:$B,0)),"erro"))</f>
        <v/>
      </c>
      <c r="M3039" s="161" t="str">
        <f>IF($A3039=0,"",IFERROR(INDEX(BD_Gestão!F:F,MATCH('Banco de Dados'!$B3039,BD_Gestão!$B:$B,0)),"erro"))</f>
        <v/>
      </c>
      <c r="N3039" s="161" t="str">
        <f>IF($A3039=0,"",IFERROR(INDEX(BD_Gestão!J:J,MATCH('Banco de Dados'!$B3039,BD_Gestão!$B:$B,0)),"erro"))</f>
        <v/>
      </c>
      <c r="O3039" s="164" t="str">
        <f>IF($A3039=0,"",IFERROR(INDEX(BD_Gestão!K:K,MATCH('Banco de Dados'!$B3039,BD_Gestão!$B:$B,0)),"erro"))</f>
        <v/>
      </c>
      <c r="P3039" s="169" t="str">
        <f t="shared" si="190"/>
        <v/>
      </c>
      <c r="Q3039" s="170" t="str">
        <f t="shared" si="191"/>
        <v/>
      </c>
      <c r="R3039" s="163" t="e">
        <f t="shared" si="188"/>
        <v>#VALUE!</v>
      </c>
      <c r="S3039" s="163" t="e">
        <f t="shared" si="189"/>
        <v>#VALUE!</v>
      </c>
      <c r="T3039" s="163" t="e">
        <f>INDEX(Controle!O:O,MATCH('Banco de Dados'!A3039,Controle!M:M,0))*E3039/100</f>
        <v>#N/A</v>
      </c>
    </row>
    <row r="3040" spans="1:20" hidden="1" x14ac:dyDescent="0.2">
      <c r="A3040" s="158">
        <f>BD_TS!A3039</f>
        <v>0</v>
      </c>
      <c r="B3040" s="158" t="str">
        <f>SUBSTITUTE(SUBSTITUTE(BD_TS!D3039," ",""),"-","/")</f>
        <v/>
      </c>
      <c r="C3040" s="158">
        <f>BD_TS!E3039</f>
        <v>0</v>
      </c>
      <c r="D3040" s="159">
        <f>BD_TS!F3039</f>
        <v>0</v>
      </c>
      <c r="E3040" s="160">
        <f>BD_TS!B3039</f>
        <v>0</v>
      </c>
      <c r="F3040" s="161">
        <f>BD_TS!C3039</f>
        <v>0</v>
      </c>
      <c r="G3040" s="187">
        <f>BD_TS!H3039</f>
        <v>0</v>
      </c>
      <c r="H3040" s="158" t="str">
        <f>IF($A3040=0,"",IFERROR(INDEX(BD_Gestão!A:A,MATCH('Banco de Dados'!$B3040,BD_Gestão!$B:$B,0)),"erro"))</f>
        <v/>
      </c>
      <c r="I3040" s="162" t="str">
        <f>IF($A3040=0,"",IFERROR(INDEX(BD_Gestão!E:E,MATCH('Banco de Dados'!$B3040,BD_Gestão!$B:$B,0)),"erro"))</f>
        <v/>
      </c>
      <c r="J3040" s="186" t="str">
        <f>IF($A3040=0,"",IFERROR(INDEX(BD_Gestão!B:B,MATCH('Banco de Dados'!$B3040,BD_Gestão!$B:$B,0)),"erro"))</f>
        <v/>
      </c>
      <c r="K3040" s="158" t="str">
        <f>IF($A3040=0,"",IFERROR(INDEX(BD_Gestão!C:C,MATCH('Banco de Dados'!$B3040,BD_Gestão!$B:$B,0)),"erro"))</f>
        <v/>
      </c>
      <c r="L3040" s="158" t="str">
        <f>IF($A3040=0,"",IFERROR(INDEX(BD_Gestão!H:H,MATCH('Banco de Dados'!$B3040,BD_Gestão!$B:$B,0)),"erro"))</f>
        <v/>
      </c>
      <c r="M3040" s="161" t="str">
        <f>IF($A3040=0,"",IFERROR(INDEX(BD_Gestão!F:F,MATCH('Banco de Dados'!$B3040,BD_Gestão!$B:$B,0)),"erro"))</f>
        <v/>
      </c>
      <c r="N3040" s="161" t="str">
        <f>IF($A3040=0,"",IFERROR(INDEX(BD_Gestão!J:J,MATCH('Banco de Dados'!$B3040,BD_Gestão!$B:$B,0)),"erro"))</f>
        <v/>
      </c>
      <c r="O3040" s="164" t="str">
        <f>IF($A3040=0,"",IFERROR(INDEX(BD_Gestão!K:K,MATCH('Banco de Dados'!$B3040,BD_Gestão!$B:$B,0)),"erro"))</f>
        <v/>
      </c>
      <c r="P3040" s="169" t="str">
        <f t="shared" si="190"/>
        <v/>
      </c>
      <c r="Q3040" s="170" t="str">
        <f t="shared" si="191"/>
        <v/>
      </c>
      <c r="R3040" s="163" t="e">
        <f t="shared" si="188"/>
        <v>#VALUE!</v>
      </c>
      <c r="S3040" s="163" t="e">
        <f t="shared" si="189"/>
        <v>#VALUE!</v>
      </c>
      <c r="T3040" s="163" t="e">
        <f>INDEX(Controle!O:O,MATCH('Banco de Dados'!A3040,Controle!M:M,0))*E3040/100</f>
        <v>#N/A</v>
      </c>
    </row>
    <row r="3041" spans="1:20" hidden="1" x14ac:dyDescent="0.2">
      <c r="A3041" s="158">
        <f>BD_TS!A3040</f>
        <v>0</v>
      </c>
      <c r="B3041" s="158" t="str">
        <f>SUBSTITUTE(SUBSTITUTE(BD_TS!D3040," ",""),"-","/")</f>
        <v/>
      </c>
      <c r="C3041" s="158">
        <f>BD_TS!E3040</f>
        <v>0</v>
      </c>
      <c r="D3041" s="159">
        <f>BD_TS!F3040</f>
        <v>0</v>
      </c>
      <c r="E3041" s="160">
        <f>BD_TS!B3040</f>
        <v>0</v>
      </c>
      <c r="F3041" s="161">
        <f>BD_TS!C3040</f>
        <v>0</v>
      </c>
      <c r="G3041" s="187">
        <f>BD_TS!H3040</f>
        <v>0</v>
      </c>
      <c r="H3041" s="158" t="str">
        <f>IF($A3041=0,"",IFERROR(INDEX(BD_Gestão!A:A,MATCH('Banco de Dados'!$B3041,BD_Gestão!$B:$B,0)),"erro"))</f>
        <v/>
      </c>
      <c r="I3041" s="162" t="str">
        <f>IF($A3041=0,"",IFERROR(INDEX(BD_Gestão!E:E,MATCH('Banco de Dados'!$B3041,BD_Gestão!$B:$B,0)),"erro"))</f>
        <v/>
      </c>
      <c r="J3041" s="186" t="str">
        <f>IF($A3041=0,"",IFERROR(INDEX(BD_Gestão!B:B,MATCH('Banco de Dados'!$B3041,BD_Gestão!$B:$B,0)),"erro"))</f>
        <v/>
      </c>
      <c r="K3041" s="158" t="str">
        <f>IF($A3041=0,"",IFERROR(INDEX(BD_Gestão!C:C,MATCH('Banco de Dados'!$B3041,BD_Gestão!$B:$B,0)),"erro"))</f>
        <v/>
      </c>
      <c r="L3041" s="158" t="str">
        <f>IF($A3041=0,"",IFERROR(INDEX(BD_Gestão!H:H,MATCH('Banco de Dados'!$B3041,BD_Gestão!$B:$B,0)),"erro"))</f>
        <v/>
      </c>
      <c r="M3041" s="161" t="str">
        <f>IF($A3041=0,"",IFERROR(INDEX(BD_Gestão!F:F,MATCH('Banco de Dados'!$B3041,BD_Gestão!$B:$B,0)),"erro"))</f>
        <v/>
      </c>
      <c r="N3041" s="161" t="str">
        <f>IF($A3041=0,"",IFERROR(INDEX(BD_Gestão!J:J,MATCH('Banco de Dados'!$B3041,BD_Gestão!$B:$B,0)),"erro"))</f>
        <v/>
      </c>
      <c r="O3041" s="164" t="str">
        <f>IF($A3041=0,"",IFERROR(INDEX(BD_Gestão!K:K,MATCH('Banco de Dados'!$B3041,BD_Gestão!$B:$B,0)),"erro"))</f>
        <v/>
      </c>
      <c r="P3041" s="169" t="str">
        <f t="shared" si="190"/>
        <v/>
      </c>
      <c r="Q3041" s="170" t="str">
        <f t="shared" si="191"/>
        <v/>
      </c>
      <c r="R3041" s="163" t="e">
        <f t="shared" si="188"/>
        <v>#VALUE!</v>
      </c>
      <c r="S3041" s="163" t="e">
        <f t="shared" si="189"/>
        <v>#VALUE!</v>
      </c>
      <c r="T3041" s="163" t="e">
        <f>INDEX(Controle!O:O,MATCH('Banco de Dados'!A3041,Controle!M:M,0))*E3041/100</f>
        <v>#N/A</v>
      </c>
    </row>
    <row r="3042" spans="1:20" hidden="1" x14ac:dyDescent="0.2">
      <c r="A3042" s="158">
        <f>BD_TS!A3041</f>
        <v>0</v>
      </c>
      <c r="B3042" s="158" t="str">
        <f>SUBSTITUTE(SUBSTITUTE(BD_TS!D3041," ",""),"-","/")</f>
        <v/>
      </c>
      <c r="C3042" s="158">
        <f>BD_TS!E3041</f>
        <v>0</v>
      </c>
      <c r="D3042" s="159">
        <f>BD_TS!F3041</f>
        <v>0</v>
      </c>
      <c r="E3042" s="160">
        <f>BD_TS!B3041</f>
        <v>0</v>
      </c>
      <c r="F3042" s="161">
        <f>BD_TS!C3041</f>
        <v>0</v>
      </c>
      <c r="G3042" s="187">
        <f>BD_TS!H3041</f>
        <v>0</v>
      </c>
      <c r="H3042" s="158" t="str">
        <f>IF($A3042=0,"",IFERROR(INDEX(BD_Gestão!A:A,MATCH('Banco de Dados'!$B3042,BD_Gestão!$B:$B,0)),"erro"))</f>
        <v/>
      </c>
      <c r="I3042" s="162" t="str">
        <f>IF($A3042=0,"",IFERROR(INDEX(BD_Gestão!E:E,MATCH('Banco de Dados'!$B3042,BD_Gestão!$B:$B,0)),"erro"))</f>
        <v/>
      </c>
      <c r="J3042" s="186" t="str">
        <f>IF($A3042=0,"",IFERROR(INDEX(BD_Gestão!B:B,MATCH('Banco de Dados'!$B3042,BD_Gestão!$B:$B,0)),"erro"))</f>
        <v/>
      </c>
      <c r="K3042" s="158" t="str">
        <f>IF($A3042=0,"",IFERROR(INDEX(BD_Gestão!C:C,MATCH('Banco de Dados'!$B3042,BD_Gestão!$B:$B,0)),"erro"))</f>
        <v/>
      </c>
      <c r="L3042" s="158" t="str">
        <f>IF($A3042=0,"",IFERROR(INDEX(BD_Gestão!H:H,MATCH('Banco de Dados'!$B3042,BD_Gestão!$B:$B,0)),"erro"))</f>
        <v/>
      </c>
      <c r="M3042" s="161" t="str">
        <f>IF($A3042=0,"",IFERROR(INDEX(BD_Gestão!F:F,MATCH('Banco de Dados'!$B3042,BD_Gestão!$B:$B,0)),"erro"))</f>
        <v/>
      </c>
      <c r="N3042" s="161" t="str">
        <f>IF($A3042=0,"",IFERROR(INDEX(BD_Gestão!J:J,MATCH('Banco de Dados'!$B3042,BD_Gestão!$B:$B,0)),"erro"))</f>
        <v/>
      </c>
      <c r="O3042" s="164" t="str">
        <f>IF($A3042=0,"",IFERROR(INDEX(BD_Gestão!K:K,MATCH('Banco de Dados'!$B3042,BD_Gestão!$B:$B,0)),"erro"))</f>
        <v/>
      </c>
      <c r="P3042" s="169" t="str">
        <f t="shared" si="190"/>
        <v/>
      </c>
      <c r="Q3042" s="170" t="str">
        <f t="shared" si="191"/>
        <v/>
      </c>
      <c r="R3042" s="163" t="e">
        <f t="shared" si="188"/>
        <v>#VALUE!</v>
      </c>
      <c r="S3042" s="163" t="e">
        <f t="shared" si="189"/>
        <v>#VALUE!</v>
      </c>
      <c r="T3042" s="163" t="e">
        <f>INDEX(Controle!O:O,MATCH('Banco de Dados'!A3042,Controle!M:M,0))*E3042/100</f>
        <v>#N/A</v>
      </c>
    </row>
    <row r="3043" spans="1:20" hidden="1" x14ac:dyDescent="0.2">
      <c r="A3043" s="158">
        <f>BD_TS!A3042</f>
        <v>0</v>
      </c>
      <c r="B3043" s="158" t="str">
        <f>SUBSTITUTE(SUBSTITUTE(BD_TS!D3042," ",""),"-","/")</f>
        <v/>
      </c>
      <c r="C3043" s="158">
        <f>BD_TS!E3042</f>
        <v>0</v>
      </c>
      <c r="D3043" s="159">
        <f>BD_TS!F3042</f>
        <v>0</v>
      </c>
      <c r="E3043" s="160">
        <f>BD_TS!B3042</f>
        <v>0</v>
      </c>
      <c r="F3043" s="161">
        <f>BD_TS!C3042</f>
        <v>0</v>
      </c>
      <c r="G3043" s="187">
        <f>BD_TS!H3042</f>
        <v>0</v>
      </c>
      <c r="H3043" s="158" t="str">
        <f>IF($A3043=0,"",IFERROR(INDEX(BD_Gestão!A:A,MATCH('Banco de Dados'!$B3043,BD_Gestão!$B:$B,0)),"erro"))</f>
        <v/>
      </c>
      <c r="I3043" s="162" t="str">
        <f>IF($A3043=0,"",IFERROR(INDEX(BD_Gestão!E:E,MATCH('Banco de Dados'!$B3043,BD_Gestão!$B:$B,0)),"erro"))</f>
        <v/>
      </c>
      <c r="J3043" s="186" t="str">
        <f>IF($A3043=0,"",IFERROR(INDEX(BD_Gestão!B:B,MATCH('Banco de Dados'!$B3043,BD_Gestão!$B:$B,0)),"erro"))</f>
        <v/>
      </c>
      <c r="K3043" s="158" t="str">
        <f>IF($A3043=0,"",IFERROR(INDEX(BD_Gestão!C:C,MATCH('Banco de Dados'!$B3043,BD_Gestão!$B:$B,0)),"erro"))</f>
        <v/>
      </c>
      <c r="L3043" s="158" t="str">
        <f>IF($A3043=0,"",IFERROR(INDEX(BD_Gestão!H:H,MATCH('Banco de Dados'!$B3043,BD_Gestão!$B:$B,0)),"erro"))</f>
        <v/>
      </c>
      <c r="M3043" s="161" t="str">
        <f>IF($A3043=0,"",IFERROR(INDEX(BD_Gestão!F:F,MATCH('Banco de Dados'!$B3043,BD_Gestão!$B:$B,0)),"erro"))</f>
        <v/>
      </c>
      <c r="N3043" s="161" t="str">
        <f>IF($A3043=0,"",IFERROR(INDEX(BD_Gestão!J:J,MATCH('Banco de Dados'!$B3043,BD_Gestão!$B:$B,0)),"erro"))</f>
        <v/>
      </c>
      <c r="O3043" s="164" t="str">
        <f>IF($A3043=0,"",IFERROR(INDEX(BD_Gestão!K:K,MATCH('Banco de Dados'!$B3043,BD_Gestão!$B:$B,0)),"erro"))</f>
        <v/>
      </c>
      <c r="P3043" s="169" t="str">
        <f t="shared" si="190"/>
        <v/>
      </c>
      <c r="Q3043" s="170" t="str">
        <f t="shared" si="191"/>
        <v/>
      </c>
      <c r="R3043" s="163" t="e">
        <f t="shared" si="188"/>
        <v>#VALUE!</v>
      </c>
      <c r="S3043" s="163" t="e">
        <f t="shared" si="189"/>
        <v>#VALUE!</v>
      </c>
      <c r="T3043" s="163" t="e">
        <f>INDEX(Controle!O:O,MATCH('Banco de Dados'!A3043,Controle!M:M,0))*E3043/100</f>
        <v>#N/A</v>
      </c>
    </row>
    <row r="3044" spans="1:20" hidden="1" x14ac:dyDescent="0.2">
      <c r="A3044" s="158">
        <f>BD_TS!A3043</f>
        <v>0</v>
      </c>
      <c r="B3044" s="158" t="str">
        <f>SUBSTITUTE(SUBSTITUTE(BD_TS!D3043," ",""),"-","/")</f>
        <v/>
      </c>
      <c r="C3044" s="158">
        <f>BD_TS!E3043</f>
        <v>0</v>
      </c>
      <c r="D3044" s="159">
        <f>BD_TS!F3043</f>
        <v>0</v>
      </c>
      <c r="E3044" s="160">
        <f>BD_TS!B3043</f>
        <v>0</v>
      </c>
      <c r="F3044" s="161">
        <f>BD_TS!C3043</f>
        <v>0</v>
      </c>
      <c r="G3044" s="187">
        <f>BD_TS!H3043</f>
        <v>0</v>
      </c>
      <c r="H3044" s="158" t="str">
        <f>IF($A3044=0,"",IFERROR(INDEX(BD_Gestão!A:A,MATCH('Banco de Dados'!$B3044,BD_Gestão!$B:$B,0)),"erro"))</f>
        <v/>
      </c>
      <c r="I3044" s="162" t="str">
        <f>IF($A3044=0,"",IFERROR(INDEX(BD_Gestão!E:E,MATCH('Banco de Dados'!$B3044,BD_Gestão!$B:$B,0)),"erro"))</f>
        <v/>
      </c>
      <c r="J3044" s="186" t="str">
        <f>IF($A3044=0,"",IFERROR(INDEX(BD_Gestão!B:B,MATCH('Banco de Dados'!$B3044,BD_Gestão!$B:$B,0)),"erro"))</f>
        <v/>
      </c>
      <c r="K3044" s="158" t="str">
        <f>IF($A3044=0,"",IFERROR(INDEX(BD_Gestão!C:C,MATCH('Banco de Dados'!$B3044,BD_Gestão!$B:$B,0)),"erro"))</f>
        <v/>
      </c>
      <c r="L3044" s="158" t="str">
        <f>IF($A3044=0,"",IFERROR(INDEX(BD_Gestão!H:H,MATCH('Banco de Dados'!$B3044,BD_Gestão!$B:$B,0)),"erro"))</f>
        <v/>
      </c>
      <c r="M3044" s="161" t="str">
        <f>IF($A3044=0,"",IFERROR(INDEX(BD_Gestão!F:F,MATCH('Banco de Dados'!$B3044,BD_Gestão!$B:$B,0)),"erro"))</f>
        <v/>
      </c>
      <c r="N3044" s="161" t="str">
        <f>IF($A3044=0,"",IFERROR(INDEX(BD_Gestão!J:J,MATCH('Banco de Dados'!$B3044,BD_Gestão!$B:$B,0)),"erro"))</f>
        <v/>
      </c>
      <c r="O3044" s="164" t="str">
        <f>IF($A3044=0,"",IFERROR(INDEX(BD_Gestão!K:K,MATCH('Banco de Dados'!$B3044,BD_Gestão!$B:$B,0)),"erro"))</f>
        <v/>
      </c>
      <c r="P3044" s="169" t="str">
        <f t="shared" si="190"/>
        <v/>
      </c>
      <c r="Q3044" s="170" t="str">
        <f t="shared" si="191"/>
        <v/>
      </c>
      <c r="R3044" s="163" t="e">
        <f t="shared" si="188"/>
        <v>#VALUE!</v>
      </c>
      <c r="S3044" s="163" t="e">
        <f t="shared" si="189"/>
        <v>#VALUE!</v>
      </c>
      <c r="T3044" s="163" t="e">
        <f>INDEX(Controle!O:O,MATCH('Banco de Dados'!A3044,Controle!M:M,0))*E3044/100</f>
        <v>#N/A</v>
      </c>
    </row>
    <row r="3045" spans="1:20" hidden="1" x14ac:dyDescent="0.2">
      <c r="A3045" s="158">
        <f>BD_TS!A3044</f>
        <v>0</v>
      </c>
      <c r="B3045" s="158" t="str">
        <f>SUBSTITUTE(SUBSTITUTE(BD_TS!D3044," ",""),"-","/")</f>
        <v/>
      </c>
      <c r="C3045" s="158">
        <f>BD_TS!E3044</f>
        <v>0</v>
      </c>
      <c r="D3045" s="159">
        <f>BD_TS!F3044</f>
        <v>0</v>
      </c>
      <c r="E3045" s="160">
        <f>BD_TS!B3044</f>
        <v>0</v>
      </c>
      <c r="F3045" s="161">
        <f>BD_TS!C3044</f>
        <v>0</v>
      </c>
      <c r="G3045" s="187">
        <f>BD_TS!H3044</f>
        <v>0</v>
      </c>
      <c r="H3045" s="158" t="str">
        <f>IF($A3045=0,"",IFERROR(INDEX(BD_Gestão!A:A,MATCH('Banco de Dados'!$B3045,BD_Gestão!$B:$B,0)),"erro"))</f>
        <v/>
      </c>
      <c r="I3045" s="162" t="str">
        <f>IF($A3045=0,"",IFERROR(INDEX(BD_Gestão!E:E,MATCH('Banco de Dados'!$B3045,BD_Gestão!$B:$B,0)),"erro"))</f>
        <v/>
      </c>
      <c r="J3045" s="186" t="str">
        <f>IF($A3045=0,"",IFERROR(INDEX(BD_Gestão!B:B,MATCH('Banco de Dados'!$B3045,BD_Gestão!$B:$B,0)),"erro"))</f>
        <v/>
      </c>
      <c r="K3045" s="158" t="str">
        <f>IF($A3045=0,"",IFERROR(INDEX(BD_Gestão!C:C,MATCH('Banco de Dados'!$B3045,BD_Gestão!$B:$B,0)),"erro"))</f>
        <v/>
      </c>
      <c r="L3045" s="158" t="str">
        <f>IF($A3045=0,"",IFERROR(INDEX(BD_Gestão!H:H,MATCH('Banco de Dados'!$B3045,BD_Gestão!$B:$B,0)),"erro"))</f>
        <v/>
      </c>
      <c r="M3045" s="161" t="str">
        <f>IF($A3045=0,"",IFERROR(INDEX(BD_Gestão!F:F,MATCH('Banco de Dados'!$B3045,BD_Gestão!$B:$B,0)),"erro"))</f>
        <v/>
      </c>
      <c r="N3045" s="161" t="str">
        <f>IF($A3045=0,"",IFERROR(INDEX(BD_Gestão!J:J,MATCH('Banco de Dados'!$B3045,BD_Gestão!$B:$B,0)),"erro"))</f>
        <v/>
      </c>
      <c r="O3045" s="164" t="str">
        <f>IF($A3045=0,"",IFERROR(INDEX(BD_Gestão!K:K,MATCH('Banco de Dados'!$B3045,BD_Gestão!$B:$B,0)),"erro"))</f>
        <v/>
      </c>
      <c r="P3045" s="169" t="str">
        <f t="shared" si="190"/>
        <v/>
      </c>
      <c r="Q3045" s="170" t="str">
        <f t="shared" si="191"/>
        <v/>
      </c>
      <c r="R3045" s="163" t="e">
        <f t="shared" si="188"/>
        <v>#VALUE!</v>
      </c>
      <c r="S3045" s="163" t="e">
        <f t="shared" si="189"/>
        <v>#VALUE!</v>
      </c>
      <c r="T3045" s="163" t="e">
        <f>INDEX(Controle!O:O,MATCH('Banco de Dados'!A3045,Controle!M:M,0))*E3045/100</f>
        <v>#N/A</v>
      </c>
    </row>
    <row r="3046" spans="1:20" hidden="1" x14ac:dyDescent="0.2">
      <c r="A3046" s="158">
        <f>BD_TS!A3045</f>
        <v>0</v>
      </c>
      <c r="B3046" s="158" t="str">
        <f>SUBSTITUTE(SUBSTITUTE(BD_TS!D3045," ",""),"-","/")</f>
        <v/>
      </c>
      <c r="C3046" s="158">
        <f>BD_TS!E3045</f>
        <v>0</v>
      </c>
      <c r="D3046" s="159">
        <f>BD_TS!F3045</f>
        <v>0</v>
      </c>
      <c r="E3046" s="160">
        <f>BD_TS!B3045</f>
        <v>0</v>
      </c>
      <c r="F3046" s="161">
        <f>BD_TS!C3045</f>
        <v>0</v>
      </c>
      <c r="G3046" s="187">
        <f>BD_TS!H3045</f>
        <v>0</v>
      </c>
      <c r="H3046" s="158" t="str">
        <f>IF($A3046=0,"",IFERROR(INDEX(BD_Gestão!A:A,MATCH('Banco de Dados'!$B3046,BD_Gestão!$B:$B,0)),"erro"))</f>
        <v/>
      </c>
      <c r="I3046" s="162" t="str">
        <f>IF($A3046=0,"",IFERROR(INDEX(BD_Gestão!E:E,MATCH('Banco de Dados'!$B3046,BD_Gestão!$B:$B,0)),"erro"))</f>
        <v/>
      </c>
      <c r="J3046" s="186" t="str">
        <f>IF($A3046=0,"",IFERROR(INDEX(BD_Gestão!B:B,MATCH('Banco de Dados'!$B3046,BD_Gestão!$B:$B,0)),"erro"))</f>
        <v/>
      </c>
      <c r="K3046" s="158" t="str">
        <f>IF($A3046=0,"",IFERROR(INDEX(BD_Gestão!C:C,MATCH('Banco de Dados'!$B3046,BD_Gestão!$B:$B,0)),"erro"))</f>
        <v/>
      </c>
      <c r="L3046" s="158" t="str">
        <f>IF($A3046=0,"",IFERROR(INDEX(BD_Gestão!H:H,MATCH('Banco de Dados'!$B3046,BD_Gestão!$B:$B,0)),"erro"))</f>
        <v/>
      </c>
      <c r="M3046" s="161" t="str">
        <f>IF($A3046=0,"",IFERROR(INDEX(BD_Gestão!F:F,MATCH('Banco de Dados'!$B3046,BD_Gestão!$B:$B,0)),"erro"))</f>
        <v/>
      </c>
      <c r="N3046" s="161" t="str">
        <f>IF($A3046=0,"",IFERROR(INDEX(BD_Gestão!J:J,MATCH('Banco de Dados'!$B3046,BD_Gestão!$B:$B,0)),"erro"))</f>
        <v/>
      </c>
      <c r="O3046" s="164" t="str">
        <f>IF($A3046=0,"",IFERROR(INDEX(BD_Gestão!K:K,MATCH('Banco de Dados'!$B3046,BD_Gestão!$B:$B,0)),"erro"))</f>
        <v/>
      </c>
      <c r="P3046" s="169" t="str">
        <f t="shared" si="190"/>
        <v/>
      </c>
      <c r="Q3046" s="170" t="str">
        <f t="shared" si="191"/>
        <v/>
      </c>
      <c r="R3046" s="163" t="e">
        <f t="shared" si="188"/>
        <v>#VALUE!</v>
      </c>
      <c r="S3046" s="163" t="e">
        <f t="shared" si="189"/>
        <v>#VALUE!</v>
      </c>
      <c r="T3046" s="163" t="e">
        <f>INDEX(Controle!O:O,MATCH('Banco de Dados'!A3046,Controle!M:M,0))*E3046/100</f>
        <v>#N/A</v>
      </c>
    </row>
    <row r="3047" spans="1:20" hidden="1" x14ac:dyDescent="0.2">
      <c r="A3047" s="158">
        <f>BD_TS!A3046</f>
        <v>0</v>
      </c>
      <c r="B3047" s="158" t="str">
        <f>SUBSTITUTE(SUBSTITUTE(BD_TS!D3046," ",""),"-","/")</f>
        <v/>
      </c>
      <c r="C3047" s="158">
        <f>BD_TS!E3046</f>
        <v>0</v>
      </c>
      <c r="D3047" s="159">
        <f>BD_TS!F3046</f>
        <v>0</v>
      </c>
      <c r="E3047" s="160">
        <f>BD_TS!B3046</f>
        <v>0</v>
      </c>
      <c r="F3047" s="161">
        <f>BD_TS!C3046</f>
        <v>0</v>
      </c>
      <c r="G3047" s="187">
        <f>BD_TS!H3046</f>
        <v>0</v>
      </c>
      <c r="H3047" s="158" t="str">
        <f>IF($A3047=0,"",IFERROR(INDEX(BD_Gestão!A:A,MATCH('Banco de Dados'!$B3047,BD_Gestão!$B:$B,0)),"erro"))</f>
        <v/>
      </c>
      <c r="I3047" s="162" t="str">
        <f>IF($A3047=0,"",IFERROR(INDEX(BD_Gestão!E:E,MATCH('Banco de Dados'!$B3047,BD_Gestão!$B:$B,0)),"erro"))</f>
        <v/>
      </c>
      <c r="J3047" s="186" t="str">
        <f>IF($A3047=0,"",IFERROR(INDEX(BD_Gestão!B:B,MATCH('Banco de Dados'!$B3047,BD_Gestão!$B:$B,0)),"erro"))</f>
        <v/>
      </c>
      <c r="K3047" s="158" t="str">
        <f>IF($A3047=0,"",IFERROR(INDEX(BD_Gestão!C:C,MATCH('Banco de Dados'!$B3047,BD_Gestão!$B:$B,0)),"erro"))</f>
        <v/>
      </c>
      <c r="L3047" s="158" t="str">
        <f>IF($A3047=0,"",IFERROR(INDEX(BD_Gestão!H:H,MATCH('Banco de Dados'!$B3047,BD_Gestão!$B:$B,0)),"erro"))</f>
        <v/>
      </c>
      <c r="M3047" s="161" t="str">
        <f>IF($A3047=0,"",IFERROR(INDEX(BD_Gestão!F:F,MATCH('Banco de Dados'!$B3047,BD_Gestão!$B:$B,0)),"erro"))</f>
        <v/>
      </c>
      <c r="N3047" s="161" t="str">
        <f>IF($A3047=0,"",IFERROR(INDEX(BD_Gestão!J:J,MATCH('Banco de Dados'!$B3047,BD_Gestão!$B:$B,0)),"erro"))</f>
        <v/>
      </c>
      <c r="O3047" s="164" t="str">
        <f>IF($A3047=0,"",IFERROR(INDEX(BD_Gestão!K:K,MATCH('Banco de Dados'!$B3047,BD_Gestão!$B:$B,0)),"erro"))</f>
        <v/>
      </c>
      <c r="P3047" s="169" t="str">
        <f t="shared" si="190"/>
        <v/>
      </c>
      <c r="Q3047" s="170" t="str">
        <f t="shared" si="191"/>
        <v/>
      </c>
      <c r="R3047" s="163" t="e">
        <f t="shared" si="188"/>
        <v>#VALUE!</v>
      </c>
      <c r="S3047" s="163" t="e">
        <f t="shared" si="189"/>
        <v>#VALUE!</v>
      </c>
      <c r="T3047" s="163" t="e">
        <f>INDEX(Controle!O:O,MATCH('Banco de Dados'!A3047,Controle!M:M,0))*E3047/100</f>
        <v>#N/A</v>
      </c>
    </row>
    <row r="3048" spans="1:20" hidden="1" x14ac:dyDescent="0.2">
      <c r="A3048" s="158">
        <f>BD_TS!A3047</f>
        <v>0</v>
      </c>
      <c r="B3048" s="158" t="str">
        <f>SUBSTITUTE(SUBSTITUTE(BD_TS!D3047," ",""),"-","/")</f>
        <v/>
      </c>
      <c r="C3048" s="158">
        <f>BD_TS!E3047</f>
        <v>0</v>
      </c>
      <c r="D3048" s="159">
        <f>BD_TS!F3047</f>
        <v>0</v>
      </c>
      <c r="E3048" s="160">
        <f>BD_TS!B3047</f>
        <v>0</v>
      </c>
      <c r="F3048" s="161">
        <f>BD_TS!C3047</f>
        <v>0</v>
      </c>
      <c r="G3048" s="187">
        <f>BD_TS!H3047</f>
        <v>0</v>
      </c>
      <c r="H3048" s="158" t="str">
        <f>IF($A3048=0,"",IFERROR(INDEX(BD_Gestão!A:A,MATCH('Banco de Dados'!$B3048,BD_Gestão!$B:$B,0)),"erro"))</f>
        <v/>
      </c>
      <c r="I3048" s="162" t="str">
        <f>IF($A3048=0,"",IFERROR(INDEX(BD_Gestão!E:E,MATCH('Banco de Dados'!$B3048,BD_Gestão!$B:$B,0)),"erro"))</f>
        <v/>
      </c>
      <c r="J3048" s="186" t="str">
        <f>IF($A3048=0,"",IFERROR(INDEX(BD_Gestão!B:B,MATCH('Banco de Dados'!$B3048,BD_Gestão!$B:$B,0)),"erro"))</f>
        <v/>
      </c>
      <c r="K3048" s="158" t="str">
        <f>IF($A3048=0,"",IFERROR(INDEX(BD_Gestão!C:C,MATCH('Banco de Dados'!$B3048,BD_Gestão!$B:$B,0)),"erro"))</f>
        <v/>
      </c>
      <c r="L3048" s="158" t="str">
        <f>IF($A3048=0,"",IFERROR(INDEX(BD_Gestão!H:H,MATCH('Banco de Dados'!$B3048,BD_Gestão!$B:$B,0)),"erro"))</f>
        <v/>
      </c>
      <c r="M3048" s="161" t="str">
        <f>IF($A3048=0,"",IFERROR(INDEX(BD_Gestão!F:F,MATCH('Banco de Dados'!$B3048,BD_Gestão!$B:$B,0)),"erro"))</f>
        <v/>
      </c>
      <c r="N3048" s="161" t="str">
        <f>IF($A3048=0,"",IFERROR(INDEX(BD_Gestão!J:J,MATCH('Banco de Dados'!$B3048,BD_Gestão!$B:$B,0)),"erro"))</f>
        <v/>
      </c>
      <c r="O3048" s="164" t="str">
        <f>IF($A3048=0,"",IFERROR(INDEX(BD_Gestão!K:K,MATCH('Banco de Dados'!$B3048,BD_Gestão!$B:$B,0)),"erro"))</f>
        <v/>
      </c>
      <c r="P3048" s="169" t="str">
        <f t="shared" si="190"/>
        <v/>
      </c>
      <c r="Q3048" s="170" t="str">
        <f t="shared" si="191"/>
        <v/>
      </c>
      <c r="R3048" s="163" t="e">
        <f t="shared" si="188"/>
        <v>#VALUE!</v>
      </c>
      <c r="S3048" s="163" t="e">
        <f t="shared" si="189"/>
        <v>#VALUE!</v>
      </c>
      <c r="T3048" s="163" t="e">
        <f>INDEX(Controle!O:O,MATCH('Banco de Dados'!A3048,Controle!M:M,0))*E3048/100</f>
        <v>#N/A</v>
      </c>
    </row>
    <row r="3049" spans="1:20" hidden="1" x14ac:dyDescent="0.2">
      <c r="A3049" s="158">
        <f>BD_TS!A3048</f>
        <v>0</v>
      </c>
      <c r="B3049" s="158" t="str">
        <f>SUBSTITUTE(SUBSTITUTE(BD_TS!D3048," ",""),"-","/")</f>
        <v/>
      </c>
      <c r="C3049" s="158">
        <f>BD_TS!E3048</f>
        <v>0</v>
      </c>
      <c r="D3049" s="159">
        <f>BD_TS!F3048</f>
        <v>0</v>
      </c>
      <c r="E3049" s="160">
        <f>BD_TS!B3048</f>
        <v>0</v>
      </c>
      <c r="F3049" s="161">
        <f>BD_TS!C3048</f>
        <v>0</v>
      </c>
      <c r="G3049" s="187">
        <f>BD_TS!H3048</f>
        <v>0</v>
      </c>
      <c r="H3049" s="158" t="str">
        <f>IF($A3049=0,"",IFERROR(INDEX(BD_Gestão!A:A,MATCH('Banco de Dados'!$B3049,BD_Gestão!$B:$B,0)),"erro"))</f>
        <v/>
      </c>
      <c r="I3049" s="162" t="str">
        <f>IF($A3049=0,"",IFERROR(INDEX(BD_Gestão!E:E,MATCH('Banco de Dados'!$B3049,BD_Gestão!$B:$B,0)),"erro"))</f>
        <v/>
      </c>
      <c r="J3049" s="186" t="str">
        <f>IF($A3049=0,"",IFERROR(INDEX(BD_Gestão!B:B,MATCH('Banco de Dados'!$B3049,BD_Gestão!$B:$B,0)),"erro"))</f>
        <v/>
      </c>
      <c r="K3049" s="158" t="str">
        <f>IF($A3049=0,"",IFERROR(INDEX(BD_Gestão!C:C,MATCH('Banco de Dados'!$B3049,BD_Gestão!$B:$B,0)),"erro"))</f>
        <v/>
      </c>
      <c r="L3049" s="158" t="str">
        <f>IF($A3049=0,"",IFERROR(INDEX(BD_Gestão!H:H,MATCH('Banco de Dados'!$B3049,BD_Gestão!$B:$B,0)),"erro"))</f>
        <v/>
      </c>
      <c r="M3049" s="161" t="str">
        <f>IF($A3049=0,"",IFERROR(INDEX(BD_Gestão!F:F,MATCH('Banco de Dados'!$B3049,BD_Gestão!$B:$B,0)),"erro"))</f>
        <v/>
      </c>
      <c r="N3049" s="161" t="str">
        <f>IF($A3049=0,"",IFERROR(INDEX(BD_Gestão!J:J,MATCH('Banco de Dados'!$B3049,BD_Gestão!$B:$B,0)),"erro"))</f>
        <v/>
      </c>
      <c r="O3049" s="164" t="str">
        <f>IF($A3049=0,"",IFERROR(INDEX(BD_Gestão!K:K,MATCH('Banco de Dados'!$B3049,BD_Gestão!$B:$B,0)),"erro"))</f>
        <v/>
      </c>
      <c r="P3049" s="169" t="str">
        <f t="shared" si="190"/>
        <v/>
      </c>
      <c r="Q3049" s="170" t="str">
        <f t="shared" si="191"/>
        <v/>
      </c>
      <c r="R3049" s="163" t="e">
        <f t="shared" si="188"/>
        <v>#VALUE!</v>
      </c>
      <c r="S3049" s="163" t="e">
        <f t="shared" si="189"/>
        <v>#VALUE!</v>
      </c>
      <c r="T3049" s="163" t="e">
        <f>INDEX(Controle!O:O,MATCH('Banco de Dados'!A3049,Controle!M:M,0))*E3049/100</f>
        <v>#N/A</v>
      </c>
    </row>
    <row r="3050" spans="1:20" hidden="1" x14ac:dyDescent="0.2">
      <c r="A3050" s="158">
        <f>BD_TS!A3049</f>
        <v>0</v>
      </c>
      <c r="B3050" s="158" t="str">
        <f>SUBSTITUTE(SUBSTITUTE(BD_TS!D3049," ",""),"-","/")</f>
        <v/>
      </c>
      <c r="C3050" s="158">
        <f>BD_TS!E3049</f>
        <v>0</v>
      </c>
      <c r="D3050" s="159">
        <f>BD_TS!F3049</f>
        <v>0</v>
      </c>
      <c r="E3050" s="160">
        <f>BD_TS!B3049</f>
        <v>0</v>
      </c>
      <c r="F3050" s="161">
        <f>BD_TS!C3049</f>
        <v>0</v>
      </c>
      <c r="G3050" s="187">
        <f>BD_TS!H3049</f>
        <v>0</v>
      </c>
      <c r="H3050" s="158" t="str">
        <f>IF($A3050=0,"",IFERROR(INDEX(BD_Gestão!A:A,MATCH('Banco de Dados'!$B3050,BD_Gestão!$B:$B,0)),"erro"))</f>
        <v/>
      </c>
      <c r="I3050" s="162" t="str">
        <f>IF($A3050=0,"",IFERROR(INDEX(BD_Gestão!E:E,MATCH('Banco de Dados'!$B3050,BD_Gestão!$B:$B,0)),"erro"))</f>
        <v/>
      </c>
      <c r="J3050" s="186" t="str">
        <f>IF($A3050=0,"",IFERROR(INDEX(BD_Gestão!B:B,MATCH('Banco de Dados'!$B3050,BD_Gestão!$B:$B,0)),"erro"))</f>
        <v/>
      </c>
      <c r="K3050" s="158" t="str">
        <f>IF($A3050=0,"",IFERROR(INDEX(BD_Gestão!C:C,MATCH('Banco de Dados'!$B3050,BD_Gestão!$B:$B,0)),"erro"))</f>
        <v/>
      </c>
      <c r="L3050" s="158" t="str">
        <f>IF($A3050=0,"",IFERROR(INDEX(BD_Gestão!H:H,MATCH('Banco de Dados'!$B3050,BD_Gestão!$B:$B,0)),"erro"))</f>
        <v/>
      </c>
      <c r="M3050" s="161" t="str">
        <f>IF($A3050=0,"",IFERROR(INDEX(BD_Gestão!F:F,MATCH('Banco de Dados'!$B3050,BD_Gestão!$B:$B,0)),"erro"))</f>
        <v/>
      </c>
      <c r="N3050" s="161" t="str">
        <f>IF($A3050=0,"",IFERROR(INDEX(BD_Gestão!J:J,MATCH('Banco de Dados'!$B3050,BD_Gestão!$B:$B,0)),"erro"))</f>
        <v/>
      </c>
      <c r="O3050" s="164" t="str">
        <f>IF($A3050=0,"",IFERROR(INDEX(BD_Gestão!K:K,MATCH('Banco de Dados'!$B3050,BD_Gestão!$B:$B,0)),"erro"))</f>
        <v/>
      </c>
      <c r="P3050" s="169" t="str">
        <f t="shared" si="190"/>
        <v/>
      </c>
      <c r="Q3050" s="170" t="str">
        <f t="shared" si="191"/>
        <v/>
      </c>
      <c r="R3050" s="163" t="e">
        <f t="shared" si="188"/>
        <v>#VALUE!</v>
      </c>
      <c r="S3050" s="163" t="e">
        <f t="shared" si="189"/>
        <v>#VALUE!</v>
      </c>
      <c r="T3050" s="163" t="e">
        <f>INDEX(Controle!O:O,MATCH('Banco de Dados'!A3050,Controle!M:M,0))*E3050/100</f>
        <v>#N/A</v>
      </c>
    </row>
    <row r="3051" spans="1:20" hidden="1" x14ac:dyDescent="0.2">
      <c r="A3051" s="158">
        <f>BD_TS!A3050</f>
        <v>0</v>
      </c>
      <c r="B3051" s="158" t="str">
        <f>SUBSTITUTE(SUBSTITUTE(BD_TS!D3050," ",""),"-","/")</f>
        <v/>
      </c>
      <c r="C3051" s="158">
        <f>BD_TS!E3050</f>
        <v>0</v>
      </c>
      <c r="D3051" s="159">
        <f>BD_TS!F3050</f>
        <v>0</v>
      </c>
      <c r="E3051" s="160">
        <f>BD_TS!B3050</f>
        <v>0</v>
      </c>
      <c r="F3051" s="161">
        <f>BD_TS!C3050</f>
        <v>0</v>
      </c>
      <c r="G3051" s="187">
        <f>BD_TS!H3050</f>
        <v>0</v>
      </c>
      <c r="H3051" s="158" t="str">
        <f>IF($A3051=0,"",IFERROR(INDEX(BD_Gestão!A:A,MATCH('Banco de Dados'!$B3051,BD_Gestão!$B:$B,0)),"erro"))</f>
        <v/>
      </c>
      <c r="I3051" s="162" t="str">
        <f>IF($A3051=0,"",IFERROR(INDEX(BD_Gestão!E:E,MATCH('Banco de Dados'!$B3051,BD_Gestão!$B:$B,0)),"erro"))</f>
        <v/>
      </c>
      <c r="J3051" s="186" t="str">
        <f>IF($A3051=0,"",IFERROR(INDEX(BD_Gestão!B:B,MATCH('Banco de Dados'!$B3051,BD_Gestão!$B:$B,0)),"erro"))</f>
        <v/>
      </c>
      <c r="K3051" s="158" t="str">
        <f>IF($A3051=0,"",IFERROR(INDEX(BD_Gestão!C:C,MATCH('Banco de Dados'!$B3051,BD_Gestão!$B:$B,0)),"erro"))</f>
        <v/>
      </c>
      <c r="L3051" s="158" t="str">
        <f>IF($A3051=0,"",IFERROR(INDEX(BD_Gestão!H:H,MATCH('Banco de Dados'!$B3051,BD_Gestão!$B:$B,0)),"erro"))</f>
        <v/>
      </c>
      <c r="M3051" s="161" t="str">
        <f>IF($A3051=0,"",IFERROR(INDEX(BD_Gestão!F:F,MATCH('Banco de Dados'!$B3051,BD_Gestão!$B:$B,0)),"erro"))</f>
        <v/>
      </c>
      <c r="N3051" s="161" t="str">
        <f>IF($A3051=0,"",IFERROR(INDEX(BD_Gestão!J:J,MATCH('Banco de Dados'!$B3051,BD_Gestão!$B:$B,0)),"erro"))</f>
        <v/>
      </c>
      <c r="O3051" s="164" t="str">
        <f>IF($A3051=0,"",IFERROR(INDEX(BD_Gestão!K:K,MATCH('Banco de Dados'!$B3051,BD_Gestão!$B:$B,0)),"erro"))</f>
        <v/>
      </c>
      <c r="P3051" s="169" t="str">
        <f t="shared" si="190"/>
        <v/>
      </c>
      <c r="Q3051" s="170" t="str">
        <f t="shared" si="191"/>
        <v/>
      </c>
      <c r="R3051" s="163" t="e">
        <f t="shared" si="188"/>
        <v>#VALUE!</v>
      </c>
      <c r="S3051" s="163" t="e">
        <f t="shared" si="189"/>
        <v>#VALUE!</v>
      </c>
      <c r="T3051" s="163" t="e">
        <f>INDEX(Controle!O:O,MATCH('Banco de Dados'!A3051,Controle!M:M,0))*E3051/100</f>
        <v>#N/A</v>
      </c>
    </row>
    <row r="3052" spans="1:20" hidden="1" x14ac:dyDescent="0.2">
      <c r="A3052" s="158">
        <f>BD_TS!A3051</f>
        <v>0</v>
      </c>
      <c r="B3052" s="158" t="str">
        <f>SUBSTITUTE(SUBSTITUTE(BD_TS!D3051," ",""),"-","/")</f>
        <v/>
      </c>
      <c r="C3052" s="158">
        <f>BD_TS!E3051</f>
        <v>0</v>
      </c>
      <c r="D3052" s="159">
        <f>BD_TS!F3051</f>
        <v>0</v>
      </c>
      <c r="E3052" s="160">
        <f>BD_TS!B3051</f>
        <v>0</v>
      </c>
      <c r="F3052" s="161">
        <f>BD_TS!C3051</f>
        <v>0</v>
      </c>
      <c r="G3052" s="187">
        <f>BD_TS!H3051</f>
        <v>0</v>
      </c>
      <c r="H3052" s="158" t="str">
        <f>IF($A3052=0,"",IFERROR(INDEX(BD_Gestão!A:A,MATCH('Banco de Dados'!$B3052,BD_Gestão!$B:$B,0)),"erro"))</f>
        <v/>
      </c>
      <c r="I3052" s="162" t="str">
        <f>IF($A3052=0,"",IFERROR(INDEX(BD_Gestão!E:E,MATCH('Banco de Dados'!$B3052,BD_Gestão!$B:$B,0)),"erro"))</f>
        <v/>
      </c>
      <c r="J3052" s="186" t="str">
        <f>IF($A3052=0,"",IFERROR(INDEX(BD_Gestão!B:B,MATCH('Banco de Dados'!$B3052,BD_Gestão!$B:$B,0)),"erro"))</f>
        <v/>
      </c>
      <c r="K3052" s="158" t="str">
        <f>IF($A3052=0,"",IFERROR(INDEX(BD_Gestão!C:C,MATCH('Banco de Dados'!$B3052,BD_Gestão!$B:$B,0)),"erro"))</f>
        <v/>
      </c>
      <c r="L3052" s="158" t="str">
        <f>IF($A3052=0,"",IFERROR(INDEX(BD_Gestão!H:H,MATCH('Banco de Dados'!$B3052,BD_Gestão!$B:$B,0)),"erro"))</f>
        <v/>
      </c>
      <c r="M3052" s="161" t="str">
        <f>IF($A3052=0,"",IFERROR(INDEX(BD_Gestão!F:F,MATCH('Banco de Dados'!$B3052,BD_Gestão!$B:$B,0)),"erro"))</f>
        <v/>
      </c>
      <c r="N3052" s="161" t="str">
        <f>IF($A3052=0,"",IFERROR(INDEX(BD_Gestão!J:J,MATCH('Banco de Dados'!$B3052,BD_Gestão!$B:$B,0)),"erro"))</f>
        <v/>
      </c>
      <c r="O3052" s="164" t="str">
        <f>IF($A3052=0,"",IFERROR(INDEX(BD_Gestão!K:K,MATCH('Banco de Dados'!$B3052,BD_Gestão!$B:$B,0)),"erro"))</f>
        <v/>
      </c>
      <c r="P3052" s="169" t="str">
        <f t="shared" si="190"/>
        <v/>
      </c>
      <c r="Q3052" s="170" t="str">
        <f t="shared" si="191"/>
        <v/>
      </c>
      <c r="R3052" s="163" t="e">
        <f t="shared" si="188"/>
        <v>#VALUE!</v>
      </c>
      <c r="S3052" s="163" t="e">
        <f t="shared" si="189"/>
        <v>#VALUE!</v>
      </c>
      <c r="T3052" s="163" t="e">
        <f>INDEX(Controle!O:O,MATCH('Banco de Dados'!A3052,Controle!M:M,0))*E3052/100</f>
        <v>#N/A</v>
      </c>
    </row>
    <row r="3053" spans="1:20" hidden="1" x14ac:dyDescent="0.2">
      <c r="A3053" s="158">
        <f>BD_TS!A3052</f>
        <v>0</v>
      </c>
      <c r="B3053" s="158" t="str">
        <f>SUBSTITUTE(SUBSTITUTE(BD_TS!D3052," ",""),"-","/")</f>
        <v/>
      </c>
      <c r="C3053" s="158">
        <f>BD_TS!E3052</f>
        <v>0</v>
      </c>
      <c r="D3053" s="159">
        <f>BD_TS!F3052</f>
        <v>0</v>
      </c>
      <c r="E3053" s="160">
        <f>BD_TS!B3052</f>
        <v>0</v>
      </c>
      <c r="F3053" s="161">
        <f>BD_TS!C3052</f>
        <v>0</v>
      </c>
      <c r="G3053" s="187">
        <f>BD_TS!H3052</f>
        <v>0</v>
      </c>
      <c r="H3053" s="158" t="str">
        <f>IF($A3053=0,"",IFERROR(INDEX(BD_Gestão!A:A,MATCH('Banco de Dados'!$B3053,BD_Gestão!$B:$B,0)),"erro"))</f>
        <v/>
      </c>
      <c r="I3053" s="162" t="str">
        <f>IF($A3053=0,"",IFERROR(INDEX(BD_Gestão!E:E,MATCH('Banco de Dados'!$B3053,BD_Gestão!$B:$B,0)),"erro"))</f>
        <v/>
      </c>
      <c r="J3053" s="186" t="str">
        <f>IF($A3053=0,"",IFERROR(INDEX(BD_Gestão!B:B,MATCH('Banco de Dados'!$B3053,BD_Gestão!$B:$B,0)),"erro"))</f>
        <v/>
      </c>
      <c r="K3053" s="158" t="str">
        <f>IF($A3053=0,"",IFERROR(INDEX(BD_Gestão!C:C,MATCH('Banco de Dados'!$B3053,BD_Gestão!$B:$B,0)),"erro"))</f>
        <v/>
      </c>
      <c r="L3053" s="158" t="str">
        <f>IF($A3053=0,"",IFERROR(INDEX(BD_Gestão!H:H,MATCH('Banco de Dados'!$B3053,BD_Gestão!$B:$B,0)),"erro"))</f>
        <v/>
      </c>
      <c r="M3053" s="161" t="str">
        <f>IF($A3053=0,"",IFERROR(INDEX(BD_Gestão!F:F,MATCH('Banco de Dados'!$B3053,BD_Gestão!$B:$B,0)),"erro"))</f>
        <v/>
      </c>
      <c r="N3053" s="161" t="str">
        <f>IF($A3053=0,"",IFERROR(INDEX(BD_Gestão!J:J,MATCH('Banco de Dados'!$B3053,BD_Gestão!$B:$B,0)),"erro"))</f>
        <v/>
      </c>
      <c r="O3053" s="164" t="str">
        <f>IF($A3053=0,"",IFERROR(INDEX(BD_Gestão!K:K,MATCH('Banco de Dados'!$B3053,BD_Gestão!$B:$B,0)),"erro"))</f>
        <v/>
      </c>
      <c r="P3053" s="169" t="str">
        <f t="shared" si="190"/>
        <v/>
      </c>
      <c r="Q3053" s="170" t="str">
        <f t="shared" si="191"/>
        <v/>
      </c>
      <c r="R3053" s="163" t="e">
        <f t="shared" si="188"/>
        <v>#VALUE!</v>
      </c>
      <c r="S3053" s="163" t="e">
        <f t="shared" si="189"/>
        <v>#VALUE!</v>
      </c>
      <c r="T3053" s="163" t="e">
        <f>INDEX(Controle!O:O,MATCH('Banco de Dados'!A3053,Controle!M:M,0))*E3053/100</f>
        <v>#N/A</v>
      </c>
    </row>
    <row r="3054" spans="1:20" hidden="1" x14ac:dyDescent="0.2">
      <c r="A3054" s="158">
        <f>BD_TS!A3053</f>
        <v>0</v>
      </c>
      <c r="B3054" s="158" t="str">
        <f>SUBSTITUTE(SUBSTITUTE(BD_TS!D3053," ",""),"-","/")</f>
        <v/>
      </c>
      <c r="C3054" s="158">
        <f>BD_TS!E3053</f>
        <v>0</v>
      </c>
      <c r="D3054" s="159">
        <f>BD_TS!F3053</f>
        <v>0</v>
      </c>
      <c r="E3054" s="160">
        <f>BD_TS!B3053</f>
        <v>0</v>
      </c>
      <c r="F3054" s="161">
        <f>BD_TS!C3053</f>
        <v>0</v>
      </c>
      <c r="G3054" s="187">
        <f>BD_TS!H3053</f>
        <v>0</v>
      </c>
      <c r="H3054" s="158" t="str">
        <f>IF($A3054=0,"",IFERROR(INDEX(BD_Gestão!A:A,MATCH('Banco de Dados'!$B3054,BD_Gestão!$B:$B,0)),"erro"))</f>
        <v/>
      </c>
      <c r="I3054" s="162" t="str">
        <f>IF($A3054=0,"",IFERROR(INDEX(BD_Gestão!E:E,MATCH('Banco de Dados'!$B3054,BD_Gestão!$B:$B,0)),"erro"))</f>
        <v/>
      </c>
      <c r="J3054" s="186" t="str">
        <f>IF($A3054=0,"",IFERROR(INDEX(BD_Gestão!B:B,MATCH('Banco de Dados'!$B3054,BD_Gestão!$B:$B,0)),"erro"))</f>
        <v/>
      </c>
      <c r="K3054" s="158" t="str">
        <f>IF($A3054=0,"",IFERROR(INDEX(BD_Gestão!C:C,MATCH('Banco de Dados'!$B3054,BD_Gestão!$B:$B,0)),"erro"))</f>
        <v/>
      </c>
      <c r="L3054" s="158" t="str">
        <f>IF($A3054=0,"",IFERROR(INDEX(BD_Gestão!H:H,MATCH('Banco de Dados'!$B3054,BD_Gestão!$B:$B,0)),"erro"))</f>
        <v/>
      </c>
      <c r="M3054" s="161" t="str">
        <f>IF($A3054=0,"",IFERROR(INDEX(BD_Gestão!F:F,MATCH('Banco de Dados'!$B3054,BD_Gestão!$B:$B,0)),"erro"))</f>
        <v/>
      </c>
      <c r="N3054" s="161" t="str">
        <f>IF($A3054=0,"",IFERROR(INDEX(BD_Gestão!J:J,MATCH('Banco de Dados'!$B3054,BD_Gestão!$B:$B,0)),"erro"))</f>
        <v/>
      </c>
      <c r="O3054" s="164" t="str">
        <f>IF($A3054=0,"",IFERROR(INDEX(BD_Gestão!K:K,MATCH('Banco de Dados'!$B3054,BD_Gestão!$B:$B,0)),"erro"))</f>
        <v/>
      </c>
      <c r="P3054" s="169" t="str">
        <f t="shared" si="190"/>
        <v/>
      </c>
      <c r="Q3054" s="170" t="str">
        <f t="shared" si="191"/>
        <v/>
      </c>
      <c r="R3054" s="163" t="e">
        <f t="shared" si="188"/>
        <v>#VALUE!</v>
      </c>
      <c r="S3054" s="163" t="e">
        <f t="shared" si="189"/>
        <v>#VALUE!</v>
      </c>
      <c r="T3054" s="163" t="e">
        <f>INDEX(Controle!O:O,MATCH('Banco de Dados'!A3054,Controle!M:M,0))*E3054/100</f>
        <v>#N/A</v>
      </c>
    </row>
    <row r="3055" spans="1:20" hidden="1" x14ac:dyDescent="0.2">
      <c r="A3055" s="158">
        <f>BD_TS!A3054</f>
        <v>0</v>
      </c>
      <c r="B3055" s="158" t="str">
        <f>SUBSTITUTE(SUBSTITUTE(BD_TS!D3054," ",""),"-","/")</f>
        <v/>
      </c>
      <c r="C3055" s="158">
        <f>BD_TS!E3054</f>
        <v>0</v>
      </c>
      <c r="D3055" s="159">
        <f>BD_TS!F3054</f>
        <v>0</v>
      </c>
      <c r="E3055" s="160">
        <f>BD_TS!B3054</f>
        <v>0</v>
      </c>
      <c r="F3055" s="161">
        <f>BD_TS!C3054</f>
        <v>0</v>
      </c>
      <c r="G3055" s="187">
        <f>BD_TS!H3054</f>
        <v>0</v>
      </c>
      <c r="H3055" s="158" t="str">
        <f>IF($A3055=0,"",IFERROR(INDEX(BD_Gestão!A:A,MATCH('Banco de Dados'!$B3055,BD_Gestão!$B:$B,0)),"erro"))</f>
        <v/>
      </c>
      <c r="I3055" s="162" t="str">
        <f>IF($A3055=0,"",IFERROR(INDEX(BD_Gestão!E:E,MATCH('Banco de Dados'!$B3055,BD_Gestão!$B:$B,0)),"erro"))</f>
        <v/>
      </c>
      <c r="J3055" s="186" t="str">
        <f>IF($A3055=0,"",IFERROR(INDEX(BD_Gestão!B:B,MATCH('Banco de Dados'!$B3055,BD_Gestão!$B:$B,0)),"erro"))</f>
        <v/>
      </c>
      <c r="K3055" s="158" t="str">
        <f>IF($A3055=0,"",IFERROR(INDEX(BD_Gestão!C:C,MATCH('Banco de Dados'!$B3055,BD_Gestão!$B:$B,0)),"erro"))</f>
        <v/>
      </c>
      <c r="L3055" s="158" t="str">
        <f>IF($A3055=0,"",IFERROR(INDEX(BD_Gestão!H:H,MATCH('Banco de Dados'!$B3055,BD_Gestão!$B:$B,0)),"erro"))</f>
        <v/>
      </c>
      <c r="M3055" s="161" t="str">
        <f>IF($A3055=0,"",IFERROR(INDEX(BD_Gestão!F:F,MATCH('Banco de Dados'!$B3055,BD_Gestão!$B:$B,0)),"erro"))</f>
        <v/>
      </c>
      <c r="N3055" s="161" t="str">
        <f>IF($A3055=0,"",IFERROR(INDEX(BD_Gestão!J:J,MATCH('Banco de Dados'!$B3055,BD_Gestão!$B:$B,0)),"erro"))</f>
        <v/>
      </c>
      <c r="O3055" s="164" t="str">
        <f>IF($A3055=0,"",IFERROR(INDEX(BD_Gestão!K:K,MATCH('Banco de Dados'!$B3055,BD_Gestão!$B:$B,0)),"erro"))</f>
        <v/>
      </c>
      <c r="P3055" s="169" t="str">
        <f t="shared" si="190"/>
        <v/>
      </c>
      <c r="Q3055" s="170" t="str">
        <f t="shared" si="191"/>
        <v/>
      </c>
      <c r="R3055" s="163" t="e">
        <f t="shared" si="188"/>
        <v>#VALUE!</v>
      </c>
      <c r="S3055" s="163" t="e">
        <f t="shared" si="189"/>
        <v>#VALUE!</v>
      </c>
      <c r="T3055" s="163" t="e">
        <f>INDEX(Controle!O:O,MATCH('Banco de Dados'!A3055,Controle!M:M,0))*E3055/100</f>
        <v>#N/A</v>
      </c>
    </row>
    <row r="3056" spans="1:20" hidden="1" x14ac:dyDescent="0.2">
      <c r="A3056" s="158">
        <f>BD_TS!A3055</f>
        <v>0</v>
      </c>
      <c r="B3056" s="158" t="str">
        <f>SUBSTITUTE(SUBSTITUTE(BD_TS!D3055," ",""),"-","/")</f>
        <v/>
      </c>
      <c r="C3056" s="158">
        <f>BD_TS!E3055</f>
        <v>0</v>
      </c>
      <c r="D3056" s="159">
        <f>BD_TS!F3055</f>
        <v>0</v>
      </c>
      <c r="E3056" s="160">
        <f>BD_TS!B3055</f>
        <v>0</v>
      </c>
      <c r="F3056" s="161">
        <f>BD_TS!C3055</f>
        <v>0</v>
      </c>
      <c r="G3056" s="187">
        <f>BD_TS!H3055</f>
        <v>0</v>
      </c>
      <c r="H3056" s="158" t="str">
        <f>IF($A3056=0,"",IFERROR(INDEX(BD_Gestão!A:A,MATCH('Banco de Dados'!$B3056,BD_Gestão!$B:$B,0)),"erro"))</f>
        <v/>
      </c>
      <c r="I3056" s="162" t="str">
        <f>IF($A3056=0,"",IFERROR(INDEX(BD_Gestão!E:E,MATCH('Banco de Dados'!$B3056,BD_Gestão!$B:$B,0)),"erro"))</f>
        <v/>
      </c>
      <c r="J3056" s="186" t="str">
        <f>IF($A3056=0,"",IFERROR(INDEX(BD_Gestão!B:B,MATCH('Banco de Dados'!$B3056,BD_Gestão!$B:$B,0)),"erro"))</f>
        <v/>
      </c>
      <c r="K3056" s="158" t="str">
        <f>IF($A3056=0,"",IFERROR(INDEX(BD_Gestão!C:C,MATCH('Banco de Dados'!$B3056,BD_Gestão!$B:$B,0)),"erro"))</f>
        <v/>
      </c>
      <c r="L3056" s="158" t="str">
        <f>IF($A3056=0,"",IFERROR(INDEX(BD_Gestão!H:H,MATCH('Banco de Dados'!$B3056,BD_Gestão!$B:$B,0)),"erro"))</f>
        <v/>
      </c>
      <c r="M3056" s="161" t="str">
        <f>IF($A3056=0,"",IFERROR(INDEX(BD_Gestão!F:F,MATCH('Banco de Dados'!$B3056,BD_Gestão!$B:$B,0)),"erro"))</f>
        <v/>
      </c>
      <c r="N3056" s="161" t="str">
        <f>IF($A3056=0,"",IFERROR(INDEX(BD_Gestão!J:J,MATCH('Banco de Dados'!$B3056,BD_Gestão!$B:$B,0)),"erro"))</f>
        <v/>
      </c>
      <c r="O3056" s="164" t="str">
        <f>IF($A3056=0,"",IFERROR(INDEX(BD_Gestão!K:K,MATCH('Banco de Dados'!$B3056,BD_Gestão!$B:$B,0)),"erro"))</f>
        <v/>
      </c>
      <c r="P3056" s="169" t="str">
        <f t="shared" si="190"/>
        <v/>
      </c>
      <c r="Q3056" s="170" t="str">
        <f t="shared" si="191"/>
        <v/>
      </c>
      <c r="R3056" s="163" t="e">
        <f t="shared" si="188"/>
        <v>#VALUE!</v>
      </c>
      <c r="S3056" s="163" t="e">
        <f t="shared" si="189"/>
        <v>#VALUE!</v>
      </c>
      <c r="T3056" s="163" t="e">
        <f>INDEX(Controle!O:O,MATCH('Banco de Dados'!A3056,Controle!M:M,0))*E3056/100</f>
        <v>#N/A</v>
      </c>
    </row>
    <row r="3057" spans="1:20" hidden="1" x14ac:dyDescent="0.2">
      <c r="A3057" s="158">
        <f>BD_TS!A3056</f>
        <v>0</v>
      </c>
      <c r="B3057" s="158" t="str">
        <f>SUBSTITUTE(SUBSTITUTE(BD_TS!D3056," ",""),"-","/")</f>
        <v/>
      </c>
      <c r="C3057" s="158">
        <f>BD_TS!E3056</f>
        <v>0</v>
      </c>
      <c r="D3057" s="159">
        <f>BD_TS!F3056</f>
        <v>0</v>
      </c>
      <c r="E3057" s="160">
        <f>BD_TS!B3056</f>
        <v>0</v>
      </c>
      <c r="F3057" s="161">
        <f>BD_TS!C3056</f>
        <v>0</v>
      </c>
      <c r="G3057" s="187">
        <f>BD_TS!H3056</f>
        <v>0</v>
      </c>
      <c r="H3057" s="158" t="str">
        <f>IF($A3057=0,"",IFERROR(INDEX(BD_Gestão!A:A,MATCH('Banco de Dados'!$B3057,BD_Gestão!$B:$B,0)),"erro"))</f>
        <v/>
      </c>
      <c r="I3057" s="162" t="str">
        <f>IF($A3057=0,"",IFERROR(INDEX(BD_Gestão!E:E,MATCH('Banco de Dados'!$B3057,BD_Gestão!$B:$B,0)),"erro"))</f>
        <v/>
      </c>
      <c r="J3057" s="186" t="str">
        <f>IF($A3057=0,"",IFERROR(INDEX(BD_Gestão!B:B,MATCH('Banco de Dados'!$B3057,BD_Gestão!$B:$B,0)),"erro"))</f>
        <v/>
      </c>
      <c r="K3057" s="158" t="str">
        <f>IF($A3057=0,"",IFERROR(INDEX(BD_Gestão!C:C,MATCH('Banco de Dados'!$B3057,BD_Gestão!$B:$B,0)),"erro"))</f>
        <v/>
      </c>
      <c r="L3057" s="158" t="str">
        <f>IF($A3057=0,"",IFERROR(INDEX(BD_Gestão!H:H,MATCH('Banco de Dados'!$B3057,BD_Gestão!$B:$B,0)),"erro"))</f>
        <v/>
      </c>
      <c r="M3057" s="161" t="str">
        <f>IF($A3057=0,"",IFERROR(INDEX(BD_Gestão!F:F,MATCH('Banco de Dados'!$B3057,BD_Gestão!$B:$B,0)),"erro"))</f>
        <v/>
      </c>
      <c r="N3057" s="161" t="str">
        <f>IF($A3057=0,"",IFERROR(INDEX(BD_Gestão!J:J,MATCH('Banco de Dados'!$B3057,BD_Gestão!$B:$B,0)),"erro"))</f>
        <v/>
      </c>
      <c r="O3057" s="164" t="str">
        <f>IF($A3057=0,"",IFERROR(INDEX(BD_Gestão!K:K,MATCH('Banco de Dados'!$B3057,BD_Gestão!$B:$B,0)),"erro"))</f>
        <v/>
      </c>
      <c r="P3057" s="169" t="str">
        <f t="shared" si="190"/>
        <v/>
      </c>
      <c r="Q3057" s="170" t="str">
        <f t="shared" si="191"/>
        <v/>
      </c>
      <c r="R3057" s="163" t="e">
        <f t="shared" si="188"/>
        <v>#VALUE!</v>
      </c>
      <c r="S3057" s="163" t="e">
        <f t="shared" si="189"/>
        <v>#VALUE!</v>
      </c>
      <c r="T3057" s="163" t="e">
        <f>INDEX(Controle!O:O,MATCH('Banco de Dados'!A3057,Controle!M:M,0))*E3057/100</f>
        <v>#N/A</v>
      </c>
    </row>
    <row r="3058" spans="1:20" hidden="1" x14ac:dyDescent="0.2">
      <c r="A3058" s="158">
        <f>BD_TS!A3057</f>
        <v>0</v>
      </c>
      <c r="B3058" s="158" t="str">
        <f>SUBSTITUTE(SUBSTITUTE(BD_TS!D3057," ",""),"-","/")</f>
        <v/>
      </c>
      <c r="C3058" s="158">
        <f>BD_TS!E3057</f>
        <v>0</v>
      </c>
      <c r="D3058" s="159">
        <f>BD_TS!F3057</f>
        <v>0</v>
      </c>
      <c r="E3058" s="160">
        <f>BD_TS!B3057</f>
        <v>0</v>
      </c>
      <c r="F3058" s="161">
        <f>BD_TS!C3057</f>
        <v>0</v>
      </c>
      <c r="G3058" s="187">
        <f>BD_TS!H3057</f>
        <v>0</v>
      </c>
      <c r="H3058" s="158" t="str">
        <f>IF($A3058=0,"",IFERROR(INDEX(BD_Gestão!A:A,MATCH('Banco de Dados'!$B3058,BD_Gestão!$B:$B,0)),"erro"))</f>
        <v/>
      </c>
      <c r="I3058" s="162" t="str">
        <f>IF($A3058=0,"",IFERROR(INDEX(BD_Gestão!E:E,MATCH('Banco de Dados'!$B3058,BD_Gestão!$B:$B,0)),"erro"))</f>
        <v/>
      </c>
      <c r="J3058" s="186" t="str">
        <f>IF($A3058=0,"",IFERROR(INDEX(BD_Gestão!B:B,MATCH('Banco de Dados'!$B3058,BD_Gestão!$B:$B,0)),"erro"))</f>
        <v/>
      </c>
      <c r="K3058" s="158" t="str">
        <f>IF($A3058=0,"",IFERROR(INDEX(BD_Gestão!C:C,MATCH('Banco de Dados'!$B3058,BD_Gestão!$B:$B,0)),"erro"))</f>
        <v/>
      </c>
      <c r="L3058" s="158" t="str">
        <f>IF($A3058=0,"",IFERROR(INDEX(BD_Gestão!H:H,MATCH('Banco de Dados'!$B3058,BD_Gestão!$B:$B,0)),"erro"))</f>
        <v/>
      </c>
      <c r="M3058" s="161" t="str">
        <f>IF($A3058=0,"",IFERROR(INDEX(BD_Gestão!F:F,MATCH('Banco de Dados'!$B3058,BD_Gestão!$B:$B,0)),"erro"))</f>
        <v/>
      </c>
      <c r="N3058" s="161" t="str">
        <f>IF($A3058=0,"",IFERROR(INDEX(BD_Gestão!J:J,MATCH('Banco de Dados'!$B3058,BD_Gestão!$B:$B,0)),"erro"))</f>
        <v/>
      </c>
      <c r="O3058" s="164" t="str">
        <f>IF($A3058=0,"",IFERROR(INDEX(BD_Gestão!K:K,MATCH('Banco de Dados'!$B3058,BD_Gestão!$B:$B,0)),"erro"))</f>
        <v/>
      </c>
      <c r="P3058" s="169" t="str">
        <f t="shared" si="190"/>
        <v/>
      </c>
      <c r="Q3058" s="170" t="str">
        <f t="shared" si="191"/>
        <v/>
      </c>
      <c r="R3058" s="163" t="e">
        <f t="shared" si="188"/>
        <v>#VALUE!</v>
      </c>
      <c r="S3058" s="163" t="e">
        <f t="shared" si="189"/>
        <v>#VALUE!</v>
      </c>
      <c r="T3058" s="163" t="e">
        <f>INDEX(Controle!O:O,MATCH('Banco de Dados'!A3058,Controle!M:M,0))*E3058/100</f>
        <v>#N/A</v>
      </c>
    </row>
    <row r="3059" spans="1:20" hidden="1" x14ac:dyDescent="0.2">
      <c r="A3059" s="158">
        <f>BD_TS!A3058</f>
        <v>0</v>
      </c>
      <c r="B3059" s="158" t="str">
        <f>SUBSTITUTE(SUBSTITUTE(BD_TS!D3058," ",""),"-","/")</f>
        <v/>
      </c>
      <c r="C3059" s="158">
        <f>BD_TS!E3058</f>
        <v>0</v>
      </c>
      <c r="D3059" s="159">
        <f>BD_TS!F3058</f>
        <v>0</v>
      </c>
      <c r="E3059" s="160">
        <f>BD_TS!B3058</f>
        <v>0</v>
      </c>
      <c r="F3059" s="161">
        <f>BD_TS!C3058</f>
        <v>0</v>
      </c>
      <c r="G3059" s="187">
        <f>BD_TS!H3058</f>
        <v>0</v>
      </c>
      <c r="H3059" s="158" t="str">
        <f>IF($A3059=0,"",IFERROR(INDEX(BD_Gestão!A:A,MATCH('Banco de Dados'!$B3059,BD_Gestão!$B:$B,0)),"erro"))</f>
        <v/>
      </c>
      <c r="I3059" s="162" t="str">
        <f>IF($A3059=0,"",IFERROR(INDEX(BD_Gestão!E:E,MATCH('Banco de Dados'!$B3059,BD_Gestão!$B:$B,0)),"erro"))</f>
        <v/>
      </c>
      <c r="J3059" s="186" t="str">
        <f>IF($A3059=0,"",IFERROR(INDEX(BD_Gestão!B:B,MATCH('Banco de Dados'!$B3059,BD_Gestão!$B:$B,0)),"erro"))</f>
        <v/>
      </c>
      <c r="K3059" s="158" t="str">
        <f>IF($A3059=0,"",IFERROR(INDEX(BD_Gestão!C:C,MATCH('Banco de Dados'!$B3059,BD_Gestão!$B:$B,0)),"erro"))</f>
        <v/>
      </c>
      <c r="L3059" s="158" t="str">
        <f>IF($A3059=0,"",IFERROR(INDEX(BD_Gestão!H:H,MATCH('Banco de Dados'!$B3059,BD_Gestão!$B:$B,0)),"erro"))</f>
        <v/>
      </c>
      <c r="M3059" s="161" t="str">
        <f>IF($A3059=0,"",IFERROR(INDEX(BD_Gestão!F:F,MATCH('Banco de Dados'!$B3059,BD_Gestão!$B:$B,0)),"erro"))</f>
        <v/>
      </c>
      <c r="N3059" s="161" t="str">
        <f>IF($A3059=0,"",IFERROR(INDEX(BD_Gestão!J:J,MATCH('Banco de Dados'!$B3059,BD_Gestão!$B:$B,0)),"erro"))</f>
        <v/>
      </c>
      <c r="O3059" s="164" t="str">
        <f>IF($A3059=0,"",IFERROR(INDEX(BD_Gestão!K:K,MATCH('Banco de Dados'!$B3059,BD_Gestão!$B:$B,0)),"erro"))</f>
        <v/>
      </c>
      <c r="P3059" s="169" t="str">
        <f t="shared" si="190"/>
        <v/>
      </c>
      <c r="Q3059" s="170" t="str">
        <f t="shared" si="191"/>
        <v/>
      </c>
      <c r="R3059" s="163" t="e">
        <f t="shared" si="188"/>
        <v>#VALUE!</v>
      </c>
      <c r="S3059" s="163" t="e">
        <f t="shared" si="189"/>
        <v>#VALUE!</v>
      </c>
      <c r="T3059" s="163" t="e">
        <f>INDEX(Controle!O:O,MATCH('Banco de Dados'!A3059,Controle!M:M,0))*E3059/100</f>
        <v>#N/A</v>
      </c>
    </row>
    <row r="3060" spans="1:20" hidden="1" x14ac:dyDescent="0.2">
      <c r="A3060" s="158">
        <f>BD_TS!A3059</f>
        <v>0</v>
      </c>
      <c r="B3060" s="158" t="str">
        <f>SUBSTITUTE(SUBSTITUTE(BD_TS!D3059," ",""),"-","/")</f>
        <v/>
      </c>
      <c r="C3060" s="158">
        <f>BD_TS!E3059</f>
        <v>0</v>
      </c>
      <c r="D3060" s="159">
        <f>BD_TS!F3059</f>
        <v>0</v>
      </c>
      <c r="E3060" s="160">
        <f>BD_TS!B3059</f>
        <v>0</v>
      </c>
      <c r="F3060" s="161">
        <f>BD_TS!C3059</f>
        <v>0</v>
      </c>
      <c r="G3060" s="187">
        <f>BD_TS!H3059</f>
        <v>0</v>
      </c>
      <c r="H3060" s="158" t="str">
        <f>IF($A3060=0,"",IFERROR(INDEX(BD_Gestão!A:A,MATCH('Banco de Dados'!$B3060,BD_Gestão!$B:$B,0)),"erro"))</f>
        <v/>
      </c>
      <c r="I3060" s="162" t="str">
        <f>IF($A3060=0,"",IFERROR(INDEX(BD_Gestão!E:E,MATCH('Banco de Dados'!$B3060,BD_Gestão!$B:$B,0)),"erro"))</f>
        <v/>
      </c>
      <c r="J3060" s="186" t="str">
        <f>IF($A3060=0,"",IFERROR(INDEX(BD_Gestão!B:B,MATCH('Banco de Dados'!$B3060,BD_Gestão!$B:$B,0)),"erro"))</f>
        <v/>
      </c>
      <c r="K3060" s="158" t="str">
        <f>IF($A3060=0,"",IFERROR(INDEX(BD_Gestão!C:C,MATCH('Banco de Dados'!$B3060,BD_Gestão!$B:$B,0)),"erro"))</f>
        <v/>
      </c>
      <c r="L3060" s="158" t="str">
        <f>IF($A3060=0,"",IFERROR(INDEX(BD_Gestão!H:H,MATCH('Banco de Dados'!$B3060,BD_Gestão!$B:$B,0)),"erro"))</f>
        <v/>
      </c>
      <c r="M3060" s="161" t="str">
        <f>IF($A3060=0,"",IFERROR(INDEX(BD_Gestão!F:F,MATCH('Banco de Dados'!$B3060,BD_Gestão!$B:$B,0)),"erro"))</f>
        <v/>
      </c>
      <c r="N3060" s="161" t="str">
        <f>IF($A3060=0,"",IFERROR(INDEX(BD_Gestão!J:J,MATCH('Banco de Dados'!$B3060,BD_Gestão!$B:$B,0)),"erro"))</f>
        <v/>
      </c>
      <c r="O3060" s="164" t="str">
        <f>IF($A3060=0,"",IFERROR(INDEX(BD_Gestão!K:K,MATCH('Banco de Dados'!$B3060,BD_Gestão!$B:$B,0)),"erro"))</f>
        <v/>
      </c>
      <c r="P3060" s="169" t="str">
        <f t="shared" si="190"/>
        <v/>
      </c>
      <c r="Q3060" s="170" t="str">
        <f t="shared" si="191"/>
        <v/>
      </c>
      <c r="R3060" s="163" t="e">
        <f t="shared" si="188"/>
        <v>#VALUE!</v>
      </c>
      <c r="S3060" s="163" t="e">
        <f t="shared" si="189"/>
        <v>#VALUE!</v>
      </c>
      <c r="T3060" s="163" t="e">
        <f>INDEX(Controle!O:O,MATCH('Banco de Dados'!A3060,Controle!M:M,0))*E3060/100</f>
        <v>#N/A</v>
      </c>
    </row>
    <row r="3061" spans="1:20" hidden="1" x14ac:dyDescent="0.2">
      <c r="A3061" s="158">
        <f>BD_TS!A3060</f>
        <v>0</v>
      </c>
      <c r="B3061" s="158" t="str">
        <f>SUBSTITUTE(SUBSTITUTE(BD_TS!D3060," ",""),"-","/")</f>
        <v/>
      </c>
      <c r="C3061" s="158">
        <f>BD_TS!E3060</f>
        <v>0</v>
      </c>
      <c r="D3061" s="159">
        <f>BD_TS!F3060</f>
        <v>0</v>
      </c>
      <c r="E3061" s="160">
        <f>BD_TS!B3060</f>
        <v>0</v>
      </c>
      <c r="F3061" s="161">
        <f>BD_TS!C3060</f>
        <v>0</v>
      </c>
      <c r="G3061" s="187">
        <f>BD_TS!H3060</f>
        <v>0</v>
      </c>
      <c r="H3061" s="158" t="str">
        <f>IF($A3061=0,"",IFERROR(INDEX(BD_Gestão!A:A,MATCH('Banco de Dados'!$B3061,BD_Gestão!$B:$B,0)),"erro"))</f>
        <v/>
      </c>
      <c r="I3061" s="162" t="str">
        <f>IF($A3061=0,"",IFERROR(INDEX(BD_Gestão!E:E,MATCH('Banco de Dados'!$B3061,BD_Gestão!$B:$B,0)),"erro"))</f>
        <v/>
      </c>
      <c r="J3061" s="186" t="str">
        <f>IF($A3061=0,"",IFERROR(INDEX(BD_Gestão!B:B,MATCH('Banco de Dados'!$B3061,BD_Gestão!$B:$B,0)),"erro"))</f>
        <v/>
      </c>
      <c r="K3061" s="158" t="str">
        <f>IF($A3061=0,"",IFERROR(INDEX(BD_Gestão!C:C,MATCH('Banco de Dados'!$B3061,BD_Gestão!$B:$B,0)),"erro"))</f>
        <v/>
      </c>
      <c r="L3061" s="158" t="str">
        <f>IF($A3061=0,"",IFERROR(INDEX(BD_Gestão!H:H,MATCH('Banco de Dados'!$B3061,BD_Gestão!$B:$B,0)),"erro"))</f>
        <v/>
      </c>
      <c r="M3061" s="161" t="str">
        <f>IF($A3061=0,"",IFERROR(INDEX(BD_Gestão!F:F,MATCH('Banco de Dados'!$B3061,BD_Gestão!$B:$B,0)),"erro"))</f>
        <v/>
      </c>
      <c r="N3061" s="161" t="str">
        <f>IF($A3061=0,"",IFERROR(INDEX(BD_Gestão!J:J,MATCH('Banco de Dados'!$B3061,BD_Gestão!$B:$B,0)),"erro"))</f>
        <v/>
      </c>
      <c r="O3061" s="164" t="str">
        <f>IF($A3061=0,"",IFERROR(INDEX(BD_Gestão!K:K,MATCH('Banco de Dados'!$B3061,BD_Gestão!$B:$B,0)),"erro"))</f>
        <v/>
      </c>
      <c r="P3061" s="169" t="str">
        <f t="shared" si="190"/>
        <v/>
      </c>
      <c r="Q3061" s="170" t="str">
        <f t="shared" si="191"/>
        <v/>
      </c>
      <c r="R3061" s="163" t="e">
        <f t="shared" si="188"/>
        <v>#VALUE!</v>
      </c>
      <c r="S3061" s="163" t="e">
        <f t="shared" si="189"/>
        <v>#VALUE!</v>
      </c>
      <c r="T3061" s="163" t="e">
        <f>INDEX(Controle!O:O,MATCH('Banco de Dados'!A3061,Controle!M:M,0))*E3061/100</f>
        <v>#N/A</v>
      </c>
    </row>
    <row r="3062" spans="1:20" hidden="1" x14ac:dyDescent="0.2">
      <c r="A3062" s="158">
        <f>BD_TS!A3061</f>
        <v>0</v>
      </c>
      <c r="B3062" s="158" t="str">
        <f>SUBSTITUTE(SUBSTITUTE(BD_TS!D3061," ",""),"-","/")</f>
        <v/>
      </c>
      <c r="C3062" s="158">
        <f>BD_TS!E3061</f>
        <v>0</v>
      </c>
      <c r="D3062" s="159">
        <f>BD_TS!F3061</f>
        <v>0</v>
      </c>
      <c r="E3062" s="160">
        <f>BD_TS!B3061</f>
        <v>0</v>
      </c>
      <c r="F3062" s="161">
        <f>BD_TS!C3061</f>
        <v>0</v>
      </c>
      <c r="G3062" s="187">
        <f>BD_TS!H3061</f>
        <v>0</v>
      </c>
      <c r="H3062" s="158" t="str">
        <f>IF($A3062=0,"",IFERROR(INDEX(BD_Gestão!A:A,MATCH('Banco de Dados'!$B3062,BD_Gestão!$B:$B,0)),"erro"))</f>
        <v/>
      </c>
      <c r="I3062" s="162" t="str">
        <f>IF($A3062=0,"",IFERROR(INDEX(BD_Gestão!E:E,MATCH('Banco de Dados'!$B3062,BD_Gestão!$B:$B,0)),"erro"))</f>
        <v/>
      </c>
      <c r="J3062" s="186" t="str">
        <f>IF($A3062=0,"",IFERROR(INDEX(BD_Gestão!B:B,MATCH('Banco de Dados'!$B3062,BD_Gestão!$B:$B,0)),"erro"))</f>
        <v/>
      </c>
      <c r="K3062" s="158" t="str">
        <f>IF($A3062=0,"",IFERROR(INDEX(BD_Gestão!C:C,MATCH('Banco de Dados'!$B3062,BD_Gestão!$B:$B,0)),"erro"))</f>
        <v/>
      </c>
      <c r="L3062" s="158" t="str">
        <f>IF($A3062=0,"",IFERROR(INDEX(BD_Gestão!H:H,MATCH('Banco de Dados'!$B3062,BD_Gestão!$B:$B,0)),"erro"))</f>
        <v/>
      </c>
      <c r="M3062" s="161" t="str">
        <f>IF($A3062=0,"",IFERROR(INDEX(BD_Gestão!F:F,MATCH('Banco de Dados'!$B3062,BD_Gestão!$B:$B,0)),"erro"))</f>
        <v/>
      </c>
      <c r="N3062" s="161" t="str">
        <f>IF($A3062=0,"",IFERROR(INDEX(BD_Gestão!J:J,MATCH('Banco de Dados'!$B3062,BD_Gestão!$B:$B,0)),"erro"))</f>
        <v/>
      </c>
      <c r="O3062" s="164" t="str">
        <f>IF($A3062=0,"",IFERROR(INDEX(BD_Gestão!K:K,MATCH('Banco de Dados'!$B3062,BD_Gestão!$B:$B,0)),"erro"))</f>
        <v/>
      </c>
      <c r="P3062" s="169" t="str">
        <f t="shared" si="190"/>
        <v/>
      </c>
      <c r="Q3062" s="170" t="str">
        <f t="shared" si="191"/>
        <v/>
      </c>
      <c r="R3062" s="163" t="e">
        <f t="shared" si="188"/>
        <v>#VALUE!</v>
      </c>
      <c r="S3062" s="163" t="e">
        <f t="shared" si="189"/>
        <v>#VALUE!</v>
      </c>
      <c r="T3062" s="163" t="e">
        <f>INDEX(Controle!O:O,MATCH('Banco de Dados'!A3062,Controle!M:M,0))*E3062/100</f>
        <v>#N/A</v>
      </c>
    </row>
    <row r="3063" spans="1:20" hidden="1" x14ac:dyDescent="0.2">
      <c r="A3063" s="158">
        <f>BD_TS!A3062</f>
        <v>0</v>
      </c>
      <c r="B3063" s="158" t="str">
        <f>SUBSTITUTE(SUBSTITUTE(BD_TS!D3062," ",""),"-","/")</f>
        <v/>
      </c>
      <c r="C3063" s="158">
        <f>BD_TS!E3062</f>
        <v>0</v>
      </c>
      <c r="D3063" s="159">
        <f>BD_TS!F3062</f>
        <v>0</v>
      </c>
      <c r="E3063" s="160">
        <f>BD_TS!B3062</f>
        <v>0</v>
      </c>
      <c r="F3063" s="161">
        <f>BD_TS!C3062</f>
        <v>0</v>
      </c>
      <c r="G3063" s="187">
        <f>BD_TS!H3062</f>
        <v>0</v>
      </c>
      <c r="H3063" s="158" t="str">
        <f>IF($A3063=0,"",IFERROR(INDEX(BD_Gestão!A:A,MATCH('Banco de Dados'!$B3063,BD_Gestão!$B:$B,0)),"erro"))</f>
        <v/>
      </c>
      <c r="I3063" s="162" t="str">
        <f>IF($A3063=0,"",IFERROR(INDEX(BD_Gestão!E:E,MATCH('Banco de Dados'!$B3063,BD_Gestão!$B:$B,0)),"erro"))</f>
        <v/>
      </c>
      <c r="J3063" s="186" t="str">
        <f>IF($A3063=0,"",IFERROR(INDEX(BD_Gestão!B:B,MATCH('Banco de Dados'!$B3063,BD_Gestão!$B:$B,0)),"erro"))</f>
        <v/>
      </c>
      <c r="K3063" s="158" t="str">
        <f>IF($A3063=0,"",IFERROR(INDEX(BD_Gestão!C:C,MATCH('Banco de Dados'!$B3063,BD_Gestão!$B:$B,0)),"erro"))</f>
        <v/>
      </c>
      <c r="L3063" s="158" t="str">
        <f>IF($A3063=0,"",IFERROR(INDEX(BD_Gestão!H:H,MATCH('Banco de Dados'!$B3063,BD_Gestão!$B:$B,0)),"erro"))</f>
        <v/>
      </c>
      <c r="M3063" s="161" t="str">
        <f>IF($A3063=0,"",IFERROR(INDEX(BD_Gestão!F:F,MATCH('Banco de Dados'!$B3063,BD_Gestão!$B:$B,0)),"erro"))</f>
        <v/>
      </c>
      <c r="N3063" s="161" t="str">
        <f>IF($A3063=0,"",IFERROR(INDEX(BD_Gestão!J:J,MATCH('Banco de Dados'!$B3063,BD_Gestão!$B:$B,0)),"erro"))</f>
        <v/>
      </c>
      <c r="O3063" s="164" t="str">
        <f>IF($A3063=0,"",IFERROR(INDEX(BD_Gestão!K:K,MATCH('Banco de Dados'!$B3063,BD_Gestão!$B:$B,0)),"erro"))</f>
        <v/>
      </c>
      <c r="P3063" s="169" t="str">
        <f t="shared" si="190"/>
        <v/>
      </c>
      <c r="Q3063" s="170" t="str">
        <f t="shared" si="191"/>
        <v/>
      </c>
      <c r="R3063" s="163" t="e">
        <f t="shared" si="188"/>
        <v>#VALUE!</v>
      </c>
      <c r="S3063" s="163" t="e">
        <f t="shared" si="189"/>
        <v>#VALUE!</v>
      </c>
      <c r="T3063" s="163" t="e">
        <f>INDEX(Controle!O:O,MATCH('Banco de Dados'!A3063,Controle!M:M,0))*E3063/100</f>
        <v>#N/A</v>
      </c>
    </row>
    <row r="3064" spans="1:20" hidden="1" x14ac:dyDescent="0.2">
      <c r="A3064" s="158">
        <f>BD_TS!A3063</f>
        <v>0</v>
      </c>
      <c r="B3064" s="158" t="str">
        <f>SUBSTITUTE(SUBSTITUTE(BD_TS!D3063," ",""),"-","/")</f>
        <v/>
      </c>
      <c r="C3064" s="158">
        <f>BD_TS!E3063</f>
        <v>0</v>
      </c>
      <c r="D3064" s="159">
        <f>BD_TS!F3063</f>
        <v>0</v>
      </c>
      <c r="E3064" s="160">
        <f>BD_TS!B3063</f>
        <v>0</v>
      </c>
      <c r="F3064" s="161">
        <f>BD_TS!C3063</f>
        <v>0</v>
      </c>
      <c r="G3064" s="187">
        <f>BD_TS!H3063</f>
        <v>0</v>
      </c>
      <c r="H3064" s="158" t="str">
        <f>IF($A3064=0,"",IFERROR(INDEX(BD_Gestão!A:A,MATCH('Banco de Dados'!$B3064,BD_Gestão!$B:$B,0)),"erro"))</f>
        <v/>
      </c>
      <c r="I3064" s="162" t="str">
        <f>IF($A3064=0,"",IFERROR(INDEX(BD_Gestão!E:E,MATCH('Banco de Dados'!$B3064,BD_Gestão!$B:$B,0)),"erro"))</f>
        <v/>
      </c>
      <c r="J3064" s="186" t="str">
        <f>IF($A3064=0,"",IFERROR(INDEX(BD_Gestão!B:B,MATCH('Banco de Dados'!$B3064,BD_Gestão!$B:$B,0)),"erro"))</f>
        <v/>
      </c>
      <c r="K3064" s="158" t="str">
        <f>IF($A3064=0,"",IFERROR(INDEX(BD_Gestão!C:C,MATCH('Banco de Dados'!$B3064,BD_Gestão!$B:$B,0)),"erro"))</f>
        <v/>
      </c>
      <c r="L3064" s="158" t="str">
        <f>IF($A3064=0,"",IFERROR(INDEX(BD_Gestão!H:H,MATCH('Banco de Dados'!$B3064,BD_Gestão!$B:$B,0)),"erro"))</f>
        <v/>
      </c>
      <c r="M3064" s="161" t="str">
        <f>IF($A3064=0,"",IFERROR(INDEX(BD_Gestão!F:F,MATCH('Banco de Dados'!$B3064,BD_Gestão!$B:$B,0)),"erro"))</f>
        <v/>
      </c>
      <c r="N3064" s="161" t="str">
        <f>IF($A3064=0,"",IFERROR(INDEX(BD_Gestão!J:J,MATCH('Banco de Dados'!$B3064,BD_Gestão!$B:$B,0)),"erro"))</f>
        <v/>
      </c>
      <c r="O3064" s="164" t="str">
        <f>IF($A3064=0,"",IFERROR(INDEX(BD_Gestão!K:K,MATCH('Banco de Dados'!$B3064,BD_Gestão!$B:$B,0)),"erro"))</f>
        <v/>
      </c>
      <c r="P3064" s="169" t="str">
        <f t="shared" si="190"/>
        <v/>
      </c>
      <c r="Q3064" s="170" t="str">
        <f t="shared" si="191"/>
        <v/>
      </c>
      <c r="R3064" s="163" t="e">
        <f t="shared" si="188"/>
        <v>#VALUE!</v>
      </c>
      <c r="S3064" s="163" t="e">
        <f t="shared" si="189"/>
        <v>#VALUE!</v>
      </c>
      <c r="T3064" s="163" t="e">
        <f>INDEX(Controle!O:O,MATCH('Banco de Dados'!A3064,Controle!M:M,0))*E3064/100</f>
        <v>#N/A</v>
      </c>
    </row>
    <row r="3065" spans="1:20" hidden="1" x14ac:dyDescent="0.2">
      <c r="A3065" s="158">
        <f>BD_TS!A3064</f>
        <v>0</v>
      </c>
      <c r="B3065" s="158" t="str">
        <f>SUBSTITUTE(SUBSTITUTE(BD_TS!D3064," ",""),"-","/")</f>
        <v/>
      </c>
      <c r="C3065" s="158">
        <f>BD_TS!E3064</f>
        <v>0</v>
      </c>
      <c r="D3065" s="159">
        <f>BD_TS!F3064</f>
        <v>0</v>
      </c>
      <c r="E3065" s="160">
        <f>BD_TS!B3064</f>
        <v>0</v>
      </c>
      <c r="F3065" s="161">
        <f>BD_TS!C3064</f>
        <v>0</v>
      </c>
      <c r="G3065" s="187">
        <f>BD_TS!H3064</f>
        <v>0</v>
      </c>
      <c r="H3065" s="158" t="str">
        <f>IF($A3065=0,"",IFERROR(INDEX(BD_Gestão!A:A,MATCH('Banco de Dados'!$B3065,BD_Gestão!$B:$B,0)),"erro"))</f>
        <v/>
      </c>
      <c r="I3065" s="162" t="str">
        <f>IF($A3065=0,"",IFERROR(INDEX(BD_Gestão!E:E,MATCH('Banco de Dados'!$B3065,BD_Gestão!$B:$B,0)),"erro"))</f>
        <v/>
      </c>
      <c r="J3065" s="186" t="str">
        <f>IF($A3065=0,"",IFERROR(INDEX(BD_Gestão!B:B,MATCH('Banco de Dados'!$B3065,BD_Gestão!$B:$B,0)),"erro"))</f>
        <v/>
      </c>
      <c r="K3065" s="158" t="str">
        <f>IF($A3065=0,"",IFERROR(INDEX(BD_Gestão!C:C,MATCH('Banco de Dados'!$B3065,BD_Gestão!$B:$B,0)),"erro"))</f>
        <v/>
      </c>
      <c r="L3065" s="158" t="str">
        <f>IF($A3065=0,"",IFERROR(INDEX(BD_Gestão!H:H,MATCH('Banco de Dados'!$B3065,BD_Gestão!$B:$B,0)),"erro"))</f>
        <v/>
      </c>
      <c r="M3065" s="161" t="str">
        <f>IF($A3065=0,"",IFERROR(INDEX(BD_Gestão!F:F,MATCH('Banco de Dados'!$B3065,BD_Gestão!$B:$B,0)),"erro"))</f>
        <v/>
      </c>
      <c r="N3065" s="161" t="str">
        <f>IF($A3065=0,"",IFERROR(INDEX(BD_Gestão!J:J,MATCH('Banco de Dados'!$B3065,BD_Gestão!$B:$B,0)),"erro"))</f>
        <v/>
      </c>
      <c r="O3065" s="164" t="str">
        <f>IF($A3065=0,"",IFERROR(INDEX(BD_Gestão!K:K,MATCH('Banco de Dados'!$B3065,BD_Gestão!$B:$B,0)),"erro"))</f>
        <v/>
      </c>
      <c r="P3065" s="169" t="str">
        <f t="shared" si="190"/>
        <v/>
      </c>
      <c r="Q3065" s="170" t="str">
        <f t="shared" si="191"/>
        <v/>
      </c>
      <c r="R3065" s="163" t="e">
        <f t="shared" si="188"/>
        <v>#VALUE!</v>
      </c>
      <c r="S3065" s="163" t="e">
        <f t="shared" si="189"/>
        <v>#VALUE!</v>
      </c>
      <c r="T3065" s="163" t="e">
        <f>INDEX(Controle!O:O,MATCH('Banco de Dados'!A3065,Controle!M:M,0))*E3065/100</f>
        <v>#N/A</v>
      </c>
    </row>
    <row r="3066" spans="1:20" hidden="1" x14ac:dyDescent="0.2">
      <c r="A3066" s="158">
        <f>BD_TS!A3065</f>
        <v>0</v>
      </c>
      <c r="B3066" s="158" t="str">
        <f>SUBSTITUTE(SUBSTITUTE(BD_TS!D3065," ",""),"-","/")</f>
        <v/>
      </c>
      <c r="C3066" s="158">
        <f>BD_TS!E3065</f>
        <v>0</v>
      </c>
      <c r="D3066" s="159">
        <f>BD_TS!F3065</f>
        <v>0</v>
      </c>
      <c r="E3066" s="160">
        <f>BD_TS!B3065</f>
        <v>0</v>
      </c>
      <c r="F3066" s="161">
        <f>BD_TS!C3065</f>
        <v>0</v>
      </c>
      <c r="G3066" s="187">
        <f>BD_TS!H3065</f>
        <v>0</v>
      </c>
      <c r="H3066" s="158" t="str">
        <f>IF($A3066=0,"",IFERROR(INDEX(BD_Gestão!A:A,MATCH('Banco de Dados'!$B3066,BD_Gestão!$B:$B,0)),"erro"))</f>
        <v/>
      </c>
      <c r="I3066" s="162" t="str">
        <f>IF($A3066=0,"",IFERROR(INDEX(BD_Gestão!E:E,MATCH('Banco de Dados'!$B3066,BD_Gestão!$B:$B,0)),"erro"))</f>
        <v/>
      </c>
      <c r="J3066" s="186" t="str">
        <f>IF($A3066=0,"",IFERROR(INDEX(BD_Gestão!B:B,MATCH('Banco de Dados'!$B3066,BD_Gestão!$B:$B,0)),"erro"))</f>
        <v/>
      </c>
      <c r="K3066" s="158" t="str">
        <f>IF($A3066=0,"",IFERROR(INDEX(BD_Gestão!C:C,MATCH('Banco de Dados'!$B3066,BD_Gestão!$B:$B,0)),"erro"))</f>
        <v/>
      </c>
      <c r="L3066" s="158" t="str">
        <f>IF($A3066=0,"",IFERROR(INDEX(BD_Gestão!H:H,MATCH('Banco de Dados'!$B3066,BD_Gestão!$B:$B,0)),"erro"))</f>
        <v/>
      </c>
      <c r="M3066" s="161" t="str">
        <f>IF($A3066=0,"",IFERROR(INDEX(BD_Gestão!F:F,MATCH('Banco de Dados'!$B3066,BD_Gestão!$B:$B,0)),"erro"))</f>
        <v/>
      </c>
      <c r="N3066" s="161" t="str">
        <f>IF($A3066=0,"",IFERROR(INDEX(BD_Gestão!J:J,MATCH('Banco de Dados'!$B3066,BD_Gestão!$B:$B,0)),"erro"))</f>
        <v/>
      </c>
      <c r="O3066" s="164" t="str">
        <f>IF($A3066=0,"",IFERROR(INDEX(BD_Gestão!K:K,MATCH('Banco de Dados'!$B3066,BD_Gestão!$B:$B,0)),"erro"))</f>
        <v/>
      </c>
      <c r="P3066" s="169" t="str">
        <f t="shared" si="190"/>
        <v/>
      </c>
      <c r="Q3066" s="170" t="str">
        <f t="shared" si="191"/>
        <v/>
      </c>
      <c r="R3066" s="163" t="e">
        <f t="shared" si="188"/>
        <v>#VALUE!</v>
      </c>
      <c r="S3066" s="163" t="e">
        <f t="shared" si="189"/>
        <v>#VALUE!</v>
      </c>
      <c r="T3066" s="163" t="e">
        <f>INDEX(Controle!O:O,MATCH('Banco de Dados'!A3066,Controle!M:M,0))*E3066/100</f>
        <v>#N/A</v>
      </c>
    </row>
    <row r="3067" spans="1:20" hidden="1" x14ac:dyDescent="0.2">
      <c r="A3067" s="158">
        <f>BD_TS!A3066</f>
        <v>0</v>
      </c>
      <c r="B3067" s="158" t="str">
        <f>SUBSTITUTE(SUBSTITUTE(BD_TS!D3066," ",""),"-","/")</f>
        <v/>
      </c>
      <c r="C3067" s="158">
        <f>BD_TS!E3066</f>
        <v>0</v>
      </c>
      <c r="D3067" s="159">
        <f>BD_TS!F3066</f>
        <v>0</v>
      </c>
      <c r="E3067" s="160">
        <f>BD_TS!B3066</f>
        <v>0</v>
      </c>
      <c r="F3067" s="161">
        <f>BD_TS!C3066</f>
        <v>0</v>
      </c>
      <c r="G3067" s="187">
        <f>BD_TS!H3066</f>
        <v>0</v>
      </c>
      <c r="H3067" s="158" t="str">
        <f>IF($A3067=0,"",IFERROR(INDEX(BD_Gestão!A:A,MATCH('Banco de Dados'!$B3067,BD_Gestão!$B:$B,0)),"erro"))</f>
        <v/>
      </c>
      <c r="I3067" s="162" t="str">
        <f>IF($A3067=0,"",IFERROR(INDEX(BD_Gestão!E:E,MATCH('Banco de Dados'!$B3067,BD_Gestão!$B:$B,0)),"erro"))</f>
        <v/>
      </c>
      <c r="J3067" s="186" t="str">
        <f>IF($A3067=0,"",IFERROR(INDEX(BD_Gestão!B:B,MATCH('Banco de Dados'!$B3067,BD_Gestão!$B:$B,0)),"erro"))</f>
        <v/>
      </c>
      <c r="K3067" s="158" t="str">
        <f>IF($A3067=0,"",IFERROR(INDEX(BD_Gestão!C:C,MATCH('Banco de Dados'!$B3067,BD_Gestão!$B:$B,0)),"erro"))</f>
        <v/>
      </c>
      <c r="L3067" s="158" t="str">
        <f>IF($A3067=0,"",IFERROR(INDEX(BD_Gestão!H:H,MATCH('Banco de Dados'!$B3067,BD_Gestão!$B:$B,0)),"erro"))</f>
        <v/>
      </c>
      <c r="M3067" s="161" t="str">
        <f>IF($A3067=0,"",IFERROR(INDEX(BD_Gestão!F:F,MATCH('Banco de Dados'!$B3067,BD_Gestão!$B:$B,0)),"erro"))</f>
        <v/>
      </c>
      <c r="N3067" s="161" t="str">
        <f>IF($A3067=0,"",IFERROR(INDEX(BD_Gestão!J:J,MATCH('Banco de Dados'!$B3067,BD_Gestão!$B:$B,0)),"erro"))</f>
        <v/>
      </c>
      <c r="O3067" s="164" t="str">
        <f>IF($A3067=0,"",IFERROR(INDEX(BD_Gestão!K:K,MATCH('Banco de Dados'!$B3067,BD_Gestão!$B:$B,0)),"erro"))</f>
        <v/>
      </c>
      <c r="P3067" s="169" t="str">
        <f t="shared" si="190"/>
        <v/>
      </c>
      <c r="Q3067" s="170" t="str">
        <f t="shared" si="191"/>
        <v/>
      </c>
      <c r="R3067" s="163" t="e">
        <f t="shared" si="188"/>
        <v>#VALUE!</v>
      </c>
      <c r="S3067" s="163" t="e">
        <f t="shared" si="189"/>
        <v>#VALUE!</v>
      </c>
      <c r="T3067" s="163" t="e">
        <f>INDEX(Controle!O:O,MATCH('Banco de Dados'!A3067,Controle!M:M,0))*E3067/100</f>
        <v>#N/A</v>
      </c>
    </row>
    <row r="3068" spans="1:20" hidden="1" x14ac:dyDescent="0.2">
      <c r="A3068" s="158">
        <f>BD_TS!A3067</f>
        <v>0</v>
      </c>
      <c r="B3068" s="158" t="str">
        <f>SUBSTITUTE(SUBSTITUTE(BD_TS!D3067," ",""),"-","/")</f>
        <v/>
      </c>
      <c r="C3068" s="158">
        <f>BD_TS!E3067</f>
        <v>0</v>
      </c>
      <c r="D3068" s="159">
        <f>BD_TS!F3067</f>
        <v>0</v>
      </c>
      <c r="E3068" s="160">
        <f>BD_TS!B3067</f>
        <v>0</v>
      </c>
      <c r="F3068" s="161">
        <f>BD_TS!C3067</f>
        <v>0</v>
      </c>
      <c r="G3068" s="187">
        <f>BD_TS!H3067</f>
        <v>0</v>
      </c>
      <c r="H3068" s="158" t="str">
        <f>IF($A3068=0,"",IFERROR(INDEX(BD_Gestão!A:A,MATCH('Banco de Dados'!$B3068,BD_Gestão!$B:$B,0)),"erro"))</f>
        <v/>
      </c>
      <c r="I3068" s="162" t="str">
        <f>IF($A3068=0,"",IFERROR(INDEX(BD_Gestão!E:E,MATCH('Banco de Dados'!$B3068,BD_Gestão!$B:$B,0)),"erro"))</f>
        <v/>
      </c>
      <c r="J3068" s="186" t="str">
        <f>IF($A3068=0,"",IFERROR(INDEX(BD_Gestão!B:B,MATCH('Banco de Dados'!$B3068,BD_Gestão!$B:$B,0)),"erro"))</f>
        <v/>
      </c>
      <c r="K3068" s="158" t="str">
        <f>IF($A3068=0,"",IFERROR(INDEX(BD_Gestão!C:C,MATCH('Banco de Dados'!$B3068,BD_Gestão!$B:$B,0)),"erro"))</f>
        <v/>
      </c>
      <c r="L3068" s="158" t="str">
        <f>IF($A3068=0,"",IFERROR(INDEX(BD_Gestão!H:H,MATCH('Banco de Dados'!$B3068,BD_Gestão!$B:$B,0)),"erro"))</f>
        <v/>
      </c>
      <c r="M3068" s="161" t="str">
        <f>IF($A3068=0,"",IFERROR(INDEX(BD_Gestão!F:F,MATCH('Banco de Dados'!$B3068,BD_Gestão!$B:$B,0)),"erro"))</f>
        <v/>
      </c>
      <c r="N3068" s="161" t="str">
        <f>IF($A3068=0,"",IFERROR(INDEX(BD_Gestão!J:J,MATCH('Banco de Dados'!$B3068,BD_Gestão!$B:$B,0)),"erro"))</f>
        <v/>
      </c>
      <c r="O3068" s="164" t="str">
        <f>IF($A3068=0,"",IFERROR(INDEX(BD_Gestão!K:K,MATCH('Banco de Dados'!$B3068,BD_Gestão!$B:$B,0)),"erro"))</f>
        <v/>
      </c>
      <c r="P3068" s="169" t="str">
        <f t="shared" si="190"/>
        <v/>
      </c>
      <c r="Q3068" s="170" t="str">
        <f t="shared" si="191"/>
        <v/>
      </c>
      <c r="R3068" s="163" t="e">
        <f t="shared" si="188"/>
        <v>#VALUE!</v>
      </c>
      <c r="S3068" s="163" t="e">
        <f t="shared" si="189"/>
        <v>#VALUE!</v>
      </c>
      <c r="T3068" s="163" t="e">
        <f>INDEX(Controle!O:O,MATCH('Banco de Dados'!A3068,Controle!M:M,0))*E3068/100</f>
        <v>#N/A</v>
      </c>
    </row>
    <row r="3069" spans="1:20" hidden="1" x14ac:dyDescent="0.2">
      <c r="A3069" s="158">
        <f>BD_TS!A3068</f>
        <v>0</v>
      </c>
      <c r="B3069" s="158" t="str">
        <f>SUBSTITUTE(SUBSTITUTE(BD_TS!D3068," ",""),"-","/")</f>
        <v/>
      </c>
      <c r="C3069" s="158">
        <f>BD_TS!E3068</f>
        <v>0</v>
      </c>
      <c r="D3069" s="159">
        <f>BD_TS!F3068</f>
        <v>0</v>
      </c>
      <c r="E3069" s="160">
        <f>BD_TS!B3068</f>
        <v>0</v>
      </c>
      <c r="F3069" s="161">
        <f>BD_TS!C3068</f>
        <v>0</v>
      </c>
      <c r="G3069" s="187">
        <f>BD_TS!H3068</f>
        <v>0</v>
      </c>
      <c r="H3069" s="158" t="str">
        <f>IF($A3069=0,"",IFERROR(INDEX(BD_Gestão!A:A,MATCH('Banco de Dados'!$B3069,BD_Gestão!$B:$B,0)),"erro"))</f>
        <v/>
      </c>
      <c r="I3069" s="162" t="str">
        <f>IF($A3069=0,"",IFERROR(INDEX(BD_Gestão!E:E,MATCH('Banco de Dados'!$B3069,BD_Gestão!$B:$B,0)),"erro"))</f>
        <v/>
      </c>
      <c r="J3069" s="186" t="str">
        <f>IF($A3069=0,"",IFERROR(INDEX(BD_Gestão!B:B,MATCH('Banco de Dados'!$B3069,BD_Gestão!$B:$B,0)),"erro"))</f>
        <v/>
      </c>
      <c r="K3069" s="158" t="str">
        <f>IF($A3069=0,"",IFERROR(INDEX(BD_Gestão!C:C,MATCH('Banco de Dados'!$B3069,BD_Gestão!$B:$B,0)),"erro"))</f>
        <v/>
      </c>
      <c r="L3069" s="158" t="str">
        <f>IF($A3069=0,"",IFERROR(INDEX(BD_Gestão!H:H,MATCH('Banco de Dados'!$B3069,BD_Gestão!$B:$B,0)),"erro"))</f>
        <v/>
      </c>
      <c r="M3069" s="161" t="str">
        <f>IF($A3069=0,"",IFERROR(INDEX(BD_Gestão!F:F,MATCH('Banco de Dados'!$B3069,BD_Gestão!$B:$B,0)),"erro"))</f>
        <v/>
      </c>
      <c r="N3069" s="161" t="str">
        <f>IF($A3069=0,"",IFERROR(INDEX(BD_Gestão!J:J,MATCH('Banco de Dados'!$B3069,BD_Gestão!$B:$B,0)),"erro"))</f>
        <v/>
      </c>
      <c r="O3069" s="164" t="str">
        <f>IF($A3069=0,"",IFERROR(INDEX(BD_Gestão!K:K,MATCH('Banco de Dados'!$B3069,BD_Gestão!$B:$B,0)),"erro"))</f>
        <v/>
      </c>
      <c r="P3069" s="169" t="str">
        <f t="shared" si="190"/>
        <v/>
      </c>
      <c r="Q3069" s="170" t="str">
        <f t="shared" si="191"/>
        <v/>
      </c>
      <c r="R3069" s="163" t="e">
        <f t="shared" si="188"/>
        <v>#VALUE!</v>
      </c>
      <c r="S3069" s="163" t="e">
        <f t="shared" si="189"/>
        <v>#VALUE!</v>
      </c>
      <c r="T3069" s="163" t="e">
        <f>INDEX(Controle!O:O,MATCH('Banco de Dados'!A3069,Controle!M:M,0))*E3069/100</f>
        <v>#N/A</v>
      </c>
    </row>
    <row r="3070" spans="1:20" hidden="1" x14ac:dyDescent="0.2">
      <c r="A3070" s="158">
        <f>BD_TS!A3069</f>
        <v>0</v>
      </c>
      <c r="B3070" s="158" t="str">
        <f>SUBSTITUTE(SUBSTITUTE(BD_TS!D3069," ",""),"-","/")</f>
        <v/>
      </c>
      <c r="C3070" s="158">
        <f>BD_TS!E3069</f>
        <v>0</v>
      </c>
      <c r="D3070" s="159">
        <f>BD_TS!F3069</f>
        <v>0</v>
      </c>
      <c r="E3070" s="160">
        <f>BD_TS!B3069</f>
        <v>0</v>
      </c>
      <c r="F3070" s="161">
        <f>BD_TS!C3069</f>
        <v>0</v>
      </c>
      <c r="G3070" s="187">
        <f>BD_TS!H3069</f>
        <v>0</v>
      </c>
      <c r="H3070" s="158" t="str">
        <f>IF($A3070=0,"",IFERROR(INDEX(BD_Gestão!A:A,MATCH('Banco de Dados'!$B3070,BD_Gestão!$B:$B,0)),"erro"))</f>
        <v/>
      </c>
      <c r="I3070" s="162" t="str">
        <f>IF($A3070=0,"",IFERROR(INDEX(BD_Gestão!E:E,MATCH('Banco de Dados'!$B3070,BD_Gestão!$B:$B,0)),"erro"))</f>
        <v/>
      </c>
      <c r="J3070" s="186" t="str">
        <f>IF($A3070=0,"",IFERROR(INDEX(BD_Gestão!B:B,MATCH('Banco de Dados'!$B3070,BD_Gestão!$B:$B,0)),"erro"))</f>
        <v/>
      </c>
      <c r="K3070" s="158" t="str">
        <f>IF($A3070=0,"",IFERROR(INDEX(BD_Gestão!C:C,MATCH('Banco de Dados'!$B3070,BD_Gestão!$B:$B,0)),"erro"))</f>
        <v/>
      </c>
      <c r="L3070" s="158" t="str">
        <f>IF($A3070=0,"",IFERROR(INDEX(BD_Gestão!H:H,MATCH('Banco de Dados'!$B3070,BD_Gestão!$B:$B,0)),"erro"))</f>
        <v/>
      </c>
      <c r="M3070" s="161" t="str">
        <f>IF($A3070=0,"",IFERROR(INDEX(BD_Gestão!F:F,MATCH('Banco de Dados'!$B3070,BD_Gestão!$B:$B,0)),"erro"))</f>
        <v/>
      </c>
      <c r="N3070" s="161" t="str">
        <f>IF($A3070=0,"",IFERROR(INDEX(BD_Gestão!J:J,MATCH('Banco de Dados'!$B3070,BD_Gestão!$B:$B,0)),"erro"))</f>
        <v/>
      </c>
      <c r="O3070" s="164" t="str">
        <f>IF($A3070=0,"",IFERROR(INDEX(BD_Gestão!K:K,MATCH('Banco de Dados'!$B3070,BD_Gestão!$B:$B,0)),"erro"))</f>
        <v/>
      </c>
      <c r="P3070" s="169" t="str">
        <f t="shared" si="190"/>
        <v/>
      </c>
      <c r="Q3070" s="170" t="str">
        <f t="shared" si="191"/>
        <v/>
      </c>
      <c r="R3070" s="163" t="e">
        <f t="shared" si="188"/>
        <v>#VALUE!</v>
      </c>
      <c r="S3070" s="163" t="e">
        <f t="shared" si="189"/>
        <v>#VALUE!</v>
      </c>
      <c r="T3070" s="163" t="e">
        <f>INDEX(Controle!O:O,MATCH('Banco de Dados'!A3070,Controle!M:M,0))*E3070/100</f>
        <v>#N/A</v>
      </c>
    </row>
    <row r="3071" spans="1:20" hidden="1" x14ac:dyDescent="0.2">
      <c r="A3071" s="158">
        <f>BD_TS!A3070</f>
        <v>0</v>
      </c>
      <c r="B3071" s="158" t="str">
        <f>SUBSTITUTE(SUBSTITUTE(BD_TS!D3070," ",""),"-","/")</f>
        <v/>
      </c>
      <c r="C3071" s="158">
        <f>BD_TS!E3070</f>
        <v>0</v>
      </c>
      <c r="D3071" s="159">
        <f>BD_TS!F3070</f>
        <v>0</v>
      </c>
      <c r="E3071" s="160">
        <f>BD_TS!B3070</f>
        <v>0</v>
      </c>
      <c r="F3071" s="161">
        <f>BD_TS!C3070</f>
        <v>0</v>
      </c>
      <c r="G3071" s="187">
        <f>BD_TS!H3070</f>
        <v>0</v>
      </c>
      <c r="H3071" s="158" t="str">
        <f>IF($A3071=0,"",IFERROR(INDEX(BD_Gestão!A:A,MATCH('Banco de Dados'!$B3071,BD_Gestão!$B:$B,0)),"erro"))</f>
        <v/>
      </c>
      <c r="I3071" s="162" t="str">
        <f>IF($A3071=0,"",IFERROR(INDEX(BD_Gestão!E:E,MATCH('Banco de Dados'!$B3071,BD_Gestão!$B:$B,0)),"erro"))</f>
        <v/>
      </c>
      <c r="J3071" s="186" t="str">
        <f>IF($A3071=0,"",IFERROR(INDEX(BD_Gestão!B:B,MATCH('Banco de Dados'!$B3071,BD_Gestão!$B:$B,0)),"erro"))</f>
        <v/>
      </c>
      <c r="K3071" s="158" t="str">
        <f>IF($A3071=0,"",IFERROR(INDEX(BD_Gestão!C:C,MATCH('Banco de Dados'!$B3071,BD_Gestão!$B:$B,0)),"erro"))</f>
        <v/>
      </c>
      <c r="L3071" s="158" t="str">
        <f>IF($A3071=0,"",IFERROR(INDEX(BD_Gestão!H:H,MATCH('Banco de Dados'!$B3071,BD_Gestão!$B:$B,0)),"erro"))</f>
        <v/>
      </c>
      <c r="M3071" s="161" t="str">
        <f>IF($A3071=0,"",IFERROR(INDEX(BD_Gestão!F:F,MATCH('Banco de Dados'!$B3071,BD_Gestão!$B:$B,0)),"erro"))</f>
        <v/>
      </c>
      <c r="N3071" s="161" t="str">
        <f>IF($A3071=0,"",IFERROR(INDEX(BD_Gestão!J:J,MATCH('Banco de Dados'!$B3071,BD_Gestão!$B:$B,0)),"erro"))</f>
        <v/>
      </c>
      <c r="O3071" s="164" t="str">
        <f>IF($A3071=0,"",IFERROR(INDEX(BD_Gestão!K:K,MATCH('Banco de Dados'!$B3071,BD_Gestão!$B:$B,0)),"erro"))</f>
        <v/>
      </c>
      <c r="P3071" s="169" t="str">
        <f t="shared" si="190"/>
        <v/>
      </c>
      <c r="Q3071" s="170" t="str">
        <f t="shared" si="191"/>
        <v/>
      </c>
      <c r="R3071" s="163" t="e">
        <f t="shared" si="188"/>
        <v>#VALUE!</v>
      </c>
      <c r="S3071" s="163" t="e">
        <f t="shared" si="189"/>
        <v>#VALUE!</v>
      </c>
      <c r="T3071" s="163" t="e">
        <f>INDEX(Controle!O:O,MATCH('Banco de Dados'!A3071,Controle!M:M,0))*E3071/100</f>
        <v>#N/A</v>
      </c>
    </row>
    <row r="3072" spans="1:20" hidden="1" x14ac:dyDescent="0.2">
      <c r="A3072" s="158">
        <f>BD_TS!A3071</f>
        <v>0</v>
      </c>
      <c r="B3072" s="158" t="str">
        <f>SUBSTITUTE(SUBSTITUTE(BD_TS!D3071," ",""),"-","/")</f>
        <v/>
      </c>
      <c r="C3072" s="158">
        <f>BD_TS!E3071</f>
        <v>0</v>
      </c>
      <c r="D3072" s="159">
        <f>BD_TS!F3071</f>
        <v>0</v>
      </c>
      <c r="E3072" s="160">
        <f>BD_TS!B3071</f>
        <v>0</v>
      </c>
      <c r="F3072" s="161">
        <f>BD_TS!C3071</f>
        <v>0</v>
      </c>
      <c r="G3072" s="187">
        <f>BD_TS!H3071</f>
        <v>0</v>
      </c>
      <c r="H3072" s="158" t="str">
        <f>IF($A3072=0,"",IFERROR(INDEX(BD_Gestão!A:A,MATCH('Banco de Dados'!$B3072,BD_Gestão!$B:$B,0)),"erro"))</f>
        <v/>
      </c>
      <c r="I3072" s="162" t="str">
        <f>IF($A3072=0,"",IFERROR(INDEX(BD_Gestão!E:E,MATCH('Banco de Dados'!$B3072,BD_Gestão!$B:$B,0)),"erro"))</f>
        <v/>
      </c>
      <c r="J3072" s="186" t="str">
        <f>IF($A3072=0,"",IFERROR(INDEX(BD_Gestão!B:B,MATCH('Banco de Dados'!$B3072,BD_Gestão!$B:$B,0)),"erro"))</f>
        <v/>
      </c>
      <c r="K3072" s="158" t="str">
        <f>IF($A3072=0,"",IFERROR(INDEX(BD_Gestão!C:C,MATCH('Banco de Dados'!$B3072,BD_Gestão!$B:$B,0)),"erro"))</f>
        <v/>
      </c>
      <c r="L3072" s="158" t="str">
        <f>IF($A3072=0,"",IFERROR(INDEX(BD_Gestão!H:H,MATCH('Banco de Dados'!$B3072,BD_Gestão!$B:$B,0)),"erro"))</f>
        <v/>
      </c>
      <c r="M3072" s="161" t="str">
        <f>IF($A3072=0,"",IFERROR(INDEX(BD_Gestão!F:F,MATCH('Banco de Dados'!$B3072,BD_Gestão!$B:$B,0)),"erro"))</f>
        <v/>
      </c>
      <c r="N3072" s="161" t="str">
        <f>IF($A3072=0,"",IFERROR(INDEX(BD_Gestão!J:J,MATCH('Banco de Dados'!$B3072,BD_Gestão!$B:$B,0)),"erro"))</f>
        <v/>
      </c>
      <c r="O3072" s="164" t="str">
        <f>IF($A3072=0,"",IFERROR(INDEX(BD_Gestão!K:K,MATCH('Banco de Dados'!$B3072,BD_Gestão!$B:$B,0)),"erro"))</f>
        <v/>
      </c>
      <c r="P3072" s="169" t="str">
        <f t="shared" si="190"/>
        <v/>
      </c>
      <c r="Q3072" s="170" t="str">
        <f t="shared" si="191"/>
        <v/>
      </c>
      <c r="R3072" s="163" t="e">
        <f t="shared" si="188"/>
        <v>#VALUE!</v>
      </c>
      <c r="S3072" s="163" t="e">
        <f t="shared" si="189"/>
        <v>#VALUE!</v>
      </c>
      <c r="T3072" s="163" t="e">
        <f>INDEX(Controle!O:O,MATCH('Banco de Dados'!A3072,Controle!M:M,0))*E3072/100</f>
        <v>#N/A</v>
      </c>
    </row>
    <row r="3073" spans="1:20" hidden="1" x14ac:dyDescent="0.2">
      <c r="A3073" s="158">
        <f>BD_TS!A3072</f>
        <v>0</v>
      </c>
      <c r="B3073" s="158" t="str">
        <f>SUBSTITUTE(SUBSTITUTE(BD_TS!D3072," ",""),"-","/")</f>
        <v/>
      </c>
      <c r="C3073" s="158">
        <f>BD_TS!E3072</f>
        <v>0</v>
      </c>
      <c r="D3073" s="159">
        <f>BD_TS!F3072</f>
        <v>0</v>
      </c>
      <c r="E3073" s="160">
        <f>BD_TS!B3072</f>
        <v>0</v>
      </c>
      <c r="F3073" s="161">
        <f>BD_TS!C3072</f>
        <v>0</v>
      </c>
      <c r="G3073" s="187">
        <f>BD_TS!H3072</f>
        <v>0</v>
      </c>
      <c r="H3073" s="158" t="str">
        <f>IF($A3073=0,"",IFERROR(INDEX(BD_Gestão!A:A,MATCH('Banco de Dados'!$B3073,BD_Gestão!$B:$B,0)),"erro"))</f>
        <v/>
      </c>
      <c r="I3073" s="162" t="str">
        <f>IF($A3073=0,"",IFERROR(INDEX(BD_Gestão!E:E,MATCH('Banco de Dados'!$B3073,BD_Gestão!$B:$B,0)),"erro"))</f>
        <v/>
      </c>
      <c r="J3073" s="186" t="str">
        <f>IF($A3073=0,"",IFERROR(INDEX(BD_Gestão!B:B,MATCH('Banco de Dados'!$B3073,BD_Gestão!$B:$B,0)),"erro"))</f>
        <v/>
      </c>
      <c r="K3073" s="158" t="str">
        <f>IF($A3073=0,"",IFERROR(INDEX(BD_Gestão!C:C,MATCH('Banco de Dados'!$B3073,BD_Gestão!$B:$B,0)),"erro"))</f>
        <v/>
      </c>
      <c r="L3073" s="158" t="str">
        <f>IF($A3073=0,"",IFERROR(INDEX(BD_Gestão!H:H,MATCH('Banco de Dados'!$B3073,BD_Gestão!$B:$B,0)),"erro"))</f>
        <v/>
      </c>
      <c r="M3073" s="161" t="str">
        <f>IF($A3073=0,"",IFERROR(INDEX(BD_Gestão!F:F,MATCH('Banco de Dados'!$B3073,BD_Gestão!$B:$B,0)),"erro"))</f>
        <v/>
      </c>
      <c r="N3073" s="161" t="str">
        <f>IF($A3073=0,"",IFERROR(INDEX(BD_Gestão!J:J,MATCH('Banco de Dados'!$B3073,BD_Gestão!$B:$B,0)),"erro"))</f>
        <v/>
      </c>
      <c r="O3073" s="164" t="str">
        <f>IF($A3073=0,"",IFERROR(INDEX(BD_Gestão!K:K,MATCH('Banco de Dados'!$B3073,BD_Gestão!$B:$B,0)),"erro"))</f>
        <v/>
      </c>
      <c r="P3073" s="169" t="str">
        <f t="shared" si="190"/>
        <v/>
      </c>
      <c r="Q3073" s="170" t="str">
        <f t="shared" si="191"/>
        <v/>
      </c>
      <c r="R3073" s="163" t="e">
        <f t="shared" si="188"/>
        <v>#VALUE!</v>
      </c>
      <c r="S3073" s="163" t="e">
        <f t="shared" si="189"/>
        <v>#VALUE!</v>
      </c>
      <c r="T3073" s="163" t="e">
        <f>INDEX(Controle!O:O,MATCH('Banco de Dados'!A3073,Controle!M:M,0))*E3073/100</f>
        <v>#N/A</v>
      </c>
    </row>
    <row r="3074" spans="1:20" hidden="1" x14ac:dyDescent="0.2">
      <c r="A3074" s="158">
        <f>BD_TS!A3073</f>
        <v>0</v>
      </c>
      <c r="B3074" s="158" t="str">
        <f>SUBSTITUTE(SUBSTITUTE(BD_TS!D3073," ",""),"-","/")</f>
        <v/>
      </c>
      <c r="C3074" s="158">
        <f>BD_TS!E3073</f>
        <v>0</v>
      </c>
      <c r="D3074" s="159">
        <f>BD_TS!F3073</f>
        <v>0</v>
      </c>
      <c r="E3074" s="160">
        <f>BD_TS!B3073</f>
        <v>0</v>
      </c>
      <c r="F3074" s="161">
        <f>BD_TS!C3073</f>
        <v>0</v>
      </c>
      <c r="G3074" s="187">
        <f>BD_TS!H3073</f>
        <v>0</v>
      </c>
      <c r="H3074" s="158" t="str">
        <f>IF($A3074=0,"",IFERROR(INDEX(BD_Gestão!A:A,MATCH('Banco de Dados'!$B3074,BD_Gestão!$B:$B,0)),"erro"))</f>
        <v/>
      </c>
      <c r="I3074" s="162" t="str">
        <f>IF($A3074=0,"",IFERROR(INDEX(BD_Gestão!E:E,MATCH('Banco de Dados'!$B3074,BD_Gestão!$B:$B,0)),"erro"))</f>
        <v/>
      </c>
      <c r="J3074" s="186" t="str">
        <f>IF($A3074=0,"",IFERROR(INDEX(BD_Gestão!B:B,MATCH('Banco de Dados'!$B3074,BD_Gestão!$B:$B,0)),"erro"))</f>
        <v/>
      </c>
      <c r="K3074" s="158" t="str">
        <f>IF($A3074=0,"",IFERROR(INDEX(BD_Gestão!C:C,MATCH('Banco de Dados'!$B3074,BD_Gestão!$B:$B,0)),"erro"))</f>
        <v/>
      </c>
      <c r="L3074" s="158" t="str">
        <f>IF($A3074=0,"",IFERROR(INDEX(BD_Gestão!H:H,MATCH('Banco de Dados'!$B3074,BD_Gestão!$B:$B,0)),"erro"))</f>
        <v/>
      </c>
      <c r="M3074" s="161" t="str">
        <f>IF($A3074=0,"",IFERROR(INDEX(BD_Gestão!F:F,MATCH('Banco de Dados'!$B3074,BD_Gestão!$B:$B,0)),"erro"))</f>
        <v/>
      </c>
      <c r="N3074" s="161" t="str">
        <f>IF($A3074=0,"",IFERROR(INDEX(BD_Gestão!J:J,MATCH('Banco de Dados'!$B3074,BD_Gestão!$B:$B,0)),"erro"))</f>
        <v/>
      </c>
      <c r="O3074" s="164" t="str">
        <f>IF($A3074=0,"",IFERROR(INDEX(BD_Gestão!K:K,MATCH('Banco de Dados'!$B3074,BD_Gestão!$B:$B,0)),"erro"))</f>
        <v/>
      </c>
      <c r="P3074" s="169" t="str">
        <f t="shared" si="190"/>
        <v/>
      </c>
      <c r="Q3074" s="170" t="str">
        <f t="shared" si="191"/>
        <v/>
      </c>
      <c r="R3074" s="163" t="e">
        <f t="shared" si="188"/>
        <v>#VALUE!</v>
      </c>
      <c r="S3074" s="163" t="e">
        <f t="shared" si="189"/>
        <v>#VALUE!</v>
      </c>
      <c r="T3074" s="163" t="e">
        <f>INDEX(Controle!O:O,MATCH('Banco de Dados'!A3074,Controle!M:M,0))*E3074/100</f>
        <v>#N/A</v>
      </c>
    </row>
    <row r="3075" spans="1:20" hidden="1" x14ac:dyDescent="0.2">
      <c r="A3075" s="158">
        <f>BD_TS!A3074</f>
        <v>0</v>
      </c>
      <c r="B3075" s="158" t="str">
        <f>SUBSTITUTE(SUBSTITUTE(BD_TS!D3074," ",""),"-","/")</f>
        <v/>
      </c>
      <c r="C3075" s="158">
        <f>BD_TS!E3074</f>
        <v>0</v>
      </c>
      <c r="D3075" s="159">
        <f>BD_TS!F3074</f>
        <v>0</v>
      </c>
      <c r="E3075" s="160">
        <f>BD_TS!B3074</f>
        <v>0</v>
      </c>
      <c r="F3075" s="161">
        <f>BD_TS!C3074</f>
        <v>0</v>
      </c>
      <c r="G3075" s="187">
        <f>BD_TS!H3074</f>
        <v>0</v>
      </c>
      <c r="H3075" s="158" t="str">
        <f>IF($A3075=0,"",IFERROR(INDEX(BD_Gestão!A:A,MATCH('Banco de Dados'!$B3075,BD_Gestão!$B:$B,0)),"erro"))</f>
        <v/>
      </c>
      <c r="I3075" s="162" t="str">
        <f>IF($A3075=0,"",IFERROR(INDEX(BD_Gestão!E:E,MATCH('Banco de Dados'!$B3075,BD_Gestão!$B:$B,0)),"erro"))</f>
        <v/>
      </c>
      <c r="J3075" s="186" t="str">
        <f>IF($A3075=0,"",IFERROR(INDEX(BD_Gestão!B:B,MATCH('Banco de Dados'!$B3075,BD_Gestão!$B:$B,0)),"erro"))</f>
        <v/>
      </c>
      <c r="K3075" s="158" t="str">
        <f>IF($A3075=0,"",IFERROR(INDEX(BD_Gestão!C:C,MATCH('Banco de Dados'!$B3075,BD_Gestão!$B:$B,0)),"erro"))</f>
        <v/>
      </c>
      <c r="L3075" s="158" t="str">
        <f>IF($A3075=0,"",IFERROR(INDEX(BD_Gestão!H:H,MATCH('Banco de Dados'!$B3075,BD_Gestão!$B:$B,0)),"erro"))</f>
        <v/>
      </c>
      <c r="M3075" s="161" t="str">
        <f>IF($A3075=0,"",IFERROR(INDEX(BD_Gestão!F:F,MATCH('Banco de Dados'!$B3075,BD_Gestão!$B:$B,0)),"erro"))</f>
        <v/>
      </c>
      <c r="N3075" s="161" t="str">
        <f>IF($A3075=0,"",IFERROR(INDEX(BD_Gestão!J:J,MATCH('Banco de Dados'!$B3075,BD_Gestão!$B:$B,0)),"erro"))</f>
        <v/>
      </c>
      <c r="O3075" s="164" t="str">
        <f>IF($A3075=0,"",IFERROR(INDEX(BD_Gestão!K:K,MATCH('Banco de Dados'!$B3075,BD_Gestão!$B:$B,0)),"erro"))</f>
        <v/>
      </c>
      <c r="P3075" s="169" t="str">
        <f t="shared" si="190"/>
        <v/>
      </c>
      <c r="Q3075" s="170" t="str">
        <f t="shared" si="191"/>
        <v/>
      </c>
      <c r="R3075" s="163" t="e">
        <f t="shared" si="188"/>
        <v>#VALUE!</v>
      </c>
      <c r="S3075" s="163" t="e">
        <f t="shared" si="189"/>
        <v>#VALUE!</v>
      </c>
      <c r="T3075" s="163" t="e">
        <f>INDEX(Controle!O:O,MATCH('Banco de Dados'!A3075,Controle!M:M,0))*E3075/100</f>
        <v>#N/A</v>
      </c>
    </row>
    <row r="3076" spans="1:20" hidden="1" x14ac:dyDescent="0.2">
      <c r="A3076" s="158">
        <f>BD_TS!A3075</f>
        <v>0</v>
      </c>
      <c r="B3076" s="158" t="str">
        <f>SUBSTITUTE(SUBSTITUTE(BD_TS!D3075," ",""),"-","/")</f>
        <v/>
      </c>
      <c r="C3076" s="158">
        <f>BD_TS!E3075</f>
        <v>0</v>
      </c>
      <c r="D3076" s="159">
        <f>BD_TS!F3075</f>
        <v>0</v>
      </c>
      <c r="E3076" s="160">
        <f>BD_TS!B3075</f>
        <v>0</v>
      </c>
      <c r="F3076" s="161">
        <f>BD_TS!C3075</f>
        <v>0</v>
      </c>
      <c r="G3076" s="187">
        <f>BD_TS!H3075</f>
        <v>0</v>
      </c>
      <c r="H3076" s="158" t="str">
        <f>IF($A3076=0,"",IFERROR(INDEX(BD_Gestão!A:A,MATCH('Banco de Dados'!$B3076,BD_Gestão!$B:$B,0)),"erro"))</f>
        <v/>
      </c>
      <c r="I3076" s="162" t="str">
        <f>IF($A3076=0,"",IFERROR(INDEX(BD_Gestão!E:E,MATCH('Banco de Dados'!$B3076,BD_Gestão!$B:$B,0)),"erro"))</f>
        <v/>
      </c>
      <c r="J3076" s="186" t="str">
        <f>IF($A3076=0,"",IFERROR(INDEX(BD_Gestão!B:B,MATCH('Banco de Dados'!$B3076,BD_Gestão!$B:$B,0)),"erro"))</f>
        <v/>
      </c>
      <c r="K3076" s="158" t="str">
        <f>IF($A3076=0,"",IFERROR(INDEX(BD_Gestão!C:C,MATCH('Banco de Dados'!$B3076,BD_Gestão!$B:$B,0)),"erro"))</f>
        <v/>
      </c>
      <c r="L3076" s="158" t="str">
        <f>IF($A3076=0,"",IFERROR(INDEX(BD_Gestão!H:H,MATCH('Banco de Dados'!$B3076,BD_Gestão!$B:$B,0)),"erro"))</f>
        <v/>
      </c>
      <c r="M3076" s="161" t="str">
        <f>IF($A3076=0,"",IFERROR(INDEX(BD_Gestão!F:F,MATCH('Banco de Dados'!$B3076,BD_Gestão!$B:$B,0)),"erro"))</f>
        <v/>
      </c>
      <c r="N3076" s="161" t="str">
        <f>IF($A3076=0,"",IFERROR(INDEX(BD_Gestão!J:J,MATCH('Banco de Dados'!$B3076,BD_Gestão!$B:$B,0)),"erro"))</f>
        <v/>
      </c>
      <c r="O3076" s="164" t="str">
        <f>IF($A3076=0,"",IFERROR(INDEX(BD_Gestão!K:K,MATCH('Banco de Dados'!$B3076,BD_Gestão!$B:$B,0)),"erro"))</f>
        <v/>
      </c>
      <c r="P3076" s="169" t="str">
        <f t="shared" si="190"/>
        <v/>
      </c>
      <c r="Q3076" s="170" t="str">
        <f t="shared" si="191"/>
        <v/>
      </c>
      <c r="R3076" s="163" t="e">
        <f t="shared" si="188"/>
        <v>#VALUE!</v>
      </c>
      <c r="S3076" s="163" t="e">
        <f t="shared" si="189"/>
        <v>#VALUE!</v>
      </c>
      <c r="T3076" s="163" t="e">
        <f>INDEX(Controle!O:O,MATCH('Banco de Dados'!A3076,Controle!M:M,0))*E3076/100</f>
        <v>#N/A</v>
      </c>
    </row>
    <row r="3077" spans="1:20" hidden="1" x14ac:dyDescent="0.2">
      <c r="A3077" s="158">
        <f>BD_TS!A3076</f>
        <v>0</v>
      </c>
      <c r="B3077" s="158" t="str">
        <f>SUBSTITUTE(SUBSTITUTE(BD_TS!D3076," ",""),"-","/")</f>
        <v/>
      </c>
      <c r="C3077" s="158">
        <f>BD_TS!E3076</f>
        <v>0</v>
      </c>
      <c r="D3077" s="159">
        <f>BD_TS!F3076</f>
        <v>0</v>
      </c>
      <c r="E3077" s="160">
        <f>BD_TS!B3076</f>
        <v>0</v>
      </c>
      <c r="F3077" s="161">
        <f>BD_TS!C3076</f>
        <v>0</v>
      </c>
      <c r="G3077" s="187">
        <f>BD_TS!H3076</f>
        <v>0</v>
      </c>
      <c r="H3077" s="158" t="str">
        <f>IF($A3077=0,"",IFERROR(INDEX(BD_Gestão!A:A,MATCH('Banco de Dados'!$B3077,BD_Gestão!$B:$B,0)),"erro"))</f>
        <v/>
      </c>
      <c r="I3077" s="162" t="str">
        <f>IF($A3077=0,"",IFERROR(INDEX(BD_Gestão!E:E,MATCH('Banco de Dados'!$B3077,BD_Gestão!$B:$B,0)),"erro"))</f>
        <v/>
      </c>
      <c r="J3077" s="186" t="str">
        <f>IF($A3077=0,"",IFERROR(INDEX(BD_Gestão!B:B,MATCH('Banco de Dados'!$B3077,BD_Gestão!$B:$B,0)),"erro"))</f>
        <v/>
      </c>
      <c r="K3077" s="158" t="str">
        <f>IF($A3077=0,"",IFERROR(INDEX(BD_Gestão!C:C,MATCH('Banco de Dados'!$B3077,BD_Gestão!$B:$B,0)),"erro"))</f>
        <v/>
      </c>
      <c r="L3077" s="158" t="str">
        <f>IF($A3077=0,"",IFERROR(INDEX(BD_Gestão!H:H,MATCH('Banco de Dados'!$B3077,BD_Gestão!$B:$B,0)),"erro"))</f>
        <v/>
      </c>
      <c r="M3077" s="161" t="str">
        <f>IF($A3077=0,"",IFERROR(INDEX(BD_Gestão!F:F,MATCH('Banco de Dados'!$B3077,BD_Gestão!$B:$B,0)),"erro"))</f>
        <v/>
      </c>
      <c r="N3077" s="161" t="str">
        <f>IF($A3077=0,"",IFERROR(INDEX(BD_Gestão!J:J,MATCH('Banco de Dados'!$B3077,BD_Gestão!$B:$B,0)),"erro"))</f>
        <v/>
      </c>
      <c r="O3077" s="164" t="str">
        <f>IF($A3077=0,"",IFERROR(INDEX(BD_Gestão!K:K,MATCH('Banco de Dados'!$B3077,BD_Gestão!$B:$B,0)),"erro"))</f>
        <v/>
      </c>
      <c r="P3077" s="169" t="str">
        <f t="shared" si="190"/>
        <v/>
      </c>
      <c r="Q3077" s="170" t="str">
        <f t="shared" si="191"/>
        <v/>
      </c>
      <c r="R3077" s="163" t="e">
        <f t="shared" ref="R3077:R3140" si="192">MONTH(I3077)</f>
        <v>#VALUE!</v>
      </c>
      <c r="S3077" s="163" t="e">
        <f t="shared" ref="S3077:S3140" si="193">YEAR(I3077)</f>
        <v>#VALUE!</v>
      </c>
      <c r="T3077" s="163" t="e">
        <f>INDEX(Controle!O:O,MATCH('Banco de Dados'!A3077,Controle!M:M,0))*E3077/100</f>
        <v>#N/A</v>
      </c>
    </row>
    <row r="3078" spans="1:20" hidden="1" x14ac:dyDescent="0.2">
      <c r="A3078" s="158">
        <f>BD_TS!A3077</f>
        <v>0</v>
      </c>
      <c r="B3078" s="158" t="str">
        <f>SUBSTITUTE(SUBSTITUTE(BD_TS!D3077," ",""),"-","/")</f>
        <v/>
      </c>
      <c r="C3078" s="158">
        <f>BD_TS!E3077</f>
        <v>0</v>
      </c>
      <c r="D3078" s="159">
        <f>BD_TS!F3077</f>
        <v>0</v>
      </c>
      <c r="E3078" s="160">
        <f>BD_TS!B3077</f>
        <v>0</v>
      </c>
      <c r="F3078" s="161">
        <f>BD_TS!C3077</f>
        <v>0</v>
      </c>
      <c r="G3078" s="187">
        <f>BD_TS!H3077</f>
        <v>0</v>
      </c>
      <c r="H3078" s="158" t="str">
        <f>IF($A3078=0,"",IFERROR(INDEX(BD_Gestão!A:A,MATCH('Banco de Dados'!$B3078,BD_Gestão!$B:$B,0)),"erro"))</f>
        <v/>
      </c>
      <c r="I3078" s="162" t="str">
        <f>IF($A3078=0,"",IFERROR(INDEX(BD_Gestão!E:E,MATCH('Banco de Dados'!$B3078,BD_Gestão!$B:$B,0)),"erro"))</f>
        <v/>
      </c>
      <c r="J3078" s="186" t="str">
        <f>IF($A3078=0,"",IFERROR(INDEX(BD_Gestão!B:B,MATCH('Banco de Dados'!$B3078,BD_Gestão!$B:$B,0)),"erro"))</f>
        <v/>
      </c>
      <c r="K3078" s="158" t="str">
        <f>IF($A3078=0,"",IFERROR(INDEX(BD_Gestão!C:C,MATCH('Banco de Dados'!$B3078,BD_Gestão!$B:$B,0)),"erro"))</f>
        <v/>
      </c>
      <c r="L3078" s="158" t="str">
        <f>IF($A3078=0,"",IFERROR(INDEX(BD_Gestão!H:H,MATCH('Banco de Dados'!$B3078,BD_Gestão!$B:$B,0)),"erro"))</f>
        <v/>
      </c>
      <c r="M3078" s="161" t="str">
        <f>IF($A3078=0,"",IFERROR(INDEX(BD_Gestão!F:F,MATCH('Banco de Dados'!$B3078,BD_Gestão!$B:$B,0)),"erro"))</f>
        <v/>
      </c>
      <c r="N3078" s="161" t="str">
        <f>IF($A3078=0,"",IFERROR(INDEX(BD_Gestão!J:J,MATCH('Banco de Dados'!$B3078,BD_Gestão!$B:$B,0)),"erro"))</f>
        <v/>
      </c>
      <c r="O3078" s="164" t="str">
        <f>IF($A3078=0,"",IFERROR(INDEX(BD_Gestão!K:K,MATCH('Banco de Dados'!$B3078,BD_Gestão!$B:$B,0)),"erro"))</f>
        <v/>
      </c>
      <c r="P3078" s="169" t="str">
        <f t="shared" ref="P3078:P3141" si="194">IF(OR(H3078="erro",H3078=""),"",E3078*(MIN(O3078,1)))</f>
        <v/>
      </c>
      <c r="Q3078" s="170" t="str">
        <f t="shared" ref="Q3078:Q3141" si="195">IF(OR(H3078="erro",H3078=""),"",E3078-P3078)</f>
        <v/>
      </c>
      <c r="R3078" s="163" t="e">
        <f t="shared" si="192"/>
        <v>#VALUE!</v>
      </c>
      <c r="S3078" s="163" t="e">
        <f t="shared" si="193"/>
        <v>#VALUE!</v>
      </c>
      <c r="T3078" s="163" t="e">
        <f>INDEX(Controle!O:O,MATCH('Banco de Dados'!A3078,Controle!M:M,0))*E3078/100</f>
        <v>#N/A</v>
      </c>
    </row>
    <row r="3079" spans="1:20" hidden="1" x14ac:dyDescent="0.2">
      <c r="A3079" s="158">
        <f>BD_TS!A3078</f>
        <v>0</v>
      </c>
      <c r="B3079" s="158" t="str">
        <f>SUBSTITUTE(SUBSTITUTE(BD_TS!D3078," ",""),"-","/")</f>
        <v/>
      </c>
      <c r="C3079" s="158">
        <f>BD_TS!E3078</f>
        <v>0</v>
      </c>
      <c r="D3079" s="159">
        <f>BD_TS!F3078</f>
        <v>0</v>
      </c>
      <c r="E3079" s="160">
        <f>BD_TS!B3078</f>
        <v>0</v>
      </c>
      <c r="F3079" s="161">
        <f>BD_TS!C3078</f>
        <v>0</v>
      </c>
      <c r="G3079" s="187">
        <f>BD_TS!H3078</f>
        <v>0</v>
      </c>
      <c r="H3079" s="158" t="str">
        <f>IF($A3079=0,"",IFERROR(INDEX(BD_Gestão!A:A,MATCH('Banco de Dados'!$B3079,BD_Gestão!$B:$B,0)),"erro"))</f>
        <v/>
      </c>
      <c r="I3079" s="162" t="str">
        <f>IF($A3079=0,"",IFERROR(INDEX(BD_Gestão!E:E,MATCH('Banco de Dados'!$B3079,BD_Gestão!$B:$B,0)),"erro"))</f>
        <v/>
      </c>
      <c r="J3079" s="186" t="str">
        <f>IF($A3079=0,"",IFERROR(INDEX(BD_Gestão!B:B,MATCH('Banco de Dados'!$B3079,BD_Gestão!$B:$B,0)),"erro"))</f>
        <v/>
      </c>
      <c r="K3079" s="158" t="str">
        <f>IF($A3079=0,"",IFERROR(INDEX(BD_Gestão!C:C,MATCH('Banco de Dados'!$B3079,BD_Gestão!$B:$B,0)),"erro"))</f>
        <v/>
      </c>
      <c r="L3079" s="158" t="str">
        <f>IF($A3079=0,"",IFERROR(INDEX(BD_Gestão!H:H,MATCH('Banco de Dados'!$B3079,BD_Gestão!$B:$B,0)),"erro"))</f>
        <v/>
      </c>
      <c r="M3079" s="161" t="str">
        <f>IF($A3079=0,"",IFERROR(INDEX(BD_Gestão!F:F,MATCH('Banco de Dados'!$B3079,BD_Gestão!$B:$B,0)),"erro"))</f>
        <v/>
      </c>
      <c r="N3079" s="161" t="str">
        <f>IF($A3079=0,"",IFERROR(INDEX(BD_Gestão!J:J,MATCH('Banco de Dados'!$B3079,BD_Gestão!$B:$B,0)),"erro"))</f>
        <v/>
      </c>
      <c r="O3079" s="164" t="str">
        <f>IF($A3079=0,"",IFERROR(INDEX(BD_Gestão!K:K,MATCH('Banco de Dados'!$B3079,BD_Gestão!$B:$B,0)),"erro"))</f>
        <v/>
      </c>
      <c r="P3079" s="169" t="str">
        <f t="shared" si="194"/>
        <v/>
      </c>
      <c r="Q3079" s="170" t="str">
        <f t="shared" si="195"/>
        <v/>
      </c>
      <c r="R3079" s="163" t="e">
        <f t="shared" si="192"/>
        <v>#VALUE!</v>
      </c>
      <c r="S3079" s="163" t="e">
        <f t="shared" si="193"/>
        <v>#VALUE!</v>
      </c>
      <c r="T3079" s="163" t="e">
        <f>INDEX(Controle!O:O,MATCH('Banco de Dados'!A3079,Controle!M:M,0))*E3079/100</f>
        <v>#N/A</v>
      </c>
    </row>
    <row r="3080" spans="1:20" hidden="1" x14ac:dyDescent="0.2">
      <c r="A3080" s="158">
        <f>BD_TS!A3079</f>
        <v>0</v>
      </c>
      <c r="B3080" s="158" t="str">
        <f>SUBSTITUTE(SUBSTITUTE(BD_TS!D3079," ",""),"-","/")</f>
        <v/>
      </c>
      <c r="C3080" s="158">
        <f>BD_TS!E3079</f>
        <v>0</v>
      </c>
      <c r="D3080" s="159">
        <f>BD_TS!F3079</f>
        <v>0</v>
      </c>
      <c r="E3080" s="160">
        <f>BD_TS!B3079</f>
        <v>0</v>
      </c>
      <c r="F3080" s="161">
        <f>BD_TS!C3079</f>
        <v>0</v>
      </c>
      <c r="G3080" s="187">
        <f>BD_TS!H3079</f>
        <v>0</v>
      </c>
      <c r="H3080" s="158" t="str">
        <f>IF($A3080=0,"",IFERROR(INDEX(BD_Gestão!A:A,MATCH('Banco de Dados'!$B3080,BD_Gestão!$B:$B,0)),"erro"))</f>
        <v/>
      </c>
      <c r="I3080" s="162" t="str">
        <f>IF($A3080=0,"",IFERROR(INDEX(BD_Gestão!E:E,MATCH('Banco de Dados'!$B3080,BD_Gestão!$B:$B,0)),"erro"))</f>
        <v/>
      </c>
      <c r="J3080" s="186" t="str">
        <f>IF($A3080=0,"",IFERROR(INDEX(BD_Gestão!B:B,MATCH('Banco de Dados'!$B3080,BD_Gestão!$B:$B,0)),"erro"))</f>
        <v/>
      </c>
      <c r="K3080" s="158" t="str">
        <f>IF($A3080=0,"",IFERROR(INDEX(BD_Gestão!C:C,MATCH('Banco de Dados'!$B3080,BD_Gestão!$B:$B,0)),"erro"))</f>
        <v/>
      </c>
      <c r="L3080" s="158" t="str">
        <f>IF($A3080=0,"",IFERROR(INDEX(BD_Gestão!H:H,MATCH('Banco de Dados'!$B3080,BD_Gestão!$B:$B,0)),"erro"))</f>
        <v/>
      </c>
      <c r="M3080" s="161" t="str">
        <f>IF($A3080=0,"",IFERROR(INDEX(BD_Gestão!F:F,MATCH('Banco de Dados'!$B3080,BD_Gestão!$B:$B,0)),"erro"))</f>
        <v/>
      </c>
      <c r="N3080" s="161" t="str">
        <f>IF($A3080=0,"",IFERROR(INDEX(BD_Gestão!J:J,MATCH('Banco de Dados'!$B3080,BD_Gestão!$B:$B,0)),"erro"))</f>
        <v/>
      </c>
      <c r="O3080" s="164" t="str">
        <f>IF($A3080=0,"",IFERROR(INDEX(BD_Gestão!K:K,MATCH('Banco de Dados'!$B3080,BD_Gestão!$B:$B,0)),"erro"))</f>
        <v/>
      </c>
      <c r="P3080" s="169" t="str">
        <f t="shared" si="194"/>
        <v/>
      </c>
      <c r="Q3080" s="170" t="str">
        <f t="shared" si="195"/>
        <v/>
      </c>
      <c r="R3080" s="163" t="e">
        <f t="shared" si="192"/>
        <v>#VALUE!</v>
      </c>
      <c r="S3080" s="163" t="e">
        <f t="shared" si="193"/>
        <v>#VALUE!</v>
      </c>
      <c r="T3080" s="163" t="e">
        <f>INDEX(Controle!O:O,MATCH('Banco de Dados'!A3080,Controle!M:M,0))*E3080/100</f>
        <v>#N/A</v>
      </c>
    </row>
    <row r="3081" spans="1:20" hidden="1" x14ac:dyDescent="0.2">
      <c r="A3081" s="158">
        <f>BD_TS!A3080</f>
        <v>0</v>
      </c>
      <c r="B3081" s="158" t="str">
        <f>SUBSTITUTE(SUBSTITUTE(BD_TS!D3080," ",""),"-","/")</f>
        <v/>
      </c>
      <c r="C3081" s="158">
        <f>BD_TS!E3080</f>
        <v>0</v>
      </c>
      <c r="D3081" s="159">
        <f>BD_TS!F3080</f>
        <v>0</v>
      </c>
      <c r="E3081" s="160">
        <f>BD_TS!B3080</f>
        <v>0</v>
      </c>
      <c r="F3081" s="161">
        <f>BD_TS!C3080</f>
        <v>0</v>
      </c>
      <c r="G3081" s="187">
        <f>BD_TS!H3080</f>
        <v>0</v>
      </c>
      <c r="H3081" s="158" t="str">
        <f>IF($A3081=0,"",IFERROR(INDEX(BD_Gestão!A:A,MATCH('Banco de Dados'!$B3081,BD_Gestão!$B:$B,0)),"erro"))</f>
        <v/>
      </c>
      <c r="I3081" s="162" t="str">
        <f>IF($A3081=0,"",IFERROR(INDEX(BD_Gestão!E:E,MATCH('Banco de Dados'!$B3081,BD_Gestão!$B:$B,0)),"erro"))</f>
        <v/>
      </c>
      <c r="J3081" s="186" t="str">
        <f>IF($A3081=0,"",IFERROR(INDEX(BD_Gestão!B:B,MATCH('Banco de Dados'!$B3081,BD_Gestão!$B:$B,0)),"erro"))</f>
        <v/>
      </c>
      <c r="K3081" s="158" t="str">
        <f>IF($A3081=0,"",IFERROR(INDEX(BD_Gestão!C:C,MATCH('Banco de Dados'!$B3081,BD_Gestão!$B:$B,0)),"erro"))</f>
        <v/>
      </c>
      <c r="L3081" s="158" t="str">
        <f>IF($A3081=0,"",IFERROR(INDEX(BD_Gestão!H:H,MATCH('Banco de Dados'!$B3081,BD_Gestão!$B:$B,0)),"erro"))</f>
        <v/>
      </c>
      <c r="M3081" s="161" t="str">
        <f>IF($A3081=0,"",IFERROR(INDEX(BD_Gestão!F:F,MATCH('Banco de Dados'!$B3081,BD_Gestão!$B:$B,0)),"erro"))</f>
        <v/>
      </c>
      <c r="N3081" s="161" t="str">
        <f>IF($A3081=0,"",IFERROR(INDEX(BD_Gestão!J:J,MATCH('Banco de Dados'!$B3081,BD_Gestão!$B:$B,0)),"erro"))</f>
        <v/>
      </c>
      <c r="O3081" s="164" t="str">
        <f>IF($A3081=0,"",IFERROR(INDEX(BD_Gestão!K:K,MATCH('Banco de Dados'!$B3081,BD_Gestão!$B:$B,0)),"erro"))</f>
        <v/>
      </c>
      <c r="P3081" s="169" t="str">
        <f t="shared" si="194"/>
        <v/>
      </c>
      <c r="Q3081" s="170" t="str">
        <f t="shared" si="195"/>
        <v/>
      </c>
      <c r="R3081" s="163" t="e">
        <f t="shared" si="192"/>
        <v>#VALUE!</v>
      </c>
      <c r="S3081" s="163" t="e">
        <f t="shared" si="193"/>
        <v>#VALUE!</v>
      </c>
      <c r="T3081" s="163" t="e">
        <f>INDEX(Controle!O:O,MATCH('Banco de Dados'!A3081,Controle!M:M,0))*E3081/100</f>
        <v>#N/A</v>
      </c>
    </row>
    <row r="3082" spans="1:20" hidden="1" x14ac:dyDescent="0.2">
      <c r="A3082" s="158">
        <f>BD_TS!A3081</f>
        <v>0</v>
      </c>
      <c r="B3082" s="158" t="str">
        <f>SUBSTITUTE(SUBSTITUTE(BD_TS!D3081," ",""),"-","/")</f>
        <v/>
      </c>
      <c r="C3082" s="158">
        <f>BD_TS!E3081</f>
        <v>0</v>
      </c>
      <c r="D3082" s="159">
        <f>BD_TS!F3081</f>
        <v>0</v>
      </c>
      <c r="E3082" s="160">
        <f>BD_TS!B3081</f>
        <v>0</v>
      </c>
      <c r="F3082" s="161">
        <f>BD_TS!C3081</f>
        <v>0</v>
      </c>
      <c r="G3082" s="187">
        <f>BD_TS!H3081</f>
        <v>0</v>
      </c>
      <c r="H3082" s="158" t="str">
        <f>IF($A3082=0,"",IFERROR(INDEX(BD_Gestão!A:A,MATCH('Banco de Dados'!$B3082,BD_Gestão!$B:$B,0)),"erro"))</f>
        <v/>
      </c>
      <c r="I3082" s="162" t="str">
        <f>IF($A3082=0,"",IFERROR(INDEX(BD_Gestão!E:E,MATCH('Banco de Dados'!$B3082,BD_Gestão!$B:$B,0)),"erro"))</f>
        <v/>
      </c>
      <c r="J3082" s="186" t="str">
        <f>IF($A3082=0,"",IFERROR(INDEX(BD_Gestão!B:B,MATCH('Banco de Dados'!$B3082,BD_Gestão!$B:$B,0)),"erro"))</f>
        <v/>
      </c>
      <c r="K3082" s="158" t="str">
        <f>IF($A3082=0,"",IFERROR(INDEX(BD_Gestão!C:C,MATCH('Banco de Dados'!$B3082,BD_Gestão!$B:$B,0)),"erro"))</f>
        <v/>
      </c>
      <c r="L3082" s="158" t="str">
        <f>IF($A3082=0,"",IFERROR(INDEX(BD_Gestão!H:H,MATCH('Banco de Dados'!$B3082,BD_Gestão!$B:$B,0)),"erro"))</f>
        <v/>
      </c>
      <c r="M3082" s="161" t="str">
        <f>IF($A3082=0,"",IFERROR(INDEX(BD_Gestão!F:F,MATCH('Banco de Dados'!$B3082,BD_Gestão!$B:$B,0)),"erro"))</f>
        <v/>
      </c>
      <c r="N3082" s="161" t="str">
        <f>IF($A3082=0,"",IFERROR(INDEX(BD_Gestão!J:J,MATCH('Banco de Dados'!$B3082,BD_Gestão!$B:$B,0)),"erro"))</f>
        <v/>
      </c>
      <c r="O3082" s="164" t="str">
        <f>IF($A3082=0,"",IFERROR(INDEX(BD_Gestão!K:K,MATCH('Banco de Dados'!$B3082,BD_Gestão!$B:$B,0)),"erro"))</f>
        <v/>
      </c>
      <c r="P3082" s="169" t="str">
        <f t="shared" si="194"/>
        <v/>
      </c>
      <c r="Q3082" s="170" t="str">
        <f t="shared" si="195"/>
        <v/>
      </c>
      <c r="R3082" s="163" t="e">
        <f t="shared" si="192"/>
        <v>#VALUE!</v>
      </c>
      <c r="S3082" s="163" t="e">
        <f t="shared" si="193"/>
        <v>#VALUE!</v>
      </c>
      <c r="T3082" s="163" t="e">
        <f>INDEX(Controle!O:O,MATCH('Banco de Dados'!A3082,Controle!M:M,0))*E3082/100</f>
        <v>#N/A</v>
      </c>
    </row>
    <row r="3083" spans="1:20" hidden="1" x14ac:dyDescent="0.2">
      <c r="A3083" s="158">
        <f>BD_TS!A3082</f>
        <v>0</v>
      </c>
      <c r="B3083" s="158" t="str">
        <f>SUBSTITUTE(SUBSTITUTE(BD_TS!D3082," ",""),"-","/")</f>
        <v/>
      </c>
      <c r="C3083" s="158">
        <f>BD_TS!E3082</f>
        <v>0</v>
      </c>
      <c r="D3083" s="159">
        <f>BD_TS!F3082</f>
        <v>0</v>
      </c>
      <c r="E3083" s="160">
        <f>BD_TS!B3082</f>
        <v>0</v>
      </c>
      <c r="F3083" s="161">
        <f>BD_TS!C3082</f>
        <v>0</v>
      </c>
      <c r="G3083" s="187">
        <f>BD_TS!H3082</f>
        <v>0</v>
      </c>
      <c r="H3083" s="158" t="str">
        <f>IF($A3083=0,"",IFERROR(INDEX(BD_Gestão!A:A,MATCH('Banco de Dados'!$B3083,BD_Gestão!$B:$B,0)),"erro"))</f>
        <v/>
      </c>
      <c r="I3083" s="162" t="str">
        <f>IF($A3083=0,"",IFERROR(INDEX(BD_Gestão!E:E,MATCH('Banco de Dados'!$B3083,BD_Gestão!$B:$B,0)),"erro"))</f>
        <v/>
      </c>
      <c r="J3083" s="186" t="str">
        <f>IF($A3083=0,"",IFERROR(INDEX(BD_Gestão!B:B,MATCH('Banco de Dados'!$B3083,BD_Gestão!$B:$B,0)),"erro"))</f>
        <v/>
      </c>
      <c r="K3083" s="158" t="str">
        <f>IF($A3083=0,"",IFERROR(INDEX(BD_Gestão!C:C,MATCH('Banco de Dados'!$B3083,BD_Gestão!$B:$B,0)),"erro"))</f>
        <v/>
      </c>
      <c r="L3083" s="158" t="str">
        <f>IF($A3083=0,"",IFERROR(INDEX(BD_Gestão!H:H,MATCH('Banco de Dados'!$B3083,BD_Gestão!$B:$B,0)),"erro"))</f>
        <v/>
      </c>
      <c r="M3083" s="161" t="str">
        <f>IF($A3083=0,"",IFERROR(INDEX(BD_Gestão!F:F,MATCH('Banco de Dados'!$B3083,BD_Gestão!$B:$B,0)),"erro"))</f>
        <v/>
      </c>
      <c r="N3083" s="161" t="str">
        <f>IF($A3083=0,"",IFERROR(INDEX(BD_Gestão!J:J,MATCH('Banco de Dados'!$B3083,BD_Gestão!$B:$B,0)),"erro"))</f>
        <v/>
      </c>
      <c r="O3083" s="164" t="str">
        <f>IF($A3083=0,"",IFERROR(INDEX(BD_Gestão!K:K,MATCH('Banco de Dados'!$B3083,BD_Gestão!$B:$B,0)),"erro"))</f>
        <v/>
      </c>
      <c r="P3083" s="169" t="str">
        <f t="shared" si="194"/>
        <v/>
      </c>
      <c r="Q3083" s="170" t="str">
        <f t="shared" si="195"/>
        <v/>
      </c>
      <c r="R3083" s="163" t="e">
        <f t="shared" si="192"/>
        <v>#VALUE!</v>
      </c>
      <c r="S3083" s="163" t="e">
        <f t="shared" si="193"/>
        <v>#VALUE!</v>
      </c>
      <c r="T3083" s="163" t="e">
        <f>INDEX(Controle!O:O,MATCH('Banco de Dados'!A3083,Controle!M:M,0))*E3083/100</f>
        <v>#N/A</v>
      </c>
    </row>
    <row r="3084" spans="1:20" hidden="1" x14ac:dyDescent="0.2">
      <c r="A3084" s="158">
        <f>BD_TS!A3083</f>
        <v>0</v>
      </c>
      <c r="B3084" s="158" t="str">
        <f>SUBSTITUTE(SUBSTITUTE(BD_TS!D3083," ",""),"-","/")</f>
        <v/>
      </c>
      <c r="C3084" s="158">
        <f>BD_TS!E3083</f>
        <v>0</v>
      </c>
      <c r="D3084" s="159">
        <f>BD_TS!F3083</f>
        <v>0</v>
      </c>
      <c r="E3084" s="160">
        <f>BD_TS!B3083</f>
        <v>0</v>
      </c>
      <c r="F3084" s="161">
        <f>BD_TS!C3083</f>
        <v>0</v>
      </c>
      <c r="G3084" s="187">
        <f>BD_TS!H3083</f>
        <v>0</v>
      </c>
      <c r="H3084" s="158" t="str">
        <f>IF($A3084=0,"",IFERROR(INDEX(BD_Gestão!A:A,MATCH('Banco de Dados'!$B3084,BD_Gestão!$B:$B,0)),"erro"))</f>
        <v/>
      </c>
      <c r="I3084" s="162" t="str">
        <f>IF($A3084=0,"",IFERROR(INDEX(BD_Gestão!E:E,MATCH('Banco de Dados'!$B3084,BD_Gestão!$B:$B,0)),"erro"))</f>
        <v/>
      </c>
      <c r="J3084" s="186" t="str">
        <f>IF($A3084=0,"",IFERROR(INDEX(BD_Gestão!B:B,MATCH('Banco de Dados'!$B3084,BD_Gestão!$B:$B,0)),"erro"))</f>
        <v/>
      </c>
      <c r="K3084" s="158" t="str">
        <f>IF($A3084=0,"",IFERROR(INDEX(BD_Gestão!C:C,MATCH('Banco de Dados'!$B3084,BD_Gestão!$B:$B,0)),"erro"))</f>
        <v/>
      </c>
      <c r="L3084" s="158" t="str">
        <f>IF($A3084=0,"",IFERROR(INDEX(BD_Gestão!H:H,MATCH('Banco de Dados'!$B3084,BD_Gestão!$B:$B,0)),"erro"))</f>
        <v/>
      </c>
      <c r="M3084" s="161" t="str">
        <f>IF($A3084=0,"",IFERROR(INDEX(BD_Gestão!F:F,MATCH('Banco de Dados'!$B3084,BD_Gestão!$B:$B,0)),"erro"))</f>
        <v/>
      </c>
      <c r="N3084" s="161" t="str">
        <f>IF($A3084=0,"",IFERROR(INDEX(BD_Gestão!J:J,MATCH('Banco de Dados'!$B3084,BD_Gestão!$B:$B,0)),"erro"))</f>
        <v/>
      </c>
      <c r="O3084" s="164" t="str">
        <f>IF($A3084=0,"",IFERROR(INDEX(BD_Gestão!K:K,MATCH('Banco de Dados'!$B3084,BD_Gestão!$B:$B,0)),"erro"))</f>
        <v/>
      </c>
      <c r="P3084" s="169" t="str">
        <f t="shared" si="194"/>
        <v/>
      </c>
      <c r="Q3084" s="170" t="str">
        <f t="shared" si="195"/>
        <v/>
      </c>
      <c r="R3084" s="163" t="e">
        <f t="shared" si="192"/>
        <v>#VALUE!</v>
      </c>
      <c r="S3084" s="163" t="e">
        <f t="shared" si="193"/>
        <v>#VALUE!</v>
      </c>
      <c r="T3084" s="163" t="e">
        <f>INDEX(Controle!O:O,MATCH('Banco de Dados'!A3084,Controle!M:M,0))*E3084/100</f>
        <v>#N/A</v>
      </c>
    </row>
    <row r="3085" spans="1:20" hidden="1" x14ac:dyDescent="0.2">
      <c r="A3085" s="158">
        <f>BD_TS!A3084</f>
        <v>0</v>
      </c>
      <c r="B3085" s="158" t="str">
        <f>SUBSTITUTE(SUBSTITUTE(BD_TS!D3084," ",""),"-","/")</f>
        <v/>
      </c>
      <c r="C3085" s="158">
        <f>BD_TS!E3084</f>
        <v>0</v>
      </c>
      <c r="D3085" s="159">
        <f>BD_TS!F3084</f>
        <v>0</v>
      </c>
      <c r="E3085" s="160">
        <f>BD_TS!B3084</f>
        <v>0</v>
      </c>
      <c r="F3085" s="161">
        <f>BD_TS!C3084</f>
        <v>0</v>
      </c>
      <c r="G3085" s="187">
        <f>BD_TS!H3084</f>
        <v>0</v>
      </c>
      <c r="H3085" s="158" t="str">
        <f>IF($A3085=0,"",IFERROR(INDEX(BD_Gestão!A:A,MATCH('Banco de Dados'!$B3085,BD_Gestão!$B:$B,0)),"erro"))</f>
        <v/>
      </c>
      <c r="I3085" s="162" t="str">
        <f>IF($A3085=0,"",IFERROR(INDEX(BD_Gestão!E:E,MATCH('Banco de Dados'!$B3085,BD_Gestão!$B:$B,0)),"erro"))</f>
        <v/>
      </c>
      <c r="J3085" s="186" t="str">
        <f>IF($A3085=0,"",IFERROR(INDEX(BD_Gestão!B:B,MATCH('Banco de Dados'!$B3085,BD_Gestão!$B:$B,0)),"erro"))</f>
        <v/>
      </c>
      <c r="K3085" s="158" t="str">
        <f>IF($A3085=0,"",IFERROR(INDEX(BD_Gestão!C:C,MATCH('Banco de Dados'!$B3085,BD_Gestão!$B:$B,0)),"erro"))</f>
        <v/>
      </c>
      <c r="L3085" s="158" t="str">
        <f>IF($A3085=0,"",IFERROR(INDEX(BD_Gestão!H:H,MATCH('Banco de Dados'!$B3085,BD_Gestão!$B:$B,0)),"erro"))</f>
        <v/>
      </c>
      <c r="M3085" s="161" t="str">
        <f>IF($A3085=0,"",IFERROR(INDEX(BD_Gestão!F:F,MATCH('Banco de Dados'!$B3085,BD_Gestão!$B:$B,0)),"erro"))</f>
        <v/>
      </c>
      <c r="N3085" s="161" t="str">
        <f>IF($A3085=0,"",IFERROR(INDEX(BD_Gestão!J:J,MATCH('Banco de Dados'!$B3085,BD_Gestão!$B:$B,0)),"erro"))</f>
        <v/>
      </c>
      <c r="O3085" s="164" t="str">
        <f>IF($A3085=0,"",IFERROR(INDEX(BD_Gestão!K:K,MATCH('Banco de Dados'!$B3085,BD_Gestão!$B:$B,0)),"erro"))</f>
        <v/>
      </c>
      <c r="P3085" s="169" t="str">
        <f t="shared" si="194"/>
        <v/>
      </c>
      <c r="Q3085" s="170" t="str">
        <f t="shared" si="195"/>
        <v/>
      </c>
      <c r="R3085" s="163" t="e">
        <f t="shared" si="192"/>
        <v>#VALUE!</v>
      </c>
      <c r="S3085" s="163" t="e">
        <f t="shared" si="193"/>
        <v>#VALUE!</v>
      </c>
      <c r="T3085" s="163" t="e">
        <f>INDEX(Controle!O:O,MATCH('Banco de Dados'!A3085,Controle!M:M,0))*E3085/100</f>
        <v>#N/A</v>
      </c>
    </row>
    <row r="3086" spans="1:20" hidden="1" x14ac:dyDescent="0.2">
      <c r="A3086" s="158">
        <f>BD_TS!A3085</f>
        <v>0</v>
      </c>
      <c r="B3086" s="158" t="str">
        <f>SUBSTITUTE(SUBSTITUTE(BD_TS!D3085," ",""),"-","/")</f>
        <v/>
      </c>
      <c r="C3086" s="158">
        <f>BD_TS!E3085</f>
        <v>0</v>
      </c>
      <c r="D3086" s="159">
        <f>BD_TS!F3085</f>
        <v>0</v>
      </c>
      <c r="E3086" s="160">
        <f>BD_TS!B3085</f>
        <v>0</v>
      </c>
      <c r="F3086" s="161">
        <f>BD_TS!C3085</f>
        <v>0</v>
      </c>
      <c r="G3086" s="187">
        <f>BD_TS!H3085</f>
        <v>0</v>
      </c>
      <c r="H3086" s="158" t="str">
        <f>IF($A3086=0,"",IFERROR(INDEX(BD_Gestão!A:A,MATCH('Banco de Dados'!$B3086,BD_Gestão!$B:$B,0)),"erro"))</f>
        <v/>
      </c>
      <c r="I3086" s="162" t="str">
        <f>IF($A3086=0,"",IFERROR(INDEX(BD_Gestão!E:E,MATCH('Banco de Dados'!$B3086,BD_Gestão!$B:$B,0)),"erro"))</f>
        <v/>
      </c>
      <c r="J3086" s="186" t="str">
        <f>IF($A3086=0,"",IFERROR(INDEX(BD_Gestão!B:B,MATCH('Banco de Dados'!$B3086,BD_Gestão!$B:$B,0)),"erro"))</f>
        <v/>
      </c>
      <c r="K3086" s="158" t="str">
        <f>IF($A3086=0,"",IFERROR(INDEX(BD_Gestão!C:C,MATCH('Banco de Dados'!$B3086,BD_Gestão!$B:$B,0)),"erro"))</f>
        <v/>
      </c>
      <c r="L3086" s="158" t="str">
        <f>IF($A3086=0,"",IFERROR(INDEX(BD_Gestão!H:H,MATCH('Banco de Dados'!$B3086,BD_Gestão!$B:$B,0)),"erro"))</f>
        <v/>
      </c>
      <c r="M3086" s="161" t="str">
        <f>IF($A3086=0,"",IFERROR(INDEX(BD_Gestão!F:F,MATCH('Banco de Dados'!$B3086,BD_Gestão!$B:$B,0)),"erro"))</f>
        <v/>
      </c>
      <c r="N3086" s="161" t="str">
        <f>IF($A3086=0,"",IFERROR(INDEX(BD_Gestão!J:J,MATCH('Banco de Dados'!$B3086,BD_Gestão!$B:$B,0)),"erro"))</f>
        <v/>
      </c>
      <c r="O3086" s="164" t="str">
        <f>IF($A3086=0,"",IFERROR(INDEX(BD_Gestão!K:K,MATCH('Banco de Dados'!$B3086,BD_Gestão!$B:$B,0)),"erro"))</f>
        <v/>
      </c>
      <c r="P3086" s="169" t="str">
        <f t="shared" si="194"/>
        <v/>
      </c>
      <c r="Q3086" s="170" t="str">
        <f t="shared" si="195"/>
        <v/>
      </c>
      <c r="R3086" s="163" t="e">
        <f t="shared" si="192"/>
        <v>#VALUE!</v>
      </c>
      <c r="S3086" s="163" t="e">
        <f t="shared" si="193"/>
        <v>#VALUE!</v>
      </c>
      <c r="T3086" s="163" t="e">
        <f>INDEX(Controle!O:O,MATCH('Banco de Dados'!A3086,Controle!M:M,0))*E3086/100</f>
        <v>#N/A</v>
      </c>
    </row>
    <row r="3087" spans="1:20" hidden="1" x14ac:dyDescent="0.2">
      <c r="A3087" s="158">
        <f>BD_TS!A3086</f>
        <v>0</v>
      </c>
      <c r="B3087" s="158" t="str">
        <f>SUBSTITUTE(SUBSTITUTE(BD_TS!D3086," ",""),"-","/")</f>
        <v/>
      </c>
      <c r="C3087" s="158">
        <f>BD_TS!E3086</f>
        <v>0</v>
      </c>
      <c r="D3087" s="159">
        <f>BD_TS!F3086</f>
        <v>0</v>
      </c>
      <c r="E3087" s="160">
        <f>BD_TS!B3086</f>
        <v>0</v>
      </c>
      <c r="F3087" s="161">
        <f>BD_TS!C3086</f>
        <v>0</v>
      </c>
      <c r="G3087" s="187">
        <f>BD_TS!H3086</f>
        <v>0</v>
      </c>
      <c r="H3087" s="158" t="str">
        <f>IF($A3087=0,"",IFERROR(INDEX(BD_Gestão!A:A,MATCH('Banco de Dados'!$B3087,BD_Gestão!$B:$B,0)),"erro"))</f>
        <v/>
      </c>
      <c r="I3087" s="162" t="str">
        <f>IF($A3087=0,"",IFERROR(INDEX(BD_Gestão!E:E,MATCH('Banco de Dados'!$B3087,BD_Gestão!$B:$B,0)),"erro"))</f>
        <v/>
      </c>
      <c r="J3087" s="186" t="str">
        <f>IF($A3087=0,"",IFERROR(INDEX(BD_Gestão!B:B,MATCH('Banco de Dados'!$B3087,BD_Gestão!$B:$B,0)),"erro"))</f>
        <v/>
      </c>
      <c r="K3087" s="158" t="str">
        <f>IF($A3087=0,"",IFERROR(INDEX(BD_Gestão!C:C,MATCH('Banco de Dados'!$B3087,BD_Gestão!$B:$B,0)),"erro"))</f>
        <v/>
      </c>
      <c r="L3087" s="158" t="str">
        <f>IF($A3087=0,"",IFERROR(INDEX(BD_Gestão!H:H,MATCH('Banco de Dados'!$B3087,BD_Gestão!$B:$B,0)),"erro"))</f>
        <v/>
      </c>
      <c r="M3087" s="161" t="str">
        <f>IF($A3087=0,"",IFERROR(INDEX(BD_Gestão!F:F,MATCH('Banco de Dados'!$B3087,BD_Gestão!$B:$B,0)),"erro"))</f>
        <v/>
      </c>
      <c r="N3087" s="161" t="str">
        <f>IF($A3087=0,"",IFERROR(INDEX(BD_Gestão!J:J,MATCH('Banco de Dados'!$B3087,BD_Gestão!$B:$B,0)),"erro"))</f>
        <v/>
      </c>
      <c r="O3087" s="164" t="str">
        <f>IF($A3087=0,"",IFERROR(INDEX(BD_Gestão!K:K,MATCH('Banco de Dados'!$B3087,BD_Gestão!$B:$B,0)),"erro"))</f>
        <v/>
      </c>
      <c r="P3087" s="169" t="str">
        <f t="shared" si="194"/>
        <v/>
      </c>
      <c r="Q3087" s="170" t="str">
        <f t="shared" si="195"/>
        <v/>
      </c>
      <c r="R3087" s="163" t="e">
        <f t="shared" si="192"/>
        <v>#VALUE!</v>
      </c>
      <c r="S3087" s="163" t="e">
        <f t="shared" si="193"/>
        <v>#VALUE!</v>
      </c>
      <c r="T3087" s="163" t="e">
        <f>INDEX(Controle!O:O,MATCH('Banco de Dados'!A3087,Controle!M:M,0))*E3087/100</f>
        <v>#N/A</v>
      </c>
    </row>
    <row r="3088" spans="1:20" hidden="1" x14ac:dyDescent="0.2">
      <c r="A3088" s="158">
        <f>BD_TS!A3087</f>
        <v>0</v>
      </c>
      <c r="B3088" s="158" t="str">
        <f>SUBSTITUTE(SUBSTITUTE(BD_TS!D3087," ",""),"-","/")</f>
        <v/>
      </c>
      <c r="C3088" s="158">
        <f>BD_TS!E3087</f>
        <v>0</v>
      </c>
      <c r="D3088" s="159">
        <f>BD_TS!F3087</f>
        <v>0</v>
      </c>
      <c r="E3088" s="160">
        <f>BD_TS!B3087</f>
        <v>0</v>
      </c>
      <c r="F3088" s="161">
        <f>BD_TS!C3087</f>
        <v>0</v>
      </c>
      <c r="G3088" s="187">
        <f>BD_TS!H3087</f>
        <v>0</v>
      </c>
      <c r="H3088" s="158" t="str">
        <f>IF($A3088=0,"",IFERROR(INDEX(BD_Gestão!A:A,MATCH('Banco de Dados'!$B3088,BD_Gestão!$B:$B,0)),"erro"))</f>
        <v/>
      </c>
      <c r="I3088" s="162" t="str">
        <f>IF($A3088=0,"",IFERROR(INDEX(BD_Gestão!E:E,MATCH('Banco de Dados'!$B3088,BD_Gestão!$B:$B,0)),"erro"))</f>
        <v/>
      </c>
      <c r="J3088" s="186" t="str">
        <f>IF($A3088=0,"",IFERROR(INDEX(BD_Gestão!B:B,MATCH('Banco de Dados'!$B3088,BD_Gestão!$B:$B,0)),"erro"))</f>
        <v/>
      </c>
      <c r="K3088" s="158" t="str">
        <f>IF($A3088=0,"",IFERROR(INDEX(BD_Gestão!C:C,MATCH('Banco de Dados'!$B3088,BD_Gestão!$B:$B,0)),"erro"))</f>
        <v/>
      </c>
      <c r="L3088" s="158" t="str">
        <f>IF($A3088=0,"",IFERROR(INDEX(BD_Gestão!H:H,MATCH('Banco de Dados'!$B3088,BD_Gestão!$B:$B,0)),"erro"))</f>
        <v/>
      </c>
      <c r="M3088" s="161" t="str">
        <f>IF($A3088=0,"",IFERROR(INDEX(BD_Gestão!F:F,MATCH('Banco de Dados'!$B3088,BD_Gestão!$B:$B,0)),"erro"))</f>
        <v/>
      </c>
      <c r="N3088" s="161" t="str">
        <f>IF($A3088=0,"",IFERROR(INDEX(BD_Gestão!J:J,MATCH('Banco de Dados'!$B3088,BD_Gestão!$B:$B,0)),"erro"))</f>
        <v/>
      </c>
      <c r="O3088" s="164" t="str">
        <f>IF($A3088=0,"",IFERROR(INDEX(BD_Gestão!K:K,MATCH('Banco de Dados'!$B3088,BD_Gestão!$B:$B,0)),"erro"))</f>
        <v/>
      </c>
      <c r="P3088" s="169" t="str">
        <f t="shared" si="194"/>
        <v/>
      </c>
      <c r="Q3088" s="170" t="str">
        <f t="shared" si="195"/>
        <v/>
      </c>
      <c r="R3088" s="163" t="e">
        <f t="shared" si="192"/>
        <v>#VALUE!</v>
      </c>
      <c r="S3088" s="163" t="e">
        <f t="shared" si="193"/>
        <v>#VALUE!</v>
      </c>
      <c r="T3088" s="163" t="e">
        <f>INDEX(Controle!O:O,MATCH('Banco de Dados'!A3088,Controle!M:M,0))*E3088/100</f>
        <v>#N/A</v>
      </c>
    </row>
    <row r="3089" spans="1:20" hidden="1" x14ac:dyDescent="0.2">
      <c r="A3089" s="158">
        <f>BD_TS!A3088</f>
        <v>0</v>
      </c>
      <c r="B3089" s="158" t="str">
        <f>SUBSTITUTE(SUBSTITUTE(BD_TS!D3088," ",""),"-","/")</f>
        <v/>
      </c>
      <c r="C3089" s="158">
        <f>BD_TS!E3088</f>
        <v>0</v>
      </c>
      <c r="D3089" s="159">
        <f>BD_TS!F3088</f>
        <v>0</v>
      </c>
      <c r="E3089" s="160">
        <f>BD_TS!B3088</f>
        <v>0</v>
      </c>
      <c r="F3089" s="161">
        <f>BD_TS!C3088</f>
        <v>0</v>
      </c>
      <c r="G3089" s="187">
        <f>BD_TS!H3088</f>
        <v>0</v>
      </c>
      <c r="H3089" s="158" t="str">
        <f>IF($A3089=0,"",IFERROR(INDEX(BD_Gestão!A:A,MATCH('Banco de Dados'!$B3089,BD_Gestão!$B:$B,0)),"erro"))</f>
        <v/>
      </c>
      <c r="I3089" s="162" t="str">
        <f>IF($A3089=0,"",IFERROR(INDEX(BD_Gestão!E:E,MATCH('Banco de Dados'!$B3089,BD_Gestão!$B:$B,0)),"erro"))</f>
        <v/>
      </c>
      <c r="J3089" s="186" t="str">
        <f>IF($A3089=0,"",IFERROR(INDEX(BD_Gestão!B:B,MATCH('Banco de Dados'!$B3089,BD_Gestão!$B:$B,0)),"erro"))</f>
        <v/>
      </c>
      <c r="K3089" s="158" t="str">
        <f>IF($A3089=0,"",IFERROR(INDEX(BD_Gestão!C:C,MATCH('Banco de Dados'!$B3089,BD_Gestão!$B:$B,0)),"erro"))</f>
        <v/>
      </c>
      <c r="L3089" s="158" t="str">
        <f>IF($A3089=0,"",IFERROR(INDEX(BD_Gestão!H:H,MATCH('Banco de Dados'!$B3089,BD_Gestão!$B:$B,0)),"erro"))</f>
        <v/>
      </c>
      <c r="M3089" s="161" t="str">
        <f>IF($A3089=0,"",IFERROR(INDEX(BD_Gestão!F:F,MATCH('Banco de Dados'!$B3089,BD_Gestão!$B:$B,0)),"erro"))</f>
        <v/>
      </c>
      <c r="N3089" s="161" t="str">
        <f>IF($A3089=0,"",IFERROR(INDEX(BD_Gestão!J:J,MATCH('Banco de Dados'!$B3089,BD_Gestão!$B:$B,0)),"erro"))</f>
        <v/>
      </c>
      <c r="O3089" s="164" t="str">
        <f>IF($A3089=0,"",IFERROR(INDEX(BD_Gestão!K:K,MATCH('Banco de Dados'!$B3089,BD_Gestão!$B:$B,0)),"erro"))</f>
        <v/>
      </c>
      <c r="P3089" s="169" t="str">
        <f t="shared" si="194"/>
        <v/>
      </c>
      <c r="Q3089" s="170" t="str">
        <f t="shared" si="195"/>
        <v/>
      </c>
      <c r="R3089" s="163" t="e">
        <f t="shared" si="192"/>
        <v>#VALUE!</v>
      </c>
      <c r="S3089" s="163" t="e">
        <f t="shared" si="193"/>
        <v>#VALUE!</v>
      </c>
      <c r="T3089" s="163" t="e">
        <f>INDEX(Controle!O:O,MATCH('Banco de Dados'!A3089,Controle!M:M,0))*E3089/100</f>
        <v>#N/A</v>
      </c>
    </row>
    <row r="3090" spans="1:20" hidden="1" x14ac:dyDescent="0.2">
      <c r="A3090" s="158">
        <f>BD_TS!A3089</f>
        <v>0</v>
      </c>
      <c r="B3090" s="158" t="str">
        <f>SUBSTITUTE(SUBSTITUTE(BD_TS!D3089," ",""),"-","/")</f>
        <v/>
      </c>
      <c r="C3090" s="158">
        <f>BD_TS!E3089</f>
        <v>0</v>
      </c>
      <c r="D3090" s="159">
        <f>BD_TS!F3089</f>
        <v>0</v>
      </c>
      <c r="E3090" s="160">
        <f>BD_TS!B3089</f>
        <v>0</v>
      </c>
      <c r="F3090" s="161">
        <f>BD_TS!C3089</f>
        <v>0</v>
      </c>
      <c r="G3090" s="187">
        <f>BD_TS!H3089</f>
        <v>0</v>
      </c>
      <c r="H3090" s="158" t="str">
        <f>IF($A3090=0,"",IFERROR(INDEX(BD_Gestão!A:A,MATCH('Banco de Dados'!$B3090,BD_Gestão!$B:$B,0)),"erro"))</f>
        <v/>
      </c>
      <c r="I3090" s="162" t="str">
        <f>IF($A3090=0,"",IFERROR(INDEX(BD_Gestão!E:E,MATCH('Banco de Dados'!$B3090,BD_Gestão!$B:$B,0)),"erro"))</f>
        <v/>
      </c>
      <c r="J3090" s="186" t="str">
        <f>IF($A3090=0,"",IFERROR(INDEX(BD_Gestão!B:B,MATCH('Banco de Dados'!$B3090,BD_Gestão!$B:$B,0)),"erro"))</f>
        <v/>
      </c>
      <c r="K3090" s="158" t="str">
        <f>IF($A3090=0,"",IFERROR(INDEX(BD_Gestão!C:C,MATCH('Banco de Dados'!$B3090,BD_Gestão!$B:$B,0)),"erro"))</f>
        <v/>
      </c>
      <c r="L3090" s="158" t="str">
        <f>IF($A3090=0,"",IFERROR(INDEX(BD_Gestão!H:H,MATCH('Banco de Dados'!$B3090,BD_Gestão!$B:$B,0)),"erro"))</f>
        <v/>
      </c>
      <c r="M3090" s="161" t="str">
        <f>IF($A3090=0,"",IFERROR(INDEX(BD_Gestão!F:F,MATCH('Banco de Dados'!$B3090,BD_Gestão!$B:$B,0)),"erro"))</f>
        <v/>
      </c>
      <c r="N3090" s="161" t="str">
        <f>IF($A3090=0,"",IFERROR(INDEX(BD_Gestão!J:J,MATCH('Banco de Dados'!$B3090,BD_Gestão!$B:$B,0)),"erro"))</f>
        <v/>
      </c>
      <c r="O3090" s="164" t="str">
        <f>IF($A3090=0,"",IFERROR(INDEX(BD_Gestão!K:K,MATCH('Banco de Dados'!$B3090,BD_Gestão!$B:$B,0)),"erro"))</f>
        <v/>
      </c>
      <c r="P3090" s="169" t="str">
        <f t="shared" si="194"/>
        <v/>
      </c>
      <c r="Q3090" s="170" t="str">
        <f t="shared" si="195"/>
        <v/>
      </c>
      <c r="R3090" s="163" t="e">
        <f t="shared" si="192"/>
        <v>#VALUE!</v>
      </c>
      <c r="S3090" s="163" t="e">
        <f t="shared" si="193"/>
        <v>#VALUE!</v>
      </c>
      <c r="T3090" s="163" t="e">
        <f>INDEX(Controle!O:O,MATCH('Banco de Dados'!A3090,Controle!M:M,0))*E3090/100</f>
        <v>#N/A</v>
      </c>
    </row>
    <row r="3091" spans="1:20" hidden="1" x14ac:dyDescent="0.2">
      <c r="A3091" s="158">
        <f>BD_TS!A3090</f>
        <v>0</v>
      </c>
      <c r="B3091" s="158" t="str">
        <f>SUBSTITUTE(SUBSTITUTE(BD_TS!D3090," ",""),"-","/")</f>
        <v/>
      </c>
      <c r="C3091" s="158">
        <f>BD_TS!E3090</f>
        <v>0</v>
      </c>
      <c r="D3091" s="159">
        <f>BD_TS!F3090</f>
        <v>0</v>
      </c>
      <c r="E3091" s="160">
        <f>BD_TS!B3090</f>
        <v>0</v>
      </c>
      <c r="F3091" s="161">
        <f>BD_TS!C3090</f>
        <v>0</v>
      </c>
      <c r="G3091" s="187">
        <f>BD_TS!H3090</f>
        <v>0</v>
      </c>
      <c r="H3091" s="158" t="str">
        <f>IF($A3091=0,"",IFERROR(INDEX(BD_Gestão!A:A,MATCH('Banco de Dados'!$B3091,BD_Gestão!$B:$B,0)),"erro"))</f>
        <v/>
      </c>
      <c r="I3091" s="162" t="str">
        <f>IF($A3091=0,"",IFERROR(INDEX(BD_Gestão!E:E,MATCH('Banco de Dados'!$B3091,BD_Gestão!$B:$B,0)),"erro"))</f>
        <v/>
      </c>
      <c r="J3091" s="186" t="str">
        <f>IF($A3091=0,"",IFERROR(INDEX(BD_Gestão!B:B,MATCH('Banco de Dados'!$B3091,BD_Gestão!$B:$B,0)),"erro"))</f>
        <v/>
      </c>
      <c r="K3091" s="158" t="str">
        <f>IF($A3091=0,"",IFERROR(INDEX(BD_Gestão!C:C,MATCH('Banco de Dados'!$B3091,BD_Gestão!$B:$B,0)),"erro"))</f>
        <v/>
      </c>
      <c r="L3091" s="158" t="str">
        <f>IF($A3091=0,"",IFERROR(INDEX(BD_Gestão!H:H,MATCH('Banco de Dados'!$B3091,BD_Gestão!$B:$B,0)),"erro"))</f>
        <v/>
      </c>
      <c r="M3091" s="161" t="str">
        <f>IF($A3091=0,"",IFERROR(INDEX(BD_Gestão!F:F,MATCH('Banco de Dados'!$B3091,BD_Gestão!$B:$B,0)),"erro"))</f>
        <v/>
      </c>
      <c r="N3091" s="161" t="str">
        <f>IF($A3091=0,"",IFERROR(INDEX(BD_Gestão!J:J,MATCH('Banco de Dados'!$B3091,BD_Gestão!$B:$B,0)),"erro"))</f>
        <v/>
      </c>
      <c r="O3091" s="164" t="str">
        <f>IF($A3091=0,"",IFERROR(INDEX(BD_Gestão!K:K,MATCH('Banco de Dados'!$B3091,BD_Gestão!$B:$B,0)),"erro"))</f>
        <v/>
      </c>
      <c r="P3091" s="169" t="str">
        <f t="shared" si="194"/>
        <v/>
      </c>
      <c r="Q3091" s="170" t="str">
        <f t="shared" si="195"/>
        <v/>
      </c>
      <c r="R3091" s="163" t="e">
        <f t="shared" si="192"/>
        <v>#VALUE!</v>
      </c>
      <c r="S3091" s="163" t="e">
        <f t="shared" si="193"/>
        <v>#VALUE!</v>
      </c>
      <c r="T3091" s="163" t="e">
        <f>INDEX(Controle!O:O,MATCH('Banco de Dados'!A3091,Controle!M:M,0))*E3091/100</f>
        <v>#N/A</v>
      </c>
    </row>
    <row r="3092" spans="1:20" hidden="1" x14ac:dyDescent="0.2">
      <c r="A3092" s="158">
        <f>BD_TS!A3091</f>
        <v>0</v>
      </c>
      <c r="B3092" s="158" t="str">
        <f>SUBSTITUTE(SUBSTITUTE(BD_TS!D3091," ",""),"-","/")</f>
        <v/>
      </c>
      <c r="C3092" s="158">
        <f>BD_TS!E3091</f>
        <v>0</v>
      </c>
      <c r="D3092" s="159">
        <f>BD_TS!F3091</f>
        <v>0</v>
      </c>
      <c r="E3092" s="160">
        <f>BD_TS!B3091</f>
        <v>0</v>
      </c>
      <c r="F3092" s="161">
        <f>BD_TS!C3091</f>
        <v>0</v>
      </c>
      <c r="G3092" s="187">
        <f>BD_TS!H3091</f>
        <v>0</v>
      </c>
      <c r="H3092" s="158" t="str">
        <f>IF($A3092=0,"",IFERROR(INDEX(BD_Gestão!A:A,MATCH('Banco de Dados'!$B3092,BD_Gestão!$B:$B,0)),"erro"))</f>
        <v/>
      </c>
      <c r="I3092" s="162" t="str">
        <f>IF($A3092=0,"",IFERROR(INDEX(BD_Gestão!E:E,MATCH('Banco de Dados'!$B3092,BD_Gestão!$B:$B,0)),"erro"))</f>
        <v/>
      </c>
      <c r="J3092" s="186" t="str">
        <f>IF($A3092=0,"",IFERROR(INDEX(BD_Gestão!B:B,MATCH('Banco de Dados'!$B3092,BD_Gestão!$B:$B,0)),"erro"))</f>
        <v/>
      </c>
      <c r="K3092" s="158" t="str">
        <f>IF($A3092=0,"",IFERROR(INDEX(BD_Gestão!C:C,MATCH('Banco de Dados'!$B3092,BD_Gestão!$B:$B,0)),"erro"))</f>
        <v/>
      </c>
      <c r="L3092" s="158" t="str">
        <f>IF($A3092=0,"",IFERROR(INDEX(BD_Gestão!H:H,MATCH('Banco de Dados'!$B3092,BD_Gestão!$B:$B,0)),"erro"))</f>
        <v/>
      </c>
      <c r="M3092" s="161" t="str">
        <f>IF($A3092=0,"",IFERROR(INDEX(BD_Gestão!F:F,MATCH('Banco de Dados'!$B3092,BD_Gestão!$B:$B,0)),"erro"))</f>
        <v/>
      </c>
      <c r="N3092" s="161" t="str">
        <f>IF($A3092=0,"",IFERROR(INDEX(BD_Gestão!J:J,MATCH('Banco de Dados'!$B3092,BD_Gestão!$B:$B,0)),"erro"))</f>
        <v/>
      </c>
      <c r="O3092" s="164" t="str">
        <f>IF($A3092=0,"",IFERROR(INDEX(BD_Gestão!K:K,MATCH('Banco de Dados'!$B3092,BD_Gestão!$B:$B,0)),"erro"))</f>
        <v/>
      </c>
      <c r="P3092" s="169" t="str">
        <f t="shared" si="194"/>
        <v/>
      </c>
      <c r="Q3092" s="170" t="str">
        <f t="shared" si="195"/>
        <v/>
      </c>
      <c r="R3092" s="163" t="e">
        <f t="shared" si="192"/>
        <v>#VALUE!</v>
      </c>
      <c r="S3092" s="163" t="e">
        <f t="shared" si="193"/>
        <v>#VALUE!</v>
      </c>
      <c r="T3092" s="163" t="e">
        <f>INDEX(Controle!O:O,MATCH('Banco de Dados'!A3092,Controle!M:M,0))*E3092/100</f>
        <v>#N/A</v>
      </c>
    </row>
    <row r="3093" spans="1:20" hidden="1" x14ac:dyDescent="0.2">
      <c r="A3093" s="158">
        <f>BD_TS!A3092</f>
        <v>0</v>
      </c>
      <c r="B3093" s="158" t="str">
        <f>SUBSTITUTE(SUBSTITUTE(BD_TS!D3092," ",""),"-","/")</f>
        <v/>
      </c>
      <c r="C3093" s="158">
        <f>BD_TS!E3092</f>
        <v>0</v>
      </c>
      <c r="D3093" s="159">
        <f>BD_TS!F3092</f>
        <v>0</v>
      </c>
      <c r="E3093" s="160">
        <f>BD_TS!B3092</f>
        <v>0</v>
      </c>
      <c r="F3093" s="161">
        <f>BD_TS!C3092</f>
        <v>0</v>
      </c>
      <c r="G3093" s="187">
        <f>BD_TS!H3092</f>
        <v>0</v>
      </c>
      <c r="H3093" s="158" t="str">
        <f>IF($A3093=0,"",IFERROR(INDEX(BD_Gestão!A:A,MATCH('Banco de Dados'!$B3093,BD_Gestão!$B:$B,0)),"erro"))</f>
        <v/>
      </c>
      <c r="I3093" s="162" t="str">
        <f>IF($A3093=0,"",IFERROR(INDEX(BD_Gestão!E:E,MATCH('Banco de Dados'!$B3093,BD_Gestão!$B:$B,0)),"erro"))</f>
        <v/>
      </c>
      <c r="J3093" s="186" t="str">
        <f>IF($A3093=0,"",IFERROR(INDEX(BD_Gestão!B:B,MATCH('Banco de Dados'!$B3093,BD_Gestão!$B:$B,0)),"erro"))</f>
        <v/>
      </c>
      <c r="K3093" s="158" t="str">
        <f>IF($A3093=0,"",IFERROR(INDEX(BD_Gestão!C:C,MATCH('Banco de Dados'!$B3093,BD_Gestão!$B:$B,0)),"erro"))</f>
        <v/>
      </c>
      <c r="L3093" s="158" t="str">
        <f>IF($A3093=0,"",IFERROR(INDEX(BD_Gestão!H:H,MATCH('Banco de Dados'!$B3093,BD_Gestão!$B:$B,0)),"erro"))</f>
        <v/>
      </c>
      <c r="M3093" s="161" t="str">
        <f>IF($A3093=0,"",IFERROR(INDEX(BD_Gestão!F:F,MATCH('Banco de Dados'!$B3093,BD_Gestão!$B:$B,0)),"erro"))</f>
        <v/>
      </c>
      <c r="N3093" s="161" t="str">
        <f>IF($A3093=0,"",IFERROR(INDEX(BD_Gestão!J:J,MATCH('Banco de Dados'!$B3093,BD_Gestão!$B:$B,0)),"erro"))</f>
        <v/>
      </c>
      <c r="O3093" s="164" t="str">
        <f>IF($A3093=0,"",IFERROR(INDEX(BD_Gestão!K:K,MATCH('Banco de Dados'!$B3093,BD_Gestão!$B:$B,0)),"erro"))</f>
        <v/>
      </c>
      <c r="P3093" s="169" t="str">
        <f t="shared" si="194"/>
        <v/>
      </c>
      <c r="Q3093" s="170" t="str">
        <f t="shared" si="195"/>
        <v/>
      </c>
      <c r="R3093" s="163" t="e">
        <f t="shared" si="192"/>
        <v>#VALUE!</v>
      </c>
      <c r="S3093" s="163" t="e">
        <f t="shared" si="193"/>
        <v>#VALUE!</v>
      </c>
      <c r="T3093" s="163" t="e">
        <f>INDEX(Controle!O:O,MATCH('Banco de Dados'!A3093,Controle!M:M,0))*E3093/100</f>
        <v>#N/A</v>
      </c>
    </row>
    <row r="3094" spans="1:20" hidden="1" x14ac:dyDescent="0.2">
      <c r="A3094" s="158">
        <f>BD_TS!A3093</f>
        <v>0</v>
      </c>
      <c r="B3094" s="158" t="str">
        <f>SUBSTITUTE(SUBSTITUTE(BD_TS!D3093," ",""),"-","/")</f>
        <v/>
      </c>
      <c r="C3094" s="158">
        <f>BD_TS!E3093</f>
        <v>0</v>
      </c>
      <c r="D3094" s="159">
        <f>BD_TS!F3093</f>
        <v>0</v>
      </c>
      <c r="E3094" s="160">
        <f>BD_TS!B3093</f>
        <v>0</v>
      </c>
      <c r="F3094" s="161">
        <f>BD_TS!C3093</f>
        <v>0</v>
      </c>
      <c r="G3094" s="187">
        <f>BD_TS!H3093</f>
        <v>0</v>
      </c>
      <c r="H3094" s="158" t="str">
        <f>IF($A3094=0,"",IFERROR(INDEX(BD_Gestão!A:A,MATCH('Banco de Dados'!$B3094,BD_Gestão!$B:$B,0)),"erro"))</f>
        <v/>
      </c>
      <c r="I3094" s="162" t="str">
        <f>IF($A3094=0,"",IFERROR(INDEX(BD_Gestão!E:E,MATCH('Banco de Dados'!$B3094,BD_Gestão!$B:$B,0)),"erro"))</f>
        <v/>
      </c>
      <c r="J3094" s="186" t="str">
        <f>IF($A3094=0,"",IFERROR(INDEX(BD_Gestão!B:B,MATCH('Banco de Dados'!$B3094,BD_Gestão!$B:$B,0)),"erro"))</f>
        <v/>
      </c>
      <c r="K3094" s="158" t="str">
        <f>IF($A3094=0,"",IFERROR(INDEX(BD_Gestão!C:C,MATCH('Banco de Dados'!$B3094,BD_Gestão!$B:$B,0)),"erro"))</f>
        <v/>
      </c>
      <c r="L3094" s="158" t="str">
        <f>IF($A3094=0,"",IFERROR(INDEX(BD_Gestão!H:H,MATCH('Banco de Dados'!$B3094,BD_Gestão!$B:$B,0)),"erro"))</f>
        <v/>
      </c>
      <c r="M3094" s="161" t="str">
        <f>IF($A3094=0,"",IFERROR(INDEX(BD_Gestão!F:F,MATCH('Banco de Dados'!$B3094,BD_Gestão!$B:$B,0)),"erro"))</f>
        <v/>
      </c>
      <c r="N3094" s="161" t="str">
        <f>IF($A3094=0,"",IFERROR(INDEX(BD_Gestão!J:J,MATCH('Banco de Dados'!$B3094,BD_Gestão!$B:$B,0)),"erro"))</f>
        <v/>
      </c>
      <c r="O3094" s="164" t="str">
        <f>IF($A3094=0,"",IFERROR(INDEX(BD_Gestão!K:K,MATCH('Banco de Dados'!$B3094,BD_Gestão!$B:$B,0)),"erro"))</f>
        <v/>
      </c>
      <c r="P3094" s="169" t="str">
        <f t="shared" si="194"/>
        <v/>
      </c>
      <c r="Q3094" s="170" t="str">
        <f t="shared" si="195"/>
        <v/>
      </c>
      <c r="R3094" s="163" t="e">
        <f t="shared" si="192"/>
        <v>#VALUE!</v>
      </c>
      <c r="S3094" s="163" t="e">
        <f t="shared" si="193"/>
        <v>#VALUE!</v>
      </c>
      <c r="T3094" s="163" t="e">
        <f>INDEX(Controle!O:O,MATCH('Banco de Dados'!A3094,Controle!M:M,0))*E3094/100</f>
        <v>#N/A</v>
      </c>
    </row>
    <row r="3095" spans="1:20" hidden="1" x14ac:dyDescent="0.2">
      <c r="A3095" s="158">
        <f>BD_TS!A3094</f>
        <v>0</v>
      </c>
      <c r="B3095" s="158" t="str">
        <f>SUBSTITUTE(SUBSTITUTE(BD_TS!D3094," ",""),"-","/")</f>
        <v/>
      </c>
      <c r="C3095" s="158">
        <f>BD_TS!E3094</f>
        <v>0</v>
      </c>
      <c r="D3095" s="159">
        <f>BD_TS!F3094</f>
        <v>0</v>
      </c>
      <c r="E3095" s="160">
        <f>BD_TS!B3094</f>
        <v>0</v>
      </c>
      <c r="F3095" s="161">
        <f>BD_TS!C3094</f>
        <v>0</v>
      </c>
      <c r="G3095" s="187">
        <f>BD_TS!H3094</f>
        <v>0</v>
      </c>
      <c r="H3095" s="158" t="str">
        <f>IF($A3095=0,"",IFERROR(INDEX(BD_Gestão!A:A,MATCH('Banco de Dados'!$B3095,BD_Gestão!$B:$B,0)),"erro"))</f>
        <v/>
      </c>
      <c r="I3095" s="162" t="str">
        <f>IF($A3095=0,"",IFERROR(INDEX(BD_Gestão!E:E,MATCH('Banco de Dados'!$B3095,BD_Gestão!$B:$B,0)),"erro"))</f>
        <v/>
      </c>
      <c r="J3095" s="186" t="str">
        <f>IF($A3095=0,"",IFERROR(INDEX(BD_Gestão!B:B,MATCH('Banco de Dados'!$B3095,BD_Gestão!$B:$B,0)),"erro"))</f>
        <v/>
      </c>
      <c r="K3095" s="158" t="str">
        <f>IF($A3095=0,"",IFERROR(INDEX(BD_Gestão!C:C,MATCH('Banco de Dados'!$B3095,BD_Gestão!$B:$B,0)),"erro"))</f>
        <v/>
      </c>
      <c r="L3095" s="158" t="str">
        <f>IF($A3095=0,"",IFERROR(INDEX(BD_Gestão!H:H,MATCH('Banco de Dados'!$B3095,BD_Gestão!$B:$B,0)),"erro"))</f>
        <v/>
      </c>
      <c r="M3095" s="161" t="str">
        <f>IF($A3095=0,"",IFERROR(INDEX(BD_Gestão!F:F,MATCH('Banco de Dados'!$B3095,BD_Gestão!$B:$B,0)),"erro"))</f>
        <v/>
      </c>
      <c r="N3095" s="161" t="str">
        <f>IF($A3095=0,"",IFERROR(INDEX(BD_Gestão!J:J,MATCH('Banco de Dados'!$B3095,BD_Gestão!$B:$B,0)),"erro"))</f>
        <v/>
      </c>
      <c r="O3095" s="164" t="str">
        <f>IF($A3095=0,"",IFERROR(INDEX(BD_Gestão!K:K,MATCH('Banco de Dados'!$B3095,BD_Gestão!$B:$B,0)),"erro"))</f>
        <v/>
      </c>
      <c r="P3095" s="169" t="str">
        <f t="shared" si="194"/>
        <v/>
      </c>
      <c r="Q3095" s="170" t="str">
        <f t="shared" si="195"/>
        <v/>
      </c>
      <c r="R3095" s="163" t="e">
        <f t="shared" si="192"/>
        <v>#VALUE!</v>
      </c>
      <c r="S3095" s="163" t="e">
        <f t="shared" si="193"/>
        <v>#VALUE!</v>
      </c>
      <c r="T3095" s="163" t="e">
        <f>INDEX(Controle!O:O,MATCH('Banco de Dados'!A3095,Controle!M:M,0))*E3095/100</f>
        <v>#N/A</v>
      </c>
    </row>
    <row r="3096" spans="1:20" hidden="1" x14ac:dyDescent="0.2">
      <c r="A3096" s="158">
        <f>BD_TS!A3095</f>
        <v>0</v>
      </c>
      <c r="B3096" s="158" t="str">
        <f>SUBSTITUTE(SUBSTITUTE(BD_TS!D3095," ",""),"-","/")</f>
        <v/>
      </c>
      <c r="C3096" s="158">
        <f>BD_TS!E3095</f>
        <v>0</v>
      </c>
      <c r="D3096" s="159">
        <f>BD_TS!F3095</f>
        <v>0</v>
      </c>
      <c r="E3096" s="160">
        <f>BD_TS!B3095</f>
        <v>0</v>
      </c>
      <c r="F3096" s="161">
        <f>BD_TS!C3095</f>
        <v>0</v>
      </c>
      <c r="G3096" s="187">
        <f>BD_TS!H3095</f>
        <v>0</v>
      </c>
      <c r="H3096" s="158" t="str">
        <f>IF($A3096=0,"",IFERROR(INDEX(BD_Gestão!A:A,MATCH('Banco de Dados'!$B3096,BD_Gestão!$B:$B,0)),"erro"))</f>
        <v/>
      </c>
      <c r="I3096" s="162" t="str">
        <f>IF($A3096=0,"",IFERROR(INDEX(BD_Gestão!E:E,MATCH('Banco de Dados'!$B3096,BD_Gestão!$B:$B,0)),"erro"))</f>
        <v/>
      </c>
      <c r="J3096" s="186" t="str">
        <f>IF($A3096=0,"",IFERROR(INDEX(BD_Gestão!B:B,MATCH('Banco de Dados'!$B3096,BD_Gestão!$B:$B,0)),"erro"))</f>
        <v/>
      </c>
      <c r="K3096" s="158" t="str">
        <f>IF($A3096=0,"",IFERROR(INDEX(BD_Gestão!C:C,MATCH('Banco de Dados'!$B3096,BD_Gestão!$B:$B,0)),"erro"))</f>
        <v/>
      </c>
      <c r="L3096" s="158" t="str">
        <f>IF($A3096=0,"",IFERROR(INDEX(BD_Gestão!H:H,MATCH('Banco de Dados'!$B3096,BD_Gestão!$B:$B,0)),"erro"))</f>
        <v/>
      </c>
      <c r="M3096" s="161" t="str">
        <f>IF($A3096=0,"",IFERROR(INDEX(BD_Gestão!F:F,MATCH('Banco de Dados'!$B3096,BD_Gestão!$B:$B,0)),"erro"))</f>
        <v/>
      </c>
      <c r="N3096" s="161" t="str">
        <f>IF($A3096=0,"",IFERROR(INDEX(BD_Gestão!J:J,MATCH('Banco de Dados'!$B3096,BD_Gestão!$B:$B,0)),"erro"))</f>
        <v/>
      </c>
      <c r="O3096" s="164" t="str">
        <f>IF($A3096=0,"",IFERROR(INDEX(BD_Gestão!K:K,MATCH('Banco de Dados'!$B3096,BD_Gestão!$B:$B,0)),"erro"))</f>
        <v/>
      </c>
      <c r="P3096" s="169" t="str">
        <f t="shared" si="194"/>
        <v/>
      </c>
      <c r="Q3096" s="170" t="str">
        <f t="shared" si="195"/>
        <v/>
      </c>
      <c r="R3096" s="163" t="e">
        <f t="shared" si="192"/>
        <v>#VALUE!</v>
      </c>
      <c r="S3096" s="163" t="e">
        <f t="shared" si="193"/>
        <v>#VALUE!</v>
      </c>
      <c r="T3096" s="163" t="e">
        <f>INDEX(Controle!O:O,MATCH('Banco de Dados'!A3096,Controle!M:M,0))*E3096/100</f>
        <v>#N/A</v>
      </c>
    </row>
    <row r="3097" spans="1:20" hidden="1" x14ac:dyDescent="0.2">
      <c r="A3097" s="158">
        <f>BD_TS!A3096</f>
        <v>0</v>
      </c>
      <c r="B3097" s="158" t="str">
        <f>SUBSTITUTE(SUBSTITUTE(BD_TS!D3096," ",""),"-","/")</f>
        <v/>
      </c>
      <c r="C3097" s="158">
        <f>BD_TS!E3096</f>
        <v>0</v>
      </c>
      <c r="D3097" s="159">
        <f>BD_TS!F3096</f>
        <v>0</v>
      </c>
      <c r="E3097" s="160">
        <f>BD_TS!B3096</f>
        <v>0</v>
      </c>
      <c r="F3097" s="161">
        <f>BD_TS!C3096</f>
        <v>0</v>
      </c>
      <c r="G3097" s="187">
        <f>BD_TS!H3096</f>
        <v>0</v>
      </c>
      <c r="H3097" s="158" t="str">
        <f>IF($A3097=0,"",IFERROR(INDEX(BD_Gestão!A:A,MATCH('Banco de Dados'!$B3097,BD_Gestão!$B:$B,0)),"erro"))</f>
        <v/>
      </c>
      <c r="I3097" s="162" t="str">
        <f>IF($A3097=0,"",IFERROR(INDEX(BD_Gestão!E:E,MATCH('Banco de Dados'!$B3097,BD_Gestão!$B:$B,0)),"erro"))</f>
        <v/>
      </c>
      <c r="J3097" s="186" t="str">
        <f>IF($A3097=0,"",IFERROR(INDEX(BD_Gestão!B:B,MATCH('Banco de Dados'!$B3097,BD_Gestão!$B:$B,0)),"erro"))</f>
        <v/>
      </c>
      <c r="K3097" s="158" t="str">
        <f>IF($A3097=0,"",IFERROR(INDEX(BD_Gestão!C:C,MATCH('Banco de Dados'!$B3097,BD_Gestão!$B:$B,0)),"erro"))</f>
        <v/>
      </c>
      <c r="L3097" s="158" t="str">
        <f>IF($A3097=0,"",IFERROR(INDEX(BD_Gestão!H:H,MATCH('Banco de Dados'!$B3097,BD_Gestão!$B:$B,0)),"erro"))</f>
        <v/>
      </c>
      <c r="M3097" s="161" t="str">
        <f>IF($A3097=0,"",IFERROR(INDEX(BD_Gestão!F:F,MATCH('Banco de Dados'!$B3097,BD_Gestão!$B:$B,0)),"erro"))</f>
        <v/>
      </c>
      <c r="N3097" s="161" t="str">
        <f>IF($A3097=0,"",IFERROR(INDEX(BD_Gestão!J:J,MATCH('Banco de Dados'!$B3097,BD_Gestão!$B:$B,0)),"erro"))</f>
        <v/>
      </c>
      <c r="O3097" s="164" t="str">
        <f>IF($A3097=0,"",IFERROR(INDEX(BD_Gestão!K:K,MATCH('Banco de Dados'!$B3097,BD_Gestão!$B:$B,0)),"erro"))</f>
        <v/>
      </c>
      <c r="P3097" s="169" t="str">
        <f t="shared" si="194"/>
        <v/>
      </c>
      <c r="Q3097" s="170" t="str">
        <f t="shared" si="195"/>
        <v/>
      </c>
      <c r="R3097" s="163" t="e">
        <f t="shared" si="192"/>
        <v>#VALUE!</v>
      </c>
      <c r="S3097" s="163" t="e">
        <f t="shared" si="193"/>
        <v>#VALUE!</v>
      </c>
      <c r="T3097" s="163" t="e">
        <f>INDEX(Controle!O:O,MATCH('Banco de Dados'!A3097,Controle!M:M,0))*E3097/100</f>
        <v>#N/A</v>
      </c>
    </row>
    <row r="3098" spans="1:20" hidden="1" x14ac:dyDescent="0.2">
      <c r="A3098" s="158">
        <f>BD_TS!A3097</f>
        <v>0</v>
      </c>
      <c r="B3098" s="158" t="str">
        <f>SUBSTITUTE(SUBSTITUTE(BD_TS!D3097," ",""),"-","/")</f>
        <v/>
      </c>
      <c r="C3098" s="158">
        <f>BD_TS!E3097</f>
        <v>0</v>
      </c>
      <c r="D3098" s="159">
        <f>BD_TS!F3097</f>
        <v>0</v>
      </c>
      <c r="E3098" s="160">
        <f>BD_TS!B3097</f>
        <v>0</v>
      </c>
      <c r="F3098" s="161">
        <f>BD_TS!C3097</f>
        <v>0</v>
      </c>
      <c r="G3098" s="187">
        <f>BD_TS!H3097</f>
        <v>0</v>
      </c>
      <c r="H3098" s="158" t="str">
        <f>IF($A3098=0,"",IFERROR(INDEX(BD_Gestão!A:A,MATCH('Banco de Dados'!$B3098,BD_Gestão!$B:$B,0)),"erro"))</f>
        <v/>
      </c>
      <c r="I3098" s="162" t="str">
        <f>IF($A3098=0,"",IFERROR(INDEX(BD_Gestão!E:E,MATCH('Banco de Dados'!$B3098,BD_Gestão!$B:$B,0)),"erro"))</f>
        <v/>
      </c>
      <c r="J3098" s="186" t="str">
        <f>IF($A3098=0,"",IFERROR(INDEX(BD_Gestão!B:B,MATCH('Banco de Dados'!$B3098,BD_Gestão!$B:$B,0)),"erro"))</f>
        <v/>
      </c>
      <c r="K3098" s="158" t="str">
        <f>IF($A3098=0,"",IFERROR(INDEX(BD_Gestão!C:C,MATCH('Banco de Dados'!$B3098,BD_Gestão!$B:$B,0)),"erro"))</f>
        <v/>
      </c>
      <c r="L3098" s="158" t="str">
        <f>IF($A3098=0,"",IFERROR(INDEX(BD_Gestão!H:H,MATCH('Banco de Dados'!$B3098,BD_Gestão!$B:$B,0)),"erro"))</f>
        <v/>
      </c>
      <c r="M3098" s="161" t="str">
        <f>IF($A3098=0,"",IFERROR(INDEX(BD_Gestão!F:F,MATCH('Banco de Dados'!$B3098,BD_Gestão!$B:$B,0)),"erro"))</f>
        <v/>
      </c>
      <c r="N3098" s="161" t="str">
        <f>IF($A3098=0,"",IFERROR(INDEX(BD_Gestão!J:J,MATCH('Banco de Dados'!$B3098,BD_Gestão!$B:$B,0)),"erro"))</f>
        <v/>
      </c>
      <c r="O3098" s="164" t="str">
        <f>IF($A3098=0,"",IFERROR(INDEX(BD_Gestão!K:K,MATCH('Banco de Dados'!$B3098,BD_Gestão!$B:$B,0)),"erro"))</f>
        <v/>
      </c>
      <c r="P3098" s="169" t="str">
        <f t="shared" si="194"/>
        <v/>
      </c>
      <c r="Q3098" s="170" t="str">
        <f t="shared" si="195"/>
        <v/>
      </c>
      <c r="R3098" s="163" t="e">
        <f t="shared" si="192"/>
        <v>#VALUE!</v>
      </c>
      <c r="S3098" s="163" t="e">
        <f t="shared" si="193"/>
        <v>#VALUE!</v>
      </c>
      <c r="T3098" s="163" t="e">
        <f>INDEX(Controle!O:O,MATCH('Banco de Dados'!A3098,Controle!M:M,0))*E3098/100</f>
        <v>#N/A</v>
      </c>
    </row>
    <row r="3099" spans="1:20" hidden="1" x14ac:dyDescent="0.2">
      <c r="A3099" s="158">
        <f>BD_TS!A3098</f>
        <v>0</v>
      </c>
      <c r="B3099" s="158" t="str">
        <f>SUBSTITUTE(SUBSTITUTE(BD_TS!D3098," ",""),"-","/")</f>
        <v/>
      </c>
      <c r="C3099" s="158">
        <f>BD_TS!E3098</f>
        <v>0</v>
      </c>
      <c r="D3099" s="159">
        <f>BD_TS!F3098</f>
        <v>0</v>
      </c>
      <c r="E3099" s="160">
        <f>BD_TS!B3098</f>
        <v>0</v>
      </c>
      <c r="F3099" s="161">
        <f>BD_TS!C3098</f>
        <v>0</v>
      </c>
      <c r="G3099" s="187">
        <f>BD_TS!H3098</f>
        <v>0</v>
      </c>
      <c r="H3099" s="158" t="str">
        <f>IF($A3099=0,"",IFERROR(INDEX(BD_Gestão!A:A,MATCH('Banco de Dados'!$B3099,BD_Gestão!$B:$B,0)),"erro"))</f>
        <v/>
      </c>
      <c r="I3099" s="162" t="str">
        <f>IF($A3099=0,"",IFERROR(INDEX(BD_Gestão!E:E,MATCH('Banco de Dados'!$B3099,BD_Gestão!$B:$B,0)),"erro"))</f>
        <v/>
      </c>
      <c r="J3099" s="186" t="str">
        <f>IF($A3099=0,"",IFERROR(INDEX(BD_Gestão!B:B,MATCH('Banco de Dados'!$B3099,BD_Gestão!$B:$B,0)),"erro"))</f>
        <v/>
      </c>
      <c r="K3099" s="158" t="str">
        <f>IF($A3099=0,"",IFERROR(INDEX(BD_Gestão!C:C,MATCH('Banco de Dados'!$B3099,BD_Gestão!$B:$B,0)),"erro"))</f>
        <v/>
      </c>
      <c r="L3099" s="158" t="str">
        <f>IF($A3099=0,"",IFERROR(INDEX(BD_Gestão!H:H,MATCH('Banco de Dados'!$B3099,BD_Gestão!$B:$B,0)),"erro"))</f>
        <v/>
      </c>
      <c r="M3099" s="161" t="str">
        <f>IF($A3099=0,"",IFERROR(INDEX(BD_Gestão!F:F,MATCH('Banco de Dados'!$B3099,BD_Gestão!$B:$B,0)),"erro"))</f>
        <v/>
      </c>
      <c r="N3099" s="161" t="str">
        <f>IF($A3099=0,"",IFERROR(INDEX(BD_Gestão!J:J,MATCH('Banco de Dados'!$B3099,BD_Gestão!$B:$B,0)),"erro"))</f>
        <v/>
      </c>
      <c r="O3099" s="164" t="str">
        <f>IF($A3099=0,"",IFERROR(INDEX(BD_Gestão!K:K,MATCH('Banco de Dados'!$B3099,BD_Gestão!$B:$B,0)),"erro"))</f>
        <v/>
      </c>
      <c r="P3099" s="169" t="str">
        <f t="shared" si="194"/>
        <v/>
      </c>
      <c r="Q3099" s="170" t="str">
        <f t="shared" si="195"/>
        <v/>
      </c>
      <c r="R3099" s="163" t="e">
        <f t="shared" si="192"/>
        <v>#VALUE!</v>
      </c>
      <c r="S3099" s="163" t="e">
        <f t="shared" si="193"/>
        <v>#VALUE!</v>
      </c>
      <c r="T3099" s="163" t="e">
        <f>INDEX(Controle!O:O,MATCH('Banco de Dados'!A3099,Controle!M:M,0))*E3099/100</f>
        <v>#N/A</v>
      </c>
    </row>
    <row r="3100" spans="1:20" hidden="1" x14ac:dyDescent="0.2">
      <c r="A3100" s="158">
        <f>BD_TS!A3099</f>
        <v>0</v>
      </c>
      <c r="B3100" s="158" t="str">
        <f>SUBSTITUTE(SUBSTITUTE(BD_TS!D3099," ",""),"-","/")</f>
        <v/>
      </c>
      <c r="C3100" s="158">
        <f>BD_TS!E3099</f>
        <v>0</v>
      </c>
      <c r="D3100" s="159">
        <f>BD_TS!F3099</f>
        <v>0</v>
      </c>
      <c r="E3100" s="160">
        <f>BD_TS!B3099</f>
        <v>0</v>
      </c>
      <c r="F3100" s="161">
        <f>BD_TS!C3099</f>
        <v>0</v>
      </c>
      <c r="G3100" s="187">
        <f>BD_TS!H3099</f>
        <v>0</v>
      </c>
      <c r="H3100" s="158" t="str">
        <f>IF($A3100=0,"",IFERROR(INDEX(BD_Gestão!A:A,MATCH('Banco de Dados'!$B3100,BD_Gestão!$B:$B,0)),"erro"))</f>
        <v/>
      </c>
      <c r="I3100" s="162" t="str">
        <f>IF($A3100=0,"",IFERROR(INDEX(BD_Gestão!E:E,MATCH('Banco de Dados'!$B3100,BD_Gestão!$B:$B,0)),"erro"))</f>
        <v/>
      </c>
      <c r="J3100" s="186" t="str">
        <f>IF($A3100=0,"",IFERROR(INDEX(BD_Gestão!B:B,MATCH('Banco de Dados'!$B3100,BD_Gestão!$B:$B,0)),"erro"))</f>
        <v/>
      </c>
      <c r="K3100" s="158" t="str">
        <f>IF($A3100=0,"",IFERROR(INDEX(BD_Gestão!C:C,MATCH('Banco de Dados'!$B3100,BD_Gestão!$B:$B,0)),"erro"))</f>
        <v/>
      </c>
      <c r="L3100" s="158" t="str">
        <f>IF($A3100=0,"",IFERROR(INDEX(BD_Gestão!H:H,MATCH('Banco de Dados'!$B3100,BD_Gestão!$B:$B,0)),"erro"))</f>
        <v/>
      </c>
      <c r="M3100" s="161" t="str">
        <f>IF($A3100=0,"",IFERROR(INDEX(BD_Gestão!F:F,MATCH('Banco de Dados'!$B3100,BD_Gestão!$B:$B,0)),"erro"))</f>
        <v/>
      </c>
      <c r="N3100" s="161" t="str">
        <f>IF($A3100=0,"",IFERROR(INDEX(BD_Gestão!J:J,MATCH('Banco de Dados'!$B3100,BD_Gestão!$B:$B,0)),"erro"))</f>
        <v/>
      </c>
      <c r="O3100" s="164" t="str">
        <f>IF($A3100=0,"",IFERROR(INDEX(BD_Gestão!K:K,MATCH('Banco de Dados'!$B3100,BD_Gestão!$B:$B,0)),"erro"))</f>
        <v/>
      </c>
      <c r="P3100" s="169" t="str">
        <f t="shared" si="194"/>
        <v/>
      </c>
      <c r="Q3100" s="170" t="str">
        <f t="shared" si="195"/>
        <v/>
      </c>
      <c r="R3100" s="163" t="e">
        <f t="shared" si="192"/>
        <v>#VALUE!</v>
      </c>
      <c r="S3100" s="163" t="e">
        <f t="shared" si="193"/>
        <v>#VALUE!</v>
      </c>
      <c r="T3100" s="163" t="e">
        <f>INDEX(Controle!O:O,MATCH('Banco de Dados'!A3100,Controle!M:M,0))*E3100/100</f>
        <v>#N/A</v>
      </c>
    </row>
    <row r="3101" spans="1:20" hidden="1" x14ac:dyDescent="0.2">
      <c r="A3101" s="158">
        <f>BD_TS!A3100</f>
        <v>0</v>
      </c>
      <c r="B3101" s="158" t="str">
        <f>SUBSTITUTE(SUBSTITUTE(BD_TS!D3100," ",""),"-","/")</f>
        <v/>
      </c>
      <c r="C3101" s="158">
        <f>BD_TS!E3100</f>
        <v>0</v>
      </c>
      <c r="D3101" s="159">
        <f>BD_TS!F3100</f>
        <v>0</v>
      </c>
      <c r="E3101" s="160">
        <f>BD_TS!B3100</f>
        <v>0</v>
      </c>
      <c r="F3101" s="161">
        <f>BD_TS!C3100</f>
        <v>0</v>
      </c>
      <c r="G3101" s="187">
        <f>BD_TS!H3100</f>
        <v>0</v>
      </c>
      <c r="H3101" s="158" t="str">
        <f>IF($A3101=0,"",IFERROR(INDEX(BD_Gestão!A:A,MATCH('Banco de Dados'!$B3101,BD_Gestão!$B:$B,0)),"erro"))</f>
        <v/>
      </c>
      <c r="I3101" s="162" t="str">
        <f>IF($A3101=0,"",IFERROR(INDEX(BD_Gestão!E:E,MATCH('Banco de Dados'!$B3101,BD_Gestão!$B:$B,0)),"erro"))</f>
        <v/>
      </c>
      <c r="J3101" s="186" t="str">
        <f>IF($A3101=0,"",IFERROR(INDEX(BD_Gestão!B:B,MATCH('Banco de Dados'!$B3101,BD_Gestão!$B:$B,0)),"erro"))</f>
        <v/>
      </c>
      <c r="K3101" s="158" t="str">
        <f>IF($A3101=0,"",IFERROR(INDEX(BD_Gestão!C:C,MATCH('Banco de Dados'!$B3101,BD_Gestão!$B:$B,0)),"erro"))</f>
        <v/>
      </c>
      <c r="L3101" s="158" t="str">
        <f>IF($A3101=0,"",IFERROR(INDEX(BD_Gestão!H:H,MATCH('Banco de Dados'!$B3101,BD_Gestão!$B:$B,0)),"erro"))</f>
        <v/>
      </c>
      <c r="M3101" s="161" t="str">
        <f>IF($A3101=0,"",IFERROR(INDEX(BD_Gestão!F:F,MATCH('Banco de Dados'!$B3101,BD_Gestão!$B:$B,0)),"erro"))</f>
        <v/>
      </c>
      <c r="N3101" s="161" t="str">
        <f>IF($A3101=0,"",IFERROR(INDEX(BD_Gestão!J:J,MATCH('Banco de Dados'!$B3101,BD_Gestão!$B:$B,0)),"erro"))</f>
        <v/>
      </c>
      <c r="O3101" s="164" t="str">
        <f>IF($A3101=0,"",IFERROR(INDEX(BD_Gestão!K:K,MATCH('Banco de Dados'!$B3101,BD_Gestão!$B:$B,0)),"erro"))</f>
        <v/>
      </c>
      <c r="P3101" s="169" t="str">
        <f t="shared" si="194"/>
        <v/>
      </c>
      <c r="Q3101" s="170" t="str">
        <f t="shared" si="195"/>
        <v/>
      </c>
      <c r="R3101" s="163" t="e">
        <f t="shared" si="192"/>
        <v>#VALUE!</v>
      </c>
      <c r="S3101" s="163" t="e">
        <f t="shared" si="193"/>
        <v>#VALUE!</v>
      </c>
      <c r="T3101" s="163" t="e">
        <f>INDEX(Controle!O:O,MATCH('Banco de Dados'!A3101,Controle!M:M,0))*E3101/100</f>
        <v>#N/A</v>
      </c>
    </row>
    <row r="3102" spans="1:20" hidden="1" x14ac:dyDescent="0.2">
      <c r="A3102" s="158">
        <f>BD_TS!A3101</f>
        <v>0</v>
      </c>
      <c r="B3102" s="158" t="str">
        <f>SUBSTITUTE(SUBSTITUTE(BD_TS!D3101," ",""),"-","/")</f>
        <v/>
      </c>
      <c r="C3102" s="158">
        <f>BD_TS!E3101</f>
        <v>0</v>
      </c>
      <c r="D3102" s="159">
        <f>BD_TS!F3101</f>
        <v>0</v>
      </c>
      <c r="E3102" s="160">
        <f>BD_TS!B3101</f>
        <v>0</v>
      </c>
      <c r="F3102" s="161">
        <f>BD_TS!C3101</f>
        <v>0</v>
      </c>
      <c r="G3102" s="187">
        <f>BD_TS!H3101</f>
        <v>0</v>
      </c>
      <c r="H3102" s="158" t="str">
        <f>IF($A3102=0,"",IFERROR(INDEX(BD_Gestão!A:A,MATCH('Banco de Dados'!$B3102,BD_Gestão!$B:$B,0)),"erro"))</f>
        <v/>
      </c>
      <c r="I3102" s="162" t="str">
        <f>IF($A3102=0,"",IFERROR(INDEX(BD_Gestão!E:E,MATCH('Banco de Dados'!$B3102,BD_Gestão!$B:$B,0)),"erro"))</f>
        <v/>
      </c>
      <c r="J3102" s="186" t="str">
        <f>IF($A3102=0,"",IFERROR(INDEX(BD_Gestão!B:B,MATCH('Banco de Dados'!$B3102,BD_Gestão!$B:$B,0)),"erro"))</f>
        <v/>
      </c>
      <c r="K3102" s="158" t="str">
        <f>IF($A3102=0,"",IFERROR(INDEX(BD_Gestão!C:C,MATCH('Banco de Dados'!$B3102,BD_Gestão!$B:$B,0)),"erro"))</f>
        <v/>
      </c>
      <c r="L3102" s="158" t="str">
        <f>IF($A3102=0,"",IFERROR(INDEX(BD_Gestão!H:H,MATCH('Banco de Dados'!$B3102,BD_Gestão!$B:$B,0)),"erro"))</f>
        <v/>
      </c>
      <c r="M3102" s="161" t="str">
        <f>IF($A3102=0,"",IFERROR(INDEX(BD_Gestão!F:F,MATCH('Banco de Dados'!$B3102,BD_Gestão!$B:$B,0)),"erro"))</f>
        <v/>
      </c>
      <c r="N3102" s="161" t="str">
        <f>IF($A3102=0,"",IFERROR(INDEX(BD_Gestão!J:J,MATCH('Banco de Dados'!$B3102,BD_Gestão!$B:$B,0)),"erro"))</f>
        <v/>
      </c>
      <c r="O3102" s="164" t="str">
        <f>IF($A3102=0,"",IFERROR(INDEX(BD_Gestão!K:K,MATCH('Banco de Dados'!$B3102,BD_Gestão!$B:$B,0)),"erro"))</f>
        <v/>
      </c>
      <c r="P3102" s="169" t="str">
        <f t="shared" si="194"/>
        <v/>
      </c>
      <c r="Q3102" s="170" t="str">
        <f t="shared" si="195"/>
        <v/>
      </c>
      <c r="R3102" s="163" t="e">
        <f t="shared" si="192"/>
        <v>#VALUE!</v>
      </c>
      <c r="S3102" s="163" t="e">
        <f t="shared" si="193"/>
        <v>#VALUE!</v>
      </c>
      <c r="T3102" s="163" t="e">
        <f>INDEX(Controle!O:O,MATCH('Banco de Dados'!A3102,Controle!M:M,0))*E3102/100</f>
        <v>#N/A</v>
      </c>
    </row>
    <row r="3103" spans="1:20" hidden="1" x14ac:dyDescent="0.2">
      <c r="A3103" s="158">
        <f>BD_TS!A3102</f>
        <v>0</v>
      </c>
      <c r="B3103" s="158" t="str">
        <f>SUBSTITUTE(SUBSTITUTE(BD_TS!D3102," ",""),"-","/")</f>
        <v/>
      </c>
      <c r="C3103" s="158">
        <f>BD_TS!E3102</f>
        <v>0</v>
      </c>
      <c r="D3103" s="159">
        <f>BD_TS!F3102</f>
        <v>0</v>
      </c>
      <c r="E3103" s="160">
        <f>BD_TS!B3102</f>
        <v>0</v>
      </c>
      <c r="F3103" s="161">
        <f>BD_TS!C3102</f>
        <v>0</v>
      </c>
      <c r="G3103" s="187">
        <f>BD_TS!H3102</f>
        <v>0</v>
      </c>
      <c r="H3103" s="158" t="str">
        <f>IF($A3103=0,"",IFERROR(INDEX(BD_Gestão!A:A,MATCH('Banco de Dados'!$B3103,BD_Gestão!$B:$B,0)),"erro"))</f>
        <v/>
      </c>
      <c r="I3103" s="162" t="str">
        <f>IF($A3103=0,"",IFERROR(INDEX(BD_Gestão!E:E,MATCH('Banco de Dados'!$B3103,BD_Gestão!$B:$B,0)),"erro"))</f>
        <v/>
      </c>
      <c r="J3103" s="186" t="str">
        <f>IF($A3103=0,"",IFERROR(INDEX(BD_Gestão!B:B,MATCH('Banco de Dados'!$B3103,BD_Gestão!$B:$B,0)),"erro"))</f>
        <v/>
      </c>
      <c r="K3103" s="158" t="str">
        <f>IF($A3103=0,"",IFERROR(INDEX(BD_Gestão!C:C,MATCH('Banco de Dados'!$B3103,BD_Gestão!$B:$B,0)),"erro"))</f>
        <v/>
      </c>
      <c r="L3103" s="158" t="str">
        <f>IF($A3103=0,"",IFERROR(INDEX(BD_Gestão!H:H,MATCH('Banco de Dados'!$B3103,BD_Gestão!$B:$B,0)),"erro"))</f>
        <v/>
      </c>
      <c r="M3103" s="161" t="str">
        <f>IF($A3103=0,"",IFERROR(INDEX(BD_Gestão!F:F,MATCH('Banco de Dados'!$B3103,BD_Gestão!$B:$B,0)),"erro"))</f>
        <v/>
      </c>
      <c r="N3103" s="161" t="str">
        <f>IF($A3103=0,"",IFERROR(INDEX(BD_Gestão!J:J,MATCH('Banco de Dados'!$B3103,BD_Gestão!$B:$B,0)),"erro"))</f>
        <v/>
      </c>
      <c r="O3103" s="164" t="str">
        <f>IF($A3103=0,"",IFERROR(INDEX(BD_Gestão!K:K,MATCH('Banco de Dados'!$B3103,BD_Gestão!$B:$B,0)),"erro"))</f>
        <v/>
      </c>
      <c r="P3103" s="169" t="str">
        <f t="shared" si="194"/>
        <v/>
      </c>
      <c r="Q3103" s="170" t="str">
        <f t="shared" si="195"/>
        <v/>
      </c>
      <c r="R3103" s="163" t="e">
        <f t="shared" si="192"/>
        <v>#VALUE!</v>
      </c>
      <c r="S3103" s="163" t="e">
        <f t="shared" si="193"/>
        <v>#VALUE!</v>
      </c>
      <c r="T3103" s="163" t="e">
        <f>INDEX(Controle!O:O,MATCH('Banco de Dados'!A3103,Controle!M:M,0))*E3103/100</f>
        <v>#N/A</v>
      </c>
    </row>
    <row r="3104" spans="1:20" hidden="1" x14ac:dyDescent="0.2">
      <c r="A3104" s="158">
        <f>BD_TS!A3103</f>
        <v>0</v>
      </c>
      <c r="B3104" s="158" t="str">
        <f>SUBSTITUTE(SUBSTITUTE(BD_TS!D3103," ",""),"-","/")</f>
        <v/>
      </c>
      <c r="C3104" s="158">
        <f>BD_TS!E3103</f>
        <v>0</v>
      </c>
      <c r="D3104" s="159">
        <f>BD_TS!F3103</f>
        <v>0</v>
      </c>
      <c r="E3104" s="160">
        <f>BD_TS!B3103</f>
        <v>0</v>
      </c>
      <c r="F3104" s="161">
        <f>BD_TS!C3103</f>
        <v>0</v>
      </c>
      <c r="G3104" s="187">
        <f>BD_TS!H3103</f>
        <v>0</v>
      </c>
      <c r="H3104" s="158" t="str">
        <f>IF($A3104=0,"",IFERROR(INDEX(BD_Gestão!A:A,MATCH('Banco de Dados'!$B3104,BD_Gestão!$B:$B,0)),"erro"))</f>
        <v/>
      </c>
      <c r="I3104" s="162" t="str">
        <f>IF($A3104=0,"",IFERROR(INDEX(BD_Gestão!E:E,MATCH('Banco de Dados'!$B3104,BD_Gestão!$B:$B,0)),"erro"))</f>
        <v/>
      </c>
      <c r="J3104" s="186" t="str">
        <f>IF($A3104=0,"",IFERROR(INDEX(BD_Gestão!B:B,MATCH('Banco de Dados'!$B3104,BD_Gestão!$B:$B,0)),"erro"))</f>
        <v/>
      </c>
      <c r="K3104" s="158" t="str">
        <f>IF($A3104=0,"",IFERROR(INDEX(BD_Gestão!C:C,MATCH('Banco de Dados'!$B3104,BD_Gestão!$B:$B,0)),"erro"))</f>
        <v/>
      </c>
      <c r="L3104" s="158" t="str">
        <f>IF($A3104=0,"",IFERROR(INDEX(BD_Gestão!H:H,MATCH('Banco de Dados'!$B3104,BD_Gestão!$B:$B,0)),"erro"))</f>
        <v/>
      </c>
      <c r="M3104" s="161" t="str">
        <f>IF($A3104=0,"",IFERROR(INDEX(BD_Gestão!F:F,MATCH('Banco de Dados'!$B3104,BD_Gestão!$B:$B,0)),"erro"))</f>
        <v/>
      </c>
      <c r="N3104" s="161" t="str">
        <f>IF($A3104=0,"",IFERROR(INDEX(BD_Gestão!J:J,MATCH('Banco de Dados'!$B3104,BD_Gestão!$B:$B,0)),"erro"))</f>
        <v/>
      </c>
      <c r="O3104" s="164" t="str">
        <f>IF($A3104=0,"",IFERROR(INDEX(BD_Gestão!K:K,MATCH('Banco de Dados'!$B3104,BD_Gestão!$B:$B,0)),"erro"))</f>
        <v/>
      </c>
      <c r="P3104" s="169" t="str">
        <f t="shared" si="194"/>
        <v/>
      </c>
      <c r="Q3104" s="170" t="str">
        <f t="shared" si="195"/>
        <v/>
      </c>
      <c r="R3104" s="163" t="e">
        <f t="shared" si="192"/>
        <v>#VALUE!</v>
      </c>
      <c r="S3104" s="163" t="e">
        <f t="shared" si="193"/>
        <v>#VALUE!</v>
      </c>
      <c r="T3104" s="163" t="e">
        <f>INDEX(Controle!O:O,MATCH('Banco de Dados'!A3104,Controle!M:M,0))*E3104/100</f>
        <v>#N/A</v>
      </c>
    </row>
    <row r="3105" spans="1:20" hidden="1" x14ac:dyDescent="0.2">
      <c r="A3105" s="158">
        <f>BD_TS!A3104</f>
        <v>0</v>
      </c>
      <c r="B3105" s="158" t="str">
        <f>SUBSTITUTE(SUBSTITUTE(BD_TS!D3104," ",""),"-","/")</f>
        <v/>
      </c>
      <c r="C3105" s="158">
        <f>BD_TS!E3104</f>
        <v>0</v>
      </c>
      <c r="D3105" s="159">
        <f>BD_TS!F3104</f>
        <v>0</v>
      </c>
      <c r="E3105" s="160">
        <f>BD_TS!B3104</f>
        <v>0</v>
      </c>
      <c r="F3105" s="161">
        <f>BD_TS!C3104</f>
        <v>0</v>
      </c>
      <c r="G3105" s="187">
        <f>BD_TS!H3104</f>
        <v>0</v>
      </c>
      <c r="H3105" s="158" t="str">
        <f>IF($A3105=0,"",IFERROR(INDEX(BD_Gestão!A:A,MATCH('Banco de Dados'!$B3105,BD_Gestão!$B:$B,0)),"erro"))</f>
        <v/>
      </c>
      <c r="I3105" s="162" t="str">
        <f>IF($A3105=0,"",IFERROR(INDEX(BD_Gestão!E:E,MATCH('Banco de Dados'!$B3105,BD_Gestão!$B:$B,0)),"erro"))</f>
        <v/>
      </c>
      <c r="J3105" s="186" t="str">
        <f>IF($A3105=0,"",IFERROR(INDEX(BD_Gestão!B:B,MATCH('Banco de Dados'!$B3105,BD_Gestão!$B:$B,0)),"erro"))</f>
        <v/>
      </c>
      <c r="K3105" s="158" t="str">
        <f>IF($A3105=0,"",IFERROR(INDEX(BD_Gestão!C:C,MATCH('Banco de Dados'!$B3105,BD_Gestão!$B:$B,0)),"erro"))</f>
        <v/>
      </c>
      <c r="L3105" s="158" t="str">
        <f>IF($A3105=0,"",IFERROR(INDEX(BD_Gestão!H:H,MATCH('Banco de Dados'!$B3105,BD_Gestão!$B:$B,0)),"erro"))</f>
        <v/>
      </c>
      <c r="M3105" s="161" t="str">
        <f>IF($A3105=0,"",IFERROR(INDEX(BD_Gestão!F:F,MATCH('Banco de Dados'!$B3105,BD_Gestão!$B:$B,0)),"erro"))</f>
        <v/>
      </c>
      <c r="N3105" s="161" t="str">
        <f>IF($A3105=0,"",IFERROR(INDEX(BD_Gestão!J:J,MATCH('Banco de Dados'!$B3105,BD_Gestão!$B:$B,0)),"erro"))</f>
        <v/>
      </c>
      <c r="O3105" s="164" t="str">
        <f>IF($A3105=0,"",IFERROR(INDEX(BD_Gestão!K:K,MATCH('Banco de Dados'!$B3105,BD_Gestão!$B:$B,0)),"erro"))</f>
        <v/>
      </c>
      <c r="P3105" s="169" t="str">
        <f t="shared" si="194"/>
        <v/>
      </c>
      <c r="Q3105" s="170" t="str">
        <f t="shared" si="195"/>
        <v/>
      </c>
      <c r="R3105" s="163" t="e">
        <f t="shared" si="192"/>
        <v>#VALUE!</v>
      </c>
      <c r="S3105" s="163" t="e">
        <f t="shared" si="193"/>
        <v>#VALUE!</v>
      </c>
      <c r="T3105" s="163" t="e">
        <f>INDEX(Controle!O:O,MATCH('Banco de Dados'!A3105,Controle!M:M,0))*E3105/100</f>
        <v>#N/A</v>
      </c>
    </row>
    <row r="3106" spans="1:20" hidden="1" x14ac:dyDescent="0.2">
      <c r="A3106" s="158">
        <f>BD_TS!A3105</f>
        <v>0</v>
      </c>
      <c r="B3106" s="158" t="str">
        <f>SUBSTITUTE(SUBSTITUTE(BD_TS!D3105," ",""),"-","/")</f>
        <v/>
      </c>
      <c r="C3106" s="158">
        <f>BD_TS!E3105</f>
        <v>0</v>
      </c>
      <c r="D3106" s="159">
        <f>BD_TS!F3105</f>
        <v>0</v>
      </c>
      <c r="E3106" s="160">
        <f>BD_TS!B3105</f>
        <v>0</v>
      </c>
      <c r="F3106" s="161">
        <f>BD_TS!C3105</f>
        <v>0</v>
      </c>
      <c r="G3106" s="187">
        <f>BD_TS!H3105</f>
        <v>0</v>
      </c>
      <c r="H3106" s="158" t="str">
        <f>IF($A3106=0,"",IFERROR(INDEX(BD_Gestão!A:A,MATCH('Banco de Dados'!$B3106,BD_Gestão!$B:$B,0)),"erro"))</f>
        <v/>
      </c>
      <c r="I3106" s="162" t="str">
        <f>IF($A3106=0,"",IFERROR(INDEX(BD_Gestão!E:E,MATCH('Banco de Dados'!$B3106,BD_Gestão!$B:$B,0)),"erro"))</f>
        <v/>
      </c>
      <c r="J3106" s="186" t="str">
        <f>IF($A3106=0,"",IFERROR(INDEX(BD_Gestão!B:B,MATCH('Banco de Dados'!$B3106,BD_Gestão!$B:$B,0)),"erro"))</f>
        <v/>
      </c>
      <c r="K3106" s="158" t="str">
        <f>IF($A3106=0,"",IFERROR(INDEX(BD_Gestão!C:C,MATCH('Banco de Dados'!$B3106,BD_Gestão!$B:$B,0)),"erro"))</f>
        <v/>
      </c>
      <c r="L3106" s="158" t="str">
        <f>IF($A3106=0,"",IFERROR(INDEX(BD_Gestão!H:H,MATCH('Banco de Dados'!$B3106,BD_Gestão!$B:$B,0)),"erro"))</f>
        <v/>
      </c>
      <c r="M3106" s="161" t="str">
        <f>IF($A3106=0,"",IFERROR(INDEX(BD_Gestão!F:F,MATCH('Banco de Dados'!$B3106,BD_Gestão!$B:$B,0)),"erro"))</f>
        <v/>
      </c>
      <c r="N3106" s="161" t="str">
        <f>IF($A3106=0,"",IFERROR(INDEX(BD_Gestão!J:J,MATCH('Banco de Dados'!$B3106,BD_Gestão!$B:$B,0)),"erro"))</f>
        <v/>
      </c>
      <c r="O3106" s="164" t="str">
        <f>IF($A3106=0,"",IFERROR(INDEX(BD_Gestão!K:K,MATCH('Banco de Dados'!$B3106,BD_Gestão!$B:$B,0)),"erro"))</f>
        <v/>
      </c>
      <c r="P3106" s="169" t="str">
        <f t="shared" si="194"/>
        <v/>
      </c>
      <c r="Q3106" s="170" t="str">
        <f t="shared" si="195"/>
        <v/>
      </c>
      <c r="R3106" s="163" t="e">
        <f t="shared" si="192"/>
        <v>#VALUE!</v>
      </c>
      <c r="S3106" s="163" t="e">
        <f t="shared" si="193"/>
        <v>#VALUE!</v>
      </c>
      <c r="T3106" s="163" t="e">
        <f>INDEX(Controle!O:O,MATCH('Banco de Dados'!A3106,Controle!M:M,0))*E3106/100</f>
        <v>#N/A</v>
      </c>
    </row>
    <row r="3107" spans="1:20" hidden="1" x14ac:dyDescent="0.2">
      <c r="A3107" s="158">
        <f>BD_TS!A3106</f>
        <v>0</v>
      </c>
      <c r="B3107" s="158" t="str">
        <f>SUBSTITUTE(SUBSTITUTE(BD_TS!D3106," ",""),"-","/")</f>
        <v/>
      </c>
      <c r="C3107" s="158">
        <f>BD_TS!E3106</f>
        <v>0</v>
      </c>
      <c r="D3107" s="159">
        <f>BD_TS!F3106</f>
        <v>0</v>
      </c>
      <c r="E3107" s="160">
        <f>BD_TS!B3106</f>
        <v>0</v>
      </c>
      <c r="F3107" s="161">
        <f>BD_TS!C3106</f>
        <v>0</v>
      </c>
      <c r="G3107" s="187">
        <f>BD_TS!H3106</f>
        <v>0</v>
      </c>
      <c r="H3107" s="158" t="str">
        <f>IF($A3107=0,"",IFERROR(INDEX(BD_Gestão!A:A,MATCH('Banco de Dados'!$B3107,BD_Gestão!$B:$B,0)),"erro"))</f>
        <v/>
      </c>
      <c r="I3107" s="162" t="str">
        <f>IF($A3107=0,"",IFERROR(INDEX(BD_Gestão!E:E,MATCH('Banco de Dados'!$B3107,BD_Gestão!$B:$B,0)),"erro"))</f>
        <v/>
      </c>
      <c r="J3107" s="186" t="str">
        <f>IF($A3107=0,"",IFERROR(INDEX(BD_Gestão!B:B,MATCH('Banco de Dados'!$B3107,BD_Gestão!$B:$B,0)),"erro"))</f>
        <v/>
      </c>
      <c r="K3107" s="158" t="str">
        <f>IF($A3107=0,"",IFERROR(INDEX(BD_Gestão!C:C,MATCH('Banco de Dados'!$B3107,BD_Gestão!$B:$B,0)),"erro"))</f>
        <v/>
      </c>
      <c r="L3107" s="158" t="str">
        <f>IF($A3107=0,"",IFERROR(INDEX(BD_Gestão!H:H,MATCH('Banco de Dados'!$B3107,BD_Gestão!$B:$B,0)),"erro"))</f>
        <v/>
      </c>
      <c r="M3107" s="161" t="str">
        <f>IF($A3107=0,"",IFERROR(INDEX(BD_Gestão!F:F,MATCH('Banco de Dados'!$B3107,BD_Gestão!$B:$B,0)),"erro"))</f>
        <v/>
      </c>
      <c r="N3107" s="161" t="str">
        <f>IF($A3107=0,"",IFERROR(INDEX(BD_Gestão!J:J,MATCH('Banco de Dados'!$B3107,BD_Gestão!$B:$B,0)),"erro"))</f>
        <v/>
      </c>
      <c r="O3107" s="164" t="str">
        <f>IF($A3107=0,"",IFERROR(INDEX(BD_Gestão!K:K,MATCH('Banco de Dados'!$B3107,BD_Gestão!$B:$B,0)),"erro"))</f>
        <v/>
      </c>
      <c r="P3107" s="169" t="str">
        <f t="shared" si="194"/>
        <v/>
      </c>
      <c r="Q3107" s="170" t="str">
        <f t="shared" si="195"/>
        <v/>
      </c>
      <c r="R3107" s="163" t="e">
        <f t="shared" si="192"/>
        <v>#VALUE!</v>
      </c>
      <c r="S3107" s="163" t="e">
        <f t="shared" si="193"/>
        <v>#VALUE!</v>
      </c>
      <c r="T3107" s="163" t="e">
        <f>INDEX(Controle!O:O,MATCH('Banco de Dados'!A3107,Controle!M:M,0))*E3107/100</f>
        <v>#N/A</v>
      </c>
    </row>
    <row r="3108" spans="1:20" hidden="1" x14ac:dyDescent="0.2">
      <c r="A3108" s="158">
        <f>BD_TS!A3107</f>
        <v>0</v>
      </c>
      <c r="B3108" s="158" t="str">
        <f>SUBSTITUTE(SUBSTITUTE(BD_TS!D3107," ",""),"-","/")</f>
        <v/>
      </c>
      <c r="C3108" s="158">
        <f>BD_TS!E3107</f>
        <v>0</v>
      </c>
      <c r="D3108" s="159">
        <f>BD_TS!F3107</f>
        <v>0</v>
      </c>
      <c r="E3108" s="160">
        <f>BD_TS!B3107</f>
        <v>0</v>
      </c>
      <c r="F3108" s="161">
        <f>BD_TS!C3107</f>
        <v>0</v>
      </c>
      <c r="G3108" s="187">
        <f>BD_TS!H3107</f>
        <v>0</v>
      </c>
      <c r="H3108" s="158" t="str">
        <f>IF($A3108=0,"",IFERROR(INDEX(BD_Gestão!A:A,MATCH('Banco de Dados'!$B3108,BD_Gestão!$B:$B,0)),"erro"))</f>
        <v/>
      </c>
      <c r="I3108" s="162" t="str">
        <f>IF($A3108=0,"",IFERROR(INDEX(BD_Gestão!E:E,MATCH('Banco de Dados'!$B3108,BD_Gestão!$B:$B,0)),"erro"))</f>
        <v/>
      </c>
      <c r="J3108" s="186" t="str">
        <f>IF($A3108=0,"",IFERROR(INDEX(BD_Gestão!B:B,MATCH('Banco de Dados'!$B3108,BD_Gestão!$B:$B,0)),"erro"))</f>
        <v/>
      </c>
      <c r="K3108" s="158" t="str">
        <f>IF($A3108=0,"",IFERROR(INDEX(BD_Gestão!C:C,MATCH('Banco de Dados'!$B3108,BD_Gestão!$B:$B,0)),"erro"))</f>
        <v/>
      </c>
      <c r="L3108" s="158" t="str">
        <f>IF($A3108=0,"",IFERROR(INDEX(BD_Gestão!H:H,MATCH('Banco de Dados'!$B3108,BD_Gestão!$B:$B,0)),"erro"))</f>
        <v/>
      </c>
      <c r="M3108" s="161" t="str">
        <f>IF($A3108=0,"",IFERROR(INDEX(BD_Gestão!F:F,MATCH('Banco de Dados'!$B3108,BD_Gestão!$B:$B,0)),"erro"))</f>
        <v/>
      </c>
      <c r="N3108" s="161" t="str">
        <f>IF($A3108=0,"",IFERROR(INDEX(BD_Gestão!J:J,MATCH('Banco de Dados'!$B3108,BD_Gestão!$B:$B,0)),"erro"))</f>
        <v/>
      </c>
      <c r="O3108" s="164" t="str">
        <f>IF($A3108=0,"",IFERROR(INDEX(BD_Gestão!K:K,MATCH('Banco de Dados'!$B3108,BD_Gestão!$B:$B,0)),"erro"))</f>
        <v/>
      </c>
      <c r="P3108" s="169" t="str">
        <f t="shared" si="194"/>
        <v/>
      </c>
      <c r="Q3108" s="170" t="str">
        <f t="shared" si="195"/>
        <v/>
      </c>
      <c r="R3108" s="163" t="e">
        <f t="shared" si="192"/>
        <v>#VALUE!</v>
      </c>
      <c r="S3108" s="163" t="e">
        <f t="shared" si="193"/>
        <v>#VALUE!</v>
      </c>
      <c r="T3108" s="163" t="e">
        <f>INDEX(Controle!O:O,MATCH('Banco de Dados'!A3108,Controle!M:M,0))*E3108/100</f>
        <v>#N/A</v>
      </c>
    </row>
    <row r="3109" spans="1:20" hidden="1" x14ac:dyDescent="0.2">
      <c r="A3109" s="158">
        <f>BD_TS!A3108</f>
        <v>0</v>
      </c>
      <c r="B3109" s="158" t="str">
        <f>SUBSTITUTE(SUBSTITUTE(BD_TS!D3108," ",""),"-","/")</f>
        <v/>
      </c>
      <c r="C3109" s="158">
        <f>BD_TS!E3108</f>
        <v>0</v>
      </c>
      <c r="D3109" s="159">
        <f>BD_TS!F3108</f>
        <v>0</v>
      </c>
      <c r="E3109" s="160">
        <f>BD_TS!B3108</f>
        <v>0</v>
      </c>
      <c r="F3109" s="161">
        <f>BD_TS!C3108</f>
        <v>0</v>
      </c>
      <c r="G3109" s="187">
        <f>BD_TS!H3108</f>
        <v>0</v>
      </c>
      <c r="H3109" s="158" t="str">
        <f>IF($A3109=0,"",IFERROR(INDEX(BD_Gestão!A:A,MATCH('Banco de Dados'!$B3109,BD_Gestão!$B:$B,0)),"erro"))</f>
        <v/>
      </c>
      <c r="I3109" s="162" t="str">
        <f>IF($A3109=0,"",IFERROR(INDEX(BD_Gestão!E:E,MATCH('Banco de Dados'!$B3109,BD_Gestão!$B:$B,0)),"erro"))</f>
        <v/>
      </c>
      <c r="J3109" s="186" t="str">
        <f>IF($A3109=0,"",IFERROR(INDEX(BD_Gestão!B:B,MATCH('Banco de Dados'!$B3109,BD_Gestão!$B:$B,0)),"erro"))</f>
        <v/>
      </c>
      <c r="K3109" s="158" t="str">
        <f>IF($A3109=0,"",IFERROR(INDEX(BD_Gestão!C:C,MATCH('Banco de Dados'!$B3109,BD_Gestão!$B:$B,0)),"erro"))</f>
        <v/>
      </c>
      <c r="L3109" s="158" t="str">
        <f>IF($A3109=0,"",IFERROR(INDEX(BD_Gestão!H:H,MATCH('Banco de Dados'!$B3109,BD_Gestão!$B:$B,0)),"erro"))</f>
        <v/>
      </c>
      <c r="M3109" s="161" t="str">
        <f>IF($A3109=0,"",IFERROR(INDEX(BD_Gestão!F:F,MATCH('Banco de Dados'!$B3109,BD_Gestão!$B:$B,0)),"erro"))</f>
        <v/>
      </c>
      <c r="N3109" s="161" t="str">
        <f>IF($A3109=0,"",IFERROR(INDEX(BD_Gestão!J:J,MATCH('Banco de Dados'!$B3109,BD_Gestão!$B:$B,0)),"erro"))</f>
        <v/>
      </c>
      <c r="O3109" s="164" t="str">
        <f>IF($A3109=0,"",IFERROR(INDEX(BD_Gestão!K:K,MATCH('Banco de Dados'!$B3109,BD_Gestão!$B:$B,0)),"erro"))</f>
        <v/>
      </c>
      <c r="P3109" s="169" t="str">
        <f t="shared" si="194"/>
        <v/>
      </c>
      <c r="Q3109" s="170" t="str">
        <f t="shared" si="195"/>
        <v/>
      </c>
      <c r="R3109" s="163" t="e">
        <f t="shared" si="192"/>
        <v>#VALUE!</v>
      </c>
      <c r="S3109" s="163" t="e">
        <f t="shared" si="193"/>
        <v>#VALUE!</v>
      </c>
      <c r="T3109" s="163" t="e">
        <f>INDEX(Controle!O:O,MATCH('Banco de Dados'!A3109,Controle!M:M,0))*E3109/100</f>
        <v>#N/A</v>
      </c>
    </row>
    <row r="3110" spans="1:20" hidden="1" x14ac:dyDescent="0.2">
      <c r="A3110" s="158">
        <f>BD_TS!A3109</f>
        <v>0</v>
      </c>
      <c r="B3110" s="158" t="str">
        <f>SUBSTITUTE(SUBSTITUTE(BD_TS!D3109," ",""),"-","/")</f>
        <v/>
      </c>
      <c r="C3110" s="158">
        <f>BD_TS!E3109</f>
        <v>0</v>
      </c>
      <c r="D3110" s="159">
        <f>BD_TS!F3109</f>
        <v>0</v>
      </c>
      <c r="E3110" s="160">
        <f>BD_TS!B3109</f>
        <v>0</v>
      </c>
      <c r="F3110" s="161">
        <f>BD_TS!C3109</f>
        <v>0</v>
      </c>
      <c r="G3110" s="187">
        <f>BD_TS!H3109</f>
        <v>0</v>
      </c>
      <c r="H3110" s="158" t="str">
        <f>IF($A3110=0,"",IFERROR(INDEX(BD_Gestão!A:A,MATCH('Banco de Dados'!$B3110,BD_Gestão!$B:$B,0)),"erro"))</f>
        <v/>
      </c>
      <c r="I3110" s="162" t="str">
        <f>IF($A3110=0,"",IFERROR(INDEX(BD_Gestão!E:E,MATCH('Banco de Dados'!$B3110,BD_Gestão!$B:$B,0)),"erro"))</f>
        <v/>
      </c>
      <c r="J3110" s="186" t="str">
        <f>IF($A3110=0,"",IFERROR(INDEX(BD_Gestão!B:B,MATCH('Banco de Dados'!$B3110,BD_Gestão!$B:$B,0)),"erro"))</f>
        <v/>
      </c>
      <c r="K3110" s="158" t="str">
        <f>IF($A3110=0,"",IFERROR(INDEX(BD_Gestão!C:C,MATCH('Banco de Dados'!$B3110,BD_Gestão!$B:$B,0)),"erro"))</f>
        <v/>
      </c>
      <c r="L3110" s="158" t="str">
        <f>IF($A3110=0,"",IFERROR(INDEX(BD_Gestão!H:H,MATCH('Banco de Dados'!$B3110,BD_Gestão!$B:$B,0)),"erro"))</f>
        <v/>
      </c>
      <c r="M3110" s="161" t="str">
        <f>IF($A3110=0,"",IFERROR(INDEX(BD_Gestão!F:F,MATCH('Banco de Dados'!$B3110,BD_Gestão!$B:$B,0)),"erro"))</f>
        <v/>
      </c>
      <c r="N3110" s="161" t="str">
        <f>IF($A3110=0,"",IFERROR(INDEX(BD_Gestão!J:J,MATCH('Banco de Dados'!$B3110,BD_Gestão!$B:$B,0)),"erro"))</f>
        <v/>
      </c>
      <c r="O3110" s="164" t="str">
        <f>IF($A3110=0,"",IFERROR(INDEX(BD_Gestão!K:K,MATCH('Banco de Dados'!$B3110,BD_Gestão!$B:$B,0)),"erro"))</f>
        <v/>
      </c>
      <c r="P3110" s="169" t="str">
        <f t="shared" si="194"/>
        <v/>
      </c>
      <c r="Q3110" s="170" t="str">
        <f t="shared" si="195"/>
        <v/>
      </c>
      <c r="R3110" s="163" t="e">
        <f t="shared" si="192"/>
        <v>#VALUE!</v>
      </c>
      <c r="S3110" s="163" t="e">
        <f t="shared" si="193"/>
        <v>#VALUE!</v>
      </c>
      <c r="T3110" s="163" t="e">
        <f>INDEX(Controle!O:O,MATCH('Banco de Dados'!A3110,Controle!M:M,0))*E3110/100</f>
        <v>#N/A</v>
      </c>
    </row>
    <row r="3111" spans="1:20" hidden="1" x14ac:dyDescent="0.2">
      <c r="A3111" s="158">
        <f>BD_TS!A3110</f>
        <v>0</v>
      </c>
      <c r="B3111" s="158" t="str">
        <f>SUBSTITUTE(SUBSTITUTE(BD_TS!D3110," ",""),"-","/")</f>
        <v/>
      </c>
      <c r="C3111" s="158">
        <f>BD_TS!E3110</f>
        <v>0</v>
      </c>
      <c r="D3111" s="159">
        <f>BD_TS!F3110</f>
        <v>0</v>
      </c>
      <c r="E3111" s="160">
        <f>BD_TS!B3110</f>
        <v>0</v>
      </c>
      <c r="F3111" s="161">
        <f>BD_TS!C3110</f>
        <v>0</v>
      </c>
      <c r="G3111" s="187">
        <f>BD_TS!H3110</f>
        <v>0</v>
      </c>
      <c r="H3111" s="158" t="str">
        <f>IF($A3111=0,"",IFERROR(INDEX(BD_Gestão!A:A,MATCH('Banco de Dados'!$B3111,BD_Gestão!$B:$B,0)),"erro"))</f>
        <v/>
      </c>
      <c r="I3111" s="162" t="str">
        <f>IF($A3111=0,"",IFERROR(INDEX(BD_Gestão!E:E,MATCH('Banco de Dados'!$B3111,BD_Gestão!$B:$B,0)),"erro"))</f>
        <v/>
      </c>
      <c r="J3111" s="186" t="str">
        <f>IF($A3111=0,"",IFERROR(INDEX(BD_Gestão!B:B,MATCH('Banco de Dados'!$B3111,BD_Gestão!$B:$B,0)),"erro"))</f>
        <v/>
      </c>
      <c r="K3111" s="158" t="str">
        <f>IF($A3111=0,"",IFERROR(INDEX(BD_Gestão!C:C,MATCH('Banco de Dados'!$B3111,BD_Gestão!$B:$B,0)),"erro"))</f>
        <v/>
      </c>
      <c r="L3111" s="158" t="str">
        <f>IF($A3111=0,"",IFERROR(INDEX(BD_Gestão!H:H,MATCH('Banco de Dados'!$B3111,BD_Gestão!$B:$B,0)),"erro"))</f>
        <v/>
      </c>
      <c r="M3111" s="161" t="str">
        <f>IF($A3111=0,"",IFERROR(INDEX(BD_Gestão!F:F,MATCH('Banco de Dados'!$B3111,BD_Gestão!$B:$B,0)),"erro"))</f>
        <v/>
      </c>
      <c r="N3111" s="161" t="str">
        <f>IF($A3111=0,"",IFERROR(INDEX(BD_Gestão!J:J,MATCH('Banco de Dados'!$B3111,BD_Gestão!$B:$B,0)),"erro"))</f>
        <v/>
      </c>
      <c r="O3111" s="164" t="str">
        <f>IF($A3111=0,"",IFERROR(INDEX(BD_Gestão!K:K,MATCH('Banco de Dados'!$B3111,BD_Gestão!$B:$B,0)),"erro"))</f>
        <v/>
      </c>
      <c r="P3111" s="169" t="str">
        <f t="shared" si="194"/>
        <v/>
      </c>
      <c r="Q3111" s="170" t="str">
        <f t="shared" si="195"/>
        <v/>
      </c>
      <c r="R3111" s="163" t="e">
        <f t="shared" si="192"/>
        <v>#VALUE!</v>
      </c>
      <c r="S3111" s="163" t="e">
        <f t="shared" si="193"/>
        <v>#VALUE!</v>
      </c>
      <c r="T3111" s="163" t="e">
        <f>INDEX(Controle!O:O,MATCH('Banco de Dados'!A3111,Controle!M:M,0))*E3111/100</f>
        <v>#N/A</v>
      </c>
    </row>
    <row r="3112" spans="1:20" hidden="1" x14ac:dyDescent="0.2">
      <c r="A3112" s="158">
        <f>BD_TS!A3111</f>
        <v>0</v>
      </c>
      <c r="B3112" s="158" t="str">
        <f>SUBSTITUTE(SUBSTITUTE(BD_TS!D3111," ",""),"-","/")</f>
        <v/>
      </c>
      <c r="C3112" s="158">
        <f>BD_TS!E3111</f>
        <v>0</v>
      </c>
      <c r="D3112" s="159">
        <f>BD_TS!F3111</f>
        <v>0</v>
      </c>
      <c r="E3112" s="160">
        <f>BD_TS!B3111</f>
        <v>0</v>
      </c>
      <c r="F3112" s="161">
        <f>BD_TS!C3111</f>
        <v>0</v>
      </c>
      <c r="G3112" s="187">
        <f>BD_TS!H3111</f>
        <v>0</v>
      </c>
      <c r="H3112" s="158" t="str">
        <f>IF($A3112=0,"",IFERROR(INDEX(BD_Gestão!A:A,MATCH('Banco de Dados'!$B3112,BD_Gestão!$B:$B,0)),"erro"))</f>
        <v/>
      </c>
      <c r="I3112" s="162" t="str">
        <f>IF($A3112=0,"",IFERROR(INDEX(BD_Gestão!E:E,MATCH('Banco de Dados'!$B3112,BD_Gestão!$B:$B,0)),"erro"))</f>
        <v/>
      </c>
      <c r="J3112" s="186" t="str">
        <f>IF($A3112=0,"",IFERROR(INDEX(BD_Gestão!B:B,MATCH('Banco de Dados'!$B3112,BD_Gestão!$B:$B,0)),"erro"))</f>
        <v/>
      </c>
      <c r="K3112" s="158" t="str">
        <f>IF($A3112=0,"",IFERROR(INDEX(BD_Gestão!C:C,MATCH('Banco de Dados'!$B3112,BD_Gestão!$B:$B,0)),"erro"))</f>
        <v/>
      </c>
      <c r="L3112" s="158" t="str">
        <f>IF($A3112=0,"",IFERROR(INDEX(BD_Gestão!H:H,MATCH('Banco de Dados'!$B3112,BD_Gestão!$B:$B,0)),"erro"))</f>
        <v/>
      </c>
      <c r="M3112" s="161" t="str">
        <f>IF($A3112=0,"",IFERROR(INDEX(BD_Gestão!F:F,MATCH('Banco de Dados'!$B3112,BD_Gestão!$B:$B,0)),"erro"))</f>
        <v/>
      </c>
      <c r="N3112" s="161" t="str">
        <f>IF($A3112=0,"",IFERROR(INDEX(BD_Gestão!J:J,MATCH('Banco de Dados'!$B3112,BD_Gestão!$B:$B,0)),"erro"))</f>
        <v/>
      </c>
      <c r="O3112" s="164" t="str">
        <f>IF($A3112=0,"",IFERROR(INDEX(BD_Gestão!K:K,MATCH('Banco de Dados'!$B3112,BD_Gestão!$B:$B,0)),"erro"))</f>
        <v/>
      </c>
      <c r="P3112" s="169" t="str">
        <f t="shared" si="194"/>
        <v/>
      </c>
      <c r="Q3112" s="170" t="str">
        <f t="shared" si="195"/>
        <v/>
      </c>
      <c r="R3112" s="163" t="e">
        <f t="shared" si="192"/>
        <v>#VALUE!</v>
      </c>
      <c r="S3112" s="163" t="e">
        <f t="shared" si="193"/>
        <v>#VALUE!</v>
      </c>
      <c r="T3112" s="163" t="e">
        <f>INDEX(Controle!O:O,MATCH('Banco de Dados'!A3112,Controle!M:M,0))*E3112/100</f>
        <v>#N/A</v>
      </c>
    </row>
    <row r="3113" spans="1:20" hidden="1" x14ac:dyDescent="0.2">
      <c r="A3113" s="158">
        <f>BD_TS!A3112</f>
        <v>0</v>
      </c>
      <c r="B3113" s="158" t="str">
        <f>SUBSTITUTE(SUBSTITUTE(BD_TS!D3112," ",""),"-","/")</f>
        <v/>
      </c>
      <c r="C3113" s="158">
        <f>BD_TS!E3112</f>
        <v>0</v>
      </c>
      <c r="D3113" s="159">
        <f>BD_TS!F3112</f>
        <v>0</v>
      </c>
      <c r="E3113" s="160">
        <f>BD_TS!B3112</f>
        <v>0</v>
      </c>
      <c r="F3113" s="161">
        <f>BD_TS!C3112</f>
        <v>0</v>
      </c>
      <c r="G3113" s="187">
        <f>BD_TS!H3112</f>
        <v>0</v>
      </c>
      <c r="H3113" s="158" t="str">
        <f>IF($A3113=0,"",IFERROR(INDEX(BD_Gestão!A:A,MATCH('Banco de Dados'!$B3113,BD_Gestão!$B:$B,0)),"erro"))</f>
        <v/>
      </c>
      <c r="I3113" s="162" t="str">
        <f>IF($A3113=0,"",IFERROR(INDEX(BD_Gestão!E:E,MATCH('Banco de Dados'!$B3113,BD_Gestão!$B:$B,0)),"erro"))</f>
        <v/>
      </c>
      <c r="J3113" s="186" t="str">
        <f>IF($A3113=0,"",IFERROR(INDEX(BD_Gestão!B:B,MATCH('Banco de Dados'!$B3113,BD_Gestão!$B:$B,0)),"erro"))</f>
        <v/>
      </c>
      <c r="K3113" s="158" t="str">
        <f>IF($A3113=0,"",IFERROR(INDEX(BD_Gestão!C:C,MATCH('Banco de Dados'!$B3113,BD_Gestão!$B:$B,0)),"erro"))</f>
        <v/>
      </c>
      <c r="L3113" s="158" t="str">
        <f>IF($A3113=0,"",IFERROR(INDEX(BD_Gestão!H:H,MATCH('Banco de Dados'!$B3113,BD_Gestão!$B:$B,0)),"erro"))</f>
        <v/>
      </c>
      <c r="M3113" s="161" t="str">
        <f>IF($A3113=0,"",IFERROR(INDEX(BD_Gestão!F:F,MATCH('Banco de Dados'!$B3113,BD_Gestão!$B:$B,0)),"erro"))</f>
        <v/>
      </c>
      <c r="N3113" s="161" t="str">
        <f>IF($A3113=0,"",IFERROR(INDEX(BD_Gestão!J:J,MATCH('Banco de Dados'!$B3113,BD_Gestão!$B:$B,0)),"erro"))</f>
        <v/>
      </c>
      <c r="O3113" s="164" t="str">
        <f>IF($A3113=0,"",IFERROR(INDEX(BD_Gestão!K:K,MATCH('Banco de Dados'!$B3113,BD_Gestão!$B:$B,0)),"erro"))</f>
        <v/>
      </c>
      <c r="P3113" s="169" t="str">
        <f t="shared" si="194"/>
        <v/>
      </c>
      <c r="Q3113" s="170" t="str">
        <f t="shared" si="195"/>
        <v/>
      </c>
      <c r="R3113" s="163" t="e">
        <f t="shared" si="192"/>
        <v>#VALUE!</v>
      </c>
      <c r="S3113" s="163" t="e">
        <f t="shared" si="193"/>
        <v>#VALUE!</v>
      </c>
      <c r="T3113" s="163" t="e">
        <f>INDEX(Controle!O:O,MATCH('Banco de Dados'!A3113,Controle!M:M,0))*E3113/100</f>
        <v>#N/A</v>
      </c>
    </row>
    <row r="3114" spans="1:20" hidden="1" x14ac:dyDescent="0.2">
      <c r="A3114" s="158">
        <f>BD_TS!A3113</f>
        <v>0</v>
      </c>
      <c r="B3114" s="158" t="str">
        <f>SUBSTITUTE(SUBSTITUTE(BD_TS!D3113," ",""),"-","/")</f>
        <v/>
      </c>
      <c r="C3114" s="158">
        <f>BD_TS!E3113</f>
        <v>0</v>
      </c>
      <c r="D3114" s="159">
        <f>BD_TS!F3113</f>
        <v>0</v>
      </c>
      <c r="E3114" s="160">
        <f>BD_TS!B3113</f>
        <v>0</v>
      </c>
      <c r="F3114" s="161">
        <f>BD_TS!C3113</f>
        <v>0</v>
      </c>
      <c r="G3114" s="187">
        <f>BD_TS!H3113</f>
        <v>0</v>
      </c>
      <c r="H3114" s="158" t="str">
        <f>IF($A3114=0,"",IFERROR(INDEX(BD_Gestão!A:A,MATCH('Banco de Dados'!$B3114,BD_Gestão!$B:$B,0)),"erro"))</f>
        <v/>
      </c>
      <c r="I3114" s="162" t="str">
        <f>IF($A3114=0,"",IFERROR(INDEX(BD_Gestão!E:E,MATCH('Banco de Dados'!$B3114,BD_Gestão!$B:$B,0)),"erro"))</f>
        <v/>
      </c>
      <c r="J3114" s="186" t="str">
        <f>IF($A3114=0,"",IFERROR(INDEX(BD_Gestão!B:B,MATCH('Banco de Dados'!$B3114,BD_Gestão!$B:$B,0)),"erro"))</f>
        <v/>
      </c>
      <c r="K3114" s="158" t="str">
        <f>IF($A3114=0,"",IFERROR(INDEX(BD_Gestão!C:C,MATCH('Banco de Dados'!$B3114,BD_Gestão!$B:$B,0)),"erro"))</f>
        <v/>
      </c>
      <c r="L3114" s="158" t="str">
        <f>IF($A3114=0,"",IFERROR(INDEX(BD_Gestão!H:H,MATCH('Banco de Dados'!$B3114,BD_Gestão!$B:$B,0)),"erro"))</f>
        <v/>
      </c>
      <c r="M3114" s="161" t="str">
        <f>IF($A3114=0,"",IFERROR(INDEX(BD_Gestão!F:F,MATCH('Banco de Dados'!$B3114,BD_Gestão!$B:$B,0)),"erro"))</f>
        <v/>
      </c>
      <c r="N3114" s="161" t="str">
        <f>IF($A3114=0,"",IFERROR(INDEX(BD_Gestão!J:J,MATCH('Banco de Dados'!$B3114,BD_Gestão!$B:$B,0)),"erro"))</f>
        <v/>
      </c>
      <c r="O3114" s="164" t="str">
        <f>IF($A3114=0,"",IFERROR(INDEX(BD_Gestão!K:K,MATCH('Banco de Dados'!$B3114,BD_Gestão!$B:$B,0)),"erro"))</f>
        <v/>
      </c>
      <c r="P3114" s="169" t="str">
        <f t="shared" si="194"/>
        <v/>
      </c>
      <c r="Q3114" s="170" t="str">
        <f t="shared" si="195"/>
        <v/>
      </c>
      <c r="R3114" s="163" t="e">
        <f t="shared" si="192"/>
        <v>#VALUE!</v>
      </c>
      <c r="S3114" s="163" t="e">
        <f t="shared" si="193"/>
        <v>#VALUE!</v>
      </c>
      <c r="T3114" s="163" t="e">
        <f>INDEX(Controle!O:O,MATCH('Banco de Dados'!A3114,Controle!M:M,0))*E3114/100</f>
        <v>#N/A</v>
      </c>
    </row>
    <row r="3115" spans="1:20" hidden="1" x14ac:dyDescent="0.2">
      <c r="A3115" s="158">
        <f>BD_TS!A3114</f>
        <v>0</v>
      </c>
      <c r="B3115" s="158" t="str">
        <f>SUBSTITUTE(SUBSTITUTE(BD_TS!D3114," ",""),"-","/")</f>
        <v/>
      </c>
      <c r="C3115" s="158">
        <f>BD_TS!E3114</f>
        <v>0</v>
      </c>
      <c r="D3115" s="159">
        <f>BD_TS!F3114</f>
        <v>0</v>
      </c>
      <c r="E3115" s="160">
        <f>BD_TS!B3114</f>
        <v>0</v>
      </c>
      <c r="F3115" s="161">
        <f>BD_TS!C3114</f>
        <v>0</v>
      </c>
      <c r="G3115" s="187">
        <f>BD_TS!H3114</f>
        <v>0</v>
      </c>
      <c r="H3115" s="158" t="str">
        <f>IF($A3115=0,"",IFERROR(INDEX(BD_Gestão!A:A,MATCH('Banco de Dados'!$B3115,BD_Gestão!$B:$B,0)),"erro"))</f>
        <v/>
      </c>
      <c r="I3115" s="162" t="str">
        <f>IF($A3115=0,"",IFERROR(INDEX(BD_Gestão!E:E,MATCH('Banco de Dados'!$B3115,BD_Gestão!$B:$B,0)),"erro"))</f>
        <v/>
      </c>
      <c r="J3115" s="186" t="str">
        <f>IF($A3115=0,"",IFERROR(INDEX(BD_Gestão!B:B,MATCH('Banco de Dados'!$B3115,BD_Gestão!$B:$B,0)),"erro"))</f>
        <v/>
      </c>
      <c r="K3115" s="158" t="str">
        <f>IF($A3115=0,"",IFERROR(INDEX(BD_Gestão!C:C,MATCH('Banco de Dados'!$B3115,BD_Gestão!$B:$B,0)),"erro"))</f>
        <v/>
      </c>
      <c r="L3115" s="158" t="str">
        <f>IF($A3115=0,"",IFERROR(INDEX(BD_Gestão!H:H,MATCH('Banco de Dados'!$B3115,BD_Gestão!$B:$B,0)),"erro"))</f>
        <v/>
      </c>
      <c r="M3115" s="161" t="str">
        <f>IF($A3115=0,"",IFERROR(INDEX(BD_Gestão!F:F,MATCH('Banco de Dados'!$B3115,BD_Gestão!$B:$B,0)),"erro"))</f>
        <v/>
      </c>
      <c r="N3115" s="161" t="str">
        <f>IF($A3115=0,"",IFERROR(INDEX(BD_Gestão!J:J,MATCH('Banco de Dados'!$B3115,BD_Gestão!$B:$B,0)),"erro"))</f>
        <v/>
      </c>
      <c r="O3115" s="164" t="str">
        <f>IF($A3115=0,"",IFERROR(INDEX(BD_Gestão!K:K,MATCH('Banco de Dados'!$B3115,BD_Gestão!$B:$B,0)),"erro"))</f>
        <v/>
      </c>
      <c r="P3115" s="169" t="str">
        <f t="shared" si="194"/>
        <v/>
      </c>
      <c r="Q3115" s="170" t="str">
        <f t="shared" si="195"/>
        <v/>
      </c>
      <c r="R3115" s="163" t="e">
        <f t="shared" si="192"/>
        <v>#VALUE!</v>
      </c>
      <c r="S3115" s="163" t="e">
        <f t="shared" si="193"/>
        <v>#VALUE!</v>
      </c>
      <c r="T3115" s="163" t="e">
        <f>INDEX(Controle!O:O,MATCH('Banco de Dados'!A3115,Controle!M:M,0))*E3115/100</f>
        <v>#N/A</v>
      </c>
    </row>
    <row r="3116" spans="1:20" hidden="1" x14ac:dyDescent="0.2">
      <c r="A3116" s="158">
        <f>BD_TS!A3115</f>
        <v>0</v>
      </c>
      <c r="B3116" s="158" t="str">
        <f>SUBSTITUTE(SUBSTITUTE(BD_TS!D3115," ",""),"-","/")</f>
        <v/>
      </c>
      <c r="C3116" s="158">
        <f>BD_TS!E3115</f>
        <v>0</v>
      </c>
      <c r="D3116" s="159">
        <f>BD_TS!F3115</f>
        <v>0</v>
      </c>
      <c r="E3116" s="160">
        <f>BD_TS!B3115</f>
        <v>0</v>
      </c>
      <c r="F3116" s="161">
        <f>BD_TS!C3115</f>
        <v>0</v>
      </c>
      <c r="G3116" s="187">
        <f>BD_TS!H3115</f>
        <v>0</v>
      </c>
      <c r="H3116" s="158" t="str">
        <f>IF($A3116=0,"",IFERROR(INDEX(BD_Gestão!A:A,MATCH('Banco de Dados'!$B3116,BD_Gestão!$B:$B,0)),"erro"))</f>
        <v/>
      </c>
      <c r="I3116" s="162" t="str">
        <f>IF($A3116=0,"",IFERROR(INDEX(BD_Gestão!E:E,MATCH('Banco de Dados'!$B3116,BD_Gestão!$B:$B,0)),"erro"))</f>
        <v/>
      </c>
      <c r="J3116" s="186" t="str">
        <f>IF($A3116=0,"",IFERROR(INDEX(BD_Gestão!B:B,MATCH('Banco de Dados'!$B3116,BD_Gestão!$B:$B,0)),"erro"))</f>
        <v/>
      </c>
      <c r="K3116" s="158" t="str">
        <f>IF($A3116=0,"",IFERROR(INDEX(BD_Gestão!C:C,MATCH('Banco de Dados'!$B3116,BD_Gestão!$B:$B,0)),"erro"))</f>
        <v/>
      </c>
      <c r="L3116" s="158" t="str">
        <f>IF($A3116=0,"",IFERROR(INDEX(BD_Gestão!H:H,MATCH('Banco de Dados'!$B3116,BD_Gestão!$B:$B,0)),"erro"))</f>
        <v/>
      </c>
      <c r="M3116" s="161" t="str">
        <f>IF($A3116=0,"",IFERROR(INDEX(BD_Gestão!F:F,MATCH('Banco de Dados'!$B3116,BD_Gestão!$B:$B,0)),"erro"))</f>
        <v/>
      </c>
      <c r="N3116" s="161" t="str">
        <f>IF($A3116=0,"",IFERROR(INDEX(BD_Gestão!J:J,MATCH('Banco de Dados'!$B3116,BD_Gestão!$B:$B,0)),"erro"))</f>
        <v/>
      </c>
      <c r="O3116" s="164" t="str">
        <f>IF($A3116=0,"",IFERROR(INDEX(BD_Gestão!K:K,MATCH('Banco de Dados'!$B3116,BD_Gestão!$B:$B,0)),"erro"))</f>
        <v/>
      </c>
      <c r="P3116" s="169" t="str">
        <f t="shared" si="194"/>
        <v/>
      </c>
      <c r="Q3116" s="170" t="str">
        <f t="shared" si="195"/>
        <v/>
      </c>
      <c r="R3116" s="163" t="e">
        <f t="shared" si="192"/>
        <v>#VALUE!</v>
      </c>
      <c r="S3116" s="163" t="e">
        <f t="shared" si="193"/>
        <v>#VALUE!</v>
      </c>
      <c r="T3116" s="163" t="e">
        <f>INDEX(Controle!O:O,MATCH('Banco de Dados'!A3116,Controle!M:M,0))*E3116/100</f>
        <v>#N/A</v>
      </c>
    </row>
    <row r="3117" spans="1:20" hidden="1" x14ac:dyDescent="0.2">
      <c r="A3117" s="158">
        <f>BD_TS!A3116</f>
        <v>0</v>
      </c>
      <c r="B3117" s="158" t="str">
        <f>SUBSTITUTE(SUBSTITUTE(BD_TS!D3116," ",""),"-","/")</f>
        <v/>
      </c>
      <c r="C3117" s="158">
        <f>BD_TS!E3116</f>
        <v>0</v>
      </c>
      <c r="D3117" s="159">
        <f>BD_TS!F3116</f>
        <v>0</v>
      </c>
      <c r="E3117" s="160">
        <f>BD_TS!B3116</f>
        <v>0</v>
      </c>
      <c r="F3117" s="161">
        <f>BD_TS!C3116</f>
        <v>0</v>
      </c>
      <c r="G3117" s="187">
        <f>BD_TS!H3116</f>
        <v>0</v>
      </c>
      <c r="H3117" s="158" t="str">
        <f>IF($A3117=0,"",IFERROR(INDEX(BD_Gestão!A:A,MATCH('Banco de Dados'!$B3117,BD_Gestão!$B:$B,0)),"erro"))</f>
        <v/>
      </c>
      <c r="I3117" s="162" t="str">
        <f>IF($A3117=0,"",IFERROR(INDEX(BD_Gestão!E:E,MATCH('Banco de Dados'!$B3117,BD_Gestão!$B:$B,0)),"erro"))</f>
        <v/>
      </c>
      <c r="J3117" s="186" t="str">
        <f>IF($A3117=0,"",IFERROR(INDEX(BD_Gestão!B:B,MATCH('Banco de Dados'!$B3117,BD_Gestão!$B:$B,0)),"erro"))</f>
        <v/>
      </c>
      <c r="K3117" s="158" t="str">
        <f>IF($A3117=0,"",IFERROR(INDEX(BD_Gestão!C:C,MATCH('Banco de Dados'!$B3117,BD_Gestão!$B:$B,0)),"erro"))</f>
        <v/>
      </c>
      <c r="L3117" s="158" t="str">
        <f>IF($A3117=0,"",IFERROR(INDEX(BD_Gestão!H:H,MATCH('Banco de Dados'!$B3117,BD_Gestão!$B:$B,0)),"erro"))</f>
        <v/>
      </c>
      <c r="M3117" s="161" t="str">
        <f>IF($A3117=0,"",IFERROR(INDEX(BD_Gestão!F:F,MATCH('Banco de Dados'!$B3117,BD_Gestão!$B:$B,0)),"erro"))</f>
        <v/>
      </c>
      <c r="N3117" s="161" t="str">
        <f>IF($A3117=0,"",IFERROR(INDEX(BD_Gestão!J:J,MATCH('Banco de Dados'!$B3117,BD_Gestão!$B:$B,0)),"erro"))</f>
        <v/>
      </c>
      <c r="O3117" s="164" t="str">
        <f>IF($A3117=0,"",IFERROR(INDEX(BD_Gestão!K:K,MATCH('Banco de Dados'!$B3117,BD_Gestão!$B:$B,0)),"erro"))</f>
        <v/>
      </c>
      <c r="P3117" s="169" t="str">
        <f t="shared" si="194"/>
        <v/>
      </c>
      <c r="Q3117" s="170" t="str">
        <f t="shared" si="195"/>
        <v/>
      </c>
      <c r="R3117" s="163" t="e">
        <f t="shared" si="192"/>
        <v>#VALUE!</v>
      </c>
      <c r="S3117" s="163" t="e">
        <f t="shared" si="193"/>
        <v>#VALUE!</v>
      </c>
      <c r="T3117" s="163" t="e">
        <f>INDEX(Controle!O:O,MATCH('Banco de Dados'!A3117,Controle!M:M,0))*E3117/100</f>
        <v>#N/A</v>
      </c>
    </row>
    <row r="3118" spans="1:20" hidden="1" x14ac:dyDescent="0.2">
      <c r="A3118" s="158">
        <f>BD_TS!A3117</f>
        <v>0</v>
      </c>
      <c r="B3118" s="158" t="str">
        <f>SUBSTITUTE(SUBSTITUTE(BD_TS!D3117," ",""),"-","/")</f>
        <v/>
      </c>
      <c r="C3118" s="158">
        <f>BD_TS!E3117</f>
        <v>0</v>
      </c>
      <c r="D3118" s="159">
        <f>BD_TS!F3117</f>
        <v>0</v>
      </c>
      <c r="E3118" s="160">
        <f>BD_TS!B3117</f>
        <v>0</v>
      </c>
      <c r="F3118" s="161">
        <f>BD_TS!C3117</f>
        <v>0</v>
      </c>
      <c r="G3118" s="187">
        <f>BD_TS!H3117</f>
        <v>0</v>
      </c>
      <c r="H3118" s="158" t="str">
        <f>IF($A3118=0,"",IFERROR(INDEX(BD_Gestão!A:A,MATCH('Banco de Dados'!$B3118,BD_Gestão!$B:$B,0)),"erro"))</f>
        <v/>
      </c>
      <c r="I3118" s="162" t="str">
        <f>IF($A3118=0,"",IFERROR(INDEX(BD_Gestão!E:E,MATCH('Banco de Dados'!$B3118,BD_Gestão!$B:$B,0)),"erro"))</f>
        <v/>
      </c>
      <c r="J3118" s="186" t="str">
        <f>IF($A3118=0,"",IFERROR(INDEX(BD_Gestão!B:B,MATCH('Banco de Dados'!$B3118,BD_Gestão!$B:$B,0)),"erro"))</f>
        <v/>
      </c>
      <c r="K3118" s="158" t="str">
        <f>IF($A3118=0,"",IFERROR(INDEX(BD_Gestão!C:C,MATCH('Banco de Dados'!$B3118,BD_Gestão!$B:$B,0)),"erro"))</f>
        <v/>
      </c>
      <c r="L3118" s="158" t="str">
        <f>IF($A3118=0,"",IFERROR(INDEX(BD_Gestão!H:H,MATCH('Banco de Dados'!$B3118,BD_Gestão!$B:$B,0)),"erro"))</f>
        <v/>
      </c>
      <c r="M3118" s="161" t="str">
        <f>IF($A3118=0,"",IFERROR(INDEX(BD_Gestão!F:F,MATCH('Banco de Dados'!$B3118,BD_Gestão!$B:$B,0)),"erro"))</f>
        <v/>
      </c>
      <c r="N3118" s="161" t="str">
        <f>IF($A3118=0,"",IFERROR(INDEX(BD_Gestão!J:J,MATCH('Banco de Dados'!$B3118,BD_Gestão!$B:$B,0)),"erro"))</f>
        <v/>
      </c>
      <c r="O3118" s="164" t="str">
        <f>IF($A3118=0,"",IFERROR(INDEX(BD_Gestão!K:K,MATCH('Banco de Dados'!$B3118,BD_Gestão!$B:$B,0)),"erro"))</f>
        <v/>
      </c>
      <c r="P3118" s="169" t="str">
        <f t="shared" si="194"/>
        <v/>
      </c>
      <c r="Q3118" s="170" t="str">
        <f t="shared" si="195"/>
        <v/>
      </c>
      <c r="R3118" s="163" t="e">
        <f t="shared" si="192"/>
        <v>#VALUE!</v>
      </c>
      <c r="S3118" s="163" t="e">
        <f t="shared" si="193"/>
        <v>#VALUE!</v>
      </c>
      <c r="T3118" s="163" t="e">
        <f>INDEX(Controle!O:O,MATCH('Banco de Dados'!A3118,Controle!M:M,0))*E3118/100</f>
        <v>#N/A</v>
      </c>
    </row>
    <row r="3119" spans="1:20" hidden="1" x14ac:dyDescent="0.2">
      <c r="A3119" s="158">
        <f>BD_TS!A3118</f>
        <v>0</v>
      </c>
      <c r="B3119" s="158" t="str">
        <f>SUBSTITUTE(SUBSTITUTE(BD_TS!D3118," ",""),"-","/")</f>
        <v/>
      </c>
      <c r="C3119" s="158">
        <f>BD_TS!E3118</f>
        <v>0</v>
      </c>
      <c r="D3119" s="159">
        <f>BD_TS!F3118</f>
        <v>0</v>
      </c>
      <c r="E3119" s="160">
        <f>BD_TS!B3118</f>
        <v>0</v>
      </c>
      <c r="F3119" s="161">
        <f>BD_TS!C3118</f>
        <v>0</v>
      </c>
      <c r="G3119" s="187">
        <f>BD_TS!H3118</f>
        <v>0</v>
      </c>
      <c r="H3119" s="158" t="str">
        <f>IF($A3119=0,"",IFERROR(INDEX(BD_Gestão!A:A,MATCH('Banco de Dados'!$B3119,BD_Gestão!$B:$B,0)),"erro"))</f>
        <v/>
      </c>
      <c r="I3119" s="162" t="str">
        <f>IF($A3119=0,"",IFERROR(INDEX(BD_Gestão!E:E,MATCH('Banco de Dados'!$B3119,BD_Gestão!$B:$B,0)),"erro"))</f>
        <v/>
      </c>
      <c r="J3119" s="186" t="str">
        <f>IF($A3119=0,"",IFERROR(INDEX(BD_Gestão!B:B,MATCH('Banco de Dados'!$B3119,BD_Gestão!$B:$B,0)),"erro"))</f>
        <v/>
      </c>
      <c r="K3119" s="158" t="str">
        <f>IF($A3119=0,"",IFERROR(INDEX(BD_Gestão!C:C,MATCH('Banco de Dados'!$B3119,BD_Gestão!$B:$B,0)),"erro"))</f>
        <v/>
      </c>
      <c r="L3119" s="158" t="str">
        <f>IF($A3119=0,"",IFERROR(INDEX(BD_Gestão!H:H,MATCH('Banco de Dados'!$B3119,BD_Gestão!$B:$B,0)),"erro"))</f>
        <v/>
      </c>
      <c r="M3119" s="161" t="str">
        <f>IF($A3119=0,"",IFERROR(INDEX(BD_Gestão!F:F,MATCH('Banco de Dados'!$B3119,BD_Gestão!$B:$B,0)),"erro"))</f>
        <v/>
      </c>
      <c r="N3119" s="161" t="str">
        <f>IF($A3119=0,"",IFERROR(INDEX(BD_Gestão!J:J,MATCH('Banco de Dados'!$B3119,BD_Gestão!$B:$B,0)),"erro"))</f>
        <v/>
      </c>
      <c r="O3119" s="164" t="str">
        <f>IF($A3119=0,"",IFERROR(INDEX(BD_Gestão!K:K,MATCH('Banco de Dados'!$B3119,BD_Gestão!$B:$B,0)),"erro"))</f>
        <v/>
      </c>
      <c r="P3119" s="169" t="str">
        <f t="shared" si="194"/>
        <v/>
      </c>
      <c r="Q3119" s="170" t="str">
        <f t="shared" si="195"/>
        <v/>
      </c>
      <c r="R3119" s="163" t="e">
        <f t="shared" si="192"/>
        <v>#VALUE!</v>
      </c>
      <c r="S3119" s="163" t="e">
        <f t="shared" si="193"/>
        <v>#VALUE!</v>
      </c>
      <c r="T3119" s="163" t="e">
        <f>INDEX(Controle!O:O,MATCH('Banco de Dados'!A3119,Controle!M:M,0))*E3119/100</f>
        <v>#N/A</v>
      </c>
    </row>
    <row r="3120" spans="1:20" hidden="1" x14ac:dyDescent="0.2">
      <c r="A3120" s="158">
        <f>BD_TS!A3119</f>
        <v>0</v>
      </c>
      <c r="B3120" s="158" t="str">
        <f>SUBSTITUTE(SUBSTITUTE(BD_TS!D3119," ",""),"-","/")</f>
        <v/>
      </c>
      <c r="C3120" s="158">
        <f>BD_TS!E3119</f>
        <v>0</v>
      </c>
      <c r="D3120" s="159">
        <f>BD_TS!F3119</f>
        <v>0</v>
      </c>
      <c r="E3120" s="160">
        <f>BD_TS!B3119</f>
        <v>0</v>
      </c>
      <c r="F3120" s="161">
        <f>BD_TS!C3119</f>
        <v>0</v>
      </c>
      <c r="G3120" s="187">
        <f>BD_TS!H3119</f>
        <v>0</v>
      </c>
      <c r="H3120" s="158" t="str">
        <f>IF($A3120=0,"",IFERROR(INDEX(BD_Gestão!A:A,MATCH('Banco de Dados'!$B3120,BD_Gestão!$B:$B,0)),"erro"))</f>
        <v/>
      </c>
      <c r="I3120" s="162" t="str">
        <f>IF($A3120=0,"",IFERROR(INDEX(BD_Gestão!E:E,MATCH('Banco de Dados'!$B3120,BD_Gestão!$B:$B,0)),"erro"))</f>
        <v/>
      </c>
      <c r="J3120" s="186" t="str">
        <f>IF($A3120=0,"",IFERROR(INDEX(BD_Gestão!B:B,MATCH('Banco de Dados'!$B3120,BD_Gestão!$B:$B,0)),"erro"))</f>
        <v/>
      </c>
      <c r="K3120" s="158" t="str">
        <f>IF($A3120=0,"",IFERROR(INDEX(BD_Gestão!C:C,MATCH('Banco de Dados'!$B3120,BD_Gestão!$B:$B,0)),"erro"))</f>
        <v/>
      </c>
      <c r="L3120" s="158" t="str">
        <f>IF($A3120=0,"",IFERROR(INDEX(BD_Gestão!H:H,MATCH('Banco de Dados'!$B3120,BD_Gestão!$B:$B,0)),"erro"))</f>
        <v/>
      </c>
      <c r="M3120" s="161" t="str">
        <f>IF($A3120=0,"",IFERROR(INDEX(BD_Gestão!F:F,MATCH('Banco de Dados'!$B3120,BD_Gestão!$B:$B,0)),"erro"))</f>
        <v/>
      </c>
      <c r="N3120" s="161" t="str">
        <f>IF($A3120=0,"",IFERROR(INDEX(BD_Gestão!J:J,MATCH('Banco de Dados'!$B3120,BD_Gestão!$B:$B,0)),"erro"))</f>
        <v/>
      </c>
      <c r="O3120" s="164" t="str">
        <f>IF($A3120=0,"",IFERROR(INDEX(BD_Gestão!K:K,MATCH('Banco de Dados'!$B3120,BD_Gestão!$B:$B,0)),"erro"))</f>
        <v/>
      </c>
      <c r="P3120" s="169" t="str">
        <f t="shared" si="194"/>
        <v/>
      </c>
      <c r="Q3120" s="170" t="str">
        <f t="shared" si="195"/>
        <v/>
      </c>
      <c r="R3120" s="163" t="e">
        <f t="shared" si="192"/>
        <v>#VALUE!</v>
      </c>
      <c r="S3120" s="163" t="e">
        <f t="shared" si="193"/>
        <v>#VALUE!</v>
      </c>
      <c r="T3120" s="163" t="e">
        <f>INDEX(Controle!O:O,MATCH('Banco de Dados'!A3120,Controle!M:M,0))*E3120/100</f>
        <v>#N/A</v>
      </c>
    </row>
    <row r="3121" spans="1:20" hidden="1" x14ac:dyDescent="0.2">
      <c r="A3121" s="158">
        <f>BD_TS!A3120</f>
        <v>0</v>
      </c>
      <c r="B3121" s="158" t="str">
        <f>SUBSTITUTE(SUBSTITUTE(BD_TS!D3120," ",""),"-","/")</f>
        <v/>
      </c>
      <c r="C3121" s="158">
        <f>BD_TS!E3120</f>
        <v>0</v>
      </c>
      <c r="D3121" s="159">
        <f>BD_TS!F3120</f>
        <v>0</v>
      </c>
      <c r="E3121" s="160">
        <f>BD_TS!B3120</f>
        <v>0</v>
      </c>
      <c r="F3121" s="161">
        <f>BD_TS!C3120</f>
        <v>0</v>
      </c>
      <c r="G3121" s="187">
        <f>BD_TS!H3120</f>
        <v>0</v>
      </c>
      <c r="H3121" s="158" t="str">
        <f>IF($A3121=0,"",IFERROR(INDEX(BD_Gestão!A:A,MATCH('Banco de Dados'!$B3121,BD_Gestão!$B:$B,0)),"erro"))</f>
        <v/>
      </c>
      <c r="I3121" s="162" t="str">
        <f>IF($A3121=0,"",IFERROR(INDEX(BD_Gestão!E:E,MATCH('Banco de Dados'!$B3121,BD_Gestão!$B:$B,0)),"erro"))</f>
        <v/>
      </c>
      <c r="J3121" s="186" t="str">
        <f>IF($A3121=0,"",IFERROR(INDEX(BD_Gestão!B:B,MATCH('Banco de Dados'!$B3121,BD_Gestão!$B:$B,0)),"erro"))</f>
        <v/>
      </c>
      <c r="K3121" s="158" t="str">
        <f>IF($A3121=0,"",IFERROR(INDEX(BD_Gestão!C:C,MATCH('Banco de Dados'!$B3121,BD_Gestão!$B:$B,0)),"erro"))</f>
        <v/>
      </c>
      <c r="L3121" s="158" t="str">
        <f>IF($A3121=0,"",IFERROR(INDEX(BD_Gestão!H:H,MATCH('Banco de Dados'!$B3121,BD_Gestão!$B:$B,0)),"erro"))</f>
        <v/>
      </c>
      <c r="M3121" s="161" t="str">
        <f>IF($A3121=0,"",IFERROR(INDEX(BD_Gestão!F:F,MATCH('Banco de Dados'!$B3121,BD_Gestão!$B:$B,0)),"erro"))</f>
        <v/>
      </c>
      <c r="N3121" s="161" t="str">
        <f>IF($A3121=0,"",IFERROR(INDEX(BD_Gestão!J:J,MATCH('Banco de Dados'!$B3121,BD_Gestão!$B:$B,0)),"erro"))</f>
        <v/>
      </c>
      <c r="O3121" s="164" t="str">
        <f>IF($A3121=0,"",IFERROR(INDEX(BD_Gestão!K:K,MATCH('Banco de Dados'!$B3121,BD_Gestão!$B:$B,0)),"erro"))</f>
        <v/>
      </c>
      <c r="P3121" s="169" t="str">
        <f t="shared" si="194"/>
        <v/>
      </c>
      <c r="Q3121" s="170" t="str">
        <f t="shared" si="195"/>
        <v/>
      </c>
      <c r="R3121" s="163" t="e">
        <f t="shared" si="192"/>
        <v>#VALUE!</v>
      </c>
      <c r="S3121" s="163" t="e">
        <f t="shared" si="193"/>
        <v>#VALUE!</v>
      </c>
      <c r="T3121" s="163" t="e">
        <f>INDEX(Controle!O:O,MATCH('Banco de Dados'!A3121,Controle!M:M,0))*E3121/100</f>
        <v>#N/A</v>
      </c>
    </row>
    <row r="3122" spans="1:20" hidden="1" x14ac:dyDescent="0.2">
      <c r="A3122" s="158">
        <f>BD_TS!A3121</f>
        <v>0</v>
      </c>
      <c r="B3122" s="158" t="str">
        <f>SUBSTITUTE(SUBSTITUTE(BD_TS!D3121," ",""),"-","/")</f>
        <v/>
      </c>
      <c r="C3122" s="158">
        <f>BD_TS!E3121</f>
        <v>0</v>
      </c>
      <c r="D3122" s="159">
        <f>BD_TS!F3121</f>
        <v>0</v>
      </c>
      <c r="E3122" s="160">
        <f>BD_TS!B3121</f>
        <v>0</v>
      </c>
      <c r="F3122" s="161">
        <f>BD_TS!C3121</f>
        <v>0</v>
      </c>
      <c r="G3122" s="187">
        <f>BD_TS!H3121</f>
        <v>0</v>
      </c>
      <c r="H3122" s="158" t="str">
        <f>IF($A3122=0,"",IFERROR(INDEX(BD_Gestão!A:A,MATCH('Banco de Dados'!$B3122,BD_Gestão!$B:$B,0)),"erro"))</f>
        <v/>
      </c>
      <c r="I3122" s="162" t="str">
        <f>IF($A3122=0,"",IFERROR(INDEX(BD_Gestão!E:E,MATCH('Banco de Dados'!$B3122,BD_Gestão!$B:$B,0)),"erro"))</f>
        <v/>
      </c>
      <c r="J3122" s="186" t="str">
        <f>IF($A3122=0,"",IFERROR(INDEX(BD_Gestão!B:B,MATCH('Banco de Dados'!$B3122,BD_Gestão!$B:$B,0)),"erro"))</f>
        <v/>
      </c>
      <c r="K3122" s="158" t="str">
        <f>IF($A3122=0,"",IFERROR(INDEX(BD_Gestão!C:C,MATCH('Banco de Dados'!$B3122,BD_Gestão!$B:$B,0)),"erro"))</f>
        <v/>
      </c>
      <c r="L3122" s="158" t="str">
        <f>IF($A3122=0,"",IFERROR(INDEX(BD_Gestão!H:H,MATCH('Banco de Dados'!$B3122,BD_Gestão!$B:$B,0)),"erro"))</f>
        <v/>
      </c>
      <c r="M3122" s="161" t="str">
        <f>IF($A3122=0,"",IFERROR(INDEX(BD_Gestão!F:F,MATCH('Banco de Dados'!$B3122,BD_Gestão!$B:$B,0)),"erro"))</f>
        <v/>
      </c>
      <c r="N3122" s="161" t="str">
        <f>IF($A3122=0,"",IFERROR(INDEX(BD_Gestão!J:J,MATCH('Banco de Dados'!$B3122,BD_Gestão!$B:$B,0)),"erro"))</f>
        <v/>
      </c>
      <c r="O3122" s="164" t="str">
        <f>IF($A3122=0,"",IFERROR(INDEX(BD_Gestão!K:K,MATCH('Banco de Dados'!$B3122,BD_Gestão!$B:$B,0)),"erro"))</f>
        <v/>
      </c>
      <c r="P3122" s="169" t="str">
        <f t="shared" si="194"/>
        <v/>
      </c>
      <c r="Q3122" s="170" t="str">
        <f t="shared" si="195"/>
        <v/>
      </c>
      <c r="R3122" s="163" t="e">
        <f t="shared" si="192"/>
        <v>#VALUE!</v>
      </c>
      <c r="S3122" s="163" t="e">
        <f t="shared" si="193"/>
        <v>#VALUE!</v>
      </c>
      <c r="T3122" s="163" t="e">
        <f>INDEX(Controle!O:O,MATCH('Banco de Dados'!A3122,Controle!M:M,0))*E3122/100</f>
        <v>#N/A</v>
      </c>
    </row>
    <row r="3123" spans="1:20" hidden="1" x14ac:dyDescent="0.2">
      <c r="A3123" s="158">
        <f>BD_TS!A3122</f>
        <v>0</v>
      </c>
      <c r="B3123" s="158" t="str">
        <f>SUBSTITUTE(SUBSTITUTE(BD_TS!D3122," ",""),"-","/")</f>
        <v/>
      </c>
      <c r="C3123" s="158">
        <f>BD_TS!E3122</f>
        <v>0</v>
      </c>
      <c r="D3123" s="159">
        <f>BD_TS!F3122</f>
        <v>0</v>
      </c>
      <c r="E3123" s="160">
        <f>BD_TS!B3122</f>
        <v>0</v>
      </c>
      <c r="F3123" s="161">
        <f>BD_TS!C3122</f>
        <v>0</v>
      </c>
      <c r="G3123" s="187">
        <f>BD_TS!H3122</f>
        <v>0</v>
      </c>
      <c r="H3123" s="158" t="str">
        <f>IF($A3123=0,"",IFERROR(INDEX(BD_Gestão!A:A,MATCH('Banco de Dados'!$B3123,BD_Gestão!$B:$B,0)),"erro"))</f>
        <v/>
      </c>
      <c r="I3123" s="162" t="str">
        <f>IF($A3123=0,"",IFERROR(INDEX(BD_Gestão!E:E,MATCH('Banco de Dados'!$B3123,BD_Gestão!$B:$B,0)),"erro"))</f>
        <v/>
      </c>
      <c r="J3123" s="186" t="str">
        <f>IF($A3123=0,"",IFERROR(INDEX(BD_Gestão!B:B,MATCH('Banco de Dados'!$B3123,BD_Gestão!$B:$B,0)),"erro"))</f>
        <v/>
      </c>
      <c r="K3123" s="158" t="str">
        <f>IF($A3123=0,"",IFERROR(INDEX(BD_Gestão!C:C,MATCH('Banco de Dados'!$B3123,BD_Gestão!$B:$B,0)),"erro"))</f>
        <v/>
      </c>
      <c r="L3123" s="158" t="str">
        <f>IF($A3123=0,"",IFERROR(INDEX(BD_Gestão!H:H,MATCH('Banco de Dados'!$B3123,BD_Gestão!$B:$B,0)),"erro"))</f>
        <v/>
      </c>
      <c r="M3123" s="161" t="str">
        <f>IF($A3123=0,"",IFERROR(INDEX(BD_Gestão!F:F,MATCH('Banco de Dados'!$B3123,BD_Gestão!$B:$B,0)),"erro"))</f>
        <v/>
      </c>
      <c r="N3123" s="161" t="str">
        <f>IF($A3123=0,"",IFERROR(INDEX(BD_Gestão!J:J,MATCH('Banco de Dados'!$B3123,BD_Gestão!$B:$B,0)),"erro"))</f>
        <v/>
      </c>
      <c r="O3123" s="164" t="str">
        <f>IF($A3123=0,"",IFERROR(INDEX(BD_Gestão!K:K,MATCH('Banco de Dados'!$B3123,BD_Gestão!$B:$B,0)),"erro"))</f>
        <v/>
      </c>
      <c r="P3123" s="169" t="str">
        <f t="shared" si="194"/>
        <v/>
      </c>
      <c r="Q3123" s="170" t="str">
        <f t="shared" si="195"/>
        <v/>
      </c>
      <c r="R3123" s="163" t="e">
        <f t="shared" si="192"/>
        <v>#VALUE!</v>
      </c>
      <c r="S3123" s="163" t="e">
        <f t="shared" si="193"/>
        <v>#VALUE!</v>
      </c>
      <c r="T3123" s="163" t="e">
        <f>INDEX(Controle!O:O,MATCH('Banco de Dados'!A3123,Controle!M:M,0))*E3123/100</f>
        <v>#N/A</v>
      </c>
    </row>
    <row r="3124" spans="1:20" hidden="1" x14ac:dyDescent="0.2">
      <c r="A3124" s="158">
        <f>BD_TS!A3123</f>
        <v>0</v>
      </c>
      <c r="B3124" s="158" t="str">
        <f>SUBSTITUTE(SUBSTITUTE(BD_TS!D3123," ",""),"-","/")</f>
        <v/>
      </c>
      <c r="C3124" s="158">
        <f>BD_TS!E3123</f>
        <v>0</v>
      </c>
      <c r="D3124" s="159">
        <f>BD_TS!F3123</f>
        <v>0</v>
      </c>
      <c r="E3124" s="160">
        <f>BD_TS!B3123</f>
        <v>0</v>
      </c>
      <c r="F3124" s="161">
        <f>BD_TS!C3123</f>
        <v>0</v>
      </c>
      <c r="G3124" s="187">
        <f>BD_TS!H3123</f>
        <v>0</v>
      </c>
      <c r="H3124" s="158" t="str">
        <f>IF($A3124=0,"",IFERROR(INDEX(BD_Gestão!A:A,MATCH('Banco de Dados'!$B3124,BD_Gestão!$B:$B,0)),"erro"))</f>
        <v/>
      </c>
      <c r="I3124" s="162" t="str">
        <f>IF($A3124=0,"",IFERROR(INDEX(BD_Gestão!E:E,MATCH('Banco de Dados'!$B3124,BD_Gestão!$B:$B,0)),"erro"))</f>
        <v/>
      </c>
      <c r="J3124" s="186" t="str">
        <f>IF($A3124=0,"",IFERROR(INDEX(BD_Gestão!B:B,MATCH('Banco de Dados'!$B3124,BD_Gestão!$B:$B,0)),"erro"))</f>
        <v/>
      </c>
      <c r="K3124" s="158" t="str">
        <f>IF($A3124=0,"",IFERROR(INDEX(BD_Gestão!C:C,MATCH('Banco de Dados'!$B3124,BD_Gestão!$B:$B,0)),"erro"))</f>
        <v/>
      </c>
      <c r="L3124" s="158" t="str">
        <f>IF($A3124=0,"",IFERROR(INDEX(BD_Gestão!H:H,MATCH('Banco de Dados'!$B3124,BD_Gestão!$B:$B,0)),"erro"))</f>
        <v/>
      </c>
      <c r="M3124" s="161" t="str">
        <f>IF($A3124=0,"",IFERROR(INDEX(BD_Gestão!F:F,MATCH('Banco de Dados'!$B3124,BD_Gestão!$B:$B,0)),"erro"))</f>
        <v/>
      </c>
      <c r="N3124" s="161" t="str">
        <f>IF($A3124=0,"",IFERROR(INDEX(BD_Gestão!J:J,MATCH('Banco de Dados'!$B3124,BD_Gestão!$B:$B,0)),"erro"))</f>
        <v/>
      </c>
      <c r="O3124" s="164" t="str">
        <f>IF($A3124=0,"",IFERROR(INDEX(BD_Gestão!K:K,MATCH('Banco de Dados'!$B3124,BD_Gestão!$B:$B,0)),"erro"))</f>
        <v/>
      </c>
      <c r="P3124" s="169" t="str">
        <f t="shared" si="194"/>
        <v/>
      </c>
      <c r="Q3124" s="170" t="str">
        <f t="shared" si="195"/>
        <v/>
      </c>
      <c r="R3124" s="163" t="e">
        <f t="shared" si="192"/>
        <v>#VALUE!</v>
      </c>
      <c r="S3124" s="163" t="e">
        <f t="shared" si="193"/>
        <v>#VALUE!</v>
      </c>
      <c r="T3124" s="163" t="e">
        <f>INDEX(Controle!O:O,MATCH('Banco de Dados'!A3124,Controle!M:M,0))*E3124/100</f>
        <v>#N/A</v>
      </c>
    </row>
    <row r="3125" spans="1:20" hidden="1" x14ac:dyDescent="0.2">
      <c r="A3125" s="158">
        <f>BD_TS!A3124</f>
        <v>0</v>
      </c>
      <c r="B3125" s="158" t="str">
        <f>SUBSTITUTE(SUBSTITUTE(BD_TS!D3124," ",""),"-","/")</f>
        <v/>
      </c>
      <c r="C3125" s="158">
        <f>BD_TS!E3124</f>
        <v>0</v>
      </c>
      <c r="D3125" s="159">
        <f>BD_TS!F3124</f>
        <v>0</v>
      </c>
      <c r="E3125" s="160">
        <f>BD_TS!B3124</f>
        <v>0</v>
      </c>
      <c r="F3125" s="161">
        <f>BD_TS!C3124</f>
        <v>0</v>
      </c>
      <c r="G3125" s="187">
        <f>BD_TS!H3124</f>
        <v>0</v>
      </c>
      <c r="H3125" s="158" t="str">
        <f>IF($A3125=0,"",IFERROR(INDEX(BD_Gestão!A:A,MATCH('Banco de Dados'!$B3125,BD_Gestão!$B:$B,0)),"erro"))</f>
        <v/>
      </c>
      <c r="I3125" s="162" t="str">
        <f>IF($A3125=0,"",IFERROR(INDEX(BD_Gestão!E:E,MATCH('Banco de Dados'!$B3125,BD_Gestão!$B:$B,0)),"erro"))</f>
        <v/>
      </c>
      <c r="J3125" s="186" t="str">
        <f>IF($A3125=0,"",IFERROR(INDEX(BD_Gestão!B:B,MATCH('Banco de Dados'!$B3125,BD_Gestão!$B:$B,0)),"erro"))</f>
        <v/>
      </c>
      <c r="K3125" s="158" t="str">
        <f>IF($A3125=0,"",IFERROR(INDEX(BD_Gestão!C:C,MATCH('Banco de Dados'!$B3125,BD_Gestão!$B:$B,0)),"erro"))</f>
        <v/>
      </c>
      <c r="L3125" s="158" t="str">
        <f>IF($A3125=0,"",IFERROR(INDEX(BD_Gestão!H:H,MATCH('Banco de Dados'!$B3125,BD_Gestão!$B:$B,0)),"erro"))</f>
        <v/>
      </c>
      <c r="M3125" s="161" t="str">
        <f>IF($A3125=0,"",IFERROR(INDEX(BD_Gestão!F:F,MATCH('Banco de Dados'!$B3125,BD_Gestão!$B:$B,0)),"erro"))</f>
        <v/>
      </c>
      <c r="N3125" s="161" t="str">
        <f>IF($A3125=0,"",IFERROR(INDEX(BD_Gestão!J:J,MATCH('Banco de Dados'!$B3125,BD_Gestão!$B:$B,0)),"erro"))</f>
        <v/>
      </c>
      <c r="O3125" s="164" t="str">
        <f>IF($A3125=0,"",IFERROR(INDEX(BD_Gestão!K:K,MATCH('Banco de Dados'!$B3125,BD_Gestão!$B:$B,0)),"erro"))</f>
        <v/>
      </c>
      <c r="P3125" s="169" t="str">
        <f t="shared" si="194"/>
        <v/>
      </c>
      <c r="Q3125" s="170" t="str">
        <f t="shared" si="195"/>
        <v/>
      </c>
      <c r="R3125" s="163" t="e">
        <f t="shared" si="192"/>
        <v>#VALUE!</v>
      </c>
      <c r="S3125" s="163" t="e">
        <f t="shared" si="193"/>
        <v>#VALUE!</v>
      </c>
      <c r="T3125" s="163" t="e">
        <f>INDEX(Controle!O:O,MATCH('Banco de Dados'!A3125,Controle!M:M,0))*E3125/100</f>
        <v>#N/A</v>
      </c>
    </row>
    <row r="3126" spans="1:20" hidden="1" x14ac:dyDescent="0.2">
      <c r="A3126" s="158">
        <f>BD_TS!A3125</f>
        <v>0</v>
      </c>
      <c r="B3126" s="158" t="str">
        <f>SUBSTITUTE(SUBSTITUTE(BD_TS!D3125," ",""),"-","/")</f>
        <v/>
      </c>
      <c r="C3126" s="158">
        <f>BD_TS!E3125</f>
        <v>0</v>
      </c>
      <c r="D3126" s="159">
        <f>BD_TS!F3125</f>
        <v>0</v>
      </c>
      <c r="E3126" s="160">
        <f>BD_TS!B3125</f>
        <v>0</v>
      </c>
      <c r="F3126" s="161">
        <f>BD_TS!C3125</f>
        <v>0</v>
      </c>
      <c r="G3126" s="187">
        <f>BD_TS!H3125</f>
        <v>0</v>
      </c>
      <c r="H3126" s="158" t="str">
        <f>IF($A3126=0,"",IFERROR(INDEX(BD_Gestão!A:A,MATCH('Banco de Dados'!$B3126,BD_Gestão!$B:$B,0)),"erro"))</f>
        <v/>
      </c>
      <c r="I3126" s="162" t="str">
        <f>IF($A3126=0,"",IFERROR(INDEX(BD_Gestão!E:E,MATCH('Banco de Dados'!$B3126,BD_Gestão!$B:$B,0)),"erro"))</f>
        <v/>
      </c>
      <c r="J3126" s="186" t="str">
        <f>IF($A3126=0,"",IFERROR(INDEX(BD_Gestão!B:B,MATCH('Banco de Dados'!$B3126,BD_Gestão!$B:$B,0)),"erro"))</f>
        <v/>
      </c>
      <c r="K3126" s="158" t="str">
        <f>IF($A3126=0,"",IFERROR(INDEX(BD_Gestão!C:C,MATCH('Banco de Dados'!$B3126,BD_Gestão!$B:$B,0)),"erro"))</f>
        <v/>
      </c>
      <c r="L3126" s="158" t="str">
        <f>IF($A3126=0,"",IFERROR(INDEX(BD_Gestão!H:H,MATCH('Banco de Dados'!$B3126,BD_Gestão!$B:$B,0)),"erro"))</f>
        <v/>
      </c>
      <c r="M3126" s="161" t="str">
        <f>IF($A3126=0,"",IFERROR(INDEX(BD_Gestão!F:F,MATCH('Banco de Dados'!$B3126,BD_Gestão!$B:$B,0)),"erro"))</f>
        <v/>
      </c>
      <c r="N3126" s="161" t="str">
        <f>IF($A3126=0,"",IFERROR(INDEX(BD_Gestão!J:J,MATCH('Banco de Dados'!$B3126,BD_Gestão!$B:$B,0)),"erro"))</f>
        <v/>
      </c>
      <c r="O3126" s="164" t="str">
        <f>IF($A3126=0,"",IFERROR(INDEX(BD_Gestão!K:K,MATCH('Banco de Dados'!$B3126,BD_Gestão!$B:$B,0)),"erro"))</f>
        <v/>
      </c>
      <c r="P3126" s="169" t="str">
        <f t="shared" si="194"/>
        <v/>
      </c>
      <c r="Q3126" s="170" t="str">
        <f t="shared" si="195"/>
        <v/>
      </c>
      <c r="R3126" s="163" t="e">
        <f t="shared" si="192"/>
        <v>#VALUE!</v>
      </c>
      <c r="S3126" s="163" t="e">
        <f t="shared" si="193"/>
        <v>#VALUE!</v>
      </c>
      <c r="T3126" s="163" t="e">
        <f>INDEX(Controle!O:O,MATCH('Banco de Dados'!A3126,Controle!M:M,0))*E3126/100</f>
        <v>#N/A</v>
      </c>
    </row>
    <row r="3127" spans="1:20" hidden="1" x14ac:dyDescent="0.2">
      <c r="A3127" s="158">
        <f>BD_TS!A3126</f>
        <v>0</v>
      </c>
      <c r="B3127" s="158" t="str">
        <f>SUBSTITUTE(SUBSTITUTE(BD_TS!D3126," ",""),"-","/")</f>
        <v/>
      </c>
      <c r="C3127" s="158">
        <f>BD_TS!E3126</f>
        <v>0</v>
      </c>
      <c r="D3127" s="159">
        <f>BD_TS!F3126</f>
        <v>0</v>
      </c>
      <c r="E3127" s="160">
        <f>BD_TS!B3126</f>
        <v>0</v>
      </c>
      <c r="F3127" s="161">
        <f>BD_TS!C3126</f>
        <v>0</v>
      </c>
      <c r="G3127" s="187">
        <f>BD_TS!H3126</f>
        <v>0</v>
      </c>
      <c r="H3127" s="158" t="str">
        <f>IF($A3127=0,"",IFERROR(INDEX(BD_Gestão!A:A,MATCH('Banco de Dados'!$B3127,BD_Gestão!$B:$B,0)),"erro"))</f>
        <v/>
      </c>
      <c r="I3127" s="162" t="str">
        <f>IF($A3127=0,"",IFERROR(INDEX(BD_Gestão!E:E,MATCH('Banco de Dados'!$B3127,BD_Gestão!$B:$B,0)),"erro"))</f>
        <v/>
      </c>
      <c r="J3127" s="186" t="str">
        <f>IF($A3127=0,"",IFERROR(INDEX(BD_Gestão!B:B,MATCH('Banco de Dados'!$B3127,BD_Gestão!$B:$B,0)),"erro"))</f>
        <v/>
      </c>
      <c r="K3127" s="158" t="str">
        <f>IF($A3127=0,"",IFERROR(INDEX(BD_Gestão!C:C,MATCH('Banco de Dados'!$B3127,BD_Gestão!$B:$B,0)),"erro"))</f>
        <v/>
      </c>
      <c r="L3127" s="158" t="str">
        <f>IF($A3127=0,"",IFERROR(INDEX(BD_Gestão!H:H,MATCH('Banco de Dados'!$B3127,BD_Gestão!$B:$B,0)),"erro"))</f>
        <v/>
      </c>
      <c r="M3127" s="161" t="str">
        <f>IF($A3127=0,"",IFERROR(INDEX(BD_Gestão!F:F,MATCH('Banco de Dados'!$B3127,BD_Gestão!$B:$B,0)),"erro"))</f>
        <v/>
      </c>
      <c r="N3127" s="161" t="str">
        <f>IF($A3127=0,"",IFERROR(INDEX(BD_Gestão!J:J,MATCH('Banco de Dados'!$B3127,BD_Gestão!$B:$B,0)),"erro"))</f>
        <v/>
      </c>
      <c r="O3127" s="164" t="str">
        <f>IF($A3127=0,"",IFERROR(INDEX(BD_Gestão!K:K,MATCH('Banco de Dados'!$B3127,BD_Gestão!$B:$B,0)),"erro"))</f>
        <v/>
      </c>
      <c r="P3127" s="169" t="str">
        <f t="shared" si="194"/>
        <v/>
      </c>
      <c r="Q3127" s="170" t="str">
        <f t="shared" si="195"/>
        <v/>
      </c>
      <c r="R3127" s="163" t="e">
        <f t="shared" si="192"/>
        <v>#VALUE!</v>
      </c>
      <c r="S3127" s="163" t="e">
        <f t="shared" si="193"/>
        <v>#VALUE!</v>
      </c>
      <c r="T3127" s="163" t="e">
        <f>INDEX(Controle!O:O,MATCH('Banco de Dados'!A3127,Controle!M:M,0))*E3127/100</f>
        <v>#N/A</v>
      </c>
    </row>
    <row r="3128" spans="1:20" hidden="1" x14ac:dyDescent="0.2">
      <c r="A3128" s="158">
        <f>BD_TS!A3127</f>
        <v>0</v>
      </c>
      <c r="B3128" s="158" t="str">
        <f>SUBSTITUTE(SUBSTITUTE(BD_TS!D3127," ",""),"-","/")</f>
        <v/>
      </c>
      <c r="C3128" s="158">
        <f>BD_TS!E3127</f>
        <v>0</v>
      </c>
      <c r="D3128" s="159">
        <f>BD_TS!F3127</f>
        <v>0</v>
      </c>
      <c r="E3128" s="160">
        <f>BD_TS!B3127</f>
        <v>0</v>
      </c>
      <c r="F3128" s="161">
        <f>BD_TS!C3127</f>
        <v>0</v>
      </c>
      <c r="G3128" s="187">
        <f>BD_TS!H3127</f>
        <v>0</v>
      </c>
      <c r="H3128" s="158" t="str">
        <f>IF($A3128=0,"",IFERROR(INDEX(BD_Gestão!A:A,MATCH('Banco de Dados'!$B3128,BD_Gestão!$B:$B,0)),"erro"))</f>
        <v/>
      </c>
      <c r="I3128" s="162" t="str">
        <f>IF($A3128=0,"",IFERROR(INDEX(BD_Gestão!E:E,MATCH('Banco de Dados'!$B3128,BD_Gestão!$B:$B,0)),"erro"))</f>
        <v/>
      </c>
      <c r="J3128" s="186" t="str">
        <f>IF($A3128=0,"",IFERROR(INDEX(BD_Gestão!B:B,MATCH('Banco de Dados'!$B3128,BD_Gestão!$B:$B,0)),"erro"))</f>
        <v/>
      </c>
      <c r="K3128" s="158" t="str">
        <f>IF($A3128=0,"",IFERROR(INDEX(BD_Gestão!C:C,MATCH('Banco de Dados'!$B3128,BD_Gestão!$B:$B,0)),"erro"))</f>
        <v/>
      </c>
      <c r="L3128" s="158" t="str">
        <f>IF($A3128=0,"",IFERROR(INDEX(BD_Gestão!H:H,MATCH('Banco de Dados'!$B3128,BD_Gestão!$B:$B,0)),"erro"))</f>
        <v/>
      </c>
      <c r="M3128" s="161" t="str">
        <f>IF($A3128=0,"",IFERROR(INDEX(BD_Gestão!F:F,MATCH('Banco de Dados'!$B3128,BD_Gestão!$B:$B,0)),"erro"))</f>
        <v/>
      </c>
      <c r="N3128" s="161" t="str">
        <f>IF($A3128=0,"",IFERROR(INDEX(BD_Gestão!J:J,MATCH('Banco de Dados'!$B3128,BD_Gestão!$B:$B,0)),"erro"))</f>
        <v/>
      </c>
      <c r="O3128" s="164" t="str">
        <f>IF($A3128=0,"",IFERROR(INDEX(BD_Gestão!K:K,MATCH('Banco de Dados'!$B3128,BD_Gestão!$B:$B,0)),"erro"))</f>
        <v/>
      </c>
      <c r="P3128" s="169" t="str">
        <f t="shared" si="194"/>
        <v/>
      </c>
      <c r="Q3128" s="170" t="str">
        <f t="shared" si="195"/>
        <v/>
      </c>
      <c r="R3128" s="163" t="e">
        <f t="shared" si="192"/>
        <v>#VALUE!</v>
      </c>
      <c r="S3128" s="163" t="e">
        <f t="shared" si="193"/>
        <v>#VALUE!</v>
      </c>
      <c r="T3128" s="163" t="e">
        <f>INDEX(Controle!O:O,MATCH('Banco de Dados'!A3128,Controle!M:M,0))*E3128/100</f>
        <v>#N/A</v>
      </c>
    </row>
    <row r="3129" spans="1:20" hidden="1" x14ac:dyDescent="0.2">
      <c r="A3129" s="158">
        <f>BD_TS!A3128</f>
        <v>0</v>
      </c>
      <c r="B3129" s="158" t="str">
        <f>SUBSTITUTE(SUBSTITUTE(BD_TS!D3128," ",""),"-","/")</f>
        <v/>
      </c>
      <c r="C3129" s="158">
        <f>BD_TS!E3128</f>
        <v>0</v>
      </c>
      <c r="D3129" s="159">
        <f>BD_TS!F3128</f>
        <v>0</v>
      </c>
      <c r="E3129" s="160">
        <f>BD_TS!B3128</f>
        <v>0</v>
      </c>
      <c r="F3129" s="161">
        <f>BD_TS!C3128</f>
        <v>0</v>
      </c>
      <c r="G3129" s="187">
        <f>BD_TS!H3128</f>
        <v>0</v>
      </c>
      <c r="H3129" s="158" t="str">
        <f>IF($A3129=0,"",IFERROR(INDEX(BD_Gestão!A:A,MATCH('Banco de Dados'!$B3129,BD_Gestão!$B:$B,0)),"erro"))</f>
        <v/>
      </c>
      <c r="I3129" s="162" t="str">
        <f>IF($A3129=0,"",IFERROR(INDEX(BD_Gestão!E:E,MATCH('Banco de Dados'!$B3129,BD_Gestão!$B:$B,0)),"erro"))</f>
        <v/>
      </c>
      <c r="J3129" s="186" t="str">
        <f>IF($A3129=0,"",IFERROR(INDEX(BD_Gestão!B:B,MATCH('Banco de Dados'!$B3129,BD_Gestão!$B:$B,0)),"erro"))</f>
        <v/>
      </c>
      <c r="K3129" s="158" t="str">
        <f>IF($A3129=0,"",IFERROR(INDEX(BD_Gestão!C:C,MATCH('Banco de Dados'!$B3129,BD_Gestão!$B:$B,0)),"erro"))</f>
        <v/>
      </c>
      <c r="L3129" s="158" t="str">
        <f>IF($A3129=0,"",IFERROR(INDEX(BD_Gestão!H:H,MATCH('Banco de Dados'!$B3129,BD_Gestão!$B:$B,0)),"erro"))</f>
        <v/>
      </c>
      <c r="M3129" s="161" t="str">
        <f>IF($A3129=0,"",IFERROR(INDEX(BD_Gestão!F:F,MATCH('Banco de Dados'!$B3129,BD_Gestão!$B:$B,0)),"erro"))</f>
        <v/>
      </c>
      <c r="N3129" s="161" t="str">
        <f>IF($A3129=0,"",IFERROR(INDEX(BD_Gestão!J:J,MATCH('Banco de Dados'!$B3129,BD_Gestão!$B:$B,0)),"erro"))</f>
        <v/>
      </c>
      <c r="O3129" s="164" t="str">
        <f>IF($A3129=0,"",IFERROR(INDEX(BD_Gestão!K:K,MATCH('Banco de Dados'!$B3129,BD_Gestão!$B:$B,0)),"erro"))</f>
        <v/>
      </c>
      <c r="P3129" s="169" t="str">
        <f t="shared" si="194"/>
        <v/>
      </c>
      <c r="Q3129" s="170" t="str">
        <f t="shared" si="195"/>
        <v/>
      </c>
      <c r="R3129" s="163" t="e">
        <f t="shared" si="192"/>
        <v>#VALUE!</v>
      </c>
      <c r="S3129" s="163" t="e">
        <f t="shared" si="193"/>
        <v>#VALUE!</v>
      </c>
      <c r="T3129" s="163" t="e">
        <f>INDEX(Controle!O:O,MATCH('Banco de Dados'!A3129,Controle!M:M,0))*E3129/100</f>
        <v>#N/A</v>
      </c>
    </row>
    <row r="3130" spans="1:20" hidden="1" x14ac:dyDescent="0.2">
      <c r="A3130" s="158">
        <f>BD_TS!A3129</f>
        <v>0</v>
      </c>
      <c r="B3130" s="158" t="str">
        <f>SUBSTITUTE(SUBSTITUTE(BD_TS!D3129," ",""),"-","/")</f>
        <v/>
      </c>
      <c r="C3130" s="158">
        <f>BD_TS!E3129</f>
        <v>0</v>
      </c>
      <c r="D3130" s="159">
        <f>BD_TS!F3129</f>
        <v>0</v>
      </c>
      <c r="E3130" s="160">
        <f>BD_TS!B3129</f>
        <v>0</v>
      </c>
      <c r="F3130" s="161">
        <f>BD_TS!C3129</f>
        <v>0</v>
      </c>
      <c r="G3130" s="187">
        <f>BD_TS!H3129</f>
        <v>0</v>
      </c>
      <c r="H3130" s="158" t="str">
        <f>IF($A3130=0,"",IFERROR(INDEX(BD_Gestão!A:A,MATCH('Banco de Dados'!$B3130,BD_Gestão!$B:$B,0)),"erro"))</f>
        <v/>
      </c>
      <c r="I3130" s="162" t="str">
        <f>IF($A3130=0,"",IFERROR(INDEX(BD_Gestão!E:E,MATCH('Banco de Dados'!$B3130,BD_Gestão!$B:$B,0)),"erro"))</f>
        <v/>
      </c>
      <c r="J3130" s="186" t="str">
        <f>IF($A3130=0,"",IFERROR(INDEX(BD_Gestão!B:B,MATCH('Banco de Dados'!$B3130,BD_Gestão!$B:$B,0)),"erro"))</f>
        <v/>
      </c>
      <c r="K3130" s="158" t="str">
        <f>IF($A3130=0,"",IFERROR(INDEX(BD_Gestão!C:C,MATCH('Banco de Dados'!$B3130,BD_Gestão!$B:$B,0)),"erro"))</f>
        <v/>
      </c>
      <c r="L3130" s="158" t="str">
        <f>IF($A3130=0,"",IFERROR(INDEX(BD_Gestão!H:H,MATCH('Banco de Dados'!$B3130,BD_Gestão!$B:$B,0)),"erro"))</f>
        <v/>
      </c>
      <c r="M3130" s="161" t="str">
        <f>IF($A3130=0,"",IFERROR(INDEX(BD_Gestão!F:F,MATCH('Banco de Dados'!$B3130,BD_Gestão!$B:$B,0)),"erro"))</f>
        <v/>
      </c>
      <c r="N3130" s="161" t="str">
        <f>IF($A3130=0,"",IFERROR(INDEX(BD_Gestão!J:J,MATCH('Banco de Dados'!$B3130,BD_Gestão!$B:$B,0)),"erro"))</f>
        <v/>
      </c>
      <c r="O3130" s="164" t="str">
        <f>IF($A3130=0,"",IFERROR(INDEX(BD_Gestão!K:K,MATCH('Banco de Dados'!$B3130,BD_Gestão!$B:$B,0)),"erro"))</f>
        <v/>
      </c>
      <c r="P3130" s="169" t="str">
        <f t="shared" si="194"/>
        <v/>
      </c>
      <c r="Q3130" s="170" t="str">
        <f t="shared" si="195"/>
        <v/>
      </c>
      <c r="R3130" s="163" t="e">
        <f t="shared" si="192"/>
        <v>#VALUE!</v>
      </c>
      <c r="S3130" s="163" t="e">
        <f t="shared" si="193"/>
        <v>#VALUE!</v>
      </c>
      <c r="T3130" s="163" t="e">
        <f>INDEX(Controle!O:O,MATCH('Banco de Dados'!A3130,Controle!M:M,0))*E3130/100</f>
        <v>#N/A</v>
      </c>
    </row>
    <row r="3131" spans="1:20" hidden="1" x14ac:dyDescent="0.2">
      <c r="A3131" s="158">
        <f>BD_TS!A3130</f>
        <v>0</v>
      </c>
      <c r="B3131" s="158" t="str">
        <f>SUBSTITUTE(SUBSTITUTE(BD_TS!D3130," ",""),"-","/")</f>
        <v/>
      </c>
      <c r="C3131" s="158">
        <f>BD_TS!E3130</f>
        <v>0</v>
      </c>
      <c r="D3131" s="159">
        <f>BD_TS!F3130</f>
        <v>0</v>
      </c>
      <c r="E3131" s="160">
        <f>BD_TS!B3130</f>
        <v>0</v>
      </c>
      <c r="F3131" s="161">
        <f>BD_TS!C3130</f>
        <v>0</v>
      </c>
      <c r="G3131" s="187">
        <f>BD_TS!H3130</f>
        <v>0</v>
      </c>
      <c r="H3131" s="158" t="str">
        <f>IF($A3131=0,"",IFERROR(INDEX(BD_Gestão!A:A,MATCH('Banco de Dados'!$B3131,BD_Gestão!$B:$B,0)),"erro"))</f>
        <v/>
      </c>
      <c r="I3131" s="162" t="str">
        <f>IF($A3131=0,"",IFERROR(INDEX(BD_Gestão!E:E,MATCH('Banco de Dados'!$B3131,BD_Gestão!$B:$B,0)),"erro"))</f>
        <v/>
      </c>
      <c r="J3131" s="186" t="str">
        <f>IF($A3131=0,"",IFERROR(INDEX(BD_Gestão!B:B,MATCH('Banco de Dados'!$B3131,BD_Gestão!$B:$B,0)),"erro"))</f>
        <v/>
      </c>
      <c r="K3131" s="158" t="str">
        <f>IF($A3131=0,"",IFERROR(INDEX(BD_Gestão!C:C,MATCH('Banco de Dados'!$B3131,BD_Gestão!$B:$B,0)),"erro"))</f>
        <v/>
      </c>
      <c r="L3131" s="158" t="str">
        <f>IF($A3131=0,"",IFERROR(INDEX(BD_Gestão!H:H,MATCH('Banco de Dados'!$B3131,BD_Gestão!$B:$B,0)),"erro"))</f>
        <v/>
      </c>
      <c r="M3131" s="161" t="str">
        <f>IF($A3131=0,"",IFERROR(INDEX(BD_Gestão!F:F,MATCH('Banco de Dados'!$B3131,BD_Gestão!$B:$B,0)),"erro"))</f>
        <v/>
      </c>
      <c r="N3131" s="161" t="str">
        <f>IF($A3131=0,"",IFERROR(INDEX(BD_Gestão!J:J,MATCH('Banco de Dados'!$B3131,BD_Gestão!$B:$B,0)),"erro"))</f>
        <v/>
      </c>
      <c r="O3131" s="164" t="str">
        <f>IF($A3131=0,"",IFERROR(INDEX(BD_Gestão!K:K,MATCH('Banco de Dados'!$B3131,BD_Gestão!$B:$B,0)),"erro"))</f>
        <v/>
      </c>
      <c r="P3131" s="169" t="str">
        <f t="shared" si="194"/>
        <v/>
      </c>
      <c r="Q3131" s="170" t="str">
        <f t="shared" si="195"/>
        <v/>
      </c>
      <c r="R3131" s="163" t="e">
        <f t="shared" si="192"/>
        <v>#VALUE!</v>
      </c>
      <c r="S3131" s="163" t="e">
        <f t="shared" si="193"/>
        <v>#VALUE!</v>
      </c>
      <c r="T3131" s="163" t="e">
        <f>INDEX(Controle!O:O,MATCH('Banco de Dados'!A3131,Controle!M:M,0))*E3131/100</f>
        <v>#N/A</v>
      </c>
    </row>
    <row r="3132" spans="1:20" hidden="1" x14ac:dyDescent="0.2">
      <c r="A3132" s="158">
        <f>BD_TS!A3131</f>
        <v>0</v>
      </c>
      <c r="B3132" s="158" t="str">
        <f>SUBSTITUTE(SUBSTITUTE(BD_TS!D3131," ",""),"-","/")</f>
        <v/>
      </c>
      <c r="C3132" s="158">
        <f>BD_TS!E3131</f>
        <v>0</v>
      </c>
      <c r="D3132" s="159">
        <f>BD_TS!F3131</f>
        <v>0</v>
      </c>
      <c r="E3132" s="160">
        <f>BD_TS!B3131</f>
        <v>0</v>
      </c>
      <c r="F3132" s="161">
        <f>BD_TS!C3131</f>
        <v>0</v>
      </c>
      <c r="G3132" s="187">
        <f>BD_TS!H3131</f>
        <v>0</v>
      </c>
      <c r="H3132" s="158" t="str">
        <f>IF($A3132=0,"",IFERROR(INDEX(BD_Gestão!A:A,MATCH('Banco de Dados'!$B3132,BD_Gestão!$B:$B,0)),"erro"))</f>
        <v/>
      </c>
      <c r="I3132" s="162" t="str">
        <f>IF($A3132=0,"",IFERROR(INDEX(BD_Gestão!E:E,MATCH('Banco de Dados'!$B3132,BD_Gestão!$B:$B,0)),"erro"))</f>
        <v/>
      </c>
      <c r="J3132" s="186" t="str">
        <f>IF($A3132=0,"",IFERROR(INDEX(BD_Gestão!B:B,MATCH('Banco de Dados'!$B3132,BD_Gestão!$B:$B,0)),"erro"))</f>
        <v/>
      </c>
      <c r="K3132" s="158" t="str">
        <f>IF($A3132=0,"",IFERROR(INDEX(BD_Gestão!C:C,MATCH('Banco de Dados'!$B3132,BD_Gestão!$B:$B,0)),"erro"))</f>
        <v/>
      </c>
      <c r="L3132" s="158" t="str">
        <f>IF($A3132=0,"",IFERROR(INDEX(BD_Gestão!H:H,MATCH('Banco de Dados'!$B3132,BD_Gestão!$B:$B,0)),"erro"))</f>
        <v/>
      </c>
      <c r="M3132" s="161" t="str">
        <f>IF($A3132=0,"",IFERROR(INDEX(BD_Gestão!F:F,MATCH('Banco de Dados'!$B3132,BD_Gestão!$B:$B,0)),"erro"))</f>
        <v/>
      </c>
      <c r="N3132" s="161" t="str">
        <f>IF($A3132=0,"",IFERROR(INDEX(BD_Gestão!J:J,MATCH('Banco de Dados'!$B3132,BD_Gestão!$B:$B,0)),"erro"))</f>
        <v/>
      </c>
      <c r="O3132" s="164" t="str">
        <f>IF($A3132=0,"",IFERROR(INDEX(BD_Gestão!K:K,MATCH('Banco de Dados'!$B3132,BD_Gestão!$B:$B,0)),"erro"))</f>
        <v/>
      </c>
      <c r="P3132" s="169" t="str">
        <f t="shared" si="194"/>
        <v/>
      </c>
      <c r="Q3132" s="170" t="str">
        <f t="shared" si="195"/>
        <v/>
      </c>
      <c r="R3132" s="163" t="e">
        <f t="shared" si="192"/>
        <v>#VALUE!</v>
      </c>
      <c r="S3132" s="163" t="e">
        <f t="shared" si="193"/>
        <v>#VALUE!</v>
      </c>
      <c r="T3132" s="163" t="e">
        <f>INDEX(Controle!O:O,MATCH('Banco de Dados'!A3132,Controle!M:M,0))*E3132/100</f>
        <v>#N/A</v>
      </c>
    </row>
    <row r="3133" spans="1:20" hidden="1" x14ac:dyDescent="0.2">
      <c r="A3133" s="158">
        <f>BD_TS!A3132</f>
        <v>0</v>
      </c>
      <c r="B3133" s="158" t="str">
        <f>SUBSTITUTE(SUBSTITUTE(BD_TS!D3132," ",""),"-","/")</f>
        <v/>
      </c>
      <c r="C3133" s="158">
        <f>BD_TS!E3132</f>
        <v>0</v>
      </c>
      <c r="D3133" s="159">
        <f>BD_TS!F3132</f>
        <v>0</v>
      </c>
      <c r="E3133" s="160">
        <f>BD_TS!B3132</f>
        <v>0</v>
      </c>
      <c r="F3133" s="161">
        <f>BD_TS!C3132</f>
        <v>0</v>
      </c>
      <c r="G3133" s="187">
        <f>BD_TS!H3132</f>
        <v>0</v>
      </c>
      <c r="H3133" s="158" t="str">
        <f>IF($A3133=0,"",IFERROR(INDEX(BD_Gestão!A:A,MATCH('Banco de Dados'!$B3133,BD_Gestão!$B:$B,0)),"erro"))</f>
        <v/>
      </c>
      <c r="I3133" s="162" t="str">
        <f>IF($A3133=0,"",IFERROR(INDEX(BD_Gestão!E:E,MATCH('Banco de Dados'!$B3133,BD_Gestão!$B:$B,0)),"erro"))</f>
        <v/>
      </c>
      <c r="J3133" s="186" t="str">
        <f>IF($A3133=0,"",IFERROR(INDEX(BD_Gestão!B:B,MATCH('Banco de Dados'!$B3133,BD_Gestão!$B:$B,0)),"erro"))</f>
        <v/>
      </c>
      <c r="K3133" s="158" t="str">
        <f>IF($A3133=0,"",IFERROR(INDEX(BD_Gestão!C:C,MATCH('Banco de Dados'!$B3133,BD_Gestão!$B:$B,0)),"erro"))</f>
        <v/>
      </c>
      <c r="L3133" s="158" t="str">
        <f>IF($A3133=0,"",IFERROR(INDEX(BD_Gestão!H:H,MATCH('Banco de Dados'!$B3133,BD_Gestão!$B:$B,0)),"erro"))</f>
        <v/>
      </c>
      <c r="M3133" s="161" t="str">
        <f>IF($A3133=0,"",IFERROR(INDEX(BD_Gestão!F:F,MATCH('Banco de Dados'!$B3133,BD_Gestão!$B:$B,0)),"erro"))</f>
        <v/>
      </c>
      <c r="N3133" s="161" t="str">
        <f>IF($A3133=0,"",IFERROR(INDEX(BD_Gestão!J:J,MATCH('Banco de Dados'!$B3133,BD_Gestão!$B:$B,0)),"erro"))</f>
        <v/>
      </c>
      <c r="O3133" s="164" t="str">
        <f>IF($A3133=0,"",IFERROR(INDEX(BD_Gestão!K:K,MATCH('Banco de Dados'!$B3133,BD_Gestão!$B:$B,0)),"erro"))</f>
        <v/>
      </c>
      <c r="P3133" s="169" t="str">
        <f t="shared" si="194"/>
        <v/>
      </c>
      <c r="Q3133" s="170" t="str">
        <f t="shared" si="195"/>
        <v/>
      </c>
      <c r="R3133" s="163" t="e">
        <f t="shared" si="192"/>
        <v>#VALUE!</v>
      </c>
      <c r="S3133" s="163" t="e">
        <f t="shared" si="193"/>
        <v>#VALUE!</v>
      </c>
      <c r="T3133" s="163" t="e">
        <f>INDEX(Controle!O:O,MATCH('Banco de Dados'!A3133,Controle!M:M,0))*E3133/100</f>
        <v>#N/A</v>
      </c>
    </row>
    <row r="3134" spans="1:20" hidden="1" x14ac:dyDescent="0.2">
      <c r="A3134" s="158">
        <f>BD_TS!A3133</f>
        <v>0</v>
      </c>
      <c r="B3134" s="158" t="str">
        <f>SUBSTITUTE(SUBSTITUTE(BD_TS!D3133," ",""),"-","/")</f>
        <v/>
      </c>
      <c r="C3134" s="158">
        <f>BD_TS!E3133</f>
        <v>0</v>
      </c>
      <c r="D3134" s="159">
        <f>BD_TS!F3133</f>
        <v>0</v>
      </c>
      <c r="E3134" s="160">
        <f>BD_TS!B3133</f>
        <v>0</v>
      </c>
      <c r="F3134" s="161">
        <f>BD_TS!C3133</f>
        <v>0</v>
      </c>
      <c r="G3134" s="187">
        <f>BD_TS!H3133</f>
        <v>0</v>
      </c>
      <c r="H3134" s="158" t="str">
        <f>IF($A3134=0,"",IFERROR(INDEX(BD_Gestão!A:A,MATCH('Banco de Dados'!$B3134,BD_Gestão!$B:$B,0)),"erro"))</f>
        <v/>
      </c>
      <c r="I3134" s="162" t="str">
        <f>IF($A3134=0,"",IFERROR(INDEX(BD_Gestão!E:E,MATCH('Banco de Dados'!$B3134,BD_Gestão!$B:$B,0)),"erro"))</f>
        <v/>
      </c>
      <c r="J3134" s="186" t="str">
        <f>IF($A3134=0,"",IFERROR(INDEX(BD_Gestão!B:B,MATCH('Banco de Dados'!$B3134,BD_Gestão!$B:$B,0)),"erro"))</f>
        <v/>
      </c>
      <c r="K3134" s="158" t="str">
        <f>IF($A3134=0,"",IFERROR(INDEX(BD_Gestão!C:C,MATCH('Banco de Dados'!$B3134,BD_Gestão!$B:$B,0)),"erro"))</f>
        <v/>
      </c>
      <c r="L3134" s="158" t="str">
        <f>IF($A3134=0,"",IFERROR(INDEX(BD_Gestão!H:H,MATCH('Banco de Dados'!$B3134,BD_Gestão!$B:$B,0)),"erro"))</f>
        <v/>
      </c>
      <c r="M3134" s="161" t="str">
        <f>IF($A3134=0,"",IFERROR(INDEX(BD_Gestão!F:F,MATCH('Banco de Dados'!$B3134,BD_Gestão!$B:$B,0)),"erro"))</f>
        <v/>
      </c>
      <c r="N3134" s="161" t="str">
        <f>IF($A3134=0,"",IFERROR(INDEX(BD_Gestão!J:J,MATCH('Banco de Dados'!$B3134,BD_Gestão!$B:$B,0)),"erro"))</f>
        <v/>
      </c>
      <c r="O3134" s="164" t="str">
        <f>IF($A3134=0,"",IFERROR(INDEX(BD_Gestão!K:K,MATCH('Banco de Dados'!$B3134,BD_Gestão!$B:$B,0)),"erro"))</f>
        <v/>
      </c>
      <c r="P3134" s="169" t="str">
        <f t="shared" si="194"/>
        <v/>
      </c>
      <c r="Q3134" s="170" t="str">
        <f t="shared" si="195"/>
        <v/>
      </c>
      <c r="R3134" s="163" t="e">
        <f t="shared" si="192"/>
        <v>#VALUE!</v>
      </c>
      <c r="S3134" s="163" t="e">
        <f t="shared" si="193"/>
        <v>#VALUE!</v>
      </c>
      <c r="T3134" s="163" t="e">
        <f>INDEX(Controle!O:O,MATCH('Banco de Dados'!A3134,Controle!M:M,0))*E3134/100</f>
        <v>#N/A</v>
      </c>
    </row>
    <row r="3135" spans="1:20" hidden="1" x14ac:dyDescent="0.2">
      <c r="A3135" s="158">
        <f>BD_TS!A3134</f>
        <v>0</v>
      </c>
      <c r="B3135" s="158" t="str">
        <f>SUBSTITUTE(SUBSTITUTE(BD_TS!D3134," ",""),"-","/")</f>
        <v/>
      </c>
      <c r="C3135" s="158">
        <f>BD_TS!E3134</f>
        <v>0</v>
      </c>
      <c r="D3135" s="159">
        <f>BD_TS!F3134</f>
        <v>0</v>
      </c>
      <c r="E3135" s="160">
        <f>BD_TS!B3134</f>
        <v>0</v>
      </c>
      <c r="F3135" s="161">
        <f>BD_TS!C3134</f>
        <v>0</v>
      </c>
      <c r="G3135" s="187">
        <f>BD_TS!H3134</f>
        <v>0</v>
      </c>
      <c r="H3135" s="158" t="str">
        <f>IF($A3135=0,"",IFERROR(INDEX(BD_Gestão!A:A,MATCH('Banco de Dados'!$B3135,BD_Gestão!$B:$B,0)),"erro"))</f>
        <v/>
      </c>
      <c r="I3135" s="162" t="str">
        <f>IF($A3135=0,"",IFERROR(INDEX(BD_Gestão!E:E,MATCH('Banco de Dados'!$B3135,BD_Gestão!$B:$B,0)),"erro"))</f>
        <v/>
      </c>
      <c r="J3135" s="186" t="str">
        <f>IF($A3135=0,"",IFERROR(INDEX(BD_Gestão!B:B,MATCH('Banco de Dados'!$B3135,BD_Gestão!$B:$B,0)),"erro"))</f>
        <v/>
      </c>
      <c r="K3135" s="158" t="str">
        <f>IF($A3135=0,"",IFERROR(INDEX(BD_Gestão!C:C,MATCH('Banco de Dados'!$B3135,BD_Gestão!$B:$B,0)),"erro"))</f>
        <v/>
      </c>
      <c r="L3135" s="158" t="str">
        <f>IF($A3135=0,"",IFERROR(INDEX(BD_Gestão!H:H,MATCH('Banco de Dados'!$B3135,BD_Gestão!$B:$B,0)),"erro"))</f>
        <v/>
      </c>
      <c r="M3135" s="161" t="str">
        <f>IF($A3135=0,"",IFERROR(INDEX(BD_Gestão!F:F,MATCH('Banco de Dados'!$B3135,BD_Gestão!$B:$B,0)),"erro"))</f>
        <v/>
      </c>
      <c r="N3135" s="161" t="str">
        <f>IF($A3135=0,"",IFERROR(INDEX(BD_Gestão!J:J,MATCH('Banco de Dados'!$B3135,BD_Gestão!$B:$B,0)),"erro"))</f>
        <v/>
      </c>
      <c r="O3135" s="164" t="str">
        <f>IF($A3135=0,"",IFERROR(INDEX(BD_Gestão!K:K,MATCH('Banco de Dados'!$B3135,BD_Gestão!$B:$B,0)),"erro"))</f>
        <v/>
      </c>
      <c r="P3135" s="169" t="str">
        <f t="shared" si="194"/>
        <v/>
      </c>
      <c r="Q3135" s="170" t="str">
        <f t="shared" si="195"/>
        <v/>
      </c>
      <c r="R3135" s="163" t="e">
        <f t="shared" si="192"/>
        <v>#VALUE!</v>
      </c>
      <c r="S3135" s="163" t="e">
        <f t="shared" si="193"/>
        <v>#VALUE!</v>
      </c>
      <c r="T3135" s="163" t="e">
        <f>INDEX(Controle!O:O,MATCH('Banco de Dados'!A3135,Controle!M:M,0))*E3135/100</f>
        <v>#N/A</v>
      </c>
    </row>
    <row r="3136" spans="1:20" hidden="1" x14ac:dyDescent="0.2">
      <c r="A3136" s="158">
        <f>BD_TS!A3135</f>
        <v>0</v>
      </c>
      <c r="B3136" s="158" t="str">
        <f>SUBSTITUTE(SUBSTITUTE(BD_TS!D3135," ",""),"-","/")</f>
        <v/>
      </c>
      <c r="C3136" s="158">
        <f>BD_TS!E3135</f>
        <v>0</v>
      </c>
      <c r="D3136" s="159">
        <f>BD_TS!F3135</f>
        <v>0</v>
      </c>
      <c r="E3136" s="160">
        <f>BD_TS!B3135</f>
        <v>0</v>
      </c>
      <c r="F3136" s="161">
        <f>BD_TS!C3135</f>
        <v>0</v>
      </c>
      <c r="G3136" s="187">
        <f>BD_TS!H3135</f>
        <v>0</v>
      </c>
      <c r="H3136" s="158" t="str">
        <f>IF($A3136=0,"",IFERROR(INDEX(BD_Gestão!A:A,MATCH('Banco de Dados'!$B3136,BD_Gestão!$B:$B,0)),"erro"))</f>
        <v/>
      </c>
      <c r="I3136" s="162" t="str">
        <f>IF($A3136=0,"",IFERROR(INDEX(BD_Gestão!E:E,MATCH('Banco de Dados'!$B3136,BD_Gestão!$B:$B,0)),"erro"))</f>
        <v/>
      </c>
      <c r="J3136" s="186" t="str">
        <f>IF($A3136=0,"",IFERROR(INDEX(BD_Gestão!B:B,MATCH('Banco de Dados'!$B3136,BD_Gestão!$B:$B,0)),"erro"))</f>
        <v/>
      </c>
      <c r="K3136" s="158" t="str">
        <f>IF($A3136=0,"",IFERROR(INDEX(BD_Gestão!C:C,MATCH('Banco de Dados'!$B3136,BD_Gestão!$B:$B,0)),"erro"))</f>
        <v/>
      </c>
      <c r="L3136" s="158" t="str">
        <f>IF($A3136=0,"",IFERROR(INDEX(BD_Gestão!H:H,MATCH('Banco de Dados'!$B3136,BD_Gestão!$B:$B,0)),"erro"))</f>
        <v/>
      </c>
      <c r="M3136" s="161" t="str">
        <f>IF($A3136=0,"",IFERROR(INDEX(BD_Gestão!F:F,MATCH('Banco de Dados'!$B3136,BD_Gestão!$B:$B,0)),"erro"))</f>
        <v/>
      </c>
      <c r="N3136" s="161" t="str">
        <f>IF($A3136=0,"",IFERROR(INDEX(BD_Gestão!J:J,MATCH('Banco de Dados'!$B3136,BD_Gestão!$B:$B,0)),"erro"))</f>
        <v/>
      </c>
      <c r="O3136" s="164" t="str">
        <f>IF($A3136=0,"",IFERROR(INDEX(BD_Gestão!K:K,MATCH('Banco de Dados'!$B3136,BD_Gestão!$B:$B,0)),"erro"))</f>
        <v/>
      </c>
      <c r="P3136" s="169" t="str">
        <f t="shared" si="194"/>
        <v/>
      </c>
      <c r="Q3136" s="170" t="str">
        <f t="shared" si="195"/>
        <v/>
      </c>
      <c r="R3136" s="163" t="e">
        <f t="shared" si="192"/>
        <v>#VALUE!</v>
      </c>
      <c r="S3136" s="163" t="e">
        <f t="shared" si="193"/>
        <v>#VALUE!</v>
      </c>
      <c r="T3136" s="163" t="e">
        <f>INDEX(Controle!O:O,MATCH('Banco de Dados'!A3136,Controle!M:M,0))*E3136/100</f>
        <v>#N/A</v>
      </c>
    </row>
    <row r="3137" spans="1:20" hidden="1" x14ac:dyDescent="0.2">
      <c r="A3137" s="158">
        <f>BD_TS!A3136</f>
        <v>0</v>
      </c>
      <c r="B3137" s="158" t="str">
        <f>SUBSTITUTE(SUBSTITUTE(BD_TS!D3136," ",""),"-","/")</f>
        <v/>
      </c>
      <c r="C3137" s="158">
        <f>BD_TS!E3136</f>
        <v>0</v>
      </c>
      <c r="D3137" s="159">
        <f>BD_TS!F3136</f>
        <v>0</v>
      </c>
      <c r="E3137" s="160">
        <f>BD_TS!B3136</f>
        <v>0</v>
      </c>
      <c r="F3137" s="161">
        <f>BD_TS!C3136</f>
        <v>0</v>
      </c>
      <c r="G3137" s="187">
        <f>BD_TS!H3136</f>
        <v>0</v>
      </c>
      <c r="H3137" s="158" t="str">
        <f>IF($A3137=0,"",IFERROR(INDEX(BD_Gestão!A:A,MATCH('Banco de Dados'!$B3137,BD_Gestão!$B:$B,0)),"erro"))</f>
        <v/>
      </c>
      <c r="I3137" s="162" t="str">
        <f>IF($A3137=0,"",IFERROR(INDEX(BD_Gestão!E:E,MATCH('Banco de Dados'!$B3137,BD_Gestão!$B:$B,0)),"erro"))</f>
        <v/>
      </c>
      <c r="J3137" s="186" t="str">
        <f>IF($A3137=0,"",IFERROR(INDEX(BD_Gestão!B:B,MATCH('Banco de Dados'!$B3137,BD_Gestão!$B:$B,0)),"erro"))</f>
        <v/>
      </c>
      <c r="K3137" s="158" t="str">
        <f>IF($A3137=0,"",IFERROR(INDEX(BD_Gestão!C:C,MATCH('Banco de Dados'!$B3137,BD_Gestão!$B:$B,0)),"erro"))</f>
        <v/>
      </c>
      <c r="L3137" s="158" t="str">
        <f>IF($A3137=0,"",IFERROR(INDEX(BD_Gestão!H:H,MATCH('Banco de Dados'!$B3137,BD_Gestão!$B:$B,0)),"erro"))</f>
        <v/>
      </c>
      <c r="M3137" s="161" t="str">
        <f>IF($A3137=0,"",IFERROR(INDEX(BD_Gestão!F:F,MATCH('Banco de Dados'!$B3137,BD_Gestão!$B:$B,0)),"erro"))</f>
        <v/>
      </c>
      <c r="N3137" s="161" t="str">
        <f>IF($A3137=0,"",IFERROR(INDEX(BD_Gestão!J:J,MATCH('Banco de Dados'!$B3137,BD_Gestão!$B:$B,0)),"erro"))</f>
        <v/>
      </c>
      <c r="O3137" s="164" t="str">
        <f>IF($A3137=0,"",IFERROR(INDEX(BD_Gestão!K:K,MATCH('Banco de Dados'!$B3137,BD_Gestão!$B:$B,0)),"erro"))</f>
        <v/>
      </c>
      <c r="P3137" s="169" t="str">
        <f t="shared" si="194"/>
        <v/>
      </c>
      <c r="Q3137" s="170" t="str">
        <f t="shared" si="195"/>
        <v/>
      </c>
      <c r="R3137" s="163" t="e">
        <f t="shared" si="192"/>
        <v>#VALUE!</v>
      </c>
      <c r="S3137" s="163" t="e">
        <f t="shared" si="193"/>
        <v>#VALUE!</v>
      </c>
      <c r="T3137" s="163" t="e">
        <f>INDEX(Controle!O:O,MATCH('Banco de Dados'!A3137,Controle!M:M,0))*E3137/100</f>
        <v>#N/A</v>
      </c>
    </row>
    <row r="3138" spans="1:20" hidden="1" x14ac:dyDescent="0.2">
      <c r="A3138" s="158">
        <f>BD_TS!A3137</f>
        <v>0</v>
      </c>
      <c r="B3138" s="158" t="str">
        <f>SUBSTITUTE(SUBSTITUTE(BD_TS!D3137," ",""),"-","/")</f>
        <v/>
      </c>
      <c r="C3138" s="158">
        <f>BD_TS!E3137</f>
        <v>0</v>
      </c>
      <c r="D3138" s="159">
        <f>BD_TS!F3137</f>
        <v>0</v>
      </c>
      <c r="E3138" s="160">
        <f>BD_TS!B3137</f>
        <v>0</v>
      </c>
      <c r="F3138" s="161">
        <f>BD_TS!C3137</f>
        <v>0</v>
      </c>
      <c r="G3138" s="187">
        <f>BD_TS!H3137</f>
        <v>0</v>
      </c>
      <c r="H3138" s="158" t="str">
        <f>IF($A3138=0,"",IFERROR(INDEX(BD_Gestão!A:A,MATCH('Banco de Dados'!$B3138,BD_Gestão!$B:$B,0)),"erro"))</f>
        <v/>
      </c>
      <c r="I3138" s="162" t="str">
        <f>IF($A3138=0,"",IFERROR(INDEX(BD_Gestão!E:E,MATCH('Banco de Dados'!$B3138,BD_Gestão!$B:$B,0)),"erro"))</f>
        <v/>
      </c>
      <c r="J3138" s="186" t="str">
        <f>IF($A3138=0,"",IFERROR(INDEX(BD_Gestão!B:B,MATCH('Banco de Dados'!$B3138,BD_Gestão!$B:$B,0)),"erro"))</f>
        <v/>
      </c>
      <c r="K3138" s="158" t="str">
        <f>IF($A3138=0,"",IFERROR(INDEX(BD_Gestão!C:C,MATCH('Banco de Dados'!$B3138,BD_Gestão!$B:$B,0)),"erro"))</f>
        <v/>
      </c>
      <c r="L3138" s="158" t="str">
        <f>IF($A3138=0,"",IFERROR(INDEX(BD_Gestão!H:H,MATCH('Banco de Dados'!$B3138,BD_Gestão!$B:$B,0)),"erro"))</f>
        <v/>
      </c>
      <c r="M3138" s="161" t="str">
        <f>IF($A3138=0,"",IFERROR(INDEX(BD_Gestão!F:F,MATCH('Banco de Dados'!$B3138,BD_Gestão!$B:$B,0)),"erro"))</f>
        <v/>
      </c>
      <c r="N3138" s="161" t="str">
        <f>IF($A3138=0,"",IFERROR(INDEX(BD_Gestão!J:J,MATCH('Banco de Dados'!$B3138,BD_Gestão!$B:$B,0)),"erro"))</f>
        <v/>
      </c>
      <c r="O3138" s="164" t="str">
        <f>IF($A3138=0,"",IFERROR(INDEX(BD_Gestão!K:K,MATCH('Banco de Dados'!$B3138,BD_Gestão!$B:$B,0)),"erro"))</f>
        <v/>
      </c>
      <c r="P3138" s="169" t="str">
        <f t="shared" si="194"/>
        <v/>
      </c>
      <c r="Q3138" s="170" t="str">
        <f t="shared" si="195"/>
        <v/>
      </c>
      <c r="R3138" s="163" t="e">
        <f t="shared" si="192"/>
        <v>#VALUE!</v>
      </c>
      <c r="S3138" s="163" t="e">
        <f t="shared" si="193"/>
        <v>#VALUE!</v>
      </c>
      <c r="T3138" s="163" t="e">
        <f>INDEX(Controle!O:O,MATCH('Banco de Dados'!A3138,Controle!M:M,0))*E3138/100</f>
        <v>#N/A</v>
      </c>
    </row>
    <row r="3139" spans="1:20" hidden="1" x14ac:dyDescent="0.2">
      <c r="A3139" s="158">
        <f>BD_TS!A3138</f>
        <v>0</v>
      </c>
      <c r="B3139" s="158" t="str">
        <f>SUBSTITUTE(SUBSTITUTE(BD_TS!D3138," ",""),"-","/")</f>
        <v/>
      </c>
      <c r="C3139" s="158">
        <f>BD_TS!E3138</f>
        <v>0</v>
      </c>
      <c r="D3139" s="159">
        <f>BD_TS!F3138</f>
        <v>0</v>
      </c>
      <c r="E3139" s="160">
        <f>BD_TS!B3138</f>
        <v>0</v>
      </c>
      <c r="F3139" s="161">
        <f>BD_TS!C3138</f>
        <v>0</v>
      </c>
      <c r="G3139" s="187">
        <f>BD_TS!H3138</f>
        <v>0</v>
      </c>
      <c r="H3139" s="158" t="str">
        <f>IF($A3139=0,"",IFERROR(INDEX(BD_Gestão!A:A,MATCH('Banco de Dados'!$B3139,BD_Gestão!$B:$B,0)),"erro"))</f>
        <v/>
      </c>
      <c r="I3139" s="162" t="str">
        <f>IF($A3139=0,"",IFERROR(INDEX(BD_Gestão!E:E,MATCH('Banco de Dados'!$B3139,BD_Gestão!$B:$B,0)),"erro"))</f>
        <v/>
      </c>
      <c r="J3139" s="186" t="str">
        <f>IF($A3139=0,"",IFERROR(INDEX(BD_Gestão!B:B,MATCH('Banco de Dados'!$B3139,BD_Gestão!$B:$B,0)),"erro"))</f>
        <v/>
      </c>
      <c r="K3139" s="158" t="str">
        <f>IF($A3139=0,"",IFERROR(INDEX(BD_Gestão!C:C,MATCH('Banco de Dados'!$B3139,BD_Gestão!$B:$B,0)),"erro"))</f>
        <v/>
      </c>
      <c r="L3139" s="158" t="str">
        <f>IF($A3139=0,"",IFERROR(INDEX(BD_Gestão!H:H,MATCH('Banco de Dados'!$B3139,BD_Gestão!$B:$B,0)),"erro"))</f>
        <v/>
      </c>
      <c r="M3139" s="161" t="str">
        <f>IF($A3139=0,"",IFERROR(INDEX(BD_Gestão!F:F,MATCH('Banco de Dados'!$B3139,BD_Gestão!$B:$B,0)),"erro"))</f>
        <v/>
      </c>
      <c r="N3139" s="161" t="str">
        <f>IF($A3139=0,"",IFERROR(INDEX(BD_Gestão!J:J,MATCH('Banco de Dados'!$B3139,BD_Gestão!$B:$B,0)),"erro"))</f>
        <v/>
      </c>
      <c r="O3139" s="164" t="str">
        <f>IF($A3139=0,"",IFERROR(INDEX(BD_Gestão!K:K,MATCH('Banco de Dados'!$B3139,BD_Gestão!$B:$B,0)),"erro"))</f>
        <v/>
      </c>
      <c r="P3139" s="169" t="str">
        <f t="shared" si="194"/>
        <v/>
      </c>
      <c r="Q3139" s="170" t="str">
        <f t="shared" si="195"/>
        <v/>
      </c>
      <c r="R3139" s="163" t="e">
        <f t="shared" si="192"/>
        <v>#VALUE!</v>
      </c>
      <c r="S3139" s="163" t="e">
        <f t="shared" si="193"/>
        <v>#VALUE!</v>
      </c>
      <c r="T3139" s="163" t="e">
        <f>INDEX(Controle!O:O,MATCH('Banco de Dados'!A3139,Controle!M:M,0))*E3139/100</f>
        <v>#N/A</v>
      </c>
    </row>
    <row r="3140" spans="1:20" hidden="1" x14ac:dyDescent="0.2">
      <c r="A3140" s="158">
        <f>BD_TS!A3139</f>
        <v>0</v>
      </c>
      <c r="B3140" s="158" t="str">
        <f>SUBSTITUTE(SUBSTITUTE(BD_TS!D3139," ",""),"-","/")</f>
        <v/>
      </c>
      <c r="C3140" s="158">
        <f>BD_TS!E3139</f>
        <v>0</v>
      </c>
      <c r="D3140" s="159">
        <f>BD_TS!F3139</f>
        <v>0</v>
      </c>
      <c r="E3140" s="160">
        <f>BD_TS!B3139</f>
        <v>0</v>
      </c>
      <c r="F3140" s="161">
        <f>BD_TS!C3139</f>
        <v>0</v>
      </c>
      <c r="G3140" s="187">
        <f>BD_TS!H3139</f>
        <v>0</v>
      </c>
      <c r="H3140" s="158" t="str">
        <f>IF($A3140=0,"",IFERROR(INDEX(BD_Gestão!A:A,MATCH('Banco de Dados'!$B3140,BD_Gestão!$B:$B,0)),"erro"))</f>
        <v/>
      </c>
      <c r="I3140" s="162" t="str">
        <f>IF($A3140=0,"",IFERROR(INDEX(BD_Gestão!E:E,MATCH('Banco de Dados'!$B3140,BD_Gestão!$B:$B,0)),"erro"))</f>
        <v/>
      </c>
      <c r="J3140" s="186" t="str">
        <f>IF($A3140=0,"",IFERROR(INDEX(BD_Gestão!B:B,MATCH('Banco de Dados'!$B3140,BD_Gestão!$B:$B,0)),"erro"))</f>
        <v/>
      </c>
      <c r="K3140" s="158" t="str">
        <f>IF($A3140=0,"",IFERROR(INDEX(BD_Gestão!C:C,MATCH('Banco de Dados'!$B3140,BD_Gestão!$B:$B,0)),"erro"))</f>
        <v/>
      </c>
      <c r="L3140" s="158" t="str">
        <f>IF($A3140=0,"",IFERROR(INDEX(BD_Gestão!H:H,MATCH('Banco de Dados'!$B3140,BD_Gestão!$B:$B,0)),"erro"))</f>
        <v/>
      </c>
      <c r="M3140" s="161" t="str">
        <f>IF($A3140=0,"",IFERROR(INDEX(BD_Gestão!F:F,MATCH('Banco de Dados'!$B3140,BD_Gestão!$B:$B,0)),"erro"))</f>
        <v/>
      </c>
      <c r="N3140" s="161" t="str">
        <f>IF($A3140=0,"",IFERROR(INDEX(BD_Gestão!J:J,MATCH('Banco de Dados'!$B3140,BD_Gestão!$B:$B,0)),"erro"))</f>
        <v/>
      </c>
      <c r="O3140" s="164" t="str">
        <f>IF($A3140=0,"",IFERROR(INDEX(BD_Gestão!K:K,MATCH('Banco de Dados'!$B3140,BD_Gestão!$B:$B,0)),"erro"))</f>
        <v/>
      </c>
      <c r="P3140" s="169" t="str">
        <f t="shared" si="194"/>
        <v/>
      </c>
      <c r="Q3140" s="170" t="str">
        <f t="shared" si="195"/>
        <v/>
      </c>
      <c r="R3140" s="163" t="e">
        <f t="shared" si="192"/>
        <v>#VALUE!</v>
      </c>
      <c r="S3140" s="163" t="e">
        <f t="shared" si="193"/>
        <v>#VALUE!</v>
      </c>
      <c r="T3140" s="163" t="e">
        <f>INDEX(Controle!O:O,MATCH('Banco de Dados'!A3140,Controle!M:M,0))*E3140/100</f>
        <v>#N/A</v>
      </c>
    </row>
    <row r="3141" spans="1:20" hidden="1" x14ac:dyDescent="0.2">
      <c r="A3141" s="158">
        <f>BD_TS!A3140</f>
        <v>0</v>
      </c>
      <c r="B3141" s="158" t="str">
        <f>SUBSTITUTE(SUBSTITUTE(BD_TS!D3140," ",""),"-","/")</f>
        <v/>
      </c>
      <c r="C3141" s="158">
        <f>BD_TS!E3140</f>
        <v>0</v>
      </c>
      <c r="D3141" s="159">
        <f>BD_TS!F3140</f>
        <v>0</v>
      </c>
      <c r="E3141" s="160">
        <f>BD_TS!B3140</f>
        <v>0</v>
      </c>
      <c r="F3141" s="161">
        <f>BD_TS!C3140</f>
        <v>0</v>
      </c>
      <c r="G3141" s="187">
        <f>BD_TS!H3140</f>
        <v>0</v>
      </c>
      <c r="H3141" s="158" t="str">
        <f>IF($A3141=0,"",IFERROR(INDEX(BD_Gestão!A:A,MATCH('Banco de Dados'!$B3141,BD_Gestão!$B:$B,0)),"erro"))</f>
        <v/>
      </c>
      <c r="I3141" s="162" t="str">
        <f>IF($A3141=0,"",IFERROR(INDEX(BD_Gestão!E:E,MATCH('Banco de Dados'!$B3141,BD_Gestão!$B:$B,0)),"erro"))</f>
        <v/>
      </c>
      <c r="J3141" s="186" t="str">
        <f>IF($A3141=0,"",IFERROR(INDEX(BD_Gestão!B:B,MATCH('Banco de Dados'!$B3141,BD_Gestão!$B:$B,0)),"erro"))</f>
        <v/>
      </c>
      <c r="K3141" s="158" t="str">
        <f>IF($A3141=0,"",IFERROR(INDEX(BD_Gestão!C:C,MATCH('Banco de Dados'!$B3141,BD_Gestão!$B:$B,0)),"erro"))</f>
        <v/>
      </c>
      <c r="L3141" s="158" t="str">
        <f>IF($A3141=0,"",IFERROR(INDEX(BD_Gestão!H:H,MATCH('Banco de Dados'!$B3141,BD_Gestão!$B:$B,0)),"erro"))</f>
        <v/>
      </c>
      <c r="M3141" s="161" t="str">
        <f>IF($A3141=0,"",IFERROR(INDEX(BD_Gestão!F:F,MATCH('Banco de Dados'!$B3141,BD_Gestão!$B:$B,0)),"erro"))</f>
        <v/>
      </c>
      <c r="N3141" s="161" t="str">
        <f>IF($A3141=0,"",IFERROR(INDEX(BD_Gestão!J:J,MATCH('Banco de Dados'!$B3141,BD_Gestão!$B:$B,0)),"erro"))</f>
        <v/>
      </c>
      <c r="O3141" s="164" t="str">
        <f>IF($A3141=0,"",IFERROR(INDEX(BD_Gestão!K:K,MATCH('Banco de Dados'!$B3141,BD_Gestão!$B:$B,0)),"erro"))</f>
        <v/>
      </c>
      <c r="P3141" s="169" t="str">
        <f t="shared" si="194"/>
        <v/>
      </c>
      <c r="Q3141" s="170" t="str">
        <f t="shared" si="195"/>
        <v/>
      </c>
      <c r="R3141" s="163" t="e">
        <f t="shared" ref="R3141:R3204" si="196">MONTH(I3141)</f>
        <v>#VALUE!</v>
      </c>
      <c r="S3141" s="163" t="e">
        <f t="shared" ref="S3141:S3204" si="197">YEAR(I3141)</f>
        <v>#VALUE!</v>
      </c>
      <c r="T3141" s="163" t="e">
        <f>INDEX(Controle!O:O,MATCH('Banco de Dados'!A3141,Controle!M:M,0))*E3141/100</f>
        <v>#N/A</v>
      </c>
    </row>
    <row r="3142" spans="1:20" hidden="1" x14ac:dyDescent="0.2">
      <c r="A3142" s="158">
        <f>BD_TS!A3141</f>
        <v>0</v>
      </c>
      <c r="B3142" s="158" t="str">
        <f>SUBSTITUTE(SUBSTITUTE(BD_TS!D3141," ",""),"-","/")</f>
        <v/>
      </c>
      <c r="C3142" s="158">
        <f>BD_TS!E3141</f>
        <v>0</v>
      </c>
      <c r="D3142" s="159">
        <f>BD_TS!F3141</f>
        <v>0</v>
      </c>
      <c r="E3142" s="160">
        <f>BD_TS!B3141</f>
        <v>0</v>
      </c>
      <c r="F3142" s="161">
        <f>BD_TS!C3141</f>
        <v>0</v>
      </c>
      <c r="G3142" s="187">
        <f>BD_TS!H3141</f>
        <v>0</v>
      </c>
      <c r="H3142" s="158" t="str">
        <f>IF($A3142=0,"",IFERROR(INDEX(BD_Gestão!A:A,MATCH('Banco de Dados'!$B3142,BD_Gestão!$B:$B,0)),"erro"))</f>
        <v/>
      </c>
      <c r="I3142" s="162" t="str">
        <f>IF($A3142=0,"",IFERROR(INDEX(BD_Gestão!E:E,MATCH('Banco de Dados'!$B3142,BD_Gestão!$B:$B,0)),"erro"))</f>
        <v/>
      </c>
      <c r="J3142" s="186" t="str">
        <f>IF($A3142=0,"",IFERROR(INDEX(BD_Gestão!B:B,MATCH('Banco de Dados'!$B3142,BD_Gestão!$B:$B,0)),"erro"))</f>
        <v/>
      </c>
      <c r="K3142" s="158" t="str">
        <f>IF($A3142=0,"",IFERROR(INDEX(BD_Gestão!C:C,MATCH('Banco de Dados'!$B3142,BD_Gestão!$B:$B,0)),"erro"))</f>
        <v/>
      </c>
      <c r="L3142" s="158" t="str">
        <f>IF($A3142=0,"",IFERROR(INDEX(BD_Gestão!H:H,MATCH('Banco de Dados'!$B3142,BD_Gestão!$B:$B,0)),"erro"))</f>
        <v/>
      </c>
      <c r="M3142" s="161" t="str">
        <f>IF($A3142=0,"",IFERROR(INDEX(BD_Gestão!F:F,MATCH('Banco de Dados'!$B3142,BD_Gestão!$B:$B,0)),"erro"))</f>
        <v/>
      </c>
      <c r="N3142" s="161" t="str">
        <f>IF($A3142=0,"",IFERROR(INDEX(BD_Gestão!J:J,MATCH('Banco de Dados'!$B3142,BD_Gestão!$B:$B,0)),"erro"))</f>
        <v/>
      </c>
      <c r="O3142" s="164" t="str">
        <f>IF($A3142=0,"",IFERROR(INDEX(BD_Gestão!K:K,MATCH('Banco de Dados'!$B3142,BD_Gestão!$B:$B,0)),"erro"))</f>
        <v/>
      </c>
      <c r="P3142" s="169" t="str">
        <f t="shared" ref="P3142:P3205" si="198">IF(OR(H3142="erro",H3142=""),"",E3142*(MIN(O3142,1)))</f>
        <v/>
      </c>
      <c r="Q3142" s="170" t="str">
        <f t="shared" ref="Q3142:Q3205" si="199">IF(OR(H3142="erro",H3142=""),"",E3142-P3142)</f>
        <v/>
      </c>
      <c r="R3142" s="163" t="e">
        <f t="shared" si="196"/>
        <v>#VALUE!</v>
      </c>
      <c r="S3142" s="163" t="e">
        <f t="shared" si="197"/>
        <v>#VALUE!</v>
      </c>
      <c r="T3142" s="163" t="e">
        <f>INDEX(Controle!O:O,MATCH('Banco de Dados'!A3142,Controle!M:M,0))*E3142/100</f>
        <v>#N/A</v>
      </c>
    </row>
    <row r="3143" spans="1:20" hidden="1" x14ac:dyDescent="0.2">
      <c r="A3143" s="158">
        <f>BD_TS!A3142</f>
        <v>0</v>
      </c>
      <c r="B3143" s="158" t="str">
        <f>SUBSTITUTE(SUBSTITUTE(BD_TS!D3142," ",""),"-","/")</f>
        <v/>
      </c>
      <c r="C3143" s="158">
        <f>BD_TS!E3142</f>
        <v>0</v>
      </c>
      <c r="D3143" s="159">
        <f>BD_TS!F3142</f>
        <v>0</v>
      </c>
      <c r="E3143" s="160">
        <f>BD_TS!B3142</f>
        <v>0</v>
      </c>
      <c r="F3143" s="161">
        <f>BD_TS!C3142</f>
        <v>0</v>
      </c>
      <c r="G3143" s="187">
        <f>BD_TS!H3142</f>
        <v>0</v>
      </c>
      <c r="H3143" s="158" t="str">
        <f>IF($A3143=0,"",IFERROR(INDEX(BD_Gestão!A:A,MATCH('Banco de Dados'!$B3143,BD_Gestão!$B:$B,0)),"erro"))</f>
        <v/>
      </c>
      <c r="I3143" s="162" t="str">
        <f>IF($A3143=0,"",IFERROR(INDEX(BD_Gestão!E:E,MATCH('Banco de Dados'!$B3143,BD_Gestão!$B:$B,0)),"erro"))</f>
        <v/>
      </c>
      <c r="J3143" s="186" t="str">
        <f>IF($A3143=0,"",IFERROR(INDEX(BD_Gestão!B:B,MATCH('Banco de Dados'!$B3143,BD_Gestão!$B:$B,0)),"erro"))</f>
        <v/>
      </c>
      <c r="K3143" s="158" t="str">
        <f>IF($A3143=0,"",IFERROR(INDEX(BD_Gestão!C:C,MATCH('Banco de Dados'!$B3143,BD_Gestão!$B:$B,0)),"erro"))</f>
        <v/>
      </c>
      <c r="L3143" s="158" t="str">
        <f>IF($A3143=0,"",IFERROR(INDEX(BD_Gestão!H:H,MATCH('Banco de Dados'!$B3143,BD_Gestão!$B:$B,0)),"erro"))</f>
        <v/>
      </c>
      <c r="M3143" s="161" t="str">
        <f>IF($A3143=0,"",IFERROR(INDEX(BD_Gestão!F:F,MATCH('Banco de Dados'!$B3143,BD_Gestão!$B:$B,0)),"erro"))</f>
        <v/>
      </c>
      <c r="N3143" s="161" t="str">
        <f>IF($A3143=0,"",IFERROR(INDEX(BD_Gestão!J:J,MATCH('Banco de Dados'!$B3143,BD_Gestão!$B:$B,0)),"erro"))</f>
        <v/>
      </c>
      <c r="O3143" s="164" t="str">
        <f>IF($A3143=0,"",IFERROR(INDEX(BD_Gestão!K:K,MATCH('Banco de Dados'!$B3143,BD_Gestão!$B:$B,0)),"erro"))</f>
        <v/>
      </c>
      <c r="P3143" s="169" t="str">
        <f t="shared" si="198"/>
        <v/>
      </c>
      <c r="Q3143" s="170" t="str">
        <f t="shared" si="199"/>
        <v/>
      </c>
      <c r="R3143" s="163" t="e">
        <f t="shared" si="196"/>
        <v>#VALUE!</v>
      </c>
      <c r="S3143" s="163" t="e">
        <f t="shared" si="197"/>
        <v>#VALUE!</v>
      </c>
      <c r="T3143" s="163" t="e">
        <f>INDEX(Controle!O:O,MATCH('Banco de Dados'!A3143,Controle!M:M,0))*E3143/100</f>
        <v>#N/A</v>
      </c>
    </row>
    <row r="3144" spans="1:20" hidden="1" x14ac:dyDescent="0.2">
      <c r="A3144" s="158">
        <f>BD_TS!A3143</f>
        <v>0</v>
      </c>
      <c r="B3144" s="158" t="str">
        <f>SUBSTITUTE(SUBSTITUTE(BD_TS!D3143," ",""),"-","/")</f>
        <v/>
      </c>
      <c r="C3144" s="158">
        <f>BD_TS!E3143</f>
        <v>0</v>
      </c>
      <c r="D3144" s="159">
        <f>BD_TS!F3143</f>
        <v>0</v>
      </c>
      <c r="E3144" s="160">
        <f>BD_TS!B3143</f>
        <v>0</v>
      </c>
      <c r="F3144" s="161">
        <f>BD_TS!C3143</f>
        <v>0</v>
      </c>
      <c r="G3144" s="187">
        <f>BD_TS!H3143</f>
        <v>0</v>
      </c>
      <c r="H3144" s="158" t="str">
        <f>IF($A3144=0,"",IFERROR(INDEX(BD_Gestão!A:A,MATCH('Banco de Dados'!$B3144,BD_Gestão!$B:$B,0)),"erro"))</f>
        <v/>
      </c>
      <c r="I3144" s="162" t="str">
        <f>IF($A3144=0,"",IFERROR(INDEX(BD_Gestão!E:E,MATCH('Banco de Dados'!$B3144,BD_Gestão!$B:$B,0)),"erro"))</f>
        <v/>
      </c>
      <c r="J3144" s="186" t="str">
        <f>IF($A3144=0,"",IFERROR(INDEX(BD_Gestão!B:B,MATCH('Banco de Dados'!$B3144,BD_Gestão!$B:$B,0)),"erro"))</f>
        <v/>
      </c>
      <c r="K3144" s="158" t="str">
        <f>IF($A3144=0,"",IFERROR(INDEX(BD_Gestão!C:C,MATCH('Banco de Dados'!$B3144,BD_Gestão!$B:$B,0)),"erro"))</f>
        <v/>
      </c>
      <c r="L3144" s="158" t="str">
        <f>IF($A3144=0,"",IFERROR(INDEX(BD_Gestão!H:H,MATCH('Banco de Dados'!$B3144,BD_Gestão!$B:$B,0)),"erro"))</f>
        <v/>
      </c>
      <c r="M3144" s="161" t="str">
        <f>IF($A3144=0,"",IFERROR(INDEX(BD_Gestão!F:F,MATCH('Banco de Dados'!$B3144,BD_Gestão!$B:$B,0)),"erro"))</f>
        <v/>
      </c>
      <c r="N3144" s="161" t="str">
        <f>IF($A3144=0,"",IFERROR(INDEX(BD_Gestão!J:J,MATCH('Banco de Dados'!$B3144,BD_Gestão!$B:$B,0)),"erro"))</f>
        <v/>
      </c>
      <c r="O3144" s="164" t="str">
        <f>IF($A3144=0,"",IFERROR(INDEX(BD_Gestão!K:K,MATCH('Banco de Dados'!$B3144,BD_Gestão!$B:$B,0)),"erro"))</f>
        <v/>
      </c>
      <c r="P3144" s="169" t="str">
        <f t="shared" si="198"/>
        <v/>
      </c>
      <c r="Q3144" s="170" t="str">
        <f t="shared" si="199"/>
        <v/>
      </c>
      <c r="R3144" s="163" t="e">
        <f t="shared" si="196"/>
        <v>#VALUE!</v>
      </c>
      <c r="S3144" s="163" t="e">
        <f t="shared" si="197"/>
        <v>#VALUE!</v>
      </c>
      <c r="T3144" s="163" t="e">
        <f>INDEX(Controle!O:O,MATCH('Banco de Dados'!A3144,Controle!M:M,0))*E3144/100</f>
        <v>#N/A</v>
      </c>
    </row>
    <row r="3145" spans="1:20" hidden="1" x14ac:dyDescent="0.2">
      <c r="A3145" s="158">
        <f>BD_TS!A3144</f>
        <v>0</v>
      </c>
      <c r="B3145" s="158" t="str">
        <f>SUBSTITUTE(SUBSTITUTE(BD_TS!D3144," ",""),"-","/")</f>
        <v/>
      </c>
      <c r="C3145" s="158">
        <f>BD_TS!E3144</f>
        <v>0</v>
      </c>
      <c r="D3145" s="159">
        <f>BD_TS!F3144</f>
        <v>0</v>
      </c>
      <c r="E3145" s="160">
        <f>BD_TS!B3144</f>
        <v>0</v>
      </c>
      <c r="F3145" s="161">
        <f>BD_TS!C3144</f>
        <v>0</v>
      </c>
      <c r="G3145" s="187">
        <f>BD_TS!H3144</f>
        <v>0</v>
      </c>
      <c r="H3145" s="158" t="str">
        <f>IF($A3145=0,"",IFERROR(INDEX(BD_Gestão!A:A,MATCH('Banco de Dados'!$B3145,BD_Gestão!$B:$B,0)),"erro"))</f>
        <v/>
      </c>
      <c r="I3145" s="162" t="str">
        <f>IF($A3145=0,"",IFERROR(INDEX(BD_Gestão!E:E,MATCH('Banco de Dados'!$B3145,BD_Gestão!$B:$B,0)),"erro"))</f>
        <v/>
      </c>
      <c r="J3145" s="186" t="str">
        <f>IF($A3145=0,"",IFERROR(INDEX(BD_Gestão!B:B,MATCH('Banco de Dados'!$B3145,BD_Gestão!$B:$B,0)),"erro"))</f>
        <v/>
      </c>
      <c r="K3145" s="158" t="str">
        <f>IF($A3145=0,"",IFERROR(INDEX(BD_Gestão!C:C,MATCH('Banco de Dados'!$B3145,BD_Gestão!$B:$B,0)),"erro"))</f>
        <v/>
      </c>
      <c r="L3145" s="158" t="str">
        <f>IF($A3145=0,"",IFERROR(INDEX(BD_Gestão!H:H,MATCH('Banco de Dados'!$B3145,BD_Gestão!$B:$B,0)),"erro"))</f>
        <v/>
      </c>
      <c r="M3145" s="161" t="str">
        <f>IF($A3145=0,"",IFERROR(INDEX(BD_Gestão!F:F,MATCH('Banco de Dados'!$B3145,BD_Gestão!$B:$B,0)),"erro"))</f>
        <v/>
      </c>
      <c r="N3145" s="161" t="str">
        <f>IF($A3145=0,"",IFERROR(INDEX(BD_Gestão!J:J,MATCH('Banco de Dados'!$B3145,BD_Gestão!$B:$B,0)),"erro"))</f>
        <v/>
      </c>
      <c r="O3145" s="164" t="str">
        <f>IF($A3145=0,"",IFERROR(INDEX(BD_Gestão!K:K,MATCH('Banco de Dados'!$B3145,BD_Gestão!$B:$B,0)),"erro"))</f>
        <v/>
      </c>
      <c r="P3145" s="169" t="str">
        <f t="shared" si="198"/>
        <v/>
      </c>
      <c r="Q3145" s="170" t="str">
        <f t="shared" si="199"/>
        <v/>
      </c>
      <c r="R3145" s="163" t="e">
        <f t="shared" si="196"/>
        <v>#VALUE!</v>
      </c>
      <c r="S3145" s="163" t="e">
        <f t="shared" si="197"/>
        <v>#VALUE!</v>
      </c>
      <c r="T3145" s="163" t="e">
        <f>INDEX(Controle!O:O,MATCH('Banco de Dados'!A3145,Controle!M:M,0))*E3145/100</f>
        <v>#N/A</v>
      </c>
    </row>
    <row r="3146" spans="1:20" hidden="1" x14ac:dyDescent="0.2">
      <c r="A3146" s="158">
        <f>BD_TS!A3145</f>
        <v>0</v>
      </c>
      <c r="B3146" s="158" t="str">
        <f>SUBSTITUTE(SUBSTITUTE(BD_TS!D3145," ",""),"-","/")</f>
        <v/>
      </c>
      <c r="C3146" s="158">
        <f>BD_TS!E3145</f>
        <v>0</v>
      </c>
      <c r="D3146" s="159">
        <f>BD_TS!F3145</f>
        <v>0</v>
      </c>
      <c r="E3146" s="160">
        <f>BD_TS!B3145</f>
        <v>0</v>
      </c>
      <c r="F3146" s="161">
        <f>BD_TS!C3145</f>
        <v>0</v>
      </c>
      <c r="G3146" s="187">
        <f>BD_TS!H3145</f>
        <v>0</v>
      </c>
      <c r="H3146" s="158" t="str">
        <f>IF($A3146=0,"",IFERROR(INDEX(BD_Gestão!A:A,MATCH('Banco de Dados'!$B3146,BD_Gestão!$B:$B,0)),"erro"))</f>
        <v/>
      </c>
      <c r="I3146" s="162" t="str">
        <f>IF($A3146=0,"",IFERROR(INDEX(BD_Gestão!E:E,MATCH('Banco de Dados'!$B3146,BD_Gestão!$B:$B,0)),"erro"))</f>
        <v/>
      </c>
      <c r="J3146" s="186" t="str">
        <f>IF($A3146=0,"",IFERROR(INDEX(BD_Gestão!B:B,MATCH('Banco de Dados'!$B3146,BD_Gestão!$B:$B,0)),"erro"))</f>
        <v/>
      </c>
      <c r="K3146" s="158" t="str">
        <f>IF($A3146=0,"",IFERROR(INDEX(BD_Gestão!C:C,MATCH('Banco de Dados'!$B3146,BD_Gestão!$B:$B,0)),"erro"))</f>
        <v/>
      </c>
      <c r="L3146" s="158" t="str">
        <f>IF($A3146=0,"",IFERROR(INDEX(BD_Gestão!H:H,MATCH('Banco de Dados'!$B3146,BD_Gestão!$B:$B,0)),"erro"))</f>
        <v/>
      </c>
      <c r="M3146" s="161" t="str">
        <f>IF($A3146=0,"",IFERROR(INDEX(BD_Gestão!F:F,MATCH('Banco de Dados'!$B3146,BD_Gestão!$B:$B,0)),"erro"))</f>
        <v/>
      </c>
      <c r="N3146" s="161" t="str">
        <f>IF($A3146=0,"",IFERROR(INDEX(BD_Gestão!J:J,MATCH('Banco de Dados'!$B3146,BD_Gestão!$B:$B,0)),"erro"))</f>
        <v/>
      </c>
      <c r="O3146" s="164" t="str">
        <f>IF($A3146=0,"",IFERROR(INDEX(BD_Gestão!K:K,MATCH('Banco de Dados'!$B3146,BD_Gestão!$B:$B,0)),"erro"))</f>
        <v/>
      </c>
      <c r="P3146" s="169" t="str">
        <f t="shared" si="198"/>
        <v/>
      </c>
      <c r="Q3146" s="170" t="str">
        <f t="shared" si="199"/>
        <v/>
      </c>
      <c r="R3146" s="163" t="e">
        <f t="shared" si="196"/>
        <v>#VALUE!</v>
      </c>
      <c r="S3146" s="163" t="e">
        <f t="shared" si="197"/>
        <v>#VALUE!</v>
      </c>
      <c r="T3146" s="163" t="e">
        <f>INDEX(Controle!O:O,MATCH('Banco de Dados'!A3146,Controle!M:M,0))*E3146/100</f>
        <v>#N/A</v>
      </c>
    </row>
    <row r="3147" spans="1:20" hidden="1" x14ac:dyDescent="0.2">
      <c r="A3147" s="158">
        <f>BD_TS!A3146</f>
        <v>0</v>
      </c>
      <c r="B3147" s="158" t="str">
        <f>SUBSTITUTE(SUBSTITUTE(BD_TS!D3146," ",""),"-","/")</f>
        <v/>
      </c>
      <c r="C3147" s="158">
        <f>BD_TS!E3146</f>
        <v>0</v>
      </c>
      <c r="D3147" s="159">
        <f>BD_TS!F3146</f>
        <v>0</v>
      </c>
      <c r="E3147" s="160">
        <f>BD_TS!B3146</f>
        <v>0</v>
      </c>
      <c r="F3147" s="161">
        <f>BD_TS!C3146</f>
        <v>0</v>
      </c>
      <c r="G3147" s="187">
        <f>BD_TS!H3146</f>
        <v>0</v>
      </c>
      <c r="H3147" s="158" t="str">
        <f>IF($A3147=0,"",IFERROR(INDEX(BD_Gestão!A:A,MATCH('Banco de Dados'!$B3147,BD_Gestão!$B:$B,0)),"erro"))</f>
        <v/>
      </c>
      <c r="I3147" s="162" t="str">
        <f>IF($A3147=0,"",IFERROR(INDEX(BD_Gestão!E:E,MATCH('Banco de Dados'!$B3147,BD_Gestão!$B:$B,0)),"erro"))</f>
        <v/>
      </c>
      <c r="J3147" s="186" t="str">
        <f>IF($A3147=0,"",IFERROR(INDEX(BD_Gestão!B:B,MATCH('Banco de Dados'!$B3147,BD_Gestão!$B:$B,0)),"erro"))</f>
        <v/>
      </c>
      <c r="K3147" s="158" t="str">
        <f>IF($A3147=0,"",IFERROR(INDEX(BD_Gestão!C:C,MATCH('Banco de Dados'!$B3147,BD_Gestão!$B:$B,0)),"erro"))</f>
        <v/>
      </c>
      <c r="L3147" s="158" t="str">
        <f>IF($A3147=0,"",IFERROR(INDEX(BD_Gestão!H:H,MATCH('Banco de Dados'!$B3147,BD_Gestão!$B:$B,0)),"erro"))</f>
        <v/>
      </c>
      <c r="M3147" s="161" t="str">
        <f>IF($A3147=0,"",IFERROR(INDEX(BD_Gestão!F:F,MATCH('Banco de Dados'!$B3147,BD_Gestão!$B:$B,0)),"erro"))</f>
        <v/>
      </c>
      <c r="N3147" s="161" t="str">
        <f>IF($A3147=0,"",IFERROR(INDEX(BD_Gestão!J:J,MATCH('Banco de Dados'!$B3147,BD_Gestão!$B:$B,0)),"erro"))</f>
        <v/>
      </c>
      <c r="O3147" s="164" t="str">
        <f>IF($A3147=0,"",IFERROR(INDEX(BD_Gestão!K:K,MATCH('Banco de Dados'!$B3147,BD_Gestão!$B:$B,0)),"erro"))</f>
        <v/>
      </c>
      <c r="P3147" s="169" t="str">
        <f t="shared" si="198"/>
        <v/>
      </c>
      <c r="Q3147" s="170" t="str">
        <f t="shared" si="199"/>
        <v/>
      </c>
      <c r="R3147" s="163" t="e">
        <f t="shared" si="196"/>
        <v>#VALUE!</v>
      </c>
      <c r="S3147" s="163" t="e">
        <f t="shared" si="197"/>
        <v>#VALUE!</v>
      </c>
      <c r="T3147" s="163" t="e">
        <f>INDEX(Controle!O:O,MATCH('Banco de Dados'!A3147,Controle!M:M,0))*E3147/100</f>
        <v>#N/A</v>
      </c>
    </row>
    <row r="3148" spans="1:20" hidden="1" x14ac:dyDescent="0.2">
      <c r="A3148" s="158">
        <f>BD_TS!A3147</f>
        <v>0</v>
      </c>
      <c r="B3148" s="158" t="str">
        <f>SUBSTITUTE(SUBSTITUTE(BD_TS!D3147," ",""),"-","/")</f>
        <v/>
      </c>
      <c r="C3148" s="158">
        <f>BD_TS!E3147</f>
        <v>0</v>
      </c>
      <c r="D3148" s="159">
        <f>BD_TS!F3147</f>
        <v>0</v>
      </c>
      <c r="E3148" s="160">
        <f>BD_TS!B3147</f>
        <v>0</v>
      </c>
      <c r="F3148" s="161">
        <f>BD_TS!C3147</f>
        <v>0</v>
      </c>
      <c r="G3148" s="187">
        <f>BD_TS!H3147</f>
        <v>0</v>
      </c>
      <c r="H3148" s="158" t="str">
        <f>IF($A3148=0,"",IFERROR(INDEX(BD_Gestão!A:A,MATCH('Banco de Dados'!$B3148,BD_Gestão!$B:$B,0)),"erro"))</f>
        <v/>
      </c>
      <c r="I3148" s="162" t="str">
        <f>IF($A3148=0,"",IFERROR(INDEX(BD_Gestão!E:E,MATCH('Banco de Dados'!$B3148,BD_Gestão!$B:$B,0)),"erro"))</f>
        <v/>
      </c>
      <c r="J3148" s="186" t="str">
        <f>IF($A3148=0,"",IFERROR(INDEX(BD_Gestão!B:B,MATCH('Banco de Dados'!$B3148,BD_Gestão!$B:$B,0)),"erro"))</f>
        <v/>
      </c>
      <c r="K3148" s="158" t="str">
        <f>IF($A3148=0,"",IFERROR(INDEX(BD_Gestão!C:C,MATCH('Banco de Dados'!$B3148,BD_Gestão!$B:$B,0)),"erro"))</f>
        <v/>
      </c>
      <c r="L3148" s="158" t="str">
        <f>IF($A3148=0,"",IFERROR(INDEX(BD_Gestão!H:H,MATCH('Banco de Dados'!$B3148,BD_Gestão!$B:$B,0)),"erro"))</f>
        <v/>
      </c>
      <c r="M3148" s="161" t="str">
        <f>IF($A3148=0,"",IFERROR(INDEX(BD_Gestão!F:F,MATCH('Banco de Dados'!$B3148,BD_Gestão!$B:$B,0)),"erro"))</f>
        <v/>
      </c>
      <c r="N3148" s="161" t="str">
        <f>IF($A3148=0,"",IFERROR(INDEX(BD_Gestão!J:J,MATCH('Banco de Dados'!$B3148,BD_Gestão!$B:$B,0)),"erro"))</f>
        <v/>
      </c>
      <c r="O3148" s="164" t="str">
        <f>IF($A3148=0,"",IFERROR(INDEX(BD_Gestão!K:K,MATCH('Banco de Dados'!$B3148,BD_Gestão!$B:$B,0)),"erro"))</f>
        <v/>
      </c>
      <c r="P3148" s="169" t="str">
        <f t="shared" si="198"/>
        <v/>
      </c>
      <c r="Q3148" s="170" t="str">
        <f t="shared" si="199"/>
        <v/>
      </c>
      <c r="R3148" s="163" t="e">
        <f t="shared" si="196"/>
        <v>#VALUE!</v>
      </c>
      <c r="S3148" s="163" t="e">
        <f t="shared" si="197"/>
        <v>#VALUE!</v>
      </c>
      <c r="T3148" s="163" t="e">
        <f>INDEX(Controle!O:O,MATCH('Banco de Dados'!A3148,Controle!M:M,0))*E3148/100</f>
        <v>#N/A</v>
      </c>
    </row>
    <row r="3149" spans="1:20" hidden="1" x14ac:dyDescent="0.2">
      <c r="A3149" s="158">
        <f>BD_TS!A3148</f>
        <v>0</v>
      </c>
      <c r="B3149" s="158" t="str">
        <f>SUBSTITUTE(SUBSTITUTE(BD_TS!D3148," ",""),"-","/")</f>
        <v/>
      </c>
      <c r="C3149" s="158">
        <f>BD_TS!E3148</f>
        <v>0</v>
      </c>
      <c r="D3149" s="159">
        <f>BD_TS!F3148</f>
        <v>0</v>
      </c>
      <c r="E3149" s="160">
        <f>BD_TS!B3148</f>
        <v>0</v>
      </c>
      <c r="F3149" s="161">
        <f>BD_TS!C3148</f>
        <v>0</v>
      </c>
      <c r="G3149" s="187">
        <f>BD_TS!H3148</f>
        <v>0</v>
      </c>
      <c r="H3149" s="158" t="str">
        <f>IF($A3149=0,"",IFERROR(INDEX(BD_Gestão!A:A,MATCH('Banco de Dados'!$B3149,BD_Gestão!$B:$B,0)),"erro"))</f>
        <v/>
      </c>
      <c r="I3149" s="162" t="str">
        <f>IF($A3149=0,"",IFERROR(INDEX(BD_Gestão!E:E,MATCH('Banco de Dados'!$B3149,BD_Gestão!$B:$B,0)),"erro"))</f>
        <v/>
      </c>
      <c r="J3149" s="186" t="str">
        <f>IF($A3149=0,"",IFERROR(INDEX(BD_Gestão!B:B,MATCH('Banco de Dados'!$B3149,BD_Gestão!$B:$B,0)),"erro"))</f>
        <v/>
      </c>
      <c r="K3149" s="158" t="str">
        <f>IF($A3149=0,"",IFERROR(INDEX(BD_Gestão!C:C,MATCH('Banco de Dados'!$B3149,BD_Gestão!$B:$B,0)),"erro"))</f>
        <v/>
      </c>
      <c r="L3149" s="158" t="str">
        <f>IF($A3149=0,"",IFERROR(INDEX(BD_Gestão!H:H,MATCH('Banco de Dados'!$B3149,BD_Gestão!$B:$B,0)),"erro"))</f>
        <v/>
      </c>
      <c r="M3149" s="161" t="str">
        <f>IF($A3149=0,"",IFERROR(INDEX(BD_Gestão!F:F,MATCH('Banco de Dados'!$B3149,BD_Gestão!$B:$B,0)),"erro"))</f>
        <v/>
      </c>
      <c r="N3149" s="161" t="str">
        <f>IF($A3149=0,"",IFERROR(INDEX(BD_Gestão!J:J,MATCH('Banco de Dados'!$B3149,BD_Gestão!$B:$B,0)),"erro"))</f>
        <v/>
      </c>
      <c r="O3149" s="164" t="str">
        <f>IF($A3149=0,"",IFERROR(INDEX(BD_Gestão!K:K,MATCH('Banco de Dados'!$B3149,BD_Gestão!$B:$B,0)),"erro"))</f>
        <v/>
      </c>
      <c r="P3149" s="169" t="str">
        <f t="shared" si="198"/>
        <v/>
      </c>
      <c r="Q3149" s="170" t="str">
        <f t="shared" si="199"/>
        <v/>
      </c>
      <c r="R3149" s="163" t="e">
        <f t="shared" si="196"/>
        <v>#VALUE!</v>
      </c>
      <c r="S3149" s="163" t="e">
        <f t="shared" si="197"/>
        <v>#VALUE!</v>
      </c>
      <c r="T3149" s="163" t="e">
        <f>INDEX(Controle!O:O,MATCH('Banco de Dados'!A3149,Controle!M:M,0))*E3149/100</f>
        <v>#N/A</v>
      </c>
    </row>
    <row r="3150" spans="1:20" hidden="1" x14ac:dyDescent="0.2">
      <c r="A3150" s="158">
        <f>BD_TS!A3149</f>
        <v>0</v>
      </c>
      <c r="B3150" s="158" t="str">
        <f>SUBSTITUTE(SUBSTITUTE(BD_TS!D3149," ",""),"-","/")</f>
        <v/>
      </c>
      <c r="C3150" s="158">
        <f>BD_TS!E3149</f>
        <v>0</v>
      </c>
      <c r="D3150" s="159">
        <f>BD_TS!F3149</f>
        <v>0</v>
      </c>
      <c r="E3150" s="160">
        <f>BD_TS!B3149</f>
        <v>0</v>
      </c>
      <c r="F3150" s="161">
        <f>BD_TS!C3149</f>
        <v>0</v>
      </c>
      <c r="G3150" s="187">
        <f>BD_TS!H3149</f>
        <v>0</v>
      </c>
      <c r="H3150" s="158" t="str">
        <f>IF($A3150=0,"",IFERROR(INDEX(BD_Gestão!A:A,MATCH('Banco de Dados'!$B3150,BD_Gestão!$B:$B,0)),"erro"))</f>
        <v/>
      </c>
      <c r="I3150" s="162" t="str">
        <f>IF($A3150=0,"",IFERROR(INDEX(BD_Gestão!E:E,MATCH('Banco de Dados'!$B3150,BD_Gestão!$B:$B,0)),"erro"))</f>
        <v/>
      </c>
      <c r="J3150" s="186" t="str">
        <f>IF($A3150=0,"",IFERROR(INDEX(BD_Gestão!B:B,MATCH('Banco de Dados'!$B3150,BD_Gestão!$B:$B,0)),"erro"))</f>
        <v/>
      </c>
      <c r="K3150" s="158" t="str">
        <f>IF($A3150=0,"",IFERROR(INDEX(BD_Gestão!C:C,MATCH('Banco de Dados'!$B3150,BD_Gestão!$B:$B,0)),"erro"))</f>
        <v/>
      </c>
      <c r="L3150" s="158" t="str">
        <f>IF($A3150=0,"",IFERROR(INDEX(BD_Gestão!H:H,MATCH('Banco de Dados'!$B3150,BD_Gestão!$B:$B,0)),"erro"))</f>
        <v/>
      </c>
      <c r="M3150" s="161" t="str">
        <f>IF($A3150=0,"",IFERROR(INDEX(BD_Gestão!F:F,MATCH('Banco de Dados'!$B3150,BD_Gestão!$B:$B,0)),"erro"))</f>
        <v/>
      </c>
      <c r="N3150" s="161" t="str">
        <f>IF($A3150=0,"",IFERROR(INDEX(BD_Gestão!J:J,MATCH('Banco de Dados'!$B3150,BD_Gestão!$B:$B,0)),"erro"))</f>
        <v/>
      </c>
      <c r="O3150" s="164" t="str">
        <f>IF($A3150=0,"",IFERROR(INDEX(BD_Gestão!K:K,MATCH('Banco de Dados'!$B3150,BD_Gestão!$B:$B,0)),"erro"))</f>
        <v/>
      </c>
      <c r="P3150" s="169" t="str">
        <f t="shared" si="198"/>
        <v/>
      </c>
      <c r="Q3150" s="170" t="str">
        <f t="shared" si="199"/>
        <v/>
      </c>
      <c r="R3150" s="163" t="e">
        <f t="shared" si="196"/>
        <v>#VALUE!</v>
      </c>
      <c r="S3150" s="163" t="e">
        <f t="shared" si="197"/>
        <v>#VALUE!</v>
      </c>
      <c r="T3150" s="163" t="e">
        <f>INDEX(Controle!O:O,MATCH('Banco de Dados'!A3150,Controle!M:M,0))*E3150/100</f>
        <v>#N/A</v>
      </c>
    </row>
    <row r="3151" spans="1:20" hidden="1" x14ac:dyDescent="0.2">
      <c r="A3151" s="158">
        <f>BD_TS!A3150</f>
        <v>0</v>
      </c>
      <c r="B3151" s="158" t="str">
        <f>SUBSTITUTE(SUBSTITUTE(BD_TS!D3150," ",""),"-","/")</f>
        <v/>
      </c>
      <c r="C3151" s="158">
        <f>BD_TS!E3150</f>
        <v>0</v>
      </c>
      <c r="D3151" s="159">
        <f>BD_TS!F3150</f>
        <v>0</v>
      </c>
      <c r="E3151" s="160">
        <f>BD_TS!B3150</f>
        <v>0</v>
      </c>
      <c r="F3151" s="161">
        <f>BD_TS!C3150</f>
        <v>0</v>
      </c>
      <c r="G3151" s="187">
        <f>BD_TS!H3150</f>
        <v>0</v>
      </c>
      <c r="H3151" s="158" t="str">
        <f>IF($A3151=0,"",IFERROR(INDEX(BD_Gestão!A:A,MATCH('Banco de Dados'!$B3151,BD_Gestão!$B:$B,0)),"erro"))</f>
        <v/>
      </c>
      <c r="I3151" s="162" t="str">
        <f>IF($A3151=0,"",IFERROR(INDEX(BD_Gestão!E:E,MATCH('Banco de Dados'!$B3151,BD_Gestão!$B:$B,0)),"erro"))</f>
        <v/>
      </c>
      <c r="J3151" s="186" t="str">
        <f>IF($A3151=0,"",IFERROR(INDEX(BD_Gestão!B:B,MATCH('Banco de Dados'!$B3151,BD_Gestão!$B:$B,0)),"erro"))</f>
        <v/>
      </c>
      <c r="K3151" s="158" t="str">
        <f>IF($A3151=0,"",IFERROR(INDEX(BD_Gestão!C:C,MATCH('Banco de Dados'!$B3151,BD_Gestão!$B:$B,0)),"erro"))</f>
        <v/>
      </c>
      <c r="L3151" s="158" t="str">
        <f>IF($A3151=0,"",IFERROR(INDEX(BD_Gestão!H:H,MATCH('Banco de Dados'!$B3151,BD_Gestão!$B:$B,0)),"erro"))</f>
        <v/>
      </c>
      <c r="M3151" s="161" t="str">
        <f>IF($A3151=0,"",IFERROR(INDEX(BD_Gestão!F:F,MATCH('Banco de Dados'!$B3151,BD_Gestão!$B:$B,0)),"erro"))</f>
        <v/>
      </c>
      <c r="N3151" s="161" t="str">
        <f>IF($A3151=0,"",IFERROR(INDEX(BD_Gestão!J:J,MATCH('Banco de Dados'!$B3151,BD_Gestão!$B:$B,0)),"erro"))</f>
        <v/>
      </c>
      <c r="O3151" s="164" t="str">
        <f>IF($A3151=0,"",IFERROR(INDEX(BD_Gestão!K:K,MATCH('Banco de Dados'!$B3151,BD_Gestão!$B:$B,0)),"erro"))</f>
        <v/>
      </c>
      <c r="P3151" s="169" t="str">
        <f t="shared" si="198"/>
        <v/>
      </c>
      <c r="Q3151" s="170" t="str">
        <f t="shared" si="199"/>
        <v/>
      </c>
      <c r="R3151" s="163" t="e">
        <f t="shared" si="196"/>
        <v>#VALUE!</v>
      </c>
      <c r="S3151" s="163" t="e">
        <f t="shared" si="197"/>
        <v>#VALUE!</v>
      </c>
      <c r="T3151" s="163" t="e">
        <f>INDEX(Controle!O:O,MATCH('Banco de Dados'!A3151,Controle!M:M,0))*E3151/100</f>
        <v>#N/A</v>
      </c>
    </row>
    <row r="3152" spans="1:20" hidden="1" x14ac:dyDescent="0.2">
      <c r="A3152" s="158">
        <f>BD_TS!A3151</f>
        <v>0</v>
      </c>
      <c r="B3152" s="158" t="str">
        <f>SUBSTITUTE(SUBSTITUTE(BD_TS!D3151," ",""),"-","/")</f>
        <v/>
      </c>
      <c r="C3152" s="158">
        <f>BD_TS!E3151</f>
        <v>0</v>
      </c>
      <c r="D3152" s="159">
        <f>BD_TS!F3151</f>
        <v>0</v>
      </c>
      <c r="E3152" s="160">
        <f>BD_TS!B3151</f>
        <v>0</v>
      </c>
      <c r="F3152" s="161">
        <f>BD_TS!C3151</f>
        <v>0</v>
      </c>
      <c r="G3152" s="187">
        <f>BD_TS!H3151</f>
        <v>0</v>
      </c>
      <c r="H3152" s="158" t="str">
        <f>IF($A3152=0,"",IFERROR(INDEX(BD_Gestão!A:A,MATCH('Banco de Dados'!$B3152,BD_Gestão!$B:$B,0)),"erro"))</f>
        <v/>
      </c>
      <c r="I3152" s="162" t="str">
        <f>IF($A3152=0,"",IFERROR(INDEX(BD_Gestão!E:E,MATCH('Banco de Dados'!$B3152,BD_Gestão!$B:$B,0)),"erro"))</f>
        <v/>
      </c>
      <c r="J3152" s="186" t="str">
        <f>IF($A3152=0,"",IFERROR(INDEX(BD_Gestão!B:B,MATCH('Banco de Dados'!$B3152,BD_Gestão!$B:$B,0)),"erro"))</f>
        <v/>
      </c>
      <c r="K3152" s="158" t="str">
        <f>IF($A3152=0,"",IFERROR(INDEX(BD_Gestão!C:C,MATCH('Banco de Dados'!$B3152,BD_Gestão!$B:$B,0)),"erro"))</f>
        <v/>
      </c>
      <c r="L3152" s="158" t="str">
        <f>IF($A3152=0,"",IFERROR(INDEX(BD_Gestão!H:H,MATCH('Banco de Dados'!$B3152,BD_Gestão!$B:$B,0)),"erro"))</f>
        <v/>
      </c>
      <c r="M3152" s="161" t="str">
        <f>IF($A3152=0,"",IFERROR(INDEX(BD_Gestão!F:F,MATCH('Banco de Dados'!$B3152,BD_Gestão!$B:$B,0)),"erro"))</f>
        <v/>
      </c>
      <c r="N3152" s="161" t="str">
        <f>IF($A3152=0,"",IFERROR(INDEX(BD_Gestão!J:J,MATCH('Banco de Dados'!$B3152,BD_Gestão!$B:$B,0)),"erro"))</f>
        <v/>
      </c>
      <c r="O3152" s="164" t="str">
        <f>IF($A3152=0,"",IFERROR(INDEX(BD_Gestão!K:K,MATCH('Banco de Dados'!$B3152,BD_Gestão!$B:$B,0)),"erro"))</f>
        <v/>
      </c>
      <c r="P3152" s="169" t="str">
        <f t="shared" si="198"/>
        <v/>
      </c>
      <c r="Q3152" s="170" t="str">
        <f t="shared" si="199"/>
        <v/>
      </c>
      <c r="R3152" s="163" t="e">
        <f t="shared" si="196"/>
        <v>#VALUE!</v>
      </c>
      <c r="S3152" s="163" t="e">
        <f t="shared" si="197"/>
        <v>#VALUE!</v>
      </c>
      <c r="T3152" s="163" t="e">
        <f>INDEX(Controle!O:O,MATCH('Banco de Dados'!A3152,Controle!M:M,0))*E3152/100</f>
        <v>#N/A</v>
      </c>
    </row>
    <row r="3153" spans="1:20" hidden="1" x14ac:dyDescent="0.2">
      <c r="A3153" s="158">
        <f>BD_TS!A3152</f>
        <v>0</v>
      </c>
      <c r="B3153" s="158" t="str">
        <f>SUBSTITUTE(SUBSTITUTE(BD_TS!D3152," ",""),"-","/")</f>
        <v/>
      </c>
      <c r="C3153" s="158">
        <f>BD_TS!E3152</f>
        <v>0</v>
      </c>
      <c r="D3153" s="159">
        <f>BD_TS!F3152</f>
        <v>0</v>
      </c>
      <c r="E3153" s="160">
        <f>BD_TS!B3152</f>
        <v>0</v>
      </c>
      <c r="F3153" s="161">
        <f>BD_TS!C3152</f>
        <v>0</v>
      </c>
      <c r="G3153" s="187">
        <f>BD_TS!H3152</f>
        <v>0</v>
      </c>
      <c r="H3153" s="158" t="str">
        <f>IF($A3153=0,"",IFERROR(INDEX(BD_Gestão!A:A,MATCH('Banco de Dados'!$B3153,BD_Gestão!$B:$B,0)),"erro"))</f>
        <v/>
      </c>
      <c r="I3153" s="162" t="str">
        <f>IF($A3153=0,"",IFERROR(INDEX(BD_Gestão!E:E,MATCH('Banco de Dados'!$B3153,BD_Gestão!$B:$B,0)),"erro"))</f>
        <v/>
      </c>
      <c r="J3153" s="186" t="str">
        <f>IF($A3153=0,"",IFERROR(INDEX(BD_Gestão!B:B,MATCH('Banco de Dados'!$B3153,BD_Gestão!$B:$B,0)),"erro"))</f>
        <v/>
      </c>
      <c r="K3153" s="158" t="str">
        <f>IF($A3153=0,"",IFERROR(INDEX(BD_Gestão!C:C,MATCH('Banco de Dados'!$B3153,BD_Gestão!$B:$B,0)),"erro"))</f>
        <v/>
      </c>
      <c r="L3153" s="158" t="str">
        <f>IF($A3153=0,"",IFERROR(INDEX(BD_Gestão!H:H,MATCH('Banco de Dados'!$B3153,BD_Gestão!$B:$B,0)),"erro"))</f>
        <v/>
      </c>
      <c r="M3153" s="161" t="str">
        <f>IF($A3153=0,"",IFERROR(INDEX(BD_Gestão!F:F,MATCH('Banco de Dados'!$B3153,BD_Gestão!$B:$B,0)),"erro"))</f>
        <v/>
      </c>
      <c r="N3153" s="161" t="str">
        <f>IF($A3153=0,"",IFERROR(INDEX(BD_Gestão!J:J,MATCH('Banco de Dados'!$B3153,BD_Gestão!$B:$B,0)),"erro"))</f>
        <v/>
      </c>
      <c r="O3153" s="164" t="str">
        <f>IF($A3153=0,"",IFERROR(INDEX(BD_Gestão!K:K,MATCH('Banco de Dados'!$B3153,BD_Gestão!$B:$B,0)),"erro"))</f>
        <v/>
      </c>
      <c r="P3153" s="169" t="str">
        <f t="shared" si="198"/>
        <v/>
      </c>
      <c r="Q3153" s="170" t="str">
        <f t="shared" si="199"/>
        <v/>
      </c>
      <c r="R3153" s="163" t="e">
        <f t="shared" si="196"/>
        <v>#VALUE!</v>
      </c>
      <c r="S3153" s="163" t="e">
        <f t="shared" si="197"/>
        <v>#VALUE!</v>
      </c>
      <c r="T3153" s="163" t="e">
        <f>INDEX(Controle!O:O,MATCH('Banco de Dados'!A3153,Controle!M:M,0))*E3153/100</f>
        <v>#N/A</v>
      </c>
    </row>
    <row r="3154" spans="1:20" hidden="1" x14ac:dyDescent="0.2">
      <c r="A3154" s="158">
        <f>BD_TS!A3153</f>
        <v>0</v>
      </c>
      <c r="B3154" s="158" t="str">
        <f>SUBSTITUTE(SUBSTITUTE(BD_TS!D3153," ",""),"-","/")</f>
        <v/>
      </c>
      <c r="C3154" s="158">
        <f>BD_TS!E3153</f>
        <v>0</v>
      </c>
      <c r="D3154" s="159">
        <f>BD_TS!F3153</f>
        <v>0</v>
      </c>
      <c r="E3154" s="160">
        <f>BD_TS!B3153</f>
        <v>0</v>
      </c>
      <c r="F3154" s="161">
        <f>BD_TS!C3153</f>
        <v>0</v>
      </c>
      <c r="G3154" s="187">
        <f>BD_TS!H3153</f>
        <v>0</v>
      </c>
      <c r="H3154" s="158" t="str">
        <f>IF($A3154=0,"",IFERROR(INDEX(BD_Gestão!A:A,MATCH('Banco de Dados'!$B3154,BD_Gestão!$B:$B,0)),"erro"))</f>
        <v/>
      </c>
      <c r="I3154" s="162" t="str">
        <f>IF($A3154=0,"",IFERROR(INDEX(BD_Gestão!E:E,MATCH('Banco de Dados'!$B3154,BD_Gestão!$B:$B,0)),"erro"))</f>
        <v/>
      </c>
      <c r="J3154" s="186" t="str">
        <f>IF($A3154=0,"",IFERROR(INDEX(BD_Gestão!B:B,MATCH('Banco de Dados'!$B3154,BD_Gestão!$B:$B,0)),"erro"))</f>
        <v/>
      </c>
      <c r="K3154" s="158" t="str">
        <f>IF($A3154=0,"",IFERROR(INDEX(BD_Gestão!C:C,MATCH('Banco de Dados'!$B3154,BD_Gestão!$B:$B,0)),"erro"))</f>
        <v/>
      </c>
      <c r="L3154" s="158" t="str">
        <f>IF($A3154=0,"",IFERROR(INDEX(BD_Gestão!H:H,MATCH('Banco de Dados'!$B3154,BD_Gestão!$B:$B,0)),"erro"))</f>
        <v/>
      </c>
      <c r="M3154" s="161" t="str">
        <f>IF($A3154=0,"",IFERROR(INDEX(BD_Gestão!F:F,MATCH('Banco de Dados'!$B3154,BD_Gestão!$B:$B,0)),"erro"))</f>
        <v/>
      </c>
      <c r="N3154" s="161" t="str">
        <f>IF($A3154=0,"",IFERROR(INDEX(BD_Gestão!J:J,MATCH('Banco de Dados'!$B3154,BD_Gestão!$B:$B,0)),"erro"))</f>
        <v/>
      </c>
      <c r="O3154" s="164" t="str">
        <f>IF($A3154=0,"",IFERROR(INDEX(BD_Gestão!K:K,MATCH('Banco de Dados'!$B3154,BD_Gestão!$B:$B,0)),"erro"))</f>
        <v/>
      </c>
      <c r="P3154" s="169" t="str">
        <f t="shared" si="198"/>
        <v/>
      </c>
      <c r="Q3154" s="170" t="str">
        <f t="shared" si="199"/>
        <v/>
      </c>
      <c r="R3154" s="163" t="e">
        <f t="shared" si="196"/>
        <v>#VALUE!</v>
      </c>
      <c r="S3154" s="163" t="e">
        <f t="shared" si="197"/>
        <v>#VALUE!</v>
      </c>
      <c r="T3154" s="163" t="e">
        <f>INDEX(Controle!O:O,MATCH('Banco de Dados'!A3154,Controle!M:M,0))*E3154/100</f>
        <v>#N/A</v>
      </c>
    </row>
    <row r="3155" spans="1:20" hidden="1" x14ac:dyDescent="0.2">
      <c r="A3155" s="158">
        <f>BD_TS!A3154</f>
        <v>0</v>
      </c>
      <c r="B3155" s="158" t="str">
        <f>SUBSTITUTE(SUBSTITUTE(BD_TS!D3154," ",""),"-","/")</f>
        <v/>
      </c>
      <c r="C3155" s="158">
        <f>BD_TS!E3154</f>
        <v>0</v>
      </c>
      <c r="D3155" s="159">
        <f>BD_TS!F3154</f>
        <v>0</v>
      </c>
      <c r="E3155" s="160">
        <f>BD_TS!B3154</f>
        <v>0</v>
      </c>
      <c r="F3155" s="161">
        <f>BD_TS!C3154</f>
        <v>0</v>
      </c>
      <c r="G3155" s="187">
        <f>BD_TS!H3154</f>
        <v>0</v>
      </c>
      <c r="H3155" s="158" t="str">
        <f>IF($A3155=0,"",IFERROR(INDEX(BD_Gestão!A:A,MATCH('Banco de Dados'!$B3155,BD_Gestão!$B:$B,0)),"erro"))</f>
        <v/>
      </c>
      <c r="I3155" s="162" t="str">
        <f>IF($A3155=0,"",IFERROR(INDEX(BD_Gestão!E:E,MATCH('Banco de Dados'!$B3155,BD_Gestão!$B:$B,0)),"erro"))</f>
        <v/>
      </c>
      <c r="J3155" s="186" t="str">
        <f>IF($A3155=0,"",IFERROR(INDEX(BD_Gestão!B:B,MATCH('Banco de Dados'!$B3155,BD_Gestão!$B:$B,0)),"erro"))</f>
        <v/>
      </c>
      <c r="K3155" s="158" t="str">
        <f>IF($A3155=0,"",IFERROR(INDEX(BD_Gestão!C:C,MATCH('Banco de Dados'!$B3155,BD_Gestão!$B:$B,0)),"erro"))</f>
        <v/>
      </c>
      <c r="L3155" s="158" t="str">
        <f>IF($A3155=0,"",IFERROR(INDEX(BD_Gestão!H:H,MATCH('Banco de Dados'!$B3155,BD_Gestão!$B:$B,0)),"erro"))</f>
        <v/>
      </c>
      <c r="M3155" s="161" t="str">
        <f>IF($A3155=0,"",IFERROR(INDEX(BD_Gestão!F:F,MATCH('Banco de Dados'!$B3155,BD_Gestão!$B:$B,0)),"erro"))</f>
        <v/>
      </c>
      <c r="N3155" s="161" t="str">
        <f>IF($A3155=0,"",IFERROR(INDEX(BD_Gestão!J:J,MATCH('Banco de Dados'!$B3155,BD_Gestão!$B:$B,0)),"erro"))</f>
        <v/>
      </c>
      <c r="O3155" s="164" t="str">
        <f>IF($A3155=0,"",IFERROR(INDEX(BD_Gestão!K:K,MATCH('Banco de Dados'!$B3155,BD_Gestão!$B:$B,0)),"erro"))</f>
        <v/>
      </c>
      <c r="P3155" s="169" t="str">
        <f t="shared" si="198"/>
        <v/>
      </c>
      <c r="Q3155" s="170" t="str">
        <f t="shared" si="199"/>
        <v/>
      </c>
      <c r="R3155" s="163" t="e">
        <f t="shared" si="196"/>
        <v>#VALUE!</v>
      </c>
      <c r="S3155" s="163" t="e">
        <f t="shared" si="197"/>
        <v>#VALUE!</v>
      </c>
      <c r="T3155" s="163" t="e">
        <f>INDEX(Controle!O:O,MATCH('Banco de Dados'!A3155,Controle!M:M,0))*E3155/100</f>
        <v>#N/A</v>
      </c>
    </row>
    <row r="3156" spans="1:20" hidden="1" x14ac:dyDescent="0.2">
      <c r="A3156" s="158">
        <f>BD_TS!A3155</f>
        <v>0</v>
      </c>
      <c r="B3156" s="158" t="str">
        <f>SUBSTITUTE(SUBSTITUTE(BD_TS!D3155," ",""),"-","/")</f>
        <v/>
      </c>
      <c r="C3156" s="158">
        <f>BD_TS!E3155</f>
        <v>0</v>
      </c>
      <c r="D3156" s="159">
        <f>BD_TS!F3155</f>
        <v>0</v>
      </c>
      <c r="E3156" s="160">
        <f>BD_TS!B3155</f>
        <v>0</v>
      </c>
      <c r="F3156" s="161">
        <f>BD_TS!C3155</f>
        <v>0</v>
      </c>
      <c r="G3156" s="187">
        <f>BD_TS!H3155</f>
        <v>0</v>
      </c>
      <c r="H3156" s="158" t="str">
        <f>IF($A3156=0,"",IFERROR(INDEX(BD_Gestão!A:A,MATCH('Banco de Dados'!$B3156,BD_Gestão!$B:$B,0)),"erro"))</f>
        <v/>
      </c>
      <c r="I3156" s="162" t="str">
        <f>IF($A3156=0,"",IFERROR(INDEX(BD_Gestão!E:E,MATCH('Banco de Dados'!$B3156,BD_Gestão!$B:$B,0)),"erro"))</f>
        <v/>
      </c>
      <c r="J3156" s="186" t="str">
        <f>IF($A3156=0,"",IFERROR(INDEX(BD_Gestão!B:B,MATCH('Banco de Dados'!$B3156,BD_Gestão!$B:$B,0)),"erro"))</f>
        <v/>
      </c>
      <c r="K3156" s="158" t="str">
        <f>IF($A3156=0,"",IFERROR(INDEX(BD_Gestão!C:C,MATCH('Banco de Dados'!$B3156,BD_Gestão!$B:$B,0)),"erro"))</f>
        <v/>
      </c>
      <c r="L3156" s="158" t="str">
        <f>IF($A3156=0,"",IFERROR(INDEX(BD_Gestão!H:H,MATCH('Banco de Dados'!$B3156,BD_Gestão!$B:$B,0)),"erro"))</f>
        <v/>
      </c>
      <c r="M3156" s="161" t="str">
        <f>IF($A3156=0,"",IFERROR(INDEX(BD_Gestão!F:F,MATCH('Banco de Dados'!$B3156,BD_Gestão!$B:$B,0)),"erro"))</f>
        <v/>
      </c>
      <c r="N3156" s="161" t="str">
        <f>IF($A3156=0,"",IFERROR(INDEX(BD_Gestão!J:J,MATCH('Banco de Dados'!$B3156,BD_Gestão!$B:$B,0)),"erro"))</f>
        <v/>
      </c>
      <c r="O3156" s="164" t="str">
        <f>IF($A3156=0,"",IFERROR(INDEX(BD_Gestão!K:K,MATCH('Banco de Dados'!$B3156,BD_Gestão!$B:$B,0)),"erro"))</f>
        <v/>
      </c>
      <c r="P3156" s="169" t="str">
        <f t="shared" si="198"/>
        <v/>
      </c>
      <c r="Q3156" s="170" t="str">
        <f t="shared" si="199"/>
        <v/>
      </c>
      <c r="R3156" s="163" t="e">
        <f t="shared" si="196"/>
        <v>#VALUE!</v>
      </c>
      <c r="S3156" s="163" t="e">
        <f t="shared" si="197"/>
        <v>#VALUE!</v>
      </c>
      <c r="T3156" s="163" t="e">
        <f>INDEX(Controle!O:O,MATCH('Banco de Dados'!A3156,Controle!M:M,0))*E3156/100</f>
        <v>#N/A</v>
      </c>
    </row>
    <row r="3157" spans="1:20" hidden="1" x14ac:dyDescent="0.2">
      <c r="A3157" s="158">
        <f>BD_TS!A3156</f>
        <v>0</v>
      </c>
      <c r="B3157" s="158" t="str">
        <f>SUBSTITUTE(SUBSTITUTE(BD_TS!D3156," ",""),"-","/")</f>
        <v/>
      </c>
      <c r="C3157" s="158">
        <f>BD_TS!E3156</f>
        <v>0</v>
      </c>
      <c r="D3157" s="159">
        <f>BD_TS!F3156</f>
        <v>0</v>
      </c>
      <c r="E3157" s="160">
        <f>BD_TS!B3156</f>
        <v>0</v>
      </c>
      <c r="F3157" s="161">
        <f>BD_TS!C3156</f>
        <v>0</v>
      </c>
      <c r="G3157" s="187">
        <f>BD_TS!H3156</f>
        <v>0</v>
      </c>
      <c r="H3157" s="158" t="str">
        <f>IF($A3157=0,"",IFERROR(INDEX(BD_Gestão!A:A,MATCH('Banco de Dados'!$B3157,BD_Gestão!$B:$B,0)),"erro"))</f>
        <v/>
      </c>
      <c r="I3157" s="162" t="str">
        <f>IF($A3157=0,"",IFERROR(INDEX(BD_Gestão!E:E,MATCH('Banco de Dados'!$B3157,BD_Gestão!$B:$B,0)),"erro"))</f>
        <v/>
      </c>
      <c r="J3157" s="186" t="str">
        <f>IF($A3157=0,"",IFERROR(INDEX(BD_Gestão!B:B,MATCH('Banco de Dados'!$B3157,BD_Gestão!$B:$B,0)),"erro"))</f>
        <v/>
      </c>
      <c r="K3157" s="158" t="str">
        <f>IF($A3157=0,"",IFERROR(INDEX(BD_Gestão!C:C,MATCH('Banco de Dados'!$B3157,BD_Gestão!$B:$B,0)),"erro"))</f>
        <v/>
      </c>
      <c r="L3157" s="158" t="str">
        <f>IF($A3157=0,"",IFERROR(INDEX(BD_Gestão!H:H,MATCH('Banco de Dados'!$B3157,BD_Gestão!$B:$B,0)),"erro"))</f>
        <v/>
      </c>
      <c r="M3157" s="161" t="str">
        <f>IF($A3157=0,"",IFERROR(INDEX(BD_Gestão!F:F,MATCH('Banco de Dados'!$B3157,BD_Gestão!$B:$B,0)),"erro"))</f>
        <v/>
      </c>
      <c r="N3157" s="161" t="str">
        <f>IF($A3157=0,"",IFERROR(INDEX(BD_Gestão!J:J,MATCH('Banco de Dados'!$B3157,BD_Gestão!$B:$B,0)),"erro"))</f>
        <v/>
      </c>
      <c r="O3157" s="164" t="str">
        <f>IF($A3157=0,"",IFERROR(INDEX(BD_Gestão!K:K,MATCH('Banco de Dados'!$B3157,BD_Gestão!$B:$B,0)),"erro"))</f>
        <v/>
      </c>
      <c r="P3157" s="169" t="str">
        <f t="shared" si="198"/>
        <v/>
      </c>
      <c r="Q3157" s="170" t="str">
        <f t="shared" si="199"/>
        <v/>
      </c>
      <c r="R3157" s="163" t="e">
        <f t="shared" si="196"/>
        <v>#VALUE!</v>
      </c>
      <c r="S3157" s="163" t="e">
        <f t="shared" si="197"/>
        <v>#VALUE!</v>
      </c>
      <c r="T3157" s="163" t="e">
        <f>INDEX(Controle!O:O,MATCH('Banco de Dados'!A3157,Controle!M:M,0))*E3157/100</f>
        <v>#N/A</v>
      </c>
    </row>
    <row r="3158" spans="1:20" hidden="1" x14ac:dyDescent="0.2">
      <c r="A3158" s="158">
        <f>BD_TS!A3157</f>
        <v>0</v>
      </c>
      <c r="B3158" s="158" t="str">
        <f>SUBSTITUTE(SUBSTITUTE(BD_TS!D3157," ",""),"-","/")</f>
        <v/>
      </c>
      <c r="C3158" s="158">
        <f>BD_TS!E3157</f>
        <v>0</v>
      </c>
      <c r="D3158" s="159">
        <f>BD_TS!F3157</f>
        <v>0</v>
      </c>
      <c r="E3158" s="160">
        <f>BD_TS!B3157</f>
        <v>0</v>
      </c>
      <c r="F3158" s="161">
        <f>BD_TS!C3157</f>
        <v>0</v>
      </c>
      <c r="G3158" s="187">
        <f>BD_TS!H3157</f>
        <v>0</v>
      </c>
      <c r="H3158" s="158" t="str">
        <f>IF($A3158=0,"",IFERROR(INDEX(BD_Gestão!A:A,MATCH('Banco de Dados'!$B3158,BD_Gestão!$B:$B,0)),"erro"))</f>
        <v/>
      </c>
      <c r="I3158" s="162" t="str">
        <f>IF($A3158=0,"",IFERROR(INDEX(BD_Gestão!E:E,MATCH('Banco de Dados'!$B3158,BD_Gestão!$B:$B,0)),"erro"))</f>
        <v/>
      </c>
      <c r="J3158" s="186" t="str">
        <f>IF($A3158=0,"",IFERROR(INDEX(BD_Gestão!B:B,MATCH('Banco de Dados'!$B3158,BD_Gestão!$B:$B,0)),"erro"))</f>
        <v/>
      </c>
      <c r="K3158" s="158" t="str">
        <f>IF($A3158=0,"",IFERROR(INDEX(BD_Gestão!C:C,MATCH('Banco de Dados'!$B3158,BD_Gestão!$B:$B,0)),"erro"))</f>
        <v/>
      </c>
      <c r="L3158" s="158" t="str">
        <f>IF($A3158=0,"",IFERROR(INDEX(BD_Gestão!H:H,MATCH('Banco de Dados'!$B3158,BD_Gestão!$B:$B,0)),"erro"))</f>
        <v/>
      </c>
      <c r="M3158" s="161" t="str">
        <f>IF($A3158=0,"",IFERROR(INDEX(BD_Gestão!F:F,MATCH('Banco de Dados'!$B3158,BD_Gestão!$B:$B,0)),"erro"))</f>
        <v/>
      </c>
      <c r="N3158" s="161" t="str">
        <f>IF($A3158=0,"",IFERROR(INDEX(BD_Gestão!J:J,MATCH('Banco de Dados'!$B3158,BD_Gestão!$B:$B,0)),"erro"))</f>
        <v/>
      </c>
      <c r="O3158" s="164" t="str">
        <f>IF($A3158=0,"",IFERROR(INDEX(BD_Gestão!K:K,MATCH('Banco de Dados'!$B3158,BD_Gestão!$B:$B,0)),"erro"))</f>
        <v/>
      </c>
      <c r="P3158" s="169" t="str">
        <f t="shared" si="198"/>
        <v/>
      </c>
      <c r="Q3158" s="170" t="str">
        <f t="shared" si="199"/>
        <v/>
      </c>
      <c r="R3158" s="163" t="e">
        <f t="shared" si="196"/>
        <v>#VALUE!</v>
      </c>
      <c r="S3158" s="163" t="e">
        <f t="shared" si="197"/>
        <v>#VALUE!</v>
      </c>
      <c r="T3158" s="163" t="e">
        <f>INDEX(Controle!O:O,MATCH('Banco de Dados'!A3158,Controle!M:M,0))*E3158/100</f>
        <v>#N/A</v>
      </c>
    </row>
    <row r="3159" spans="1:20" hidden="1" x14ac:dyDescent="0.2">
      <c r="A3159" s="158">
        <f>BD_TS!A3158</f>
        <v>0</v>
      </c>
      <c r="B3159" s="158" t="str">
        <f>SUBSTITUTE(SUBSTITUTE(BD_TS!D3158," ",""),"-","/")</f>
        <v/>
      </c>
      <c r="C3159" s="158">
        <f>BD_TS!E3158</f>
        <v>0</v>
      </c>
      <c r="D3159" s="159">
        <f>BD_TS!F3158</f>
        <v>0</v>
      </c>
      <c r="E3159" s="160">
        <f>BD_TS!B3158</f>
        <v>0</v>
      </c>
      <c r="F3159" s="161">
        <f>BD_TS!C3158</f>
        <v>0</v>
      </c>
      <c r="G3159" s="187">
        <f>BD_TS!H3158</f>
        <v>0</v>
      </c>
      <c r="H3159" s="158" t="str">
        <f>IF($A3159=0,"",IFERROR(INDEX(BD_Gestão!A:A,MATCH('Banco de Dados'!$B3159,BD_Gestão!$B:$B,0)),"erro"))</f>
        <v/>
      </c>
      <c r="I3159" s="162" t="str">
        <f>IF($A3159=0,"",IFERROR(INDEX(BD_Gestão!E:E,MATCH('Banco de Dados'!$B3159,BD_Gestão!$B:$B,0)),"erro"))</f>
        <v/>
      </c>
      <c r="J3159" s="186" t="str">
        <f>IF($A3159=0,"",IFERROR(INDEX(BD_Gestão!B:B,MATCH('Banco de Dados'!$B3159,BD_Gestão!$B:$B,0)),"erro"))</f>
        <v/>
      </c>
      <c r="K3159" s="158" t="str">
        <f>IF($A3159=0,"",IFERROR(INDEX(BD_Gestão!C:C,MATCH('Banco de Dados'!$B3159,BD_Gestão!$B:$B,0)),"erro"))</f>
        <v/>
      </c>
      <c r="L3159" s="158" t="str">
        <f>IF($A3159=0,"",IFERROR(INDEX(BD_Gestão!H:H,MATCH('Banco de Dados'!$B3159,BD_Gestão!$B:$B,0)),"erro"))</f>
        <v/>
      </c>
      <c r="M3159" s="161" t="str">
        <f>IF($A3159=0,"",IFERROR(INDEX(BD_Gestão!F:F,MATCH('Banco de Dados'!$B3159,BD_Gestão!$B:$B,0)),"erro"))</f>
        <v/>
      </c>
      <c r="N3159" s="161" t="str">
        <f>IF($A3159=0,"",IFERROR(INDEX(BD_Gestão!J:J,MATCH('Banco de Dados'!$B3159,BD_Gestão!$B:$B,0)),"erro"))</f>
        <v/>
      </c>
      <c r="O3159" s="164" t="str">
        <f>IF($A3159=0,"",IFERROR(INDEX(BD_Gestão!K:K,MATCH('Banco de Dados'!$B3159,BD_Gestão!$B:$B,0)),"erro"))</f>
        <v/>
      </c>
      <c r="P3159" s="169" t="str">
        <f t="shared" si="198"/>
        <v/>
      </c>
      <c r="Q3159" s="170" t="str">
        <f t="shared" si="199"/>
        <v/>
      </c>
      <c r="R3159" s="163" t="e">
        <f t="shared" si="196"/>
        <v>#VALUE!</v>
      </c>
      <c r="S3159" s="163" t="e">
        <f t="shared" si="197"/>
        <v>#VALUE!</v>
      </c>
      <c r="T3159" s="163" t="e">
        <f>INDEX(Controle!O:O,MATCH('Banco de Dados'!A3159,Controle!M:M,0))*E3159/100</f>
        <v>#N/A</v>
      </c>
    </row>
    <row r="3160" spans="1:20" hidden="1" x14ac:dyDescent="0.2">
      <c r="A3160" s="158">
        <f>BD_TS!A3159</f>
        <v>0</v>
      </c>
      <c r="B3160" s="158" t="str">
        <f>SUBSTITUTE(SUBSTITUTE(BD_TS!D3159," ",""),"-","/")</f>
        <v/>
      </c>
      <c r="C3160" s="158">
        <f>BD_TS!E3159</f>
        <v>0</v>
      </c>
      <c r="D3160" s="159">
        <f>BD_TS!F3159</f>
        <v>0</v>
      </c>
      <c r="E3160" s="160">
        <f>BD_TS!B3159</f>
        <v>0</v>
      </c>
      <c r="F3160" s="161">
        <f>BD_TS!C3159</f>
        <v>0</v>
      </c>
      <c r="G3160" s="187">
        <f>BD_TS!H3159</f>
        <v>0</v>
      </c>
      <c r="H3160" s="158" t="str">
        <f>IF($A3160=0,"",IFERROR(INDEX(BD_Gestão!A:A,MATCH('Banco de Dados'!$B3160,BD_Gestão!$B:$B,0)),"erro"))</f>
        <v/>
      </c>
      <c r="I3160" s="162" t="str">
        <f>IF($A3160=0,"",IFERROR(INDEX(BD_Gestão!E:E,MATCH('Banco de Dados'!$B3160,BD_Gestão!$B:$B,0)),"erro"))</f>
        <v/>
      </c>
      <c r="J3160" s="186" t="str">
        <f>IF($A3160=0,"",IFERROR(INDEX(BD_Gestão!B:B,MATCH('Banco de Dados'!$B3160,BD_Gestão!$B:$B,0)),"erro"))</f>
        <v/>
      </c>
      <c r="K3160" s="158" t="str">
        <f>IF($A3160=0,"",IFERROR(INDEX(BD_Gestão!C:C,MATCH('Banco de Dados'!$B3160,BD_Gestão!$B:$B,0)),"erro"))</f>
        <v/>
      </c>
      <c r="L3160" s="158" t="str">
        <f>IF($A3160=0,"",IFERROR(INDEX(BD_Gestão!H:H,MATCH('Banco de Dados'!$B3160,BD_Gestão!$B:$B,0)),"erro"))</f>
        <v/>
      </c>
      <c r="M3160" s="161" t="str">
        <f>IF($A3160=0,"",IFERROR(INDEX(BD_Gestão!F:F,MATCH('Banco de Dados'!$B3160,BD_Gestão!$B:$B,0)),"erro"))</f>
        <v/>
      </c>
      <c r="N3160" s="161" t="str">
        <f>IF($A3160=0,"",IFERROR(INDEX(BD_Gestão!J:J,MATCH('Banco de Dados'!$B3160,BD_Gestão!$B:$B,0)),"erro"))</f>
        <v/>
      </c>
      <c r="O3160" s="164" t="str">
        <f>IF($A3160=0,"",IFERROR(INDEX(BD_Gestão!K:K,MATCH('Banco de Dados'!$B3160,BD_Gestão!$B:$B,0)),"erro"))</f>
        <v/>
      </c>
      <c r="P3160" s="169" t="str">
        <f t="shared" si="198"/>
        <v/>
      </c>
      <c r="Q3160" s="170" t="str">
        <f t="shared" si="199"/>
        <v/>
      </c>
      <c r="R3160" s="163" t="e">
        <f t="shared" si="196"/>
        <v>#VALUE!</v>
      </c>
      <c r="S3160" s="163" t="e">
        <f t="shared" si="197"/>
        <v>#VALUE!</v>
      </c>
      <c r="T3160" s="163" t="e">
        <f>INDEX(Controle!O:O,MATCH('Banco de Dados'!A3160,Controle!M:M,0))*E3160/100</f>
        <v>#N/A</v>
      </c>
    </row>
    <row r="3161" spans="1:20" hidden="1" x14ac:dyDescent="0.2">
      <c r="A3161" s="158">
        <f>BD_TS!A3160</f>
        <v>0</v>
      </c>
      <c r="B3161" s="158" t="str">
        <f>SUBSTITUTE(SUBSTITUTE(BD_TS!D3160," ",""),"-","/")</f>
        <v/>
      </c>
      <c r="C3161" s="158">
        <f>BD_TS!E3160</f>
        <v>0</v>
      </c>
      <c r="D3161" s="159">
        <f>BD_TS!F3160</f>
        <v>0</v>
      </c>
      <c r="E3161" s="160">
        <f>BD_TS!B3160</f>
        <v>0</v>
      </c>
      <c r="F3161" s="161">
        <f>BD_TS!C3160</f>
        <v>0</v>
      </c>
      <c r="G3161" s="187">
        <f>BD_TS!H3160</f>
        <v>0</v>
      </c>
      <c r="H3161" s="158" t="str">
        <f>IF($A3161=0,"",IFERROR(INDEX(BD_Gestão!A:A,MATCH('Banco de Dados'!$B3161,BD_Gestão!$B:$B,0)),"erro"))</f>
        <v/>
      </c>
      <c r="I3161" s="162" t="str">
        <f>IF($A3161=0,"",IFERROR(INDEX(BD_Gestão!E:E,MATCH('Banco de Dados'!$B3161,BD_Gestão!$B:$B,0)),"erro"))</f>
        <v/>
      </c>
      <c r="J3161" s="186" t="str">
        <f>IF($A3161=0,"",IFERROR(INDEX(BD_Gestão!B:B,MATCH('Banco de Dados'!$B3161,BD_Gestão!$B:$B,0)),"erro"))</f>
        <v/>
      </c>
      <c r="K3161" s="158" t="str">
        <f>IF($A3161=0,"",IFERROR(INDEX(BD_Gestão!C:C,MATCH('Banco de Dados'!$B3161,BD_Gestão!$B:$B,0)),"erro"))</f>
        <v/>
      </c>
      <c r="L3161" s="158" t="str">
        <f>IF($A3161=0,"",IFERROR(INDEX(BD_Gestão!H:H,MATCH('Banco de Dados'!$B3161,BD_Gestão!$B:$B,0)),"erro"))</f>
        <v/>
      </c>
      <c r="M3161" s="161" t="str">
        <f>IF($A3161=0,"",IFERROR(INDEX(BD_Gestão!F:F,MATCH('Banco de Dados'!$B3161,BD_Gestão!$B:$B,0)),"erro"))</f>
        <v/>
      </c>
      <c r="N3161" s="161" t="str">
        <f>IF($A3161=0,"",IFERROR(INDEX(BD_Gestão!J:J,MATCH('Banco de Dados'!$B3161,BD_Gestão!$B:$B,0)),"erro"))</f>
        <v/>
      </c>
      <c r="O3161" s="164" t="str">
        <f>IF($A3161=0,"",IFERROR(INDEX(BD_Gestão!K:K,MATCH('Banco de Dados'!$B3161,BD_Gestão!$B:$B,0)),"erro"))</f>
        <v/>
      </c>
      <c r="P3161" s="169" t="str">
        <f t="shared" si="198"/>
        <v/>
      </c>
      <c r="Q3161" s="170" t="str">
        <f t="shared" si="199"/>
        <v/>
      </c>
      <c r="R3161" s="163" t="e">
        <f t="shared" si="196"/>
        <v>#VALUE!</v>
      </c>
      <c r="S3161" s="163" t="e">
        <f t="shared" si="197"/>
        <v>#VALUE!</v>
      </c>
      <c r="T3161" s="163" t="e">
        <f>INDEX(Controle!O:O,MATCH('Banco de Dados'!A3161,Controle!M:M,0))*E3161/100</f>
        <v>#N/A</v>
      </c>
    </row>
    <row r="3162" spans="1:20" hidden="1" x14ac:dyDescent="0.2">
      <c r="A3162" s="158">
        <f>BD_TS!A3161</f>
        <v>0</v>
      </c>
      <c r="B3162" s="158" t="str">
        <f>SUBSTITUTE(SUBSTITUTE(BD_TS!D3161," ",""),"-","/")</f>
        <v/>
      </c>
      <c r="C3162" s="158">
        <f>BD_TS!E3161</f>
        <v>0</v>
      </c>
      <c r="D3162" s="159">
        <f>BD_TS!F3161</f>
        <v>0</v>
      </c>
      <c r="E3162" s="160">
        <f>BD_TS!B3161</f>
        <v>0</v>
      </c>
      <c r="F3162" s="161">
        <f>BD_TS!C3161</f>
        <v>0</v>
      </c>
      <c r="G3162" s="187">
        <f>BD_TS!H3161</f>
        <v>0</v>
      </c>
      <c r="H3162" s="158" t="str">
        <f>IF($A3162=0,"",IFERROR(INDEX(BD_Gestão!A:A,MATCH('Banco de Dados'!$B3162,BD_Gestão!$B:$B,0)),"erro"))</f>
        <v/>
      </c>
      <c r="I3162" s="162" t="str">
        <f>IF($A3162=0,"",IFERROR(INDEX(BD_Gestão!E:E,MATCH('Banco de Dados'!$B3162,BD_Gestão!$B:$B,0)),"erro"))</f>
        <v/>
      </c>
      <c r="J3162" s="186" t="str">
        <f>IF($A3162=0,"",IFERROR(INDEX(BD_Gestão!B:B,MATCH('Banco de Dados'!$B3162,BD_Gestão!$B:$B,0)),"erro"))</f>
        <v/>
      </c>
      <c r="K3162" s="158" t="str">
        <f>IF($A3162=0,"",IFERROR(INDEX(BD_Gestão!C:C,MATCH('Banco de Dados'!$B3162,BD_Gestão!$B:$B,0)),"erro"))</f>
        <v/>
      </c>
      <c r="L3162" s="158" t="str">
        <f>IF($A3162=0,"",IFERROR(INDEX(BD_Gestão!H:H,MATCH('Banco de Dados'!$B3162,BD_Gestão!$B:$B,0)),"erro"))</f>
        <v/>
      </c>
      <c r="M3162" s="161" t="str">
        <f>IF($A3162=0,"",IFERROR(INDEX(BD_Gestão!F:F,MATCH('Banco de Dados'!$B3162,BD_Gestão!$B:$B,0)),"erro"))</f>
        <v/>
      </c>
      <c r="N3162" s="161" t="str">
        <f>IF($A3162=0,"",IFERROR(INDEX(BD_Gestão!J:J,MATCH('Banco de Dados'!$B3162,BD_Gestão!$B:$B,0)),"erro"))</f>
        <v/>
      </c>
      <c r="O3162" s="164" t="str">
        <f>IF($A3162=0,"",IFERROR(INDEX(BD_Gestão!K:K,MATCH('Banco de Dados'!$B3162,BD_Gestão!$B:$B,0)),"erro"))</f>
        <v/>
      </c>
      <c r="P3162" s="169" t="str">
        <f t="shared" si="198"/>
        <v/>
      </c>
      <c r="Q3162" s="170" t="str">
        <f t="shared" si="199"/>
        <v/>
      </c>
      <c r="R3162" s="163" t="e">
        <f t="shared" si="196"/>
        <v>#VALUE!</v>
      </c>
      <c r="S3162" s="163" t="e">
        <f t="shared" si="197"/>
        <v>#VALUE!</v>
      </c>
      <c r="T3162" s="163" t="e">
        <f>INDEX(Controle!O:O,MATCH('Banco de Dados'!A3162,Controle!M:M,0))*E3162/100</f>
        <v>#N/A</v>
      </c>
    </row>
    <row r="3163" spans="1:20" hidden="1" x14ac:dyDescent="0.2">
      <c r="A3163" s="158">
        <f>BD_TS!A3162</f>
        <v>0</v>
      </c>
      <c r="B3163" s="158" t="str">
        <f>SUBSTITUTE(SUBSTITUTE(BD_TS!D3162," ",""),"-","/")</f>
        <v/>
      </c>
      <c r="C3163" s="158">
        <f>BD_TS!E3162</f>
        <v>0</v>
      </c>
      <c r="D3163" s="159">
        <f>BD_TS!F3162</f>
        <v>0</v>
      </c>
      <c r="E3163" s="160">
        <f>BD_TS!B3162</f>
        <v>0</v>
      </c>
      <c r="F3163" s="161">
        <f>BD_TS!C3162</f>
        <v>0</v>
      </c>
      <c r="G3163" s="187">
        <f>BD_TS!H3162</f>
        <v>0</v>
      </c>
      <c r="H3163" s="158" t="str">
        <f>IF($A3163=0,"",IFERROR(INDEX(BD_Gestão!A:A,MATCH('Banco de Dados'!$B3163,BD_Gestão!$B:$B,0)),"erro"))</f>
        <v/>
      </c>
      <c r="I3163" s="162" t="str">
        <f>IF($A3163=0,"",IFERROR(INDEX(BD_Gestão!E:E,MATCH('Banco de Dados'!$B3163,BD_Gestão!$B:$B,0)),"erro"))</f>
        <v/>
      </c>
      <c r="J3163" s="186" t="str">
        <f>IF($A3163=0,"",IFERROR(INDEX(BD_Gestão!B:B,MATCH('Banco de Dados'!$B3163,BD_Gestão!$B:$B,0)),"erro"))</f>
        <v/>
      </c>
      <c r="K3163" s="158" t="str">
        <f>IF($A3163=0,"",IFERROR(INDEX(BD_Gestão!C:C,MATCH('Banco de Dados'!$B3163,BD_Gestão!$B:$B,0)),"erro"))</f>
        <v/>
      </c>
      <c r="L3163" s="158" t="str">
        <f>IF($A3163=0,"",IFERROR(INDEX(BD_Gestão!H:H,MATCH('Banco de Dados'!$B3163,BD_Gestão!$B:$B,0)),"erro"))</f>
        <v/>
      </c>
      <c r="M3163" s="161" t="str">
        <f>IF($A3163=0,"",IFERROR(INDEX(BD_Gestão!F:F,MATCH('Banco de Dados'!$B3163,BD_Gestão!$B:$B,0)),"erro"))</f>
        <v/>
      </c>
      <c r="N3163" s="161" t="str">
        <f>IF($A3163=0,"",IFERROR(INDEX(BD_Gestão!J:J,MATCH('Banco de Dados'!$B3163,BD_Gestão!$B:$B,0)),"erro"))</f>
        <v/>
      </c>
      <c r="O3163" s="164" t="str">
        <f>IF($A3163=0,"",IFERROR(INDEX(BD_Gestão!K:K,MATCH('Banco de Dados'!$B3163,BD_Gestão!$B:$B,0)),"erro"))</f>
        <v/>
      </c>
      <c r="P3163" s="169" t="str">
        <f t="shared" si="198"/>
        <v/>
      </c>
      <c r="Q3163" s="170" t="str">
        <f t="shared" si="199"/>
        <v/>
      </c>
      <c r="R3163" s="163" t="e">
        <f t="shared" si="196"/>
        <v>#VALUE!</v>
      </c>
      <c r="S3163" s="163" t="e">
        <f t="shared" si="197"/>
        <v>#VALUE!</v>
      </c>
      <c r="T3163" s="163" t="e">
        <f>INDEX(Controle!O:O,MATCH('Banco de Dados'!A3163,Controle!M:M,0))*E3163/100</f>
        <v>#N/A</v>
      </c>
    </row>
    <row r="3164" spans="1:20" hidden="1" x14ac:dyDescent="0.2">
      <c r="A3164" s="158">
        <f>BD_TS!A3163</f>
        <v>0</v>
      </c>
      <c r="B3164" s="158" t="str">
        <f>SUBSTITUTE(SUBSTITUTE(BD_TS!D3163," ",""),"-","/")</f>
        <v/>
      </c>
      <c r="C3164" s="158">
        <f>BD_TS!E3163</f>
        <v>0</v>
      </c>
      <c r="D3164" s="159">
        <f>BD_TS!F3163</f>
        <v>0</v>
      </c>
      <c r="E3164" s="160">
        <f>BD_TS!B3163</f>
        <v>0</v>
      </c>
      <c r="F3164" s="161">
        <f>BD_TS!C3163</f>
        <v>0</v>
      </c>
      <c r="G3164" s="187">
        <f>BD_TS!H3163</f>
        <v>0</v>
      </c>
      <c r="H3164" s="158" t="str">
        <f>IF($A3164=0,"",IFERROR(INDEX(BD_Gestão!A:A,MATCH('Banco de Dados'!$B3164,BD_Gestão!$B:$B,0)),"erro"))</f>
        <v/>
      </c>
      <c r="I3164" s="162" t="str">
        <f>IF($A3164=0,"",IFERROR(INDEX(BD_Gestão!E:E,MATCH('Banco de Dados'!$B3164,BD_Gestão!$B:$B,0)),"erro"))</f>
        <v/>
      </c>
      <c r="J3164" s="186" t="str">
        <f>IF($A3164=0,"",IFERROR(INDEX(BD_Gestão!B:B,MATCH('Banco de Dados'!$B3164,BD_Gestão!$B:$B,0)),"erro"))</f>
        <v/>
      </c>
      <c r="K3164" s="158" t="str">
        <f>IF($A3164=0,"",IFERROR(INDEX(BD_Gestão!C:C,MATCH('Banco de Dados'!$B3164,BD_Gestão!$B:$B,0)),"erro"))</f>
        <v/>
      </c>
      <c r="L3164" s="158" t="str">
        <f>IF($A3164=0,"",IFERROR(INDEX(BD_Gestão!H:H,MATCH('Banco de Dados'!$B3164,BD_Gestão!$B:$B,0)),"erro"))</f>
        <v/>
      </c>
      <c r="M3164" s="161" t="str">
        <f>IF($A3164=0,"",IFERROR(INDEX(BD_Gestão!F:F,MATCH('Banco de Dados'!$B3164,BD_Gestão!$B:$B,0)),"erro"))</f>
        <v/>
      </c>
      <c r="N3164" s="161" t="str">
        <f>IF($A3164=0,"",IFERROR(INDEX(BD_Gestão!J:J,MATCH('Banco de Dados'!$B3164,BD_Gestão!$B:$B,0)),"erro"))</f>
        <v/>
      </c>
      <c r="O3164" s="164" t="str">
        <f>IF($A3164=0,"",IFERROR(INDEX(BD_Gestão!K:K,MATCH('Banco de Dados'!$B3164,BD_Gestão!$B:$B,0)),"erro"))</f>
        <v/>
      </c>
      <c r="P3164" s="169" t="str">
        <f t="shared" si="198"/>
        <v/>
      </c>
      <c r="Q3164" s="170" t="str">
        <f t="shared" si="199"/>
        <v/>
      </c>
      <c r="R3164" s="163" t="e">
        <f t="shared" si="196"/>
        <v>#VALUE!</v>
      </c>
      <c r="S3164" s="163" t="e">
        <f t="shared" si="197"/>
        <v>#VALUE!</v>
      </c>
      <c r="T3164" s="163" t="e">
        <f>INDEX(Controle!O:O,MATCH('Banco de Dados'!A3164,Controle!M:M,0))*E3164/100</f>
        <v>#N/A</v>
      </c>
    </row>
    <row r="3165" spans="1:20" hidden="1" x14ac:dyDescent="0.2">
      <c r="A3165" s="158">
        <f>BD_TS!A3164</f>
        <v>0</v>
      </c>
      <c r="B3165" s="158" t="str">
        <f>SUBSTITUTE(SUBSTITUTE(BD_TS!D3164," ",""),"-","/")</f>
        <v/>
      </c>
      <c r="C3165" s="158">
        <f>BD_TS!E3164</f>
        <v>0</v>
      </c>
      <c r="D3165" s="159">
        <f>BD_TS!F3164</f>
        <v>0</v>
      </c>
      <c r="E3165" s="160">
        <f>BD_TS!B3164</f>
        <v>0</v>
      </c>
      <c r="F3165" s="161">
        <f>BD_TS!C3164</f>
        <v>0</v>
      </c>
      <c r="G3165" s="187">
        <f>BD_TS!H3164</f>
        <v>0</v>
      </c>
      <c r="H3165" s="158" t="str">
        <f>IF($A3165=0,"",IFERROR(INDEX(BD_Gestão!A:A,MATCH('Banco de Dados'!$B3165,BD_Gestão!$B:$B,0)),"erro"))</f>
        <v/>
      </c>
      <c r="I3165" s="162" t="str">
        <f>IF($A3165=0,"",IFERROR(INDEX(BD_Gestão!E:E,MATCH('Banco de Dados'!$B3165,BD_Gestão!$B:$B,0)),"erro"))</f>
        <v/>
      </c>
      <c r="J3165" s="186" t="str">
        <f>IF($A3165=0,"",IFERROR(INDEX(BD_Gestão!B:B,MATCH('Banco de Dados'!$B3165,BD_Gestão!$B:$B,0)),"erro"))</f>
        <v/>
      </c>
      <c r="K3165" s="158" t="str">
        <f>IF($A3165=0,"",IFERROR(INDEX(BD_Gestão!C:C,MATCH('Banco de Dados'!$B3165,BD_Gestão!$B:$B,0)),"erro"))</f>
        <v/>
      </c>
      <c r="L3165" s="158" t="str">
        <f>IF($A3165=0,"",IFERROR(INDEX(BD_Gestão!H:H,MATCH('Banco de Dados'!$B3165,BD_Gestão!$B:$B,0)),"erro"))</f>
        <v/>
      </c>
      <c r="M3165" s="161" t="str">
        <f>IF($A3165=0,"",IFERROR(INDEX(BD_Gestão!F:F,MATCH('Banco de Dados'!$B3165,BD_Gestão!$B:$B,0)),"erro"))</f>
        <v/>
      </c>
      <c r="N3165" s="161" t="str">
        <f>IF($A3165=0,"",IFERROR(INDEX(BD_Gestão!J:J,MATCH('Banco de Dados'!$B3165,BD_Gestão!$B:$B,0)),"erro"))</f>
        <v/>
      </c>
      <c r="O3165" s="164" t="str">
        <f>IF($A3165=0,"",IFERROR(INDEX(BD_Gestão!K:K,MATCH('Banco de Dados'!$B3165,BD_Gestão!$B:$B,0)),"erro"))</f>
        <v/>
      </c>
      <c r="P3165" s="169" t="str">
        <f t="shared" si="198"/>
        <v/>
      </c>
      <c r="Q3165" s="170" t="str">
        <f t="shared" si="199"/>
        <v/>
      </c>
      <c r="R3165" s="163" t="e">
        <f t="shared" si="196"/>
        <v>#VALUE!</v>
      </c>
      <c r="S3165" s="163" t="e">
        <f t="shared" si="197"/>
        <v>#VALUE!</v>
      </c>
      <c r="T3165" s="163" t="e">
        <f>INDEX(Controle!O:O,MATCH('Banco de Dados'!A3165,Controle!M:M,0))*E3165/100</f>
        <v>#N/A</v>
      </c>
    </row>
    <row r="3166" spans="1:20" hidden="1" x14ac:dyDescent="0.2">
      <c r="A3166" s="158">
        <f>BD_TS!A3165</f>
        <v>0</v>
      </c>
      <c r="B3166" s="158" t="str">
        <f>SUBSTITUTE(SUBSTITUTE(BD_TS!D3165," ",""),"-","/")</f>
        <v/>
      </c>
      <c r="C3166" s="158">
        <f>BD_TS!E3165</f>
        <v>0</v>
      </c>
      <c r="D3166" s="159">
        <f>BD_TS!F3165</f>
        <v>0</v>
      </c>
      <c r="E3166" s="160">
        <f>BD_TS!B3165</f>
        <v>0</v>
      </c>
      <c r="F3166" s="161">
        <f>BD_TS!C3165</f>
        <v>0</v>
      </c>
      <c r="G3166" s="187">
        <f>BD_TS!H3165</f>
        <v>0</v>
      </c>
      <c r="H3166" s="158" t="str">
        <f>IF($A3166=0,"",IFERROR(INDEX(BD_Gestão!A:A,MATCH('Banco de Dados'!$B3166,BD_Gestão!$B:$B,0)),"erro"))</f>
        <v/>
      </c>
      <c r="I3166" s="162" t="str">
        <f>IF($A3166=0,"",IFERROR(INDEX(BD_Gestão!E:E,MATCH('Banco de Dados'!$B3166,BD_Gestão!$B:$B,0)),"erro"))</f>
        <v/>
      </c>
      <c r="J3166" s="186" t="str">
        <f>IF($A3166=0,"",IFERROR(INDEX(BD_Gestão!B:B,MATCH('Banco de Dados'!$B3166,BD_Gestão!$B:$B,0)),"erro"))</f>
        <v/>
      </c>
      <c r="K3166" s="158" t="str">
        <f>IF($A3166=0,"",IFERROR(INDEX(BD_Gestão!C:C,MATCH('Banco de Dados'!$B3166,BD_Gestão!$B:$B,0)),"erro"))</f>
        <v/>
      </c>
      <c r="L3166" s="158" t="str">
        <f>IF($A3166=0,"",IFERROR(INDEX(BD_Gestão!H:H,MATCH('Banco de Dados'!$B3166,BD_Gestão!$B:$B,0)),"erro"))</f>
        <v/>
      </c>
      <c r="M3166" s="161" t="str">
        <f>IF($A3166=0,"",IFERROR(INDEX(BD_Gestão!F:F,MATCH('Banco de Dados'!$B3166,BD_Gestão!$B:$B,0)),"erro"))</f>
        <v/>
      </c>
      <c r="N3166" s="161" t="str">
        <f>IF($A3166=0,"",IFERROR(INDEX(BD_Gestão!J:J,MATCH('Banco de Dados'!$B3166,BD_Gestão!$B:$B,0)),"erro"))</f>
        <v/>
      </c>
      <c r="O3166" s="164" t="str">
        <f>IF($A3166=0,"",IFERROR(INDEX(BD_Gestão!K:K,MATCH('Banco de Dados'!$B3166,BD_Gestão!$B:$B,0)),"erro"))</f>
        <v/>
      </c>
      <c r="P3166" s="169" t="str">
        <f t="shared" si="198"/>
        <v/>
      </c>
      <c r="Q3166" s="170" t="str">
        <f t="shared" si="199"/>
        <v/>
      </c>
      <c r="R3166" s="163" t="e">
        <f t="shared" si="196"/>
        <v>#VALUE!</v>
      </c>
      <c r="S3166" s="163" t="e">
        <f t="shared" si="197"/>
        <v>#VALUE!</v>
      </c>
      <c r="T3166" s="163" t="e">
        <f>INDEX(Controle!O:O,MATCH('Banco de Dados'!A3166,Controle!M:M,0))*E3166/100</f>
        <v>#N/A</v>
      </c>
    </row>
    <row r="3167" spans="1:20" hidden="1" x14ac:dyDescent="0.2">
      <c r="A3167" s="158">
        <f>BD_TS!A3166</f>
        <v>0</v>
      </c>
      <c r="B3167" s="158" t="str">
        <f>SUBSTITUTE(SUBSTITUTE(BD_TS!D3166," ",""),"-","/")</f>
        <v/>
      </c>
      <c r="C3167" s="158">
        <f>BD_TS!E3166</f>
        <v>0</v>
      </c>
      <c r="D3167" s="159">
        <f>BD_TS!F3166</f>
        <v>0</v>
      </c>
      <c r="E3167" s="160">
        <f>BD_TS!B3166</f>
        <v>0</v>
      </c>
      <c r="F3167" s="161">
        <f>BD_TS!C3166</f>
        <v>0</v>
      </c>
      <c r="G3167" s="187">
        <f>BD_TS!H3166</f>
        <v>0</v>
      </c>
      <c r="H3167" s="158" t="str">
        <f>IF($A3167=0,"",IFERROR(INDEX(BD_Gestão!A:A,MATCH('Banco de Dados'!$B3167,BD_Gestão!$B:$B,0)),"erro"))</f>
        <v/>
      </c>
      <c r="I3167" s="162" t="str">
        <f>IF($A3167=0,"",IFERROR(INDEX(BD_Gestão!E:E,MATCH('Banco de Dados'!$B3167,BD_Gestão!$B:$B,0)),"erro"))</f>
        <v/>
      </c>
      <c r="J3167" s="186" t="str">
        <f>IF($A3167=0,"",IFERROR(INDEX(BD_Gestão!B:B,MATCH('Banco de Dados'!$B3167,BD_Gestão!$B:$B,0)),"erro"))</f>
        <v/>
      </c>
      <c r="K3167" s="158" t="str">
        <f>IF($A3167=0,"",IFERROR(INDEX(BD_Gestão!C:C,MATCH('Banco de Dados'!$B3167,BD_Gestão!$B:$B,0)),"erro"))</f>
        <v/>
      </c>
      <c r="L3167" s="158" t="str">
        <f>IF($A3167=0,"",IFERROR(INDEX(BD_Gestão!H:H,MATCH('Banco de Dados'!$B3167,BD_Gestão!$B:$B,0)),"erro"))</f>
        <v/>
      </c>
      <c r="M3167" s="161" t="str">
        <f>IF($A3167=0,"",IFERROR(INDEX(BD_Gestão!F:F,MATCH('Banco de Dados'!$B3167,BD_Gestão!$B:$B,0)),"erro"))</f>
        <v/>
      </c>
      <c r="N3167" s="161" t="str">
        <f>IF($A3167=0,"",IFERROR(INDEX(BD_Gestão!J:J,MATCH('Banco de Dados'!$B3167,BD_Gestão!$B:$B,0)),"erro"))</f>
        <v/>
      </c>
      <c r="O3167" s="164" t="str">
        <f>IF($A3167=0,"",IFERROR(INDEX(BD_Gestão!K:K,MATCH('Banco de Dados'!$B3167,BD_Gestão!$B:$B,0)),"erro"))</f>
        <v/>
      </c>
      <c r="P3167" s="169" t="str">
        <f t="shared" si="198"/>
        <v/>
      </c>
      <c r="Q3167" s="170" t="str">
        <f t="shared" si="199"/>
        <v/>
      </c>
      <c r="R3167" s="163" t="e">
        <f t="shared" si="196"/>
        <v>#VALUE!</v>
      </c>
      <c r="S3167" s="163" t="e">
        <f t="shared" si="197"/>
        <v>#VALUE!</v>
      </c>
      <c r="T3167" s="163" t="e">
        <f>INDEX(Controle!O:O,MATCH('Banco de Dados'!A3167,Controle!M:M,0))*E3167/100</f>
        <v>#N/A</v>
      </c>
    </row>
    <row r="3168" spans="1:20" hidden="1" x14ac:dyDescent="0.2">
      <c r="A3168" s="158">
        <f>BD_TS!A3167</f>
        <v>0</v>
      </c>
      <c r="B3168" s="158" t="str">
        <f>SUBSTITUTE(SUBSTITUTE(BD_TS!D3167," ",""),"-","/")</f>
        <v/>
      </c>
      <c r="C3168" s="158">
        <f>BD_TS!E3167</f>
        <v>0</v>
      </c>
      <c r="D3168" s="159">
        <f>BD_TS!F3167</f>
        <v>0</v>
      </c>
      <c r="E3168" s="160">
        <f>BD_TS!B3167</f>
        <v>0</v>
      </c>
      <c r="F3168" s="161">
        <f>BD_TS!C3167</f>
        <v>0</v>
      </c>
      <c r="G3168" s="187">
        <f>BD_TS!H3167</f>
        <v>0</v>
      </c>
      <c r="H3168" s="158" t="str">
        <f>IF($A3168=0,"",IFERROR(INDEX(BD_Gestão!A:A,MATCH('Banco de Dados'!$B3168,BD_Gestão!$B:$B,0)),"erro"))</f>
        <v/>
      </c>
      <c r="I3168" s="162" t="str">
        <f>IF($A3168=0,"",IFERROR(INDEX(BD_Gestão!E:E,MATCH('Banco de Dados'!$B3168,BD_Gestão!$B:$B,0)),"erro"))</f>
        <v/>
      </c>
      <c r="J3168" s="186" t="str">
        <f>IF($A3168=0,"",IFERROR(INDEX(BD_Gestão!B:B,MATCH('Banco de Dados'!$B3168,BD_Gestão!$B:$B,0)),"erro"))</f>
        <v/>
      </c>
      <c r="K3168" s="158" t="str">
        <f>IF($A3168=0,"",IFERROR(INDEX(BD_Gestão!C:C,MATCH('Banco de Dados'!$B3168,BD_Gestão!$B:$B,0)),"erro"))</f>
        <v/>
      </c>
      <c r="L3168" s="158" t="str">
        <f>IF($A3168=0,"",IFERROR(INDEX(BD_Gestão!H:H,MATCH('Banco de Dados'!$B3168,BD_Gestão!$B:$B,0)),"erro"))</f>
        <v/>
      </c>
      <c r="M3168" s="161" t="str">
        <f>IF($A3168=0,"",IFERROR(INDEX(BD_Gestão!F:F,MATCH('Banco de Dados'!$B3168,BD_Gestão!$B:$B,0)),"erro"))</f>
        <v/>
      </c>
      <c r="N3168" s="161" t="str">
        <f>IF($A3168=0,"",IFERROR(INDEX(BD_Gestão!J:J,MATCH('Banco de Dados'!$B3168,BD_Gestão!$B:$B,0)),"erro"))</f>
        <v/>
      </c>
      <c r="O3168" s="164" t="str">
        <f>IF($A3168=0,"",IFERROR(INDEX(BD_Gestão!K:K,MATCH('Banco de Dados'!$B3168,BD_Gestão!$B:$B,0)),"erro"))</f>
        <v/>
      </c>
      <c r="P3168" s="169" t="str">
        <f t="shared" si="198"/>
        <v/>
      </c>
      <c r="Q3168" s="170" t="str">
        <f t="shared" si="199"/>
        <v/>
      </c>
      <c r="R3168" s="163" t="e">
        <f t="shared" si="196"/>
        <v>#VALUE!</v>
      </c>
      <c r="S3168" s="163" t="e">
        <f t="shared" si="197"/>
        <v>#VALUE!</v>
      </c>
      <c r="T3168" s="163" t="e">
        <f>INDEX(Controle!O:O,MATCH('Banco de Dados'!A3168,Controle!M:M,0))*E3168/100</f>
        <v>#N/A</v>
      </c>
    </row>
    <row r="3169" spans="1:20" hidden="1" x14ac:dyDescent="0.2">
      <c r="A3169" s="158">
        <f>BD_TS!A3168</f>
        <v>0</v>
      </c>
      <c r="B3169" s="158" t="str">
        <f>SUBSTITUTE(SUBSTITUTE(BD_TS!D3168," ",""),"-","/")</f>
        <v/>
      </c>
      <c r="C3169" s="158">
        <f>BD_TS!E3168</f>
        <v>0</v>
      </c>
      <c r="D3169" s="159">
        <f>BD_TS!F3168</f>
        <v>0</v>
      </c>
      <c r="E3169" s="160">
        <f>BD_TS!B3168</f>
        <v>0</v>
      </c>
      <c r="F3169" s="161">
        <f>BD_TS!C3168</f>
        <v>0</v>
      </c>
      <c r="G3169" s="187">
        <f>BD_TS!H3168</f>
        <v>0</v>
      </c>
      <c r="H3169" s="158" t="str">
        <f>IF($A3169=0,"",IFERROR(INDEX(BD_Gestão!A:A,MATCH('Banco de Dados'!$B3169,BD_Gestão!$B:$B,0)),"erro"))</f>
        <v/>
      </c>
      <c r="I3169" s="162" t="str">
        <f>IF($A3169=0,"",IFERROR(INDEX(BD_Gestão!E:E,MATCH('Banco de Dados'!$B3169,BD_Gestão!$B:$B,0)),"erro"))</f>
        <v/>
      </c>
      <c r="J3169" s="186" t="str">
        <f>IF($A3169=0,"",IFERROR(INDEX(BD_Gestão!B:B,MATCH('Banco de Dados'!$B3169,BD_Gestão!$B:$B,0)),"erro"))</f>
        <v/>
      </c>
      <c r="K3169" s="158" t="str">
        <f>IF($A3169=0,"",IFERROR(INDEX(BD_Gestão!C:C,MATCH('Banco de Dados'!$B3169,BD_Gestão!$B:$B,0)),"erro"))</f>
        <v/>
      </c>
      <c r="L3169" s="158" t="str">
        <f>IF($A3169=0,"",IFERROR(INDEX(BD_Gestão!H:H,MATCH('Banco de Dados'!$B3169,BD_Gestão!$B:$B,0)),"erro"))</f>
        <v/>
      </c>
      <c r="M3169" s="161" t="str">
        <f>IF($A3169=0,"",IFERROR(INDEX(BD_Gestão!F:F,MATCH('Banco de Dados'!$B3169,BD_Gestão!$B:$B,0)),"erro"))</f>
        <v/>
      </c>
      <c r="N3169" s="161" t="str">
        <f>IF($A3169=0,"",IFERROR(INDEX(BD_Gestão!J:J,MATCH('Banco de Dados'!$B3169,BD_Gestão!$B:$B,0)),"erro"))</f>
        <v/>
      </c>
      <c r="O3169" s="164" t="str">
        <f>IF($A3169=0,"",IFERROR(INDEX(BD_Gestão!K:K,MATCH('Banco de Dados'!$B3169,BD_Gestão!$B:$B,0)),"erro"))</f>
        <v/>
      </c>
      <c r="P3169" s="169" t="str">
        <f t="shared" si="198"/>
        <v/>
      </c>
      <c r="Q3169" s="170" t="str">
        <f t="shared" si="199"/>
        <v/>
      </c>
      <c r="R3169" s="163" t="e">
        <f t="shared" si="196"/>
        <v>#VALUE!</v>
      </c>
      <c r="S3169" s="163" t="e">
        <f t="shared" si="197"/>
        <v>#VALUE!</v>
      </c>
      <c r="T3169" s="163" t="e">
        <f>INDEX(Controle!O:O,MATCH('Banco de Dados'!A3169,Controle!M:M,0))*E3169/100</f>
        <v>#N/A</v>
      </c>
    </row>
    <row r="3170" spans="1:20" hidden="1" x14ac:dyDescent="0.2">
      <c r="A3170" s="158">
        <f>BD_TS!A3169</f>
        <v>0</v>
      </c>
      <c r="B3170" s="158" t="str">
        <f>SUBSTITUTE(SUBSTITUTE(BD_TS!D3169," ",""),"-","/")</f>
        <v/>
      </c>
      <c r="C3170" s="158">
        <f>BD_TS!E3169</f>
        <v>0</v>
      </c>
      <c r="D3170" s="159">
        <f>BD_TS!F3169</f>
        <v>0</v>
      </c>
      <c r="E3170" s="160">
        <f>BD_TS!B3169</f>
        <v>0</v>
      </c>
      <c r="F3170" s="161">
        <f>BD_TS!C3169</f>
        <v>0</v>
      </c>
      <c r="G3170" s="187">
        <f>BD_TS!H3169</f>
        <v>0</v>
      </c>
      <c r="H3170" s="158" t="str">
        <f>IF($A3170=0,"",IFERROR(INDEX(BD_Gestão!A:A,MATCH('Banco de Dados'!$B3170,BD_Gestão!$B:$B,0)),"erro"))</f>
        <v/>
      </c>
      <c r="I3170" s="162" t="str">
        <f>IF($A3170=0,"",IFERROR(INDEX(BD_Gestão!E:E,MATCH('Banco de Dados'!$B3170,BD_Gestão!$B:$B,0)),"erro"))</f>
        <v/>
      </c>
      <c r="J3170" s="186" t="str">
        <f>IF($A3170=0,"",IFERROR(INDEX(BD_Gestão!B:B,MATCH('Banco de Dados'!$B3170,BD_Gestão!$B:$B,0)),"erro"))</f>
        <v/>
      </c>
      <c r="K3170" s="158" t="str">
        <f>IF($A3170=0,"",IFERROR(INDEX(BD_Gestão!C:C,MATCH('Banco de Dados'!$B3170,BD_Gestão!$B:$B,0)),"erro"))</f>
        <v/>
      </c>
      <c r="L3170" s="158" t="str">
        <f>IF($A3170=0,"",IFERROR(INDEX(BD_Gestão!H:H,MATCH('Banco de Dados'!$B3170,BD_Gestão!$B:$B,0)),"erro"))</f>
        <v/>
      </c>
      <c r="M3170" s="161" t="str">
        <f>IF($A3170=0,"",IFERROR(INDEX(BD_Gestão!F:F,MATCH('Banco de Dados'!$B3170,BD_Gestão!$B:$B,0)),"erro"))</f>
        <v/>
      </c>
      <c r="N3170" s="161" t="str">
        <f>IF($A3170=0,"",IFERROR(INDEX(BD_Gestão!J:J,MATCH('Banco de Dados'!$B3170,BD_Gestão!$B:$B,0)),"erro"))</f>
        <v/>
      </c>
      <c r="O3170" s="164" t="str">
        <f>IF($A3170=0,"",IFERROR(INDEX(BD_Gestão!K:K,MATCH('Banco de Dados'!$B3170,BD_Gestão!$B:$B,0)),"erro"))</f>
        <v/>
      </c>
      <c r="P3170" s="169" t="str">
        <f t="shared" si="198"/>
        <v/>
      </c>
      <c r="Q3170" s="170" t="str">
        <f t="shared" si="199"/>
        <v/>
      </c>
      <c r="R3170" s="163" t="e">
        <f t="shared" si="196"/>
        <v>#VALUE!</v>
      </c>
      <c r="S3170" s="163" t="e">
        <f t="shared" si="197"/>
        <v>#VALUE!</v>
      </c>
      <c r="T3170" s="163" t="e">
        <f>INDEX(Controle!O:O,MATCH('Banco de Dados'!A3170,Controle!M:M,0))*E3170/100</f>
        <v>#N/A</v>
      </c>
    </row>
    <row r="3171" spans="1:20" hidden="1" x14ac:dyDescent="0.2">
      <c r="A3171" s="158">
        <f>BD_TS!A3170</f>
        <v>0</v>
      </c>
      <c r="B3171" s="158" t="str">
        <f>SUBSTITUTE(SUBSTITUTE(BD_TS!D3170," ",""),"-","/")</f>
        <v/>
      </c>
      <c r="C3171" s="158">
        <f>BD_TS!E3170</f>
        <v>0</v>
      </c>
      <c r="D3171" s="159">
        <f>BD_TS!F3170</f>
        <v>0</v>
      </c>
      <c r="E3171" s="160">
        <f>BD_TS!B3170</f>
        <v>0</v>
      </c>
      <c r="F3171" s="161">
        <f>BD_TS!C3170</f>
        <v>0</v>
      </c>
      <c r="G3171" s="187">
        <f>BD_TS!H3170</f>
        <v>0</v>
      </c>
      <c r="H3171" s="158" t="str">
        <f>IF($A3171=0,"",IFERROR(INDEX(BD_Gestão!A:A,MATCH('Banco de Dados'!$B3171,BD_Gestão!$B:$B,0)),"erro"))</f>
        <v/>
      </c>
      <c r="I3171" s="162" t="str">
        <f>IF($A3171=0,"",IFERROR(INDEX(BD_Gestão!E:E,MATCH('Banco de Dados'!$B3171,BD_Gestão!$B:$B,0)),"erro"))</f>
        <v/>
      </c>
      <c r="J3171" s="186" t="str">
        <f>IF($A3171=0,"",IFERROR(INDEX(BD_Gestão!B:B,MATCH('Banco de Dados'!$B3171,BD_Gestão!$B:$B,0)),"erro"))</f>
        <v/>
      </c>
      <c r="K3171" s="158" t="str">
        <f>IF($A3171=0,"",IFERROR(INDEX(BD_Gestão!C:C,MATCH('Banco de Dados'!$B3171,BD_Gestão!$B:$B,0)),"erro"))</f>
        <v/>
      </c>
      <c r="L3171" s="158" t="str">
        <f>IF($A3171=0,"",IFERROR(INDEX(BD_Gestão!H:H,MATCH('Banco de Dados'!$B3171,BD_Gestão!$B:$B,0)),"erro"))</f>
        <v/>
      </c>
      <c r="M3171" s="161" t="str">
        <f>IF($A3171=0,"",IFERROR(INDEX(BD_Gestão!F:F,MATCH('Banco de Dados'!$B3171,BD_Gestão!$B:$B,0)),"erro"))</f>
        <v/>
      </c>
      <c r="N3171" s="161" t="str">
        <f>IF($A3171=0,"",IFERROR(INDEX(BD_Gestão!J:J,MATCH('Banco de Dados'!$B3171,BD_Gestão!$B:$B,0)),"erro"))</f>
        <v/>
      </c>
      <c r="O3171" s="164" t="str">
        <f>IF($A3171=0,"",IFERROR(INDEX(BD_Gestão!K:K,MATCH('Banco de Dados'!$B3171,BD_Gestão!$B:$B,0)),"erro"))</f>
        <v/>
      </c>
      <c r="P3171" s="169" t="str">
        <f t="shared" si="198"/>
        <v/>
      </c>
      <c r="Q3171" s="170" t="str">
        <f t="shared" si="199"/>
        <v/>
      </c>
      <c r="R3171" s="163" t="e">
        <f t="shared" si="196"/>
        <v>#VALUE!</v>
      </c>
      <c r="S3171" s="163" t="e">
        <f t="shared" si="197"/>
        <v>#VALUE!</v>
      </c>
      <c r="T3171" s="163" t="e">
        <f>INDEX(Controle!O:O,MATCH('Banco de Dados'!A3171,Controle!M:M,0))*E3171/100</f>
        <v>#N/A</v>
      </c>
    </row>
    <row r="3172" spans="1:20" hidden="1" x14ac:dyDescent="0.2">
      <c r="A3172" s="158">
        <f>BD_TS!A3171</f>
        <v>0</v>
      </c>
      <c r="B3172" s="158" t="str">
        <f>SUBSTITUTE(SUBSTITUTE(BD_TS!D3171," ",""),"-","/")</f>
        <v/>
      </c>
      <c r="C3172" s="158">
        <f>BD_TS!E3171</f>
        <v>0</v>
      </c>
      <c r="D3172" s="159">
        <f>BD_TS!F3171</f>
        <v>0</v>
      </c>
      <c r="E3172" s="160">
        <f>BD_TS!B3171</f>
        <v>0</v>
      </c>
      <c r="F3172" s="161">
        <f>BD_TS!C3171</f>
        <v>0</v>
      </c>
      <c r="G3172" s="187">
        <f>BD_TS!H3171</f>
        <v>0</v>
      </c>
      <c r="H3172" s="158" t="str">
        <f>IF($A3172=0,"",IFERROR(INDEX(BD_Gestão!A:A,MATCH('Banco de Dados'!$B3172,BD_Gestão!$B:$B,0)),"erro"))</f>
        <v/>
      </c>
      <c r="I3172" s="162" t="str">
        <f>IF($A3172=0,"",IFERROR(INDEX(BD_Gestão!E:E,MATCH('Banco de Dados'!$B3172,BD_Gestão!$B:$B,0)),"erro"))</f>
        <v/>
      </c>
      <c r="J3172" s="186" t="str">
        <f>IF($A3172=0,"",IFERROR(INDEX(BD_Gestão!B:B,MATCH('Banco de Dados'!$B3172,BD_Gestão!$B:$B,0)),"erro"))</f>
        <v/>
      </c>
      <c r="K3172" s="158" t="str">
        <f>IF($A3172=0,"",IFERROR(INDEX(BD_Gestão!C:C,MATCH('Banco de Dados'!$B3172,BD_Gestão!$B:$B,0)),"erro"))</f>
        <v/>
      </c>
      <c r="L3172" s="158" t="str">
        <f>IF($A3172=0,"",IFERROR(INDEX(BD_Gestão!H:H,MATCH('Banco de Dados'!$B3172,BD_Gestão!$B:$B,0)),"erro"))</f>
        <v/>
      </c>
      <c r="M3172" s="161" t="str">
        <f>IF($A3172=0,"",IFERROR(INDEX(BD_Gestão!F:F,MATCH('Banco de Dados'!$B3172,BD_Gestão!$B:$B,0)),"erro"))</f>
        <v/>
      </c>
      <c r="N3172" s="161" t="str">
        <f>IF($A3172=0,"",IFERROR(INDEX(BD_Gestão!J:J,MATCH('Banco de Dados'!$B3172,BD_Gestão!$B:$B,0)),"erro"))</f>
        <v/>
      </c>
      <c r="O3172" s="164" t="str">
        <f>IF($A3172=0,"",IFERROR(INDEX(BD_Gestão!K:K,MATCH('Banco de Dados'!$B3172,BD_Gestão!$B:$B,0)),"erro"))</f>
        <v/>
      </c>
      <c r="P3172" s="169" t="str">
        <f t="shared" si="198"/>
        <v/>
      </c>
      <c r="Q3172" s="170" t="str">
        <f t="shared" si="199"/>
        <v/>
      </c>
      <c r="R3172" s="163" t="e">
        <f t="shared" si="196"/>
        <v>#VALUE!</v>
      </c>
      <c r="S3172" s="163" t="e">
        <f t="shared" si="197"/>
        <v>#VALUE!</v>
      </c>
      <c r="T3172" s="163" t="e">
        <f>INDEX(Controle!O:O,MATCH('Banco de Dados'!A3172,Controle!M:M,0))*E3172/100</f>
        <v>#N/A</v>
      </c>
    </row>
    <row r="3173" spans="1:20" hidden="1" x14ac:dyDescent="0.2">
      <c r="A3173" s="158">
        <f>BD_TS!A3172</f>
        <v>0</v>
      </c>
      <c r="B3173" s="158" t="str">
        <f>SUBSTITUTE(SUBSTITUTE(BD_TS!D3172," ",""),"-","/")</f>
        <v/>
      </c>
      <c r="C3173" s="158">
        <f>BD_TS!E3172</f>
        <v>0</v>
      </c>
      <c r="D3173" s="159">
        <f>BD_TS!F3172</f>
        <v>0</v>
      </c>
      <c r="E3173" s="160">
        <f>BD_TS!B3172</f>
        <v>0</v>
      </c>
      <c r="F3173" s="161">
        <f>BD_TS!C3172</f>
        <v>0</v>
      </c>
      <c r="G3173" s="187">
        <f>BD_TS!H3172</f>
        <v>0</v>
      </c>
      <c r="H3173" s="158" t="str">
        <f>IF($A3173=0,"",IFERROR(INDEX(BD_Gestão!A:A,MATCH('Banco de Dados'!$B3173,BD_Gestão!$B:$B,0)),"erro"))</f>
        <v/>
      </c>
      <c r="I3173" s="162" t="str">
        <f>IF($A3173=0,"",IFERROR(INDEX(BD_Gestão!E:E,MATCH('Banco de Dados'!$B3173,BD_Gestão!$B:$B,0)),"erro"))</f>
        <v/>
      </c>
      <c r="J3173" s="186" t="str">
        <f>IF($A3173=0,"",IFERROR(INDEX(BD_Gestão!B:B,MATCH('Banco de Dados'!$B3173,BD_Gestão!$B:$B,0)),"erro"))</f>
        <v/>
      </c>
      <c r="K3173" s="158" t="str">
        <f>IF($A3173=0,"",IFERROR(INDEX(BD_Gestão!C:C,MATCH('Banco de Dados'!$B3173,BD_Gestão!$B:$B,0)),"erro"))</f>
        <v/>
      </c>
      <c r="L3173" s="158" t="str">
        <f>IF($A3173=0,"",IFERROR(INDEX(BD_Gestão!H:H,MATCH('Banco de Dados'!$B3173,BD_Gestão!$B:$B,0)),"erro"))</f>
        <v/>
      </c>
      <c r="M3173" s="161" t="str">
        <f>IF($A3173=0,"",IFERROR(INDEX(BD_Gestão!F:F,MATCH('Banco de Dados'!$B3173,BD_Gestão!$B:$B,0)),"erro"))</f>
        <v/>
      </c>
      <c r="N3173" s="161" t="str">
        <f>IF($A3173=0,"",IFERROR(INDEX(BD_Gestão!J:J,MATCH('Banco de Dados'!$B3173,BD_Gestão!$B:$B,0)),"erro"))</f>
        <v/>
      </c>
      <c r="O3173" s="164" t="str">
        <f>IF($A3173=0,"",IFERROR(INDEX(BD_Gestão!K:K,MATCH('Banco de Dados'!$B3173,BD_Gestão!$B:$B,0)),"erro"))</f>
        <v/>
      </c>
      <c r="P3173" s="169" t="str">
        <f t="shared" si="198"/>
        <v/>
      </c>
      <c r="Q3173" s="170" t="str">
        <f t="shared" si="199"/>
        <v/>
      </c>
      <c r="R3173" s="163" t="e">
        <f t="shared" si="196"/>
        <v>#VALUE!</v>
      </c>
      <c r="S3173" s="163" t="e">
        <f t="shared" si="197"/>
        <v>#VALUE!</v>
      </c>
      <c r="T3173" s="163" t="e">
        <f>INDEX(Controle!O:O,MATCH('Banco de Dados'!A3173,Controle!M:M,0))*E3173/100</f>
        <v>#N/A</v>
      </c>
    </row>
    <row r="3174" spans="1:20" hidden="1" x14ac:dyDescent="0.2">
      <c r="A3174" s="158">
        <f>BD_TS!A3173</f>
        <v>0</v>
      </c>
      <c r="B3174" s="158" t="str">
        <f>SUBSTITUTE(SUBSTITUTE(BD_TS!D3173," ",""),"-","/")</f>
        <v/>
      </c>
      <c r="C3174" s="158">
        <f>BD_TS!E3173</f>
        <v>0</v>
      </c>
      <c r="D3174" s="159">
        <f>BD_TS!F3173</f>
        <v>0</v>
      </c>
      <c r="E3174" s="160">
        <f>BD_TS!B3173</f>
        <v>0</v>
      </c>
      <c r="F3174" s="161">
        <f>BD_TS!C3173</f>
        <v>0</v>
      </c>
      <c r="G3174" s="187">
        <f>BD_TS!H3173</f>
        <v>0</v>
      </c>
      <c r="H3174" s="158" t="str">
        <f>IF($A3174=0,"",IFERROR(INDEX(BD_Gestão!A:A,MATCH('Banco de Dados'!$B3174,BD_Gestão!$B:$B,0)),"erro"))</f>
        <v/>
      </c>
      <c r="I3174" s="162" t="str">
        <f>IF($A3174=0,"",IFERROR(INDEX(BD_Gestão!E:E,MATCH('Banco de Dados'!$B3174,BD_Gestão!$B:$B,0)),"erro"))</f>
        <v/>
      </c>
      <c r="J3174" s="186" t="str">
        <f>IF($A3174=0,"",IFERROR(INDEX(BD_Gestão!B:B,MATCH('Banco de Dados'!$B3174,BD_Gestão!$B:$B,0)),"erro"))</f>
        <v/>
      </c>
      <c r="K3174" s="158" t="str">
        <f>IF($A3174=0,"",IFERROR(INDEX(BD_Gestão!C:C,MATCH('Banco de Dados'!$B3174,BD_Gestão!$B:$B,0)),"erro"))</f>
        <v/>
      </c>
      <c r="L3174" s="158" t="str">
        <f>IF($A3174=0,"",IFERROR(INDEX(BD_Gestão!H:H,MATCH('Banco de Dados'!$B3174,BD_Gestão!$B:$B,0)),"erro"))</f>
        <v/>
      </c>
      <c r="M3174" s="161" t="str">
        <f>IF($A3174=0,"",IFERROR(INDEX(BD_Gestão!F:F,MATCH('Banco de Dados'!$B3174,BD_Gestão!$B:$B,0)),"erro"))</f>
        <v/>
      </c>
      <c r="N3174" s="161" t="str">
        <f>IF($A3174=0,"",IFERROR(INDEX(BD_Gestão!J:J,MATCH('Banco de Dados'!$B3174,BD_Gestão!$B:$B,0)),"erro"))</f>
        <v/>
      </c>
      <c r="O3174" s="164" t="str">
        <f>IF($A3174=0,"",IFERROR(INDEX(BD_Gestão!K:K,MATCH('Banco de Dados'!$B3174,BD_Gestão!$B:$B,0)),"erro"))</f>
        <v/>
      </c>
      <c r="P3174" s="169" t="str">
        <f t="shared" si="198"/>
        <v/>
      </c>
      <c r="Q3174" s="170" t="str">
        <f t="shared" si="199"/>
        <v/>
      </c>
      <c r="R3174" s="163" t="e">
        <f t="shared" si="196"/>
        <v>#VALUE!</v>
      </c>
      <c r="S3174" s="163" t="e">
        <f t="shared" si="197"/>
        <v>#VALUE!</v>
      </c>
      <c r="T3174" s="163" t="e">
        <f>INDEX(Controle!O:O,MATCH('Banco de Dados'!A3174,Controle!M:M,0))*E3174/100</f>
        <v>#N/A</v>
      </c>
    </row>
    <row r="3175" spans="1:20" hidden="1" x14ac:dyDescent="0.2">
      <c r="A3175" s="158">
        <f>BD_TS!A3174</f>
        <v>0</v>
      </c>
      <c r="B3175" s="158" t="str">
        <f>SUBSTITUTE(SUBSTITUTE(BD_TS!D3174," ",""),"-","/")</f>
        <v/>
      </c>
      <c r="C3175" s="158">
        <f>BD_TS!E3174</f>
        <v>0</v>
      </c>
      <c r="D3175" s="159">
        <f>BD_TS!F3174</f>
        <v>0</v>
      </c>
      <c r="E3175" s="160">
        <f>BD_TS!B3174</f>
        <v>0</v>
      </c>
      <c r="F3175" s="161">
        <f>BD_TS!C3174</f>
        <v>0</v>
      </c>
      <c r="G3175" s="187">
        <f>BD_TS!H3174</f>
        <v>0</v>
      </c>
      <c r="H3175" s="158" t="str">
        <f>IF($A3175=0,"",IFERROR(INDEX(BD_Gestão!A:A,MATCH('Banco de Dados'!$B3175,BD_Gestão!$B:$B,0)),"erro"))</f>
        <v/>
      </c>
      <c r="I3175" s="162" t="str">
        <f>IF($A3175=0,"",IFERROR(INDEX(BD_Gestão!E:E,MATCH('Banco de Dados'!$B3175,BD_Gestão!$B:$B,0)),"erro"))</f>
        <v/>
      </c>
      <c r="J3175" s="186" t="str">
        <f>IF($A3175=0,"",IFERROR(INDEX(BD_Gestão!B:B,MATCH('Banco de Dados'!$B3175,BD_Gestão!$B:$B,0)),"erro"))</f>
        <v/>
      </c>
      <c r="K3175" s="158" t="str">
        <f>IF($A3175=0,"",IFERROR(INDEX(BD_Gestão!C:C,MATCH('Banco de Dados'!$B3175,BD_Gestão!$B:$B,0)),"erro"))</f>
        <v/>
      </c>
      <c r="L3175" s="158" t="str">
        <f>IF($A3175=0,"",IFERROR(INDEX(BD_Gestão!H:H,MATCH('Banco de Dados'!$B3175,BD_Gestão!$B:$B,0)),"erro"))</f>
        <v/>
      </c>
      <c r="M3175" s="161" t="str">
        <f>IF($A3175=0,"",IFERROR(INDEX(BD_Gestão!F:F,MATCH('Banco de Dados'!$B3175,BD_Gestão!$B:$B,0)),"erro"))</f>
        <v/>
      </c>
      <c r="N3175" s="161" t="str">
        <f>IF($A3175=0,"",IFERROR(INDEX(BD_Gestão!J:J,MATCH('Banco de Dados'!$B3175,BD_Gestão!$B:$B,0)),"erro"))</f>
        <v/>
      </c>
      <c r="O3175" s="164" t="str">
        <f>IF($A3175=0,"",IFERROR(INDEX(BD_Gestão!K:K,MATCH('Banco de Dados'!$B3175,BD_Gestão!$B:$B,0)),"erro"))</f>
        <v/>
      </c>
      <c r="P3175" s="169" t="str">
        <f t="shared" si="198"/>
        <v/>
      </c>
      <c r="Q3175" s="170" t="str">
        <f t="shared" si="199"/>
        <v/>
      </c>
      <c r="R3175" s="163" t="e">
        <f t="shared" si="196"/>
        <v>#VALUE!</v>
      </c>
      <c r="S3175" s="163" t="e">
        <f t="shared" si="197"/>
        <v>#VALUE!</v>
      </c>
      <c r="T3175" s="163" t="e">
        <f>INDEX(Controle!O:O,MATCH('Banco de Dados'!A3175,Controle!M:M,0))*E3175/100</f>
        <v>#N/A</v>
      </c>
    </row>
    <row r="3176" spans="1:20" hidden="1" x14ac:dyDescent="0.2">
      <c r="A3176" s="158">
        <f>BD_TS!A3175</f>
        <v>0</v>
      </c>
      <c r="B3176" s="158" t="str">
        <f>SUBSTITUTE(SUBSTITUTE(BD_TS!D3175," ",""),"-","/")</f>
        <v/>
      </c>
      <c r="C3176" s="158">
        <f>BD_TS!E3175</f>
        <v>0</v>
      </c>
      <c r="D3176" s="159">
        <f>BD_TS!F3175</f>
        <v>0</v>
      </c>
      <c r="E3176" s="160">
        <f>BD_TS!B3175</f>
        <v>0</v>
      </c>
      <c r="F3176" s="161">
        <f>BD_TS!C3175</f>
        <v>0</v>
      </c>
      <c r="G3176" s="187">
        <f>BD_TS!H3175</f>
        <v>0</v>
      </c>
      <c r="H3176" s="158" t="str">
        <f>IF($A3176=0,"",IFERROR(INDEX(BD_Gestão!A:A,MATCH('Banco de Dados'!$B3176,BD_Gestão!$B:$B,0)),"erro"))</f>
        <v/>
      </c>
      <c r="I3176" s="162" t="str">
        <f>IF($A3176=0,"",IFERROR(INDEX(BD_Gestão!E:E,MATCH('Banco de Dados'!$B3176,BD_Gestão!$B:$B,0)),"erro"))</f>
        <v/>
      </c>
      <c r="J3176" s="186" t="str">
        <f>IF($A3176=0,"",IFERROR(INDEX(BD_Gestão!B:B,MATCH('Banco de Dados'!$B3176,BD_Gestão!$B:$B,0)),"erro"))</f>
        <v/>
      </c>
      <c r="K3176" s="158" t="str">
        <f>IF($A3176=0,"",IFERROR(INDEX(BD_Gestão!C:C,MATCH('Banco de Dados'!$B3176,BD_Gestão!$B:$B,0)),"erro"))</f>
        <v/>
      </c>
      <c r="L3176" s="158" t="str">
        <f>IF($A3176=0,"",IFERROR(INDEX(BD_Gestão!H:H,MATCH('Banco de Dados'!$B3176,BD_Gestão!$B:$B,0)),"erro"))</f>
        <v/>
      </c>
      <c r="M3176" s="161" t="str">
        <f>IF($A3176=0,"",IFERROR(INDEX(BD_Gestão!F:F,MATCH('Banco de Dados'!$B3176,BD_Gestão!$B:$B,0)),"erro"))</f>
        <v/>
      </c>
      <c r="N3176" s="161" t="str">
        <f>IF($A3176=0,"",IFERROR(INDEX(BD_Gestão!J:J,MATCH('Banco de Dados'!$B3176,BD_Gestão!$B:$B,0)),"erro"))</f>
        <v/>
      </c>
      <c r="O3176" s="164" t="str">
        <f>IF($A3176=0,"",IFERROR(INDEX(BD_Gestão!K:K,MATCH('Banco de Dados'!$B3176,BD_Gestão!$B:$B,0)),"erro"))</f>
        <v/>
      </c>
      <c r="P3176" s="169" t="str">
        <f t="shared" si="198"/>
        <v/>
      </c>
      <c r="Q3176" s="170" t="str">
        <f t="shared" si="199"/>
        <v/>
      </c>
      <c r="R3176" s="163" t="e">
        <f t="shared" si="196"/>
        <v>#VALUE!</v>
      </c>
      <c r="S3176" s="163" t="e">
        <f t="shared" si="197"/>
        <v>#VALUE!</v>
      </c>
      <c r="T3176" s="163" t="e">
        <f>INDEX(Controle!O:O,MATCH('Banco de Dados'!A3176,Controle!M:M,0))*E3176/100</f>
        <v>#N/A</v>
      </c>
    </row>
    <row r="3177" spans="1:20" hidden="1" x14ac:dyDescent="0.2">
      <c r="A3177" s="158">
        <f>BD_TS!A3176</f>
        <v>0</v>
      </c>
      <c r="B3177" s="158" t="str">
        <f>SUBSTITUTE(SUBSTITUTE(BD_TS!D3176," ",""),"-","/")</f>
        <v/>
      </c>
      <c r="C3177" s="158">
        <f>BD_TS!E3176</f>
        <v>0</v>
      </c>
      <c r="D3177" s="159">
        <f>BD_TS!F3176</f>
        <v>0</v>
      </c>
      <c r="E3177" s="160">
        <f>BD_TS!B3176</f>
        <v>0</v>
      </c>
      <c r="F3177" s="161">
        <f>BD_TS!C3176</f>
        <v>0</v>
      </c>
      <c r="G3177" s="187">
        <f>BD_TS!H3176</f>
        <v>0</v>
      </c>
      <c r="H3177" s="158" t="str">
        <f>IF($A3177=0,"",IFERROR(INDEX(BD_Gestão!A:A,MATCH('Banco de Dados'!$B3177,BD_Gestão!$B:$B,0)),"erro"))</f>
        <v/>
      </c>
      <c r="I3177" s="162" t="str">
        <f>IF($A3177=0,"",IFERROR(INDEX(BD_Gestão!E:E,MATCH('Banco de Dados'!$B3177,BD_Gestão!$B:$B,0)),"erro"))</f>
        <v/>
      </c>
      <c r="J3177" s="186" t="str">
        <f>IF($A3177=0,"",IFERROR(INDEX(BD_Gestão!B:B,MATCH('Banco de Dados'!$B3177,BD_Gestão!$B:$B,0)),"erro"))</f>
        <v/>
      </c>
      <c r="K3177" s="158" t="str">
        <f>IF($A3177=0,"",IFERROR(INDEX(BD_Gestão!C:C,MATCH('Banco de Dados'!$B3177,BD_Gestão!$B:$B,0)),"erro"))</f>
        <v/>
      </c>
      <c r="L3177" s="158" t="str">
        <f>IF($A3177=0,"",IFERROR(INDEX(BD_Gestão!H:H,MATCH('Banco de Dados'!$B3177,BD_Gestão!$B:$B,0)),"erro"))</f>
        <v/>
      </c>
      <c r="M3177" s="161" t="str">
        <f>IF($A3177=0,"",IFERROR(INDEX(BD_Gestão!F:F,MATCH('Banco de Dados'!$B3177,BD_Gestão!$B:$B,0)),"erro"))</f>
        <v/>
      </c>
      <c r="N3177" s="161" t="str">
        <f>IF($A3177=0,"",IFERROR(INDEX(BD_Gestão!J:J,MATCH('Banco de Dados'!$B3177,BD_Gestão!$B:$B,0)),"erro"))</f>
        <v/>
      </c>
      <c r="O3177" s="164" t="str">
        <f>IF($A3177=0,"",IFERROR(INDEX(BD_Gestão!K:K,MATCH('Banco de Dados'!$B3177,BD_Gestão!$B:$B,0)),"erro"))</f>
        <v/>
      </c>
      <c r="P3177" s="169" t="str">
        <f t="shared" si="198"/>
        <v/>
      </c>
      <c r="Q3177" s="170" t="str">
        <f t="shared" si="199"/>
        <v/>
      </c>
      <c r="R3177" s="163" t="e">
        <f t="shared" si="196"/>
        <v>#VALUE!</v>
      </c>
      <c r="S3177" s="163" t="e">
        <f t="shared" si="197"/>
        <v>#VALUE!</v>
      </c>
      <c r="T3177" s="163" t="e">
        <f>INDEX(Controle!O:O,MATCH('Banco de Dados'!A3177,Controle!M:M,0))*E3177/100</f>
        <v>#N/A</v>
      </c>
    </row>
    <row r="3178" spans="1:20" hidden="1" x14ac:dyDescent="0.2">
      <c r="A3178" s="158">
        <f>BD_TS!A3177</f>
        <v>0</v>
      </c>
      <c r="B3178" s="158" t="str">
        <f>SUBSTITUTE(SUBSTITUTE(BD_TS!D3177," ",""),"-","/")</f>
        <v/>
      </c>
      <c r="C3178" s="158">
        <f>BD_TS!E3177</f>
        <v>0</v>
      </c>
      <c r="D3178" s="159">
        <f>BD_TS!F3177</f>
        <v>0</v>
      </c>
      <c r="E3178" s="160">
        <f>BD_TS!B3177</f>
        <v>0</v>
      </c>
      <c r="F3178" s="161">
        <f>BD_TS!C3177</f>
        <v>0</v>
      </c>
      <c r="G3178" s="187">
        <f>BD_TS!H3177</f>
        <v>0</v>
      </c>
      <c r="H3178" s="158" t="str">
        <f>IF($A3178=0,"",IFERROR(INDEX(BD_Gestão!A:A,MATCH('Banco de Dados'!$B3178,BD_Gestão!$B:$B,0)),"erro"))</f>
        <v/>
      </c>
      <c r="I3178" s="162" t="str">
        <f>IF($A3178=0,"",IFERROR(INDEX(BD_Gestão!E:E,MATCH('Banco de Dados'!$B3178,BD_Gestão!$B:$B,0)),"erro"))</f>
        <v/>
      </c>
      <c r="J3178" s="186" t="str">
        <f>IF($A3178=0,"",IFERROR(INDEX(BD_Gestão!B:B,MATCH('Banco de Dados'!$B3178,BD_Gestão!$B:$B,0)),"erro"))</f>
        <v/>
      </c>
      <c r="K3178" s="158" t="str">
        <f>IF($A3178=0,"",IFERROR(INDEX(BD_Gestão!C:C,MATCH('Banco de Dados'!$B3178,BD_Gestão!$B:$B,0)),"erro"))</f>
        <v/>
      </c>
      <c r="L3178" s="158" t="str">
        <f>IF($A3178=0,"",IFERROR(INDEX(BD_Gestão!H:H,MATCH('Banco de Dados'!$B3178,BD_Gestão!$B:$B,0)),"erro"))</f>
        <v/>
      </c>
      <c r="M3178" s="161" t="str">
        <f>IF($A3178=0,"",IFERROR(INDEX(BD_Gestão!F:F,MATCH('Banco de Dados'!$B3178,BD_Gestão!$B:$B,0)),"erro"))</f>
        <v/>
      </c>
      <c r="N3178" s="161" t="str">
        <f>IF($A3178=0,"",IFERROR(INDEX(BD_Gestão!J:J,MATCH('Banco de Dados'!$B3178,BD_Gestão!$B:$B,0)),"erro"))</f>
        <v/>
      </c>
      <c r="O3178" s="164" t="str">
        <f>IF($A3178=0,"",IFERROR(INDEX(BD_Gestão!K:K,MATCH('Banco de Dados'!$B3178,BD_Gestão!$B:$B,0)),"erro"))</f>
        <v/>
      </c>
      <c r="P3178" s="169" t="str">
        <f t="shared" si="198"/>
        <v/>
      </c>
      <c r="Q3178" s="170" t="str">
        <f t="shared" si="199"/>
        <v/>
      </c>
      <c r="R3178" s="163" t="e">
        <f t="shared" si="196"/>
        <v>#VALUE!</v>
      </c>
      <c r="S3178" s="163" t="e">
        <f t="shared" si="197"/>
        <v>#VALUE!</v>
      </c>
      <c r="T3178" s="163" t="e">
        <f>INDEX(Controle!O:O,MATCH('Banco de Dados'!A3178,Controle!M:M,0))*E3178/100</f>
        <v>#N/A</v>
      </c>
    </row>
    <row r="3179" spans="1:20" hidden="1" x14ac:dyDescent="0.2">
      <c r="A3179" s="158">
        <f>BD_TS!A3178</f>
        <v>0</v>
      </c>
      <c r="B3179" s="158" t="str">
        <f>SUBSTITUTE(SUBSTITUTE(BD_TS!D3178," ",""),"-","/")</f>
        <v/>
      </c>
      <c r="C3179" s="158">
        <f>BD_TS!E3178</f>
        <v>0</v>
      </c>
      <c r="D3179" s="159">
        <f>BD_TS!F3178</f>
        <v>0</v>
      </c>
      <c r="E3179" s="160">
        <f>BD_TS!B3178</f>
        <v>0</v>
      </c>
      <c r="F3179" s="161">
        <f>BD_TS!C3178</f>
        <v>0</v>
      </c>
      <c r="G3179" s="187">
        <f>BD_TS!H3178</f>
        <v>0</v>
      </c>
      <c r="H3179" s="158" t="str">
        <f>IF($A3179=0,"",IFERROR(INDEX(BD_Gestão!A:A,MATCH('Banco de Dados'!$B3179,BD_Gestão!$B:$B,0)),"erro"))</f>
        <v/>
      </c>
      <c r="I3179" s="162" t="str">
        <f>IF($A3179=0,"",IFERROR(INDEX(BD_Gestão!E:E,MATCH('Banco de Dados'!$B3179,BD_Gestão!$B:$B,0)),"erro"))</f>
        <v/>
      </c>
      <c r="J3179" s="186" t="str">
        <f>IF($A3179=0,"",IFERROR(INDEX(BD_Gestão!B:B,MATCH('Banco de Dados'!$B3179,BD_Gestão!$B:$B,0)),"erro"))</f>
        <v/>
      </c>
      <c r="K3179" s="158" t="str">
        <f>IF($A3179=0,"",IFERROR(INDEX(BD_Gestão!C:C,MATCH('Banco de Dados'!$B3179,BD_Gestão!$B:$B,0)),"erro"))</f>
        <v/>
      </c>
      <c r="L3179" s="158" t="str">
        <f>IF($A3179=0,"",IFERROR(INDEX(BD_Gestão!H:H,MATCH('Banco de Dados'!$B3179,BD_Gestão!$B:$B,0)),"erro"))</f>
        <v/>
      </c>
      <c r="M3179" s="161" t="str">
        <f>IF($A3179=0,"",IFERROR(INDEX(BD_Gestão!F:F,MATCH('Banco de Dados'!$B3179,BD_Gestão!$B:$B,0)),"erro"))</f>
        <v/>
      </c>
      <c r="N3179" s="161" t="str">
        <f>IF($A3179=0,"",IFERROR(INDEX(BD_Gestão!J:J,MATCH('Banco de Dados'!$B3179,BD_Gestão!$B:$B,0)),"erro"))</f>
        <v/>
      </c>
      <c r="O3179" s="164" t="str">
        <f>IF($A3179=0,"",IFERROR(INDEX(BD_Gestão!K:K,MATCH('Banco de Dados'!$B3179,BD_Gestão!$B:$B,0)),"erro"))</f>
        <v/>
      </c>
      <c r="P3179" s="169" t="str">
        <f t="shared" si="198"/>
        <v/>
      </c>
      <c r="Q3179" s="170" t="str">
        <f t="shared" si="199"/>
        <v/>
      </c>
      <c r="R3179" s="163" t="e">
        <f t="shared" si="196"/>
        <v>#VALUE!</v>
      </c>
      <c r="S3179" s="163" t="e">
        <f t="shared" si="197"/>
        <v>#VALUE!</v>
      </c>
      <c r="T3179" s="163" t="e">
        <f>INDEX(Controle!O:O,MATCH('Banco de Dados'!A3179,Controle!M:M,0))*E3179/100</f>
        <v>#N/A</v>
      </c>
    </row>
    <row r="3180" spans="1:20" hidden="1" x14ac:dyDescent="0.2">
      <c r="A3180" s="158">
        <f>BD_TS!A3179</f>
        <v>0</v>
      </c>
      <c r="B3180" s="158" t="str">
        <f>SUBSTITUTE(SUBSTITUTE(BD_TS!D3179," ",""),"-","/")</f>
        <v/>
      </c>
      <c r="C3180" s="158">
        <f>BD_TS!E3179</f>
        <v>0</v>
      </c>
      <c r="D3180" s="159">
        <f>BD_TS!F3179</f>
        <v>0</v>
      </c>
      <c r="E3180" s="160">
        <f>BD_TS!B3179</f>
        <v>0</v>
      </c>
      <c r="F3180" s="161">
        <f>BD_TS!C3179</f>
        <v>0</v>
      </c>
      <c r="G3180" s="187">
        <f>BD_TS!H3179</f>
        <v>0</v>
      </c>
      <c r="H3180" s="158" t="str">
        <f>IF($A3180=0,"",IFERROR(INDEX(BD_Gestão!A:A,MATCH('Banco de Dados'!$B3180,BD_Gestão!$B:$B,0)),"erro"))</f>
        <v/>
      </c>
      <c r="I3180" s="162" t="str">
        <f>IF($A3180=0,"",IFERROR(INDEX(BD_Gestão!E:E,MATCH('Banco de Dados'!$B3180,BD_Gestão!$B:$B,0)),"erro"))</f>
        <v/>
      </c>
      <c r="J3180" s="186" t="str">
        <f>IF($A3180=0,"",IFERROR(INDEX(BD_Gestão!B:B,MATCH('Banco de Dados'!$B3180,BD_Gestão!$B:$B,0)),"erro"))</f>
        <v/>
      </c>
      <c r="K3180" s="158" t="str">
        <f>IF($A3180=0,"",IFERROR(INDEX(BD_Gestão!C:C,MATCH('Banco de Dados'!$B3180,BD_Gestão!$B:$B,0)),"erro"))</f>
        <v/>
      </c>
      <c r="L3180" s="158" t="str">
        <f>IF($A3180=0,"",IFERROR(INDEX(BD_Gestão!H:H,MATCH('Banco de Dados'!$B3180,BD_Gestão!$B:$B,0)),"erro"))</f>
        <v/>
      </c>
      <c r="M3180" s="161" t="str">
        <f>IF($A3180=0,"",IFERROR(INDEX(BD_Gestão!F:F,MATCH('Banco de Dados'!$B3180,BD_Gestão!$B:$B,0)),"erro"))</f>
        <v/>
      </c>
      <c r="N3180" s="161" t="str">
        <f>IF($A3180=0,"",IFERROR(INDEX(BD_Gestão!J:J,MATCH('Banco de Dados'!$B3180,BD_Gestão!$B:$B,0)),"erro"))</f>
        <v/>
      </c>
      <c r="O3180" s="164" t="str">
        <f>IF($A3180=0,"",IFERROR(INDEX(BD_Gestão!K:K,MATCH('Banco de Dados'!$B3180,BD_Gestão!$B:$B,0)),"erro"))</f>
        <v/>
      </c>
      <c r="P3180" s="169" t="str">
        <f t="shared" si="198"/>
        <v/>
      </c>
      <c r="Q3180" s="170" t="str">
        <f t="shared" si="199"/>
        <v/>
      </c>
      <c r="R3180" s="163" t="e">
        <f t="shared" si="196"/>
        <v>#VALUE!</v>
      </c>
      <c r="S3180" s="163" t="e">
        <f t="shared" si="197"/>
        <v>#VALUE!</v>
      </c>
      <c r="T3180" s="163" t="e">
        <f>INDEX(Controle!O:O,MATCH('Banco de Dados'!A3180,Controle!M:M,0))*E3180/100</f>
        <v>#N/A</v>
      </c>
    </row>
    <row r="3181" spans="1:20" hidden="1" x14ac:dyDescent="0.2">
      <c r="A3181" s="158">
        <f>BD_TS!A3180</f>
        <v>0</v>
      </c>
      <c r="B3181" s="158" t="str">
        <f>SUBSTITUTE(SUBSTITUTE(BD_TS!D3180," ",""),"-","/")</f>
        <v/>
      </c>
      <c r="C3181" s="158">
        <f>BD_TS!E3180</f>
        <v>0</v>
      </c>
      <c r="D3181" s="159">
        <f>BD_TS!F3180</f>
        <v>0</v>
      </c>
      <c r="E3181" s="160">
        <f>BD_TS!B3180</f>
        <v>0</v>
      </c>
      <c r="F3181" s="161">
        <f>BD_TS!C3180</f>
        <v>0</v>
      </c>
      <c r="G3181" s="187">
        <f>BD_TS!H3180</f>
        <v>0</v>
      </c>
      <c r="H3181" s="158" t="str">
        <f>IF($A3181=0,"",IFERROR(INDEX(BD_Gestão!A:A,MATCH('Banco de Dados'!$B3181,BD_Gestão!$B:$B,0)),"erro"))</f>
        <v/>
      </c>
      <c r="I3181" s="162" t="str">
        <f>IF($A3181=0,"",IFERROR(INDEX(BD_Gestão!E:E,MATCH('Banco de Dados'!$B3181,BD_Gestão!$B:$B,0)),"erro"))</f>
        <v/>
      </c>
      <c r="J3181" s="186" t="str">
        <f>IF($A3181=0,"",IFERROR(INDEX(BD_Gestão!B:B,MATCH('Banco de Dados'!$B3181,BD_Gestão!$B:$B,0)),"erro"))</f>
        <v/>
      </c>
      <c r="K3181" s="158" t="str">
        <f>IF($A3181=0,"",IFERROR(INDEX(BD_Gestão!C:C,MATCH('Banco de Dados'!$B3181,BD_Gestão!$B:$B,0)),"erro"))</f>
        <v/>
      </c>
      <c r="L3181" s="158" t="str">
        <f>IF($A3181=0,"",IFERROR(INDEX(BD_Gestão!H:H,MATCH('Banco de Dados'!$B3181,BD_Gestão!$B:$B,0)),"erro"))</f>
        <v/>
      </c>
      <c r="M3181" s="161" t="str">
        <f>IF($A3181=0,"",IFERROR(INDEX(BD_Gestão!F:F,MATCH('Banco de Dados'!$B3181,BD_Gestão!$B:$B,0)),"erro"))</f>
        <v/>
      </c>
      <c r="N3181" s="161" t="str">
        <f>IF($A3181=0,"",IFERROR(INDEX(BD_Gestão!J:J,MATCH('Banco de Dados'!$B3181,BD_Gestão!$B:$B,0)),"erro"))</f>
        <v/>
      </c>
      <c r="O3181" s="164" t="str">
        <f>IF($A3181=0,"",IFERROR(INDEX(BD_Gestão!K:K,MATCH('Banco de Dados'!$B3181,BD_Gestão!$B:$B,0)),"erro"))</f>
        <v/>
      </c>
      <c r="P3181" s="169" t="str">
        <f t="shared" si="198"/>
        <v/>
      </c>
      <c r="Q3181" s="170" t="str">
        <f t="shared" si="199"/>
        <v/>
      </c>
      <c r="R3181" s="163" t="e">
        <f t="shared" si="196"/>
        <v>#VALUE!</v>
      </c>
      <c r="S3181" s="163" t="e">
        <f t="shared" si="197"/>
        <v>#VALUE!</v>
      </c>
      <c r="T3181" s="163" t="e">
        <f>INDEX(Controle!O:O,MATCH('Banco de Dados'!A3181,Controle!M:M,0))*E3181/100</f>
        <v>#N/A</v>
      </c>
    </row>
    <row r="3182" spans="1:20" hidden="1" x14ac:dyDescent="0.2">
      <c r="A3182" s="158">
        <f>BD_TS!A3181</f>
        <v>0</v>
      </c>
      <c r="B3182" s="158" t="str">
        <f>SUBSTITUTE(SUBSTITUTE(BD_TS!D3181," ",""),"-","/")</f>
        <v/>
      </c>
      <c r="C3182" s="158">
        <f>BD_TS!E3181</f>
        <v>0</v>
      </c>
      <c r="D3182" s="159">
        <f>BD_TS!F3181</f>
        <v>0</v>
      </c>
      <c r="E3182" s="160">
        <f>BD_TS!B3181</f>
        <v>0</v>
      </c>
      <c r="F3182" s="161">
        <f>BD_TS!C3181</f>
        <v>0</v>
      </c>
      <c r="G3182" s="187">
        <f>BD_TS!H3181</f>
        <v>0</v>
      </c>
      <c r="H3182" s="158" t="str">
        <f>IF($A3182=0,"",IFERROR(INDEX(BD_Gestão!A:A,MATCH('Banco de Dados'!$B3182,BD_Gestão!$B:$B,0)),"erro"))</f>
        <v/>
      </c>
      <c r="I3182" s="162" t="str">
        <f>IF($A3182=0,"",IFERROR(INDEX(BD_Gestão!E:E,MATCH('Banco de Dados'!$B3182,BD_Gestão!$B:$B,0)),"erro"))</f>
        <v/>
      </c>
      <c r="J3182" s="186" t="str">
        <f>IF($A3182=0,"",IFERROR(INDEX(BD_Gestão!B:B,MATCH('Banco de Dados'!$B3182,BD_Gestão!$B:$B,0)),"erro"))</f>
        <v/>
      </c>
      <c r="K3182" s="158" t="str">
        <f>IF($A3182=0,"",IFERROR(INDEX(BD_Gestão!C:C,MATCH('Banco de Dados'!$B3182,BD_Gestão!$B:$B,0)),"erro"))</f>
        <v/>
      </c>
      <c r="L3182" s="158" t="str">
        <f>IF($A3182=0,"",IFERROR(INDEX(BD_Gestão!H:H,MATCH('Banco de Dados'!$B3182,BD_Gestão!$B:$B,0)),"erro"))</f>
        <v/>
      </c>
      <c r="M3182" s="161" t="str">
        <f>IF($A3182=0,"",IFERROR(INDEX(BD_Gestão!F:F,MATCH('Banco de Dados'!$B3182,BD_Gestão!$B:$B,0)),"erro"))</f>
        <v/>
      </c>
      <c r="N3182" s="161" t="str">
        <f>IF($A3182=0,"",IFERROR(INDEX(BD_Gestão!J:J,MATCH('Banco de Dados'!$B3182,BD_Gestão!$B:$B,0)),"erro"))</f>
        <v/>
      </c>
      <c r="O3182" s="164" t="str">
        <f>IF($A3182=0,"",IFERROR(INDEX(BD_Gestão!K:K,MATCH('Banco de Dados'!$B3182,BD_Gestão!$B:$B,0)),"erro"))</f>
        <v/>
      </c>
      <c r="P3182" s="169" t="str">
        <f t="shared" si="198"/>
        <v/>
      </c>
      <c r="Q3182" s="170" t="str">
        <f t="shared" si="199"/>
        <v/>
      </c>
      <c r="R3182" s="163" t="e">
        <f t="shared" si="196"/>
        <v>#VALUE!</v>
      </c>
      <c r="S3182" s="163" t="e">
        <f t="shared" si="197"/>
        <v>#VALUE!</v>
      </c>
      <c r="T3182" s="163" t="e">
        <f>INDEX(Controle!O:O,MATCH('Banco de Dados'!A3182,Controle!M:M,0))*E3182/100</f>
        <v>#N/A</v>
      </c>
    </row>
    <row r="3183" spans="1:20" hidden="1" x14ac:dyDescent="0.2">
      <c r="A3183" s="158">
        <f>BD_TS!A3182</f>
        <v>0</v>
      </c>
      <c r="B3183" s="158" t="str">
        <f>SUBSTITUTE(SUBSTITUTE(BD_TS!D3182," ",""),"-","/")</f>
        <v/>
      </c>
      <c r="C3183" s="158">
        <f>BD_TS!E3182</f>
        <v>0</v>
      </c>
      <c r="D3183" s="159">
        <f>BD_TS!F3182</f>
        <v>0</v>
      </c>
      <c r="E3183" s="160">
        <f>BD_TS!B3182</f>
        <v>0</v>
      </c>
      <c r="F3183" s="161">
        <f>BD_TS!C3182</f>
        <v>0</v>
      </c>
      <c r="G3183" s="187">
        <f>BD_TS!H3182</f>
        <v>0</v>
      </c>
      <c r="H3183" s="158" t="str">
        <f>IF($A3183=0,"",IFERROR(INDEX(BD_Gestão!A:A,MATCH('Banco de Dados'!$B3183,BD_Gestão!$B:$B,0)),"erro"))</f>
        <v/>
      </c>
      <c r="I3183" s="162" t="str">
        <f>IF($A3183=0,"",IFERROR(INDEX(BD_Gestão!E:E,MATCH('Banco de Dados'!$B3183,BD_Gestão!$B:$B,0)),"erro"))</f>
        <v/>
      </c>
      <c r="J3183" s="186" t="str">
        <f>IF($A3183=0,"",IFERROR(INDEX(BD_Gestão!B:B,MATCH('Banco de Dados'!$B3183,BD_Gestão!$B:$B,0)),"erro"))</f>
        <v/>
      </c>
      <c r="K3183" s="158" t="str">
        <f>IF($A3183=0,"",IFERROR(INDEX(BD_Gestão!C:C,MATCH('Banco de Dados'!$B3183,BD_Gestão!$B:$B,0)),"erro"))</f>
        <v/>
      </c>
      <c r="L3183" s="158" t="str">
        <f>IF($A3183=0,"",IFERROR(INDEX(BD_Gestão!H:H,MATCH('Banco de Dados'!$B3183,BD_Gestão!$B:$B,0)),"erro"))</f>
        <v/>
      </c>
      <c r="M3183" s="161" t="str">
        <f>IF($A3183=0,"",IFERROR(INDEX(BD_Gestão!F:F,MATCH('Banco de Dados'!$B3183,BD_Gestão!$B:$B,0)),"erro"))</f>
        <v/>
      </c>
      <c r="N3183" s="161" t="str">
        <f>IF($A3183=0,"",IFERROR(INDEX(BD_Gestão!J:J,MATCH('Banco de Dados'!$B3183,BD_Gestão!$B:$B,0)),"erro"))</f>
        <v/>
      </c>
      <c r="O3183" s="164" t="str">
        <f>IF($A3183=0,"",IFERROR(INDEX(BD_Gestão!K:K,MATCH('Banco de Dados'!$B3183,BD_Gestão!$B:$B,0)),"erro"))</f>
        <v/>
      </c>
      <c r="P3183" s="169" t="str">
        <f t="shared" si="198"/>
        <v/>
      </c>
      <c r="Q3183" s="170" t="str">
        <f t="shared" si="199"/>
        <v/>
      </c>
      <c r="R3183" s="163" t="e">
        <f t="shared" si="196"/>
        <v>#VALUE!</v>
      </c>
      <c r="S3183" s="163" t="e">
        <f t="shared" si="197"/>
        <v>#VALUE!</v>
      </c>
      <c r="T3183" s="163" t="e">
        <f>INDEX(Controle!O:O,MATCH('Banco de Dados'!A3183,Controle!M:M,0))*E3183/100</f>
        <v>#N/A</v>
      </c>
    </row>
    <row r="3184" spans="1:20" hidden="1" x14ac:dyDescent="0.2">
      <c r="A3184" s="158">
        <f>BD_TS!A3183</f>
        <v>0</v>
      </c>
      <c r="B3184" s="158" t="str">
        <f>SUBSTITUTE(SUBSTITUTE(BD_TS!D3183," ",""),"-","/")</f>
        <v/>
      </c>
      <c r="C3184" s="158">
        <f>BD_TS!E3183</f>
        <v>0</v>
      </c>
      <c r="D3184" s="159">
        <f>BD_TS!F3183</f>
        <v>0</v>
      </c>
      <c r="E3184" s="160">
        <f>BD_TS!B3183</f>
        <v>0</v>
      </c>
      <c r="F3184" s="161">
        <f>BD_TS!C3183</f>
        <v>0</v>
      </c>
      <c r="G3184" s="187">
        <f>BD_TS!H3183</f>
        <v>0</v>
      </c>
      <c r="H3184" s="158" t="str">
        <f>IF($A3184=0,"",IFERROR(INDEX(BD_Gestão!A:A,MATCH('Banco de Dados'!$B3184,BD_Gestão!$B:$B,0)),"erro"))</f>
        <v/>
      </c>
      <c r="I3184" s="162" t="str">
        <f>IF($A3184=0,"",IFERROR(INDEX(BD_Gestão!E:E,MATCH('Banco de Dados'!$B3184,BD_Gestão!$B:$B,0)),"erro"))</f>
        <v/>
      </c>
      <c r="J3184" s="186" t="str">
        <f>IF($A3184=0,"",IFERROR(INDEX(BD_Gestão!B:B,MATCH('Banco de Dados'!$B3184,BD_Gestão!$B:$B,0)),"erro"))</f>
        <v/>
      </c>
      <c r="K3184" s="158" t="str">
        <f>IF($A3184=0,"",IFERROR(INDEX(BD_Gestão!C:C,MATCH('Banco de Dados'!$B3184,BD_Gestão!$B:$B,0)),"erro"))</f>
        <v/>
      </c>
      <c r="L3184" s="158" t="str">
        <f>IF($A3184=0,"",IFERROR(INDEX(BD_Gestão!H:H,MATCH('Banco de Dados'!$B3184,BD_Gestão!$B:$B,0)),"erro"))</f>
        <v/>
      </c>
      <c r="M3184" s="161" t="str">
        <f>IF($A3184=0,"",IFERROR(INDEX(BD_Gestão!F:F,MATCH('Banco de Dados'!$B3184,BD_Gestão!$B:$B,0)),"erro"))</f>
        <v/>
      </c>
      <c r="N3184" s="161" t="str">
        <f>IF($A3184=0,"",IFERROR(INDEX(BD_Gestão!J:J,MATCH('Banco de Dados'!$B3184,BD_Gestão!$B:$B,0)),"erro"))</f>
        <v/>
      </c>
      <c r="O3184" s="164" t="str">
        <f>IF($A3184=0,"",IFERROR(INDEX(BD_Gestão!K:K,MATCH('Banco de Dados'!$B3184,BD_Gestão!$B:$B,0)),"erro"))</f>
        <v/>
      </c>
      <c r="P3184" s="169" t="str">
        <f t="shared" si="198"/>
        <v/>
      </c>
      <c r="Q3184" s="170" t="str">
        <f t="shared" si="199"/>
        <v/>
      </c>
      <c r="R3184" s="163" t="e">
        <f t="shared" si="196"/>
        <v>#VALUE!</v>
      </c>
      <c r="S3184" s="163" t="e">
        <f t="shared" si="197"/>
        <v>#VALUE!</v>
      </c>
      <c r="T3184" s="163" t="e">
        <f>INDEX(Controle!O:O,MATCH('Banco de Dados'!A3184,Controle!M:M,0))*E3184/100</f>
        <v>#N/A</v>
      </c>
    </row>
    <row r="3185" spans="1:20" hidden="1" x14ac:dyDescent="0.2">
      <c r="A3185" s="158">
        <f>BD_TS!A3184</f>
        <v>0</v>
      </c>
      <c r="B3185" s="158" t="str">
        <f>SUBSTITUTE(SUBSTITUTE(BD_TS!D3184," ",""),"-","/")</f>
        <v/>
      </c>
      <c r="C3185" s="158">
        <f>BD_TS!E3184</f>
        <v>0</v>
      </c>
      <c r="D3185" s="159">
        <f>BD_TS!F3184</f>
        <v>0</v>
      </c>
      <c r="E3185" s="160">
        <f>BD_TS!B3184</f>
        <v>0</v>
      </c>
      <c r="F3185" s="161">
        <f>BD_TS!C3184</f>
        <v>0</v>
      </c>
      <c r="G3185" s="187">
        <f>BD_TS!H3184</f>
        <v>0</v>
      </c>
      <c r="H3185" s="158" t="str">
        <f>IF($A3185=0,"",IFERROR(INDEX(BD_Gestão!A:A,MATCH('Banco de Dados'!$B3185,BD_Gestão!$B:$B,0)),"erro"))</f>
        <v/>
      </c>
      <c r="I3185" s="162" t="str">
        <f>IF($A3185=0,"",IFERROR(INDEX(BD_Gestão!E:E,MATCH('Banco de Dados'!$B3185,BD_Gestão!$B:$B,0)),"erro"))</f>
        <v/>
      </c>
      <c r="J3185" s="186" t="str">
        <f>IF($A3185=0,"",IFERROR(INDEX(BD_Gestão!B:B,MATCH('Banco de Dados'!$B3185,BD_Gestão!$B:$B,0)),"erro"))</f>
        <v/>
      </c>
      <c r="K3185" s="158" t="str">
        <f>IF($A3185=0,"",IFERROR(INDEX(BD_Gestão!C:C,MATCH('Banco de Dados'!$B3185,BD_Gestão!$B:$B,0)),"erro"))</f>
        <v/>
      </c>
      <c r="L3185" s="158" t="str">
        <f>IF($A3185=0,"",IFERROR(INDEX(BD_Gestão!H:H,MATCH('Banco de Dados'!$B3185,BD_Gestão!$B:$B,0)),"erro"))</f>
        <v/>
      </c>
      <c r="M3185" s="161" t="str">
        <f>IF($A3185=0,"",IFERROR(INDEX(BD_Gestão!F:F,MATCH('Banco de Dados'!$B3185,BD_Gestão!$B:$B,0)),"erro"))</f>
        <v/>
      </c>
      <c r="N3185" s="161" t="str">
        <f>IF($A3185=0,"",IFERROR(INDEX(BD_Gestão!J:J,MATCH('Banco de Dados'!$B3185,BD_Gestão!$B:$B,0)),"erro"))</f>
        <v/>
      </c>
      <c r="O3185" s="164" t="str">
        <f>IF($A3185=0,"",IFERROR(INDEX(BD_Gestão!K:K,MATCH('Banco de Dados'!$B3185,BD_Gestão!$B:$B,0)),"erro"))</f>
        <v/>
      </c>
      <c r="P3185" s="169" t="str">
        <f t="shared" si="198"/>
        <v/>
      </c>
      <c r="Q3185" s="170" t="str">
        <f t="shared" si="199"/>
        <v/>
      </c>
      <c r="R3185" s="163" t="e">
        <f t="shared" si="196"/>
        <v>#VALUE!</v>
      </c>
      <c r="S3185" s="163" t="e">
        <f t="shared" si="197"/>
        <v>#VALUE!</v>
      </c>
      <c r="T3185" s="163" t="e">
        <f>INDEX(Controle!O:O,MATCH('Banco de Dados'!A3185,Controle!M:M,0))*E3185/100</f>
        <v>#N/A</v>
      </c>
    </row>
    <row r="3186" spans="1:20" hidden="1" x14ac:dyDescent="0.2">
      <c r="A3186" s="158">
        <f>BD_TS!A3185</f>
        <v>0</v>
      </c>
      <c r="B3186" s="158" t="str">
        <f>SUBSTITUTE(SUBSTITUTE(BD_TS!D3185," ",""),"-","/")</f>
        <v/>
      </c>
      <c r="C3186" s="158">
        <f>BD_TS!E3185</f>
        <v>0</v>
      </c>
      <c r="D3186" s="159">
        <f>BD_TS!F3185</f>
        <v>0</v>
      </c>
      <c r="E3186" s="160">
        <f>BD_TS!B3185</f>
        <v>0</v>
      </c>
      <c r="F3186" s="161">
        <f>BD_TS!C3185</f>
        <v>0</v>
      </c>
      <c r="G3186" s="187">
        <f>BD_TS!H3185</f>
        <v>0</v>
      </c>
      <c r="H3186" s="158" t="str">
        <f>IF($A3186=0,"",IFERROR(INDEX(BD_Gestão!A:A,MATCH('Banco de Dados'!$B3186,BD_Gestão!$B:$B,0)),"erro"))</f>
        <v/>
      </c>
      <c r="I3186" s="162" t="str">
        <f>IF($A3186=0,"",IFERROR(INDEX(BD_Gestão!E:E,MATCH('Banco de Dados'!$B3186,BD_Gestão!$B:$B,0)),"erro"))</f>
        <v/>
      </c>
      <c r="J3186" s="186" t="str">
        <f>IF($A3186=0,"",IFERROR(INDEX(BD_Gestão!B:B,MATCH('Banco de Dados'!$B3186,BD_Gestão!$B:$B,0)),"erro"))</f>
        <v/>
      </c>
      <c r="K3186" s="158" t="str">
        <f>IF($A3186=0,"",IFERROR(INDEX(BD_Gestão!C:C,MATCH('Banco de Dados'!$B3186,BD_Gestão!$B:$B,0)),"erro"))</f>
        <v/>
      </c>
      <c r="L3186" s="158" t="str">
        <f>IF($A3186=0,"",IFERROR(INDEX(BD_Gestão!H:H,MATCH('Banco de Dados'!$B3186,BD_Gestão!$B:$B,0)),"erro"))</f>
        <v/>
      </c>
      <c r="M3186" s="161" t="str">
        <f>IF($A3186=0,"",IFERROR(INDEX(BD_Gestão!F:F,MATCH('Banco de Dados'!$B3186,BD_Gestão!$B:$B,0)),"erro"))</f>
        <v/>
      </c>
      <c r="N3186" s="161" t="str">
        <f>IF($A3186=0,"",IFERROR(INDEX(BD_Gestão!J:J,MATCH('Banco de Dados'!$B3186,BD_Gestão!$B:$B,0)),"erro"))</f>
        <v/>
      </c>
      <c r="O3186" s="164" t="str">
        <f>IF($A3186=0,"",IFERROR(INDEX(BD_Gestão!K:K,MATCH('Banco de Dados'!$B3186,BD_Gestão!$B:$B,0)),"erro"))</f>
        <v/>
      </c>
      <c r="P3186" s="169" t="str">
        <f t="shared" si="198"/>
        <v/>
      </c>
      <c r="Q3186" s="170" t="str">
        <f t="shared" si="199"/>
        <v/>
      </c>
      <c r="R3186" s="163" t="e">
        <f t="shared" si="196"/>
        <v>#VALUE!</v>
      </c>
      <c r="S3186" s="163" t="e">
        <f t="shared" si="197"/>
        <v>#VALUE!</v>
      </c>
      <c r="T3186" s="163" t="e">
        <f>INDEX(Controle!O:O,MATCH('Banco de Dados'!A3186,Controle!M:M,0))*E3186/100</f>
        <v>#N/A</v>
      </c>
    </row>
    <row r="3187" spans="1:20" hidden="1" x14ac:dyDescent="0.2">
      <c r="A3187" s="158">
        <f>BD_TS!A3186</f>
        <v>0</v>
      </c>
      <c r="B3187" s="158" t="str">
        <f>SUBSTITUTE(SUBSTITUTE(BD_TS!D3186," ",""),"-","/")</f>
        <v/>
      </c>
      <c r="C3187" s="158">
        <f>BD_TS!E3186</f>
        <v>0</v>
      </c>
      <c r="D3187" s="159">
        <f>BD_TS!F3186</f>
        <v>0</v>
      </c>
      <c r="E3187" s="160">
        <f>BD_TS!B3186</f>
        <v>0</v>
      </c>
      <c r="F3187" s="161">
        <f>BD_TS!C3186</f>
        <v>0</v>
      </c>
      <c r="G3187" s="187">
        <f>BD_TS!H3186</f>
        <v>0</v>
      </c>
      <c r="H3187" s="158" t="str">
        <f>IF($A3187=0,"",IFERROR(INDEX(BD_Gestão!A:A,MATCH('Banco de Dados'!$B3187,BD_Gestão!$B:$B,0)),"erro"))</f>
        <v/>
      </c>
      <c r="I3187" s="162" t="str">
        <f>IF($A3187=0,"",IFERROR(INDEX(BD_Gestão!E:E,MATCH('Banco de Dados'!$B3187,BD_Gestão!$B:$B,0)),"erro"))</f>
        <v/>
      </c>
      <c r="J3187" s="186" t="str">
        <f>IF($A3187=0,"",IFERROR(INDEX(BD_Gestão!B:B,MATCH('Banco de Dados'!$B3187,BD_Gestão!$B:$B,0)),"erro"))</f>
        <v/>
      </c>
      <c r="K3187" s="158" t="str">
        <f>IF($A3187=0,"",IFERROR(INDEX(BD_Gestão!C:C,MATCH('Banco de Dados'!$B3187,BD_Gestão!$B:$B,0)),"erro"))</f>
        <v/>
      </c>
      <c r="L3187" s="158" t="str">
        <f>IF($A3187=0,"",IFERROR(INDEX(BD_Gestão!H:H,MATCH('Banco de Dados'!$B3187,BD_Gestão!$B:$B,0)),"erro"))</f>
        <v/>
      </c>
      <c r="M3187" s="161" t="str">
        <f>IF($A3187=0,"",IFERROR(INDEX(BD_Gestão!F:F,MATCH('Banco de Dados'!$B3187,BD_Gestão!$B:$B,0)),"erro"))</f>
        <v/>
      </c>
      <c r="N3187" s="161" t="str">
        <f>IF($A3187=0,"",IFERROR(INDEX(BD_Gestão!J:J,MATCH('Banco de Dados'!$B3187,BD_Gestão!$B:$B,0)),"erro"))</f>
        <v/>
      </c>
      <c r="O3187" s="164" t="str">
        <f>IF($A3187=0,"",IFERROR(INDEX(BD_Gestão!K:K,MATCH('Banco de Dados'!$B3187,BD_Gestão!$B:$B,0)),"erro"))</f>
        <v/>
      </c>
      <c r="P3187" s="169" t="str">
        <f t="shared" si="198"/>
        <v/>
      </c>
      <c r="Q3187" s="170" t="str">
        <f t="shared" si="199"/>
        <v/>
      </c>
      <c r="R3187" s="163" t="e">
        <f t="shared" si="196"/>
        <v>#VALUE!</v>
      </c>
      <c r="S3187" s="163" t="e">
        <f t="shared" si="197"/>
        <v>#VALUE!</v>
      </c>
      <c r="T3187" s="163" t="e">
        <f>INDEX(Controle!O:O,MATCH('Banco de Dados'!A3187,Controle!M:M,0))*E3187/100</f>
        <v>#N/A</v>
      </c>
    </row>
    <row r="3188" spans="1:20" hidden="1" x14ac:dyDescent="0.2">
      <c r="A3188" s="158">
        <f>BD_TS!A3187</f>
        <v>0</v>
      </c>
      <c r="B3188" s="158" t="str">
        <f>SUBSTITUTE(SUBSTITUTE(BD_TS!D3187," ",""),"-","/")</f>
        <v/>
      </c>
      <c r="C3188" s="158">
        <f>BD_TS!E3187</f>
        <v>0</v>
      </c>
      <c r="D3188" s="159">
        <f>BD_TS!F3187</f>
        <v>0</v>
      </c>
      <c r="E3188" s="160">
        <f>BD_TS!B3187</f>
        <v>0</v>
      </c>
      <c r="F3188" s="161">
        <f>BD_TS!C3187</f>
        <v>0</v>
      </c>
      <c r="G3188" s="187">
        <f>BD_TS!H3187</f>
        <v>0</v>
      </c>
      <c r="H3188" s="158" t="str">
        <f>IF($A3188=0,"",IFERROR(INDEX(BD_Gestão!A:A,MATCH('Banco de Dados'!$B3188,BD_Gestão!$B:$B,0)),"erro"))</f>
        <v/>
      </c>
      <c r="I3188" s="162" t="str">
        <f>IF($A3188=0,"",IFERROR(INDEX(BD_Gestão!E:E,MATCH('Banco de Dados'!$B3188,BD_Gestão!$B:$B,0)),"erro"))</f>
        <v/>
      </c>
      <c r="J3188" s="186" t="str">
        <f>IF($A3188=0,"",IFERROR(INDEX(BD_Gestão!B:B,MATCH('Banco de Dados'!$B3188,BD_Gestão!$B:$B,0)),"erro"))</f>
        <v/>
      </c>
      <c r="K3188" s="158" t="str">
        <f>IF($A3188=0,"",IFERROR(INDEX(BD_Gestão!C:C,MATCH('Banco de Dados'!$B3188,BD_Gestão!$B:$B,0)),"erro"))</f>
        <v/>
      </c>
      <c r="L3188" s="158" t="str">
        <f>IF($A3188=0,"",IFERROR(INDEX(BD_Gestão!H:H,MATCH('Banco de Dados'!$B3188,BD_Gestão!$B:$B,0)),"erro"))</f>
        <v/>
      </c>
      <c r="M3188" s="161" t="str">
        <f>IF($A3188=0,"",IFERROR(INDEX(BD_Gestão!F:F,MATCH('Banco de Dados'!$B3188,BD_Gestão!$B:$B,0)),"erro"))</f>
        <v/>
      </c>
      <c r="N3188" s="161" t="str">
        <f>IF($A3188=0,"",IFERROR(INDEX(BD_Gestão!J:J,MATCH('Banco de Dados'!$B3188,BD_Gestão!$B:$B,0)),"erro"))</f>
        <v/>
      </c>
      <c r="O3188" s="164" t="str">
        <f>IF($A3188=0,"",IFERROR(INDEX(BD_Gestão!K:K,MATCH('Banco de Dados'!$B3188,BD_Gestão!$B:$B,0)),"erro"))</f>
        <v/>
      </c>
      <c r="P3188" s="169" t="str">
        <f t="shared" si="198"/>
        <v/>
      </c>
      <c r="Q3188" s="170" t="str">
        <f t="shared" si="199"/>
        <v/>
      </c>
      <c r="R3188" s="163" t="e">
        <f t="shared" si="196"/>
        <v>#VALUE!</v>
      </c>
      <c r="S3188" s="163" t="e">
        <f t="shared" si="197"/>
        <v>#VALUE!</v>
      </c>
      <c r="T3188" s="163" t="e">
        <f>INDEX(Controle!O:O,MATCH('Banco de Dados'!A3188,Controle!M:M,0))*E3188/100</f>
        <v>#N/A</v>
      </c>
    </row>
    <row r="3189" spans="1:20" hidden="1" x14ac:dyDescent="0.2">
      <c r="A3189" s="158">
        <f>BD_TS!A3188</f>
        <v>0</v>
      </c>
      <c r="B3189" s="158" t="str">
        <f>SUBSTITUTE(SUBSTITUTE(BD_TS!D3188," ",""),"-","/")</f>
        <v/>
      </c>
      <c r="C3189" s="158">
        <f>BD_TS!E3188</f>
        <v>0</v>
      </c>
      <c r="D3189" s="159">
        <f>BD_TS!F3188</f>
        <v>0</v>
      </c>
      <c r="E3189" s="160">
        <f>BD_TS!B3188</f>
        <v>0</v>
      </c>
      <c r="F3189" s="161">
        <f>BD_TS!C3188</f>
        <v>0</v>
      </c>
      <c r="G3189" s="187">
        <f>BD_TS!H3188</f>
        <v>0</v>
      </c>
      <c r="H3189" s="158" t="str">
        <f>IF($A3189=0,"",IFERROR(INDEX(BD_Gestão!A:A,MATCH('Banco de Dados'!$B3189,BD_Gestão!$B:$B,0)),"erro"))</f>
        <v/>
      </c>
      <c r="I3189" s="162" t="str">
        <f>IF($A3189=0,"",IFERROR(INDEX(BD_Gestão!E:E,MATCH('Banco de Dados'!$B3189,BD_Gestão!$B:$B,0)),"erro"))</f>
        <v/>
      </c>
      <c r="J3189" s="186" t="str">
        <f>IF($A3189=0,"",IFERROR(INDEX(BD_Gestão!B:B,MATCH('Banco de Dados'!$B3189,BD_Gestão!$B:$B,0)),"erro"))</f>
        <v/>
      </c>
      <c r="K3189" s="158" t="str">
        <f>IF($A3189=0,"",IFERROR(INDEX(BD_Gestão!C:C,MATCH('Banco de Dados'!$B3189,BD_Gestão!$B:$B,0)),"erro"))</f>
        <v/>
      </c>
      <c r="L3189" s="158" t="str">
        <f>IF($A3189=0,"",IFERROR(INDEX(BD_Gestão!H:H,MATCH('Banco de Dados'!$B3189,BD_Gestão!$B:$B,0)),"erro"))</f>
        <v/>
      </c>
      <c r="M3189" s="161" t="str">
        <f>IF($A3189=0,"",IFERROR(INDEX(BD_Gestão!F:F,MATCH('Banco de Dados'!$B3189,BD_Gestão!$B:$B,0)),"erro"))</f>
        <v/>
      </c>
      <c r="N3189" s="161" t="str">
        <f>IF($A3189=0,"",IFERROR(INDEX(BD_Gestão!J:J,MATCH('Banco de Dados'!$B3189,BD_Gestão!$B:$B,0)),"erro"))</f>
        <v/>
      </c>
      <c r="O3189" s="164" t="str">
        <f>IF($A3189=0,"",IFERROR(INDEX(BD_Gestão!K:K,MATCH('Banco de Dados'!$B3189,BD_Gestão!$B:$B,0)),"erro"))</f>
        <v/>
      </c>
      <c r="P3189" s="169" t="str">
        <f t="shared" si="198"/>
        <v/>
      </c>
      <c r="Q3189" s="170" t="str">
        <f t="shared" si="199"/>
        <v/>
      </c>
      <c r="R3189" s="163" t="e">
        <f t="shared" si="196"/>
        <v>#VALUE!</v>
      </c>
      <c r="S3189" s="163" t="e">
        <f t="shared" si="197"/>
        <v>#VALUE!</v>
      </c>
      <c r="T3189" s="163" t="e">
        <f>INDEX(Controle!O:O,MATCH('Banco de Dados'!A3189,Controle!M:M,0))*E3189/100</f>
        <v>#N/A</v>
      </c>
    </row>
    <row r="3190" spans="1:20" hidden="1" x14ac:dyDescent="0.2">
      <c r="A3190" s="158">
        <f>BD_TS!A3189</f>
        <v>0</v>
      </c>
      <c r="B3190" s="158" t="str">
        <f>SUBSTITUTE(SUBSTITUTE(BD_TS!D3189," ",""),"-","/")</f>
        <v/>
      </c>
      <c r="C3190" s="158">
        <f>BD_TS!E3189</f>
        <v>0</v>
      </c>
      <c r="D3190" s="159">
        <f>BD_TS!F3189</f>
        <v>0</v>
      </c>
      <c r="E3190" s="160">
        <f>BD_TS!B3189</f>
        <v>0</v>
      </c>
      <c r="F3190" s="161">
        <f>BD_TS!C3189</f>
        <v>0</v>
      </c>
      <c r="G3190" s="187">
        <f>BD_TS!H3189</f>
        <v>0</v>
      </c>
      <c r="H3190" s="158" t="str">
        <f>IF($A3190=0,"",IFERROR(INDEX(BD_Gestão!A:A,MATCH('Banco de Dados'!$B3190,BD_Gestão!$B:$B,0)),"erro"))</f>
        <v/>
      </c>
      <c r="I3190" s="162" t="str">
        <f>IF($A3190=0,"",IFERROR(INDEX(BD_Gestão!E:E,MATCH('Banco de Dados'!$B3190,BD_Gestão!$B:$B,0)),"erro"))</f>
        <v/>
      </c>
      <c r="J3190" s="186" t="str">
        <f>IF($A3190=0,"",IFERROR(INDEX(BD_Gestão!B:B,MATCH('Banco de Dados'!$B3190,BD_Gestão!$B:$B,0)),"erro"))</f>
        <v/>
      </c>
      <c r="K3190" s="158" t="str">
        <f>IF($A3190=0,"",IFERROR(INDEX(BD_Gestão!C:C,MATCH('Banco de Dados'!$B3190,BD_Gestão!$B:$B,0)),"erro"))</f>
        <v/>
      </c>
      <c r="L3190" s="158" t="str">
        <f>IF($A3190=0,"",IFERROR(INDEX(BD_Gestão!H:H,MATCH('Banco de Dados'!$B3190,BD_Gestão!$B:$B,0)),"erro"))</f>
        <v/>
      </c>
      <c r="M3190" s="161" t="str">
        <f>IF($A3190=0,"",IFERROR(INDEX(BD_Gestão!F:F,MATCH('Banco de Dados'!$B3190,BD_Gestão!$B:$B,0)),"erro"))</f>
        <v/>
      </c>
      <c r="N3190" s="161" t="str">
        <f>IF($A3190=0,"",IFERROR(INDEX(BD_Gestão!J:J,MATCH('Banco de Dados'!$B3190,BD_Gestão!$B:$B,0)),"erro"))</f>
        <v/>
      </c>
      <c r="O3190" s="164" t="str">
        <f>IF($A3190=0,"",IFERROR(INDEX(BD_Gestão!K:K,MATCH('Banco de Dados'!$B3190,BD_Gestão!$B:$B,0)),"erro"))</f>
        <v/>
      </c>
      <c r="P3190" s="169" t="str">
        <f t="shared" si="198"/>
        <v/>
      </c>
      <c r="Q3190" s="170" t="str">
        <f t="shared" si="199"/>
        <v/>
      </c>
      <c r="R3190" s="163" t="e">
        <f t="shared" si="196"/>
        <v>#VALUE!</v>
      </c>
      <c r="S3190" s="163" t="e">
        <f t="shared" si="197"/>
        <v>#VALUE!</v>
      </c>
      <c r="T3190" s="163" t="e">
        <f>INDEX(Controle!O:O,MATCH('Banco de Dados'!A3190,Controle!M:M,0))*E3190/100</f>
        <v>#N/A</v>
      </c>
    </row>
    <row r="3191" spans="1:20" hidden="1" x14ac:dyDescent="0.2">
      <c r="A3191" s="158">
        <f>BD_TS!A3190</f>
        <v>0</v>
      </c>
      <c r="B3191" s="158" t="str">
        <f>SUBSTITUTE(SUBSTITUTE(BD_TS!D3190," ",""),"-","/")</f>
        <v/>
      </c>
      <c r="C3191" s="158">
        <f>BD_TS!E3190</f>
        <v>0</v>
      </c>
      <c r="D3191" s="159">
        <f>BD_TS!F3190</f>
        <v>0</v>
      </c>
      <c r="E3191" s="160">
        <f>BD_TS!B3190</f>
        <v>0</v>
      </c>
      <c r="F3191" s="161">
        <f>BD_TS!C3190</f>
        <v>0</v>
      </c>
      <c r="G3191" s="187">
        <f>BD_TS!H3190</f>
        <v>0</v>
      </c>
      <c r="H3191" s="158" t="str">
        <f>IF($A3191=0,"",IFERROR(INDEX(BD_Gestão!A:A,MATCH('Banco de Dados'!$B3191,BD_Gestão!$B:$B,0)),"erro"))</f>
        <v/>
      </c>
      <c r="I3191" s="162" t="str">
        <f>IF($A3191=0,"",IFERROR(INDEX(BD_Gestão!E:E,MATCH('Banco de Dados'!$B3191,BD_Gestão!$B:$B,0)),"erro"))</f>
        <v/>
      </c>
      <c r="J3191" s="186" t="str">
        <f>IF($A3191=0,"",IFERROR(INDEX(BD_Gestão!B:B,MATCH('Banco de Dados'!$B3191,BD_Gestão!$B:$B,0)),"erro"))</f>
        <v/>
      </c>
      <c r="K3191" s="158" t="str">
        <f>IF($A3191=0,"",IFERROR(INDEX(BD_Gestão!C:C,MATCH('Banco de Dados'!$B3191,BD_Gestão!$B:$B,0)),"erro"))</f>
        <v/>
      </c>
      <c r="L3191" s="158" t="str">
        <f>IF($A3191=0,"",IFERROR(INDEX(BD_Gestão!H:H,MATCH('Banco de Dados'!$B3191,BD_Gestão!$B:$B,0)),"erro"))</f>
        <v/>
      </c>
      <c r="M3191" s="161" t="str">
        <f>IF($A3191=0,"",IFERROR(INDEX(BD_Gestão!F:F,MATCH('Banco de Dados'!$B3191,BD_Gestão!$B:$B,0)),"erro"))</f>
        <v/>
      </c>
      <c r="N3191" s="161" t="str">
        <f>IF($A3191=0,"",IFERROR(INDEX(BD_Gestão!J:J,MATCH('Banco de Dados'!$B3191,BD_Gestão!$B:$B,0)),"erro"))</f>
        <v/>
      </c>
      <c r="O3191" s="164" t="str">
        <f>IF($A3191=0,"",IFERROR(INDEX(BD_Gestão!K:K,MATCH('Banco de Dados'!$B3191,BD_Gestão!$B:$B,0)),"erro"))</f>
        <v/>
      </c>
      <c r="P3191" s="169" t="str">
        <f t="shared" si="198"/>
        <v/>
      </c>
      <c r="Q3191" s="170" t="str">
        <f t="shared" si="199"/>
        <v/>
      </c>
      <c r="R3191" s="163" t="e">
        <f t="shared" si="196"/>
        <v>#VALUE!</v>
      </c>
      <c r="S3191" s="163" t="e">
        <f t="shared" si="197"/>
        <v>#VALUE!</v>
      </c>
      <c r="T3191" s="163" t="e">
        <f>INDEX(Controle!O:O,MATCH('Banco de Dados'!A3191,Controle!M:M,0))*E3191/100</f>
        <v>#N/A</v>
      </c>
    </row>
    <row r="3192" spans="1:20" hidden="1" x14ac:dyDescent="0.2">
      <c r="A3192" s="158">
        <f>BD_TS!A3191</f>
        <v>0</v>
      </c>
      <c r="B3192" s="158" t="str">
        <f>SUBSTITUTE(SUBSTITUTE(BD_TS!D3191," ",""),"-","/")</f>
        <v/>
      </c>
      <c r="C3192" s="158">
        <f>BD_TS!E3191</f>
        <v>0</v>
      </c>
      <c r="D3192" s="159">
        <f>BD_TS!F3191</f>
        <v>0</v>
      </c>
      <c r="E3192" s="160">
        <f>BD_TS!B3191</f>
        <v>0</v>
      </c>
      <c r="F3192" s="161">
        <f>BD_TS!C3191</f>
        <v>0</v>
      </c>
      <c r="G3192" s="187">
        <f>BD_TS!H3191</f>
        <v>0</v>
      </c>
      <c r="H3192" s="158" t="str">
        <f>IF($A3192=0,"",IFERROR(INDEX(BD_Gestão!A:A,MATCH('Banco de Dados'!$B3192,BD_Gestão!$B:$B,0)),"erro"))</f>
        <v/>
      </c>
      <c r="I3192" s="162" t="str">
        <f>IF($A3192=0,"",IFERROR(INDEX(BD_Gestão!E:E,MATCH('Banco de Dados'!$B3192,BD_Gestão!$B:$B,0)),"erro"))</f>
        <v/>
      </c>
      <c r="J3192" s="186" t="str">
        <f>IF($A3192=0,"",IFERROR(INDEX(BD_Gestão!B:B,MATCH('Banco de Dados'!$B3192,BD_Gestão!$B:$B,0)),"erro"))</f>
        <v/>
      </c>
      <c r="K3192" s="158" t="str">
        <f>IF($A3192=0,"",IFERROR(INDEX(BD_Gestão!C:C,MATCH('Banco de Dados'!$B3192,BD_Gestão!$B:$B,0)),"erro"))</f>
        <v/>
      </c>
      <c r="L3192" s="158" t="str">
        <f>IF($A3192=0,"",IFERROR(INDEX(BD_Gestão!H:H,MATCH('Banco de Dados'!$B3192,BD_Gestão!$B:$B,0)),"erro"))</f>
        <v/>
      </c>
      <c r="M3192" s="161" t="str">
        <f>IF($A3192=0,"",IFERROR(INDEX(BD_Gestão!F:F,MATCH('Banco de Dados'!$B3192,BD_Gestão!$B:$B,0)),"erro"))</f>
        <v/>
      </c>
      <c r="N3192" s="161" t="str">
        <f>IF($A3192=0,"",IFERROR(INDEX(BD_Gestão!J:J,MATCH('Banco de Dados'!$B3192,BD_Gestão!$B:$B,0)),"erro"))</f>
        <v/>
      </c>
      <c r="O3192" s="164" t="str">
        <f>IF($A3192=0,"",IFERROR(INDEX(BD_Gestão!K:K,MATCH('Banco de Dados'!$B3192,BD_Gestão!$B:$B,0)),"erro"))</f>
        <v/>
      </c>
      <c r="P3192" s="169" t="str">
        <f t="shared" si="198"/>
        <v/>
      </c>
      <c r="Q3192" s="170" t="str">
        <f t="shared" si="199"/>
        <v/>
      </c>
      <c r="R3192" s="163" t="e">
        <f t="shared" si="196"/>
        <v>#VALUE!</v>
      </c>
      <c r="S3192" s="163" t="e">
        <f t="shared" si="197"/>
        <v>#VALUE!</v>
      </c>
      <c r="T3192" s="163" t="e">
        <f>INDEX(Controle!O:O,MATCH('Banco de Dados'!A3192,Controle!M:M,0))*E3192/100</f>
        <v>#N/A</v>
      </c>
    </row>
    <row r="3193" spans="1:20" hidden="1" x14ac:dyDescent="0.2">
      <c r="A3193" s="158">
        <f>BD_TS!A3192</f>
        <v>0</v>
      </c>
      <c r="B3193" s="158" t="str">
        <f>SUBSTITUTE(SUBSTITUTE(BD_TS!D3192," ",""),"-","/")</f>
        <v/>
      </c>
      <c r="C3193" s="158">
        <f>BD_TS!E3192</f>
        <v>0</v>
      </c>
      <c r="D3193" s="159">
        <f>BD_TS!F3192</f>
        <v>0</v>
      </c>
      <c r="E3193" s="160">
        <f>BD_TS!B3192</f>
        <v>0</v>
      </c>
      <c r="F3193" s="161">
        <f>BD_TS!C3192</f>
        <v>0</v>
      </c>
      <c r="G3193" s="187">
        <f>BD_TS!H3192</f>
        <v>0</v>
      </c>
      <c r="H3193" s="158" t="str">
        <f>IF($A3193=0,"",IFERROR(INDEX(BD_Gestão!A:A,MATCH('Banco de Dados'!$B3193,BD_Gestão!$B:$B,0)),"erro"))</f>
        <v/>
      </c>
      <c r="I3193" s="162" t="str">
        <f>IF($A3193=0,"",IFERROR(INDEX(BD_Gestão!E:E,MATCH('Banco de Dados'!$B3193,BD_Gestão!$B:$B,0)),"erro"))</f>
        <v/>
      </c>
      <c r="J3193" s="186" t="str">
        <f>IF($A3193=0,"",IFERROR(INDEX(BD_Gestão!B:B,MATCH('Banco de Dados'!$B3193,BD_Gestão!$B:$B,0)),"erro"))</f>
        <v/>
      </c>
      <c r="K3193" s="158" t="str">
        <f>IF($A3193=0,"",IFERROR(INDEX(BD_Gestão!C:C,MATCH('Banco de Dados'!$B3193,BD_Gestão!$B:$B,0)),"erro"))</f>
        <v/>
      </c>
      <c r="L3193" s="158" t="str">
        <f>IF($A3193=0,"",IFERROR(INDEX(BD_Gestão!H:H,MATCH('Banco de Dados'!$B3193,BD_Gestão!$B:$B,0)),"erro"))</f>
        <v/>
      </c>
      <c r="M3193" s="161" t="str">
        <f>IF($A3193=0,"",IFERROR(INDEX(BD_Gestão!F:F,MATCH('Banco de Dados'!$B3193,BD_Gestão!$B:$B,0)),"erro"))</f>
        <v/>
      </c>
      <c r="N3193" s="161" t="str">
        <f>IF($A3193=0,"",IFERROR(INDEX(BD_Gestão!J:J,MATCH('Banco de Dados'!$B3193,BD_Gestão!$B:$B,0)),"erro"))</f>
        <v/>
      </c>
      <c r="O3193" s="164" t="str">
        <f>IF($A3193=0,"",IFERROR(INDEX(BD_Gestão!K:K,MATCH('Banco de Dados'!$B3193,BD_Gestão!$B:$B,0)),"erro"))</f>
        <v/>
      </c>
      <c r="P3193" s="169" t="str">
        <f t="shared" si="198"/>
        <v/>
      </c>
      <c r="Q3193" s="170" t="str">
        <f t="shared" si="199"/>
        <v/>
      </c>
      <c r="R3193" s="163" t="e">
        <f t="shared" si="196"/>
        <v>#VALUE!</v>
      </c>
      <c r="S3193" s="163" t="e">
        <f t="shared" si="197"/>
        <v>#VALUE!</v>
      </c>
      <c r="T3193" s="163" t="e">
        <f>INDEX(Controle!O:O,MATCH('Banco de Dados'!A3193,Controle!M:M,0))*E3193/100</f>
        <v>#N/A</v>
      </c>
    </row>
    <row r="3194" spans="1:20" hidden="1" x14ac:dyDescent="0.2">
      <c r="A3194" s="158">
        <f>BD_TS!A3193</f>
        <v>0</v>
      </c>
      <c r="B3194" s="158" t="str">
        <f>SUBSTITUTE(SUBSTITUTE(BD_TS!D3193," ",""),"-","/")</f>
        <v/>
      </c>
      <c r="C3194" s="158">
        <f>BD_TS!E3193</f>
        <v>0</v>
      </c>
      <c r="D3194" s="159">
        <f>BD_TS!F3193</f>
        <v>0</v>
      </c>
      <c r="E3194" s="160">
        <f>BD_TS!B3193</f>
        <v>0</v>
      </c>
      <c r="F3194" s="161">
        <f>BD_TS!C3193</f>
        <v>0</v>
      </c>
      <c r="G3194" s="187">
        <f>BD_TS!H3193</f>
        <v>0</v>
      </c>
      <c r="H3194" s="158" t="str">
        <f>IF($A3194=0,"",IFERROR(INDEX(BD_Gestão!A:A,MATCH('Banco de Dados'!$B3194,BD_Gestão!$B:$B,0)),"erro"))</f>
        <v/>
      </c>
      <c r="I3194" s="162" t="str">
        <f>IF($A3194=0,"",IFERROR(INDEX(BD_Gestão!E:E,MATCH('Banco de Dados'!$B3194,BD_Gestão!$B:$B,0)),"erro"))</f>
        <v/>
      </c>
      <c r="J3194" s="186" t="str">
        <f>IF($A3194=0,"",IFERROR(INDEX(BD_Gestão!B:B,MATCH('Banco de Dados'!$B3194,BD_Gestão!$B:$B,0)),"erro"))</f>
        <v/>
      </c>
      <c r="K3194" s="158" t="str">
        <f>IF($A3194=0,"",IFERROR(INDEX(BD_Gestão!C:C,MATCH('Banco de Dados'!$B3194,BD_Gestão!$B:$B,0)),"erro"))</f>
        <v/>
      </c>
      <c r="L3194" s="158" t="str">
        <f>IF($A3194=0,"",IFERROR(INDEX(BD_Gestão!H:H,MATCH('Banco de Dados'!$B3194,BD_Gestão!$B:$B,0)),"erro"))</f>
        <v/>
      </c>
      <c r="M3194" s="161" t="str">
        <f>IF($A3194=0,"",IFERROR(INDEX(BD_Gestão!F:F,MATCH('Banco de Dados'!$B3194,BD_Gestão!$B:$B,0)),"erro"))</f>
        <v/>
      </c>
      <c r="N3194" s="161" t="str">
        <f>IF($A3194=0,"",IFERROR(INDEX(BD_Gestão!J:J,MATCH('Banco de Dados'!$B3194,BD_Gestão!$B:$B,0)),"erro"))</f>
        <v/>
      </c>
      <c r="O3194" s="164" t="str">
        <f>IF($A3194=0,"",IFERROR(INDEX(BD_Gestão!K:K,MATCH('Banco de Dados'!$B3194,BD_Gestão!$B:$B,0)),"erro"))</f>
        <v/>
      </c>
      <c r="P3194" s="169" t="str">
        <f t="shared" si="198"/>
        <v/>
      </c>
      <c r="Q3194" s="170" t="str">
        <f t="shared" si="199"/>
        <v/>
      </c>
      <c r="R3194" s="163" t="e">
        <f t="shared" si="196"/>
        <v>#VALUE!</v>
      </c>
      <c r="S3194" s="163" t="e">
        <f t="shared" si="197"/>
        <v>#VALUE!</v>
      </c>
      <c r="T3194" s="163" t="e">
        <f>INDEX(Controle!O:O,MATCH('Banco de Dados'!A3194,Controle!M:M,0))*E3194/100</f>
        <v>#N/A</v>
      </c>
    </row>
    <row r="3195" spans="1:20" hidden="1" x14ac:dyDescent="0.2">
      <c r="A3195" s="158">
        <f>BD_TS!A3194</f>
        <v>0</v>
      </c>
      <c r="B3195" s="158" t="str">
        <f>SUBSTITUTE(SUBSTITUTE(BD_TS!D3194," ",""),"-","/")</f>
        <v/>
      </c>
      <c r="C3195" s="158">
        <f>BD_TS!E3194</f>
        <v>0</v>
      </c>
      <c r="D3195" s="159">
        <f>BD_TS!F3194</f>
        <v>0</v>
      </c>
      <c r="E3195" s="160">
        <f>BD_TS!B3194</f>
        <v>0</v>
      </c>
      <c r="F3195" s="161">
        <f>BD_TS!C3194</f>
        <v>0</v>
      </c>
      <c r="G3195" s="187">
        <f>BD_TS!H3194</f>
        <v>0</v>
      </c>
      <c r="H3195" s="158" t="str">
        <f>IF($A3195=0,"",IFERROR(INDEX(BD_Gestão!A:A,MATCH('Banco de Dados'!$B3195,BD_Gestão!$B:$B,0)),"erro"))</f>
        <v/>
      </c>
      <c r="I3195" s="162" t="str">
        <f>IF($A3195=0,"",IFERROR(INDEX(BD_Gestão!E:E,MATCH('Banco de Dados'!$B3195,BD_Gestão!$B:$B,0)),"erro"))</f>
        <v/>
      </c>
      <c r="J3195" s="186" t="str">
        <f>IF($A3195=0,"",IFERROR(INDEX(BD_Gestão!B:B,MATCH('Banco de Dados'!$B3195,BD_Gestão!$B:$B,0)),"erro"))</f>
        <v/>
      </c>
      <c r="K3195" s="158" t="str">
        <f>IF($A3195=0,"",IFERROR(INDEX(BD_Gestão!C:C,MATCH('Banco de Dados'!$B3195,BD_Gestão!$B:$B,0)),"erro"))</f>
        <v/>
      </c>
      <c r="L3195" s="158" t="str">
        <f>IF($A3195=0,"",IFERROR(INDEX(BD_Gestão!H:H,MATCH('Banco de Dados'!$B3195,BD_Gestão!$B:$B,0)),"erro"))</f>
        <v/>
      </c>
      <c r="M3195" s="161" t="str">
        <f>IF($A3195=0,"",IFERROR(INDEX(BD_Gestão!F:F,MATCH('Banco de Dados'!$B3195,BD_Gestão!$B:$B,0)),"erro"))</f>
        <v/>
      </c>
      <c r="N3195" s="161" t="str">
        <f>IF($A3195=0,"",IFERROR(INDEX(BD_Gestão!J:J,MATCH('Banco de Dados'!$B3195,BD_Gestão!$B:$B,0)),"erro"))</f>
        <v/>
      </c>
      <c r="O3195" s="164" t="str">
        <f>IF($A3195=0,"",IFERROR(INDEX(BD_Gestão!K:K,MATCH('Banco de Dados'!$B3195,BD_Gestão!$B:$B,0)),"erro"))</f>
        <v/>
      </c>
      <c r="P3195" s="169" t="str">
        <f t="shared" si="198"/>
        <v/>
      </c>
      <c r="Q3195" s="170" t="str">
        <f t="shared" si="199"/>
        <v/>
      </c>
      <c r="R3195" s="163" t="e">
        <f t="shared" si="196"/>
        <v>#VALUE!</v>
      </c>
      <c r="S3195" s="163" t="e">
        <f t="shared" si="197"/>
        <v>#VALUE!</v>
      </c>
      <c r="T3195" s="163" t="e">
        <f>INDEX(Controle!O:O,MATCH('Banco de Dados'!A3195,Controle!M:M,0))*E3195/100</f>
        <v>#N/A</v>
      </c>
    </row>
    <row r="3196" spans="1:20" hidden="1" x14ac:dyDescent="0.2">
      <c r="A3196" s="158">
        <f>BD_TS!A3195</f>
        <v>0</v>
      </c>
      <c r="B3196" s="158" t="str">
        <f>SUBSTITUTE(SUBSTITUTE(BD_TS!D3195," ",""),"-","/")</f>
        <v/>
      </c>
      <c r="C3196" s="158">
        <f>BD_TS!E3195</f>
        <v>0</v>
      </c>
      <c r="D3196" s="159">
        <f>BD_TS!F3195</f>
        <v>0</v>
      </c>
      <c r="E3196" s="160">
        <f>BD_TS!B3195</f>
        <v>0</v>
      </c>
      <c r="F3196" s="161">
        <f>BD_TS!C3195</f>
        <v>0</v>
      </c>
      <c r="G3196" s="187">
        <f>BD_TS!H3195</f>
        <v>0</v>
      </c>
      <c r="H3196" s="158" t="str">
        <f>IF($A3196=0,"",IFERROR(INDEX(BD_Gestão!A:A,MATCH('Banco de Dados'!$B3196,BD_Gestão!$B:$B,0)),"erro"))</f>
        <v/>
      </c>
      <c r="I3196" s="162" t="str">
        <f>IF($A3196=0,"",IFERROR(INDEX(BD_Gestão!E:E,MATCH('Banco de Dados'!$B3196,BD_Gestão!$B:$B,0)),"erro"))</f>
        <v/>
      </c>
      <c r="J3196" s="186" t="str">
        <f>IF($A3196=0,"",IFERROR(INDEX(BD_Gestão!B:B,MATCH('Banco de Dados'!$B3196,BD_Gestão!$B:$B,0)),"erro"))</f>
        <v/>
      </c>
      <c r="K3196" s="158" t="str">
        <f>IF($A3196=0,"",IFERROR(INDEX(BD_Gestão!C:C,MATCH('Banco de Dados'!$B3196,BD_Gestão!$B:$B,0)),"erro"))</f>
        <v/>
      </c>
      <c r="L3196" s="158" t="str">
        <f>IF($A3196=0,"",IFERROR(INDEX(BD_Gestão!H:H,MATCH('Banco de Dados'!$B3196,BD_Gestão!$B:$B,0)),"erro"))</f>
        <v/>
      </c>
      <c r="M3196" s="161" t="str">
        <f>IF($A3196=0,"",IFERROR(INDEX(BD_Gestão!F:F,MATCH('Banco de Dados'!$B3196,BD_Gestão!$B:$B,0)),"erro"))</f>
        <v/>
      </c>
      <c r="N3196" s="161" t="str">
        <f>IF($A3196=0,"",IFERROR(INDEX(BD_Gestão!J:J,MATCH('Banco de Dados'!$B3196,BD_Gestão!$B:$B,0)),"erro"))</f>
        <v/>
      </c>
      <c r="O3196" s="164" t="str">
        <f>IF($A3196=0,"",IFERROR(INDEX(BD_Gestão!K:K,MATCH('Banco de Dados'!$B3196,BD_Gestão!$B:$B,0)),"erro"))</f>
        <v/>
      </c>
      <c r="P3196" s="169" t="str">
        <f t="shared" si="198"/>
        <v/>
      </c>
      <c r="Q3196" s="170" t="str">
        <f t="shared" si="199"/>
        <v/>
      </c>
      <c r="R3196" s="163" t="e">
        <f t="shared" si="196"/>
        <v>#VALUE!</v>
      </c>
      <c r="S3196" s="163" t="e">
        <f t="shared" si="197"/>
        <v>#VALUE!</v>
      </c>
      <c r="T3196" s="163" t="e">
        <f>INDEX(Controle!O:O,MATCH('Banco de Dados'!A3196,Controle!M:M,0))*E3196/100</f>
        <v>#N/A</v>
      </c>
    </row>
    <row r="3197" spans="1:20" hidden="1" x14ac:dyDescent="0.2">
      <c r="A3197" s="158">
        <f>BD_TS!A3196</f>
        <v>0</v>
      </c>
      <c r="B3197" s="158" t="str">
        <f>SUBSTITUTE(SUBSTITUTE(BD_TS!D3196," ",""),"-","/")</f>
        <v/>
      </c>
      <c r="C3197" s="158">
        <f>BD_TS!E3196</f>
        <v>0</v>
      </c>
      <c r="D3197" s="159">
        <f>BD_TS!F3196</f>
        <v>0</v>
      </c>
      <c r="E3197" s="160">
        <f>BD_TS!B3196</f>
        <v>0</v>
      </c>
      <c r="F3197" s="161">
        <f>BD_TS!C3196</f>
        <v>0</v>
      </c>
      <c r="G3197" s="187">
        <f>BD_TS!H3196</f>
        <v>0</v>
      </c>
      <c r="H3197" s="158" t="str">
        <f>IF($A3197=0,"",IFERROR(INDEX(BD_Gestão!A:A,MATCH('Banco de Dados'!$B3197,BD_Gestão!$B:$B,0)),"erro"))</f>
        <v/>
      </c>
      <c r="I3197" s="162" t="str">
        <f>IF($A3197=0,"",IFERROR(INDEX(BD_Gestão!E:E,MATCH('Banco de Dados'!$B3197,BD_Gestão!$B:$B,0)),"erro"))</f>
        <v/>
      </c>
      <c r="J3197" s="186" t="str">
        <f>IF($A3197=0,"",IFERROR(INDEX(BD_Gestão!B:B,MATCH('Banco de Dados'!$B3197,BD_Gestão!$B:$B,0)),"erro"))</f>
        <v/>
      </c>
      <c r="K3197" s="158" t="str">
        <f>IF($A3197=0,"",IFERROR(INDEX(BD_Gestão!C:C,MATCH('Banco de Dados'!$B3197,BD_Gestão!$B:$B,0)),"erro"))</f>
        <v/>
      </c>
      <c r="L3197" s="158" t="str">
        <f>IF($A3197=0,"",IFERROR(INDEX(BD_Gestão!H:H,MATCH('Banco de Dados'!$B3197,BD_Gestão!$B:$B,0)),"erro"))</f>
        <v/>
      </c>
      <c r="M3197" s="161" t="str">
        <f>IF($A3197=0,"",IFERROR(INDEX(BD_Gestão!F:F,MATCH('Banco de Dados'!$B3197,BD_Gestão!$B:$B,0)),"erro"))</f>
        <v/>
      </c>
      <c r="N3197" s="161" t="str">
        <f>IF($A3197=0,"",IFERROR(INDEX(BD_Gestão!J:J,MATCH('Banco de Dados'!$B3197,BD_Gestão!$B:$B,0)),"erro"))</f>
        <v/>
      </c>
      <c r="O3197" s="164" t="str">
        <f>IF($A3197=0,"",IFERROR(INDEX(BD_Gestão!K:K,MATCH('Banco de Dados'!$B3197,BD_Gestão!$B:$B,0)),"erro"))</f>
        <v/>
      </c>
      <c r="P3197" s="169" t="str">
        <f t="shared" si="198"/>
        <v/>
      </c>
      <c r="Q3197" s="170" t="str">
        <f t="shared" si="199"/>
        <v/>
      </c>
      <c r="R3197" s="163" t="e">
        <f t="shared" si="196"/>
        <v>#VALUE!</v>
      </c>
      <c r="S3197" s="163" t="e">
        <f t="shared" si="197"/>
        <v>#VALUE!</v>
      </c>
      <c r="T3197" s="163" t="e">
        <f>INDEX(Controle!O:O,MATCH('Banco de Dados'!A3197,Controle!M:M,0))*E3197/100</f>
        <v>#N/A</v>
      </c>
    </row>
    <row r="3198" spans="1:20" hidden="1" x14ac:dyDescent="0.2">
      <c r="A3198" s="158">
        <f>BD_TS!A3197</f>
        <v>0</v>
      </c>
      <c r="B3198" s="158" t="str">
        <f>SUBSTITUTE(SUBSTITUTE(BD_TS!D3197," ",""),"-","/")</f>
        <v/>
      </c>
      <c r="C3198" s="158">
        <f>BD_TS!E3197</f>
        <v>0</v>
      </c>
      <c r="D3198" s="159">
        <f>BD_TS!F3197</f>
        <v>0</v>
      </c>
      <c r="E3198" s="160">
        <f>BD_TS!B3197</f>
        <v>0</v>
      </c>
      <c r="F3198" s="161">
        <f>BD_TS!C3197</f>
        <v>0</v>
      </c>
      <c r="G3198" s="187">
        <f>BD_TS!H3197</f>
        <v>0</v>
      </c>
      <c r="H3198" s="158" t="str">
        <f>IF($A3198=0,"",IFERROR(INDEX(BD_Gestão!A:A,MATCH('Banco de Dados'!$B3198,BD_Gestão!$B:$B,0)),"erro"))</f>
        <v/>
      </c>
      <c r="I3198" s="162" t="str">
        <f>IF($A3198=0,"",IFERROR(INDEX(BD_Gestão!E:E,MATCH('Banco de Dados'!$B3198,BD_Gestão!$B:$B,0)),"erro"))</f>
        <v/>
      </c>
      <c r="J3198" s="186" t="str">
        <f>IF($A3198=0,"",IFERROR(INDEX(BD_Gestão!B:B,MATCH('Banco de Dados'!$B3198,BD_Gestão!$B:$B,0)),"erro"))</f>
        <v/>
      </c>
      <c r="K3198" s="158" t="str">
        <f>IF($A3198=0,"",IFERROR(INDEX(BD_Gestão!C:C,MATCH('Banco de Dados'!$B3198,BD_Gestão!$B:$B,0)),"erro"))</f>
        <v/>
      </c>
      <c r="L3198" s="158" t="str">
        <f>IF($A3198=0,"",IFERROR(INDEX(BD_Gestão!H:H,MATCH('Banco de Dados'!$B3198,BD_Gestão!$B:$B,0)),"erro"))</f>
        <v/>
      </c>
      <c r="M3198" s="161" t="str">
        <f>IF($A3198=0,"",IFERROR(INDEX(BD_Gestão!F:F,MATCH('Banco de Dados'!$B3198,BD_Gestão!$B:$B,0)),"erro"))</f>
        <v/>
      </c>
      <c r="N3198" s="161" t="str">
        <f>IF($A3198=0,"",IFERROR(INDEX(BD_Gestão!J:J,MATCH('Banco de Dados'!$B3198,BD_Gestão!$B:$B,0)),"erro"))</f>
        <v/>
      </c>
      <c r="O3198" s="164" t="str">
        <f>IF($A3198=0,"",IFERROR(INDEX(BD_Gestão!K:K,MATCH('Banco de Dados'!$B3198,BD_Gestão!$B:$B,0)),"erro"))</f>
        <v/>
      </c>
      <c r="P3198" s="169" t="str">
        <f t="shared" si="198"/>
        <v/>
      </c>
      <c r="Q3198" s="170" t="str">
        <f t="shared" si="199"/>
        <v/>
      </c>
      <c r="R3198" s="163" t="e">
        <f t="shared" si="196"/>
        <v>#VALUE!</v>
      </c>
      <c r="S3198" s="163" t="e">
        <f t="shared" si="197"/>
        <v>#VALUE!</v>
      </c>
      <c r="T3198" s="163" t="e">
        <f>INDEX(Controle!O:O,MATCH('Banco de Dados'!A3198,Controle!M:M,0))*E3198/100</f>
        <v>#N/A</v>
      </c>
    </row>
    <row r="3199" spans="1:20" hidden="1" x14ac:dyDescent="0.2">
      <c r="A3199" s="158">
        <f>BD_TS!A3198</f>
        <v>0</v>
      </c>
      <c r="B3199" s="158" t="str">
        <f>SUBSTITUTE(SUBSTITUTE(BD_TS!D3198," ",""),"-","/")</f>
        <v/>
      </c>
      <c r="C3199" s="158">
        <f>BD_TS!E3198</f>
        <v>0</v>
      </c>
      <c r="D3199" s="159">
        <f>BD_TS!F3198</f>
        <v>0</v>
      </c>
      <c r="E3199" s="160">
        <f>BD_TS!B3198</f>
        <v>0</v>
      </c>
      <c r="F3199" s="161">
        <f>BD_TS!C3198</f>
        <v>0</v>
      </c>
      <c r="G3199" s="187">
        <f>BD_TS!H3198</f>
        <v>0</v>
      </c>
      <c r="H3199" s="158" t="str">
        <f>IF($A3199=0,"",IFERROR(INDEX(BD_Gestão!A:A,MATCH('Banco de Dados'!$B3199,BD_Gestão!$B:$B,0)),"erro"))</f>
        <v/>
      </c>
      <c r="I3199" s="162" t="str">
        <f>IF($A3199=0,"",IFERROR(INDEX(BD_Gestão!E:E,MATCH('Banco de Dados'!$B3199,BD_Gestão!$B:$B,0)),"erro"))</f>
        <v/>
      </c>
      <c r="J3199" s="186" t="str">
        <f>IF($A3199=0,"",IFERROR(INDEX(BD_Gestão!B:B,MATCH('Banco de Dados'!$B3199,BD_Gestão!$B:$B,0)),"erro"))</f>
        <v/>
      </c>
      <c r="K3199" s="158" t="str">
        <f>IF($A3199=0,"",IFERROR(INDEX(BD_Gestão!C:C,MATCH('Banco de Dados'!$B3199,BD_Gestão!$B:$B,0)),"erro"))</f>
        <v/>
      </c>
      <c r="L3199" s="158" t="str">
        <f>IF($A3199=0,"",IFERROR(INDEX(BD_Gestão!H:H,MATCH('Banco de Dados'!$B3199,BD_Gestão!$B:$B,0)),"erro"))</f>
        <v/>
      </c>
      <c r="M3199" s="161" t="str">
        <f>IF($A3199=0,"",IFERROR(INDEX(BD_Gestão!F:F,MATCH('Banco de Dados'!$B3199,BD_Gestão!$B:$B,0)),"erro"))</f>
        <v/>
      </c>
      <c r="N3199" s="161" t="str">
        <f>IF($A3199=0,"",IFERROR(INDEX(BD_Gestão!J:J,MATCH('Banco de Dados'!$B3199,BD_Gestão!$B:$B,0)),"erro"))</f>
        <v/>
      </c>
      <c r="O3199" s="164" t="str">
        <f>IF($A3199=0,"",IFERROR(INDEX(BD_Gestão!K:K,MATCH('Banco de Dados'!$B3199,BD_Gestão!$B:$B,0)),"erro"))</f>
        <v/>
      </c>
      <c r="P3199" s="169" t="str">
        <f t="shared" si="198"/>
        <v/>
      </c>
      <c r="Q3199" s="170" t="str">
        <f t="shared" si="199"/>
        <v/>
      </c>
      <c r="R3199" s="163" t="e">
        <f t="shared" si="196"/>
        <v>#VALUE!</v>
      </c>
      <c r="S3199" s="163" t="e">
        <f t="shared" si="197"/>
        <v>#VALUE!</v>
      </c>
      <c r="T3199" s="163" t="e">
        <f>INDEX(Controle!O:O,MATCH('Banco de Dados'!A3199,Controle!M:M,0))*E3199/100</f>
        <v>#N/A</v>
      </c>
    </row>
    <row r="3200" spans="1:20" hidden="1" x14ac:dyDescent="0.2">
      <c r="A3200" s="158">
        <f>BD_TS!A3199</f>
        <v>0</v>
      </c>
      <c r="B3200" s="158" t="str">
        <f>SUBSTITUTE(SUBSTITUTE(BD_TS!D3199," ",""),"-","/")</f>
        <v/>
      </c>
      <c r="C3200" s="158">
        <f>BD_TS!E3199</f>
        <v>0</v>
      </c>
      <c r="D3200" s="159">
        <f>BD_TS!F3199</f>
        <v>0</v>
      </c>
      <c r="E3200" s="160">
        <f>BD_TS!B3199</f>
        <v>0</v>
      </c>
      <c r="F3200" s="161">
        <f>BD_TS!C3199</f>
        <v>0</v>
      </c>
      <c r="G3200" s="187">
        <f>BD_TS!H3199</f>
        <v>0</v>
      </c>
      <c r="H3200" s="158" t="str">
        <f>IF($A3200=0,"",IFERROR(INDEX(BD_Gestão!A:A,MATCH('Banco de Dados'!$B3200,BD_Gestão!$B:$B,0)),"erro"))</f>
        <v/>
      </c>
      <c r="I3200" s="162" t="str">
        <f>IF($A3200=0,"",IFERROR(INDEX(BD_Gestão!E:E,MATCH('Banco de Dados'!$B3200,BD_Gestão!$B:$B,0)),"erro"))</f>
        <v/>
      </c>
      <c r="J3200" s="186" t="str">
        <f>IF($A3200=0,"",IFERROR(INDEX(BD_Gestão!B:B,MATCH('Banco de Dados'!$B3200,BD_Gestão!$B:$B,0)),"erro"))</f>
        <v/>
      </c>
      <c r="K3200" s="158" t="str">
        <f>IF($A3200=0,"",IFERROR(INDEX(BD_Gestão!C:C,MATCH('Banco de Dados'!$B3200,BD_Gestão!$B:$B,0)),"erro"))</f>
        <v/>
      </c>
      <c r="L3200" s="158" t="str">
        <f>IF($A3200=0,"",IFERROR(INDEX(BD_Gestão!H:H,MATCH('Banco de Dados'!$B3200,BD_Gestão!$B:$B,0)),"erro"))</f>
        <v/>
      </c>
      <c r="M3200" s="161" t="str">
        <f>IF($A3200=0,"",IFERROR(INDEX(BD_Gestão!F:F,MATCH('Banco de Dados'!$B3200,BD_Gestão!$B:$B,0)),"erro"))</f>
        <v/>
      </c>
      <c r="N3200" s="161" t="str">
        <f>IF($A3200=0,"",IFERROR(INDEX(BD_Gestão!J:J,MATCH('Banco de Dados'!$B3200,BD_Gestão!$B:$B,0)),"erro"))</f>
        <v/>
      </c>
      <c r="O3200" s="164" t="str">
        <f>IF($A3200=0,"",IFERROR(INDEX(BD_Gestão!K:K,MATCH('Banco de Dados'!$B3200,BD_Gestão!$B:$B,0)),"erro"))</f>
        <v/>
      </c>
      <c r="P3200" s="169" t="str">
        <f t="shared" si="198"/>
        <v/>
      </c>
      <c r="Q3200" s="170" t="str">
        <f t="shared" si="199"/>
        <v/>
      </c>
      <c r="R3200" s="163" t="e">
        <f t="shared" si="196"/>
        <v>#VALUE!</v>
      </c>
      <c r="S3200" s="163" t="e">
        <f t="shared" si="197"/>
        <v>#VALUE!</v>
      </c>
      <c r="T3200" s="163" t="e">
        <f>INDEX(Controle!O:O,MATCH('Banco de Dados'!A3200,Controle!M:M,0))*E3200/100</f>
        <v>#N/A</v>
      </c>
    </row>
    <row r="3201" spans="1:20" hidden="1" x14ac:dyDescent="0.2">
      <c r="A3201" s="158">
        <f>BD_TS!A3200</f>
        <v>0</v>
      </c>
      <c r="B3201" s="158" t="str">
        <f>SUBSTITUTE(SUBSTITUTE(BD_TS!D3200," ",""),"-","/")</f>
        <v/>
      </c>
      <c r="C3201" s="158">
        <f>BD_TS!E3200</f>
        <v>0</v>
      </c>
      <c r="D3201" s="159">
        <f>BD_TS!F3200</f>
        <v>0</v>
      </c>
      <c r="E3201" s="160">
        <f>BD_TS!B3200</f>
        <v>0</v>
      </c>
      <c r="F3201" s="161">
        <f>BD_TS!C3200</f>
        <v>0</v>
      </c>
      <c r="G3201" s="187">
        <f>BD_TS!H3200</f>
        <v>0</v>
      </c>
      <c r="H3201" s="158" t="str">
        <f>IF($A3201=0,"",IFERROR(INDEX(BD_Gestão!A:A,MATCH('Banco de Dados'!$B3201,BD_Gestão!$B:$B,0)),"erro"))</f>
        <v/>
      </c>
      <c r="I3201" s="162" t="str">
        <f>IF($A3201=0,"",IFERROR(INDEX(BD_Gestão!E:E,MATCH('Banco de Dados'!$B3201,BD_Gestão!$B:$B,0)),"erro"))</f>
        <v/>
      </c>
      <c r="J3201" s="186" t="str">
        <f>IF($A3201=0,"",IFERROR(INDEX(BD_Gestão!B:B,MATCH('Banco de Dados'!$B3201,BD_Gestão!$B:$B,0)),"erro"))</f>
        <v/>
      </c>
      <c r="K3201" s="158" t="str">
        <f>IF($A3201=0,"",IFERROR(INDEX(BD_Gestão!C:C,MATCH('Banco de Dados'!$B3201,BD_Gestão!$B:$B,0)),"erro"))</f>
        <v/>
      </c>
      <c r="L3201" s="158" t="str">
        <f>IF($A3201=0,"",IFERROR(INDEX(BD_Gestão!H:H,MATCH('Banco de Dados'!$B3201,BD_Gestão!$B:$B,0)),"erro"))</f>
        <v/>
      </c>
      <c r="M3201" s="161" t="str">
        <f>IF($A3201=0,"",IFERROR(INDEX(BD_Gestão!F:F,MATCH('Banco de Dados'!$B3201,BD_Gestão!$B:$B,0)),"erro"))</f>
        <v/>
      </c>
      <c r="N3201" s="161" t="str">
        <f>IF($A3201=0,"",IFERROR(INDEX(BD_Gestão!J:J,MATCH('Banco de Dados'!$B3201,BD_Gestão!$B:$B,0)),"erro"))</f>
        <v/>
      </c>
      <c r="O3201" s="164" t="str">
        <f>IF($A3201=0,"",IFERROR(INDEX(BD_Gestão!K:K,MATCH('Banco de Dados'!$B3201,BD_Gestão!$B:$B,0)),"erro"))</f>
        <v/>
      </c>
      <c r="P3201" s="169" t="str">
        <f t="shared" si="198"/>
        <v/>
      </c>
      <c r="Q3201" s="170" t="str">
        <f t="shared" si="199"/>
        <v/>
      </c>
      <c r="R3201" s="163" t="e">
        <f t="shared" si="196"/>
        <v>#VALUE!</v>
      </c>
      <c r="S3201" s="163" t="e">
        <f t="shared" si="197"/>
        <v>#VALUE!</v>
      </c>
      <c r="T3201" s="163" t="e">
        <f>INDEX(Controle!O:O,MATCH('Banco de Dados'!A3201,Controle!M:M,0))*E3201/100</f>
        <v>#N/A</v>
      </c>
    </row>
    <row r="3202" spans="1:20" hidden="1" x14ac:dyDescent="0.2">
      <c r="A3202" s="158">
        <f>BD_TS!A3201</f>
        <v>0</v>
      </c>
      <c r="B3202" s="158" t="str">
        <f>SUBSTITUTE(SUBSTITUTE(BD_TS!D3201," ",""),"-","/")</f>
        <v/>
      </c>
      <c r="C3202" s="158">
        <f>BD_TS!E3201</f>
        <v>0</v>
      </c>
      <c r="D3202" s="159">
        <f>BD_TS!F3201</f>
        <v>0</v>
      </c>
      <c r="E3202" s="160">
        <f>BD_TS!B3201</f>
        <v>0</v>
      </c>
      <c r="F3202" s="161">
        <f>BD_TS!C3201</f>
        <v>0</v>
      </c>
      <c r="G3202" s="187">
        <f>BD_TS!H3201</f>
        <v>0</v>
      </c>
      <c r="H3202" s="158" t="str">
        <f>IF($A3202=0,"",IFERROR(INDEX(BD_Gestão!A:A,MATCH('Banco de Dados'!$B3202,BD_Gestão!$B:$B,0)),"erro"))</f>
        <v/>
      </c>
      <c r="I3202" s="162" t="str">
        <f>IF($A3202=0,"",IFERROR(INDEX(BD_Gestão!E:E,MATCH('Banco de Dados'!$B3202,BD_Gestão!$B:$B,0)),"erro"))</f>
        <v/>
      </c>
      <c r="J3202" s="186" t="str">
        <f>IF($A3202=0,"",IFERROR(INDEX(BD_Gestão!B:B,MATCH('Banco de Dados'!$B3202,BD_Gestão!$B:$B,0)),"erro"))</f>
        <v/>
      </c>
      <c r="K3202" s="158" t="str">
        <f>IF($A3202=0,"",IFERROR(INDEX(BD_Gestão!C:C,MATCH('Banco de Dados'!$B3202,BD_Gestão!$B:$B,0)),"erro"))</f>
        <v/>
      </c>
      <c r="L3202" s="158" t="str">
        <f>IF($A3202=0,"",IFERROR(INDEX(BD_Gestão!H:H,MATCH('Banco de Dados'!$B3202,BD_Gestão!$B:$B,0)),"erro"))</f>
        <v/>
      </c>
      <c r="M3202" s="161" t="str">
        <f>IF($A3202=0,"",IFERROR(INDEX(BD_Gestão!F:F,MATCH('Banco de Dados'!$B3202,BD_Gestão!$B:$B,0)),"erro"))</f>
        <v/>
      </c>
      <c r="N3202" s="161" t="str">
        <f>IF($A3202=0,"",IFERROR(INDEX(BD_Gestão!J:J,MATCH('Banco de Dados'!$B3202,BD_Gestão!$B:$B,0)),"erro"))</f>
        <v/>
      </c>
      <c r="O3202" s="164" t="str">
        <f>IF($A3202=0,"",IFERROR(INDEX(BD_Gestão!K:K,MATCH('Banco de Dados'!$B3202,BD_Gestão!$B:$B,0)),"erro"))</f>
        <v/>
      </c>
      <c r="P3202" s="169" t="str">
        <f t="shared" si="198"/>
        <v/>
      </c>
      <c r="Q3202" s="170" t="str">
        <f t="shared" si="199"/>
        <v/>
      </c>
      <c r="R3202" s="163" t="e">
        <f t="shared" si="196"/>
        <v>#VALUE!</v>
      </c>
      <c r="S3202" s="163" t="e">
        <f t="shared" si="197"/>
        <v>#VALUE!</v>
      </c>
      <c r="T3202" s="163" t="e">
        <f>INDEX(Controle!O:O,MATCH('Banco de Dados'!A3202,Controle!M:M,0))*E3202/100</f>
        <v>#N/A</v>
      </c>
    </row>
    <row r="3203" spans="1:20" hidden="1" x14ac:dyDescent="0.2">
      <c r="A3203" s="158">
        <f>BD_TS!A3202</f>
        <v>0</v>
      </c>
      <c r="B3203" s="158" t="str">
        <f>SUBSTITUTE(SUBSTITUTE(BD_TS!D3202," ",""),"-","/")</f>
        <v/>
      </c>
      <c r="C3203" s="158">
        <f>BD_TS!E3202</f>
        <v>0</v>
      </c>
      <c r="D3203" s="159">
        <f>BD_TS!F3202</f>
        <v>0</v>
      </c>
      <c r="E3203" s="160">
        <f>BD_TS!B3202</f>
        <v>0</v>
      </c>
      <c r="F3203" s="161">
        <f>BD_TS!C3202</f>
        <v>0</v>
      </c>
      <c r="G3203" s="187">
        <f>BD_TS!H3202</f>
        <v>0</v>
      </c>
      <c r="H3203" s="158" t="str">
        <f>IF($A3203=0,"",IFERROR(INDEX(BD_Gestão!A:A,MATCH('Banco de Dados'!$B3203,BD_Gestão!$B:$B,0)),"erro"))</f>
        <v/>
      </c>
      <c r="I3203" s="162" t="str">
        <f>IF($A3203=0,"",IFERROR(INDEX(BD_Gestão!E:E,MATCH('Banco de Dados'!$B3203,BD_Gestão!$B:$B,0)),"erro"))</f>
        <v/>
      </c>
      <c r="J3203" s="186" t="str">
        <f>IF($A3203=0,"",IFERROR(INDEX(BD_Gestão!B:B,MATCH('Banco de Dados'!$B3203,BD_Gestão!$B:$B,0)),"erro"))</f>
        <v/>
      </c>
      <c r="K3203" s="158" t="str">
        <f>IF($A3203=0,"",IFERROR(INDEX(BD_Gestão!C:C,MATCH('Banco de Dados'!$B3203,BD_Gestão!$B:$B,0)),"erro"))</f>
        <v/>
      </c>
      <c r="L3203" s="158" t="str">
        <f>IF($A3203=0,"",IFERROR(INDEX(BD_Gestão!H:H,MATCH('Banco de Dados'!$B3203,BD_Gestão!$B:$B,0)),"erro"))</f>
        <v/>
      </c>
      <c r="M3203" s="161" t="str">
        <f>IF($A3203=0,"",IFERROR(INDEX(BD_Gestão!F:F,MATCH('Banco de Dados'!$B3203,BD_Gestão!$B:$B,0)),"erro"))</f>
        <v/>
      </c>
      <c r="N3203" s="161" t="str">
        <f>IF($A3203=0,"",IFERROR(INDEX(BD_Gestão!J:J,MATCH('Banco de Dados'!$B3203,BD_Gestão!$B:$B,0)),"erro"))</f>
        <v/>
      </c>
      <c r="O3203" s="164" t="str">
        <f>IF($A3203=0,"",IFERROR(INDEX(BD_Gestão!K:K,MATCH('Banco de Dados'!$B3203,BD_Gestão!$B:$B,0)),"erro"))</f>
        <v/>
      </c>
      <c r="P3203" s="169" t="str">
        <f t="shared" si="198"/>
        <v/>
      </c>
      <c r="Q3203" s="170" t="str">
        <f t="shared" si="199"/>
        <v/>
      </c>
      <c r="R3203" s="163" t="e">
        <f t="shared" si="196"/>
        <v>#VALUE!</v>
      </c>
      <c r="S3203" s="163" t="e">
        <f t="shared" si="197"/>
        <v>#VALUE!</v>
      </c>
      <c r="T3203" s="163" t="e">
        <f>INDEX(Controle!O:O,MATCH('Banco de Dados'!A3203,Controle!M:M,0))*E3203/100</f>
        <v>#N/A</v>
      </c>
    </row>
    <row r="3204" spans="1:20" hidden="1" x14ac:dyDescent="0.2">
      <c r="A3204" s="158">
        <f>BD_TS!A3203</f>
        <v>0</v>
      </c>
      <c r="B3204" s="158" t="str">
        <f>SUBSTITUTE(SUBSTITUTE(BD_TS!D3203," ",""),"-","/")</f>
        <v/>
      </c>
      <c r="C3204" s="158">
        <f>BD_TS!E3203</f>
        <v>0</v>
      </c>
      <c r="D3204" s="159">
        <f>BD_TS!F3203</f>
        <v>0</v>
      </c>
      <c r="E3204" s="160">
        <f>BD_TS!B3203</f>
        <v>0</v>
      </c>
      <c r="F3204" s="161">
        <f>BD_TS!C3203</f>
        <v>0</v>
      </c>
      <c r="G3204" s="187">
        <f>BD_TS!H3203</f>
        <v>0</v>
      </c>
      <c r="H3204" s="158" t="str">
        <f>IF($A3204=0,"",IFERROR(INDEX(BD_Gestão!A:A,MATCH('Banco de Dados'!$B3204,BD_Gestão!$B:$B,0)),"erro"))</f>
        <v/>
      </c>
      <c r="I3204" s="162" t="str">
        <f>IF($A3204=0,"",IFERROR(INDEX(BD_Gestão!E:E,MATCH('Banco de Dados'!$B3204,BD_Gestão!$B:$B,0)),"erro"))</f>
        <v/>
      </c>
      <c r="J3204" s="186" t="str">
        <f>IF($A3204=0,"",IFERROR(INDEX(BD_Gestão!B:B,MATCH('Banco de Dados'!$B3204,BD_Gestão!$B:$B,0)),"erro"))</f>
        <v/>
      </c>
      <c r="K3204" s="158" t="str">
        <f>IF($A3204=0,"",IFERROR(INDEX(BD_Gestão!C:C,MATCH('Banco de Dados'!$B3204,BD_Gestão!$B:$B,0)),"erro"))</f>
        <v/>
      </c>
      <c r="L3204" s="158" t="str">
        <f>IF($A3204=0,"",IFERROR(INDEX(BD_Gestão!H:H,MATCH('Banco de Dados'!$B3204,BD_Gestão!$B:$B,0)),"erro"))</f>
        <v/>
      </c>
      <c r="M3204" s="161" t="str">
        <f>IF($A3204=0,"",IFERROR(INDEX(BD_Gestão!F:F,MATCH('Banco de Dados'!$B3204,BD_Gestão!$B:$B,0)),"erro"))</f>
        <v/>
      </c>
      <c r="N3204" s="161" t="str">
        <f>IF($A3204=0,"",IFERROR(INDEX(BD_Gestão!J:J,MATCH('Banco de Dados'!$B3204,BD_Gestão!$B:$B,0)),"erro"))</f>
        <v/>
      </c>
      <c r="O3204" s="164" t="str">
        <f>IF($A3204=0,"",IFERROR(INDEX(BD_Gestão!K:K,MATCH('Banco de Dados'!$B3204,BD_Gestão!$B:$B,0)),"erro"))</f>
        <v/>
      </c>
      <c r="P3204" s="169" t="str">
        <f t="shared" si="198"/>
        <v/>
      </c>
      <c r="Q3204" s="170" t="str">
        <f t="shared" si="199"/>
        <v/>
      </c>
      <c r="R3204" s="163" t="e">
        <f t="shared" si="196"/>
        <v>#VALUE!</v>
      </c>
      <c r="S3204" s="163" t="e">
        <f t="shared" si="197"/>
        <v>#VALUE!</v>
      </c>
      <c r="T3204" s="163" t="e">
        <f>INDEX(Controle!O:O,MATCH('Banco de Dados'!A3204,Controle!M:M,0))*E3204/100</f>
        <v>#N/A</v>
      </c>
    </row>
    <row r="3205" spans="1:20" hidden="1" x14ac:dyDescent="0.2">
      <c r="A3205" s="158">
        <f>BD_TS!A3204</f>
        <v>0</v>
      </c>
      <c r="B3205" s="158" t="str">
        <f>SUBSTITUTE(SUBSTITUTE(BD_TS!D3204," ",""),"-","/")</f>
        <v/>
      </c>
      <c r="C3205" s="158">
        <f>BD_TS!E3204</f>
        <v>0</v>
      </c>
      <c r="D3205" s="159">
        <f>BD_TS!F3204</f>
        <v>0</v>
      </c>
      <c r="E3205" s="160">
        <f>BD_TS!B3204</f>
        <v>0</v>
      </c>
      <c r="F3205" s="161">
        <f>BD_TS!C3204</f>
        <v>0</v>
      </c>
      <c r="G3205" s="187">
        <f>BD_TS!H3204</f>
        <v>0</v>
      </c>
      <c r="H3205" s="158" t="str">
        <f>IF($A3205=0,"",IFERROR(INDEX(BD_Gestão!A:A,MATCH('Banco de Dados'!$B3205,BD_Gestão!$B:$B,0)),"erro"))</f>
        <v/>
      </c>
      <c r="I3205" s="162" t="str">
        <f>IF($A3205=0,"",IFERROR(INDEX(BD_Gestão!E:E,MATCH('Banco de Dados'!$B3205,BD_Gestão!$B:$B,0)),"erro"))</f>
        <v/>
      </c>
      <c r="J3205" s="186" t="str">
        <f>IF($A3205=0,"",IFERROR(INDEX(BD_Gestão!B:B,MATCH('Banco de Dados'!$B3205,BD_Gestão!$B:$B,0)),"erro"))</f>
        <v/>
      </c>
      <c r="K3205" s="158" t="str">
        <f>IF($A3205=0,"",IFERROR(INDEX(BD_Gestão!C:C,MATCH('Banco de Dados'!$B3205,BD_Gestão!$B:$B,0)),"erro"))</f>
        <v/>
      </c>
      <c r="L3205" s="158" t="str">
        <f>IF($A3205=0,"",IFERROR(INDEX(BD_Gestão!H:H,MATCH('Banco de Dados'!$B3205,BD_Gestão!$B:$B,0)),"erro"))</f>
        <v/>
      </c>
      <c r="M3205" s="161" t="str">
        <f>IF($A3205=0,"",IFERROR(INDEX(BD_Gestão!F:F,MATCH('Banco de Dados'!$B3205,BD_Gestão!$B:$B,0)),"erro"))</f>
        <v/>
      </c>
      <c r="N3205" s="161" t="str">
        <f>IF($A3205=0,"",IFERROR(INDEX(BD_Gestão!J:J,MATCH('Banco de Dados'!$B3205,BD_Gestão!$B:$B,0)),"erro"))</f>
        <v/>
      </c>
      <c r="O3205" s="164" t="str">
        <f>IF($A3205=0,"",IFERROR(INDEX(BD_Gestão!K:K,MATCH('Banco de Dados'!$B3205,BD_Gestão!$B:$B,0)),"erro"))</f>
        <v/>
      </c>
      <c r="P3205" s="169" t="str">
        <f t="shared" si="198"/>
        <v/>
      </c>
      <c r="Q3205" s="170" t="str">
        <f t="shared" si="199"/>
        <v/>
      </c>
      <c r="R3205" s="163" t="e">
        <f t="shared" ref="R3205:R3268" si="200">MONTH(I3205)</f>
        <v>#VALUE!</v>
      </c>
      <c r="S3205" s="163" t="e">
        <f t="shared" ref="S3205:S3268" si="201">YEAR(I3205)</f>
        <v>#VALUE!</v>
      </c>
      <c r="T3205" s="163" t="e">
        <f>INDEX(Controle!O:O,MATCH('Banco de Dados'!A3205,Controle!M:M,0))*E3205/100</f>
        <v>#N/A</v>
      </c>
    </row>
    <row r="3206" spans="1:20" hidden="1" x14ac:dyDescent="0.2">
      <c r="A3206" s="158">
        <f>BD_TS!A3205</f>
        <v>0</v>
      </c>
      <c r="B3206" s="158" t="str">
        <f>SUBSTITUTE(SUBSTITUTE(BD_TS!D3205," ",""),"-","/")</f>
        <v/>
      </c>
      <c r="C3206" s="158">
        <f>BD_TS!E3205</f>
        <v>0</v>
      </c>
      <c r="D3206" s="159">
        <f>BD_TS!F3205</f>
        <v>0</v>
      </c>
      <c r="E3206" s="160">
        <f>BD_TS!B3205</f>
        <v>0</v>
      </c>
      <c r="F3206" s="161">
        <f>BD_TS!C3205</f>
        <v>0</v>
      </c>
      <c r="G3206" s="187">
        <f>BD_TS!H3205</f>
        <v>0</v>
      </c>
      <c r="H3206" s="158" t="str">
        <f>IF($A3206=0,"",IFERROR(INDEX(BD_Gestão!A:A,MATCH('Banco de Dados'!$B3206,BD_Gestão!$B:$B,0)),"erro"))</f>
        <v/>
      </c>
      <c r="I3206" s="162" t="str">
        <f>IF($A3206=0,"",IFERROR(INDEX(BD_Gestão!E:E,MATCH('Banco de Dados'!$B3206,BD_Gestão!$B:$B,0)),"erro"))</f>
        <v/>
      </c>
      <c r="J3206" s="186" t="str">
        <f>IF($A3206=0,"",IFERROR(INDEX(BD_Gestão!B:B,MATCH('Banco de Dados'!$B3206,BD_Gestão!$B:$B,0)),"erro"))</f>
        <v/>
      </c>
      <c r="K3206" s="158" t="str">
        <f>IF($A3206=0,"",IFERROR(INDEX(BD_Gestão!C:C,MATCH('Banco de Dados'!$B3206,BD_Gestão!$B:$B,0)),"erro"))</f>
        <v/>
      </c>
      <c r="L3206" s="158" t="str">
        <f>IF($A3206=0,"",IFERROR(INDEX(BD_Gestão!H:H,MATCH('Banco de Dados'!$B3206,BD_Gestão!$B:$B,0)),"erro"))</f>
        <v/>
      </c>
      <c r="M3206" s="161" t="str">
        <f>IF($A3206=0,"",IFERROR(INDEX(BD_Gestão!F:F,MATCH('Banco de Dados'!$B3206,BD_Gestão!$B:$B,0)),"erro"))</f>
        <v/>
      </c>
      <c r="N3206" s="161" t="str">
        <f>IF($A3206=0,"",IFERROR(INDEX(BD_Gestão!J:J,MATCH('Banco de Dados'!$B3206,BD_Gestão!$B:$B,0)),"erro"))</f>
        <v/>
      </c>
      <c r="O3206" s="164" t="str">
        <f>IF($A3206=0,"",IFERROR(INDEX(BD_Gestão!K:K,MATCH('Banco de Dados'!$B3206,BD_Gestão!$B:$B,0)),"erro"))</f>
        <v/>
      </c>
      <c r="P3206" s="169" t="str">
        <f t="shared" ref="P3206:P3269" si="202">IF(OR(H3206="erro",H3206=""),"",E3206*(MIN(O3206,1)))</f>
        <v/>
      </c>
      <c r="Q3206" s="170" t="str">
        <f t="shared" ref="Q3206:Q3269" si="203">IF(OR(H3206="erro",H3206=""),"",E3206-P3206)</f>
        <v/>
      </c>
      <c r="R3206" s="163" t="e">
        <f t="shared" si="200"/>
        <v>#VALUE!</v>
      </c>
      <c r="S3206" s="163" t="e">
        <f t="shared" si="201"/>
        <v>#VALUE!</v>
      </c>
      <c r="T3206" s="163" t="e">
        <f>INDEX(Controle!O:O,MATCH('Banco de Dados'!A3206,Controle!M:M,0))*E3206/100</f>
        <v>#N/A</v>
      </c>
    </row>
    <row r="3207" spans="1:20" hidden="1" x14ac:dyDescent="0.2">
      <c r="A3207" s="158">
        <f>BD_TS!A3206</f>
        <v>0</v>
      </c>
      <c r="B3207" s="158" t="str">
        <f>SUBSTITUTE(SUBSTITUTE(BD_TS!D3206," ",""),"-","/")</f>
        <v/>
      </c>
      <c r="C3207" s="158">
        <f>BD_TS!E3206</f>
        <v>0</v>
      </c>
      <c r="D3207" s="159">
        <f>BD_TS!F3206</f>
        <v>0</v>
      </c>
      <c r="E3207" s="160">
        <f>BD_TS!B3206</f>
        <v>0</v>
      </c>
      <c r="F3207" s="161">
        <f>BD_TS!C3206</f>
        <v>0</v>
      </c>
      <c r="G3207" s="187">
        <f>BD_TS!H3206</f>
        <v>0</v>
      </c>
      <c r="H3207" s="158" t="str">
        <f>IF($A3207=0,"",IFERROR(INDEX(BD_Gestão!A:A,MATCH('Banco de Dados'!$B3207,BD_Gestão!$B:$B,0)),"erro"))</f>
        <v/>
      </c>
      <c r="I3207" s="162" t="str">
        <f>IF($A3207=0,"",IFERROR(INDEX(BD_Gestão!E:E,MATCH('Banco de Dados'!$B3207,BD_Gestão!$B:$B,0)),"erro"))</f>
        <v/>
      </c>
      <c r="J3207" s="186" t="str">
        <f>IF($A3207=0,"",IFERROR(INDEX(BD_Gestão!B:B,MATCH('Banco de Dados'!$B3207,BD_Gestão!$B:$B,0)),"erro"))</f>
        <v/>
      </c>
      <c r="K3207" s="158" t="str">
        <f>IF($A3207=0,"",IFERROR(INDEX(BD_Gestão!C:C,MATCH('Banco de Dados'!$B3207,BD_Gestão!$B:$B,0)),"erro"))</f>
        <v/>
      </c>
      <c r="L3207" s="158" t="str">
        <f>IF($A3207=0,"",IFERROR(INDEX(BD_Gestão!H:H,MATCH('Banco de Dados'!$B3207,BD_Gestão!$B:$B,0)),"erro"))</f>
        <v/>
      </c>
      <c r="M3207" s="161" t="str">
        <f>IF($A3207=0,"",IFERROR(INDEX(BD_Gestão!F:F,MATCH('Banco de Dados'!$B3207,BD_Gestão!$B:$B,0)),"erro"))</f>
        <v/>
      </c>
      <c r="N3207" s="161" t="str">
        <f>IF($A3207=0,"",IFERROR(INDEX(BD_Gestão!J:J,MATCH('Banco de Dados'!$B3207,BD_Gestão!$B:$B,0)),"erro"))</f>
        <v/>
      </c>
      <c r="O3207" s="164" t="str">
        <f>IF($A3207=0,"",IFERROR(INDEX(BD_Gestão!K:K,MATCH('Banco de Dados'!$B3207,BD_Gestão!$B:$B,0)),"erro"))</f>
        <v/>
      </c>
      <c r="P3207" s="169" t="str">
        <f t="shared" si="202"/>
        <v/>
      </c>
      <c r="Q3207" s="170" t="str">
        <f t="shared" si="203"/>
        <v/>
      </c>
      <c r="R3207" s="163" t="e">
        <f t="shared" si="200"/>
        <v>#VALUE!</v>
      </c>
      <c r="S3207" s="163" t="e">
        <f t="shared" si="201"/>
        <v>#VALUE!</v>
      </c>
      <c r="T3207" s="163" t="e">
        <f>INDEX(Controle!O:O,MATCH('Banco de Dados'!A3207,Controle!M:M,0))*E3207/100</f>
        <v>#N/A</v>
      </c>
    </row>
    <row r="3208" spans="1:20" hidden="1" x14ac:dyDescent="0.2">
      <c r="A3208" s="158">
        <f>BD_TS!A3207</f>
        <v>0</v>
      </c>
      <c r="B3208" s="158" t="str">
        <f>SUBSTITUTE(SUBSTITUTE(BD_TS!D3207," ",""),"-","/")</f>
        <v/>
      </c>
      <c r="C3208" s="158">
        <f>BD_TS!E3207</f>
        <v>0</v>
      </c>
      <c r="D3208" s="159">
        <f>BD_TS!F3207</f>
        <v>0</v>
      </c>
      <c r="E3208" s="160">
        <f>BD_TS!B3207</f>
        <v>0</v>
      </c>
      <c r="F3208" s="161">
        <f>BD_TS!C3207</f>
        <v>0</v>
      </c>
      <c r="G3208" s="187">
        <f>BD_TS!H3207</f>
        <v>0</v>
      </c>
      <c r="H3208" s="158" t="str">
        <f>IF($A3208=0,"",IFERROR(INDEX(BD_Gestão!A:A,MATCH('Banco de Dados'!$B3208,BD_Gestão!$B:$B,0)),"erro"))</f>
        <v/>
      </c>
      <c r="I3208" s="162" t="str">
        <f>IF($A3208=0,"",IFERROR(INDEX(BD_Gestão!E:E,MATCH('Banco de Dados'!$B3208,BD_Gestão!$B:$B,0)),"erro"))</f>
        <v/>
      </c>
      <c r="J3208" s="186" t="str">
        <f>IF($A3208=0,"",IFERROR(INDEX(BD_Gestão!B:B,MATCH('Banco de Dados'!$B3208,BD_Gestão!$B:$B,0)),"erro"))</f>
        <v/>
      </c>
      <c r="K3208" s="158" t="str">
        <f>IF($A3208=0,"",IFERROR(INDEX(BD_Gestão!C:C,MATCH('Banco de Dados'!$B3208,BD_Gestão!$B:$B,0)),"erro"))</f>
        <v/>
      </c>
      <c r="L3208" s="158" t="str">
        <f>IF($A3208=0,"",IFERROR(INDEX(BD_Gestão!H:H,MATCH('Banco de Dados'!$B3208,BD_Gestão!$B:$B,0)),"erro"))</f>
        <v/>
      </c>
      <c r="M3208" s="161" t="str">
        <f>IF($A3208=0,"",IFERROR(INDEX(BD_Gestão!F:F,MATCH('Banco de Dados'!$B3208,BD_Gestão!$B:$B,0)),"erro"))</f>
        <v/>
      </c>
      <c r="N3208" s="161" t="str">
        <f>IF($A3208=0,"",IFERROR(INDEX(BD_Gestão!J:J,MATCH('Banco de Dados'!$B3208,BD_Gestão!$B:$B,0)),"erro"))</f>
        <v/>
      </c>
      <c r="O3208" s="164" t="str">
        <f>IF($A3208=0,"",IFERROR(INDEX(BD_Gestão!K:K,MATCH('Banco de Dados'!$B3208,BD_Gestão!$B:$B,0)),"erro"))</f>
        <v/>
      </c>
      <c r="P3208" s="169" t="str">
        <f t="shared" si="202"/>
        <v/>
      </c>
      <c r="Q3208" s="170" t="str">
        <f t="shared" si="203"/>
        <v/>
      </c>
      <c r="R3208" s="163" t="e">
        <f t="shared" si="200"/>
        <v>#VALUE!</v>
      </c>
      <c r="S3208" s="163" t="e">
        <f t="shared" si="201"/>
        <v>#VALUE!</v>
      </c>
      <c r="T3208" s="163" t="e">
        <f>INDEX(Controle!O:O,MATCH('Banco de Dados'!A3208,Controle!M:M,0))*E3208/100</f>
        <v>#N/A</v>
      </c>
    </row>
    <row r="3209" spans="1:20" hidden="1" x14ac:dyDescent="0.2">
      <c r="A3209" s="158">
        <f>BD_TS!A3208</f>
        <v>0</v>
      </c>
      <c r="B3209" s="158" t="str">
        <f>SUBSTITUTE(SUBSTITUTE(BD_TS!D3208," ",""),"-","/")</f>
        <v/>
      </c>
      <c r="C3209" s="158">
        <f>BD_TS!E3208</f>
        <v>0</v>
      </c>
      <c r="D3209" s="159">
        <f>BD_TS!F3208</f>
        <v>0</v>
      </c>
      <c r="E3209" s="160">
        <f>BD_TS!B3208</f>
        <v>0</v>
      </c>
      <c r="F3209" s="161">
        <f>BD_TS!C3208</f>
        <v>0</v>
      </c>
      <c r="G3209" s="187">
        <f>BD_TS!H3208</f>
        <v>0</v>
      </c>
      <c r="H3209" s="158" t="str">
        <f>IF($A3209=0,"",IFERROR(INDEX(BD_Gestão!A:A,MATCH('Banco de Dados'!$B3209,BD_Gestão!$B:$B,0)),"erro"))</f>
        <v/>
      </c>
      <c r="I3209" s="162" t="str">
        <f>IF($A3209=0,"",IFERROR(INDEX(BD_Gestão!E:E,MATCH('Banco de Dados'!$B3209,BD_Gestão!$B:$B,0)),"erro"))</f>
        <v/>
      </c>
      <c r="J3209" s="186" t="str">
        <f>IF($A3209=0,"",IFERROR(INDEX(BD_Gestão!B:B,MATCH('Banco de Dados'!$B3209,BD_Gestão!$B:$B,0)),"erro"))</f>
        <v/>
      </c>
      <c r="K3209" s="158" t="str">
        <f>IF($A3209=0,"",IFERROR(INDEX(BD_Gestão!C:C,MATCH('Banco de Dados'!$B3209,BD_Gestão!$B:$B,0)),"erro"))</f>
        <v/>
      </c>
      <c r="L3209" s="158" t="str">
        <f>IF($A3209=0,"",IFERROR(INDEX(BD_Gestão!H:H,MATCH('Banco de Dados'!$B3209,BD_Gestão!$B:$B,0)),"erro"))</f>
        <v/>
      </c>
      <c r="M3209" s="161" t="str">
        <f>IF($A3209=0,"",IFERROR(INDEX(BD_Gestão!F:F,MATCH('Banco de Dados'!$B3209,BD_Gestão!$B:$B,0)),"erro"))</f>
        <v/>
      </c>
      <c r="N3209" s="161" t="str">
        <f>IF($A3209=0,"",IFERROR(INDEX(BD_Gestão!J:J,MATCH('Banco de Dados'!$B3209,BD_Gestão!$B:$B,0)),"erro"))</f>
        <v/>
      </c>
      <c r="O3209" s="164" t="str">
        <f>IF($A3209=0,"",IFERROR(INDEX(BD_Gestão!K:K,MATCH('Banco de Dados'!$B3209,BD_Gestão!$B:$B,0)),"erro"))</f>
        <v/>
      </c>
      <c r="P3209" s="169" t="str">
        <f t="shared" si="202"/>
        <v/>
      </c>
      <c r="Q3209" s="170" t="str">
        <f t="shared" si="203"/>
        <v/>
      </c>
      <c r="R3209" s="163" t="e">
        <f t="shared" si="200"/>
        <v>#VALUE!</v>
      </c>
      <c r="S3209" s="163" t="e">
        <f t="shared" si="201"/>
        <v>#VALUE!</v>
      </c>
      <c r="T3209" s="163" t="e">
        <f>INDEX(Controle!O:O,MATCH('Banco de Dados'!A3209,Controle!M:M,0))*E3209/100</f>
        <v>#N/A</v>
      </c>
    </row>
    <row r="3210" spans="1:20" hidden="1" x14ac:dyDescent="0.2">
      <c r="A3210" s="158">
        <f>BD_TS!A3209</f>
        <v>0</v>
      </c>
      <c r="B3210" s="158" t="str">
        <f>SUBSTITUTE(SUBSTITUTE(BD_TS!D3209," ",""),"-","/")</f>
        <v/>
      </c>
      <c r="C3210" s="158">
        <f>BD_TS!E3209</f>
        <v>0</v>
      </c>
      <c r="D3210" s="159">
        <f>BD_TS!F3209</f>
        <v>0</v>
      </c>
      <c r="E3210" s="160">
        <f>BD_TS!B3209</f>
        <v>0</v>
      </c>
      <c r="F3210" s="161">
        <f>BD_TS!C3209</f>
        <v>0</v>
      </c>
      <c r="G3210" s="187">
        <f>BD_TS!H3209</f>
        <v>0</v>
      </c>
      <c r="H3210" s="158" t="str">
        <f>IF($A3210=0,"",IFERROR(INDEX(BD_Gestão!A:A,MATCH('Banco de Dados'!$B3210,BD_Gestão!$B:$B,0)),"erro"))</f>
        <v/>
      </c>
      <c r="I3210" s="162" t="str">
        <f>IF($A3210=0,"",IFERROR(INDEX(BD_Gestão!E:E,MATCH('Banco de Dados'!$B3210,BD_Gestão!$B:$B,0)),"erro"))</f>
        <v/>
      </c>
      <c r="J3210" s="186" t="str">
        <f>IF($A3210=0,"",IFERROR(INDEX(BD_Gestão!B:B,MATCH('Banco de Dados'!$B3210,BD_Gestão!$B:$B,0)),"erro"))</f>
        <v/>
      </c>
      <c r="K3210" s="158" t="str">
        <f>IF($A3210=0,"",IFERROR(INDEX(BD_Gestão!C:C,MATCH('Banco de Dados'!$B3210,BD_Gestão!$B:$B,0)),"erro"))</f>
        <v/>
      </c>
      <c r="L3210" s="158" t="str">
        <f>IF($A3210=0,"",IFERROR(INDEX(BD_Gestão!H:H,MATCH('Banco de Dados'!$B3210,BD_Gestão!$B:$B,0)),"erro"))</f>
        <v/>
      </c>
      <c r="M3210" s="161" t="str">
        <f>IF($A3210=0,"",IFERROR(INDEX(BD_Gestão!F:F,MATCH('Banco de Dados'!$B3210,BD_Gestão!$B:$B,0)),"erro"))</f>
        <v/>
      </c>
      <c r="N3210" s="161" t="str">
        <f>IF($A3210=0,"",IFERROR(INDEX(BD_Gestão!J:J,MATCH('Banco de Dados'!$B3210,BD_Gestão!$B:$B,0)),"erro"))</f>
        <v/>
      </c>
      <c r="O3210" s="164" t="str">
        <f>IF($A3210=0,"",IFERROR(INDEX(BD_Gestão!K:K,MATCH('Banco de Dados'!$B3210,BD_Gestão!$B:$B,0)),"erro"))</f>
        <v/>
      </c>
      <c r="P3210" s="169" t="str">
        <f t="shared" si="202"/>
        <v/>
      </c>
      <c r="Q3210" s="170" t="str">
        <f t="shared" si="203"/>
        <v/>
      </c>
      <c r="R3210" s="163" t="e">
        <f t="shared" si="200"/>
        <v>#VALUE!</v>
      </c>
      <c r="S3210" s="163" t="e">
        <f t="shared" si="201"/>
        <v>#VALUE!</v>
      </c>
      <c r="T3210" s="163" t="e">
        <f>INDEX(Controle!O:O,MATCH('Banco de Dados'!A3210,Controle!M:M,0))*E3210/100</f>
        <v>#N/A</v>
      </c>
    </row>
    <row r="3211" spans="1:20" hidden="1" x14ac:dyDescent="0.2">
      <c r="A3211" s="158">
        <f>BD_TS!A3210</f>
        <v>0</v>
      </c>
      <c r="B3211" s="158" t="str">
        <f>SUBSTITUTE(SUBSTITUTE(BD_TS!D3210," ",""),"-","/")</f>
        <v/>
      </c>
      <c r="C3211" s="158">
        <f>BD_TS!E3210</f>
        <v>0</v>
      </c>
      <c r="D3211" s="159">
        <f>BD_TS!F3210</f>
        <v>0</v>
      </c>
      <c r="E3211" s="160">
        <f>BD_TS!B3210</f>
        <v>0</v>
      </c>
      <c r="F3211" s="161">
        <f>BD_TS!C3210</f>
        <v>0</v>
      </c>
      <c r="G3211" s="187">
        <f>BD_TS!H3210</f>
        <v>0</v>
      </c>
      <c r="H3211" s="158" t="str">
        <f>IF($A3211=0,"",IFERROR(INDEX(BD_Gestão!A:A,MATCH('Banco de Dados'!$B3211,BD_Gestão!$B:$B,0)),"erro"))</f>
        <v/>
      </c>
      <c r="I3211" s="162" t="str">
        <f>IF($A3211=0,"",IFERROR(INDEX(BD_Gestão!E:E,MATCH('Banco de Dados'!$B3211,BD_Gestão!$B:$B,0)),"erro"))</f>
        <v/>
      </c>
      <c r="J3211" s="186" t="str">
        <f>IF($A3211=0,"",IFERROR(INDEX(BD_Gestão!B:B,MATCH('Banco de Dados'!$B3211,BD_Gestão!$B:$B,0)),"erro"))</f>
        <v/>
      </c>
      <c r="K3211" s="158" t="str">
        <f>IF($A3211=0,"",IFERROR(INDEX(BD_Gestão!C:C,MATCH('Banco de Dados'!$B3211,BD_Gestão!$B:$B,0)),"erro"))</f>
        <v/>
      </c>
      <c r="L3211" s="158" t="str">
        <f>IF($A3211=0,"",IFERROR(INDEX(BD_Gestão!H:H,MATCH('Banco de Dados'!$B3211,BD_Gestão!$B:$B,0)),"erro"))</f>
        <v/>
      </c>
      <c r="M3211" s="161" t="str">
        <f>IF($A3211=0,"",IFERROR(INDEX(BD_Gestão!F:F,MATCH('Banco de Dados'!$B3211,BD_Gestão!$B:$B,0)),"erro"))</f>
        <v/>
      </c>
      <c r="N3211" s="161" t="str">
        <f>IF($A3211=0,"",IFERROR(INDEX(BD_Gestão!J:J,MATCH('Banco de Dados'!$B3211,BD_Gestão!$B:$B,0)),"erro"))</f>
        <v/>
      </c>
      <c r="O3211" s="164" t="str">
        <f>IF($A3211=0,"",IFERROR(INDEX(BD_Gestão!K:K,MATCH('Banco de Dados'!$B3211,BD_Gestão!$B:$B,0)),"erro"))</f>
        <v/>
      </c>
      <c r="P3211" s="169" t="str">
        <f t="shared" si="202"/>
        <v/>
      </c>
      <c r="Q3211" s="170" t="str">
        <f t="shared" si="203"/>
        <v/>
      </c>
      <c r="R3211" s="163" t="e">
        <f t="shared" si="200"/>
        <v>#VALUE!</v>
      </c>
      <c r="S3211" s="163" t="e">
        <f t="shared" si="201"/>
        <v>#VALUE!</v>
      </c>
      <c r="T3211" s="163" t="e">
        <f>INDEX(Controle!O:O,MATCH('Banco de Dados'!A3211,Controle!M:M,0))*E3211/100</f>
        <v>#N/A</v>
      </c>
    </row>
    <row r="3212" spans="1:20" hidden="1" x14ac:dyDescent="0.2">
      <c r="A3212" s="158">
        <f>BD_TS!A3211</f>
        <v>0</v>
      </c>
      <c r="B3212" s="158" t="str">
        <f>SUBSTITUTE(SUBSTITUTE(BD_TS!D3211," ",""),"-","/")</f>
        <v/>
      </c>
      <c r="C3212" s="158">
        <f>BD_TS!E3211</f>
        <v>0</v>
      </c>
      <c r="D3212" s="159">
        <f>BD_TS!F3211</f>
        <v>0</v>
      </c>
      <c r="E3212" s="160">
        <f>BD_TS!B3211</f>
        <v>0</v>
      </c>
      <c r="F3212" s="161">
        <f>BD_TS!C3211</f>
        <v>0</v>
      </c>
      <c r="G3212" s="187">
        <f>BD_TS!H3211</f>
        <v>0</v>
      </c>
      <c r="H3212" s="158" t="str">
        <f>IF($A3212=0,"",IFERROR(INDEX(BD_Gestão!A:A,MATCH('Banco de Dados'!$B3212,BD_Gestão!$B:$B,0)),"erro"))</f>
        <v/>
      </c>
      <c r="I3212" s="162" t="str">
        <f>IF($A3212=0,"",IFERROR(INDEX(BD_Gestão!E:E,MATCH('Banco de Dados'!$B3212,BD_Gestão!$B:$B,0)),"erro"))</f>
        <v/>
      </c>
      <c r="J3212" s="186" t="str">
        <f>IF($A3212=0,"",IFERROR(INDEX(BD_Gestão!B:B,MATCH('Banco de Dados'!$B3212,BD_Gestão!$B:$B,0)),"erro"))</f>
        <v/>
      </c>
      <c r="K3212" s="158" t="str">
        <f>IF($A3212=0,"",IFERROR(INDEX(BD_Gestão!C:C,MATCH('Banco de Dados'!$B3212,BD_Gestão!$B:$B,0)),"erro"))</f>
        <v/>
      </c>
      <c r="L3212" s="158" t="str">
        <f>IF($A3212=0,"",IFERROR(INDEX(BD_Gestão!H:H,MATCH('Banco de Dados'!$B3212,BD_Gestão!$B:$B,0)),"erro"))</f>
        <v/>
      </c>
      <c r="M3212" s="161" t="str">
        <f>IF($A3212=0,"",IFERROR(INDEX(BD_Gestão!F:F,MATCH('Banco de Dados'!$B3212,BD_Gestão!$B:$B,0)),"erro"))</f>
        <v/>
      </c>
      <c r="N3212" s="161" t="str">
        <f>IF($A3212=0,"",IFERROR(INDEX(BD_Gestão!J:J,MATCH('Banco de Dados'!$B3212,BD_Gestão!$B:$B,0)),"erro"))</f>
        <v/>
      </c>
      <c r="O3212" s="164" t="str">
        <f>IF($A3212=0,"",IFERROR(INDEX(BD_Gestão!K:K,MATCH('Banco de Dados'!$B3212,BD_Gestão!$B:$B,0)),"erro"))</f>
        <v/>
      </c>
      <c r="P3212" s="169" t="str">
        <f t="shared" si="202"/>
        <v/>
      </c>
      <c r="Q3212" s="170" t="str">
        <f t="shared" si="203"/>
        <v/>
      </c>
      <c r="R3212" s="163" t="e">
        <f t="shared" si="200"/>
        <v>#VALUE!</v>
      </c>
      <c r="S3212" s="163" t="e">
        <f t="shared" si="201"/>
        <v>#VALUE!</v>
      </c>
      <c r="T3212" s="163" t="e">
        <f>INDEX(Controle!O:O,MATCH('Banco de Dados'!A3212,Controle!M:M,0))*E3212/100</f>
        <v>#N/A</v>
      </c>
    </row>
    <row r="3213" spans="1:20" hidden="1" x14ac:dyDescent="0.2">
      <c r="A3213" s="158">
        <f>BD_TS!A3212</f>
        <v>0</v>
      </c>
      <c r="B3213" s="158" t="str">
        <f>SUBSTITUTE(SUBSTITUTE(BD_TS!D3212," ",""),"-","/")</f>
        <v/>
      </c>
      <c r="C3213" s="158">
        <f>BD_TS!E3212</f>
        <v>0</v>
      </c>
      <c r="D3213" s="159">
        <f>BD_TS!F3212</f>
        <v>0</v>
      </c>
      <c r="E3213" s="160">
        <f>BD_TS!B3212</f>
        <v>0</v>
      </c>
      <c r="F3213" s="161">
        <f>BD_TS!C3212</f>
        <v>0</v>
      </c>
      <c r="G3213" s="187">
        <f>BD_TS!H3212</f>
        <v>0</v>
      </c>
      <c r="H3213" s="158" t="str">
        <f>IF($A3213=0,"",IFERROR(INDEX(BD_Gestão!A:A,MATCH('Banco de Dados'!$B3213,BD_Gestão!$B:$B,0)),"erro"))</f>
        <v/>
      </c>
      <c r="I3213" s="162" t="str">
        <f>IF($A3213=0,"",IFERROR(INDEX(BD_Gestão!E:E,MATCH('Banco de Dados'!$B3213,BD_Gestão!$B:$B,0)),"erro"))</f>
        <v/>
      </c>
      <c r="J3213" s="186" t="str">
        <f>IF($A3213=0,"",IFERROR(INDEX(BD_Gestão!B:B,MATCH('Banco de Dados'!$B3213,BD_Gestão!$B:$B,0)),"erro"))</f>
        <v/>
      </c>
      <c r="K3213" s="158" t="str">
        <f>IF($A3213=0,"",IFERROR(INDEX(BD_Gestão!C:C,MATCH('Banco de Dados'!$B3213,BD_Gestão!$B:$B,0)),"erro"))</f>
        <v/>
      </c>
      <c r="L3213" s="158" t="str">
        <f>IF($A3213=0,"",IFERROR(INDEX(BD_Gestão!H:H,MATCH('Banco de Dados'!$B3213,BD_Gestão!$B:$B,0)),"erro"))</f>
        <v/>
      </c>
      <c r="M3213" s="161" t="str">
        <f>IF($A3213=0,"",IFERROR(INDEX(BD_Gestão!F:F,MATCH('Banco de Dados'!$B3213,BD_Gestão!$B:$B,0)),"erro"))</f>
        <v/>
      </c>
      <c r="N3213" s="161" t="str">
        <f>IF($A3213=0,"",IFERROR(INDEX(BD_Gestão!J:J,MATCH('Banco de Dados'!$B3213,BD_Gestão!$B:$B,0)),"erro"))</f>
        <v/>
      </c>
      <c r="O3213" s="164" t="str">
        <f>IF($A3213=0,"",IFERROR(INDEX(BD_Gestão!K:K,MATCH('Banco de Dados'!$B3213,BD_Gestão!$B:$B,0)),"erro"))</f>
        <v/>
      </c>
      <c r="P3213" s="169" t="str">
        <f t="shared" si="202"/>
        <v/>
      </c>
      <c r="Q3213" s="170" t="str">
        <f t="shared" si="203"/>
        <v/>
      </c>
      <c r="R3213" s="163" t="e">
        <f t="shared" si="200"/>
        <v>#VALUE!</v>
      </c>
      <c r="S3213" s="163" t="e">
        <f t="shared" si="201"/>
        <v>#VALUE!</v>
      </c>
      <c r="T3213" s="163" t="e">
        <f>INDEX(Controle!O:O,MATCH('Banco de Dados'!A3213,Controle!M:M,0))*E3213/100</f>
        <v>#N/A</v>
      </c>
    </row>
    <row r="3214" spans="1:20" hidden="1" x14ac:dyDescent="0.2">
      <c r="A3214" s="158">
        <f>BD_TS!A3213</f>
        <v>0</v>
      </c>
      <c r="B3214" s="158" t="str">
        <f>SUBSTITUTE(SUBSTITUTE(BD_TS!D3213," ",""),"-","/")</f>
        <v/>
      </c>
      <c r="C3214" s="158">
        <f>BD_TS!E3213</f>
        <v>0</v>
      </c>
      <c r="D3214" s="159">
        <f>BD_TS!F3213</f>
        <v>0</v>
      </c>
      <c r="E3214" s="160">
        <f>BD_TS!B3213</f>
        <v>0</v>
      </c>
      <c r="F3214" s="161">
        <f>BD_TS!C3213</f>
        <v>0</v>
      </c>
      <c r="G3214" s="187">
        <f>BD_TS!H3213</f>
        <v>0</v>
      </c>
      <c r="H3214" s="158" t="str">
        <f>IF($A3214=0,"",IFERROR(INDEX(BD_Gestão!A:A,MATCH('Banco de Dados'!$B3214,BD_Gestão!$B:$B,0)),"erro"))</f>
        <v/>
      </c>
      <c r="I3214" s="162" t="str">
        <f>IF($A3214=0,"",IFERROR(INDEX(BD_Gestão!E:E,MATCH('Banco de Dados'!$B3214,BD_Gestão!$B:$B,0)),"erro"))</f>
        <v/>
      </c>
      <c r="J3214" s="186" t="str">
        <f>IF($A3214=0,"",IFERROR(INDEX(BD_Gestão!B:B,MATCH('Banco de Dados'!$B3214,BD_Gestão!$B:$B,0)),"erro"))</f>
        <v/>
      </c>
      <c r="K3214" s="158" t="str">
        <f>IF($A3214=0,"",IFERROR(INDEX(BD_Gestão!C:C,MATCH('Banco de Dados'!$B3214,BD_Gestão!$B:$B,0)),"erro"))</f>
        <v/>
      </c>
      <c r="L3214" s="158" t="str">
        <f>IF($A3214=0,"",IFERROR(INDEX(BD_Gestão!H:H,MATCH('Banco de Dados'!$B3214,BD_Gestão!$B:$B,0)),"erro"))</f>
        <v/>
      </c>
      <c r="M3214" s="161" t="str">
        <f>IF($A3214=0,"",IFERROR(INDEX(BD_Gestão!F:F,MATCH('Banco de Dados'!$B3214,BD_Gestão!$B:$B,0)),"erro"))</f>
        <v/>
      </c>
      <c r="N3214" s="161" t="str">
        <f>IF($A3214=0,"",IFERROR(INDEX(BD_Gestão!J:J,MATCH('Banco de Dados'!$B3214,BD_Gestão!$B:$B,0)),"erro"))</f>
        <v/>
      </c>
      <c r="O3214" s="164" t="str">
        <f>IF($A3214=0,"",IFERROR(INDEX(BD_Gestão!K:K,MATCH('Banco de Dados'!$B3214,BD_Gestão!$B:$B,0)),"erro"))</f>
        <v/>
      </c>
      <c r="P3214" s="169" t="str">
        <f t="shared" si="202"/>
        <v/>
      </c>
      <c r="Q3214" s="170" t="str">
        <f t="shared" si="203"/>
        <v/>
      </c>
      <c r="R3214" s="163" t="e">
        <f t="shared" si="200"/>
        <v>#VALUE!</v>
      </c>
      <c r="S3214" s="163" t="e">
        <f t="shared" si="201"/>
        <v>#VALUE!</v>
      </c>
      <c r="T3214" s="163" t="e">
        <f>INDEX(Controle!O:O,MATCH('Banco de Dados'!A3214,Controle!M:M,0))*E3214/100</f>
        <v>#N/A</v>
      </c>
    </row>
    <row r="3215" spans="1:20" hidden="1" x14ac:dyDescent="0.2">
      <c r="A3215" s="158">
        <f>BD_TS!A3214</f>
        <v>0</v>
      </c>
      <c r="B3215" s="158" t="str">
        <f>SUBSTITUTE(SUBSTITUTE(BD_TS!D3214," ",""),"-","/")</f>
        <v/>
      </c>
      <c r="C3215" s="158">
        <f>BD_TS!E3214</f>
        <v>0</v>
      </c>
      <c r="D3215" s="159">
        <f>BD_TS!F3214</f>
        <v>0</v>
      </c>
      <c r="E3215" s="160">
        <f>BD_TS!B3214</f>
        <v>0</v>
      </c>
      <c r="F3215" s="161">
        <f>BD_TS!C3214</f>
        <v>0</v>
      </c>
      <c r="G3215" s="187">
        <f>BD_TS!H3214</f>
        <v>0</v>
      </c>
      <c r="H3215" s="158" t="str">
        <f>IF($A3215=0,"",IFERROR(INDEX(BD_Gestão!A:A,MATCH('Banco de Dados'!$B3215,BD_Gestão!$B:$B,0)),"erro"))</f>
        <v/>
      </c>
      <c r="I3215" s="162" t="str">
        <f>IF($A3215=0,"",IFERROR(INDEX(BD_Gestão!E:E,MATCH('Banco de Dados'!$B3215,BD_Gestão!$B:$B,0)),"erro"))</f>
        <v/>
      </c>
      <c r="J3215" s="186" t="str">
        <f>IF($A3215=0,"",IFERROR(INDEX(BD_Gestão!B:B,MATCH('Banco de Dados'!$B3215,BD_Gestão!$B:$B,0)),"erro"))</f>
        <v/>
      </c>
      <c r="K3215" s="158" t="str">
        <f>IF($A3215=0,"",IFERROR(INDEX(BD_Gestão!C:C,MATCH('Banco de Dados'!$B3215,BD_Gestão!$B:$B,0)),"erro"))</f>
        <v/>
      </c>
      <c r="L3215" s="158" t="str">
        <f>IF($A3215=0,"",IFERROR(INDEX(BD_Gestão!H:H,MATCH('Banco de Dados'!$B3215,BD_Gestão!$B:$B,0)),"erro"))</f>
        <v/>
      </c>
      <c r="M3215" s="161" t="str">
        <f>IF($A3215=0,"",IFERROR(INDEX(BD_Gestão!F:F,MATCH('Banco de Dados'!$B3215,BD_Gestão!$B:$B,0)),"erro"))</f>
        <v/>
      </c>
      <c r="N3215" s="161" t="str">
        <f>IF($A3215=0,"",IFERROR(INDEX(BD_Gestão!J:J,MATCH('Banco de Dados'!$B3215,BD_Gestão!$B:$B,0)),"erro"))</f>
        <v/>
      </c>
      <c r="O3215" s="164" t="str">
        <f>IF($A3215=0,"",IFERROR(INDEX(BD_Gestão!K:K,MATCH('Banco de Dados'!$B3215,BD_Gestão!$B:$B,0)),"erro"))</f>
        <v/>
      </c>
      <c r="P3215" s="169" t="str">
        <f t="shared" si="202"/>
        <v/>
      </c>
      <c r="Q3215" s="170" t="str">
        <f t="shared" si="203"/>
        <v/>
      </c>
      <c r="R3215" s="163" t="e">
        <f t="shared" si="200"/>
        <v>#VALUE!</v>
      </c>
      <c r="S3215" s="163" t="e">
        <f t="shared" si="201"/>
        <v>#VALUE!</v>
      </c>
      <c r="T3215" s="163" t="e">
        <f>INDEX(Controle!O:O,MATCH('Banco de Dados'!A3215,Controle!M:M,0))*E3215/100</f>
        <v>#N/A</v>
      </c>
    </row>
    <row r="3216" spans="1:20" hidden="1" x14ac:dyDescent="0.2">
      <c r="A3216" s="158">
        <f>BD_TS!A3215</f>
        <v>0</v>
      </c>
      <c r="B3216" s="158" t="str">
        <f>SUBSTITUTE(SUBSTITUTE(BD_TS!D3215," ",""),"-","/")</f>
        <v/>
      </c>
      <c r="C3216" s="158">
        <f>BD_TS!E3215</f>
        <v>0</v>
      </c>
      <c r="D3216" s="159">
        <f>BD_TS!F3215</f>
        <v>0</v>
      </c>
      <c r="E3216" s="160">
        <f>BD_TS!B3215</f>
        <v>0</v>
      </c>
      <c r="F3216" s="161">
        <f>BD_TS!C3215</f>
        <v>0</v>
      </c>
      <c r="G3216" s="187">
        <f>BD_TS!H3215</f>
        <v>0</v>
      </c>
      <c r="H3216" s="158" t="str">
        <f>IF($A3216=0,"",IFERROR(INDEX(BD_Gestão!A:A,MATCH('Banco de Dados'!$B3216,BD_Gestão!$B:$B,0)),"erro"))</f>
        <v/>
      </c>
      <c r="I3216" s="162" t="str">
        <f>IF($A3216=0,"",IFERROR(INDEX(BD_Gestão!E:E,MATCH('Banco de Dados'!$B3216,BD_Gestão!$B:$B,0)),"erro"))</f>
        <v/>
      </c>
      <c r="J3216" s="186" t="str">
        <f>IF($A3216=0,"",IFERROR(INDEX(BD_Gestão!B:B,MATCH('Banco de Dados'!$B3216,BD_Gestão!$B:$B,0)),"erro"))</f>
        <v/>
      </c>
      <c r="K3216" s="158" t="str">
        <f>IF($A3216=0,"",IFERROR(INDEX(BD_Gestão!C:C,MATCH('Banco de Dados'!$B3216,BD_Gestão!$B:$B,0)),"erro"))</f>
        <v/>
      </c>
      <c r="L3216" s="158" t="str">
        <f>IF($A3216=0,"",IFERROR(INDEX(BD_Gestão!H:H,MATCH('Banco de Dados'!$B3216,BD_Gestão!$B:$B,0)),"erro"))</f>
        <v/>
      </c>
      <c r="M3216" s="161" t="str">
        <f>IF($A3216=0,"",IFERROR(INDEX(BD_Gestão!F:F,MATCH('Banco de Dados'!$B3216,BD_Gestão!$B:$B,0)),"erro"))</f>
        <v/>
      </c>
      <c r="N3216" s="161" t="str">
        <f>IF($A3216=0,"",IFERROR(INDEX(BD_Gestão!J:J,MATCH('Banco de Dados'!$B3216,BD_Gestão!$B:$B,0)),"erro"))</f>
        <v/>
      </c>
      <c r="O3216" s="164" t="str">
        <f>IF($A3216=0,"",IFERROR(INDEX(BD_Gestão!K:K,MATCH('Banco de Dados'!$B3216,BD_Gestão!$B:$B,0)),"erro"))</f>
        <v/>
      </c>
      <c r="P3216" s="169" t="str">
        <f t="shared" si="202"/>
        <v/>
      </c>
      <c r="Q3216" s="170" t="str">
        <f t="shared" si="203"/>
        <v/>
      </c>
      <c r="R3216" s="163" t="e">
        <f t="shared" si="200"/>
        <v>#VALUE!</v>
      </c>
      <c r="S3216" s="163" t="e">
        <f t="shared" si="201"/>
        <v>#VALUE!</v>
      </c>
      <c r="T3216" s="163" t="e">
        <f>INDEX(Controle!O:O,MATCH('Banco de Dados'!A3216,Controle!M:M,0))*E3216/100</f>
        <v>#N/A</v>
      </c>
    </row>
    <row r="3217" spans="1:20" hidden="1" x14ac:dyDescent="0.2">
      <c r="A3217" s="158">
        <f>BD_TS!A3216</f>
        <v>0</v>
      </c>
      <c r="B3217" s="158" t="str">
        <f>SUBSTITUTE(SUBSTITUTE(BD_TS!D3216," ",""),"-","/")</f>
        <v/>
      </c>
      <c r="C3217" s="158">
        <f>BD_TS!E3216</f>
        <v>0</v>
      </c>
      <c r="D3217" s="159">
        <f>BD_TS!F3216</f>
        <v>0</v>
      </c>
      <c r="E3217" s="160">
        <f>BD_TS!B3216</f>
        <v>0</v>
      </c>
      <c r="F3217" s="161">
        <f>BD_TS!C3216</f>
        <v>0</v>
      </c>
      <c r="G3217" s="187">
        <f>BD_TS!H3216</f>
        <v>0</v>
      </c>
      <c r="H3217" s="158" t="str">
        <f>IF($A3217=0,"",IFERROR(INDEX(BD_Gestão!A:A,MATCH('Banco de Dados'!$B3217,BD_Gestão!$B:$B,0)),"erro"))</f>
        <v/>
      </c>
      <c r="I3217" s="162" t="str">
        <f>IF($A3217=0,"",IFERROR(INDEX(BD_Gestão!E:E,MATCH('Banco de Dados'!$B3217,BD_Gestão!$B:$B,0)),"erro"))</f>
        <v/>
      </c>
      <c r="J3217" s="186" t="str">
        <f>IF($A3217=0,"",IFERROR(INDEX(BD_Gestão!B:B,MATCH('Banco de Dados'!$B3217,BD_Gestão!$B:$B,0)),"erro"))</f>
        <v/>
      </c>
      <c r="K3217" s="158" t="str">
        <f>IF($A3217=0,"",IFERROR(INDEX(BD_Gestão!C:C,MATCH('Banco de Dados'!$B3217,BD_Gestão!$B:$B,0)),"erro"))</f>
        <v/>
      </c>
      <c r="L3217" s="158" t="str">
        <f>IF($A3217=0,"",IFERROR(INDEX(BD_Gestão!H:H,MATCH('Banco de Dados'!$B3217,BD_Gestão!$B:$B,0)),"erro"))</f>
        <v/>
      </c>
      <c r="M3217" s="161" t="str">
        <f>IF($A3217=0,"",IFERROR(INDEX(BD_Gestão!F:F,MATCH('Banco de Dados'!$B3217,BD_Gestão!$B:$B,0)),"erro"))</f>
        <v/>
      </c>
      <c r="N3217" s="161" t="str">
        <f>IF($A3217=0,"",IFERROR(INDEX(BD_Gestão!J:J,MATCH('Banco de Dados'!$B3217,BD_Gestão!$B:$B,0)),"erro"))</f>
        <v/>
      </c>
      <c r="O3217" s="164" t="str">
        <f>IF($A3217=0,"",IFERROR(INDEX(BD_Gestão!K:K,MATCH('Banco de Dados'!$B3217,BD_Gestão!$B:$B,0)),"erro"))</f>
        <v/>
      </c>
      <c r="P3217" s="169" t="str">
        <f t="shared" si="202"/>
        <v/>
      </c>
      <c r="Q3217" s="170" t="str">
        <f t="shared" si="203"/>
        <v/>
      </c>
      <c r="R3217" s="163" t="e">
        <f t="shared" si="200"/>
        <v>#VALUE!</v>
      </c>
      <c r="S3217" s="163" t="e">
        <f t="shared" si="201"/>
        <v>#VALUE!</v>
      </c>
      <c r="T3217" s="163" t="e">
        <f>INDEX(Controle!O:O,MATCH('Banco de Dados'!A3217,Controle!M:M,0))*E3217/100</f>
        <v>#N/A</v>
      </c>
    </row>
    <row r="3218" spans="1:20" hidden="1" x14ac:dyDescent="0.2">
      <c r="A3218" s="158">
        <f>BD_TS!A3217</f>
        <v>0</v>
      </c>
      <c r="B3218" s="158" t="str">
        <f>SUBSTITUTE(SUBSTITUTE(BD_TS!D3217," ",""),"-","/")</f>
        <v/>
      </c>
      <c r="C3218" s="158">
        <f>BD_TS!E3217</f>
        <v>0</v>
      </c>
      <c r="D3218" s="159">
        <f>BD_TS!F3217</f>
        <v>0</v>
      </c>
      <c r="E3218" s="160">
        <f>BD_TS!B3217</f>
        <v>0</v>
      </c>
      <c r="F3218" s="161">
        <f>BD_TS!C3217</f>
        <v>0</v>
      </c>
      <c r="G3218" s="187">
        <f>BD_TS!H3217</f>
        <v>0</v>
      </c>
      <c r="H3218" s="158" t="str">
        <f>IF($A3218=0,"",IFERROR(INDEX(BD_Gestão!A:A,MATCH('Banco de Dados'!$B3218,BD_Gestão!$B:$B,0)),"erro"))</f>
        <v/>
      </c>
      <c r="I3218" s="162" t="str">
        <f>IF($A3218=0,"",IFERROR(INDEX(BD_Gestão!E:E,MATCH('Banco de Dados'!$B3218,BD_Gestão!$B:$B,0)),"erro"))</f>
        <v/>
      </c>
      <c r="J3218" s="186" t="str">
        <f>IF($A3218=0,"",IFERROR(INDEX(BD_Gestão!B:B,MATCH('Banco de Dados'!$B3218,BD_Gestão!$B:$B,0)),"erro"))</f>
        <v/>
      </c>
      <c r="K3218" s="158" t="str">
        <f>IF($A3218=0,"",IFERROR(INDEX(BD_Gestão!C:C,MATCH('Banco de Dados'!$B3218,BD_Gestão!$B:$B,0)),"erro"))</f>
        <v/>
      </c>
      <c r="L3218" s="158" t="str">
        <f>IF($A3218=0,"",IFERROR(INDEX(BD_Gestão!H:H,MATCH('Banco de Dados'!$B3218,BD_Gestão!$B:$B,0)),"erro"))</f>
        <v/>
      </c>
      <c r="M3218" s="161" t="str">
        <f>IF($A3218=0,"",IFERROR(INDEX(BD_Gestão!F:F,MATCH('Banco de Dados'!$B3218,BD_Gestão!$B:$B,0)),"erro"))</f>
        <v/>
      </c>
      <c r="N3218" s="161" t="str">
        <f>IF($A3218=0,"",IFERROR(INDEX(BD_Gestão!J:J,MATCH('Banco de Dados'!$B3218,BD_Gestão!$B:$B,0)),"erro"))</f>
        <v/>
      </c>
      <c r="O3218" s="164" t="str">
        <f>IF($A3218=0,"",IFERROR(INDEX(BD_Gestão!K:K,MATCH('Banco de Dados'!$B3218,BD_Gestão!$B:$B,0)),"erro"))</f>
        <v/>
      </c>
      <c r="P3218" s="169" t="str">
        <f t="shared" si="202"/>
        <v/>
      </c>
      <c r="Q3218" s="170" t="str">
        <f t="shared" si="203"/>
        <v/>
      </c>
      <c r="R3218" s="163" t="e">
        <f t="shared" si="200"/>
        <v>#VALUE!</v>
      </c>
      <c r="S3218" s="163" t="e">
        <f t="shared" si="201"/>
        <v>#VALUE!</v>
      </c>
      <c r="T3218" s="163" t="e">
        <f>INDEX(Controle!O:O,MATCH('Banco de Dados'!A3218,Controle!M:M,0))*E3218/100</f>
        <v>#N/A</v>
      </c>
    </row>
    <row r="3219" spans="1:20" hidden="1" x14ac:dyDescent="0.2">
      <c r="A3219" s="158">
        <f>BD_TS!A3218</f>
        <v>0</v>
      </c>
      <c r="B3219" s="158" t="str">
        <f>SUBSTITUTE(SUBSTITUTE(BD_TS!D3218," ",""),"-","/")</f>
        <v/>
      </c>
      <c r="C3219" s="158">
        <f>BD_TS!E3218</f>
        <v>0</v>
      </c>
      <c r="D3219" s="159">
        <f>BD_TS!F3218</f>
        <v>0</v>
      </c>
      <c r="E3219" s="160">
        <f>BD_TS!B3218</f>
        <v>0</v>
      </c>
      <c r="F3219" s="161">
        <f>BD_TS!C3218</f>
        <v>0</v>
      </c>
      <c r="G3219" s="187">
        <f>BD_TS!H3218</f>
        <v>0</v>
      </c>
      <c r="H3219" s="158" t="str">
        <f>IF($A3219=0,"",IFERROR(INDEX(BD_Gestão!A:A,MATCH('Banco de Dados'!$B3219,BD_Gestão!$B:$B,0)),"erro"))</f>
        <v/>
      </c>
      <c r="I3219" s="162" t="str">
        <f>IF($A3219=0,"",IFERROR(INDEX(BD_Gestão!E:E,MATCH('Banco de Dados'!$B3219,BD_Gestão!$B:$B,0)),"erro"))</f>
        <v/>
      </c>
      <c r="J3219" s="186" t="str">
        <f>IF($A3219=0,"",IFERROR(INDEX(BD_Gestão!B:B,MATCH('Banco de Dados'!$B3219,BD_Gestão!$B:$B,0)),"erro"))</f>
        <v/>
      </c>
      <c r="K3219" s="158" t="str">
        <f>IF($A3219=0,"",IFERROR(INDEX(BD_Gestão!C:C,MATCH('Banco de Dados'!$B3219,BD_Gestão!$B:$B,0)),"erro"))</f>
        <v/>
      </c>
      <c r="L3219" s="158" t="str">
        <f>IF($A3219=0,"",IFERROR(INDEX(BD_Gestão!H:H,MATCH('Banco de Dados'!$B3219,BD_Gestão!$B:$B,0)),"erro"))</f>
        <v/>
      </c>
      <c r="M3219" s="161" t="str">
        <f>IF($A3219=0,"",IFERROR(INDEX(BD_Gestão!F:F,MATCH('Banco de Dados'!$B3219,BD_Gestão!$B:$B,0)),"erro"))</f>
        <v/>
      </c>
      <c r="N3219" s="161" t="str">
        <f>IF($A3219=0,"",IFERROR(INDEX(BD_Gestão!J:J,MATCH('Banco de Dados'!$B3219,BD_Gestão!$B:$B,0)),"erro"))</f>
        <v/>
      </c>
      <c r="O3219" s="164" t="str">
        <f>IF($A3219=0,"",IFERROR(INDEX(BD_Gestão!K:K,MATCH('Banco de Dados'!$B3219,BD_Gestão!$B:$B,0)),"erro"))</f>
        <v/>
      </c>
      <c r="P3219" s="169" t="str">
        <f t="shared" si="202"/>
        <v/>
      </c>
      <c r="Q3219" s="170" t="str">
        <f t="shared" si="203"/>
        <v/>
      </c>
      <c r="R3219" s="163" t="e">
        <f t="shared" si="200"/>
        <v>#VALUE!</v>
      </c>
      <c r="S3219" s="163" t="e">
        <f t="shared" si="201"/>
        <v>#VALUE!</v>
      </c>
      <c r="T3219" s="163" t="e">
        <f>INDEX(Controle!O:O,MATCH('Banco de Dados'!A3219,Controle!M:M,0))*E3219/100</f>
        <v>#N/A</v>
      </c>
    </row>
    <row r="3220" spans="1:20" hidden="1" x14ac:dyDescent="0.2">
      <c r="A3220" s="158">
        <f>BD_TS!A3219</f>
        <v>0</v>
      </c>
      <c r="B3220" s="158" t="str">
        <f>SUBSTITUTE(SUBSTITUTE(BD_TS!D3219," ",""),"-","/")</f>
        <v/>
      </c>
      <c r="C3220" s="158">
        <f>BD_TS!E3219</f>
        <v>0</v>
      </c>
      <c r="D3220" s="159">
        <f>BD_TS!F3219</f>
        <v>0</v>
      </c>
      <c r="E3220" s="160">
        <f>BD_TS!B3219</f>
        <v>0</v>
      </c>
      <c r="F3220" s="161">
        <f>BD_TS!C3219</f>
        <v>0</v>
      </c>
      <c r="G3220" s="187">
        <f>BD_TS!H3219</f>
        <v>0</v>
      </c>
      <c r="H3220" s="158" t="str">
        <f>IF($A3220=0,"",IFERROR(INDEX(BD_Gestão!A:A,MATCH('Banco de Dados'!$B3220,BD_Gestão!$B:$B,0)),"erro"))</f>
        <v/>
      </c>
      <c r="I3220" s="162" t="str">
        <f>IF($A3220=0,"",IFERROR(INDEX(BD_Gestão!E:E,MATCH('Banco de Dados'!$B3220,BD_Gestão!$B:$B,0)),"erro"))</f>
        <v/>
      </c>
      <c r="J3220" s="186" t="str">
        <f>IF($A3220=0,"",IFERROR(INDEX(BD_Gestão!B:B,MATCH('Banco de Dados'!$B3220,BD_Gestão!$B:$B,0)),"erro"))</f>
        <v/>
      </c>
      <c r="K3220" s="158" t="str">
        <f>IF($A3220=0,"",IFERROR(INDEX(BD_Gestão!C:C,MATCH('Banco de Dados'!$B3220,BD_Gestão!$B:$B,0)),"erro"))</f>
        <v/>
      </c>
      <c r="L3220" s="158" t="str">
        <f>IF($A3220=0,"",IFERROR(INDEX(BD_Gestão!H:H,MATCH('Banco de Dados'!$B3220,BD_Gestão!$B:$B,0)),"erro"))</f>
        <v/>
      </c>
      <c r="M3220" s="161" t="str">
        <f>IF($A3220=0,"",IFERROR(INDEX(BD_Gestão!F:F,MATCH('Banco de Dados'!$B3220,BD_Gestão!$B:$B,0)),"erro"))</f>
        <v/>
      </c>
      <c r="N3220" s="161" t="str">
        <f>IF($A3220=0,"",IFERROR(INDEX(BD_Gestão!J:J,MATCH('Banco de Dados'!$B3220,BD_Gestão!$B:$B,0)),"erro"))</f>
        <v/>
      </c>
      <c r="O3220" s="164" t="str">
        <f>IF($A3220=0,"",IFERROR(INDEX(BD_Gestão!K:K,MATCH('Banco de Dados'!$B3220,BD_Gestão!$B:$B,0)),"erro"))</f>
        <v/>
      </c>
      <c r="P3220" s="169" t="str">
        <f t="shared" si="202"/>
        <v/>
      </c>
      <c r="Q3220" s="170" t="str">
        <f t="shared" si="203"/>
        <v/>
      </c>
      <c r="R3220" s="163" t="e">
        <f t="shared" si="200"/>
        <v>#VALUE!</v>
      </c>
      <c r="S3220" s="163" t="e">
        <f t="shared" si="201"/>
        <v>#VALUE!</v>
      </c>
      <c r="T3220" s="163" t="e">
        <f>INDEX(Controle!O:O,MATCH('Banco de Dados'!A3220,Controle!M:M,0))*E3220/100</f>
        <v>#N/A</v>
      </c>
    </row>
    <row r="3221" spans="1:20" hidden="1" x14ac:dyDescent="0.2">
      <c r="A3221" s="158">
        <f>BD_TS!A3220</f>
        <v>0</v>
      </c>
      <c r="B3221" s="158" t="str">
        <f>SUBSTITUTE(SUBSTITUTE(BD_TS!D3220," ",""),"-","/")</f>
        <v/>
      </c>
      <c r="C3221" s="158">
        <f>BD_TS!E3220</f>
        <v>0</v>
      </c>
      <c r="D3221" s="159">
        <f>BD_TS!F3220</f>
        <v>0</v>
      </c>
      <c r="E3221" s="160">
        <f>BD_TS!B3220</f>
        <v>0</v>
      </c>
      <c r="F3221" s="161">
        <f>BD_TS!C3220</f>
        <v>0</v>
      </c>
      <c r="G3221" s="187">
        <f>BD_TS!H3220</f>
        <v>0</v>
      </c>
      <c r="H3221" s="158" t="str">
        <f>IF($A3221=0,"",IFERROR(INDEX(BD_Gestão!A:A,MATCH('Banco de Dados'!$B3221,BD_Gestão!$B:$B,0)),"erro"))</f>
        <v/>
      </c>
      <c r="I3221" s="162" t="str">
        <f>IF($A3221=0,"",IFERROR(INDEX(BD_Gestão!E:E,MATCH('Banco de Dados'!$B3221,BD_Gestão!$B:$B,0)),"erro"))</f>
        <v/>
      </c>
      <c r="J3221" s="186" t="str">
        <f>IF($A3221=0,"",IFERROR(INDEX(BD_Gestão!B:B,MATCH('Banco de Dados'!$B3221,BD_Gestão!$B:$B,0)),"erro"))</f>
        <v/>
      </c>
      <c r="K3221" s="158" t="str">
        <f>IF($A3221=0,"",IFERROR(INDEX(BD_Gestão!C:C,MATCH('Banco de Dados'!$B3221,BD_Gestão!$B:$B,0)),"erro"))</f>
        <v/>
      </c>
      <c r="L3221" s="158" t="str">
        <f>IF($A3221=0,"",IFERROR(INDEX(BD_Gestão!H:H,MATCH('Banco de Dados'!$B3221,BD_Gestão!$B:$B,0)),"erro"))</f>
        <v/>
      </c>
      <c r="M3221" s="161" t="str">
        <f>IF($A3221=0,"",IFERROR(INDEX(BD_Gestão!F:F,MATCH('Banco de Dados'!$B3221,BD_Gestão!$B:$B,0)),"erro"))</f>
        <v/>
      </c>
      <c r="N3221" s="161" t="str">
        <f>IF($A3221=0,"",IFERROR(INDEX(BD_Gestão!J:J,MATCH('Banco de Dados'!$B3221,BD_Gestão!$B:$B,0)),"erro"))</f>
        <v/>
      </c>
      <c r="O3221" s="164" t="str">
        <f>IF($A3221=0,"",IFERROR(INDEX(BD_Gestão!K:K,MATCH('Banco de Dados'!$B3221,BD_Gestão!$B:$B,0)),"erro"))</f>
        <v/>
      </c>
      <c r="P3221" s="169" t="str">
        <f t="shared" si="202"/>
        <v/>
      </c>
      <c r="Q3221" s="170" t="str">
        <f t="shared" si="203"/>
        <v/>
      </c>
      <c r="R3221" s="163" t="e">
        <f t="shared" si="200"/>
        <v>#VALUE!</v>
      </c>
      <c r="S3221" s="163" t="e">
        <f t="shared" si="201"/>
        <v>#VALUE!</v>
      </c>
      <c r="T3221" s="163" t="e">
        <f>INDEX(Controle!O:O,MATCH('Banco de Dados'!A3221,Controle!M:M,0))*E3221/100</f>
        <v>#N/A</v>
      </c>
    </row>
    <row r="3222" spans="1:20" hidden="1" x14ac:dyDescent="0.2">
      <c r="A3222" s="158">
        <f>BD_TS!A3221</f>
        <v>0</v>
      </c>
      <c r="B3222" s="158" t="str">
        <f>SUBSTITUTE(SUBSTITUTE(BD_TS!D3221," ",""),"-","/")</f>
        <v/>
      </c>
      <c r="C3222" s="158">
        <f>BD_TS!E3221</f>
        <v>0</v>
      </c>
      <c r="D3222" s="159">
        <f>BD_TS!F3221</f>
        <v>0</v>
      </c>
      <c r="E3222" s="160">
        <f>BD_TS!B3221</f>
        <v>0</v>
      </c>
      <c r="F3222" s="161">
        <f>BD_TS!C3221</f>
        <v>0</v>
      </c>
      <c r="G3222" s="187">
        <f>BD_TS!H3221</f>
        <v>0</v>
      </c>
      <c r="H3222" s="158" t="str">
        <f>IF($A3222=0,"",IFERROR(INDEX(BD_Gestão!A:A,MATCH('Banco de Dados'!$B3222,BD_Gestão!$B:$B,0)),"erro"))</f>
        <v/>
      </c>
      <c r="I3222" s="162" t="str">
        <f>IF($A3222=0,"",IFERROR(INDEX(BD_Gestão!E:E,MATCH('Banco de Dados'!$B3222,BD_Gestão!$B:$B,0)),"erro"))</f>
        <v/>
      </c>
      <c r="J3222" s="186" t="str">
        <f>IF($A3222=0,"",IFERROR(INDEX(BD_Gestão!B:B,MATCH('Banco de Dados'!$B3222,BD_Gestão!$B:$B,0)),"erro"))</f>
        <v/>
      </c>
      <c r="K3222" s="158" t="str">
        <f>IF($A3222=0,"",IFERROR(INDEX(BD_Gestão!C:C,MATCH('Banco de Dados'!$B3222,BD_Gestão!$B:$B,0)),"erro"))</f>
        <v/>
      </c>
      <c r="L3222" s="158" t="str">
        <f>IF($A3222=0,"",IFERROR(INDEX(BD_Gestão!H:H,MATCH('Banco de Dados'!$B3222,BD_Gestão!$B:$B,0)),"erro"))</f>
        <v/>
      </c>
      <c r="M3222" s="161" t="str">
        <f>IF($A3222=0,"",IFERROR(INDEX(BD_Gestão!F:F,MATCH('Banco de Dados'!$B3222,BD_Gestão!$B:$B,0)),"erro"))</f>
        <v/>
      </c>
      <c r="N3222" s="161" t="str">
        <f>IF($A3222=0,"",IFERROR(INDEX(BD_Gestão!J:J,MATCH('Banco de Dados'!$B3222,BD_Gestão!$B:$B,0)),"erro"))</f>
        <v/>
      </c>
      <c r="O3222" s="164" t="str">
        <f>IF($A3222=0,"",IFERROR(INDEX(BD_Gestão!K:K,MATCH('Banco de Dados'!$B3222,BD_Gestão!$B:$B,0)),"erro"))</f>
        <v/>
      </c>
      <c r="P3222" s="169" t="str">
        <f t="shared" si="202"/>
        <v/>
      </c>
      <c r="Q3222" s="170" t="str">
        <f t="shared" si="203"/>
        <v/>
      </c>
      <c r="R3222" s="163" t="e">
        <f t="shared" si="200"/>
        <v>#VALUE!</v>
      </c>
      <c r="S3222" s="163" t="e">
        <f t="shared" si="201"/>
        <v>#VALUE!</v>
      </c>
      <c r="T3222" s="163" t="e">
        <f>INDEX(Controle!O:O,MATCH('Banco de Dados'!A3222,Controle!M:M,0))*E3222/100</f>
        <v>#N/A</v>
      </c>
    </row>
    <row r="3223" spans="1:20" hidden="1" x14ac:dyDescent="0.2">
      <c r="A3223" s="158">
        <f>BD_TS!A3222</f>
        <v>0</v>
      </c>
      <c r="B3223" s="158" t="str">
        <f>SUBSTITUTE(SUBSTITUTE(BD_TS!D3222," ",""),"-","/")</f>
        <v/>
      </c>
      <c r="C3223" s="158">
        <f>BD_TS!E3222</f>
        <v>0</v>
      </c>
      <c r="D3223" s="159">
        <f>BD_TS!F3222</f>
        <v>0</v>
      </c>
      <c r="E3223" s="160">
        <f>BD_TS!B3222</f>
        <v>0</v>
      </c>
      <c r="F3223" s="161">
        <f>BD_TS!C3222</f>
        <v>0</v>
      </c>
      <c r="G3223" s="187">
        <f>BD_TS!H3222</f>
        <v>0</v>
      </c>
      <c r="H3223" s="158" t="str">
        <f>IF($A3223=0,"",IFERROR(INDEX(BD_Gestão!A:A,MATCH('Banco de Dados'!$B3223,BD_Gestão!$B:$B,0)),"erro"))</f>
        <v/>
      </c>
      <c r="I3223" s="162" t="str">
        <f>IF($A3223=0,"",IFERROR(INDEX(BD_Gestão!E:E,MATCH('Banco de Dados'!$B3223,BD_Gestão!$B:$B,0)),"erro"))</f>
        <v/>
      </c>
      <c r="J3223" s="186" t="str">
        <f>IF($A3223=0,"",IFERROR(INDEX(BD_Gestão!B:B,MATCH('Banco de Dados'!$B3223,BD_Gestão!$B:$B,0)),"erro"))</f>
        <v/>
      </c>
      <c r="K3223" s="158" t="str">
        <f>IF($A3223=0,"",IFERROR(INDEX(BD_Gestão!C:C,MATCH('Banco de Dados'!$B3223,BD_Gestão!$B:$B,0)),"erro"))</f>
        <v/>
      </c>
      <c r="L3223" s="158" t="str">
        <f>IF($A3223=0,"",IFERROR(INDEX(BD_Gestão!H:H,MATCH('Banco de Dados'!$B3223,BD_Gestão!$B:$B,0)),"erro"))</f>
        <v/>
      </c>
      <c r="M3223" s="161" t="str">
        <f>IF($A3223=0,"",IFERROR(INDEX(BD_Gestão!F:F,MATCH('Banco de Dados'!$B3223,BD_Gestão!$B:$B,0)),"erro"))</f>
        <v/>
      </c>
      <c r="N3223" s="161" t="str">
        <f>IF($A3223=0,"",IFERROR(INDEX(BD_Gestão!J:J,MATCH('Banco de Dados'!$B3223,BD_Gestão!$B:$B,0)),"erro"))</f>
        <v/>
      </c>
      <c r="O3223" s="164" t="str">
        <f>IF($A3223=0,"",IFERROR(INDEX(BD_Gestão!K:K,MATCH('Banco de Dados'!$B3223,BD_Gestão!$B:$B,0)),"erro"))</f>
        <v/>
      </c>
      <c r="P3223" s="169" t="str">
        <f t="shared" si="202"/>
        <v/>
      </c>
      <c r="Q3223" s="170" t="str">
        <f t="shared" si="203"/>
        <v/>
      </c>
      <c r="R3223" s="163" t="e">
        <f t="shared" si="200"/>
        <v>#VALUE!</v>
      </c>
      <c r="S3223" s="163" t="e">
        <f t="shared" si="201"/>
        <v>#VALUE!</v>
      </c>
      <c r="T3223" s="163" t="e">
        <f>INDEX(Controle!O:O,MATCH('Banco de Dados'!A3223,Controle!M:M,0))*E3223/100</f>
        <v>#N/A</v>
      </c>
    </row>
    <row r="3224" spans="1:20" hidden="1" x14ac:dyDescent="0.2">
      <c r="A3224" s="158">
        <f>BD_TS!A3223</f>
        <v>0</v>
      </c>
      <c r="B3224" s="158" t="str">
        <f>SUBSTITUTE(SUBSTITUTE(BD_TS!D3223," ",""),"-","/")</f>
        <v/>
      </c>
      <c r="C3224" s="158">
        <f>BD_TS!E3223</f>
        <v>0</v>
      </c>
      <c r="D3224" s="159">
        <f>BD_TS!F3223</f>
        <v>0</v>
      </c>
      <c r="E3224" s="160">
        <f>BD_TS!B3223</f>
        <v>0</v>
      </c>
      <c r="F3224" s="161">
        <f>BD_TS!C3223</f>
        <v>0</v>
      </c>
      <c r="G3224" s="187">
        <f>BD_TS!H3223</f>
        <v>0</v>
      </c>
      <c r="H3224" s="158" t="str">
        <f>IF($A3224=0,"",IFERROR(INDEX(BD_Gestão!A:A,MATCH('Banco de Dados'!$B3224,BD_Gestão!$B:$B,0)),"erro"))</f>
        <v/>
      </c>
      <c r="I3224" s="162" t="str">
        <f>IF($A3224=0,"",IFERROR(INDEX(BD_Gestão!E:E,MATCH('Banco de Dados'!$B3224,BD_Gestão!$B:$B,0)),"erro"))</f>
        <v/>
      </c>
      <c r="J3224" s="186" t="str">
        <f>IF($A3224=0,"",IFERROR(INDEX(BD_Gestão!B:B,MATCH('Banco de Dados'!$B3224,BD_Gestão!$B:$B,0)),"erro"))</f>
        <v/>
      </c>
      <c r="K3224" s="158" t="str">
        <f>IF($A3224=0,"",IFERROR(INDEX(BD_Gestão!C:C,MATCH('Banco de Dados'!$B3224,BD_Gestão!$B:$B,0)),"erro"))</f>
        <v/>
      </c>
      <c r="L3224" s="158" t="str">
        <f>IF($A3224=0,"",IFERROR(INDEX(BD_Gestão!H:H,MATCH('Banco de Dados'!$B3224,BD_Gestão!$B:$B,0)),"erro"))</f>
        <v/>
      </c>
      <c r="M3224" s="161" t="str">
        <f>IF($A3224=0,"",IFERROR(INDEX(BD_Gestão!F:F,MATCH('Banco de Dados'!$B3224,BD_Gestão!$B:$B,0)),"erro"))</f>
        <v/>
      </c>
      <c r="N3224" s="161" t="str">
        <f>IF($A3224=0,"",IFERROR(INDEX(BD_Gestão!J:J,MATCH('Banco de Dados'!$B3224,BD_Gestão!$B:$B,0)),"erro"))</f>
        <v/>
      </c>
      <c r="O3224" s="164" t="str">
        <f>IF($A3224=0,"",IFERROR(INDEX(BD_Gestão!K:K,MATCH('Banco de Dados'!$B3224,BD_Gestão!$B:$B,0)),"erro"))</f>
        <v/>
      </c>
      <c r="P3224" s="169" t="str">
        <f t="shared" si="202"/>
        <v/>
      </c>
      <c r="Q3224" s="170" t="str">
        <f t="shared" si="203"/>
        <v/>
      </c>
      <c r="R3224" s="163" t="e">
        <f t="shared" si="200"/>
        <v>#VALUE!</v>
      </c>
      <c r="S3224" s="163" t="e">
        <f t="shared" si="201"/>
        <v>#VALUE!</v>
      </c>
      <c r="T3224" s="163" t="e">
        <f>INDEX(Controle!O:O,MATCH('Banco de Dados'!A3224,Controle!M:M,0))*E3224/100</f>
        <v>#N/A</v>
      </c>
    </row>
    <row r="3225" spans="1:20" hidden="1" x14ac:dyDescent="0.2">
      <c r="A3225" s="158">
        <f>BD_TS!A3224</f>
        <v>0</v>
      </c>
      <c r="B3225" s="158" t="str">
        <f>SUBSTITUTE(SUBSTITUTE(BD_TS!D3224," ",""),"-","/")</f>
        <v/>
      </c>
      <c r="C3225" s="158">
        <f>BD_TS!E3224</f>
        <v>0</v>
      </c>
      <c r="D3225" s="159">
        <f>BD_TS!F3224</f>
        <v>0</v>
      </c>
      <c r="E3225" s="160">
        <f>BD_TS!B3224</f>
        <v>0</v>
      </c>
      <c r="F3225" s="161">
        <f>BD_TS!C3224</f>
        <v>0</v>
      </c>
      <c r="G3225" s="187">
        <f>BD_TS!H3224</f>
        <v>0</v>
      </c>
      <c r="H3225" s="158" t="str">
        <f>IF($A3225=0,"",IFERROR(INDEX(BD_Gestão!A:A,MATCH('Banco de Dados'!$B3225,BD_Gestão!$B:$B,0)),"erro"))</f>
        <v/>
      </c>
      <c r="I3225" s="162" t="str">
        <f>IF($A3225=0,"",IFERROR(INDEX(BD_Gestão!E:E,MATCH('Banco de Dados'!$B3225,BD_Gestão!$B:$B,0)),"erro"))</f>
        <v/>
      </c>
      <c r="J3225" s="186" t="str">
        <f>IF($A3225=0,"",IFERROR(INDEX(BD_Gestão!B:B,MATCH('Banco de Dados'!$B3225,BD_Gestão!$B:$B,0)),"erro"))</f>
        <v/>
      </c>
      <c r="K3225" s="158" t="str">
        <f>IF($A3225=0,"",IFERROR(INDEX(BD_Gestão!C:C,MATCH('Banco de Dados'!$B3225,BD_Gestão!$B:$B,0)),"erro"))</f>
        <v/>
      </c>
      <c r="L3225" s="158" t="str">
        <f>IF($A3225=0,"",IFERROR(INDEX(BD_Gestão!H:H,MATCH('Banco de Dados'!$B3225,BD_Gestão!$B:$B,0)),"erro"))</f>
        <v/>
      </c>
      <c r="M3225" s="161" t="str">
        <f>IF($A3225=0,"",IFERROR(INDEX(BD_Gestão!F:F,MATCH('Banco de Dados'!$B3225,BD_Gestão!$B:$B,0)),"erro"))</f>
        <v/>
      </c>
      <c r="N3225" s="161" t="str">
        <f>IF($A3225=0,"",IFERROR(INDEX(BD_Gestão!J:J,MATCH('Banco de Dados'!$B3225,BD_Gestão!$B:$B,0)),"erro"))</f>
        <v/>
      </c>
      <c r="O3225" s="164" t="str">
        <f>IF($A3225=0,"",IFERROR(INDEX(BD_Gestão!K:K,MATCH('Banco de Dados'!$B3225,BD_Gestão!$B:$B,0)),"erro"))</f>
        <v/>
      </c>
      <c r="P3225" s="169" t="str">
        <f t="shared" si="202"/>
        <v/>
      </c>
      <c r="Q3225" s="170" t="str">
        <f t="shared" si="203"/>
        <v/>
      </c>
      <c r="R3225" s="163" t="e">
        <f t="shared" si="200"/>
        <v>#VALUE!</v>
      </c>
      <c r="S3225" s="163" t="e">
        <f t="shared" si="201"/>
        <v>#VALUE!</v>
      </c>
      <c r="T3225" s="163" t="e">
        <f>INDEX(Controle!O:O,MATCH('Banco de Dados'!A3225,Controle!M:M,0))*E3225/100</f>
        <v>#N/A</v>
      </c>
    </row>
    <row r="3226" spans="1:20" hidden="1" x14ac:dyDescent="0.2">
      <c r="A3226" s="158">
        <f>BD_TS!A3225</f>
        <v>0</v>
      </c>
      <c r="B3226" s="158" t="str">
        <f>SUBSTITUTE(SUBSTITUTE(BD_TS!D3225," ",""),"-","/")</f>
        <v/>
      </c>
      <c r="C3226" s="158">
        <f>BD_TS!E3225</f>
        <v>0</v>
      </c>
      <c r="D3226" s="159">
        <f>BD_TS!F3225</f>
        <v>0</v>
      </c>
      <c r="E3226" s="160">
        <f>BD_TS!B3225</f>
        <v>0</v>
      </c>
      <c r="F3226" s="161">
        <f>BD_TS!C3225</f>
        <v>0</v>
      </c>
      <c r="G3226" s="187">
        <f>BD_TS!H3225</f>
        <v>0</v>
      </c>
      <c r="H3226" s="158" t="str">
        <f>IF($A3226=0,"",IFERROR(INDEX(BD_Gestão!A:A,MATCH('Banco de Dados'!$B3226,BD_Gestão!$B:$B,0)),"erro"))</f>
        <v/>
      </c>
      <c r="I3226" s="162" t="str">
        <f>IF($A3226=0,"",IFERROR(INDEX(BD_Gestão!E:E,MATCH('Banco de Dados'!$B3226,BD_Gestão!$B:$B,0)),"erro"))</f>
        <v/>
      </c>
      <c r="J3226" s="186" t="str">
        <f>IF($A3226=0,"",IFERROR(INDEX(BD_Gestão!B:B,MATCH('Banco de Dados'!$B3226,BD_Gestão!$B:$B,0)),"erro"))</f>
        <v/>
      </c>
      <c r="K3226" s="158" t="str">
        <f>IF($A3226=0,"",IFERROR(INDEX(BD_Gestão!C:C,MATCH('Banco de Dados'!$B3226,BD_Gestão!$B:$B,0)),"erro"))</f>
        <v/>
      </c>
      <c r="L3226" s="158" t="str">
        <f>IF($A3226=0,"",IFERROR(INDEX(BD_Gestão!H:H,MATCH('Banco de Dados'!$B3226,BD_Gestão!$B:$B,0)),"erro"))</f>
        <v/>
      </c>
      <c r="M3226" s="161" t="str">
        <f>IF($A3226=0,"",IFERROR(INDEX(BD_Gestão!F:F,MATCH('Banco de Dados'!$B3226,BD_Gestão!$B:$B,0)),"erro"))</f>
        <v/>
      </c>
      <c r="N3226" s="161" t="str">
        <f>IF($A3226=0,"",IFERROR(INDEX(BD_Gestão!J:J,MATCH('Banco de Dados'!$B3226,BD_Gestão!$B:$B,0)),"erro"))</f>
        <v/>
      </c>
      <c r="O3226" s="164" t="str">
        <f>IF($A3226=0,"",IFERROR(INDEX(BD_Gestão!K:K,MATCH('Banco de Dados'!$B3226,BD_Gestão!$B:$B,0)),"erro"))</f>
        <v/>
      </c>
      <c r="P3226" s="169" t="str">
        <f t="shared" si="202"/>
        <v/>
      </c>
      <c r="Q3226" s="170" t="str">
        <f t="shared" si="203"/>
        <v/>
      </c>
      <c r="R3226" s="163" t="e">
        <f t="shared" si="200"/>
        <v>#VALUE!</v>
      </c>
      <c r="S3226" s="163" t="e">
        <f t="shared" si="201"/>
        <v>#VALUE!</v>
      </c>
      <c r="T3226" s="163" t="e">
        <f>INDEX(Controle!O:O,MATCH('Banco de Dados'!A3226,Controle!M:M,0))*E3226/100</f>
        <v>#N/A</v>
      </c>
    </row>
    <row r="3227" spans="1:20" hidden="1" x14ac:dyDescent="0.2">
      <c r="A3227" s="158">
        <f>BD_TS!A3226</f>
        <v>0</v>
      </c>
      <c r="B3227" s="158" t="str">
        <f>SUBSTITUTE(SUBSTITUTE(BD_TS!D3226," ",""),"-","/")</f>
        <v/>
      </c>
      <c r="C3227" s="158">
        <f>BD_TS!E3226</f>
        <v>0</v>
      </c>
      <c r="D3227" s="159">
        <f>BD_TS!F3226</f>
        <v>0</v>
      </c>
      <c r="E3227" s="160">
        <f>BD_TS!B3226</f>
        <v>0</v>
      </c>
      <c r="F3227" s="161">
        <f>BD_TS!C3226</f>
        <v>0</v>
      </c>
      <c r="G3227" s="187">
        <f>BD_TS!H3226</f>
        <v>0</v>
      </c>
      <c r="H3227" s="158" t="str">
        <f>IF($A3227=0,"",IFERROR(INDEX(BD_Gestão!A:A,MATCH('Banco de Dados'!$B3227,BD_Gestão!$B:$B,0)),"erro"))</f>
        <v/>
      </c>
      <c r="I3227" s="162" t="str">
        <f>IF($A3227=0,"",IFERROR(INDEX(BD_Gestão!E:E,MATCH('Banco de Dados'!$B3227,BD_Gestão!$B:$B,0)),"erro"))</f>
        <v/>
      </c>
      <c r="J3227" s="186" t="str">
        <f>IF($A3227=0,"",IFERROR(INDEX(BD_Gestão!B:B,MATCH('Banco de Dados'!$B3227,BD_Gestão!$B:$B,0)),"erro"))</f>
        <v/>
      </c>
      <c r="K3227" s="158" t="str">
        <f>IF($A3227=0,"",IFERROR(INDEX(BD_Gestão!C:C,MATCH('Banco de Dados'!$B3227,BD_Gestão!$B:$B,0)),"erro"))</f>
        <v/>
      </c>
      <c r="L3227" s="158" t="str">
        <f>IF($A3227=0,"",IFERROR(INDEX(BD_Gestão!H:H,MATCH('Banco de Dados'!$B3227,BD_Gestão!$B:$B,0)),"erro"))</f>
        <v/>
      </c>
      <c r="M3227" s="161" t="str">
        <f>IF($A3227=0,"",IFERROR(INDEX(BD_Gestão!F:F,MATCH('Banco de Dados'!$B3227,BD_Gestão!$B:$B,0)),"erro"))</f>
        <v/>
      </c>
      <c r="N3227" s="161" t="str">
        <f>IF($A3227=0,"",IFERROR(INDEX(BD_Gestão!J:J,MATCH('Banco de Dados'!$B3227,BD_Gestão!$B:$B,0)),"erro"))</f>
        <v/>
      </c>
      <c r="O3227" s="164" t="str">
        <f>IF($A3227=0,"",IFERROR(INDEX(BD_Gestão!K:K,MATCH('Banco de Dados'!$B3227,BD_Gestão!$B:$B,0)),"erro"))</f>
        <v/>
      </c>
      <c r="P3227" s="169" t="str">
        <f t="shared" si="202"/>
        <v/>
      </c>
      <c r="Q3227" s="170" t="str">
        <f t="shared" si="203"/>
        <v/>
      </c>
      <c r="R3227" s="163" t="e">
        <f t="shared" si="200"/>
        <v>#VALUE!</v>
      </c>
      <c r="S3227" s="163" t="e">
        <f t="shared" si="201"/>
        <v>#VALUE!</v>
      </c>
      <c r="T3227" s="163" t="e">
        <f>INDEX(Controle!O:O,MATCH('Banco de Dados'!A3227,Controle!M:M,0))*E3227/100</f>
        <v>#N/A</v>
      </c>
    </row>
    <row r="3228" spans="1:20" hidden="1" x14ac:dyDescent="0.2">
      <c r="A3228" s="158">
        <f>BD_TS!A3227</f>
        <v>0</v>
      </c>
      <c r="B3228" s="158" t="str">
        <f>SUBSTITUTE(SUBSTITUTE(BD_TS!D3227," ",""),"-","/")</f>
        <v/>
      </c>
      <c r="C3228" s="158">
        <f>BD_TS!E3227</f>
        <v>0</v>
      </c>
      <c r="D3228" s="159">
        <f>BD_TS!F3227</f>
        <v>0</v>
      </c>
      <c r="E3228" s="160">
        <f>BD_TS!B3227</f>
        <v>0</v>
      </c>
      <c r="F3228" s="161">
        <f>BD_TS!C3227</f>
        <v>0</v>
      </c>
      <c r="G3228" s="187">
        <f>BD_TS!H3227</f>
        <v>0</v>
      </c>
      <c r="H3228" s="158" t="str">
        <f>IF($A3228=0,"",IFERROR(INDEX(BD_Gestão!A:A,MATCH('Banco de Dados'!$B3228,BD_Gestão!$B:$B,0)),"erro"))</f>
        <v/>
      </c>
      <c r="I3228" s="162" t="str">
        <f>IF($A3228=0,"",IFERROR(INDEX(BD_Gestão!E:E,MATCH('Banco de Dados'!$B3228,BD_Gestão!$B:$B,0)),"erro"))</f>
        <v/>
      </c>
      <c r="J3228" s="186" t="str">
        <f>IF($A3228=0,"",IFERROR(INDEX(BD_Gestão!B:B,MATCH('Banco de Dados'!$B3228,BD_Gestão!$B:$B,0)),"erro"))</f>
        <v/>
      </c>
      <c r="K3228" s="158" t="str">
        <f>IF($A3228=0,"",IFERROR(INDEX(BD_Gestão!C:C,MATCH('Banco de Dados'!$B3228,BD_Gestão!$B:$B,0)),"erro"))</f>
        <v/>
      </c>
      <c r="L3228" s="158" t="str">
        <f>IF($A3228=0,"",IFERROR(INDEX(BD_Gestão!H:H,MATCH('Banco de Dados'!$B3228,BD_Gestão!$B:$B,0)),"erro"))</f>
        <v/>
      </c>
      <c r="M3228" s="161" t="str">
        <f>IF($A3228=0,"",IFERROR(INDEX(BD_Gestão!F:F,MATCH('Banco de Dados'!$B3228,BD_Gestão!$B:$B,0)),"erro"))</f>
        <v/>
      </c>
      <c r="N3228" s="161" t="str">
        <f>IF($A3228=0,"",IFERROR(INDEX(BD_Gestão!J:J,MATCH('Banco de Dados'!$B3228,BD_Gestão!$B:$B,0)),"erro"))</f>
        <v/>
      </c>
      <c r="O3228" s="164" t="str">
        <f>IF($A3228=0,"",IFERROR(INDEX(BD_Gestão!K:K,MATCH('Banco de Dados'!$B3228,BD_Gestão!$B:$B,0)),"erro"))</f>
        <v/>
      </c>
      <c r="P3228" s="169" t="str">
        <f t="shared" si="202"/>
        <v/>
      </c>
      <c r="Q3228" s="170" t="str">
        <f t="shared" si="203"/>
        <v/>
      </c>
      <c r="R3228" s="163" t="e">
        <f t="shared" si="200"/>
        <v>#VALUE!</v>
      </c>
      <c r="S3228" s="163" t="e">
        <f t="shared" si="201"/>
        <v>#VALUE!</v>
      </c>
      <c r="T3228" s="163" t="e">
        <f>INDEX(Controle!O:O,MATCH('Banco de Dados'!A3228,Controle!M:M,0))*E3228/100</f>
        <v>#N/A</v>
      </c>
    </row>
    <row r="3229" spans="1:20" hidden="1" x14ac:dyDescent="0.2">
      <c r="A3229" s="158">
        <f>BD_TS!A3228</f>
        <v>0</v>
      </c>
      <c r="B3229" s="158" t="str">
        <f>SUBSTITUTE(SUBSTITUTE(BD_TS!D3228," ",""),"-","/")</f>
        <v/>
      </c>
      <c r="C3229" s="158">
        <f>BD_TS!E3228</f>
        <v>0</v>
      </c>
      <c r="D3229" s="159">
        <f>BD_TS!F3228</f>
        <v>0</v>
      </c>
      <c r="E3229" s="160">
        <f>BD_TS!B3228</f>
        <v>0</v>
      </c>
      <c r="F3229" s="161">
        <f>BD_TS!C3228</f>
        <v>0</v>
      </c>
      <c r="G3229" s="187">
        <f>BD_TS!H3228</f>
        <v>0</v>
      </c>
      <c r="H3229" s="158" t="str">
        <f>IF($A3229=0,"",IFERROR(INDEX(BD_Gestão!A:A,MATCH('Banco de Dados'!$B3229,BD_Gestão!$B:$B,0)),"erro"))</f>
        <v/>
      </c>
      <c r="I3229" s="162" t="str">
        <f>IF($A3229=0,"",IFERROR(INDEX(BD_Gestão!E:E,MATCH('Banco de Dados'!$B3229,BD_Gestão!$B:$B,0)),"erro"))</f>
        <v/>
      </c>
      <c r="J3229" s="186" t="str">
        <f>IF($A3229=0,"",IFERROR(INDEX(BD_Gestão!B:B,MATCH('Banco de Dados'!$B3229,BD_Gestão!$B:$B,0)),"erro"))</f>
        <v/>
      </c>
      <c r="K3229" s="158" t="str">
        <f>IF($A3229=0,"",IFERROR(INDEX(BD_Gestão!C:C,MATCH('Banco de Dados'!$B3229,BD_Gestão!$B:$B,0)),"erro"))</f>
        <v/>
      </c>
      <c r="L3229" s="158" t="str">
        <f>IF($A3229=0,"",IFERROR(INDEX(BD_Gestão!H:H,MATCH('Banco de Dados'!$B3229,BD_Gestão!$B:$B,0)),"erro"))</f>
        <v/>
      </c>
      <c r="M3229" s="161" t="str">
        <f>IF($A3229=0,"",IFERROR(INDEX(BD_Gestão!F:F,MATCH('Banco de Dados'!$B3229,BD_Gestão!$B:$B,0)),"erro"))</f>
        <v/>
      </c>
      <c r="N3229" s="161" t="str">
        <f>IF($A3229=0,"",IFERROR(INDEX(BD_Gestão!J:J,MATCH('Banco de Dados'!$B3229,BD_Gestão!$B:$B,0)),"erro"))</f>
        <v/>
      </c>
      <c r="O3229" s="164" t="str">
        <f>IF($A3229=0,"",IFERROR(INDEX(BD_Gestão!K:K,MATCH('Banco de Dados'!$B3229,BD_Gestão!$B:$B,0)),"erro"))</f>
        <v/>
      </c>
      <c r="P3229" s="169" t="str">
        <f t="shared" si="202"/>
        <v/>
      </c>
      <c r="Q3229" s="170" t="str">
        <f t="shared" si="203"/>
        <v/>
      </c>
      <c r="R3229" s="163" t="e">
        <f t="shared" si="200"/>
        <v>#VALUE!</v>
      </c>
      <c r="S3229" s="163" t="e">
        <f t="shared" si="201"/>
        <v>#VALUE!</v>
      </c>
      <c r="T3229" s="163" t="e">
        <f>INDEX(Controle!O:O,MATCH('Banco de Dados'!A3229,Controle!M:M,0))*E3229/100</f>
        <v>#N/A</v>
      </c>
    </row>
    <row r="3230" spans="1:20" hidden="1" x14ac:dyDescent="0.2">
      <c r="A3230" s="158">
        <f>BD_TS!A3229</f>
        <v>0</v>
      </c>
      <c r="B3230" s="158" t="str">
        <f>SUBSTITUTE(SUBSTITUTE(BD_TS!D3229," ",""),"-","/")</f>
        <v/>
      </c>
      <c r="C3230" s="158">
        <f>BD_TS!E3229</f>
        <v>0</v>
      </c>
      <c r="D3230" s="159">
        <f>BD_TS!F3229</f>
        <v>0</v>
      </c>
      <c r="E3230" s="160">
        <f>BD_TS!B3229</f>
        <v>0</v>
      </c>
      <c r="F3230" s="161">
        <f>BD_TS!C3229</f>
        <v>0</v>
      </c>
      <c r="G3230" s="187">
        <f>BD_TS!H3229</f>
        <v>0</v>
      </c>
      <c r="H3230" s="158" t="str">
        <f>IF($A3230=0,"",IFERROR(INDEX(BD_Gestão!A:A,MATCH('Banco de Dados'!$B3230,BD_Gestão!$B:$B,0)),"erro"))</f>
        <v/>
      </c>
      <c r="I3230" s="162" t="str">
        <f>IF($A3230=0,"",IFERROR(INDEX(BD_Gestão!E:E,MATCH('Banco de Dados'!$B3230,BD_Gestão!$B:$B,0)),"erro"))</f>
        <v/>
      </c>
      <c r="J3230" s="186" t="str">
        <f>IF($A3230=0,"",IFERROR(INDEX(BD_Gestão!B:B,MATCH('Banco de Dados'!$B3230,BD_Gestão!$B:$B,0)),"erro"))</f>
        <v/>
      </c>
      <c r="K3230" s="158" t="str">
        <f>IF($A3230=0,"",IFERROR(INDEX(BD_Gestão!C:C,MATCH('Banco de Dados'!$B3230,BD_Gestão!$B:$B,0)),"erro"))</f>
        <v/>
      </c>
      <c r="L3230" s="158" t="str">
        <f>IF($A3230=0,"",IFERROR(INDEX(BD_Gestão!H:H,MATCH('Banco de Dados'!$B3230,BD_Gestão!$B:$B,0)),"erro"))</f>
        <v/>
      </c>
      <c r="M3230" s="161" t="str">
        <f>IF($A3230=0,"",IFERROR(INDEX(BD_Gestão!F:F,MATCH('Banco de Dados'!$B3230,BD_Gestão!$B:$B,0)),"erro"))</f>
        <v/>
      </c>
      <c r="N3230" s="161" t="str">
        <f>IF($A3230=0,"",IFERROR(INDEX(BD_Gestão!J:J,MATCH('Banco de Dados'!$B3230,BD_Gestão!$B:$B,0)),"erro"))</f>
        <v/>
      </c>
      <c r="O3230" s="164" t="str">
        <f>IF($A3230=0,"",IFERROR(INDEX(BD_Gestão!K:K,MATCH('Banco de Dados'!$B3230,BD_Gestão!$B:$B,0)),"erro"))</f>
        <v/>
      </c>
      <c r="P3230" s="169" t="str">
        <f t="shared" si="202"/>
        <v/>
      </c>
      <c r="Q3230" s="170" t="str">
        <f t="shared" si="203"/>
        <v/>
      </c>
      <c r="R3230" s="163" t="e">
        <f t="shared" si="200"/>
        <v>#VALUE!</v>
      </c>
      <c r="S3230" s="163" t="e">
        <f t="shared" si="201"/>
        <v>#VALUE!</v>
      </c>
      <c r="T3230" s="163" t="e">
        <f>INDEX(Controle!O:O,MATCH('Banco de Dados'!A3230,Controle!M:M,0))*E3230/100</f>
        <v>#N/A</v>
      </c>
    </row>
    <row r="3231" spans="1:20" hidden="1" x14ac:dyDescent="0.2">
      <c r="A3231" s="158">
        <f>BD_TS!A3230</f>
        <v>0</v>
      </c>
      <c r="B3231" s="158" t="str">
        <f>SUBSTITUTE(SUBSTITUTE(BD_TS!D3230," ",""),"-","/")</f>
        <v/>
      </c>
      <c r="C3231" s="158">
        <f>BD_TS!E3230</f>
        <v>0</v>
      </c>
      <c r="D3231" s="159">
        <f>BD_TS!F3230</f>
        <v>0</v>
      </c>
      <c r="E3231" s="160">
        <f>BD_TS!B3230</f>
        <v>0</v>
      </c>
      <c r="F3231" s="161">
        <f>BD_TS!C3230</f>
        <v>0</v>
      </c>
      <c r="G3231" s="187">
        <f>BD_TS!H3230</f>
        <v>0</v>
      </c>
      <c r="H3231" s="158" t="str">
        <f>IF($A3231=0,"",IFERROR(INDEX(BD_Gestão!A:A,MATCH('Banco de Dados'!$B3231,BD_Gestão!$B:$B,0)),"erro"))</f>
        <v/>
      </c>
      <c r="I3231" s="162" t="str">
        <f>IF($A3231=0,"",IFERROR(INDEX(BD_Gestão!E:E,MATCH('Banco de Dados'!$B3231,BD_Gestão!$B:$B,0)),"erro"))</f>
        <v/>
      </c>
      <c r="J3231" s="186" t="str">
        <f>IF($A3231=0,"",IFERROR(INDEX(BD_Gestão!B:B,MATCH('Banco de Dados'!$B3231,BD_Gestão!$B:$B,0)),"erro"))</f>
        <v/>
      </c>
      <c r="K3231" s="158" t="str">
        <f>IF($A3231=0,"",IFERROR(INDEX(BD_Gestão!C:C,MATCH('Banco de Dados'!$B3231,BD_Gestão!$B:$B,0)),"erro"))</f>
        <v/>
      </c>
      <c r="L3231" s="158" t="str">
        <f>IF($A3231=0,"",IFERROR(INDEX(BD_Gestão!H:H,MATCH('Banco de Dados'!$B3231,BD_Gestão!$B:$B,0)),"erro"))</f>
        <v/>
      </c>
      <c r="M3231" s="161" t="str">
        <f>IF($A3231=0,"",IFERROR(INDEX(BD_Gestão!F:F,MATCH('Banco de Dados'!$B3231,BD_Gestão!$B:$B,0)),"erro"))</f>
        <v/>
      </c>
      <c r="N3231" s="161" t="str">
        <f>IF($A3231=0,"",IFERROR(INDEX(BD_Gestão!J:J,MATCH('Banco de Dados'!$B3231,BD_Gestão!$B:$B,0)),"erro"))</f>
        <v/>
      </c>
      <c r="O3231" s="164" t="str">
        <f>IF($A3231=0,"",IFERROR(INDEX(BD_Gestão!K:K,MATCH('Banco de Dados'!$B3231,BD_Gestão!$B:$B,0)),"erro"))</f>
        <v/>
      </c>
      <c r="P3231" s="169" t="str">
        <f t="shared" si="202"/>
        <v/>
      </c>
      <c r="Q3231" s="170" t="str">
        <f t="shared" si="203"/>
        <v/>
      </c>
      <c r="R3231" s="163" t="e">
        <f t="shared" si="200"/>
        <v>#VALUE!</v>
      </c>
      <c r="S3231" s="163" t="e">
        <f t="shared" si="201"/>
        <v>#VALUE!</v>
      </c>
      <c r="T3231" s="163" t="e">
        <f>INDEX(Controle!O:O,MATCH('Banco de Dados'!A3231,Controle!M:M,0))*E3231/100</f>
        <v>#N/A</v>
      </c>
    </row>
    <row r="3232" spans="1:20" hidden="1" x14ac:dyDescent="0.2">
      <c r="A3232" s="158">
        <f>BD_TS!A3231</f>
        <v>0</v>
      </c>
      <c r="B3232" s="158" t="str">
        <f>SUBSTITUTE(SUBSTITUTE(BD_TS!D3231," ",""),"-","/")</f>
        <v/>
      </c>
      <c r="C3232" s="158">
        <f>BD_TS!E3231</f>
        <v>0</v>
      </c>
      <c r="D3232" s="159">
        <f>BD_TS!F3231</f>
        <v>0</v>
      </c>
      <c r="E3232" s="160">
        <f>BD_TS!B3231</f>
        <v>0</v>
      </c>
      <c r="F3232" s="161">
        <f>BD_TS!C3231</f>
        <v>0</v>
      </c>
      <c r="G3232" s="187">
        <f>BD_TS!H3231</f>
        <v>0</v>
      </c>
      <c r="H3232" s="158" t="str">
        <f>IF($A3232=0,"",IFERROR(INDEX(BD_Gestão!A:A,MATCH('Banco de Dados'!$B3232,BD_Gestão!$B:$B,0)),"erro"))</f>
        <v/>
      </c>
      <c r="I3232" s="162" t="str">
        <f>IF($A3232=0,"",IFERROR(INDEX(BD_Gestão!E:E,MATCH('Banco de Dados'!$B3232,BD_Gestão!$B:$B,0)),"erro"))</f>
        <v/>
      </c>
      <c r="J3232" s="186" t="str">
        <f>IF($A3232=0,"",IFERROR(INDEX(BD_Gestão!B:B,MATCH('Banco de Dados'!$B3232,BD_Gestão!$B:$B,0)),"erro"))</f>
        <v/>
      </c>
      <c r="K3232" s="158" t="str">
        <f>IF($A3232=0,"",IFERROR(INDEX(BD_Gestão!C:C,MATCH('Banco de Dados'!$B3232,BD_Gestão!$B:$B,0)),"erro"))</f>
        <v/>
      </c>
      <c r="L3232" s="158" t="str">
        <f>IF($A3232=0,"",IFERROR(INDEX(BD_Gestão!H:H,MATCH('Banco de Dados'!$B3232,BD_Gestão!$B:$B,0)),"erro"))</f>
        <v/>
      </c>
      <c r="M3232" s="161" t="str">
        <f>IF($A3232=0,"",IFERROR(INDEX(BD_Gestão!F:F,MATCH('Banco de Dados'!$B3232,BD_Gestão!$B:$B,0)),"erro"))</f>
        <v/>
      </c>
      <c r="N3232" s="161" t="str">
        <f>IF($A3232=0,"",IFERROR(INDEX(BD_Gestão!J:J,MATCH('Banco de Dados'!$B3232,BD_Gestão!$B:$B,0)),"erro"))</f>
        <v/>
      </c>
      <c r="O3232" s="164" t="str">
        <f>IF($A3232=0,"",IFERROR(INDEX(BD_Gestão!K:K,MATCH('Banco de Dados'!$B3232,BD_Gestão!$B:$B,0)),"erro"))</f>
        <v/>
      </c>
      <c r="P3232" s="169" t="str">
        <f t="shared" si="202"/>
        <v/>
      </c>
      <c r="Q3232" s="170" t="str">
        <f t="shared" si="203"/>
        <v/>
      </c>
      <c r="R3232" s="163" t="e">
        <f t="shared" si="200"/>
        <v>#VALUE!</v>
      </c>
      <c r="S3232" s="163" t="e">
        <f t="shared" si="201"/>
        <v>#VALUE!</v>
      </c>
      <c r="T3232" s="163" t="e">
        <f>INDEX(Controle!O:O,MATCH('Banco de Dados'!A3232,Controle!M:M,0))*E3232/100</f>
        <v>#N/A</v>
      </c>
    </row>
    <row r="3233" spans="1:20" hidden="1" x14ac:dyDescent="0.2">
      <c r="A3233" s="158">
        <f>BD_TS!A3232</f>
        <v>0</v>
      </c>
      <c r="B3233" s="158" t="str">
        <f>SUBSTITUTE(SUBSTITUTE(BD_TS!D3232," ",""),"-","/")</f>
        <v/>
      </c>
      <c r="C3233" s="158">
        <f>BD_TS!E3232</f>
        <v>0</v>
      </c>
      <c r="D3233" s="159">
        <f>BD_TS!F3232</f>
        <v>0</v>
      </c>
      <c r="E3233" s="160">
        <f>BD_TS!B3232</f>
        <v>0</v>
      </c>
      <c r="F3233" s="161">
        <f>BD_TS!C3232</f>
        <v>0</v>
      </c>
      <c r="G3233" s="187">
        <f>BD_TS!H3232</f>
        <v>0</v>
      </c>
      <c r="H3233" s="158" t="str">
        <f>IF($A3233=0,"",IFERROR(INDEX(BD_Gestão!A:A,MATCH('Banco de Dados'!$B3233,BD_Gestão!$B:$B,0)),"erro"))</f>
        <v/>
      </c>
      <c r="I3233" s="162" t="str">
        <f>IF($A3233=0,"",IFERROR(INDEX(BD_Gestão!E:E,MATCH('Banco de Dados'!$B3233,BD_Gestão!$B:$B,0)),"erro"))</f>
        <v/>
      </c>
      <c r="J3233" s="186" t="str">
        <f>IF($A3233=0,"",IFERROR(INDEX(BD_Gestão!B:B,MATCH('Banco de Dados'!$B3233,BD_Gestão!$B:$B,0)),"erro"))</f>
        <v/>
      </c>
      <c r="K3233" s="158" t="str">
        <f>IF($A3233=0,"",IFERROR(INDEX(BD_Gestão!C:C,MATCH('Banco de Dados'!$B3233,BD_Gestão!$B:$B,0)),"erro"))</f>
        <v/>
      </c>
      <c r="L3233" s="158" t="str">
        <f>IF($A3233=0,"",IFERROR(INDEX(BD_Gestão!H:H,MATCH('Banco de Dados'!$B3233,BD_Gestão!$B:$B,0)),"erro"))</f>
        <v/>
      </c>
      <c r="M3233" s="161" t="str">
        <f>IF($A3233=0,"",IFERROR(INDEX(BD_Gestão!F:F,MATCH('Banco de Dados'!$B3233,BD_Gestão!$B:$B,0)),"erro"))</f>
        <v/>
      </c>
      <c r="N3233" s="161" t="str">
        <f>IF($A3233=0,"",IFERROR(INDEX(BD_Gestão!J:J,MATCH('Banco de Dados'!$B3233,BD_Gestão!$B:$B,0)),"erro"))</f>
        <v/>
      </c>
      <c r="O3233" s="164" t="str">
        <f>IF($A3233=0,"",IFERROR(INDEX(BD_Gestão!K:K,MATCH('Banco de Dados'!$B3233,BD_Gestão!$B:$B,0)),"erro"))</f>
        <v/>
      </c>
      <c r="P3233" s="169" t="str">
        <f t="shared" si="202"/>
        <v/>
      </c>
      <c r="Q3233" s="170" t="str">
        <f t="shared" si="203"/>
        <v/>
      </c>
      <c r="R3233" s="163" t="e">
        <f t="shared" si="200"/>
        <v>#VALUE!</v>
      </c>
      <c r="S3233" s="163" t="e">
        <f t="shared" si="201"/>
        <v>#VALUE!</v>
      </c>
      <c r="T3233" s="163" t="e">
        <f>INDEX(Controle!O:O,MATCH('Banco de Dados'!A3233,Controle!M:M,0))*E3233/100</f>
        <v>#N/A</v>
      </c>
    </row>
    <row r="3234" spans="1:20" hidden="1" x14ac:dyDescent="0.2">
      <c r="A3234" s="158">
        <f>BD_TS!A3233</f>
        <v>0</v>
      </c>
      <c r="B3234" s="158" t="str">
        <f>SUBSTITUTE(SUBSTITUTE(BD_TS!D3233," ",""),"-","/")</f>
        <v/>
      </c>
      <c r="C3234" s="158">
        <f>BD_TS!E3233</f>
        <v>0</v>
      </c>
      <c r="D3234" s="159">
        <f>BD_TS!F3233</f>
        <v>0</v>
      </c>
      <c r="E3234" s="160">
        <f>BD_TS!B3233</f>
        <v>0</v>
      </c>
      <c r="F3234" s="161">
        <f>BD_TS!C3233</f>
        <v>0</v>
      </c>
      <c r="G3234" s="187">
        <f>BD_TS!H3233</f>
        <v>0</v>
      </c>
      <c r="H3234" s="158" t="str">
        <f>IF($A3234=0,"",IFERROR(INDEX(BD_Gestão!A:A,MATCH('Banco de Dados'!$B3234,BD_Gestão!$B:$B,0)),"erro"))</f>
        <v/>
      </c>
      <c r="I3234" s="162" t="str">
        <f>IF($A3234=0,"",IFERROR(INDEX(BD_Gestão!E:E,MATCH('Banco de Dados'!$B3234,BD_Gestão!$B:$B,0)),"erro"))</f>
        <v/>
      </c>
      <c r="J3234" s="186" t="str">
        <f>IF($A3234=0,"",IFERROR(INDEX(BD_Gestão!B:B,MATCH('Banco de Dados'!$B3234,BD_Gestão!$B:$B,0)),"erro"))</f>
        <v/>
      </c>
      <c r="K3234" s="158" t="str">
        <f>IF($A3234=0,"",IFERROR(INDEX(BD_Gestão!C:C,MATCH('Banco de Dados'!$B3234,BD_Gestão!$B:$B,0)),"erro"))</f>
        <v/>
      </c>
      <c r="L3234" s="158" t="str">
        <f>IF($A3234=0,"",IFERROR(INDEX(BD_Gestão!H:H,MATCH('Banco de Dados'!$B3234,BD_Gestão!$B:$B,0)),"erro"))</f>
        <v/>
      </c>
      <c r="M3234" s="161" t="str">
        <f>IF($A3234=0,"",IFERROR(INDEX(BD_Gestão!F:F,MATCH('Banco de Dados'!$B3234,BD_Gestão!$B:$B,0)),"erro"))</f>
        <v/>
      </c>
      <c r="N3234" s="161" t="str">
        <f>IF($A3234=0,"",IFERROR(INDEX(BD_Gestão!J:J,MATCH('Banco de Dados'!$B3234,BD_Gestão!$B:$B,0)),"erro"))</f>
        <v/>
      </c>
      <c r="O3234" s="164" t="str">
        <f>IF($A3234=0,"",IFERROR(INDEX(BD_Gestão!K:K,MATCH('Banco de Dados'!$B3234,BD_Gestão!$B:$B,0)),"erro"))</f>
        <v/>
      </c>
      <c r="P3234" s="169" t="str">
        <f t="shared" si="202"/>
        <v/>
      </c>
      <c r="Q3234" s="170" t="str">
        <f t="shared" si="203"/>
        <v/>
      </c>
      <c r="R3234" s="163" t="e">
        <f t="shared" si="200"/>
        <v>#VALUE!</v>
      </c>
      <c r="S3234" s="163" t="e">
        <f t="shared" si="201"/>
        <v>#VALUE!</v>
      </c>
      <c r="T3234" s="163" t="e">
        <f>INDEX(Controle!O:O,MATCH('Banco de Dados'!A3234,Controle!M:M,0))*E3234/100</f>
        <v>#N/A</v>
      </c>
    </row>
    <row r="3235" spans="1:20" hidden="1" x14ac:dyDescent="0.2">
      <c r="A3235" s="158">
        <f>BD_TS!A3234</f>
        <v>0</v>
      </c>
      <c r="B3235" s="158" t="str">
        <f>SUBSTITUTE(SUBSTITUTE(BD_TS!D3234," ",""),"-","/")</f>
        <v/>
      </c>
      <c r="C3235" s="158">
        <f>BD_TS!E3234</f>
        <v>0</v>
      </c>
      <c r="D3235" s="159">
        <f>BD_TS!F3234</f>
        <v>0</v>
      </c>
      <c r="E3235" s="160">
        <f>BD_TS!B3234</f>
        <v>0</v>
      </c>
      <c r="F3235" s="161">
        <f>BD_TS!C3234</f>
        <v>0</v>
      </c>
      <c r="G3235" s="187">
        <f>BD_TS!H3234</f>
        <v>0</v>
      </c>
      <c r="H3235" s="158" t="str">
        <f>IF($A3235=0,"",IFERROR(INDEX(BD_Gestão!A:A,MATCH('Banco de Dados'!$B3235,BD_Gestão!$B:$B,0)),"erro"))</f>
        <v/>
      </c>
      <c r="I3235" s="162" t="str">
        <f>IF($A3235=0,"",IFERROR(INDEX(BD_Gestão!E:E,MATCH('Banco de Dados'!$B3235,BD_Gestão!$B:$B,0)),"erro"))</f>
        <v/>
      </c>
      <c r="J3235" s="186" t="str">
        <f>IF($A3235=0,"",IFERROR(INDEX(BD_Gestão!B:B,MATCH('Banco de Dados'!$B3235,BD_Gestão!$B:$B,0)),"erro"))</f>
        <v/>
      </c>
      <c r="K3235" s="158" t="str">
        <f>IF($A3235=0,"",IFERROR(INDEX(BD_Gestão!C:C,MATCH('Banco de Dados'!$B3235,BD_Gestão!$B:$B,0)),"erro"))</f>
        <v/>
      </c>
      <c r="L3235" s="158" t="str">
        <f>IF($A3235=0,"",IFERROR(INDEX(BD_Gestão!H:H,MATCH('Banco de Dados'!$B3235,BD_Gestão!$B:$B,0)),"erro"))</f>
        <v/>
      </c>
      <c r="M3235" s="161" t="str">
        <f>IF($A3235=0,"",IFERROR(INDEX(BD_Gestão!F:F,MATCH('Banco de Dados'!$B3235,BD_Gestão!$B:$B,0)),"erro"))</f>
        <v/>
      </c>
      <c r="N3235" s="161" t="str">
        <f>IF($A3235=0,"",IFERROR(INDEX(BD_Gestão!J:J,MATCH('Banco de Dados'!$B3235,BD_Gestão!$B:$B,0)),"erro"))</f>
        <v/>
      </c>
      <c r="O3235" s="164" t="str">
        <f>IF($A3235=0,"",IFERROR(INDEX(BD_Gestão!K:K,MATCH('Banco de Dados'!$B3235,BD_Gestão!$B:$B,0)),"erro"))</f>
        <v/>
      </c>
      <c r="P3235" s="169" t="str">
        <f t="shared" si="202"/>
        <v/>
      </c>
      <c r="Q3235" s="170" t="str">
        <f t="shared" si="203"/>
        <v/>
      </c>
      <c r="R3235" s="163" t="e">
        <f t="shared" si="200"/>
        <v>#VALUE!</v>
      </c>
      <c r="S3235" s="163" t="e">
        <f t="shared" si="201"/>
        <v>#VALUE!</v>
      </c>
      <c r="T3235" s="163" t="e">
        <f>INDEX(Controle!O:O,MATCH('Banco de Dados'!A3235,Controle!M:M,0))*E3235/100</f>
        <v>#N/A</v>
      </c>
    </row>
    <row r="3236" spans="1:20" hidden="1" x14ac:dyDescent="0.2">
      <c r="A3236" s="158">
        <f>BD_TS!A3235</f>
        <v>0</v>
      </c>
      <c r="B3236" s="158" t="str">
        <f>SUBSTITUTE(SUBSTITUTE(BD_TS!D3235," ",""),"-","/")</f>
        <v/>
      </c>
      <c r="C3236" s="158">
        <f>BD_TS!E3235</f>
        <v>0</v>
      </c>
      <c r="D3236" s="159">
        <f>BD_TS!F3235</f>
        <v>0</v>
      </c>
      <c r="E3236" s="160">
        <f>BD_TS!B3235</f>
        <v>0</v>
      </c>
      <c r="F3236" s="161">
        <f>BD_TS!C3235</f>
        <v>0</v>
      </c>
      <c r="G3236" s="187">
        <f>BD_TS!H3235</f>
        <v>0</v>
      </c>
      <c r="H3236" s="158" t="str">
        <f>IF($A3236=0,"",IFERROR(INDEX(BD_Gestão!A:A,MATCH('Banco de Dados'!$B3236,BD_Gestão!$B:$B,0)),"erro"))</f>
        <v/>
      </c>
      <c r="I3236" s="162" t="str">
        <f>IF($A3236=0,"",IFERROR(INDEX(BD_Gestão!E:E,MATCH('Banco de Dados'!$B3236,BD_Gestão!$B:$B,0)),"erro"))</f>
        <v/>
      </c>
      <c r="J3236" s="186" t="str">
        <f>IF($A3236=0,"",IFERROR(INDEX(BD_Gestão!B:B,MATCH('Banco de Dados'!$B3236,BD_Gestão!$B:$B,0)),"erro"))</f>
        <v/>
      </c>
      <c r="K3236" s="158" t="str">
        <f>IF($A3236=0,"",IFERROR(INDEX(BD_Gestão!C:C,MATCH('Banco de Dados'!$B3236,BD_Gestão!$B:$B,0)),"erro"))</f>
        <v/>
      </c>
      <c r="L3236" s="158" t="str">
        <f>IF($A3236=0,"",IFERROR(INDEX(BD_Gestão!H:H,MATCH('Banco de Dados'!$B3236,BD_Gestão!$B:$B,0)),"erro"))</f>
        <v/>
      </c>
      <c r="M3236" s="161" t="str">
        <f>IF($A3236=0,"",IFERROR(INDEX(BD_Gestão!F:F,MATCH('Banco de Dados'!$B3236,BD_Gestão!$B:$B,0)),"erro"))</f>
        <v/>
      </c>
      <c r="N3236" s="161" t="str">
        <f>IF($A3236=0,"",IFERROR(INDEX(BD_Gestão!J:J,MATCH('Banco de Dados'!$B3236,BD_Gestão!$B:$B,0)),"erro"))</f>
        <v/>
      </c>
      <c r="O3236" s="164" t="str">
        <f>IF($A3236=0,"",IFERROR(INDEX(BD_Gestão!K:K,MATCH('Banco de Dados'!$B3236,BD_Gestão!$B:$B,0)),"erro"))</f>
        <v/>
      </c>
      <c r="P3236" s="169" t="str">
        <f t="shared" si="202"/>
        <v/>
      </c>
      <c r="Q3236" s="170" t="str">
        <f t="shared" si="203"/>
        <v/>
      </c>
      <c r="R3236" s="163" t="e">
        <f t="shared" si="200"/>
        <v>#VALUE!</v>
      </c>
      <c r="S3236" s="163" t="e">
        <f t="shared" si="201"/>
        <v>#VALUE!</v>
      </c>
      <c r="T3236" s="163" t="e">
        <f>INDEX(Controle!O:O,MATCH('Banco de Dados'!A3236,Controle!M:M,0))*E3236/100</f>
        <v>#N/A</v>
      </c>
    </row>
    <row r="3237" spans="1:20" hidden="1" x14ac:dyDescent="0.2">
      <c r="A3237" s="158">
        <f>BD_TS!A3236</f>
        <v>0</v>
      </c>
      <c r="B3237" s="158" t="str">
        <f>SUBSTITUTE(SUBSTITUTE(BD_TS!D3236," ",""),"-","/")</f>
        <v/>
      </c>
      <c r="C3237" s="158">
        <f>BD_TS!E3236</f>
        <v>0</v>
      </c>
      <c r="D3237" s="159">
        <f>BD_TS!F3236</f>
        <v>0</v>
      </c>
      <c r="E3237" s="160">
        <f>BD_TS!B3236</f>
        <v>0</v>
      </c>
      <c r="F3237" s="161">
        <f>BD_TS!C3236</f>
        <v>0</v>
      </c>
      <c r="G3237" s="187">
        <f>BD_TS!H3236</f>
        <v>0</v>
      </c>
      <c r="H3237" s="158" t="str">
        <f>IF($A3237=0,"",IFERROR(INDEX(BD_Gestão!A:A,MATCH('Banco de Dados'!$B3237,BD_Gestão!$B:$B,0)),"erro"))</f>
        <v/>
      </c>
      <c r="I3237" s="162" t="str">
        <f>IF($A3237=0,"",IFERROR(INDEX(BD_Gestão!E:E,MATCH('Banco de Dados'!$B3237,BD_Gestão!$B:$B,0)),"erro"))</f>
        <v/>
      </c>
      <c r="J3237" s="186" t="str">
        <f>IF($A3237=0,"",IFERROR(INDEX(BD_Gestão!B:B,MATCH('Banco de Dados'!$B3237,BD_Gestão!$B:$B,0)),"erro"))</f>
        <v/>
      </c>
      <c r="K3237" s="158" t="str">
        <f>IF($A3237=0,"",IFERROR(INDEX(BD_Gestão!C:C,MATCH('Banco de Dados'!$B3237,BD_Gestão!$B:$B,0)),"erro"))</f>
        <v/>
      </c>
      <c r="L3237" s="158" t="str">
        <f>IF($A3237=0,"",IFERROR(INDEX(BD_Gestão!H:H,MATCH('Banco de Dados'!$B3237,BD_Gestão!$B:$B,0)),"erro"))</f>
        <v/>
      </c>
      <c r="M3237" s="161" t="str">
        <f>IF($A3237=0,"",IFERROR(INDEX(BD_Gestão!F:F,MATCH('Banco de Dados'!$B3237,BD_Gestão!$B:$B,0)),"erro"))</f>
        <v/>
      </c>
      <c r="N3237" s="161" t="str">
        <f>IF($A3237=0,"",IFERROR(INDEX(BD_Gestão!J:J,MATCH('Banco de Dados'!$B3237,BD_Gestão!$B:$B,0)),"erro"))</f>
        <v/>
      </c>
      <c r="O3237" s="164" t="str">
        <f>IF($A3237=0,"",IFERROR(INDEX(BD_Gestão!K:K,MATCH('Banco de Dados'!$B3237,BD_Gestão!$B:$B,0)),"erro"))</f>
        <v/>
      </c>
      <c r="P3237" s="169" t="str">
        <f t="shared" si="202"/>
        <v/>
      </c>
      <c r="Q3237" s="170" t="str">
        <f t="shared" si="203"/>
        <v/>
      </c>
      <c r="R3237" s="163" t="e">
        <f t="shared" si="200"/>
        <v>#VALUE!</v>
      </c>
      <c r="S3237" s="163" t="e">
        <f t="shared" si="201"/>
        <v>#VALUE!</v>
      </c>
      <c r="T3237" s="163" t="e">
        <f>INDEX(Controle!O:O,MATCH('Banco de Dados'!A3237,Controle!M:M,0))*E3237/100</f>
        <v>#N/A</v>
      </c>
    </row>
    <row r="3238" spans="1:20" hidden="1" x14ac:dyDescent="0.2">
      <c r="A3238" s="158">
        <f>BD_TS!A3237</f>
        <v>0</v>
      </c>
      <c r="B3238" s="158" t="str">
        <f>SUBSTITUTE(SUBSTITUTE(BD_TS!D3237," ",""),"-","/")</f>
        <v/>
      </c>
      <c r="C3238" s="158">
        <f>BD_TS!E3237</f>
        <v>0</v>
      </c>
      <c r="D3238" s="159">
        <f>BD_TS!F3237</f>
        <v>0</v>
      </c>
      <c r="E3238" s="160">
        <f>BD_TS!B3237</f>
        <v>0</v>
      </c>
      <c r="F3238" s="161">
        <f>BD_TS!C3237</f>
        <v>0</v>
      </c>
      <c r="G3238" s="187">
        <f>BD_TS!H3237</f>
        <v>0</v>
      </c>
      <c r="H3238" s="158" t="str">
        <f>IF($A3238=0,"",IFERROR(INDEX(BD_Gestão!A:A,MATCH('Banco de Dados'!$B3238,BD_Gestão!$B:$B,0)),"erro"))</f>
        <v/>
      </c>
      <c r="I3238" s="162" t="str">
        <f>IF($A3238=0,"",IFERROR(INDEX(BD_Gestão!E:E,MATCH('Banco de Dados'!$B3238,BD_Gestão!$B:$B,0)),"erro"))</f>
        <v/>
      </c>
      <c r="J3238" s="186" t="str">
        <f>IF($A3238=0,"",IFERROR(INDEX(BD_Gestão!B:B,MATCH('Banco de Dados'!$B3238,BD_Gestão!$B:$B,0)),"erro"))</f>
        <v/>
      </c>
      <c r="K3238" s="158" t="str">
        <f>IF($A3238=0,"",IFERROR(INDEX(BD_Gestão!C:C,MATCH('Banco de Dados'!$B3238,BD_Gestão!$B:$B,0)),"erro"))</f>
        <v/>
      </c>
      <c r="L3238" s="158" t="str">
        <f>IF($A3238=0,"",IFERROR(INDEX(BD_Gestão!H:H,MATCH('Banco de Dados'!$B3238,BD_Gestão!$B:$B,0)),"erro"))</f>
        <v/>
      </c>
      <c r="M3238" s="161" t="str">
        <f>IF($A3238=0,"",IFERROR(INDEX(BD_Gestão!F:F,MATCH('Banco de Dados'!$B3238,BD_Gestão!$B:$B,0)),"erro"))</f>
        <v/>
      </c>
      <c r="N3238" s="161" t="str">
        <f>IF($A3238=0,"",IFERROR(INDEX(BD_Gestão!J:J,MATCH('Banco de Dados'!$B3238,BD_Gestão!$B:$B,0)),"erro"))</f>
        <v/>
      </c>
      <c r="O3238" s="164" t="str">
        <f>IF($A3238=0,"",IFERROR(INDEX(BD_Gestão!K:K,MATCH('Banco de Dados'!$B3238,BD_Gestão!$B:$B,0)),"erro"))</f>
        <v/>
      </c>
      <c r="P3238" s="169" t="str">
        <f t="shared" si="202"/>
        <v/>
      </c>
      <c r="Q3238" s="170" t="str">
        <f t="shared" si="203"/>
        <v/>
      </c>
      <c r="R3238" s="163" t="e">
        <f t="shared" si="200"/>
        <v>#VALUE!</v>
      </c>
      <c r="S3238" s="163" t="e">
        <f t="shared" si="201"/>
        <v>#VALUE!</v>
      </c>
      <c r="T3238" s="163" t="e">
        <f>INDEX(Controle!O:O,MATCH('Banco de Dados'!A3238,Controle!M:M,0))*E3238/100</f>
        <v>#N/A</v>
      </c>
    </row>
    <row r="3239" spans="1:20" hidden="1" x14ac:dyDescent="0.2">
      <c r="A3239" s="158">
        <f>BD_TS!A3238</f>
        <v>0</v>
      </c>
      <c r="B3239" s="158" t="str">
        <f>SUBSTITUTE(SUBSTITUTE(BD_TS!D3238," ",""),"-","/")</f>
        <v/>
      </c>
      <c r="C3239" s="158">
        <f>BD_TS!E3238</f>
        <v>0</v>
      </c>
      <c r="D3239" s="159">
        <f>BD_TS!F3238</f>
        <v>0</v>
      </c>
      <c r="E3239" s="160">
        <f>BD_TS!B3238</f>
        <v>0</v>
      </c>
      <c r="F3239" s="161">
        <f>BD_TS!C3238</f>
        <v>0</v>
      </c>
      <c r="G3239" s="187">
        <f>BD_TS!H3238</f>
        <v>0</v>
      </c>
      <c r="H3239" s="158" t="str">
        <f>IF($A3239=0,"",IFERROR(INDEX(BD_Gestão!A:A,MATCH('Banco de Dados'!$B3239,BD_Gestão!$B:$B,0)),"erro"))</f>
        <v/>
      </c>
      <c r="I3239" s="162" t="str">
        <f>IF($A3239=0,"",IFERROR(INDEX(BD_Gestão!E:E,MATCH('Banco de Dados'!$B3239,BD_Gestão!$B:$B,0)),"erro"))</f>
        <v/>
      </c>
      <c r="J3239" s="186" t="str">
        <f>IF($A3239=0,"",IFERROR(INDEX(BD_Gestão!B:B,MATCH('Banco de Dados'!$B3239,BD_Gestão!$B:$B,0)),"erro"))</f>
        <v/>
      </c>
      <c r="K3239" s="158" t="str">
        <f>IF($A3239=0,"",IFERROR(INDEX(BD_Gestão!C:C,MATCH('Banco de Dados'!$B3239,BD_Gestão!$B:$B,0)),"erro"))</f>
        <v/>
      </c>
      <c r="L3239" s="158" t="str">
        <f>IF($A3239=0,"",IFERROR(INDEX(BD_Gestão!H:H,MATCH('Banco de Dados'!$B3239,BD_Gestão!$B:$B,0)),"erro"))</f>
        <v/>
      </c>
      <c r="M3239" s="161" t="str">
        <f>IF($A3239=0,"",IFERROR(INDEX(BD_Gestão!F:F,MATCH('Banco de Dados'!$B3239,BD_Gestão!$B:$B,0)),"erro"))</f>
        <v/>
      </c>
      <c r="N3239" s="161" t="str">
        <f>IF($A3239=0,"",IFERROR(INDEX(BD_Gestão!J:J,MATCH('Banco de Dados'!$B3239,BD_Gestão!$B:$B,0)),"erro"))</f>
        <v/>
      </c>
      <c r="O3239" s="164" t="str">
        <f>IF($A3239=0,"",IFERROR(INDEX(BD_Gestão!K:K,MATCH('Banco de Dados'!$B3239,BD_Gestão!$B:$B,0)),"erro"))</f>
        <v/>
      </c>
      <c r="P3239" s="169" t="str">
        <f t="shared" si="202"/>
        <v/>
      </c>
      <c r="Q3239" s="170" t="str">
        <f t="shared" si="203"/>
        <v/>
      </c>
      <c r="R3239" s="163" t="e">
        <f t="shared" si="200"/>
        <v>#VALUE!</v>
      </c>
      <c r="S3239" s="163" t="e">
        <f t="shared" si="201"/>
        <v>#VALUE!</v>
      </c>
      <c r="T3239" s="163" t="e">
        <f>INDEX(Controle!O:O,MATCH('Banco de Dados'!A3239,Controle!M:M,0))*E3239/100</f>
        <v>#N/A</v>
      </c>
    </row>
    <row r="3240" spans="1:20" hidden="1" x14ac:dyDescent="0.2">
      <c r="A3240" s="158">
        <f>BD_TS!A3239</f>
        <v>0</v>
      </c>
      <c r="B3240" s="158" t="str">
        <f>SUBSTITUTE(SUBSTITUTE(BD_TS!D3239," ",""),"-","/")</f>
        <v/>
      </c>
      <c r="C3240" s="158">
        <f>BD_TS!E3239</f>
        <v>0</v>
      </c>
      <c r="D3240" s="159">
        <f>BD_TS!F3239</f>
        <v>0</v>
      </c>
      <c r="E3240" s="160">
        <f>BD_TS!B3239</f>
        <v>0</v>
      </c>
      <c r="F3240" s="161">
        <f>BD_TS!C3239</f>
        <v>0</v>
      </c>
      <c r="G3240" s="187">
        <f>BD_TS!H3239</f>
        <v>0</v>
      </c>
      <c r="H3240" s="158" t="str">
        <f>IF($A3240=0,"",IFERROR(INDEX(BD_Gestão!A:A,MATCH('Banco de Dados'!$B3240,BD_Gestão!$B:$B,0)),"erro"))</f>
        <v/>
      </c>
      <c r="I3240" s="162" t="str">
        <f>IF($A3240=0,"",IFERROR(INDEX(BD_Gestão!E:E,MATCH('Banco de Dados'!$B3240,BD_Gestão!$B:$B,0)),"erro"))</f>
        <v/>
      </c>
      <c r="J3240" s="186" t="str">
        <f>IF($A3240=0,"",IFERROR(INDEX(BD_Gestão!B:B,MATCH('Banco de Dados'!$B3240,BD_Gestão!$B:$B,0)),"erro"))</f>
        <v/>
      </c>
      <c r="K3240" s="158" t="str">
        <f>IF($A3240=0,"",IFERROR(INDEX(BD_Gestão!C:C,MATCH('Banco de Dados'!$B3240,BD_Gestão!$B:$B,0)),"erro"))</f>
        <v/>
      </c>
      <c r="L3240" s="158" t="str">
        <f>IF($A3240=0,"",IFERROR(INDEX(BD_Gestão!H:H,MATCH('Banco de Dados'!$B3240,BD_Gestão!$B:$B,0)),"erro"))</f>
        <v/>
      </c>
      <c r="M3240" s="161" t="str">
        <f>IF($A3240=0,"",IFERROR(INDEX(BD_Gestão!F:F,MATCH('Banco de Dados'!$B3240,BD_Gestão!$B:$B,0)),"erro"))</f>
        <v/>
      </c>
      <c r="N3240" s="161" t="str">
        <f>IF($A3240=0,"",IFERROR(INDEX(BD_Gestão!J:J,MATCH('Banco de Dados'!$B3240,BD_Gestão!$B:$B,0)),"erro"))</f>
        <v/>
      </c>
      <c r="O3240" s="164" t="str">
        <f>IF($A3240=0,"",IFERROR(INDEX(BD_Gestão!K:K,MATCH('Banco de Dados'!$B3240,BD_Gestão!$B:$B,0)),"erro"))</f>
        <v/>
      </c>
      <c r="P3240" s="169" t="str">
        <f t="shared" si="202"/>
        <v/>
      </c>
      <c r="Q3240" s="170" t="str">
        <f t="shared" si="203"/>
        <v/>
      </c>
      <c r="R3240" s="163" t="e">
        <f t="shared" si="200"/>
        <v>#VALUE!</v>
      </c>
      <c r="S3240" s="163" t="e">
        <f t="shared" si="201"/>
        <v>#VALUE!</v>
      </c>
      <c r="T3240" s="163" t="e">
        <f>INDEX(Controle!O:O,MATCH('Banco de Dados'!A3240,Controle!M:M,0))*E3240/100</f>
        <v>#N/A</v>
      </c>
    </row>
    <row r="3241" spans="1:20" hidden="1" x14ac:dyDescent="0.2">
      <c r="A3241" s="158">
        <f>BD_TS!A3240</f>
        <v>0</v>
      </c>
      <c r="B3241" s="158" t="str">
        <f>SUBSTITUTE(SUBSTITUTE(BD_TS!D3240," ",""),"-","/")</f>
        <v/>
      </c>
      <c r="C3241" s="158">
        <f>BD_TS!E3240</f>
        <v>0</v>
      </c>
      <c r="D3241" s="159">
        <f>BD_TS!F3240</f>
        <v>0</v>
      </c>
      <c r="E3241" s="160">
        <f>BD_TS!B3240</f>
        <v>0</v>
      </c>
      <c r="F3241" s="161">
        <f>BD_TS!C3240</f>
        <v>0</v>
      </c>
      <c r="G3241" s="187">
        <f>BD_TS!H3240</f>
        <v>0</v>
      </c>
      <c r="H3241" s="158" t="str">
        <f>IF($A3241=0,"",IFERROR(INDEX(BD_Gestão!A:A,MATCH('Banco de Dados'!$B3241,BD_Gestão!$B:$B,0)),"erro"))</f>
        <v/>
      </c>
      <c r="I3241" s="162" t="str">
        <f>IF($A3241=0,"",IFERROR(INDEX(BD_Gestão!E:E,MATCH('Banco de Dados'!$B3241,BD_Gestão!$B:$B,0)),"erro"))</f>
        <v/>
      </c>
      <c r="J3241" s="186" t="str">
        <f>IF($A3241=0,"",IFERROR(INDEX(BD_Gestão!B:B,MATCH('Banco de Dados'!$B3241,BD_Gestão!$B:$B,0)),"erro"))</f>
        <v/>
      </c>
      <c r="K3241" s="158" t="str">
        <f>IF($A3241=0,"",IFERROR(INDEX(BD_Gestão!C:C,MATCH('Banco de Dados'!$B3241,BD_Gestão!$B:$B,0)),"erro"))</f>
        <v/>
      </c>
      <c r="L3241" s="158" t="str">
        <f>IF($A3241=0,"",IFERROR(INDEX(BD_Gestão!H:H,MATCH('Banco de Dados'!$B3241,BD_Gestão!$B:$B,0)),"erro"))</f>
        <v/>
      </c>
      <c r="M3241" s="161" t="str">
        <f>IF($A3241=0,"",IFERROR(INDEX(BD_Gestão!F:F,MATCH('Banco de Dados'!$B3241,BD_Gestão!$B:$B,0)),"erro"))</f>
        <v/>
      </c>
      <c r="N3241" s="161" t="str">
        <f>IF($A3241=0,"",IFERROR(INDEX(BD_Gestão!J:J,MATCH('Banco de Dados'!$B3241,BD_Gestão!$B:$B,0)),"erro"))</f>
        <v/>
      </c>
      <c r="O3241" s="164" t="str">
        <f>IF($A3241=0,"",IFERROR(INDEX(BD_Gestão!K:K,MATCH('Banco de Dados'!$B3241,BD_Gestão!$B:$B,0)),"erro"))</f>
        <v/>
      </c>
      <c r="P3241" s="169" t="str">
        <f t="shared" si="202"/>
        <v/>
      </c>
      <c r="Q3241" s="170" t="str">
        <f t="shared" si="203"/>
        <v/>
      </c>
      <c r="R3241" s="163" t="e">
        <f t="shared" si="200"/>
        <v>#VALUE!</v>
      </c>
      <c r="S3241" s="163" t="e">
        <f t="shared" si="201"/>
        <v>#VALUE!</v>
      </c>
      <c r="T3241" s="163" t="e">
        <f>INDEX(Controle!O:O,MATCH('Banco de Dados'!A3241,Controle!M:M,0))*E3241/100</f>
        <v>#N/A</v>
      </c>
    </row>
    <row r="3242" spans="1:20" hidden="1" x14ac:dyDescent="0.2">
      <c r="A3242" s="158">
        <f>BD_TS!A3241</f>
        <v>0</v>
      </c>
      <c r="B3242" s="158" t="str">
        <f>SUBSTITUTE(SUBSTITUTE(BD_TS!D3241," ",""),"-","/")</f>
        <v/>
      </c>
      <c r="C3242" s="158">
        <f>BD_TS!E3241</f>
        <v>0</v>
      </c>
      <c r="D3242" s="159">
        <f>BD_TS!F3241</f>
        <v>0</v>
      </c>
      <c r="E3242" s="160">
        <f>BD_TS!B3241</f>
        <v>0</v>
      </c>
      <c r="F3242" s="161">
        <f>BD_TS!C3241</f>
        <v>0</v>
      </c>
      <c r="G3242" s="187">
        <f>BD_TS!H3241</f>
        <v>0</v>
      </c>
      <c r="H3242" s="158" t="str">
        <f>IF($A3242=0,"",IFERROR(INDEX(BD_Gestão!A:A,MATCH('Banco de Dados'!$B3242,BD_Gestão!$B:$B,0)),"erro"))</f>
        <v/>
      </c>
      <c r="I3242" s="162" t="str">
        <f>IF($A3242=0,"",IFERROR(INDEX(BD_Gestão!E:E,MATCH('Banco de Dados'!$B3242,BD_Gestão!$B:$B,0)),"erro"))</f>
        <v/>
      </c>
      <c r="J3242" s="186" t="str">
        <f>IF($A3242=0,"",IFERROR(INDEX(BD_Gestão!B:B,MATCH('Banco de Dados'!$B3242,BD_Gestão!$B:$B,0)),"erro"))</f>
        <v/>
      </c>
      <c r="K3242" s="158" t="str">
        <f>IF($A3242=0,"",IFERROR(INDEX(BD_Gestão!C:C,MATCH('Banco de Dados'!$B3242,BD_Gestão!$B:$B,0)),"erro"))</f>
        <v/>
      </c>
      <c r="L3242" s="158" t="str">
        <f>IF($A3242=0,"",IFERROR(INDEX(BD_Gestão!H:H,MATCH('Banco de Dados'!$B3242,BD_Gestão!$B:$B,0)),"erro"))</f>
        <v/>
      </c>
      <c r="M3242" s="161" t="str">
        <f>IF($A3242=0,"",IFERROR(INDEX(BD_Gestão!F:F,MATCH('Banco de Dados'!$B3242,BD_Gestão!$B:$B,0)),"erro"))</f>
        <v/>
      </c>
      <c r="N3242" s="161" t="str">
        <f>IF($A3242=0,"",IFERROR(INDEX(BD_Gestão!J:J,MATCH('Banco de Dados'!$B3242,BD_Gestão!$B:$B,0)),"erro"))</f>
        <v/>
      </c>
      <c r="O3242" s="164" t="str">
        <f>IF($A3242=0,"",IFERROR(INDEX(BD_Gestão!K:K,MATCH('Banco de Dados'!$B3242,BD_Gestão!$B:$B,0)),"erro"))</f>
        <v/>
      </c>
      <c r="P3242" s="169" t="str">
        <f t="shared" si="202"/>
        <v/>
      </c>
      <c r="Q3242" s="170" t="str">
        <f t="shared" si="203"/>
        <v/>
      </c>
      <c r="R3242" s="163" t="e">
        <f t="shared" si="200"/>
        <v>#VALUE!</v>
      </c>
      <c r="S3242" s="163" t="e">
        <f t="shared" si="201"/>
        <v>#VALUE!</v>
      </c>
      <c r="T3242" s="163" t="e">
        <f>INDEX(Controle!O:O,MATCH('Banco de Dados'!A3242,Controle!M:M,0))*E3242/100</f>
        <v>#N/A</v>
      </c>
    </row>
    <row r="3243" spans="1:20" hidden="1" x14ac:dyDescent="0.2">
      <c r="A3243" s="158">
        <f>BD_TS!A3242</f>
        <v>0</v>
      </c>
      <c r="B3243" s="158" t="str">
        <f>SUBSTITUTE(SUBSTITUTE(BD_TS!D3242," ",""),"-","/")</f>
        <v/>
      </c>
      <c r="C3243" s="158">
        <f>BD_TS!E3242</f>
        <v>0</v>
      </c>
      <c r="D3243" s="159">
        <f>BD_TS!F3242</f>
        <v>0</v>
      </c>
      <c r="E3243" s="160">
        <f>BD_TS!B3242</f>
        <v>0</v>
      </c>
      <c r="F3243" s="161">
        <f>BD_TS!C3242</f>
        <v>0</v>
      </c>
      <c r="G3243" s="187">
        <f>BD_TS!H3242</f>
        <v>0</v>
      </c>
      <c r="H3243" s="158" t="str">
        <f>IF($A3243=0,"",IFERROR(INDEX(BD_Gestão!A:A,MATCH('Banco de Dados'!$B3243,BD_Gestão!$B:$B,0)),"erro"))</f>
        <v/>
      </c>
      <c r="I3243" s="162" t="str">
        <f>IF($A3243=0,"",IFERROR(INDEX(BD_Gestão!E:E,MATCH('Banco de Dados'!$B3243,BD_Gestão!$B:$B,0)),"erro"))</f>
        <v/>
      </c>
      <c r="J3243" s="186" t="str">
        <f>IF($A3243=0,"",IFERROR(INDEX(BD_Gestão!B:B,MATCH('Banco de Dados'!$B3243,BD_Gestão!$B:$B,0)),"erro"))</f>
        <v/>
      </c>
      <c r="K3243" s="158" t="str">
        <f>IF($A3243=0,"",IFERROR(INDEX(BD_Gestão!C:C,MATCH('Banco de Dados'!$B3243,BD_Gestão!$B:$B,0)),"erro"))</f>
        <v/>
      </c>
      <c r="L3243" s="158" t="str">
        <f>IF($A3243=0,"",IFERROR(INDEX(BD_Gestão!H:H,MATCH('Banco de Dados'!$B3243,BD_Gestão!$B:$B,0)),"erro"))</f>
        <v/>
      </c>
      <c r="M3243" s="161" t="str">
        <f>IF($A3243=0,"",IFERROR(INDEX(BD_Gestão!F:F,MATCH('Banco de Dados'!$B3243,BD_Gestão!$B:$B,0)),"erro"))</f>
        <v/>
      </c>
      <c r="N3243" s="161" t="str">
        <f>IF($A3243=0,"",IFERROR(INDEX(BD_Gestão!J:J,MATCH('Banco de Dados'!$B3243,BD_Gestão!$B:$B,0)),"erro"))</f>
        <v/>
      </c>
      <c r="O3243" s="164" t="str">
        <f>IF($A3243=0,"",IFERROR(INDEX(BD_Gestão!K:K,MATCH('Banco de Dados'!$B3243,BD_Gestão!$B:$B,0)),"erro"))</f>
        <v/>
      </c>
      <c r="P3243" s="169" t="str">
        <f t="shared" si="202"/>
        <v/>
      </c>
      <c r="Q3243" s="170" t="str">
        <f t="shared" si="203"/>
        <v/>
      </c>
      <c r="R3243" s="163" t="e">
        <f t="shared" si="200"/>
        <v>#VALUE!</v>
      </c>
      <c r="S3243" s="163" t="e">
        <f t="shared" si="201"/>
        <v>#VALUE!</v>
      </c>
      <c r="T3243" s="163" t="e">
        <f>INDEX(Controle!O:O,MATCH('Banco de Dados'!A3243,Controle!M:M,0))*E3243/100</f>
        <v>#N/A</v>
      </c>
    </row>
    <row r="3244" spans="1:20" hidden="1" x14ac:dyDescent="0.2">
      <c r="A3244" s="158">
        <f>BD_TS!A3243</f>
        <v>0</v>
      </c>
      <c r="B3244" s="158" t="str">
        <f>SUBSTITUTE(SUBSTITUTE(BD_TS!D3243," ",""),"-","/")</f>
        <v/>
      </c>
      <c r="C3244" s="158">
        <f>BD_TS!E3243</f>
        <v>0</v>
      </c>
      <c r="D3244" s="159">
        <f>BD_TS!F3243</f>
        <v>0</v>
      </c>
      <c r="E3244" s="160">
        <f>BD_TS!B3243</f>
        <v>0</v>
      </c>
      <c r="F3244" s="161">
        <f>BD_TS!C3243</f>
        <v>0</v>
      </c>
      <c r="G3244" s="187">
        <f>BD_TS!H3243</f>
        <v>0</v>
      </c>
      <c r="H3244" s="158" t="str">
        <f>IF($A3244=0,"",IFERROR(INDEX(BD_Gestão!A:A,MATCH('Banco de Dados'!$B3244,BD_Gestão!$B:$B,0)),"erro"))</f>
        <v/>
      </c>
      <c r="I3244" s="162" t="str">
        <f>IF($A3244=0,"",IFERROR(INDEX(BD_Gestão!E:E,MATCH('Banco de Dados'!$B3244,BD_Gestão!$B:$B,0)),"erro"))</f>
        <v/>
      </c>
      <c r="J3244" s="186" t="str">
        <f>IF($A3244=0,"",IFERROR(INDEX(BD_Gestão!B:B,MATCH('Banco de Dados'!$B3244,BD_Gestão!$B:$B,0)),"erro"))</f>
        <v/>
      </c>
      <c r="K3244" s="158" t="str">
        <f>IF($A3244=0,"",IFERROR(INDEX(BD_Gestão!C:C,MATCH('Banco de Dados'!$B3244,BD_Gestão!$B:$B,0)),"erro"))</f>
        <v/>
      </c>
      <c r="L3244" s="158" t="str">
        <f>IF($A3244=0,"",IFERROR(INDEX(BD_Gestão!H:H,MATCH('Banco de Dados'!$B3244,BD_Gestão!$B:$B,0)),"erro"))</f>
        <v/>
      </c>
      <c r="M3244" s="161" t="str">
        <f>IF($A3244=0,"",IFERROR(INDEX(BD_Gestão!F:F,MATCH('Banco de Dados'!$B3244,BD_Gestão!$B:$B,0)),"erro"))</f>
        <v/>
      </c>
      <c r="N3244" s="161" t="str">
        <f>IF($A3244=0,"",IFERROR(INDEX(BD_Gestão!J:J,MATCH('Banco de Dados'!$B3244,BD_Gestão!$B:$B,0)),"erro"))</f>
        <v/>
      </c>
      <c r="O3244" s="164" t="str">
        <f>IF($A3244=0,"",IFERROR(INDEX(BD_Gestão!K:K,MATCH('Banco de Dados'!$B3244,BD_Gestão!$B:$B,0)),"erro"))</f>
        <v/>
      </c>
      <c r="P3244" s="169" t="str">
        <f t="shared" si="202"/>
        <v/>
      </c>
      <c r="Q3244" s="170" t="str">
        <f t="shared" si="203"/>
        <v/>
      </c>
      <c r="R3244" s="163" t="e">
        <f t="shared" si="200"/>
        <v>#VALUE!</v>
      </c>
      <c r="S3244" s="163" t="e">
        <f t="shared" si="201"/>
        <v>#VALUE!</v>
      </c>
      <c r="T3244" s="163" t="e">
        <f>INDEX(Controle!O:O,MATCH('Banco de Dados'!A3244,Controle!M:M,0))*E3244/100</f>
        <v>#N/A</v>
      </c>
    </row>
    <row r="3245" spans="1:20" hidden="1" x14ac:dyDescent="0.2">
      <c r="A3245" s="158">
        <f>BD_TS!A3244</f>
        <v>0</v>
      </c>
      <c r="B3245" s="158" t="str">
        <f>SUBSTITUTE(SUBSTITUTE(BD_TS!D3244," ",""),"-","/")</f>
        <v/>
      </c>
      <c r="C3245" s="158">
        <f>BD_TS!E3244</f>
        <v>0</v>
      </c>
      <c r="D3245" s="159">
        <f>BD_TS!F3244</f>
        <v>0</v>
      </c>
      <c r="E3245" s="160">
        <f>BD_TS!B3244</f>
        <v>0</v>
      </c>
      <c r="F3245" s="161">
        <f>BD_TS!C3244</f>
        <v>0</v>
      </c>
      <c r="G3245" s="187">
        <f>BD_TS!H3244</f>
        <v>0</v>
      </c>
      <c r="H3245" s="158" t="str">
        <f>IF($A3245=0,"",IFERROR(INDEX(BD_Gestão!A:A,MATCH('Banco de Dados'!$B3245,BD_Gestão!$B:$B,0)),"erro"))</f>
        <v/>
      </c>
      <c r="I3245" s="162" t="str">
        <f>IF($A3245=0,"",IFERROR(INDEX(BD_Gestão!E:E,MATCH('Banco de Dados'!$B3245,BD_Gestão!$B:$B,0)),"erro"))</f>
        <v/>
      </c>
      <c r="J3245" s="186" t="str">
        <f>IF($A3245=0,"",IFERROR(INDEX(BD_Gestão!B:B,MATCH('Banco de Dados'!$B3245,BD_Gestão!$B:$B,0)),"erro"))</f>
        <v/>
      </c>
      <c r="K3245" s="158" t="str">
        <f>IF($A3245=0,"",IFERROR(INDEX(BD_Gestão!C:C,MATCH('Banco de Dados'!$B3245,BD_Gestão!$B:$B,0)),"erro"))</f>
        <v/>
      </c>
      <c r="L3245" s="158" t="str">
        <f>IF($A3245=0,"",IFERROR(INDEX(BD_Gestão!H:H,MATCH('Banco de Dados'!$B3245,BD_Gestão!$B:$B,0)),"erro"))</f>
        <v/>
      </c>
      <c r="M3245" s="161" t="str">
        <f>IF($A3245=0,"",IFERROR(INDEX(BD_Gestão!F:F,MATCH('Banco de Dados'!$B3245,BD_Gestão!$B:$B,0)),"erro"))</f>
        <v/>
      </c>
      <c r="N3245" s="161" t="str">
        <f>IF($A3245=0,"",IFERROR(INDEX(BD_Gestão!J:J,MATCH('Banco de Dados'!$B3245,BD_Gestão!$B:$B,0)),"erro"))</f>
        <v/>
      </c>
      <c r="O3245" s="164" t="str">
        <f>IF($A3245=0,"",IFERROR(INDEX(BD_Gestão!K:K,MATCH('Banco de Dados'!$B3245,BD_Gestão!$B:$B,0)),"erro"))</f>
        <v/>
      </c>
      <c r="P3245" s="169" t="str">
        <f t="shared" si="202"/>
        <v/>
      </c>
      <c r="Q3245" s="170" t="str">
        <f t="shared" si="203"/>
        <v/>
      </c>
      <c r="R3245" s="163" t="e">
        <f t="shared" si="200"/>
        <v>#VALUE!</v>
      </c>
      <c r="S3245" s="163" t="e">
        <f t="shared" si="201"/>
        <v>#VALUE!</v>
      </c>
      <c r="T3245" s="163" t="e">
        <f>INDEX(Controle!O:O,MATCH('Banco de Dados'!A3245,Controle!M:M,0))*E3245/100</f>
        <v>#N/A</v>
      </c>
    </row>
    <row r="3246" spans="1:20" hidden="1" x14ac:dyDescent="0.2">
      <c r="A3246" s="158">
        <f>BD_TS!A3245</f>
        <v>0</v>
      </c>
      <c r="B3246" s="158" t="str">
        <f>SUBSTITUTE(SUBSTITUTE(BD_TS!D3245," ",""),"-","/")</f>
        <v/>
      </c>
      <c r="C3246" s="158">
        <f>BD_TS!E3245</f>
        <v>0</v>
      </c>
      <c r="D3246" s="159">
        <f>BD_TS!F3245</f>
        <v>0</v>
      </c>
      <c r="E3246" s="160">
        <f>BD_TS!B3245</f>
        <v>0</v>
      </c>
      <c r="F3246" s="161">
        <f>BD_TS!C3245</f>
        <v>0</v>
      </c>
      <c r="G3246" s="187">
        <f>BD_TS!H3245</f>
        <v>0</v>
      </c>
      <c r="H3246" s="158" t="str">
        <f>IF($A3246=0,"",IFERROR(INDEX(BD_Gestão!A:A,MATCH('Banco de Dados'!$B3246,BD_Gestão!$B:$B,0)),"erro"))</f>
        <v/>
      </c>
      <c r="I3246" s="162" t="str">
        <f>IF($A3246=0,"",IFERROR(INDEX(BD_Gestão!E:E,MATCH('Banco de Dados'!$B3246,BD_Gestão!$B:$B,0)),"erro"))</f>
        <v/>
      </c>
      <c r="J3246" s="186" t="str">
        <f>IF($A3246=0,"",IFERROR(INDEX(BD_Gestão!B:B,MATCH('Banco de Dados'!$B3246,BD_Gestão!$B:$B,0)),"erro"))</f>
        <v/>
      </c>
      <c r="K3246" s="158" t="str">
        <f>IF($A3246=0,"",IFERROR(INDEX(BD_Gestão!C:C,MATCH('Banco de Dados'!$B3246,BD_Gestão!$B:$B,0)),"erro"))</f>
        <v/>
      </c>
      <c r="L3246" s="158" t="str">
        <f>IF($A3246=0,"",IFERROR(INDEX(BD_Gestão!H:H,MATCH('Banco de Dados'!$B3246,BD_Gestão!$B:$B,0)),"erro"))</f>
        <v/>
      </c>
      <c r="M3246" s="161" t="str">
        <f>IF($A3246=0,"",IFERROR(INDEX(BD_Gestão!F:F,MATCH('Banco de Dados'!$B3246,BD_Gestão!$B:$B,0)),"erro"))</f>
        <v/>
      </c>
      <c r="N3246" s="161" t="str">
        <f>IF($A3246=0,"",IFERROR(INDEX(BD_Gestão!J:J,MATCH('Banco de Dados'!$B3246,BD_Gestão!$B:$B,0)),"erro"))</f>
        <v/>
      </c>
      <c r="O3246" s="164" t="str">
        <f>IF($A3246=0,"",IFERROR(INDEX(BD_Gestão!K:K,MATCH('Banco de Dados'!$B3246,BD_Gestão!$B:$B,0)),"erro"))</f>
        <v/>
      </c>
      <c r="P3246" s="169" t="str">
        <f t="shared" si="202"/>
        <v/>
      </c>
      <c r="Q3246" s="170" t="str">
        <f t="shared" si="203"/>
        <v/>
      </c>
      <c r="R3246" s="163" t="e">
        <f t="shared" si="200"/>
        <v>#VALUE!</v>
      </c>
      <c r="S3246" s="163" t="e">
        <f t="shared" si="201"/>
        <v>#VALUE!</v>
      </c>
      <c r="T3246" s="163" t="e">
        <f>INDEX(Controle!O:O,MATCH('Banco de Dados'!A3246,Controle!M:M,0))*E3246/100</f>
        <v>#N/A</v>
      </c>
    </row>
    <row r="3247" spans="1:20" hidden="1" x14ac:dyDescent="0.2">
      <c r="A3247" s="158">
        <f>BD_TS!A3246</f>
        <v>0</v>
      </c>
      <c r="B3247" s="158" t="str">
        <f>SUBSTITUTE(SUBSTITUTE(BD_TS!D3246," ",""),"-","/")</f>
        <v/>
      </c>
      <c r="C3247" s="158">
        <f>BD_TS!E3246</f>
        <v>0</v>
      </c>
      <c r="D3247" s="159">
        <f>BD_TS!F3246</f>
        <v>0</v>
      </c>
      <c r="E3247" s="160">
        <f>BD_TS!B3246</f>
        <v>0</v>
      </c>
      <c r="F3247" s="161">
        <f>BD_TS!C3246</f>
        <v>0</v>
      </c>
      <c r="G3247" s="187">
        <f>BD_TS!H3246</f>
        <v>0</v>
      </c>
      <c r="H3247" s="158" t="str">
        <f>IF($A3247=0,"",IFERROR(INDEX(BD_Gestão!A:A,MATCH('Banco de Dados'!$B3247,BD_Gestão!$B:$B,0)),"erro"))</f>
        <v/>
      </c>
      <c r="I3247" s="162" t="str">
        <f>IF($A3247=0,"",IFERROR(INDEX(BD_Gestão!E:E,MATCH('Banco de Dados'!$B3247,BD_Gestão!$B:$B,0)),"erro"))</f>
        <v/>
      </c>
      <c r="J3247" s="186" t="str">
        <f>IF($A3247=0,"",IFERROR(INDEX(BD_Gestão!B:B,MATCH('Banco de Dados'!$B3247,BD_Gestão!$B:$B,0)),"erro"))</f>
        <v/>
      </c>
      <c r="K3247" s="158" t="str">
        <f>IF($A3247=0,"",IFERROR(INDEX(BD_Gestão!C:C,MATCH('Banco de Dados'!$B3247,BD_Gestão!$B:$B,0)),"erro"))</f>
        <v/>
      </c>
      <c r="L3247" s="158" t="str">
        <f>IF($A3247=0,"",IFERROR(INDEX(BD_Gestão!H:H,MATCH('Banco de Dados'!$B3247,BD_Gestão!$B:$B,0)),"erro"))</f>
        <v/>
      </c>
      <c r="M3247" s="161" t="str">
        <f>IF($A3247=0,"",IFERROR(INDEX(BD_Gestão!F:F,MATCH('Banco de Dados'!$B3247,BD_Gestão!$B:$B,0)),"erro"))</f>
        <v/>
      </c>
      <c r="N3247" s="161" t="str">
        <f>IF($A3247=0,"",IFERROR(INDEX(BD_Gestão!J:J,MATCH('Banco de Dados'!$B3247,BD_Gestão!$B:$B,0)),"erro"))</f>
        <v/>
      </c>
      <c r="O3247" s="164" t="str">
        <f>IF($A3247=0,"",IFERROR(INDEX(BD_Gestão!K:K,MATCH('Banco de Dados'!$B3247,BD_Gestão!$B:$B,0)),"erro"))</f>
        <v/>
      </c>
      <c r="P3247" s="169" t="str">
        <f t="shared" si="202"/>
        <v/>
      </c>
      <c r="Q3247" s="170" t="str">
        <f t="shared" si="203"/>
        <v/>
      </c>
      <c r="R3247" s="163" t="e">
        <f t="shared" si="200"/>
        <v>#VALUE!</v>
      </c>
      <c r="S3247" s="163" t="e">
        <f t="shared" si="201"/>
        <v>#VALUE!</v>
      </c>
      <c r="T3247" s="163" t="e">
        <f>INDEX(Controle!O:O,MATCH('Banco de Dados'!A3247,Controle!M:M,0))*E3247/100</f>
        <v>#N/A</v>
      </c>
    </row>
    <row r="3248" spans="1:20" hidden="1" x14ac:dyDescent="0.2">
      <c r="A3248" s="158">
        <f>BD_TS!A3247</f>
        <v>0</v>
      </c>
      <c r="B3248" s="158" t="str">
        <f>SUBSTITUTE(SUBSTITUTE(BD_TS!D3247," ",""),"-","/")</f>
        <v/>
      </c>
      <c r="C3248" s="158">
        <f>BD_TS!E3247</f>
        <v>0</v>
      </c>
      <c r="D3248" s="159">
        <f>BD_TS!F3247</f>
        <v>0</v>
      </c>
      <c r="E3248" s="160">
        <f>BD_TS!B3247</f>
        <v>0</v>
      </c>
      <c r="F3248" s="161">
        <f>BD_TS!C3247</f>
        <v>0</v>
      </c>
      <c r="G3248" s="187">
        <f>BD_TS!H3247</f>
        <v>0</v>
      </c>
      <c r="H3248" s="158" t="str">
        <f>IF($A3248=0,"",IFERROR(INDEX(BD_Gestão!A:A,MATCH('Banco de Dados'!$B3248,BD_Gestão!$B:$B,0)),"erro"))</f>
        <v/>
      </c>
      <c r="I3248" s="162" t="str">
        <f>IF($A3248=0,"",IFERROR(INDEX(BD_Gestão!E:E,MATCH('Banco de Dados'!$B3248,BD_Gestão!$B:$B,0)),"erro"))</f>
        <v/>
      </c>
      <c r="J3248" s="186" t="str">
        <f>IF($A3248=0,"",IFERROR(INDEX(BD_Gestão!B:B,MATCH('Banco de Dados'!$B3248,BD_Gestão!$B:$B,0)),"erro"))</f>
        <v/>
      </c>
      <c r="K3248" s="158" t="str">
        <f>IF($A3248=0,"",IFERROR(INDEX(BD_Gestão!C:C,MATCH('Banco de Dados'!$B3248,BD_Gestão!$B:$B,0)),"erro"))</f>
        <v/>
      </c>
      <c r="L3248" s="158" t="str">
        <f>IF($A3248=0,"",IFERROR(INDEX(BD_Gestão!H:H,MATCH('Banco de Dados'!$B3248,BD_Gestão!$B:$B,0)),"erro"))</f>
        <v/>
      </c>
      <c r="M3248" s="161" t="str">
        <f>IF($A3248=0,"",IFERROR(INDEX(BD_Gestão!F:F,MATCH('Banco de Dados'!$B3248,BD_Gestão!$B:$B,0)),"erro"))</f>
        <v/>
      </c>
      <c r="N3248" s="161" t="str">
        <f>IF($A3248=0,"",IFERROR(INDEX(BD_Gestão!J:J,MATCH('Banco de Dados'!$B3248,BD_Gestão!$B:$B,0)),"erro"))</f>
        <v/>
      </c>
      <c r="O3248" s="164" t="str">
        <f>IF($A3248=0,"",IFERROR(INDEX(BD_Gestão!K:K,MATCH('Banco de Dados'!$B3248,BD_Gestão!$B:$B,0)),"erro"))</f>
        <v/>
      </c>
      <c r="P3248" s="169" t="str">
        <f t="shared" si="202"/>
        <v/>
      </c>
      <c r="Q3248" s="170" t="str">
        <f t="shared" si="203"/>
        <v/>
      </c>
      <c r="R3248" s="163" t="e">
        <f t="shared" si="200"/>
        <v>#VALUE!</v>
      </c>
      <c r="S3248" s="163" t="e">
        <f t="shared" si="201"/>
        <v>#VALUE!</v>
      </c>
      <c r="T3248" s="163" t="e">
        <f>INDEX(Controle!O:O,MATCH('Banco de Dados'!A3248,Controle!M:M,0))*E3248/100</f>
        <v>#N/A</v>
      </c>
    </row>
    <row r="3249" spans="1:20" hidden="1" x14ac:dyDescent="0.2">
      <c r="A3249" s="158">
        <f>BD_TS!A3248</f>
        <v>0</v>
      </c>
      <c r="B3249" s="158" t="str">
        <f>SUBSTITUTE(SUBSTITUTE(BD_TS!D3248," ",""),"-","/")</f>
        <v/>
      </c>
      <c r="C3249" s="158">
        <f>BD_TS!E3248</f>
        <v>0</v>
      </c>
      <c r="D3249" s="159">
        <f>BD_TS!F3248</f>
        <v>0</v>
      </c>
      <c r="E3249" s="160">
        <f>BD_TS!B3248</f>
        <v>0</v>
      </c>
      <c r="F3249" s="161">
        <f>BD_TS!C3248</f>
        <v>0</v>
      </c>
      <c r="G3249" s="187">
        <f>BD_TS!H3248</f>
        <v>0</v>
      </c>
      <c r="H3249" s="158" t="str">
        <f>IF($A3249=0,"",IFERROR(INDEX(BD_Gestão!A:A,MATCH('Banco de Dados'!$B3249,BD_Gestão!$B:$B,0)),"erro"))</f>
        <v/>
      </c>
      <c r="I3249" s="162" t="str">
        <f>IF($A3249=0,"",IFERROR(INDEX(BD_Gestão!E:E,MATCH('Banco de Dados'!$B3249,BD_Gestão!$B:$B,0)),"erro"))</f>
        <v/>
      </c>
      <c r="J3249" s="186" t="str">
        <f>IF($A3249=0,"",IFERROR(INDEX(BD_Gestão!B:B,MATCH('Banco de Dados'!$B3249,BD_Gestão!$B:$B,0)),"erro"))</f>
        <v/>
      </c>
      <c r="K3249" s="158" t="str">
        <f>IF($A3249=0,"",IFERROR(INDEX(BD_Gestão!C:C,MATCH('Banco de Dados'!$B3249,BD_Gestão!$B:$B,0)),"erro"))</f>
        <v/>
      </c>
      <c r="L3249" s="158" t="str">
        <f>IF($A3249=0,"",IFERROR(INDEX(BD_Gestão!H:H,MATCH('Banco de Dados'!$B3249,BD_Gestão!$B:$B,0)),"erro"))</f>
        <v/>
      </c>
      <c r="M3249" s="161" t="str">
        <f>IF($A3249=0,"",IFERROR(INDEX(BD_Gestão!F:F,MATCH('Banco de Dados'!$B3249,BD_Gestão!$B:$B,0)),"erro"))</f>
        <v/>
      </c>
      <c r="N3249" s="161" t="str">
        <f>IF($A3249=0,"",IFERROR(INDEX(BD_Gestão!J:J,MATCH('Banco de Dados'!$B3249,BD_Gestão!$B:$B,0)),"erro"))</f>
        <v/>
      </c>
      <c r="O3249" s="164" t="str">
        <f>IF($A3249=0,"",IFERROR(INDEX(BD_Gestão!K:K,MATCH('Banco de Dados'!$B3249,BD_Gestão!$B:$B,0)),"erro"))</f>
        <v/>
      </c>
      <c r="P3249" s="169" t="str">
        <f t="shared" si="202"/>
        <v/>
      </c>
      <c r="Q3249" s="170" t="str">
        <f t="shared" si="203"/>
        <v/>
      </c>
      <c r="R3249" s="163" t="e">
        <f t="shared" si="200"/>
        <v>#VALUE!</v>
      </c>
      <c r="S3249" s="163" t="e">
        <f t="shared" si="201"/>
        <v>#VALUE!</v>
      </c>
      <c r="T3249" s="163" t="e">
        <f>INDEX(Controle!O:O,MATCH('Banco de Dados'!A3249,Controle!M:M,0))*E3249/100</f>
        <v>#N/A</v>
      </c>
    </row>
    <row r="3250" spans="1:20" hidden="1" x14ac:dyDescent="0.2">
      <c r="A3250" s="158">
        <f>BD_TS!A3249</f>
        <v>0</v>
      </c>
      <c r="B3250" s="158" t="str">
        <f>SUBSTITUTE(SUBSTITUTE(BD_TS!D3249," ",""),"-","/")</f>
        <v/>
      </c>
      <c r="C3250" s="158">
        <f>BD_TS!E3249</f>
        <v>0</v>
      </c>
      <c r="D3250" s="159">
        <f>BD_TS!F3249</f>
        <v>0</v>
      </c>
      <c r="E3250" s="160">
        <f>BD_TS!B3249</f>
        <v>0</v>
      </c>
      <c r="F3250" s="161">
        <f>BD_TS!C3249</f>
        <v>0</v>
      </c>
      <c r="G3250" s="187">
        <f>BD_TS!H3249</f>
        <v>0</v>
      </c>
      <c r="H3250" s="158" t="str">
        <f>IF($A3250=0,"",IFERROR(INDEX(BD_Gestão!A:A,MATCH('Banco de Dados'!$B3250,BD_Gestão!$B:$B,0)),"erro"))</f>
        <v/>
      </c>
      <c r="I3250" s="162" t="str">
        <f>IF($A3250=0,"",IFERROR(INDEX(BD_Gestão!E:E,MATCH('Banco de Dados'!$B3250,BD_Gestão!$B:$B,0)),"erro"))</f>
        <v/>
      </c>
      <c r="J3250" s="186" t="str">
        <f>IF($A3250=0,"",IFERROR(INDEX(BD_Gestão!B:B,MATCH('Banco de Dados'!$B3250,BD_Gestão!$B:$B,0)),"erro"))</f>
        <v/>
      </c>
      <c r="K3250" s="158" t="str">
        <f>IF($A3250=0,"",IFERROR(INDEX(BD_Gestão!C:C,MATCH('Banco de Dados'!$B3250,BD_Gestão!$B:$B,0)),"erro"))</f>
        <v/>
      </c>
      <c r="L3250" s="158" t="str">
        <f>IF($A3250=0,"",IFERROR(INDEX(BD_Gestão!H:H,MATCH('Banco de Dados'!$B3250,BD_Gestão!$B:$B,0)),"erro"))</f>
        <v/>
      </c>
      <c r="M3250" s="161" t="str">
        <f>IF($A3250=0,"",IFERROR(INDEX(BD_Gestão!F:F,MATCH('Banco de Dados'!$B3250,BD_Gestão!$B:$B,0)),"erro"))</f>
        <v/>
      </c>
      <c r="N3250" s="161" t="str">
        <f>IF($A3250=0,"",IFERROR(INDEX(BD_Gestão!J:J,MATCH('Banco de Dados'!$B3250,BD_Gestão!$B:$B,0)),"erro"))</f>
        <v/>
      </c>
      <c r="O3250" s="164" t="str">
        <f>IF($A3250=0,"",IFERROR(INDEX(BD_Gestão!K:K,MATCH('Banco de Dados'!$B3250,BD_Gestão!$B:$B,0)),"erro"))</f>
        <v/>
      </c>
      <c r="P3250" s="169" t="str">
        <f t="shared" si="202"/>
        <v/>
      </c>
      <c r="Q3250" s="170" t="str">
        <f t="shared" si="203"/>
        <v/>
      </c>
      <c r="R3250" s="163" t="e">
        <f t="shared" si="200"/>
        <v>#VALUE!</v>
      </c>
      <c r="S3250" s="163" t="e">
        <f t="shared" si="201"/>
        <v>#VALUE!</v>
      </c>
      <c r="T3250" s="163" t="e">
        <f>INDEX(Controle!O:O,MATCH('Banco de Dados'!A3250,Controle!M:M,0))*E3250/100</f>
        <v>#N/A</v>
      </c>
    </row>
    <row r="3251" spans="1:20" hidden="1" x14ac:dyDescent="0.2">
      <c r="A3251" s="158">
        <f>BD_TS!A3250</f>
        <v>0</v>
      </c>
      <c r="B3251" s="158" t="str">
        <f>SUBSTITUTE(SUBSTITUTE(BD_TS!D3250," ",""),"-","/")</f>
        <v/>
      </c>
      <c r="C3251" s="158">
        <f>BD_TS!E3250</f>
        <v>0</v>
      </c>
      <c r="D3251" s="159">
        <f>BD_TS!F3250</f>
        <v>0</v>
      </c>
      <c r="E3251" s="160">
        <f>BD_TS!B3250</f>
        <v>0</v>
      </c>
      <c r="F3251" s="161">
        <f>BD_TS!C3250</f>
        <v>0</v>
      </c>
      <c r="G3251" s="187">
        <f>BD_TS!H3250</f>
        <v>0</v>
      </c>
      <c r="H3251" s="158" t="str">
        <f>IF($A3251=0,"",IFERROR(INDEX(BD_Gestão!A:A,MATCH('Banco de Dados'!$B3251,BD_Gestão!$B:$B,0)),"erro"))</f>
        <v/>
      </c>
      <c r="I3251" s="162" t="str">
        <f>IF($A3251=0,"",IFERROR(INDEX(BD_Gestão!E:E,MATCH('Banco de Dados'!$B3251,BD_Gestão!$B:$B,0)),"erro"))</f>
        <v/>
      </c>
      <c r="J3251" s="186" t="str">
        <f>IF($A3251=0,"",IFERROR(INDEX(BD_Gestão!B:B,MATCH('Banco de Dados'!$B3251,BD_Gestão!$B:$B,0)),"erro"))</f>
        <v/>
      </c>
      <c r="K3251" s="158" t="str">
        <f>IF($A3251=0,"",IFERROR(INDEX(BD_Gestão!C:C,MATCH('Banco de Dados'!$B3251,BD_Gestão!$B:$B,0)),"erro"))</f>
        <v/>
      </c>
      <c r="L3251" s="158" t="str">
        <f>IF($A3251=0,"",IFERROR(INDEX(BD_Gestão!H:H,MATCH('Banco de Dados'!$B3251,BD_Gestão!$B:$B,0)),"erro"))</f>
        <v/>
      </c>
      <c r="M3251" s="161" t="str">
        <f>IF($A3251=0,"",IFERROR(INDEX(BD_Gestão!F:F,MATCH('Banco de Dados'!$B3251,BD_Gestão!$B:$B,0)),"erro"))</f>
        <v/>
      </c>
      <c r="N3251" s="161" t="str">
        <f>IF($A3251=0,"",IFERROR(INDEX(BD_Gestão!J:J,MATCH('Banco de Dados'!$B3251,BD_Gestão!$B:$B,0)),"erro"))</f>
        <v/>
      </c>
      <c r="O3251" s="164" t="str">
        <f>IF($A3251=0,"",IFERROR(INDEX(BD_Gestão!K:K,MATCH('Banco de Dados'!$B3251,BD_Gestão!$B:$B,0)),"erro"))</f>
        <v/>
      </c>
      <c r="P3251" s="169" t="str">
        <f t="shared" si="202"/>
        <v/>
      </c>
      <c r="Q3251" s="170" t="str">
        <f t="shared" si="203"/>
        <v/>
      </c>
      <c r="R3251" s="163" t="e">
        <f t="shared" si="200"/>
        <v>#VALUE!</v>
      </c>
      <c r="S3251" s="163" t="e">
        <f t="shared" si="201"/>
        <v>#VALUE!</v>
      </c>
      <c r="T3251" s="163" t="e">
        <f>INDEX(Controle!O:O,MATCH('Banco de Dados'!A3251,Controle!M:M,0))*E3251/100</f>
        <v>#N/A</v>
      </c>
    </row>
    <row r="3252" spans="1:20" hidden="1" x14ac:dyDescent="0.2">
      <c r="A3252" s="158">
        <f>BD_TS!A3251</f>
        <v>0</v>
      </c>
      <c r="B3252" s="158" t="str">
        <f>SUBSTITUTE(SUBSTITUTE(BD_TS!D3251," ",""),"-","/")</f>
        <v/>
      </c>
      <c r="C3252" s="158">
        <f>BD_TS!E3251</f>
        <v>0</v>
      </c>
      <c r="D3252" s="159">
        <f>BD_TS!F3251</f>
        <v>0</v>
      </c>
      <c r="E3252" s="160">
        <f>BD_TS!B3251</f>
        <v>0</v>
      </c>
      <c r="F3252" s="161">
        <f>BD_TS!C3251</f>
        <v>0</v>
      </c>
      <c r="G3252" s="187">
        <f>BD_TS!H3251</f>
        <v>0</v>
      </c>
      <c r="H3252" s="158" t="str">
        <f>IF($A3252=0,"",IFERROR(INDEX(BD_Gestão!A:A,MATCH('Banco de Dados'!$B3252,BD_Gestão!$B:$B,0)),"erro"))</f>
        <v/>
      </c>
      <c r="I3252" s="162" t="str">
        <f>IF($A3252=0,"",IFERROR(INDEX(BD_Gestão!E:E,MATCH('Banco de Dados'!$B3252,BD_Gestão!$B:$B,0)),"erro"))</f>
        <v/>
      </c>
      <c r="J3252" s="186" t="str">
        <f>IF($A3252=0,"",IFERROR(INDEX(BD_Gestão!B:B,MATCH('Banco de Dados'!$B3252,BD_Gestão!$B:$B,0)),"erro"))</f>
        <v/>
      </c>
      <c r="K3252" s="158" t="str">
        <f>IF($A3252=0,"",IFERROR(INDEX(BD_Gestão!C:C,MATCH('Banco de Dados'!$B3252,BD_Gestão!$B:$B,0)),"erro"))</f>
        <v/>
      </c>
      <c r="L3252" s="158" t="str">
        <f>IF($A3252=0,"",IFERROR(INDEX(BD_Gestão!H:H,MATCH('Banco de Dados'!$B3252,BD_Gestão!$B:$B,0)),"erro"))</f>
        <v/>
      </c>
      <c r="M3252" s="161" t="str">
        <f>IF($A3252=0,"",IFERROR(INDEX(BD_Gestão!F:F,MATCH('Banco de Dados'!$B3252,BD_Gestão!$B:$B,0)),"erro"))</f>
        <v/>
      </c>
      <c r="N3252" s="161" t="str">
        <f>IF($A3252=0,"",IFERROR(INDEX(BD_Gestão!J:J,MATCH('Banco de Dados'!$B3252,BD_Gestão!$B:$B,0)),"erro"))</f>
        <v/>
      </c>
      <c r="O3252" s="164" t="str">
        <f>IF($A3252=0,"",IFERROR(INDEX(BD_Gestão!K:K,MATCH('Banco de Dados'!$B3252,BD_Gestão!$B:$B,0)),"erro"))</f>
        <v/>
      </c>
      <c r="P3252" s="169" t="str">
        <f t="shared" si="202"/>
        <v/>
      </c>
      <c r="Q3252" s="170" t="str">
        <f t="shared" si="203"/>
        <v/>
      </c>
      <c r="R3252" s="163" t="e">
        <f t="shared" si="200"/>
        <v>#VALUE!</v>
      </c>
      <c r="S3252" s="163" t="e">
        <f t="shared" si="201"/>
        <v>#VALUE!</v>
      </c>
      <c r="T3252" s="163" t="e">
        <f>INDEX(Controle!O:O,MATCH('Banco de Dados'!A3252,Controle!M:M,0))*E3252/100</f>
        <v>#N/A</v>
      </c>
    </row>
    <row r="3253" spans="1:20" hidden="1" x14ac:dyDescent="0.2">
      <c r="A3253" s="158">
        <f>BD_TS!A3252</f>
        <v>0</v>
      </c>
      <c r="B3253" s="158" t="str">
        <f>SUBSTITUTE(SUBSTITUTE(BD_TS!D3252," ",""),"-","/")</f>
        <v/>
      </c>
      <c r="C3253" s="158">
        <f>BD_TS!E3252</f>
        <v>0</v>
      </c>
      <c r="D3253" s="159">
        <f>BD_TS!F3252</f>
        <v>0</v>
      </c>
      <c r="E3253" s="160">
        <f>BD_TS!B3252</f>
        <v>0</v>
      </c>
      <c r="F3253" s="161">
        <f>BD_TS!C3252</f>
        <v>0</v>
      </c>
      <c r="G3253" s="187">
        <f>BD_TS!H3252</f>
        <v>0</v>
      </c>
      <c r="H3253" s="158" t="str">
        <f>IF($A3253=0,"",IFERROR(INDEX(BD_Gestão!A:A,MATCH('Banco de Dados'!$B3253,BD_Gestão!$B:$B,0)),"erro"))</f>
        <v/>
      </c>
      <c r="I3253" s="162" t="str">
        <f>IF($A3253=0,"",IFERROR(INDEX(BD_Gestão!E:E,MATCH('Banco de Dados'!$B3253,BD_Gestão!$B:$B,0)),"erro"))</f>
        <v/>
      </c>
      <c r="J3253" s="186" t="str">
        <f>IF($A3253=0,"",IFERROR(INDEX(BD_Gestão!B:B,MATCH('Banco de Dados'!$B3253,BD_Gestão!$B:$B,0)),"erro"))</f>
        <v/>
      </c>
      <c r="K3253" s="158" t="str">
        <f>IF($A3253=0,"",IFERROR(INDEX(BD_Gestão!C:C,MATCH('Banco de Dados'!$B3253,BD_Gestão!$B:$B,0)),"erro"))</f>
        <v/>
      </c>
      <c r="L3253" s="158" t="str">
        <f>IF($A3253=0,"",IFERROR(INDEX(BD_Gestão!H:H,MATCH('Banco de Dados'!$B3253,BD_Gestão!$B:$B,0)),"erro"))</f>
        <v/>
      </c>
      <c r="M3253" s="161" t="str">
        <f>IF($A3253=0,"",IFERROR(INDEX(BD_Gestão!F:F,MATCH('Banco de Dados'!$B3253,BD_Gestão!$B:$B,0)),"erro"))</f>
        <v/>
      </c>
      <c r="N3253" s="161" t="str">
        <f>IF($A3253=0,"",IFERROR(INDEX(BD_Gestão!J:J,MATCH('Banco de Dados'!$B3253,BD_Gestão!$B:$B,0)),"erro"))</f>
        <v/>
      </c>
      <c r="O3253" s="164" t="str">
        <f>IF($A3253=0,"",IFERROR(INDEX(BD_Gestão!K:K,MATCH('Banco de Dados'!$B3253,BD_Gestão!$B:$B,0)),"erro"))</f>
        <v/>
      </c>
      <c r="P3253" s="169" t="str">
        <f t="shared" si="202"/>
        <v/>
      </c>
      <c r="Q3253" s="170" t="str">
        <f t="shared" si="203"/>
        <v/>
      </c>
      <c r="R3253" s="163" t="e">
        <f t="shared" si="200"/>
        <v>#VALUE!</v>
      </c>
      <c r="S3253" s="163" t="e">
        <f t="shared" si="201"/>
        <v>#VALUE!</v>
      </c>
      <c r="T3253" s="163" t="e">
        <f>INDEX(Controle!O:O,MATCH('Banco de Dados'!A3253,Controle!M:M,0))*E3253/100</f>
        <v>#N/A</v>
      </c>
    </row>
    <row r="3254" spans="1:20" hidden="1" x14ac:dyDescent="0.2">
      <c r="A3254" s="158">
        <f>BD_TS!A3253</f>
        <v>0</v>
      </c>
      <c r="B3254" s="158" t="str">
        <f>SUBSTITUTE(SUBSTITUTE(BD_TS!D3253," ",""),"-","/")</f>
        <v/>
      </c>
      <c r="C3254" s="158">
        <f>BD_TS!E3253</f>
        <v>0</v>
      </c>
      <c r="D3254" s="159">
        <f>BD_TS!F3253</f>
        <v>0</v>
      </c>
      <c r="E3254" s="160">
        <f>BD_TS!B3253</f>
        <v>0</v>
      </c>
      <c r="F3254" s="161">
        <f>BD_TS!C3253</f>
        <v>0</v>
      </c>
      <c r="G3254" s="187">
        <f>BD_TS!H3253</f>
        <v>0</v>
      </c>
      <c r="H3254" s="158" t="str">
        <f>IF($A3254=0,"",IFERROR(INDEX(BD_Gestão!A:A,MATCH('Banco de Dados'!$B3254,BD_Gestão!$B:$B,0)),"erro"))</f>
        <v/>
      </c>
      <c r="I3254" s="162" t="str">
        <f>IF($A3254=0,"",IFERROR(INDEX(BD_Gestão!E:E,MATCH('Banco de Dados'!$B3254,BD_Gestão!$B:$B,0)),"erro"))</f>
        <v/>
      </c>
      <c r="J3254" s="186" t="str">
        <f>IF($A3254=0,"",IFERROR(INDEX(BD_Gestão!B:B,MATCH('Banco de Dados'!$B3254,BD_Gestão!$B:$B,0)),"erro"))</f>
        <v/>
      </c>
      <c r="K3254" s="158" t="str">
        <f>IF($A3254=0,"",IFERROR(INDEX(BD_Gestão!C:C,MATCH('Banco de Dados'!$B3254,BD_Gestão!$B:$B,0)),"erro"))</f>
        <v/>
      </c>
      <c r="L3254" s="158" t="str">
        <f>IF($A3254=0,"",IFERROR(INDEX(BD_Gestão!H:H,MATCH('Banco de Dados'!$B3254,BD_Gestão!$B:$B,0)),"erro"))</f>
        <v/>
      </c>
      <c r="M3254" s="161" t="str">
        <f>IF($A3254=0,"",IFERROR(INDEX(BD_Gestão!F:F,MATCH('Banco de Dados'!$B3254,BD_Gestão!$B:$B,0)),"erro"))</f>
        <v/>
      </c>
      <c r="N3254" s="161" t="str">
        <f>IF($A3254=0,"",IFERROR(INDEX(BD_Gestão!J:J,MATCH('Banco de Dados'!$B3254,BD_Gestão!$B:$B,0)),"erro"))</f>
        <v/>
      </c>
      <c r="O3254" s="164" t="str">
        <f>IF($A3254=0,"",IFERROR(INDEX(BD_Gestão!K:K,MATCH('Banco de Dados'!$B3254,BD_Gestão!$B:$B,0)),"erro"))</f>
        <v/>
      </c>
      <c r="P3254" s="169" t="str">
        <f t="shared" si="202"/>
        <v/>
      </c>
      <c r="Q3254" s="170" t="str">
        <f t="shared" si="203"/>
        <v/>
      </c>
      <c r="R3254" s="163" t="e">
        <f t="shared" si="200"/>
        <v>#VALUE!</v>
      </c>
      <c r="S3254" s="163" t="e">
        <f t="shared" si="201"/>
        <v>#VALUE!</v>
      </c>
      <c r="T3254" s="163" t="e">
        <f>INDEX(Controle!O:O,MATCH('Banco de Dados'!A3254,Controle!M:M,0))*E3254/100</f>
        <v>#N/A</v>
      </c>
    </row>
    <row r="3255" spans="1:20" hidden="1" x14ac:dyDescent="0.2">
      <c r="A3255" s="158">
        <f>BD_TS!A3254</f>
        <v>0</v>
      </c>
      <c r="B3255" s="158" t="str">
        <f>SUBSTITUTE(SUBSTITUTE(BD_TS!D3254," ",""),"-","/")</f>
        <v/>
      </c>
      <c r="C3255" s="158">
        <f>BD_TS!E3254</f>
        <v>0</v>
      </c>
      <c r="D3255" s="159">
        <f>BD_TS!F3254</f>
        <v>0</v>
      </c>
      <c r="E3255" s="160">
        <f>BD_TS!B3254</f>
        <v>0</v>
      </c>
      <c r="F3255" s="161">
        <f>BD_TS!C3254</f>
        <v>0</v>
      </c>
      <c r="G3255" s="187">
        <f>BD_TS!H3254</f>
        <v>0</v>
      </c>
      <c r="H3255" s="158" t="str">
        <f>IF($A3255=0,"",IFERROR(INDEX(BD_Gestão!A:A,MATCH('Banco de Dados'!$B3255,BD_Gestão!$B:$B,0)),"erro"))</f>
        <v/>
      </c>
      <c r="I3255" s="162" t="str">
        <f>IF($A3255=0,"",IFERROR(INDEX(BD_Gestão!E:E,MATCH('Banco de Dados'!$B3255,BD_Gestão!$B:$B,0)),"erro"))</f>
        <v/>
      </c>
      <c r="J3255" s="186" t="str">
        <f>IF($A3255=0,"",IFERROR(INDEX(BD_Gestão!B:B,MATCH('Banco de Dados'!$B3255,BD_Gestão!$B:$B,0)),"erro"))</f>
        <v/>
      </c>
      <c r="K3255" s="158" t="str">
        <f>IF($A3255=0,"",IFERROR(INDEX(BD_Gestão!C:C,MATCH('Banco de Dados'!$B3255,BD_Gestão!$B:$B,0)),"erro"))</f>
        <v/>
      </c>
      <c r="L3255" s="158" t="str">
        <f>IF($A3255=0,"",IFERROR(INDEX(BD_Gestão!H:H,MATCH('Banco de Dados'!$B3255,BD_Gestão!$B:$B,0)),"erro"))</f>
        <v/>
      </c>
      <c r="M3255" s="161" t="str">
        <f>IF($A3255=0,"",IFERROR(INDEX(BD_Gestão!F:F,MATCH('Banco de Dados'!$B3255,BD_Gestão!$B:$B,0)),"erro"))</f>
        <v/>
      </c>
      <c r="N3255" s="161" t="str">
        <f>IF($A3255=0,"",IFERROR(INDEX(BD_Gestão!J:J,MATCH('Banco de Dados'!$B3255,BD_Gestão!$B:$B,0)),"erro"))</f>
        <v/>
      </c>
      <c r="O3255" s="164" t="str">
        <f>IF($A3255=0,"",IFERROR(INDEX(BD_Gestão!K:K,MATCH('Banco de Dados'!$B3255,BD_Gestão!$B:$B,0)),"erro"))</f>
        <v/>
      </c>
      <c r="P3255" s="169" t="str">
        <f t="shared" si="202"/>
        <v/>
      </c>
      <c r="Q3255" s="170" t="str">
        <f t="shared" si="203"/>
        <v/>
      </c>
      <c r="R3255" s="163" t="e">
        <f t="shared" si="200"/>
        <v>#VALUE!</v>
      </c>
      <c r="S3255" s="163" t="e">
        <f t="shared" si="201"/>
        <v>#VALUE!</v>
      </c>
      <c r="T3255" s="163" t="e">
        <f>INDEX(Controle!O:O,MATCH('Banco de Dados'!A3255,Controle!M:M,0))*E3255/100</f>
        <v>#N/A</v>
      </c>
    </row>
    <row r="3256" spans="1:20" hidden="1" x14ac:dyDescent="0.2">
      <c r="A3256" s="158">
        <f>BD_TS!A3255</f>
        <v>0</v>
      </c>
      <c r="B3256" s="158" t="str">
        <f>SUBSTITUTE(SUBSTITUTE(BD_TS!D3255," ",""),"-","/")</f>
        <v/>
      </c>
      <c r="C3256" s="158">
        <f>BD_TS!E3255</f>
        <v>0</v>
      </c>
      <c r="D3256" s="159">
        <f>BD_TS!F3255</f>
        <v>0</v>
      </c>
      <c r="E3256" s="160">
        <f>BD_TS!B3255</f>
        <v>0</v>
      </c>
      <c r="F3256" s="161">
        <f>BD_TS!C3255</f>
        <v>0</v>
      </c>
      <c r="G3256" s="187">
        <f>BD_TS!H3255</f>
        <v>0</v>
      </c>
      <c r="H3256" s="158" t="str">
        <f>IF($A3256=0,"",IFERROR(INDEX(BD_Gestão!A:A,MATCH('Banco de Dados'!$B3256,BD_Gestão!$B:$B,0)),"erro"))</f>
        <v/>
      </c>
      <c r="I3256" s="162" t="str">
        <f>IF($A3256=0,"",IFERROR(INDEX(BD_Gestão!E:E,MATCH('Banco de Dados'!$B3256,BD_Gestão!$B:$B,0)),"erro"))</f>
        <v/>
      </c>
      <c r="J3256" s="186" t="str">
        <f>IF($A3256=0,"",IFERROR(INDEX(BD_Gestão!B:B,MATCH('Banco de Dados'!$B3256,BD_Gestão!$B:$B,0)),"erro"))</f>
        <v/>
      </c>
      <c r="K3256" s="158" t="str">
        <f>IF($A3256=0,"",IFERROR(INDEX(BD_Gestão!C:C,MATCH('Banco de Dados'!$B3256,BD_Gestão!$B:$B,0)),"erro"))</f>
        <v/>
      </c>
      <c r="L3256" s="158" t="str">
        <f>IF($A3256=0,"",IFERROR(INDEX(BD_Gestão!H:H,MATCH('Banco de Dados'!$B3256,BD_Gestão!$B:$B,0)),"erro"))</f>
        <v/>
      </c>
      <c r="M3256" s="161" t="str">
        <f>IF($A3256=0,"",IFERROR(INDEX(BD_Gestão!F:F,MATCH('Banco de Dados'!$B3256,BD_Gestão!$B:$B,0)),"erro"))</f>
        <v/>
      </c>
      <c r="N3256" s="161" t="str">
        <f>IF($A3256=0,"",IFERROR(INDEX(BD_Gestão!J:J,MATCH('Banco de Dados'!$B3256,BD_Gestão!$B:$B,0)),"erro"))</f>
        <v/>
      </c>
      <c r="O3256" s="164" t="str">
        <f>IF($A3256=0,"",IFERROR(INDEX(BD_Gestão!K:K,MATCH('Banco de Dados'!$B3256,BD_Gestão!$B:$B,0)),"erro"))</f>
        <v/>
      </c>
      <c r="P3256" s="169" t="str">
        <f t="shared" si="202"/>
        <v/>
      </c>
      <c r="Q3256" s="170" t="str">
        <f t="shared" si="203"/>
        <v/>
      </c>
      <c r="R3256" s="163" t="e">
        <f t="shared" si="200"/>
        <v>#VALUE!</v>
      </c>
      <c r="S3256" s="163" t="e">
        <f t="shared" si="201"/>
        <v>#VALUE!</v>
      </c>
      <c r="T3256" s="163" t="e">
        <f>INDEX(Controle!O:O,MATCH('Banco de Dados'!A3256,Controle!M:M,0))*E3256/100</f>
        <v>#N/A</v>
      </c>
    </row>
    <row r="3257" spans="1:20" hidden="1" x14ac:dyDescent="0.2">
      <c r="A3257" s="158">
        <f>BD_TS!A3256</f>
        <v>0</v>
      </c>
      <c r="B3257" s="158" t="str">
        <f>SUBSTITUTE(SUBSTITUTE(BD_TS!D3256," ",""),"-","/")</f>
        <v/>
      </c>
      <c r="C3257" s="158">
        <f>BD_TS!E3256</f>
        <v>0</v>
      </c>
      <c r="D3257" s="159">
        <f>BD_TS!F3256</f>
        <v>0</v>
      </c>
      <c r="E3257" s="160">
        <f>BD_TS!B3256</f>
        <v>0</v>
      </c>
      <c r="F3257" s="161">
        <f>BD_TS!C3256</f>
        <v>0</v>
      </c>
      <c r="G3257" s="187">
        <f>BD_TS!H3256</f>
        <v>0</v>
      </c>
      <c r="H3257" s="158" t="str">
        <f>IF($A3257=0,"",IFERROR(INDEX(BD_Gestão!A:A,MATCH('Banco de Dados'!$B3257,BD_Gestão!$B:$B,0)),"erro"))</f>
        <v/>
      </c>
      <c r="I3257" s="162" t="str">
        <f>IF($A3257=0,"",IFERROR(INDEX(BD_Gestão!E:E,MATCH('Banco de Dados'!$B3257,BD_Gestão!$B:$B,0)),"erro"))</f>
        <v/>
      </c>
      <c r="J3257" s="186" t="str">
        <f>IF($A3257=0,"",IFERROR(INDEX(BD_Gestão!B:B,MATCH('Banco de Dados'!$B3257,BD_Gestão!$B:$B,0)),"erro"))</f>
        <v/>
      </c>
      <c r="K3257" s="158" t="str">
        <f>IF($A3257=0,"",IFERROR(INDEX(BD_Gestão!C:C,MATCH('Banco de Dados'!$B3257,BD_Gestão!$B:$B,0)),"erro"))</f>
        <v/>
      </c>
      <c r="L3257" s="158" t="str">
        <f>IF($A3257=0,"",IFERROR(INDEX(BD_Gestão!H:H,MATCH('Banco de Dados'!$B3257,BD_Gestão!$B:$B,0)),"erro"))</f>
        <v/>
      </c>
      <c r="M3257" s="161" t="str">
        <f>IF($A3257=0,"",IFERROR(INDEX(BD_Gestão!F:F,MATCH('Banco de Dados'!$B3257,BD_Gestão!$B:$B,0)),"erro"))</f>
        <v/>
      </c>
      <c r="N3257" s="161" t="str">
        <f>IF($A3257=0,"",IFERROR(INDEX(BD_Gestão!J:J,MATCH('Banco de Dados'!$B3257,BD_Gestão!$B:$B,0)),"erro"))</f>
        <v/>
      </c>
      <c r="O3257" s="164" t="str">
        <f>IF($A3257=0,"",IFERROR(INDEX(BD_Gestão!K:K,MATCH('Banco de Dados'!$B3257,BD_Gestão!$B:$B,0)),"erro"))</f>
        <v/>
      </c>
      <c r="P3257" s="169" t="str">
        <f t="shared" si="202"/>
        <v/>
      </c>
      <c r="Q3257" s="170" t="str">
        <f t="shared" si="203"/>
        <v/>
      </c>
      <c r="R3257" s="163" t="e">
        <f t="shared" si="200"/>
        <v>#VALUE!</v>
      </c>
      <c r="S3257" s="163" t="e">
        <f t="shared" si="201"/>
        <v>#VALUE!</v>
      </c>
      <c r="T3257" s="163" t="e">
        <f>INDEX(Controle!O:O,MATCH('Banco de Dados'!A3257,Controle!M:M,0))*E3257/100</f>
        <v>#N/A</v>
      </c>
    </row>
    <row r="3258" spans="1:20" hidden="1" x14ac:dyDescent="0.2">
      <c r="A3258" s="158">
        <f>BD_TS!A3257</f>
        <v>0</v>
      </c>
      <c r="B3258" s="158" t="str">
        <f>SUBSTITUTE(SUBSTITUTE(BD_TS!D3257," ",""),"-","/")</f>
        <v/>
      </c>
      <c r="C3258" s="158">
        <f>BD_TS!E3257</f>
        <v>0</v>
      </c>
      <c r="D3258" s="159">
        <f>BD_TS!F3257</f>
        <v>0</v>
      </c>
      <c r="E3258" s="160">
        <f>BD_TS!B3257</f>
        <v>0</v>
      </c>
      <c r="F3258" s="161">
        <f>BD_TS!C3257</f>
        <v>0</v>
      </c>
      <c r="G3258" s="187">
        <f>BD_TS!H3257</f>
        <v>0</v>
      </c>
      <c r="H3258" s="158" t="str">
        <f>IF($A3258=0,"",IFERROR(INDEX(BD_Gestão!A:A,MATCH('Banco de Dados'!$B3258,BD_Gestão!$B:$B,0)),"erro"))</f>
        <v/>
      </c>
      <c r="I3258" s="162" t="str">
        <f>IF($A3258=0,"",IFERROR(INDEX(BD_Gestão!E:E,MATCH('Banco de Dados'!$B3258,BD_Gestão!$B:$B,0)),"erro"))</f>
        <v/>
      </c>
      <c r="J3258" s="186" t="str">
        <f>IF($A3258=0,"",IFERROR(INDEX(BD_Gestão!B:B,MATCH('Banco de Dados'!$B3258,BD_Gestão!$B:$B,0)),"erro"))</f>
        <v/>
      </c>
      <c r="K3258" s="158" t="str">
        <f>IF($A3258=0,"",IFERROR(INDEX(BD_Gestão!C:C,MATCH('Banco de Dados'!$B3258,BD_Gestão!$B:$B,0)),"erro"))</f>
        <v/>
      </c>
      <c r="L3258" s="158" t="str">
        <f>IF($A3258=0,"",IFERROR(INDEX(BD_Gestão!H:H,MATCH('Banco de Dados'!$B3258,BD_Gestão!$B:$B,0)),"erro"))</f>
        <v/>
      </c>
      <c r="M3258" s="161" t="str">
        <f>IF($A3258=0,"",IFERROR(INDEX(BD_Gestão!F:F,MATCH('Banco de Dados'!$B3258,BD_Gestão!$B:$B,0)),"erro"))</f>
        <v/>
      </c>
      <c r="N3258" s="161" t="str">
        <f>IF($A3258=0,"",IFERROR(INDEX(BD_Gestão!J:J,MATCH('Banco de Dados'!$B3258,BD_Gestão!$B:$B,0)),"erro"))</f>
        <v/>
      </c>
      <c r="O3258" s="164" t="str">
        <f>IF($A3258=0,"",IFERROR(INDEX(BD_Gestão!K:K,MATCH('Banco de Dados'!$B3258,BD_Gestão!$B:$B,0)),"erro"))</f>
        <v/>
      </c>
      <c r="P3258" s="169" t="str">
        <f t="shared" si="202"/>
        <v/>
      </c>
      <c r="Q3258" s="170" t="str">
        <f t="shared" si="203"/>
        <v/>
      </c>
      <c r="R3258" s="163" t="e">
        <f t="shared" si="200"/>
        <v>#VALUE!</v>
      </c>
      <c r="S3258" s="163" t="e">
        <f t="shared" si="201"/>
        <v>#VALUE!</v>
      </c>
      <c r="T3258" s="163" t="e">
        <f>INDEX(Controle!O:O,MATCH('Banco de Dados'!A3258,Controle!M:M,0))*E3258/100</f>
        <v>#N/A</v>
      </c>
    </row>
    <row r="3259" spans="1:20" hidden="1" x14ac:dyDescent="0.2">
      <c r="A3259" s="158">
        <f>BD_TS!A3258</f>
        <v>0</v>
      </c>
      <c r="B3259" s="158" t="str">
        <f>SUBSTITUTE(SUBSTITUTE(BD_TS!D3258," ",""),"-","/")</f>
        <v/>
      </c>
      <c r="C3259" s="158">
        <f>BD_TS!E3258</f>
        <v>0</v>
      </c>
      <c r="D3259" s="159">
        <f>BD_TS!F3258</f>
        <v>0</v>
      </c>
      <c r="E3259" s="160">
        <f>BD_TS!B3258</f>
        <v>0</v>
      </c>
      <c r="F3259" s="161">
        <f>BD_TS!C3258</f>
        <v>0</v>
      </c>
      <c r="G3259" s="187">
        <f>BD_TS!H3258</f>
        <v>0</v>
      </c>
      <c r="H3259" s="158" t="str">
        <f>IF($A3259=0,"",IFERROR(INDEX(BD_Gestão!A:A,MATCH('Banco de Dados'!$B3259,BD_Gestão!$B:$B,0)),"erro"))</f>
        <v/>
      </c>
      <c r="I3259" s="162" t="str">
        <f>IF($A3259=0,"",IFERROR(INDEX(BD_Gestão!E:E,MATCH('Banco de Dados'!$B3259,BD_Gestão!$B:$B,0)),"erro"))</f>
        <v/>
      </c>
      <c r="J3259" s="186" t="str">
        <f>IF($A3259=0,"",IFERROR(INDEX(BD_Gestão!B:B,MATCH('Banco de Dados'!$B3259,BD_Gestão!$B:$B,0)),"erro"))</f>
        <v/>
      </c>
      <c r="K3259" s="158" t="str">
        <f>IF($A3259=0,"",IFERROR(INDEX(BD_Gestão!C:C,MATCH('Banco de Dados'!$B3259,BD_Gestão!$B:$B,0)),"erro"))</f>
        <v/>
      </c>
      <c r="L3259" s="158" t="str">
        <f>IF($A3259=0,"",IFERROR(INDEX(BD_Gestão!H:H,MATCH('Banco de Dados'!$B3259,BD_Gestão!$B:$B,0)),"erro"))</f>
        <v/>
      </c>
      <c r="M3259" s="161" t="str">
        <f>IF($A3259=0,"",IFERROR(INDEX(BD_Gestão!F:F,MATCH('Banco de Dados'!$B3259,BD_Gestão!$B:$B,0)),"erro"))</f>
        <v/>
      </c>
      <c r="N3259" s="161" t="str">
        <f>IF($A3259=0,"",IFERROR(INDEX(BD_Gestão!J:J,MATCH('Banco de Dados'!$B3259,BD_Gestão!$B:$B,0)),"erro"))</f>
        <v/>
      </c>
      <c r="O3259" s="164" t="str">
        <f>IF($A3259=0,"",IFERROR(INDEX(BD_Gestão!K:K,MATCH('Banco de Dados'!$B3259,BD_Gestão!$B:$B,0)),"erro"))</f>
        <v/>
      </c>
      <c r="P3259" s="169" t="str">
        <f t="shared" si="202"/>
        <v/>
      </c>
      <c r="Q3259" s="170" t="str">
        <f t="shared" si="203"/>
        <v/>
      </c>
      <c r="R3259" s="163" t="e">
        <f t="shared" si="200"/>
        <v>#VALUE!</v>
      </c>
      <c r="S3259" s="163" t="e">
        <f t="shared" si="201"/>
        <v>#VALUE!</v>
      </c>
      <c r="T3259" s="163" t="e">
        <f>INDEX(Controle!O:O,MATCH('Banco de Dados'!A3259,Controle!M:M,0))*E3259/100</f>
        <v>#N/A</v>
      </c>
    </row>
    <row r="3260" spans="1:20" hidden="1" x14ac:dyDescent="0.2">
      <c r="A3260" s="158">
        <f>BD_TS!A3259</f>
        <v>0</v>
      </c>
      <c r="B3260" s="158" t="str">
        <f>SUBSTITUTE(SUBSTITUTE(BD_TS!D3259," ",""),"-","/")</f>
        <v/>
      </c>
      <c r="C3260" s="158">
        <f>BD_TS!E3259</f>
        <v>0</v>
      </c>
      <c r="D3260" s="159">
        <f>BD_TS!F3259</f>
        <v>0</v>
      </c>
      <c r="E3260" s="160">
        <f>BD_TS!B3259</f>
        <v>0</v>
      </c>
      <c r="F3260" s="161">
        <f>BD_TS!C3259</f>
        <v>0</v>
      </c>
      <c r="G3260" s="187">
        <f>BD_TS!H3259</f>
        <v>0</v>
      </c>
      <c r="H3260" s="158" t="str">
        <f>IF($A3260=0,"",IFERROR(INDEX(BD_Gestão!A:A,MATCH('Banco de Dados'!$B3260,BD_Gestão!$B:$B,0)),"erro"))</f>
        <v/>
      </c>
      <c r="I3260" s="162" t="str">
        <f>IF($A3260=0,"",IFERROR(INDEX(BD_Gestão!E:E,MATCH('Banco de Dados'!$B3260,BD_Gestão!$B:$B,0)),"erro"))</f>
        <v/>
      </c>
      <c r="J3260" s="186" t="str">
        <f>IF($A3260=0,"",IFERROR(INDEX(BD_Gestão!B:B,MATCH('Banco de Dados'!$B3260,BD_Gestão!$B:$B,0)),"erro"))</f>
        <v/>
      </c>
      <c r="K3260" s="158" t="str">
        <f>IF($A3260=0,"",IFERROR(INDEX(BD_Gestão!C:C,MATCH('Banco de Dados'!$B3260,BD_Gestão!$B:$B,0)),"erro"))</f>
        <v/>
      </c>
      <c r="L3260" s="158" t="str">
        <f>IF($A3260=0,"",IFERROR(INDEX(BD_Gestão!H:H,MATCH('Banco de Dados'!$B3260,BD_Gestão!$B:$B,0)),"erro"))</f>
        <v/>
      </c>
      <c r="M3260" s="161" t="str">
        <f>IF($A3260=0,"",IFERROR(INDEX(BD_Gestão!F:F,MATCH('Banco de Dados'!$B3260,BD_Gestão!$B:$B,0)),"erro"))</f>
        <v/>
      </c>
      <c r="N3260" s="161" t="str">
        <f>IF($A3260=0,"",IFERROR(INDEX(BD_Gestão!J:J,MATCH('Banco de Dados'!$B3260,BD_Gestão!$B:$B,0)),"erro"))</f>
        <v/>
      </c>
      <c r="O3260" s="164" t="str">
        <f>IF($A3260=0,"",IFERROR(INDEX(BD_Gestão!K:K,MATCH('Banco de Dados'!$B3260,BD_Gestão!$B:$B,0)),"erro"))</f>
        <v/>
      </c>
      <c r="P3260" s="169" t="str">
        <f t="shared" si="202"/>
        <v/>
      </c>
      <c r="Q3260" s="170" t="str">
        <f t="shared" si="203"/>
        <v/>
      </c>
      <c r="R3260" s="163" t="e">
        <f t="shared" si="200"/>
        <v>#VALUE!</v>
      </c>
      <c r="S3260" s="163" t="e">
        <f t="shared" si="201"/>
        <v>#VALUE!</v>
      </c>
      <c r="T3260" s="163" t="e">
        <f>INDEX(Controle!O:O,MATCH('Banco de Dados'!A3260,Controle!M:M,0))*E3260/100</f>
        <v>#N/A</v>
      </c>
    </row>
    <row r="3261" spans="1:20" hidden="1" x14ac:dyDescent="0.2">
      <c r="A3261" s="158">
        <f>BD_TS!A3260</f>
        <v>0</v>
      </c>
      <c r="B3261" s="158" t="str">
        <f>SUBSTITUTE(SUBSTITUTE(BD_TS!D3260," ",""),"-","/")</f>
        <v/>
      </c>
      <c r="C3261" s="158">
        <f>BD_TS!E3260</f>
        <v>0</v>
      </c>
      <c r="D3261" s="159">
        <f>BD_TS!F3260</f>
        <v>0</v>
      </c>
      <c r="E3261" s="160">
        <f>BD_TS!B3260</f>
        <v>0</v>
      </c>
      <c r="F3261" s="161">
        <f>BD_TS!C3260</f>
        <v>0</v>
      </c>
      <c r="G3261" s="187">
        <f>BD_TS!H3260</f>
        <v>0</v>
      </c>
      <c r="H3261" s="158" t="str">
        <f>IF($A3261=0,"",IFERROR(INDEX(BD_Gestão!A:A,MATCH('Banco de Dados'!$B3261,BD_Gestão!$B:$B,0)),"erro"))</f>
        <v/>
      </c>
      <c r="I3261" s="162" t="str">
        <f>IF($A3261=0,"",IFERROR(INDEX(BD_Gestão!E:E,MATCH('Banco de Dados'!$B3261,BD_Gestão!$B:$B,0)),"erro"))</f>
        <v/>
      </c>
      <c r="J3261" s="186" t="str">
        <f>IF($A3261=0,"",IFERROR(INDEX(BD_Gestão!B:B,MATCH('Banco de Dados'!$B3261,BD_Gestão!$B:$B,0)),"erro"))</f>
        <v/>
      </c>
      <c r="K3261" s="158" t="str">
        <f>IF($A3261=0,"",IFERROR(INDEX(BD_Gestão!C:C,MATCH('Banco de Dados'!$B3261,BD_Gestão!$B:$B,0)),"erro"))</f>
        <v/>
      </c>
      <c r="L3261" s="158" t="str">
        <f>IF($A3261=0,"",IFERROR(INDEX(BD_Gestão!H:H,MATCH('Banco de Dados'!$B3261,BD_Gestão!$B:$B,0)),"erro"))</f>
        <v/>
      </c>
      <c r="M3261" s="161" t="str">
        <f>IF($A3261=0,"",IFERROR(INDEX(BD_Gestão!F:F,MATCH('Banco de Dados'!$B3261,BD_Gestão!$B:$B,0)),"erro"))</f>
        <v/>
      </c>
      <c r="N3261" s="161" t="str">
        <f>IF($A3261=0,"",IFERROR(INDEX(BD_Gestão!J:J,MATCH('Banco de Dados'!$B3261,BD_Gestão!$B:$B,0)),"erro"))</f>
        <v/>
      </c>
      <c r="O3261" s="164" t="str">
        <f>IF($A3261=0,"",IFERROR(INDEX(BD_Gestão!K:K,MATCH('Banco de Dados'!$B3261,BD_Gestão!$B:$B,0)),"erro"))</f>
        <v/>
      </c>
      <c r="P3261" s="169" t="str">
        <f t="shared" si="202"/>
        <v/>
      </c>
      <c r="Q3261" s="170" t="str">
        <f t="shared" si="203"/>
        <v/>
      </c>
      <c r="R3261" s="163" t="e">
        <f t="shared" si="200"/>
        <v>#VALUE!</v>
      </c>
      <c r="S3261" s="163" t="e">
        <f t="shared" si="201"/>
        <v>#VALUE!</v>
      </c>
      <c r="T3261" s="163" t="e">
        <f>INDEX(Controle!O:O,MATCH('Banco de Dados'!A3261,Controle!M:M,0))*E3261/100</f>
        <v>#N/A</v>
      </c>
    </row>
    <row r="3262" spans="1:20" hidden="1" x14ac:dyDescent="0.2">
      <c r="A3262" s="158">
        <f>BD_TS!A3261</f>
        <v>0</v>
      </c>
      <c r="B3262" s="158" t="str">
        <f>SUBSTITUTE(SUBSTITUTE(BD_TS!D3261," ",""),"-","/")</f>
        <v/>
      </c>
      <c r="C3262" s="158">
        <f>BD_TS!E3261</f>
        <v>0</v>
      </c>
      <c r="D3262" s="159">
        <f>BD_TS!F3261</f>
        <v>0</v>
      </c>
      <c r="E3262" s="160">
        <f>BD_TS!B3261</f>
        <v>0</v>
      </c>
      <c r="F3262" s="161">
        <f>BD_TS!C3261</f>
        <v>0</v>
      </c>
      <c r="G3262" s="187">
        <f>BD_TS!H3261</f>
        <v>0</v>
      </c>
      <c r="H3262" s="158" t="str">
        <f>IF($A3262=0,"",IFERROR(INDEX(BD_Gestão!A:A,MATCH('Banco de Dados'!$B3262,BD_Gestão!$B:$B,0)),"erro"))</f>
        <v/>
      </c>
      <c r="I3262" s="162" t="str">
        <f>IF($A3262=0,"",IFERROR(INDEX(BD_Gestão!E:E,MATCH('Banco de Dados'!$B3262,BD_Gestão!$B:$B,0)),"erro"))</f>
        <v/>
      </c>
      <c r="J3262" s="186" t="str">
        <f>IF($A3262=0,"",IFERROR(INDEX(BD_Gestão!B:B,MATCH('Banco de Dados'!$B3262,BD_Gestão!$B:$B,0)),"erro"))</f>
        <v/>
      </c>
      <c r="K3262" s="158" t="str">
        <f>IF($A3262=0,"",IFERROR(INDEX(BD_Gestão!C:C,MATCH('Banco de Dados'!$B3262,BD_Gestão!$B:$B,0)),"erro"))</f>
        <v/>
      </c>
      <c r="L3262" s="158" t="str">
        <f>IF($A3262=0,"",IFERROR(INDEX(BD_Gestão!H:H,MATCH('Banco de Dados'!$B3262,BD_Gestão!$B:$B,0)),"erro"))</f>
        <v/>
      </c>
      <c r="M3262" s="161" t="str">
        <f>IF($A3262=0,"",IFERROR(INDEX(BD_Gestão!F:F,MATCH('Banco de Dados'!$B3262,BD_Gestão!$B:$B,0)),"erro"))</f>
        <v/>
      </c>
      <c r="N3262" s="161" t="str">
        <f>IF($A3262=0,"",IFERROR(INDEX(BD_Gestão!J:J,MATCH('Banco de Dados'!$B3262,BD_Gestão!$B:$B,0)),"erro"))</f>
        <v/>
      </c>
      <c r="O3262" s="164" t="str">
        <f>IF($A3262=0,"",IFERROR(INDEX(BD_Gestão!K:K,MATCH('Banco de Dados'!$B3262,BD_Gestão!$B:$B,0)),"erro"))</f>
        <v/>
      </c>
      <c r="P3262" s="169" t="str">
        <f t="shared" si="202"/>
        <v/>
      </c>
      <c r="Q3262" s="170" t="str">
        <f t="shared" si="203"/>
        <v/>
      </c>
      <c r="R3262" s="163" t="e">
        <f t="shared" si="200"/>
        <v>#VALUE!</v>
      </c>
      <c r="S3262" s="163" t="e">
        <f t="shared" si="201"/>
        <v>#VALUE!</v>
      </c>
      <c r="T3262" s="163" t="e">
        <f>INDEX(Controle!O:O,MATCH('Banco de Dados'!A3262,Controle!M:M,0))*E3262/100</f>
        <v>#N/A</v>
      </c>
    </row>
    <row r="3263" spans="1:20" hidden="1" x14ac:dyDescent="0.2">
      <c r="A3263" s="158">
        <f>BD_TS!A3262</f>
        <v>0</v>
      </c>
      <c r="B3263" s="158" t="str">
        <f>SUBSTITUTE(SUBSTITUTE(BD_TS!D3262," ",""),"-","/")</f>
        <v/>
      </c>
      <c r="C3263" s="158">
        <f>BD_TS!E3262</f>
        <v>0</v>
      </c>
      <c r="D3263" s="159">
        <f>BD_TS!F3262</f>
        <v>0</v>
      </c>
      <c r="E3263" s="160">
        <f>BD_TS!B3262</f>
        <v>0</v>
      </c>
      <c r="F3263" s="161">
        <f>BD_TS!C3262</f>
        <v>0</v>
      </c>
      <c r="G3263" s="187">
        <f>BD_TS!H3262</f>
        <v>0</v>
      </c>
      <c r="H3263" s="158" t="str">
        <f>IF($A3263=0,"",IFERROR(INDEX(BD_Gestão!A:A,MATCH('Banco de Dados'!$B3263,BD_Gestão!$B:$B,0)),"erro"))</f>
        <v/>
      </c>
      <c r="I3263" s="162" t="str">
        <f>IF($A3263=0,"",IFERROR(INDEX(BD_Gestão!E:E,MATCH('Banco de Dados'!$B3263,BD_Gestão!$B:$B,0)),"erro"))</f>
        <v/>
      </c>
      <c r="J3263" s="186" t="str">
        <f>IF($A3263=0,"",IFERROR(INDEX(BD_Gestão!B:B,MATCH('Banco de Dados'!$B3263,BD_Gestão!$B:$B,0)),"erro"))</f>
        <v/>
      </c>
      <c r="K3263" s="158" t="str">
        <f>IF($A3263=0,"",IFERROR(INDEX(BD_Gestão!C:C,MATCH('Banco de Dados'!$B3263,BD_Gestão!$B:$B,0)),"erro"))</f>
        <v/>
      </c>
      <c r="L3263" s="158" t="str">
        <f>IF($A3263=0,"",IFERROR(INDEX(BD_Gestão!H:H,MATCH('Banco de Dados'!$B3263,BD_Gestão!$B:$B,0)),"erro"))</f>
        <v/>
      </c>
      <c r="M3263" s="161" t="str">
        <f>IF($A3263=0,"",IFERROR(INDEX(BD_Gestão!F:F,MATCH('Banco de Dados'!$B3263,BD_Gestão!$B:$B,0)),"erro"))</f>
        <v/>
      </c>
      <c r="N3263" s="161" t="str">
        <f>IF($A3263=0,"",IFERROR(INDEX(BD_Gestão!J:J,MATCH('Banco de Dados'!$B3263,BD_Gestão!$B:$B,0)),"erro"))</f>
        <v/>
      </c>
      <c r="O3263" s="164" t="str">
        <f>IF($A3263=0,"",IFERROR(INDEX(BD_Gestão!K:K,MATCH('Banco de Dados'!$B3263,BD_Gestão!$B:$B,0)),"erro"))</f>
        <v/>
      </c>
      <c r="P3263" s="169" t="str">
        <f t="shared" si="202"/>
        <v/>
      </c>
      <c r="Q3263" s="170" t="str">
        <f t="shared" si="203"/>
        <v/>
      </c>
      <c r="R3263" s="163" t="e">
        <f t="shared" si="200"/>
        <v>#VALUE!</v>
      </c>
      <c r="S3263" s="163" t="e">
        <f t="shared" si="201"/>
        <v>#VALUE!</v>
      </c>
      <c r="T3263" s="163" t="e">
        <f>INDEX(Controle!O:O,MATCH('Banco de Dados'!A3263,Controle!M:M,0))*E3263/100</f>
        <v>#N/A</v>
      </c>
    </row>
    <row r="3264" spans="1:20" hidden="1" x14ac:dyDescent="0.2">
      <c r="A3264" s="158">
        <f>BD_TS!A3263</f>
        <v>0</v>
      </c>
      <c r="B3264" s="158" t="str">
        <f>SUBSTITUTE(SUBSTITUTE(BD_TS!D3263," ",""),"-","/")</f>
        <v/>
      </c>
      <c r="C3264" s="158">
        <f>BD_TS!E3263</f>
        <v>0</v>
      </c>
      <c r="D3264" s="159">
        <f>BD_TS!F3263</f>
        <v>0</v>
      </c>
      <c r="E3264" s="160">
        <f>BD_TS!B3263</f>
        <v>0</v>
      </c>
      <c r="F3264" s="161">
        <f>BD_TS!C3263</f>
        <v>0</v>
      </c>
      <c r="G3264" s="187">
        <f>BD_TS!H3263</f>
        <v>0</v>
      </c>
      <c r="H3264" s="158" t="str">
        <f>IF($A3264=0,"",IFERROR(INDEX(BD_Gestão!A:A,MATCH('Banco de Dados'!$B3264,BD_Gestão!$B:$B,0)),"erro"))</f>
        <v/>
      </c>
      <c r="I3264" s="162" t="str">
        <f>IF($A3264=0,"",IFERROR(INDEX(BD_Gestão!E:E,MATCH('Banco de Dados'!$B3264,BD_Gestão!$B:$B,0)),"erro"))</f>
        <v/>
      </c>
      <c r="J3264" s="186" t="str">
        <f>IF($A3264=0,"",IFERROR(INDEX(BD_Gestão!B:B,MATCH('Banco de Dados'!$B3264,BD_Gestão!$B:$B,0)),"erro"))</f>
        <v/>
      </c>
      <c r="K3264" s="158" t="str">
        <f>IF($A3264=0,"",IFERROR(INDEX(BD_Gestão!C:C,MATCH('Banco de Dados'!$B3264,BD_Gestão!$B:$B,0)),"erro"))</f>
        <v/>
      </c>
      <c r="L3264" s="158" t="str">
        <f>IF($A3264=0,"",IFERROR(INDEX(BD_Gestão!H:H,MATCH('Banco de Dados'!$B3264,BD_Gestão!$B:$B,0)),"erro"))</f>
        <v/>
      </c>
      <c r="M3264" s="161" t="str">
        <f>IF($A3264=0,"",IFERROR(INDEX(BD_Gestão!F:F,MATCH('Banco de Dados'!$B3264,BD_Gestão!$B:$B,0)),"erro"))</f>
        <v/>
      </c>
      <c r="N3264" s="161" t="str">
        <f>IF($A3264=0,"",IFERROR(INDEX(BD_Gestão!J:J,MATCH('Banco de Dados'!$B3264,BD_Gestão!$B:$B,0)),"erro"))</f>
        <v/>
      </c>
      <c r="O3264" s="164" t="str">
        <f>IF($A3264=0,"",IFERROR(INDEX(BD_Gestão!K:K,MATCH('Banco de Dados'!$B3264,BD_Gestão!$B:$B,0)),"erro"))</f>
        <v/>
      </c>
      <c r="P3264" s="169" t="str">
        <f t="shared" si="202"/>
        <v/>
      </c>
      <c r="Q3264" s="170" t="str">
        <f t="shared" si="203"/>
        <v/>
      </c>
      <c r="R3264" s="163" t="e">
        <f t="shared" si="200"/>
        <v>#VALUE!</v>
      </c>
      <c r="S3264" s="163" t="e">
        <f t="shared" si="201"/>
        <v>#VALUE!</v>
      </c>
      <c r="T3264" s="163" t="e">
        <f>INDEX(Controle!O:O,MATCH('Banco de Dados'!A3264,Controle!M:M,0))*E3264/100</f>
        <v>#N/A</v>
      </c>
    </row>
    <row r="3265" spans="1:20" hidden="1" x14ac:dyDescent="0.2">
      <c r="A3265" s="158">
        <f>BD_TS!A3264</f>
        <v>0</v>
      </c>
      <c r="B3265" s="158" t="str">
        <f>SUBSTITUTE(SUBSTITUTE(BD_TS!D3264," ",""),"-","/")</f>
        <v/>
      </c>
      <c r="C3265" s="158">
        <f>BD_TS!E3264</f>
        <v>0</v>
      </c>
      <c r="D3265" s="159">
        <f>BD_TS!F3264</f>
        <v>0</v>
      </c>
      <c r="E3265" s="160">
        <f>BD_TS!B3264</f>
        <v>0</v>
      </c>
      <c r="F3265" s="161">
        <f>BD_TS!C3264</f>
        <v>0</v>
      </c>
      <c r="G3265" s="187">
        <f>BD_TS!H3264</f>
        <v>0</v>
      </c>
      <c r="H3265" s="158" t="str">
        <f>IF($A3265=0,"",IFERROR(INDEX(BD_Gestão!A:A,MATCH('Banco de Dados'!$B3265,BD_Gestão!$B:$B,0)),"erro"))</f>
        <v/>
      </c>
      <c r="I3265" s="162" t="str">
        <f>IF($A3265=0,"",IFERROR(INDEX(BD_Gestão!E:E,MATCH('Banco de Dados'!$B3265,BD_Gestão!$B:$B,0)),"erro"))</f>
        <v/>
      </c>
      <c r="J3265" s="186" t="str">
        <f>IF($A3265=0,"",IFERROR(INDEX(BD_Gestão!B:B,MATCH('Banco de Dados'!$B3265,BD_Gestão!$B:$B,0)),"erro"))</f>
        <v/>
      </c>
      <c r="K3265" s="158" t="str">
        <f>IF($A3265=0,"",IFERROR(INDEX(BD_Gestão!C:C,MATCH('Banco de Dados'!$B3265,BD_Gestão!$B:$B,0)),"erro"))</f>
        <v/>
      </c>
      <c r="L3265" s="158" t="str">
        <f>IF($A3265=0,"",IFERROR(INDEX(BD_Gestão!H:H,MATCH('Banco de Dados'!$B3265,BD_Gestão!$B:$B,0)),"erro"))</f>
        <v/>
      </c>
      <c r="M3265" s="161" t="str">
        <f>IF($A3265=0,"",IFERROR(INDEX(BD_Gestão!F:F,MATCH('Banco de Dados'!$B3265,BD_Gestão!$B:$B,0)),"erro"))</f>
        <v/>
      </c>
      <c r="N3265" s="161" t="str">
        <f>IF($A3265=0,"",IFERROR(INDEX(BD_Gestão!J:J,MATCH('Banco de Dados'!$B3265,BD_Gestão!$B:$B,0)),"erro"))</f>
        <v/>
      </c>
      <c r="O3265" s="164" t="str">
        <f>IF($A3265=0,"",IFERROR(INDEX(BD_Gestão!K:K,MATCH('Banco de Dados'!$B3265,BD_Gestão!$B:$B,0)),"erro"))</f>
        <v/>
      </c>
      <c r="P3265" s="169" t="str">
        <f t="shared" si="202"/>
        <v/>
      </c>
      <c r="Q3265" s="170" t="str">
        <f t="shared" si="203"/>
        <v/>
      </c>
      <c r="R3265" s="163" t="e">
        <f t="shared" si="200"/>
        <v>#VALUE!</v>
      </c>
      <c r="S3265" s="163" t="e">
        <f t="shared" si="201"/>
        <v>#VALUE!</v>
      </c>
      <c r="T3265" s="163" t="e">
        <f>INDEX(Controle!O:O,MATCH('Banco de Dados'!A3265,Controle!M:M,0))*E3265/100</f>
        <v>#N/A</v>
      </c>
    </row>
    <row r="3266" spans="1:20" hidden="1" x14ac:dyDescent="0.2">
      <c r="A3266" s="158">
        <f>BD_TS!A3265</f>
        <v>0</v>
      </c>
      <c r="B3266" s="158" t="str">
        <f>SUBSTITUTE(SUBSTITUTE(BD_TS!D3265," ",""),"-","/")</f>
        <v/>
      </c>
      <c r="C3266" s="158">
        <f>BD_TS!E3265</f>
        <v>0</v>
      </c>
      <c r="D3266" s="159">
        <f>BD_TS!F3265</f>
        <v>0</v>
      </c>
      <c r="E3266" s="160">
        <f>BD_TS!B3265</f>
        <v>0</v>
      </c>
      <c r="F3266" s="161">
        <f>BD_TS!C3265</f>
        <v>0</v>
      </c>
      <c r="G3266" s="187">
        <f>BD_TS!H3265</f>
        <v>0</v>
      </c>
      <c r="H3266" s="158" t="str">
        <f>IF($A3266=0,"",IFERROR(INDEX(BD_Gestão!A:A,MATCH('Banco de Dados'!$B3266,BD_Gestão!$B:$B,0)),"erro"))</f>
        <v/>
      </c>
      <c r="I3266" s="162" t="str">
        <f>IF($A3266=0,"",IFERROR(INDEX(BD_Gestão!E:E,MATCH('Banco de Dados'!$B3266,BD_Gestão!$B:$B,0)),"erro"))</f>
        <v/>
      </c>
      <c r="J3266" s="186" t="str">
        <f>IF($A3266=0,"",IFERROR(INDEX(BD_Gestão!B:B,MATCH('Banco de Dados'!$B3266,BD_Gestão!$B:$B,0)),"erro"))</f>
        <v/>
      </c>
      <c r="K3266" s="158" t="str">
        <f>IF($A3266=0,"",IFERROR(INDEX(BD_Gestão!C:C,MATCH('Banco de Dados'!$B3266,BD_Gestão!$B:$B,0)),"erro"))</f>
        <v/>
      </c>
      <c r="L3266" s="158" t="str">
        <f>IF($A3266=0,"",IFERROR(INDEX(BD_Gestão!H:H,MATCH('Banco de Dados'!$B3266,BD_Gestão!$B:$B,0)),"erro"))</f>
        <v/>
      </c>
      <c r="M3266" s="161" t="str">
        <f>IF($A3266=0,"",IFERROR(INDEX(BD_Gestão!F:F,MATCH('Banco de Dados'!$B3266,BD_Gestão!$B:$B,0)),"erro"))</f>
        <v/>
      </c>
      <c r="N3266" s="161" t="str">
        <f>IF($A3266=0,"",IFERROR(INDEX(BD_Gestão!J:J,MATCH('Banco de Dados'!$B3266,BD_Gestão!$B:$B,0)),"erro"))</f>
        <v/>
      </c>
      <c r="O3266" s="164" t="str">
        <f>IF($A3266=0,"",IFERROR(INDEX(BD_Gestão!K:K,MATCH('Banco de Dados'!$B3266,BD_Gestão!$B:$B,0)),"erro"))</f>
        <v/>
      </c>
      <c r="P3266" s="169" t="str">
        <f t="shared" si="202"/>
        <v/>
      </c>
      <c r="Q3266" s="170" t="str">
        <f t="shared" si="203"/>
        <v/>
      </c>
      <c r="R3266" s="163" t="e">
        <f t="shared" si="200"/>
        <v>#VALUE!</v>
      </c>
      <c r="S3266" s="163" t="e">
        <f t="shared" si="201"/>
        <v>#VALUE!</v>
      </c>
      <c r="T3266" s="163" t="e">
        <f>INDEX(Controle!O:O,MATCH('Banco de Dados'!A3266,Controle!M:M,0))*E3266/100</f>
        <v>#N/A</v>
      </c>
    </row>
    <row r="3267" spans="1:20" hidden="1" x14ac:dyDescent="0.2">
      <c r="A3267" s="158">
        <f>BD_TS!A3266</f>
        <v>0</v>
      </c>
      <c r="B3267" s="158" t="str">
        <f>SUBSTITUTE(SUBSTITUTE(BD_TS!D3266," ",""),"-","/")</f>
        <v/>
      </c>
      <c r="C3267" s="158">
        <f>BD_TS!E3266</f>
        <v>0</v>
      </c>
      <c r="D3267" s="159">
        <f>BD_TS!F3266</f>
        <v>0</v>
      </c>
      <c r="E3267" s="160">
        <f>BD_TS!B3266</f>
        <v>0</v>
      </c>
      <c r="F3267" s="161">
        <f>BD_TS!C3266</f>
        <v>0</v>
      </c>
      <c r="G3267" s="187">
        <f>BD_TS!H3266</f>
        <v>0</v>
      </c>
      <c r="H3267" s="158" t="str">
        <f>IF($A3267=0,"",IFERROR(INDEX(BD_Gestão!A:A,MATCH('Banco de Dados'!$B3267,BD_Gestão!$B:$B,0)),"erro"))</f>
        <v/>
      </c>
      <c r="I3267" s="162" t="str">
        <f>IF($A3267=0,"",IFERROR(INDEX(BD_Gestão!E:E,MATCH('Banco de Dados'!$B3267,BD_Gestão!$B:$B,0)),"erro"))</f>
        <v/>
      </c>
      <c r="J3267" s="186" t="str">
        <f>IF($A3267=0,"",IFERROR(INDEX(BD_Gestão!B:B,MATCH('Banco de Dados'!$B3267,BD_Gestão!$B:$B,0)),"erro"))</f>
        <v/>
      </c>
      <c r="K3267" s="158" t="str">
        <f>IF($A3267=0,"",IFERROR(INDEX(BD_Gestão!C:C,MATCH('Banco de Dados'!$B3267,BD_Gestão!$B:$B,0)),"erro"))</f>
        <v/>
      </c>
      <c r="L3267" s="158" t="str">
        <f>IF($A3267=0,"",IFERROR(INDEX(BD_Gestão!H:H,MATCH('Banco de Dados'!$B3267,BD_Gestão!$B:$B,0)),"erro"))</f>
        <v/>
      </c>
      <c r="M3267" s="161" t="str">
        <f>IF($A3267=0,"",IFERROR(INDEX(BD_Gestão!F:F,MATCH('Banco de Dados'!$B3267,BD_Gestão!$B:$B,0)),"erro"))</f>
        <v/>
      </c>
      <c r="N3267" s="161" t="str">
        <f>IF($A3267=0,"",IFERROR(INDEX(BD_Gestão!J:J,MATCH('Banco de Dados'!$B3267,BD_Gestão!$B:$B,0)),"erro"))</f>
        <v/>
      </c>
      <c r="O3267" s="164" t="str">
        <f>IF($A3267=0,"",IFERROR(INDEX(BD_Gestão!K:K,MATCH('Banco de Dados'!$B3267,BD_Gestão!$B:$B,0)),"erro"))</f>
        <v/>
      </c>
      <c r="P3267" s="169" t="str">
        <f t="shared" si="202"/>
        <v/>
      </c>
      <c r="Q3267" s="170" t="str">
        <f t="shared" si="203"/>
        <v/>
      </c>
      <c r="R3267" s="163" t="e">
        <f t="shared" si="200"/>
        <v>#VALUE!</v>
      </c>
      <c r="S3267" s="163" t="e">
        <f t="shared" si="201"/>
        <v>#VALUE!</v>
      </c>
      <c r="T3267" s="163" t="e">
        <f>INDEX(Controle!O:O,MATCH('Banco de Dados'!A3267,Controle!M:M,0))*E3267/100</f>
        <v>#N/A</v>
      </c>
    </row>
    <row r="3268" spans="1:20" hidden="1" x14ac:dyDescent="0.2">
      <c r="A3268" s="158">
        <f>BD_TS!A3267</f>
        <v>0</v>
      </c>
      <c r="B3268" s="158" t="str">
        <f>SUBSTITUTE(SUBSTITUTE(BD_TS!D3267," ",""),"-","/")</f>
        <v/>
      </c>
      <c r="C3268" s="158">
        <f>BD_TS!E3267</f>
        <v>0</v>
      </c>
      <c r="D3268" s="159">
        <f>BD_TS!F3267</f>
        <v>0</v>
      </c>
      <c r="E3268" s="160">
        <f>BD_TS!B3267</f>
        <v>0</v>
      </c>
      <c r="F3268" s="161">
        <f>BD_TS!C3267</f>
        <v>0</v>
      </c>
      <c r="G3268" s="187">
        <f>BD_TS!H3267</f>
        <v>0</v>
      </c>
      <c r="H3268" s="158" t="str">
        <f>IF($A3268=0,"",IFERROR(INDEX(BD_Gestão!A:A,MATCH('Banco de Dados'!$B3268,BD_Gestão!$B:$B,0)),"erro"))</f>
        <v/>
      </c>
      <c r="I3268" s="162" t="str">
        <f>IF($A3268=0,"",IFERROR(INDEX(BD_Gestão!E:E,MATCH('Banco de Dados'!$B3268,BD_Gestão!$B:$B,0)),"erro"))</f>
        <v/>
      </c>
      <c r="J3268" s="186" t="str">
        <f>IF($A3268=0,"",IFERROR(INDEX(BD_Gestão!B:B,MATCH('Banco de Dados'!$B3268,BD_Gestão!$B:$B,0)),"erro"))</f>
        <v/>
      </c>
      <c r="K3268" s="158" t="str">
        <f>IF($A3268=0,"",IFERROR(INDEX(BD_Gestão!C:C,MATCH('Banco de Dados'!$B3268,BD_Gestão!$B:$B,0)),"erro"))</f>
        <v/>
      </c>
      <c r="L3268" s="158" t="str">
        <f>IF($A3268=0,"",IFERROR(INDEX(BD_Gestão!H:H,MATCH('Banco de Dados'!$B3268,BD_Gestão!$B:$B,0)),"erro"))</f>
        <v/>
      </c>
      <c r="M3268" s="161" t="str">
        <f>IF($A3268=0,"",IFERROR(INDEX(BD_Gestão!F:F,MATCH('Banco de Dados'!$B3268,BD_Gestão!$B:$B,0)),"erro"))</f>
        <v/>
      </c>
      <c r="N3268" s="161" t="str">
        <f>IF($A3268=0,"",IFERROR(INDEX(BD_Gestão!J:J,MATCH('Banco de Dados'!$B3268,BD_Gestão!$B:$B,0)),"erro"))</f>
        <v/>
      </c>
      <c r="O3268" s="164" t="str">
        <f>IF($A3268=0,"",IFERROR(INDEX(BD_Gestão!K:K,MATCH('Banco de Dados'!$B3268,BD_Gestão!$B:$B,0)),"erro"))</f>
        <v/>
      </c>
      <c r="P3268" s="169" t="str">
        <f t="shared" si="202"/>
        <v/>
      </c>
      <c r="Q3268" s="170" t="str">
        <f t="shared" si="203"/>
        <v/>
      </c>
      <c r="R3268" s="163" t="e">
        <f t="shared" si="200"/>
        <v>#VALUE!</v>
      </c>
      <c r="S3268" s="163" t="e">
        <f t="shared" si="201"/>
        <v>#VALUE!</v>
      </c>
      <c r="T3268" s="163" t="e">
        <f>INDEX(Controle!O:O,MATCH('Banco de Dados'!A3268,Controle!M:M,0))*E3268/100</f>
        <v>#N/A</v>
      </c>
    </row>
    <row r="3269" spans="1:20" hidden="1" x14ac:dyDescent="0.2">
      <c r="A3269" s="158">
        <f>BD_TS!A3268</f>
        <v>0</v>
      </c>
      <c r="B3269" s="158" t="str">
        <f>SUBSTITUTE(SUBSTITUTE(BD_TS!D3268," ",""),"-","/")</f>
        <v/>
      </c>
      <c r="C3269" s="158">
        <f>BD_TS!E3268</f>
        <v>0</v>
      </c>
      <c r="D3269" s="159">
        <f>BD_TS!F3268</f>
        <v>0</v>
      </c>
      <c r="E3269" s="160">
        <f>BD_TS!B3268</f>
        <v>0</v>
      </c>
      <c r="F3269" s="161">
        <f>BD_TS!C3268</f>
        <v>0</v>
      </c>
      <c r="G3269" s="187">
        <f>BD_TS!H3268</f>
        <v>0</v>
      </c>
      <c r="H3269" s="158" t="str">
        <f>IF($A3269=0,"",IFERROR(INDEX(BD_Gestão!A:A,MATCH('Banco de Dados'!$B3269,BD_Gestão!$B:$B,0)),"erro"))</f>
        <v/>
      </c>
      <c r="I3269" s="162" t="str">
        <f>IF($A3269=0,"",IFERROR(INDEX(BD_Gestão!E:E,MATCH('Banco de Dados'!$B3269,BD_Gestão!$B:$B,0)),"erro"))</f>
        <v/>
      </c>
      <c r="J3269" s="186" t="str">
        <f>IF($A3269=0,"",IFERROR(INDEX(BD_Gestão!B:B,MATCH('Banco de Dados'!$B3269,BD_Gestão!$B:$B,0)),"erro"))</f>
        <v/>
      </c>
      <c r="K3269" s="158" t="str">
        <f>IF($A3269=0,"",IFERROR(INDEX(BD_Gestão!C:C,MATCH('Banco de Dados'!$B3269,BD_Gestão!$B:$B,0)),"erro"))</f>
        <v/>
      </c>
      <c r="L3269" s="158" t="str">
        <f>IF($A3269=0,"",IFERROR(INDEX(BD_Gestão!H:H,MATCH('Banco de Dados'!$B3269,BD_Gestão!$B:$B,0)),"erro"))</f>
        <v/>
      </c>
      <c r="M3269" s="161" t="str">
        <f>IF($A3269=0,"",IFERROR(INDEX(BD_Gestão!F:F,MATCH('Banco de Dados'!$B3269,BD_Gestão!$B:$B,0)),"erro"))</f>
        <v/>
      </c>
      <c r="N3269" s="161" t="str">
        <f>IF($A3269=0,"",IFERROR(INDEX(BD_Gestão!J:J,MATCH('Banco de Dados'!$B3269,BD_Gestão!$B:$B,0)),"erro"))</f>
        <v/>
      </c>
      <c r="O3269" s="164" t="str">
        <f>IF($A3269=0,"",IFERROR(INDEX(BD_Gestão!K:K,MATCH('Banco de Dados'!$B3269,BD_Gestão!$B:$B,0)),"erro"))</f>
        <v/>
      </c>
      <c r="P3269" s="169" t="str">
        <f t="shared" si="202"/>
        <v/>
      </c>
      <c r="Q3269" s="170" t="str">
        <f t="shared" si="203"/>
        <v/>
      </c>
      <c r="R3269" s="163" t="e">
        <f t="shared" ref="R3269:R3332" si="204">MONTH(I3269)</f>
        <v>#VALUE!</v>
      </c>
      <c r="S3269" s="163" t="e">
        <f t="shared" ref="S3269:S3332" si="205">YEAR(I3269)</f>
        <v>#VALUE!</v>
      </c>
      <c r="T3269" s="163" t="e">
        <f>INDEX(Controle!O:O,MATCH('Banco de Dados'!A3269,Controle!M:M,0))*E3269/100</f>
        <v>#N/A</v>
      </c>
    </row>
    <row r="3270" spans="1:20" hidden="1" x14ac:dyDescent="0.2">
      <c r="A3270" s="158">
        <f>BD_TS!A3269</f>
        <v>0</v>
      </c>
      <c r="B3270" s="158" t="str">
        <f>SUBSTITUTE(SUBSTITUTE(BD_TS!D3269," ",""),"-","/")</f>
        <v/>
      </c>
      <c r="C3270" s="158">
        <f>BD_TS!E3269</f>
        <v>0</v>
      </c>
      <c r="D3270" s="159">
        <f>BD_TS!F3269</f>
        <v>0</v>
      </c>
      <c r="E3270" s="160">
        <f>BD_TS!B3269</f>
        <v>0</v>
      </c>
      <c r="F3270" s="161">
        <f>BD_TS!C3269</f>
        <v>0</v>
      </c>
      <c r="G3270" s="187">
        <f>BD_TS!H3269</f>
        <v>0</v>
      </c>
      <c r="H3270" s="158" t="str">
        <f>IF($A3270=0,"",IFERROR(INDEX(BD_Gestão!A:A,MATCH('Banco de Dados'!$B3270,BD_Gestão!$B:$B,0)),"erro"))</f>
        <v/>
      </c>
      <c r="I3270" s="162" t="str">
        <f>IF($A3270=0,"",IFERROR(INDEX(BD_Gestão!E:E,MATCH('Banco de Dados'!$B3270,BD_Gestão!$B:$B,0)),"erro"))</f>
        <v/>
      </c>
      <c r="J3270" s="186" t="str">
        <f>IF($A3270=0,"",IFERROR(INDEX(BD_Gestão!B:B,MATCH('Banco de Dados'!$B3270,BD_Gestão!$B:$B,0)),"erro"))</f>
        <v/>
      </c>
      <c r="K3270" s="158" t="str">
        <f>IF($A3270=0,"",IFERROR(INDEX(BD_Gestão!C:C,MATCH('Banco de Dados'!$B3270,BD_Gestão!$B:$B,0)),"erro"))</f>
        <v/>
      </c>
      <c r="L3270" s="158" t="str">
        <f>IF($A3270=0,"",IFERROR(INDEX(BD_Gestão!H:H,MATCH('Banco de Dados'!$B3270,BD_Gestão!$B:$B,0)),"erro"))</f>
        <v/>
      </c>
      <c r="M3270" s="161" t="str">
        <f>IF($A3270=0,"",IFERROR(INDEX(BD_Gestão!F:F,MATCH('Banco de Dados'!$B3270,BD_Gestão!$B:$B,0)),"erro"))</f>
        <v/>
      </c>
      <c r="N3270" s="161" t="str">
        <f>IF($A3270=0,"",IFERROR(INDEX(BD_Gestão!J:J,MATCH('Banco de Dados'!$B3270,BD_Gestão!$B:$B,0)),"erro"))</f>
        <v/>
      </c>
      <c r="O3270" s="164" t="str">
        <f>IF($A3270=0,"",IFERROR(INDEX(BD_Gestão!K:K,MATCH('Banco de Dados'!$B3270,BD_Gestão!$B:$B,0)),"erro"))</f>
        <v/>
      </c>
      <c r="P3270" s="169" t="str">
        <f t="shared" ref="P3270:P3333" si="206">IF(OR(H3270="erro",H3270=""),"",E3270*(MIN(O3270,1)))</f>
        <v/>
      </c>
      <c r="Q3270" s="170" t="str">
        <f t="shared" ref="Q3270:Q3333" si="207">IF(OR(H3270="erro",H3270=""),"",E3270-P3270)</f>
        <v/>
      </c>
      <c r="R3270" s="163" t="e">
        <f t="shared" si="204"/>
        <v>#VALUE!</v>
      </c>
      <c r="S3270" s="163" t="e">
        <f t="shared" si="205"/>
        <v>#VALUE!</v>
      </c>
      <c r="T3270" s="163" t="e">
        <f>INDEX(Controle!O:O,MATCH('Banco de Dados'!A3270,Controle!M:M,0))*E3270/100</f>
        <v>#N/A</v>
      </c>
    </row>
    <row r="3271" spans="1:20" hidden="1" x14ac:dyDescent="0.2">
      <c r="A3271" s="158">
        <f>BD_TS!A3270</f>
        <v>0</v>
      </c>
      <c r="B3271" s="158" t="str">
        <f>SUBSTITUTE(SUBSTITUTE(BD_TS!D3270," ",""),"-","/")</f>
        <v/>
      </c>
      <c r="C3271" s="158">
        <f>BD_TS!E3270</f>
        <v>0</v>
      </c>
      <c r="D3271" s="159">
        <f>BD_TS!F3270</f>
        <v>0</v>
      </c>
      <c r="E3271" s="160">
        <f>BD_TS!B3270</f>
        <v>0</v>
      </c>
      <c r="F3271" s="161">
        <f>BD_TS!C3270</f>
        <v>0</v>
      </c>
      <c r="G3271" s="187">
        <f>BD_TS!H3270</f>
        <v>0</v>
      </c>
      <c r="H3271" s="158" t="str">
        <f>IF($A3271=0,"",IFERROR(INDEX(BD_Gestão!A:A,MATCH('Banco de Dados'!$B3271,BD_Gestão!$B:$B,0)),"erro"))</f>
        <v/>
      </c>
      <c r="I3271" s="162" t="str">
        <f>IF($A3271=0,"",IFERROR(INDEX(BD_Gestão!E:E,MATCH('Banco de Dados'!$B3271,BD_Gestão!$B:$B,0)),"erro"))</f>
        <v/>
      </c>
      <c r="J3271" s="186" t="str">
        <f>IF($A3271=0,"",IFERROR(INDEX(BD_Gestão!B:B,MATCH('Banco de Dados'!$B3271,BD_Gestão!$B:$B,0)),"erro"))</f>
        <v/>
      </c>
      <c r="K3271" s="158" t="str">
        <f>IF($A3271=0,"",IFERROR(INDEX(BD_Gestão!C:C,MATCH('Banco de Dados'!$B3271,BD_Gestão!$B:$B,0)),"erro"))</f>
        <v/>
      </c>
      <c r="L3271" s="158" t="str">
        <f>IF($A3271=0,"",IFERROR(INDEX(BD_Gestão!H:H,MATCH('Banco de Dados'!$B3271,BD_Gestão!$B:$B,0)),"erro"))</f>
        <v/>
      </c>
      <c r="M3271" s="161" t="str">
        <f>IF($A3271=0,"",IFERROR(INDEX(BD_Gestão!F:F,MATCH('Banco de Dados'!$B3271,BD_Gestão!$B:$B,0)),"erro"))</f>
        <v/>
      </c>
      <c r="N3271" s="161" t="str">
        <f>IF($A3271=0,"",IFERROR(INDEX(BD_Gestão!J:J,MATCH('Banco de Dados'!$B3271,BD_Gestão!$B:$B,0)),"erro"))</f>
        <v/>
      </c>
      <c r="O3271" s="164" t="str">
        <f>IF($A3271=0,"",IFERROR(INDEX(BD_Gestão!K:K,MATCH('Banco de Dados'!$B3271,BD_Gestão!$B:$B,0)),"erro"))</f>
        <v/>
      </c>
      <c r="P3271" s="169" t="str">
        <f t="shared" si="206"/>
        <v/>
      </c>
      <c r="Q3271" s="170" t="str">
        <f t="shared" si="207"/>
        <v/>
      </c>
      <c r="R3271" s="163" t="e">
        <f t="shared" si="204"/>
        <v>#VALUE!</v>
      </c>
      <c r="S3271" s="163" t="e">
        <f t="shared" si="205"/>
        <v>#VALUE!</v>
      </c>
      <c r="T3271" s="163" t="e">
        <f>INDEX(Controle!O:O,MATCH('Banco de Dados'!A3271,Controle!M:M,0))*E3271/100</f>
        <v>#N/A</v>
      </c>
    </row>
    <row r="3272" spans="1:20" hidden="1" x14ac:dyDescent="0.2">
      <c r="A3272" s="158">
        <f>BD_TS!A3271</f>
        <v>0</v>
      </c>
      <c r="B3272" s="158" t="str">
        <f>SUBSTITUTE(SUBSTITUTE(BD_TS!D3271," ",""),"-","/")</f>
        <v/>
      </c>
      <c r="C3272" s="158">
        <f>BD_TS!E3271</f>
        <v>0</v>
      </c>
      <c r="D3272" s="159">
        <f>BD_TS!F3271</f>
        <v>0</v>
      </c>
      <c r="E3272" s="160">
        <f>BD_TS!B3271</f>
        <v>0</v>
      </c>
      <c r="F3272" s="161">
        <f>BD_TS!C3271</f>
        <v>0</v>
      </c>
      <c r="G3272" s="187">
        <f>BD_TS!H3271</f>
        <v>0</v>
      </c>
      <c r="H3272" s="158" t="str">
        <f>IF($A3272=0,"",IFERROR(INDEX(BD_Gestão!A:A,MATCH('Banco de Dados'!$B3272,BD_Gestão!$B:$B,0)),"erro"))</f>
        <v/>
      </c>
      <c r="I3272" s="162" t="str">
        <f>IF($A3272=0,"",IFERROR(INDEX(BD_Gestão!E:E,MATCH('Banco de Dados'!$B3272,BD_Gestão!$B:$B,0)),"erro"))</f>
        <v/>
      </c>
      <c r="J3272" s="186" t="str">
        <f>IF($A3272=0,"",IFERROR(INDEX(BD_Gestão!B:B,MATCH('Banco de Dados'!$B3272,BD_Gestão!$B:$B,0)),"erro"))</f>
        <v/>
      </c>
      <c r="K3272" s="158" t="str">
        <f>IF($A3272=0,"",IFERROR(INDEX(BD_Gestão!C:C,MATCH('Banco de Dados'!$B3272,BD_Gestão!$B:$B,0)),"erro"))</f>
        <v/>
      </c>
      <c r="L3272" s="158" t="str">
        <f>IF($A3272=0,"",IFERROR(INDEX(BD_Gestão!H:H,MATCH('Banco de Dados'!$B3272,BD_Gestão!$B:$B,0)),"erro"))</f>
        <v/>
      </c>
      <c r="M3272" s="161" t="str">
        <f>IF($A3272=0,"",IFERROR(INDEX(BD_Gestão!F:F,MATCH('Banco de Dados'!$B3272,BD_Gestão!$B:$B,0)),"erro"))</f>
        <v/>
      </c>
      <c r="N3272" s="161" t="str">
        <f>IF($A3272=0,"",IFERROR(INDEX(BD_Gestão!J:J,MATCH('Banco de Dados'!$B3272,BD_Gestão!$B:$B,0)),"erro"))</f>
        <v/>
      </c>
      <c r="O3272" s="164" t="str">
        <f>IF($A3272=0,"",IFERROR(INDEX(BD_Gestão!K:K,MATCH('Banco de Dados'!$B3272,BD_Gestão!$B:$B,0)),"erro"))</f>
        <v/>
      </c>
      <c r="P3272" s="169" t="str">
        <f t="shared" si="206"/>
        <v/>
      </c>
      <c r="Q3272" s="170" t="str">
        <f t="shared" si="207"/>
        <v/>
      </c>
      <c r="R3272" s="163" t="e">
        <f t="shared" si="204"/>
        <v>#VALUE!</v>
      </c>
      <c r="S3272" s="163" t="e">
        <f t="shared" si="205"/>
        <v>#VALUE!</v>
      </c>
      <c r="T3272" s="163" t="e">
        <f>INDEX(Controle!O:O,MATCH('Banco de Dados'!A3272,Controle!M:M,0))*E3272/100</f>
        <v>#N/A</v>
      </c>
    </row>
    <row r="3273" spans="1:20" hidden="1" x14ac:dyDescent="0.2">
      <c r="A3273" s="158">
        <f>BD_TS!A3272</f>
        <v>0</v>
      </c>
      <c r="B3273" s="158" t="str">
        <f>SUBSTITUTE(SUBSTITUTE(BD_TS!D3272," ",""),"-","/")</f>
        <v/>
      </c>
      <c r="C3273" s="158">
        <f>BD_TS!E3272</f>
        <v>0</v>
      </c>
      <c r="D3273" s="159">
        <f>BD_TS!F3272</f>
        <v>0</v>
      </c>
      <c r="E3273" s="160">
        <f>BD_TS!B3272</f>
        <v>0</v>
      </c>
      <c r="F3273" s="161">
        <f>BD_TS!C3272</f>
        <v>0</v>
      </c>
      <c r="G3273" s="187">
        <f>BD_TS!H3272</f>
        <v>0</v>
      </c>
      <c r="H3273" s="158" t="str">
        <f>IF($A3273=0,"",IFERROR(INDEX(BD_Gestão!A:A,MATCH('Banco de Dados'!$B3273,BD_Gestão!$B:$B,0)),"erro"))</f>
        <v/>
      </c>
      <c r="I3273" s="162" t="str">
        <f>IF($A3273=0,"",IFERROR(INDEX(BD_Gestão!E:E,MATCH('Banco de Dados'!$B3273,BD_Gestão!$B:$B,0)),"erro"))</f>
        <v/>
      </c>
      <c r="J3273" s="186" t="str">
        <f>IF($A3273=0,"",IFERROR(INDEX(BD_Gestão!B:B,MATCH('Banco de Dados'!$B3273,BD_Gestão!$B:$B,0)),"erro"))</f>
        <v/>
      </c>
      <c r="K3273" s="158" t="str">
        <f>IF($A3273=0,"",IFERROR(INDEX(BD_Gestão!C:C,MATCH('Banco de Dados'!$B3273,BD_Gestão!$B:$B,0)),"erro"))</f>
        <v/>
      </c>
      <c r="L3273" s="158" t="str">
        <f>IF($A3273=0,"",IFERROR(INDEX(BD_Gestão!H:H,MATCH('Banco de Dados'!$B3273,BD_Gestão!$B:$B,0)),"erro"))</f>
        <v/>
      </c>
      <c r="M3273" s="161" t="str">
        <f>IF($A3273=0,"",IFERROR(INDEX(BD_Gestão!F:F,MATCH('Banco de Dados'!$B3273,BD_Gestão!$B:$B,0)),"erro"))</f>
        <v/>
      </c>
      <c r="N3273" s="161" t="str">
        <f>IF($A3273=0,"",IFERROR(INDEX(BD_Gestão!J:J,MATCH('Banco de Dados'!$B3273,BD_Gestão!$B:$B,0)),"erro"))</f>
        <v/>
      </c>
      <c r="O3273" s="164" t="str">
        <f>IF($A3273=0,"",IFERROR(INDEX(BD_Gestão!K:K,MATCH('Banco de Dados'!$B3273,BD_Gestão!$B:$B,0)),"erro"))</f>
        <v/>
      </c>
      <c r="P3273" s="169" t="str">
        <f t="shared" si="206"/>
        <v/>
      </c>
      <c r="Q3273" s="170" t="str">
        <f t="shared" si="207"/>
        <v/>
      </c>
      <c r="R3273" s="163" t="e">
        <f t="shared" si="204"/>
        <v>#VALUE!</v>
      </c>
      <c r="S3273" s="163" t="e">
        <f t="shared" si="205"/>
        <v>#VALUE!</v>
      </c>
      <c r="T3273" s="163" t="e">
        <f>INDEX(Controle!O:O,MATCH('Banco de Dados'!A3273,Controle!M:M,0))*E3273/100</f>
        <v>#N/A</v>
      </c>
    </row>
    <row r="3274" spans="1:20" hidden="1" x14ac:dyDescent="0.2">
      <c r="A3274" s="158">
        <f>BD_TS!A3273</f>
        <v>0</v>
      </c>
      <c r="B3274" s="158" t="str">
        <f>SUBSTITUTE(SUBSTITUTE(BD_TS!D3273," ",""),"-","/")</f>
        <v/>
      </c>
      <c r="C3274" s="158">
        <f>BD_TS!E3273</f>
        <v>0</v>
      </c>
      <c r="D3274" s="159">
        <f>BD_TS!F3273</f>
        <v>0</v>
      </c>
      <c r="E3274" s="160">
        <f>BD_TS!B3273</f>
        <v>0</v>
      </c>
      <c r="F3274" s="161">
        <f>BD_TS!C3273</f>
        <v>0</v>
      </c>
      <c r="G3274" s="187">
        <f>BD_TS!H3273</f>
        <v>0</v>
      </c>
      <c r="H3274" s="158" t="str">
        <f>IF($A3274=0,"",IFERROR(INDEX(BD_Gestão!A:A,MATCH('Banco de Dados'!$B3274,BD_Gestão!$B:$B,0)),"erro"))</f>
        <v/>
      </c>
      <c r="I3274" s="162" t="str">
        <f>IF($A3274=0,"",IFERROR(INDEX(BD_Gestão!E:E,MATCH('Banco de Dados'!$B3274,BD_Gestão!$B:$B,0)),"erro"))</f>
        <v/>
      </c>
      <c r="J3274" s="186" t="str">
        <f>IF($A3274=0,"",IFERROR(INDEX(BD_Gestão!B:B,MATCH('Banco de Dados'!$B3274,BD_Gestão!$B:$B,0)),"erro"))</f>
        <v/>
      </c>
      <c r="K3274" s="158" t="str">
        <f>IF($A3274=0,"",IFERROR(INDEX(BD_Gestão!C:C,MATCH('Banco de Dados'!$B3274,BD_Gestão!$B:$B,0)),"erro"))</f>
        <v/>
      </c>
      <c r="L3274" s="158" t="str">
        <f>IF($A3274=0,"",IFERROR(INDEX(BD_Gestão!H:H,MATCH('Banco de Dados'!$B3274,BD_Gestão!$B:$B,0)),"erro"))</f>
        <v/>
      </c>
      <c r="M3274" s="161" t="str">
        <f>IF($A3274=0,"",IFERROR(INDEX(BD_Gestão!F:F,MATCH('Banco de Dados'!$B3274,BD_Gestão!$B:$B,0)),"erro"))</f>
        <v/>
      </c>
      <c r="N3274" s="161" t="str">
        <f>IF($A3274=0,"",IFERROR(INDEX(BD_Gestão!J:J,MATCH('Banco de Dados'!$B3274,BD_Gestão!$B:$B,0)),"erro"))</f>
        <v/>
      </c>
      <c r="O3274" s="164" t="str">
        <f>IF($A3274=0,"",IFERROR(INDEX(BD_Gestão!K:K,MATCH('Banco de Dados'!$B3274,BD_Gestão!$B:$B,0)),"erro"))</f>
        <v/>
      </c>
      <c r="P3274" s="169" t="str">
        <f t="shared" si="206"/>
        <v/>
      </c>
      <c r="Q3274" s="170" t="str">
        <f t="shared" si="207"/>
        <v/>
      </c>
      <c r="R3274" s="163" t="e">
        <f t="shared" si="204"/>
        <v>#VALUE!</v>
      </c>
      <c r="S3274" s="163" t="e">
        <f t="shared" si="205"/>
        <v>#VALUE!</v>
      </c>
      <c r="T3274" s="163" t="e">
        <f>INDEX(Controle!O:O,MATCH('Banco de Dados'!A3274,Controle!M:M,0))*E3274/100</f>
        <v>#N/A</v>
      </c>
    </row>
    <row r="3275" spans="1:20" hidden="1" x14ac:dyDescent="0.2">
      <c r="A3275" s="158">
        <f>BD_TS!A3274</f>
        <v>0</v>
      </c>
      <c r="B3275" s="158" t="str">
        <f>SUBSTITUTE(SUBSTITUTE(BD_TS!D3274," ",""),"-","/")</f>
        <v/>
      </c>
      <c r="C3275" s="158">
        <f>BD_TS!E3274</f>
        <v>0</v>
      </c>
      <c r="D3275" s="159">
        <f>BD_TS!F3274</f>
        <v>0</v>
      </c>
      <c r="E3275" s="160">
        <f>BD_TS!B3274</f>
        <v>0</v>
      </c>
      <c r="F3275" s="161">
        <f>BD_TS!C3274</f>
        <v>0</v>
      </c>
      <c r="G3275" s="187">
        <f>BD_TS!H3274</f>
        <v>0</v>
      </c>
      <c r="H3275" s="158" t="str">
        <f>IF($A3275=0,"",IFERROR(INDEX(BD_Gestão!A:A,MATCH('Banco de Dados'!$B3275,BD_Gestão!$B:$B,0)),"erro"))</f>
        <v/>
      </c>
      <c r="I3275" s="162" t="str">
        <f>IF($A3275=0,"",IFERROR(INDEX(BD_Gestão!E:E,MATCH('Banco de Dados'!$B3275,BD_Gestão!$B:$B,0)),"erro"))</f>
        <v/>
      </c>
      <c r="J3275" s="186" t="str">
        <f>IF($A3275=0,"",IFERROR(INDEX(BD_Gestão!B:B,MATCH('Banco de Dados'!$B3275,BD_Gestão!$B:$B,0)),"erro"))</f>
        <v/>
      </c>
      <c r="K3275" s="158" t="str">
        <f>IF($A3275=0,"",IFERROR(INDEX(BD_Gestão!C:C,MATCH('Banco de Dados'!$B3275,BD_Gestão!$B:$B,0)),"erro"))</f>
        <v/>
      </c>
      <c r="L3275" s="158" t="str">
        <f>IF($A3275=0,"",IFERROR(INDEX(BD_Gestão!H:H,MATCH('Banco de Dados'!$B3275,BD_Gestão!$B:$B,0)),"erro"))</f>
        <v/>
      </c>
      <c r="M3275" s="161" t="str">
        <f>IF($A3275=0,"",IFERROR(INDEX(BD_Gestão!F:F,MATCH('Banco de Dados'!$B3275,BD_Gestão!$B:$B,0)),"erro"))</f>
        <v/>
      </c>
      <c r="N3275" s="161" t="str">
        <f>IF($A3275=0,"",IFERROR(INDEX(BD_Gestão!J:J,MATCH('Banco de Dados'!$B3275,BD_Gestão!$B:$B,0)),"erro"))</f>
        <v/>
      </c>
      <c r="O3275" s="164" t="str">
        <f>IF($A3275=0,"",IFERROR(INDEX(BD_Gestão!K:K,MATCH('Banco de Dados'!$B3275,BD_Gestão!$B:$B,0)),"erro"))</f>
        <v/>
      </c>
      <c r="P3275" s="169" t="str">
        <f t="shared" si="206"/>
        <v/>
      </c>
      <c r="Q3275" s="170" t="str">
        <f t="shared" si="207"/>
        <v/>
      </c>
      <c r="R3275" s="163" t="e">
        <f t="shared" si="204"/>
        <v>#VALUE!</v>
      </c>
      <c r="S3275" s="163" t="e">
        <f t="shared" si="205"/>
        <v>#VALUE!</v>
      </c>
      <c r="T3275" s="163" t="e">
        <f>INDEX(Controle!O:O,MATCH('Banco de Dados'!A3275,Controle!M:M,0))*E3275/100</f>
        <v>#N/A</v>
      </c>
    </row>
    <row r="3276" spans="1:20" hidden="1" x14ac:dyDescent="0.2">
      <c r="A3276" s="158">
        <f>BD_TS!A3275</f>
        <v>0</v>
      </c>
      <c r="B3276" s="158" t="str">
        <f>SUBSTITUTE(SUBSTITUTE(BD_TS!D3275," ",""),"-","/")</f>
        <v/>
      </c>
      <c r="C3276" s="158">
        <f>BD_TS!E3275</f>
        <v>0</v>
      </c>
      <c r="D3276" s="159">
        <f>BD_TS!F3275</f>
        <v>0</v>
      </c>
      <c r="E3276" s="160">
        <f>BD_TS!B3275</f>
        <v>0</v>
      </c>
      <c r="F3276" s="161">
        <f>BD_TS!C3275</f>
        <v>0</v>
      </c>
      <c r="G3276" s="187">
        <f>BD_TS!H3275</f>
        <v>0</v>
      </c>
      <c r="H3276" s="158" t="str">
        <f>IF($A3276=0,"",IFERROR(INDEX(BD_Gestão!A:A,MATCH('Banco de Dados'!$B3276,BD_Gestão!$B:$B,0)),"erro"))</f>
        <v/>
      </c>
      <c r="I3276" s="162" t="str">
        <f>IF($A3276=0,"",IFERROR(INDEX(BD_Gestão!E:E,MATCH('Banco de Dados'!$B3276,BD_Gestão!$B:$B,0)),"erro"))</f>
        <v/>
      </c>
      <c r="J3276" s="186" t="str">
        <f>IF($A3276=0,"",IFERROR(INDEX(BD_Gestão!B:B,MATCH('Banco de Dados'!$B3276,BD_Gestão!$B:$B,0)),"erro"))</f>
        <v/>
      </c>
      <c r="K3276" s="158" t="str">
        <f>IF($A3276=0,"",IFERROR(INDEX(BD_Gestão!C:C,MATCH('Banco de Dados'!$B3276,BD_Gestão!$B:$B,0)),"erro"))</f>
        <v/>
      </c>
      <c r="L3276" s="158" t="str">
        <f>IF($A3276=0,"",IFERROR(INDEX(BD_Gestão!H:H,MATCH('Banco de Dados'!$B3276,BD_Gestão!$B:$B,0)),"erro"))</f>
        <v/>
      </c>
      <c r="M3276" s="161" t="str">
        <f>IF($A3276=0,"",IFERROR(INDEX(BD_Gestão!F:F,MATCH('Banco de Dados'!$B3276,BD_Gestão!$B:$B,0)),"erro"))</f>
        <v/>
      </c>
      <c r="N3276" s="161" t="str">
        <f>IF($A3276=0,"",IFERROR(INDEX(BD_Gestão!J:J,MATCH('Banco de Dados'!$B3276,BD_Gestão!$B:$B,0)),"erro"))</f>
        <v/>
      </c>
      <c r="O3276" s="164" t="str">
        <f>IF($A3276=0,"",IFERROR(INDEX(BD_Gestão!K:K,MATCH('Banco de Dados'!$B3276,BD_Gestão!$B:$B,0)),"erro"))</f>
        <v/>
      </c>
      <c r="P3276" s="169" t="str">
        <f t="shared" si="206"/>
        <v/>
      </c>
      <c r="Q3276" s="170" t="str">
        <f t="shared" si="207"/>
        <v/>
      </c>
      <c r="R3276" s="163" t="e">
        <f t="shared" si="204"/>
        <v>#VALUE!</v>
      </c>
      <c r="S3276" s="163" t="e">
        <f t="shared" si="205"/>
        <v>#VALUE!</v>
      </c>
      <c r="T3276" s="163" t="e">
        <f>INDEX(Controle!O:O,MATCH('Banco de Dados'!A3276,Controle!M:M,0))*E3276/100</f>
        <v>#N/A</v>
      </c>
    </row>
    <row r="3277" spans="1:20" hidden="1" x14ac:dyDescent="0.2">
      <c r="A3277" s="158">
        <f>BD_TS!A3276</f>
        <v>0</v>
      </c>
      <c r="B3277" s="158" t="str">
        <f>SUBSTITUTE(SUBSTITUTE(BD_TS!D3276," ",""),"-","/")</f>
        <v/>
      </c>
      <c r="C3277" s="158">
        <f>BD_TS!E3276</f>
        <v>0</v>
      </c>
      <c r="D3277" s="159">
        <f>BD_TS!F3276</f>
        <v>0</v>
      </c>
      <c r="E3277" s="160">
        <f>BD_TS!B3276</f>
        <v>0</v>
      </c>
      <c r="F3277" s="161">
        <f>BD_TS!C3276</f>
        <v>0</v>
      </c>
      <c r="G3277" s="187">
        <f>BD_TS!H3276</f>
        <v>0</v>
      </c>
      <c r="H3277" s="158" t="str">
        <f>IF($A3277=0,"",IFERROR(INDEX(BD_Gestão!A:A,MATCH('Banco de Dados'!$B3277,BD_Gestão!$B:$B,0)),"erro"))</f>
        <v/>
      </c>
      <c r="I3277" s="162" t="str">
        <f>IF($A3277=0,"",IFERROR(INDEX(BD_Gestão!E:E,MATCH('Banco de Dados'!$B3277,BD_Gestão!$B:$B,0)),"erro"))</f>
        <v/>
      </c>
      <c r="J3277" s="186" t="str">
        <f>IF($A3277=0,"",IFERROR(INDEX(BD_Gestão!B:B,MATCH('Banco de Dados'!$B3277,BD_Gestão!$B:$B,0)),"erro"))</f>
        <v/>
      </c>
      <c r="K3277" s="158" t="str">
        <f>IF($A3277=0,"",IFERROR(INDEX(BD_Gestão!C:C,MATCH('Banco de Dados'!$B3277,BD_Gestão!$B:$B,0)),"erro"))</f>
        <v/>
      </c>
      <c r="L3277" s="158" t="str">
        <f>IF($A3277=0,"",IFERROR(INDEX(BD_Gestão!H:H,MATCH('Banco de Dados'!$B3277,BD_Gestão!$B:$B,0)),"erro"))</f>
        <v/>
      </c>
      <c r="M3277" s="161" t="str">
        <f>IF($A3277=0,"",IFERROR(INDEX(BD_Gestão!F:F,MATCH('Banco de Dados'!$B3277,BD_Gestão!$B:$B,0)),"erro"))</f>
        <v/>
      </c>
      <c r="N3277" s="161" t="str">
        <f>IF($A3277=0,"",IFERROR(INDEX(BD_Gestão!J:J,MATCH('Banco de Dados'!$B3277,BD_Gestão!$B:$B,0)),"erro"))</f>
        <v/>
      </c>
      <c r="O3277" s="164" t="str">
        <f>IF($A3277=0,"",IFERROR(INDEX(BD_Gestão!K:K,MATCH('Banco de Dados'!$B3277,BD_Gestão!$B:$B,0)),"erro"))</f>
        <v/>
      </c>
      <c r="P3277" s="169" t="str">
        <f t="shared" si="206"/>
        <v/>
      </c>
      <c r="Q3277" s="170" t="str">
        <f t="shared" si="207"/>
        <v/>
      </c>
      <c r="R3277" s="163" t="e">
        <f t="shared" si="204"/>
        <v>#VALUE!</v>
      </c>
      <c r="S3277" s="163" t="e">
        <f t="shared" si="205"/>
        <v>#VALUE!</v>
      </c>
      <c r="T3277" s="163" t="e">
        <f>INDEX(Controle!O:O,MATCH('Banco de Dados'!A3277,Controle!M:M,0))*E3277/100</f>
        <v>#N/A</v>
      </c>
    </row>
    <row r="3278" spans="1:20" hidden="1" x14ac:dyDescent="0.2">
      <c r="A3278" s="158">
        <f>BD_TS!A3277</f>
        <v>0</v>
      </c>
      <c r="B3278" s="158" t="str">
        <f>SUBSTITUTE(SUBSTITUTE(BD_TS!D3277," ",""),"-","/")</f>
        <v/>
      </c>
      <c r="C3278" s="158">
        <f>BD_TS!E3277</f>
        <v>0</v>
      </c>
      <c r="D3278" s="159">
        <f>BD_TS!F3277</f>
        <v>0</v>
      </c>
      <c r="E3278" s="160">
        <f>BD_TS!B3277</f>
        <v>0</v>
      </c>
      <c r="F3278" s="161">
        <f>BD_TS!C3277</f>
        <v>0</v>
      </c>
      <c r="G3278" s="187">
        <f>BD_TS!H3277</f>
        <v>0</v>
      </c>
      <c r="H3278" s="158" t="str">
        <f>IF($A3278=0,"",IFERROR(INDEX(BD_Gestão!A:A,MATCH('Banco de Dados'!$B3278,BD_Gestão!$B:$B,0)),"erro"))</f>
        <v/>
      </c>
      <c r="I3278" s="162" t="str">
        <f>IF($A3278=0,"",IFERROR(INDEX(BD_Gestão!E:E,MATCH('Banco de Dados'!$B3278,BD_Gestão!$B:$B,0)),"erro"))</f>
        <v/>
      </c>
      <c r="J3278" s="186" t="str">
        <f>IF($A3278=0,"",IFERROR(INDEX(BD_Gestão!B:B,MATCH('Banco de Dados'!$B3278,BD_Gestão!$B:$B,0)),"erro"))</f>
        <v/>
      </c>
      <c r="K3278" s="158" t="str">
        <f>IF($A3278=0,"",IFERROR(INDEX(BD_Gestão!C:C,MATCH('Banco de Dados'!$B3278,BD_Gestão!$B:$B,0)),"erro"))</f>
        <v/>
      </c>
      <c r="L3278" s="158" t="str">
        <f>IF($A3278=0,"",IFERROR(INDEX(BD_Gestão!H:H,MATCH('Banco de Dados'!$B3278,BD_Gestão!$B:$B,0)),"erro"))</f>
        <v/>
      </c>
      <c r="M3278" s="161" t="str">
        <f>IF($A3278=0,"",IFERROR(INDEX(BD_Gestão!F:F,MATCH('Banco de Dados'!$B3278,BD_Gestão!$B:$B,0)),"erro"))</f>
        <v/>
      </c>
      <c r="N3278" s="161" t="str">
        <f>IF($A3278=0,"",IFERROR(INDEX(BD_Gestão!J:J,MATCH('Banco de Dados'!$B3278,BD_Gestão!$B:$B,0)),"erro"))</f>
        <v/>
      </c>
      <c r="O3278" s="164" t="str">
        <f>IF($A3278=0,"",IFERROR(INDEX(BD_Gestão!K:K,MATCH('Banco de Dados'!$B3278,BD_Gestão!$B:$B,0)),"erro"))</f>
        <v/>
      </c>
      <c r="P3278" s="169" t="str">
        <f t="shared" si="206"/>
        <v/>
      </c>
      <c r="Q3278" s="170" t="str">
        <f t="shared" si="207"/>
        <v/>
      </c>
      <c r="R3278" s="163" t="e">
        <f t="shared" si="204"/>
        <v>#VALUE!</v>
      </c>
      <c r="S3278" s="163" t="e">
        <f t="shared" si="205"/>
        <v>#VALUE!</v>
      </c>
      <c r="T3278" s="163" t="e">
        <f>INDEX(Controle!O:O,MATCH('Banco de Dados'!A3278,Controle!M:M,0))*E3278/100</f>
        <v>#N/A</v>
      </c>
    </row>
    <row r="3279" spans="1:20" hidden="1" x14ac:dyDescent="0.2">
      <c r="A3279" s="158">
        <f>BD_TS!A3278</f>
        <v>0</v>
      </c>
      <c r="B3279" s="158" t="str">
        <f>SUBSTITUTE(SUBSTITUTE(BD_TS!D3278," ",""),"-","/")</f>
        <v/>
      </c>
      <c r="C3279" s="158">
        <f>BD_TS!E3278</f>
        <v>0</v>
      </c>
      <c r="D3279" s="159">
        <f>BD_TS!F3278</f>
        <v>0</v>
      </c>
      <c r="E3279" s="160">
        <f>BD_TS!B3278</f>
        <v>0</v>
      </c>
      <c r="F3279" s="161">
        <f>BD_TS!C3278</f>
        <v>0</v>
      </c>
      <c r="G3279" s="187">
        <f>BD_TS!H3278</f>
        <v>0</v>
      </c>
      <c r="H3279" s="158" t="str">
        <f>IF($A3279=0,"",IFERROR(INDEX(BD_Gestão!A:A,MATCH('Banco de Dados'!$B3279,BD_Gestão!$B:$B,0)),"erro"))</f>
        <v/>
      </c>
      <c r="I3279" s="162" t="str">
        <f>IF($A3279=0,"",IFERROR(INDEX(BD_Gestão!E:E,MATCH('Banco de Dados'!$B3279,BD_Gestão!$B:$B,0)),"erro"))</f>
        <v/>
      </c>
      <c r="J3279" s="186" t="str">
        <f>IF($A3279=0,"",IFERROR(INDEX(BD_Gestão!B:B,MATCH('Banco de Dados'!$B3279,BD_Gestão!$B:$B,0)),"erro"))</f>
        <v/>
      </c>
      <c r="K3279" s="158" t="str">
        <f>IF($A3279=0,"",IFERROR(INDEX(BD_Gestão!C:C,MATCH('Banco de Dados'!$B3279,BD_Gestão!$B:$B,0)),"erro"))</f>
        <v/>
      </c>
      <c r="L3279" s="158" t="str">
        <f>IF($A3279=0,"",IFERROR(INDEX(BD_Gestão!H:H,MATCH('Banco de Dados'!$B3279,BD_Gestão!$B:$B,0)),"erro"))</f>
        <v/>
      </c>
      <c r="M3279" s="161" t="str">
        <f>IF($A3279=0,"",IFERROR(INDEX(BD_Gestão!F:F,MATCH('Banco de Dados'!$B3279,BD_Gestão!$B:$B,0)),"erro"))</f>
        <v/>
      </c>
      <c r="N3279" s="161" t="str">
        <f>IF($A3279=0,"",IFERROR(INDEX(BD_Gestão!J:J,MATCH('Banco de Dados'!$B3279,BD_Gestão!$B:$B,0)),"erro"))</f>
        <v/>
      </c>
      <c r="O3279" s="164" t="str">
        <f>IF($A3279=0,"",IFERROR(INDEX(BD_Gestão!K:K,MATCH('Banco de Dados'!$B3279,BD_Gestão!$B:$B,0)),"erro"))</f>
        <v/>
      </c>
      <c r="P3279" s="169" t="str">
        <f t="shared" si="206"/>
        <v/>
      </c>
      <c r="Q3279" s="170" t="str">
        <f t="shared" si="207"/>
        <v/>
      </c>
      <c r="R3279" s="163" t="e">
        <f t="shared" si="204"/>
        <v>#VALUE!</v>
      </c>
      <c r="S3279" s="163" t="e">
        <f t="shared" si="205"/>
        <v>#VALUE!</v>
      </c>
      <c r="T3279" s="163" t="e">
        <f>INDEX(Controle!O:O,MATCH('Banco de Dados'!A3279,Controle!M:M,0))*E3279/100</f>
        <v>#N/A</v>
      </c>
    </row>
    <row r="3280" spans="1:20" hidden="1" x14ac:dyDescent="0.2">
      <c r="A3280" s="158">
        <f>BD_TS!A3279</f>
        <v>0</v>
      </c>
      <c r="B3280" s="158" t="str">
        <f>SUBSTITUTE(SUBSTITUTE(BD_TS!D3279," ",""),"-","/")</f>
        <v/>
      </c>
      <c r="C3280" s="158">
        <f>BD_TS!E3279</f>
        <v>0</v>
      </c>
      <c r="D3280" s="159">
        <f>BD_TS!F3279</f>
        <v>0</v>
      </c>
      <c r="E3280" s="160">
        <f>BD_TS!B3279</f>
        <v>0</v>
      </c>
      <c r="F3280" s="161">
        <f>BD_TS!C3279</f>
        <v>0</v>
      </c>
      <c r="G3280" s="187">
        <f>BD_TS!H3279</f>
        <v>0</v>
      </c>
      <c r="H3280" s="158" t="str">
        <f>IF($A3280=0,"",IFERROR(INDEX(BD_Gestão!A:A,MATCH('Banco de Dados'!$B3280,BD_Gestão!$B:$B,0)),"erro"))</f>
        <v/>
      </c>
      <c r="I3280" s="162" t="str">
        <f>IF($A3280=0,"",IFERROR(INDEX(BD_Gestão!E:E,MATCH('Banco de Dados'!$B3280,BD_Gestão!$B:$B,0)),"erro"))</f>
        <v/>
      </c>
      <c r="J3280" s="186" t="str">
        <f>IF($A3280=0,"",IFERROR(INDEX(BD_Gestão!B:B,MATCH('Banco de Dados'!$B3280,BD_Gestão!$B:$B,0)),"erro"))</f>
        <v/>
      </c>
      <c r="K3280" s="158" t="str">
        <f>IF($A3280=0,"",IFERROR(INDEX(BD_Gestão!C:C,MATCH('Banco de Dados'!$B3280,BD_Gestão!$B:$B,0)),"erro"))</f>
        <v/>
      </c>
      <c r="L3280" s="158" t="str">
        <f>IF($A3280=0,"",IFERROR(INDEX(BD_Gestão!H:H,MATCH('Banco de Dados'!$B3280,BD_Gestão!$B:$B,0)),"erro"))</f>
        <v/>
      </c>
      <c r="M3280" s="161" t="str">
        <f>IF($A3280=0,"",IFERROR(INDEX(BD_Gestão!F:F,MATCH('Banco de Dados'!$B3280,BD_Gestão!$B:$B,0)),"erro"))</f>
        <v/>
      </c>
      <c r="N3280" s="161" t="str">
        <f>IF($A3280=0,"",IFERROR(INDEX(BD_Gestão!J:J,MATCH('Banco de Dados'!$B3280,BD_Gestão!$B:$B,0)),"erro"))</f>
        <v/>
      </c>
      <c r="O3280" s="164" t="str">
        <f>IF($A3280=0,"",IFERROR(INDEX(BD_Gestão!K:K,MATCH('Banco de Dados'!$B3280,BD_Gestão!$B:$B,0)),"erro"))</f>
        <v/>
      </c>
      <c r="P3280" s="169" t="str">
        <f t="shared" si="206"/>
        <v/>
      </c>
      <c r="Q3280" s="170" t="str">
        <f t="shared" si="207"/>
        <v/>
      </c>
      <c r="R3280" s="163" t="e">
        <f t="shared" si="204"/>
        <v>#VALUE!</v>
      </c>
      <c r="S3280" s="163" t="e">
        <f t="shared" si="205"/>
        <v>#VALUE!</v>
      </c>
      <c r="T3280" s="163" t="e">
        <f>INDEX(Controle!O:O,MATCH('Banco de Dados'!A3280,Controle!M:M,0))*E3280/100</f>
        <v>#N/A</v>
      </c>
    </row>
    <row r="3281" spans="1:20" hidden="1" x14ac:dyDescent="0.2">
      <c r="A3281" s="158">
        <f>BD_TS!A3280</f>
        <v>0</v>
      </c>
      <c r="B3281" s="158" t="str">
        <f>SUBSTITUTE(SUBSTITUTE(BD_TS!D3280," ",""),"-","/")</f>
        <v/>
      </c>
      <c r="C3281" s="158">
        <f>BD_TS!E3280</f>
        <v>0</v>
      </c>
      <c r="D3281" s="159">
        <f>BD_TS!F3280</f>
        <v>0</v>
      </c>
      <c r="E3281" s="160">
        <f>BD_TS!B3280</f>
        <v>0</v>
      </c>
      <c r="F3281" s="161">
        <f>BD_TS!C3280</f>
        <v>0</v>
      </c>
      <c r="G3281" s="187">
        <f>BD_TS!H3280</f>
        <v>0</v>
      </c>
      <c r="H3281" s="158" t="str">
        <f>IF($A3281=0,"",IFERROR(INDEX(BD_Gestão!A:A,MATCH('Banco de Dados'!$B3281,BD_Gestão!$B:$B,0)),"erro"))</f>
        <v/>
      </c>
      <c r="I3281" s="162" t="str">
        <f>IF($A3281=0,"",IFERROR(INDEX(BD_Gestão!E:E,MATCH('Banco de Dados'!$B3281,BD_Gestão!$B:$B,0)),"erro"))</f>
        <v/>
      </c>
      <c r="J3281" s="186" t="str">
        <f>IF($A3281=0,"",IFERROR(INDEX(BD_Gestão!B:B,MATCH('Banco de Dados'!$B3281,BD_Gestão!$B:$B,0)),"erro"))</f>
        <v/>
      </c>
      <c r="K3281" s="158" t="str">
        <f>IF($A3281=0,"",IFERROR(INDEX(BD_Gestão!C:C,MATCH('Banco de Dados'!$B3281,BD_Gestão!$B:$B,0)),"erro"))</f>
        <v/>
      </c>
      <c r="L3281" s="158" t="str">
        <f>IF($A3281=0,"",IFERROR(INDEX(BD_Gestão!H:H,MATCH('Banco de Dados'!$B3281,BD_Gestão!$B:$B,0)),"erro"))</f>
        <v/>
      </c>
      <c r="M3281" s="161" t="str">
        <f>IF($A3281=0,"",IFERROR(INDEX(BD_Gestão!F:F,MATCH('Banco de Dados'!$B3281,BD_Gestão!$B:$B,0)),"erro"))</f>
        <v/>
      </c>
      <c r="N3281" s="161" t="str">
        <f>IF($A3281=0,"",IFERROR(INDEX(BD_Gestão!J:J,MATCH('Banco de Dados'!$B3281,BD_Gestão!$B:$B,0)),"erro"))</f>
        <v/>
      </c>
      <c r="O3281" s="164" t="str">
        <f>IF($A3281=0,"",IFERROR(INDEX(BD_Gestão!K:K,MATCH('Banco de Dados'!$B3281,BD_Gestão!$B:$B,0)),"erro"))</f>
        <v/>
      </c>
      <c r="P3281" s="169" t="str">
        <f t="shared" si="206"/>
        <v/>
      </c>
      <c r="Q3281" s="170" t="str">
        <f t="shared" si="207"/>
        <v/>
      </c>
      <c r="R3281" s="163" t="e">
        <f t="shared" si="204"/>
        <v>#VALUE!</v>
      </c>
      <c r="S3281" s="163" t="e">
        <f t="shared" si="205"/>
        <v>#VALUE!</v>
      </c>
      <c r="T3281" s="163" t="e">
        <f>INDEX(Controle!O:O,MATCH('Banco de Dados'!A3281,Controle!M:M,0))*E3281/100</f>
        <v>#N/A</v>
      </c>
    </row>
    <row r="3282" spans="1:20" hidden="1" x14ac:dyDescent="0.2">
      <c r="A3282" s="158">
        <f>BD_TS!A3281</f>
        <v>0</v>
      </c>
      <c r="B3282" s="158" t="str">
        <f>SUBSTITUTE(SUBSTITUTE(BD_TS!D3281," ",""),"-","/")</f>
        <v/>
      </c>
      <c r="C3282" s="158">
        <f>BD_TS!E3281</f>
        <v>0</v>
      </c>
      <c r="D3282" s="159">
        <f>BD_TS!F3281</f>
        <v>0</v>
      </c>
      <c r="E3282" s="160">
        <f>BD_TS!B3281</f>
        <v>0</v>
      </c>
      <c r="F3282" s="161">
        <f>BD_TS!C3281</f>
        <v>0</v>
      </c>
      <c r="G3282" s="187">
        <f>BD_TS!H3281</f>
        <v>0</v>
      </c>
      <c r="H3282" s="158" t="str">
        <f>IF($A3282=0,"",IFERROR(INDEX(BD_Gestão!A:A,MATCH('Banco de Dados'!$B3282,BD_Gestão!$B:$B,0)),"erro"))</f>
        <v/>
      </c>
      <c r="I3282" s="162" t="str">
        <f>IF($A3282=0,"",IFERROR(INDEX(BD_Gestão!E:E,MATCH('Banco de Dados'!$B3282,BD_Gestão!$B:$B,0)),"erro"))</f>
        <v/>
      </c>
      <c r="J3282" s="186" t="str">
        <f>IF($A3282=0,"",IFERROR(INDEX(BD_Gestão!B:B,MATCH('Banco de Dados'!$B3282,BD_Gestão!$B:$B,0)),"erro"))</f>
        <v/>
      </c>
      <c r="K3282" s="158" t="str">
        <f>IF($A3282=0,"",IFERROR(INDEX(BD_Gestão!C:C,MATCH('Banco de Dados'!$B3282,BD_Gestão!$B:$B,0)),"erro"))</f>
        <v/>
      </c>
      <c r="L3282" s="158" t="str">
        <f>IF($A3282=0,"",IFERROR(INDEX(BD_Gestão!H:H,MATCH('Banco de Dados'!$B3282,BD_Gestão!$B:$B,0)),"erro"))</f>
        <v/>
      </c>
      <c r="M3282" s="161" t="str">
        <f>IF($A3282=0,"",IFERROR(INDEX(BD_Gestão!F:F,MATCH('Banco de Dados'!$B3282,BD_Gestão!$B:$B,0)),"erro"))</f>
        <v/>
      </c>
      <c r="N3282" s="161" t="str">
        <f>IF($A3282=0,"",IFERROR(INDEX(BD_Gestão!J:J,MATCH('Banco de Dados'!$B3282,BD_Gestão!$B:$B,0)),"erro"))</f>
        <v/>
      </c>
      <c r="O3282" s="164" t="str">
        <f>IF($A3282=0,"",IFERROR(INDEX(BD_Gestão!K:K,MATCH('Banco de Dados'!$B3282,BD_Gestão!$B:$B,0)),"erro"))</f>
        <v/>
      </c>
      <c r="P3282" s="169" t="str">
        <f t="shared" si="206"/>
        <v/>
      </c>
      <c r="Q3282" s="170" t="str">
        <f t="shared" si="207"/>
        <v/>
      </c>
      <c r="R3282" s="163" t="e">
        <f t="shared" si="204"/>
        <v>#VALUE!</v>
      </c>
      <c r="S3282" s="163" t="e">
        <f t="shared" si="205"/>
        <v>#VALUE!</v>
      </c>
      <c r="T3282" s="163" t="e">
        <f>INDEX(Controle!O:O,MATCH('Banco de Dados'!A3282,Controle!M:M,0))*E3282/100</f>
        <v>#N/A</v>
      </c>
    </row>
    <row r="3283" spans="1:20" hidden="1" x14ac:dyDescent="0.2">
      <c r="A3283" s="158">
        <f>BD_TS!A3282</f>
        <v>0</v>
      </c>
      <c r="B3283" s="158" t="str">
        <f>SUBSTITUTE(SUBSTITUTE(BD_TS!D3282," ",""),"-","/")</f>
        <v/>
      </c>
      <c r="C3283" s="158">
        <f>BD_TS!E3282</f>
        <v>0</v>
      </c>
      <c r="D3283" s="159">
        <f>BD_TS!F3282</f>
        <v>0</v>
      </c>
      <c r="E3283" s="160">
        <f>BD_TS!B3282</f>
        <v>0</v>
      </c>
      <c r="F3283" s="161">
        <f>BD_TS!C3282</f>
        <v>0</v>
      </c>
      <c r="G3283" s="187">
        <f>BD_TS!H3282</f>
        <v>0</v>
      </c>
      <c r="H3283" s="158" t="str">
        <f>IF($A3283=0,"",IFERROR(INDEX(BD_Gestão!A:A,MATCH('Banco de Dados'!$B3283,BD_Gestão!$B:$B,0)),"erro"))</f>
        <v/>
      </c>
      <c r="I3283" s="162" t="str">
        <f>IF($A3283=0,"",IFERROR(INDEX(BD_Gestão!E:E,MATCH('Banco de Dados'!$B3283,BD_Gestão!$B:$B,0)),"erro"))</f>
        <v/>
      </c>
      <c r="J3283" s="186" t="str">
        <f>IF($A3283=0,"",IFERROR(INDEX(BD_Gestão!B:B,MATCH('Banco de Dados'!$B3283,BD_Gestão!$B:$B,0)),"erro"))</f>
        <v/>
      </c>
      <c r="K3283" s="158" t="str">
        <f>IF($A3283=0,"",IFERROR(INDEX(BD_Gestão!C:C,MATCH('Banco de Dados'!$B3283,BD_Gestão!$B:$B,0)),"erro"))</f>
        <v/>
      </c>
      <c r="L3283" s="158" t="str">
        <f>IF($A3283=0,"",IFERROR(INDEX(BD_Gestão!H:H,MATCH('Banco de Dados'!$B3283,BD_Gestão!$B:$B,0)),"erro"))</f>
        <v/>
      </c>
      <c r="M3283" s="161" t="str">
        <f>IF($A3283=0,"",IFERROR(INDEX(BD_Gestão!F:F,MATCH('Banco de Dados'!$B3283,BD_Gestão!$B:$B,0)),"erro"))</f>
        <v/>
      </c>
      <c r="N3283" s="161" t="str">
        <f>IF($A3283=0,"",IFERROR(INDEX(BD_Gestão!J:J,MATCH('Banco de Dados'!$B3283,BD_Gestão!$B:$B,0)),"erro"))</f>
        <v/>
      </c>
      <c r="O3283" s="164" t="str">
        <f>IF($A3283=0,"",IFERROR(INDEX(BD_Gestão!K:K,MATCH('Banco de Dados'!$B3283,BD_Gestão!$B:$B,0)),"erro"))</f>
        <v/>
      </c>
      <c r="P3283" s="169" t="str">
        <f t="shared" si="206"/>
        <v/>
      </c>
      <c r="Q3283" s="170" t="str">
        <f t="shared" si="207"/>
        <v/>
      </c>
      <c r="R3283" s="163" t="e">
        <f t="shared" si="204"/>
        <v>#VALUE!</v>
      </c>
      <c r="S3283" s="163" t="e">
        <f t="shared" si="205"/>
        <v>#VALUE!</v>
      </c>
      <c r="T3283" s="163" t="e">
        <f>INDEX(Controle!O:O,MATCH('Banco de Dados'!A3283,Controle!M:M,0))*E3283/100</f>
        <v>#N/A</v>
      </c>
    </row>
    <row r="3284" spans="1:20" hidden="1" x14ac:dyDescent="0.2">
      <c r="A3284" s="158">
        <f>BD_TS!A3283</f>
        <v>0</v>
      </c>
      <c r="B3284" s="158" t="str">
        <f>SUBSTITUTE(SUBSTITUTE(BD_TS!D3283," ",""),"-","/")</f>
        <v/>
      </c>
      <c r="C3284" s="158">
        <f>BD_TS!E3283</f>
        <v>0</v>
      </c>
      <c r="D3284" s="159">
        <f>BD_TS!F3283</f>
        <v>0</v>
      </c>
      <c r="E3284" s="160">
        <f>BD_TS!B3283</f>
        <v>0</v>
      </c>
      <c r="F3284" s="161">
        <f>BD_TS!C3283</f>
        <v>0</v>
      </c>
      <c r="G3284" s="187">
        <f>BD_TS!H3283</f>
        <v>0</v>
      </c>
      <c r="H3284" s="158" t="str">
        <f>IF($A3284=0,"",IFERROR(INDEX(BD_Gestão!A:A,MATCH('Banco de Dados'!$B3284,BD_Gestão!$B:$B,0)),"erro"))</f>
        <v/>
      </c>
      <c r="I3284" s="162" t="str">
        <f>IF($A3284=0,"",IFERROR(INDEX(BD_Gestão!E:E,MATCH('Banco de Dados'!$B3284,BD_Gestão!$B:$B,0)),"erro"))</f>
        <v/>
      </c>
      <c r="J3284" s="186" t="str">
        <f>IF($A3284=0,"",IFERROR(INDEX(BD_Gestão!B:B,MATCH('Banco de Dados'!$B3284,BD_Gestão!$B:$B,0)),"erro"))</f>
        <v/>
      </c>
      <c r="K3284" s="158" t="str">
        <f>IF($A3284=0,"",IFERROR(INDEX(BD_Gestão!C:C,MATCH('Banco de Dados'!$B3284,BD_Gestão!$B:$B,0)),"erro"))</f>
        <v/>
      </c>
      <c r="L3284" s="158" t="str">
        <f>IF($A3284=0,"",IFERROR(INDEX(BD_Gestão!H:H,MATCH('Banco de Dados'!$B3284,BD_Gestão!$B:$B,0)),"erro"))</f>
        <v/>
      </c>
      <c r="M3284" s="161" t="str">
        <f>IF($A3284=0,"",IFERROR(INDEX(BD_Gestão!F:F,MATCH('Banco de Dados'!$B3284,BD_Gestão!$B:$B,0)),"erro"))</f>
        <v/>
      </c>
      <c r="N3284" s="161" t="str">
        <f>IF($A3284=0,"",IFERROR(INDEX(BD_Gestão!J:J,MATCH('Banco de Dados'!$B3284,BD_Gestão!$B:$B,0)),"erro"))</f>
        <v/>
      </c>
      <c r="O3284" s="164" t="str">
        <f>IF($A3284=0,"",IFERROR(INDEX(BD_Gestão!K:K,MATCH('Banco de Dados'!$B3284,BD_Gestão!$B:$B,0)),"erro"))</f>
        <v/>
      </c>
      <c r="P3284" s="169" t="str">
        <f t="shared" si="206"/>
        <v/>
      </c>
      <c r="Q3284" s="170" t="str">
        <f t="shared" si="207"/>
        <v/>
      </c>
      <c r="R3284" s="163" t="e">
        <f t="shared" si="204"/>
        <v>#VALUE!</v>
      </c>
      <c r="S3284" s="163" t="e">
        <f t="shared" si="205"/>
        <v>#VALUE!</v>
      </c>
      <c r="T3284" s="163" t="e">
        <f>INDEX(Controle!O:O,MATCH('Banco de Dados'!A3284,Controle!M:M,0))*E3284/100</f>
        <v>#N/A</v>
      </c>
    </row>
    <row r="3285" spans="1:20" hidden="1" x14ac:dyDescent="0.2">
      <c r="A3285" s="158">
        <f>BD_TS!A3284</f>
        <v>0</v>
      </c>
      <c r="B3285" s="158" t="str">
        <f>SUBSTITUTE(SUBSTITUTE(BD_TS!D3284," ",""),"-","/")</f>
        <v/>
      </c>
      <c r="C3285" s="158">
        <f>BD_TS!E3284</f>
        <v>0</v>
      </c>
      <c r="D3285" s="159">
        <f>BD_TS!F3284</f>
        <v>0</v>
      </c>
      <c r="E3285" s="160">
        <f>BD_TS!B3284</f>
        <v>0</v>
      </c>
      <c r="F3285" s="161">
        <f>BD_TS!C3284</f>
        <v>0</v>
      </c>
      <c r="G3285" s="187">
        <f>BD_TS!H3284</f>
        <v>0</v>
      </c>
      <c r="H3285" s="158" t="str">
        <f>IF($A3285=0,"",IFERROR(INDEX(BD_Gestão!A:A,MATCH('Banco de Dados'!$B3285,BD_Gestão!$B:$B,0)),"erro"))</f>
        <v/>
      </c>
      <c r="I3285" s="162" t="str">
        <f>IF($A3285=0,"",IFERROR(INDEX(BD_Gestão!E:E,MATCH('Banco de Dados'!$B3285,BD_Gestão!$B:$B,0)),"erro"))</f>
        <v/>
      </c>
      <c r="J3285" s="186" t="str">
        <f>IF($A3285=0,"",IFERROR(INDEX(BD_Gestão!B:B,MATCH('Banco de Dados'!$B3285,BD_Gestão!$B:$B,0)),"erro"))</f>
        <v/>
      </c>
      <c r="K3285" s="158" t="str">
        <f>IF($A3285=0,"",IFERROR(INDEX(BD_Gestão!C:C,MATCH('Banco de Dados'!$B3285,BD_Gestão!$B:$B,0)),"erro"))</f>
        <v/>
      </c>
      <c r="L3285" s="158" t="str">
        <f>IF($A3285=0,"",IFERROR(INDEX(BD_Gestão!H:H,MATCH('Banco de Dados'!$B3285,BD_Gestão!$B:$B,0)),"erro"))</f>
        <v/>
      </c>
      <c r="M3285" s="161" t="str">
        <f>IF($A3285=0,"",IFERROR(INDEX(BD_Gestão!F:F,MATCH('Banco de Dados'!$B3285,BD_Gestão!$B:$B,0)),"erro"))</f>
        <v/>
      </c>
      <c r="N3285" s="161" t="str">
        <f>IF($A3285=0,"",IFERROR(INDEX(BD_Gestão!J:J,MATCH('Banco de Dados'!$B3285,BD_Gestão!$B:$B,0)),"erro"))</f>
        <v/>
      </c>
      <c r="O3285" s="164" t="str">
        <f>IF($A3285=0,"",IFERROR(INDEX(BD_Gestão!K:K,MATCH('Banco de Dados'!$B3285,BD_Gestão!$B:$B,0)),"erro"))</f>
        <v/>
      </c>
      <c r="P3285" s="169" t="str">
        <f t="shared" si="206"/>
        <v/>
      </c>
      <c r="Q3285" s="170" t="str">
        <f t="shared" si="207"/>
        <v/>
      </c>
      <c r="R3285" s="163" t="e">
        <f t="shared" si="204"/>
        <v>#VALUE!</v>
      </c>
      <c r="S3285" s="163" t="e">
        <f t="shared" si="205"/>
        <v>#VALUE!</v>
      </c>
      <c r="T3285" s="163" t="e">
        <f>INDEX(Controle!O:O,MATCH('Banco de Dados'!A3285,Controle!M:M,0))*E3285/100</f>
        <v>#N/A</v>
      </c>
    </row>
    <row r="3286" spans="1:20" hidden="1" x14ac:dyDescent="0.2">
      <c r="A3286" s="158">
        <f>BD_TS!A3285</f>
        <v>0</v>
      </c>
      <c r="B3286" s="158" t="str">
        <f>SUBSTITUTE(SUBSTITUTE(BD_TS!D3285," ",""),"-","/")</f>
        <v/>
      </c>
      <c r="C3286" s="158">
        <f>BD_TS!E3285</f>
        <v>0</v>
      </c>
      <c r="D3286" s="159">
        <f>BD_TS!F3285</f>
        <v>0</v>
      </c>
      <c r="E3286" s="160">
        <f>BD_TS!B3285</f>
        <v>0</v>
      </c>
      <c r="F3286" s="161">
        <f>BD_TS!C3285</f>
        <v>0</v>
      </c>
      <c r="G3286" s="187">
        <f>BD_TS!H3285</f>
        <v>0</v>
      </c>
      <c r="H3286" s="158" t="str">
        <f>IF($A3286=0,"",IFERROR(INDEX(BD_Gestão!A:A,MATCH('Banco de Dados'!$B3286,BD_Gestão!$B:$B,0)),"erro"))</f>
        <v/>
      </c>
      <c r="I3286" s="162" t="str">
        <f>IF($A3286=0,"",IFERROR(INDEX(BD_Gestão!E:E,MATCH('Banco de Dados'!$B3286,BD_Gestão!$B:$B,0)),"erro"))</f>
        <v/>
      </c>
      <c r="J3286" s="186" t="str">
        <f>IF($A3286=0,"",IFERROR(INDEX(BD_Gestão!B:B,MATCH('Banco de Dados'!$B3286,BD_Gestão!$B:$B,0)),"erro"))</f>
        <v/>
      </c>
      <c r="K3286" s="158" t="str">
        <f>IF($A3286=0,"",IFERROR(INDEX(BD_Gestão!C:C,MATCH('Banco de Dados'!$B3286,BD_Gestão!$B:$B,0)),"erro"))</f>
        <v/>
      </c>
      <c r="L3286" s="158" t="str">
        <f>IF($A3286=0,"",IFERROR(INDEX(BD_Gestão!H:H,MATCH('Banco de Dados'!$B3286,BD_Gestão!$B:$B,0)),"erro"))</f>
        <v/>
      </c>
      <c r="M3286" s="161" t="str">
        <f>IF($A3286=0,"",IFERROR(INDEX(BD_Gestão!F:F,MATCH('Banco de Dados'!$B3286,BD_Gestão!$B:$B,0)),"erro"))</f>
        <v/>
      </c>
      <c r="N3286" s="161" t="str">
        <f>IF($A3286=0,"",IFERROR(INDEX(BD_Gestão!J:J,MATCH('Banco de Dados'!$B3286,BD_Gestão!$B:$B,0)),"erro"))</f>
        <v/>
      </c>
      <c r="O3286" s="164" t="str">
        <f>IF($A3286=0,"",IFERROR(INDEX(BD_Gestão!K:K,MATCH('Banco de Dados'!$B3286,BD_Gestão!$B:$B,0)),"erro"))</f>
        <v/>
      </c>
      <c r="P3286" s="169" t="str">
        <f t="shared" si="206"/>
        <v/>
      </c>
      <c r="Q3286" s="170" t="str">
        <f t="shared" si="207"/>
        <v/>
      </c>
      <c r="R3286" s="163" t="e">
        <f t="shared" si="204"/>
        <v>#VALUE!</v>
      </c>
      <c r="S3286" s="163" t="e">
        <f t="shared" si="205"/>
        <v>#VALUE!</v>
      </c>
      <c r="T3286" s="163" t="e">
        <f>INDEX(Controle!O:O,MATCH('Banco de Dados'!A3286,Controle!M:M,0))*E3286/100</f>
        <v>#N/A</v>
      </c>
    </row>
    <row r="3287" spans="1:20" hidden="1" x14ac:dyDescent="0.2">
      <c r="A3287" s="158">
        <f>BD_TS!A3286</f>
        <v>0</v>
      </c>
      <c r="B3287" s="158" t="str">
        <f>SUBSTITUTE(SUBSTITUTE(BD_TS!D3286," ",""),"-","/")</f>
        <v/>
      </c>
      <c r="C3287" s="158">
        <f>BD_TS!E3286</f>
        <v>0</v>
      </c>
      <c r="D3287" s="159">
        <f>BD_TS!F3286</f>
        <v>0</v>
      </c>
      <c r="E3287" s="160">
        <f>BD_TS!B3286</f>
        <v>0</v>
      </c>
      <c r="F3287" s="161">
        <f>BD_TS!C3286</f>
        <v>0</v>
      </c>
      <c r="G3287" s="187">
        <f>BD_TS!H3286</f>
        <v>0</v>
      </c>
      <c r="H3287" s="158" t="str">
        <f>IF($A3287=0,"",IFERROR(INDEX(BD_Gestão!A:A,MATCH('Banco de Dados'!$B3287,BD_Gestão!$B:$B,0)),"erro"))</f>
        <v/>
      </c>
      <c r="I3287" s="162" t="str">
        <f>IF($A3287=0,"",IFERROR(INDEX(BD_Gestão!E:E,MATCH('Banco de Dados'!$B3287,BD_Gestão!$B:$B,0)),"erro"))</f>
        <v/>
      </c>
      <c r="J3287" s="186" t="str">
        <f>IF($A3287=0,"",IFERROR(INDEX(BD_Gestão!B:B,MATCH('Banco de Dados'!$B3287,BD_Gestão!$B:$B,0)),"erro"))</f>
        <v/>
      </c>
      <c r="K3287" s="158" t="str">
        <f>IF($A3287=0,"",IFERROR(INDEX(BD_Gestão!C:C,MATCH('Banco de Dados'!$B3287,BD_Gestão!$B:$B,0)),"erro"))</f>
        <v/>
      </c>
      <c r="L3287" s="158" t="str">
        <f>IF($A3287=0,"",IFERROR(INDEX(BD_Gestão!H:H,MATCH('Banco de Dados'!$B3287,BD_Gestão!$B:$B,0)),"erro"))</f>
        <v/>
      </c>
      <c r="M3287" s="161" t="str">
        <f>IF($A3287=0,"",IFERROR(INDEX(BD_Gestão!F:F,MATCH('Banco de Dados'!$B3287,BD_Gestão!$B:$B,0)),"erro"))</f>
        <v/>
      </c>
      <c r="N3287" s="161" t="str">
        <f>IF($A3287=0,"",IFERROR(INDEX(BD_Gestão!J:J,MATCH('Banco de Dados'!$B3287,BD_Gestão!$B:$B,0)),"erro"))</f>
        <v/>
      </c>
      <c r="O3287" s="164" t="str">
        <f>IF($A3287=0,"",IFERROR(INDEX(BD_Gestão!K:K,MATCH('Banco de Dados'!$B3287,BD_Gestão!$B:$B,0)),"erro"))</f>
        <v/>
      </c>
      <c r="P3287" s="169" t="str">
        <f t="shared" si="206"/>
        <v/>
      </c>
      <c r="Q3287" s="170" t="str">
        <f t="shared" si="207"/>
        <v/>
      </c>
      <c r="R3287" s="163" t="e">
        <f t="shared" si="204"/>
        <v>#VALUE!</v>
      </c>
      <c r="S3287" s="163" t="e">
        <f t="shared" si="205"/>
        <v>#VALUE!</v>
      </c>
      <c r="T3287" s="163" t="e">
        <f>INDEX(Controle!O:O,MATCH('Banco de Dados'!A3287,Controle!M:M,0))*E3287/100</f>
        <v>#N/A</v>
      </c>
    </row>
    <row r="3288" spans="1:20" hidden="1" x14ac:dyDescent="0.2">
      <c r="A3288" s="158">
        <f>BD_TS!A3287</f>
        <v>0</v>
      </c>
      <c r="B3288" s="158" t="str">
        <f>SUBSTITUTE(SUBSTITUTE(BD_TS!D3287," ",""),"-","/")</f>
        <v/>
      </c>
      <c r="C3288" s="158">
        <f>BD_TS!E3287</f>
        <v>0</v>
      </c>
      <c r="D3288" s="159">
        <f>BD_TS!F3287</f>
        <v>0</v>
      </c>
      <c r="E3288" s="160">
        <f>BD_TS!B3287</f>
        <v>0</v>
      </c>
      <c r="F3288" s="161">
        <f>BD_TS!C3287</f>
        <v>0</v>
      </c>
      <c r="G3288" s="187">
        <f>BD_TS!H3287</f>
        <v>0</v>
      </c>
      <c r="H3288" s="158" t="str">
        <f>IF($A3288=0,"",IFERROR(INDEX(BD_Gestão!A:A,MATCH('Banco de Dados'!$B3288,BD_Gestão!$B:$B,0)),"erro"))</f>
        <v/>
      </c>
      <c r="I3288" s="162" t="str">
        <f>IF($A3288=0,"",IFERROR(INDEX(BD_Gestão!E:E,MATCH('Banco de Dados'!$B3288,BD_Gestão!$B:$B,0)),"erro"))</f>
        <v/>
      </c>
      <c r="J3288" s="186" t="str">
        <f>IF($A3288=0,"",IFERROR(INDEX(BD_Gestão!B:B,MATCH('Banco de Dados'!$B3288,BD_Gestão!$B:$B,0)),"erro"))</f>
        <v/>
      </c>
      <c r="K3288" s="158" t="str">
        <f>IF($A3288=0,"",IFERROR(INDEX(BD_Gestão!C:C,MATCH('Banco de Dados'!$B3288,BD_Gestão!$B:$B,0)),"erro"))</f>
        <v/>
      </c>
      <c r="L3288" s="158" t="str">
        <f>IF($A3288=0,"",IFERROR(INDEX(BD_Gestão!H:H,MATCH('Banco de Dados'!$B3288,BD_Gestão!$B:$B,0)),"erro"))</f>
        <v/>
      </c>
      <c r="M3288" s="161" t="str">
        <f>IF($A3288=0,"",IFERROR(INDEX(BD_Gestão!F:F,MATCH('Banco de Dados'!$B3288,BD_Gestão!$B:$B,0)),"erro"))</f>
        <v/>
      </c>
      <c r="N3288" s="161" t="str">
        <f>IF($A3288=0,"",IFERROR(INDEX(BD_Gestão!J:J,MATCH('Banco de Dados'!$B3288,BD_Gestão!$B:$B,0)),"erro"))</f>
        <v/>
      </c>
      <c r="O3288" s="164" t="str">
        <f>IF($A3288=0,"",IFERROR(INDEX(BD_Gestão!K:K,MATCH('Banco de Dados'!$B3288,BD_Gestão!$B:$B,0)),"erro"))</f>
        <v/>
      </c>
      <c r="P3288" s="169" t="str">
        <f t="shared" si="206"/>
        <v/>
      </c>
      <c r="Q3288" s="170" t="str">
        <f t="shared" si="207"/>
        <v/>
      </c>
      <c r="R3288" s="163" t="e">
        <f t="shared" si="204"/>
        <v>#VALUE!</v>
      </c>
      <c r="S3288" s="163" t="e">
        <f t="shared" si="205"/>
        <v>#VALUE!</v>
      </c>
      <c r="T3288" s="163" t="e">
        <f>INDEX(Controle!O:O,MATCH('Banco de Dados'!A3288,Controle!M:M,0))*E3288/100</f>
        <v>#N/A</v>
      </c>
    </row>
    <row r="3289" spans="1:20" hidden="1" x14ac:dyDescent="0.2">
      <c r="A3289" s="158">
        <f>BD_TS!A3288</f>
        <v>0</v>
      </c>
      <c r="B3289" s="158" t="str">
        <f>SUBSTITUTE(SUBSTITUTE(BD_TS!D3288," ",""),"-","/")</f>
        <v/>
      </c>
      <c r="C3289" s="158">
        <f>BD_TS!E3288</f>
        <v>0</v>
      </c>
      <c r="D3289" s="159">
        <f>BD_TS!F3288</f>
        <v>0</v>
      </c>
      <c r="E3289" s="160">
        <f>BD_TS!B3288</f>
        <v>0</v>
      </c>
      <c r="F3289" s="161">
        <f>BD_TS!C3288</f>
        <v>0</v>
      </c>
      <c r="G3289" s="187">
        <f>BD_TS!H3288</f>
        <v>0</v>
      </c>
      <c r="H3289" s="158" t="str">
        <f>IF($A3289=0,"",IFERROR(INDEX(BD_Gestão!A:A,MATCH('Banco de Dados'!$B3289,BD_Gestão!$B:$B,0)),"erro"))</f>
        <v/>
      </c>
      <c r="I3289" s="162" t="str">
        <f>IF($A3289=0,"",IFERROR(INDEX(BD_Gestão!E:E,MATCH('Banco de Dados'!$B3289,BD_Gestão!$B:$B,0)),"erro"))</f>
        <v/>
      </c>
      <c r="J3289" s="186" t="str">
        <f>IF($A3289=0,"",IFERROR(INDEX(BD_Gestão!B:B,MATCH('Banco de Dados'!$B3289,BD_Gestão!$B:$B,0)),"erro"))</f>
        <v/>
      </c>
      <c r="K3289" s="158" t="str">
        <f>IF($A3289=0,"",IFERROR(INDEX(BD_Gestão!C:C,MATCH('Banco de Dados'!$B3289,BD_Gestão!$B:$B,0)),"erro"))</f>
        <v/>
      </c>
      <c r="L3289" s="158" t="str">
        <f>IF($A3289=0,"",IFERROR(INDEX(BD_Gestão!H:H,MATCH('Banco de Dados'!$B3289,BD_Gestão!$B:$B,0)),"erro"))</f>
        <v/>
      </c>
      <c r="M3289" s="161" t="str">
        <f>IF($A3289=0,"",IFERROR(INDEX(BD_Gestão!F:F,MATCH('Banco de Dados'!$B3289,BD_Gestão!$B:$B,0)),"erro"))</f>
        <v/>
      </c>
      <c r="N3289" s="161" t="str">
        <f>IF($A3289=0,"",IFERROR(INDEX(BD_Gestão!J:J,MATCH('Banco de Dados'!$B3289,BD_Gestão!$B:$B,0)),"erro"))</f>
        <v/>
      </c>
      <c r="O3289" s="164" t="str">
        <f>IF($A3289=0,"",IFERROR(INDEX(BD_Gestão!K:K,MATCH('Banco de Dados'!$B3289,BD_Gestão!$B:$B,0)),"erro"))</f>
        <v/>
      </c>
      <c r="P3289" s="169" t="str">
        <f t="shared" si="206"/>
        <v/>
      </c>
      <c r="Q3289" s="170" t="str">
        <f t="shared" si="207"/>
        <v/>
      </c>
      <c r="R3289" s="163" t="e">
        <f t="shared" si="204"/>
        <v>#VALUE!</v>
      </c>
      <c r="S3289" s="163" t="e">
        <f t="shared" si="205"/>
        <v>#VALUE!</v>
      </c>
      <c r="T3289" s="163" t="e">
        <f>INDEX(Controle!O:O,MATCH('Banco de Dados'!A3289,Controle!M:M,0))*E3289/100</f>
        <v>#N/A</v>
      </c>
    </row>
    <row r="3290" spans="1:20" hidden="1" x14ac:dyDescent="0.2">
      <c r="A3290" s="158">
        <f>BD_TS!A3289</f>
        <v>0</v>
      </c>
      <c r="B3290" s="158" t="str">
        <f>SUBSTITUTE(SUBSTITUTE(BD_TS!D3289," ",""),"-","/")</f>
        <v/>
      </c>
      <c r="C3290" s="158">
        <f>BD_TS!E3289</f>
        <v>0</v>
      </c>
      <c r="D3290" s="159">
        <f>BD_TS!F3289</f>
        <v>0</v>
      </c>
      <c r="E3290" s="160">
        <f>BD_TS!B3289</f>
        <v>0</v>
      </c>
      <c r="F3290" s="161">
        <f>BD_TS!C3289</f>
        <v>0</v>
      </c>
      <c r="G3290" s="187">
        <f>BD_TS!H3289</f>
        <v>0</v>
      </c>
      <c r="H3290" s="158" t="str">
        <f>IF($A3290=0,"",IFERROR(INDEX(BD_Gestão!A:A,MATCH('Banco de Dados'!$B3290,BD_Gestão!$B:$B,0)),"erro"))</f>
        <v/>
      </c>
      <c r="I3290" s="162" t="str">
        <f>IF($A3290=0,"",IFERROR(INDEX(BD_Gestão!E:E,MATCH('Banco de Dados'!$B3290,BD_Gestão!$B:$B,0)),"erro"))</f>
        <v/>
      </c>
      <c r="J3290" s="186" t="str">
        <f>IF($A3290=0,"",IFERROR(INDEX(BD_Gestão!B:B,MATCH('Banco de Dados'!$B3290,BD_Gestão!$B:$B,0)),"erro"))</f>
        <v/>
      </c>
      <c r="K3290" s="158" t="str">
        <f>IF($A3290=0,"",IFERROR(INDEX(BD_Gestão!C:C,MATCH('Banco de Dados'!$B3290,BD_Gestão!$B:$B,0)),"erro"))</f>
        <v/>
      </c>
      <c r="L3290" s="158" t="str">
        <f>IF($A3290=0,"",IFERROR(INDEX(BD_Gestão!H:H,MATCH('Banco de Dados'!$B3290,BD_Gestão!$B:$B,0)),"erro"))</f>
        <v/>
      </c>
      <c r="M3290" s="161" t="str">
        <f>IF($A3290=0,"",IFERROR(INDEX(BD_Gestão!F:F,MATCH('Banco de Dados'!$B3290,BD_Gestão!$B:$B,0)),"erro"))</f>
        <v/>
      </c>
      <c r="N3290" s="161" t="str">
        <f>IF($A3290=0,"",IFERROR(INDEX(BD_Gestão!J:J,MATCH('Banco de Dados'!$B3290,BD_Gestão!$B:$B,0)),"erro"))</f>
        <v/>
      </c>
      <c r="O3290" s="164" t="str">
        <f>IF($A3290=0,"",IFERROR(INDEX(BD_Gestão!K:K,MATCH('Banco de Dados'!$B3290,BD_Gestão!$B:$B,0)),"erro"))</f>
        <v/>
      </c>
      <c r="P3290" s="169" t="str">
        <f t="shared" si="206"/>
        <v/>
      </c>
      <c r="Q3290" s="170" t="str">
        <f t="shared" si="207"/>
        <v/>
      </c>
      <c r="R3290" s="163" t="e">
        <f t="shared" si="204"/>
        <v>#VALUE!</v>
      </c>
      <c r="S3290" s="163" t="e">
        <f t="shared" si="205"/>
        <v>#VALUE!</v>
      </c>
      <c r="T3290" s="163" t="e">
        <f>INDEX(Controle!O:O,MATCH('Banco de Dados'!A3290,Controle!M:M,0))*E3290/100</f>
        <v>#N/A</v>
      </c>
    </row>
    <row r="3291" spans="1:20" hidden="1" x14ac:dyDescent="0.2">
      <c r="A3291" s="158">
        <f>BD_TS!A3290</f>
        <v>0</v>
      </c>
      <c r="B3291" s="158" t="str">
        <f>SUBSTITUTE(SUBSTITUTE(BD_TS!D3290," ",""),"-","/")</f>
        <v/>
      </c>
      <c r="C3291" s="158">
        <f>BD_TS!E3290</f>
        <v>0</v>
      </c>
      <c r="D3291" s="159">
        <f>BD_TS!F3290</f>
        <v>0</v>
      </c>
      <c r="E3291" s="160">
        <f>BD_TS!B3290</f>
        <v>0</v>
      </c>
      <c r="F3291" s="161">
        <f>BD_TS!C3290</f>
        <v>0</v>
      </c>
      <c r="G3291" s="187">
        <f>BD_TS!H3290</f>
        <v>0</v>
      </c>
      <c r="H3291" s="158" t="str">
        <f>IF($A3291=0,"",IFERROR(INDEX(BD_Gestão!A:A,MATCH('Banco de Dados'!$B3291,BD_Gestão!$B:$B,0)),"erro"))</f>
        <v/>
      </c>
      <c r="I3291" s="162" t="str">
        <f>IF($A3291=0,"",IFERROR(INDEX(BD_Gestão!E:E,MATCH('Banco de Dados'!$B3291,BD_Gestão!$B:$B,0)),"erro"))</f>
        <v/>
      </c>
      <c r="J3291" s="186" t="str">
        <f>IF($A3291=0,"",IFERROR(INDEX(BD_Gestão!B:B,MATCH('Banco de Dados'!$B3291,BD_Gestão!$B:$B,0)),"erro"))</f>
        <v/>
      </c>
      <c r="K3291" s="158" t="str">
        <f>IF($A3291=0,"",IFERROR(INDEX(BD_Gestão!C:C,MATCH('Banco de Dados'!$B3291,BD_Gestão!$B:$B,0)),"erro"))</f>
        <v/>
      </c>
      <c r="L3291" s="158" t="str">
        <f>IF($A3291=0,"",IFERROR(INDEX(BD_Gestão!H:H,MATCH('Banco de Dados'!$B3291,BD_Gestão!$B:$B,0)),"erro"))</f>
        <v/>
      </c>
      <c r="M3291" s="161" t="str">
        <f>IF($A3291=0,"",IFERROR(INDEX(BD_Gestão!F:F,MATCH('Banco de Dados'!$B3291,BD_Gestão!$B:$B,0)),"erro"))</f>
        <v/>
      </c>
      <c r="N3291" s="161" t="str">
        <f>IF($A3291=0,"",IFERROR(INDEX(BD_Gestão!J:J,MATCH('Banco de Dados'!$B3291,BD_Gestão!$B:$B,0)),"erro"))</f>
        <v/>
      </c>
      <c r="O3291" s="164" t="str">
        <f>IF($A3291=0,"",IFERROR(INDEX(BD_Gestão!K:K,MATCH('Banco de Dados'!$B3291,BD_Gestão!$B:$B,0)),"erro"))</f>
        <v/>
      </c>
      <c r="P3291" s="169" t="str">
        <f t="shared" si="206"/>
        <v/>
      </c>
      <c r="Q3291" s="170" t="str">
        <f t="shared" si="207"/>
        <v/>
      </c>
      <c r="R3291" s="163" t="e">
        <f t="shared" si="204"/>
        <v>#VALUE!</v>
      </c>
      <c r="S3291" s="163" t="e">
        <f t="shared" si="205"/>
        <v>#VALUE!</v>
      </c>
      <c r="T3291" s="163" t="e">
        <f>INDEX(Controle!O:O,MATCH('Banco de Dados'!A3291,Controle!M:M,0))*E3291/100</f>
        <v>#N/A</v>
      </c>
    </row>
    <row r="3292" spans="1:20" hidden="1" x14ac:dyDescent="0.2">
      <c r="A3292" s="158">
        <f>BD_TS!A3291</f>
        <v>0</v>
      </c>
      <c r="B3292" s="158" t="str">
        <f>SUBSTITUTE(SUBSTITUTE(BD_TS!D3291," ",""),"-","/")</f>
        <v/>
      </c>
      <c r="C3292" s="158">
        <f>BD_TS!E3291</f>
        <v>0</v>
      </c>
      <c r="D3292" s="159">
        <f>BD_TS!F3291</f>
        <v>0</v>
      </c>
      <c r="E3292" s="160">
        <f>BD_TS!B3291</f>
        <v>0</v>
      </c>
      <c r="F3292" s="161">
        <f>BD_TS!C3291</f>
        <v>0</v>
      </c>
      <c r="G3292" s="187">
        <f>BD_TS!H3291</f>
        <v>0</v>
      </c>
      <c r="H3292" s="158" t="str">
        <f>IF($A3292=0,"",IFERROR(INDEX(BD_Gestão!A:A,MATCH('Banco de Dados'!$B3292,BD_Gestão!$B:$B,0)),"erro"))</f>
        <v/>
      </c>
      <c r="I3292" s="162" t="str">
        <f>IF($A3292=0,"",IFERROR(INDEX(BD_Gestão!E:E,MATCH('Banco de Dados'!$B3292,BD_Gestão!$B:$B,0)),"erro"))</f>
        <v/>
      </c>
      <c r="J3292" s="186" t="str">
        <f>IF($A3292=0,"",IFERROR(INDEX(BD_Gestão!B:B,MATCH('Banco de Dados'!$B3292,BD_Gestão!$B:$B,0)),"erro"))</f>
        <v/>
      </c>
      <c r="K3292" s="158" t="str">
        <f>IF($A3292=0,"",IFERROR(INDEX(BD_Gestão!C:C,MATCH('Banco de Dados'!$B3292,BD_Gestão!$B:$B,0)),"erro"))</f>
        <v/>
      </c>
      <c r="L3292" s="158" t="str">
        <f>IF($A3292=0,"",IFERROR(INDEX(BD_Gestão!H:H,MATCH('Banco de Dados'!$B3292,BD_Gestão!$B:$B,0)),"erro"))</f>
        <v/>
      </c>
      <c r="M3292" s="161" t="str">
        <f>IF($A3292=0,"",IFERROR(INDEX(BD_Gestão!F:F,MATCH('Banco de Dados'!$B3292,BD_Gestão!$B:$B,0)),"erro"))</f>
        <v/>
      </c>
      <c r="N3292" s="161" t="str">
        <f>IF($A3292=0,"",IFERROR(INDEX(BD_Gestão!J:J,MATCH('Banco de Dados'!$B3292,BD_Gestão!$B:$B,0)),"erro"))</f>
        <v/>
      </c>
      <c r="O3292" s="164" t="str">
        <f>IF($A3292=0,"",IFERROR(INDEX(BD_Gestão!K:K,MATCH('Banco de Dados'!$B3292,BD_Gestão!$B:$B,0)),"erro"))</f>
        <v/>
      </c>
      <c r="P3292" s="169" t="str">
        <f t="shared" si="206"/>
        <v/>
      </c>
      <c r="Q3292" s="170" t="str">
        <f t="shared" si="207"/>
        <v/>
      </c>
      <c r="R3292" s="163" t="e">
        <f t="shared" si="204"/>
        <v>#VALUE!</v>
      </c>
      <c r="S3292" s="163" t="e">
        <f t="shared" si="205"/>
        <v>#VALUE!</v>
      </c>
      <c r="T3292" s="163" t="e">
        <f>INDEX(Controle!O:O,MATCH('Banco de Dados'!A3292,Controle!M:M,0))*E3292/100</f>
        <v>#N/A</v>
      </c>
    </row>
    <row r="3293" spans="1:20" hidden="1" x14ac:dyDescent="0.2">
      <c r="A3293" s="158">
        <f>BD_TS!A3292</f>
        <v>0</v>
      </c>
      <c r="B3293" s="158" t="str">
        <f>SUBSTITUTE(SUBSTITUTE(BD_TS!D3292," ",""),"-","/")</f>
        <v/>
      </c>
      <c r="C3293" s="158">
        <f>BD_TS!E3292</f>
        <v>0</v>
      </c>
      <c r="D3293" s="159">
        <f>BD_TS!F3292</f>
        <v>0</v>
      </c>
      <c r="E3293" s="160">
        <f>BD_TS!B3292</f>
        <v>0</v>
      </c>
      <c r="F3293" s="161">
        <f>BD_TS!C3292</f>
        <v>0</v>
      </c>
      <c r="G3293" s="187">
        <f>BD_TS!H3292</f>
        <v>0</v>
      </c>
      <c r="H3293" s="158" t="str">
        <f>IF($A3293=0,"",IFERROR(INDEX(BD_Gestão!A:A,MATCH('Banco de Dados'!$B3293,BD_Gestão!$B:$B,0)),"erro"))</f>
        <v/>
      </c>
      <c r="I3293" s="162" t="str">
        <f>IF($A3293=0,"",IFERROR(INDEX(BD_Gestão!E:E,MATCH('Banco de Dados'!$B3293,BD_Gestão!$B:$B,0)),"erro"))</f>
        <v/>
      </c>
      <c r="J3293" s="186" t="str">
        <f>IF($A3293=0,"",IFERROR(INDEX(BD_Gestão!B:B,MATCH('Banco de Dados'!$B3293,BD_Gestão!$B:$B,0)),"erro"))</f>
        <v/>
      </c>
      <c r="K3293" s="158" t="str">
        <f>IF($A3293=0,"",IFERROR(INDEX(BD_Gestão!C:C,MATCH('Banco de Dados'!$B3293,BD_Gestão!$B:$B,0)),"erro"))</f>
        <v/>
      </c>
      <c r="L3293" s="158" t="str">
        <f>IF($A3293=0,"",IFERROR(INDEX(BD_Gestão!H:H,MATCH('Banco de Dados'!$B3293,BD_Gestão!$B:$B,0)),"erro"))</f>
        <v/>
      </c>
      <c r="M3293" s="161" t="str">
        <f>IF($A3293=0,"",IFERROR(INDEX(BD_Gestão!F:F,MATCH('Banco de Dados'!$B3293,BD_Gestão!$B:$B,0)),"erro"))</f>
        <v/>
      </c>
      <c r="N3293" s="161" t="str">
        <f>IF($A3293=0,"",IFERROR(INDEX(BD_Gestão!J:J,MATCH('Banco de Dados'!$B3293,BD_Gestão!$B:$B,0)),"erro"))</f>
        <v/>
      </c>
      <c r="O3293" s="164" t="str">
        <f>IF($A3293=0,"",IFERROR(INDEX(BD_Gestão!K:K,MATCH('Banco de Dados'!$B3293,BD_Gestão!$B:$B,0)),"erro"))</f>
        <v/>
      </c>
      <c r="P3293" s="169" t="str">
        <f t="shared" si="206"/>
        <v/>
      </c>
      <c r="Q3293" s="170" t="str">
        <f t="shared" si="207"/>
        <v/>
      </c>
      <c r="R3293" s="163" t="e">
        <f t="shared" si="204"/>
        <v>#VALUE!</v>
      </c>
      <c r="S3293" s="163" t="e">
        <f t="shared" si="205"/>
        <v>#VALUE!</v>
      </c>
      <c r="T3293" s="163" t="e">
        <f>INDEX(Controle!O:O,MATCH('Banco de Dados'!A3293,Controle!M:M,0))*E3293/100</f>
        <v>#N/A</v>
      </c>
    </row>
    <row r="3294" spans="1:20" hidden="1" x14ac:dyDescent="0.2">
      <c r="A3294" s="158">
        <f>BD_TS!A3293</f>
        <v>0</v>
      </c>
      <c r="B3294" s="158" t="str">
        <f>SUBSTITUTE(SUBSTITUTE(BD_TS!D3293," ",""),"-","/")</f>
        <v/>
      </c>
      <c r="C3294" s="158">
        <f>BD_TS!E3293</f>
        <v>0</v>
      </c>
      <c r="D3294" s="159">
        <f>BD_TS!F3293</f>
        <v>0</v>
      </c>
      <c r="E3294" s="160">
        <f>BD_TS!B3293</f>
        <v>0</v>
      </c>
      <c r="F3294" s="161">
        <f>BD_TS!C3293</f>
        <v>0</v>
      </c>
      <c r="G3294" s="187">
        <f>BD_TS!H3293</f>
        <v>0</v>
      </c>
      <c r="H3294" s="158" t="str">
        <f>IF($A3294=0,"",IFERROR(INDEX(BD_Gestão!A:A,MATCH('Banco de Dados'!$B3294,BD_Gestão!$B:$B,0)),"erro"))</f>
        <v/>
      </c>
      <c r="I3294" s="162" t="str">
        <f>IF($A3294=0,"",IFERROR(INDEX(BD_Gestão!E:E,MATCH('Banco de Dados'!$B3294,BD_Gestão!$B:$B,0)),"erro"))</f>
        <v/>
      </c>
      <c r="J3294" s="186" t="str">
        <f>IF($A3294=0,"",IFERROR(INDEX(BD_Gestão!B:B,MATCH('Banco de Dados'!$B3294,BD_Gestão!$B:$B,0)),"erro"))</f>
        <v/>
      </c>
      <c r="K3294" s="158" t="str">
        <f>IF($A3294=0,"",IFERROR(INDEX(BD_Gestão!C:C,MATCH('Banco de Dados'!$B3294,BD_Gestão!$B:$B,0)),"erro"))</f>
        <v/>
      </c>
      <c r="L3294" s="158" t="str">
        <f>IF($A3294=0,"",IFERROR(INDEX(BD_Gestão!H:H,MATCH('Banco de Dados'!$B3294,BD_Gestão!$B:$B,0)),"erro"))</f>
        <v/>
      </c>
      <c r="M3294" s="161" t="str">
        <f>IF($A3294=0,"",IFERROR(INDEX(BD_Gestão!F:F,MATCH('Banco de Dados'!$B3294,BD_Gestão!$B:$B,0)),"erro"))</f>
        <v/>
      </c>
      <c r="N3294" s="161" t="str">
        <f>IF($A3294=0,"",IFERROR(INDEX(BD_Gestão!J:J,MATCH('Banco de Dados'!$B3294,BD_Gestão!$B:$B,0)),"erro"))</f>
        <v/>
      </c>
      <c r="O3294" s="164" t="str">
        <f>IF($A3294=0,"",IFERROR(INDEX(BD_Gestão!K:K,MATCH('Banco de Dados'!$B3294,BD_Gestão!$B:$B,0)),"erro"))</f>
        <v/>
      </c>
      <c r="P3294" s="169" t="str">
        <f t="shared" si="206"/>
        <v/>
      </c>
      <c r="Q3294" s="170" t="str">
        <f t="shared" si="207"/>
        <v/>
      </c>
      <c r="R3294" s="163" t="e">
        <f t="shared" si="204"/>
        <v>#VALUE!</v>
      </c>
      <c r="S3294" s="163" t="e">
        <f t="shared" si="205"/>
        <v>#VALUE!</v>
      </c>
      <c r="T3294" s="163" t="e">
        <f>INDEX(Controle!O:O,MATCH('Banco de Dados'!A3294,Controle!M:M,0))*E3294/100</f>
        <v>#N/A</v>
      </c>
    </row>
    <row r="3295" spans="1:20" hidden="1" x14ac:dyDescent="0.2">
      <c r="A3295" s="158">
        <f>BD_TS!A3294</f>
        <v>0</v>
      </c>
      <c r="B3295" s="158" t="str">
        <f>SUBSTITUTE(SUBSTITUTE(BD_TS!D3294," ",""),"-","/")</f>
        <v/>
      </c>
      <c r="C3295" s="158">
        <f>BD_TS!E3294</f>
        <v>0</v>
      </c>
      <c r="D3295" s="159">
        <f>BD_TS!F3294</f>
        <v>0</v>
      </c>
      <c r="E3295" s="160">
        <f>BD_TS!B3294</f>
        <v>0</v>
      </c>
      <c r="F3295" s="161">
        <f>BD_TS!C3294</f>
        <v>0</v>
      </c>
      <c r="G3295" s="187">
        <f>BD_TS!H3294</f>
        <v>0</v>
      </c>
      <c r="H3295" s="158" t="str">
        <f>IF($A3295=0,"",IFERROR(INDEX(BD_Gestão!A:A,MATCH('Banco de Dados'!$B3295,BD_Gestão!$B:$B,0)),"erro"))</f>
        <v/>
      </c>
      <c r="I3295" s="162" t="str">
        <f>IF($A3295=0,"",IFERROR(INDEX(BD_Gestão!E:E,MATCH('Banco de Dados'!$B3295,BD_Gestão!$B:$B,0)),"erro"))</f>
        <v/>
      </c>
      <c r="J3295" s="186" t="str">
        <f>IF($A3295=0,"",IFERROR(INDEX(BD_Gestão!B:B,MATCH('Banco de Dados'!$B3295,BD_Gestão!$B:$B,0)),"erro"))</f>
        <v/>
      </c>
      <c r="K3295" s="158" t="str">
        <f>IF($A3295=0,"",IFERROR(INDEX(BD_Gestão!C:C,MATCH('Banco de Dados'!$B3295,BD_Gestão!$B:$B,0)),"erro"))</f>
        <v/>
      </c>
      <c r="L3295" s="158" t="str">
        <f>IF($A3295=0,"",IFERROR(INDEX(BD_Gestão!H:H,MATCH('Banco de Dados'!$B3295,BD_Gestão!$B:$B,0)),"erro"))</f>
        <v/>
      </c>
      <c r="M3295" s="161" t="str">
        <f>IF($A3295=0,"",IFERROR(INDEX(BD_Gestão!F:F,MATCH('Banco de Dados'!$B3295,BD_Gestão!$B:$B,0)),"erro"))</f>
        <v/>
      </c>
      <c r="N3295" s="161" t="str">
        <f>IF($A3295=0,"",IFERROR(INDEX(BD_Gestão!J:J,MATCH('Banco de Dados'!$B3295,BD_Gestão!$B:$B,0)),"erro"))</f>
        <v/>
      </c>
      <c r="O3295" s="164" t="str">
        <f>IF($A3295=0,"",IFERROR(INDEX(BD_Gestão!K:K,MATCH('Banco de Dados'!$B3295,BD_Gestão!$B:$B,0)),"erro"))</f>
        <v/>
      </c>
      <c r="P3295" s="169" t="str">
        <f t="shared" si="206"/>
        <v/>
      </c>
      <c r="Q3295" s="170" t="str">
        <f t="shared" si="207"/>
        <v/>
      </c>
      <c r="R3295" s="163" t="e">
        <f t="shared" si="204"/>
        <v>#VALUE!</v>
      </c>
      <c r="S3295" s="163" t="e">
        <f t="shared" si="205"/>
        <v>#VALUE!</v>
      </c>
      <c r="T3295" s="163" t="e">
        <f>INDEX(Controle!O:O,MATCH('Banco de Dados'!A3295,Controle!M:M,0))*E3295/100</f>
        <v>#N/A</v>
      </c>
    </row>
    <row r="3296" spans="1:20" hidden="1" x14ac:dyDescent="0.2">
      <c r="A3296" s="158">
        <f>BD_TS!A3295</f>
        <v>0</v>
      </c>
      <c r="B3296" s="158" t="str">
        <f>SUBSTITUTE(SUBSTITUTE(BD_TS!D3295," ",""),"-","/")</f>
        <v/>
      </c>
      <c r="C3296" s="158">
        <f>BD_TS!E3295</f>
        <v>0</v>
      </c>
      <c r="D3296" s="159">
        <f>BD_TS!F3295</f>
        <v>0</v>
      </c>
      <c r="E3296" s="160">
        <f>BD_TS!B3295</f>
        <v>0</v>
      </c>
      <c r="F3296" s="161">
        <f>BD_TS!C3295</f>
        <v>0</v>
      </c>
      <c r="G3296" s="187">
        <f>BD_TS!H3295</f>
        <v>0</v>
      </c>
      <c r="H3296" s="158" t="str">
        <f>IF($A3296=0,"",IFERROR(INDEX(BD_Gestão!A:A,MATCH('Banco de Dados'!$B3296,BD_Gestão!$B:$B,0)),"erro"))</f>
        <v/>
      </c>
      <c r="I3296" s="162" t="str">
        <f>IF($A3296=0,"",IFERROR(INDEX(BD_Gestão!E:E,MATCH('Banco de Dados'!$B3296,BD_Gestão!$B:$B,0)),"erro"))</f>
        <v/>
      </c>
      <c r="J3296" s="186" t="str">
        <f>IF($A3296=0,"",IFERROR(INDEX(BD_Gestão!B:B,MATCH('Banco de Dados'!$B3296,BD_Gestão!$B:$B,0)),"erro"))</f>
        <v/>
      </c>
      <c r="K3296" s="158" t="str">
        <f>IF($A3296=0,"",IFERROR(INDEX(BD_Gestão!C:C,MATCH('Banco de Dados'!$B3296,BD_Gestão!$B:$B,0)),"erro"))</f>
        <v/>
      </c>
      <c r="L3296" s="158" t="str">
        <f>IF($A3296=0,"",IFERROR(INDEX(BD_Gestão!H:H,MATCH('Banco de Dados'!$B3296,BD_Gestão!$B:$B,0)),"erro"))</f>
        <v/>
      </c>
      <c r="M3296" s="161" t="str">
        <f>IF($A3296=0,"",IFERROR(INDEX(BD_Gestão!F:F,MATCH('Banco de Dados'!$B3296,BD_Gestão!$B:$B,0)),"erro"))</f>
        <v/>
      </c>
      <c r="N3296" s="161" t="str">
        <f>IF($A3296=0,"",IFERROR(INDEX(BD_Gestão!J:J,MATCH('Banco de Dados'!$B3296,BD_Gestão!$B:$B,0)),"erro"))</f>
        <v/>
      </c>
      <c r="O3296" s="164" t="str">
        <f>IF($A3296=0,"",IFERROR(INDEX(BD_Gestão!K:K,MATCH('Banco de Dados'!$B3296,BD_Gestão!$B:$B,0)),"erro"))</f>
        <v/>
      </c>
      <c r="P3296" s="169" t="str">
        <f t="shared" si="206"/>
        <v/>
      </c>
      <c r="Q3296" s="170" t="str">
        <f t="shared" si="207"/>
        <v/>
      </c>
      <c r="R3296" s="163" t="e">
        <f t="shared" si="204"/>
        <v>#VALUE!</v>
      </c>
      <c r="S3296" s="163" t="e">
        <f t="shared" si="205"/>
        <v>#VALUE!</v>
      </c>
      <c r="T3296" s="163" t="e">
        <f>INDEX(Controle!O:O,MATCH('Banco de Dados'!A3296,Controle!M:M,0))*E3296/100</f>
        <v>#N/A</v>
      </c>
    </row>
    <row r="3297" spans="1:20" hidden="1" x14ac:dyDescent="0.2">
      <c r="A3297" s="158">
        <f>BD_TS!A3296</f>
        <v>0</v>
      </c>
      <c r="B3297" s="158" t="str">
        <f>SUBSTITUTE(SUBSTITUTE(BD_TS!D3296," ",""),"-","/")</f>
        <v/>
      </c>
      <c r="C3297" s="158">
        <f>BD_TS!E3296</f>
        <v>0</v>
      </c>
      <c r="D3297" s="159">
        <f>BD_TS!F3296</f>
        <v>0</v>
      </c>
      <c r="E3297" s="160">
        <f>BD_TS!B3296</f>
        <v>0</v>
      </c>
      <c r="F3297" s="161">
        <f>BD_TS!C3296</f>
        <v>0</v>
      </c>
      <c r="G3297" s="187">
        <f>BD_TS!H3296</f>
        <v>0</v>
      </c>
      <c r="H3297" s="158" t="str">
        <f>IF($A3297=0,"",IFERROR(INDEX(BD_Gestão!A:A,MATCH('Banco de Dados'!$B3297,BD_Gestão!$B:$B,0)),"erro"))</f>
        <v/>
      </c>
      <c r="I3297" s="162" t="str">
        <f>IF($A3297=0,"",IFERROR(INDEX(BD_Gestão!E:E,MATCH('Banco de Dados'!$B3297,BD_Gestão!$B:$B,0)),"erro"))</f>
        <v/>
      </c>
      <c r="J3297" s="186" t="str">
        <f>IF($A3297=0,"",IFERROR(INDEX(BD_Gestão!B:B,MATCH('Banco de Dados'!$B3297,BD_Gestão!$B:$B,0)),"erro"))</f>
        <v/>
      </c>
      <c r="K3297" s="158" t="str">
        <f>IF($A3297=0,"",IFERROR(INDEX(BD_Gestão!C:C,MATCH('Banco de Dados'!$B3297,BD_Gestão!$B:$B,0)),"erro"))</f>
        <v/>
      </c>
      <c r="L3297" s="158" t="str">
        <f>IF($A3297=0,"",IFERROR(INDEX(BD_Gestão!H:H,MATCH('Banco de Dados'!$B3297,BD_Gestão!$B:$B,0)),"erro"))</f>
        <v/>
      </c>
      <c r="M3297" s="161" t="str">
        <f>IF($A3297=0,"",IFERROR(INDEX(BD_Gestão!F:F,MATCH('Banco de Dados'!$B3297,BD_Gestão!$B:$B,0)),"erro"))</f>
        <v/>
      </c>
      <c r="N3297" s="161" t="str">
        <f>IF($A3297=0,"",IFERROR(INDEX(BD_Gestão!J:J,MATCH('Banco de Dados'!$B3297,BD_Gestão!$B:$B,0)),"erro"))</f>
        <v/>
      </c>
      <c r="O3297" s="164" t="str">
        <f>IF($A3297=0,"",IFERROR(INDEX(BD_Gestão!K:K,MATCH('Banco de Dados'!$B3297,BD_Gestão!$B:$B,0)),"erro"))</f>
        <v/>
      </c>
      <c r="P3297" s="169" t="str">
        <f t="shared" si="206"/>
        <v/>
      </c>
      <c r="Q3297" s="170" t="str">
        <f t="shared" si="207"/>
        <v/>
      </c>
      <c r="R3297" s="163" t="e">
        <f t="shared" si="204"/>
        <v>#VALUE!</v>
      </c>
      <c r="S3297" s="163" t="e">
        <f t="shared" si="205"/>
        <v>#VALUE!</v>
      </c>
      <c r="T3297" s="163" t="e">
        <f>INDEX(Controle!O:O,MATCH('Banco de Dados'!A3297,Controle!M:M,0))*E3297/100</f>
        <v>#N/A</v>
      </c>
    </row>
    <row r="3298" spans="1:20" hidden="1" x14ac:dyDescent="0.2">
      <c r="A3298" s="158">
        <f>BD_TS!A3297</f>
        <v>0</v>
      </c>
      <c r="B3298" s="158" t="str">
        <f>SUBSTITUTE(SUBSTITUTE(BD_TS!D3297," ",""),"-","/")</f>
        <v/>
      </c>
      <c r="C3298" s="158">
        <f>BD_TS!E3297</f>
        <v>0</v>
      </c>
      <c r="D3298" s="159">
        <f>BD_TS!F3297</f>
        <v>0</v>
      </c>
      <c r="E3298" s="160">
        <f>BD_TS!B3297</f>
        <v>0</v>
      </c>
      <c r="F3298" s="161">
        <f>BD_TS!C3297</f>
        <v>0</v>
      </c>
      <c r="G3298" s="187">
        <f>BD_TS!H3297</f>
        <v>0</v>
      </c>
      <c r="H3298" s="158" t="str">
        <f>IF($A3298=0,"",IFERROR(INDEX(BD_Gestão!A:A,MATCH('Banco de Dados'!$B3298,BD_Gestão!$B:$B,0)),"erro"))</f>
        <v/>
      </c>
      <c r="I3298" s="162" t="str">
        <f>IF($A3298=0,"",IFERROR(INDEX(BD_Gestão!E:E,MATCH('Banco de Dados'!$B3298,BD_Gestão!$B:$B,0)),"erro"))</f>
        <v/>
      </c>
      <c r="J3298" s="186" t="str">
        <f>IF($A3298=0,"",IFERROR(INDEX(BD_Gestão!B:B,MATCH('Banco de Dados'!$B3298,BD_Gestão!$B:$B,0)),"erro"))</f>
        <v/>
      </c>
      <c r="K3298" s="158" t="str">
        <f>IF($A3298=0,"",IFERROR(INDEX(BD_Gestão!C:C,MATCH('Banco de Dados'!$B3298,BD_Gestão!$B:$B,0)),"erro"))</f>
        <v/>
      </c>
      <c r="L3298" s="158" t="str">
        <f>IF($A3298=0,"",IFERROR(INDEX(BD_Gestão!H:H,MATCH('Banco de Dados'!$B3298,BD_Gestão!$B:$B,0)),"erro"))</f>
        <v/>
      </c>
      <c r="M3298" s="161" t="str">
        <f>IF($A3298=0,"",IFERROR(INDEX(BD_Gestão!F:F,MATCH('Banco de Dados'!$B3298,BD_Gestão!$B:$B,0)),"erro"))</f>
        <v/>
      </c>
      <c r="N3298" s="161" t="str">
        <f>IF($A3298=0,"",IFERROR(INDEX(BD_Gestão!J:J,MATCH('Banco de Dados'!$B3298,BD_Gestão!$B:$B,0)),"erro"))</f>
        <v/>
      </c>
      <c r="O3298" s="164" t="str">
        <f>IF($A3298=0,"",IFERROR(INDEX(BD_Gestão!K:K,MATCH('Banco de Dados'!$B3298,BD_Gestão!$B:$B,0)),"erro"))</f>
        <v/>
      </c>
      <c r="P3298" s="169" t="str">
        <f t="shared" si="206"/>
        <v/>
      </c>
      <c r="Q3298" s="170" t="str">
        <f t="shared" si="207"/>
        <v/>
      </c>
      <c r="R3298" s="163" t="e">
        <f t="shared" si="204"/>
        <v>#VALUE!</v>
      </c>
      <c r="S3298" s="163" t="e">
        <f t="shared" si="205"/>
        <v>#VALUE!</v>
      </c>
      <c r="T3298" s="163" t="e">
        <f>INDEX(Controle!O:O,MATCH('Banco de Dados'!A3298,Controle!M:M,0))*E3298/100</f>
        <v>#N/A</v>
      </c>
    </row>
    <row r="3299" spans="1:20" hidden="1" x14ac:dyDescent="0.2">
      <c r="A3299" s="158">
        <f>BD_TS!A3298</f>
        <v>0</v>
      </c>
      <c r="B3299" s="158" t="str">
        <f>SUBSTITUTE(SUBSTITUTE(BD_TS!D3298," ",""),"-","/")</f>
        <v/>
      </c>
      <c r="C3299" s="158">
        <f>BD_TS!E3298</f>
        <v>0</v>
      </c>
      <c r="D3299" s="159">
        <f>BD_TS!F3298</f>
        <v>0</v>
      </c>
      <c r="E3299" s="160">
        <f>BD_TS!B3298</f>
        <v>0</v>
      </c>
      <c r="F3299" s="161">
        <f>BD_TS!C3298</f>
        <v>0</v>
      </c>
      <c r="G3299" s="187">
        <f>BD_TS!H3298</f>
        <v>0</v>
      </c>
      <c r="H3299" s="158" t="str">
        <f>IF($A3299=0,"",IFERROR(INDEX(BD_Gestão!A:A,MATCH('Banco de Dados'!$B3299,BD_Gestão!$B:$B,0)),"erro"))</f>
        <v/>
      </c>
      <c r="I3299" s="162" t="str">
        <f>IF($A3299=0,"",IFERROR(INDEX(BD_Gestão!E:E,MATCH('Banco de Dados'!$B3299,BD_Gestão!$B:$B,0)),"erro"))</f>
        <v/>
      </c>
      <c r="J3299" s="186" t="str">
        <f>IF($A3299=0,"",IFERROR(INDEX(BD_Gestão!B:B,MATCH('Banco de Dados'!$B3299,BD_Gestão!$B:$B,0)),"erro"))</f>
        <v/>
      </c>
      <c r="K3299" s="158" t="str">
        <f>IF($A3299=0,"",IFERROR(INDEX(BD_Gestão!C:C,MATCH('Banco de Dados'!$B3299,BD_Gestão!$B:$B,0)),"erro"))</f>
        <v/>
      </c>
      <c r="L3299" s="158" t="str">
        <f>IF($A3299=0,"",IFERROR(INDEX(BD_Gestão!H:H,MATCH('Banco de Dados'!$B3299,BD_Gestão!$B:$B,0)),"erro"))</f>
        <v/>
      </c>
      <c r="M3299" s="161" t="str">
        <f>IF($A3299=0,"",IFERROR(INDEX(BD_Gestão!F:F,MATCH('Banco de Dados'!$B3299,BD_Gestão!$B:$B,0)),"erro"))</f>
        <v/>
      </c>
      <c r="N3299" s="161" t="str">
        <f>IF($A3299=0,"",IFERROR(INDEX(BD_Gestão!J:J,MATCH('Banco de Dados'!$B3299,BD_Gestão!$B:$B,0)),"erro"))</f>
        <v/>
      </c>
      <c r="O3299" s="164" t="str">
        <f>IF($A3299=0,"",IFERROR(INDEX(BD_Gestão!K:K,MATCH('Banco de Dados'!$B3299,BD_Gestão!$B:$B,0)),"erro"))</f>
        <v/>
      </c>
      <c r="P3299" s="169" t="str">
        <f t="shared" si="206"/>
        <v/>
      </c>
      <c r="Q3299" s="170" t="str">
        <f t="shared" si="207"/>
        <v/>
      </c>
      <c r="R3299" s="163" t="e">
        <f t="shared" si="204"/>
        <v>#VALUE!</v>
      </c>
      <c r="S3299" s="163" t="e">
        <f t="shared" si="205"/>
        <v>#VALUE!</v>
      </c>
      <c r="T3299" s="163" t="e">
        <f>INDEX(Controle!O:O,MATCH('Banco de Dados'!A3299,Controle!M:M,0))*E3299/100</f>
        <v>#N/A</v>
      </c>
    </row>
    <row r="3300" spans="1:20" hidden="1" x14ac:dyDescent="0.2">
      <c r="A3300" s="158">
        <f>BD_TS!A3299</f>
        <v>0</v>
      </c>
      <c r="B3300" s="158" t="str">
        <f>SUBSTITUTE(SUBSTITUTE(BD_TS!D3299," ",""),"-","/")</f>
        <v/>
      </c>
      <c r="C3300" s="158">
        <f>BD_TS!E3299</f>
        <v>0</v>
      </c>
      <c r="D3300" s="159">
        <f>BD_TS!F3299</f>
        <v>0</v>
      </c>
      <c r="E3300" s="160">
        <f>BD_TS!B3299</f>
        <v>0</v>
      </c>
      <c r="F3300" s="161">
        <f>BD_TS!C3299</f>
        <v>0</v>
      </c>
      <c r="G3300" s="187">
        <f>BD_TS!H3299</f>
        <v>0</v>
      </c>
      <c r="H3300" s="158" t="str">
        <f>IF($A3300=0,"",IFERROR(INDEX(BD_Gestão!A:A,MATCH('Banco de Dados'!$B3300,BD_Gestão!$B:$B,0)),"erro"))</f>
        <v/>
      </c>
      <c r="I3300" s="162" t="str">
        <f>IF($A3300=0,"",IFERROR(INDEX(BD_Gestão!E:E,MATCH('Banco de Dados'!$B3300,BD_Gestão!$B:$B,0)),"erro"))</f>
        <v/>
      </c>
      <c r="J3300" s="186" t="str">
        <f>IF($A3300=0,"",IFERROR(INDEX(BD_Gestão!B:B,MATCH('Banco de Dados'!$B3300,BD_Gestão!$B:$B,0)),"erro"))</f>
        <v/>
      </c>
      <c r="K3300" s="158" t="str">
        <f>IF($A3300=0,"",IFERROR(INDEX(BD_Gestão!C:C,MATCH('Banco de Dados'!$B3300,BD_Gestão!$B:$B,0)),"erro"))</f>
        <v/>
      </c>
      <c r="L3300" s="158" t="str">
        <f>IF($A3300=0,"",IFERROR(INDEX(BD_Gestão!H:H,MATCH('Banco de Dados'!$B3300,BD_Gestão!$B:$B,0)),"erro"))</f>
        <v/>
      </c>
      <c r="M3300" s="161" t="str">
        <f>IF($A3300=0,"",IFERROR(INDEX(BD_Gestão!F:F,MATCH('Banco de Dados'!$B3300,BD_Gestão!$B:$B,0)),"erro"))</f>
        <v/>
      </c>
      <c r="N3300" s="161" t="str">
        <f>IF($A3300=0,"",IFERROR(INDEX(BD_Gestão!J:J,MATCH('Banco de Dados'!$B3300,BD_Gestão!$B:$B,0)),"erro"))</f>
        <v/>
      </c>
      <c r="O3300" s="164" t="str">
        <f>IF($A3300=0,"",IFERROR(INDEX(BD_Gestão!K:K,MATCH('Banco de Dados'!$B3300,BD_Gestão!$B:$B,0)),"erro"))</f>
        <v/>
      </c>
      <c r="P3300" s="169" t="str">
        <f t="shared" si="206"/>
        <v/>
      </c>
      <c r="Q3300" s="170" t="str">
        <f t="shared" si="207"/>
        <v/>
      </c>
      <c r="R3300" s="163" t="e">
        <f t="shared" si="204"/>
        <v>#VALUE!</v>
      </c>
      <c r="S3300" s="163" t="e">
        <f t="shared" si="205"/>
        <v>#VALUE!</v>
      </c>
      <c r="T3300" s="163" t="e">
        <f>INDEX(Controle!O:O,MATCH('Banco de Dados'!A3300,Controle!M:M,0))*E3300/100</f>
        <v>#N/A</v>
      </c>
    </row>
    <row r="3301" spans="1:20" hidden="1" x14ac:dyDescent="0.2">
      <c r="A3301" s="158">
        <f>BD_TS!A3300</f>
        <v>0</v>
      </c>
      <c r="B3301" s="158" t="str">
        <f>SUBSTITUTE(SUBSTITUTE(BD_TS!D3300," ",""),"-","/")</f>
        <v/>
      </c>
      <c r="C3301" s="158">
        <f>BD_TS!E3300</f>
        <v>0</v>
      </c>
      <c r="D3301" s="159">
        <f>BD_TS!F3300</f>
        <v>0</v>
      </c>
      <c r="E3301" s="160">
        <f>BD_TS!B3300</f>
        <v>0</v>
      </c>
      <c r="F3301" s="161">
        <f>BD_TS!C3300</f>
        <v>0</v>
      </c>
      <c r="G3301" s="187">
        <f>BD_TS!H3300</f>
        <v>0</v>
      </c>
      <c r="H3301" s="158" t="str">
        <f>IF($A3301=0,"",IFERROR(INDEX(BD_Gestão!A:A,MATCH('Banco de Dados'!$B3301,BD_Gestão!$B:$B,0)),"erro"))</f>
        <v/>
      </c>
      <c r="I3301" s="162" t="str">
        <f>IF($A3301=0,"",IFERROR(INDEX(BD_Gestão!E:E,MATCH('Banco de Dados'!$B3301,BD_Gestão!$B:$B,0)),"erro"))</f>
        <v/>
      </c>
      <c r="J3301" s="186" t="str">
        <f>IF($A3301=0,"",IFERROR(INDEX(BD_Gestão!B:B,MATCH('Banco de Dados'!$B3301,BD_Gestão!$B:$B,0)),"erro"))</f>
        <v/>
      </c>
      <c r="K3301" s="158" t="str">
        <f>IF($A3301=0,"",IFERROR(INDEX(BD_Gestão!C:C,MATCH('Banco de Dados'!$B3301,BD_Gestão!$B:$B,0)),"erro"))</f>
        <v/>
      </c>
      <c r="L3301" s="158" t="str">
        <f>IF($A3301=0,"",IFERROR(INDEX(BD_Gestão!H:H,MATCH('Banco de Dados'!$B3301,BD_Gestão!$B:$B,0)),"erro"))</f>
        <v/>
      </c>
      <c r="M3301" s="161" t="str">
        <f>IF($A3301=0,"",IFERROR(INDEX(BD_Gestão!F:F,MATCH('Banco de Dados'!$B3301,BD_Gestão!$B:$B,0)),"erro"))</f>
        <v/>
      </c>
      <c r="N3301" s="161" t="str">
        <f>IF($A3301=0,"",IFERROR(INDEX(BD_Gestão!J:J,MATCH('Banco de Dados'!$B3301,BD_Gestão!$B:$B,0)),"erro"))</f>
        <v/>
      </c>
      <c r="O3301" s="164" t="str">
        <f>IF($A3301=0,"",IFERROR(INDEX(BD_Gestão!K:K,MATCH('Banco de Dados'!$B3301,BD_Gestão!$B:$B,0)),"erro"))</f>
        <v/>
      </c>
      <c r="P3301" s="169" t="str">
        <f t="shared" si="206"/>
        <v/>
      </c>
      <c r="Q3301" s="170" t="str">
        <f t="shared" si="207"/>
        <v/>
      </c>
      <c r="R3301" s="163" t="e">
        <f t="shared" si="204"/>
        <v>#VALUE!</v>
      </c>
      <c r="S3301" s="163" t="e">
        <f t="shared" si="205"/>
        <v>#VALUE!</v>
      </c>
      <c r="T3301" s="163" t="e">
        <f>INDEX(Controle!O:O,MATCH('Banco de Dados'!A3301,Controle!M:M,0))*E3301/100</f>
        <v>#N/A</v>
      </c>
    </row>
    <row r="3302" spans="1:20" hidden="1" x14ac:dyDescent="0.2">
      <c r="A3302" s="158">
        <f>BD_TS!A3301</f>
        <v>0</v>
      </c>
      <c r="B3302" s="158" t="str">
        <f>SUBSTITUTE(SUBSTITUTE(BD_TS!D3301," ",""),"-","/")</f>
        <v/>
      </c>
      <c r="C3302" s="158">
        <f>BD_TS!E3301</f>
        <v>0</v>
      </c>
      <c r="D3302" s="159">
        <f>BD_TS!F3301</f>
        <v>0</v>
      </c>
      <c r="E3302" s="160">
        <f>BD_TS!B3301</f>
        <v>0</v>
      </c>
      <c r="F3302" s="161">
        <f>BD_TS!C3301</f>
        <v>0</v>
      </c>
      <c r="G3302" s="187">
        <f>BD_TS!H3301</f>
        <v>0</v>
      </c>
      <c r="H3302" s="158" t="str">
        <f>IF($A3302=0,"",IFERROR(INDEX(BD_Gestão!A:A,MATCH('Banco de Dados'!$B3302,BD_Gestão!$B:$B,0)),"erro"))</f>
        <v/>
      </c>
      <c r="I3302" s="162" t="str">
        <f>IF($A3302=0,"",IFERROR(INDEX(BD_Gestão!E:E,MATCH('Banco de Dados'!$B3302,BD_Gestão!$B:$B,0)),"erro"))</f>
        <v/>
      </c>
      <c r="J3302" s="186" t="str">
        <f>IF($A3302=0,"",IFERROR(INDEX(BD_Gestão!B:B,MATCH('Banco de Dados'!$B3302,BD_Gestão!$B:$B,0)),"erro"))</f>
        <v/>
      </c>
      <c r="K3302" s="158" t="str">
        <f>IF($A3302=0,"",IFERROR(INDEX(BD_Gestão!C:C,MATCH('Banco de Dados'!$B3302,BD_Gestão!$B:$B,0)),"erro"))</f>
        <v/>
      </c>
      <c r="L3302" s="158" t="str">
        <f>IF($A3302=0,"",IFERROR(INDEX(BD_Gestão!H:H,MATCH('Banco de Dados'!$B3302,BD_Gestão!$B:$B,0)),"erro"))</f>
        <v/>
      </c>
      <c r="M3302" s="161" t="str">
        <f>IF($A3302=0,"",IFERROR(INDEX(BD_Gestão!F:F,MATCH('Banco de Dados'!$B3302,BD_Gestão!$B:$B,0)),"erro"))</f>
        <v/>
      </c>
      <c r="N3302" s="161" t="str">
        <f>IF($A3302=0,"",IFERROR(INDEX(BD_Gestão!J:J,MATCH('Banco de Dados'!$B3302,BD_Gestão!$B:$B,0)),"erro"))</f>
        <v/>
      </c>
      <c r="O3302" s="164" t="str">
        <f>IF($A3302=0,"",IFERROR(INDEX(BD_Gestão!K:K,MATCH('Banco de Dados'!$B3302,BD_Gestão!$B:$B,0)),"erro"))</f>
        <v/>
      </c>
      <c r="P3302" s="169" t="str">
        <f t="shared" si="206"/>
        <v/>
      </c>
      <c r="Q3302" s="170" t="str">
        <f t="shared" si="207"/>
        <v/>
      </c>
      <c r="R3302" s="163" t="e">
        <f t="shared" si="204"/>
        <v>#VALUE!</v>
      </c>
      <c r="S3302" s="163" t="e">
        <f t="shared" si="205"/>
        <v>#VALUE!</v>
      </c>
      <c r="T3302" s="163" t="e">
        <f>INDEX(Controle!O:O,MATCH('Banco de Dados'!A3302,Controle!M:M,0))*E3302/100</f>
        <v>#N/A</v>
      </c>
    </row>
    <row r="3303" spans="1:20" hidden="1" x14ac:dyDescent="0.2">
      <c r="A3303" s="158">
        <f>BD_TS!A3302</f>
        <v>0</v>
      </c>
      <c r="B3303" s="158" t="str">
        <f>SUBSTITUTE(SUBSTITUTE(BD_TS!D3302," ",""),"-","/")</f>
        <v/>
      </c>
      <c r="C3303" s="158">
        <f>BD_TS!E3302</f>
        <v>0</v>
      </c>
      <c r="D3303" s="159">
        <f>BD_TS!F3302</f>
        <v>0</v>
      </c>
      <c r="E3303" s="160">
        <f>BD_TS!B3302</f>
        <v>0</v>
      </c>
      <c r="F3303" s="161">
        <f>BD_TS!C3302</f>
        <v>0</v>
      </c>
      <c r="G3303" s="187">
        <f>BD_TS!H3302</f>
        <v>0</v>
      </c>
      <c r="H3303" s="158" t="str">
        <f>IF($A3303=0,"",IFERROR(INDEX(BD_Gestão!A:A,MATCH('Banco de Dados'!$B3303,BD_Gestão!$B:$B,0)),"erro"))</f>
        <v/>
      </c>
      <c r="I3303" s="162" t="str">
        <f>IF($A3303=0,"",IFERROR(INDEX(BD_Gestão!E:E,MATCH('Banco de Dados'!$B3303,BD_Gestão!$B:$B,0)),"erro"))</f>
        <v/>
      </c>
      <c r="J3303" s="186" t="str">
        <f>IF($A3303=0,"",IFERROR(INDEX(BD_Gestão!B:B,MATCH('Banco de Dados'!$B3303,BD_Gestão!$B:$B,0)),"erro"))</f>
        <v/>
      </c>
      <c r="K3303" s="158" t="str">
        <f>IF($A3303=0,"",IFERROR(INDEX(BD_Gestão!C:C,MATCH('Banco de Dados'!$B3303,BD_Gestão!$B:$B,0)),"erro"))</f>
        <v/>
      </c>
      <c r="L3303" s="158" t="str">
        <f>IF($A3303=0,"",IFERROR(INDEX(BD_Gestão!H:H,MATCH('Banco de Dados'!$B3303,BD_Gestão!$B:$B,0)),"erro"))</f>
        <v/>
      </c>
      <c r="M3303" s="161" t="str">
        <f>IF($A3303=0,"",IFERROR(INDEX(BD_Gestão!F:F,MATCH('Banco de Dados'!$B3303,BD_Gestão!$B:$B,0)),"erro"))</f>
        <v/>
      </c>
      <c r="N3303" s="161" t="str">
        <f>IF($A3303=0,"",IFERROR(INDEX(BD_Gestão!J:J,MATCH('Banco de Dados'!$B3303,BD_Gestão!$B:$B,0)),"erro"))</f>
        <v/>
      </c>
      <c r="O3303" s="164" t="str">
        <f>IF($A3303=0,"",IFERROR(INDEX(BD_Gestão!K:K,MATCH('Banco de Dados'!$B3303,BD_Gestão!$B:$B,0)),"erro"))</f>
        <v/>
      </c>
      <c r="P3303" s="169" t="str">
        <f t="shared" si="206"/>
        <v/>
      </c>
      <c r="Q3303" s="170" t="str">
        <f t="shared" si="207"/>
        <v/>
      </c>
      <c r="R3303" s="163" t="e">
        <f t="shared" si="204"/>
        <v>#VALUE!</v>
      </c>
      <c r="S3303" s="163" t="e">
        <f t="shared" si="205"/>
        <v>#VALUE!</v>
      </c>
      <c r="T3303" s="163" t="e">
        <f>INDEX(Controle!O:O,MATCH('Banco de Dados'!A3303,Controle!M:M,0))*E3303/100</f>
        <v>#N/A</v>
      </c>
    </row>
    <row r="3304" spans="1:20" hidden="1" x14ac:dyDescent="0.2">
      <c r="A3304" s="158">
        <f>BD_TS!A3303</f>
        <v>0</v>
      </c>
      <c r="B3304" s="158" t="str">
        <f>SUBSTITUTE(SUBSTITUTE(BD_TS!D3303," ",""),"-","/")</f>
        <v/>
      </c>
      <c r="C3304" s="158">
        <f>BD_TS!E3303</f>
        <v>0</v>
      </c>
      <c r="D3304" s="159">
        <f>BD_TS!F3303</f>
        <v>0</v>
      </c>
      <c r="E3304" s="160">
        <f>BD_TS!B3303</f>
        <v>0</v>
      </c>
      <c r="F3304" s="161">
        <f>BD_TS!C3303</f>
        <v>0</v>
      </c>
      <c r="G3304" s="187">
        <f>BD_TS!H3303</f>
        <v>0</v>
      </c>
      <c r="H3304" s="158" t="str">
        <f>IF($A3304=0,"",IFERROR(INDEX(BD_Gestão!A:A,MATCH('Banco de Dados'!$B3304,BD_Gestão!$B:$B,0)),"erro"))</f>
        <v/>
      </c>
      <c r="I3304" s="162" t="str">
        <f>IF($A3304=0,"",IFERROR(INDEX(BD_Gestão!E:E,MATCH('Banco de Dados'!$B3304,BD_Gestão!$B:$B,0)),"erro"))</f>
        <v/>
      </c>
      <c r="J3304" s="186" t="str">
        <f>IF($A3304=0,"",IFERROR(INDEX(BD_Gestão!B:B,MATCH('Banco de Dados'!$B3304,BD_Gestão!$B:$B,0)),"erro"))</f>
        <v/>
      </c>
      <c r="K3304" s="158" t="str">
        <f>IF($A3304=0,"",IFERROR(INDEX(BD_Gestão!C:C,MATCH('Banco de Dados'!$B3304,BD_Gestão!$B:$B,0)),"erro"))</f>
        <v/>
      </c>
      <c r="L3304" s="158" t="str">
        <f>IF($A3304=0,"",IFERROR(INDEX(BD_Gestão!H:H,MATCH('Banco de Dados'!$B3304,BD_Gestão!$B:$B,0)),"erro"))</f>
        <v/>
      </c>
      <c r="M3304" s="161" t="str">
        <f>IF($A3304=0,"",IFERROR(INDEX(BD_Gestão!F:F,MATCH('Banco de Dados'!$B3304,BD_Gestão!$B:$B,0)),"erro"))</f>
        <v/>
      </c>
      <c r="N3304" s="161" t="str">
        <f>IF($A3304=0,"",IFERROR(INDEX(BD_Gestão!J:J,MATCH('Banco de Dados'!$B3304,BD_Gestão!$B:$B,0)),"erro"))</f>
        <v/>
      </c>
      <c r="O3304" s="164" t="str">
        <f>IF($A3304=0,"",IFERROR(INDEX(BD_Gestão!K:K,MATCH('Banco de Dados'!$B3304,BD_Gestão!$B:$B,0)),"erro"))</f>
        <v/>
      </c>
      <c r="P3304" s="169" t="str">
        <f t="shared" si="206"/>
        <v/>
      </c>
      <c r="Q3304" s="170" t="str">
        <f t="shared" si="207"/>
        <v/>
      </c>
      <c r="R3304" s="163" t="e">
        <f t="shared" si="204"/>
        <v>#VALUE!</v>
      </c>
      <c r="S3304" s="163" t="e">
        <f t="shared" si="205"/>
        <v>#VALUE!</v>
      </c>
      <c r="T3304" s="163" t="e">
        <f>INDEX(Controle!O:O,MATCH('Banco de Dados'!A3304,Controle!M:M,0))*E3304/100</f>
        <v>#N/A</v>
      </c>
    </row>
    <row r="3305" spans="1:20" hidden="1" x14ac:dyDescent="0.2">
      <c r="A3305" s="158">
        <f>BD_TS!A3304</f>
        <v>0</v>
      </c>
      <c r="B3305" s="158" t="str">
        <f>SUBSTITUTE(SUBSTITUTE(BD_TS!D3304," ",""),"-","/")</f>
        <v/>
      </c>
      <c r="C3305" s="158">
        <f>BD_TS!E3304</f>
        <v>0</v>
      </c>
      <c r="D3305" s="159">
        <f>BD_TS!F3304</f>
        <v>0</v>
      </c>
      <c r="E3305" s="160">
        <f>BD_TS!B3304</f>
        <v>0</v>
      </c>
      <c r="F3305" s="161">
        <f>BD_TS!C3304</f>
        <v>0</v>
      </c>
      <c r="G3305" s="187">
        <f>BD_TS!H3304</f>
        <v>0</v>
      </c>
      <c r="H3305" s="158" t="str">
        <f>IF($A3305=0,"",IFERROR(INDEX(BD_Gestão!A:A,MATCH('Banco de Dados'!$B3305,BD_Gestão!$B:$B,0)),"erro"))</f>
        <v/>
      </c>
      <c r="I3305" s="162" t="str">
        <f>IF($A3305=0,"",IFERROR(INDEX(BD_Gestão!E:E,MATCH('Banco de Dados'!$B3305,BD_Gestão!$B:$B,0)),"erro"))</f>
        <v/>
      </c>
      <c r="J3305" s="186" t="str">
        <f>IF($A3305=0,"",IFERROR(INDEX(BD_Gestão!B:B,MATCH('Banco de Dados'!$B3305,BD_Gestão!$B:$B,0)),"erro"))</f>
        <v/>
      </c>
      <c r="K3305" s="158" t="str">
        <f>IF($A3305=0,"",IFERROR(INDEX(BD_Gestão!C:C,MATCH('Banco de Dados'!$B3305,BD_Gestão!$B:$B,0)),"erro"))</f>
        <v/>
      </c>
      <c r="L3305" s="158" t="str">
        <f>IF($A3305=0,"",IFERROR(INDEX(BD_Gestão!H:H,MATCH('Banco de Dados'!$B3305,BD_Gestão!$B:$B,0)),"erro"))</f>
        <v/>
      </c>
      <c r="M3305" s="161" t="str">
        <f>IF($A3305=0,"",IFERROR(INDEX(BD_Gestão!F:F,MATCH('Banco de Dados'!$B3305,BD_Gestão!$B:$B,0)),"erro"))</f>
        <v/>
      </c>
      <c r="N3305" s="161" t="str">
        <f>IF($A3305=0,"",IFERROR(INDEX(BD_Gestão!J:J,MATCH('Banco de Dados'!$B3305,BD_Gestão!$B:$B,0)),"erro"))</f>
        <v/>
      </c>
      <c r="O3305" s="164" t="str">
        <f>IF($A3305=0,"",IFERROR(INDEX(BD_Gestão!K:K,MATCH('Banco de Dados'!$B3305,BD_Gestão!$B:$B,0)),"erro"))</f>
        <v/>
      </c>
      <c r="P3305" s="169" t="str">
        <f t="shared" si="206"/>
        <v/>
      </c>
      <c r="Q3305" s="170" t="str">
        <f t="shared" si="207"/>
        <v/>
      </c>
      <c r="R3305" s="163" t="e">
        <f t="shared" si="204"/>
        <v>#VALUE!</v>
      </c>
      <c r="S3305" s="163" t="e">
        <f t="shared" si="205"/>
        <v>#VALUE!</v>
      </c>
      <c r="T3305" s="163" t="e">
        <f>INDEX(Controle!O:O,MATCH('Banco de Dados'!A3305,Controle!M:M,0))*E3305/100</f>
        <v>#N/A</v>
      </c>
    </row>
    <row r="3306" spans="1:20" hidden="1" x14ac:dyDescent="0.2">
      <c r="A3306" s="158">
        <f>BD_TS!A3305</f>
        <v>0</v>
      </c>
      <c r="B3306" s="158" t="str">
        <f>SUBSTITUTE(SUBSTITUTE(BD_TS!D3305," ",""),"-","/")</f>
        <v/>
      </c>
      <c r="C3306" s="158">
        <f>BD_TS!E3305</f>
        <v>0</v>
      </c>
      <c r="D3306" s="159">
        <f>BD_TS!F3305</f>
        <v>0</v>
      </c>
      <c r="E3306" s="160">
        <f>BD_TS!B3305</f>
        <v>0</v>
      </c>
      <c r="F3306" s="161">
        <f>BD_TS!C3305</f>
        <v>0</v>
      </c>
      <c r="G3306" s="187">
        <f>BD_TS!H3305</f>
        <v>0</v>
      </c>
      <c r="H3306" s="158" t="str">
        <f>IF($A3306=0,"",IFERROR(INDEX(BD_Gestão!A:A,MATCH('Banco de Dados'!$B3306,BD_Gestão!$B:$B,0)),"erro"))</f>
        <v/>
      </c>
      <c r="I3306" s="162" t="str">
        <f>IF($A3306=0,"",IFERROR(INDEX(BD_Gestão!E:E,MATCH('Banco de Dados'!$B3306,BD_Gestão!$B:$B,0)),"erro"))</f>
        <v/>
      </c>
      <c r="J3306" s="186" t="str">
        <f>IF($A3306=0,"",IFERROR(INDEX(BD_Gestão!B:B,MATCH('Banco de Dados'!$B3306,BD_Gestão!$B:$B,0)),"erro"))</f>
        <v/>
      </c>
      <c r="K3306" s="158" t="str">
        <f>IF($A3306=0,"",IFERROR(INDEX(BD_Gestão!C:C,MATCH('Banco de Dados'!$B3306,BD_Gestão!$B:$B,0)),"erro"))</f>
        <v/>
      </c>
      <c r="L3306" s="158" t="str">
        <f>IF($A3306=0,"",IFERROR(INDEX(BD_Gestão!H:H,MATCH('Banco de Dados'!$B3306,BD_Gestão!$B:$B,0)),"erro"))</f>
        <v/>
      </c>
      <c r="M3306" s="161" t="str">
        <f>IF($A3306=0,"",IFERROR(INDEX(BD_Gestão!F:F,MATCH('Banco de Dados'!$B3306,BD_Gestão!$B:$B,0)),"erro"))</f>
        <v/>
      </c>
      <c r="N3306" s="161" t="str">
        <f>IF($A3306=0,"",IFERROR(INDEX(BD_Gestão!J:J,MATCH('Banco de Dados'!$B3306,BD_Gestão!$B:$B,0)),"erro"))</f>
        <v/>
      </c>
      <c r="O3306" s="164" t="str">
        <f>IF($A3306=0,"",IFERROR(INDEX(BD_Gestão!K:K,MATCH('Banco de Dados'!$B3306,BD_Gestão!$B:$B,0)),"erro"))</f>
        <v/>
      </c>
      <c r="P3306" s="169" t="str">
        <f t="shared" si="206"/>
        <v/>
      </c>
      <c r="Q3306" s="170" t="str">
        <f t="shared" si="207"/>
        <v/>
      </c>
      <c r="R3306" s="163" t="e">
        <f t="shared" si="204"/>
        <v>#VALUE!</v>
      </c>
      <c r="S3306" s="163" t="e">
        <f t="shared" si="205"/>
        <v>#VALUE!</v>
      </c>
      <c r="T3306" s="163" t="e">
        <f>INDEX(Controle!O:O,MATCH('Banco de Dados'!A3306,Controle!M:M,0))*E3306/100</f>
        <v>#N/A</v>
      </c>
    </row>
    <row r="3307" spans="1:20" hidden="1" x14ac:dyDescent="0.2">
      <c r="A3307" s="158">
        <f>BD_TS!A3306</f>
        <v>0</v>
      </c>
      <c r="B3307" s="158" t="str">
        <f>SUBSTITUTE(SUBSTITUTE(BD_TS!D3306," ",""),"-","/")</f>
        <v/>
      </c>
      <c r="C3307" s="158">
        <f>BD_TS!E3306</f>
        <v>0</v>
      </c>
      <c r="D3307" s="159">
        <f>BD_TS!F3306</f>
        <v>0</v>
      </c>
      <c r="E3307" s="160">
        <f>BD_TS!B3306</f>
        <v>0</v>
      </c>
      <c r="F3307" s="161">
        <f>BD_TS!C3306</f>
        <v>0</v>
      </c>
      <c r="G3307" s="187">
        <f>BD_TS!H3306</f>
        <v>0</v>
      </c>
      <c r="H3307" s="158" t="str">
        <f>IF($A3307=0,"",IFERROR(INDEX(BD_Gestão!A:A,MATCH('Banco de Dados'!$B3307,BD_Gestão!$B:$B,0)),"erro"))</f>
        <v/>
      </c>
      <c r="I3307" s="162" t="str">
        <f>IF($A3307=0,"",IFERROR(INDEX(BD_Gestão!E:E,MATCH('Banco de Dados'!$B3307,BD_Gestão!$B:$B,0)),"erro"))</f>
        <v/>
      </c>
      <c r="J3307" s="186" t="str">
        <f>IF($A3307=0,"",IFERROR(INDEX(BD_Gestão!B:B,MATCH('Banco de Dados'!$B3307,BD_Gestão!$B:$B,0)),"erro"))</f>
        <v/>
      </c>
      <c r="K3307" s="158" t="str">
        <f>IF($A3307=0,"",IFERROR(INDEX(BD_Gestão!C:C,MATCH('Banco de Dados'!$B3307,BD_Gestão!$B:$B,0)),"erro"))</f>
        <v/>
      </c>
      <c r="L3307" s="158" t="str">
        <f>IF($A3307=0,"",IFERROR(INDEX(BD_Gestão!H:H,MATCH('Banco de Dados'!$B3307,BD_Gestão!$B:$B,0)),"erro"))</f>
        <v/>
      </c>
      <c r="M3307" s="161" t="str">
        <f>IF($A3307=0,"",IFERROR(INDEX(BD_Gestão!F:F,MATCH('Banco de Dados'!$B3307,BD_Gestão!$B:$B,0)),"erro"))</f>
        <v/>
      </c>
      <c r="N3307" s="161" t="str">
        <f>IF($A3307=0,"",IFERROR(INDEX(BD_Gestão!J:J,MATCH('Banco de Dados'!$B3307,BD_Gestão!$B:$B,0)),"erro"))</f>
        <v/>
      </c>
      <c r="O3307" s="164" t="str">
        <f>IF($A3307=0,"",IFERROR(INDEX(BD_Gestão!K:K,MATCH('Banco de Dados'!$B3307,BD_Gestão!$B:$B,0)),"erro"))</f>
        <v/>
      </c>
      <c r="P3307" s="169" t="str">
        <f t="shared" si="206"/>
        <v/>
      </c>
      <c r="Q3307" s="170" t="str">
        <f t="shared" si="207"/>
        <v/>
      </c>
      <c r="R3307" s="163" t="e">
        <f t="shared" si="204"/>
        <v>#VALUE!</v>
      </c>
      <c r="S3307" s="163" t="e">
        <f t="shared" si="205"/>
        <v>#VALUE!</v>
      </c>
      <c r="T3307" s="163" t="e">
        <f>INDEX(Controle!O:O,MATCH('Banco de Dados'!A3307,Controle!M:M,0))*E3307/100</f>
        <v>#N/A</v>
      </c>
    </row>
    <row r="3308" spans="1:20" hidden="1" x14ac:dyDescent="0.2">
      <c r="A3308" s="158">
        <f>BD_TS!A3307</f>
        <v>0</v>
      </c>
      <c r="B3308" s="158" t="str">
        <f>SUBSTITUTE(SUBSTITUTE(BD_TS!D3307," ",""),"-","/")</f>
        <v/>
      </c>
      <c r="C3308" s="158">
        <f>BD_TS!E3307</f>
        <v>0</v>
      </c>
      <c r="D3308" s="159">
        <f>BD_TS!F3307</f>
        <v>0</v>
      </c>
      <c r="E3308" s="160">
        <f>BD_TS!B3307</f>
        <v>0</v>
      </c>
      <c r="F3308" s="161">
        <f>BD_TS!C3307</f>
        <v>0</v>
      </c>
      <c r="G3308" s="187">
        <f>BD_TS!H3307</f>
        <v>0</v>
      </c>
      <c r="H3308" s="158" t="str">
        <f>IF($A3308=0,"",IFERROR(INDEX(BD_Gestão!A:A,MATCH('Banco de Dados'!$B3308,BD_Gestão!$B:$B,0)),"erro"))</f>
        <v/>
      </c>
      <c r="I3308" s="162" t="str">
        <f>IF($A3308=0,"",IFERROR(INDEX(BD_Gestão!E:E,MATCH('Banco de Dados'!$B3308,BD_Gestão!$B:$B,0)),"erro"))</f>
        <v/>
      </c>
      <c r="J3308" s="186" t="str">
        <f>IF($A3308=0,"",IFERROR(INDEX(BD_Gestão!B:B,MATCH('Banco de Dados'!$B3308,BD_Gestão!$B:$B,0)),"erro"))</f>
        <v/>
      </c>
      <c r="K3308" s="158" t="str">
        <f>IF($A3308=0,"",IFERROR(INDEX(BD_Gestão!C:C,MATCH('Banco de Dados'!$B3308,BD_Gestão!$B:$B,0)),"erro"))</f>
        <v/>
      </c>
      <c r="L3308" s="158" t="str">
        <f>IF($A3308=0,"",IFERROR(INDEX(BD_Gestão!H:H,MATCH('Banco de Dados'!$B3308,BD_Gestão!$B:$B,0)),"erro"))</f>
        <v/>
      </c>
      <c r="M3308" s="161" t="str">
        <f>IF($A3308=0,"",IFERROR(INDEX(BD_Gestão!F:F,MATCH('Banco de Dados'!$B3308,BD_Gestão!$B:$B,0)),"erro"))</f>
        <v/>
      </c>
      <c r="N3308" s="161" t="str">
        <f>IF($A3308=0,"",IFERROR(INDEX(BD_Gestão!J:J,MATCH('Banco de Dados'!$B3308,BD_Gestão!$B:$B,0)),"erro"))</f>
        <v/>
      </c>
      <c r="O3308" s="164" t="str">
        <f>IF($A3308=0,"",IFERROR(INDEX(BD_Gestão!K:K,MATCH('Banco de Dados'!$B3308,BD_Gestão!$B:$B,0)),"erro"))</f>
        <v/>
      </c>
      <c r="P3308" s="169" t="str">
        <f t="shared" si="206"/>
        <v/>
      </c>
      <c r="Q3308" s="170" t="str">
        <f t="shared" si="207"/>
        <v/>
      </c>
      <c r="R3308" s="163" t="e">
        <f t="shared" si="204"/>
        <v>#VALUE!</v>
      </c>
      <c r="S3308" s="163" t="e">
        <f t="shared" si="205"/>
        <v>#VALUE!</v>
      </c>
      <c r="T3308" s="163" t="e">
        <f>INDEX(Controle!O:O,MATCH('Banco de Dados'!A3308,Controle!M:M,0))*E3308/100</f>
        <v>#N/A</v>
      </c>
    </row>
    <row r="3309" spans="1:20" hidden="1" x14ac:dyDescent="0.2">
      <c r="A3309" s="158">
        <f>BD_TS!A3308</f>
        <v>0</v>
      </c>
      <c r="B3309" s="158" t="str">
        <f>SUBSTITUTE(SUBSTITUTE(BD_TS!D3308," ",""),"-","/")</f>
        <v/>
      </c>
      <c r="C3309" s="158">
        <f>BD_TS!E3308</f>
        <v>0</v>
      </c>
      <c r="D3309" s="159">
        <f>BD_TS!F3308</f>
        <v>0</v>
      </c>
      <c r="E3309" s="160">
        <f>BD_TS!B3308</f>
        <v>0</v>
      </c>
      <c r="F3309" s="161">
        <f>BD_TS!C3308</f>
        <v>0</v>
      </c>
      <c r="G3309" s="187">
        <f>BD_TS!H3308</f>
        <v>0</v>
      </c>
      <c r="H3309" s="158" t="str">
        <f>IF($A3309=0,"",IFERROR(INDEX(BD_Gestão!A:A,MATCH('Banco de Dados'!$B3309,BD_Gestão!$B:$B,0)),"erro"))</f>
        <v/>
      </c>
      <c r="I3309" s="162" t="str">
        <f>IF($A3309=0,"",IFERROR(INDEX(BD_Gestão!E:E,MATCH('Banco de Dados'!$B3309,BD_Gestão!$B:$B,0)),"erro"))</f>
        <v/>
      </c>
      <c r="J3309" s="186" t="str">
        <f>IF($A3309=0,"",IFERROR(INDEX(BD_Gestão!B:B,MATCH('Banco de Dados'!$B3309,BD_Gestão!$B:$B,0)),"erro"))</f>
        <v/>
      </c>
      <c r="K3309" s="158" t="str">
        <f>IF($A3309=0,"",IFERROR(INDEX(BD_Gestão!C:C,MATCH('Banco de Dados'!$B3309,BD_Gestão!$B:$B,0)),"erro"))</f>
        <v/>
      </c>
      <c r="L3309" s="158" t="str">
        <f>IF($A3309=0,"",IFERROR(INDEX(BD_Gestão!H:H,MATCH('Banco de Dados'!$B3309,BD_Gestão!$B:$B,0)),"erro"))</f>
        <v/>
      </c>
      <c r="M3309" s="161" t="str">
        <f>IF($A3309=0,"",IFERROR(INDEX(BD_Gestão!F:F,MATCH('Banco de Dados'!$B3309,BD_Gestão!$B:$B,0)),"erro"))</f>
        <v/>
      </c>
      <c r="N3309" s="161" t="str">
        <f>IF($A3309=0,"",IFERROR(INDEX(BD_Gestão!J:J,MATCH('Banco de Dados'!$B3309,BD_Gestão!$B:$B,0)),"erro"))</f>
        <v/>
      </c>
      <c r="O3309" s="164" t="str">
        <f>IF($A3309=0,"",IFERROR(INDEX(BD_Gestão!K:K,MATCH('Banco de Dados'!$B3309,BD_Gestão!$B:$B,0)),"erro"))</f>
        <v/>
      </c>
      <c r="P3309" s="169" t="str">
        <f t="shared" si="206"/>
        <v/>
      </c>
      <c r="Q3309" s="170" t="str">
        <f t="shared" si="207"/>
        <v/>
      </c>
      <c r="R3309" s="163" t="e">
        <f t="shared" si="204"/>
        <v>#VALUE!</v>
      </c>
      <c r="S3309" s="163" t="e">
        <f t="shared" si="205"/>
        <v>#VALUE!</v>
      </c>
      <c r="T3309" s="163" t="e">
        <f>INDEX(Controle!O:O,MATCH('Banco de Dados'!A3309,Controle!M:M,0))*E3309/100</f>
        <v>#N/A</v>
      </c>
    </row>
    <row r="3310" spans="1:20" hidden="1" x14ac:dyDescent="0.2">
      <c r="A3310" s="158">
        <f>BD_TS!A3309</f>
        <v>0</v>
      </c>
      <c r="B3310" s="158" t="str">
        <f>SUBSTITUTE(SUBSTITUTE(BD_TS!D3309," ",""),"-","/")</f>
        <v/>
      </c>
      <c r="C3310" s="158">
        <f>BD_TS!E3309</f>
        <v>0</v>
      </c>
      <c r="D3310" s="159">
        <f>BD_TS!F3309</f>
        <v>0</v>
      </c>
      <c r="E3310" s="160">
        <f>BD_TS!B3309</f>
        <v>0</v>
      </c>
      <c r="F3310" s="161">
        <f>BD_TS!C3309</f>
        <v>0</v>
      </c>
      <c r="G3310" s="187">
        <f>BD_TS!H3309</f>
        <v>0</v>
      </c>
      <c r="H3310" s="158" t="str">
        <f>IF($A3310=0,"",IFERROR(INDEX(BD_Gestão!A:A,MATCH('Banco de Dados'!$B3310,BD_Gestão!$B:$B,0)),"erro"))</f>
        <v/>
      </c>
      <c r="I3310" s="162" t="str">
        <f>IF($A3310=0,"",IFERROR(INDEX(BD_Gestão!E:E,MATCH('Banco de Dados'!$B3310,BD_Gestão!$B:$B,0)),"erro"))</f>
        <v/>
      </c>
      <c r="J3310" s="186" t="str">
        <f>IF($A3310=0,"",IFERROR(INDEX(BD_Gestão!B:B,MATCH('Banco de Dados'!$B3310,BD_Gestão!$B:$B,0)),"erro"))</f>
        <v/>
      </c>
      <c r="K3310" s="158" t="str">
        <f>IF($A3310=0,"",IFERROR(INDEX(BD_Gestão!C:C,MATCH('Banco de Dados'!$B3310,BD_Gestão!$B:$B,0)),"erro"))</f>
        <v/>
      </c>
      <c r="L3310" s="158" t="str">
        <f>IF($A3310=0,"",IFERROR(INDEX(BD_Gestão!H:H,MATCH('Banco de Dados'!$B3310,BD_Gestão!$B:$B,0)),"erro"))</f>
        <v/>
      </c>
      <c r="M3310" s="161" t="str">
        <f>IF($A3310=0,"",IFERROR(INDEX(BD_Gestão!F:F,MATCH('Banco de Dados'!$B3310,BD_Gestão!$B:$B,0)),"erro"))</f>
        <v/>
      </c>
      <c r="N3310" s="161" t="str">
        <f>IF($A3310=0,"",IFERROR(INDEX(BD_Gestão!J:J,MATCH('Banco de Dados'!$B3310,BD_Gestão!$B:$B,0)),"erro"))</f>
        <v/>
      </c>
      <c r="O3310" s="164" t="str">
        <f>IF($A3310=0,"",IFERROR(INDEX(BD_Gestão!K:K,MATCH('Banco de Dados'!$B3310,BD_Gestão!$B:$B,0)),"erro"))</f>
        <v/>
      </c>
      <c r="P3310" s="169" t="str">
        <f t="shared" si="206"/>
        <v/>
      </c>
      <c r="Q3310" s="170" t="str">
        <f t="shared" si="207"/>
        <v/>
      </c>
      <c r="R3310" s="163" t="e">
        <f t="shared" si="204"/>
        <v>#VALUE!</v>
      </c>
      <c r="S3310" s="163" t="e">
        <f t="shared" si="205"/>
        <v>#VALUE!</v>
      </c>
      <c r="T3310" s="163" t="e">
        <f>INDEX(Controle!O:O,MATCH('Banco de Dados'!A3310,Controle!M:M,0))*E3310/100</f>
        <v>#N/A</v>
      </c>
    </row>
    <row r="3311" spans="1:20" hidden="1" x14ac:dyDescent="0.2">
      <c r="A3311" s="158">
        <f>BD_TS!A3310</f>
        <v>0</v>
      </c>
      <c r="B3311" s="158" t="str">
        <f>SUBSTITUTE(SUBSTITUTE(BD_TS!D3310," ",""),"-","/")</f>
        <v/>
      </c>
      <c r="C3311" s="158">
        <f>BD_TS!E3310</f>
        <v>0</v>
      </c>
      <c r="D3311" s="159">
        <f>BD_TS!F3310</f>
        <v>0</v>
      </c>
      <c r="E3311" s="160">
        <f>BD_TS!B3310</f>
        <v>0</v>
      </c>
      <c r="F3311" s="161">
        <f>BD_TS!C3310</f>
        <v>0</v>
      </c>
      <c r="G3311" s="187">
        <f>BD_TS!H3310</f>
        <v>0</v>
      </c>
      <c r="H3311" s="158" t="str">
        <f>IF($A3311=0,"",IFERROR(INDEX(BD_Gestão!A:A,MATCH('Banco de Dados'!$B3311,BD_Gestão!$B:$B,0)),"erro"))</f>
        <v/>
      </c>
      <c r="I3311" s="162" t="str">
        <f>IF($A3311=0,"",IFERROR(INDEX(BD_Gestão!E:E,MATCH('Banco de Dados'!$B3311,BD_Gestão!$B:$B,0)),"erro"))</f>
        <v/>
      </c>
      <c r="J3311" s="186" t="str">
        <f>IF($A3311=0,"",IFERROR(INDEX(BD_Gestão!B:B,MATCH('Banco de Dados'!$B3311,BD_Gestão!$B:$B,0)),"erro"))</f>
        <v/>
      </c>
      <c r="K3311" s="158" t="str">
        <f>IF($A3311=0,"",IFERROR(INDEX(BD_Gestão!C:C,MATCH('Banco de Dados'!$B3311,BD_Gestão!$B:$B,0)),"erro"))</f>
        <v/>
      </c>
      <c r="L3311" s="158" t="str">
        <f>IF($A3311=0,"",IFERROR(INDEX(BD_Gestão!H:H,MATCH('Banco de Dados'!$B3311,BD_Gestão!$B:$B,0)),"erro"))</f>
        <v/>
      </c>
      <c r="M3311" s="161" t="str">
        <f>IF($A3311=0,"",IFERROR(INDEX(BD_Gestão!F:F,MATCH('Banco de Dados'!$B3311,BD_Gestão!$B:$B,0)),"erro"))</f>
        <v/>
      </c>
      <c r="N3311" s="161" t="str">
        <f>IF($A3311=0,"",IFERROR(INDEX(BD_Gestão!J:J,MATCH('Banco de Dados'!$B3311,BD_Gestão!$B:$B,0)),"erro"))</f>
        <v/>
      </c>
      <c r="O3311" s="164" t="str">
        <f>IF($A3311=0,"",IFERROR(INDEX(BD_Gestão!K:K,MATCH('Banco de Dados'!$B3311,BD_Gestão!$B:$B,0)),"erro"))</f>
        <v/>
      </c>
      <c r="P3311" s="169" t="str">
        <f t="shared" si="206"/>
        <v/>
      </c>
      <c r="Q3311" s="170" t="str">
        <f t="shared" si="207"/>
        <v/>
      </c>
      <c r="R3311" s="163" t="e">
        <f t="shared" si="204"/>
        <v>#VALUE!</v>
      </c>
      <c r="S3311" s="163" t="e">
        <f t="shared" si="205"/>
        <v>#VALUE!</v>
      </c>
      <c r="T3311" s="163" t="e">
        <f>INDEX(Controle!O:O,MATCH('Banco de Dados'!A3311,Controle!M:M,0))*E3311/100</f>
        <v>#N/A</v>
      </c>
    </row>
    <row r="3312" spans="1:20" hidden="1" x14ac:dyDescent="0.2">
      <c r="A3312" s="158">
        <f>BD_TS!A3311</f>
        <v>0</v>
      </c>
      <c r="B3312" s="158" t="str">
        <f>SUBSTITUTE(SUBSTITUTE(BD_TS!D3311," ",""),"-","/")</f>
        <v/>
      </c>
      <c r="C3312" s="158">
        <f>BD_TS!E3311</f>
        <v>0</v>
      </c>
      <c r="D3312" s="159">
        <f>BD_TS!F3311</f>
        <v>0</v>
      </c>
      <c r="E3312" s="160">
        <f>BD_TS!B3311</f>
        <v>0</v>
      </c>
      <c r="F3312" s="161">
        <f>BD_TS!C3311</f>
        <v>0</v>
      </c>
      <c r="G3312" s="187">
        <f>BD_TS!H3311</f>
        <v>0</v>
      </c>
      <c r="H3312" s="158" t="str">
        <f>IF($A3312=0,"",IFERROR(INDEX(BD_Gestão!A:A,MATCH('Banco de Dados'!$B3312,BD_Gestão!$B:$B,0)),"erro"))</f>
        <v/>
      </c>
      <c r="I3312" s="162" t="str">
        <f>IF($A3312=0,"",IFERROR(INDEX(BD_Gestão!E:E,MATCH('Banco de Dados'!$B3312,BD_Gestão!$B:$B,0)),"erro"))</f>
        <v/>
      </c>
      <c r="J3312" s="186" t="str">
        <f>IF($A3312=0,"",IFERROR(INDEX(BD_Gestão!B:B,MATCH('Banco de Dados'!$B3312,BD_Gestão!$B:$B,0)),"erro"))</f>
        <v/>
      </c>
      <c r="K3312" s="158" t="str">
        <f>IF($A3312=0,"",IFERROR(INDEX(BD_Gestão!C:C,MATCH('Banco de Dados'!$B3312,BD_Gestão!$B:$B,0)),"erro"))</f>
        <v/>
      </c>
      <c r="L3312" s="158" t="str">
        <f>IF($A3312=0,"",IFERROR(INDEX(BD_Gestão!H:H,MATCH('Banco de Dados'!$B3312,BD_Gestão!$B:$B,0)),"erro"))</f>
        <v/>
      </c>
      <c r="M3312" s="161" t="str">
        <f>IF($A3312=0,"",IFERROR(INDEX(BD_Gestão!F:F,MATCH('Banco de Dados'!$B3312,BD_Gestão!$B:$B,0)),"erro"))</f>
        <v/>
      </c>
      <c r="N3312" s="161" t="str">
        <f>IF($A3312=0,"",IFERROR(INDEX(BD_Gestão!J:J,MATCH('Banco de Dados'!$B3312,BD_Gestão!$B:$B,0)),"erro"))</f>
        <v/>
      </c>
      <c r="O3312" s="164" t="str">
        <f>IF($A3312=0,"",IFERROR(INDEX(BD_Gestão!K:K,MATCH('Banco de Dados'!$B3312,BD_Gestão!$B:$B,0)),"erro"))</f>
        <v/>
      </c>
      <c r="P3312" s="169" t="str">
        <f t="shared" si="206"/>
        <v/>
      </c>
      <c r="Q3312" s="170" t="str">
        <f t="shared" si="207"/>
        <v/>
      </c>
      <c r="R3312" s="163" t="e">
        <f t="shared" si="204"/>
        <v>#VALUE!</v>
      </c>
      <c r="S3312" s="163" t="e">
        <f t="shared" si="205"/>
        <v>#VALUE!</v>
      </c>
      <c r="T3312" s="163" t="e">
        <f>INDEX(Controle!O:O,MATCH('Banco de Dados'!A3312,Controle!M:M,0))*E3312/100</f>
        <v>#N/A</v>
      </c>
    </row>
    <row r="3313" spans="1:20" hidden="1" x14ac:dyDescent="0.2">
      <c r="A3313" s="158">
        <f>BD_TS!A3312</f>
        <v>0</v>
      </c>
      <c r="B3313" s="158" t="str">
        <f>SUBSTITUTE(SUBSTITUTE(BD_TS!D3312," ",""),"-","/")</f>
        <v/>
      </c>
      <c r="C3313" s="158">
        <f>BD_TS!E3312</f>
        <v>0</v>
      </c>
      <c r="D3313" s="159">
        <f>BD_TS!F3312</f>
        <v>0</v>
      </c>
      <c r="E3313" s="160">
        <f>BD_TS!B3312</f>
        <v>0</v>
      </c>
      <c r="F3313" s="161">
        <f>BD_TS!C3312</f>
        <v>0</v>
      </c>
      <c r="G3313" s="187">
        <f>BD_TS!H3312</f>
        <v>0</v>
      </c>
      <c r="H3313" s="158" t="str">
        <f>IF($A3313=0,"",IFERROR(INDEX(BD_Gestão!A:A,MATCH('Banco de Dados'!$B3313,BD_Gestão!$B:$B,0)),"erro"))</f>
        <v/>
      </c>
      <c r="I3313" s="162" t="str">
        <f>IF($A3313=0,"",IFERROR(INDEX(BD_Gestão!E:E,MATCH('Banco de Dados'!$B3313,BD_Gestão!$B:$B,0)),"erro"))</f>
        <v/>
      </c>
      <c r="J3313" s="186" t="str">
        <f>IF($A3313=0,"",IFERROR(INDEX(BD_Gestão!B:B,MATCH('Banco de Dados'!$B3313,BD_Gestão!$B:$B,0)),"erro"))</f>
        <v/>
      </c>
      <c r="K3313" s="158" t="str">
        <f>IF($A3313=0,"",IFERROR(INDEX(BD_Gestão!C:C,MATCH('Banco de Dados'!$B3313,BD_Gestão!$B:$B,0)),"erro"))</f>
        <v/>
      </c>
      <c r="L3313" s="158" t="str">
        <f>IF($A3313=0,"",IFERROR(INDEX(BD_Gestão!H:H,MATCH('Banco de Dados'!$B3313,BD_Gestão!$B:$B,0)),"erro"))</f>
        <v/>
      </c>
      <c r="M3313" s="161" t="str">
        <f>IF($A3313=0,"",IFERROR(INDEX(BD_Gestão!F:F,MATCH('Banco de Dados'!$B3313,BD_Gestão!$B:$B,0)),"erro"))</f>
        <v/>
      </c>
      <c r="N3313" s="161" t="str">
        <f>IF($A3313=0,"",IFERROR(INDEX(BD_Gestão!J:J,MATCH('Banco de Dados'!$B3313,BD_Gestão!$B:$B,0)),"erro"))</f>
        <v/>
      </c>
      <c r="O3313" s="164" t="str">
        <f>IF($A3313=0,"",IFERROR(INDEX(BD_Gestão!K:K,MATCH('Banco de Dados'!$B3313,BD_Gestão!$B:$B,0)),"erro"))</f>
        <v/>
      </c>
      <c r="P3313" s="169" t="str">
        <f t="shared" si="206"/>
        <v/>
      </c>
      <c r="Q3313" s="170" t="str">
        <f t="shared" si="207"/>
        <v/>
      </c>
      <c r="R3313" s="163" t="e">
        <f t="shared" si="204"/>
        <v>#VALUE!</v>
      </c>
      <c r="S3313" s="163" t="e">
        <f t="shared" si="205"/>
        <v>#VALUE!</v>
      </c>
      <c r="T3313" s="163" t="e">
        <f>INDEX(Controle!O:O,MATCH('Banco de Dados'!A3313,Controle!M:M,0))*E3313/100</f>
        <v>#N/A</v>
      </c>
    </row>
    <row r="3314" spans="1:20" hidden="1" x14ac:dyDescent="0.2">
      <c r="A3314" s="158">
        <f>BD_TS!A3313</f>
        <v>0</v>
      </c>
      <c r="B3314" s="158" t="str">
        <f>SUBSTITUTE(SUBSTITUTE(BD_TS!D3313," ",""),"-","/")</f>
        <v/>
      </c>
      <c r="C3314" s="158">
        <f>BD_TS!E3313</f>
        <v>0</v>
      </c>
      <c r="D3314" s="159">
        <f>BD_TS!F3313</f>
        <v>0</v>
      </c>
      <c r="E3314" s="160">
        <f>BD_TS!B3313</f>
        <v>0</v>
      </c>
      <c r="F3314" s="161">
        <f>BD_TS!C3313</f>
        <v>0</v>
      </c>
      <c r="G3314" s="187">
        <f>BD_TS!H3313</f>
        <v>0</v>
      </c>
      <c r="H3314" s="158" t="str">
        <f>IF($A3314=0,"",IFERROR(INDEX(BD_Gestão!A:A,MATCH('Banco de Dados'!$B3314,BD_Gestão!$B:$B,0)),"erro"))</f>
        <v/>
      </c>
      <c r="I3314" s="162" t="str">
        <f>IF($A3314=0,"",IFERROR(INDEX(BD_Gestão!E:E,MATCH('Banco de Dados'!$B3314,BD_Gestão!$B:$B,0)),"erro"))</f>
        <v/>
      </c>
      <c r="J3314" s="186" t="str">
        <f>IF($A3314=0,"",IFERROR(INDEX(BD_Gestão!B:B,MATCH('Banco de Dados'!$B3314,BD_Gestão!$B:$B,0)),"erro"))</f>
        <v/>
      </c>
      <c r="K3314" s="158" t="str">
        <f>IF($A3314=0,"",IFERROR(INDEX(BD_Gestão!C:C,MATCH('Banco de Dados'!$B3314,BD_Gestão!$B:$B,0)),"erro"))</f>
        <v/>
      </c>
      <c r="L3314" s="158" t="str">
        <f>IF($A3314=0,"",IFERROR(INDEX(BD_Gestão!H:H,MATCH('Banco de Dados'!$B3314,BD_Gestão!$B:$B,0)),"erro"))</f>
        <v/>
      </c>
      <c r="M3314" s="161" t="str">
        <f>IF($A3314=0,"",IFERROR(INDEX(BD_Gestão!F:F,MATCH('Banco de Dados'!$B3314,BD_Gestão!$B:$B,0)),"erro"))</f>
        <v/>
      </c>
      <c r="N3314" s="161" t="str">
        <f>IF($A3314=0,"",IFERROR(INDEX(BD_Gestão!J:J,MATCH('Banco de Dados'!$B3314,BD_Gestão!$B:$B,0)),"erro"))</f>
        <v/>
      </c>
      <c r="O3314" s="164" t="str">
        <f>IF($A3314=0,"",IFERROR(INDEX(BD_Gestão!K:K,MATCH('Banco de Dados'!$B3314,BD_Gestão!$B:$B,0)),"erro"))</f>
        <v/>
      </c>
      <c r="P3314" s="169" t="str">
        <f t="shared" si="206"/>
        <v/>
      </c>
      <c r="Q3314" s="170" t="str">
        <f t="shared" si="207"/>
        <v/>
      </c>
      <c r="R3314" s="163" t="e">
        <f t="shared" si="204"/>
        <v>#VALUE!</v>
      </c>
      <c r="S3314" s="163" t="e">
        <f t="shared" si="205"/>
        <v>#VALUE!</v>
      </c>
      <c r="T3314" s="163" t="e">
        <f>INDEX(Controle!O:O,MATCH('Banco de Dados'!A3314,Controle!M:M,0))*E3314/100</f>
        <v>#N/A</v>
      </c>
    </row>
    <row r="3315" spans="1:20" hidden="1" x14ac:dyDescent="0.2">
      <c r="A3315" s="158">
        <f>BD_TS!A3314</f>
        <v>0</v>
      </c>
      <c r="B3315" s="158" t="str">
        <f>SUBSTITUTE(SUBSTITUTE(BD_TS!D3314," ",""),"-","/")</f>
        <v/>
      </c>
      <c r="C3315" s="158">
        <f>BD_TS!E3314</f>
        <v>0</v>
      </c>
      <c r="D3315" s="159">
        <f>BD_TS!F3314</f>
        <v>0</v>
      </c>
      <c r="E3315" s="160">
        <f>BD_TS!B3314</f>
        <v>0</v>
      </c>
      <c r="F3315" s="161">
        <f>BD_TS!C3314</f>
        <v>0</v>
      </c>
      <c r="G3315" s="187">
        <f>BD_TS!H3314</f>
        <v>0</v>
      </c>
      <c r="H3315" s="158" t="str">
        <f>IF($A3315=0,"",IFERROR(INDEX(BD_Gestão!A:A,MATCH('Banco de Dados'!$B3315,BD_Gestão!$B:$B,0)),"erro"))</f>
        <v/>
      </c>
      <c r="I3315" s="162" t="str">
        <f>IF($A3315=0,"",IFERROR(INDEX(BD_Gestão!E:E,MATCH('Banco de Dados'!$B3315,BD_Gestão!$B:$B,0)),"erro"))</f>
        <v/>
      </c>
      <c r="J3315" s="186" t="str">
        <f>IF($A3315=0,"",IFERROR(INDEX(BD_Gestão!B:B,MATCH('Banco de Dados'!$B3315,BD_Gestão!$B:$B,0)),"erro"))</f>
        <v/>
      </c>
      <c r="K3315" s="158" t="str">
        <f>IF($A3315=0,"",IFERROR(INDEX(BD_Gestão!C:C,MATCH('Banco de Dados'!$B3315,BD_Gestão!$B:$B,0)),"erro"))</f>
        <v/>
      </c>
      <c r="L3315" s="158" t="str">
        <f>IF($A3315=0,"",IFERROR(INDEX(BD_Gestão!H:H,MATCH('Banco de Dados'!$B3315,BD_Gestão!$B:$B,0)),"erro"))</f>
        <v/>
      </c>
      <c r="M3315" s="161" t="str">
        <f>IF($A3315=0,"",IFERROR(INDEX(BD_Gestão!F:F,MATCH('Banco de Dados'!$B3315,BD_Gestão!$B:$B,0)),"erro"))</f>
        <v/>
      </c>
      <c r="N3315" s="161" t="str">
        <f>IF($A3315=0,"",IFERROR(INDEX(BD_Gestão!J:J,MATCH('Banco de Dados'!$B3315,BD_Gestão!$B:$B,0)),"erro"))</f>
        <v/>
      </c>
      <c r="O3315" s="164" t="str">
        <f>IF($A3315=0,"",IFERROR(INDEX(BD_Gestão!K:K,MATCH('Banco de Dados'!$B3315,BD_Gestão!$B:$B,0)),"erro"))</f>
        <v/>
      </c>
      <c r="P3315" s="169" t="str">
        <f t="shared" si="206"/>
        <v/>
      </c>
      <c r="Q3315" s="170" t="str">
        <f t="shared" si="207"/>
        <v/>
      </c>
      <c r="R3315" s="163" t="e">
        <f t="shared" si="204"/>
        <v>#VALUE!</v>
      </c>
      <c r="S3315" s="163" t="e">
        <f t="shared" si="205"/>
        <v>#VALUE!</v>
      </c>
      <c r="T3315" s="163" t="e">
        <f>INDEX(Controle!O:O,MATCH('Banco de Dados'!A3315,Controle!M:M,0))*E3315/100</f>
        <v>#N/A</v>
      </c>
    </row>
    <row r="3316" spans="1:20" hidden="1" x14ac:dyDescent="0.2">
      <c r="A3316" s="158">
        <f>BD_TS!A3315</f>
        <v>0</v>
      </c>
      <c r="B3316" s="158" t="str">
        <f>SUBSTITUTE(SUBSTITUTE(BD_TS!D3315," ",""),"-","/")</f>
        <v/>
      </c>
      <c r="C3316" s="158">
        <f>BD_TS!E3315</f>
        <v>0</v>
      </c>
      <c r="D3316" s="159">
        <f>BD_TS!F3315</f>
        <v>0</v>
      </c>
      <c r="E3316" s="160">
        <f>BD_TS!B3315</f>
        <v>0</v>
      </c>
      <c r="F3316" s="161">
        <f>BD_TS!C3315</f>
        <v>0</v>
      </c>
      <c r="G3316" s="187">
        <f>BD_TS!H3315</f>
        <v>0</v>
      </c>
      <c r="H3316" s="158" t="str">
        <f>IF($A3316=0,"",IFERROR(INDEX(BD_Gestão!A:A,MATCH('Banco de Dados'!$B3316,BD_Gestão!$B:$B,0)),"erro"))</f>
        <v/>
      </c>
      <c r="I3316" s="162" t="str">
        <f>IF($A3316=0,"",IFERROR(INDEX(BD_Gestão!E:E,MATCH('Banco de Dados'!$B3316,BD_Gestão!$B:$B,0)),"erro"))</f>
        <v/>
      </c>
      <c r="J3316" s="186" t="str">
        <f>IF($A3316=0,"",IFERROR(INDEX(BD_Gestão!B:B,MATCH('Banco de Dados'!$B3316,BD_Gestão!$B:$B,0)),"erro"))</f>
        <v/>
      </c>
      <c r="K3316" s="158" t="str">
        <f>IF($A3316=0,"",IFERROR(INDEX(BD_Gestão!C:C,MATCH('Banco de Dados'!$B3316,BD_Gestão!$B:$B,0)),"erro"))</f>
        <v/>
      </c>
      <c r="L3316" s="158" t="str">
        <f>IF($A3316=0,"",IFERROR(INDEX(BD_Gestão!H:H,MATCH('Banco de Dados'!$B3316,BD_Gestão!$B:$B,0)),"erro"))</f>
        <v/>
      </c>
      <c r="M3316" s="161" t="str">
        <f>IF($A3316=0,"",IFERROR(INDEX(BD_Gestão!F:F,MATCH('Banco de Dados'!$B3316,BD_Gestão!$B:$B,0)),"erro"))</f>
        <v/>
      </c>
      <c r="N3316" s="161" t="str">
        <f>IF($A3316=0,"",IFERROR(INDEX(BD_Gestão!J:J,MATCH('Banco de Dados'!$B3316,BD_Gestão!$B:$B,0)),"erro"))</f>
        <v/>
      </c>
      <c r="O3316" s="164" t="str">
        <f>IF($A3316=0,"",IFERROR(INDEX(BD_Gestão!K:K,MATCH('Banco de Dados'!$B3316,BD_Gestão!$B:$B,0)),"erro"))</f>
        <v/>
      </c>
      <c r="P3316" s="169" t="str">
        <f t="shared" si="206"/>
        <v/>
      </c>
      <c r="Q3316" s="170" t="str">
        <f t="shared" si="207"/>
        <v/>
      </c>
      <c r="R3316" s="163" t="e">
        <f t="shared" si="204"/>
        <v>#VALUE!</v>
      </c>
      <c r="S3316" s="163" t="e">
        <f t="shared" si="205"/>
        <v>#VALUE!</v>
      </c>
      <c r="T3316" s="163" t="e">
        <f>INDEX(Controle!O:O,MATCH('Banco de Dados'!A3316,Controle!M:M,0))*E3316/100</f>
        <v>#N/A</v>
      </c>
    </row>
    <row r="3317" spans="1:20" hidden="1" x14ac:dyDescent="0.2">
      <c r="A3317" s="158">
        <f>BD_TS!A3316</f>
        <v>0</v>
      </c>
      <c r="B3317" s="158" t="str">
        <f>SUBSTITUTE(SUBSTITUTE(BD_TS!D3316," ",""),"-","/")</f>
        <v/>
      </c>
      <c r="C3317" s="158">
        <f>BD_TS!E3316</f>
        <v>0</v>
      </c>
      <c r="D3317" s="159">
        <f>BD_TS!F3316</f>
        <v>0</v>
      </c>
      <c r="E3317" s="160">
        <f>BD_TS!B3316</f>
        <v>0</v>
      </c>
      <c r="F3317" s="161">
        <f>BD_TS!C3316</f>
        <v>0</v>
      </c>
      <c r="G3317" s="187">
        <f>BD_TS!H3316</f>
        <v>0</v>
      </c>
      <c r="H3317" s="158" t="str">
        <f>IF($A3317=0,"",IFERROR(INDEX(BD_Gestão!A:A,MATCH('Banco de Dados'!$B3317,BD_Gestão!$B:$B,0)),"erro"))</f>
        <v/>
      </c>
      <c r="I3317" s="162" t="str">
        <f>IF($A3317=0,"",IFERROR(INDEX(BD_Gestão!E:E,MATCH('Banco de Dados'!$B3317,BD_Gestão!$B:$B,0)),"erro"))</f>
        <v/>
      </c>
      <c r="J3317" s="186" t="str">
        <f>IF($A3317=0,"",IFERROR(INDEX(BD_Gestão!B:B,MATCH('Banco de Dados'!$B3317,BD_Gestão!$B:$B,0)),"erro"))</f>
        <v/>
      </c>
      <c r="K3317" s="158" t="str">
        <f>IF($A3317=0,"",IFERROR(INDEX(BD_Gestão!C:C,MATCH('Banco de Dados'!$B3317,BD_Gestão!$B:$B,0)),"erro"))</f>
        <v/>
      </c>
      <c r="L3317" s="158" t="str">
        <f>IF($A3317=0,"",IFERROR(INDEX(BD_Gestão!H:H,MATCH('Banco de Dados'!$B3317,BD_Gestão!$B:$B,0)),"erro"))</f>
        <v/>
      </c>
      <c r="M3317" s="161" t="str">
        <f>IF($A3317=0,"",IFERROR(INDEX(BD_Gestão!F:F,MATCH('Banco de Dados'!$B3317,BD_Gestão!$B:$B,0)),"erro"))</f>
        <v/>
      </c>
      <c r="N3317" s="161" t="str">
        <f>IF($A3317=0,"",IFERROR(INDEX(BD_Gestão!J:J,MATCH('Banco de Dados'!$B3317,BD_Gestão!$B:$B,0)),"erro"))</f>
        <v/>
      </c>
      <c r="O3317" s="164" t="str">
        <f>IF($A3317=0,"",IFERROR(INDEX(BD_Gestão!K:K,MATCH('Banco de Dados'!$B3317,BD_Gestão!$B:$B,0)),"erro"))</f>
        <v/>
      </c>
      <c r="P3317" s="169" t="str">
        <f t="shared" si="206"/>
        <v/>
      </c>
      <c r="Q3317" s="170" t="str">
        <f t="shared" si="207"/>
        <v/>
      </c>
      <c r="R3317" s="163" t="e">
        <f t="shared" si="204"/>
        <v>#VALUE!</v>
      </c>
      <c r="S3317" s="163" t="e">
        <f t="shared" si="205"/>
        <v>#VALUE!</v>
      </c>
      <c r="T3317" s="163" t="e">
        <f>INDEX(Controle!O:O,MATCH('Banco de Dados'!A3317,Controle!M:M,0))*E3317/100</f>
        <v>#N/A</v>
      </c>
    </row>
    <row r="3318" spans="1:20" hidden="1" x14ac:dyDescent="0.2">
      <c r="A3318" s="158">
        <f>BD_TS!A3317</f>
        <v>0</v>
      </c>
      <c r="B3318" s="158" t="str">
        <f>SUBSTITUTE(SUBSTITUTE(BD_TS!D3317," ",""),"-","/")</f>
        <v/>
      </c>
      <c r="C3318" s="158">
        <f>BD_TS!E3317</f>
        <v>0</v>
      </c>
      <c r="D3318" s="159">
        <f>BD_TS!F3317</f>
        <v>0</v>
      </c>
      <c r="E3318" s="160">
        <f>BD_TS!B3317</f>
        <v>0</v>
      </c>
      <c r="F3318" s="161">
        <f>BD_TS!C3317</f>
        <v>0</v>
      </c>
      <c r="G3318" s="187">
        <f>BD_TS!H3317</f>
        <v>0</v>
      </c>
      <c r="H3318" s="158" t="str">
        <f>IF($A3318=0,"",IFERROR(INDEX(BD_Gestão!A:A,MATCH('Banco de Dados'!$B3318,BD_Gestão!$B:$B,0)),"erro"))</f>
        <v/>
      </c>
      <c r="I3318" s="162" t="str">
        <f>IF($A3318=0,"",IFERROR(INDEX(BD_Gestão!E:E,MATCH('Banco de Dados'!$B3318,BD_Gestão!$B:$B,0)),"erro"))</f>
        <v/>
      </c>
      <c r="J3318" s="186" t="str">
        <f>IF($A3318=0,"",IFERROR(INDEX(BD_Gestão!B:B,MATCH('Banco de Dados'!$B3318,BD_Gestão!$B:$B,0)),"erro"))</f>
        <v/>
      </c>
      <c r="K3318" s="158" t="str">
        <f>IF($A3318=0,"",IFERROR(INDEX(BD_Gestão!C:C,MATCH('Banco de Dados'!$B3318,BD_Gestão!$B:$B,0)),"erro"))</f>
        <v/>
      </c>
      <c r="L3318" s="158" t="str">
        <f>IF($A3318=0,"",IFERROR(INDEX(BD_Gestão!H:H,MATCH('Banco de Dados'!$B3318,BD_Gestão!$B:$B,0)),"erro"))</f>
        <v/>
      </c>
      <c r="M3318" s="161" t="str">
        <f>IF($A3318=0,"",IFERROR(INDEX(BD_Gestão!F:F,MATCH('Banco de Dados'!$B3318,BD_Gestão!$B:$B,0)),"erro"))</f>
        <v/>
      </c>
      <c r="N3318" s="161" t="str">
        <f>IF($A3318=0,"",IFERROR(INDEX(BD_Gestão!J:J,MATCH('Banco de Dados'!$B3318,BD_Gestão!$B:$B,0)),"erro"))</f>
        <v/>
      </c>
      <c r="O3318" s="164" t="str">
        <f>IF($A3318=0,"",IFERROR(INDEX(BD_Gestão!K:K,MATCH('Banco de Dados'!$B3318,BD_Gestão!$B:$B,0)),"erro"))</f>
        <v/>
      </c>
      <c r="P3318" s="169" t="str">
        <f t="shared" si="206"/>
        <v/>
      </c>
      <c r="Q3318" s="170" t="str">
        <f t="shared" si="207"/>
        <v/>
      </c>
      <c r="R3318" s="163" t="e">
        <f t="shared" si="204"/>
        <v>#VALUE!</v>
      </c>
      <c r="S3318" s="163" t="e">
        <f t="shared" si="205"/>
        <v>#VALUE!</v>
      </c>
      <c r="T3318" s="163" t="e">
        <f>INDEX(Controle!O:O,MATCH('Banco de Dados'!A3318,Controle!M:M,0))*E3318/100</f>
        <v>#N/A</v>
      </c>
    </row>
    <row r="3319" spans="1:20" hidden="1" x14ac:dyDescent="0.2">
      <c r="A3319" s="158">
        <f>BD_TS!A3318</f>
        <v>0</v>
      </c>
      <c r="B3319" s="158" t="str">
        <f>SUBSTITUTE(SUBSTITUTE(BD_TS!D3318," ",""),"-","/")</f>
        <v/>
      </c>
      <c r="C3319" s="158">
        <f>BD_TS!E3318</f>
        <v>0</v>
      </c>
      <c r="D3319" s="159">
        <f>BD_TS!F3318</f>
        <v>0</v>
      </c>
      <c r="E3319" s="160">
        <f>BD_TS!B3318</f>
        <v>0</v>
      </c>
      <c r="F3319" s="161">
        <f>BD_TS!C3318</f>
        <v>0</v>
      </c>
      <c r="G3319" s="187">
        <f>BD_TS!H3318</f>
        <v>0</v>
      </c>
      <c r="H3319" s="158" t="str">
        <f>IF($A3319=0,"",IFERROR(INDEX(BD_Gestão!A:A,MATCH('Banco de Dados'!$B3319,BD_Gestão!$B:$B,0)),"erro"))</f>
        <v/>
      </c>
      <c r="I3319" s="162" t="str">
        <f>IF($A3319=0,"",IFERROR(INDEX(BD_Gestão!E:E,MATCH('Banco de Dados'!$B3319,BD_Gestão!$B:$B,0)),"erro"))</f>
        <v/>
      </c>
      <c r="J3319" s="186" t="str">
        <f>IF($A3319=0,"",IFERROR(INDEX(BD_Gestão!B:B,MATCH('Banco de Dados'!$B3319,BD_Gestão!$B:$B,0)),"erro"))</f>
        <v/>
      </c>
      <c r="K3319" s="158" t="str">
        <f>IF($A3319=0,"",IFERROR(INDEX(BD_Gestão!C:C,MATCH('Banco de Dados'!$B3319,BD_Gestão!$B:$B,0)),"erro"))</f>
        <v/>
      </c>
      <c r="L3319" s="158" t="str">
        <f>IF($A3319=0,"",IFERROR(INDEX(BD_Gestão!H:H,MATCH('Banco de Dados'!$B3319,BD_Gestão!$B:$B,0)),"erro"))</f>
        <v/>
      </c>
      <c r="M3319" s="161" t="str">
        <f>IF($A3319=0,"",IFERROR(INDEX(BD_Gestão!F:F,MATCH('Banco de Dados'!$B3319,BD_Gestão!$B:$B,0)),"erro"))</f>
        <v/>
      </c>
      <c r="N3319" s="161" t="str">
        <f>IF($A3319=0,"",IFERROR(INDEX(BD_Gestão!J:J,MATCH('Banco de Dados'!$B3319,BD_Gestão!$B:$B,0)),"erro"))</f>
        <v/>
      </c>
      <c r="O3319" s="164" t="str">
        <f>IF($A3319=0,"",IFERROR(INDEX(BD_Gestão!K:K,MATCH('Banco de Dados'!$B3319,BD_Gestão!$B:$B,0)),"erro"))</f>
        <v/>
      </c>
      <c r="P3319" s="169" t="str">
        <f t="shared" si="206"/>
        <v/>
      </c>
      <c r="Q3319" s="170" t="str">
        <f t="shared" si="207"/>
        <v/>
      </c>
      <c r="R3319" s="163" t="e">
        <f t="shared" si="204"/>
        <v>#VALUE!</v>
      </c>
      <c r="S3319" s="163" t="e">
        <f t="shared" si="205"/>
        <v>#VALUE!</v>
      </c>
      <c r="T3319" s="163" t="e">
        <f>INDEX(Controle!O:O,MATCH('Banco de Dados'!A3319,Controle!M:M,0))*E3319/100</f>
        <v>#N/A</v>
      </c>
    </row>
    <row r="3320" spans="1:20" hidden="1" x14ac:dyDescent="0.2">
      <c r="A3320" s="158">
        <f>BD_TS!A3319</f>
        <v>0</v>
      </c>
      <c r="B3320" s="158" t="str">
        <f>SUBSTITUTE(SUBSTITUTE(BD_TS!D3319," ",""),"-","/")</f>
        <v/>
      </c>
      <c r="C3320" s="158">
        <f>BD_TS!E3319</f>
        <v>0</v>
      </c>
      <c r="D3320" s="159">
        <f>BD_TS!F3319</f>
        <v>0</v>
      </c>
      <c r="E3320" s="160">
        <f>BD_TS!B3319</f>
        <v>0</v>
      </c>
      <c r="F3320" s="161">
        <f>BD_TS!C3319</f>
        <v>0</v>
      </c>
      <c r="G3320" s="187">
        <f>BD_TS!H3319</f>
        <v>0</v>
      </c>
      <c r="H3320" s="158" t="str">
        <f>IF($A3320=0,"",IFERROR(INDEX(BD_Gestão!A:A,MATCH('Banco de Dados'!$B3320,BD_Gestão!$B:$B,0)),"erro"))</f>
        <v/>
      </c>
      <c r="I3320" s="162" t="str">
        <f>IF($A3320=0,"",IFERROR(INDEX(BD_Gestão!E:E,MATCH('Banco de Dados'!$B3320,BD_Gestão!$B:$B,0)),"erro"))</f>
        <v/>
      </c>
      <c r="J3320" s="186" t="str">
        <f>IF($A3320=0,"",IFERROR(INDEX(BD_Gestão!B:B,MATCH('Banco de Dados'!$B3320,BD_Gestão!$B:$B,0)),"erro"))</f>
        <v/>
      </c>
      <c r="K3320" s="158" t="str">
        <f>IF($A3320=0,"",IFERROR(INDEX(BD_Gestão!C:C,MATCH('Banco de Dados'!$B3320,BD_Gestão!$B:$B,0)),"erro"))</f>
        <v/>
      </c>
      <c r="L3320" s="158" t="str">
        <f>IF($A3320=0,"",IFERROR(INDEX(BD_Gestão!H:H,MATCH('Banco de Dados'!$B3320,BD_Gestão!$B:$B,0)),"erro"))</f>
        <v/>
      </c>
      <c r="M3320" s="161" t="str">
        <f>IF($A3320=0,"",IFERROR(INDEX(BD_Gestão!F:F,MATCH('Banco de Dados'!$B3320,BD_Gestão!$B:$B,0)),"erro"))</f>
        <v/>
      </c>
      <c r="N3320" s="161" t="str">
        <f>IF($A3320=0,"",IFERROR(INDEX(BD_Gestão!J:J,MATCH('Banco de Dados'!$B3320,BD_Gestão!$B:$B,0)),"erro"))</f>
        <v/>
      </c>
      <c r="O3320" s="164" t="str">
        <f>IF($A3320=0,"",IFERROR(INDEX(BD_Gestão!K:K,MATCH('Banco de Dados'!$B3320,BD_Gestão!$B:$B,0)),"erro"))</f>
        <v/>
      </c>
      <c r="P3320" s="169" t="str">
        <f t="shared" si="206"/>
        <v/>
      </c>
      <c r="Q3320" s="170" t="str">
        <f t="shared" si="207"/>
        <v/>
      </c>
      <c r="R3320" s="163" t="e">
        <f t="shared" si="204"/>
        <v>#VALUE!</v>
      </c>
      <c r="S3320" s="163" t="e">
        <f t="shared" si="205"/>
        <v>#VALUE!</v>
      </c>
      <c r="T3320" s="163" t="e">
        <f>INDEX(Controle!O:O,MATCH('Banco de Dados'!A3320,Controle!M:M,0))*E3320/100</f>
        <v>#N/A</v>
      </c>
    </row>
    <row r="3321" spans="1:20" hidden="1" x14ac:dyDescent="0.2">
      <c r="A3321" s="158">
        <f>BD_TS!A3320</f>
        <v>0</v>
      </c>
      <c r="B3321" s="158" t="str">
        <f>SUBSTITUTE(SUBSTITUTE(BD_TS!D3320," ",""),"-","/")</f>
        <v/>
      </c>
      <c r="C3321" s="158">
        <f>BD_TS!E3320</f>
        <v>0</v>
      </c>
      <c r="D3321" s="159">
        <f>BD_TS!F3320</f>
        <v>0</v>
      </c>
      <c r="E3321" s="160">
        <f>BD_TS!B3320</f>
        <v>0</v>
      </c>
      <c r="F3321" s="161">
        <f>BD_TS!C3320</f>
        <v>0</v>
      </c>
      <c r="G3321" s="187">
        <f>BD_TS!H3320</f>
        <v>0</v>
      </c>
      <c r="H3321" s="158" t="str">
        <f>IF($A3321=0,"",IFERROR(INDEX(BD_Gestão!A:A,MATCH('Banco de Dados'!$B3321,BD_Gestão!$B:$B,0)),"erro"))</f>
        <v/>
      </c>
      <c r="I3321" s="162" t="str">
        <f>IF($A3321=0,"",IFERROR(INDEX(BD_Gestão!E:E,MATCH('Banco de Dados'!$B3321,BD_Gestão!$B:$B,0)),"erro"))</f>
        <v/>
      </c>
      <c r="J3321" s="186" t="str">
        <f>IF($A3321=0,"",IFERROR(INDEX(BD_Gestão!B:B,MATCH('Banco de Dados'!$B3321,BD_Gestão!$B:$B,0)),"erro"))</f>
        <v/>
      </c>
      <c r="K3321" s="158" t="str">
        <f>IF($A3321=0,"",IFERROR(INDEX(BD_Gestão!C:C,MATCH('Banco de Dados'!$B3321,BD_Gestão!$B:$B,0)),"erro"))</f>
        <v/>
      </c>
      <c r="L3321" s="158" t="str">
        <f>IF($A3321=0,"",IFERROR(INDEX(BD_Gestão!H:H,MATCH('Banco de Dados'!$B3321,BD_Gestão!$B:$B,0)),"erro"))</f>
        <v/>
      </c>
      <c r="M3321" s="161" t="str">
        <f>IF($A3321=0,"",IFERROR(INDEX(BD_Gestão!F:F,MATCH('Banco de Dados'!$B3321,BD_Gestão!$B:$B,0)),"erro"))</f>
        <v/>
      </c>
      <c r="N3321" s="161" t="str">
        <f>IF($A3321=0,"",IFERROR(INDEX(BD_Gestão!J:J,MATCH('Banco de Dados'!$B3321,BD_Gestão!$B:$B,0)),"erro"))</f>
        <v/>
      </c>
      <c r="O3321" s="164" t="str">
        <f>IF($A3321=0,"",IFERROR(INDEX(BD_Gestão!K:K,MATCH('Banco de Dados'!$B3321,BD_Gestão!$B:$B,0)),"erro"))</f>
        <v/>
      </c>
      <c r="P3321" s="169" t="str">
        <f t="shared" si="206"/>
        <v/>
      </c>
      <c r="Q3321" s="170" t="str">
        <f t="shared" si="207"/>
        <v/>
      </c>
      <c r="R3321" s="163" t="e">
        <f t="shared" si="204"/>
        <v>#VALUE!</v>
      </c>
      <c r="S3321" s="163" t="e">
        <f t="shared" si="205"/>
        <v>#VALUE!</v>
      </c>
      <c r="T3321" s="163" t="e">
        <f>INDEX(Controle!O:O,MATCH('Banco de Dados'!A3321,Controle!M:M,0))*E3321/100</f>
        <v>#N/A</v>
      </c>
    </row>
    <row r="3322" spans="1:20" hidden="1" x14ac:dyDescent="0.2">
      <c r="A3322" s="158">
        <f>BD_TS!A3321</f>
        <v>0</v>
      </c>
      <c r="B3322" s="158" t="str">
        <f>SUBSTITUTE(SUBSTITUTE(BD_TS!D3321," ",""),"-","/")</f>
        <v/>
      </c>
      <c r="C3322" s="158">
        <f>BD_TS!E3321</f>
        <v>0</v>
      </c>
      <c r="D3322" s="159">
        <f>BD_TS!F3321</f>
        <v>0</v>
      </c>
      <c r="E3322" s="160">
        <f>BD_TS!B3321</f>
        <v>0</v>
      </c>
      <c r="F3322" s="161">
        <f>BD_TS!C3321</f>
        <v>0</v>
      </c>
      <c r="G3322" s="187">
        <f>BD_TS!H3321</f>
        <v>0</v>
      </c>
      <c r="H3322" s="158" t="str">
        <f>IF($A3322=0,"",IFERROR(INDEX(BD_Gestão!A:A,MATCH('Banco de Dados'!$B3322,BD_Gestão!$B:$B,0)),"erro"))</f>
        <v/>
      </c>
      <c r="I3322" s="162" t="str">
        <f>IF($A3322=0,"",IFERROR(INDEX(BD_Gestão!E:E,MATCH('Banco de Dados'!$B3322,BD_Gestão!$B:$B,0)),"erro"))</f>
        <v/>
      </c>
      <c r="J3322" s="186" t="str">
        <f>IF($A3322=0,"",IFERROR(INDEX(BD_Gestão!B:B,MATCH('Banco de Dados'!$B3322,BD_Gestão!$B:$B,0)),"erro"))</f>
        <v/>
      </c>
      <c r="K3322" s="158" t="str">
        <f>IF($A3322=0,"",IFERROR(INDEX(BD_Gestão!C:C,MATCH('Banco de Dados'!$B3322,BD_Gestão!$B:$B,0)),"erro"))</f>
        <v/>
      </c>
      <c r="L3322" s="158" t="str">
        <f>IF($A3322=0,"",IFERROR(INDEX(BD_Gestão!H:H,MATCH('Banco de Dados'!$B3322,BD_Gestão!$B:$B,0)),"erro"))</f>
        <v/>
      </c>
      <c r="M3322" s="161" t="str">
        <f>IF($A3322=0,"",IFERROR(INDEX(BD_Gestão!F:F,MATCH('Banco de Dados'!$B3322,BD_Gestão!$B:$B,0)),"erro"))</f>
        <v/>
      </c>
      <c r="N3322" s="161" t="str">
        <f>IF($A3322=0,"",IFERROR(INDEX(BD_Gestão!J:J,MATCH('Banco de Dados'!$B3322,BD_Gestão!$B:$B,0)),"erro"))</f>
        <v/>
      </c>
      <c r="O3322" s="164" t="str">
        <f>IF($A3322=0,"",IFERROR(INDEX(BD_Gestão!K:K,MATCH('Banco de Dados'!$B3322,BD_Gestão!$B:$B,0)),"erro"))</f>
        <v/>
      </c>
      <c r="P3322" s="169" t="str">
        <f t="shared" si="206"/>
        <v/>
      </c>
      <c r="Q3322" s="170" t="str">
        <f t="shared" si="207"/>
        <v/>
      </c>
      <c r="R3322" s="163" t="e">
        <f t="shared" si="204"/>
        <v>#VALUE!</v>
      </c>
      <c r="S3322" s="163" t="e">
        <f t="shared" si="205"/>
        <v>#VALUE!</v>
      </c>
      <c r="T3322" s="163" t="e">
        <f>INDEX(Controle!O:O,MATCH('Banco de Dados'!A3322,Controle!M:M,0))*E3322/100</f>
        <v>#N/A</v>
      </c>
    </row>
    <row r="3323" spans="1:20" hidden="1" x14ac:dyDescent="0.2">
      <c r="A3323" s="158">
        <f>BD_TS!A3322</f>
        <v>0</v>
      </c>
      <c r="B3323" s="158" t="str">
        <f>SUBSTITUTE(SUBSTITUTE(BD_TS!D3322," ",""),"-","/")</f>
        <v/>
      </c>
      <c r="C3323" s="158">
        <f>BD_TS!E3322</f>
        <v>0</v>
      </c>
      <c r="D3323" s="159">
        <f>BD_TS!F3322</f>
        <v>0</v>
      </c>
      <c r="E3323" s="160">
        <f>BD_TS!B3322</f>
        <v>0</v>
      </c>
      <c r="F3323" s="161">
        <f>BD_TS!C3322</f>
        <v>0</v>
      </c>
      <c r="G3323" s="187">
        <f>BD_TS!H3322</f>
        <v>0</v>
      </c>
      <c r="H3323" s="158" t="str">
        <f>IF($A3323=0,"",IFERROR(INDEX(BD_Gestão!A:A,MATCH('Banco de Dados'!$B3323,BD_Gestão!$B:$B,0)),"erro"))</f>
        <v/>
      </c>
      <c r="I3323" s="162" t="str">
        <f>IF($A3323=0,"",IFERROR(INDEX(BD_Gestão!E:E,MATCH('Banco de Dados'!$B3323,BD_Gestão!$B:$B,0)),"erro"))</f>
        <v/>
      </c>
      <c r="J3323" s="186" t="str">
        <f>IF($A3323=0,"",IFERROR(INDEX(BD_Gestão!B:B,MATCH('Banco de Dados'!$B3323,BD_Gestão!$B:$B,0)),"erro"))</f>
        <v/>
      </c>
      <c r="K3323" s="158" t="str">
        <f>IF($A3323=0,"",IFERROR(INDEX(BD_Gestão!C:C,MATCH('Banco de Dados'!$B3323,BD_Gestão!$B:$B,0)),"erro"))</f>
        <v/>
      </c>
      <c r="L3323" s="158" t="str">
        <f>IF($A3323=0,"",IFERROR(INDEX(BD_Gestão!H:H,MATCH('Banco de Dados'!$B3323,BD_Gestão!$B:$B,0)),"erro"))</f>
        <v/>
      </c>
      <c r="M3323" s="161" t="str">
        <f>IF($A3323=0,"",IFERROR(INDEX(BD_Gestão!F:F,MATCH('Banco de Dados'!$B3323,BD_Gestão!$B:$B,0)),"erro"))</f>
        <v/>
      </c>
      <c r="N3323" s="161" t="str">
        <f>IF($A3323=0,"",IFERROR(INDEX(BD_Gestão!J:J,MATCH('Banco de Dados'!$B3323,BD_Gestão!$B:$B,0)),"erro"))</f>
        <v/>
      </c>
      <c r="O3323" s="164" t="str">
        <f>IF($A3323=0,"",IFERROR(INDEX(BD_Gestão!K:K,MATCH('Banco de Dados'!$B3323,BD_Gestão!$B:$B,0)),"erro"))</f>
        <v/>
      </c>
      <c r="P3323" s="169" t="str">
        <f t="shared" si="206"/>
        <v/>
      </c>
      <c r="Q3323" s="170" t="str">
        <f t="shared" si="207"/>
        <v/>
      </c>
      <c r="R3323" s="163" t="e">
        <f t="shared" si="204"/>
        <v>#VALUE!</v>
      </c>
      <c r="S3323" s="163" t="e">
        <f t="shared" si="205"/>
        <v>#VALUE!</v>
      </c>
      <c r="T3323" s="163" t="e">
        <f>INDEX(Controle!O:O,MATCH('Banco de Dados'!A3323,Controle!M:M,0))*E3323/100</f>
        <v>#N/A</v>
      </c>
    </row>
    <row r="3324" spans="1:20" hidden="1" x14ac:dyDescent="0.2">
      <c r="A3324" s="158">
        <f>BD_TS!A3323</f>
        <v>0</v>
      </c>
      <c r="B3324" s="158" t="str">
        <f>SUBSTITUTE(SUBSTITUTE(BD_TS!D3323," ",""),"-","/")</f>
        <v/>
      </c>
      <c r="C3324" s="158">
        <f>BD_TS!E3323</f>
        <v>0</v>
      </c>
      <c r="D3324" s="159">
        <f>BD_TS!F3323</f>
        <v>0</v>
      </c>
      <c r="E3324" s="160">
        <f>BD_TS!B3323</f>
        <v>0</v>
      </c>
      <c r="F3324" s="161">
        <f>BD_TS!C3323</f>
        <v>0</v>
      </c>
      <c r="G3324" s="187">
        <f>BD_TS!H3323</f>
        <v>0</v>
      </c>
      <c r="H3324" s="158" t="str">
        <f>IF($A3324=0,"",IFERROR(INDEX(BD_Gestão!A:A,MATCH('Banco de Dados'!$B3324,BD_Gestão!$B:$B,0)),"erro"))</f>
        <v/>
      </c>
      <c r="I3324" s="162" t="str">
        <f>IF($A3324=0,"",IFERROR(INDEX(BD_Gestão!E:E,MATCH('Banco de Dados'!$B3324,BD_Gestão!$B:$B,0)),"erro"))</f>
        <v/>
      </c>
      <c r="J3324" s="186" t="str">
        <f>IF($A3324=0,"",IFERROR(INDEX(BD_Gestão!B:B,MATCH('Banco de Dados'!$B3324,BD_Gestão!$B:$B,0)),"erro"))</f>
        <v/>
      </c>
      <c r="K3324" s="158" t="str">
        <f>IF($A3324=0,"",IFERROR(INDEX(BD_Gestão!C:C,MATCH('Banco de Dados'!$B3324,BD_Gestão!$B:$B,0)),"erro"))</f>
        <v/>
      </c>
      <c r="L3324" s="158" t="str">
        <f>IF($A3324=0,"",IFERROR(INDEX(BD_Gestão!H:H,MATCH('Banco de Dados'!$B3324,BD_Gestão!$B:$B,0)),"erro"))</f>
        <v/>
      </c>
      <c r="M3324" s="161" t="str">
        <f>IF($A3324=0,"",IFERROR(INDEX(BD_Gestão!F:F,MATCH('Banco de Dados'!$B3324,BD_Gestão!$B:$B,0)),"erro"))</f>
        <v/>
      </c>
      <c r="N3324" s="161" t="str">
        <f>IF($A3324=0,"",IFERROR(INDEX(BD_Gestão!J:J,MATCH('Banco de Dados'!$B3324,BD_Gestão!$B:$B,0)),"erro"))</f>
        <v/>
      </c>
      <c r="O3324" s="164" t="str">
        <f>IF($A3324=0,"",IFERROR(INDEX(BD_Gestão!K:K,MATCH('Banco de Dados'!$B3324,BD_Gestão!$B:$B,0)),"erro"))</f>
        <v/>
      </c>
      <c r="P3324" s="169" t="str">
        <f t="shared" si="206"/>
        <v/>
      </c>
      <c r="Q3324" s="170" t="str">
        <f t="shared" si="207"/>
        <v/>
      </c>
      <c r="R3324" s="163" t="e">
        <f t="shared" si="204"/>
        <v>#VALUE!</v>
      </c>
      <c r="S3324" s="163" t="e">
        <f t="shared" si="205"/>
        <v>#VALUE!</v>
      </c>
      <c r="T3324" s="163" t="e">
        <f>INDEX(Controle!O:O,MATCH('Banco de Dados'!A3324,Controle!M:M,0))*E3324/100</f>
        <v>#N/A</v>
      </c>
    </row>
    <row r="3325" spans="1:20" hidden="1" x14ac:dyDescent="0.2">
      <c r="A3325" s="158">
        <f>BD_TS!A3324</f>
        <v>0</v>
      </c>
      <c r="B3325" s="158" t="str">
        <f>SUBSTITUTE(SUBSTITUTE(BD_TS!D3324," ",""),"-","/")</f>
        <v/>
      </c>
      <c r="C3325" s="158">
        <f>BD_TS!E3324</f>
        <v>0</v>
      </c>
      <c r="D3325" s="159">
        <f>BD_TS!F3324</f>
        <v>0</v>
      </c>
      <c r="E3325" s="160">
        <f>BD_TS!B3324</f>
        <v>0</v>
      </c>
      <c r="F3325" s="161">
        <f>BD_TS!C3324</f>
        <v>0</v>
      </c>
      <c r="G3325" s="187">
        <f>BD_TS!H3324</f>
        <v>0</v>
      </c>
      <c r="H3325" s="158" t="str">
        <f>IF($A3325=0,"",IFERROR(INDEX(BD_Gestão!A:A,MATCH('Banco de Dados'!$B3325,BD_Gestão!$B:$B,0)),"erro"))</f>
        <v/>
      </c>
      <c r="I3325" s="162" t="str">
        <f>IF($A3325=0,"",IFERROR(INDEX(BD_Gestão!E:E,MATCH('Banco de Dados'!$B3325,BD_Gestão!$B:$B,0)),"erro"))</f>
        <v/>
      </c>
      <c r="J3325" s="186" t="str">
        <f>IF($A3325=0,"",IFERROR(INDEX(BD_Gestão!B:B,MATCH('Banco de Dados'!$B3325,BD_Gestão!$B:$B,0)),"erro"))</f>
        <v/>
      </c>
      <c r="K3325" s="158" t="str">
        <f>IF($A3325=0,"",IFERROR(INDEX(BD_Gestão!C:C,MATCH('Banco de Dados'!$B3325,BD_Gestão!$B:$B,0)),"erro"))</f>
        <v/>
      </c>
      <c r="L3325" s="158" t="str">
        <f>IF($A3325=0,"",IFERROR(INDEX(BD_Gestão!H:H,MATCH('Banco de Dados'!$B3325,BD_Gestão!$B:$B,0)),"erro"))</f>
        <v/>
      </c>
      <c r="M3325" s="161" t="str">
        <f>IF($A3325=0,"",IFERROR(INDEX(BD_Gestão!F:F,MATCH('Banco de Dados'!$B3325,BD_Gestão!$B:$B,0)),"erro"))</f>
        <v/>
      </c>
      <c r="N3325" s="161" t="str">
        <f>IF($A3325=0,"",IFERROR(INDEX(BD_Gestão!J:J,MATCH('Banco de Dados'!$B3325,BD_Gestão!$B:$B,0)),"erro"))</f>
        <v/>
      </c>
      <c r="O3325" s="164" t="str">
        <f>IF($A3325=0,"",IFERROR(INDEX(BD_Gestão!K:K,MATCH('Banco de Dados'!$B3325,BD_Gestão!$B:$B,0)),"erro"))</f>
        <v/>
      </c>
      <c r="P3325" s="169" t="str">
        <f t="shared" si="206"/>
        <v/>
      </c>
      <c r="Q3325" s="170" t="str">
        <f t="shared" si="207"/>
        <v/>
      </c>
      <c r="R3325" s="163" t="e">
        <f t="shared" si="204"/>
        <v>#VALUE!</v>
      </c>
      <c r="S3325" s="163" t="e">
        <f t="shared" si="205"/>
        <v>#VALUE!</v>
      </c>
      <c r="T3325" s="163" t="e">
        <f>INDEX(Controle!O:O,MATCH('Banco de Dados'!A3325,Controle!M:M,0))*E3325/100</f>
        <v>#N/A</v>
      </c>
    </row>
    <row r="3326" spans="1:20" hidden="1" x14ac:dyDescent="0.2">
      <c r="A3326" s="158">
        <f>BD_TS!A3325</f>
        <v>0</v>
      </c>
      <c r="B3326" s="158" t="str">
        <f>SUBSTITUTE(SUBSTITUTE(BD_TS!D3325," ",""),"-","/")</f>
        <v/>
      </c>
      <c r="C3326" s="158">
        <f>BD_TS!E3325</f>
        <v>0</v>
      </c>
      <c r="D3326" s="159">
        <f>BD_TS!F3325</f>
        <v>0</v>
      </c>
      <c r="E3326" s="160">
        <f>BD_TS!B3325</f>
        <v>0</v>
      </c>
      <c r="F3326" s="161">
        <f>BD_TS!C3325</f>
        <v>0</v>
      </c>
      <c r="G3326" s="187">
        <f>BD_TS!H3325</f>
        <v>0</v>
      </c>
      <c r="H3326" s="158" t="str">
        <f>IF($A3326=0,"",IFERROR(INDEX(BD_Gestão!A:A,MATCH('Banco de Dados'!$B3326,BD_Gestão!$B:$B,0)),"erro"))</f>
        <v/>
      </c>
      <c r="I3326" s="162" t="str">
        <f>IF($A3326=0,"",IFERROR(INDEX(BD_Gestão!E:E,MATCH('Banco de Dados'!$B3326,BD_Gestão!$B:$B,0)),"erro"))</f>
        <v/>
      </c>
      <c r="J3326" s="186" t="str">
        <f>IF($A3326=0,"",IFERROR(INDEX(BD_Gestão!B:B,MATCH('Banco de Dados'!$B3326,BD_Gestão!$B:$B,0)),"erro"))</f>
        <v/>
      </c>
      <c r="K3326" s="158" t="str">
        <f>IF($A3326=0,"",IFERROR(INDEX(BD_Gestão!C:C,MATCH('Banco de Dados'!$B3326,BD_Gestão!$B:$B,0)),"erro"))</f>
        <v/>
      </c>
      <c r="L3326" s="158" t="str">
        <f>IF($A3326=0,"",IFERROR(INDEX(BD_Gestão!H:H,MATCH('Banco de Dados'!$B3326,BD_Gestão!$B:$B,0)),"erro"))</f>
        <v/>
      </c>
      <c r="M3326" s="161" t="str">
        <f>IF($A3326=0,"",IFERROR(INDEX(BD_Gestão!F:F,MATCH('Banco de Dados'!$B3326,BD_Gestão!$B:$B,0)),"erro"))</f>
        <v/>
      </c>
      <c r="N3326" s="161" t="str">
        <f>IF($A3326=0,"",IFERROR(INDEX(BD_Gestão!J:J,MATCH('Banco de Dados'!$B3326,BD_Gestão!$B:$B,0)),"erro"))</f>
        <v/>
      </c>
      <c r="O3326" s="164" t="str">
        <f>IF($A3326=0,"",IFERROR(INDEX(BD_Gestão!K:K,MATCH('Banco de Dados'!$B3326,BD_Gestão!$B:$B,0)),"erro"))</f>
        <v/>
      </c>
      <c r="P3326" s="169" t="str">
        <f t="shared" si="206"/>
        <v/>
      </c>
      <c r="Q3326" s="170" t="str">
        <f t="shared" si="207"/>
        <v/>
      </c>
      <c r="R3326" s="163" t="e">
        <f t="shared" si="204"/>
        <v>#VALUE!</v>
      </c>
      <c r="S3326" s="163" t="e">
        <f t="shared" si="205"/>
        <v>#VALUE!</v>
      </c>
      <c r="T3326" s="163" t="e">
        <f>INDEX(Controle!O:O,MATCH('Banco de Dados'!A3326,Controle!M:M,0))*E3326/100</f>
        <v>#N/A</v>
      </c>
    </row>
    <row r="3327" spans="1:20" hidden="1" x14ac:dyDescent="0.2">
      <c r="A3327" s="158">
        <f>BD_TS!A3326</f>
        <v>0</v>
      </c>
      <c r="B3327" s="158" t="str">
        <f>SUBSTITUTE(SUBSTITUTE(BD_TS!D3326," ",""),"-","/")</f>
        <v/>
      </c>
      <c r="C3327" s="158">
        <f>BD_TS!E3326</f>
        <v>0</v>
      </c>
      <c r="D3327" s="159">
        <f>BD_TS!F3326</f>
        <v>0</v>
      </c>
      <c r="E3327" s="160">
        <f>BD_TS!B3326</f>
        <v>0</v>
      </c>
      <c r="F3327" s="161">
        <f>BD_TS!C3326</f>
        <v>0</v>
      </c>
      <c r="G3327" s="187">
        <f>BD_TS!H3326</f>
        <v>0</v>
      </c>
      <c r="H3327" s="158" t="str">
        <f>IF($A3327=0,"",IFERROR(INDEX(BD_Gestão!A:A,MATCH('Banco de Dados'!$B3327,BD_Gestão!$B:$B,0)),"erro"))</f>
        <v/>
      </c>
      <c r="I3327" s="162" t="str">
        <f>IF($A3327=0,"",IFERROR(INDEX(BD_Gestão!E:E,MATCH('Banco de Dados'!$B3327,BD_Gestão!$B:$B,0)),"erro"))</f>
        <v/>
      </c>
      <c r="J3327" s="186" t="str">
        <f>IF($A3327=0,"",IFERROR(INDEX(BD_Gestão!B:B,MATCH('Banco de Dados'!$B3327,BD_Gestão!$B:$B,0)),"erro"))</f>
        <v/>
      </c>
      <c r="K3327" s="158" t="str">
        <f>IF($A3327=0,"",IFERROR(INDEX(BD_Gestão!C:C,MATCH('Banco de Dados'!$B3327,BD_Gestão!$B:$B,0)),"erro"))</f>
        <v/>
      </c>
      <c r="L3327" s="158" t="str">
        <f>IF($A3327=0,"",IFERROR(INDEX(BD_Gestão!H:H,MATCH('Banco de Dados'!$B3327,BD_Gestão!$B:$B,0)),"erro"))</f>
        <v/>
      </c>
      <c r="M3327" s="161" t="str">
        <f>IF($A3327=0,"",IFERROR(INDEX(BD_Gestão!F:F,MATCH('Banco de Dados'!$B3327,BD_Gestão!$B:$B,0)),"erro"))</f>
        <v/>
      </c>
      <c r="N3327" s="161" t="str">
        <f>IF($A3327=0,"",IFERROR(INDEX(BD_Gestão!J:J,MATCH('Banco de Dados'!$B3327,BD_Gestão!$B:$B,0)),"erro"))</f>
        <v/>
      </c>
      <c r="O3327" s="164" t="str">
        <f>IF($A3327=0,"",IFERROR(INDEX(BD_Gestão!K:K,MATCH('Banco de Dados'!$B3327,BD_Gestão!$B:$B,0)),"erro"))</f>
        <v/>
      </c>
      <c r="P3327" s="169" t="str">
        <f t="shared" si="206"/>
        <v/>
      </c>
      <c r="Q3327" s="170" t="str">
        <f t="shared" si="207"/>
        <v/>
      </c>
      <c r="R3327" s="163" t="e">
        <f t="shared" si="204"/>
        <v>#VALUE!</v>
      </c>
      <c r="S3327" s="163" t="e">
        <f t="shared" si="205"/>
        <v>#VALUE!</v>
      </c>
      <c r="T3327" s="163" t="e">
        <f>INDEX(Controle!O:O,MATCH('Banco de Dados'!A3327,Controle!M:M,0))*E3327/100</f>
        <v>#N/A</v>
      </c>
    </row>
    <row r="3328" spans="1:20" hidden="1" x14ac:dyDescent="0.2">
      <c r="A3328" s="158">
        <f>BD_TS!A3327</f>
        <v>0</v>
      </c>
      <c r="B3328" s="158" t="str">
        <f>SUBSTITUTE(SUBSTITUTE(BD_TS!D3327," ",""),"-","/")</f>
        <v/>
      </c>
      <c r="C3328" s="158">
        <f>BD_TS!E3327</f>
        <v>0</v>
      </c>
      <c r="D3328" s="159">
        <f>BD_TS!F3327</f>
        <v>0</v>
      </c>
      <c r="E3328" s="160">
        <f>BD_TS!B3327</f>
        <v>0</v>
      </c>
      <c r="F3328" s="161">
        <f>BD_TS!C3327</f>
        <v>0</v>
      </c>
      <c r="G3328" s="187">
        <f>BD_TS!H3327</f>
        <v>0</v>
      </c>
      <c r="H3328" s="158" t="str">
        <f>IF($A3328=0,"",IFERROR(INDEX(BD_Gestão!A:A,MATCH('Banco de Dados'!$B3328,BD_Gestão!$B:$B,0)),"erro"))</f>
        <v/>
      </c>
      <c r="I3328" s="162" t="str">
        <f>IF($A3328=0,"",IFERROR(INDEX(BD_Gestão!E:E,MATCH('Banco de Dados'!$B3328,BD_Gestão!$B:$B,0)),"erro"))</f>
        <v/>
      </c>
      <c r="J3328" s="186" t="str">
        <f>IF($A3328=0,"",IFERROR(INDEX(BD_Gestão!B:B,MATCH('Banco de Dados'!$B3328,BD_Gestão!$B:$B,0)),"erro"))</f>
        <v/>
      </c>
      <c r="K3328" s="158" t="str">
        <f>IF($A3328=0,"",IFERROR(INDEX(BD_Gestão!C:C,MATCH('Banco de Dados'!$B3328,BD_Gestão!$B:$B,0)),"erro"))</f>
        <v/>
      </c>
      <c r="L3328" s="158" t="str">
        <f>IF($A3328=0,"",IFERROR(INDEX(BD_Gestão!H:H,MATCH('Banco de Dados'!$B3328,BD_Gestão!$B:$B,0)),"erro"))</f>
        <v/>
      </c>
      <c r="M3328" s="161" t="str">
        <f>IF($A3328=0,"",IFERROR(INDEX(BD_Gestão!F:F,MATCH('Banco de Dados'!$B3328,BD_Gestão!$B:$B,0)),"erro"))</f>
        <v/>
      </c>
      <c r="N3328" s="161" t="str">
        <f>IF($A3328=0,"",IFERROR(INDEX(BD_Gestão!J:J,MATCH('Banco de Dados'!$B3328,BD_Gestão!$B:$B,0)),"erro"))</f>
        <v/>
      </c>
      <c r="O3328" s="164" t="str">
        <f>IF($A3328=0,"",IFERROR(INDEX(BD_Gestão!K:K,MATCH('Banco de Dados'!$B3328,BD_Gestão!$B:$B,0)),"erro"))</f>
        <v/>
      </c>
      <c r="P3328" s="169" t="str">
        <f t="shared" si="206"/>
        <v/>
      </c>
      <c r="Q3328" s="170" t="str">
        <f t="shared" si="207"/>
        <v/>
      </c>
      <c r="R3328" s="163" t="e">
        <f t="shared" si="204"/>
        <v>#VALUE!</v>
      </c>
      <c r="S3328" s="163" t="e">
        <f t="shared" si="205"/>
        <v>#VALUE!</v>
      </c>
      <c r="T3328" s="163" t="e">
        <f>INDEX(Controle!O:O,MATCH('Banco de Dados'!A3328,Controle!M:M,0))*E3328/100</f>
        <v>#N/A</v>
      </c>
    </row>
    <row r="3329" spans="1:20" hidden="1" x14ac:dyDescent="0.2">
      <c r="A3329" s="158">
        <f>BD_TS!A3328</f>
        <v>0</v>
      </c>
      <c r="B3329" s="158" t="str">
        <f>SUBSTITUTE(SUBSTITUTE(BD_TS!D3328," ",""),"-","/")</f>
        <v/>
      </c>
      <c r="C3329" s="158">
        <f>BD_TS!E3328</f>
        <v>0</v>
      </c>
      <c r="D3329" s="159">
        <f>BD_TS!F3328</f>
        <v>0</v>
      </c>
      <c r="E3329" s="160">
        <f>BD_TS!B3328</f>
        <v>0</v>
      </c>
      <c r="F3329" s="161">
        <f>BD_TS!C3328</f>
        <v>0</v>
      </c>
      <c r="G3329" s="187">
        <f>BD_TS!H3328</f>
        <v>0</v>
      </c>
      <c r="H3329" s="158" t="str">
        <f>IF($A3329=0,"",IFERROR(INDEX(BD_Gestão!A:A,MATCH('Banco de Dados'!$B3329,BD_Gestão!$B:$B,0)),"erro"))</f>
        <v/>
      </c>
      <c r="I3329" s="162" t="str">
        <f>IF($A3329=0,"",IFERROR(INDEX(BD_Gestão!E:E,MATCH('Banco de Dados'!$B3329,BD_Gestão!$B:$B,0)),"erro"))</f>
        <v/>
      </c>
      <c r="J3329" s="186" t="str">
        <f>IF($A3329=0,"",IFERROR(INDEX(BD_Gestão!B:B,MATCH('Banco de Dados'!$B3329,BD_Gestão!$B:$B,0)),"erro"))</f>
        <v/>
      </c>
      <c r="K3329" s="158" t="str">
        <f>IF($A3329=0,"",IFERROR(INDEX(BD_Gestão!C:C,MATCH('Banco de Dados'!$B3329,BD_Gestão!$B:$B,0)),"erro"))</f>
        <v/>
      </c>
      <c r="L3329" s="158" t="str">
        <f>IF($A3329=0,"",IFERROR(INDEX(BD_Gestão!H:H,MATCH('Banco de Dados'!$B3329,BD_Gestão!$B:$B,0)),"erro"))</f>
        <v/>
      </c>
      <c r="M3329" s="161" t="str">
        <f>IF($A3329=0,"",IFERROR(INDEX(BD_Gestão!F:F,MATCH('Banco de Dados'!$B3329,BD_Gestão!$B:$B,0)),"erro"))</f>
        <v/>
      </c>
      <c r="N3329" s="161" t="str">
        <f>IF($A3329=0,"",IFERROR(INDEX(BD_Gestão!J:J,MATCH('Banco de Dados'!$B3329,BD_Gestão!$B:$B,0)),"erro"))</f>
        <v/>
      </c>
      <c r="O3329" s="164" t="str">
        <f>IF($A3329=0,"",IFERROR(INDEX(BD_Gestão!K:K,MATCH('Banco de Dados'!$B3329,BD_Gestão!$B:$B,0)),"erro"))</f>
        <v/>
      </c>
      <c r="P3329" s="169" t="str">
        <f t="shared" si="206"/>
        <v/>
      </c>
      <c r="Q3329" s="170" t="str">
        <f t="shared" si="207"/>
        <v/>
      </c>
      <c r="R3329" s="163" t="e">
        <f t="shared" si="204"/>
        <v>#VALUE!</v>
      </c>
      <c r="S3329" s="163" t="e">
        <f t="shared" si="205"/>
        <v>#VALUE!</v>
      </c>
      <c r="T3329" s="163" t="e">
        <f>INDEX(Controle!O:O,MATCH('Banco de Dados'!A3329,Controle!M:M,0))*E3329/100</f>
        <v>#N/A</v>
      </c>
    </row>
    <row r="3330" spans="1:20" hidden="1" x14ac:dyDescent="0.2">
      <c r="A3330" s="158">
        <f>BD_TS!A3329</f>
        <v>0</v>
      </c>
      <c r="B3330" s="158" t="str">
        <f>SUBSTITUTE(SUBSTITUTE(BD_TS!D3329," ",""),"-","/")</f>
        <v/>
      </c>
      <c r="C3330" s="158">
        <f>BD_TS!E3329</f>
        <v>0</v>
      </c>
      <c r="D3330" s="159">
        <f>BD_TS!F3329</f>
        <v>0</v>
      </c>
      <c r="E3330" s="160">
        <f>BD_TS!B3329</f>
        <v>0</v>
      </c>
      <c r="F3330" s="161">
        <f>BD_TS!C3329</f>
        <v>0</v>
      </c>
      <c r="G3330" s="187">
        <f>BD_TS!H3329</f>
        <v>0</v>
      </c>
      <c r="H3330" s="158" t="str">
        <f>IF($A3330=0,"",IFERROR(INDEX(BD_Gestão!A:A,MATCH('Banco de Dados'!$B3330,BD_Gestão!$B:$B,0)),"erro"))</f>
        <v/>
      </c>
      <c r="I3330" s="162" t="str">
        <f>IF($A3330=0,"",IFERROR(INDEX(BD_Gestão!E:E,MATCH('Banco de Dados'!$B3330,BD_Gestão!$B:$B,0)),"erro"))</f>
        <v/>
      </c>
      <c r="J3330" s="186" t="str">
        <f>IF($A3330=0,"",IFERROR(INDEX(BD_Gestão!B:B,MATCH('Banco de Dados'!$B3330,BD_Gestão!$B:$B,0)),"erro"))</f>
        <v/>
      </c>
      <c r="K3330" s="158" t="str">
        <f>IF($A3330=0,"",IFERROR(INDEX(BD_Gestão!C:C,MATCH('Banco de Dados'!$B3330,BD_Gestão!$B:$B,0)),"erro"))</f>
        <v/>
      </c>
      <c r="L3330" s="158" t="str">
        <f>IF($A3330=0,"",IFERROR(INDEX(BD_Gestão!H:H,MATCH('Banco de Dados'!$B3330,BD_Gestão!$B:$B,0)),"erro"))</f>
        <v/>
      </c>
      <c r="M3330" s="161" t="str">
        <f>IF($A3330=0,"",IFERROR(INDEX(BD_Gestão!F:F,MATCH('Banco de Dados'!$B3330,BD_Gestão!$B:$B,0)),"erro"))</f>
        <v/>
      </c>
      <c r="N3330" s="161" t="str">
        <f>IF($A3330=0,"",IFERROR(INDEX(BD_Gestão!J:J,MATCH('Banco de Dados'!$B3330,BD_Gestão!$B:$B,0)),"erro"))</f>
        <v/>
      </c>
      <c r="O3330" s="164" t="str">
        <f>IF($A3330=0,"",IFERROR(INDEX(BD_Gestão!K:K,MATCH('Banco de Dados'!$B3330,BD_Gestão!$B:$B,0)),"erro"))</f>
        <v/>
      </c>
      <c r="P3330" s="169" t="str">
        <f t="shared" si="206"/>
        <v/>
      </c>
      <c r="Q3330" s="170" t="str">
        <f t="shared" si="207"/>
        <v/>
      </c>
      <c r="R3330" s="163" t="e">
        <f t="shared" si="204"/>
        <v>#VALUE!</v>
      </c>
      <c r="S3330" s="163" t="e">
        <f t="shared" si="205"/>
        <v>#VALUE!</v>
      </c>
      <c r="T3330" s="163" t="e">
        <f>INDEX(Controle!O:O,MATCH('Banco de Dados'!A3330,Controle!M:M,0))*E3330/100</f>
        <v>#N/A</v>
      </c>
    </row>
    <row r="3331" spans="1:20" hidden="1" x14ac:dyDescent="0.2">
      <c r="A3331" s="158">
        <f>BD_TS!A3330</f>
        <v>0</v>
      </c>
      <c r="B3331" s="158" t="str">
        <f>SUBSTITUTE(SUBSTITUTE(BD_TS!D3330," ",""),"-","/")</f>
        <v/>
      </c>
      <c r="C3331" s="158">
        <f>BD_TS!E3330</f>
        <v>0</v>
      </c>
      <c r="D3331" s="159">
        <f>BD_TS!F3330</f>
        <v>0</v>
      </c>
      <c r="E3331" s="160">
        <f>BD_TS!B3330</f>
        <v>0</v>
      </c>
      <c r="F3331" s="161">
        <f>BD_TS!C3330</f>
        <v>0</v>
      </c>
      <c r="G3331" s="187">
        <f>BD_TS!H3330</f>
        <v>0</v>
      </c>
      <c r="H3331" s="158" t="str">
        <f>IF($A3331=0,"",IFERROR(INDEX(BD_Gestão!A:A,MATCH('Banco de Dados'!$B3331,BD_Gestão!$B:$B,0)),"erro"))</f>
        <v/>
      </c>
      <c r="I3331" s="162" t="str">
        <f>IF($A3331=0,"",IFERROR(INDEX(BD_Gestão!E:E,MATCH('Banco de Dados'!$B3331,BD_Gestão!$B:$B,0)),"erro"))</f>
        <v/>
      </c>
      <c r="J3331" s="186" t="str">
        <f>IF($A3331=0,"",IFERROR(INDEX(BD_Gestão!B:B,MATCH('Banco de Dados'!$B3331,BD_Gestão!$B:$B,0)),"erro"))</f>
        <v/>
      </c>
      <c r="K3331" s="158" t="str">
        <f>IF($A3331=0,"",IFERROR(INDEX(BD_Gestão!C:C,MATCH('Banco de Dados'!$B3331,BD_Gestão!$B:$B,0)),"erro"))</f>
        <v/>
      </c>
      <c r="L3331" s="158" t="str">
        <f>IF($A3331=0,"",IFERROR(INDEX(BD_Gestão!H:H,MATCH('Banco de Dados'!$B3331,BD_Gestão!$B:$B,0)),"erro"))</f>
        <v/>
      </c>
      <c r="M3331" s="161" t="str">
        <f>IF($A3331=0,"",IFERROR(INDEX(BD_Gestão!F:F,MATCH('Banco de Dados'!$B3331,BD_Gestão!$B:$B,0)),"erro"))</f>
        <v/>
      </c>
      <c r="N3331" s="161" t="str">
        <f>IF($A3331=0,"",IFERROR(INDEX(BD_Gestão!J:J,MATCH('Banco de Dados'!$B3331,BD_Gestão!$B:$B,0)),"erro"))</f>
        <v/>
      </c>
      <c r="O3331" s="164" t="str">
        <f>IF($A3331=0,"",IFERROR(INDEX(BD_Gestão!K:K,MATCH('Banco de Dados'!$B3331,BD_Gestão!$B:$B,0)),"erro"))</f>
        <v/>
      </c>
      <c r="P3331" s="169" t="str">
        <f t="shared" si="206"/>
        <v/>
      </c>
      <c r="Q3331" s="170" t="str">
        <f t="shared" si="207"/>
        <v/>
      </c>
      <c r="R3331" s="163" t="e">
        <f t="shared" si="204"/>
        <v>#VALUE!</v>
      </c>
      <c r="S3331" s="163" t="e">
        <f t="shared" si="205"/>
        <v>#VALUE!</v>
      </c>
      <c r="T3331" s="163" t="e">
        <f>INDEX(Controle!O:O,MATCH('Banco de Dados'!A3331,Controle!M:M,0))*E3331/100</f>
        <v>#N/A</v>
      </c>
    </row>
    <row r="3332" spans="1:20" hidden="1" x14ac:dyDescent="0.2">
      <c r="A3332" s="158">
        <f>BD_TS!A3331</f>
        <v>0</v>
      </c>
      <c r="B3332" s="158" t="str">
        <f>SUBSTITUTE(SUBSTITUTE(BD_TS!D3331," ",""),"-","/")</f>
        <v/>
      </c>
      <c r="C3332" s="158">
        <f>BD_TS!E3331</f>
        <v>0</v>
      </c>
      <c r="D3332" s="159">
        <f>BD_TS!F3331</f>
        <v>0</v>
      </c>
      <c r="E3332" s="160">
        <f>BD_TS!B3331</f>
        <v>0</v>
      </c>
      <c r="F3332" s="161">
        <f>BD_TS!C3331</f>
        <v>0</v>
      </c>
      <c r="G3332" s="187">
        <f>BD_TS!H3331</f>
        <v>0</v>
      </c>
      <c r="H3332" s="158" t="str">
        <f>IF($A3332=0,"",IFERROR(INDEX(BD_Gestão!A:A,MATCH('Banco de Dados'!$B3332,BD_Gestão!$B:$B,0)),"erro"))</f>
        <v/>
      </c>
      <c r="I3332" s="162" t="str">
        <f>IF($A3332=0,"",IFERROR(INDEX(BD_Gestão!E:E,MATCH('Banco de Dados'!$B3332,BD_Gestão!$B:$B,0)),"erro"))</f>
        <v/>
      </c>
      <c r="J3332" s="186" t="str">
        <f>IF($A3332=0,"",IFERROR(INDEX(BD_Gestão!B:B,MATCH('Banco de Dados'!$B3332,BD_Gestão!$B:$B,0)),"erro"))</f>
        <v/>
      </c>
      <c r="K3332" s="158" t="str">
        <f>IF($A3332=0,"",IFERROR(INDEX(BD_Gestão!C:C,MATCH('Banco de Dados'!$B3332,BD_Gestão!$B:$B,0)),"erro"))</f>
        <v/>
      </c>
      <c r="L3332" s="158" t="str">
        <f>IF($A3332=0,"",IFERROR(INDEX(BD_Gestão!H:H,MATCH('Banco de Dados'!$B3332,BD_Gestão!$B:$B,0)),"erro"))</f>
        <v/>
      </c>
      <c r="M3332" s="161" t="str">
        <f>IF($A3332=0,"",IFERROR(INDEX(BD_Gestão!F:F,MATCH('Banco de Dados'!$B3332,BD_Gestão!$B:$B,0)),"erro"))</f>
        <v/>
      </c>
      <c r="N3332" s="161" t="str">
        <f>IF($A3332=0,"",IFERROR(INDEX(BD_Gestão!J:J,MATCH('Banco de Dados'!$B3332,BD_Gestão!$B:$B,0)),"erro"))</f>
        <v/>
      </c>
      <c r="O3332" s="164" t="str">
        <f>IF($A3332=0,"",IFERROR(INDEX(BD_Gestão!K:K,MATCH('Banco de Dados'!$B3332,BD_Gestão!$B:$B,0)),"erro"))</f>
        <v/>
      </c>
      <c r="P3332" s="169" t="str">
        <f t="shared" si="206"/>
        <v/>
      </c>
      <c r="Q3332" s="170" t="str">
        <f t="shared" si="207"/>
        <v/>
      </c>
      <c r="R3332" s="163" t="e">
        <f t="shared" si="204"/>
        <v>#VALUE!</v>
      </c>
      <c r="S3332" s="163" t="e">
        <f t="shared" si="205"/>
        <v>#VALUE!</v>
      </c>
      <c r="T3332" s="163" t="e">
        <f>INDEX(Controle!O:O,MATCH('Banco de Dados'!A3332,Controle!M:M,0))*E3332/100</f>
        <v>#N/A</v>
      </c>
    </row>
    <row r="3333" spans="1:20" hidden="1" x14ac:dyDescent="0.2">
      <c r="A3333" s="158">
        <f>BD_TS!A3332</f>
        <v>0</v>
      </c>
      <c r="B3333" s="158" t="str">
        <f>SUBSTITUTE(SUBSTITUTE(BD_TS!D3332," ",""),"-","/")</f>
        <v/>
      </c>
      <c r="C3333" s="158">
        <f>BD_TS!E3332</f>
        <v>0</v>
      </c>
      <c r="D3333" s="159">
        <f>BD_TS!F3332</f>
        <v>0</v>
      </c>
      <c r="E3333" s="160">
        <f>BD_TS!B3332</f>
        <v>0</v>
      </c>
      <c r="F3333" s="161">
        <f>BD_TS!C3332</f>
        <v>0</v>
      </c>
      <c r="G3333" s="187">
        <f>BD_TS!H3332</f>
        <v>0</v>
      </c>
      <c r="H3333" s="158" t="str">
        <f>IF($A3333=0,"",IFERROR(INDEX(BD_Gestão!A:A,MATCH('Banco de Dados'!$B3333,BD_Gestão!$B:$B,0)),"erro"))</f>
        <v/>
      </c>
      <c r="I3333" s="162" t="str">
        <f>IF($A3333=0,"",IFERROR(INDEX(BD_Gestão!E:E,MATCH('Banco de Dados'!$B3333,BD_Gestão!$B:$B,0)),"erro"))</f>
        <v/>
      </c>
      <c r="J3333" s="186" t="str">
        <f>IF($A3333=0,"",IFERROR(INDEX(BD_Gestão!B:B,MATCH('Banco de Dados'!$B3333,BD_Gestão!$B:$B,0)),"erro"))</f>
        <v/>
      </c>
      <c r="K3333" s="158" t="str">
        <f>IF($A3333=0,"",IFERROR(INDEX(BD_Gestão!C:C,MATCH('Banco de Dados'!$B3333,BD_Gestão!$B:$B,0)),"erro"))</f>
        <v/>
      </c>
      <c r="L3333" s="158" t="str">
        <f>IF($A3333=0,"",IFERROR(INDEX(BD_Gestão!H:H,MATCH('Banco de Dados'!$B3333,BD_Gestão!$B:$B,0)),"erro"))</f>
        <v/>
      </c>
      <c r="M3333" s="161" t="str">
        <f>IF($A3333=0,"",IFERROR(INDEX(BD_Gestão!F:F,MATCH('Banco de Dados'!$B3333,BD_Gestão!$B:$B,0)),"erro"))</f>
        <v/>
      </c>
      <c r="N3333" s="161" t="str">
        <f>IF($A3333=0,"",IFERROR(INDEX(BD_Gestão!J:J,MATCH('Banco de Dados'!$B3333,BD_Gestão!$B:$B,0)),"erro"))</f>
        <v/>
      </c>
      <c r="O3333" s="164" t="str">
        <f>IF($A3333=0,"",IFERROR(INDEX(BD_Gestão!K:K,MATCH('Banco de Dados'!$B3333,BD_Gestão!$B:$B,0)),"erro"))</f>
        <v/>
      </c>
      <c r="P3333" s="169" t="str">
        <f t="shared" si="206"/>
        <v/>
      </c>
      <c r="Q3333" s="170" t="str">
        <f t="shared" si="207"/>
        <v/>
      </c>
      <c r="R3333" s="163" t="e">
        <f t="shared" ref="R3333:R3396" si="208">MONTH(I3333)</f>
        <v>#VALUE!</v>
      </c>
      <c r="S3333" s="163" t="e">
        <f t="shared" ref="S3333:S3396" si="209">YEAR(I3333)</f>
        <v>#VALUE!</v>
      </c>
      <c r="T3333" s="163" t="e">
        <f>INDEX(Controle!O:O,MATCH('Banco de Dados'!A3333,Controle!M:M,0))*E3333/100</f>
        <v>#N/A</v>
      </c>
    </row>
    <row r="3334" spans="1:20" hidden="1" x14ac:dyDescent="0.2">
      <c r="A3334" s="158">
        <f>BD_TS!A3333</f>
        <v>0</v>
      </c>
      <c r="B3334" s="158" t="str">
        <f>SUBSTITUTE(SUBSTITUTE(BD_TS!D3333," ",""),"-","/")</f>
        <v/>
      </c>
      <c r="C3334" s="158">
        <f>BD_TS!E3333</f>
        <v>0</v>
      </c>
      <c r="D3334" s="159">
        <f>BD_TS!F3333</f>
        <v>0</v>
      </c>
      <c r="E3334" s="160">
        <f>BD_TS!B3333</f>
        <v>0</v>
      </c>
      <c r="F3334" s="161">
        <f>BD_TS!C3333</f>
        <v>0</v>
      </c>
      <c r="G3334" s="187">
        <f>BD_TS!H3333</f>
        <v>0</v>
      </c>
      <c r="H3334" s="158" t="str">
        <f>IF($A3334=0,"",IFERROR(INDEX(BD_Gestão!A:A,MATCH('Banco de Dados'!$B3334,BD_Gestão!$B:$B,0)),"erro"))</f>
        <v/>
      </c>
      <c r="I3334" s="162" t="str">
        <f>IF($A3334=0,"",IFERROR(INDEX(BD_Gestão!E:E,MATCH('Banco de Dados'!$B3334,BD_Gestão!$B:$B,0)),"erro"))</f>
        <v/>
      </c>
      <c r="J3334" s="186" t="str">
        <f>IF($A3334=0,"",IFERROR(INDEX(BD_Gestão!B:B,MATCH('Banco de Dados'!$B3334,BD_Gestão!$B:$B,0)),"erro"))</f>
        <v/>
      </c>
      <c r="K3334" s="158" t="str">
        <f>IF($A3334=0,"",IFERROR(INDEX(BD_Gestão!C:C,MATCH('Banco de Dados'!$B3334,BD_Gestão!$B:$B,0)),"erro"))</f>
        <v/>
      </c>
      <c r="L3334" s="158" t="str">
        <f>IF($A3334=0,"",IFERROR(INDEX(BD_Gestão!H:H,MATCH('Banco de Dados'!$B3334,BD_Gestão!$B:$B,0)),"erro"))</f>
        <v/>
      </c>
      <c r="M3334" s="161" t="str">
        <f>IF($A3334=0,"",IFERROR(INDEX(BD_Gestão!F:F,MATCH('Banco de Dados'!$B3334,BD_Gestão!$B:$B,0)),"erro"))</f>
        <v/>
      </c>
      <c r="N3334" s="161" t="str">
        <f>IF($A3334=0,"",IFERROR(INDEX(BD_Gestão!J:J,MATCH('Banco de Dados'!$B3334,BD_Gestão!$B:$B,0)),"erro"))</f>
        <v/>
      </c>
      <c r="O3334" s="164" t="str">
        <f>IF($A3334=0,"",IFERROR(INDEX(BD_Gestão!K:K,MATCH('Banco de Dados'!$B3334,BD_Gestão!$B:$B,0)),"erro"))</f>
        <v/>
      </c>
      <c r="P3334" s="169" t="str">
        <f t="shared" ref="P3334:P3397" si="210">IF(OR(H3334="erro",H3334=""),"",E3334*(MIN(O3334,1)))</f>
        <v/>
      </c>
      <c r="Q3334" s="170" t="str">
        <f t="shared" ref="Q3334:Q3397" si="211">IF(OR(H3334="erro",H3334=""),"",E3334-P3334)</f>
        <v/>
      </c>
      <c r="R3334" s="163" t="e">
        <f t="shared" si="208"/>
        <v>#VALUE!</v>
      </c>
      <c r="S3334" s="163" t="e">
        <f t="shared" si="209"/>
        <v>#VALUE!</v>
      </c>
      <c r="T3334" s="163" t="e">
        <f>INDEX(Controle!O:O,MATCH('Banco de Dados'!A3334,Controle!M:M,0))*E3334/100</f>
        <v>#N/A</v>
      </c>
    </row>
    <row r="3335" spans="1:20" hidden="1" x14ac:dyDescent="0.2">
      <c r="A3335" s="158">
        <f>BD_TS!A3334</f>
        <v>0</v>
      </c>
      <c r="B3335" s="158" t="str">
        <f>SUBSTITUTE(SUBSTITUTE(BD_TS!D3334," ",""),"-","/")</f>
        <v/>
      </c>
      <c r="C3335" s="158">
        <f>BD_TS!E3334</f>
        <v>0</v>
      </c>
      <c r="D3335" s="159">
        <f>BD_TS!F3334</f>
        <v>0</v>
      </c>
      <c r="E3335" s="160">
        <f>BD_TS!B3334</f>
        <v>0</v>
      </c>
      <c r="F3335" s="161">
        <f>BD_TS!C3334</f>
        <v>0</v>
      </c>
      <c r="G3335" s="187">
        <f>BD_TS!H3334</f>
        <v>0</v>
      </c>
      <c r="H3335" s="158" t="str">
        <f>IF($A3335=0,"",IFERROR(INDEX(BD_Gestão!A:A,MATCH('Banco de Dados'!$B3335,BD_Gestão!$B:$B,0)),"erro"))</f>
        <v/>
      </c>
      <c r="I3335" s="162" t="str">
        <f>IF($A3335=0,"",IFERROR(INDEX(BD_Gestão!E:E,MATCH('Banco de Dados'!$B3335,BD_Gestão!$B:$B,0)),"erro"))</f>
        <v/>
      </c>
      <c r="J3335" s="186" t="str">
        <f>IF($A3335=0,"",IFERROR(INDEX(BD_Gestão!B:B,MATCH('Banco de Dados'!$B3335,BD_Gestão!$B:$B,0)),"erro"))</f>
        <v/>
      </c>
      <c r="K3335" s="158" t="str">
        <f>IF($A3335=0,"",IFERROR(INDEX(BD_Gestão!C:C,MATCH('Banco de Dados'!$B3335,BD_Gestão!$B:$B,0)),"erro"))</f>
        <v/>
      </c>
      <c r="L3335" s="158" t="str">
        <f>IF($A3335=0,"",IFERROR(INDEX(BD_Gestão!H:H,MATCH('Banco de Dados'!$B3335,BD_Gestão!$B:$B,0)),"erro"))</f>
        <v/>
      </c>
      <c r="M3335" s="161" t="str">
        <f>IF($A3335=0,"",IFERROR(INDEX(BD_Gestão!F:F,MATCH('Banco de Dados'!$B3335,BD_Gestão!$B:$B,0)),"erro"))</f>
        <v/>
      </c>
      <c r="N3335" s="161" t="str">
        <f>IF($A3335=0,"",IFERROR(INDEX(BD_Gestão!J:J,MATCH('Banco de Dados'!$B3335,BD_Gestão!$B:$B,0)),"erro"))</f>
        <v/>
      </c>
      <c r="O3335" s="164" t="str">
        <f>IF($A3335=0,"",IFERROR(INDEX(BD_Gestão!K:K,MATCH('Banco de Dados'!$B3335,BD_Gestão!$B:$B,0)),"erro"))</f>
        <v/>
      </c>
      <c r="P3335" s="169" t="str">
        <f t="shared" si="210"/>
        <v/>
      </c>
      <c r="Q3335" s="170" t="str">
        <f t="shared" si="211"/>
        <v/>
      </c>
      <c r="R3335" s="163" t="e">
        <f t="shared" si="208"/>
        <v>#VALUE!</v>
      </c>
      <c r="S3335" s="163" t="e">
        <f t="shared" si="209"/>
        <v>#VALUE!</v>
      </c>
      <c r="T3335" s="163" t="e">
        <f>INDEX(Controle!O:O,MATCH('Banco de Dados'!A3335,Controle!M:M,0))*E3335/100</f>
        <v>#N/A</v>
      </c>
    </row>
    <row r="3336" spans="1:20" hidden="1" x14ac:dyDescent="0.2">
      <c r="A3336" s="158">
        <f>BD_TS!A3335</f>
        <v>0</v>
      </c>
      <c r="B3336" s="158" t="str">
        <f>SUBSTITUTE(SUBSTITUTE(BD_TS!D3335," ",""),"-","/")</f>
        <v/>
      </c>
      <c r="C3336" s="158">
        <f>BD_TS!E3335</f>
        <v>0</v>
      </c>
      <c r="D3336" s="159">
        <f>BD_TS!F3335</f>
        <v>0</v>
      </c>
      <c r="E3336" s="160">
        <f>BD_TS!B3335</f>
        <v>0</v>
      </c>
      <c r="F3336" s="161">
        <f>BD_TS!C3335</f>
        <v>0</v>
      </c>
      <c r="G3336" s="187">
        <f>BD_TS!H3335</f>
        <v>0</v>
      </c>
      <c r="H3336" s="158" t="str">
        <f>IF($A3336=0,"",IFERROR(INDEX(BD_Gestão!A:A,MATCH('Banco de Dados'!$B3336,BD_Gestão!$B:$B,0)),"erro"))</f>
        <v/>
      </c>
      <c r="I3336" s="162" t="str">
        <f>IF($A3336=0,"",IFERROR(INDEX(BD_Gestão!E:E,MATCH('Banco de Dados'!$B3336,BD_Gestão!$B:$B,0)),"erro"))</f>
        <v/>
      </c>
      <c r="J3336" s="186" t="str">
        <f>IF($A3336=0,"",IFERROR(INDEX(BD_Gestão!B:B,MATCH('Banco de Dados'!$B3336,BD_Gestão!$B:$B,0)),"erro"))</f>
        <v/>
      </c>
      <c r="K3336" s="158" t="str">
        <f>IF($A3336=0,"",IFERROR(INDEX(BD_Gestão!C:C,MATCH('Banco de Dados'!$B3336,BD_Gestão!$B:$B,0)),"erro"))</f>
        <v/>
      </c>
      <c r="L3336" s="158" t="str">
        <f>IF($A3336=0,"",IFERROR(INDEX(BD_Gestão!H:H,MATCH('Banco de Dados'!$B3336,BD_Gestão!$B:$B,0)),"erro"))</f>
        <v/>
      </c>
      <c r="M3336" s="161" t="str">
        <f>IF($A3336=0,"",IFERROR(INDEX(BD_Gestão!F:F,MATCH('Banco de Dados'!$B3336,BD_Gestão!$B:$B,0)),"erro"))</f>
        <v/>
      </c>
      <c r="N3336" s="161" t="str">
        <f>IF($A3336=0,"",IFERROR(INDEX(BD_Gestão!J:J,MATCH('Banco de Dados'!$B3336,BD_Gestão!$B:$B,0)),"erro"))</f>
        <v/>
      </c>
      <c r="O3336" s="164" t="str">
        <f>IF($A3336=0,"",IFERROR(INDEX(BD_Gestão!K:K,MATCH('Banco de Dados'!$B3336,BD_Gestão!$B:$B,0)),"erro"))</f>
        <v/>
      </c>
      <c r="P3336" s="169" t="str">
        <f t="shared" si="210"/>
        <v/>
      </c>
      <c r="Q3336" s="170" t="str">
        <f t="shared" si="211"/>
        <v/>
      </c>
      <c r="R3336" s="163" t="e">
        <f t="shared" si="208"/>
        <v>#VALUE!</v>
      </c>
      <c r="S3336" s="163" t="e">
        <f t="shared" si="209"/>
        <v>#VALUE!</v>
      </c>
      <c r="T3336" s="163" t="e">
        <f>INDEX(Controle!O:O,MATCH('Banco de Dados'!A3336,Controle!M:M,0))*E3336/100</f>
        <v>#N/A</v>
      </c>
    </row>
    <row r="3337" spans="1:20" hidden="1" x14ac:dyDescent="0.2">
      <c r="A3337" s="158">
        <f>BD_TS!A3336</f>
        <v>0</v>
      </c>
      <c r="B3337" s="158" t="str">
        <f>SUBSTITUTE(SUBSTITUTE(BD_TS!D3336," ",""),"-","/")</f>
        <v/>
      </c>
      <c r="C3337" s="158">
        <f>BD_TS!E3336</f>
        <v>0</v>
      </c>
      <c r="D3337" s="159">
        <f>BD_TS!F3336</f>
        <v>0</v>
      </c>
      <c r="E3337" s="160">
        <f>BD_TS!B3336</f>
        <v>0</v>
      </c>
      <c r="F3337" s="161">
        <f>BD_TS!C3336</f>
        <v>0</v>
      </c>
      <c r="G3337" s="187">
        <f>BD_TS!H3336</f>
        <v>0</v>
      </c>
      <c r="H3337" s="158" t="str">
        <f>IF($A3337=0,"",IFERROR(INDEX(BD_Gestão!A:A,MATCH('Banco de Dados'!$B3337,BD_Gestão!$B:$B,0)),"erro"))</f>
        <v/>
      </c>
      <c r="I3337" s="162" t="str">
        <f>IF($A3337=0,"",IFERROR(INDEX(BD_Gestão!E:E,MATCH('Banco de Dados'!$B3337,BD_Gestão!$B:$B,0)),"erro"))</f>
        <v/>
      </c>
      <c r="J3337" s="186" t="str">
        <f>IF($A3337=0,"",IFERROR(INDEX(BD_Gestão!B:B,MATCH('Banco de Dados'!$B3337,BD_Gestão!$B:$B,0)),"erro"))</f>
        <v/>
      </c>
      <c r="K3337" s="158" t="str">
        <f>IF($A3337=0,"",IFERROR(INDEX(BD_Gestão!C:C,MATCH('Banco de Dados'!$B3337,BD_Gestão!$B:$B,0)),"erro"))</f>
        <v/>
      </c>
      <c r="L3337" s="158" t="str">
        <f>IF($A3337=0,"",IFERROR(INDEX(BD_Gestão!H:H,MATCH('Banco de Dados'!$B3337,BD_Gestão!$B:$B,0)),"erro"))</f>
        <v/>
      </c>
      <c r="M3337" s="161" t="str">
        <f>IF($A3337=0,"",IFERROR(INDEX(BD_Gestão!F:F,MATCH('Banco de Dados'!$B3337,BD_Gestão!$B:$B,0)),"erro"))</f>
        <v/>
      </c>
      <c r="N3337" s="161" t="str">
        <f>IF($A3337=0,"",IFERROR(INDEX(BD_Gestão!J:J,MATCH('Banco de Dados'!$B3337,BD_Gestão!$B:$B,0)),"erro"))</f>
        <v/>
      </c>
      <c r="O3337" s="164" t="str">
        <f>IF($A3337=0,"",IFERROR(INDEX(BD_Gestão!K:K,MATCH('Banco de Dados'!$B3337,BD_Gestão!$B:$B,0)),"erro"))</f>
        <v/>
      </c>
      <c r="P3337" s="169" t="str">
        <f t="shared" si="210"/>
        <v/>
      </c>
      <c r="Q3337" s="170" t="str">
        <f t="shared" si="211"/>
        <v/>
      </c>
      <c r="R3337" s="163" t="e">
        <f t="shared" si="208"/>
        <v>#VALUE!</v>
      </c>
      <c r="S3337" s="163" t="e">
        <f t="shared" si="209"/>
        <v>#VALUE!</v>
      </c>
      <c r="T3337" s="163" t="e">
        <f>INDEX(Controle!O:O,MATCH('Banco de Dados'!A3337,Controle!M:M,0))*E3337/100</f>
        <v>#N/A</v>
      </c>
    </row>
    <row r="3338" spans="1:20" hidden="1" x14ac:dyDescent="0.2">
      <c r="A3338" s="158">
        <f>BD_TS!A3337</f>
        <v>0</v>
      </c>
      <c r="B3338" s="158" t="str">
        <f>SUBSTITUTE(SUBSTITUTE(BD_TS!D3337," ",""),"-","/")</f>
        <v/>
      </c>
      <c r="C3338" s="158">
        <f>BD_TS!E3337</f>
        <v>0</v>
      </c>
      <c r="D3338" s="159">
        <f>BD_TS!F3337</f>
        <v>0</v>
      </c>
      <c r="E3338" s="160">
        <f>BD_TS!B3337</f>
        <v>0</v>
      </c>
      <c r="F3338" s="161">
        <f>BD_TS!C3337</f>
        <v>0</v>
      </c>
      <c r="G3338" s="187">
        <f>BD_TS!H3337</f>
        <v>0</v>
      </c>
      <c r="H3338" s="158" t="str">
        <f>IF($A3338=0,"",IFERROR(INDEX(BD_Gestão!A:A,MATCH('Banco de Dados'!$B3338,BD_Gestão!$B:$B,0)),"erro"))</f>
        <v/>
      </c>
      <c r="I3338" s="162" t="str">
        <f>IF($A3338=0,"",IFERROR(INDEX(BD_Gestão!E:E,MATCH('Banco de Dados'!$B3338,BD_Gestão!$B:$B,0)),"erro"))</f>
        <v/>
      </c>
      <c r="J3338" s="186" t="str">
        <f>IF($A3338=0,"",IFERROR(INDEX(BD_Gestão!B:B,MATCH('Banco de Dados'!$B3338,BD_Gestão!$B:$B,0)),"erro"))</f>
        <v/>
      </c>
      <c r="K3338" s="158" t="str">
        <f>IF($A3338=0,"",IFERROR(INDEX(BD_Gestão!C:C,MATCH('Banco de Dados'!$B3338,BD_Gestão!$B:$B,0)),"erro"))</f>
        <v/>
      </c>
      <c r="L3338" s="158" t="str">
        <f>IF($A3338=0,"",IFERROR(INDEX(BD_Gestão!H:H,MATCH('Banco de Dados'!$B3338,BD_Gestão!$B:$B,0)),"erro"))</f>
        <v/>
      </c>
      <c r="M3338" s="161" t="str">
        <f>IF($A3338=0,"",IFERROR(INDEX(BD_Gestão!F:F,MATCH('Banco de Dados'!$B3338,BD_Gestão!$B:$B,0)),"erro"))</f>
        <v/>
      </c>
      <c r="N3338" s="161" t="str">
        <f>IF($A3338=0,"",IFERROR(INDEX(BD_Gestão!J:J,MATCH('Banco de Dados'!$B3338,BD_Gestão!$B:$B,0)),"erro"))</f>
        <v/>
      </c>
      <c r="O3338" s="164" t="str">
        <f>IF($A3338=0,"",IFERROR(INDEX(BD_Gestão!K:K,MATCH('Banco de Dados'!$B3338,BD_Gestão!$B:$B,0)),"erro"))</f>
        <v/>
      </c>
      <c r="P3338" s="169" t="str">
        <f t="shared" si="210"/>
        <v/>
      </c>
      <c r="Q3338" s="170" t="str">
        <f t="shared" si="211"/>
        <v/>
      </c>
      <c r="R3338" s="163" t="e">
        <f t="shared" si="208"/>
        <v>#VALUE!</v>
      </c>
      <c r="S3338" s="163" t="e">
        <f t="shared" si="209"/>
        <v>#VALUE!</v>
      </c>
      <c r="T3338" s="163" t="e">
        <f>INDEX(Controle!O:O,MATCH('Banco de Dados'!A3338,Controle!M:M,0))*E3338/100</f>
        <v>#N/A</v>
      </c>
    </row>
    <row r="3339" spans="1:20" hidden="1" x14ac:dyDescent="0.2">
      <c r="A3339" s="158">
        <f>BD_TS!A3338</f>
        <v>0</v>
      </c>
      <c r="B3339" s="158" t="str">
        <f>SUBSTITUTE(SUBSTITUTE(BD_TS!D3338," ",""),"-","/")</f>
        <v/>
      </c>
      <c r="C3339" s="158">
        <f>BD_TS!E3338</f>
        <v>0</v>
      </c>
      <c r="D3339" s="159">
        <f>BD_TS!F3338</f>
        <v>0</v>
      </c>
      <c r="E3339" s="160">
        <f>BD_TS!B3338</f>
        <v>0</v>
      </c>
      <c r="F3339" s="161">
        <f>BD_TS!C3338</f>
        <v>0</v>
      </c>
      <c r="G3339" s="187">
        <f>BD_TS!H3338</f>
        <v>0</v>
      </c>
      <c r="H3339" s="158" t="str">
        <f>IF($A3339=0,"",IFERROR(INDEX(BD_Gestão!A:A,MATCH('Banco de Dados'!$B3339,BD_Gestão!$B:$B,0)),"erro"))</f>
        <v/>
      </c>
      <c r="I3339" s="162" t="str">
        <f>IF($A3339=0,"",IFERROR(INDEX(BD_Gestão!E:E,MATCH('Banco de Dados'!$B3339,BD_Gestão!$B:$B,0)),"erro"))</f>
        <v/>
      </c>
      <c r="J3339" s="186" t="str">
        <f>IF($A3339=0,"",IFERROR(INDEX(BD_Gestão!B:B,MATCH('Banco de Dados'!$B3339,BD_Gestão!$B:$B,0)),"erro"))</f>
        <v/>
      </c>
      <c r="K3339" s="158" t="str">
        <f>IF($A3339=0,"",IFERROR(INDEX(BD_Gestão!C:C,MATCH('Banco de Dados'!$B3339,BD_Gestão!$B:$B,0)),"erro"))</f>
        <v/>
      </c>
      <c r="L3339" s="158" t="str">
        <f>IF($A3339=0,"",IFERROR(INDEX(BD_Gestão!H:H,MATCH('Banco de Dados'!$B3339,BD_Gestão!$B:$B,0)),"erro"))</f>
        <v/>
      </c>
      <c r="M3339" s="161" t="str">
        <f>IF($A3339=0,"",IFERROR(INDEX(BD_Gestão!F:F,MATCH('Banco de Dados'!$B3339,BD_Gestão!$B:$B,0)),"erro"))</f>
        <v/>
      </c>
      <c r="N3339" s="161" t="str">
        <f>IF($A3339=0,"",IFERROR(INDEX(BD_Gestão!J:J,MATCH('Banco de Dados'!$B3339,BD_Gestão!$B:$B,0)),"erro"))</f>
        <v/>
      </c>
      <c r="O3339" s="164" t="str">
        <f>IF($A3339=0,"",IFERROR(INDEX(BD_Gestão!K:K,MATCH('Banco de Dados'!$B3339,BD_Gestão!$B:$B,0)),"erro"))</f>
        <v/>
      </c>
      <c r="P3339" s="169" t="str">
        <f t="shared" si="210"/>
        <v/>
      </c>
      <c r="Q3339" s="170" t="str">
        <f t="shared" si="211"/>
        <v/>
      </c>
      <c r="R3339" s="163" t="e">
        <f t="shared" si="208"/>
        <v>#VALUE!</v>
      </c>
      <c r="S3339" s="163" t="e">
        <f t="shared" si="209"/>
        <v>#VALUE!</v>
      </c>
      <c r="T3339" s="163" t="e">
        <f>INDEX(Controle!O:O,MATCH('Banco de Dados'!A3339,Controle!M:M,0))*E3339/100</f>
        <v>#N/A</v>
      </c>
    </row>
    <row r="3340" spans="1:20" hidden="1" x14ac:dyDescent="0.2">
      <c r="A3340" s="158">
        <f>BD_TS!A3339</f>
        <v>0</v>
      </c>
      <c r="B3340" s="158" t="str">
        <f>SUBSTITUTE(SUBSTITUTE(BD_TS!D3339," ",""),"-","/")</f>
        <v/>
      </c>
      <c r="C3340" s="158">
        <f>BD_TS!E3339</f>
        <v>0</v>
      </c>
      <c r="D3340" s="159">
        <f>BD_TS!F3339</f>
        <v>0</v>
      </c>
      <c r="E3340" s="160">
        <f>BD_TS!B3339</f>
        <v>0</v>
      </c>
      <c r="F3340" s="161">
        <f>BD_TS!C3339</f>
        <v>0</v>
      </c>
      <c r="G3340" s="187">
        <f>BD_TS!H3339</f>
        <v>0</v>
      </c>
      <c r="H3340" s="158" t="str">
        <f>IF($A3340=0,"",IFERROR(INDEX(BD_Gestão!A:A,MATCH('Banco de Dados'!$B3340,BD_Gestão!$B:$B,0)),"erro"))</f>
        <v/>
      </c>
      <c r="I3340" s="162" t="str">
        <f>IF($A3340=0,"",IFERROR(INDEX(BD_Gestão!E:E,MATCH('Banco de Dados'!$B3340,BD_Gestão!$B:$B,0)),"erro"))</f>
        <v/>
      </c>
      <c r="J3340" s="186" t="str">
        <f>IF($A3340=0,"",IFERROR(INDEX(BD_Gestão!B:B,MATCH('Banco de Dados'!$B3340,BD_Gestão!$B:$B,0)),"erro"))</f>
        <v/>
      </c>
      <c r="K3340" s="158" t="str">
        <f>IF($A3340=0,"",IFERROR(INDEX(BD_Gestão!C:C,MATCH('Banco de Dados'!$B3340,BD_Gestão!$B:$B,0)),"erro"))</f>
        <v/>
      </c>
      <c r="L3340" s="158" t="str">
        <f>IF($A3340=0,"",IFERROR(INDEX(BD_Gestão!H:H,MATCH('Banco de Dados'!$B3340,BD_Gestão!$B:$B,0)),"erro"))</f>
        <v/>
      </c>
      <c r="M3340" s="161" t="str">
        <f>IF($A3340=0,"",IFERROR(INDEX(BD_Gestão!F:F,MATCH('Banco de Dados'!$B3340,BD_Gestão!$B:$B,0)),"erro"))</f>
        <v/>
      </c>
      <c r="N3340" s="161" t="str">
        <f>IF($A3340=0,"",IFERROR(INDEX(BD_Gestão!J:J,MATCH('Banco de Dados'!$B3340,BD_Gestão!$B:$B,0)),"erro"))</f>
        <v/>
      </c>
      <c r="O3340" s="164" t="str">
        <f>IF($A3340=0,"",IFERROR(INDEX(BD_Gestão!K:K,MATCH('Banco de Dados'!$B3340,BD_Gestão!$B:$B,0)),"erro"))</f>
        <v/>
      </c>
      <c r="P3340" s="169" t="str">
        <f t="shared" si="210"/>
        <v/>
      </c>
      <c r="Q3340" s="170" t="str">
        <f t="shared" si="211"/>
        <v/>
      </c>
      <c r="R3340" s="163" t="e">
        <f t="shared" si="208"/>
        <v>#VALUE!</v>
      </c>
      <c r="S3340" s="163" t="e">
        <f t="shared" si="209"/>
        <v>#VALUE!</v>
      </c>
      <c r="T3340" s="163" t="e">
        <f>INDEX(Controle!O:O,MATCH('Banco de Dados'!A3340,Controle!M:M,0))*E3340/100</f>
        <v>#N/A</v>
      </c>
    </row>
    <row r="3341" spans="1:20" hidden="1" x14ac:dyDescent="0.2">
      <c r="A3341" s="158">
        <f>BD_TS!A3340</f>
        <v>0</v>
      </c>
      <c r="B3341" s="158" t="str">
        <f>SUBSTITUTE(SUBSTITUTE(BD_TS!D3340," ",""),"-","/")</f>
        <v/>
      </c>
      <c r="C3341" s="158">
        <f>BD_TS!E3340</f>
        <v>0</v>
      </c>
      <c r="D3341" s="159">
        <f>BD_TS!F3340</f>
        <v>0</v>
      </c>
      <c r="E3341" s="160">
        <f>BD_TS!B3340</f>
        <v>0</v>
      </c>
      <c r="F3341" s="161">
        <f>BD_TS!C3340</f>
        <v>0</v>
      </c>
      <c r="G3341" s="187">
        <f>BD_TS!H3340</f>
        <v>0</v>
      </c>
      <c r="H3341" s="158" t="str">
        <f>IF($A3341=0,"",IFERROR(INDEX(BD_Gestão!A:A,MATCH('Banco de Dados'!$B3341,BD_Gestão!$B:$B,0)),"erro"))</f>
        <v/>
      </c>
      <c r="I3341" s="162" t="str">
        <f>IF($A3341=0,"",IFERROR(INDEX(BD_Gestão!E:E,MATCH('Banco de Dados'!$B3341,BD_Gestão!$B:$B,0)),"erro"))</f>
        <v/>
      </c>
      <c r="J3341" s="186" t="str">
        <f>IF($A3341=0,"",IFERROR(INDEX(BD_Gestão!B:B,MATCH('Banco de Dados'!$B3341,BD_Gestão!$B:$B,0)),"erro"))</f>
        <v/>
      </c>
      <c r="K3341" s="158" t="str">
        <f>IF($A3341=0,"",IFERROR(INDEX(BD_Gestão!C:C,MATCH('Banco de Dados'!$B3341,BD_Gestão!$B:$B,0)),"erro"))</f>
        <v/>
      </c>
      <c r="L3341" s="158" t="str">
        <f>IF($A3341=0,"",IFERROR(INDEX(BD_Gestão!H:H,MATCH('Banco de Dados'!$B3341,BD_Gestão!$B:$B,0)),"erro"))</f>
        <v/>
      </c>
      <c r="M3341" s="161" t="str">
        <f>IF($A3341=0,"",IFERROR(INDEX(BD_Gestão!F:F,MATCH('Banco de Dados'!$B3341,BD_Gestão!$B:$B,0)),"erro"))</f>
        <v/>
      </c>
      <c r="N3341" s="161" t="str">
        <f>IF($A3341=0,"",IFERROR(INDEX(BD_Gestão!J:J,MATCH('Banco de Dados'!$B3341,BD_Gestão!$B:$B,0)),"erro"))</f>
        <v/>
      </c>
      <c r="O3341" s="164" t="str">
        <f>IF($A3341=0,"",IFERROR(INDEX(BD_Gestão!K:K,MATCH('Banco de Dados'!$B3341,BD_Gestão!$B:$B,0)),"erro"))</f>
        <v/>
      </c>
      <c r="P3341" s="169" t="str">
        <f t="shared" si="210"/>
        <v/>
      </c>
      <c r="Q3341" s="170" t="str">
        <f t="shared" si="211"/>
        <v/>
      </c>
      <c r="R3341" s="163" t="e">
        <f t="shared" si="208"/>
        <v>#VALUE!</v>
      </c>
      <c r="S3341" s="163" t="e">
        <f t="shared" si="209"/>
        <v>#VALUE!</v>
      </c>
      <c r="T3341" s="163" t="e">
        <f>INDEX(Controle!O:O,MATCH('Banco de Dados'!A3341,Controle!M:M,0))*E3341/100</f>
        <v>#N/A</v>
      </c>
    </row>
    <row r="3342" spans="1:20" hidden="1" x14ac:dyDescent="0.2">
      <c r="A3342" s="158">
        <f>BD_TS!A3341</f>
        <v>0</v>
      </c>
      <c r="B3342" s="158" t="str">
        <f>SUBSTITUTE(SUBSTITUTE(BD_TS!D3341," ",""),"-","/")</f>
        <v/>
      </c>
      <c r="C3342" s="158">
        <f>BD_TS!E3341</f>
        <v>0</v>
      </c>
      <c r="D3342" s="159">
        <f>BD_TS!F3341</f>
        <v>0</v>
      </c>
      <c r="E3342" s="160">
        <f>BD_TS!B3341</f>
        <v>0</v>
      </c>
      <c r="F3342" s="161">
        <f>BD_TS!C3341</f>
        <v>0</v>
      </c>
      <c r="G3342" s="187">
        <f>BD_TS!H3341</f>
        <v>0</v>
      </c>
      <c r="H3342" s="158" t="str">
        <f>IF($A3342=0,"",IFERROR(INDEX(BD_Gestão!A:A,MATCH('Banco de Dados'!$B3342,BD_Gestão!$B:$B,0)),"erro"))</f>
        <v/>
      </c>
      <c r="I3342" s="162" t="str">
        <f>IF($A3342=0,"",IFERROR(INDEX(BD_Gestão!E:E,MATCH('Banco de Dados'!$B3342,BD_Gestão!$B:$B,0)),"erro"))</f>
        <v/>
      </c>
      <c r="J3342" s="186" t="str">
        <f>IF($A3342=0,"",IFERROR(INDEX(BD_Gestão!B:B,MATCH('Banco de Dados'!$B3342,BD_Gestão!$B:$B,0)),"erro"))</f>
        <v/>
      </c>
      <c r="K3342" s="158" t="str">
        <f>IF($A3342=0,"",IFERROR(INDEX(BD_Gestão!C:C,MATCH('Banco de Dados'!$B3342,BD_Gestão!$B:$B,0)),"erro"))</f>
        <v/>
      </c>
      <c r="L3342" s="158" t="str">
        <f>IF($A3342=0,"",IFERROR(INDEX(BD_Gestão!H:H,MATCH('Banco de Dados'!$B3342,BD_Gestão!$B:$B,0)),"erro"))</f>
        <v/>
      </c>
      <c r="M3342" s="161" t="str">
        <f>IF($A3342=0,"",IFERROR(INDEX(BD_Gestão!F:F,MATCH('Banco de Dados'!$B3342,BD_Gestão!$B:$B,0)),"erro"))</f>
        <v/>
      </c>
      <c r="N3342" s="161" t="str">
        <f>IF($A3342=0,"",IFERROR(INDEX(BD_Gestão!J:J,MATCH('Banco de Dados'!$B3342,BD_Gestão!$B:$B,0)),"erro"))</f>
        <v/>
      </c>
      <c r="O3342" s="164" t="str">
        <f>IF($A3342=0,"",IFERROR(INDEX(BD_Gestão!K:K,MATCH('Banco de Dados'!$B3342,BD_Gestão!$B:$B,0)),"erro"))</f>
        <v/>
      </c>
      <c r="P3342" s="169" t="str">
        <f t="shared" si="210"/>
        <v/>
      </c>
      <c r="Q3342" s="170" t="str">
        <f t="shared" si="211"/>
        <v/>
      </c>
      <c r="R3342" s="163" t="e">
        <f t="shared" si="208"/>
        <v>#VALUE!</v>
      </c>
      <c r="S3342" s="163" t="e">
        <f t="shared" si="209"/>
        <v>#VALUE!</v>
      </c>
      <c r="T3342" s="163" t="e">
        <f>INDEX(Controle!O:O,MATCH('Banco de Dados'!A3342,Controle!M:M,0))*E3342/100</f>
        <v>#N/A</v>
      </c>
    </row>
    <row r="3343" spans="1:20" hidden="1" x14ac:dyDescent="0.2">
      <c r="A3343" s="158">
        <f>BD_TS!A3342</f>
        <v>0</v>
      </c>
      <c r="B3343" s="158" t="str">
        <f>SUBSTITUTE(SUBSTITUTE(BD_TS!D3342," ",""),"-","/")</f>
        <v/>
      </c>
      <c r="C3343" s="158">
        <f>BD_TS!E3342</f>
        <v>0</v>
      </c>
      <c r="D3343" s="159">
        <f>BD_TS!F3342</f>
        <v>0</v>
      </c>
      <c r="E3343" s="160">
        <f>BD_TS!B3342</f>
        <v>0</v>
      </c>
      <c r="F3343" s="161">
        <f>BD_TS!C3342</f>
        <v>0</v>
      </c>
      <c r="G3343" s="187">
        <f>BD_TS!H3342</f>
        <v>0</v>
      </c>
      <c r="H3343" s="158" t="str">
        <f>IF($A3343=0,"",IFERROR(INDEX(BD_Gestão!A:A,MATCH('Banco de Dados'!$B3343,BD_Gestão!$B:$B,0)),"erro"))</f>
        <v/>
      </c>
      <c r="I3343" s="162" t="str">
        <f>IF($A3343=0,"",IFERROR(INDEX(BD_Gestão!E:E,MATCH('Banco de Dados'!$B3343,BD_Gestão!$B:$B,0)),"erro"))</f>
        <v/>
      </c>
      <c r="J3343" s="186" t="str">
        <f>IF($A3343=0,"",IFERROR(INDEX(BD_Gestão!B:B,MATCH('Banco de Dados'!$B3343,BD_Gestão!$B:$B,0)),"erro"))</f>
        <v/>
      </c>
      <c r="K3343" s="158" t="str">
        <f>IF($A3343=0,"",IFERROR(INDEX(BD_Gestão!C:C,MATCH('Banco de Dados'!$B3343,BD_Gestão!$B:$B,0)),"erro"))</f>
        <v/>
      </c>
      <c r="L3343" s="158" t="str">
        <f>IF($A3343=0,"",IFERROR(INDEX(BD_Gestão!H:H,MATCH('Banco de Dados'!$B3343,BD_Gestão!$B:$B,0)),"erro"))</f>
        <v/>
      </c>
      <c r="M3343" s="161" t="str">
        <f>IF($A3343=0,"",IFERROR(INDEX(BD_Gestão!F:F,MATCH('Banco de Dados'!$B3343,BD_Gestão!$B:$B,0)),"erro"))</f>
        <v/>
      </c>
      <c r="N3343" s="161" t="str">
        <f>IF($A3343=0,"",IFERROR(INDEX(BD_Gestão!J:J,MATCH('Banco de Dados'!$B3343,BD_Gestão!$B:$B,0)),"erro"))</f>
        <v/>
      </c>
      <c r="O3343" s="164" t="str">
        <f>IF($A3343=0,"",IFERROR(INDEX(BD_Gestão!K:K,MATCH('Banco de Dados'!$B3343,BD_Gestão!$B:$B,0)),"erro"))</f>
        <v/>
      </c>
      <c r="P3343" s="169" t="str">
        <f t="shared" si="210"/>
        <v/>
      </c>
      <c r="Q3343" s="170" t="str">
        <f t="shared" si="211"/>
        <v/>
      </c>
      <c r="R3343" s="163" t="e">
        <f t="shared" si="208"/>
        <v>#VALUE!</v>
      </c>
      <c r="S3343" s="163" t="e">
        <f t="shared" si="209"/>
        <v>#VALUE!</v>
      </c>
      <c r="T3343" s="163" t="e">
        <f>INDEX(Controle!O:O,MATCH('Banco de Dados'!A3343,Controle!M:M,0))*E3343/100</f>
        <v>#N/A</v>
      </c>
    </row>
    <row r="3344" spans="1:20" hidden="1" x14ac:dyDescent="0.2">
      <c r="A3344" s="158">
        <f>BD_TS!A3343</f>
        <v>0</v>
      </c>
      <c r="B3344" s="158" t="str">
        <f>SUBSTITUTE(SUBSTITUTE(BD_TS!D3343," ",""),"-","/")</f>
        <v/>
      </c>
      <c r="C3344" s="158">
        <f>BD_TS!E3343</f>
        <v>0</v>
      </c>
      <c r="D3344" s="159">
        <f>BD_TS!F3343</f>
        <v>0</v>
      </c>
      <c r="E3344" s="160">
        <f>BD_TS!B3343</f>
        <v>0</v>
      </c>
      <c r="F3344" s="161">
        <f>BD_TS!C3343</f>
        <v>0</v>
      </c>
      <c r="G3344" s="187">
        <f>BD_TS!H3343</f>
        <v>0</v>
      </c>
      <c r="H3344" s="158" t="str">
        <f>IF($A3344=0,"",IFERROR(INDEX(BD_Gestão!A:A,MATCH('Banco de Dados'!$B3344,BD_Gestão!$B:$B,0)),"erro"))</f>
        <v/>
      </c>
      <c r="I3344" s="162" t="str">
        <f>IF($A3344=0,"",IFERROR(INDEX(BD_Gestão!E:E,MATCH('Banco de Dados'!$B3344,BD_Gestão!$B:$B,0)),"erro"))</f>
        <v/>
      </c>
      <c r="J3344" s="186" t="str">
        <f>IF($A3344=0,"",IFERROR(INDEX(BD_Gestão!B:B,MATCH('Banco de Dados'!$B3344,BD_Gestão!$B:$B,0)),"erro"))</f>
        <v/>
      </c>
      <c r="K3344" s="158" t="str">
        <f>IF($A3344=0,"",IFERROR(INDEX(BD_Gestão!C:C,MATCH('Banco de Dados'!$B3344,BD_Gestão!$B:$B,0)),"erro"))</f>
        <v/>
      </c>
      <c r="L3344" s="158" t="str">
        <f>IF($A3344=0,"",IFERROR(INDEX(BD_Gestão!H:H,MATCH('Banco de Dados'!$B3344,BD_Gestão!$B:$B,0)),"erro"))</f>
        <v/>
      </c>
      <c r="M3344" s="161" t="str">
        <f>IF($A3344=0,"",IFERROR(INDEX(BD_Gestão!F:F,MATCH('Banco de Dados'!$B3344,BD_Gestão!$B:$B,0)),"erro"))</f>
        <v/>
      </c>
      <c r="N3344" s="161" t="str">
        <f>IF($A3344=0,"",IFERROR(INDEX(BD_Gestão!J:J,MATCH('Banco de Dados'!$B3344,BD_Gestão!$B:$B,0)),"erro"))</f>
        <v/>
      </c>
      <c r="O3344" s="164" t="str">
        <f>IF($A3344=0,"",IFERROR(INDEX(BD_Gestão!K:K,MATCH('Banco de Dados'!$B3344,BD_Gestão!$B:$B,0)),"erro"))</f>
        <v/>
      </c>
      <c r="P3344" s="169" t="str">
        <f t="shared" si="210"/>
        <v/>
      </c>
      <c r="Q3344" s="170" t="str">
        <f t="shared" si="211"/>
        <v/>
      </c>
      <c r="R3344" s="163" t="e">
        <f t="shared" si="208"/>
        <v>#VALUE!</v>
      </c>
      <c r="S3344" s="163" t="e">
        <f t="shared" si="209"/>
        <v>#VALUE!</v>
      </c>
      <c r="T3344" s="163" t="e">
        <f>INDEX(Controle!O:O,MATCH('Banco de Dados'!A3344,Controle!M:M,0))*E3344/100</f>
        <v>#N/A</v>
      </c>
    </row>
    <row r="3345" spans="1:20" hidden="1" x14ac:dyDescent="0.2">
      <c r="A3345" s="158">
        <f>BD_TS!A3344</f>
        <v>0</v>
      </c>
      <c r="B3345" s="158" t="str">
        <f>SUBSTITUTE(SUBSTITUTE(BD_TS!D3344," ",""),"-","/")</f>
        <v/>
      </c>
      <c r="C3345" s="158">
        <f>BD_TS!E3344</f>
        <v>0</v>
      </c>
      <c r="D3345" s="159">
        <f>BD_TS!F3344</f>
        <v>0</v>
      </c>
      <c r="E3345" s="160">
        <f>BD_TS!B3344</f>
        <v>0</v>
      </c>
      <c r="F3345" s="161">
        <f>BD_TS!C3344</f>
        <v>0</v>
      </c>
      <c r="G3345" s="187">
        <f>BD_TS!H3344</f>
        <v>0</v>
      </c>
      <c r="H3345" s="158" t="str">
        <f>IF($A3345=0,"",IFERROR(INDEX(BD_Gestão!A:A,MATCH('Banco de Dados'!$B3345,BD_Gestão!$B:$B,0)),"erro"))</f>
        <v/>
      </c>
      <c r="I3345" s="162" t="str">
        <f>IF($A3345=0,"",IFERROR(INDEX(BD_Gestão!E:E,MATCH('Banco de Dados'!$B3345,BD_Gestão!$B:$B,0)),"erro"))</f>
        <v/>
      </c>
      <c r="J3345" s="186" t="str">
        <f>IF($A3345=0,"",IFERROR(INDEX(BD_Gestão!B:B,MATCH('Banco de Dados'!$B3345,BD_Gestão!$B:$B,0)),"erro"))</f>
        <v/>
      </c>
      <c r="K3345" s="158" t="str">
        <f>IF($A3345=0,"",IFERROR(INDEX(BD_Gestão!C:C,MATCH('Banco de Dados'!$B3345,BD_Gestão!$B:$B,0)),"erro"))</f>
        <v/>
      </c>
      <c r="L3345" s="158" t="str">
        <f>IF($A3345=0,"",IFERROR(INDEX(BD_Gestão!H:H,MATCH('Banco de Dados'!$B3345,BD_Gestão!$B:$B,0)),"erro"))</f>
        <v/>
      </c>
      <c r="M3345" s="161" t="str">
        <f>IF($A3345=0,"",IFERROR(INDEX(BD_Gestão!F:F,MATCH('Banco de Dados'!$B3345,BD_Gestão!$B:$B,0)),"erro"))</f>
        <v/>
      </c>
      <c r="N3345" s="161" t="str">
        <f>IF($A3345=0,"",IFERROR(INDEX(BD_Gestão!J:J,MATCH('Banco de Dados'!$B3345,BD_Gestão!$B:$B,0)),"erro"))</f>
        <v/>
      </c>
      <c r="O3345" s="164" t="str">
        <f>IF($A3345=0,"",IFERROR(INDEX(BD_Gestão!K:K,MATCH('Banco de Dados'!$B3345,BD_Gestão!$B:$B,0)),"erro"))</f>
        <v/>
      </c>
      <c r="P3345" s="169" t="str">
        <f t="shared" si="210"/>
        <v/>
      </c>
      <c r="Q3345" s="170" t="str">
        <f t="shared" si="211"/>
        <v/>
      </c>
      <c r="R3345" s="163" t="e">
        <f t="shared" si="208"/>
        <v>#VALUE!</v>
      </c>
      <c r="S3345" s="163" t="e">
        <f t="shared" si="209"/>
        <v>#VALUE!</v>
      </c>
      <c r="T3345" s="163" t="e">
        <f>INDEX(Controle!O:O,MATCH('Banco de Dados'!A3345,Controle!M:M,0))*E3345/100</f>
        <v>#N/A</v>
      </c>
    </row>
    <row r="3346" spans="1:20" hidden="1" x14ac:dyDescent="0.2">
      <c r="A3346" s="158">
        <f>BD_TS!A3345</f>
        <v>0</v>
      </c>
      <c r="B3346" s="158" t="str">
        <f>SUBSTITUTE(SUBSTITUTE(BD_TS!D3345," ",""),"-","/")</f>
        <v/>
      </c>
      <c r="C3346" s="158">
        <f>BD_TS!E3345</f>
        <v>0</v>
      </c>
      <c r="D3346" s="159">
        <f>BD_TS!F3345</f>
        <v>0</v>
      </c>
      <c r="E3346" s="160">
        <f>BD_TS!B3345</f>
        <v>0</v>
      </c>
      <c r="F3346" s="161">
        <f>BD_TS!C3345</f>
        <v>0</v>
      </c>
      <c r="G3346" s="187">
        <f>BD_TS!H3345</f>
        <v>0</v>
      </c>
      <c r="H3346" s="158" t="str">
        <f>IF($A3346=0,"",IFERROR(INDEX(BD_Gestão!A:A,MATCH('Banco de Dados'!$B3346,BD_Gestão!$B:$B,0)),"erro"))</f>
        <v/>
      </c>
      <c r="I3346" s="162" t="str">
        <f>IF($A3346=0,"",IFERROR(INDEX(BD_Gestão!E:E,MATCH('Banco de Dados'!$B3346,BD_Gestão!$B:$B,0)),"erro"))</f>
        <v/>
      </c>
      <c r="J3346" s="186" t="str">
        <f>IF($A3346=0,"",IFERROR(INDEX(BD_Gestão!B:B,MATCH('Banco de Dados'!$B3346,BD_Gestão!$B:$B,0)),"erro"))</f>
        <v/>
      </c>
      <c r="K3346" s="158" t="str">
        <f>IF($A3346=0,"",IFERROR(INDEX(BD_Gestão!C:C,MATCH('Banco de Dados'!$B3346,BD_Gestão!$B:$B,0)),"erro"))</f>
        <v/>
      </c>
      <c r="L3346" s="158" t="str">
        <f>IF($A3346=0,"",IFERROR(INDEX(BD_Gestão!H:H,MATCH('Banco de Dados'!$B3346,BD_Gestão!$B:$B,0)),"erro"))</f>
        <v/>
      </c>
      <c r="M3346" s="161" t="str">
        <f>IF($A3346=0,"",IFERROR(INDEX(BD_Gestão!F:F,MATCH('Banco de Dados'!$B3346,BD_Gestão!$B:$B,0)),"erro"))</f>
        <v/>
      </c>
      <c r="N3346" s="161" t="str">
        <f>IF($A3346=0,"",IFERROR(INDEX(BD_Gestão!J:J,MATCH('Banco de Dados'!$B3346,BD_Gestão!$B:$B,0)),"erro"))</f>
        <v/>
      </c>
      <c r="O3346" s="164" t="str">
        <f>IF($A3346=0,"",IFERROR(INDEX(BD_Gestão!K:K,MATCH('Banco de Dados'!$B3346,BD_Gestão!$B:$B,0)),"erro"))</f>
        <v/>
      </c>
      <c r="P3346" s="169" t="str">
        <f t="shared" si="210"/>
        <v/>
      </c>
      <c r="Q3346" s="170" t="str">
        <f t="shared" si="211"/>
        <v/>
      </c>
      <c r="R3346" s="163" t="e">
        <f t="shared" si="208"/>
        <v>#VALUE!</v>
      </c>
      <c r="S3346" s="163" t="e">
        <f t="shared" si="209"/>
        <v>#VALUE!</v>
      </c>
      <c r="T3346" s="163" t="e">
        <f>INDEX(Controle!O:O,MATCH('Banco de Dados'!A3346,Controle!M:M,0))*E3346/100</f>
        <v>#N/A</v>
      </c>
    </row>
    <row r="3347" spans="1:20" hidden="1" x14ac:dyDescent="0.2">
      <c r="A3347" s="158">
        <f>BD_TS!A3346</f>
        <v>0</v>
      </c>
      <c r="B3347" s="158" t="str">
        <f>SUBSTITUTE(SUBSTITUTE(BD_TS!D3346," ",""),"-","/")</f>
        <v/>
      </c>
      <c r="C3347" s="158">
        <f>BD_TS!E3346</f>
        <v>0</v>
      </c>
      <c r="D3347" s="159">
        <f>BD_TS!F3346</f>
        <v>0</v>
      </c>
      <c r="E3347" s="160">
        <f>BD_TS!B3346</f>
        <v>0</v>
      </c>
      <c r="F3347" s="161">
        <f>BD_TS!C3346</f>
        <v>0</v>
      </c>
      <c r="G3347" s="187">
        <f>BD_TS!H3346</f>
        <v>0</v>
      </c>
      <c r="H3347" s="158" t="str">
        <f>IF($A3347=0,"",IFERROR(INDEX(BD_Gestão!A:A,MATCH('Banco de Dados'!$B3347,BD_Gestão!$B:$B,0)),"erro"))</f>
        <v/>
      </c>
      <c r="I3347" s="162" t="str">
        <f>IF($A3347=0,"",IFERROR(INDEX(BD_Gestão!E:E,MATCH('Banco de Dados'!$B3347,BD_Gestão!$B:$B,0)),"erro"))</f>
        <v/>
      </c>
      <c r="J3347" s="186" t="str">
        <f>IF($A3347=0,"",IFERROR(INDEX(BD_Gestão!B:B,MATCH('Banco de Dados'!$B3347,BD_Gestão!$B:$B,0)),"erro"))</f>
        <v/>
      </c>
      <c r="K3347" s="158" t="str">
        <f>IF($A3347=0,"",IFERROR(INDEX(BD_Gestão!C:C,MATCH('Banco de Dados'!$B3347,BD_Gestão!$B:$B,0)),"erro"))</f>
        <v/>
      </c>
      <c r="L3347" s="158" t="str">
        <f>IF($A3347=0,"",IFERROR(INDEX(BD_Gestão!H:H,MATCH('Banco de Dados'!$B3347,BD_Gestão!$B:$B,0)),"erro"))</f>
        <v/>
      </c>
      <c r="M3347" s="161" t="str">
        <f>IF($A3347=0,"",IFERROR(INDEX(BD_Gestão!F:F,MATCH('Banco de Dados'!$B3347,BD_Gestão!$B:$B,0)),"erro"))</f>
        <v/>
      </c>
      <c r="N3347" s="161" t="str">
        <f>IF($A3347=0,"",IFERROR(INDEX(BD_Gestão!J:J,MATCH('Banco de Dados'!$B3347,BD_Gestão!$B:$B,0)),"erro"))</f>
        <v/>
      </c>
      <c r="O3347" s="164" t="str">
        <f>IF($A3347=0,"",IFERROR(INDEX(BD_Gestão!K:K,MATCH('Banco de Dados'!$B3347,BD_Gestão!$B:$B,0)),"erro"))</f>
        <v/>
      </c>
      <c r="P3347" s="169" t="str">
        <f t="shared" si="210"/>
        <v/>
      </c>
      <c r="Q3347" s="170" t="str">
        <f t="shared" si="211"/>
        <v/>
      </c>
      <c r="R3347" s="163" t="e">
        <f t="shared" si="208"/>
        <v>#VALUE!</v>
      </c>
      <c r="S3347" s="163" t="e">
        <f t="shared" si="209"/>
        <v>#VALUE!</v>
      </c>
      <c r="T3347" s="163" t="e">
        <f>INDEX(Controle!O:O,MATCH('Banco de Dados'!A3347,Controle!M:M,0))*E3347/100</f>
        <v>#N/A</v>
      </c>
    </row>
    <row r="3348" spans="1:20" hidden="1" x14ac:dyDescent="0.2">
      <c r="A3348" s="158">
        <f>BD_TS!A3347</f>
        <v>0</v>
      </c>
      <c r="B3348" s="158" t="str">
        <f>SUBSTITUTE(SUBSTITUTE(BD_TS!D3347," ",""),"-","/")</f>
        <v/>
      </c>
      <c r="C3348" s="158">
        <f>BD_TS!E3347</f>
        <v>0</v>
      </c>
      <c r="D3348" s="159">
        <f>BD_TS!F3347</f>
        <v>0</v>
      </c>
      <c r="E3348" s="160">
        <f>BD_TS!B3347</f>
        <v>0</v>
      </c>
      <c r="F3348" s="161">
        <f>BD_TS!C3347</f>
        <v>0</v>
      </c>
      <c r="G3348" s="187">
        <f>BD_TS!H3347</f>
        <v>0</v>
      </c>
      <c r="H3348" s="158" t="str">
        <f>IF($A3348=0,"",IFERROR(INDEX(BD_Gestão!A:A,MATCH('Banco de Dados'!$B3348,BD_Gestão!$B:$B,0)),"erro"))</f>
        <v/>
      </c>
      <c r="I3348" s="162" t="str">
        <f>IF($A3348=0,"",IFERROR(INDEX(BD_Gestão!E:E,MATCH('Banco de Dados'!$B3348,BD_Gestão!$B:$B,0)),"erro"))</f>
        <v/>
      </c>
      <c r="J3348" s="186" t="str">
        <f>IF($A3348=0,"",IFERROR(INDEX(BD_Gestão!B:B,MATCH('Banco de Dados'!$B3348,BD_Gestão!$B:$B,0)),"erro"))</f>
        <v/>
      </c>
      <c r="K3348" s="158" t="str">
        <f>IF($A3348=0,"",IFERROR(INDEX(BD_Gestão!C:C,MATCH('Banco de Dados'!$B3348,BD_Gestão!$B:$B,0)),"erro"))</f>
        <v/>
      </c>
      <c r="L3348" s="158" t="str">
        <f>IF($A3348=0,"",IFERROR(INDEX(BD_Gestão!H:H,MATCH('Banco de Dados'!$B3348,BD_Gestão!$B:$B,0)),"erro"))</f>
        <v/>
      </c>
      <c r="M3348" s="161" t="str">
        <f>IF($A3348=0,"",IFERROR(INDEX(BD_Gestão!F:F,MATCH('Banco de Dados'!$B3348,BD_Gestão!$B:$B,0)),"erro"))</f>
        <v/>
      </c>
      <c r="N3348" s="161" t="str">
        <f>IF($A3348=0,"",IFERROR(INDEX(BD_Gestão!J:J,MATCH('Banco de Dados'!$B3348,BD_Gestão!$B:$B,0)),"erro"))</f>
        <v/>
      </c>
      <c r="O3348" s="164" t="str">
        <f>IF($A3348=0,"",IFERROR(INDEX(BD_Gestão!K:K,MATCH('Banco de Dados'!$B3348,BD_Gestão!$B:$B,0)),"erro"))</f>
        <v/>
      </c>
      <c r="P3348" s="169" t="str">
        <f t="shared" si="210"/>
        <v/>
      </c>
      <c r="Q3348" s="170" t="str">
        <f t="shared" si="211"/>
        <v/>
      </c>
      <c r="R3348" s="163" t="e">
        <f t="shared" si="208"/>
        <v>#VALUE!</v>
      </c>
      <c r="S3348" s="163" t="e">
        <f t="shared" si="209"/>
        <v>#VALUE!</v>
      </c>
      <c r="T3348" s="163" t="e">
        <f>INDEX(Controle!O:O,MATCH('Banco de Dados'!A3348,Controle!M:M,0))*E3348/100</f>
        <v>#N/A</v>
      </c>
    </row>
    <row r="3349" spans="1:20" hidden="1" x14ac:dyDescent="0.2">
      <c r="A3349" s="158">
        <f>BD_TS!A3348</f>
        <v>0</v>
      </c>
      <c r="B3349" s="158" t="str">
        <f>SUBSTITUTE(SUBSTITUTE(BD_TS!D3348," ",""),"-","/")</f>
        <v/>
      </c>
      <c r="C3349" s="158">
        <f>BD_TS!E3348</f>
        <v>0</v>
      </c>
      <c r="D3349" s="159">
        <f>BD_TS!F3348</f>
        <v>0</v>
      </c>
      <c r="E3349" s="160">
        <f>BD_TS!B3348</f>
        <v>0</v>
      </c>
      <c r="F3349" s="161">
        <f>BD_TS!C3348</f>
        <v>0</v>
      </c>
      <c r="G3349" s="187">
        <f>BD_TS!H3348</f>
        <v>0</v>
      </c>
      <c r="H3349" s="158" t="str">
        <f>IF($A3349=0,"",IFERROR(INDEX(BD_Gestão!A:A,MATCH('Banco de Dados'!$B3349,BD_Gestão!$B:$B,0)),"erro"))</f>
        <v/>
      </c>
      <c r="I3349" s="162" t="str">
        <f>IF($A3349=0,"",IFERROR(INDEX(BD_Gestão!E:E,MATCH('Banco de Dados'!$B3349,BD_Gestão!$B:$B,0)),"erro"))</f>
        <v/>
      </c>
      <c r="J3349" s="186" t="str">
        <f>IF($A3349=0,"",IFERROR(INDEX(BD_Gestão!B:B,MATCH('Banco de Dados'!$B3349,BD_Gestão!$B:$B,0)),"erro"))</f>
        <v/>
      </c>
      <c r="K3349" s="158" t="str">
        <f>IF($A3349=0,"",IFERROR(INDEX(BD_Gestão!C:C,MATCH('Banco de Dados'!$B3349,BD_Gestão!$B:$B,0)),"erro"))</f>
        <v/>
      </c>
      <c r="L3349" s="158" t="str">
        <f>IF($A3349=0,"",IFERROR(INDEX(BD_Gestão!H:H,MATCH('Banco de Dados'!$B3349,BD_Gestão!$B:$B,0)),"erro"))</f>
        <v/>
      </c>
      <c r="M3349" s="161" t="str">
        <f>IF($A3349=0,"",IFERROR(INDEX(BD_Gestão!F:F,MATCH('Banco de Dados'!$B3349,BD_Gestão!$B:$B,0)),"erro"))</f>
        <v/>
      </c>
      <c r="N3349" s="161" t="str">
        <f>IF($A3349=0,"",IFERROR(INDEX(BD_Gestão!J:J,MATCH('Banco de Dados'!$B3349,BD_Gestão!$B:$B,0)),"erro"))</f>
        <v/>
      </c>
      <c r="O3349" s="164" t="str">
        <f>IF($A3349=0,"",IFERROR(INDEX(BD_Gestão!K:K,MATCH('Banco de Dados'!$B3349,BD_Gestão!$B:$B,0)),"erro"))</f>
        <v/>
      </c>
      <c r="P3349" s="169" t="str">
        <f t="shared" si="210"/>
        <v/>
      </c>
      <c r="Q3349" s="170" t="str">
        <f t="shared" si="211"/>
        <v/>
      </c>
      <c r="R3349" s="163" t="e">
        <f t="shared" si="208"/>
        <v>#VALUE!</v>
      </c>
      <c r="S3349" s="163" t="e">
        <f t="shared" si="209"/>
        <v>#VALUE!</v>
      </c>
      <c r="T3349" s="163" t="e">
        <f>INDEX(Controle!O:O,MATCH('Banco de Dados'!A3349,Controle!M:M,0))*E3349/100</f>
        <v>#N/A</v>
      </c>
    </row>
    <row r="3350" spans="1:20" hidden="1" x14ac:dyDescent="0.2">
      <c r="A3350" s="158">
        <f>BD_TS!A3349</f>
        <v>0</v>
      </c>
      <c r="B3350" s="158" t="str">
        <f>SUBSTITUTE(SUBSTITUTE(BD_TS!D3349," ",""),"-","/")</f>
        <v/>
      </c>
      <c r="C3350" s="158">
        <f>BD_TS!E3349</f>
        <v>0</v>
      </c>
      <c r="D3350" s="159">
        <f>BD_TS!F3349</f>
        <v>0</v>
      </c>
      <c r="E3350" s="160">
        <f>BD_TS!B3349</f>
        <v>0</v>
      </c>
      <c r="F3350" s="161">
        <f>BD_TS!C3349</f>
        <v>0</v>
      </c>
      <c r="G3350" s="187">
        <f>BD_TS!H3349</f>
        <v>0</v>
      </c>
      <c r="H3350" s="158" t="str">
        <f>IF($A3350=0,"",IFERROR(INDEX(BD_Gestão!A:A,MATCH('Banco de Dados'!$B3350,BD_Gestão!$B:$B,0)),"erro"))</f>
        <v/>
      </c>
      <c r="I3350" s="162" t="str">
        <f>IF($A3350=0,"",IFERROR(INDEX(BD_Gestão!E:E,MATCH('Banco de Dados'!$B3350,BD_Gestão!$B:$B,0)),"erro"))</f>
        <v/>
      </c>
      <c r="J3350" s="186" t="str">
        <f>IF($A3350=0,"",IFERROR(INDEX(BD_Gestão!B:B,MATCH('Banco de Dados'!$B3350,BD_Gestão!$B:$B,0)),"erro"))</f>
        <v/>
      </c>
      <c r="K3350" s="158" t="str">
        <f>IF($A3350=0,"",IFERROR(INDEX(BD_Gestão!C:C,MATCH('Banco de Dados'!$B3350,BD_Gestão!$B:$B,0)),"erro"))</f>
        <v/>
      </c>
      <c r="L3350" s="158" t="str">
        <f>IF($A3350=0,"",IFERROR(INDEX(BD_Gestão!H:H,MATCH('Banco de Dados'!$B3350,BD_Gestão!$B:$B,0)),"erro"))</f>
        <v/>
      </c>
      <c r="M3350" s="161" t="str">
        <f>IF($A3350=0,"",IFERROR(INDEX(BD_Gestão!F:F,MATCH('Banco de Dados'!$B3350,BD_Gestão!$B:$B,0)),"erro"))</f>
        <v/>
      </c>
      <c r="N3350" s="161" t="str">
        <f>IF($A3350=0,"",IFERROR(INDEX(BD_Gestão!J:J,MATCH('Banco de Dados'!$B3350,BD_Gestão!$B:$B,0)),"erro"))</f>
        <v/>
      </c>
      <c r="O3350" s="164" t="str">
        <f>IF($A3350=0,"",IFERROR(INDEX(BD_Gestão!K:K,MATCH('Banco de Dados'!$B3350,BD_Gestão!$B:$B,0)),"erro"))</f>
        <v/>
      </c>
      <c r="P3350" s="169" t="str">
        <f t="shared" si="210"/>
        <v/>
      </c>
      <c r="Q3350" s="170" t="str">
        <f t="shared" si="211"/>
        <v/>
      </c>
      <c r="R3350" s="163" t="e">
        <f t="shared" si="208"/>
        <v>#VALUE!</v>
      </c>
      <c r="S3350" s="163" t="e">
        <f t="shared" si="209"/>
        <v>#VALUE!</v>
      </c>
      <c r="T3350" s="163" t="e">
        <f>INDEX(Controle!O:O,MATCH('Banco de Dados'!A3350,Controle!M:M,0))*E3350/100</f>
        <v>#N/A</v>
      </c>
    </row>
    <row r="3351" spans="1:20" hidden="1" x14ac:dyDescent="0.2">
      <c r="A3351" s="158">
        <f>BD_TS!A3350</f>
        <v>0</v>
      </c>
      <c r="B3351" s="158" t="str">
        <f>SUBSTITUTE(SUBSTITUTE(BD_TS!D3350," ",""),"-","/")</f>
        <v/>
      </c>
      <c r="C3351" s="158">
        <f>BD_TS!E3350</f>
        <v>0</v>
      </c>
      <c r="D3351" s="159">
        <f>BD_TS!F3350</f>
        <v>0</v>
      </c>
      <c r="E3351" s="160">
        <f>BD_TS!B3350</f>
        <v>0</v>
      </c>
      <c r="F3351" s="161">
        <f>BD_TS!C3350</f>
        <v>0</v>
      </c>
      <c r="G3351" s="187">
        <f>BD_TS!H3350</f>
        <v>0</v>
      </c>
      <c r="H3351" s="158" t="str">
        <f>IF($A3351=0,"",IFERROR(INDEX(BD_Gestão!A:A,MATCH('Banco de Dados'!$B3351,BD_Gestão!$B:$B,0)),"erro"))</f>
        <v/>
      </c>
      <c r="I3351" s="162" t="str">
        <f>IF($A3351=0,"",IFERROR(INDEX(BD_Gestão!E:E,MATCH('Banco de Dados'!$B3351,BD_Gestão!$B:$B,0)),"erro"))</f>
        <v/>
      </c>
      <c r="J3351" s="186" t="str">
        <f>IF($A3351=0,"",IFERROR(INDEX(BD_Gestão!B:B,MATCH('Banco de Dados'!$B3351,BD_Gestão!$B:$B,0)),"erro"))</f>
        <v/>
      </c>
      <c r="K3351" s="158" t="str">
        <f>IF($A3351=0,"",IFERROR(INDEX(BD_Gestão!C:C,MATCH('Banco de Dados'!$B3351,BD_Gestão!$B:$B,0)),"erro"))</f>
        <v/>
      </c>
      <c r="L3351" s="158" t="str">
        <f>IF($A3351=0,"",IFERROR(INDEX(BD_Gestão!H:H,MATCH('Banco de Dados'!$B3351,BD_Gestão!$B:$B,0)),"erro"))</f>
        <v/>
      </c>
      <c r="M3351" s="161" t="str">
        <f>IF($A3351=0,"",IFERROR(INDEX(BD_Gestão!F:F,MATCH('Banco de Dados'!$B3351,BD_Gestão!$B:$B,0)),"erro"))</f>
        <v/>
      </c>
      <c r="N3351" s="161" t="str">
        <f>IF($A3351=0,"",IFERROR(INDEX(BD_Gestão!J:J,MATCH('Banco de Dados'!$B3351,BD_Gestão!$B:$B,0)),"erro"))</f>
        <v/>
      </c>
      <c r="O3351" s="164" t="str">
        <f>IF($A3351=0,"",IFERROR(INDEX(BD_Gestão!K:K,MATCH('Banco de Dados'!$B3351,BD_Gestão!$B:$B,0)),"erro"))</f>
        <v/>
      </c>
      <c r="P3351" s="169" t="str">
        <f t="shared" si="210"/>
        <v/>
      </c>
      <c r="Q3351" s="170" t="str">
        <f t="shared" si="211"/>
        <v/>
      </c>
      <c r="R3351" s="163" t="e">
        <f t="shared" si="208"/>
        <v>#VALUE!</v>
      </c>
      <c r="S3351" s="163" t="e">
        <f t="shared" si="209"/>
        <v>#VALUE!</v>
      </c>
      <c r="T3351" s="163" t="e">
        <f>INDEX(Controle!O:O,MATCH('Banco de Dados'!A3351,Controle!M:M,0))*E3351/100</f>
        <v>#N/A</v>
      </c>
    </row>
    <row r="3352" spans="1:20" hidden="1" x14ac:dyDescent="0.2">
      <c r="A3352" s="158">
        <f>BD_TS!A3351</f>
        <v>0</v>
      </c>
      <c r="B3352" s="158" t="str">
        <f>SUBSTITUTE(SUBSTITUTE(BD_TS!D3351," ",""),"-","/")</f>
        <v/>
      </c>
      <c r="C3352" s="158">
        <f>BD_TS!E3351</f>
        <v>0</v>
      </c>
      <c r="D3352" s="159">
        <f>BD_TS!F3351</f>
        <v>0</v>
      </c>
      <c r="E3352" s="160">
        <f>BD_TS!B3351</f>
        <v>0</v>
      </c>
      <c r="F3352" s="161">
        <f>BD_TS!C3351</f>
        <v>0</v>
      </c>
      <c r="G3352" s="187">
        <f>BD_TS!H3351</f>
        <v>0</v>
      </c>
      <c r="H3352" s="158" t="str">
        <f>IF($A3352=0,"",IFERROR(INDEX(BD_Gestão!A:A,MATCH('Banco de Dados'!$B3352,BD_Gestão!$B:$B,0)),"erro"))</f>
        <v/>
      </c>
      <c r="I3352" s="162" t="str">
        <f>IF($A3352=0,"",IFERROR(INDEX(BD_Gestão!E:E,MATCH('Banco de Dados'!$B3352,BD_Gestão!$B:$B,0)),"erro"))</f>
        <v/>
      </c>
      <c r="J3352" s="186" t="str">
        <f>IF($A3352=0,"",IFERROR(INDEX(BD_Gestão!B:B,MATCH('Banco de Dados'!$B3352,BD_Gestão!$B:$B,0)),"erro"))</f>
        <v/>
      </c>
      <c r="K3352" s="158" t="str">
        <f>IF($A3352=0,"",IFERROR(INDEX(BD_Gestão!C:C,MATCH('Banco de Dados'!$B3352,BD_Gestão!$B:$B,0)),"erro"))</f>
        <v/>
      </c>
      <c r="L3352" s="158" t="str">
        <f>IF($A3352=0,"",IFERROR(INDEX(BD_Gestão!H:H,MATCH('Banco de Dados'!$B3352,BD_Gestão!$B:$B,0)),"erro"))</f>
        <v/>
      </c>
      <c r="M3352" s="161" t="str">
        <f>IF($A3352=0,"",IFERROR(INDEX(BD_Gestão!F:F,MATCH('Banco de Dados'!$B3352,BD_Gestão!$B:$B,0)),"erro"))</f>
        <v/>
      </c>
      <c r="N3352" s="161" t="str">
        <f>IF($A3352=0,"",IFERROR(INDEX(BD_Gestão!J:J,MATCH('Banco de Dados'!$B3352,BD_Gestão!$B:$B,0)),"erro"))</f>
        <v/>
      </c>
      <c r="O3352" s="164" t="str">
        <f>IF($A3352=0,"",IFERROR(INDEX(BD_Gestão!K:K,MATCH('Banco de Dados'!$B3352,BD_Gestão!$B:$B,0)),"erro"))</f>
        <v/>
      </c>
      <c r="P3352" s="169" t="str">
        <f t="shared" si="210"/>
        <v/>
      </c>
      <c r="Q3352" s="170" t="str">
        <f t="shared" si="211"/>
        <v/>
      </c>
      <c r="R3352" s="163" t="e">
        <f t="shared" si="208"/>
        <v>#VALUE!</v>
      </c>
      <c r="S3352" s="163" t="e">
        <f t="shared" si="209"/>
        <v>#VALUE!</v>
      </c>
      <c r="T3352" s="163" t="e">
        <f>INDEX(Controle!O:O,MATCH('Banco de Dados'!A3352,Controle!M:M,0))*E3352/100</f>
        <v>#N/A</v>
      </c>
    </row>
    <row r="3353" spans="1:20" hidden="1" x14ac:dyDescent="0.2">
      <c r="A3353" s="158">
        <f>BD_TS!A3352</f>
        <v>0</v>
      </c>
      <c r="B3353" s="158" t="str">
        <f>SUBSTITUTE(SUBSTITUTE(BD_TS!D3352," ",""),"-","/")</f>
        <v/>
      </c>
      <c r="C3353" s="158">
        <f>BD_TS!E3352</f>
        <v>0</v>
      </c>
      <c r="D3353" s="159">
        <f>BD_TS!F3352</f>
        <v>0</v>
      </c>
      <c r="E3353" s="160">
        <f>BD_TS!B3352</f>
        <v>0</v>
      </c>
      <c r="F3353" s="161">
        <f>BD_TS!C3352</f>
        <v>0</v>
      </c>
      <c r="G3353" s="187">
        <f>BD_TS!H3352</f>
        <v>0</v>
      </c>
      <c r="H3353" s="158" t="str">
        <f>IF($A3353=0,"",IFERROR(INDEX(BD_Gestão!A:A,MATCH('Banco de Dados'!$B3353,BD_Gestão!$B:$B,0)),"erro"))</f>
        <v/>
      </c>
      <c r="I3353" s="162" t="str">
        <f>IF($A3353=0,"",IFERROR(INDEX(BD_Gestão!E:E,MATCH('Banco de Dados'!$B3353,BD_Gestão!$B:$B,0)),"erro"))</f>
        <v/>
      </c>
      <c r="J3353" s="186" t="str">
        <f>IF($A3353=0,"",IFERROR(INDEX(BD_Gestão!B:B,MATCH('Banco de Dados'!$B3353,BD_Gestão!$B:$B,0)),"erro"))</f>
        <v/>
      </c>
      <c r="K3353" s="158" t="str">
        <f>IF($A3353=0,"",IFERROR(INDEX(BD_Gestão!C:C,MATCH('Banco de Dados'!$B3353,BD_Gestão!$B:$B,0)),"erro"))</f>
        <v/>
      </c>
      <c r="L3353" s="158" t="str">
        <f>IF($A3353=0,"",IFERROR(INDEX(BD_Gestão!H:H,MATCH('Banco de Dados'!$B3353,BD_Gestão!$B:$B,0)),"erro"))</f>
        <v/>
      </c>
      <c r="M3353" s="161" t="str">
        <f>IF($A3353=0,"",IFERROR(INDEX(BD_Gestão!F:F,MATCH('Banco de Dados'!$B3353,BD_Gestão!$B:$B,0)),"erro"))</f>
        <v/>
      </c>
      <c r="N3353" s="161" t="str">
        <f>IF($A3353=0,"",IFERROR(INDEX(BD_Gestão!J:J,MATCH('Banco de Dados'!$B3353,BD_Gestão!$B:$B,0)),"erro"))</f>
        <v/>
      </c>
      <c r="O3353" s="164" t="str">
        <f>IF($A3353=0,"",IFERROR(INDEX(BD_Gestão!K:K,MATCH('Banco de Dados'!$B3353,BD_Gestão!$B:$B,0)),"erro"))</f>
        <v/>
      </c>
      <c r="P3353" s="169" t="str">
        <f t="shared" si="210"/>
        <v/>
      </c>
      <c r="Q3353" s="170" t="str">
        <f t="shared" si="211"/>
        <v/>
      </c>
      <c r="R3353" s="163" t="e">
        <f t="shared" si="208"/>
        <v>#VALUE!</v>
      </c>
      <c r="S3353" s="163" t="e">
        <f t="shared" si="209"/>
        <v>#VALUE!</v>
      </c>
      <c r="T3353" s="163" t="e">
        <f>INDEX(Controle!O:O,MATCH('Banco de Dados'!A3353,Controle!M:M,0))*E3353/100</f>
        <v>#N/A</v>
      </c>
    </row>
    <row r="3354" spans="1:20" hidden="1" x14ac:dyDescent="0.2">
      <c r="A3354" s="158">
        <f>BD_TS!A3353</f>
        <v>0</v>
      </c>
      <c r="B3354" s="158" t="str">
        <f>SUBSTITUTE(SUBSTITUTE(BD_TS!D3353," ",""),"-","/")</f>
        <v/>
      </c>
      <c r="C3354" s="158">
        <f>BD_TS!E3353</f>
        <v>0</v>
      </c>
      <c r="D3354" s="159">
        <f>BD_TS!F3353</f>
        <v>0</v>
      </c>
      <c r="E3354" s="160">
        <f>BD_TS!B3353</f>
        <v>0</v>
      </c>
      <c r="F3354" s="161">
        <f>BD_TS!C3353</f>
        <v>0</v>
      </c>
      <c r="G3354" s="187">
        <f>BD_TS!H3353</f>
        <v>0</v>
      </c>
      <c r="H3354" s="158" t="str">
        <f>IF($A3354=0,"",IFERROR(INDEX(BD_Gestão!A:A,MATCH('Banco de Dados'!$B3354,BD_Gestão!$B:$B,0)),"erro"))</f>
        <v/>
      </c>
      <c r="I3354" s="162" t="str">
        <f>IF($A3354=0,"",IFERROR(INDEX(BD_Gestão!E:E,MATCH('Banco de Dados'!$B3354,BD_Gestão!$B:$B,0)),"erro"))</f>
        <v/>
      </c>
      <c r="J3354" s="186" t="str">
        <f>IF($A3354=0,"",IFERROR(INDEX(BD_Gestão!B:B,MATCH('Banco de Dados'!$B3354,BD_Gestão!$B:$B,0)),"erro"))</f>
        <v/>
      </c>
      <c r="K3354" s="158" t="str">
        <f>IF($A3354=0,"",IFERROR(INDEX(BD_Gestão!C:C,MATCH('Banco de Dados'!$B3354,BD_Gestão!$B:$B,0)),"erro"))</f>
        <v/>
      </c>
      <c r="L3354" s="158" t="str">
        <f>IF($A3354=0,"",IFERROR(INDEX(BD_Gestão!H:H,MATCH('Banco de Dados'!$B3354,BD_Gestão!$B:$B,0)),"erro"))</f>
        <v/>
      </c>
      <c r="M3354" s="161" t="str">
        <f>IF($A3354=0,"",IFERROR(INDEX(BD_Gestão!F:F,MATCH('Banco de Dados'!$B3354,BD_Gestão!$B:$B,0)),"erro"))</f>
        <v/>
      </c>
      <c r="N3354" s="161" t="str">
        <f>IF($A3354=0,"",IFERROR(INDEX(BD_Gestão!J:J,MATCH('Banco de Dados'!$B3354,BD_Gestão!$B:$B,0)),"erro"))</f>
        <v/>
      </c>
      <c r="O3354" s="164" t="str">
        <f>IF($A3354=0,"",IFERROR(INDEX(BD_Gestão!K:K,MATCH('Banco de Dados'!$B3354,BD_Gestão!$B:$B,0)),"erro"))</f>
        <v/>
      </c>
      <c r="P3354" s="169" t="str">
        <f t="shared" si="210"/>
        <v/>
      </c>
      <c r="Q3354" s="170" t="str">
        <f t="shared" si="211"/>
        <v/>
      </c>
      <c r="R3354" s="163" t="e">
        <f t="shared" si="208"/>
        <v>#VALUE!</v>
      </c>
      <c r="S3354" s="163" t="e">
        <f t="shared" si="209"/>
        <v>#VALUE!</v>
      </c>
      <c r="T3354" s="163" t="e">
        <f>INDEX(Controle!O:O,MATCH('Banco de Dados'!A3354,Controle!M:M,0))*E3354/100</f>
        <v>#N/A</v>
      </c>
    </row>
    <row r="3355" spans="1:20" hidden="1" x14ac:dyDescent="0.2">
      <c r="A3355" s="158">
        <f>BD_TS!A3354</f>
        <v>0</v>
      </c>
      <c r="B3355" s="158" t="str">
        <f>SUBSTITUTE(SUBSTITUTE(BD_TS!D3354," ",""),"-","/")</f>
        <v/>
      </c>
      <c r="C3355" s="158">
        <f>BD_TS!E3354</f>
        <v>0</v>
      </c>
      <c r="D3355" s="159">
        <f>BD_TS!F3354</f>
        <v>0</v>
      </c>
      <c r="E3355" s="160">
        <f>BD_TS!B3354</f>
        <v>0</v>
      </c>
      <c r="F3355" s="161">
        <f>BD_TS!C3354</f>
        <v>0</v>
      </c>
      <c r="G3355" s="187">
        <f>BD_TS!H3354</f>
        <v>0</v>
      </c>
      <c r="H3355" s="158" t="str">
        <f>IF($A3355=0,"",IFERROR(INDEX(BD_Gestão!A:A,MATCH('Banco de Dados'!$B3355,BD_Gestão!$B:$B,0)),"erro"))</f>
        <v/>
      </c>
      <c r="I3355" s="162" t="str">
        <f>IF($A3355=0,"",IFERROR(INDEX(BD_Gestão!E:E,MATCH('Banco de Dados'!$B3355,BD_Gestão!$B:$B,0)),"erro"))</f>
        <v/>
      </c>
      <c r="J3355" s="186" t="str">
        <f>IF($A3355=0,"",IFERROR(INDEX(BD_Gestão!B:B,MATCH('Banco de Dados'!$B3355,BD_Gestão!$B:$B,0)),"erro"))</f>
        <v/>
      </c>
      <c r="K3355" s="158" t="str">
        <f>IF($A3355=0,"",IFERROR(INDEX(BD_Gestão!C:C,MATCH('Banco de Dados'!$B3355,BD_Gestão!$B:$B,0)),"erro"))</f>
        <v/>
      </c>
      <c r="L3355" s="158" t="str">
        <f>IF($A3355=0,"",IFERROR(INDEX(BD_Gestão!H:H,MATCH('Banco de Dados'!$B3355,BD_Gestão!$B:$B,0)),"erro"))</f>
        <v/>
      </c>
      <c r="M3355" s="161" t="str">
        <f>IF($A3355=0,"",IFERROR(INDEX(BD_Gestão!F:F,MATCH('Banco de Dados'!$B3355,BD_Gestão!$B:$B,0)),"erro"))</f>
        <v/>
      </c>
      <c r="N3355" s="161" t="str">
        <f>IF($A3355=0,"",IFERROR(INDEX(BD_Gestão!J:J,MATCH('Banco de Dados'!$B3355,BD_Gestão!$B:$B,0)),"erro"))</f>
        <v/>
      </c>
      <c r="O3355" s="164" t="str">
        <f>IF($A3355=0,"",IFERROR(INDEX(BD_Gestão!K:K,MATCH('Banco de Dados'!$B3355,BD_Gestão!$B:$B,0)),"erro"))</f>
        <v/>
      </c>
      <c r="P3355" s="169" t="str">
        <f t="shared" si="210"/>
        <v/>
      </c>
      <c r="Q3355" s="170" t="str">
        <f t="shared" si="211"/>
        <v/>
      </c>
      <c r="R3355" s="163" t="e">
        <f t="shared" si="208"/>
        <v>#VALUE!</v>
      </c>
      <c r="S3355" s="163" t="e">
        <f t="shared" si="209"/>
        <v>#VALUE!</v>
      </c>
      <c r="T3355" s="163" t="e">
        <f>INDEX(Controle!O:O,MATCH('Banco de Dados'!A3355,Controle!M:M,0))*E3355/100</f>
        <v>#N/A</v>
      </c>
    </row>
    <row r="3356" spans="1:20" hidden="1" x14ac:dyDescent="0.2">
      <c r="A3356" s="158">
        <f>BD_TS!A3355</f>
        <v>0</v>
      </c>
      <c r="B3356" s="158" t="str">
        <f>SUBSTITUTE(SUBSTITUTE(BD_TS!D3355," ",""),"-","/")</f>
        <v/>
      </c>
      <c r="C3356" s="158">
        <f>BD_TS!E3355</f>
        <v>0</v>
      </c>
      <c r="D3356" s="159">
        <f>BD_TS!F3355</f>
        <v>0</v>
      </c>
      <c r="E3356" s="160">
        <f>BD_TS!B3355</f>
        <v>0</v>
      </c>
      <c r="F3356" s="161">
        <f>BD_TS!C3355</f>
        <v>0</v>
      </c>
      <c r="G3356" s="187">
        <f>BD_TS!H3355</f>
        <v>0</v>
      </c>
      <c r="H3356" s="158" t="str">
        <f>IF($A3356=0,"",IFERROR(INDEX(BD_Gestão!A:A,MATCH('Banco de Dados'!$B3356,BD_Gestão!$B:$B,0)),"erro"))</f>
        <v/>
      </c>
      <c r="I3356" s="162" t="str">
        <f>IF($A3356=0,"",IFERROR(INDEX(BD_Gestão!E:E,MATCH('Banco de Dados'!$B3356,BD_Gestão!$B:$B,0)),"erro"))</f>
        <v/>
      </c>
      <c r="J3356" s="186" t="str">
        <f>IF($A3356=0,"",IFERROR(INDEX(BD_Gestão!B:B,MATCH('Banco de Dados'!$B3356,BD_Gestão!$B:$B,0)),"erro"))</f>
        <v/>
      </c>
      <c r="K3356" s="158" t="str">
        <f>IF($A3356=0,"",IFERROR(INDEX(BD_Gestão!C:C,MATCH('Banco de Dados'!$B3356,BD_Gestão!$B:$B,0)),"erro"))</f>
        <v/>
      </c>
      <c r="L3356" s="158" t="str">
        <f>IF($A3356=0,"",IFERROR(INDEX(BD_Gestão!H:H,MATCH('Banco de Dados'!$B3356,BD_Gestão!$B:$B,0)),"erro"))</f>
        <v/>
      </c>
      <c r="M3356" s="161" t="str">
        <f>IF($A3356=0,"",IFERROR(INDEX(BD_Gestão!F:F,MATCH('Banco de Dados'!$B3356,BD_Gestão!$B:$B,0)),"erro"))</f>
        <v/>
      </c>
      <c r="N3356" s="161" t="str">
        <f>IF($A3356=0,"",IFERROR(INDEX(BD_Gestão!J:J,MATCH('Banco de Dados'!$B3356,BD_Gestão!$B:$B,0)),"erro"))</f>
        <v/>
      </c>
      <c r="O3356" s="164" t="str">
        <f>IF($A3356=0,"",IFERROR(INDEX(BD_Gestão!K:K,MATCH('Banco de Dados'!$B3356,BD_Gestão!$B:$B,0)),"erro"))</f>
        <v/>
      </c>
      <c r="P3356" s="169" t="str">
        <f t="shared" si="210"/>
        <v/>
      </c>
      <c r="Q3356" s="170" t="str">
        <f t="shared" si="211"/>
        <v/>
      </c>
      <c r="R3356" s="163" t="e">
        <f t="shared" si="208"/>
        <v>#VALUE!</v>
      </c>
      <c r="S3356" s="163" t="e">
        <f t="shared" si="209"/>
        <v>#VALUE!</v>
      </c>
      <c r="T3356" s="163" t="e">
        <f>INDEX(Controle!O:O,MATCH('Banco de Dados'!A3356,Controle!M:M,0))*E3356/100</f>
        <v>#N/A</v>
      </c>
    </row>
    <row r="3357" spans="1:20" hidden="1" x14ac:dyDescent="0.2">
      <c r="A3357" s="158">
        <f>BD_TS!A3356</f>
        <v>0</v>
      </c>
      <c r="B3357" s="158" t="str">
        <f>SUBSTITUTE(SUBSTITUTE(BD_TS!D3356," ",""),"-","/")</f>
        <v/>
      </c>
      <c r="C3357" s="158">
        <f>BD_TS!E3356</f>
        <v>0</v>
      </c>
      <c r="D3357" s="159">
        <f>BD_TS!F3356</f>
        <v>0</v>
      </c>
      <c r="E3357" s="160">
        <f>BD_TS!B3356</f>
        <v>0</v>
      </c>
      <c r="F3357" s="161">
        <f>BD_TS!C3356</f>
        <v>0</v>
      </c>
      <c r="G3357" s="187">
        <f>BD_TS!H3356</f>
        <v>0</v>
      </c>
      <c r="H3357" s="158" t="str">
        <f>IF($A3357=0,"",IFERROR(INDEX(BD_Gestão!A:A,MATCH('Banco de Dados'!$B3357,BD_Gestão!$B:$B,0)),"erro"))</f>
        <v/>
      </c>
      <c r="I3357" s="162" t="str">
        <f>IF($A3357=0,"",IFERROR(INDEX(BD_Gestão!E:E,MATCH('Banco de Dados'!$B3357,BD_Gestão!$B:$B,0)),"erro"))</f>
        <v/>
      </c>
      <c r="J3357" s="186" t="str">
        <f>IF($A3357=0,"",IFERROR(INDEX(BD_Gestão!B:B,MATCH('Banco de Dados'!$B3357,BD_Gestão!$B:$B,0)),"erro"))</f>
        <v/>
      </c>
      <c r="K3357" s="158" t="str">
        <f>IF($A3357=0,"",IFERROR(INDEX(BD_Gestão!C:C,MATCH('Banco de Dados'!$B3357,BD_Gestão!$B:$B,0)),"erro"))</f>
        <v/>
      </c>
      <c r="L3357" s="158" t="str">
        <f>IF($A3357=0,"",IFERROR(INDEX(BD_Gestão!H:H,MATCH('Banco de Dados'!$B3357,BD_Gestão!$B:$B,0)),"erro"))</f>
        <v/>
      </c>
      <c r="M3357" s="161" t="str">
        <f>IF($A3357=0,"",IFERROR(INDEX(BD_Gestão!F:F,MATCH('Banco de Dados'!$B3357,BD_Gestão!$B:$B,0)),"erro"))</f>
        <v/>
      </c>
      <c r="N3357" s="161" t="str">
        <f>IF($A3357=0,"",IFERROR(INDEX(BD_Gestão!J:J,MATCH('Banco de Dados'!$B3357,BD_Gestão!$B:$B,0)),"erro"))</f>
        <v/>
      </c>
      <c r="O3357" s="164" t="str">
        <f>IF($A3357=0,"",IFERROR(INDEX(BD_Gestão!K:K,MATCH('Banco de Dados'!$B3357,BD_Gestão!$B:$B,0)),"erro"))</f>
        <v/>
      </c>
      <c r="P3357" s="169" t="str">
        <f t="shared" si="210"/>
        <v/>
      </c>
      <c r="Q3357" s="170" t="str">
        <f t="shared" si="211"/>
        <v/>
      </c>
      <c r="R3357" s="163" t="e">
        <f t="shared" si="208"/>
        <v>#VALUE!</v>
      </c>
      <c r="S3357" s="163" t="e">
        <f t="shared" si="209"/>
        <v>#VALUE!</v>
      </c>
      <c r="T3357" s="163" t="e">
        <f>INDEX(Controle!O:O,MATCH('Banco de Dados'!A3357,Controle!M:M,0))*E3357/100</f>
        <v>#N/A</v>
      </c>
    </row>
    <row r="3358" spans="1:20" hidden="1" x14ac:dyDescent="0.2">
      <c r="A3358" s="158">
        <f>BD_TS!A3357</f>
        <v>0</v>
      </c>
      <c r="B3358" s="158" t="str">
        <f>SUBSTITUTE(SUBSTITUTE(BD_TS!D3357," ",""),"-","/")</f>
        <v/>
      </c>
      <c r="C3358" s="158">
        <f>BD_TS!E3357</f>
        <v>0</v>
      </c>
      <c r="D3358" s="159">
        <f>BD_TS!F3357</f>
        <v>0</v>
      </c>
      <c r="E3358" s="160">
        <f>BD_TS!B3357</f>
        <v>0</v>
      </c>
      <c r="F3358" s="161">
        <f>BD_TS!C3357</f>
        <v>0</v>
      </c>
      <c r="G3358" s="187">
        <f>BD_TS!H3357</f>
        <v>0</v>
      </c>
      <c r="H3358" s="158" t="str">
        <f>IF($A3358=0,"",IFERROR(INDEX(BD_Gestão!A:A,MATCH('Banco de Dados'!$B3358,BD_Gestão!$B:$B,0)),"erro"))</f>
        <v/>
      </c>
      <c r="I3358" s="162" t="str">
        <f>IF($A3358=0,"",IFERROR(INDEX(BD_Gestão!E:E,MATCH('Banco de Dados'!$B3358,BD_Gestão!$B:$B,0)),"erro"))</f>
        <v/>
      </c>
      <c r="J3358" s="186" t="str">
        <f>IF($A3358=0,"",IFERROR(INDEX(BD_Gestão!B:B,MATCH('Banco de Dados'!$B3358,BD_Gestão!$B:$B,0)),"erro"))</f>
        <v/>
      </c>
      <c r="K3358" s="158" t="str">
        <f>IF($A3358=0,"",IFERROR(INDEX(BD_Gestão!C:C,MATCH('Banco de Dados'!$B3358,BD_Gestão!$B:$B,0)),"erro"))</f>
        <v/>
      </c>
      <c r="L3358" s="158" t="str">
        <f>IF($A3358=0,"",IFERROR(INDEX(BD_Gestão!H:H,MATCH('Banco de Dados'!$B3358,BD_Gestão!$B:$B,0)),"erro"))</f>
        <v/>
      </c>
      <c r="M3358" s="161" t="str">
        <f>IF($A3358=0,"",IFERROR(INDEX(BD_Gestão!F:F,MATCH('Banco de Dados'!$B3358,BD_Gestão!$B:$B,0)),"erro"))</f>
        <v/>
      </c>
      <c r="N3358" s="161" t="str">
        <f>IF($A3358=0,"",IFERROR(INDEX(BD_Gestão!J:J,MATCH('Banco de Dados'!$B3358,BD_Gestão!$B:$B,0)),"erro"))</f>
        <v/>
      </c>
      <c r="O3358" s="164" t="str">
        <f>IF($A3358=0,"",IFERROR(INDEX(BD_Gestão!K:K,MATCH('Banco de Dados'!$B3358,BD_Gestão!$B:$B,0)),"erro"))</f>
        <v/>
      </c>
      <c r="P3358" s="169" t="str">
        <f t="shared" si="210"/>
        <v/>
      </c>
      <c r="Q3358" s="170" t="str">
        <f t="shared" si="211"/>
        <v/>
      </c>
      <c r="R3358" s="163" t="e">
        <f t="shared" si="208"/>
        <v>#VALUE!</v>
      </c>
      <c r="S3358" s="163" t="e">
        <f t="shared" si="209"/>
        <v>#VALUE!</v>
      </c>
      <c r="T3358" s="163" t="e">
        <f>INDEX(Controle!O:O,MATCH('Banco de Dados'!A3358,Controle!M:M,0))*E3358/100</f>
        <v>#N/A</v>
      </c>
    </row>
    <row r="3359" spans="1:20" hidden="1" x14ac:dyDescent="0.2">
      <c r="A3359" s="158">
        <f>BD_TS!A3358</f>
        <v>0</v>
      </c>
      <c r="B3359" s="158" t="str">
        <f>SUBSTITUTE(SUBSTITUTE(BD_TS!D3358," ",""),"-","/")</f>
        <v/>
      </c>
      <c r="C3359" s="158">
        <f>BD_TS!E3358</f>
        <v>0</v>
      </c>
      <c r="D3359" s="159">
        <f>BD_TS!F3358</f>
        <v>0</v>
      </c>
      <c r="E3359" s="160">
        <f>BD_TS!B3358</f>
        <v>0</v>
      </c>
      <c r="F3359" s="161">
        <f>BD_TS!C3358</f>
        <v>0</v>
      </c>
      <c r="G3359" s="187">
        <f>BD_TS!H3358</f>
        <v>0</v>
      </c>
      <c r="H3359" s="158" t="str">
        <f>IF($A3359=0,"",IFERROR(INDEX(BD_Gestão!A:A,MATCH('Banco de Dados'!$B3359,BD_Gestão!$B:$B,0)),"erro"))</f>
        <v/>
      </c>
      <c r="I3359" s="162" t="str">
        <f>IF($A3359=0,"",IFERROR(INDEX(BD_Gestão!E:E,MATCH('Banco de Dados'!$B3359,BD_Gestão!$B:$B,0)),"erro"))</f>
        <v/>
      </c>
      <c r="J3359" s="186" t="str">
        <f>IF($A3359=0,"",IFERROR(INDEX(BD_Gestão!B:B,MATCH('Banco de Dados'!$B3359,BD_Gestão!$B:$B,0)),"erro"))</f>
        <v/>
      </c>
      <c r="K3359" s="158" t="str">
        <f>IF($A3359=0,"",IFERROR(INDEX(BD_Gestão!C:C,MATCH('Banco de Dados'!$B3359,BD_Gestão!$B:$B,0)),"erro"))</f>
        <v/>
      </c>
      <c r="L3359" s="158" t="str">
        <f>IF($A3359=0,"",IFERROR(INDEX(BD_Gestão!H:H,MATCH('Banco de Dados'!$B3359,BD_Gestão!$B:$B,0)),"erro"))</f>
        <v/>
      </c>
      <c r="M3359" s="161" t="str">
        <f>IF($A3359=0,"",IFERROR(INDEX(BD_Gestão!F:F,MATCH('Banco de Dados'!$B3359,BD_Gestão!$B:$B,0)),"erro"))</f>
        <v/>
      </c>
      <c r="N3359" s="161" t="str">
        <f>IF($A3359=0,"",IFERROR(INDEX(BD_Gestão!J:J,MATCH('Banco de Dados'!$B3359,BD_Gestão!$B:$B,0)),"erro"))</f>
        <v/>
      </c>
      <c r="O3359" s="164" t="str">
        <f>IF($A3359=0,"",IFERROR(INDEX(BD_Gestão!K:K,MATCH('Banco de Dados'!$B3359,BD_Gestão!$B:$B,0)),"erro"))</f>
        <v/>
      </c>
      <c r="P3359" s="169" t="str">
        <f t="shared" si="210"/>
        <v/>
      </c>
      <c r="Q3359" s="170" t="str">
        <f t="shared" si="211"/>
        <v/>
      </c>
      <c r="R3359" s="163" t="e">
        <f t="shared" si="208"/>
        <v>#VALUE!</v>
      </c>
      <c r="S3359" s="163" t="e">
        <f t="shared" si="209"/>
        <v>#VALUE!</v>
      </c>
      <c r="T3359" s="163" t="e">
        <f>INDEX(Controle!O:O,MATCH('Banco de Dados'!A3359,Controle!M:M,0))*E3359/100</f>
        <v>#N/A</v>
      </c>
    </row>
    <row r="3360" spans="1:20" hidden="1" x14ac:dyDescent="0.2">
      <c r="A3360" s="158">
        <f>BD_TS!A3359</f>
        <v>0</v>
      </c>
      <c r="B3360" s="158" t="str">
        <f>SUBSTITUTE(SUBSTITUTE(BD_TS!D3359," ",""),"-","/")</f>
        <v/>
      </c>
      <c r="C3360" s="158">
        <f>BD_TS!E3359</f>
        <v>0</v>
      </c>
      <c r="D3360" s="159">
        <f>BD_TS!F3359</f>
        <v>0</v>
      </c>
      <c r="E3360" s="160">
        <f>BD_TS!B3359</f>
        <v>0</v>
      </c>
      <c r="F3360" s="161">
        <f>BD_TS!C3359</f>
        <v>0</v>
      </c>
      <c r="G3360" s="187">
        <f>BD_TS!H3359</f>
        <v>0</v>
      </c>
      <c r="H3360" s="158" t="str">
        <f>IF($A3360=0,"",IFERROR(INDEX(BD_Gestão!A:A,MATCH('Banco de Dados'!$B3360,BD_Gestão!$B:$B,0)),"erro"))</f>
        <v/>
      </c>
      <c r="I3360" s="162" t="str">
        <f>IF($A3360=0,"",IFERROR(INDEX(BD_Gestão!E:E,MATCH('Banco de Dados'!$B3360,BD_Gestão!$B:$B,0)),"erro"))</f>
        <v/>
      </c>
      <c r="J3360" s="186" t="str">
        <f>IF($A3360=0,"",IFERROR(INDEX(BD_Gestão!B:B,MATCH('Banco de Dados'!$B3360,BD_Gestão!$B:$B,0)),"erro"))</f>
        <v/>
      </c>
      <c r="K3360" s="158" t="str">
        <f>IF($A3360=0,"",IFERROR(INDEX(BD_Gestão!C:C,MATCH('Banco de Dados'!$B3360,BD_Gestão!$B:$B,0)),"erro"))</f>
        <v/>
      </c>
      <c r="L3360" s="158" t="str">
        <f>IF($A3360=0,"",IFERROR(INDEX(BD_Gestão!H:H,MATCH('Banco de Dados'!$B3360,BD_Gestão!$B:$B,0)),"erro"))</f>
        <v/>
      </c>
      <c r="M3360" s="161" t="str">
        <f>IF($A3360=0,"",IFERROR(INDEX(BD_Gestão!F:F,MATCH('Banco de Dados'!$B3360,BD_Gestão!$B:$B,0)),"erro"))</f>
        <v/>
      </c>
      <c r="N3360" s="161" t="str">
        <f>IF($A3360=0,"",IFERROR(INDEX(BD_Gestão!J:J,MATCH('Banco de Dados'!$B3360,BD_Gestão!$B:$B,0)),"erro"))</f>
        <v/>
      </c>
      <c r="O3360" s="164" t="str">
        <f>IF($A3360=0,"",IFERROR(INDEX(BD_Gestão!K:K,MATCH('Banco de Dados'!$B3360,BD_Gestão!$B:$B,0)),"erro"))</f>
        <v/>
      </c>
      <c r="P3360" s="169" t="str">
        <f t="shared" si="210"/>
        <v/>
      </c>
      <c r="Q3360" s="170" t="str">
        <f t="shared" si="211"/>
        <v/>
      </c>
      <c r="R3360" s="163" t="e">
        <f t="shared" si="208"/>
        <v>#VALUE!</v>
      </c>
      <c r="S3360" s="163" t="e">
        <f t="shared" si="209"/>
        <v>#VALUE!</v>
      </c>
      <c r="T3360" s="163" t="e">
        <f>INDEX(Controle!O:O,MATCH('Banco de Dados'!A3360,Controle!M:M,0))*E3360/100</f>
        <v>#N/A</v>
      </c>
    </row>
    <row r="3361" spans="1:20" hidden="1" x14ac:dyDescent="0.2">
      <c r="A3361" s="158">
        <f>BD_TS!A3360</f>
        <v>0</v>
      </c>
      <c r="B3361" s="158" t="str">
        <f>SUBSTITUTE(SUBSTITUTE(BD_TS!D3360," ",""),"-","/")</f>
        <v/>
      </c>
      <c r="C3361" s="158">
        <f>BD_TS!E3360</f>
        <v>0</v>
      </c>
      <c r="D3361" s="159">
        <f>BD_TS!F3360</f>
        <v>0</v>
      </c>
      <c r="E3361" s="160">
        <f>BD_TS!B3360</f>
        <v>0</v>
      </c>
      <c r="F3361" s="161">
        <f>BD_TS!C3360</f>
        <v>0</v>
      </c>
      <c r="G3361" s="187">
        <f>BD_TS!H3360</f>
        <v>0</v>
      </c>
      <c r="H3361" s="158" t="str">
        <f>IF($A3361=0,"",IFERROR(INDEX(BD_Gestão!A:A,MATCH('Banco de Dados'!$B3361,BD_Gestão!$B:$B,0)),"erro"))</f>
        <v/>
      </c>
      <c r="I3361" s="162" t="str">
        <f>IF($A3361=0,"",IFERROR(INDEX(BD_Gestão!E:E,MATCH('Banco de Dados'!$B3361,BD_Gestão!$B:$B,0)),"erro"))</f>
        <v/>
      </c>
      <c r="J3361" s="186" t="str">
        <f>IF($A3361=0,"",IFERROR(INDEX(BD_Gestão!B:B,MATCH('Banco de Dados'!$B3361,BD_Gestão!$B:$B,0)),"erro"))</f>
        <v/>
      </c>
      <c r="K3361" s="158" t="str">
        <f>IF($A3361=0,"",IFERROR(INDEX(BD_Gestão!C:C,MATCH('Banco de Dados'!$B3361,BD_Gestão!$B:$B,0)),"erro"))</f>
        <v/>
      </c>
      <c r="L3361" s="158" t="str">
        <f>IF($A3361=0,"",IFERROR(INDEX(BD_Gestão!H:H,MATCH('Banco de Dados'!$B3361,BD_Gestão!$B:$B,0)),"erro"))</f>
        <v/>
      </c>
      <c r="M3361" s="161" t="str">
        <f>IF($A3361=0,"",IFERROR(INDEX(BD_Gestão!F:F,MATCH('Banco de Dados'!$B3361,BD_Gestão!$B:$B,0)),"erro"))</f>
        <v/>
      </c>
      <c r="N3361" s="161" t="str">
        <f>IF($A3361=0,"",IFERROR(INDEX(BD_Gestão!J:J,MATCH('Banco de Dados'!$B3361,BD_Gestão!$B:$B,0)),"erro"))</f>
        <v/>
      </c>
      <c r="O3361" s="164" t="str">
        <f>IF($A3361=0,"",IFERROR(INDEX(BD_Gestão!K:K,MATCH('Banco de Dados'!$B3361,BD_Gestão!$B:$B,0)),"erro"))</f>
        <v/>
      </c>
      <c r="P3361" s="169" t="str">
        <f t="shared" si="210"/>
        <v/>
      </c>
      <c r="Q3361" s="170" t="str">
        <f t="shared" si="211"/>
        <v/>
      </c>
      <c r="R3361" s="163" t="e">
        <f t="shared" si="208"/>
        <v>#VALUE!</v>
      </c>
      <c r="S3361" s="163" t="e">
        <f t="shared" si="209"/>
        <v>#VALUE!</v>
      </c>
      <c r="T3361" s="163" t="e">
        <f>INDEX(Controle!O:O,MATCH('Banco de Dados'!A3361,Controle!M:M,0))*E3361/100</f>
        <v>#N/A</v>
      </c>
    </row>
    <row r="3362" spans="1:20" hidden="1" x14ac:dyDescent="0.2">
      <c r="A3362" s="158">
        <f>BD_TS!A3361</f>
        <v>0</v>
      </c>
      <c r="B3362" s="158" t="str">
        <f>SUBSTITUTE(SUBSTITUTE(BD_TS!D3361," ",""),"-","/")</f>
        <v/>
      </c>
      <c r="C3362" s="158">
        <f>BD_TS!E3361</f>
        <v>0</v>
      </c>
      <c r="D3362" s="159">
        <f>BD_TS!F3361</f>
        <v>0</v>
      </c>
      <c r="E3362" s="160">
        <f>BD_TS!B3361</f>
        <v>0</v>
      </c>
      <c r="F3362" s="161">
        <f>BD_TS!C3361</f>
        <v>0</v>
      </c>
      <c r="G3362" s="187">
        <f>BD_TS!H3361</f>
        <v>0</v>
      </c>
      <c r="H3362" s="158" t="str">
        <f>IF($A3362=0,"",IFERROR(INDEX(BD_Gestão!A:A,MATCH('Banco de Dados'!$B3362,BD_Gestão!$B:$B,0)),"erro"))</f>
        <v/>
      </c>
      <c r="I3362" s="162" t="str">
        <f>IF($A3362=0,"",IFERROR(INDEX(BD_Gestão!E:E,MATCH('Banco de Dados'!$B3362,BD_Gestão!$B:$B,0)),"erro"))</f>
        <v/>
      </c>
      <c r="J3362" s="186" t="str">
        <f>IF($A3362=0,"",IFERROR(INDEX(BD_Gestão!B:B,MATCH('Banco de Dados'!$B3362,BD_Gestão!$B:$B,0)),"erro"))</f>
        <v/>
      </c>
      <c r="K3362" s="158" t="str">
        <f>IF($A3362=0,"",IFERROR(INDEX(BD_Gestão!C:C,MATCH('Banco de Dados'!$B3362,BD_Gestão!$B:$B,0)),"erro"))</f>
        <v/>
      </c>
      <c r="L3362" s="158" t="str">
        <f>IF($A3362=0,"",IFERROR(INDEX(BD_Gestão!H:H,MATCH('Banco de Dados'!$B3362,BD_Gestão!$B:$B,0)),"erro"))</f>
        <v/>
      </c>
      <c r="M3362" s="161" t="str">
        <f>IF($A3362=0,"",IFERROR(INDEX(BD_Gestão!F:F,MATCH('Banco de Dados'!$B3362,BD_Gestão!$B:$B,0)),"erro"))</f>
        <v/>
      </c>
      <c r="N3362" s="161" t="str">
        <f>IF($A3362=0,"",IFERROR(INDEX(BD_Gestão!J:J,MATCH('Banco de Dados'!$B3362,BD_Gestão!$B:$B,0)),"erro"))</f>
        <v/>
      </c>
      <c r="O3362" s="164" t="str">
        <f>IF($A3362=0,"",IFERROR(INDEX(BD_Gestão!K:K,MATCH('Banco de Dados'!$B3362,BD_Gestão!$B:$B,0)),"erro"))</f>
        <v/>
      </c>
      <c r="P3362" s="169" t="str">
        <f t="shared" si="210"/>
        <v/>
      </c>
      <c r="Q3362" s="170" t="str">
        <f t="shared" si="211"/>
        <v/>
      </c>
      <c r="R3362" s="163" t="e">
        <f t="shared" si="208"/>
        <v>#VALUE!</v>
      </c>
      <c r="S3362" s="163" t="e">
        <f t="shared" si="209"/>
        <v>#VALUE!</v>
      </c>
      <c r="T3362" s="163" t="e">
        <f>INDEX(Controle!O:O,MATCH('Banco de Dados'!A3362,Controle!M:M,0))*E3362/100</f>
        <v>#N/A</v>
      </c>
    </row>
    <row r="3363" spans="1:20" hidden="1" x14ac:dyDescent="0.2">
      <c r="A3363" s="158">
        <f>BD_TS!A3362</f>
        <v>0</v>
      </c>
      <c r="B3363" s="158" t="str">
        <f>SUBSTITUTE(SUBSTITUTE(BD_TS!D3362," ",""),"-","/")</f>
        <v/>
      </c>
      <c r="C3363" s="158">
        <f>BD_TS!E3362</f>
        <v>0</v>
      </c>
      <c r="D3363" s="159">
        <f>BD_TS!F3362</f>
        <v>0</v>
      </c>
      <c r="E3363" s="160">
        <f>BD_TS!B3362</f>
        <v>0</v>
      </c>
      <c r="F3363" s="161">
        <f>BD_TS!C3362</f>
        <v>0</v>
      </c>
      <c r="G3363" s="187">
        <f>BD_TS!H3362</f>
        <v>0</v>
      </c>
      <c r="H3363" s="158" t="str">
        <f>IF($A3363=0,"",IFERROR(INDEX(BD_Gestão!A:A,MATCH('Banco de Dados'!$B3363,BD_Gestão!$B:$B,0)),"erro"))</f>
        <v/>
      </c>
      <c r="I3363" s="162" t="str">
        <f>IF($A3363=0,"",IFERROR(INDEX(BD_Gestão!E:E,MATCH('Banco de Dados'!$B3363,BD_Gestão!$B:$B,0)),"erro"))</f>
        <v/>
      </c>
      <c r="J3363" s="186" t="str">
        <f>IF($A3363=0,"",IFERROR(INDEX(BD_Gestão!B:B,MATCH('Banco de Dados'!$B3363,BD_Gestão!$B:$B,0)),"erro"))</f>
        <v/>
      </c>
      <c r="K3363" s="158" t="str">
        <f>IF($A3363=0,"",IFERROR(INDEX(BD_Gestão!C:C,MATCH('Banco de Dados'!$B3363,BD_Gestão!$B:$B,0)),"erro"))</f>
        <v/>
      </c>
      <c r="L3363" s="158" t="str">
        <f>IF($A3363=0,"",IFERROR(INDEX(BD_Gestão!H:H,MATCH('Banco de Dados'!$B3363,BD_Gestão!$B:$B,0)),"erro"))</f>
        <v/>
      </c>
      <c r="M3363" s="161" t="str">
        <f>IF($A3363=0,"",IFERROR(INDEX(BD_Gestão!F:F,MATCH('Banco de Dados'!$B3363,BD_Gestão!$B:$B,0)),"erro"))</f>
        <v/>
      </c>
      <c r="N3363" s="161" t="str">
        <f>IF($A3363=0,"",IFERROR(INDEX(BD_Gestão!J:J,MATCH('Banco de Dados'!$B3363,BD_Gestão!$B:$B,0)),"erro"))</f>
        <v/>
      </c>
      <c r="O3363" s="164" t="str">
        <f>IF($A3363=0,"",IFERROR(INDEX(BD_Gestão!K:K,MATCH('Banco de Dados'!$B3363,BD_Gestão!$B:$B,0)),"erro"))</f>
        <v/>
      </c>
      <c r="P3363" s="169" t="str">
        <f t="shared" si="210"/>
        <v/>
      </c>
      <c r="Q3363" s="170" t="str">
        <f t="shared" si="211"/>
        <v/>
      </c>
      <c r="R3363" s="163" t="e">
        <f t="shared" si="208"/>
        <v>#VALUE!</v>
      </c>
      <c r="S3363" s="163" t="e">
        <f t="shared" si="209"/>
        <v>#VALUE!</v>
      </c>
      <c r="T3363" s="163" t="e">
        <f>INDEX(Controle!O:O,MATCH('Banco de Dados'!A3363,Controle!M:M,0))*E3363/100</f>
        <v>#N/A</v>
      </c>
    </row>
    <row r="3364" spans="1:20" hidden="1" x14ac:dyDescent="0.2">
      <c r="A3364" s="158">
        <f>BD_TS!A3363</f>
        <v>0</v>
      </c>
      <c r="B3364" s="158" t="str">
        <f>SUBSTITUTE(SUBSTITUTE(BD_TS!D3363," ",""),"-","/")</f>
        <v/>
      </c>
      <c r="C3364" s="158">
        <f>BD_TS!E3363</f>
        <v>0</v>
      </c>
      <c r="D3364" s="159">
        <f>BD_TS!F3363</f>
        <v>0</v>
      </c>
      <c r="E3364" s="160">
        <f>BD_TS!B3363</f>
        <v>0</v>
      </c>
      <c r="F3364" s="161">
        <f>BD_TS!C3363</f>
        <v>0</v>
      </c>
      <c r="G3364" s="187">
        <f>BD_TS!H3363</f>
        <v>0</v>
      </c>
      <c r="H3364" s="158" t="str">
        <f>IF($A3364=0,"",IFERROR(INDEX(BD_Gestão!A:A,MATCH('Banco de Dados'!$B3364,BD_Gestão!$B:$B,0)),"erro"))</f>
        <v/>
      </c>
      <c r="I3364" s="162" t="str">
        <f>IF($A3364=0,"",IFERROR(INDEX(BD_Gestão!E:E,MATCH('Banco de Dados'!$B3364,BD_Gestão!$B:$B,0)),"erro"))</f>
        <v/>
      </c>
      <c r="J3364" s="186" t="str">
        <f>IF($A3364=0,"",IFERROR(INDEX(BD_Gestão!B:B,MATCH('Banco de Dados'!$B3364,BD_Gestão!$B:$B,0)),"erro"))</f>
        <v/>
      </c>
      <c r="K3364" s="158" t="str">
        <f>IF($A3364=0,"",IFERROR(INDEX(BD_Gestão!C:C,MATCH('Banco de Dados'!$B3364,BD_Gestão!$B:$B,0)),"erro"))</f>
        <v/>
      </c>
      <c r="L3364" s="158" t="str">
        <f>IF($A3364=0,"",IFERROR(INDEX(BD_Gestão!H:H,MATCH('Banco de Dados'!$B3364,BD_Gestão!$B:$B,0)),"erro"))</f>
        <v/>
      </c>
      <c r="M3364" s="161" t="str">
        <f>IF($A3364=0,"",IFERROR(INDEX(BD_Gestão!F:F,MATCH('Banco de Dados'!$B3364,BD_Gestão!$B:$B,0)),"erro"))</f>
        <v/>
      </c>
      <c r="N3364" s="161" t="str">
        <f>IF($A3364=0,"",IFERROR(INDEX(BD_Gestão!J:J,MATCH('Banco de Dados'!$B3364,BD_Gestão!$B:$B,0)),"erro"))</f>
        <v/>
      </c>
      <c r="O3364" s="164" t="str">
        <f>IF($A3364=0,"",IFERROR(INDEX(BD_Gestão!K:K,MATCH('Banco de Dados'!$B3364,BD_Gestão!$B:$B,0)),"erro"))</f>
        <v/>
      </c>
      <c r="P3364" s="169" t="str">
        <f t="shared" si="210"/>
        <v/>
      </c>
      <c r="Q3364" s="170" t="str">
        <f t="shared" si="211"/>
        <v/>
      </c>
      <c r="R3364" s="163" t="e">
        <f t="shared" si="208"/>
        <v>#VALUE!</v>
      </c>
      <c r="S3364" s="163" t="e">
        <f t="shared" si="209"/>
        <v>#VALUE!</v>
      </c>
      <c r="T3364" s="163" t="e">
        <f>INDEX(Controle!O:O,MATCH('Banco de Dados'!A3364,Controle!M:M,0))*E3364/100</f>
        <v>#N/A</v>
      </c>
    </row>
    <row r="3365" spans="1:20" hidden="1" x14ac:dyDescent="0.2">
      <c r="A3365" s="158">
        <f>BD_TS!A3364</f>
        <v>0</v>
      </c>
      <c r="B3365" s="158" t="str">
        <f>SUBSTITUTE(SUBSTITUTE(BD_TS!D3364," ",""),"-","/")</f>
        <v/>
      </c>
      <c r="C3365" s="158">
        <f>BD_TS!E3364</f>
        <v>0</v>
      </c>
      <c r="D3365" s="159">
        <f>BD_TS!F3364</f>
        <v>0</v>
      </c>
      <c r="E3365" s="160">
        <f>BD_TS!B3364</f>
        <v>0</v>
      </c>
      <c r="F3365" s="161">
        <f>BD_TS!C3364</f>
        <v>0</v>
      </c>
      <c r="G3365" s="187">
        <f>BD_TS!H3364</f>
        <v>0</v>
      </c>
      <c r="H3365" s="158" t="str">
        <f>IF($A3365=0,"",IFERROR(INDEX(BD_Gestão!A:A,MATCH('Banco de Dados'!$B3365,BD_Gestão!$B:$B,0)),"erro"))</f>
        <v/>
      </c>
      <c r="I3365" s="162" t="str">
        <f>IF($A3365=0,"",IFERROR(INDEX(BD_Gestão!E:E,MATCH('Banco de Dados'!$B3365,BD_Gestão!$B:$B,0)),"erro"))</f>
        <v/>
      </c>
      <c r="J3365" s="186" t="str">
        <f>IF($A3365=0,"",IFERROR(INDEX(BD_Gestão!B:B,MATCH('Banco de Dados'!$B3365,BD_Gestão!$B:$B,0)),"erro"))</f>
        <v/>
      </c>
      <c r="K3365" s="158" t="str">
        <f>IF($A3365=0,"",IFERROR(INDEX(BD_Gestão!C:C,MATCH('Banco de Dados'!$B3365,BD_Gestão!$B:$B,0)),"erro"))</f>
        <v/>
      </c>
      <c r="L3365" s="158" t="str">
        <f>IF($A3365=0,"",IFERROR(INDEX(BD_Gestão!H:H,MATCH('Banco de Dados'!$B3365,BD_Gestão!$B:$B,0)),"erro"))</f>
        <v/>
      </c>
      <c r="M3365" s="161" t="str">
        <f>IF($A3365=0,"",IFERROR(INDEX(BD_Gestão!F:F,MATCH('Banco de Dados'!$B3365,BD_Gestão!$B:$B,0)),"erro"))</f>
        <v/>
      </c>
      <c r="N3365" s="161" t="str">
        <f>IF($A3365=0,"",IFERROR(INDEX(BD_Gestão!J:J,MATCH('Banco de Dados'!$B3365,BD_Gestão!$B:$B,0)),"erro"))</f>
        <v/>
      </c>
      <c r="O3365" s="164" t="str">
        <f>IF($A3365=0,"",IFERROR(INDEX(BD_Gestão!K:K,MATCH('Banco de Dados'!$B3365,BD_Gestão!$B:$B,0)),"erro"))</f>
        <v/>
      </c>
      <c r="P3365" s="169" t="str">
        <f t="shared" si="210"/>
        <v/>
      </c>
      <c r="Q3365" s="170" t="str">
        <f t="shared" si="211"/>
        <v/>
      </c>
      <c r="R3365" s="163" t="e">
        <f t="shared" si="208"/>
        <v>#VALUE!</v>
      </c>
      <c r="S3365" s="163" t="e">
        <f t="shared" si="209"/>
        <v>#VALUE!</v>
      </c>
      <c r="T3365" s="163" t="e">
        <f>INDEX(Controle!O:O,MATCH('Banco de Dados'!A3365,Controle!M:M,0))*E3365/100</f>
        <v>#N/A</v>
      </c>
    </row>
    <row r="3366" spans="1:20" hidden="1" x14ac:dyDescent="0.2">
      <c r="A3366" s="158">
        <f>BD_TS!A3365</f>
        <v>0</v>
      </c>
      <c r="B3366" s="158" t="str">
        <f>SUBSTITUTE(SUBSTITUTE(BD_TS!D3365," ",""),"-","/")</f>
        <v/>
      </c>
      <c r="C3366" s="158">
        <f>BD_TS!E3365</f>
        <v>0</v>
      </c>
      <c r="D3366" s="159">
        <f>BD_TS!F3365</f>
        <v>0</v>
      </c>
      <c r="E3366" s="160">
        <f>BD_TS!B3365</f>
        <v>0</v>
      </c>
      <c r="F3366" s="161">
        <f>BD_TS!C3365</f>
        <v>0</v>
      </c>
      <c r="G3366" s="187">
        <f>BD_TS!H3365</f>
        <v>0</v>
      </c>
      <c r="H3366" s="158" t="str">
        <f>IF($A3366=0,"",IFERROR(INDEX(BD_Gestão!A:A,MATCH('Banco de Dados'!$B3366,BD_Gestão!$B:$B,0)),"erro"))</f>
        <v/>
      </c>
      <c r="I3366" s="162" t="str">
        <f>IF($A3366=0,"",IFERROR(INDEX(BD_Gestão!E:E,MATCH('Banco de Dados'!$B3366,BD_Gestão!$B:$B,0)),"erro"))</f>
        <v/>
      </c>
      <c r="J3366" s="186" t="str">
        <f>IF($A3366=0,"",IFERROR(INDEX(BD_Gestão!B:B,MATCH('Banco de Dados'!$B3366,BD_Gestão!$B:$B,0)),"erro"))</f>
        <v/>
      </c>
      <c r="K3366" s="158" t="str">
        <f>IF($A3366=0,"",IFERROR(INDEX(BD_Gestão!C:C,MATCH('Banco de Dados'!$B3366,BD_Gestão!$B:$B,0)),"erro"))</f>
        <v/>
      </c>
      <c r="L3366" s="158" t="str">
        <f>IF($A3366=0,"",IFERROR(INDEX(BD_Gestão!H:H,MATCH('Banco de Dados'!$B3366,BD_Gestão!$B:$B,0)),"erro"))</f>
        <v/>
      </c>
      <c r="M3366" s="161" t="str">
        <f>IF($A3366=0,"",IFERROR(INDEX(BD_Gestão!F:F,MATCH('Banco de Dados'!$B3366,BD_Gestão!$B:$B,0)),"erro"))</f>
        <v/>
      </c>
      <c r="N3366" s="161" t="str">
        <f>IF($A3366=0,"",IFERROR(INDEX(BD_Gestão!J:J,MATCH('Banco de Dados'!$B3366,BD_Gestão!$B:$B,0)),"erro"))</f>
        <v/>
      </c>
      <c r="O3366" s="164" t="str">
        <f>IF($A3366=0,"",IFERROR(INDEX(BD_Gestão!K:K,MATCH('Banco de Dados'!$B3366,BD_Gestão!$B:$B,0)),"erro"))</f>
        <v/>
      </c>
      <c r="P3366" s="169" t="str">
        <f t="shared" si="210"/>
        <v/>
      </c>
      <c r="Q3366" s="170" t="str">
        <f t="shared" si="211"/>
        <v/>
      </c>
      <c r="R3366" s="163" t="e">
        <f t="shared" si="208"/>
        <v>#VALUE!</v>
      </c>
      <c r="S3366" s="163" t="e">
        <f t="shared" si="209"/>
        <v>#VALUE!</v>
      </c>
      <c r="T3366" s="163" t="e">
        <f>INDEX(Controle!O:O,MATCH('Banco de Dados'!A3366,Controle!M:M,0))*E3366/100</f>
        <v>#N/A</v>
      </c>
    </row>
    <row r="3367" spans="1:20" hidden="1" x14ac:dyDescent="0.2">
      <c r="A3367" s="158">
        <f>BD_TS!A3366</f>
        <v>0</v>
      </c>
      <c r="B3367" s="158" t="str">
        <f>SUBSTITUTE(SUBSTITUTE(BD_TS!D3366," ",""),"-","/")</f>
        <v/>
      </c>
      <c r="C3367" s="158">
        <f>BD_TS!E3366</f>
        <v>0</v>
      </c>
      <c r="D3367" s="159">
        <f>BD_TS!F3366</f>
        <v>0</v>
      </c>
      <c r="E3367" s="160">
        <f>BD_TS!B3366</f>
        <v>0</v>
      </c>
      <c r="F3367" s="161">
        <f>BD_TS!C3366</f>
        <v>0</v>
      </c>
      <c r="G3367" s="187">
        <f>BD_TS!H3366</f>
        <v>0</v>
      </c>
      <c r="H3367" s="158" t="str">
        <f>IF($A3367=0,"",IFERROR(INDEX(BD_Gestão!A:A,MATCH('Banco de Dados'!$B3367,BD_Gestão!$B:$B,0)),"erro"))</f>
        <v/>
      </c>
      <c r="I3367" s="162" t="str">
        <f>IF($A3367=0,"",IFERROR(INDEX(BD_Gestão!E:E,MATCH('Banco de Dados'!$B3367,BD_Gestão!$B:$B,0)),"erro"))</f>
        <v/>
      </c>
      <c r="J3367" s="186" t="str">
        <f>IF($A3367=0,"",IFERROR(INDEX(BD_Gestão!B:B,MATCH('Banco de Dados'!$B3367,BD_Gestão!$B:$B,0)),"erro"))</f>
        <v/>
      </c>
      <c r="K3367" s="158" t="str">
        <f>IF($A3367=0,"",IFERROR(INDEX(BD_Gestão!C:C,MATCH('Banco de Dados'!$B3367,BD_Gestão!$B:$B,0)),"erro"))</f>
        <v/>
      </c>
      <c r="L3367" s="158" t="str">
        <f>IF($A3367=0,"",IFERROR(INDEX(BD_Gestão!H:H,MATCH('Banco de Dados'!$B3367,BD_Gestão!$B:$B,0)),"erro"))</f>
        <v/>
      </c>
      <c r="M3367" s="161" t="str">
        <f>IF($A3367=0,"",IFERROR(INDEX(BD_Gestão!F:F,MATCH('Banco de Dados'!$B3367,BD_Gestão!$B:$B,0)),"erro"))</f>
        <v/>
      </c>
      <c r="N3367" s="161" t="str">
        <f>IF($A3367=0,"",IFERROR(INDEX(BD_Gestão!J:J,MATCH('Banco de Dados'!$B3367,BD_Gestão!$B:$B,0)),"erro"))</f>
        <v/>
      </c>
      <c r="O3367" s="164" t="str">
        <f>IF($A3367=0,"",IFERROR(INDEX(BD_Gestão!K:K,MATCH('Banco de Dados'!$B3367,BD_Gestão!$B:$B,0)),"erro"))</f>
        <v/>
      </c>
      <c r="P3367" s="169" t="str">
        <f t="shared" si="210"/>
        <v/>
      </c>
      <c r="Q3367" s="170" t="str">
        <f t="shared" si="211"/>
        <v/>
      </c>
      <c r="R3367" s="163" t="e">
        <f t="shared" si="208"/>
        <v>#VALUE!</v>
      </c>
      <c r="S3367" s="163" t="e">
        <f t="shared" si="209"/>
        <v>#VALUE!</v>
      </c>
      <c r="T3367" s="163" t="e">
        <f>INDEX(Controle!O:O,MATCH('Banco de Dados'!A3367,Controle!M:M,0))*E3367/100</f>
        <v>#N/A</v>
      </c>
    </row>
    <row r="3368" spans="1:20" hidden="1" x14ac:dyDescent="0.2">
      <c r="A3368" s="158">
        <f>BD_TS!A3367</f>
        <v>0</v>
      </c>
      <c r="B3368" s="158" t="str">
        <f>SUBSTITUTE(SUBSTITUTE(BD_TS!D3367," ",""),"-","/")</f>
        <v/>
      </c>
      <c r="C3368" s="158">
        <f>BD_TS!E3367</f>
        <v>0</v>
      </c>
      <c r="D3368" s="159">
        <f>BD_TS!F3367</f>
        <v>0</v>
      </c>
      <c r="E3368" s="160">
        <f>BD_TS!B3367</f>
        <v>0</v>
      </c>
      <c r="F3368" s="161">
        <f>BD_TS!C3367</f>
        <v>0</v>
      </c>
      <c r="G3368" s="187">
        <f>BD_TS!H3367</f>
        <v>0</v>
      </c>
      <c r="H3368" s="158" t="str">
        <f>IF($A3368=0,"",IFERROR(INDEX(BD_Gestão!A:A,MATCH('Banco de Dados'!$B3368,BD_Gestão!$B:$B,0)),"erro"))</f>
        <v/>
      </c>
      <c r="I3368" s="162" t="str">
        <f>IF($A3368=0,"",IFERROR(INDEX(BD_Gestão!E:E,MATCH('Banco de Dados'!$B3368,BD_Gestão!$B:$B,0)),"erro"))</f>
        <v/>
      </c>
      <c r="J3368" s="186" t="str">
        <f>IF($A3368=0,"",IFERROR(INDEX(BD_Gestão!B:B,MATCH('Banco de Dados'!$B3368,BD_Gestão!$B:$B,0)),"erro"))</f>
        <v/>
      </c>
      <c r="K3368" s="158" t="str">
        <f>IF($A3368=0,"",IFERROR(INDEX(BD_Gestão!C:C,MATCH('Banco de Dados'!$B3368,BD_Gestão!$B:$B,0)),"erro"))</f>
        <v/>
      </c>
      <c r="L3368" s="158" t="str">
        <f>IF($A3368=0,"",IFERROR(INDEX(BD_Gestão!H:H,MATCH('Banco de Dados'!$B3368,BD_Gestão!$B:$B,0)),"erro"))</f>
        <v/>
      </c>
      <c r="M3368" s="161" t="str">
        <f>IF($A3368=0,"",IFERROR(INDEX(BD_Gestão!F:F,MATCH('Banco de Dados'!$B3368,BD_Gestão!$B:$B,0)),"erro"))</f>
        <v/>
      </c>
      <c r="N3368" s="161" t="str">
        <f>IF($A3368=0,"",IFERROR(INDEX(BD_Gestão!J:J,MATCH('Banco de Dados'!$B3368,BD_Gestão!$B:$B,0)),"erro"))</f>
        <v/>
      </c>
      <c r="O3368" s="164" t="str">
        <f>IF($A3368=0,"",IFERROR(INDEX(BD_Gestão!K:K,MATCH('Banco de Dados'!$B3368,BD_Gestão!$B:$B,0)),"erro"))</f>
        <v/>
      </c>
      <c r="P3368" s="169" t="str">
        <f t="shared" si="210"/>
        <v/>
      </c>
      <c r="Q3368" s="170" t="str">
        <f t="shared" si="211"/>
        <v/>
      </c>
      <c r="R3368" s="163" t="e">
        <f t="shared" si="208"/>
        <v>#VALUE!</v>
      </c>
      <c r="S3368" s="163" t="e">
        <f t="shared" si="209"/>
        <v>#VALUE!</v>
      </c>
      <c r="T3368" s="163" t="e">
        <f>INDEX(Controle!O:O,MATCH('Banco de Dados'!A3368,Controle!M:M,0))*E3368/100</f>
        <v>#N/A</v>
      </c>
    </row>
    <row r="3369" spans="1:20" hidden="1" x14ac:dyDescent="0.2">
      <c r="A3369" s="158">
        <f>BD_TS!A3368</f>
        <v>0</v>
      </c>
      <c r="B3369" s="158" t="str">
        <f>SUBSTITUTE(SUBSTITUTE(BD_TS!D3368," ",""),"-","/")</f>
        <v/>
      </c>
      <c r="C3369" s="158">
        <f>BD_TS!E3368</f>
        <v>0</v>
      </c>
      <c r="D3369" s="159">
        <f>BD_TS!F3368</f>
        <v>0</v>
      </c>
      <c r="E3369" s="160">
        <f>BD_TS!B3368</f>
        <v>0</v>
      </c>
      <c r="F3369" s="161">
        <f>BD_TS!C3368</f>
        <v>0</v>
      </c>
      <c r="G3369" s="187">
        <f>BD_TS!H3368</f>
        <v>0</v>
      </c>
      <c r="H3369" s="158" t="str">
        <f>IF($A3369=0,"",IFERROR(INDEX(BD_Gestão!A:A,MATCH('Banco de Dados'!$B3369,BD_Gestão!$B:$B,0)),"erro"))</f>
        <v/>
      </c>
      <c r="I3369" s="162" t="str">
        <f>IF($A3369=0,"",IFERROR(INDEX(BD_Gestão!E:E,MATCH('Banco de Dados'!$B3369,BD_Gestão!$B:$B,0)),"erro"))</f>
        <v/>
      </c>
      <c r="J3369" s="186" t="str">
        <f>IF($A3369=0,"",IFERROR(INDEX(BD_Gestão!B:B,MATCH('Banco de Dados'!$B3369,BD_Gestão!$B:$B,0)),"erro"))</f>
        <v/>
      </c>
      <c r="K3369" s="158" t="str">
        <f>IF($A3369=0,"",IFERROR(INDEX(BD_Gestão!C:C,MATCH('Banco de Dados'!$B3369,BD_Gestão!$B:$B,0)),"erro"))</f>
        <v/>
      </c>
      <c r="L3369" s="158" t="str">
        <f>IF($A3369=0,"",IFERROR(INDEX(BD_Gestão!H:H,MATCH('Banco de Dados'!$B3369,BD_Gestão!$B:$B,0)),"erro"))</f>
        <v/>
      </c>
      <c r="M3369" s="161" t="str">
        <f>IF($A3369=0,"",IFERROR(INDEX(BD_Gestão!F:F,MATCH('Banco de Dados'!$B3369,BD_Gestão!$B:$B,0)),"erro"))</f>
        <v/>
      </c>
      <c r="N3369" s="161" t="str">
        <f>IF($A3369=0,"",IFERROR(INDEX(BD_Gestão!J:J,MATCH('Banco de Dados'!$B3369,BD_Gestão!$B:$B,0)),"erro"))</f>
        <v/>
      </c>
      <c r="O3369" s="164" t="str">
        <f>IF($A3369=0,"",IFERROR(INDEX(BD_Gestão!K:K,MATCH('Banco de Dados'!$B3369,BD_Gestão!$B:$B,0)),"erro"))</f>
        <v/>
      </c>
      <c r="P3369" s="169" t="str">
        <f t="shared" si="210"/>
        <v/>
      </c>
      <c r="Q3369" s="170" t="str">
        <f t="shared" si="211"/>
        <v/>
      </c>
      <c r="R3369" s="163" t="e">
        <f t="shared" si="208"/>
        <v>#VALUE!</v>
      </c>
      <c r="S3369" s="163" t="e">
        <f t="shared" si="209"/>
        <v>#VALUE!</v>
      </c>
      <c r="T3369" s="163" t="e">
        <f>INDEX(Controle!O:O,MATCH('Banco de Dados'!A3369,Controle!M:M,0))*E3369/100</f>
        <v>#N/A</v>
      </c>
    </row>
    <row r="3370" spans="1:20" hidden="1" x14ac:dyDescent="0.2">
      <c r="A3370" s="158">
        <f>BD_TS!A3369</f>
        <v>0</v>
      </c>
      <c r="B3370" s="158" t="str">
        <f>SUBSTITUTE(SUBSTITUTE(BD_TS!D3369," ",""),"-","/")</f>
        <v/>
      </c>
      <c r="C3370" s="158">
        <f>BD_TS!E3369</f>
        <v>0</v>
      </c>
      <c r="D3370" s="159">
        <f>BD_TS!F3369</f>
        <v>0</v>
      </c>
      <c r="E3370" s="160">
        <f>BD_TS!B3369</f>
        <v>0</v>
      </c>
      <c r="F3370" s="161">
        <f>BD_TS!C3369</f>
        <v>0</v>
      </c>
      <c r="G3370" s="187">
        <f>BD_TS!H3369</f>
        <v>0</v>
      </c>
      <c r="H3370" s="158" t="str">
        <f>IF($A3370=0,"",IFERROR(INDEX(BD_Gestão!A:A,MATCH('Banco de Dados'!$B3370,BD_Gestão!$B:$B,0)),"erro"))</f>
        <v/>
      </c>
      <c r="I3370" s="162" t="str">
        <f>IF($A3370=0,"",IFERROR(INDEX(BD_Gestão!E:E,MATCH('Banco de Dados'!$B3370,BD_Gestão!$B:$B,0)),"erro"))</f>
        <v/>
      </c>
      <c r="J3370" s="186" t="str">
        <f>IF($A3370=0,"",IFERROR(INDEX(BD_Gestão!B:B,MATCH('Banco de Dados'!$B3370,BD_Gestão!$B:$B,0)),"erro"))</f>
        <v/>
      </c>
      <c r="K3370" s="158" t="str">
        <f>IF($A3370=0,"",IFERROR(INDEX(BD_Gestão!C:C,MATCH('Banco de Dados'!$B3370,BD_Gestão!$B:$B,0)),"erro"))</f>
        <v/>
      </c>
      <c r="L3370" s="158" t="str">
        <f>IF($A3370=0,"",IFERROR(INDEX(BD_Gestão!H:H,MATCH('Banco de Dados'!$B3370,BD_Gestão!$B:$B,0)),"erro"))</f>
        <v/>
      </c>
      <c r="M3370" s="161" t="str">
        <f>IF($A3370=0,"",IFERROR(INDEX(BD_Gestão!F:F,MATCH('Banco de Dados'!$B3370,BD_Gestão!$B:$B,0)),"erro"))</f>
        <v/>
      </c>
      <c r="N3370" s="161" t="str">
        <f>IF($A3370=0,"",IFERROR(INDEX(BD_Gestão!J:J,MATCH('Banco de Dados'!$B3370,BD_Gestão!$B:$B,0)),"erro"))</f>
        <v/>
      </c>
      <c r="O3370" s="164" t="str">
        <f>IF($A3370=0,"",IFERROR(INDEX(BD_Gestão!K:K,MATCH('Banco de Dados'!$B3370,BD_Gestão!$B:$B,0)),"erro"))</f>
        <v/>
      </c>
      <c r="P3370" s="169" t="str">
        <f t="shared" si="210"/>
        <v/>
      </c>
      <c r="Q3370" s="170" t="str">
        <f t="shared" si="211"/>
        <v/>
      </c>
      <c r="R3370" s="163" t="e">
        <f t="shared" si="208"/>
        <v>#VALUE!</v>
      </c>
      <c r="S3370" s="163" t="e">
        <f t="shared" si="209"/>
        <v>#VALUE!</v>
      </c>
      <c r="T3370" s="163" t="e">
        <f>INDEX(Controle!O:O,MATCH('Banco de Dados'!A3370,Controle!M:M,0))*E3370/100</f>
        <v>#N/A</v>
      </c>
    </row>
    <row r="3371" spans="1:20" hidden="1" x14ac:dyDescent="0.2">
      <c r="A3371" s="158">
        <f>BD_TS!A3370</f>
        <v>0</v>
      </c>
      <c r="B3371" s="158" t="str">
        <f>SUBSTITUTE(SUBSTITUTE(BD_TS!D3370," ",""),"-","/")</f>
        <v/>
      </c>
      <c r="C3371" s="158">
        <f>BD_TS!E3370</f>
        <v>0</v>
      </c>
      <c r="D3371" s="159">
        <f>BD_TS!F3370</f>
        <v>0</v>
      </c>
      <c r="E3371" s="160">
        <f>BD_TS!B3370</f>
        <v>0</v>
      </c>
      <c r="F3371" s="161">
        <f>BD_TS!C3370</f>
        <v>0</v>
      </c>
      <c r="G3371" s="187">
        <f>BD_TS!H3370</f>
        <v>0</v>
      </c>
      <c r="H3371" s="158" t="str">
        <f>IF($A3371=0,"",IFERROR(INDEX(BD_Gestão!A:A,MATCH('Banco de Dados'!$B3371,BD_Gestão!$B:$B,0)),"erro"))</f>
        <v/>
      </c>
      <c r="I3371" s="162" t="str">
        <f>IF($A3371=0,"",IFERROR(INDEX(BD_Gestão!E:E,MATCH('Banco de Dados'!$B3371,BD_Gestão!$B:$B,0)),"erro"))</f>
        <v/>
      </c>
      <c r="J3371" s="186" t="str">
        <f>IF($A3371=0,"",IFERROR(INDEX(BD_Gestão!B:B,MATCH('Banco de Dados'!$B3371,BD_Gestão!$B:$B,0)),"erro"))</f>
        <v/>
      </c>
      <c r="K3371" s="158" t="str">
        <f>IF($A3371=0,"",IFERROR(INDEX(BD_Gestão!C:C,MATCH('Banco de Dados'!$B3371,BD_Gestão!$B:$B,0)),"erro"))</f>
        <v/>
      </c>
      <c r="L3371" s="158" t="str">
        <f>IF($A3371=0,"",IFERROR(INDEX(BD_Gestão!H:H,MATCH('Banco de Dados'!$B3371,BD_Gestão!$B:$B,0)),"erro"))</f>
        <v/>
      </c>
      <c r="M3371" s="161" t="str">
        <f>IF($A3371=0,"",IFERROR(INDEX(BD_Gestão!F:F,MATCH('Banco de Dados'!$B3371,BD_Gestão!$B:$B,0)),"erro"))</f>
        <v/>
      </c>
      <c r="N3371" s="161" t="str">
        <f>IF($A3371=0,"",IFERROR(INDEX(BD_Gestão!J:J,MATCH('Banco de Dados'!$B3371,BD_Gestão!$B:$B,0)),"erro"))</f>
        <v/>
      </c>
      <c r="O3371" s="164" t="str">
        <f>IF($A3371=0,"",IFERROR(INDEX(BD_Gestão!K:K,MATCH('Banco de Dados'!$B3371,BD_Gestão!$B:$B,0)),"erro"))</f>
        <v/>
      </c>
      <c r="P3371" s="169" t="str">
        <f t="shared" si="210"/>
        <v/>
      </c>
      <c r="Q3371" s="170" t="str">
        <f t="shared" si="211"/>
        <v/>
      </c>
      <c r="R3371" s="163" t="e">
        <f t="shared" si="208"/>
        <v>#VALUE!</v>
      </c>
      <c r="S3371" s="163" t="e">
        <f t="shared" si="209"/>
        <v>#VALUE!</v>
      </c>
      <c r="T3371" s="163" t="e">
        <f>INDEX(Controle!O:O,MATCH('Banco de Dados'!A3371,Controle!M:M,0))*E3371/100</f>
        <v>#N/A</v>
      </c>
    </row>
    <row r="3372" spans="1:20" hidden="1" x14ac:dyDescent="0.2">
      <c r="A3372" s="158">
        <f>BD_TS!A3371</f>
        <v>0</v>
      </c>
      <c r="B3372" s="158" t="str">
        <f>SUBSTITUTE(SUBSTITUTE(BD_TS!D3371," ",""),"-","/")</f>
        <v/>
      </c>
      <c r="C3372" s="158">
        <f>BD_TS!E3371</f>
        <v>0</v>
      </c>
      <c r="D3372" s="159">
        <f>BD_TS!F3371</f>
        <v>0</v>
      </c>
      <c r="E3372" s="160">
        <f>BD_TS!B3371</f>
        <v>0</v>
      </c>
      <c r="F3372" s="161">
        <f>BD_TS!C3371</f>
        <v>0</v>
      </c>
      <c r="G3372" s="187">
        <f>BD_TS!H3371</f>
        <v>0</v>
      </c>
      <c r="H3372" s="158" t="str">
        <f>IF($A3372=0,"",IFERROR(INDEX(BD_Gestão!A:A,MATCH('Banco de Dados'!$B3372,BD_Gestão!$B:$B,0)),"erro"))</f>
        <v/>
      </c>
      <c r="I3372" s="162" t="str">
        <f>IF($A3372=0,"",IFERROR(INDEX(BD_Gestão!E:E,MATCH('Banco de Dados'!$B3372,BD_Gestão!$B:$B,0)),"erro"))</f>
        <v/>
      </c>
      <c r="J3372" s="186" t="str">
        <f>IF($A3372=0,"",IFERROR(INDEX(BD_Gestão!B:B,MATCH('Banco de Dados'!$B3372,BD_Gestão!$B:$B,0)),"erro"))</f>
        <v/>
      </c>
      <c r="K3372" s="158" t="str">
        <f>IF($A3372=0,"",IFERROR(INDEX(BD_Gestão!C:C,MATCH('Banco de Dados'!$B3372,BD_Gestão!$B:$B,0)),"erro"))</f>
        <v/>
      </c>
      <c r="L3372" s="158" t="str">
        <f>IF($A3372=0,"",IFERROR(INDEX(BD_Gestão!H:H,MATCH('Banco de Dados'!$B3372,BD_Gestão!$B:$B,0)),"erro"))</f>
        <v/>
      </c>
      <c r="M3372" s="161" t="str">
        <f>IF($A3372=0,"",IFERROR(INDEX(BD_Gestão!F:F,MATCH('Banco de Dados'!$B3372,BD_Gestão!$B:$B,0)),"erro"))</f>
        <v/>
      </c>
      <c r="N3372" s="161" t="str">
        <f>IF($A3372=0,"",IFERROR(INDEX(BD_Gestão!J:J,MATCH('Banco de Dados'!$B3372,BD_Gestão!$B:$B,0)),"erro"))</f>
        <v/>
      </c>
      <c r="O3372" s="164" t="str">
        <f>IF($A3372=0,"",IFERROR(INDEX(BD_Gestão!K:K,MATCH('Banco de Dados'!$B3372,BD_Gestão!$B:$B,0)),"erro"))</f>
        <v/>
      </c>
      <c r="P3372" s="169" t="str">
        <f t="shared" si="210"/>
        <v/>
      </c>
      <c r="Q3372" s="170" t="str">
        <f t="shared" si="211"/>
        <v/>
      </c>
      <c r="R3372" s="163" t="e">
        <f t="shared" si="208"/>
        <v>#VALUE!</v>
      </c>
      <c r="S3372" s="163" t="e">
        <f t="shared" si="209"/>
        <v>#VALUE!</v>
      </c>
      <c r="T3372" s="163" t="e">
        <f>INDEX(Controle!O:O,MATCH('Banco de Dados'!A3372,Controle!M:M,0))*E3372/100</f>
        <v>#N/A</v>
      </c>
    </row>
    <row r="3373" spans="1:20" hidden="1" x14ac:dyDescent="0.2">
      <c r="A3373" s="158">
        <f>BD_TS!A3372</f>
        <v>0</v>
      </c>
      <c r="B3373" s="158" t="str">
        <f>SUBSTITUTE(SUBSTITUTE(BD_TS!D3372," ",""),"-","/")</f>
        <v/>
      </c>
      <c r="C3373" s="158">
        <f>BD_TS!E3372</f>
        <v>0</v>
      </c>
      <c r="D3373" s="159">
        <f>BD_TS!F3372</f>
        <v>0</v>
      </c>
      <c r="E3373" s="160">
        <f>BD_TS!B3372</f>
        <v>0</v>
      </c>
      <c r="F3373" s="161">
        <f>BD_TS!C3372</f>
        <v>0</v>
      </c>
      <c r="G3373" s="187">
        <f>BD_TS!H3372</f>
        <v>0</v>
      </c>
      <c r="H3373" s="158" t="str">
        <f>IF($A3373=0,"",IFERROR(INDEX(BD_Gestão!A:A,MATCH('Banco de Dados'!$B3373,BD_Gestão!$B:$B,0)),"erro"))</f>
        <v/>
      </c>
      <c r="I3373" s="162" t="str">
        <f>IF($A3373=0,"",IFERROR(INDEX(BD_Gestão!E:E,MATCH('Banco de Dados'!$B3373,BD_Gestão!$B:$B,0)),"erro"))</f>
        <v/>
      </c>
      <c r="J3373" s="186" t="str">
        <f>IF($A3373=0,"",IFERROR(INDEX(BD_Gestão!B:B,MATCH('Banco de Dados'!$B3373,BD_Gestão!$B:$B,0)),"erro"))</f>
        <v/>
      </c>
      <c r="K3373" s="158" t="str">
        <f>IF($A3373=0,"",IFERROR(INDEX(BD_Gestão!C:C,MATCH('Banco de Dados'!$B3373,BD_Gestão!$B:$B,0)),"erro"))</f>
        <v/>
      </c>
      <c r="L3373" s="158" t="str">
        <f>IF($A3373=0,"",IFERROR(INDEX(BD_Gestão!H:H,MATCH('Banco de Dados'!$B3373,BD_Gestão!$B:$B,0)),"erro"))</f>
        <v/>
      </c>
      <c r="M3373" s="161" t="str">
        <f>IF($A3373=0,"",IFERROR(INDEX(BD_Gestão!F:F,MATCH('Banco de Dados'!$B3373,BD_Gestão!$B:$B,0)),"erro"))</f>
        <v/>
      </c>
      <c r="N3373" s="161" t="str">
        <f>IF($A3373=0,"",IFERROR(INDEX(BD_Gestão!J:J,MATCH('Banco de Dados'!$B3373,BD_Gestão!$B:$B,0)),"erro"))</f>
        <v/>
      </c>
      <c r="O3373" s="164" t="str">
        <f>IF($A3373=0,"",IFERROR(INDEX(BD_Gestão!K:K,MATCH('Banco de Dados'!$B3373,BD_Gestão!$B:$B,0)),"erro"))</f>
        <v/>
      </c>
      <c r="P3373" s="169" t="str">
        <f t="shared" si="210"/>
        <v/>
      </c>
      <c r="Q3373" s="170" t="str">
        <f t="shared" si="211"/>
        <v/>
      </c>
      <c r="R3373" s="163" t="e">
        <f t="shared" si="208"/>
        <v>#VALUE!</v>
      </c>
      <c r="S3373" s="163" t="e">
        <f t="shared" si="209"/>
        <v>#VALUE!</v>
      </c>
      <c r="T3373" s="163" t="e">
        <f>INDEX(Controle!O:O,MATCH('Banco de Dados'!A3373,Controle!M:M,0))*E3373/100</f>
        <v>#N/A</v>
      </c>
    </row>
    <row r="3374" spans="1:20" hidden="1" x14ac:dyDescent="0.2">
      <c r="A3374" s="158">
        <f>BD_TS!A3373</f>
        <v>0</v>
      </c>
      <c r="B3374" s="158" t="str">
        <f>SUBSTITUTE(SUBSTITUTE(BD_TS!D3373," ",""),"-","/")</f>
        <v/>
      </c>
      <c r="C3374" s="158">
        <f>BD_TS!E3373</f>
        <v>0</v>
      </c>
      <c r="D3374" s="159">
        <f>BD_TS!F3373</f>
        <v>0</v>
      </c>
      <c r="E3374" s="160">
        <f>BD_TS!B3373</f>
        <v>0</v>
      </c>
      <c r="F3374" s="161">
        <f>BD_TS!C3373</f>
        <v>0</v>
      </c>
      <c r="G3374" s="187">
        <f>BD_TS!H3373</f>
        <v>0</v>
      </c>
      <c r="H3374" s="158" t="str">
        <f>IF($A3374=0,"",IFERROR(INDEX(BD_Gestão!A:A,MATCH('Banco de Dados'!$B3374,BD_Gestão!$B:$B,0)),"erro"))</f>
        <v/>
      </c>
      <c r="I3374" s="162" t="str">
        <f>IF($A3374=0,"",IFERROR(INDEX(BD_Gestão!E:E,MATCH('Banco de Dados'!$B3374,BD_Gestão!$B:$B,0)),"erro"))</f>
        <v/>
      </c>
      <c r="J3374" s="186" t="str">
        <f>IF($A3374=0,"",IFERROR(INDEX(BD_Gestão!B:B,MATCH('Banco de Dados'!$B3374,BD_Gestão!$B:$B,0)),"erro"))</f>
        <v/>
      </c>
      <c r="K3374" s="158" t="str">
        <f>IF($A3374=0,"",IFERROR(INDEX(BD_Gestão!C:C,MATCH('Banco de Dados'!$B3374,BD_Gestão!$B:$B,0)),"erro"))</f>
        <v/>
      </c>
      <c r="L3374" s="158" t="str">
        <f>IF($A3374=0,"",IFERROR(INDEX(BD_Gestão!H:H,MATCH('Banco de Dados'!$B3374,BD_Gestão!$B:$B,0)),"erro"))</f>
        <v/>
      </c>
      <c r="M3374" s="161" t="str">
        <f>IF($A3374=0,"",IFERROR(INDEX(BD_Gestão!F:F,MATCH('Banco de Dados'!$B3374,BD_Gestão!$B:$B,0)),"erro"))</f>
        <v/>
      </c>
      <c r="N3374" s="161" t="str">
        <f>IF($A3374=0,"",IFERROR(INDEX(BD_Gestão!J:J,MATCH('Banco de Dados'!$B3374,BD_Gestão!$B:$B,0)),"erro"))</f>
        <v/>
      </c>
      <c r="O3374" s="164" t="str">
        <f>IF($A3374=0,"",IFERROR(INDEX(BD_Gestão!K:K,MATCH('Banco de Dados'!$B3374,BD_Gestão!$B:$B,0)),"erro"))</f>
        <v/>
      </c>
      <c r="P3374" s="169" t="str">
        <f t="shared" si="210"/>
        <v/>
      </c>
      <c r="Q3374" s="170" t="str">
        <f t="shared" si="211"/>
        <v/>
      </c>
      <c r="R3374" s="163" t="e">
        <f t="shared" si="208"/>
        <v>#VALUE!</v>
      </c>
      <c r="S3374" s="163" t="e">
        <f t="shared" si="209"/>
        <v>#VALUE!</v>
      </c>
      <c r="T3374" s="163" t="e">
        <f>INDEX(Controle!O:O,MATCH('Banco de Dados'!A3374,Controle!M:M,0))*E3374/100</f>
        <v>#N/A</v>
      </c>
    </row>
    <row r="3375" spans="1:20" hidden="1" x14ac:dyDescent="0.2">
      <c r="A3375" s="158">
        <f>BD_TS!A3374</f>
        <v>0</v>
      </c>
      <c r="B3375" s="158" t="str">
        <f>SUBSTITUTE(SUBSTITUTE(BD_TS!D3374," ",""),"-","/")</f>
        <v/>
      </c>
      <c r="C3375" s="158">
        <f>BD_TS!E3374</f>
        <v>0</v>
      </c>
      <c r="D3375" s="159">
        <f>BD_TS!F3374</f>
        <v>0</v>
      </c>
      <c r="E3375" s="160">
        <f>BD_TS!B3374</f>
        <v>0</v>
      </c>
      <c r="F3375" s="161">
        <f>BD_TS!C3374</f>
        <v>0</v>
      </c>
      <c r="G3375" s="187">
        <f>BD_TS!H3374</f>
        <v>0</v>
      </c>
      <c r="H3375" s="158" t="str">
        <f>IF($A3375=0,"",IFERROR(INDEX(BD_Gestão!A:A,MATCH('Banco de Dados'!$B3375,BD_Gestão!$B:$B,0)),"erro"))</f>
        <v/>
      </c>
      <c r="I3375" s="162" t="str">
        <f>IF($A3375=0,"",IFERROR(INDEX(BD_Gestão!E:E,MATCH('Banco de Dados'!$B3375,BD_Gestão!$B:$B,0)),"erro"))</f>
        <v/>
      </c>
      <c r="J3375" s="186" t="str">
        <f>IF($A3375=0,"",IFERROR(INDEX(BD_Gestão!B:B,MATCH('Banco de Dados'!$B3375,BD_Gestão!$B:$B,0)),"erro"))</f>
        <v/>
      </c>
      <c r="K3375" s="158" t="str">
        <f>IF($A3375=0,"",IFERROR(INDEX(BD_Gestão!C:C,MATCH('Banco de Dados'!$B3375,BD_Gestão!$B:$B,0)),"erro"))</f>
        <v/>
      </c>
      <c r="L3375" s="158" t="str">
        <f>IF($A3375=0,"",IFERROR(INDEX(BD_Gestão!H:H,MATCH('Banco de Dados'!$B3375,BD_Gestão!$B:$B,0)),"erro"))</f>
        <v/>
      </c>
      <c r="M3375" s="161" t="str">
        <f>IF($A3375=0,"",IFERROR(INDEX(BD_Gestão!F:F,MATCH('Banco de Dados'!$B3375,BD_Gestão!$B:$B,0)),"erro"))</f>
        <v/>
      </c>
      <c r="N3375" s="161" t="str">
        <f>IF($A3375=0,"",IFERROR(INDEX(BD_Gestão!J:J,MATCH('Banco de Dados'!$B3375,BD_Gestão!$B:$B,0)),"erro"))</f>
        <v/>
      </c>
      <c r="O3375" s="164" t="str">
        <f>IF($A3375=0,"",IFERROR(INDEX(BD_Gestão!K:K,MATCH('Banco de Dados'!$B3375,BD_Gestão!$B:$B,0)),"erro"))</f>
        <v/>
      </c>
      <c r="P3375" s="169" t="str">
        <f t="shared" si="210"/>
        <v/>
      </c>
      <c r="Q3375" s="170" t="str">
        <f t="shared" si="211"/>
        <v/>
      </c>
      <c r="R3375" s="163" t="e">
        <f t="shared" si="208"/>
        <v>#VALUE!</v>
      </c>
      <c r="S3375" s="163" t="e">
        <f t="shared" si="209"/>
        <v>#VALUE!</v>
      </c>
      <c r="T3375" s="163" t="e">
        <f>INDEX(Controle!O:O,MATCH('Banco de Dados'!A3375,Controle!M:M,0))*E3375/100</f>
        <v>#N/A</v>
      </c>
    </row>
    <row r="3376" spans="1:20" hidden="1" x14ac:dyDescent="0.2">
      <c r="A3376" s="158">
        <f>BD_TS!A3375</f>
        <v>0</v>
      </c>
      <c r="B3376" s="158" t="str">
        <f>SUBSTITUTE(SUBSTITUTE(BD_TS!D3375," ",""),"-","/")</f>
        <v/>
      </c>
      <c r="C3376" s="158">
        <f>BD_TS!E3375</f>
        <v>0</v>
      </c>
      <c r="D3376" s="159">
        <f>BD_TS!F3375</f>
        <v>0</v>
      </c>
      <c r="E3376" s="160">
        <f>BD_TS!B3375</f>
        <v>0</v>
      </c>
      <c r="F3376" s="161">
        <f>BD_TS!C3375</f>
        <v>0</v>
      </c>
      <c r="G3376" s="187">
        <f>BD_TS!H3375</f>
        <v>0</v>
      </c>
      <c r="H3376" s="158" t="str">
        <f>IF($A3376=0,"",IFERROR(INDEX(BD_Gestão!A:A,MATCH('Banco de Dados'!$B3376,BD_Gestão!$B:$B,0)),"erro"))</f>
        <v/>
      </c>
      <c r="I3376" s="162" t="str">
        <f>IF($A3376=0,"",IFERROR(INDEX(BD_Gestão!E:E,MATCH('Banco de Dados'!$B3376,BD_Gestão!$B:$B,0)),"erro"))</f>
        <v/>
      </c>
      <c r="J3376" s="186" t="str">
        <f>IF($A3376=0,"",IFERROR(INDEX(BD_Gestão!B:B,MATCH('Banco de Dados'!$B3376,BD_Gestão!$B:$B,0)),"erro"))</f>
        <v/>
      </c>
      <c r="K3376" s="158" t="str">
        <f>IF($A3376=0,"",IFERROR(INDEX(BD_Gestão!C:C,MATCH('Banco de Dados'!$B3376,BD_Gestão!$B:$B,0)),"erro"))</f>
        <v/>
      </c>
      <c r="L3376" s="158" t="str">
        <f>IF($A3376=0,"",IFERROR(INDEX(BD_Gestão!H:H,MATCH('Banco de Dados'!$B3376,BD_Gestão!$B:$B,0)),"erro"))</f>
        <v/>
      </c>
      <c r="M3376" s="161" t="str">
        <f>IF($A3376=0,"",IFERROR(INDEX(BD_Gestão!F:F,MATCH('Banco de Dados'!$B3376,BD_Gestão!$B:$B,0)),"erro"))</f>
        <v/>
      </c>
      <c r="N3376" s="161" t="str">
        <f>IF($A3376=0,"",IFERROR(INDEX(BD_Gestão!J:J,MATCH('Banco de Dados'!$B3376,BD_Gestão!$B:$B,0)),"erro"))</f>
        <v/>
      </c>
      <c r="O3376" s="164" t="str">
        <f>IF($A3376=0,"",IFERROR(INDEX(BD_Gestão!K:K,MATCH('Banco de Dados'!$B3376,BD_Gestão!$B:$B,0)),"erro"))</f>
        <v/>
      </c>
      <c r="P3376" s="169" t="str">
        <f t="shared" si="210"/>
        <v/>
      </c>
      <c r="Q3376" s="170" t="str">
        <f t="shared" si="211"/>
        <v/>
      </c>
      <c r="R3376" s="163" t="e">
        <f t="shared" si="208"/>
        <v>#VALUE!</v>
      </c>
      <c r="S3376" s="163" t="e">
        <f t="shared" si="209"/>
        <v>#VALUE!</v>
      </c>
      <c r="T3376" s="163" t="e">
        <f>INDEX(Controle!O:O,MATCH('Banco de Dados'!A3376,Controle!M:M,0))*E3376/100</f>
        <v>#N/A</v>
      </c>
    </row>
    <row r="3377" spans="1:20" hidden="1" x14ac:dyDescent="0.2">
      <c r="A3377" s="158">
        <f>BD_TS!A3376</f>
        <v>0</v>
      </c>
      <c r="B3377" s="158" t="str">
        <f>SUBSTITUTE(SUBSTITUTE(BD_TS!D3376," ",""),"-","/")</f>
        <v/>
      </c>
      <c r="C3377" s="158">
        <f>BD_TS!E3376</f>
        <v>0</v>
      </c>
      <c r="D3377" s="159">
        <f>BD_TS!F3376</f>
        <v>0</v>
      </c>
      <c r="E3377" s="160">
        <f>BD_TS!B3376</f>
        <v>0</v>
      </c>
      <c r="F3377" s="161">
        <f>BD_TS!C3376</f>
        <v>0</v>
      </c>
      <c r="G3377" s="187">
        <f>BD_TS!H3376</f>
        <v>0</v>
      </c>
      <c r="H3377" s="158" t="str">
        <f>IF($A3377=0,"",IFERROR(INDEX(BD_Gestão!A:A,MATCH('Banco de Dados'!$B3377,BD_Gestão!$B:$B,0)),"erro"))</f>
        <v/>
      </c>
      <c r="I3377" s="162" t="str">
        <f>IF($A3377=0,"",IFERROR(INDEX(BD_Gestão!E:E,MATCH('Banco de Dados'!$B3377,BD_Gestão!$B:$B,0)),"erro"))</f>
        <v/>
      </c>
      <c r="J3377" s="186" t="str">
        <f>IF($A3377=0,"",IFERROR(INDEX(BD_Gestão!B:B,MATCH('Banco de Dados'!$B3377,BD_Gestão!$B:$B,0)),"erro"))</f>
        <v/>
      </c>
      <c r="K3377" s="158" t="str">
        <f>IF($A3377=0,"",IFERROR(INDEX(BD_Gestão!C:C,MATCH('Banco de Dados'!$B3377,BD_Gestão!$B:$B,0)),"erro"))</f>
        <v/>
      </c>
      <c r="L3377" s="158" t="str">
        <f>IF($A3377=0,"",IFERROR(INDEX(BD_Gestão!H:H,MATCH('Banco de Dados'!$B3377,BD_Gestão!$B:$B,0)),"erro"))</f>
        <v/>
      </c>
      <c r="M3377" s="161" t="str">
        <f>IF($A3377=0,"",IFERROR(INDEX(BD_Gestão!F:F,MATCH('Banco de Dados'!$B3377,BD_Gestão!$B:$B,0)),"erro"))</f>
        <v/>
      </c>
      <c r="N3377" s="161" t="str">
        <f>IF($A3377=0,"",IFERROR(INDEX(BD_Gestão!J:J,MATCH('Banco de Dados'!$B3377,BD_Gestão!$B:$B,0)),"erro"))</f>
        <v/>
      </c>
      <c r="O3377" s="164" t="str">
        <f>IF($A3377=0,"",IFERROR(INDEX(BD_Gestão!K:K,MATCH('Banco de Dados'!$B3377,BD_Gestão!$B:$B,0)),"erro"))</f>
        <v/>
      </c>
      <c r="P3377" s="169" t="str">
        <f t="shared" si="210"/>
        <v/>
      </c>
      <c r="Q3377" s="170" t="str">
        <f t="shared" si="211"/>
        <v/>
      </c>
      <c r="R3377" s="163" t="e">
        <f t="shared" si="208"/>
        <v>#VALUE!</v>
      </c>
      <c r="S3377" s="163" t="e">
        <f t="shared" si="209"/>
        <v>#VALUE!</v>
      </c>
      <c r="T3377" s="163" t="e">
        <f>INDEX(Controle!O:O,MATCH('Banco de Dados'!A3377,Controle!M:M,0))*E3377/100</f>
        <v>#N/A</v>
      </c>
    </row>
    <row r="3378" spans="1:20" hidden="1" x14ac:dyDescent="0.2">
      <c r="A3378" s="158">
        <f>BD_TS!A3377</f>
        <v>0</v>
      </c>
      <c r="B3378" s="158" t="str">
        <f>SUBSTITUTE(SUBSTITUTE(BD_TS!D3377," ",""),"-","/")</f>
        <v/>
      </c>
      <c r="C3378" s="158">
        <f>BD_TS!E3377</f>
        <v>0</v>
      </c>
      <c r="D3378" s="159">
        <f>BD_TS!F3377</f>
        <v>0</v>
      </c>
      <c r="E3378" s="160">
        <f>BD_TS!B3377</f>
        <v>0</v>
      </c>
      <c r="F3378" s="161">
        <f>BD_TS!C3377</f>
        <v>0</v>
      </c>
      <c r="G3378" s="187">
        <f>BD_TS!H3377</f>
        <v>0</v>
      </c>
      <c r="H3378" s="158" t="str">
        <f>IF($A3378=0,"",IFERROR(INDEX(BD_Gestão!A:A,MATCH('Banco de Dados'!$B3378,BD_Gestão!$B:$B,0)),"erro"))</f>
        <v/>
      </c>
      <c r="I3378" s="162" t="str">
        <f>IF($A3378=0,"",IFERROR(INDEX(BD_Gestão!E:E,MATCH('Banco de Dados'!$B3378,BD_Gestão!$B:$B,0)),"erro"))</f>
        <v/>
      </c>
      <c r="J3378" s="186" t="str">
        <f>IF($A3378=0,"",IFERROR(INDEX(BD_Gestão!B:B,MATCH('Banco de Dados'!$B3378,BD_Gestão!$B:$B,0)),"erro"))</f>
        <v/>
      </c>
      <c r="K3378" s="158" t="str">
        <f>IF($A3378=0,"",IFERROR(INDEX(BD_Gestão!C:C,MATCH('Banco de Dados'!$B3378,BD_Gestão!$B:$B,0)),"erro"))</f>
        <v/>
      </c>
      <c r="L3378" s="158" t="str">
        <f>IF($A3378=0,"",IFERROR(INDEX(BD_Gestão!H:H,MATCH('Banco de Dados'!$B3378,BD_Gestão!$B:$B,0)),"erro"))</f>
        <v/>
      </c>
      <c r="M3378" s="161" t="str">
        <f>IF($A3378=0,"",IFERROR(INDEX(BD_Gestão!F:F,MATCH('Banco de Dados'!$B3378,BD_Gestão!$B:$B,0)),"erro"))</f>
        <v/>
      </c>
      <c r="N3378" s="161" t="str">
        <f>IF($A3378=0,"",IFERROR(INDEX(BD_Gestão!J:J,MATCH('Banco de Dados'!$B3378,BD_Gestão!$B:$B,0)),"erro"))</f>
        <v/>
      </c>
      <c r="O3378" s="164" t="str">
        <f>IF($A3378=0,"",IFERROR(INDEX(BD_Gestão!K:K,MATCH('Banco de Dados'!$B3378,BD_Gestão!$B:$B,0)),"erro"))</f>
        <v/>
      </c>
      <c r="P3378" s="169" t="str">
        <f t="shared" si="210"/>
        <v/>
      </c>
      <c r="Q3378" s="170" t="str">
        <f t="shared" si="211"/>
        <v/>
      </c>
      <c r="R3378" s="163" t="e">
        <f t="shared" si="208"/>
        <v>#VALUE!</v>
      </c>
      <c r="S3378" s="163" t="e">
        <f t="shared" si="209"/>
        <v>#VALUE!</v>
      </c>
      <c r="T3378" s="163" t="e">
        <f>INDEX(Controle!O:O,MATCH('Banco de Dados'!A3378,Controle!M:M,0))*E3378/100</f>
        <v>#N/A</v>
      </c>
    </row>
    <row r="3379" spans="1:20" hidden="1" x14ac:dyDescent="0.2">
      <c r="A3379" s="158">
        <f>BD_TS!A3378</f>
        <v>0</v>
      </c>
      <c r="B3379" s="158" t="str">
        <f>SUBSTITUTE(SUBSTITUTE(BD_TS!D3378," ",""),"-","/")</f>
        <v/>
      </c>
      <c r="C3379" s="158">
        <f>BD_TS!E3378</f>
        <v>0</v>
      </c>
      <c r="D3379" s="159">
        <f>BD_TS!F3378</f>
        <v>0</v>
      </c>
      <c r="E3379" s="160">
        <f>BD_TS!B3378</f>
        <v>0</v>
      </c>
      <c r="F3379" s="161">
        <f>BD_TS!C3378</f>
        <v>0</v>
      </c>
      <c r="G3379" s="187">
        <f>BD_TS!H3378</f>
        <v>0</v>
      </c>
      <c r="H3379" s="158" t="str">
        <f>IF($A3379=0,"",IFERROR(INDEX(BD_Gestão!A:A,MATCH('Banco de Dados'!$B3379,BD_Gestão!$B:$B,0)),"erro"))</f>
        <v/>
      </c>
      <c r="I3379" s="162" t="str">
        <f>IF($A3379=0,"",IFERROR(INDEX(BD_Gestão!E:E,MATCH('Banco de Dados'!$B3379,BD_Gestão!$B:$B,0)),"erro"))</f>
        <v/>
      </c>
      <c r="J3379" s="186" t="str">
        <f>IF($A3379=0,"",IFERROR(INDEX(BD_Gestão!B:B,MATCH('Banco de Dados'!$B3379,BD_Gestão!$B:$B,0)),"erro"))</f>
        <v/>
      </c>
      <c r="K3379" s="158" t="str">
        <f>IF($A3379=0,"",IFERROR(INDEX(BD_Gestão!C:C,MATCH('Banco de Dados'!$B3379,BD_Gestão!$B:$B,0)),"erro"))</f>
        <v/>
      </c>
      <c r="L3379" s="158" t="str">
        <f>IF($A3379=0,"",IFERROR(INDEX(BD_Gestão!H:H,MATCH('Banco de Dados'!$B3379,BD_Gestão!$B:$B,0)),"erro"))</f>
        <v/>
      </c>
      <c r="M3379" s="161" t="str">
        <f>IF($A3379=0,"",IFERROR(INDEX(BD_Gestão!F:F,MATCH('Banco de Dados'!$B3379,BD_Gestão!$B:$B,0)),"erro"))</f>
        <v/>
      </c>
      <c r="N3379" s="161" t="str">
        <f>IF($A3379=0,"",IFERROR(INDEX(BD_Gestão!J:J,MATCH('Banco de Dados'!$B3379,BD_Gestão!$B:$B,0)),"erro"))</f>
        <v/>
      </c>
      <c r="O3379" s="164" t="str">
        <f>IF($A3379=0,"",IFERROR(INDEX(BD_Gestão!K:K,MATCH('Banco de Dados'!$B3379,BD_Gestão!$B:$B,0)),"erro"))</f>
        <v/>
      </c>
      <c r="P3379" s="169" t="str">
        <f t="shared" si="210"/>
        <v/>
      </c>
      <c r="Q3379" s="170" t="str">
        <f t="shared" si="211"/>
        <v/>
      </c>
      <c r="R3379" s="163" t="e">
        <f t="shared" si="208"/>
        <v>#VALUE!</v>
      </c>
      <c r="S3379" s="163" t="e">
        <f t="shared" si="209"/>
        <v>#VALUE!</v>
      </c>
      <c r="T3379" s="163" t="e">
        <f>INDEX(Controle!O:O,MATCH('Banco de Dados'!A3379,Controle!M:M,0))*E3379/100</f>
        <v>#N/A</v>
      </c>
    </row>
    <row r="3380" spans="1:20" hidden="1" x14ac:dyDescent="0.2">
      <c r="A3380" s="158">
        <f>BD_TS!A3379</f>
        <v>0</v>
      </c>
      <c r="B3380" s="158" t="str">
        <f>SUBSTITUTE(SUBSTITUTE(BD_TS!D3379," ",""),"-","/")</f>
        <v/>
      </c>
      <c r="C3380" s="158">
        <f>BD_TS!E3379</f>
        <v>0</v>
      </c>
      <c r="D3380" s="159">
        <f>BD_TS!F3379</f>
        <v>0</v>
      </c>
      <c r="E3380" s="160">
        <f>BD_TS!B3379</f>
        <v>0</v>
      </c>
      <c r="F3380" s="161">
        <f>BD_TS!C3379</f>
        <v>0</v>
      </c>
      <c r="G3380" s="187">
        <f>BD_TS!H3379</f>
        <v>0</v>
      </c>
      <c r="H3380" s="158" t="str">
        <f>IF($A3380=0,"",IFERROR(INDEX(BD_Gestão!A:A,MATCH('Banco de Dados'!$B3380,BD_Gestão!$B:$B,0)),"erro"))</f>
        <v/>
      </c>
      <c r="I3380" s="162" t="str">
        <f>IF($A3380=0,"",IFERROR(INDEX(BD_Gestão!E:E,MATCH('Banco de Dados'!$B3380,BD_Gestão!$B:$B,0)),"erro"))</f>
        <v/>
      </c>
      <c r="J3380" s="186" t="str">
        <f>IF($A3380=0,"",IFERROR(INDEX(BD_Gestão!B:B,MATCH('Banco de Dados'!$B3380,BD_Gestão!$B:$B,0)),"erro"))</f>
        <v/>
      </c>
      <c r="K3380" s="158" t="str">
        <f>IF($A3380=0,"",IFERROR(INDEX(BD_Gestão!C:C,MATCH('Banco de Dados'!$B3380,BD_Gestão!$B:$B,0)),"erro"))</f>
        <v/>
      </c>
      <c r="L3380" s="158" t="str">
        <f>IF($A3380=0,"",IFERROR(INDEX(BD_Gestão!H:H,MATCH('Banco de Dados'!$B3380,BD_Gestão!$B:$B,0)),"erro"))</f>
        <v/>
      </c>
      <c r="M3380" s="161" t="str">
        <f>IF($A3380=0,"",IFERROR(INDEX(BD_Gestão!F:F,MATCH('Banco de Dados'!$B3380,BD_Gestão!$B:$B,0)),"erro"))</f>
        <v/>
      </c>
      <c r="N3380" s="161" t="str">
        <f>IF($A3380=0,"",IFERROR(INDEX(BD_Gestão!J:J,MATCH('Banco de Dados'!$B3380,BD_Gestão!$B:$B,0)),"erro"))</f>
        <v/>
      </c>
      <c r="O3380" s="164" t="str">
        <f>IF($A3380=0,"",IFERROR(INDEX(BD_Gestão!K:K,MATCH('Banco de Dados'!$B3380,BD_Gestão!$B:$B,0)),"erro"))</f>
        <v/>
      </c>
      <c r="P3380" s="169" t="str">
        <f t="shared" si="210"/>
        <v/>
      </c>
      <c r="Q3380" s="170" t="str">
        <f t="shared" si="211"/>
        <v/>
      </c>
      <c r="R3380" s="163" t="e">
        <f t="shared" si="208"/>
        <v>#VALUE!</v>
      </c>
      <c r="S3380" s="163" t="e">
        <f t="shared" si="209"/>
        <v>#VALUE!</v>
      </c>
      <c r="T3380" s="163" t="e">
        <f>INDEX(Controle!O:O,MATCH('Banco de Dados'!A3380,Controle!M:M,0))*E3380/100</f>
        <v>#N/A</v>
      </c>
    </row>
    <row r="3381" spans="1:20" hidden="1" x14ac:dyDescent="0.2">
      <c r="A3381" s="158">
        <f>BD_TS!A3380</f>
        <v>0</v>
      </c>
      <c r="B3381" s="158" t="str">
        <f>SUBSTITUTE(SUBSTITUTE(BD_TS!D3380," ",""),"-","/")</f>
        <v/>
      </c>
      <c r="C3381" s="158">
        <f>BD_TS!E3380</f>
        <v>0</v>
      </c>
      <c r="D3381" s="159">
        <f>BD_TS!F3380</f>
        <v>0</v>
      </c>
      <c r="E3381" s="160">
        <f>BD_TS!B3380</f>
        <v>0</v>
      </c>
      <c r="F3381" s="161">
        <f>BD_TS!C3380</f>
        <v>0</v>
      </c>
      <c r="G3381" s="187">
        <f>BD_TS!H3380</f>
        <v>0</v>
      </c>
      <c r="H3381" s="158" t="str">
        <f>IF($A3381=0,"",IFERROR(INDEX(BD_Gestão!A:A,MATCH('Banco de Dados'!$B3381,BD_Gestão!$B:$B,0)),"erro"))</f>
        <v/>
      </c>
      <c r="I3381" s="162" t="str">
        <f>IF($A3381=0,"",IFERROR(INDEX(BD_Gestão!E:E,MATCH('Banco de Dados'!$B3381,BD_Gestão!$B:$B,0)),"erro"))</f>
        <v/>
      </c>
      <c r="J3381" s="186" t="str">
        <f>IF($A3381=0,"",IFERROR(INDEX(BD_Gestão!B:B,MATCH('Banco de Dados'!$B3381,BD_Gestão!$B:$B,0)),"erro"))</f>
        <v/>
      </c>
      <c r="K3381" s="158" t="str">
        <f>IF($A3381=0,"",IFERROR(INDEX(BD_Gestão!C:C,MATCH('Banco de Dados'!$B3381,BD_Gestão!$B:$B,0)),"erro"))</f>
        <v/>
      </c>
      <c r="L3381" s="158" t="str">
        <f>IF($A3381=0,"",IFERROR(INDEX(BD_Gestão!H:H,MATCH('Banco de Dados'!$B3381,BD_Gestão!$B:$B,0)),"erro"))</f>
        <v/>
      </c>
      <c r="M3381" s="161" t="str">
        <f>IF($A3381=0,"",IFERROR(INDEX(BD_Gestão!F:F,MATCH('Banco de Dados'!$B3381,BD_Gestão!$B:$B,0)),"erro"))</f>
        <v/>
      </c>
      <c r="N3381" s="161" t="str">
        <f>IF($A3381=0,"",IFERROR(INDEX(BD_Gestão!J:J,MATCH('Banco de Dados'!$B3381,BD_Gestão!$B:$B,0)),"erro"))</f>
        <v/>
      </c>
      <c r="O3381" s="164" t="str">
        <f>IF($A3381=0,"",IFERROR(INDEX(BD_Gestão!K:K,MATCH('Banco de Dados'!$B3381,BD_Gestão!$B:$B,0)),"erro"))</f>
        <v/>
      </c>
      <c r="P3381" s="169" t="str">
        <f t="shared" si="210"/>
        <v/>
      </c>
      <c r="Q3381" s="170" t="str">
        <f t="shared" si="211"/>
        <v/>
      </c>
      <c r="R3381" s="163" t="e">
        <f t="shared" si="208"/>
        <v>#VALUE!</v>
      </c>
      <c r="S3381" s="163" t="e">
        <f t="shared" si="209"/>
        <v>#VALUE!</v>
      </c>
      <c r="T3381" s="163" t="e">
        <f>INDEX(Controle!O:O,MATCH('Banco de Dados'!A3381,Controle!M:M,0))*E3381/100</f>
        <v>#N/A</v>
      </c>
    </row>
    <row r="3382" spans="1:20" hidden="1" x14ac:dyDescent="0.2">
      <c r="A3382" s="158">
        <f>BD_TS!A3381</f>
        <v>0</v>
      </c>
      <c r="B3382" s="158" t="str">
        <f>SUBSTITUTE(SUBSTITUTE(BD_TS!D3381," ",""),"-","/")</f>
        <v/>
      </c>
      <c r="C3382" s="158">
        <f>BD_TS!E3381</f>
        <v>0</v>
      </c>
      <c r="D3382" s="159">
        <f>BD_TS!F3381</f>
        <v>0</v>
      </c>
      <c r="E3382" s="160">
        <f>BD_TS!B3381</f>
        <v>0</v>
      </c>
      <c r="F3382" s="161">
        <f>BD_TS!C3381</f>
        <v>0</v>
      </c>
      <c r="G3382" s="187">
        <f>BD_TS!H3381</f>
        <v>0</v>
      </c>
      <c r="H3382" s="158" t="str">
        <f>IF($A3382=0,"",IFERROR(INDEX(BD_Gestão!A:A,MATCH('Banco de Dados'!$B3382,BD_Gestão!$B:$B,0)),"erro"))</f>
        <v/>
      </c>
      <c r="I3382" s="162" t="str">
        <f>IF($A3382=0,"",IFERROR(INDEX(BD_Gestão!E:E,MATCH('Banco de Dados'!$B3382,BD_Gestão!$B:$B,0)),"erro"))</f>
        <v/>
      </c>
      <c r="J3382" s="186" t="str">
        <f>IF($A3382=0,"",IFERROR(INDEX(BD_Gestão!B:B,MATCH('Banco de Dados'!$B3382,BD_Gestão!$B:$B,0)),"erro"))</f>
        <v/>
      </c>
      <c r="K3382" s="158" t="str">
        <f>IF($A3382=0,"",IFERROR(INDEX(BD_Gestão!C:C,MATCH('Banco de Dados'!$B3382,BD_Gestão!$B:$B,0)),"erro"))</f>
        <v/>
      </c>
      <c r="L3382" s="158" t="str">
        <f>IF($A3382=0,"",IFERROR(INDEX(BD_Gestão!H:H,MATCH('Banco de Dados'!$B3382,BD_Gestão!$B:$B,0)),"erro"))</f>
        <v/>
      </c>
      <c r="M3382" s="161" t="str">
        <f>IF($A3382=0,"",IFERROR(INDEX(BD_Gestão!F:F,MATCH('Banco de Dados'!$B3382,BD_Gestão!$B:$B,0)),"erro"))</f>
        <v/>
      </c>
      <c r="N3382" s="161" t="str">
        <f>IF($A3382=0,"",IFERROR(INDEX(BD_Gestão!J:J,MATCH('Banco de Dados'!$B3382,BD_Gestão!$B:$B,0)),"erro"))</f>
        <v/>
      </c>
      <c r="O3382" s="164" t="str">
        <f>IF($A3382=0,"",IFERROR(INDEX(BD_Gestão!K:K,MATCH('Banco de Dados'!$B3382,BD_Gestão!$B:$B,0)),"erro"))</f>
        <v/>
      </c>
      <c r="P3382" s="169" t="str">
        <f t="shared" si="210"/>
        <v/>
      </c>
      <c r="Q3382" s="170" t="str">
        <f t="shared" si="211"/>
        <v/>
      </c>
      <c r="R3382" s="163" t="e">
        <f t="shared" si="208"/>
        <v>#VALUE!</v>
      </c>
      <c r="S3382" s="163" t="e">
        <f t="shared" si="209"/>
        <v>#VALUE!</v>
      </c>
      <c r="T3382" s="163" t="e">
        <f>INDEX(Controle!O:O,MATCH('Banco de Dados'!A3382,Controle!M:M,0))*E3382/100</f>
        <v>#N/A</v>
      </c>
    </row>
    <row r="3383" spans="1:20" hidden="1" x14ac:dyDescent="0.2">
      <c r="A3383" s="158">
        <f>BD_TS!A3382</f>
        <v>0</v>
      </c>
      <c r="B3383" s="158" t="str">
        <f>SUBSTITUTE(SUBSTITUTE(BD_TS!D3382," ",""),"-","/")</f>
        <v/>
      </c>
      <c r="C3383" s="158">
        <f>BD_TS!E3382</f>
        <v>0</v>
      </c>
      <c r="D3383" s="159">
        <f>BD_TS!F3382</f>
        <v>0</v>
      </c>
      <c r="E3383" s="160">
        <f>BD_TS!B3382</f>
        <v>0</v>
      </c>
      <c r="F3383" s="161">
        <f>BD_TS!C3382</f>
        <v>0</v>
      </c>
      <c r="G3383" s="187">
        <f>BD_TS!H3382</f>
        <v>0</v>
      </c>
      <c r="H3383" s="158" t="str">
        <f>IF($A3383=0,"",IFERROR(INDEX(BD_Gestão!A:A,MATCH('Banco de Dados'!$B3383,BD_Gestão!$B:$B,0)),"erro"))</f>
        <v/>
      </c>
      <c r="I3383" s="162" t="str">
        <f>IF($A3383=0,"",IFERROR(INDEX(BD_Gestão!E:E,MATCH('Banco de Dados'!$B3383,BD_Gestão!$B:$B,0)),"erro"))</f>
        <v/>
      </c>
      <c r="J3383" s="186" t="str">
        <f>IF($A3383=0,"",IFERROR(INDEX(BD_Gestão!B:B,MATCH('Banco de Dados'!$B3383,BD_Gestão!$B:$B,0)),"erro"))</f>
        <v/>
      </c>
      <c r="K3383" s="158" t="str">
        <f>IF($A3383=0,"",IFERROR(INDEX(BD_Gestão!C:C,MATCH('Banco de Dados'!$B3383,BD_Gestão!$B:$B,0)),"erro"))</f>
        <v/>
      </c>
      <c r="L3383" s="158" t="str">
        <f>IF($A3383=0,"",IFERROR(INDEX(BD_Gestão!H:H,MATCH('Banco de Dados'!$B3383,BD_Gestão!$B:$B,0)),"erro"))</f>
        <v/>
      </c>
      <c r="M3383" s="161" t="str">
        <f>IF($A3383=0,"",IFERROR(INDEX(BD_Gestão!F:F,MATCH('Banco de Dados'!$B3383,BD_Gestão!$B:$B,0)),"erro"))</f>
        <v/>
      </c>
      <c r="N3383" s="161" t="str">
        <f>IF($A3383=0,"",IFERROR(INDEX(BD_Gestão!J:J,MATCH('Banco de Dados'!$B3383,BD_Gestão!$B:$B,0)),"erro"))</f>
        <v/>
      </c>
      <c r="O3383" s="164" t="str">
        <f>IF($A3383=0,"",IFERROR(INDEX(BD_Gestão!K:K,MATCH('Banco de Dados'!$B3383,BD_Gestão!$B:$B,0)),"erro"))</f>
        <v/>
      </c>
      <c r="P3383" s="169" t="str">
        <f t="shared" si="210"/>
        <v/>
      </c>
      <c r="Q3383" s="170" t="str">
        <f t="shared" si="211"/>
        <v/>
      </c>
      <c r="R3383" s="163" t="e">
        <f t="shared" si="208"/>
        <v>#VALUE!</v>
      </c>
      <c r="S3383" s="163" t="e">
        <f t="shared" si="209"/>
        <v>#VALUE!</v>
      </c>
      <c r="T3383" s="163" t="e">
        <f>INDEX(Controle!O:O,MATCH('Banco de Dados'!A3383,Controle!M:M,0))*E3383/100</f>
        <v>#N/A</v>
      </c>
    </row>
    <row r="3384" spans="1:20" hidden="1" x14ac:dyDescent="0.2">
      <c r="A3384" s="158">
        <f>BD_TS!A3383</f>
        <v>0</v>
      </c>
      <c r="B3384" s="158" t="str">
        <f>SUBSTITUTE(SUBSTITUTE(BD_TS!D3383," ",""),"-","/")</f>
        <v/>
      </c>
      <c r="C3384" s="158">
        <f>BD_TS!E3383</f>
        <v>0</v>
      </c>
      <c r="D3384" s="159">
        <f>BD_TS!F3383</f>
        <v>0</v>
      </c>
      <c r="E3384" s="160">
        <f>BD_TS!B3383</f>
        <v>0</v>
      </c>
      <c r="F3384" s="161">
        <f>BD_TS!C3383</f>
        <v>0</v>
      </c>
      <c r="G3384" s="187">
        <f>BD_TS!H3383</f>
        <v>0</v>
      </c>
      <c r="H3384" s="158" t="str">
        <f>IF($A3384=0,"",IFERROR(INDEX(BD_Gestão!A:A,MATCH('Banco de Dados'!$B3384,BD_Gestão!$B:$B,0)),"erro"))</f>
        <v/>
      </c>
      <c r="I3384" s="162" t="str">
        <f>IF($A3384=0,"",IFERROR(INDEX(BD_Gestão!E:E,MATCH('Banco de Dados'!$B3384,BD_Gestão!$B:$B,0)),"erro"))</f>
        <v/>
      </c>
      <c r="J3384" s="186" t="str">
        <f>IF($A3384=0,"",IFERROR(INDEX(BD_Gestão!B:B,MATCH('Banco de Dados'!$B3384,BD_Gestão!$B:$B,0)),"erro"))</f>
        <v/>
      </c>
      <c r="K3384" s="158" t="str">
        <f>IF($A3384=0,"",IFERROR(INDEX(BD_Gestão!C:C,MATCH('Banco de Dados'!$B3384,BD_Gestão!$B:$B,0)),"erro"))</f>
        <v/>
      </c>
      <c r="L3384" s="158" t="str">
        <f>IF($A3384=0,"",IFERROR(INDEX(BD_Gestão!H:H,MATCH('Banco de Dados'!$B3384,BD_Gestão!$B:$B,0)),"erro"))</f>
        <v/>
      </c>
      <c r="M3384" s="161" t="str">
        <f>IF($A3384=0,"",IFERROR(INDEX(BD_Gestão!F:F,MATCH('Banco de Dados'!$B3384,BD_Gestão!$B:$B,0)),"erro"))</f>
        <v/>
      </c>
      <c r="N3384" s="161" t="str">
        <f>IF($A3384=0,"",IFERROR(INDEX(BD_Gestão!J:J,MATCH('Banco de Dados'!$B3384,BD_Gestão!$B:$B,0)),"erro"))</f>
        <v/>
      </c>
      <c r="O3384" s="164" t="str">
        <f>IF($A3384=0,"",IFERROR(INDEX(BD_Gestão!K:K,MATCH('Banco de Dados'!$B3384,BD_Gestão!$B:$B,0)),"erro"))</f>
        <v/>
      </c>
      <c r="P3384" s="169" t="str">
        <f t="shared" si="210"/>
        <v/>
      </c>
      <c r="Q3384" s="170" t="str">
        <f t="shared" si="211"/>
        <v/>
      </c>
      <c r="R3384" s="163" t="e">
        <f t="shared" si="208"/>
        <v>#VALUE!</v>
      </c>
      <c r="S3384" s="163" t="e">
        <f t="shared" si="209"/>
        <v>#VALUE!</v>
      </c>
      <c r="T3384" s="163" t="e">
        <f>INDEX(Controle!O:O,MATCH('Banco de Dados'!A3384,Controle!M:M,0))*E3384/100</f>
        <v>#N/A</v>
      </c>
    </row>
    <row r="3385" spans="1:20" hidden="1" x14ac:dyDescent="0.2">
      <c r="A3385" s="158">
        <f>BD_TS!A3384</f>
        <v>0</v>
      </c>
      <c r="B3385" s="158" t="str">
        <f>SUBSTITUTE(SUBSTITUTE(BD_TS!D3384," ",""),"-","/")</f>
        <v/>
      </c>
      <c r="C3385" s="158">
        <f>BD_TS!E3384</f>
        <v>0</v>
      </c>
      <c r="D3385" s="159">
        <f>BD_TS!F3384</f>
        <v>0</v>
      </c>
      <c r="E3385" s="160">
        <f>BD_TS!B3384</f>
        <v>0</v>
      </c>
      <c r="F3385" s="161">
        <f>BD_TS!C3384</f>
        <v>0</v>
      </c>
      <c r="G3385" s="187">
        <f>BD_TS!H3384</f>
        <v>0</v>
      </c>
      <c r="H3385" s="158" t="str">
        <f>IF($A3385=0,"",IFERROR(INDEX(BD_Gestão!A:A,MATCH('Banco de Dados'!$B3385,BD_Gestão!$B:$B,0)),"erro"))</f>
        <v/>
      </c>
      <c r="I3385" s="162" t="str">
        <f>IF($A3385=0,"",IFERROR(INDEX(BD_Gestão!E:E,MATCH('Banco de Dados'!$B3385,BD_Gestão!$B:$B,0)),"erro"))</f>
        <v/>
      </c>
      <c r="J3385" s="186" t="str">
        <f>IF($A3385=0,"",IFERROR(INDEX(BD_Gestão!B:B,MATCH('Banco de Dados'!$B3385,BD_Gestão!$B:$B,0)),"erro"))</f>
        <v/>
      </c>
      <c r="K3385" s="158" t="str">
        <f>IF($A3385=0,"",IFERROR(INDEX(BD_Gestão!C:C,MATCH('Banco de Dados'!$B3385,BD_Gestão!$B:$B,0)),"erro"))</f>
        <v/>
      </c>
      <c r="L3385" s="158" t="str">
        <f>IF($A3385=0,"",IFERROR(INDEX(BD_Gestão!H:H,MATCH('Banco de Dados'!$B3385,BD_Gestão!$B:$B,0)),"erro"))</f>
        <v/>
      </c>
      <c r="M3385" s="161" t="str">
        <f>IF($A3385=0,"",IFERROR(INDEX(BD_Gestão!F:F,MATCH('Banco de Dados'!$B3385,BD_Gestão!$B:$B,0)),"erro"))</f>
        <v/>
      </c>
      <c r="N3385" s="161" t="str">
        <f>IF($A3385=0,"",IFERROR(INDEX(BD_Gestão!J:J,MATCH('Banco de Dados'!$B3385,BD_Gestão!$B:$B,0)),"erro"))</f>
        <v/>
      </c>
      <c r="O3385" s="164" t="str">
        <f>IF($A3385=0,"",IFERROR(INDEX(BD_Gestão!K:K,MATCH('Banco de Dados'!$B3385,BD_Gestão!$B:$B,0)),"erro"))</f>
        <v/>
      </c>
      <c r="P3385" s="169" t="str">
        <f t="shared" si="210"/>
        <v/>
      </c>
      <c r="Q3385" s="170" t="str">
        <f t="shared" si="211"/>
        <v/>
      </c>
      <c r="R3385" s="163" t="e">
        <f t="shared" si="208"/>
        <v>#VALUE!</v>
      </c>
      <c r="S3385" s="163" t="e">
        <f t="shared" si="209"/>
        <v>#VALUE!</v>
      </c>
      <c r="T3385" s="163" t="e">
        <f>INDEX(Controle!O:O,MATCH('Banco de Dados'!A3385,Controle!M:M,0))*E3385/100</f>
        <v>#N/A</v>
      </c>
    </row>
    <row r="3386" spans="1:20" hidden="1" x14ac:dyDescent="0.2">
      <c r="A3386" s="158">
        <f>BD_TS!A3385</f>
        <v>0</v>
      </c>
      <c r="B3386" s="158" t="str">
        <f>SUBSTITUTE(SUBSTITUTE(BD_TS!D3385," ",""),"-","/")</f>
        <v/>
      </c>
      <c r="C3386" s="158">
        <f>BD_TS!E3385</f>
        <v>0</v>
      </c>
      <c r="D3386" s="159">
        <f>BD_TS!F3385</f>
        <v>0</v>
      </c>
      <c r="E3386" s="160">
        <f>BD_TS!B3385</f>
        <v>0</v>
      </c>
      <c r="F3386" s="161">
        <f>BD_TS!C3385</f>
        <v>0</v>
      </c>
      <c r="G3386" s="187">
        <f>BD_TS!H3385</f>
        <v>0</v>
      </c>
      <c r="H3386" s="158" t="str">
        <f>IF($A3386=0,"",IFERROR(INDEX(BD_Gestão!A:A,MATCH('Banco de Dados'!$B3386,BD_Gestão!$B:$B,0)),"erro"))</f>
        <v/>
      </c>
      <c r="I3386" s="162" t="str">
        <f>IF($A3386=0,"",IFERROR(INDEX(BD_Gestão!E:E,MATCH('Banco de Dados'!$B3386,BD_Gestão!$B:$B,0)),"erro"))</f>
        <v/>
      </c>
      <c r="J3386" s="186" t="str">
        <f>IF($A3386=0,"",IFERROR(INDEX(BD_Gestão!B:B,MATCH('Banco de Dados'!$B3386,BD_Gestão!$B:$B,0)),"erro"))</f>
        <v/>
      </c>
      <c r="K3386" s="158" t="str">
        <f>IF($A3386=0,"",IFERROR(INDEX(BD_Gestão!C:C,MATCH('Banco de Dados'!$B3386,BD_Gestão!$B:$B,0)),"erro"))</f>
        <v/>
      </c>
      <c r="L3386" s="158" t="str">
        <f>IF($A3386=0,"",IFERROR(INDEX(BD_Gestão!H:H,MATCH('Banco de Dados'!$B3386,BD_Gestão!$B:$B,0)),"erro"))</f>
        <v/>
      </c>
      <c r="M3386" s="161" t="str">
        <f>IF($A3386=0,"",IFERROR(INDEX(BD_Gestão!F:F,MATCH('Banco de Dados'!$B3386,BD_Gestão!$B:$B,0)),"erro"))</f>
        <v/>
      </c>
      <c r="N3386" s="161" t="str">
        <f>IF($A3386=0,"",IFERROR(INDEX(BD_Gestão!J:J,MATCH('Banco de Dados'!$B3386,BD_Gestão!$B:$B,0)),"erro"))</f>
        <v/>
      </c>
      <c r="O3386" s="164" t="str">
        <f>IF($A3386=0,"",IFERROR(INDEX(BD_Gestão!K:K,MATCH('Banco de Dados'!$B3386,BD_Gestão!$B:$B,0)),"erro"))</f>
        <v/>
      </c>
      <c r="P3386" s="169" t="str">
        <f t="shared" si="210"/>
        <v/>
      </c>
      <c r="Q3386" s="170" t="str">
        <f t="shared" si="211"/>
        <v/>
      </c>
      <c r="R3386" s="163" t="e">
        <f t="shared" si="208"/>
        <v>#VALUE!</v>
      </c>
      <c r="S3386" s="163" t="e">
        <f t="shared" si="209"/>
        <v>#VALUE!</v>
      </c>
      <c r="T3386" s="163" t="e">
        <f>INDEX(Controle!O:O,MATCH('Banco de Dados'!A3386,Controle!M:M,0))*E3386/100</f>
        <v>#N/A</v>
      </c>
    </row>
    <row r="3387" spans="1:20" hidden="1" x14ac:dyDescent="0.2">
      <c r="A3387" s="158">
        <f>BD_TS!A3386</f>
        <v>0</v>
      </c>
      <c r="B3387" s="158" t="str">
        <f>SUBSTITUTE(SUBSTITUTE(BD_TS!D3386," ",""),"-","/")</f>
        <v/>
      </c>
      <c r="C3387" s="158">
        <f>BD_TS!E3386</f>
        <v>0</v>
      </c>
      <c r="D3387" s="159">
        <f>BD_TS!F3386</f>
        <v>0</v>
      </c>
      <c r="E3387" s="160">
        <f>BD_TS!B3386</f>
        <v>0</v>
      </c>
      <c r="F3387" s="161">
        <f>BD_TS!C3386</f>
        <v>0</v>
      </c>
      <c r="G3387" s="187">
        <f>BD_TS!H3386</f>
        <v>0</v>
      </c>
      <c r="H3387" s="158" t="str">
        <f>IF($A3387=0,"",IFERROR(INDEX(BD_Gestão!A:A,MATCH('Banco de Dados'!$B3387,BD_Gestão!$B:$B,0)),"erro"))</f>
        <v/>
      </c>
      <c r="I3387" s="162" t="str">
        <f>IF($A3387=0,"",IFERROR(INDEX(BD_Gestão!E:E,MATCH('Banco de Dados'!$B3387,BD_Gestão!$B:$B,0)),"erro"))</f>
        <v/>
      </c>
      <c r="J3387" s="186" t="str">
        <f>IF($A3387=0,"",IFERROR(INDEX(BD_Gestão!B:B,MATCH('Banco de Dados'!$B3387,BD_Gestão!$B:$B,0)),"erro"))</f>
        <v/>
      </c>
      <c r="K3387" s="158" t="str">
        <f>IF($A3387=0,"",IFERROR(INDEX(BD_Gestão!C:C,MATCH('Banco de Dados'!$B3387,BD_Gestão!$B:$B,0)),"erro"))</f>
        <v/>
      </c>
      <c r="L3387" s="158" t="str">
        <f>IF($A3387=0,"",IFERROR(INDEX(BD_Gestão!H:H,MATCH('Banco de Dados'!$B3387,BD_Gestão!$B:$B,0)),"erro"))</f>
        <v/>
      </c>
      <c r="M3387" s="161" t="str">
        <f>IF($A3387=0,"",IFERROR(INDEX(BD_Gestão!F:F,MATCH('Banco de Dados'!$B3387,BD_Gestão!$B:$B,0)),"erro"))</f>
        <v/>
      </c>
      <c r="N3387" s="161" t="str">
        <f>IF($A3387=0,"",IFERROR(INDEX(BD_Gestão!J:J,MATCH('Banco de Dados'!$B3387,BD_Gestão!$B:$B,0)),"erro"))</f>
        <v/>
      </c>
      <c r="O3387" s="164" t="str">
        <f>IF($A3387=0,"",IFERROR(INDEX(BD_Gestão!K:K,MATCH('Banco de Dados'!$B3387,BD_Gestão!$B:$B,0)),"erro"))</f>
        <v/>
      </c>
      <c r="P3387" s="169" t="str">
        <f t="shared" si="210"/>
        <v/>
      </c>
      <c r="Q3387" s="170" t="str">
        <f t="shared" si="211"/>
        <v/>
      </c>
      <c r="R3387" s="163" t="e">
        <f t="shared" si="208"/>
        <v>#VALUE!</v>
      </c>
      <c r="S3387" s="163" t="e">
        <f t="shared" si="209"/>
        <v>#VALUE!</v>
      </c>
      <c r="T3387" s="163" t="e">
        <f>INDEX(Controle!O:O,MATCH('Banco de Dados'!A3387,Controle!M:M,0))*E3387/100</f>
        <v>#N/A</v>
      </c>
    </row>
    <row r="3388" spans="1:20" hidden="1" x14ac:dyDescent="0.2">
      <c r="A3388" s="158">
        <f>BD_TS!A3387</f>
        <v>0</v>
      </c>
      <c r="B3388" s="158" t="str">
        <f>SUBSTITUTE(SUBSTITUTE(BD_TS!D3387," ",""),"-","/")</f>
        <v/>
      </c>
      <c r="C3388" s="158">
        <f>BD_TS!E3387</f>
        <v>0</v>
      </c>
      <c r="D3388" s="159">
        <f>BD_TS!F3387</f>
        <v>0</v>
      </c>
      <c r="E3388" s="160">
        <f>BD_TS!B3387</f>
        <v>0</v>
      </c>
      <c r="F3388" s="161">
        <f>BD_TS!C3387</f>
        <v>0</v>
      </c>
      <c r="G3388" s="187">
        <f>BD_TS!H3387</f>
        <v>0</v>
      </c>
      <c r="H3388" s="158" t="str">
        <f>IF($A3388=0,"",IFERROR(INDEX(BD_Gestão!A:A,MATCH('Banco de Dados'!$B3388,BD_Gestão!$B:$B,0)),"erro"))</f>
        <v/>
      </c>
      <c r="I3388" s="162" t="str">
        <f>IF($A3388=0,"",IFERROR(INDEX(BD_Gestão!E:E,MATCH('Banco de Dados'!$B3388,BD_Gestão!$B:$B,0)),"erro"))</f>
        <v/>
      </c>
      <c r="J3388" s="186" t="str">
        <f>IF($A3388=0,"",IFERROR(INDEX(BD_Gestão!B:B,MATCH('Banco de Dados'!$B3388,BD_Gestão!$B:$B,0)),"erro"))</f>
        <v/>
      </c>
      <c r="K3388" s="158" t="str">
        <f>IF($A3388=0,"",IFERROR(INDEX(BD_Gestão!C:C,MATCH('Banco de Dados'!$B3388,BD_Gestão!$B:$B,0)),"erro"))</f>
        <v/>
      </c>
      <c r="L3388" s="158" t="str">
        <f>IF($A3388=0,"",IFERROR(INDEX(BD_Gestão!H:H,MATCH('Banco de Dados'!$B3388,BD_Gestão!$B:$B,0)),"erro"))</f>
        <v/>
      </c>
      <c r="M3388" s="161" t="str">
        <f>IF($A3388=0,"",IFERROR(INDEX(BD_Gestão!F:F,MATCH('Banco de Dados'!$B3388,BD_Gestão!$B:$B,0)),"erro"))</f>
        <v/>
      </c>
      <c r="N3388" s="161" t="str">
        <f>IF($A3388=0,"",IFERROR(INDEX(BD_Gestão!J:J,MATCH('Banco de Dados'!$B3388,BD_Gestão!$B:$B,0)),"erro"))</f>
        <v/>
      </c>
      <c r="O3388" s="164" t="str">
        <f>IF($A3388=0,"",IFERROR(INDEX(BD_Gestão!K:K,MATCH('Banco de Dados'!$B3388,BD_Gestão!$B:$B,0)),"erro"))</f>
        <v/>
      </c>
      <c r="P3388" s="169" t="str">
        <f t="shared" si="210"/>
        <v/>
      </c>
      <c r="Q3388" s="170" t="str">
        <f t="shared" si="211"/>
        <v/>
      </c>
      <c r="R3388" s="163" t="e">
        <f t="shared" si="208"/>
        <v>#VALUE!</v>
      </c>
      <c r="S3388" s="163" t="e">
        <f t="shared" si="209"/>
        <v>#VALUE!</v>
      </c>
      <c r="T3388" s="163" t="e">
        <f>INDEX(Controle!O:O,MATCH('Banco de Dados'!A3388,Controle!M:M,0))*E3388/100</f>
        <v>#N/A</v>
      </c>
    </row>
    <row r="3389" spans="1:20" hidden="1" x14ac:dyDescent="0.2">
      <c r="A3389" s="158">
        <f>BD_TS!A3388</f>
        <v>0</v>
      </c>
      <c r="B3389" s="158" t="str">
        <f>SUBSTITUTE(SUBSTITUTE(BD_TS!D3388," ",""),"-","/")</f>
        <v/>
      </c>
      <c r="C3389" s="158">
        <f>BD_TS!E3388</f>
        <v>0</v>
      </c>
      <c r="D3389" s="159">
        <f>BD_TS!F3388</f>
        <v>0</v>
      </c>
      <c r="E3389" s="160">
        <f>BD_TS!B3388</f>
        <v>0</v>
      </c>
      <c r="F3389" s="161">
        <f>BD_TS!C3388</f>
        <v>0</v>
      </c>
      <c r="G3389" s="187">
        <f>BD_TS!H3388</f>
        <v>0</v>
      </c>
      <c r="H3389" s="158" t="str">
        <f>IF($A3389=0,"",IFERROR(INDEX(BD_Gestão!A:A,MATCH('Banco de Dados'!$B3389,BD_Gestão!$B:$B,0)),"erro"))</f>
        <v/>
      </c>
      <c r="I3389" s="162" t="str">
        <f>IF($A3389=0,"",IFERROR(INDEX(BD_Gestão!E:E,MATCH('Banco de Dados'!$B3389,BD_Gestão!$B:$B,0)),"erro"))</f>
        <v/>
      </c>
      <c r="J3389" s="186" t="str">
        <f>IF($A3389=0,"",IFERROR(INDEX(BD_Gestão!B:B,MATCH('Banco de Dados'!$B3389,BD_Gestão!$B:$B,0)),"erro"))</f>
        <v/>
      </c>
      <c r="K3389" s="158" t="str">
        <f>IF($A3389=0,"",IFERROR(INDEX(BD_Gestão!C:C,MATCH('Banco de Dados'!$B3389,BD_Gestão!$B:$B,0)),"erro"))</f>
        <v/>
      </c>
      <c r="L3389" s="158" t="str">
        <f>IF($A3389=0,"",IFERROR(INDEX(BD_Gestão!H:H,MATCH('Banco de Dados'!$B3389,BD_Gestão!$B:$B,0)),"erro"))</f>
        <v/>
      </c>
      <c r="M3389" s="161" t="str">
        <f>IF($A3389=0,"",IFERROR(INDEX(BD_Gestão!F:F,MATCH('Banco de Dados'!$B3389,BD_Gestão!$B:$B,0)),"erro"))</f>
        <v/>
      </c>
      <c r="N3389" s="161" t="str">
        <f>IF($A3389=0,"",IFERROR(INDEX(BD_Gestão!J:J,MATCH('Banco de Dados'!$B3389,BD_Gestão!$B:$B,0)),"erro"))</f>
        <v/>
      </c>
      <c r="O3389" s="164" t="str">
        <f>IF($A3389=0,"",IFERROR(INDEX(BD_Gestão!K:K,MATCH('Banco de Dados'!$B3389,BD_Gestão!$B:$B,0)),"erro"))</f>
        <v/>
      </c>
      <c r="P3389" s="169" t="str">
        <f t="shared" si="210"/>
        <v/>
      </c>
      <c r="Q3389" s="170" t="str">
        <f t="shared" si="211"/>
        <v/>
      </c>
      <c r="R3389" s="163" t="e">
        <f t="shared" si="208"/>
        <v>#VALUE!</v>
      </c>
      <c r="S3389" s="163" t="e">
        <f t="shared" si="209"/>
        <v>#VALUE!</v>
      </c>
      <c r="T3389" s="163" t="e">
        <f>INDEX(Controle!O:O,MATCH('Banco de Dados'!A3389,Controle!M:M,0))*E3389/100</f>
        <v>#N/A</v>
      </c>
    </row>
    <row r="3390" spans="1:20" hidden="1" x14ac:dyDescent="0.2">
      <c r="A3390" s="158">
        <f>BD_TS!A3389</f>
        <v>0</v>
      </c>
      <c r="B3390" s="158" t="str">
        <f>SUBSTITUTE(SUBSTITUTE(BD_TS!D3389," ",""),"-","/")</f>
        <v/>
      </c>
      <c r="C3390" s="158">
        <f>BD_TS!E3389</f>
        <v>0</v>
      </c>
      <c r="D3390" s="159">
        <f>BD_TS!F3389</f>
        <v>0</v>
      </c>
      <c r="E3390" s="160">
        <f>BD_TS!B3389</f>
        <v>0</v>
      </c>
      <c r="F3390" s="161">
        <f>BD_TS!C3389</f>
        <v>0</v>
      </c>
      <c r="G3390" s="187">
        <f>BD_TS!H3389</f>
        <v>0</v>
      </c>
      <c r="H3390" s="158" t="str">
        <f>IF($A3390=0,"",IFERROR(INDEX(BD_Gestão!A:A,MATCH('Banco de Dados'!$B3390,BD_Gestão!$B:$B,0)),"erro"))</f>
        <v/>
      </c>
      <c r="I3390" s="162" t="str">
        <f>IF($A3390=0,"",IFERROR(INDEX(BD_Gestão!E:E,MATCH('Banco de Dados'!$B3390,BD_Gestão!$B:$B,0)),"erro"))</f>
        <v/>
      </c>
      <c r="J3390" s="186" t="str">
        <f>IF($A3390=0,"",IFERROR(INDEX(BD_Gestão!B:B,MATCH('Banco de Dados'!$B3390,BD_Gestão!$B:$B,0)),"erro"))</f>
        <v/>
      </c>
      <c r="K3390" s="158" t="str">
        <f>IF($A3390=0,"",IFERROR(INDEX(BD_Gestão!C:C,MATCH('Banco de Dados'!$B3390,BD_Gestão!$B:$B,0)),"erro"))</f>
        <v/>
      </c>
      <c r="L3390" s="158" t="str">
        <f>IF($A3390=0,"",IFERROR(INDEX(BD_Gestão!H:H,MATCH('Banco de Dados'!$B3390,BD_Gestão!$B:$B,0)),"erro"))</f>
        <v/>
      </c>
      <c r="M3390" s="161" t="str">
        <f>IF($A3390=0,"",IFERROR(INDEX(BD_Gestão!F:F,MATCH('Banco de Dados'!$B3390,BD_Gestão!$B:$B,0)),"erro"))</f>
        <v/>
      </c>
      <c r="N3390" s="161" t="str">
        <f>IF($A3390=0,"",IFERROR(INDEX(BD_Gestão!J:J,MATCH('Banco de Dados'!$B3390,BD_Gestão!$B:$B,0)),"erro"))</f>
        <v/>
      </c>
      <c r="O3390" s="164" t="str">
        <f>IF($A3390=0,"",IFERROR(INDEX(BD_Gestão!K:K,MATCH('Banco de Dados'!$B3390,BD_Gestão!$B:$B,0)),"erro"))</f>
        <v/>
      </c>
      <c r="P3390" s="169" t="str">
        <f t="shared" si="210"/>
        <v/>
      </c>
      <c r="Q3390" s="170" t="str">
        <f t="shared" si="211"/>
        <v/>
      </c>
      <c r="R3390" s="163" t="e">
        <f t="shared" si="208"/>
        <v>#VALUE!</v>
      </c>
      <c r="S3390" s="163" t="e">
        <f t="shared" si="209"/>
        <v>#VALUE!</v>
      </c>
      <c r="T3390" s="163" t="e">
        <f>INDEX(Controle!O:O,MATCH('Banco de Dados'!A3390,Controle!M:M,0))*E3390/100</f>
        <v>#N/A</v>
      </c>
    </row>
    <row r="3391" spans="1:20" hidden="1" x14ac:dyDescent="0.2">
      <c r="A3391" s="158">
        <f>BD_TS!A3390</f>
        <v>0</v>
      </c>
      <c r="B3391" s="158" t="str">
        <f>SUBSTITUTE(SUBSTITUTE(BD_TS!D3390," ",""),"-","/")</f>
        <v/>
      </c>
      <c r="C3391" s="158">
        <f>BD_TS!E3390</f>
        <v>0</v>
      </c>
      <c r="D3391" s="159">
        <f>BD_TS!F3390</f>
        <v>0</v>
      </c>
      <c r="E3391" s="160">
        <f>BD_TS!B3390</f>
        <v>0</v>
      </c>
      <c r="F3391" s="161">
        <f>BD_TS!C3390</f>
        <v>0</v>
      </c>
      <c r="G3391" s="187">
        <f>BD_TS!H3390</f>
        <v>0</v>
      </c>
      <c r="H3391" s="158" t="str">
        <f>IF($A3391=0,"",IFERROR(INDEX(BD_Gestão!A:A,MATCH('Banco de Dados'!$B3391,BD_Gestão!$B:$B,0)),"erro"))</f>
        <v/>
      </c>
      <c r="I3391" s="162" t="str">
        <f>IF($A3391=0,"",IFERROR(INDEX(BD_Gestão!E:E,MATCH('Banco de Dados'!$B3391,BD_Gestão!$B:$B,0)),"erro"))</f>
        <v/>
      </c>
      <c r="J3391" s="186" t="str">
        <f>IF($A3391=0,"",IFERROR(INDEX(BD_Gestão!B:B,MATCH('Banco de Dados'!$B3391,BD_Gestão!$B:$B,0)),"erro"))</f>
        <v/>
      </c>
      <c r="K3391" s="158" t="str">
        <f>IF($A3391=0,"",IFERROR(INDEX(BD_Gestão!C:C,MATCH('Banco de Dados'!$B3391,BD_Gestão!$B:$B,0)),"erro"))</f>
        <v/>
      </c>
      <c r="L3391" s="158" t="str">
        <f>IF($A3391=0,"",IFERROR(INDEX(BD_Gestão!H:H,MATCH('Banco de Dados'!$B3391,BD_Gestão!$B:$B,0)),"erro"))</f>
        <v/>
      </c>
      <c r="M3391" s="161" t="str">
        <f>IF($A3391=0,"",IFERROR(INDEX(BD_Gestão!F:F,MATCH('Banco de Dados'!$B3391,BD_Gestão!$B:$B,0)),"erro"))</f>
        <v/>
      </c>
      <c r="N3391" s="161" t="str">
        <f>IF($A3391=0,"",IFERROR(INDEX(BD_Gestão!J:J,MATCH('Banco de Dados'!$B3391,BD_Gestão!$B:$B,0)),"erro"))</f>
        <v/>
      </c>
      <c r="O3391" s="164" t="str">
        <f>IF($A3391=0,"",IFERROR(INDEX(BD_Gestão!K:K,MATCH('Banco de Dados'!$B3391,BD_Gestão!$B:$B,0)),"erro"))</f>
        <v/>
      </c>
      <c r="P3391" s="169" t="str">
        <f t="shared" si="210"/>
        <v/>
      </c>
      <c r="Q3391" s="170" t="str">
        <f t="shared" si="211"/>
        <v/>
      </c>
      <c r="R3391" s="163" t="e">
        <f t="shared" si="208"/>
        <v>#VALUE!</v>
      </c>
      <c r="S3391" s="163" t="e">
        <f t="shared" si="209"/>
        <v>#VALUE!</v>
      </c>
      <c r="T3391" s="163" t="e">
        <f>INDEX(Controle!O:O,MATCH('Banco de Dados'!A3391,Controle!M:M,0))*E3391/100</f>
        <v>#N/A</v>
      </c>
    </row>
    <row r="3392" spans="1:20" hidden="1" x14ac:dyDescent="0.2">
      <c r="A3392" s="158">
        <f>BD_TS!A3391</f>
        <v>0</v>
      </c>
      <c r="B3392" s="158" t="str">
        <f>SUBSTITUTE(SUBSTITUTE(BD_TS!D3391," ",""),"-","/")</f>
        <v/>
      </c>
      <c r="C3392" s="158">
        <f>BD_TS!E3391</f>
        <v>0</v>
      </c>
      <c r="D3392" s="159">
        <f>BD_TS!F3391</f>
        <v>0</v>
      </c>
      <c r="E3392" s="160">
        <f>BD_TS!B3391</f>
        <v>0</v>
      </c>
      <c r="F3392" s="161">
        <f>BD_TS!C3391</f>
        <v>0</v>
      </c>
      <c r="G3392" s="187">
        <f>BD_TS!H3391</f>
        <v>0</v>
      </c>
      <c r="H3392" s="158" t="str">
        <f>IF($A3392=0,"",IFERROR(INDEX(BD_Gestão!A:A,MATCH('Banco de Dados'!$B3392,BD_Gestão!$B:$B,0)),"erro"))</f>
        <v/>
      </c>
      <c r="I3392" s="162" t="str">
        <f>IF($A3392=0,"",IFERROR(INDEX(BD_Gestão!E:E,MATCH('Banco de Dados'!$B3392,BD_Gestão!$B:$B,0)),"erro"))</f>
        <v/>
      </c>
      <c r="J3392" s="186" t="str">
        <f>IF($A3392=0,"",IFERROR(INDEX(BD_Gestão!B:B,MATCH('Banco de Dados'!$B3392,BD_Gestão!$B:$B,0)),"erro"))</f>
        <v/>
      </c>
      <c r="K3392" s="158" t="str">
        <f>IF($A3392=0,"",IFERROR(INDEX(BD_Gestão!C:C,MATCH('Banco de Dados'!$B3392,BD_Gestão!$B:$B,0)),"erro"))</f>
        <v/>
      </c>
      <c r="L3392" s="158" t="str">
        <f>IF($A3392=0,"",IFERROR(INDEX(BD_Gestão!H:H,MATCH('Banco de Dados'!$B3392,BD_Gestão!$B:$B,0)),"erro"))</f>
        <v/>
      </c>
      <c r="M3392" s="161" t="str">
        <f>IF($A3392=0,"",IFERROR(INDEX(BD_Gestão!F:F,MATCH('Banco de Dados'!$B3392,BD_Gestão!$B:$B,0)),"erro"))</f>
        <v/>
      </c>
      <c r="N3392" s="161" t="str">
        <f>IF($A3392=0,"",IFERROR(INDEX(BD_Gestão!J:J,MATCH('Banco de Dados'!$B3392,BD_Gestão!$B:$B,0)),"erro"))</f>
        <v/>
      </c>
      <c r="O3392" s="164" t="str">
        <f>IF($A3392=0,"",IFERROR(INDEX(BD_Gestão!K:K,MATCH('Banco de Dados'!$B3392,BD_Gestão!$B:$B,0)),"erro"))</f>
        <v/>
      </c>
      <c r="P3392" s="169" t="str">
        <f t="shared" si="210"/>
        <v/>
      </c>
      <c r="Q3392" s="170" t="str">
        <f t="shared" si="211"/>
        <v/>
      </c>
      <c r="R3392" s="163" t="e">
        <f t="shared" si="208"/>
        <v>#VALUE!</v>
      </c>
      <c r="S3392" s="163" t="e">
        <f t="shared" si="209"/>
        <v>#VALUE!</v>
      </c>
      <c r="T3392" s="163" t="e">
        <f>INDEX(Controle!O:O,MATCH('Banco de Dados'!A3392,Controle!M:M,0))*E3392/100</f>
        <v>#N/A</v>
      </c>
    </row>
    <row r="3393" spans="1:20" hidden="1" x14ac:dyDescent="0.2">
      <c r="A3393" s="158">
        <f>BD_TS!A3392</f>
        <v>0</v>
      </c>
      <c r="B3393" s="158" t="str">
        <f>SUBSTITUTE(SUBSTITUTE(BD_TS!D3392," ",""),"-","/")</f>
        <v/>
      </c>
      <c r="C3393" s="158">
        <f>BD_TS!E3392</f>
        <v>0</v>
      </c>
      <c r="D3393" s="159">
        <f>BD_TS!F3392</f>
        <v>0</v>
      </c>
      <c r="E3393" s="160">
        <f>BD_TS!B3392</f>
        <v>0</v>
      </c>
      <c r="F3393" s="161">
        <f>BD_TS!C3392</f>
        <v>0</v>
      </c>
      <c r="G3393" s="187">
        <f>BD_TS!H3392</f>
        <v>0</v>
      </c>
      <c r="H3393" s="158" t="str">
        <f>IF($A3393=0,"",IFERROR(INDEX(BD_Gestão!A:A,MATCH('Banco de Dados'!$B3393,BD_Gestão!$B:$B,0)),"erro"))</f>
        <v/>
      </c>
      <c r="I3393" s="162" t="str">
        <f>IF($A3393=0,"",IFERROR(INDEX(BD_Gestão!E:E,MATCH('Banco de Dados'!$B3393,BD_Gestão!$B:$B,0)),"erro"))</f>
        <v/>
      </c>
      <c r="J3393" s="186" t="str">
        <f>IF($A3393=0,"",IFERROR(INDEX(BD_Gestão!B:B,MATCH('Banco de Dados'!$B3393,BD_Gestão!$B:$B,0)),"erro"))</f>
        <v/>
      </c>
      <c r="K3393" s="158" t="str">
        <f>IF($A3393=0,"",IFERROR(INDEX(BD_Gestão!C:C,MATCH('Banco de Dados'!$B3393,BD_Gestão!$B:$B,0)),"erro"))</f>
        <v/>
      </c>
      <c r="L3393" s="158" t="str">
        <f>IF($A3393=0,"",IFERROR(INDEX(BD_Gestão!H:H,MATCH('Banco de Dados'!$B3393,BD_Gestão!$B:$B,0)),"erro"))</f>
        <v/>
      </c>
      <c r="M3393" s="161" t="str">
        <f>IF($A3393=0,"",IFERROR(INDEX(BD_Gestão!F:F,MATCH('Banco de Dados'!$B3393,BD_Gestão!$B:$B,0)),"erro"))</f>
        <v/>
      </c>
      <c r="N3393" s="161" t="str">
        <f>IF($A3393=0,"",IFERROR(INDEX(BD_Gestão!J:J,MATCH('Banco de Dados'!$B3393,BD_Gestão!$B:$B,0)),"erro"))</f>
        <v/>
      </c>
      <c r="O3393" s="164" t="str">
        <f>IF($A3393=0,"",IFERROR(INDEX(BD_Gestão!K:K,MATCH('Banco de Dados'!$B3393,BD_Gestão!$B:$B,0)),"erro"))</f>
        <v/>
      </c>
      <c r="P3393" s="169" t="str">
        <f t="shared" si="210"/>
        <v/>
      </c>
      <c r="Q3393" s="170" t="str">
        <f t="shared" si="211"/>
        <v/>
      </c>
      <c r="R3393" s="163" t="e">
        <f t="shared" si="208"/>
        <v>#VALUE!</v>
      </c>
      <c r="S3393" s="163" t="e">
        <f t="shared" si="209"/>
        <v>#VALUE!</v>
      </c>
      <c r="T3393" s="163" t="e">
        <f>INDEX(Controle!O:O,MATCH('Banco de Dados'!A3393,Controle!M:M,0))*E3393/100</f>
        <v>#N/A</v>
      </c>
    </row>
    <row r="3394" spans="1:20" hidden="1" x14ac:dyDescent="0.2">
      <c r="A3394" s="158">
        <f>BD_TS!A3393</f>
        <v>0</v>
      </c>
      <c r="B3394" s="158" t="str">
        <f>SUBSTITUTE(SUBSTITUTE(BD_TS!D3393," ",""),"-","/")</f>
        <v/>
      </c>
      <c r="C3394" s="158">
        <f>BD_TS!E3393</f>
        <v>0</v>
      </c>
      <c r="D3394" s="159">
        <f>BD_TS!F3393</f>
        <v>0</v>
      </c>
      <c r="E3394" s="160">
        <f>BD_TS!B3393</f>
        <v>0</v>
      </c>
      <c r="F3394" s="161">
        <f>BD_TS!C3393</f>
        <v>0</v>
      </c>
      <c r="G3394" s="187">
        <f>BD_TS!H3393</f>
        <v>0</v>
      </c>
      <c r="H3394" s="158" t="str">
        <f>IF($A3394=0,"",IFERROR(INDEX(BD_Gestão!A:A,MATCH('Banco de Dados'!$B3394,BD_Gestão!$B:$B,0)),"erro"))</f>
        <v/>
      </c>
      <c r="I3394" s="162" t="str">
        <f>IF($A3394=0,"",IFERROR(INDEX(BD_Gestão!E:E,MATCH('Banco de Dados'!$B3394,BD_Gestão!$B:$B,0)),"erro"))</f>
        <v/>
      </c>
      <c r="J3394" s="186" t="str">
        <f>IF($A3394=0,"",IFERROR(INDEX(BD_Gestão!B:B,MATCH('Banco de Dados'!$B3394,BD_Gestão!$B:$B,0)),"erro"))</f>
        <v/>
      </c>
      <c r="K3394" s="158" t="str">
        <f>IF($A3394=0,"",IFERROR(INDEX(BD_Gestão!C:C,MATCH('Banco de Dados'!$B3394,BD_Gestão!$B:$B,0)),"erro"))</f>
        <v/>
      </c>
      <c r="L3394" s="158" t="str">
        <f>IF($A3394=0,"",IFERROR(INDEX(BD_Gestão!H:H,MATCH('Banco de Dados'!$B3394,BD_Gestão!$B:$B,0)),"erro"))</f>
        <v/>
      </c>
      <c r="M3394" s="161" t="str">
        <f>IF($A3394=0,"",IFERROR(INDEX(BD_Gestão!F:F,MATCH('Banco de Dados'!$B3394,BD_Gestão!$B:$B,0)),"erro"))</f>
        <v/>
      </c>
      <c r="N3394" s="161" t="str">
        <f>IF($A3394=0,"",IFERROR(INDEX(BD_Gestão!J:J,MATCH('Banco de Dados'!$B3394,BD_Gestão!$B:$B,0)),"erro"))</f>
        <v/>
      </c>
      <c r="O3394" s="164" t="str">
        <f>IF($A3394=0,"",IFERROR(INDEX(BD_Gestão!K:K,MATCH('Banco de Dados'!$B3394,BD_Gestão!$B:$B,0)),"erro"))</f>
        <v/>
      </c>
      <c r="P3394" s="169" t="str">
        <f t="shared" si="210"/>
        <v/>
      </c>
      <c r="Q3394" s="170" t="str">
        <f t="shared" si="211"/>
        <v/>
      </c>
      <c r="R3394" s="163" t="e">
        <f t="shared" si="208"/>
        <v>#VALUE!</v>
      </c>
      <c r="S3394" s="163" t="e">
        <f t="shared" si="209"/>
        <v>#VALUE!</v>
      </c>
      <c r="T3394" s="163" t="e">
        <f>INDEX(Controle!O:O,MATCH('Banco de Dados'!A3394,Controle!M:M,0))*E3394/100</f>
        <v>#N/A</v>
      </c>
    </row>
    <row r="3395" spans="1:20" hidden="1" x14ac:dyDescent="0.2">
      <c r="A3395" s="158">
        <f>BD_TS!A3394</f>
        <v>0</v>
      </c>
      <c r="B3395" s="158" t="str">
        <f>SUBSTITUTE(SUBSTITUTE(BD_TS!D3394," ",""),"-","/")</f>
        <v/>
      </c>
      <c r="C3395" s="158">
        <f>BD_TS!E3394</f>
        <v>0</v>
      </c>
      <c r="D3395" s="159">
        <f>BD_TS!F3394</f>
        <v>0</v>
      </c>
      <c r="E3395" s="160">
        <f>BD_TS!B3394</f>
        <v>0</v>
      </c>
      <c r="F3395" s="161">
        <f>BD_TS!C3394</f>
        <v>0</v>
      </c>
      <c r="G3395" s="187">
        <f>BD_TS!H3394</f>
        <v>0</v>
      </c>
      <c r="H3395" s="158" t="str">
        <f>IF($A3395=0,"",IFERROR(INDEX(BD_Gestão!A:A,MATCH('Banco de Dados'!$B3395,BD_Gestão!$B:$B,0)),"erro"))</f>
        <v/>
      </c>
      <c r="I3395" s="162" t="str">
        <f>IF($A3395=0,"",IFERROR(INDEX(BD_Gestão!E:E,MATCH('Banco de Dados'!$B3395,BD_Gestão!$B:$B,0)),"erro"))</f>
        <v/>
      </c>
      <c r="J3395" s="186" t="str">
        <f>IF($A3395=0,"",IFERROR(INDEX(BD_Gestão!B:B,MATCH('Banco de Dados'!$B3395,BD_Gestão!$B:$B,0)),"erro"))</f>
        <v/>
      </c>
      <c r="K3395" s="158" t="str">
        <f>IF($A3395=0,"",IFERROR(INDEX(BD_Gestão!C:C,MATCH('Banco de Dados'!$B3395,BD_Gestão!$B:$B,0)),"erro"))</f>
        <v/>
      </c>
      <c r="L3395" s="158" t="str">
        <f>IF($A3395=0,"",IFERROR(INDEX(BD_Gestão!H:H,MATCH('Banco de Dados'!$B3395,BD_Gestão!$B:$B,0)),"erro"))</f>
        <v/>
      </c>
      <c r="M3395" s="161" t="str">
        <f>IF($A3395=0,"",IFERROR(INDEX(BD_Gestão!F:F,MATCH('Banco de Dados'!$B3395,BD_Gestão!$B:$B,0)),"erro"))</f>
        <v/>
      </c>
      <c r="N3395" s="161" t="str">
        <f>IF($A3395=0,"",IFERROR(INDEX(BD_Gestão!J:J,MATCH('Banco de Dados'!$B3395,BD_Gestão!$B:$B,0)),"erro"))</f>
        <v/>
      </c>
      <c r="O3395" s="164" t="str">
        <f>IF($A3395=0,"",IFERROR(INDEX(BD_Gestão!K:K,MATCH('Banco de Dados'!$B3395,BD_Gestão!$B:$B,0)),"erro"))</f>
        <v/>
      </c>
      <c r="P3395" s="169" t="str">
        <f t="shared" si="210"/>
        <v/>
      </c>
      <c r="Q3395" s="170" t="str">
        <f t="shared" si="211"/>
        <v/>
      </c>
      <c r="R3395" s="163" t="e">
        <f t="shared" si="208"/>
        <v>#VALUE!</v>
      </c>
      <c r="S3395" s="163" t="e">
        <f t="shared" si="209"/>
        <v>#VALUE!</v>
      </c>
      <c r="T3395" s="163" t="e">
        <f>INDEX(Controle!O:O,MATCH('Banco de Dados'!A3395,Controle!M:M,0))*E3395/100</f>
        <v>#N/A</v>
      </c>
    </row>
    <row r="3396" spans="1:20" hidden="1" x14ac:dyDescent="0.2">
      <c r="A3396" s="158">
        <f>BD_TS!A3395</f>
        <v>0</v>
      </c>
      <c r="B3396" s="158" t="str">
        <f>SUBSTITUTE(SUBSTITUTE(BD_TS!D3395," ",""),"-","/")</f>
        <v/>
      </c>
      <c r="C3396" s="158">
        <f>BD_TS!E3395</f>
        <v>0</v>
      </c>
      <c r="D3396" s="159">
        <f>BD_TS!F3395</f>
        <v>0</v>
      </c>
      <c r="E3396" s="160">
        <f>BD_TS!B3395</f>
        <v>0</v>
      </c>
      <c r="F3396" s="161">
        <f>BD_TS!C3395</f>
        <v>0</v>
      </c>
      <c r="G3396" s="187">
        <f>BD_TS!H3395</f>
        <v>0</v>
      </c>
      <c r="H3396" s="158" t="str">
        <f>IF($A3396=0,"",IFERROR(INDEX(BD_Gestão!A:A,MATCH('Banco de Dados'!$B3396,BD_Gestão!$B:$B,0)),"erro"))</f>
        <v/>
      </c>
      <c r="I3396" s="162" t="str">
        <f>IF($A3396=0,"",IFERROR(INDEX(BD_Gestão!E:E,MATCH('Banco de Dados'!$B3396,BD_Gestão!$B:$B,0)),"erro"))</f>
        <v/>
      </c>
      <c r="J3396" s="186" t="str">
        <f>IF($A3396=0,"",IFERROR(INDEX(BD_Gestão!B:B,MATCH('Banco de Dados'!$B3396,BD_Gestão!$B:$B,0)),"erro"))</f>
        <v/>
      </c>
      <c r="K3396" s="158" t="str">
        <f>IF($A3396=0,"",IFERROR(INDEX(BD_Gestão!C:C,MATCH('Banco de Dados'!$B3396,BD_Gestão!$B:$B,0)),"erro"))</f>
        <v/>
      </c>
      <c r="L3396" s="158" t="str">
        <f>IF($A3396=0,"",IFERROR(INDEX(BD_Gestão!H:H,MATCH('Banco de Dados'!$B3396,BD_Gestão!$B:$B,0)),"erro"))</f>
        <v/>
      </c>
      <c r="M3396" s="161" t="str">
        <f>IF($A3396=0,"",IFERROR(INDEX(BD_Gestão!F:F,MATCH('Banco de Dados'!$B3396,BD_Gestão!$B:$B,0)),"erro"))</f>
        <v/>
      </c>
      <c r="N3396" s="161" t="str">
        <f>IF($A3396=0,"",IFERROR(INDEX(BD_Gestão!J:J,MATCH('Banco de Dados'!$B3396,BD_Gestão!$B:$B,0)),"erro"))</f>
        <v/>
      </c>
      <c r="O3396" s="164" t="str">
        <f>IF($A3396=0,"",IFERROR(INDEX(BD_Gestão!K:K,MATCH('Banco de Dados'!$B3396,BD_Gestão!$B:$B,0)),"erro"))</f>
        <v/>
      </c>
      <c r="P3396" s="169" t="str">
        <f t="shared" si="210"/>
        <v/>
      </c>
      <c r="Q3396" s="170" t="str">
        <f t="shared" si="211"/>
        <v/>
      </c>
      <c r="R3396" s="163" t="e">
        <f t="shared" si="208"/>
        <v>#VALUE!</v>
      </c>
      <c r="S3396" s="163" t="e">
        <f t="shared" si="209"/>
        <v>#VALUE!</v>
      </c>
      <c r="T3396" s="163" t="e">
        <f>INDEX(Controle!O:O,MATCH('Banco de Dados'!A3396,Controle!M:M,0))*E3396/100</f>
        <v>#N/A</v>
      </c>
    </row>
    <row r="3397" spans="1:20" hidden="1" x14ac:dyDescent="0.2">
      <c r="A3397" s="158">
        <f>BD_TS!A3396</f>
        <v>0</v>
      </c>
      <c r="B3397" s="158" t="str">
        <f>SUBSTITUTE(SUBSTITUTE(BD_TS!D3396," ",""),"-","/")</f>
        <v/>
      </c>
      <c r="C3397" s="158">
        <f>BD_TS!E3396</f>
        <v>0</v>
      </c>
      <c r="D3397" s="159">
        <f>BD_TS!F3396</f>
        <v>0</v>
      </c>
      <c r="E3397" s="160">
        <f>BD_TS!B3396</f>
        <v>0</v>
      </c>
      <c r="F3397" s="161">
        <f>BD_TS!C3396</f>
        <v>0</v>
      </c>
      <c r="G3397" s="187">
        <f>BD_TS!H3396</f>
        <v>0</v>
      </c>
      <c r="H3397" s="158" t="str">
        <f>IF($A3397=0,"",IFERROR(INDEX(BD_Gestão!A:A,MATCH('Banco de Dados'!$B3397,BD_Gestão!$B:$B,0)),"erro"))</f>
        <v/>
      </c>
      <c r="I3397" s="162" t="str">
        <f>IF($A3397=0,"",IFERROR(INDEX(BD_Gestão!E:E,MATCH('Banco de Dados'!$B3397,BD_Gestão!$B:$B,0)),"erro"))</f>
        <v/>
      </c>
      <c r="J3397" s="186" t="str">
        <f>IF($A3397=0,"",IFERROR(INDEX(BD_Gestão!B:B,MATCH('Banco de Dados'!$B3397,BD_Gestão!$B:$B,0)),"erro"))</f>
        <v/>
      </c>
      <c r="K3397" s="158" t="str">
        <f>IF($A3397=0,"",IFERROR(INDEX(BD_Gestão!C:C,MATCH('Banco de Dados'!$B3397,BD_Gestão!$B:$B,0)),"erro"))</f>
        <v/>
      </c>
      <c r="L3397" s="158" t="str">
        <f>IF($A3397=0,"",IFERROR(INDEX(BD_Gestão!H:H,MATCH('Banco de Dados'!$B3397,BD_Gestão!$B:$B,0)),"erro"))</f>
        <v/>
      </c>
      <c r="M3397" s="161" t="str">
        <f>IF($A3397=0,"",IFERROR(INDEX(BD_Gestão!F:F,MATCH('Banco de Dados'!$B3397,BD_Gestão!$B:$B,0)),"erro"))</f>
        <v/>
      </c>
      <c r="N3397" s="161" t="str">
        <f>IF($A3397=0,"",IFERROR(INDEX(BD_Gestão!J:J,MATCH('Banco de Dados'!$B3397,BD_Gestão!$B:$B,0)),"erro"))</f>
        <v/>
      </c>
      <c r="O3397" s="164" t="str">
        <f>IF($A3397=0,"",IFERROR(INDEX(BD_Gestão!K:K,MATCH('Banco de Dados'!$B3397,BD_Gestão!$B:$B,0)),"erro"))</f>
        <v/>
      </c>
      <c r="P3397" s="169" t="str">
        <f t="shared" si="210"/>
        <v/>
      </c>
      <c r="Q3397" s="170" t="str">
        <f t="shared" si="211"/>
        <v/>
      </c>
      <c r="R3397" s="163" t="e">
        <f t="shared" ref="R3397:R3460" si="212">MONTH(I3397)</f>
        <v>#VALUE!</v>
      </c>
      <c r="S3397" s="163" t="e">
        <f t="shared" ref="S3397:S3460" si="213">YEAR(I3397)</f>
        <v>#VALUE!</v>
      </c>
      <c r="T3397" s="163" t="e">
        <f>INDEX(Controle!O:O,MATCH('Banco de Dados'!A3397,Controle!M:M,0))*E3397/100</f>
        <v>#N/A</v>
      </c>
    </row>
    <row r="3398" spans="1:20" hidden="1" x14ac:dyDescent="0.2">
      <c r="A3398" s="158">
        <f>BD_TS!A3397</f>
        <v>0</v>
      </c>
      <c r="B3398" s="158" t="str">
        <f>SUBSTITUTE(SUBSTITUTE(BD_TS!D3397," ",""),"-","/")</f>
        <v/>
      </c>
      <c r="C3398" s="158">
        <f>BD_TS!E3397</f>
        <v>0</v>
      </c>
      <c r="D3398" s="159">
        <f>BD_TS!F3397</f>
        <v>0</v>
      </c>
      <c r="E3398" s="160">
        <f>BD_TS!B3397</f>
        <v>0</v>
      </c>
      <c r="F3398" s="161">
        <f>BD_TS!C3397</f>
        <v>0</v>
      </c>
      <c r="G3398" s="187">
        <f>BD_TS!H3397</f>
        <v>0</v>
      </c>
      <c r="H3398" s="158" t="str">
        <f>IF($A3398=0,"",IFERROR(INDEX(BD_Gestão!A:A,MATCH('Banco de Dados'!$B3398,BD_Gestão!$B:$B,0)),"erro"))</f>
        <v/>
      </c>
      <c r="I3398" s="162" t="str">
        <f>IF($A3398=0,"",IFERROR(INDEX(BD_Gestão!E:E,MATCH('Banco de Dados'!$B3398,BD_Gestão!$B:$B,0)),"erro"))</f>
        <v/>
      </c>
      <c r="J3398" s="186" t="str">
        <f>IF($A3398=0,"",IFERROR(INDEX(BD_Gestão!B:B,MATCH('Banco de Dados'!$B3398,BD_Gestão!$B:$B,0)),"erro"))</f>
        <v/>
      </c>
      <c r="K3398" s="158" t="str">
        <f>IF($A3398=0,"",IFERROR(INDEX(BD_Gestão!C:C,MATCH('Banco de Dados'!$B3398,BD_Gestão!$B:$B,0)),"erro"))</f>
        <v/>
      </c>
      <c r="L3398" s="158" t="str">
        <f>IF($A3398=0,"",IFERROR(INDEX(BD_Gestão!H:H,MATCH('Banco de Dados'!$B3398,BD_Gestão!$B:$B,0)),"erro"))</f>
        <v/>
      </c>
      <c r="M3398" s="161" t="str">
        <f>IF($A3398=0,"",IFERROR(INDEX(BD_Gestão!F:F,MATCH('Banco de Dados'!$B3398,BD_Gestão!$B:$B,0)),"erro"))</f>
        <v/>
      </c>
      <c r="N3398" s="161" t="str">
        <f>IF($A3398=0,"",IFERROR(INDEX(BD_Gestão!J:J,MATCH('Banco de Dados'!$B3398,BD_Gestão!$B:$B,0)),"erro"))</f>
        <v/>
      </c>
      <c r="O3398" s="164" t="str">
        <f>IF($A3398=0,"",IFERROR(INDEX(BD_Gestão!K:K,MATCH('Banco de Dados'!$B3398,BD_Gestão!$B:$B,0)),"erro"))</f>
        <v/>
      </c>
      <c r="P3398" s="169" t="str">
        <f t="shared" ref="P3398:P3461" si="214">IF(OR(H3398="erro",H3398=""),"",E3398*(MIN(O3398,1)))</f>
        <v/>
      </c>
      <c r="Q3398" s="170" t="str">
        <f t="shared" ref="Q3398:Q3461" si="215">IF(OR(H3398="erro",H3398=""),"",E3398-P3398)</f>
        <v/>
      </c>
      <c r="R3398" s="163" t="e">
        <f t="shared" si="212"/>
        <v>#VALUE!</v>
      </c>
      <c r="S3398" s="163" t="e">
        <f t="shared" si="213"/>
        <v>#VALUE!</v>
      </c>
      <c r="T3398" s="163" t="e">
        <f>INDEX(Controle!O:O,MATCH('Banco de Dados'!A3398,Controle!M:M,0))*E3398/100</f>
        <v>#N/A</v>
      </c>
    </row>
    <row r="3399" spans="1:20" hidden="1" x14ac:dyDescent="0.2">
      <c r="A3399" s="158">
        <f>BD_TS!A3398</f>
        <v>0</v>
      </c>
      <c r="B3399" s="158" t="str">
        <f>SUBSTITUTE(SUBSTITUTE(BD_TS!D3398," ",""),"-","/")</f>
        <v/>
      </c>
      <c r="C3399" s="158">
        <f>BD_TS!E3398</f>
        <v>0</v>
      </c>
      <c r="D3399" s="159">
        <f>BD_TS!F3398</f>
        <v>0</v>
      </c>
      <c r="E3399" s="160">
        <f>BD_TS!B3398</f>
        <v>0</v>
      </c>
      <c r="F3399" s="161">
        <f>BD_TS!C3398</f>
        <v>0</v>
      </c>
      <c r="G3399" s="187">
        <f>BD_TS!H3398</f>
        <v>0</v>
      </c>
      <c r="H3399" s="158" t="str">
        <f>IF($A3399=0,"",IFERROR(INDEX(BD_Gestão!A:A,MATCH('Banco de Dados'!$B3399,BD_Gestão!$B:$B,0)),"erro"))</f>
        <v/>
      </c>
      <c r="I3399" s="162" t="str">
        <f>IF($A3399=0,"",IFERROR(INDEX(BD_Gestão!E:E,MATCH('Banco de Dados'!$B3399,BD_Gestão!$B:$B,0)),"erro"))</f>
        <v/>
      </c>
      <c r="J3399" s="186" t="str">
        <f>IF($A3399=0,"",IFERROR(INDEX(BD_Gestão!B:B,MATCH('Banco de Dados'!$B3399,BD_Gestão!$B:$B,0)),"erro"))</f>
        <v/>
      </c>
      <c r="K3399" s="158" t="str">
        <f>IF($A3399=0,"",IFERROR(INDEX(BD_Gestão!C:C,MATCH('Banco de Dados'!$B3399,BD_Gestão!$B:$B,0)),"erro"))</f>
        <v/>
      </c>
      <c r="L3399" s="158" t="str">
        <f>IF($A3399=0,"",IFERROR(INDEX(BD_Gestão!H:H,MATCH('Banco de Dados'!$B3399,BD_Gestão!$B:$B,0)),"erro"))</f>
        <v/>
      </c>
      <c r="M3399" s="161" t="str">
        <f>IF($A3399=0,"",IFERROR(INDEX(BD_Gestão!F:F,MATCH('Banco de Dados'!$B3399,BD_Gestão!$B:$B,0)),"erro"))</f>
        <v/>
      </c>
      <c r="N3399" s="161" t="str">
        <f>IF($A3399=0,"",IFERROR(INDEX(BD_Gestão!J:J,MATCH('Banco de Dados'!$B3399,BD_Gestão!$B:$B,0)),"erro"))</f>
        <v/>
      </c>
      <c r="O3399" s="164" t="str">
        <f>IF($A3399=0,"",IFERROR(INDEX(BD_Gestão!K:K,MATCH('Banco de Dados'!$B3399,BD_Gestão!$B:$B,0)),"erro"))</f>
        <v/>
      </c>
      <c r="P3399" s="169" t="str">
        <f t="shared" si="214"/>
        <v/>
      </c>
      <c r="Q3399" s="170" t="str">
        <f t="shared" si="215"/>
        <v/>
      </c>
      <c r="R3399" s="163" t="e">
        <f t="shared" si="212"/>
        <v>#VALUE!</v>
      </c>
      <c r="S3399" s="163" t="e">
        <f t="shared" si="213"/>
        <v>#VALUE!</v>
      </c>
      <c r="T3399" s="163" t="e">
        <f>INDEX(Controle!O:O,MATCH('Banco de Dados'!A3399,Controle!M:M,0))*E3399/100</f>
        <v>#N/A</v>
      </c>
    </row>
    <row r="3400" spans="1:20" hidden="1" x14ac:dyDescent="0.2">
      <c r="A3400" s="158">
        <f>BD_TS!A3399</f>
        <v>0</v>
      </c>
      <c r="B3400" s="158" t="str">
        <f>SUBSTITUTE(SUBSTITUTE(BD_TS!D3399," ",""),"-","/")</f>
        <v/>
      </c>
      <c r="C3400" s="158">
        <f>BD_TS!E3399</f>
        <v>0</v>
      </c>
      <c r="D3400" s="159">
        <f>BD_TS!F3399</f>
        <v>0</v>
      </c>
      <c r="E3400" s="160">
        <f>BD_TS!B3399</f>
        <v>0</v>
      </c>
      <c r="F3400" s="161">
        <f>BD_TS!C3399</f>
        <v>0</v>
      </c>
      <c r="G3400" s="187">
        <f>BD_TS!H3399</f>
        <v>0</v>
      </c>
      <c r="H3400" s="158" t="str">
        <f>IF($A3400=0,"",IFERROR(INDEX(BD_Gestão!A:A,MATCH('Banco de Dados'!$B3400,BD_Gestão!$B:$B,0)),"erro"))</f>
        <v/>
      </c>
      <c r="I3400" s="162" t="str">
        <f>IF($A3400=0,"",IFERROR(INDEX(BD_Gestão!E:E,MATCH('Banco de Dados'!$B3400,BD_Gestão!$B:$B,0)),"erro"))</f>
        <v/>
      </c>
      <c r="J3400" s="186" t="str">
        <f>IF($A3400=0,"",IFERROR(INDEX(BD_Gestão!B:B,MATCH('Banco de Dados'!$B3400,BD_Gestão!$B:$B,0)),"erro"))</f>
        <v/>
      </c>
      <c r="K3400" s="158" t="str">
        <f>IF($A3400=0,"",IFERROR(INDEX(BD_Gestão!C:C,MATCH('Banco de Dados'!$B3400,BD_Gestão!$B:$B,0)),"erro"))</f>
        <v/>
      </c>
      <c r="L3400" s="158" t="str">
        <f>IF($A3400=0,"",IFERROR(INDEX(BD_Gestão!H:H,MATCH('Banco de Dados'!$B3400,BD_Gestão!$B:$B,0)),"erro"))</f>
        <v/>
      </c>
      <c r="M3400" s="161" t="str">
        <f>IF($A3400=0,"",IFERROR(INDEX(BD_Gestão!F:F,MATCH('Banco de Dados'!$B3400,BD_Gestão!$B:$B,0)),"erro"))</f>
        <v/>
      </c>
      <c r="N3400" s="161" t="str">
        <f>IF($A3400=0,"",IFERROR(INDEX(BD_Gestão!J:J,MATCH('Banco de Dados'!$B3400,BD_Gestão!$B:$B,0)),"erro"))</f>
        <v/>
      </c>
      <c r="O3400" s="164" t="str">
        <f>IF($A3400=0,"",IFERROR(INDEX(BD_Gestão!K:K,MATCH('Banco de Dados'!$B3400,BD_Gestão!$B:$B,0)),"erro"))</f>
        <v/>
      </c>
      <c r="P3400" s="169" t="str">
        <f t="shared" si="214"/>
        <v/>
      </c>
      <c r="Q3400" s="170" t="str">
        <f t="shared" si="215"/>
        <v/>
      </c>
      <c r="R3400" s="163" t="e">
        <f t="shared" si="212"/>
        <v>#VALUE!</v>
      </c>
      <c r="S3400" s="163" t="e">
        <f t="shared" si="213"/>
        <v>#VALUE!</v>
      </c>
      <c r="T3400" s="163" t="e">
        <f>INDEX(Controle!O:O,MATCH('Banco de Dados'!A3400,Controle!M:M,0))*E3400/100</f>
        <v>#N/A</v>
      </c>
    </row>
    <row r="3401" spans="1:20" hidden="1" x14ac:dyDescent="0.2">
      <c r="A3401" s="158">
        <f>BD_TS!A3400</f>
        <v>0</v>
      </c>
      <c r="B3401" s="158" t="str">
        <f>SUBSTITUTE(SUBSTITUTE(BD_TS!D3400," ",""),"-","/")</f>
        <v/>
      </c>
      <c r="C3401" s="158">
        <f>BD_TS!E3400</f>
        <v>0</v>
      </c>
      <c r="D3401" s="159">
        <f>BD_TS!F3400</f>
        <v>0</v>
      </c>
      <c r="E3401" s="160">
        <f>BD_TS!B3400</f>
        <v>0</v>
      </c>
      <c r="F3401" s="161">
        <f>BD_TS!C3400</f>
        <v>0</v>
      </c>
      <c r="G3401" s="187">
        <f>BD_TS!H3400</f>
        <v>0</v>
      </c>
      <c r="H3401" s="158" t="str">
        <f>IF($A3401=0,"",IFERROR(INDEX(BD_Gestão!A:A,MATCH('Banco de Dados'!$B3401,BD_Gestão!$B:$B,0)),"erro"))</f>
        <v/>
      </c>
      <c r="I3401" s="162" t="str">
        <f>IF($A3401=0,"",IFERROR(INDEX(BD_Gestão!E:E,MATCH('Banco de Dados'!$B3401,BD_Gestão!$B:$B,0)),"erro"))</f>
        <v/>
      </c>
      <c r="J3401" s="186" t="str">
        <f>IF($A3401=0,"",IFERROR(INDEX(BD_Gestão!B:B,MATCH('Banco de Dados'!$B3401,BD_Gestão!$B:$B,0)),"erro"))</f>
        <v/>
      </c>
      <c r="K3401" s="158" t="str">
        <f>IF($A3401=0,"",IFERROR(INDEX(BD_Gestão!C:C,MATCH('Banco de Dados'!$B3401,BD_Gestão!$B:$B,0)),"erro"))</f>
        <v/>
      </c>
      <c r="L3401" s="158" t="str">
        <f>IF($A3401=0,"",IFERROR(INDEX(BD_Gestão!H:H,MATCH('Banco de Dados'!$B3401,BD_Gestão!$B:$B,0)),"erro"))</f>
        <v/>
      </c>
      <c r="M3401" s="161" t="str">
        <f>IF($A3401=0,"",IFERROR(INDEX(BD_Gestão!F:F,MATCH('Banco de Dados'!$B3401,BD_Gestão!$B:$B,0)),"erro"))</f>
        <v/>
      </c>
      <c r="N3401" s="161" t="str">
        <f>IF($A3401=0,"",IFERROR(INDEX(BD_Gestão!J:J,MATCH('Banco de Dados'!$B3401,BD_Gestão!$B:$B,0)),"erro"))</f>
        <v/>
      </c>
      <c r="O3401" s="164" t="str">
        <f>IF($A3401=0,"",IFERROR(INDEX(BD_Gestão!K:K,MATCH('Banco de Dados'!$B3401,BD_Gestão!$B:$B,0)),"erro"))</f>
        <v/>
      </c>
      <c r="P3401" s="169" t="str">
        <f t="shared" si="214"/>
        <v/>
      </c>
      <c r="Q3401" s="170" t="str">
        <f t="shared" si="215"/>
        <v/>
      </c>
      <c r="R3401" s="163" t="e">
        <f t="shared" si="212"/>
        <v>#VALUE!</v>
      </c>
      <c r="S3401" s="163" t="e">
        <f t="shared" si="213"/>
        <v>#VALUE!</v>
      </c>
      <c r="T3401" s="163" t="e">
        <f>INDEX(Controle!O:O,MATCH('Banco de Dados'!A3401,Controle!M:M,0))*E3401/100</f>
        <v>#N/A</v>
      </c>
    </row>
    <row r="3402" spans="1:20" hidden="1" x14ac:dyDescent="0.2">
      <c r="A3402" s="158">
        <f>BD_TS!A3401</f>
        <v>0</v>
      </c>
      <c r="B3402" s="158" t="str">
        <f>SUBSTITUTE(SUBSTITUTE(BD_TS!D3401," ",""),"-","/")</f>
        <v/>
      </c>
      <c r="C3402" s="158">
        <f>BD_TS!E3401</f>
        <v>0</v>
      </c>
      <c r="D3402" s="159">
        <f>BD_TS!F3401</f>
        <v>0</v>
      </c>
      <c r="E3402" s="160">
        <f>BD_TS!B3401</f>
        <v>0</v>
      </c>
      <c r="F3402" s="161">
        <f>BD_TS!C3401</f>
        <v>0</v>
      </c>
      <c r="G3402" s="187">
        <f>BD_TS!H3401</f>
        <v>0</v>
      </c>
      <c r="H3402" s="158" t="str">
        <f>IF($A3402=0,"",IFERROR(INDEX(BD_Gestão!A:A,MATCH('Banco de Dados'!$B3402,BD_Gestão!$B:$B,0)),"erro"))</f>
        <v/>
      </c>
      <c r="I3402" s="162" t="str">
        <f>IF($A3402=0,"",IFERROR(INDEX(BD_Gestão!E:E,MATCH('Banco de Dados'!$B3402,BD_Gestão!$B:$B,0)),"erro"))</f>
        <v/>
      </c>
      <c r="J3402" s="186" t="str">
        <f>IF($A3402=0,"",IFERROR(INDEX(BD_Gestão!B:B,MATCH('Banco de Dados'!$B3402,BD_Gestão!$B:$B,0)),"erro"))</f>
        <v/>
      </c>
      <c r="K3402" s="158" t="str">
        <f>IF($A3402=0,"",IFERROR(INDEX(BD_Gestão!C:C,MATCH('Banco de Dados'!$B3402,BD_Gestão!$B:$B,0)),"erro"))</f>
        <v/>
      </c>
      <c r="L3402" s="158" t="str">
        <f>IF($A3402=0,"",IFERROR(INDEX(BD_Gestão!H:H,MATCH('Banco de Dados'!$B3402,BD_Gestão!$B:$B,0)),"erro"))</f>
        <v/>
      </c>
      <c r="M3402" s="161" t="str">
        <f>IF($A3402=0,"",IFERROR(INDEX(BD_Gestão!F:F,MATCH('Banco de Dados'!$B3402,BD_Gestão!$B:$B,0)),"erro"))</f>
        <v/>
      </c>
      <c r="N3402" s="161" t="str">
        <f>IF($A3402=0,"",IFERROR(INDEX(BD_Gestão!J:J,MATCH('Banco de Dados'!$B3402,BD_Gestão!$B:$B,0)),"erro"))</f>
        <v/>
      </c>
      <c r="O3402" s="164" t="str">
        <f>IF($A3402=0,"",IFERROR(INDEX(BD_Gestão!K:K,MATCH('Banco de Dados'!$B3402,BD_Gestão!$B:$B,0)),"erro"))</f>
        <v/>
      </c>
      <c r="P3402" s="169" t="str">
        <f t="shared" si="214"/>
        <v/>
      </c>
      <c r="Q3402" s="170" t="str">
        <f t="shared" si="215"/>
        <v/>
      </c>
      <c r="R3402" s="163" t="e">
        <f t="shared" si="212"/>
        <v>#VALUE!</v>
      </c>
      <c r="S3402" s="163" t="e">
        <f t="shared" si="213"/>
        <v>#VALUE!</v>
      </c>
      <c r="T3402" s="163" t="e">
        <f>INDEX(Controle!O:O,MATCH('Banco de Dados'!A3402,Controle!M:M,0))*E3402/100</f>
        <v>#N/A</v>
      </c>
    </row>
    <row r="3403" spans="1:20" hidden="1" x14ac:dyDescent="0.2">
      <c r="A3403" s="158">
        <f>BD_TS!A3402</f>
        <v>0</v>
      </c>
      <c r="B3403" s="158" t="str">
        <f>SUBSTITUTE(SUBSTITUTE(BD_TS!D3402," ",""),"-","/")</f>
        <v/>
      </c>
      <c r="C3403" s="158">
        <f>BD_TS!E3402</f>
        <v>0</v>
      </c>
      <c r="D3403" s="159">
        <f>BD_TS!F3402</f>
        <v>0</v>
      </c>
      <c r="E3403" s="160">
        <f>BD_TS!B3402</f>
        <v>0</v>
      </c>
      <c r="F3403" s="161">
        <f>BD_TS!C3402</f>
        <v>0</v>
      </c>
      <c r="G3403" s="187">
        <f>BD_TS!H3402</f>
        <v>0</v>
      </c>
      <c r="H3403" s="158" t="str">
        <f>IF($A3403=0,"",IFERROR(INDEX(BD_Gestão!A:A,MATCH('Banco de Dados'!$B3403,BD_Gestão!$B:$B,0)),"erro"))</f>
        <v/>
      </c>
      <c r="I3403" s="162" t="str">
        <f>IF($A3403=0,"",IFERROR(INDEX(BD_Gestão!E:E,MATCH('Banco de Dados'!$B3403,BD_Gestão!$B:$B,0)),"erro"))</f>
        <v/>
      </c>
      <c r="J3403" s="186" t="str">
        <f>IF($A3403=0,"",IFERROR(INDEX(BD_Gestão!B:B,MATCH('Banco de Dados'!$B3403,BD_Gestão!$B:$B,0)),"erro"))</f>
        <v/>
      </c>
      <c r="K3403" s="158" t="str">
        <f>IF($A3403=0,"",IFERROR(INDEX(BD_Gestão!C:C,MATCH('Banco de Dados'!$B3403,BD_Gestão!$B:$B,0)),"erro"))</f>
        <v/>
      </c>
      <c r="L3403" s="158" t="str">
        <f>IF($A3403=0,"",IFERROR(INDEX(BD_Gestão!H:H,MATCH('Banco de Dados'!$B3403,BD_Gestão!$B:$B,0)),"erro"))</f>
        <v/>
      </c>
      <c r="M3403" s="161" t="str">
        <f>IF($A3403=0,"",IFERROR(INDEX(BD_Gestão!F:F,MATCH('Banco de Dados'!$B3403,BD_Gestão!$B:$B,0)),"erro"))</f>
        <v/>
      </c>
      <c r="N3403" s="161" t="str">
        <f>IF($A3403=0,"",IFERROR(INDEX(BD_Gestão!J:J,MATCH('Banco de Dados'!$B3403,BD_Gestão!$B:$B,0)),"erro"))</f>
        <v/>
      </c>
      <c r="O3403" s="164" t="str">
        <f>IF($A3403=0,"",IFERROR(INDEX(BD_Gestão!K:K,MATCH('Banco de Dados'!$B3403,BD_Gestão!$B:$B,0)),"erro"))</f>
        <v/>
      </c>
      <c r="P3403" s="169" t="str">
        <f t="shared" si="214"/>
        <v/>
      </c>
      <c r="Q3403" s="170" t="str">
        <f t="shared" si="215"/>
        <v/>
      </c>
      <c r="R3403" s="163" t="e">
        <f t="shared" si="212"/>
        <v>#VALUE!</v>
      </c>
      <c r="S3403" s="163" t="e">
        <f t="shared" si="213"/>
        <v>#VALUE!</v>
      </c>
      <c r="T3403" s="163" t="e">
        <f>INDEX(Controle!O:O,MATCH('Banco de Dados'!A3403,Controle!M:M,0))*E3403/100</f>
        <v>#N/A</v>
      </c>
    </row>
    <row r="3404" spans="1:20" hidden="1" x14ac:dyDescent="0.2">
      <c r="A3404" s="158">
        <f>BD_TS!A3403</f>
        <v>0</v>
      </c>
      <c r="B3404" s="158" t="str">
        <f>SUBSTITUTE(SUBSTITUTE(BD_TS!D3403," ",""),"-","/")</f>
        <v/>
      </c>
      <c r="C3404" s="158">
        <f>BD_TS!E3403</f>
        <v>0</v>
      </c>
      <c r="D3404" s="159">
        <f>BD_TS!F3403</f>
        <v>0</v>
      </c>
      <c r="E3404" s="160">
        <f>BD_TS!B3403</f>
        <v>0</v>
      </c>
      <c r="F3404" s="161">
        <f>BD_TS!C3403</f>
        <v>0</v>
      </c>
      <c r="G3404" s="187">
        <f>BD_TS!H3403</f>
        <v>0</v>
      </c>
      <c r="H3404" s="158" t="str">
        <f>IF($A3404=0,"",IFERROR(INDEX(BD_Gestão!A:A,MATCH('Banco de Dados'!$B3404,BD_Gestão!$B:$B,0)),"erro"))</f>
        <v/>
      </c>
      <c r="I3404" s="162" t="str">
        <f>IF($A3404=0,"",IFERROR(INDEX(BD_Gestão!E:E,MATCH('Banco de Dados'!$B3404,BD_Gestão!$B:$B,0)),"erro"))</f>
        <v/>
      </c>
      <c r="J3404" s="186" t="str">
        <f>IF($A3404=0,"",IFERROR(INDEX(BD_Gestão!B:B,MATCH('Banco de Dados'!$B3404,BD_Gestão!$B:$B,0)),"erro"))</f>
        <v/>
      </c>
      <c r="K3404" s="158" t="str">
        <f>IF($A3404=0,"",IFERROR(INDEX(BD_Gestão!C:C,MATCH('Banco de Dados'!$B3404,BD_Gestão!$B:$B,0)),"erro"))</f>
        <v/>
      </c>
      <c r="L3404" s="158" t="str">
        <f>IF($A3404=0,"",IFERROR(INDEX(BD_Gestão!H:H,MATCH('Banco de Dados'!$B3404,BD_Gestão!$B:$B,0)),"erro"))</f>
        <v/>
      </c>
      <c r="M3404" s="161" t="str">
        <f>IF($A3404=0,"",IFERROR(INDEX(BD_Gestão!F:F,MATCH('Banco de Dados'!$B3404,BD_Gestão!$B:$B,0)),"erro"))</f>
        <v/>
      </c>
      <c r="N3404" s="161" t="str">
        <f>IF($A3404=0,"",IFERROR(INDEX(BD_Gestão!J:J,MATCH('Banco de Dados'!$B3404,BD_Gestão!$B:$B,0)),"erro"))</f>
        <v/>
      </c>
      <c r="O3404" s="164" t="str">
        <f>IF($A3404=0,"",IFERROR(INDEX(BD_Gestão!K:K,MATCH('Banco de Dados'!$B3404,BD_Gestão!$B:$B,0)),"erro"))</f>
        <v/>
      </c>
      <c r="P3404" s="169" t="str">
        <f t="shared" si="214"/>
        <v/>
      </c>
      <c r="Q3404" s="170" t="str">
        <f t="shared" si="215"/>
        <v/>
      </c>
      <c r="R3404" s="163" t="e">
        <f t="shared" si="212"/>
        <v>#VALUE!</v>
      </c>
      <c r="S3404" s="163" t="e">
        <f t="shared" si="213"/>
        <v>#VALUE!</v>
      </c>
      <c r="T3404" s="163" t="e">
        <f>INDEX(Controle!O:O,MATCH('Banco de Dados'!A3404,Controle!M:M,0))*E3404/100</f>
        <v>#N/A</v>
      </c>
    </row>
    <row r="3405" spans="1:20" hidden="1" x14ac:dyDescent="0.2">
      <c r="A3405" s="158">
        <f>BD_TS!A3404</f>
        <v>0</v>
      </c>
      <c r="B3405" s="158" t="str">
        <f>SUBSTITUTE(SUBSTITUTE(BD_TS!D3404," ",""),"-","/")</f>
        <v/>
      </c>
      <c r="C3405" s="158">
        <f>BD_TS!E3404</f>
        <v>0</v>
      </c>
      <c r="D3405" s="159">
        <f>BD_TS!F3404</f>
        <v>0</v>
      </c>
      <c r="E3405" s="160">
        <f>BD_TS!B3404</f>
        <v>0</v>
      </c>
      <c r="F3405" s="161">
        <f>BD_TS!C3404</f>
        <v>0</v>
      </c>
      <c r="G3405" s="187">
        <f>BD_TS!H3404</f>
        <v>0</v>
      </c>
      <c r="H3405" s="158" t="str">
        <f>IF($A3405=0,"",IFERROR(INDEX(BD_Gestão!A:A,MATCH('Banco de Dados'!$B3405,BD_Gestão!$B:$B,0)),"erro"))</f>
        <v/>
      </c>
      <c r="I3405" s="162" t="str">
        <f>IF($A3405=0,"",IFERROR(INDEX(BD_Gestão!E:E,MATCH('Banco de Dados'!$B3405,BD_Gestão!$B:$B,0)),"erro"))</f>
        <v/>
      </c>
      <c r="J3405" s="186" t="str">
        <f>IF($A3405=0,"",IFERROR(INDEX(BD_Gestão!B:B,MATCH('Banco de Dados'!$B3405,BD_Gestão!$B:$B,0)),"erro"))</f>
        <v/>
      </c>
      <c r="K3405" s="158" t="str">
        <f>IF($A3405=0,"",IFERROR(INDEX(BD_Gestão!C:C,MATCH('Banco de Dados'!$B3405,BD_Gestão!$B:$B,0)),"erro"))</f>
        <v/>
      </c>
      <c r="L3405" s="158" t="str">
        <f>IF($A3405=0,"",IFERROR(INDEX(BD_Gestão!H:H,MATCH('Banco de Dados'!$B3405,BD_Gestão!$B:$B,0)),"erro"))</f>
        <v/>
      </c>
      <c r="M3405" s="161" t="str">
        <f>IF($A3405=0,"",IFERROR(INDEX(BD_Gestão!F:F,MATCH('Banco de Dados'!$B3405,BD_Gestão!$B:$B,0)),"erro"))</f>
        <v/>
      </c>
      <c r="N3405" s="161" t="str">
        <f>IF($A3405=0,"",IFERROR(INDEX(BD_Gestão!J:J,MATCH('Banco de Dados'!$B3405,BD_Gestão!$B:$B,0)),"erro"))</f>
        <v/>
      </c>
      <c r="O3405" s="164" t="str">
        <f>IF($A3405=0,"",IFERROR(INDEX(BD_Gestão!K:K,MATCH('Banco de Dados'!$B3405,BD_Gestão!$B:$B,0)),"erro"))</f>
        <v/>
      </c>
      <c r="P3405" s="169" t="str">
        <f t="shared" si="214"/>
        <v/>
      </c>
      <c r="Q3405" s="170" t="str">
        <f t="shared" si="215"/>
        <v/>
      </c>
      <c r="R3405" s="163" t="e">
        <f t="shared" si="212"/>
        <v>#VALUE!</v>
      </c>
      <c r="S3405" s="163" t="e">
        <f t="shared" si="213"/>
        <v>#VALUE!</v>
      </c>
      <c r="T3405" s="163" t="e">
        <f>INDEX(Controle!O:O,MATCH('Banco de Dados'!A3405,Controle!M:M,0))*E3405/100</f>
        <v>#N/A</v>
      </c>
    </row>
    <row r="3406" spans="1:20" hidden="1" x14ac:dyDescent="0.2">
      <c r="A3406" s="158">
        <f>BD_TS!A3405</f>
        <v>0</v>
      </c>
      <c r="B3406" s="158" t="str">
        <f>SUBSTITUTE(SUBSTITUTE(BD_TS!D3405," ",""),"-","/")</f>
        <v/>
      </c>
      <c r="C3406" s="158">
        <f>BD_TS!E3405</f>
        <v>0</v>
      </c>
      <c r="D3406" s="159">
        <f>BD_TS!F3405</f>
        <v>0</v>
      </c>
      <c r="E3406" s="160">
        <f>BD_TS!B3405</f>
        <v>0</v>
      </c>
      <c r="F3406" s="161">
        <f>BD_TS!C3405</f>
        <v>0</v>
      </c>
      <c r="G3406" s="187">
        <f>BD_TS!H3405</f>
        <v>0</v>
      </c>
      <c r="H3406" s="158" t="str">
        <f>IF($A3406=0,"",IFERROR(INDEX(BD_Gestão!A:A,MATCH('Banco de Dados'!$B3406,BD_Gestão!$B:$B,0)),"erro"))</f>
        <v/>
      </c>
      <c r="I3406" s="162" t="str">
        <f>IF($A3406=0,"",IFERROR(INDEX(BD_Gestão!E:E,MATCH('Banco de Dados'!$B3406,BD_Gestão!$B:$B,0)),"erro"))</f>
        <v/>
      </c>
      <c r="J3406" s="186" t="str">
        <f>IF($A3406=0,"",IFERROR(INDEX(BD_Gestão!B:B,MATCH('Banco de Dados'!$B3406,BD_Gestão!$B:$B,0)),"erro"))</f>
        <v/>
      </c>
      <c r="K3406" s="158" t="str">
        <f>IF($A3406=0,"",IFERROR(INDEX(BD_Gestão!C:C,MATCH('Banco de Dados'!$B3406,BD_Gestão!$B:$B,0)),"erro"))</f>
        <v/>
      </c>
      <c r="L3406" s="158" t="str">
        <f>IF($A3406=0,"",IFERROR(INDEX(BD_Gestão!H:H,MATCH('Banco de Dados'!$B3406,BD_Gestão!$B:$B,0)),"erro"))</f>
        <v/>
      </c>
      <c r="M3406" s="161" t="str">
        <f>IF($A3406=0,"",IFERROR(INDEX(BD_Gestão!F:F,MATCH('Banco de Dados'!$B3406,BD_Gestão!$B:$B,0)),"erro"))</f>
        <v/>
      </c>
      <c r="N3406" s="161" t="str">
        <f>IF($A3406=0,"",IFERROR(INDEX(BD_Gestão!J:J,MATCH('Banco de Dados'!$B3406,BD_Gestão!$B:$B,0)),"erro"))</f>
        <v/>
      </c>
      <c r="O3406" s="164" t="str">
        <f>IF($A3406=0,"",IFERROR(INDEX(BD_Gestão!K:K,MATCH('Banco de Dados'!$B3406,BD_Gestão!$B:$B,0)),"erro"))</f>
        <v/>
      </c>
      <c r="P3406" s="169" t="str">
        <f t="shared" si="214"/>
        <v/>
      </c>
      <c r="Q3406" s="170" t="str">
        <f t="shared" si="215"/>
        <v/>
      </c>
      <c r="R3406" s="163" t="e">
        <f t="shared" si="212"/>
        <v>#VALUE!</v>
      </c>
      <c r="S3406" s="163" t="e">
        <f t="shared" si="213"/>
        <v>#VALUE!</v>
      </c>
      <c r="T3406" s="163" t="e">
        <f>INDEX(Controle!O:O,MATCH('Banco de Dados'!A3406,Controle!M:M,0))*E3406/100</f>
        <v>#N/A</v>
      </c>
    </row>
    <row r="3407" spans="1:20" hidden="1" x14ac:dyDescent="0.2">
      <c r="A3407" s="158">
        <f>BD_TS!A3406</f>
        <v>0</v>
      </c>
      <c r="B3407" s="158" t="str">
        <f>SUBSTITUTE(SUBSTITUTE(BD_TS!D3406," ",""),"-","/")</f>
        <v/>
      </c>
      <c r="C3407" s="158">
        <f>BD_TS!E3406</f>
        <v>0</v>
      </c>
      <c r="D3407" s="159">
        <f>BD_TS!F3406</f>
        <v>0</v>
      </c>
      <c r="E3407" s="160">
        <f>BD_TS!B3406</f>
        <v>0</v>
      </c>
      <c r="F3407" s="161">
        <f>BD_TS!C3406</f>
        <v>0</v>
      </c>
      <c r="G3407" s="187">
        <f>BD_TS!H3406</f>
        <v>0</v>
      </c>
      <c r="H3407" s="158" t="str">
        <f>IF($A3407=0,"",IFERROR(INDEX(BD_Gestão!A:A,MATCH('Banco de Dados'!$B3407,BD_Gestão!$B:$B,0)),"erro"))</f>
        <v/>
      </c>
      <c r="I3407" s="162" t="str">
        <f>IF($A3407=0,"",IFERROR(INDEX(BD_Gestão!E:E,MATCH('Banco de Dados'!$B3407,BD_Gestão!$B:$B,0)),"erro"))</f>
        <v/>
      </c>
      <c r="J3407" s="186" t="str">
        <f>IF($A3407=0,"",IFERROR(INDEX(BD_Gestão!B:B,MATCH('Banco de Dados'!$B3407,BD_Gestão!$B:$B,0)),"erro"))</f>
        <v/>
      </c>
      <c r="K3407" s="158" t="str">
        <f>IF($A3407=0,"",IFERROR(INDEX(BD_Gestão!C:C,MATCH('Banco de Dados'!$B3407,BD_Gestão!$B:$B,0)),"erro"))</f>
        <v/>
      </c>
      <c r="L3407" s="158" t="str">
        <f>IF($A3407=0,"",IFERROR(INDEX(BD_Gestão!H:H,MATCH('Banco de Dados'!$B3407,BD_Gestão!$B:$B,0)),"erro"))</f>
        <v/>
      </c>
      <c r="M3407" s="161" t="str">
        <f>IF($A3407=0,"",IFERROR(INDEX(BD_Gestão!F:F,MATCH('Banco de Dados'!$B3407,BD_Gestão!$B:$B,0)),"erro"))</f>
        <v/>
      </c>
      <c r="N3407" s="161" t="str">
        <f>IF($A3407=0,"",IFERROR(INDEX(BD_Gestão!J:J,MATCH('Banco de Dados'!$B3407,BD_Gestão!$B:$B,0)),"erro"))</f>
        <v/>
      </c>
      <c r="O3407" s="164" t="str">
        <f>IF($A3407=0,"",IFERROR(INDEX(BD_Gestão!K:K,MATCH('Banco de Dados'!$B3407,BD_Gestão!$B:$B,0)),"erro"))</f>
        <v/>
      </c>
      <c r="P3407" s="169" t="str">
        <f t="shared" si="214"/>
        <v/>
      </c>
      <c r="Q3407" s="170" t="str">
        <f t="shared" si="215"/>
        <v/>
      </c>
      <c r="R3407" s="163" t="e">
        <f t="shared" si="212"/>
        <v>#VALUE!</v>
      </c>
      <c r="S3407" s="163" t="e">
        <f t="shared" si="213"/>
        <v>#VALUE!</v>
      </c>
      <c r="T3407" s="163" t="e">
        <f>INDEX(Controle!O:O,MATCH('Banco de Dados'!A3407,Controle!M:M,0))*E3407/100</f>
        <v>#N/A</v>
      </c>
    </row>
    <row r="3408" spans="1:20" hidden="1" x14ac:dyDescent="0.2">
      <c r="A3408" s="158">
        <f>BD_TS!A3407</f>
        <v>0</v>
      </c>
      <c r="B3408" s="158" t="str">
        <f>SUBSTITUTE(SUBSTITUTE(BD_TS!D3407," ",""),"-","/")</f>
        <v/>
      </c>
      <c r="C3408" s="158">
        <f>BD_TS!E3407</f>
        <v>0</v>
      </c>
      <c r="D3408" s="159">
        <f>BD_TS!F3407</f>
        <v>0</v>
      </c>
      <c r="E3408" s="160">
        <f>BD_TS!B3407</f>
        <v>0</v>
      </c>
      <c r="F3408" s="161">
        <f>BD_TS!C3407</f>
        <v>0</v>
      </c>
      <c r="G3408" s="187">
        <f>BD_TS!H3407</f>
        <v>0</v>
      </c>
      <c r="H3408" s="158" t="str">
        <f>IF($A3408=0,"",IFERROR(INDEX(BD_Gestão!A:A,MATCH('Banco de Dados'!$B3408,BD_Gestão!$B:$B,0)),"erro"))</f>
        <v/>
      </c>
      <c r="I3408" s="162" t="str">
        <f>IF($A3408=0,"",IFERROR(INDEX(BD_Gestão!E:E,MATCH('Banco de Dados'!$B3408,BD_Gestão!$B:$B,0)),"erro"))</f>
        <v/>
      </c>
      <c r="J3408" s="186" t="str">
        <f>IF($A3408=0,"",IFERROR(INDEX(BD_Gestão!B:B,MATCH('Banco de Dados'!$B3408,BD_Gestão!$B:$B,0)),"erro"))</f>
        <v/>
      </c>
      <c r="K3408" s="158" t="str">
        <f>IF($A3408=0,"",IFERROR(INDEX(BD_Gestão!C:C,MATCH('Banco de Dados'!$B3408,BD_Gestão!$B:$B,0)),"erro"))</f>
        <v/>
      </c>
      <c r="L3408" s="158" t="str">
        <f>IF($A3408=0,"",IFERROR(INDEX(BD_Gestão!H:H,MATCH('Banco de Dados'!$B3408,BD_Gestão!$B:$B,0)),"erro"))</f>
        <v/>
      </c>
      <c r="M3408" s="161" t="str">
        <f>IF($A3408=0,"",IFERROR(INDEX(BD_Gestão!F:F,MATCH('Banco de Dados'!$B3408,BD_Gestão!$B:$B,0)),"erro"))</f>
        <v/>
      </c>
      <c r="N3408" s="161" t="str">
        <f>IF($A3408=0,"",IFERROR(INDEX(BD_Gestão!J:J,MATCH('Banco de Dados'!$B3408,BD_Gestão!$B:$B,0)),"erro"))</f>
        <v/>
      </c>
      <c r="O3408" s="164" t="str">
        <f>IF($A3408=0,"",IFERROR(INDEX(BD_Gestão!K:K,MATCH('Banco de Dados'!$B3408,BD_Gestão!$B:$B,0)),"erro"))</f>
        <v/>
      </c>
      <c r="P3408" s="169" t="str">
        <f t="shared" si="214"/>
        <v/>
      </c>
      <c r="Q3408" s="170" t="str">
        <f t="shared" si="215"/>
        <v/>
      </c>
      <c r="R3408" s="163" t="e">
        <f t="shared" si="212"/>
        <v>#VALUE!</v>
      </c>
      <c r="S3408" s="163" t="e">
        <f t="shared" si="213"/>
        <v>#VALUE!</v>
      </c>
      <c r="T3408" s="163" t="e">
        <f>INDEX(Controle!O:O,MATCH('Banco de Dados'!A3408,Controle!M:M,0))*E3408/100</f>
        <v>#N/A</v>
      </c>
    </row>
    <row r="3409" spans="1:20" hidden="1" x14ac:dyDescent="0.2">
      <c r="A3409" s="158">
        <f>BD_TS!A3408</f>
        <v>0</v>
      </c>
      <c r="B3409" s="158" t="str">
        <f>SUBSTITUTE(SUBSTITUTE(BD_TS!D3408," ",""),"-","/")</f>
        <v/>
      </c>
      <c r="C3409" s="158">
        <f>BD_TS!E3408</f>
        <v>0</v>
      </c>
      <c r="D3409" s="159">
        <f>BD_TS!F3408</f>
        <v>0</v>
      </c>
      <c r="E3409" s="160">
        <f>BD_TS!B3408</f>
        <v>0</v>
      </c>
      <c r="F3409" s="161">
        <f>BD_TS!C3408</f>
        <v>0</v>
      </c>
      <c r="G3409" s="187">
        <f>BD_TS!H3408</f>
        <v>0</v>
      </c>
      <c r="H3409" s="158" t="str">
        <f>IF($A3409=0,"",IFERROR(INDEX(BD_Gestão!A:A,MATCH('Banco de Dados'!$B3409,BD_Gestão!$B:$B,0)),"erro"))</f>
        <v/>
      </c>
      <c r="I3409" s="162" t="str">
        <f>IF($A3409=0,"",IFERROR(INDEX(BD_Gestão!E:E,MATCH('Banco de Dados'!$B3409,BD_Gestão!$B:$B,0)),"erro"))</f>
        <v/>
      </c>
      <c r="J3409" s="186" t="str">
        <f>IF($A3409=0,"",IFERROR(INDEX(BD_Gestão!B:B,MATCH('Banco de Dados'!$B3409,BD_Gestão!$B:$B,0)),"erro"))</f>
        <v/>
      </c>
      <c r="K3409" s="158" t="str">
        <f>IF($A3409=0,"",IFERROR(INDEX(BD_Gestão!C:C,MATCH('Banco de Dados'!$B3409,BD_Gestão!$B:$B,0)),"erro"))</f>
        <v/>
      </c>
      <c r="L3409" s="158" t="str">
        <f>IF($A3409=0,"",IFERROR(INDEX(BD_Gestão!H:H,MATCH('Banco de Dados'!$B3409,BD_Gestão!$B:$B,0)),"erro"))</f>
        <v/>
      </c>
      <c r="M3409" s="161" t="str">
        <f>IF($A3409=0,"",IFERROR(INDEX(BD_Gestão!F:F,MATCH('Banco de Dados'!$B3409,BD_Gestão!$B:$B,0)),"erro"))</f>
        <v/>
      </c>
      <c r="N3409" s="161" t="str">
        <f>IF($A3409=0,"",IFERROR(INDEX(BD_Gestão!J:J,MATCH('Banco de Dados'!$B3409,BD_Gestão!$B:$B,0)),"erro"))</f>
        <v/>
      </c>
      <c r="O3409" s="164" t="str">
        <f>IF($A3409=0,"",IFERROR(INDEX(BD_Gestão!K:K,MATCH('Banco de Dados'!$B3409,BD_Gestão!$B:$B,0)),"erro"))</f>
        <v/>
      </c>
      <c r="P3409" s="169" t="str">
        <f t="shared" si="214"/>
        <v/>
      </c>
      <c r="Q3409" s="170" t="str">
        <f t="shared" si="215"/>
        <v/>
      </c>
      <c r="R3409" s="163" t="e">
        <f t="shared" si="212"/>
        <v>#VALUE!</v>
      </c>
      <c r="S3409" s="163" t="e">
        <f t="shared" si="213"/>
        <v>#VALUE!</v>
      </c>
      <c r="T3409" s="163" t="e">
        <f>INDEX(Controle!O:O,MATCH('Banco de Dados'!A3409,Controle!M:M,0))*E3409/100</f>
        <v>#N/A</v>
      </c>
    </row>
    <row r="3410" spans="1:20" hidden="1" x14ac:dyDescent="0.2">
      <c r="A3410" s="158">
        <f>BD_TS!A3409</f>
        <v>0</v>
      </c>
      <c r="B3410" s="158" t="str">
        <f>SUBSTITUTE(SUBSTITUTE(BD_TS!D3409," ",""),"-","/")</f>
        <v/>
      </c>
      <c r="C3410" s="158">
        <f>BD_TS!E3409</f>
        <v>0</v>
      </c>
      <c r="D3410" s="159">
        <f>BD_TS!F3409</f>
        <v>0</v>
      </c>
      <c r="E3410" s="160">
        <f>BD_TS!B3409</f>
        <v>0</v>
      </c>
      <c r="F3410" s="161">
        <f>BD_TS!C3409</f>
        <v>0</v>
      </c>
      <c r="G3410" s="187">
        <f>BD_TS!H3409</f>
        <v>0</v>
      </c>
      <c r="H3410" s="158" t="str">
        <f>IF($A3410=0,"",IFERROR(INDEX(BD_Gestão!A:A,MATCH('Banco de Dados'!$B3410,BD_Gestão!$B:$B,0)),"erro"))</f>
        <v/>
      </c>
      <c r="I3410" s="162" t="str">
        <f>IF($A3410=0,"",IFERROR(INDEX(BD_Gestão!E:E,MATCH('Banco de Dados'!$B3410,BD_Gestão!$B:$B,0)),"erro"))</f>
        <v/>
      </c>
      <c r="J3410" s="186" t="str">
        <f>IF($A3410=0,"",IFERROR(INDEX(BD_Gestão!B:B,MATCH('Banco de Dados'!$B3410,BD_Gestão!$B:$B,0)),"erro"))</f>
        <v/>
      </c>
      <c r="K3410" s="158" t="str">
        <f>IF($A3410=0,"",IFERROR(INDEX(BD_Gestão!C:C,MATCH('Banco de Dados'!$B3410,BD_Gestão!$B:$B,0)),"erro"))</f>
        <v/>
      </c>
      <c r="L3410" s="158" t="str">
        <f>IF($A3410=0,"",IFERROR(INDEX(BD_Gestão!H:H,MATCH('Banco de Dados'!$B3410,BD_Gestão!$B:$B,0)),"erro"))</f>
        <v/>
      </c>
      <c r="M3410" s="161" t="str">
        <f>IF($A3410=0,"",IFERROR(INDEX(BD_Gestão!F:F,MATCH('Banco de Dados'!$B3410,BD_Gestão!$B:$B,0)),"erro"))</f>
        <v/>
      </c>
      <c r="N3410" s="161" t="str">
        <f>IF($A3410=0,"",IFERROR(INDEX(BD_Gestão!J:J,MATCH('Banco de Dados'!$B3410,BD_Gestão!$B:$B,0)),"erro"))</f>
        <v/>
      </c>
      <c r="O3410" s="164" t="str">
        <f>IF($A3410=0,"",IFERROR(INDEX(BD_Gestão!K:K,MATCH('Banco de Dados'!$B3410,BD_Gestão!$B:$B,0)),"erro"))</f>
        <v/>
      </c>
      <c r="P3410" s="169" t="str">
        <f t="shared" si="214"/>
        <v/>
      </c>
      <c r="Q3410" s="170" t="str">
        <f t="shared" si="215"/>
        <v/>
      </c>
      <c r="R3410" s="163" t="e">
        <f t="shared" si="212"/>
        <v>#VALUE!</v>
      </c>
      <c r="S3410" s="163" t="e">
        <f t="shared" si="213"/>
        <v>#VALUE!</v>
      </c>
      <c r="T3410" s="163" t="e">
        <f>INDEX(Controle!O:O,MATCH('Banco de Dados'!A3410,Controle!M:M,0))*E3410/100</f>
        <v>#N/A</v>
      </c>
    </row>
    <row r="3411" spans="1:20" hidden="1" x14ac:dyDescent="0.2">
      <c r="A3411" s="158">
        <f>BD_TS!A3410</f>
        <v>0</v>
      </c>
      <c r="B3411" s="158" t="str">
        <f>SUBSTITUTE(SUBSTITUTE(BD_TS!D3410," ",""),"-","/")</f>
        <v/>
      </c>
      <c r="C3411" s="158">
        <f>BD_TS!E3410</f>
        <v>0</v>
      </c>
      <c r="D3411" s="159">
        <f>BD_TS!F3410</f>
        <v>0</v>
      </c>
      <c r="E3411" s="160">
        <f>BD_TS!B3410</f>
        <v>0</v>
      </c>
      <c r="F3411" s="161">
        <f>BD_TS!C3410</f>
        <v>0</v>
      </c>
      <c r="G3411" s="187">
        <f>BD_TS!H3410</f>
        <v>0</v>
      </c>
      <c r="H3411" s="158" t="str">
        <f>IF($A3411=0,"",IFERROR(INDEX(BD_Gestão!A:A,MATCH('Banco de Dados'!$B3411,BD_Gestão!$B:$B,0)),"erro"))</f>
        <v/>
      </c>
      <c r="I3411" s="162" t="str">
        <f>IF($A3411=0,"",IFERROR(INDEX(BD_Gestão!E:E,MATCH('Banco de Dados'!$B3411,BD_Gestão!$B:$B,0)),"erro"))</f>
        <v/>
      </c>
      <c r="J3411" s="186" t="str">
        <f>IF($A3411=0,"",IFERROR(INDEX(BD_Gestão!B:B,MATCH('Banco de Dados'!$B3411,BD_Gestão!$B:$B,0)),"erro"))</f>
        <v/>
      </c>
      <c r="K3411" s="158" t="str">
        <f>IF($A3411=0,"",IFERROR(INDEX(BD_Gestão!C:C,MATCH('Banco de Dados'!$B3411,BD_Gestão!$B:$B,0)),"erro"))</f>
        <v/>
      </c>
      <c r="L3411" s="158" t="str">
        <f>IF($A3411=0,"",IFERROR(INDEX(BD_Gestão!H:H,MATCH('Banco de Dados'!$B3411,BD_Gestão!$B:$B,0)),"erro"))</f>
        <v/>
      </c>
      <c r="M3411" s="161" t="str">
        <f>IF($A3411=0,"",IFERROR(INDEX(BD_Gestão!F:F,MATCH('Banco de Dados'!$B3411,BD_Gestão!$B:$B,0)),"erro"))</f>
        <v/>
      </c>
      <c r="N3411" s="161" t="str">
        <f>IF($A3411=0,"",IFERROR(INDEX(BD_Gestão!J:J,MATCH('Banco de Dados'!$B3411,BD_Gestão!$B:$B,0)),"erro"))</f>
        <v/>
      </c>
      <c r="O3411" s="164" t="str">
        <f>IF($A3411=0,"",IFERROR(INDEX(BD_Gestão!K:K,MATCH('Banco de Dados'!$B3411,BD_Gestão!$B:$B,0)),"erro"))</f>
        <v/>
      </c>
      <c r="P3411" s="169" t="str">
        <f t="shared" si="214"/>
        <v/>
      </c>
      <c r="Q3411" s="170" t="str">
        <f t="shared" si="215"/>
        <v/>
      </c>
      <c r="R3411" s="163" t="e">
        <f t="shared" si="212"/>
        <v>#VALUE!</v>
      </c>
      <c r="S3411" s="163" t="e">
        <f t="shared" si="213"/>
        <v>#VALUE!</v>
      </c>
      <c r="T3411" s="163" t="e">
        <f>INDEX(Controle!O:O,MATCH('Banco de Dados'!A3411,Controle!M:M,0))*E3411/100</f>
        <v>#N/A</v>
      </c>
    </row>
    <row r="3412" spans="1:20" hidden="1" x14ac:dyDescent="0.2">
      <c r="A3412" s="158">
        <f>BD_TS!A3411</f>
        <v>0</v>
      </c>
      <c r="B3412" s="158" t="str">
        <f>SUBSTITUTE(SUBSTITUTE(BD_TS!D3411," ",""),"-","/")</f>
        <v/>
      </c>
      <c r="C3412" s="158">
        <f>BD_TS!E3411</f>
        <v>0</v>
      </c>
      <c r="D3412" s="159">
        <f>BD_TS!F3411</f>
        <v>0</v>
      </c>
      <c r="E3412" s="160">
        <f>BD_TS!B3411</f>
        <v>0</v>
      </c>
      <c r="F3412" s="161">
        <f>BD_TS!C3411</f>
        <v>0</v>
      </c>
      <c r="G3412" s="187">
        <f>BD_TS!H3411</f>
        <v>0</v>
      </c>
      <c r="H3412" s="158" t="str">
        <f>IF($A3412=0,"",IFERROR(INDEX(BD_Gestão!A:A,MATCH('Banco de Dados'!$B3412,BD_Gestão!$B:$B,0)),"erro"))</f>
        <v/>
      </c>
      <c r="I3412" s="162" t="str">
        <f>IF($A3412=0,"",IFERROR(INDEX(BD_Gestão!E:E,MATCH('Banco de Dados'!$B3412,BD_Gestão!$B:$B,0)),"erro"))</f>
        <v/>
      </c>
      <c r="J3412" s="186" t="str">
        <f>IF($A3412=0,"",IFERROR(INDEX(BD_Gestão!B:B,MATCH('Banco de Dados'!$B3412,BD_Gestão!$B:$B,0)),"erro"))</f>
        <v/>
      </c>
      <c r="K3412" s="158" t="str">
        <f>IF($A3412=0,"",IFERROR(INDEX(BD_Gestão!C:C,MATCH('Banco de Dados'!$B3412,BD_Gestão!$B:$B,0)),"erro"))</f>
        <v/>
      </c>
      <c r="L3412" s="158" t="str">
        <f>IF($A3412=0,"",IFERROR(INDEX(BD_Gestão!H:H,MATCH('Banco de Dados'!$B3412,BD_Gestão!$B:$B,0)),"erro"))</f>
        <v/>
      </c>
      <c r="M3412" s="161" t="str">
        <f>IF($A3412=0,"",IFERROR(INDEX(BD_Gestão!F:F,MATCH('Banco de Dados'!$B3412,BD_Gestão!$B:$B,0)),"erro"))</f>
        <v/>
      </c>
      <c r="N3412" s="161" t="str">
        <f>IF($A3412=0,"",IFERROR(INDEX(BD_Gestão!J:J,MATCH('Banco de Dados'!$B3412,BD_Gestão!$B:$B,0)),"erro"))</f>
        <v/>
      </c>
      <c r="O3412" s="164" t="str">
        <f>IF($A3412=0,"",IFERROR(INDEX(BD_Gestão!K:K,MATCH('Banco de Dados'!$B3412,BD_Gestão!$B:$B,0)),"erro"))</f>
        <v/>
      </c>
      <c r="P3412" s="169" t="str">
        <f t="shared" si="214"/>
        <v/>
      </c>
      <c r="Q3412" s="170" t="str">
        <f t="shared" si="215"/>
        <v/>
      </c>
      <c r="R3412" s="163" t="e">
        <f t="shared" si="212"/>
        <v>#VALUE!</v>
      </c>
      <c r="S3412" s="163" t="e">
        <f t="shared" si="213"/>
        <v>#VALUE!</v>
      </c>
      <c r="T3412" s="163" t="e">
        <f>INDEX(Controle!O:O,MATCH('Banco de Dados'!A3412,Controle!M:M,0))*E3412/100</f>
        <v>#N/A</v>
      </c>
    </row>
    <row r="3413" spans="1:20" hidden="1" x14ac:dyDescent="0.2">
      <c r="A3413" s="158">
        <f>BD_TS!A3412</f>
        <v>0</v>
      </c>
      <c r="B3413" s="158" t="str">
        <f>SUBSTITUTE(SUBSTITUTE(BD_TS!D3412," ",""),"-","/")</f>
        <v/>
      </c>
      <c r="C3413" s="158">
        <f>BD_TS!E3412</f>
        <v>0</v>
      </c>
      <c r="D3413" s="159">
        <f>BD_TS!F3412</f>
        <v>0</v>
      </c>
      <c r="E3413" s="160">
        <f>BD_TS!B3412</f>
        <v>0</v>
      </c>
      <c r="F3413" s="161">
        <f>BD_TS!C3412</f>
        <v>0</v>
      </c>
      <c r="G3413" s="187">
        <f>BD_TS!H3412</f>
        <v>0</v>
      </c>
      <c r="H3413" s="158" t="str">
        <f>IF($A3413=0,"",IFERROR(INDEX(BD_Gestão!A:A,MATCH('Banco de Dados'!$B3413,BD_Gestão!$B:$B,0)),"erro"))</f>
        <v/>
      </c>
      <c r="I3413" s="162" t="str">
        <f>IF($A3413=0,"",IFERROR(INDEX(BD_Gestão!E:E,MATCH('Banco de Dados'!$B3413,BD_Gestão!$B:$B,0)),"erro"))</f>
        <v/>
      </c>
      <c r="J3413" s="186" t="str">
        <f>IF($A3413=0,"",IFERROR(INDEX(BD_Gestão!B:B,MATCH('Banco de Dados'!$B3413,BD_Gestão!$B:$B,0)),"erro"))</f>
        <v/>
      </c>
      <c r="K3413" s="158" t="str">
        <f>IF($A3413=0,"",IFERROR(INDEX(BD_Gestão!C:C,MATCH('Banco de Dados'!$B3413,BD_Gestão!$B:$B,0)),"erro"))</f>
        <v/>
      </c>
      <c r="L3413" s="158" t="str">
        <f>IF($A3413=0,"",IFERROR(INDEX(BD_Gestão!H:H,MATCH('Banco de Dados'!$B3413,BD_Gestão!$B:$B,0)),"erro"))</f>
        <v/>
      </c>
      <c r="M3413" s="161" t="str">
        <f>IF($A3413=0,"",IFERROR(INDEX(BD_Gestão!F:F,MATCH('Banco de Dados'!$B3413,BD_Gestão!$B:$B,0)),"erro"))</f>
        <v/>
      </c>
      <c r="N3413" s="161" t="str">
        <f>IF($A3413=0,"",IFERROR(INDEX(BD_Gestão!J:J,MATCH('Banco de Dados'!$B3413,BD_Gestão!$B:$B,0)),"erro"))</f>
        <v/>
      </c>
      <c r="O3413" s="164" t="str">
        <f>IF($A3413=0,"",IFERROR(INDEX(BD_Gestão!K:K,MATCH('Banco de Dados'!$B3413,BD_Gestão!$B:$B,0)),"erro"))</f>
        <v/>
      </c>
      <c r="P3413" s="169" t="str">
        <f t="shared" si="214"/>
        <v/>
      </c>
      <c r="Q3413" s="170" t="str">
        <f t="shared" si="215"/>
        <v/>
      </c>
      <c r="R3413" s="163" t="e">
        <f t="shared" si="212"/>
        <v>#VALUE!</v>
      </c>
      <c r="S3413" s="163" t="e">
        <f t="shared" si="213"/>
        <v>#VALUE!</v>
      </c>
      <c r="T3413" s="163" t="e">
        <f>INDEX(Controle!O:O,MATCH('Banco de Dados'!A3413,Controle!M:M,0))*E3413/100</f>
        <v>#N/A</v>
      </c>
    </row>
    <row r="3414" spans="1:20" hidden="1" x14ac:dyDescent="0.2">
      <c r="A3414" s="158">
        <f>BD_TS!A3413</f>
        <v>0</v>
      </c>
      <c r="B3414" s="158" t="str">
        <f>SUBSTITUTE(SUBSTITUTE(BD_TS!D3413," ",""),"-","/")</f>
        <v/>
      </c>
      <c r="C3414" s="158">
        <f>BD_TS!E3413</f>
        <v>0</v>
      </c>
      <c r="D3414" s="159">
        <f>BD_TS!F3413</f>
        <v>0</v>
      </c>
      <c r="E3414" s="160">
        <f>BD_TS!B3413</f>
        <v>0</v>
      </c>
      <c r="F3414" s="161">
        <f>BD_TS!C3413</f>
        <v>0</v>
      </c>
      <c r="G3414" s="187">
        <f>BD_TS!H3413</f>
        <v>0</v>
      </c>
      <c r="H3414" s="158" t="str">
        <f>IF($A3414=0,"",IFERROR(INDEX(BD_Gestão!A:A,MATCH('Banco de Dados'!$B3414,BD_Gestão!$B:$B,0)),"erro"))</f>
        <v/>
      </c>
      <c r="I3414" s="162" t="str">
        <f>IF($A3414=0,"",IFERROR(INDEX(BD_Gestão!E:E,MATCH('Banco de Dados'!$B3414,BD_Gestão!$B:$B,0)),"erro"))</f>
        <v/>
      </c>
      <c r="J3414" s="186" t="str">
        <f>IF($A3414=0,"",IFERROR(INDEX(BD_Gestão!B:B,MATCH('Banco de Dados'!$B3414,BD_Gestão!$B:$B,0)),"erro"))</f>
        <v/>
      </c>
      <c r="K3414" s="158" t="str">
        <f>IF($A3414=0,"",IFERROR(INDEX(BD_Gestão!C:C,MATCH('Banco de Dados'!$B3414,BD_Gestão!$B:$B,0)),"erro"))</f>
        <v/>
      </c>
      <c r="L3414" s="158" t="str">
        <f>IF($A3414=0,"",IFERROR(INDEX(BD_Gestão!H:H,MATCH('Banco de Dados'!$B3414,BD_Gestão!$B:$B,0)),"erro"))</f>
        <v/>
      </c>
      <c r="M3414" s="161" t="str">
        <f>IF($A3414=0,"",IFERROR(INDEX(BD_Gestão!F:F,MATCH('Banco de Dados'!$B3414,BD_Gestão!$B:$B,0)),"erro"))</f>
        <v/>
      </c>
      <c r="N3414" s="161" t="str">
        <f>IF($A3414=0,"",IFERROR(INDEX(BD_Gestão!J:J,MATCH('Banco de Dados'!$B3414,BD_Gestão!$B:$B,0)),"erro"))</f>
        <v/>
      </c>
      <c r="O3414" s="164" t="str">
        <f>IF($A3414=0,"",IFERROR(INDEX(BD_Gestão!K:K,MATCH('Banco de Dados'!$B3414,BD_Gestão!$B:$B,0)),"erro"))</f>
        <v/>
      </c>
      <c r="P3414" s="169" t="str">
        <f t="shared" si="214"/>
        <v/>
      </c>
      <c r="Q3414" s="170" t="str">
        <f t="shared" si="215"/>
        <v/>
      </c>
      <c r="R3414" s="163" t="e">
        <f t="shared" si="212"/>
        <v>#VALUE!</v>
      </c>
      <c r="S3414" s="163" t="e">
        <f t="shared" si="213"/>
        <v>#VALUE!</v>
      </c>
      <c r="T3414" s="163" t="e">
        <f>INDEX(Controle!O:O,MATCH('Banco de Dados'!A3414,Controle!M:M,0))*E3414/100</f>
        <v>#N/A</v>
      </c>
    </row>
    <row r="3415" spans="1:20" hidden="1" x14ac:dyDescent="0.2">
      <c r="A3415" s="158">
        <f>BD_TS!A3414</f>
        <v>0</v>
      </c>
      <c r="B3415" s="158" t="str">
        <f>SUBSTITUTE(SUBSTITUTE(BD_TS!D3414," ",""),"-","/")</f>
        <v/>
      </c>
      <c r="C3415" s="158">
        <f>BD_TS!E3414</f>
        <v>0</v>
      </c>
      <c r="D3415" s="159">
        <f>BD_TS!F3414</f>
        <v>0</v>
      </c>
      <c r="E3415" s="160">
        <f>BD_TS!B3414</f>
        <v>0</v>
      </c>
      <c r="F3415" s="161">
        <f>BD_TS!C3414</f>
        <v>0</v>
      </c>
      <c r="G3415" s="187">
        <f>BD_TS!H3414</f>
        <v>0</v>
      </c>
      <c r="H3415" s="158" t="str">
        <f>IF($A3415=0,"",IFERROR(INDEX(BD_Gestão!A:A,MATCH('Banco de Dados'!$B3415,BD_Gestão!$B:$B,0)),"erro"))</f>
        <v/>
      </c>
      <c r="I3415" s="162" t="str">
        <f>IF($A3415=0,"",IFERROR(INDEX(BD_Gestão!E:E,MATCH('Banco de Dados'!$B3415,BD_Gestão!$B:$B,0)),"erro"))</f>
        <v/>
      </c>
      <c r="J3415" s="186" t="str">
        <f>IF($A3415=0,"",IFERROR(INDEX(BD_Gestão!B:B,MATCH('Banco de Dados'!$B3415,BD_Gestão!$B:$B,0)),"erro"))</f>
        <v/>
      </c>
      <c r="K3415" s="158" t="str">
        <f>IF($A3415=0,"",IFERROR(INDEX(BD_Gestão!C:C,MATCH('Banco de Dados'!$B3415,BD_Gestão!$B:$B,0)),"erro"))</f>
        <v/>
      </c>
      <c r="L3415" s="158" t="str">
        <f>IF($A3415=0,"",IFERROR(INDEX(BD_Gestão!H:H,MATCH('Banco de Dados'!$B3415,BD_Gestão!$B:$B,0)),"erro"))</f>
        <v/>
      </c>
      <c r="M3415" s="161" t="str">
        <f>IF($A3415=0,"",IFERROR(INDEX(BD_Gestão!F:F,MATCH('Banco de Dados'!$B3415,BD_Gestão!$B:$B,0)),"erro"))</f>
        <v/>
      </c>
      <c r="N3415" s="161" t="str">
        <f>IF($A3415=0,"",IFERROR(INDEX(BD_Gestão!J:J,MATCH('Banco de Dados'!$B3415,BD_Gestão!$B:$B,0)),"erro"))</f>
        <v/>
      </c>
      <c r="O3415" s="164" t="str">
        <f>IF($A3415=0,"",IFERROR(INDEX(BD_Gestão!K:K,MATCH('Banco de Dados'!$B3415,BD_Gestão!$B:$B,0)),"erro"))</f>
        <v/>
      </c>
      <c r="P3415" s="169" t="str">
        <f t="shared" si="214"/>
        <v/>
      </c>
      <c r="Q3415" s="170" t="str">
        <f t="shared" si="215"/>
        <v/>
      </c>
      <c r="R3415" s="163" t="e">
        <f t="shared" si="212"/>
        <v>#VALUE!</v>
      </c>
      <c r="S3415" s="163" t="e">
        <f t="shared" si="213"/>
        <v>#VALUE!</v>
      </c>
      <c r="T3415" s="163" t="e">
        <f>INDEX(Controle!O:O,MATCH('Banco de Dados'!A3415,Controle!M:M,0))*E3415/100</f>
        <v>#N/A</v>
      </c>
    </row>
    <row r="3416" spans="1:20" hidden="1" x14ac:dyDescent="0.2">
      <c r="A3416" s="158">
        <f>BD_TS!A3415</f>
        <v>0</v>
      </c>
      <c r="B3416" s="158" t="str">
        <f>SUBSTITUTE(SUBSTITUTE(BD_TS!D3415," ",""),"-","/")</f>
        <v/>
      </c>
      <c r="C3416" s="158">
        <f>BD_TS!E3415</f>
        <v>0</v>
      </c>
      <c r="D3416" s="159">
        <f>BD_TS!F3415</f>
        <v>0</v>
      </c>
      <c r="E3416" s="160">
        <f>BD_TS!B3415</f>
        <v>0</v>
      </c>
      <c r="F3416" s="161">
        <f>BD_TS!C3415</f>
        <v>0</v>
      </c>
      <c r="G3416" s="187">
        <f>BD_TS!H3415</f>
        <v>0</v>
      </c>
      <c r="H3416" s="158" t="str">
        <f>IF($A3416=0,"",IFERROR(INDEX(BD_Gestão!A:A,MATCH('Banco de Dados'!$B3416,BD_Gestão!$B:$B,0)),"erro"))</f>
        <v/>
      </c>
      <c r="I3416" s="162" t="str">
        <f>IF($A3416=0,"",IFERROR(INDEX(BD_Gestão!E:E,MATCH('Banco de Dados'!$B3416,BD_Gestão!$B:$B,0)),"erro"))</f>
        <v/>
      </c>
      <c r="J3416" s="186" t="str">
        <f>IF($A3416=0,"",IFERROR(INDEX(BD_Gestão!B:B,MATCH('Banco de Dados'!$B3416,BD_Gestão!$B:$B,0)),"erro"))</f>
        <v/>
      </c>
      <c r="K3416" s="158" t="str">
        <f>IF($A3416=0,"",IFERROR(INDEX(BD_Gestão!C:C,MATCH('Banco de Dados'!$B3416,BD_Gestão!$B:$B,0)),"erro"))</f>
        <v/>
      </c>
      <c r="L3416" s="158" t="str">
        <f>IF($A3416=0,"",IFERROR(INDEX(BD_Gestão!H:H,MATCH('Banco de Dados'!$B3416,BD_Gestão!$B:$B,0)),"erro"))</f>
        <v/>
      </c>
      <c r="M3416" s="161" t="str">
        <f>IF($A3416=0,"",IFERROR(INDEX(BD_Gestão!F:F,MATCH('Banco de Dados'!$B3416,BD_Gestão!$B:$B,0)),"erro"))</f>
        <v/>
      </c>
      <c r="N3416" s="161" t="str">
        <f>IF($A3416=0,"",IFERROR(INDEX(BD_Gestão!J:J,MATCH('Banco de Dados'!$B3416,BD_Gestão!$B:$B,0)),"erro"))</f>
        <v/>
      </c>
      <c r="O3416" s="164" t="str">
        <f>IF($A3416=0,"",IFERROR(INDEX(BD_Gestão!K:K,MATCH('Banco de Dados'!$B3416,BD_Gestão!$B:$B,0)),"erro"))</f>
        <v/>
      </c>
      <c r="P3416" s="169" t="str">
        <f t="shared" si="214"/>
        <v/>
      </c>
      <c r="Q3416" s="170" t="str">
        <f t="shared" si="215"/>
        <v/>
      </c>
      <c r="R3416" s="163" t="e">
        <f t="shared" si="212"/>
        <v>#VALUE!</v>
      </c>
      <c r="S3416" s="163" t="e">
        <f t="shared" si="213"/>
        <v>#VALUE!</v>
      </c>
      <c r="T3416" s="163" t="e">
        <f>INDEX(Controle!O:O,MATCH('Banco de Dados'!A3416,Controle!M:M,0))*E3416/100</f>
        <v>#N/A</v>
      </c>
    </row>
    <row r="3417" spans="1:20" hidden="1" x14ac:dyDescent="0.2">
      <c r="A3417" s="158">
        <f>BD_TS!A3416</f>
        <v>0</v>
      </c>
      <c r="B3417" s="158" t="str">
        <f>SUBSTITUTE(SUBSTITUTE(BD_TS!D3416," ",""),"-","/")</f>
        <v/>
      </c>
      <c r="C3417" s="158">
        <f>BD_TS!E3416</f>
        <v>0</v>
      </c>
      <c r="D3417" s="159">
        <f>BD_TS!F3416</f>
        <v>0</v>
      </c>
      <c r="E3417" s="160">
        <f>BD_TS!B3416</f>
        <v>0</v>
      </c>
      <c r="F3417" s="161">
        <f>BD_TS!C3416</f>
        <v>0</v>
      </c>
      <c r="G3417" s="187">
        <f>BD_TS!H3416</f>
        <v>0</v>
      </c>
      <c r="H3417" s="158" t="str">
        <f>IF($A3417=0,"",IFERROR(INDEX(BD_Gestão!A:A,MATCH('Banco de Dados'!$B3417,BD_Gestão!$B:$B,0)),"erro"))</f>
        <v/>
      </c>
      <c r="I3417" s="162" t="str">
        <f>IF($A3417=0,"",IFERROR(INDEX(BD_Gestão!E:E,MATCH('Banco de Dados'!$B3417,BD_Gestão!$B:$B,0)),"erro"))</f>
        <v/>
      </c>
      <c r="J3417" s="186" t="str">
        <f>IF($A3417=0,"",IFERROR(INDEX(BD_Gestão!B:B,MATCH('Banco de Dados'!$B3417,BD_Gestão!$B:$B,0)),"erro"))</f>
        <v/>
      </c>
      <c r="K3417" s="158" t="str">
        <f>IF($A3417=0,"",IFERROR(INDEX(BD_Gestão!C:C,MATCH('Banco de Dados'!$B3417,BD_Gestão!$B:$B,0)),"erro"))</f>
        <v/>
      </c>
      <c r="L3417" s="158" t="str">
        <f>IF($A3417=0,"",IFERROR(INDEX(BD_Gestão!H:H,MATCH('Banco de Dados'!$B3417,BD_Gestão!$B:$B,0)),"erro"))</f>
        <v/>
      </c>
      <c r="M3417" s="161" t="str">
        <f>IF($A3417=0,"",IFERROR(INDEX(BD_Gestão!F:F,MATCH('Banco de Dados'!$B3417,BD_Gestão!$B:$B,0)),"erro"))</f>
        <v/>
      </c>
      <c r="N3417" s="161" t="str">
        <f>IF($A3417=0,"",IFERROR(INDEX(BD_Gestão!J:J,MATCH('Banco de Dados'!$B3417,BD_Gestão!$B:$B,0)),"erro"))</f>
        <v/>
      </c>
      <c r="O3417" s="164" t="str">
        <f>IF($A3417=0,"",IFERROR(INDEX(BD_Gestão!K:K,MATCH('Banco de Dados'!$B3417,BD_Gestão!$B:$B,0)),"erro"))</f>
        <v/>
      </c>
      <c r="P3417" s="169" t="str">
        <f t="shared" si="214"/>
        <v/>
      </c>
      <c r="Q3417" s="170" t="str">
        <f t="shared" si="215"/>
        <v/>
      </c>
      <c r="R3417" s="163" t="e">
        <f t="shared" si="212"/>
        <v>#VALUE!</v>
      </c>
      <c r="S3417" s="163" t="e">
        <f t="shared" si="213"/>
        <v>#VALUE!</v>
      </c>
      <c r="T3417" s="163" t="e">
        <f>INDEX(Controle!O:O,MATCH('Banco de Dados'!A3417,Controle!M:M,0))*E3417/100</f>
        <v>#N/A</v>
      </c>
    </row>
    <row r="3418" spans="1:20" hidden="1" x14ac:dyDescent="0.2">
      <c r="A3418" s="158">
        <f>BD_TS!A3417</f>
        <v>0</v>
      </c>
      <c r="B3418" s="158" t="str">
        <f>SUBSTITUTE(SUBSTITUTE(BD_TS!D3417," ",""),"-","/")</f>
        <v/>
      </c>
      <c r="C3418" s="158">
        <f>BD_TS!E3417</f>
        <v>0</v>
      </c>
      <c r="D3418" s="159">
        <f>BD_TS!F3417</f>
        <v>0</v>
      </c>
      <c r="E3418" s="160">
        <f>BD_TS!B3417</f>
        <v>0</v>
      </c>
      <c r="F3418" s="161">
        <f>BD_TS!C3417</f>
        <v>0</v>
      </c>
      <c r="G3418" s="187">
        <f>BD_TS!H3417</f>
        <v>0</v>
      </c>
      <c r="H3418" s="158" t="str">
        <f>IF($A3418=0,"",IFERROR(INDEX(BD_Gestão!A:A,MATCH('Banco de Dados'!$B3418,BD_Gestão!$B:$B,0)),"erro"))</f>
        <v/>
      </c>
      <c r="I3418" s="162" t="str">
        <f>IF($A3418=0,"",IFERROR(INDEX(BD_Gestão!E:E,MATCH('Banco de Dados'!$B3418,BD_Gestão!$B:$B,0)),"erro"))</f>
        <v/>
      </c>
      <c r="J3418" s="186" t="str">
        <f>IF($A3418=0,"",IFERROR(INDEX(BD_Gestão!B:B,MATCH('Banco de Dados'!$B3418,BD_Gestão!$B:$B,0)),"erro"))</f>
        <v/>
      </c>
      <c r="K3418" s="158" t="str">
        <f>IF($A3418=0,"",IFERROR(INDEX(BD_Gestão!C:C,MATCH('Banco de Dados'!$B3418,BD_Gestão!$B:$B,0)),"erro"))</f>
        <v/>
      </c>
      <c r="L3418" s="158" t="str">
        <f>IF($A3418=0,"",IFERROR(INDEX(BD_Gestão!H:H,MATCH('Banco de Dados'!$B3418,BD_Gestão!$B:$B,0)),"erro"))</f>
        <v/>
      </c>
      <c r="M3418" s="161" t="str">
        <f>IF($A3418=0,"",IFERROR(INDEX(BD_Gestão!F:F,MATCH('Banco de Dados'!$B3418,BD_Gestão!$B:$B,0)),"erro"))</f>
        <v/>
      </c>
      <c r="N3418" s="161" t="str">
        <f>IF($A3418=0,"",IFERROR(INDEX(BD_Gestão!J:J,MATCH('Banco de Dados'!$B3418,BD_Gestão!$B:$B,0)),"erro"))</f>
        <v/>
      </c>
      <c r="O3418" s="164" t="str">
        <f>IF($A3418=0,"",IFERROR(INDEX(BD_Gestão!K:K,MATCH('Banco de Dados'!$B3418,BD_Gestão!$B:$B,0)),"erro"))</f>
        <v/>
      </c>
      <c r="P3418" s="169" t="str">
        <f t="shared" si="214"/>
        <v/>
      </c>
      <c r="Q3418" s="170" t="str">
        <f t="shared" si="215"/>
        <v/>
      </c>
      <c r="R3418" s="163" t="e">
        <f t="shared" si="212"/>
        <v>#VALUE!</v>
      </c>
      <c r="S3418" s="163" t="e">
        <f t="shared" si="213"/>
        <v>#VALUE!</v>
      </c>
      <c r="T3418" s="163" t="e">
        <f>INDEX(Controle!O:O,MATCH('Banco de Dados'!A3418,Controle!M:M,0))*E3418/100</f>
        <v>#N/A</v>
      </c>
    </row>
    <row r="3419" spans="1:20" hidden="1" x14ac:dyDescent="0.2">
      <c r="A3419" s="158">
        <f>BD_TS!A3418</f>
        <v>0</v>
      </c>
      <c r="B3419" s="158" t="str">
        <f>SUBSTITUTE(SUBSTITUTE(BD_TS!D3418," ",""),"-","/")</f>
        <v/>
      </c>
      <c r="C3419" s="158">
        <f>BD_TS!E3418</f>
        <v>0</v>
      </c>
      <c r="D3419" s="159">
        <f>BD_TS!F3418</f>
        <v>0</v>
      </c>
      <c r="E3419" s="160">
        <f>BD_TS!B3418</f>
        <v>0</v>
      </c>
      <c r="F3419" s="161">
        <f>BD_TS!C3418</f>
        <v>0</v>
      </c>
      <c r="G3419" s="187">
        <f>BD_TS!H3418</f>
        <v>0</v>
      </c>
      <c r="H3419" s="158" t="str">
        <f>IF($A3419=0,"",IFERROR(INDEX(BD_Gestão!A:A,MATCH('Banco de Dados'!$B3419,BD_Gestão!$B:$B,0)),"erro"))</f>
        <v/>
      </c>
      <c r="I3419" s="162" t="str">
        <f>IF($A3419=0,"",IFERROR(INDEX(BD_Gestão!E:E,MATCH('Banco de Dados'!$B3419,BD_Gestão!$B:$B,0)),"erro"))</f>
        <v/>
      </c>
      <c r="J3419" s="186" t="str">
        <f>IF($A3419=0,"",IFERROR(INDEX(BD_Gestão!B:B,MATCH('Banco de Dados'!$B3419,BD_Gestão!$B:$B,0)),"erro"))</f>
        <v/>
      </c>
      <c r="K3419" s="158" t="str">
        <f>IF($A3419=0,"",IFERROR(INDEX(BD_Gestão!C:C,MATCH('Banco de Dados'!$B3419,BD_Gestão!$B:$B,0)),"erro"))</f>
        <v/>
      </c>
      <c r="L3419" s="158" t="str">
        <f>IF($A3419=0,"",IFERROR(INDEX(BD_Gestão!H:H,MATCH('Banco de Dados'!$B3419,BD_Gestão!$B:$B,0)),"erro"))</f>
        <v/>
      </c>
      <c r="M3419" s="161" t="str">
        <f>IF($A3419=0,"",IFERROR(INDEX(BD_Gestão!F:F,MATCH('Banco de Dados'!$B3419,BD_Gestão!$B:$B,0)),"erro"))</f>
        <v/>
      </c>
      <c r="N3419" s="161" t="str">
        <f>IF($A3419=0,"",IFERROR(INDEX(BD_Gestão!J:J,MATCH('Banco de Dados'!$B3419,BD_Gestão!$B:$B,0)),"erro"))</f>
        <v/>
      </c>
      <c r="O3419" s="164" t="str">
        <f>IF($A3419=0,"",IFERROR(INDEX(BD_Gestão!K:K,MATCH('Banco de Dados'!$B3419,BD_Gestão!$B:$B,0)),"erro"))</f>
        <v/>
      </c>
      <c r="P3419" s="169" t="str">
        <f t="shared" si="214"/>
        <v/>
      </c>
      <c r="Q3419" s="170" t="str">
        <f t="shared" si="215"/>
        <v/>
      </c>
      <c r="R3419" s="163" t="e">
        <f t="shared" si="212"/>
        <v>#VALUE!</v>
      </c>
      <c r="S3419" s="163" t="e">
        <f t="shared" si="213"/>
        <v>#VALUE!</v>
      </c>
      <c r="T3419" s="163" t="e">
        <f>INDEX(Controle!O:O,MATCH('Banco de Dados'!A3419,Controle!M:M,0))*E3419/100</f>
        <v>#N/A</v>
      </c>
    </row>
    <row r="3420" spans="1:20" hidden="1" x14ac:dyDescent="0.2">
      <c r="A3420" s="158">
        <f>BD_TS!A3419</f>
        <v>0</v>
      </c>
      <c r="B3420" s="158" t="str">
        <f>SUBSTITUTE(SUBSTITUTE(BD_TS!D3419," ",""),"-","/")</f>
        <v/>
      </c>
      <c r="C3420" s="158">
        <f>BD_TS!E3419</f>
        <v>0</v>
      </c>
      <c r="D3420" s="159">
        <f>BD_TS!F3419</f>
        <v>0</v>
      </c>
      <c r="E3420" s="160">
        <f>BD_TS!B3419</f>
        <v>0</v>
      </c>
      <c r="F3420" s="161">
        <f>BD_TS!C3419</f>
        <v>0</v>
      </c>
      <c r="G3420" s="187">
        <f>BD_TS!H3419</f>
        <v>0</v>
      </c>
      <c r="H3420" s="158" t="str">
        <f>IF($A3420=0,"",IFERROR(INDEX(BD_Gestão!A:A,MATCH('Banco de Dados'!$B3420,BD_Gestão!$B:$B,0)),"erro"))</f>
        <v/>
      </c>
      <c r="I3420" s="162" t="str">
        <f>IF($A3420=0,"",IFERROR(INDEX(BD_Gestão!E:E,MATCH('Banco de Dados'!$B3420,BD_Gestão!$B:$B,0)),"erro"))</f>
        <v/>
      </c>
      <c r="J3420" s="186" t="str">
        <f>IF($A3420=0,"",IFERROR(INDEX(BD_Gestão!B:B,MATCH('Banco de Dados'!$B3420,BD_Gestão!$B:$B,0)),"erro"))</f>
        <v/>
      </c>
      <c r="K3420" s="158" t="str">
        <f>IF($A3420=0,"",IFERROR(INDEX(BD_Gestão!C:C,MATCH('Banco de Dados'!$B3420,BD_Gestão!$B:$B,0)),"erro"))</f>
        <v/>
      </c>
      <c r="L3420" s="158" t="str">
        <f>IF($A3420=0,"",IFERROR(INDEX(BD_Gestão!H:H,MATCH('Banco de Dados'!$B3420,BD_Gestão!$B:$B,0)),"erro"))</f>
        <v/>
      </c>
      <c r="M3420" s="161" t="str">
        <f>IF($A3420=0,"",IFERROR(INDEX(BD_Gestão!F:F,MATCH('Banco de Dados'!$B3420,BD_Gestão!$B:$B,0)),"erro"))</f>
        <v/>
      </c>
      <c r="N3420" s="161" t="str">
        <f>IF($A3420=0,"",IFERROR(INDEX(BD_Gestão!J:J,MATCH('Banco de Dados'!$B3420,BD_Gestão!$B:$B,0)),"erro"))</f>
        <v/>
      </c>
      <c r="O3420" s="164" t="str">
        <f>IF($A3420=0,"",IFERROR(INDEX(BD_Gestão!K:K,MATCH('Banco de Dados'!$B3420,BD_Gestão!$B:$B,0)),"erro"))</f>
        <v/>
      </c>
      <c r="P3420" s="169" t="str">
        <f t="shared" si="214"/>
        <v/>
      </c>
      <c r="Q3420" s="170" t="str">
        <f t="shared" si="215"/>
        <v/>
      </c>
      <c r="R3420" s="163" t="e">
        <f t="shared" si="212"/>
        <v>#VALUE!</v>
      </c>
      <c r="S3420" s="163" t="e">
        <f t="shared" si="213"/>
        <v>#VALUE!</v>
      </c>
      <c r="T3420" s="163" t="e">
        <f>INDEX(Controle!O:O,MATCH('Banco de Dados'!A3420,Controle!M:M,0))*E3420/100</f>
        <v>#N/A</v>
      </c>
    </row>
    <row r="3421" spans="1:20" hidden="1" x14ac:dyDescent="0.2">
      <c r="A3421" s="158">
        <f>BD_TS!A3420</f>
        <v>0</v>
      </c>
      <c r="B3421" s="158" t="str">
        <f>SUBSTITUTE(SUBSTITUTE(BD_TS!D3420," ",""),"-","/")</f>
        <v/>
      </c>
      <c r="C3421" s="158">
        <f>BD_TS!E3420</f>
        <v>0</v>
      </c>
      <c r="D3421" s="159">
        <f>BD_TS!F3420</f>
        <v>0</v>
      </c>
      <c r="E3421" s="160">
        <f>BD_TS!B3420</f>
        <v>0</v>
      </c>
      <c r="F3421" s="161">
        <f>BD_TS!C3420</f>
        <v>0</v>
      </c>
      <c r="G3421" s="187">
        <f>BD_TS!H3420</f>
        <v>0</v>
      </c>
      <c r="H3421" s="158" t="str">
        <f>IF($A3421=0,"",IFERROR(INDEX(BD_Gestão!A:A,MATCH('Banco de Dados'!$B3421,BD_Gestão!$B:$B,0)),"erro"))</f>
        <v/>
      </c>
      <c r="I3421" s="162" t="str">
        <f>IF($A3421=0,"",IFERROR(INDEX(BD_Gestão!E:E,MATCH('Banco de Dados'!$B3421,BD_Gestão!$B:$B,0)),"erro"))</f>
        <v/>
      </c>
      <c r="J3421" s="186" t="str">
        <f>IF($A3421=0,"",IFERROR(INDEX(BD_Gestão!B:B,MATCH('Banco de Dados'!$B3421,BD_Gestão!$B:$B,0)),"erro"))</f>
        <v/>
      </c>
      <c r="K3421" s="158" t="str">
        <f>IF($A3421=0,"",IFERROR(INDEX(BD_Gestão!C:C,MATCH('Banco de Dados'!$B3421,BD_Gestão!$B:$B,0)),"erro"))</f>
        <v/>
      </c>
      <c r="L3421" s="158" t="str">
        <f>IF($A3421=0,"",IFERROR(INDEX(BD_Gestão!H:H,MATCH('Banco de Dados'!$B3421,BD_Gestão!$B:$B,0)),"erro"))</f>
        <v/>
      </c>
      <c r="M3421" s="161" t="str">
        <f>IF($A3421=0,"",IFERROR(INDEX(BD_Gestão!F:F,MATCH('Banco de Dados'!$B3421,BD_Gestão!$B:$B,0)),"erro"))</f>
        <v/>
      </c>
      <c r="N3421" s="161" t="str">
        <f>IF($A3421=0,"",IFERROR(INDEX(BD_Gestão!J:J,MATCH('Banco de Dados'!$B3421,BD_Gestão!$B:$B,0)),"erro"))</f>
        <v/>
      </c>
      <c r="O3421" s="164" t="str">
        <f>IF($A3421=0,"",IFERROR(INDEX(BD_Gestão!K:K,MATCH('Banco de Dados'!$B3421,BD_Gestão!$B:$B,0)),"erro"))</f>
        <v/>
      </c>
      <c r="P3421" s="169" t="str">
        <f t="shared" si="214"/>
        <v/>
      </c>
      <c r="Q3421" s="170" t="str">
        <f t="shared" si="215"/>
        <v/>
      </c>
      <c r="R3421" s="163" t="e">
        <f t="shared" si="212"/>
        <v>#VALUE!</v>
      </c>
      <c r="S3421" s="163" t="e">
        <f t="shared" si="213"/>
        <v>#VALUE!</v>
      </c>
      <c r="T3421" s="163" t="e">
        <f>INDEX(Controle!O:O,MATCH('Banco de Dados'!A3421,Controle!M:M,0))*E3421/100</f>
        <v>#N/A</v>
      </c>
    </row>
    <row r="3422" spans="1:20" hidden="1" x14ac:dyDescent="0.2">
      <c r="A3422" s="158">
        <f>BD_TS!A3421</f>
        <v>0</v>
      </c>
      <c r="B3422" s="158" t="str">
        <f>SUBSTITUTE(SUBSTITUTE(BD_TS!D3421," ",""),"-","/")</f>
        <v/>
      </c>
      <c r="C3422" s="158">
        <f>BD_TS!E3421</f>
        <v>0</v>
      </c>
      <c r="D3422" s="159">
        <f>BD_TS!F3421</f>
        <v>0</v>
      </c>
      <c r="E3422" s="160">
        <f>BD_TS!B3421</f>
        <v>0</v>
      </c>
      <c r="F3422" s="161">
        <f>BD_TS!C3421</f>
        <v>0</v>
      </c>
      <c r="G3422" s="187">
        <f>BD_TS!H3421</f>
        <v>0</v>
      </c>
      <c r="H3422" s="158" t="str">
        <f>IF($A3422=0,"",IFERROR(INDEX(BD_Gestão!A:A,MATCH('Banco de Dados'!$B3422,BD_Gestão!$B:$B,0)),"erro"))</f>
        <v/>
      </c>
      <c r="I3422" s="162" t="str">
        <f>IF($A3422=0,"",IFERROR(INDEX(BD_Gestão!E:E,MATCH('Banco de Dados'!$B3422,BD_Gestão!$B:$B,0)),"erro"))</f>
        <v/>
      </c>
      <c r="J3422" s="186" t="str">
        <f>IF($A3422=0,"",IFERROR(INDEX(BD_Gestão!B:B,MATCH('Banco de Dados'!$B3422,BD_Gestão!$B:$B,0)),"erro"))</f>
        <v/>
      </c>
      <c r="K3422" s="158" t="str">
        <f>IF($A3422=0,"",IFERROR(INDEX(BD_Gestão!C:C,MATCH('Banco de Dados'!$B3422,BD_Gestão!$B:$B,0)),"erro"))</f>
        <v/>
      </c>
      <c r="L3422" s="158" t="str">
        <f>IF($A3422=0,"",IFERROR(INDEX(BD_Gestão!H:H,MATCH('Banco de Dados'!$B3422,BD_Gestão!$B:$B,0)),"erro"))</f>
        <v/>
      </c>
      <c r="M3422" s="161" t="str">
        <f>IF($A3422=0,"",IFERROR(INDEX(BD_Gestão!F:F,MATCH('Banco de Dados'!$B3422,BD_Gestão!$B:$B,0)),"erro"))</f>
        <v/>
      </c>
      <c r="N3422" s="161" t="str">
        <f>IF($A3422=0,"",IFERROR(INDEX(BD_Gestão!J:J,MATCH('Banco de Dados'!$B3422,BD_Gestão!$B:$B,0)),"erro"))</f>
        <v/>
      </c>
      <c r="O3422" s="164" t="str">
        <f>IF($A3422=0,"",IFERROR(INDEX(BD_Gestão!K:K,MATCH('Banco de Dados'!$B3422,BD_Gestão!$B:$B,0)),"erro"))</f>
        <v/>
      </c>
      <c r="P3422" s="169" t="str">
        <f t="shared" si="214"/>
        <v/>
      </c>
      <c r="Q3422" s="170" t="str">
        <f t="shared" si="215"/>
        <v/>
      </c>
      <c r="R3422" s="163" t="e">
        <f t="shared" si="212"/>
        <v>#VALUE!</v>
      </c>
      <c r="S3422" s="163" t="e">
        <f t="shared" si="213"/>
        <v>#VALUE!</v>
      </c>
      <c r="T3422" s="163" t="e">
        <f>INDEX(Controle!O:O,MATCH('Banco de Dados'!A3422,Controle!M:M,0))*E3422/100</f>
        <v>#N/A</v>
      </c>
    </row>
    <row r="3423" spans="1:20" hidden="1" x14ac:dyDescent="0.2">
      <c r="A3423" s="158">
        <f>BD_TS!A3422</f>
        <v>0</v>
      </c>
      <c r="B3423" s="158" t="str">
        <f>SUBSTITUTE(SUBSTITUTE(BD_TS!D3422," ",""),"-","/")</f>
        <v/>
      </c>
      <c r="C3423" s="158">
        <f>BD_TS!E3422</f>
        <v>0</v>
      </c>
      <c r="D3423" s="159">
        <f>BD_TS!F3422</f>
        <v>0</v>
      </c>
      <c r="E3423" s="160">
        <f>BD_TS!B3422</f>
        <v>0</v>
      </c>
      <c r="F3423" s="161">
        <f>BD_TS!C3422</f>
        <v>0</v>
      </c>
      <c r="G3423" s="187">
        <f>BD_TS!H3422</f>
        <v>0</v>
      </c>
      <c r="H3423" s="158" t="str">
        <f>IF($A3423=0,"",IFERROR(INDEX(BD_Gestão!A:A,MATCH('Banco de Dados'!$B3423,BD_Gestão!$B:$B,0)),"erro"))</f>
        <v/>
      </c>
      <c r="I3423" s="162" t="str">
        <f>IF($A3423=0,"",IFERROR(INDEX(BD_Gestão!E:E,MATCH('Banco de Dados'!$B3423,BD_Gestão!$B:$B,0)),"erro"))</f>
        <v/>
      </c>
      <c r="J3423" s="186" t="str">
        <f>IF($A3423=0,"",IFERROR(INDEX(BD_Gestão!B:B,MATCH('Banco de Dados'!$B3423,BD_Gestão!$B:$B,0)),"erro"))</f>
        <v/>
      </c>
      <c r="K3423" s="158" t="str">
        <f>IF($A3423=0,"",IFERROR(INDEX(BD_Gestão!C:C,MATCH('Banco de Dados'!$B3423,BD_Gestão!$B:$B,0)),"erro"))</f>
        <v/>
      </c>
      <c r="L3423" s="158" t="str">
        <f>IF($A3423=0,"",IFERROR(INDEX(BD_Gestão!H:H,MATCH('Banco de Dados'!$B3423,BD_Gestão!$B:$B,0)),"erro"))</f>
        <v/>
      </c>
      <c r="M3423" s="161" t="str">
        <f>IF($A3423=0,"",IFERROR(INDEX(BD_Gestão!F:F,MATCH('Banco de Dados'!$B3423,BD_Gestão!$B:$B,0)),"erro"))</f>
        <v/>
      </c>
      <c r="N3423" s="161" t="str">
        <f>IF($A3423=0,"",IFERROR(INDEX(BD_Gestão!J:J,MATCH('Banco de Dados'!$B3423,BD_Gestão!$B:$B,0)),"erro"))</f>
        <v/>
      </c>
      <c r="O3423" s="164" t="str">
        <f>IF($A3423=0,"",IFERROR(INDEX(BD_Gestão!K:K,MATCH('Banco de Dados'!$B3423,BD_Gestão!$B:$B,0)),"erro"))</f>
        <v/>
      </c>
      <c r="P3423" s="169" t="str">
        <f t="shared" si="214"/>
        <v/>
      </c>
      <c r="Q3423" s="170" t="str">
        <f t="shared" si="215"/>
        <v/>
      </c>
      <c r="R3423" s="163" t="e">
        <f t="shared" si="212"/>
        <v>#VALUE!</v>
      </c>
      <c r="S3423" s="163" t="e">
        <f t="shared" si="213"/>
        <v>#VALUE!</v>
      </c>
      <c r="T3423" s="163" t="e">
        <f>INDEX(Controle!O:O,MATCH('Banco de Dados'!A3423,Controle!M:M,0))*E3423/100</f>
        <v>#N/A</v>
      </c>
    </row>
    <row r="3424" spans="1:20" hidden="1" x14ac:dyDescent="0.2">
      <c r="A3424" s="158">
        <f>BD_TS!A3423</f>
        <v>0</v>
      </c>
      <c r="B3424" s="158" t="str">
        <f>SUBSTITUTE(SUBSTITUTE(BD_TS!D3423," ",""),"-","/")</f>
        <v/>
      </c>
      <c r="C3424" s="158">
        <f>BD_TS!E3423</f>
        <v>0</v>
      </c>
      <c r="D3424" s="159">
        <f>BD_TS!F3423</f>
        <v>0</v>
      </c>
      <c r="E3424" s="160">
        <f>BD_TS!B3423</f>
        <v>0</v>
      </c>
      <c r="F3424" s="161">
        <f>BD_TS!C3423</f>
        <v>0</v>
      </c>
      <c r="G3424" s="187">
        <f>BD_TS!H3423</f>
        <v>0</v>
      </c>
      <c r="H3424" s="158" t="str">
        <f>IF($A3424=0,"",IFERROR(INDEX(BD_Gestão!A:A,MATCH('Banco de Dados'!$B3424,BD_Gestão!$B:$B,0)),"erro"))</f>
        <v/>
      </c>
      <c r="I3424" s="162" t="str">
        <f>IF($A3424=0,"",IFERROR(INDEX(BD_Gestão!E:E,MATCH('Banco de Dados'!$B3424,BD_Gestão!$B:$B,0)),"erro"))</f>
        <v/>
      </c>
      <c r="J3424" s="186" t="str">
        <f>IF($A3424=0,"",IFERROR(INDEX(BD_Gestão!B:B,MATCH('Banco de Dados'!$B3424,BD_Gestão!$B:$B,0)),"erro"))</f>
        <v/>
      </c>
      <c r="K3424" s="158" t="str">
        <f>IF($A3424=0,"",IFERROR(INDEX(BD_Gestão!C:C,MATCH('Banco de Dados'!$B3424,BD_Gestão!$B:$B,0)),"erro"))</f>
        <v/>
      </c>
      <c r="L3424" s="158" t="str">
        <f>IF($A3424=0,"",IFERROR(INDEX(BD_Gestão!H:H,MATCH('Banco de Dados'!$B3424,BD_Gestão!$B:$B,0)),"erro"))</f>
        <v/>
      </c>
      <c r="M3424" s="161" t="str">
        <f>IF($A3424=0,"",IFERROR(INDEX(BD_Gestão!F:F,MATCH('Banco de Dados'!$B3424,BD_Gestão!$B:$B,0)),"erro"))</f>
        <v/>
      </c>
      <c r="N3424" s="161" t="str">
        <f>IF($A3424=0,"",IFERROR(INDEX(BD_Gestão!J:J,MATCH('Banco de Dados'!$B3424,BD_Gestão!$B:$B,0)),"erro"))</f>
        <v/>
      </c>
      <c r="O3424" s="164" t="str">
        <f>IF($A3424=0,"",IFERROR(INDEX(BD_Gestão!K:K,MATCH('Banco de Dados'!$B3424,BD_Gestão!$B:$B,0)),"erro"))</f>
        <v/>
      </c>
      <c r="P3424" s="169" t="str">
        <f t="shared" si="214"/>
        <v/>
      </c>
      <c r="Q3424" s="170" t="str">
        <f t="shared" si="215"/>
        <v/>
      </c>
      <c r="R3424" s="163" t="e">
        <f t="shared" si="212"/>
        <v>#VALUE!</v>
      </c>
      <c r="S3424" s="163" t="e">
        <f t="shared" si="213"/>
        <v>#VALUE!</v>
      </c>
      <c r="T3424" s="163" t="e">
        <f>INDEX(Controle!O:O,MATCH('Banco de Dados'!A3424,Controle!M:M,0))*E3424/100</f>
        <v>#N/A</v>
      </c>
    </row>
    <row r="3425" spans="1:20" hidden="1" x14ac:dyDescent="0.2">
      <c r="A3425" s="158">
        <f>BD_TS!A3424</f>
        <v>0</v>
      </c>
      <c r="B3425" s="158" t="str">
        <f>SUBSTITUTE(SUBSTITUTE(BD_TS!D3424," ",""),"-","/")</f>
        <v/>
      </c>
      <c r="C3425" s="158">
        <f>BD_TS!E3424</f>
        <v>0</v>
      </c>
      <c r="D3425" s="159">
        <f>BD_TS!F3424</f>
        <v>0</v>
      </c>
      <c r="E3425" s="160">
        <f>BD_TS!B3424</f>
        <v>0</v>
      </c>
      <c r="F3425" s="161">
        <f>BD_TS!C3424</f>
        <v>0</v>
      </c>
      <c r="G3425" s="187">
        <f>BD_TS!H3424</f>
        <v>0</v>
      </c>
      <c r="H3425" s="158" t="str">
        <f>IF($A3425=0,"",IFERROR(INDEX(BD_Gestão!A:A,MATCH('Banco de Dados'!$B3425,BD_Gestão!$B:$B,0)),"erro"))</f>
        <v/>
      </c>
      <c r="I3425" s="162" t="str">
        <f>IF($A3425=0,"",IFERROR(INDEX(BD_Gestão!E:E,MATCH('Banco de Dados'!$B3425,BD_Gestão!$B:$B,0)),"erro"))</f>
        <v/>
      </c>
      <c r="J3425" s="186" t="str">
        <f>IF($A3425=0,"",IFERROR(INDEX(BD_Gestão!B:B,MATCH('Banco de Dados'!$B3425,BD_Gestão!$B:$B,0)),"erro"))</f>
        <v/>
      </c>
      <c r="K3425" s="158" t="str">
        <f>IF($A3425=0,"",IFERROR(INDEX(BD_Gestão!C:C,MATCH('Banco de Dados'!$B3425,BD_Gestão!$B:$B,0)),"erro"))</f>
        <v/>
      </c>
      <c r="L3425" s="158" t="str">
        <f>IF($A3425=0,"",IFERROR(INDEX(BD_Gestão!H:H,MATCH('Banco de Dados'!$B3425,BD_Gestão!$B:$B,0)),"erro"))</f>
        <v/>
      </c>
      <c r="M3425" s="161" t="str">
        <f>IF($A3425=0,"",IFERROR(INDEX(BD_Gestão!F:F,MATCH('Banco de Dados'!$B3425,BD_Gestão!$B:$B,0)),"erro"))</f>
        <v/>
      </c>
      <c r="N3425" s="161" t="str">
        <f>IF($A3425=0,"",IFERROR(INDEX(BD_Gestão!J:J,MATCH('Banco de Dados'!$B3425,BD_Gestão!$B:$B,0)),"erro"))</f>
        <v/>
      </c>
      <c r="O3425" s="164" t="str">
        <f>IF($A3425=0,"",IFERROR(INDEX(BD_Gestão!K:K,MATCH('Banco de Dados'!$B3425,BD_Gestão!$B:$B,0)),"erro"))</f>
        <v/>
      </c>
      <c r="P3425" s="169" t="str">
        <f t="shared" si="214"/>
        <v/>
      </c>
      <c r="Q3425" s="170" t="str">
        <f t="shared" si="215"/>
        <v/>
      </c>
      <c r="R3425" s="163" t="e">
        <f t="shared" si="212"/>
        <v>#VALUE!</v>
      </c>
      <c r="S3425" s="163" t="e">
        <f t="shared" si="213"/>
        <v>#VALUE!</v>
      </c>
      <c r="T3425" s="163" t="e">
        <f>INDEX(Controle!O:O,MATCH('Banco de Dados'!A3425,Controle!M:M,0))*E3425/100</f>
        <v>#N/A</v>
      </c>
    </row>
    <row r="3426" spans="1:20" hidden="1" x14ac:dyDescent="0.2">
      <c r="A3426" s="158">
        <f>BD_TS!A3425</f>
        <v>0</v>
      </c>
      <c r="B3426" s="158" t="str">
        <f>SUBSTITUTE(SUBSTITUTE(BD_TS!D3425," ",""),"-","/")</f>
        <v/>
      </c>
      <c r="C3426" s="158">
        <f>BD_TS!E3425</f>
        <v>0</v>
      </c>
      <c r="D3426" s="159">
        <f>BD_TS!F3425</f>
        <v>0</v>
      </c>
      <c r="E3426" s="160">
        <f>BD_TS!B3425</f>
        <v>0</v>
      </c>
      <c r="F3426" s="161">
        <f>BD_TS!C3425</f>
        <v>0</v>
      </c>
      <c r="G3426" s="187">
        <f>BD_TS!H3425</f>
        <v>0</v>
      </c>
      <c r="H3426" s="158" t="str">
        <f>IF($A3426=0,"",IFERROR(INDEX(BD_Gestão!A:A,MATCH('Banco de Dados'!$B3426,BD_Gestão!$B:$B,0)),"erro"))</f>
        <v/>
      </c>
      <c r="I3426" s="162" t="str">
        <f>IF($A3426=0,"",IFERROR(INDEX(BD_Gestão!E:E,MATCH('Banco de Dados'!$B3426,BD_Gestão!$B:$B,0)),"erro"))</f>
        <v/>
      </c>
      <c r="J3426" s="186" t="str">
        <f>IF($A3426=0,"",IFERROR(INDEX(BD_Gestão!B:B,MATCH('Banco de Dados'!$B3426,BD_Gestão!$B:$B,0)),"erro"))</f>
        <v/>
      </c>
      <c r="K3426" s="158" t="str">
        <f>IF($A3426=0,"",IFERROR(INDEX(BD_Gestão!C:C,MATCH('Banco de Dados'!$B3426,BD_Gestão!$B:$B,0)),"erro"))</f>
        <v/>
      </c>
      <c r="L3426" s="158" t="str">
        <f>IF($A3426=0,"",IFERROR(INDEX(BD_Gestão!H:H,MATCH('Banco de Dados'!$B3426,BD_Gestão!$B:$B,0)),"erro"))</f>
        <v/>
      </c>
      <c r="M3426" s="161" t="str">
        <f>IF($A3426=0,"",IFERROR(INDEX(BD_Gestão!F:F,MATCH('Banco de Dados'!$B3426,BD_Gestão!$B:$B,0)),"erro"))</f>
        <v/>
      </c>
      <c r="N3426" s="161" t="str">
        <f>IF($A3426=0,"",IFERROR(INDEX(BD_Gestão!J:J,MATCH('Banco de Dados'!$B3426,BD_Gestão!$B:$B,0)),"erro"))</f>
        <v/>
      </c>
      <c r="O3426" s="164" t="str">
        <f>IF($A3426=0,"",IFERROR(INDEX(BD_Gestão!K:K,MATCH('Banco de Dados'!$B3426,BD_Gestão!$B:$B,0)),"erro"))</f>
        <v/>
      </c>
      <c r="P3426" s="169" t="str">
        <f t="shared" si="214"/>
        <v/>
      </c>
      <c r="Q3426" s="170" t="str">
        <f t="shared" si="215"/>
        <v/>
      </c>
      <c r="R3426" s="163" t="e">
        <f t="shared" si="212"/>
        <v>#VALUE!</v>
      </c>
      <c r="S3426" s="163" t="e">
        <f t="shared" si="213"/>
        <v>#VALUE!</v>
      </c>
      <c r="T3426" s="163" t="e">
        <f>INDEX(Controle!O:O,MATCH('Banco de Dados'!A3426,Controle!M:M,0))*E3426/100</f>
        <v>#N/A</v>
      </c>
    </row>
    <row r="3427" spans="1:20" hidden="1" x14ac:dyDescent="0.2">
      <c r="A3427" s="158">
        <f>BD_TS!A3426</f>
        <v>0</v>
      </c>
      <c r="B3427" s="158" t="str">
        <f>SUBSTITUTE(SUBSTITUTE(BD_TS!D3426," ",""),"-","/")</f>
        <v/>
      </c>
      <c r="C3427" s="158">
        <f>BD_TS!E3426</f>
        <v>0</v>
      </c>
      <c r="D3427" s="159">
        <f>BD_TS!F3426</f>
        <v>0</v>
      </c>
      <c r="E3427" s="160">
        <f>BD_TS!B3426</f>
        <v>0</v>
      </c>
      <c r="F3427" s="161">
        <f>BD_TS!C3426</f>
        <v>0</v>
      </c>
      <c r="G3427" s="187">
        <f>BD_TS!H3426</f>
        <v>0</v>
      </c>
      <c r="H3427" s="158" t="str">
        <f>IF($A3427=0,"",IFERROR(INDEX(BD_Gestão!A:A,MATCH('Banco de Dados'!$B3427,BD_Gestão!$B:$B,0)),"erro"))</f>
        <v/>
      </c>
      <c r="I3427" s="162" t="str">
        <f>IF($A3427=0,"",IFERROR(INDEX(BD_Gestão!E:E,MATCH('Banco de Dados'!$B3427,BD_Gestão!$B:$B,0)),"erro"))</f>
        <v/>
      </c>
      <c r="J3427" s="186" t="str">
        <f>IF($A3427=0,"",IFERROR(INDEX(BD_Gestão!B:B,MATCH('Banco de Dados'!$B3427,BD_Gestão!$B:$B,0)),"erro"))</f>
        <v/>
      </c>
      <c r="K3427" s="158" t="str">
        <f>IF($A3427=0,"",IFERROR(INDEX(BD_Gestão!C:C,MATCH('Banco de Dados'!$B3427,BD_Gestão!$B:$B,0)),"erro"))</f>
        <v/>
      </c>
      <c r="L3427" s="158" t="str">
        <f>IF($A3427=0,"",IFERROR(INDEX(BD_Gestão!H:H,MATCH('Banco de Dados'!$B3427,BD_Gestão!$B:$B,0)),"erro"))</f>
        <v/>
      </c>
      <c r="M3427" s="161" t="str">
        <f>IF($A3427=0,"",IFERROR(INDEX(BD_Gestão!F:F,MATCH('Banco de Dados'!$B3427,BD_Gestão!$B:$B,0)),"erro"))</f>
        <v/>
      </c>
      <c r="N3427" s="161" t="str">
        <f>IF($A3427=0,"",IFERROR(INDEX(BD_Gestão!J:J,MATCH('Banco de Dados'!$B3427,BD_Gestão!$B:$B,0)),"erro"))</f>
        <v/>
      </c>
      <c r="O3427" s="164" t="str">
        <f>IF($A3427=0,"",IFERROR(INDEX(BD_Gestão!K:K,MATCH('Banco de Dados'!$B3427,BD_Gestão!$B:$B,0)),"erro"))</f>
        <v/>
      </c>
      <c r="P3427" s="169" t="str">
        <f t="shared" si="214"/>
        <v/>
      </c>
      <c r="Q3427" s="170" t="str">
        <f t="shared" si="215"/>
        <v/>
      </c>
      <c r="R3427" s="163" t="e">
        <f t="shared" si="212"/>
        <v>#VALUE!</v>
      </c>
      <c r="S3427" s="163" t="e">
        <f t="shared" si="213"/>
        <v>#VALUE!</v>
      </c>
      <c r="T3427" s="163" t="e">
        <f>INDEX(Controle!O:O,MATCH('Banco de Dados'!A3427,Controle!M:M,0))*E3427/100</f>
        <v>#N/A</v>
      </c>
    </row>
    <row r="3428" spans="1:20" hidden="1" x14ac:dyDescent="0.2">
      <c r="A3428" s="158">
        <f>BD_TS!A3427</f>
        <v>0</v>
      </c>
      <c r="B3428" s="158" t="str">
        <f>SUBSTITUTE(SUBSTITUTE(BD_TS!D3427," ",""),"-","/")</f>
        <v/>
      </c>
      <c r="C3428" s="158">
        <f>BD_TS!E3427</f>
        <v>0</v>
      </c>
      <c r="D3428" s="159">
        <f>BD_TS!F3427</f>
        <v>0</v>
      </c>
      <c r="E3428" s="160">
        <f>BD_TS!B3427</f>
        <v>0</v>
      </c>
      <c r="F3428" s="161">
        <f>BD_TS!C3427</f>
        <v>0</v>
      </c>
      <c r="G3428" s="187">
        <f>BD_TS!H3427</f>
        <v>0</v>
      </c>
      <c r="H3428" s="158" t="str">
        <f>IF($A3428=0,"",IFERROR(INDEX(BD_Gestão!A:A,MATCH('Banco de Dados'!$B3428,BD_Gestão!$B:$B,0)),"erro"))</f>
        <v/>
      </c>
      <c r="I3428" s="162" t="str">
        <f>IF($A3428=0,"",IFERROR(INDEX(BD_Gestão!E:E,MATCH('Banco de Dados'!$B3428,BD_Gestão!$B:$B,0)),"erro"))</f>
        <v/>
      </c>
      <c r="J3428" s="186" t="str">
        <f>IF($A3428=0,"",IFERROR(INDEX(BD_Gestão!B:B,MATCH('Banco de Dados'!$B3428,BD_Gestão!$B:$B,0)),"erro"))</f>
        <v/>
      </c>
      <c r="K3428" s="158" t="str">
        <f>IF($A3428=0,"",IFERROR(INDEX(BD_Gestão!C:C,MATCH('Banco de Dados'!$B3428,BD_Gestão!$B:$B,0)),"erro"))</f>
        <v/>
      </c>
      <c r="L3428" s="158" t="str">
        <f>IF($A3428=0,"",IFERROR(INDEX(BD_Gestão!H:H,MATCH('Banco de Dados'!$B3428,BD_Gestão!$B:$B,0)),"erro"))</f>
        <v/>
      </c>
      <c r="M3428" s="161" t="str">
        <f>IF($A3428=0,"",IFERROR(INDEX(BD_Gestão!F:F,MATCH('Banco de Dados'!$B3428,BD_Gestão!$B:$B,0)),"erro"))</f>
        <v/>
      </c>
      <c r="N3428" s="161" t="str">
        <f>IF($A3428=0,"",IFERROR(INDEX(BD_Gestão!J:J,MATCH('Banco de Dados'!$B3428,BD_Gestão!$B:$B,0)),"erro"))</f>
        <v/>
      </c>
      <c r="O3428" s="164" t="str">
        <f>IF($A3428=0,"",IFERROR(INDEX(BD_Gestão!K:K,MATCH('Banco de Dados'!$B3428,BD_Gestão!$B:$B,0)),"erro"))</f>
        <v/>
      </c>
      <c r="P3428" s="169" t="str">
        <f t="shared" si="214"/>
        <v/>
      </c>
      <c r="Q3428" s="170" t="str">
        <f t="shared" si="215"/>
        <v/>
      </c>
      <c r="R3428" s="163" t="e">
        <f t="shared" si="212"/>
        <v>#VALUE!</v>
      </c>
      <c r="S3428" s="163" t="e">
        <f t="shared" si="213"/>
        <v>#VALUE!</v>
      </c>
      <c r="T3428" s="163" t="e">
        <f>INDEX(Controle!O:O,MATCH('Banco de Dados'!A3428,Controle!M:M,0))*E3428/100</f>
        <v>#N/A</v>
      </c>
    </row>
    <row r="3429" spans="1:20" hidden="1" x14ac:dyDescent="0.2">
      <c r="A3429" s="158">
        <f>BD_TS!A3428</f>
        <v>0</v>
      </c>
      <c r="B3429" s="158" t="str">
        <f>SUBSTITUTE(SUBSTITUTE(BD_TS!D3428," ",""),"-","/")</f>
        <v/>
      </c>
      <c r="C3429" s="158">
        <f>BD_TS!E3428</f>
        <v>0</v>
      </c>
      <c r="D3429" s="159">
        <f>BD_TS!F3428</f>
        <v>0</v>
      </c>
      <c r="E3429" s="160">
        <f>BD_TS!B3428</f>
        <v>0</v>
      </c>
      <c r="F3429" s="161">
        <f>BD_TS!C3428</f>
        <v>0</v>
      </c>
      <c r="G3429" s="187">
        <f>BD_TS!H3428</f>
        <v>0</v>
      </c>
      <c r="H3429" s="158" t="str">
        <f>IF($A3429=0,"",IFERROR(INDEX(BD_Gestão!A:A,MATCH('Banco de Dados'!$B3429,BD_Gestão!$B:$B,0)),"erro"))</f>
        <v/>
      </c>
      <c r="I3429" s="162" t="str">
        <f>IF($A3429=0,"",IFERROR(INDEX(BD_Gestão!E:E,MATCH('Banco de Dados'!$B3429,BD_Gestão!$B:$B,0)),"erro"))</f>
        <v/>
      </c>
      <c r="J3429" s="186" t="str">
        <f>IF($A3429=0,"",IFERROR(INDEX(BD_Gestão!B:B,MATCH('Banco de Dados'!$B3429,BD_Gestão!$B:$B,0)),"erro"))</f>
        <v/>
      </c>
      <c r="K3429" s="158" t="str">
        <f>IF($A3429=0,"",IFERROR(INDEX(BD_Gestão!C:C,MATCH('Banco de Dados'!$B3429,BD_Gestão!$B:$B,0)),"erro"))</f>
        <v/>
      </c>
      <c r="L3429" s="158" t="str">
        <f>IF($A3429=0,"",IFERROR(INDEX(BD_Gestão!H:H,MATCH('Banco de Dados'!$B3429,BD_Gestão!$B:$B,0)),"erro"))</f>
        <v/>
      </c>
      <c r="M3429" s="161" t="str">
        <f>IF($A3429=0,"",IFERROR(INDEX(BD_Gestão!F:F,MATCH('Banco de Dados'!$B3429,BD_Gestão!$B:$B,0)),"erro"))</f>
        <v/>
      </c>
      <c r="N3429" s="161" t="str">
        <f>IF($A3429=0,"",IFERROR(INDEX(BD_Gestão!J:J,MATCH('Banco de Dados'!$B3429,BD_Gestão!$B:$B,0)),"erro"))</f>
        <v/>
      </c>
      <c r="O3429" s="164" t="str">
        <f>IF($A3429=0,"",IFERROR(INDEX(BD_Gestão!K:K,MATCH('Banco de Dados'!$B3429,BD_Gestão!$B:$B,0)),"erro"))</f>
        <v/>
      </c>
      <c r="P3429" s="169" t="str">
        <f t="shared" si="214"/>
        <v/>
      </c>
      <c r="Q3429" s="170" t="str">
        <f t="shared" si="215"/>
        <v/>
      </c>
      <c r="R3429" s="163" t="e">
        <f t="shared" si="212"/>
        <v>#VALUE!</v>
      </c>
      <c r="S3429" s="163" t="e">
        <f t="shared" si="213"/>
        <v>#VALUE!</v>
      </c>
      <c r="T3429" s="163" t="e">
        <f>INDEX(Controle!O:O,MATCH('Banco de Dados'!A3429,Controle!M:M,0))*E3429/100</f>
        <v>#N/A</v>
      </c>
    </row>
    <row r="3430" spans="1:20" hidden="1" x14ac:dyDescent="0.2">
      <c r="A3430" s="158">
        <f>BD_TS!A3429</f>
        <v>0</v>
      </c>
      <c r="B3430" s="158" t="str">
        <f>SUBSTITUTE(SUBSTITUTE(BD_TS!D3429," ",""),"-","/")</f>
        <v/>
      </c>
      <c r="C3430" s="158">
        <f>BD_TS!E3429</f>
        <v>0</v>
      </c>
      <c r="D3430" s="159">
        <f>BD_TS!F3429</f>
        <v>0</v>
      </c>
      <c r="E3430" s="160">
        <f>BD_TS!B3429</f>
        <v>0</v>
      </c>
      <c r="F3430" s="161">
        <f>BD_TS!C3429</f>
        <v>0</v>
      </c>
      <c r="G3430" s="187">
        <f>BD_TS!H3429</f>
        <v>0</v>
      </c>
      <c r="H3430" s="158" t="str">
        <f>IF($A3430=0,"",IFERROR(INDEX(BD_Gestão!A:A,MATCH('Banco de Dados'!$B3430,BD_Gestão!$B:$B,0)),"erro"))</f>
        <v/>
      </c>
      <c r="I3430" s="162" t="str">
        <f>IF($A3430=0,"",IFERROR(INDEX(BD_Gestão!E:E,MATCH('Banco de Dados'!$B3430,BD_Gestão!$B:$B,0)),"erro"))</f>
        <v/>
      </c>
      <c r="J3430" s="186" t="str">
        <f>IF($A3430=0,"",IFERROR(INDEX(BD_Gestão!B:B,MATCH('Banco de Dados'!$B3430,BD_Gestão!$B:$B,0)),"erro"))</f>
        <v/>
      </c>
      <c r="K3430" s="158" t="str">
        <f>IF($A3430=0,"",IFERROR(INDEX(BD_Gestão!C:C,MATCH('Banco de Dados'!$B3430,BD_Gestão!$B:$B,0)),"erro"))</f>
        <v/>
      </c>
      <c r="L3430" s="158" t="str">
        <f>IF($A3430=0,"",IFERROR(INDEX(BD_Gestão!H:H,MATCH('Banco de Dados'!$B3430,BD_Gestão!$B:$B,0)),"erro"))</f>
        <v/>
      </c>
      <c r="M3430" s="161" t="str">
        <f>IF($A3430=0,"",IFERROR(INDEX(BD_Gestão!F:F,MATCH('Banco de Dados'!$B3430,BD_Gestão!$B:$B,0)),"erro"))</f>
        <v/>
      </c>
      <c r="N3430" s="161" t="str">
        <f>IF($A3430=0,"",IFERROR(INDEX(BD_Gestão!J:J,MATCH('Banco de Dados'!$B3430,BD_Gestão!$B:$B,0)),"erro"))</f>
        <v/>
      </c>
      <c r="O3430" s="164" t="str">
        <f>IF($A3430=0,"",IFERROR(INDEX(BD_Gestão!K:K,MATCH('Banco de Dados'!$B3430,BD_Gestão!$B:$B,0)),"erro"))</f>
        <v/>
      </c>
      <c r="P3430" s="169" t="str">
        <f t="shared" si="214"/>
        <v/>
      </c>
      <c r="Q3430" s="170" t="str">
        <f t="shared" si="215"/>
        <v/>
      </c>
      <c r="R3430" s="163" t="e">
        <f t="shared" si="212"/>
        <v>#VALUE!</v>
      </c>
      <c r="S3430" s="163" t="e">
        <f t="shared" si="213"/>
        <v>#VALUE!</v>
      </c>
      <c r="T3430" s="163" t="e">
        <f>INDEX(Controle!O:O,MATCH('Banco de Dados'!A3430,Controle!M:M,0))*E3430/100</f>
        <v>#N/A</v>
      </c>
    </row>
    <row r="3431" spans="1:20" hidden="1" x14ac:dyDescent="0.2">
      <c r="A3431" s="158">
        <f>BD_TS!A3430</f>
        <v>0</v>
      </c>
      <c r="B3431" s="158" t="str">
        <f>SUBSTITUTE(SUBSTITUTE(BD_TS!D3430," ",""),"-","/")</f>
        <v/>
      </c>
      <c r="C3431" s="158">
        <f>BD_TS!E3430</f>
        <v>0</v>
      </c>
      <c r="D3431" s="159">
        <f>BD_TS!F3430</f>
        <v>0</v>
      </c>
      <c r="E3431" s="160">
        <f>BD_TS!B3430</f>
        <v>0</v>
      </c>
      <c r="F3431" s="161">
        <f>BD_TS!C3430</f>
        <v>0</v>
      </c>
      <c r="G3431" s="187">
        <f>BD_TS!H3430</f>
        <v>0</v>
      </c>
      <c r="H3431" s="158" t="str">
        <f>IF($A3431=0,"",IFERROR(INDEX(BD_Gestão!A:A,MATCH('Banco de Dados'!$B3431,BD_Gestão!$B:$B,0)),"erro"))</f>
        <v/>
      </c>
      <c r="I3431" s="162" t="str">
        <f>IF($A3431=0,"",IFERROR(INDEX(BD_Gestão!E:E,MATCH('Banco de Dados'!$B3431,BD_Gestão!$B:$B,0)),"erro"))</f>
        <v/>
      </c>
      <c r="J3431" s="186" t="str">
        <f>IF($A3431=0,"",IFERROR(INDEX(BD_Gestão!B:B,MATCH('Banco de Dados'!$B3431,BD_Gestão!$B:$B,0)),"erro"))</f>
        <v/>
      </c>
      <c r="K3431" s="158" t="str">
        <f>IF($A3431=0,"",IFERROR(INDEX(BD_Gestão!C:C,MATCH('Banco de Dados'!$B3431,BD_Gestão!$B:$B,0)),"erro"))</f>
        <v/>
      </c>
      <c r="L3431" s="158" t="str">
        <f>IF($A3431=0,"",IFERROR(INDEX(BD_Gestão!H:H,MATCH('Banco de Dados'!$B3431,BD_Gestão!$B:$B,0)),"erro"))</f>
        <v/>
      </c>
      <c r="M3431" s="161" t="str">
        <f>IF($A3431=0,"",IFERROR(INDEX(BD_Gestão!F:F,MATCH('Banco de Dados'!$B3431,BD_Gestão!$B:$B,0)),"erro"))</f>
        <v/>
      </c>
      <c r="N3431" s="161" t="str">
        <f>IF($A3431=0,"",IFERROR(INDEX(BD_Gestão!J:J,MATCH('Banco de Dados'!$B3431,BD_Gestão!$B:$B,0)),"erro"))</f>
        <v/>
      </c>
      <c r="O3431" s="164" t="str">
        <f>IF($A3431=0,"",IFERROR(INDEX(BD_Gestão!K:K,MATCH('Banco de Dados'!$B3431,BD_Gestão!$B:$B,0)),"erro"))</f>
        <v/>
      </c>
      <c r="P3431" s="169" t="str">
        <f t="shared" si="214"/>
        <v/>
      </c>
      <c r="Q3431" s="170" t="str">
        <f t="shared" si="215"/>
        <v/>
      </c>
      <c r="R3431" s="163" t="e">
        <f t="shared" si="212"/>
        <v>#VALUE!</v>
      </c>
      <c r="S3431" s="163" t="e">
        <f t="shared" si="213"/>
        <v>#VALUE!</v>
      </c>
      <c r="T3431" s="163" t="e">
        <f>INDEX(Controle!O:O,MATCH('Banco de Dados'!A3431,Controle!M:M,0))*E3431/100</f>
        <v>#N/A</v>
      </c>
    </row>
    <row r="3432" spans="1:20" hidden="1" x14ac:dyDescent="0.2">
      <c r="A3432" s="158">
        <f>BD_TS!A3431</f>
        <v>0</v>
      </c>
      <c r="B3432" s="158" t="str">
        <f>SUBSTITUTE(SUBSTITUTE(BD_TS!D3431," ",""),"-","/")</f>
        <v/>
      </c>
      <c r="C3432" s="158">
        <f>BD_TS!E3431</f>
        <v>0</v>
      </c>
      <c r="D3432" s="159">
        <f>BD_TS!F3431</f>
        <v>0</v>
      </c>
      <c r="E3432" s="160">
        <f>BD_TS!B3431</f>
        <v>0</v>
      </c>
      <c r="F3432" s="161">
        <f>BD_TS!C3431</f>
        <v>0</v>
      </c>
      <c r="G3432" s="187">
        <f>BD_TS!H3431</f>
        <v>0</v>
      </c>
      <c r="H3432" s="158" t="str">
        <f>IF($A3432=0,"",IFERROR(INDEX(BD_Gestão!A:A,MATCH('Banco de Dados'!$B3432,BD_Gestão!$B:$B,0)),"erro"))</f>
        <v/>
      </c>
      <c r="I3432" s="162" t="str">
        <f>IF($A3432=0,"",IFERROR(INDEX(BD_Gestão!E:E,MATCH('Banco de Dados'!$B3432,BD_Gestão!$B:$B,0)),"erro"))</f>
        <v/>
      </c>
      <c r="J3432" s="186" t="str">
        <f>IF($A3432=0,"",IFERROR(INDEX(BD_Gestão!B:B,MATCH('Banco de Dados'!$B3432,BD_Gestão!$B:$B,0)),"erro"))</f>
        <v/>
      </c>
      <c r="K3432" s="158" t="str">
        <f>IF($A3432=0,"",IFERROR(INDEX(BD_Gestão!C:C,MATCH('Banco de Dados'!$B3432,BD_Gestão!$B:$B,0)),"erro"))</f>
        <v/>
      </c>
      <c r="L3432" s="158" t="str">
        <f>IF($A3432=0,"",IFERROR(INDEX(BD_Gestão!H:H,MATCH('Banco de Dados'!$B3432,BD_Gestão!$B:$B,0)),"erro"))</f>
        <v/>
      </c>
      <c r="M3432" s="161" t="str">
        <f>IF($A3432=0,"",IFERROR(INDEX(BD_Gestão!F:F,MATCH('Banco de Dados'!$B3432,BD_Gestão!$B:$B,0)),"erro"))</f>
        <v/>
      </c>
      <c r="N3432" s="161" t="str">
        <f>IF($A3432=0,"",IFERROR(INDEX(BD_Gestão!J:J,MATCH('Banco de Dados'!$B3432,BD_Gestão!$B:$B,0)),"erro"))</f>
        <v/>
      </c>
      <c r="O3432" s="164" t="str">
        <f>IF($A3432=0,"",IFERROR(INDEX(BD_Gestão!K:K,MATCH('Banco de Dados'!$B3432,BD_Gestão!$B:$B,0)),"erro"))</f>
        <v/>
      </c>
      <c r="P3432" s="169" t="str">
        <f t="shared" si="214"/>
        <v/>
      </c>
      <c r="Q3432" s="170" t="str">
        <f t="shared" si="215"/>
        <v/>
      </c>
      <c r="R3432" s="163" t="e">
        <f t="shared" si="212"/>
        <v>#VALUE!</v>
      </c>
      <c r="S3432" s="163" t="e">
        <f t="shared" si="213"/>
        <v>#VALUE!</v>
      </c>
      <c r="T3432" s="163" t="e">
        <f>INDEX(Controle!O:O,MATCH('Banco de Dados'!A3432,Controle!M:M,0))*E3432/100</f>
        <v>#N/A</v>
      </c>
    </row>
    <row r="3433" spans="1:20" hidden="1" x14ac:dyDescent="0.2">
      <c r="A3433" s="158">
        <f>BD_TS!A3432</f>
        <v>0</v>
      </c>
      <c r="B3433" s="158" t="str">
        <f>SUBSTITUTE(SUBSTITUTE(BD_TS!D3432," ",""),"-","/")</f>
        <v/>
      </c>
      <c r="C3433" s="158">
        <f>BD_TS!E3432</f>
        <v>0</v>
      </c>
      <c r="D3433" s="159">
        <f>BD_TS!F3432</f>
        <v>0</v>
      </c>
      <c r="E3433" s="160">
        <f>BD_TS!B3432</f>
        <v>0</v>
      </c>
      <c r="F3433" s="161">
        <f>BD_TS!C3432</f>
        <v>0</v>
      </c>
      <c r="G3433" s="187">
        <f>BD_TS!H3432</f>
        <v>0</v>
      </c>
      <c r="H3433" s="158" t="str">
        <f>IF($A3433=0,"",IFERROR(INDEX(BD_Gestão!A:A,MATCH('Banco de Dados'!$B3433,BD_Gestão!$B:$B,0)),"erro"))</f>
        <v/>
      </c>
      <c r="I3433" s="162" t="str">
        <f>IF($A3433=0,"",IFERROR(INDEX(BD_Gestão!E:E,MATCH('Banco de Dados'!$B3433,BD_Gestão!$B:$B,0)),"erro"))</f>
        <v/>
      </c>
      <c r="J3433" s="186" t="str">
        <f>IF($A3433=0,"",IFERROR(INDEX(BD_Gestão!B:B,MATCH('Banco de Dados'!$B3433,BD_Gestão!$B:$B,0)),"erro"))</f>
        <v/>
      </c>
      <c r="K3433" s="158" t="str">
        <f>IF($A3433=0,"",IFERROR(INDEX(BD_Gestão!C:C,MATCH('Banco de Dados'!$B3433,BD_Gestão!$B:$B,0)),"erro"))</f>
        <v/>
      </c>
      <c r="L3433" s="158" t="str">
        <f>IF($A3433=0,"",IFERROR(INDEX(BD_Gestão!H:H,MATCH('Banco de Dados'!$B3433,BD_Gestão!$B:$B,0)),"erro"))</f>
        <v/>
      </c>
      <c r="M3433" s="161" t="str">
        <f>IF($A3433=0,"",IFERROR(INDEX(BD_Gestão!F:F,MATCH('Banco de Dados'!$B3433,BD_Gestão!$B:$B,0)),"erro"))</f>
        <v/>
      </c>
      <c r="N3433" s="161" t="str">
        <f>IF($A3433=0,"",IFERROR(INDEX(BD_Gestão!J:J,MATCH('Banco de Dados'!$B3433,BD_Gestão!$B:$B,0)),"erro"))</f>
        <v/>
      </c>
      <c r="O3433" s="164" t="str">
        <f>IF($A3433=0,"",IFERROR(INDEX(BD_Gestão!K:K,MATCH('Banco de Dados'!$B3433,BD_Gestão!$B:$B,0)),"erro"))</f>
        <v/>
      </c>
      <c r="P3433" s="169" t="str">
        <f t="shared" si="214"/>
        <v/>
      </c>
      <c r="Q3433" s="170" t="str">
        <f t="shared" si="215"/>
        <v/>
      </c>
      <c r="R3433" s="163" t="e">
        <f t="shared" si="212"/>
        <v>#VALUE!</v>
      </c>
      <c r="S3433" s="163" t="e">
        <f t="shared" si="213"/>
        <v>#VALUE!</v>
      </c>
      <c r="T3433" s="163" t="e">
        <f>INDEX(Controle!O:O,MATCH('Banco de Dados'!A3433,Controle!M:M,0))*E3433/100</f>
        <v>#N/A</v>
      </c>
    </row>
    <row r="3434" spans="1:20" hidden="1" x14ac:dyDescent="0.2">
      <c r="A3434" s="158">
        <f>BD_TS!A3433</f>
        <v>0</v>
      </c>
      <c r="B3434" s="158" t="str">
        <f>SUBSTITUTE(SUBSTITUTE(BD_TS!D3433," ",""),"-","/")</f>
        <v/>
      </c>
      <c r="C3434" s="158">
        <f>BD_TS!E3433</f>
        <v>0</v>
      </c>
      <c r="D3434" s="159">
        <f>BD_TS!F3433</f>
        <v>0</v>
      </c>
      <c r="E3434" s="160">
        <f>BD_TS!B3433</f>
        <v>0</v>
      </c>
      <c r="F3434" s="161">
        <f>BD_TS!C3433</f>
        <v>0</v>
      </c>
      <c r="G3434" s="187">
        <f>BD_TS!H3433</f>
        <v>0</v>
      </c>
      <c r="H3434" s="158" t="str">
        <f>IF($A3434=0,"",IFERROR(INDEX(BD_Gestão!A:A,MATCH('Banco de Dados'!$B3434,BD_Gestão!$B:$B,0)),"erro"))</f>
        <v/>
      </c>
      <c r="I3434" s="162" t="str">
        <f>IF($A3434=0,"",IFERROR(INDEX(BD_Gestão!E:E,MATCH('Banco de Dados'!$B3434,BD_Gestão!$B:$B,0)),"erro"))</f>
        <v/>
      </c>
      <c r="J3434" s="186" t="str">
        <f>IF($A3434=0,"",IFERROR(INDEX(BD_Gestão!B:B,MATCH('Banco de Dados'!$B3434,BD_Gestão!$B:$B,0)),"erro"))</f>
        <v/>
      </c>
      <c r="K3434" s="158" t="str">
        <f>IF($A3434=0,"",IFERROR(INDEX(BD_Gestão!C:C,MATCH('Banco de Dados'!$B3434,BD_Gestão!$B:$B,0)),"erro"))</f>
        <v/>
      </c>
      <c r="L3434" s="158" t="str">
        <f>IF($A3434=0,"",IFERROR(INDEX(BD_Gestão!H:H,MATCH('Banco de Dados'!$B3434,BD_Gestão!$B:$B,0)),"erro"))</f>
        <v/>
      </c>
      <c r="M3434" s="161" t="str">
        <f>IF($A3434=0,"",IFERROR(INDEX(BD_Gestão!F:F,MATCH('Banco de Dados'!$B3434,BD_Gestão!$B:$B,0)),"erro"))</f>
        <v/>
      </c>
      <c r="N3434" s="161" t="str">
        <f>IF($A3434=0,"",IFERROR(INDEX(BD_Gestão!J:J,MATCH('Banco de Dados'!$B3434,BD_Gestão!$B:$B,0)),"erro"))</f>
        <v/>
      </c>
      <c r="O3434" s="164" t="str">
        <f>IF($A3434=0,"",IFERROR(INDEX(BD_Gestão!K:K,MATCH('Banco de Dados'!$B3434,BD_Gestão!$B:$B,0)),"erro"))</f>
        <v/>
      </c>
      <c r="P3434" s="169" t="str">
        <f t="shared" si="214"/>
        <v/>
      </c>
      <c r="Q3434" s="170" t="str">
        <f t="shared" si="215"/>
        <v/>
      </c>
      <c r="R3434" s="163" t="e">
        <f t="shared" si="212"/>
        <v>#VALUE!</v>
      </c>
      <c r="S3434" s="163" t="e">
        <f t="shared" si="213"/>
        <v>#VALUE!</v>
      </c>
      <c r="T3434" s="163" t="e">
        <f>INDEX(Controle!O:O,MATCH('Banco de Dados'!A3434,Controle!M:M,0))*E3434/100</f>
        <v>#N/A</v>
      </c>
    </row>
    <row r="3435" spans="1:20" hidden="1" x14ac:dyDescent="0.2">
      <c r="A3435" s="158">
        <f>BD_TS!A3434</f>
        <v>0</v>
      </c>
      <c r="B3435" s="158" t="str">
        <f>SUBSTITUTE(SUBSTITUTE(BD_TS!D3434," ",""),"-","/")</f>
        <v/>
      </c>
      <c r="C3435" s="158">
        <f>BD_TS!E3434</f>
        <v>0</v>
      </c>
      <c r="D3435" s="159">
        <f>BD_TS!F3434</f>
        <v>0</v>
      </c>
      <c r="E3435" s="160">
        <f>BD_TS!B3434</f>
        <v>0</v>
      </c>
      <c r="F3435" s="161">
        <f>BD_TS!C3434</f>
        <v>0</v>
      </c>
      <c r="G3435" s="187">
        <f>BD_TS!H3434</f>
        <v>0</v>
      </c>
      <c r="H3435" s="158" t="str">
        <f>IF($A3435=0,"",IFERROR(INDEX(BD_Gestão!A:A,MATCH('Banco de Dados'!$B3435,BD_Gestão!$B:$B,0)),"erro"))</f>
        <v/>
      </c>
      <c r="I3435" s="162" t="str">
        <f>IF($A3435=0,"",IFERROR(INDEX(BD_Gestão!E:E,MATCH('Banco de Dados'!$B3435,BD_Gestão!$B:$B,0)),"erro"))</f>
        <v/>
      </c>
      <c r="J3435" s="186" t="str">
        <f>IF($A3435=0,"",IFERROR(INDEX(BD_Gestão!B:B,MATCH('Banco de Dados'!$B3435,BD_Gestão!$B:$B,0)),"erro"))</f>
        <v/>
      </c>
      <c r="K3435" s="158" t="str">
        <f>IF($A3435=0,"",IFERROR(INDEX(BD_Gestão!C:C,MATCH('Banco de Dados'!$B3435,BD_Gestão!$B:$B,0)),"erro"))</f>
        <v/>
      </c>
      <c r="L3435" s="158" t="str">
        <f>IF($A3435=0,"",IFERROR(INDEX(BD_Gestão!H:H,MATCH('Banco de Dados'!$B3435,BD_Gestão!$B:$B,0)),"erro"))</f>
        <v/>
      </c>
      <c r="M3435" s="161" t="str">
        <f>IF($A3435=0,"",IFERROR(INDEX(BD_Gestão!F:F,MATCH('Banco de Dados'!$B3435,BD_Gestão!$B:$B,0)),"erro"))</f>
        <v/>
      </c>
      <c r="N3435" s="161" t="str">
        <f>IF($A3435=0,"",IFERROR(INDEX(BD_Gestão!J:J,MATCH('Banco de Dados'!$B3435,BD_Gestão!$B:$B,0)),"erro"))</f>
        <v/>
      </c>
      <c r="O3435" s="164" t="str">
        <f>IF($A3435=0,"",IFERROR(INDEX(BD_Gestão!K:K,MATCH('Banco de Dados'!$B3435,BD_Gestão!$B:$B,0)),"erro"))</f>
        <v/>
      </c>
      <c r="P3435" s="169" t="str">
        <f t="shared" si="214"/>
        <v/>
      </c>
      <c r="Q3435" s="170" t="str">
        <f t="shared" si="215"/>
        <v/>
      </c>
      <c r="R3435" s="163" t="e">
        <f t="shared" si="212"/>
        <v>#VALUE!</v>
      </c>
      <c r="S3435" s="163" t="e">
        <f t="shared" si="213"/>
        <v>#VALUE!</v>
      </c>
      <c r="T3435" s="163" t="e">
        <f>INDEX(Controle!O:O,MATCH('Banco de Dados'!A3435,Controle!M:M,0))*E3435/100</f>
        <v>#N/A</v>
      </c>
    </row>
    <row r="3436" spans="1:20" hidden="1" x14ac:dyDescent="0.2">
      <c r="A3436" s="158">
        <f>BD_TS!A3435</f>
        <v>0</v>
      </c>
      <c r="B3436" s="158" t="str">
        <f>SUBSTITUTE(SUBSTITUTE(BD_TS!D3435," ",""),"-","/")</f>
        <v/>
      </c>
      <c r="C3436" s="158">
        <f>BD_TS!E3435</f>
        <v>0</v>
      </c>
      <c r="D3436" s="159">
        <f>BD_TS!F3435</f>
        <v>0</v>
      </c>
      <c r="E3436" s="160">
        <f>BD_TS!B3435</f>
        <v>0</v>
      </c>
      <c r="F3436" s="161">
        <f>BD_TS!C3435</f>
        <v>0</v>
      </c>
      <c r="G3436" s="187">
        <f>BD_TS!H3435</f>
        <v>0</v>
      </c>
      <c r="H3436" s="158" t="str">
        <f>IF($A3436=0,"",IFERROR(INDEX(BD_Gestão!A:A,MATCH('Banco de Dados'!$B3436,BD_Gestão!$B:$B,0)),"erro"))</f>
        <v/>
      </c>
      <c r="I3436" s="162" t="str">
        <f>IF($A3436=0,"",IFERROR(INDEX(BD_Gestão!E:E,MATCH('Banco de Dados'!$B3436,BD_Gestão!$B:$B,0)),"erro"))</f>
        <v/>
      </c>
      <c r="J3436" s="186" t="str">
        <f>IF($A3436=0,"",IFERROR(INDEX(BD_Gestão!B:B,MATCH('Banco de Dados'!$B3436,BD_Gestão!$B:$B,0)),"erro"))</f>
        <v/>
      </c>
      <c r="K3436" s="158" t="str">
        <f>IF($A3436=0,"",IFERROR(INDEX(BD_Gestão!C:C,MATCH('Banco de Dados'!$B3436,BD_Gestão!$B:$B,0)),"erro"))</f>
        <v/>
      </c>
      <c r="L3436" s="158" t="str">
        <f>IF($A3436=0,"",IFERROR(INDEX(BD_Gestão!H:H,MATCH('Banco de Dados'!$B3436,BD_Gestão!$B:$B,0)),"erro"))</f>
        <v/>
      </c>
      <c r="M3436" s="161" t="str">
        <f>IF($A3436=0,"",IFERROR(INDEX(BD_Gestão!F:F,MATCH('Banco de Dados'!$B3436,BD_Gestão!$B:$B,0)),"erro"))</f>
        <v/>
      </c>
      <c r="N3436" s="161" t="str">
        <f>IF($A3436=0,"",IFERROR(INDEX(BD_Gestão!J:J,MATCH('Banco de Dados'!$B3436,BD_Gestão!$B:$B,0)),"erro"))</f>
        <v/>
      </c>
      <c r="O3436" s="164" t="str">
        <f>IF($A3436=0,"",IFERROR(INDEX(BD_Gestão!K:K,MATCH('Banco de Dados'!$B3436,BD_Gestão!$B:$B,0)),"erro"))</f>
        <v/>
      </c>
      <c r="P3436" s="169" t="str">
        <f t="shared" si="214"/>
        <v/>
      </c>
      <c r="Q3436" s="170" t="str">
        <f t="shared" si="215"/>
        <v/>
      </c>
      <c r="R3436" s="163" t="e">
        <f t="shared" si="212"/>
        <v>#VALUE!</v>
      </c>
      <c r="S3436" s="163" t="e">
        <f t="shared" si="213"/>
        <v>#VALUE!</v>
      </c>
      <c r="T3436" s="163" t="e">
        <f>INDEX(Controle!O:O,MATCH('Banco de Dados'!A3436,Controle!M:M,0))*E3436/100</f>
        <v>#N/A</v>
      </c>
    </row>
    <row r="3437" spans="1:20" hidden="1" x14ac:dyDescent="0.2">
      <c r="A3437" s="158">
        <f>BD_TS!A3436</f>
        <v>0</v>
      </c>
      <c r="B3437" s="158" t="str">
        <f>SUBSTITUTE(SUBSTITUTE(BD_TS!D3436," ",""),"-","/")</f>
        <v/>
      </c>
      <c r="C3437" s="158">
        <f>BD_TS!E3436</f>
        <v>0</v>
      </c>
      <c r="D3437" s="159">
        <f>BD_TS!F3436</f>
        <v>0</v>
      </c>
      <c r="E3437" s="160">
        <f>BD_TS!B3436</f>
        <v>0</v>
      </c>
      <c r="F3437" s="161">
        <f>BD_TS!C3436</f>
        <v>0</v>
      </c>
      <c r="G3437" s="187">
        <f>BD_TS!H3436</f>
        <v>0</v>
      </c>
      <c r="H3437" s="158" t="str">
        <f>IF($A3437=0,"",IFERROR(INDEX(BD_Gestão!A:A,MATCH('Banco de Dados'!$B3437,BD_Gestão!$B:$B,0)),"erro"))</f>
        <v/>
      </c>
      <c r="I3437" s="162" t="str">
        <f>IF($A3437=0,"",IFERROR(INDEX(BD_Gestão!E:E,MATCH('Banco de Dados'!$B3437,BD_Gestão!$B:$B,0)),"erro"))</f>
        <v/>
      </c>
      <c r="J3437" s="186" t="str">
        <f>IF($A3437=0,"",IFERROR(INDEX(BD_Gestão!B:B,MATCH('Banco de Dados'!$B3437,BD_Gestão!$B:$B,0)),"erro"))</f>
        <v/>
      </c>
      <c r="K3437" s="158" t="str">
        <f>IF($A3437=0,"",IFERROR(INDEX(BD_Gestão!C:C,MATCH('Banco de Dados'!$B3437,BD_Gestão!$B:$B,0)),"erro"))</f>
        <v/>
      </c>
      <c r="L3437" s="158" t="str">
        <f>IF($A3437=0,"",IFERROR(INDEX(BD_Gestão!H:H,MATCH('Banco de Dados'!$B3437,BD_Gestão!$B:$B,0)),"erro"))</f>
        <v/>
      </c>
      <c r="M3437" s="161" t="str">
        <f>IF($A3437=0,"",IFERROR(INDEX(BD_Gestão!F:F,MATCH('Banco de Dados'!$B3437,BD_Gestão!$B:$B,0)),"erro"))</f>
        <v/>
      </c>
      <c r="N3437" s="161" t="str">
        <f>IF($A3437=0,"",IFERROR(INDEX(BD_Gestão!J:J,MATCH('Banco de Dados'!$B3437,BD_Gestão!$B:$B,0)),"erro"))</f>
        <v/>
      </c>
      <c r="O3437" s="164" t="str">
        <f>IF($A3437=0,"",IFERROR(INDEX(BD_Gestão!K:K,MATCH('Banco de Dados'!$B3437,BD_Gestão!$B:$B,0)),"erro"))</f>
        <v/>
      </c>
      <c r="P3437" s="169" t="str">
        <f t="shared" si="214"/>
        <v/>
      </c>
      <c r="Q3437" s="170" t="str">
        <f t="shared" si="215"/>
        <v/>
      </c>
      <c r="R3437" s="163" t="e">
        <f t="shared" si="212"/>
        <v>#VALUE!</v>
      </c>
      <c r="S3437" s="163" t="e">
        <f t="shared" si="213"/>
        <v>#VALUE!</v>
      </c>
      <c r="T3437" s="163" t="e">
        <f>INDEX(Controle!O:O,MATCH('Banco de Dados'!A3437,Controle!M:M,0))*E3437/100</f>
        <v>#N/A</v>
      </c>
    </row>
    <row r="3438" spans="1:20" hidden="1" x14ac:dyDescent="0.2">
      <c r="A3438" s="158">
        <f>BD_TS!A3437</f>
        <v>0</v>
      </c>
      <c r="B3438" s="158" t="str">
        <f>SUBSTITUTE(SUBSTITUTE(BD_TS!D3437," ",""),"-","/")</f>
        <v/>
      </c>
      <c r="C3438" s="158">
        <f>BD_TS!E3437</f>
        <v>0</v>
      </c>
      <c r="D3438" s="159">
        <f>BD_TS!F3437</f>
        <v>0</v>
      </c>
      <c r="E3438" s="160">
        <f>BD_TS!B3437</f>
        <v>0</v>
      </c>
      <c r="F3438" s="161">
        <f>BD_TS!C3437</f>
        <v>0</v>
      </c>
      <c r="G3438" s="187">
        <f>BD_TS!H3437</f>
        <v>0</v>
      </c>
      <c r="H3438" s="158" t="str">
        <f>IF($A3438=0,"",IFERROR(INDEX(BD_Gestão!A:A,MATCH('Banco de Dados'!$B3438,BD_Gestão!$B:$B,0)),"erro"))</f>
        <v/>
      </c>
      <c r="I3438" s="162" t="str">
        <f>IF($A3438=0,"",IFERROR(INDEX(BD_Gestão!E:E,MATCH('Banco de Dados'!$B3438,BD_Gestão!$B:$B,0)),"erro"))</f>
        <v/>
      </c>
      <c r="J3438" s="186" t="str">
        <f>IF($A3438=0,"",IFERROR(INDEX(BD_Gestão!B:B,MATCH('Banco de Dados'!$B3438,BD_Gestão!$B:$B,0)),"erro"))</f>
        <v/>
      </c>
      <c r="K3438" s="158" t="str">
        <f>IF($A3438=0,"",IFERROR(INDEX(BD_Gestão!C:C,MATCH('Banco de Dados'!$B3438,BD_Gestão!$B:$B,0)),"erro"))</f>
        <v/>
      </c>
      <c r="L3438" s="158" t="str">
        <f>IF($A3438=0,"",IFERROR(INDEX(BD_Gestão!H:H,MATCH('Banco de Dados'!$B3438,BD_Gestão!$B:$B,0)),"erro"))</f>
        <v/>
      </c>
      <c r="M3438" s="161" t="str">
        <f>IF($A3438=0,"",IFERROR(INDEX(BD_Gestão!F:F,MATCH('Banco de Dados'!$B3438,BD_Gestão!$B:$B,0)),"erro"))</f>
        <v/>
      </c>
      <c r="N3438" s="161" t="str">
        <f>IF($A3438=0,"",IFERROR(INDEX(BD_Gestão!J:J,MATCH('Banco de Dados'!$B3438,BD_Gestão!$B:$B,0)),"erro"))</f>
        <v/>
      </c>
      <c r="O3438" s="164" t="str">
        <f>IF($A3438=0,"",IFERROR(INDEX(BD_Gestão!K:K,MATCH('Banco de Dados'!$B3438,BD_Gestão!$B:$B,0)),"erro"))</f>
        <v/>
      </c>
      <c r="P3438" s="169" t="str">
        <f t="shared" si="214"/>
        <v/>
      </c>
      <c r="Q3438" s="170" t="str">
        <f t="shared" si="215"/>
        <v/>
      </c>
      <c r="R3438" s="163" t="e">
        <f t="shared" si="212"/>
        <v>#VALUE!</v>
      </c>
      <c r="S3438" s="163" t="e">
        <f t="shared" si="213"/>
        <v>#VALUE!</v>
      </c>
      <c r="T3438" s="163" t="e">
        <f>INDEX(Controle!O:O,MATCH('Banco de Dados'!A3438,Controle!M:M,0))*E3438/100</f>
        <v>#N/A</v>
      </c>
    </row>
    <row r="3439" spans="1:20" hidden="1" x14ac:dyDescent="0.2">
      <c r="A3439" s="158">
        <f>BD_TS!A3438</f>
        <v>0</v>
      </c>
      <c r="B3439" s="158" t="str">
        <f>SUBSTITUTE(SUBSTITUTE(BD_TS!D3438," ",""),"-","/")</f>
        <v/>
      </c>
      <c r="C3439" s="158">
        <f>BD_TS!E3438</f>
        <v>0</v>
      </c>
      <c r="D3439" s="159">
        <f>BD_TS!F3438</f>
        <v>0</v>
      </c>
      <c r="E3439" s="160">
        <f>BD_TS!B3438</f>
        <v>0</v>
      </c>
      <c r="F3439" s="161">
        <f>BD_TS!C3438</f>
        <v>0</v>
      </c>
      <c r="G3439" s="187">
        <f>BD_TS!H3438</f>
        <v>0</v>
      </c>
      <c r="H3439" s="158" t="str">
        <f>IF($A3439=0,"",IFERROR(INDEX(BD_Gestão!A:A,MATCH('Banco de Dados'!$B3439,BD_Gestão!$B:$B,0)),"erro"))</f>
        <v/>
      </c>
      <c r="I3439" s="162" t="str">
        <f>IF($A3439=0,"",IFERROR(INDEX(BD_Gestão!E:E,MATCH('Banco de Dados'!$B3439,BD_Gestão!$B:$B,0)),"erro"))</f>
        <v/>
      </c>
      <c r="J3439" s="186" t="str">
        <f>IF($A3439=0,"",IFERROR(INDEX(BD_Gestão!B:B,MATCH('Banco de Dados'!$B3439,BD_Gestão!$B:$B,0)),"erro"))</f>
        <v/>
      </c>
      <c r="K3439" s="158" t="str">
        <f>IF($A3439=0,"",IFERROR(INDEX(BD_Gestão!C:C,MATCH('Banco de Dados'!$B3439,BD_Gestão!$B:$B,0)),"erro"))</f>
        <v/>
      </c>
      <c r="L3439" s="158" t="str">
        <f>IF($A3439=0,"",IFERROR(INDEX(BD_Gestão!H:H,MATCH('Banco de Dados'!$B3439,BD_Gestão!$B:$B,0)),"erro"))</f>
        <v/>
      </c>
      <c r="M3439" s="161" t="str">
        <f>IF($A3439=0,"",IFERROR(INDEX(BD_Gestão!F:F,MATCH('Banco de Dados'!$B3439,BD_Gestão!$B:$B,0)),"erro"))</f>
        <v/>
      </c>
      <c r="N3439" s="161" t="str">
        <f>IF($A3439=0,"",IFERROR(INDEX(BD_Gestão!J:J,MATCH('Banco de Dados'!$B3439,BD_Gestão!$B:$B,0)),"erro"))</f>
        <v/>
      </c>
      <c r="O3439" s="164" t="str">
        <f>IF($A3439=0,"",IFERROR(INDEX(BD_Gestão!K:K,MATCH('Banco de Dados'!$B3439,BD_Gestão!$B:$B,0)),"erro"))</f>
        <v/>
      </c>
      <c r="P3439" s="169" t="str">
        <f t="shared" si="214"/>
        <v/>
      </c>
      <c r="Q3439" s="170" t="str">
        <f t="shared" si="215"/>
        <v/>
      </c>
      <c r="R3439" s="163" t="e">
        <f t="shared" si="212"/>
        <v>#VALUE!</v>
      </c>
      <c r="S3439" s="163" t="e">
        <f t="shared" si="213"/>
        <v>#VALUE!</v>
      </c>
      <c r="T3439" s="163" t="e">
        <f>INDEX(Controle!O:O,MATCH('Banco de Dados'!A3439,Controle!M:M,0))*E3439/100</f>
        <v>#N/A</v>
      </c>
    </row>
    <row r="3440" spans="1:20" hidden="1" x14ac:dyDescent="0.2">
      <c r="A3440" s="158">
        <f>BD_TS!A3439</f>
        <v>0</v>
      </c>
      <c r="B3440" s="158" t="str">
        <f>SUBSTITUTE(SUBSTITUTE(BD_TS!D3439," ",""),"-","/")</f>
        <v/>
      </c>
      <c r="C3440" s="158">
        <f>BD_TS!E3439</f>
        <v>0</v>
      </c>
      <c r="D3440" s="159">
        <f>BD_TS!F3439</f>
        <v>0</v>
      </c>
      <c r="E3440" s="160">
        <f>BD_TS!B3439</f>
        <v>0</v>
      </c>
      <c r="F3440" s="161">
        <f>BD_TS!C3439</f>
        <v>0</v>
      </c>
      <c r="G3440" s="187">
        <f>BD_TS!H3439</f>
        <v>0</v>
      </c>
      <c r="H3440" s="158" t="str">
        <f>IF($A3440=0,"",IFERROR(INDEX(BD_Gestão!A:A,MATCH('Banco de Dados'!$B3440,BD_Gestão!$B:$B,0)),"erro"))</f>
        <v/>
      </c>
      <c r="I3440" s="162" t="str">
        <f>IF($A3440=0,"",IFERROR(INDEX(BD_Gestão!E:E,MATCH('Banco de Dados'!$B3440,BD_Gestão!$B:$B,0)),"erro"))</f>
        <v/>
      </c>
      <c r="J3440" s="186" t="str">
        <f>IF($A3440=0,"",IFERROR(INDEX(BD_Gestão!B:B,MATCH('Banco de Dados'!$B3440,BD_Gestão!$B:$B,0)),"erro"))</f>
        <v/>
      </c>
      <c r="K3440" s="158" t="str">
        <f>IF($A3440=0,"",IFERROR(INDEX(BD_Gestão!C:C,MATCH('Banco de Dados'!$B3440,BD_Gestão!$B:$B,0)),"erro"))</f>
        <v/>
      </c>
      <c r="L3440" s="158" t="str">
        <f>IF($A3440=0,"",IFERROR(INDEX(BD_Gestão!H:H,MATCH('Banco de Dados'!$B3440,BD_Gestão!$B:$B,0)),"erro"))</f>
        <v/>
      </c>
      <c r="M3440" s="161" t="str">
        <f>IF($A3440=0,"",IFERROR(INDEX(BD_Gestão!F:F,MATCH('Banco de Dados'!$B3440,BD_Gestão!$B:$B,0)),"erro"))</f>
        <v/>
      </c>
      <c r="N3440" s="161" t="str">
        <f>IF($A3440=0,"",IFERROR(INDEX(BD_Gestão!J:J,MATCH('Banco de Dados'!$B3440,BD_Gestão!$B:$B,0)),"erro"))</f>
        <v/>
      </c>
      <c r="O3440" s="164" t="str">
        <f>IF($A3440=0,"",IFERROR(INDEX(BD_Gestão!K:K,MATCH('Banco de Dados'!$B3440,BD_Gestão!$B:$B,0)),"erro"))</f>
        <v/>
      </c>
      <c r="P3440" s="169" t="str">
        <f t="shared" si="214"/>
        <v/>
      </c>
      <c r="Q3440" s="170" t="str">
        <f t="shared" si="215"/>
        <v/>
      </c>
      <c r="R3440" s="163" t="e">
        <f t="shared" si="212"/>
        <v>#VALUE!</v>
      </c>
      <c r="S3440" s="163" t="e">
        <f t="shared" si="213"/>
        <v>#VALUE!</v>
      </c>
      <c r="T3440" s="163" t="e">
        <f>INDEX(Controle!O:O,MATCH('Banco de Dados'!A3440,Controle!M:M,0))*E3440/100</f>
        <v>#N/A</v>
      </c>
    </row>
    <row r="3441" spans="1:20" hidden="1" x14ac:dyDescent="0.2">
      <c r="A3441" s="158">
        <f>BD_TS!A3440</f>
        <v>0</v>
      </c>
      <c r="B3441" s="158" t="str">
        <f>SUBSTITUTE(SUBSTITUTE(BD_TS!D3440," ",""),"-","/")</f>
        <v/>
      </c>
      <c r="C3441" s="158">
        <f>BD_TS!E3440</f>
        <v>0</v>
      </c>
      <c r="D3441" s="159">
        <f>BD_TS!F3440</f>
        <v>0</v>
      </c>
      <c r="E3441" s="160">
        <f>BD_TS!B3440</f>
        <v>0</v>
      </c>
      <c r="F3441" s="161">
        <f>BD_TS!C3440</f>
        <v>0</v>
      </c>
      <c r="G3441" s="187">
        <f>BD_TS!H3440</f>
        <v>0</v>
      </c>
      <c r="H3441" s="158" t="str">
        <f>IF($A3441=0,"",IFERROR(INDEX(BD_Gestão!A:A,MATCH('Banco de Dados'!$B3441,BD_Gestão!$B:$B,0)),"erro"))</f>
        <v/>
      </c>
      <c r="I3441" s="162" t="str">
        <f>IF($A3441=0,"",IFERROR(INDEX(BD_Gestão!E:E,MATCH('Banco de Dados'!$B3441,BD_Gestão!$B:$B,0)),"erro"))</f>
        <v/>
      </c>
      <c r="J3441" s="186" t="str">
        <f>IF($A3441=0,"",IFERROR(INDEX(BD_Gestão!B:B,MATCH('Banco de Dados'!$B3441,BD_Gestão!$B:$B,0)),"erro"))</f>
        <v/>
      </c>
      <c r="K3441" s="158" t="str">
        <f>IF($A3441=0,"",IFERROR(INDEX(BD_Gestão!C:C,MATCH('Banco de Dados'!$B3441,BD_Gestão!$B:$B,0)),"erro"))</f>
        <v/>
      </c>
      <c r="L3441" s="158" t="str">
        <f>IF($A3441=0,"",IFERROR(INDEX(BD_Gestão!H:H,MATCH('Banco de Dados'!$B3441,BD_Gestão!$B:$B,0)),"erro"))</f>
        <v/>
      </c>
      <c r="M3441" s="161" t="str">
        <f>IF($A3441=0,"",IFERROR(INDEX(BD_Gestão!F:F,MATCH('Banco de Dados'!$B3441,BD_Gestão!$B:$B,0)),"erro"))</f>
        <v/>
      </c>
      <c r="N3441" s="161" t="str">
        <f>IF($A3441=0,"",IFERROR(INDEX(BD_Gestão!J:J,MATCH('Banco de Dados'!$B3441,BD_Gestão!$B:$B,0)),"erro"))</f>
        <v/>
      </c>
      <c r="O3441" s="164" t="str">
        <f>IF($A3441=0,"",IFERROR(INDEX(BD_Gestão!K:K,MATCH('Banco de Dados'!$B3441,BD_Gestão!$B:$B,0)),"erro"))</f>
        <v/>
      </c>
      <c r="P3441" s="169" t="str">
        <f t="shared" si="214"/>
        <v/>
      </c>
      <c r="Q3441" s="170" t="str">
        <f t="shared" si="215"/>
        <v/>
      </c>
      <c r="R3441" s="163" t="e">
        <f t="shared" si="212"/>
        <v>#VALUE!</v>
      </c>
      <c r="S3441" s="163" t="e">
        <f t="shared" si="213"/>
        <v>#VALUE!</v>
      </c>
      <c r="T3441" s="163" t="e">
        <f>INDEX(Controle!O:O,MATCH('Banco de Dados'!A3441,Controle!M:M,0))*E3441/100</f>
        <v>#N/A</v>
      </c>
    </row>
    <row r="3442" spans="1:20" hidden="1" x14ac:dyDescent="0.2">
      <c r="A3442" s="158">
        <f>BD_TS!A3441</f>
        <v>0</v>
      </c>
      <c r="B3442" s="158" t="str">
        <f>SUBSTITUTE(SUBSTITUTE(BD_TS!D3441," ",""),"-","/")</f>
        <v/>
      </c>
      <c r="C3442" s="158">
        <f>BD_TS!E3441</f>
        <v>0</v>
      </c>
      <c r="D3442" s="159">
        <f>BD_TS!F3441</f>
        <v>0</v>
      </c>
      <c r="E3442" s="160">
        <f>BD_TS!B3441</f>
        <v>0</v>
      </c>
      <c r="F3442" s="161">
        <f>BD_TS!C3441</f>
        <v>0</v>
      </c>
      <c r="G3442" s="187">
        <f>BD_TS!H3441</f>
        <v>0</v>
      </c>
      <c r="H3442" s="158" t="str">
        <f>IF($A3442=0,"",IFERROR(INDEX(BD_Gestão!A:A,MATCH('Banco de Dados'!$B3442,BD_Gestão!$B:$B,0)),"erro"))</f>
        <v/>
      </c>
      <c r="I3442" s="162" t="str">
        <f>IF($A3442=0,"",IFERROR(INDEX(BD_Gestão!E:E,MATCH('Banco de Dados'!$B3442,BD_Gestão!$B:$B,0)),"erro"))</f>
        <v/>
      </c>
      <c r="J3442" s="186" t="str">
        <f>IF($A3442=0,"",IFERROR(INDEX(BD_Gestão!B:B,MATCH('Banco de Dados'!$B3442,BD_Gestão!$B:$B,0)),"erro"))</f>
        <v/>
      </c>
      <c r="K3442" s="158" t="str">
        <f>IF($A3442=0,"",IFERROR(INDEX(BD_Gestão!C:C,MATCH('Banco de Dados'!$B3442,BD_Gestão!$B:$B,0)),"erro"))</f>
        <v/>
      </c>
      <c r="L3442" s="158" t="str">
        <f>IF($A3442=0,"",IFERROR(INDEX(BD_Gestão!H:H,MATCH('Banco de Dados'!$B3442,BD_Gestão!$B:$B,0)),"erro"))</f>
        <v/>
      </c>
      <c r="M3442" s="161" t="str">
        <f>IF($A3442=0,"",IFERROR(INDEX(BD_Gestão!F:F,MATCH('Banco de Dados'!$B3442,BD_Gestão!$B:$B,0)),"erro"))</f>
        <v/>
      </c>
      <c r="N3442" s="161" t="str">
        <f>IF($A3442=0,"",IFERROR(INDEX(BD_Gestão!J:J,MATCH('Banco de Dados'!$B3442,BD_Gestão!$B:$B,0)),"erro"))</f>
        <v/>
      </c>
      <c r="O3442" s="164" t="str">
        <f>IF($A3442=0,"",IFERROR(INDEX(BD_Gestão!K:K,MATCH('Banco de Dados'!$B3442,BD_Gestão!$B:$B,0)),"erro"))</f>
        <v/>
      </c>
      <c r="P3442" s="169" t="str">
        <f t="shared" si="214"/>
        <v/>
      </c>
      <c r="Q3442" s="170" t="str">
        <f t="shared" si="215"/>
        <v/>
      </c>
      <c r="R3442" s="163" t="e">
        <f t="shared" si="212"/>
        <v>#VALUE!</v>
      </c>
      <c r="S3442" s="163" t="e">
        <f t="shared" si="213"/>
        <v>#VALUE!</v>
      </c>
      <c r="T3442" s="163" t="e">
        <f>INDEX(Controle!O:O,MATCH('Banco de Dados'!A3442,Controle!M:M,0))*E3442/100</f>
        <v>#N/A</v>
      </c>
    </row>
    <row r="3443" spans="1:20" hidden="1" x14ac:dyDescent="0.2">
      <c r="A3443" s="158">
        <f>BD_TS!A3442</f>
        <v>0</v>
      </c>
      <c r="B3443" s="158" t="str">
        <f>SUBSTITUTE(SUBSTITUTE(BD_TS!D3442," ",""),"-","/")</f>
        <v/>
      </c>
      <c r="C3443" s="158">
        <f>BD_TS!E3442</f>
        <v>0</v>
      </c>
      <c r="D3443" s="159">
        <f>BD_TS!F3442</f>
        <v>0</v>
      </c>
      <c r="E3443" s="160">
        <f>BD_TS!B3442</f>
        <v>0</v>
      </c>
      <c r="F3443" s="161">
        <f>BD_TS!C3442</f>
        <v>0</v>
      </c>
      <c r="G3443" s="187">
        <f>BD_TS!H3442</f>
        <v>0</v>
      </c>
      <c r="H3443" s="158" t="str">
        <f>IF($A3443=0,"",IFERROR(INDEX(BD_Gestão!A:A,MATCH('Banco de Dados'!$B3443,BD_Gestão!$B:$B,0)),"erro"))</f>
        <v/>
      </c>
      <c r="I3443" s="162" t="str">
        <f>IF($A3443=0,"",IFERROR(INDEX(BD_Gestão!E:E,MATCH('Banco de Dados'!$B3443,BD_Gestão!$B:$B,0)),"erro"))</f>
        <v/>
      </c>
      <c r="J3443" s="186" t="str">
        <f>IF($A3443=0,"",IFERROR(INDEX(BD_Gestão!B:B,MATCH('Banco de Dados'!$B3443,BD_Gestão!$B:$B,0)),"erro"))</f>
        <v/>
      </c>
      <c r="K3443" s="158" t="str">
        <f>IF($A3443=0,"",IFERROR(INDEX(BD_Gestão!C:C,MATCH('Banco de Dados'!$B3443,BD_Gestão!$B:$B,0)),"erro"))</f>
        <v/>
      </c>
      <c r="L3443" s="158" t="str">
        <f>IF($A3443=0,"",IFERROR(INDEX(BD_Gestão!H:H,MATCH('Banco de Dados'!$B3443,BD_Gestão!$B:$B,0)),"erro"))</f>
        <v/>
      </c>
      <c r="M3443" s="161" t="str">
        <f>IF($A3443=0,"",IFERROR(INDEX(BD_Gestão!F:F,MATCH('Banco de Dados'!$B3443,BD_Gestão!$B:$B,0)),"erro"))</f>
        <v/>
      </c>
      <c r="N3443" s="161" t="str">
        <f>IF($A3443=0,"",IFERROR(INDEX(BD_Gestão!J:J,MATCH('Banco de Dados'!$B3443,BD_Gestão!$B:$B,0)),"erro"))</f>
        <v/>
      </c>
      <c r="O3443" s="164" t="str">
        <f>IF($A3443=0,"",IFERROR(INDEX(BD_Gestão!K:K,MATCH('Banco de Dados'!$B3443,BD_Gestão!$B:$B,0)),"erro"))</f>
        <v/>
      </c>
      <c r="P3443" s="169" t="str">
        <f t="shared" si="214"/>
        <v/>
      </c>
      <c r="Q3443" s="170" t="str">
        <f t="shared" si="215"/>
        <v/>
      </c>
      <c r="R3443" s="163" t="e">
        <f t="shared" si="212"/>
        <v>#VALUE!</v>
      </c>
      <c r="S3443" s="163" t="e">
        <f t="shared" si="213"/>
        <v>#VALUE!</v>
      </c>
      <c r="T3443" s="163" t="e">
        <f>INDEX(Controle!O:O,MATCH('Banco de Dados'!A3443,Controle!M:M,0))*E3443/100</f>
        <v>#N/A</v>
      </c>
    </row>
    <row r="3444" spans="1:20" hidden="1" x14ac:dyDescent="0.2">
      <c r="A3444" s="158">
        <f>BD_TS!A3443</f>
        <v>0</v>
      </c>
      <c r="B3444" s="158" t="str">
        <f>SUBSTITUTE(SUBSTITUTE(BD_TS!D3443," ",""),"-","/")</f>
        <v/>
      </c>
      <c r="C3444" s="158">
        <f>BD_TS!E3443</f>
        <v>0</v>
      </c>
      <c r="D3444" s="159">
        <f>BD_TS!F3443</f>
        <v>0</v>
      </c>
      <c r="E3444" s="160">
        <f>BD_TS!B3443</f>
        <v>0</v>
      </c>
      <c r="F3444" s="161">
        <f>BD_TS!C3443</f>
        <v>0</v>
      </c>
      <c r="G3444" s="187">
        <f>BD_TS!H3443</f>
        <v>0</v>
      </c>
      <c r="H3444" s="158" t="str">
        <f>IF($A3444=0,"",IFERROR(INDEX(BD_Gestão!A:A,MATCH('Banco de Dados'!$B3444,BD_Gestão!$B:$B,0)),"erro"))</f>
        <v/>
      </c>
      <c r="I3444" s="162" t="str">
        <f>IF($A3444=0,"",IFERROR(INDEX(BD_Gestão!E:E,MATCH('Banco de Dados'!$B3444,BD_Gestão!$B:$B,0)),"erro"))</f>
        <v/>
      </c>
      <c r="J3444" s="186" t="str">
        <f>IF($A3444=0,"",IFERROR(INDEX(BD_Gestão!B:B,MATCH('Banco de Dados'!$B3444,BD_Gestão!$B:$B,0)),"erro"))</f>
        <v/>
      </c>
      <c r="K3444" s="158" t="str">
        <f>IF($A3444=0,"",IFERROR(INDEX(BD_Gestão!C:C,MATCH('Banco de Dados'!$B3444,BD_Gestão!$B:$B,0)),"erro"))</f>
        <v/>
      </c>
      <c r="L3444" s="158" t="str">
        <f>IF($A3444=0,"",IFERROR(INDEX(BD_Gestão!H:H,MATCH('Banco de Dados'!$B3444,BD_Gestão!$B:$B,0)),"erro"))</f>
        <v/>
      </c>
      <c r="M3444" s="161" t="str">
        <f>IF($A3444=0,"",IFERROR(INDEX(BD_Gestão!F:F,MATCH('Banco de Dados'!$B3444,BD_Gestão!$B:$B,0)),"erro"))</f>
        <v/>
      </c>
      <c r="N3444" s="161" t="str">
        <f>IF($A3444=0,"",IFERROR(INDEX(BD_Gestão!J:J,MATCH('Banco de Dados'!$B3444,BD_Gestão!$B:$B,0)),"erro"))</f>
        <v/>
      </c>
      <c r="O3444" s="164" t="str">
        <f>IF($A3444=0,"",IFERROR(INDEX(BD_Gestão!K:K,MATCH('Banco de Dados'!$B3444,BD_Gestão!$B:$B,0)),"erro"))</f>
        <v/>
      </c>
      <c r="P3444" s="169" t="str">
        <f t="shared" si="214"/>
        <v/>
      </c>
      <c r="Q3444" s="170" t="str">
        <f t="shared" si="215"/>
        <v/>
      </c>
      <c r="R3444" s="163" t="e">
        <f t="shared" si="212"/>
        <v>#VALUE!</v>
      </c>
      <c r="S3444" s="163" t="e">
        <f t="shared" si="213"/>
        <v>#VALUE!</v>
      </c>
      <c r="T3444" s="163" t="e">
        <f>INDEX(Controle!O:O,MATCH('Banco de Dados'!A3444,Controle!M:M,0))*E3444/100</f>
        <v>#N/A</v>
      </c>
    </row>
    <row r="3445" spans="1:20" hidden="1" x14ac:dyDescent="0.2">
      <c r="A3445" s="158">
        <f>BD_TS!A3444</f>
        <v>0</v>
      </c>
      <c r="B3445" s="158" t="str">
        <f>SUBSTITUTE(SUBSTITUTE(BD_TS!D3444," ",""),"-","/")</f>
        <v/>
      </c>
      <c r="C3445" s="158">
        <f>BD_TS!E3444</f>
        <v>0</v>
      </c>
      <c r="D3445" s="159">
        <f>BD_TS!F3444</f>
        <v>0</v>
      </c>
      <c r="E3445" s="160">
        <f>BD_TS!B3444</f>
        <v>0</v>
      </c>
      <c r="F3445" s="161">
        <f>BD_TS!C3444</f>
        <v>0</v>
      </c>
      <c r="G3445" s="187">
        <f>BD_TS!H3444</f>
        <v>0</v>
      </c>
      <c r="H3445" s="158" t="str">
        <f>IF($A3445=0,"",IFERROR(INDEX(BD_Gestão!A:A,MATCH('Banco de Dados'!$B3445,BD_Gestão!$B:$B,0)),"erro"))</f>
        <v/>
      </c>
      <c r="I3445" s="162" t="str">
        <f>IF($A3445=0,"",IFERROR(INDEX(BD_Gestão!E:E,MATCH('Banco de Dados'!$B3445,BD_Gestão!$B:$B,0)),"erro"))</f>
        <v/>
      </c>
      <c r="J3445" s="186" t="str">
        <f>IF($A3445=0,"",IFERROR(INDEX(BD_Gestão!B:B,MATCH('Banco de Dados'!$B3445,BD_Gestão!$B:$B,0)),"erro"))</f>
        <v/>
      </c>
      <c r="K3445" s="158" t="str">
        <f>IF($A3445=0,"",IFERROR(INDEX(BD_Gestão!C:C,MATCH('Banco de Dados'!$B3445,BD_Gestão!$B:$B,0)),"erro"))</f>
        <v/>
      </c>
      <c r="L3445" s="158" t="str">
        <f>IF($A3445=0,"",IFERROR(INDEX(BD_Gestão!H:H,MATCH('Banco de Dados'!$B3445,BD_Gestão!$B:$B,0)),"erro"))</f>
        <v/>
      </c>
      <c r="M3445" s="161" t="str">
        <f>IF($A3445=0,"",IFERROR(INDEX(BD_Gestão!F:F,MATCH('Banco de Dados'!$B3445,BD_Gestão!$B:$B,0)),"erro"))</f>
        <v/>
      </c>
      <c r="N3445" s="161" t="str">
        <f>IF($A3445=0,"",IFERROR(INDEX(BD_Gestão!J:J,MATCH('Banco de Dados'!$B3445,BD_Gestão!$B:$B,0)),"erro"))</f>
        <v/>
      </c>
      <c r="O3445" s="164" t="str">
        <f>IF($A3445=0,"",IFERROR(INDEX(BD_Gestão!K:K,MATCH('Banco de Dados'!$B3445,BD_Gestão!$B:$B,0)),"erro"))</f>
        <v/>
      </c>
      <c r="P3445" s="169" t="str">
        <f t="shared" si="214"/>
        <v/>
      </c>
      <c r="Q3445" s="170" t="str">
        <f t="shared" si="215"/>
        <v/>
      </c>
      <c r="R3445" s="163" t="e">
        <f t="shared" si="212"/>
        <v>#VALUE!</v>
      </c>
      <c r="S3445" s="163" t="e">
        <f t="shared" si="213"/>
        <v>#VALUE!</v>
      </c>
      <c r="T3445" s="163" t="e">
        <f>INDEX(Controle!O:O,MATCH('Banco de Dados'!A3445,Controle!M:M,0))*E3445/100</f>
        <v>#N/A</v>
      </c>
    </row>
    <row r="3446" spans="1:20" hidden="1" x14ac:dyDescent="0.2">
      <c r="A3446" s="158">
        <f>BD_TS!A3445</f>
        <v>0</v>
      </c>
      <c r="B3446" s="158" t="str">
        <f>SUBSTITUTE(SUBSTITUTE(BD_TS!D3445," ",""),"-","/")</f>
        <v/>
      </c>
      <c r="C3446" s="158">
        <f>BD_TS!E3445</f>
        <v>0</v>
      </c>
      <c r="D3446" s="159">
        <f>BD_TS!F3445</f>
        <v>0</v>
      </c>
      <c r="E3446" s="160">
        <f>BD_TS!B3445</f>
        <v>0</v>
      </c>
      <c r="F3446" s="161">
        <f>BD_TS!C3445</f>
        <v>0</v>
      </c>
      <c r="G3446" s="187">
        <f>BD_TS!H3445</f>
        <v>0</v>
      </c>
      <c r="H3446" s="158" t="str">
        <f>IF($A3446=0,"",IFERROR(INDEX(BD_Gestão!A:A,MATCH('Banco de Dados'!$B3446,BD_Gestão!$B:$B,0)),"erro"))</f>
        <v/>
      </c>
      <c r="I3446" s="162" t="str">
        <f>IF($A3446=0,"",IFERROR(INDEX(BD_Gestão!E:E,MATCH('Banco de Dados'!$B3446,BD_Gestão!$B:$B,0)),"erro"))</f>
        <v/>
      </c>
      <c r="J3446" s="186" t="str">
        <f>IF($A3446=0,"",IFERROR(INDEX(BD_Gestão!B:B,MATCH('Banco de Dados'!$B3446,BD_Gestão!$B:$B,0)),"erro"))</f>
        <v/>
      </c>
      <c r="K3446" s="158" t="str">
        <f>IF($A3446=0,"",IFERROR(INDEX(BD_Gestão!C:C,MATCH('Banco de Dados'!$B3446,BD_Gestão!$B:$B,0)),"erro"))</f>
        <v/>
      </c>
      <c r="L3446" s="158" t="str">
        <f>IF($A3446=0,"",IFERROR(INDEX(BD_Gestão!H:H,MATCH('Banco de Dados'!$B3446,BD_Gestão!$B:$B,0)),"erro"))</f>
        <v/>
      </c>
      <c r="M3446" s="161" t="str">
        <f>IF($A3446=0,"",IFERROR(INDEX(BD_Gestão!F:F,MATCH('Banco de Dados'!$B3446,BD_Gestão!$B:$B,0)),"erro"))</f>
        <v/>
      </c>
      <c r="N3446" s="161" t="str">
        <f>IF($A3446=0,"",IFERROR(INDEX(BD_Gestão!J:J,MATCH('Banco de Dados'!$B3446,BD_Gestão!$B:$B,0)),"erro"))</f>
        <v/>
      </c>
      <c r="O3446" s="164" t="str">
        <f>IF($A3446=0,"",IFERROR(INDEX(BD_Gestão!K:K,MATCH('Banco de Dados'!$B3446,BD_Gestão!$B:$B,0)),"erro"))</f>
        <v/>
      </c>
      <c r="P3446" s="169" t="str">
        <f t="shared" si="214"/>
        <v/>
      </c>
      <c r="Q3446" s="170" t="str">
        <f t="shared" si="215"/>
        <v/>
      </c>
      <c r="R3446" s="163" t="e">
        <f t="shared" si="212"/>
        <v>#VALUE!</v>
      </c>
      <c r="S3446" s="163" t="e">
        <f t="shared" si="213"/>
        <v>#VALUE!</v>
      </c>
      <c r="T3446" s="163" t="e">
        <f>INDEX(Controle!O:O,MATCH('Banco de Dados'!A3446,Controle!M:M,0))*E3446/100</f>
        <v>#N/A</v>
      </c>
    </row>
    <row r="3447" spans="1:20" hidden="1" x14ac:dyDescent="0.2">
      <c r="A3447" s="158">
        <f>BD_TS!A3446</f>
        <v>0</v>
      </c>
      <c r="B3447" s="158" t="str">
        <f>SUBSTITUTE(SUBSTITUTE(BD_TS!D3446," ",""),"-","/")</f>
        <v/>
      </c>
      <c r="C3447" s="158">
        <f>BD_TS!E3446</f>
        <v>0</v>
      </c>
      <c r="D3447" s="159">
        <f>BD_TS!F3446</f>
        <v>0</v>
      </c>
      <c r="E3447" s="160">
        <f>BD_TS!B3446</f>
        <v>0</v>
      </c>
      <c r="F3447" s="161">
        <f>BD_TS!C3446</f>
        <v>0</v>
      </c>
      <c r="G3447" s="187">
        <f>BD_TS!H3446</f>
        <v>0</v>
      </c>
      <c r="H3447" s="158" t="str">
        <f>IF($A3447=0,"",IFERROR(INDEX(BD_Gestão!A:A,MATCH('Banco de Dados'!$B3447,BD_Gestão!$B:$B,0)),"erro"))</f>
        <v/>
      </c>
      <c r="I3447" s="162" t="str">
        <f>IF($A3447=0,"",IFERROR(INDEX(BD_Gestão!E:E,MATCH('Banco de Dados'!$B3447,BD_Gestão!$B:$B,0)),"erro"))</f>
        <v/>
      </c>
      <c r="J3447" s="186" t="str">
        <f>IF($A3447=0,"",IFERROR(INDEX(BD_Gestão!B:B,MATCH('Banco de Dados'!$B3447,BD_Gestão!$B:$B,0)),"erro"))</f>
        <v/>
      </c>
      <c r="K3447" s="158" t="str">
        <f>IF($A3447=0,"",IFERROR(INDEX(BD_Gestão!C:C,MATCH('Banco de Dados'!$B3447,BD_Gestão!$B:$B,0)),"erro"))</f>
        <v/>
      </c>
      <c r="L3447" s="158" t="str">
        <f>IF($A3447=0,"",IFERROR(INDEX(BD_Gestão!H:H,MATCH('Banco de Dados'!$B3447,BD_Gestão!$B:$B,0)),"erro"))</f>
        <v/>
      </c>
      <c r="M3447" s="161" t="str">
        <f>IF($A3447=0,"",IFERROR(INDEX(BD_Gestão!F:F,MATCH('Banco de Dados'!$B3447,BD_Gestão!$B:$B,0)),"erro"))</f>
        <v/>
      </c>
      <c r="N3447" s="161" t="str">
        <f>IF($A3447=0,"",IFERROR(INDEX(BD_Gestão!J:J,MATCH('Banco de Dados'!$B3447,BD_Gestão!$B:$B,0)),"erro"))</f>
        <v/>
      </c>
      <c r="O3447" s="164" t="str">
        <f>IF($A3447=0,"",IFERROR(INDEX(BD_Gestão!K:K,MATCH('Banco de Dados'!$B3447,BD_Gestão!$B:$B,0)),"erro"))</f>
        <v/>
      </c>
      <c r="P3447" s="169" t="str">
        <f t="shared" si="214"/>
        <v/>
      </c>
      <c r="Q3447" s="170" t="str">
        <f t="shared" si="215"/>
        <v/>
      </c>
      <c r="R3447" s="163" t="e">
        <f t="shared" si="212"/>
        <v>#VALUE!</v>
      </c>
      <c r="S3447" s="163" t="e">
        <f t="shared" si="213"/>
        <v>#VALUE!</v>
      </c>
      <c r="T3447" s="163" t="e">
        <f>INDEX(Controle!O:O,MATCH('Banco de Dados'!A3447,Controle!M:M,0))*E3447/100</f>
        <v>#N/A</v>
      </c>
    </row>
    <row r="3448" spans="1:20" hidden="1" x14ac:dyDescent="0.2">
      <c r="A3448" s="158">
        <f>BD_TS!A3447</f>
        <v>0</v>
      </c>
      <c r="B3448" s="158" t="str">
        <f>SUBSTITUTE(SUBSTITUTE(BD_TS!D3447," ",""),"-","/")</f>
        <v/>
      </c>
      <c r="C3448" s="158">
        <f>BD_TS!E3447</f>
        <v>0</v>
      </c>
      <c r="D3448" s="159">
        <f>BD_TS!F3447</f>
        <v>0</v>
      </c>
      <c r="E3448" s="160">
        <f>BD_TS!B3447</f>
        <v>0</v>
      </c>
      <c r="F3448" s="161">
        <f>BD_TS!C3447</f>
        <v>0</v>
      </c>
      <c r="G3448" s="187">
        <f>BD_TS!H3447</f>
        <v>0</v>
      </c>
      <c r="H3448" s="158" t="str">
        <f>IF($A3448=0,"",IFERROR(INDEX(BD_Gestão!A:A,MATCH('Banco de Dados'!$B3448,BD_Gestão!$B:$B,0)),"erro"))</f>
        <v/>
      </c>
      <c r="I3448" s="162" t="str">
        <f>IF($A3448=0,"",IFERROR(INDEX(BD_Gestão!E:E,MATCH('Banco de Dados'!$B3448,BD_Gestão!$B:$B,0)),"erro"))</f>
        <v/>
      </c>
      <c r="J3448" s="186" t="str">
        <f>IF($A3448=0,"",IFERROR(INDEX(BD_Gestão!B:B,MATCH('Banco de Dados'!$B3448,BD_Gestão!$B:$B,0)),"erro"))</f>
        <v/>
      </c>
      <c r="K3448" s="158" t="str">
        <f>IF($A3448=0,"",IFERROR(INDEX(BD_Gestão!C:C,MATCH('Banco de Dados'!$B3448,BD_Gestão!$B:$B,0)),"erro"))</f>
        <v/>
      </c>
      <c r="L3448" s="158" t="str">
        <f>IF($A3448=0,"",IFERROR(INDEX(BD_Gestão!H:H,MATCH('Banco de Dados'!$B3448,BD_Gestão!$B:$B,0)),"erro"))</f>
        <v/>
      </c>
      <c r="M3448" s="161" t="str">
        <f>IF($A3448=0,"",IFERROR(INDEX(BD_Gestão!F:F,MATCH('Banco de Dados'!$B3448,BD_Gestão!$B:$B,0)),"erro"))</f>
        <v/>
      </c>
      <c r="N3448" s="161" t="str">
        <f>IF($A3448=0,"",IFERROR(INDEX(BD_Gestão!J:J,MATCH('Banco de Dados'!$B3448,BD_Gestão!$B:$B,0)),"erro"))</f>
        <v/>
      </c>
      <c r="O3448" s="164" t="str">
        <f>IF($A3448=0,"",IFERROR(INDEX(BD_Gestão!K:K,MATCH('Banco de Dados'!$B3448,BD_Gestão!$B:$B,0)),"erro"))</f>
        <v/>
      </c>
      <c r="P3448" s="169" t="str">
        <f t="shared" si="214"/>
        <v/>
      </c>
      <c r="Q3448" s="170" t="str">
        <f t="shared" si="215"/>
        <v/>
      </c>
      <c r="R3448" s="163" t="e">
        <f t="shared" si="212"/>
        <v>#VALUE!</v>
      </c>
      <c r="S3448" s="163" t="e">
        <f t="shared" si="213"/>
        <v>#VALUE!</v>
      </c>
      <c r="T3448" s="163" t="e">
        <f>INDEX(Controle!O:O,MATCH('Banco de Dados'!A3448,Controle!M:M,0))*E3448/100</f>
        <v>#N/A</v>
      </c>
    </row>
    <row r="3449" spans="1:20" hidden="1" x14ac:dyDescent="0.2">
      <c r="A3449" s="158">
        <f>BD_TS!A3448</f>
        <v>0</v>
      </c>
      <c r="B3449" s="158" t="str">
        <f>SUBSTITUTE(SUBSTITUTE(BD_TS!D3448," ",""),"-","/")</f>
        <v/>
      </c>
      <c r="C3449" s="158">
        <f>BD_TS!E3448</f>
        <v>0</v>
      </c>
      <c r="D3449" s="159">
        <f>BD_TS!F3448</f>
        <v>0</v>
      </c>
      <c r="E3449" s="160">
        <f>BD_TS!B3448</f>
        <v>0</v>
      </c>
      <c r="F3449" s="161">
        <f>BD_TS!C3448</f>
        <v>0</v>
      </c>
      <c r="G3449" s="187">
        <f>BD_TS!H3448</f>
        <v>0</v>
      </c>
      <c r="H3449" s="158" t="str">
        <f>IF($A3449=0,"",IFERROR(INDEX(BD_Gestão!A:A,MATCH('Banco de Dados'!$B3449,BD_Gestão!$B:$B,0)),"erro"))</f>
        <v/>
      </c>
      <c r="I3449" s="162" t="str">
        <f>IF($A3449=0,"",IFERROR(INDEX(BD_Gestão!E:E,MATCH('Banco de Dados'!$B3449,BD_Gestão!$B:$B,0)),"erro"))</f>
        <v/>
      </c>
      <c r="J3449" s="186" t="str">
        <f>IF($A3449=0,"",IFERROR(INDEX(BD_Gestão!B:B,MATCH('Banco de Dados'!$B3449,BD_Gestão!$B:$B,0)),"erro"))</f>
        <v/>
      </c>
      <c r="K3449" s="158" t="str">
        <f>IF($A3449=0,"",IFERROR(INDEX(BD_Gestão!C:C,MATCH('Banco de Dados'!$B3449,BD_Gestão!$B:$B,0)),"erro"))</f>
        <v/>
      </c>
      <c r="L3449" s="158" t="str">
        <f>IF($A3449=0,"",IFERROR(INDEX(BD_Gestão!H:H,MATCH('Banco de Dados'!$B3449,BD_Gestão!$B:$B,0)),"erro"))</f>
        <v/>
      </c>
      <c r="M3449" s="161" t="str">
        <f>IF($A3449=0,"",IFERROR(INDEX(BD_Gestão!F:F,MATCH('Banco de Dados'!$B3449,BD_Gestão!$B:$B,0)),"erro"))</f>
        <v/>
      </c>
      <c r="N3449" s="161" t="str">
        <f>IF($A3449=0,"",IFERROR(INDEX(BD_Gestão!J:J,MATCH('Banco de Dados'!$B3449,BD_Gestão!$B:$B,0)),"erro"))</f>
        <v/>
      </c>
      <c r="O3449" s="164" t="str">
        <f>IF($A3449=0,"",IFERROR(INDEX(BD_Gestão!K:K,MATCH('Banco de Dados'!$B3449,BD_Gestão!$B:$B,0)),"erro"))</f>
        <v/>
      </c>
      <c r="P3449" s="169" t="str">
        <f t="shared" si="214"/>
        <v/>
      </c>
      <c r="Q3449" s="170" t="str">
        <f t="shared" si="215"/>
        <v/>
      </c>
      <c r="R3449" s="163" t="e">
        <f t="shared" si="212"/>
        <v>#VALUE!</v>
      </c>
      <c r="S3449" s="163" t="e">
        <f t="shared" si="213"/>
        <v>#VALUE!</v>
      </c>
      <c r="T3449" s="163" t="e">
        <f>INDEX(Controle!O:O,MATCH('Banco de Dados'!A3449,Controle!M:M,0))*E3449/100</f>
        <v>#N/A</v>
      </c>
    </row>
    <row r="3450" spans="1:20" hidden="1" x14ac:dyDescent="0.2">
      <c r="A3450" s="158">
        <f>BD_TS!A3449</f>
        <v>0</v>
      </c>
      <c r="B3450" s="158" t="str">
        <f>SUBSTITUTE(SUBSTITUTE(BD_TS!D3449," ",""),"-","/")</f>
        <v/>
      </c>
      <c r="C3450" s="158">
        <f>BD_TS!E3449</f>
        <v>0</v>
      </c>
      <c r="D3450" s="159">
        <f>BD_TS!F3449</f>
        <v>0</v>
      </c>
      <c r="E3450" s="160">
        <f>BD_TS!B3449</f>
        <v>0</v>
      </c>
      <c r="F3450" s="161">
        <f>BD_TS!C3449</f>
        <v>0</v>
      </c>
      <c r="G3450" s="187">
        <f>BD_TS!H3449</f>
        <v>0</v>
      </c>
      <c r="H3450" s="158" t="str">
        <f>IF($A3450=0,"",IFERROR(INDEX(BD_Gestão!A:A,MATCH('Banco de Dados'!$B3450,BD_Gestão!$B:$B,0)),"erro"))</f>
        <v/>
      </c>
      <c r="I3450" s="162" t="str">
        <f>IF($A3450=0,"",IFERROR(INDEX(BD_Gestão!E:E,MATCH('Banco de Dados'!$B3450,BD_Gestão!$B:$B,0)),"erro"))</f>
        <v/>
      </c>
      <c r="J3450" s="186" t="str">
        <f>IF($A3450=0,"",IFERROR(INDEX(BD_Gestão!B:B,MATCH('Banco de Dados'!$B3450,BD_Gestão!$B:$B,0)),"erro"))</f>
        <v/>
      </c>
      <c r="K3450" s="158" t="str">
        <f>IF($A3450=0,"",IFERROR(INDEX(BD_Gestão!C:C,MATCH('Banco de Dados'!$B3450,BD_Gestão!$B:$B,0)),"erro"))</f>
        <v/>
      </c>
      <c r="L3450" s="158" t="str">
        <f>IF($A3450=0,"",IFERROR(INDEX(BD_Gestão!H:H,MATCH('Banco de Dados'!$B3450,BD_Gestão!$B:$B,0)),"erro"))</f>
        <v/>
      </c>
      <c r="M3450" s="161" t="str">
        <f>IF($A3450=0,"",IFERROR(INDEX(BD_Gestão!F:F,MATCH('Banco de Dados'!$B3450,BD_Gestão!$B:$B,0)),"erro"))</f>
        <v/>
      </c>
      <c r="N3450" s="161" t="str">
        <f>IF($A3450=0,"",IFERROR(INDEX(BD_Gestão!J:J,MATCH('Banco de Dados'!$B3450,BD_Gestão!$B:$B,0)),"erro"))</f>
        <v/>
      </c>
      <c r="O3450" s="164" t="str">
        <f>IF($A3450=0,"",IFERROR(INDEX(BD_Gestão!K:K,MATCH('Banco de Dados'!$B3450,BD_Gestão!$B:$B,0)),"erro"))</f>
        <v/>
      </c>
      <c r="P3450" s="169" t="str">
        <f t="shared" si="214"/>
        <v/>
      </c>
      <c r="Q3450" s="170" t="str">
        <f t="shared" si="215"/>
        <v/>
      </c>
      <c r="R3450" s="163" t="e">
        <f t="shared" si="212"/>
        <v>#VALUE!</v>
      </c>
      <c r="S3450" s="163" t="e">
        <f t="shared" si="213"/>
        <v>#VALUE!</v>
      </c>
      <c r="T3450" s="163" t="e">
        <f>INDEX(Controle!O:O,MATCH('Banco de Dados'!A3450,Controle!M:M,0))*E3450/100</f>
        <v>#N/A</v>
      </c>
    </row>
    <row r="3451" spans="1:20" hidden="1" x14ac:dyDescent="0.2">
      <c r="A3451" s="158">
        <f>BD_TS!A3450</f>
        <v>0</v>
      </c>
      <c r="B3451" s="158" t="str">
        <f>SUBSTITUTE(SUBSTITUTE(BD_TS!D3450," ",""),"-","/")</f>
        <v/>
      </c>
      <c r="C3451" s="158">
        <f>BD_TS!E3450</f>
        <v>0</v>
      </c>
      <c r="D3451" s="159">
        <f>BD_TS!F3450</f>
        <v>0</v>
      </c>
      <c r="E3451" s="160">
        <f>BD_TS!B3450</f>
        <v>0</v>
      </c>
      <c r="F3451" s="161">
        <f>BD_TS!C3450</f>
        <v>0</v>
      </c>
      <c r="G3451" s="187">
        <f>BD_TS!H3450</f>
        <v>0</v>
      </c>
      <c r="H3451" s="158" t="str">
        <f>IF($A3451=0,"",IFERROR(INDEX(BD_Gestão!A:A,MATCH('Banco de Dados'!$B3451,BD_Gestão!$B:$B,0)),"erro"))</f>
        <v/>
      </c>
      <c r="I3451" s="162" t="str">
        <f>IF($A3451=0,"",IFERROR(INDEX(BD_Gestão!E:E,MATCH('Banco de Dados'!$B3451,BD_Gestão!$B:$B,0)),"erro"))</f>
        <v/>
      </c>
      <c r="J3451" s="186" t="str">
        <f>IF($A3451=0,"",IFERROR(INDEX(BD_Gestão!B:B,MATCH('Banco de Dados'!$B3451,BD_Gestão!$B:$B,0)),"erro"))</f>
        <v/>
      </c>
      <c r="K3451" s="158" t="str">
        <f>IF($A3451=0,"",IFERROR(INDEX(BD_Gestão!C:C,MATCH('Banco de Dados'!$B3451,BD_Gestão!$B:$B,0)),"erro"))</f>
        <v/>
      </c>
      <c r="L3451" s="158" t="str">
        <f>IF($A3451=0,"",IFERROR(INDEX(BD_Gestão!H:H,MATCH('Banco de Dados'!$B3451,BD_Gestão!$B:$B,0)),"erro"))</f>
        <v/>
      </c>
      <c r="M3451" s="161" t="str">
        <f>IF($A3451=0,"",IFERROR(INDEX(BD_Gestão!F:F,MATCH('Banco de Dados'!$B3451,BD_Gestão!$B:$B,0)),"erro"))</f>
        <v/>
      </c>
      <c r="N3451" s="161" t="str">
        <f>IF($A3451=0,"",IFERROR(INDEX(BD_Gestão!J:J,MATCH('Banco de Dados'!$B3451,BD_Gestão!$B:$B,0)),"erro"))</f>
        <v/>
      </c>
      <c r="O3451" s="164" t="str">
        <f>IF($A3451=0,"",IFERROR(INDEX(BD_Gestão!K:K,MATCH('Banco de Dados'!$B3451,BD_Gestão!$B:$B,0)),"erro"))</f>
        <v/>
      </c>
      <c r="P3451" s="169" t="str">
        <f t="shared" si="214"/>
        <v/>
      </c>
      <c r="Q3451" s="170" t="str">
        <f t="shared" si="215"/>
        <v/>
      </c>
      <c r="R3451" s="163" t="e">
        <f t="shared" si="212"/>
        <v>#VALUE!</v>
      </c>
      <c r="S3451" s="163" t="e">
        <f t="shared" si="213"/>
        <v>#VALUE!</v>
      </c>
      <c r="T3451" s="163" t="e">
        <f>INDEX(Controle!O:O,MATCH('Banco de Dados'!A3451,Controle!M:M,0))*E3451/100</f>
        <v>#N/A</v>
      </c>
    </row>
    <row r="3452" spans="1:20" hidden="1" x14ac:dyDescent="0.2">
      <c r="A3452" s="158">
        <f>BD_TS!A3451</f>
        <v>0</v>
      </c>
      <c r="B3452" s="158" t="str">
        <f>SUBSTITUTE(SUBSTITUTE(BD_TS!D3451," ",""),"-","/")</f>
        <v/>
      </c>
      <c r="C3452" s="158">
        <f>BD_TS!E3451</f>
        <v>0</v>
      </c>
      <c r="D3452" s="159">
        <f>BD_TS!F3451</f>
        <v>0</v>
      </c>
      <c r="E3452" s="160">
        <f>BD_TS!B3451</f>
        <v>0</v>
      </c>
      <c r="F3452" s="161">
        <f>BD_TS!C3451</f>
        <v>0</v>
      </c>
      <c r="G3452" s="187">
        <f>BD_TS!H3451</f>
        <v>0</v>
      </c>
      <c r="H3452" s="158" t="str">
        <f>IF($A3452=0,"",IFERROR(INDEX(BD_Gestão!A:A,MATCH('Banco de Dados'!$B3452,BD_Gestão!$B:$B,0)),"erro"))</f>
        <v/>
      </c>
      <c r="I3452" s="162" t="str">
        <f>IF($A3452=0,"",IFERROR(INDEX(BD_Gestão!E:E,MATCH('Banco de Dados'!$B3452,BD_Gestão!$B:$B,0)),"erro"))</f>
        <v/>
      </c>
      <c r="J3452" s="186" t="str">
        <f>IF($A3452=0,"",IFERROR(INDEX(BD_Gestão!B:B,MATCH('Banco de Dados'!$B3452,BD_Gestão!$B:$B,0)),"erro"))</f>
        <v/>
      </c>
      <c r="K3452" s="158" t="str">
        <f>IF($A3452=0,"",IFERROR(INDEX(BD_Gestão!C:C,MATCH('Banco de Dados'!$B3452,BD_Gestão!$B:$B,0)),"erro"))</f>
        <v/>
      </c>
      <c r="L3452" s="158" t="str">
        <f>IF($A3452=0,"",IFERROR(INDEX(BD_Gestão!H:H,MATCH('Banco de Dados'!$B3452,BD_Gestão!$B:$B,0)),"erro"))</f>
        <v/>
      </c>
      <c r="M3452" s="161" t="str">
        <f>IF($A3452=0,"",IFERROR(INDEX(BD_Gestão!F:F,MATCH('Banco de Dados'!$B3452,BD_Gestão!$B:$B,0)),"erro"))</f>
        <v/>
      </c>
      <c r="N3452" s="161" t="str">
        <f>IF($A3452=0,"",IFERROR(INDEX(BD_Gestão!J:J,MATCH('Banco de Dados'!$B3452,BD_Gestão!$B:$B,0)),"erro"))</f>
        <v/>
      </c>
      <c r="O3452" s="164" t="str">
        <f>IF($A3452=0,"",IFERROR(INDEX(BD_Gestão!K:K,MATCH('Banco de Dados'!$B3452,BD_Gestão!$B:$B,0)),"erro"))</f>
        <v/>
      </c>
      <c r="P3452" s="169" t="str">
        <f t="shared" si="214"/>
        <v/>
      </c>
      <c r="Q3452" s="170" t="str">
        <f t="shared" si="215"/>
        <v/>
      </c>
      <c r="R3452" s="163" t="e">
        <f t="shared" si="212"/>
        <v>#VALUE!</v>
      </c>
      <c r="S3452" s="163" t="e">
        <f t="shared" si="213"/>
        <v>#VALUE!</v>
      </c>
      <c r="T3452" s="163" t="e">
        <f>INDEX(Controle!O:O,MATCH('Banco de Dados'!A3452,Controle!M:M,0))*E3452/100</f>
        <v>#N/A</v>
      </c>
    </row>
    <row r="3453" spans="1:20" hidden="1" x14ac:dyDescent="0.2">
      <c r="A3453" s="158">
        <f>BD_TS!A3452</f>
        <v>0</v>
      </c>
      <c r="B3453" s="158" t="str">
        <f>SUBSTITUTE(SUBSTITUTE(BD_TS!D3452," ",""),"-","/")</f>
        <v/>
      </c>
      <c r="C3453" s="158">
        <f>BD_TS!E3452</f>
        <v>0</v>
      </c>
      <c r="D3453" s="159">
        <f>BD_TS!F3452</f>
        <v>0</v>
      </c>
      <c r="E3453" s="160">
        <f>BD_TS!B3452</f>
        <v>0</v>
      </c>
      <c r="F3453" s="161">
        <f>BD_TS!C3452</f>
        <v>0</v>
      </c>
      <c r="G3453" s="187">
        <f>BD_TS!H3452</f>
        <v>0</v>
      </c>
      <c r="H3453" s="158" t="str">
        <f>IF($A3453=0,"",IFERROR(INDEX(BD_Gestão!A:A,MATCH('Banco de Dados'!$B3453,BD_Gestão!$B:$B,0)),"erro"))</f>
        <v/>
      </c>
      <c r="I3453" s="162" t="str">
        <f>IF($A3453=0,"",IFERROR(INDEX(BD_Gestão!E:E,MATCH('Banco de Dados'!$B3453,BD_Gestão!$B:$B,0)),"erro"))</f>
        <v/>
      </c>
      <c r="J3453" s="186" t="str">
        <f>IF($A3453=0,"",IFERROR(INDEX(BD_Gestão!B:B,MATCH('Banco de Dados'!$B3453,BD_Gestão!$B:$B,0)),"erro"))</f>
        <v/>
      </c>
      <c r="K3453" s="158" t="str">
        <f>IF($A3453=0,"",IFERROR(INDEX(BD_Gestão!C:C,MATCH('Banco de Dados'!$B3453,BD_Gestão!$B:$B,0)),"erro"))</f>
        <v/>
      </c>
      <c r="L3453" s="158" t="str">
        <f>IF($A3453=0,"",IFERROR(INDEX(BD_Gestão!H:H,MATCH('Banco de Dados'!$B3453,BD_Gestão!$B:$B,0)),"erro"))</f>
        <v/>
      </c>
      <c r="M3453" s="161" t="str">
        <f>IF($A3453=0,"",IFERROR(INDEX(BD_Gestão!F:F,MATCH('Banco de Dados'!$B3453,BD_Gestão!$B:$B,0)),"erro"))</f>
        <v/>
      </c>
      <c r="N3453" s="161" t="str">
        <f>IF($A3453=0,"",IFERROR(INDEX(BD_Gestão!J:J,MATCH('Banco de Dados'!$B3453,BD_Gestão!$B:$B,0)),"erro"))</f>
        <v/>
      </c>
      <c r="O3453" s="164" t="str">
        <f>IF($A3453=0,"",IFERROR(INDEX(BD_Gestão!K:K,MATCH('Banco de Dados'!$B3453,BD_Gestão!$B:$B,0)),"erro"))</f>
        <v/>
      </c>
      <c r="P3453" s="169" t="str">
        <f t="shared" si="214"/>
        <v/>
      </c>
      <c r="Q3453" s="170" t="str">
        <f t="shared" si="215"/>
        <v/>
      </c>
      <c r="R3453" s="163" t="e">
        <f t="shared" si="212"/>
        <v>#VALUE!</v>
      </c>
      <c r="S3453" s="163" t="e">
        <f t="shared" si="213"/>
        <v>#VALUE!</v>
      </c>
      <c r="T3453" s="163" t="e">
        <f>INDEX(Controle!O:O,MATCH('Banco de Dados'!A3453,Controle!M:M,0))*E3453/100</f>
        <v>#N/A</v>
      </c>
    </row>
    <row r="3454" spans="1:20" hidden="1" x14ac:dyDescent="0.2">
      <c r="A3454" s="158">
        <f>BD_TS!A3453</f>
        <v>0</v>
      </c>
      <c r="B3454" s="158" t="str">
        <f>SUBSTITUTE(SUBSTITUTE(BD_TS!D3453," ",""),"-","/")</f>
        <v/>
      </c>
      <c r="C3454" s="158">
        <f>BD_TS!E3453</f>
        <v>0</v>
      </c>
      <c r="D3454" s="159">
        <f>BD_TS!F3453</f>
        <v>0</v>
      </c>
      <c r="E3454" s="160">
        <f>BD_TS!B3453</f>
        <v>0</v>
      </c>
      <c r="F3454" s="161">
        <f>BD_TS!C3453</f>
        <v>0</v>
      </c>
      <c r="G3454" s="187">
        <f>BD_TS!H3453</f>
        <v>0</v>
      </c>
      <c r="H3454" s="158" t="str">
        <f>IF($A3454=0,"",IFERROR(INDEX(BD_Gestão!A:A,MATCH('Banco de Dados'!$B3454,BD_Gestão!$B:$B,0)),"erro"))</f>
        <v/>
      </c>
      <c r="I3454" s="162" t="str">
        <f>IF($A3454=0,"",IFERROR(INDEX(BD_Gestão!E:E,MATCH('Banco de Dados'!$B3454,BD_Gestão!$B:$B,0)),"erro"))</f>
        <v/>
      </c>
      <c r="J3454" s="186" t="str">
        <f>IF($A3454=0,"",IFERROR(INDEX(BD_Gestão!B:B,MATCH('Banco de Dados'!$B3454,BD_Gestão!$B:$B,0)),"erro"))</f>
        <v/>
      </c>
      <c r="K3454" s="158" t="str">
        <f>IF($A3454=0,"",IFERROR(INDEX(BD_Gestão!C:C,MATCH('Banco de Dados'!$B3454,BD_Gestão!$B:$B,0)),"erro"))</f>
        <v/>
      </c>
      <c r="L3454" s="158" t="str">
        <f>IF($A3454=0,"",IFERROR(INDEX(BD_Gestão!H:H,MATCH('Banco de Dados'!$B3454,BD_Gestão!$B:$B,0)),"erro"))</f>
        <v/>
      </c>
      <c r="M3454" s="161" t="str">
        <f>IF($A3454=0,"",IFERROR(INDEX(BD_Gestão!F:F,MATCH('Banco de Dados'!$B3454,BD_Gestão!$B:$B,0)),"erro"))</f>
        <v/>
      </c>
      <c r="N3454" s="161" t="str">
        <f>IF($A3454=0,"",IFERROR(INDEX(BD_Gestão!J:J,MATCH('Banco de Dados'!$B3454,BD_Gestão!$B:$B,0)),"erro"))</f>
        <v/>
      </c>
      <c r="O3454" s="164" t="str">
        <f>IF($A3454=0,"",IFERROR(INDEX(BD_Gestão!K:K,MATCH('Banco de Dados'!$B3454,BD_Gestão!$B:$B,0)),"erro"))</f>
        <v/>
      </c>
      <c r="P3454" s="169" t="str">
        <f t="shared" si="214"/>
        <v/>
      </c>
      <c r="Q3454" s="170" t="str">
        <f t="shared" si="215"/>
        <v/>
      </c>
      <c r="R3454" s="163" t="e">
        <f t="shared" si="212"/>
        <v>#VALUE!</v>
      </c>
      <c r="S3454" s="163" t="e">
        <f t="shared" si="213"/>
        <v>#VALUE!</v>
      </c>
      <c r="T3454" s="163" t="e">
        <f>INDEX(Controle!O:O,MATCH('Banco de Dados'!A3454,Controle!M:M,0))*E3454/100</f>
        <v>#N/A</v>
      </c>
    </row>
    <row r="3455" spans="1:20" hidden="1" x14ac:dyDescent="0.2">
      <c r="A3455" s="158">
        <f>BD_TS!A3454</f>
        <v>0</v>
      </c>
      <c r="B3455" s="158" t="str">
        <f>SUBSTITUTE(SUBSTITUTE(BD_TS!D3454," ",""),"-","/")</f>
        <v/>
      </c>
      <c r="C3455" s="158">
        <f>BD_TS!E3454</f>
        <v>0</v>
      </c>
      <c r="D3455" s="159">
        <f>BD_TS!F3454</f>
        <v>0</v>
      </c>
      <c r="E3455" s="160">
        <f>BD_TS!B3454</f>
        <v>0</v>
      </c>
      <c r="F3455" s="161">
        <f>BD_TS!C3454</f>
        <v>0</v>
      </c>
      <c r="G3455" s="187">
        <f>BD_TS!H3454</f>
        <v>0</v>
      </c>
      <c r="H3455" s="158" t="str">
        <f>IF($A3455=0,"",IFERROR(INDEX(BD_Gestão!A:A,MATCH('Banco de Dados'!$B3455,BD_Gestão!$B:$B,0)),"erro"))</f>
        <v/>
      </c>
      <c r="I3455" s="162" t="str">
        <f>IF($A3455=0,"",IFERROR(INDEX(BD_Gestão!E:E,MATCH('Banco de Dados'!$B3455,BD_Gestão!$B:$B,0)),"erro"))</f>
        <v/>
      </c>
      <c r="J3455" s="186" t="str">
        <f>IF($A3455=0,"",IFERROR(INDEX(BD_Gestão!B:B,MATCH('Banco de Dados'!$B3455,BD_Gestão!$B:$B,0)),"erro"))</f>
        <v/>
      </c>
      <c r="K3455" s="158" t="str">
        <f>IF($A3455=0,"",IFERROR(INDEX(BD_Gestão!C:C,MATCH('Banco de Dados'!$B3455,BD_Gestão!$B:$B,0)),"erro"))</f>
        <v/>
      </c>
      <c r="L3455" s="158" t="str">
        <f>IF($A3455=0,"",IFERROR(INDEX(BD_Gestão!H:H,MATCH('Banco de Dados'!$B3455,BD_Gestão!$B:$B,0)),"erro"))</f>
        <v/>
      </c>
      <c r="M3455" s="161" t="str">
        <f>IF($A3455=0,"",IFERROR(INDEX(BD_Gestão!F:F,MATCH('Banco de Dados'!$B3455,BD_Gestão!$B:$B,0)),"erro"))</f>
        <v/>
      </c>
      <c r="N3455" s="161" t="str">
        <f>IF($A3455=0,"",IFERROR(INDEX(BD_Gestão!J:J,MATCH('Banco de Dados'!$B3455,BD_Gestão!$B:$B,0)),"erro"))</f>
        <v/>
      </c>
      <c r="O3455" s="164" t="str">
        <f>IF($A3455=0,"",IFERROR(INDEX(BD_Gestão!K:K,MATCH('Banco de Dados'!$B3455,BD_Gestão!$B:$B,0)),"erro"))</f>
        <v/>
      </c>
      <c r="P3455" s="169" t="str">
        <f t="shared" si="214"/>
        <v/>
      </c>
      <c r="Q3455" s="170" t="str">
        <f t="shared" si="215"/>
        <v/>
      </c>
      <c r="R3455" s="163" t="e">
        <f t="shared" si="212"/>
        <v>#VALUE!</v>
      </c>
      <c r="S3455" s="163" t="e">
        <f t="shared" si="213"/>
        <v>#VALUE!</v>
      </c>
      <c r="T3455" s="163" t="e">
        <f>INDEX(Controle!O:O,MATCH('Banco de Dados'!A3455,Controle!M:M,0))*E3455/100</f>
        <v>#N/A</v>
      </c>
    </row>
    <row r="3456" spans="1:20" hidden="1" x14ac:dyDescent="0.2">
      <c r="A3456" s="158">
        <f>BD_TS!A3455</f>
        <v>0</v>
      </c>
      <c r="B3456" s="158" t="str">
        <f>SUBSTITUTE(SUBSTITUTE(BD_TS!D3455," ",""),"-","/")</f>
        <v/>
      </c>
      <c r="C3456" s="158">
        <f>BD_TS!E3455</f>
        <v>0</v>
      </c>
      <c r="D3456" s="159">
        <f>BD_TS!F3455</f>
        <v>0</v>
      </c>
      <c r="E3456" s="160">
        <f>BD_TS!B3455</f>
        <v>0</v>
      </c>
      <c r="F3456" s="161">
        <f>BD_TS!C3455</f>
        <v>0</v>
      </c>
      <c r="G3456" s="187">
        <f>BD_TS!H3455</f>
        <v>0</v>
      </c>
      <c r="H3456" s="158" t="str">
        <f>IF($A3456=0,"",IFERROR(INDEX(BD_Gestão!A:A,MATCH('Banco de Dados'!$B3456,BD_Gestão!$B:$B,0)),"erro"))</f>
        <v/>
      </c>
      <c r="I3456" s="162" t="str">
        <f>IF($A3456=0,"",IFERROR(INDEX(BD_Gestão!E:E,MATCH('Banco de Dados'!$B3456,BD_Gestão!$B:$B,0)),"erro"))</f>
        <v/>
      </c>
      <c r="J3456" s="186" t="str">
        <f>IF($A3456=0,"",IFERROR(INDEX(BD_Gestão!B:B,MATCH('Banco de Dados'!$B3456,BD_Gestão!$B:$B,0)),"erro"))</f>
        <v/>
      </c>
      <c r="K3456" s="158" t="str">
        <f>IF($A3456=0,"",IFERROR(INDEX(BD_Gestão!C:C,MATCH('Banco de Dados'!$B3456,BD_Gestão!$B:$B,0)),"erro"))</f>
        <v/>
      </c>
      <c r="L3456" s="158" t="str">
        <f>IF($A3456=0,"",IFERROR(INDEX(BD_Gestão!H:H,MATCH('Banco de Dados'!$B3456,BD_Gestão!$B:$B,0)),"erro"))</f>
        <v/>
      </c>
      <c r="M3456" s="161" t="str">
        <f>IF($A3456=0,"",IFERROR(INDEX(BD_Gestão!F:F,MATCH('Banco de Dados'!$B3456,BD_Gestão!$B:$B,0)),"erro"))</f>
        <v/>
      </c>
      <c r="N3456" s="161" t="str">
        <f>IF($A3456=0,"",IFERROR(INDEX(BD_Gestão!J:J,MATCH('Banco de Dados'!$B3456,BD_Gestão!$B:$B,0)),"erro"))</f>
        <v/>
      </c>
      <c r="O3456" s="164" t="str">
        <f>IF($A3456=0,"",IFERROR(INDEX(BD_Gestão!K:K,MATCH('Banco de Dados'!$B3456,BD_Gestão!$B:$B,0)),"erro"))</f>
        <v/>
      </c>
      <c r="P3456" s="169" t="str">
        <f t="shared" si="214"/>
        <v/>
      </c>
      <c r="Q3456" s="170" t="str">
        <f t="shared" si="215"/>
        <v/>
      </c>
      <c r="R3456" s="163" t="e">
        <f t="shared" si="212"/>
        <v>#VALUE!</v>
      </c>
      <c r="S3456" s="163" t="e">
        <f t="shared" si="213"/>
        <v>#VALUE!</v>
      </c>
      <c r="T3456" s="163" t="e">
        <f>INDEX(Controle!O:O,MATCH('Banco de Dados'!A3456,Controle!M:M,0))*E3456/100</f>
        <v>#N/A</v>
      </c>
    </row>
    <row r="3457" spans="1:20" hidden="1" x14ac:dyDescent="0.2">
      <c r="A3457" s="158">
        <f>BD_TS!A3456</f>
        <v>0</v>
      </c>
      <c r="B3457" s="158" t="str">
        <f>SUBSTITUTE(SUBSTITUTE(BD_TS!D3456," ",""),"-","/")</f>
        <v/>
      </c>
      <c r="C3457" s="158">
        <f>BD_TS!E3456</f>
        <v>0</v>
      </c>
      <c r="D3457" s="159">
        <f>BD_TS!F3456</f>
        <v>0</v>
      </c>
      <c r="E3457" s="160">
        <f>BD_TS!B3456</f>
        <v>0</v>
      </c>
      <c r="F3457" s="161">
        <f>BD_TS!C3456</f>
        <v>0</v>
      </c>
      <c r="G3457" s="187">
        <f>BD_TS!H3456</f>
        <v>0</v>
      </c>
      <c r="H3457" s="158" t="str">
        <f>IF($A3457=0,"",IFERROR(INDEX(BD_Gestão!A:A,MATCH('Banco de Dados'!$B3457,BD_Gestão!$B:$B,0)),"erro"))</f>
        <v/>
      </c>
      <c r="I3457" s="162" t="str">
        <f>IF($A3457=0,"",IFERROR(INDEX(BD_Gestão!E:E,MATCH('Banco de Dados'!$B3457,BD_Gestão!$B:$B,0)),"erro"))</f>
        <v/>
      </c>
      <c r="J3457" s="186" t="str">
        <f>IF($A3457=0,"",IFERROR(INDEX(BD_Gestão!B:B,MATCH('Banco de Dados'!$B3457,BD_Gestão!$B:$B,0)),"erro"))</f>
        <v/>
      </c>
      <c r="K3457" s="158" t="str">
        <f>IF($A3457=0,"",IFERROR(INDEX(BD_Gestão!C:C,MATCH('Banco de Dados'!$B3457,BD_Gestão!$B:$B,0)),"erro"))</f>
        <v/>
      </c>
      <c r="L3457" s="158" t="str">
        <f>IF($A3457=0,"",IFERROR(INDEX(BD_Gestão!H:H,MATCH('Banco de Dados'!$B3457,BD_Gestão!$B:$B,0)),"erro"))</f>
        <v/>
      </c>
      <c r="M3457" s="161" t="str">
        <f>IF($A3457=0,"",IFERROR(INDEX(BD_Gestão!F:F,MATCH('Banco de Dados'!$B3457,BD_Gestão!$B:$B,0)),"erro"))</f>
        <v/>
      </c>
      <c r="N3457" s="161" t="str">
        <f>IF($A3457=0,"",IFERROR(INDEX(BD_Gestão!J:J,MATCH('Banco de Dados'!$B3457,BD_Gestão!$B:$B,0)),"erro"))</f>
        <v/>
      </c>
      <c r="O3457" s="164" t="str">
        <f>IF($A3457=0,"",IFERROR(INDEX(BD_Gestão!K:K,MATCH('Banco de Dados'!$B3457,BD_Gestão!$B:$B,0)),"erro"))</f>
        <v/>
      </c>
      <c r="P3457" s="169" t="str">
        <f t="shared" si="214"/>
        <v/>
      </c>
      <c r="Q3457" s="170" t="str">
        <f t="shared" si="215"/>
        <v/>
      </c>
      <c r="R3457" s="163" t="e">
        <f t="shared" si="212"/>
        <v>#VALUE!</v>
      </c>
      <c r="S3457" s="163" t="e">
        <f t="shared" si="213"/>
        <v>#VALUE!</v>
      </c>
      <c r="T3457" s="163" t="e">
        <f>INDEX(Controle!O:O,MATCH('Banco de Dados'!A3457,Controle!M:M,0))*E3457/100</f>
        <v>#N/A</v>
      </c>
    </row>
    <row r="3458" spans="1:20" hidden="1" x14ac:dyDescent="0.2">
      <c r="A3458" s="158">
        <f>BD_TS!A3457</f>
        <v>0</v>
      </c>
      <c r="B3458" s="158" t="str">
        <f>SUBSTITUTE(SUBSTITUTE(BD_TS!D3457," ",""),"-","/")</f>
        <v/>
      </c>
      <c r="C3458" s="158">
        <f>BD_TS!E3457</f>
        <v>0</v>
      </c>
      <c r="D3458" s="159">
        <f>BD_TS!F3457</f>
        <v>0</v>
      </c>
      <c r="E3458" s="160">
        <f>BD_TS!B3457</f>
        <v>0</v>
      </c>
      <c r="F3458" s="161">
        <f>BD_TS!C3457</f>
        <v>0</v>
      </c>
      <c r="G3458" s="187">
        <f>BD_TS!H3457</f>
        <v>0</v>
      </c>
      <c r="H3458" s="158" t="str">
        <f>IF($A3458=0,"",IFERROR(INDEX(BD_Gestão!A:A,MATCH('Banco de Dados'!$B3458,BD_Gestão!$B:$B,0)),"erro"))</f>
        <v/>
      </c>
      <c r="I3458" s="162" t="str">
        <f>IF($A3458=0,"",IFERROR(INDEX(BD_Gestão!E:E,MATCH('Banco de Dados'!$B3458,BD_Gestão!$B:$B,0)),"erro"))</f>
        <v/>
      </c>
      <c r="J3458" s="186" t="str">
        <f>IF($A3458=0,"",IFERROR(INDEX(BD_Gestão!B:B,MATCH('Banco de Dados'!$B3458,BD_Gestão!$B:$B,0)),"erro"))</f>
        <v/>
      </c>
      <c r="K3458" s="158" t="str">
        <f>IF($A3458=0,"",IFERROR(INDEX(BD_Gestão!C:C,MATCH('Banco de Dados'!$B3458,BD_Gestão!$B:$B,0)),"erro"))</f>
        <v/>
      </c>
      <c r="L3458" s="158" t="str">
        <f>IF($A3458=0,"",IFERROR(INDEX(BD_Gestão!H:H,MATCH('Banco de Dados'!$B3458,BD_Gestão!$B:$B,0)),"erro"))</f>
        <v/>
      </c>
      <c r="M3458" s="161" t="str">
        <f>IF($A3458=0,"",IFERROR(INDEX(BD_Gestão!F:F,MATCH('Banco de Dados'!$B3458,BD_Gestão!$B:$B,0)),"erro"))</f>
        <v/>
      </c>
      <c r="N3458" s="161" t="str">
        <f>IF($A3458=0,"",IFERROR(INDEX(BD_Gestão!J:J,MATCH('Banco de Dados'!$B3458,BD_Gestão!$B:$B,0)),"erro"))</f>
        <v/>
      </c>
      <c r="O3458" s="164" t="str">
        <f>IF($A3458=0,"",IFERROR(INDEX(BD_Gestão!K:K,MATCH('Banco de Dados'!$B3458,BD_Gestão!$B:$B,0)),"erro"))</f>
        <v/>
      </c>
      <c r="P3458" s="169" t="str">
        <f t="shared" si="214"/>
        <v/>
      </c>
      <c r="Q3458" s="170" t="str">
        <f t="shared" si="215"/>
        <v/>
      </c>
      <c r="R3458" s="163" t="e">
        <f t="shared" si="212"/>
        <v>#VALUE!</v>
      </c>
      <c r="S3458" s="163" t="e">
        <f t="shared" si="213"/>
        <v>#VALUE!</v>
      </c>
      <c r="T3458" s="163" t="e">
        <f>INDEX(Controle!O:O,MATCH('Banco de Dados'!A3458,Controle!M:M,0))*E3458/100</f>
        <v>#N/A</v>
      </c>
    </row>
    <row r="3459" spans="1:20" hidden="1" x14ac:dyDescent="0.2">
      <c r="A3459" s="158">
        <f>BD_TS!A3458</f>
        <v>0</v>
      </c>
      <c r="B3459" s="158" t="str">
        <f>SUBSTITUTE(SUBSTITUTE(BD_TS!D3458," ",""),"-","/")</f>
        <v/>
      </c>
      <c r="C3459" s="158">
        <f>BD_TS!E3458</f>
        <v>0</v>
      </c>
      <c r="D3459" s="159">
        <f>BD_TS!F3458</f>
        <v>0</v>
      </c>
      <c r="E3459" s="160">
        <f>BD_TS!B3458</f>
        <v>0</v>
      </c>
      <c r="F3459" s="161">
        <f>BD_TS!C3458</f>
        <v>0</v>
      </c>
      <c r="G3459" s="187">
        <f>BD_TS!H3458</f>
        <v>0</v>
      </c>
      <c r="H3459" s="158" t="str">
        <f>IF($A3459=0,"",IFERROR(INDEX(BD_Gestão!A:A,MATCH('Banco de Dados'!$B3459,BD_Gestão!$B:$B,0)),"erro"))</f>
        <v/>
      </c>
      <c r="I3459" s="162" t="str">
        <f>IF($A3459=0,"",IFERROR(INDEX(BD_Gestão!E:E,MATCH('Banco de Dados'!$B3459,BD_Gestão!$B:$B,0)),"erro"))</f>
        <v/>
      </c>
      <c r="J3459" s="186" t="str">
        <f>IF($A3459=0,"",IFERROR(INDEX(BD_Gestão!B:B,MATCH('Banco de Dados'!$B3459,BD_Gestão!$B:$B,0)),"erro"))</f>
        <v/>
      </c>
      <c r="K3459" s="158" t="str">
        <f>IF($A3459=0,"",IFERROR(INDEX(BD_Gestão!C:C,MATCH('Banco de Dados'!$B3459,BD_Gestão!$B:$B,0)),"erro"))</f>
        <v/>
      </c>
      <c r="L3459" s="158" t="str">
        <f>IF($A3459=0,"",IFERROR(INDEX(BD_Gestão!H:H,MATCH('Banco de Dados'!$B3459,BD_Gestão!$B:$B,0)),"erro"))</f>
        <v/>
      </c>
      <c r="M3459" s="161" t="str">
        <f>IF($A3459=0,"",IFERROR(INDEX(BD_Gestão!F:F,MATCH('Banco de Dados'!$B3459,BD_Gestão!$B:$B,0)),"erro"))</f>
        <v/>
      </c>
      <c r="N3459" s="161" t="str">
        <f>IF($A3459=0,"",IFERROR(INDEX(BD_Gestão!J:J,MATCH('Banco de Dados'!$B3459,BD_Gestão!$B:$B,0)),"erro"))</f>
        <v/>
      </c>
      <c r="O3459" s="164" t="str">
        <f>IF($A3459=0,"",IFERROR(INDEX(BD_Gestão!K:K,MATCH('Banco de Dados'!$B3459,BD_Gestão!$B:$B,0)),"erro"))</f>
        <v/>
      </c>
      <c r="P3459" s="169" t="str">
        <f t="shared" si="214"/>
        <v/>
      </c>
      <c r="Q3459" s="170" t="str">
        <f t="shared" si="215"/>
        <v/>
      </c>
      <c r="R3459" s="163" t="e">
        <f t="shared" si="212"/>
        <v>#VALUE!</v>
      </c>
      <c r="S3459" s="163" t="e">
        <f t="shared" si="213"/>
        <v>#VALUE!</v>
      </c>
      <c r="T3459" s="163" t="e">
        <f>INDEX(Controle!O:O,MATCH('Banco de Dados'!A3459,Controle!M:M,0))*E3459/100</f>
        <v>#N/A</v>
      </c>
    </row>
    <row r="3460" spans="1:20" hidden="1" x14ac:dyDescent="0.2">
      <c r="A3460" s="158">
        <f>BD_TS!A3459</f>
        <v>0</v>
      </c>
      <c r="B3460" s="158" t="str">
        <f>SUBSTITUTE(SUBSTITUTE(BD_TS!D3459," ",""),"-","/")</f>
        <v/>
      </c>
      <c r="C3460" s="158">
        <f>BD_TS!E3459</f>
        <v>0</v>
      </c>
      <c r="D3460" s="159">
        <f>BD_TS!F3459</f>
        <v>0</v>
      </c>
      <c r="E3460" s="160">
        <f>BD_TS!B3459</f>
        <v>0</v>
      </c>
      <c r="F3460" s="161">
        <f>BD_TS!C3459</f>
        <v>0</v>
      </c>
      <c r="G3460" s="187">
        <f>BD_TS!H3459</f>
        <v>0</v>
      </c>
      <c r="H3460" s="158" t="str">
        <f>IF($A3460=0,"",IFERROR(INDEX(BD_Gestão!A:A,MATCH('Banco de Dados'!$B3460,BD_Gestão!$B:$B,0)),"erro"))</f>
        <v/>
      </c>
      <c r="I3460" s="162" t="str">
        <f>IF($A3460=0,"",IFERROR(INDEX(BD_Gestão!E:E,MATCH('Banco de Dados'!$B3460,BD_Gestão!$B:$B,0)),"erro"))</f>
        <v/>
      </c>
      <c r="J3460" s="186" t="str">
        <f>IF($A3460=0,"",IFERROR(INDEX(BD_Gestão!B:B,MATCH('Banco de Dados'!$B3460,BD_Gestão!$B:$B,0)),"erro"))</f>
        <v/>
      </c>
      <c r="K3460" s="158" t="str">
        <f>IF($A3460=0,"",IFERROR(INDEX(BD_Gestão!C:C,MATCH('Banco de Dados'!$B3460,BD_Gestão!$B:$B,0)),"erro"))</f>
        <v/>
      </c>
      <c r="L3460" s="158" t="str">
        <f>IF($A3460=0,"",IFERROR(INDEX(BD_Gestão!H:H,MATCH('Banco de Dados'!$B3460,BD_Gestão!$B:$B,0)),"erro"))</f>
        <v/>
      </c>
      <c r="M3460" s="161" t="str">
        <f>IF($A3460=0,"",IFERROR(INDEX(BD_Gestão!F:F,MATCH('Banco de Dados'!$B3460,BD_Gestão!$B:$B,0)),"erro"))</f>
        <v/>
      </c>
      <c r="N3460" s="161" t="str">
        <f>IF($A3460=0,"",IFERROR(INDEX(BD_Gestão!J:J,MATCH('Banco de Dados'!$B3460,BD_Gestão!$B:$B,0)),"erro"))</f>
        <v/>
      </c>
      <c r="O3460" s="164" t="str">
        <f>IF($A3460=0,"",IFERROR(INDEX(BD_Gestão!K:K,MATCH('Banco de Dados'!$B3460,BD_Gestão!$B:$B,0)),"erro"))</f>
        <v/>
      </c>
      <c r="P3460" s="169" t="str">
        <f t="shared" si="214"/>
        <v/>
      </c>
      <c r="Q3460" s="170" t="str">
        <f t="shared" si="215"/>
        <v/>
      </c>
      <c r="R3460" s="163" t="e">
        <f t="shared" si="212"/>
        <v>#VALUE!</v>
      </c>
      <c r="S3460" s="163" t="e">
        <f t="shared" si="213"/>
        <v>#VALUE!</v>
      </c>
      <c r="T3460" s="163" t="e">
        <f>INDEX(Controle!O:O,MATCH('Banco de Dados'!A3460,Controle!M:M,0))*E3460/100</f>
        <v>#N/A</v>
      </c>
    </row>
    <row r="3461" spans="1:20" hidden="1" x14ac:dyDescent="0.2">
      <c r="A3461" s="158">
        <f>BD_TS!A3460</f>
        <v>0</v>
      </c>
      <c r="B3461" s="158" t="str">
        <f>SUBSTITUTE(SUBSTITUTE(BD_TS!D3460," ",""),"-","/")</f>
        <v/>
      </c>
      <c r="C3461" s="158">
        <f>BD_TS!E3460</f>
        <v>0</v>
      </c>
      <c r="D3461" s="159">
        <f>BD_TS!F3460</f>
        <v>0</v>
      </c>
      <c r="E3461" s="160">
        <f>BD_TS!B3460</f>
        <v>0</v>
      </c>
      <c r="F3461" s="161">
        <f>BD_TS!C3460</f>
        <v>0</v>
      </c>
      <c r="G3461" s="187">
        <f>BD_TS!H3460</f>
        <v>0</v>
      </c>
      <c r="H3461" s="158" t="str">
        <f>IF($A3461=0,"",IFERROR(INDEX(BD_Gestão!A:A,MATCH('Banco de Dados'!$B3461,BD_Gestão!$B:$B,0)),"erro"))</f>
        <v/>
      </c>
      <c r="I3461" s="162" t="str">
        <f>IF($A3461=0,"",IFERROR(INDEX(BD_Gestão!E:E,MATCH('Banco de Dados'!$B3461,BD_Gestão!$B:$B,0)),"erro"))</f>
        <v/>
      </c>
      <c r="J3461" s="186" t="str">
        <f>IF($A3461=0,"",IFERROR(INDEX(BD_Gestão!B:B,MATCH('Banco de Dados'!$B3461,BD_Gestão!$B:$B,0)),"erro"))</f>
        <v/>
      </c>
      <c r="K3461" s="158" t="str">
        <f>IF($A3461=0,"",IFERROR(INDEX(BD_Gestão!C:C,MATCH('Banco de Dados'!$B3461,BD_Gestão!$B:$B,0)),"erro"))</f>
        <v/>
      </c>
      <c r="L3461" s="158" t="str">
        <f>IF($A3461=0,"",IFERROR(INDEX(BD_Gestão!H:H,MATCH('Banco de Dados'!$B3461,BD_Gestão!$B:$B,0)),"erro"))</f>
        <v/>
      </c>
      <c r="M3461" s="161" t="str">
        <f>IF($A3461=0,"",IFERROR(INDEX(BD_Gestão!F:F,MATCH('Banco de Dados'!$B3461,BD_Gestão!$B:$B,0)),"erro"))</f>
        <v/>
      </c>
      <c r="N3461" s="161" t="str">
        <f>IF($A3461=0,"",IFERROR(INDEX(BD_Gestão!J:J,MATCH('Banco de Dados'!$B3461,BD_Gestão!$B:$B,0)),"erro"))</f>
        <v/>
      </c>
      <c r="O3461" s="164" t="str">
        <f>IF($A3461=0,"",IFERROR(INDEX(BD_Gestão!K:K,MATCH('Banco de Dados'!$B3461,BD_Gestão!$B:$B,0)),"erro"))</f>
        <v/>
      </c>
      <c r="P3461" s="169" t="str">
        <f t="shared" si="214"/>
        <v/>
      </c>
      <c r="Q3461" s="170" t="str">
        <f t="shared" si="215"/>
        <v/>
      </c>
      <c r="R3461" s="163" t="e">
        <f t="shared" ref="R3461:R3524" si="216">MONTH(I3461)</f>
        <v>#VALUE!</v>
      </c>
      <c r="S3461" s="163" t="e">
        <f t="shared" ref="S3461:S3524" si="217">YEAR(I3461)</f>
        <v>#VALUE!</v>
      </c>
      <c r="T3461" s="163" t="e">
        <f>INDEX(Controle!O:O,MATCH('Banco de Dados'!A3461,Controle!M:M,0))*E3461/100</f>
        <v>#N/A</v>
      </c>
    </row>
    <row r="3462" spans="1:20" hidden="1" x14ac:dyDescent="0.2">
      <c r="A3462" s="158">
        <f>BD_TS!A3461</f>
        <v>0</v>
      </c>
      <c r="B3462" s="158" t="str">
        <f>SUBSTITUTE(SUBSTITUTE(BD_TS!D3461," ",""),"-","/")</f>
        <v/>
      </c>
      <c r="C3462" s="158">
        <f>BD_TS!E3461</f>
        <v>0</v>
      </c>
      <c r="D3462" s="159">
        <f>BD_TS!F3461</f>
        <v>0</v>
      </c>
      <c r="E3462" s="160">
        <f>BD_TS!B3461</f>
        <v>0</v>
      </c>
      <c r="F3462" s="161">
        <f>BD_TS!C3461</f>
        <v>0</v>
      </c>
      <c r="G3462" s="187">
        <f>BD_TS!H3461</f>
        <v>0</v>
      </c>
      <c r="H3462" s="158" t="str">
        <f>IF($A3462=0,"",IFERROR(INDEX(BD_Gestão!A:A,MATCH('Banco de Dados'!$B3462,BD_Gestão!$B:$B,0)),"erro"))</f>
        <v/>
      </c>
      <c r="I3462" s="162" t="str">
        <f>IF($A3462=0,"",IFERROR(INDEX(BD_Gestão!E:E,MATCH('Banco de Dados'!$B3462,BD_Gestão!$B:$B,0)),"erro"))</f>
        <v/>
      </c>
      <c r="J3462" s="186" t="str">
        <f>IF($A3462=0,"",IFERROR(INDEX(BD_Gestão!B:B,MATCH('Banco de Dados'!$B3462,BD_Gestão!$B:$B,0)),"erro"))</f>
        <v/>
      </c>
      <c r="K3462" s="158" t="str">
        <f>IF($A3462=0,"",IFERROR(INDEX(BD_Gestão!C:C,MATCH('Banco de Dados'!$B3462,BD_Gestão!$B:$B,0)),"erro"))</f>
        <v/>
      </c>
      <c r="L3462" s="158" t="str">
        <f>IF($A3462=0,"",IFERROR(INDEX(BD_Gestão!H:H,MATCH('Banco de Dados'!$B3462,BD_Gestão!$B:$B,0)),"erro"))</f>
        <v/>
      </c>
      <c r="M3462" s="161" t="str">
        <f>IF($A3462=0,"",IFERROR(INDEX(BD_Gestão!F:F,MATCH('Banco de Dados'!$B3462,BD_Gestão!$B:$B,0)),"erro"))</f>
        <v/>
      </c>
      <c r="N3462" s="161" t="str">
        <f>IF($A3462=0,"",IFERROR(INDEX(BD_Gestão!J:J,MATCH('Banco de Dados'!$B3462,BD_Gestão!$B:$B,0)),"erro"))</f>
        <v/>
      </c>
      <c r="O3462" s="164" t="str">
        <f>IF($A3462=0,"",IFERROR(INDEX(BD_Gestão!K:K,MATCH('Banco de Dados'!$B3462,BD_Gestão!$B:$B,0)),"erro"))</f>
        <v/>
      </c>
      <c r="P3462" s="169" t="str">
        <f t="shared" ref="P3462:P3525" si="218">IF(OR(H3462="erro",H3462=""),"",E3462*(MIN(O3462,1)))</f>
        <v/>
      </c>
      <c r="Q3462" s="170" t="str">
        <f t="shared" ref="Q3462:Q3525" si="219">IF(OR(H3462="erro",H3462=""),"",E3462-P3462)</f>
        <v/>
      </c>
      <c r="R3462" s="163" t="e">
        <f t="shared" si="216"/>
        <v>#VALUE!</v>
      </c>
      <c r="S3462" s="163" t="e">
        <f t="shared" si="217"/>
        <v>#VALUE!</v>
      </c>
      <c r="T3462" s="163" t="e">
        <f>INDEX(Controle!O:O,MATCH('Banco de Dados'!A3462,Controle!M:M,0))*E3462/100</f>
        <v>#N/A</v>
      </c>
    </row>
    <row r="3463" spans="1:20" hidden="1" x14ac:dyDescent="0.2">
      <c r="A3463" s="158">
        <f>BD_TS!A3462</f>
        <v>0</v>
      </c>
      <c r="B3463" s="158" t="str">
        <f>SUBSTITUTE(SUBSTITUTE(BD_TS!D3462," ",""),"-","/")</f>
        <v/>
      </c>
      <c r="C3463" s="158">
        <f>BD_TS!E3462</f>
        <v>0</v>
      </c>
      <c r="D3463" s="159">
        <f>BD_TS!F3462</f>
        <v>0</v>
      </c>
      <c r="E3463" s="160">
        <f>BD_TS!B3462</f>
        <v>0</v>
      </c>
      <c r="F3463" s="161">
        <f>BD_TS!C3462</f>
        <v>0</v>
      </c>
      <c r="G3463" s="187">
        <f>BD_TS!H3462</f>
        <v>0</v>
      </c>
      <c r="H3463" s="158" t="str">
        <f>IF($A3463=0,"",IFERROR(INDEX(BD_Gestão!A:A,MATCH('Banco de Dados'!$B3463,BD_Gestão!$B:$B,0)),"erro"))</f>
        <v/>
      </c>
      <c r="I3463" s="162" t="str">
        <f>IF($A3463=0,"",IFERROR(INDEX(BD_Gestão!E:E,MATCH('Banco de Dados'!$B3463,BD_Gestão!$B:$B,0)),"erro"))</f>
        <v/>
      </c>
      <c r="J3463" s="186" t="str">
        <f>IF($A3463=0,"",IFERROR(INDEX(BD_Gestão!B:B,MATCH('Banco de Dados'!$B3463,BD_Gestão!$B:$B,0)),"erro"))</f>
        <v/>
      </c>
      <c r="K3463" s="158" t="str">
        <f>IF($A3463=0,"",IFERROR(INDEX(BD_Gestão!C:C,MATCH('Banco de Dados'!$B3463,BD_Gestão!$B:$B,0)),"erro"))</f>
        <v/>
      </c>
      <c r="L3463" s="158" t="str">
        <f>IF($A3463=0,"",IFERROR(INDEX(BD_Gestão!H:H,MATCH('Banco de Dados'!$B3463,BD_Gestão!$B:$B,0)),"erro"))</f>
        <v/>
      </c>
      <c r="M3463" s="161" t="str">
        <f>IF($A3463=0,"",IFERROR(INDEX(BD_Gestão!F:F,MATCH('Banco de Dados'!$B3463,BD_Gestão!$B:$B,0)),"erro"))</f>
        <v/>
      </c>
      <c r="N3463" s="161" t="str">
        <f>IF($A3463=0,"",IFERROR(INDEX(BD_Gestão!J:J,MATCH('Banco de Dados'!$B3463,BD_Gestão!$B:$B,0)),"erro"))</f>
        <v/>
      </c>
      <c r="O3463" s="164" t="str">
        <f>IF($A3463=0,"",IFERROR(INDEX(BD_Gestão!K:K,MATCH('Banco de Dados'!$B3463,BD_Gestão!$B:$B,0)),"erro"))</f>
        <v/>
      </c>
      <c r="P3463" s="169" t="str">
        <f t="shared" si="218"/>
        <v/>
      </c>
      <c r="Q3463" s="170" t="str">
        <f t="shared" si="219"/>
        <v/>
      </c>
      <c r="R3463" s="163" t="e">
        <f t="shared" si="216"/>
        <v>#VALUE!</v>
      </c>
      <c r="S3463" s="163" t="e">
        <f t="shared" si="217"/>
        <v>#VALUE!</v>
      </c>
      <c r="T3463" s="163" t="e">
        <f>INDEX(Controle!O:O,MATCH('Banco de Dados'!A3463,Controle!M:M,0))*E3463/100</f>
        <v>#N/A</v>
      </c>
    </row>
    <row r="3464" spans="1:20" hidden="1" x14ac:dyDescent="0.2">
      <c r="A3464" s="158">
        <f>BD_TS!A3463</f>
        <v>0</v>
      </c>
      <c r="B3464" s="158" t="str">
        <f>SUBSTITUTE(SUBSTITUTE(BD_TS!D3463," ",""),"-","/")</f>
        <v/>
      </c>
      <c r="C3464" s="158">
        <f>BD_TS!E3463</f>
        <v>0</v>
      </c>
      <c r="D3464" s="159">
        <f>BD_TS!F3463</f>
        <v>0</v>
      </c>
      <c r="E3464" s="160">
        <f>BD_TS!B3463</f>
        <v>0</v>
      </c>
      <c r="F3464" s="161">
        <f>BD_TS!C3463</f>
        <v>0</v>
      </c>
      <c r="G3464" s="187">
        <f>BD_TS!H3463</f>
        <v>0</v>
      </c>
      <c r="H3464" s="158" t="str">
        <f>IF($A3464=0,"",IFERROR(INDEX(BD_Gestão!A:A,MATCH('Banco de Dados'!$B3464,BD_Gestão!$B:$B,0)),"erro"))</f>
        <v/>
      </c>
      <c r="I3464" s="162" t="str">
        <f>IF($A3464=0,"",IFERROR(INDEX(BD_Gestão!E:E,MATCH('Banco de Dados'!$B3464,BD_Gestão!$B:$B,0)),"erro"))</f>
        <v/>
      </c>
      <c r="J3464" s="186" t="str">
        <f>IF($A3464=0,"",IFERROR(INDEX(BD_Gestão!B:B,MATCH('Banco de Dados'!$B3464,BD_Gestão!$B:$B,0)),"erro"))</f>
        <v/>
      </c>
      <c r="K3464" s="158" t="str">
        <f>IF($A3464=0,"",IFERROR(INDEX(BD_Gestão!C:C,MATCH('Banco de Dados'!$B3464,BD_Gestão!$B:$B,0)),"erro"))</f>
        <v/>
      </c>
      <c r="L3464" s="158" t="str">
        <f>IF($A3464=0,"",IFERROR(INDEX(BD_Gestão!H:H,MATCH('Banco de Dados'!$B3464,BD_Gestão!$B:$B,0)),"erro"))</f>
        <v/>
      </c>
      <c r="M3464" s="161" t="str">
        <f>IF($A3464=0,"",IFERROR(INDEX(BD_Gestão!F:F,MATCH('Banco de Dados'!$B3464,BD_Gestão!$B:$B,0)),"erro"))</f>
        <v/>
      </c>
      <c r="N3464" s="161" t="str">
        <f>IF($A3464=0,"",IFERROR(INDEX(BD_Gestão!J:J,MATCH('Banco de Dados'!$B3464,BD_Gestão!$B:$B,0)),"erro"))</f>
        <v/>
      </c>
      <c r="O3464" s="164" t="str">
        <f>IF($A3464=0,"",IFERROR(INDEX(BD_Gestão!K:K,MATCH('Banco de Dados'!$B3464,BD_Gestão!$B:$B,0)),"erro"))</f>
        <v/>
      </c>
      <c r="P3464" s="169" t="str">
        <f t="shared" si="218"/>
        <v/>
      </c>
      <c r="Q3464" s="170" t="str">
        <f t="shared" si="219"/>
        <v/>
      </c>
      <c r="R3464" s="163" t="e">
        <f t="shared" si="216"/>
        <v>#VALUE!</v>
      </c>
      <c r="S3464" s="163" t="e">
        <f t="shared" si="217"/>
        <v>#VALUE!</v>
      </c>
      <c r="T3464" s="163" t="e">
        <f>INDEX(Controle!O:O,MATCH('Banco de Dados'!A3464,Controle!M:M,0))*E3464/100</f>
        <v>#N/A</v>
      </c>
    </row>
    <row r="3465" spans="1:20" hidden="1" x14ac:dyDescent="0.2">
      <c r="A3465" s="158">
        <f>BD_TS!A3464</f>
        <v>0</v>
      </c>
      <c r="B3465" s="158" t="str">
        <f>SUBSTITUTE(SUBSTITUTE(BD_TS!D3464," ",""),"-","/")</f>
        <v/>
      </c>
      <c r="C3465" s="158">
        <f>BD_TS!E3464</f>
        <v>0</v>
      </c>
      <c r="D3465" s="159">
        <f>BD_TS!F3464</f>
        <v>0</v>
      </c>
      <c r="E3465" s="160">
        <f>BD_TS!B3464</f>
        <v>0</v>
      </c>
      <c r="F3465" s="161">
        <f>BD_TS!C3464</f>
        <v>0</v>
      </c>
      <c r="G3465" s="187">
        <f>BD_TS!H3464</f>
        <v>0</v>
      </c>
      <c r="H3465" s="158" t="str">
        <f>IF($A3465=0,"",IFERROR(INDEX(BD_Gestão!A:A,MATCH('Banco de Dados'!$B3465,BD_Gestão!$B:$B,0)),"erro"))</f>
        <v/>
      </c>
      <c r="I3465" s="162" t="str">
        <f>IF($A3465=0,"",IFERROR(INDEX(BD_Gestão!E:E,MATCH('Banco de Dados'!$B3465,BD_Gestão!$B:$B,0)),"erro"))</f>
        <v/>
      </c>
      <c r="J3465" s="186" t="str">
        <f>IF($A3465=0,"",IFERROR(INDEX(BD_Gestão!B:B,MATCH('Banco de Dados'!$B3465,BD_Gestão!$B:$B,0)),"erro"))</f>
        <v/>
      </c>
      <c r="K3465" s="158" t="str">
        <f>IF($A3465=0,"",IFERROR(INDEX(BD_Gestão!C:C,MATCH('Banco de Dados'!$B3465,BD_Gestão!$B:$B,0)),"erro"))</f>
        <v/>
      </c>
      <c r="L3465" s="158" t="str">
        <f>IF($A3465=0,"",IFERROR(INDEX(BD_Gestão!H:H,MATCH('Banco de Dados'!$B3465,BD_Gestão!$B:$B,0)),"erro"))</f>
        <v/>
      </c>
      <c r="M3465" s="161" t="str">
        <f>IF($A3465=0,"",IFERROR(INDEX(BD_Gestão!F:F,MATCH('Banco de Dados'!$B3465,BD_Gestão!$B:$B,0)),"erro"))</f>
        <v/>
      </c>
      <c r="N3465" s="161" t="str">
        <f>IF($A3465=0,"",IFERROR(INDEX(BD_Gestão!J:J,MATCH('Banco de Dados'!$B3465,BD_Gestão!$B:$B,0)),"erro"))</f>
        <v/>
      </c>
      <c r="O3465" s="164" t="str">
        <f>IF($A3465=0,"",IFERROR(INDEX(BD_Gestão!K:K,MATCH('Banco de Dados'!$B3465,BD_Gestão!$B:$B,0)),"erro"))</f>
        <v/>
      </c>
      <c r="P3465" s="169" t="str">
        <f t="shared" si="218"/>
        <v/>
      </c>
      <c r="Q3465" s="170" t="str">
        <f t="shared" si="219"/>
        <v/>
      </c>
      <c r="R3465" s="163" t="e">
        <f t="shared" si="216"/>
        <v>#VALUE!</v>
      </c>
      <c r="S3465" s="163" t="e">
        <f t="shared" si="217"/>
        <v>#VALUE!</v>
      </c>
      <c r="T3465" s="163" t="e">
        <f>INDEX(Controle!O:O,MATCH('Banco de Dados'!A3465,Controle!M:M,0))*E3465/100</f>
        <v>#N/A</v>
      </c>
    </row>
    <row r="3466" spans="1:20" hidden="1" x14ac:dyDescent="0.2">
      <c r="A3466" s="158">
        <f>BD_TS!A3465</f>
        <v>0</v>
      </c>
      <c r="B3466" s="158" t="str">
        <f>SUBSTITUTE(SUBSTITUTE(BD_TS!D3465," ",""),"-","/")</f>
        <v/>
      </c>
      <c r="C3466" s="158">
        <f>BD_TS!E3465</f>
        <v>0</v>
      </c>
      <c r="D3466" s="159">
        <f>BD_TS!F3465</f>
        <v>0</v>
      </c>
      <c r="E3466" s="160">
        <f>BD_TS!B3465</f>
        <v>0</v>
      </c>
      <c r="F3466" s="161">
        <f>BD_TS!C3465</f>
        <v>0</v>
      </c>
      <c r="G3466" s="187">
        <f>BD_TS!H3465</f>
        <v>0</v>
      </c>
      <c r="H3466" s="158" t="str">
        <f>IF($A3466=0,"",IFERROR(INDEX(BD_Gestão!A:A,MATCH('Banco de Dados'!$B3466,BD_Gestão!$B:$B,0)),"erro"))</f>
        <v/>
      </c>
      <c r="I3466" s="162" t="str">
        <f>IF($A3466=0,"",IFERROR(INDEX(BD_Gestão!E:E,MATCH('Banco de Dados'!$B3466,BD_Gestão!$B:$B,0)),"erro"))</f>
        <v/>
      </c>
      <c r="J3466" s="186" t="str">
        <f>IF($A3466=0,"",IFERROR(INDEX(BD_Gestão!B:B,MATCH('Banco de Dados'!$B3466,BD_Gestão!$B:$B,0)),"erro"))</f>
        <v/>
      </c>
      <c r="K3466" s="158" t="str">
        <f>IF($A3466=0,"",IFERROR(INDEX(BD_Gestão!C:C,MATCH('Banco de Dados'!$B3466,BD_Gestão!$B:$B,0)),"erro"))</f>
        <v/>
      </c>
      <c r="L3466" s="158" t="str">
        <f>IF($A3466=0,"",IFERROR(INDEX(BD_Gestão!H:H,MATCH('Banco de Dados'!$B3466,BD_Gestão!$B:$B,0)),"erro"))</f>
        <v/>
      </c>
      <c r="M3466" s="161" t="str">
        <f>IF($A3466=0,"",IFERROR(INDEX(BD_Gestão!F:F,MATCH('Banco de Dados'!$B3466,BD_Gestão!$B:$B,0)),"erro"))</f>
        <v/>
      </c>
      <c r="N3466" s="161" t="str">
        <f>IF($A3466=0,"",IFERROR(INDEX(BD_Gestão!J:J,MATCH('Banco de Dados'!$B3466,BD_Gestão!$B:$B,0)),"erro"))</f>
        <v/>
      </c>
      <c r="O3466" s="164" t="str">
        <f>IF($A3466=0,"",IFERROR(INDEX(BD_Gestão!K:K,MATCH('Banco de Dados'!$B3466,BD_Gestão!$B:$B,0)),"erro"))</f>
        <v/>
      </c>
      <c r="P3466" s="169" t="str">
        <f t="shared" si="218"/>
        <v/>
      </c>
      <c r="Q3466" s="170" t="str">
        <f t="shared" si="219"/>
        <v/>
      </c>
      <c r="R3466" s="163" t="e">
        <f t="shared" si="216"/>
        <v>#VALUE!</v>
      </c>
      <c r="S3466" s="163" t="e">
        <f t="shared" si="217"/>
        <v>#VALUE!</v>
      </c>
      <c r="T3466" s="163" t="e">
        <f>INDEX(Controle!O:O,MATCH('Banco de Dados'!A3466,Controle!M:M,0))*E3466/100</f>
        <v>#N/A</v>
      </c>
    </row>
    <row r="3467" spans="1:20" hidden="1" x14ac:dyDescent="0.2">
      <c r="A3467" s="158">
        <f>BD_TS!A3466</f>
        <v>0</v>
      </c>
      <c r="B3467" s="158" t="str">
        <f>SUBSTITUTE(SUBSTITUTE(BD_TS!D3466," ",""),"-","/")</f>
        <v/>
      </c>
      <c r="C3467" s="158">
        <f>BD_TS!E3466</f>
        <v>0</v>
      </c>
      <c r="D3467" s="159">
        <f>BD_TS!F3466</f>
        <v>0</v>
      </c>
      <c r="E3467" s="160">
        <f>BD_TS!B3466</f>
        <v>0</v>
      </c>
      <c r="F3467" s="161">
        <f>BD_TS!C3466</f>
        <v>0</v>
      </c>
      <c r="G3467" s="187">
        <f>BD_TS!H3466</f>
        <v>0</v>
      </c>
      <c r="H3467" s="158" t="str">
        <f>IF($A3467=0,"",IFERROR(INDEX(BD_Gestão!A:A,MATCH('Banco de Dados'!$B3467,BD_Gestão!$B:$B,0)),"erro"))</f>
        <v/>
      </c>
      <c r="I3467" s="162" t="str">
        <f>IF($A3467=0,"",IFERROR(INDEX(BD_Gestão!E:E,MATCH('Banco de Dados'!$B3467,BD_Gestão!$B:$B,0)),"erro"))</f>
        <v/>
      </c>
      <c r="J3467" s="186" t="str">
        <f>IF($A3467=0,"",IFERROR(INDEX(BD_Gestão!B:B,MATCH('Banco de Dados'!$B3467,BD_Gestão!$B:$B,0)),"erro"))</f>
        <v/>
      </c>
      <c r="K3467" s="158" t="str">
        <f>IF($A3467=0,"",IFERROR(INDEX(BD_Gestão!C:C,MATCH('Banco de Dados'!$B3467,BD_Gestão!$B:$B,0)),"erro"))</f>
        <v/>
      </c>
      <c r="L3467" s="158" t="str">
        <f>IF($A3467=0,"",IFERROR(INDEX(BD_Gestão!H:H,MATCH('Banco de Dados'!$B3467,BD_Gestão!$B:$B,0)),"erro"))</f>
        <v/>
      </c>
      <c r="M3467" s="161" t="str">
        <f>IF($A3467=0,"",IFERROR(INDEX(BD_Gestão!F:F,MATCH('Banco de Dados'!$B3467,BD_Gestão!$B:$B,0)),"erro"))</f>
        <v/>
      </c>
      <c r="N3467" s="161" t="str">
        <f>IF($A3467=0,"",IFERROR(INDEX(BD_Gestão!J:J,MATCH('Banco de Dados'!$B3467,BD_Gestão!$B:$B,0)),"erro"))</f>
        <v/>
      </c>
      <c r="O3467" s="164" t="str">
        <f>IF($A3467=0,"",IFERROR(INDEX(BD_Gestão!K:K,MATCH('Banco de Dados'!$B3467,BD_Gestão!$B:$B,0)),"erro"))</f>
        <v/>
      </c>
      <c r="P3467" s="169" t="str">
        <f t="shared" si="218"/>
        <v/>
      </c>
      <c r="Q3467" s="170" t="str">
        <f t="shared" si="219"/>
        <v/>
      </c>
      <c r="R3467" s="163" t="e">
        <f t="shared" si="216"/>
        <v>#VALUE!</v>
      </c>
      <c r="S3467" s="163" t="e">
        <f t="shared" si="217"/>
        <v>#VALUE!</v>
      </c>
      <c r="T3467" s="163" t="e">
        <f>INDEX(Controle!O:O,MATCH('Banco de Dados'!A3467,Controle!M:M,0))*E3467/100</f>
        <v>#N/A</v>
      </c>
    </row>
    <row r="3468" spans="1:20" hidden="1" x14ac:dyDescent="0.2">
      <c r="A3468" s="158">
        <f>BD_TS!A3467</f>
        <v>0</v>
      </c>
      <c r="B3468" s="158" t="str">
        <f>SUBSTITUTE(SUBSTITUTE(BD_TS!D3467," ",""),"-","/")</f>
        <v/>
      </c>
      <c r="C3468" s="158">
        <f>BD_TS!E3467</f>
        <v>0</v>
      </c>
      <c r="D3468" s="159">
        <f>BD_TS!F3467</f>
        <v>0</v>
      </c>
      <c r="E3468" s="160">
        <f>BD_TS!B3467</f>
        <v>0</v>
      </c>
      <c r="F3468" s="161">
        <f>BD_TS!C3467</f>
        <v>0</v>
      </c>
      <c r="G3468" s="187">
        <f>BD_TS!H3467</f>
        <v>0</v>
      </c>
      <c r="H3468" s="158" t="str">
        <f>IF($A3468=0,"",IFERROR(INDEX(BD_Gestão!A:A,MATCH('Banco de Dados'!$B3468,BD_Gestão!$B:$B,0)),"erro"))</f>
        <v/>
      </c>
      <c r="I3468" s="162" t="str">
        <f>IF($A3468=0,"",IFERROR(INDEX(BD_Gestão!E:E,MATCH('Banco de Dados'!$B3468,BD_Gestão!$B:$B,0)),"erro"))</f>
        <v/>
      </c>
      <c r="J3468" s="186" t="str">
        <f>IF($A3468=0,"",IFERROR(INDEX(BD_Gestão!B:B,MATCH('Banco de Dados'!$B3468,BD_Gestão!$B:$B,0)),"erro"))</f>
        <v/>
      </c>
      <c r="K3468" s="158" t="str">
        <f>IF($A3468=0,"",IFERROR(INDEX(BD_Gestão!C:C,MATCH('Banco de Dados'!$B3468,BD_Gestão!$B:$B,0)),"erro"))</f>
        <v/>
      </c>
      <c r="L3468" s="158" t="str">
        <f>IF($A3468=0,"",IFERROR(INDEX(BD_Gestão!H:H,MATCH('Banco de Dados'!$B3468,BD_Gestão!$B:$B,0)),"erro"))</f>
        <v/>
      </c>
      <c r="M3468" s="161" t="str">
        <f>IF($A3468=0,"",IFERROR(INDEX(BD_Gestão!F:F,MATCH('Banco de Dados'!$B3468,BD_Gestão!$B:$B,0)),"erro"))</f>
        <v/>
      </c>
      <c r="N3468" s="161" t="str">
        <f>IF($A3468=0,"",IFERROR(INDEX(BD_Gestão!J:J,MATCH('Banco de Dados'!$B3468,BD_Gestão!$B:$B,0)),"erro"))</f>
        <v/>
      </c>
      <c r="O3468" s="164" t="str">
        <f>IF($A3468=0,"",IFERROR(INDEX(BD_Gestão!K:K,MATCH('Banco de Dados'!$B3468,BD_Gestão!$B:$B,0)),"erro"))</f>
        <v/>
      </c>
      <c r="P3468" s="169" t="str">
        <f t="shared" si="218"/>
        <v/>
      </c>
      <c r="Q3468" s="170" t="str">
        <f t="shared" si="219"/>
        <v/>
      </c>
      <c r="R3468" s="163" t="e">
        <f t="shared" si="216"/>
        <v>#VALUE!</v>
      </c>
      <c r="S3468" s="163" t="e">
        <f t="shared" si="217"/>
        <v>#VALUE!</v>
      </c>
      <c r="T3468" s="163" t="e">
        <f>INDEX(Controle!O:O,MATCH('Banco de Dados'!A3468,Controle!M:M,0))*E3468/100</f>
        <v>#N/A</v>
      </c>
    </row>
    <row r="3469" spans="1:20" hidden="1" x14ac:dyDescent="0.2">
      <c r="A3469" s="158">
        <f>BD_TS!A3468</f>
        <v>0</v>
      </c>
      <c r="B3469" s="158" t="str">
        <f>SUBSTITUTE(SUBSTITUTE(BD_TS!D3468," ",""),"-","/")</f>
        <v/>
      </c>
      <c r="C3469" s="158">
        <f>BD_TS!E3468</f>
        <v>0</v>
      </c>
      <c r="D3469" s="159">
        <f>BD_TS!F3468</f>
        <v>0</v>
      </c>
      <c r="E3469" s="160">
        <f>BD_TS!B3468</f>
        <v>0</v>
      </c>
      <c r="F3469" s="161">
        <f>BD_TS!C3468</f>
        <v>0</v>
      </c>
      <c r="G3469" s="187">
        <f>BD_TS!H3468</f>
        <v>0</v>
      </c>
      <c r="H3469" s="158" t="str">
        <f>IF($A3469=0,"",IFERROR(INDEX(BD_Gestão!A:A,MATCH('Banco de Dados'!$B3469,BD_Gestão!$B:$B,0)),"erro"))</f>
        <v/>
      </c>
      <c r="I3469" s="162" t="str">
        <f>IF($A3469=0,"",IFERROR(INDEX(BD_Gestão!E:E,MATCH('Banco de Dados'!$B3469,BD_Gestão!$B:$B,0)),"erro"))</f>
        <v/>
      </c>
      <c r="J3469" s="186" t="str">
        <f>IF($A3469=0,"",IFERROR(INDEX(BD_Gestão!B:B,MATCH('Banco de Dados'!$B3469,BD_Gestão!$B:$B,0)),"erro"))</f>
        <v/>
      </c>
      <c r="K3469" s="158" t="str">
        <f>IF($A3469=0,"",IFERROR(INDEX(BD_Gestão!C:C,MATCH('Banco de Dados'!$B3469,BD_Gestão!$B:$B,0)),"erro"))</f>
        <v/>
      </c>
      <c r="L3469" s="158" t="str">
        <f>IF($A3469=0,"",IFERROR(INDEX(BD_Gestão!H:H,MATCH('Banco de Dados'!$B3469,BD_Gestão!$B:$B,0)),"erro"))</f>
        <v/>
      </c>
      <c r="M3469" s="161" t="str">
        <f>IF($A3469=0,"",IFERROR(INDEX(BD_Gestão!F:F,MATCH('Banco de Dados'!$B3469,BD_Gestão!$B:$B,0)),"erro"))</f>
        <v/>
      </c>
      <c r="N3469" s="161" t="str">
        <f>IF($A3469=0,"",IFERROR(INDEX(BD_Gestão!J:J,MATCH('Banco de Dados'!$B3469,BD_Gestão!$B:$B,0)),"erro"))</f>
        <v/>
      </c>
      <c r="O3469" s="164" t="str">
        <f>IF($A3469=0,"",IFERROR(INDEX(BD_Gestão!K:K,MATCH('Banco de Dados'!$B3469,BD_Gestão!$B:$B,0)),"erro"))</f>
        <v/>
      </c>
      <c r="P3469" s="169" t="str">
        <f t="shared" si="218"/>
        <v/>
      </c>
      <c r="Q3469" s="170" t="str">
        <f t="shared" si="219"/>
        <v/>
      </c>
      <c r="R3469" s="163" t="e">
        <f t="shared" si="216"/>
        <v>#VALUE!</v>
      </c>
      <c r="S3469" s="163" t="e">
        <f t="shared" si="217"/>
        <v>#VALUE!</v>
      </c>
      <c r="T3469" s="163" t="e">
        <f>INDEX(Controle!O:O,MATCH('Banco de Dados'!A3469,Controle!M:M,0))*E3469/100</f>
        <v>#N/A</v>
      </c>
    </row>
    <row r="3470" spans="1:20" hidden="1" x14ac:dyDescent="0.2">
      <c r="A3470" s="158">
        <f>BD_TS!A3469</f>
        <v>0</v>
      </c>
      <c r="B3470" s="158" t="str">
        <f>SUBSTITUTE(SUBSTITUTE(BD_TS!D3469," ",""),"-","/")</f>
        <v/>
      </c>
      <c r="C3470" s="158">
        <f>BD_TS!E3469</f>
        <v>0</v>
      </c>
      <c r="D3470" s="159">
        <f>BD_TS!F3469</f>
        <v>0</v>
      </c>
      <c r="E3470" s="160">
        <f>BD_TS!B3469</f>
        <v>0</v>
      </c>
      <c r="F3470" s="161">
        <f>BD_TS!C3469</f>
        <v>0</v>
      </c>
      <c r="G3470" s="187">
        <f>BD_TS!H3469</f>
        <v>0</v>
      </c>
      <c r="H3470" s="158" t="str">
        <f>IF($A3470=0,"",IFERROR(INDEX(BD_Gestão!A:A,MATCH('Banco de Dados'!$B3470,BD_Gestão!$B:$B,0)),"erro"))</f>
        <v/>
      </c>
      <c r="I3470" s="162" t="str">
        <f>IF($A3470=0,"",IFERROR(INDEX(BD_Gestão!E:E,MATCH('Banco de Dados'!$B3470,BD_Gestão!$B:$B,0)),"erro"))</f>
        <v/>
      </c>
      <c r="J3470" s="186" t="str">
        <f>IF($A3470=0,"",IFERROR(INDEX(BD_Gestão!B:B,MATCH('Banco de Dados'!$B3470,BD_Gestão!$B:$B,0)),"erro"))</f>
        <v/>
      </c>
      <c r="K3470" s="158" t="str">
        <f>IF($A3470=0,"",IFERROR(INDEX(BD_Gestão!C:C,MATCH('Banco de Dados'!$B3470,BD_Gestão!$B:$B,0)),"erro"))</f>
        <v/>
      </c>
      <c r="L3470" s="158" t="str">
        <f>IF($A3470=0,"",IFERROR(INDEX(BD_Gestão!H:H,MATCH('Banco de Dados'!$B3470,BD_Gestão!$B:$B,0)),"erro"))</f>
        <v/>
      </c>
      <c r="M3470" s="161" t="str">
        <f>IF($A3470=0,"",IFERROR(INDEX(BD_Gestão!F:F,MATCH('Banco de Dados'!$B3470,BD_Gestão!$B:$B,0)),"erro"))</f>
        <v/>
      </c>
      <c r="N3470" s="161" t="str">
        <f>IF($A3470=0,"",IFERROR(INDEX(BD_Gestão!J:J,MATCH('Banco de Dados'!$B3470,BD_Gestão!$B:$B,0)),"erro"))</f>
        <v/>
      </c>
      <c r="O3470" s="164" t="str">
        <f>IF($A3470=0,"",IFERROR(INDEX(BD_Gestão!K:K,MATCH('Banco de Dados'!$B3470,BD_Gestão!$B:$B,0)),"erro"))</f>
        <v/>
      </c>
      <c r="P3470" s="169" t="str">
        <f t="shared" si="218"/>
        <v/>
      </c>
      <c r="Q3470" s="170" t="str">
        <f t="shared" si="219"/>
        <v/>
      </c>
      <c r="R3470" s="163" t="e">
        <f t="shared" si="216"/>
        <v>#VALUE!</v>
      </c>
      <c r="S3470" s="163" t="e">
        <f t="shared" si="217"/>
        <v>#VALUE!</v>
      </c>
      <c r="T3470" s="163" t="e">
        <f>INDEX(Controle!O:O,MATCH('Banco de Dados'!A3470,Controle!M:M,0))*E3470/100</f>
        <v>#N/A</v>
      </c>
    </row>
    <row r="3471" spans="1:20" hidden="1" x14ac:dyDescent="0.2">
      <c r="A3471" s="158">
        <f>BD_TS!A3470</f>
        <v>0</v>
      </c>
      <c r="B3471" s="158" t="str">
        <f>SUBSTITUTE(SUBSTITUTE(BD_TS!D3470," ",""),"-","/")</f>
        <v/>
      </c>
      <c r="C3471" s="158">
        <f>BD_TS!E3470</f>
        <v>0</v>
      </c>
      <c r="D3471" s="159">
        <f>BD_TS!F3470</f>
        <v>0</v>
      </c>
      <c r="E3471" s="160">
        <f>BD_TS!B3470</f>
        <v>0</v>
      </c>
      <c r="F3471" s="161">
        <f>BD_TS!C3470</f>
        <v>0</v>
      </c>
      <c r="G3471" s="187">
        <f>BD_TS!H3470</f>
        <v>0</v>
      </c>
      <c r="H3471" s="158" t="str">
        <f>IF($A3471=0,"",IFERROR(INDEX(BD_Gestão!A:A,MATCH('Banco de Dados'!$B3471,BD_Gestão!$B:$B,0)),"erro"))</f>
        <v/>
      </c>
      <c r="I3471" s="162" t="str">
        <f>IF($A3471=0,"",IFERROR(INDEX(BD_Gestão!E:E,MATCH('Banco de Dados'!$B3471,BD_Gestão!$B:$B,0)),"erro"))</f>
        <v/>
      </c>
      <c r="J3471" s="186" t="str">
        <f>IF($A3471=0,"",IFERROR(INDEX(BD_Gestão!B:B,MATCH('Banco de Dados'!$B3471,BD_Gestão!$B:$B,0)),"erro"))</f>
        <v/>
      </c>
      <c r="K3471" s="158" t="str">
        <f>IF($A3471=0,"",IFERROR(INDEX(BD_Gestão!C:C,MATCH('Banco de Dados'!$B3471,BD_Gestão!$B:$B,0)),"erro"))</f>
        <v/>
      </c>
      <c r="L3471" s="158" t="str">
        <f>IF($A3471=0,"",IFERROR(INDEX(BD_Gestão!H:H,MATCH('Banco de Dados'!$B3471,BD_Gestão!$B:$B,0)),"erro"))</f>
        <v/>
      </c>
      <c r="M3471" s="161" t="str">
        <f>IF($A3471=0,"",IFERROR(INDEX(BD_Gestão!F:F,MATCH('Banco de Dados'!$B3471,BD_Gestão!$B:$B,0)),"erro"))</f>
        <v/>
      </c>
      <c r="N3471" s="161" t="str">
        <f>IF($A3471=0,"",IFERROR(INDEX(BD_Gestão!J:J,MATCH('Banco de Dados'!$B3471,BD_Gestão!$B:$B,0)),"erro"))</f>
        <v/>
      </c>
      <c r="O3471" s="164" t="str">
        <f>IF($A3471=0,"",IFERROR(INDEX(BD_Gestão!K:K,MATCH('Banco de Dados'!$B3471,BD_Gestão!$B:$B,0)),"erro"))</f>
        <v/>
      </c>
      <c r="P3471" s="169" t="str">
        <f t="shared" si="218"/>
        <v/>
      </c>
      <c r="Q3471" s="170" t="str">
        <f t="shared" si="219"/>
        <v/>
      </c>
      <c r="R3471" s="163" t="e">
        <f t="shared" si="216"/>
        <v>#VALUE!</v>
      </c>
      <c r="S3471" s="163" t="e">
        <f t="shared" si="217"/>
        <v>#VALUE!</v>
      </c>
      <c r="T3471" s="163" t="e">
        <f>INDEX(Controle!O:O,MATCH('Banco de Dados'!A3471,Controle!M:M,0))*E3471/100</f>
        <v>#N/A</v>
      </c>
    </row>
    <row r="3472" spans="1:20" hidden="1" x14ac:dyDescent="0.2">
      <c r="A3472" s="158">
        <f>BD_TS!A3471</f>
        <v>0</v>
      </c>
      <c r="B3472" s="158" t="str">
        <f>SUBSTITUTE(SUBSTITUTE(BD_TS!D3471," ",""),"-","/")</f>
        <v/>
      </c>
      <c r="C3472" s="158">
        <f>BD_TS!E3471</f>
        <v>0</v>
      </c>
      <c r="D3472" s="159">
        <f>BD_TS!F3471</f>
        <v>0</v>
      </c>
      <c r="E3472" s="160">
        <f>BD_TS!B3471</f>
        <v>0</v>
      </c>
      <c r="F3472" s="161">
        <f>BD_TS!C3471</f>
        <v>0</v>
      </c>
      <c r="G3472" s="187">
        <f>BD_TS!H3471</f>
        <v>0</v>
      </c>
      <c r="H3472" s="158" t="str">
        <f>IF($A3472=0,"",IFERROR(INDEX(BD_Gestão!A:A,MATCH('Banco de Dados'!$B3472,BD_Gestão!$B:$B,0)),"erro"))</f>
        <v/>
      </c>
      <c r="I3472" s="162" t="str">
        <f>IF($A3472=0,"",IFERROR(INDEX(BD_Gestão!E:E,MATCH('Banco de Dados'!$B3472,BD_Gestão!$B:$B,0)),"erro"))</f>
        <v/>
      </c>
      <c r="J3472" s="186" t="str">
        <f>IF($A3472=0,"",IFERROR(INDEX(BD_Gestão!B:B,MATCH('Banco de Dados'!$B3472,BD_Gestão!$B:$B,0)),"erro"))</f>
        <v/>
      </c>
      <c r="K3472" s="158" t="str">
        <f>IF($A3472=0,"",IFERROR(INDEX(BD_Gestão!C:C,MATCH('Banco de Dados'!$B3472,BD_Gestão!$B:$B,0)),"erro"))</f>
        <v/>
      </c>
      <c r="L3472" s="158" t="str">
        <f>IF($A3472=0,"",IFERROR(INDEX(BD_Gestão!H:H,MATCH('Banco de Dados'!$B3472,BD_Gestão!$B:$B,0)),"erro"))</f>
        <v/>
      </c>
      <c r="M3472" s="161" t="str">
        <f>IF($A3472=0,"",IFERROR(INDEX(BD_Gestão!F:F,MATCH('Banco de Dados'!$B3472,BD_Gestão!$B:$B,0)),"erro"))</f>
        <v/>
      </c>
      <c r="N3472" s="161" t="str">
        <f>IF($A3472=0,"",IFERROR(INDEX(BD_Gestão!J:J,MATCH('Banco de Dados'!$B3472,BD_Gestão!$B:$B,0)),"erro"))</f>
        <v/>
      </c>
      <c r="O3472" s="164" t="str">
        <f>IF($A3472=0,"",IFERROR(INDEX(BD_Gestão!K:K,MATCH('Banco de Dados'!$B3472,BD_Gestão!$B:$B,0)),"erro"))</f>
        <v/>
      </c>
      <c r="P3472" s="169" t="str">
        <f t="shared" si="218"/>
        <v/>
      </c>
      <c r="Q3472" s="170" t="str">
        <f t="shared" si="219"/>
        <v/>
      </c>
      <c r="R3472" s="163" t="e">
        <f t="shared" si="216"/>
        <v>#VALUE!</v>
      </c>
      <c r="S3472" s="163" t="e">
        <f t="shared" si="217"/>
        <v>#VALUE!</v>
      </c>
      <c r="T3472" s="163" t="e">
        <f>INDEX(Controle!O:O,MATCH('Banco de Dados'!A3472,Controle!M:M,0))*E3472/100</f>
        <v>#N/A</v>
      </c>
    </row>
    <row r="3473" spans="1:20" hidden="1" x14ac:dyDescent="0.2">
      <c r="A3473" s="158">
        <f>BD_TS!A3472</f>
        <v>0</v>
      </c>
      <c r="B3473" s="158" t="str">
        <f>SUBSTITUTE(SUBSTITUTE(BD_TS!D3472," ",""),"-","/")</f>
        <v/>
      </c>
      <c r="C3473" s="158">
        <f>BD_TS!E3472</f>
        <v>0</v>
      </c>
      <c r="D3473" s="159">
        <f>BD_TS!F3472</f>
        <v>0</v>
      </c>
      <c r="E3473" s="160">
        <f>BD_TS!B3472</f>
        <v>0</v>
      </c>
      <c r="F3473" s="161">
        <f>BD_TS!C3472</f>
        <v>0</v>
      </c>
      <c r="G3473" s="187">
        <f>BD_TS!H3472</f>
        <v>0</v>
      </c>
      <c r="H3473" s="158" t="str">
        <f>IF($A3473=0,"",IFERROR(INDEX(BD_Gestão!A:A,MATCH('Banco de Dados'!$B3473,BD_Gestão!$B:$B,0)),"erro"))</f>
        <v/>
      </c>
      <c r="I3473" s="162" t="str">
        <f>IF($A3473=0,"",IFERROR(INDEX(BD_Gestão!E:E,MATCH('Banco de Dados'!$B3473,BD_Gestão!$B:$B,0)),"erro"))</f>
        <v/>
      </c>
      <c r="J3473" s="186" t="str">
        <f>IF($A3473=0,"",IFERROR(INDEX(BD_Gestão!B:B,MATCH('Banco de Dados'!$B3473,BD_Gestão!$B:$B,0)),"erro"))</f>
        <v/>
      </c>
      <c r="K3473" s="158" t="str">
        <f>IF($A3473=0,"",IFERROR(INDEX(BD_Gestão!C:C,MATCH('Banco de Dados'!$B3473,BD_Gestão!$B:$B,0)),"erro"))</f>
        <v/>
      </c>
      <c r="L3473" s="158" t="str">
        <f>IF($A3473=0,"",IFERROR(INDEX(BD_Gestão!H:H,MATCH('Banco de Dados'!$B3473,BD_Gestão!$B:$B,0)),"erro"))</f>
        <v/>
      </c>
      <c r="M3473" s="161" t="str">
        <f>IF($A3473=0,"",IFERROR(INDEX(BD_Gestão!F:F,MATCH('Banco de Dados'!$B3473,BD_Gestão!$B:$B,0)),"erro"))</f>
        <v/>
      </c>
      <c r="N3473" s="161" t="str">
        <f>IF($A3473=0,"",IFERROR(INDEX(BD_Gestão!J:J,MATCH('Banco de Dados'!$B3473,BD_Gestão!$B:$B,0)),"erro"))</f>
        <v/>
      </c>
      <c r="O3473" s="164" t="str">
        <f>IF($A3473=0,"",IFERROR(INDEX(BD_Gestão!K:K,MATCH('Banco de Dados'!$B3473,BD_Gestão!$B:$B,0)),"erro"))</f>
        <v/>
      </c>
      <c r="P3473" s="169" t="str">
        <f t="shared" si="218"/>
        <v/>
      </c>
      <c r="Q3473" s="170" t="str">
        <f t="shared" si="219"/>
        <v/>
      </c>
      <c r="R3473" s="163" t="e">
        <f t="shared" si="216"/>
        <v>#VALUE!</v>
      </c>
      <c r="S3473" s="163" t="e">
        <f t="shared" si="217"/>
        <v>#VALUE!</v>
      </c>
      <c r="T3473" s="163" t="e">
        <f>INDEX(Controle!O:O,MATCH('Banco de Dados'!A3473,Controle!M:M,0))*E3473/100</f>
        <v>#N/A</v>
      </c>
    </row>
    <row r="3474" spans="1:20" hidden="1" x14ac:dyDescent="0.2">
      <c r="A3474" s="158">
        <f>BD_TS!A3473</f>
        <v>0</v>
      </c>
      <c r="B3474" s="158" t="str">
        <f>SUBSTITUTE(SUBSTITUTE(BD_TS!D3473," ",""),"-","/")</f>
        <v/>
      </c>
      <c r="C3474" s="158">
        <f>BD_TS!E3473</f>
        <v>0</v>
      </c>
      <c r="D3474" s="159">
        <f>BD_TS!F3473</f>
        <v>0</v>
      </c>
      <c r="E3474" s="160">
        <f>BD_TS!B3473</f>
        <v>0</v>
      </c>
      <c r="F3474" s="161">
        <f>BD_TS!C3473</f>
        <v>0</v>
      </c>
      <c r="G3474" s="187">
        <f>BD_TS!H3473</f>
        <v>0</v>
      </c>
      <c r="H3474" s="158" t="str">
        <f>IF($A3474=0,"",IFERROR(INDEX(BD_Gestão!A:A,MATCH('Banco de Dados'!$B3474,BD_Gestão!$B:$B,0)),"erro"))</f>
        <v/>
      </c>
      <c r="I3474" s="162" t="str">
        <f>IF($A3474=0,"",IFERROR(INDEX(BD_Gestão!E:E,MATCH('Banco de Dados'!$B3474,BD_Gestão!$B:$B,0)),"erro"))</f>
        <v/>
      </c>
      <c r="J3474" s="186" t="str">
        <f>IF($A3474=0,"",IFERROR(INDEX(BD_Gestão!B:B,MATCH('Banco de Dados'!$B3474,BD_Gestão!$B:$B,0)),"erro"))</f>
        <v/>
      </c>
      <c r="K3474" s="158" t="str">
        <f>IF($A3474=0,"",IFERROR(INDEX(BD_Gestão!C:C,MATCH('Banco de Dados'!$B3474,BD_Gestão!$B:$B,0)),"erro"))</f>
        <v/>
      </c>
      <c r="L3474" s="158" t="str">
        <f>IF($A3474=0,"",IFERROR(INDEX(BD_Gestão!H:H,MATCH('Banco de Dados'!$B3474,BD_Gestão!$B:$B,0)),"erro"))</f>
        <v/>
      </c>
      <c r="M3474" s="161" t="str">
        <f>IF($A3474=0,"",IFERROR(INDEX(BD_Gestão!F:F,MATCH('Banco de Dados'!$B3474,BD_Gestão!$B:$B,0)),"erro"))</f>
        <v/>
      </c>
      <c r="N3474" s="161" t="str">
        <f>IF($A3474=0,"",IFERROR(INDEX(BD_Gestão!J:J,MATCH('Banco de Dados'!$B3474,BD_Gestão!$B:$B,0)),"erro"))</f>
        <v/>
      </c>
      <c r="O3474" s="164" t="str">
        <f>IF($A3474=0,"",IFERROR(INDEX(BD_Gestão!K:K,MATCH('Banco de Dados'!$B3474,BD_Gestão!$B:$B,0)),"erro"))</f>
        <v/>
      </c>
      <c r="P3474" s="169" t="str">
        <f t="shared" si="218"/>
        <v/>
      </c>
      <c r="Q3474" s="170" t="str">
        <f t="shared" si="219"/>
        <v/>
      </c>
      <c r="R3474" s="163" t="e">
        <f t="shared" si="216"/>
        <v>#VALUE!</v>
      </c>
      <c r="S3474" s="163" t="e">
        <f t="shared" si="217"/>
        <v>#VALUE!</v>
      </c>
      <c r="T3474" s="163" t="e">
        <f>INDEX(Controle!O:O,MATCH('Banco de Dados'!A3474,Controle!M:M,0))*E3474/100</f>
        <v>#N/A</v>
      </c>
    </row>
    <row r="3475" spans="1:20" hidden="1" x14ac:dyDescent="0.2">
      <c r="A3475" s="158">
        <f>BD_TS!A3474</f>
        <v>0</v>
      </c>
      <c r="B3475" s="158" t="str">
        <f>SUBSTITUTE(SUBSTITUTE(BD_TS!D3474," ",""),"-","/")</f>
        <v/>
      </c>
      <c r="C3475" s="158">
        <f>BD_TS!E3474</f>
        <v>0</v>
      </c>
      <c r="D3475" s="159">
        <f>BD_TS!F3474</f>
        <v>0</v>
      </c>
      <c r="E3475" s="160">
        <f>BD_TS!B3474</f>
        <v>0</v>
      </c>
      <c r="F3475" s="161">
        <f>BD_TS!C3474</f>
        <v>0</v>
      </c>
      <c r="G3475" s="187">
        <f>BD_TS!H3474</f>
        <v>0</v>
      </c>
      <c r="H3475" s="158" t="str">
        <f>IF($A3475=0,"",IFERROR(INDEX(BD_Gestão!A:A,MATCH('Banco de Dados'!$B3475,BD_Gestão!$B:$B,0)),"erro"))</f>
        <v/>
      </c>
      <c r="I3475" s="162" t="str">
        <f>IF($A3475=0,"",IFERROR(INDEX(BD_Gestão!E:E,MATCH('Banco de Dados'!$B3475,BD_Gestão!$B:$B,0)),"erro"))</f>
        <v/>
      </c>
      <c r="J3475" s="186" t="str">
        <f>IF($A3475=0,"",IFERROR(INDEX(BD_Gestão!B:B,MATCH('Banco de Dados'!$B3475,BD_Gestão!$B:$B,0)),"erro"))</f>
        <v/>
      </c>
      <c r="K3475" s="158" t="str">
        <f>IF($A3475=0,"",IFERROR(INDEX(BD_Gestão!C:C,MATCH('Banco de Dados'!$B3475,BD_Gestão!$B:$B,0)),"erro"))</f>
        <v/>
      </c>
      <c r="L3475" s="158" t="str">
        <f>IF($A3475=0,"",IFERROR(INDEX(BD_Gestão!H:H,MATCH('Banco de Dados'!$B3475,BD_Gestão!$B:$B,0)),"erro"))</f>
        <v/>
      </c>
      <c r="M3475" s="161" t="str">
        <f>IF($A3475=0,"",IFERROR(INDEX(BD_Gestão!F:F,MATCH('Banco de Dados'!$B3475,BD_Gestão!$B:$B,0)),"erro"))</f>
        <v/>
      </c>
      <c r="N3475" s="161" t="str">
        <f>IF($A3475=0,"",IFERROR(INDEX(BD_Gestão!J:J,MATCH('Banco de Dados'!$B3475,BD_Gestão!$B:$B,0)),"erro"))</f>
        <v/>
      </c>
      <c r="O3475" s="164" t="str">
        <f>IF($A3475=0,"",IFERROR(INDEX(BD_Gestão!K:K,MATCH('Banco de Dados'!$B3475,BD_Gestão!$B:$B,0)),"erro"))</f>
        <v/>
      </c>
      <c r="P3475" s="169" t="str">
        <f t="shared" si="218"/>
        <v/>
      </c>
      <c r="Q3475" s="170" t="str">
        <f t="shared" si="219"/>
        <v/>
      </c>
      <c r="R3475" s="163" t="e">
        <f t="shared" si="216"/>
        <v>#VALUE!</v>
      </c>
      <c r="S3475" s="163" t="e">
        <f t="shared" si="217"/>
        <v>#VALUE!</v>
      </c>
      <c r="T3475" s="163" t="e">
        <f>INDEX(Controle!O:O,MATCH('Banco de Dados'!A3475,Controle!M:M,0))*E3475/100</f>
        <v>#N/A</v>
      </c>
    </row>
    <row r="3476" spans="1:20" hidden="1" x14ac:dyDescent="0.2">
      <c r="A3476" s="158">
        <f>BD_TS!A3475</f>
        <v>0</v>
      </c>
      <c r="B3476" s="158" t="str">
        <f>SUBSTITUTE(SUBSTITUTE(BD_TS!D3475," ",""),"-","/")</f>
        <v/>
      </c>
      <c r="C3476" s="158">
        <f>BD_TS!E3475</f>
        <v>0</v>
      </c>
      <c r="D3476" s="159">
        <f>BD_TS!F3475</f>
        <v>0</v>
      </c>
      <c r="E3476" s="160">
        <f>BD_TS!B3475</f>
        <v>0</v>
      </c>
      <c r="F3476" s="161">
        <f>BD_TS!C3475</f>
        <v>0</v>
      </c>
      <c r="G3476" s="187">
        <f>BD_TS!H3475</f>
        <v>0</v>
      </c>
      <c r="H3476" s="158" t="str">
        <f>IF($A3476=0,"",IFERROR(INDEX(BD_Gestão!A:A,MATCH('Banco de Dados'!$B3476,BD_Gestão!$B:$B,0)),"erro"))</f>
        <v/>
      </c>
      <c r="I3476" s="162" t="str">
        <f>IF($A3476=0,"",IFERROR(INDEX(BD_Gestão!E:E,MATCH('Banco de Dados'!$B3476,BD_Gestão!$B:$B,0)),"erro"))</f>
        <v/>
      </c>
      <c r="J3476" s="186" t="str">
        <f>IF($A3476=0,"",IFERROR(INDEX(BD_Gestão!B:B,MATCH('Banco de Dados'!$B3476,BD_Gestão!$B:$B,0)),"erro"))</f>
        <v/>
      </c>
      <c r="K3476" s="158" t="str">
        <f>IF($A3476=0,"",IFERROR(INDEX(BD_Gestão!C:C,MATCH('Banco de Dados'!$B3476,BD_Gestão!$B:$B,0)),"erro"))</f>
        <v/>
      </c>
      <c r="L3476" s="158" t="str">
        <f>IF($A3476=0,"",IFERROR(INDEX(BD_Gestão!H:H,MATCH('Banco de Dados'!$B3476,BD_Gestão!$B:$B,0)),"erro"))</f>
        <v/>
      </c>
      <c r="M3476" s="161" t="str">
        <f>IF($A3476=0,"",IFERROR(INDEX(BD_Gestão!F:F,MATCH('Banco de Dados'!$B3476,BD_Gestão!$B:$B,0)),"erro"))</f>
        <v/>
      </c>
      <c r="N3476" s="161" t="str">
        <f>IF($A3476=0,"",IFERROR(INDEX(BD_Gestão!J:J,MATCH('Banco de Dados'!$B3476,BD_Gestão!$B:$B,0)),"erro"))</f>
        <v/>
      </c>
      <c r="O3476" s="164" t="str">
        <f>IF($A3476=0,"",IFERROR(INDEX(BD_Gestão!K:K,MATCH('Banco de Dados'!$B3476,BD_Gestão!$B:$B,0)),"erro"))</f>
        <v/>
      </c>
      <c r="P3476" s="169" t="str">
        <f t="shared" si="218"/>
        <v/>
      </c>
      <c r="Q3476" s="170" t="str">
        <f t="shared" si="219"/>
        <v/>
      </c>
      <c r="R3476" s="163" t="e">
        <f t="shared" si="216"/>
        <v>#VALUE!</v>
      </c>
      <c r="S3476" s="163" t="e">
        <f t="shared" si="217"/>
        <v>#VALUE!</v>
      </c>
      <c r="T3476" s="163" t="e">
        <f>INDEX(Controle!O:O,MATCH('Banco de Dados'!A3476,Controle!M:M,0))*E3476/100</f>
        <v>#N/A</v>
      </c>
    </row>
    <row r="3477" spans="1:20" hidden="1" x14ac:dyDescent="0.2">
      <c r="A3477" s="158">
        <f>BD_TS!A3476</f>
        <v>0</v>
      </c>
      <c r="B3477" s="158" t="str">
        <f>SUBSTITUTE(SUBSTITUTE(BD_TS!D3476," ",""),"-","/")</f>
        <v/>
      </c>
      <c r="C3477" s="158">
        <f>BD_TS!E3476</f>
        <v>0</v>
      </c>
      <c r="D3477" s="159">
        <f>BD_TS!F3476</f>
        <v>0</v>
      </c>
      <c r="E3477" s="160">
        <f>BD_TS!B3476</f>
        <v>0</v>
      </c>
      <c r="F3477" s="161">
        <f>BD_TS!C3476</f>
        <v>0</v>
      </c>
      <c r="G3477" s="187">
        <f>BD_TS!H3476</f>
        <v>0</v>
      </c>
      <c r="H3477" s="158" t="str">
        <f>IF($A3477=0,"",IFERROR(INDEX(BD_Gestão!A:A,MATCH('Banco de Dados'!$B3477,BD_Gestão!$B:$B,0)),"erro"))</f>
        <v/>
      </c>
      <c r="I3477" s="162" t="str">
        <f>IF($A3477=0,"",IFERROR(INDEX(BD_Gestão!E:E,MATCH('Banco de Dados'!$B3477,BD_Gestão!$B:$B,0)),"erro"))</f>
        <v/>
      </c>
      <c r="J3477" s="186" t="str">
        <f>IF($A3477=0,"",IFERROR(INDEX(BD_Gestão!B:B,MATCH('Banco de Dados'!$B3477,BD_Gestão!$B:$B,0)),"erro"))</f>
        <v/>
      </c>
      <c r="K3477" s="158" t="str">
        <f>IF($A3477=0,"",IFERROR(INDEX(BD_Gestão!C:C,MATCH('Banco de Dados'!$B3477,BD_Gestão!$B:$B,0)),"erro"))</f>
        <v/>
      </c>
      <c r="L3477" s="158" t="str">
        <f>IF($A3477=0,"",IFERROR(INDEX(BD_Gestão!H:H,MATCH('Banco de Dados'!$B3477,BD_Gestão!$B:$B,0)),"erro"))</f>
        <v/>
      </c>
      <c r="M3477" s="161" t="str">
        <f>IF($A3477=0,"",IFERROR(INDEX(BD_Gestão!F:F,MATCH('Banco de Dados'!$B3477,BD_Gestão!$B:$B,0)),"erro"))</f>
        <v/>
      </c>
      <c r="N3477" s="161" t="str">
        <f>IF($A3477=0,"",IFERROR(INDEX(BD_Gestão!J:J,MATCH('Banco de Dados'!$B3477,BD_Gestão!$B:$B,0)),"erro"))</f>
        <v/>
      </c>
      <c r="O3477" s="164" t="str">
        <f>IF($A3477=0,"",IFERROR(INDEX(BD_Gestão!K:K,MATCH('Banco de Dados'!$B3477,BD_Gestão!$B:$B,0)),"erro"))</f>
        <v/>
      </c>
      <c r="P3477" s="169" t="str">
        <f t="shared" si="218"/>
        <v/>
      </c>
      <c r="Q3477" s="170" t="str">
        <f t="shared" si="219"/>
        <v/>
      </c>
      <c r="R3477" s="163" t="e">
        <f t="shared" si="216"/>
        <v>#VALUE!</v>
      </c>
      <c r="S3477" s="163" t="e">
        <f t="shared" si="217"/>
        <v>#VALUE!</v>
      </c>
      <c r="T3477" s="163" t="e">
        <f>INDEX(Controle!O:O,MATCH('Banco de Dados'!A3477,Controle!M:M,0))*E3477/100</f>
        <v>#N/A</v>
      </c>
    </row>
    <row r="3478" spans="1:20" hidden="1" x14ac:dyDescent="0.2">
      <c r="A3478" s="158">
        <f>BD_TS!A3477</f>
        <v>0</v>
      </c>
      <c r="B3478" s="158" t="str">
        <f>SUBSTITUTE(SUBSTITUTE(BD_TS!D3477," ",""),"-","/")</f>
        <v/>
      </c>
      <c r="C3478" s="158">
        <f>BD_TS!E3477</f>
        <v>0</v>
      </c>
      <c r="D3478" s="159">
        <f>BD_TS!F3477</f>
        <v>0</v>
      </c>
      <c r="E3478" s="160">
        <f>BD_TS!B3477</f>
        <v>0</v>
      </c>
      <c r="F3478" s="161">
        <f>BD_TS!C3477</f>
        <v>0</v>
      </c>
      <c r="G3478" s="187">
        <f>BD_TS!H3477</f>
        <v>0</v>
      </c>
      <c r="H3478" s="158" t="str">
        <f>IF($A3478=0,"",IFERROR(INDEX(BD_Gestão!A:A,MATCH('Banco de Dados'!$B3478,BD_Gestão!$B:$B,0)),"erro"))</f>
        <v/>
      </c>
      <c r="I3478" s="162" t="str">
        <f>IF($A3478=0,"",IFERROR(INDEX(BD_Gestão!E:E,MATCH('Banco de Dados'!$B3478,BD_Gestão!$B:$B,0)),"erro"))</f>
        <v/>
      </c>
      <c r="J3478" s="186" t="str">
        <f>IF($A3478=0,"",IFERROR(INDEX(BD_Gestão!B:B,MATCH('Banco de Dados'!$B3478,BD_Gestão!$B:$B,0)),"erro"))</f>
        <v/>
      </c>
      <c r="K3478" s="158" t="str">
        <f>IF($A3478=0,"",IFERROR(INDEX(BD_Gestão!C:C,MATCH('Banco de Dados'!$B3478,BD_Gestão!$B:$B,0)),"erro"))</f>
        <v/>
      </c>
      <c r="L3478" s="158" t="str">
        <f>IF($A3478=0,"",IFERROR(INDEX(BD_Gestão!H:H,MATCH('Banco de Dados'!$B3478,BD_Gestão!$B:$B,0)),"erro"))</f>
        <v/>
      </c>
      <c r="M3478" s="161" t="str">
        <f>IF($A3478=0,"",IFERROR(INDEX(BD_Gestão!F:F,MATCH('Banco de Dados'!$B3478,BD_Gestão!$B:$B,0)),"erro"))</f>
        <v/>
      </c>
      <c r="N3478" s="161" t="str">
        <f>IF($A3478=0,"",IFERROR(INDEX(BD_Gestão!J:J,MATCH('Banco de Dados'!$B3478,BD_Gestão!$B:$B,0)),"erro"))</f>
        <v/>
      </c>
      <c r="O3478" s="164" t="str">
        <f>IF($A3478=0,"",IFERROR(INDEX(BD_Gestão!K:K,MATCH('Banco de Dados'!$B3478,BD_Gestão!$B:$B,0)),"erro"))</f>
        <v/>
      </c>
      <c r="P3478" s="169" t="str">
        <f t="shared" si="218"/>
        <v/>
      </c>
      <c r="Q3478" s="170" t="str">
        <f t="shared" si="219"/>
        <v/>
      </c>
      <c r="R3478" s="163" t="e">
        <f t="shared" si="216"/>
        <v>#VALUE!</v>
      </c>
      <c r="S3478" s="163" t="e">
        <f t="shared" si="217"/>
        <v>#VALUE!</v>
      </c>
      <c r="T3478" s="163" t="e">
        <f>INDEX(Controle!O:O,MATCH('Banco de Dados'!A3478,Controle!M:M,0))*E3478/100</f>
        <v>#N/A</v>
      </c>
    </row>
    <row r="3479" spans="1:20" hidden="1" x14ac:dyDescent="0.2">
      <c r="A3479" s="158">
        <f>BD_TS!A3478</f>
        <v>0</v>
      </c>
      <c r="B3479" s="158" t="str">
        <f>SUBSTITUTE(SUBSTITUTE(BD_TS!D3478," ",""),"-","/")</f>
        <v/>
      </c>
      <c r="C3479" s="158">
        <f>BD_TS!E3478</f>
        <v>0</v>
      </c>
      <c r="D3479" s="159">
        <f>BD_TS!F3478</f>
        <v>0</v>
      </c>
      <c r="E3479" s="160">
        <f>BD_TS!B3478</f>
        <v>0</v>
      </c>
      <c r="F3479" s="161">
        <f>BD_TS!C3478</f>
        <v>0</v>
      </c>
      <c r="G3479" s="187">
        <f>BD_TS!H3478</f>
        <v>0</v>
      </c>
      <c r="H3479" s="158" t="str">
        <f>IF($A3479=0,"",IFERROR(INDEX(BD_Gestão!A:A,MATCH('Banco de Dados'!$B3479,BD_Gestão!$B:$B,0)),"erro"))</f>
        <v/>
      </c>
      <c r="I3479" s="162" t="str">
        <f>IF($A3479=0,"",IFERROR(INDEX(BD_Gestão!E:E,MATCH('Banco de Dados'!$B3479,BD_Gestão!$B:$B,0)),"erro"))</f>
        <v/>
      </c>
      <c r="J3479" s="186" t="str">
        <f>IF($A3479=0,"",IFERROR(INDEX(BD_Gestão!B:B,MATCH('Banco de Dados'!$B3479,BD_Gestão!$B:$B,0)),"erro"))</f>
        <v/>
      </c>
      <c r="K3479" s="158" t="str">
        <f>IF($A3479=0,"",IFERROR(INDEX(BD_Gestão!C:C,MATCH('Banco de Dados'!$B3479,BD_Gestão!$B:$B,0)),"erro"))</f>
        <v/>
      </c>
      <c r="L3479" s="158" t="str">
        <f>IF($A3479=0,"",IFERROR(INDEX(BD_Gestão!H:H,MATCH('Banco de Dados'!$B3479,BD_Gestão!$B:$B,0)),"erro"))</f>
        <v/>
      </c>
      <c r="M3479" s="161" t="str">
        <f>IF($A3479=0,"",IFERROR(INDEX(BD_Gestão!F:F,MATCH('Banco de Dados'!$B3479,BD_Gestão!$B:$B,0)),"erro"))</f>
        <v/>
      </c>
      <c r="N3479" s="161" t="str">
        <f>IF($A3479=0,"",IFERROR(INDEX(BD_Gestão!J:J,MATCH('Banco de Dados'!$B3479,BD_Gestão!$B:$B,0)),"erro"))</f>
        <v/>
      </c>
      <c r="O3479" s="164" t="str">
        <f>IF($A3479=0,"",IFERROR(INDEX(BD_Gestão!K:K,MATCH('Banco de Dados'!$B3479,BD_Gestão!$B:$B,0)),"erro"))</f>
        <v/>
      </c>
      <c r="P3479" s="169" t="str">
        <f t="shared" si="218"/>
        <v/>
      </c>
      <c r="Q3479" s="170" t="str">
        <f t="shared" si="219"/>
        <v/>
      </c>
      <c r="R3479" s="163" t="e">
        <f t="shared" si="216"/>
        <v>#VALUE!</v>
      </c>
      <c r="S3479" s="163" t="e">
        <f t="shared" si="217"/>
        <v>#VALUE!</v>
      </c>
      <c r="T3479" s="163" t="e">
        <f>INDEX(Controle!O:O,MATCH('Banco de Dados'!A3479,Controle!M:M,0))*E3479/100</f>
        <v>#N/A</v>
      </c>
    </row>
    <row r="3480" spans="1:20" hidden="1" x14ac:dyDescent="0.2">
      <c r="A3480" s="158">
        <f>BD_TS!A3479</f>
        <v>0</v>
      </c>
      <c r="B3480" s="158" t="str">
        <f>SUBSTITUTE(SUBSTITUTE(BD_TS!D3479," ",""),"-","/")</f>
        <v/>
      </c>
      <c r="C3480" s="158">
        <f>BD_TS!E3479</f>
        <v>0</v>
      </c>
      <c r="D3480" s="159">
        <f>BD_TS!F3479</f>
        <v>0</v>
      </c>
      <c r="E3480" s="160">
        <f>BD_TS!B3479</f>
        <v>0</v>
      </c>
      <c r="F3480" s="161">
        <f>BD_TS!C3479</f>
        <v>0</v>
      </c>
      <c r="G3480" s="187">
        <f>BD_TS!H3479</f>
        <v>0</v>
      </c>
      <c r="H3480" s="158" t="str">
        <f>IF($A3480=0,"",IFERROR(INDEX(BD_Gestão!A:A,MATCH('Banco de Dados'!$B3480,BD_Gestão!$B:$B,0)),"erro"))</f>
        <v/>
      </c>
      <c r="I3480" s="162" t="str">
        <f>IF($A3480=0,"",IFERROR(INDEX(BD_Gestão!E:E,MATCH('Banco de Dados'!$B3480,BD_Gestão!$B:$B,0)),"erro"))</f>
        <v/>
      </c>
      <c r="J3480" s="186" t="str">
        <f>IF($A3480=0,"",IFERROR(INDEX(BD_Gestão!B:B,MATCH('Banco de Dados'!$B3480,BD_Gestão!$B:$B,0)),"erro"))</f>
        <v/>
      </c>
      <c r="K3480" s="158" t="str">
        <f>IF($A3480=0,"",IFERROR(INDEX(BD_Gestão!C:C,MATCH('Banco de Dados'!$B3480,BD_Gestão!$B:$B,0)),"erro"))</f>
        <v/>
      </c>
      <c r="L3480" s="158" t="str">
        <f>IF($A3480=0,"",IFERROR(INDEX(BD_Gestão!H:H,MATCH('Banco de Dados'!$B3480,BD_Gestão!$B:$B,0)),"erro"))</f>
        <v/>
      </c>
      <c r="M3480" s="161" t="str">
        <f>IF($A3480=0,"",IFERROR(INDEX(BD_Gestão!F:F,MATCH('Banco de Dados'!$B3480,BD_Gestão!$B:$B,0)),"erro"))</f>
        <v/>
      </c>
      <c r="N3480" s="161" t="str">
        <f>IF($A3480=0,"",IFERROR(INDEX(BD_Gestão!J:J,MATCH('Banco de Dados'!$B3480,BD_Gestão!$B:$B,0)),"erro"))</f>
        <v/>
      </c>
      <c r="O3480" s="164" t="str">
        <f>IF($A3480=0,"",IFERROR(INDEX(BD_Gestão!K:K,MATCH('Banco de Dados'!$B3480,BD_Gestão!$B:$B,0)),"erro"))</f>
        <v/>
      </c>
      <c r="P3480" s="169" t="str">
        <f t="shared" si="218"/>
        <v/>
      </c>
      <c r="Q3480" s="170" t="str">
        <f t="shared" si="219"/>
        <v/>
      </c>
      <c r="R3480" s="163" t="e">
        <f t="shared" si="216"/>
        <v>#VALUE!</v>
      </c>
      <c r="S3480" s="163" t="e">
        <f t="shared" si="217"/>
        <v>#VALUE!</v>
      </c>
      <c r="T3480" s="163" t="e">
        <f>INDEX(Controle!O:O,MATCH('Banco de Dados'!A3480,Controle!M:M,0))*E3480/100</f>
        <v>#N/A</v>
      </c>
    </row>
    <row r="3481" spans="1:20" hidden="1" x14ac:dyDescent="0.2">
      <c r="A3481" s="158">
        <f>BD_TS!A3480</f>
        <v>0</v>
      </c>
      <c r="B3481" s="158" t="str">
        <f>SUBSTITUTE(SUBSTITUTE(BD_TS!D3480," ",""),"-","/")</f>
        <v/>
      </c>
      <c r="C3481" s="158">
        <f>BD_TS!E3480</f>
        <v>0</v>
      </c>
      <c r="D3481" s="159">
        <f>BD_TS!F3480</f>
        <v>0</v>
      </c>
      <c r="E3481" s="160">
        <f>BD_TS!B3480</f>
        <v>0</v>
      </c>
      <c r="F3481" s="161">
        <f>BD_TS!C3480</f>
        <v>0</v>
      </c>
      <c r="G3481" s="187">
        <f>BD_TS!H3480</f>
        <v>0</v>
      </c>
      <c r="H3481" s="158" t="str">
        <f>IF($A3481=0,"",IFERROR(INDEX(BD_Gestão!A:A,MATCH('Banco de Dados'!$B3481,BD_Gestão!$B:$B,0)),"erro"))</f>
        <v/>
      </c>
      <c r="I3481" s="162" t="str">
        <f>IF($A3481=0,"",IFERROR(INDEX(BD_Gestão!E:E,MATCH('Banco de Dados'!$B3481,BD_Gestão!$B:$B,0)),"erro"))</f>
        <v/>
      </c>
      <c r="J3481" s="186" t="str">
        <f>IF($A3481=0,"",IFERROR(INDEX(BD_Gestão!B:B,MATCH('Banco de Dados'!$B3481,BD_Gestão!$B:$B,0)),"erro"))</f>
        <v/>
      </c>
      <c r="K3481" s="158" t="str">
        <f>IF($A3481=0,"",IFERROR(INDEX(BD_Gestão!C:C,MATCH('Banco de Dados'!$B3481,BD_Gestão!$B:$B,0)),"erro"))</f>
        <v/>
      </c>
      <c r="L3481" s="158" t="str">
        <f>IF($A3481=0,"",IFERROR(INDEX(BD_Gestão!H:H,MATCH('Banco de Dados'!$B3481,BD_Gestão!$B:$B,0)),"erro"))</f>
        <v/>
      </c>
      <c r="M3481" s="161" t="str">
        <f>IF($A3481=0,"",IFERROR(INDEX(BD_Gestão!F:F,MATCH('Banco de Dados'!$B3481,BD_Gestão!$B:$B,0)),"erro"))</f>
        <v/>
      </c>
      <c r="N3481" s="161" t="str">
        <f>IF($A3481=0,"",IFERROR(INDEX(BD_Gestão!J:J,MATCH('Banco de Dados'!$B3481,BD_Gestão!$B:$B,0)),"erro"))</f>
        <v/>
      </c>
      <c r="O3481" s="164" t="str">
        <f>IF($A3481=0,"",IFERROR(INDEX(BD_Gestão!K:K,MATCH('Banco de Dados'!$B3481,BD_Gestão!$B:$B,0)),"erro"))</f>
        <v/>
      </c>
      <c r="P3481" s="169" t="str">
        <f t="shared" si="218"/>
        <v/>
      </c>
      <c r="Q3481" s="170" t="str">
        <f t="shared" si="219"/>
        <v/>
      </c>
      <c r="R3481" s="163" t="e">
        <f t="shared" si="216"/>
        <v>#VALUE!</v>
      </c>
      <c r="S3481" s="163" t="e">
        <f t="shared" si="217"/>
        <v>#VALUE!</v>
      </c>
      <c r="T3481" s="163" t="e">
        <f>INDEX(Controle!O:O,MATCH('Banco de Dados'!A3481,Controle!M:M,0))*E3481/100</f>
        <v>#N/A</v>
      </c>
    </row>
    <row r="3482" spans="1:20" hidden="1" x14ac:dyDescent="0.2">
      <c r="A3482" s="158">
        <f>BD_TS!A3481</f>
        <v>0</v>
      </c>
      <c r="B3482" s="158" t="str">
        <f>SUBSTITUTE(SUBSTITUTE(BD_TS!D3481," ",""),"-","/")</f>
        <v/>
      </c>
      <c r="C3482" s="158">
        <f>BD_TS!E3481</f>
        <v>0</v>
      </c>
      <c r="D3482" s="159">
        <f>BD_TS!F3481</f>
        <v>0</v>
      </c>
      <c r="E3482" s="160">
        <f>BD_TS!B3481</f>
        <v>0</v>
      </c>
      <c r="F3482" s="161">
        <f>BD_TS!C3481</f>
        <v>0</v>
      </c>
      <c r="G3482" s="187">
        <f>BD_TS!H3481</f>
        <v>0</v>
      </c>
      <c r="H3482" s="158" t="str">
        <f>IF($A3482=0,"",IFERROR(INDEX(BD_Gestão!A:A,MATCH('Banco de Dados'!$B3482,BD_Gestão!$B:$B,0)),"erro"))</f>
        <v/>
      </c>
      <c r="I3482" s="162" t="str">
        <f>IF($A3482=0,"",IFERROR(INDEX(BD_Gestão!E:E,MATCH('Banco de Dados'!$B3482,BD_Gestão!$B:$B,0)),"erro"))</f>
        <v/>
      </c>
      <c r="J3482" s="186" t="str">
        <f>IF($A3482=0,"",IFERROR(INDEX(BD_Gestão!B:B,MATCH('Banco de Dados'!$B3482,BD_Gestão!$B:$B,0)),"erro"))</f>
        <v/>
      </c>
      <c r="K3482" s="158" t="str">
        <f>IF($A3482=0,"",IFERROR(INDEX(BD_Gestão!C:C,MATCH('Banco de Dados'!$B3482,BD_Gestão!$B:$B,0)),"erro"))</f>
        <v/>
      </c>
      <c r="L3482" s="158" t="str">
        <f>IF($A3482=0,"",IFERROR(INDEX(BD_Gestão!H:H,MATCH('Banco de Dados'!$B3482,BD_Gestão!$B:$B,0)),"erro"))</f>
        <v/>
      </c>
      <c r="M3482" s="161" t="str">
        <f>IF($A3482=0,"",IFERROR(INDEX(BD_Gestão!F:F,MATCH('Banco de Dados'!$B3482,BD_Gestão!$B:$B,0)),"erro"))</f>
        <v/>
      </c>
      <c r="N3482" s="161" t="str">
        <f>IF($A3482=0,"",IFERROR(INDEX(BD_Gestão!J:J,MATCH('Banco de Dados'!$B3482,BD_Gestão!$B:$B,0)),"erro"))</f>
        <v/>
      </c>
      <c r="O3482" s="164" t="str">
        <f>IF($A3482=0,"",IFERROR(INDEX(BD_Gestão!K:K,MATCH('Banco de Dados'!$B3482,BD_Gestão!$B:$B,0)),"erro"))</f>
        <v/>
      </c>
      <c r="P3482" s="169" t="str">
        <f t="shared" si="218"/>
        <v/>
      </c>
      <c r="Q3482" s="170" t="str">
        <f t="shared" si="219"/>
        <v/>
      </c>
      <c r="R3482" s="163" t="e">
        <f t="shared" si="216"/>
        <v>#VALUE!</v>
      </c>
      <c r="S3482" s="163" t="e">
        <f t="shared" si="217"/>
        <v>#VALUE!</v>
      </c>
      <c r="T3482" s="163" t="e">
        <f>INDEX(Controle!O:O,MATCH('Banco de Dados'!A3482,Controle!M:M,0))*E3482/100</f>
        <v>#N/A</v>
      </c>
    </row>
    <row r="3483" spans="1:20" hidden="1" x14ac:dyDescent="0.2">
      <c r="A3483" s="158">
        <f>BD_TS!A3482</f>
        <v>0</v>
      </c>
      <c r="B3483" s="158" t="str">
        <f>SUBSTITUTE(SUBSTITUTE(BD_TS!D3482," ",""),"-","/")</f>
        <v/>
      </c>
      <c r="C3483" s="158">
        <f>BD_TS!E3482</f>
        <v>0</v>
      </c>
      <c r="D3483" s="159">
        <f>BD_TS!F3482</f>
        <v>0</v>
      </c>
      <c r="E3483" s="160">
        <f>BD_TS!B3482</f>
        <v>0</v>
      </c>
      <c r="F3483" s="161">
        <f>BD_TS!C3482</f>
        <v>0</v>
      </c>
      <c r="G3483" s="187">
        <f>BD_TS!H3482</f>
        <v>0</v>
      </c>
      <c r="H3483" s="158" t="str">
        <f>IF($A3483=0,"",IFERROR(INDEX(BD_Gestão!A:A,MATCH('Banco de Dados'!$B3483,BD_Gestão!$B:$B,0)),"erro"))</f>
        <v/>
      </c>
      <c r="I3483" s="162" t="str">
        <f>IF($A3483=0,"",IFERROR(INDEX(BD_Gestão!E:E,MATCH('Banco de Dados'!$B3483,BD_Gestão!$B:$B,0)),"erro"))</f>
        <v/>
      </c>
      <c r="J3483" s="186" t="str">
        <f>IF($A3483=0,"",IFERROR(INDEX(BD_Gestão!B:B,MATCH('Banco de Dados'!$B3483,BD_Gestão!$B:$B,0)),"erro"))</f>
        <v/>
      </c>
      <c r="K3483" s="158" t="str">
        <f>IF($A3483=0,"",IFERROR(INDEX(BD_Gestão!C:C,MATCH('Banco de Dados'!$B3483,BD_Gestão!$B:$B,0)),"erro"))</f>
        <v/>
      </c>
      <c r="L3483" s="158" t="str">
        <f>IF($A3483=0,"",IFERROR(INDEX(BD_Gestão!H:H,MATCH('Banco de Dados'!$B3483,BD_Gestão!$B:$B,0)),"erro"))</f>
        <v/>
      </c>
      <c r="M3483" s="161" t="str">
        <f>IF($A3483=0,"",IFERROR(INDEX(BD_Gestão!F:F,MATCH('Banco de Dados'!$B3483,BD_Gestão!$B:$B,0)),"erro"))</f>
        <v/>
      </c>
      <c r="N3483" s="161" t="str">
        <f>IF($A3483=0,"",IFERROR(INDEX(BD_Gestão!J:J,MATCH('Banco de Dados'!$B3483,BD_Gestão!$B:$B,0)),"erro"))</f>
        <v/>
      </c>
      <c r="O3483" s="164" t="str">
        <f>IF($A3483=0,"",IFERROR(INDEX(BD_Gestão!K:K,MATCH('Banco de Dados'!$B3483,BD_Gestão!$B:$B,0)),"erro"))</f>
        <v/>
      </c>
      <c r="P3483" s="169" t="str">
        <f t="shared" si="218"/>
        <v/>
      </c>
      <c r="Q3483" s="170" t="str">
        <f t="shared" si="219"/>
        <v/>
      </c>
      <c r="R3483" s="163" t="e">
        <f t="shared" si="216"/>
        <v>#VALUE!</v>
      </c>
      <c r="S3483" s="163" t="e">
        <f t="shared" si="217"/>
        <v>#VALUE!</v>
      </c>
      <c r="T3483" s="163" t="e">
        <f>INDEX(Controle!O:O,MATCH('Banco de Dados'!A3483,Controle!M:M,0))*E3483/100</f>
        <v>#N/A</v>
      </c>
    </row>
    <row r="3484" spans="1:20" hidden="1" x14ac:dyDescent="0.2">
      <c r="A3484" s="158">
        <f>BD_TS!A3483</f>
        <v>0</v>
      </c>
      <c r="B3484" s="158" t="str">
        <f>SUBSTITUTE(SUBSTITUTE(BD_TS!D3483," ",""),"-","/")</f>
        <v/>
      </c>
      <c r="C3484" s="158">
        <f>BD_TS!E3483</f>
        <v>0</v>
      </c>
      <c r="D3484" s="159">
        <f>BD_TS!F3483</f>
        <v>0</v>
      </c>
      <c r="E3484" s="160">
        <f>BD_TS!B3483</f>
        <v>0</v>
      </c>
      <c r="F3484" s="161">
        <f>BD_TS!C3483</f>
        <v>0</v>
      </c>
      <c r="G3484" s="187">
        <f>BD_TS!H3483</f>
        <v>0</v>
      </c>
      <c r="H3484" s="158" t="str">
        <f>IF($A3484=0,"",IFERROR(INDEX(BD_Gestão!A:A,MATCH('Banco de Dados'!$B3484,BD_Gestão!$B:$B,0)),"erro"))</f>
        <v/>
      </c>
      <c r="I3484" s="162" t="str">
        <f>IF($A3484=0,"",IFERROR(INDEX(BD_Gestão!E:E,MATCH('Banco de Dados'!$B3484,BD_Gestão!$B:$B,0)),"erro"))</f>
        <v/>
      </c>
      <c r="J3484" s="186" t="str">
        <f>IF($A3484=0,"",IFERROR(INDEX(BD_Gestão!B:B,MATCH('Banco de Dados'!$B3484,BD_Gestão!$B:$B,0)),"erro"))</f>
        <v/>
      </c>
      <c r="K3484" s="158" t="str">
        <f>IF($A3484=0,"",IFERROR(INDEX(BD_Gestão!C:C,MATCH('Banco de Dados'!$B3484,BD_Gestão!$B:$B,0)),"erro"))</f>
        <v/>
      </c>
      <c r="L3484" s="158" t="str">
        <f>IF($A3484=0,"",IFERROR(INDEX(BD_Gestão!H:H,MATCH('Banco de Dados'!$B3484,BD_Gestão!$B:$B,0)),"erro"))</f>
        <v/>
      </c>
      <c r="M3484" s="161" t="str">
        <f>IF($A3484=0,"",IFERROR(INDEX(BD_Gestão!F:F,MATCH('Banco de Dados'!$B3484,BD_Gestão!$B:$B,0)),"erro"))</f>
        <v/>
      </c>
      <c r="N3484" s="161" t="str">
        <f>IF($A3484=0,"",IFERROR(INDEX(BD_Gestão!J:J,MATCH('Banco de Dados'!$B3484,BD_Gestão!$B:$B,0)),"erro"))</f>
        <v/>
      </c>
      <c r="O3484" s="164" t="str">
        <f>IF($A3484=0,"",IFERROR(INDEX(BD_Gestão!K:K,MATCH('Banco de Dados'!$B3484,BD_Gestão!$B:$B,0)),"erro"))</f>
        <v/>
      </c>
      <c r="P3484" s="169" t="str">
        <f t="shared" si="218"/>
        <v/>
      </c>
      <c r="Q3484" s="170" t="str">
        <f t="shared" si="219"/>
        <v/>
      </c>
      <c r="R3484" s="163" t="e">
        <f t="shared" si="216"/>
        <v>#VALUE!</v>
      </c>
      <c r="S3484" s="163" t="e">
        <f t="shared" si="217"/>
        <v>#VALUE!</v>
      </c>
      <c r="T3484" s="163" t="e">
        <f>INDEX(Controle!O:O,MATCH('Banco de Dados'!A3484,Controle!M:M,0))*E3484/100</f>
        <v>#N/A</v>
      </c>
    </row>
    <row r="3485" spans="1:20" hidden="1" x14ac:dyDescent="0.2">
      <c r="A3485" s="158">
        <f>BD_TS!A3484</f>
        <v>0</v>
      </c>
      <c r="B3485" s="158" t="str">
        <f>SUBSTITUTE(SUBSTITUTE(BD_TS!D3484," ",""),"-","/")</f>
        <v/>
      </c>
      <c r="C3485" s="158">
        <f>BD_TS!E3484</f>
        <v>0</v>
      </c>
      <c r="D3485" s="159">
        <f>BD_TS!F3484</f>
        <v>0</v>
      </c>
      <c r="E3485" s="160">
        <f>BD_TS!B3484</f>
        <v>0</v>
      </c>
      <c r="F3485" s="161">
        <f>BD_TS!C3484</f>
        <v>0</v>
      </c>
      <c r="G3485" s="187">
        <f>BD_TS!H3484</f>
        <v>0</v>
      </c>
      <c r="H3485" s="158" t="str">
        <f>IF($A3485=0,"",IFERROR(INDEX(BD_Gestão!A:A,MATCH('Banco de Dados'!$B3485,BD_Gestão!$B:$B,0)),"erro"))</f>
        <v/>
      </c>
      <c r="I3485" s="162" t="str">
        <f>IF($A3485=0,"",IFERROR(INDEX(BD_Gestão!E:E,MATCH('Banco de Dados'!$B3485,BD_Gestão!$B:$B,0)),"erro"))</f>
        <v/>
      </c>
      <c r="J3485" s="186" t="str">
        <f>IF($A3485=0,"",IFERROR(INDEX(BD_Gestão!B:B,MATCH('Banco de Dados'!$B3485,BD_Gestão!$B:$B,0)),"erro"))</f>
        <v/>
      </c>
      <c r="K3485" s="158" t="str">
        <f>IF($A3485=0,"",IFERROR(INDEX(BD_Gestão!C:C,MATCH('Banco de Dados'!$B3485,BD_Gestão!$B:$B,0)),"erro"))</f>
        <v/>
      </c>
      <c r="L3485" s="158" t="str">
        <f>IF($A3485=0,"",IFERROR(INDEX(BD_Gestão!H:H,MATCH('Banco de Dados'!$B3485,BD_Gestão!$B:$B,0)),"erro"))</f>
        <v/>
      </c>
      <c r="M3485" s="161" t="str">
        <f>IF($A3485=0,"",IFERROR(INDEX(BD_Gestão!F:F,MATCH('Banco de Dados'!$B3485,BD_Gestão!$B:$B,0)),"erro"))</f>
        <v/>
      </c>
      <c r="N3485" s="161" t="str">
        <f>IF($A3485=0,"",IFERROR(INDEX(BD_Gestão!J:J,MATCH('Banco de Dados'!$B3485,BD_Gestão!$B:$B,0)),"erro"))</f>
        <v/>
      </c>
      <c r="O3485" s="164" t="str">
        <f>IF($A3485=0,"",IFERROR(INDEX(BD_Gestão!K:K,MATCH('Banco de Dados'!$B3485,BD_Gestão!$B:$B,0)),"erro"))</f>
        <v/>
      </c>
      <c r="P3485" s="169" t="str">
        <f t="shared" si="218"/>
        <v/>
      </c>
      <c r="Q3485" s="170" t="str">
        <f t="shared" si="219"/>
        <v/>
      </c>
      <c r="R3485" s="163" t="e">
        <f t="shared" si="216"/>
        <v>#VALUE!</v>
      </c>
      <c r="S3485" s="163" t="e">
        <f t="shared" si="217"/>
        <v>#VALUE!</v>
      </c>
      <c r="T3485" s="163" t="e">
        <f>INDEX(Controle!O:O,MATCH('Banco de Dados'!A3485,Controle!M:M,0))*E3485/100</f>
        <v>#N/A</v>
      </c>
    </row>
    <row r="3486" spans="1:20" hidden="1" x14ac:dyDescent="0.2">
      <c r="A3486" s="158">
        <f>BD_TS!A3485</f>
        <v>0</v>
      </c>
      <c r="B3486" s="158" t="str">
        <f>SUBSTITUTE(SUBSTITUTE(BD_TS!D3485," ",""),"-","/")</f>
        <v/>
      </c>
      <c r="C3486" s="158">
        <f>BD_TS!E3485</f>
        <v>0</v>
      </c>
      <c r="D3486" s="159">
        <f>BD_TS!F3485</f>
        <v>0</v>
      </c>
      <c r="E3486" s="160">
        <f>BD_TS!B3485</f>
        <v>0</v>
      </c>
      <c r="F3486" s="161">
        <f>BD_TS!C3485</f>
        <v>0</v>
      </c>
      <c r="G3486" s="187">
        <f>BD_TS!H3485</f>
        <v>0</v>
      </c>
      <c r="H3486" s="158" t="str">
        <f>IF($A3486=0,"",IFERROR(INDEX(BD_Gestão!A:A,MATCH('Banco de Dados'!$B3486,BD_Gestão!$B:$B,0)),"erro"))</f>
        <v/>
      </c>
      <c r="I3486" s="162" t="str">
        <f>IF($A3486=0,"",IFERROR(INDEX(BD_Gestão!E:E,MATCH('Banco de Dados'!$B3486,BD_Gestão!$B:$B,0)),"erro"))</f>
        <v/>
      </c>
      <c r="J3486" s="186" t="str">
        <f>IF($A3486=0,"",IFERROR(INDEX(BD_Gestão!B:B,MATCH('Banco de Dados'!$B3486,BD_Gestão!$B:$B,0)),"erro"))</f>
        <v/>
      </c>
      <c r="K3486" s="158" t="str">
        <f>IF($A3486=0,"",IFERROR(INDEX(BD_Gestão!C:C,MATCH('Banco de Dados'!$B3486,BD_Gestão!$B:$B,0)),"erro"))</f>
        <v/>
      </c>
      <c r="L3486" s="158" t="str">
        <f>IF($A3486=0,"",IFERROR(INDEX(BD_Gestão!H:H,MATCH('Banco de Dados'!$B3486,BD_Gestão!$B:$B,0)),"erro"))</f>
        <v/>
      </c>
      <c r="M3486" s="161" t="str">
        <f>IF($A3486=0,"",IFERROR(INDEX(BD_Gestão!F:F,MATCH('Banco de Dados'!$B3486,BD_Gestão!$B:$B,0)),"erro"))</f>
        <v/>
      </c>
      <c r="N3486" s="161" t="str">
        <f>IF($A3486=0,"",IFERROR(INDEX(BD_Gestão!J:J,MATCH('Banco de Dados'!$B3486,BD_Gestão!$B:$B,0)),"erro"))</f>
        <v/>
      </c>
      <c r="O3486" s="164" t="str">
        <f>IF($A3486=0,"",IFERROR(INDEX(BD_Gestão!K:K,MATCH('Banco de Dados'!$B3486,BD_Gestão!$B:$B,0)),"erro"))</f>
        <v/>
      </c>
      <c r="P3486" s="169" t="str">
        <f t="shared" si="218"/>
        <v/>
      </c>
      <c r="Q3486" s="170" t="str">
        <f t="shared" si="219"/>
        <v/>
      </c>
      <c r="R3486" s="163" t="e">
        <f t="shared" si="216"/>
        <v>#VALUE!</v>
      </c>
      <c r="S3486" s="163" t="e">
        <f t="shared" si="217"/>
        <v>#VALUE!</v>
      </c>
      <c r="T3486" s="163" t="e">
        <f>INDEX(Controle!O:O,MATCH('Banco de Dados'!A3486,Controle!M:M,0))*E3486/100</f>
        <v>#N/A</v>
      </c>
    </row>
    <row r="3487" spans="1:20" hidden="1" x14ac:dyDescent="0.2">
      <c r="A3487" s="158">
        <f>BD_TS!A3486</f>
        <v>0</v>
      </c>
      <c r="B3487" s="158" t="str">
        <f>SUBSTITUTE(SUBSTITUTE(BD_TS!D3486," ",""),"-","/")</f>
        <v/>
      </c>
      <c r="C3487" s="158">
        <f>BD_TS!E3486</f>
        <v>0</v>
      </c>
      <c r="D3487" s="159">
        <f>BD_TS!F3486</f>
        <v>0</v>
      </c>
      <c r="E3487" s="160">
        <f>BD_TS!B3486</f>
        <v>0</v>
      </c>
      <c r="F3487" s="161">
        <f>BD_TS!C3486</f>
        <v>0</v>
      </c>
      <c r="G3487" s="187">
        <f>BD_TS!H3486</f>
        <v>0</v>
      </c>
      <c r="H3487" s="158" t="str">
        <f>IF($A3487=0,"",IFERROR(INDEX(BD_Gestão!A:A,MATCH('Banco de Dados'!$B3487,BD_Gestão!$B:$B,0)),"erro"))</f>
        <v/>
      </c>
      <c r="I3487" s="162" t="str">
        <f>IF($A3487=0,"",IFERROR(INDEX(BD_Gestão!E:E,MATCH('Banco de Dados'!$B3487,BD_Gestão!$B:$B,0)),"erro"))</f>
        <v/>
      </c>
      <c r="J3487" s="186" t="str">
        <f>IF($A3487=0,"",IFERROR(INDEX(BD_Gestão!B:B,MATCH('Banco de Dados'!$B3487,BD_Gestão!$B:$B,0)),"erro"))</f>
        <v/>
      </c>
      <c r="K3487" s="158" t="str">
        <f>IF($A3487=0,"",IFERROR(INDEX(BD_Gestão!C:C,MATCH('Banco de Dados'!$B3487,BD_Gestão!$B:$B,0)),"erro"))</f>
        <v/>
      </c>
      <c r="L3487" s="158" t="str">
        <f>IF($A3487=0,"",IFERROR(INDEX(BD_Gestão!H:H,MATCH('Banco de Dados'!$B3487,BD_Gestão!$B:$B,0)),"erro"))</f>
        <v/>
      </c>
      <c r="M3487" s="161" t="str">
        <f>IF($A3487=0,"",IFERROR(INDEX(BD_Gestão!F:F,MATCH('Banco de Dados'!$B3487,BD_Gestão!$B:$B,0)),"erro"))</f>
        <v/>
      </c>
      <c r="N3487" s="161" t="str">
        <f>IF($A3487=0,"",IFERROR(INDEX(BD_Gestão!J:J,MATCH('Banco de Dados'!$B3487,BD_Gestão!$B:$B,0)),"erro"))</f>
        <v/>
      </c>
      <c r="O3487" s="164" t="str">
        <f>IF($A3487=0,"",IFERROR(INDEX(BD_Gestão!K:K,MATCH('Banco de Dados'!$B3487,BD_Gestão!$B:$B,0)),"erro"))</f>
        <v/>
      </c>
      <c r="P3487" s="169" t="str">
        <f t="shared" si="218"/>
        <v/>
      </c>
      <c r="Q3487" s="170" t="str">
        <f t="shared" si="219"/>
        <v/>
      </c>
      <c r="R3487" s="163" t="e">
        <f t="shared" si="216"/>
        <v>#VALUE!</v>
      </c>
      <c r="S3487" s="163" t="e">
        <f t="shared" si="217"/>
        <v>#VALUE!</v>
      </c>
      <c r="T3487" s="163" t="e">
        <f>INDEX(Controle!O:O,MATCH('Banco de Dados'!A3487,Controle!M:M,0))*E3487/100</f>
        <v>#N/A</v>
      </c>
    </row>
    <row r="3488" spans="1:20" hidden="1" x14ac:dyDescent="0.2">
      <c r="A3488" s="158">
        <f>BD_TS!A3487</f>
        <v>0</v>
      </c>
      <c r="B3488" s="158" t="str">
        <f>SUBSTITUTE(SUBSTITUTE(BD_TS!D3487," ",""),"-","/")</f>
        <v/>
      </c>
      <c r="C3488" s="158">
        <f>BD_TS!E3487</f>
        <v>0</v>
      </c>
      <c r="D3488" s="159">
        <f>BD_TS!F3487</f>
        <v>0</v>
      </c>
      <c r="E3488" s="160">
        <f>BD_TS!B3487</f>
        <v>0</v>
      </c>
      <c r="F3488" s="161">
        <f>BD_TS!C3487</f>
        <v>0</v>
      </c>
      <c r="G3488" s="187">
        <f>BD_TS!H3487</f>
        <v>0</v>
      </c>
      <c r="H3488" s="158" t="str">
        <f>IF($A3488=0,"",IFERROR(INDEX(BD_Gestão!A:A,MATCH('Banco de Dados'!$B3488,BD_Gestão!$B:$B,0)),"erro"))</f>
        <v/>
      </c>
      <c r="I3488" s="162" t="str">
        <f>IF($A3488=0,"",IFERROR(INDEX(BD_Gestão!E:E,MATCH('Banco de Dados'!$B3488,BD_Gestão!$B:$B,0)),"erro"))</f>
        <v/>
      </c>
      <c r="J3488" s="186" t="str">
        <f>IF($A3488=0,"",IFERROR(INDEX(BD_Gestão!B:B,MATCH('Banco de Dados'!$B3488,BD_Gestão!$B:$B,0)),"erro"))</f>
        <v/>
      </c>
      <c r="K3488" s="158" t="str">
        <f>IF($A3488=0,"",IFERROR(INDEX(BD_Gestão!C:C,MATCH('Banco de Dados'!$B3488,BD_Gestão!$B:$B,0)),"erro"))</f>
        <v/>
      </c>
      <c r="L3488" s="158" t="str">
        <f>IF($A3488=0,"",IFERROR(INDEX(BD_Gestão!H:H,MATCH('Banco de Dados'!$B3488,BD_Gestão!$B:$B,0)),"erro"))</f>
        <v/>
      </c>
      <c r="M3488" s="161" t="str">
        <f>IF($A3488=0,"",IFERROR(INDEX(BD_Gestão!F:F,MATCH('Banco de Dados'!$B3488,BD_Gestão!$B:$B,0)),"erro"))</f>
        <v/>
      </c>
      <c r="N3488" s="161" t="str">
        <f>IF($A3488=0,"",IFERROR(INDEX(BD_Gestão!J:J,MATCH('Banco de Dados'!$B3488,BD_Gestão!$B:$B,0)),"erro"))</f>
        <v/>
      </c>
      <c r="O3488" s="164" t="str">
        <f>IF($A3488=0,"",IFERROR(INDEX(BD_Gestão!K:K,MATCH('Banco de Dados'!$B3488,BD_Gestão!$B:$B,0)),"erro"))</f>
        <v/>
      </c>
      <c r="P3488" s="169" t="str">
        <f t="shared" si="218"/>
        <v/>
      </c>
      <c r="Q3488" s="170" t="str">
        <f t="shared" si="219"/>
        <v/>
      </c>
      <c r="R3488" s="163" t="e">
        <f t="shared" si="216"/>
        <v>#VALUE!</v>
      </c>
      <c r="S3488" s="163" t="e">
        <f t="shared" si="217"/>
        <v>#VALUE!</v>
      </c>
      <c r="T3488" s="163" t="e">
        <f>INDEX(Controle!O:O,MATCH('Banco de Dados'!A3488,Controle!M:M,0))*E3488/100</f>
        <v>#N/A</v>
      </c>
    </row>
    <row r="3489" spans="1:20" hidden="1" x14ac:dyDescent="0.2">
      <c r="A3489" s="158">
        <f>BD_TS!A3488</f>
        <v>0</v>
      </c>
      <c r="B3489" s="158" t="str">
        <f>SUBSTITUTE(SUBSTITUTE(BD_TS!D3488," ",""),"-","/")</f>
        <v/>
      </c>
      <c r="C3489" s="158">
        <f>BD_TS!E3488</f>
        <v>0</v>
      </c>
      <c r="D3489" s="159">
        <f>BD_TS!F3488</f>
        <v>0</v>
      </c>
      <c r="E3489" s="160">
        <f>BD_TS!B3488</f>
        <v>0</v>
      </c>
      <c r="F3489" s="161">
        <f>BD_TS!C3488</f>
        <v>0</v>
      </c>
      <c r="G3489" s="187">
        <f>BD_TS!H3488</f>
        <v>0</v>
      </c>
      <c r="H3489" s="158" t="str">
        <f>IF($A3489=0,"",IFERROR(INDEX(BD_Gestão!A:A,MATCH('Banco de Dados'!$B3489,BD_Gestão!$B:$B,0)),"erro"))</f>
        <v/>
      </c>
      <c r="I3489" s="162" t="str">
        <f>IF($A3489=0,"",IFERROR(INDEX(BD_Gestão!E:E,MATCH('Banco de Dados'!$B3489,BD_Gestão!$B:$B,0)),"erro"))</f>
        <v/>
      </c>
      <c r="J3489" s="186" t="str">
        <f>IF($A3489=0,"",IFERROR(INDEX(BD_Gestão!B:B,MATCH('Banco de Dados'!$B3489,BD_Gestão!$B:$B,0)),"erro"))</f>
        <v/>
      </c>
      <c r="K3489" s="158" t="str">
        <f>IF($A3489=0,"",IFERROR(INDEX(BD_Gestão!C:C,MATCH('Banco de Dados'!$B3489,BD_Gestão!$B:$B,0)),"erro"))</f>
        <v/>
      </c>
      <c r="L3489" s="158" t="str">
        <f>IF($A3489=0,"",IFERROR(INDEX(BD_Gestão!H:H,MATCH('Banco de Dados'!$B3489,BD_Gestão!$B:$B,0)),"erro"))</f>
        <v/>
      </c>
      <c r="M3489" s="161" t="str">
        <f>IF($A3489=0,"",IFERROR(INDEX(BD_Gestão!F:F,MATCH('Banco de Dados'!$B3489,BD_Gestão!$B:$B,0)),"erro"))</f>
        <v/>
      </c>
      <c r="N3489" s="161" t="str">
        <f>IF($A3489=0,"",IFERROR(INDEX(BD_Gestão!J:J,MATCH('Banco de Dados'!$B3489,BD_Gestão!$B:$B,0)),"erro"))</f>
        <v/>
      </c>
      <c r="O3489" s="164" t="str">
        <f>IF($A3489=0,"",IFERROR(INDEX(BD_Gestão!K:K,MATCH('Banco de Dados'!$B3489,BD_Gestão!$B:$B,0)),"erro"))</f>
        <v/>
      </c>
      <c r="P3489" s="169" t="str">
        <f t="shared" si="218"/>
        <v/>
      </c>
      <c r="Q3489" s="170" t="str">
        <f t="shared" si="219"/>
        <v/>
      </c>
      <c r="R3489" s="163" t="e">
        <f t="shared" si="216"/>
        <v>#VALUE!</v>
      </c>
      <c r="S3489" s="163" t="e">
        <f t="shared" si="217"/>
        <v>#VALUE!</v>
      </c>
      <c r="T3489" s="163" t="e">
        <f>INDEX(Controle!O:O,MATCH('Banco de Dados'!A3489,Controle!M:M,0))*E3489/100</f>
        <v>#N/A</v>
      </c>
    </row>
    <row r="3490" spans="1:20" hidden="1" x14ac:dyDescent="0.2">
      <c r="A3490" s="158">
        <f>BD_TS!A3489</f>
        <v>0</v>
      </c>
      <c r="B3490" s="158" t="str">
        <f>SUBSTITUTE(SUBSTITUTE(BD_TS!D3489," ",""),"-","/")</f>
        <v/>
      </c>
      <c r="C3490" s="158">
        <f>BD_TS!E3489</f>
        <v>0</v>
      </c>
      <c r="D3490" s="159">
        <f>BD_TS!F3489</f>
        <v>0</v>
      </c>
      <c r="E3490" s="160">
        <f>BD_TS!B3489</f>
        <v>0</v>
      </c>
      <c r="F3490" s="161">
        <f>BD_TS!C3489</f>
        <v>0</v>
      </c>
      <c r="G3490" s="187">
        <f>BD_TS!H3489</f>
        <v>0</v>
      </c>
      <c r="H3490" s="158" t="str">
        <f>IF($A3490=0,"",IFERROR(INDEX(BD_Gestão!A:A,MATCH('Banco de Dados'!$B3490,BD_Gestão!$B:$B,0)),"erro"))</f>
        <v/>
      </c>
      <c r="I3490" s="162" t="str">
        <f>IF($A3490=0,"",IFERROR(INDEX(BD_Gestão!E:E,MATCH('Banco de Dados'!$B3490,BD_Gestão!$B:$B,0)),"erro"))</f>
        <v/>
      </c>
      <c r="J3490" s="186" t="str">
        <f>IF($A3490=0,"",IFERROR(INDEX(BD_Gestão!B:B,MATCH('Banco de Dados'!$B3490,BD_Gestão!$B:$B,0)),"erro"))</f>
        <v/>
      </c>
      <c r="K3490" s="158" t="str">
        <f>IF($A3490=0,"",IFERROR(INDEX(BD_Gestão!C:C,MATCH('Banco de Dados'!$B3490,BD_Gestão!$B:$B,0)),"erro"))</f>
        <v/>
      </c>
      <c r="L3490" s="158" t="str">
        <f>IF($A3490=0,"",IFERROR(INDEX(BD_Gestão!H:H,MATCH('Banco de Dados'!$B3490,BD_Gestão!$B:$B,0)),"erro"))</f>
        <v/>
      </c>
      <c r="M3490" s="161" t="str">
        <f>IF($A3490=0,"",IFERROR(INDEX(BD_Gestão!F:F,MATCH('Banco de Dados'!$B3490,BD_Gestão!$B:$B,0)),"erro"))</f>
        <v/>
      </c>
      <c r="N3490" s="161" t="str">
        <f>IF($A3490=0,"",IFERROR(INDEX(BD_Gestão!J:J,MATCH('Banco de Dados'!$B3490,BD_Gestão!$B:$B,0)),"erro"))</f>
        <v/>
      </c>
      <c r="O3490" s="164" t="str">
        <f>IF($A3490=0,"",IFERROR(INDEX(BD_Gestão!K:K,MATCH('Banco de Dados'!$B3490,BD_Gestão!$B:$B,0)),"erro"))</f>
        <v/>
      </c>
      <c r="P3490" s="169" t="str">
        <f t="shared" si="218"/>
        <v/>
      </c>
      <c r="Q3490" s="170" t="str">
        <f t="shared" si="219"/>
        <v/>
      </c>
      <c r="R3490" s="163" t="e">
        <f t="shared" si="216"/>
        <v>#VALUE!</v>
      </c>
      <c r="S3490" s="163" t="e">
        <f t="shared" si="217"/>
        <v>#VALUE!</v>
      </c>
      <c r="T3490" s="163" t="e">
        <f>INDEX(Controle!O:O,MATCH('Banco de Dados'!A3490,Controle!M:M,0))*E3490/100</f>
        <v>#N/A</v>
      </c>
    </row>
    <row r="3491" spans="1:20" hidden="1" x14ac:dyDescent="0.2">
      <c r="A3491" s="158">
        <f>BD_TS!A3490</f>
        <v>0</v>
      </c>
      <c r="B3491" s="158" t="str">
        <f>SUBSTITUTE(SUBSTITUTE(BD_TS!D3490," ",""),"-","/")</f>
        <v/>
      </c>
      <c r="C3491" s="158">
        <f>BD_TS!E3490</f>
        <v>0</v>
      </c>
      <c r="D3491" s="159">
        <f>BD_TS!F3490</f>
        <v>0</v>
      </c>
      <c r="E3491" s="160">
        <f>BD_TS!B3490</f>
        <v>0</v>
      </c>
      <c r="F3491" s="161">
        <f>BD_TS!C3490</f>
        <v>0</v>
      </c>
      <c r="G3491" s="187">
        <f>BD_TS!H3490</f>
        <v>0</v>
      </c>
      <c r="H3491" s="158" t="str">
        <f>IF($A3491=0,"",IFERROR(INDEX(BD_Gestão!A:A,MATCH('Banco de Dados'!$B3491,BD_Gestão!$B:$B,0)),"erro"))</f>
        <v/>
      </c>
      <c r="I3491" s="162" t="str">
        <f>IF($A3491=0,"",IFERROR(INDEX(BD_Gestão!E:E,MATCH('Banco de Dados'!$B3491,BD_Gestão!$B:$B,0)),"erro"))</f>
        <v/>
      </c>
      <c r="J3491" s="186" t="str">
        <f>IF($A3491=0,"",IFERROR(INDEX(BD_Gestão!B:B,MATCH('Banco de Dados'!$B3491,BD_Gestão!$B:$B,0)),"erro"))</f>
        <v/>
      </c>
      <c r="K3491" s="158" t="str">
        <f>IF($A3491=0,"",IFERROR(INDEX(BD_Gestão!C:C,MATCH('Banco de Dados'!$B3491,BD_Gestão!$B:$B,0)),"erro"))</f>
        <v/>
      </c>
      <c r="L3491" s="158" t="str">
        <f>IF($A3491=0,"",IFERROR(INDEX(BD_Gestão!H:H,MATCH('Banco de Dados'!$B3491,BD_Gestão!$B:$B,0)),"erro"))</f>
        <v/>
      </c>
      <c r="M3491" s="161" t="str">
        <f>IF($A3491=0,"",IFERROR(INDEX(BD_Gestão!F:F,MATCH('Banco de Dados'!$B3491,BD_Gestão!$B:$B,0)),"erro"))</f>
        <v/>
      </c>
      <c r="N3491" s="161" t="str">
        <f>IF($A3491=0,"",IFERROR(INDEX(BD_Gestão!J:J,MATCH('Banco de Dados'!$B3491,BD_Gestão!$B:$B,0)),"erro"))</f>
        <v/>
      </c>
      <c r="O3491" s="164" t="str">
        <f>IF($A3491=0,"",IFERROR(INDEX(BD_Gestão!K:K,MATCH('Banco de Dados'!$B3491,BD_Gestão!$B:$B,0)),"erro"))</f>
        <v/>
      </c>
      <c r="P3491" s="169" t="str">
        <f t="shared" si="218"/>
        <v/>
      </c>
      <c r="Q3491" s="170" t="str">
        <f t="shared" si="219"/>
        <v/>
      </c>
      <c r="R3491" s="163" t="e">
        <f t="shared" si="216"/>
        <v>#VALUE!</v>
      </c>
      <c r="S3491" s="163" t="e">
        <f t="shared" si="217"/>
        <v>#VALUE!</v>
      </c>
      <c r="T3491" s="163" t="e">
        <f>INDEX(Controle!O:O,MATCH('Banco de Dados'!A3491,Controle!M:M,0))*E3491/100</f>
        <v>#N/A</v>
      </c>
    </row>
    <row r="3492" spans="1:20" hidden="1" x14ac:dyDescent="0.2">
      <c r="A3492" s="158">
        <f>BD_TS!A3491</f>
        <v>0</v>
      </c>
      <c r="B3492" s="158" t="str">
        <f>SUBSTITUTE(SUBSTITUTE(BD_TS!D3491," ",""),"-","/")</f>
        <v/>
      </c>
      <c r="C3492" s="158">
        <f>BD_TS!E3491</f>
        <v>0</v>
      </c>
      <c r="D3492" s="159">
        <f>BD_TS!F3491</f>
        <v>0</v>
      </c>
      <c r="E3492" s="160">
        <f>BD_TS!B3491</f>
        <v>0</v>
      </c>
      <c r="F3492" s="161">
        <f>BD_TS!C3491</f>
        <v>0</v>
      </c>
      <c r="G3492" s="187">
        <f>BD_TS!H3491</f>
        <v>0</v>
      </c>
      <c r="H3492" s="158" t="str">
        <f>IF($A3492=0,"",IFERROR(INDEX(BD_Gestão!A:A,MATCH('Banco de Dados'!$B3492,BD_Gestão!$B:$B,0)),"erro"))</f>
        <v/>
      </c>
      <c r="I3492" s="162" t="str">
        <f>IF($A3492=0,"",IFERROR(INDEX(BD_Gestão!E:E,MATCH('Banco de Dados'!$B3492,BD_Gestão!$B:$B,0)),"erro"))</f>
        <v/>
      </c>
      <c r="J3492" s="186" t="str">
        <f>IF($A3492=0,"",IFERROR(INDEX(BD_Gestão!B:B,MATCH('Banco de Dados'!$B3492,BD_Gestão!$B:$B,0)),"erro"))</f>
        <v/>
      </c>
      <c r="K3492" s="158" t="str">
        <f>IF($A3492=0,"",IFERROR(INDEX(BD_Gestão!C:C,MATCH('Banco de Dados'!$B3492,BD_Gestão!$B:$B,0)),"erro"))</f>
        <v/>
      </c>
      <c r="L3492" s="158" t="str">
        <f>IF($A3492=0,"",IFERROR(INDEX(BD_Gestão!H:H,MATCH('Banco de Dados'!$B3492,BD_Gestão!$B:$B,0)),"erro"))</f>
        <v/>
      </c>
      <c r="M3492" s="161" t="str">
        <f>IF($A3492=0,"",IFERROR(INDEX(BD_Gestão!F:F,MATCH('Banco de Dados'!$B3492,BD_Gestão!$B:$B,0)),"erro"))</f>
        <v/>
      </c>
      <c r="N3492" s="161" t="str">
        <f>IF($A3492=0,"",IFERROR(INDEX(BD_Gestão!J:J,MATCH('Banco de Dados'!$B3492,BD_Gestão!$B:$B,0)),"erro"))</f>
        <v/>
      </c>
      <c r="O3492" s="164" t="str">
        <f>IF($A3492=0,"",IFERROR(INDEX(BD_Gestão!K:K,MATCH('Banco de Dados'!$B3492,BD_Gestão!$B:$B,0)),"erro"))</f>
        <v/>
      </c>
      <c r="P3492" s="169" t="str">
        <f t="shared" si="218"/>
        <v/>
      </c>
      <c r="Q3492" s="170" t="str">
        <f t="shared" si="219"/>
        <v/>
      </c>
      <c r="R3492" s="163" t="e">
        <f t="shared" si="216"/>
        <v>#VALUE!</v>
      </c>
      <c r="S3492" s="163" t="e">
        <f t="shared" si="217"/>
        <v>#VALUE!</v>
      </c>
      <c r="T3492" s="163" t="e">
        <f>INDEX(Controle!O:O,MATCH('Banco de Dados'!A3492,Controle!M:M,0))*E3492/100</f>
        <v>#N/A</v>
      </c>
    </row>
    <row r="3493" spans="1:20" hidden="1" x14ac:dyDescent="0.2">
      <c r="A3493" s="158">
        <f>BD_TS!A3492</f>
        <v>0</v>
      </c>
      <c r="B3493" s="158" t="str">
        <f>SUBSTITUTE(SUBSTITUTE(BD_TS!D3492," ",""),"-","/")</f>
        <v/>
      </c>
      <c r="C3493" s="158">
        <f>BD_TS!E3492</f>
        <v>0</v>
      </c>
      <c r="D3493" s="159">
        <f>BD_TS!F3492</f>
        <v>0</v>
      </c>
      <c r="E3493" s="160">
        <f>BD_TS!B3492</f>
        <v>0</v>
      </c>
      <c r="F3493" s="161">
        <f>BD_TS!C3492</f>
        <v>0</v>
      </c>
      <c r="G3493" s="187">
        <f>BD_TS!H3492</f>
        <v>0</v>
      </c>
      <c r="H3493" s="158" t="str">
        <f>IF($A3493=0,"",IFERROR(INDEX(BD_Gestão!A:A,MATCH('Banco de Dados'!$B3493,BD_Gestão!$B:$B,0)),"erro"))</f>
        <v/>
      </c>
      <c r="I3493" s="162" t="str">
        <f>IF($A3493=0,"",IFERROR(INDEX(BD_Gestão!E:E,MATCH('Banco de Dados'!$B3493,BD_Gestão!$B:$B,0)),"erro"))</f>
        <v/>
      </c>
      <c r="J3493" s="186" t="str">
        <f>IF($A3493=0,"",IFERROR(INDEX(BD_Gestão!B:B,MATCH('Banco de Dados'!$B3493,BD_Gestão!$B:$B,0)),"erro"))</f>
        <v/>
      </c>
      <c r="K3493" s="158" t="str">
        <f>IF($A3493=0,"",IFERROR(INDEX(BD_Gestão!C:C,MATCH('Banco de Dados'!$B3493,BD_Gestão!$B:$B,0)),"erro"))</f>
        <v/>
      </c>
      <c r="L3493" s="158" t="str">
        <f>IF($A3493=0,"",IFERROR(INDEX(BD_Gestão!H:H,MATCH('Banco de Dados'!$B3493,BD_Gestão!$B:$B,0)),"erro"))</f>
        <v/>
      </c>
      <c r="M3493" s="161" t="str">
        <f>IF($A3493=0,"",IFERROR(INDEX(BD_Gestão!F:F,MATCH('Banco de Dados'!$B3493,BD_Gestão!$B:$B,0)),"erro"))</f>
        <v/>
      </c>
      <c r="N3493" s="161" t="str">
        <f>IF($A3493=0,"",IFERROR(INDEX(BD_Gestão!J:J,MATCH('Banco de Dados'!$B3493,BD_Gestão!$B:$B,0)),"erro"))</f>
        <v/>
      </c>
      <c r="O3493" s="164" t="str">
        <f>IF($A3493=0,"",IFERROR(INDEX(BD_Gestão!K:K,MATCH('Banco de Dados'!$B3493,BD_Gestão!$B:$B,0)),"erro"))</f>
        <v/>
      </c>
      <c r="P3493" s="169" t="str">
        <f t="shared" si="218"/>
        <v/>
      </c>
      <c r="Q3493" s="170" t="str">
        <f t="shared" si="219"/>
        <v/>
      </c>
      <c r="R3493" s="163" t="e">
        <f t="shared" si="216"/>
        <v>#VALUE!</v>
      </c>
      <c r="S3493" s="163" t="e">
        <f t="shared" si="217"/>
        <v>#VALUE!</v>
      </c>
      <c r="T3493" s="163" t="e">
        <f>INDEX(Controle!O:O,MATCH('Banco de Dados'!A3493,Controle!M:M,0))*E3493/100</f>
        <v>#N/A</v>
      </c>
    </row>
    <row r="3494" spans="1:20" hidden="1" x14ac:dyDescent="0.2">
      <c r="A3494" s="158">
        <f>BD_TS!A3493</f>
        <v>0</v>
      </c>
      <c r="B3494" s="158" t="str">
        <f>SUBSTITUTE(SUBSTITUTE(BD_TS!D3493," ",""),"-","/")</f>
        <v/>
      </c>
      <c r="C3494" s="158">
        <f>BD_TS!E3493</f>
        <v>0</v>
      </c>
      <c r="D3494" s="159">
        <f>BD_TS!F3493</f>
        <v>0</v>
      </c>
      <c r="E3494" s="160">
        <f>BD_TS!B3493</f>
        <v>0</v>
      </c>
      <c r="F3494" s="161">
        <f>BD_TS!C3493</f>
        <v>0</v>
      </c>
      <c r="G3494" s="187">
        <f>BD_TS!H3493</f>
        <v>0</v>
      </c>
      <c r="H3494" s="158" t="str">
        <f>IF($A3494=0,"",IFERROR(INDEX(BD_Gestão!A:A,MATCH('Banco de Dados'!$B3494,BD_Gestão!$B:$B,0)),"erro"))</f>
        <v/>
      </c>
      <c r="I3494" s="162" t="str">
        <f>IF($A3494=0,"",IFERROR(INDEX(BD_Gestão!E:E,MATCH('Banco de Dados'!$B3494,BD_Gestão!$B:$B,0)),"erro"))</f>
        <v/>
      </c>
      <c r="J3494" s="186" t="str">
        <f>IF($A3494=0,"",IFERROR(INDEX(BD_Gestão!B:B,MATCH('Banco de Dados'!$B3494,BD_Gestão!$B:$B,0)),"erro"))</f>
        <v/>
      </c>
      <c r="K3494" s="158" t="str">
        <f>IF($A3494=0,"",IFERROR(INDEX(BD_Gestão!C:C,MATCH('Banco de Dados'!$B3494,BD_Gestão!$B:$B,0)),"erro"))</f>
        <v/>
      </c>
      <c r="L3494" s="158" t="str">
        <f>IF($A3494=0,"",IFERROR(INDEX(BD_Gestão!H:H,MATCH('Banco de Dados'!$B3494,BD_Gestão!$B:$B,0)),"erro"))</f>
        <v/>
      </c>
      <c r="M3494" s="161" t="str">
        <f>IF($A3494=0,"",IFERROR(INDEX(BD_Gestão!F:F,MATCH('Banco de Dados'!$B3494,BD_Gestão!$B:$B,0)),"erro"))</f>
        <v/>
      </c>
      <c r="N3494" s="161" t="str">
        <f>IF($A3494=0,"",IFERROR(INDEX(BD_Gestão!J:J,MATCH('Banco de Dados'!$B3494,BD_Gestão!$B:$B,0)),"erro"))</f>
        <v/>
      </c>
      <c r="O3494" s="164" t="str">
        <f>IF($A3494=0,"",IFERROR(INDEX(BD_Gestão!K:K,MATCH('Banco de Dados'!$B3494,BD_Gestão!$B:$B,0)),"erro"))</f>
        <v/>
      </c>
      <c r="P3494" s="169" t="str">
        <f t="shared" si="218"/>
        <v/>
      </c>
      <c r="Q3494" s="170" t="str">
        <f t="shared" si="219"/>
        <v/>
      </c>
      <c r="R3494" s="163" t="e">
        <f t="shared" si="216"/>
        <v>#VALUE!</v>
      </c>
      <c r="S3494" s="163" t="e">
        <f t="shared" si="217"/>
        <v>#VALUE!</v>
      </c>
      <c r="T3494" s="163" t="e">
        <f>INDEX(Controle!O:O,MATCH('Banco de Dados'!A3494,Controle!M:M,0))*E3494/100</f>
        <v>#N/A</v>
      </c>
    </row>
    <row r="3495" spans="1:20" hidden="1" x14ac:dyDescent="0.2">
      <c r="A3495" s="158">
        <f>BD_TS!A3494</f>
        <v>0</v>
      </c>
      <c r="B3495" s="158" t="str">
        <f>SUBSTITUTE(SUBSTITUTE(BD_TS!D3494," ",""),"-","/")</f>
        <v/>
      </c>
      <c r="C3495" s="158">
        <f>BD_TS!E3494</f>
        <v>0</v>
      </c>
      <c r="D3495" s="159">
        <f>BD_TS!F3494</f>
        <v>0</v>
      </c>
      <c r="E3495" s="160">
        <f>BD_TS!B3494</f>
        <v>0</v>
      </c>
      <c r="F3495" s="161">
        <f>BD_TS!C3494</f>
        <v>0</v>
      </c>
      <c r="G3495" s="187">
        <f>BD_TS!H3494</f>
        <v>0</v>
      </c>
      <c r="H3495" s="158" t="str">
        <f>IF($A3495=0,"",IFERROR(INDEX(BD_Gestão!A:A,MATCH('Banco de Dados'!$B3495,BD_Gestão!$B:$B,0)),"erro"))</f>
        <v/>
      </c>
      <c r="I3495" s="162" t="str">
        <f>IF($A3495=0,"",IFERROR(INDEX(BD_Gestão!E:E,MATCH('Banco de Dados'!$B3495,BD_Gestão!$B:$B,0)),"erro"))</f>
        <v/>
      </c>
      <c r="J3495" s="186" t="str">
        <f>IF($A3495=0,"",IFERROR(INDEX(BD_Gestão!B:B,MATCH('Banco de Dados'!$B3495,BD_Gestão!$B:$B,0)),"erro"))</f>
        <v/>
      </c>
      <c r="K3495" s="158" t="str">
        <f>IF($A3495=0,"",IFERROR(INDEX(BD_Gestão!C:C,MATCH('Banco de Dados'!$B3495,BD_Gestão!$B:$B,0)),"erro"))</f>
        <v/>
      </c>
      <c r="L3495" s="158" t="str">
        <f>IF($A3495=0,"",IFERROR(INDEX(BD_Gestão!H:H,MATCH('Banco de Dados'!$B3495,BD_Gestão!$B:$B,0)),"erro"))</f>
        <v/>
      </c>
      <c r="M3495" s="161" t="str">
        <f>IF($A3495=0,"",IFERROR(INDEX(BD_Gestão!F:F,MATCH('Banco de Dados'!$B3495,BD_Gestão!$B:$B,0)),"erro"))</f>
        <v/>
      </c>
      <c r="N3495" s="161" t="str">
        <f>IF($A3495=0,"",IFERROR(INDEX(BD_Gestão!J:J,MATCH('Banco de Dados'!$B3495,BD_Gestão!$B:$B,0)),"erro"))</f>
        <v/>
      </c>
      <c r="O3495" s="164" t="str">
        <f>IF($A3495=0,"",IFERROR(INDEX(BD_Gestão!K:K,MATCH('Banco de Dados'!$B3495,BD_Gestão!$B:$B,0)),"erro"))</f>
        <v/>
      </c>
      <c r="P3495" s="169" t="str">
        <f t="shared" si="218"/>
        <v/>
      </c>
      <c r="Q3495" s="170" t="str">
        <f t="shared" si="219"/>
        <v/>
      </c>
      <c r="R3495" s="163" t="e">
        <f t="shared" si="216"/>
        <v>#VALUE!</v>
      </c>
      <c r="S3495" s="163" t="e">
        <f t="shared" si="217"/>
        <v>#VALUE!</v>
      </c>
      <c r="T3495" s="163" t="e">
        <f>INDEX(Controle!O:O,MATCH('Banco de Dados'!A3495,Controle!M:M,0))*E3495/100</f>
        <v>#N/A</v>
      </c>
    </row>
    <row r="3496" spans="1:20" hidden="1" x14ac:dyDescent="0.2">
      <c r="A3496" s="158">
        <f>BD_TS!A3495</f>
        <v>0</v>
      </c>
      <c r="B3496" s="158" t="str">
        <f>SUBSTITUTE(SUBSTITUTE(BD_TS!D3495," ",""),"-","/")</f>
        <v/>
      </c>
      <c r="C3496" s="158">
        <f>BD_TS!E3495</f>
        <v>0</v>
      </c>
      <c r="D3496" s="159">
        <f>BD_TS!F3495</f>
        <v>0</v>
      </c>
      <c r="E3496" s="160">
        <f>BD_TS!B3495</f>
        <v>0</v>
      </c>
      <c r="F3496" s="161">
        <f>BD_TS!C3495</f>
        <v>0</v>
      </c>
      <c r="G3496" s="187">
        <f>BD_TS!H3495</f>
        <v>0</v>
      </c>
      <c r="H3496" s="158" t="str">
        <f>IF($A3496=0,"",IFERROR(INDEX(BD_Gestão!A:A,MATCH('Banco de Dados'!$B3496,BD_Gestão!$B:$B,0)),"erro"))</f>
        <v/>
      </c>
      <c r="I3496" s="162" t="str">
        <f>IF($A3496=0,"",IFERROR(INDEX(BD_Gestão!E:E,MATCH('Banco de Dados'!$B3496,BD_Gestão!$B:$B,0)),"erro"))</f>
        <v/>
      </c>
      <c r="J3496" s="186" t="str">
        <f>IF($A3496=0,"",IFERROR(INDEX(BD_Gestão!B:B,MATCH('Banco de Dados'!$B3496,BD_Gestão!$B:$B,0)),"erro"))</f>
        <v/>
      </c>
      <c r="K3496" s="158" t="str">
        <f>IF($A3496=0,"",IFERROR(INDEX(BD_Gestão!C:C,MATCH('Banco de Dados'!$B3496,BD_Gestão!$B:$B,0)),"erro"))</f>
        <v/>
      </c>
      <c r="L3496" s="158" t="str">
        <f>IF($A3496=0,"",IFERROR(INDEX(BD_Gestão!H:H,MATCH('Banco de Dados'!$B3496,BD_Gestão!$B:$B,0)),"erro"))</f>
        <v/>
      </c>
      <c r="M3496" s="161" t="str">
        <f>IF($A3496=0,"",IFERROR(INDEX(BD_Gestão!F:F,MATCH('Banco de Dados'!$B3496,BD_Gestão!$B:$B,0)),"erro"))</f>
        <v/>
      </c>
      <c r="N3496" s="161" t="str">
        <f>IF($A3496=0,"",IFERROR(INDEX(BD_Gestão!J:J,MATCH('Banco de Dados'!$B3496,BD_Gestão!$B:$B,0)),"erro"))</f>
        <v/>
      </c>
      <c r="O3496" s="164" t="str">
        <f>IF($A3496=0,"",IFERROR(INDEX(BD_Gestão!K:K,MATCH('Banco de Dados'!$B3496,BD_Gestão!$B:$B,0)),"erro"))</f>
        <v/>
      </c>
      <c r="P3496" s="169" t="str">
        <f t="shared" si="218"/>
        <v/>
      </c>
      <c r="Q3496" s="170" t="str">
        <f t="shared" si="219"/>
        <v/>
      </c>
      <c r="R3496" s="163" t="e">
        <f t="shared" si="216"/>
        <v>#VALUE!</v>
      </c>
      <c r="S3496" s="163" t="e">
        <f t="shared" si="217"/>
        <v>#VALUE!</v>
      </c>
      <c r="T3496" s="163" t="e">
        <f>INDEX(Controle!O:O,MATCH('Banco de Dados'!A3496,Controle!M:M,0))*E3496/100</f>
        <v>#N/A</v>
      </c>
    </row>
    <row r="3497" spans="1:20" hidden="1" x14ac:dyDescent="0.2">
      <c r="A3497" s="158">
        <f>BD_TS!A3496</f>
        <v>0</v>
      </c>
      <c r="B3497" s="158" t="str">
        <f>SUBSTITUTE(SUBSTITUTE(BD_TS!D3496," ",""),"-","/")</f>
        <v/>
      </c>
      <c r="C3497" s="158">
        <f>BD_TS!E3496</f>
        <v>0</v>
      </c>
      <c r="D3497" s="159">
        <f>BD_TS!F3496</f>
        <v>0</v>
      </c>
      <c r="E3497" s="160">
        <f>BD_TS!B3496</f>
        <v>0</v>
      </c>
      <c r="F3497" s="161">
        <f>BD_TS!C3496</f>
        <v>0</v>
      </c>
      <c r="G3497" s="187">
        <f>BD_TS!H3496</f>
        <v>0</v>
      </c>
      <c r="H3497" s="158" t="str">
        <f>IF($A3497=0,"",IFERROR(INDEX(BD_Gestão!A:A,MATCH('Banco de Dados'!$B3497,BD_Gestão!$B:$B,0)),"erro"))</f>
        <v/>
      </c>
      <c r="I3497" s="162" t="str">
        <f>IF($A3497=0,"",IFERROR(INDEX(BD_Gestão!E:E,MATCH('Banco de Dados'!$B3497,BD_Gestão!$B:$B,0)),"erro"))</f>
        <v/>
      </c>
      <c r="J3497" s="186" t="str">
        <f>IF($A3497=0,"",IFERROR(INDEX(BD_Gestão!B:B,MATCH('Banco de Dados'!$B3497,BD_Gestão!$B:$B,0)),"erro"))</f>
        <v/>
      </c>
      <c r="K3497" s="158" t="str">
        <f>IF($A3497=0,"",IFERROR(INDEX(BD_Gestão!C:C,MATCH('Banco de Dados'!$B3497,BD_Gestão!$B:$B,0)),"erro"))</f>
        <v/>
      </c>
      <c r="L3497" s="158" t="str">
        <f>IF($A3497=0,"",IFERROR(INDEX(BD_Gestão!H:H,MATCH('Banco de Dados'!$B3497,BD_Gestão!$B:$B,0)),"erro"))</f>
        <v/>
      </c>
      <c r="M3497" s="161" t="str">
        <f>IF($A3497=0,"",IFERROR(INDEX(BD_Gestão!F:F,MATCH('Banco de Dados'!$B3497,BD_Gestão!$B:$B,0)),"erro"))</f>
        <v/>
      </c>
      <c r="N3497" s="161" t="str">
        <f>IF($A3497=0,"",IFERROR(INDEX(BD_Gestão!J:J,MATCH('Banco de Dados'!$B3497,BD_Gestão!$B:$B,0)),"erro"))</f>
        <v/>
      </c>
      <c r="O3497" s="164" t="str">
        <f>IF($A3497=0,"",IFERROR(INDEX(BD_Gestão!K:K,MATCH('Banco de Dados'!$B3497,BD_Gestão!$B:$B,0)),"erro"))</f>
        <v/>
      </c>
      <c r="P3497" s="169" t="str">
        <f t="shared" si="218"/>
        <v/>
      </c>
      <c r="Q3497" s="170" t="str">
        <f t="shared" si="219"/>
        <v/>
      </c>
      <c r="R3497" s="163" t="e">
        <f t="shared" si="216"/>
        <v>#VALUE!</v>
      </c>
      <c r="S3497" s="163" t="e">
        <f t="shared" si="217"/>
        <v>#VALUE!</v>
      </c>
      <c r="T3497" s="163" t="e">
        <f>INDEX(Controle!O:O,MATCH('Banco de Dados'!A3497,Controle!M:M,0))*E3497/100</f>
        <v>#N/A</v>
      </c>
    </row>
    <row r="3498" spans="1:20" hidden="1" x14ac:dyDescent="0.2">
      <c r="A3498" s="158">
        <f>BD_TS!A3497</f>
        <v>0</v>
      </c>
      <c r="B3498" s="158" t="str">
        <f>SUBSTITUTE(SUBSTITUTE(BD_TS!D3497," ",""),"-","/")</f>
        <v/>
      </c>
      <c r="C3498" s="158">
        <f>BD_TS!E3497</f>
        <v>0</v>
      </c>
      <c r="D3498" s="159">
        <f>BD_TS!F3497</f>
        <v>0</v>
      </c>
      <c r="E3498" s="160">
        <f>BD_TS!B3497</f>
        <v>0</v>
      </c>
      <c r="F3498" s="161">
        <f>BD_TS!C3497</f>
        <v>0</v>
      </c>
      <c r="G3498" s="187">
        <f>BD_TS!H3497</f>
        <v>0</v>
      </c>
      <c r="H3498" s="158" t="str">
        <f>IF($A3498=0,"",IFERROR(INDEX(BD_Gestão!A:A,MATCH('Banco de Dados'!$B3498,BD_Gestão!$B:$B,0)),"erro"))</f>
        <v/>
      </c>
      <c r="I3498" s="162" t="str">
        <f>IF($A3498=0,"",IFERROR(INDEX(BD_Gestão!E:E,MATCH('Banco de Dados'!$B3498,BD_Gestão!$B:$B,0)),"erro"))</f>
        <v/>
      </c>
      <c r="J3498" s="186" t="str">
        <f>IF($A3498=0,"",IFERROR(INDEX(BD_Gestão!B:B,MATCH('Banco de Dados'!$B3498,BD_Gestão!$B:$B,0)),"erro"))</f>
        <v/>
      </c>
      <c r="K3498" s="158" t="str">
        <f>IF($A3498=0,"",IFERROR(INDEX(BD_Gestão!C:C,MATCH('Banco de Dados'!$B3498,BD_Gestão!$B:$B,0)),"erro"))</f>
        <v/>
      </c>
      <c r="L3498" s="158" t="str">
        <f>IF($A3498=0,"",IFERROR(INDEX(BD_Gestão!H:H,MATCH('Banco de Dados'!$B3498,BD_Gestão!$B:$B,0)),"erro"))</f>
        <v/>
      </c>
      <c r="M3498" s="161" t="str">
        <f>IF($A3498=0,"",IFERROR(INDEX(BD_Gestão!F:F,MATCH('Banco de Dados'!$B3498,BD_Gestão!$B:$B,0)),"erro"))</f>
        <v/>
      </c>
      <c r="N3498" s="161" t="str">
        <f>IF($A3498=0,"",IFERROR(INDEX(BD_Gestão!J:J,MATCH('Banco de Dados'!$B3498,BD_Gestão!$B:$B,0)),"erro"))</f>
        <v/>
      </c>
      <c r="O3498" s="164" t="str">
        <f>IF($A3498=0,"",IFERROR(INDEX(BD_Gestão!K:K,MATCH('Banco de Dados'!$B3498,BD_Gestão!$B:$B,0)),"erro"))</f>
        <v/>
      </c>
      <c r="P3498" s="169" t="str">
        <f t="shared" si="218"/>
        <v/>
      </c>
      <c r="Q3498" s="170" t="str">
        <f t="shared" si="219"/>
        <v/>
      </c>
      <c r="R3498" s="163" t="e">
        <f t="shared" si="216"/>
        <v>#VALUE!</v>
      </c>
      <c r="S3498" s="163" t="e">
        <f t="shared" si="217"/>
        <v>#VALUE!</v>
      </c>
      <c r="T3498" s="163" t="e">
        <f>INDEX(Controle!O:O,MATCH('Banco de Dados'!A3498,Controle!M:M,0))*E3498/100</f>
        <v>#N/A</v>
      </c>
    </row>
    <row r="3499" spans="1:20" hidden="1" x14ac:dyDescent="0.2">
      <c r="A3499" s="158">
        <f>BD_TS!A3498</f>
        <v>0</v>
      </c>
      <c r="B3499" s="158" t="str">
        <f>SUBSTITUTE(SUBSTITUTE(BD_TS!D3498," ",""),"-","/")</f>
        <v/>
      </c>
      <c r="C3499" s="158">
        <f>BD_TS!E3498</f>
        <v>0</v>
      </c>
      <c r="D3499" s="159">
        <f>BD_TS!F3498</f>
        <v>0</v>
      </c>
      <c r="E3499" s="160">
        <f>BD_TS!B3498</f>
        <v>0</v>
      </c>
      <c r="F3499" s="161">
        <f>BD_TS!C3498</f>
        <v>0</v>
      </c>
      <c r="G3499" s="187">
        <f>BD_TS!H3498</f>
        <v>0</v>
      </c>
      <c r="H3499" s="158" t="str">
        <f>IF($A3499=0,"",IFERROR(INDEX(BD_Gestão!A:A,MATCH('Banco de Dados'!$B3499,BD_Gestão!$B:$B,0)),"erro"))</f>
        <v/>
      </c>
      <c r="I3499" s="162" t="str">
        <f>IF($A3499=0,"",IFERROR(INDEX(BD_Gestão!E:E,MATCH('Banco de Dados'!$B3499,BD_Gestão!$B:$B,0)),"erro"))</f>
        <v/>
      </c>
      <c r="J3499" s="186" t="str">
        <f>IF($A3499=0,"",IFERROR(INDEX(BD_Gestão!B:B,MATCH('Banco de Dados'!$B3499,BD_Gestão!$B:$B,0)),"erro"))</f>
        <v/>
      </c>
      <c r="K3499" s="158" t="str">
        <f>IF($A3499=0,"",IFERROR(INDEX(BD_Gestão!C:C,MATCH('Banco de Dados'!$B3499,BD_Gestão!$B:$B,0)),"erro"))</f>
        <v/>
      </c>
      <c r="L3499" s="158" t="str">
        <f>IF($A3499=0,"",IFERROR(INDEX(BD_Gestão!H:H,MATCH('Banco de Dados'!$B3499,BD_Gestão!$B:$B,0)),"erro"))</f>
        <v/>
      </c>
      <c r="M3499" s="161" t="str">
        <f>IF($A3499=0,"",IFERROR(INDEX(BD_Gestão!F:F,MATCH('Banco de Dados'!$B3499,BD_Gestão!$B:$B,0)),"erro"))</f>
        <v/>
      </c>
      <c r="N3499" s="161" t="str">
        <f>IF($A3499=0,"",IFERROR(INDEX(BD_Gestão!J:J,MATCH('Banco de Dados'!$B3499,BD_Gestão!$B:$B,0)),"erro"))</f>
        <v/>
      </c>
      <c r="O3499" s="164" t="str">
        <f>IF($A3499=0,"",IFERROR(INDEX(BD_Gestão!K:K,MATCH('Banco de Dados'!$B3499,BD_Gestão!$B:$B,0)),"erro"))</f>
        <v/>
      </c>
      <c r="P3499" s="169" t="str">
        <f t="shared" si="218"/>
        <v/>
      </c>
      <c r="Q3499" s="170" t="str">
        <f t="shared" si="219"/>
        <v/>
      </c>
      <c r="R3499" s="163" t="e">
        <f t="shared" si="216"/>
        <v>#VALUE!</v>
      </c>
      <c r="S3499" s="163" t="e">
        <f t="shared" si="217"/>
        <v>#VALUE!</v>
      </c>
      <c r="T3499" s="163" t="e">
        <f>INDEX(Controle!O:O,MATCH('Banco de Dados'!A3499,Controle!M:M,0))*E3499/100</f>
        <v>#N/A</v>
      </c>
    </row>
    <row r="3500" spans="1:20" hidden="1" x14ac:dyDescent="0.2">
      <c r="A3500" s="158">
        <f>BD_TS!A3499</f>
        <v>0</v>
      </c>
      <c r="B3500" s="158" t="str">
        <f>SUBSTITUTE(SUBSTITUTE(BD_TS!D3499," ",""),"-","/")</f>
        <v/>
      </c>
      <c r="C3500" s="158">
        <f>BD_TS!E3499</f>
        <v>0</v>
      </c>
      <c r="D3500" s="159">
        <f>BD_TS!F3499</f>
        <v>0</v>
      </c>
      <c r="E3500" s="160">
        <f>BD_TS!B3499</f>
        <v>0</v>
      </c>
      <c r="F3500" s="161">
        <f>BD_TS!C3499</f>
        <v>0</v>
      </c>
      <c r="G3500" s="187">
        <f>BD_TS!H3499</f>
        <v>0</v>
      </c>
      <c r="H3500" s="158" t="str">
        <f>IF($A3500=0,"",IFERROR(INDEX(BD_Gestão!A:A,MATCH('Banco de Dados'!$B3500,BD_Gestão!$B:$B,0)),"erro"))</f>
        <v/>
      </c>
      <c r="I3500" s="162" t="str">
        <f>IF($A3500=0,"",IFERROR(INDEX(BD_Gestão!E:E,MATCH('Banco de Dados'!$B3500,BD_Gestão!$B:$B,0)),"erro"))</f>
        <v/>
      </c>
      <c r="J3500" s="186" t="str">
        <f>IF($A3500=0,"",IFERROR(INDEX(BD_Gestão!B:B,MATCH('Banco de Dados'!$B3500,BD_Gestão!$B:$B,0)),"erro"))</f>
        <v/>
      </c>
      <c r="K3500" s="158" t="str">
        <f>IF($A3500=0,"",IFERROR(INDEX(BD_Gestão!C:C,MATCH('Banco de Dados'!$B3500,BD_Gestão!$B:$B,0)),"erro"))</f>
        <v/>
      </c>
      <c r="L3500" s="158" t="str">
        <f>IF($A3500=0,"",IFERROR(INDEX(BD_Gestão!H:H,MATCH('Banco de Dados'!$B3500,BD_Gestão!$B:$B,0)),"erro"))</f>
        <v/>
      </c>
      <c r="M3500" s="161" t="str">
        <f>IF($A3500=0,"",IFERROR(INDEX(BD_Gestão!F:F,MATCH('Banco de Dados'!$B3500,BD_Gestão!$B:$B,0)),"erro"))</f>
        <v/>
      </c>
      <c r="N3500" s="161" t="str">
        <f>IF($A3500=0,"",IFERROR(INDEX(BD_Gestão!J:J,MATCH('Banco de Dados'!$B3500,BD_Gestão!$B:$B,0)),"erro"))</f>
        <v/>
      </c>
      <c r="O3500" s="164" t="str">
        <f>IF($A3500=0,"",IFERROR(INDEX(BD_Gestão!K:K,MATCH('Banco de Dados'!$B3500,BD_Gestão!$B:$B,0)),"erro"))</f>
        <v/>
      </c>
      <c r="P3500" s="169" t="str">
        <f t="shared" si="218"/>
        <v/>
      </c>
      <c r="Q3500" s="170" t="str">
        <f t="shared" si="219"/>
        <v/>
      </c>
      <c r="R3500" s="163" t="e">
        <f t="shared" si="216"/>
        <v>#VALUE!</v>
      </c>
      <c r="S3500" s="163" t="e">
        <f t="shared" si="217"/>
        <v>#VALUE!</v>
      </c>
      <c r="T3500" s="163" t="e">
        <f>INDEX(Controle!O:O,MATCH('Banco de Dados'!A3500,Controle!M:M,0))*E3500/100</f>
        <v>#N/A</v>
      </c>
    </row>
    <row r="3501" spans="1:20" hidden="1" x14ac:dyDescent="0.2">
      <c r="A3501" s="158">
        <f>BD_TS!A3500</f>
        <v>0</v>
      </c>
      <c r="B3501" s="158" t="str">
        <f>SUBSTITUTE(SUBSTITUTE(BD_TS!D3500," ",""),"-","/")</f>
        <v/>
      </c>
      <c r="C3501" s="158">
        <f>BD_TS!E3500</f>
        <v>0</v>
      </c>
      <c r="D3501" s="159">
        <f>BD_TS!F3500</f>
        <v>0</v>
      </c>
      <c r="E3501" s="160">
        <f>BD_TS!B3500</f>
        <v>0</v>
      </c>
      <c r="F3501" s="161">
        <f>BD_TS!C3500</f>
        <v>0</v>
      </c>
      <c r="G3501" s="187">
        <f>BD_TS!H3500</f>
        <v>0</v>
      </c>
      <c r="H3501" s="158" t="str">
        <f>IF($A3501=0,"",IFERROR(INDEX(BD_Gestão!A:A,MATCH('Banco de Dados'!$B3501,BD_Gestão!$B:$B,0)),"erro"))</f>
        <v/>
      </c>
      <c r="I3501" s="162" t="str">
        <f>IF($A3501=0,"",IFERROR(INDEX(BD_Gestão!E:E,MATCH('Banco de Dados'!$B3501,BD_Gestão!$B:$B,0)),"erro"))</f>
        <v/>
      </c>
      <c r="J3501" s="186" t="str">
        <f>IF($A3501=0,"",IFERROR(INDEX(BD_Gestão!B:B,MATCH('Banco de Dados'!$B3501,BD_Gestão!$B:$B,0)),"erro"))</f>
        <v/>
      </c>
      <c r="K3501" s="158" t="str">
        <f>IF($A3501=0,"",IFERROR(INDEX(BD_Gestão!C:C,MATCH('Banco de Dados'!$B3501,BD_Gestão!$B:$B,0)),"erro"))</f>
        <v/>
      </c>
      <c r="L3501" s="158" t="str">
        <f>IF($A3501=0,"",IFERROR(INDEX(BD_Gestão!H:H,MATCH('Banco de Dados'!$B3501,BD_Gestão!$B:$B,0)),"erro"))</f>
        <v/>
      </c>
      <c r="M3501" s="161" t="str">
        <f>IF($A3501=0,"",IFERROR(INDEX(BD_Gestão!F:F,MATCH('Banco de Dados'!$B3501,BD_Gestão!$B:$B,0)),"erro"))</f>
        <v/>
      </c>
      <c r="N3501" s="161" t="str">
        <f>IF($A3501=0,"",IFERROR(INDEX(BD_Gestão!J:J,MATCH('Banco de Dados'!$B3501,BD_Gestão!$B:$B,0)),"erro"))</f>
        <v/>
      </c>
      <c r="O3501" s="164" t="str">
        <f>IF($A3501=0,"",IFERROR(INDEX(BD_Gestão!K:K,MATCH('Banco de Dados'!$B3501,BD_Gestão!$B:$B,0)),"erro"))</f>
        <v/>
      </c>
      <c r="P3501" s="169" t="str">
        <f t="shared" si="218"/>
        <v/>
      </c>
      <c r="Q3501" s="170" t="str">
        <f t="shared" si="219"/>
        <v/>
      </c>
      <c r="R3501" s="163" t="e">
        <f t="shared" si="216"/>
        <v>#VALUE!</v>
      </c>
      <c r="S3501" s="163" t="e">
        <f t="shared" si="217"/>
        <v>#VALUE!</v>
      </c>
      <c r="T3501" s="163" t="e">
        <f>INDEX(Controle!O:O,MATCH('Banco de Dados'!A3501,Controle!M:M,0))*E3501/100</f>
        <v>#N/A</v>
      </c>
    </row>
    <row r="3502" spans="1:20" hidden="1" x14ac:dyDescent="0.2">
      <c r="A3502" s="158">
        <f>BD_TS!A3501</f>
        <v>0</v>
      </c>
      <c r="B3502" s="158" t="str">
        <f>SUBSTITUTE(SUBSTITUTE(BD_TS!D3501," ",""),"-","/")</f>
        <v/>
      </c>
      <c r="C3502" s="158">
        <f>BD_TS!E3501</f>
        <v>0</v>
      </c>
      <c r="D3502" s="159">
        <f>BD_TS!F3501</f>
        <v>0</v>
      </c>
      <c r="E3502" s="160">
        <f>BD_TS!B3501</f>
        <v>0</v>
      </c>
      <c r="F3502" s="161">
        <f>BD_TS!C3501</f>
        <v>0</v>
      </c>
      <c r="G3502" s="187">
        <f>BD_TS!H3501</f>
        <v>0</v>
      </c>
      <c r="H3502" s="158" t="str">
        <f>IF($A3502=0,"",IFERROR(INDEX(BD_Gestão!A:A,MATCH('Banco de Dados'!$B3502,BD_Gestão!$B:$B,0)),"erro"))</f>
        <v/>
      </c>
      <c r="I3502" s="162" t="str">
        <f>IF($A3502=0,"",IFERROR(INDEX(BD_Gestão!E:E,MATCH('Banco de Dados'!$B3502,BD_Gestão!$B:$B,0)),"erro"))</f>
        <v/>
      </c>
      <c r="J3502" s="186" t="str">
        <f>IF($A3502=0,"",IFERROR(INDEX(BD_Gestão!B:B,MATCH('Banco de Dados'!$B3502,BD_Gestão!$B:$B,0)),"erro"))</f>
        <v/>
      </c>
      <c r="K3502" s="158" t="str">
        <f>IF($A3502=0,"",IFERROR(INDEX(BD_Gestão!C:C,MATCH('Banco de Dados'!$B3502,BD_Gestão!$B:$B,0)),"erro"))</f>
        <v/>
      </c>
      <c r="L3502" s="158" t="str">
        <f>IF($A3502=0,"",IFERROR(INDEX(BD_Gestão!H:H,MATCH('Banco de Dados'!$B3502,BD_Gestão!$B:$B,0)),"erro"))</f>
        <v/>
      </c>
      <c r="M3502" s="161" t="str">
        <f>IF($A3502=0,"",IFERROR(INDEX(BD_Gestão!F:F,MATCH('Banco de Dados'!$B3502,BD_Gestão!$B:$B,0)),"erro"))</f>
        <v/>
      </c>
      <c r="N3502" s="161" t="str">
        <f>IF($A3502=0,"",IFERROR(INDEX(BD_Gestão!J:J,MATCH('Banco de Dados'!$B3502,BD_Gestão!$B:$B,0)),"erro"))</f>
        <v/>
      </c>
      <c r="O3502" s="164" t="str">
        <f>IF($A3502=0,"",IFERROR(INDEX(BD_Gestão!K:K,MATCH('Banco de Dados'!$B3502,BD_Gestão!$B:$B,0)),"erro"))</f>
        <v/>
      </c>
      <c r="P3502" s="169" t="str">
        <f t="shared" si="218"/>
        <v/>
      </c>
      <c r="Q3502" s="170" t="str">
        <f t="shared" si="219"/>
        <v/>
      </c>
      <c r="R3502" s="163" t="e">
        <f t="shared" si="216"/>
        <v>#VALUE!</v>
      </c>
      <c r="S3502" s="163" t="e">
        <f t="shared" si="217"/>
        <v>#VALUE!</v>
      </c>
      <c r="T3502" s="163" t="e">
        <f>INDEX(Controle!O:O,MATCH('Banco de Dados'!A3502,Controle!M:M,0))*E3502/100</f>
        <v>#N/A</v>
      </c>
    </row>
    <row r="3503" spans="1:20" hidden="1" x14ac:dyDescent="0.2">
      <c r="A3503" s="158">
        <f>BD_TS!A3502</f>
        <v>0</v>
      </c>
      <c r="B3503" s="158" t="str">
        <f>SUBSTITUTE(SUBSTITUTE(BD_TS!D3502," ",""),"-","/")</f>
        <v/>
      </c>
      <c r="C3503" s="158">
        <f>BD_TS!E3502</f>
        <v>0</v>
      </c>
      <c r="D3503" s="159">
        <f>BD_TS!F3502</f>
        <v>0</v>
      </c>
      <c r="E3503" s="160">
        <f>BD_TS!B3502</f>
        <v>0</v>
      </c>
      <c r="F3503" s="161">
        <f>BD_TS!C3502</f>
        <v>0</v>
      </c>
      <c r="G3503" s="187">
        <f>BD_TS!H3502</f>
        <v>0</v>
      </c>
      <c r="H3503" s="158" t="str">
        <f>IF($A3503=0,"",IFERROR(INDEX(BD_Gestão!A:A,MATCH('Banco de Dados'!$B3503,BD_Gestão!$B:$B,0)),"erro"))</f>
        <v/>
      </c>
      <c r="I3503" s="162" t="str">
        <f>IF($A3503=0,"",IFERROR(INDEX(BD_Gestão!E:E,MATCH('Banco de Dados'!$B3503,BD_Gestão!$B:$B,0)),"erro"))</f>
        <v/>
      </c>
      <c r="J3503" s="186" t="str">
        <f>IF($A3503=0,"",IFERROR(INDEX(BD_Gestão!B:B,MATCH('Banco de Dados'!$B3503,BD_Gestão!$B:$B,0)),"erro"))</f>
        <v/>
      </c>
      <c r="K3503" s="158" t="str">
        <f>IF($A3503=0,"",IFERROR(INDEX(BD_Gestão!C:C,MATCH('Banco de Dados'!$B3503,BD_Gestão!$B:$B,0)),"erro"))</f>
        <v/>
      </c>
      <c r="L3503" s="158" t="str">
        <f>IF($A3503=0,"",IFERROR(INDEX(BD_Gestão!H:H,MATCH('Banco de Dados'!$B3503,BD_Gestão!$B:$B,0)),"erro"))</f>
        <v/>
      </c>
      <c r="M3503" s="161" t="str">
        <f>IF($A3503=0,"",IFERROR(INDEX(BD_Gestão!F:F,MATCH('Banco de Dados'!$B3503,BD_Gestão!$B:$B,0)),"erro"))</f>
        <v/>
      </c>
      <c r="N3503" s="161" t="str">
        <f>IF($A3503=0,"",IFERROR(INDEX(BD_Gestão!J:J,MATCH('Banco de Dados'!$B3503,BD_Gestão!$B:$B,0)),"erro"))</f>
        <v/>
      </c>
      <c r="O3503" s="164" t="str">
        <f>IF($A3503=0,"",IFERROR(INDEX(BD_Gestão!K:K,MATCH('Banco de Dados'!$B3503,BD_Gestão!$B:$B,0)),"erro"))</f>
        <v/>
      </c>
      <c r="P3503" s="169" t="str">
        <f t="shared" si="218"/>
        <v/>
      </c>
      <c r="Q3503" s="170" t="str">
        <f t="shared" si="219"/>
        <v/>
      </c>
      <c r="R3503" s="163" t="e">
        <f t="shared" si="216"/>
        <v>#VALUE!</v>
      </c>
      <c r="S3503" s="163" t="e">
        <f t="shared" si="217"/>
        <v>#VALUE!</v>
      </c>
      <c r="T3503" s="163" t="e">
        <f>INDEX(Controle!O:O,MATCH('Banco de Dados'!A3503,Controle!M:M,0))*E3503/100</f>
        <v>#N/A</v>
      </c>
    </row>
    <row r="3504" spans="1:20" hidden="1" x14ac:dyDescent="0.2">
      <c r="A3504" s="158">
        <f>BD_TS!A3503</f>
        <v>0</v>
      </c>
      <c r="B3504" s="158" t="str">
        <f>SUBSTITUTE(SUBSTITUTE(BD_TS!D3503," ",""),"-","/")</f>
        <v/>
      </c>
      <c r="C3504" s="158">
        <f>BD_TS!E3503</f>
        <v>0</v>
      </c>
      <c r="D3504" s="159">
        <f>BD_TS!F3503</f>
        <v>0</v>
      </c>
      <c r="E3504" s="160">
        <f>BD_TS!B3503</f>
        <v>0</v>
      </c>
      <c r="F3504" s="161">
        <f>BD_TS!C3503</f>
        <v>0</v>
      </c>
      <c r="G3504" s="187">
        <f>BD_TS!H3503</f>
        <v>0</v>
      </c>
      <c r="H3504" s="158" t="str">
        <f>IF($A3504=0,"",IFERROR(INDEX(BD_Gestão!A:A,MATCH('Banco de Dados'!$B3504,BD_Gestão!$B:$B,0)),"erro"))</f>
        <v/>
      </c>
      <c r="I3504" s="162" t="str">
        <f>IF($A3504=0,"",IFERROR(INDEX(BD_Gestão!E:E,MATCH('Banco de Dados'!$B3504,BD_Gestão!$B:$B,0)),"erro"))</f>
        <v/>
      </c>
      <c r="J3504" s="186" t="str">
        <f>IF($A3504=0,"",IFERROR(INDEX(BD_Gestão!B:B,MATCH('Banco de Dados'!$B3504,BD_Gestão!$B:$B,0)),"erro"))</f>
        <v/>
      </c>
      <c r="K3504" s="158" t="str">
        <f>IF($A3504=0,"",IFERROR(INDEX(BD_Gestão!C:C,MATCH('Banco de Dados'!$B3504,BD_Gestão!$B:$B,0)),"erro"))</f>
        <v/>
      </c>
      <c r="L3504" s="158" t="str">
        <f>IF($A3504=0,"",IFERROR(INDEX(BD_Gestão!H:H,MATCH('Banco de Dados'!$B3504,BD_Gestão!$B:$B,0)),"erro"))</f>
        <v/>
      </c>
      <c r="M3504" s="161" t="str">
        <f>IF($A3504=0,"",IFERROR(INDEX(BD_Gestão!F:F,MATCH('Banco de Dados'!$B3504,BD_Gestão!$B:$B,0)),"erro"))</f>
        <v/>
      </c>
      <c r="N3504" s="161" t="str">
        <f>IF($A3504=0,"",IFERROR(INDEX(BD_Gestão!J:J,MATCH('Banco de Dados'!$B3504,BD_Gestão!$B:$B,0)),"erro"))</f>
        <v/>
      </c>
      <c r="O3504" s="164" t="str">
        <f>IF($A3504=0,"",IFERROR(INDEX(BD_Gestão!K:K,MATCH('Banco de Dados'!$B3504,BD_Gestão!$B:$B,0)),"erro"))</f>
        <v/>
      </c>
      <c r="P3504" s="169" t="str">
        <f t="shared" si="218"/>
        <v/>
      </c>
      <c r="Q3504" s="170" t="str">
        <f t="shared" si="219"/>
        <v/>
      </c>
      <c r="R3504" s="163" t="e">
        <f t="shared" si="216"/>
        <v>#VALUE!</v>
      </c>
      <c r="S3504" s="163" t="e">
        <f t="shared" si="217"/>
        <v>#VALUE!</v>
      </c>
      <c r="T3504" s="163" t="e">
        <f>INDEX(Controle!O:O,MATCH('Banco de Dados'!A3504,Controle!M:M,0))*E3504/100</f>
        <v>#N/A</v>
      </c>
    </row>
    <row r="3505" spans="1:20" hidden="1" x14ac:dyDescent="0.2">
      <c r="A3505" s="158">
        <f>BD_TS!A3504</f>
        <v>0</v>
      </c>
      <c r="B3505" s="158" t="str">
        <f>SUBSTITUTE(SUBSTITUTE(BD_TS!D3504," ",""),"-","/")</f>
        <v/>
      </c>
      <c r="C3505" s="158">
        <f>BD_TS!E3504</f>
        <v>0</v>
      </c>
      <c r="D3505" s="159">
        <f>BD_TS!F3504</f>
        <v>0</v>
      </c>
      <c r="E3505" s="160">
        <f>BD_TS!B3504</f>
        <v>0</v>
      </c>
      <c r="F3505" s="161">
        <f>BD_TS!C3504</f>
        <v>0</v>
      </c>
      <c r="G3505" s="187">
        <f>BD_TS!H3504</f>
        <v>0</v>
      </c>
      <c r="H3505" s="158" t="str">
        <f>IF($A3505=0,"",IFERROR(INDEX(BD_Gestão!A:A,MATCH('Banco de Dados'!$B3505,BD_Gestão!$B:$B,0)),"erro"))</f>
        <v/>
      </c>
      <c r="I3505" s="162" t="str">
        <f>IF($A3505=0,"",IFERROR(INDEX(BD_Gestão!E:E,MATCH('Banco de Dados'!$B3505,BD_Gestão!$B:$B,0)),"erro"))</f>
        <v/>
      </c>
      <c r="J3505" s="186" t="str">
        <f>IF($A3505=0,"",IFERROR(INDEX(BD_Gestão!B:B,MATCH('Banco de Dados'!$B3505,BD_Gestão!$B:$B,0)),"erro"))</f>
        <v/>
      </c>
      <c r="K3505" s="158" t="str">
        <f>IF($A3505=0,"",IFERROR(INDEX(BD_Gestão!C:C,MATCH('Banco de Dados'!$B3505,BD_Gestão!$B:$B,0)),"erro"))</f>
        <v/>
      </c>
      <c r="L3505" s="158" t="str">
        <f>IF($A3505=0,"",IFERROR(INDEX(BD_Gestão!H:H,MATCH('Banco de Dados'!$B3505,BD_Gestão!$B:$B,0)),"erro"))</f>
        <v/>
      </c>
      <c r="M3505" s="161" t="str">
        <f>IF($A3505=0,"",IFERROR(INDEX(BD_Gestão!F:F,MATCH('Banco de Dados'!$B3505,BD_Gestão!$B:$B,0)),"erro"))</f>
        <v/>
      </c>
      <c r="N3505" s="161" t="str">
        <f>IF($A3505=0,"",IFERROR(INDEX(BD_Gestão!J:J,MATCH('Banco de Dados'!$B3505,BD_Gestão!$B:$B,0)),"erro"))</f>
        <v/>
      </c>
      <c r="O3505" s="164" t="str">
        <f>IF($A3505=0,"",IFERROR(INDEX(BD_Gestão!K:K,MATCH('Banco de Dados'!$B3505,BD_Gestão!$B:$B,0)),"erro"))</f>
        <v/>
      </c>
      <c r="P3505" s="169" t="str">
        <f t="shared" si="218"/>
        <v/>
      </c>
      <c r="Q3505" s="170" t="str">
        <f t="shared" si="219"/>
        <v/>
      </c>
      <c r="R3505" s="163" t="e">
        <f t="shared" si="216"/>
        <v>#VALUE!</v>
      </c>
      <c r="S3505" s="163" t="e">
        <f t="shared" si="217"/>
        <v>#VALUE!</v>
      </c>
      <c r="T3505" s="163" t="e">
        <f>INDEX(Controle!O:O,MATCH('Banco de Dados'!A3505,Controle!M:M,0))*E3505/100</f>
        <v>#N/A</v>
      </c>
    </row>
    <row r="3506" spans="1:20" hidden="1" x14ac:dyDescent="0.2">
      <c r="A3506" s="158">
        <f>BD_TS!A3505</f>
        <v>0</v>
      </c>
      <c r="B3506" s="158" t="str">
        <f>SUBSTITUTE(SUBSTITUTE(BD_TS!D3505," ",""),"-","/")</f>
        <v/>
      </c>
      <c r="C3506" s="158">
        <f>BD_TS!E3505</f>
        <v>0</v>
      </c>
      <c r="D3506" s="159">
        <f>BD_TS!F3505</f>
        <v>0</v>
      </c>
      <c r="E3506" s="160">
        <f>BD_TS!B3505</f>
        <v>0</v>
      </c>
      <c r="F3506" s="161">
        <f>BD_TS!C3505</f>
        <v>0</v>
      </c>
      <c r="G3506" s="187">
        <f>BD_TS!H3505</f>
        <v>0</v>
      </c>
      <c r="H3506" s="158" t="str">
        <f>IF($A3506=0,"",IFERROR(INDEX(BD_Gestão!A:A,MATCH('Banco de Dados'!$B3506,BD_Gestão!$B:$B,0)),"erro"))</f>
        <v/>
      </c>
      <c r="I3506" s="162" t="str">
        <f>IF($A3506=0,"",IFERROR(INDEX(BD_Gestão!E:E,MATCH('Banco de Dados'!$B3506,BD_Gestão!$B:$B,0)),"erro"))</f>
        <v/>
      </c>
      <c r="J3506" s="186" t="str">
        <f>IF($A3506=0,"",IFERROR(INDEX(BD_Gestão!B:B,MATCH('Banco de Dados'!$B3506,BD_Gestão!$B:$B,0)),"erro"))</f>
        <v/>
      </c>
      <c r="K3506" s="158" t="str">
        <f>IF($A3506=0,"",IFERROR(INDEX(BD_Gestão!C:C,MATCH('Banco de Dados'!$B3506,BD_Gestão!$B:$B,0)),"erro"))</f>
        <v/>
      </c>
      <c r="L3506" s="158" t="str">
        <f>IF($A3506=0,"",IFERROR(INDEX(BD_Gestão!H:H,MATCH('Banco de Dados'!$B3506,BD_Gestão!$B:$B,0)),"erro"))</f>
        <v/>
      </c>
      <c r="M3506" s="161" t="str">
        <f>IF($A3506=0,"",IFERROR(INDEX(BD_Gestão!F:F,MATCH('Banco de Dados'!$B3506,BD_Gestão!$B:$B,0)),"erro"))</f>
        <v/>
      </c>
      <c r="N3506" s="161" t="str">
        <f>IF($A3506=0,"",IFERROR(INDEX(BD_Gestão!J:J,MATCH('Banco de Dados'!$B3506,BD_Gestão!$B:$B,0)),"erro"))</f>
        <v/>
      </c>
      <c r="O3506" s="164" t="str">
        <f>IF($A3506=0,"",IFERROR(INDEX(BD_Gestão!K:K,MATCH('Banco de Dados'!$B3506,BD_Gestão!$B:$B,0)),"erro"))</f>
        <v/>
      </c>
      <c r="P3506" s="169" t="str">
        <f t="shared" si="218"/>
        <v/>
      </c>
      <c r="Q3506" s="170" t="str">
        <f t="shared" si="219"/>
        <v/>
      </c>
      <c r="R3506" s="163" t="e">
        <f t="shared" si="216"/>
        <v>#VALUE!</v>
      </c>
      <c r="S3506" s="163" t="e">
        <f t="shared" si="217"/>
        <v>#VALUE!</v>
      </c>
      <c r="T3506" s="163" t="e">
        <f>INDEX(Controle!O:O,MATCH('Banco de Dados'!A3506,Controle!M:M,0))*E3506/100</f>
        <v>#N/A</v>
      </c>
    </row>
    <row r="3507" spans="1:20" hidden="1" x14ac:dyDescent="0.2">
      <c r="A3507" s="158">
        <f>BD_TS!A3506</f>
        <v>0</v>
      </c>
      <c r="B3507" s="158" t="str">
        <f>SUBSTITUTE(SUBSTITUTE(BD_TS!D3506," ",""),"-","/")</f>
        <v/>
      </c>
      <c r="C3507" s="158">
        <f>BD_TS!E3506</f>
        <v>0</v>
      </c>
      <c r="D3507" s="159">
        <f>BD_TS!F3506</f>
        <v>0</v>
      </c>
      <c r="E3507" s="160">
        <f>BD_TS!B3506</f>
        <v>0</v>
      </c>
      <c r="F3507" s="161">
        <f>BD_TS!C3506</f>
        <v>0</v>
      </c>
      <c r="G3507" s="187">
        <f>BD_TS!H3506</f>
        <v>0</v>
      </c>
      <c r="H3507" s="158" t="str">
        <f>IF($A3507=0,"",IFERROR(INDEX(BD_Gestão!A:A,MATCH('Banco de Dados'!$B3507,BD_Gestão!$B:$B,0)),"erro"))</f>
        <v/>
      </c>
      <c r="I3507" s="162" t="str">
        <f>IF($A3507=0,"",IFERROR(INDEX(BD_Gestão!E:E,MATCH('Banco de Dados'!$B3507,BD_Gestão!$B:$B,0)),"erro"))</f>
        <v/>
      </c>
      <c r="J3507" s="186" t="str">
        <f>IF($A3507=0,"",IFERROR(INDEX(BD_Gestão!B:B,MATCH('Banco de Dados'!$B3507,BD_Gestão!$B:$B,0)),"erro"))</f>
        <v/>
      </c>
      <c r="K3507" s="158" t="str">
        <f>IF($A3507=0,"",IFERROR(INDEX(BD_Gestão!C:C,MATCH('Banco de Dados'!$B3507,BD_Gestão!$B:$B,0)),"erro"))</f>
        <v/>
      </c>
      <c r="L3507" s="158" t="str">
        <f>IF($A3507=0,"",IFERROR(INDEX(BD_Gestão!H:H,MATCH('Banco de Dados'!$B3507,BD_Gestão!$B:$B,0)),"erro"))</f>
        <v/>
      </c>
      <c r="M3507" s="161" t="str">
        <f>IF($A3507=0,"",IFERROR(INDEX(BD_Gestão!F:F,MATCH('Banco de Dados'!$B3507,BD_Gestão!$B:$B,0)),"erro"))</f>
        <v/>
      </c>
      <c r="N3507" s="161" t="str">
        <f>IF($A3507=0,"",IFERROR(INDEX(BD_Gestão!J:J,MATCH('Banco de Dados'!$B3507,BD_Gestão!$B:$B,0)),"erro"))</f>
        <v/>
      </c>
      <c r="O3507" s="164" t="str">
        <f>IF($A3507=0,"",IFERROR(INDEX(BD_Gestão!K:K,MATCH('Banco de Dados'!$B3507,BD_Gestão!$B:$B,0)),"erro"))</f>
        <v/>
      </c>
      <c r="P3507" s="169" t="str">
        <f t="shared" si="218"/>
        <v/>
      </c>
      <c r="Q3507" s="170" t="str">
        <f t="shared" si="219"/>
        <v/>
      </c>
      <c r="R3507" s="163" t="e">
        <f t="shared" si="216"/>
        <v>#VALUE!</v>
      </c>
      <c r="S3507" s="163" t="e">
        <f t="shared" si="217"/>
        <v>#VALUE!</v>
      </c>
      <c r="T3507" s="163" t="e">
        <f>INDEX(Controle!O:O,MATCH('Banco de Dados'!A3507,Controle!M:M,0))*E3507/100</f>
        <v>#N/A</v>
      </c>
    </row>
    <row r="3508" spans="1:20" hidden="1" x14ac:dyDescent="0.2">
      <c r="A3508" s="158">
        <f>BD_TS!A3507</f>
        <v>0</v>
      </c>
      <c r="B3508" s="158" t="str">
        <f>SUBSTITUTE(SUBSTITUTE(BD_TS!D3507," ",""),"-","/")</f>
        <v/>
      </c>
      <c r="C3508" s="158">
        <f>BD_TS!E3507</f>
        <v>0</v>
      </c>
      <c r="D3508" s="159">
        <f>BD_TS!F3507</f>
        <v>0</v>
      </c>
      <c r="E3508" s="160">
        <f>BD_TS!B3507</f>
        <v>0</v>
      </c>
      <c r="F3508" s="161">
        <f>BD_TS!C3507</f>
        <v>0</v>
      </c>
      <c r="G3508" s="187">
        <f>BD_TS!H3507</f>
        <v>0</v>
      </c>
      <c r="H3508" s="158" t="str">
        <f>IF($A3508=0,"",IFERROR(INDEX(BD_Gestão!A:A,MATCH('Banco de Dados'!$B3508,BD_Gestão!$B:$B,0)),"erro"))</f>
        <v/>
      </c>
      <c r="I3508" s="162" t="str">
        <f>IF($A3508=0,"",IFERROR(INDEX(BD_Gestão!E:E,MATCH('Banco de Dados'!$B3508,BD_Gestão!$B:$B,0)),"erro"))</f>
        <v/>
      </c>
      <c r="J3508" s="186" t="str">
        <f>IF($A3508=0,"",IFERROR(INDEX(BD_Gestão!B:B,MATCH('Banco de Dados'!$B3508,BD_Gestão!$B:$B,0)),"erro"))</f>
        <v/>
      </c>
      <c r="K3508" s="158" t="str">
        <f>IF($A3508=0,"",IFERROR(INDEX(BD_Gestão!C:C,MATCH('Banco de Dados'!$B3508,BD_Gestão!$B:$B,0)),"erro"))</f>
        <v/>
      </c>
      <c r="L3508" s="158" t="str">
        <f>IF($A3508=0,"",IFERROR(INDEX(BD_Gestão!H:H,MATCH('Banco de Dados'!$B3508,BD_Gestão!$B:$B,0)),"erro"))</f>
        <v/>
      </c>
      <c r="M3508" s="161" t="str">
        <f>IF($A3508=0,"",IFERROR(INDEX(BD_Gestão!F:F,MATCH('Banco de Dados'!$B3508,BD_Gestão!$B:$B,0)),"erro"))</f>
        <v/>
      </c>
      <c r="N3508" s="161" t="str">
        <f>IF($A3508=0,"",IFERROR(INDEX(BD_Gestão!J:J,MATCH('Banco de Dados'!$B3508,BD_Gestão!$B:$B,0)),"erro"))</f>
        <v/>
      </c>
      <c r="O3508" s="164" t="str">
        <f>IF($A3508=0,"",IFERROR(INDEX(BD_Gestão!K:K,MATCH('Banco de Dados'!$B3508,BD_Gestão!$B:$B,0)),"erro"))</f>
        <v/>
      </c>
      <c r="P3508" s="169" t="str">
        <f t="shared" si="218"/>
        <v/>
      </c>
      <c r="Q3508" s="170" t="str">
        <f t="shared" si="219"/>
        <v/>
      </c>
      <c r="R3508" s="163" t="e">
        <f t="shared" si="216"/>
        <v>#VALUE!</v>
      </c>
      <c r="S3508" s="163" t="e">
        <f t="shared" si="217"/>
        <v>#VALUE!</v>
      </c>
      <c r="T3508" s="163" t="e">
        <f>INDEX(Controle!O:O,MATCH('Banco de Dados'!A3508,Controle!M:M,0))*E3508/100</f>
        <v>#N/A</v>
      </c>
    </row>
    <row r="3509" spans="1:20" hidden="1" x14ac:dyDescent="0.2">
      <c r="A3509" s="158">
        <f>BD_TS!A3508</f>
        <v>0</v>
      </c>
      <c r="B3509" s="158" t="str">
        <f>SUBSTITUTE(SUBSTITUTE(BD_TS!D3508," ",""),"-","/")</f>
        <v/>
      </c>
      <c r="C3509" s="158">
        <f>BD_TS!E3508</f>
        <v>0</v>
      </c>
      <c r="D3509" s="159">
        <f>BD_TS!F3508</f>
        <v>0</v>
      </c>
      <c r="E3509" s="160">
        <f>BD_TS!B3508</f>
        <v>0</v>
      </c>
      <c r="F3509" s="161">
        <f>BD_TS!C3508</f>
        <v>0</v>
      </c>
      <c r="G3509" s="187">
        <f>BD_TS!H3508</f>
        <v>0</v>
      </c>
      <c r="H3509" s="158" t="str">
        <f>IF($A3509=0,"",IFERROR(INDEX(BD_Gestão!A:A,MATCH('Banco de Dados'!$B3509,BD_Gestão!$B:$B,0)),"erro"))</f>
        <v/>
      </c>
      <c r="I3509" s="162" t="str">
        <f>IF($A3509=0,"",IFERROR(INDEX(BD_Gestão!E:E,MATCH('Banco de Dados'!$B3509,BD_Gestão!$B:$B,0)),"erro"))</f>
        <v/>
      </c>
      <c r="J3509" s="186" t="str">
        <f>IF($A3509=0,"",IFERROR(INDEX(BD_Gestão!B:B,MATCH('Banco de Dados'!$B3509,BD_Gestão!$B:$B,0)),"erro"))</f>
        <v/>
      </c>
      <c r="K3509" s="158" t="str">
        <f>IF($A3509=0,"",IFERROR(INDEX(BD_Gestão!C:C,MATCH('Banco de Dados'!$B3509,BD_Gestão!$B:$B,0)),"erro"))</f>
        <v/>
      </c>
      <c r="L3509" s="158" t="str">
        <f>IF($A3509=0,"",IFERROR(INDEX(BD_Gestão!H:H,MATCH('Banco de Dados'!$B3509,BD_Gestão!$B:$B,0)),"erro"))</f>
        <v/>
      </c>
      <c r="M3509" s="161" t="str">
        <f>IF($A3509=0,"",IFERROR(INDEX(BD_Gestão!F:F,MATCH('Banco de Dados'!$B3509,BD_Gestão!$B:$B,0)),"erro"))</f>
        <v/>
      </c>
      <c r="N3509" s="161" t="str">
        <f>IF($A3509=0,"",IFERROR(INDEX(BD_Gestão!J:J,MATCH('Banco de Dados'!$B3509,BD_Gestão!$B:$B,0)),"erro"))</f>
        <v/>
      </c>
      <c r="O3509" s="164" t="str">
        <f>IF($A3509=0,"",IFERROR(INDEX(BD_Gestão!K:K,MATCH('Banco de Dados'!$B3509,BD_Gestão!$B:$B,0)),"erro"))</f>
        <v/>
      </c>
      <c r="P3509" s="169" t="str">
        <f t="shared" si="218"/>
        <v/>
      </c>
      <c r="Q3509" s="170" t="str">
        <f t="shared" si="219"/>
        <v/>
      </c>
      <c r="R3509" s="163" t="e">
        <f t="shared" si="216"/>
        <v>#VALUE!</v>
      </c>
      <c r="S3509" s="163" t="e">
        <f t="shared" si="217"/>
        <v>#VALUE!</v>
      </c>
      <c r="T3509" s="163" t="e">
        <f>INDEX(Controle!O:O,MATCH('Banco de Dados'!A3509,Controle!M:M,0))*E3509/100</f>
        <v>#N/A</v>
      </c>
    </row>
    <row r="3510" spans="1:20" hidden="1" x14ac:dyDescent="0.2">
      <c r="A3510" s="158">
        <f>BD_TS!A3509</f>
        <v>0</v>
      </c>
      <c r="B3510" s="158" t="str">
        <f>SUBSTITUTE(SUBSTITUTE(BD_TS!D3509," ",""),"-","/")</f>
        <v/>
      </c>
      <c r="C3510" s="158">
        <f>BD_TS!E3509</f>
        <v>0</v>
      </c>
      <c r="D3510" s="159">
        <f>BD_TS!F3509</f>
        <v>0</v>
      </c>
      <c r="E3510" s="160">
        <f>BD_TS!B3509</f>
        <v>0</v>
      </c>
      <c r="F3510" s="161">
        <f>BD_TS!C3509</f>
        <v>0</v>
      </c>
      <c r="G3510" s="187">
        <f>BD_TS!H3509</f>
        <v>0</v>
      </c>
      <c r="H3510" s="158" t="str">
        <f>IF($A3510=0,"",IFERROR(INDEX(BD_Gestão!A:A,MATCH('Banco de Dados'!$B3510,BD_Gestão!$B:$B,0)),"erro"))</f>
        <v/>
      </c>
      <c r="I3510" s="162" t="str">
        <f>IF($A3510=0,"",IFERROR(INDEX(BD_Gestão!E:E,MATCH('Banco de Dados'!$B3510,BD_Gestão!$B:$B,0)),"erro"))</f>
        <v/>
      </c>
      <c r="J3510" s="186" t="str">
        <f>IF($A3510=0,"",IFERROR(INDEX(BD_Gestão!B:B,MATCH('Banco de Dados'!$B3510,BD_Gestão!$B:$B,0)),"erro"))</f>
        <v/>
      </c>
      <c r="K3510" s="158" t="str">
        <f>IF($A3510=0,"",IFERROR(INDEX(BD_Gestão!C:C,MATCH('Banco de Dados'!$B3510,BD_Gestão!$B:$B,0)),"erro"))</f>
        <v/>
      </c>
      <c r="L3510" s="158" t="str">
        <f>IF($A3510=0,"",IFERROR(INDEX(BD_Gestão!H:H,MATCH('Banco de Dados'!$B3510,BD_Gestão!$B:$B,0)),"erro"))</f>
        <v/>
      </c>
      <c r="M3510" s="161" t="str">
        <f>IF($A3510=0,"",IFERROR(INDEX(BD_Gestão!F:F,MATCH('Banco de Dados'!$B3510,BD_Gestão!$B:$B,0)),"erro"))</f>
        <v/>
      </c>
      <c r="N3510" s="161" t="str">
        <f>IF($A3510=0,"",IFERROR(INDEX(BD_Gestão!J:J,MATCH('Banco de Dados'!$B3510,BD_Gestão!$B:$B,0)),"erro"))</f>
        <v/>
      </c>
      <c r="O3510" s="164" t="str">
        <f>IF($A3510=0,"",IFERROR(INDEX(BD_Gestão!K:K,MATCH('Banco de Dados'!$B3510,BD_Gestão!$B:$B,0)),"erro"))</f>
        <v/>
      </c>
      <c r="P3510" s="169" t="str">
        <f t="shared" si="218"/>
        <v/>
      </c>
      <c r="Q3510" s="170" t="str">
        <f t="shared" si="219"/>
        <v/>
      </c>
      <c r="R3510" s="163" t="e">
        <f t="shared" si="216"/>
        <v>#VALUE!</v>
      </c>
      <c r="S3510" s="163" t="e">
        <f t="shared" si="217"/>
        <v>#VALUE!</v>
      </c>
      <c r="T3510" s="163" t="e">
        <f>INDEX(Controle!O:O,MATCH('Banco de Dados'!A3510,Controle!M:M,0))*E3510/100</f>
        <v>#N/A</v>
      </c>
    </row>
    <row r="3511" spans="1:20" hidden="1" x14ac:dyDescent="0.2">
      <c r="A3511" s="158">
        <f>BD_TS!A3510</f>
        <v>0</v>
      </c>
      <c r="B3511" s="158" t="str">
        <f>SUBSTITUTE(SUBSTITUTE(BD_TS!D3510," ",""),"-","/")</f>
        <v/>
      </c>
      <c r="C3511" s="158">
        <f>BD_TS!E3510</f>
        <v>0</v>
      </c>
      <c r="D3511" s="159">
        <f>BD_TS!F3510</f>
        <v>0</v>
      </c>
      <c r="E3511" s="160">
        <f>BD_TS!B3510</f>
        <v>0</v>
      </c>
      <c r="F3511" s="161">
        <f>BD_TS!C3510</f>
        <v>0</v>
      </c>
      <c r="G3511" s="187">
        <f>BD_TS!H3510</f>
        <v>0</v>
      </c>
      <c r="H3511" s="158" t="str">
        <f>IF($A3511=0,"",IFERROR(INDEX(BD_Gestão!A:A,MATCH('Banco de Dados'!$B3511,BD_Gestão!$B:$B,0)),"erro"))</f>
        <v/>
      </c>
      <c r="I3511" s="162" t="str">
        <f>IF($A3511=0,"",IFERROR(INDEX(BD_Gestão!E:E,MATCH('Banco de Dados'!$B3511,BD_Gestão!$B:$B,0)),"erro"))</f>
        <v/>
      </c>
      <c r="J3511" s="186" t="str">
        <f>IF($A3511=0,"",IFERROR(INDEX(BD_Gestão!B:B,MATCH('Banco de Dados'!$B3511,BD_Gestão!$B:$B,0)),"erro"))</f>
        <v/>
      </c>
      <c r="K3511" s="158" t="str">
        <f>IF($A3511=0,"",IFERROR(INDEX(BD_Gestão!C:C,MATCH('Banco de Dados'!$B3511,BD_Gestão!$B:$B,0)),"erro"))</f>
        <v/>
      </c>
      <c r="L3511" s="158" t="str">
        <f>IF($A3511=0,"",IFERROR(INDEX(BD_Gestão!H:H,MATCH('Banco de Dados'!$B3511,BD_Gestão!$B:$B,0)),"erro"))</f>
        <v/>
      </c>
      <c r="M3511" s="161" t="str">
        <f>IF($A3511=0,"",IFERROR(INDEX(BD_Gestão!F:F,MATCH('Banco de Dados'!$B3511,BD_Gestão!$B:$B,0)),"erro"))</f>
        <v/>
      </c>
      <c r="N3511" s="161" t="str">
        <f>IF($A3511=0,"",IFERROR(INDEX(BD_Gestão!J:J,MATCH('Banco de Dados'!$B3511,BD_Gestão!$B:$B,0)),"erro"))</f>
        <v/>
      </c>
      <c r="O3511" s="164" t="str">
        <f>IF($A3511=0,"",IFERROR(INDEX(BD_Gestão!K:K,MATCH('Banco de Dados'!$B3511,BD_Gestão!$B:$B,0)),"erro"))</f>
        <v/>
      </c>
      <c r="P3511" s="169" t="str">
        <f t="shared" si="218"/>
        <v/>
      </c>
      <c r="Q3511" s="170" t="str">
        <f t="shared" si="219"/>
        <v/>
      </c>
      <c r="R3511" s="163" t="e">
        <f t="shared" si="216"/>
        <v>#VALUE!</v>
      </c>
      <c r="S3511" s="163" t="e">
        <f t="shared" si="217"/>
        <v>#VALUE!</v>
      </c>
      <c r="T3511" s="163" t="e">
        <f>INDEX(Controle!O:O,MATCH('Banco de Dados'!A3511,Controle!M:M,0))*E3511/100</f>
        <v>#N/A</v>
      </c>
    </row>
    <row r="3512" spans="1:20" hidden="1" x14ac:dyDescent="0.2">
      <c r="A3512" s="158">
        <f>BD_TS!A3511</f>
        <v>0</v>
      </c>
      <c r="B3512" s="158" t="str">
        <f>SUBSTITUTE(SUBSTITUTE(BD_TS!D3511," ",""),"-","/")</f>
        <v/>
      </c>
      <c r="C3512" s="158">
        <f>BD_TS!E3511</f>
        <v>0</v>
      </c>
      <c r="D3512" s="159">
        <f>BD_TS!F3511</f>
        <v>0</v>
      </c>
      <c r="E3512" s="160">
        <f>BD_TS!B3511</f>
        <v>0</v>
      </c>
      <c r="F3512" s="161">
        <f>BD_TS!C3511</f>
        <v>0</v>
      </c>
      <c r="G3512" s="187">
        <f>BD_TS!H3511</f>
        <v>0</v>
      </c>
      <c r="H3512" s="158" t="str">
        <f>IF($A3512=0,"",IFERROR(INDEX(BD_Gestão!A:A,MATCH('Banco de Dados'!$B3512,BD_Gestão!$B:$B,0)),"erro"))</f>
        <v/>
      </c>
      <c r="I3512" s="162" t="str">
        <f>IF($A3512=0,"",IFERROR(INDEX(BD_Gestão!E:E,MATCH('Banco de Dados'!$B3512,BD_Gestão!$B:$B,0)),"erro"))</f>
        <v/>
      </c>
      <c r="J3512" s="186" t="str">
        <f>IF($A3512=0,"",IFERROR(INDEX(BD_Gestão!B:B,MATCH('Banco de Dados'!$B3512,BD_Gestão!$B:$B,0)),"erro"))</f>
        <v/>
      </c>
      <c r="K3512" s="158" t="str">
        <f>IF($A3512=0,"",IFERROR(INDEX(BD_Gestão!C:C,MATCH('Banco de Dados'!$B3512,BD_Gestão!$B:$B,0)),"erro"))</f>
        <v/>
      </c>
      <c r="L3512" s="158" t="str">
        <f>IF($A3512=0,"",IFERROR(INDEX(BD_Gestão!H:H,MATCH('Banco de Dados'!$B3512,BD_Gestão!$B:$B,0)),"erro"))</f>
        <v/>
      </c>
      <c r="M3512" s="161" t="str">
        <f>IF($A3512=0,"",IFERROR(INDEX(BD_Gestão!F:F,MATCH('Banco de Dados'!$B3512,BD_Gestão!$B:$B,0)),"erro"))</f>
        <v/>
      </c>
      <c r="N3512" s="161" t="str">
        <f>IF($A3512=0,"",IFERROR(INDEX(BD_Gestão!J:J,MATCH('Banco de Dados'!$B3512,BD_Gestão!$B:$B,0)),"erro"))</f>
        <v/>
      </c>
      <c r="O3512" s="164" t="str">
        <f>IF($A3512=0,"",IFERROR(INDEX(BD_Gestão!K:K,MATCH('Banco de Dados'!$B3512,BD_Gestão!$B:$B,0)),"erro"))</f>
        <v/>
      </c>
      <c r="P3512" s="169" t="str">
        <f t="shared" si="218"/>
        <v/>
      </c>
      <c r="Q3512" s="170" t="str">
        <f t="shared" si="219"/>
        <v/>
      </c>
      <c r="R3512" s="163" t="e">
        <f t="shared" si="216"/>
        <v>#VALUE!</v>
      </c>
      <c r="S3512" s="163" t="e">
        <f t="shared" si="217"/>
        <v>#VALUE!</v>
      </c>
      <c r="T3512" s="163" t="e">
        <f>INDEX(Controle!O:O,MATCH('Banco de Dados'!A3512,Controle!M:M,0))*E3512/100</f>
        <v>#N/A</v>
      </c>
    </row>
    <row r="3513" spans="1:20" hidden="1" x14ac:dyDescent="0.2">
      <c r="A3513" s="158">
        <f>BD_TS!A3512</f>
        <v>0</v>
      </c>
      <c r="B3513" s="158" t="str">
        <f>SUBSTITUTE(SUBSTITUTE(BD_TS!D3512," ",""),"-","/")</f>
        <v/>
      </c>
      <c r="C3513" s="158">
        <f>BD_TS!E3512</f>
        <v>0</v>
      </c>
      <c r="D3513" s="159">
        <f>BD_TS!F3512</f>
        <v>0</v>
      </c>
      <c r="E3513" s="160">
        <f>BD_TS!B3512</f>
        <v>0</v>
      </c>
      <c r="F3513" s="161">
        <f>BD_TS!C3512</f>
        <v>0</v>
      </c>
      <c r="G3513" s="187">
        <f>BD_TS!H3512</f>
        <v>0</v>
      </c>
      <c r="H3513" s="158" t="str">
        <f>IF($A3513=0,"",IFERROR(INDEX(BD_Gestão!A:A,MATCH('Banco de Dados'!$B3513,BD_Gestão!$B:$B,0)),"erro"))</f>
        <v/>
      </c>
      <c r="I3513" s="162" t="str">
        <f>IF($A3513=0,"",IFERROR(INDEX(BD_Gestão!E:E,MATCH('Banco de Dados'!$B3513,BD_Gestão!$B:$B,0)),"erro"))</f>
        <v/>
      </c>
      <c r="J3513" s="186" t="str">
        <f>IF($A3513=0,"",IFERROR(INDEX(BD_Gestão!B:B,MATCH('Banco de Dados'!$B3513,BD_Gestão!$B:$B,0)),"erro"))</f>
        <v/>
      </c>
      <c r="K3513" s="158" t="str">
        <f>IF($A3513=0,"",IFERROR(INDEX(BD_Gestão!C:C,MATCH('Banco de Dados'!$B3513,BD_Gestão!$B:$B,0)),"erro"))</f>
        <v/>
      </c>
      <c r="L3513" s="158" t="str">
        <f>IF($A3513=0,"",IFERROR(INDEX(BD_Gestão!H:H,MATCH('Banco de Dados'!$B3513,BD_Gestão!$B:$B,0)),"erro"))</f>
        <v/>
      </c>
      <c r="M3513" s="161" t="str">
        <f>IF($A3513=0,"",IFERROR(INDEX(BD_Gestão!F:F,MATCH('Banco de Dados'!$B3513,BD_Gestão!$B:$B,0)),"erro"))</f>
        <v/>
      </c>
      <c r="N3513" s="161" t="str">
        <f>IF($A3513=0,"",IFERROR(INDEX(BD_Gestão!J:J,MATCH('Banco de Dados'!$B3513,BD_Gestão!$B:$B,0)),"erro"))</f>
        <v/>
      </c>
      <c r="O3513" s="164" t="str">
        <f>IF($A3513=0,"",IFERROR(INDEX(BD_Gestão!K:K,MATCH('Banco de Dados'!$B3513,BD_Gestão!$B:$B,0)),"erro"))</f>
        <v/>
      </c>
      <c r="P3513" s="169" t="str">
        <f t="shared" si="218"/>
        <v/>
      </c>
      <c r="Q3513" s="170" t="str">
        <f t="shared" si="219"/>
        <v/>
      </c>
      <c r="R3513" s="163" t="e">
        <f t="shared" si="216"/>
        <v>#VALUE!</v>
      </c>
      <c r="S3513" s="163" t="e">
        <f t="shared" si="217"/>
        <v>#VALUE!</v>
      </c>
      <c r="T3513" s="163" t="e">
        <f>INDEX(Controle!O:O,MATCH('Banco de Dados'!A3513,Controle!M:M,0))*E3513/100</f>
        <v>#N/A</v>
      </c>
    </row>
    <row r="3514" spans="1:20" hidden="1" x14ac:dyDescent="0.2">
      <c r="A3514" s="158">
        <f>BD_TS!A3513</f>
        <v>0</v>
      </c>
      <c r="B3514" s="158" t="str">
        <f>SUBSTITUTE(SUBSTITUTE(BD_TS!D3513," ",""),"-","/")</f>
        <v/>
      </c>
      <c r="C3514" s="158">
        <f>BD_TS!E3513</f>
        <v>0</v>
      </c>
      <c r="D3514" s="159">
        <f>BD_TS!F3513</f>
        <v>0</v>
      </c>
      <c r="E3514" s="160">
        <f>BD_TS!B3513</f>
        <v>0</v>
      </c>
      <c r="F3514" s="161">
        <f>BD_TS!C3513</f>
        <v>0</v>
      </c>
      <c r="G3514" s="187">
        <f>BD_TS!H3513</f>
        <v>0</v>
      </c>
      <c r="H3514" s="158" t="str">
        <f>IF($A3514=0,"",IFERROR(INDEX(BD_Gestão!A:A,MATCH('Banco de Dados'!$B3514,BD_Gestão!$B:$B,0)),"erro"))</f>
        <v/>
      </c>
      <c r="I3514" s="162" t="str">
        <f>IF($A3514=0,"",IFERROR(INDEX(BD_Gestão!E:E,MATCH('Banco de Dados'!$B3514,BD_Gestão!$B:$B,0)),"erro"))</f>
        <v/>
      </c>
      <c r="J3514" s="186" t="str">
        <f>IF($A3514=0,"",IFERROR(INDEX(BD_Gestão!B:B,MATCH('Banco de Dados'!$B3514,BD_Gestão!$B:$B,0)),"erro"))</f>
        <v/>
      </c>
      <c r="K3514" s="158" t="str">
        <f>IF($A3514=0,"",IFERROR(INDEX(BD_Gestão!C:C,MATCH('Banco de Dados'!$B3514,BD_Gestão!$B:$B,0)),"erro"))</f>
        <v/>
      </c>
      <c r="L3514" s="158" t="str">
        <f>IF($A3514=0,"",IFERROR(INDEX(BD_Gestão!H:H,MATCH('Banco de Dados'!$B3514,BD_Gestão!$B:$B,0)),"erro"))</f>
        <v/>
      </c>
      <c r="M3514" s="161" t="str">
        <f>IF($A3514=0,"",IFERROR(INDEX(BD_Gestão!F:F,MATCH('Banco de Dados'!$B3514,BD_Gestão!$B:$B,0)),"erro"))</f>
        <v/>
      </c>
      <c r="N3514" s="161" t="str">
        <f>IF($A3514=0,"",IFERROR(INDEX(BD_Gestão!J:J,MATCH('Banco de Dados'!$B3514,BD_Gestão!$B:$B,0)),"erro"))</f>
        <v/>
      </c>
      <c r="O3514" s="164" t="str">
        <f>IF($A3514=0,"",IFERROR(INDEX(BD_Gestão!K:K,MATCH('Banco de Dados'!$B3514,BD_Gestão!$B:$B,0)),"erro"))</f>
        <v/>
      </c>
      <c r="P3514" s="169" t="str">
        <f t="shared" si="218"/>
        <v/>
      </c>
      <c r="Q3514" s="170" t="str">
        <f t="shared" si="219"/>
        <v/>
      </c>
      <c r="R3514" s="163" t="e">
        <f t="shared" si="216"/>
        <v>#VALUE!</v>
      </c>
      <c r="S3514" s="163" t="e">
        <f t="shared" si="217"/>
        <v>#VALUE!</v>
      </c>
      <c r="T3514" s="163" t="e">
        <f>INDEX(Controle!O:O,MATCH('Banco de Dados'!A3514,Controle!M:M,0))*E3514/100</f>
        <v>#N/A</v>
      </c>
    </row>
    <row r="3515" spans="1:20" hidden="1" x14ac:dyDescent="0.2">
      <c r="A3515" s="158">
        <f>BD_TS!A3514</f>
        <v>0</v>
      </c>
      <c r="B3515" s="158" t="str">
        <f>SUBSTITUTE(SUBSTITUTE(BD_TS!D3514," ",""),"-","/")</f>
        <v/>
      </c>
      <c r="C3515" s="158">
        <f>BD_TS!E3514</f>
        <v>0</v>
      </c>
      <c r="D3515" s="159">
        <f>BD_TS!F3514</f>
        <v>0</v>
      </c>
      <c r="E3515" s="160">
        <f>BD_TS!B3514</f>
        <v>0</v>
      </c>
      <c r="F3515" s="161">
        <f>BD_TS!C3514</f>
        <v>0</v>
      </c>
      <c r="G3515" s="187">
        <f>BD_TS!H3514</f>
        <v>0</v>
      </c>
      <c r="H3515" s="158" t="str">
        <f>IF($A3515=0,"",IFERROR(INDEX(BD_Gestão!A:A,MATCH('Banco de Dados'!$B3515,BD_Gestão!$B:$B,0)),"erro"))</f>
        <v/>
      </c>
      <c r="I3515" s="162" t="str">
        <f>IF($A3515=0,"",IFERROR(INDEX(BD_Gestão!E:E,MATCH('Banco de Dados'!$B3515,BD_Gestão!$B:$B,0)),"erro"))</f>
        <v/>
      </c>
      <c r="J3515" s="186" t="str">
        <f>IF($A3515=0,"",IFERROR(INDEX(BD_Gestão!B:B,MATCH('Banco de Dados'!$B3515,BD_Gestão!$B:$B,0)),"erro"))</f>
        <v/>
      </c>
      <c r="K3515" s="158" t="str">
        <f>IF($A3515=0,"",IFERROR(INDEX(BD_Gestão!C:C,MATCH('Banco de Dados'!$B3515,BD_Gestão!$B:$B,0)),"erro"))</f>
        <v/>
      </c>
      <c r="L3515" s="158" t="str">
        <f>IF($A3515=0,"",IFERROR(INDEX(BD_Gestão!H:H,MATCH('Banco de Dados'!$B3515,BD_Gestão!$B:$B,0)),"erro"))</f>
        <v/>
      </c>
      <c r="M3515" s="161" t="str">
        <f>IF($A3515=0,"",IFERROR(INDEX(BD_Gestão!F:F,MATCH('Banco de Dados'!$B3515,BD_Gestão!$B:$B,0)),"erro"))</f>
        <v/>
      </c>
      <c r="N3515" s="161" t="str">
        <f>IF($A3515=0,"",IFERROR(INDEX(BD_Gestão!J:J,MATCH('Banco de Dados'!$B3515,BD_Gestão!$B:$B,0)),"erro"))</f>
        <v/>
      </c>
      <c r="O3515" s="164" t="str">
        <f>IF($A3515=0,"",IFERROR(INDEX(BD_Gestão!K:K,MATCH('Banco de Dados'!$B3515,BD_Gestão!$B:$B,0)),"erro"))</f>
        <v/>
      </c>
      <c r="P3515" s="169" t="str">
        <f t="shared" si="218"/>
        <v/>
      </c>
      <c r="Q3515" s="170" t="str">
        <f t="shared" si="219"/>
        <v/>
      </c>
      <c r="R3515" s="163" t="e">
        <f t="shared" si="216"/>
        <v>#VALUE!</v>
      </c>
      <c r="S3515" s="163" t="e">
        <f t="shared" si="217"/>
        <v>#VALUE!</v>
      </c>
      <c r="T3515" s="163" t="e">
        <f>INDEX(Controle!O:O,MATCH('Banco de Dados'!A3515,Controle!M:M,0))*E3515/100</f>
        <v>#N/A</v>
      </c>
    </row>
    <row r="3516" spans="1:20" hidden="1" x14ac:dyDescent="0.2">
      <c r="A3516" s="158">
        <f>BD_TS!A3515</f>
        <v>0</v>
      </c>
      <c r="B3516" s="158" t="str">
        <f>SUBSTITUTE(SUBSTITUTE(BD_TS!D3515," ",""),"-","/")</f>
        <v/>
      </c>
      <c r="C3516" s="158">
        <f>BD_TS!E3515</f>
        <v>0</v>
      </c>
      <c r="D3516" s="159">
        <f>BD_TS!F3515</f>
        <v>0</v>
      </c>
      <c r="E3516" s="160">
        <f>BD_TS!B3515</f>
        <v>0</v>
      </c>
      <c r="F3516" s="161">
        <f>BD_TS!C3515</f>
        <v>0</v>
      </c>
      <c r="G3516" s="187">
        <f>BD_TS!H3515</f>
        <v>0</v>
      </c>
      <c r="H3516" s="158" t="str">
        <f>IF($A3516=0,"",IFERROR(INDEX(BD_Gestão!A:A,MATCH('Banco de Dados'!$B3516,BD_Gestão!$B:$B,0)),"erro"))</f>
        <v/>
      </c>
      <c r="I3516" s="162" t="str">
        <f>IF($A3516=0,"",IFERROR(INDEX(BD_Gestão!E:E,MATCH('Banco de Dados'!$B3516,BD_Gestão!$B:$B,0)),"erro"))</f>
        <v/>
      </c>
      <c r="J3516" s="186" t="str">
        <f>IF($A3516=0,"",IFERROR(INDEX(BD_Gestão!B:B,MATCH('Banco de Dados'!$B3516,BD_Gestão!$B:$B,0)),"erro"))</f>
        <v/>
      </c>
      <c r="K3516" s="158" t="str">
        <f>IF($A3516=0,"",IFERROR(INDEX(BD_Gestão!C:C,MATCH('Banco de Dados'!$B3516,BD_Gestão!$B:$B,0)),"erro"))</f>
        <v/>
      </c>
      <c r="L3516" s="158" t="str">
        <f>IF($A3516=0,"",IFERROR(INDEX(BD_Gestão!H:H,MATCH('Banco de Dados'!$B3516,BD_Gestão!$B:$B,0)),"erro"))</f>
        <v/>
      </c>
      <c r="M3516" s="161" t="str">
        <f>IF($A3516=0,"",IFERROR(INDEX(BD_Gestão!F:F,MATCH('Banco de Dados'!$B3516,BD_Gestão!$B:$B,0)),"erro"))</f>
        <v/>
      </c>
      <c r="N3516" s="161" t="str">
        <f>IF($A3516=0,"",IFERROR(INDEX(BD_Gestão!J:J,MATCH('Banco de Dados'!$B3516,BD_Gestão!$B:$B,0)),"erro"))</f>
        <v/>
      </c>
      <c r="O3516" s="164" t="str">
        <f>IF($A3516=0,"",IFERROR(INDEX(BD_Gestão!K:K,MATCH('Banco de Dados'!$B3516,BD_Gestão!$B:$B,0)),"erro"))</f>
        <v/>
      </c>
      <c r="P3516" s="169" t="str">
        <f t="shared" si="218"/>
        <v/>
      </c>
      <c r="Q3516" s="170" t="str">
        <f t="shared" si="219"/>
        <v/>
      </c>
      <c r="R3516" s="163" t="e">
        <f t="shared" si="216"/>
        <v>#VALUE!</v>
      </c>
      <c r="S3516" s="163" t="e">
        <f t="shared" si="217"/>
        <v>#VALUE!</v>
      </c>
      <c r="T3516" s="163" t="e">
        <f>INDEX(Controle!O:O,MATCH('Banco de Dados'!A3516,Controle!M:M,0))*E3516/100</f>
        <v>#N/A</v>
      </c>
    </row>
    <row r="3517" spans="1:20" hidden="1" x14ac:dyDescent="0.2">
      <c r="A3517" s="158">
        <f>BD_TS!A3516</f>
        <v>0</v>
      </c>
      <c r="B3517" s="158" t="str">
        <f>SUBSTITUTE(SUBSTITUTE(BD_TS!D3516," ",""),"-","/")</f>
        <v/>
      </c>
      <c r="C3517" s="158">
        <f>BD_TS!E3516</f>
        <v>0</v>
      </c>
      <c r="D3517" s="159">
        <f>BD_TS!F3516</f>
        <v>0</v>
      </c>
      <c r="E3517" s="160">
        <f>BD_TS!B3516</f>
        <v>0</v>
      </c>
      <c r="F3517" s="161">
        <f>BD_TS!C3516</f>
        <v>0</v>
      </c>
      <c r="G3517" s="187">
        <f>BD_TS!H3516</f>
        <v>0</v>
      </c>
      <c r="H3517" s="158" t="str">
        <f>IF($A3517=0,"",IFERROR(INDEX(BD_Gestão!A:A,MATCH('Banco de Dados'!$B3517,BD_Gestão!$B:$B,0)),"erro"))</f>
        <v/>
      </c>
      <c r="I3517" s="162" t="str">
        <f>IF($A3517=0,"",IFERROR(INDEX(BD_Gestão!E:E,MATCH('Banco de Dados'!$B3517,BD_Gestão!$B:$B,0)),"erro"))</f>
        <v/>
      </c>
      <c r="J3517" s="186" t="str">
        <f>IF($A3517=0,"",IFERROR(INDEX(BD_Gestão!B:B,MATCH('Banco de Dados'!$B3517,BD_Gestão!$B:$B,0)),"erro"))</f>
        <v/>
      </c>
      <c r="K3517" s="158" t="str">
        <f>IF($A3517=0,"",IFERROR(INDEX(BD_Gestão!C:C,MATCH('Banco de Dados'!$B3517,BD_Gestão!$B:$B,0)),"erro"))</f>
        <v/>
      </c>
      <c r="L3517" s="158" t="str">
        <f>IF($A3517=0,"",IFERROR(INDEX(BD_Gestão!H:H,MATCH('Banco de Dados'!$B3517,BD_Gestão!$B:$B,0)),"erro"))</f>
        <v/>
      </c>
      <c r="M3517" s="161" t="str">
        <f>IF($A3517=0,"",IFERROR(INDEX(BD_Gestão!F:F,MATCH('Banco de Dados'!$B3517,BD_Gestão!$B:$B,0)),"erro"))</f>
        <v/>
      </c>
      <c r="N3517" s="161" t="str">
        <f>IF($A3517=0,"",IFERROR(INDEX(BD_Gestão!J:J,MATCH('Banco de Dados'!$B3517,BD_Gestão!$B:$B,0)),"erro"))</f>
        <v/>
      </c>
      <c r="O3517" s="164" t="str">
        <f>IF($A3517=0,"",IFERROR(INDEX(BD_Gestão!K:K,MATCH('Banco de Dados'!$B3517,BD_Gestão!$B:$B,0)),"erro"))</f>
        <v/>
      </c>
      <c r="P3517" s="169" t="str">
        <f t="shared" si="218"/>
        <v/>
      </c>
      <c r="Q3517" s="170" t="str">
        <f t="shared" si="219"/>
        <v/>
      </c>
      <c r="R3517" s="163" t="e">
        <f t="shared" si="216"/>
        <v>#VALUE!</v>
      </c>
      <c r="S3517" s="163" t="e">
        <f t="shared" si="217"/>
        <v>#VALUE!</v>
      </c>
      <c r="T3517" s="163" t="e">
        <f>INDEX(Controle!O:O,MATCH('Banco de Dados'!A3517,Controle!M:M,0))*E3517/100</f>
        <v>#N/A</v>
      </c>
    </row>
    <row r="3518" spans="1:20" hidden="1" x14ac:dyDescent="0.2">
      <c r="A3518" s="158">
        <f>BD_TS!A3517</f>
        <v>0</v>
      </c>
      <c r="B3518" s="158" t="str">
        <f>SUBSTITUTE(SUBSTITUTE(BD_TS!D3517," ",""),"-","/")</f>
        <v/>
      </c>
      <c r="C3518" s="158">
        <f>BD_TS!E3517</f>
        <v>0</v>
      </c>
      <c r="D3518" s="159">
        <f>BD_TS!F3517</f>
        <v>0</v>
      </c>
      <c r="E3518" s="160">
        <f>BD_TS!B3517</f>
        <v>0</v>
      </c>
      <c r="F3518" s="161">
        <f>BD_TS!C3517</f>
        <v>0</v>
      </c>
      <c r="G3518" s="187">
        <f>BD_TS!H3517</f>
        <v>0</v>
      </c>
      <c r="H3518" s="158" t="str">
        <f>IF($A3518=0,"",IFERROR(INDEX(BD_Gestão!A:A,MATCH('Banco de Dados'!$B3518,BD_Gestão!$B:$B,0)),"erro"))</f>
        <v/>
      </c>
      <c r="I3518" s="162" t="str">
        <f>IF($A3518=0,"",IFERROR(INDEX(BD_Gestão!E:E,MATCH('Banco de Dados'!$B3518,BD_Gestão!$B:$B,0)),"erro"))</f>
        <v/>
      </c>
      <c r="J3518" s="186" t="str">
        <f>IF($A3518=0,"",IFERROR(INDEX(BD_Gestão!B:B,MATCH('Banco de Dados'!$B3518,BD_Gestão!$B:$B,0)),"erro"))</f>
        <v/>
      </c>
      <c r="K3518" s="158" t="str">
        <f>IF($A3518=0,"",IFERROR(INDEX(BD_Gestão!C:C,MATCH('Banco de Dados'!$B3518,BD_Gestão!$B:$B,0)),"erro"))</f>
        <v/>
      </c>
      <c r="L3518" s="158" t="str">
        <f>IF($A3518=0,"",IFERROR(INDEX(BD_Gestão!H:H,MATCH('Banco de Dados'!$B3518,BD_Gestão!$B:$B,0)),"erro"))</f>
        <v/>
      </c>
      <c r="M3518" s="161" t="str">
        <f>IF($A3518=0,"",IFERROR(INDEX(BD_Gestão!F:F,MATCH('Banco de Dados'!$B3518,BD_Gestão!$B:$B,0)),"erro"))</f>
        <v/>
      </c>
      <c r="N3518" s="161" t="str">
        <f>IF($A3518=0,"",IFERROR(INDEX(BD_Gestão!J:J,MATCH('Banco de Dados'!$B3518,BD_Gestão!$B:$B,0)),"erro"))</f>
        <v/>
      </c>
      <c r="O3518" s="164" t="str">
        <f>IF($A3518=0,"",IFERROR(INDEX(BD_Gestão!K:K,MATCH('Banco de Dados'!$B3518,BD_Gestão!$B:$B,0)),"erro"))</f>
        <v/>
      </c>
      <c r="P3518" s="169" t="str">
        <f t="shared" si="218"/>
        <v/>
      </c>
      <c r="Q3518" s="170" t="str">
        <f t="shared" si="219"/>
        <v/>
      </c>
      <c r="R3518" s="163" t="e">
        <f t="shared" si="216"/>
        <v>#VALUE!</v>
      </c>
      <c r="S3518" s="163" t="e">
        <f t="shared" si="217"/>
        <v>#VALUE!</v>
      </c>
      <c r="T3518" s="163" t="e">
        <f>INDEX(Controle!O:O,MATCH('Banco de Dados'!A3518,Controle!M:M,0))*E3518/100</f>
        <v>#N/A</v>
      </c>
    </row>
    <row r="3519" spans="1:20" hidden="1" x14ac:dyDescent="0.2">
      <c r="A3519" s="158">
        <f>BD_TS!A3518</f>
        <v>0</v>
      </c>
      <c r="B3519" s="158" t="str">
        <f>SUBSTITUTE(SUBSTITUTE(BD_TS!D3518," ",""),"-","/")</f>
        <v/>
      </c>
      <c r="C3519" s="158">
        <f>BD_TS!E3518</f>
        <v>0</v>
      </c>
      <c r="D3519" s="159">
        <f>BD_TS!F3518</f>
        <v>0</v>
      </c>
      <c r="E3519" s="160">
        <f>BD_TS!B3518</f>
        <v>0</v>
      </c>
      <c r="F3519" s="161">
        <f>BD_TS!C3518</f>
        <v>0</v>
      </c>
      <c r="G3519" s="187">
        <f>BD_TS!H3518</f>
        <v>0</v>
      </c>
      <c r="H3519" s="158" t="str">
        <f>IF($A3519=0,"",IFERROR(INDEX(BD_Gestão!A:A,MATCH('Banco de Dados'!$B3519,BD_Gestão!$B:$B,0)),"erro"))</f>
        <v/>
      </c>
      <c r="I3519" s="162" t="str">
        <f>IF($A3519=0,"",IFERROR(INDEX(BD_Gestão!E:E,MATCH('Banco de Dados'!$B3519,BD_Gestão!$B:$B,0)),"erro"))</f>
        <v/>
      </c>
      <c r="J3519" s="186" t="str">
        <f>IF($A3519=0,"",IFERROR(INDEX(BD_Gestão!B:B,MATCH('Banco de Dados'!$B3519,BD_Gestão!$B:$B,0)),"erro"))</f>
        <v/>
      </c>
      <c r="K3519" s="158" t="str">
        <f>IF($A3519=0,"",IFERROR(INDEX(BD_Gestão!C:C,MATCH('Banco de Dados'!$B3519,BD_Gestão!$B:$B,0)),"erro"))</f>
        <v/>
      </c>
      <c r="L3519" s="158" t="str">
        <f>IF($A3519=0,"",IFERROR(INDEX(BD_Gestão!H:H,MATCH('Banco de Dados'!$B3519,BD_Gestão!$B:$B,0)),"erro"))</f>
        <v/>
      </c>
      <c r="M3519" s="161" t="str">
        <f>IF($A3519=0,"",IFERROR(INDEX(BD_Gestão!F:F,MATCH('Banco de Dados'!$B3519,BD_Gestão!$B:$B,0)),"erro"))</f>
        <v/>
      </c>
      <c r="N3519" s="161" t="str">
        <f>IF($A3519=0,"",IFERROR(INDEX(BD_Gestão!J:J,MATCH('Banco de Dados'!$B3519,BD_Gestão!$B:$B,0)),"erro"))</f>
        <v/>
      </c>
      <c r="O3519" s="164" t="str">
        <f>IF($A3519=0,"",IFERROR(INDEX(BD_Gestão!K:K,MATCH('Banco de Dados'!$B3519,BD_Gestão!$B:$B,0)),"erro"))</f>
        <v/>
      </c>
      <c r="P3519" s="169" t="str">
        <f t="shared" si="218"/>
        <v/>
      </c>
      <c r="Q3519" s="170" t="str">
        <f t="shared" si="219"/>
        <v/>
      </c>
      <c r="R3519" s="163" t="e">
        <f t="shared" si="216"/>
        <v>#VALUE!</v>
      </c>
      <c r="S3519" s="163" t="e">
        <f t="shared" si="217"/>
        <v>#VALUE!</v>
      </c>
      <c r="T3519" s="163" t="e">
        <f>INDEX(Controle!O:O,MATCH('Banco de Dados'!A3519,Controle!M:M,0))*E3519/100</f>
        <v>#N/A</v>
      </c>
    </row>
    <row r="3520" spans="1:20" hidden="1" x14ac:dyDescent="0.2">
      <c r="A3520" s="158">
        <f>BD_TS!A3519</f>
        <v>0</v>
      </c>
      <c r="B3520" s="158" t="str">
        <f>SUBSTITUTE(SUBSTITUTE(BD_TS!D3519," ",""),"-","/")</f>
        <v/>
      </c>
      <c r="C3520" s="158">
        <f>BD_TS!E3519</f>
        <v>0</v>
      </c>
      <c r="D3520" s="159">
        <f>BD_TS!F3519</f>
        <v>0</v>
      </c>
      <c r="E3520" s="160">
        <f>BD_TS!B3519</f>
        <v>0</v>
      </c>
      <c r="F3520" s="161">
        <f>BD_TS!C3519</f>
        <v>0</v>
      </c>
      <c r="G3520" s="187">
        <f>BD_TS!H3519</f>
        <v>0</v>
      </c>
      <c r="H3520" s="158" t="str">
        <f>IF($A3520=0,"",IFERROR(INDEX(BD_Gestão!A:A,MATCH('Banco de Dados'!$B3520,BD_Gestão!$B:$B,0)),"erro"))</f>
        <v/>
      </c>
      <c r="I3520" s="162" t="str">
        <f>IF($A3520=0,"",IFERROR(INDEX(BD_Gestão!E:E,MATCH('Banco de Dados'!$B3520,BD_Gestão!$B:$B,0)),"erro"))</f>
        <v/>
      </c>
      <c r="J3520" s="186" t="str">
        <f>IF($A3520=0,"",IFERROR(INDEX(BD_Gestão!B:B,MATCH('Banco de Dados'!$B3520,BD_Gestão!$B:$B,0)),"erro"))</f>
        <v/>
      </c>
      <c r="K3520" s="158" t="str">
        <f>IF($A3520=0,"",IFERROR(INDEX(BD_Gestão!C:C,MATCH('Banco de Dados'!$B3520,BD_Gestão!$B:$B,0)),"erro"))</f>
        <v/>
      </c>
      <c r="L3520" s="158" t="str">
        <f>IF($A3520=0,"",IFERROR(INDEX(BD_Gestão!H:H,MATCH('Banco de Dados'!$B3520,BD_Gestão!$B:$B,0)),"erro"))</f>
        <v/>
      </c>
      <c r="M3520" s="161" t="str">
        <f>IF($A3520=0,"",IFERROR(INDEX(BD_Gestão!F:F,MATCH('Banco de Dados'!$B3520,BD_Gestão!$B:$B,0)),"erro"))</f>
        <v/>
      </c>
      <c r="N3520" s="161" t="str">
        <f>IF($A3520=0,"",IFERROR(INDEX(BD_Gestão!J:J,MATCH('Banco de Dados'!$B3520,BD_Gestão!$B:$B,0)),"erro"))</f>
        <v/>
      </c>
      <c r="O3520" s="164" t="str">
        <f>IF($A3520=0,"",IFERROR(INDEX(BD_Gestão!K:K,MATCH('Banco de Dados'!$B3520,BD_Gestão!$B:$B,0)),"erro"))</f>
        <v/>
      </c>
      <c r="P3520" s="169" t="str">
        <f t="shared" si="218"/>
        <v/>
      </c>
      <c r="Q3520" s="170" t="str">
        <f t="shared" si="219"/>
        <v/>
      </c>
      <c r="R3520" s="163" t="e">
        <f t="shared" si="216"/>
        <v>#VALUE!</v>
      </c>
      <c r="S3520" s="163" t="e">
        <f t="shared" si="217"/>
        <v>#VALUE!</v>
      </c>
      <c r="T3520" s="163" t="e">
        <f>INDEX(Controle!O:O,MATCH('Banco de Dados'!A3520,Controle!M:M,0))*E3520/100</f>
        <v>#N/A</v>
      </c>
    </row>
    <row r="3521" spans="1:20" hidden="1" x14ac:dyDescent="0.2">
      <c r="A3521" s="158">
        <f>BD_TS!A3520</f>
        <v>0</v>
      </c>
      <c r="B3521" s="158" t="str">
        <f>SUBSTITUTE(SUBSTITUTE(BD_TS!D3520," ",""),"-","/")</f>
        <v/>
      </c>
      <c r="C3521" s="158">
        <f>BD_TS!E3520</f>
        <v>0</v>
      </c>
      <c r="D3521" s="159">
        <f>BD_TS!F3520</f>
        <v>0</v>
      </c>
      <c r="E3521" s="160">
        <f>BD_TS!B3520</f>
        <v>0</v>
      </c>
      <c r="F3521" s="161">
        <f>BD_TS!C3520</f>
        <v>0</v>
      </c>
      <c r="G3521" s="187">
        <f>BD_TS!H3520</f>
        <v>0</v>
      </c>
      <c r="H3521" s="158" t="str">
        <f>IF($A3521=0,"",IFERROR(INDEX(BD_Gestão!A:A,MATCH('Banco de Dados'!$B3521,BD_Gestão!$B:$B,0)),"erro"))</f>
        <v/>
      </c>
      <c r="I3521" s="162" t="str">
        <f>IF($A3521=0,"",IFERROR(INDEX(BD_Gestão!E:E,MATCH('Banco de Dados'!$B3521,BD_Gestão!$B:$B,0)),"erro"))</f>
        <v/>
      </c>
      <c r="J3521" s="186" t="str">
        <f>IF($A3521=0,"",IFERROR(INDEX(BD_Gestão!B:B,MATCH('Banco de Dados'!$B3521,BD_Gestão!$B:$B,0)),"erro"))</f>
        <v/>
      </c>
      <c r="K3521" s="158" t="str">
        <f>IF($A3521=0,"",IFERROR(INDEX(BD_Gestão!C:C,MATCH('Banco de Dados'!$B3521,BD_Gestão!$B:$B,0)),"erro"))</f>
        <v/>
      </c>
      <c r="L3521" s="158" t="str">
        <f>IF($A3521=0,"",IFERROR(INDEX(BD_Gestão!H:H,MATCH('Banco de Dados'!$B3521,BD_Gestão!$B:$B,0)),"erro"))</f>
        <v/>
      </c>
      <c r="M3521" s="161" t="str">
        <f>IF($A3521=0,"",IFERROR(INDEX(BD_Gestão!F:F,MATCH('Banco de Dados'!$B3521,BD_Gestão!$B:$B,0)),"erro"))</f>
        <v/>
      </c>
      <c r="N3521" s="161" t="str">
        <f>IF($A3521=0,"",IFERROR(INDEX(BD_Gestão!J:J,MATCH('Banco de Dados'!$B3521,BD_Gestão!$B:$B,0)),"erro"))</f>
        <v/>
      </c>
      <c r="O3521" s="164" t="str">
        <f>IF($A3521=0,"",IFERROR(INDEX(BD_Gestão!K:K,MATCH('Banco de Dados'!$B3521,BD_Gestão!$B:$B,0)),"erro"))</f>
        <v/>
      </c>
      <c r="P3521" s="169" t="str">
        <f t="shared" si="218"/>
        <v/>
      </c>
      <c r="Q3521" s="170" t="str">
        <f t="shared" si="219"/>
        <v/>
      </c>
      <c r="R3521" s="163" t="e">
        <f t="shared" si="216"/>
        <v>#VALUE!</v>
      </c>
      <c r="S3521" s="163" t="e">
        <f t="shared" si="217"/>
        <v>#VALUE!</v>
      </c>
      <c r="T3521" s="163" t="e">
        <f>INDEX(Controle!O:O,MATCH('Banco de Dados'!A3521,Controle!M:M,0))*E3521/100</f>
        <v>#N/A</v>
      </c>
    </row>
    <row r="3522" spans="1:20" hidden="1" x14ac:dyDescent="0.2">
      <c r="A3522" s="158">
        <f>BD_TS!A3521</f>
        <v>0</v>
      </c>
      <c r="B3522" s="158" t="str">
        <f>SUBSTITUTE(SUBSTITUTE(BD_TS!D3521," ",""),"-","/")</f>
        <v/>
      </c>
      <c r="C3522" s="158">
        <f>BD_TS!E3521</f>
        <v>0</v>
      </c>
      <c r="D3522" s="159">
        <f>BD_TS!F3521</f>
        <v>0</v>
      </c>
      <c r="E3522" s="160">
        <f>BD_TS!B3521</f>
        <v>0</v>
      </c>
      <c r="F3522" s="161">
        <f>BD_TS!C3521</f>
        <v>0</v>
      </c>
      <c r="G3522" s="187">
        <f>BD_TS!H3521</f>
        <v>0</v>
      </c>
      <c r="H3522" s="158" t="str">
        <f>IF($A3522=0,"",IFERROR(INDEX(BD_Gestão!A:A,MATCH('Banco de Dados'!$B3522,BD_Gestão!$B:$B,0)),"erro"))</f>
        <v/>
      </c>
      <c r="I3522" s="162" t="str">
        <f>IF($A3522=0,"",IFERROR(INDEX(BD_Gestão!E:E,MATCH('Banco de Dados'!$B3522,BD_Gestão!$B:$B,0)),"erro"))</f>
        <v/>
      </c>
      <c r="J3522" s="186" t="str">
        <f>IF($A3522=0,"",IFERROR(INDEX(BD_Gestão!B:B,MATCH('Banco de Dados'!$B3522,BD_Gestão!$B:$B,0)),"erro"))</f>
        <v/>
      </c>
      <c r="K3522" s="158" t="str">
        <f>IF($A3522=0,"",IFERROR(INDEX(BD_Gestão!C:C,MATCH('Banco de Dados'!$B3522,BD_Gestão!$B:$B,0)),"erro"))</f>
        <v/>
      </c>
      <c r="L3522" s="158" t="str">
        <f>IF($A3522=0,"",IFERROR(INDEX(BD_Gestão!H:H,MATCH('Banco de Dados'!$B3522,BD_Gestão!$B:$B,0)),"erro"))</f>
        <v/>
      </c>
      <c r="M3522" s="161" t="str">
        <f>IF($A3522=0,"",IFERROR(INDEX(BD_Gestão!F:F,MATCH('Banco de Dados'!$B3522,BD_Gestão!$B:$B,0)),"erro"))</f>
        <v/>
      </c>
      <c r="N3522" s="161" t="str">
        <f>IF($A3522=0,"",IFERROR(INDEX(BD_Gestão!J:J,MATCH('Banco de Dados'!$B3522,BD_Gestão!$B:$B,0)),"erro"))</f>
        <v/>
      </c>
      <c r="O3522" s="164" t="str">
        <f>IF($A3522=0,"",IFERROR(INDEX(BD_Gestão!K:K,MATCH('Banco de Dados'!$B3522,BD_Gestão!$B:$B,0)),"erro"))</f>
        <v/>
      </c>
      <c r="P3522" s="169" t="str">
        <f t="shared" si="218"/>
        <v/>
      </c>
      <c r="Q3522" s="170" t="str">
        <f t="shared" si="219"/>
        <v/>
      </c>
      <c r="R3522" s="163" t="e">
        <f t="shared" si="216"/>
        <v>#VALUE!</v>
      </c>
      <c r="S3522" s="163" t="e">
        <f t="shared" si="217"/>
        <v>#VALUE!</v>
      </c>
      <c r="T3522" s="163" t="e">
        <f>INDEX(Controle!O:O,MATCH('Banco de Dados'!A3522,Controle!M:M,0))*E3522/100</f>
        <v>#N/A</v>
      </c>
    </row>
    <row r="3523" spans="1:20" hidden="1" x14ac:dyDescent="0.2">
      <c r="A3523" s="158">
        <f>BD_TS!A3522</f>
        <v>0</v>
      </c>
      <c r="B3523" s="158" t="str">
        <f>SUBSTITUTE(SUBSTITUTE(BD_TS!D3522," ",""),"-","/")</f>
        <v/>
      </c>
      <c r="C3523" s="158">
        <f>BD_TS!E3522</f>
        <v>0</v>
      </c>
      <c r="D3523" s="159">
        <f>BD_TS!F3522</f>
        <v>0</v>
      </c>
      <c r="E3523" s="160">
        <f>BD_TS!B3522</f>
        <v>0</v>
      </c>
      <c r="F3523" s="161">
        <f>BD_TS!C3522</f>
        <v>0</v>
      </c>
      <c r="G3523" s="187">
        <f>BD_TS!H3522</f>
        <v>0</v>
      </c>
      <c r="H3523" s="158" t="str">
        <f>IF($A3523=0,"",IFERROR(INDEX(BD_Gestão!A:A,MATCH('Banco de Dados'!$B3523,BD_Gestão!$B:$B,0)),"erro"))</f>
        <v/>
      </c>
      <c r="I3523" s="162" t="str">
        <f>IF($A3523=0,"",IFERROR(INDEX(BD_Gestão!E:E,MATCH('Banco de Dados'!$B3523,BD_Gestão!$B:$B,0)),"erro"))</f>
        <v/>
      </c>
      <c r="J3523" s="186" t="str">
        <f>IF($A3523=0,"",IFERROR(INDEX(BD_Gestão!B:B,MATCH('Banco de Dados'!$B3523,BD_Gestão!$B:$B,0)),"erro"))</f>
        <v/>
      </c>
      <c r="K3523" s="158" t="str">
        <f>IF($A3523=0,"",IFERROR(INDEX(BD_Gestão!C:C,MATCH('Banco de Dados'!$B3523,BD_Gestão!$B:$B,0)),"erro"))</f>
        <v/>
      </c>
      <c r="L3523" s="158" t="str">
        <f>IF($A3523=0,"",IFERROR(INDEX(BD_Gestão!H:H,MATCH('Banco de Dados'!$B3523,BD_Gestão!$B:$B,0)),"erro"))</f>
        <v/>
      </c>
      <c r="M3523" s="161" t="str">
        <f>IF($A3523=0,"",IFERROR(INDEX(BD_Gestão!F:F,MATCH('Banco de Dados'!$B3523,BD_Gestão!$B:$B,0)),"erro"))</f>
        <v/>
      </c>
      <c r="N3523" s="161" t="str">
        <f>IF($A3523=0,"",IFERROR(INDEX(BD_Gestão!J:J,MATCH('Banco de Dados'!$B3523,BD_Gestão!$B:$B,0)),"erro"))</f>
        <v/>
      </c>
      <c r="O3523" s="164" t="str">
        <f>IF($A3523=0,"",IFERROR(INDEX(BD_Gestão!K:K,MATCH('Banco de Dados'!$B3523,BD_Gestão!$B:$B,0)),"erro"))</f>
        <v/>
      </c>
      <c r="P3523" s="169" t="str">
        <f t="shared" si="218"/>
        <v/>
      </c>
      <c r="Q3523" s="170" t="str">
        <f t="shared" si="219"/>
        <v/>
      </c>
      <c r="R3523" s="163" t="e">
        <f t="shared" si="216"/>
        <v>#VALUE!</v>
      </c>
      <c r="S3523" s="163" t="e">
        <f t="shared" si="217"/>
        <v>#VALUE!</v>
      </c>
      <c r="T3523" s="163" t="e">
        <f>INDEX(Controle!O:O,MATCH('Banco de Dados'!A3523,Controle!M:M,0))*E3523/100</f>
        <v>#N/A</v>
      </c>
    </row>
    <row r="3524" spans="1:20" hidden="1" x14ac:dyDescent="0.2">
      <c r="A3524" s="158">
        <f>BD_TS!A3523</f>
        <v>0</v>
      </c>
      <c r="B3524" s="158" t="str">
        <f>SUBSTITUTE(SUBSTITUTE(BD_TS!D3523," ",""),"-","/")</f>
        <v/>
      </c>
      <c r="C3524" s="158">
        <f>BD_TS!E3523</f>
        <v>0</v>
      </c>
      <c r="D3524" s="159">
        <f>BD_TS!F3523</f>
        <v>0</v>
      </c>
      <c r="E3524" s="160">
        <f>BD_TS!B3523</f>
        <v>0</v>
      </c>
      <c r="F3524" s="161">
        <f>BD_TS!C3523</f>
        <v>0</v>
      </c>
      <c r="G3524" s="187">
        <f>BD_TS!H3523</f>
        <v>0</v>
      </c>
      <c r="H3524" s="158" t="str">
        <f>IF($A3524=0,"",IFERROR(INDEX(BD_Gestão!A:A,MATCH('Banco de Dados'!$B3524,BD_Gestão!$B:$B,0)),"erro"))</f>
        <v/>
      </c>
      <c r="I3524" s="162" t="str">
        <f>IF($A3524=0,"",IFERROR(INDEX(BD_Gestão!E:E,MATCH('Banco de Dados'!$B3524,BD_Gestão!$B:$B,0)),"erro"))</f>
        <v/>
      </c>
      <c r="J3524" s="186" t="str">
        <f>IF($A3524=0,"",IFERROR(INDEX(BD_Gestão!B:B,MATCH('Banco de Dados'!$B3524,BD_Gestão!$B:$B,0)),"erro"))</f>
        <v/>
      </c>
      <c r="K3524" s="158" t="str">
        <f>IF($A3524=0,"",IFERROR(INDEX(BD_Gestão!C:C,MATCH('Banco de Dados'!$B3524,BD_Gestão!$B:$B,0)),"erro"))</f>
        <v/>
      </c>
      <c r="L3524" s="158" t="str">
        <f>IF($A3524=0,"",IFERROR(INDEX(BD_Gestão!H:H,MATCH('Banco de Dados'!$B3524,BD_Gestão!$B:$B,0)),"erro"))</f>
        <v/>
      </c>
      <c r="M3524" s="161" t="str">
        <f>IF($A3524=0,"",IFERROR(INDEX(BD_Gestão!F:F,MATCH('Banco de Dados'!$B3524,BD_Gestão!$B:$B,0)),"erro"))</f>
        <v/>
      </c>
      <c r="N3524" s="161" t="str">
        <f>IF($A3524=0,"",IFERROR(INDEX(BD_Gestão!J:J,MATCH('Banco de Dados'!$B3524,BD_Gestão!$B:$B,0)),"erro"))</f>
        <v/>
      </c>
      <c r="O3524" s="164" t="str">
        <f>IF($A3524=0,"",IFERROR(INDEX(BD_Gestão!K:K,MATCH('Banco de Dados'!$B3524,BD_Gestão!$B:$B,0)),"erro"))</f>
        <v/>
      </c>
      <c r="P3524" s="169" t="str">
        <f t="shared" si="218"/>
        <v/>
      </c>
      <c r="Q3524" s="170" t="str">
        <f t="shared" si="219"/>
        <v/>
      </c>
      <c r="R3524" s="163" t="e">
        <f t="shared" si="216"/>
        <v>#VALUE!</v>
      </c>
      <c r="S3524" s="163" t="e">
        <f t="shared" si="217"/>
        <v>#VALUE!</v>
      </c>
      <c r="T3524" s="163" t="e">
        <f>INDEX(Controle!O:O,MATCH('Banco de Dados'!A3524,Controle!M:M,0))*E3524/100</f>
        <v>#N/A</v>
      </c>
    </row>
    <row r="3525" spans="1:20" hidden="1" x14ac:dyDescent="0.2">
      <c r="A3525" s="158">
        <f>BD_TS!A3524</f>
        <v>0</v>
      </c>
      <c r="B3525" s="158" t="str">
        <f>SUBSTITUTE(SUBSTITUTE(BD_TS!D3524," ",""),"-","/")</f>
        <v/>
      </c>
      <c r="C3525" s="158">
        <f>BD_TS!E3524</f>
        <v>0</v>
      </c>
      <c r="D3525" s="159">
        <f>BD_TS!F3524</f>
        <v>0</v>
      </c>
      <c r="E3525" s="160">
        <f>BD_TS!B3524</f>
        <v>0</v>
      </c>
      <c r="F3525" s="161">
        <f>BD_TS!C3524</f>
        <v>0</v>
      </c>
      <c r="G3525" s="187">
        <f>BD_TS!H3524</f>
        <v>0</v>
      </c>
      <c r="H3525" s="158" t="str">
        <f>IF($A3525=0,"",IFERROR(INDEX(BD_Gestão!A:A,MATCH('Banco de Dados'!$B3525,BD_Gestão!$B:$B,0)),"erro"))</f>
        <v/>
      </c>
      <c r="I3525" s="162" t="str">
        <f>IF($A3525=0,"",IFERROR(INDEX(BD_Gestão!E:E,MATCH('Banco de Dados'!$B3525,BD_Gestão!$B:$B,0)),"erro"))</f>
        <v/>
      </c>
      <c r="J3525" s="186" t="str">
        <f>IF($A3525=0,"",IFERROR(INDEX(BD_Gestão!B:B,MATCH('Banco de Dados'!$B3525,BD_Gestão!$B:$B,0)),"erro"))</f>
        <v/>
      </c>
      <c r="K3525" s="158" t="str">
        <f>IF($A3525=0,"",IFERROR(INDEX(BD_Gestão!C:C,MATCH('Banco de Dados'!$B3525,BD_Gestão!$B:$B,0)),"erro"))</f>
        <v/>
      </c>
      <c r="L3525" s="158" t="str">
        <f>IF($A3525=0,"",IFERROR(INDEX(BD_Gestão!H:H,MATCH('Banco de Dados'!$B3525,BD_Gestão!$B:$B,0)),"erro"))</f>
        <v/>
      </c>
      <c r="M3525" s="161" t="str">
        <f>IF($A3525=0,"",IFERROR(INDEX(BD_Gestão!F:F,MATCH('Banco de Dados'!$B3525,BD_Gestão!$B:$B,0)),"erro"))</f>
        <v/>
      </c>
      <c r="N3525" s="161" t="str">
        <f>IF($A3525=0,"",IFERROR(INDEX(BD_Gestão!J:J,MATCH('Banco de Dados'!$B3525,BD_Gestão!$B:$B,0)),"erro"))</f>
        <v/>
      </c>
      <c r="O3525" s="164" t="str">
        <f>IF($A3525=0,"",IFERROR(INDEX(BD_Gestão!K:K,MATCH('Banco de Dados'!$B3525,BD_Gestão!$B:$B,0)),"erro"))</f>
        <v/>
      </c>
      <c r="P3525" s="169" t="str">
        <f t="shared" si="218"/>
        <v/>
      </c>
      <c r="Q3525" s="170" t="str">
        <f t="shared" si="219"/>
        <v/>
      </c>
      <c r="R3525" s="163" t="e">
        <f t="shared" ref="R3525:R3588" si="220">MONTH(I3525)</f>
        <v>#VALUE!</v>
      </c>
      <c r="S3525" s="163" t="e">
        <f t="shared" ref="S3525:S3588" si="221">YEAR(I3525)</f>
        <v>#VALUE!</v>
      </c>
      <c r="T3525" s="163" t="e">
        <f>INDEX(Controle!O:O,MATCH('Banco de Dados'!A3525,Controle!M:M,0))*E3525/100</f>
        <v>#N/A</v>
      </c>
    </row>
    <row r="3526" spans="1:20" hidden="1" x14ac:dyDescent="0.2">
      <c r="A3526" s="158">
        <f>BD_TS!A3525</f>
        <v>0</v>
      </c>
      <c r="B3526" s="158" t="str">
        <f>SUBSTITUTE(SUBSTITUTE(BD_TS!D3525," ",""),"-","/")</f>
        <v/>
      </c>
      <c r="C3526" s="158">
        <f>BD_TS!E3525</f>
        <v>0</v>
      </c>
      <c r="D3526" s="159">
        <f>BD_TS!F3525</f>
        <v>0</v>
      </c>
      <c r="E3526" s="160">
        <f>BD_TS!B3525</f>
        <v>0</v>
      </c>
      <c r="F3526" s="161">
        <f>BD_TS!C3525</f>
        <v>0</v>
      </c>
      <c r="G3526" s="187">
        <f>BD_TS!H3525</f>
        <v>0</v>
      </c>
      <c r="H3526" s="158" t="str">
        <f>IF($A3526=0,"",IFERROR(INDEX(BD_Gestão!A:A,MATCH('Banco de Dados'!$B3526,BD_Gestão!$B:$B,0)),"erro"))</f>
        <v/>
      </c>
      <c r="I3526" s="162" t="str">
        <f>IF($A3526=0,"",IFERROR(INDEX(BD_Gestão!E:E,MATCH('Banco de Dados'!$B3526,BD_Gestão!$B:$B,0)),"erro"))</f>
        <v/>
      </c>
      <c r="J3526" s="186" t="str">
        <f>IF($A3526=0,"",IFERROR(INDEX(BD_Gestão!B:B,MATCH('Banco de Dados'!$B3526,BD_Gestão!$B:$B,0)),"erro"))</f>
        <v/>
      </c>
      <c r="K3526" s="158" t="str">
        <f>IF($A3526=0,"",IFERROR(INDEX(BD_Gestão!C:C,MATCH('Banco de Dados'!$B3526,BD_Gestão!$B:$B,0)),"erro"))</f>
        <v/>
      </c>
      <c r="L3526" s="158" t="str">
        <f>IF($A3526=0,"",IFERROR(INDEX(BD_Gestão!H:H,MATCH('Banco de Dados'!$B3526,BD_Gestão!$B:$B,0)),"erro"))</f>
        <v/>
      </c>
      <c r="M3526" s="161" t="str">
        <f>IF($A3526=0,"",IFERROR(INDEX(BD_Gestão!F:F,MATCH('Banco de Dados'!$B3526,BD_Gestão!$B:$B,0)),"erro"))</f>
        <v/>
      </c>
      <c r="N3526" s="161" t="str">
        <f>IF($A3526=0,"",IFERROR(INDEX(BD_Gestão!J:J,MATCH('Banco de Dados'!$B3526,BD_Gestão!$B:$B,0)),"erro"))</f>
        <v/>
      </c>
      <c r="O3526" s="164" t="str">
        <f>IF($A3526=0,"",IFERROR(INDEX(BD_Gestão!K:K,MATCH('Banco de Dados'!$B3526,BD_Gestão!$B:$B,0)),"erro"))</f>
        <v/>
      </c>
      <c r="P3526" s="169" t="str">
        <f t="shared" ref="P3526:P3589" si="222">IF(OR(H3526="erro",H3526=""),"",E3526*(MIN(O3526,1)))</f>
        <v/>
      </c>
      <c r="Q3526" s="170" t="str">
        <f t="shared" ref="Q3526:Q3589" si="223">IF(OR(H3526="erro",H3526=""),"",E3526-P3526)</f>
        <v/>
      </c>
      <c r="R3526" s="163" t="e">
        <f t="shared" si="220"/>
        <v>#VALUE!</v>
      </c>
      <c r="S3526" s="163" t="e">
        <f t="shared" si="221"/>
        <v>#VALUE!</v>
      </c>
      <c r="T3526" s="163" t="e">
        <f>INDEX(Controle!O:O,MATCH('Banco de Dados'!A3526,Controle!M:M,0))*E3526/100</f>
        <v>#N/A</v>
      </c>
    </row>
    <row r="3527" spans="1:20" hidden="1" x14ac:dyDescent="0.2">
      <c r="A3527" s="158">
        <f>BD_TS!A3526</f>
        <v>0</v>
      </c>
      <c r="B3527" s="158" t="str">
        <f>SUBSTITUTE(SUBSTITUTE(BD_TS!D3526," ",""),"-","/")</f>
        <v/>
      </c>
      <c r="C3527" s="158">
        <f>BD_TS!E3526</f>
        <v>0</v>
      </c>
      <c r="D3527" s="159">
        <f>BD_TS!F3526</f>
        <v>0</v>
      </c>
      <c r="E3527" s="160">
        <f>BD_TS!B3526</f>
        <v>0</v>
      </c>
      <c r="F3527" s="161">
        <f>BD_TS!C3526</f>
        <v>0</v>
      </c>
      <c r="G3527" s="187">
        <f>BD_TS!H3526</f>
        <v>0</v>
      </c>
      <c r="H3527" s="158" t="str">
        <f>IF($A3527=0,"",IFERROR(INDEX(BD_Gestão!A:A,MATCH('Banco de Dados'!$B3527,BD_Gestão!$B:$B,0)),"erro"))</f>
        <v/>
      </c>
      <c r="I3527" s="162" t="str">
        <f>IF($A3527=0,"",IFERROR(INDEX(BD_Gestão!E:E,MATCH('Banco de Dados'!$B3527,BD_Gestão!$B:$B,0)),"erro"))</f>
        <v/>
      </c>
      <c r="J3527" s="186" t="str">
        <f>IF($A3527=0,"",IFERROR(INDEX(BD_Gestão!B:B,MATCH('Banco de Dados'!$B3527,BD_Gestão!$B:$B,0)),"erro"))</f>
        <v/>
      </c>
      <c r="K3527" s="158" t="str">
        <f>IF($A3527=0,"",IFERROR(INDEX(BD_Gestão!C:C,MATCH('Banco de Dados'!$B3527,BD_Gestão!$B:$B,0)),"erro"))</f>
        <v/>
      </c>
      <c r="L3527" s="158" t="str">
        <f>IF($A3527=0,"",IFERROR(INDEX(BD_Gestão!H:H,MATCH('Banco de Dados'!$B3527,BD_Gestão!$B:$B,0)),"erro"))</f>
        <v/>
      </c>
      <c r="M3527" s="161" t="str">
        <f>IF($A3527=0,"",IFERROR(INDEX(BD_Gestão!F:F,MATCH('Banco de Dados'!$B3527,BD_Gestão!$B:$B,0)),"erro"))</f>
        <v/>
      </c>
      <c r="N3527" s="161" t="str">
        <f>IF($A3527=0,"",IFERROR(INDEX(BD_Gestão!J:J,MATCH('Banco de Dados'!$B3527,BD_Gestão!$B:$B,0)),"erro"))</f>
        <v/>
      </c>
      <c r="O3527" s="164" t="str">
        <f>IF($A3527=0,"",IFERROR(INDEX(BD_Gestão!K:K,MATCH('Banco de Dados'!$B3527,BD_Gestão!$B:$B,0)),"erro"))</f>
        <v/>
      </c>
      <c r="P3527" s="169" t="str">
        <f t="shared" si="222"/>
        <v/>
      </c>
      <c r="Q3527" s="170" t="str">
        <f t="shared" si="223"/>
        <v/>
      </c>
      <c r="R3527" s="163" t="e">
        <f t="shared" si="220"/>
        <v>#VALUE!</v>
      </c>
      <c r="S3527" s="163" t="e">
        <f t="shared" si="221"/>
        <v>#VALUE!</v>
      </c>
      <c r="T3527" s="163" t="e">
        <f>INDEX(Controle!O:O,MATCH('Banco de Dados'!A3527,Controle!M:M,0))*E3527/100</f>
        <v>#N/A</v>
      </c>
    </row>
    <row r="3528" spans="1:20" hidden="1" x14ac:dyDescent="0.2">
      <c r="A3528" s="158">
        <f>BD_TS!A3527</f>
        <v>0</v>
      </c>
      <c r="B3528" s="158" t="str">
        <f>SUBSTITUTE(SUBSTITUTE(BD_TS!D3527," ",""),"-","/")</f>
        <v/>
      </c>
      <c r="C3528" s="158">
        <f>BD_TS!E3527</f>
        <v>0</v>
      </c>
      <c r="D3528" s="159">
        <f>BD_TS!F3527</f>
        <v>0</v>
      </c>
      <c r="E3528" s="160">
        <f>BD_TS!B3527</f>
        <v>0</v>
      </c>
      <c r="F3528" s="161">
        <f>BD_TS!C3527</f>
        <v>0</v>
      </c>
      <c r="G3528" s="187">
        <f>BD_TS!H3527</f>
        <v>0</v>
      </c>
      <c r="H3528" s="158" t="str">
        <f>IF($A3528=0,"",IFERROR(INDEX(BD_Gestão!A:A,MATCH('Banco de Dados'!$B3528,BD_Gestão!$B:$B,0)),"erro"))</f>
        <v/>
      </c>
      <c r="I3528" s="162" t="str">
        <f>IF($A3528=0,"",IFERROR(INDEX(BD_Gestão!E:E,MATCH('Banco de Dados'!$B3528,BD_Gestão!$B:$B,0)),"erro"))</f>
        <v/>
      </c>
      <c r="J3528" s="186" t="str">
        <f>IF($A3528=0,"",IFERROR(INDEX(BD_Gestão!B:B,MATCH('Banco de Dados'!$B3528,BD_Gestão!$B:$B,0)),"erro"))</f>
        <v/>
      </c>
      <c r="K3528" s="158" t="str">
        <f>IF($A3528=0,"",IFERROR(INDEX(BD_Gestão!C:C,MATCH('Banco de Dados'!$B3528,BD_Gestão!$B:$B,0)),"erro"))</f>
        <v/>
      </c>
      <c r="L3528" s="158" t="str">
        <f>IF($A3528=0,"",IFERROR(INDEX(BD_Gestão!H:H,MATCH('Banco de Dados'!$B3528,BD_Gestão!$B:$B,0)),"erro"))</f>
        <v/>
      </c>
      <c r="M3528" s="161" t="str">
        <f>IF($A3528=0,"",IFERROR(INDEX(BD_Gestão!F:F,MATCH('Banco de Dados'!$B3528,BD_Gestão!$B:$B,0)),"erro"))</f>
        <v/>
      </c>
      <c r="N3528" s="161" t="str">
        <f>IF($A3528=0,"",IFERROR(INDEX(BD_Gestão!J:J,MATCH('Banco de Dados'!$B3528,BD_Gestão!$B:$B,0)),"erro"))</f>
        <v/>
      </c>
      <c r="O3528" s="164" t="str">
        <f>IF($A3528=0,"",IFERROR(INDEX(BD_Gestão!K:K,MATCH('Banco de Dados'!$B3528,BD_Gestão!$B:$B,0)),"erro"))</f>
        <v/>
      </c>
      <c r="P3528" s="169" t="str">
        <f t="shared" si="222"/>
        <v/>
      </c>
      <c r="Q3528" s="170" t="str">
        <f t="shared" si="223"/>
        <v/>
      </c>
      <c r="R3528" s="163" t="e">
        <f t="shared" si="220"/>
        <v>#VALUE!</v>
      </c>
      <c r="S3528" s="163" t="e">
        <f t="shared" si="221"/>
        <v>#VALUE!</v>
      </c>
      <c r="T3528" s="163" t="e">
        <f>INDEX(Controle!O:O,MATCH('Banco de Dados'!A3528,Controle!M:M,0))*E3528/100</f>
        <v>#N/A</v>
      </c>
    </row>
    <row r="3529" spans="1:20" hidden="1" x14ac:dyDescent="0.2">
      <c r="A3529" s="158">
        <f>BD_TS!A3528</f>
        <v>0</v>
      </c>
      <c r="B3529" s="158" t="str">
        <f>SUBSTITUTE(SUBSTITUTE(BD_TS!D3528," ",""),"-","/")</f>
        <v/>
      </c>
      <c r="C3529" s="158">
        <f>BD_TS!E3528</f>
        <v>0</v>
      </c>
      <c r="D3529" s="159">
        <f>BD_TS!F3528</f>
        <v>0</v>
      </c>
      <c r="E3529" s="160">
        <f>BD_TS!B3528</f>
        <v>0</v>
      </c>
      <c r="F3529" s="161">
        <f>BD_TS!C3528</f>
        <v>0</v>
      </c>
      <c r="G3529" s="187">
        <f>BD_TS!H3528</f>
        <v>0</v>
      </c>
      <c r="H3529" s="158" t="str">
        <f>IF($A3529=0,"",IFERROR(INDEX(BD_Gestão!A:A,MATCH('Banco de Dados'!$B3529,BD_Gestão!$B:$B,0)),"erro"))</f>
        <v/>
      </c>
      <c r="I3529" s="162" t="str">
        <f>IF($A3529=0,"",IFERROR(INDEX(BD_Gestão!E:E,MATCH('Banco de Dados'!$B3529,BD_Gestão!$B:$B,0)),"erro"))</f>
        <v/>
      </c>
      <c r="J3529" s="186" t="str">
        <f>IF($A3529=0,"",IFERROR(INDEX(BD_Gestão!B:B,MATCH('Banco de Dados'!$B3529,BD_Gestão!$B:$B,0)),"erro"))</f>
        <v/>
      </c>
      <c r="K3529" s="158" t="str">
        <f>IF($A3529=0,"",IFERROR(INDEX(BD_Gestão!C:C,MATCH('Banco de Dados'!$B3529,BD_Gestão!$B:$B,0)),"erro"))</f>
        <v/>
      </c>
      <c r="L3529" s="158" t="str">
        <f>IF($A3529=0,"",IFERROR(INDEX(BD_Gestão!H:H,MATCH('Banco de Dados'!$B3529,BD_Gestão!$B:$B,0)),"erro"))</f>
        <v/>
      </c>
      <c r="M3529" s="161" t="str">
        <f>IF($A3529=0,"",IFERROR(INDEX(BD_Gestão!F:F,MATCH('Banco de Dados'!$B3529,BD_Gestão!$B:$B,0)),"erro"))</f>
        <v/>
      </c>
      <c r="N3529" s="161" t="str">
        <f>IF($A3529=0,"",IFERROR(INDEX(BD_Gestão!J:J,MATCH('Banco de Dados'!$B3529,BD_Gestão!$B:$B,0)),"erro"))</f>
        <v/>
      </c>
      <c r="O3529" s="164" t="str">
        <f>IF($A3529=0,"",IFERROR(INDEX(BD_Gestão!K:K,MATCH('Banco de Dados'!$B3529,BD_Gestão!$B:$B,0)),"erro"))</f>
        <v/>
      </c>
      <c r="P3529" s="169" t="str">
        <f t="shared" si="222"/>
        <v/>
      </c>
      <c r="Q3529" s="170" t="str">
        <f t="shared" si="223"/>
        <v/>
      </c>
      <c r="R3529" s="163" t="e">
        <f t="shared" si="220"/>
        <v>#VALUE!</v>
      </c>
      <c r="S3529" s="163" t="e">
        <f t="shared" si="221"/>
        <v>#VALUE!</v>
      </c>
      <c r="T3529" s="163" t="e">
        <f>INDEX(Controle!O:O,MATCH('Banco de Dados'!A3529,Controle!M:M,0))*E3529/100</f>
        <v>#N/A</v>
      </c>
    </row>
    <row r="3530" spans="1:20" hidden="1" x14ac:dyDescent="0.2">
      <c r="A3530" s="158">
        <f>BD_TS!A3529</f>
        <v>0</v>
      </c>
      <c r="B3530" s="158" t="str">
        <f>SUBSTITUTE(SUBSTITUTE(BD_TS!D3529," ",""),"-","/")</f>
        <v/>
      </c>
      <c r="C3530" s="158">
        <f>BD_TS!E3529</f>
        <v>0</v>
      </c>
      <c r="D3530" s="159">
        <f>BD_TS!F3529</f>
        <v>0</v>
      </c>
      <c r="E3530" s="160">
        <f>BD_TS!B3529</f>
        <v>0</v>
      </c>
      <c r="F3530" s="161">
        <f>BD_TS!C3529</f>
        <v>0</v>
      </c>
      <c r="G3530" s="187">
        <f>BD_TS!H3529</f>
        <v>0</v>
      </c>
      <c r="H3530" s="158" t="str">
        <f>IF($A3530=0,"",IFERROR(INDEX(BD_Gestão!A:A,MATCH('Banco de Dados'!$B3530,BD_Gestão!$B:$B,0)),"erro"))</f>
        <v/>
      </c>
      <c r="I3530" s="162" t="str">
        <f>IF($A3530=0,"",IFERROR(INDEX(BD_Gestão!E:E,MATCH('Banco de Dados'!$B3530,BD_Gestão!$B:$B,0)),"erro"))</f>
        <v/>
      </c>
      <c r="J3530" s="186" t="str">
        <f>IF($A3530=0,"",IFERROR(INDEX(BD_Gestão!B:B,MATCH('Banco de Dados'!$B3530,BD_Gestão!$B:$B,0)),"erro"))</f>
        <v/>
      </c>
      <c r="K3530" s="158" t="str">
        <f>IF($A3530=0,"",IFERROR(INDEX(BD_Gestão!C:C,MATCH('Banco de Dados'!$B3530,BD_Gestão!$B:$B,0)),"erro"))</f>
        <v/>
      </c>
      <c r="L3530" s="158" t="str">
        <f>IF($A3530=0,"",IFERROR(INDEX(BD_Gestão!H:H,MATCH('Banco de Dados'!$B3530,BD_Gestão!$B:$B,0)),"erro"))</f>
        <v/>
      </c>
      <c r="M3530" s="161" t="str">
        <f>IF($A3530=0,"",IFERROR(INDEX(BD_Gestão!F:F,MATCH('Banco de Dados'!$B3530,BD_Gestão!$B:$B,0)),"erro"))</f>
        <v/>
      </c>
      <c r="N3530" s="161" t="str">
        <f>IF($A3530=0,"",IFERROR(INDEX(BD_Gestão!J:J,MATCH('Banco de Dados'!$B3530,BD_Gestão!$B:$B,0)),"erro"))</f>
        <v/>
      </c>
      <c r="O3530" s="164" t="str">
        <f>IF($A3530=0,"",IFERROR(INDEX(BD_Gestão!K:K,MATCH('Banco de Dados'!$B3530,BD_Gestão!$B:$B,0)),"erro"))</f>
        <v/>
      </c>
      <c r="P3530" s="169" t="str">
        <f t="shared" si="222"/>
        <v/>
      </c>
      <c r="Q3530" s="170" t="str">
        <f t="shared" si="223"/>
        <v/>
      </c>
      <c r="R3530" s="163" t="e">
        <f t="shared" si="220"/>
        <v>#VALUE!</v>
      </c>
      <c r="S3530" s="163" t="e">
        <f t="shared" si="221"/>
        <v>#VALUE!</v>
      </c>
      <c r="T3530" s="163" t="e">
        <f>INDEX(Controle!O:O,MATCH('Banco de Dados'!A3530,Controle!M:M,0))*E3530/100</f>
        <v>#N/A</v>
      </c>
    </row>
    <row r="3531" spans="1:20" hidden="1" x14ac:dyDescent="0.2">
      <c r="A3531" s="158">
        <f>BD_TS!A3530</f>
        <v>0</v>
      </c>
      <c r="B3531" s="158" t="str">
        <f>SUBSTITUTE(SUBSTITUTE(BD_TS!D3530," ",""),"-","/")</f>
        <v/>
      </c>
      <c r="C3531" s="158">
        <f>BD_TS!E3530</f>
        <v>0</v>
      </c>
      <c r="D3531" s="159">
        <f>BD_TS!F3530</f>
        <v>0</v>
      </c>
      <c r="E3531" s="160">
        <f>BD_TS!B3530</f>
        <v>0</v>
      </c>
      <c r="F3531" s="161">
        <f>BD_TS!C3530</f>
        <v>0</v>
      </c>
      <c r="G3531" s="187">
        <f>BD_TS!H3530</f>
        <v>0</v>
      </c>
      <c r="H3531" s="158" t="str">
        <f>IF($A3531=0,"",IFERROR(INDEX(BD_Gestão!A:A,MATCH('Banco de Dados'!$B3531,BD_Gestão!$B:$B,0)),"erro"))</f>
        <v/>
      </c>
      <c r="I3531" s="162" t="str">
        <f>IF($A3531=0,"",IFERROR(INDEX(BD_Gestão!E:E,MATCH('Banco de Dados'!$B3531,BD_Gestão!$B:$B,0)),"erro"))</f>
        <v/>
      </c>
      <c r="J3531" s="186" t="str">
        <f>IF($A3531=0,"",IFERROR(INDEX(BD_Gestão!B:B,MATCH('Banco de Dados'!$B3531,BD_Gestão!$B:$B,0)),"erro"))</f>
        <v/>
      </c>
      <c r="K3531" s="158" t="str">
        <f>IF($A3531=0,"",IFERROR(INDEX(BD_Gestão!C:C,MATCH('Banco de Dados'!$B3531,BD_Gestão!$B:$B,0)),"erro"))</f>
        <v/>
      </c>
      <c r="L3531" s="158" t="str">
        <f>IF($A3531=0,"",IFERROR(INDEX(BD_Gestão!H:H,MATCH('Banco de Dados'!$B3531,BD_Gestão!$B:$B,0)),"erro"))</f>
        <v/>
      </c>
      <c r="M3531" s="161" t="str">
        <f>IF($A3531=0,"",IFERROR(INDEX(BD_Gestão!F:F,MATCH('Banco de Dados'!$B3531,BD_Gestão!$B:$B,0)),"erro"))</f>
        <v/>
      </c>
      <c r="N3531" s="161" t="str">
        <f>IF($A3531=0,"",IFERROR(INDEX(BD_Gestão!J:J,MATCH('Banco de Dados'!$B3531,BD_Gestão!$B:$B,0)),"erro"))</f>
        <v/>
      </c>
      <c r="O3531" s="164" t="str">
        <f>IF($A3531=0,"",IFERROR(INDEX(BD_Gestão!K:K,MATCH('Banco de Dados'!$B3531,BD_Gestão!$B:$B,0)),"erro"))</f>
        <v/>
      </c>
      <c r="P3531" s="169" t="str">
        <f t="shared" si="222"/>
        <v/>
      </c>
      <c r="Q3531" s="170" t="str">
        <f t="shared" si="223"/>
        <v/>
      </c>
      <c r="R3531" s="163" t="e">
        <f t="shared" si="220"/>
        <v>#VALUE!</v>
      </c>
      <c r="S3531" s="163" t="e">
        <f t="shared" si="221"/>
        <v>#VALUE!</v>
      </c>
      <c r="T3531" s="163" t="e">
        <f>INDEX(Controle!O:O,MATCH('Banco de Dados'!A3531,Controle!M:M,0))*E3531/100</f>
        <v>#N/A</v>
      </c>
    </row>
    <row r="3532" spans="1:20" hidden="1" x14ac:dyDescent="0.2">
      <c r="A3532" s="158">
        <f>BD_TS!A3531</f>
        <v>0</v>
      </c>
      <c r="B3532" s="158" t="str">
        <f>SUBSTITUTE(SUBSTITUTE(BD_TS!D3531," ",""),"-","/")</f>
        <v/>
      </c>
      <c r="C3532" s="158">
        <f>BD_TS!E3531</f>
        <v>0</v>
      </c>
      <c r="D3532" s="159">
        <f>BD_TS!F3531</f>
        <v>0</v>
      </c>
      <c r="E3532" s="160">
        <f>BD_TS!B3531</f>
        <v>0</v>
      </c>
      <c r="F3532" s="161">
        <f>BD_TS!C3531</f>
        <v>0</v>
      </c>
      <c r="G3532" s="187">
        <f>BD_TS!H3531</f>
        <v>0</v>
      </c>
      <c r="H3532" s="158" t="str">
        <f>IF($A3532=0,"",IFERROR(INDEX(BD_Gestão!A:A,MATCH('Banco de Dados'!$B3532,BD_Gestão!$B:$B,0)),"erro"))</f>
        <v/>
      </c>
      <c r="I3532" s="162" t="str">
        <f>IF($A3532=0,"",IFERROR(INDEX(BD_Gestão!E:E,MATCH('Banco de Dados'!$B3532,BD_Gestão!$B:$B,0)),"erro"))</f>
        <v/>
      </c>
      <c r="J3532" s="186" t="str">
        <f>IF($A3532=0,"",IFERROR(INDEX(BD_Gestão!B:B,MATCH('Banco de Dados'!$B3532,BD_Gestão!$B:$B,0)),"erro"))</f>
        <v/>
      </c>
      <c r="K3532" s="158" t="str">
        <f>IF($A3532=0,"",IFERROR(INDEX(BD_Gestão!C:C,MATCH('Banco de Dados'!$B3532,BD_Gestão!$B:$B,0)),"erro"))</f>
        <v/>
      </c>
      <c r="L3532" s="158" t="str">
        <f>IF($A3532=0,"",IFERROR(INDEX(BD_Gestão!H:H,MATCH('Banco de Dados'!$B3532,BD_Gestão!$B:$B,0)),"erro"))</f>
        <v/>
      </c>
      <c r="M3532" s="161" t="str">
        <f>IF($A3532=0,"",IFERROR(INDEX(BD_Gestão!F:F,MATCH('Banco de Dados'!$B3532,BD_Gestão!$B:$B,0)),"erro"))</f>
        <v/>
      </c>
      <c r="N3532" s="161" t="str">
        <f>IF($A3532=0,"",IFERROR(INDEX(BD_Gestão!J:J,MATCH('Banco de Dados'!$B3532,BD_Gestão!$B:$B,0)),"erro"))</f>
        <v/>
      </c>
      <c r="O3532" s="164" t="str">
        <f>IF($A3532=0,"",IFERROR(INDEX(BD_Gestão!K:K,MATCH('Banco de Dados'!$B3532,BD_Gestão!$B:$B,0)),"erro"))</f>
        <v/>
      </c>
      <c r="P3532" s="169" t="str">
        <f t="shared" si="222"/>
        <v/>
      </c>
      <c r="Q3532" s="170" t="str">
        <f t="shared" si="223"/>
        <v/>
      </c>
      <c r="R3532" s="163" t="e">
        <f t="shared" si="220"/>
        <v>#VALUE!</v>
      </c>
      <c r="S3532" s="163" t="e">
        <f t="shared" si="221"/>
        <v>#VALUE!</v>
      </c>
      <c r="T3532" s="163" t="e">
        <f>INDEX(Controle!O:O,MATCH('Banco de Dados'!A3532,Controle!M:M,0))*E3532/100</f>
        <v>#N/A</v>
      </c>
    </row>
    <row r="3533" spans="1:20" hidden="1" x14ac:dyDescent="0.2">
      <c r="A3533" s="158">
        <f>BD_TS!A3532</f>
        <v>0</v>
      </c>
      <c r="B3533" s="158" t="str">
        <f>SUBSTITUTE(SUBSTITUTE(BD_TS!D3532," ",""),"-","/")</f>
        <v/>
      </c>
      <c r="C3533" s="158">
        <f>BD_TS!E3532</f>
        <v>0</v>
      </c>
      <c r="D3533" s="159">
        <f>BD_TS!F3532</f>
        <v>0</v>
      </c>
      <c r="E3533" s="160">
        <f>BD_TS!B3532</f>
        <v>0</v>
      </c>
      <c r="F3533" s="161">
        <f>BD_TS!C3532</f>
        <v>0</v>
      </c>
      <c r="G3533" s="187">
        <f>BD_TS!H3532</f>
        <v>0</v>
      </c>
      <c r="H3533" s="158" t="str">
        <f>IF($A3533=0,"",IFERROR(INDEX(BD_Gestão!A:A,MATCH('Banco de Dados'!$B3533,BD_Gestão!$B:$B,0)),"erro"))</f>
        <v/>
      </c>
      <c r="I3533" s="162" t="str">
        <f>IF($A3533=0,"",IFERROR(INDEX(BD_Gestão!E:E,MATCH('Banco de Dados'!$B3533,BD_Gestão!$B:$B,0)),"erro"))</f>
        <v/>
      </c>
      <c r="J3533" s="186" t="str">
        <f>IF($A3533=0,"",IFERROR(INDEX(BD_Gestão!B:B,MATCH('Banco de Dados'!$B3533,BD_Gestão!$B:$B,0)),"erro"))</f>
        <v/>
      </c>
      <c r="K3533" s="158" t="str">
        <f>IF($A3533=0,"",IFERROR(INDEX(BD_Gestão!C:C,MATCH('Banco de Dados'!$B3533,BD_Gestão!$B:$B,0)),"erro"))</f>
        <v/>
      </c>
      <c r="L3533" s="158" t="str">
        <f>IF($A3533=0,"",IFERROR(INDEX(BD_Gestão!H:H,MATCH('Banco de Dados'!$B3533,BD_Gestão!$B:$B,0)),"erro"))</f>
        <v/>
      </c>
      <c r="M3533" s="161" t="str">
        <f>IF($A3533=0,"",IFERROR(INDEX(BD_Gestão!F:F,MATCH('Banco de Dados'!$B3533,BD_Gestão!$B:$B,0)),"erro"))</f>
        <v/>
      </c>
      <c r="N3533" s="161" t="str">
        <f>IF($A3533=0,"",IFERROR(INDEX(BD_Gestão!J:J,MATCH('Banco de Dados'!$B3533,BD_Gestão!$B:$B,0)),"erro"))</f>
        <v/>
      </c>
      <c r="O3533" s="164" t="str">
        <f>IF($A3533=0,"",IFERROR(INDEX(BD_Gestão!K:K,MATCH('Banco de Dados'!$B3533,BD_Gestão!$B:$B,0)),"erro"))</f>
        <v/>
      </c>
      <c r="P3533" s="169" t="str">
        <f t="shared" si="222"/>
        <v/>
      </c>
      <c r="Q3533" s="170" t="str">
        <f t="shared" si="223"/>
        <v/>
      </c>
      <c r="R3533" s="163" t="e">
        <f t="shared" si="220"/>
        <v>#VALUE!</v>
      </c>
      <c r="S3533" s="163" t="e">
        <f t="shared" si="221"/>
        <v>#VALUE!</v>
      </c>
      <c r="T3533" s="163" t="e">
        <f>INDEX(Controle!O:O,MATCH('Banco de Dados'!A3533,Controle!M:M,0))*E3533/100</f>
        <v>#N/A</v>
      </c>
    </row>
    <row r="3534" spans="1:20" hidden="1" x14ac:dyDescent="0.2">
      <c r="A3534" s="158">
        <f>BD_TS!A3533</f>
        <v>0</v>
      </c>
      <c r="B3534" s="158" t="str">
        <f>SUBSTITUTE(SUBSTITUTE(BD_TS!D3533," ",""),"-","/")</f>
        <v/>
      </c>
      <c r="C3534" s="158">
        <f>BD_TS!E3533</f>
        <v>0</v>
      </c>
      <c r="D3534" s="159">
        <f>BD_TS!F3533</f>
        <v>0</v>
      </c>
      <c r="E3534" s="160">
        <f>BD_TS!B3533</f>
        <v>0</v>
      </c>
      <c r="F3534" s="161">
        <f>BD_TS!C3533</f>
        <v>0</v>
      </c>
      <c r="G3534" s="187">
        <f>BD_TS!H3533</f>
        <v>0</v>
      </c>
      <c r="H3534" s="158" t="str">
        <f>IF($A3534=0,"",IFERROR(INDEX(BD_Gestão!A:A,MATCH('Banco de Dados'!$B3534,BD_Gestão!$B:$B,0)),"erro"))</f>
        <v/>
      </c>
      <c r="I3534" s="162" t="str">
        <f>IF($A3534=0,"",IFERROR(INDEX(BD_Gestão!E:E,MATCH('Banco de Dados'!$B3534,BD_Gestão!$B:$B,0)),"erro"))</f>
        <v/>
      </c>
      <c r="J3534" s="186" t="str">
        <f>IF($A3534=0,"",IFERROR(INDEX(BD_Gestão!B:B,MATCH('Banco de Dados'!$B3534,BD_Gestão!$B:$B,0)),"erro"))</f>
        <v/>
      </c>
      <c r="K3534" s="158" t="str">
        <f>IF($A3534=0,"",IFERROR(INDEX(BD_Gestão!C:C,MATCH('Banco de Dados'!$B3534,BD_Gestão!$B:$B,0)),"erro"))</f>
        <v/>
      </c>
      <c r="L3534" s="158" t="str">
        <f>IF($A3534=0,"",IFERROR(INDEX(BD_Gestão!H:H,MATCH('Banco de Dados'!$B3534,BD_Gestão!$B:$B,0)),"erro"))</f>
        <v/>
      </c>
      <c r="M3534" s="161" t="str">
        <f>IF($A3534=0,"",IFERROR(INDEX(BD_Gestão!F:F,MATCH('Banco de Dados'!$B3534,BD_Gestão!$B:$B,0)),"erro"))</f>
        <v/>
      </c>
      <c r="N3534" s="161" t="str">
        <f>IF($A3534=0,"",IFERROR(INDEX(BD_Gestão!J:J,MATCH('Banco de Dados'!$B3534,BD_Gestão!$B:$B,0)),"erro"))</f>
        <v/>
      </c>
      <c r="O3534" s="164" t="str">
        <f>IF($A3534=0,"",IFERROR(INDEX(BD_Gestão!K:K,MATCH('Banco de Dados'!$B3534,BD_Gestão!$B:$B,0)),"erro"))</f>
        <v/>
      </c>
      <c r="P3534" s="169" t="str">
        <f t="shared" si="222"/>
        <v/>
      </c>
      <c r="Q3534" s="170" t="str">
        <f t="shared" si="223"/>
        <v/>
      </c>
      <c r="R3534" s="163" t="e">
        <f t="shared" si="220"/>
        <v>#VALUE!</v>
      </c>
      <c r="S3534" s="163" t="e">
        <f t="shared" si="221"/>
        <v>#VALUE!</v>
      </c>
      <c r="T3534" s="163" t="e">
        <f>INDEX(Controle!O:O,MATCH('Banco de Dados'!A3534,Controle!M:M,0))*E3534/100</f>
        <v>#N/A</v>
      </c>
    </row>
    <row r="3535" spans="1:20" hidden="1" x14ac:dyDescent="0.2">
      <c r="A3535" s="158">
        <f>BD_TS!A3534</f>
        <v>0</v>
      </c>
      <c r="B3535" s="158" t="str">
        <f>SUBSTITUTE(SUBSTITUTE(BD_TS!D3534," ",""),"-","/")</f>
        <v/>
      </c>
      <c r="C3535" s="158">
        <f>BD_TS!E3534</f>
        <v>0</v>
      </c>
      <c r="D3535" s="159">
        <f>BD_TS!F3534</f>
        <v>0</v>
      </c>
      <c r="E3535" s="160">
        <f>BD_TS!B3534</f>
        <v>0</v>
      </c>
      <c r="F3535" s="161">
        <f>BD_TS!C3534</f>
        <v>0</v>
      </c>
      <c r="G3535" s="187">
        <f>BD_TS!H3534</f>
        <v>0</v>
      </c>
      <c r="H3535" s="158" t="str">
        <f>IF($A3535=0,"",IFERROR(INDEX(BD_Gestão!A:A,MATCH('Banco de Dados'!$B3535,BD_Gestão!$B:$B,0)),"erro"))</f>
        <v/>
      </c>
      <c r="I3535" s="162" t="str">
        <f>IF($A3535=0,"",IFERROR(INDEX(BD_Gestão!E:E,MATCH('Banco de Dados'!$B3535,BD_Gestão!$B:$B,0)),"erro"))</f>
        <v/>
      </c>
      <c r="J3535" s="186" t="str">
        <f>IF($A3535=0,"",IFERROR(INDEX(BD_Gestão!B:B,MATCH('Banco de Dados'!$B3535,BD_Gestão!$B:$B,0)),"erro"))</f>
        <v/>
      </c>
      <c r="K3535" s="158" t="str">
        <f>IF($A3535=0,"",IFERROR(INDEX(BD_Gestão!C:C,MATCH('Banco de Dados'!$B3535,BD_Gestão!$B:$B,0)),"erro"))</f>
        <v/>
      </c>
      <c r="L3535" s="158" t="str">
        <f>IF($A3535=0,"",IFERROR(INDEX(BD_Gestão!H:H,MATCH('Banco de Dados'!$B3535,BD_Gestão!$B:$B,0)),"erro"))</f>
        <v/>
      </c>
      <c r="M3535" s="161" t="str">
        <f>IF($A3535=0,"",IFERROR(INDEX(BD_Gestão!F:F,MATCH('Banco de Dados'!$B3535,BD_Gestão!$B:$B,0)),"erro"))</f>
        <v/>
      </c>
      <c r="N3535" s="161" t="str">
        <f>IF($A3535=0,"",IFERROR(INDEX(BD_Gestão!J:J,MATCH('Banco de Dados'!$B3535,BD_Gestão!$B:$B,0)),"erro"))</f>
        <v/>
      </c>
      <c r="O3535" s="164" t="str">
        <f>IF($A3535=0,"",IFERROR(INDEX(BD_Gestão!K:K,MATCH('Banco de Dados'!$B3535,BD_Gestão!$B:$B,0)),"erro"))</f>
        <v/>
      </c>
      <c r="P3535" s="169" t="str">
        <f t="shared" si="222"/>
        <v/>
      </c>
      <c r="Q3535" s="170" t="str">
        <f t="shared" si="223"/>
        <v/>
      </c>
      <c r="R3535" s="163" t="e">
        <f t="shared" si="220"/>
        <v>#VALUE!</v>
      </c>
      <c r="S3535" s="163" t="e">
        <f t="shared" si="221"/>
        <v>#VALUE!</v>
      </c>
      <c r="T3535" s="163" t="e">
        <f>INDEX(Controle!O:O,MATCH('Banco de Dados'!A3535,Controle!M:M,0))*E3535/100</f>
        <v>#N/A</v>
      </c>
    </row>
    <row r="3536" spans="1:20" hidden="1" x14ac:dyDescent="0.2">
      <c r="A3536" s="158">
        <f>BD_TS!A3535</f>
        <v>0</v>
      </c>
      <c r="B3536" s="158" t="str">
        <f>SUBSTITUTE(SUBSTITUTE(BD_TS!D3535," ",""),"-","/")</f>
        <v/>
      </c>
      <c r="C3536" s="158">
        <f>BD_TS!E3535</f>
        <v>0</v>
      </c>
      <c r="D3536" s="159">
        <f>BD_TS!F3535</f>
        <v>0</v>
      </c>
      <c r="E3536" s="160">
        <f>BD_TS!B3535</f>
        <v>0</v>
      </c>
      <c r="F3536" s="161">
        <f>BD_TS!C3535</f>
        <v>0</v>
      </c>
      <c r="G3536" s="187">
        <f>BD_TS!H3535</f>
        <v>0</v>
      </c>
      <c r="H3536" s="158" t="str">
        <f>IF($A3536=0,"",IFERROR(INDEX(BD_Gestão!A:A,MATCH('Banco de Dados'!$B3536,BD_Gestão!$B:$B,0)),"erro"))</f>
        <v/>
      </c>
      <c r="I3536" s="162" t="str">
        <f>IF($A3536=0,"",IFERROR(INDEX(BD_Gestão!E:E,MATCH('Banco de Dados'!$B3536,BD_Gestão!$B:$B,0)),"erro"))</f>
        <v/>
      </c>
      <c r="J3536" s="186" t="str">
        <f>IF($A3536=0,"",IFERROR(INDEX(BD_Gestão!B:B,MATCH('Banco de Dados'!$B3536,BD_Gestão!$B:$B,0)),"erro"))</f>
        <v/>
      </c>
      <c r="K3536" s="158" t="str">
        <f>IF($A3536=0,"",IFERROR(INDEX(BD_Gestão!C:C,MATCH('Banco de Dados'!$B3536,BD_Gestão!$B:$B,0)),"erro"))</f>
        <v/>
      </c>
      <c r="L3536" s="158" t="str">
        <f>IF($A3536=0,"",IFERROR(INDEX(BD_Gestão!H:H,MATCH('Banco de Dados'!$B3536,BD_Gestão!$B:$B,0)),"erro"))</f>
        <v/>
      </c>
      <c r="M3536" s="161" t="str">
        <f>IF($A3536=0,"",IFERROR(INDEX(BD_Gestão!F:F,MATCH('Banco de Dados'!$B3536,BD_Gestão!$B:$B,0)),"erro"))</f>
        <v/>
      </c>
      <c r="N3536" s="161" t="str">
        <f>IF($A3536=0,"",IFERROR(INDEX(BD_Gestão!J:J,MATCH('Banco de Dados'!$B3536,BD_Gestão!$B:$B,0)),"erro"))</f>
        <v/>
      </c>
      <c r="O3536" s="164" t="str">
        <f>IF($A3536=0,"",IFERROR(INDEX(BD_Gestão!K:K,MATCH('Banco de Dados'!$B3536,BD_Gestão!$B:$B,0)),"erro"))</f>
        <v/>
      </c>
      <c r="P3536" s="169" t="str">
        <f t="shared" si="222"/>
        <v/>
      </c>
      <c r="Q3536" s="170" t="str">
        <f t="shared" si="223"/>
        <v/>
      </c>
      <c r="R3536" s="163" t="e">
        <f t="shared" si="220"/>
        <v>#VALUE!</v>
      </c>
      <c r="S3536" s="163" t="e">
        <f t="shared" si="221"/>
        <v>#VALUE!</v>
      </c>
      <c r="T3536" s="163" t="e">
        <f>INDEX(Controle!O:O,MATCH('Banco de Dados'!A3536,Controle!M:M,0))*E3536/100</f>
        <v>#N/A</v>
      </c>
    </row>
    <row r="3537" spans="1:20" hidden="1" x14ac:dyDescent="0.2">
      <c r="A3537" s="158">
        <f>BD_TS!A3536</f>
        <v>0</v>
      </c>
      <c r="B3537" s="158" t="str">
        <f>SUBSTITUTE(SUBSTITUTE(BD_TS!D3536," ",""),"-","/")</f>
        <v/>
      </c>
      <c r="C3537" s="158">
        <f>BD_TS!E3536</f>
        <v>0</v>
      </c>
      <c r="D3537" s="159">
        <f>BD_TS!F3536</f>
        <v>0</v>
      </c>
      <c r="E3537" s="160">
        <f>BD_TS!B3536</f>
        <v>0</v>
      </c>
      <c r="F3537" s="161">
        <f>BD_TS!C3536</f>
        <v>0</v>
      </c>
      <c r="G3537" s="187">
        <f>BD_TS!H3536</f>
        <v>0</v>
      </c>
      <c r="H3537" s="158" t="str">
        <f>IF($A3537=0,"",IFERROR(INDEX(BD_Gestão!A:A,MATCH('Banco de Dados'!$B3537,BD_Gestão!$B:$B,0)),"erro"))</f>
        <v/>
      </c>
      <c r="I3537" s="162" t="str">
        <f>IF($A3537=0,"",IFERROR(INDEX(BD_Gestão!E:E,MATCH('Banco de Dados'!$B3537,BD_Gestão!$B:$B,0)),"erro"))</f>
        <v/>
      </c>
      <c r="J3537" s="186" t="str">
        <f>IF($A3537=0,"",IFERROR(INDEX(BD_Gestão!B:B,MATCH('Banco de Dados'!$B3537,BD_Gestão!$B:$B,0)),"erro"))</f>
        <v/>
      </c>
      <c r="K3537" s="158" t="str">
        <f>IF($A3537=0,"",IFERROR(INDEX(BD_Gestão!C:C,MATCH('Banco de Dados'!$B3537,BD_Gestão!$B:$B,0)),"erro"))</f>
        <v/>
      </c>
      <c r="L3537" s="158" t="str">
        <f>IF($A3537=0,"",IFERROR(INDEX(BD_Gestão!H:H,MATCH('Banco de Dados'!$B3537,BD_Gestão!$B:$B,0)),"erro"))</f>
        <v/>
      </c>
      <c r="M3537" s="161" t="str">
        <f>IF($A3537=0,"",IFERROR(INDEX(BD_Gestão!F:F,MATCH('Banco de Dados'!$B3537,BD_Gestão!$B:$B,0)),"erro"))</f>
        <v/>
      </c>
      <c r="N3537" s="161" t="str">
        <f>IF($A3537=0,"",IFERROR(INDEX(BD_Gestão!J:J,MATCH('Banco de Dados'!$B3537,BD_Gestão!$B:$B,0)),"erro"))</f>
        <v/>
      </c>
      <c r="O3537" s="164" t="str">
        <f>IF($A3537=0,"",IFERROR(INDEX(BD_Gestão!K:K,MATCH('Banco de Dados'!$B3537,BD_Gestão!$B:$B,0)),"erro"))</f>
        <v/>
      </c>
      <c r="P3537" s="169" t="str">
        <f t="shared" si="222"/>
        <v/>
      </c>
      <c r="Q3537" s="170" t="str">
        <f t="shared" si="223"/>
        <v/>
      </c>
      <c r="R3537" s="163" t="e">
        <f t="shared" si="220"/>
        <v>#VALUE!</v>
      </c>
      <c r="S3537" s="163" t="e">
        <f t="shared" si="221"/>
        <v>#VALUE!</v>
      </c>
      <c r="T3537" s="163" t="e">
        <f>INDEX(Controle!O:O,MATCH('Banco de Dados'!A3537,Controle!M:M,0))*E3537/100</f>
        <v>#N/A</v>
      </c>
    </row>
    <row r="3538" spans="1:20" hidden="1" x14ac:dyDescent="0.2">
      <c r="A3538" s="158">
        <f>BD_TS!A3537</f>
        <v>0</v>
      </c>
      <c r="B3538" s="158" t="str">
        <f>SUBSTITUTE(SUBSTITUTE(BD_TS!D3537," ",""),"-","/")</f>
        <v/>
      </c>
      <c r="C3538" s="158">
        <f>BD_TS!E3537</f>
        <v>0</v>
      </c>
      <c r="D3538" s="159">
        <f>BD_TS!F3537</f>
        <v>0</v>
      </c>
      <c r="E3538" s="160">
        <f>BD_TS!B3537</f>
        <v>0</v>
      </c>
      <c r="F3538" s="161">
        <f>BD_TS!C3537</f>
        <v>0</v>
      </c>
      <c r="G3538" s="187">
        <f>BD_TS!H3537</f>
        <v>0</v>
      </c>
      <c r="H3538" s="158" t="str">
        <f>IF($A3538=0,"",IFERROR(INDEX(BD_Gestão!A:A,MATCH('Banco de Dados'!$B3538,BD_Gestão!$B:$B,0)),"erro"))</f>
        <v/>
      </c>
      <c r="I3538" s="162" t="str">
        <f>IF($A3538=0,"",IFERROR(INDEX(BD_Gestão!E:E,MATCH('Banco de Dados'!$B3538,BD_Gestão!$B:$B,0)),"erro"))</f>
        <v/>
      </c>
      <c r="J3538" s="186" t="str">
        <f>IF($A3538=0,"",IFERROR(INDEX(BD_Gestão!B:B,MATCH('Banco de Dados'!$B3538,BD_Gestão!$B:$B,0)),"erro"))</f>
        <v/>
      </c>
      <c r="K3538" s="158" t="str">
        <f>IF($A3538=0,"",IFERROR(INDEX(BD_Gestão!C:C,MATCH('Banco de Dados'!$B3538,BD_Gestão!$B:$B,0)),"erro"))</f>
        <v/>
      </c>
      <c r="L3538" s="158" t="str">
        <f>IF($A3538=0,"",IFERROR(INDEX(BD_Gestão!H:H,MATCH('Banco de Dados'!$B3538,BD_Gestão!$B:$B,0)),"erro"))</f>
        <v/>
      </c>
      <c r="M3538" s="161" t="str">
        <f>IF($A3538=0,"",IFERROR(INDEX(BD_Gestão!F:F,MATCH('Banco de Dados'!$B3538,BD_Gestão!$B:$B,0)),"erro"))</f>
        <v/>
      </c>
      <c r="N3538" s="161" t="str">
        <f>IF($A3538=0,"",IFERROR(INDEX(BD_Gestão!J:J,MATCH('Banco de Dados'!$B3538,BD_Gestão!$B:$B,0)),"erro"))</f>
        <v/>
      </c>
      <c r="O3538" s="164" t="str">
        <f>IF($A3538=0,"",IFERROR(INDEX(BD_Gestão!K:K,MATCH('Banco de Dados'!$B3538,BD_Gestão!$B:$B,0)),"erro"))</f>
        <v/>
      </c>
      <c r="P3538" s="169" t="str">
        <f t="shared" si="222"/>
        <v/>
      </c>
      <c r="Q3538" s="170" t="str">
        <f t="shared" si="223"/>
        <v/>
      </c>
      <c r="R3538" s="163" t="e">
        <f t="shared" si="220"/>
        <v>#VALUE!</v>
      </c>
      <c r="S3538" s="163" t="e">
        <f t="shared" si="221"/>
        <v>#VALUE!</v>
      </c>
      <c r="T3538" s="163" t="e">
        <f>INDEX(Controle!O:O,MATCH('Banco de Dados'!A3538,Controle!M:M,0))*E3538/100</f>
        <v>#N/A</v>
      </c>
    </row>
    <row r="3539" spans="1:20" hidden="1" x14ac:dyDescent="0.2">
      <c r="A3539" s="158">
        <f>BD_TS!A3538</f>
        <v>0</v>
      </c>
      <c r="B3539" s="158" t="str">
        <f>SUBSTITUTE(SUBSTITUTE(BD_TS!D3538," ",""),"-","/")</f>
        <v/>
      </c>
      <c r="C3539" s="158">
        <f>BD_TS!E3538</f>
        <v>0</v>
      </c>
      <c r="D3539" s="159">
        <f>BD_TS!F3538</f>
        <v>0</v>
      </c>
      <c r="E3539" s="160">
        <f>BD_TS!B3538</f>
        <v>0</v>
      </c>
      <c r="F3539" s="161">
        <f>BD_TS!C3538</f>
        <v>0</v>
      </c>
      <c r="G3539" s="187">
        <f>BD_TS!H3538</f>
        <v>0</v>
      </c>
      <c r="H3539" s="158" t="str">
        <f>IF($A3539=0,"",IFERROR(INDEX(BD_Gestão!A:A,MATCH('Banco de Dados'!$B3539,BD_Gestão!$B:$B,0)),"erro"))</f>
        <v/>
      </c>
      <c r="I3539" s="162" t="str">
        <f>IF($A3539=0,"",IFERROR(INDEX(BD_Gestão!E:E,MATCH('Banco de Dados'!$B3539,BD_Gestão!$B:$B,0)),"erro"))</f>
        <v/>
      </c>
      <c r="J3539" s="186" t="str">
        <f>IF($A3539=0,"",IFERROR(INDEX(BD_Gestão!B:B,MATCH('Banco de Dados'!$B3539,BD_Gestão!$B:$B,0)),"erro"))</f>
        <v/>
      </c>
      <c r="K3539" s="158" t="str">
        <f>IF($A3539=0,"",IFERROR(INDEX(BD_Gestão!C:C,MATCH('Banco de Dados'!$B3539,BD_Gestão!$B:$B,0)),"erro"))</f>
        <v/>
      </c>
      <c r="L3539" s="158" t="str">
        <f>IF($A3539=0,"",IFERROR(INDEX(BD_Gestão!H:H,MATCH('Banco de Dados'!$B3539,BD_Gestão!$B:$B,0)),"erro"))</f>
        <v/>
      </c>
      <c r="M3539" s="161" t="str">
        <f>IF($A3539=0,"",IFERROR(INDEX(BD_Gestão!F:F,MATCH('Banco de Dados'!$B3539,BD_Gestão!$B:$B,0)),"erro"))</f>
        <v/>
      </c>
      <c r="N3539" s="161" t="str">
        <f>IF($A3539=0,"",IFERROR(INDEX(BD_Gestão!J:J,MATCH('Banco de Dados'!$B3539,BD_Gestão!$B:$B,0)),"erro"))</f>
        <v/>
      </c>
      <c r="O3539" s="164" t="str">
        <f>IF($A3539=0,"",IFERROR(INDEX(BD_Gestão!K:K,MATCH('Banco de Dados'!$B3539,BD_Gestão!$B:$B,0)),"erro"))</f>
        <v/>
      </c>
      <c r="P3539" s="169" t="str">
        <f t="shared" si="222"/>
        <v/>
      </c>
      <c r="Q3539" s="170" t="str">
        <f t="shared" si="223"/>
        <v/>
      </c>
      <c r="R3539" s="163" t="e">
        <f t="shared" si="220"/>
        <v>#VALUE!</v>
      </c>
      <c r="S3539" s="163" t="e">
        <f t="shared" si="221"/>
        <v>#VALUE!</v>
      </c>
      <c r="T3539" s="163" t="e">
        <f>INDEX(Controle!O:O,MATCH('Banco de Dados'!A3539,Controle!M:M,0))*E3539/100</f>
        <v>#N/A</v>
      </c>
    </row>
    <row r="3540" spans="1:20" hidden="1" x14ac:dyDescent="0.2">
      <c r="A3540" s="158">
        <f>BD_TS!A3539</f>
        <v>0</v>
      </c>
      <c r="B3540" s="158" t="str">
        <f>SUBSTITUTE(SUBSTITUTE(BD_TS!D3539," ",""),"-","/")</f>
        <v/>
      </c>
      <c r="C3540" s="158">
        <f>BD_TS!E3539</f>
        <v>0</v>
      </c>
      <c r="D3540" s="159">
        <f>BD_TS!F3539</f>
        <v>0</v>
      </c>
      <c r="E3540" s="160">
        <f>BD_TS!B3539</f>
        <v>0</v>
      </c>
      <c r="F3540" s="161">
        <f>BD_TS!C3539</f>
        <v>0</v>
      </c>
      <c r="G3540" s="187">
        <f>BD_TS!H3539</f>
        <v>0</v>
      </c>
      <c r="H3540" s="158" t="str">
        <f>IF($A3540=0,"",IFERROR(INDEX(BD_Gestão!A:A,MATCH('Banco de Dados'!$B3540,BD_Gestão!$B:$B,0)),"erro"))</f>
        <v/>
      </c>
      <c r="I3540" s="162" t="str">
        <f>IF($A3540=0,"",IFERROR(INDEX(BD_Gestão!E:E,MATCH('Banco de Dados'!$B3540,BD_Gestão!$B:$B,0)),"erro"))</f>
        <v/>
      </c>
      <c r="J3540" s="186" t="str">
        <f>IF($A3540=0,"",IFERROR(INDEX(BD_Gestão!B:B,MATCH('Banco de Dados'!$B3540,BD_Gestão!$B:$B,0)),"erro"))</f>
        <v/>
      </c>
      <c r="K3540" s="158" t="str">
        <f>IF($A3540=0,"",IFERROR(INDEX(BD_Gestão!C:C,MATCH('Banco de Dados'!$B3540,BD_Gestão!$B:$B,0)),"erro"))</f>
        <v/>
      </c>
      <c r="L3540" s="158" t="str">
        <f>IF($A3540=0,"",IFERROR(INDEX(BD_Gestão!H:H,MATCH('Banco de Dados'!$B3540,BD_Gestão!$B:$B,0)),"erro"))</f>
        <v/>
      </c>
      <c r="M3540" s="161" t="str">
        <f>IF($A3540=0,"",IFERROR(INDEX(BD_Gestão!F:F,MATCH('Banco de Dados'!$B3540,BD_Gestão!$B:$B,0)),"erro"))</f>
        <v/>
      </c>
      <c r="N3540" s="161" t="str">
        <f>IF($A3540=0,"",IFERROR(INDEX(BD_Gestão!J:J,MATCH('Banco de Dados'!$B3540,BD_Gestão!$B:$B,0)),"erro"))</f>
        <v/>
      </c>
      <c r="O3540" s="164" t="str">
        <f>IF($A3540=0,"",IFERROR(INDEX(BD_Gestão!K:K,MATCH('Banco de Dados'!$B3540,BD_Gestão!$B:$B,0)),"erro"))</f>
        <v/>
      </c>
      <c r="P3540" s="169" t="str">
        <f t="shared" si="222"/>
        <v/>
      </c>
      <c r="Q3540" s="170" t="str">
        <f t="shared" si="223"/>
        <v/>
      </c>
      <c r="R3540" s="163" t="e">
        <f t="shared" si="220"/>
        <v>#VALUE!</v>
      </c>
      <c r="S3540" s="163" t="e">
        <f t="shared" si="221"/>
        <v>#VALUE!</v>
      </c>
      <c r="T3540" s="163" t="e">
        <f>INDEX(Controle!O:O,MATCH('Banco de Dados'!A3540,Controle!M:M,0))*E3540/100</f>
        <v>#N/A</v>
      </c>
    </row>
    <row r="3541" spans="1:20" hidden="1" x14ac:dyDescent="0.2">
      <c r="A3541" s="158">
        <f>BD_TS!A3540</f>
        <v>0</v>
      </c>
      <c r="B3541" s="158" t="str">
        <f>SUBSTITUTE(SUBSTITUTE(BD_TS!D3540," ",""),"-","/")</f>
        <v/>
      </c>
      <c r="C3541" s="158">
        <f>BD_TS!E3540</f>
        <v>0</v>
      </c>
      <c r="D3541" s="159">
        <f>BD_TS!F3540</f>
        <v>0</v>
      </c>
      <c r="E3541" s="160">
        <f>BD_TS!B3540</f>
        <v>0</v>
      </c>
      <c r="F3541" s="161">
        <f>BD_TS!C3540</f>
        <v>0</v>
      </c>
      <c r="G3541" s="187">
        <f>BD_TS!H3540</f>
        <v>0</v>
      </c>
      <c r="H3541" s="158" t="str">
        <f>IF($A3541=0,"",IFERROR(INDEX(BD_Gestão!A:A,MATCH('Banco de Dados'!$B3541,BD_Gestão!$B:$B,0)),"erro"))</f>
        <v/>
      </c>
      <c r="I3541" s="162" t="str">
        <f>IF($A3541=0,"",IFERROR(INDEX(BD_Gestão!E:E,MATCH('Banco de Dados'!$B3541,BD_Gestão!$B:$B,0)),"erro"))</f>
        <v/>
      </c>
      <c r="J3541" s="186" t="str">
        <f>IF($A3541=0,"",IFERROR(INDEX(BD_Gestão!B:B,MATCH('Banco de Dados'!$B3541,BD_Gestão!$B:$B,0)),"erro"))</f>
        <v/>
      </c>
      <c r="K3541" s="158" t="str">
        <f>IF($A3541=0,"",IFERROR(INDEX(BD_Gestão!C:C,MATCH('Banco de Dados'!$B3541,BD_Gestão!$B:$B,0)),"erro"))</f>
        <v/>
      </c>
      <c r="L3541" s="158" t="str">
        <f>IF($A3541=0,"",IFERROR(INDEX(BD_Gestão!H:H,MATCH('Banco de Dados'!$B3541,BD_Gestão!$B:$B,0)),"erro"))</f>
        <v/>
      </c>
      <c r="M3541" s="161" t="str">
        <f>IF($A3541=0,"",IFERROR(INDEX(BD_Gestão!F:F,MATCH('Banco de Dados'!$B3541,BD_Gestão!$B:$B,0)),"erro"))</f>
        <v/>
      </c>
      <c r="N3541" s="161" t="str">
        <f>IF($A3541=0,"",IFERROR(INDEX(BD_Gestão!J:J,MATCH('Banco de Dados'!$B3541,BD_Gestão!$B:$B,0)),"erro"))</f>
        <v/>
      </c>
      <c r="O3541" s="164" t="str">
        <f>IF($A3541=0,"",IFERROR(INDEX(BD_Gestão!K:K,MATCH('Banco de Dados'!$B3541,BD_Gestão!$B:$B,0)),"erro"))</f>
        <v/>
      </c>
      <c r="P3541" s="169" t="str">
        <f t="shared" si="222"/>
        <v/>
      </c>
      <c r="Q3541" s="170" t="str">
        <f t="shared" si="223"/>
        <v/>
      </c>
      <c r="R3541" s="163" t="e">
        <f t="shared" si="220"/>
        <v>#VALUE!</v>
      </c>
      <c r="S3541" s="163" t="e">
        <f t="shared" si="221"/>
        <v>#VALUE!</v>
      </c>
      <c r="T3541" s="163" t="e">
        <f>INDEX(Controle!O:O,MATCH('Banco de Dados'!A3541,Controle!M:M,0))*E3541/100</f>
        <v>#N/A</v>
      </c>
    </row>
    <row r="3542" spans="1:20" hidden="1" x14ac:dyDescent="0.2">
      <c r="A3542" s="158">
        <f>BD_TS!A3541</f>
        <v>0</v>
      </c>
      <c r="B3542" s="158" t="str">
        <f>SUBSTITUTE(SUBSTITUTE(BD_TS!D3541," ",""),"-","/")</f>
        <v/>
      </c>
      <c r="C3542" s="158">
        <f>BD_TS!E3541</f>
        <v>0</v>
      </c>
      <c r="D3542" s="159">
        <f>BD_TS!F3541</f>
        <v>0</v>
      </c>
      <c r="E3542" s="160">
        <f>BD_TS!B3541</f>
        <v>0</v>
      </c>
      <c r="F3542" s="161">
        <f>BD_TS!C3541</f>
        <v>0</v>
      </c>
      <c r="G3542" s="187">
        <f>BD_TS!H3541</f>
        <v>0</v>
      </c>
      <c r="H3542" s="158" t="str">
        <f>IF($A3542=0,"",IFERROR(INDEX(BD_Gestão!A:A,MATCH('Banco de Dados'!$B3542,BD_Gestão!$B:$B,0)),"erro"))</f>
        <v/>
      </c>
      <c r="I3542" s="162" t="str">
        <f>IF($A3542=0,"",IFERROR(INDEX(BD_Gestão!E:E,MATCH('Banco de Dados'!$B3542,BD_Gestão!$B:$B,0)),"erro"))</f>
        <v/>
      </c>
      <c r="J3542" s="186" t="str">
        <f>IF($A3542=0,"",IFERROR(INDEX(BD_Gestão!B:B,MATCH('Banco de Dados'!$B3542,BD_Gestão!$B:$B,0)),"erro"))</f>
        <v/>
      </c>
      <c r="K3542" s="158" t="str">
        <f>IF($A3542=0,"",IFERROR(INDEX(BD_Gestão!C:C,MATCH('Banco de Dados'!$B3542,BD_Gestão!$B:$B,0)),"erro"))</f>
        <v/>
      </c>
      <c r="L3542" s="158" t="str">
        <f>IF($A3542=0,"",IFERROR(INDEX(BD_Gestão!H:H,MATCH('Banco de Dados'!$B3542,BD_Gestão!$B:$B,0)),"erro"))</f>
        <v/>
      </c>
      <c r="M3542" s="161" t="str">
        <f>IF($A3542=0,"",IFERROR(INDEX(BD_Gestão!F:F,MATCH('Banco de Dados'!$B3542,BD_Gestão!$B:$B,0)),"erro"))</f>
        <v/>
      </c>
      <c r="N3542" s="161" t="str">
        <f>IF($A3542=0,"",IFERROR(INDEX(BD_Gestão!J:J,MATCH('Banco de Dados'!$B3542,BD_Gestão!$B:$B,0)),"erro"))</f>
        <v/>
      </c>
      <c r="O3542" s="164" t="str">
        <f>IF($A3542=0,"",IFERROR(INDEX(BD_Gestão!K:K,MATCH('Banco de Dados'!$B3542,BD_Gestão!$B:$B,0)),"erro"))</f>
        <v/>
      </c>
      <c r="P3542" s="169" t="str">
        <f t="shared" si="222"/>
        <v/>
      </c>
      <c r="Q3542" s="170" t="str">
        <f t="shared" si="223"/>
        <v/>
      </c>
      <c r="R3542" s="163" t="e">
        <f t="shared" si="220"/>
        <v>#VALUE!</v>
      </c>
      <c r="S3542" s="163" t="e">
        <f t="shared" si="221"/>
        <v>#VALUE!</v>
      </c>
      <c r="T3542" s="163" t="e">
        <f>INDEX(Controle!O:O,MATCH('Banco de Dados'!A3542,Controle!M:M,0))*E3542/100</f>
        <v>#N/A</v>
      </c>
    </row>
    <row r="3543" spans="1:20" hidden="1" x14ac:dyDescent="0.2">
      <c r="A3543" s="158">
        <f>BD_TS!A3542</f>
        <v>0</v>
      </c>
      <c r="B3543" s="158" t="str">
        <f>SUBSTITUTE(SUBSTITUTE(BD_TS!D3542," ",""),"-","/")</f>
        <v/>
      </c>
      <c r="C3543" s="158">
        <f>BD_TS!E3542</f>
        <v>0</v>
      </c>
      <c r="D3543" s="159">
        <f>BD_TS!F3542</f>
        <v>0</v>
      </c>
      <c r="E3543" s="160">
        <f>BD_TS!B3542</f>
        <v>0</v>
      </c>
      <c r="F3543" s="161">
        <f>BD_TS!C3542</f>
        <v>0</v>
      </c>
      <c r="G3543" s="187">
        <f>BD_TS!H3542</f>
        <v>0</v>
      </c>
      <c r="H3543" s="158" t="str">
        <f>IF($A3543=0,"",IFERROR(INDEX(BD_Gestão!A:A,MATCH('Banco de Dados'!$B3543,BD_Gestão!$B:$B,0)),"erro"))</f>
        <v/>
      </c>
      <c r="I3543" s="162" t="str">
        <f>IF($A3543=0,"",IFERROR(INDEX(BD_Gestão!E:E,MATCH('Banco de Dados'!$B3543,BD_Gestão!$B:$B,0)),"erro"))</f>
        <v/>
      </c>
      <c r="J3543" s="186" t="str">
        <f>IF($A3543=0,"",IFERROR(INDEX(BD_Gestão!B:B,MATCH('Banco de Dados'!$B3543,BD_Gestão!$B:$B,0)),"erro"))</f>
        <v/>
      </c>
      <c r="K3543" s="158" t="str">
        <f>IF($A3543=0,"",IFERROR(INDEX(BD_Gestão!C:C,MATCH('Banco de Dados'!$B3543,BD_Gestão!$B:$B,0)),"erro"))</f>
        <v/>
      </c>
      <c r="L3543" s="158" t="str">
        <f>IF($A3543=0,"",IFERROR(INDEX(BD_Gestão!H:H,MATCH('Banco de Dados'!$B3543,BD_Gestão!$B:$B,0)),"erro"))</f>
        <v/>
      </c>
      <c r="M3543" s="161" t="str">
        <f>IF($A3543=0,"",IFERROR(INDEX(BD_Gestão!F:F,MATCH('Banco de Dados'!$B3543,BD_Gestão!$B:$B,0)),"erro"))</f>
        <v/>
      </c>
      <c r="N3543" s="161" t="str">
        <f>IF($A3543=0,"",IFERROR(INDEX(BD_Gestão!J:J,MATCH('Banco de Dados'!$B3543,BD_Gestão!$B:$B,0)),"erro"))</f>
        <v/>
      </c>
      <c r="O3543" s="164" t="str">
        <f>IF($A3543=0,"",IFERROR(INDEX(BD_Gestão!K:K,MATCH('Banco de Dados'!$B3543,BD_Gestão!$B:$B,0)),"erro"))</f>
        <v/>
      </c>
      <c r="P3543" s="169" t="str">
        <f t="shared" si="222"/>
        <v/>
      </c>
      <c r="Q3543" s="170" t="str">
        <f t="shared" si="223"/>
        <v/>
      </c>
      <c r="R3543" s="163" t="e">
        <f t="shared" si="220"/>
        <v>#VALUE!</v>
      </c>
      <c r="S3543" s="163" t="e">
        <f t="shared" si="221"/>
        <v>#VALUE!</v>
      </c>
      <c r="T3543" s="163" t="e">
        <f>INDEX(Controle!O:O,MATCH('Banco de Dados'!A3543,Controle!M:M,0))*E3543/100</f>
        <v>#N/A</v>
      </c>
    </row>
    <row r="3544" spans="1:20" hidden="1" x14ac:dyDescent="0.2">
      <c r="A3544" s="158">
        <f>BD_TS!A3543</f>
        <v>0</v>
      </c>
      <c r="B3544" s="158" t="str">
        <f>SUBSTITUTE(SUBSTITUTE(BD_TS!D3543," ",""),"-","/")</f>
        <v/>
      </c>
      <c r="C3544" s="158">
        <f>BD_TS!E3543</f>
        <v>0</v>
      </c>
      <c r="D3544" s="159">
        <f>BD_TS!F3543</f>
        <v>0</v>
      </c>
      <c r="E3544" s="160">
        <f>BD_TS!B3543</f>
        <v>0</v>
      </c>
      <c r="F3544" s="161">
        <f>BD_TS!C3543</f>
        <v>0</v>
      </c>
      <c r="G3544" s="187">
        <f>BD_TS!H3543</f>
        <v>0</v>
      </c>
      <c r="H3544" s="158" t="str">
        <f>IF($A3544=0,"",IFERROR(INDEX(BD_Gestão!A:A,MATCH('Banco de Dados'!$B3544,BD_Gestão!$B:$B,0)),"erro"))</f>
        <v/>
      </c>
      <c r="I3544" s="162" t="str">
        <f>IF($A3544=0,"",IFERROR(INDEX(BD_Gestão!E:E,MATCH('Banco de Dados'!$B3544,BD_Gestão!$B:$B,0)),"erro"))</f>
        <v/>
      </c>
      <c r="J3544" s="186" t="str">
        <f>IF($A3544=0,"",IFERROR(INDEX(BD_Gestão!B:B,MATCH('Banco de Dados'!$B3544,BD_Gestão!$B:$B,0)),"erro"))</f>
        <v/>
      </c>
      <c r="K3544" s="158" t="str">
        <f>IF($A3544=0,"",IFERROR(INDEX(BD_Gestão!C:C,MATCH('Banco de Dados'!$B3544,BD_Gestão!$B:$B,0)),"erro"))</f>
        <v/>
      </c>
      <c r="L3544" s="158" t="str">
        <f>IF($A3544=0,"",IFERROR(INDEX(BD_Gestão!H:H,MATCH('Banco de Dados'!$B3544,BD_Gestão!$B:$B,0)),"erro"))</f>
        <v/>
      </c>
      <c r="M3544" s="161" t="str">
        <f>IF($A3544=0,"",IFERROR(INDEX(BD_Gestão!F:F,MATCH('Banco de Dados'!$B3544,BD_Gestão!$B:$B,0)),"erro"))</f>
        <v/>
      </c>
      <c r="N3544" s="161" t="str">
        <f>IF($A3544=0,"",IFERROR(INDEX(BD_Gestão!J:J,MATCH('Banco de Dados'!$B3544,BD_Gestão!$B:$B,0)),"erro"))</f>
        <v/>
      </c>
      <c r="O3544" s="164" t="str">
        <f>IF($A3544=0,"",IFERROR(INDEX(BD_Gestão!K:K,MATCH('Banco de Dados'!$B3544,BD_Gestão!$B:$B,0)),"erro"))</f>
        <v/>
      </c>
      <c r="P3544" s="169" t="str">
        <f t="shared" si="222"/>
        <v/>
      </c>
      <c r="Q3544" s="170" t="str">
        <f t="shared" si="223"/>
        <v/>
      </c>
      <c r="R3544" s="163" t="e">
        <f t="shared" si="220"/>
        <v>#VALUE!</v>
      </c>
      <c r="S3544" s="163" t="e">
        <f t="shared" si="221"/>
        <v>#VALUE!</v>
      </c>
      <c r="T3544" s="163" t="e">
        <f>INDEX(Controle!O:O,MATCH('Banco de Dados'!A3544,Controle!M:M,0))*E3544/100</f>
        <v>#N/A</v>
      </c>
    </row>
    <row r="3545" spans="1:20" hidden="1" x14ac:dyDescent="0.2">
      <c r="A3545" s="158">
        <f>BD_TS!A3544</f>
        <v>0</v>
      </c>
      <c r="B3545" s="158" t="str">
        <f>SUBSTITUTE(SUBSTITUTE(BD_TS!D3544," ",""),"-","/")</f>
        <v/>
      </c>
      <c r="C3545" s="158">
        <f>BD_TS!E3544</f>
        <v>0</v>
      </c>
      <c r="D3545" s="159">
        <f>BD_TS!F3544</f>
        <v>0</v>
      </c>
      <c r="E3545" s="160">
        <f>BD_TS!B3544</f>
        <v>0</v>
      </c>
      <c r="F3545" s="161">
        <f>BD_TS!C3544</f>
        <v>0</v>
      </c>
      <c r="G3545" s="187">
        <f>BD_TS!H3544</f>
        <v>0</v>
      </c>
      <c r="H3545" s="158" t="str">
        <f>IF($A3545=0,"",IFERROR(INDEX(BD_Gestão!A:A,MATCH('Banco de Dados'!$B3545,BD_Gestão!$B:$B,0)),"erro"))</f>
        <v/>
      </c>
      <c r="I3545" s="162" t="str">
        <f>IF($A3545=0,"",IFERROR(INDEX(BD_Gestão!E:E,MATCH('Banco de Dados'!$B3545,BD_Gestão!$B:$B,0)),"erro"))</f>
        <v/>
      </c>
      <c r="J3545" s="186" t="str">
        <f>IF($A3545=0,"",IFERROR(INDEX(BD_Gestão!B:B,MATCH('Banco de Dados'!$B3545,BD_Gestão!$B:$B,0)),"erro"))</f>
        <v/>
      </c>
      <c r="K3545" s="158" t="str">
        <f>IF($A3545=0,"",IFERROR(INDEX(BD_Gestão!C:C,MATCH('Banco de Dados'!$B3545,BD_Gestão!$B:$B,0)),"erro"))</f>
        <v/>
      </c>
      <c r="L3545" s="158" t="str">
        <f>IF($A3545=0,"",IFERROR(INDEX(BD_Gestão!H:H,MATCH('Banco de Dados'!$B3545,BD_Gestão!$B:$B,0)),"erro"))</f>
        <v/>
      </c>
      <c r="M3545" s="161" t="str">
        <f>IF($A3545=0,"",IFERROR(INDEX(BD_Gestão!F:F,MATCH('Banco de Dados'!$B3545,BD_Gestão!$B:$B,0)),"erro"))</f>
        <v/>
      </c>
      <c r="N3545" s="161" t="str">
        <f>IF($A3545=0,"",IFERROR(INDEX(BD_Gestão!J:J,MATCH('Banco de Dados'!$B3545,BD_Gestão!$B:$B,0)),"erro"))</f>
        <v/>
      </c>
      <c r="O3545" s="164" t="str">
        <f>IF($A3545=0,"",IFERROR(INDEX(BD_Gestão!K:K,MATCH('Banco de Dados'!$B3545,BD_Gestão!$B:$B,0)),"erro"))</f>
        <v/>
      </c>
      <c r="P3545" s="169" t="str">
        <f t="shared" si="222"/>
        <v/>
      </c>
      <c r="Q3545" s="170" t="str">
        <f t="shared" si="223"/>
        <v/>
      </c>
      <c r="R3545" s="163" t="e">
        <f t="shared" si="220"/>
        <v>#VALUE!</v>
      </c>
      <c r="S3545" s="163" t="e">
        <f t="shared" si="221"/>
        <v>#VALUE!</v>
      </c>
      <c r="T3545" s="163" t="e">
        <f>INDEX(Controle!O:O,MATCH('Banco de Dados'!A3545,Controle!M:M,0))*E3545/100</f>
        <v>#N/A</v>
      </c>
    </row>
    <row r="3546" spans="1:20" hidden="1" x14ac:dyDescent="0.2">
      <c r="A3546" s="158">
        <f>BD_TS!A3545</f>
        <v>0</v>
      </c>
      <c r="B3546" s="158" t="str">
        <f>SUBSTITUTE(SUBSTITUTE(BD_TS!D3545," ",""),"-","/")</f>
        <v/>
      </c>
      <c r="C3546" s="158">
        <f>BD_TS!E3545</f>
        <v>0</v>
      </c>
      <c r="D3546" s="159">
        <f>BD_TS!F3545</f>
        <v>0</v>
      </c>
      <c r="E3546" s="160">
        <f>BD_TS!B3545</f>
        <v>0</v>
      </c>
      <c r="F3546" s="161">
        <f>BD_TS!C3545</f>
        <v>0</v>
      </c>
      <c r="G3546" s="187">
        <f>BD_TS!H3545</f>
        <v>0</v>
      </c>
      <c r="H3546" s="158" t="str">
        <f>IF($A3546=0,"",IFERROR(INDEX(BD_Gestão!A:A,MATCH('Banco de Dados'!$B3546,BD_Gestão!$B:$B,0)),"erro"))</f>
        <v/>
      </c>
      <c r="I3546" s="162" t="str">
        <f>IF($A3546=0,"",IFERROR(INDEX(BD_Gestão!E:E,MATCH('Banco de Dados'!$B3546,BD_Gestão!$B:$B,0)),"erro"))</f>
        <v/>
      </c>
      <c r="J3546" s="186" t="str">
        <f>IF($A3546=0,"",IFERROR(INDEX(BD_Gestão!B:B,MATCH('Banco de Dados'!$B3546,BD_Gestão!$B:$B,0)),"erro"))</f>
        <v/>
      </c>
      <c r="K3546" s="158" t="str">
        <f>IF($A3546=0,"",IFERROR(INDEX(BD_Gestão!C:C,MATCH('Banco de Dados'!$B3546,BD_Gestão!$B:$B,0)),"erro"))</f>
        <v/>
      </c>
      <c r="L3546" s="158" t="str">
        <f>IF($A3546=0,"",IFERROR(INDEX(BD_Gestão!H:H,MATCH('Banco de Dados'!$B3546,BD_Gestão!$B:$B,0)),"erro"))</f>
        <v/>
      </c>
      <c r="M3546" s="161" t="str">
        <f>IF($A3546=0,"",IFERROR(INDEX(BD_Gestão!F:F,MATCH('Banco de Dados'!$B3546,BD_Gestão!$B:$B,0)),"erro"))</f>
        <v/>
      </c>
      <c r="N3546" s="161" t="str">
        <f>IF($A3546=0,"",IFERROR(INDEX(BD_Gestão!J:J,MATCH('Banco de Dados'!$B3546,BD_Gestão!$B:$B,0)),"erro"))</f>
        <v/>
      </c>
      <c r="O3546" s="164" t="str">
        <f>IF($A3546=0,"",IFERROR(INDEX(BD_Gestão!K:K,MATCH('Banco de Dados'!$B3546,BD_Gestão!$B:$B,0)),"erro"))</f>
        <v/>
      </c>
      <c r="P3546" s="169" t="str">
        <f t="shared" si="222"/>
        <v/>
      </c>
      <c r="Q3546" s="170" t="str">
        <f t="shared" si="223"/>
        <v/>
      </c>
      <c r="R3546" s="163" t="e">
        <f t="shared" si="220"/>
        <v>#VALUE!</v>
      </c>
      <c r="S3546" s="163" t="e">
        <f t="shared" si="221"/>
        <v>#VALUE!</v>
      </c>
      <c r="T3546" s="163" t="e">
        <f>INDEX(Controle!O:O,MATCH('Banco de Dados'!A3546,Controle!M:M,0))*E3546/100</f>
        <v>#N/A</v>
      </c>
    </row>
    <row r="3547" spans="1:20" hidden="1" x14ac:dyDescent="0.2">
      <c r="A3547" s="158">
        <f>BD_TS!A3546</f>
        <v>0</v>
      </c>
      <c r="B3547" s="158" t="str">
        <f>SUBSTITUTE(SUBSTITUTE(BD_TS!D3546," ",""),"-","/")</f>
        <v/>
      </c>
      <c r="C3547" s="158">
        <f>BD_TS!E3546</f>
        <v>0</v>
      </c>
      <c r="D3547" s="159">
        <f>BD_TS!F3546</f>
        <v>0</v>
      </c>
      <c r="E3547" s="160">
        <f>BD_TS!B3546</f>
        <v>0</v>
      </c>
      <c r="F3547" s="161">
        <f>BD_TS!C3546</f>
        <v>0</v>
      </c>
      <c r="G3547" s="187">
        <f>BD_TS!H3546</f>
        <v>0</v>
      </c>
      <c r="H3547" s="158" t="str">
        <f>IF($A3547=0,"",IFERROR(INDEX(BD_Gestão!A:A,MATCH('Banco de Dados'!$B3547,BD_Gestão!$B:$B,0)),"erro"))</f>
        <v/>
      </c>
      <c r="I3547" s="162" t="str">
        <f>IF($A3547=0,"",IFERROR(INDEX(BD_Gestão!E:E,MATCH('Banco de Dados'!$B3547,BD_Gestão!$B:$B,0)),"erro"))</f>
        <v/>
      </c>
      <c r="J3547" s="186" t="str">
        <f>IF($A3547=0,"",IFERROR(INDEX(BD_Gestão!B:B,MATCH('Banco de Dados'!$B3547,BD_Gestão!$B:$B,0)),"erro"))</f>
        <v/>
      </c>
      <c r="K3547" s="158" t="str">
        <f>IF($A3547=0,"",IFERROR(INDEX(BD_Gestão!C:C,MATCH('Banco de Dados'!$B3547,BD_Gestão!$B:$B,0)),"erro"))</f>
        <v/>
      </c>
      <c r="L3547" s="158" t="str">
        <f>IF($A3547=0,"",IFERROR(INDEX(BD_Gestão!H:H,MATCH('Banco de Dados'!$B3547,BD_Gestão!$B:$B,0)),"erro"))</f>
        <v/>
      </c>
      <c r="M3547" s="161" t="str">
        <f>IF($A3547=0,"",IFERROR(INDEX(BD_Gestão!F:F,MATCH('Banco de Dados'!$B3547,BD_Gestão!$B:$B,0)),"erro"))</f>
        <v/>
      </c>
      <c r="N3547" s="161" t="str">
        <f>IF($A3547=0,"",IFERROR(INDEX(BD_Gestão!J:J,MATCH('Banco de Dados'!$B3547,BD_Gestão!$B:$B,0)),"erro"))</f>
        <v/>
      </c>
      <c r="O3547" s="164" t="str">
        <f>IF($A3547=0,"",IFERROR(INDEX(BD_Gestão!K:K,MATCH('Banco de Dados'!$B3547,BD_Gestão!$B:$B,0)),"erro"))</f>
        <v/>
      </c>
      <c r="P3547" s="169" t="str">
        <f t="shared" si="222"/>
        <v/>
      </c>
      <c r="Q3547" s="170" t="str">
        <f t="shared" si="223"/>
        <v/>
      </c>
      <c r="R3547" s="163" t="e">
        <f t="shared" si="220"/>
        <v>#VALUE!</v>
      </c>
      <c r="S3547" s="163" t="e">
        <f t="shared" si="221"/>
        <v>#VALUE!</v>
      </c>
      <c r="T3547" s="163" t="e">
        <f>INDEX(Controle!O:O,MATCH('Banco de Dados'!A3547,Controle!M:M,0))*E3547/100</f>
        <v>#N/A</v>
      </c>
    </row>
    <row r="3548" spans="1:20" hidden="1" x14ac:dyDescent="0.2">
      <c r="A3548" s="158">
        <f>BD_TS!A3547</f>
        <v>0</v>
      </c>
      <c r="B3548" s="158" t="str">
        <f>SUBSTITUTE(SUBSTITUTE(BD_TS!D3547," ",""),"-","/")</f>
        <v/>
      </c>
      <c r="C3548" s="158">
        <f>BD_TS!E3547</f>
        <v>0</v>
      </c>
      <c r="D3548" s="159">
        <f>BD_TS!F3547</f>
        <v>0</v>
      </c>
      <c r="E3548" s="160">
        <f>BD_TS!B3547</f>
        <v>0</v>
      </c>
      <c r="F3548" s="161">
        <f>BD_TS!C3547</f>
        <v>0</v>
      </c>
      <c r="G3548" s="187">
        <f>BD_TS!H3547</f>
        <v>0</v>
      </c>
      <c r="H3548" s="158" t="str">
        <f>IF($A3548=0,"",IFERROR(INDEX(BD_Gestão!A:A,MATCH('Banco de Dados'!$B3548,BD_Gestão!$B:$B,0)),"erro"))</f>
        <v/>
      </c>
      <c r="I3548" s="162" t="str">
        <f>IF($A3548=0,"",IFERROR(INDEX(BD_Gestão!E:E,MATCH('Banco de Dados'!$B3548,BD_Gestão!$B:$B,0)),"erro"))</f>
        <v/>
      </c>
      <c r="J3548" s="186" t="str">
        <f>IF($A3548=0,"",IFERROR(INDEX(BD_Gestão!B:B,MATCH('Banco de Dados'!$B3548,BD_Gestão!$B:$B,0)),"erro"))</f>
        <v/>
      </c>
      <c r="K3548" s="158" t="str">
        <f>IF($A3548=0,"",IFERROR(INDEX(BD_Gestão!C:C,MATCH('Banco de Dados'!$B3548,BD_Gestão!$B:$B,0)),"erro"))</f>
        <v/>
      </c>
      <c r="L3548" s="158" t="str">
        <f>IF($A3548=0,"",IFERROR(INDEX(BD_Gestão!H:H,MATCH('Banco de Dados'!$B3548,BD_Gestão!$B:$B,0)),"erro"))</f>
        <v/>
      </c>
      <c r="M3548" s="161" t="str">
        <f>IF($A3548=0,"",IFERROR(INDEX(BD_Gestão!F:F,MATCH('Banco de Dados'!$B3548,BD_Gestão!$B:$B,0)),"erro"))</f>
        <v/>
      </c>
      <c r="N3548" s="161" t="str">
        <f>IF($A3548=0,"",IFERROR(INDEX(BD_Gestão!J:J,MATCH('Banco de Dados'!$B3548,BD_Gestão!$B:$B,0)),"erro"))</f>
        <v/>
      </c>
      <c r="O3548" s="164" t="str">
        <f>IF($A3548=0,"",IFERROR(INDEX(BD_Gestão!K:K,MATCH('Banco de Dados'!$B3548,BD_Gestão!$B:$B,0)),"erro"))</f>
        <v/>
      </c>
      <c r="P3548" s="169" t="str">
        <f t="shared" si="222"/>
        <v/>
      </c>
      <c r="Q3548" s="170" t="str">
        <f t="shared" si="223"/>
        <v/>
      </c>
      <c r="R3548" s="163" t="e">
        <f t="shared" si="220"/>
        <v>#VALUE!</v>
      </c>
      <c r="S3548" s="163" t="e">
        <f t="shared" si="221"/>
        <v>#VALUE!</v>
      </c>
      <c r="T3548" s="163" t="e">
        <f>INDEX(Controle!O:O,MATCH('Banco de Dados'!A3548,Controle!M:M,0))*E3548/100</f>
        <v>#N/A</v>
      </c>
    </row>
    <row r="3549" spans="1:20" hidden="1" x14ac:dyDescent="0.2">
      <c r="A3549" s="158">
        <f>BD_TS!A3548</f>
        <v>0</v>
      </c>
      <c r="B3549" s="158" t="str">
        <f>SUBSTITUTE(SUBSTITUTE(BD_TS!D3548," ",""),"-","/")</f>
        <v/>
      </c>
      <c r="C3549" s="158">
        <f>BD_TS!E3548</f>
        <v>0</v>
      </c>
      <c r="D3549" s="159">
        <f>BD_TS!F3548</f>
        <v>0</v>
      </c>
      <c r="E3549" s="160">
        <f>BD_TS!B3548</f>
        <v>0</v>
      </c>
      <c r="F3549" s="161">
        <f>BD_TS!C3548</f>
        <v>0</v>
      </c>
      <c r="G3549" s="187">
        <f>BD_TS!H3548</f>
        <v>0</v>
      </c>
      <c r="H3549" s="158" t="str">
        <f>IF($A3549=0,"",IFERROR(INDEX(BD_Gestão!A:A,MATCH('Banco de Dados'!$B3549,BD_Gestão!$B:$B,0)),"erro"))</f>
        <v/>
      </c>
      <c r="I3549" s="162" t="str">
        <f>IF($A3549=0,"",IFERROR(INDEX(BD_Gestão!E:E,MATCH('Banco de Dados'!$B3549,BD_Gestão!$B:$B,0)),"erro"))</f>
        <v/>
      </c>
      <c r="J3549" s="186" t="str">
        <f>IF($A3549=0,"",IFERROR(INDEX(BD_Gestão!B:B,MATCH('Banco de Dados'!$B3549,BD_Gestão!$B:$B,0)),"erro"))</f>
        <v/>
      </c>
      <c r="K3549" s="158" t="str">
        <f>IF($A3549=0,"",IFERROR(INDEX(BD_Gestão!C:C,MATCH('Banco de Dados'!$B3549,BD_Gestão!$B:$B,0)),"erro"))</f>
        <v/>
      </c>
      <c r="L3549" s="158" t="str">
        <f>IF($A3549=0,"",IFERROR(INDEX(BD_Gestão!H:H,MATCH('Banco de Dados'!$B3549,BD_Gestão!$B:$B,0)),"erro"))</f>
        <v/>
      </c>
      <c r="M3549" s="161" t="str">
        <f>IF($A3549=0,"",IFERROR(INDEX(BD_Gestão!F:F,MATCH('Banco de Dados'!$B3549,BD_Gestão!$B:$B,0)),"erro"))</f>
        <v/>
      </c>
      <c r="N3549" s="161" t="str">
        <f>IF($A3549=0,"",IFERROR(INDEX(BD_Gestão!J:J,MATCH('Banco de Dados'!$B3549,BD_Gestão!$B:$B,0)),"erro"))</f>
        <v/>
      </c>
      <c r="O3549" s="164" t="str">
        <f>IF($A3549=0,"",IFERROR(INDEX(BD_Gestão!K:K,MATCH('Banco de Dados'!$B3549,BD_Gestão!$B:$B,0)),"erro"))</f>
        <v/>
      </c>
      <c r="P3549" s="169" t="str">
        <f t="shared" si="222"/>
        <v/>
      </c>
      <c r="Q3549" s="170" t="str">
        <f t="shared" si="223"/>
        <v/>
      </c>
      <c r="R3549" s="163" t="e">
        <f t="shared" si="220"/>
        <v>#VALUE!</v>
      </c>
      <c r="S3549" s="163" t="e">
        <f t="shared" si="221"/>
        <v>#VALUE!</v>
      </c>
      <c r="T3549" s="163" t="e">
        <f>INDEX(Controle!O:O,MATCH('Banco de Dados'!A3549,Controle!M:M,0))*E3549/100</f>
        <v>#N/A</v>
      </c>
    </row>
    <row r="3550" spans="1:20" hidden="1" x14ac:dyDescent="0.2">
      <c r="A3550" s="158">
        <f>BD_TS!A3549</f>
        <v>0</v>
      </c>
      <c r="B3550" s="158" t="str">
        <f>SUBSTITUTE(SUBSTITUTE(BD_TS!D3549," ",""),"-","/")</f>
        <v/>
      </c>
      <c r="C3550" s="158">
        <f>BD_TS!E3549</f>
        <v>0</v>
      </c>
      <c r="D3550" s="159">
        <f>BD_TS!F3549</f>
        <v>0</v>
      </c>
      <c r="E3550" s="160">
        <f>BD_TS!B3549</f>
        <v>0</v>
      </c>
      <c r="F3550" s="161">
        <f>BD_TS!C3549</f>
        <v>0</v>
      </c>
      <c r="G3550" s="187">
        <f>BD_TS!H3549</f>
        <v>0</v>
      </c>
      <c r="H3550" s="158" t="str">
        <f>IF($A3550=0,"",IFERROR(INDEX(BD_Gestão!A:A,MATCH('Banco de Dados'!$B3550,BD_Gestão!$B:$B,0)),"erro"))</f>
        <v/>
      </c>
      <c r="I3550" s="162" t="str">
        <f>IF($A3550=0,"",IFERROR(INDEX(BD_Gestão!E:E,MATCH('Banco de Dados'!$B3550,BD_Gestão!$B:$B,0)),"erro"))</f>
        <v/>
      </c>
      <c r="J3550" s="186" t="str">
        <f>IF($A3550=0,"",IFERROR(INDEX(BD_Gestão!B:B,MATCH('Banco de Dados'!$B3550,BD_Gestão!$B:$B,0)),"erro"))</f>
        <v/>
      </c>
      <c r="K3550" s="158" t="str">
        <f>IF($A3550=0,"",IFERROR(INDEX(BD_Gestão!C:C,MATCH('Banco de Dados'!$B3550,BD_Gestão!$B:$B,0)),"erro"))</f>
        <v/>
      </c>
      <c r="L3550" s="158" t="str">
        <f>IF($A3550=0,"",IFERROR(INDEX(BD_Gestão!H:H,MATCH('Banco de Dados'!$B3550,BD_Gestão!$B:$B,0)),"erro"))</f>
        <v/>
      </c>
      <c r="M3550" s="161" t="str">
        <f>IF($A3550=0,"",IFERROR(INDEX(BD_Gestão!F:F,MATCH('Banco de Dados'!$B3550,BD_Gestão!$B:$B,0)),"erro"))</f>
        <v/>
      </c>
      <c r="N3550" s="161" t="str">
        <f>IF($A3550=0,"",IFERROR(INDEX(BD_Gestão!J:J,MATCH('Banco de Dados'!$B3550,BD_Gestão!$B:$B,0)),"erro"))</f>
        <v/>
      </c>
      <c r="O3550" s="164" t="str">
        <f>IF($A3550=0,"",IFERROR(INDEX(BD_Gestão!K:K,MATCH('Banco de Dados'!$B3550,BD_Gestão!$B:$B,0)),"erro"))</f>
        <v/>
      </c>
      <c r="P3550" s="169" t="str">
        <f t="shared" si="222"/>
        <v/>
      </c>
      <c r="Q3550" s="170" t="str">
        <f t="shared" si="223"/>
        <v/>
      </c>
      <c r="R3550" s="163" t="e">
        <f t="shared" si="220"/>
        <v>#VALUE!</v>
      </c>
      <c r="S3550" s="163" t="e">
        <f t="shared" si="221"/>
        <v>#VALUE!</v>
      </c>
      <c r="T3550" s="163" t="e">
        <f>INDEX(Controle!O:O,MATCH('Banco de Dados'!A3550,Controle!M:M,0))*E3550/100</f>
        <v>#N/A</v>
      </c>
    </row>
    <row r="3551" spans="1:20" hidden="1" x14ac:dyDescent="0.2">
      <c r="A3551" s="158">
        <f>BD_TS!A3550</f>
        <v>0</v>
      </c>
      <c r="B3551" s="158" t="str">
        <f>SUBSTITUTE(SUBSTITUTE(BD_TS!D3550," ",""),"-","/")</f>
        <v/>
      </c>
      <c r="C3551" s="158">
        <f>BD_TS!E3550</f>
        <v>0</v>
      </c>
      <c r="D3551" s="159">
        <f>BD_TS!F3550</f>
        <v>0</v>
      </c>
      <c r="E3551" s="160">
        <f>BD_TS!B3550</f>
        <v>0</v>
      </c>
      <c r="F3551" s="161">
        <f>BD_TS!C3550</f>
        <v>0</v>
      </c>
      <c r="G3551" s="187">
        <f>BD_TS!H3550</f>
        <v>0</v>
      </c>
      <c r="H3551" s="158" t="str">
        <f>IF($A3551=0,"",IFERROR(INDEX(BD_Gestão!A:A,MATCH('Banco de Dados'!$B3551,BD_Gestão!$B:$B,0)),"erro"))</f>
        <v/>
      </c>
      <c r="I3551" s="162" t="str">
        <f>IF($A3551=0,"",IFERROR(INDEX(BD_Gestão!E:E,MATCH('Banco de Dados'!$B3551,BD_Gestão!$B:$B,0)),"erro"))</f>
        <v/>
      </c>
      <c r="J3551" s="186" t="str">
        <f>IF($A3551=0,"",IFERROR(INDEX(BD_Gestão!B:B,MATCH('Banco de Dados'!$B3551,BD_Gestão!$B:$B,0)),"erro"))</f>
        <v/>
      </c>
      <c r="K3551" s="158" t="str">
        <f>IF($A3551=0,"",IFERROR(INDEX(BD_Gestão!C:C,MATCH('Banco de Dados'!$B3551,BD_Gestão!$B:$B,0)),"erro"))</f>
        <v/>
      </c>
      <c r="L3551" s="158" t="str">
        <f>IF($A3551=0,"",IFERROR(INDEX(BD_Gestão!H:H,MATCH('Banco de Dados'!$B3551,BD_Gestão!$B:$B,0)),"erro"))</f>
        <v/>
      </c>
      <c r="M3551" s="161" t="str">
        <f>IF($A3551=0,"",IFERROR(INDEX(BD_Gestão!F:F,MATCH('Banco de Dados'!$B3551,BD_Gestão!$B:$B,0)),"erro"))</f>
        <v/>
      </c>
      <c r="N3551" s="161" t="str">
        <f>IF($A3551=0,"",IFERROR(INDEX(BD_Gestão!J:J,MATCH('Banco de Dados'!$B3551,BD_Gestão!$B:$B,0)),"erro"))</f>
        <v/>
      </c>
      <c r="O3551" s="164" t="str">
        <f>IF($A3551=0,"",IFERROR(INDEX(BD_Gestão!K:K,MATCH('Banco de Dados'!$B3551,BD_Gestão!$B:$B,0)),"erro"))</f>
        <v/>
      </c>
      <c r="P3551" s="169" t="str">
        <f t="shared" si="222"/>
        <v/>
      </c>
      <c r="Q3551" s="170" t="str">
        <f t="shared" si="223"/>
        <v/>
      </c>
      <c r="R3551" s="163" t="e">
        <f t="shared" si="220"/>
        <v>#VALUE!</v>
      </c>
      <c r="S3551" s="163" t="e">
        <f t="shared" si="221"/>
        <v>#VALUE!</v>
      </c>
      <c r="T3551" s="163" t="e">
        <f>INDEX(Controle!O:O,MATCH('Banco de Dados'!A3551,Controle!M:M,0))*E3551/100</f>
        <v>#N/A</v>
      </c>
    </row>
    <row r="3552" spans="1:20" hidden="1" x14ac:dyDescent="0.2">
      <c r="A3552" s="158">
        <f>BD_TS!A3551</f>
        <v>0</v>
      </c>
      <c r="B3552" s="158" t="str">
        <f>SUBSTITUTE(SUBSTITUTE(BD_TS!D3551," ",""),"-","/")</f>
        <v/>
      </c>
      <c r="C3552" s="158">
        <f>BD_TS!E3551</f>
        <v>0</v>
      </c>
      <c r="D3552" s="159">
        <f>BD_TS!F3551</f>
        <v>0</v>
      </c>
      <c r="E3552" s="160">
        <f>BD_TS!B3551</f>
        <v>0</v>
      </c>
      <c r="F3552" s="161">
        <f>BD_TS!C3551</f>
        <v>0</v>
      </c>
      <c r="G3552" s="187">
        <f>BD_TS!H3551</f>
        <v>0</v>
      </c>
      <c r="H3552" s="158" t="str">
        <f>IF($A3552=0,"",IFERROR(INDEX(BD_Gestão!A:A,MATCH('Banco de Dados'!$B3552,BD_Gestão!$B:$B,0)),"erro"))</f>
        <v/>
      </c>
      <c r="I3552" s="162" t="str">
        <f>IF($A3552=0,"",IFERROR(INDEX(BD_Gestão!E:E,MATCH('Banco de Dados'!$B3552,BD_Gestão!$B:$B,0)),"erro"))</f>
        <v/>
      </c>
      <c r="J3552" s="186" t="str">
        <f>IF($A3552=0,"",IFERROR(INDEX(BD_Gestão!B:B,MATCH('Banco de Dados'!$B3552,BD_Gestão!$B:$B,0)),"erro"))</f>
        <v/>
      </c>
      <c r="K3552" s="158" t="str">
        <f>IF($A3552=0,"",IFERROR(INDEX(BD_Gestão!C:C,MATCH('Banco de Dados'!$B3552,BD_Gestão!$B:$B,0)),"erro"))</f>
        <v/>
      </c>
      <c r="L3552" s="158" t="str">
        <f>IF($A3552=0,"",IFERROR(INDEX(BD_Gestão!H:H,MATCH('Banco de Dados'!$B3552,BD_Gestão!$B:$B,0)),"erro"))</f>
        <v/>
      </c>
      <c r="M3552" s="161" t="str">
        <f>IF($A3552=0,"",IFERROR(INDEX(BD_Gestão!F:F,MATCH('Banco de Dados'!$B3552,BD_Gestão!$B:$B,0)),"erro"))</f>
        <v/>
      </c>
      <c r="N3552" s="161" t="str">
        <f>IF($A3552=0,"",IFERROR(INDEX(BD_Gestão!J:J,MATCH('Banco de Dados'!$B3552,BD_Gestão!$B:$B,0)),"erro"))</f>
        <v/>
      </c>
      <c r="O3552" s="164" t="str">
        <f>IF($A3552=0,"",IFERROR(INDEX(BD_Gestão!K:K,MATCH('Banco de Dados'!$B3552,BD_Gestão!$B:$B,0)),"erro"))</f>
        <v/>
      </c>
      <c r="P3552" s="169" t="str">
        <f t="shared" si="222"/>
        <v/>
      </c>
      <c r="Q3552" s="170" t="str">
        <f t="shared" si="223"/>
        <v/>
      </c>
      <c r="R3552" s="163" t="e">
        <f t="shared" si="220"/>
        <v>#VALUE!</v>
      </c>
      <c r="S3552" s="163" t="e">
        <f t="shared" si="221"/>
        <v>#VALUE!</v>
      </c>
      <c r="T3552" s="163" t="e">
        <f>INDEX(Controle!O:O,MATCH('Banco de Dados'!A3552,Controle!M:M,0))*E3552/100</f>
        <v>#N/A</v>
      </c>
    </row>
    <row r="3553" spans="1:20" hidden="1" x14ac:dyDescent="0.2">
      <c r="A3553" s="158">
        <f>BD_TS!A3552</f>
        <v>0</v>
      </c>
      <c r="B3553" s="158" t="str">
        <f>SUBSTITUTE(SUBSTITUTE(BD_TS!D3552," ",""),"-","/")</f>
        <v/>
      </c>
      <c r="C3553" s="158">
        <f>BD_TS!E3552</f>
        <v>0</v>
      </c>
      <c r="D3553" s="159">
        <f>BD_TS!F3552</f>
        <v>0</v>
      </c>
      <c r="E3553" s="160">
        <f>BD_TS!B3552</f>
        <v>0</v>
      </c>
      <c r="F3553" s="161">
        <f>BD_TS!C3552</f>
        <v>0</v>
      </c>
      <c r="G3553" s="187">
        <f>BD_TS!H3552</f>
        <v>0</v>
      </c>
      <c r="H3553" s="158" t="str">
        <f>IF($A3553=0,"",IFERROR(INDEX(BD_Gestão!A:A,MATCH('Banco de Dados'!$B3553,BD_Gestão!$B:$B,0)),"erro"))</f>
        <v/>
      </c>
      <c r="I3553" s="162" t="str">
        <f>IF($A3553=0,"",IFERROR(INDEX(BD_Gestão!E:E,MATCH('Banco de Dados'!$B3553,BD_Gestão!$B:$B,0)),"erro"))</f>
        <v/>
      </c>
      <c r="J3553" s="186" t="str">
        <f>IF($A3553=0,"",IFERROR(INDEX(BD_Gestão!B:B,MATCH('Banco de Dados'!$B3553,BD_Gestão!$B:$B,0)),"erro"))</f>
        <v/>
      </c>
      <c r="K3553" s="158" t="str">
        <f>IF($A3553=0,"",IFERROR(INDEX(BD_Gestão!C:C,MATCH('Banco de Dados'!$B3553,BD_Gestão!$B:$B,0)),"erro"))</f>
        <v/>
      </c>
      <c r="L3553" s="158" t="str">
        <f>IF($A3553=0,"",IFERROR(INDEX(BD_Gestão!H:H,MATCH('Banco de Dados'!$B3553,BD_Gestão!$B:$B,0)),"erro"))</f>
        <v/>
      </c>
      <c r="M3553" s="161" t="str">
        <f>IF($A3553=0,"",IFERROR(INDEX(BD_Gestão!F:F,MATCH('Banco de Dados'!$B3553,BD_Gestão!$B:$B,0)),"erro"))</f>
        <v/>
      </c>
      <c r="N3553" s="161" t="str">
        <f>IF($A3553=0,"",IFERROR(INDEX(BD_Gestão!J:J,MATCH('Banco de Dados'!$B3553,BD_Gestão!$B:$B,0)),"erro"))</f>
        <v/>
      </c>
      <c r="O3553" s="164" t="str">
        <f>IF($A3553=0,"",IFERROR(INDEX(BD_Gestão!K:K,MATCH('Banco de Dados'!$B3553,BD_Gestão!$B:$B,0)),"erro"))</f>
        <v/>
      </c>
      <c r="P3553" s="169" t="str">
        <f t="shared" si="222"/>
        <v/>
      </c>
      <c r="Q3553" s="170" t="str">
        <f t="shared" si="223"/>
        <v/>
      </c>
      <c r="R3553" s="163" t="e">
        <f t="shared" si="220"/>
        <v>#VALUE!</v>
      </c>
      <c r="S3553" s="163" t="e">
        <f t="shared" si="221"/>
        <v>#VALUE!</v>
      </c>
      <c r="T3553" s="163" t="e">
        <f>INDEX(Controle!O:O,MATCH('Banco de Dados'!A3553,Controle!M:M,0))*E3553/100</f>
        <v>#N/A</v>
      </c>
    </row>
    <row r="3554" spans="1:20" hidden="1" x14ac:dyDescent="0.2">
      <c r="A3554" s="158">
        <f>BD_TS!A3553</f>
        <v>0</v>
      </c>
      <c r="B3554" s="158" t="str">
        <f>SUBSTITUTE(SUBSTITUTE(BD_TS!D3553," ",""),"-","/")</f>
        <v/>
      </c>
      <c r="C3554" s="158">
        <f>BD_TS!E3553</f>
        <v>0</v>
      </c>
      <c r="D3554" s="159">
        <f>BD_TS!F3553</f>
        <v>0</v>
      </c>
      <c r="E3554" s="160">
        <f>BD_TS!B3553</f>
        <v>0</v>
      </c>
      <c r="F3554" s="161">
        <f>BD_TS!C3553</f>
        <v>0</v>
      </c>
      <c r="G3554" s="187">
        <f>BD_TS!H3553</f>
        <v>0</v>
      </c>
      <c r="H3554" s="158" t="str">
        <f>IF($A3554=0,"",IFERROR(INDEX(BD_Gestão!A:A,MATCH('Banco de Dados'!$B3554,BD_Gestão!$B:$B,0)),"erro"))</f>
        <v/>
      </c>
      <c r="I3554" s="162" t="str">
        <f>IF($A3554=0,"",IFERROR(INDEX(BD_Gestão!E:E,MATCH('Banco de Dados'!$B3554,BD_Gestão!$B:$B,0)),"erro"))</f>
        <v/>
      </c>
      <c r="J3554" s="186" t="str">
        <f>IF($A3554=0,"",IFERROR(INDEX(BD_Gestão!B:B,MATCH('Banco de Dados'!$B3554,BD_Gestão!$B:$B,0)),"erro"))</f>
        <v/>
      </c>
      <c r="K3554" s="158" t="str">
        <f>IF($A3554=0,"",IFERROR(INDEX(BD_Gestão!C:C,MATCH('Banco de Dados'!$B3554,BD_Gestão!$B:$B,0)),"erro"))</f>
        <v/>
      </c>
      <c r="L3554" s="158" t="str">
        <f>IF($A3554=0,"",IFERROR(INDEX(BD_Gestão!H:H,MATCH('Banco de Dados'!$B3554,BD_Gestão!$B:$B,0)),"erro"))</f>
        <v/>
      </c>
      <c r="M3554" s="161" t="str">
        <f>IF($A3554=0,"",IFERROR(INDEX(BD_Gestão!F:F,MATCH('Banco de Dados'!$B3554,BD_Gestão!$B:$B,0)),"erro"))</f>
        <v/>
      </c>
      <c r="N3554" s="161" t="str">
        <f>IF($A3554=0,"",IFERROR(INDEX(BD_Gestão!J:J,MATCH('Banco de Dados'!$B3554,BD_Gestão!$B:$B,0)),"erro"))</f>
        <v/>
      </c>
      <c r="O3554" s="164" t="str">
        <f>IF($A3554=0,"",IFERROR(INDEX(BD_Gestão!K:K,MATCH('Banco de Dados'!$B3554,BD_Gestão!$B:$B,0)),"erro"))</f>
        <v/>
      </c>
      <c r="P3554" s="169" t="str">
        <f t="shared" si="222"/>
        <v/>
      </c>
      <c r="Q3554" s="170" t="str">
        <f t="shared" si="223"/>
        <v/>
      </c>
      <c r="R3554" s="163" t="e">
        <f t="shared" si="220"/>
        <v>#VALUE!</v>
      </c>
      <c r="S3554" s="163" t="e">
        <f t="shared" si="221"/>
        <v>#VALUE!</v>
      </c>
      <c r="T3554" s="163" t="e">
        <f>INDEX(Controle!O:O,MATCH('Banco de Dados'!A3554,Controle!M:M,0))*E3554/100</f>
        <v>#N/A</v>
      </c>
    </row>
    <row r="3555" spans="1:20" hidden="1" x14ac:dyDescent="0.2">
      <c r="A3555" s="158">
        <f>BD_TS!A3554</f>
        <v>0</v>
      </c>
      <c r="B3555" s="158" t="str">
        <f>SUBSTITUTE(SUBSTITUTE(BD_TS!D3554," ",""),"-","/")</f>
        <v/>
      </c>
      <c r="C3555" s="158">
        <f>BD_TS!E3554</f>
        <v>0</v>
      </c>
      <c r="D3555" s="159">
        <f>BD_TS!F3554</f>
        <v>0</v>
      </c>
      <c r="E3555" s="160">
        <f>BD_TS!B3554</f>
        <v>0</v>
      </c>
      <c r="F3555" s="161">
        <f>BD_TS!C3554</f>
        <v>0</v>
      </c>
      <c r="G3555" s="187">
        <f>BD_TS!H3554</f>
        <v>0</v>
      </c>
      <c r="H3555" s="158" t="str">
        <f>IF($A3555=0,"",IFERROR(INDEX(BD_Gestão!A:A,MATCH('Banco de Dados'!$B3555,BD_Gestão!$B:$B,0)),"erro"))</f>
        <v/>
      </c>
      <c r="I3555" s="162" t="str">
        <f>IF($A3555=0,"",IFERROR(INDEX(BD_Gestão!E:E,MATCH('Banco de Dados'!$B3555,BD_Gestão!$B:$B,0)),"erro"))</f>
        <v/>
      </c>
      <c r="J3555" s="186" t="str">
        <f>IF($A3555=0,"",IFERROR(INDEX(BD_Gestão!B:B,MATCH('Banco de Dados'!$B3555,BD_Gestão!$B:$B,0)),"erro"))</f>
        <v/>
      </c>
      <c r="K3555" s="158" t="str">
        <f>IF($A3555=0,"",IFERROR(INDEX(BD_Gestão!C:C,MATCH('Banco de Dados'!$B3555,BD_Gestão!$B:$B,0)),"erro"))</f>
        <v/>
      </c>
      <c r="L3555" s="158" t="str">
        <f>IF($A3555=0,"",IFERROR(INDEX(BD_Gestão!H:H,MATCH('Banco de Dados'!$B3555,BD_Gestão!$B:$B,0)),"erro"))</f>
        <v/>
      </c>
      <c r="M3555" s="161" t="str">
        <f>IF($A3555=0,"",IFERROR(INDEX(BD_Gestão!F:F,MATCH('Banco de Dados'!$B3555,BD_Gestão!$B:$B,0)),"erro"))</f>
        <v/>
      </c>
      <c r="N3555" s="161" t="str">
        <f>IF($A3555=0,"",IFERROR(INDEX(BD_Gestão!J:J,MATCH('Banco de Dados'!$B3555,BD_Gestão!$B:$B,0)),"erro"))</f>
        <v/>
      </c>
      <c r="O3555" s="164" t="str">
        <f>IF($A3555=0,"",IFERROR(INDEX(BD_Gestão!K:K,MATCH('Banco de Dados'!$B3555,BD_Gestão!$B:$B,0)),"erro"))</f>
        <v/>
      </c>
      <c r="P3555" s="169" t="str">
        <f t="shared" si="222"/>
        <v/>
      </c>
      <c r="Q3555" s="170" t="str">
        <f t="shared" si="223"/>
        <v/>
      </c>
      <c r="R3555" s="163" t="e">
        <f t="shared" si="220"/>
        <v>#VALUE!</v>
      </c>
      <c r="S3555" s="163" t="e">
        <f t="shared" si="221"/>
        <v>#VALUE!</v>
      </c>
      <c r="T3555" s="163" t="e">
        <f>INDEX(Controle!O:O,MATCH('Banco de Dados'!A3555,Controle!M:M,0))*E3555/100</f>
        <v>#N/A</v>
      </c>
    </row>
    <row r="3556" spans="1:20" hidden="1" x14ac:dyDescent="0.2">
      <c r="A3556" s="158">
        <f>BD_TS!A3555</f>
        <v>0</v>
      </c>
      <c r="B3556" s="158" t="str">
        <f>SUBSTITUTE(SUBSTITUTE(BD_TS!D3555," ",""),"-","/")</f>
        <v/>
      </c>
      <c r="C3556" s="158">
        <f>BD_TS!E3555</f>
        <v>0</v>
      </c>
      <c r="D3556" s="159">
        <f>BD_TS!F3555</f>
        <v>0</v>
      </c>
      <c r="E3556" s="160">
        <f>BD_TS!B3555</f>
        <v>0</v>
      </c>
      <c r="F3556" s="161">
        <f>BD_TS!C3555</f>
        <v>0</v>
      </c>
      <c r="G3556" s="187">
        <f>BD_TS!H3555</f>
        <v>0</v>
      </c>
      <c r="H3556" s="158" t="str">
        <f>IF($A3556=0,"",IFERROR(INDEX(BD_Gestão!A:A,MATCH('Banco de Dados'!$B3556,BD_Gestão!$B:$B,0)),"erro"))</f>
        <v/>
      </c>
      <c r="I3556" s="162" t="str">
        <f>IF($A3556=0,"",IFERROR(INDEX(BD_Gestão!E:E,MATCH('Banco de Dados'!$B3556,BD_Gestão!$B:$B,0)),"erro"))</f>
        <v/>
      </c>
      <c r="J3556" s="186" t="str">
        <f>IF($A3556=0,"",IFERROR(INDEX(BD_Gestão!B:B,MATCH('Banco de Dados'!$B3556,BD_Gestão!$B:$B,0)),"erro"))</f>
        <v/>
      </c>
      <c r="K3556" s="158" t="str">
        <f>IF($A3556=0,"",IFERROR(INDEX(BD_Gestão!C:C,MATCH('Banco de Dados'!$B3556,BD_Gestão!$B:$B,0)),"erro"))</f>
        <v/>
      </c>
      <c r="L3556" s="158" t="str">
        <f>IF($A3556=0,"",IFERROR(INDEX(BD_Gestão!H:H,MATCH('Banco de Dados'!$B3556,BD_Gestão!$B:$B,0)),"erro"))</f>
        <v/>
      </c>
      <c r="M3556" s="161" t="str">
        <f>IF($A3556=0,"",IFERROR(INDEX(BD_Gestão!F:F,MATCH('Banco de Dados'!$B3556,BD_Gestão!$B:$B,0)),"erro"))</f>
        <v/>
      </c>
      <c r="N3556" s="161" t="str">
        <f>IF($A3556=0,"",IFERROR(INDEX(BD_Gestão!J:J,MATCH('Banco de Dados'!$B3556,BD_Gestão!$B:$B,0)),"erro"))</f>
        <v/>
      </c>
      <c r="O3556" s="164" t="str">
        <f>IF($A3556=0,"",IFERROR(INDEX(BD_Gestão!K:K,MATCH('Banco de Dados'!$B3556,BD_Gestão!$B:$B,0)),"erro"))</f>
        <v/>
      </c>
      <c r="P3556" s="169" t="str">
        <f t="shared" si="222"/>
        <v/>
      </c>
      <c r="Q3556" s="170" t="str">
        <f t="shared" si="223"/>
        <v/>
      </c>
      <c r="R3556" s="163" t="e">
        <f t="shared" si="220"/>
        <v>#VALUE!</v>
      </c>
      <c r="S3556" s="163" t="e">
        <f t="shared" si="221"/>
        <v>#VALUE!</v>
      </c>
      <c r="T3556" s="163" t="e">
        <f>INDEX(Controle!O:O,MATCH('Banco de Dados'!A3556,Controle!M:M,0))*E3556/100</f>
        <v>#N/A</v>
      </c>
    </row>
    <row r="3557" spans="1:20" hidden="1" x14ac:dyDescent="0.2">
      <c r="A3557" s="158">
        <f>BD_TS!A3556</f>
        <v>0</v>
      </c>
      <c r="B3557" s="158" t="str">
        <f>SUBSTITUTE(SUBSTITUTE(BD_TS!D3556," ",""),"-","/")</f>
        <v/>
      </c>
      <c r="C3557" s="158">
        <f>BD_TS!E3556</f>
        <v>0</v>
      </c>
      <c r="D3557" s="159">
        <f>BD_TS!F3556</f>
        <v>0</v>
      </c>
      <c r="E3557" s="160">
        <f>BD_TS!B3556</f>
        <v>0</v>
      </c>
      <c r="F3557" s="161">
        <f>BD_TS!C3556</f>
        <v>0</v>
      </c>
      <c r="G3557" s="187">
        <f>BD_TS!H3556</f>
        <v>0</v>
      </c>
      <c r="H3557" s="158" t="str">
        <f>IF($A3557=0,"",IFERROR(INDEX(BD_Gestão!A:A,MATCH('Banco de Dados'!$B3557,BD_Gestão!$B:$B,0)),"erro"))</f>
        <v/>
      </c>
      <c r="I3557" s="162" t="str">
        <f>IF($A3557=0,"",IFERROR(INDEX(BD_Gestão!E:E,MATCH('Banco de Dados'!$B3557,BD_Gestão!$B:$B,0)),"erro"))</f>
        <v/>
      </c>
      <c r="J3557" s="186" t="str">
        <f>IF($A3557=0,"",IFERROR(INDEX(BD_Gestão!B:B,MATCH('Banco de Dados'!$B3557,BD_Gestão!$B:$B,0)),"erro"))</f>
        <v/>
      </c>
      <c r="K3557" s="158" t="str">
        <f>IF($A3557=0,"",IFERROR(INDEX(BD_Gestão!C:C,MATCH('Banco de Dados'!$B3557,BD_Gestão!$B:$B,0)),"erro"))</f>
        <v/>
      </c>
      <c r="L3557" s="158" t="str">
        <f>IF($A3557=0,"",IFERROR(INDEX(BD_Gestão!H:H,MATCH('Banco de Dados'!$B3557,BD_Gestão!$B:$B,0)),"erro"))</f>
        <v/>
      </c>
      <c r="M3557" s="161" t="str">
        <f>IF($A3557=0,"",IFERROR(INDEX(BD_Gestão!F:F,MATCH('Banco de Dados'!$B3557,BD_Gestão!$B:$B,0)),"erro"))</f>
        <v/>
      </c>
      <c r="N3557" s="161" t="str">
        <f>IF($A3557=0,"",IFERROR(INDEX(BD_Gestão!J:J,MATCH('Banco de Dados'!$B3557,BD_Gestão!$B:$B,0)),"erro"))</f>
        <v/>
      </c>
      <c r="O3557" s="164" t="str">
        <f>IF($A3557=0,"",IFERROR(INDEX(BD_Gestão!K:K,MATCH('Banco de Dados'!$B3557,BD_Gestão!$B:$B,0)),"erro"))</f>
        <v/>
      </c>
      <c r="P3557" s="169" t="str">
        <f t="shared" si="222"/>
        <v/>
      </c>
      <c r="Q3557" s="170" t="str">
        <f t="shared" si="223"/>
        <v/>
      </c>
      <c r="R3557" s="163" t="e">
        <f t="shared" si="220"/>
        <v>#VALUE!</v>
      </c>
      <c r="S3557" s="163" t="e">
        <f t="shared" si="221"/>
        <v>#VALUE!</v>
      </c>
      <c r="T3557" s="163" t="e">
        <f>INDEX(Controle!O:O,MATCH('Banco de Dados'!A3557,Controle!M:M,0))*E3557/100</f>
        <v>#N/A</v>
      </c>
    </row>
    <row r="3558" spans="1:20" hidden="1" x14ac:dyDescent="0.2">
      <c r="A3558" s="158">
        <f>BD_TS!A3557</f>
        <v>0</v>
      </c>
      <c r="B3558" s="158" t="str">
        <f>SUBSTITUTE(SUBSTITUTE(BD_TS!D3557," ",""),"-","/")</f>
        <v/>
      </c>
      <c r="C3558" s="158">
        <f>BD_TS!E3557</f>
        <v>0</v>
      </c>
      <c r="D3558" s="159">
        <f>BD_TS!F3557</f>
        <v>0</v>
      </c>
      <c r="E3558" s="160">
        <f>BD_TS!B3557</f>
        <v>0</v>
      </c>
      <c r="F3558" s="161">
        <f>BD_TS!C3557</f>
        <v>0</v>
      </c>
      <c r="G3558" s="187">
        <f>BD_TS!H3557</f>
        <v>0</v>
      </c>
      <c r="H3558" s="158" t="str">
        <f>IF($A3558=0,"",IFERROR(INDEX(BD_Gestão!A:A,MATCH('Banco de Dados'!$B3558,BD_Gestão!$B:$B,0)),"erro"))</f>
        <v/>
      </c>
      <c r="I3558" s="162" t="str">
        <f>IF($A3558=0,"",IFERROR(INDEX(BD_Gestão!E:E,MATCH('Banco de Dados'!$B3558,BD_Gestão!$B:$B,0)),"erro"))</f>
        <v/>
      </c>
      <c r="J3558" s="186" t="str">
        <f>IF($A3558=0,"",IFERROR(INDEX(BD_Gestão!B:B,MATCH('Banco de Dados'!$B3558,BD_Gestão!$B:$B,0)),"erro"))</f>
        <v/>
      </c>
      <c r="K3558" s="158" t="str">
        <f>IF($A3558=0,"",IFERROR(INDEX(BD_Gestão!C:C,MATCH('Banco de Dados'!$B3558,BD_Gestão!$B:$B,0)),"erro"))</f>
        <v/>
      </c>
      <c r="L3558" s="158" t="str">
        <f>IF($A3558=0,"",IFERROR(INDEX(BD_Gestão!H:H,MATCH('Banco de Dados'!$B3558,BD_Gestão!$B:$B,0)),"erro"))</f>
        <v/>
      </c>
      <c r="M3558" s="161" t="str">
        <f>IF($A3558=0,"",IFERROR(INDEX(BD_Gestão!F:F,MATCH('Banco de Dados'!$B3558,BD_Gestão!$B:$B,0)),"erro"))</f>
        <v/>
      </c>
      <c r="N3558" s="161" t="str">
        <f>IF($A3558=0,"",IFERROR(INDEX(BD_Gestão!J:J,MATCH('Banco de Dados'!$B3558,BD_Gestão!$B:$B,0)),"erro"))</f>
        <v/>
      </c>
      <c r="O3558" s="164" t="str">
        <f>IF($A3558=0,"",IFERROR(INDEX(BD_Gestão!K:K,MATCH('Banco de Dados'!$B3558,BD_Gestão!$B:$B,0)),"erro"))</f>
        <v/>
      </c>
      <c r="P3558" s="169" t="str">
        <f t="shared" si="222"/>
        <v/>
      </c>
      <c r="Q3558" s="170" t="str">
        <f t="shared" si="223"/>
        <v/>
      </c>
      <c r="R3558" s="163" t="e">
        <f t="shared" si="220"/>
        <v>#VALUE!</v>
      </c>
      <c r="S3558" s="163" t="e">
        <f t="shared" si="221"/>
        <v>#VALUE!</v>
      </c>
      <c r="T3558" s="163" t="e">
        <f>INDEX(Controle!O:O,MATCH('Banco de Dados'!A3558,Controle!M:M,0))*E3558/100</f>
        <v>#N/A</v>
      </c>
    </row>
    <row r="3559" spans="1:20" hidden="1" x14ac:dyDescent="0.2">
      <c r="A3559" s="158">
        <f>BD_TS!A3558</f>
        <v>0</v>
      </c>
      <c r="B3559" s="158" t="str">
        <f>SUBSTITUTE(SUBSTITUTE(BD_TS!D3558," ",""),"-","/")</f>
        <v/>
      </c>
      <c r="C3559" s="158">
        <f>BD_TS!E3558</f>
        <v>0</v>
      </c>
      <c r="D3559" s="159">
        <f>BD_TS!F3558</f>
        <v>0</v>
      </c>
      <c r="E3559" s="160">
        <f>BD_TS!B3558</f>
        <v>0</v>
      </c>
      <c r="F3559" s="161">
        <f>BD_TS!C3558</f>
        <v>0</v>
      </c>
      <c r="G3559" s="187">
        <f>BD_TS!H3558</f>
        <v>0</v>
      </c>
      <c r="H3559" s="158" t="str">
        <f>IF($A3559=0,"",IFERROR(INDEX(BD_Gestão!A:A,MATCH('Banco de Dados'!$B3559,BD_Gestão!$B:$B,0)),"erro"))</f>
        <v/>
      </c>
      <c r="I3559" s="162" t="str">
        <f>IF($A3559=0,"",IFERROR(INDEX(BD_Gestão!E:E,MATCH('Banco de Dados'!$B3559,BD_Gestão!$B:$B,0)),"erro"))</f>
        <v/>
      </c>
      <c r="J3559" s="186" t="str">
        <f>IF($A3559=0,"",IFERROR(INDEX(BD_Gestão!B:B,MATCH('Banco de Dados'!$B3559,BD_Gestão!$B:$B,0)),"erro"))</f>
        <v/>
      </c>
      <c r="K3559" s="158" t="str">
        <f>IF($A3559=0,"",IFERROR(INDEX(BD_Gestão!C:C,MATCH('Banco de Dados'!$B3559,BD_Gestão!$B:$B,0)),"erro"))</f>
        <v/>
      </c>
      <c r="L3559" s="158" t="str">
        <f>IF($A3559=0,"",IFERROR(INDEX(BD_Gestão!H:H,MATCH('Banco de Dados'!$B3559,BD_Gestão!$B:$B,0)),"erro"))</f>
        <v/>
      </c>
      <c r="M3559" s="161" t="str">
        <f>IF($A3559=0,"",IFERROR(INDEX(BD_Gestão!F:F,MATCH('Banco de Dados'!$B3559,BD_Gestão!$B:$B,0)),"erro"))</f>
        <v/>
      </c>
      <c r="N3559" s="161" t="str">
        <f>IF($A3559=0,"",IFERROR(INDEX(BD_Gestão!J:J,MATCH('Banco de Dados'!$B3559,BD_Gestão!$B:$B,0)),"erro"))</f>
        <v/>
      </c>
      <c r="O3559" s="164" t="str">
        <f>IF($A3559=0,"",IFERROR(INDEX(BD_Gestão!K:K,MATCH('Banco de Dados'!$B3559,BD_Gestão!$B:$B,0)),"erro"))</f>
        <v/>
      </c>
      <c r="P3559" s="169" t="str">
        <f t="shared" si="222"/>
        <v/>
      </c>
      <c r="Q3559" s="170" t="str">
        <f t="shared" si="223"/>
        <v/>
      </c>
      <c r="R3559" s="163" t="e">
        <f t="shared" si="220"/>
        <v>#VALUE!</v>
      </c>
      <c r="S3559" s="163" t="e">
        <f t="shared" si="221"/>
        <v>#VALUE!</v>
      </c>
      <c r="T3559" s="163" t="e">
        <f>INDEX(Controle!O:O,MATCH('Banco de Dados'!A3559,Controle!M:M,0))*E3559/100</f>
        <v>#N/A</v>
      </c>
    </row>
    <row r="3560" spans="1:20" hidden="1" x14ac:dyDescent="0.2">
      <c r="A3560" s="158">
        <f>BD_TS!A3559</f>
        <v>0</v>
      </c>
      <c r="B3560" s="158" t="str">
        <f>SUBSTITUTE(SUBSTITUTE(BD_TS!D3559," ",""),"-","/")</f>
        <v/>
      </c>
      <c r="C3560" s="158">
        <f>BD_TS!E3559</f>
        <v>0</v>
      </c>
      <c r="D3560" s="159">
        <f>BD_TS!F3559</f>
        <v>0</v>
      </c>
      <c r="E3560" s="160">
        <f>BD_TS!B3559</f>
        <v>0</v>
      </c>
      <c r="F3560" s="161">
        <f>BD_TS!C3559</f>
        <v>0</v>
      </c>
      <c r="G3560" s="187">
        <f>BD_TS!H3559</f>
        <v>0</v>
      </c>
      <c r="H3560" s="158" t="str">
        <f>IF($A3560=0,"",IFERROR(INDEX(BD_Gestão!A:A,MATCH('Banco de Dados'!$B3560,BD_Gestão!$B:$B,0)),"erro"))</f>
        <v/>
      </c>
      <c r="I3560" s="162" t="str">
        <f>IF($A3560=0,"",IFERROR(INDEX(BD_Gestão!E:E,MATCH('Banco de Dados'!$B3560,BD_Gestão!$B:$B,0)),"erro"))</f>
        <v/>
      </c>
      <c r="J3560" s="186" t="str">
        <f>IF($A3560=0,"",IFERROR(INDEX(BD_Gestão!B:B,MATCH('Banco de Dados'!$B3560,BD_Gestão!$B:$B,0)),"erro"))</f>
        <v/>
      </c>
      <c r="K3560" s="158" t="str">
        <f>IF($A3560=0,"",IFERROR(INDEX(BD_Gestão!C:C,MATCH('Banco de Dados'!$B3560,BD_Gestão!$B:$B,0)),"erro"))</f>
        <v/>
      </c>
      <c r="L3560" s="158" t="str">
        <f>IF($A3560=0,"",IFERROR(INDEX(BD_Gestão!H:H,MATCH('Banco de Dados'!$B3560,BD_Gestão!$B:$B,0)),"erro"))</f>
        <v/>
      </c>
      <c r="M3560" s="161" t="str">
        <f>IF($A3560=0,"",IFERROR(INDEX(BD_Gestão!F:F,MATCH('Banco de Dados'!$B3560,BD_Gestão!$B:$B,0)),"erro"))</f>
        <v/>
      </c>
      <c r="N3560" s="161" t="str">
        <f>IF($A3560=0,"",IFERROR(INDEX(BD_Gestão!J:J,MATCH('Banco de Dados'!$B3560,BD_Gestão!$B:$B,0)),"erro"))</f>
        <v/>
      </c>
      <c r="O3560" s="164" t="str">
        <f>IF($A3560=0,"",IFERROR(INDEX(BD_Gestão!K:K,MATCH('Banco de Dados'!$B3560,BD_Gestão!$B:$B,0)),"erro"))</f>
        <v/>
      </c>
      <c r="P3560" s="169" t="str">
        <f t="shared" si="222"/>
        <v/>
      </c>
      <c r="Q3560" s="170" t="str">
        <f t="shared" si="223"/>
        <v/>
      </c>
      <c r="R3560" s="163" t="e">
        <f t="shared" si="220"/>
        <v>#VALUE!</v>
      </c>
      <c r="S3560" s="163" t="e">
        <f t="shared" si="221"/>
        <v>#VALUE!</v>
      </c>
      <c r="T3560" s="163" t="e">
        <f>INDEX(Controle!O:O,MATCH('Banco de Dados'!A3560,Controle!M:M,0))*E3560/100</f>
        <v>#N/A</v>
      </c>
    </row>
    <row r="3561" spans="1:20" hidden="1" x14ac:dyDescent="0.2">
      <c r="A3561" s="158">
        <f>BD_TS!A3560</f>
        <v>0</v>
      </c>
      <c r="B3561" s="158" t="str">
        <f>SUBSTITUTE(SUBSTITUTE(BD_TS!D3560," ",""),"-","/")</f>
        <v/>
      </c>
      <c r="C3561" s="158">
        <f>BD_TS!E3560</f>
        <v>0</v>
      </c>
      <c r="D3561" s="159">
        <f>BD_TS!F3560</f>
        <v>0</v>
      </c>
      <c r="E3561" s="160">
        <f>BD_TS!B3560</f>
        <v>0</v>
      </c>
      <c r="F3561" s="161">
        <f>BD_TS!C3560</f>
        <v>0</v>
      </c>
      <c r="G3561" s="187">
        <f>BD_TS!H3560</f>
        <v>0</v>
      </c>
      <c r="H3561" s="158" t="str">
        <f>IF($A3561=0,"",IFERROR(INDEX(BD_Gestão!A:A,MATCH('Banco de Dados'!$B3561,BD_Gestão!$B:$B,0)),"erro"))</f>
        <v/>
      </c>
      <c r="I3561" s="162" t="str">
        <f>IF($A3561=0,"",IFERROR(INDEX(BD_Gestão!E:E,MATCH('Banco de Dados'!$B3561,BD_Gestão!$B:$B,0)),"erro"))</f>
        <v/>
      </c>
      <c r="J3561" s="186" t="str">
        <f>IF($A3561=0,"",IFERROR(INDEX(BD_Gestão!B:B,MATCH('Banco de Dados'!$B3561,BD_Gestão!$B:$B,0)),"erro"))</f>
        <v/>
      </c>
      <c r="K3561" s="158" t="str">
        <f>IF($A3561=0,"",IFERROR(INDEX(BD_Gestão!C:C,MATCH('Banco de Dados'!$B3561,BD_Gestão!$B:$B,0)),"erro"))</f>
        <v/>
      </c>
      <c r="L3561" s="158" t="str">
        <f>IF($A3561=0,"",IFERROR(INDEX(BD_Gestão!H:H,MATCH('Banco de Dados'!$B3561,BD_Gestão!$B:$B,0)),"erro"))</f>
        <v/>
      </c>
      <c r="M3561" s="161" t="str">
        <f>IF($A3561=0,"",IFERROR(INDEX(BD_Gestão!F:F,MATCH('Banco de Dados'!$B3561,BD_Gestão!$B:$B,0)),"erro"))</f>
        <v/>
      </c>
      <c r="N3561" s="161" t="str">
        <f>IF($A3561=0,"",IFERROR(INDEX(BD_Gestão!J:J,MATCH('Banco de Dados'!$B3561,BD_Gestão!$B:$B,0)),"erro"))</f>
        <v/>
      </c>
      <c r="O3561" s="164" t="str">
        <f>IF($A3561=0,"",IFERROR(INDEX(BD_Gestão!K:K,MATCH('Banco de Dados'!$B3561,BD_Gestão!$B:$B,0)),"erro"))</f>
        <v/>
      </c>
      <c r="P3561" s="169" t="str">
        <f t="shared" si="222"/>
        <v/>
      </c>
      <c r="Q3561" s="170" t="str">
        <f t="shared" si="223"/>
        <v/>
      </c>
      <c r="R3561" s="163" t="e">
        <f t="shared" si="220"/>
        <v>#VALUE!</v>
      </c>
      <c r="S3561" s="163" t="e">
        <f t="shared" si="221"/>
        <v>#VALUE!</v>
      </c>
      <c r="T3561" s="163" t="e">
        <f>INDEX(Controle!O:O,MATCH('Banco de Dados'!A3561,Controle!M:M,0))*E3561/100</f>
        <v>#N/A</v>
      </c>
    </row>
    <row r="3562" spans="1:20" hidden="1" x14ac:dyDescent="0.2">
      <c r="A3562" s="158">
        <f>BD_TS!A3561</f>
        <v>0</v>
      </c>
      <c r="B3562" s="158" t="str">
        <f>SUBSTITUTE(SUBSTITUTE(BD_TS!D3561," ",""),"-","/")</f>
        <v/>
      </c>
      <c r="C3562" s="158">
        <f>BD_TS!E3561</f>
        <v>0</v>
      </c>
      <c r="D3562" s="159">
        <f>BD_TS!F3561</f>
        <v>0</v>
      </c>
      <c r="E3562" s="160">
        <f>BD_TS!B3561</f>
        <v>0</v>
      </c>
      <c r="F3562" s="161">
        <f>BD_TS!C3561</f>
        <v>0</v>
      </c>
      <c r="G3562" s="187">
        <f>BD_TS!H3561</f>
        <v>0</v>
      </c>
      <c r="H3562" s="158" t="str">
        <f>IF($A3562=0,"",IFERROR(INDEX(BD_Gestão!A:A,MATCH('Banco de Dados'!$B3562,BD_Gestão!$B:$B,0)),"erro"))</f>
        <v/>
      </c>
      <c r="I3562" s="162" t="str">
        <f>IF($A3562=0,"",IFERROR(INDEX(BD_Gestão!E:E,MATCH('Banco de Dados'!$B3562,BD_Gestão!$B:$B,0)),"erro"))</f>
        <v/>
      </c>
      <c r="J3562" s="186" t="str">
        <f>IF($A3562=0,"",IFERROR(INDEX(BD_Gestão!B:B,MATCH('Banco de Dados'!$B3562,BD_Gestão!$B:$B,0)),"erro"))</f>
        <v/>
      </c>
      <c r="K3562" s="158" t="str">
        <f>IF($A3562=0,"",IFERROR(INDEX(BD_Gestão!C:C,MATCH('Banco de Dados'!$B3562,BD_Gestão!$B:$B,0)),"erro"))</f>
        <v/>
      </c>
      <c r="L3562" s="158" t="str">
        <f>IF($A3562=0,"",IFERROR(INDEX(BD_Gestão!H:H,MATCH('Banco de Dados'!$B3562,BD_Gestão!$B:$B,0)),"erro"))</f>
        <v/>
      </c>
      <c r="M3562" s="161" t="str">
        <f>IF($A3562=0,"",IFERROR(INDEX(BD_Gestão!F:F,MATCH('Banco de Dados'!$B3562,BD_Gestão!$B:$B,0)),"erro"))</f>
        <v/>
      </c>
      <c r="N3562" s="161" t="str">
        <f>IF($A3562=0,"",IFERROR(INDEX(BD_Gestão!J:J,MATCH('Banco de Dados'!$B3562,BD_Gestão!$B:$B,0)),"erro"))</f>
        <v/>
      </c>
      <c r="O3562" s="164" t="str">
        <f>IF($A3562=0,"",IFERROR(INDEX(BD_Gestão!K:K,MATCH('Banco de Dados'!$B3562,BD_Gestão!$B:$B,0)),"erro"))</f>
        <v/>
      </c>
      <c r="P3562" s="169" t="str">
        <f t="shared" si="222"/>
        <v/>
      </c>
      <c r="Q3562" s="170" t="str">
        <f t="shared" si="223"/>
        <v/>
      </c>
      <c r="R3562" s="163" t="e">
        <f t="shared" si="220"/>
        <v>#VALUE!</v>
      </c>
      <c r="S3562" s="163" t="e">
        <f t="shared" si="221"/>
        <v>#VALUE!</v>
      </c>
      <c r="T3562" s="163" t="e">
        <f>INDEX(Controle!O:O,MATCH('Banco de Dados'!A3562,Controle!M:M,0))*E3562/100</f>
        <v>#N/A</v>
      </c>
    </row>
    <row r="3563" spans="1:20" hidden="1" x14ac:dyDescent="0.2">
      <c r="A3563" s="158">
        <f>BD_TS!A3562</f>
        <v>0</v>
      </c>
      <c r="B3563" s="158" t="str">
        <f>SUBSTITUTE(SUBSTITUTE(BD_TS!D3562," ",""),"-","/")</f>
        <v/>
      </c>
      <c r="C3563" s="158">
        <f>BD_TS!E3562</f>
        <v>0</v>
      </c>
      <c r="D3563" s="159">
        <f>BD_TS!F3562</f>
        <v>0</v>
      </c>
      <c r="E3563" s="160">
        <f>BD_TS!B3562</f>
        <v>0</v>
      </c>
      <c r="F3563" s="161">
        <f>BD_TS!C3562</f>
        <v>0</v>
      </c>
      <c r="G3563" s="187">
        <f>BD_TS!H3562</f>
        <v>0</v>
      </c>
      <c r="H3563" s="158" t="str">
        <f>IF($A3563=0,"",IFERROR(INDEX(BD_Gestão!A:A,MATCH('Banco de Dados'!$B3563,BD_Gestão!$B:$B,0)),"erro"))</f>
        <v/>
      </c>
      <c r="I3563" s="162" t="str">
        <f>IF($A3563=0,"",IFERROR(INDEX(BD_Gestão!E:E,MATCH('Banco de Dados'!$B3563,BD_Gestão!$B:$B,0)),"erro"))</f>
        <v/>
      </c>
      <c r="J3563" s="186" t="str">
        <f>IF($A3563=0,"",IFERROR(INDEX(BD_Gestão!B:B,MATCH('Banco de Dados'!$B3563,BD_Gestão!$B:$B,0)),"erro"))</f>
        <v/>
      </c>
      <c r="K3563" s="158" t="str">
        <f>IF($A3563=0,"",IFERROR(INDEX(BD_Gestão!C:C,MATCH('Banco de Dados'!$B3563,BD_Gestão!$B:$B,0)),"erro"))</f>
        <v/>
      </c>
      <c r="L3563" s="158" t="str">
        <f>IF($A3563=0,"",IFERROR(INDEX(BD_Gestão!H:H,MATCH('Banco de Dados'!$B3563,BD_Gestão!$B:$B,0)),"erro"))</f>
        <v/>
      </c>
      <c r="M3563" s="161" t="str">
        <f>IF($A3563=0,"",IFERROR(INDEX(BD_Gestão!F:F,MATCH('Banco de Dados'!$B3563,BD_Gestão!$B:$B,0)),"erro"))</f>
        <v/>
      </c>
      <c r="N3563" s="161" t="str">
        <f>IF($A3563=0,"",IFERROR(INDEX(BD_Gestão!J:J,MATCH('Banco de Dados'!$B3563,BD_Gestão!$B:$B,0)),"erro"))</f>
        <v/>
      </c>
      <c r="O3563" s="164" t="str">
        <f>IF($A3563=0,"",IFERROR(INDEX(BD_Gestão!K:K,MATCH('Banco de Dados'!$B3563,BD_Gestão!$B:$B,0)),"erro"))</f>
        <v/>
      </c>
      <c r="P3563" s="169" t="str">
        <f t="shared" si="222"/>
        <v/>
      </c>
      <c r="Q3563" s="170" t="str">
        <f t="shared" si="223"/>
        <v/>
      </c>
      <c r="R3563" s="163" t="e">
        <f t="shared" si="220"/>
        <v>#VALUE!</v>
      </c>
      <c r="S3563" s="163" t="e">
        <f t="shared" si="221"/>
        <v>#VALUE!</v>
      </c>
      <c r="T3563" s="163" t="e">
        <f>INDEX(Controle!O:O,MATCH('Banco de Dados'!A3563,Controle!M:M,0))*E3563/100</f>
        <v>#N/A</v>
      </c>
    </row>
    <row r="3564" spans="1:20" hidden="1" x14ac:dyDescent="0.2">
      <c r="A3564" s="158">
        <f>BD_TS!A3563</f>
        <v>0</v>
      </c>
      <c r="B3564" s="158" t="str">
        <f>SUBSTITUTE(SUBSTITUTE(BD_TS!D3563," ",""),"-","/")</f>
        <v/>
      </c>
      <c r="C3564" s="158">
        <f>BD_TS!E3563</f>
        <v>0</v>
      </c>
      <c r="D3564" s="159">
        <f>BD_TS!F3563</f>
        <v>0</v>
      </c>
      <c r="E3564" s="160">
        <f>BD_TS!B3563</f>
        <v>0</v>
      </c>
      <c r="F3564" s="161">
        <f>BD_TS!C3563</f>
        <v>0</v>
      </c>
      <c r="G3564" s="187">
        <f>BD_TS!H3563</f>
        <v>0</v>
      </c>
      <c r="H3564" s="158" t="str">
        <f>IF($A3564=0,"",IFERROR(INDEX(BD_Gestão!A:A,MATCH('Banco de Dados'!$B3564,BD_Gestão!$B:$B,0)),"erro"))</f>
        <v/>
      </c>
      <c r="I3564" s="162" t="str">
        <f>IF($A3564=0,"",IFERROR(INDEX(BD_Gestão!E:E,MATCH('Banco de Dados'!$B3564,BD_Gestão!$B:$B,0)),"erro"))</f>
        <v/>
      </c>
      <c r="J3564" s="186" t="str">
        <f>IF($A3564=0,"",IFERROR(INDEX(BD_Gestão!B:B,MATCH('Banco de Dados'!$B3564,BD_Gestão!$B:$B,0)),"erro"))</f>
        <v/>
      </c>
      <c r="K3564" s="158" t="str">
        <f>IF($A3564=0,"",IFERROR(INDEX(BD_Gestão!C:C,MATCH('Banco de Dados'!$B3564,BD_Gestão!$B:$B,0)),"erro"))</f>
        <v/>
      </c>
      <c r="L3564" s="158" t="str">
        <f>IF($A3564=0,"",IFERROR(INDEX(BD_Gestão!H:H,MATCH('Banco de Dados'!$B3564,BD_Gestão!$B:$B,0)),"erro"))</f>
        <v/>
      </c>
      <c r="M3564" s="161" t="str">
        <f>IF($A3564=0,"",IFERROR(INDEX(BD_Gestão!F:F,MATCH('Banco de Dados'!$B3564,BD_Gestão!$B:$B,0)),"erro"))</f>
        <v/>
      </c>
      <c r="N3564" s="161" t="str">
        <f>IF($A3564=0,"",IFERROR(INDEX(BD_Gestão!J:J,MATCH('Banco de Dados'!$B3564,BD_Gestão!$B:$B,0)),"erro"))</f>
        <v/>
      </c>
      <c r="O3564" s="164" t="str">
        <f>IF($A3564=0,"",IFERROR(INDEX(BD_Gestão!K:K,MATCH('Banco de Dados'!$B3564,BD_Gestão!$B:$B,0)),"erro"))</f>
        <v/>
      </c>
      <c r="P3564" s="169" t="str">
        <f t="shared" si="222"/>
        <v/>
      </c>
      <c r="Q3564" s="170" t="str">
        <f t="shared" si="223"/>
        <v/>
      </c>
      <c r="R3564" s="163" t="e">
        <f t="shared" si="220"/>
        <v>#VALUE!</v>
      </c>
      <c r="S3564" s="163" t="e">
        <f t="shared" si="221"/>
        <v>#VALUE!</v>
      </c>
      <c r="T3564" s="163" t="e">
        <f>INDEX(Controle!O:O,MATCH('Banco de Dados'!A3564,Controle!M:M,0))*E3564/100</f>
        <v>#N/A</v>
      </c>
    </row>
    <row r="3565" spans="1:20" hidden="1" x14ac:dyDescent="0.2">
      <c r="A3565" s="158">
        <f>BD_TS!A3564</f>
        <v>0</v>
      </c>
      <c r="B3565" s="158" t="str">
        <f>SUBSTITUTE(SUBSTITUTE(BD_TS!D3564," ",""),"-","/")</f>
        <v/>
      </c>
      <c r="C3565" s="158">
        <f>BD_TS!E3564</f>
        <v>0</v>
      </c>
      <c r="D3565" s="159">
        <f>BD_TS!F3564</f>
        <v>0</v>
      </c>
      <c r="E3565" s="160">
        <f>BD_TS!B3564</f>
        <v>0</v>
      </c>
      <c r="F3565" s="161">
        <f>BD_TS!C3564</f>
        <v>0</v>
      </c>
      <c r="G3565" s="187">
        <f>BD_TS!H3564</f>
        <v>0</v>
      </c>
      <c r="H3565" s="158" t="str">
        <f>IF($A3565=0,"",IFERROR(INDEX(BD_Gestão!A:A,MATCH('Banco de Dados'!$B3565,BD_Gestão!$B:$B,0)),"erro"))</f>
        <v/>
      </c>
      <c r="I3565" s="162" t="str">
        <f>IF($A3565=0,"",IFERROR(INDEX(BD_Gestão!E:E,MATCH('Banco de Dados'!$B3565,BD_Gestão!$B:$B,0)),"erro"))</f>
        <v/>
      </c>
      <c r="J3565" s="186" t="str">
        <f>IF($A3565=0,"",IFERROR(INDEX(BD_Gestão!B:B,MATCH('Banco de Dados'!$B3565,BD_Gestão!$B:$B,0)),"erro"))</f>
        <v/>
      </c>
      <c r="K3565" s="158" t="str">
        <f>IF($A3565=0,"",IFERROR(INDEX(BD_Gestão!C:C,MATCH('Banco de Dados'!$B3565,BD_Gestão!$B:$B,0)),"erro"))</f>
        <v/>
      </c>
      <c r="L3565" s="158" t="str">
        <f>IF($A3565=0,"",IFERROR(INDEX(BD_Gestão!H:H,MATCH('Banco de Dados'!$B3565,BD_Gestão!$B:$B,0)),"erro"))</f>
        <v/>
      </c>
      <c r="M3565" s="161" t="str">
        <f>IF($A3565=0,"",IFERROR(INDEX(BD_Gestão!F:F,MATCH('Banco de Dados'!$B3565,BD_Gestão!$B:$B,0)),"erro"))</f>
        <v/>
      </c>
      <c r="N3565" s="161" t="str">
        <f>IF($A3565=0,"",IFERROR(INDEX(BD_Gestão!J:J,MATCH('Banco de Dados'!$B3565,BD_Gestão!$B:$B,0)),"erro"))</f>
        <v/>
      </c>
      <c r="O3565" s="164" t="str">
        <f>IF($A3565=0,"",IFERROR(INDEX(BD_Gestão!K:K,MATCH('Banco de Dados'!$B3565,BD_Gestão!$B:$B,0)),"erro"))</f>
        <v/>
      </c>
      <c r="P3565" s="169" t="str">
        <f t="shared" si="222"/>
        <v/>
      </c>
      <c r="Q3565" s="170" t="str">
        <f t="shared" si="223"/>
        <v/>
      </c>
      <c r="R3565" s="163" t="e">
        <f t="shared" si="220"/>
        <v>#VALUE!</v>
      </c>
      <c r="S3565" s="163" t="e">
        <f t="shared" si="221"/>
        <v>#VALUE!</v>
      </c>
      <c r="T3565" s="163" t="e">
        <f>INDEX(Controle!O:O,MATCH('Banco de Dados'!A3565,Controle!M:M,0))*E3565/100</f>
        <v>#N/A</v>
      </c>
    </row>
    <row r="3566" spans="1:20" hidden="1" x14ac:dyDescent="0.2">
      <c r="A3566" s="158">
        <f>BD_TS!A3565</f>
        <v>0</v>
      </c>
      <c r="B3566" s="158" t="str">
        <f>SUBSTITUTE(SUBSTITUTE(BD_TS!D3565," ",""),"-","/")</f>
        <v/>
      </c>
      <c r="C3566" s="158">
        <f>BD_TS!E3565</f>
        <v>0</v>
      </c>
      <c r="D3566" s="159">
        <f>BD_TS!F3565</f>
        <v>0</v>
      </c>
      <c r="E3566" s="160">
        <f>BD_TS!B3565</f>
        <v>0</v>
      </c>
      <c r="F3566" s="161">
        <f>BD_TS!C3565</f>
        <v>0</v>
      </c>
      <c r="G3566" s="187">
        <f>BD_TS!H3565</f>
        <v>0</v>
      </c>
      <c r="H3566" s="158" t="str">
        <f>IF($A3566=0,"",IFERROR(INDEX(BD_Gestão!A:A,MATCH('Banco de Dados'!$B3566,BD_Gestão!$B:$B,0)),"erro"))</f>
        <v/>
      </c>
      <c r="I3566" s="162" t="str">
        <f>IF($A3566=0,"",IFERROR(INDEX(BD_Gestão!E:E,MATCH('Banco de Dados'!$B3566,BD_Gestão!$B:$B,0)),"erro"))</f>
        <v/>
      </c>
      <c r="J3566" s="186" t="str">
        <f>IF($A3566=0,"",IFERROR(INDEX(BD_Gestão!B:B,MATCH('Banco de Dados'!$B3566,BD_Gestão!$B:$B,0)),"erro"))</f>
        <v/>
      </c>
      <c r="K3566" s="158" t="str">
        <f>IF($A3566=0,"",IFERROR(INDEX(BD_Gestão!C:C,MATCH('Banco de Dados'!$B3566,BD_Gestão!$B:$B,0)),"erro"))</f>
        <v/>
      </c>
      <c r="L3566" s="158" t="str">
        <f>IF($A3566=0,"",IFERROR(INDEX(BD_Gestão!H:H,MATCH('Banco de Dados'!$B3566,BD_Gestão!$B:$B,0)),"erro"))</f>
        <v/>
      </c>
      <c r="M3566" s="161" t="str">
        <f>IF($A3566=0,"",IFERROR(INDEX(BD_Gestão!F:F,MATCH('Banco de Dados'!$B3566,BD_Gestão!$B:$B,0)),"erro"))</f>
        <v/>
      </c>
      <c r="N3566" s="161" t="str">
        <f>IF($A3566=0,"",IFERROR(INDEX(BD_Gestão!J:J,MATCH('Banco de Dados'!$B3566,BD_Gestão!$B:$B,0)),"erro"))</f>
        <v/>
      </c>
      <c r="O3566" s="164" t="str">
        <f>IF($A3566=0,"",IFERROR(INDEX(BD_Gestão!K:K,MATCH('Banco de Dados'!$B3566,BD_Gestão!$B:$B,0)),"erro"))</f>
        <v/>
      </c>
      <c r="P3566" s="169" t="str">
        <f t="shared" si="222"/>
        <v/>
      </c>
      <c r="Q3566" s="170" t="str">
        <f t="shared" si="223"/>
        <v/>
      </c>
      <c r="R3566" s="163" t="e">
        <f t="shared" si="220"/>
        <v>#VALUE!</v>
      </c>
      <c r="S3566" s="163" t="e">
        <f t="shared" si="221"/>
        <v>#VALUE!</v>
      </c>
      <c r="T3566" s="163" t="e">
        <f>INDEX(Controle!O:O,MATCH('Banco de Dados'!A3566,Controle!M:M,0))*E3566/100</f>
        <v>#N/A</v>
      </c>
    </row>
    <row r="3567" spans="1:20" hidden="1" x14ac:dyDescent="0.2">
      <c r="A3567" s="158">
        <f>BD_TS!A3566</f>
        <v>0</v>
      </c>
      <c r="B3567" s="158" t="str">
        <f>SUBSTITUTE(SUBSTITUTE(BD_TS!D3566," ",""),"-","/")</f>
        <v/>
      </c>
      <c r="C3567" s="158">
        <f>BD_TS!E3566</f>
        <v>0</v>
      </c>
      <c r="D3567" s="159">
        <f>BD_TS!F3566</f>
        <v>0</v>
      </c>
      <c r="E3567" s="160">
        <f>BD_TS!B3566</f>
        <v>0</v>
      </c>
      <c r="F3567" s="161">
        <f>BD_TS!C3566</f>
        <v>0</v>
      </c>
      <c r="G3567" s="187">
        <f>BD_TS!H3566</f>
        <v>0</v>
      </c>
      <c r="H3567" s="158" t="str">
        <f>IF($A3567=0,"",IFERROR(INDEX(BD_Gestão!A:A,MATCH('Banco de Dados'!$B3567,BD_Gestão!$B:$B,0)),"erro"))</f>
        <v/>
      </c>
      <c r="I3567" s="162" t="str">
        <f>IF($A3567=0,"",IFERROR(INDEX(BD_Gestão!E:E,MATCH('Banco de Dados'!$B3567,BD_Gestão!$B:$B,0)),"erro"))</f>
        <v/>
      </c>
      <c r="J3567" s="186" t="str">
        <f>IF($A3567=0,"",IFERROR(INDEX(BD_Gestão!B:B,MATCH('Banco de Dados'!$B3567,BD_Gestão!$B:$B,0)),"erro"))</f>
        <v/>
      </c>
      <c r="K3567" s="158" t="str">
        <f>IF($A3567=0,"",IFERROR(INDEX(BD_Gestão!C:C,MATCH('Banco de Dados'!$B3567,BD_Gestão!$B:$B,0)),"erro"))</f>
        <v/>
      </c>
      <c r="L3567" s="158" t="str">
        <f>IF($A3567=0,"",IFERROR(INDEX(BD_Gestão!H:H,MATCH('Banco de Dados'!$B3567,BD_Gestão!$B:$B,0)),"erro"))</f>
        <v/>
      </c>
      <c r="M3567" s="161" t="str">
        <f>IF($A3567=0,"",IFERROR(INDEX(BD_Gestão!F:F,MATCH('Banco de Dados'!$B3567,BD_Gestão!$B:$B,0)),"erro"))</f>
        <v/>
      </c>
      <c r="N3567" s="161" t="str">
        <f>IF($A3567=0,"",IFERROR(INDEX(BD_Gestão!J:J,MATCH('Banco de Dados'!$B3567,BD_Gestão!$B:$B,0)),"erro"))</f>
        <v/>
      </c>
      <c r="O3567" s="164" t="str">
        <f>IF($A3567=0,"",IFERROR(INDEX(BD_Gestão!K:K,MATCH('Banco de Dados'!$B3567,BD_Gestão!$B:$B,0)),"erro"))</f>
        <v/>
      </c>
      <c r="P3567" s="169" t="str">
        <f t="shared" si="222"/>
        <v/>
      </c>
      <c r="Q3567" s="170" t="str">
        <f t="shared" si="223"/>
        <v/>
      </c>
      <c r="R3567" s="163" t="e">
        <f t="shared" si="220"/>
        <v>#VALUE!</v>
      </c>
      <c r="S3567" s="163" t="e">
        <f t="shared" si="221"/>
        <v>#VALUE!</v>
      </c>
      <c r="T3567" s="163" t="e">
        <f>INDEX(Controle!O:O,MATCH('Banco de Dados'!A3567,Controle!M:M,0))*E3567/100</f>
        <v>#N/A</v>
      </c>
    </row>
    <row r="3568" spans="1:20" hidden="1" x14ac:dyDescent="0.2">
      <c r="A3568" s="158">
        <f>BD_TS!A3567</f>
        <v>0</v>
      </c>
      <c r="B3568" s="158" t="str">
        <f>SUBSTITUTE(SUBSTITUTE(BD_TS!D3567," ",""),"-","/")</f>
        <v/>
      </c>
      <c r="C3568" s="158">
        <f>BD_TS!E3567</f>
        <v>0</v>
      </c>
      <c r="D3568" s="159">
        <f>BD_TS!F3567</f>
        <v>0</v>
      </c>
      <c r="E3568" s="160">
        <f>BD_TS!B3567</f>
        <v>0</v>
      </c>
      <c r="F3568" s="161">
        <f>BD_TS!C3567</f>
        <v>0</v>
      </c>
      <c r="G3568" s="187">
        <f>BD_TS!H3567</f>
        <v>0</v>
      </c>
      <c r="H3568" s="158" t="str">
        <f>IF($A3568=0,"",IFERROR(INDEX(BD_Gestão!A:A,MATCH('Banco de Dados'!$B3568,BD_Gestão!$B:$B,0)),"erro"))</f>
        <v/>
      </c>
      <c r="I3568" s="162" t="str">
        <f>IF($A3568=0,"",IFERROR(INDEX(BD_Gestão!E:E,MATCH('Banco de Dados'!$B3568,BD_Gestão!$B:$B,0)),"erro"))</f>
        <v/>
      </c>
      <c r="J3568" s="186" t="str">
        <f>IF($A3568=0,"",IFERROR(INDEX(BD_Gestão!B:B,MATCH('Banco de Dados'!$B3568,BD_Gestão!$B:$B,0)),"erro"))</f>
        <v/>
      </c>
      <c r="K3568" s="158" t="str">
        <f>IF($A3568=0,"",IFERROR(INDEX(BD_Gestão!C:C,MATCH('Banco de Dados'!$B3568,BD_Gestão!$B:$B,0)),"erro"))</f>
        <v/>
      </c>
      <c r="L3568" s="158" t="str">
        <f>IF($A3568=0,"",IFERROR(INDEX(BD_Gestão!H:H,MATCH('Banco de Dados'!$B3568,BD_Gestão!$B:$B,0)),"erro"))</f>
        <v/>
      </c>
      <c r="M3568" s="161" t="str">
        <f>IF($A3568=0,"",IFERROR(INDEX(BD_Gestão!F:F,MATCH('Banco de Dados'!$B3568,BD_Gestão!$B:$B,0)),"erro"))</f>
        <v/>
      </c>
      <c r="N3568" s="161" t="str">
        <f>IF($A3568=0,"",IFERROR(INDEX(BD_Gestão!J:J,MATCH('Banco de Dados'!$B3568,BD_Gestão!$B:$B,0)),"erro"))</f>
        <v/>
      </c>
      <c r="O3568" s="164" t="str">
        <f>IF($A3568=0,"",IFERROR(INDEX(BD_Gestão!K:K,MATCH('Banco de Dados'!$B3568,BD_Gestão!$B:$B,0)),"erro"))</f>
        <v/>
      </c>
      <c r="P3568" s="169" t="str">
        <f t="shared" si="222"/>
        <v/>
      </c>
      <c r="Q3568" s="170" t="str">
        <f t="shared" si="223"/>
        <v/>
      </c>
      <c r="R3568" s="163" t="e">
        <f t="shared" si="220"/>
        <v>#VALUE!</v>
      </c>
      <c r="S3568" s="163" t="e">
        <f t="shared" si="221"/>
        <v>#VALUE!</v>
      </c>
      <c r="T3568" s="163" t="e">
        <f>INDEX(Controle!O:O,MATCH('Banco de Dados'!A3568,Controle!M:M,0))*E3568/100</f>
        <v>#N/A</v>
      </c>
    </row>
    <row r="3569" spans="1:20" hidden="1" x14ac:dyDescent="0.2">
      <c r="A3569" s="158">
        <f>BD_TS!A3568</f>
        <v>0</v>
      </c>
      <c r="B3569" s="158" t="str">
        <f>SUBSTITUTE(SUBSTITUTE(BD_TS!D3568," ",""),"-","/")</f>
        <v/>
      </c>
      <c r="C3569" s="158">
        <f>BD_TS!E3568</f>
        <v>0</v>
      </c>
      <c r="D3569" s="159">
        <f>BD_TS!F3568</f>
        <v>0</v>
      </c>
      <c r="E3569" s="160">
        <f>BD_TS!B3568</f>
        <v>0</v>
      </c>
      <c r="F3569" s="161">
        <f>BD_TS!C3568</f>
        <v>0</v>
      </c>
      <c r="G3569" s="187">
        <f>BD_TS!H3568</f>
        <v>0</v>
      </c>
      <c r="H3569" s="158" t="str">
        <f>IF($A3569=0,"",IFERROR(INDEX(BD_Gestão!A:A,MATCH('Banco de Dados'!$B3569,BD_Gestão!$B:$B,0)),"erro"))</f>
        <v/>
      </c>
      <c r="I3569" s="162" t="str">
        <f>IF($A3569=0,"",IFERROR(INDEX(BD_Gestão!E:E,MATCH('Banco de Dados'!$B3569,BD_Gestão!$B:$B,0)),"erro"))</f>
        <v/>
      </c>
      <c r="J3569" s="186" t="str">
        <f>IF($A3569=0,"",IFERROR(INDEX(BD_Gestão!B:B,MATCH('Banco de Dados'!$B3569,BD_Gestão!$B:$B,0)),"erro"))</f>
        <v/>
      </c>
      <c r="K3569" s="158" t="str">
        <f>IF($A3569=0,"",IFERROR(INDEX(BD_Gestão!C:C,MATCH('Banco de Dados'!$B3569,BD_Gestão!$B:$B,0)),"erro"))</f>
        <v/>
      </c>
      <c r="L3569" s="158" t="str">
        <f>IF($A3569=0,"",IFERROR(INDEX(BD_Gestão!H:H,MATCH('Banco de Dados'!$B3569,BD_Gestão!$B:$B,0)),"erro"))</f>
        <v/>
      </c>
      <c r="M3569" s="161" t="str">
        <f>IF($A3569=0,"",IFERROR(INDEX(BD_Gestão!F:F,MATCH('Banco de Dados'!$B3569,BD_Gestão!$B:$B,0)),"erro"))</f>
        <v/>
      </c>
      <c r="N3569" s="161" t="str">
        <f>IF($A3569=0,"",IFERROR(INDEX(BD_Gestão!J:J,MATCH('Banco de Dados'!$B3569,BD_Gestão!$B:$B,0)),"erro"))</f>
        <v/>
      </c>
      <c r="O3569" s="164" t="str">
        <f>IF($A3569=0,"",IFERROR(INDEX(BD_Gestão!K:K,MATCH('Banco de Dados'!$B3569,BD_Gestão!$B:$B,0)),"erro"))</f>
        <v/>
      </c>
      <c r="P3569" s="169" t="str">
        <f t="shared" si="222"/>
        <v/>
      </c>
      <c r="Q3569" s="170" t="str">
        <f t="shared" si="223"/>
        <v/>
      </c>
      <c r="R3569" s="163" t="e">
        <f t="shared" si="220"/>
        <v>#VALUE!</v>
      </c>
      <c r="S3569" s="163" t="e">
        <f t="shared" si="221"/>
        <v>#VALUE!</v>
      </c>
      <c r="T3569" s="163" t="e">
        <f>INDEX(Controle!O:O,MATCH('Banco de Dados'!A3569,Controle!M:M,0))*E3569/100</f>
        <v>#N/A</v>
      </c>
    </row>
    <row r="3570" spans="1:20" hidden="1" x14ac:dyDescent="0.2">
      <c r="A3570" s="158">
        <f>BD_TS!A3569</f>
        <v>0</v>
      </c>
      <c r="B3570" s="158" t="str">
        <f>SUBSTITUTE(SUBSTITUTE(BD_TS!D3569," ",""),"-","/")</f>
        <v/>
      </c>
      <c r="C3570" s="158">
        <f>BD_TS!E3569</f>
        <v>0</v>
      </c>
      <c r="D3570" s="159">
        <f>BD_TS!F3569</f>
        <v>0</v>
      </c>
      <c r="E3570" s="160">
        <f>BD_TS!B3569</f>
        <v>0</v>
      </c>
      <c r="F3570" s="161">
        <f>BD_TS!C3569</f>
        <v>0</v>
      </c>
      <c r="G3570" s="187">
        <f>BD_TS!H3569</f>
        <v>0</v>
      </c>
      <c r="H3570" s="158" t="str">
        <f>IF($A3570=0,"",IFERROR(INDEX(BD_Gestão!A:A,MATCH('Banco de Dados'!$B3570,BD_Gestão!$B:$B,0)),"erro"))</f>
        <v/>
      </c>
      <c r="I3570" s="162" t="str">
        <f>IF($A3570=0,"",IFERROR(INDEX(BD_Gestão!E:E,MATCH('Banco de Dados'!$B3570,BD_Gestão!$B:$B,0)),"erro"))</f>
        <v/>
      </c>
      <c r="J3570" s="186" t="str">
        <f>IF($A3570=0,"",IFERROR(INDEX(BD_Gestão!B:B,MATCH('Banco de Dados'!$B3570,BD_Gestão!$B:$B,0)),"erro"))</f>
        <v/>
      </c>
      <c r="K3570" s="158" t="str">
        <f>IF($A3570=0,"",IFERROR(INDEX(BD_Gestão!C:C,MATCH('Banco de Dados'!$B3570,BD_Gestão!$B:$B,0)),"erro"))</f>
        <v/>
      </c>
      <c r="L3570" s="158" t="str">
        <f>IF($A3570=0,"",IFERROR(INDEX(BD_Gestão!H:H,MATCH('Banco de Dados'!$B3570,BD_Gestão!$B:$B,0)),"erro"))</f>
        <v/>
      </c>
      <c r="M3570" s="161" t="str">
        <f>IF($A3570=0,"",IFERROR(INDEX(BD_Gestão!F:F,MATCH('Banco de Dados'!$B3570,BD_Gestão!$B:$B,0)),"erro"))</f>
        <v/>
      </c>
      <c r="N3570" s="161" t="str">
        <f>IF($A3570=0,"",IFERROR(INDEX(BD_Gestão!J:J,MATCH('Banco de Dados'!$B3570,BD_Gestão!$B:$B,0)),"erro"))</f>
        <v/>
      </c>
      <c r="O3570" s="164" t="str">
        <f>IF($A3570=0,"",IFERROR(INDEX(BD_Gestão!K:K,MATCH('Banco de Dados'!$B3570,BD_Gestão!$B:$B,0)),"erro"))</f>
        <v/>
      </c>
      <c r="P3570" s="169" t="str">
        <f t="shared" si="222"/>
        <v/>
      </c>
      <c r="Q3570" s="170" t="str">
        <f t="shared" si="223"/>
        <v/>
      </c>
      <c r="R3570" s="163" t="e">
        <f t="shared" si="220"/>
        <v>#VALUE!</v>
      </c>
      <c r="S3570" s="163" t="e">
        <f t="shared" si="221"/>
        <v>#VALUE!</v>
      </c>
      <c r="T3570" s="163" t="e">
        <f>INDEX(Controle!O:O,MATCH('Banco de Dados'!A3570,Controle!M:M,0))*E3570/100</f>
        <v>#N/A</v>
      </c>
    </row>
    <row r="3571" spans="1:20" hidden="1" x14ac:dyDescent="0.2">
      <c r="A3571" s="158">
        <f>BD_TS!A3570</f>
        <v>0</v>
      </c>
      <c r="B3571" s="158" t="str">
        <f>SUBSTITUTE(SUBSTITUTE(BD_TS!D3570," ",""),"-","/")</f>
        <v/>
      </c>
      <c r="C3571" s="158">
        <f>BD_TS!E3570</f>
        <v>0</v>
      </c>
      <c r="D3571" s="159">
        <f>BD_TS!F3570</f>
        <v>0</v>
      </c>
      <c r="E3571" s="160">
        <f>BD_TS!B3570</f>
        <v>0</v>
      </c>
      <c r="F3571" s="161">
        <f>BD_TS!C3570</f>
        <v>0</v>
      </c>
      <c r="G3571" s="187">
        <f>BD_TS!H3570</f>
        <v>0</v>
      </c>
      <c r="H3571" s="158" t="str">
        <f>IF($A3571=0,"",IFERROR(INDEX(BD_Gestão!A:A,MATCH('Banco de Dados'!$B3571,BD_Gestão!$B:$B,0)),"erro"))</f>
        <v/>
      </c>
      <c r="I3571" s="162" t="str">
        <f>IF($A3571=0,"",IFERROR(INDEX(BD_Gestão!E:E,MATCH('Banco de Dados'!$B3571,BD_Gestão!$B:$B,0)),"erro"))</f>
        <v/>
      </c>
      <c r="J3571" s="186" t="str">
        <f>IF($A3571=0,"",IFERROR(INDEX(BD_Gestão!B:B,MATCH('Banco de Dados'!$B3571,BD_Gestão!$B:$B,0)),"erro"))</f>
        <v/>
      </c>
      <c r="K3571" s="158" t="str">
        <f>IF($A3571=0,"",IFERROR(INDEX(BD_Gestão!C:C,MATCH('Banco de Dados'!$B3571,BD_Gestão!$B:$B,0)),"erro"))</f>
        <v/>
      </c>
      <c r="L3571" s="158" t="str">
        <f>IF($A3571=0,"",IFERROR(INDEX(BD_Gestão!H:H,MATCH('Banco de Dados'!$B3571,BD_Gestão!$B:$B,0)),"erro"))</f>
        <v/>
      </c>
      <c r="M3571" s="161" t="str">
        <f>IF($A3571=0,"",IFERROR(INDEX(BD_Gestão!F:F,MATCH('Banco de Dados'!$B3571,BD_Gestão!$B:$B,0)),"erro"))</f>
        <v/>
      </c>
      <c r="N3571" s="161" t="str">
        <f>IF($A3571=0,"",IFERROR(INDEX(BD_Gestão!J:J,MATCH('Banco de Dados'!$B3571,BD_Gestão!$B:$B,0)),"erro"))</f>
        <v/>
      </c>
      <c r="O3571" s="164" t="str">
        <f>IF($A3571=0,"",IFERROR(INDEX(BD_Gestão!K:K,MATCH('Banco de Dados'!$B3571,BD_Gestão!$B:$B,0)),"erro"))</f>
        <v/>
      </c>
      <c r="P3571" s="169" t="str">
        <f t="shared" si="222"/>
        <v/>
      </c>
      <c r="Q3571" s="170" t="str">
        <f t="shared" si="223"/>
        <v/>
      </c>
      <c r="R3571" s="163" t="e">
        <f t="shared" si="220"/>
        <v>#VALUE!</v>
      </c>
      <c r="S3571" s="163" t="e">
        <f t="shared" si="221"/>
        <v>#VALUE!</v>
      </c>
      <c r="T3571" s="163" t="e">
        <f>INDEX(Controle!O:O,MATCH('Banco de Dados'!A3571,Controle!M:M,0))*E3571/100</f>
        <v>#N/A</v>
      </c>
    </row>
    <row r="3572" spans="1:20" hidden="1" x14ac:dyDescent="0.2">
      <c r="A3572" s="158">
        <f>BD_TS!A3571</f>
        <v>0</v>
      </c>
      <c r="B3572" s="158" t="str">
        <f>SUBSTITUTE(SUBSTITUTE(BD_TS!D3571," ",""),"-","/")</f>
        <v/>
      </c>
      <c r="C3572" s="158">
        <f>BD_TS!E3571</f>
        <v>0</v>
      </c>
      <c r="D3572" s="159">
        <f>BD_TS!F3571</f>
        <v>0</v>
      </c>
      <c r="E3572" s="160">
        <f>BD_TS!B3571</f>
        <v>0</v>
      </c>
      <c r="F3572" s="161">
        <f>BD_TS!C3571</f>
        <v>0</v>
      </c>
      <c r="G3572" s="187">
        <f>BD_TS!H3571</f>
        <v>0</v>
      </c>
      <c r="H3572" s="158" t="str">
        <f>IF($A3572=0,"",IFERROR(INDEX(BD_Gestão!A:A,MATCH('Banco de Dados'!$B3572,BD_Gestão!$B:$B,0)),"erro"))</f>
        <v/>
      </c>
      <c r="I3572" s="162" t="str">
        <f>IF($A3572=0,"",IFERROR(INDEX(BD_Gestão!E:E,MATCH('Banco de Dados'!$B3572,BD_Gestão!$B:$B,0)),"erro"))</f>
        <v/>
      </c>
      <c r="J3572" s="186" t="str">
        <f>IF($A3572=0,"",IFERROR(INDEX(BD_Gestão!B:B,MATCH('Banco de Dados'!$B3572,BD_Gestão!$B:$B,0)),"erro"))</f>
        <v/>
      </c>
      <c r="K3572" s="158" t="str">
        <f>IF($A3572=0,"",IFERROR(INDEX(BD_Gestão!C:C,MATCH('Banco de Dados'!$B3572,BD_Gestão!$B:$B,0)),"erro"))</f>
        <v/>
      </c>
      <c r="L3572" s="158" t="str">
        <f>IF($A3572=0,"",IFERROR(INDEX(BD_Gestão!H:H,MATCH('Banco de Dados'!$B3572,BD_Gestão!$B:$B,0)),"erro"))</f>
        <v/>
      </c>
      <c r="M3572" s="161" t="str">
        <f>IF($A3572=0,"",IFERROR(INDEX(BD_Gestão!F:F,MATCH('Banco de Dados'!$B3572,BD_Gestão!$B:$B,0)),"erro"))</f>
        <v/>
      </c>
      <c r="N3572" s="161" t="str">
        <f>IF($A3572=0,"",IFERROR(INDEX(BD_Gestão!J:J,MATCH('Banco de Dados'!$B3572,BD_Gestão!$B:$B,0)),"erro"))</f>
        <v/>
      </c>
      <c r="O3572" s="164" t="str">
        <f>IF($A3572=0,"",IFERROR(INDEX(BD_Gestão!K:K,MATCH('Banco de Dados'!$B3572,BD_Gestão!$B:$B,0)),"erro"))</f>
        <v/>
      </c>
      <c r="P3572" s="169" t="str">
        <f t="shared" si="222"/>
        <v/>
      </c>
      <c r="Q3572" s="170" t="str">
        <f t="shared" si="223"/>
        <v/>
      </c>
      <c r="R3572" s="163" t="e">
        <f t="shared" si="220"/>
        <v>#VALUE!</v>
      </c>
      <c r="S3572" s="163" t="e">
        <f t="shared" si="221"/>
        <v>#VALUE!</v>
      </c>
      <c r="T3572" s="163" t="e">
        <f>INDEX(Controle!O:O,MATCH('Banco de Dados'!A3572,Controle!M:M,0))*E3572/100</f>
        <v>#N/A</v>
      </c>
    </row>
    <row r="3573" spans="1:20" hidden="1" x14ac:dyDescent="0.2">
      <c r="A3573" s="158">
        <f>BD_TS!A3572</f>
        <v>0</v>
      </c>
      <c r="B3573" s="158" t="str">
        <f>SUBSTITUTE(SUBSTITUTE(BD_TS!D3572," ",""),"-","/")</f>
        <v/>
      </c>
      <c r="C3573" s="158">
        <f>BD_TS!E3572</f>
        <v>0</v>
      </c>
      <c r="D3573" s="159">
        <f>BD_TS!F3572</f>
        <v>0</v>
      </c>
      <c r="E3573" s="160">
        <f>BD_TS!B3572</f>
        <v>0</v>
      </c>
      <c r="F3573" s="161">
        <f>BD_TS!C3572</f>
        <v>0</v>
      </c>
      <c r="G3573" s="187">
        <f>BD_TS!H3572</f>
        <v>0</v>
      </c>
      <c r="H3573" s="158" t="str">
        <f>IF($A3573=0,"",IFERROR(INDEX(BD_Gestão!A:A,MATCH('Banco de Dados'!$B3573,BD_Gestão!$B:$B,0)),"erro"))</f>
        <v/>
      </c>
      <c r="I3573" s="162" t="str">
        <f>IF($A3573=0,"",IFERROR(INDEX(BD_Gestão!E:E,MATCH('Banco de Dados'!$B3573,BD_Gestão!$B:$B,0)),"erro"))</f>
        <v/>
      </c>
      <c r="J3573" s="186" t="str">
        <f>IF($A3573=0,"",IFERROR(INDEX(BD_Gestão!B:B,MATCH('Banco de Dados'!$B3573,BD_Gestão!$B:$B,0)),"erro"))</f>
        <v/>
      </c>
      <c r="K3573" s="158" t="str">
        <f>IF($A3573=0,"",IFERROR(INDEX(BD_Gestão!C:C,MATCH('Banco de Dados'!$B3573,BD_Gestão!$B:$B,0)),"erro"))</f>
        <v/>
      </c>
      <c r="L3573" s="158" t="str">
        <f>IF($A3573=0,"",IFERROR(INDEX(BD_Gestão!H:H,MATCH('Banco de Dados'!$B3573,BD_Gestão!$B:$B,0)),"erro"))</f>
        <v/>
      </c>
      <c r="M3573" s="161" t="str">
        <f>IF($A3573=0,"",IFERROR(INDEX(BD_Gestão!F:F,MATCH('Banco de Dados'!$B3573,BD_Gestão!$B:$B,0)),"erro"))</f>
        <v/>
      </c>
      <c r="N3573" s="161" t="str">
        <f>IF($A3573=0,"",IFERROR(INDEX(BD_Gestão!J:J,MATCH('Banco de Dados'!$B3573,BD_Gestão!$B:$B,0)),"erro"))</f>
        <v/>
      </c>
      <c r="O3573" s="164" t="str">
        <f>IF($A3573=0,"",IFERROR(INDEX(BD_Gestão!K:K,MATCH('Banco de Dados'!$B3573,BD_Gestão!$B:$B,0)),"erro"))</f>
        <v/>
      </c>
      <c r="P3573" s="169" t="str">
        <f t="shared" si="222"/>
        <v/>
      </c>
      <c r="Q3573" s="170" t="str">
        <f t="shared" si="223"/>
        <v/>
      </c>
      <c r="R3573" s="163" t="e">
        <f t="shared" si="220"/>
        <v>#VALUE!</v>
      </c>
      <c r="S3573" s="163" t="e">
        <f t="shared" si="221"/>
        <v>#VALUE!</v>
      </c>
      <c r="T3573" s="163" t="e">
        <f>INDEX(Controle!O:O,MATCH('Banco de Dados'!A3573,Controle!M:M,0))*E3573/100</f>
        <v>#N/A</v>
      </c>
    </row>
    <row r="3574" spans="1:20" hidden="1" x14ac:dyDescent="0.2">
      <c r="A3574" s="158">
        <f>BD_TS!A3573</f>
        <v>0</v>
      </c>
      <c r="B3574" s="158" t="str">
        <f>SUBSTITUTE(SUBSTITUTE(BD_TS!D3573," ",""),"-","/")</f>
        <v/>
      </c>
      <c r="C3574" s="158">
        <f>BD_TS!E3573</f>
        <v>0</v>
      </c>
      <c r="D3574" s="159">
        <f>BD_TS!F3573</f>
        <v>0</v>
      </c>
      <c r="E3574" s="160">
        <f>BD_TS!B3573</f>
        <v>0</v>
      </c>
      <c r="F3574" s="161">
        <f>BD_TS!C3573</f>
        <v>0</v>
      </c>
      <c r="G3574" s="187">
        <f>BD_TS!H3573</f>
        <v>0</v>
      </c>
      <c r="H3574" s="158" t="str">
        <f>IF($A3574=0,"",IFERROR(INDEX(BD_Gestão!A:A,MATCH('Banco de Dados'!$B3574,BD_Gestão!$B:$B,0)),"erro"))</f>
        <v/>
      </c>
      <c r="I3574" s="162" t="str">
        <f>IF($A3574=0,"",IFERROR(INDEX(BD_Gestão!E:E,MATCH('Banco de Dados'!$B3574,BD_Gestão!$B:$B,0)),"erro"))</f>
        <v/>
      </c>
      <c r="J3574" s="186" t="str">
        <f>IF($A3574=0,"",IFERROR(INDEX(BD_Gestão!B:B,MATCH('Banco de Dados'!$B3574,BD_Gestão!$B:$B,0)),"erro"))</f>
        <v/>
      </c>
      <c r="K3574" s="158" t="str">
        <f>IF($A3574=0,"",IFERROR(INDEX(BD_Gestão!C:C,MATCH('Banco de Dados'!$B3574,BD_Gestão!$B:$B,0)),"erro"))</f>
        <v/>
      </c>
      <c r="L3574" s="158" t="str">
        <f>IF($A3574=0,"",IFERROR(INDEX(BD_Gestão!H:H,MATCH('Banco de Dados'!$B3574,BD_Gestão!$B:$B,0)),"erro"))</f>
        <v/>
      </c>
      <c r="M3574" s="161" t="str">
        <f>IF($A3574=0,"",IFERROR(INDEX(BD_Gestão!F:F,MATCH('Banco de Dados'!$B3574,BD_Gestão!$B:$B,0)),"erro"))</f>
        <v/>
      </c>
      <c r="N3574" s="161" t="str">
        <f>IF($A3574=0,"",IFERROR(INDEX(BD_Gestão!J:J,MATCH('Banco de Dados'!$B3574,BD_Gestão!$B:$B,0)),"erro"))</f>
        <v/>
      </c>
      <c r="O3574" s="164" t="str">
        <f>IF($A3574=0,"",IFERROR(INDEX(BD_Gestão!K:K,MATCH('Banco de Dados'!$B3574,BD_Gestão!$B:$B,0)),"erro"))</f>
        <v/>
      </c>
      <c r="P3574" s="169" t="str">
        <f t="shared" si="222"/>
        <v/>
      </c>
      <c r="Q3574" s="170" t="str">
        <f t="shared" si="223"/>
        <v/>
      </c>
      <c r="R3574" s="163" t="e">
        <f t="shared" si="220"/>
        <v>#VALUE!</v>
      </c>
      <c r="S3574" s="163" t="e">
        <f t="shared" si="221"/>
        <v>#VALUE!</v>
      </c>
      <c r="T3574" s="163" t="e">
        <f>INDEX(Controle!O:O,MATCH('Banco de Dados'!A3574,Controle!M:M,0))*E3574/100</f>
        <v>#N/A</v>
      </c>
    </row>
    <row r="3575" spans="1:20" hidden="1" x14ac:dyDescent="0.2">
      <c r="A3575" s="158">
        <f>BD_TS!A3574</f>
        <v>0</v>
      </c>
      <c r="B3575" s="158" t="str">
        <f>SUBSTITUTE(SUBSTITUTE(BD_TS!D3574," ",""),"-","/")</f>
        <v/>
      </c>
      <c r="C3575" s="158">
        <f>BD_TS!E3574</f>
        <v>0</v>
      </c>
      <c r="D3575" s="159">
        <f>BD_TS!F3574</f>
        <v>0</v>
      </c>
      <c r="E3575" s="160">
        <f>BD_TS!B3574</f>
        <v>0</v>
      </c>
      <c r="F3575" s="161">
        <f>BD_TS!C3574</f>
        <v>0</v>
      </c>
      <c r="G3575" s="187">
        <f>BD_TS!H3574</f>
        <v>0</v>
      </c>
      <c r="H3575" s="158" t="str">
        <f>IF($A3575=0,"",IFERROR(INDEX(BD_Gestão!A:A,MATCH('Banco de Dados'!$B3575,BD_Gestão!$B:$B,0)),"erro"))</f>
        <v/>
      </c>
      <c r="I3575" s="162" t="str">
        <f>IF($A3575=0,"",IFERROR(INDEX(BD_Gestão!E:E,MATCH('Banco de Dados'!$B3575,BD_Gestão!$B:$B,0)),"erro"))</f>
        <v/>
      </c>
      <c r="J3575" s="186" t="str">
        <f>IF($A3575=0,"",IFERROR(INDEX(BD_Gestão!B:B,MATCH('Banco de Dados'!$B3575,BD_Gestão!$B:$B,0)),"erro"))</f>
        <v/>
      </c>
      <c r="K3575" s="158" t="str">
        <f>IF($A3575=0,"",IFERROR(INDEX(BD_Gestão!C:C,MATCH('Banco de Dados'!$B3575,BD_Gestão!$B:$B,0)),"erro"))</f>
        <v/>
      </c>
      <c r="L3575" s="158" t="str">
        <f>IF($A3575=0,"",IFERROR(INDEX(BD_Gestão!H:H,MATCH('Banco de Dados'!$B3575,BD_Gestão!$B:$B,0)),"erro"))</f>
        <v/>
      </c>
      <c r="M3575" s="161" t="str">
        <f>IF($A3575=0,"",IFERROR(INDEX(BD_Gestão!F:F,MATCH('Banco de Dados'!$B3575,BD_Gestão!$B:$B,0)),"erro"))</f>
        <v/>
      </c>
      <c r="N3575" s="161" t="str">
        <f>IF($A3575=0,"",IFERROR(INDEX(BD_Gestão!J:J,MATCH('Banco de Dados'!$B3575,BD_Gestão!$B:$B,0)),"erro"))</f>
        <v/>
      </c>
      <c r="O3575" s="164" t="str">
        <f>IF($A3575=0,"",IFERROR(INDEX(BD_Gestão!K:K,MATCH('Banco de Dados'!$B3575,BD_Gestão!$B:$B,0)),"erro"))</f>
        <v/>
      </c>
      <c r="P3575" s="169" t="str">
        <f t="shared" si="222"/>
        <v/>
      </c>
      <c r="Q3575" s="170" t="str">
        <f t="shared" si="223"/>
        <v/>
      </c>
      <c r="R3575" s="163" t="e">
        <f t="shared" si="220"/>
        <v>#VALUE!</v>
      </c>
      <c r="S3575" s="163" t="e">
        <f t="shared" si="221"/>
        <v>#VALUE!</v>
      </c>
      <c r="T3575" s="163" t="e">
        <f>INDEX(Controle!O:O,MATCH('Banco de Dados'!A3575,Controle!M:M,0))*E3575/100</f>
        <v>#N/A</v>
      </c>
    </row>
    <row r="3576" spans="1:20" hidden="1" x14ac:dyDescent="0.2">
      <c r="A3576" s="158">
        <f>BD_TS!A3575</f>
        <v>0</v>
      </c>
      <c r="B3576" s="158" t="str">
        <f>SUBSTITUTE(SUBSTITUTE(BD_TS!D3575," ",""),"-","/")</f>
        <v/>
      </c>
      <c r="C3576" s="158">
        <f>BD_TS!E3575</f>
        <v>0</v>
      </c>
      <c r="D3576" s="159">
        <f>BD_TS!F3575</f>
        <v>0</v>
      </c>
      <c r="E3576" s="160">
        <f>BD_TS!B3575</f>
        <v>0</v>
      </c>
      <c r="F3576" s="161">
        <f>BD_TS!C3575</f>
        <v>0</v>
      </c>
      <c r="G3576" s="187">
        <f>BD_TS!H3575</f>
        <v>0</v>
      </c>
      <c r="H3576" s="158" t="str">
        <f>IF($A3576=0,"",IFERROR(INDEX(BD_Gestão!A:A,MATCH('Banco de Dados'!$B3576,BD_Gestão!$B:$B,0)),"erro"))</f>
        <v/>
      </c>
      <c r="I3576" s="162" t="str">
        <f>IF($A3576=0,"",IFERROR(INDEX(BD_Gestão!E:E,MATCH('Banco de Dados'!$B3576,BD_Gestão!$B:$B,0)),"erro"))</f>
        <v/>
      </c>
      <c r="J3576" s="186" t="str">
        <f>IF($A3576=0,"",IFERROR(INDEX(BD_Gestão!B:B,MATCH('Banco de Dados'!$B3576,BD_Gestão!$B:$B,0)),"erro"))</f>
        <v/>
      </c>
      <c r="K3576" s="158" t="str">
        <f>IF($A3576=0,"",IFERROR(INDEX(BD_Gestão!C:C,MATCH('Banco de Dados'!$B3576,BD_Gestão!$B:$B,0)),"erro"))</f>
        <v/>
      </c>
      <c r="L3576" s="158" t="str">
        <f>IF($A3576=0,"",IFERROR(INDEX(BD_Gestão!H:H,MATCH('Banco de Dados'!$B3576,BD_Gestão!$B:$B,0)),"erro"))</f>
        <v/>
      </c>
      <c r="M3576" s="161" t="str">
        <f>IF($A3576=0,"",IFERROR(INDEX(BD_Gestão!F:F,MATCH('Banco de Dados'!$B3576,BD_Gestão!$B:$B,0)),"erro"))</f>
        <v/>
      </c>
      <c r="N3576" s="161" t="str">
        <f>IF($A3576=0,"",IFERROR(INDEX(BD_Gestão!J:J,MATCH('Banco de Dados'!$B3576,BD_Gestão!$B:$B,0)),"erro"))</f>
        <v/>
      </c>
      <c r="O3576" s="164" t="str">
        <f>IF($A3576=0,"",IFERROR(INDEX(BD_Gestão!K:K,MATCH('Banco de Dados'!$B3576,BD_Gestão!$B:$B,0)),"erro"))</f>
        <v/>
      </c>
      <c r="P3576" s="169" t="str">
        <f t="shared" si="222"/>
        <v/>
      </c>
      <c r="Q3576" s="170" t="str">
        <f t="shared" si="223"/>
        <v/>
      </c>
      <c r="R3576" s="163" t="e">
        <f t="shared" si="220"/>
        <v>#VALUE!</v>
      </c>
      <c r="S3576" s="163" t="e">
        <f t="shared" si="221"/>
        <v>#VALUE!</v>
      </c>
      <c r="T3576" s="163" t="e">
        <f>INDEX(Controle!O:O,MATCH('Banco de Dados'!A3576,Controle!M:M,0))*E3576/100</f>
        <v>#N/A</v>
      </c>
    </row>
    <row r="3577" spans="1:20" hidden="1" x14ac:dyDescent="0.2">
      <c r="A3577" s="158">
        <f>BD_TS!A3576</f>
        <v>0</v>
      </c>
      <c r="B3577" s="158" t="str">
        <f>SUBSTITUTE(SUBSTITUTE(BD_TS!D3576," ",""),"-","/")</f>
        <v/>
      </c>
      <c r="C3577" s="158">
        <f>BD_TS!E3576</f>
        <v>0</v>
      </c>
      <c r="D3577" s="159">
        <f>BD_TS!F3576</f>
        <v>0</v>
      </c>
      <c r="E3577" s="160">
        <f>BD_TS!B3576</f>
        <v>0</v>
      </c>
      <c r="F3577" s="161">
        <f>BD_TS!C3576</f>
        <v>0</v>
      </c>
      <c r="G3577" s="187">
        <f>BD_TS!H3576</f>
        <v>0</v>
      </c>
      <c r="H3577" s="158" t="str">
        <f>IF($A3577=0,"",IFERROR(INDEX(BD_Gestão!A:A,MATCH('Banco de Dados'!$B3577,BD_Gestão!$B:$B,0)),"erro"))</f>
        <v/>
      </c>
      <c r="I3577" s="162" t="str">
        <f>IF($A3577=0,"",IFERROR(INDEX(BD_Gestão!E:E,MATCH('Banco de Dados'!$B3577,BD_Gestão!$B:$B,0)),"erro"))</f>
        <v/>
      </c>
      <c r="J3577" s="186" t="str">
        <f>IF($A3577=0,"",IFERROR(INDEX(BD_Gestão!B:B,MATCH('Banco de Dados'!$B3577,BD_Gestão!$B:$B,0)),"erro"))</f>
        <v/>
      </c>
      <c r="K3577" s="158" t="str">
        <f>IF($A3577=0,"",IFERROR(INDEX(BD_Gestão!C:C,MATCH('Banco de Dados'!$B3577,BD_Gestão!$B:$B,0)),"erro"))</f>
        <v/>
      </c>
      <c r="L3577" s="158" t="str">
        <f>IF($A3577=0,"",IFERROR(INDEX(BD_Gestão!H:H,MATCH('Banco de Dados'!$B3577,BD_Gestão!$B:$B,0)),"erro"))</f>
        <v/>
      </c>
      <c r="M3577" s="161" t="str">
        <f>IF($A3577=0,"",IFERROR(INDEX(BD_Gestão!F:F,MATCH('Banco de Dados'!$B3577,BD_Gestão!$B:$B,0)),"erro"))</f>
        <v/>
      </c>
      <c r="N3577" s="161" t="str">
        <f>IF($A3577=0,"",IFERROR(INDEX(BD_Gestão!J:J,MATCH('Banco de Dados'!$B3577,BD_Gestão!$B:$B,0)),"erro"))</f>
        <v/>
      </c>
      <c r="O3577" s="164" t="str">
        <f>IF($A3577=0,"",IFERROR(INDEX(BD_Gestão!K:K,MATCH('Banco de Dados'!$B3577,BD_Gestão!$B:$B,0)),"erro"))</f>
        <v/>
      </c>
      <c r="P3577" s="169" t="str">
        <f t="shared" si="222"/>
        <v/>
      </c>
      <c r="Q3577" s="170" t="str">
        <f t="shared" si="223"/>
        <v/>
      </c>
      <c r="R3577" s="163" t="e">
        <f t="shared" si="220"/>
        <v>#VALUE!</v>
      </c>
      <c r="S3577" s="163" t="e">
        <f t="shared" si="221"/>
        <v>#VALUE!</v>
      </c>
      <c r="T3577" s="163" t="e">
        <f>INDEX(Controle!O:O,MATCH('Banco de Dados'!A3577,Controle!M:M,0))*E3577/100</f>
        <v>#N/A</v>
      </c>
    </row>
    <row r="3578" spans="1:20" hidden="1" x14ac:dyDescent="0.2">
      <c r="A3578" s="158">
        <f>BD_TS!A3577</f>
        <v>0</v>
      </c>
      <c r="B3578" s="158" t="str">
        <f>SUBSTITUTE(SUBSTITUTE(BD_TS!D3577," ",""),"-","/")</f>
        <v/>
      </c>
      <c r="C3578" s="158">
        <f>BD_TS!E3577</f>
        <v>0</v>
      </c>
      <c r="D3578" s="159">
        <f>BD_TS!F3577</f>
        <v>0</v>
      </c>
      <c r="E3578" s="160">
        <f>BD_TS!B3577</f>
        <v>0</v>
      </c>
      <c r="F3578" s="161">
        <f>BD_TS!C3577</f>
        <v>0</v>
      </c>
      <c r="G3578" s="187">
        <f>BD_TS!H3577</f>
        <v>0</v>
      </c>
      <c r="H3578" s="158" t="str">
        <f>IF($A3578=0,"",IFERROR(INDEX(BD_Gestão!A:A,MATCH('Banco de Dados'!$B3578,BD_Gestão!$B:$B,0)),"erro"))</f>
        <v/>
      </c>
      <c r="I3578" s="162" t="str">
        <f>IF($A3578=0,"",IFERROR(INDEX(BD_Gestão!E:E,MATCH('Banco de Dados'!$B3578,BD_Gestão!$B:$B,0)),"erro"))</f>
        <v/>
      </c>
      <c r="J3578" s="186" t="str">
        <f>IF($A3578=0,"",IFERROR(INDEX(BD_Gestão!B:B,MATCH('Banco de Dados'!$B3578,BD_Gestão!$B:$B,0)),"erro"))</f>
        <v/>
      </c>
      <c r="K3578" s="158" t="str">
        <f>IF($A3578=0,"",IFERROR(INDEX(BD_Gestão!C:C,MATCH('Banco de Dados'!$B3578,BD_Gestão!$B:$B,0)),"erro"))</f>
        <v/>
      </c>
      <c r="L3578" s="158" t="str">
        <f>IF($A3578=0,"",IFERROR(INDEX(BD_Gestão!H:H,MATCH('Banco de Dados'!$B3578,BD_Gestão!$B:$B,0)),"erro"))</f>
        <v/>
      </c>
      <c r="M3578" s="161" t="str">
        <f>IF($A3578=0,"",IFERROR(INDEX(BD_Gestão!F:F,MATCH('Banco de Dados'!$B3578,BD_Gestão!$B:$B,0)),"erro"))</f>
        <v/>
      </c>
      <c r="N3578" s="161" t="str">
        <f>IF($A3578=0,"",IFERROR(INDEX(BD_Gestão!J:J,MATCH('Banco de Dados'!$B3578,BD_Gestão!$B:$B,0)),"erro"))</f>
        <v/>
      </c>
      <c r="O3578" s="164" t="str">
        <f>IF($A3578=0,"",IFERROR(INDEX(BD_Gestão!K:K,MATCH('Banco de Dados'!$B3578,BD_Gestão!$B:$B,0)),"erro"))</f>
        <v/>
      </c>
      <c r="P3578" s="169" t="str">
        <f t="shared" si="222"/>
        <v/>
      </c>
      <c r="Q3578" s="170" t="str">
        <f t="shared" si="223"/>
        <v/>
      </c>
      <c r="R3578" s="163" t="e">
        <f t="shared" si="220"/>
        <v>#VALUE!</v>
      </c>
      <c r="S3578" s="163" t="e">
        <f t="shared" si="221"/>
        <v>#VALUE!</v>
      </c>
      <c r="T3578" s="163" t="e">
        <f>INDEX(Controle!O:O,MATCH('Banco de Dados'!A3578,Controle!M:M,0))*E3578/100</f>
        <v>#N/A</v>
      </c>
    </row>
    <row r="3579" spans="1:20" hidden="1" x14ac:dyDescent="0.2">
      <c r="A3579" s="158">
        <f>BD_TS!A3578</f>
        <v>0</v>
      </c>
      <c r="B3579" s="158" t="str">
        <f>SUBSTITUTE(SUBSTITUTE(BD_TS!D3578," ",""),"-","/")</f>
        <v/>
      </c>
      <c r="C3579" s="158">
        <f>BD_TS!E3578</f>
        <v>0</v>
      </c>
      <c r="D3579" s="159">
        <f>BD_TS!F3578</f>
        <v>0</v>
      </c>
      <c r="E3579" s="160">
        <f>BD_TS!B3578</f>
        <v>0</v>
      </c>
      <c r="F3579" s="161">
        <f>BD_TS!C3578</f>
        <v>0</v>
      </c>
      <c r="G3579" s="187">
        <f>BD_TS!H3578</f>
        <v>0</v>
      </c>
      <c r="H3579" s="158" t="str">
        <f>IF($A3579=0,"",IFERROR(INDEX(BD_Gestão!A:A,MATCH('Banco de Dados'!$B3579,BD_Gestão!$B:$B,0)),"erro"))</f>
        <v/>
      </c>
      <c r="I3579" s="162" t="str">
        <f>IF($A3579=0,"",IFERROR(INDEX(BD_Gestão!E:E,MATCH('Banco de Dados'!$B3579,BD_Gestão!$B:$B,0)),"erro"))</f>
        <v/>
      </c>
      <c r="J3579" s="186" t="str">
        <f>IF($A3579=0,"",IFERROR(INDEX(BD_Gestão!B:B,MATCH('Banco de Dados'!$B3579,BD_Gestão!$B:$B,0)),"erro"))</f>
        <v/>
      </c>
      <c r="K3579" s="158" t="str">
        <f>IF($A3579=0,"",IFERROR(INDEX(BD_Gestão!C:C,MATCH('Banco de Dados'!$B3579,BD_Gestão!$B:$B,0)),"erro"))</f>
        <v/>
      </c>
      <c r="L3579" s="158" t="str">
        <f>IF($A3579=0,"",IFERROR(INDEX(BD_Gestão!H:H,MATCH('Banco de Dados'!$B3579,BD_Gestão!$B:$B,0)),"erro"))</f>
        <v/>
      </c>
      <c r="M3579" s="161" t="str">
        <f>IF($A3579=0,"",IFERROR(INDEX(BD_Gestão!F:F,MATCH('Banco de Dados'!$B3579,BD_Gestão!$B:$B,0)),"erro"))</f>
        <v/>
      </c>
      <c r="N3579" s="161" t="str">
        <f>IF($A3579=0,"",IFERROR(INDEX(BD_Gestão!J:J,MATCH('Banco de Dados'!$B3579,BD_Gestão!$B:$B,0)),"erro"))</f>
        <v/>
      </c>
      <c r="O3579" s="164" t="str">
        <f>IF($A3579=0,"",IFERROR(INDEX(BD_Gestão!K:K,MATCH('Banco de Dados'!$B3579,BD_Gestão!$B:$B,0)),"erro"))</f>
        <v/>
      </c>
      <c r="P3579" s="169" t="str">
        <f t="shared" si="222"/>
        <v/>
      </c>
      <c r="Q3579" s="170" t="str">
        <f t="shared" si="223"/>
        <v/>
      </c>
      <c r="R3579" s="163" t="e">
        <f t="shared" si="220"/>
        <v>#VALUE!</v>
      </c>
      <c r="S3579" s="163" t="e">
        <f t="shared" si="221"/>
        <v>#VALUE!</v>
      </c>
      <c r="T3579" s="163" t="e">
        <f>INDEX(Controle!O:O,MATCH('Banco de Dados'!A3579,Controle!M:M,0))*E3579/100</f>
        <v>#N/A</v>
      </c>
    </row>
    <row r="3580" spans="1:20" hidden="1" x14ac:dyDescent="0.2">
      <c r="A3580" s="158">
        <f>BD_TS!A3579</f>
        <v>0</v>
      </c>
      <c r="B3580" s="158" t="str">
        <f>SUBSTITUTE(SUBSTITUTE(BD_TS!D3579," ",""),"-","/")</f>
        <v/>
      </c>
      <c r="C3580" s="158">
        <f>BD_TS!E3579</f>
        <v>0</v>
      </c>
      <c r="D3580" s="159">
        <f>BD_TS!F3579</f>
        <v>0</v>
      </c>
      <c r="E3580" s="160">
        <f>BD_TS!B3579</f>
        <v>0</v>
      </c>
      <c r="F3580" s="161">
        <f>BD_TS!C3579</f>
        <v>0</v>
      </c>
      <c r="G3580" s="187">
        <f>BD_TS!H3579</f>
        <v>0</v>
      </c>
      <c r="H3580" s="158" t="str">
        <f>IF($A3580=0,"",IFERROR(INDEX(BD_Gestão!A:A,MATCH('Banco de Dados'!$B3580,BD_Gestão!$B:$B,0)),"erro"))</f>
        <v/>
      </c>
      <c r="I3580" s="162" t="str">
        <f>IF($A3580=0,"",IFERROR(INDEX(BD_Gestão!E:E,MATCH('Banco de Dados'!$B3580,BD_Gestão!$B:$B,0)),"erro"))</f>
        <v/>
      </c>
      <c r="J3580" s="186" t="str">
        <f>IF($A3580=0,"",IFERROR(INDEX(BD_Gestão!B:B,MATCH('Banco de Dados'!$B3580,BD_Gestão!$B:$B,0)),"erro"))</f>
        <v/>
      </c>
      <c r="K3580" s="158" t="str">
        <f>IF($A3580=0,"",IFERROR(INDEX(BD_Gestão!C:C,MATCH('Banco de Dados'!$B3580,BD_Gestão!$B:$B,0)),"erro"))</f>
        <v/>
      </c>
      <c r="L3580" s="158" t="str">
        <f>IF($A3580=0,"",IFERROR(INDEX(BD_Gestão!H:H,MATCH('Banco de Dados'!$B3580,BD_Gestão!$B:$B,0)),"erro"))</f>
        <v/>
      </c>
      <c r="M3580" s="161" t="str">
        <f>IF($A3580=0,"",IFERROR(INDEX(BD_Gestão!F:F,MATCH('Banco de Dados'!$B3580,BD_Gestão!$B:$B,0)),"erro"))</f>
        <v/>
      </c>
      <c r="N3580" s="161" t="str">
        <f>IF($A3580=0,"",IFERROR(INDEX(BD_Gestão!J:J,MATCH('Banco de Dados'!$B3580,BD_Gestão!$B:$B,0)),"erro"))</f>
        <v/>
      </c>
      <c r="O3580" s="164" t="str">
        <f>IF($A3580=0,"",IFERROR(INDEX(BD_Gestão!K:K,MATCH('Banco de Dados'!$B3580,BD_Gestão!$B:$B,0)),"erro"))</f>
        <v/>
      </c>
      <c r="P3580" s="169" t="str">
        <f t="shared" si="222"/>
        <v/>
      </c>
      <c r="Q3580" s="170" t="str">
        <f t="shared" si="223"/>
        <v/>
      </c>
      <c r="R3580" s="163" t="e">
        <f t="shared" si="220"/>
        <v>#VALUE!</v>
      </c>
      <c r="S3580" s="163" t="e">
        <f t="shared" si="221"/>
        <v>#VALUE!</v>
      </c>
      <c r="T3580" s="163" t="e">
        <f>INDEX(Controle!O:O,MATCH('Banco de Dados'!A3580,Controle!M:M,0))*E3580/100</f>
        <v>#N/A</v>
      </c>
    </row>
    <row r="3581" spans="1:20" hidden="1" x14ac:dyDescent="0.2">
      <c r="A3581" s="158">
        <f>BD_TS!A3580</f>
        <v>0</v>
      </c>
      <c r="B3581" s="158" t="str">
        <f>SUBSTITUTE(SUBSTITUTE(BD_TS!D3580," ",""),"-","/")</f>
        <v/>
      </c>
      <c r="C3581" s="158">
        <f>BD_TS!E3580</f>
        <v>0</v>
      </c>
      <c r="D3581" s="159">
        <f>BD_TS!F3580</f>
        <v>0</v>
      </c>
      <c r="E3581" s="160">
        <f>BD_TS!B3580</f>
        <v>0</v>
      </c>
      <c r="F3581" s="161">
        <f>BD_TS!C3580</f>
        <v>0</v>
      </c>
      <c r="G3581" s="187">
        <f>BD_TS!H3580</f>
        <v>0</v>
      </c>
      <c r="H3581" s="158" t="str">
        <f>IF($A3581=0,"",IFERROR(INDEX(BD_Gestão!A:A,MATCH('Banco de Dados'!$B3581,BD_Gestão!$B:$B,0)),"erro"))</f>
        <v/>
      </c>
      <c r="I3581" s="162" t="str">
        <f>IF($A3581=0,"",IFERROR(INDEX(BD_Gestão!E:E,MATCH('Banco de Dados'!$B3581,BD_Gestão!$B:$B,0)),"erro"))</f>
        <v/>
      </c>
      <c r="J3581" s="186" t="str">
        <f>IF($A3581=0,"",IFERROR(INDEX(BD_Gestão!B:B,MATCH('Banco de Dados'!$B3581,BD_Gestão!$B:$B,0)),"erro"))</f>
        <v/>
      </c>
      <c r="K3581" s="158" t="str">
        <f>IF($A3581=0,"",IFERROR(INDEX(BD_Gestão!C:C,MATCH('Banco de Dados'!$B3581,BD_Gestão!$B:$B,0)),"erro"))</f>
        <v/>
      </c>
      <c r="L3581" s="158" t="str">
        <f>IF($A3581=0,"",IFERROR(INDEX(BD_Gestão!H:H,MATCH('Banco de Dados'!$B3581,BD_Gestão!$B:$B,0)),"erro"))</f>
        <v/>
      </c>
      <c r="M3581" s="161" t="str">
        <f>IF($A3581=0,"",IFERROR(INDEX(BD_Gestão!F:F,MATCH('Banco de Dados'!$B3581,BD_Gestão!$B:$B,0)),"erro"))</f>
        <v/>
      </c>
      <c r="N3581" s="161" t="str">
        <f>IF($A3581=0,"",IFERROR(INDEX(BD_Gestão!J:J,MATCH('Banco de Dados'!$B3581,BD_Gestão!$B:$B,0)),"erro"))</f>
        <v/>
      </c>
      <c r="O3581" s="164" t="str">
        <f>IF($A3581=0,"",IFERROR(INDEX(BD_Gestão!K:K,MATCH('Banco de Dados'!$B3581,BD_Gestão!$B:$B,0)),"erro"))</f>
        <v/>
      </c>
      <c r="P3581" s="169" t="str">
        <f t="shared" si="222"/>
        <v/>
      </c>
      <c r="Q3581" s="170" t="str">
        <f t="shared" si="223"/>
        <v/>
      </c>
      <c r="R3581" s="163" t="e">
        <f t="shared" si="220"/>
        <v>#VALUE!</v>
      </c>
      <c r="S3581" s="163" t="e">
        <f t="shared" si="221"/>
        <v>#VALUE!</v>
      </c>
      <c r="T3581" s="163" t="e">
        <f>INDEX(Controle!O:O,MATCH('Banco de Dados'!A3581,Controle!M:M,0))*E3581/100</f>
        <v>#N/A</v>
      </c>
    </row>
    <row r="3582" spans="1:20" hidden="1" x14ac:dyDescent="0.2">
      <c r="A3582" s="158">
        <f>BD_TS!A3581</f>
        <v>0</v>
      </c>
      <c r="B3582" s="158" t="str">
        <f>SUBSTITUTE(SUBSTITUTE(BD_TS!D3581," ",""),"-","/")</f>
        <v/>
      </c>
      <c r="C3582" s="158">
        <f>BD_TS!E3581</f>
        <v>0</v>
      </c>
      <c r="D3582" s="159">
        <f>BD_TS!F3581</f>
        <v>0</v>
      </c>
      <c r="E3582" s="160">
        <f>BD_TS!B3581</f>
        <v>0</v>
      </c>
      <c r="F3582" s="161">
        <f>BD_TS!C3581</f>
        <v>0</v>
      </c>
      <c r="G3582" s="187">
        <f>BD_TS!H3581</f>
        <v>0</v>
      </c>
      <c r="H3582" s="158" t="str">
        <f>IF($A3582=0,"",IFERROR(INDEX(BD_Gestão!A:A,MATCH('Banco de Dados'!$B3582,BD_Gestão!$B:$B,0)),"erro"))</f>
        <v/>
      </c>
      <c r="I3582" s="162" t="str">
        <f>IF($A3582=0,"",IFERROR(INDEX(BD_Gestão!E:E,MATCH('Banco de Dados'!$B3582,BD_Gestão!$B:$B,0)),"erro"))</f>
        <v/>
      </c>
      <c r="J3582" s="186" t="str">
        <f>IF($A3582=0,"",IFERROR(INDEX(BD_Gestão!B:B,MATCH('Banco de Dados'!$B3582,BD_Gestão!$B:$B,0)),"erro"))</f>
        <v/>
      </c>
      <c r="K3582" s="158" t="str">
        <f>IF($A3582=0,"",IFERROR(INDEX(BD_Gestão!C:C,MATCH('Banco de Dados'!$B3582,BD_Gestão!$B:$B,0)),"erro"))</f>
        <v/>
      </c>
      <c r="L3582" s="158" t="str">
        <f>IF($A3582=0,"",IFERROR(INDEX(BD_Gestão!H:H,MATCH('Banco de Dados'!$B3582,BD_Gestão!$B:$B,0)),"erro"))</f>
        <v/>
      </c>
      <c r="M3582" s="161" t="str">
        <f>IF($A3582=0,"",IFERROR(INDEX(BD_Gestão!F:F,MATCH('Banco de Dados'!$B3582,BD_Gestão!$B:$B,0)),"erro"))</f>
        <v/>
      </c>
      <c r="N3582" s="161" t="str">
        <f>IF($A3582=0,"",IFERROR(INDEX(BD_Gestão!J:J,MATCH('Banco de Dados'!$B3582,BD_Gestão!$B:$B,0)),"erro"))</f>
        <v/>
      </c>
      <c r="O3582" s="164" t="str">
        <f>IF($A3582=0,"",IFERROR(INDEX(BD_Gestão!K:K,MATCH('Banco de Dados'!$B3582,BD_Gestão!$B:$B,0)),"erro"))</f>
        <v/>
      </c>
      <c r="P3582" s="169" t="str">
        <f t="shared" si="222"/>
        <v/>
      </c>
      <c r="Q3582" s="170" t="str">
        <f t="shared" si="223"/>
        <v/>
      </c>
      <c r="R3582" s="163" t="e">
        <f t="shared" si="220"/>
        <v>#VALUE!</v>
      </c>
      <c r="S3582" s="163" t="e">
        <f t="shared" si="221"/>
        <v>#VALUE!</v>
      </c>
      <c r="T3582" s="163" t="e">
        <f>INDEX(Controle!O:O,MATCH('Banco de Dados'!A3582,Controle!M:M,0))*E3582/100</f>
        <v>#N/A</v>
      </c>
    </row>
    <row r="3583" spans="1:20" hidden="1" x14ac:dyDescent="0.2">
      <c r="A3583" s="158">
        <f>BD_TS!A3582</f>
        <v>0</v>
      </c>
      <c r="B3583" s="158" t="str">
        <f>SUBSTITUTE(SUBSTITUTE(BD_TS!D3582," ",""),"-","/")</f>
        <v/>
      </c>
      <c r="C3583" s="158">
        <f>BD_TS!E3582</f>
        <v>0</v>
      </c>
      <c r="D3583" s="159">
        <f>BD_TS!F3582</f>
        <v>0</v>
      </c>
      <c r="E3583" s="160">
        <f>BD_TS!B3582</f>
        <v>0</v>
      </c>
      <c r="F3583" s="161">
        <f>BD_TS!C3582</f>
        <v>0</v>
      </c>
      <c r="G3583" s="187">
        <f>BD_TS!H3582</f>
        <v>0</v>
      </c>
      <c r="H3583" s="158" t="str">
        <f>IF($A3583=0,"",IFERROR(INDEX(BD_Gestão!A:A,MATCH('Banco de Dados'!$B3583,BD_Gestão!$B:$B,0)),"erro"))</f>
        <v/>
      </c>
      <c r="I3583" s="162" t="str">
        <f>IF($A3583=0,"",IFERROR(INDEX(BD_Gestão!E:E,MATCH('Banco de Dados'!$B3583,BD_Gestão!$B:$B,0)),"erro"))</f>
        <v/>
      </c>
      <c r="J3583" s="186" t="str">
        <f>IF($A3583=0,"",IFERROR(INDEX(BD_Gestão!B:B,MATCH('Banco de Dados'!$B3583,BD_Gestão!$B:$B,0)),"erro"))</f>
        <v/>
      </c>
      <c r="K3583" s="158" t="str">
        <f>IF($A3583=0,"",IFERROR(INDEX(BD_Gestão!C:C,MATCH('Banco de Dados'!$B3583,BD_Gestão!$B:$B,0)),"erro"))</f>
        <v/>
      </c>
      <c r="L3583" s="158" t="str">
        <f>IF($A3583=0,"",IFERROR(INDEX(BD_Gestão!H:H,MATCH('Banco de Dados'!$B3583,BD_Gestão!$B:$B,0)),"erro"))</f>
        <v/>
      </c>
      <c r="M3583" s="161" t="str">
        <f>IF($A3583=0,"",IFERROR(INDEX(BD_Gestão!F:F,MATCH('Banco de Dados'!$B3583,BD_Gestão!$B:$B,0)),"erro"))</f>
        <v/>
      </c>
      <c r="N3583" s="161" t="str">
        <f>IF($A3583=0,"",IFERROR(INDEX(BD_Gestão!J:J,MATCH('Banco de Dados'!$B3583,BD_Gestão!$B:$B,0)),"erro"))</f>
        <v/>
      </c>
      <c r="O3583" s="164" t="str">
        <f>IF($A3583=0,"",IFERROR(INDEX(BD_Gestão!K:K,MATCH('Banco de Dados'!$B3583,BD_Gestão!$B:$B,0)),"erro"))</f>
        <v/>
      </c>
      <c r="P3583" s="169" t="str">
        <f t="shared" si="222"/>
        <v/>
      </c>
      <c r="Q3583" s="170" t="str">
        <f t="shared" si="223"/>
        <v/>
      </c>
      <c r="R3583" s="163" t="e">
        <f t="shared" si="220"/>
        <v>#VALUE!</v>
      </c>
      <c r="S3583" s="163" t="e">
        <f t="shared" si="221"/>
        <v>#VALUE!</v>
      </c>
      <c r="T3583" s="163" t="e">
        <f>INDEX(Controle!O:O,MATCH('Banco de Dados'!A3583,Controle!M:M,0))*E3583/100</f>
        <v>#N/A</v>
      </c>
    </row>
    <row r="3584" spans="1:20" hidden="1" x14ac:dyDescent="0.2">
      <c r="A3584" s="158">
        <f>BD_TS!A3583</f>
        <v>0</v>
      </c>
      <c r="B3584" s="158" t="str">
        <f>SUBSTITUTE(SUBSTITUTE(BD_TS!D3583," ",""),"-","/")</f>
        <v/>
      </c>
      <c r="C3584" s="158">
        <f>BD_TS!E3583</f>
        <v>0</v>
      </c>
      <c r="D3584" s="159">
        <f>BD_TS!F3583</f>
        <v>0</v>
      </c>
      <c r="E3584" s="160">
        <f>BD_TS!B3583</f>
        <v>0</v>
      </c>
      <c r="F3584" s="161">
        <f>BD_TS!C3583</f>
        <v>0</v>
      </c>
      <c r="G3584" s="187">
        <f>BD_TS!H3583</f>
        <v>0</v>
      </c>
      <c r="H3584" s="158" t="str">
        <f>IF($A3584=0,"",IFERROR(INDEX(BD_Gestão!A:A,MATCH('Banco de Dados'!$B3584,BD_Gestão!$B:$B,0)),"erro"))</f>
        <v/>
      </c>
      <c r="I3584" s="162" t="str">
        <f>IF($A3584=0,"",IFERROR(INDEX(BD_Gestão!E:E,MATCH('Banco de Dados'!$B3584,BD_Gestão!$B:$B,0)),"erro"))</f>
        <v/>
      </c>
      <c r="J3584" s="186" t="str">
        <f>IF($A3584=0,"",IFERROR(INDEX(BD_Gestão!B:B,MATCH('Banco de Dados'!$B3584,BD_Gestão!$B:$B,0)),"erro"))</f>
        <v/>
      </c>
      <c r="K3584" s="158" t="str">
        <f>IF($A3584=0,"",IFERROR(INDEX(BD_Gestão!C:C,MATCH('Banco de Dados'!$B3584,BD_Gestão!$B:$B,0)),"erro"))</f>
        <v/>
      </c>
      <c r="L3584" s="158" t="str">
        <f>IF($A3584=0,"",IFERROR(INDEX(BD_Gestão!H:H,MATCH('Banco de Dados'!$B3584,BD_Gestão!$B:$B,0)),"erro"))</f>
        <v/>
      </c>
      <c r="M3584" s="161" t="str">
        <f>IF($A3584=0,"",IFERROR(INDEX(BD_Gestão!F:F,MATCH('Banco de Dados'!$B3584,BD_Gestão!$B:$B,0)),"erro"))</f>
        <v/>
      </c>
      <c r="N3584" s="161" t="str">
        <f>IF($A3584=0,"",IFERROR(INDEX(BD_Gestão!J:J,MATCH('Banco de Dados'!$B3584,BD_Gestão!$B:$B,0)),"erro"))</f>
        <v/>
      </c>
      <c r="O3584" s="164" t="str">
        <f>IF($A3584=0,"",IFERROR(INDEX(BD_Gestão!K:K,MATCH('Banco de Dados'!$B3584,BD_Gestão!$B:$B,0)),"erro"))</f>
        <v/>
      </c>
      <c r="P3584" s="169" t="str">
        <f t="shared" si="222"/>
        <v/>
      </c>
      <c r="Q3584" s="170" t="str">
        <f t="shared" si="223"/>
        <v/>
      </c>
      <c r="R3584" s="163" t="e">
        <f t="shared" si="220"/>
        <v>#VALUE!</v>
      </c>
      <c r="S3584" s="163" t="e">
        <f t="shared" si="221"/>
        <v>#VALUE!</v>
      </c>
      <c r="T3584" s="163" t="e">
        <f>INDEX(Controle!O:O,MATCH('Banco de Dados'!A3584,Controle!M:M,0))*E3584/100</f>
        <v>#N/A</v>
      </c>
    </row>
    <row r="3585" spans="1:20" hidden="1" x14ac:dyDescent="0.2">
      <c r="A3585" s="158">
        <f>BD_TS!A3584</f>
        <v>0</v>
      </c>
      <c r="B3585" s="158" t="str">
        <f>SUBSTITUTE(SUBSTITUTE(BD_TS!D3584," ",""),"-","/")</f>
        <v/>
      </c>
      <c r="C3585" s="158">
        <f>BD_TS!E3584</f>
        <v>0</v>
      </c>
      <c r="D3585" s="159">
        <f>BD_TS!F3584</f>
        <v>0</v>
      </c>
      <c r="E3585" s="160">
        <f>BD_TS!B3584</f>
        <v>0</v>
      </c>
      <c r="F3585" s="161">
        <f>BD_TS!C3584</f>
        <v>0</v>
      </c>
      <c r="G3585" s="187">
        <f>BD_TS!H3584</f>
        <v>0</v>
      </c>
      <c r="H3585" s="158" t="str">
        <f>IF($A3585=0,"",IFERROR(INDEX(BD_Gestão!A:A,MATCH('Banco de Dados'!$B3585,BD_Gestão!$B:$B,0)),"erro"))</f>
        <v/>
      </c>
      <c r="I3585" s="162" t="str">
        <f>IF($A3585=0,"",IFERROR(INDEX(BD_Gestão!E:E,MATCH('Banco de Dados'!$B3585,BD_Gestão!$B:$B,0)),"erro"))</f>
        <v/>
      </c>
      <c r="J3585" s="186" t="str">
        <f>IF($A3585=0,"",IFERROR(INDEX(BD_Gestão!B:B,MATCH('Banco de Dados'!$B3585,BD_Gestão!$B:$B,0)),"erro"))</f>
        <v/>
      </c>
      <c r="K3585" s="158" t="str">
        <f>IF($A3585=0,"",IFERROR(INDEX(BD_Gestão!C:C,MATCH('Banco de Dados'!$B3585,BD_Gestão!$B:$B,0)),"erro"))</f>
        <v/>
      </c>
      <c r="L3585" s="158" t="str">
        <f>IF($A3585=0,"",IFERROR(INDEX(BD_Gestão!H:H,MATCH('Banco de Dados'!$B3585,BD_Gestão!$B:$B,0)),"erro"))</f>
        <v/>
      </c>
      <c r="M3585" s="161" t="str">
        <f>IF($A3585=0,"",IFERROR(INDEX(BD_Gestão!F:F,MATCH('Banco de Dados'!$B3585,BD_Gestão!$B:$B,0)),"erro"))</f>
        <v/>
      </c>
      <c r="N3585" s="161" t="str">
        <f>IF($A3585=0,"",IFERROR(INDEX(BD_Gestão!J:J,MATCH('Banco de Dados'!$B3585,BD_Gestão!$B:$B,0)),"erro"))</f>
        <v/>
      </c>
      <c r="O3585" s="164" t="str">
        <f>IF($A3585=0,"",IFERROR(INDEX(BD_Gestão!K:K,MATCH('Banco de Dados'!$B3585,BD_Gestão!$B:$B,0)),"erro"))</f>
        <v/>
      </c>
      <c r="P3585" s="169" t="str">
        <f t="shared" si="222"/>
        <v/>
      </c>
      <c r="Q3585" s="170" t="str">
        <f t="shared" si="223"/>
        <v/>
      </c>
      <c r="R3585" s="163" t="e">
        <f t="shared" si="220"/>
        <v>#VALUE!</v>
      </c>
      <c r="S3585" s="163" t="e">
        <f t="shared" si="221"/>
        <v>#VALUE!</v>
      </c>
      <c r="T3585" s="163" t="e">
        <f>INDEX(Controle!O:O,MATCH('Banco de Dados'!A3585,Controle!M:M,0))*E3585/100</f>
        <v>#N/A</v>
      </c>
    </row>
    <row r="3586" spans="1:20" hidden="1" x14ac:dyDescent="0.2">
      <c r="A3586" s="158">
        <f>BD_TS!A3585</f>
        <v>0</v>
      </c>
      <c r="B3586" s="158" t="str">
        <f>SUBSTITUTE(SUBSTITUTE(BD_TS!D3585," ",""),"-","/")</f>
        <v/>
      </c>
      <c r="C3586" s="158">
        <f>BD_TS!E3585</f>
        <v>0</v>
      </c>
      <c r="D3586" s="159">
        <f>BD_TS!F3585</f>
        <v>0</v>
      </c>
      <c r="E3586" s="160">
        <f>BD_TS!B3585</f>
        <v>0</v>
      </c>
      <c r="F3586" s="161">
        <f>BD_TS!C3585</f>
        <v>0</v>
      </c>
      <c r="G3586" s="187">
        <f>BD_TS!H3585</f>
        <v>0</v>
      </c>
      <c r="H3586" s="158" t="str">
        <f>IF($A3586=0,"",IFERROR(INDEX(BD_Gestão!A:A,MATCH('Banco de Dados'!$B3586,BD_Gestão!$B:$B,0)),"erro"))</f>
        <v/>
      </c>
      <c r="I3586" s="162" t="str">
        <f>IF($A3586=0,"",IFERROR(INDEX(BD_Gestão!E:E,MATCH('Banco de Dados'!$B3586,BD_Gestão!$B:$B,0)),"erro"))</f>
        <v/>
      </c>
      <c r="J3586" s="186" t="str">
        <f>IF($A3586=0,"",IFERROR(INDEX(BD_Gestão!B:B,MATCH('Banco de Dados'!$B3586,BD_Gestão!$B:$B,0)),"erro"))</f>
        <v/>
      </c>
      <c r="K3586" s="158" t="str">
        <f>IF($A3586=0,"",IFERROR(INDEX(BD_Gestão!C:C,MATCH('Banco de Dados'!$B3586,BD_Gestão!$B:$B,0)),"erro"))</f>
        <v/>
      </c>
      <c r="L3586" s="158" t="str">
        <f>IF($A3586=0,"",IFERROR(INDEX(BD_Gestão!H:H,MATCH('Banco de Dados'!$B3586,BD_Gestão!$B:$B,0)),"erro"))</f>
        <v/>
      </c>
      <c r="M3586" s="161" t="str">
        <f>IF($A3586=0,"",IFERROR(INDEX(BD_Gestão!F:F,MATCH('Banco de Dados'!$B3586,BD_Gestão!$B:$B,0)),"erro"))</f>
        <v/>
      </c>
      <c r="N3586" s="161" t="str">
        <f>IF($A3586=0,"",IFERROR(INDEX(BD_Gestão!J:J,MATCH('Banco de Dados'!$B3586,BD_Gestão!$B:$B,0)),"erro"))</f>
        <v/>
      </c>
      <c r="O3586" s="164" t="str">
        <f>IF($A3586=0,"",IFERROR(INDEX(BD_Gestão!K:K,MATCH('Banco de Dados'!$B3586,BD_Gestão!$B:$B,0)),"erro"))</f>
        <v/>
      </c>
      <c r="P3586" s="169" t="str">
        <f t="shared" si="222"/>
        <v/>
      </c>
      <c r="Q3586" s="170" t="str">
        <f t="shared" si="223"/>
        <v/>
      </c>
      <c r="R3586" s="163" t="e">
        <f t="shared" si="220"/>
        <v>#VALUE!</v>
      </c>
      <c r="S3586" s="163" t="e">
        <f t="shared" si="221"/>
        <v>#VALUE!</v>
      </c>
      <c r="T3586" s="163" t="e">
        <f>INDEX(Controle!O:O,MATCH('Banco de Dados'!A3586,Controle!M:M,0))*E3586/100</f>
        <v>#N/A</v>
      </c>
    </row>
    <row r="3587" spans="1:20" hidden="1" x14ac:dyDescent="0.2">
      <c r="A3587" s="158">
        <f>BD_TS!A3586</f>
        <v>0</v>
      </c>
      <c r="B3587" s="158" t="str">
        <f>SUBSTITUTE(SUBSTITUTE(BD_TS!D3586," ",""),"-","/")</f>
        <v/>
      </c>
      <c r="C3587" s="158">
        <f>BD_TS!E3586</f>
        <v>0</v>
      </c>
      <c r="D3587" s="159">
        <f>BD_TS!F3586</f>
        <v>0</v>
      </c>
      <c r="E3587" s="160">
        <f>BD_TS!B3586</f>
        <v>0</v>
      </c>
      <c r="F3587" s="161">
        <f>BD_TS!C3586</f>
        <v>0</v>
      </c>
      <c r="G3587" s="187">
        <f>BD_TS!H3586</f>
        <v>0</v>
      </c>
      <c r="H3587" s="158" t="str">
        <f>IF($A3587=0,"",IFERROR(INDEX(BD_Gestão!A:A,MATCH('Banco de Dados'!$B3587,BD_Gestão!$B:$B,0)),"erro"))</f>
        <v/>
      </c>
      <c r="I3587" s="162" t="str">
        <f>IF($A3587=0,"",IFERROR(INDEX(BD_Gestão!E:E,MATCH('Banco de Dados'!$B3587,BD_Gestão!$B:$B,0)),"erro"))</f>
        <v/>
      </c>
      <c r="J3587" s="186" t="str">
        <f>IF($A3587=0,"",IFERROR(INDEX(BD_Gestão!B:B,MATCH('Banco de Dados'!$B3587,BD_Gestão!$B:$B,0)),"erro"))</f>
        <v/>
      </c>
      <c r="K3587" s="158" t="str">
        <f>IF($A3587=0,"",IFERROR(INDEX(BD_Gestão!C:C,MATCH('Banco de Dados'!$B3587,BD_Gestão!$B:$B,0)),"erro"))</f>
        <v/>
      </c>
      <c r="L3587" s="158" t="str">
        <f>IF($A3587=0,"",IFERROR(INDEX(BD_Gestão!H:H,MATCH('Banco de Dados'!$B3587,BD_Gestão!$B:$B,0)),"erro"))</f>
        <v/>
      </c>
      <c r="M3587" s="161" t="str">
        <f>IF($A3587=0,"",IFERROR(INDEX(BD_Gestão!F:F,MATCH('Banco de Dados'!$B3587,BD_Gestão!$B:$B,0)),"erro"))</f>
        <v/>
      </c>
      <c r="N3587" s="161" t="str">
        <f>IF($A3587=0,"",IFERROR(INDEX(BD_Gestão!J:J,MATCH('Banco de Dados'!$B3587,BD_Gestão!$B:$B,0)),"erro"))</f>
        <v/>
      </c>
      <c r="O3587" s="164" t="str">
        <f>IF($A3587=0,"",IFERROR(INDEX(BD_Gestão!K:K,MATCH('Banco de Dados'!$B3587,BD_Gestão!$B:$B,0)),"erro"))</f>
        <v/>
      </c>
      <c r="P3587" s="169" t="str">
        <f t="shared" si="222"/>
        <v/>
      </c>
      <c r="Q3587" s="170" t="str">
        <f t="shared" si="223"/>
        <v/>
      </c>
      <c r="R3587" s="163" t="e">
        <f t="shared" si="220"/>
        <v>#VALUE!</v>
      </c>
      <c r="S3587" s="163" t="e">
        <f t="shared" si="221"/>
        <v>#VALUE!</v>
      </c>
      <c r="T3587" s="163" t="e">
        <f>INDEX(Controle!O:O,MATCH('Banco de Dados'!A3587,Controle!M:M,0))*E3587/100</f>
        <v>#N/A</v>
      </c>
    </row>
    <row r="3588" spans="1:20" hidden="1" x14ac:dyDescent="0.2">
      <c r="A3588" s="158">
        <f>BD_TS!A3587</f>
        <v>0</v>
      </c>
      <c r="B3588" s="158" t="str">
        <f>SUBSTITUTE(SUBSTITUTE(BD_TS!D3587," ",""),"-","/")</f>
        <v/>
      </c>
      <c r="C3588" s="158">
        <f>BD_TS!E3587</f>
        <v>0</v>
      </c>
      <c r="D3588" s="159">
        <f>BD_TS!F3587</f>
        <v>0</v>
      </c>
      <c r="E3588" s="160">
        <f>BD_TS!B3587</f>
        <v>0</v>
      </c>
      <c r="F3588" s="161">
        <f>BD_TS!C3587</f>
        <v>0</v>
      </c>
      <c r="G3588" s="187">
        <f>BD_TS!H3587</f>
        <v>0</v>
      </c>
      <c r="H3588" s="158" t="str">
        <f>IF($A3588=0,"",IFERROR(INDEX(BD_Gestão!A:A,MATCH('Banco de Dados'!$B3588,BD_Gestão!$B:$B,0)),"erro"))</f>
        <v/>
      </c>
      <c r="I3588" s="162" t="str">
        <f>IF($A3588=0,"",IFERROR(INDEX(BD_Gestão!E:E,MATCH('Banco de Dados'!$B3588,BD_Gestão!$B:$B,0)),"erro"))</f>
        <v/>
      </c>
      <c r="J3588" s="186" t="str">
        <f>IF($A3588=0,"",IFERROR(INDEX(BD_Gestão!B:B,MATCH('Banco de Dados'!$B3588,BD_Gestão!$B:$B,0)),"erro"))</f>
        <v/>
      </c>
      <c r="K3588" s="158" t="str">
        <f>IF($A3588=0,"",IFERROR(INDEX(BD_Gestão!C:C,MATCH('Banco de Dados'!$B3588,BD_Gestão!$B:$B,0)),"erro"))</f>
        <v/>
      </c>
      <c r="L3588" s="158" t="str">
        <f>IF($A3588=0,"",IFERROR(INDEX(BD_Gestão!H:H,MATCH('Banco de Dados'!$B3588,BD_Gestão!$B:$B,0)),"erro"))</f>
        <v/>
      </c>
      <c r="M3588" s="161" t="str">
        <f>IF($A3588=0,"",IFERROR(INDEX(BD_Gestão!F:F,MATCH('Banco de Dados'!$B3588,BD_Gestão!$B:$B,0)),"erro"))</f>
        <v/>
      </c>
      <c r="N3588" s="161" t="str">
        <f>IF($A3588=0,"",IFERROR(INDEX(BD_Gestão!J:J,MATCH('Banco de Dados'!$B3588,BD_Gestão!$B:$B,0)),"erro"))</f>
        <v/>
      </c>
      <c r="O3588" s="164" t="str">
        <f>IF($A3588=0,"",IFERROR(INDEX(BD_Gestão!K:K,MATCH('Banco de Dados'!$B3588,BD_Gestão!$B:$B,0)),"erro"))</f>
        <v/>
      </c>
      <c r="P3588" s="169" t="str">
        <f t="shared" si="222"/>
        <v/>
      </c>
      <c r="Q3588" s="170" t="str">
        <f t="shared" si="223"/>
        <v/>
      </c>
      <c r="R3588" s="163" t="e">
        <f t="shared" si="220"/>
        <v>#VALUE!</v>
      </c>
      <c r="S3588" s="163" t="e">
        <f t="shared" si="221"/>
        <v>#VALUE!</v>
      </c>
      <c r="T3588" s="163" t="e">
        <f>INDEX(Controle!O:O,MATCH('Banco de Dados'!A3588,Controle!M:M,0))*E3588/100</f>
        <v>#N/A</v>
      </c>
    </row>
    <row r="3589" spans="1:20" hidden="1" x14ac:dyDescent="0.2">
      <c r="A3589" s="158">
        <f>BD_TS!A3588</f>
        <v>0</v>
      </c>
      <c r="B3589" s="158" t="str">
        <f>SUBSTITUTE(SUBSTITUTE(BD_TS!D3588," ",""),"-","/")</f>
        <v/>
      </c>
      <c r="C3589" s="158">
        <f>BD_TS!E3588</f>
        <v>0</v>
      </c>
      <c r="D3589" s="159">
        <f>BD_TS!F3588</f>
        <v>0</v>
      </c>
      <c r="E3589" s="160">
        <f>BD_TS!B3588</f>
        <v>0</v>
      </c>
      <c r="F3589" s="161">
        <f>BD_TS!C3588</f>
        <v>0</v>
      </c>
      <c r="G3589" s="187">
        <f>BD_TS!H3588</f>
        <v>0</v>
      </c>
      <c r="H3589" s="158" t="str">
        <f>IF($A3589=0,"",IFERROR(INDEX(BD_Gestão!A:A,MATCH('Banco de Dados'!$B3589,BD_Gestão!$B:$B,0)),"erro"))</f>
        <v/>
      </c>
      <c r="I3589" s="162" t="str">
        <f>IF($A3589=0,"",IFERROR(INDEX(BD_Gestão!E:E,MATCH('Banco de Dados'!$B3589,BD_Gestão!$B:$B,0)),"erro"))</f>
        <v/>
      </c>
      <c r="J3589" s="186" t="str">
        <f>IF($A3589=0,"",IFERROR(INDEX(BD_Gestão!B:B,MATCH('Banco de Dados'!$B3589,BD_Gestão!$B:$B,0)),"erro"))</f>
        <v/>
      </c>
      <c r="K3589" s="158" t="str">
        <f>IF($A3589=0,"",IFERROR(INDEX(BD_Gestão!C:C,MATCH('Banco de Dados'!$B3589,BD_Gestão!$B:$B,0)),"erro"))</f>
        <v/>
      </c>
      <c r="L3589" s="158" t="str">
        <f>IF($A3589=0,"",IFERROR(INDEX(BD_Gestão!H:H,MATCH('Banco de Dados'!$B3589,BD_Gestão!$B:$B,0)),"erro"))</f>
        <v/>
      </c>
      <c r="M3589" s="161" t="str">
        <f>IF($A3589=0,"",IFERROR(INDEX(BD_Gestão!F:F,MATCH('Banco de Dados'!$B3589,BD_Gestão!$B:$B,0)),"erro"))</f>
        <v/>
      </c>
      <c r="N3589" s="161" t="str">
        <f>IF($A3589=0,"",IFERROR(INDEX(BD_Gestão!J:J,MATCH('Banco de Dados'!$B3589,BD_Gestão!$B:$B,0)),"erro"))</f>
        <v/>
      </c>
      <c r="O3589" s="164" t="str">
        <f>IF($A3589=0,"",IFERROR(INDEX(BD_Gestão!K:K,MATCH('Banco de Dados'!$B3589,BD_Gestão!$B:$B,0)),"erro"))</f>
        <v/>
      </c>
      <c r="P3589" s="169" t="str">
        <f t="shared" si="222"/>
        <v/>
      </c>
      <c r="Q3589" s="170" t="str">
        <f t="shared" si="223"/>
        <v/>
      </c>
      <c r="R3589" s="163" t="e">
        <f t="shared" ref="R3589:R3652" si="224">MONTH(I3589)</f>
        <v>#VALUE!</v>
      </c>
      <c r="S3589" s="163" t="e">
        <f t="shared" ref="S3589:S3652" si="225">YEAR(I3589)</f>
        <v>#VALUE!</v>
      </c>
      <c r="T3589" s="163" t="e">
        <f>INDEX(Controle!O:O,MATCH('Banco de Dados'!A3589,Controle!M:M,0))*E3589/100</f>
        <v>#N/A</v>
      </c>
    </row>
    <row r="3590" spans="1:20" hidden="1" x14ac:dyDescent="0.2">
      <c r="A3590" s="158">
        <f>BD_TS!A3589</f>
        <v>0</v>
      </c>
      <c r="B3590" s="158" t="str">
        <f>SUBSTITUTE(SUBSTITUTE(BD_TS!D3589," ",""),"-","/")</f>
        <v/>
      </c>
      <c r="C3590" s="158">
        <f>BD_TS!E3589</f>
        <v>0</v>
      </c>
      <c r="D3590" s="159">
        <f>BD_TS!F3589</f>
        <v>0</v>
      </c>
      <c r="E3590" s="160">
        <f>BD_TS!B3589</f>
        <v>0</v>
      </c>
      <c r="F3590" s="161">
        <f>BD_TS!C3589</f>
        <v>0</v>
      </c>
      <c r="G3590" s="187">
        <f>BD_TS!H3589</f>
        <v>0</v>
      </c>
      <c r="H3590" s="158" t="str">
        <f>IF($A3590=0,"",IFERROR(INDEX(BD_Gestão!A:A,MATCH('Banco de Dados'!$B3590,BD_Gestão!$B:$B,0)),"erro"))</f>
        <v/>
      </c>
      <c r="I3590" s="162" t="str">
        <f>IF($A3590=0,"",IFERROR(INDEX(BD_Gestão!E:E,MATCH('Banco de Dados'!$B3590,BD_Gestão!$B:$B,0)),"erro"))</f>
        <v/>
      </c>
      <c r="J3590" s="186" t="str">
        <f>IF($A3590=0,"",IFERROR(INDEX(BD_Gestão!B:B,MATCH('Banco de Dados'!$B3590,BD_Gestão!$B:$B,0)),"erro"))</f>
        <v/>
      </c>
      <c r="K3590" s="158" t="str">
        <f>IF($A3590=0,"",IFERROR(INDEX(BD_Gestão!C:C,MATCH('Banco de Dados'!$B3590,BD_Gestão!$B:$B,0)),"erro"))</f>
        <v/>
      </c>
      <c r="L3590" s="158" t="str">
        <f>IF($A3590=0,"",IFERROR(INDEX(BD_Gestão!H:H,MATCH('Banco de Dados'!$B3590,BD_Gestão!$B:$B,0)),"erro"))</f>
        <v/>
      </c>
      <c r="M3590" s="161" t="str">
        <f>IF($A3590=0,"",IFERROR(INDEX(BD_Gestão!F:F,MATCH('Banco de Dados'!$B3590,BD_Gestão!$B:$B,0)),"erro"))</f>
        <v/>
      </c>
      <c r="N3590" s="161" t="str">
        <f>IF($A3590=0,"",IFERROR(INDEX(BD_Gestão!J:J,MATCH('Banco de Dados'!$B3590,BD_Gestão!$B:$B,0)),"erro"))</f>
        <v/>
      </c>
      <c r="O3590" s="164" t="str">
        <f>IF($A3590=0,"",IFERROR(INDEX(BD_Gestão!K:K,MATCH('Banco de Dados'!$B3590,BD_Gestão!$B:$B,0)),"erro"))</f>
        <v/>
      </c>
      <c r="P3590" s="169" t="str">
        <f t="shared" ref="P3590:P3653" si="226">IF(OR(H3590="erro",H3590=""),"",E3590*(MIN(O3590,1)))</f>
        <v/>
      </c>
      <c r="Q3590" s="170" t="str">
        <f t="shared" ref="Q3590:Q3653" si="227">IF(OR(H3590="erro",H3590=""),"",E3590-P3590)</f>
        <v/>
      </c>
      <c r="R3590" s="163" t="e">
        <f t="shared" si="224"/>
        <v>#VALUE!</v>
      </c>
      <c r="S3590" s="163" t="e">
        <f t="shared" si="225"/>
        <v>#VALUE!</v>
      </c>
      <c r="T3590" s="163" t="e">
        <f>INDEX(Controle!O:O,MATCH('Banco de Dados'!A3590,Controle!M:M,0))*E3590/100</f>
        <v>#N/A</v>
      </c>
    </row>
    <row r="3591" spans="1:20" hidden="1" x14ac:dyDescent="0.2">
      <c r="A3591" s="158">
        <f>BD_TS!A3590</f>
        <v>0</v>
      </c>
      <c r="B3591" s="158" t="str">
        <f>SUBSTITUTE(SUBSTITUTE(BD_TS!D3590," ",""),"-","/")</f>
        <v/>
      </c>
      <c r="C3591" s="158">
        <f>BD_TS!E3590</f>
        <v>0</v>
      </c>
      <c r="D3591" s="159">
        <f>BD_TS!F3590</f>
        <v>0</v>
      </c>
      <c r="E3591" s="160">
        <f>BD_TS!B3590</f>
        <v>0</v>
      </c>
      <c r="F3591" s="161">
        <f>BD_TS!C3590</f>
        <v>0</v>
      </c>
      <c r="G3591" s="187">
        <f>BD_TS!H3590</f>
        <v>0</v>
      </c>
      <c r="H3591" s="158" t="str">
        <f>IF($A3591=0,"",IFERROR(INDEX(BD_Gestão!A:A,MATCH('Banco de Dados'!$B3591,BD_Gestão!$B:$B,0)),"erro"))</f>
        <v/>
      </c>
      <c r="I3591" s="162" t="str">
        <f>IF($A3591=0,"",IFERROR(INDEX(BD_Gestão!E:E,MATCH('Banco de Dados'!$B3591,BD_Gestão!$B:$B,0)),"erro"))</f>
        <v/>
      </c>
      <c r="J3591" s="186" t="str">
        <f>IF($A3591=0,"",IFERROR(INDEX(BD_Gestão!B:B,MATCH('Banco de Dados'!$B3591,BD_Gestão!$B:$B,0)),"erro"))</f>
        <v/>
      </c>
      <c r="K3591" s="158" t="str">
        <f>IF($A3591=0,"",IFERROR(INDEX(BD_Gestão!C:C,MATCH('Banco de Dados'!$B3591,BD_Gestão!$B:$B,0)),"erro"))</f>
        <v/>
      </c>
      <c r="L3591" s="158" t="str">
        <f>IF($A3591=0,"",IFERROR(INDEX(BD_Gestão!H:H,MATCH('Banco de Dados'!$B3591,BD_Gestão!$B:$B,0)),"erro"))</f>
        <v/>
      </c>
      <c r="M3591" s="161" t="str">
        <f>IF($A3591=0,"",IFERROR(INDEX(BD_Gestão!F:F,MATCH('Banco de Dados'!$B3591,BD_Gestão!$B:$B,0)),"erro"))</f>
        <v/>
      </c>
      <c r="N3591" s="161" t="str">
        <f>IF($A3591=0,"",IFERROR(INDEX(BD_Gestão!J:J,MATCH('Banco de Dados'!$B3591,BD_Gestão!$B:$B,0)),"erro"))</f>
        <v/>
      </c>
      <c r="O3591" s="164" t="str">
        <f>IF($A3591=0,"",IFERROR(INDEX(BD_Gestão!K:K,MATCH('Banco de Dados'!$B3591,BD_Gestão!$B:$B,0)),"erro"))</f>
        <v/>
      </c>
      <c r="P3591" s="169" t="str">
        <f t="shared" si="226"/>
        <v/>
      </c>
      <c r="Q3591" s="170" t="str">
        <f t="shared" si="227"/>
        <v/>
      </c>
      <c r="R3591" s="163" t="e">
        <f t="shared" si="224"/>
        <v>#VALUE!</v>
      </c>
      <c r="S3591" s="163" t="e">
        <f t="shared" si="225"/>
        <v>#VALUE!</v>
      </c>
      <c r="T3591" s="163" t="e">
        <f>INDEX(Controle!O:O,MATCH('Banco de Dados'!A3591,Controle!M:M,0))*E3591/100</f>
        <v>#N/A</v>
      </c>
    </row>
    <row r="3592" spans="1:20" hidden="1" x14ac:dyDescent="0.2">
      <c r="A3592" s="158">
        <f>BD_TS!A3591</f>
        <v>0</v>
      </c>
      <c r="B3592" s="158" t="str">
        <f>SUBSTITUTE(SUBSTITUTE(BD_TS!D3591," ",""),"-","/")</f>
        <v/>
      </c>
      <c r="C3592" s="158">
        <f>BD_TS!E3591</f>
        <v>0</v>
      </c>
      <c r="D3592" s="159">
        <f>BD_TS!F3591</f>
        <v>0</v>
      </c>
      <c r="E3592" s="160">
        <f>BD_TS!B3591</f>
        <v>0</v>
      </c>
      <c r="F3592" s="161">
        <f>BD_TS!C3591</f>
        <v>0</v>
      </c>
      <c r="G3592" s="187">
        <f>BD_TS!H3591</f>
        <v>0</v>
      </c>
      <c r="H3592" s="158" t="str">
        <f>IF($A3592=0,"",IFERROR(INDEX(BD_Gestão!A:A,MATCH('Banco de Dados'!$B3592,BD_Gestão!$B:$B,0)),"erro"))</f>
        <v/>
      </c>
      <c r="I3592" s="162" t="str">
        <f>IF($A3592=0,"",IFERROR(INDEX(BD_Gestão!E:E,MATCH('Banco de Dados'!$B3592,BD_Gestão!$B:$B,0)),"erro"))</f>
        <v/>
      </c>
      <c r="J3592" s="186" t="str">
        <f>IF($A3592=0,"",IFERROR(INDEX(BD_Gestão!B:B,MATCH('Banco de Dados'!$B3592,BD_Gestão!$B:$B,0)),"erro"))</f>
        <v/>
      </c>
      <c r="K3592" s="158" t="str">
        <f>IF($A3592=0,"",IFERROR(INDEX(BD_Gestão!C:C,MATCH('Banco de Dados'!$B3592,BD_Gestão!$B:$B,0)),"erro"))</f>
        <v/>
      </c>
      <c r="L3592" s="158" t="str">
        <f>IF($A3592=0,"",IFERROR(INDEX(BD_Gestão!H:H,MATCH('Banco de Dados'!$B3592,BD_Gestão!$B:$B,0)),"erro"))</f>
        <v/>
      </c>
      <c r="M3592" s="161" t="str">
        <f>IF($A3592=0,"",IFERROR(INDEX(BD_Gestão!F:F,MATCH('Banco de Dados'!$B3592,BD_Gestão!$B:$B,0)),"erro"))</f>
        <v/>
      </c>
      <c r="N3592" s="161" t="str">
        <f>IF($A3592=0,"",IFERROR(INDEX(BD_Gestão!J:J,MATCH('Banco de Dados'!$B3592,BD_Gestão!$B:$B,0)),"erro"))</f>
        <v/>
      </c>
      <c r="O3592" s="164" t="str">
        <f>IF($A3592=0,"",IFERROR(INDEX(BD_Gestão!K:K,MATCH('Banco de Dados'!$B3592,BD_Gestão!$B:$B,0)),"erro"))</f>
        <v/>
      </c>
      <c r="P3592" s="169" t="str">
        <f t="shared" si="226"/>
        <v/>
      </c>
      <c r="Q3592" s="170" t="str">
        <f t="shared" si="227"/>
        <v/>
      </c>
      <c r="R3592" s="163" t="e">
        <f t="shared" si="224"/>
        <v>#VALUE!</v>
      </c>
      <c r="S3592" s="163" t="e">
        <f t="shared" si="225"/>
        <v>#VALUE!</v>
      </c>
      <c r="T3592" s="163" t="e">
        <f>INDEX(Controle!O:O,MATCH('Banco de Dados'!A3592,Controle!M:M,0))*E3592/100</f>
        <v>#N/A</v>
      </c>
    </row>
    <row r="3593" spans="1:20" hidden="1" x14ac:dyDescent="0.2">
      <c r="A3593" s="158">
        <f>BD_TS!A3592</f>
        <v>0</v>
      </c>
      <c r="B3593" s="158" t="str">
        <f>SUBSTITUTE(SUBSTITUTE(BD_TS!D3592," ",""),"-","/")</f>
        <v/>
      </c>
      <c r="C3593" s="158">
        <f>BD_TS!E3592</f>
        <v>0</v>
      </c>
      <c r="D3593" s="159">
        <f>BD_TS!F3592</f>
        <v>0</v>
      </c>
      <c r="E3593" s="160">
        <f>BD_TS!B3592</f>
        <v>0</v>
      </c>
      <c r="F3593" s="161">
        <f>BD_TS!C3592</f>
        <v>0</v>
      </c>
      <c r="G3593" s="187">
        <f>BD_TS!H3592</f>
        <v>0</v>
      </c>
      <c r="H3593" s="158" t="str">
        <f>IF($A3593=0,"",IFERROR(INDEX(BD_Gestão!A:A,MATCH('Banco de Dados'!$B3593,BD_Gestão!$B:$B,0)),"erro"))</f>
        <v/>
      </c>
      <c r="I3593" s="162" t="str">
        <f>IF($A3593=0,"",IFERROR(INDEX(BD_Gestão!E:E,MATCH('Banco de Dados'!$B3593,BD_Gestão!$B:$B,0)),"erro"))</f>
        <v/>
      </c>
      <c r="J3593" s="186" t="str">
        <f>IF($A3593=0,"",IFERROR(INDEX(BD_Gestão!B:B,MATCH('Banco de Dados'!$B3593,BD_Gestão!$B:$B,0)),"erro"))</f>
        <v/>
      </c>
      <c r="K3593" s="158" t="str">
        <f>IF($A3593=0,"",IFERROR(INDEX(BD_Gestão!C:C,MATCH('Banco de Dados'!$B3593,BD_Gestão!$B:$B,0)),"erro"))</f>
        <v/>
      </c>
      <c r="L3593" s="158" t="str">
        <f>IF($A3593=0,"",IFERROR(INDEX(BD_Gestão!H:H,MATCH('Banco de Dados'!$B3593,BD_Gestão!$B:$B,0)),"erro"))</f>
        <v/>
      </c>
      <c r="M3593" s="161" t="str">
        <f>IF($A3593=0,"",IFERROR(INDEX(BD_Gestão!F:F,MATCH('Banco de Dados'!$B3593,BD_Gestão!$B:$B,0)),"erro"))</f>
        <v/>
      </c>
      <c r="N3593" s="161" t="str">
        <f>IF($A3593=0,"",IFERROR(INDEX(BD_Gestão!J:J,MATCH('Banco de Dados'!$B3593,BD_Gestão!$B:$B,0)),"erro"))</f>
        <v/>
      </c>
      <c r="O3593" s="164" t="str">
        <f>IF($A3593=0,"",IFERROR(INDEX(BD_Gestão!K:K,MATCH('Banco de Dados'!$B3593,BD_Gestão!$B:$B,0)),"erro"))</f>
        <v/>
      </c>
      <c r="P3593" s="169" t="str">
        <f t="shared" si="226"/>
        <v/>
      </c>
      <c r="Q3593" s="170" t="str">
        <f t="shared" si="227"/>
        <v/>
      </c>
      <c r="R3593" s="163" t="e">
        <f t="shared" si="224"/>
        <v>#VALUE!</v>
      </c>
      <c r="S3593" s="163" t="e">
        <f t="shared" si="225"/>
        <v>#VALUE!</v>
      </c>
      <c r="T3593" s="163" t="e">
        <f>INDEX(Controle!O:O,MATCH('Banco de Dados'!A3593,Controle!M:M,0))*E3593/100</f>
        <v>#N/A</v>
      </c>
    </row>
    <row r="3594" spans="1:20" hidden="1" x14ac:dyDescent="0.2">
      <c r="A3594" s="158">
        <f>BD_TS!A3593</f>
        <v>0</v>
      </c>
      <c r="B3594" s="158" t="str">
        <f>SUBSTITUTE(SUBSTITUTE(BD_TS!D3593," ",""),"-","/")</f>
        <v/>
      </c>
      <c r="C3594" s="158">
        <f>BD_TS!E3593</f>
        <v>0</v>
      </c>
      <c r="D3594" s="159">
        <f>BD_TS!F3593</f>
        <v>0</v>
      </c>
      <c r="E3594" s="160">
        <f>BD_TS!B3593</f>
        <v>0</v>
      </c>
      <c r="F3594" s="161">
        <f>BD_TS!C3593</f>
        <v>0</v>
      </c>
      <c r="G3594" s="187">
        <f>BD_TS!H3593</f>
        <v>0</v>
      </c>
      <c r="H3594" s="158" t="str">
        <f>IF($A3594=0,"",IFERROR(INDEX(BD_Gestão!A:A,MATCH('Banco de Dados'!$B3594,BD_Gestão!$B:$B,0)),"erro"))</f>
        <v/>
      </c>
      <c r="I3594" s="162" t="str">
        <f>IF($A3594=0,"",IFERROR(INDEX(BD_Gestão!E:E,MATCH('Banco de Dados'!$B3594,BD_Gestão!$B:$B,0)),"erro"))</f>
        <v/>
      </c>
      <c r="J3594" s="186" t="str">
        <f>IF($A3594=0,"",IFERROR(INDEX(BD_Gestão!B:B,MATCH('Banco de Dados'!$B3594,BD_Gestão!$B:$B,0)),"erro"))</f>
        <v/>
      </c>
      <c r="K3594" s="158" t="str">
        <f>IF($A3594=0,"",IFERROR(INDEX(BD_Gestão!C:C,MATCH('Banco de Dados'!$B3594,BD_Gestão!$B:$B,0)),"erro"))</f>
        <v/>
      </c>
      <c r="L3594" s="158" t="str">
        <f>IF($A3594=0,"",IFERROR(INDEX(BD_Gestão!H:H,MATCH('Banco de Dados'!$B3594,BD_Gestão!$B:$B,0)),"erro"))</f>
        <v/>
      </c>
      <c r="M3594" s="161" t="str">
        <f>IF($A3594=0,"",IFERROR(INDEX(BD_Gestão!F:F,MATCH('Banco de Dados'!$B3594,BD_Gestão!$B:$B,0)),"erro"))</f>
        <v/>
      </c>
      <c r="N3594" s="161" t="str">
        <f>IF($A3594=0,"",IFERROR(INDEX(BD_Gestão!J:J,MATCH('Banco de Dados'!$B3594,BD_Gestão!$B:$B,0)),"erro"))</f>
        <v/>
      </c>
      <c r="O3594" s="164" t="str">
        <f>IF($A3594=0,"",IFERROR(INDEX(BD_Gestão!K:K,MATCH('Banco de Dados'!$B3594,BD_Gestão!$B:$B,0)),"erro"))</f>
        <v/>
      </c>
      <c r="P3594" s="169" t="str">
        <f t="shared" si="226"/>
        <v/>
      </c>
      <c r="Q3594" s="170" t="str">
        <f t="shared" si="227"/>
        <v/>
      </c>
      <c r="R3594" s="163" t="e">
        <f t="shared" si="224"/>
        <v>#VALUE!</v>
      </c>
      <c r="S3594" s="163" t="e">
        <f t="shared" si="225"/>
        <v>#VALUE!</v>
      </c>
      <c r="T3594" s="163" t="e">
        <f>INDEX(Controle!O:O,MATCH('Banco de Dados'!A3594,Controle!M:M,0))*E3594/100</f>
        <v>#N/A</v>
      </c>
    </row>
    <row r="3595" spans="1:20" hidden="1" x14ac:dyDescent="0.2">
      <c r="A3595" s="158">
        <f>BD_TS!A3594</f>
        <v>0</v>
      </c>
      <c r="B3595" s="158" t="str">
        <f>SUBSTITUTE(SUBSTITUTE(BD_TS!D3594," ",""),"-","/")</f>
        <v/>
      </c>
      <c r="C3595" s="158">
        <f>BD_TS!E3594</f>
        <v>0</v>
      </c>
      <c r="D3595" s="159">
        <f>BD_TS!F3594</f>
        <v>0</v>
      </c>
      <c r="E3595" s="160">
        <f>BD_TS!B3594</f>
        <v>0</v>
      </c>
      <c r="F3595" s="161">
        <f>BD_TS!C3594</f>
        <v>0</v>
      </c>
      <c r="G3595" s="187">
        <f>BD_TS!H3594</f>
        <v>0</v>
      </c>
      <c r="H3595" s="158" t="str">
        <f>IF($A3595=0,"",IFERROR(INDEX(BD_Gestão!A:A,MATCH('Banco de Dados'!$B3595,BD_Gestão!$B:$B,0)),"erro"))</f>
        <v/>
      </c>
      <c r="I3595" s="162" t="str">
        <f>IF($A3595=0,"",IFERROR(INDEX(BD_Gestão!E:E,MATCH('Banco de Dados'!$B3595,BD_Gestão!$B:$B,0)),"erro"))</f>
        <v/>
      </c>
      <c r="J3595" s="186" t="str">
        <f>IF($A3595=0,"",IFERROR(INDEX(BD_Gestão!B:B,MATCH('Banco de Dados'!$B3595,BD_Gestão!$B:$B,0)),"erro"))</f>
        <v/>
      </c>
      <c r="K3595" s="158" t="str">
        <f>IF($A3595=0,"",IFERROR(INDEX(BD_Gestão!C:C,MATCH('Banco de Dados'!$B3595,BD_Gestão!$B:$B,0)),"erro"))</f>
        <v/>
      </c>
      <c r="L3595" s="158" t="str">
        <f>IF($A3595=0,"",IFERROR(INDEX(BD_Gestão!H:H,MATCH('Banco de Dados'!$B3595,BD_Gestão!$B:$B,0)),"erro"))</f>
        <v/>
      </c>
      <c r="M3595" s="161" t="str">
        <f>IF($A3595=0,"",IFERROR(INDEX(BD_Gestão!F:F,MATCH('Banco de Dados'!$B3595,BD_Gestão!$B:$B,0)),"erro"))</f>
        <v/>
      </c>
      <c r="N3595" s="161" t="str">
        <f>IF($A3595=0,"",IFERROR(INDEX(BD_Gestão!J:J,MATCH('Banco de Dados'!$B3595,BD_Gestão!$B:$B,0)),"erro"))</f>
        <v/>
      </c>
      <c r="O3595" s="164" t="str">
        <f>IF($A3595=0,"",IFERROR(INDEX(BD_Gestão!K:K,MATCH('Banco de Dados'!$B3595,BD_Gestão!$B:$B,0)),"erro"))</f>
        <v/>
      </c>
      <c r="P3595" s="169" t="str">
        <f t="shared" si="226"/>
        <v/>
      </c>
      <c r="Q3595" s="170" t="str">
        <f t="shared" si="227"/>
        <v/>
      </c>
      <c r="R3595" s="163" t="e">
        <f t="shared" si="224"/>
        <v>#VALUE!</v>
      </c>
      <c r="S3595" s="163" t="e">
        <f t="shared" si="225"/>
        <v>#VALUE!</v>
      </c>
      <c r="T3595" s="163" t="e">
        <f>INDEX(Controle!O:O,MATCH('Banco de Dados'!A3595,Controle!M:M,0))*E3595/100</f>
        <v>#N/A</v>
      </c>
    </row>
    <row r="3596" spans="1:20" hidden="1" x14ac:dyDescent="0.2">
      <c r="A3596" s="158">
        <f>BD_TS!A3595</f>
        <v>0</v>
      </c>
      <c r="B3596" s="158" t="str">
        <f>SUBSTITUTE(SUBSTITUTE(BD_TS!D3595," ",""),"-","/")</f>
        <v/>
      </c>
      <c r="C3596" s="158">
        <f>BD_TS!E3595</f>
        <v>0</v>
      </c>
      <c r="D3596" s="159">
        <f>BD_TS!F3595</f>
        <v>0</v>
      </c>
      <c r="E3596" s="160">
        <f>BD_TS!B3595</f>
        <v>0</v>
      </c>
      <c r="F3596" s="161">
        <f>BD_TS!C3595</f>
        <v>0</v>
      </c>
      <c r="G3596" s="187">
        <f>BD_TS!H3595</f>
        <v>0</v>
      </c>
      <c r="H3596" s="158" t="str">
        <f>IF($A3596=0,"",IFERROR(INDEX(BD_Gestão!A:A,MATCH('Banco de Dados'!$B3596,BD_Gestão!$B:$B,0)),"erro"))</f>
        <v/>
      </c>
      <c r="I3596" s="162" t="str">
        <f>IF($A3596=0,"",IFERROR(INDEX(BD_Gestão!E:E,MATCH('Banco de Dados'!$B3596,BD_Gestão!$B:$B,0)),"erro"))</f>
        <v/>
      </c>
      <c r="J3596" s="186" t="str">
        <f>IF($A3596=0,"",IFERROR(INDEX(BD_Gestão!B:B,MATCH('Banco de Dados'!$B3596,BD_Gestão!$B:$B,0)),"erro"))</f>
        <v/>
      </c>
      <c r="K3596" s="158" t="str">
        <f>IF($A3596=0,"",IFERROR(INDEX(BD_Gestão!C:C,MATCH('Banco de Dados'!$B3596,BD_Gestão!$B:$B,0)),"erro"))</f>
        <v/>
      </c>
      <c r="L3596" s="158" t="str">
        <f>IF($A3596=0,"",IFERROR(INDEX(BD_Gestão!H:H,MATCH('Banco de Dados'!$B3596,BD_Gestão!$B:$B,0)),"erro"))</f>
        <v/>
      </c>
      <c r="M3596" s="161" t="str">
        <f>IF($A3596=0,"",IFERROR(INDEX(BD_Gestão!F:F,MATCH('Banco de Dados'!$B3596,BD_Gestão!$B:$B,0)),"erro"))</f>
        <v/>
      </c>
      <c r="N3596" s="161" t="str">
        <f>IF($A3596=0,"",IFERROR(INDEX(BD_Gestão!J:J,MATCH('Banco de Dados'!$B3596,BD_Gestão!$B:$B,0)),"erro"))</f>
        <v/>
      </c>
      <c r="O3596" s="164" t="str">
        <f>IF($A3596=0,"",IFERROR(INDEX(BD_Gestão!K:K,MATCH('Banco de Dados'!$B3596,BD_Gestão!$B:$B,0)),"erro"))</f>
        <v/>
      </c>
      <c r="P3596" s="169" t="str">
        <f t="shared" si="226"/>
        <v/>
      </c>
      <c r="Q3596" s="170" t="str">
        <f t="shared" si="227"/>
        <v/>
      </c>
      <c r="R3596" s="163" t="e">
        <f t="shared" si="224"/>
        <v>#VALUE!</v>
      </c>
      <c r="S3596" s="163" t="e">
        <f t="shared" si="225"/>
        <v>#VALUE!</v>
      </c>
      <c r="T3596" s="163" t="e">
        <f>INDEX(Controle!O:O,MATCH('Banco de Dados'!A3596,Controle!M:M,0))*E3596/100</f>
        <v>#N/A</v>
      </c>
    </row>
    <row r="3597" spans="1:20" hidden="1" x14ac:dyDescent="0.2">
      <c r="A3597" s="158">
        <f>BD_TS!A3596</f>
        <v>0</v>
      </c>
      <c r="B3597" s="158" t="str">
        <f>SUBSTITUTE(SUBSTITUTE(BD_TS!D3596," ",""),"-","/")</f>
        <v/>
      </c>
      <c r="C3597" s="158">
        <f>BD_TS!E3596</f>
        <v>0</v>
      </c>
      <c r="D3597" s="159">
        <f>BD_TS!F3596</f>
        <v>0</v>
      </c>
      <c r="E3597" s="160">
        <f>BD_TS!B3596</f>
        <v>0</v>
      </c>
      <c r="F3597" s="161">
        <f>BD_TS!C3596</f>
        <v>0</v>
      </c>
      <c r="G3597" s="187">
        <f>BD_TS!H3596</f>
        <v>0</v>
      </c>
      <c r="H3597" s="158" t="str">
        <f>IF($A3597=0,"",IFERROR(INDEX(BD_Gestão!A:A,MATCH('Banco de Dados'!$B3597,BD_Gestão!$B:$B,0)),"erro"))</f>
        <v/>
      </c>
      <c r="I3597" s="162" t="str">
        <f>IF($A3597=0,"",IFERROR(INDEX(BD_Gestão!E:E,MATCH('Banco de Dados'!$B3597,BD_Gestão!$B:$B,0)),"erro"))</f>
        <v/>
      </c>
      <c r="J3597" s="186" t="str">
        <f>IF($A3597=0,"",IFERROR(INDEX(BD_Gestão!B:B,MATCH('Banco de Dados'!$B3597,BD_Gestão!$B:$B,0)),"erro"))</f>
        <v/>
      </c>
      <c r="K3597" s="158" t="str">
        <f>IF($A3597=0,"",IFERROR(INDEX(BD_Gestão!C:C,MATCH('Banco de Dados'!$B3597,BD_Gestão!$B:$B,0)),"erro"))</f>
        <v/>
      </c>
      <c r="L3597" s="158" t="str">
        <f>IF($A3597=0,"",IFERROR(INDEX(BD_Gestão!H:H,MATCH('Banco de Dados'!$B3597,BD_Gestão!$B:$B,0)),"erro"))</f>
        <v/>
      </c>
      <c r="M3597" s="161" t="str">
        <f>IF($A3597=0,"",IFERROR(INDEX(BD_Gestão!F:F,MATCH('Banco de Dados'!$B3597,BD_Gestão!$B:$B,0)),"erro"))</f>
        <v/>
      </c>
      <c r="N3597" s="161" t="str">
        <f>IF($A3597=0,"",IFERROR(INDEX(BD_Gestão!J:J,MATCH('Banco de Dados'!$B3597,BD_Gestão!$B:$B,0)),"erro"))</f>
        <v/>
      </c>
      <c r="O3597" s="164" t="str">
        <f>IF($A3597=0,"",IFERROR(INDEX(BD_Gestão!K:K,MATCH('Banco de Dados'!$B3597,BD_Gestão!$B:$B,0)),"erro"))</f>
        <v/>
      </c>
      <c r="P3597" s="169" t="str">
        <f t="shared" si="226"/>
        <v/>
      </c>
      <c r="Q3597" s="170" t="str">
        <f t="shared" si="227"/>
        <v/>
      </c>
      <c r="R3597" s="163" t="e">
        <f t="shared" si="224"/>
        <v>#VALUE!</v>
      </c>
      <c r="S3597" s="163" t="e">
        <f t="shared" si="225"/>
        <v>#VALUE!</v>
      </c>
      <c r="T3597" s="163" t="e">
        <f>INDEX(Controle!O:O,MATCH('Banco de Dados'!A3597,Controle!M:M,0))*E3597/100</f>
        <v>#N/A</v>
      </c>
    </row>
    <row r="3598" spans="1:20" hidden="1" x14ac:dyDescent="0.2">
      <c r="A3598" s="158">
        <f>BD_TS!A3597</f>
        <v>0</v>
      </c>
      <c r="B3598" s="158" t="str">
        <f>SUBSTITUTE(SUBSTITUTE(BD_TS!D3597," ",""),"-","/")</f>
        <v/>
      </c>
      <c r="C3598" s="158">
        <f>BD_TS!E3597</f>
        <v>0</v>
      </c>
      <c r="D3598" s="159">
        <f>BD_TS!F3597</f>
        <v>0</v>
      </c>
      <c r="E3598" s="160">
        <f>BD_TS!B3597</f>
        <v>0</v>
      </c>
      <c r="F3598" s="161">
        <f>BD_TS!C3597</f>
        <v>0</v>
      </c>
      <c r="G3598" s="187">
        <f>BD_TS!H3597</f>
        <v>0</v>
      </c>
      <c r="H3598" s="158" t="str">
        <f>IF($A3598=0,"",IFERROR(INDEX(BD_Gestão!A:A,MATCH('Banco de Dados'!$B3598,BD_Gestão!$B:$B,0)),"erro"))</f>
        <v/>
      </c>
      <c r="I3598" s="162" t="str">
        <f>IF($A3598=0,"",IFERROR(INDEX(BD_Gestão!E:E,MATCH('Banco de Dados'!$B3598,BD_Gestão!$B:$B,0)),"erro"))</f>
        <v/>
      </c>
      <c r="J3598" s="186" t="str">
        <f>IF($A3598=0,"",IFERROR(INDEX(BD_Gestão!B:B,MATCH('Banco de Dados'!$B3598,BD_Gestão!$B:$B,0)),"erro"))</f>
        <v/>
      </c>
      <c r="K3598" s="158" t="str">
        <f>IF($A3598=0,"",IFERROR(INDEX(BD_Gestão!C:C,MATCH('Banco de Dados'!$B3598,BD_Gestão!$B:$B,0)),"erro"))</f>
        <v/>
      </c>
      <c r="L3598" s="158" t="str">
        <f>IF($A3598=0,"",IFERROR(INDEX(BD_Gestão!H:H,MATCH('Banco de Dados'!$B3598,BD_Gestão!$B:$B,0)),"erro"))</f>
        <v/>
      </c>
      <c r="M3598" s="161" t="str">
        <f>IF($A3598=0,"",IFERROR(INDEX(BD_Gestão!F:F,MATCH('Banco de Dados'!$B3598,BD_Gestão!$B:$B,0)),"erro"))</f>
        <v/>
      </c>
      <c r="N3598" s="161" t="str">
        <f>IF($A3598=0,"",IFERROR(INDEX(BD_Gestão!J:J,MATCH('Banco de Dados'!$B3598,BD_Gestão!$B:$B,0)),"erro"))</f>
        <v/>
      </c>
      <c r="O3598" s="164" t="str">
        <f>IF($A3598=0,"",IFERROR(INDEX(BD_Gestão!K:K,MATCH('Banco de Dados'!$B3598,BD_Gestão!$B:$B,0)),"erro"))</f>
        <v/>
      </c>
      <c r="P3598" s="169" t="str">
        <f t="shared" si="226"/>
        <v/>
      </c>
      <c r="Q3598" s="170" t="str">
        <f t="shared" si="227"/>
        <v/>
      </c>
      <c r="R3598" s="163" t="e">
        <f t="shared" si="224"/>
        <v>#VALUE!</v>
      </c>
      <c r="S3598" s="163" t="e">
        <f t="shared" si="225"/>
        <v>#VALUE!</v>
      </c>
      <c r="T3598" s="163" t="e">
        <f>INDEX(Controle!O:O,MATCH('Banco de Dados'!A3598,Controle!M:M,0))*E3598/100</f>
        <v>#N/A</v>
      </c>
    </row>
    <row r="3599" spans="1:20" hidden="1" x14ac:dyDescent="0.2">
      <c r="A3599" s="158">
        <f>BD_TS!A3598</f>
        <v>0</v>
      </c>
      <c r="B3599" s="158" t="str">
        <f>SUBSTITUTE(SUBSTITUTE(BD_TS!D3598," ",""),"-","/")</f>
        <v/>
      </c>
      <c r="C3599" s="158">
        <f>BD_TS!E3598</f>
        <v>0</v>
      </c>
      <c r="D3599" s="159">
        <f>BD_TS!F3598</f>
        <v>0</v>
      </c>
      <c r="E3599" s="160">
        <f>BD_TS!B3598</f>
        <v>0</v>
      </c>
      <c r="F3599" s="161">
        <f>BD_TS!C3598</f>
        <v>0</v>
      </c>
      <c r="G3599" s="187">
        <f>BD_TS!H3598</f>
        <v>0</v>
      </c>
      <c r="H3599" s="158" t="str">
        <f>IF($A3599=0,"",IFERROR(INDEX(BD_Gestão!A:A,MATCH('Banco de Dados'!$B3599,BD_Gestão!$B:$B,0)),"erro"))</f>
        <v/>
      </c>
      <c r="I3599" s="162" t="str">
        <f>IF($A3599=0,"",IFERROR(INDEX(BD_Gestão!E:E,MATCH('Banco de Dados'!$B3599,BD_Gestão!$B:$B,0)),"erro"))</f>
        <v/>
      </c>
      <c r="J3599" s="186" t="str">
        <f>IF($A3599=0,"",IFERROR(INDEX(BD_Gestão!B:B,MATCH('Banco de Dados'!$B3599,BD_Gestão!$B:$B,0)),"erro"))</f>
        <v/>
      </c>
      <c r="K3599" s="158" t="str">
        <f>IF($A3599=0,"",IFERROR(INDEX(BD_Gestão!C:C,MATCH('Banco de Dados'!$B3599,BD_Gestão!$B:$B,0)),"erro"))</f>
        <v/>
      </c>
      <c r="L3599" s="158" t="str">
        <f>IF($A3599=0,"",IFERROR(INDEX(BD_Gestão!H:H,MATCH('Banco de Dados'!$B3599,BD_Gestão!$B:$B,0)),"erro"))</f>
        <v/>
      </c>
      <c r="M3599" s="161" t="str">
        <f>IF($A3599=0,"",IFERROR(INDEX(BD_Gestão!F:F,MATCH('Banco de Dados'!$B3599,BD_Gestão!$B:$B,0)),"erro"))</f>
        <v/>
      </c>
      <c r="N3599" s="161" t="str">
        <f>IF($A3599=0,"",IFERROR(INDEX(BD_Gestão!J:J,MATCH('Banco de Dados'!$B3599,BD_Gestão!$B:$B,0)),"erro"))</f>
        <v/>
      </c>
      <c r="O3599" s="164" t="str">
        <f>IF($A3599=0,"",IFERROR(INDEX(BD_Gestão!K:K,MATCH('Banco de Dados'!$B3599,BD_Gestão!$B:$B,0)),"erro"))</f>
        <v/>
      </c>
      <c r="P3599" s="169" t="str">
        <f t="shared" si="226"/>
        <v/>
      </c>
      <c r="Q3599" s="170" t="str">
        <f t="shared" si="227"/>
        <v/>
      </c>
      <c r="R3599" s="163" t="e">
        <f t="shared" si="224"/>
        <v>#VALUE!</v>
      </c>
      <c r="S3599" s="163" t="e">
        <f t="shared" si="225"/>
        <v>#VALUE!</v>
      </c>
      <c r="T3599" s="163" t="e">
        <f>INDEX(Controle!O:O,MATCH('Banco de Dados'!A3599,Controle!M:M,0))*E3599/100</f>
        <v>#N/A</v>
      </c>
    </row>
    <row r="3600" spans="1:20" hidden="1" x14ac:dyDescent="0.2">
      <c r="A3600" s="158">
        <f>BD_TS!A3599</f>
        <v>0</v>
      </c>
      <c r="B3600" s="158" t="str">
        <f>SUBSTITUTE(SUBSTITUTE(BD_TS!D3599," ",""),"-","/")</f>
        <v/>
      </c>
      <c r="C3600" s="158">
        <f>BD_TS!E3599</f>
        <v>0</v>
      </c>
      <c r="D3600" s="159">
        <f>BD_TS!F3599</f>
        <v>0</v>
      </c>
      <c r="E3600" s="160">
        <f>BD_TS!B3599</f>
        <v>0</v>
      </c>
      <c r="F3600" s="161">
        <f>BD_TS!C3599</f>
        <v>0</v>
      </c>
      <c r="G3600" s="187">
        <f>BD_TS!H3599</f>
        <v>0</v>
      </c>
      <c r="H3600" s="158" t="str">
        <f>IF($A3600=0,"",IFERROR(INDEX(BD_Gestão!A:A,MATCH('Banco de Dados'!$B3600,BD_Gestão!$B:$B,0)),"erro"))</f>
        <v/>
      </c>
      <c r="I3600" s="162" t="str">
        <f>IF($A3600=0,"",IFERROR(INDEX(BD_Gestão!E:E,MATCH('Banco de Dados'!$B3600,BD_Gestão!$B:$B,0)),"erro"))</f>
        <v/>
      </c>
      <c r="J3600" s="186" t="str">
        <f>IF($A3600=0,"",IFERROR(INDEX(BD_Gestão!B:B,MATCH('Banco de Dados'!$B3600,BD_Gestão!$B:$B,0)),"erro"))</f>
        <v/>
      </c>
      <c r="K3600" s="158" t="str">
        <f>IF($A3600=0,"",IFERROR(INDEX(BD_Gestão!C:C,MATCH('Banco de Dados'!$B3600,BD_Gestão!$B:$B,0)),"erro"))</f>
        <v/>
      </c>
      <c r="L3600" s="158" t="str">
        <f>IF($A3600=0,"",IFERROR(INDEX(BD_Gestão!H:H,MATCH('Banco de Dados'!$B3600,BD_Gestão!$B:$B,0)),"erro"))</f>
        <v/>
      </c>
      <c r="M3600" s="161" t="str">
        <f>IF($A3600=0,"",IFERROR(INDEX(BD_Gestão!F:F,MATCH('Banco de Dados'!$B3600,BD_Gestão!$B:$B,0)),"erro"))</f>
        <v/>
      </c>
      <c r="N3600" s="161" t="str">
        <f>IF($A3600=0,"",IFERROR(INDEX(BD_Gestão!J:J,MATCH('Banco de Dados'!$B3600,BD_Gestão!$B:$B,0)),"erro"))</f>
        <v/>
      </c>
      <c r="O3600" s="164" t="str">
        <f>IF($A3600=0,"",IFERROR(INDEX(BD_Gestão!K:K,MATCH('Banco de Dados'!$B3600,BD_Gestão!$B:$B,0)),"erro"))</f>
        <v/>
      </c>
      <c r="P3600" s="169" t="str">
        <f t="shared" si="226"/>
        <v/>
      </c>
      <c r="Q3600" s="170" t="str">
        <f t="shared" si="227"/>
        <v/>
      </c>
      <c r="R3600" s="163" t="e">
        <f t="shared" si="224"/>
        <v>#VALUE!</v>
      </c>
      <c r="S3600" s="163" t="e">
        <f t="shared" si="225"/>
        <v>#VALUE!</v>
      </c>
      <c r="T3600" s="163" t="e">
        <f>INDEX(Controle!O:O,MATCH('Banco de Dados'!A3600,Controle!M:M,0))*E3600/100</f>
        <v>#N/A</v>
      </c>
    </row>
    <row r="3601" spans="1:20" hidden="1" x14ac:dyDescent="0.2">
      <c r="A3601" s="158">
        <f>BD_TS!A3600</f>
        <v>0</v>
      </c>
      <c r="B3601" s="158" t="str">
        <f>SUBSTITUTE(SUBSTITUTE(BD_TS!D3600," ",""),"-","/")</f>
        <v/>
      </c>
      <c r="C3601" s="158">
        <f>BD_TS!E3600</f>
        <v>0</v>
      </c>
      <c r="D3601" s="159">
        <f>BD_TS!F3600</f>
        <v>0</v>
      </c>
      <c r="E3601" s="160">
        <f>BD_TS!B3600</f>
        <v>0</v>
      </c>
      <c r="F3601" s="161">
        <f>BD_TS!C3600</f>
        <v>0</v>
      </c>
      <c r="G3601" s="187">
        <f>BD_TS!H3600</f>
        <v>0</v>
      </c>
      <c r="H3601" s="158" t="str">
        <f>IF($A3601=0,"",IFERROR(INDEX(BD_Gestão!A:A,MATCH('Banco de Dados'!$B3601,BD_Gestão!$B:$B,0)),"erro"))</f>
        <v/>
      </c>
      <c r="I3601" s="162" t="str">
        <f>IF($A3601=0,"",IFERROR(INDEX(BD_Gestão!E:E,MATCH('Banco de Dados'!$B3601,BD_Gestão!$B:$B,0)),"erro"))</f>
        <v/>
      </c>
      <c r="J3601" s="186" t="str">
        <f>IF($A3601=0,"",IFERROR(INDEX(BD_Gestão!B:B,MATCH('Banco de Dados'!$B3601,BD_Gestão!$B:$B,0)),"erro"))</f>
        <v/>
      </c>
      <c r="K3601" s="158" t="str">
        <f>IF($A3601=0,"",IFERROR(INDEX(BD_Gestão!C:C,MATCH('Banco de Dados'!$B3601,BD_Gestão!$B:$B,0)),"erro"))</f>
        <v/>
      </c>
      <c r="L3601" s="158" t="str">
        <f>IF($A3601=0,"",IFERROR(INDEX(BD_Gestão!H:H,MATCH('Banco de Dados'!$B3601,BD_Gestão!$B:$B,0)),"erro"))</f>
        <v/>
      </c>
      <c r="M3601" s="161" t="str">
        <f>IF($A3601=0,"",IFERROR(INDEX(BD_Gestão!F:F,MATCH('Banco de Dados'!$B3601,BD_Gestão!$B:$B,0)),"erro"))</f>
        <v/>
      </c>
      <c r="N3601" s="161" t="str">
        <f>IF($A3601=0,"",IFERROR(INDEX(BD_Gestão!J:J,MATCH('Banco de Dados'!$B3601,BD_Gestão!$B:$B,0)),"erro"))</f>
        <v/>
      </c>
      <c r="O3601" s="164" t="str">
        <f>IF($A3601=0,"",IFERROR(INDEX(BD_Gestão!K:K,MATCH('Banco de Dados'!$B3601,BD_Gestão!$B:$B,0)),"erro"))</f>
        <v/>
      </c>
      <c r="P3601" s="169" t="str">
        <f t="shared" si="226"/>
        <v/>
      </c>
      <c r="Q3601" s="170" t="str">
        <f t="shared" si="227"/>
        <v/>
      </c>
      <c r="R3601" s="163" t="e">
        <f t="shared" si="224"/>
        <v>#VALUE!</v>
      </c>
      <c r="S3601" s="163" t="e">
        <f t="shared" si="225"/>
        <v>#VALUE!</v>
      </c>
      <c r="T3601" s="163" t="e">
        <f>INDEX(Controle!O:O,MATCH('Banco de Dados'!A3601,Controle!M:M,0))*E3601/100</f>
        <v>#N/A</v>
      </c>
    </row>
    <row r="3602" spans="1:20" hidden="1" x14ac:dyDescent="0.2">
      <c r="A3602" s="158">
        <f>BD_TS!A3601</f>
        <v>0</v>
      </c>
      <c r="B3602" s="158" t="str">
        <f>SUBSTITUTE(SUBSTITUTE(BD_TS!D3601," ",""),"-","/")</f>
        <v/>
      </c>
      <c r="C3602" s="158">
        <f>BD_TS!E3601</f>
        <v>0</v>
      </c>
      <c r="D3602" s="159">
        <f>BD_TS!F3601</f>
        <v>0</v>
      </c>
      <c r="E3602" s="160">
        <f>BD_TS!B3601</f>
        <v>0</v>
      </c>
      <c r="F3602" s="161">
        <f>BD_TS!C3601</f>
        <v>0</v>
      </c>
      <c r="G3602" s="187">
        <f>BD_TS!H3601</f>
        <v>0</v>
      </c>
      <c r="H3602" s="158" t="str">
        <f>IF($A3602=0,"",IFERROR(INDEX(BD_Gestão!A:A,MATCH('Banco de Dados'!$B3602,BD_Gestão!$B:$B,0)),"erro"))</f>
        <v/>
      </c>
      <c r="I3602" s="162" t="str">
        <f>IF($A3602=0,"",IFERROR(INDEX(BD_Gestão!E:E,MATCH('Banco de Dados'!$B3602,BD_Gestão!$B:$B,0)),"erro"))</f>
        <v/>
      </c>
      <c r="J3602" s="186" t="str">
        <f>IF($A3602=0,"",IFERROR(INDEX(BD_Gestão!B:B,MATCH('Banco de Dados'!$B3602,BD_Gestão!$B:$B,0)),"erro"))</f>
        <v/>
      </c>
      <c r="K3602" s="158" t="str">
        <f>IF($A3602=0,"",IFERROR(INDEX(BD_Gestão!C:C,MATCH('Banco de Dados'!$B3602,BD_Gestão!$B:$B,0)),"erro"))</f>
        <v/>
      </c>
      <c r="L3602" s="158" t="str">
        <f>IF($A3602=0,"",IFERROR(INDEX(BD_Gestão!H:H,MATCH('Banco de Dados'!$B3602,BD_Gestão!$B:$B,0)),"erro"))</f>
        <v/>
      </c>
      <c r="M3602" s="161" t="str">
        <f>IF($A3602=0,"",IFERROR(INDEX(BD_Gestão!F:F,MATCH('Banco de Dados'!$B3602,BD_Gestão!$B:$B,0)),"erro"))</f>
        <v/>
      </c>
      <c r="N3602" s="161" t="str">
        <f>IF($A3602=0,"",IFERROR(INDEX(BD_Gestão!J:J,MATCH('Banco de Dados'!$B3602,BD_Gestão!$B:$B,0)),"erro"))</f>
        <v/>
      </c>
      <c r="O3602" s="164" t="str">
        <f>IF($A3602=0,"",IFERROR(INDEX(BD_Gestão!K:K,MATCH('Banco de Dados'!$B3602,BD_Gestão!$B:$B,0)),"erro"))</f>
        <v/>
      </c>
      <c r="P3602" s="169" t="str">
        <f t="shared" si="226"/>
        <v/>
      </c>
      <c r="Q3602" s="170" t="str">
        <f t="shared" si="227"/>
        <v/>
      </c>
      <c r="R3602" s="163" t="e">
        <f t="shared" si="224"/>
        <v>#VALUE!</v>
      </c>
      <c r="S3602" s="163" t="e">
        <f t="shared" si="225"/>
        <v>#VALUE!</v>
      </c>
      <c r="T3602" s="163" t="e">
        <f>INDEX(Controle!O:O,MATCH('Banco de Dados'!A3602,Controle!M:M,0))*E3602/100</f>
        <v>#N/A</v>
      </c>
    </row>
    <row r="3603" spans="1:20" hidden="1" x14ac:dyDescent="0.2">
      <c r="A3603" s="158">
        <f>BD_TS!A3602</f>
        <v>0</v>
      </c>
      <c r="B3603" s="158" t="str">
        <f>SUBSTITUTE(SUBSTITUTE(BD_TS!D3602," ",""),"-","/")</f>
        <v/>
      </c>
      <c r="C3603" s="158">
        <f>BD_TS!E3602</f>
        <v>0</v>
      </c>
      <c r="D3603" s="159">
        <f>BD_TS!F3602</f>
        <v>0</v>
      </c>
      <c r="E3603" s="160">
        <f>BD_TS!B3602</f>
        <v>0</v>
      </c>
      <c r="F3603" s="161">
        <f>BD_TS!C3602</f>
        <v>0</v>
      </c>
      <c r="G3603" s="187">
        <f>BD_TS!H3602</f>
        <v>0</v>
      </c>
      <c r="H3603" s="158" t="str">
        <f>IF($A3603=0,"",IFERROR(INDEX(BD_Gestão!A:A,MATCH('Banco de Dados'!$B3603,BD_Gestão!$B:$B,0)),"erro"))</f>
        <v/>
      </c>
      <c r="I3603" s="162" t="str">
        <f>IF($A3603=0,"",IFERROR(INDEX(BD_Gestão!E:E,MATCH('Banco de Dados'!$B3603,BD_Gestão!$B:$B,0)),"erro"))</f>
        <v/>
      </c>
      <c r="J3603" s="186" t="str">
        <f>IF($A3603=0,"",IFERROR(INDEX(BD_Gestão!B:B,MATCH('Banco de Dados'!$B3603,BD_Gestão!$B:$B,0)),"erro"))</f>
        <v/>
      </c>
      <c r="K3603" s="158" t="str">
        <f>IF($A3603=0,"",IFERROR(INDEX(BD_Gestão!C:C,MATCH('Banco de Dados'!$B3603,BD_Gestão!$B:$B,0)),"erro"))</f>
        <v/>
      </c>
      <c r="L3603" s="158" t="str">
        <f>IF($A3603=0,"",IFERROR(INDEX(BD_Gestão!H:H,MATCH('Banco de Dados'!$B3603,BD_Gestão!$B:$B,0)),"erro"))</f>
        <v/>
      </c>
      <c r="M3603" s="161" t="str">
        <f>IF($A3603=0,"",IFERROR(INDEX(BD_Gestão!F:F,MATCH('Banco de Dados'!$B3603,BD_Gestão!$B:$B,0)),"erro"))</f>
        <v/>
      </c>
      <c r="N3603" s="161" t="str">
        <f>IF($A3603=0,"",IFERROR(INDEX(BD_Gestão!J:J,MATCH('Banco de Dados'!$B3603,BD_Gestão!$B:$B,0)),"erro"))</f>
        <v/>
      </c>
      <c r="O3603" s="164" t="str">
        <f>IF($A3603=0,"",IFERROR(INDEX(BD_Gestão!K:K,MATCH('Banco de Dados'!$B3603,BD_Gestão!$B:$B,0)),"erro"))</f>
        <v/>
      </c>
      <c r="P3603" s="169" t="str">
        <f t="shared" si="226"/>
        <v/>
      </c>
      <c r="Q3603" s="170" t="str">
        <f t="shared" si="227"/>
        <v/>
      </c>
      <c r="R3603" s="163" t="e">
        <f t="shared" si="224"/>
        <v>#VALUE!</v>
      </c>
      <c r="S3603" s="163" t="e">
        <f t="shared" si="225"/>
        <v>#VALUE!</v>
      </c>
      <c r="T3603" s="163" t="e">
        <f>INDEX(Controle!O:O,MATCH('Banco de Dados'!A3603,Controle!M:M,0))*E3603/100</f>
        <v>#N/A</v>
      </c>
    </row>
    <row r="3604" spans="1:20" hidden="1" x14ac:dyDescent="0.2">
      <c r="A3604" s="158">
        <f>BD_TS!A3603</f>
        <v>0</v>
      </c>
      <c r="B3604" s="158" t="str">
        <f>SUBSTITUTE(SUBSTITUTE(BD_TS!D3603," ",""),"-","/")</f>
        <v/>
      </c>
      <c r="C3604" s="158">
        <f>BD_TS!E3603</f>
        <v>0</v>
      </c>
      <c r="D3604" s="159">
        <f>BD_TS!F3603</f>
        <v>0</v>
      </c>
      <c r="E3604" s="160">
        <f>BD_TS!B3603</f>
        <v>0</v>
      </c>
      <c r="F3604" s="161">
        <f>BD_TS!C3603</f>
        <v>0</v>
      </c>
      <c r="G3604" s="187">
        <f>BD_TS!H3603</f>
        <v>0</v>
      </c>
      <c r="H3604" s="158" t="str">
        <f>IF($A3604=0,"",IFERROR(INDEX(BD_Gestão!A:A,MATCH('Banco de Dados'!$B3604,BD_Gestão!$B:$B,0)),"erro"))</f>
        <v/>
      </c>
      <c r="I3604" s="162" t="str">
        <f>IF($A3604=0,"",IFERROR(INDEX(BD_Gestão!E:E,MATCH('Banco de Dados'!$B3604,BD_Gestão!$B:$B,0)),"erro"))</f>
        <v/>
      </c>
      <c r="J3604" s="186" t="str">
        <f>IF($A3604=0,"",IFERROR(INDEX(BD_Gestão!B:B,MATCH('Banco de Dados'!$B3604,BD_Gestão!$B:$B,0)),"erro"))</f>
        <v/>
      </c>
      <c r="K3604" s="158" t="str">
        <f>IF($A3604=0,"",IFERROR(INDEX(BD_Gestão!C:C,MATCH('Banco de Dados'!$B3604,BD_Gestão!$B:$B,0)),"erro"))</f>
        <v/>
      </c>
      <c r="L3604" s="158" t="str">
        <f>IF($A3604=0,"",IFERROR(INDEX(BD_Gestão!H:H,MATCH('Banco de Dados'!$B3604,BD_Gestão!$B:$B,0)),"erro"))</f>
        <v/>
      </c>
      <c r="M3604" s="161" t="str">
        <f>IF($A3604=0,"",IFERROR(INDEX(BD_Gestão!F:F,MATCH('Banco de Dados'!$B3604,BD_Gestão!$B:$B,0)),"erro"))</f>
        <v/>
      </c>
      <c r="N3604" s="161" t="str">
        <f>IF($A3604=0,"",IFERROR(INDEX(BD_Gestão!J:J,MATCH('Banco de Dados'!$B3604,BD_Gestão!$B:$B,0)),"erro"))</f>
        <v/>
      </c>
      <c r="O3604" s="164" t="str">
        <f>IF($A3604=0,"",IFERROR(INDEX(BD_Gestão!K:K,MATCH('Banco de Dados'!$B3604,BD_Gestão!$B:$B,0)),"erro"))</f>
        <v/>
      </c>
      <c r="P3604" s="169" t="str">
        <f t="shared" si="226"/>
        <v/>
      </c>
      <c r="Q3604" s="170" t="str">
        <f t="shared" si="227"/>
        <v/>
      </c>
      <c r="R3604" s="163" t="e">
        <f t="shared" si="224"/>
        <v>#VALUE!</v>
      </c>
      <c r="S3604" s="163" t="e">
        <f t="shared" si="225"/>
        <v>#VALUE!</v>
      </c>
      <c r="T3604" s="163" t="e">
        <f>INDEX(Controle!O:O,MATCH('Banco de Dados'!A3604,Controle!M:M,0))*E3604/100</f>
        <v>#N/A</v>
      </c>
    </row>
    <row r="3605" spans="1:20" hidden="1" x14ac:dyDescent="0.2">
      <c r="A3605" s="158">
        <f>BD_TS!A3604</f>
        <v>0</v>
      </c>
      <c r="B3605" s="158" t="str">
        <f>SUBSTITUTE(SUBSTITUTE(BD_TS!D3604," ",""),"-","/")</f>
        <v/>
      </c>
      <c r="C3605" s="158">
        <f>BD_TS!E3604</f>
        <v>0</v>
      </c>
      <c r="D3605" s="159">
        <f>BD_TS!F3604</f>
        <v>0</v>
      </c>
      <c r="E3605" s="160">
        <f>BD_TS!B3604</f>
        <v>0</v>
      </c>
      <c r="F3605" s="161">
        <f>BD_TS!C3604</f>
        <v>0</v>
      </c>
      <c r="G3605" s="187">
        <f>BD_TS!H3604</f>
        <v>0</v>
      </c>
      <c r="H3605" s="158" t="str">
        <f>IF($A3605=0,"",IFERROR(INDEX(BD_Gestão!A:A,MATCH('Banco de Dados'!$B3605,BD_Gestão!$B:$B,0)),"erro"))</f>
        <v/>
      </c>
      <c r="I3605" s="162" t="str">
        <f>IF($A3605=0,"",IFERROR(INDEX(BD_Gestão!E:E,MATCH('Banco de Dados'!$B3605,BD_Gestão!$B:$B,0)),"erro"))</f>
        <v/>
      </c>
      <c r="J3605" s="186" t="str">
        <f>IF($A3605=0,"",IFERROR(INDEX(BD_Gestão!B:B,MATCH('Banco de Dados'!$B3605,BD_Gestão!$B:$B,0)),"erro"))</f>
        <v/>
      </c>
      <c r="K3605" s="158" t="str">
        <f>IF($A3605=0,"",IFERROR(INDEX(BD_Gestão!C:C,MATCH('Banco de Dados'!$B3605,BD_Gestão!$B:$B,0)),"erro"))</f>
        <v/>
      </c>
      <c r="L3605" s="158" t="str">
        <f>IF($A3605=0,"",IFERROR(INDEX(BD_Gestão!H:H,MATCH('Banco de Dados'!$B3605,BD_Gestão!$B:$B,0)),"erro"))</f>
        <v/>
      </c>
      <c r="M3605" s="161" t="str">
        <f>IF($A3605=0,"",IFERROR(INDEX(BD_Gestão!F:F,MATCH('Banco de Dados'!$B3605,BD_Gestão!$B:$B,0)),"erro"))</f>
        <v/>
      </c>
      <c r="N3605" s="161" t="str">
        <f>IF($A3605=0,"",IFERROR(INDEX(BD_Gestão!J:J,MATCH('Banco de Dados'!$B3605,BD_Gestão!$B:$B,0)),"erro"))</f>
        <v/>
      </c>
      <c r="O3605" s="164" t="str">
        <f>IF($A3605=0,"",IFERROR(INDEX(BD_Gestão!K:K,MATCH('Banco de Dados'!$B3605,BD_Gestão!$B:$B,0)),"erro"))</f>
        <v/>
      </c>
      <c r="P3605" s="169" t="str">
        <f t="shared" si="226"/>
        <v/>
      </c>
      <c r="Q3605" s="170" t="str">
        <f t="shared" si="227"/>
        <v/>
      </c>
      <c r="R3605" s="163" t="e">
        <f t="shared" si="224"/>
        <v>#VALUE!</v>
      </c>
      <c r="S3605" s="163" t="e">
        <f t="shared" si="225"/>
        <v>#VALUE!</v>
      </c>
      <c r="T3605" s="163" t="e">
        <f>INDEX(Controle!O:O,MATCH('Banco de Dados'!A3605,Controle!M:M,0))*E3605/100</f>
        <v>#N/A</v>
      </c>
    </row>
    <row r="3606" spans="1:20" hidden="1" x14ac:dyDescent="0.2">
      <c r="A3606" s="158">
        <f>BD_TS!A3605</f>
        <v>0</v>
      </c>
      <c r="B3606" s="158" t="str">
        <f>SUBSTITUTE(SUBSTITUTE(BD_TS!D3605," ",""),"-","/")</f>
        <v/>
      </c>
      <c r="C3606" s="158">
        <f>BD_TS!E3605</f>
        <v>0</v>
      </c>
      <c r="D3606" s="159">
        <f>BD_TS!F3605</f>
        <v>0</v>
      </c>
      <c r="E3606" s="160">
        <f>BD_TS!B3605</f>
        <v>0</v>
      </c>
      <c r="F3606" s="161">
        <f>BD_TS!C3605</f>
        <v>0</v>
      </c>
      <c r="G3606" s="187">
        <f>BD_TS!H3605</f>
        <v>0</v>
      </c>
      <c r="H3606" s="158" t="str">
        <f>IF($A3606=0,"",IFERROR(INDEX(BD_Gestão!A:A,MATCH('Banco de Dados'!$B3606,BD_Gestão!$B:$B,0)),"erro"))</f>
        <v/>
      </c>
      <c r="I3606" s="162" t="str">
        <f>IF($A3606=0,"",IFERROR(INDEX(BD_Gestão!E:E,MATCH('Banco de Dados'!$B3606,BD_Gestão!$B:$B,0)),"erro"))</f>
        <v/>
      </c>
      <c r="J3606" s="186" t="str">
        <f>IF($A3606=0,"",IFERROR(INDEX(BD_Gestão!B:B,MATCH('Banco de Dados'!$B3606,BD_Gestão!$B:$B,0)),"erro"))</f>
        <v/>
      </c>
      <c r="K3606" s="158" t="str">
        <f>IF($A3606=0,"",IFERROR(INDEX(BD_Gestão!C:C,MATCH('Banco de Dados'!$B3606,BD_Gestão!$B:$B,0)),"erro"))</f>
        <v/>
      </c>
      <c r="L3606" s="158" t="str">
        <f>IF($A3606=0,"",IFERROR(INDEX(BD_Gestão!H:H,MATCH('Banco de Dados'!$B3606,BD_Gestão!$B:$B,0)),"erro"))</f>
        <v/>
      </c>
      <c r="M3606" s="161" t="str">
        <f>IF($A3606=0,"",IFERROR(INDEX(BD_Gestão!F:F,MATCH('Banco de Dados'!$B3606,BD_Gestão!$B:$B,0)),"erro"))</f>
        <v/>
      </c>
      <c r="N3606" s="161" t="str">
        <f>IF($A3606=0,"",IFERROR(INDEX(BD_Gestão!J:J,MATCH('Banco de Dados'!$B3606,BD_Gestão!$B:$B,0)),"erro"))</f>
        <v/>
      </c>
      <c r="O3606" s="164" t="str">
        <f>IF($A3606=0,"",IFERROR(INDEX(BD_Gestão!K:K,MATCH('Banco de Dados'!$B3606,BD_Gestão!$B:$B,0)),"erro"))</f>
        <v/>
      </c>
      <c r="P3606" s="169" t="str">
        <f t="shared" si="226"/>
        <v/>
      </c>
      <c r="Q3606" s="170" t="str">
        <f t="shared" si="227"/>
        <v/>
      </c>
      <c r="R3606" s="163" t="e">
        <f t="shared" si="224"/>
        <v>#VALUE!</v>
      </c>
      <c r="S3606" s="163" t="e">
        <f t="shared" si="225"/>
        <v>#VALUE!</v>
      </c>
      <c r="T3606" s="163" t="e">
        <f>INDEX(Controle!O:O,MATCH('Banco de Dados'!A3606,Controle!M:M,0))*E3606/100</f>
        <v>#N/A</v>
      </c>
    </row>
    <row r="3607" spans="1:20" hidden="1" x14ac:dyDescent="0.2">
      <c r="A3607" s="158">
        <f>BD_TS!A3606</f>
        <v>0</v>
      </c>
      <c r="B3607" s="158" t="str">
        <f>SUBSTITUTE(SUBSTITUTE(BD_TS!D3606," ",""),"-","/")</f>
        <v/>
      </c>
      <c r="C3607" s="158">
        <f>BD_TS!E3606</f>
        <v>0</v>
      </c>
      <c r="D3607" s="159">
        <f>BD_TS!F3606</f>
        <v>0</v>
      </c>
      <c r="E3607" s="160">
        <f>BD_TS!B3606</f>
        <v>0</v>
      </c>
      <c r="F3607" s="161">
        <f>BD_TS!C3606</f>
        <v>0</v>
      </c>
      <c r="G3607" s="187">
        <f>BD_TS!H3606</f>
        <v>0</v>
      </c>
      <c r="H3607" s="158" t="str">
        <f>IF($A3607=0,"",IFERROR(INDEX(BD_Gestão!A:A,MATCH('Banco de Dados'!$B3607,BD_Gestão!$B:$B,0)),"erro"))</f>
        <v/>
      </c>
      <c r="I3607" s="162" t="str">
        <f>IF($A3607=0,"",IFERROR(INDEX(BD_Gestão!E:E,MATCH('Banco de Dados'!$B3607,BD_Gestão!$B:$B,0)),"erro"))</f>
        <v/>
      </c>
      <c r="J3607" s="186" t="str">
        <f>IF($A3607=0,"",IFERROR(INDEX(BD_Gestão!B:B,MATCH('Banco de Dados'!$B3607,BD_Gestão!$B:$B,0)),"erro"))</f>
        <v/>
      </c>
      <c r="K3607" s="158" t="str">
        <f>IF($A3607=0,"",IFERROR(INDEX(BD_Gestão!C:C,MATCH('Banco de Dados'!$B3607,BD_Gestão!$B:$B,0)),"erro"))</f>
        <v/>
      </c>
      <c r="L3607" s="158" t="str">
        <f>IF($A3607=0,"",IFERROR(INDEX(BD_Gestão!H:H,MATCH('Banco de Dados'!$B3607,BD_Gestão!$B:$B,0)),"erro"))</f>
        <v/>
      </c>
      <c r="M3607" s="161" t="str">
        <f>IF($A3607=0,"",IFERROR(INDEX(BD_Gestão!F:F,MATCH('Banco de Dados'!$B3607,BD_Gestão!$B:$B,0)),"erro"))</f>
        <v/>
      </c>
      <c r="N3607" s="161" t="str">
        <f>IF($A3607=0,"",IFERROR(INDEX(BD_Gestão!J:J,MATCH('Banco de Dados'!$B3607,BD_Gestão!$B:$B,0)),"erro"))</f>
        <v/>
      </c>
      <c r="O3607" s="164" t="str">
        <f>IF($A3607=0,"",IFERROR(INDEX(BD_Gestão!K:K,MATCH('Banco de Dados'!$B3607,BD_Gestão!$B:$B,0)),"erro"))</f>
        <v/>
      </c>
      <c r="P3607" s="169" t="str">
        <f t="shared" si="226"/>
        <v/>
      </c>
      <c r="Q3607" s="170" t="str">
        <f t="shared" si="227"/>
        <v/>
      </c>
      <c r="R3607" s="163" t="e">
        <f t="shared" si="224"/>
        <v>#VALUE!</v>
      </c>
      <c r="S3607" s="163" t="e">
        <f t="shared" si="225"/>
        <v>#VALUE!</v>
      </c>
      <c r="T3607" s="163" t="e">
        <f>INDEX(Controle!O:O,MATCH('Banco de Dados'!A3607,Controle!M:M,0))*E3607/100</f>
        <v>#N/A</v>
      </c>
    </row>
    <row r="3608" spans="1:20" hidden="1" x14ac:dyDescent="0.2">
      <c r="A3608" s="158">
        <f>BD_TS!A3607</f>
        <v>0</v>
      </c>
      <c r="B3608" s="158" t="str">
        <f>SUBSTITUTE(SUBSTITUTE(BD_TS!D3607," ",""),"-","/")</f>
        <v/>
      </c>
      <c r="C3608" s="158">
        <f>BD_TS!E3607</f>
        <v>0</v>
      </c>
      <c r="D3608" s="159">
        <f>BD_TS!F3607</f>
        <v>0</v>
      </c>
      <c r="E3608" s="160">
        <f>BD_TS!B3607</f>
        <v>0</v>
      </c>
      <c r="F3608" s="161">
        <f>BD_TS!C3607</f>
        <v>0</v>
      </c>
      <c r="G3608" s="187">
        <f>BD_TS!H3607</f>
        <v>0</v>
      </c>
      <c r="H3608" s="158" t="str">
        <f>IF($A3608=0,"",IFERROR(INDEX(BD_Gestão!A:A,MATCH('Banco de Dados'!$B3608,BD_Gestão!$B:$B,0)),"erro"))</f>
        <v/>
      </c>
      <c r="I3608" s="162" t="str">
        <f>IF($A3608=0,"",IFERROR(INDEX(BD_Gestão!E:E,MATCH('Banco de Dados'!$B3608,BD_Gestão!$B:$B,0)),"erro"))</f>
        <v/>
      </c>
      <c r="J3608" s="186" t="str">
        <f>IF($A3608=0,"",IFERROR(INDEX(BD_Gestão!B:B,MATCH('Banco de Dados'!$B3608,BD_Gestão!$B:$B,0)),"erro"))</f>
        <v/>
      </c>
      <c r="K3608" s="158" t="str">
        <f>IF($A3608=0,"",IFERROR(INDEX(BD_Gestão!C:C,MATCH('Banco de Dados'!$B3608,BD_Gestão!$B:$B,0)),"erro"))</f>
        <v/>
      </c>
      <c r="L3608" s="158" t="str">
        <f>IF($A3608=0,"",IFERROR(INDEX(BD_Gestão!H:H,MATCH('Banco de Dados'!$B3608,BD_Gestão!$B:$B,0)),"erro"))</f>
        <v/>
      </c>
      <c r="M3608" s="161" t="str">
        <f>IF($A3608=0,"",IFERROR(INDEX(BD_Gestão!F:F,MATCH('Banco de Dados'!$B3608,BD_Gestão!$B:$B,0)),"erro"))</f>
        <v/>
      </c>
      <c r="N3608" s="161" t="str">
        <f>IF($A3608=0,"",IFERROR(INDEX(BD_Gestão!J:J,MATCH('Banco de Dados'!$B3608,BD_Gestão!$B:$B,0)),"erro"))</f>
        <v/>
      </c>
      <c r="O3608" s="164" t="str">
        <f>IF($A3608=0,"",IFERROR(INDEX(BD_Gestão!K:K,MATCH('Banco de Dados'!$B3608,BD_Gestão!$B:$B,0)),"erro"))</f>
        <v/>
      </c>
      <c r="P3608" s="169" t="str">
        <f t="shared" si="226"/>
        <v/>
      </c>
      <c r="Q3608" s="170" t="str">
        <f t="shared" si="227"/>
        <v/>
      </c>
      <c r="R3608" s="163" t="e">
        <f t="shared" si="224"/>
        <v>#VALUE!</v>
      </c>
      <c r="S3608" s="163" t="e">
        <f t="shared" si="225"/>
        <v>#VALUE!</v>
      </c>
      <c r="T3608" s="163" t="e">
        <f>INDEX(Controle!O:O,MATCH('Banco de Dados'!A3608,Controle!M:M,0))*E3608/100</f>
        <v>#N/A</v>
      </c>
    </row>
    <row r="3609" spans="1:20" hidden="1" x14ac:dyDescent="0.2">
      <c r="A3609" s="158">
        <f>BD_TS!A3608</f>
        <v>0</v>
      </c>
      <c r="B3609" s="158" t="str">
        <f>SUBSTITUTE(SUBSTITUTE(BD_TS!D3608," ",""),"-","/")</f>
        <v/>
      </c>
      <c r="C3609" s="158">
        <f>BD_TS!E3608</f>
        <v>0</v>
      </c>
      <c r="D3609" s="159">
        <f>BD_TS!F3608</f>
        <v>0</v>
      </c>
      <c r="E3609" s="160">
        <f>BD_TS!B3608</f>
        <v>0</v>
      </c>
      <c r="F3609" s="161">
        <f>BD_TS!C3608</f>
        <v>0</v>
      </c>
      <c r="G3609" s="187">
        <f>BD_TS!H3608</f>
        <v>0</v>
      </c>
      <c r="H3609" s="158" t="str">
        <f>IF($A3609=0,"",IFERROR(INDEX(BD_Gestão!A:A,MATCH('Banco de Dados'!$B3609,BD_Gestão!$B:$B,0)),"erro"))</f>
        <v/>
      </c>
      <c r="I3609" s="162" t="str">
        <f>IF($A3609=0,"",IFERROR(INDEX(BD_Gestão!E:E,MATCH('Banco de Dados'!$B3609,BD_Gestão!$B:$B,0)),"erro"))</f>
        <v/>
      </c>
      <c r="J3609" s="186" t="str">
        <f>IF($A3609=0,"",IFERROR(INDEX(BD_Gestão!B:B,MATCH('Banco de Dados'!$B3609,BD_Gestão!$B:$B,0)),"erro"))</f>
        <v/>
      </c>
      <c r="K3609" s="158" t="str">
        <f>IF($A3609=0,"",IFERROR(INDEX(BD_Gestão!C:C,MATCH('Banco de Dados'!$B3609,BD_Gestão!$B:$B,0)),"erro"))</f>
        <v/>
      </c>
      <c r="L3609" s="158" t="str">
        <f>IF($A3609=0,"",IFERROR(INDEX(BD_Gestão!H:H,MATCH('Banco de Dados'!$B3609,BD_Gestão!$B:$B,0)),"erro"))</f>
        <v/>
      </c>
      <c r="M3609" s="161" t="str">
        <f>IF($A3609=0,"",IFERROR(INDEX(BD_Gestão!F:F,MATCH('Banco de Dados'!$B3609,BD_Gestão!$B:$B,0)),"erro"))</f>
        <v/>
      </c>
      <c r="N3609" s="161" t="str">
        <f>IF($A3609=0,"",IFERROR(INDEX(BD_Gestão!J:J,MATCH('Banco de Dados'!$B3609,BD_Gestão!$B:$B,0)),"erro"))</f>
        <v/>
      </c>
      <c r="O3609" s="164" t="str">
        <f>IF($A3609=0,"",IFERROR(INDEX(BD_Gestão!K:K,MATCH('Banco de Dados'!$B3609,BD_Gestão!$B:$B,0)),"erro"))</f>
        <v/>
      </c>
      <c r="P3609" s="169" t="str">
        <f t="shared" si="226"/>
        <v/>
      </c>
      <c r="Q3609" s="170" t="str">
        <f t="shared" si="227"/>
        <v/>
      </c>
      <c r="R3609" s="163" t="e">
        <f t="shared" si="224"/>
        <v>#VALUE!</v>
      </c>
      <c r="S3609" s="163" t="e">
        <f t="shared" si="225"/>
        <v>#VALUE!</v>
      </c>
      <c r="T3609" s="163" t="e">
        <f>INDEX(Controle!O:O,MATCH('Banco de Dados'!A3609,Controle!M:M,0))*E3609/100</f>
        <v>#N/A</v>
      </c>
    </row>
    <row r="3610" spans="1:20" hidden="1" x14ac:dyDescent="0.2">
      <c r="A3610" s="158">
        <f>BD_TS!A3609</f>
        <v>0</v>
      </c>
      <c r="B3610" s="158" t="str">
        <f>SUBSTITUTE(SUBSTITUTE(BD_TS!D3609," ",""),"-","/")</f>
        <v/>
      </c>
      <c r="C3610" s="158">
        <f>BD_TS!E3609</f>
        <v>0</v>
      </c>
      <c r="D3610" s="159">
        <f>BD_TS!F3609</f>
        <v>0</v>
      </c>
      <c r="E3610" s="160">
        <f>BD_TS!B3609</f>
        <v>0</v>
      </c>
      <c r="F3610" s="161">
        <f>BD_TS!C3609</f>
        <v>0</v>
      </c>
      <c r="G3610" s="187">
        <f>BD_TS!H3609</f>
        <v>0</v>
      </c>
      <c r="H3610" s="158" t="str">
        <f>IF($A3610=0,"",IFERROR(INDEX(BD_Gestão!A:A,MATCH('Banco de Dados'!$B3610,BD_Gestão!$B:$B,0)),"erro"))</f>
        <v/>
      </c>
      <c r="I3610" s="162" t="str">
        <f>IF($A3610=0,"",IFERROR(INDEX(BD_Gestão!E:E,MATCH('Banco de Dados'!$B3610,BD_Gestão!$B:$B,0)),"erro"))</f>
        <v/>
      </c>
      <c r="J3610" s="186" t="str">
        <f>IF($A3610=0,"",IFERROR(INDEX(BD_Gestão!B:B,MATCH('Banco de Dados'!$B3610,BD_Gestão!$B:$B,0)),"erro"))</f>
        <v/>
      </c>
      <c r="K3610" s="158" t="str">
        <f>IF($A3610=0,"",IFERROR(INDEX(BD_Gestão!C:C,MATCH('Banco de Dados'!$B3610,BD_Gestão!$B:$B,0)),"erro"))</f>
        <v/>
      </c>
      <c r="L3610" s="158" t="str">
        <f>IF($A3610=0,"",IFERROR(INDEX(BD_Gestão!H:H,MATCH('Banco de Dados'!$B3610,BD_Gestão!$B:$B,0)),"erro"))</f>
        <v/>
      </c>
      <c r="M3610" s="161" t="str">
        <f>IF($A3610=0,"",IFERROR(INDEX(BD_Gestão!F:F,MATCH('Banco de Dados'!$B3610,BD_Gestão!$B:$B,0)),"erro"))</f>
        <v/>
      </c>
      <c r="N3610" s="161" t="str">
        <f>IF($A3610=0,"",IFERROR(INDEX(BD_Gestão!J:J,MATCH('Banco de Dados'!$B3610,BD_Gestão!$B:$B,0)),"erro"))</f>
        <v/>
      </c>
      <c r="O3610" s="164" t="str">
        <f>IF($A3610=0,"",IFERROR(INDEX(BD_Gestão!K:K,MATCH('Banco de Dados'!$B3610,BD_Gestão!$B:$B,0)),"erro"))</f>
        <v/>
      </c>
      <c r="P3610" s="169" t="str">
        <f t="shared" si="226"/>
        <v/>
      </c>
      <c r="Q3610" s="170" t="str">
        <f t="shared" si="227"/>
        <v/>
      </c>
      <c r="R3610" s="163" t="e">
        <f t="shared" si="224"/>
        <v>#VALUE!</v>
      </c>
      <c r="S3610" s="163" t="e">
        <f t="shared" si="225"/>
        <v>#VALUE!</v>
      </c>
      <c r="T3610" s="163" t="e">
        <f>INDEX(Controle!O:O,MATCH('Banco de Dados'!A3610,Controle!M:M,0))*E3610/100</f>
        <v>#N/A</v>
      </c>
    </row>
    <row r="3611" spans="1:20" hidden="1" x14ac:dyDescent="0.2">
      <c r="A3611" s="158">
        <f>BD_TS!A3610</f>
        <v>0</v>
      </c>
      <c r="B3611" s="158" t="str">
        <f>SUBSTITUTE(SUBSTITUTE(BD_TS!D3610," ",""),"-","/")</f>
        <v/>
      </c>
      <c r="C3611" s="158">
        <f>BD_TS!E3610</f>
        <v>0</v>
      </c>
      <c r="D3611" s="159">
        <f>BD_TS!F3610</f>
        <v>0</v>
      </c>
      <c r="E3611" s="160">
        <f>BD_TS!B3610</f>
        <v>0</v>
      </c>
      <c r="F3611" s="161">
        <f>BD_TS!C3610</f>
        <v>0</v>
      </c>
      <c r="G3611" s="187">
        <f>BD_TS!H3610</f>
        <v>0</v>
      </c>
      <c r="H3611" s="158" t="str">
        <f>IF($A3611=0,"",IFERROR(INDEX(BD_Gestão!A:A,MATCH('Banco de Dados'!$B3611,BD_Gestão!$B:$B,0)),"erro"))</f>
        <v/>
      </c>
      <c r="I3611" s="162" t="str">
        <f>IF($A3611=0,"",IFERROR(INDEX(BD_Gestão!E:E,MATCH('Banco de Dados'!$B3611,BD_Gestão!$B:$B,0)),"erro"))</f>
        <v/>
      </c>
      <c r="J3611" s="186" t="str">
        <f>IF($A3611=0,"",IFERROR(INDEX(BD_Gestão!B:B,MATCH('Banco de Dados'!$B3611,BD_Gestão!$B:$B,0)),"erro"))</f>
        <v/>
      </c>
      <c r="K3611" s="158" t="str">
        <f>IF($A3611=0,"",IFERROR(INDEX(BD_Gestão!C:C,MATCH('Banco de Dados'!$B3611,BD_Gestão!$B:$B,0)),"erro"))</f>
        <v/>
      </c>
      <c r="L3611" s="158" t="str">
        <f>IF($A3611=0,"",IFERROR(INDEX(BD_Gestão!H:H,MATCH('Banco de Dados'!$B3611,BD_Gestão!$B:$B,0)),"erro"))</f>
        <v/>
      </c>
      <c r="M3611" s="161" t="str">
        <f>IF($A3611=0,"",IFERROR(INDEX(BD_Gestão!F:F,MATCH('Banco de Dados'!$B3611,BD_Gestão!$B:$B,0)),"erro"))</f>
        <v/>
      </c>
      <c r="N3611" s="161" t="str">
        <f>IF($A3611=0,"",IFERROR(INDEX(BD_Gestão!J:J,MATCH('Banco de Dados'!$B3611,BD_Gestão!$B:$B,0)),"erro"))</f>
        <v/>
      </c>
      <c r="O3611" s="164" t="str">
        <f>IF($A3611=0,"",IFERROR(INDEX(BD_Gestão!K:K,MATCH('Banco de Dados'!$B3611,BD_Gestão!$B:$B,0)),"erro"))</f>
        <v/>
      </c>
      <c r="P3611" s="169" t="str">
        <f t="shared" si="226"/>
        <v/>
      </c>
      <c r="Q3611" s="170" t="str">
        <f t="shared" si="227"/>
        <v/>
      </c>
      <c r="R3611" s="163" t="e">
        <f t="shared" si="224"/>
        <v>#VALUE!</v>
      </c>
      <c r="S3611" s="163" t="e">
        <f t="shared" si="225"/>
        <v>#VALUE!</v>
      </c>
      <c r="T3611" s="163" t="e">
        <f>INDEX(Controle!O:O,MATCH('Banco de Dados'!A3611,Controle!M:M,0))*E3611/100</f>
        <v>#N/A</v>
      </c>
    </row>
    <row r="3612" spans="1:20" hidden="1" x14ac:dyDescent="0.2">
      <c r="A3612" s="158">
        <f>BD_TS!A3611</f>
        <v>0</v>
      </c>
      <c r="B3612" s="158" t="str">
        <f>SUBSTITUTE(SUBSTITUTE(BD_TS!D3611," ",""),"-","/")</f>
        <v/>
      </c>
      <c r="C3612" s="158">
        <f>BD_TS!E3611</f>
        <v>0</v>
      </c>
      <c r="D3612" s="159">
        <f>BD_TS!F3611</f>
        <v>0</v>
      </c>
      <c r="E3612" s="160">
        <f>BD_TS!B3611</f>
        <v>0</v>
      </c>
      <c r="F3612" s="161">
        <f>BD_TS!C3611</f>
        <v>0</v>
      </c>
      <c r="G3612" s="187">
        <f>BD_TS!H3611</f>
        <v>0</v>
      </c>
      <c r="H3612" s="158" t="str">
        <f>IF($A3612=0,"",IFERROR(INDEX(BD_Gestão!A:A,MATCH('Banco de Dados'!$B3612,BD_Gestão!$B:$B,0)),"erro"))</f>
        <v/>
      </c>
      <c r="I3612" s="162" t="str">
        <f>IF($A3612=0,"",IFERROR(INDEX(BD_Gestão!E:E,MATCH('Banco de Dados'!$B3612,BD_Gestão!$B:$B,0)),"erro"))</f>
        <v/>
      </c>
      <c r="J3612" s="186" t="str">
        <f>IF($A3612=0,"",IFERROR(INDEX(BD_Gestão!B:B,MATCH('Banco de Dados'!$B3612,BD_Gestão!$B:$B,0)),"erro"))</f>
        <v/>
      </c>
      <c r="K3612" s="158" t="str">
        <f>IF($A3612=0,"",IFERROR(INDEX(BD_Gestão!C:C,MATCH('Banco de Dados'!$B3612,BD_Gestão!$B:$B,0)),"erro"))</f>
        <v/>
      </c>
      <c r="L3612" s="158" t="str">
        <f>IF($A3612=0,"",IFERROR(INDEX(BD_Gestão!H:H,MATCH('Banco de Dados'!$B3612,BD_Gestão!$B:$B,0)),"erro"))</f>
        <v/>
      </c>
      <c r="M3612" s="161" t="str">
        <f>IF($A3612=0,"",IFERROR(INDEX(BD_Gestão!F:F,MATCH('Banco de Dados'!$B3612,BD_Gestão!$B:$B,0)),"erro"))</f>
        <v/>
      </c>
      <c r="N3612" s="161" t="str">
        <f>IF($A3612=0,"",IFERROR(INDEX(BD_Gestão!J:J,MATCH('Banco de Dados'!$B3612,BD_Gestão!$B:$B,0)),"erro"))</f>
        <v/>
      </c>
      <c r="O3612" s="164" t="str">
        <f>IF($A3612=0,"",IFERROR(INDEX(BD_Gestão!K:K,MATCH('Banco de Dados'!$B3612,BD_Gestão!$B:$B,0)),"erro"))</f>
        <v/>
      </c>
      <c r="P3612" s="169" t="str">
        <f t="shared" si="226"/>
        <v/>
      </c>
      <c r="Q3612" s="170" t="str">
        <f t="shared" si="227"/>
        <v/>
      </c>
      <c r="R3612" s="163" t="e">
        <f t="shared" si="224"/>
        <v>#VALUE!</v>
      </c>
      <c r="S3612" s="163" t="e">
        <f t="shared" si="225"/>
        <v>#VALUE!</v>
      </c>
      <c r="T3612" s="163" t="e">
        <f>INDEX(Controle!O:O,MATCH('Banco de Dados'!A3612,Controle!M:M,0))*E3612/100</f>
        <v>#N/A</v>
      </c>
    </row>
    <row r="3613" spans="1:20" hidden="1" x14ac:dyDescent="0.2">
      <c r="A3613" s="158">
        <f>BD_TS!A3612</f>
        <v>0</v>
      </c>
      <c r="B3613" s="158" t="str">
        <f>SUBSTITUTE(SUBSTITUTE(BD_TS!D3612," ",""),"-","/")</f>
        <v/>
      </c>
      <c r="C3613" s="158">
        <f>BD_TS!E3612</f>
        <v>0</v>
      </c>
      <c r="D3613" s="159">
        <f>BD_TS!F3612</f>
        <v>0</v>
      </c>
      <c r="E3613" s="160">
        <f>BD_TS!B3612</f>
        <v>0</v>
      </c>
      <c r="F3613" s="161">
        <f>BD_TS!C3612</f>
        <v>0</v>
      </c>
      <c r="G3613" s="187">
        <f>BD_TS!H3612</f>
        <v>0</v>
      </c>
      <c r="H3613" s="158" t="str">
        <f>IF($A3613=0,"",IFERROR(INDEX(BD_Gestão!A:A,MATCH('Banco de Dados'!$B3613,BD_Gestão!$B:$B,0)),"erro"))</f>
        <v/>
      </c>
      <c r="I3613" s="162" t="str">
        <f>IF($A3613=0,"",IFERROR(INDEX(BD_Gestão!E:E,MATCH('Banco de Dados'!$B3613,BD_Gestão!$B:$B,0)),"erro"))</f>
        <v/>
      </c>
      <c r="J3613" s="186" t="str">
        <f>IF($A3613=0,"",IFERROR(INDEX(BD_Gestão!B:B,MATCH('Banco de Dados'!$B3613,BD_Gestão!$B:$B,0)),"erro"))</f>
        <v/>
      </c>
      <c r="K3613" s="158" t="str">
        <f>IF($A3613=0,"",IFERROR(INDEX(BD_Gestão!C:C,MATCH('Banco de Dados'!$B3613,BD_Gestão!$B:$B,0)),"erro"))</f>
        <v/>
      </c>
      <c r="L3613" s="158" t="str">
        <f>IF($A3613=0,"",IFERROR(INDEX(BD_Gestão!H:H,MATCH('Banco de Dados'!$B3613,BD_Gestão!$B:$B,0)),"erro"))</f>
        <v/>
      </c>
      <c r="M3613" s="161" t="str">
        <f>IF($A3613=0,"",IFERROR(INDEX(BD_Gestão!F:F,MATCH('Banco de Dados'!$B3613,BD_Gestão!$B:$B,0)),"erro"))</f>
        <v/>
      </c>
      <c r="N3613" s="161" t="str">
        <f>IF($A3613=0,"",IFERROR(INDEX(BD_Gestão!J:J,MATCH('Banco de Dados'!$B3613,BD_Gestão!$B:$B,0)),"erro"))</f>
        <v/>
      </c>
      <c r="O3613" s="164" t="str">
        <f>IF($A3613=0,"",IFERROR(INDEX(BD_Gestão!K:K,MATCH('Banco de Dados'!$B3613,BD_Gestão!$B:$B,0)),"erro"))</f>
        <v/>
      </c>
      <c r="P3613" s="169" t="str">
        <f t="shared" si="226"/>
        <v/>
      </c>
      <c r="Q3613" s="170" t="str">
        <f t="shared" si="227"/>
        <v/>
      </c>
      <c r="R3613" s="163" t="e">
        <f t="shared" si="224"/>
        <v>#VALUE!</v>
      </c>
      <c r="S3613" s="163" t="e">
        <f t="shared" si="225"/>
        <v>#VALUE!</v>
      </c>
      <c r="T3613" s="163" t="e">
        <f>INDEX(Controle!O:O,MATCH('Banco de Dados'!A3613,Controle!M:M,0))*E3613/100</f>
        <v>#N/A</v>
      </c>
    </row>
    <row r="3614" spans="1:20" hidden="1" x14ac:dyDescent="0.2">
      <c r="A3614" s="158">
        <f>BD_TS!A3613</f>
        <v>0</v>
      </c>
      <c r="B3614" s="158" t="str">
        <f>SUBSTITUTE(SUBSTITUTE(BD_TS!D3613," ",""),"-","/")</f>
        <v/>
      </c>
      <c r="C3614" s="158">
        <f>BD_TS!E3613</f>
        <v>0</v>
      </c>
      <c r="D3614" s="159">
        <f>BD_TS!F3613</f>
        <v>0</v>
      </c>
      <c r="E3614" s="160">
        <f>BD_TS!B3613</f>
        <v>0</v>
      </c>
      <c r="F3614" s="161">
        <f>BD_TS!C3613</f>
        <v>0</v>
      </c>
      <c r="G3614" s="187">
        <f>BD_TS!H3613</f>
        <v>0</v>
      </c>
      <c r="H3614" s="158" t="str">
        <f>IF($A3614=0,"",IFERROR(INDEX(BD_Gestão!A:A,MATCH('Banco de Dados'!$B3614,BD_Gestão!$B:$B,0)),"erro"))</f>
        <v/>
      </c>
      <c r="I3614" s="162" t="str">
        <f>IF($A3614=0,"",IFERROR(INDEX(BD_Gestão!E:E,MATCH('Banco de Dados'!$B3614,BD_Gestão!$B:$B,0)),"erro"))</f>
        <v/>
      </c>
      <c r="J3614" s="186" t="str">
        <f>IF($A3614=0,"",IFERROR(INDEX(BD_Gestão!B:B,MATCH('Banco de Dados'!$B3614,BD_Gestão!$B:$B,0)),"erro"))</f>
        <v/>
      </c>
      <c r="K3614" s="158" t="str">
        <f>IF($A3614=0,"",IFERROR(INDEX(BD_Gestão!C:C,MATCH('Banco de Dados'!$B3614,BD_Gestão!$B:$B,0)),"erro"))</f>
        <v/>
      </c>
      <c r="L3614" s="158" t="str">
        <f>IF($A3614=0,"",IFERROR(INDEX(BD_Gestão!H:H,MATCH('Banco de Dados'!$B3614,BD_Gestão!$B:$B,0)),"erro"))</f>
        <v/>
      </c>
      <c r="M3614" s="161" t="str">
        <f>IF($A3614=0,"",IFERROR(INDEX(BD_Gestão!F:F,MATCH('Banco de Dados'!$B3614,BD_Gestão!$B:$B,0)),"erro"))</f>
        <v/>
      </c>
      <c r="N3614" s="161" t="str">
        <f>IF($A3614=0,"",IFERROR(INDEX(BD_Gestão!J:J,MATCH('Banco de Dados'!$B3614,BD_Gestão!$B:$B,0)),"erro"))</f>
        <v/>
      </c>
      <c r="O3614" s="164" t="str">
        <f>IF($A3614=0,"",IFERROR(INDEX(BD_Gestão!K:K,MATCH('Banco de Dados'!$B3614,BD_Gestão!$B:$B,0)),"erro"))</f>
        <v/>
      </c>
      <c r="P3614" s="169" t="str">
        <f t="shared" si="226"/>
        <v/>
      </c>
      <c r="Q3614" s="170" t="str">
        <f t="shared" si="227"/>
        <v/>
      </c>
      <c r="R3614" s="163" t="e">
        <f t="shared" si="224"/>
        <v>#VALUE!</v>
      </c>
      <c r="S3614" s="163" t="e">
        <f t="shared" si="225"/>
        <v>#VALUE!</v>
      </c>
      <c r="T3614" s="163" t="e">
        <f>INDEX(Controle!O:O,MATCH('Banco de Dados'!A3614,Controle!M:M,0))*E3614/100</f>
        <v>#N/A</v>
      </c>
    </row>
    <row r="3615" spans="1:20" hidden="1" x14ac:dyDescent="0.2">
      <c r="A3615" s="158">
        <f>BD_TS!A3614</f>
        <v>0</v>
      </c>
      <c r="B3615" s="158" t="str">
        <f>SUBSTITUTE(SUBSTITUTE(BD_TS!D3614," ",""),"-","/")</f>
        <v/>
      </c>
      <c r="C3615" s="158">
        <f>BD_TS!E3614</f>
        <v>0</v>
      </c>
      <c r="D3615" s="159">
        <f>BD_TS!F3614</f>
        <v>0</v>
      </c>
      <c r="E3615" s="160">
        <f>BD_TS!B3614</f>
        <v>0</v>
      </c>
      <c r="F3615" s="161">
        <f>BD_TS!C3614</f>
        <v>0</v>
      </c>
      <c r="G3615" s="187">
        <f>BD_TS!H3614</f>
        <v>0</v>
      </c>
      <c r="H3615" s="158" t="str">
        <f>IF($A3615=0,"",IFERROR(INDEX(BD_Gestão!A:A,MATCH('Banco de Dados'!$B3615,BD_Gestão!$B:$B,0)),"erro"))</f>
        <v/>
      </c>
      <c r="I3615" s="162" t="str">
        <f>IF($A3615=0,"",IFERROR(INDEX(BD_Gestão!E:E,MATCH('Banco de Dados'!$B3615,BD_Gestão!$B:$B,0)),"erro"))</f>
        <v/>
      </c>
      <c r="J3615" s="186" t="str">
        <f>IF($A3615=0,"",IFERROR(INDEX(BD_Gestão!B:B,MATCH('Banco de Dados'!$B3615,BD_Gestão!$B:$B,0)),"erro"))</f>
        <v/>
      </c>
      <c r="K3615" s="158" t="str">
        <f>IF($A3615=0,"",IFERROR(INDEX(BD_Gestão!C:C,MATCH('Banco de Dados'!$B3615,BD_Gestão!$B:$B,0)),"erro"))</f>
        <v/>
      </c>
      <c r="L3615" s="158" t="str">
        <f>IF($A3615=0,"",IFERROR(INDEX(BD_Gestão!H:H,MATCH('Banco de Dados'!$B3615,BD_Gestão!$B:$B,0)),"erro"))</f>
        <v/>
      </c>
      <c r="M3615" s="161" t="str">
        <f>IF($A3615=0,"",IFERROR(INDEX(BD_Gestão!F:F,MATCH('Banco de Dados'!$B3615,BD_Gestão!$B:$B,0)),"erro"))</f>
        <v/>
      </c>
      <c r="N3615" s="161" t="str">
        <f>IF($A3615=0,"",IFERROR(INDEX(BD_Gestão!J:J,MATCH('Banco de Dados'!$B3615,BD_Gestão!$B:$B,0)),"erro"))</f>
        <v/>
      </c>
      <c r="O3615" s="164" t="str">
        <f>IF($A3615=0,"",IFERROR(INDEX(BD_Gestão!K:K,MATCH('Banco de Dados'!$B3615,BD_Gestão!$B:$B,0)),"erro"))</f>
        <v/>
      </c>
      <c r="P3615" s="169" t="str">
        <f t="shared" si="226"/>
        <v/>
      </c>
      <c r="Q3615" s="170" t="str">
        <f t="shared" si="227"/>
        <v/>
      </c>
      <c r="R3615" s="163" t="e">
        <f t="shared" si="224"/>
        <v>#VALUE!</v>
      </c>
      <c r="S3615" s="163" t="e">
        <f t="shared" si="225"/>
        <v>#VALUE!</v>
      </c>
      <c r="T3615" s="163" t="e">
        <f>INDEX(Controle!O:O,MATCH('Banco de Dados'!A3615,Controle!M:M,0))*E3615/100</f>
        <v>#N/A</v>
      </c>
    </row>
    <row r="3616" spans="1:20" hidden="1" x14ac:dyDescent="0.2">
      <c r="A3616" s="158">
        <f>BD_TS!A3615</f>
        <v>0</v>
      </c>
      <c r="B3616" s="158" t="str">
        <f>SUBSTITUTE(SUBSTITUTE(BD_TS!D3615," ",""),"-","/")</f>
        <v/>
      </c>
      <c r="C3616" s="158">
        <f>BD_TS!E3615</f>
        <v>0</v>
      </c>
      <c r="D3616" s="159">
        <f>BD_TS!F3615</f>
        <v>0</v>
      </c>
      <c r="E3616" s="160">
        <f>BD_TS!B3615</f>
        <v>0</v>
      </c>
      <c r="F3616" s="161">
        <f>BD_TS!C3615</f>
        <v>0</v>
      </c>
      <c r="G3616" s="187">
        <f>BD_TS!H3615</f>
        <v>0</v>
      </c>
      <c r="H3616" s="158" t="str">
        <f>IF($A3616=0,"",IFERROR(INDEX(BD_Gestão!A:A,MATCH('Banco de Dados'!$B3616,BD_Gestão!$B:$B,0)),"erro"))</f>
        <v/>
      </c>
      <c r="I3616" s="162" t="str">
        <f>IF($A3616=0,"",IFERROR(INDEX(BD_Gestão!E:E,MATCH('Banco de Dados'!$B3616,BD_Gestão!$B:$B,0)),"erro"))</f>
        <v/>
      </c>
      <c r="J3616" s="186" t="str">
        <f>IF($A3616=0,"",IFERROR(INDEX(BD_Gestão!B:B,MATCH('Banco de Dados'!$B3616,BD_Gestão!$B:$B,0)),"erro"))</f>
        <v/>
      </c>
      <c r="K3616" s="158" t="str">
        <f>IF($A3616=0,"",IFERROR(INDEX(BD_Gestão!C:C,MATCH('Banco de Dados'!$B3616,BD_Gestão!$B:$B,0)),"erro"))</f>
        <v/>
      </c>
      <c r="L3616" s="158" t="str">
        <f>IF($A3616=0,"",IFERROR(INDEX(BD_Gestão!H:H,MATCH('Banco de Dados'!$B3616,BD_Gestão!$B:$B,0)),"erro"))</f>
        <v/>
      </c>
      <c r="M3616" s="161" t="str">
        <f>IF($A3616=0,"",IFERROR(INDEX(BD_Gestão!F:F,MATCH('Banco de Dados'!$B3616,BD_Gestão!$B:$B,0)),"erro"))</f>
        <v/>
      </c>
      <c r="N3616" s="161" t="str">
        <f>IF($A3616=0,"",IFERROR(INDEX(BD_Gestão!J:J,MATCH('Banco de Dados'!$B3616,BD_Gestão!$B:$B,0)),"erro"))</f>
        <v/>
      </c>
      <c r="O3616" s="164" t="str">
        <f>IF($A3616=0,"",IFERROR(INDEX(BD_Gestão!K:K,MATCH('Banco de Dados'!$B3616,BD_Gestão!$B:$B,0)),"erro"))</f>
        <v/>
      </c>
      <c r="P3616" s="169" t="str">
        <f t="shared" si="226"/>
        <v/>
      </c>
      <c r="Q3616" s="170" t="str">
        <f t="shared" si="227"/>
        <v/>
      </c>
      <c r="R3616" s="163" t="e">
        <f t="shared" si="224"/>
        <v>#VALUE!</v>
      </c>
      <c r="S3616" s="163" t="e">
        <f t="shared" si="225"/>
        <v>#VALUE!</v>
      </c>
      <c r="T3616" s="163" t="e">
        <f>INDEX(Controle!O:O,MATCH('Banco de Dados'!A3616,Controle!M:M,0))*E3616/100</f>
        <v>#N/A</v>
      </c>
    </row>
    <row r="3617" spans="1:20" hidden="1" x14ac:dyDescent="0.2">
      <c r="A3617" s="158">
        <f>BD_TS!A3616</f>
        <v>0</v>
      </c>
      <c r="B3617" s="158" t="str">
        <f>SUBSTITUTE(SUBSTITUTE(BD_TS!D3616," ",""),"-","/")</f>
        <v/>
      </c>
      <c r="C3617" s="158">
        <f>BD_TS!E3616</f>
        <v>0</v>
      </c>
      <c r="D3617" s="159">
        <f>BD_TS!F3616</f>
        <v>0</v>
      </c>
      <c r="E3617" s="160">
        <f>BD_TS!B3616</f>
        <v>0</v>
      </c>
      <c r="F3617" s="161">
        <f>BD_TS!C3616</f>
        <v>0</v>
      </c>
      <c r="G3617" s="187">
        <f>BD_TS!H3616</f>
        <v>0</v>
      </c>
      <c r="H3617" s="158" t="str">
        <f>IF($A3617=0,"",IFERROR(INDEX(BD_Gestão!A:A,MATCH('Banco de Dados'!$B3617,BD_Gestão!$B:$B,0)),"erro"))</f>
        <v/>
      </c>
      <c r="I3617" s="162" t="str">
        <f>IF($A3617=0,"",IFERROR(INDEX(BD_Gestão!E:E,MATCH('Banco de Dados'!$B3617,BD_Gestão!$B:$B,0)),"erro"))</f>
        <v/>
      </c>
      <c r="J3617" s="186" t="str">
        <f>IF($A3617=0,"",IFERROR(INDEX(BD_Gestão!B:B,MATCH('Banco de Dados'!$B3617,BD_Gestão!$B:$B,0)),"erro"))</f>
        <v/>
      </c>
      <c r="K3617" s="158" t="str">
        <f>IF($A3617=0,"",IFERROR(INDEX(BD_Gestão!C:C,MATCH('Banco de Dados'!$B3617,BD_Gestão!$B:$B,0)),"erro"))</f>
        <v/>
      </c>
      <c r="L3617" s="158" t="str">
        <f>IF($A3617=0,"",IFERROR(INDEX(BD_Gestão!H:H,MATCH('Banco de Dados'!$B3617,BD_Gestão!$B:$B,0)),"erro"))</f>
        <v/>
      </c>
      <c r="M3617" s="161" t="str">
        <f>IF($A3617=0,"",IFERROR(INDEX(BD_Gestão!F:F,MATCH('Banco de Dados'!$B3617,BD_Gestão!$B:$B,0)),"erro"))</f>
        <v/>
      </c>
      <c r="N3617" s="161" t="str">
        <f>IF($A3617=0,"",IFERROR(INDEX(BD_Gestão!J:J,MATCH('Banco de Dados'!$B3617,BD_Gestão!$B:$B,0)),"erro"))</f>
        <v/>
      </c>
      <c r="O3617" s="164" t="str">
        <f>IF($A3617=0,"",IFERROR(INDEX(BD_Gestão!K:K,MATCH('Banco de Dados'!$B3617,BD_Gestão!$B:$B,0)),"erro"))</f>
        <v/>
      </c>
      <c r="P3617" s="169" t="str">
        <f t="shared" si="226"/>
        <v/>
      </c>
      <c r="Q3617" s="170" t="str">
        <f t="shared" si="227"/>
        <v/>
      </c>
      <c r="R3617" s="163" t="e">
        <f t="shared" si="224"/>
        <v>#VALUE!</v>
      </c>
      <c r="S3617" s="163" t="e">
        <f t="shared" si="225"/>
        <v>#VALUE!</v>
      </c>
      <c r="T3617" s="163" t="e">
        <f>INDEX(Controle!O:O,MATCH('Banco de Dados'!A3617,Controle!M:M,0))*E3617/100</f>
        <v>#N/A</v>
      </c>
    </row>
    <row r="3618" spans="1:20" hidden="1" x14ac:dyDescent="0.2">
      <c r="A3618" s="158">
        <f>BD_TS!A3617</f>
        <v>0</v>
      </c>
      <c r="B3618" s="158" t="str">
        <f>SUBSTITUTE(SUBSTITUTE(BD_TS!D3617," ",""),"-","/")</f>
        <v/>
      </c>
      <c r="C3618" s="158">
        <f>BD_TS!E3617</f>
        <v>0</v>
      </c>
      <c r="D3618" s="159">
        <f>BD_TS!F3617</f>
        <v>0</v>
      </c>
      <c r="E3618" s="160">
        <f>BD_TS!B3617</f>
        <v>0</v>
      </c>
      <c r="F3618" s="161">
        <f>BD_TS!C3617</f>
        <v>0</v>
      </c>
      <c r="G3618" s="187">
        <f>BD_TS!H3617</f>
        <v>0</v>
      </c>
      <c r="H3618" s="158" t="str">
        <f>IF($A3618=0,"",IFERROR(INDEX(BD_Gestão!A:A,MATCH('Banco de Dados'!$B3618,BD_Gestão!$B:$B,0)),"erro"))</f>
        <v/>
      </c>
      <c r="I3618" s="162" t="str">
        <f>IF($A3618=0,"",IFERROR(INDEX(BD_Gestão!E:E,MATCH('Banco de Dados'!$B3618,BD_Gestão!$B:$B,0)),"erro"))</f>
        <v/>
      </c>
      <c r="J3618" s="186" t="str">
        <f>IF($A3618=0,"",IFERROR(INDEX(BD_Gestão!B:B,MATCH('Banco de Dados'!$B3618,BD_Gestão!$B:$B,0)),"erro"))</f>
        <v/>
      </c>
      <c r="K3618" s="158" t="str">
        <f>IF($A3618=0,"",IFERROR(INDEX(BD_Gestão!C:C,MATCH('Banco de Dados'!$B3618,BD_Gestão!$B:$B,0)),"erro"))</f>
        <v/>
      </c>
      <c r="L3618" s="158" t="str">
        <f>IF($A3618=0,"",IFERROR(INDEX(BD_Gestão!H:H,MATCH('Banco de Dados'!$B3618,BD_Gestão!$B:$B,0)),"erro"))</f>
        <v/>
      </c>
      <c r="M3618" s="161" t="str">
        <f>IF($A3618=0,"",IFERROR(INDEX(BD_Gestão!F:F,MATCH('Banco de Dados'!$B3618,BD_Gestão!$B:$B,0)),"erro"))</f>
        <v/>
      </c>
      <c r="N3618" s="161" t="str">
        <f>IF($A3618=0,"",IFERROR(INDEX(BD_Gestão!J:J,MATCH('Banco de Dados'!$B3618,BD_Gestão!$B:$B,0)),"erro"))</f>
        <v/>
      </c>
      <c r="O3618" s="164" t="str">
        <f>IF($A3618=0,"",IFERROR(INDEX(BD_Gestão!K:K,MATCH('Banco de Dados'!$B3618,BD_Gestão!$B:$B,0)),"erro"))</f>
        <v/>
      </c>
      <c r="P3618" s="169" t="str">
        <f t="shared" si="226"/>
        <v/>
      </c>
      <c r="Q3618" s="170" t="str">
        <f t="shared" si="227"/>
        <v/>
      </c>
      <c r="R3618" s="163" t="e">
        <f t="shared" si="224"/>
        <v>#VALUE!</v>
      </c>
      <c r="S3618" s="163" t="e">
        <f t="shared" si="225"/>
        <v>#VALUE!</v>
      </c>
      <c r="T3618" s="163" t="e">
        <f>INDEX(Controle!O:O,MATCH('Banco de Dados'!A3618,Controle!M:M,0))*E3618/100</f>
        <v>#N/A</v>
      </c>
    </row>
    <row r="3619" spans="1:20" hidden="1" x14ac:dyDescent="0.2">
      <c r="A3619" s="158">
        <f>BD_TS!A3618</f>
        <v>0</v>
      </c>
      <c r="B3619" s="158" t="str">
        <f>SUBSTITUTE(SUBSTITUTE(BD_TS!D3618," ",""),"-","/")</f>
        <v/>
      </c>
      <c r="C3619" s="158">
        <f>BD_TS!E3618</f>
        <v>0</v>
      </c>
      <c r="D3619" s="159">
        <f>BD_TS!F3618</f>
        <v>0</v>
      </c>
      <c r="E3619" s="160">
        <f>BD_TS!B3618</f>
        <v>0</v>
      </c>
      <c r="F3619" s="161">
        <f>BD_TS!C3618</f>
        <v>0</v>
      </c>
      <c r="G3619" s="187">
        <f>BD_TS!H3618</f>
        <v>0</v>
      </c>
      <c r="H3619" s="158" t="str">
        <f>IF($A3619=0,"",IFERROR(INDEX(BD_Gestão!A:A,MATCH('Banco de Dados'!$B3619,BD_Gestão!$B:$B,0)),"erro"))</f>
        <v/>
      </c>
      <c r="I3619" s="162" t="str">
        <f>IF($A3619=0,"",IFERROR(INDEX(BD_Gestão!E:E,MATCH('Banco de Dados'!$B3619,BD_Gestão!$B:$B,0)),"erro"))</f>
        <v/>
      </c>
      <c r="J3619" s="186" t="str">
        <f>IF($A3619=0,"",IFERROR(INDEX(BD_Gestão!B:B,MATCH('Banco de Dados'!$B3619,BD_Gestão!$B:$B,0)),"erro"))</f>
        <v/>
      </c>
      <c r="K3619" s="158" t="str">
        <f>IF($A3619=0,"",IFERROR(INDEX(BD_Gestão!C:C,MATCH('Banco de Dados'!$B3619,BD_Gestão!$B:$B,0)),"erro"))</f>
        <v/>
      </c>
      <c r="L3619" s="158" t="str">
        <f>IF($A3619=0,"",IFERROR(INDEX(BD_Gestão!H:H,MATCH('Banco de Dados'!$B3619,BD_Gestão!$B:$B,0)),"erro"))</f>
        <v/>
      </c>
      <c r="M3619" s="161" t="str">
        <f>IF($A3619=0,"",IFERROR(INDEX(BD_Gestão!F:F,MATCH('Banco de Dados'!$B3619,BD_Gestão!$B:$B,0)),"erro"))</f>
        <v/>
      </c>
      <c r="N3619" s="161" t="str">
        <f>IF($A3619=0,"",IFERROR(INDEX(BD_Gestão!J:J,MATCH('Banco de Dados'!$B3619,BD_Gestão!$B:$B,0)),"erro"))</f>
        <v/>
      </c>
      <c r="O3619" s="164" t="str">
        <f>IF($A3619=0,"",IFERROR(INDEX(BD_Gestão!K:K,MATCH('Banco de Dados'!$B3619,BD_Gestão!$B:$B,0)),"erro"))</f>
        <v/>
      </c>
      <c r="P3619" s="169" t="str">
        <f t="shared" si="226"/>
        <v/>
      </c>
      <c r="Q3619" s="170" t="str">
        <f t="shared" si="227"/>
        <v/>
      </c>
      <c r="R3619" s="163" t="e">
        <f t="shared" si="224"/>
        <v>#VALUE!</v>
      </c>
      <c r="S3619" s="163" t="e">
        <f t="shared" si="225"/>
        <v>#VALUE!</v>
      </c>
      <c r="T3619" s="163" t="e">
        <f>INDEX(Controle!O:O,MATCH('Banco de Dados'!A3619,Controle!M:M,0))*E3619/100</f>
        <v>#N/A</v>
      </c>
    </row>
    <row r="3620" spans="1:20" hidden="1" x14ac:dyDescent="0.2">
      <c r="A3620" s="158">
        <f>BD_TS!A3619</f>
        <v>0</v>
      </c>
      <c r="B3620" s="158" t="str">
        <f>SUBSTITUTE(SUBSTITUTE(BD_TS!D3619," ",""),"-","/")</f>
        <v/>
      </c>
      <c r="C3620" s="158">
        <f>BD_TS!E3619</f>
        <v>0</v>
      </c>
      <c r="D3620" s="159">
        <f>BD_TS!F3619</f>
        <v>0</v>
      </c>
      <c r="E3620" s="160">
        <f>BD_TS!B3619</f>
        <v>0</v>
      </c>
      <c r="F3620" s="161">
        <f>BD_TS!C3619</f>
        <v>0</v>
      </c>
      <c r="G3620" s="187">
        <f>BD_TS!H3619</f>
        <v>0</v>
      </c>
      <c r="H3620" s="158" t="str">
        <f>IF($A3620=0,"",IFERROR(INDEX(BD_Gestão!A:A,MATCH('Banco de Dados'!$B3620,BD_Gestão!$B:$B,0)),"erro"))</f>
        <v/>
      </c>
      <c r="I3620" s="162" t="str">
        <f>IF($A3620=0,"",IFERROR(INDEX(BD_Gestão!E:E,MATCH('Banco de Dados'!$B3620,BD_Gestão!$B:$B,0)),"erro"))</f>
        <v/>
      </c>
      <c r="J3620" s="186" t="str">
        <f>IF($A3620=0,"",IFERROR(INDEX(BD_Gestão!B:B,MATCH('Banco de Dados'!$B3620,BD_Gestão!$B:$B,0)),"erro"))</f>
        <v/>
      </c>
      <c r="K3620" s="158" t="str">
        <f>IF($A3620=0,"",IFERROR(INDEX(BD_Gestão!C:C,MATCH('Banco de Dados'!$B3620,BD_Gestão!$B:$B,0)),"erro"))</f>
        <v/>
      </c>
      <c r="L3620" s="158" t="str">
        <f>IF($A3620=0,"",IFERROR(INDEX(BD_Gestão!H:H,MATCH('Banco de Dados'!$B3620,BD_Gestão!$B:$B,0)),"erro"))</f>
        <v/>
      </c>
      <c r="M3620" s="161" t="str">
        <f>IF($A3620=0,"",IFERROR(INDEX(BD_Gestão!F:F,MATCH('Banco de Dados'!$B3620,BD_Gestão!$B:$B,0)),"erro"))</f>
        <v/>
      </c>
      <c r="N3620" s="161" t="str">
        <f>IF($A3620=0,"",IFERROR(INDEX(BD_Gestão!J:J,MATCH('Banco de Dados'!$B3620,BD_Gestão!$B:$B,0)),"erro"))</f>
        <v/>
      </c>
      <c r="O3620" s="164" t="str">
        <f>IF($A3620=0,"",IFERROR(INDEX(BD_Gestão!K:K,MATCH('Banco de Dados'!$B3620,BD_Gestão!$B:$B,0)),"erro"))</f>
        <v/>
      </c>
      <c r="P3620" s="169" t="str">
        <f t="shared" si="226"/>
        <v/>
      </c>
      <c r="Q3620" s="170" t="str">
        <f t="shared" si="227"/>
        <v/>
      </c>
      <c r="R3620" s="163" t="e">
        <f t="shared" si="224"/>
        <v>#VALUE!</v>
      </c>
      <c r="S3620" s="163" t="e">
        <f t="shared" si="225"/>
        <v>#VALUE!</v>
      </c>
      <c r="T3620" s="163" t="e">
        <f>INDEX(Controle!O:O,MATCH('Banco de Dados'!A3620,Controle!M:M,0))*E3620/100</f>
        <v>#N/A</v>
      </c>
    </row>
    <row r="3621" spans="1:20" hidden="1" x14ac:dyDescent="0.2">
      <c r="A3621" s="158">
        <f>BD_TS!A3620</f>
        <v>0</v>
      </c>
      <c r="B3621" s="158" t="str">
        <f>SUBSTITUTE(SUBSTITUTE(BD_TS!D3620," ",""),"-","/")</f>
        <v/>
      </c>
      <c r="C3621" s="158">
        <f>BD_TS!E3620</f>
        <v>0</v>
      </c>
      <c r="D3621" s="159">
        <f>BD_TS!F3620</f>
        <v>0</v>
      </c>
      <c r="E3621" s="160">
        <f>BD_TS!B3620</f>
        <v>0</v>
      </c>
      <c r="F3621" s="161">
        <f>BD_TS!C3620</f>
        <v>0</v>
      </c>
      <c r="G3621" s="187">
        <f>BD_TS!H3620</f>
        <v>0</v>
      </c>
      <c r="H3621" s="158" t="str">
        <f>IF($A3621=0,"",IFERROR(INDEX(BD_Gestão!A:A,MATCH('Banco de Dados'!$B3621,BD_Gestão!$B:$B,0)),"erro"))</f>
        <v/>
      </c>
      <c r="I3621" s="162" t="str">
        <f>IF($A3621=0,"",IFERROR(INDEX(BD_Gestão!E:E,MATCH('Banco de Dados'!$B3621,BD_Gestão!$B:$B,0)),"erro"))</f>
        <v/>
      </c>
      <c r="J3621" s="186" t="str">
        <f>IF($A3621=0,"",IFERROR(INDEX(BD_Gestão!B:B,MATCH('Banco de Dados'!$B3621,BD_Gestão!$B:$B,0)),"erro"))</f>
        <v/>
      </c>
      <c r="K3621" s="158" t="str">
        <f>IF($A3621=0,"",IFERROR(INDEX(BD_Gestão!C:C,MATCH('Banco de Dados'!$B3621,BD_Gestão!$B:$B,0)),"erro"))</f>
        <v/>
      </c>
      <c r="L3621" s="158" t="str">
        <f>IF($A3621=0,"",IFERROR(INDEX(BD_Gestão!H:H,MATCH('Banco de Dados'!$B3621,BD_Gestão!$B:$B,0)),"erro"))</f>
        <v/>
      </c>
      <c r="M3621" s="161" t="str">
        <f>IF($A3621=0,"",IFERROR(INDEX(BD_Gestão!F:F,MATCH('Banco de Dados'!$B3621,BD_Gestão!$B:$B,0)),"erro"))</f>
        <v/>
      </c>
      <c r="N3621" s="161" t="str">
        <f>IF($A3621=0,"",IFERROR(INDEX(BD_Gestão!J:J,MATCH('Banco de Dados'!$B3621,BD_Gestão!$B:$B,0)),"erro"))</f>
        <v/>
      </c>
      <c r="O3621" s="164" t="str">
        <f>IF($A3621=0,"",IFERROR(INDEX(BD_Gestão!K:K,MATCH('Banco de Dados'!$B3621,BD_Gestão!$B:$B,0)),"erro"))</f>
        <v/>
      </c>
      <c r="P3621" s="169" t="str">
        <f t="shared" si="226"/>
        <v/>
      </c>
      <c r="Q3621" s="170" t="str">
        <f t="shared" si="227"/>
        <v/>
      </c>
      <c r="R3621" s="163" t="e">
        <f t="shared" si="224"/>
        <v>#VALUE!</v>
      </c>
      <c r="S3621" s="163" t="e">
        <f t="shared" si="225"/>
        <v>#VALUE!</v>
      </c>
      <c r="T3621" s="163" t="e">
        <f>INDEX(Controle!O:O,MATCH('Banco de Dados'!A3621,Controle!M:M,0))*E3621/100</f>
        <v>#N/A</v>
      </c>
    </row>
    <row r="3622" spans="1:20" hidden="1" x14ac:dyDescent="0.2">
      <c r="A3622" s="158">
        <f>BD_TS!A3621</f>
        <v>0</v>
      </c>
      <c r="B3622" s="158" t="str">
        <f>SUBSTITUTE(SUBSTITUTE(BD_TS!D3621," ",""),"-","/")</f>
        <v/>
      </c>
      <c r="C3622" s="158">
        <f>BD_TS!E3621</f>
        <v>0</v>
      </c>
      <c r="D3622" s="159">
        <f>BD_TS!F3621</f>
        <v>0</v>
      </c>
      <c r="E3622" s="160">
        <f>BD_TS!B3621</f>
        <v>0</v>
      </c>
      <c r="F3622" s="161">
        <f>BD_TS!C3621</f>
        <v>0</v>
      </c>
      <c r="G3622" s="187">
        <f>BD_TS!H3621</f>
        <v>0</v>
      </c>
      <c r="H3622" s="158" t="str">
        <f>IF($A3622=0,"",IFERROR(INDEX(BD_Gestão!A:A,MATCH('Banco de Dados'!$B3622,BD_Gestão!$B:$B,0)),"erro"))</f>
        <v/>
      </c>
      <c r="I3622" s="162" t="str">
        <f>IF($A3622=0,"",IFERROR(INDEX(BD_Gestão!E:E,MATCH('Banco de Dados'!$B3622,BD_Gestão!$B:$B,0)),"erro"))</f>
        <v/>
      </c>
      <c r="J3622" s="186" t="str">
        <f>IF($A3622=0,"",IFERROR(INDEX(BD_Gestão!B:B,MATCH('Banco de Dados'!$B3622,BD_Gestão!$B:$B,0)),"erro"))</f>
        <v/>
      </c>
      <c r="K3622" s="158" t="str">
        <f>IF($A3622=0,"",IFERROR(INDEX(BD_Gestão!C:C,MATCH('Banco de Dados'!$B3622,BD_Gestão!$B:$B,0)),"erro"))</f>
        <v/>
      </c>
      <c r="L3622" s="158" t="str">
        <f>IF($A3622=0,"",IFERROR(INDEX(BD_Gestão!H:H,MATCH('Banco de Dados'!$B3622,BD_Gestão!$B:$B,0)),"erro"))</f>
        <v/>
      </c>
      <c r="M3622" s="161" t="str">
        <f>IF($A3622=0,"",IFERROR(INDEX(BD_Gestão!F:F,MATCH('Banco de Dados'!$B3622,BD_Gestão!$B:$B,0)),"erro"))</f>
        <v/>
      </c>
      <c r="N3622" s="161" t="str">
        <f>IF($A3622=0,"",IFERROR(INDEX(BD_Gestão!J:J,MATCH('Banco de Dados'!$B3622,BD_Gestão!$B:$B,0)),"erro"))</f>
        <v/>
      </c>
      <c r="O3622" s="164" t="str">
        <f>IF($A3622=0,"",IFERROR(INDEX(BD_Gestão!K:K,MATCH('Banco de Dados'!$B3622,BD_Gestão!$B:$B,0)),"erro"))</f>
        <v/>
      </c>
      <c r="P3622" s="169" t="str">
        <f t="shared" si="226"/>
        <v/>
      </c>
      <c r="Q3622" s="170" t="str">
        <f t="shared" si="227"/>
        <v/>
      </c>
      <c r="R3622" s="163" t="e">
        <f t="shared" si="224"/>
        <v>#VALUE!</v>
      </c>
      <c r="S3622" s="163" t="e">
        <f t="shared" si="225"/>
        <v>#VALUE!</v>
      </c>
      <c r="T3622" s="163" t="e">
        <f>INDEX(Controle!O:O,MATCH('Banco de Dados'!A3622,Controle!M:M,0))*E3622/100</f>
        <v>#N/A</v>
      </c>
    </row>
    <row r="3623" spans="1:20" hidden="1" x14ac:dyDescent="0.2">
      <c r="A3623" s="158">
        <f>BD_TS!A3622</f>
        <v>0</v>
      </c>
      <c r="B3623" s="158" t="str">
        <f>SUBSTITUTE(SUBSTITUTE(BD_TS!D3622," ",""),"-","/")</f>
        <v/>
      </c>
      <c r="C3623" s="158">
        <f>BD_TS!E3622</f>
        <v>0</v>
      </c>
      <c r="D3623" s="159">
        <f>BD_TS!F3622</f>
        <v>0</v>
      </c>
      <c r="E3623" s="160">
        <f>BD_TS!B3622</f>
        <v>0</v>
      </c>
      <c r="F3623" s="161">
        <f>BD_TS!C3622</f>
        <v>0</v>
      </c>
      <c r="G3623" s="187">
        <f>BD_TS!H3622</f>
        <v>0</v>
      </c>
      <c r="H3623" s="158" t="str">
        <f>IF($A3623=0,"",IFERROR(INDEX(BD_Gestão!A:A,MATCH('Banco de Dados'!$B3623,BD_Gestão!$B:$B,0)),"erro"))</f>
        <v/>
      </c>
      <c r="I3623" s="162" t="str">
        <f>IF($A3623=0,"",IFERROR(INDEX(BD_Gestão!E:E,MATCH('Banco de Dados'!$B3623,BD_Gestão!$B:$B,0)),"erro"))</f>
        <v/>
      </c>
      <c r="J3623" s="186" t="str">
        <f>IF($A3623=0,"",IFERROR(INDEX(BD_Gestão!B:B,MATCH('Banco de Dados'!$B3623,BD_Gestão!$B:$B,0)),"erro"))</f>
        <v/>
      </c>
      <c r="K3623" s="158" t="str">
        <f>IF($A3623=0,"",IFERROR(INDEX(BD_Gestão!C:C,MATCH('Banco de Dados'!$B3623,BD_Gestão!$B:$B,0)),"erro"))</f>
        <v/>
      </c>
      <c r="L3623" s="158" t="str">
        <f>IF($A3623=0,"",IFERROR(INDEX(BD_Gestão!H:H,MATCH('Banco de Dados'!$B3623,BD_Gestão!$B:$B,0)),"erro"))</f>
        <v/>
      </c>
      <c r="M3623" s="161" t="str">
        <f>IF($A3623=0,"",IFERROR(INDEX(BD_Gestão!F:F,MATCH('Banco de Dados'!$B3623,BD_Gestão!$B:$B,0)),"erro"))</f>
        <v/>
      </c>
      <c r="N3623" s="161" t="str">
        <f>IF($A3623=0,"",IFERROR(INDEX(BD_Gestão!J:J,MATCH('Banco de Dados'!$B3623,BD_Gestão!$B:$B,0)),"erro"))</f>
        <v/>
      </c>
      <c r="O3623" s="164" t="str">
        <f>IF($A3623=0,"",IFERROR(INDEX(BD_Gestão!K:K,MATCH('Banco de Dados'!$B3623,BD_Gestão!$B:$B,0)),"erro"))</f>
        <v/>
      </c>
      <c r="P3623" s="169" t="str">
        <f t="shared" si="226"/>
        <v/>
      </c>
      <c r="Q3623" s="170" t="str">
        <f t="shared" si="227"/>
        <v/>
      </c>
      <c r="R3623" s="163" t="e">
        <f t="shared" si="224"/>
        <v>#VALUE!</v>
      </c>
      <c r="S3623" s="163" t="e">
        <f t="shared" si="225"/>
        <v>#VALUE!</v>
      </c>
      <c r="T3623" s="163" t="e">
        <f>INDEX(Controle!O:O,MATCH('Banco de Dados'!A3623,Controle!M:M,0))*E3623/100</f>
        <v>#N/A</v>
      </c>
    </row>
    <row r="3624" spans="1:20" hidden="1" x14ac:dyDescent="0.2">
      <c r="A3624" s="158">
        <f>BD_TS!A3623</f>
        <v>0</v>
      </c>
      <c r="B3624" s="158" t="str">
        <f>SUBSTITUTE(SUBSTITUTE(BD_TS!D3623," ",""),"-","/")</f>
        <v/>
      </c>
      <c r="C3624" s="158">
        <f>BD_TS!E3623</f>
        <v>0</v>
      </c>
      <c r="D3624" s="159">
        <f>BD_TS!F3623</f>
        <v>0</v>
      </c>
      <c r="E3624" s="160">
        <f>BD_TS!B3623</f>
        <v>0</v>
      </c>
      <c r="F3624" s="161">
        <f>BD_TS!C3623</f>
        <v>0</v>
      </c>
      <c r="G3624" s="187">
        <f>BD_TS!H3623</f>
        <v>0</v>
      </c>
      <c r="H3624" s="158" t="str">
        <f>IF($A3624=0,"",IFERROR(INDEX(BD_Gestão!A:A,MATCH('Banco de Dados'!$B3624,BD_Gestão!$B:$B,0)),"erro"))</f>
        <v/>
      </c>
      <c r="I3624" s="162" t="str">
        <f>IF($A3624=0,"",IFERROR(INDEX(BD_Gestão!E:E,MATCH('Banco de Dados'!$B3624,BD_Gestão!$B:$B,0)),"erro"))</f>
        <v/>
      </c>
      <c r="J3624" s="186" t="str">
        <f>IF($A3624=0,"",IFERROR(INDEX(BD_Gestão!B:B,MATCH('Banco de Dados'!$B3624,BD_Gestão!$B:$B,0)),"erro"))</f>
        <v/>
      </c>
      <c r="K3624" s="158" t="str">
        <f>IF($A3624=0,"",IFERROR(INDEX(BD_Gestão!C:C,MATCH('Banco de Dados'!$B3624,BD_Gestão!$B:$B,0)),"erro"))</f>
        <v/>
      </c>
      <c r="L3624" s="158" t="str">
        <f>IF($A3624=0,"",IFERROR(INDEX(BD_Gestão!H:H,MATCH('Banco de Dados'!$B3624,BD_Gestão!$B:$B,0)),"erro"))</f>
        <v/>
      </c>
      <c r="M3624" s="161" t="str">
        <f>IF($A3624=0,"",IFERROR(INDEX(BD_Gestão!F:F,MATCH('Banco de Dados'!$B3624,BD_Gestão!$B:$B,0)),"erro"))</f>
        <v/>
      </c>
      <c r="N3624" s="161" t="str">
        <f>IF($A3624=0,"",IFERROR(INDEX(BD_Gestão!J:J,MATCH('Banco de Dados'!$B3624,BD_Gestão!$B:$B,0)),"erro"))</f>
        <v/>
      </c>
      <c r="O3624" s="164" t="str">
        <f>IF($A3624=0,"",IFERROR(INDEX(BD_Gestão!K:K,MATCH('Banco de Dados'!$B3624,BD_Gestão!$B:$B,0)),"erro"))</f>
        <v/>
      </c>
      <c r="P3624" s="169" t="str">
        <f t="shared" si="226"/>
        <v/>
      </c>
      <c r="Q3624" s="170" t="str">
        <f t="shared" si="227"/>
        <v/>
      </c>
      <c r="R3624" s="163" t="e">
        <f t="shared" si="224"/>
        <v>#VALUE!</v>
      </c>
      <c r="S3624" s="163" t="e">
        <f t="shared" si="225"/>
        <v>#VALUE!</v>
      </c>
      <c r="T3624" s="163" t="e">
        <f>INDEX(Controle!O:O,MATCH('Banco de Dados'!A3624,Controle!M:M,0))*E3624/100</f>
        <v>#N/A</v>
      </c>
    </row>
    <row r="3625" spans="1:20" hidden="1" x14ac:dyDescent="0.2">
      <c r="A3625" s="158">
        <f>BD_TS!A3624</f>
        <v>0</v>
      </c>
      <c r="B3625" s="158" t="str">
        <f>SUBSTITUTE(SUBSTITUTE(BD_TS!D3624," ",""),"-","/")</f>
        <v/>
      </c>
      <c r="C3625" s="158">
        <f>BD_TS!E3624</f>
        <v>0</v>
      </c>
      <c r="D3625" s="159">
        <f>BD_TS!F3624</f>
        <v>0</v>
      </c>
      <c r="E3625" s="160">
        <f>BD_TS!B3624</f>
        <v>0</v>
      </c>
      <c r="F3625" s="161">
        <f>BD_TS!C3624</f>
        <v>0</v>
      </c>
      <c r="G3625" s="187">
        <f>BD_TS!H3624</f>
        <v>0</v>
      </c>
      <c r="H3625" s="158" t="str">
        <f>IF($A3625=0,"",IFERROR(INDEX(BD_Gestão!A:A,MATCH('Banco de Dados'!$B3625,BD_Gestão!$B:$B,0)),"erro"))</f>
        <v/>
      </c>
      <c r="I3625" s="162" t="str">
        <f>IF($A3625=0,"",IFERROR(INDEX(BD_Gestão!E:E,MATCH('Banco de Dados'!$B3625,BD_Gestão!$B:$B,0)),"erro"))</f>
        <v/>
      </c>
      <c r="J3625" s="186" t="str">
        <f>IF($A3625=0,"",IFERROR(INDEX(BD_Gestão!B:B,MATCH('Banco de Dados'!$B3625,BD_Gestão!$B:$B,0)),"erro"))</f>
        <v/>
      </c>
      <c r="K3625" s="158" t="str">
        <f>IF($A3625=0,"",IFERROR(INDEX(BD_Gestão!C:C,MATCH('Banco de Dados'!$B3625,BD_Gestão!$B:$B,0)),"erro"))</f>
        <v/>
      </c>
      <c r="L3625" s="158" t="str">
        <f>IF($A3625=0,"",IFERROR(INDEX(BD_Gestão!H:H,MATCH('Banco de Dados'!$B3625,BD_Gestão!$B:$B,0)),"erro"))</f>
        <v/>
      </c>
      <c r="M3625" s="161" t="str">
        <f>IF($A3625=0,"",IFERROR(INDEX(BD_Gestão!F:F,MATCH('Banco de Dados'!$B3625,BD_Gestão!$B:$B,0)),"erro"))</f>
        <v/>
      </c>
      <c r="N3625" s="161" t="str">
        <f>IF($A3625=0,"",IFERROR(INDEX(BD_Gestão!J:J,MATCH('Banco de Dados'!$B3625,BD_Gestão!$B:$B,0)),"erro"))</f>
        <v/>
      </c>
      <c r="O3625" s="164" t="str">
        <f>IF($A3625=0,"",IFERROR(INDEX(BD_Gestão!K:K,MATCH('Banco de Dados'!$B3625,BD_Gestão!$B:$B,0)),"erro"))</f>
        <v/>
      </c>
      <c r="P3625" s="169" t="str">
        <f t="shared" si="226"/>
        <v/>
      </c>
      <c r="Q3625" s="170" t="str">
        <f t="shared" si="227"/>
        <v/>
      </c>
      <c r="R3625" s="163" t="e">
        <f t="shared" si="224"/>
        <v>#VALUE!</v>
      </c>
      <c r="S3625" s="163" t="e">
        <f t="shared" si="225"/>
        <v>#VALUE!</v>
      </c>
      <c r="T3625" s="163" t="e">
        <f>INDEX(Controle!O:O,MATCH('Banco de Dados'!A3625,Controle!M:M,0))*E3625/100</f>
        <v>#N/A</v>
      </c>
    </row>
    <row r="3626" spans="1:20" hidden="1" x14ac:dyDescent="0.2">
      <c r="A3626" s="158">
        <f>BD_TS!A3625</f>
        <v>0</v>
      </c>
      <c r="B3626" s="158" t="str">
        <f>SUBSTITUTE(SUBSTITUTE(BD_TS!D3625," ",""),"-","/")</f>
        <v/>
      </c>
      <c r="C3626" s="158">
        <f>BD_TS!E3625</f>
        <v>0</v>
      </c>
      <c r="D3626" s="159">
        <f>BD_TS!F3625</f>
        <v>0</v>
      </c>
      <c r="E3626" s="160">
        <f>BD_TS!B3625</f>
        <v>0</v>
      </c>
      <c r="F3626" s="161">
        <f>BD_TS!C3625</f>
        <v>0</v>
      </c>
      <c r="G3626" s="187">
        <f>BD_TS!H3625</f>
        <v>0</v>
      </c>
      <c r="H3626" s="158" t="str">
        <f>IF($A3626=0,"",IFERROR(INDEX(BD_Gestão!A:A,MATCH('Banco de Dados'!$B3626,BD_Gestão!$B:$B,0)),"erro"))</f>
        <v/>
      </c>
      <c r="I3626" s="162" t="str">
        <f>IF($A3626=0,"",IFERROR(INDEX(BD_Gestão!E:E,MATCH('Banco de Dados'!$B3626,BD_Gestão!$B:$B,0)),"erro"))</f>
        <v/>
      </c>
      <c r="J3626" s="186" t="str">
        <f>IF($A3626=0,"",IFERROR(INDEX(BD_Gestão!B:B,MATCH('Banco de Dados'!$B3626,BD_Gestão!$B:$B,0)),"erro"))</f>
        <v/>
      </c>
      <c r="K3626" s="158" t="str">
        <f>IF($A3626=0,"",IFERROR(INDEX(BD_Gestão!C:C,MATCH('Banco de Dados'!$B3626,BD_Gestão!$B:$B,0)),"erro"))</f>
        <v/>
      </c>
      <c r="L3626" s="158" t="str">
        <f>IF($A3626=0,"",IFERROR(INDEX(BD_Gestão!H:H,MATCH('Banco de Dados'!$B3626,BD_Gestão!$B:$B,0)),"erro"))</f>
        <v/>
      </c>
      <c r="M3626" s="161" t="str">
        <f>IF($A3626=0,"",IFERROR(INDEX(BD_Gestão!F:F,MATCH('Banco de Dados'!$B3626,BD_Gestão!$B:$B,0)),"erro"))</f>
        <v/>
      </c>
      <c r="N3626" s="161" t="str">
        <f>IF($A3626=0,"",IFERROR(INDEX(BD_Gestão!J:J,MATCH('Banco de Dados'!$B3626,BD_Gestão!$B:$B,0)),"erro"))</f>
        <v/>
      </c>
      <c r="O3626" s="164" t="str">
        <f>IF($A3626=0,"",IFERROR(INDEX(BD_Gestão!K:K,MATCH('Banco de Dados'!$B3626,BD_Gestão!$B:$B,0)),"erro"))</f>
        <v/>
      </c>
      <c r="P3626" s="169" t="str">
        <f t="shared" si="226"/>
        <v/>
      </c>
      <c r="Q3626" s="170" t="str">
        <f t="shared" si="227"/>
        <v/>
      </c>
      <c r="R3626" s="163" t="e">
        <f t="shared" si="224"/>
        <v>#VALUE!</v>
      </c>
      <c r="S3626" s="163" t="e">
        <f t="shared" si="225"/>
        <v>#VALUE!</v>
      </c>
      <c r="T3626" s="163" t="e">
        <f>INDEX(Controle!O:O,MATCH('Banco de Dados'!A3626,Controle!M:M,0))*E3626/100</f>
        <v>#N/A</v>
      </c>
    </row>
    <row r="3627" spans="1:20" hidden="1" x14ac:dyDescent="0.2">
      <c r="A3627" s="158">
        <f>BD_TS!A3626</f>
        <v>0</v>
      </c>
      <c r="B3627" s="158" t="str">
        <f>SUBSTITUTE(SUBSTITUTE(BD_TS!D3626," ",""),"-","/")</f>
        <v/>
      </c>
      <c r="C3627" s="158">
        <f>BD_TS!E3626</f>
        <v>0</v>
      </c>
      <c r="D3627" s="159">
        <f>BD_TS!F3626</f>
        <v>0</v>
      </c>
      <c r="E3627" s="160">
        <f>BD_TS!B3626</f>
        <v>0</v>
      </c>
      <c r="F3627" s="161">
        <f>BD_TS!C3626</f>
        <v>0</v>
      </c>
      <c r="G3627" s="187">
        <f>BD_TS!H3626</f>
        <v>0</v>
      </c>
      <c r="H3627" s="158" t="str">
        <f>IF($A3627=0,"",IFERROR(INDEX(BD_Gestão!A:A,MATCH('Banco de Dados'!$B3627,BD_Gestão!$B:$B,0)),"erro"))</f>
        <v/>
      </c>
      <c r="I3627" s="162" t="str">
        <f>IF($A3627=0,"",IFERROR(INDEX(BD_Gestão!E:E,MATCH('Banco de Dados'!$B3627,BD_Gestão!$B:$B,0)),"erro"))</f>
        <v/>
      </c>
      <c r="J3627" s="186" t="str">
        <f>IF($A3627=0,"",IFERROR(INDEX(BD_Gestão!B:B,MATCH('Banco de Dados'!$B3627,BD_Gestão!$B:$B,0)),"erro"))</f>
        <v/>
      </c>
      <c r="K3627" s="158" t="str">
        <f>IF($A3627=0,"",IFERROR(INDEX(BD_Gestão!C:C,MATCH('Banco de Dados'!$B3627,BD_Gestão!$B:$B,0)),"erro"))</f>
        <v/>
      </c>
      <c r="L3627" s="158" t="str">
        <f>IF($A3627=0,"",IFERROR(INDEX(BD_Gestão!H:H,MATCH('Banco de Dados'!$B3627,BD_Gestão!$B:$B,0)),"erro"))</f>
        <v/>
      </c>
      <c r="M3627" s="161" t="str">
        <f>IF($A3627=0,"",IFERROR(INDEX(BD_Gestão!F:F,MATCH('Banco de Dados'!$B3627,BD_Gestão!$B:$B,0)),"erro"))</f>
        <v/>
      </c>
      <c r="N3627" s="161" t="str">
        <f>IF($A3627=0,"",IFERROR(INDEX(BD_Gestão!J:J,MATCH('Banco de Dados'!$B3627,BD_Gestão!$B:$B,0)),"erro"))</f>
        <v/>
      </c>
      <c r="O3627" s="164" t="str">
        <f>IF($A3627=0,"",IFERROR(INDEX(BD_Gestão!K:K,MATCH('Banco de Dados'!$B3627,BD_Gestão!$B:$B,0)),"erro"))</f>
        <v/>
      </c>
      <c r="P3627" s="169" t="str">
        <f t="shared" si="226"/>
        <v/>
      </c>
      <c r="Q3627" s="170" t="str">
        <f t="shared" si="227"/>
        <v/>
      </c>
      <c r="R3627" s="163" t="e">
        <f t="shared" si="224"/>
        <v>#VALUE!</v>
      </c>
      <c r="S3627" s="163" t="e">
        <f t="shared" si="225"/>
        <v>#VALUE!</v>
      </c>
      <c r="T3627" s="163" t="e">
        <f>INDEX(Controle!O:O,MATCH('Banco de Dados'!A3627,Controle!M:M,0))*E3627/100</f>
        <v>#N/A</v>
      </c>
    </row>
    <row r="3628" spans="1:20" hidden="1" x14ac:dyDescent="0.2">
      <c r="A3628" s="158">
        <f>BD_TS!A3627</f>
        <v>0</v>
      </c>
      <c r="B3628" s="158" t="str">
        <f>SUBSTITUTE(SUBSTITUTE(BD_TS!D3627," ",""),"-","/")</f>
        <v/>
      </c>
      <c r="C3628" s="158">
        <f>BD_TS!E3627</f>
        <v>0</v>
      </c>
      <c r="D3628" s="159">
        <f>BD_TS!F3627</f>
        <v>0</v>
      </c>
      <c r="E3628" s="160">
        <f>BD_TS!B3627</f>
        <v>0</v>
      </c>
      <c r="F3628" s="161">
        <f>BD_TS!C3627</f>
        <v>0</v>
      </c>
      <c r="G3628" s="187">
        <f>BD_TS!H3627</f>
        <v>0</v>
      </c>
      <c r="H3628" s="158" t="str">
        <f>IF($A3628=0,"",IFERROR(INDEX(BD_Gestão!A:A,MATCH('Banco de Dados'!$B3628,BD_Gestão!$B:$B,0)),"erro"))</f>
        <v/>
      </c>
      <c r="I3628" s="162" t="str">
        <f>IF($A3628=0,"",IFERROR(INDEX(BD_Gestão!E:E,MATCH('Banco de Dados'!$B3628,BD_Gestão!$B:$B,0)),"erro"))</f>
        <v/>
      </c>
      <c r="J3628" s="186" t="str">
        <f>IF($A3628=0,"",IFERROR(INDEX(BD_Gestão!B:B,MATCH('Banco de Dados'!$B3628,BD_Gestão!$B:$B,0)),"erro"))</f>
        <v/>
      </c>
      <c r="K3628" s="158" t="str">
        <f>IF($A3628=0,"",IFERROR(INDEX(BD_Gestão!C:C,MATCH('Banco de Dados'!$B3628,BD_Gestão!$B:$B,0)),"erro"))</f>
        <v/>
      </c>
      <c r="L3628" s="158" t="str">
        <f>IF($A3628=0,"",IFERROR(INDEX(BD_Gestão!H:H,MATCH('Banco de Dados'!$B3628,BD_Gestão!$B:$B,0)),"erro"))</f>
        <v/>
      </c>
      <c r="M3628" s="161" t="str">
        <f>IF($A3628=0,"",IFERROR(INDEX(BD_Gestão!F:F,MATCH('Banco de Dados'!$B3628,BD_Gestão!$B:$B,0)),"erro"))</f>
        <v/>
      </c>
      <c r="N3628" s="161" t="str">
        <f>IF($A3628=0,"",IFERROR(INDEX(BD_Gestão!J:J,MATCH('Banco de Dados'!$B3628,BD_Gestão!$B:$B,0)),"erro"))</f>
        <v/>
      </c>
      <c r="O3628" s="164" t="str">
        <f>IF($A3628=0,"",IFERROR(INDEX(BD_Gestão!K:K,MATCH('Banco de Dados'!$B3628,BD_Gestão!$B:$B,0)),"erro"))</f>
        <v/>
      </c>
      <c r="P3628" s="169" t="str">
        <f t="shared" si="226"/>
        <v/>
      </c>
      <c r="Q3628" s="170" t="str">
        <f t="shared" si="227"/>
        <v/>
      </c>
      <c r="R3628" s="163" t="e">
        <f t="shared" si="224"/>
        <v>#VALUE!</v>
      </c>
      <c r="S3628" s="163" t="e">
        <f t="shared" si="225"/>
        <v>#VALUE!</v>
      </c>
      <c r="T3628" s="163" t="e">
        <f>INDEX(Controle!O:O,MATCH('Banco de Dados'!A3628,Controle!M:M,0))*E3628/100</f>
        <v>#N/A</v>
      </c>
    </row>
    <row r="3629" spans="1:20" hidden="1" x14ac:dyDescent="0.2">
      <c r="A3629" s="158">
        <f>BD_TS!A3628</f>
        <v>0</v>
      </c>
      <c r="B3629" s="158" t="str">
        <f>SUBSTITUTE(SUBSTITUTE(BD_TS!D3628," ",""),"-","/")</f>
        <v/>
      </c>
      <c r="C3629" s="158">
        <f>BD_TS!E3628</f>
        <v>0</v>
      </c>
      <c r="D3629" s="159">
        <f>BD_TS!F3628</f>
        <v>0</v>
      </c>
      <c r="E3629" s="160">
        <f>BD_TS!B3628</f>
        <v>0</v>
      </c>
      <c r="F3629" s="161">
        <f>BD_TS!C3628</f>
        <v>0</v>
      </c>
      <c r="G3629" s="187">
        <f>BD_TS!H3628</f>
        <v>0</v>
      </c>
      <c r="H3629" s="158" t="str">
        <f>IF($A3629=0,"",IFERROR(INDEX(BD_Gestão!A:A,MATCH('Banco de Dados'!$B3629,BD_Gestão!$B:$B,0)),"erro"))</f>
        <v/>
      </c>
      <c r="I3629" s="162" t="str">
        <f>IF($A3629=0,"",IFERROR(INDEX(BD_Gestão!E:E,MATCH('Banco de Dados'!$B3629,BD_Gestão!$B:$B,0)),"erro"))</f>
        <v/>
      </c>
      <c r="J3629" s="186" t="str">
        <f>IF($A3629=0,"",IFERROR(INDEX(BD_Gestão!B:B,MATCH('Banco de Dados'!$B3629,BD_Gestão!$B:$B,0)),"erro"))</f>
        <v/>
      </c>
      <c r="K3629" s="158" t="str">
        <f>IF($A3629=0,"",IFERROR(INDEX(BD_Gestão!C:C,MATCH('Banco de Dados'!$B3629,BD_Gestão!$B:$B,0)),"erro"))</f>
        <v/>
      </c>
      <c r="L3629" s="158" t="str">
        <f>IF($A3629=0,"",IFERROR(INDEX(BD_Gestão!H:H,MATCH('Banco de Dados'!$B3629,BD_Gestão!$B:$B,0)),"erro"))</f>
        <v/>
      </c>
      <c r="M3629" s="161" t="str">
        <f>IF($A3629=0,"",IFERROR(INDEX(BD_Gestão!F:F,MATCH('Banco de Dados'!$B3629,BD_Gestão!$B:$B,0)),"erro"))</f>
        <v/>
      </c>
      <c r="N3629" s="161" t="str">
        <f>IF($A3629=0,"",IFERROR(INDEX(BD_Gestão!J:J,MATCH('Banco de Dados'!$B3629,BD_Gestão!$B:$B,0)),"erro"))</f>
        <v/>
      </c>
      <c r="O3629" s="164" t="str">
        <f>IF($A3629=0,"",IFERROR(INDEX(BD_Gestão!K:K,MATCH('Banco de Dados'!$B3629,BD_Gestão!$B:$B,0)),"erro"))</f>
        <v/>
      </c>
      <c r="P3629" s="169" t="str">
        <f t="shared" si="226"/>
        <v/>
      </c>
      <c r="Q3629" s="170" t="str">
        <f t="shared" si="227"/>
        <v/>
      </c>
      <c r="R3629" s="163" t="e">
        <f t="shared" si="224"/>
        <v>#VALUE!</v>
      </c>
      <c r="S3629" s="163" t="e">
        <f t="shared" si="225"/>
        <v>#VALUE!</v>
      </c>
      <c r="T3629" s="163" t="e">
        <f>INDEX(Controle!O:O,MATCH('Banco de Dados'!A3629,Controle!M:M,0))*E3629/100</f>
        <v>#N/A</v>
      </c>
    </row>
    <row r="3630" spans="1:20" hidden="1" x14ac:dyDescent="0.2">
      <c r="A3630" s="158">
        <f>BD_TS!A3629</f>
        <v>0</v>
      </c>
      <c r="B3630" s="158" t="str">
        <f>SUBSTITUTE(SUBSTITUTE(BD_TS!D3629," ",""),"-","/")</f>
        <v/>
      </c>
      <c r="C3630" s="158">
        <f>BD_TS!E3629</f>
        <v>0</v>
      </c>
      <c r="D3630" s="159">
        <f>BD_TS!F3629</f>
        <v>0</v>
      </c>
      <c r="E3630" s="160">
        <f>BD_TS!B3629</f>
        <v>0</v>
      </c>
      <c r="F3630" s="161">
        <f>BD_TS!C3629</f>
        <v>0</v>
      </c>
      <c r="G3630" s="187">
        <f>BD_TS!H3629</f>
        <v>0</v>
      </c>
      <c r="H3630" s="158" t="str">
        <f>IF($A3630=0,"",IFERROR(INDEX(BD_Gestão!A:A,MATCH('Banco de Dados'!$B3630,BD_Gestão!$B:$B,0)),"erro"))</f>
        <v/>
      </c>
      <c r="I3630" s="162" t="str">
        <f>IF($A3630=0,"",IFERROR(INDEX(BD_Gestão!E:E,MATCH('Banco de Dados'!$B3630,BD_Gestão!$B:$B,0)),"erro"))</f>
        <v/>
      </c>
      <c r="J3630" s="186" t="str">
        <f>IF($A3630=0,"",IFERROR(INDEX(BD_Gestão!B:B,MATCH('Banco de Dados'!$B3630,BD_Gestão!$B:$B,0)),"erro"))</f>
        <v/>
      </c>
      <c r="K3630" s="158" t="str">
        <f>IF($A3630=0,"",IFERROR(INDEX(BD_Gestão!C:C,MATCH('Banco de Dados'!$B3630,BD_Gestão!$B:$B,0)),"erro"))</f>
        <v/>
      </c>
      <c r="L3630" s="158" t="str">
        <f>IF($A3630=0,"",IFERROR(INDEX(BD_Gestão!H:H,MATCH('Banco de Dados'!$B3630,BD_Gestão!$B:$B,0)),"erro"))</f>
        <v/>
      </c>
      <c r="M3630" s="161" t="str">
        <f>IF($A3630=0,"",IFERROR(INDEX(BD_Gestão!F:F,MATCH('Banco de Dados'!$B3630,BD_Gestão!$B:$B,0)),"erro"))</f>
        <v/>
      </c>
      <c r="N3630" s="161" t="str">
        <f>IF($A3630=0,"",IFERROR(INDEX(BD_Gestão!J:J,MATCH('Banco de Dados'!$B3630,BD_Gestão!$B:$B,0)),"erro"))</f>
        <v/>
      </c>
      <c r="O3630" s="164" t="str">
        <f>IF($A3630=0,"",IFERROR(INDEX(BD_Gestão!K:K,MATCH('Banco de Dados'!$B3630,BD_Gestão!$B:$B,0)),"erro"))</f>
        <v/>
      </c>
      <c r="P3630" s="169" t="str">
        <f t="shared" si="226"/>
        <v/>
      </c>
      <c r="Q3630" s="170" t="str">
        <f t="shared" si="227"/>
        <v/>
      </c>
      <c r="R3630" s="163" t="e">
        <f t="shared" si="224"/>
        <v>#VALUE!</v>
      </c>
      <c r="S3630" s="163" t="e">
        <f t="shared" si="225"/>
        <v>#VALUE!</v>
      </c>
      <c r="T3630" s="163" t="e">
        <f>INDEX(Controle!O:O,MATCH('Banco de Dados'!A3630,Controle!M:M,0))*E3630/100</f>
        <v>#N/A</v>
      </c>
    </row>
    <row r="3631" spans="1:20" hidden="1" x14ac:dyDescent="0.2">
      <c r="A3631" s="158">
        <f>BD_TS!A3630</f>
        <v>0</v>
      </c>
      <c r="B3631" s="158" t="str">
        <f>SUBSTITUTE(SUBSTITUTE(BD_TS!D3630," ",""),"-","/")</f>
        <v/>
      </c>
      <c r="C3631" s="158">
        <f>BD_TS!E3630</f>
        <v>0</v>
      </c>
      <c r="D3631" s="159">
        <f>BD_TS!F3630</f>
        <v>0</v>
      </c>
      <c r="E3631" s="160">
        <f>BD_TS!B3630</f>
        <v>0</v>
      </c>
      <c r="F3631" s="161">
        <f>BD_TS!C3630</f>
        <v>0</v>
      </c>
      <c r="G3631" s="187">
        <f>BD_TS!H3630</f>
        <v>0</v>
      </c>
      <c r="H3631" s="158" t="str">
        <f>IF($A3631=0,"",IFERROR(INDEX(BD_Gestão!A:A,MATCH('Banco de Dados'!$B3631,BD_Gestão!$B:$B,0)),"erro"))</f>
        <v/>
      </c>
      <c r="I3631" s="162" t="str">
        <f>IF($A3631=0,"",IFERROR(INDEX(BD_Gestão!E:E,MATCH('Banco de Dados'!$B3631,BD_Gestão!$B:$B,0)),"erro"))</f>
        <v/>
      </c>
      <c r="J3631" s="186" t="str">
        <f>IF($A3631=0,"",IFERROR(INDEX(BD_Gestão!B:B,MATCH('Banco de Dados'!$B3631,BD_Gestão!$B:$B,0)),"erro"))</f>
        <v/>
      </c>
      <c r="K3631" s="158" t="str">
        <f>IF($A3631=0,"",IFERROR(INDEX(BD_Gestão!C:C,MATCH('Banco de Dados'!$B3631,BD_Gestão!$B:$B,0)),"erro"))</f>
        <v/>
      </c>
      <c r="L3631" s="158" t="str">
        <f>IF($A3631=0,"",IFERROR(INDEX(BD_Gestão!H:H,MATCH('Banco de Dados'!$B3631,BD_Gestão!$B:$B,0)),"erro"))</f>
        <v/>
      </c>
      <c r="M3631" s="161" t="str">
        <f>IF($A3631=0,"",IFERROR(INDEX(BD_Gestão!F:F,MATCH('Banco de Dados'!$B3631,BD_Gestão!$B:$B,0)),"erro"))</f>
        <v/>
      </c>
      <c r="N3631" s="161" t="str">
        <f>IF($A3631=0,"",IFERROR(INDEX(BD_Gestão!J:J,MATCH('Banco de Dados'!$B3631,BD_Gestão!$B:$B,0)),"erro"))</f>
        <v/>
      </c>
      <c r="O3631" s="164" t="str">
        <f>IF($A3631=0,"",IFERROR(INDEX(BD_Gestão!K:K,MATCH('Banco de Dados'!$B3631,BD_Gestão!$B:$B,0)),"erro"))</f>
        <v/>
      </c>
      <c r="P3631" s="169" t="str">
        <f t="shared" si="226"/>
        <v/>
      </c>
      <c r="Q3631" s="170" t="str">
        <f t="shared" si="227"/>
        <v/>
      </c>
      <c r="R3631" s="163" t="e">
        <f t="shared" si="224"/>
        <v>#VALUE!</v>
      </c>
      <c r="S3631" s="163" t="e">
        <f t="shared" si="225"/>
        <v>#VALUE!</v>
      </c>
      <c r="T3631" s="163" t="e">
        <f>INDEX(Controle!O:O,MATCH('Banco de Dados'!A3631,Controle!M:M,0))*E3631/100</f>
        <v>#N/A</v>
      </c>
    </row>
    <row r="3632" spans="1:20" hidden="1" x14ac:dyDescent="0.2">
      <c r="A3632" s="158">
        <f>BD_TS!A3631</f>
        <v>0</v>
      </c>
      <c r="B3632" s="158" t="str">
        <f>SUBSTITUTE(SUBSTITUTE(BD_TS!D3631," ",""),"-","/")</f>
        <v/>
      </c>
      <c r="C3632" s="158">
        <f>BD_TS!E3631</f>
        <v>0</v>
      </c>
      <c r="D3632" s="159">
        <f>BD_TS!F3631</f>
        <v>0</v>
      </c>
      <c r="E3632" s="160">
        <f>BD_TS!B3631</f>
        <v>0</v>
      </c>
      <c r="F3632" s="161">
        <f>BD_TS!C3631</f>
        <v>0</v>
      </c>
      <c r="G3632" s="187">
        <f>BD_TS!H3631</f>
        <v>0</v>
      </c>
      <c r="H3632" s="158" t="str">
        <f>IF($A3632=0,"",IFERROR(INDEX(BD_Gestão!A:A,MATCH('Banco de Dados'!$B3632,BD_Gestão!$B:$B,0)),"erro"))</f>
        <v/>
      </c>
      <c r="I3632" s="162" t="str">
        <f>IF($A3632=0,"",IFERROR(INDEX(BD_Gestão!E:E,MATCH('Banco de Dados'!$B3632,BD_Gestão!$B:$B,0)),"erro"))</f>
        <v/>
      </c>
      <c r="J3632" s="186" t="str">
        <f>IF($A3632=0,"",IFERROR(INDEX(BD_Gestão!B:B,MATCH('Banco de Dados'!$B3632,BD_Gestão!$B:$B,0)),"erro"))</f>
        <v/>
      </c>
      <c r="K3632" s="158" t="str">
        <f>IF($A3632=0,"",IFERROR(INDEX(BD_Gestão!C:C,MATCH('Banco de Dados'!$B3632,BD_Gestão!$B:$B,0)),"erro"))</f>
        <v/>
      </c>
      <c r="L3632" s="158" t="str">
        <f>IF($A3632=0,"",IFERROR(INDEX(BD_Gestão!H:H,MATCH('Banco de Dados'!$B3632,BD_Gestão!$B:$B,0)),"erro"))</f>
        <v/>
      </c>
      <c r="M3632" s="161" t="str">
        <f>IF($A3632=0,"",IFERROR(INDEX(BD_Gestão!F:F,MATCH('Banco de Dados'!$B3632,BD_Gestão!$B:$B,0)),"erro"))</f>
        <v/>
      </c>
      <c r="N3632" s="161" t="str">
        <f>IF($A3632=0,"",IFERROR(INDEX(BD_Gestão!J:J,MATCH('Banco de Dados'!$B3632,BD_Gestão!$B:$B,0)),"erro"))</f>
        <v/>
      </c>
      <c r="O3632" s="164" t="str">
        <f>IF($A3632=0,"",IFERROR(INDEX(BD_Gestão!K:K,MATCH('Banco de Dados'!$B3632,BD_Gestão!$B:$B,0)),"erro"))</f>
        <v/>
      </c>
      <c r="P3632" s="169" t="str">
        <f t="shared" si="226"/>
        <v/>
      </c>
      <c r="Q3632" s="170" t="str">
        <f t="shared" si="227"/>
        <v/>
      </c>
      <c r="R3632" s="163" t="e">
        <f t="shared" si="224"/>
        <v>#VALUE!</v>
      </c>
      <c r="S3632" s="163" t="e">
        <f t="shared" si="225"/>
        <v>#VALUE!</v>
      </c>
      <c r="T3632" s="163" t="e">
        <f>INDEX(Controle!O:O,MATCH('Banco de Dados'!A3632,Controle!M:M,0))*E3632/100</f>
        <v>#N/A</v>
      </c>
    </row>
    <row r="3633" spans="1:20" hidden="1" x14ac:dyDescent="0.2">
      <c r="A3633" s="158">
        <f>BD_TS!A3632</f>
        <v>0</v>
      </c>
      <c r="B3633" s="158" t="str">
        <f>SUBSTITUTE(SUBSTITUTE(BD_TS!D3632," ",""),"-","/")</f>
        <v/>
      </c>
      <c r="C3633" s="158">
        <f>BD_TS!E3632</f>
        <v>0</v>
      </c>
      <c r="D3633" s="159">
        <f>BD_TS!F3632</f>
        <v>0</v>
      </c>
      <c r="E3633" s="160">
        <f>BD_TS!B3632</f>
        <v>0</v>
      </c>
      <c r="F3633" s="161">
        <f>BD_TS!C3632</f>
        <v>0</v>
      </c>
      <c r="G3633" s="187">
        <f>BD_TS!H3632</f>
        <v>0</v>
      </c>
      <c r="H3633" s="158" t="str">
        <f>IF($A3633=0,"",IFERROR(INDEX(BD_Gestão!A:A,MATCH('Banco de Dados'!$B3633,BD_Gestão!$B:$B,0)),"erro"))</f>
        <v/>
      </c>
      <c r="I3633" s="162" t="str">
        <f>IF($A3633=0,"",IFERROR(INDEX(BD_Gestão!E:E,MATCH('Banco de Dados'!$B3633,BD_Gestão!$B:$B,0)),"erro"))</f>
        <v/>
      </c>
      <c r="J3633" s="186" t="str">
        <f>IF($A3633=0,"",IFERROR(INDEX(BD_Gestão!B:B,MATCH('Banco de Dados'!$B3633,BD_Gestão!$B:$B,0)),"erro"))</f>
        <v/>
      </c>
      <c r="K3633" s="158" t="str">
        <f>IF($A3633=0,"",IFERROR(INDEX(BD_Gestão!C:C,MATCH('Banco de Dados'!$B3633,BD_Gestão!$B:$B,0)),"erro"))</f>
        <v/>
      </c>
      <c r="L3633" s="158" t="str">
        <f>IF($A3633=0,"",IFERROR(INDEX(BD_Gestão!H:H,MATCH('Banco de Dados'!$B3633,BD_Gestão!$B:$B,0)),"erro"))</f>
        <v/>
      </c>
      <c r="M3633" s="161" t="str">
        <f>IF($A3633=0,"",IFERROR(INDEX(BD_Gestão!F:F,MATCH('Banco de Dados'!$B3633,BD_Gestão!$B:$B,0)),"erro"))</f>
        <v/>
      </c>
      <c r="N3633" s="161" t="str">
        <f>IF($A3633=0,"",IFERROR(INDEX(BD_Gestão!J:J,MATCH('Banco de Dados'!$B3633,BD_Gestão!$B:$B,0)),"erro"))</f>
        <v/>
      </c>
      <c r="O3633" s="164" t="str">
        <f>IF($A3633=0,"",IFERROR(INDEX(BD_Gestão!K:K,MATCH('Banco de Dados'!$B3633,BD_Gestão!$B:$B,0)),"erro"))</f>
        <v/>
      </c>
      <c r="P3633" s="169" t="str">
        <f t="shared" si="226"/>
        <v/>
      </c>
      <c r="Q3633" s="170" t="str">
        <f t="shared" si="227"/>
        <v/>
      </c>
      <c r="R3633" s="163" t="e">
        <f t="shared" si="224"/>
        <v>#VALUE!</v>
      </c>
      <c r="S3633" s="163" t="e">
        <f t="shared" si="225"/>
        <v>#VALUE!</v>
      </c>
      <c r="T3633" s="163" t="e">
        <f>INDEX(Controle!O:O,MATCH('Banco de Dados'!A3633,Controle!M:M,0))*E3633/100</f>
        <v>#N/A</v>
      </c>
    </row>
    <row r="3634" spans="1:20" hidden="1" x14ac:dyDescent="0.2">
      <c r="A3634" s="158">
        <f>BD_TS!A3633</f>
        <v>0</v>
      </c>
      <c r="B3634" s="158" t="str">
        <f>SUBSTITUTE(SUBSTITUTE(BD_TS!D3633," ",""),"-","/")</f>
        <v/>
      </c>
      <c r="C3634" s="158">
        <f>BD_TS!E3633</f>
        <v>0</v>
      </c>
      <c r="D3634" s="159">
        <f>BD_TS!F3633</f>
        <v>0</v>
      </c>
      <c r="E3634" s="160">
        <f>BD_TS!B3633</f>
        <v>0</v>
      </c>
      <c r="F3634" s="161">
        <f>BD_TS!C3633</f>
        <v>0</v>
      </c>
      <c r="G3634" s="187">
        <f>BD_TS!H3633</f>
        <v>0</v>
      </c>
      <c r="H3634" s="158" t="str">
        <f>IF($A3634=0,"",IFERROR(INDEX(BD_Gestão!A:A,MATCH('Banco de Dados'!$B3634,BD_Gestão!$B:$B,0)),"erro"))</f>
        <v/>
      </c>
      <c r="I3634" s="162" t="str">
        <f>IF($A3634=0,"",IFERROR(INDEX(BD_Gestão!E:E,MATCH('Banco de Dados'!$B3634,BD_Gestão!$B:$B,0)),"erro"))</f>
        <v/>
      </c>
      <c r="J3634" s="186" t="str">
        <f>IF($A3634=0,"",IFERROR(INDEX(BD_Gestão!B:B,MATCH('Banco de Dados'!$B3634,BD_Gestão!$B:$B,0)),"erro"))</f>
        <v/>
      </c>
      <c r="K3634" s="158" t="str">
        <f>IF($A3634=0,"",IFERROR(INDEX(BD_Gestão!C:C,MATCH('Banco de Dados'!$B3634,BD_Gestão!$B:$B,0)),"erro"))</f>
        <v/>
      </c>
      <c r="L3634" s="158" t="str">
        <f>IF($A3634=0,"",IFERROR(INDEX(BD_Gestão!H:H,MATCH('Banco de Dados'!$B3634,BD_Gestão!$B:$B,0)),"erro"))</f>
        <v/>
      </c>
      <c r="M3634" s="161" t="str">
        <f>IF($A3634=0,"",IFERROR(INDEX(BD_Gestão!F:F,MATCH('Banco de Dados'!$B3634,BD_Gestão!$B:$B,0)),"erro"))</f>
        <v/>
      </c>
      <c r="N3634" s="161" t="str">
        <f>IF($A3634=0,"",IFERROR(INDEX(BD_Gestão!J:J,MATCH('Banco de Dados'!$B3634,BD_Gestão!$B:$B,0)),"erro"))</f>
        <v/>
      </c>
      <c r="O3634" s="164" t="str">
        <f>IF($A3634=0,"",IFERROR(INDEX(BD_Gestão!K:K,MATCH('Banco de Dados'!$B3634,BD_Gestão!$B:$B,0)),"erro"))</f>
        <v/>
      </c>
      <c r="P3634" s="169" t="str">
        <f t="shared" si="226"/>
        <v/>
      </c>
      <c r="Q3634" s="170" t="str">
        <f t="shared" si="227"/>
        <v/>
      </c>
      <c r="R3634" s="163" t="e">
        <f t="shared" si="224"/>
        <v>#VALUE!</v>
      </c>
      <c r="S3634" s="163" t="e">
        <f t="shared" si="225"/>
        <v>#VALUE!</v>
      </c>
      <c r="T3634" s="163" t="e">
        <f>INDEX(Controle!O:O,MATCH('Banco de Dados'!A3634,Controle!M:M,0))*E3634/100</f>
        <v>#N/A</v>
      </c>
    </row>
    <row r="3635" spans="1:20" hidden="1" x14ac:dyDescent="0.2">
      <c r="A3635" s="158">
        <f>BD_TS!A3634</f>
        <v>0</v>
      </c>
      <c r="B3635" s="158" t="str">
        <f>SUBSTITUTE(SUBSTITUTE(BD_TS!D3634," ",""),"-","/")</f>
        <v/>
      </c>
      <c r="C3635" s="158">
        <f>BD_TS!E3634</f>
        <v>0</v>
      </c>
      <c r="D3635" s="159">
        <f>BD_TS!F3634</f>
        <v>0</v>
      </c>
      <c r="E3635" s="160">
        <f>BD_TS!B3634</f>
        <v>0</v>
      </c>
      <c r="F3635" s="161">
        <f>BD_TS!C3634</f>
        <v>0</v>
      </c>
      <c r="G3635" s="187">
        <f>BD_TS!H3634</f>
        <v>0</v>
      </c>
      <c r="H3635" s="158" t="str">
        <f>IF($A3635=0,"",IFERROR(INDEX(BD_Gestão!A:A,MATCH('Banco de Dados'!$B3635,BD_Gestão!$B:$B,0)),"erro"))</f>
        <v/>
      </c>
      <c r="I3635" s="162" t="str">
        <f>IF($A3635=0,"",IFERROR(INDEX(BD_Gestão!E:E,MATCH('Banco de Dados'!$B3635,BD_Gestão!$B:$B,0)),"erro"))</f>
        <v/>
      </c>
      <c r="J3635" s="186" t="str">
        <f>IF($A3635=0,"",IFERROR(INDEX(BD_Gestão!B:B,MATCH('Banco de Dados'!$B3635,BD_Gestão!$B:$B,0)),"erro"))</f>
        <v/>
      </c>
      <c r="K3635" s="158" t="str">
        <f>IF($A3635=0,"",IFERROR(INDEX(BD_Gestão!C:C,MATCH('Banco de Dados'!$B3635,BD_Gestão!$B:$B,0)),"erro"))</f>
        <v/>
      </c>
      <c r="L3635" s="158" t="str">
        <f>IF($A3635=0,"",IFERROR(INDEX(BD_Gestão!H:H,MATCH('Banco de Dados'!$B3635,BD_Gestão!$B:$B,0)),"erro"))</f>
        <v/>
      </c>
      <c r="M3635" s="161" t="str">
        <f>IF($A3635=0,"",IFERROR(INDEX(BD_Gestão!F:F,MATCH('Banco de Dados'!$B3635,BD_Gestão!$B:$B,0)),"erro"))</f>
        <v/>
      </c>
      <c r="N3635" s="161" t="str">
        <f>IF($A3635=0,"",IFERROR(INDEX(BD_Gestão!J:J,MATCH('Banco de Dados'!$B3635,BD_Gestão!$B:$B,0)),"erro"))</f>
        <v/>
      </c>
      <c r="O3635" s="164" t="str">
        <f>IF($A3635=0,"",IFERROR(INDEX(BD_Gestão!K:K,MATCH('Banco de Dados'!$B3635,BD_Gestão!$B:$B,0)),"erro"))</f>
        <v/>
      </c>
      <c r="P3635" s="169" t="str">
        <f t="shared" si="226"/>
        <v/>
      </c>
      <c r="Q3635" s="170" t="str">
        <f t="shared" si="227"/>
        <v/>
      </c>
      <c r="R3635" s="163" t="e">
        <f t="shared" si="224"/>
        <v>#VALUE!</v>
      </c>
      <c r="S3635" s="163" t="e">
        <f t="shared" si="225"/>
        <v>#VALUE!</v>
      </c>
      <c r="T3635" s="163" t="e">
        <f>INDEX(Controle!O:O,MATCH('Banco de Dados'!A3635,Controle!M:M,0))*E3635/100</f>
        <v>#N/A</v>
      </c>
    </row>
    <row r="3636" spans="1:20" hidden="1" x14ac:dyDescent="0.2">
      <c r="A3636" s="158">
        <f>BD_TS!A3635</f>
        <v>0</v>
      </c>
      <c r="B3636" s="158" t="str">
        <f>SUBSTITUTE(SUBSTITUTE(BD_TS!D3635," ",""),"-","/")</f>
        <v/>
      </c>
      <c r="C3636" s="158">
        <f>BD_TS!E3635</f>
        <v>0</v>
      </c>
      <c r="D3636" s="159">
        <f>BD_TS!F3635</f>
        <v>0</v>
      </c>
      <c r="E3636" s="160">
        <f>BD_TS!B3635</f>
        <v>0</v>
      </c>
      <c r="F3636" s="161">
        <f>BD_TS!C3635</f>
        <v>0</v>
      </c>
      <c r="G3636" s="187">
        <f>BD_TS!H3635</f>
        <v>0</v>
      </c>
      <c r="H3636" s="158" t="str">
        <f>IF($A3636=0,"",IFERROR(INDEX(BD_Gestão!A:A,MATCH('Banco de Dados'!$B3636,BD_Gestão!$B:$B,0)),"erro"))</f>
        <v/>
      </c>
      <c r="I3636" s="162" t="str">
        <f>IF($A3636=0,"",IFERROR(INDEX(BD_Gestão!E:E,MATCH('Banco de Dados'!$B3636,BD_Gestão!$B:$B,0)),"erro"))</f>
        <v/>
      </c>
      <c r="J3636" s="186" t="str">
        <f>IF($A3636=0,"",IFERROR(INDEX(BD_Gestão!B:B,MATCH('Banco de Dados'!$B3636,BD_Gestão!$B:$B,0)),"erro"))</f>
        <v/>
      </c>
      <c r="K3636" s="158" t="str">
        <f>IF($A3636=0,"",IFERROR(INDEX(BD_Gestão!C:C,MATCH('Banco de Dados'!$B3636,BD_Gestão!$B:$B,0)),"erro"))</f>
        <v/>
      </c>
      <c r="L3636" s="158" t="str">
        <f>IF($A3636=0,"",IFERROR(INDEX(BD_Gestão!H:H,MATCH('Banco de Dados'!$B3636,BD_Gestão!$B:$B,0)),"erro"))</f>
        <v/>
      </c>
      <c r="M3636" s="161" t="str">
        <f>IF($A3636=0,"",IFERROR(INDEX(BD_Gestão!F:F,MATCH('Banco de Dados'!$B3636,BD_Gestão!$B:$B,0)),"erro"))</f>
        <v/>
      </c>
      <c r="N3636" s="161" t="str">
        <f>IF($A3636=0,"",IFERROR(INDEX(BD_Gestão!J:J,MATCH('Banco de Dados'!$B3636,BD_Gestão!$B:$B,0)),"erro"))</f>
        <v/>
      </c>
      <c r="O3636" s="164" t="str">
        <f>IF($A3636=0,"",IFERROR(INDEX(BD_Gestão!K:K,MATCH('Banco de Dados'!$B3636,BD_Gestão!$B:$B,0)),"erro"))</f>
        <v/>
      </c>
      <c r="P3636" s="169" t="str">
        <f t="shared" si="226"/>
        <v/>
      </c>
      <c r="Q3636" s="170" t="str">
        <f t="shared" si="227"/>
        <v/>
      </c>
      <c r="R3636" s="163" t="e">
        <f t="shared" si="224"/>
        <v>#VALUE!</v>
      </c>
      <c r="S3636" s="163" t="e">
        <f t="shared" si="225"/>
        <v>#VALUE!</v>
      </c>
      <c r="T3636" s="163" t="e">
        <f>INDEX(Controle!O:O,MATCH('Banco de Dados'!A3636,Controle!M:M,0))*E3636/100</f>
        <v>#N/A</v>
      </c>
    </row>
    <row r="3637" spans="1:20" hidden="1" x14ac:dyDescent="0.2">
      <c r="A3637" s="158">
        <f>BD_TS!A3636</f>
        <v>0</v>
      </c>
      <c r="B3637" s="158" t="str">
        <f>SUBSTITUTE(SUBSTITUTE(BD_TS!D3636," ",""),"-","/")</f>
        <v/>
      </c>
      <c r="C3637" s="158">
        <f>BD_TS!E3636</f>
        <v>0</v>
      </c>
      <c r="D3637" s="159">
        <f>BD_TS!F3636</f>
        <v>0</v>
      </c>
      <c r="E3637" s="160">
        <f>BD_TS!B3636</f>
        <v>0</v>
      </c>
      <c r="F3637" s="161">
        <f>BD_TS!C3636</f>
        <v>0</v>
      </c>
      <c r="G3637" s="187">
        <f>BD_TS!H3636</f>
        <v>0</v>
      </c>
      <c r="H3637" s="158" t="str">
        <f>IF($A3637=0,"",IFERROR(INDEX(BD_Gestão!A:A,MATCH('Banco de Dados'!$B3637,BD_Gestão!$B:$B,0)),"erro"))</f>
        <v/>
      </c>
      <c r="I3637" s="162" t="str">
        <f>IF($A3637=0,"",IFERROR(INDEX(BD_Gestão!E:E,MATCH('Banco de Dados'!$B3637,BD_Gestão!$B:$B,0)),"erro"))</f>
        <v/>
      </c>
      <c r="J3637" s="186" t="str">
        <f>IF($A3637=0,"",IFERROR(INDEX(BD_Gestão!B:B,MATCH('Banco de Dados'!$B3637,BD_Gestão!$B:$B,0)),"erro"))</f>
        <v/>
      </c>
      <c r="K3637" s="158" t="str">
        <f>IF($A3637=0,"",IFERROR(INDEX(BD_Gestão!C:C,MATCH('Banco de Dados'!$B3637,BD_Gestão!$B:$B,0)),"erro"))</f>
        <v/>
      </c>
      <c r="L3637" s="158" t="str">
        <f>IF($A3637=0,"",IFERROR(INDEX(BD_Gestão!H:H,MATCH('Banco de Dados'!$B3637,BD_Gestão!$B:$B,0)),"erro"))</f>
        <v/>
      </c>
      <c r="M3637" s="161" t="str">
        <f>IF($A3637=0,"",IFERROR(INDEX(BD_Gestão!F:F,MATCH('Banco de Dados'!$B3637,BD_Gestão!$B:$B,0)),"erro"))</f>
        <v/>
      </c>
      <c r="N3637" s="161" t="str">
        <f>IF($A3637=0,"",IFERROR(INDEX(BD_Gestão!J:J,MATCH('Banco de Dados'!$B3637,BD_Gestão!$B:$B,0)),"erro"))</f>
        <v/>
      </c>
      <c r="O3637" s="164" t="str">
        <f>IF($A3637=0,"",IFERROR(INDEX(BD_Gestão!K:K,MATCH('Banco de Dados'!$B3637,BD_Gestão!$B:$B,0)),"erro"))</f>
        <v/>
      </c>
      <c r="P3637" s="169" t="str">
        <f t="shared" si="226"/>
        <v/>
      </c>
      <c r="Q3637" s="170" t="str">
        <f t="shared" si="227"/>
        <v/>
      </c>
      <c r="R3637" s="163" t="e">
        <f t="shared" si="224"/>
        <v>#VALUE!</v>
      </c>
      <c r="S3637" s="163" t="e">
        <f t="shared" si="225"/>
        <v>#VALUE!</v>
      </c>
      <c r="T3637" s="163" t="e">
        <f>INDEX(Controle!O:O,MATCH('Banco de Dados'!A3637,Controle!M:M,0))*E3637/100</f>
        <v>#N/A</v>
      </c>
    </row>
    <row r="3638" spans="1:20" hidden="1" x14ac:dyDescent="0.2">
      <c r="A3638" s="158">
        <f>BD_TS!A3637</f>
        <v>0</v>
      </c>
      <c r="B3638" s="158" t="str">
        <f>SUBSTITUTE(SUBSTITUTE(BD_TS!D3637," ",""),"-","/")</f>
        <v/>
      </c>
      <c r="C3638" s="158">
        <f>BD_TS!E3637</f>
        <v>0</v>
      </c>
      <c r="D3638" s="159">
        <f>BD_TS!F3637</f>
        <v>0</v>
      </c>
      <c r="E3638" s="160">
        <f>BD_TS!B3637</f>
        <v>0</v>
      </c>
      <c r="F3638" s="161">
        <f>BD_TS!C3637</f>
        <v>0</v>
      </c>
      <c r="G3638" s="187">
        <f>BD_TS!H3637</f>
        <v>0</v>
      </c>
      <c r="H3638" s="158" t="str">
        <f>IF($A3638=0,"",IFERROR(INDEX(BD_Gestão!A:A,MATCH('Banco de Dados'!$B3638,BD_Gestão!$B:$B,0)),"erro"))</f>
        <v/>
      </c>
      <c r="I3638" s="162" t="str">
        <f>IF($A3638=0,"",IFERROR(INDEX(BD_Gestão!E:E,MATCH('Banco de Dados'!$B3638,BD_Gestão!$B:$B,0)),"erro"))</f>
        <v/>
      </c>
      <c r="J3638" s="186" t="str">
        <f>IF($A3638=0,"",IFERROR(INDEX(BD_Gestão!B:B,MATCH('Banco de Dados'!$B3638,BD_Gestão!$B:$B,0)),"erro"))</f>
        <v/>
      </c>
      <c r="K3638" s="158" t="str">
        <f>IF($A3638=0,"",IFERROR(INDEX(BD_Gestão!C:C,MATCH('Banco de Dados'!$B3638,BD_Gestão!$B:$B,0)),"erro"))</f>
        <v/>
      </c>
      <c r="L3638" s="158" t="str">
        <f>IF($A3638=0,"",IFERROR(INDEX(BD_Gestão!H:H,MATCH('Banco de Dados'!$B3638,BD_Gestão!$B:$B,0)),"erro"))</f>
        <v/>
      </c>
      <c r="M3638" s="161" t="str">
        <f>IF($A3638=0,"",IFERROR(INDEX(BD_Gestão!F:F,MATCH('Banco de Dados'!$B3638,BD_Gestão!$B:$B,0)),"erro"))</f>
        <v/>
      </c>
      <c r="N3638" s="161" t="str">
        <f>IF($A3638=0,"",IFERROR(INDEX(BD_Gestão!J:J,MATCH('Banco de Dados'!$B3638,BD_Gestão!$B:$B,0)),"erro"))</f>
        <v/>
      </c>
      <c r="O3638" s="164" t="str">
        <f>IF($A3638=0,"",IFERROR(INDEX(BD_Gestão!K:K,MATCH('Banco de Dados'!$B3638,BD_Gestão!$B:$B,0)),"erro"))</f>
        <v/>
      </c>
      <c r="P3638" s="169" t="str">
        <f t="shared" si="226"/>
        <v/>
      </c>
      <c r="Q3638" s="170" t="str">
        <f t="shared" si="227"/>
        <v/>
      </c>
      <c r="R3638" s="163" t="e">
        <f t="shared" si="224"/>
        <v>#VALUE!</v>
      </c>
      <c r="S3638" s="163" t="e">
        <f t="shared" si="225"/>
        <v>#VALUE!</v>
      </c>
      <c r="T3638" s="163" t="e">
        <f>INDEX(Controle!O:O,MATCH('Banco de Dados'!A3638,Controle!M:M,0))*E3638/100</f>
        <v>#N/A</v>
      </c>
    </row>
    <row r="3639" spans="1:20" hidden="1" x14ac:dyDescent="0.2">
      <c r="A3639" s="158">
        <f>BD_TS!A3638</f>
        <v>0</v>
      </c>
      <c r="B3639" s="158" t="str">
        <f>SUBSTITUTE(SUBSTITUTE(BD_TS!D3638," ",""),"-","/")</f>
        <v/>
      </c>
      <c r="C3639" s="158">
        <f>BD_TS!E3638</f>
        <v>0</v>
      </c>
      <c r="D3639" s="159">
        <f>BD_TS!F3638</f>
        <v>0</v>
      </c>
      <c r="E3639" s="160">
        <f>BD_TS!B3638</f>
        <v>0</v>
      </c>
      <c r="F3639" s="161">
        <f>BD_TS!C3638</f>
        <v>0</v>
      </c>
      <c r="G3639" s="187">
        <f>BD_TS!H3638</f>
        <v>0</v>
      </c>
      <c r="H3639" s="158" t="str">
        <f>IF($A3639=0,"",IFERROR(INDEX(BD_Gestão!A:A,MATCH('Banco de Dados'!$B3639,BD_Gestão!$B:$B,0)),"erro"))</f>
        <v/>
      </c>
      <c r="I3639" s="162" t="str">
        <f>IF($A3639=0,"",IFERROR(INDEX(BD_Gestão!E:E,MATCH('Banco de Dados'!$B3639,BD_Gestão!$B:$B,0)),"erro"))</f>
        <v/>
      </c>
      <c r="J3639" s="186" t="str">
        <f>IF($A3639=0,"",IFERROR(INDEX(BD_Gestão!B:B,MATCH('Banco de Dados'!$B3639,BD_Gestão!$B:$B,0)),"erro"))</f>
        <v/>
      </c>
      <c r="K3639" s="158" t="str">
        <f>IF($A3639=0,"",IFERROR(INDEX(BD_Gestão!C:C,MATCH('Banco de Dados'!$B3639,BD_Gestão!$B:$B,0)),"erro"))</f>
        <v/>
      </c>
      <c r="L3639" s="158" t="str">
        <f>IF($A3639=0,"",IFERROR(INDEX(BD_Gestão!H:H,MATCH('Banco de Dados'!$B3639,BD_Gestão!$B:$B,0)),"erro"))</f>
        <v/>
      </c>
      <c r="M3639" s="161" t="str">
        <f>IF($A3639=0,"",IFERROR(INDEX(BD_Gestão!F:F,MATCH('Banco de Dados'!$B3639,BD_Gestão!$B:$B,0)),"erro"))</f>
        <v/>
      </c>
      <c r="N3639" s="161" t="str">
        <f>IF($A3639=0,"",IFERROR(INDEX(BD_Gestão!J:J,MATCH('Banco de Dados'!$B3639,BD_Gestão!$B:$B,0)),"erro"))</f>
        <v/>
      </c>
      <c r="O3639" s="164" t="str">
        <f>IF($A3639=0,"",IFERROR(INDEX(BD_Gestão!K:K,MATCH('Banco de Dados'!$B3639,BD_Gestão!$B:$B,0)),"erro"))</f>
        <v/>
      </c>
      <c r="P3639" s="169" t="str">
        <f t="shared" si="226"/>
        <v/>
      </c>
      <c r="Q3639" s="170" t="str">
        <f t="shared" si="227"/>
        <v/>
      </c>
      <c r="R3639" s="163" t="e">
        <f t="shared" si="224"/>
        <v>#VALUE!</v>
      </c>
      <c r="S3639" s="163" t="e">
        <f t="shared" si="225"/>
        <v>#VALUE!</v>
      </c>
      <c r="T3639" s="163" t="e">
        <f>INDEX(Controle!O:O,MATCH('Banco de Dados'!A3639,Controle!M:M,0))*E3639/100</f>
        <v>#N/A</v>
      </c>
    </row>
    <row r="3640" spans="1:20" hidden="1" x14ac:dyDescent="0.2">
      <c r="A3640" s="158">
        <f>BD_TS!A3639</f>
        <v>0</v>
      </c>
      <c r="B3640" s="158" t="str">
        <f>SUBSTITUTE(SUBSTITUTE(BD_TS!D3639," ",""),"-","/")</f>
        <v/>
      </c>
      <c r="C3640" s="158">
        <f>BD_TS!E3639</f>
        <v>0</v>
      </c>
      <c r="D3640" s="159">
        <f>BD_TS!F3639</f>
        <v>0</v>
      </c>
      <c r="E3640" s="160">
        <f>BD_TS!B3639</f>
        <v>0</v>
      </c>
      <c r="F3640" s="161">
        <f>BD_TS!C3639</f>
        <v>0</v>
      </c>
      <c r="G3640" s="187">
        <f>BD_TS!H3639</f>
        <v>0</v>
      </c>
      <c r="H3640" s="158" t="str">
        <f>IF($A3640=0,"",IFERROR(INDEX(BD_Gestão!A:A,MATCH('Banco de Dados'!$B3640,BD_Gestão!$B:$B,0)),"erro"))</f>
        <v/>
      </c>
      <c r="I3640" s="162" t="str">
        <f>IF($A3640=0,"",IFERROR(INDEX(BD_Gestão!E:E,MATCH('Banco de Dados'!$B3640,BD_Gestão!$B:$B,0)),"erro"))</f>
        <v/>
      </c>
      <c r="J3640" s="186" t="str">
        <f>IF($A3640=0,"",IFERROR(INDEX(BD_Gestão!B:B,MATCH('Banco de Dados'!$B3640,BD_Gestão!$B:$B,0)),"erro"))</f>
        <v/>
      </c>
      <c r="K3640" s="158" t="str">
        <f>IF($A3640=0,"",IFERROR(INDEX(BD_Gestão!C:C,MATCH('Banco de Dados'!$B3640,BD_Gestão!$B:$B,0)),"erro"))</f>
        <v/>
      </c>
      <c r="L3640" s="158" t="str">
        <f>IF($A3640=0,"",IFERROR(INDEX(BD_Gestão!H:H,MATCH('Banco de Dados'!$B3640,BD_Gestão!$B:$B,0)),"erro"))</f>
        <v/>
      </c>
      <c r="M3640" s="161" t="str">
        <f>IF($A3640=0,"",IFERROR(INDEX(BD_Gestão!F:F,MATCH('Banco de Dados'!$B3640,BD_Gestão!$B:$B,0)),"erro"))</f>
        <v/>
      </c>
      <c r="N3640" s="161" t="str">
        <f>IF($A3640=0,"",IFERROR(INDEX(BD_Gestão!J:J,MATCH('Banco de Dados'!$B3640,BD_Gestão!$B:$B,0)),"erro"))</f>
        <v/>
      </c>
      <c r="O3640" s="164" t="str">
        <f>IF($A3640=0,"",IFERROR(INDEX(BD_Gestão!K:K,MATCH('Banco de Dados'!$B3640,BD_Gestão!$B:$B,0)),"erro"))</f>
        <v/>
      </c>
      <c r="P3640" s="169" t="str">
        <f t="shared" si="226"/>
        <v/>
      </c>
      <c r="Q3640" s="170" t="str">
        <f t="shared" si="227"/>
        <v/>
      </c>
      <c r="R3640" s="163" t="e">
        <f t="shared" si="224"/>
        <v>#VALUE!</v>
      </c>
      <c r="S3640" s="163" t="e">
        <f t="shared" si="225"/>
        <v>#VALUE!</v>
      </c>
      <c r="T3640" s="163" t="e">
        <f>INDEX(Controle!O:O,MATCH('Banco de Dados'!A3640,Controle!M:M,0))*E3640/100</f>
        <v>#N/A</v>
      </c>
    </row>
    <row r="3641" spans="1:20" hidden="1" x14ac:dyDescent="0.2">
      <c r="A3641" s="158">
        <f>BD_TS!A3640</f>
        <v>0</v>
      </c>
      <c r="B3641" s="158" t="str">
        <f>SUBSTITUTE(SUBSTITUTE(BD_TS!D3640," ",""),"-","/")</f>
        <v/>
      </c>
      <c r="C3641" s="158">
        <f>BD_TS!E3640</f>
        <v>0</v>
      </c>
      <c r="D3641" s="159">
        <f>BD_TS!F3640</f>
        <v>0</v>
      </c>
      <c r="E3641" s="160">
        <f>BD_TS!B3640</f>
        <v>0</v>
      </c>
      <c r="F3641" s="161">
        <f>BD_TS!C3640</f>
        <v>0</v>
      </c>
      <c r="G3641" s="187">
        <f>BD_TS!H3640</f>
        <v>0</v>
      </c>
      <c r="H3641" s="158" t="str">
        <f>IF($A3641=0,"",IFERROR(INDEX(BD_Gestão!A:A,MATCH('Banco de Dados'!$B3641,BD_Gestão!$B:$B,0)),"erro"))</f>
        <v/>
      </c>
      <c r="I3641" s="162" t="str">
        <f>IF($A3641=0,"",IFERROR(INDEX(BD_Gestão!E:E,MATCH('Banco de Dados'!$B3641,BD_Gestão!$B:$B,0)),"erro"))</f>
        <v/>
      </c>
      <c r="J3641" s="186" t="str">
        <f>IF($A3641=0,"",IFERROR(INDEX(BD_Gestão!B:B,MATCH('Banco de Dados'!$B3641,BD_Gestão!$B:$B,0)),"erro"))</f>
        <v/>
      </c>
      <c r="K3641" s="158" t="str">
        <f>IF($A3641=0,"",IFERROR(INDEX(BD_Gestão!C:C,MATCH('Banco de Dados'!$B3641,BD_Gestão!$B:$B,0)),"erro"))</f>
        <v/>
      </c>
      <c r="L3641" s="158" t="str">
        <f>IF($A3641=0,"",IFERROR(INDEX(BD_Gestão!H:H,MATCH('Banco de Dados'!$B3641,BD_Gestão!$B:$B,0)),"erro"))</f>
        <v/>
      </c>
      <c r="M3641" s="161" t="str">
        <f>IF($A3641=0,"",IFERROR(INDEX(BD_Gestão!F:F,MATCH('Banco de Dados'!$B3641,BD_Gestão!$B:$B,0)),"erro"))</f>
        <v/>
      </c>
      <c r="N3641" s="161" t="str">
        <f>IF($A3641=0,"",IFERROR(INDEX(BD_Gestão!J:J,MATCH('Banco de Dados'!$B3641,BD_Gestão!$B:$B,0)),"erro"))</f>
        <v/>
      </c>
      <c r="O3641" s="164" t="str">
        <f>IF($A3641=0,"",IFERROR(INDEX(BD_Gestão!K:K,MATCH('Banco de Dados'!$B3641,BD_Gestão!$B:$B,0)),"erro"))</f>
        <v/>
      </c>
      <c r="P3641" s="169" t="str">
        <f t="shared" si="226"/>
        <v/>
      </c>
      <c r="Q3641" s="170" t="str">
        <f t="shared" si="227"/>
        <v/>
      </c>
      <c r="R3641" s="163" t="e">
        <f t="shared" si="224"/>
        <v>#VALUE!</v>
      </c>
      <c r="S3641" s="163" t="e">
        <f t="shared" si="225"/>
        <v>#VALUE!</v>
      </c>
      <c r="T3641" s="163" t="e">
        <f>INDEX(Controle!O:O,MATCH('Banco de Dados'!A3641,Controle!M:M,0))*E3641/100</f>
        <v>#N/A</v>
      </c>
    </row>
    <row r="3642" spans="1:20" hidden="1" x14ac:dyDescent="0.2">
      <c r="A3642" s="158">
        <f>BD_TS!A3641</f>
        <v>0</v>
      </c>
      <c r="B3642" s="158" t="str">
        <f>SUBSTITUTE(SUBSTITUTE(BD_TS!D3641," ",""),"-","/")</f>
        <v/>
      </c>
      <c r="C3642" s="158">
        <f>BD_TS!E3641</f>
        <v>0</v>
      </c>
      <c r="D3642" s="159">
        <f>BD_TS!F3641</f>
        <v>0</v>
      </c>
      <c r="E3642" s="160">
        <f>BD_TS!B3641</f>
        <v>0</v>
      </c>
      <c r="F3642" s="161">
        <f>BD_TS!C3641</f>
        <v>0</v>
      </c>
      <c r="G3642" s="187">
        <f>BD_TS!H3641</f>
        <v>0</v>
      </c>
      <c r="H3642" s="158" t="str">
        <f>IF($A3642=0,"",IFERROR(INDEX(BD_Gestão!A:A,MATCH('Banco de Dados'!$B3642,BD_Gestão!$B:$B,0)),"erro"))</f>
        <v/>
      </c>
      <c r="I3642" s="162" t="str">
        <f>IF($A3642=0,"",IFERROR(INDEX(BD_Gestão!E:E,MATCH('Banco de Dados'!$B3642,BD_Gestão!$B:$B,0)),"erro"))</f>
        <v/>
      </c>
      <c r="J3642" s="186" t="str">
        <f>IF($A3642=0,"",IFERROR(INDEX(BD_Gestão!B:B,MATCH('Banco de Dados'!$B3642,BD_Gestão!$B:$B,0)),"erro"))</f>
        <v/>
      </c>
      <c r="K3642" s="158" t="str">
        <f>IF($A3642=0,"",IFERROR(INDEX(BD_Gestão!C:C,MATCH('Banco de Dados'!$B3642,BD_Gestão!$B:$B,0)),"erro"))</f>
        <v/>
      </c>
      <c r="L3642" s="158" t="str">
        <f>IF($A3642=0,"",IFERROR(INDEX(BD_Gestão!H:H,MATCH('Banco de Dados'!$B3642,BD_Gestão!$B:$B,0)),"erro"))</f>
        <v/>
      </c>
      <c r="M3642" s="161" t="str">
        <f>IF($A3642=0,"",IFERROR(INDEX(BD_Gestão!F:F,MATCH('Banco de Dados'!$B3642,BD_Gestão!$B:$B,0)),"erro"))</f>
        <v/>
      </c>
      <c r="N3642" s="161" t="str">
        <f>IF($A3642=0,"",IFERROR(INDEX(BD_Gestão!J:J,MATCH('Banco de Dados'!$B3642,BD_Gestão!$B:$B,0)),"erro"))</f>
        <v/>
      </c>
      <c r="O3642" s="164" t="str">
        <f>IF($A3642=0,"",IFERROR(INDEX(BD_Gestão!K:K,MATCH('Banco de Dados'!$B3642,BD_Gestão!$B:$B,0)),"erro"))</f>
        <v/>
      </c>
      <c r="P3642" s="169" t="str">
        <f t="shared" si="226"/>
        <v/>
      </c>
      <c r="Q3642" s="170" t="str">
        <f t="shared" si="227"/>
        <v/>
      </c>
      <c r="R3642" s="163" t="e">
        <f t="shared" si="224"/>
        <v>#VALUE!</v>
      </c>
      <c r="S3642" s="163" t="e">
        <f t="shared" si="225"/>
        <v>#VALUE!</v>
      </c>
      <c r="T3642" s="163" t="e">
        <f>INDEX(Controle!O:O,MATCH('Banco de Dados'!A3642,Controle!M:M,0))*E3642/100</f>
        <v>#N/A</v>
      </c>
    </row>
    <row r="3643" spans="1:20" hidden="1" x14ac:dyDescent="0.2">
      <c r="A3643" s="158">
        <f>BD_TS!A3642</f>
        <v>0</v>
      </c>
      <c r="B3643" s="158" t="str">
        <f>SUBSTITUTE(SUBSTITUTE(BD_TS!D3642," ",""),"-","/")</f>
        <v/>
      </c>
      <c r="C3643" s="158">
        <f>BD_TS!E3642</f>
        <v>0</v>
      </c>
      <c r="D3643" s="159">
        <f>BD_TS!F3642</f>
        <v>0</v>
      </c>
      <c r="E3643" s="160">
        <f>BD_TS!B3642</f>
        <v>0</v>
      </c>
      <c r="F3643" s="161">
        <f>BD_TS!C3642</f>
        <v>0</v>
      </c>
      <c r="G3643" s="187">
        <f>BD_TS!H3642</f>
        <v>0</v>
      </c>
      <c r="H3643" s="158" t="str">
        <f>IF($A3643=0,"",IFERROR(INDEX(BD_Gestão!A:A,MATCH('Banco de Dados'!$B3643,BD_Gestão!$B:$B,0)),"erro"))</f>
        <v/>
      </c>
      <c r="I3643" s="162" t="str">
        <f>IF($A3643=0,"",IFERROR(INDEX(BD_Gestão!E:E,MATCH('Banco de Dados'!$B3643,BD_Gestão!$B:$B,0)),"erro"))</f>
        <v/>
      </c>
      <c r="J3643" s="186" t="str">
        <f>IF($A3643=0,"",IFERROR(INDEX(BD_Gestão!B:B,MATCH('Banco de Dados'!$B3643,BD_Gestão!$B:$B,0)),"erro"))</f>
        <v/>
      </c>
      <c r="K3643" s="158" t="str">
        <f>IF($A3643=0,"",IFERROR(INDEX(BD_Gestão!C:C,MATCH('Banco de Dados'!$B3643,BD_Gestão!$B:$B,0)),"erro"))</f>
        <v/>
      </c>
      <c r="L3643" s="158" t="str">
        <f>IF($A3643=0,"",IFERROR(INDEX(BD_Gestão!H:H,MATCH('Banco de Dados'!$B3643,BD_Gestão!$B:$B,0)),"erro"))</f>
        <v/>
      </c>
      <c r="M3643" s="161" t="str">
        <f>IF($A3643=0,"",IFERROR(INDEX(BD_Gestão!F:F,MATCH('Banco de Dados'!$B3643,BD_Gestão!$B:$B,0)),"erro"))</f>
        <v/>
      </c>
      <c r="N3643" s="161" t="str">
        <f>IF($A3643=0,"",IFERROR(INDEX(BD_Gestão!J:J,MATCH('Banco de Dados'!$B3643,BD_Gestão!$B:$B,0)),"erro"))</f>
        <v/>
      </c>
      <c r="O3643" s="164" t="str">
        <f>IF($A3643=0,"",IFERROR(INDEX(BD_Gestão!K:K,MATCH('Banco de Dados'!$B3643,BD_Gestão!$B:$B,0)),"erro"))</f>
        <v/>
      </c>
      <c r="P3643" s="169" t="str">
        <f t="shared" si="226"/>
        <v/>
      </c>
      <c r="Q3643" s="170" t="str">
        <f t="shared" si="227"/>
        <v/>
      </c>
      <c r="R3643" s="163" t="e">
        <f t="shared" si="224"/>
        <v>#VALUE!</v>
      </c>
      <c r="S3643" s="163" t="e">
        <f t="shared" si="225"/>
        <v>#VALUE!</v>
      </c>
      <c r="T3643" s="163" t="e">
        <f>INDEX(Controle!O:O,MATCH('Banco de Dados'!A3643,Controle!M:M,0))*E3643/100</f>
        <v>#N/A</v>
      </c>
    </row>
    <row r="3644" spans="1:20" hidden="1" x14ac:dyDescent="0.2">
      <c r="A3644" s="158">
        <f>BD_TS!A3643</f>
        <v>0</v>
      </c>
      <c r="B3644" s="158" t="str">
        <f>SUBSTITUTE(SUBSTITUTE(BD_TS!D3643," ",""),"-","/")</f>
        <v/>
      </c>
      <c r="C3644" s="158">
        <f>BD_TS!E3643</f>
        <v>0</v>
      </c>
      <c r="D3644" s="159">
        <f>BD_TS!F3643</f>
        <v>0</v>
      </c>
      <c r="E3644" s="160">
        <f>BD_TS!B3643</f>
        <v>0</v>
      </c>
      <c r="F3644" s="161">
        <f>BD_TS!C3643</f>
        <v>0</v>
      </c>
      <c r="G3644" s="187">
        <f>BD_TS!H3643</f>
        <v>0</v>
      </c>
      <c r="H3644" s="158" t="str">
        <f>IF($A3644=0,"",IFERROR(INDEX(BD_Gestão!A:A,MATCH('Banco de Dados'!$B3644,BD_Gestão!$B:$B,0)),"erro"))</f>
        <v/>
      </c>
      <c r="I3644" s="162" t="str">
        <f>IF($A3644=0,"",IFERROR(INDEX(BD_Gestão!E:E,MATCH('Banco de Dados'!$B3644,BD_Gestão!$B:$B,0)),"erro"))</f>
        <v/>
      </c>
      <c r="J3644" s="186" t="str">
        <f>IF($A3644=0,"",IFERROR(INDEX(BD_Gestão!B:B,MATCH('Banco de Dados'!$B3644,BD_Gestão!$B:$B,0)),"erro"))</f>
        <v/>
      </c>
      <c r="K3644" s="158" t="str">
        <f>IF($A3644=0,"",IFERROR(INDEX(BD_Gestão!C:C,MATCH('Banco de Dados'!$B3644,BD_Gestão!$B:$B,0)),"erro"))</f>
        <v/>
      </c>
      <c r="L3644" s="158" t="str">
        <f>IF($A3644=0,"",IFERROR(INDEX(BD_Gestão!H:H,MATCH('Banco de Dados'!$B3644,BD_Gestão!$B:$B,0)),"erro"))</f>
        <v/>
      </c>
      <c r="M3644" s="161" t="str">
        <f>IF($A3644=0,"",IFERROR(INDEX(BD_Gestão!F:F,MATCH('Banco de Dados'!$B3644,BD_Gestão!$B:$B,0)),"erro"))</f>
        <v/>
      </c>
      <c r="N3644" s="161" t="str">
        <f>IF($A3644=0,"",IFERROR(INDEX(BD_Gestão!J:J,MATCH('Banco de Dados'!$B3644,BD_Gestão!$B:$B,0)),"erro"))</f>
        <v/>
      </c>
      <c r="O3644" s="164" t="str">
        <f>IF($A3644=0,"",IFERROR(INDEX(BD_Gestão!K:K,MATCH('Banco de Dados'!$B3644,BD_Gestão!$B:$B,0)),"erro"))</f>
        <v/>
      </c>
      <c r="P3644" s="169" t="str">
        <f t="shared" si="226"/>
        <v/>
      </c>
      <c r="Q3644" s="170" t="str">
        <f t="shared" si="227"/>
        <v/>
      </c>
      <c r="R3644" s="163" t="e">
        <f t="shared" si="224"/>
        <v>#VALUE!</v>
      </c>
      <c r="S3644" s="163" t="e">
        <f t="shared" si="225"/>
        <v>#VALUE!</v>
      </c>
      <c r="T3644" s="163" t="e">
        <f>INDEX(Controle!O:O,MATCH('Banco de Dados'!A3644,Controle!M:M,0))*E3644/100</f>
        <v>#N/A</v>
      </c>
    </row>
    <row r="3645" spans="1:20" hidden="1" x14ac:dyDescent="0.2">
      <c r="A3645" s="158">
        <f>BD_TS!A3644</f>
        <v>0</v>
      </c>
      <c r="B3645" s="158" t="str">
        <f>SUBSTITUTE(SUBSTITUTE(BD_TS!D3644," ",""),"-","/")</f>
        <v/>
      </c>
      <c r="C3645" s="158">
        <f>BD_TS!E3644</f>
        <v>0</v>
      </c>
      <c r="D3645" s="159">
        <f>BD_TS!F3644</f>
        <v>0</v>
      </c>
      <c r="E3645" s="160">
        <f>BD_TS!B3644</f>
        <v>0</v>
      </c>
      <c r="F3645" s="161">
        <f>BD_TS!C3644</f>
        <v>0</v>
      </c>
      <c r="G3645" s="187">
        <f>BD_TS!H3644</f>
        <v>0</v>
      </c>
      <c r="H3645" s="158" t="str">
        <f>IF($A3645=0,"",IFERROR(INDEX(BD_Gestão!A:A,MATCH('Banco de Dados'!$B3645,BD_Gestão!$B:$B,0)),"erro"))</f>
        <v/>
      </c>
      <c r="I3645" s="162" t="str">
        <f>IF($A3645=0,"",IFERROR(INDEX(BD_Gestão!E:E,MATCH('Banco de Dados'!$B3645,BD_Gestão!$B:$B,0)),"erro"))</f>
        <v/>
      </c>
      <c r="J3645" s="186" t="str">
        <f>IF($A3645=0,"",IFERROR(INDEX(BD_Gestão!B:B,MATCH('Banco de Dados'!$B3645,BD_Gestão!$B:$B,0)),"erro"))</f>
        <v/>
      </c>
      <c r="K3645" s="158" t="str">
        <f>IF($A3645=0,"",IFERROR(INDEX(BD_Gestão!C:C,MATCH('Banco de Dados'!$B3645,BD_Gestão!$B:$B,0)),"erro"))</f>
        <v/>
      </c>
      <c r="L3645" s="158" t="str">
        <f>IF($A3645=0,"",IFERROR(INDEX(BD_Gestão!H:H,MATCH('Banco de Dados'!$B3645,BD_Gestão!$B:$B,0)),"erro"))</f>
        <v/>
      </c>
      <c r="M3645" s="161" t="str">
        <f>IF($A3645=0,"",IFERROR(INDEX(BD_Gestão!F:F,MATCH('Banco de Dados'!$B3645,BD_Gestão!$B:$B,0)),"erro"))</f>
        <v/>
      </c>
      <c r="N3645" s="161" t="str">
        <f>IF($A3645=0,"",IFERROR(INDEX(BD_Gestão!J:J,MATCH('Banco de Dados'!$B3645,BD_Gestão!$B:$B,0)),"erro"))</f>
        <v/>
      </c>
      <c r="O3645" s="164" t="str">
        <f>IF($A3645=0,"",IFERROR(INDEX(BD_Gestão!K:K,MATCH('Banco de Dados'!$B3645,BD_Gestão!$B:$B,0)),"erro"))</f>
        <v/>
      </c>
      <c r="P3645" s="169" t="str">
        <f t="shared" si="226"/>
        <v/>
      </c>
      <c r="Q3645" s="170" t="str">
        <f t="shared" si="227"/>
        <v/>
      </c>
      <c r="R3645" s="163" t="e">
        <f t="shared" si="224"/>
        <v>#VALUE!</v>
      </c>
      <c r="S3645" s="163" t="e">
        <f t="shared" si="225"/>
        <v>#VALUE!</v>
      </c>
      <c r="T3645" s="163" t="e">
        <f>INDEX(Controle!O:O,MATCH('Banco de Dados'!A3645,Controle!M:M,0))*E3645/100</f>
        <v>#N/A</v>
      </c>
    </row>
    <row r="3646" spans="1:20" hidden="1" x14ac:dyDescent="0.2">
      <c r="A3646" s="158">
        <f>BD_TS!A3645</f>
        <v>0</v>
      </c>
      <c r="B3646" s="158" t="str">
        <f>SUBSTITUTE(SUBSTITUTE(BD_TS!D3645," ",""),"-","/")</f>
        <v/>
      </c>
      <c r="C3646" s="158">
        <f>BD_TS!E3645</f>
        <v>0</v>
      </c>
      <c r="D3646" s="159">
        <f>BD_TS!F3645</f>
        <v>0</v>
      </c>
      <c r="E3646" s="160">
        <f>BD_TS!B3645</f>
        <v>0</v>
      </c>
      <c r="F3646" s="161">
        <f>BD_TS!C3645</f>
        <v>0</v>
      </c>
      <c r="G3646" s="187">
        <f>BD_TS!H3645</f>
        <v>0</v>
      </c>
      <c r="H3646" s="158" t="str">
        <f>IF($A3646=0,"",IFERROR(INDEX(BD_Gestão!A:A,MATCH('Banco de Dados'!$B3646,BD_Gestão!$B:$B,0)),"erro"))</f>
        <v/>
      </c>
      <c r="I3646" s="162" t="str">
        <f>IF($A3646=0,"",IFERROR(INDEX(BD_Gestão!E:E,MATCH('Banco de Dados'!$B3646,BD_Gestão!$B:$B,0)),"erro"))</f>
        <v/>
      </c>
      <c r="J3646" s="186" t="str">
        <f>IF($A3646=0,"",IFERROR(INDEX(BD_Gestão!B:B,MATCH('Banco de Dados'!$B3646,BD_Gestão!$B:$B,0)),"erro"))</f>
        <v/>
      </c>
      <c r="K3646" s="158" t="str">
        <f>IF($A3646=0,"",IFERROR(INDEX(BD_Gestão!C:C,MATCH('Banco de Dados'!$B3646,BD_Gestão!$B:$B,0)),"erro"))</f>
        <v/>
      </c>
      <c r="L3646" s="158" t="str">
        <f>IF($A3646=0,"",IFERROR(INDEX(BD_Gestão!H:H,MATCH('Banco de Dados'!$B3646,BD_Gestão!$B:$B,0)),"erro"))</f>
        <v/>
      </c>
      <c r="M3646" s="161" t="str">
        <f>IF($A3646=0,"",IFERROR(INDEX(BD_Gestão!F:F,MATCH('Banco de Dados'!$B3646,BD_Gestão!$B:$B,0)),"erro"))</f>
        <v/>
      </c>
      <c r="N3646" s="161" t="str">
        <f>IF($A3646=0,"",IFERROR(INDEX(BD_Gestão!J:J,MATCH('Banco de Dados'!$B3646,BD_Gestão!$B:$B,0)),"erro"))</f>
        <v/>
      </c>
      <c r="O3646" s="164" t="str">
        <f>IF($A3646=0,"",IFERROR(INDEX(BD_Gestão!K:K,MATCH('Banco de Dados'!$B3646,BD_Gestão!$B:$B,0)),"erro"))</f>
        <v/>
      </c>
      <c r="P3646" s="169" t="str">
        <f t="shared" si="226"/>
        <v/>
      </c>
      <c r="Q3646" s="170" t="str">
        <f t="shared" si="227"/>
        <v/>
      </c>
      <c r="R3646" s="163" t="e">
        <f t="shared" si="224"/>
        <v>#VALUE!</v>
      </c>
      <c r="S3646" s="163" t="e">
        <f t="shared" si="225"/>
        <v>#VALUE!</v>
      </c>
      <c r="T3646" s="163" t="e">
        <f>INDEX(Controle!O:O,MATCH('Banco de Dados'!A3646,Controle!M:M,0))*E3646/100</f>
        <v>#N/A</v>
      </c>
    </row>
    <row r="3647" spans="1:20" hidden="1" x14ac:dyDescent="0.2">
      <c r="A3647" s="158">
        <f>BD_TS!A3646</f>
        <v>0</v>
      </c>
      <c r="B3647" s="158" t="str">
        <f>SUBSTITUTE(SUBSTITUTE(BD_TS!D3646," ",""),"-","/")</f>
        <v/>
      </c>
      <c r="C3647" s="158">
        <f>BD_TS!E3646</f>
        <v>0</v>
      </c>
      <c r="D3647" s="159">
        <f>BD_TS!F3646</f>
        <v>0</v>
      </c>
      <c r="E3647" s="160">
        <f>BD_TS!B3646</f>
        <v>0</v>
      </c>
      <c r="F3647" s="161">
        <f>BD_TS!C3646</f>
        <v>0</v>
      </c>
      <c r="G3647" s="187">
        <f>BD_TS!H3646</f>
        <v>0</v>
      </c>
      <c r="H3647" s="158" t="str">
        <f>IF($A3647=0,"",IFERROR(INDEX(BD_Gestão!A:A,MATCH('Banco de Dados'!$B3647,BD_Gestão!$B:$B,0)),"erro"))</f>
        <v/>
      </c>
      <c r="I3647" s="162" t="str">
        <f>IF($A3647=0,"",IFERROR(INDEX(BD_Gestão!E:E,MATCH('Banco de Dados'!$B3647,BD_Gestão!$B:$B,0)),"erro"))</f>
        <v/>
      </c>
      <c r="J3647" s="186" t="str">
        <f>IF($A3647=0,"",IFERROR(INDEX(BD_Gestão!B:B,MATCH('Banco de Dados'!$B3647,BD_Gestão!$B:$B,0)),"erro"))</f>
        <v/>
      </c>
      <c r="K3647" s="158" t="str">
        <f>IF($A3647=0,"",IFERROR(INDEX(BD_Gestão!C:C,MATCH('Banco de Dados'!$B3647,BD_Gestão!$B:$B,0)),"erro"))</f>
        <v/>
      </c>
      <c r="L3647" s="158" t="str">
        <f>IF($A3647=0,"",IFERROR(INDEX(BD_Gestão!H:H,MATCH('Banco de Dados'!$B3647,BD_Gestão!$B:$B,0)),"erro"))</f>
        <v/>
      </c>
      <c r="M3647" s="161" t="str">
        <f>IF($A3647=0,"",IFERROR(INDEX(BD_Gestão!F:F,MATCH('Banco de Dados'!$B3647,BD_Gestão!$B:$B,0)),"erro"))</f>
        <v/>
      </c>
      <c r="N3647" s="161" t="str">
        <f>IF($A3647=0,"",IFERROR(INDEX(BD_Gestão!J:J,MATCH('Banco de Dados'!$B3647,BD_Gestão!$B:$B,0)),"erro"))</f>
        <v/>
      </c>
      <c r="O3647" s="164" t="str">
        <f>IF($A3647=0,"",IFERROR(INDEX(BD_Gestão!K:K,MATCH('Banco de Dados'!$B3647,BD_Gestão!$B:$B,0)),"erro"))</f>
        <v/>
      </c>
      <c r="P3647" s="169" t="str">
        <f t="shared" si="226"/>
        <v/>
      </c>
      <c r="Q3647" s="170" t="str">
        <f t="shared" si="227"/>
        <v/>
      </c>
      <c r="R3647" s="163" t="e">
        <f t="shared" si="224"/>
        <v>#VALUE!</v>
      </c>
      <c r="S3647" s="163" t="e">
        <f t="shared" si="225"/>
        <v>#VALUE!</v>
      </c>
      <c r="T3647" s="163" t="e">
        <f>INDEX(Controle!O:O,MATCH('Banco de Dados'!A3647,Controle!M:M,0))*E3647/100</f>
        <v>#N/A</v>
      </c>
    </row>
    <row r="3648" spans="1:20" hidden="1" x14ac:dyDescent="0.2">
      <c r="A3648" s="158">
        <f>BD_TS!A3647</f>
        <v>0</v>
      </c>
      <c r="B3648" s="158" t="str">
        <f>SUBSTITUTE(SUBSTITUTE(BD_TS!D3647," ",""),"-","/")</f>
        <v/>
      </c>
      <c r="C3648" s="158">
        <f>BD_TS!E3647</f>
        <v>0</v>
      </c>
      <c r="D3648" s="159">
        <f>BD_TS!F3647</f>
        <v>0</v>
      </c>
      <c r="E3648" s="160">
        <f>BD_TS!B3647</f>
        <v>0</v>
      </c>
      <c r="F3648" s="161">
        <f>BD_TS!C3647</f>
        <v>0</v>
      </c>
      <c r="G3648" s="187">
        <f>BD_TS!H3647</f>
        <v>0</v>
      </c>
      <c r="H3648" s="158" t="str">
        <f>IF($A3648=0,"",IFERROR(INDEX(BD_Gestão!A:A,MATCH('Banco de Dados'!$B3648,BD_Gestão!$B:$B,0)),"erro"))</f>
        <v/>
      </c>
      <c r="I3648" s="162" t="str">
        <f>IF($A3648=0,"",IFERROR(INDEX(BD_Gestão!E:E,MATCH('Banco de Dados'!$B3648,BD_Gestão!$B:$B,0)),"erro"))</f>
        <v/>
      </c>
      <c r="J3648" s="186" t="str">
        <f>IF($A3648=0,"",IFERROR(INDEX(BD_Gestão!B:B,MATCH('Banco de Dados'!$B3648,BD_Gestão!$B:$B,0)),"erro"))</f>
        <v/>
      </c>
      <c r="K3648" s="158" t="str">
        <f>IF($A3648=0,"",IFERROR(INDEX(BD_Gestão!C:C,MATCH('Banco de Dados'!$B3648,BD_Gestão!$B:$B,0)),"erro"))</f>
        <v/>
      </c>
      <c r="L3648" s="158" t="str">
        <f>IF($A3648=0,"",IFERROR(INDEX(BD_Gestão!H:H,MATCH('Banco de Dados'!$B3648,BD_Gestão!$B:$B,0)),"erro"))</f>
        <v/>
      </c>
      <c r="M3648" s="161" t="str">
        <f>IF($A3648=0,"",IFERROR(INDEX(BD_Gestão!F:F,MATCH('Banco de Dados'!$B3648,BD_Gestão!$B:$B,0)),"erro"))</f>
        <v/>
      </c>
      <c r="N3648" s="161" t="str">
        <f>IF($A3648=0,"",IFERROR(INDEX(BD_Gestão!J:J,MATCH('Banco de Dados'!$B3648,BD_Gestão!$B:$B,0)),"erro"))</f>
        <v/>
      </c>
      <c r="O3648" s="164" t="str">
        <f>IF($A3648=0,"",IFERROR(INDEX(BD_Gestão!K:K,MATCH('Banco de Dados'!$B3648,BD_Gestão!$B:$B,0)),"erro"))</f>
        <v/>
      </c>
      <c r="P3648" s="169" t="str">
        <f t="shared" si="226"/>
        <v/>
      </c>
      <c r="Q3648" s="170" t="str">
        <f t="shared" si="227"/>
        <v/>
      </c>
      <c r="R3648" s="163" t="e">
        <f t="shared" si="224"/>
        <v>#VALUE!</v>
      </c>
      <c r="S3648" s="163" t="e">
        <f t="shared" si="225"/>
        <v>#VALUE!</v>
      </c>
      <c r="T3648" s="163" t="e">
        <f>INDEX(Controle!O:O,MATCH('Banco de Dados'!A3648,Controle!M:M,0))*E3648/100</f>
        <v>#N/A</v>
      </c>
    </row>
    <row r="3649" spans="1:20" hidden="1" x14ac:dyDescent="0.2">
      <c r="A3649" s="158">
        <f>BD_TS!A3648</f>
        <v>0</v>
      </c>
      <c r="B3649" s="158" t="str">
        <f>SUBSTITUTE(SUBSTITUTE(BD_TS!D3648," ",""),"-","/")</f>
        <v/>
      </c>
      <c r="C3649" s="158">
        <f>BD_TS!E3648</f>
        <v>0</v>
      </c>
      <c r="D3649" s="159">
        <f>BD_TS!F3648</f>
        <v>0</v>
      </c>
      <c r="E3649" s="160">
        <f>BD_TS!B3648</f>
        <v>0</v>
      </c>
      <c r="F3649" s="161">
        <f>BD_TS!C3648</f>
        <v>0</v>
      </c>
      <c r="G3649" s="187">
        <f>BD_TS!H3648</f>
        <v>0</v>
      </c>
      <c r="H3649" s="158" t="str">
        <f>IF($A3649=0,"",IFERROR(INDEX(BD_Gestão!A:A,MATCH('Banco de Dados'!$B3649,BD_Gestão!$B:$B,0)),"erro"))</f>
        <v/>
      </c>
      <c r="I3649" s="162" t="str">
        <f>IF($A3649=0,"",IFERROR(INDEX(BD_Gestão!E:E,MATCH('Banco de Dados'!$B3649,BD_Gestão!$B:$B,0)),"erro"))</f>
        <v/>
      </c>
      <c r="J3649" s="186" t="str">
        <f>IF($A3649=0,"",IFERROR(INDEX(BD_Gestão!B:B,MATCH('Banco de Dados'!$B3649,BD_Gestão!$B:$B,0)),"erro"))</f>
        <v/>
      </c>
      <c r="K3649" s="158" t="str">
        <f>IF($A3649=0,"",IFERROR(INDEX(BD_Gestão!C:C,MATCH('Banco de Dados'!$B3649,BD_Gestão!$B:$B,0)),"erro"))</f>
        <v/>
      </c>
      <c r="L3649" s="158" t="str">
        <f>IF($A3649=0,"",IFERROR(INDEX(BD_Gestão!H:H,MATCH('Banco de Dados'!$B3649,BD_Gestão!$B:$B,0)),"erro"))</f>
        <v/>
      </c>
      <c r="M3649" s="161" t="str">
        <f>IF($A3649=0,"",IFERROR(INDEX(BD_Gestão!F:F,MATCH('Banco de Dados'!$B3649,BD_Gestão!$B:$B,0)),"erro"))</f>
        <v/>
      </c>
      <c r="N3649" s="161" t="str">
        <f>IF($A3649=0,"",IFERROR(INDEX(BD_Gestão!J:J,MATCH('Banco de Dados'!$B3649,BD_Gestão!$B:$B,0)),"erro"))</f>
        <v/>
      </c>
      <c r="O3649" s="164" t="str">
        <f>IF($A3649=0,"",IFERROR(INDEX(BD_Gestão!K:K,MATCH('Banco de Dados'!$B3649,BD_Gestão!$B:$B,0)),"erro"))</f>
        <v/>
      </c>
      <c r="P3649" s="169" t="str">
        <f t="shared" si="226"/>
        <v/>
      </c>
      <c r="Q3649" s="170" t="str">
        <f t="shared" si="227"/>
        <v/>
      </c>
      <c r="R3649" s="163" t="e">
        <f t="shared" si="224"/>
        <v>#VALUE!</v>
      </c>
      <c r="S3649" s="163" t="e">
        <f t="shared" si="225"/>
        <v>#VALUE!</v>
      </c>
      <c r="T3649" s="163" t="e">
        <f>INDEX(Controle!O:O,MATCH('Banco de Dados'!A3649,Controle!M:M,0))*E3649/100</f>
        <v>#N/A</v>
      </c>
    </row>
    <row r="3650" spans="1:20" hidden="1" x14ac:dyDescent="0.2">
      <c r="A3650" s="158">
        <f>BD_TS!A3649</f>
        <v>0</v>
      </c>
      <c r="B3650" s="158" t="str">
        <f>SUBSTITUTE(SUBSTITUTE(BD_TS!D3649," ",""),"-","/")</f>
        <v/>
      </c>
      <c r="C3650" s="158">
        <f>BD_TS!E3649</f>
        <v>0</v>
      </c>
      <c r="D3650" s="159">
        <f>BD_TS!F3649</f>
        <v>0</v>
      </c>
      <c r="E3650" s="160">
        <f>BD_TS!B3649</f>
        <v>0</v>
      </c>
      <c r="F3650" s="161">
        <f>BD_TS!C3649</f>
        <v>0</v>
      </c>
      <c r="G3650" s="187">
        <f>BD_TS!H3649</f>
        <v>0</v>
      </c>
      <c r="H3650" s="158" t="str">
        <f>IF($A3650=0,"",IFERROR(INDEX(BD_Gestão!A:A,MATCH('Banco de Dados'!$B3650,BD_Gestão!$B:$B,0)),"erro"))</f>
        <v/>
      </c>
      <c r="I3650" s="162" t="str">
        <f>IF($A3650=0,"",IFERROR(INDEX(BD_Gestão!E:E,MATCH('Banco de Dados'!$B3650,BD_Gestão!$B:$B,0)),"erro"))</f>
        <v/>
      </c>
      <c r="J3650" s="186" t="str">
        <f>IF($A3650=0,"",IFERROR(INDEX(BD_Gestão!B:B,MATCH('Banco de Dados'!$B3650,BD_Gestão!$B:$B,0)),"erro"))</f>
        <v/>
      </c>
      <c r="K3650" s="158" t="str">
        <f>IF($A3650=0,"",IFERROR(INDEX(BD_Gestão!C:C,MATCH('Banco de Dados'!$B3650,BD_Gestão!$B:$B,0)),"erro"))</f>
        <v/>
      </c>
      <c r="L3650" s="158" t="str">
        <f>IF($A3650=0,"",IFERROR(INDEX(BD_Gestão!H:H,MATCH('Banco de Dados'!$B3650,BD_Gestão!$B:$B,0)),"erro"))</f>
        <v/>
      </c>
      <c r="M3650" s="161" t="str">
        <f>IF($A3650=0,"",IFERROR(INDEX(BD_Gestão!F:F,MATCH('Banco de Dados'!$B3650,BD_Gestão!$B:$B,0)),"erro"))</f>
        <v/>
      </c>
      <c r="N3650" s="161" t="str">
        <f>IF($A3650=0,"",IFERROR(INDEX(BD_Gestão!J:J,MATCH('Banco de Dados'!$B3650,BD_Gestão!$B:$B,0)),"erro"))</f>
        <v/>
      </c>
      <c r="O3650" s="164" t="str">
        <f>IF($A3650=0,"",IFERROR(INDEX(BD_Gestão!K:K,MATCH('Banco de Dados'!$B3650,BD_Gestão!$B:$B,0)),"erro"))</f>
        <v/>
      </c>
      <c r="P3650" s="169" t="str">
        <f t="shared" si="226"/>
        <v/>
      </c>
      <c r="Q3650" s="170" t="str">
        <f t="shared" si="227"/>
        <v/>
      </c>
      <c r="R3650" s="163" t="e">
        <f t="shared" si="224"/>
        <v>#VALUE!</v>
      </c>
      <c r="S3650" s="163" t="e">
        <f t="shared" si="225"/>
        <v>#VALUE!</v>
      </c>
      <c r="T3650" s="163" t="e">
        <f>INDEX(Controle!O:O,MATCH('Banco de Dados'!A3650,Controle!M:M,0))*E3650/100</f>
        <v>#N/A</v>
      </c>
    </row>
    <row r="3651" spans="1:20" hidden="1" x14ac:dyDescent="0.2">
      <c r="A3651" s="158">
        <f>BD_TS!A3650</f>
        <v>0</v>
      </c>
      <c r="B3651" s="158" t="str">
        <f>SUBSTITUTE(SUBSTITUTE(BD_TS!D3650," ",""),"-","/")</f>
        <v/>
      </c>
      <c r="C3651" s="158">
        <f>BD_TS!E3650</f>
        <v>0</v>
      </c>
      <c r="D3651" s="159">
        <f>BD_TS!F3650</f>
        <v>0</v>
      </c>
      <c r="E3651" s="160">
        <f>BD_TS!B3650</f>
        <v>0</v>
      </c>
      <c r="F3651" s="161">
        <f>BD_TS!C3650</f>
        <v>0</v>
      </c>
      <c r="G3651" s="187">
        <f>BD_TS!H3650</f>
        <v>0</v>
      </c>
      <c r="H3651" s="158" t="str">
        <f>IF($A3651=0,"",IFERROR(INDEX(BD_Gestão!A:A,MATCH('Banco de Dados'!$B3651,BD_Gestão!$B:$B,0)),"erro"))</f>
        <v/>
      </c>
      <c r="I3651" s="162" t="str">
        <f>IF($A3651=0,"",IFERROR(INDEX(BD_Gestão!E:E,MATCH('Banco de Dados'!$B3651,BD_Gestão!$B:$B,0)),"erro"))</f>
        <v/>
      </c>
      <c r="J3651" s="186" t="str">
        <f>IF($A3651=0,"",IFERROR(INDEX(BD_Gestão!B:B,MATCH('Banco de Dados'!$B3651,BD_Gestão!$B:$B,0)),"erro"))</f>
        <v/>
      </c>
      <c r="K3651" s="158" t="str">
        <f>IF($A3651=0,"",IFERROR(INDEX(BD_Gestão!C:C,MATCH('Banco de Dados'!$B3651,BD_Gestão!$B:$B,0)),"erro"))</f>
        <v/>
      </c>
      <c r="L3651" s="158" t="str">
        <f>IF($A3651=0,"",IFERROR(INDEX(BD_Gestão!H:H,MATCH('Banco de Dados'!$B3651,BD_Gestão!$B:$B,0)),"erro"))</f>
        <v/>
      </c>
      <c r="M3651" s="161" t="str">
        <f>IF($A3651=0,"",IFERROR(INDEX(BD_Gestão!F:F,MATCH('Banco de Dados'!$B3651,BD_Gestão!$B:$B,0)),"erro"))</f>
        <v/>
      </c>
      <c r="N3651" s="161" t="str">
        <f>IF($A3651=0,"",IFERROR(INDEX(BD_Gestão!J:J,MATCH('Banco de Dados'!$B3651,BD_Gestão!$B:$B,0)),"erro"))</f>
        <v/>
      </c>
      <c r="O3651" s="164" t="str">
        <f>IF($A3651=0,"",IFERROR(INDEX(BD_Gestão!K:K,MATCH('Banco de Dados'!$B3651,BD_Gestão!$B:$B,0)),"erro"))</f>
        <v/>
      </c>
      <c r="P3651" s="169" t="str">
        <f t="shared" si="226"/>
        <v/>
      </c>
      <c r="Q3651" s="170" t="str">
        <f t="shared" si="227"/>
        <v/>
      </c>
      <c r="R3651" s="163" t="e">
        <f t="shared" si="224"/>
        <v>#VALUE!</v>
      </c>
      <c r="S3651" s="163" t="e">
        <f t="shared" si="225"/>
        <v>#VALUE!</v>
      </c>
      <c r="T3651" s="163" t="e">
        <f>INDEX(Controle!O:O,MATCH('Banco de Dados'!A3651,Controle!M:M,0))*E3651/100</f>
        <v>#N/A</v>
      </c>
    </row>
    <row r="3652" spans="1:20" hidden="1" x14ac:dyDescent="0.2">
      <c r="A3652" s="158">
        <f>BD_TS!A3651</f>
        <v>0</v>
      </c>
      <c r="B3652" s="158" t="str">
        <f>SUBSTITUTE(SUBSTITUTE(BD_TS!D3651," ",""),"-","/")</f>
        <v/>
      </c>
      <c r="C3652" s="158">
        <f>BD_TS!E3651</f>
        <v>0</v>
      </c>
      <c r="D3652" s="159">
        <f>BD_TS!F3651</f>
        <v>0</v>
      </c>
      <c r="E3652" s="160">
        <f>BD_TS!B3651</f>
        <v>0</v>
      </c>
      <c r="F3652" s="161">
        <f>BD_TS!C3651</f>
        <v>0</v>
      </c>
      <c r="G3652" s="187">
        <f>BD_TS!H3651</f>
        <v>0</v>
      </c>
      <c r="H3652" s="158" t="str">
        <f>IF($A3652=0,"",IFERROR(INDEX(BD_Gestão!A:A,MATCH('Banco de Dados'!$B3652,BD_Gestão!$B:$B,0)),"erro"))</f>
        <v/>
      </c>
      <c r="I3652" s="162" t="str">
        <f>IF($A3652=0,"",IFERROR(INDEX(BD_Gestão!E:E,MATCH('Banco de Dados'!$B3652,BD_Gestão!$B:$B,0)),"erro"))</f>
        <v/>
      </c>
      <c r="J3652" s="186" t="str">
        <f>IF($A3652=0,"",IFERROR(INDEX(BD_Gestão!B:B,MATCH('Banco de Dados'!$B3652,BD_Gestão!$B:$B,0)),"erro"))</f>
        <v/>
      </c>
      <c r="K3652" s="158" t="str">
        <f>IF($A3652=0,"",IFERROR(INDEX(BD_Gestão!C:C,MATCH('Banco de Dados'!$B3652,BD_Gestão!$B:$B,0)),"erro"))</f>
        <v/>
      </c>
      <c r="L3652" s="158" t="str">
        <f>IF($A3652=0,"",IFERROR(INDEX(BD_Gestão!H:H,MATCH('Banco de Dados'!$B3652,BD_Gestão!$B:$B,0)),"erro"))</f>
        <v/>
      </c>
      <c r="M3652" s="161" t="str">
        <f>IF($A3652=0,"",IFERROR(INDEX(BD_Gestão!F:F,MATCH('Banco de Dados'!$B3652,BD_Gestão!$B:$B,0)),"erro"))</f>
        <v/>
      </c>
      <c r="N3652" s="161" t="str">
        <f>IF($A3652=0,"",IFERROR(INDEX(BD_Gestão!J:J,MATCH('Banco de Dados'!$B3652,BD_Gestão!$B:$B,0)),"erro"))</f>
        <v/>
      </c>
      <c r="O3652" s="164" t="str">
        <f>IF($A3652=0,"",IFERROR(INDEX(BD_Gestão!K:K,MATCH('Banco de Dados'!$B3652,BD_Gestão!$B:$B,0)),"erro"))</f>
        <v/>
      </c>
      <c r="P3652" s="169" t="str">
        <f t="shared" si="226"/>
        <v/>
      </c>
      <c r="Q3652" s="170" t="str">
        <f t="shared" si="227"/>
        <v/>
      </c>
      <c r="R3652" s="163" t="e">
        <f t="shared" si="224"/>
        <v>#VALUE!</v>
      </c>
      <c r="S3652" s="163" t="e">
        <f t="shared" si="225"/>
        <v>#VALUE!</v>
      </c>
      <c r="T3652" s="163" t="e">
        <f>INDEX(Controle!O:O,MATCH('Banco de Dados'!A3652,Controle!M:M,0))*E3652/100</f>
        <v>#N/A</v>
      </c>
    </row>
    <row r="3653" spans="1:20" hidden="1" x14ac:dyDescent="0.2">
      <c r="A3653" s="158">
        <f>BD_TS!A3652</f>
        <v>0</v>
      </c>
      <c r="B3653" s="158" t="str">
        <f>SUBSTITUTE(SUBSTITUTE(BD_TS!D3652," ",""),"-","/")</f>
        <v/>
      </c>
      <c r="C3653" s="158">
        <f>BD_TS!E3652</f>
        <v>0</v>
      </c>
      <c r="D3653" s="159">
        <f>BD_TS!F3652</f>
        <v>0</v>
      </c>
      <c r="E3653" s="160">
        <f>BD_TS!B3652</f>
        <v>0</v>
      </c>
      <c r="F3653" s="161">
        <f>BD_TS!C3652</f>
        <v>0</v>
      </c>
      <c r="G3653" s="187">
        <f>BD_TS!H3652</f>
        <v>0</v>
      </c>
      <c r="H3653" s="158" t="str">
        <f>IF($A3653=0,"",IFERROR(INDEX(BD_Gestão!A:A,MATCH('Banco de Dados'!$B3653,BD_Gestão!$B:$B,0)),"erro"))</f>
        <v/>
      </c>
      <c r="I3653" s="162" t="str">
        <f>IF($A3653=0,"",IFERROR(INDEX(BD_Gestão!E:E,MATCH('Banco de Dados'!$B3653,BD_Gestão!$B:$B,0)),"erro"))</f>
        <v/>
      </c>
      <c r="J3653" s="186" t="str">
        <f>IF($A3653=0,"",IFERROR(INDEX(BD_Gestão!B:B,MATCH('Banco de Dados'!$B3653,BD_Gestão!$B:$B,0)),"erro"))</f>
        <v/>
      </c>
      <c r="K3653" s="158" t="str">
        <f>IF($A3653=0,"",IFERROR(INDEX(BD_Gestão!C:C,MATCH('Banco de Dados'!$B3653,BD_Gestão!$B:$B,0)),"erro"))</f>
        <v/>
      </c>
      <c r="L3653" s="158" t="str">
        <f>IF($A3653=0,"",IFERROR(INDEX(BD_Gestão!H:H,MATCH('Banco de Dados'!$B3653,BD_Gestão!$B:$B,0)),"erro"))</f>
        <v/>
      </c>
      <c r="M3653" s="161" t="str">
        <f>IF($A3653=0,"",IFERROR(INDEX(BD_Gestão!F:F,MATCH('Banco de Dados'!$B3653,BD_Gestão!$B:$B,0)),"erro"))</f>
        <v/>
      </c>
      <c r="N3653" s="161" t="str">
        <f>IF($A3653=0,"",IFERROR(INDEX(BD_Gestão!J:J,MATCH('Banco de Dados'!$B3653,BD_Gestão!$B:$B,0)),"erro"))</f>
        <v/>
      </c>
      <c r="O3653" s="164" t="str">
        <f>IF($A3653=0,"",IFERROR(INDEX(BD_Gestão!K:K,MATCH('Banco de Dados'!$B3653,BD_Gestão!$B:$B,0)),"erro"))</f>
        <v/>
      </c>
      <c r="P3653" s="169" t="str">
        <f t="shared" si="226"/>
        <v/>
      </c>
      <c r="Q3653" s="170" t="str">
        <f t="shared" si="227"/>
        <v/>
      </c>
      <c r="R3653" s="163" t="e">
        <f t="shared" ref="R3653:R3716" si="228">MONTH(I3653)</f>
        <v>#VALUE!</v>
      </c>
      <c r="S3653" s="163" t="e">
        <f t="shared" ref="S3653:S3716" si="229">YEAR(I3653)</f>
        <v>#VALUE!</v>
      </c>
      <c r="T3653" s="163" t="e">
        <f>INDEX(Controle!O:O,MATCH('Banco de Dados'!A3653,Controle!M:M,0))*E3653/100</f>
        <v>#N/A</v>
      </c>
    </row>
    <row r="3654" spans="1:20" hidden="1" x14ac:dyDescent="0.2">
      <c r="A3654" s="158">
        <f>BD_TS!A3653</f>
        <v>0</v>
      </c>
      <c r="B3654" s="158" t="str">
        <f>SUBSTITUTE(SUBSTITUTE(BD_TS!D3653," ",""),"-","/")</f>
        <v/>
      </c>
      <c r="C3654" s="158">
        <f>BD_TS!E3653</f>
        <v>0</v>
      </c>
      <c r="D3654" s="159">
        <f>BD_TS!F3653</f>
        <v>0</v>
      </c>
      <c r="E3654" s="160">
        <f>BD_TS!B3653</f>
        <v>0</v>
      </c>
      <c r="F3654" s="161">
        <f>BD_TS!C3653</f>
        <v>0</v>
      </c>
      <c r="G3654" s="187">
        <f>BD_TS!H3653</f>
        <v>0</v>
      </c>
      <c r="H3654" s="158" t="str">
        <f>IF($A3654=0,"",IFERROR(INDEX(BD_Gestão!A:A,MATCH('Banco de Dados'!$B3654,BD_Gestão!$B:$B,0)),"erro"))</f>
        <v/>
      </c>
      <c r="I3654" s="162" t="str">
        <f>IF($A3654=0,"",IFERROR(INDEX(BD_Gestão!E:E,MATCH('Banco de Dados'!$B3654,BD_Gestão!$B:$B,0)),"erro"))</f>
        <v/>
      </c>
      <c r="J3654" s="186" t="str">
        <f>IF($A3654=0,"",IFERROR(INDEX(BD_Gestão!B:B,MATCH('Banco de Dados'!$B3654,BD_Gestão!$B:$B,0)),"erro"))</f>
        <v/>
      </c>
      <c r="K3654" s="158" t="str">
        <f>IF($A3654=0,"",IFERROR(INDEX(BD_Gestão!C:C,MATCH('Banco de Dados'!$B3654,BD_Gestão!$B:$B,0)),"erro"))</f>
        <v/>
      </c>
      <c r="L3654" s="158" t="str">
        <f>IF($A3654=0,"",IFERROR(INDEX(BD_Gestão!H:H,MATCH('Banco de Dados'!$B3654,BD_Gestão!$B:$B,0)),"erro"))</f>
        <v/>
      </c>
      <c r="M3654" s="161" t="str">
        <f>IF($A3654=0,"",IFERROR(INDEX(BD_Gestão!F:F,MATCH('Banco de Dados'!$B3654,BD_Gestão!$B:$B,0)),"erro"))</f>
        <v/>
      </c>
      <c r="N3654" s="161" t="str">
        <f>IF($A3654=0,"",IFERROR(INDEX(BD_Gestão!J:J,MATCH('Banco de Dados'!$B3654,BD_Gestão!$B:$B,0)),"erro"))</f>
        <v/>
      </c>
      <c r="O3654" s="164" t="str">
        <f>IF($A3654=0,"",IFERROR(INDEX(BD_Gestão!K:K,MATCH('Banco de Dados'!$B3654,BD_Gestão!$B:$B,0)),"erro"))</f>
        <v/>
      </c>
      <c r="P3654" s="169" t="str">
        <f t="shared" ref="P3654:P3717" si="230">IF(OR(H3654="erro",H3654=""),"",E3654*(MIN(O3654,1)))</f>
        <v/>
      </c>
      <c r="Q3654" s="170" t="str">
        <f t="shared" ref="Q3654:Q3717" si="231">IF(OR(H3654="erro",H3654=""),"",E3654-P3654)</f>
        <v/>
      </c>
      <c r="R3654" s="163" t="e">
        <f t="shared" si="228"/>
        <v>#VALUE!</v>
      </c>
      <c r="S3654" s="163" t="e">
        <f t="shared" si="229"/>
        <v>#VALUE!</v>
      </c>
      <c r="T3654" s="163" t="e">
        <f>INDEX(Controle!O:O,MATCH('Banco de Dados'!A3654,Controle!M:M,0))*E3654/100</f>
        <v>#N/A</v>
      </c>
    </row>
    <row r="3655" spans="1:20" hidden="1" x14ac:dyDescent="0.2">
      <c r="A3655" s="158">
        <f>BD_TS!A3654</f>
        <v>0</v>
      </c>
      <c r="B3655" s="158" t="str">
        <f>SUBSTITUTE(SUBSTITUTE(BD_TS!D3654," ",""),"-","/")</f>
        <v/>
      </c>
      <c r="C3655" s="158">
        <f>BD_TS!E3654</f>
        <v>0</v>
      </c>
      <c r="D3655" s="159">
        <f>BD_TS!F3654</f>
        <v>0</v>
      </c>
      <c r="E3655" s="160">
        <f>BD_TS!B3654</f>
        <v>0</v>
      </c>
      <c r="F3655" s="161">
        <f>BD_TS!C3654</f>
        <v>0</v>
      </c>
      <c r="G3655" s="187">
        <f>BD_TS!H3654</f>
        <v>0</v>
      </c>
      <c r="H3655" s="158" t="str">
        <f>IF($A3655=0,"",IFERROR(INDEX(BD_Gestão!A:A,MATCH('Banco de Dados'!$B3655,BD_Gestão!$B:$B,0)),"erro"))</f>
        <v/>
      </c>
      <c r="I3655" s="162" t="str">
        <f>IF($A3655=0,"",IFERROR(INDEX(BD_Gestão!E:E,MATCH('Banco de Dados'!$B3655,BD_Gestão!$B:$B,0)),"erro"))</f>
        <v/>
      </c>
      <c r="J3655" s="186" t="str">
        <f>IF($A3655=0,"",IFERROR(INDEX(BD_Gestão!B:B,MATCH('Banco de Dados'!$B3655,BD_Gestão!$B:$B,0)),"erro"))</f>
        <v/>
      </c>
      <c r="K3655" s="158" t="str">
        <f>IF($A3655=0,"",IFERROR(INDEX(BD_Gestão!C:C,MATCH('Banco de Dados'!$B3655,BD_Gestão!$B:$B,0)),"erro"))</f>
        <v/>
      </c>
      <c r="L3655" s="158" t="str">
        <f>IF($A3655=0,"",IFERROR(INDEX(BD_Gestão!H:H,MATCH('Banco de Dados'!$B3655,BD_Gestão!$B:$B,0)),"erro"))</f>
        <v/>
      </c>
      <c r="M3655" s="161" t="str">
        <f>IF($A3655=0,"",IFERROR(INDEX(BD_Gestão!F:F,MATCH('Banco de Dados'!$B3655,BD_Gestão!$B:$B,0)),"erro"))</f>
        <v/>
      </c>
      <c r="N3655" s="161" t="str">
        <f>IF($A3655=0,"",IFERROR(INDEX(BD_Gestão!J:J,MATCH('Banco de Dados'!$B3655,BD_Gestão!$B:$B,0)),"erro"))</f>
        <v/>
      </c>
      <c r="O3655" s="164" t="str">
        <f>IF($A3655=0,"",IFERROR(INDEX(BD_Gestão!K:K,MATCH('Banco de Dados'!$B3655,BD_Gestão!$B:$B,0)),"erro"))</f>
        <v/>
      </c>
      <c r="P3655" s="169" t="str">
        <f t="shared" si="230"/>
        <v/>
      </c>
      <c r="Q3655" s="170" t="str">
        <f t="shared" si="231"/>
        <v/>
      </c>
      <c r="R3655" s="163" t="e">
        <f t="shared" si="228"/>
        <v>#VALUE!</v>
      </c>
      <c r="S3655" s="163" t="e">
        <f t="shared" si="229"/>
        <v>#VALUE!</v>
      </c>
      <c r="T3655" s="163" t="e">
        <f>INDEX(Controle!O:O,MATCH('Banco de Dados'!A3655,Controle!M:M,0))*E3655/100</f>
        <v>#N/A</v>
      </c>
    </row>
    <row r="3656" spans="1:20" hidden="1" x14ac:dyDescent="0.2">
      <c r="A3656" s="158">
        <f>BD_TS!A3655</f>
        <v>0</v>
      </c>
      <c r="B3656" s="158" t="str">
        <f>SUBSTITUTE(SUBSTITUTE(BD_TS!D3655," ",""),"-","/")</f>
        <v/>
      </c>
      <c r="C3656" s="158">
        <f>BD_TS!E3655</f>
        <v>0</v>
      </c>
      <c r="D3656" s="159">
        <f>BD_TS!F3655</f>
        <v>0</v>
      </c>
      <c r="E3656" s="160">
        <f>BD_TS!B3655</f>
        <v>0</v>
      </c>
      <c r="F3656" s="161">
        <f>BD_TS!C3655</f>
        <v>0</v>
      </c>
      <c r="G3656" s="187">
        <f>BD_TS!H3655</f>
        <v>0</v>
      </c>
      <c r="H3656" s="158" t="str">
        <f>IF($A3656=0,"",IFERROR(INDEX(BD_Gestão!A:A,MATCH('Banco de Dados'!$B3656,BD_Gestão!$B:$B,0)),"erro"))</f>
        <v/>
      </c>
      <c r="I3656" s="162" t="str">
        <f>IF($A3656=0,"",IFERROR(INDEX(BD_Gestão!E:E,MATCH('Banco de Dados'!$B3656,BD_Gestão!$B:$B,0)),"erro"))</f>
        <v/>
      </c>
      <c r="J3656" s="186" t="str">
        <f>IF($A3656=0,"",IFERROR(INDEX(BD_Gestão!B:B,MATCH('Banco de Dados'!$B3656,BD_Gestão!$B:$B,0)),"erro"))</f>
        <v/>
      </c>
      <c r="K3656" s="158" t="str">
        <f>IF($A3656=0,"",IFERROR(INDEX(BD_Gestão!C:C,MATCH('Banco de Dados'!$B3656,BD_Gestão!$B:$B,0)),"erro"))</f>
        <v/>
      </c>
      <c r="L3656" s="158" t="str">
        <f>IF($A3656=0,"",IFERROR(INDEX(BD_Gestão!H:H,MATCH('Banco de Dados'!$B3656,BD_Gestão!$B:$B,0)),"erro"))</f>
        <v/>
      </c>
      <c r="M3656" s="161" t="str">
        <f>IF($A3656=0,"",IFERROR(INDEX(BD_Gestão!F:F,MATCH('Banco de Dados'!$B3656,BD_Gestão!$B:$B,0)),"erro"))</f>
        <v/>
      </c>
      <c r="N3656" s="161" t="str">
        <f>IF($A3656=0,"",IFERROR(INDEX(BD_Gestão!J:J,MATCH('Banco de Dados'!$B3656,BD_Gestão!$B:$B,0)),"erro"))</f>
        <v/>
      </c>
      <c r="O3656" s="164" t="str">
        <f>IF($A3656=0,"",IFERROR(INDEX(BD_Gestão!K:K,MATCH('Banco de Dados'!$B3656,BD_Gestão!$B:$B,0)),"erro"))</f>
        <v/>
      </c>
      <c r="P3656" s="169" t="str">
        <f t="shared" si="230"/>
        <v/>
      </c>
      <c r="Q3656" s="170" t="str">
        <f t="shared" si="231"/>
        <v/>
      </c>
      <c r="R3656" s="163" t="e">
        <f t="shared" si="228"/>
        <v>#VALUE!</v>
      </c>
      <c r="S3656" s="163" t="e">
        <f t="shared" si="229"/>
        <v>#VALUE!</v>
      </c>
      <c r="T3656" s="163" t="e">
        <f>INDEX(Controle!O:O,MATCH('Banco de Dados'!A3656,Controle!M:M,0))*E3656/100</f>
        <v>#N/A</v>
      </c>
    </row>
    <row r="3657" spans="1:20" hidden="1" x14ac:dyDescent="0.2">
      <c r="A3657" s="158">
        <f>BD_TS!A3656</f>
        <v>0</v>
      </c>
      <c r="B3657" s="158" t="str">
        <f>SUBSTITUTE(SUBSTITUTE(BD_TS!D3656," ",""),"-","/")</f>
        <v/>
      </c>
      <c r="C3657" s="158">
        <f>BD_TS!E3656</f>
        <v>0</v>
      </c>
      <c r="D3657" s="159">
        <f>BD_TS!F3656</f>
        <v>0</v>
      </c>
      <c r="E3657" s="160">
        <f>BD_TS!B3656</f>
        <v>0</v>
      </c>
      <c r="F3657" s="161">
        <f>BD_TS!C3656</f>
        <v>0</v>
      </c>
      <c r="G3657" s="187">
        <f>BD_TS!H3656</f>
        <v>0</v>
      </c>
      <c r="H3657" s="158" t="str">
        <f>IF($A3657=0,"",IFERROR(INDEX(BD_Gestão!A:A,MATCH('Banco de Dados'!$B3657,BD_Gestão!$B:$B,0)),"erro"))</f>
        <v/>
      </c>
      <c r="I3657" s="162" t="str">
        <f>IF($A3657=0,"",IFERROR(INDEX(BD_Gestão!E:E,MATCH('Banco de Dados'!$B3657,BD_Gestão!$B:$B,0)),"erro"))</f>
        <v/>
      </c>
      <c r="J3657" s="186" t="str">
        <f>IF($A3657=0,"",IFERROR(INDEX(BD_Gestão!B:B,MATCH('Banco de Dados'!$B3657,BD_Gestão!$B:$B,0)),"erro"))</f>
        <v/>
      </c>
      <c r="K3657" s="158" t="str">
        <f>IF($A3657=0,"",IFERROR(INDEX(BD_Gestão!C:C,MATCH('Banco de Dados'!$B3657,BD_Gestão!$B:$B,0)),"erro"))</f>
        <v/>
      </c>
      <c r="L3657" s="158" t="str">
        <f>IF($A3657=0,"",IFERROR(INDEX(BD_Gestão!H:H,MATCH('Banco de Dados'!$B3657,BD_Gestão!$B:$B,0)),"erro"))</f>
        <v/>
      </c>
      <c r="M3657" s="161" t="str">
        <f>IF($A3657=0,"",IFERROR(INDEX(BD_Gestão!F:F,MATCH('Banco de Dados'!$B3657,BD_Gestão!$B:$B,0)),"erro"))</f>
        <v/>
      </c>
      <c r="N3657" s="161" t="str">
        <f>IF($A3657=0,"",IFERROR(INDEX(BD_Gestão!J:J,MATCH('Banco de Dados'!$B3657,BD_Gestão!$B:$B,0)),"erro"))</f>
        <v/>
      </c>
      <c r="O3657" s="164" t="str">
        <f>IF($A3657=0,"",IFERROR(INDEX(BD_Gestão!K:K,MATCH('Banco de Dados'!$B3657,BD_Gestão!$B:$B,0)),"erro"))</f>
        <v/>
      </c>
      <c r="P3657" s="169" t="str">
        <f t="shared" si="230"/>
        <v/>
      </c>
      <c r="Q3657" s="170" t="str">
        <f t="shared" si="231"/>
        <v/>
      </c>
      <c r="R3657" s="163" t="e">
        <f t="shared" si="228"/>
        <v>#VALUE!</v>
      </c>
      <c r="S3657" s="163" t="e">
        <f t="shared" si="229"/>
        <v>#VALUE!</v>
      </c>
      <c r="T3657" s="163" t="e">
        <f>INDEX(Controle!O:O,MATCH('Banco de Dados'!A3657,Controle!M:M,0))*E3657/100</f>
        <v>#N/A</v>
      </c>
    </row>
    <row r="3658" spans="1:20" hidden="1" x14ac:dyDescent="0.2">
      <c r="A3658" s="158">
        <f>BD_TS!A3657</f>
        <v>0</v>
      </c>
      <c r="B3658" s="158" t="str">
        <f>SUBSTITUTE(SUBSTITUTE(BD_TS!D3657," ",""),"-","/")</f>
        <v/>
      </c>
      <c r="C3658" s="158">
        <f>BD_TS!E3657</f>
        <v>0</v>
      </c>
      <c r="D3658" s="159">
        <f>BD_TS!F3657</f>
        <v>0</v>
      </c>
      <c r="E3658" s="160">
        <f>BD_TS!B3657</f>
        <v>0</v>
      </c>
      <c r="F3658" s="161">
        <f>BD_TS!C3657</f>
        <v>0</v>
      </c>
      <c r="G3658" s="187">
        <f>BD_TS!H3657</f>
        <v>0</v>
      </c>
      <c r="H3658" s="158" t="str">
        <f>IF($A3658=0,"",IFERROR(INDEX(BD_Gestão!A:A,MATCH('Banco de Dados'!$B3658,BD_Gestão!$B:$B,0)),"erro"))</f>
        <v/>
      </c>
      <c r="I3658" s="162" t="str">
        <f>IF($A3658=0,"",IFERROR(INDEX(BD_Gestão!E:E,MATCH('Banco de Dados'!$B3658,BD_Gestão!$B:$B,0)),"erro"))</f>
        <v/>
      </c>
      <c r="J3658" s="186" t="str">
        <f>IF($A3658=0,"",IFERROR(INDEX(BD_Gestão!B:B,MATCH('Banco de Dados'!$B3658,BD_Gestão!$B:$B,0)),"erro"))</f>
        <v/>
      </c>
      <c r="K3658" s="158" t="str">
        <f>IF($A3658=0,"",IFERROR(INDEX(BD_Gestão!C:C,MATCH('Banco de Dados'!$B3658,BD_Gestão!$B:$B,0)),"erro"))</f>
        <v/>
      </c>
      <c r="L3658" s="158" t="str">
        <f>IF($A3658=0,"",IFERROR(INDEX(BD_Gestão!H:H,MATCH('Banco de Dados'!$B3658,BD_Gestão!$B:$B,0)),"erro"))</f>
        <v/>
      </c>
      <c r="M3658" s="161" t="str">
        <f>IF($A3658=0,"",IFERROR(INDEX(BD_Gestão!F:F,MATCH('Banco de Dados'!$B3658,BD_Gestão!$B:$B,0)),"erro"))</f>
        <v/>
      </c>
      <c r="N3658" s="161" t="str">
        <f>IF($A3658=0,"",IFERROR(INDEX(BD_Gestão!J:J,MATCH('Banco de Dados'!$B3658,BD_Gestão!$B:$B,0)),"erro"))</f>
        <v/>
      </c>
      <c r="O3658" s="164" t="str">
        <f>IF($A3658=0,"",IFERROR(INDEX(BD_Gestão!K:K,MATCH('Banco de Dados'!$B3658,BD_Gestão!$B:$B,0)),"erro"))</f>
        <v/>
      </c>
      <c r="P3658" s="169" t="str">
        <f t="shared" si="230"/>
        <v/>
      </c>
      <c r="Q3658" s="170" t="str">
        <f t="shared" si="231"/>
        <v/>
      </c>
      <c r="R3658" s="163" t="e">
        <f t="shared" si="228"/>
        <v>#VALUE!</v>
      </c>
      <c r="S3658" s="163" t="e">
        <f t="shared" si="229"/>
        <v>#VALUE!</v>
      </c>
      <c r="T3658" s="163" t="e">
        <f>INDEX(Controle!O:O,MATCH('Banco de Dados'!A3658,Controle!M:M,0))*E3658/100</f>
        <v>#N/A</v>
      </c>
    </row>
    <row r="3659" spans="1:20" hidden="1" x14ac:dyDescent="0.2">
      <c r="A3659" s="158">
        <f>BD_TS!A3658</f>
        <v>0</v>
      </c>
      <c r="B3659" s="158" t="str">
        <f>SUBSTITUTE(SUBSTITUTE(BD_TS!D3658," ",""),"-","/")</f>
        <v/>
      </c>
      <c r="C3659" s="158">
        <f>BD_TS!E3658</f>
        <v>0</v>
      </c>
      <c r="D3659" s="159">
        <f>BD_TS!F3658</f>
        <v>0</v>
      </c>
      <c r="E3659" s="160">
        <f>BD_TS!B3658</f>
        <v>0</v>
      </c>
      <c r="F3659" s="161">
        <f>BD_TS!C3658</f>
        <v>0</v>
      </c>
      <c r="G3659" s="187">
        <f>BD_TS!H3658</f>
        <v>0</v>
      </c>
      <c r="H3659" s="158" t="str">
        <f>IF($A3659=0,"",IFERROR(INDEX(BD_Gestão!A:A,MATCH('Banco de Dados'!$B3659,BD_Gestão!$B:$B,0)),"erro"))</f>
        <v/>
      </c>
      <c r="I3659" s="162" t="str">
        <f>IF($A3659=0,"",IFERROR(INDEX(BD_Gestão!E:E,MATCH('Banco de Dados'!$B3659,BD_Gestão!$B:$B,0)),"erro"))</f>
        <v/>
      </c>
      <c r="J3659" s="186" t="str">
        <f>IF($A3659=0,"",IFERROR(INDEX(BD_Gestão!B:B,MATCH('Banco de Dados'!$B3659,BD_Gestão!$B:$B,0)),"erro"))</f>
        <v/>
      </c>
      <c r="K3659" s="158" t="str">
        <f>IF($A3659=0,"",IFERROR(INDEX(BD_Gestão!C:C,MATCH('Banco de Dados'!$B3659,BD_Gestão!$B:$B,0)),"erro"))</f>
        <v/>
      </c>
      <c r="L3659" s="158" t="str">
        <f>IF($A3659=0,"",IFERROR(INDEX(BD_Gestão!H:H,MATCH('Banco de Dados'!$B3659,BD_Gestão!$B:$B,0)),"erro"))</f>
        <v/>
      </c>
      <c r="M3659" s="161" t="str">
        <f>IF($A3659=0,"",IFERROR(INDEX(BD_Gestão!F:F,MATCH('Banco de Dados'!$B3659,BD_Gestão!$B:$B,0)),"erro"))</f>
        <v/>
      </c>
      <c r="N3659" s="161" t="str">
        <f>IF($A3659=0,"",IFERROR(INDEX(BD_Gestão!J:J,MATCH('Banco de Dados'!$B3659,BD_Gestão!$B:$B,0)),"erro"))</f>
        <v/>
      </c>
      <c r="O3659" s="164" t="str">
        <f>IF($A3659=0,"",IFERROR(INDEX(BD_Gestão!K:K,MATCH('Banco de Dados'!$B3659,BD_Gestão!$B:$B,0)),"erro"))</f>
        <v/>
      </c>
      <c r="P3659" s="169" t="str">
        <f t="shared" si="230"/>
        <v/>
      </c>
      <c r="Q3659" s="170" t="str">
        <f t="shared" si="231"/>
        <v/>
      </c>
      <c r="R3659" s="163" t="e">
        <f t="shared" si="228"/>
        <v>#VALUE!</v>
      </c>
      <c r="S3659" s="163" t="e">
        <f t="shared" si="229"/>
        <v>#VALUE!</v>
      </c>
      <c r="T3659" s="163" t="e">
        <f>INDEX(Controle!O:O,MATCH('Banco de Dados'!A3659,Controle!M:M,0))*E3659/100</f>
        <v>#N/A</v>
      </c>
    </row>
    <row r="3660" spans="1:20" hidden="1" x14ac:dyDescent="0.2">
      <c r="A3660" s="158">
        <f>BD_TS!A3659</f>
        <v>0</v>
      </c>
      <c r="B3660" s="158" t="str">
        <f>SUBSTITUTE(SUBSTITUTE(BD_TS!D3659," ",""),"-","/")</f>
        <v/>
      </c>
      <c r="C3660" s="158">
        <f>BD_TS!E3659</f>
        <v>0</v>
      </c>
      <c r="D3660" s="159">
        <f>BD_TS!F3659</f>
        <v>0</v>
      </c>
      <c r="E3660" s="160">
        <f>BD_TS!B3659</f>
        <v>0</v>
      </c>
      <c r="F3660" s="161">
        <f>BD_TS!C3659</f>
        <v>0</v>
      </c>
      <c r="G3660" s="187">
        <f>BD_TS!H3659</f>
        <v>0</v>
      </c>
      <c r="H3660" s="158" t="str">
        <f>IF($A3660=0,"",IFERROR(INDEX(BD_Gestão!A:A,MATCH('Banco de Dados'!$B3660,BD_Gestão!$B:$B,0)),"erro"))</f>
        <v/>
      </c>
      <c r="I3660" s="162" t="str">
        <f>IF($A3660=0,"",IFERROR(INDEX(BD_Gestão!E:E,MATCH('Banco de Dados'!$B3660,BD_Gestão!$B:$B,0)),"erro"))</f>
        <v/>
      </c>
      <c r="J3660" s="186" t="str">
        <f>IF($A3660=0,"",IFERROR(INDEX(BD_Gestão!B:B,MATCH('Banco de Dados'!$B3660,BD_Gestão!$B:$B,0)),"erro"))</f>
        <v/>
      </c>
      <c r="K3660" s="158" t="str">
        <f>IF($A3660=0,"",IFERROR(INDEX(BD_Gestão!C:C,MATCH('Banco de Dados'!$B3660,BD_Gestão!$B:$B,0)),"erro"))</f>
        <v/>
      </c>
      <c r="L3660" s="158" t="str">
        <f>IF($A3660=0,"",IFERROR(INDEX(BD_Gestão!H:H,MATCH('Banco de Dados'!$B3660,BD_Gestão!$B:$B,0)),"erro"))</f>
        <v/>
      </c>
      <c r="M3660" s="161" t="str">
        <f>IF($A3660=0,"",IFERROR(INDEX(BD_Gestão!F:F,MATCH('Banco de Dados'!$B3660,BD_Gestão!$B:$B,0)),"erro"))</f>
        <v/>
      </c>
      <c r="N3660" s="161" t="str">
        <f>IF($A3660=0,"",IFERROR(INDEX(BD_Gestão!J:J,MATCH('Banco de Dados'!$B3660,BD_Gestão!$B:$B,0)),"erro"))</f>
        <v/>
      </c>
      <c r="O3660" s="164" t="str">
        <f>IF($A3660=0,"",IFERROR(INDEX(BD_Gestão!K:K,MATCH('Banco de Dados'!$B3660,BD_Gestão!$B:$B,0)),"erro"))</f>
        <v/>
      </c>
      <c r="P3660" s="169" t="str">
        <f t="shared" si="230"/>
        <v/>
      </c>
      <c r="Q3660" s="170" t="str">
        <f t="shared" si="231"/>
        <v/>
      </c>
      <c r="R3660" s="163" t="e">
        <f t="shared" si="228"/>
        <v>#VALUE!</v>
      </c>
      <c r="S3660" s="163" t="e">
        <f t="shared" si="229"/>
        <v>#VALUE!</v>
      </c>
      <c r="T3660" s="163" t="e">
        <f>INDEX(Controle!O:O,MATCH('Banco de Dados'!A3660,Controle!M:M,0))*E3660/100</f>
        <v>#N/A</v>
      </c>
    </row>
    <row r="3661" spans="1:20" hidden="1" x14ac:dyDescent="0.2">
      <c r="A3661" s="158">
        <f>BD_TS!A3660</f>
        <v>0</v>
      </c>
      <c r="B3661" s="158" t="str">
        <f>SUBSTITUTE(SUBSTITUTE(BD_TS!D3660," ",""),"-","/")</f>
        <v/>
      </c>
      <c r="C3661" s="158">
        <f>BD_TS!E3660</f>
        <v>0</v>
      </c>
      <c r="D3661" s="159">
        <f>BD_TS!F3660</f>
        <v>0</v>
      </c>
      <c r="E3661" s="160">
        <f>BD_TS!B3660</f>
        <v>0</v>
      </c>
      <c r="F3661" s="161">
        <f>BD_TS!C3660</f>
        <v>0</v>
      </c>
      <c r="G3661" s="187">
        <f>BD_TS!H3660</f>
        <v>0</v>
      </c>
      <c r="H3661" s="158" t="str">
        <f>IF($A3661=0,"",IFERROR(INDEX(BD_Gestão!A:A,MATCH('Banco de Dados'!$B3661,BD_Gestão!$B:$B,0)),"erro"))</f>
        <v/>
      </c>
      <c r="I3661" s="162" t="str">
        <f>IF($A3661=0,"",IFERROR(INDEX(BD_Gestão!E:E,MATCH('Banco de Dados'!$B3661,BD_Gestão!$B:$B,0)),"erro"))</f>
        <v/>
      </c>
      <c r="J3661" s="186" t="str">
        <f>IF($A3661=0,"",IFERROR(INDEX(BD_Gestão!B:B,MATCH('Banco de Dados'!$B3661,BD_Gestão!$B:$B,0)),"erro"))</f>
        <v/>
      </c>
      <c r="K3661" s="158" t="str">
        <f>IF($A3661=0,"",IFERROR(INDEX(BD_Gestão!C:C,MATCH('Banco de Dados'!$B3661,BD_Gestão!$B:$B,0)),"erro"))</f>
        <v/>
      </c>
      <c r="L3661" s="158" t="str">
        <f>IF($A3661=0,"",IFERROR(INDEX(BD_Gestão!H:H,MATCH('Banco de Dados'!$B3661,BD_Gestão!$B:$B,0)),"erro"))</f>
        <v/>
      </c>
      <c r="M3661" s="161" t="str">
        <f>IF($A3661=0,"",IFERROR(INDEX(BD_Gestão!F:F,MATCH('Banco de Dados'!$B3661,BD_Gestão!$B:$B,0)),"erro"))</f>
        <v/>
      </c>
      <c r="N3661" s="161" t="str">
        <f>IF($A3661=0,"",IFERROR(INDEX(BD_Gestão!J:J,MATCH('Banco de Dados'!$B3661,BD_Gestão!$B:$B,0)),"erro"))</f>
        <v/>
      </c>
      <c r="O3661" s="164" t="str">
        <f>IF($A3661=0,"",IFERROR(INDEX(BD_Gestão!K:K,MATCH('Banco de Dados'!$B3661,BD_Gestão!$B:$B,0)),"erro"))</f>
        <v/>
      </c>
      <c r="P3661" s="169" t="str">
        <f t="shared" si="230"/>
        <v/>
      </c>
      <c r="Q3661" s="170" t="str">
        <f t="shared" si="231"/>
        <v/>
      </c>
      <c r="R3661" s="163" t="e">
        <f t="shared" si="228"/>
        <v>#VALUE!</v>
      </c>
      <c r="S3661" s="163" t="e">
        <f t="shared" si="229"/>
        <v>#VALUE!</v>
      </c>
      <c r="T3661" s="163" t="e">
        <f>INDEX(Controle!O:O,MATCH('Banco de Dados'!A3661,Controle!M:M,0))*E3661/100</f>
        <v>#N/A</v>
      </c>
    </row>
    <row r="3662" spans="1:20" hidden="1" x14ac:dyDescent="0.2">
      <c r="A3662" s="158">
        <f>BD_TS!A3661</f>
        <v>0</v>
      </c>
      <c r="B3662" s="158" t="str">
        <f>SUBSTITUTE(SUBSTITUTE(BD_TS!D3661," ",""),"-","/")</f>
        <v/>
      </c>
      <c r="C3662" s="158">
        <f>BD_TS!E3661</f>
        <v>0</v>
      </c>
      <c r="D3662" s="159">
        <f>BD_TS!F3661</f>
        <v>0</v>
      </c>
      <c r="E3662" s="160">
        <f>BD_TS!B3661</f>
        <v>0</v>
      </c>
      <c r="F3662" s="161">
        <f>BD_TS!C3661</f>
        <v>0</v>
      </c>
      <c r="G3662" s="187">
        <f>BD_TS!H3661</f>
        <v>0</v>
      </c>
      <c r="H3662" s="158" t="str">
        <f>IF($A3662=0,"",IFERROR(INDEX(BD_Gestão!A:A,MATCH('Banco de Dados'!$B3662,BD_Gestão!$B:$B,0)),"erro"))</f>
        <v/>
      </c>
      <c r="I3662" s="162" t="str">
        <f>IF($A3662=0,"",IFERROR(INDEX(BD_Gestão!E:E,MATCH('Banco de Dados'!$B3662,BD_Gestão!$B:$B,0)),"erro"))</f>
        <v/>
      </c>
      <c r="J3662" s="186" t="str">
        <f>IF($A3662=0,"",IFERROR(INDEX(BD_Gestão!B:B,MATCH('Banco de Dados'!$B3662,BD_Gestão!$B:$B,0)),"erro"))</f>
        <v/>
      </c>
      <c r="K3662" s="158" t="str">
        <f>IF($A3662=0,"",IFERROR(INDEX(BD_Gestão!C:C,MATCH('Banco de Dados'!$B3662,BD_Gestão!$B:$B,0)),"erro"))</f>
        <v/>
      </c>
      <c r="L3662" s="158" t="str">
        <f>IF($A3662=0,"",IFERROR(INDEX(BD_Gestão!H:H,MATCH('Banco de Dados'!$B3662,BD_Gestão!$B:$B,0)),"erro"))</f>
        <v/>
      </c>
      <c r="M3662" s="161" t="str">
        <f>IF($A3662=0,"",IFERROR(INDEX(BD_Gestão!F:F,MATCH('Banco de Dados'!$B3662,BD_Gestão!$B:$B,0)),"erro"))</f>
        <v/>
      </c>
      <c r="N3662" s="161" t="str">
        <f>IF($A3662=0,"",IFERROR(INDEX(BD_Gestão!J:J,MATCH('Banco de Dados'!$B3662,BD_Gestão!$B:$B,0)),"erro"))</f>
        <v/>
      </c>
      <c r="O3662" s="164" t="str">
        <f>IF($A3662=0,"",IFERROR(INDEX(BD_Gestão!K:K,MATCH('Banco de Dados'!$B3662,BD_Gestão!$B:$B,0)),"erro"))</f>
        <v/>
      </c>
      <c r="P3662" s="169" t="str">
        <f t="shared" si="230"/>
        <v/>
      </c>
      <c r="Q3662" s="170" t="str">
        <f t="shared" si="231"/>
        <v/>
      </c>
      <c r="R3662" s="163" t="e">
        <f t="shared" si="228"/>
        <v>#VALUE!</v>
      </c>
      <c r="S3662" s="163" t="e">
        <f t="shared" si="229"/>
        <v>#VALUE!</v>
      </c>
      <c r="T3662" s="163" t="e">
        <f>INDEX(Controle!O:O,MATCH('Banco de Dados'!A3662,Controle!M:M,0))*E3662/100</f>
        <v>#N/A</v>
      </c>
    </row>
    <row r="3663" spans="1:20" hidden="1" x14ac:dyDescent="0.2">
      <c r="A3663" s="158">
        <f>BD_TS!A3662</f>
        <v>0</v>
      </c>
      <c r="B3663" s="158" t="str">
        <f>SUBSTITUTE(SUBSTITUTE(BD_TS!D3662," ",""),"-","/")</f>
        <v/>
      </c>
      <c r="C3663" s="158">
        <f>BD_TS!E3662</f>
        <v>0</v>
      </c>
      <c r="D3663" s="159">
        <f>BD_TS!F3662</f>
        <v>0</v>
      </c>
      <c r="E3663" s="160">
        <f>BD_TS!B3662</f>
        <v>0</v>
      </c>
      <c r="F3663" s="161">
        <f>BD_TS!C3662</f>
        <v>0</v>
      </c>
      <c r="G3663" s="187">
        <f>BD_TS!H3662</f>
        <v>0</v>
      </c>
      <c r="H3663" s="158" t="str">
        <f>IF($A3663=0,"",IFERROR(INDEX(BD_Gestão!A:A,MATCH('Banco de Dados'!$B3663,BD_Gestão!$B:$B,0)),"erro"))</f>
        <v/>
      </c>
      <c r="I3663" s="162" t="str">
        <f>IF($A3663=0,"",IFERROR(INDEX(BD_Gestão!E:E,MATCH('Banco de Dados'!$B3663,BD_Gestão!$B:$B,0)),"erro"))</f>
        <v/>
      </c>
      <c r="J3663" s="186" t="str">
        <f>IF($A3663=0,"",IFERROR(INDEX(BD_Gestão!B:B,MATCH('Banco de Dados'!$B3663,BD_Gestão!$B:$B,0)),"erro"))</f>
        <v/>
      </c>
      <c r="K3663" s="158" t="str">
        <f>IF($A3663=0,"",IFERROR(INDEX(BD_Gestão!C:C,MATCH('Banco de Dados'!$B3663,BD_Gestão!$B:$B,0)),"erro"))</f>
        <v/>
      </c>
      <c r="L3663" s="158" t="str">
        <f>IF($A3663=0,"",IFERROR(INDEX(BD_Gestão!H:H,MATCH('Banco de Dados'!$B3663,BD_Gestão!$B:$B,0)),"erro"))</f>
        <v/>
      </c>
      <c r="M3663" s="161" t="str">
        <f>IF($A3663=0,"",IFERROR(INDEX(BD_Gestão!F:F,MATCH('Banco de Dados'!$B3663,BD_Gestão!$B:$B,0)),"erro"))</f>
        <v/>
      </c>
      <c r="N3663" s="161" t="str">
        <f>IF($A3663=0,"",IFERROR(INDEX(BD_Gestão!J:J,MATCH('Banco de Dados'!$B3663,BD_Gestão!$B:$B,0)),"erro"))</f>
        <v/>
      </c>
      <c r="O3663" s="164" t="str">
        <f>IF($A3663=0,"",IFERROR(INDEX(BD_Gestão!K:K,MATCH('Banco de Dados'!$B3663,BD_Gestão!$B:$B,0)),"erro"))</f>
        <v/>
      </c>
      <c r="P3663" s="169" t="str">
        <f t="shared" si="230"/>
        <v/>
      </c>
      <c r="Q3663" s="170" t="str">
        <f t="shared" si="231"/>
        <v/>
      </c>
      <c r="R3663" s="163" t="e">
        <f t="shared" si="228"/>
        <v>#VALUE!</v>
      </c>
      <c r="S3663" s="163" t="e">
        <f t="shared" si="229"/>
        <v>#VALUE!</v>
      </c>
      <c r="T3663" s="163" t="e">
        <f>INDEX(Controle!O:O,MATCH('Banco de Dados'!A3663,Controle!M:M,0))*E3663/100</f>
        <v>#N/A</v>
      </c>
    </row>
    <row r="3664" spans="1:20" hidden="1" x14ac:dyDescent="0.2">
      <c r="A3664" s="158">
        <f>BD_TS!A3663</f>
        <v>0</v>
      </c>
      <c r="B3664" s="158" t="str">
        <f>SUBSTITUTE(SUBSTITUTE(BD_TS!D3663," ",""),"-","/")</f>
        <v/>
      </c>
      <c r="C3664" s="158">
        <f>BD_TS!E3663</f>
        <v>0</v>
      </c>
      <c r="D3664" s="159">
        <f>BD_TS!F3663</f>
        <v>0</v>
      </c>
      <c r="E3664" s="160">
        <f>BD_TS!B3663</f>
        <v>0</v>
      </c>
      <c r="F3664" s="161">
        <f>BD_TS!C3663</f>
        <v>0</v>
      </c>
      <c r="G3664" s="187">
        <f>BD_TS!H3663</f>
        <v>0</v>
      </c>
      <c r="H3664" s="158" t="str">
        <f>IF($A3664=0,"",IFERROR(INDEX(BD_Gestão!A:A,MATCH('Banco de Dados'!$B3664,BD_Gestão!$B:$B,0)),"erro"))</f>
        <v/>
      </c>
      <c r="I3664" s="162" t="str">
        <f>IF($A3664=0,"",IFERROR(INDEX(BD_Gestão!E:E,MATCH('Banco de Dados'!$B3664,BD_Gestão!$B:$B,0)),"erro"))</f>
        <v/>
      </c>
      <c r="J3664" s="186" t="str">
        <f>IF($A3664=0,"",IFERROR(INDEX(BD_Gestão!B:B,MATCH('Banco de Dados'!$B3664,BD_Gestão!$B:$B,0)),"erro"))</f>
        <v/>
      </c>
      <c r="K3664" s="158" t="str">
        <f>IF($A3664=0,"",IFERROR(INDEX(BD_Gestão!C:C,MATCH('Banco de Dados'!$B3664,BD_Gestão!$B:$B,0)),"erro"))</f>
        <v/>
      </c>
      <c r="L3664" s="158" t="str">
        <f>IF($A3664=0,"",IFERROR(INDEX(BD_Gestão!H:H,MATCH('Banco de Dados'!$B3664,BD_Gestão!$B:$B,0)),"erro"))</f>
        <v/>
      </c>
      <c r="M3664" s="161" t="str">
        <f>IF($A3664=0,"",IFERROR(INDEX(BD_Gestão!F:F,MATCH('Banco de Dados'!$B3664,BD_Gestão!$B:$B,0)),"erro"))</f>
        <v/>
      </c>
      <c r="N3664" s="161" t="str">
        <f>IF($A3664=0,"",IFERROR(INDEX(BD_Gestão!J:J,MATCH('Banco de Dados'!$B3664,BD_Gestão!$B:$B,0)),"erro"))</f>
        <v/>
      </c>
      <c r="O3664" s="164" t="str">
        <f>IF($A3664=0,"",IFERROR(INDEX(BD_Gestão!K:K,MATCH('Banco de Dados'!$B3664,BD_Gestão!$B:$B,0)),"erro"))</f>
        <v/>
      </c>
      <c r="P3664" s="169" t="str">
        <f t="shared" si="230"/>
        <v/>
      </c>
      <c r="Q3664" s="170" t="str">
        <f t="shared" si="231"/>
        <v/>
      </c>
      <c r="R3664" s="163" t="e">
        <f t="shared" si="228"/>
        <v>#VALUE!</v>
      </c>
      <c r="S3664" s="163" t="e">
        <f t="shared" si="229"/>
        <v>#VALUE!</v>
      </c>
      <c r="T3664" s="163" t="e">
        <f>INDEX(Controle!O:O,MATCH('Banco de Dados'!A3664,Controle!M:M,0))*E3664/100</f>
        <v>#N/A</v>
      </c>
    </row>
    <row r="3665" spans="1:20" hidden="1" x14ac:dyDescent="0.2">
      <c r="A3665" s="158">
        <f>BD_TS!A3664</f>
        <v>0</v>
      </c>
      <c r="B3665" s="158" t="str">
        <f>SUBSTITUTE(SUBSTITUTE(BD_TS!D3664," ",""),"-","/")</f>
        <v/>
      </c>
      <c r="C3665" s="158">
        <f>BD_TS!E3664</f>
        <v>0</v>
      </c>
      <c r="D3665" s="159">
        <f>BD_TS!F3664</f>
        <v>0</v>
      </c>
      <c r="E3665" s="160">
        <f>BD_TS!B3664</f>
        <v>0</v>
      </c>
      <c r="F3665" s="161">
        <f>BD_TS!C3664</f>
        <v>0</v>
      </c>
      <c r="G3665" s="187">
        <f>BD_TS!H3664</f>
        <v>0</v>
      </c>
      <c r="H3665" s="158" t="str">
        <f>IF($A3665=0,"",IFERROR(INDEX(BD_Gestão!A:A,MATCH('Banco de Dados'!$B3665,BD_Gestão!$B:$B,0)),"erro"))</f>
        <v/>
      </c>
      <c r="I3665" s="162" t="str">
        <f>IF($A3665=0,"",IFERROR(INDEX(BD_Gestão!E:E,MATCH('Banco de Dados'!$B3665,BD_Gestão!$B:$B,0)),"erro"))</f>
        <v/>
      </c>
      <c r="J3665" s="186" t="str">
        <f>IF($A3665=0,"",IFERROR(INDEX(BD_Gestão!B:B,MATCH('Banco de Dados'!$B3665,BD_Gestão!$B:$B,0)),"erro"))</f>
        <v/>
      </c>
      <c r="K3665" s="158" t="str">
        <f>IF($A3665=0,"",IFERROR(INDEX(BD_Gestão!C:C,MATCH('Banco de Dados'!$B3665,BD_Gestão!$B:$B,0)),"erro"))</f>
        <v/>
      </c>
      <c r="L3665" s="158" t="str">
        <f>IF($A3665=0,"",IFERROR(INDEX(BD_Gestão!H:H,MATCH('Banco de Dados'!$B3665,BD_Gestão!$B:$B,0)),"erro"))</f>
        <v/>
      </c>
      <c r="M3665" s="161" t="str">
        <f>IF($A3665=0,"",IFERROR(INDEX(BD_Gestão!F:F,MATCH('Banco de Dados'!$B3665,BD_Gestão!$B:$B,0)),"erro"))</f>
        <v/>
      </c>
      <c r="N3665" s="161" t="str">
        <f>IF($A3665=0,"",IFERROR(INDEX(BD_Gestão!J:J,MATCH('Banco de Dados'!$B3665,BD_Gestão!$B:$B,0)),"erro"))</f>
        <v/>
      </c>
      <c r="O3665" s="164" t="str">
        <f>IF($A3665=0,"",IFERROR(INDEX(BD_Gestão!K:K,MATCH('Banco de Dados'!$B3665,BD_Gestão!$B:$B,0)),"erro"))</f>
        <v/>
      </c>
      <c r="P3665" s="169" t="str">
        <f t="shared" si="230"/>
        <v/>
      </c>
      <c r="Q3665" s="170" t="str">
        <f t="shared" si="231"/>
        <v/>
      </c>
      <c r="R3665" s="163" t="e">
        <f t="shared" si="228"/>
        <v>#VALUE!</v>
      </c>
      <c r="S3665" s="163" t="e">
        <f t="shared" si="229"/>
        <v>#VALUE!</v>
      </c>
      <c r="T3665" s="163" t="e">
        <f>INDEX(Controle!O:O,MATCH('Banco de Dados'!A3665,Controle!M:M,0))*E3665/100</f>
        <v>#N/A</v>
      </c>
    </row>
    <row r="3666" spans="1:20" hidden="1" x14ac:dyDescent="0.2">
      <c r="A3666" s="158">
        <f>BD_TS!A3665</f>
        <v>0</v>
      </c>
      <c r="B3666" s="158" t="str">
        <f>SUBSTITUTE(SUBSTITUTE(BD_TS!D3665," ",""),"-","/")</f>
        <v/>
      </c>
      <c r="C3666" s="158">
        <f>BD_TS!E3665</f>
        <v>0</v>
      </c>
      <c r="D3666" s="159">
        <f>BD_TS!F3665</f>
        <v>0</v>
      </c>
      <c r="E3666" s="160">
        <f>BD_TS!B3665</f>
        <v>0</v>
      </c>
      <c r="F3666" s="161">
        <f>BD_TS!C3665</f>
        <v>0</v>
      </c>
      <c r="G3666" s="187">
        <f>BD_TS!H3665</f>
        <v>0</v>
      </c>
      <c r="H3666" s="158" t="str">
        <f>IF($A3666=0,"",IFERROR(INDEX(BD_Gestão!A:A,MATCH('Banco de Dados'!$B3666,BD_Gestão!$B:$B,0)),"erro"))</f>
        <v/>
      </c>
      <c r="I3666" s="162" t="str">
        <f>IF($A3666=0,"",IFERROR(INDEX(BD_Gestão!E:E,MATCH('Banco de Dados'!$B3666,BD_Gestão!$B:$B,0)),"erro"))</f>
        <v/>
      </c>
      <c r="J3666" s="186" t="str">
        <f>IF($A3666=0,"",IFERROR(INDEX(BD_Gestão!B:B,MATCH('Banco de Dados'!$B3666,BD_Gestão!$B:$B,0)),"erro"))</f>
        <v/>
      </c>
      <c r="K3666" s="158" t="str">
        <f>IF($A3666=0,"",IFERROR(INDEX(BD_Gestão!C:C,MATCH('Banco de Dados'!$B3666,BD_Gestão!$B:$B,0)),"erro"))</f>
        <v/>
      </c>
      <c r="L3666" s="158" t="str">
        <f>IF($A3666=0,"",IFERROR(INDEX(BD_Gestão!H:H,MATCH('Banco de Dados'!$B3666,BD_Gestão!$B:$B,0)),"erro"))</f>
        <v/>
      </c>
      <c r="M3666" s="161" t="str">
        <f>IF($A3666=0,"",IFERROR(INDEX(BD_Gestão!F:F,MATCH('Banco de Dados'!$B3666,BD_Gestão!$B:$B,0)),"erro"))</f>
        <v/>
      </c>
      <c r="N3666" s="161" t="str">
        <f>IF($A3666=0,"",IFERROR(INDEX(BD_Gestão!J:J,MATCH('Banco de Dados'!$B3666,BD_Gestão!$B:$B,0)),"erro"))</f>
        <v/>
      </c>
      <c r="O3666" s="164" t="str">
        <f>IF($A3666=0,"",IFERROR(INDEX(BD_Gestão!K:K,MATCH('Banco de Dados'!$B3666,BD_Gestão!$B:$B,0)),"erro"))</f>
        <v/>
      </c>
      <c r="P3666" s="169" t="str">
        <f t="shared" si="230"/>
        <v/>
      </c>
      <c r="Q3666" s="170" t="str">
        <f t="shared" si="231"/>
        <v/>
      </c>
      <c r="R3666" s="163" t="e">
        <f t="shared" si="228"/>
        <v>#VALUE!</v>
      </c>
      <c r="S3666" s="163" t="e">
        <f t="shared" si="229"/>
        <v>#VALUE!</v>
      </c>
      <c r="T3666" s="163" t="e">
        <f>INDEX(Controle!O:O,MATCH('Banco de Dados'!A3666,Controle!M:M,0))*E3666/100</f>
        <v>#N/A</v>
      </c>
    </row>
    <row r="3667" spans="1:20" hidden="1" x14ac:dyDescent="0.2">
      <c r="A3667" s="158">
        <f>BD_TS!A3666</f>
        <v>0</v>
      </c>
      <c r="B3667" s="158" t="str">
        <f>SUBSTITUTE(SUBSTITUTE(BD_TS!D3666," ",""),"-","/")</f>
        <v/>
      </c>
      <c r="C3667" s="158">
        <f>BD_TS!E3666</f>
        <v>0</v>
      </c>
      <c r="D3667" s="159">
        <f>BD_TS!F3666</f>
        <v>0</v>
      </c>
      <c r="E3667" s="160">
        <f>BD_TS!B3666</f>
        <v>0</v>
      </c>
      <c r="F3667" s="161">
        <f>BD_TS!C3666</f>
        <v>0</v>
      </c>
      <c r="G3667" s="187">
        <f>BD_TS!H3666</f>
        <v>0</v>
      </c>
      <c r="H3667" s="158" t="str">
        <f>IF($A3667=0,"",IFERROR(INDEX(BD_Gestão!A:A,MATCH('Banco de Dados'!$B3667,BD_Gestão!$B:$B,0)),"erro"))</f>
        <v/>
      </c>
      <c r="I3667" s="162" t="str">
        <f>IF($A3667=0,"",IFERROR(INDEX(BD_Gestão!E:E,MATCH('Banco de Dados'!$B3667,BD_Gestão!$B:$B,0)),"erro"))</f>
        <v/>
      </c>
      <c r="J3667" s="186" t="str">
        <f>IF($A3667=0,"",IFERROR(INDEX(BD_Gestão!B:B,MATCH('Banco de Dados'!$B3667,BD_Gestão!$B:$B,0)),"erro"))</f>
        <v/>
      </c>
      <c r="K3667" s="158" t="str">
        <f>IF($A3667=0,"",IFERROR(INDEX(BD_Gestão!C:C,MATCH('Banco de Dados'!$B3667,BD_Gestão!$B:$B,0)),"erro"))</f>
        <v/>
      </c>
      <c r="L3667" s="158" t="str">
        <f>IF($A3667=0,"",IFERROR(INDEX(BD_Gestão!H:H,MATCH('Banco de Dados'!$B3667,BD_Gestão!$B:$B,0)),"erro"))</f>
        <v/>
      </c>
      <c r="M3667" s="161" t="str">
        <f>IF($A3667=0,"",IFERROR(INDEX(BD_Gestão!F:F,MATCH('Banco de Dados'!$B3667,BD_Gestão!$B:$B,0)),"erro"))</f>
        <v/>
      </c>
      <c r="N3667" s="161" t="str">
        <f>IF($A3667=0,"",IFERROR(INDEX(BD_Gestão!J:J,MATCH('Banco de Dados'!$B3667,BD_Gestão!$B:$B,0)),"erro"))</f>
        <v/>
      </c>
      <c r="O3667" s="164" t="str">
        <f>IF($A3667=0,"",IFERROR(INDEX(BD_Gestão!K:K,MATCH('Banco de Dados'!$B3667,BD_Gestão!$B:$B,0)),"erro"))</f>
        <v/>
      </c>
      <c r="P3667" s="169" t="str">
        <f t="shared" si="230"/>
        <v/>
      </c>
      <c r="Q3667" s="170" t="str">
        <f t="shared" si="231"/>
        <v/>
      </c>
      <c r="R3667" s="163" t="e">
        <f t="shared" si="228"/>
        <v>#VALUE!</v>
      </c>
      <c r="S3667" s="163" t="e">
        <f t="shared" si="229"/>
        <v>#VALUE!</v>
      </c>
      <c r="T3667" s="163" t="e">
        <f>INDEX(Controle!O:O,MATCH('Banco de Dados'!A3667,Controle!M:M,0))*E3667/100</f>
        <v>#N/A</v>
      </c>
    </row>
    <row r="3668" spans="1:20" hidden="1" x14ac:dyDescent="0.2">
      <c r="A3668" s="158">
        <f>BD_TS!A3667</f>
        <v>0</v>
      </c>
      <c r="B3668" s="158" t="str">
        <f>SUBSTITUTE(SUBSTITUTE(BD_TS!D3667," ",""),"-","/")</f>
        <v/>
      </c>
      <c r="C3668" s="158">
        <f>BD_TS!E3667</f>
        <v>0</v>
      </c>
      <c r="D3668" s="159">
        <f>BD_TS!F3667</f>
        <v>0</v>
      </c>
      <c r="E3668" s="160">
        <f>BD_TS!B3667</f>
        <v>0</v>
      </c>
      <c r="F3668" s="161">
        <f>BD_TS!C3667</f>
        <v>0</v>
      </c>
      <c r="G3668" s="187">
        <f>BD_TS!H3667</f>
        <v>0</v>
      </c>
      <c r="H3668" s="158" t="str">
        <f>IF($A3668=0,"",IFERROR(INDEX(BD_Gestão!A:A,MATCH('Banco de Dados'!$B3668,BD_Gestão!$B:$B,0)),"erro"))</f>
        <v/>
      </c>
      <c r="I3668" s="162" t="str">
        <f>IF($A3668=0,"",IFERROR(INDEX(BD_Gestão!E:E,MATCH('Banco de Dados'!$B3668,BD_Gestão!$B:$B,0)),"erro"))</f>
        <v/>
      </c>
      <c r="J3668" s="186" t="str">
        <f>IF($A3668=0,"",IFERROR(INDEX(BD_Gestão!B:B,MATCH('Banco de Dados'!$B3668,BD_Gestão!$B:$B,0)),"erro"))</f>
        <v/>
      </c>
      <c r="K3668" s="158" t="str">
        <f>IF($A3668=0,"",IFERROR(INDEX(BD_Gestão!C:C,MATCH('Banco de Dados'!$B3668,BD_Gestão!$B:$B,0)),"erro"))</f>
        <v/>
      </c>
      <c r="L3668" s="158" t="str">
        <f>IF($A3668=0,"",IFERROR(INDEX(BD_Gestão!H:H,MATCH('Banco de Dados'!$B3668,BD_Gestão!$B:$B,0)),"erro"))</f>
        <v/>
      </c>
      <c r="M3668" s="161" t="str">
        <f>IF($A3668=0,"",IFERROR(INDEX(BD_Gestão!F:F,MATCH('Banco de Dados'!$B3668,BD_Gestão!$B:$B,0)),"erro"))</f>
        <v/>
      </c>
      <c r="N3668" s="161" t="str">
        <f>IF($A3668=0,"",IFERROR(INDEX(BD_Gestão!J:J,MATCH('Banco de Dados'!$B3668,BD_Gestão!$B:$B,0)),"erro"))</f>
        <v/>
      </c>
      <c r="O3668" s="164" t="str">
        <f>IF($A3668=0,"",IFERROR(INDEX(BD_Gestão!K:K,MATCH('Banco de Dados'!$B3668,BD_Gestão!$B:$B,0)),"erro"))</f>
        <v/>
      </c>
      <c r="P3668" s="169" t="str">
        <f t="shared" si="230"/>
        <v/>
      </c>
      <c r="Q3668" s="170" t="str">
        <f t="shared" si="231"/>
        <v/>
      </c>
      <c r="R3668" s="163" t="e">
        <f t="shared" si="228"/>
        <v>#VALUE!</v>
      </c>
      <c r="S3668" s="163" t="e">
        <f t="shared" si="229"/>
        <v>#VALUE!</v>
      </c>
      <c r="T3668" s="163" t="e">
        <f>INDEX(Controle!O:O,MATCH('Banco de Dados'!A3668,Controle!M:M,0))*E3668/100</f>
        <v>#N/A</v>
      </c>
    </row>
    <row r="3669" spans="1:20" hidden="1" x14ac:dyDescent="0.2">
      <c r="A3669" s="158">
        <f>BD_TS!A3668</f>
        <v>0</v>
      </c>
      <c r="B3669" s="158" t="str">
        <f>SUBSTITUTE(SUBSTITUTE(BD_TS!D3668," ",""),"-","/")</f>
        <v/>
      </c>
      <c r="C3669" s="158">
        <f>BD_TS!E3668</f>
        <v>0</v>
      </c>
      <c r="D3669" s="159">
        <f>BD_TS!F3668</f>
        <v>0</v>
      </c>
      <c r="E3669" s="160">
        <f>BD_TS!B3668</f>
        <v>0</v>
      </c>
      <c r="F3669" s="161">
        <f>BD_TS!C3668</f>
        <v>0</v>
      </c>
      <c r="G3669" s="187">
        <f>BD_TS!H3668</f>
        <v>0</v>
      </c>
      <c r="H3669" s="158" t="str">
        <f>IF($A3669=0,"",IFERROR(INDEX(BD_Gestão!A:A,MATCH('Banco de Dados'!$B3669,BD_Gestão!$B:$B,0)),"erro"))</f>
        <v/>
      </c>
      <c r="I3669" s="162" t="str">
        <f>IF($A3669=0,"",IFERROR(INDEX(BD_Gestão!E:E,MATCH('Banco de Dados'!$B3669,BD_Gestão!$B:$B,0)),"erro"))</f>
        <v/>
      </c>
      <c r="J3669" s="186" t="str">
        <f>IF($A3669=0,"",IFERROR(INDEX(BD_Gestão!B:B,MATCH('Banco de Dados'!$B3669,BD_Gestão!$B:$B,0)),"erro"))</f>
        <v/>
      </c>
      <c r="K3669" s="158" t="str">
        <f>IF($A3669=0,"",IFERROR(INDEX(BD_Gestão!C:C,MATCH('Banco de Dados'!$B3669,BD_Gestão!$B:$B,0)),"erro"))</f>
        <v/>
      </c>
      <c r="L3669" s="158" t="str">
        <f>IF($A3669=0,"",IFERROR(INDEX(BD_Gestão!H:H,MATCH('Banco de Dados'!$B3669,BD_Gestão!$B:$B,0)),"erro"))</f>
        <v/>
      </c>
      <c r="M3669" s="161" t="str">
        <f>IF($A3669=0,"",IFERROR(INDEX(BD_Gestão!F:F,MATCH('Banco de Dados'!$B3669,BD_Gestão!$B:$B,0)),"erro"))</f>
        <v/>
      </c>
      <c r="N3669" s="161" t="str">
        <f>IF($A3669=0,"",IFERROR(INDEX(BD_Gestão!J:J,MATCH('Banco de Dados'!$B3669,BD_Gestão!$B:$B,0)),"erro"))</f>
        <v/>
      </c>
      <c r="O3669" s="164" t="str">
        <f>IF($A3669=0,"",IFERROR(INDEX(BD_Gestão!K:K,MATCH('Banco de Dados'!$B3669,BD_Gestão!$B:$B,0)),"erro"))</f>
        <v/>
      </c>
      <c r="P3669" s="169" t="str">
        <f t="shared" si="230"/>
        <v/>
      </c>
      <c r="Q3669" s="170" t="str">
        <f t="shared" si="231"/>
        <v/>
      </c>
      <c r="R3669" s="163" t="e">
        <f t="shared" si="228"/>
        <v>#VALUE!</v>
      </c>
      <c r="S3669" s="163" t="e">
        <f t="shared" si="229"/>
        <v>#VALUE!</v>
      </c>
      <c r="T3669" s="163" t="e">
        <f>INDEX(Controle!O:O,MATCH('Banco de Dados'!A3669,Controle!M:M,0))*E3669/100</f>
        <v>#N/A</v>
      </c>
    </row>
    <row r="3670" spans="1:20" hidden="1" x14ac:dyDescent="0.2">
      <c r="A3670" s="158">
        <f>BD_TS!A3669</f>
        <v>0</v>
      </c>
      <c r="B3670" s="158" t="str">
        <f>SUBSTITUTE(SUBSTITUTE(BD_TS!D3669," ",""),"-","/")</f>
        <v/>
      </c>
      <c r="C3670" s="158">
        <f>BD_TS!E3669</f>
        <v>0</v>
      </c>
      <c r="D3670" s="159">
        <f>BD_TS!F3669</f>
        <v>0</v>
      </c>
      <c r="E3670" s="160">
        <f>BD_TS!B3669</f>
        <v>0</v>
      </c>
      <c r="F3670" s="161">
        <f>BD_TS!C3669</f>
        <v>0</v>
      </c>
      <c r="G3670" s="187">
        <f>BD_TS!H3669</f>
        <v>0</v>
      </c>
      <c r="H3670" s="158" t="str">
        <f>IF($A3670=0,"",IFERROR(INDEX(BD_Gestão!A:A,MATCH('Banco de Dados'!$B3670,BD_Gestão!$B:$B,0)),"erro"))</f>
        <v/>
      </c>
      <c r="I3670" s="162" t="str">
        <f>IF($A3670=0,"",IFERROR(INDEX(BD_Gestão!E:E,MATCH('Banco de Dados'!$B3670,BD_Gestão!$B:$B,0)),"erro"))</f>
        <v/>
      </c>
      <c r="J3670" s="186" t="str">
        <f>IF($A3670=0,"",IFERROR(INDEX(BD_Gestão!B:B,MATCH('Banco de Dados'!$B3670,BD_Gestão!$B:$B,0)),"erro"))</f>
        <v/>
      </c>
      <c r="K3670" s="158" t="str">
        <f>IF($A3670=0,"",IFERROR(INDEX(BD_Gestão!C:C,MATCH('Banco de Dados'!$B3670,BD_Gestão!$B:$B,0)),"erro"))</f>
        <v/>
      </c>
      <c r="L3670" s="158" t="str">
        <f>IF($A3670=0,"",IFERROR(INDEX(BD_Gestão!H:H,MATCH('Banco de Dados'!$B3670,BD_Gestão!$B:$B,0)),"erro"))</f>
        <v/>
      </c>
      <c r="M3670" s="161" t="str">
        <f>IF($A3670=0,"",IFERROR(INDEX(BD_Gestão!F:F,MATCH('Banco de Dados'!$B3670,BD_Gestão!$B:$B,0)),"erro"))</f>
        <v/>
      </c>
      <c r="N3670" s="161" t="str">
        <f>IF($A3670=0,"",IFERROR(INDEX(BD_Gestão!J:J,MATCH('Banco de Dados'!$B3670,BD_Gestão!$B:$B,0)),"erro"))</f>
        <v/>
      </c>
      <c r="O3670" s="164" t="str">
        <f>IF($A3670=0,"",IFERROR(INDEX(BD_Gestão!K:K,MATCH('Banco de Dados'!$B3670,BD_Gestão!$B:$B,0)),"erro"))</f>
        <v/>
      </c>
      <c r="P3670" s="169" t="str">
        <f t="shared" si="230"/>
        <v/>
      </c>
      <c r="Q3670" s="170" t="str">
        <f t="shared" si="231"/>
        <v/>
      </c>
      <c r="R3670" s="163" t="e">
        <f t="shared" si="228"/>
        <v>#VALUE!</v>
      </c>
      <c r="S3670" s="163" t="e">
        <f t="shared" si="229"/>
        <v>#VALUE!</v>
      </c>
      <c r="T3670" s="163" t="e">
        <f>INDEX(Controle!O:O,MATCH('Banco de Dados'!A3670,Controle!M:M,0))*E3670/100</f>
        <v>#N/A</v>
      </c>
    </row>
    <row r="3671" spans="1:20" hidden="1" x14ac:dyDescent="0.2">
      <c r="A3671" s="158">
        <f>BD_TS!A3670</f>
        <v>0</v>
      </c>
      <c r="B3671" s="158" t="str">
        <f>SUBSTITUTE(SUBSTITUTE(BD_TS!D3670," ",""),"-","/")</f>
        <v/>
      </c>
      <c r="C3671" s="158">
        <f>BD_TS!E3670</f>
        <v>0</v>
      </c>
      <c r="D3671" s="159">
        <f>BD_TS!F3670</f>
        <v>0</v>
      </c>
      <c r="E3671" s="160">
        <f>BD_TS!B3670</f>
        <v>0</v>
      </c>
      <c r="F3671" s="161">
        <f>BD_TS!C3670</f>
        <v>0</v>
      </c>
      <c r="G3671" s="187">
        <f>BD_TS!H3670</f>
        <v>0</v>
      </c>
      <c r="H3671" s="158" t="str">
        <f>IF($A3671=0,"",IFERROR(INDEX(BD_Gestão!A:A,MATCH('Banco de Dados'!$B3671,BD_Gestão!$B:$B,0)),"erro"))</f>
        <v/>
      </c>
      <c r="I3671" s="162" t="str">
        <f>IF($A3671=0,"",IFERROR(INDEX(BD_Gestão!E:E,MATCH('Banco de Dados'!$B3671,BD_Gestão!$B:$B,0)),"erro"))</f>
        <v/>
      </c>
      <c r="J3671" s="186" t="str">
        <f>IF($A3671=0,"",IFERROR(INDEX(BD_Gestão!B:B,MATCH('Banco de Dados'!$B3671,BD_Gestão!$B:$B,0)),"erro"))</f>
        <v/>
      </c>
      <c r="K3671" s="158" t="str">
        <f>IF($A3671=0,"",IFERROR(INDEX(BD_Gestão!C:C,MATCH('Banco de Dados'!$B3671,BD_Gestão!$B:$B,0)),"erro"))</f>
        <v/>
      </c>
      <c r="L3671" s="158" t="str">
        <f>IF($A3671=0,"",IFERROR(INDEX(BD_Gestão!H:H,MATCH('Banco de Dados'!$B3671,BD_Gestão!$B:$B,0)),"erro"))</f>
        <v/>
      </c>
      <c r="M3671" s="161" t="str">
        <f>IF($A3671=0,"",IFERROR(INDEX(BD_Gestão!F:F,MATCH('Banco de Dados'!$B3671,BD_Gestão!$B:$B,0)),"erro"))</f>
        <v/>
      </c>
      <c r="N3671" s="161" t="str">
        <f>IF($A3671=0,"",IFERROR(INDEX(BD_Gestão!J:J,MATCH('Banco de Dados'!$B3671,BD_Gestão!$B:$B,0)),"erro"))</f>
        <v/>
      </c>
      <c r="O3671" s="164" t="str">
        <f>IF($A3671=0,"",IFERROR(INDEX(BD_Gestão!K:K,MATCH('Banco de Dados'!$B3671,BD_Gestão!$B:$B,0)),"erro"))</f>
        <v/>
      </c>
      <c r="P3671" s="169" t="str">
        <f t="shared" si="230"/>
        <v/>
      </c>
      <c r="Q3671" s="170" t="str">
        <f t="shared" si="231"/>
        <v/>
      </c>
      <c r="R3671" s="163" t="e">
        <f t="shared" si="228"/>
        <v>#VALUE!</v>
      </c>
      <c r="S3671" s="163" t="e">
        <f t="shared" si="229"/>
        <v>#VALUE!</v>
      </c>
      <c r="T3671" s="163" t="e">
        <f>INDEX(Controle!O:O,MATCH('Banco de Dados'!A3671,Controle!M:M,0))*E3671/100</f>
        <v>#N/A</v>
      </c>
    </row>
    <row r="3672" spans="1:20" hidden="1" x14ac:dyDescent="0.2">
      <c r="A3672" s="158">
        <f>BD_TS!A3671</f>
        <v>0</v>
      </c>
      <c r="B3672" s="158" t="str">
        <f>SUBSTITUTE(SUBSTITUTE(BD_TS!D3671," ",""),"-","/")</f>
        <v/>
      </c>
      <c r="C3672" s="158">
        <f>BD_TS!E3671</f>
        <v>0</v>
      </c>
      <c r="D3672" s="159">
        <f>BD_TS!F3671</f>
        <v>0</v>
      </c>
      <c r="E3672" s="160">
        <f>BD_TS!B3671</f>
        <v>0</v>
      </c>
      <c r="F3672" s="161">
        <f>BD_TS!C3671</f>
        <v>0</v>
      </c>
      <c r="G3672" s="187">
        <f>BD_TS!H3671</f>
        <v>0</v>
      </c>
      <c r="H3672" s="158" t="str">
        <f>IF($A3672=0,"",IFERROR(INDEX(BD_Gestão!A:A,MATCH('Banco de Dados'!$B3672,BD_Gestão!$B:$B,0)),"erro"))</f>
        <v/>
      </c>
      <c r="I3672" s="162" t="str">
        <f>IF($A3672=0,"",IFERROR(INDEX(BD_Gestão!E:E,MATCH('Banco de Dados'!$B3672,BD_Gestão!$B:$B,0)),"erro"))</f>
        <v/>
      </c>
      <c r="J3672" s="186" t="str">
        <f>IF($A3672=0,"",IFERROR(INDEX(BD_Gestão!B:B,MATCH('Banco de Dados'!$B3672,BD_Gestão!$B:$B,0)),"erro"))</f>
        <v/>
      </c>
      <c r="K3672" s="158" t="str">
        <f>IF($A3672=0,"",IFERROR(INDEX(BD_Gestão!C:C,MATCH('Banco de Dados'!$B3672,BD_Gestão!$B:$B,0)),"erro"))</f>
        <v/>
      </c>
      <c r="L3672" s="158" t="str">
        <f>IF($A3672=0,"",IFERROR(INDEX(BD_Gestão!H:H,MATCH('Banco de Dados'!$B3672,BD_Gestão!$B:$B,0)),"erro"))</f>
        <v/>
      </c>
      <c r="M3672" s="161" t="str">
        <f>IF($A3672=0,"",IFERROR(INDEX(BD_Gestão!F:F,MATCH('Banco de Dados'!$B3672,BD_Gestão!$B:$B,0)),"erro"))</f>
        <v/>
      </c>
      <c r="N3672" s="161" t="str">
        <f>IF($A3672=0,"",IFERROR(INDEX(BD_Gestão!J:J,MATCH('Banco de Dados'!$B3672,BD_Gestão!$B:$B,0)),"erro"))</f>
        <v/>
      </c>
      <c r="O3672" s="164" t="str">
        <f>IF($A3672=0,"",IFERROR(INDEX(BD_Gestão!K:K,MATCH('Banco de Dados'!$B3672,BD_Gestão!$B:$B,0)),"erro"))</f>
        <v/>
      </c>
      <c r="P3672" s="169" t="str">
        <f t="shared" si="230"/>
        <v/>
      </c>
      <c r="Q3672" s="170" t="str">
        <f t="shared" si="231"/>
        <v/>
      </c>
      <c r="R3672" s="163" t="e">
        <f t="shared" si="228"/>
        <v>#VALUE!</v>
      </c>
      <c r="S3672" s="163" t="e">
        <f t="shared" si="229"/>
        <v>#VALUE!</v>
      </c>
      <c r="T3672" s="163" t="e">
        <f>INDEX(Controle!O:O,MATCH('Banco de Dados'!A3672,Controle!M:M,0))*E3672/100</f>
        <v>#N/A</v>
      </c>
    </row>
    <row r="3673" spans="1:20" hidden="1" x14ac:dyDescent="0.2">
      <c r="A3673" s="158">
        <f>BD_TS!A3672</f>
        <v>0</v>
      </c>
      <c r="B3673" s="158" t="str">
        <f>SUBSTITUTE(SUBSTITUTE(BD_TS!D3672," ",""),"-","/")</f>
        <v/>
      </c>
      <c r="C3673" s="158">
        <f>BD_TS!E3672</f>
        <v>0</v>
      </c>
      <c r="D3673" s="159">
        <f>BD_TS!F3672</f>
        <v>0</v>
      </c>
      <c r="E3673" s="160">
        <f>BD_TS!B3672</f>
        <v>0</v>
      </c>
      <c r="F3673" s="161">
        <f>BD_TS!C3672</f>
        <v>0</v>
      </c>
      <c r="G3673" s="187">
        <f>BD_TS!H3672</f>
        <v>0</v>
      </c>
      <c r="H3673" s="158" t="str">
        <f>IF($A3673=0,"",IFERROR(INDEX(BD_Gestão!A:A,MATCH('Banco de Dados'!$B3673,BD_Gestão!$B:$B,0)),"erro"))</f>
        <v/>
      </c>
      <c r="I3673" s="162" t="str">
        <f>IF($A3673=0,"",IFERROR(INDEX(BD_Gestão!E:E,MATCH('Banco de Dados'!$B3673,BD_Gestão!$B:$B,0)),"erro"))</f>
        <v/>
      </c>
      <c r="J3673" s="186" t="str">
        <f>IF($A3673=0,"",IFERROR(INDEX(BD_Gestão!B:B,MATCH('Banco de Dados'!$B3673,BD_Gestão!$B:$B,0)),"erro"))</f>
        <v/>
      </c>
      <c r="K3673" s="158" t="str">
        <f>IF($A3673=0,"",IFERROR(INDEX(BD_Gestão!C:C,MATCH('Banco de Dados'!$B3673,BD_Gestão!$B:$B,0)),"erro"))</f>
        <v/>
      </c>
      <c r="L3673" s="158" t="str">
        <f>IF($A3673=0,"",IFERROR(INDEX(BD_Gestão!H:H,MATCH('Banco de Dados'!$B3673,BD_Gestão!$B:$B,0)),"erro"))</f>
        <v/>
      </c>
      <c r="M3673" s="161" t="str">
        <f>IF($A3673=0,"",IFERROR(INDEX(BD_Gestão!F:F,MATCH('Banco de Dados'!$B3673,BD_Gestão!$B:$B,0)),"erro"))</f>
        <v/>
      </c>
      <c r="N3673" s="161" t="str">
        <f>IF($A3673=0,"",IFERROR(INDEX(BD_Gestão!J:J,MATCH('Banco de Dados'!$B3673,BD_Gestão!$B:$B,0)),"erro"))</f>
        <v/>
      </c>
      <c r="O3673" s="164" t="str">
        <f>IF($A3673=0,"",IFERROR(INDEX(BD_Gestão!K:K,MATCH('Banco de Dados'!$B3673,BD_Gestão!$B:$B,0)),"erro"))</f>
        <v/>
      </c>
      <c r="P3673" s="169" t="str">
        <f t="shared" si="230"/>
        <v/>
      </c>
      <c r="Q3673" s="170" t="str">
        <f t="shared" si="231"/>
        <v/>
      </c>
      <c r="R3673" s="163" t="e">
        <f t="shared" si="228"/>
        <v>#VALUE!</v>
      </c>
      <c r="S3673" s="163" t="e">
        <f t="shared" si="229"/>
        <v>#VALUE!</v>
      </c>
      <c r="T3673" s="163" t="e">
        <f>INDEX(Controle!O:O,MATCH('Banco de Dados'!A3673,Controle!M:M,0))*E3673/100</f>
        <v>#N/A</v>
      </c>
    </row>
    <row r="3674" spans="1:20" hidden="1" x14ac:dyDescent="0.2">
      <c r="A3674" s="158">
        <f>BD_TS!A3673</f>
        <v>0</v>
      </c>
      <c r="B3674" s="158" t="str">
        <f>SUBSTITUTE(SUBSTITUTE(BD_TS!D3673," ",""),"-","/")</f>
        <v/>
      </c>
      <c r="C3674" s="158">
        <f>BD_TS!E3673</f>
        <v>0</v>
      </c>
      <c r="D3674" s="159">
        <f>BD_TS!F3673</f>
        <v>0</v>
      </c>
      <c r="E3674" s="160">
        <f>BD_TS!B3673</f>
        <v>0</v>
      </c>
      <c r="F3674" s="161">
        <f>BD_TS!C3673</f>
        <v>0</v>
      </c>
      <c r="G3674" s="187">
        <f>BD_TS!H3673</f>
        <v>0</v>
      </c>
      <c r="H3674" s="158" t="str">
        <f>IF($A3674=0,"",IFERROR(INDEX(BD_Gestão!A:A,MATCH('Banco de Dados'!$B3674,BD_Gestão!$B:$B,0)),"erro"))</f>
        <v/>
      </c>
      <c r="I3674" s="162" t="str">
        <f>IF($A3674=0,"",IFERROR(INDEX(BD_Gestão!E:E,MATCH('Banco de Dados'!$B3674,BD_Gestão!$B:$B,0)),"erro"))</f>
        <v/>
      </c>
      <c r="J3674" s="186" t="str">
        <f>IF($A3674=0,"",IFERROR(INDEX(BD_Gestão!B:B,MATCH('Banco de Dados'!$B3674,BD_Gestão!$B:$B,0)),"erro"))</f>
        <v/>
      </c>
      <c r="K3674" s="158" t="str">
        <f>IF($A3674=0,"",IFERROR(INDEX(BD_Gestão!C:C,MATCH('Banco de Dados'!$B3674,BD_Gestão!$B:$B,0)),"erro"))</f>
        <v/>
      </c>
      <c r="L3674" s="158" t="str">
        <f>IF($A3674=0,"",IFERROR(INDEX(BD_Gestão!H:H,MATCH('Banco de Dados'!$B3674,BD_Gestão!$B:$B,0)),"erro"))</f>
        <v/>
      </c>
      <c r="M3674" s="161" t="str">
        <f>IF($A3674=0,"",IFERROR(INDEX(BD_Gestão!F:F,MATCH('Banco de Dados'!$B3674,BD_Gestão!$B:$B,0)),"erro"))</f>
        <v/>
      </c>
      <c r="N3674" s="161" t="str">
        <f>IF($A3674=0,"",IFERROR(INDEX(BD_Gestão!J:J,MATCH('Banco de Dados'!$B3674,BD_Gestão!$B:$B,0)),"erro"))</f>
        <v/>
      </c>
      <c r="O3674" s="164" t="str">
        <f>IF($A3674=0,"",IFERROR(INDEX(BD_Gestão!K:K,MATCH('Banco de Dados'!$B3674,BD_Gestão!$B:$B,0)),"erro"))</f>
        <v/>
      </c>
      <c r="P3674" s="169" t="str">
        <f t="shared" si="230"/>
        <v/>
      </c>
      <c r="Q3674" s="170" t="str">
        <f t="shared" si="231"/>
        <v/>
      </c>
      <c r="R3674" s="163" t="e">
        <f t="shared" si="228"/>
        <v>#VALUE!</v>
      </c>
      <c r="S3674" s="163" t="e">
        <f t="shared" si="229"/>
        <v>#VALUE!</v>
      </c>
      <c r="T3674" s="163" t="e">
        <f>INDEX(Controle!O:O,MATCH('Banco de Dados'!A3674,Controle!M:M,0))*E3674/100</f>
        <v>#N/A</v>
      </c>
    </row>
    <row r="3675" spans="1:20" hidden="1" x14ac:dyDescent="0.2">
      <c r="A3675" s="158">
        <f>BD_TS!A3674</f>
        <v>0</v>
      </c>
      <c r="B3675" s="158" t="str">
        <f>SUBSTITUTE(SUBSTITUTE(BD_TS!D3674," ",""),"-","/")</f>
        <v/>
      </c>
      <c r="C3675" s="158">
        <f>BD_TS!E3674</f>
        <v>0</v>
      </c>
      <c r="D3675" s="159">
        <f>BD_TS!F3674</f>
        <v>0</v>
      </c>
      <c r="E3675" s="160">
        <f>BD_TS!B3674</f>
        <v>0</v>
      </c>
      <c r="F3675" s="161">
        <f>BD_TS!C3674</f>
        <v>0</v>
      </c>
      <c r="G3675" s="187">
        <f>BD_TS!H3674</f>
        <v>0</v>
      </c>
      <c r="H3675" s="158" t="str">
        <f>IF($A3675=0,"",IFERROR(INDEX(BD_Gestão!A:A,MATCH('Banco de Dados'!$B3675,BD_Gestão!$B:$B,0)),"erro"))</f>
        <v/>
      </c>
      <c r="I3675" s="162" t="str">
        <f>IF($A3675=0,"",IFERROR(INDEX(BD_Gestão!E:E,MATCH('Banco de Dados'!$B3675,BD_Gestão!$B:$B,0)),"erro"))</f>
        <v/>
      </c>
      <c r="J3675" s="186" t="str">
        <f>IF($A3675=0,"",IFERROR(INDEX(BD_Gestão!B:B,MATCH('Banco de Dados'!$B3675,BD_Gestão!$B:$B,0)),"erro"))</f>
        <v/>
      </c>
      <c r="K3675" s="158" t="str">
        <f>IF($A3675=0,"",IFERROR(INDEX(BD_Gestão!C:C,MATCH('Banco de Dados'!$B3675,BD_Gestão!$B:$B,0)),"erro"))</f>
        <v/>
      </c>
      <c r="L3675" s="158" t="str">
        <f>IF($A3675=0,"",IFERROR(INDEX(BD_Gestão!H:H,MATCH('Banco de Dados'!$B3675,BD_Gestão!$B:$B,0)),"erro"))</f>
        <v/>
      </c>
      <c r="M3675" s="161" t="str">
        <f>IF($A3675=0,"",IFERROR(INDEX(BD_Gestão!F:F,MATCH('Banco de Dados'!$B3675,BD_Gestão!$B:$B,0)),"erro"))</f>
        <v/>
      </c>
      <c r="N3675" s="161" t="str">
        <f>IF($A3675=0,"",IFERROR(INDEX(BD_Gestão!J:J,MATCH('Banco de Dados'!$B3675,BD_Gestão!$B:$B,0)),"erro"))</f>
        <v/>
      </c>
      <c r="O3675" s="164" t="str">
        <f>IF($A3675=0,"",IFERROR(INDEX(BD_Gestão!K:K,MATCH('Banco de Dados'!$B3675,BD_Gestão!$B:$B,0)),"erro"))</f>
        <v/>
      </c>
      <c r="P3675" s="169" t="str">
        <f t="shared" si="230"/>
        <v/>
      </c>
      <c r="Q3675" s="170" t="str">
        <f t="shared" si="231"/>
        <v/>
      </c>
      <c r="R3675" s="163" t="e">
        <f t="shared" si="228"/>
        <v>#VALUE!</v>
      </c>
      <c r="S3675" s="163" t="e">
        <f t="shared" si="229"/>
        <v>#VALUE!</v>
      </c>
      <c r="T3675" s="163" t="e">
        <f>INDEX(Controle!O:O,MATCH('Banco de Dados'!A3675,Controle!M:M,0))*E3675/100</f>
        <v>#N/A</v>
      </c>
    </row>
    <row r="3676" spans="1:20" hidden="1" x14ac:dyDescent="0.2">
      <c r="A3676" s="158">
        <f>BD_TS!A3675</f>
        <v>0</v>
      </c>
      <c r="B3676" s="158" t="str">
        <f>SUBSTITUTE(SUBSTITUTE(BD_TS!D3675," ",""),"-","/")</f>
        <v/>
      </c>
      <c r="C3676" s="158">
        <f>BD_TS!E3675</f>
        <v>0</v>
      </c>
      <c r="D3676" s="159">
        <f>BD_TS!F3675</f>
        <v>0</v>
      </c>
      <c r="E3676" s="160">
        <f>BD_TS!B3675</f>
        <v>0</v>
      </c>
      <c r="F3676" s="161">
        <f>BD_TS!C3675</f>
        <v>0</v>
      </c>
      <c r="G3676" s="187">
        <f>BD_TS!H3675</f>
        <v>0</v>
      </c>
      <c r="H3676" s="158" t="str">
        <f>IF($A3676=0,"",IFERROR(INDEX(BD_Gestão!A:A,MATCH('Banco de Dados'!$B3676,BD_Gestão!$B:$B,0)),"erro"))</f>
        <v/>
      </c>
      <c r="I3676" s="162" t="str">
        <f>IF($A3676=0,"",IFERROR(INDEX(BD_Gestão!E:E,MATCH('Banco de Dados'!$B3676,BD_Gestão!$B:$B,0)),"erro"))</f>
        <v/>
      </c>
      <c r="J3676" s="186" t="str">
        <f>IF($A3676=0,"",IFERROR(INDEX(BD_Gestão!B:B,MATCH('Banco de Dados'!$B3676,BD_Gestão!$B:$B,0)),"erro"))</f>
        <v/>
      </c>
      <c r="K3676" s="158" t="str">
        <f>IF($A3676=0,"",IFERROR(INDEX(BD_Gestão!C:C,MATCH('Banco de Dados'!$B3676,BD_Gestão!$B:$B,0)),"erro"))</f>
        <v/>
      </c>
      <c r="L3676" s="158" t="str">
        <f>IF($A3676=0,"",IFERROR(INDEX(BD_Gestão!H:H,MATCH('Banco de Dados'!$B3676,BD_Gestão!$B:$B,0)),"erro"))</f>
        <v/>
      </c>
      <c r="M3676" s="161" t="str">
        <f>IF($A3676=0,"",IFERROR(INDEX(BD_Gestão!F:F,MATCH('Banco de Dados'!$B3676,BD_Gestão!$B:$B,0)),"erro"))</f>
        <v/>
      </c>
      <c r="N3676" s="161" t="str">
        <f>IF($A3676=0,"",IFERROR(INDEX(BD_Gestão!J:J,MATCH('Banco de Dados'!$B3676,BD_Gestão!$B:$B,0)),"erro"))</f>
        <v/>
      </c>
      <c r="O3676" s="164" t="str">
        <f>IF($A3676=0,"",IFERROR(INDEX(BD_Gestão!K:K,MATCH('Banco de Dados'!$B3676,BD_Gestão!$B:$B,0)),"erro"))</f>
        <v/>
      </c>
      <c r="P3676" s="169" t="str">
        <f t="shared" si="230"/>
        <v/>
      </c>
      <c r="Q3676" s="170" t="str">
        <f t="shared" si="231"/>
        <v/>
      </c>
      <c r="R3676" s="163" t="e">
        <f t="shared" si="228"/>
        <v>#VALUE!</v>
      </c>
      <c r="S3676" s="163" t="e">
        <f t="shared" si="229"/>
        <v>#VALUE!</v>
      </c>
      <c r="T3676" s="163" t="e">
        <f>INDEX(Controle!O:O,MATCH('Banco de Dados'!A3676,Controle!M:M,0))*E3676/100</f>
        <v>#N/A</v>
      </c>
    </row>
    <row r="3677" spans="1:20" hidden="1" x14ac:dyDescent="0.2">
      <c r="A3677" s="158">
        <f>BD_TS!A3676</f>
        <v>0</v>
      </c>
      <c r="B3677" s="158" t="str">
        <f>SUBSTITUTE(SUBSTITUTE(BD_TS!D3676," ",""),"-","/")</f>
        <v/>
      </c>
      <c r="C3677" s="158">
        <f>BD_TS!E3676</f>
        <v>0</v>
      </c>
      <c r="D3677" s="159">
        <f>BD_TS!F3676</f>
        <v>0</v>
      </c>
      <c r="E3677" s="160">
        <f>BD_TS!B3676</f>
        <v>0</v>
      </c>
      <c r="F3677" s="161">
        <f>BD_TS!C3676</f>
        <v>0</v>
      </c>
      <c r="G3677" s="187">
        <f>BD_TS!H3676</f>
        <v>0</v>
      </c>
      <c r="H3677" s="158" t="str">
        <f>IF($A3677=0,"",IFERROR(INDEX(BD_Gestão!A:A,MATCH('Banco de Dados'!$B3677,BD_Gestão!$B:$B,0)),"erro"))</f>
        <v/>
      </c>
      <c r="I3677" s="162" t="str">
        <f>IF($A3677=0,"",IFERROR(INDEX(BD_Gestão!E:E,MATCH('Banco de Dados'!$B3677,BD_Gestão!$B:$B,0)),"erro"))</f>
        <v/>
      </c>
      <c r="J3677" s="186" t="str">
        <f>IF($A3677=0,"",IFERROR(INDEX(BD_Gestão!B:B,MATCH('Banco de Dados'!$B3677,BD_Gestão!$B:$B,0)),"erro"))</f>
        <v/>
      </c>
      <c r="K3677" s="158" t="str">
        <f>IF($A3677=0,"",IFERROR(INDEX(BD_Gestão!C:C,MATCH('Banco de Dados'!$B3677,BD_Gestão!$B:$B,0)),"erro"))</f>
        <v/>
      </c>
      <c r="L3677" s="158" t="str">
        <f>IF($A3677=0,"",IFERROR(INDEX(BD_Gestão!H:H,MATCH('Banco de Dados'!$B3677,BD_Gestão!$B:$B,0)),"erro"))</f>
        <v/>
      </c>
      <c r="M3677" s="161" t="str">
        <f>IF($A3677=0,"",IFERROR(INDEX(BD_Gestão!F:F,MATCH('Banco de Dados'!$B3677,BD_Gestão!$B:$B,0)),"erro"))</f>
        <v/>
      </c>
      <c r="N3677" s="161" t="str">
        <f>IF($A3677=0,"",IFERROR(INDEX(BD_Gestão!J:J,MATCH('Banco de Dados'!$B3677,BD_Gestão!$B:$B,0)),"erro"))</f>
        <v/>
      </c>
      <c r="O3677" s="164" t="str">
        <f>IF($A3677=0,"",IFERROR(INDEX(BD_Gestão!K:K,MATCH('Banco de Dados'!$B3677,BD_Gestão!$B:$B,0)),"erro"))</f>
        <v/>
      </c>
      <c r="P3677" s="169" t="str">
        <f t="shared" si="230"/>
        <v/>
      </c>
      <c r="Q3677" s="170" t="str">
        <f t="shared" si="231"/>
        <v/>
      </c>
      <c r="R3677" s="163" t="e">
        <f t="shared" si="228"/>
        <v>#VALUE!</v>
      </c>
      <c r="S3677" s="163" t="e">
        <f t="shared" si="229"/>
        <v>#VALUE!</v>
      </c>
      <c r="T3677" s="163" t="e">
        <f>INDEX(Controle!O:O,MATCH('Banco de Dados'!A3677,Controle!M:M,0))*E3677/100</f>
        <v>#N/A</v>
      </c>
    </row>
    <row r="3678" spans="1:20" hidden="1" x14ac:dyDescent="0.2">
      <c r="A3678" s="158">
        <f>BD_TS!A3677</f>
        <v>0</v>
      </c>
      <c r="B3678" s="158" t="str">
        <f>SUBSTITUTE(SUBSTITUTE(BD_TS!D3677," ",""),"-","/")</f>
        <v/>
      </c>
      <c r="C3678" s="158">
        <f>BD_TS!E3677</f>
        <v>0</v>
      </c>
      <c r="D3678" s="159">
        <f>BD_TS!F3677</f>
        <v>0</v>
      </c>
      <c r="E3678" s="160">
        <f>BD_TS!B3677</f>
        <v>0</v>
      </c>
      <c r="F3678" s="161">
        <f>BD_TS!C3677</f>
        <v>0</v>
      </c>
      <c r="G3678" s="187">
        <f>BD_TS!H3677</f>
        <v>0</v>
      </c>
      <c r="H3678" s="158" t="str">
        <f>IF($A3678=0,"",IFERROR(INDEX(BD_Gestão!A:A,MATCH('Banco de Dados'!$B3678,BD_Gestão!$B:$B,0)),"erro"))</f>
        <v/>
      </c>
      <c r="I3678" s="162" t="str">
        <f>IF($A3678=0,"",IFERROR(INDEX(BD_Gestão!E:E,MATCH('Banco de Dados'!$B3678,BD_Gestão!$B:$B,0)),"erro"))</f>
        <v/>
      </c>
      <c r="J3678" s="186" t="str">
        <f>IF($A3678=0,"",IFERROR(INDEX(BD_Gestão!B:B,MATCH('Banco de Dados'!$B3678,BD_Gestão!$B:$B,0)),"erro"))</f>
        <v/>
      </c>
      <c r="K3678" s="158" t="str">
        <f>IF($A3678=0,"",IFERROR(INDEX(BD_Gestão!C:C,MATCH('Banco de Dados'!$B3678,BD_Gestão!$B:$B,0)),"erro"))</f>
        <v/>
      </c>
      <c r="L3678" s="158" t="str">
        <f>IF($A3678=0,"",IFERROR(INDEX(BD_Gestão!H:H,MATCH('Banco de Dados'!$B3678,BD_Gestão!$B:$B,0)),"erro"))</f>
        <v/>
      </c>
      <c r="M3678" s="161" t="str">
        <f>IF($A3678=0,"",IFERROR(INDEX(BD_Gestão!F:F,MATCH('Banco de Dados'!$B3678,BD_Gestão!$B:$B,0)),"erro"))</f>
        <v/>
      </c>
      <c r="N3678" s="161" t="str">
        <f>IF($A3678=0,"",IFERROR(INDEX(BD_Gestão!J:J,MATCH('Banco de Dados'!$B3678,BD_Gestão!$B:$B,0)),"erro"))</f>
        <v/>
      </c>
      <c r="O3678" s="164" t="str">
        <f>IF($A3678=0,"",IFERROR(INDEX(BD_Gestão!K:K,MATCH('Banco de Dados'!$B3678,BD_Gestão!$B:$B,0)),"erro"))</f>
        <v/>
      </c>
      <c r="P3678" s="169" t="str">
        <f t="shared" si="230"/>
        <v/>
      </c>
      <c r="Q3678" s="170" t="str">
        <f t="shared" si="231"/>
        <v/>
      </c>
      <c r="R3678" s="163" t="e">
        <f t="shared" si="228"/>
        <v>#VALUE!</v>
      </c>
      <c r="S3678" s="163" t="e">
        <f t="shared" si="229"/>
        <v>#VALUE!</v>
      </c>
      <c r="T3678" s="163" t="e">
        <f>INDEX(Controle!O:O,MATCH('Banco de Dados'!A3678,Controle!M:M,0))*E3678/100</f>
        <v>#N/A</v>
      </c>
    </row>
    <row r="3679" spans="1:20" hidden="1" x14ac:dyDescent="0.2">
      <c r="A3679" s="158">
        <f>BD_TS!A3678</f>
        <v>0</v>
      </c>
      <c r="B3679" s="158" t="str">
        <f>SUBSTITUTE(SUBSTITUTE(BD_TS!D3678," ",""),"-","/")</f>
        <v/>
      </c>
      <c r="C3679" s="158">
        <f>BD_TS!E3678</f>
        <v>0</v>
      </c>
      <c r="D3679" s="159">
        <f>BD_TS!F3678</f>
        <v>0</v>
      </c>
      <c r="E3679" s="160">
        <f>BD_TS!B3678</f>
        <v>0</v>
      </c>
      <c r="F3679" s="161">
        <f>BD_TS!C3678</f>
        <v>0</v>
      </c>
      <c r="G3679" s="187">
        <f>BD_TS!H3678</f>
        <v>0</v>
      </c>
      <c r="H3679" s="158" t="str">
        <f>IF($A3679=0,"",IFERROR(INDEX(BD_Gestão!A:A,MATCH('Banco de Dados'!$B3679,BD_Gestão!$B:$B,0)),"erro"))</f>
        <v/>
      </c>
      <c r="I3679" s="162" t="str">
        <f>IF($A3679=0,"",IFERROR(INDEX(BD_Gestão!E:E,MATCH('Banco de Dados'!$B3679,BD_Gestão!$B:$B,0)),"erro"))</f>
        <v/>
      </c>
      <c r="J3679" s="186" t="str">
        <f>IF($A3679=0,"",IFERROR(INDEX(BD_Gestão!B:B,MATCH('Banco de Dados'!$B3679,BD_Gestão!$B:$B,0)),"erro"))</f>
        <v/>
      </c>
      <c r="K3679" s="158" t="str">
        <f>IF($A3679=0,"",IFERROR(INDEX(BD_Gestão!C:C,MATCH('Banco de Dados'!$B3679,BD_Gestão!$B:$B,0)),"erro"))</f>
        <v/>
      </c>
      <c r="L3679" s="158" t="str">
        <f>IF($A3679=0,"",IFERROR(INDEX(BD_Gestão!H:H,MATCH('Banco de Dados'!$B3679,BD_Gestão!$B:$B,0)),"erro"))</f>
        <v/>
      </c>
      <c r="M3679" s="161" t="str">
        <f>IF($A3679=0,"",IFERROR(INDEX(BD_Gestão!F:F,MATCH('Banco de Dados'!$B3679,BD_Gestão!$B:$B,0)),"erro"))</f>
        <v/>
      </c>
      <c r="N3679" s="161" t="str">
        <f>IF($A3679=0,"",IFERROR(INDEX(BD_Gestão!J:J,MATCH('Banco de Dados'!$B3679,BD_Gestão!$B:$B,0)),"erro"))</f>
        <v/>
      </c>
      <c r="O3679" s="164" t="str">
        <f>IF($A3679=0,"",IFERROR(INDEX(BD_Gestão!K:K,MATCH('Banco de Dados'!$B3679,BD_Gestão!$B:$B,0)),"erro"))</f>
        <v/>
      </c>
      <c r="P3679" s="169" t="str">
        <f t="shared" si="230"/>
        <v/>
      </c>
      <c r="Q3679" s="170" t="str">
        <f t="shared" si="231"/>
        <v/>
      </c>
      <c r="R3679" s="163" t="e">
        <f t="shared" si="228"/>
        <v>#VALUE!</v>
      </c>
      <c r="S3679" s="163" t="e">
        <f t="shared" si="229"/>
        <v>#VALUE!</v>
      </c>
      <c r="T3679" s="163" t="e">
        <f>INDEX(Controle!O:O,MATCH('Banco de Dados'!A3679,Controle!M:M,0))*E3679/100</f>
        <v>#N/A</v>
      </c>
    </row>
    <row r="3680" spans="1:20" hidden="1" x14ac:dyDescent="0.2">
      <c r="A3680" s="158">
        <f>BD_TS!A3679</f>
        <v>0</v>
      </c>
      <c r="B3680" s="158" t="str">
        <f>SUBSTITUTE(SUBSTITUTE(BD_TS!D3679," ",""),"-","/")</f>
        <v/>
      </c>
      <c r="C3680" s="158">
        <f>BD_TS!E3679</f>
        <v>0</v>
      </c>
      <c r="D3680" s="159">
        <f>BD_TS!F3679</f>
        <v>0</v>
      </c>
      <c r="E3680" s="160">
        <f>BD_TS!B3679</f>
        <v>0</v>
      </c>
      <c r="F3680" s="161">
        <f>BD_TS!C3679</f>
        <v>0</v>
      </c>
      <c r="G3680" s="187">
        <f>BD_TS!H3679</f>
        <v>0</v>
      </c>
      <c r="H3680" s="158" t="str">
        <f>IF($A3680=0,"",IFERROR(INDEX(BD_Gestão!A:A,MATCH('Banco de Dados'!$B3680,BD_Gestão!$B:$B,0)),"erro"))</f>
        <v/>
      </c>
      <c r="I3680" s="162" t="str">
        <f>IF($A3680=0,"",IFERROR(INDEX(BD_Gestão!E:E,MATCH('Banco de Dados'!$B3680,BD_Gestão!$B:$B,0)),"erro"))</f>
        <v/>
      </c>
      <c r="J3680" s="186" t="str">
        <f>IF($A3680=0,"",IFERROR(INDEX(BD_Gestão!B:B,MATCH('Banco de Dados'!$B3680,BD_Gestão!$B:$B,0)),"erro"))</f>
        <v/>
      </c>
      <c r="K3680" s="158" t="str">
        <f>IF($A3680=0,"",IFERROR(INDEX(BD_Gestão!C:C,MATCH('Banco de Dados'!$B3680,BD_Gestão!$B:$B,0)),"erro"))</f>
        <v/>
      </c>
      <c r="L3680" s="158" t="str">
        <f>IF($A3680=0,"",IFERROR(INDEX(BD_Gestão!H:H,MATCH('Banco de Dados'!$B3680,BD_Gestão!$B:$B,0)),"erro"))</f>
        <v/>
      </c>
      <c r="M3680" s="161" t="str">
        <f>IF($A3680=0,"",IFERROR(INDEX(BD_Gestão!F:F,MATCH('Banco de Dados'!$B3680,BD_Gestão!$B:$B,0)),"erro"))</f>
        <v/>
      </c>
      <c r="N3680" s="161" t="str">
        <f>IF($A3680=0,"",IFERROR(INDEX(BD_Gestão!J:J,MATCH('Banco de Dados'!$B3680,BD_Gestão!$B:$B,0)),"erro"))</f>
        <v/>
      </c>
      <c r="O3680" s="164" t="str">
        <f>IF($A3680=0,"",IFERROR(INDEX(BD_Gestão!K:K,MATCH('Banco de Dados'!$B3680,BD_Gestão!$B:$B,0)),"erro"))</f>
        <v/>
      </c>
      <c r="P3680" s="169" t="str">
        <f t="shared" si="230"/>
        <v/>
      </c>
      <c r="Q3680" s="170" t="str">
        <f t="shared" si="231"/>
        <v/>
      </c>
      <c r="R3680" s="163" t="e">
        <f t="shared" si="228"/>
        <v>#VALUE!</v>
      </c>
      <c r="S3680" s="163" t="e">
        <f t="shared" si="229"/>
        <v>#VALUE!</v>
      </c>
      <c r="T3680" s="163" t="e">
        <f>INDEX(Controle!O:O,MATCH('Banco de Dados'!A3680,Controle!M:M,0))*E3680/100</f>
        <v>#N/A</v>
      </c>
    </row>
    <row r="3681" spans="1:20" hidden="1" x14ac:dyDescent="0.2">
      <c r="A3681" s="158">
        <f>BD_TS!A3680</f>
        <v>0</v>
      </c>
      <c r="B3681" s="158" t="str">
        <f>SUBSTITUTE(SUBSTITUTE(BD_TS!D3680," ",""),"-","/")</f>
        <v/>
      </c>
      <c r="C3681" s="158">
        <f>BD_TS!E3680</f>
        <v>0</v>
      </c>
      <c r="D3681" s="159">
        <f>BD_TS!F3680</f>
        <v>0</v>
      </c>
      <c r="E3681" s="160">
        <f>BD_TS!B3680</f>
        <v>0</v>
      </c>
      <c r="F3681" s="161">
        <f>BD_TS!C3680</f>
        <v>0</v>
      </c>
      <c r="G3681" s="187">
        <f>BD_TS!H3680</f>
        <v>0</v>
      </c>
      <c r="H3681" s="158" t="str">
        <f>IF($A3681=0,"",IFERROR(INDEX(BD_Gestão!A:A,MATCH('Banco de Dados'!$B3681,BD_Gestão!$B:$B,0)),"erro"))</f>
        <v/>
      </c>
      <c r="I3681" s="162" t="str">
        <f>IF($A3681=0,"",IFERROR(INDEX(BD_Gestão!E:E,MATCH('Banco de Dados'!$B3681,BD_Gestão!$B:$B,0)),"erro"))</f>
        <v/>
      </c>
      <c r="J3681" s="186" t="str">
        <f>IF($A3681=0,"",IFERROR(INDEX(BD_Gestão!B:B,MATCH('Banco de Dados'!$B3681,BD_Gestão!$B:$B,0)),"erro"))</f>
        <v/>
      </c>
      <c r="K3681" s="158" t="str">
        <f>IF($A3681=0,"",IFERROR(INDEX(BD_Gestão!C:C,MATCH('Banco de Dados'!$B3681,BD_Gestão!$B:$B,0)),"erro"))</f>
        <v/>
      </c>
      <c r="L3681" s="158" t="str">
        <f>IF($A3681=0,"",IFERROR(INDEX(BD_Gestão!H:H,MATCH('Banco de Dados'!$B3681,BD_Gestão!$B:$B,0)),"erro"))</f>
        <v/>
      </c>
      <c r="M3681" s="161" t="str">
        <f>IF($A3681=0,"",IFERROR(INDEX(BD_Gestão!F:F,MATCH('Banco de Dados'!$B3681,BD_Gestão!$B:$B,0)),"erro"))</f>
        <v/>
      </c>
      <c r="N3681" s="161" t="str">
        <f>IF($A3681=0,"",IFERROR(INDEX(BD_Gestão!J:J,MATCH('Banco de Dados'!$B3681,BD_Gestão!$B:$B,0)),"erro"))</f>
        <v/>
      </c>
      <c r="O3681" s="164" t="str">
        <f>IF($A3681=0,"",IFERROR(INDEX(BD_Gestão!K:K,MATCH('Banco de Dados'!$B3681,BD_Gestão!$B:$B,0)),"erro"))</f>
        <v/>
      </c>
      <c r="P3681" s="169" t="str">
        <f t="shared" si="230"/>
        <v/>
      </c>
      <c r="Q3681" s="170" t="str">
        <f t="shared" si="231"/>
        <v/>
      </c>
      <c r="R3681" s="163" t="e">
        <f t="shared" si="228"/>
        <v>#VALUE!</v>
      </c>
      <c r="S3681" s="163" t="e">
        <f t="shared" si="229"/>
        <v>#VALUE!</v>
      </c>
      <c r="T3681" s="163" t="e">
        <f>INDEX(Controle!O:O,MATCH('Banco de Dados'!A3681,Controle!M:M,0))*E3681/100</f>
        <v>#N/A</v>
      </c>
    </row>
    <row r="3682" spans="1:20" hidden="1" x14ac:dyDescent="0.2">
      <c r="A3682" s="158">
        <f>BD_TS!A3681</f>
        <v>0</v>
      </c>
      <c r="B3682" s="158" t="str">
        <f>SUBSTITUTE(SUBSTITUTE(BD_TS!D3681," ",""),"-","/")</f>
        <v/>
      </c>
      <c r="C3682" s="158">
        <f>BD_TS!E3681</f>
        <v>0</v>
      </c>
      <c r="D3682" s="159">
        <f>BD_TS!F3681</f>
        <v>0</v>
      </c>
      <c r="E3682" s="160">
        <f>BD_TS!B3681</f>
        <v>0</v>
      </c>
      <c r="F3682" s="161">
        <f>BD_TS!C3681</f>
        <v>0</v>
      </c>
      <c r="G3682" s="187">
        <f>BD_TS!H3681</f>
        <v>0</v>
      </c>
      <c r="H3682" s="158" t="str">
        <f>IF($A3682=0,"",IFERROR(INDEX(BD_Gestão!A:A,MATCH('Banco de Dados'!$B3682,BD_Gestão!$B:$B,0)),"erro"))</f>
        <v/>
      </c>
      <c r="I3682" s="162" t="str">
        <f>IF($A3682=0,"",IFERROR(INDEX(BD_Gestão!E:E,MATCH('Banco de Dados'!$B3682,BD_Gestão!$B:$B,0)),"erro"))</f>
        <v/>
      </c>
      <c r="J3682" s="186" t="str">
        <f>IF($A3682=0,"",IFERROR(INDEX(BD_Gestão!B:B,MATCH('Banco de Dados'!$B3682,BD_Gestão!$B:$B,0)),"erro"))</f>
        <v/>
      </c>
      <c r="K3682" s="158" t="str">
        <f>IF($A3682=0,"",IFERROR(INDEX(BD_Gestão!C:C,MATCH('Banco de Dados'!$B3682,BD_Gestão!$B:$B,0)),"erro"))</f>
        <v/>
      </c>
      <c r="L3682" s="158" t="str">
        <f>IF($A3682=0,"",IFERROR(INDEX(BD_Gestão!H:H,MATCH('Banco de Dados'!$B3682,BD_Gestão!$B:$B,0)),"erro"))</f>
        <v/>
      </c>
      <c r="M3682" s="161" t="str">
        <f>IF($A3682=0,"",IFERROR(INDEX(BD_Gestão!F:F,MATCH('Banco de Dados'!$B3682,BD_Gestão!$B:$B,0)),"erro"))</f>
        <v/>
      </c>
      <c r="N3682" s="161" t="str">
        <f>IF($A3682=0,"",IFERROR(INDEX(BD_Gestão!J:J,MATCH('Banco de Dados'!$B3682,BD_Gestão!$B:$B,0)),"erro"))</f>
        <v/>
      </c>
      <c r="O3682" s="164" t="str">
        <f>IF($A3682=0,"",IFERROR(INDEX(BD_Gestão!K:K,MATCH('Banco de Dados'!$B3682,BD_Gestão!$B:$B,0)),"erro"))</f>
        <v/>
      </c>
      <c r="P3682" s="169" t="str">
        <f t="shared" si="230"/>
        <v/>
      </c>
      <c r="Q3682" s="170" t="str">
        <f t="shared" si="231"/>
        <v/>
      </c>
      <c r="R3682" s="163" t="e">
        <f t="shared" si="228"/>
        <v>#VALUE!</v>
      </c>
      <c r="S3682" s="163" t="e">
        <f t="shared" si="229"/>
        <v>#VALUE!</v>
      </c>
      <c r="T3682" s="163" t="e">
        <f>INDEX(Controle!O:O,MATCH('Banco de Dados'!A3682,Controle!M:M,0))*E3682/100</f>
        <v>#N/A</v>
      </c>
    </row>
    <row r="3683" spans="1:20" hidden="1" x14ac:dyDescent="0.2">
      <c r="A3683" s="158">
        <f>BD_TS!A3682</f>
        <v>0</v>
      </c>
      <c r="B3683" s="158" t="str">
        <f>SUBSTITUTE(SUBSTITUTE(BD_TS!D3682," ",""),"-","/")</f>
        <v/>
      </c>
      <c r="C3683" s="158">
        <f>BD_TS!E3682</f>
        <v>0</v>
      </c>
      <c r="D3683" s="159">
        <f>BD_TS!F3682</f>
        <v>0</v>
      </c>
      <c r="E3683" s="160">
        <f>BD_TS!B3682</f>
        <v>0</v>
      </c>
      <c r="F3683" s="161">
        <f>BD_TS!C3682</f>
        <v>0</v>
      </c>
      <c r="G3683" s="187">
        <f>BD_TS!H3682</f>
        <v>0</v>
      </c>
      <c r="H3683" s="158" t="str">
        <f>IF($A3683=0,"",IFERROR(INDEX(BD_Gestão!A:A,MATCH('Banco de Dados'!$B3683,BD_Gestão!$B:$B,0)),"erro"))</f>
        <v/>
      </c>
      <c r="I3683" s="162" t="str">
        <f>IF($A3683=0,"",IFERROR(INDEX(BD_Gestão!E:E,MATCH('Banco de Dados'!$B3683,BD_Gestão!$B:$B,0)),"erro"))</f>
        <v/>
      </c>
      <c r="J3683" s="186" t="str">
        <f>IF($A3683=0,"",IFERROR(INDEX(BD_Gestão!B:B,MATCH('Banco de Dados'!$B3683,BD_Gestão!$B:$B,0)),"erro"))</f>
        <v/>
      </c>
      <c r="K3683" s="158" t="str">
        <f>IF($A3683=0,"",IFERROR(INDEX(BD_Gestão!C:C,MATCH('Banco de Dados'!$B3683,BD_Gestão!$B:$B,0)),"erro"))</f>
        <v/>
      </c>
      <c r="L3683" s="158" t="str">
        <f>IF($A3683=0,"",IFERROR(INDEX(BD_Gestão!H:H,MATCH('Banco de Dados'!$B3683,BD_Gestão!$B:$B,0)),"erro"))</f>
        <v/>
      </c>
      <c r="M3683" s="161" t="str">
        <f>IF($A3683=0,"",IFERROR(INDEX(BD_Gestão!F:F,MATCH('Banco de Dados'!$B3683,BD_Gestão!$B:$B,0)),"erro"))</f>
        <v/>
      </c>
      <c r="N3683" s="161" t="str">
        <f>IF($A3683=0,"",IFERROR(INDEX(BD_Gestão!J:J,MATCH('Banco de Dados'!$B3683,BD_Gestão!$B:$B,0)),"erro"))</f>
        <v/>
      </c>
      <c r="O3683" s="164" t="str">
        <f>IF($A3683=0,"",IFERROR(INDEX(BD_Gestão!K:K,MATCH('Banco de Dados'!$B3683,BD_Gestão!$B:$B,0)),"erro"))</f>
        <v/>
      </c>
      <c r="P3683" s="169" t="str">
        <f t="shared" si="230"/>
        <v/>
      </c>
      <c r="Q3683" s="170" t="str">
        <f t="shared" si="231"/>
        <v/>
      </c>
      <c r="R3683" s="163" t="e">
        <f t="shared" si="228"/>
        <v>#VALUE!</v>
      </c>
      <c r="S3683" s="163" t="e">
        <f t="shared" si="229"/>
        <v>#VALUE!</v>
      </c>
      <c r="T3683" s="163" t="e">
        <f>INDEX(Controle!O:O,MATCH('Banco de Dados'!A3683,Controle!M:M,0))*E3683/100</f>
        <v>#N/A</v>
      </c>
    </row>
    <row r="3684" spans="1:20" hidden="1" x14ac:dyDescent="0.2">
      <c r="A3684" s="158">
        <f>BD_TS!A3683</f>
        <v>0</v>
      </c>
      <c r="B3684" s="158" t="str">
        <f>SUBSTITUTE(SUBSTITUTE(BD_TS!D3683," ",""),"-","/")</f>
        <v/>
      </c>
      <c r="C3684" s="158">
        <f>BD_TS!E3683</f>
        <v>0</v>
      </c>
      <c r="D3684" s="159">
        <f>BD_TS!F3683</f>
        <v>0</v>
      </c>
      <c r="E3684" s="160">
        <f>BD_TS!B3683</f>
        <v>0</v>
      </c>
      <c r="F3684" s="161">
        <f>BD_TS!C3683</f>
        <v>0</v>
      </c>
      <c r="G3684" s="187">
        <f>BD_TS!H3683</f>
        <v>0</v>
      </c>
      <c r="H3684" s="158" t="str">
        <f>IF($A3684=0,"",IFERROR(INDEX(BD_Gestão!A:A,MATCH('Banco de Dados'!$B3684,BD_Gestão!$B:$B,0)),"erro"))</f>
        <v/>
      </c>
      <c r="I3684" s="162" t="str">
        <f>IF($A3684=0,"",IFERROR(INDEX(BD_Gestão!E:E,MATCH('Banco de Dados'!$B3684,BD_Gestão!$B:$B,0)),"erro"))</f>
        <v/>
      </c>
      <c r="J3684" s="186" t="str">
        <f>IF($A3684=0,"",IFERROR(INDEX(BD_Gestão!B:B,MATCH('Banco de Dados'!$B3684,BD_Gestão!$B:$B,0)),"erro"))</f>
        <v/>
      </c>
      <c r="K3684" s="158" t="str">
        <f>IF($A3684=0,"",IFERROR(INDEX(BD_Gestão!C:C,MATCH('Banco de Dados'!$B3684,BD_Gestão!$B:$B,0)),"erro"))</f>
        <v/>
      </c>
      <c r="L3684" s="158" t="str">
        <f>IF($A3684=0,"",IFERROR(INDEX(BD_Gestão!H:H,MATCH('Banco de Dados'!$B3684,BD_Gestão!$B:$B,0)),"erro"))</f>
        <v/>
      </c>
      <c r="M3684" s="161" t="str">
        <f>IF($A3684=0,"",IFERROR(INDEX(BD_Gestão!F:F,MATCH('Banco de Dados'!$B3684,BD_Gestão!$B:$B,0)),"erro"))</f>
        <v/>
      </c>
      <c r="N3684" s="161" t="str">
        <f>IF($A3684=0,"",IFERROR(INDEX(BD_Gestão!J:J,MATCH('Banco de Dados'!$B3684,BD_Gestão!$B:$B,0)),"erro"))</f>
        <v/>
      </c>
      <c r="O3684" s="164" t="str">
        <f>IF($A3684=0,"",IFERROR(INDEX(BD_Gestão!K:K,MATCH('Banco de Dados'!$B3684,BD_Gestão!$B:$B,0)),"erro"))</f>
        <v/>
      </c>
      <c r="P3684" s="169" t="str">
        <f t="shared" si="230"/>
        <v/>
      </c>
      <c r="Q3684" s="170" t="str">
        <f t="shared" si="231"/>
        <v/>
      </c>
      <c r="R3684" s="163" t="e">
        <f t="shared" si="228"/>
        <v>#VALUE!</v>
      </c>
      <c r="S3684" s="163" t="e">
        <f t="shared" si="229"/>
        <v>#VALUE!</v>
      </c>
      <c r="T3684" s="163" t="e">
        <f>INDEX(Controle!O:O,MATCH('Banco de Dados'!A3684,Controle!M:M,0))*E3684/100</f>
        <v>#N/A</v>
      </c>
    </row>
    <row r="3685" spans="1:20" hidden="1" x14ac:dyDescent="0.2">
      <c r="A3685" s="158">
        <f>BD_TS!A3684</f>
        <v>0</v>
      </c>
      <c r="B3685" s="158" t="str">
        <f>SUBSTITUTE(SUBSTITUTE(BD_TS!D3684," ",""),"-","/")</f>
        <v/>
      </c>
      <c r="C3685" s="158">
        <f>BD_TS!E3684</f>
        <v>0</v>
      </c>
      <c r="D3685" s="159">
        <f>BD_TS!F3684</f>
        <v>0</v>
      </c>
      <c r="E3685" s="160">
        <f>BD_TS!B3684</f>
        <v>0</v>
      </c>
      <c r="F3685" s="161">
        <f>BD_TS!C3684</f>
        <v>0</v>
      </c>
      <c r="G3685" s="187">
        <f>BD_TS!H3684</f>
        <v>0</v>
      </c>
      <c r="H3685" s="158" t="str">
        <f>IF($A3685=0,"",IFERROR(INDEX(BD_Gestão!A:A,MATCH('Banco de Dados'!$B3685,BD_Gestão!$B:$B,0)),"erro"))</f>
        <v/>
      </c>
      <c r="I3685" s="162" t="str">
        <f>IF($A3685=0,"",IFERROR(INDEX(BD_Gestão!E:E,MATCH('Banco de Dados'!$B3685,BD_Gestão!$B:$B,0)),"erro"))</f>
        <v/>
      </c>
      <c r="J3685" s="186" t="str">
        <f>IF($A3685=0,"",IFERROR(INDEX(BD_Gestão!B:B,MATCH('Banco de Dados'!$B3685,BD_Gestão!$B:$B,0)),"erro"))</f>
        <v/>
      </c>
      <c r="K3685" s="158" t="str">
        <f>IF($A3685=0,"",IFERROR(INDEX(BD_Gestão!C:C,MATCH('Banco de Dados'!$B3685,BD_Gestão!$B:$B,0)),"erro"))</f>
        <v/>
      </c>
      <c r="L3685" s="158" t="str">
        <f>IF($A3685=0,"",IFERROR(INDEX(BD_Gestão!H:H,MATCH('Banco de Dados'!$B3685,BD_Gestão!$B:$B,0)),"erro"))</f>
        <v/>
      </c>
      <c r="M3685" s="161" t="str">
        <f>IF($A3685=0,"",IFERROR(INDEX(BD_Gestão!F:F,MATCH('Banco de Dados'!$B3685,BD_Gestão!$B:$B,0)),"erro"))</f>
        <v/>
      </c>
      <c r="N3685" s="161" t="str">
        <f>IF($A3685=0,"",IFERROR(INDEX(BD_Gestão!J:J,MATCH('Banco de Dados'!$B3685,BD_Gestão!$B:$B,0)),"erro"))</f>
        <v/>
      </c>
      <c r="O3685" s="164" t="str">
        <f>IF($A3685=0,"",IFERROR(INDEX(BD_Gestão!K:K,MATCH('Banco de Dados'!$B3685,BD_Gestão!$B:$B,0)),"erro"))</f>
        <v/>
      </c>
      <c r="P3685" s="169" t="str">
        <f t="shared" si="230"/>
        <v/>
      </c>
      <c r="Q3685" s="170" t="str">
        <f t="shared" si="231"/>
        <v/>
      </c>
      <c r="R3685" s="163" t="e">
        <f t="shared" si="228"/>
        <v>#VALUE!</v>
      </c>
      <c r="S3685" s="163" t="e">
        <f t="shared" si="229"/>
        <v>#VALUE!</v>
      </c>
      <c r="T3685" s="163" t="e">
        <f>INDEX(Controle!O:O,MATCH('Banco de Dados'!A3685,Controle!M:M,0))*E3685/100</f>
        <v>#N/A</v>
      </c>
    </row>
    <row r="3686" spans="1:20" hidden="1" x14ac:dyDescent="0.2">
      <c r="A3686" s="158">
        <f>BD_TS!A3685</f>
        <v>0</v>
      </c>
      <c r="B3686" s="158" t="str">
        <f>SUBSTITUTE(SUBSTITUTE(BD_TS!D3685," ",""),"-","/")</f>
        <v/>
      </c>
      <c r="C3686" s="158">
        <f>BD_TS!E3685</f>
        <v>0</v>
      </c>
      <c r="D3686" s="159">
        <f>BD_TS!F3685</f>
        <v>0</v>
      </c>
      <c r="E3686" s="160">
        <f>BD_TS!B3685</f>
        <v>0</v>
      </c>
      <c r="F3686" s="161">
        <f>BD_TS!C3685</f>
        <v>0</v>
      </c>
      <c r="G3686" s="187">
        <f>BD_TS!H3685</f>
        <v>0</v>
      </c>
      <c r="H3686" s="158" t="str">
        <f>IF($A3686=0,"",IFERROR(INDEX(BD_Gestão!A:A,MATCH('Banco de Dados'!$B3686,BD_Gestão!$B:$B,0)),"erro"))</f>
        <v/>
      </c>
      <c r="I3686" s="162" t="str">
        <f>IF($A3686=0,"",IFERROR(INDEX(BD_Gestão!E:E,MATCH('Banco de Dados'!$B3686,BD_Gestão!$B:$B,0)),"erro"))</f>
        <v/>
      </c>
      <c r="J3686" s="186" t="str">
        <f>IF($A3686=0,"",IFERROR(INDEX(BD_Gestão!B:B,MATCH('Banco de Dados'!$B3686,BD_Gestão!$B:$B,0)),"erro"))</f>
        <v/>
      </c>
      <c r="K3686" s="158" t="str">
        <f>IF($A3686=0,"",IFERROR(INDEX(BD_Gestão!C:C,MATCH('Banco de Dados'!$B3686,BD_Gestão!$B:$B,0)),"erro"))</f>
        <v/>
      </c>
      <c r="L3686" s="158" t="str">
        <f>IF($A3686=0,"",IFERROR(INDEX(BD_Gestão!H:H,MATCH('Banco de Dados'!$B3686,BD_Gestão!$B:$B,0)),"erro"))</f>
        <v/>
      </c>
      <c r="M3686" s="161" t="str">
        <f>IF($A3686=0,"",IFERROR(INDEX(BD_Gestão!F:F,MATCH('Banco de Dados'!$B3686,BD_Gestão!$B:$B,0)),"erro"))</f>
        <v/>
      </c>
      <c r="N3686" s="161" t="str">
        <f>IF($A3686=0,"",IFERROR(INDEX(BD_Gestão!J:J,MATCH('Banco de Dados'!$B3686,BD_Gestão!$B:$B,0)),"erro"))</f>
        <v/>
      </c>
      <c r="O3686" s="164" t="str">
        <f>IF($A3686=0,"",IFERROR(INDEX(BD_Gestão!K:K,MATCH('Banco de Dados'!$B3686,BD_Gestão!$B:$B,0)),"erro"))</f>
        <v/>
      </c>
      <c r="P3686" s="169" t="str">
        <f t="shared" si="230"/>
        <v/>
      </c>
      <c r="Q3686" s="170" t="str">
        <f t="shared" si="231"/>
        <v/>
      </c>
      <c r="R3686" s="163" t="e">
        <f t="shared" si="228"/>
        <v>#VALUE!</v>
      </c>
      <c r="S3686" s="163" t="e">
        <f t="shared" si="229"/>
        <v>#VALUE!</v>
      </c>
      <c r="T3686" s="163" t="e">
        <f>INDEX(Controle!O:O,MATCH('Banco de Dados'!A3686,Controle!M:M,0))*E3686/100</f>
        <v>#N/A</v>
      </c>
    </row>
    <row r="3687" spans="1:20" hidden="1" x14ac:dyDescent="0.2">
      <c r="A3687" s="158">
        <f>BD_TS!A3686</f>
        <v>0</v>
      </c>
      <c r="B3687" s="158" t="str">
        <f>SUBSTITUTE(SUBSTITUTE(BD_TS!D3686," ",""),"-","/")</f>
        <v/>
      </c>
      <c r="C3687" s="158">
        <f>BD_TS!E3686</f>
        <v>0</v>
      </c>
      <c r="D3687" s="159">
        <f>BD_TS!F3686</f>
        <v>0</v>
      </c>
      <c r="E3687" s="160">
        <f>BD_TS!B3686</f>
        <v>0</v>
      </c>
      <c r="F3687" s="161">
        <f>BD_TS!C3686</f>
        <v>0</v>
      </c>
      <c r="G3687" s="187">
        <f>BD_TS!H3686</f>
        <v>0</v>
      </c>
      <c r="H3687" s="158" t="str">
        <f>IF($A3687=0,"",IFERROR(INDEX(BD_Gestão!A:A,MATCH('Banco de Dados'!$B3687,BD_Gestão!$B:$B,0)),"erro"))</f>
        <v/>
      </c>
      <c r="I3687" s="162" t="str">
        <f>IF($A3687=0,"",IFERROR(INDEX(BD_Gestão!E:E,MATCH('Banco de Dados'!$B3687,BD_Gestão!$B:$B,0)),"erro"))</f>
        <v/>
      </c>
      <c r="J3687" s="186" t="str">
        <f>IF($A3687=0,"",IFERROR(INDEX(BD_Gestão!B:B,MATCH('Banco de Dados'!$B3687,BD_Gestão!$B:$B,0)),"erro"))</f>
        <v/>
      </c>
      <c r="K3687" s="158" t="str">
        <f>IF($A3687=0,"",IFERROR(INDEX(BD_Gestão!C:C,MATCH('Banco de Dados'!$B3687,BD_Gestão!$B:$B,0)),"erro"))</f>
        <v/>
      </c>
      <c r="L3687" s="158" t="str">
        <f>IF($A3687=0,"",IFERROR(INDEX(BD_Gestão!H:H,MATCH('Banco de Dados'!$B3687,BD_Gestão!$B:$B,0)),"erro"))</f>
        <v/>
      </c>
      <c r="M3687" s="161" t="str">
        <f>IF($A3687=0,"",IFERROR(INDEX(BD_Gestão!F:F,MATCH('Banco de Dados'!$B3687,BD_Gestão!$B:$B,0)),"erro"))</f>
        <v/>
      </c>
      <c r="N3687" s="161" t="str">
        <f>IF($A3687=0,"",IFERROR(INDEX(BD_Gestão!J:J,MATCH('Banco de Dados'!$B3687,BD_Gestão!$B:$B,0)),"erro"))</f>
        <v/>
      </c>
      <c r="O3687" s="164" t="str">
        <f>IF($A3687=0,"",IFERROR(INDEX(BD_Gestão!K:K,MATCH('Banco de Dados'!$B3687,BD_Gestão!$B:$B,0)),"erro"))</f>
        <v/>
      </c>
      <c r="P3687" s="169" t="str">
        <f t="shared" si="230"/>
        <v/>
      </c>
      <c r="Q3687" s="170" t="str">
        <f t="shared" si="231"/>
        <v/>
      </c>
      <c r="R3687" s="163" t="e">
        <f t="shared" si="228"/>
        <v>#VALUE!</v>
      </c>
      <c r="S3687" s="163" t="e">
        <f t="shared" si="229"/>
        <v>#VALUE!</v>
      </c>
      <c r="T3687" s="163" t="e">
        <f>INDEX(Controle!O:O,MATCH('Banco de Dados'!A3687,Controle!M:M,0))*E3687/100</f>
        <v>#N/A</v>
      </c>
    </row>
    <row r="3688" spans="1:20" hidden="1" x14ac:dyDescent="0.2">
      <c r="A3688" s="158">
        <f>BD_TS!A3687</f>
        <v>0</v>
      </c>
      <c r="B3688" s="158" t="str">
        <f>SUBSTITUTE(SUBSTITUTE(BD_TS!D3687," ",""),"-","/")</f>
        <v/>
      </c>
      <c r="C3688" s="158">
        <f>BD_TS!E3687</f>
        <v>0</v>
      </c>
      <c r="D3688" s="159">
        <f>BD_TS!F3687</f>
        <v>0</v>
      </c>
      <c r="E3688" s="160">
        <f>BD_TS!B3687</f>
        <v>0</v>
      </c>
      <c r="F3688" s="161">
        <f>BD_TS!C3687</f>
        <v>0</v>
      </c>
      <c r="G3688" s="187">
        <f>BD_TS!H3687</f>
        <v>0</v>
      </c>
      <c r="H3688" s="158" t="str">
        <f>IF($A3688=0,"",IFERROR(INDEX(BD_Gestão!A:A,MATCH('Banco de Dados'!$B3688,BD_Gestão!$B:$B,0)),"erro"))</f>
        <v/>
      </c>
      <c r="I3688" s="162" t="str">
        <f>IF($A3688=0,"",IFERROR(INDEX(BD_Gestão!E:E,MATCH('Banco de Dados'!$B3688,BD_Gestão!$B:$B,0)),"erro"))</f>
        <v/>
      </c>
      <c r="J3688" s="186" t="str">
        <f>IF($A3688=0,"",IFERROR(INDEX(BD_Gestão!B:B,MATCH('Banco de Dados'!$B3688,BD_Gestão!$B:$B,0)),"erro"))</f>
        <v/>
      </c>
      <c r="K3688" s="158" t="str">
        <f>IF($A3688=0,"",IFERROR(INDEX(BD_Gestão!C:C,MATCH('Banco de Dados'!$B3688,BD_Gestão!$B:$B,0)),"erro"))</f>
        <v/>
      </c>
      <c r="L3688" s="158" t="str">
        <f>IF($A3688=0,"",IFERROR(INDEX(BD_Gestão!H:H,MATCH('Banco de Dados'!$B3688,BD_Gestão!$B:$B,0)),"erro"))</f>
        <v/>
      </c>
      <c r="M3688" s="161" t="str">
        <f>IF($A3688=0,"",IFERROR(INDEX(BD_Gestão!F:F,MATCH('Banco de Dados'!$B3688,BD_Gestão!$B:$B,0)),"erro"))</f>
        <v/>
      </c>
      <c r="N3688" s="161" t="str">
        <f>IF($A3688=0,"",IFERROR(INDEX(BD_Gestão!J:J,MATCH('Banco de Dados'!$B3688,BD_Gestão!$B:$B,0)),"erro"))</f>
        <v/>
      </c>
      <c r="O3688" s="164" t="str">
        <f>IF($A3688=0,"",IFERROR(INDEX(BD_Gestão!K:K,MATCH('Banco de Dados'!$B3688,BD_Gestão!$B:$B,0)),"erro"))</f>
        <v/>
      </c>
      <c r="P3688" s="169" t="str">
        <f t="shared" si="230"/>
        <v/>
      </c>
      <c r="Q3688" s="170" t="str">
        <f t="shared" si="231"/>
        <v/>
      </c>
      <c r="R3688" s="163" t="e">
        <f t="shared" si="228"/>
        <v>#VALUE!</v>
      </c>
      <c r="S3688" s="163" t="e">
        <f t="shared" si="229"/>
        <v>#VALUE!</v>
      </c>
      <c r="T3688" s="163" t="e">
        <f>INDEX(Controle!O:O,MATCH('Banco de Dados'!A3688,Controle!M:M,0))*E3688/100</f>
        <v>#N/A</v>
      </c>
    </row>
    <row r="3689" spans="1:20" hidden="1" x14ac:dyDescent="0.2">
      <c r="A3689" s="158">
        <f>BD_TS!A3688</f>
        <v>0</v>
      </c>
      <c r="B3689" s="158" t="str">
        <f>SUBSTITUTE(SUBSTITUTE(BD_TS!D3688," ",""),"-","/")</f>
        <v/>
      </c>
      <c r="C3689" s="158">
        <f>BD_TS!E3688</f>
        <v>0</v>
      </c>
      <c r="D3689" s="159">
        <f>BD_TS!F3688</f>
        <v>0</v>
      </c>
      <c r="E3689" s="160">
        <f>BD_TS!B3688</f>
        <v>0</v>
      </c>
      <c r="F3689" s="161">
        <f>BD_TS!C3688</f>
        <v>0</v>
      </c>
      <c r="G3689" s="187">
        <f>BD_TS!H3688</f>
        <v>0</v>
      </c>
      <c r="H3689" s="158" t="str">
        <f>IF($A3689=0,"",IFERROR(INDEX(BD_Gestão!A:A,MATCH('Banco de Dados'!$B3689,BD_Gestão!$B:$B,0)),"erro"))</f>
        <v/>
      </c>
      <c r="I3689" s="162" t="str">
        <f>IF($A3689=0,"",IFERROR(INDEX(BD_Gestão!E:E,MATCH('Banco de Dados'!$B3689,BD_Gestão!$B:$B,0)),"erro"))</f>
        <v/>
      </c>
      <c r="J3689" s="186" t="str">
        <f>IF($A3689=0,"",IFERROR(INDEX(BD_Gestão!B:B,MATCH('Banco de Dados'!$B3689,BD_Gestão!$B:$B,0)),"erro"))</f>
        <v/>
      </c>
      <c r="K3689" s="158" t="str">
        <f>IF($A3689=0,"",IFERROR(INDEX(BD_Gestão!C:C,MATCH('Banco de Dados'!$B3689,BD_Gestão!$B:$B,0)),"erro"))</f>
        <v/>
      </c>
      <c r="L3689" s="158" t="str">
        <f>IF($A3689=0,"",IFERROR(INDEX(BD_Gestão!H:H,MATCH('Banco de Dados'!$B3689,BD_Gestão!$B:$B,0)),"erro"))</f>
        <v/>
      </c>
      <c r="M3689" s="161" t="str">
        <f>IF($A3689=0,"",IFERROR(INDEX(BD_Gestão!F:F,MATCH('Banco de Dados'!$B3689,BD_Gestão!$B:$B,0)),"erro"))</f>
        <v/>
      </c>
      <c r="N3689" s="161" t="str">
        <f>IF($A3689=0,"",IFERROR(INDEX(BD_Gestão!J:J,MATCH('Banco de Dados'!$B3689,BD_Gestão!$B:$B,0)),"erro"))</f>
        <v/>
      </c>
      <c r="O3689" s="164" t="str">
        <f>IF($A3689=0,"",IFERROR(INDEX(BD_Gestão!K:K,MATCH('Banco de Dados'!$B3689,BD_Gestão!$B:$B,0)),"erro"))</f>
        <v/>
      </c>
      <c r="P3689" s="169" t="str">
        <f t="shared" si="230"/>
        <v/>
      </c>
      <c r="Q3689" s="170" t="str">
        <f t="shared" si="231"/>
        <v/>
      </c>
      <c r="R3689" s="163" t="e">
        <f t="shared" si="228"/>
        <v>#VALUE!</v>
      </c>
      <c r="S3689" s="163" t="e">
        <f t="shared" si="229"/>
        <v>#VALUE!</v>
      </c>
      <c r="T3689" s="163" t="e">
        <f>INDEX(Controle!O:O,MATCH('Banco de Dados'!A3689,Controle!M:M,0))*E3689/100</f>
        <v>#N/A</v>
      </c>
    </row>
    <row r="3690" spans="1:20" hidden="1" x14ac:dyDescent="0.2">
      <c r="A3690" s="158">
        <f>BD_TS!A3689</f>
        <v>0</v>
      </c>
      <c r="B3690" s="158" t="str">
        <f>SUBSTITUTE(SUBSTITUTE(BD_TS!D3689," ",""),"-","/")</f>
        <v/>
      </c>
      <c r="C3690" s="158">
        <f>BD_TS!E3689</f>
        <v>0</v>
      </c>
      <c r="D3690" s="159">
        <f>BD_TS!F3689</f>
        <v>0</v>
      </c>
      <c r="E3690" s="160">
        <f>BD_TS!B3689</f>
        <v>0</v>
      </c>
      <c r="F3690" s="161">
        <f>BD_TS!C3689</f>
        <v>0</v>
      </c>
      <c r="G3690" s="187">
        <f>BD_TS!H3689</f>
        <v>0</v>
      </c>
      <c r="H3690" s="158" t="str">
        <f>IF($A3690=0,"",IFERROR(INDEX(BD_Gestão!A:A,MATCH('Banco de Dados'!$B3690,BD_Gestão!$B:$B,0)),"erro"))</f>
        <v/>
      </c>
      <c r="I3690" s="162" t="str">
        <f>IF($A3690=0,"",IFERROR(INDEX(BD_Gestão!E:E,MATCH('Banco de Dados'!$B3690,BD_Gestão!$B:$B,0)),"erro"))</f>
        <v/>
      </c>
      <c r="J3690" s="186" t="str">
        <f>IF($A3690=0,"",IFERROR(INDEX(BD_Gestão!B:B,MATCH('Banco de Dados'!$B3690,BD_Gestão!$B:$B,0)),"erro"))</f>
        <v/>
      </c>
      <c r="K3690" s="158" t="str">
        <f>IF($A3690=0,"",IFERROR(INDEX(BD_Gestão!C:C,MATCH('Banco de Dados'!$B3690,BD_Gestão!$B:$B,0)),"erro"))</f>
        <v/>
      </c>
      <c r="L3690" s="158" t="str">
        <f>IF($A3690=0,"",IFERROR(INDEX(BD_Gestão!H:H,MATCH('Banco de Dados'!$B3690,BD_Gestão!$B:$B,0)),"erro"))</f>
        <v/>
      </c>
      <c r="M3690" s="161" t="str">
        <f>IF($A3690=0,"",IFERROR(INDEX(BD_Gestão!F:F,MATCH('Banco de Dados'!$B3690,BD_Gestão!$B:$B,0)),"erro"))</f>
        <v/>
      </c>
      <c r="N3690" s="161" t="str">
        <f>IF($A3690=0,"",IFERROR(INDEX(BD_Gestão!J:J,MATCH('Banco de Dados'!$B3690,BD_Gestão!$B:$B,0)),"erro"))</f>
        <v/>
      </c>
      <c r="O3690" s="164" t="str">
        <f>IF($A3690=0,"",IFERROR(INDEX(BD_Gestão!K:K,MATCH('Banco de Dados'!$B3690,BD_Gestão!$B:$B,0)),"erro"))</f>
        <v/>
      </c>
      <c r="P3690" s="169" t="str">
        <f t="shared" si="230"/>
        <v/>
      </c>
      <c r="Q3690" s="170" t="str">
        <f t="shared" si="231"/>
        <v/>
      </c>
      <c r="R3690" s="163" t="e">
        <f t="shared" si="228"/>
        <v>#VALUE!</v>
      </c>
      <c r="S3690" s="163" t="e">
        <f t="shared" si="229"/>
        <v>#VALUE!</v>
      </c>
      <c r="T3690" s="163" t="e">
        <f>INDEX(Controle!O:O,MATCH('Banco de Dados'!A3690,Controle!M:M,0))*E3690/100</f>
        <v>#N/A</v>
      </c>
    </row>
    <row r="3691" spans="1:20" hidden="1" x14ac:dyDescent="0.2">
      <c r="A3691" s="158">
        <f>BD_TS!A3690</f>
        <v>0</v>
      </c>
      <c r="B3691" s="158" t="str">
        <f>SUBSTITUTE(SUBSTITUTE(BD_TS!D3690," ",""),"-","/")</f>
        <v/>
      </c>
      <c r="C3691" s="158">
        <f>BD_TS!E3690</f>
        <v>0</v>
      </c>
      <c r="D3691" s="159">
        <f>BD_TS!F3690</f>
        <v>0</v>
      </c>
      <c r="E3691" s="160">
        <f>BD_TS!B3690</f>
        <v>0</v>
      </c>
      <c r="F3691" s="161">
        <f>BD_TS!C3690</f>
        <v>0</v>
      </c>
      <c r="G3691" s="187">
        <f>BD_TS!H3690</f>
        <v>0</v>
      </c>
      <c r="H3691" s="158" t="str">
        <f>IF($A3691=0,"",IFERROR(INDEX(BD_Gestão!A:A,MATCH('Banco de Dados'!$B3691,BD_Gestão!$B:$B,0)),"erro"))</f>
        <v/>
      </c>
      <c r="I3691" s="162" t="str">
        <f>IF($A3691=0,"",IFERROR(INDEX(BD_Gestão!E:E,MATCH('Banco de Dados'!$B3691,BD_Gestão!$B:$B,0)),"erro"))</f>
        <v/>
      </c>
      <c r="J3691" s="186" t="str">
        <f>IF($A3691=0,"",IFERROR(INDEX(BD_Gestão!B:B,MATCH('Banco de Dados'!$B3691,BD_Gestão!$B:$B,0)),"erro"))</f>
        <v/>
      </c>
      <c r="K3691" s="158" t="str">
        <f>IF($A3691=0,"",IFERROR(INDEX(BD_Gestão!C:C,MATCH('Banco de Dados'!$B3691,BD_Gestão!$B:$B,0)),"erro"))</f>
        <v/>
      </c>
      <c r="L3691" s="158" t="str">
        <f>IF($A3691=0,"",IFERROR(INDEX(BD_Gestão!H:H,MATCH('Banco de Dados'!$B3691,BD_Gestão!$B:$B,0)),"erro"))</f>
        <v/>
      </c>
      <c r="M3691" s="161" t="str">
        <f>IF($A3691=0,"",IFERROR(INDEX(BD_Gestão!F:F,MATCH('Banco de Dados'!$B3691,BD_Gestão!$B:$B,0)),"erro"))</f>
        <v/>
      </c>
      <c r="N3691" s="161" t="str">
        <f>IF($A3691=0,"",IFERROR(INDEX(BD_Gestão!J:J,MATCH('Banco de Dados'!$B3691,BD_Gestão!$B:$B,0)),"erro"))</f>
        <v/>
      </c>
      <c r="O3691" s="164" t="str">
        <f>IF($A3691=0,"",IFERROR(INDEX(BD_Gestão!K:K,MATCH('Banco de Dados'!$B3691,BD_Gestão!$B:$B,0)),"erro"))</f>
        <v/>
      </c>
      <c r="P3691" s="169" t="str">
        <f t="shared" si="230"/>
        <v/>
      </c>
      <c r="Q3691" s="170" t="str">
        <f t="shared" si="231"/>
        <v/>
      </c>
      <c r="R3691" s="163" t="e">
        <f t="shared" si="228"/>
        <v>#VALUE!</v>
      </c>
      <c r="S3691" s="163" t="e">
        <f t="shared" si="229"/>
        <v>#VALUE!</v>
      </c>
      <c r="T3691" s="163" t="e">
        <f>INDEX(Controle!O:O,MATCH('Banco de Dados'!A3691,Controle!M:M,0))*E3691/100</f>
        <v>#N/A</v>
      </c>
    </row>
    <row r="3692" spans="1:20" hidden="1" x14ac:dyDescent="0.2">
      <c r="A3692" s="158">
        <f>BD_TS!A3691</f>
        <v>0</v>
      </c>
      <c r="B3692" s="158" t="str">
        <f>SUBSTITUTE(SUBSTITUTE(BD_TS!D3691," ",""),"-","/")</f>
        <v/>
      </c>
      <c r="C3692" s="158">
        <f>BD_TS!E3691</f>
        <v>0</v>
      </c>
      <c r="D3692" s="159">
        <f>BD_TS!F3691</f>
        <v>0</v>
      </c>
      <c r="E3692" s="160">
        <f>BD_TS!B3691</f>
        <v>0</v>
      </c>
      <c r="F3692" s="161">
        <f>BD_TS!C3691</f>
        <v>0</v>
      </c>
      <c r="G3692" s="187">
        <f>BD_TS!H3691</f>
        <v>0</v>
      </c>
      <c r="H3692" s="158" t="str">
        <f>IF($A3692=0,"",IFERROR(INDEX(BD_Gestão!A:A,MATCH('Banco de Dados'!$B3692,BD_Gestão!$B:$B,0)),"erro"))</f>
        <v/>
      </c>
      <c r="I3692" s="162" t="str">
        <f>IF($A3692=0,"",IFERROR(INDEX(BD_Gestão!E:E,MATCH('Banco de Dados'!$B3692,BD_Gestão!$B:$B,0)),"erro"))</f>
        <v/>
      </c>
      <c r="J3692" s="186" t="str">
        <f>IF($A3692=0,"",IFERROR(INDEX(BD_Gestão!B:B,MATCH('Banco de Dados'!$B3692,BD_Gestão!$B:$B,0)),"erro"))</f>
        <v/>
      </c>
      <c r="K3692" s="158" t="str">
        <f>IF($A3692=0,"",IFERROR(INDEX(BD_Gestão!C:C,MATCH('Banco de Dados'!$B3692,BD_Gestão!$B:$B,0)),"erro"))</f>
        <v/>
      </c>
      <c r="L3692" s="158" t="str">
        <f>IF($A3692=0,"",IFERROR(INDEX(BD_Gestão!H:H,MATCH('Banco de Dados'!$B3692,BD_Gestão!$B:$B,0)),"erro"))</f>
        <v/>
      </c>
      <c r="M3692" s="161" t="str">
        <f>IF($A3692=0,"",IFERROR(INDEX(BD_Gestão!F:F,MATCH('Banco de Dados'!$B3692,BD_Gestão!$B:$B,0)),"erro"))</f>
        <v/>
      </c>
      <c r="N3692" s="161" t="str">
        <f>IF($A3692=0,"",IFERROR(INDEX(BD_Gestão!J:J,MATCH('Banco de Dados'!$B3692,BD_Gestão!$B:$B,0)),"erro"))</f>
        <v/>
      </c>
      <c r="O3692" s="164" t="str">
        <f>IF($A3692=0,"",IFERROR(INDEX(BD_Gestão!K:K,MATCH('Banco de Dados'!$B3692,BD_Gestão!$B:$B,0)),"erro"))</f>
        <v/>
      </c>
      <c r="P3692" s="169" t="str">
        <f t="shared" si="230"/>
        <v/>
      </c>
      <c r="Q3692" s="170" t="str">
        <f t="shared" si="231"/>
        <v/>
      </c>
      <c r="R3692" s="163" t="e">
        <f t="shared" si="228"/>
        <v>#VALUE!</v>
      </c>
      <c r="S3692" s="163" t="e">
        <f t="shared" si="229"/>
        <v>#VALUE!</v>
      </c>
      <c r="T3692" s="163" t="e">
        <f>INDEX(Controle!O:O,MATCH('Banco de Dados'!A3692,Controle!M:M,0))*E3692/100</f>
        <v>#N/A</v>
      </c>
    </row>
    <row r="3693" spans="1:20" hidden="1" x14ac:dyDescent="0.2">
      <c r="A3693" s="158">
        <f>BD_TS!A3692</f>
        <v>0</v>
      </c>
      <c r="B3693" s="158" t="str">
        <f>SUBSTITUTE(SUBSTITUTE(BD_TS!D3692," ",""),"-","/")</f>
        <v/>
      </c>
      <c r="C3693" s="158">
        <f>BD_TS!E3692</f>
        <v>0</v>
      </c>
      <c r="D3693" s="159">
        <f>BD_TS!F3692</f>
        <v>0</v>
      </c>
      <c r="E3693" s="160">
        <f>BD_TS!B3692</f>
        <v>0</v>
      </c>
      <c r="F3693" s="161">
        <f>BD_TS!C3692</f>
        <v>0</v>
      </c>
      <c r="G3693" s="187">
        <f>BD_TS!H3692</f>
        <v>0</v>
      </c>
      <c r="H3693" s="158" t="str">
        <f>IF($A3693=0,"",IFERROR(INDEX(BD_Gestão!A:A,MATCH('Banco de Dados'!$B3693,BD_Gestão!$B:$B,0)),"erro"))</f>
        <v/>
      </c>
      <c r="I3693" s="162" t="str">
        <f>IF($A3693=0,"",IFERROR(INDEX(BD_Gestão!E:E,MATCH('Banco de Dados'!$B3693,BD_Gestão!$B:$B,0)),"erro"))</f>
        <v/>
      </c>
      <c r="J3693" s="186" t="str">
        <f>IF($A3693=0,"",IFERROR(INDEX(BD_Gestão!B:B,MATCH('Banco de Dados'!$B3693,BD_Gestão!$B:$B,0)),"erro"))</f>
        <v/>
      </c>
      <c r="K3693" s="158" t="str">
        <f>IF($A3693=0,"",IFERROR(INDEX(BD_Gestão!C:C,MATCH('Banco de Dados'!$B3693,BD_Gestão!$B:$B,0)),"erro"))</f>
        <v/>
      </c>
      <c r="L3693" s="158" t="str">
        <f>IF($A3693=0,"",IFERROR(INDEX(BD_Gestão!H:H,MATCH('Banco de Dados'!$B3693,BD_Gestão!$B:$B,0)),"erro"))</f>
        <v/>
      </c>
      <c r="M3693" s="161" t="str">
        <f>IF($A3693=0,"",IFERROR(INDEX(BD_Gestão!F:F,MATCH('Banco de Dados'!$B3693,BD_Gestão!$B:$B,0)),"erro"))</f>
        <v/>
      </c>
      <c r="N3693" s="161" t="str">
        <f>IF($A3693=0,"",IFERROR(INDEX(BD_Gestão!J:J,MATCH('Banco de Dados'!$B3693,BD_Gestão!$B:$B,0)),"erro"))</f>
        <v/>
      </c>
      <c r="O3693" s="164" t="str">
        <f>IF($A3693=0,"",IFERROR(INDEX(BD_Gestão!K:K,MATCH('Banco de Dados'!$B3693,BD_Gestão!$B:$B,0)),"erro"))</f>
        <v/>
      </c>
      <c r="P3693" s="169" t="str">
        <f t="shared" si="230"/>
        <v/>
      </c>
      <c r="Q3693" s="170" t="str">
        <f t="shared" si="231"/>
        <v/>
      </c>
      <c r="R3693" s="163" t="e">
        <f t="shared" si="228"/>
        <v>#VALUE!</v>
      </c>
      <c r="S3693" s="163" t="e">
        <f t="shared" si="229"/>
        <v>#VALUE!</v>
      </c>
      <c r="T3693" s="163" t="e">
        <f>INDEX(Controle!O:O,MATCH('Banco de Dados'!A3693,Controle!M:M,0))*E3693/100</f>
        <v>#N/A</v>
      </c>
    </row>
    <row r="3694" spans="1:20" hidden="1" x14ac:dyDescent="0.2">
      <c r="A3694" s="158">
        <f>BD_TS!A3693</f>
        <v>0</v>
      </c>
      <c r="B3694" s="158" t="str">
        <f>SUBSTITUTE(SUBSTITUTE(BD_TS!D3693," ",""),"-","/")</f>
        <v/>
      </c>
      <c r="C3694" s="158">
        <f>BD_TS!E3693</f>
        <v>0</v>
      </c>
      <c r="D3694" s="159">
        <f>BD_TS!F3693</f>
        <v>0</v>
      </c>
      <c r="E3694" s="160">
        <f>BD_TS!B3693</f>
        <v>0</v>
      </c>
      <c r="F3694" s="161">
        <f>BD_TS!C3693</f>
        <v>0</v>
      </c>
      <c r="G3694" s="187">
        <f>BD_TS!H3693</f>
        <v>0</v>
      </c>
      <c r="H3694" s="158" t="str">
        <f>IF($A3694=0,"",IFERROR(INDEX(BD_Gestão!A:A,MATCH('Banco de Dados'!$B3694,BD_Gestão!$B:$B,0)),"erro"))</f>
        <v/>
      </c>
      <c r="I3694" s="162" t="str">
        <f>IF($A3694=0,"",IFERROR(INDEX(BD_Gestão!E:E,MATCH('Banco de Dados'!$B3694,BD_Gestão!$B:$B,0)),"erro"))</f>
        <v/>
      </c>
      <c r="J3694" s="186" t="str">
        <f>IF($A3694=0,"",IFERROR(INDEX(BD_Gestão!B:B,MATCH('Banco de Dados'!$B3694,BD_Gestão!$B:$B,0)),"erro"))</f>
        <v/>
      </c>
      <c r="K3694" s="158" t="str">
        <f>IF($A3694=0,"",IFERROR(INDEX(BD_Gestão!C:C,MATCH('Banco de Dados'!$B3694,BD_Gestão!$B:$B,0)),"erro"))</f>
        <v/>
      </c>
      <c r="L3694" s="158" t="str">
        <f>IF($A3694=0,"",IFERROR(INDEX(BD_Gestão!H:H,MATCH('Banco de Dados'!$B3694,BD_Gestão!$B:$B,0)),"erro"))</f>
        <v/>
      </c>
      <c r="M3694" s="161" t="str">
        <f>IF($A3694=0,"",IFERROR(INDEX(BD_Gestão!F:F,MATCH('Banco de Dados'!$B3694,BD_Gestão!$B:$B,0)),"erro"))</f>
        <v/>
      </c>
      <c r="N3694" s="161" t="str">
        <f>IF($A3694=0,"",IFERROR(INDEX(BD_Gestão!J:J,MATCH('Banco de Dados'!$B3694,BD_Gestão!$B:$B,0)),"erro"))</f>
        <v/>
      </c>
      <c r="O3694" s="164" t="str">
        <f>IF($A3694=0,"",IFERROR(INDEX(BD_Gestão!K:K,MATCH('Banco de Dados'!$B3694,BD_Gestão!$B:$B,0)),"erro"))</f>
        <v/>
      </c>
      <c r="P3694" s="169" t="str">
        <f t="shared" si="230"/>
        <v/>
      </c>
      <c r="Q3694" s="170" t="str">
        <f t="shared" si="231"/>
        <v/>
      </c>
      <c r="R3694" s="163" t="e">
        <f t="shared" si="228"/>
        <v>#VALUE!</v>
      </c>
      <c r="S3694" s="163" t="e">
        <f t="shared" si="229"/>
        <v>#VALUE!</v>
      </c>
      <c r="T3694" s="163" t="e">
        <f>INDEX(Controle!O:O,MATCH('Banco de Dados'!A3694,Controle!M:M,0))*E3694/100</f>
        <v>#N/A</v>
      </c>
    </row>
    <row r="3695" spans="1:20" hidden="1" x14ac:dyDescent="0.2">
      <c r="A3695" s="158">
        <f>BD_TS!A3694</f>
        <v>0</v>
      </c>
      <c r="B3695" s="158" t="str">
        <f>SUBSTITUTE(SUBSTITUTE(BD_TS!D3694," ",""),"-","/")</f>
        <v/>
      </c>
      <c r="C3695" s="158">
        <f>BD_TS!E3694</f>
        <v>0</v>
      </c>
      <c r="D3695" s="159">
        <f>BD_TS!F3694</f>
        <v>0</v>
      </c>
      <c r="E3695" s="160">
        <f>BD_TS!B3694</f>
        <v>0</v>
      </c>
      <c r="F3695" s="161">
        <f>BD_TS!C3694</f>
        <v>0</v>
      </c>
      <c r="G3695" s="187">
        <f>BD_TS!H3694</f>
        <v>0</v>
      </c>
      <c r="H3695" s="158" t="str">
        <f>IF($A3695=0,"",IFERROR(INDEX(BD_Gestão!A:A,MATCH('Banco de Dados'!$B3695,BD_Gestão!$B:$B,0)),"erro"))</f>
        <v/>
      </c>
      <c r="I3695" s="162" t="str">
        <f>IF($A3695=0,"",IFERROR(INDEX(BD_Gestão!E:E,MATCH('Banco de Dados'!$B3695,BD_Gestão!$B:$B,0)),"erro"))</f>
        <v/>
      </c>
      <c r="J3695" s="186" t="str">
        <f>IF($A3695=0,"",IFERROR(INDEX(BD_Gestão!B:B,MATCH('Banco de Dados'!$B3695,BD_Gestão!$B:$B,0)),"erro"))</f>
        <v/>
      </c>
      <c r="K3695" s="158" t="str">
        <f>IF($A3695=0,"",IFERROR(INDEX(BD_Gestão!C:C,MATCH('Banco de Dados'!$B3695,BD_Gestão!$B:$B,0)),"erro"))</f>
        <v/>
      </c>
      <c r="L3695" s="158" t="str">
        <f>IF($A3695=0,"",IFERROR(INDEX(BD_Gestão!H:H,MATCH('Banco de Dados'!$B3695,BD_Gestão!$B:$B,0)),"erro"))</f>
        <v/>
      </c>
      <c r="M3695" s="161" t="str">
        <f>IF($A3695=0,"",IFERROR(INDEX(BD_Gestão!F:F,MATCH('Banco de Dados'!$B3695,BD_Gestão!$B:$B,0)),"erro"))</f>
        <v/>
      </c>
      <c r="N3695" s="161" t="str">
        <f>IF($A3695=0,"",IFERROR(INDEX(BD_Gestão!J:J,MATCH('Banco de Dados'!$B3695,BD_Gestão!$B:$B,0)),"erro"))</f>
        <v/>
      </c>
      <c r="O3695" s="164" t="str">
        <f>IF($A3695=0,"",IFERROR(INDEX(BD_Gestão!K:K,MATCH('Banco de Dados'!$B3695,BD_Gestão!$B:$B,0)),"erro"))</f>
        <v/>
      </c>
      <c r="P3695" s="169" t="str">
        <f t="shared" si="230"/>
        <v/>
      </c>
      <c r="Q3695" s="170" t="str">
        <f t="shared" si="231"/>
        <v/>
      </c>
      <c r="R3695" s="163" t="e">
        <f t="shared" si="228"/>
        <v>#VALUE!</v>
      </c>
      <c r="S3695" s="163" t="e">
        <f t="shared" si="229"/>
        <v>#VALUE!</v>
      </c>
      <c r="T3695" s="163" t="e">
        <f>INDEX(Controle!O:O,MATCH('Banco de Dados'!A3695,Controle!M:M,0))*E3695/100</f>
        <v>#N/A</v>
      </c>
    </row>
    <row r="3696" spans="1:20" hidden="1" x14ac:dyDescent="0.2">
      <c r="A3696" s="158">
        <f>BD_TS!A3695</f>
        <v>0</v>
      </c>
      <c r="B3696" s="158" t="str">
        <f>SUBSTITUTE(SUBSTITUTE(BD_TS!D3695," ",""),"-","/")</f>
        <v/>
      </c>
      <c r="C3696" s="158">
        <f>BD_TS!E3695</f>
        <v>0</v>
      </c>
      <c r="D3696" s="159">
        <f>BD_TS!F3695</f>
        <v>0</v>
      </c>
      <c r="E3696" s="160">
        <f>BD_TS!B3695</f>
        <v>0</v>
      </c>
      <c r="F3696" s="161">
        <f>BD_TS!C3695</f>
        <v>0</v>
      </c>
      <c r="G3696" s="187">
        <f>BD_TS!H3695</f>
        <v>0</v>
      </c>
      <c r="H3696" s="158" t="str">
        <f>IF($A3696=0,"",IFERROR(INDEX(BD_Gestão!A:A,MATCH('Banco de Dados'!$B3696,BD_Gestão!$B:$B,0)),"erro"))</f>
        <v/>
      </c>
      <c r="I3696" s="162" t="str">
        <f>IF($A3696=0,"",IFERROR(INDEX(BD_Gestão!E:E,MATCH('Banco de Dados'!$B3696,BD_Gestão!$B:$B,0)),"erro"))</f>
        <v/>
      </c>
      <c r="J3696" s="186" t="str">
        <f>IF($A3696=0,"",IFERROR(INDEX(BD_Gestão!B:B,MATCH('Banco de Dados'!$B3696,BD_Gestão!$B:$B,0)),"erro"))</f>
        <v/>
      </c>
      <c r="K3696" s="158" t="str">
        <f>IF($A3696=0,"",IFERROR(INDEX(BD_Gestão!C:C,MATCH('Banco de Dados'!$B3696,BD_Gestão!$B:$B,0)),"erro"))</f>
        <v/>
      </c>
      <c r="L3696" s="158" t="str">
        <f>IF($A3696=0,"",IFERROR(INDEX(BD_Gestão!H:H,MATCH('Banco de Dados'!$B3696,BD_Gestão!$B:$B,0)),"erro"))</f>
        <v/>
      </c>
      <c r="M3696" s="161" t="str">
        <f>IF($A3696=0,"",IFERROR(INDEX(BD_Gestão!F:F,MATCH('Banco de Dados'!$B3696,BD_Gestão!$B:$B,0)),"erro"))</f>
        <v/>
      </c>
      <c r="N3696" s="161" t="str">
        <f>IF($A3696=0,"",IFERROR(INDEX(BD_Gestão!J:J,MATCH('Banco de Dados'!$B3696,BD_Gestão!$B:$B,0)),"erro"))</f>
        <v/>
      </c>
      <c r="O3696" s="164" t="str">
        <f>IF($A3696=0,"",IFERROR(INDEX(BD_Gestão!K:K,MATCH('Banco de Dados'!$B3696,BD_Gestão!$B:$B,0)),"erro"))</f>
        <v/>
      </c>
      <c r="P3696" s="169" t="str">
        <f t="shared" si="230"/>
        <v/>
      </c>
      <c r="Q3696" s="170" t="str">
        <f t="shared" si="231"/>
        <v/>
      </c>
      <c r="R3696" s="163" t="e">
        <f t="shared" si="228"/>
        <v>#VALUE!</v>
      </c>
      <c r="S3696" s="163" t="e">
        <f t="shared" si="229"/>
        <v>#VALUE!</v>
      </c>
      <c r="T3696" s="163" t="e">
        <f>INDEX(Controle!O:O,MATCH('Banco de Dados'!A3696,Controle!M:M,0))*E3696/100</f>
        <v>#N/A</v>
      </c>
    </row>
    <row r="3697" spans="1:20" hidden="1" x14ac:dyDescent="0.2">
      <c r="A3697" s="158">
        <f>BD_TS!A3696</f>
        <v>0</v>
      </c>
      <c r="B3697" s="158" t="str">
        <f>SUBSTITUTE(SUBSTITUTE(BD_TS!D3696," ",""),"-","/")</f>
        <v/>
      </c>
      <c r="C3697" s="158">
        <f>BD_TS!E3696</f>
        <v>0</v>
      </c>
      <c r="D3697" s="159">
        <f>BD_TS!F3696</f>
        <v>0</v>
      </c>
      <c r="E3697" s="160">
        <f>BD_TS!B3696</f>
        <v>0</v>
      </c>
      <c r="F3697" s="161">
        <f>BD_TS!C3696</f>
        <v>0</v>
      </c>
      <c r="G3697" s="187">
        <f>BD_TS!H3696</f>
        <v>0</v>
      </c>
      <c r="H3697" s="158" t="str">
        <f>IF($A3697=0,"",IFERROR(INDEX(BD_Gestão!A:A,MATCH('Banco de Dados'!$B3697,BD_Gestão!$B:$B,0)),"erro"))</f>
        <v/>
      </c>
      <c r="I3697" s="162" t="str">
        <f>IF($A3697=0,"",IFERROR(INDEX(BD_Gestão!E:E,MATCH('Banco de Dados'!$B3697,BD_Gestão!$B:$B,0)),"erro"))</f>
        <v/>
      </c>
      <c r="J3697" s="186" t="str">
        <f>IF($A3697=0,"",IFERROR(INDEX(BD_Gestão!B:B,MATCH('Banco de Dados'!$B3697,BD_Gestão!$B:$B,0)),"erro"))</f>
        <v/>
      </c>
      <c r="K3697" s="158" t="str">
        <f>IF($A3697=0,"",IFERROR(INDEX(BD_Gestão!C:C,MATCH('Banco de Dados'!$B3697,BD_Gestão!$B:$B,0)),"erro"))</f>
        <v/>
      </c>
      <c r="L3697" s="158" t="str">
        <f>IF($A3697=0,"",IFERROR(INDEX(BD_Gestão!H:H,MATCH('Banco de Dados'!$B3697,BD_Gestão!$B:$B,0)),"erro"))</f>
        <v/>
      </c>
      <c r="M3697" s="161" t="str">
        <f>IF($A3697=0,"",IFERROR(INDEX(BD_Gestão!F:F,MATCH('Banco de Dados'!$B3697,BD_Gestão!$B:$B,0)),"erro"))</f>
        <v/>
      </c>
      <c r="N3697" s="161" t="str">
        <f>IF($A3697=0,"",IFERROR(INDEX(BD_Gestão!J:J,MATCH('Banco de Dados'!$B3697,BD_Gestão!$B:$B,0)),"erro"))</f>
        <v/>
      </c>
      <c r="O3697" s="164" t="str">
        <f>IF($A3697=0,"",IFERROR(INDEX(BD_Gestão!K:K,MATCH('Banco de Dados'!$B3697,BD_Gestão!$B:$B,0)),"erro"))</f>
        <v/>
      </c>
      <c r="P3697" s="169" t="str">
        <f t="shared" si="230"/>
        <v/>
      </c>
      <c r="Q3697" s="170" t="str">
        <f t="shared" si="231"/>
        <v/>
      </c>
      <c r="R3697" s="163" t="e">
        <f t="shared" si="228"/>
        <v>#VALUE!</v>
      </c>
      <c r="S3697" s="163" t="e">
        <f t="shared" si="229"/>
        <v>#VALUE!</v>
      </c>
      <c r="T3697" s="163" t="e">
        <f>INDEX(Controle!O:O,MATCH('Banco de Dados'!A3697,Controle!M:M,0))*E3697/100</f>
        <v>#N/A</v>
      </c>
    </row>
    <row r="3698" spans="1:20" hidden="1" x14ac:dyDescent="0.2">
      <c r="A3698" s="158">
        <f>BD_TS!A3697</f>
        <v>0</v>
      </c>
      <c r="B3698" s="158" t="str">
        <f>SUBSTITUTE(SUBSTITUTE(BD_TS!D3697," ",""),"-","/")</f>
        <v/>
      </c>
      <c r="C3698" s="158">
        <f>BD_TS!E3697</f>
        <v>0</v>
      </c>
      <c r="D3698" s="159">
        <f>BD_TS!F3697</f>
        <v>0</v>
      </c>
      <c r="E3698" s="160">
        <f>BD_TS!B3697</f>
        <v>0</v>
      </c>
      <c r="F3698" s="161">
        <f>BD_TS!C3697</f>
        <v>0</v>
      </c>
      <c r="G3698" s="187">
        <f>BD_TS!H3697</f>
        <v>0</v>
      </c>
      <c r="H3698" s="158" t="str">
        <f>IF($A3698=0,"",IFERROR(INDEX(BD_Gestão!A:A,MATCH('Banco de Dados'!$B3698,BD_Gestão!$B:$B,0)),"erro"))</f>
        <v/>
      </c>
      <c r="I3698" s="162" t="str">
        <f>IF($A3698=0,"",IFERROR(INDEX(BD_Gestão!E:E,MATCH('Banco de Dados'!$B3698,BD_Gestão!$B:$B,0)),"erro"))</f>
        <v/>
      </c>
      <c r="J3698" s="186" t="str">
        <f>IF($A3698=0,"",IFERROR(INDEX(BD_Gestão!B:B,MATCH('Banco de Dados'!$B3698,BD_Gestão!$B:$B,0)),"erro"))</f>
        <v/>
      </c>
      <c r="K3698" s="158" t="str">
        <f>IF($A3698=0,"",IFERROR(INDEX(BD_Gestão!C:C,MATCH('Banco de Dados'!$B3698,BD_Gestão!$B:$B,0)),"erro"))</f>
        <v/>
      </c>
      <c r="L3698" s="158" t="str">
        <f>IF($A3698=0,"",IFERROR(INDEX(BD_Gestão!H:H,MATCH('Banco de Dados'!$B3698,BD_Gestão!$B:$B,0)),"erro"))</f>
        <v/>
      </c>
      <c r="M3698" s="161" t="str">
        <f>IF($A3698=0,"",IFERROR(INDEX(BD_Gestão!F:F,MATCH('Banco de Dados'!$B3698,BD_Gestão!$B:$B,0)),"erro"))</f>
        <v/>
      </c>
      <c r="N3698" s="161" t="str">
        <f>IF($A3698=0,"",IFERROR(INDEX(BD_Gestão!J:J,MATCH('Banco de Dados'!$B3698,BD_Gestão!$B:$B,0)),"erro"))</f>
        <v/>
      </c>
      <c r="O3698" s="164" t="str">
        <f>IF($A3698=0,"",IFERROR(INDEX(BD_Gestão!K:K,MATCH('Banco de Dados'!$B3698,BD_Gestão!$B:$B,0)),"erro"))</f>
        <v/>
      </c>
      <c r="P3698" s="169" t="str">
        <f t="shared" si="230"/>
        <v/>
      </c>
      <c r="Q3698" s="170" t="str">
        <f t="shared" si="231"/>
        <v/>
      </c>
      <c r="R3698" s="163" t="e">
        <f t="shared" si="228"/>
        <v>#VALUE!</v>
      </c>
      <c r="S3698" s="163" t="e">
        <f t="shared" si="229"/>
        <v>#VALUE!</v>
      </c>
      <c r="T3698" s="163" t="e">
        <f>INDEX(Controle!O:O,MATCH('Banco de Dados'!A3698,Controle!M:M,0))*E3698/100</f>
        <v>#N/A</v>
      </c>
    </row>
    <row r="3699" spans="1:20" hidden="1" x14ac:dyDescent="0.2">
      <c r="A3699" s="158">
        <f>BD_TS!A3698</f>
        <v>0</v>
      </c>
      <c r="B3699" s="158" t="str">
        <f>SUBSTITUTE(SUBSTITUTE(BD_TS!D3698," ",""),"-","/")</f>
        <v/>
      </c>
      <c r="C3699" s="158">
        <f>BD_TS!E3698</f>
        <v>0</v>
      </c>
      <c r="D3699" s="159">
        <f>BD_TS!F3698</f>
        <v>0</v>
      </c>
      <c r="E3699" s="160">
        <f>BD_TS!B3698</f>
        <v>0</v>
      </c>
      <c r="F3699" s="161">
        <f>BD_TS!C3698</f>
        <v>0</v>
      </c>
      <c r="G3699" s="187">
        <f>BD_TS!H3698</f>
        <v>0</v>
      </c>
      <c r="H3699" s="158" t="str">
        <f>IF($A3699=0,"",IFERROR(INDEX(BD_Gestão!A:A,MATCH('Banco de Dados'!$B3699,BD_Gestão!$B:$B,0)),"erro"))</f>
        <v/>
      </c>
      <c r="I3699" s="162" t="str">
        <f>IF($A3699=0,"",IFERROR(INDEX(BD_Gestão!E:E,MATCH('Banco de Dados'!$B3699,BD_Gestão!$B:$B,0)),"erro"))</f>
        <v/>
      </c>
      <c r="J3699" s="186" t="str">
        <f>IF($A3699=0,"",IFERROR(INDEX(BD_Gestão!B:B,MATCH('Banco de Dados'!$B3699,BD_Gestão!$B:$B,0)),"erro"))</f>
        <v/>
      </c>
      <c r="K3699" s="158" t="str">
        <f>IF($A3699=0,"",IFERROR(INDEX(BD_Gestão!C:C,MATCH('Banco de Dados'!$B3699,BD_Gestão!$B:$B,0)),"erro"))</f>
        <v/>
      </c>
      <c r="L3699" s="158" t="str">
        <f>IF($A3699=0,"",IFERROR(INDEX(BD_Gestão!H:H,MATCH('Banco de Dados'!$B3699,BD_Gestão!$B:$B,0)),"erro"))</f>
        <v/>
      </c>
      <c r="M3699" s="161" t="str">
        <f>IF($A3699=0,"",IFERROR(INDEX(BD_Gestão!F:F,MATCH('Banco de Dados'!$B3699,BD_Gestão!$B:$B,0)),"erro"))</f>
        <v/>
      </c>
      <c r="N3699" s="161" t="str">
        <f>IF($A3699=0,"",IFERROR(INDEX(BD_Gestão!J:J,MATCH('Banco de Dados'!$B3699,BD_Gestão!$B:$B,0)),"erro"))</f>
        <v/>
      </c>
      <c r="O3699" s="164" t="str">
        <f>IF($A3699=0,"",IFERROR(INDEX(BD_Gestão!K:K,MATCH('Banco de Dados'!$B3699,BD_Gestão!$B:$B,0)),"erro"))</f>
        <v/>
      </c>
      <c r="P3699" s="169" t="str">
        <f t="shared" si="230"/>
        <v/>
      </c>
      <c r="Q3699" s="170" t="str">
        <f t="shared" si="231"/>
        <v/>
      </c>
      <c r="R3699" s="163" t="e">
        <f t="shared" si="228"/>
        <v>#VALUE!</v>
      </c>
      <c r="S3699" s="163" t="e">
        <f t="shared" si="229"/>
        <v>#VALUE!</v>
      </c>
      <c r="T3699" s="163" t="e">
        <f>INDEX(Controle!O:O,MATCH('Banco de Dados'!A3699,Controle!M:M,0))*E3699/100</f>
        <v>#N/A</v>
      </c>
    </row>
    <row r="3700" spans="1:20" hidden="1" x14ac:dyDescent="0.2">
      <c r="A3700" s="158">
        <f>BD_TS!A3699</f>
        <v>0</v>
      </c>
      <c r="B3700" s="158" t="str">
        <f>SUBSTITUTE(SUBSTITUTE(BD_TS!D3699," ",""),"-","/")</f>
        <v/>
      </c>
      <c r="C3700" s="158">
        <f>BD_TS!E3699</f>
        <v>0</v>
      </c>
      <c r="D3700" s="159">
        <f>BD_TS!F3699</f>
        <v>0</v>
      </c>
      <c r="E3700" s="160">
        <f>BD_TS!B3699</f>
        <v>0</v>
      </c>
      <c r="F3700" s="161">
        <f>BD_TS!C3699</f>
        <v>0</v>
      </c>
      <c r="G3700" s="187">
        <f>BD_TS!H3699</f>
        <v>0</v>
      </c>
      <c r="H3700" s="158" t="str">
        <f>IF($A3700=0,"",IFERROR(INDEX(BD_Gestão!A:A,MATCH('Banco de Dados'!$B3700,BD_Gestão!$B:$B,0)),"erro"))</f>
        <v/>
      </c>
      <c r="I3700" s="162" t="str">
        <f>IF($A3700=0,"",IFERROR(INDEX(BD_Gestão!E:E,MATCH('Banco de Dados'!$B3700,BD_Gestão!$B:$B,0)),"erro"))</f>
        <v/>
      </c>
      <c r="J3700" s="186" t="str">
        <f>IF($A3700=0,"",IFERROR(INDEX(BD_Gestão!B:B,MATCH('Banco de Dados'!$B3700,BD_Gestão!$B:$B,0)),"erro"))</f>
        <v/>
      </c>
      <c r="K3700" s="158" t="str">
        <f>IF($A3700=0,"",IFERROR(INDEX(BD_Gestão!C:C,MATCH('Banco de Dados'!$B3700,BD_Gestão!$B:$B,0)),"erro"))</f>
        <v/>
      </c>
      <c r="L3700" s="158" t="str">
        <f>IF($A3700=0,"",IFERROR(INDEX(BD_Gestão!H:H,MATCH('Banco de Dados'!$B3700,BD_Gestão!$B:$B,0)),"erro"))</f>
        <v/>
      </c>
      <c r="M3700" s="161" t="str">
        <f>IF($A3700=0,"",IFERROR(INDEX(BD_Gestão!F:F,MATCH('Banco de Dados'!$B3700,BD_Gestão!$B:$B,0)),"erro"))</f>
        <v/>
      </c>
      <c r="N3700" s="161" t="str">
        <f>IF($A3700=0,"",IFERROR(INDEX(BD_Gestão!J:J,MATCH('Banco de Dados'!$B3700,BD_Gestão!$B:$B,0)),"erro"))</f>
        <v/>
      </c>
      <c r="O3700" s="164" t="str">
        <f>IF($A3700=0,"",IFERROR(INDEX(BD_Gestão!K:K,MATCH('Banco de Dados'!$B3700,BD_Gestão!$B:$B,0)),"erro"))</f>
        <v/>
      </c>
      <c r="P3700" s="169" t="str">
        <f t="shared" si="230"/>
        <v/>
      </c>
      <c r="Q3700" s="170" t="str">
        <f t="shared" si="231"/>
        <v/>
      </c>
      <c r="R3700" s="163" t="e">
        <f t="shared" si="228"/>
        <v>#VALUE!</v>
      </c>
      <c r="S3700" s="163" t="e">
        <f t="shared" si="229"/>
        <v>#VALUE!</v>
      </c>
      <c r="T3700" s="163" t="e">
        <f>INDEX(Controle!O:O,MATCH('Banco de Dados'!A3700,Controle!M:M,0))*E3700/100</f>
        <v>#N/A</v>
      </c>
    </row>
    <row r="3701" spans="1:20" hidden="1" x14ac:dyDescent="0.2">
      <c r="A3701" s="158">
        <f>BD_TS!A3700</f>
        <v>0</v>
      </c>
      <c r="B3701" s="158" t="str">
        <f>SUBSTITUTE(SUBSTITUTE(BD_TS!D3700," ",""),"-","/")</f>
        <v/>
      </c>
      <c r="C3701" s="158">
        <f>BD_TS!E3700</f>
        <v>0</v>
      </c>
      <c r="D3701" s="159">
        <f>BD_TS!F3700</f>
        <v>0</v>
      </c>
      <c r="E3701" s="160">
        <f>BD_TS!B3700</f>
        <v>0</v>
      </c>
      <c r="F3701" s="161">
        <f>BD_TS!C3700</f>
        <v>0</v>
      </c>
      <c r="G3701" s="187">
        <f>BD_TS!H3700</f>
        <v>0</v>
      </c>
      <c r="H3701" s="158" t="str">
        <f>IF($A3701=0,"",IFERROR(INDEX(BD_Gestão!A:A,MATCH('Banco de Dados'!$B3701,BD_Gestão!$B:$B,0)),"erro"))</f>
        <v/>
      </c>
      <c r="I3701" s="162" t="str">
        <f>IF($A3701=0,"",IFERROR(INDEX(BD_Gestão!E:E,MATCH('Banco de Dados'!$B3701,BD_Gestão!$B:$B,0)),"erro"))</f>
        <v/>
      </c>
      <c r="J3701" s="186" t="str">
        <f>IF($A3701=0,"",IFERROR(INDEX(BD_Gestão!B:B,MATCH('Banco de Dados'!$B3701,BD_Gestão!$B:$B,0)),"erro"))</f>
        <v/>
      </c>
      <c r="K3701" s="158" t="str">
        <f>IF($A3701=0,"",IFERROR(INDEX(BD_Gestão!C:C,MATCH('Banco de Dados'!$B3701,BD_Gestão!$B:$B,0)),"erro"))</f>
        <v/>
      </c>
      <c r="L3701" s="158" t="str">
        <f>IF($A3701=0,"",IFERROR(INDEX(BD_Gestão!H:H,MATCH('Banco de Dados'!$B3701,BD_Gestão!$B:$B,0)),"erro"))</f>
        <v/>
      </c>
      <c r="M3701" s="161" t="str">
        <f>IF($A3701=0,"",IFERROR(INDEX(BD_Gestão!F:F,MATCH('Banco de Dados'!$B3701,BD_Gestão!$B:$B,0)),"erro"))</f>
        <v/>
      </c>
      <c r="N3701" s="161" t="str">
        <f>IF($A3701=0,"",IFERROR(INDEX(BD_Gestão!J:J,MATCH('Banco de Dados'!$B3701,BD_Gestão!$B:$B,0)),"erro"))</f>
        <v/>
      </c>
      <c r="O3701" s="164" t="str">
        <f>IF($A3701=0,"",IFERROR(INDEX(BD_Gestão!K:K,MATCH('Banco de Dados'!$B3701,BD_Gestão!$B:$B,0)),"erro"))</f>
        <v/>
      </c>
      <c r="P3701" s="169" t="str">
        <f t="shared" si="230"/>
        <v/>
      </c>
      <c r="Q3701" s="170" t="str">
        <f t="shared" si="231"/>
        <v/>
      </c>
      <c r="R3701" s="163" t="e">
        <f t="shared" si="228"/>
        <v>#VALUE!</v>
      </c>
      <c r="S3701" s="163" t="e">
        <f t="shared" si="229"/>
        <v>#VALUE!</v>
      </c>
      <c r="T3701" s="163" t="e">
        <f>INDEX(Controle!O:O,MATCH('Banco de Dados'!A3701,Controle!M:M,0))*E3701/100</f>
        <v>#N/A</v>
      </c>
    </row>
    <row r="3702" spans="1:20" hidden="1" x14ac:dyDescent="0.2">
      <c r="A3702" s="158">
        <f>BD_TS!A3701</f>
        <v>0</v>
      </c>
      <c r="B3702" s="158" t="str">
        <f>SUBSTITUTE(SUBSTITUTE(BD_TS!D3701," ",""),"-","/")</f>
        <v/>
      </c>
      <c r="C3702" s="158">
        <f>BD_TS!E3701</f>
        <v>0</v>
      </c>
      <c r="D3702" s="159">
        <f>BD_TS!F3701</f>
        <v>0</v>
      </c>
      <c r="E3702" s="160">
        <f>BD_TS!B3701</f>
        <v>0</v>
      </c>
      <c r="F3702" s="161">
        <f>BD_TS!C3701</f>
        <v>0</v>
      </c>
      <c r="G3702" s="187">
        <f>BD_TS!H3701</f>
        <v>0</v>
      </c>
      <c r="H3702" s="158" t="str">
        <f>IF($A3702=0,"",IFERROR(INDEX(BD_Gestão!A:A,MATCH('Banco de Dados'!$B3702,BD_Gestão!$B:$B,0)),"erro"))</f>
        <v/>
      </c>
      <c r="I3702" s="162" t="str">
        <f>IF($A3702=0,"",IFERROR(INDEX(BD_Gestão!E:E,MATCH('Banco de Dados'!$B3702,BD_Gestão!$B:$B,0)),"erro"))</f>
        <v/>
      </c>
      <c r="J3702" s="186" t="str">
        <f>IF($A3702=0,"",IFERROR(INDEX(BD_Gestão!B:B,MATCH('Banco de Dados'!$B3702,BD_Gestão!$B:$B,0)),"erro"))</f>
        <v/>
      </c>
      <c r="K3702" s="158" t="str">
        <f>IF($A3702=0,"",IFERROR(INDEX(BD_Gestão!C:C,MATCH('Banco de Dados'!$B3702,BD_Gestão!$B:$B,0)),"erro"))</f>
        <v/>
      </c>
      <c r="L3702" s="158" t="str">
        <f>IF($A3702=0,"",IFERROR(INDEX(BD_Gestão!H:H,MATCH('Banco de Dados'!$B3702,BD_Gestão!$B:$B,0)),"erro"))</f>
        <v/>
      </c>
      <c r="M3702" s="161" t="str">
        <f>IF($A3702=0,"",IFERROR(INDEX(BD_Gestão!F:F,MATCH('Banco de Dados'!$B3702,BD_Gestão!$B:$B,0)),"erro"))</f>
        <v/>
      </c>
      <c r="N3702" s="161" t="str">
        <f>IF($A3702=0,"",IFERROR(INDEX(BD_Gestão!J:J,MATCH('Banco de Dados'!$B3702,BD_Gestão!$B:$B,0)),"erro"))</f>
        <v/>
      </c>
      <c r="O3702" s="164" t="str">
        <f>IF($A3702=0,"",IFERROR(INDEX(BD_Gestão!K:K,MATCH('Banco de Dados'!$B3702,BD_Gestão!$B:$B,0)),"erro"))</f>
        <v/>
      </c>
      <c r="P3702" s="169" t="str">
        <f t="shared" si="230"/>
        <v/>
      </c>
      <c r="Q3702" s="170" t="str">
        <f t="shared" si="231"/>
        <v/>
      </c>
      <c r="R3702" s="163" t="e">
        <f t="shared" si="228"/>
        <v>#VALUE!</v>
      </c>
      <c r="S3702" s="163" t="e">
        <f t="shared" si="229"/>
        <v>#VALUE!</v>
      </c>
      <c r="T3702" s="163" t="e">
        <f>INDEX(Controle!O:O,MATCH('Banco de Dados'!A3702,Controle!M:M,0))*E3702/100</f>
        <v>#N/A</v>
      </c>
    </row>
    <row r="3703" spans="1:20" hidden="1" x14ac:dyDescent="0.2">
      <c r="A3703" s="158">
        <f>BD_TS!A3702</f>
        <v>0</v>
      </c>
      <c r="B3703" s="158" t="str">
        <f>SUBSTITUTE(SUBSTITUTE(BD_TS!D3702," ",""),"-","/")</f>
        <v/>
      </c>
      <c r="C3703" s="158">
        <f>BD_TS!E3702</f>
        <v>0</v>
      </c>
      <c r="D3703" s="159">
        <f>BD_TS!F3702</f>
        <v>0</v>
      </c>
      <c r="E3703" s="160">
        <f>BD_TS!B3702</f>
        <v>0</v>
      </c>
      <c r="F3703" s="161">
        <f>BD_TS!C3702</f>
        <v>0</v>
      </c>
      <c r="G3703" s="187">
        <f>BD_TS!H3702</f>
        <v>0</v>
      </c>
      <c r="H3703" s="158" t="str">
        <f>IF($A3703=0,"",IFERROR(INDEX(BD_Gestão!A:A,MATCH('Banco de Dados'!$B3703,BD_Gestão!$B:$B,0)),"erro"))</f>
        <v/>
      </c>
      <c r="I3703" s="162" t="str">
        <f>IF($A3703=0,"",IFERROR(INDEX(BD_Gestão!E:E,MATCH('Banco de Dados'!$B3703,BD_Gestão!$B:$B,0)),"erro"))</f>
        <v/>
      </c>
      <c r="J3703" s="186" t="str">
        <f>IF($A3703=0,"",IFERROR(INDEX(BD_Gestão!B:B,MATCH('Banco de Dados'!$B3703,BD_Gestão!$B:$B,0)),"erro"))</f>
        <v/>
      </c>
      <c r="K3703" s="158" t="str">
        <f>IF($A3703=0,"",IFERROR(INDEX(BD_Gestão!C:C,MATCH('Banco de Dados'!$B3703,BD_Gestão!$B:$B,0)),"erro"))</f>
        <v/>
      </c>
      <c r="L3703" s="158" t="str">
        <f>IF($A3703=0,"",IFERROR(INDEX(BD_Gestão!H:H,MATCH('Banco de Dados'!$B3703,BD_Gestão!$B:$B,0)),"erro"))</f>
        <v/>
      </c>
      <c r="M3703" s="161" t="str">
        <f>IF($A3703=0,"",IFERROR(INDEX(BD_Gestão!F:F,MATCH('Banco de Dados'!$B3703,BD_Gestão!$B:$B,0)),"erro"))</f>
        <v/>
      </c>
      <c r="N3703" s="161" t="str">
        <f>IF($A3703=0,"",IFERROR(INDEX(BD_Gestão!J:J,MATCH('Banco de Dados'!$B3703,BD_Gestão!$B:$B,0)),"erro"))</f>
        <v/>
      </c>
      <c r="O3703" s="164" t="str">
        <f>IF($A3703=0,"",IFERROR(INDEX(BD_Gestão!K:K,MATCH('Banco de Dados'!$B3703,BD_Gestão!$B:$B,0)),"erro"))</f>
        <v/>
      </c>
      <c r="P3703" s="169" t="str">
        <f t="shared" si="230"/>
        <v/>
      </c>
      <c r="Q3703" s="170" t="str">
        <f t="shared" si="231"/>
        <v/>
      </c>
      <c r="R3703" s="163" t="e">
        <f t="shared" si="228"/>
        <v>#VALUE!</v>
      </c>
      <c r="S3703" s="163" t="e">
        <f t="shared" si="229"/>
        <v>#VALUE!</v>
      </c>
      <c r="T3703" s="163" t="e">
        <f>INDEX(Controle!O:O,MATCH('Banco de Dados'!A3703,Controle!M:M,0))*E3703/100</f>
        <v>#N/A</v>
      </c>
    </row>
    <row r="3704" spans="1:20" hidden="1" x14ac:dyDescent="0.2">
      <c r="A3704" s="158">
        <f>BD_TS!A3703</f>
        <v>0</v>
      </c>
      <c r="B3704" s="158" t="str">
        <f>SUBSTITUTE(SUBSTITUTE(BD_TS!D3703," ",""),"-","/")</f>
        <v/>
      </c>
      <c r="C3704" s="158">
        <f>BD_TS!E3703</f>
        <v>0</v>
      </c>
      <c r="D3704" s="159">
        <f>BD_TS!F3703</f>
        <v>0</v>
      </c>
      <c r="E3704" s="160">
        <f>BD_TS!B3703</f>
        <v>0</v>
      </c>
      <c r="F3704" s="161">
        <f>BD_TS!C3703</f>
        <v>0</v>
      </c>
      <c r="G3704" s="187">
        <f>BD_TS!H3703</f>
        <v>0</v>
      </c>
      <c r="H3704" s="158" t="str">
        <f>IF($A3704=0,"",IFERROR(INDEX(BD_Gestão!A:A,MATCH('Banco de Dados'!$B3704,BD_Gestão!$B:$B,0)),"erro"))</f>
        <v/>
      </c>
      <c r="I3704" s="162" t="str">
        <f>IF($A3704=0,"",IFERROR(INDEX(BD_Gestão!E:E,MATCH('Banco de Dados'!$B3704,BD_Gestão!$B:$B,0)),"erro"))</f>
        <v/>
      </c>
      <c r="J3704" s="186" t="str">
        <f>IF($A3704=0,"",IFERROR(INDEX(BD_Gestão!B:B,MATCH('Banco de Dados'!$B3704,BD_Gestão!$B:$B,0)),"erro"))</f>
        <v/>
      </c>
      <c r="K3704" s="158" t="str">
        <f>IF($A3704=0,"",IFERROR(INDEX(BD_Gestão!C:C,MATCH('Banco de Dados'!$B3704,BD_Gestão!$B:$B,0)),"erro"))</f>
        <v/>
      </c>
      <c r="L3704" s="158" t="str">
        <f>IF($A3704=0,"",IFERROR(INDEX(BD_Gestão!H:H,MATCH('Banco de Dados'!$B3704,BD_Gestão!$B:$B,0)),"erro"))</f>
        <v/>
      </c>
      <c r="M3704" s="161" t="str">
        <f>IF($A3704=0,"",IFERROR(INDEX(BD_Gestão!F:F,MATCH('Banco de Dados'!$B3704,BD_Gestão!$B:$B,0)),"erro"))</f>
        <v/>
      </c>
      <c r="N3704" s="161" t="str">
        <f>IF($A3704=0,"",IFERROR(INDEX(BD_Gestão!J:J,MATCH('Banco de Dados'!$B3704,BD_Gestão!$B:$B,0)),"erro"))</f>
        <v/>
      </c>
      <c r="O3704" s="164" t="str">
        <f>IF($A3704=0,"",IFERROR(INDEX(BD_Gestão!K:K,MATCH('Banco de Dados'!$B3704,BD_Gestão!$B:$B,0)),"erro"))</f>
        <v/>
      </c>
      <c r="P3704" s="169" t="str">
        <f t="shared" si="230"/>
        <v/>
      </c>
      <c r="Q3704" s="170" t="str">
        <f t="shared" si="231"/>
        <v/>
      </c>
      <c r="R3704" s="163" t="e">
        <f t="shared" si="228"/>
        <v>#VALUE!</v>
      </c>
      <c r="S3704" s="163" t="e">
        <f t="shared" si="229"/>
        <v>#VALUE!</v>
      </c>
      <c r="T3704" s="163" t="e">
        <f>INDEX(Controle!O:O,MATCH('Banco de Dados'!A3704,Controle!M:M,0))*E3704/100</f>
        <v>#N/A</v>
      </c>
    </row>
    <row r="3705" spans="1:20" hidden="1" x14ac:dyDescent="0.2">
      <c r="A3705" s="158">
        <f>BD_TS!A3704</f>
        <v>0</v>
      </c>
      <c r="B3705" s="158" t="str">
        <f>SUBSTITUTE(SUBSTITUTE(BD_TS!D3704," ",""),"-","/")</f>
        <v/>
      </c>
      <c r="C3705" s="158">
        <f>BD_TS!E3704</f>
        <v>0</v>
      </c>
      <c r="D3705" s="159">
        <f>BD_TS!F3704</f>
        <v>0</v>
      </c>
      <c r="E3705" s="160">
        <f>BD_TS!B3704</f>
        <v>0</v>
      </c>
      <c r="F3705" s="161">
        <f>BD_TS!C3704</f>
        <v>0</v>
      </c>
      <c r="G3705" s="187">
        <f>BD_TS!H3704</f>
        <v>0</v>
      </c>
      <c r="H3705" s="158" t="str">
        <f>IF($A3705=0,"",IFERROR(INDEX(BD_Gestão!A:A,MATCH('Banco de Dados'!$B3705,BD_Gestão!$B:$B,0)),"erro"))</f>
        <v/>
      </c>
      <c r="I3705" s="162" t="str">
        <f>IF($A3705=0,"",IFERROR(INDEX(BD_Gestão!E:E,MATCH('Banco de Dados'!$B3705,BD_Gestão!$B:$B,0)),"erro"))</f>
        <v/>
      </c>
      <c r="J3705" s="186" t="str">
        <f>IF($A3705=0,"",IFERROR(INDEX(BD_Gestão!B:B,MATCH('Banco de Dados'!$B3705,BD_Gestão!$B:$B,0)),"erro"))</f>
        <v/>
      </c>
      <c r="K3705" s="158" t="str">
        <f>IF($A3705=0,"",IFERROR(INDEX(BD_Gestão!C:C,MATCH('Banco de Dados'!$B3705,BD_Gestão!$B:$B,0)),"erro"))</f>
        <v/>
      </c>
      <c r="L3705" s="158" t="str">
        <f>IF($A3705=0,"",IFERROR(INDEX(BD_Gestão!H:H,MATCH('Banco de Dados'!$B3705,BD_Gestão!$B:$B,0)),"erro"))</f>
        <v/>
      </c>
      <c r="M3705" s="161" t="str">
        <f>IF($A3705=0,"",IFERROR(INDEX(BD_Gestão!F:F,MATCH('Banco de Dados'!$B3705,BD_Gestão!$B:$B,0)),"erro"))</f>
        <v/>
      </c>
      <c r="N3705" s="161" t="str">
        <f>IF($A3705=0,"",IFERROR(INDEX(BD_Gestão!J:J,MATCH('Banco de Dados'!$B3705,BD_Gestão!$B:$B,0)),"erro"))</f>
        <v/>
      </c>
      <c r="O3705" s="164" t="str">
        <f>IF($A3705=0,"",IFERROR(INDEX(BD_Gestão!K:K,MATCH('Banco de Dados'!$B3705,BD_Gestão!$B:$B,0)),"erro"))</f>
        <v/>
      </c>
      <c r="P3705" s="169" t="str">
        <f t="shared" si="230"/>
        <v/>
      </c>
      <c r="Q3705" s="170" t="str">
        <f t="shared" si="231"/>
        <v/>
      </c>
      <c r="R3705" s="163" t="e">
        <f t="shared" si="228"/>
        <v>#VALUE!</v>
      </c>
      <c r="S3705" s="163" t="e">
        <f t="shared" si="229"/>
        <v>#VALUE!</v>
      </c>
      <c r="T3705" s="163" t="e">
        <f>INDEX(Controle!O:O,MATCH('Banco de Dados'!A3705,Controle!M:M,0))*E3705/100</f>
        <v>#N/A</v>
      </c>
    </row>
    <row r="3706" spans="1:20" hidden="1" x14ac:dyDescent="0.2">
      <c r="A3706" s="158">
        <f>BD_TS!A3705</f>
        <v>0</v>
      </c>
      <c r="B3706" s="158" t="str">
        <f>SUBSTITUTE(SUBSTITUTE(BD_TS!D3705," ",""),"-","/")</f>
        <v/>
      </c>
      <c r="C3706" s="158">
        <f>BD_TS!E3705</f>
        <v>0</v>
      </c>
      <c r="D3706" s="159">
        <f>BD_TS!F3705</f>
        <v>0</v>
      </c>
      <c r="E3706" s="160">
        <f>BD_TS!B3705</f>
        <v>0</v>
      </c>
      <c r="F3706" s="161">
        <f>BD_TS!C3705</f>
        <v>0</v>
      </c>
      <c r="G3706" s="187">
        <f>BD_TS!H3705</f>
        <v>0</v>
      </c>
      <c r="H3706" s="158" t="str">
        <f>IF($A3706=0,"",IFERROR(INDEX(BD_Gestão!A:A,MATCH('Banco de Dados'!$B3706,BD_Gestão!$B:$B,0)),"erro"))</f>
        <v/>
      </c>
      <c r="I3706" s="162" t="str">
        <f>IF($A3706=0,"",IFERROR(INDEX(BD_Gestão!E:E,MATCH('Banco de Dados'!$B3706,BD_Gestão!$B:$B,0)),"erro"))</f>
        <v/>
      </c>
      <c r="J3706" s="186" t="str">
        <f>IF($A3706=0,"",IFERROR(INDEX(BD_Gestão!B:B,MATCH('Banco de Dados'!$B3706,BD_Gestão!$B:$B,0)),"erro"))</f>
        <v/>
      </c>
      <c r="K3706" s="158" t="str">
        <f>IF($A3706=0,"",IFERROR(INDEX(BD_Gestão!C:C,MATCH('Banco de Dados'!$B3706,BD_Gestão!$B:$B,0)),"erro"))</f>
        <v/>
      </c>
      <c r="L3706" s="158" t="str">
        <f>IF($A3706=0,"",IFERROR(INDEX(BD_Gestão!H:H,MATCH('Banco de Dados'!$B3706,BD_Gestão!$B:$B,0)),"erro"))</f>
        <v/>
      </c>
      <c r="M3706" s="161" t="str">
        <f>IF($A3706=0,"",IFERROR(INDEX(BD_Gestão!F:F,MATCH('Banco de Dados'!$B3706,BD_Gestão!$B:$B,0)),"erro"))</f>
        <v/>
      </c>
      <c r="N3706" s="161" t="str">
        <f>IF($A3706=0,"",IFERROR(INDEX(BD_Gestão!J:J,MATCH('Banco de Dados'!$B3706,BD_Gestão!$B:$B,0)),"erro"))</f>
        <v/>
      </c>
      <c r="O3706" s="164" t="str">
        <f>IF($A3706=0,"",IFERROR(INDEX(BD_Gestão!K:K,MATCH('Banco de Dados'!$B3706,BD_Gestão!$B:$B,0)),"erro"))</f>
        <v/>
      </c>
      <c r="P3706" s="169" t="str">
        <f t="shared" si="230"/>
        <v/>
      </c>
      <c r="Q3706" s="170" t="str">
        <f t="shared" si="231"/>
        <v/>
      </c>
      <c r="R3706" s="163" t="e">
        <f t="shared" si="228"/>
        <v>#VALUE!</v>
      </c>
      <c r="S3706" s="163" t="e">
        <f t="shared" si="229"/>
        <v>#VALUE!</v>
      </c>
      <c r="T3706" s="163" t="e">
        <f>INDEX(Controle!O:O,MATCH('Banco de Dados'!A3706,Controle!M:M,0))*E3706/100</f>
        <v>#N/A</v>
      </c>
    </row>
    <row r="3707" spans="1:20" hidden="1" x14ac:dyDescent="0.2">
      <c r="A3707" s="158">
        <f>BD_TS!A3706</f>
        <v>0</v>
      </c>
      <c r="B3707" s="158" t="str">
        <f>SUBSTITUTE(SUBSTITUTE(BD_TS!D3706," ",""),"-","/")</f>
        <v/>
      </c>
      <c r="C3707" s="158">
        <f>BD_TS!E3706</f>
        <v>0</v>
      </c>
      <c r="D3707" s="159">
        <f>BD_TS!F3706</f>
        <v>0</v>
      </c>
      <c r="E3707" s="160">
        <f>BD_TS!B3706</f>
        <v>0</v>
      </c>
      <c r="F3707" s="161">
        <f>BD_TS!C3706</f>
        <v>0</v>
      </c>
      <c r="G3707" s="187">
        <f>BD_TS!H3706</f>
        <v>0</v>
      </c>
      <c r="H3707" s="158" t="str">
        <f>IF($A3707=0,"",IFERROR(INDEX(BD_Gestão!A:A,MATCH('Banco de Dados'!$B3707,BD_Gestão!$B:$B,0)),"erro"))</f>
        <v/>
      </c>
      <c r="I3707" s="162" t="str">
        <f>IF($A3707=0,"",IFERROR(INDEX(BD_Gestão!E:E,MATCH('Banco de Dados'!$B3707,BD_Gestão!$B:$B,0)),"erro"))</f>
        <v/>
      </c>
      <c r="J3707" s="186" t="str">
        <f>IF($A3707=0,"",IFERROR(INDEX(BD_Gestão!B:B,MATCH('Banco de Dados'!$B3707,BD_Gestão!$B:$B,0)),"erro"))</f>
        <v/>
      </c>
      <c r="K3707" s="158" t="str">
        <f>IF($A3707=0,"",IFERROR(INDEX(BD_Gestão!C:C,MATCH('Banco de Dados'!$B3707,BD_Gestão!$B:$B,0)),"erro"))</f>
        <v/>
      </c>
      <c r="L3707" s="158" t="str">
        <f>IF($A3707=0,"",IFERROR(INDEX(BD_Gestão!H:H,MATCH('Banco de Dados'!$B3707,BD_Gestão!$B:$B,0)),"erro"))</f>
        <v/>
      </c>
      <c r="M3707" s="161" t="str">
        <f>IF($A3707=0,"",IFERROR(INDEX(BD_Gestão!F:F,MATCH('Banco de Dados'!$B3707,BD_Gestão!$B:$B,0)),"erro"))</f>
        <v/>
      </c>
      <c r="N3707" s="161" t="str">
        <f>IF($A3707=0,"",IFERROR(INDEX(BD_Gestão!J:J,MATCH('Banco de Dados'!$B3707,BD_Gestão!$B:$B,0)),"erro"))</f>
        <v/>
      </c>
      <c r="O3707" s="164" t="str">
        <f>IF($A3707=0,"",IFERROR(INDEX(BD_Gestão!K:K,MATCH('Banco de Dados'!$B3707,BD_Gestão!$B:$B,0)),"erro"))</f>
        <v/>
      </c>
      <c r="P3707" s="169" t="str">
        <f t="shared" si="230"/>
        <v/>
      </c>
      <c r="Q3707" s="170" t="str">
        <f t="shared" si="231"/>
        <v/>
      </c>
      <c r="R3707" s="163" t="e">
        <f t="shared" si="228"/>
        <v>#VALUE!</v>
      </c>
      <c r="S3707" s="163" t="e">
        <f t="shared" si="229"/>
        <v>#VALUE!</v>
      </c>
      <c r="T3707" s="163" t="e">
        <f>INDEX(Controle!O:O,MATCH('Banco de Dados'!A3707,Controle!M:M,0))*E3707/100</f>
        <v>#N/A</v>
      </c>
    </row>
    <row r="3708" spans="1:20" hidden="1" x14ac:dyDescent="0.2">
      <c r="A3708" s="158">
        <f>BD_TS!A3707</f>
        <v>0</v>
      </c>
      <c r="B3708" s="158" t="str">
        <f>SUBSTITUTE(SUBSTITUTE(BD_TS!D3707," ",""),"-","/")</f>
        <v/>
      </c>
      <c r="C3708" s="158">
        <f>BD_TS!E3707</f>
        <v>0</v>
      </c>
      <c r="D3708" s="159">
        <f>BD_TS!F3707</f>
        <v>0</v>
      </c>
      <c r="E3708" s="160">
        <f>BD_TS!B3707</f>
        <v>0</v>
      </c>
      <c r="F3708" s="161">
        <f>BD_TS!C3707</f>
        <v>0</v>
      </c>
      <c r="G3708" s="187">
        <f>BD_TS!H3707</f>
        <v>0</v>
      </c>
      <c r="H3708" s="158" t="str">
        <f>IF($A3708=0,"",IFERROR(INDEX(BD_Gestão!A:A,MATCH('Banco de Dados'!$B3708,BD_Gestão!$B:$B,0)),"erro"))</f>
        <v/>
      </c>
      <c r="I3708" s="162" t="str">
        <f>IF($A3708=0,"",IFERROR(INDEX(BD_Gestão!E:E,MATCH('Banco de Dados'!$B3708,BD_Gestão!$B:$B,0)),"erro"))</f>
        <v/>
      </c>
      <c r="J3708" s="186" t="str">
        <f>IF($A3708=0,"",IFERROR(INDEX(BD_Gestão!B:B,MATCH('Banco de Dados'!$B3708,BD_Gestão!$B:$B,0)),"erro"))</f>
        <v/>
      </c>
      <c r="K3708" s="158" t="str">
        <f>IF($A3708=0,"",IFERROR(INDEX(BD_Gestão!C:C,MATCH('Banco de Dados'!$B3708,BD_Gestão!$B:$B,0)),"erro"))</f>
        <v/>
      </c>
      <c r="L3708" s="158" t="str">
        <f>IF($A3708=0,"",IFERROR(INDEX(BD_Gestão!H:H,MATCH('Banco de Dados'!$B3708,BD_Gestão!$B:$B,0)),"erro"))</f>
        <v/>
      </c>
      <c r="M3708" s="161" t="str">
        <f>IF($A3708=0,"",IFERROR(INDEX(BD_Gestão!F:F,MATCH('Banco de Dados'!$B3708,BD_Gestão!$B:$B,0)),"erro"))</f>
        <v/>
      </c>
      <c r="N3708" s="161" t="str">
        <f>IF($A3708=0,"",IFERROR(INDEX(BD_Gestão!J:J,MATCH('Banco de Dados'!$B3708,BD_Gestão!$B:$B,0)),"erro"))</f>
        <v/>
      </c>
      <c r="O3708" s="164" t="str">
        <f>IF($A3708=0,"",IFERROR(INDEX(BD_Gestão!K:K,MATCH('Banco de Dados'!$B3708,BD_Gestão!$B:$B,0)),"erro"))</f>
        <v/>
      </c>
      <c r="P3708" s="169" t="str">
        <f t="shared" si="230"/>
        <v/>
      </c>
      <c r="Q3708" s="170" t="str">
        <f t="shared" si="231"/>
        <v/>
      </c>
      <c r="R3708" s="163" t="e">
        <f t="shared" si="228"/>
        <v>#VALUE!</v>
      </c>
      <c r="S3708" s="163" t="e">
        <f t="shared" si="229"/>
        <v>#VALUE!</v>
      </c>
      <c r="T3708" s="163" t="e">
        <f>INDEX(Controle!O:O,MATCH('Banco de Dados'!A3708,Controle!M:M,0))*E3708/100</f>
        <v>#N/A</v>
      </c>
    </row>
    <row r="3709" spans="1:20" hidden="1" x14ac:dyDescent="0.2">
      <c r="A3709" s="158">
        <f>BD_TS!A3708</f>
        <v>0</v>
      </c>
      <c r="B3709" s="158" t="str">
        <f>SUBSTITUTE(SUBSTITUTE(BD_TS!D3708," ",""),"-","/")</f>
        <v/>
      </c>
      <c r="C3709" s="158">
        <f>BD_TS!E3708</f>
        <v>0</v>
      </c>
      <c r="D3709" s="159">
        <f>BD_TS!F3708</f>
        <v>0</v>
      </c>
      <c r="E3709" s="160">
        <f>BD_TS!B3708</f>
        <v>0</v>
      </c>
      <c r="F3709" s="161">
        <f>BD_TS!C3708</f>
        <v>0</v>
      </c>
      <c r="G3709" s="187">
        <f>BD_TS!H3708</f>
        <v>0</v>
      </c>
      <c r="H3709" s="158" t="str">
        <f>IF($A3709=0,"",IFERROR(INDEX(BD_Gestão!A:A,MATCH('Banco de Dados'!$B3709,BD_Gestão!$B:$B,0)),"erro"))</f>
        <v/>
      </c>
      <c r="I3709" s="162" t="str">
        <f>IF($A3709=0,"",IFERROR(INDEX(BD_Gestão!E:E,MATCH('Banco de Dados'!$B3709,BD_Gestão!$B:$B,0)),"erro"))</f>
        <v/>
      </c>
      <c r="J3709" s="186" t="str">
        <f>IF($A3709=0,"",IFERROR(INDEX(BD_Gestão!B:B,MATCH('Banco de Dados'!$B3709,BD_Gestão!$B:$B,0)),"erro"))</f>
        <v/>
      </c>
      <c r="K3709" s="158" t="str">
        <f>IF($A3709=0,"",IFERROR(INDEX(BD_Gestão!C:C,MATCH('Banco de Dados'!$B3709,BD_Gestão!$B:$B,0)),"erro"))</f>
        <v/>
      </c>
      <c r="L3709" s="158" t="str">
        <f>IF($A3709=0,"",IFERROR(INDEX(BD_Gestão!H:H,MATCH('Banco de Dados'!$B3709,BD_Gestão!$B:$B,0)),"erro"))</f>
        <v/>
      </c>
      <c r="M3709" s="161" t="str">
        <f>IF($A3709=0,"",IFERROR(INDEX(BD_Gestão!F:F,MATCH('Banco de Dados'!$B3709,BD_Gestão!$B:$B,0)),"erro"))</f>
        <v/>
      </c>
      <c r="N3709" s="161" t="str">
        <f>IF($A3709=0,"",IFERROR(INDEX(BD_Gestão!J:J,MATCH('Banco de Dados'!$B3709,BD_Gestão!$B:$B,0)),"erro"))</f>
        <v/>
      </c>
      <c r="O3709" s="164" t="str">
        <f>IF($A3709=0,"",IFERROR(INDEX(BD_Gestão!K:K,MATCH('Banco de Dados'!$B3709,BD_Gestão!$B:$B,0)),"erro"))</f>
        <v/>
      </c>
      <c r="P3709" s="169" t="str">
        <f t="shared" si="230"/>
        <v/>
      </c>
      <c r="Q3709" s="170" t="str">
        <f t="shared" si="231"/>
        <v/>
      </c>
      <c r="R3709" s="163" t="e">
        <f t="shared" si="228"/>
        <v>#VALUE!</v>
      </c>
      <c r="S3709" s="163" t="e">
        <f t="shared" si="229"/>
        <v>#VALUE!</v>
      </c>
      <c r="T3709" s="163" t="e">
        <f>INDEX(Controle!O:O,MATCH('Banco de Dados'!A3709,Controle!M:M,0))*E3709/100</f>
        <v>#N/A</v>
      </c>
    </row>
    <row r="3710" spans="1:20" hidden="1" x14ac:dyDescent="0.2">
      <c r="A3710" s="158">
        <f>BD_TS!A3709</f>
        <v>0</v>
      </c>
      <c r="B3710" s="158" t="str">
        <f>SUBSTITUTE(SUBSTITUTE(BD_TS!D3709," ",""),"-","/")</f>
        <v/>
      </c>
      <c r="C3710" s="158">
        <f>BD_TS!E3709</f>
        <v>0</v>
      </c>
      <c r="D3710" s="159">
        <f>BD_TS!F3709</f>
        <v>0</v>
      </c>
      <c r="E3710" s="160">
        <f>BD_TS!B3709</f>
        <v>0</v>
      </c>
      <c r="F3710" s="161">
        <f>BD_TS!C3709</f>
        <v>0</v>
      </c>
      <c r="G3710" s="187">
        <f>BD_TS!H3709</f>
        <v>0</v>
      </c>
      <c r="H3710" s="158" t="str">
        <f>IF($A3710=0,"",IFERROR(INDEX(BD_Gestão!A:A,MATCH('Banco de Dados'!$B3710,BD_Gestão!$B:$B,0)),"erro"))</f>
        <v/>
      </c>
      <c r="I3710" s="162" t="str">
        <f>IF($A3710=0,"",IFERROR(INDEX(BD_Gestão!E:E,MATCH('Banco de Dados'!$B3710,BD_Gestão!$B:$B,0)),"erro"))</f>
        <v/>
      </c>
      <c r="J3710" s="186" t="str">
        <f>IF($A3710=0,"",IFERROR(INDEX(BD_Gestão!B:B,MATCH('Banco de Dados'!$B3710,BD_Gestão!$B:$B,0)),"erro"))</f>
        <v/>
      </c>
      <c r="K3710" s="158" t="str">
        <f>IF($A3710=0,"",IFERROR(INDEX(BD_Gestão!C:C,MATCH('Banco de Dados'!$B3710,BD_Gestão!$B:$B,0)),"erro"))</f>
        <v/>
      </c>
      <c r="L3710" s="158" t="str">
        <f>IF($A3710=0,"",IFERROR(INDEX(BD_Gestão!H:H,MATCH('Banco de Dados'!$B3710,BD_Gestão!$B:$B,0)),"erro"))</f>
        <v/>
      </c>
      <c r="M3710" s="161" t="str">
        <f>IF($A3710=0,"",IFERROR(INDEX(BD_Gestão!F:F,MATCH('Banco de Dados'!$B3710,BD_Gestão!$B:$B,0)),"erro"))</f>
        <v/>
      </c>
      <c r="N3710" s="161" t="str">
        <f>IF($A3710=0,"",IFERROR(INDEX(BD_Gestão!J:J,MATCH('Banco de Dados'!$B3710,BD_Gestão!$B:$B,0)),"erro"))</f>
        <v/>
      </c>
      <c r="O3710" s="164" t="str">
        <f>IF($A3710=0,"",IFERROR(INDEX(BD_Gestão!K:K,MATCH('Banco de Dados'!$B3710,BD_Gestão!$B:$B,0)),"erro"))</f>
        <v/>
      </c>
      <c r="P3710" s="169" t="str">
        <f t="shared" si="230"/>
        <v/>
      </c>
      <c r="Q3710" s="170" t="str">
        <f t="shared" si="231"/>
        <v/>
      </c>
      <c r="R3710" s="163" t="e">
        <f t="shared" si="228"/>
        <v>#VALUE!</v>
      </c>
      <c r="S3710" s="163" t="e">
        <f t="shared" si="229"/>
        <v>#VALUE!</v>
      </c>
      <c r="T3710" s="163" t="e">
        <f>INDEX(Controle!O:O,MATCH('Banco de Dados'!A3710,Controle!M:M,0))*E3710/100</f>
        <v>#N/A</v>
      </c>
    </row>
    <row r="3711" spans="1:20" hidden="1" x14ac:dyDescent="0.2">
      <c r="A3711" s="158">
        <f>BD_TS!A3710</f>
        <v>0</v>
      </c>
      <c r="B3711" s="158" t="str">
        <f>SUBSTITUTE(SUBSTITUTE(BD_TS!D3710," ",""),"-","/")</f>
        <v/>
      </c>
      <c r="C3711" s="158">
        <f>BD_TS!E3710</f>
        <v>0</v>
      </c>
      <c r="D3711" s="159">
        <f>BD_TS!F3710</f>
        <v>0</v>
      </c>
      <c r="E3711" s="160">
        <f>BD_TS!B3710</f>
        <v>0</v>
      </c>
      <c r="F3711" s="161">
        <f>BD_TS!C3710</f>
        <v>0</v>
      </c>
      <c r="G3711" s="187">
        <f>BD_TS!H3710</f>
        <v>0</v>
      </c>
      <c r="H3711" s="158" t="str">
        <f>IF($A3711=0,"",IFERROR(INDEX(BD_Gestão!A:A,MATCH('Banco de Dados'!$B3711,BD_Gestão!$B:$B,0)),"erro"))</f>
        <v/>
      </c>
      <c r="I3711" s="162" t="str">
        <f>IF($A3711=0,"",IFERROR(INDEX(BD_Gestão!E:E,MATCH('Banco de Dados'!$B3711,BD_Gestão!$B:$B,0)),"erro"))</f>
        <v/>
      </c>
      <c r="J3711" s="186" t="str">
        <f>IF($A3711=0,"",IFERROR(INDEX(BD_Gestão!B:B,MATCH('Banco de Dados'!$B3711,BD_Gestão!$B:$B,0)),"erro"))</f>
        <v/>
      </c>
      <c r="K3711" s="158" t="str">
        <f>IF($A3711=0,"",IFERROR(INDEX(BD_Gestão!C:C,MATCH('Banco de Dados'!$B3711,BD_Gestão!$B:$B,0)),"erro"))</f>
        <v/>
      </c>
      <c r="L3711" s="158" t="str">
        <f>IF($A3711=0,"",IFERROR(INDEX(BD_Gestão!H:H,MATCH('Banco de Dados'!$B3711,BD_Gestão!$B:$B,0)),"erro"))</f>
        <v/>
      </c>
      <c r="M3711" s="161" t="str">
        <f>IF($A3711=0,"",IFERROR(INDEX(BD_Gestão!F:F,MATCH('Banco de Dados'!$B3711,BD_Gestão!$B:$B,0)),"erro"))</f>
        <v/>
      </c>
      <c r="N3711" s="161" t="str">
        <f>IF($A3711=0,"",IFERROR(INDEX(BD_Gestão!J:J,MATCH('Banco de Dados'!$B3711,BD_Gestão!$B:$B,0)),"erro"))</f>
        <v/>
      </c>
      <c r="O3711" s="164" t="str">
        <f>IF($A3711=0,"",IFERROR(INDEX(BD_Gestão!K:K,MATCH('Banco de Dados'!$B3711,BD_Gestão!$B:$B,0)),"erro"))</f>
        <v/>
      </c>
      <c r="P3711" s="169" t="str">
        <f t="shared" si="230"/>
        <v/>
      </c>
      <c r="Q3711" s="170" t="str">
        <f t="shared" si="231"/>
        <v/>
      </c>
      <c r="R3711" s="163" t="e">
        <f t="shared" si="228"/>
        <v>#VALUE!</v>
      </c>
      <c r="S3711" s="163" t="e">
        <f t="shared" si="229"/>
        <v>#VALUE!</v>
      </c>
      <c r="T3711" s="163" t="e">
        <f>INDEX(Controle!O:O,MATCH('Banco de Dados'!A3711,Controle!M:M,0))*E3711/100</f>
        <v>#N/A</v>
      </c>
    </row>
    <row r="3712" spans="1:20" hidden="1" x14ac:dyDescent="0.2">
      <c r="A3712" s="158">
        <f>BD_TS!A3711</f>
        <v>0</v>
      </c>
      <c r="B3712" s="158" t="str">
        <f>SUBSTITUTE(SUBSTITUTE(BD_TS!D3711," ",""),"-","/")</f>
        <v/>
      </c>
      <c r="C3712" s="158">
        <f>BD_TS!E3711</f>
        <v>0</v>
      </c>
      <c r="D3712" s="159">
        <f>BD_TS!F3711</f>
        <v>0</v>
      </c>
      <c r="E3712" s="160">
        <f>BD_TS!B3711</f>
        <v>0</v>
      </c>
      <c r="F3712" s="161">
        <f>BD_TS!C3711</f>
        <v>0</v>
      </c>
      <c r="G3712" s="187">
        <f>BD_TS!H3711</f>
        <v>0</v>
      </c>
      <c r="H3712" s="158" t="str">
        <f>IF($A3712=0,"",IFERROR(INDEX(BD_Gestão!A:A,MATCH('Banco de Dados'!$B3712,BD_Gestão!$B:$B,0)),"erro"))</f>
        <v/>
      </c>
      <c r="I3712" s="162" t="str">
        <f>IF($A3712=0,"",IFERROR(INDEX(BD_Gestão!E:E,MATCH('Banco de Dados'!$B3712,BD_Gestão!$B:$B,0)),"erro"))</f>
        <v/>
      </c>
      <c r="J3712" s="186" t="str">
        <f>IF($A3712=0,"",IFERROR(INDEX(BD_Gestão!B:B,MATCH('Banco de Dados'!$B3712,BD_Gestão!$B:$B,0)),"erro"))</f>
        <v/>
      </c>
      <c r="K3712" s="158" t="str">
        <f>IF($A3712=0,"",IFERROR(INDEX(BD_Gestão!C:C,MATCH('Banco de Dados'!$B3712,BD_Gestão!$B:$B,0)),"erro"))</f>
        <v/>
      </c>
      <c r="L3712" s="158" t="str">
        <f>IF($A3712=0,"",IFERROR(INDEX(BD_Gestão!H:H,MATCH('Banco de Dados'!$B3712,BD_Gestão!$B:$B,0)),"erro"))</f>
        <v/>
      </c>
      <c r="M3712" s="161" t="str">
        <f>IF($A3712=0,"",IFERROR(INDEX(BD_Gestão!F:F,MATCH('Banco de Dados'!$B3712,BD_Gestão!$B:$B,0)),"erro"))</f>
        <v/>
      </c>
      <c r="N3712" s="161" t="str">
        <f>IF($A3712=0,"",IFERROR(INDEX(BD_Gestão!J:J,MATCH('Banco de Dados'!$B3712,BD_Gestão!$B:$B,0)),"erro"))</f>
        <v/>
      </c>
      <c r="O3712" s="164" t="str">
        <f>IF($A3712=0,"",IFERROR(INDEX(BD_Gestão!K:K,MATCH('Banco de Dados'!$B3712,BD_Gestão!$B:$B,0)),"erro"))</f>
        <v/>
      </c>
      <c r="P3712" s="169" t="str">
        <f t="shared" si="230"/>
        <v/>
      </c>
      <c r="Q3712" s="170" t="str">
        <f t="shared" si="231"/>
        <v/>
      </c>
      <c r="R3712" s="163" t="e">
        <f t="shared" si="228"/>
        <v>#VALUE!</v>
      </c>
      <c r="S3712" s="163" t="e">
        <f t="shared" si="229"/>
        <v>#VALUE!</v>
      </c>
      <c r="T3712" s="163" t="e">
        <f>INDEX(Controle!O:O,MATCH('Banco de Dados'!A3712,Controle!M:M,0))*E3712/100</f>
        <v>#N/A</v>
      </c>
    </row>
    <row r="3713" spans="1:20" hidden="1" x14ac:dyDescent="0.2">
      <c r="A3713" s="158">
        <f>BD_TS!A3712</f>
        <v>0</v>
      </c>
      <c r="B3713" s="158" t="str">
        <f>SUBSTITUTE(SUBSTITUTE(BD_TS!D3712," ",""),"-","/")</f>
        <v/>
      </c>
      <c r="C3713" s="158">
        <f>BD_TS!E3712</f>
        <v>0</v>
      </c>
      <c r="D3713" s="159">
        <f>BD_TS!F3712</f>
        <v>0</v>
      </c>
      <c r="E3713" s="160">
        <f>BD_TS!B3712</f>
        <v>0</v>
      </c>
      <c r="F3713" s="161">
        <f>BD_TS!C3712</f>
        <v>0</v>
      </c>
      <c r="G3713" s="187">
        <f>BD_TS!H3712</f>
        <v>0</v>
      </c>
      <c r="H3713" s="158" t="str">
        <f>IF($A3713=0,"",IFERROR(INDEX(BD_Gestão!A:A,MATCH('Banco de Dados'!$B3713,BD_Gestão!$B:$B,0)),"erro"))</f>
        <v/>
      </c>
      <c r="I3713" s="162" t="str">
        <f>IF($A3713=0,"",IFERROR(INDEX(BD_Gestão!E:E,MATCH('Banco de Dados'!$B3713,BD_Gestão!$B:$B,0)),"erro"))</f>
        <v/>
      </c>
      <c r="J3713" s="186" t="str">
        <f>IF($A3713=0,"",IFERROR(INDEX(BD_Gestão!B:B,MATCH('Banco de Dados'!$B3713,BD_Gestão!$B:$B,0)),"erro"))</f>
        <v/>
      </c>
      <c r="K3713" s="158" t="str">
        <f>IF($A3713=0,"",IFERROR(INDEX(BD_Gestão!C:C,MATCH('Banco de Dados'!$B3713,BD_Gestão!$B:$B,0)),"erro"))</f>
        <v/>
      </c>
      <c r="L3713" s="158" t="str">
        <f>IF($A3713=0,"",IFERROR(INDEX(BD_Gestão!H:H,MATCH('Banco de Dados'!$B3713,BD_Gestão!$B:$B,0)),"erro"))</f>
        <v/>
      </c>
      <c r="M3713" s="161" t="str">
        <f>IF($A3713=0,"",IFERROR(INDEX(BD_Gestão!F:F,MATCH('Banco de Dados'!$B3713,BD_Gestão!$B:$B,0)),"erro"))</f>
        <v/>
      </c>
      <c r="N3713" s="161" t="str">
        <f>IF($A3713=0,"",IFERROR(INDEX(BD_Gestão!J:J,MATCH('Banco de Dados'!$B3713,BD_Gestão!$B:$B,0)),"erro"))</f>
        <v/>
      </c>
      <c r="O3713" s="164" t="str">
        <f>IF($A3713=0,"",IFERROR(INDEX(BD_Gestão!K:K,MATCH('Banco de Dados'!$B3713,BD_Gestão!$B:$B,0)),"erro"))</f>
        <v/>
      </c>
      <c r="P3713" s="169" t="str">
        <f t="shared" si="230"/>
        <v/>
      </c>
      <c r="Q3713" s="170" t="str">
        <f t="shared" si="231"/>
        <v/>
      </c>
      <c r="R3713" s="163" t="e">
        <f t="shared" si="228"/>
        <v>#VALUE!</v>
      </c>
      <c r="S3713" s="163" t="e">
        <f t="shared" si="229"/>
        <v>#VALUE!</v>
      </c>
      <c r="T3713" s="163" t="e">
        <f>INDEX(Controle!O:O,MATCH('Banco de Dados'!A3713,Controle!M:M,0))*E3713/100</f>
        <v>#N/A</v>
      </c>
    </row>
    <row r="3714" spans="1:20" hidden="1" x14ac:dyDescent="0.2">
      <c r="A3714" s="158">
        <f>BD_TS!A3713</f>
        <v>0</v>
      </c>
      <c r="B3714" s="158" t="str">
        <f>SUBSTITUTE(SUBSTITUTE(BD_TS!D3713," ",""),"-","/")</f>
        <v/>
      </c>
      <c r="C3714" s="158">
        <f>BD_TS!E3713</f>
        <v>0</v>
      </c>
      <c r="D3714" s="159">
        <f>BD_TS!F3713</f>
        <v>0</v>
      </c>
      <c r="E3714" s="160">
        <f>BD_TS!B3713</f>
        <v>0</v>
      </c>
      <c r="F3714" s="161">
        <f>BD_TS!C3713</f>
        <v>0</v>
      </c>
      <c r="G3714" s="187">
        <f>BD_TS!H3713</f>
        <v>0</v>
      </c>
      <c r="H3714" s="158" t="str">
        <f>IF($A3714=0,"",IFERROR(INDEX(BD_Gestão!A:A,MATCH('Banco de Dados'!$B3714,BD_Gestão!$B:$B,0)),"erro"))</f>
        <v/>
      </c>
      <c r="I3714" s="162" t="str">
        <f>IF($A3714=0,"",IFERROR(INDEX(BD_Gestão!E:E,MATCH('Banco de Dados'!$B3714,BD_Gestão!$B:$B,0)),"erro"))</f>
        <v/>
      </c>
      <c r="J3714" s="186" t="str">
        <f>IF($A3714=0,"",IFERROR(INDEX(BD_Gestão!B:B,MATCH('Banco de Dados'!$B3714,BD_Gestão!$B:$B,0)),"erro"))</f>
        <v/>
      </c>
      <c r="K3714" s="158" t="str">
        <f>IF($A3714=0,"",IFERROR(INDEX(BD_Gestão!C:C,MATCH('Banco de Dados'!$B3714,BD_Gestão!$B:$B,0)),"erro"))</f>
        <v/>
      </c>
      <c r="L3714" s="158" t="str">
        <f>IF($A3714=0,"",IFERROR(INDEX(BD_Gestão!H:H,MATCH('Banco de Dados'!$B3714,BD_Gestão!$B:$B,0)),"erro"))</f>
        <v/>
      </c>
      <c r="M3714" s="161" t="str">
        <f>IF($A3714=0,"",IFERROR(INDEX(BD_Gestão!F:F,MATCH('Banco de Dados'!$B3714,BD_Gestão!$B:$B,0)),"erro"))</f>
        <v/>
      </c>
      <c r="N3714" s="161" t="str">
        <f>IF($A3714=0,"",IFERROR(INDEX(BD_Gestão!J:J,MATCH('Banco de Dados'!$B3714,BD_Gestão!$B:$B,0)),"erro"))</f>
        <v/>
      </c>
      <c r="O3714" s="164" t="str">
        <f>IF($A3714=0,"",IFERROR(INDEX(BD_Gestão!K:K,MATCH('Banco de Dados'!$B3714,BD_Gestão!$B:$B,0)),"erro"))</f>
        <v/>
      </c>
      <c r="P3714" s="169" t="str">
        <f t="shared" si="230"/>
        <v/>
      </c>
      <c r="Q3714" s="170" t="str">
        <f t="shared" si="231"/>
        <v/>
      </c>
      <c r="R3714" s="163" t="e">
        <f t="shared" si="228"/>
        <v>#VALUE!</v>
      </c>
      <c r="S3714" s="163" t="e">
        <f t="shared" si="229"/>
        <v>#VALUE!</v>
      </c>
      <c r="T3714" s="163" t="e">
        <f>INDEX(Controle!O:O,MATCH('Banco de Dados'!A3714,Controle!M:M,0))*E3714/100</f>
        <v>#N/A</v>
      </c>
    </row>
    <row r="3715" spans="1:20" hidden="1" x14ac:dyDescent="0.2">
      <c r="A3715" s="158">
        <f>BD_TS!A3714</f>
        <v>0</v>
      </c>
      <c r="B3715" s="158" t="str">
        <f>SUBSTITUTE(SUBSTITUTE(BD_TS!D3714," ",""),"-","/")</f>
        <v/>
      </c>
      <c r="C3715" s="158">
        <f>BD_TS!E3714</f>
        <v>0</v>
      </c>
      <c r="D3715" s="159">
        <f>BD_TS!F3714</f>
        <v>0</v>
      </c>
      <c r="E3715" s="160">
        <f>BD_TS!B3714</f>
        <v>0</v>
      </c>
      <c r="F3715" s="161">
        <f>BD_TS!C3714</f>
        <v>0</v>
      </c>
      <c r="G3715" s="187">
        <f>BD_TS!H3714</f>
        <v>0</v>
      </c>
      <c r="H3715" s="158" t="str">
        <f>IF($A3715=0,"",IFERROR(INDEX(BD_Gestão!A:A,MATCH('Banco de Dados'!$B3715,BD_Gestão!$B:$B,0)),"erro"))</f>
        <v/>
      </c>
      <c r="I3715" s="162" t="str">
        <f>IF($A3715=0,"",IFERROR(INDEX(BD_Gestão!E:E,MATCH('Banco de Dados'!$B3715,BD_Gestão!$B:$B,0)),"erro"))</f>
        <v/>
      </c>
      <c r="J3715" s="186" t="str">
        <f>IF($A3715=0,"",IFERROR(INDEX(BD_Gestão!B:B,MATCH('Banco de Dados'!$B3715,BD_Gestão!$B:$B,0)),"erro"))</f>
        <v/>
      </c>
      <c r="K3715" s="158" t="str">
        <f>IF($A3715=0,"",IFERROR(INDEX(BD_Gestão!C:C,MATCH('Banco de Dados'!$B3715,BD_Gestão!$B:$B,0)),"erro"))</f>
        <v/>
      </c>
      <c r="L3715" s="158" t="str">
        <f>IF($A3715=0,"",IFERROR(INDEX(BD_Gestão!H:H,MATCH('Banco de Dados'!$B3715,BD_Gestão!$B:$B,0)),"erro"))</f>
        <v/>
      </c>
      <c r="M3715" s="161" t="str">
        <f>IF($A3715=0,"",IFERROR(INDEX(BD_Gestão!F:F,MATCH('Banco de Dados'!$B3715,BD_Gestão!$B:$B,0)),"erro"))</f>
        <v/>
      </c>
      <c r="N3715" s="161" t="str">
        <f>IF($A3715=0,"",IFERROR(INDEX(BD_Gestão!J:J,MATCH('Banco de Dados'!$B3715,BD_Gestão!$B:$B,0)),"erro"))</f>
        <v/>
      </c>
      <c r="O3715" s="164" t="str">
        <f>IF($A3715=0,"",IFERROR(INDEX(BD_Gestão!K:K,MATCH('Banco de Dados'!$B3715,BD_Gestão!$B:$B,0)),"erro"))</f>
        <v/>
      </c>
      <c r="P3715" s="169" t="str">
        <f t="shared" si="230"/>
        <v/>
      </c>
      <c r="Q3715" s="170" t="str">
        <f t="shared" si="231"/>
        <v/>
      </c>
      <c r="R3715" s="163" t="e">
        <f t="shared" si="228"/>
        <v>#VALUE!</v>
      </c>
      <c r="S3715" s="163" t="e">
        <f t="shared" si="229"/>
        <v>#VALUE!</v>
      </c>
      <c r="T3715" s="163" t="e">
        <f>INDEX(Controle!O:O,MATCH('Banco de Dados'!A3715,Controle!M:M,0))*E3715/100</f>
        <v>#N/A</v>
      </c>
    </row>
    <row r="3716" spans="1:20" hidden="1" x14ac:dyDescent="0.2">
      <c r="A3716" s="158">
        <f>BD_TS!A3715</f>
        <v>0</v>
      </c>
      <c r="B3716" s="158" t="str">
        <f>SUBSTITUTE(SUBSTITUTE(BD_TS!D3715," ",""),"-","/")</f>
        <v/>
      </c>
      <c r="C3716" s="158">
        <f>BD_TS!E3715</f>
        <v>0</v>
      </c>
      <c r="D3716" s="159">
        <f>BD_TS!F3715</f>
        <v>0</v>
      </c>
      <c r="E3716" s="160">
        <f>BD_TS!B3715</f>
        <v>0</v>
      </c>
      <c r="F3716" s="161">
        <f>BD_TS!C3715</f>
        <v>0</v>
      </c>
      <c r="G3716" s="187">
        <f>BD_TS!H3715</f>
        <v>0</v>
      </c>
      <c r="H3716" s="158" t="str">
        <f>IF($A3716=0,"",IFERROR(INDEX(BD_Gestão!A:A,MATCH('Banco de Dados'!$B3716,BD_Gestão!$B:$B,0)),"erro"))</f>
        <v/>
      </c>
      <c r="I3716" s="162" t="str">
        <f>IF($A3716=0,"",IFERROR(INDEX(BD_Gestão!E:E,MATCH('Banco de Dados'!$B3716,BD_Gestão!$B:$B,0)),"erro"))</f>
        <v/>
      </c>
      <c r="J3716" s="186" t="str">
        <f>IF($A3716=0,"",IFERROR(INDEX(BD_Gestão!B:B,MATCH('Banco de Dados'!$B3716,BD_Gestão!$B:$B,0)),"erro"))</f>
        <v/>
      </c>
      <c r="K3716" s="158" t="str">
        <f>IF($A3716=0,"",IFERROR(INDEX(BD_Gestão!C:C,MATCH('Banco de Dados'!$B3716,BD_Gestão!$B:$B,0)),"erro"))</f>
        <v/>
      </c>
      <c r="L3716" s="158" t="str">
        <f>IF($A3716=0,"",IFERROR(INDEX(BD_Gestão!H:H,MATCH('Banco de Dados'!$B3716,BD_Gestão!$B:$B,0)),"erro"))</f>
        <v/>
      </c>
      <c r="M3716" s="161" t="str">
        <f>IF($A3716=0,"",IFERROR(INDEX(BD_Gestão!F:F,MATCH('Banco de Dados'!$B3716,BD_Gestão!$B:$B,0)),"erro"))</f>
        <v/>
      </c>
      <c r="N3716" s="161" t="str">
        <f>IF($A3716=0,"",IFERROR(INDEX(BD_Gestão!J:J,MATCH('Banco de Dados'!$B3716,BD_Gestão!$B:$B,0)),"erro"))</f>
        <v/>
      </c>
      <c r="O3716" s="164" t="str">
        <f>IF($A3716=0,"",IFERROR(INDEX(BD_Gestão!K:K,MATCH('Banco de Dados'!$B3716,BD_Gestão!$B:$B,0)),"erro"))</f>
        <v/>
      </c>
      <c r="P3716" s="169" t="str">
        <f t="shared" si="230"/>
        <v/>
      </c>
      <c r="Q3716" s="170" t="str">
        <f t="shared" si="231"/>
        <v/>
      </c>
      <c r="R3716" s="163" t="e">
        <f t="shared" si="228"/>
        <v>#VALUE!</v>
      </c>
      <c r="S3716" s="163" t="e">
        <f t="shared" si="229"/>
        <v>#VALUE!</v>
      </c>
      <c r="T3716" s="163" t="e">
        <f>INDEX(Controle!O:O,MATCH('Banco de Dados'!A3716,Controle!M:M,0))*E3716/100</f>
        <v>#N/A</v>
      </c>
    </row>
    <row r="3717" spans="1:20" hidden="1" x14ac:dyDescent="0.2">
      <c r="A3717" s="158">
        <f>BD_TS!A3716</f>
        <v>0</v>
      </c>
      <c r="B3717" s="158" t="str">
        <f>SUBSTITUTE(SUBSTITUTE(BD_TS!D3716," ",""),"-","/")</f>
        <v/>
      </c>
      <c r="C3717" s="158">
        <f>BD_TS!E3716</f>
        <v>0</v>
      </c>
      <c r="D3717" s="159">
        <f>BD_TS!F3716</f>
        <v>0</v>
      </c>
      <c r="E3717" s="160">
        <f>BD_TS!B3716</f>
        <v>0</v>
      </c>
      <c r="F3717" s="161">
        <f>BD_TS!C3716</f>
        <v>0</v>
      </c>
      <c r="G3717" s="187">
        <f>BD_TS!H3716</f>
        <v>0</v>
      </c>
      <c r="H3717" s="158" t="str">
        <f>IF($A3717=0,"",IFERROR(INDEX(BD_Gestão!A:A,MATCH('Banco de Dados'!$B3717,BD_Gestão!$B:$B,0)),"erro"))</f>
        <v/>
      </c>
      <c r="I3717" s="162" t="str">
        <f>IF($A3717=0,"",IFERROR(INDEX(BD_Gestão!E:E,MATCH('Banco de Dados'!$B3717,BD_Gestão!$B:$B,0)),"erro"))</f>
        <v/>
      </c>
      <c r="J3717" s="186" t="str">
        <f>IF($A3717=0,"",IFERROR(INDEX(BD_Gestão!B:B,MATCH('Banco de Dados'!$B3717,BD_Gestão!$B:$B,0)),"erro"))</f>
        <v/>
      </c>
      <c r="K3717" s="158" t="str">
        <f>IF($A3717=0,"",IFERROR(INDEX(BD_Gestão!C:C,MATCH('Banco de Dados'!$B3717,BD_Gestão!$B:$B,0)),"erro"))</f>
        <v/>
      </c>
      <c r="L3717" s="158" t="str">
        <f>IF($A3717=0,"",IFERROR(INDEX(BD_Gestão!H:H,MATCH('Banco de Dados'!$B3717,BD_Gestão!$B:$B,0)),"erro"))</f>
        <v/>
      </c>
      <c r="M3717" s="161" t="str">
        <f>IF($A3717=0,"",IFERROR(INDEX(BD_Gestão!F:F,MATCH('Banco de Dados'!$B3717,BD_Gestão!$B:$B,0)),"erro"))</f>
        <v/>
      </c>
      <c r="N3717" s="161" t="str">
        <f>IF($A3717=0,"",IFERROR(INDEX(BD_Gestão!J:J,MATCH('Banco de Dados'!$B3717,BD_Gestão!$B:$B,0)),"erro"))</f>
        <v/>
      </c>
      <c r="O3717" s="164" t="str">
        <f>IF($A3717=0,"",IFERROR(INDEX(BD_Gestão!K:K,MATCH('Banco de Dados'!$B3717,BD_Gestão!$B:$B,0)),"erro"))</f>
        <v/>
      </c>
      <c r="P3717" s="169" t="str">
        <f t="shared" si="230"/>
        <v/>
      </c>
      <c r="Q3717" s="170" t="str">
        <f t="shared" si="231"/>
        <v/>
      </c>
      <c r="R3717" s="163" t="e">
        <f t="shared" ref="R3717:R3780" si="232">MONTH(I3717)</f>
        <v>#VALUE!</v>
      </c>
      <c r="S3717" s="163" t="e">
        <f t="shared" ref="S3717:S3780" si="233">YEAR(I3717)</f>
        <v>#VALUE!</v>
      </c>
      <c r="T3717" s="163" t="e">
        <f>INDEX(Controle!O:O,MATCH('Banco de Dados'!A3717,Controle!M:M,0))*E3717/100</f>
        <v>#N/A</v>
      </c>
    </row>
    <row r="3718" spans="1:20" hidden="1" x14ac:dyDescent="0.2">
      <c r="A3718" s="158">
        <f>BD_TS!A3717</f>
        <v>0</v>
      </c>
      <c r="B3718" s="158" t="str">
        <f>SUBSTITUTE(SUBSTITUTE(BD_TS!D3717," ",""),"-","/")</f>
        <v/>
      </c>
      <c r="C3718" s="158">
        <f>BD_TS!E3717</f>
        <v>0</v>
      </c>
      <c r="D3718" s="159">
        <f>BD_TS!F3717</f>
        <v>0</v>
      </c>
      <c r="E3718" s="160">
        <f>BD_TS!B3717</f>
        <v>0</v>
      </c>
      <c r="F3718" s="161">
        <f>BD_TS!C3717</f>
        <v>0</v>
      </c>
      <c r="G3718" s="187">
        <f>BD_TS!H3717</f>
        <v>0</v>
      </c>
      <c r="H3718" s="158" t="str">
        <f>IF($A3718=0,"",IFERROR(INDEX(BD_Gestão!A:A,MATCH('Banco de Dados'!$B3718,BD_Gestão!$B:$B,0)),"erro"))</f>
        <v/>
      </c>
      <c r="I3718" s="162" t="str">
        <f>IF($A3718=0,"",IFERROR(INDEX(BD_Gestão!E:E,MATCH('Banco de Dados'!$B3718,BD_Gestão!$B:$B,0)),"erro"))</f>
        <v/>
      </c>
      <c r="J3718" s="186" t="str">
        <f>IF($A3718=0,"",IFERROR(INDEX(BD_Gestão!B:B,MATCH('Banco de Dados'!$B3718,BD_Gestão!$B:$B,0)),"erro"))</f>
        <v/>
      </c>
      <c r="K3718" s="158" t="str">
        <f>IF($A3718=0,"",IFERROR(INDEX(BD_Gestão!C:C,MATCH('Banco de Dados'!$B3718,BD_Gestão!$B:$B,0)),"erro"))</f>
        <v/>
      </c>
      <c r="L3718" s="158" t="str">
        <f>IF($A3718=0,"",IFERROR(INDEX(BD_Gestão!H:H,MATCH('Banco de Dados'!$B3718,BD_Gestão!$B:$B,0)),"erro"))</f>
        <v/>
      </c>
      <c r="M3718" s="161" t="str">
        <f>IF($A3718=0,"",IFERROR(INDEX(BD_Gestão!F:F,MATCH('Banco de Dados'!$B3718,BD_Gestão!$B:$B,0)),"erro"))</f>
        <v/>
      </c>
      <c r="N3718" s="161" t="str">
        <f>IF($A3718=0,"",IFERROR(INDEX(BD_Gestão!J:J,MATCH('Banco de Dados'!$B3718,BD_Gestão!$B:$B,0)),"erro"))</f>
        <v/>
      </c>
      <c r="O3718" s="164" t="str">
        <f>IF($A3718=0,"",IFERROR(INDEX(BD_Gestão!K:K,MATCH('Banco de Dados'!$B3718,BD_Gestão!$B:$B,0)),"erro"))</f>
        <v/>
      </c>
      <c r="P3718" s="169" t="str">
        <f t="shared" ref="P3718:P3781" si="234">IF(OR(H3718="erro",H3718=""),"",E3718*(MIN(O3718,1)))</f>
        <v/>
      </c>
      <c r="Q3718" s="170" t="str">
        <f t="shared" ref="Q3718:Q3781" si="235">IF(OR(H3718="erro",H3718=""),"",E3718-P3718)</f>
        <v/>
      </c>
      <c r="R3718" s="163" t="e">
        <f t="shared" si="232"/>
        <v>#VALUE!</v>
      </c>
      <c r="S3718" s="163" t="e">
        <f t="shared" si="233"/>
        <v>#VALUE!</v>
      </c>
      <c r="T3718" s="163" t="e">
        <f>INDEX(Controle!O:O,MATCH('Banco de Dados'!A3718,Controle!M:M,0))*E3718/100</f>
        <v>#N/A</v>
      </c>
    </row>
    <row r="3719" spans="1:20" hidden="1" x14ac:dyDescent="0.2">
      <c r="A3719" s="158">
        <f>BD_TS!A3718</f>
        <v>0</v>
      </c>
      <c r="B3719" s="158" t="str">
        <f>SUBSTITUTE(SUBSTITUTE(BD_TS!D3718," ",""),"-","/")</f>
        <v/>
      </c>
      <c r="C3719" s="158">
        <f>BD_TS!E3718</f>
        <v>0</v>
      </c>
      <c r="D3719" s="159">
        <f>BD_TS!F3718</f>
        <v>0</v>
      </c>
      <c r="E3719" s="160">
        <f>BD_TS!B3718</f>
        <v>0</v>
      </c>
      <c r="F3719" s="161">
        <f>BD_TS!C3718</f>
        <v>0</v>
      </c>
      <c r="G3719" s="187">
        <f>BD_TS!H3718</f>
        <v>0</v>
      </c>
      <c r="H3719" s="158" t="str">
        <f>IF($A3719=0,"",IFERROR(INDEX(BD_Gestão!A:A,MATCH('Banco de Dados'!$B3719,BD_Gestão!$B:$B,0)),"erro"))</f>
        <v/>
      </c>
      <c r="I3719" s="162" t="str">
        <f>IF($A3719=0,"",IFERROR(INDEX(BD_Gestão!E:E,MATCH('Banco de Dados'!$B3719,BD_Gestão!$B:$B,0)),"erro"))</f>
        <v/>
      </c>
      <c r="J3719" s="186" t="str">
        <f>IF($A3719=0,"",IFERROR(INDEX(BD_Gestão!B:B,MATCH('Banco de Dados'!$B3719,BD_Gestão!$B:$B,0)),"erro"))</f>
        <v/>
      </c>
      <c r="K3719" s="158" t="str">
        <f>IF($A3719=0,"",IFERROR(INDEX(BD_Gestão!C:C,MATCH('Banco de Dados'!$B3719,BD_Gestão!$B:$B,0)),"erro"))</f>
        <v/>
      </c>
      <c r="L3719" s="158" t="str">
        <f>IF($A3719=0,"",IFERROR(INDEX(BD_Gestão!H:H,MATCH('Banco de Dados'!$B3719,BD_Gestão!$B:$B,0)),"erro"))</f>
        <v/>
      </c>
      <c r="M3719" s="161" t="str">
        <f>IF($A3719=0,"",IFERROR(INDEX(BD_Gestão!F:F,MATCH('Banco de Dados'!$B3719,BD_Gestão!$B:$B,0)),"erro"))</f>
        <v/>
      </c>
      <c r="N3719" s="161" t="str">
        <f>IF($A3719=0,"",IFERROR(INDEX(BD_Gestão!J:J,MATCH('Banco de Dados'!$B3719,BD_Gestão!$B:$B,0)),"erro"))</f>
        <v/>
      </c>
      <c r="O3719" s="164" t="str">
        <f>IF($A3719=0,"",IFERROR(INDEX(BD_Gestão!K:K,MATCH('Banco de Dados'!$B3719,BD_Gestão!$B:$B,0)),"erro"))</f>
        <v/>
      </c>
      <c r="P3719" s="169" t="str">
        <f t="shared" si="234"/>
        <v/>
      </c>
      <c r="Q3719" s="170" t="str">
        <f t="shared" si="235"/>
        <v/>
      </c>
      <c r="R3719" s="163" t="e">
        <f t="shared" si="232"/>
        <v>#VALUE!</v>
      </c>
      <c r="S3719" s="163" t="e">
        <f t="shared" si="233"/>
        <v>#VALUE!</v>
      </c>
      <c r="T3719" s="163" t="e">
        <f>INDEX(Controle!O:O,MATCH('Banco de Dados'!A3719,Controle!M:M,0))*E3719/100</f>
        <v>#N/A</v>
      </c>
    </row>
    <row r="3720" spans="1:20" hidden="1" x14ac:dyDescent="0.2">
      <c r="A3720" s="158">
        <f>BD_TS!A3719</f>
        <v>0</v>
      </c>
      <c r="B3720" s="158" t="str">
        <f>SUBSTITUTE(SUBSTITUTE(BD_TS!D3719," ",""),"-","/")</f>
        <v/>
      </c>
      <c r="C3720" s="158">
        <f>BD_TS!E3719</f>
        <v>0</v>
      </c>
      <c r="D3720" s="159">
        <f>BD_TS!F3719</f>
        <v>0</v>
      </c>
      <c r="E3720" s="160">
        <f>BD_TS!B3719</f>
        <v>0</v>
      </c>
      <c r="F3720" s="161">
        <f>BD_TS!C3719</f>
        <v>0</v>
      </c>
      <c r="G3720" s="187">
        <f>BD_TS!H3719</f>
        <v>0</v>
      </c>
      <c r="H3720" s="158" t="str">
        <f>IF($A3720=0,"",IFERROR(INDEX(BD_Gestão!A:A,MATCH('Banco de Dados'!$B3720,BD_Gestão!$B:$B,0)),"erro"))</f>
        <v/>
      </c>
      <c r="I3720" s="162" t="str">
        <f>IF($A3720=0,"",IFERROR(INDEX(BD_Gestão!E:E,MATCH('Banco de Dados'!$B3720,BD_Gestão!$B:$B,0)),"erro"))</f>
        <v/>
      </c>
      <c r="J3720" s="186" t="str">
        <f>IF($A3720=0,"",IFERROR(INDEX(BD_Gestão!B:B,MATCH('Banco de Dados'!$B3720,BD_Gestão!$B:$B,0)),"erro"))</f>
        <v/>
      </c>
      <c r="K3720" s="158" t="str">
        <f>IF($A3720=0,"",IFERROR(INDEX(BD_Gestão!C:C,MATCH('Banco de Dados'!$B3720,BD_Gestão!$B:$B,0)),"erro"))</f>
        <v/>
      </c>
      <c r="L3720" s="158" t="str">
        <f>IF($A3720=0,"",IFERROR(INDEX(BD_Gestão!H:H,MATCH('Banco de Dados'!$B3720,BD_Gestão!$B:$B,0)),"erro"))</f>
        <v/>
      </c>
      <c r="M3720" s="161" t="str">
        <f>IF($A3720=0,"",IFERROR(INDEX(BD_Gestão!F:F,MATCH('Banco de Dados'!$B3720,BD_Gestão!$B:$B,0)),"erro"))</f>
        <v/>
      </c>
      <c r="N3720" s="161" t="str">
        <f>IF($A3720=0,"",IFERROR(INDEX(BD_Gestão!J:J,MATCH('Banco de Dados'!$B3720,BD_Gestão!$B:$B,0)),"erro"))</f>
        <v/>
      </c>
      <c r="O3720" s="164" t="str">
        <f>IF($A3720=0,"",IFERROR(INDEX(BD_Gestão!K:K,MATCH('Banco de Dados'!$B3720,BD_Gestão!$B:$B,0)),"erro"))</f>
        <v/>
      </c>
      <c r="P3720" s="169" t="str">
        <f t="shared" si="234"/>
        <v/>
      </c>
      <c r="Q3720" s="170" t="str">
        <f t="shared" si="235"/>
        <v/>
      </c>
      <c r="R3720" s="163" t="e">
        <f t="shared" si="232"/>
        <v>#VALUE!</v>
      </c>
      <c r="S3720" s="163" t="e">
        <f t="shared" si="233"/>
        <v>#VALUE!</v>
      </c>
      <c r="T3720" s="163" t="e">
        <f>INDEX(Controle!O:O,MATCH('Banco de Dados'!A3720,Controle!M:M,0))*E3720/100</f>
        <v>#N/A</v>
      </c>
    </row>
    <row r="3721" spans="1:20" hidden="1" x14ac:dyDescent="0.2">
      <c r="A3721" s="158">
        <f>BD_TS!A3720</f>
        <v>0</v>
      </c>
      <c r="B3721" s="158" t="str">
        <f>SUBSTITUTE(SUBSTITUTE(BD_TS!D3720," ",""),"-","/")</f>
        <v/>
      </c>
      <c r="C3721" s="158">
        <f>BD_TS!E3720</f>
        <v>0</v>
      </c>
      <c r="D3721" s="159">
        <f>BD_TS!F3720</f>
        <v>0</v>
      </c>
      <c r="E3721" s="160">
        <f>BD_TS!B3720</f>
        <v>0</v>
      </c>
      <c r="F3721" s="161">
        <f>BD_TS!C3720</f>
        <v>0</v>
      </c>
      <c r="G3721" s="187">
        <f>BD_TS!H3720</f>
        <v>0</v>
      </c>
      <c r="H3721" s="158" t="str">
        <f>IF($A3721=0,"",IFERROR(INDEX(BD_Gestão!A:A,MATCH('Banco de Dados'!$B3721,BD_Gestão!$B:$B,0)),"erro"))</f>
        <v/>
      </c>
      <c r="I3721" s="162" t="str">
        <f>IF($A3721=0,"",IFERROR(INDEX(BD_Gestão!E:E,MATCH('Banco de Dados'!$B3721,BD_Gestão!$B:$B,0)),"erro"))</f>
        <v/>
      </c>
      <c r="J3721" s="186" t="str">
        <f>IF($A3721=0,"",IFERROR(INDEX(BD_Gestão!B:B,MATCH('Banco de Dados'!$B3721,BD_Gestão!$B:$B,0)),"erro"))</f>
        <v/>
      </c>
      <c r="K3721" s="158" t="str">
        <f>IF($A3721=0,"",IFERROR(INDEX(BD_Gestão!C:C,MATCH('Banco de Dados'!$B3721,BD_Gestão!$B:$B,0)),"erro"))</f>
        <v/>
      </c>
      <c r="L3721" s="158" t="str">
        <f>IF($A3721=0,"",IFERROR(INDEX(BD_Gestão!H:H,MATCH('Banco de Dados'!$B3721,BD_Gestão!$B:$B,0)),"erro"))</f>
        <v/>
      </c>
      <c r="M3721" s="161" t="str">
        <f>IF($A3721=0,"",IFERROR(INDEX(BD_Gestão!F:F,MATCH('Banco de Dados'!$B3721,BD_Gestão!$B:$B,0)),"erro"))</f>
        <v/>
      </c>
      <c r="N3721" s="161" t="str">
        <f>IF($A3721=0,"",IFERROR(INDEX(BD_Gestão!J:J,MATCH('Banco de Dados'!$B3721,BD_Gestão!$B:$B,0)),"erro"))</f>
        <v/>
      </c>
      <c r="O3721" s="164" t="str">
        <f>IF($A3721=0,"",IFERROR(INDEX(BD_Gestão!K:K,MATCH('Banco de Dados'!$B3721,BD_Gestão!$B:$B,0)),"erro"))</f>
        <v/>
      </c>
      <c r="P3721" s="169" t="str">
        <f t="shared" si="234"/>
        <v/>
      </c>
      <c r="Q3721" s="170" t="str">
        <f t="shared" si="235"/>
        <v/>
      </c>
      <c r="R3721" s="163" t="e">
        <f t="shared" si="232"/>
        <v>#VALUE!</v>
      </c>
      <c r="S3721" s="163" t="e">
        <f t="shared" si="233"/>
        <v>#VALUE!</v>
      </c>
      <c r="T3721" s="163" t="e">
        <f>INDEX(Controle!O:O,MATCH('Banco de Dados'!A3721,Controle!M:M,0))*E3721/100</f>
        <v>#N/A</v>
      </c>
    </row>
    <row r="3722" spans="1:20" hidden="1" x14ac:dyDescent="0.2">
      <c r="A3722" s="158">
        <f>BD_TS!A3721</f>
        <v>0</v>
      </c>
      <c r="B3722" s="158" t="str">
        <f>SUBSTITUTE(SUBSTITUTE(BD_TS!D3721," ",""),"-","/")</f>
        <v/>
      </c>
      <c r="C3722" s="158">
        <f>BD_TS!E3721</f>
        <v>0</v>
      </c>
      <c r="D3722" s="159">
        <f>BD_TS!F3721</f>
        <v>0</v>
      </c>
      <c r="E3722" s="160">
        <f>BD_TS!B3721</f>
        <v>0</v>
      </c>
      <c r="F3722" s="161">
        <f>BD_TS!C3721</f>
        <v>0</v>
      </c>
      <c r="G3722" s="187">
        <f>BD_TS!H3721</f>
        <v>0</v>
      </c>
      <c r="H3722" s="158" t="str">
        <f>IF($A3722=0,"",IFERROR(INDEX(BD_Gestão!A:A,MATCH('Banco de Dados'!$B3722,BD_Gestão!$B:$B,0)),"erro"))</f>
        <v/>
      </c>
      <c r="I3722" s="162" t="str">
        <f>IF($A3722=0,"",IFERROR(INDEX(BD_Gestão!E:E,MATCH('Banco de Dados'!$B3722,BD_Gestão!$B:$B,0)),"erro"))</f>
        <v/>
      </c>
      <c r="J3722" s="186" t="str">
        <f>IF($A3722=0,"",IFERROR(INDEX(BD_Gestão!B:B,MATCH('Banco de Dados'!$B3722,BD_Gestão!$B:$B,0)),"erro"))</f>
        <v/>
      </c>
      <c r="K3722" s="158" t="str">
        <f>IF($A3722=0,"",IFERROR(INDEX(BD_Gestão!C:C,MATCH('Banco de Dados'!$B3722,BD_Gestão!$B:$B,0)),"erro"))</f>
        <v/>
      </c>
      <c r="L3722" s="158" t="str">
        <f>IF($A3722=0,"",IFERROR(INDEX(BD_Gestão!H:H,MATCH('Banco de Dados'!$B3722,BD_Gestão!$B:$B,0)),"erro"))</f>
        <v/>
      </c>
      <c r="M3722" s="161" t="str">
        <f>IF($A3722=0,"",IFERROR(INDEX(BD_Gestão!F:F,MATCH('Banco de Dados'!$B3722,BD_Gestão!$B:$B,0)),"erro"))</f>
        <v/>
      </c>
      <c r="N3722" s="161" t="str">
        <f>IF($A3722=0,"",IFERROR(INDEX(BD_Gestão!J:J,MATCH('Banco de Dados'!$B3722,BD_Gestão!$B:$B,0)),"erro"))</f>
        <v/>
      </c>
      <c r="O3722" s="164" t="str">
        <f>IF($A3722=0,"",IFERROR(INDEX(BD_Gestão!K:K,MATCH('Banco de Dados'!$B3722,BD_Gestão!$B:$B,0)),"erro"))</f>
        <v/>
      </c>
      <c r="P3722" s="169" t="str">
        <f t="shared" si="234"/>
        <v/>
      </c>
      <c r="Q3722" s="170" t="str">
        <f t="shared" si="235"/>
        <v/>
      </c>
      <c r="R3722" s="163" t="e">
        <f t="shared" si="232"/>
        <v>#VALUE!</v>
      </c>
      <c r="S3722" s="163" t="e">
        <f t="shared" si="233"/>
        <v>#VALUE!</v>
      </c>
      <c r="T3722" s="163" t="e">
        <f>INDEX(Controle!O:O,MATCH('Banco de Dados'!A3722,Controle!M:M,0))*E3722/100</f>
        <v>#N/A</v>
      </c>
    </row>
    <row r="3723" spans="1:20" hidden="1" x14ac:dyDescent="0.2">
      <c r="A3723" s="158">
        <f>BD_TS!A3722</f>
        <v>0</v>
      </c>
      <c r="B3723" s="158" t="str">
        <f>SUBSTITUTE(SUBSTITUTE(BD_TS!D3722," ",""),"-","/")</f>
        <v/>
      </c>
      <c r="C3723" s="158">
        <f>BD_TS!E3722</f>
        <v>0</v>
      </c>
      <c r="D3723" s="159">
        <f>BD_TS!F3722</f>
        <v>0</v>
      </c>
      <c r="E3723" s="160">
        <f>BD_TS!B3722</f>
        <v>0</v>
      </c>
      <c r="F3723" s="161">
        <f>BD_TS!C3722</f>
        <v>0</v>
      </c>
      <c r="G3723" s="187">
        <f>BD_TS!H3722</f>
        <v>0</v>
      </c>
      <c r="H3723" s="158" t="str">
        <f>IF($A3723=0,"",IFERROR(INDEX(BD_Gestão!A:A,MATCH('Banco de Dados'!$B3723,BD_Gestão!$B:$B,0)),"erro"))</f>
        <v/>
      </c>
      <c r="I3723" s="162" t="str">
        <f>IF($A3723=0,"",IFERROR(INDEX(BD_Gestão!E:E,MATCH('Banco de Dados'!$B3723,BD_Gestão!$B:$B,0)),"erro"))</f>
        <v/>
      </c>
      <c r="J3723" s="186" t="str">
        <f>IF($A3723=0,"",IFERROR(INDEX(BD_Gestão!B:B,MATCH('Banco de Dados'!$B3723,BD_Gestão!$B:$B,0)),"erro"))</f>
        <v/>
      </c>
      <c r="K3723" s="158" t="str">
        <f>IF($A3723=0,"",IFERROR(INDEX(BD_Gestão!C:C,MATCH('Banco de Dados'!$B3723,BD_Gestão!$B:$B,0)),"erro"))</f>
        <v/>
      </c>
      <c r="L3723" s="158" t="str">
        <f>IF($A3723=0,"",IFERROR(INDEX(BD_Gestão!H:H,MATCH('Banco de Dados'!$B3723,BD_Gestão!$B:$B,0)),"erro"))</f>
        <v/>
      </c>
      <c r="M3723" s="161" t="str">
        <f>IF($A3723=0,"",IFERROR(INDEX(BD_Gestão!F:F,MATCH('Banco de Dados'!$B3723,BD_Gestão!$B:$B,0)),"erro"))</f>
        <v/>
      </c>
      <c r="N3723" s="161" t="str">
        <f>IF($A3723=0,"",IFERROR(INDEX(BD_Gestão!J:J,MATCH('Banco de Dados'!$B3723,BD_Gestão!$B:$B,0)),"erro"))</f>
        <v/>
      </c>
      <c r="O3723" s="164" t="str">
        <f>IF($A3723=0,"",IFERROR(INDEX(BD_Gestão!K:K,MATCH('Banco de Dados'!$B3723,BD_Gestão!$B:$B,0)),"erro"))</f>
        <v/>
      </c>
      <c r="P3723" s="169" t="str">
        <f t="shared" si="234"/>
        <v/>
      </c>
      <c r="Q3723" s="170" t="str">
        <f t="shared" si="235"/>
        <v/>
      </c>
      <c r="R3723" s="163" t="e">
        <f t="shared" si="232"/>
        <v>#VALUE!</v>
      </c>
      <c r="S3723" s="163" t="e">
        <f t="shared" si="233"/>
        <v>#VALUE!</v>
      </c>
      <c r="T3723" s="163" t="e">
        <f>INDEX(Controle!O:O,MATCH('Banco de Dados'!A3723,Controle!M:M,0))*E3723/100</f>
        <v>#N/A</v>
      </c>
    </row>
    <row r="3724" spans="1:20" hidden="1" x14ac:dyDescent="0.2">
      <c r="A3724" s="158">
        <f>BD_TS!A3723</f>
        <v>0</v>
      </c>
      <c r="B3724" s="158" t="str">
        <f>SUBSTITUTE(SUBSTITUTE(BD_TS!D3723," ",""),"-","/")</f>
        <v/>
      </c>
      <c r="C3724" s="158">
        <f>BD_TS!E3723</f>
        <v>0</v>
      </c>
      <c r="D3724" s="159">
        <f>BD_TS!F3723</f>
        <v>0</v>
      </c>
      <c r="E3724" s="160">
        <f>BD_TS!B3723</f>
        <v>0</v>
      </c>
      <c r="F3724" s="161">
        <f>BD_TS!C3723</f>
        <v>0</v>
      </c>
      <c r="G3724" s="187">
        <f>BD_TS!H3723</f>
        <v>0</v>
      </c>
      <c r="H3724" s="158" t="str">
        <f>IF($A3724=0,"",IFERROR(INDEX(BD_Gestão!A:A,MATCH('Banco de Dados'!$B3724,BD_Gestão!$B:$B,0)),"erro"))</f>
        <v/>
      </c>
      <c r="I3724" s="162" t="str">
        <f>IF($A3724=0,"",IFERROR(INDEX(BD_Gestão!E:E,MATCH('Banco de Dados'!$B3724,BD_Gestão!$B:$B,0)),"erro"))</f>
        <v/>
      </c>
      <c r="J3724" s="186" t="str">
        <f>IF($A3724=0,"",IFERROR(INDEX(BD_Gestão!B:B,MATCH('Banco de Dados'!$B3724,BD_Gestão!$B:$B,0)),"erro"))</f>
        <v/>
      </c>
      <c r="K3724" s="158" t="str">
        <f>IF($A3724=0,"",IFERROR(INDEX(BD_Gestão!C:C,MATCH('Banco de Dados'!$B3724,BD_Gestão!$B:$B,0)),"erro"))</f>
        <v/>
      </c>
      <c r="L3724" s="158" t="str">
        <f>IF($A3724=0,"",IFERROR(INDEX(BD_Gestão!H:H,MATCH('Banco de Dados'!$B3724,BD_Gestão!$B:$B,0)),"erro"))</f>
        <v/>
      </c>
      <c r="M3724" s="161" t="str">
        <f>IF($A3724=0,"",IFERROR(INDEX(BD_Gestão!F:F,MATCH('Banco de Dados'!$B3724,BD_Gestão!$B:$B,0)),"erro"))</f>
        <v/>
      </c>
      <c r="N3724" s="161" t="str">
        <f>IF($A3724=0,"",IFERROR(INDEX(BD_Gestão!J:J,MATCH('Banco de Dados'!$B3724,BD_Gestão!$B:$B,0)),"erro"))</f>
        <v/>
      </c>
      <c r="O3724" s="164" t="str">
        <f>IF($A3724=0,"",IFERROR(INDEX(BD_Gestão!K:K,MATCH('Banco de Dados'!$B3724,BD_Gestão!$B:$B,0)),"erro"))</f>
        <v/>
      </c>
      <c r="P3724" s="169" t="str">
        <f t="shared" si="234"/>
        <v/>
      </c>
      <c r="Q3724" s="170" t="str">
        <f t="shared" si="235"/>
        <v/>
      </c>
      <c r="R3724" s="163" t="e">
        <f t="shared" si="232"/>
        <v>#VALUE!</v>
      </c>
      <c r="S3724" s="163" t="e">
        <f t="shared" si="233"/>
        <v>#VALUE!</v>
      </c>
      <c r="T3724" s="163" t="e">
        <f>INDEX(Controle!O:O,MATCH('Banco de Dados'!A3724,Controle!M:M,0))*E3724/100</f>
        <v>#N/A</v>
      </c>
    </row>
    <row r="3725" spans="1:20" hidden="1" x14ac:dyDescent="0.2">
      <c r="A3725" s="158">
        <f>BD_TS!A3724</f>
        <v>0</v>
      </c>
      <c r="B3725" s="158" t="str">
        <f>SUBSTITUTE(SUBSTITUTE(BD_TS!D3724," ",""),"-","/")</f>
        <v/>
      </c>
      <c r="C3725" s="158">
        <f>BD_TS!E3724</f>
        <v>0</v>
      </c>
      <c r="D3725" s="159">
        <f>BD_TS!F3724</f>
        <v>0</v>
      </c>
      <c r="E3725" s="160">
        <f>BD_TS!B3724</f>
        <v>0</v>
      </c>
      <c r="F3725" s="161">
        <f>BD_TS!C3724</f>
        <v>0</v>
      </c>
      <c r="G3725" s="187">
        <f>BD_TS!H3724</f>
        <v>0</v>
      </c>
      <c r="H3725" s="158" t="str">
        <f>IF($A3725=0,"",IFERROR(INDEX(BD_Gestão!A:A,MATCH('Banco de Dados'!$B3725,BD_Gestão!$B:$B,0)),"erro"))</f>
        <v/>
      </c>
      <c r="I3725" s="162" t="str">
        <f>IF($A3725=0,"",IFERROR(INDEX(BD_Gestão!E:E,MATCH('Banco de Dados'!$B3725,BD_Gestão!$B:$B,0)),"erro"))</f>
        <v/>
      </c>
      <c r="J3725" s="186" t="str">
        <f>IF($A3725=0,"",IFERROR(INDEX(BD_Gestão!B:B,MATCH('Banco de Dados'!$B3725,BD_Gestão!$B:$B,0)),"erro"))</f>
        <v/>
      </c>
      <c r="K3725" s="158" t="str">
        <f>IF($A3725=0,"",IFERROR(INDEX(BD_Gestão!C:C,MATCH('Banco de Dados'!$B3725,BD_Gestão!$B:$B,0)),"erro"))</f>
        <v/>
      </c>
      <c r="L3725" s="158" t="str">
        <f>IF($A3725=0,"",IFERROR(INDEX(BD_Gestão!H:H,MATCH('Banco de Dados'!$B3725,BD_Gestão!$B:$B,0)),"erro"))</f>
        <v/>
      </c>
      <c r="M3725" s="161" t="str">
        <f>IF($A3725=0,"",IFERROR(INDEX(BD_Gestão!F:F,MATCH('Banco de Dados'!$B3725,BD_Gestão!$B:$B,0)),"erro"))</f>
        <v/>
      </c>
      <c r="N3725" s="161" t="str">
        <f>IF($A3725=0,"",IFERROR(INDEX(BD_Gestão!J:J,MATCH('Banco de Dados'!$B3725,BD_Gestão!$B:$B,0)),"erro"))</f>
        <v/>
      </c>
      <c r="O3725" s="164" t="str">
        <f>IF($A3725=0,"",IFERROR(INDEX(BD_Gestão!K:K,MATCH('Banco de Dados'!$B3725,BD_Gestão!$B:$B,0)),"erro"))</f>
        <v/>
      </c>
      <c r="P3725" s="169" t="str">
        <f t="shared" si="234"/>
        <v/>
      </c>
      <c r="Q3725" s="170" t="str">
        <f t="shared" si="235"/>
        <v/>
      </c>
      <c r="R3725" s="163" t="e">
        <f t="shared" si="232"/>
        <v>#VALUE!</v>
      </c>
      <c r="S3725" s="163" t="e">
        <f t="shared" si="233"/>
        <v>#VALUE!</v>
      </c>
      <c r="T3725" s="163" t="e">
        <f>INDEX(Controle!O:O,MATCH('Banco de Dados'!A3725,Controle!M:M,0))*E3725/100</f>
        <v>#N/A</v>
      </c>
    </row>
    <row r="3726" spans="1:20" hidden="1" x14ac:dyDescent="0.2">
      <c r="A3726" s="158">
        <f>BD_TS!A3725</f>
        <v>0</v>
      </c>
      <c r="B3726" s="158" t="str">
        <f>SUBSTITUTE(SUBSTITUTE(BD_TS!D3725," ",""),"-","/")</f>
        <v/>
      </c>
      <c r="C3726" s="158">
        <f>BD_TS!E3725</f>
        <v>0</v>
      </c>
      <c r="D3726" s="159">
        <f>BD_TS!F3725</f>
        <v>0</v>
      </c>
      <c r="E3726" s="160">
        <f>BD_TS!B3725</f>
        <v>0</v>
      </c>
      <c r="F3726" s="161">
        <f>BD_TS!C3725</f>
        <v>0</v>
      </c>
      <c r="G3726" s="187">
        <f>BD_TS!H3725</f>
        <v>0</v>
      </c>
      <c r="H3726" s="158" t="str">
        <f>IF($A3726=0,"",IFERROR(INDEX(BD_Gestão!A:A,MATCH('Banco de Dados'!$B3726,BD_Gestão!$B:$B,0)),"erro"))</f>
        <v/>
      </c>
      <c r="I3726" s="162" t="str">
        <f>IF($A3726=0,"",IFERROR(INDEX(BD_Gestão!E:E,MATCH('Banco de Dados'!$B3726,BD_Gestão!$B:$B,0)),"erro"))</f>
        <v/>
      </c>
      <c r="J3726" s="186" t="str">
        <f>IF($A3726=0,"",IFERROR(INDEX(BD_Gestão!B:B,MATCH('Banco de Dados'!$B3726,BD_Gestão!$B:$B,0)),"erro"))</f>
        <v/>
      </c>
      <c r="K3726" s="158" t="str">
        <f>IF($A3726=0,"",IFERROR(INDEX(BD_Gestão!C:C,MATCH('Banco de Dados'!$B3726,BD_Gestão!$B:$B,0)),"erro"))</f>
        <v/>
      </c>
      <c r="L3726" s="158" t="str">
        <f>IF($A3726=0,"",IFERROR(INDEX(BD_Gestão!H:H,MATCH('Banco de Dados'!$B3726,BD_Gestão!$B:$B,0)),"erro"))</f>
        <v/>
      </c>
      <c r="M3726" s="161" t="str">
        <f>IF($A3726=0,"",IFERROR(INDEX(BD_Gestão!F:F,MATCH('Banco de Dados'!$B3726,BD_Gestão!$B:$B,0)),"erro"))</f>
        <v/>
      </c>
      <c r="N3726" s="161" t="str">
        <f>IF($A3726=0,"",IFERROR(INDEX(BD_Gestão!J:J,MATCH('Banco de Dados'!$B3726,BD_Gestão!$B:$B,0)),"erro"))</f>
        <v/>
      </c>
      <c r="O3726" s="164" t="str">
        <f>IF($A3726=0,"",IFERROR(INDEX(BD_Gestão!K:K,MATCH('Banco de Dados'!$B3726,BD_Gestão!$B:$B,0)),"erro"))</f>
        <v/>
      </c>
      <c r="P3726" s="169" t="str">
        <f t="shared" si="234"/>
        <v/>
      </c>
      <c r="Q3726" s="170" t="str">
        <f t="shared" si="235"/>
        <v/>
      </c>
      <c r="R3726" s="163" t="e">
        <f t="shared" si="232"/>
        <v>#VALUE!</v>
      </c>
      <c r="S3726" s="163" t="e">
        <f t="shared" si="233"/>
        <v>#VALUE!</v>
      </c>
      <c r="T3726" s="163" t="e">
        <f>INDEX(Controle!O:O,MATCH('Banco de Dados'!A3726,Controle!M:M,0))*E3726/100</f>
        <v>#N/A</v>
      </c>
    </row>
    <row r="3727" spans="1:20" hidden="1" x14ac:dyDescent="0.2">
      <c r="A3727" s="158">
        <f>BD_TS!A3726</f>
        <v>0</v>
      </c>
      <c r="B3727" s="158" t="str">
        <f>SUBSTITUTE(SUBSTITUTE(BD_TS!D3726," ",""),"-","/")</f>
        <v/>
      </c>
      <c r="C3727" s="158">
        <f>BD_TS!E3726</f>
        <v>0</v>
      </c>
      <c r="D3727" s="159">
        <f>BD_TS!F3726</f>
        <v>0</v>
      </c>
      <c r="E3727" s="160">
        <f>BD_TS!B3726</f>
        <v>0</v>
      </c>
      <c r="F3727" s="161">
        <f>BD_TS!C3726</f>
        <v>0</v>
      </c>
      <c r="G3727" s="187">
        <f>BD_TS!H3726</f>
        <v>0</v>
      </c>
      <c r="H3727" s="158" t="str">
        <f>IF($A3727=0,"",IFERROR(INDEX(BD_Gestão!A:A,MATCH('Banco de Dados'!$B3727,BD_Gestão!$B:$B,0)),"erro"))</f>
        <v/>
      </c>
      <c r="I3727" s="162" t="str">
        <f>IF($A3727=0,"",IFERROR(INDEX(BD_Gestão!E:E,MATCH('Banco de Dados'!$B3727,BD_Gestão!$B:$B,0)),"erro"))</f>
        <v/>
      </c>
      <c r="J3727" s="186" t="str">
        <f>IF($A3727=0,"",IFERROR(INDEX(BD_Gestão!B:B,MATCH('Banco de Dados'!$B3727,BD_Gestão!$B:$B,0)),"erro"))</f>
        <v/>
      </c>
      <c r="K3727" s="158" t="str">
        <f>IF($A3727=0,"",IFERROR(INDEX(BD_Gestão!C:C,MATCH('Banco de Dados'!$B3727,BD_Gestão!$B:$B,0)),"erro"))</f>
        <v/>
      </c>
      <c r="L3727" s="158" t="str">
        <f>IF($A3727=0,"",IFERROR(INDEX(BD_Gestão!H:H,MATCH('Banco de Dados'!$B3727,BD_Gestão!$B:$B,0)),"erro"))</f>
        <v/>
      </c>
      <c r="M3727" s="161" t="str">
        <f>IF($A3727=0,"",IFERROR(INDEX(BD_Gestão!F:F,MATCH('Banco de Dados'!$B3727,BD_Gestão!$B:$B,0)),"erro"))</f>
        <v/>
      </c>
      <c r="N3727" s="161" t="str">
        <f>IF($A3727=0,"",IFERROR(INDEX(BD_Gestão!J:J,MATCH('Banco de Dados'!$B3727,BD_Gestão!$B:$B,0)),"erro"))</f>
        <v/>
      </c>
      <c r="O3727" s="164" t="str">
        <f>IF($A3727=0,"",IFERROR(INDEX(BD_Gestão!K:K,MATCH('Banco de Dados'!$B3727,BD_Gestão!$B:$B,0)),"erro"))</f>
        <v/>
      </c>
      <c r="P3727" s="169" t="str">
        <f t="shared" si="234"/>
        <v/>
      </c>
      <c r="Q3727" s="170" t="str">
        <f t="shared" si="235"/>
        <v/>
      </c>
      <c r="R3727" s="163" t="e">
        <f t="shared" si="232"/>
        <v>#VALUE!</v>
      </c>
      <c r="S3727" s="163" t="e">
        <f t="shared" si="233"/>
        <v>#VALUE!</v>
      </c>
      <c r="T3727" s="163" t="e">
        <f>INDEX(Controle!O:O,MATCH('Banco de Dados'!A3727,Controle!M:M,0))*E3727/100</f>
        <v>#N/A</v>
      </c>
    </row>
    <row r="3728" spans="1:20" hidden="1" x14ac:dyDescent="0.2">
      <c r="A3728" s="158">
        <f>BD_TS!A3727</f>
        <v>0</v>
      </c>
      <c r="B3728" s="158" t="str">
        <f>SUBSTITUTE(SUBSTITUTE(BD_TS!D3727," ",""),"-","/")</f>
        <v/>
      </c>
      <c r="C3728" s="158">
        <f>BD_TS!E3727</f>
        <v>0</v>
      </c>
      <c r="D3728" s="159">
        <f>BD_TS!F3727</f>
        <v>0</v>
      </c>
      <c r="E3728" s="160">
        <f>BD_TS!B3727</f>
        <v>0</v>
      </c>
      <c r="F3728" s="161">
        <f>BD_TS!C3727</f>
        <v>0</v>
      </c>
      <c r="G3728" s="187">
        <f>BD_TS!H3727</f>
        <v>0</v>
      </c>
      <c r="H3728" s="158" t="str">
        <f>IF($A3728=0,"",IFERROR(INDEX(BD_Gestão!A:A,MATCH('Banco de Dados'!$B3728,BD_Gestão!$B:$B,0)),"erro"))</f>
        <v/>
      </c>
      <c r="I3728" s="162" t="str">
        <f>IF($A3728=0,"",IFERROR(INDEX(BD_Gestão!E:E,MATCH('Banco de Dados'!$B3728,BD_Gestão!$B:$B,0)),"erro"))</f>
        <v/>
      </c>
      <c r="J3728" s="186" t="str">
        <f>IF($A3728=0,"",IFERROR(INDEX(BD_Gestão!B:B,MATCH('Banco de Dados'!$B3728,BD_Gestão!$B:$B,0)),"erro"))</f>
        <v/>
      </c>
      <c r="K3728" s="158" t="str">
        <f>IF($A3728=0,"",IFERROR(INDEX(BD_Gestão!C:C,MATCH('Banco de Dados'!$B3728,BD_Gestão!$B:$B,0)),"erro"))</f>
        <v/>
      </c>
      <c r="L3728" s="158" t="str">
        <f>IF($A3728=0,"",IFERROR(INDEX(BD_Gestão!H:H,MATCH('Banco de Dados'!$B3728,BD_Gestão!$B:$B,0)),"erro"))</f>
        <v/>
      </c>
      <c r="M3728" s="161" t="str">
        <f>IF($A3728=0,"",IFERROR(INDEX(BD_Gestão!F:F,MATCH('Banco de Dados'!$B3728,BD_Gestão!$B:$B,0)),"erro"))</f>
        <v/>
      </c>
      <c r="N3728" s="161" t="str">
        <f>IF($A3728=0,"",IFERROR(INDEX(BD_Gestão!J:J,MATCH('Banco de Dados'!$B3728,BD_Gestão!$B:$B,0)),"erro"))</f>
        <v/>
      </c>
      <c r="O3728" s="164" t="str">
        <f>IF($A3728=0,"",IFERROR(INDEX(BD_Gestão!K:K,MATCH('Banco de Dados'!$B3728,BD_Gestão!$B:$B,0)),"erro"))</f>
        <v/>
      </c>
      <c r="P3728" s="169" t="str">
        <f t="shared" si="234"/>
        <v/>
      </c>
      <c r="Q3728" s="170" t="str">
        <f t="shared" si="235"/>
        <v/>
      </c>
      <c r="R3728" s="163" t="e">
        <f t="shared" si="232"/>
        <v>#VALUE!</v>
      </c>
      <c r="S3728" s="163" t="e">
        <f t="shared" si="233"/>
        <v>#VALUE!</v>
      </c>
      <c r="T3728" s="163" t="e">
        <f>INDEX(Controle!O:O,MATCH('Banco de Dados'!A3728,Controle!M:M,0))*E3728/100</f>
        <v>#N/A</v>
      </c>
    </row>
    <row r="3729" spans="1:20" hidden="1" x14ac:dyDescent="0.2">
      <c r="A3729" s="158">
        <f>BD_TS!A3728</f>
        <v>0</v>
      </c>
      <c r="B3729" s="158" t="str">
        <f>SUBSTITUTE(SUBSTITUTE(BD_TS!D3728," ",""),"-","/")</f>
        <v/>
      </c>
      <c r="C3729" s="158">
        <f>BD_TS!E3728</f>
        <v>0</v>
      </c>
      <c r="D3729" s="159">
        <f>BD_TS!F3728</f>
        <v>0</v>
      </c>
      <c r="E3729" s="160">
        <f>BD_TS!B3728</f>
        <v>0</v>
      </c>
      <c r="F3729" s="161">
        <f>BD_TS!C3728</f>
        <v>0</v>
      </c>
      <c r="G3729" s="187">
        <f>BD_TS!H3728</f>
        <v>0</v>
      </c>
      <c r="H3729" s="158" t="str">
        <f>IF($A3729=0,"",IFERROR(INDEX(BD_Gestão!A:A,MATCH('Banco de Dados'!$B3729,BD_Gestão!$B:$B,0)),"erro"))</f>
        <v/>
      </c>
      <c r="I3729" s="162" t="str">
        <f>IF($A3729=0,"",IFERROR(INDEX(BD_Gestão!E:E,MATCH('Banco de Dados'!$B3729,BD_Gestão!$B:$B,0)),"erro"))</f>
        <v/>
      </c>
      <c r="J3729" s="186" t="str">
        <f>IF($A3729=0,"",IFERROR(INDEX(BD_Gestão!B:B,MATCH('Banco de Dados'!$B3729,BD_Gestão!$B:$B,0)),"erro"))</f>
        <v/>
      </c>
      <c r="K3729" s="158" t="str">
        <f>IF($A3729=0,"",IFERROR(INDEX(BD_Gestão!C:C,MATCH('Banco de Dados'!$B3729,BD_Gestão!$B:$B,0)),"erro"))</f>
        <v/>
      </c>
      <c r="L3729" s="158" t="str">
        <f>IF($A3729=0,"",IFERROR(INDEX(BD_Gestão!H:H,MATCH('Banco de Dados'!$B3729,BD_Gestão!$B:$B,0)),"erro"))</f>
        <v/>
      </c>
      <c r="M3729" s="161" t="str">
        <f>IF($A3729=0,"",IFERROR(INDEX(BD_Gestão!F:F,MATCH('Banco de Dados'!$B3729,BD_Gestão!$B:$B,0)),"erro"))</f>
        <v/>
      </c>
      <c r="N3729" s="161" t="str">
        <f>IF($A3729=0,"",IFERROR(INDEX(BD_Gestão!J:J,MATCH('Banco de Dados'!$B3729,BD_Gestão!$B:$B,0)),"erro"))</f>
        <v/>
      </c>
      <c r="O3729" s="164" t="str">
        <f>IF($A3729=0,"",IFERROR(INDEX(BD_Gestão!K:K,MATCH('Banco de Dados'!$B3729,BD_Gestão!$B:$B,0)),"erro"))</f>
        <v/>
      </c>
      <c r="P3729" s="169" t="str">
        <f t="shared" si="234"/>
        <v/>
      </c>
      <c r="Q3729" s="170" t="str">
        <f t="shared" si="235"/>
        <v/>
      </c>
      <c r="R3729" s="163" t="e">
        <f t="shared" si="232"/>
        <v>#VALUE!</v>
      </c>
      <c r="S3729" s="163" t="e">
        <f t="shared" si="233"/>
        <v>#VALUE!</v>
      </c>
      <c r="T3729" s="163" t="e">
        <f>INDEX(Controle!O:O,MATCH('Banco de Dados'!A3729,Controle!M:M,0))*E3729/100</f>
        <v>#N/A</v>
      </c>
    </row>
    <row r="3730" spans="1:20" hidden="1" x14ac:dyDescent="0.2">
      <c r="A3730" s="158">
        <f>BD_TS!A3729</f>
        <v>0</v>
      </c>
      <c r="B3730" s="158" t="str">
        <f>SUBSTITUTE(SUBSTITUTE(BD_TS!D3729," ",""),"-","/")</f>
        <v/>
      </c>
      <c r="C3730" s="158">
        <f>BD_TS!E3729</f>
        <v>0</v>
      </c>
      <c r="D3730" s="159">
        <f>BD_TS!F3729</f>
        <v>0</v>
      </c>
      <c r="E3730" s="160">
        <f>BD_TS!B3729</f>
        <v>0</v>
      </c>
      <c r="F3730" s="161">
        <f>BD_TS!C3729</f>
        <v>0</v>
      </c>
      <c r="G3730" s="187">
        <f>BD_TS!H3729</f>
        <v>0</v>
      </c>
      <c r="H3730" s="158" t="str">
        <f>IF($A3730=0,"",IFERROR(INDEX(BD_Gestão!A:A,MATCH('Banco de Dados'!$B3730,BD_Gestão!$B:$B,0)),"erro"))</f>
        <v/>
      </c>
      <c r="I3730" s="162" t="str">
        <f>IF($A3730=0,"",IFERROR(INDEX(BD_Gestão!E:E,MATCH('Banco de Dados'!$B3730,BD_Gestão!$B:$B,0)),"erro"))</f>
        <v/>
      </c>
      <c r="J3730" s="186" t="str">
        <f>IF($A3730=0,"",IFERROR(INDEX(BD_Gestão!B:B,MATCH('Banco de Dados'!$B3730,BD_Gestão!$B:$B,0)),"erro"))</f>
        <v/>
      </c>
      <c r="K3730" s="158" t="str">
        <f>IF($A3730=0,"",IFERROR(INDEX(BD_Gestão!C:C,MATCH('Banco de Dados'!$B3730,BD_Gestão!$B:$B,0)),"erro"))</f>
        <v/>
      </c>
      <c r="L3730" s="158" t="str">
        <f>IF($A3730=0,"",IFERROR(INDEX(BD_Gestão!H:H,MATCH('Banco de Dados'!$B3730,BD_Gestão!$B:$B,0)),"erro"))</f>
        <v/>
      </c>
      <c r="M3730" s="161" t="str">
        <f>IF($A3730=0,"",IFERROR(INDEX(BD_Gestão!F:F,MATCH('Banco de Dados'!$B3730,BD_Gestão!$B:$B,0)),"erro"))</f>
        <v/>
      </c>
      <c r="N3730" s="161" t="str">
        <f>IF($A3730=0,"",IFERROR(INDEX(BD_Gestão!J:J,MATCH('Banco de Dados'!$B3730,BD_Gestão!$B:$B,0)),"erro"))</f>
        <v/>
      </c>
      <c r="O3730" s="164" t="str">
        <f>IF($A3730=0,"",IFERROR(INDEX(BD_Gestão!K:K,MATCH('Banco de Dados'!$B3730,BD_Gestão!$B:$B,0)),"erro"))</f>
        <v/>
      </c>
      <c r="P3730" s="169" t="str">
        <f t="shared" si="234"/>
        <v/>
      </c>
      <c r="Q3730" s="170" t="str">
        <f t="shared" si="235"/>
        <v/>
      </c>
      <c r="R3730" s="163" t="e">
        <f t="shared" si="232"/>
        <v>#VALUE!</v>
      </c>
      <c r="S3730" s="163" t="e">
        <f t="shared" si="233"/>
        <v>#VALUE!</v>
      </c>
      <c r="T3730" s="163" t="e">
        <f>INDEX(Controle!O:O,MATCH('Banco de Dados'!A3730,Controle!M:M,0))*E3730/100</f>
        <v>#N/A</v>
      </c>
    </row>
    <row r="3731" spans="1:20" hidden="1" x14ac:dyDescent="0.2">
      <c r="A3731" s="158">
        <f>BD_TS!A3730</f>
        <v>0</v>
      </c>
      <c r="B3731" s="158" t="str">
        <f>SUBSTITUTE(SUBSTITUTE(BD_TS!D3730," ",""),"-","/")</f>
        <v/>
      </c>
      <c r="C3731" s="158">
        <f>BD_TS!E3730</f>
        <v>0</v>
      </c>
      <c r="D3731" s="159">
        <f>BD_TS!F3730</f>
        <v>0</v>
      </c>
      <c r="E3731" s="160">
        <f>BD_TS!B3730</f>
        <v>0</v>
      </c>
      <c r="F3731" s="161">
        <f>BD_TS!C3730</f>
        <v>0</v>
      </c>
      <c r="G3731" s="187">
        <f>BD_TS!H3730</f>
        <v>0</v>
      </c>
      <c r="H3731" s="158" t="str">
        <f>IF($A3731=0,"",IFERROR(INDEX(BD_Gestão!A:A,MATCH('Banco de Dados'!$B3731,BD_Gestão!$B:$B,0)),"erro"))</f>
        <v/>
      </c>
      <c r="I3731" s="162" t="str">
        <f>IF($A3731=0,"",IFERROR(INDEX(BD_Gestão!E:E,MATCH('Banco de Dados'!$B3731,BD_Gestão!$B:$B,0)),"erro"))</f>
        <v/>
      </c>
      <c r="J3731" s="186" t="str">
        <f>IF($A3731=0,"",IFERROR(INDEX(BD_Gestão!B:B,MATCH('Banco de Dados'!$B3731,BD_Gestão!$B:$B,0)),"erro"))</f>
        <v/>
      </c>
      <c r="K3731" s="158" t="str">
        <f>IF($A3731=0,"",IFERROR(INDEX(BD_Gestão!C:C,MATCH('Banco de Dados'!$B3731,BD_Gestão!$B:$B,0)),"erro"))</f>
        <v/>
      </c>
      <c r="L3731" s="158" t="str">
        <f>IF($A3731=0,"",IFERROR(INDEX(BD_Gestão!H:H,MATCH('Banco de Dados'!$B3731,BD_Gestão!$B:$B,0)),"erro"))</f>
        <v/>
      </c>
      <c r="M3731" s="161" t="str">
        <f>IF($A3731=0,"",IFERROR(INDEX(BD_Gestão!F:F,MATCH('Banco de Dados'!$B3731,BD_Gestão!$B:$B,0)),"erro"))</f>
        <v/>
      </c>
      <c r="N3731" s="161" t="str">
        <f>IF($A3731=0,"",IFERROR(INDEX(BD_Gestão!J:J,MATCH('Banco de Dados'!$B3731,BD_Gestão!$B:$B,0)),"erro"))</f>
        <v/>
      </c>
      <c r="O3731" s="164" t="str">
        <f>IF($A3731=0,"",IFERROR(INDEX(BD_Gestão!K:K,MATCH('Banco de Dados'!$B3731,BD_Gestão!$B:$B,0)),"erro"))</f>
        <v/>
      </c>
      <c r="P3731" s="169" t="str">
        <f t="shared" si="234"/>
        <v/>
      </c>
      <c r="Q3731" s="170" t="str">
        <f t="shared" si="235"/>
        <v/>
      </c>
      <c r="R3731" s="163" t="e">
        <f t="shared" si="232"/>
        <v>#VALUE!</v>
      </c>
      <c r="S3731" s="163" t="e">
        <f t="shared" si="233"/>
        <v>#VALUE!</v>
      </c>
      <c r="T3731" s="163" t="e">
        <f>INDEX(Controle!O:O,MATCH('Banco de Dados'!A3731,Controle!M:M,0))*E3731/100</f>
        <v>#N/A</v>
      </c>
    </row>
    <row r="3732" spans="1:20" hidden="1" x14ac:dyDescent="0.2">
      <c r="A3732" s="158">
        <f>BD_TS!A3731</f>
        <v>0</v>
      </c>
      <c r="B3732" s="158" t="str">
        <f>SUBSTITUTE(SUBSTITUTE(BD_TS!D3731," ",""),"-","/")</f>
        <v/>
      </c>
      <c r="C3732" s="158">
        <f>BD_TS!E3731</f>
        <v>0</v>
      </c>
      <c r="D3732" s="159">
        <f>BD_TS!F3731</f>
        <v>0</v>
      </c>
      <c r="E3732" s="160">
        <f>BD_TS!B3731</f>
        <v>0</v>
      </c>
      <c r="F3732" s="161">
        <f>BD_TS!C3731</f>
        <v>0</v>
      </c>
      <c r="G3732" s="187">
        <f>BD_TS!H3731</f>
        <v>0</v>
      </c>
      <c r="H3732" s="158" t="str">
        <f>IF($A3732=0,"",IFERROR(INDEX(BD_Gestão!A:A,MATCH('Banco de Dados'!$B3732,BD_Gestão!$B:$B,0)),"erro"))</f>
        <v/>
      </c>
      <c r="I3732" s="162" t="str">
        <f>IF($A3732=0,"",IFERROR(INDEX(BD_Gestão!E:E,MATCH('Banco de Dados'!$B3732,BD_Gestão!$B:$B,0)),"erro"))</f>
        <v/>
      </c>
      <c r="J3732" s="186" t="str">
        <f>IF($A3732=0,"",IFERROR(INDEX(BD_Gestão!B:B,MATCH('Banco de Dados'!$B3732,BD_Gestão!$B:$B,0)),"erro"))</f>
        <v/>
      </c>
      <c r="K3732" s="158" t="str">
        <f>IF($A3732=0,"",IFERROR(INDEX(BD_Gestão!C:C,MATCH('Banco de Dados'!$B3732,BD_Gestão!$B:$B,0)),"erro"))</f>
        <v/>
      </c>
      <c r="L3732" s="158" t="str">
        <f>IF($A3732=0,"",IFERROR(INDEX(BD_Gestão!H:H,MATCH('Banco de Dados'!$B3732,BD_Gestão!$B:$B,0)),"erro"))</f>
        <v/>
      </c>
      <c r="M3732" s="161" t="str">
        <f>IF($A3732=0,"",IFERROR(INDEX(BD_Gestão!F:F,MATCH('Banco de Dados'!$B3732,BD_Gestão!$B:$B,0)),"erro"))</f>
        <v/>
      </c>
      <c r="N3732" s="161" t="str">
        <f>IF($A3732=0,"",IFERROR(INDEX(BD_Gestão!J:J,MATCH('Banco de Dados'!$B3732,BD_Gestão!$B:$B,0)),"erro"))</f>
        <v/>
      </c>
      <c r="O3732" s="164" t="str">
        <f>IF($A3732=0,"",IFERROR(INDEX(BD_Gestão!K:K,MATCH('Banco de Dados'!$B3732,BD_Gestão!$B:$B,0)),"erro"))</f>
        <v/>
      </c>
      <c r="P3732" s="169" t="str">
        <f t="shared" si="234"/>
        <v/>
      </c>
      <c r="Q3732" s="170" t="str">
        <f t="shared" si="235"/>
        <v/>
      </c>
      <c r="R3732" s="163" t="e">
        <f t="shared" si="232"/>
        <v>#VALUE!</v>
      </c>
      <c r="S3732" s="163" t="e">
        <f t="shared" si="233"/>
        <v>#VALUE!</v>
      </c>
      <c r="T3732" s="163" t="e">
        <f>INDEX(Controle!O:O,MATCH('Banco de Dados'!A3732,Controle!M:M,0))*E3732/100</f>
        <v>#N/A</v>
      </c>
    </row>
    <row r="3733" spans="1:20" hidden="1" x14ac:dyDescent="0.2">
      <c r="A3733" s="158">
        <f>BD_TS!A3732</f>
        <v>0</v>
      </c>
      <c r="B3733" s="158" t="str">
        <f>SUBSTITUTE(SUBSTITUTE(BD_TS!D3732," ",""),"-","/")</f>
        <v/>
      </c>
      <c r="C3733" s="158">
        <f>BD_TS!E3732</f>
        <v>0</v>
      </c>
      <c r="D3733" s="159">
        <f>BD_TS!F3732</f>
        <v>0</v>
      </c>
      <c r="E3733" s="160">
        <f>BD_TS!B3732</f>
        <v>0</v>
      </c>
      <c r="F3733" s="161">
        <f>BD_TS!C3732</f>
        <v>0</v>
      </c>
      <c r="G3733" s="187">
        <f>BD_TS!H3732</f>
        <v>0</v>
      </c>
      <c r="H3733" s="158" t="str">
        <f>IF($A3733=0,"",IFERROR(INDEX(BD_Gestão!A:A,MATCH('Banco de Dados'!$B3733,BD_Gestão!$B:$B,0)),"erro"))</f>
        <v/>
      </c>
      <c r="I3733" s="162" t="str">
        <f>IF($A3733=0,"",IFERROR(INDEX(BD_Gestão!E:E,MATCH('Banco de Dados'!$B3733,BD_Gestão!$B:$B,0)),"erro"))</f>
        <v/>
      </c>
      <c r="J3733" s="186" t="str">
        <f>IF($A3733=0,"",IFERROR(INDEX(BD_Gestão!B:B,MATCH('Banco de Dados'!$B3733,BD_Gestão!$B:$B,0)),"erro"))</f>
        <v/>
      </c>
      <c r="K3733" s="158" t="str">
        <f>IF($A3733=0,"",IFERROR(INDEX(BD_Gestão!C:C,MATCH('Banco de Dados'!$B3733,BD_Gestão!$B:$B,0)),"erro"))</f>
        <v/>
      </c>
      <c r="L3733" s="158" t="str">
        <f>IF($A3733=0,"",IFERROR(INDEX(BD_Gestão!H:H,MATCH('Banco de Dados'!$B3733,BD_Gestão!$B:$B,0)),"erro"))</f>
        <v/>
      </c>
      <c r="M3733" s="161" t="str">
        <f>IF($A3733=0,"",IFERROR(INDEX(BD_Gestão!F:F,MATCH('Banco de Dados'!$B3733,BD_Gestão!$B:$B,0)),"erro"))</f>
        <v/>
      </c>
      <c r="N3733" s="161" t="str">
        <f>IF($A3733=0,"",IFERROR(INDEX(BD_Gestão!J:J,MATCH('Banco de Dados'!$B3733,BD_Gestão!$B:$B,0)),"erro"))</f>
        <v/>
      </c>
      <c r="O3733" s="164" t="str">
        <f>IF($A3733=0,"",IFERROR(INDEX(BD_Gestão!K:K,MATCH('Banco de Dados'!$B3733,BD_Gestão!$B:$B,0)),"erro"))</f>
        <v/>
      </c>
      <c r="P3733" s="169" t="str">
        <f t="shared" si="234"/>
        <v/>
      </c>
      <c r="Q3733" s="170" t="str">
        <f t="shared" si="235"/>
        <v/>
      </c>
      <c r="R3733" s="163" t="e">
        <f t="shared" si="232"/>
        <v>#VALUE!</v>
      </c>
      <c r="S3733" s="163" t="e">
        <f t="shared" si="233"/>
        <v>#VALUE!</v>
      </c>
      <c r="T3733" s="163" t="e">
        <f>INDEX(Controle!O:O,MATCH('Banco de Dados'!A3733,Controle!M:M,0))*E3733/100</f>
        <v>#N/A</v>
      </c>
    </row>
    <row r="3734" spans="1:20" hidden="1" x14ac:dyDescent="0.2">
      <c r="A3734" s="158">
        <f>BD_TS!A3733</f>
        <v>0</v>
      </c>
      <c r="B3734" s="158" t="str">
        <f>SUBSTITUTE(SUBSTITUTE(BD_TS!D3733," ",""),"-","/")</f>
        <v/>
      </c>
      <c r="C3734" s="158">
        <f>BD_TS!E3733</f>
        <v>0</v>
      </c>
      <c r="D3734" s="159">
        <f>BD_TS!F3733</f>
        <v>0</v>
      </c>
      <c r="E3734" s="160">
        <f>BD_TS!B3733</f>
        <v>0</v>
      </c>
      <c r="F3734" s="161">
        <f>BD_TS!C3733</f>
        <v>0</v>
      </c>
      <c r="G3734" s="187">
        <f>BD_TS!H3733</f>
        <v>0</v>
      </c>
      <c r="H3734" s="158" t="str">
        <f>IF($A3734=0,"",IFERROR(INDEX(BD_Gestão!A:A,MATCH('Banco de Dados'!$B3734,BD_Gestão!$B:$B,0)),"erro"))</f>
        <v/>
      </c>
      <c r="I3734" s="162" t="str">
        <f>IF($A3734=0,"",IFERROR(INDEX(BD_Gestão!E:E,MATCH('Banco de Dados'!$B3734,BD_Gestão!$B:$B,0)),"erro"))</f>
        <v/>
      </c>
      <c r="J3734" s="186" t="str">
        <f>IF($A3734=0,"",IFERROR(INDEX(BD_Gestão!B:B,MATCH('Banco de Dados'!$B3734,BD_Gestão!$B:$B,0)),"erro"))</f>
        <v/>
      </c>
      <c r="K3734" s="158" t="str">
        <f>IF($A3734=0,"",IFERROR(INDEX(BD_Gestão!C:C,MATCH('Banco de Dados'!$B3734,BD_Gestão!$B:$B,0)),"erro"))</f>
        <v/>
      </c>
      <c r="L3734" s="158" t="str">
        <f>IF($A3734=0,"",IFERROR(INDEX(BD_Gestão!H:H,MATCH('Banco de Dados'!$B3734,BD_Gestão!$B:$B,0)),"erro"))</f>
        <v/>
      </c>
      <c r="M3734" s="161" t="str">
        <f>IF($A3734=0,"",IFERROR(INDEX(BD_Gestão!F:F,MATCH('Banco de Dados'!$B3734,BD_Gestão!$B:$B,0)),"erro"))</f>
        <v/>
      </c>
      <c r="N3734" s="161" t="str">
        <f>IF($A3734=0,"",IFERROR(INDEX(BD_Gestão!J:J,MATCH('Banco de Dados'!$B3734,BD_Gestão!$B:$B,0)),"erro"))</f>
        <v/>
      </c>
      <c r="O3734" s="164" t="str">
        <f>IF($A3734=0,"",IFERROR(INDEX(BD_Gestão!K:K,MATCH('Banco de Dados'!$B3734,BD_Gestão!$B:$B,0)),"erro"))</f>
        <v/>
      </c>
      <c r="P3734" s="169" t="str">
        <f t="shared" si="234"/>
        <v/>
      </c>
      <c r="Q3734" s="170" t="str">
        <f t="shared" si="235"/>
        <v/>
      </c>
      <c r="R3734" s="163" t="e">
        <f t="shared" si="232"/>
        <v>#VALUE!</v>
      </c>
      <c r="S3734" s="163" t="e">
        <f t="shared" si="233"/>
        <v>#VALUE!</v>
      </c>
      <c r="T3734" s="163" t="e">
        <f>INDEX(Controle!O:O,MATCH('Banco de Dados'!A3734,Controle!M:M,0))*E3734/100</f>
        <v>#N/A</v>
      </c>
    </row>
    <row r="3735" spans="1:20" hidden="1" x14ac:dyDescent="0.2">
      <c r="A3735" s="158">
        <f>BD_TS!A3734</f>
        <v>0</v>
      </c>
      <c r="B3735" s="158" t="str">
        <f>SUBSTITUTE(SUBSTITUTE(BD_TS!D3734," ",""),"-","/")</f>
        <v/>
      </c>
      <c r="C3735" s="158">
        <f>BD_TS!E3734</f>
        <v>0</v>
      </c>
      <c r="D3735" s="159">
        <f>BD_TS!F3734</f>
        <v>0</v>
      </c>
      <c r="E3735" s="160">
        <f>BD_TS!B3734</f>
        <v>0</v>
      </c>
      <c r="F3735" s="161">
        <f>BD_TS!C3734</f>
        <v>0</v>
      </c>
      <c r="G3735" s="187">
        <f>BD_TS!H3734</f>
        <v>0</v>
      </c>
      <c r="H3735" s="158" t="str">
        <f>IF($A3735=0,"",IFERROR(INDEX(BD_Gestão!A:A,MATCH('Banco de Dados'!$B3735,BD_Gestão!$B:$B,0)),"erro"))</f>
        <v/>
      </c>
      <c r="I3735" s="162" t="str">
        <f>IF($A3735=0,"",IFERROR(INDEX(BD_Gestão!E:E,MATCH('Banco de Dados'!$B3735,BD_Gestão!$B:$B,0)),"erro"))</f>
        <v/>
      </c>
      <c r="J3735" s="186" t="str">
        <f>IF($A3735=0,"",IFERROR(INDEX(BD_Gestão!B:B,MATCH('Banco de Dados'!$B3735,BD_Gestão!$B:$B,0)),"erro"))</f>
        <v/>
      </c>
      <c r="K3735" s="158" t="str">
        <f>IF($A3735=0,"",IFERROR(INDEX(BD_Gestão!C:C,MATCH('Banco de Dados'!$B3735,BD_Gestão!$B:$B,0)),"erro"))</f>
        <v/>
      </c>
      <c r="L3735" s="158" t="str">
        <f>IF($A3735=0,"",IFERROR(INDEX(BD_Gestão!H:H,MATCH('Banco de Dados'!$B3735,BD_Gestão!$B:$B,0)),"erro"))</f>
        <v/>
      </c>
      <c r="M3735" s="161" t="str">
        <f>IF($A3735=0,"",IFERROR(INDEX(BD_Gestão!F:F,MATCH('Banco de Dados'!$B3735,BD_Gestão!$B:$B,0)),"erro"))</f>
        <v/>
      </c>
      <c r="N3735" s="161" t="str">
        <f>IF($A3735=0,"",IFERROR(INDEX(BD_Gestão!J:J,MATCH('Banco de Dados'!$B3735,BD_Gestão!$B:$B,0)),"erro"))</f>
        <v/>
      </c>
      <c r="O3735" s="164" t="str">
        <f>IF($A3735=0,"",IFERROR(INDEX(BD_Gestão!K:K,MATCH('Banco de Dados'!$B3735,BD_Gestão!$B:$B,0)),"erro"))</f>
        <v/>
      </c>
      <c r="P3735" s="169" t="str">
        <f t="shared" si="234"/>
        <v/>
      </c>
      <c r="Q3735" s="170" t="str">
        <f t="shared" si="235"/>
        <v/>
      </c>
      <c r="R3735" s="163" t="e">
        <f t="shared" si="232"/>
        <v>#VALUE!</v>
      </c>
      <c r="S3735" s="163" t="e">
        <f t="shared" si="233"/>
        <v>#VALUE!</v>
      </c>
      <c r="T3735" s="163" t="e">
        <f>INDEX(Controle!O:O,MATCH('Banco de Dados'!A3735,Controle!M:M,0))*E3735/100</f>
        <v>#N/A</v>
      </c>
    </row>
    <row r="3736" spans="1:20" hidden="1" x14ac:dyDescent="0.2">
      <c r="A3736" s="158">
        <f>BD_TS!A3735</f>
        <v>0</v>
      </c>
      <c r="B3736" s="158" t="str">
        <f>SUBSTITUTE(SUBSTITUTE(BD_TS!D3735," ",""),"-","/")</f>
        <v/>
      </c>
      <c r="C3736" s="158">
        <f>BD_TS!E3735</f>
        <v>0</v>
      </c>
      <c r="D3736" s="159">
        <f>BD_TS!F3735</f>
        <v>0</v>
      </c>
      <c r="E3736" s="160">
        <f>BD_TS!B3735</f>
        <v>0</v>
      </c>
      <c r="F3736" s="161">
        <f>BD_TS!C3735</f>
        <v>0</v>
      </c>
      <c r="G3736" s="187">
        <f>BD_TS!H3735</f>
        <v>0</v>
      </c>
      <c r="H3736" s="158" t="str">
        <f>IF($A3736=0,"",IFERROR(INDEX(BD_Gestão!A:A,MATCH('Banco de Dados'!$B3736,BD_Gestão!$B:$B,0)),"erro"))</f>
        <v/>
      </c>
      <c r="I3736" s="162" t="str">
        <f>IF($A3736=0,"",IFERROR(INDEX(BD_Gestão!E:E,MATCH('Banco de Dados'!$B3736,BD_Gestão!$B:$B,0)),"erro"))</f>
        <v/>
      </c>
      <c r="J3736" s="186" t="str">
        <f>IF($A3736=0,"",IFERROR(INDEX(BD_Gestão!B:B,MATCH('Banco de Dados'!$B3736,BD_Gestão!$B:$B,0)),"erro"))</f>
        <v/>
      </c>
      <c r="K3736" s="158" t="str">
        <f>IF($A3736=0,"",IFERROR(INDEX(BD_Gestão!C:C,MATCH('Banco de Dados'!$B3736,BD_Gestão!$B:$B,0)),"erro"))</f>
        <v/>
      </c>
      <c r="L3736" s="158" t="str">
        <f>IF($A3736=0,"",IFERROR(INDEX(BD_Gestão!H:H,MATCH('Banco de Dados'!$B3736,BD_Gestão!$B:$B,0)),"erro"))</f>
        <v/>
      </c>
      <c r="M3736" s="161" t="str">
        <f>IF($A3736=0,"",IFERROR(INDEX(BD_Gestão!F:F,MATCH('Banco de Dados'!$B3736,BD_Gestão!$B:$B,0)),"erro"))</f>
        <v/>
      </c>
      <c r="N3736" s="161" t="str">
        <f>IF($A3736=0,"",IFERROR(INDEX(BD_Gestão!J:J,MATCH('Banco de Dados'!$B3736,BD_Gestão!$B:$B,0)),"erro"))</f>
        <v/>
      </c>
      <c r="O3736" s="164" t="str">
        <f>IF($A3736=0,"",IFERROR(INDEX(BD_Gestão!K:K,MATCH('Banco de Dados'!$B3736,BD_Gestão!$B:$B,0)),"erro"))</f>
        <v/>
      </c>
      <c r="P3736" s="169" t="str">
        <f t="shared" si="234"/>
        <v/>
      </c>
      <c r="Q3736" s="170" t="str">
        <f t="shared" si="235"/>
        <v/>
      </c>
      <c r="R3736" s="163" t="e">
        <f t="shared" si="232"/>
        <v>#VALUE!</v>
      </c>
      <c r="S3736" s="163" t="e">
        <f t="shared" si="233"/>
        <v>#VALUE!</v>
      </c>
      <c r="T3736" s="163" t="e">
        <f>INDEX(Controle!O:O,MATCH('Banco de Dados'!A3736,Controle!M:M,0))*E3736/100</f>
        <v>#N/A</v>
      </c>
    </row>
    <row r="3737" spans="1:20" hidden="1" x14ac:dyDescent="0.2">
      <c r="A3737" s="158">
        <f>BD_TS!A3736</f>
        <v>0</v>
      </c>
      <c r="B3737" s="158" t="str">
        <f>SUBSTITUTE(SUBSTITUTE(BD_TS!D3736," ",""),"-","/")</f>
        <v/>
      </c>
      <c r="C3737" s="158">
        <f>BD_TS!E3736</f>
        <v>0</v>
      </c>
      <c r="D3737" s="159">
        <f>BD_TS!F3736</f>
        <v>0</v>
      </c>
      <c r="E3737" s="160">
        <f>BD_TS!B3736</f>
        <v>0</v>
      </c>
      <c r="F3737" s="161">
        <f>BD_TS!C3736</f>
        <v>0</v>
      </c>
      <c r="G3737" s="187">
        <f>BD_TS!H3736</f>
        <v>0</v>
      </c>
      <c r="H3737" s="158" t="str">
        <f>IF($A3737=0,"",IFERROR(INDEX(BD_Gestão!A:A,MATCH('Banco de Dados'!$B3737,BD_Gestão!$B:$B,0)),"erro"))</f>
        <v/>
      </c>
      <c r="I3737" s="162" t="str">
        <f>IF($A3737=0,"",IFERROR(INDEX(BD_Gestão!E:E,MATCH('Banco de Dados'!$B3737,BD_Gestão!$B:$B,0)),"erro"))</f>
        <v/>
      </c>
      <c r="J3737" s="186" t="str">
        <f>IF($A3737=0,"",IFERROR(INDEX(BD_Gestão!B:B,MATCH('Banco de Dados'!$B3737,BD_Gestão!$B:$B,0)),"erro"))</f>
        <v/>
      </c>
      <c r="K3737" s="158" t="str">
        <f>IF($A3737=0,"",IFERROR(INDEX(BD_Gestão!C:C,MATCH('Banco de Dados'!$B3737,BD_Gestão!$B:$B,0)),"erro"))</f>
        <v/>
      </c>
      <c r="L3737" s="158" t="str">
        <f>IF($A3737=0,"",IFERROR(INDEX(BD_Gestão!H:H,MATCH('Banco de Dados'!$B3737,BD_Gestão!$B:$B,0)),"erro"))</f>
        <v/>
      </c>
      <c r="M3737" s="161" t="str">
        <f>IF($A3737=0,"",IFERROR(INDEX(BD_Gestão!F:F,MATCH('Banco de Dados'!$B3737,BD_Gestão!$B:$B,0)),"erro"))</f>
        <v/>
      </c>
      <c r="N3737" s="161" t="str">
        <f>IF($A3737=0,"",IFERROR(INDEX(BD_Gestão!J:J,MATCH('Banco de Dados'!$B3737,BD_Gestão!$B:$B,0)),"erro"))</f>
        <v/>
      </c>
      <c r="O3737" s="164" t="str">
        <f>IF($A3737=0,"",IFERROR(INDEX(BD_Gestão!K:K,MATCH('Banco de Dados'!$B3737,BD_Gestão!$B:$B,0)),"erro"))</f>
        <v/>
      </c>
      <c r="P3737" s="169" t="str">
        <f t="shared" si="234"/>
        <v/>
      </c>
      <c r="Q3737" s="170" t="str">
        <f t="shared" si="235"/>
        <v/>
      </c>
      <c r="R3737" s="163" t="e">
        <f t="shared" si="232"/>
        <v>#VALUE!</v>
      </c>
      <c r="S3737" s="163" t="e">
        <f t="shared" si="233"/>
        <v>#VALUE!</v>
      </c>
      <c r="T3737" s="163" t="e">
        <f>INDEX(Controle!O:O,MATCH('Banco de Dados'!A3737,Controle!M:M,0))*E3737/100</f>
        <v>#N/A</v>
      </c>
    </row>
    <row r="3738" spans="1:20" hidden="1" x14ac:dyDescent="0.2">
      <c r="A3738" s="158">
        <f>BD_TS!A3737</f>
        <v>0</v>
      </c>
      <c r="B3738" s="158" t="str">
        <f>SUBSTITUTE(SUBSTITUTE(BD_TS!D3737," ",""),"-","/")</f>
        <v/>
      </c>
      <c r="C3738" s="158">
        <f>BD_TS!E3737</f>
        <v>0</v>
      </c>
      <c r="D3738" s="159">
        <f>BD_TS!F3737</f>
        <v>0</v>
      </c>
      <c r="E3738" s="160">
        <f>BD_TS!B3737</f>
        <v>0</v>
      </c>
      <c r="F3738" s="161">
        <f>BD_TS!C3737</f>
        <v>0</v>
      </c>
      <c r="G3738" s="187">
        <f>BD_TS!H3737</f>
        <v>0</v>
      </c>
      <c r="H3738" s="158" t="str">
        <f>IF($A3738=0,"",IFERROR(INDEX(BD_Gestão!A:A,MATCH('Banco de Dados'!$B3738,BD_Gestão!$B:$B,0)),"erro"))</f>
        <v/>
      </c>
      <c r="I3738" s="162" t="str">
        <f>IF($A3738=0,"",IFERROR(INDEX(BD_Gestão!E:E,MATCH('Banco de Dados'!$B3738,BD_Gestão!$B:$B,0)),"erro"))</f>
        <v/>
      </c>
      <c r="J3738" s="186" t="str">
        <f>IF($A3738=0,"",IFERROR(INDEX(BD_Gestão!B:B,MATCH('Banco de Dados'!$B3738,BD_Gestão!$B:$B,0)),"erro"))</f>
        <v/>
      </c>
      <c r="K3738" s="158" t="str">
        <f>IF($A3738=0,"",IFERROR(INDEX(BD_Gestão!C:C,MATCH('Banco de Dados'!$B3738,BD_Gestão!$B:$B,0)),"erro"))</f>
        <v/>
      </c>
      <c r="L3738" s="158" t="str">
        <f>IF($A3738=0,"",IFERROR(INDEX(BD_Gestão!H:H,MATCH('Banco de Dados'!$B3738,BD_Gestão!$B:$B,0)),"erro"))</f>
        <v/>
      </c>
      <c r="M3738" s="161" t="str">
        <f>IF($A3738=0,"",IFERROR(INDEX(BD_Gestão!F:F,MATCH('Banco de Dados'!$B3738,BD_Gestão!$B:$B,0)),"erro"))</f>
        <v/>
      </c>
      <c r="N3738" s="161" t="str">
        <f>IF($A3738=0,"",IFERROR(INDEX(BD_Gestão!J:J,MATCH('Banco de Dados'!$B3738,BD_Gestão!$B:$B,0)),"erro"))</f>
        <v/>
      </c>
      <c r="O3738" s="164" t="str">
        <f>IF($A3738=0,"",IFERROR(INDEX(BD_Gestão!K:K,MATCH('Banco de Dados'!$B3738,BD_Gestão!$B:$B,0)),"erro"))</f>
        <v/>
      </c>
      <c r="P3738" s="169" t="str">
        <f t="shared" si="234"/>
        <v/>
      </c>
      <c r="Q3738" s="170" t="str">
        <f t="shared" si="235"/>
        <v/>
      </c>
      <c r="R3738" s="163" t="e">
        <f t="shared" si="232"/>
        <v>#VALUE!</v>
      </c>
      <c r="S3738" s="163" t="e">
        <f t="shared" si="233"/>
        <v>#VALUE!</v>
      </c>
      <c r="T3738" s="163" t="e">
        <f>INDEX(Controle!O:O,MATCH('Banco de Dados'!A3738,Controle!M:M,0))*E3738/100</f>
        <v>#N/A</v>
      </c>
    </row>
    <row r="3739" spans="1:20" hidden="1" x14ac:dyDescent="0.2">
      <c r="A3739" s="158">
        <f>BD_TS!A3738</f>
        <v>0</v>
      </c>
      <c r="B3739" s="158" t="str">
        <f>SUBSTITUTE(SUBSTITUTE(BD_TS!D3738," ",""),"-","/")</f>
        <v/>
      </c>
      <c r="C3739" s="158">
        <f>BD_TS!E3738</f>
        <v>0</v>
      </c>
      <c r="D3739" s="159">
        <f>BD_TS!F3738</f>
        <v>0</v>
      </c>
      <c r="E3739" s="160">
        <f>BD_TS!B3738</f>
        <v>0</v>
      </c>
      <c r="F3739" s="161">
        <f>BD_TS!C3738</f>
        <v>0</v>
      </c>
      <c r="G3739" s="187">
        <f>BD_TS!H3738</f>
        <v>0</v>
      </c>
      <c r="H3739" s="158" t="str">
        <f>IF($A3739=0,"",IFERROR(INDEX(BD_Gestão!A:A,MATCH('Banco de Dados'!$B3739,BD_Gestão!$B:$B,0)),"erro"))</f>
        <v/>
      </c>
      <c r="I3739" s="162" t="str">
        <f>IF($A3739=0,"",IFERROR(INDEX(BD_Gestão!E:E,MATCH('Banco de Dados'!$B3739,BD_Gestão!$B:$B,0)),"erro"))</f>
        <v/>
      </c>
      <c r="J3739" s="186" t="str">
        <f>IF($A3739=0,"",IFERROR(INDEX(BD_Gestão!B:B,MATCH('Banco de Dados'!$B3739,BD_Gestão!$B:$B,0)),"erro"))</f>
        <v/>
      </c>
      <c r="K3739" s="158" t="str">
        <f>IF($A3739=0,"",IFERROR(INDEX(BD_Gestão!C:C,MATCH('Banco de Dados'!$B3739,BD_Gestão!$B:$B,0)),"erro"))</f>
        <v/>
      </c>
      <c r="L3739" s="158" t="str">
        <f>IF($A3739=0,"",IFERROR(INDEX(BD_Gestão!H:H,MATCH('Banco de Dados'!$B3739,BD_Gestão!$B:$B,0)),"erro"))</f>
        <v/>
      </c>
      <c r="M3739" s="161" t="str">
        <f>IF($A3739=0,"",IFERROR(INDEX(BD_Gestão!F:F,MATCH('Banco de Dados'!$B3739,BD_Gestão!$B:$B,0)),"erro"))</f>
        <v/>
      </c>
      <c r="N3739" s="161" t="str">
        <f>IF($A3739=0,"",IFERROR(INDEX(BD_Gestão!J:J,MATCH('Banco de Dados'!$B3739,BD_Gestão!$B:$B,0)),"erro"))</f>
        <v/>
      </c>
      <c r="O3739" s="164" t="str">
        <f>IF($A3739=0,"",IFERROR(INDEX(BD_Gestão!K:K,MATCH('Banco de Dados'!$B3739,BD_Gestão!$B:$B,0)),"erro"))</f>
        <v/>
      </c>
      <c r="P3739" s="169" t="str">
        <f t="shared" si="234"/>
        <v/>
      </c>
      <c r="Q3739" s="170" t="str">
        <f t="shared" si="235"/>
        <v/>
      </c>
      <c r="R3739" s="163" t="e">
        <f t="shared" si="232"/>
        <v>#VALUE!</v>
      </c>
      <c r="S3739" s="163" t="e">
        <f t="shared" si="233"/>
        <v>#VALUE!</v>
      </c>
      <c r="T3739" s="163" t="e">
        <f>INDEX(Controle!O:O,MATCH('Banco de Dados'!A3739,Controle!M:M,0))*E3739/100</f>
        <v>#N/A</v>
      </c>
    </row>
    <row r="3740" spans="1:20" hidden="1" x14ac:dyDescent="0.2">
      <c r="A3740" s="158">
        <f>BD_TS!A3739</f>
        <v>0</v>
      </c>
      <c r="B3740" s="158" t="str">
        <f>SUBSTITUTE(SUBSTITUTE(BD_TS!D3739," ",""),"-","/")</f>
        <v/>
      </c>
      <c r="C3740" s="158">
        <f>BD_TS!E3739</f>
        <v>0</v>
      </c>
      <c r="D3740" s="159">
        <f>BD_TS!F3739</f>
        <v>0</v>
      </c>
      <c r="E3740" s="160">
        <f>BD_TS!B3739</f>
        <v>0</v>
      </c>
      <c r="F3740" s="161">
        <f>BD_TS!C3739</f>
        <v>0</v>
      </c>
      <c r="G3740" s="187">
        <f>BD_TS!H3739</f>
        <v>0</v>
      </c>
      <c r="H3740" s="158" t="str">
        <f>IF($A3740=0,"",IFERROR(INDEX(BD_Gestão!A:A,MATCH('Banco de Dados'!$B3740,BD_Gestão!$B:$B,0)),"erro"))</f>
        <v/>
      </c>
      <c r="I3740" s="162" t="str">
        <f>IF($A3740=0,"",IFERROR(INDEX(BD_Gestão!E:E,MATCH('Banco de Dados'!$B3740,BD_Gestão!$B:$B,0)),"erro"))</f>
        <v/>
      </c>
      <c r="J3740" s="186" t="str">
        <f>IF($A3740=0,"",IFERROR(INDEX(BD_Gestão!B:B,MATCH('Banco de Dados'!$B3740,BD_Gestão!$B:$B,0)),"erro"))</f>
        <v/>
      </c>
      <c r="K3740" s="158" t="str">
        <f>IF($A3740=0,"",IFERROR(INDEX(BD_Gestão!C:C,MATCH('Banco de Dados'!$B3740,BD_Gestão!$B:$B,0)),"erro"))</f>
        <v/>
      </c>
      <c r="L3740" s="158" t="str">
        <f>IF($A3740=0,"",IFERROR(INDEX(BD_Gestão!H:H,MATCH('Banco de Dados'!$B3740,BD_Gestão!$B:$B,0)),"erro"))</f>
        <v/>
      </c>
      <c r="M3740" s="161" t="str">
        <f>IF($A3740=0,"",IFERROR(INDEX(BD_Gestão!F:F,MATCH('Banco de Dados'!$B3740,BD_Gestão!$B:$B,0)),"erro"))</f>
        <v/>
      </c>
      <c r="N3740" s="161" t="str">
        <f>IF($A3740=0,"",IFERROR(INDEX(BD_Gestão!J:J,MATCH('Banco de Dados'!$B3740,BD_Gestão!$B:$B,0)),"erro"))</f>
        <v/>
      </c>
      <c r="O3740" s="164" t="str">
        <f>IF($A3740=0,"",IFERROR(INDEX(BD_Gestão!K:K,MATCH('Banco de Dados'!$B3740,BD_Gestão!$B:$B,0)),"erro"))</f>
        <v/>
      </c>
      <c r="P3740" s="169" t="str">
        <f t="shared" si="234"/>
        <v/>
      </c>
      <c r="Q3740" s="170" t="str">
        <f t="shared" si="235"/>
        <v/>
      </c>
      <c r="R3740" s="163" t="e">
        <f t="shared" si="232"/>
        <v>#VALUE!</v>
      </c>
      <c r="S3740" s="163" t="e">
        <f t="shared" si="233"/>
        <v>#VALUE!</v>
      </c>
      <c r="T3740" s="163" t="e">
        <f>INDEX(Controle!O:O,MATCH('Banco de Dados'!A3740,Controle!M:M,0))*E3740/100</f>
        <v>#N/A</v>
      </c>
    </row>
    <row r="3741" spans="1:20" hidden="1" x14ac:dyDescent="0.2">
      <c r="A3741" s="158">
        <f>BD_TS!A3740</f>
        <v>0</v>
      </c>
      <c r="B3741" s="158" t="str">
        <f>SUBSTITUTE(SUBSTITUTE(BD_TS!D3740," ",""),"-","/")</f>
        <v/>
      </c>
      <c r="C3741" s="158">
        <f>BD_TS!E3740</f>
        <v>0</v>
      </c>
      <c r="D3741" s="159">
        <f>BD_TS!F3740</f>
        <v>0</v>
      </c>
      <c r="E3741" s="160">
        <f>BD_TS!B3740</f>
        <v>0</v>
      </c>
      <c r="F3741" s="161">
        <f>BD_TS!C3740</f>
        <v>0</v>
      </c>
      <c r="G3741" s="187">
        <f>BD_TS!H3740</f>
        <v>0</v>
      </c>
      <c r="H3741" s="158" t="str">
        <f>IF($A3741=0,"",IFERROR(INDEX(BD_Gestão!A:A,MATCH('Banco de Dados'!$B3741,BD_Gestão!$B:$B,0)),"erro"))</f>
        <v/>
      </c>
      <c r="I3741" s="162" t="str">
        <f>IF($A3741=0,"",IFERROR(INDEX(BD_Gestão!E:E,MATCH('Banco de Dados'!$B3741,BD_Gestão!$B:$B,0)),"erro"))</f>
        <v/>
      </c>
      <c r="J3741" s="186" t="str">
        <f>IF($A3741=0,"",IFERROR(INDEX(BD_Gestão!B:B,MATCH('Banco de Dados'!$B3741,BD_Gestão!$B:$B,0)),"erro"))</f>
        <v/>
      </c>
      <c r="K3741" s="158" t="str">
        <f>IF($A3741=0,"",IFERROR(INDEX(BD_Gestão!C:C,MATCH('Banco de Dados'!$B3741,BD_Gestão!$B:$B,0)),"erro"))</f>
        <v/>
      </c>
      <c r="L3741" s="158" t="str">
        <f>IF($A3741=0,"",IFERROR(INDEX(BD_Gestão!H:H,MATCH('Banco de Dados'!$B3741,BD_Gestão!$B:$B,0)),"erro"))</f>
        <v/>
      </c>
      <c r="M3741" s="161" t="str">
        <f>IF($A3741=0,"",IFERROR(INDEX(BD_Gestão!F:F,MATCH('Banco de Dados'!$B3741,BD_Gestão!$B:$B,0)),"erro"))</f>
        <v/>
      </c>
      <c r="N3741" s="161" t="str">
        <f>IF($A3741=0,"",IFERROR(INDEX(BD_Gestão!J:J,MATCH('Banco de Dados'!$B3741,BD_Gestão!$B:$B,0)),"erro"))</f>
        <v/>
      </c>
      <c r="O3741" s="164" t="str">
        <f>IF($A3741=0,"",IFERROR(INDEX(BD_Gestão!K:K,MATCH('Banco de Dados'!$B3741,BD_Gestão!$B:$B,0)),"erro"))</f>
        <v/>
      </c>
      <c r="P3741" s="169" t="str">
        <f t="shared" si="234"/>
        <v/>
      </c>
      <c r="Q3741" s="170" t="str">
        <f t="shared" si="235"/>
        <v/>
      </c>
      <c r="R3741" s="163" t="e">
        <f t="shared" si="232"/>
        <v>#VALUE!</v>
      </c>
      <c r="S3741" s="163" t="e">
        <f t="shared" si="233"/>
        <v>#VALUE!</v>
      </c>
      <c r="T3741" s="163" t="e">
        <f>INDEX(Controle!O:O,MATCH('Banco de Dados'!A3741,Controle!M:M,0))*E3741/100</f>
        <v>#N/A</v>
      </c>
    </row>
    <row r="3742" spans="1:20" hidden="1" x14ac:dyDescent="0.2">
      <c r="A3742" s="158">
        <f>BD_TS!A3741</f>
        <v>0</v>
      </c>
      <c r="B3742" s="158" t="str">
        <f>SUBSTITUTE(SUBSTITUTE(BD_TS!D3741," ",""),"-","/")</f>
        <v/>
      </c>
      <c r="C3742" s="158">
        <f>BD_TS!E3741</f>
        <v>0</v>
      </c>
      <c r="D3742" s="159">
        <f>BD_TS!F3741</f>
        <v>0</v>
      </c>
      <c r="E3742" s="160">
        <f>BD_TS!B3741</f>
        <v>0</v>
      </c>
      <c r="F3742" s="161">
        <f>BD_TS!C3741</f>
        <v>0</v>
      </c>
      <c r="G3742" s="187">
        <f>BD_TS!H3741</f>
        <v>0</v>
      </c>
      <c r="H3742" s="158" t="str">
        <f>IF($A3742=0,"",IFERROR(INDEX(BD_Gestão!A:A,MATCH('Banco de Dados'!$B3742,BD_Gestão!$B:$B,0)),"erro"))</f>
        <v/>
      </c>
      <c r="I3742" s="162" t="str">
        <f>IF($A3742=0,"",IFERROR(INDEX(BD_Gestão!E:E,MATCH('Banco de Dados'!$B3742,BD_Gestão!$B:$B,0)),"erro"))</f>
        <v/>
      </c>
      <c r="J3742" s="186" t="str">
        <f>IF($A3742=0,"",IFERROR(INDEX(BD_Gestão!B:B,MATCH('Banco de Dados'!$B3742,BD_Gestão!$B:$B,0)),"erro"))</f>
        <v/>
      </c>
      <c r="K3742" s="158" t="str">
        <f>IF($A3742=0,"",IFERROR(INDEX(BD_Gestão!C:C,MATCH('Banco de Dados'!$B3742,BD_Gestão!$B:$B,0)),"erro"))</f>
        <v/>
      </c>
      <c r="L3742" s="158" t="str">
        <f>IF($A3742=0,"",IFERROR(INDEX(BD_Gestão!H:H,MATCH('Banco de Dados'!$B3742,BD_Gestão!$B:$B,0)),"erro"))</f>
        <v/>
      </c>
      <c r="M3742" s="161" t="str">
        <f>IF($A3742=0,"",IFERROR(INDEX(BD_Gestão!F:F,MATCH('Banco de Dados'!$B3742,BD_Gestão!$B:$B,0)),"erro"))</f>
        <v/>
      </c>
      <c r="N3742" s="161" t="str">
        <f>IF($A3742=0,"",IFERROR(INDEX(BD_Gestão!J:J,MATCH('Banco de Dados'!$B3742,BD_Gestão!$B:$B,0)),"erro"))</f>
        <v/>
      </c>
      <c r="O3742" s="164" t="str">
        <f>IF($A3742=0,"",IFERROR(INDEX(BD_Gestão!K:K,MATCH('Banco de Dados'!$B3742,BD_Gestão!$B:$B,0)),"erro"))</f>
        <v/>
      </c>
      <c r="P3742" s="169" t="str">
        <f t="shared" si="234"/>
        <v/>
      </c>
      <c r="Q3742" s="170" t="str">
        <f t="shared" si="235"/>
        <v/>
      </c>
      <c r="R3742" s="163" t="e">
        <f t="shared" si="232"/>
        <v>#VALUE!</v>
      </c>
      <c r="S3742" s="163" t="e">
        <f t="shared" si="233"/>
        <v>#VALUE!</v>
      </c>
      <c r="T3742" s="163" t="e">
        <f>INDEX(Controle!O:O,MATCH('Banco de Dados'!A3742,Controle!M:M,0))*E3742/100</f>
        <v>#N/A</v>
      </c>
    </row>
    <row r="3743" spans="1:20" hidden="1" x14ac:dyDescent="0.2">
      <c r="A3743" s="158">
        <f>BD_TS!A3742</f>
        <v>0</v>
      </c>
      <c r="B3743" s="158" t="str">
        <f>SUBSTITUTE(SUBSTITUTE(BD_TS!D3742," ",""),"-","/")</f>
        <v/>
      </c>
      <c r="C3743" s="158">
        <f>BD_TS!E3742</f>
        <v>0</v>
      </c>
      <c r="D3743" s="159">
        <f>BD_TS!F3742</f>
        <v>0</v>
      </c>
      <c r="E3743" s="160">
        <f>BD_TS!B3742</f>
        <v>0</v>
      </c>
      <c r="F3743" s="161">
        <f>BD_TS!C3742</f>
        <v>0</v>
      </c>
      <c r="G3743" s="187">
        <f>BD_TS!H3742</f>
        <v>0</v>
      </c>
      <c r="H3743" s="158" t="str">
        <f>IF($A3743=0,"",IFERROR(INDEX(BD_Gestão!A:A,MATCH('Banco de Dados'!$B3743,BD_Gestão!$B:$B,0)),"erro"))</f>
        <v/>
      </c>
      <c r="I3743" s="162" t="str">
        <f>IF($A3743=0,"",IFERROR(INDEX(BD_Gestão!E:E,MATCH('Banco de Dados'!$B3743,BD_Gestão!$B:$B,0)),"erro"))</f>
        <v/>
      </c>
      <c r="J3743" s="186" t="str">
        <f>IF($A3743=0,"",IFERROR(INDEX(BD_Gestão!B:B,MATCH('Banco de Dados'!$B3743,BD_Gestão!$B:$B,0)),"erro"))</f>
        <v/>
      </c>
      <c r="K3743" s="158" t="str">
        <f>IF($A3743=0,"",IFERROR(INDEX(BD_Gestão!C:C,MATCH('Banco de Dados'!$B3743,BD_Gestão!$B:$B,0)),"erro"))</f>
        <v/>
      </c>
      <c r="L3743" s="158" t="str">
        <f>IF($A3743=0,"",IFERROR(INDEX(BD_Gestão!H:H,MATCH('Banco de Dados'!$B3743,BD_Gestão!$B:$B,0)),"erro"))</f>
        <v/>
      </c>
      <c r="M3743" s="161" t="str">
        <f>IF($A3743=0,"",IFERROR(INDEX(BD_Gestão!F:F,MATCH('Banco de Dados'!$B3743,BD_Gestão!$B:$B,0)),"erro"))</f>
        <v/>
      </c>
      <c r="N3743" s="161" t="str">
        <f>IF($A3743=0,"",IFERROR(INDEX(BD_Gestão!J:J,MATCH('Banco de Dados'!$B3743,BD_Gestão!$B:$B,0)),"erro"))</f>
        <v/>
      </c>
      <c r="O3743" s="164" t="str">
        <f>IF($A3743=0,"",IFERROR(INDEX(BD_Gestão!K:K,MATCH('Banco de Dados'!$B3743,BD_Gestão!$B:$B,0)),"erro"))</f>
        <v/>
      </c>
      <c r="P3743" s="169" t="str">
        <f t="shared" si="234"/>
        <v/>
      </c>
      <c r="Q3743" s="170" t="str">
        <f t="shared" si="235"/>
        <v/>
      </c>
      <c r="R3743" s="163" t="e">
        <f t="shared" si="232"/>
        <v>#VALUE!</v>
      </c>
      <c r="S3743" s="163" t="e">
        <f t="shared" si="233"/>
        <v>#VALUE!</v>
      </c>
      <c r="T3743" s="163" t="e">
        <f>INDEX(Controle!O:O,MATCH('Banco de Dados'!A3743,Controle!M:M,0))*E3743/100</f>
        <v>#N/A</v>
      </c>
    </row>
    <row r="3744" spans="1:20" hidden="1" x14ac:dyDescent="0.2">
      <c r="A3744" s="158">
        <f>BD_TS!A3743</f>
        <v>0</v>
      </c>
      <c r="B3744" s="158" t="str">
        <f>SUBSTITUTE(SUBSTITUTE(BD_TS!D3743," ",""),"-","/")</f>
        <v/>
      </c>
      <c r="C3744" s="158">
        <f>BD_TS!E3743</f>
        <v>0</v>
      </c>
      <c r="D3744" s="159">
        <f>BD_TS!F3743</f>
        <v>0</v>
      </c>
      <c r="E3744" s="160">
        <f>BD_TS!B3743</f>
        <v>0</v>
      </c>
      <c r="F3744" s="161">
        <f>BD_TS!C3743</f>
        <v>0</v>
      </c>
      <c r="G3744" s="187">
        <f>BD_TS!H3743</f>
        <v>0</v>
      </c>
      <c r="H3744" s="158" t="str">
        <f>IF($A3744=0,"",IFERROR(INDEX(BD_Gestão!A:A,MATCH('Banco de Dados'!$B3744,BD_Gestão!$B:$B,0)),"erro"))</f>
        <v/>
      </c>
      <c r="I3744" s="162" t="str">
        <f>IF($A3744=0,"",IFERROR(INDEX(BD_Gestão!E:E,MATCH('Banco de Dados'!$B3744,BD_Gestão!$B:$B,0)),"erro"))</f>
        <v/>
      </c>
      <c r="J3744" s="186" t="str">
        <f>IF($A3744=0,"",IFERROR(INDEX(BD_Gestão!B:B,MATCH('Banco de Dados'!$B3744,BD_Gestão!$B:$B,0)),"erro"))</f>
        <v/>
      </c>
      <c r="K3744" s="158" t="str">
        <f>IF($A3744=0,"",IFERROR(INDEX(BD_Gestão!C:C,MATCH('Banco de Dados'!$B3744,BD_Gestão!$B:$B,0)),"erro"))</f>
        <v/>
      </c>
      <c r="L3744" s="158" t="str">
        <f>IF($A3744=0,"",IFERROR(INDEX(BD_Gestão!H:H,MATCH('Banco de Dados'!$B3744,BD_Gestão!$B:$B,0)),"erro"))</f>
        <v/>
      </c>
      <c r="M3744" s="161" t="str">
        <f>IF($A3744=0,"",IFERROR(INDEX(BD_Gestão!F:F,MATCH('Banco de Dados'!$B3744,BD_Gestão!$B:$B,0)),"erro"))</f>
        <v/>
      </c>
      <c r="N3744" s="161" t="str">
        <f>IF($A3744=0,"",IFERROR(INDEX(BD_Gestão!J:J,MATCH('Banco de Dados'!$B3744,BD_Gestão!$B:$B,0)),"erro"))</f>
        <v/>
      </c>
      <c r="O3744" s="164" t="str">
        <f>IF($A3744=0,"",IFERROR(INDEX(BD_Gestão!K:K,MATCH('Banco de Dados'!$B3744,BD_Gestão!$B:$B,0)),"erro"))</f>
        <v/>
      </c>
      <c r="P3744" s="169" t="str">
        <f t="shared" si="234"/>
        <v/>
      </c>
      <c r="Q3744" s="170" t="str">
        <f t="shared" si="235"/>
        <v/>
      </c>
      <c r="R3744" s="163" t="e">
        <f t="shared" si="232"/>
        <v>#VALUE!</v>
      </c>
      <c r="S3744" s="163" t="e">
        <f t="shared" si="233"/>
        <v>#VALUE!</v>
      </c>
      <c r="T3744" s="163" t="e">
        <f>INDEX(Controle!O:O,MATCH('Banco de Dados'!A3744,Controle!M:M,0))*E3744/100</f>
        <v>#N/A</v>
      </c>
    </row>
    <row r="3745" spans="1:20" hidden="1" x14ac:dyDescent="0.2">
      <c r="A3745" s="158">
        <f>BD_TS!A3744</f>
        <v>0</v>
      </c>
      <c r="B3745" s="158" t="str">
        <f>SUBSTITUTE(SUBSTITUTE(BD_TS!D3744," ",""),"-","/")</f>
        <v/>
      </c>
      <c r="C3745" s="158">
        <f>BD_TS!E3744</f>
        <v>0</v>
      </c>
      <c r="D3745" s="159">
        <f>BD_TS!F3744</f>
        <v>0</v>
      </c>
      <c r="E3745" s="160">
        <f>BD_TS!B3744</f>
        <v>0</v>
      </c>
      <c r="F3745" s="161">
        <f>BD_TS!C3744</f>
        <v>0</v>
      </c>
      <c r="G3745" s="187">
        <f>BD_TS!H3744</f>
        <v>0</v>
      </c>
      <c r="H3745" s="158" t="str">
        <f>IF($A3745=0,"",IFERROR(INDEX(BD_Gestão!A:A,MATCH('Banco de Dados'!$B3745,BD_Gestão!$B:$B,0)),"erro"))</f>
        <v/>
      </c>
      <c r="I3745" s="162" t="str">
        <f>IF($A3745=0,"",IFERROR(INDEX(BD_Gestão!E:E,MATCH('Banco de Dados'!$B3745,BD_Gestão!$B:$B,0)),"erro"))</f>
        <v/>
      </c>
      <c r="J3745" s="186" t="str">
        <f>IF($A3745=0,"",IFERROR(INDEX(BD_Gestão!B:B,MATCH('Banco de Dados'!$B3745,BD_Gestão!$B:$B,0)),"erro"))</f>
        <v/>
      </c>
      <c r="K3745" s="158" t="str">
        <f>IF($A3745=0,"",IFERROR(INDEX(BD_Gestão!C:C,MATCH('Banco de Dados'!$B3745,BD_Gestão!$B:$B,0)),"erro"))</f>
        <v/>
      </c>
      <c r="L3745" s="158" t="str">
        <f>IF($A3745=0,"",IFERROR(INDEX(BD_Gestão!H:H,MATCH('Banco de Dados'!$B3745,BD_Gestão!$B:$B,0)),"erro"))</f>
        <v/>
      </c>
      <c r="M3745" s="161" t="str">
        <f>IF($A3745=0,"",IFERROR(INDEX(BD_Gestão!F:F,MATCH('Banco de Dados'!$B3745,BD_Gestão!$B:$B,0)),"erro"))</f>
        <v/>
      </c>
      <c r="N3745" s="161" t="str">
        <f>IF($A3745=0,"",IFERROR(INDEX(BD_Gestão!J:J,MATCH('Banco de Dados'!$B3745,BD_Gestão!$B:$B,0)),"erro"))</f>
        <v/>
      </c>
      <c r="O3745" s="164" t="str">
        <f>IF($A3745=0,"",IFERROR(INDEX(BD_Gestão!K:K,MATCH('Banco de Dados'!$B3745,BD_Gestão!$B:$B,0)),"erro"))</f>
        <v/>
      </c>
      <c r="P3745" s="169" t="str">
        <f t="shared" si="234"/>
        <v/>
      </c>
      <c r="Q3745" s="170" t="str">
        <f t="shared" si="235"/>
        <v/>
      </c>
      <c r="R3745" s="163" t="e">
        <f t="shared" si="232"/>
        <v>#VALUE!</v>
      </c>
      <c r="S3745" s="163" t="e">
        <f t="shared" si="233"/>
        <v>#VALUE!</v>
      </c>
      <c r="T3745" s="163" t="e">
        <f>INDEX(Controle!O:O,MATCH('Banco de Dados'!A3745,Controle!M:M,0))*E3745/100</f>
        <v>#N/A</v>
      </c>
    </row>
    <row r="3746" spans="1:20" hidden="1" x14ac:dyDescent="0.2">
      <c r="A3746" s="158">
        <f>BD_TS!A3745</f>
        <v>0</v>
      </c>
      <c r="B3746" s="158" t="str">
        <f>SUBSTITUTE(SUBSTITUTE(BD_TS!D3745," ",""),"-","/")</f>
        <v/>
      </c>
      <c r="C3746" s="158">
        <f>BD_TS!E3745</f>
        <v>0</v>
      </c>
      <c r="D3746" s="159">
        <f>BD_TS!F3745</f>
        <v>0</v>
      </c>
      <c r="E3746" s="160">
        <f>BD_TS!B3745</f>
        <v>0</v>
      </c>
      <c r="F3746" s="161">
        <f>BD_TS!C3745</f>
        <v>0</v>
      </c>
      <c r="G3746" s="187">
        <f>BD_TS!H3745</f>
        <v>0</v>
      </c>
      <c r="H3746" s="158" t="str">
        <f>IF($A3746=0,"",IFERROR(INDEX(BD_Gestão!A:A,MATCH('Banco de Dados'!$B3746,BD_Gestão!$B:$B,0)),"erro"))</f>
        <v/>
      </c>
      <c r="I3746" s="162" t="str">
        <f>IF($A3746=0,"",IFERROR(INDEX(BD_Gestão!E:E,MATCH('Banco de Dados'!$B3746,BD_Gestão!$B:$B,0)),"erro"))</f>
        <v/>
      </c>
      <c r="J3746" s="186" t="str">
        <f>IF($A3746=0,"",IFERROR(INDEX(BD_Gestão!B:B,MATCH('Banco de Dados'!$B3746,BD_Gestão!$B:$B,0)),"erro"))</f>
        <v/>
      </c>
      <c r="K3746" s="158" t="str">
        <f>IF($A3746=0,"",IFERROR(INDEX(BD_Gestão!C:C,MATCH('Banco de Dados'!$B3746,BD_Gestão!$B:$B,0)),"erro"))</f>
        <v/>
      </c>
      <c r="L3746" s="158" t="str">
        <f>IF($A3746=0,"",IFERROR(INDEX(BD_Gestão!H:H,MATCH('Banco de Dados'!$B3746,BD_Gestão!$B:$B,0)),"erro"))</f>
        <v/>
      </c>
      <c r="M3746" s="161" t="str">
        <f>IF($A3746=0,"",IFERROR(INDEX(BD_Gestão!F:F,MATCH('Banco de Dados'!$B3746,BD_Gestão!$B:$B,0)),"erro"))</f>
        <v/>
      </c>
      <c r="N3746" s="161" t="str">
        <f>IF($A3746=0,"",IFERROR(INDEX(BD_Gestão!J:J,MATCH('Banco de Dados'!$B3746,BD_Gestão!$B:$B,0)),"erro"))</f>
        <v/>
      </c>
      <c r="O3746" s="164" t="str">
        <f>IF($A3746=0,"",IFERROR(INDEX(BD_Gestão!K:K,MATCH('Banco de Dados'!$B3746,BD_Gestão!$B:$B,0)),"erro"))</f>
        <v/>
      </c>
      <c r="P3746" s="169" t="str">
        <f t="shared" si="234"/>
        <v/>
      </c>
      <c r="Q3746" s="170" t="str">
        <f t="shared" si="235"/>
        <v/>
      </c>
      <c r="R3746" s="163" t="e">
        <f t="shared" si="232"/>
        <v>#VALUE!</v>
      </c>
      <c r="S3746" s="163" t="e">
        <f t="shared" si="233"/>
        <v>#VALUE!</v>
      </c>
      <c r="T3746" s="163" t="e">
        <f>INDEX(Controle!O:O,MATCH('Banco de Dados'!A3746,Controle!M:M,0))*E3746/100</f>
        <v>#N/A</v>
      </c>
    </row>
    <row r="3747" spans="1:20" hidden="1" x14ac:dyDescent="0.2">
      <c r="A3747" s="158">
        <f>BD_TS!A3746</f>
        <v>0</v>
      </c>
      <c r="B3747" s="158" t="str">
        <f>SUBSTITUTE(SUBSTITUTE(BD_TS!D3746," ",""),"-","/")</f>
        <v/>
      </c>
      <c r="C3747" s="158">
        <f>BD_TS!E3746</f>
        <v>0</v>
      </c>
      <c r="D3747" s="159">
        <f>BD_TS!F3746</f>
        <v>0</v>
      </c>
      <c r="E3747" s="160">
        <f>BD_TS!B3746</f>
        <v>0</v>
      </c>
      <c r="F3747" s="161">
        <f>BD_TS!C3746</f>
        <v>0</v>
      </c>
      <c r="G3747" s="187">
        <f>BD_TS!H3746</f>
        <v>0</v>
      </c>
      <c r="H3747" s="158" t="str">
        <f>IF($A3747=0,"",IFERROR(INDEX(BD_Gestão!A:A,MATCH('Banco de Dados'!$B3747,BD_Gestão!$B:$B,0)),"erro"))</f>
        <v/>
      </c>
      <c r="I3747" s="162" t="str">
        <f>IF($A3747=0,"",IFERROR(INDEX(BD_Gestão!E:E,MATCH('Banco de Dados'!$B3747,BD_Gestão!$B:$B,0)),"erro"))</f>
        <v/>
      </c>
      <c r="J3747" s="186" t="str">
        <f>IF($A3747=0,"",IFERROR(INDEX(BD_Gestão!B:B,MATCH('Banco de Dados'!$B3747,BD_Gestão!$B:$B,0)),"erro"))</f>
        <v/>
      </c>
      <c r="K3747" s="158" t="str">
        <f>IF($A3747=0,"",IFERROR(INDEX(BD_Gestão!C:C,MATCH('Banco de Dados'!$B3747,BD_Gestão!$B:$B,0)),"erro"))</f>
        <v/>
      </c>
      <c r="L3747" s="158" t="str">
        <f>IF($A3747=0,"",IFERROR(INDEX(BD_Gestão!H:H,MATCH('Banco de Dados'!$B3747,BD_Gestão!$B:$B,0)),"erro"))</f>
        <v/>
      </c>
      <c r="M3747" s="161" t="str">
        <f>IF($A3747=0,"",IFERROR(INDEX(BD_Gestão!F:F,MATCH('Banco de Dados'!$B3747,BD_Gestão!$B:$B,0)),"erro"))</f>
        <v/>
      </c>
      <c r="N3747" s="161" t="str">
        <f>IF($A3747=0,"",IFERROR(INDEX(BD_Gestão!J:J,MATCH('Banco de Dados'!$B3747,BD_Gestão!$B:$B,0)),"erro"))</f>
        <v/>
      </c>
      <c r="O3747" s="164" t="str">
        <f>IF($A3747=0,"",IFERROR(INDEX(BD_Gestão!K:K,MATCH('Banco de Dados'!$B3747,BD_Gestão!$B:$B,0)),"erro"))</f>
        <v/>
      </c>
      <c r="P3747" s="169" t="str">
        <f t="shared" si="234"/>
        <v/>
      </c>
      <c r="Q3747" s="170" t="str">
        <f t="shared" si="235"/>
        <v/>
      </c>
      <c r="R3747" s="163" t="e">
        <f t="shared" si="232"/>
        <v>#VALUE!</v>
      </c>
      <c r="S3747" s="163" t="e">
        <f t="shared" si="233"/>
        <v>#VALUE!</v>
      </c>
      <c r="T3747" s="163" t="e">
        <f>INDEX(Controle!O:O,MATCH('Banco de Dados'!A3747,Controle!M:M,0))*E3747/100</f>
        <v>#N/A</v>
      </c>
    </row>
    <row r="3748" spans="1:20" hidden="1" x14ac:dyDescent="0.2">
      <c r="A3748" s="158">
        <f>BD_TS!A3747</f>
        <v>0</v>
      </c>
      <c r="B3748" s="158" t="str">
        <f>SUBSTITUTE(SUBSTITUTE(BD_TS!D3747," ",""),"-","/")</f>
        <v/>
      </c>
      <c r="C3748" s="158">
        <f>BD_TS!E3747</f>
        <v>0</v>
      </c>
      <c r="D3748" s="159">
        <f>BD_TS!F3747</f>
        <v>0</v>
      </c>
      <c r="E3748" s="160">
        <f>BD_TS!B3747</f>
        <v>0</v>
      </c>
      <c r="F3748" s="161">
        <f>BD_TS!C3747</f>
        <v>0</v>
      </c>
      <c r="G3748" s="187">
        <f>BD_TS!H3747</f>
        <v>0</v>
      </c>
      <c r="H3748" s="158" t="str">
        <f>IF($A3748=0,"",IFERROR(INDEX(BD_Gestão!A:A,MATCH('Banco de Dados'!$B3748,BD_Gestão!$B:$B,0)),"erro"))</f>
        <v/>
      </c>
      <c r="I3748" s="162" t="str">
        <f>IF($A3748=0,"",IFERROR(INDEX(BD_Gestão!E:E,MATCH('Banco de Dados'!$B3748,BD_Gestão!$B:$B,0)),"erro"))</f>
        <v/>
      </c>
      <c r="J3748" s="186" t="str">
        <f>IF($A3748=0,"",IFERROR(INDEX(BD_Gestão!B:B,MATCH('Banco de Dados'!$B3748,BD_Gestão!$B:$B,0)),"erro"))</f>
        <v/>
      </c>
      <c r="K3748" s="158" t="str">
        <f>IF($A3748=0,"",IFERROR(INDEX(BD_Gestão!C:C,MATCH('Banco de Dados'!$B3748,BD_Gestão!$B:$B,0)),"erro"))</f>
        <v/>
      </c>
      <c r="L3748" s="158" t="str">
        <f>IF($A3748=0,"",IFERROR(INDEX(BD_Gestão!H:H,MATCH('Banco de Dados'!$B3748,BD_Gestão!$B:$B,0)),"erro"))</f>
        <v/>
      </c>
      <c r="M3748" s="161" t="str">
        <f>IF($A3748=0,"",IFERROR(INDEX(BD_Gestão!F:F,MATCH('Banco de Dados'!$B3748,BD_Gestão!$B:$B,0)),"erro"))</f>
        <v/>
      </c>
      <c r="N3748" s="161" t="str">
        <f>IF($A3748=0,"",IFERROR(INDEX(BD_Gestão!J:J,MATCH('Banco de Dados'!$B3748,BD_Gestão!$B:$B,0)),"erro"))</f>
        <v/>
      </c>
      <c r="O3748" s="164" t="str">
        <f>IF($A3748=0,"",IFERROR(INDEX(BD_Gestão!K:K,MATCH('Banco de Dados'!$B3748,BD_Gestão!$B:$B,0)),"erro"))</f>
        <v/>
      </c>
      <c r="P3748" s="169" t="str">
        <f t="shared" si="234"/>
        <v/>
      </c>
      <c r="Q3748" s="170" t="str">
        <f t="shared" si="235"/>
        <v/>
      </c>
      <c r="R3748" s="163" t="e">
        <f t="shared" si="232"/>
        <v>#VALUE!</v>
      </c>
      <c r="S3748" s="163" t="e">
        <f t="shared" si="233"/>
        <v>#VALUE!</v>
      </c>
      <c r="T3748" s="163" t="e">
        <f>INDEX(Controle!O:O,MATCH('Banco de Dados'!A3748,Controle!M:M,0))*E3748/100</f>
        <v>#N/A</v>
      </c>
    </row>
    <row r="3749" spans="1:20" hidden="1" x14ac:dyDescent="0.2">
      <c r="A3749" s="158">
        <f>BD_TS!A3748</f>
        <v>0</v>
      </c>
      <c r="B3749" s="158" t="str">
        <f>SUBSTITUTE(SUBSTITUTE(BD_TS!D3748," ",""),"-","/")</f>
        <v/>
      </c>
      <c r="C3749" s="158">
        <f>BD_TS!E3748</f>
        <v>0</v>
      </c>
      <c r="D3749" s="159">
        <f>BD_TS!F3748</f>
        <v>0</v>
      </c>
      <c r="E3749" s="160">
        <f>BD_TS!B3748</f>
        <v>0</v>
      </c>
      <c r="F3749" s="161">
        <f>BD_TS!C3748</f>
        <v>0</v>
      </c>
      <c r="G3749" s="187">
        <f>BD_TS!H3748</f>
        <v>0</v>
      </c>
      <c r="H3749" s="158" t="str">
        <f>IF($A3749=0,"",IFERROR(INDEX(BD_Gestão!A:A,MATCH('Banco de Dados'!$B3749,BD_Gestão!$B:$B,0)),"erro"))</f>
        <v/>
      </c>
      <c r="I3749" s="162" t="str">
        <f>IF($A3749=0,"",IFERROR(INDEX(BD_Gestão!E:E,MATCH('Banco de Dados'!$B3749,BD_Gestão!$B:$B,0)),"erro"))</f>
        <v/>
      </c>
      <c r="J3749" s="186" t="str">
        <f>IF($A3749=0,"",IFERROR(INDEX(BD_Gestão!B:B,MATCH('Banco de Dados'!$B3749,BD_Gestão!$B:$B,0)),"erro"))</f>
        <v/>
      </c>
      <c r="K3749" s="158" t="str">
        <f>IF($A3749=0,"",IFERROR(INDEX(BD_Gestão!C:C,MATCH('Banco de Dados'!$B3749,BD_Gestão!$B:$B,0)),"erro"))</f>
        <v/>
      </c>
      <c r="L3749" s="158" t="str">
        <f>IF($A3749=0,"",IFERROR(INDEX(BD_Gestão!H:H,MATCH('Banco de Dados'!$B3749,BD_Gestão!$B:$B,0)),"erro"))</f>
        <v/>
      </c>
      <c r="M3749" s="161" t="str">
        <f>IF($A3749=0,"",IFERROR(INDEX(BD_Gestão!F:F,MATCH('Banco de Dados'!$B3749,BD_Gestão!$B:$B,0)),"erro"))</f>
        <v/>
      </c>
      <c r="N3749" s="161" t="str">
        <f>IF($A3749=0,"",IFERROR(INDEX(BD_Gestão!J:J,MATCH('Banco de Dados'!$B3749,BD_Gestão!$B:$B,0)),"erro"))</f>
        <v/>
      </c>
      <c r="O3749" s="164" t="str">
        <f>IF($A3749=0,"",IFERROR(INDEX(BD_Gestão!K:K,MATCH('Banco de Dados'!$B3749,BD_Gestão!$B:$B,0)),"erro"))</f>
        <v/>
      </c>
      <c r="P3749" s="169" t="str">
        <f t="shared" si="234"/>
        <v/>
      </c>
      <c r="Q3749" s="170" t="str">
        <f t="shared" si="235"/>
        <v/>
      </c>
      <c r="R3749" s="163" t="e">
        <f t="shared" si="232"/>
        <v>#VALUE!</v>
      </c>
      <c r="S3749" s="163" t="e">
        <f t="shared" si="233"/>
        <v>#VALUE!</v>
      </c>
      <c r="T3749" s="163" t="e">
        <f>INDEX(Controle!O:O,MATCH('Banco de Dados'!A3749,Controle!M:M,0))*E3749/100</f>
        <v>#N/A</v>
      </c>
    </row>
    <row r="3750" spans="1:20" hidden="1" x14ac:dyDescent="0.2">
      <c r="A3750" s="158">
        <f>BD_TS!A3749</f>
        <v>0</v>
      </c>
      <c r="B3750" s="158" t="str">
        <f>SUBSTITUTE(SUBSTITUTE(BD_TS!D3749," ",""),"-","/")</f>
        <v/>
      </c>
      <c r="C3750" s="158">
        <f>BD_TS!E3749</f>
        <v>0</v>
      </c>
      <c r="D3750" s="159">
        <f>BD_TS!F3749</f>
        <v>0</v>
      </c>
      <c r="E3750" s="160">
        <f>BD_TS!B3749</f>
        <v>0</v>
      </c>
      <c r="F3750" s="161">
        <f>BD_TS!C3749</f>
        <v>0</v>
      </c>
      <c r="G3750" s="187">
        <f>BD_TS!H3749</f>
        <v>0</v>
      </c>
      <c r="H3750" s="158" t="str">
        <f>IF($A3750=0,"",IFERROR(INDEX(BD_Gestão!A:A,MATCH('Banco de Dados'!$B3750,BD_Gestão!$B:$B,0)),"erro"))</f>
        <v/>
      </c>
      <c r="I3750" s="162" t="str">
        <f>IF($A3750=0,"",IFERROR(INDEX(BD_Gestão!E:E,MATCH('Banco de Dados'!$B3750,BD_Gestão!$B:$B,0)),"erro"))</f>
        <v/>
      </c>
      <c r="J3750" s="186" t="str">
        <f>IF($A3750=0,"",IFERROR(INDEX(BD_Gestão!B:B,MATCH('Banco de Dados'!$B3750,BD_Gestão!$B:$B,0)),"erro"))</f>
        <v/>
      </c>
      <c r="K3750" s="158" t="str">
        <f>IF($A3750=0,"",IFERROR(INDEX(BD_Gestão!C:C,MATCH('Banco de Dados'!$B3750,BD_Gestão!$B:$B,0)),"erro"))</f>
        <v/>
      </c>
      <c r="L3750" s="158" t="str">
        <f>IF($A3750=0,"",IFERROR(INDEX(BD_Gestão!H:H,MATCH('Banco de Dados'!$B3750,BD_Gestão!$B:$B,0)),"erro"))</f>
        <v/>
      </c>
      <c r="M3750" s="161" t="str">
        <f>IF($A3750=0,"",IFERROR(INDEX(BD_Gestão!F:F,MATCH('Banco de Dados'!$B3750,BD_Gestão!$B:$B,0)),"erro"))</f>
        <v/>
      </c>
      <c r="N3750" s="161" t="str">
        <f>IF($A3750=0,"",IFERROR(INDEX(BD_Gestão!J:J,MATCH('Banco de Dados'!$B3750,BD_Gestão!$B:$B,0)),"erro"))</f>
        <v/>
      </c>
      <c r="O3750" s="164" t="str">
        <f>IF($A3750=0,"",IFERROR(INDEX(BD_Gestão!K:K,MATCH('Banco de Dados'!$B3750,BD_Gestão!$B:$B,0)),"erro"))</f>
        <v/>
      </c>
      <c r="P3750" s="169" t="str">
        <f t="shared" si="234"/>
        <v/>
      </c>
      <c r="Q3750" s="170" t="str">
        <f t="shared" si="235"/>
        <v/>
      </c>
      <c r="R3750" s="163" t="e">
        <f t="shared" si="232"/>
        <v>#VALUE!</v>
      </c>
      <c r="S3750" s="163" t="e">
        <f t="shared" si="233"/>
        <v>#VALUE!</v>
      </c>
      <c r="T3750" s="163" t="e">
        <f>INDEX(Controle!O:O,MATCH('Banco de Dados'!A3750,Controle!M:M,0))*E3750/100</f>
        <v>#N/A</v>
      </c>
    </row>
    <row r="3751" spans="1:20" hidden="1" x14ac:dyDescent="0.2">
      <c r="A3751" s="158">
        <f>BD_TS!A3750</f>
        <v>0</v>
      </c>
      <c r="B3751" s="158" t="str">
        <f>SUBSTITUTE(SUBSTITUTE(BD_TS!D3750," ",""),"-","/")</f>
        <v/>
      </c>
      <c r="C3751" s="158">
        <f>BD_TS!E3750</f>
        <v>0</v>
      </c>
      <c r="D3751" s="159">
        <f>BD_TS!F3750</f>
        <v>0</v>
      </c>
      <c r="E3751" s="160">
        <f>BD_TS!B3750</f>
        <v>0</v>
      </c>
      <c r="F3751" s="161">
        <f>BD_TS!C3750</f>
        <v>0</v>
      </c>
      <c r="G3751" s="187">
        <f>BD_TS!H3750</f>
        <v>0</v>
      </c>
      <c r="H3751" s="158" t="str">
        <f>IF($A3751=0,"",IFERROR(INDEX(BD_Gestão!A:A,MATCH('Banco de Dados'!$B3751,BD_Gestão!$B:$B,0)),"erro"))</f>
        <v/>
      </c>
      <c r="I3751" s="162" t="str">
        <f>IF($A3751=0,"",IFERROR(INDEX(BD_Gestão!E:E,MATCH('Banco de Dados'!$B3751,BD_Gestão!$B:$B,0)),"erro"))</f>
        <v/>
      </c>
      <c r="J3751" s="186" t="str">
        <f>IF($A3751=0,"",IFERROR(INDEX(BD_Gestão!B:B,MATCH('Banco de Dados'!$B3751,BD_Gestão!$B:$B,0)),"erro"))</f>
        <v/>
      </c>
      <c r="K3751" s="158" t="str">
        <f>IF($A3751=0,"",IFERROR(INDEX(BD_Gestão!C:C,MATCH('Banco de Dados'!$B3751,BD_Gestão!$B:$B,0)),"erro"))</f>
        <v/>
      </c>
      <c r="L3751" s="158" t="str">
        <f>IF($A3751=0,"",IFERROR(INDEX(BD_Gestão!H:H,MATCH('Banco de Dados'!$B3751,BD_Gestão!$B:$B,0)),"erro"))</f>
        <v/>
      </c>
      <c r="M3751" s="161" t="str">
        <f>IF($A3751=0,"",IFERROR(INDEX(BD_Gestão!F:F,MATCH('Banco de Dados'!$B3751,BD_Gestão!$B:$B,0)),"erro"))</f>
        <v/>
      </c>
      <c r="N3751" s="161" t="str">
        <f>IF($A3751=0,"",IFERROR(INDEX(BD_Gestão!J:J,MATCH('Banco de Dados'!$B3751,BD_Gestão!$B:$B,0)),"erro"))</f>
        <v/>
      </c>
      <c r="O3751" s="164" t="str">
        <f>IF($A3751=0,"",IFERROR(INDEX(BD_Gestão!K:K,MATCH('Banco de Dados'!$B3751,BD_Gestão!$B:$B,0)),"erro"))</f>
        <v/>
      </c>
      <c r="P3751" s="169" t="str">
        <f t="shared" si="234"/>
        <v/>
      </c>
      <c r="Q3751" s="170" t="str">
        <f t="shared" si="235"/>
        <v/>
      </c>
      <c r="R3751" s="163" t="e">
        <f t="shared" si="232"/>
        <v>#VALUE!</v>
      </c>
      <c r="S3751" s="163" t="e">
        <f t="shared" si="233"/>
        <v>#VALUE!</v>
      </c>
      <c r="T3751" s="163" t="e">
        <f>INDEX(Controle!O:O,MATCH('Banco de Dados'!A3751,Controle!M:M,0))*E3751/100</f>
        <v>#N/A</v>
      </c>
    </row>
    <row r="3752" spans="1:20" hidden="1" x14ac:dyDescent="0.2">
      <c r="A3752" s="158">
        <f>BD_TS!A3751</f>
        <v>0</v>
      </c>
      <c r="B3752" s="158" t="str">
        <f>SUBSTITUTE(SUBSTITUTE(BD_TS!D3751," ",""),"-","/")</f>
        <v/>
      </c>
      <c r="C3752" s="158">
        <f>BD_TS!E3751</f>
        <v>0</v>
      </c>
      <c r="D3752" s="159">
        <f>BD_TS!F3751</f>
        <v>0</v>
      </c>
      <c r="E3752" s="160">
        <f>BD_TS!B3751</f>
        <v>0</v>
      </c>
      <c r="F3752" s="161">
        <f>BD_TS!C3751</f>
        <v>0</v>
      </c>
      <c r="G3752" s="187">
        <f>BD_TS!H3751</f>
        <v>0</v>
      </c>
      <c r="H3752" s="158" t="str">
        <f>IF($A3752=0,"",IFERROR(INDEX(BD_Gestão!A:A,MATCH('Banco de Dados'!$B3752,BD_Gestão!$B:$B,0)),"erro"))</f>
        <v/>
      </c>
      <c r="I3752" s="162" t="str">
        <f>IF($A3752=0,"",IFERROR(INDEX(BD_Gestão!E:E,MATCH('Banco de Dados'!$B3752,BD_Gestão!$B:$B,0)),"erro"))</f>
        <v/>
      </c>
      <c r="J3752" s="186" t="str">
        <f>IF($A3752=0,"",IFERROR(INDEX(BD_Gestão!B:B,MATCH('Banco de Dados'!$B3752,BD_Gestão!$B:$B,0)),"erro"))</f>
        <v/>
      </c>
      <c r="K3752" s="158" t="str">
        <f>IF($A3752=0,"",IFERROR(INDEX(BD_Gestão!C:C,MATCH('Banco de Dados'!$B3752,BD_Gestão!$B:$B,0)),"erro"))</f>
        <v/>
      </c>
      <c r="L3752" s="158" t="str">
        <f>IF($A3752=0,"",IFERROR(INDEX(BD_Gestão!H:H,MATCH('Banco de Dados'!$B3752,BD_Gestão!$B:$B,0)),"erro"))</f>
        <v/>
      </c>
      <c r="M3752" s="161" t="str">
        <f>IF($A3752=0,"",IFERROR(INDEX(BD_Gestão!F:F,MATCH('Banco de Dados'!$B3752,BD_Gestão!$B:$B,0)),"erro"))</f>
        <v/>
      </c>
      <c r="N3752" s="161" t="str">
        <f>IF($A3752=0,"",IFERROR(INDEX(BD_Gestão!J:J,MATCH('Banco de Dados'!$B3752,BD_Gestão!$B:$B,0)),"erro"))</f>
        <v/>
      </c>
      <c r="O3752" s="164" t="str">
        <f>IF($A3752=0,"",IFERROR(INDEX(BD_Gestão!K:K,MATCH('Banco de Dados'!$B3752,BD_Gestão!$B:$B,0)),"erro"))</f>
        <v/>
      </c>
      <c r="P3752" s="169" t="str">
        <f t="shared" si="234"/>
        <v/>
      </c>
      <c r="Q3752" s="170" t="str">
        <f t="shared" si="235"/>
        <v/>
      </c>
      <c r="R3752" s="163" t="e">
        <f t="shared" si="232"/>
        <v>#VALUE!</v>
      </c>
      <c r="S3752" s="163" t="e">
        <f t="shared" si="233"/>
        <v>#VALUE!</v>
      </c>
      <c r="T3752" s="163" t="e">
        <f>INDEX(Controle!O:O,MATCH('Banco de Dados'!A3752,Controle!M:M,0))*E3752/100</f>
        <v>#N/A</v>
      </c>
    </row>
    <row r="3753" spans="1:20" hidden="1" x14ac:dyDescent="0.2">
      <c r="A3753" s="158">
        <f>BD_TS!A3752</f>
        <v>0</v>
      </c>
      <c r="B3753" s="158" t="str">
        <f>SUBSTITUTE(SUBSTITUTE(BD_TS!D3752," ",""),"-","/")</f>
        <v/>
      </c>
      <c r="C3753" s="158">
        <f>BD_TS!E3752</f>
        <v>0</v>
      </c>
      <c r="D3753" s="159">
        <f>BD_TS!F3752</f>
        <v>0</v>
      </c>
      <c r="E3753" s="160">
        <f>BD_TS!B3752</f>
        <v>0</v>
      </c>
      <c r="F3753" s="161">
        <f>BD_TS!C3752</f>
        <v>0</v>
      </c>
      <c r="G3753" s="187">
        <f>BD_TS!H3752</f>
        <v>0</v>
      </c>
      <c r="H3753" s="158" t="str">
        <f>IF($A3753=0,"",IFERROR(INDEX(BD_Gestão!A:A,MATCH('Banco de Dados'!$B3753,BD_Gestão!$B:$B,0)),"erro"))</f>
        <v/>
      </c>
      <c r="I3753" s="162" t="str">
        <f>IF($A3753=0,"",IFERROR(INDEX(BD_Gestão!E:E,MATCH('Banco de Dados'!$B3753,BD_Gestão!$B:$B,0)),"erro"))</f>
        <v/>
      </c>
      <c r="J3753" s="186" t="str">
        <f>IF($A3753=0,"",IFERROR(INDEX(BD_Gestão!B:B,MATCH('Banco de Dados'!$B3753,BD_Gestão!$B:$B,0)),"erro"))</f>
        <v/>
      </c>
      <c r="K3753" s="158" t="str">
        <f>IF($A3753=0,"",IFERROR(INDEX(BD_Gestão!C:C,MATCH('Banco de Dados'!$B3753,BD_Gestão!$B:$B,0)),"erro"))</f>
        <v/>
      </c>
      <c r="L3753" s="158" t="str">
        <f>IF($A3753=0,"",IFERROR(INDEX(BD_Gestão!H:H,MATCH('Banco de Dados'!$B3753,BD_Gestão!$B:$B,0)),"erro"))</f>
        <v/>
      </c>
      <c r="M3753" s="161" t="str">
        <f>IF($A3753=0,"",IFERROR(INDEX(BD_Gestão!F:F,MATCH('Banco de Dados'!$B3753,BD_Gestão!$B:$B,0)),"erro"))</f>
        <v/>
      </c>
      <c r="N3753" s="161" t="str">
        <f>IF($A3753=0,"",IFERROR(INDEX(BD_Gestão!J:J,MATCH('Banco de Dados'!$B3753,BD_Gestão!$B:$B,0)),"erro"))</f>
        <v/>
      </c>
      <c r="O3753" s="164" t="str">
        <f>IF($A3753=0,"",IFERROR(INDEX(BD_Gestão!K:K,MATCH('Banco de Dados'!$B3753,BD_Gestão!$B:$B,0)),"erro"))</f>
        <v/>
      </c>
      <c r="P3753" s="169" t="str">
        <f t="shared" si="234"/>
        <v/>
      </c>
      <c r="Q3753" s="170" t="str">
        <f t="shared" si="235"/>
        <v/>
      </c>
      <c r="R3753" s="163" t="e">
        <f t="shared" si="232"/>
        <v>#VALUE!</v>
      </c>
      <c r="S3753" s="163" t="e">
        <f t="shared" si="233"/>
        <v>#VALUE!</v>
      </c>
      <c r="T3753" s="163" t="e">
        <f>INDEX(Controle!O:O,MATCH('Banco de Dados'!A3753,Controle!M:M,0))*E3753/100</f>
        <v>#N/A</v>
      </c>
    </row>
    <row r="3754" spans="1:20" hidden="1" x14ac:dyDescent="0.2">
      <c r="A3754" s="158">
        <f>BD_TS!A3753</f>
        <v>0</v>
      </c>
      <c r="B3754" s="158" t="str">
        <f>SUBSTITUTE(SUBSTITUTE(BD_TS!D3753," ",""),"-","/")</f>
        <v/>
      </c>
      <c r="C3754" s="158">
        <f>BD_TS!E3753</f>
        <v>0</v>
      </c>
      <c r="D3754" s="159">
        <f>BD_TS!F3753</f>
        <v>0</v>
      </c>
      <c r="E3754" s="160">
        <f>BD_TS!B3753</f>
        <v>0</v>
      </c>
      <c r="F3754" s="161">
        <f>BD_TS!C3753</f>
        <v>0</v>
      </c>
      <c r="G3754" s="187">
        <f>BD_TS!H3753</f>
        <v>0</v>
      </c>
      <c r="H3754" s="158" t="str">
        <f>IF($A3754=0,"",IFERROR(INDEX(BD_Gestão!A:A,MATCH('Banco de Dados'!$B3754,BD_Gestão!$B:$B,0)),"erro"))</f>
        <v/>
      </c>
      <c r="I3754" s="162" t="str">
        <f>IF($A3754=0,"",IFERROR(INDEX(BD_Gestão!E:E,MATCH('Banco de Dados'!$B3754,BD_Gestão!$B:$B,0)),"erro"))</f>
        <v/>
      </c>
      <c r="J3754" s="186" t="str">
        <f>IF($A3754=0,"",IFERROR(INDEX(BD_Gestão!B:B,MATCH('Banco de Dados'!$B3754,BD_Gestão!$B:$B,0)),"erro"))</f>
        <v/>
      </c>
      <c r="K3754" s="158" t="str">
        <f>IF($A3754=0,"",IFERROR(INDEX(BD_Gestão!C:C,MATCH('Banco de Dados'!$B3754,BD_Gestão!$B:$B,0)),"erro"))</f>
        <v/>
      </c>
      <c r="L3754" s="158" t="str">
        <f>IF($A3754=0,"",IFERROR(INDEX(BD_Gestão!H:H,MATCH('Banco de Dados'!$B3754,BD_Gestão!$B:$B,0)),"erro"))</f>
        <v/>
      </c>
      <c r="M3754" s="161" t="str">
        <f>IF($A3754=0,"",IFERROR(INDEX(BD_Gestão!F:F,MATCH('Banco de Dados'!$B3754,BD_Gestão!$B:$B,0)),"erro"))</f>
        <v/>
      </c>
      <c r="N3754" s="161" t="str">
        <f>IF($A3754=0,"",IFERROR(INDEX(BD_Gestão!J:J,MATCH('Banco de Dados'!$B3754,BD_Gestão!$B:$B,0)),"erro"))</f>
        <v/>
      </c>
      <c r="O3754" s="164" t="str">
        <f>IF($A3754=0,"",IFERROR(INDEX(BD_Gestão!K:K,MATCH('Banco de Dados'!$B3754,BD_Gestão!$B:$B,0)),"erro"))</f>
        <v/>
      </c>
      <c r="P3754" s="169" t="str">
        <f t="shared" si="234"/>
        <v/>
      </c>
      <c r="Q3754" s="170" t="str">
        <f t="shared" si="235"/>
        <v/>
      </c>
      <c r="R3754" s="163" t="e">
        <f t="shared" si="232"/>
        <v>#VALUE!</v>
      </c>
      <c r="S3754" s="163" t="e">
        <f t="shared" si="233"/>
        <v>#VALUE!</v>
      </c>
      <c r="T3754" s="163" t="e">
        <f>INDEX(Controle!O:O,MATCH('Banco de Dados'!A3754,Controle!M:M,0))*E3754/100</f>
        <v>#N/A</v>
      </c>
    </row>
    <row r="3755" spans="1:20" hidden="1" x14ac:dyDescent="0.2">
      <c r="A3755" s="158">
        <f>BD_TS!A3754</f>
        <v>0</v>
      </c>
      <c r="B3755" s="158" t="str">
        <f>SUBSTITUTE(SUBSTITUTE(BD_TS!D3754," ",""),"-","/")</f>
        <v/>
      </c>
      <c r="C3755" s="158">
        <f>BD_TS!E3754</f>
        <v>0</v>
      </c>
      <c r="D3755" s="159">
        <f>BD_TS!F3754</f>
        <v>0</v>
      </c>
      <c r="E3755" s="160">
        <f>BD_TS!B3754</f>
        <v>0</v>
      </c>
      <c r="F3755" s="161">
        <f>BD_TS!C3754</f>
        <v>0</v>
      </c>
      <c r="G3755" s="187">
        <f>BD_TS!H3754</f>
        <v>0</v>
      </c>
      <c r="H3755" s="158" t="str">
        <f>IF($A3755=0,"",IFERROR(INDEX(BD_Gestão!A:A,MATCH('Banco de Dados'!$B3755,BD_Gestão!$B:$B,0)),"erro"))</f>
        <v/>
      </c>
      <c r="I3755" s="162" t="str">
        <f>IF($A3755=0,"",IFERROR(INDEX(BD_Gestão!E:E,MATCH('Banco de Dados'!$B3755,BD_Gestão!$B:$B,0)),"erro"))</f>
        <v/>
      </c>
      <c r="J3755" s="186" t="str">
        <f>IF($A3755=0,"",IFERROR(INDEX(BD_Gestão!B:B,MATCH('Banco de Dados'!$B3755,BD_Gestão!$B:$B,0)),"erro"))</f>
        <v/>
      </c>
      <c r="K3755" s="158" t="str">
        <f>IF($A3755=0,"",IFERROR(INDEX(BD_Gestão!C:C,MATCH('Banco de Dados'!$B3755,BD_Gestão!$B:$B,0)),"erro"))</f>
        <v/>
      </c>
      <c r="L3755" s="158" t="str">
        <f>IF($A3755=0,"",IFERROR(INDEX(BD_Gestão!H:H,MATCH('Banco de Dados'!$B3755,BD_Gestão!$B:$B,0)),"erro"))</f>
        <v/>
      </c>
      <c r="M3755" s="161" t="str">
        <f>IF($A3755=0,"",IFERROR(INDEX(BD_Gestão!F:F,MATCH('Banco de Dados'!$B3755,BD_Gestão!$B:$B,0)),"erro"))</f>
        <v/>
      </c>
      <c r="N3755" s="161" t="str">
        <f>IF($A3755=0,"",IFERROR(INDEX(BD_Gestão!J:J,MATCH('Banco de Dados'!$B3755,BD_Gestão!$B:$B,0)),"erro"))</f>
        <v/>
      </c>
      <c r="O3755" s="164" t="str">
        <f>IF($A3755=0,"",IFERROR(INDEX(BD_Gestão!K:K,MATCH('Banco de Dados'!$B3755,BD_Gestão!$B:$B,0)),"erro"))</f>
        <v/>
      </c>
      <c r="P3755" s="169" t="str">
        <f t="shared" si="234"/>
        <v/>
      </c>
      <c r="Q3755" s="170" t="str">
        <f t="shared" si="235"/>
        <v/>
      </c>
      <c r="R3755" s="163" t="e">
        <f t="shared" si="232"/>
        <v>#VALUE!</v>
      </c>
      <c r="S3755" s="163" t="e">
        <f t="shared" si="233"/>
        <v>#VALUE!</v>
      </c>
      <c r="T3755" s="163" t="e">
        <f>INDEX(Controle!O:O,MATCH('Banco de Dados'!A3755,Controle!M:M,0))*E3755/100</f>
        <v>#N/A</v>
      </c>
    </row>
    <row r="3756" spans="1:20" hidden="1" x14ac:dyDescent="0.2">
      <c r="A3756" s="158">
        <f>BD_TS!A3755</f>
        <v>0</v>
      </c>
      <c r="B3756" s="158" t="str">
        <f>SUBSTITUTE(SUBSTITUTE(BD_TS!D3755," ",""),"-","/")</f>
        <v/>
      </c>
      <c r="C3756" s="158">
        <f>BD_TS!E3755</f>
        <v>0</v>
      </c>
      <c r="D3756" s="159">
        <f>BD_TS!F3755</f>
        <v>0</v>
      </c>
      <c r="E3756" s="160">
        <f>BD_TS!B3755</f>
        <v>0</v>
      </c>
      <c r="F3756" s="161">
        <f>BD_TS!C3755</f>
        <v>0</v>
      </c>
      <c r="G3756" s="187">
        <f>BD_TS!H3755</f>
        <v>0</v>
      </c>
      <c r="H3756" s="158" t="str">
        <f>IF($A3756=0,"",IFERROR(INDEX(BD_Gestão!A:A,MATCH('Banco de Dados'!$B3756,BD_Gestão!$B:$B,0)),"erro"))</f>
        <v/>
      </c>
      <c r="I3756" s="162" t="str">
        <f>IF($A3756=0,"",IFERROR(INDEX(BD_Gestão!E:E,MATCH('Banco de Dados'!$B3756,BD_Gestão!$B:$B,0)),"erro"))</f>
        <v/>
      </c>
      <c r="J3756" s="186" t="str">
        <f>IF($A3756=0,"",IFERROR(INDEX(BD_Gestão!B:B,MATCH('Banco de Dados'!$B3756,BD_Gestão!$B:$B,0)),"erro"))</f>
        <v/>
      </c>
      <c r="K3756" s="158" t="str">
        <f>IF($A3756=0,"",IFERROR(INDEX(BD_Gestão!C:C,MATCH('Banco de Dados'!$B3756,BD_Gestão!$B:$B,0)),"erro"))</f>
        <v/>
      </c>
      <c r="L3756" s="158" t="str">
        <f>IF($A3756=0,"",IFERROR(INDEX(BD_Gestão!H:H,MATCH('Banco de Dados'!$B3756,BD_Gestão!$B:$B,0)),"erro"))</f>
        <v/>
      </c>
      <c r="M3756" s="161" t="str">
        <f>IF($A3756=0,"",IFERROR(INDEX(BD_Gestão!F:F,MATCH('Banco de Dados'!$B3756,BD_Gestão!$B:$B,0)),"erro"))</f>
        <v/>
      </c>
      <c r="N3756" s="161" t="str">
        <f>IF($A3756=0,"",IFERROR(INDEX(BD_Gestão!J:J,MATCH('Banco de Dados'!$B3756,BD_Gestão!$B:$B,0)),"erro"))</f>
        <v/>
      </c>
      <c r="O3756" s="164" t="str">
        <f>IF($A3756=0,"",IFERROR(INDEX(BD_Gestão!K:K,MATCH('Banco de Dados'!$B3756,BD_Gestão!$B:$B,0)),"erro"))</f>
        <v/>
      </c>
      <c r="P3756" s="169" t="str">
        <f t="shared" si="234"/>
        <v/>
      </c>
      <c r="Q3756" s="170" t="str">
        <f t="shared" si="235"/>
        <v/>
      </c>
      <c r="R3756" s="163" t="e">
        <f t="shared" si="232"/>
        <v>#VALUE!</v>
      </c>
      <c r="S3756" s="163" t="e">
        <f t="shared" si="233"/>
        <v>#VALUE!</v>
      </c>
      <c r="T3756" s="163" t="e">
        <f>INDEX(Controle!O:O,MATCH('Banco de Dados'!A3756,Controle!M:M,0))*E3756/100</f>
        <v>#N/A</v>
      </c>
    </row>
    <row r="3757" spans="1:20" hidden="1" x14ac:dyDescent="0.2">
      <c r="A3757" s="158">
        <f>BD_TS!A3756</f>
        <v>0</v>
      </c>
      <c r="B3757" s="158" t="str">
        <f>SUBSTITUTE(SUBSTITUTE(BD_TS!D3756," ",""),"-","/")</f>
        <v/>
      </c>
      <c r="C3757" s="158">
        <f>BD_TS!E3756</f>
        <v>0</v>
      </c>
      <c r="D3757" s="159">
        <f>BD_TS!F3756</f>
        <v>0</v>
      </c>
      <c r="E3757" s="160">
        <f>BD_TS!B3756</f>
        <v>0</v>
      </c>
      <c r="F3757" s="161">
        <f>BD_TS!C3756</f>
        <v>0</v>
      </c>
      <c r="G3757" s="187">
        <f>BD_TS!H3756</f>
        <v>0</v>
      </c>
      <c r="H3757" s="158" t="str">
        <f>IF($A3757=0,"",IFERROR(INDEX(BD_Gestão!A:A,MATCH('Banco de Dados'!$B3757,BD_Gestão!$B:$B,0)),"erro"))</f>
        <v/>
      </c>
      <c r="I3757" s="162" t="str">
        <f>IF($A3757=0,"",IFERROR(INDEX(BD_Gestão!E:E,MATCH('Banco de Dados'!$B3757,BD_Gestão!$B:$B,0)),"erro"))</f>
        <v/>
      </c>
      <c r="J3757" s="186" t="str">
        <f>IF($A3757=0,"",IFERROR(INDEX(BD_Gestão!B:B,MATCH('Banco de Dados'!$B3757,BD_Gestão!$B:$B,0)),"erro"))</f>
        <v/>
      </c>
      <c r="K3757" s="158" t="str">
        <f>IF($A3757=0,"",IFERROR(INDEX(BD_Gestão!C:C,MATCH('Banco de Dados'!$B3757,BD_Gestão!$B:$B,0)),"erro"))</f>
        <v/>
      </c>
      <c r="L3757" s="158" t="str">
        <f>IF($A3757=0,"",IFERROR(INDEX(BD_Gestão!H:H,MATCH('Banco de Dados'!$B3757,BD_Gestão!$B:$B,0)),"erro"))</f>
        <v/>
      </c>
      <c r="M3757" s="161" t="str">
        <f>IF($A3757=0,"",IFERROR(INDEX(BD_Gestão!F:F,MATCH('Banco de Dados'!$B3757,BD_Gestão!$B:$B,0)),"erro"))</f>
        <v/>
      </c>
      <c r="N3757" s="161" t="str">
        <f>IF($A3757=0,"",IFERROR(INDEX(BD_Gestão!J:J,MATCH('Banco de Dados'!$B3757,BD_Gestão!$B:$B,0)),"erro"))</f>
        <v/>
      </c>
      <c r="O3757" s="164" t="str">
        <f>IF($A3757=0,"",IFERROR(INDEX(BD_Gestão!K:K,MATCH('Banco de Dados'!$B3757,BD_Gestão!$B:$B,0)),"erro"))</f>
        <v/>
      </c>
      <c r="P3757" s="169" t="str">
        <f t="shared" si="234"/>
        <v/>
      </c>
      <c r="Q3757" s="170" t="str">
        <f t="shared" si="235"/>
        <v/>
      </c>
      <c r="R3757" s="163" t="e">
        <f t="shared" si="232"/>
        <v>#VALUE!</v>
      </c>
      <c r="S3757" s="163" t="e">
        <f t="shared" si="233"/>
        <v>#VALUE!</v>
      </c>
      <c r="T3757" s="163" t="e">
        <f>INDEX(Controle!O:O,MATCH('Banco de Dados'!A3757,Controle!M:M,0))*E3757/100</f>
        <v>#N/A</v>
      </c>
    </row>
    <row r="3758" spans="1:20" hidden="1" x14ac:dyDescent="0.2">
      <c r="A3758" s="158">
        <f>BD_TS!A3757</f>
        <v>0</v>
      </c>
      <c r="B3758" s="158" t="str">
        <f>SUBSTITUTE(SUBSTITUTE(BD_TS!D3757," ",""),"-","/")</f>
        <v/>
      </c>
      <c r="C3758" s="158">
        <f>BD_TS!E3757</f>
        <v>0</v>
      </c>
      <c r="D3758" s="159">
        <f>BD_TS!F3757</f>
        <v>0</v>
      </c>
      <c r="E3758" s="160">
        <f>BD_TS!B3757</f>
        <v>0</v>
      </c>
      <c r="F3758" s="161">
        <f>BD_TS!C3757</f>
        <v>0</v>
      </c>
      <c r="G3758" s="187">
        <f>BD_TS!H3757</f>
        <v>0</v>
      </c>
      <c r="H3758" s="158" t="str">
        <f>IF($A3758=0,"",IFERROR(INDEX(BD_Gestão!A:A,MATCH('Banco de Dados'!$B3758,BD_Gestão!$B:$B,0)),"erro"))</f>
        <v/>
      </c>
      <c r="I3758" s="162" t="str">
        <f>IF($A3758=0,"",IFERROR(INDEX(BD_Gestão!E:E,MATCH('Banco de Dados'!$B3758,BD_Gestão!$B:$B,0)),"erro"))</f>
        <v/>
      </c>
      <c r="J3758" s="186" t="str">
        <f>IF($A3758=0,"",IFERROR(INDEX(BD_Gestão!B:B,MATCH('Banco de Dados'!$B3758,BD_Gestão!$B:$B,0)),"erro"))</f>
        <v/>
      </c>
      <c r="K3758" s="158" t="str">
        <f>IF($A3758=0,"",IFERROR(INDEX(BD_Gestão!C:C,MATCH('Banco de Dados'!$B3758,BD_Gestão!$B:$B,0)),"erro"))</f>
        <v/>
      </c>
      <c r="L3758" s="158" t="str">
        <f>IF($A3758=0,"",IFERROR(INDEX(BD_Gestão!H:H,MATCH('Banco de Dados'!$B3758,BD_Gestão!$B:$B,0)),"erro"))</f>
        <v/>
      </c>
      <c r="M3758" s="161" t="str">
        <f>IF($A3758=0,"",IFERROR(INDEX(BD_Gestão!F:F,MATCH('Banco de Dados'!$B3758,BD_Gestão!$B:$B,0)),"erro"))</f>
        <v/>
      </c>
      <c r="N3758" s="161" t="str">
        <f>IF($A3758=0,"",IFERROR(INDEX(BD_Gestão!J:J,MATCH('Banco de Dados'!$B3758,BD_Gestão!$B:$B,0)),"erro"))</f>
        <v/>
      </c>
      <c r="O3758" s="164" t="str">
        <f>IF($A3758=0,"",IFERROR(INDEX(BD_Gestão!K:K,MATCH('Banco de Dados'!$B3758,BD_Gestão!$B:$B,0)),"erro"))</f>
        <v/>
      </c>
      <c r="P3758" s="169" t="str">
        <f t="shared" si="234"/>
        <v/>
      </c>
      <c r="Q3758" s="170" t="str">
        <f t="shared" si="235"/>
        <v/>
      </c>
      <c r="R3758" s="163" t="e">
        <f t="shared" si="232"/>
        <v>#VALUE!</v>
      </c>
      <c r="S3758" s="163" t="e">
        <f t="shared" si="233"/>
        <v>#VALUE!</v>
      </c>
      <c r="T3758" s="163" t="e">
        <f>INDEX(Controle!O:O,MATCH('Banco de Dados'!A3758,Controle!M:M,0))*E3758/100</f>
        <v>#N/A</v>
      </c>
    </row>
    <row r="3759" spans="1:20" hidden="1" x14ac:dyDescent="0.2">
      <c r="A3759" s="158">
        <f>BD_TS!A3758</f>
        <v>0</v>
      </c>
      <c r="B3759" s="158" t="str">
        <f>SUBSTITUTE(SUBSTITUTE(BD_TS!D3758," ",""),"-","/")</f>
        <v/>
      </c>
      <c r="C3759" s="158">
        <f>BD_TS!E3758</f>
        <v>0</v>
      </c>
      <c r="D3759" s="159">
        <f>BD_TS!F3758</f>
        <v>0</v>
      </c>
      <c r="E3759" s="160">
        <f>BD_TS!B3758</f>
        <v>0</v>
      </c>
      <c r="F3759" s="161">
        <f>BD_TS!C3758</f>
        <v>0</v>
      </c>
      <c r="G3759" s="187">
        <f>BD_TS!H3758</f>
        <v>0</v>
      </c>
      <c r="H3759" s="158" t="str">
        <f>IF($A3759=0,"",IFERROR(INDEX(BD_Gestão!A:A,MATCH('Banco de Dados'!$B3759,BD_Gestão!$B:$B,0)),"erro"))</f>
        <v/>
      </c>
      <c r="I3759" s="162" t="str">
        <f>IF($A3759=0,"",IFERROR(INDEX(BD_Gestão!E:E,MATCH('Banco de Dados'!$B3759,BD_Gestão!$B:$B,0)),"erro"))</f>
        <v/>
      </c>
      <c r="J3759" s="186" t="str">
        <f>IF($A3759=0,"",IFERROR(INDEX(BD_Gestão!B:B,MATCH('Banco de Dados'!$B3759,BD_Gestão!$B:$B,0)),"erro"))</f>
        <v/>
      </c>
      <c r="K3759" s="158" t="str">
        <f>IF($A3759=0,"",IFERROR(INDEX(BD_Gestão!C:C,MATCH('Banco de Dados'!$B3759,BD_Gestão!$B:$B,0)),"erro"))</f>
        <v/>
      </c>
      <c r="L3759" s="158" t="str">
        <f>IF($A3759=0,"",IFERROR(INDEX(BD_Gestão!H:H,MATCH('Banco de Dados'!$B3759,BD_Gestão!$B:$B,0)),"erro"))</f>
        <v/>
      </c>
      <c r="M3759" s="161" t="str">
        <f>IF($A3759=0,"",IFERROR(INDEX(BD_Gestão!F:F,MATCH('Banco de Dados'!$B3759,BD_Gestão!$B:$B,0)),"erro"))</f>
        <v/>
      </c>
      <c r="N3759" s="161" t="str">
        <f>IF($A3759=0,"",IFERROR(INDEX(BD_Gestão!J:J,MATCH('Banco de Dados'!$B3759,BD_Gestão!$B:$B,0)),"erro"))</f>
        <v/>
      </c>
      <c r="O3759" s="164" t="str">
        <f>IF($A3759=0,"",IFERROR(INDEX(BD_Gestão!K:K,MATCH('Banco de Dados'!$B3759,BD_Gestão!$B:$B,0)),"erro"))</f>
        <v/>
      </c>
      <c r="P3759" s="169" t="str">
        <f t="shared" si="234"/>
        <v/>
      </c>
      <c r="Q3759" s="170" t="str">
        <f t="shared" si="235"/>
        <v/>
      </c>
      <c r="R3759" s="163" t="e">
        <f t="shared" si="232"/>
        <v>#VALUE!</v>
      </c>
      <c r="S3759" s="163" t="e">
        <f t="shared" si="233"/>
        <v>#VALUE!</v>
      </c>
      <c r="T3759" s="163" t="e">
        <f>INDEX(Controle!O:O,MATCH('Banco de Dados'!A3759,Controle!M:M,0))*E3759/100</f>
        <v>#N/A</v>
      </c>
    </row>
    <row r="3760" spans="1:20" hidden="1" x14ac:dyDescent="0.2">
      <c r="A3760" s="158">
        <f>BD_TS!A3759</f>
        <v>0</v>
      </c>
      <c r="B3760" s="158" t="str">
        <f>SUBSTITUTE(SUBSTITUTE(BD_TS!D3759," ",""),"-","/")</f>
        <v/>
      </c>
      <c r="C3760" s="158">
        <f>BD_TS!E3759</f>
        <v>0</v>
      </c>
      <c r="D3760" s="159">
        <f>BD_TS!F3759</f>
        <v>0</v>
      </c>
      <c r="E3760" s="160">
        <f>BD_TS!B3759</f>
        <v>0</v>
      </c>
      <c r="F3760" s="161">
        <f>BD_TS!C3759</f>
        <v>0</v>
      </c>
      <c r="G3760" s="187">
        <f>BD_TS!H3759</f>
        <v>0</v>
      </c>
      <c r="H3760" s="158" t="str">
        <f>IF($A3760=0,"",IFERROR(INDEX(BD_Gestão!A:A,MATCH('Banco de Dados'!$B3760,BD_Gestão!$B:$B,0)),"erro"))</f>
        <v/>
      </c>
      <c r="I3760" s="162" t="str">
        <f>IF($A3760=0,"",IFERROR(INDEX(BD_Gestão!E:E,MATCH('Banco de Dados'!$B3760,BD_Gestão!$B:$B,0)),"erro"))</f>
        <v/>
      </c>
      <c r="J3760" s="186" t="str">
        <f>IF($A3760=0,"",IFERROR(INDEX(BD_Gestão!B:B,MATCH('Banco de Dados'!$B3760,BD_Gestão!$B:$B,0)),"erro"))</f>
        <v/>
      </c>
      <c r="K3760" s="158" t="str">
        <f>IF($A3760=0,"",IFERROR(INDEX(BD_Gestão!C:C,MATCH('Banco de Dados'!$B3760,BD_Gestão!$B:$B,0)),"erro"))</f>
        <v/>
      </c>
      <c r="L3760" s="158" t="str">
        <f>IF($A3760=0,"",IFERROR(INDEX(BD_Gestão!H:H,MATCH('Banco de Dados'!$B3760,BD_Gestão!$B:$B,0)),"erro"))</f>
        <v/>
      </c>
      <c r="M3760" s="161" t="str">
        <f>IF($A3760=0,"",IFERROR(INDEX(BD_Gestão!F:F,MATCH('Banco de Dados'!$B3760,BD_Gestão!$B:$B,0)),"erro"))</f>
        <v/>
      </c>
      <c r="N3760" s="161" t="str">
        <f>IF($A3760=0,"",IFERROR(INDEX(BD_Gestão!J:J,MATCH('Banco de Dados'!$B3760,BD_Gestão!$B:$B,0)),"erro"))</f>
        <v/>
      </c>
      <c r="O3760" s="164" t="str">
        <f>IF($A3760=0,"",IFERROR(INDEX(BD_Gestão!K:K,MATCH('Banco de Dados'!$B3760,BD_Gestão!$B:$B,0)),"erro"))</f>
        <v/>
      </c>
      <c r="P3760" s="169" t="str">
        <f t="shared" si="234"/>
        <v/>
      </c>
      <c r="Q3760" s="170" t="str">
        <f t="shared" si="235"/>
        <v/>
      </c>
      <c r="R3760" s="163" t="e">
        <f t="shared" si="232"/>
        <v>#VALUE!</v>
      </c>
      <c r="S3760" s="163" t="e">
        <f t="shared" si="233"/>
        <v>#VALUE!</v>
      </c>
      <c r="T3760" s="163" t="e">
        <f>INDEX(Controle!O:O,MATCH('Banco de Dados'!A3760,Controle!M:M,0))*E3760/100</f>
        <v>#N/A</v>
      </c>
    </row>
    <row r="3761" spans="1:20" hidden="1" x14ac:dyDescent="0.2">
      <c r="A3761" s="158">
        <f>BD_TS!A3760</f>
        <v>0</v>
      </c>
      <c r="B3761" s="158" t="str">
        <f>SUBSTITUTE(SUBSTITUTE(BD_TS!D3760," ",""),"-","/")</f>
        <v/>
      </c>
      <c r="C3761" s="158">
        <f>BD_TS!E3760</f>
        <v>0</v>
      </c>
      <c r="D3761" s="159">
        <f>BD_TS!F3760</f>
        <v>0</v>
      </c>
      <c r="E3761" s="160">
        <f>BD_TS!B3760</f>
        <v>0</v>
      </c>
      <c r="F3761" s="161">
        <f>BD_TS!C3760</f>
        <v>0</v>
      </c>
      <c r="G3761" s="187">
        <f>BD_TS!H3760</f>
        <v>0</v>
      </c>
      <c r="H3761" s="158" t="str">
        <f>IF($A3761=0,"",IFERROR(INDEX(BD_Gestão!A:A,MATCH('Banco de Dados'!$B3761,BD_Gestão!$B:$B,0)),"erro"))</f>
        <v/>
      </c>
      <c r="I3761" s="162" t="str">
        <f>IF($A3761=0,"",IFERROR(INDEX(BD_Gestão!E:E,MATCH('Banco de Dados'!$B3761,BD_Gestão!$B:$B,0)),"erro"))</f>
        <v/>
      </c>
      <c r="J3761" s="186" t="str">
        <f>IF($A3761=0,"",IFERROR(INDEX(BD_Gestão!B:B,MATCH('Banco de Dados'!$B3761,BD_Gestão!$B:$B,0)),"erro"))</f>
        <v/>
      </c>
      <c r="K3761" s="158" t="str">
        <f>IF($A3761=0,"",IFERROR(INDEX(BD_Gestão!C:C,MATCH('Banco de Dados'!$B3761,BD_Gestão!$B:$B,0)),"erro"))</f>
        <v/>
      </c>
      <c r="L3761" s="158" t="str">
        <f>IF($A3761=0,"",IFERROR(INDEX(BD_Gestão!H:H,MATCH('Banco de Dados'!$B3761,BD_Gestão!$B:$B,0)),"erro"))</f>
        <v/>
      </c>
      <c r="M3761" s="161" t="str">
        <f>IF($A3761=0,"",IFERROR(INDEX(BD_Gestão!F:F,MATCH('Banco de Dados'!$B3761,BD_Gestão!$B:$B,0)),"erro"))</f>
        <v/>
      </c>
      <c r="N3761" s="161" t="str">
        <f>IF($A3761=0,"",IFERROR(INDEX(BD_Gestão!J:J,MATCH('Banco de Dados'!$B3761,BD_Gestão!$B:$B,0)),"erro"))</f>
        <v/>
      </c>
      <c r="O3761" s="164" t="str">
        <f>IF($A3761=0,"",IFERROR(INDEX(BD_Gestão!K:K,MATCH('Banco de Dados'!$B3761,BD_Gestão!$B:$B,0)),"erro"))</f>
        <v/>
      </c>
      <c r="P3761" s="169" t="str">
        <f t="shared" si="234"/>
        <v/>
      </c>
      <c r="Q3761" s="170" t="str">
        <f t="shared" si="235"/>
        <v/>
      </c>
      <c r="R3761" s="163" t="e">
        <f t="shared" si="232"/>
        <v>#VALUE!</v>
      </c>
      <c r="S3761" s="163" t="e">
        <f t="shared" si="233"/>
        <v>#VALUE!</v>
      </c>
      <c r="T3761" s="163" t="e">
        <f>INDEX(Controle!O:O,MATCH('Banco de Dados'!A3761,Controle!M:M,0))*E3761/100</f>
        <v>#N/A</v>
      </c>
    </row>
    <row r="3762" spans="1:20" hidden="1" x14ac:dyDescent="0.2">
      <c r="A3762" s="158">
        <f>BD_TS!A3761</f>
        <v>0</v>
      </c>
      <c r="B3762" s="158" t="str">
        <f>SUBSTITUTE(SUBSTITUTE(BD_TS!D3761," ",""),"-","/")</f>
        <v/>
      </c>
      <c r="C3762" s="158">
        <f>BD_TS!E3761</f>
        <v>0</v>
      </c>
      <c r="D3762" s="159">
        <f>BD_TS!F3761</f>
        <v>0</v>
      </c>
      <c r="E3762" s="160">
        <f>BD_TS!B3761</f>
        <v>0</v>
      </c>
      <c r="F3762" s="161">
        <f>BD_TS!C3761</f>
        <v>0</v>
      </c>
      <c r="G3762" s="187">
        <f>BD_TS!H3761</f>
        <v>0</v>
      </c>
      <c r="H3762" s="158" t="str">
        <f>IF($A3762=0,"",IFERROR(INDEX(BD_Gestão!A:A,MATCH('Banco de Dados'!$B3762,BD_Gestão!$B:$B,0)),"erro"))</f>
        <v/>
      </c>
      <c r="I3762" s="162" t="str">
        <f>IF($A3762=0,"",IFERROR(INDEX(BD_Gestão!E:E,MATCH('Banco de Dados'!$B3762,BD_Gestão!$B:$B,0)),"erro"))</f>
        <v/>
      </c>
      <c r="J3762" s="186" t="str">
        <f>IF($A3762=0,"",IFERROR(INDEX(BD_Gestão!B:B,MATCH('Banco de Dados'!$B3762,BD_Gestão!$B:$B,0)),"erro"))</f>
        <v/>
      </c>
      <c r="K3762" s="158" t="str">
        <f>IF($A3762=0,"",IFERROR(INDEX(BD_Gestão!C:C,MATCH('Banco de Dados'!$B3762,BD_Gestão!$B:$B,0)),"erro"))</f>
        <v/>
      </c>
      <c r="L3762" s="158" t="str">
        <f>IF($A3762=0,"",IFERROR(INDEX(BD_Gestão!H:H,MATCH('Banco de Dados'!$B3762,BD_Gestão!$B:$B,0)),"erro"))</f>
        <v/>
      </c>
      <c r="M3762" s="161" t="str">
        <f>IF($A3762=0,"",IFERROR(INDEX(BD_Gestão!F:F,MATCH('Banco de Dados'!$B3762,BD_Gestão!$B:$B,0)),"erro"))</f>
        <v/>
      </c>
      <c r="N3762" s="161" t="str">
        <f>IF($A3762=0,"",IFERROR(INDEX(BD_Gestão!J:J,MATCH('Banco de Dados'!$B3762,BD_Gestão!$B:$B,0)),"erro"))</f>
        <v/>
      </c>
      <c r="O3762" s="164" t="str">
        <f>IF($A3762=0,"",IFERROR(INDEX(BD_Gestão!K:K,MATCH('Banco de Dados'!$B3762,BD_Gestão!$B:$B,0)),"erro"))</f>
        <v/>
      </c>
      <c r="P3762" s="169" t="str">
        <f t="shared" si="234"/>
        <v/>
      </c>
      <c r="Q3762" s="170" t="str">
        <f t="shared" si="235"/>
        <v/>
      </c>
      <c r="R3762" s="163" t="e">
        <f t="shared" si="232"/>
        <v>#VALUE!</v>
      </c>
      <c r="S3762" s="163" t="e">
        <f t="shared" si="233"/>
        <v>#VALUE!</v>
      </c>
      <c r="T3762" s="163" t="e">
        <f>INDEX(Controle!O:O,MATCH('Banco de Dados'!A3762,Controle!M:M,0))*E3762/100</f>
        <v>#N/A</v>
      </c>
    </row>
    <row r="3763" spans="1:20" hidden="1" x14ac:dyDescent="0.2">
      <c r="A3763" s="158">
        <f>BD_TS!A3762</f>
        <v>0</v>
      </c>
      <c r="B3763" s="158" t="str">
        <f>SUBSTITUTE(SUBSTITUTE(BD_TS!D3762," ",""),"-","/")</f>
        <v/>
      </c>
      <c r="C3763" s="158">
        <f>BD_TS!E3762</f>
        <v>0</v>
      </c>
      <c r="D3763" s="159">
        <f>BD_TS!F3762</f>
        <v>0</v>
      </c>
      <c r="E3763" s="160">
        <f>BD_TS!B3762</f>
        <v>0</v>
      </c>
      <c r="F3763" s="161">
        <f>BD_TS!C3762</f>
        <v>0</v>
      </c>
      <c r="G3763" s="187">
        <f>BD_TS!H3762</f>
        <v>0</v>
      </c>
      <c r="H3763" s="158" t="str">
        <f>IF($A3763=0,"",IFERROR(INDEX(BD_Gestão!A:A,MATCH('Banco de Dados'!$B3763,BD_Gestão!$B:$B,0)),"erro"))</f>
        <v/>
      </c>
      <c r="I3763" s="162" t="str">
        <f>IF($A3763=0,"",IFERROR(INDEX(BD_Gestão!E:E,MATCH('Banco de Dados'!$B3763,BD_Gestão!$B:$B,0)),"erro"))</f>
        <v/>
      </c>
      <c r="J3763" s="186" t="str">
        <f>IF($A3763=0,"",IFERROR(INDEX(BD_Gestão!B:B,MATCH('Banco de Dados'!$B3763,BD_Gestão!$B:$B,0)),"erro"))</f>
        <v/>
      </c>
      <c r="K3763" s="158" t="str">
        <f>IF($A3763=0,"",IFERROR(INDEX(BD_Gestão!C:C,MATCH('Banco de Dados'!$B3763,BD_Gestão!$B:$B,0)),"erro"))</f>
        <v/>
      </c>
      <c r="L3763" s="158" t="str">
        <f>IF($A3763=0,"",IFERROR(INDEX(BD_Gestão!H:H,MATCH('Banco de Dados'!$B3763,BD_Gestão!$B:$B,0)),"erro"))</f>
        <v/>
      </c>
      <c r="M3763" s="161" t="str">
        <f>IF($A3763=0,"",IFERROR(INDEX(BD_Gestão!F:F,MATCH('Banco de Dados'!$B3763,BD_Gestão!$B:$B,0)),"erro"))</f>
        <v/>
      </c>
      <c r="N3763" s="161" t="str">
        <f>IF($A3763=0,"",IFERROR(INDEX(BD_Gestão!J:J,MATCH('Banco de Dados'!$B3763,BD_Gestão!$B:$B,0)),"erro"))</f>
        <v/>
      </c>
      <c r="O3763" s="164" t="str">
        <f>IF($A3763=0,"",IFERROR(INDEX(BD_Gestão!K:K,MATCH('Banco de Dados'!$B3763,BD_Gestão!$B:$B,0)),"erro"))</f>
        <v/>
      </c>
      <c r="P3763" s="169" t="str">
        <f t="shared" si="234"/>
        <v/>
      </c>
      <c r="Q3763" s="170" t="str">
        <f t="shared" si="235"/>
        <v/>
      </c>
      <c r="R3763" s="163" t="e">
        <f t="shared" si="232"/>
        <v>#VALUE!</v>
      </c>
      <c r="S3763" s="163" t="e">
        <f t="shared" si="233"/>
        <v>#VALUE!</v>
      </c>
      <c r="T3763" s="163" t="e">
        <f>INDEX(Controle!O:O,MATCH('Banco de Dados'!A3763,Controle!M:M,0))*E3763/100</f>
        <v>#N/A</v>
      </c>
    </row>
    <row r="3764" spans="1:20" hidden="1" x14ac:dyDescent="0.2">
      <c r="A3764" s="158">
        <f>BD_TS!A3763</f>
        <v>0</v>
      </c>
      <c r="B3764" s="158" t="str">
        <f>SUBSTITUTE(SUBSTITUTE(BD_TS!D3763," ",""),"-","/")</f>
        <v/>
      </c>
      <c r="C3764" s="158">
        <f>BD_TS!E3763</f>
        <v>0</v>
      </c>
      <c r="D3764" s="159">
        <f>BD_TS!F3763</f>
        <v>0</v>
      </c>
      <c r="E3764" s="160">
        <f>BD_TS!B3763</f>
        <v>0</v>
      </c>
      <c r="F3764" s="161">
        <f>BD_TS!C3763</f>
        <v>0</v>
      </c>
      <c r="G3764" s="187">
        <f>BD_TS!H3763</f>
        <v>0</v>
      </c>
      <c r="H3764" s="158" t="str">
        <f>IF($A3764=0,"",IFERROR(INDEX(BD_Gestão!A:A,MATCH('Banco de Dados'!$B3764,BD_Gestão!$B:$B,0)),"erro"))</f>
        <v/>
      </c>
      <c r="I3764" s="162" t="str">
        <f>IF($A3764=0,"",IFERROR(INDEX(BD_Gestão!E:E,MATCH('Banco de Dados'!$B3764,BD_Gestão!$B:$B,0)),"erro"))</f>
        <v/>
      </c>
      <c r="J3764" s="186" t="str">
        <f>IF($A3764=0,"",IFERROR(INDEX(BD_Gestão!B:B,MATCH('Banco de Dados'!$B3764,BD_Gestão!$B:$B,0)),"erro"))</f>
        <v/>
      </c>
      <c r="K3764" s="158" t="str">
        <f>IF($A3764=0,"",IFERROR(INDEX(BD_Gestão!C:C,MATCH('Banco de Dados'!$B3764,BD_Gestão!$B:$B,0)),"erro"))</f>
        <v/>
      </c>
      <c r="L3764" s="158" t="str">
        <f>IF($A3764=0,"",IFERROR(INDEX(BD_Gestão!H:H,MATCH('Banco de Dados'!$B3764,BD_Gestão!$B:$B,0)),"erro"))</f>
        <v/>
      </c>
      <c r="M3764" s="161" t="str">
        <f>IF($A3764=0,"",IFERROR(INDEX(BD_Gestão!F:F,MATCH('Banco de Dados'!$B3764,BD_Gestão!$B:$B,0)),"erro"))</f>
        <v/>
      </c>
      <c r="N3764" s="161" t="str">
        <f>IF($A3764=0,"",IFERROR(INDEX(BD_Gestão!J:J,MATCH('Banco de Dados'!$B3764,BD_Gestão!$B:$B,0)),"erro"))</f>
        <v/>
      </c>
      <c r="O3764" s="164" t="str">
        <f>IF($A3764=0,"",IFERROR(INDEX(BD_Gestão!K:K,MATCH('Banco de Dados'!$B3764,BD_Gestão!$B:$B,0)),"erro"))</f>
        <v/>
      </c>
      <c r="P3764" s="169" t="str">
        <f t="shared" si="234"/>
        <v/>
      </c>
      <c r="Q3764" s="170" t="str">
        <f t="shared" si="235"/>
        <v/>
      </c>
      <c r="R3764" s="163" t="e">
        <f t="shared" si="232"/>
        <v>#VALUE!</v>
      </c>
      <c r="S3764" s="163" t="e">
        <f t="shared" si="233"/>
        <v>#VALUE!</v>
      </c>
      <c r="T3764" s="163" t="e">
        <f>INDEX(Controle!O:O,MATCH('Banco de Dados'!A3764,Controle!M:M,0))*E3764/100</f>
        <v>#N/A</v>
      </c>
    </row>
    <row r="3765" spans="1:20" hidden="1" x14ac:dyDescent="0.2">
      <c r="A3765" s="158">
        <f>BD_TS!A3764</f>
        <v>0</v>
      </c>
      <c r="B3765" s="158" t="str">
        <f>SUBSTITUTE(SUBSTITUTE(BD_TS!D3764," ",""),"-","/")</f>
        <v/>
      </c>
      <c r="C3765" s="158">
        <f>BD_TS!E3764</f>
        <v>0</v>
      </c>
      <c r="D3765" s="159">
        <f>BD_TS!F3764</f>
        <v>0</v>
      </c>
      <c r="E3765" s="160">
        <f>BD_TS!B3764</f>
        <v>0</v>
      </c>
      <c r="F3765" s="161">
        <f>BD_TS!C3764</f>
        <v>0</v>
      </c>
      <c r="G3765" s="187">
        <f>BD_TS!H3764</f>
        <v>0</v>
      </c>
      <c r="H3765" s="158" t="str">
        <f>IF($A3765=0,"",IFERROR(INDEX(BD_Gestão!A:A,MATCH('Banco de Dados'!$B3765,BD_Gestão!$B:$B,0)),"erro"))</f>
        <v/>
      </c>
      <c r="I3765" s="162" t="str">
        <f>IF($A3765=0,"",IFERROR(INDEX(BD_Gestão!E:E,MATCH('Banco de Dados'!$B3765,BD_Gestão!$B:$B,0)),"erro"))</f>
        <v/>
      </c>
      <c r="J3765" s="186" t="str">
        <f>IF($A3765=0,"",IFERROR(INDEX(BD_Gestão!B:B,MATCH('Banco de Dados'!$B3765,BD_Gestão!$B:$B,0)),"erro"))</f>
        <v/>
      </c>
      <c r="K3765" s="158" t="str">
        <f>IF($A3765=0,"",IFERROR(INDEX(BD_Gestão!C:C,MATCH('Banco de Dados'!$B3765,BD_Gestão!$B:$B,0)),"erro"))</f>
        <v/>
      </c>
      <c r="L3765" s="158" t="str">
        <f>IF($A3765=0,"",IFERROR(INDEX(BD_Gestão!H:H,MATCH('Banco de Dados'!$B3765,BD_Gestão!$B:$B,0)),"erro"))</f>
        <v/>
      </c>
      <c r="M3765" s="161" t="str">
        <f>IF($A3765=0,"",IFERROR(INDEX(BD_Gestão!F:F,MATCH('Banco de Dados'!$B3765,BD_Gestão!$B:$B,0)),"erro"))</f>
        <v/>
      </c>
      <c r="N3765" s="161" t="str">
        <f>IF($A3765=0,"",IFERROR(INDEX(BD_Gestão!J:J,MATCH('Banco de Dados'!$B3765,BD_Gestão!$B:$B,0)),"erro"))</f>
        <v/>
      </c>
      <c r="O3765" s="164" t="str">
        <f>IF($A3765=0,"",IFERROR(INDEX(BD_Gestão!K:K,MATCH('Banco de Dados'!$B3765,BD_Gestão!$B:$B,0)),"erro"))</f>
        <v/>
      </c>
      <c r="P3765" s="169" t="str">
        <f t="shared" si="234"/>
        <v/>
      </c>
      <c r="Q3765" s="170" t="str">
        <f t="shared" si="235"/>
        <v/>
      </c>
      <c r="R3765" s="163" t="e">
        <f t="shared" si="232"/>
        <v>#VALUE!</v>
      </c>
      <c r="S3765" s="163" t="e">
        <f t="shared" si="233"/>
        <v>#VALUE!</v>
      </c>
      <c r="T3765" s="163" t="e">
        <f>INDEX(Controle!O:O,MATCH('Banco de Dados'!A3765,Controle!M:M,0))*E3765/100</f>
        <v>#N/A</v>
      </c>
    </row>
    <row r="3766" spans="1:20" hidden="1" x14ac:dyDescent="0.2">
      <c r="A3766" s="158">
        <f>BD_TS!A3765</f>
        <v>0</v>
      </c>
      <c r="B3766" s="158" t="str">
        <f>SUBSTITUTE(SUBSTITUTE(BD_TS!D3765," ",""),"-","/")</f>
        <v/>
      </c>
      <c r="C3766" s="158">
        <f>BD_TS!E3765</f>
        <v>0</v>
      </c>
      <c r="D3766" s="159">
        <f>BD_TS!F3765</f>
        <v>0</v>
      </c>
      <c r="E3766" s="160">
        <f>BD_TS!B3765</f>
        <v>0</v>
      </c>
      <c r="F3766" s="161">
        <f>BD_TS!C3765</f>
        <v>0</v>
      </c>
      <c r="G3766" s="187">
        <f>BD_TS!H3765</f>
        <v>0</v>
      </c>
      <c r="H3766" s="158" t="str">
        <f>IF($A3766=0,"",IFERROR(INDEX(BD_Gestão!A:A,MATCH('Banco de Dados'!$B3766,BD_Gestão!$B:$B,0)),"erro"))</f>
        <v/>
      </c>
      <c r="I3766" s="162" t="str">
        <f>IF($A3766=0,"",IFERROR(INDEX(BD_Gestão!E:E,MATCH('Banco de Dados'!$B3766,BD_Gestão!$B:$B,0)),"erro"))</f>
        <v/>
      </c>
      <c r="J3766" s="186" t="str">
        <f>IF($A3766=0,"",IFERROR(INDEX(BD_Gestão!B:B,MATCH('Banco de Dados'!$B3766,BD_Gestão!$B:$B,0)),"erro"))</f>
        <v/>
      </c>
      <c r="K3766" s="158" t="str">
        <f>IF($A3766=0,"",IFERROR(INDEX(BD_Gestão!C:C,MATCH('Banco de Dados'!$B3766,BD_Gestão!$B:$B,0)),"erro"))</f>
        <v/>
      </c>
      <c r="L3766" s="158" t="str">
        <f>IF($A3766=0,"",IFERROR(INDEX(BD_Gestão!H:H,MATCH('Banco de Dados'!$B3766,BD_Gestão!$B:$B,0)),"erro"))</f>
        <v/>
      </c>
      <c r="M3766" s="161" t="str">
        <f>IF($A3766=0,"",IFERROR(INDEX(BD_Gestão!F:F,MATCH('Banco de Dados'!$B3766,BD_Gestão!$B:$B,0)),"erro"))</f>
        <v/>
      </c>
      <c r="N3766" s="161" t="str">
        <f>IF($A3766=0,"",IFERROR(INDEX(BD_Gestão!J:J,MATCH('Banco de Dados'!$B3766,BD_Gestão!$B:$B,0)),"erro"))</f>
        <v/>
      </c>
      <c r="O3766" s="164" t="str">
        <f>IF($A3766=0,"",IFERROR(INDEX(BD_Gestão!K:K,MATCH('Banco de Dados'!$B3766,BD_Gestão!$B:$B,0)),"erro"))</f>
        <v/>
      </c>
      <c r="P3766" s="169" t="str">
        <f t="shared" si="234"/>
        <v/>
      </c>
      <c r="Q3766" s="170" t="str">
        <f t="shared" si="235"/>
        <v/>
      </c>
      <c r="R3766" s="163" t="e">
        <f t="shared" si="232"/>
        <v>#VALUE!</v>
      </c>
      <c r="S3766" s="163" t="e">
        <f t="shared" si="233"/>
        <v>#VALUE!</v>
      </c>
      <c r="T3766" s="163" t="e">
        <f>INDEX(Controle!O:O,MATCH('Banco de Dados'!A3766,Controle!M:M,0))*E3766/100</f>
        <v>#N/A</v>
      </c>
    </row>
    <row r="3767" spans="1:20" hidden="1" x14ac:dyDescent="0.2">
      <c r="A3767" s="158">
        <f>BD_TS!A3766</f>
        <v>0</v>
      </c>
      <c r="B3767" s="158" t="str">
        <f>SUBSTITUTE(SUBSTITUTE(BD_TS!D3766," ",""),"-","/")</f>
        <v/>
      </c>
      <c r="C3767" s="158">
        <f>BD_TS!E3766</f>
        <v>0</v>
      </c>
      <c r="D3767" s="159">
        <f>BD_TS!F3766</f>
        <v>0</v>
      </c>
      <c r="E3767" s="160">
        <f>BD_TS!B3766</f>
        <v>0</v>
      </c>
      <c r="F3767" s="161">
        <f>BD_TS!C3766</f>
        <v>0</v>
      </c>
      <c r="G3767" s="187">
        <f>BD_TS!H3766</f>
        <v>0</v>
      </c>
      <c r="H3767" s="158" t="str">
        <f>IF($A3767=0,"",IFERROR(INDEX(BD_Gestão!A:A,MATCH('Banco de Dados'!$B3767,BD_Gestão!$B:$B,0)),"erro"))</f>
        <v/>
      </c>
      <c r="I3767" s="162" t="str">
        <f>IF($A3767=0,"",IFERROR(INDEX(BD_Gestão!E:E,MATCH('Banco de Dados'!$B3767,BD_Gestão!$B:$B,0)),"erro"))</f>
        <v/>
      </c>
      <c r="J3767" s="186" t="str">
        <f>IF($A3767=0,"",IFERROR(INDEX(BD_Gestão!B:B,MATCH('Banco de Dados'!$B3767,BD_Gestão!$B:$B,0)),"erro"))</f>
        <v/>
      </c>
      <c r="K3767" s="158" t="str">
        <f>IF($A3767=0,"",IFERROR(INDEX(BD_Gestão!C:C,MATCH('Banco de Dados'!$B3767,BD_Gestão!$B:$B,0)),"erro"))</f>
        <v/>
      </c>
      <c r="L3767" s="158" t="str">
        <f>IF($A3767=0,"",IFERROR(INDEX(BD_Gestão!H:H,MATCH('Banco de Dados'!$B3767,BD_Gestão!$B:$B,0)),"erro"))</f>
        <v/>
      </c>
      <c r="M3767" s="161" t="str">
        <f>IF($A3767=0,"",IFERROR(INDEX(BD_Gestão!F:F,MATCH('Banco de Dados'!$B3767,BD_Gestão!$B:$B,0)),"erro"))</f>
        <v/>
      </c>
      <c r="N3767" s="161" t="str">
        <f>IF($A3767=0,"",IFERROR(INDEX(BD_Gestão!J:J,MATCH('Banco de Dados'!$B3767,BD_Gestão!$B:$B,0)),"erro"))</f>
        <v/>
      </c>
      <c r="O3767" s="164" t="str">
        <f>IF($A3767=0,"",IFERROR(INDEX(BD_Gestão!K:K,MATCH('Banco de Dados'!$B3767,BD_Gestão!$B:$B,0)),"erro"))</f>
        <v/>
      </c>
      <c r="P3767" s="169" t="str">
        <f t="shared" si="234"/>
        <v/>
      </c>
      <c r="Q3767" s="170" t="str">
        <f t="shared" si="235"/>
        <v/>
      </c>
      <c r="R3767" s="163" t="e">
        <f t="shared" si="232"/>
        <v>#VALUE!</v>
      </c>
      <c r="S3767" s="163" t="e">
        <f t="shared" si="233"/>
        <v>#VALUE!</v>
      </c>
      <c r="T3767" s="163" t="e">
        <f>INDEX(Controle!O:O,MATCH('Banco de Dados'!A3767,Controle!M:M,0))*E3767/100</f>
        <v>#N/A</v>
      </c>
    </row>
    <row r="3768" spans="1:20" hidden="1" x14ac:dyDescent="0.2">
      <c r="A3768" s="158">
        <f>BD_TS!A3767</f>
        <v>0</v>
      </c>
      <c r="B3768" s="158" t="str">
        <f>SUBSTITUTE(SUBSTITUTE(BD_TS!D3767," ",""),"-","/")</f>
        <v/>
      </c>
      <c r="C3768" s="158">
        <f>BD_TS!E3767</f>
        <v>0</v>
      </c>
      <c r="D3768" s="159">
        <f>BD_TS!F3767</f>
        <v>0</v>
      </c>
      <c r="E3768" s="160">
        <f>BD_TS!B3767</f>
        <v>0</v>
      </c>
      <c r="F3768" s="161">
        <f>BD_TS!C3767</f>
        <v>0</v>
      </c>
      <c r="G3768" s="187">
        <f>BD_TS!H3767</f>
        <v>0</v>
      </c>
      <c r="H3768" s="158" t="str">
        <f>IF($A3768=0,"",IFERROR(INDEX(BD_Gestão!A:A,MATCH('Banco de Dados'!$B3768,BD_Gestão!$B:$B,0)),"erro"))</f>
        <v/>
      </c>
      <c r="I3768" s="162" t="str">
        <f>IF($A3768=0,"",IFERROR(INDEX(BD_Gestão!E:E,MATCH('Banco de Dados'!$B3768,BD_Gestão!$B:$B,0)),"erro"))</f>
        <v/>
      </c>
      <c r="J3768" s="186" t="str">
        <f>IF($A3768=0,"",IFERROR(INDEX(BD_Gestão!B:B,MATCH('Banco de Dados'!$B3768,BD_Gestão!$B:$B,0)),"erro"))</f>
        <v/>
      </c>
      <c r="K3768" s="158" t="str">
        <f>IF($A3768=0,"",IFERROR(INDEX(BD_Gestão!C:C,MATCH('Banco de Dados'!$B3768,BD_Gestão!$B:$B,0)),"erro"))</f>
        <v/>
      </c>
      <c r="L3768" s="158" t="str">
        <f>IF($A3768=0,"",IFERROR(INDEX(BD_Gestão!H:H,MATCH('Banco de Dados'!$B3768,BD_Gestão!$B:$B,0)),"erro"))</f>
        <v/>
      </c>
      <c r="M3768" s="161" t="str">
        <f>IF($A3768=0,"",IFERROR(INDEX(BD_Gestão!F:F,MATCH('Banco de Dados'!$B3768,BD_Gestão!$B:$B,0)),"erro"))</f>
        <v/>
      </c>
      <c r="N3768" s="161" t="str">
        <f>IF($A3768=0,"",IFERROR(INDEX(BD_Gestão!J:J,MATCH('Banco de Dados'!$B3768,BD_Gestão!$B:$B,0)),"erro"))</f>
        <v/>
      </c>
      <c r="O3768" s="164" t="str">
        <f>IF($A3768=0,"",IFERROR(INDEX(BD_Gestão!K:K,MATCH('Banco de Dados'!$B3768,BD_Gestão!$B:$B,0)),"erro"))</f>
        <v/>
      </c>
      <c r="P3768" s="169" t="str">
        <f t="shared" si="234"/>
        <v/>
      </c>
      <c r="Q3768" s="170" t="str">
        <f t="shared" si="235"/>
        <v/>
      </c>
      <c r="R3768" s="163" t="e">
        <f t="shared" si="232"/>
        <v>#VALUE!</v>
      </c>
      <c r="S3768" s="163" t="e">
        <f t="shared" si="233"/>
        <v>#VALUE!</v>
      </c>
      <c r="T3768" s="163" t="e">
        <f>INDEX(Controle!O:O,MATCH('Banco de Dados'!A3768,Controle!M:M,0))*E3768/100</f>
        <v>#N/A</v>
      </c>
    </row>
    <row r="3769" spans="1:20" hidden="1" x14ac:dyDescent="0.2">
      <c r="A3769" s="158">
        <f>BD_TS!A3768</f>
        <v>0</v>
      </c>
      <c r="B3769" s="158" t="str">
        <f>SUBSTITUTE(SUBSTITUTE(BD_TS!D3768," ",""),"-","/")</f>
        <v/>
      </c>
      <c r="C3769" s="158">
        <f>BD_TS!E3768</f>
        <v>0</v>
      </c>
      <c r="D3769" s="159">
        <f>BD_TS!F3768</f>
        <v>0</v>
      </c>
      <c r="E3769" s="160">
        <f>BD_TS!B3768</f>
        <v>0</v>
      </c>
      <c r="F3769" s="161">
        <f>BD_TS!C3768</f>
        <v>0</v>
      </c>
      <c r="G3769" s="187">
        <f>BD_TS!H3768</f>
        <v>0</v>
      </c>
      <c r="H3769" s="158" t="str">
        <f>IF($A3769=0,"",IFERROR(INDEX(BD_Gestão!A:A,MATCH('Banco de Dados'!$B3769,BD_Gestão!$B:$B,0)),"erro"))</f>
        <v/>
      </c>
      <c r="I3769" s="162" t="str">
        <f>IF($A3769=0,"",IFERROR(INDEX(BD_Gestão!E:E,MATCH('Banco de Dados'!$B3769,BD_Gestão!$B:$B,0)),"erro"))</f>
        <v/>
      </c>
      <c r="J3769" s="186" t="str">
        <f>IF($A3769=0,"",IFERROR(INDEX(BD_Gestão!B:B,MATCH('Banco de Dados'!$B3769,BD_Gestão!$B:$B,0)),"erro"))</f>
        <v/>
      </c>
      <c r="K3769" s="158" t="str">
        <f>IF($A3769=0,"",IFERROR(INDEX(BD_Gestão!C:C,MATCH('Banco de Dados'!$B3769,BD_Gestão!$B:$B,0)),"erro"))</f>
        <v/>
      </c>
      <c r="L3769" s="158" t="str">
        <f>IF($A3769=0,"",IFERROR(INDEX(BD_Gestão!H:H,MATCH('Banco de Dados'!$B3769,BD_Gestão!$B:$B,0)),"erro"))</f>
        <v/>
      </c>
      <c r="M3769" s="161" t="str">
        <f>IF($A3769=0,"",IFERROR(INDEX(BD_Gestão!F:F,MATCH('Banco de Dados'!$B3769,BD_Gestão!$B:$B,0)),"erro"))</f>
        <v/>
      </c>
      <c r="N3769" s="161" t="str">
        <f>IF($A3769=0,"",IFERROR(INDEX(BD_Gestão!J:J,MATCH('Banco de Dados'!$B3769,BD_Gestão!$B:$B,0)),"erro"))</f>
        <v/>
      </c>
      <c r="O3769" s="164" t="str">
        <f>IF($A3769=0,"",IFERROR(INDEX(BD_Gestão!K:K,MATCH('Banco de Dados'!$B3769,BD_Gestão!$B:$B,0)),"erro"))</f>
        <v/>
      </c>
      <c r="P3769" s="169" t="str">
        <f t="shared" si="234"/>
        <v/>
      </c>
      <c r="Q3769" s="170" t="str">
        <f t="shared" si="235"/>
        <v/>
      </c>
      <c r="R3769" s="163" t="e">
        <f t="shared" si="232"/>
        <v>#VALUE!</v>
      </c>
      <c r="S3769" s="163" t="e">
        <f t="shared" si="233"/>
        <v>#VALUE!</v>
      </c>
      <c r="T3769" s="163" t="e">
        <f>INDEX(Controle!O:O,MATCH('Banco de Dados'!A3769,Controle!M:M,0))*E3769/100</f>
        <v>#N/A</v>
      </c>
    </row>
    <row r="3770" spans="1:20" hidden="1" x14ac:dyDescent="0.2">
      <c r="A3770" s="158">
        <f>BD_TS!A3769</f>
        <v>0</v>
      </c>
      <c r="B3770" s="158" t="str">
        <f>SUBSTITUTE(SUBSTITUTE(BD_TS!D3769," ",""),"-","/")</f>
        <v/>
      </c>
      <c r="C3770" s="158">
        <f>BD_TS!E3769</f>
        <v>0</v>
      </c>
      <c r="D3770" s="159">
        <f>BD_TS!F3769</f>
        <v>0</v>
      </c>
      <c r="E3770" s="160">
        <f>BD_TS!B3769</f>
        <v>0</v>
      </c>
      <c r="F3770" s="161">
        <f>BD_TS!C3769</f>
        <v>0</v>
      </c>
      <c r="G3770" s="187">
        <f>BD_TS!H3769</f>
        <v>0</v>
      </c>
      <c r="H3770" s="158" t="str">
        <f>IF($A3770=0,"",IFERROR(INDEX(BD_Gestão!A:A,MATCH('Banco de Dados'!$B3770,BD_Gestão!$B:$B,0)),"erro"))</f>
        <v/>
      </c>
      <c r="I3770" s="162" t="str">
        <f>IF($A3770=0,"",IFERROR(INDEX(BD_Gestão!E:E,MATCH('Banco de Dados'!$B3770,BD_Gestão!$B:$B,0)),"erro"))</f>
        <v/>
      </c>
      <c r="J3770" s="186" t="str">
        <f>IF($A3770=0,"",IFERROR(INDEX(BD_Gestão!B:B,MATCH('Banco de Dados'!$B3770,BD_Gestão!$B:$B,0)),"erro"))</f>
        <v/>
      </c>
      <c r="K3770" s="158" t="str">
        <f>IF($A3770=0,"",IFERROR(INDEX(BD_Gestão!C:C,MATCH('Banco de Dados'!$B3770,BD_Gestão!$B:$B,0)),"erro"))</f>
        <v/>
      </c>
      <c r="L3770" s="158" t="str">
        <f>IF($A3770=0,"",IFERROR(INDEX(BD_Gestão!H:H,MATCH('Banco de Dados'!$B3770,BD_Gestão!$B:$B,0)),"erro"))</f>
        <v/>
      </c>
      <c r="M3770" s="161" t="str">
        <f>IF($A3770=0,"",IFERROR(INDEX(BD_Gestão!F:F,MATCH('Banco de Dados'!$B3770,BD_Gestão!$B:$B,0)),"erro"))</f>
        <v/>
      </c>
      <c r="N3770" s="161" t="str">
        <f>IF($A3770=0,"",IFERROR(INDEX(BD_Gestão!J:J,MATCH('Banco de Dados'!$B3770,BD_Gestão!$B:$B,0)),"erro"))</f>
        <v/>
      </c>
      <c r="O3770" s="164" t="str">
        <f>IF($A3770=0,"",IFERROR(INDEX(BD_Gestão!K:K,MATCH('Banco de Dados'!$B3770,BD_Gestão!$B:$B,0)),"erro"))</f>
        <v/>
      </c>
      <c r="P3770" s="169" t="str">
        <f t="shared" si="234"/>
        <v/>
      </c>
      <c r="Q3770" s="170" t="str">
        <f t="shared" si="235"/>
        <v/>
      </c>
      <c r="R3770" s="163" t="e">
        <f t="shared" si="232"/>
        <v>#VALUE!</v>
      </c>
      <c r="S3770" s="163" t="e">
        <f t="shared" si="233"/>
        <v>#VALUE!</v>
      </c>
      <c r="T3770" s="163" t="e">
        <f>INDEX(Controle!O:O,MATCH('Banco de Dados'!A3770,Controle!M:M,0))*E3770/100</f>
        <v>#N/A</v>
      </c>
    </row>
    <row r="3771" spans="1:20" hidden="1" x14ac:dyDescent="0.2">
      <c r="A3771" s="158">
        <f>BD_TS!A3770</f>
        <v>0</v>
      </c>
      <c r="B3771" s="158" t="str">
        <f>SUBSTITUTE(SUBSTITUTE(BD_TS!D3770," ",""),"-","/")</f>
        <v/>
      </c>
      <c r="C3771" s="158">
        <f>BD_TS!E3770</f>
        <v>0</v>
      </c>
      <c r="D3771" s="159">
        <f>BD_TS!F3770</f>
        <v>0</v>
      </c>
      <c r="E3771" s="160">
        <f>BD_TS!B3770</f>
        <v>0</v>
      </c>
      <c r="F3771" s="161">
        <f>BD_TS!C3770</f>
        <v>0</v>
      </c>
      <c r="G3771" s="187">
        <f>BD_TS!H3770</f>
        <v>0</v>
      </c>
      <c r="H3771" s="158" t="str">
        <f>IF($A3771=0,"",IFERROR(INDEX(BD_Gestão!A:A,MATCH('Banco de Dados'!$B3771,BD_Gestão!$B:$B,0)),"erro"))</f>
        <v/>
      </c>
      <c r="I3771" s="162" t="str">
        <f>IF($A3771=0,"",IFERROR(INDEX(BD_Gestão!E:E,MATCH('Banco de Dados'!$B3771,BD_Gestão!$B:$B,0)),"erro"))</f>
        <v/>
      </c>
      <c r="J3771" s="186" t="str">
        <f>IF($A3771=0,"",IFERROR(INDEX(BD_Gestão!B:B,MATCH('Banco de Dados'!$B3771,BD_Gestão!$B:$B,0)),"erro"))</f>
        <v/>
      </c>
      <c r="K3771" s="158" t="str">
        <f>IF($A3771=0,"",IFERROR(INDEX(BD_Gestão!C:C,MATCH('Banco de Dados'!$B3771,BD_Gestão!$B:$B,0)),"erro"))</f>
        <v/>
      </c>
      <c r="L3771" s="158" t="str">
        <f>IF($A3771=0,"",IFERROR(INDEX(BD_Gestão!H:H,MATCH('Banco de Dados'!$B3771,BD_Gestão!$B:$B,0)),"erro"))</f>
        <v/>
      </c>
      <c r="M3771" s="161" t="str">
        <f>IF($A3771=0,"",IFERROR(INDEX(BD_Gestão!F:F,MATCH('Banco de Dados'!$B3771,BD_Gestão!$B:$B,0)),"erro"))</f>
        <v/>
      </c>
      <c r="N3771" s="161" t="str">
        <f>IF($A3771=0,"",IFERROR(INDEX(BD_Gestão!J:J,MATCH('Banco de Dados'!$B3771,BD_Gestão!$B:$B,0)),"erro"))</f>
        <v/>
      </c>
      <c r="O3771" s="164" t="str">
        <f>IF($A3771=0,"",IFERROR(INDEX(BD_Gestão!K:K,MATCH('Banco de Dados'!$B3771,BD_Gestão!$B:$B,0)),"erro"))</f>
        <v/>
      </c>
      <c r="P3771" s="169" t="str">
        <f t="shared" si="234"/>
        <v/>
      </c>
      <c r="Q3771" s="170" t="str">
        <f t="shared" si="235"/>
        <v/>
      </c>
      <c r="R3771" s="163" t="e">
        <f t="shared" si="232"/>
        <v>#VALUE!</v>
      </c>
      <c r="S3771" s="163" t="e">
        <f t="shared" si="233"/>
        <v>#VALUE!</v>
      </c>
      <c r="T3771" s="163" t="e">
        <f>INDEX(Controle!O:O,MATCH('Banco de Dados'!A3771,Controle!M:M,0))*E3771/100</f>
        <v>#N/A</v>
      </c>
    </row>
    <row r="3772" spans="1:20" hidden="1" x14ac:dyDescent="0.2">
      <c r="A3772" s="158">
        <f>BD_TS!A3771</f>
        <v>0</v>
      </c>
      <c r="B3772" s="158" t="str">
        <f>SUBSTITUTE(SUBSTITUTE(BD_TS!D3771," ",""),"-","/")</f>
        <v/>
      </c>
      <c r="C3772" s="158">
        <f>BD_TS!E3771</f>
        <v>0</v>
      </c>
      <c r="D3772" s="159">
        <f>BD_TS!F3771</f>
        <v>0</v>
      </c>
      <c r="E3772" s="160">
        <f>BD_TS!B3771</f>
        <v>0</v>
      </c>
      <c r="F3772" s="161">
        <f>BD_TS!C3771</f>
        <v>0</v>
      </c>
      <c r="G3772" s="187">
        <f>BD_TS!H3771</f>
        <v>0</v>
      </c>
      <c r="H3772" s="158" t="str">
        <f>IF($A3772=0,"",IFERROR(INDEX(BD_Gestão!A:A,MATCH('Banco de Dados'!$B3772,BD_Gestão!$B:$B,0)),"erro"))</f>
        <v/>
      </c>
      <c r="I3772" s="162" t="str">
        <f>IF($A3772=0,"",IFERROR(INDEX(BD_Gestão!E:E,MATCH('Banco de Dados'!$B3772,BD_Gestão!$B:$B,0)),"erro"))</f>
        <v/>
      </c>
      <c r="J3772" s="186" t="str">
        <f>IF($A3772=0,"",IFERROR(INDEX(BD_Gestão!B:B,MATCH('Banco de Dados'!$B3772,BD_Gestão!$B:$B,0)),"erro"))</f>
        <v/>
      </c>
      <c r="K3772" s="158" t="str">
        <f>IF($A3772=0,"",IFERROR(INDEX(BD_Gestão!C:C,MATCH('Banco de Dados'!$B3772,BD_Gestão!$B:$B,0)),"erro"))</f>
        <v/>
      </c>
      <c r="L3772" s="158" t="str">
        <f>IF($A3772=0,"",IFERROR(INDEX(BD_Gestão!H:H,MATCH('Banco de Dados'!$B3772,BD_Gestão!$B:$B,0)),"erro"))</f>
        <v/>
      </c>
      <c r="M3772" s="161" t="str">
        <f>IF($A3772=0,"",IFERROR(INDEX(BD_Gestão!F:F,MATCH('Banco de Dados'!$B3772,BD_Gestão!$B:$B,0)),"erro"))</f>
        <v/>
      </c>
      <c r="N3772" s="161" t="str">
        <f>IF($A3772=0,"",IFERROR(INDEX(BD_Gestão!J:J,MATCH('Banco de Dados'!$B3772,BD_Gestão!$B:$B,0)),"erro"))</f>
        <v/>
      </c>
      <c r="O3772" s="164" t="str">
        <f>IF($A3772=0,"",IFERROR(INDEX(BD_Gestão!K:K,MATCH('Banco de Dados'!$B3772,BD_Gestão!$B:$B,0)),"erro"))</f>
        <v/>
      </c>
      <c r="P3772" s="169" t="str">
        <f t="shared" si="234"/>
        <v/>
      </c>
      <c r="Q3772" s="170" t="str">
        <f t="shared" si="235"/>
        <v/>
      </c>
      <c r="R3772" s="163" t="e">
        <f t="shared" si="232"/>
        <v>#VALUE!</v>
      </c>
      <c r="S3772" s="163" t="e">
        <f t="shared" si="233"/>
        <v>#VALUE!</v>
      </c>
      <c r="T3772" s="163" t="e">
        <f>INDEX(Controle!O:O,MATCH('Banco de Dados'!A3772,Controle!M:M,0))*E3772/100</f>
        <v>#N/A</v>
      </c>
    </row>
    <row r="3773" spans="1:20" hidden="1" x14ac:dyDescent="0.2">
      <c r="A3773" s="158">
        <f>BD_TS!A3772</f>
        <v>0</v>
      </c>
      <c r="B3773" s="158" t="str">
        <f>SUBSTITUTE(SUBSTITUTE(BD_TS!D3772," ",""),"-","/")</f>
        <v/>
      </c>
      <c r="C3773" s="158">
        <f>BD_TS!E3772</f>
        <v>0</v>
      </c>
      <c r="D3773" s="159">
        <f>BD_TS!F3772</f>
        <v>0</v>
      </c>
      <c r="E3773" s="160">
        <f>BD_TS!B3772</f>
        <v>0</v>
      </c>
      <c r="F3773" s="161">
        <f>BD_TS!C3772</f>
        <v>0</v>
      </c>
      <c r="G3773" s="187">
        <f>BD_TS!H3772</f>
        <v>0</v>
      </c>
      <c r="H3773" s="158" t="str">
        <f>IF($A3773=0,"",IFERROR(INDEX(BD_Gestão!A:A,MATCH('Banco de Dados'!$B3773,BD_Gestão!$B:$B,0)),"erro"))</f>
        <v/>
      </c>
      <c r="I3773" s="162" t="str">
        <f>IF($A3773=0,"",IFERROR(INDEX(BD_Gestão!E:E,MATCH('Banco de Dados'!$B3773,BD_Gestão!$B:$B,0)),"erro"))</f>
        <v/>
      </c>
      <c r="J3773" s="186" t="str">
        <f>IF($A3773=0,"",IFERROR(INDEX(BD_Gestão!B:B,MATCH('Banco de Dados'!$B3773,BD_Gestão!$B:$B,0)),"erro"))</f>
        <v/>
      </c>
      <c r="K3773" s="158" t="str">
        <f>IF($A3773=0,"",IFERROR(INDEX(BD_Gestão!C:C,MATCH('Banco de Dados'!$B3773,BD_Gestão!$B:$B,0)),"erro"))</f>
        <v/>
      </c>
      <c r="L3773" s="158" t="str">
        <f>IF($A3773=0,"",IFERROR(INDEX(BD_Gestão!H:H,MATCH('Banco de Dados'!$B3773,BD_Gestão!$B:$B,0)),"erro"))</f>
        <v/>
      </c>
      <c r="M3773" s="161" t="str">
        <f>IF($A3773=0,"",IFERROR(INDEX(BD_Gestão!F:F,MATCH('Banco de Dados'!$B3773,BD_Gestão!$B:$B,0)),"erro"))</f>
        <v/>
      </c>
      <c r="N3773" s="161" t="str">
        <f>IF($A3773=0,"",IFERROR(INDEX(BD_Gestão!J:J,MATCH('Banco de Dados'!$B3773,BD_Gestão!$B:$B,0)),"erro"))</f>
        <v/>
      </c>
      <c r="O3773" s="164" t="str">
        <f>IF($A3773=0,"",IFERROR(INDEX(BD_Gestão!K:K,MATCH('Banco de Dados'!$B3773,BD_Gestão!$B:$B,0)),"erro"))</f>
        <v/>
      </c>
      <c r="P3773" s="169" t="str">
        <f t="shared" si="234"/>
        <v/>
      </c>
      <c r="Q3773" s="170" t="str">
        <f t="shared" si="235"/>
        <v/>
      </c>
      <c r="R3773" s="163" t="e">
        <f t="shared" si="232"/>
        <v>#VALUE!</v>
      </c>
      <c r="S3773" s="163" t="e">
        <f t="shared" si="233"/>
        <v>#VALUE!</v>
      </c>
      <c r="T3773" s="163" t="e">
        <f>INDEX(Controle!O:O,MATCH('Banco de Dados'!A3773,Controle!M:M,0))*E3773/100</f>
        <v>#N/A</v>
      </c>
    </row>
    <row r="3774" spans="1:20" hidden="1" x14ac:dyDescent="0.2">
      <c r="A3774" s="158">
        <f>BD_TS!A3773</f>
        <v>0</v>
      </c>
      <c r="B3774" s="158" t="str">
        <f>SUBSTITUTE(SUBSTITUTE(BD_TS!D3773," ",""),"-","/")</f>
        <v/>
      </c>
      <c r="C3774" s="158">
        <f>BD_TS!E3773</f>
        <v>0</v>
      </c>
      <c r="D3774" s="159">
        <f>BD_TS!F3773</f>
        <v>0</v>
      </c>
      <c r="E3774" s="160">
        <f>BD_TS!B3773</f>
        <v>0</v>
      </c>
      <c r="F3774" s="161">
        <f>BD_TS!C3773</f>
        <v>0</v>
      </c>
      <c r="G3774" s="187">
        <f>BD_TS!H3773</f>
        <v>0</v>
      </c>
      <c r="H3774" s="158" t="str">
        <f>IF($A3774=0,"",IFERROR(INDEX(BD_Gestão!A:A,MATCH('Banco de Dados'!$B3774,BD_Gestão!$B:$B,0)),"erro"))</f>
        <v/>
      </c>
      <c r="I3774" s="162" t="str">
        <f>IF($A3774=0,"",IFERROR(INDEX(BD_Gestão!E:E,MATCH('Banco de Dados'!$B3774,BD_Gestão!$B:$B,0)),"erro"))</f>
        <v/>
      </c>
      <c r="J3774" s="186" t="str">
        <f>IF($A3774=0,"",IFERROR(INDEX(BD_Gestão!B:B,MATCH('Banco de Dados'!$B3774,BD_Gestão!$B:$B,0)),"erro"))</f>
        <v/>
      </c>
      <c r="K3774" s="158" t="str">
        <f>IF($A3774=0,"",IFERROR(INDEX(BD_Gestão!C:C,MATCH('Banco de Dados'!$B3774,BD_Gestão!$B:$B,0)),"erro"))</f>
        <v/>
      </c>
      <c r="L3774" s="158" t="str">
        <f>IF($A3774=0,"",IFERROR(INDEX(BD_Gestão!H:H,MATCH('Banco de Dados'!$B3774,BD_Gestão!$B:$B,0)),"erro"))</f>
        <v/>
      </c>
      <c r="M3774" s="161" t="str">
        <f>IF($A3774=0,"",IFERROR(INDEX(BD_Gestão!F:F,MATCH('Banco de Dados'!$B3774,BD_Gestão!$B:$B,0)),"erro"))</f>
        <v/>
      </c>
      <c r="N3774" s="161" t="str">
        <f>IF($A3774=0,"",IFERROR(INDEX(BD_Gestão!J:J,MATCH('Banco de Dados'!$B3774,BD_Gestão!$B:$B,0)),"erro"))</f>
        <v/>
      </c>
      <c r="O3774" s="164" t="str">
        <f>IF($A3774=0,"",IFERROR(INDEX(BD_Gestão!K:K,MATCH('Banco de Dados'!$B3774,BD_Gestão!$B:$B,0)),"erro"))</f>
        <v/>
      </c>
      <c r="P3774" s="169" t="str">
        <f t="shared" si="234"/>
        <v/>
      </c>
      <c r="Q3774" s="170" t="str">
        <f t="shared" si="235"/>
        <v/>
      </c>
      <c r="R3774" s="163" t="e">
        <f t="shared" si="232"/>
        <v>#VALUE!</v>
      </c>
      <c r="S3774" s="163" t="e">
        <f t="shared" si="233"/>
        <v>#VALUE!</v>
      </c>
      <c r="T3774" s="163" t="e">
        <f>INDEX(Controle!O:O,MATCH('Banco de Dados'!A3774,Controle!M:M,0))*E3774/100</f>
        <v>#N/A</v>
      </c>
    </row>
    <row r="3775" spans="1:20" hidden="1" x14ac:dyDescent="0.2">
      <c r="A3775" s="158">
        <f>BD_TS!A3774</f>
        <v>0</v>
      </c>
      <c r="B3775" s="158" t="str">
        <f>SUBSTITUTE(SUBSTITUTE(BD_TS!D3774," ",""),"-","/")</f>
        <v/>
      </c>
      <c r="C3775" s="158">
        <f>BD_TS!E3774</f>
        <v>0</v>
      </c>
      <c r="D3775" s="159">
        <f>BD_TS!F3774</f>
        <v>0</v>
      </c>
      <c r="E3775" s="160">
        <f>BD_TS!B3774</f>
        <v>0</v>
      </c>
      <c r="F3775" s="161">
        <f>BD_TS!C3774</f>
        <v>0</v>
      </c>
      <c r="G3775" s="187">
        <f>BD_TS!H3774</f>
        <v>0</v>
      </c>
      <c r="H3775" s="158" t="str">
        <f>IF($A3775=0,"",IFERROR(INDEX(BD_Gestão!A:A,MATCH('Banco de Dados'!$B3775,BD_Gestão!$B:$B,0)),"erro"))</f>
        <v/>
      </c>
      <c r="I3775" s="162" t="str">
        <f>IF($A3775=0,"",IFERROR(INDEX(BD_Gestão!E:E,MATCH('Banco de Dados'!$B3775,BD_Gestão!$B:$B,0)),"erro"))</f>
        <v/>
      </c>
      <c r="J3775" s="186" t="str">
        <f>IF($A3775=0,"",IFERROR(INDEX(BD_Gestão!B:B,MATCH('Banco de Dados'!$B3775,BD_Gestão!$B:$B,0)),"erro"))</f>
        <v/>
      </c>
      <c r="K3775" s="158" t="str">
        <f>IF($A3775=0,"",IFERROR(INDEX(BD_Gestão!C:C,MATCH('Banco de Dados'!$B3775,BD_Gestão!$B:$B,0)),"erro"))</f>
        <v/>
      </c>
      <c r="L3775" s="158" t="str">
        <f>IF($A3775=0,"",IFERROR(INDEX(BD_Gestão!H:H,MATCH('Banco de Dados'!$B3775,BD_Gestão!$B:$B,0)),"erro"))</f>
        <v/>
      </c>
      <c r="M3775" s="161" t="str">
        <f>IF($A3775=0,"",IFERROR(INDEX(BD_Gestão!F:F,MATCH('Banco de Dados'!$B3775,BD_Gestão!$B:$B,0)),"erro"))</f>
        <v/>
      </c>
      <c r="N3775" s="161" t="str">
        <f>IF($A3775=0,"",IFERROR(INDEX(BD_Gestão!J:J,MATCH('Banco de Dados'!$B3775,BD_Gestão!$B:$B,0)),"erro"))</f>
        <v/>
      </c>
      <c r="O3775" s="164" t="str">
        <f>IF($A3775=0,"",IFERROR(INDEX(BD_Gestão!K:K,MATCH('Banco de Dados'!$B3775,BD_Gestão!$B:$B,0)),"erro"))</f>
        <v/>
      </c>
      <c r="P3775" s="169" t="str">
        <f t="shared" si="234"/>
        <v/>
      </c>
      <c r="Q3775" s="170" t="str">
        <f t="shared" si="235"/>
        <v/>
      </c>
      <c r="R3775" s="163" t="e">
        <f t="shared" si="232"/>
        <v>#VALUE!</v>
      </c>
      <c r="S3775" s="163" t="e">
        <f t="shared" si="233"/>
        <v>#VALUE!</v>
      </c>
      <c r="T3775" s="163" t="e">
        <f>INDEX(Controle!O:O,MATCH('Banco de Dados'!A3775,Controle!M:M,0))*E3775/100</f>
        <v>#N/A</v>
      </c>
    </row>
    <row r="3776" spans="1:20" hidden="1" x14ac:dyDescent="0.2">
      <c r="A3776" s="158">
        <f>BD_TS!A3775</f>
        <v>0</v>
      </c>
      <c r="B3776" s="158" t="str">
        <f>SUBSTITUTE(SUBSTITUTE(BD_TS!D3775," ",""),"-","/")</f>
        <v/>
      </c>
      <c r="C3776" s="158">
        <f>BD_TS!E3775</f>
        <v>0</v>
      </c>
      <c r="D3776" s="159">
        <f>BD_TS!F3775</f>
        <v>0</v>
      </c>
      <c r="E3776" s="160">
        <f>BD_TS!B3775</f>
        <v>0</v>
      </c>
      <c r="F3776" s="161">
        <f>BD_TS!C3775</f>
        <v>0</v>
      </c>
      <c r="G3776" s="187">
        <f>BD_TS!H3775</f>
        <v>0</v>
      </c>
      <c r="H3776" s="158" t="str">
        <f>IF($A3776=0,"",IFERROR(INDEX(BD_Gestão!A:A,MATCH('Banco de Dados'!$B3776,BD_Gestão!$B:$B,0)),"erro"))</f>
        <v/>
      </c>
      <c r="I3776" s="162" t="str">
        <f>IF($A3776=0,"",IFERROR(INDEX(BD_Gestão!E:E,MATCH('Banco de Dados'!$B3776,BD_Gestão!$B:$B,0)),"erro"))</f>
        <v/>
      </c>
      <c r="J3776" s="186" t="str">
        <f>IF($A3776=0,"",IFERROR(INDEX(BD_Gestão!B:B,MATCH('Banco de Dados'!$B3776,BD_Gestão!$B:$B,0)),"erro"))</f>
        <v/>
      </c>
      <c r="K3776" s="158" t="str">
        <f>IF($A3776=0,"",IFERROR(INDEX(BD_Gestão!C:C,MATCH('Banco de Dados'!$B3776,BD_Gestão!$B:$B,0)),"erro"))</f>
        <v/>
      </c>
      <c r="L3776" s="158" t="str">
        <f>IF($A3776=0,"",IFERROR(INDEX(BD_Gestão!H:H,MATCH('Banco de Dados'!$B3776,BD_Gestão!$B:$B,0)),"erro"))</f>
        <v/>
      </c>
      <c r="M3776" s="161" t="str">
        <f>IF($A3776=0,"",IFERROR(INDEX(BD_Gestão!F:F,MATCH('Banco de Dados'!$B3776,BD_Gestão!$B:$B,0)),"erro"))</f>
        <v/>
      </c>
      <c r="N3776" s="161" t="str">
        <f>IF($A3776=0,"",IFERROR(INDEX(BD_Gestão!J:J,MATCH('Banco de Dados'!$B3776,BD_Gestão!$B:$B,0)),"erro"))</f>
        <v/>
      </c>
      <c r="O3776" s="164" t="str">
        <f>IF($A3776=0,"",IFERROR(INDEX(BD_Gestão!K:K,MATCH('Banco de Dados'!$B3776,BD_Gestão!$B:$B,0)),"erro"))</f>
        <v/>
      </c>
      <c r="P3776" s="169" t="str">
        <f t="shared" si="234"/>
        <v/>
      </c>
      <c r="Q3776" s="170" t="str">
        <f t="shared" si="235"/>
        <v/>
      </c>
      <c r="R3776" s="163" t="e">
        <f t="shared" si="232"/>
        <v>#VALUE!</v>
      </c>
      <c r="S3776" s="163" t="e">
        <f t="shared" si="233"/>
        <v>#VALUE!</v>
      </c>
      <c r="T3776" s="163" t="e">
        <f>INDEX(Controle!O:O,MATCH('Banco de Dados'!A3776,Controle!M:M,0))*E3776/100</f>
        <v>#N/A</v>
      </c>
    </row>
    <row r="3777" spans="1:20" hidden="1" x14ac:dyDescent="0.2">
      <c r="A3777" s="158">
        <f>BD_TS!A3776</f>
        <v>0</v>
      </c>
      <c r="B3777" s="158" t="str">
        <f>SUBSTITUTE(SUBSTITUTE(BD_TS!D3776," ",""),"-","/")</f>
        <v/>
      </c>
      <c r="C3777" s="158">
        <f>BD_TS!E3776</f>
        <v>0</v>
      </c>
      <c r="D3777" s="159">
        <f>BD_TS!F3776</f>
        <v>0</v>
      </c>
      <c r="E3777" s="160">
        <f>BD_TS!B3776</f>
        <v>0</v>
      </c>
      <c r="F3777" s="161">
        <f>BD_TS!C3776</f>
        <v>0</v>
      </c>
      <c r="G3777" s="187">
        <f>BD_TS!H3776</f>
        <v>0</v>
      </c>
      <c r="H3777" s="158" t="str">
        <f>IF($A3777=0,"",IFERROR(INDEX(BD_Gestão!A:A,MATCH('Banco de Dados'!$B3777,BD_Gestão!$B:$B,0)),"erro"))</f>
        <v/>
      </c>
      <c r="I3777" s="162" t="str">
        <f>IF($A3777=0,"",IFERROR(INDEX(BD_Gestão!E:E,MATCH('Banco de Dados'!$B3777,BD_Gestão!$B:$B,0)),"erro"))</f>
        <v/>
      </c>
      <c r="J3777" s="186" t="str">
        <f>IF($A3777=0,"",IFERROR(INDEX(BD_Gestão!B:B,MATCH('Banco de Dados'!$B3777,BD_Gestão!$B:$B,0)),"erro"))</f>
        <v/>
      </c>
      <c r="K3777" s="158" t="str">
        <f>IF($A3777=0,"",IFERROR(INDEX(BD_Gestão!C:C,MATCH('Banco de Dados'!$B3777,BD_Gestão!$B:$B,0)),"erro"))</f>
        <v/>
      </c>
      <c r="L3777" s="158" t="str">
        <f>IF($A3777=0,"",IFERROR(INDEX(BD_Gestão!H:H,MATCH('Banco de Dados'!$B3777,BD_Gestão!$B:$B,0)),"erro"))</f>
        <v/>
      </c>
      <c r="M3777" s="161" t="str">
        <f>IF($A3777=0,"",IFERROR(INDEX(BD_Gestão!F:F,MATCH('Banco de Dados'!$B3777,BD_Gestão!$B:$B,0)),"erro"))</f>
        <v/>
      </c>
      <c r="N3777" s="161" t="str">
        <f>IF($A3777=0,"",IFERROR(INDEX(BD_Gestão!J:J,MATCH('Banco de Dados'!$B3777,BD_Gestão!$B:$B,0)),"erro"))</f>
        <v/>
      </c>
      <c r="O3777" s="164" t="str">
        <f>IF($A3777=0,"",IFERROR(INDEX(BD_Gestão!K:K,MATCH('Banco de Dados'!$B3777,BD_Gestão!$B:$B,0)),"erro"))</f>
        <v/>
      </c>
      <c r="P3777" s="169" t="str">
        <f t="shared" si="234"/>
        <v/>
      </c>
      <c r="Q3777" s="170" t="str">
        <f t="shared" si="235"/>
        <v/>
      </c>
      <c r="R3777" s="163" t="e">
        <f t="shared" si="232"/>
        <v>#VALUE!</v>
      </c>
      <c r="S3777" s="163" t="e">
        <f t="shared" si="233"/>
        <v>#VALUE!</v>
      </c>
      <c r="T3777" s="163" t="e">
        <f>INDEX(Controle!O:O,MATCH('Banco de Dados'!A3777,Controle!M:M,0))*E3777/100</f>
        <v>#N/A</v>
      </c>
    </row>
    <row r="3778" spans="1:20" hidden="1" x14ac:dyDescent="0.2">
      <c r="A3778" s="158">
        <f>BD_TS!A3777</f>
        <v>0</v>
      </c>
      <c r="B3778" s="158" t="str">
        <f>SUBSTITUTE(SUBSTITUTE(BD_TS!D3777," ",""),"-","/")</f>
        <v/>
      </c>
      <c r="C3778" s="158">
        <f>BD_TS!E3777</f>
        <v>0</v>
      </c>
      <c r="D3778" s="159">
        <f>BD_TS!F3777</f>
        <v>0</v>
      </c>
      <c r="E3778" s="160">
        <f>BD_TS!B3777</f>
        <v>0</v>
      </c>
      <c r="F3778" s="161">
        <f>BD_TS!C3777</f>
        <v>0</v>
      </c>
      <c r="G3778" s="187">
        <f>BD_TS!H3777</f>
        <v>0</v>
      </c>
      <c r="H3778" s="158" t="str">
        <f>IF($A3778=0,"",IFERROR(INDEX(BD_Gestão!A:A,MATCH('Banco de Dados'!$B3778,BD_Gestão!$B:$B,0)),"erro"))</f>
        <v/>
      </c>
      <c r="I3778" s="162" t="str">
        <f>IF($A3778=0,"",IFERROR(INDEX(BD_Gestão!E:E,MATCH('Banco de Dados'!$B3778,BD_Gestão!$B:$B,0)),"erro"))</f>
        <v/>
      </c>
      <c r="J3778" s="186" t="str">
        <f>IF($A3778=0,"",IFERROR(INDEX(BD_Gestão!B:B,MATCH('Banco de Dados'!$B3778,BD_Gestão!$B:$B,0)),"erro"))</f>
        <v/>
      </c>
      <c r="K3778" s="158" t="str">
        <f>IF($A3778=0,"",IFERROR(INDEX(BD_Gestão!C:C,MATCH('Banco de Dados'!$B3778,BD_Gestão!$B:$B,0)),"erro"))</f>
        <v/>
      </c>
      <c r="L3778" s="158" t="str">
        <f>IF($A3778=0,"",IFERROR(INDEX(BD_Gestão!H:H,MATCH('Banco de Dados'!$B3778,BD_Gestão!$B:$B,0)),"erro"))</f>
        <v/>
      </c>
      <c r="M3778" s="161" t="str">
        <f>IF($A3778=0,"",IFERROR(INDEX(BD_Gestão!F:F,MATCH('Banco de Dados'!$B3778,BD_Gestão!$B:$B,0)),"erro"))</f>
        <v/>
      </c>
      <c r="N3778" s="161" t="str">
        <f>IF($A3778=0,"",IFERROR(INDEX(BD_Gestão!J:J,MATCH('Banco de Dados'!$B3778,BD_Gestão!$B:$B,0)),"erro"))</f>
        <v/>
      </c>
      <c r="O3778" s="164" t="str">
        <f>IF($A3778=0,"",IFERROR(INDEX(BD_Gestão!K:K,MATCH('Banco de Dados'!$B3778,BD_Gestão!$B:$B,0)),"erro"))</f>
        <v/>
      </c>
      <c r="P3778" s="169" t="str">
        <f t="shared" si="234"/>
        <v/>
      </c>
      <c r="Q3778" s="170" t="str">
        <f t="shared" si="235"/>
        <v/>
      </c>
      <c r="R3778" s="163" t="e">
        <f t="shared" si="232"/>
        <v>#VALUE!</v>
      </c>
      <c r="S3778" s="163" t="e">
        <f t="shared" si="233"/>
        <v>#VALUE!</v>
      </c>
      <c r="T3778" s="163" t="e">
        <f>INDEX(Controle!O:O,MATCH('Banco de Dados'!A3778,Controle!M:M,0))*E3778/100</f>
        <v>#N/A</v>
      </c>
    </row>
    <row r="3779" spans="1:20" hidden="1" x14ac:dyDescent="0.2">
      <c r="A3779" s="158">
        <f>BD_TS!A3778</f>
        <v>0</v>
      </c>
      <c r="B3779" s="158" t="str">
        <f>SUBSTITUTE(SUBSTITUTE(BD_TS!D3778," ",""),"-","/")</f>
        <v/>
      </c>
      <c r="C3779" s="158">
        <f>BD_TS!E3778</f>
        <v>0</v>
      </c>
      <c r="D3779" s="159">
        <f>BD_TS!F3778</f>
        <v>0</v>
      </c>
      <c r="E3779" s="160">
        <f>BD_TS!B3778</f>
        <v>0</v>
      </c>
      <c r="F3779" s="161">
        <f>BD_TS!C3778</f>
        <v>0</v>
      </c>
      <c r="G3779" s="187">
        <f>BD_TS!H3778</f>
        <v>0</v>
      </c>
      <c r="H3779" s="158" t="str">
        <f>IF($A3779=0,"",IFERROR(INDEX(BD_Gestão!A:A,MATCH('Banco de Dados'!$B3779,BD_Gestão!$B:$B,0)),"erro"))</f>
        <v/>
      </c>
      <c r="I3779" s="162" t="str">
        <f>IF($A3779=0,"",IFERROR(INDEX(BD_Gestão!E:E,MATCH('Banco de Dados'!$B3779,BD_Gestão!$B:$B,0)),"erro"))</f>
        <v/>
      </c>
      <c r="J3779" s="186" t="str">
        <f>IF($A3779=0,"",IFERROR(INDEX(BD_Gestão!B:B,MATCH('Banco de Dados'!$B3779,BD_Gestão!$B:$B,0)),"erro"))</f>
        <v/>
      </c>
      <c r="K3779" s="158" t="str">
        <f>IF($A3779=0,"",IFERROR(INDEX(BD_Gestão!C:C,MATCH('Banco de Dados'!$B3779,BD_Gestão!$B:$B,0)),"erro"))</f>
        <v/>
      </c>
      <c r="L3779" s="158" t="str">
        <f>IF($A3779=0,"",IFERROR(INDEX(BD_Gestão!H:H,MATCH('Banco de Dados'!$B3779,BD_Gestão!$B:$B,0)),"erro"))</f>
        <v/>
      </c>
      <c r="M3779" s="161" t="str">
        <f>IF($A3779=0,"",IFERROR(INDEX(BD_Gestão!F:F,MATCH('Banco de Dados'!$B3779,BD_Gestão!$B:$B,0)),"erro"))</f>
        <v/>
      </c>
      <c r="N3779" s="161" t="str">
        <f>IF($A3779=0,"",IFERROR(INDEX(BD_Gestão!J:J,MATCH('Banco de Dados'!$B3779,BD_Gestão!$B:$B,0)),"erro"))</f>
        <v/>
      </c>
      <c r="O3779" s="164" t="str">
        <f>IF($A3779=0,"",IFERROR(INDEX(BD_Gestão!K:K,MATCH('Banco de Dados'!$B3779,BD_Gestão!$B:$B,0)),"erro"))</f>
        <v/>
      </c>
      <c r="P3779" s="169" t="str">
        <f t="shared" si="234"/>
        <v/>
      </c>
      <c r="Q3779" s="170" t="str">
        <f t="shared" si="235"/>
        <v/>
      </c>
      <c r="R3779" s="163" t="e">
        <f t="shared" si="232"/>
        <v>#VALUE!</v>
      </c>
      <c r="S3779" s="163" t="e">
        <f t="shared" si="233"/>
        <v>#VALUE!</v>
      </c>
      <c r="T3779" s="163" t="e">
        <f>INDEX(Controle!O:O,MATCH('Banco de Dados'!A3779,Controle!M:M,0))*E3779/100</f>
        <v>#N/A</v>
      </c>
    </row>
    <row r="3780" spans="1:20" hidden="1" x14ac:dyDescent="0.2">
      <c r="A3780" s="158">
        <f>BD_TS!A3779</f>
        <v>0</v>
      </c>
      <c r="B3780" s="158" t="str">
        <f>SUBSTITUTE(SUBSTITUTE(BD_TS!D3779," ",""),"-","/")</f>
        <v/>
      </c>
      <c r="C3780" s="158">
        <f>BD_TS!E3779</f>
        <v>0</v>
      </c>
      <c r="D3780" s="159">
        <f>BD_TS!F3779</f>
        <v>0</v>
      </c>
      <c r="E3780" s="160">
        <f>BD_TS!B3779</f>
        <v>0</v>
      </c>
      <c r="F3780" s="161">
        <f>BD_TS!C3779</f>
        <v>0</v>
      </c>
      <c r="G3780" s="187">
        <f>BD_TS!H3779</f>
        <v>0</v>
      </c>
      <c r="H3780" s="158" t="str">
        <f>IF($A3780=0,"",IFERROR(INDEX(BD_Gestão!A:A,MATCH('Banco de Dados'!$B3780,BD_Gestão!$B:$B,0)),"erro"))</f>
        <v/>
      </c>
      <c r="I3780" s="162" t="str">
        <f>IF($A3780=0,"",IFERROR(INDEX(BD_Gestão!E:E,MATCH('Banco de Dados'!$B3780,BD_Gestão!$B:$B,0)),"erro"))</f>
        <v/>
      </c>
      <c r="J3780" s="186" t="str">
        <f>IF($A3780=0,"",IFERROR(INDEX(BD_Gestão!B:B,MATCH('Banco de Dados'!$B3780,BD_Gestão!$B:$B,0)),"erro"))</f>
        <v/>
      </c>
      <c r="K3780" s="158" t="str">
        <f>IF($A3780=0,"",IFERROR(INDEX(BD_Gestão!C:C,MATCH('Banco de Dados'!$B3780,BD_Gestão!$B:$B,0)),"erro"))</f>
        <v/>
      </c>
      <c r="L3780" s="158" t="str">
        <f>IF($A3780=0,"",IFERROR(INDEX(BD_Gestão!H:H,MATCH('Banco de Dados'!$B3780,BD_Gestão!$B:$B,0)),"erro"))</f>
        <v/>
      </c>
      <c r="M3780" s="161" t="str">
        <f>IF($A3780=0,"",IFERROR(INDEX(BD_Gestão!F:F,MATCH('Banco de Dados'!$B3780,BD_Gestão!$B:$B,0)),"erro"))</f>
        <v/>
      </c>
      <c r="N3780" s="161" t="str">
        <f>IF($A3780=0,"",IFERROR(INDEX(BD_Gestão!J:J,MATCH('Banco de Dados'!$B3780,BD_Gestão!$B:$B,0)),"erro"))</f>
        <v/>
      </c>
      <c r="O3780" s="164" t="str">
        <f>IF($A3780=0,"",IFERROR(INDEX(BD_Gestão!K:K,MATCH('Banco de Dados'!$B3780,BD_Gestão!$B:$B,0)),"erro"))</f>
        <v/>
      </c>
      <c r="P3780" s="169" t="str">
        <f t="shared" si="234"/>
        <v/>
      </c>
      <c r="Q3780" s="170" t="str">
        <f t="shared" si="235"/>
        <v/>
      </c>
      <c r="R3780" s="163" t="e">
        <f t="shared" si="232"/>
        <v>#VALUE!</v>
      </c>
      <c r="S3780" s="163" t="e">
        <f t="shared" si="233"/>
        <v>#VALUE!</v>
      </c>
      <c r="T3780" s="163" t="e">
        <f>INDEX(Controle!O:O,MATCH('Banco de Dados'!A3780,Controle!M:M,0))*E3780/100</f>
        <v>#N/A</v>
      </c>
    </row>
    <row r="3781" spans="1:20" hidden="1" x14ac:dyDescent="0.2">
      <c r="A3781" s="158">
        <f>BD_TS!A3780</f>
        <v>0</v>
      </c>
      <c r="B3781" s="158" t="str">
        <f>SUBSTITUTE(SUBSTITUTE(BD_TS!D3780," ",""),"-","/")</f>
        <v/>
      </c>
      <c r="C3781" s="158">
        <f>BD_TS!E3780</f>
        <v>0</v>
      </c>
      <c r="D3781" s="159">
        <f>BD_TS!F3780</f>
        <v>0</v>
      </c>
      <c r="E3781" s="160">
        <f>BD_TS!B3780</f>
        <v>0</v>
      </c>
      <c r="F3781" s="161">
        <f>BD_TS!C3780</f>
        <v>0</v>
      </c>
      <c r="G3781" s="187">
        <f>BD_TS!H3780</f>
        <v>0</v>
      </c>
      <c r="H3781" s="158" t="str">
        <f>IF($A3781=0,"",IFERROR(INDEX(BD_Gestão!A:A,MATCH('Banco de Dados'!$B3781,BD_Gestão!$B:$B,0)),"erro"))</f>
        <v/>
      </c>
      <c r="I3781" s="162" t="str">
        <f>IF($A3781=0,"",IFERROR(INDEX(BD_Gestão!E:E,MATCH('Banco de Dados'!$B3781,BD_Gestão!$B:$B,0)),"erro"))</f>
        <v/>
      </c>
      <c r="J3781" s="186" t="str">
        <f>IF($A3781=0,"",IFERROR(INDEX(BD_Gestão!B:B,MATCH('Banco de Dados'!$B3781,BD_Gestão!$B:$B,0)),"erro"))</f>
        <v/>
      </c>
      <c r="K3781" s="158" t="str">
        <f>IF($A3781=0,"",IFERROR(INDEX(BD_Gestão!C:C,MATCH('Banco de Dados'!$B3781,BD_Gestão!$B:$B,0)),"erro"))</f>
        <v/>
      </c>
      <c r="L3781" s="158" t="str">
        <f>IF($A3781=0,"",IFERROR(INDEX(BD_Gestão!H:H,MATCH('Banco de Dados'!$B3781,BD_Gestão!$B:$B,0)),"erro"))</f>
        <v/>
      </c>
      <c r="M3781" s="161" t="str">
        <f>IF($A3781=0,"",IFERROR(INDEX(BD_Gestão!F:F,MATCH('Banco de Dados'!$B3781,BD_Gestão!$B:$B,0)),"erro"))</f>
        <v/>
      </c>
      <c r="N3781" s="161" t="str">
        <f>IF($A3781=0,"",IFERROR(INDEX(BD_Gestão!J:J,MATCH('Banco de Dados'!$B3781,BD_Gestão!$B:$B,0)),"erro"))</f>
        <v/>
      </c>
      <c r="O3781" s="164" t="str">
        <f>IF($A3781=0,"",IFERROR(INDEX(BD_Gestão!K:K,MATCH('Banco de Dados'!$B3781,BD_Gestão!$B:$B,0)),"erro"))</f>
        <v/>
      </c>
      <c r="P3781" s="169" t="str">
        <f t="shared" si="234"/>
        <v/>
      </c>
      <c r="Q3781" s="170" t="str">
        <f t="shared" si="235"/>
        <v/>
      </c>
      <c r="R3781" s="163" t="e">
        <f t="shared" ref="R3781:R3844" si="236">MONTH(I3781)</f>
        <v>#VALUE!</v>
      </c>
      <c r="S3781" s="163" t="e">
        <f t="shared" ref="S3781:S3844" si="237">YEAR(I3781)</f>
        <v>#VALUE!</v>
      </c>
      <c r="T3781" s="163" t="e">
        <f>INDEX(Controle!O:O,MATCH('Banco de Dados'!A3781,Controle!M:M,0))*E3781/100</f>
        <v>#N/A</v>
      </c>
    </row>
    <row r="3782" spans="1:20" hidden="1" x14ac:dyDescent="0.2">
      <c r="A3782" s="158">
        <f>BD_TS!A3781</f>
        <v>0</v>
      </c>
      <c r="B3782" s="158" t="str">
        <f>SUBSTITUTE(SUBSTITUTE(BD_TS!D3781," ",""),"-","/")</f>
        <v/>
      </c>
      <c r="C3782" s="158">
        <f>BD_TS!E3781</f>
        <v>0</v>
      </c>
      <c r="D3782" s="159">
        <f>BD_TS!F3781</f>
        <v>0</v>
      </c>
      <c r="E3782" s="160">
        <f>BD_TS!B3781</f>
        <v>0</v>
      </c>
      <c r="F3782" s="161">
        <f>BD_TS!C3781</f>
        <v>0</v>
      </c>
      <c r="G3782" s="187">
        <f>BD_TS!H3781</f>
        <v>0</v>
      </c>
      <c r="H3782" s="158" t="str">
        <f>IF($A3782=0,"",IFERROR(INDEX(BD_Gestão!A:A,MATCH('Banco de Dados'!$B3782,BD_Gestão!$B:$B,0)),"erro"))</f>
        <v/>
      </c>
      <c r="I3782" s="162" t="str">
        <f>IF($A3782=0,"",IFERROR(INDEX(BD_Gestão!E:E,MATCH('Banco de Dados'!$B3782,BD_Gestão!$B:$B,0)),"erro"))</f>
        <v/>
      </c>
      <c r="J3782" s="186" t="str">
        <f>IF($A3782=0,"",IFERROR(INDEX(BD_Gestão!B:B,MATCH('Banco de Dados'!$B3782,BD_Gestão!$B:$B,0)),"erro"))</f>
        <v/>
      </c>
      <c r="K3782" s="158" t="str">
        <f>IF($A3782=0,"",IFERROR(INDEX(BD_Gestão!C:C,MATCH('Banco de Dados'!$B3782,BD_Gestão!$B:$B,0)),"erro"))</f>
        <v/>
      </c>
      <c r="L3782" s="158" t="str">
        <f>IF($A3782=0,"",IFERROR(INDEX(BD_Gestão!H:H,MATCH('Banco de Dados'!$B3782,BD_Gestão!$B:$B,0)),"erro"))</f>
        <v/>
      </c>
      <c r="M3782" s="161" t="str">
        <f>IF($A3782=0,"",IFERROR(INDEX(BD_Gestão!F:F,MATCH('Banco de Dados'!$B3782,BD_Gestão!$B:$B,0)),"erro"))</f>
        <v/>
      </c>
      <c r="N3782" s="161" t="str">
        <f>IF($A3782=0,"",IFERROR(INDEX(BD_Gestão!J:J,MATCH('Banco de Dados'!$B3782,BD_Gestão!$B:$B,0)),"erro"))</f>
        <v/>
      </c>
      <c r="O3782" s="164" t="str">
        <f>IF($A3782=0,"",IFERROR(INDEX(BD_Gestão!K:K,MATCH('Banco de Dados'!$B3782,BD_Gestão!$B:$B,0)),"erro"))</f>
        <v/>
      </c>
      <c r="P3782" s="169" t="str">
        <f t="shared" ref="P3782:P3845" si="238">IF(OR(H3782="erro",H3782=""),"",E3782*(MIN(O3782,1)))</f>
        <v/>
      </c>
      <c r="Q3782" s="170" t="str">
        <f t="shared" ref="Q3782:Q3845" si="239">IF(OR(H3782="erro",H3782=""),"",E3782-P3782)</f>
        <v/>
      </c>
      <c r="R3782" s="163" t="e">
        <f t="shared" si="236"/>
        <v>#VALUE!</v>
      </c>
      <c r="S3782" s="163" t="e">
        <f t="shared" si="237"/>
        <v>#VALUE!</v>
      </c>
      <c r="T3782" s="163" t="e">
        <f>INDEX(Controle!O:O,MATCH('Banco de Dados'!A3782,Controle!M:M,0))*E3782/100</f>
        <v>#N/A</v>
      </c>
    </row>
    <row r="3783" spans="1:20" hidden="1" x14ac:dyDescent="0.2">
      <c r="A3783" s="158">
        <f>BD_TS!A3782</f>
        <v>0</v>
      </c>
      <c r="B3783" s="158" t="str">
        <f>SUBSTITUTE(SUBSTITUTE(BD_TS!D3782," ",""),"-","/")</f>
        <v/>
      </c>
      <c r="C3783" s="158">
        <f>BD_TS!E3782</f>
        <v>0</v>
      </c>
      <c r="D3783" s="159">
        <f>BD_TS!F3782</f>
        <v>0</v>
      </c>
      <c r="E3783" s="160">
        <f>BD_TS!B3782</f>
        <v>0</v>
      </c>
      <c r="F3783" s="161">
        <f>BD_TS!C3782</f>
        <v>0</v>
      </c>
      <c r="G3783" s="187">
        <f>BD_TS!H3782</f>
        <v>0</v>
      </c>
      <c r="H3783" s="158" t="str">
        <f>IF($A3783=0,"",IFERROR(INDEX(BD_Gestão!A:A,MATCH('Banco de Dados'!$B3783,BD_Gestão!$B:$B,0)),"erro"))</f>
        <v/>
      </c>
      <c r="I3783" s="162" t="str">
        <f>IF($A3783=0,"",IFERROR(INDEX(BD_Gestão!E:E,MATCH('Banco de Dados'!$B3783,BD_Gestão!$B:$B,0)),"erro"))</f>
        <v/>
      </c>
      <c r="J3783" s="186" t="str">
        <f>IF($A3783=0,"",IFERROR(INDEX(BD_Gestão!B:B,MATCH('Banco de Dados'!$B3783,BD_Gestão!$B:$B,0)),"erro"))</f>
        <v/>
      </c>
      <c r="K3783" s="158" t="str">
        <f>IF($A3783=0,"",IFERROR(INDEX(BD_Gestão!C:C,MATCH('Banco de Dados'!$B3783,BD_Gestão!$B:$B,0)),"erro"))</f>
        <v/>
      </c>
      <c r="L3783" s="158" t="str">
        <f>IF($A3783=0,"",IFERROR(INDEX(BD_Gestão!H:H,MATCH('Banco de Dados'!$B3783,BD_Gestão!$B:$B,0)),"erro"))</f>
        <v/>
      </c>
      <c r="M3783" s="161" t="str">
        <f>IF($A3783=0,"",IFERROR(INDEX(BD_Gestão!F:F,MATCH('Banco de Dados'!$B3783,BD_Gestão!$B:$B,0)),"erro"))</f>
        <v/>
      </c>
      <c r="N3783" s="161" t="str">
        <f>IF($A3783=0,"",IFERROR(INDEX(BD_Gestão!J:J,MATCH('Banco de Dados'!$B3783,BD_Gestão!$B:$B,0)),"erro"))</f>
        <v/>
      </c>
      <c r="O3783" s="164" t="str">
        <f>IF($A3783=0,"",IFERROR(INDEX(BD_Gestão!K:K,MATCH('Banco de Dados'!$B3783,BD_Gestão!$B:$B,0)),"erro"))</f>
        <v/>
      </c>
      <c r="P3783" s="169" t="str">
        <f t="shared" si="238"/>
        <v/>
      </c>
      <c r="Q3783" s="170" t="str">
        <f t="shared" si="239"/>
        <v/>
      </c>
      <c r="R3783" s="163" t="e">
        <f t="shared" si="236"/>
        <v>#VALUE!</v>
      </c>
      <c r="S3783" s="163" t="e">
        <f t="shared" si="237"/>
        <v>#VALUE!</v>
      </c>
      <c r="T3783" s="163" t="e">
        <f>INDEX(Controle!O:O,MATCH('Banco de Dados'!A3783,Controle!M:M,0))*E3783/100</f>
        <v>#N/A</v>
      </c>
    </row>
    <row r="3784" spans="1:20" hidden="1" x14ac:dyDescent="0.2">
      <c r="A3784" s="158">
        <f>BD_TS!A3783</f>
        <v>0</v>
      </c>
      <c r="B3784" s="158" t="str">
        <f>SUBSTITUTE(SUBSTITUTE(BD_TS!D3783," ",""),"-","/")</f>
        <v/>
      </c>
      <c r="C3784" s="158">
        <f>BD_TS!E3783</f>
        <v>0</v>
      </c>
      <c r="D3784" s="159">
        <f>BD_TS!F3783</f>
        <v>0</v>
      </c>
      <c r="E3784" s="160">
        <f>BD_TS!B3783</f>
        <v>0</v>
      </c>
      <c r="F3784" s="161">
        <f>BD_TS!C3783</f>
        <v>0</v>
      </c>
      <c r="G3784" s="187">
        <f>BD_TS!H3783</f>
        <v>0</v>
      </c>
      <c r="H3784" s="158" t="str">
        <f>IF($A3784=0,"",IFERROR(INDEX(BD_Gestão!A:A,MATCH('Banco de Dados'!$B3784,BD_Gestão!$B:$B,0)),"erro"))</f>
        <v/>
      </c>
      <c r="I3784" s="162" t="str">
        <f>IF($A3784=0,"",IFERROR(INDEX(BD_Gestão!E:E,MATCH('Banco de Dados'!$B3784,BD_Gestão!$B:$B,0)),"erro"))</f>
        <v/>
      </c>
      <c r="J3784" s="186" t="str">
        <f>IF($A3784=0,"",IFERROR(INDEX(BD_Gestão!B:B,MATCH('Banco de Dados'!$B3784,BD_Gestão!$B:$B,0)),"erro"))</f>
        <v/>
      </c>
      <c r="K3784" s="158" t="str">
        <f>IF($A3784=0,"",IFERROR(INDEX(BD_Gestão!C:C,MATCH('Banco de Dados'!$B3784,BD_Gestão!$B:$B,0)),"erro"))</f>
        <v/>
      </c>
      <c r="L3784" s="158" t="str">
        <f>IF($A3784=0,"",IFERROR(INDEX(BD_Gestão!H:H,MATCH('Banco de Dados'!$B3784,BD_Gestão!$B:$B,0)),"erro"))</f>
        <v/>
      </c>
      <c r="M3784" s="161" t="str">
        <f>IF($A3784=0,"",IFERROR(INDEX(BD_Gestão!F:F,MATCH('Banco de Dados'!$B3784,BD_Gestão!$B:$B,0)),"erro"))</f>
        <v/>
      </c>
      <c r="N3784" s="161" t="str">
        <f>IF($A3784=0,"",IFERROR(INDEX(BD_Gestão!J:J,MATCH('Banco de Dados'!$B3784,BD_Gestão!$B:$B,0)),"erro"))</f>
        <v/>
      </c>
      <c r="O3784" s="164" t="str">
        <f>IF($A3784=0,"",IFERROR(INDEX(BD_Gestão!K:K,MATCH('Banco de Dados'!$B3784,BD_Gestão!$B:$B,0)),"erro"))</f>
        <v/>
      </c>
      <c r="P3784" s="169" t="str">
        <f t="shared" si="238"/>
        <v/>
      </c>
      <c r="Q3784" s="170" t="str">
        <f t="shared" si="239"/>
        <v/>
      </c>
      <c r="R3784" s="163" t="e">
        <f t="shared" si="236"/>
        <v>#VALUE!</v>
      </c>
      <c r="S3784" s="163" t="e">
        <f t="shared" si="237"/>
        <v>#VALUE!</v>
      </c>
      <c r="T3784" s="163" t="e">
        <f>INDEX(Controle!O:O,MATCH('Banco de Dados'!A3784,Controle!M:M,0))*E3784/100</f>
        <v>#N/A</v>
      </c>
    </row>
    <row r="3785" spans="1:20" hidden="1" x14ac:dyDescent="0.2">
      <c r="A3785" s="158">
        <f>BD_TS!A3784</f>
        <v>0</v>
      </c>
      <c r="B3785" s="158" t="str">
        <f>SUBSTITUTE(SUBSTITUTE(BD_TS!D3784," ",""),"-","/")</f>
        <v/>
      </c>
      <c r="C3785" s="158">
        <f>BD_TS!E3784</f>
        <v>0</v>
      </c>
      <c r="D3785" s="159">
        <f>BD_TS!F3784</f>
        <v>0</v>
      </c>
      <c r="E3785" s="160">
        <f>BD_TS!B3784</f>
        <v>0</v>
      </c>
      <c r="F3785" s="161">
        <f>BD_TS!C3784</f>
        <v>0</v>
      </c>
      <c r="G3785" s="187">
        <f>BD_TS!H3784</f>
        <v>0</v>
      </c>
      <c r="H3785" s="158" t="str">
        <f>IF($A3785=0,"",IFERROR(INDEX(BD_Gestão!A:A,MATCH('Banco de Dados'!$B3785,BD_Gestão!$B:$B,0)),"erro"))</f>
        <v/>
      </c>
      <c r="I3785" s="162" t="str">
        <f>IF($A3785=0,"",IFERROR(INDEX(BD_Gestão!E:E,MATCH('Banco de Dados'!$B3785,BD_Gestão!$B:$B,0)),"erro"))</f>
        <v/>
      </c>
      <c r="J3785" s="186" t="str">
        <f>IF($A3785=0,"",IFERROR(INDEX(BD_Gestão!B:B,MATCH('Banco de Dados'!$B3785,BD_Gestão!$B:$B,0)),"erro"))</f>
        <v/>
      </c>
      <c r="K3785" s="158" t="str">
        <f>IF($A3785=0,"",IFERROR(INDEX(BD_Gestão!C:C,MATCH('Banco de Dados'!$B3785,BD_Gestão!$B:$B,0)),"erro"))</f>
        <v/>
      </c>
      <c r="L3785" s="158" t="str">
        <f>IF($A3785=0,"",IFERROR(INDEX(BD_Gestão!H:H,MATCH('Banco de Dados'!$B3785,BD_Gestão!$B:$B,0)),"erro"))</f>
        <v/>
      </c>
      <c r="M3785" s="161" t="str">
        <f>IF($A3785=0,"",IFERROR(INDEX(BD_Gestão!F:F,MATCH('Banco de Dados'!$B3785,BD_Gestão!$B:$B,0)),"erro"))</f>
        <v/>
      </c>
      <c r="N3785" s="161" t="str">
        <f>IF($A3785=0,"",IFERROR(INDEX(BD_Gestão!J:J,MATCH('Banco de Dados'!$B3785,BD_Gestão!$B:$B,0)),"erro"))</f>
        <v/>
      </c>
      <c r="O3785" s="164" t="str">
        <f>IF($A3785=0,"",IFERROR(INDEX(BD_Gestão!K:K,MATCH('Banco de Dados'!$B3785,BD_Gestão!$B:$B,0)),"erro"))</f>
        <v/>
      </c>
      <c r="P3785" s="169" t="str">
        <f t="shared" si="238"/>
        <v/>
      </c>
      <c r="Q3785" s="170" t="str">
        <f t="shared" si="239"/>
        <v/>
      </c>
      <c r="R3785" s="163" t="e">
        <f t="shared" si="236"/>
        <v>#VALUE!</v>
      </c>
      <c r="S3785" s="163" t="e">
        <f t="shared" si="237"/>
        <v>#VALUE!</v>
      </c>
      <c r="T3785" s="163" t="e">
        <f>INDEX(Controle!O:O,MATCH('Banco de Dados'!A3785,Controle!M:M,0))*E3785/100</f>
        <v>#N/A</v>
      </c>
    </row>
    <row r="3786" spans="1:20" hidden="1" x14ac:dyDescent="0.2">
      <c r="A3786" s="158">
        <f>BD_TS!A3785</f>
        <v>0</v>
      </c>
      <c r="B3786" s="158" t="str">
        <f>SUBSTITUTE(SUBSTITUTE(BD_TS!D3785," ",""),"-","/")</f>
        <v/>
      </c>
      <c r="C3786" s="158">
        <f>BD_TS!E3785</f>
        <v>0</v>
      </c>
      <c r="D3786" s="159">
        <f>BD_TS!F3785</f>
        <v>0</v>
      </c>
      <c r="E3786" s="160">
        <f>BD_TS!B3785</f>
        <v>0</v>
      </c>
      <c r="F3786" s="161">
        <f>BD_TS!C3785</f>
        <v>0</v>
      </c>
      <c r="G3786" s="187">
        <f>BD_TS!H3785</f>
        <v>0</v>
      </c>
      <c r="H3786" s="158" t="str">
        <f>IF($A3786=0,"",IFERROR(INDEX(BD_Gestão!A:A,MATCH('Banco de Dados'!$B3786,BD_Gestão!$B:$B,0)),"erro"))</f>
        <v/>
      </c>
      <c r="I3786" s="162" t="str">
        <f>IF($A3786=0,"",IFERROR(INDEX(BD_Gestão!E:E,MATCH('Banco de Dados'!$B3786,BD_Gestão!$B:$B,0)),"erro"))</f>
        <v/>
      </c>
      <c r="J3786" s="186" t="str">
        <f>IF($A3786=0,"",IFERROR(INDEX(BD_Gestão!B:B,MATCH('Banco de Dados'!$B3786,BD_Gestão!$B:$B,0)),"erro"))</f>
        <v/>
      </c>
      <c r="K3786" s="158" t="str">
        <f>IF($A3786=0,"",IFERROR(INDEX(BD_Gestão!C:C,MATCH('Banco de Dados'!$B3786,BD_Gestão!$B:$B,0)),"erro"))</f>
        <v/>
      </c>
      <c r="L3786" s="158" t="str">
        <f>IF($A3786=0,"",IFERROR(INDEX(BD_Gestão!H:H,MATCH('Banco de Dados'!$B3786,BD_Gestão!$B:$B,0)),"erro"))</f>
        <v/>
      </c>
      <c r="M3786" s="161" t="str">
        <f>IF($A3786=0,"",IFERROR(INDEX(BD_Gestão!F:F,MATCH('Banco de Dados'!$B3786,BD_Gestão!$B:$B,0)),"erro"))</f>
        <v/>
      </c>
      <c r="N3786" s="161" t="str">
        <f>IF($A3786=0,"",IFERROR(INDEX(BD_Gestão!J:J,MATCH('Banco de Dados'!$B3786,BD_Gestão!$B:$B,0)),"erro"))</f>
        <v/>
      </c>
      <c r="O3786" s="164" t="str">
        <f>IF($A3786=0,"",IFERROR(INDEX(BD_Gestão!K:K,MATCH('Banco de Dados'!$B3786,BD_Gestão!$B:$B,0)),"erro"))</f>
        <v/>
      </c>
      <c r="P3786" s="169" t="str">
        <f t="shared" si="238"/>
        <v/>
      </c>
      <c r="Q3786" s="170" t="str">
        <f t="shared" si="239"/>
        <v/>
      </c>
      <c r="R3786" s="163" t="e">
        <f t="shared" si="236"/>
        <v>#VALUE!</v>
      </c>
      <c r="S3786" s="163" t="e">
        <f t="shared" si="237"/>
        <v>#VALUE!</v>
      </c>
      <c r="T3786" s="163" t="e">
        <f>INDEX(Controle!O:O,MATCH('Banco de Dados'!A3786,Controle!M:M,0))*E3786/100</f>
        <v>#N/A</v>
      </c>
    </row>
    <row r="3787" spans="1:20" hidden="1" x14ac:dyDescent="0.2">
      <c r="A3787" s="158">
        <f>BD_TS!A3786</f>
        <v>0</v>
      </c>
      <c r="B3787" s="158" t="str">
        <f>SUBSTITUTE(SUBSTITUTE(BD_TS!D3786," ",""),"-","/")</f>
        <v/>
      </c>
      <c r="C3787" s="158">
        <f>BD_TS!E3786</f>
        <v>0</v>
      </c>
      <c r="D3787" s="159">
        <f>BD_TS!F3786</f>
        <v>0</v>
      </c>
      <c r="E3787" s="160">
        <f>BD_TS!B3786</f>
        <v>0</v>
      </c>
      <c r="F3787" s="161">
        <f>BD_TS!C3786</f>
        <v>0</v>
      </c>
      <c r="G3787" s="187">
        <f>BD_TS!H3786</f>
        <v>0</v>
      </c>
      <c r="H3787" s="158" t="str">
        <f>IF($A3787=0,"",IFERROR(INDEX(BD_Gestão!A:A,MATCH('Banco de Dados'!$B3787,BD_Gestão!$B:$B,0)),"erro"))</f>
        <v/>
      </c>
      <c r="I3787" s="162" t="str">
        <f>IF($A3787=0,"",IFERROR(INDEX(BD_Gestão!E:E,MATCH('Banco de Dados'!$B3787,BD_Gestão!$B:$B,0)),"erro"))</f>
        <v/>
      </c>
      <c r="J3787" s="186" t="str">
        <f>IF($A3787=0,"",IFERROR(INDEX(BD_Gestão!B:B,MATCH('Banco de Dados'!$B3787,BD_Gestão!$B:$B,0)),"erro"))</f>
        <v/>
      </c>
      <c r="K3787" s="158" t="str">
        <f>IF($A3787=0,"",IFERROR(INDEX(BD_Gestão!C:C,MATCH('Banco de Dados'!$B3787,BD_Gestão!$B:$B,0)),"erro"))</f>
        <v/>
      </c>
      <c r="L3787" s="158" t="str">
        <f>IF($A3787=0,"",IFERROR(INDEX(BD_Gestão!H:H,MATCH('Banco de Dados'!$B3787,BD_Gestão!$B:$B,0)),"erro"))</f>
        <v/>
      </c>
      <c r="M3787" s="161" t="str">
        <f>IF($A3787=0,"",IFERROR(INDEX(BD_Gestão!F:F,MATCH('Banco de Dados'!$B3787,BD_Gestão!$B:$B,0)),"erro"))</f>
        <v/>
      </c>
      <c r="N3787" s="161" t="str">
        <f>IF($A3787=0,"",IFERROR(INDEX(BD_Gestão!J:J,MATCH('Banco de Dados'!$B3787,BD_Gestão!$B:$B,0)),"erro"))</f>
        <v/>
      </c>
      <c r="O3787" s="164" t="str">
        <f>IF($A3787=0,"",IFERROR(INDEX(BD_Gestão!K:K,MATCH('Banco de Dados'!$B3787,BD_Gestão!$B:$B,0)),"erro"))</f>
        <v/>
      </c>
      <c r="P3787" s="169" t="str">
        <f t="shared" si="238"/>
        <v/>
      </c>
      <c r="Q3787" s="170" t="str">
        <f t="shared" si="239"/>
        <v/>
      </c>
      <c r="R3787" s="163" t="e">
        <f t="shared" si="236"/>
        <v>#VALUE!</v>
      </c>
      <c r="S3787" s="163" t="e">
        <f t="shared" si="237"/>
        <v>#VALUE!</v>
      </c>
      <c r="T3787" s="163" t="e">
        <f>INDEX(Controle!O:O,MATCH('Banco de Dados'!A3787,Controle!M:M,0))*E3787/100</f>
        <v>#N/A</v>
      </c>
    </row>
    <row r="3788" spans="1:20" hidden="1" x14ac:dyDescent="0.2">
      <c r="A3788" s="158">
        <f>BD_TS!A3787</f>
        <v>0</v>
      </c>
      <c r="B3788" s="158" t="str">
        <f>SUBSTITUTE(SUBSTITUTE(BD_TS!D3787," ",""),"-","/")</f>
        <v/>
      </c>
      <c r="C3788" s="158">
        <f>BD_TS!E3787</f>
        <v>0</v>
      </c>
      <c r="D3788" s="159">
        <f>BD_TS!F3787</f>
        <v>0</v>
      </c>
      <c r="E3788" s="160">
        <f>BD_TS!B3787</f>
        <v>0</v>
      </c>
      <c r="F3788" s="161">
        <f>BD_TS!C3787</f>
        <v>0</v>
      </c>
      <c r="G3788" s="187">
        <f>BD_TS!H3787</f>
        <v>0</v>
      </c>
      <c r="H3788" s="158" t="str">
        <f>IF($A3788=0,"",IFERROR(INDEX(BD_Gestão!A:A,MATCH('Banco de Dados'!$B3788,BD_Gestão!$B:$B,0)),"erro"))</f>
        <v/>
      </c>
      <c r="I3788" s="162" t="str">
        <f>IF($A3788=0,"",IFERROR(INDEX(BD_Gestão!E:E,MATCH('Banco de Dados'!$B3788,BD_Gestão!$B:$B,0)),"erro"))</f>
        <v/>
      </c>
      <c r="J3788" s="186" t="str">
        <f>IF($A3788=0,"",IFERROR(INDEX(BD_Gestão!B:B,MATCH('Banco de Dados'!$B3788,BD_Gestão!$B:$B,0)),"erro"))</f>
        <v/>
      </c>
      <c r="K3788" s="158" t="str">
        <f>IF($A3788=0,"",IFERROR(INDEX(BD_Gestão!C:C,MATCH('Banco de Dados'!$B3788,BD_Gestão!$B:$B,0)),"erro"))</f>
        <v/>
      </c>
      <c r="L3788" s="158" t="str">
        <f>IF($A3788=0,"",IFERROR(INDEX(BD_Gestão!H:H,MATCH('Banco de Dados'!$B3788,BD_Gestão!$B:$B,0)),"erro"))</f>
        <v/>
      </c>
      <c r="M3788" s="161" t="str">
        <f>IF($A3788=0,"",IFERROR(INDEX(BD_Gestão!F:F,MATCH('Banco de Dados'!$B3788,BD_Gestão!$B:$B,0)),"erro"))</f>
        <v/>
      </c>
      <c r="N3788" s="161" t="str">
        <f>IF($A3788=0,"",IFERROR(INDEX(BD_Gestão!J:J,MATCH('Banco de Dados'!$B3788,BD_Gestão!$B:$B,0)),"erro"))</f>
        <v/>
      </c>
      <c r="O3788" s="164" t="str">
        <f>IF($A3788=0,"",IFERROR(INDEX(BD_Gestão!K:K,MATCH('Banco de Dados'!$B3788,BD_Gestão!$B:$B,0)),"erro"))</f>
        <v/>
      </c>
      <c r="P3788" s="169" t="str">
        <f t="shared" si="238"/>
        <v/>
      </c>
      <c r="Q3788" s="170" t="str">
        <f t="shared" si="239"/>
        <v/>
      </c>
      <c r="R3788" s="163" t="e">
        <f t="shared" si="236"/>
        <v>#VALUE!</v>
      </c>
      <c r="S3788" s="163" t="e">
        <f t="shared" si="237"/>
        <v>#VALUE!</v>
      </c>
      <c r="T3788" s="163" t="e">
        <f>INDEX(Controle!O:O,MATCH('Banco de Dados'!A3788,Controle!M:M,0))*E3788/100</f>
        <v>#N/A</v>
      </c>
    </row>
    <row r="3789" spans="1:20" hidden="1" x14ac:dyDescent="0.2">
      <c r="A3789" s="158">
        <f>BD_TS!A3788</f>
        <v>0</v>
      </c>
      <c r="B3789" s="158" t="str">
        <f>SUBSTITUTE(SUBSTITUTE(BD_TS!D3788," ",""),"-","/")</f>
        <v/>
      </c>
      <c r="C3789" s="158">
        <f>BD_TS!E3788</f>
        <v>0</v>
      </c>
      <c r="D3789" s="159">
        <f>BD_TS!F3788</f>
        <v>0</v>
      </c>
      <c r="E3789" s="160">
        <f>BD_TS!B3788</f>
        <v>0</v>
      </c>
      <c r="F3789" s="161">
        <f>BD_TS!C3788</f>
        <v>0</v>
      </c>
      <c r="G3789" s="187">
        <f>BD_TS!H3788</f>
        <v>0</v>
      </c>
      <c r="H3789" s="158" t="str">
        <f>IF($A3789=0,"",IFERROR(INDEX(BD_Gestão!A:A,MATCH('Banco de Dados'!$B3789,BD_Gestão!$B:$B,0)),"erro"))</f>
        <v/>
      </c>
      <c r="I3789" s="162" t="str">
        <f>IF($A3789=0,"",IFERROR(INDEX(BD_Gestão!E:E,MATCH('Banco de Dados'!$B3789,BD_Gestão!$B:$B,0)),"erro"))</f>
        <v/>
      </c>
      <c r="J3789" s="186" t="str">
        <f>IF($A3789=0,"",IFERROR(INDEX(BD_Gestão!B:B,MATCH('Banco de Dados'!$B3789,BD_Gestão!$B:$B,0)),"erro"))</f>
        <v/>
      </c>
      <c r="K3789" s="158" t="str">
        <f>IF($A3789=0,"",IFERROR(INDEX(BD_Gestão!C:C,MATCH('Banco de Dados'!$B3789,BD_Gestão!$B:$B,0)),"erro"))</f>
        <v/>
      </c>
      <c r="L3789" s="158" t="str">
        <f>IF($A3789=0,"",IFERROR(INDEX(BD_Gestão!H:H,MATCH('Banco de Dados'!$B3789,BD_Gestão!$B:$B,0)),"erro"))</f>
        <v/>
      </c>
      <c r="M3789" s="161" t="str">
        <f>IF($A3789=0,"",IFERROR(INDEX(BD_Gestão!F:F,MATCH('Banco de Dados'!$B3789,BD_Gestão!$B:$B,0)),"erro"))</f>
        <v/>
      </c>
      <c r="N3789" s="161" t="str">
        <f>IF($A3789=0,"",IFERROR(INDEX(BD_Gestão!J:J,MATCH('Banco de Dados'!$B3789,BD_Gestão!$B:$B,0)),"erro"))</f>
        <v/>
      </c>
      <c r="O3789" s="164" t="str">
        <f>IF($A3789=0,"",IFERROR(INDEX(BD_Gestão!K:K,MATCH('Banco de Dados'!$B3789,BD_Gestão!$B:$B,0)),"erro"))</f>
        <v/>
      </c>
      <c r="P3789" s="169" t="str">
        <f t="shared" si="238"/>
        <v/>
      </c>
      <c r="Q3789" s="170" t="str">
        <f t="shared" si="239"/>
        <v/>
      </c>
      <c r="R3789" s="163" t="e">
        <f t="shared" si="236"/>
        <v>#VALUE!</v>
      </c>
      <c r="S3789" s="163" t="e">
        <f t="shared" si="237"/>
        <v>#VALUE!</v>
      </c>
      <c r="T3789" s="163" t="e">
        <f>INDEX(Controle!O:O,MATCH('Banco de Dados'!A3789,Controle!M:M,0))*E3789/100</f>
        <v>#N/A</v>
      </c>
    </row>
    <row r="3790" spans="1:20" hidden="1" x14ac:dyDescent="0.2">
      <c r="A3790" s="158">
        <f>BD_TS!A3789</f>
        <v>0</v>
      </c>
      <c r="B3790" s="158" t="str">
        <f>SUBSTITUTE(SUBSTITUTE(BD_TS!D3789," ",""),"-","/")</f>
        <v/>
      </c>
      <c r="C3790" s="158">
        <f>BD_TS!E3789</f>
        <v>0</v>
      </c>
      <c r="D3790" s="159">
        <f>BD_TS!F3789</f>
        <v>0</v>
      </c>
      <c r="E3790" s="160">
        <f>BD_TS!B3789</f>
        <v>0</v>
      </c>
      <c r="F3790" s="161">
        <f>BD_TS!C3789</f>
        <v>0</v>
      </c>
      <c r="G3790" s="187">
        <f>BD_TS!H3789</f>
        <v>0</v>
      </c>
      <c r="H3790" s="158" t="str">
        <f>IF($A3790=0,"",IFERROR(INDEX(BD_Gestão!A:A,MATCH('Banco de Dados'!$B3790,BD_Gestão!$B:$B,0)),"erro"))</f>
        <v/>
      </c>
      <c r="I3790" s="162" t="str">
        <f>IF($A3790=0,"",IFERROR(INDEX(BD_Gestão!E:E,MATCH('Banco de Dados'!$B3790,BD_Gestão!$B:$B,0)),"erro"))</f>
        <v/>
      </c>
      <c r="J3790" s="186" t="str">
        <f>IF($A3790=0,"",IFERROR(INDEX(BD_Gestão!B:B,MATCH('Banco de Dados'!$B3790,BD_Gestão!$B:$B,0)),"erro"))</f>
        <v/>
      </c>
      <c r="K3790" s="158" t="str">
        <f>IF($A3790=0,"",IFERROR(INDEX(BD_Gestão!C:C,MATCH('Banco de Dados'!$B3790,BD_Gestão!$B:$B,0)),"erro"))</f>
        <v/>
      </c>
      <c r="L3790" s="158" t="str">
        <f>IF($A3790=0,"",IFERROR(INDEX(BD_Gestão!H:H,MATCH('Banco de Dados'!$B3790,BD_Gestão!$B:$B,0)),"erro"))</f>
        <v/>
      </c>
      <c r="M3790" s="161" t="str">
        <f>IF($A3790=0,"",IFERROR(INDEX(BD_Gestão!F:F,MATCH('Banco de Dados'!$B3790,BD_Gestão!$B:$B,0)),"erro"))</f>
        <v/>
      </c>
      <c r="N3790" s="161" t="str">
        <f>IF($A3790=0,"",IFERROR(INDEX(BD_Gestão!J:J,MATCH('Banco de Dados'!$B3790,BD_Gestão!$B:$B,0)),"erro"))</f>
        <v/>
      </c>
      <c r="O3790" s="164" t="str">
        <f>IF($A3790=0,"",IFERROR(INDEX(BD_Gestão!K:K,MATCH('Banco de Dados'!$B3790,BD_Gestão!$B:$B,0)),"erro"))</f>
        <v/>
      </c>
      <c r="P3790" s="169" t="str">
        <f t="shared" si="238"/>
        <v/>
      </c>
      <c r="Q3790" s="170" t="str">
        <f t="shared" si="239"/>
        <v/>
      </c>
      <c r="R3790" s="163" t="e">
        <f t="shared" si="236"/>
        <v>#VALUE!</v>
      </c>
      <c r="S3790" s="163" t="e">
        <f t="shared" si="237"/>
        <v>#VALUE!</v>
      </c>
      <c r="T3790" s="163" t="e">
        <f>INDEX(Controle!O:O,MATCH('Banco de Dados'!A3790,Controle!M:M,0))*E3790/100</f>
        <v>#N/A</v>
      </c>
    </row>
    <row r="3791" spans="1:20" hidden="1" x14ac:dyDescent="0.2">
      <c r="A3791" s="158">
        <f>BD_TS!A3790</f>
        <v>0</v>
      </c>
      <c r="B3791" s="158" t="str">
        <f>SUBSTITUTE(SUBSTITUTE(BD_TS!D3790," ",""),"-","/")</f>
        <v/>
      </c>
      <c r="C3791" s="158">
        <f>BD_TS!E3790</f>
        <v>0</v>
      </c>
      <c r="D3791" s="159">
        <f>BD_TS!F3790</f>
        <v>0</v>
      </c>
      <c r="E3791" s="160">
        <f>BD_TS!B3790</f>
        <v>0</v>
      </c>
      <c r="F3791" s="161">
        <f>BD_TS!C3790</f>
        <v>0</v>
      </c>
      <c r="G3791" s="187">
        <f>BD_TS!H3790</f>
        <v>0</v>
      </c>
      <c r="H3791" s="158" t="str">
        <f>IF($A3791=0,"",IFERROR(INDEX(BD_Gestão!A:A,MATCH('Banco de Dados'!$B3791,BD_Gestão!$B:$B,0)),"erro"))</f>
        <v/>
      </c>
      <c r="I3791" s="162" t="str">
        <f>IF($A3791=0,"",IFERROR(INDEX(BD_Gestão!E:E,MATCH('Banco de Dados'!$B3791,BD_Gestão!$B:$B,0)),"erro"))</f>
        <v/>
      </c>
      <c r="J3791" s="186" t="str">
        <f>IF($A3791=0,"",IFERROR(INDEX(BD_Gestão!B:B,MATCH('Banco de Dados'!$B3791,BD_Gestão!$B:$B,0)),"erro"))</f>
        <v/>
      </c>
      <c r="K3791" s="158" t="str">
        <f>IF($A3791=0,"",IFERROR(INDEX(BD_Gestão!C:C,MATCH('Banco de Dados'!$B3791,BD_Gestão!$B:$B,0)),"erro"))</f>
        <v/>
      </c>
      <c r="L3791" s="158" t="str">
        <f>IF($A3791=0,"",IFERROR(INDEX(BD_Gestão!H:H,MATCH('Banco de Dados'!$B3791,BD_Gestão!$B:$B,0)),"erro"))</f>
        <v/>
      </c>
      <c r="M3791" s="161" t="str">
        <f>IF($A3791=0,"",IFERROR(INDEX(BD_Gestão!F:F,MATCH('Banco de Dados'!$B3791,BD_Gestão!$B:$B,0)),"erro"))</f>
        <v/>
      </c>
      <c r="N3791" s="161" t="str">
        <f>IF($A3791=0,"",IFERROR(INDEX(BD_Gestão!J:J,MATCH('Banco de Dados'!$B3791,BD_Gestão!$B:$B,0)),"erro"))</f>
        <v/>
      </c>
      <c r="O3791" s="164" t="str">
        <f>IF($A3791=0,"",IFERROR(INDEX(BD_Gestão!K:K,MATCH('Banco de Dados'!$B3791,BD_Gestão!$B:$B,0)),"erro"))</f>
        <v/>
      </c>
      <c r="P3791" s="169" t="str">
        <f t="shared" si="238"/>
        <v/>
      </c>
      <c r="Q3791" s="170" t="str">
        <f t="shared" si="239"/>
        <v/>
      </c>
      <c r="R3791" s="163" t="e">
        <f t="shared" si="236"/>
        <v>#VALUE!</v>
      </c>
      <c r="S3791" s="163" t="e">
        <f t="shared" si="237"/>
        <v>#VALUE!</v>
      </c>
      <c r="T3791" s="163" t="e">
        <f>INDEX(Controle!O:O,MATCH('Banco de Dados'!A3791,Controle!M:M,0))*E3791/100</f>
        <v>#N/A</v>
      </c>
    </row>
    <row r="3792" spans="1:20" hidden="1" x14ac:dyDescent="0.2">
      <c r="A3792" s="158">
        <f>BD_TS!A3791</f>
        <v>0</v>
      </c>
      <c r="B3792" s="158" t="str">
        <f>SUBSTITUTE(SUBSTITUTE(BD_TS!D3791," ",""),"-","/")</f>
        <v/>
      </c>
      <c r="C3792" s="158">
        <f>BD_TS!E3791</f>
        <v>0</v>
      </c>
      <c r="D3792" s="159">
        <f>BD_TS!F3791</f>
        <v>0</v>
      </c>
      <c r="E3792" s="160">
        <f>BD_TS!B3791</f>
        <v>0</v>
      </c>
      <c r="F3792" s="161">
        <f>BD_TS!C3791</f>
        <v>0</v>
      </c>
      <c r="G3792" s="187">
        <f>BD_TS!H3791</f>
        <v>0</v>
      </c>
      <c r="H3792" s="158" t="str">
        <f>IF($A3792=0,"",IFERROR(INDEX(BD_Gestão!A:A,MATCH('Banco de Dados'!$B3792,BD_Gestão!$B:$B,0)),"erro"))</f>
        <v/>
      </c>
      <c r="I3792" s="162" t="str">
        <f>IF($A3792=0,"",IFERROR(INDEX(BD_Gestão!E:E,MATCH('Banco de Dados'!$B3792,BD_Gestão!$B:$B,0)),"erro"))</f>
        <v/>
      </c>
      <c r="J3792" s="186" t="str">
        <f>IF($A3792=0,"",IFERROR(INDEX(BD_Gestão!B:B,MATCH('Banco de Dados'!$B3792,BD_Gestão!$B:$B,0)),"erro"))</f>
        <v/>
      </c>
      <c r="K3792" s="158" t="str">
        <f>IF($A3792=0,"",IFERROR(INDEX(BD_Gestão!C:C,MATCH('Banco de Dados'!$B3792,BD_Gestão!$B:$B,0)),"erro"))</f>
        <v/>
      </c>
      <c r="L3792" s="158" t="str">
        <f>IF($A3792=0,"",IFERROR(INDEX(BD_Gestão!H:H,MATCH('Banco de Dados'!$B3792,BD_Gestão!$B:$B,0)),"erro"))</f>
        <v/>
      </c>
      <c r="M3792" s="161" t="str">
        <f>IF($A3792=0,"",IFERROR(INDEX(BD_Gestão!F:F,MATCH('Banco de Dados'!$B3792,BD_Gestão!$B:$B,0)),"erro"))</f>
        <v/>
      </c>
      <c r="N3792" s="161" t="str">
        <f>IF($A3792=0,"",IFERROR(INDEX(BD_Gestão!J:J,MATCH('Banco de Dados'!$B3792,BD_Gestão!$B:$B,0)),"erro"))</f>
        <v/>
      </c>
      <c r="O3792" s="164" t="str">
        <f>IF($A3792=0,"",IFERROR(INDEX(BD_Gestão!K:K,MATCH('Banco de Dados'!$B3792,BD_Gestão!$B:$B,0)),"erro"))</f>
        <v/>
      </c>
      <c r="P3792" s="169" t="str">
        <f t="shared" si="238"/>
        <v/>
      </c>
      <c r="Q3792" s="170" t="str">
        <f t="shared" si="239"/>
        <v/>
      </c>
      <c r="R3792" s="163" t="e">
        <f t="shared" si="236"/>
        <v>#VALUE!</v>
      </c>
      <c r="S3792" s="163" t="e">
        <f t="shared" si="237"/>
        <v>#VALUE!</v>
      </c>
      <c r="T3792" s="163" t="e">
        <f>INDEX(Controle!O:O,MATCH('Banco de Dados'!A3792,Controle!M:M,0))*E3792/100</f>
        <v>#N/A</v>
      </c>
    </row>
    <row r="3793" spans="1:20" hidden="1" x14ac:dyDescent="0.2">
      <c r="A3793" s="158">
        <f>BD_TS!A3792</f>
        <v>0</v>
      </c>
      <c r="B3793" s="158" t="str">
        <f>SUBSTITUTE(SUBSTITUTE(BD_TS!D3792," ",""),"-","/")</f>
        <v/>
      </c>
      <c r="C3793" s="158">
        <f>BD_TS!E3792</f>
        <v>0</v>
      </c>
      <c r="D3793" s="159">
        <f>BD_TS!F3792</f>
        <v>0</v>
      </c>
      <c r="E3793" s="160">
        <f>BD_TS!B3792</f>
        <v>0</v>
      </c>
      <c r="F3793" s="161">
        <f>BD_TS!C3792</f>
        <v>0</v>
      </c>
      <c r="G3793" s="187">
        <f>BD_TS!H3792</f>
        <v>0</v>
      </c>
      <c r="H3793" s="158" t="str">
        <f>IF($A3793=0,"",IFERROR(INDEX(BD_Gestão!A:A,MATCH('Banco de Dados'!$B3793,BD_Gestão!$B:$B,0)),"erro"))</f>
        <v/>
      </c>
      <c r="I3793" s="162" t="str">
        <f>IF($A3793=0,"",IFERROR(INDEX(BD_Gestão!E:E,MATCH('Banco de Dados'!$B3793,BD_Gestão!$B:$B,0)),"erro"))</f>
        <v/>
      </c>
      <c r="J3793" s="186" t="str">
        <f>IF($A3793=0,"",IFERROR(INDEX(BD_Gestão!B:B,MATCH('Banco de Dados'!$B3793,BD_Gestão!$B:$B,0)),"erro"))</f>
        <v/>
      </c>
      <c r="K3793" s="158" t="str">
        <f>IF($A3793=0,"",IFERROR(INDEX(BD_Gestão!C:C,MATCH('Banco de Dados'!$B3793,BD_Gestão!$B:$B,0)),"erro"))</f>
        <v/>
      </c>
      <c r="L3793" s="158" t="str">
        <f>IF($A3793=0,"",IFERROR(INDEX(BD_Gestão!H:H,MATCH('Banco de Dados'!$B3793,BD_Gestão!$B:$B,0)),"erro"))</f>
        <v/>
      </c>
      <c r="M3793" s="161" t="str">
        <f>IF($A3793=0,"",IFERROR(INDEX(BD_Gestão!F:F,MATCH('Banco de Dados'!$B3793,BD_Gestão!$B:$B,0)),"erro"))</f>
        <v/>
      </c>
      <c r="N3793" s="161" t="str">
        <f>IF($A3793=0,"",IFERROR(INDEX(BD_Gestão!J:J,MATCH('Banco de Dados'!$B3793,BD_Gestão!$B:$B,0)),"erro"))</f>
        <v/>
      </c>
      <c r="O3793" s="164" t="str">
        <f>IF($A3793=0,"",IFERROR(INDEX(BD_Gestão!K:K,MATCH('Banco de Dados'!$B3793,BD_Gestão!$B:$B,0)),"erro"))</f>
        <v/>
      </c>
      <c r="P3793" s="169" t="str">
        <f t="shared" si="238"/>
        <v/>
      </c>
      <c r="Q3793" s="170" t="str">
        <f t="shared" si="239"/>
        <v/>
      </c>
      <c r="R3793" s="163" t="e">
        <f t="shared" si="236"/>
        <v>#VALUE!</v>
      </c>
      <c r="S3793" s="163" t="e">
        <f t="shared" si="237"/>
        <v>#VALUE!</v>
      </c>
      <c r="T3793" s="163" t="e">
        <f>INDEX(Controle!O:O,MATCH('Banco de Dados'!A3793,Controle!M:M,0))*E3793/100</f>
        <v>#N/A</v>
      </c>
    </row>
    <row r="3794" spans="1:20" hidden="1" x14ac:dyDescent="0.2">
      <c r="A3794" s="158">
        <f>BD_TS!A3793</f>
        <v>0</v>
      </c>
      <c r="B3794" s="158" t="str">
        <f>SUBSTITUTE(SUBSTITUTE(BD_TS!D3793," ",""),"-","/")</f>
        <v/>
      </c>
      <c r="C3794" s="158">
        <f>BD_TS!E3793</f>
        <v>0</v>
      </c>
      <c r="D3794" s="159">
        <f>BD_TS!F3793</f>
        <v>0</v>
      </c>
      <c r="E3794" s="160">
        <f>BD_TS!B3793</f>
        <v>0</v>
      </c>
      <c r="F3794" s="161">
        <f>BD_TS!C3793</f>
        <v>0</v>
      </c>
      <c r="G3794" s="187">
        <f>BD_TS!H3793</f>
        <v>0</v>
      </c>
      <c r="H3794" s="158" t="str">
        <f>IF($A3794=0,"",IFERROR(INDEX(BD_Gestão!A:A,MATCH('Banco de Dados'!$B3794,BD_Gestão!$B:$B,0)),"erro"))</f>
        <v/>
      </c>
      <c r="I3794" s="162" t="str">
        <f>IF($A3794=0,"",IFERROR(INDEX(BD_Gestão!E:E,MATCH('Banco de Dados'!$B3794,BD_Gestão!$B:$B,0)),"erro"))</f>
        <v/>
      </c>
      <c r="J3794" s="186" t="str">
        <f>IF($A3794=0,"",IFERROR(INDEX(BD_Gestão!B:B,MATCH('Banco de Dados'!$B3794,BD_Gestão!$B:$B,0)),"erro"))</f>
        <v/>
      </c>
      <c r="K3794" s="158" t="str">
        <f>IF($A3794=0,"",IFERROR(INDEX(BD_Gestão!C:C,MATCH('Banco de Dados'!$B3794,BD_Gestão!$B:$B,0)),"erro"))</f>
        <v/>
      </c>
      <c r="L3794" s="158" t="str">
        <f>IF($A3794=0,"",IFERROR(INDEX(BD_Gestão!H:H,MATCH('Banco de Dados'!$B3794,BD_Gestão!$B:$B,0)),"erro"))</f>
        <v/>
      </c>
      <c r="M3794" s="161" t="str">
        <f>IF($A3794=0,"",IFERROR(INDEX(BD_Gestão!F:F,MATCH('Banco de Dados'!$B3794,BD_Gestão!$B:$B,0)),"erro"))</f>
        <v/>
      </c>
      <c r="N3794" s="161" t="str">
        <f>IF($A3794=0,"",IFERROR(INDEX(BD_Gestão!J:J,MATCH('Banco de Dados'!$B3794,BD_Gestão!$B:$B,0)),"erro"))</f>
        <v/>
      </c>
      <c r="O3794" s="164" t="str">
        <f>IF($A3794=0,"",IFERROR(INDEX(BD_Gestão!K:K,MATCH('Banco de Dados'!$B3794,BD_Gestão!$B:$B,0)),"erro"))</f>
        <v/>
      </c>
      <c r="P3794" s="169" t="str">
        <f t="shared" si="238"/>
        <v/>
      </c>
      <c r="Q3794" s="170" t="str">
        <f t="shared" si="239"/>
        <v/>
      </c>
      <c r="R3794" s="163" t="e">
        <f t="shared" si="236"/>
        <v>#VALUE!</v>
      </c>
      <c r="S3794" s="163" t="e">
        <f t="shared" si="237"/>
        <v>#VALUE!</v>
      </c>
      <c r="T3794" s="163" t="e">
        <f>INDEX(Controle!O:O,MATCH('Banco de Dados'!A3794,Controle!M:M,0))*E3794/100</f>
        <v>#N/A</v>
      </c>
    </row>
    <row r="3795" spans="1:20" hidden="1" x14ac:dyDescent="0.2">
      <c r="A3795" s="158">
        <f>BD_TS!A3794</f>
        <v>0</v>
      </c>
      <c r="B3795" s="158" t="str">
        <f>SUBSTITUTE(SUBSTITUTE(BD_TS!D3794," ",""),"-","/")</f>
        <v/>
      </c>
      <c r="C3795" s="158">
        <f>BD_TS!E3794</f>
        <v>0</v>
      </c>
      <c r="D3795" s="159">
        <f>BD_TS!F3794</f>
        <v>0</v>
      </c>
      <c r="E3795" s="160">
        <f>BD_TS!B3794</f>
        <v>0</v>
      </c>
      <c r="F3795" s="161">
        <f>BD_TS!C3794</f>
        <v>0</v>
      </c>
      <c r="G3795" s="187">
        <f>BD_TS!H3794</f>
        <v>0</v>
      </c>
      <c r="H3795" s="158" t="str">
        <f>IF($A3795=0,"",IFERROR(INDEX(BD_Gestão!A:A,MATCH('Banco de Dados'!$B3795,BD_Gestão!$B:$B,0)),"erro"))</f>
        <v/>
      </c>
      <c r="I3795" s="162" t="str">
        <f>IF($A3795=0,"",IFERROR(INDEX(BD_Gestão!E:E,MATCH('Banco de Dados'!$B3795,BD_Gestão!$B:$B,0)),"erro"))</f>
        <v/>
      </c>
      <c r="J3795" s="186" t="str">
        <f>IF($A3795=0,"",IFERROR(INDEX(BD_Gestão!B:B,MATCH('Banco de Dados'!$B3795,BD_Gestão!$B:$B,0)),"erro"))</f>
        <v/>
      </c>
      <c r="K3795" s="158" t="str">
        <f>IF($A3795=0,"",IFERROR(INDEX(BD_Gestão!C:C,MATCH('Banco de Dados'!$B3795,BD_Gestão!$B:$B,0)),"erro"))</f>
        <v/>
      </c>
      <c r="L3795" s="158" t="str">
        <f>IF($A3795=0,"",IFERROR(INDEX(BD_Gestão!H:H,MATCH('Banco de Dados'!$B3795,BD_Gestão!$B:$B,0)),"erro"))</f>
        <v/>
      </c>
      <c r="M3795" s="161" t="str">
        <f>IF($A3795=0,"",IFERROR(INDEX(BD_Gestão!F:F,MATCH('Banco de Dados'!$B3795,BD_Gestão!$B:$B,0)),"erro"))</f>
        <v/>
      </c>
      <c r="N3795" s="161" t="str">
        <f>IF($A3795=0,"",IFERROR(INDEX(BD_Gestão!J:J,MATCH('Banco de Dados'!$B3795,BD_Gestão!$B:$B,0)),"erro"))</f>
        <v/>
      </c>
      <c r="O3795" s="164" t="str">
        <f>IF($A3795=0,"",IFERROR(INDEX(BD_Gestão!K:K,MATCH('Banco de Dados'!$B3795,BD_Gestão!$B:$B,0)),"erro"))</f>
        <v/>
      </c>
      <c r="P3795" s="169" t="str">
        <f t="shared" si="238"/>
        <v/>
      </c>
      <c r="Q3795" s="170" t="str">
        <f t="shared" si="239"/>
        <v/>
      </c>
      <c r="R3795" s="163" t="e">
        <f t="shared" si="236"/>
        <v>#VALUE!</v>
      </c>
      <c r="S3795" s="163" t="e">
        <f t="shared" si="237"/>
        <v>#VALUE!</v>
      </c>
      <c r="T3795" s="163" t="e">
        <f>INDEX(Controle!O:O,MATCH('Banco de Dados'!A3795,Controle!M:M,0))*E3795/100</f>
        <v>#N/A</v>
      </c>
    </row>
    <row r="3796" spans="1:20" hidden="1" x14ac:dyDescent="0.2">
      <c r="A3796" s="158">
        <f>BD_TS!A3795</f>
        <v>0</v>
      </c>
      <c r="B3796" s="158" t="str">
        <f>SUBSTITUTE(SUBSTITUTE(BD_TS!D3795," ",""),"-","/")</f>
        <v/>
      </c>
      <c r="C3796" s="158">
        <f>BD_TS!E3795</f>
        <v>0</v>
      </c>
      <c r="D3796" s="159">
        <f>BD_TS!F3795</f>
        <v>0</v>
      </c>
      <c r="E3796" s="160">
        <f>BD_TS!B3795</f>
        <v>0</v>
      </c>
      <c r="F3796" s="161">
        <f>BD_TS!C3795</f>
        <v>0</v>
      </c>
      <c r="G3796" s="187">
        <f>BD_TS!H3795</f>
        <v>0</v>
      </c>
      <c r="H3796" s="158" t="str">
        <f>IF($A3796=0,"",IFERROR(INDEX(BD_Gestão!A:A,MATCH('Banco de Dados'!$B3796,BD_Gestão!$B:$B,0)),"erro"))</f>
        <v/>
      </c>
      <c r="I3796" s="162" t="str">
        <f>IF($A3796=0,"",IFERROR(INDEX(BD_Gestão!E:E,MATCH('Banco de Dados'!$B3796,BD_Gestão!$B:$B,0)),"erro"))</f>
        <v/>
      </c>
      <c r="J3796" s="186" t="str">
        <f>IF($A3796=0,"",IFERROR(INDEX(BD_Gestão!B:B,MATCH('Banco de Dados'!$B3796,BD_Gestão!$B:$B,0)),"erro"))</f>
        <v/>
      </c>
      <c r="K3796" s="158" t="str">
        <f>IF($A3796=0,"",IFERROR(INDEX(BD_Gestão!C:C,MATCH('Banco de Dados'!$B3796,BD_Gestão!$B:$B,0)),"erro"))</f>
        <v/>
      </c>
      <c r="L3796" s="158" t="str">
        <f>IF($A3796=0,"",IFERROR(INDEX(BD_Gestão!H:H,MATCH('Banco de Dados'!$B3796,BD_Gestão!$B:$B,0)),"erro"))</f>
        <v/>
      </c>
      <c r="M3796" s="161" t="str">
        <f>IF($A3796=0,"",IFERROR(INDEX(BD_Gestão!F:F,MATCH('Banco de Dados'!$B3796,BD_Gestão!$B:$B,0)),"erro"))</f>
        <v/>
      </c>
      <c r="N3796" s="161" t="str">
        <f>IF($A3796=0,"",IFERROR(INDEX(BD_Gestão!J:J,MATCH('Banco de Dados'!$B3796,BD_Gestão!$B:$B,0)),"erro"))</f>
        <v/>
      </c>
      <c r="O3796" s="164" t="str">
        <f>IF($A3796=0,"",IFERROR(INDEX(BD_Gestão!K:K,MATCH('Banco de Dados'!$B3796,BD_Gestão!$B:$B,0)),"erro"))</f>
        <v/>
      </c>
      <c r="P3796" s="169" t="str">
        <f t="shared" si="238"/>
        <v/>
      </c>
      <c r="Q3796" s="170" t="str">
        <f t="shared" si="239"/>
        <v/>
      </c>
      <c r="R3796" s="163" t="e">
        <f t="shared" si="236"/>
        <v>#VALUE!</v>
      </c>
      <c r="S3796" s="163" t="e">
        <f t="shared" si="237"/>
        <v>#VALUE!</v>
      </c>
      <c r="T3796" s="163" t="e">
        <f>INDEX(Controle!O:O,MATCH('Banco de Dados'!A3796,Controle!M:M,0))*E3796/100</f>
        <v>#N/A</v>
      </c>
    </row>
    <row r="3797" spans="1:20" hidden="1" x14ac:dyDescent="0.2">
      <c r="A3797" s="158">
        <f>BD_TS!A3796</f>
        <v>0</v>
      </c>
      <c r="B3797" s="158" t="str">
        <f>SUBSTITUTE(SUBSTITUTE(BD_TS!D3796," ",""),"-","/")</f>
        <v/>
      </c>
      <c r="C3797" s="158">
        <f>BD_TS!E3796</f>
        <v>0</v>
      </c>
      <c r="D3797" s="159">
        <f>BD_TS!F3796</f>
        <v>0</v>
      </c>
      <c r="E3797" s="160">
        <f>BD_TS!B3796</f>
        <v>0</v>
      </c>
      <c r="F3797" s="161">
        <f>BD_TS!C3796</f>
        <v>0</v>
      </c>
      <c r="G3797" s="187">
        <f>BD_TS!H3796</f>
        <v>0</v>
      </c>
      <c r="H3797" s="158" t="str">
        <f>IF($A3797=0,"",IFERROR(INDEX(BD_Gestão!A:A,MATCH('Banco de Dados'!$B3797,BD_Gestão!$B:$B,0)),"erro"))</f>
        <v/>
      </c>
      <c r="I3797" s="162" t="str">
        <f>IF($A3797=0,"",IFERROR(INDEX(BD_Gestão!E:E,MATCH('Banco de Dados'!$B3797,BD_Gestão!$B:$B,0)),"erro"))</f>
        <v/>
      </c>
      <c r="J3797" s="186" t="str">
        <f>IF($A3797=0,"",IFERROR(INDEX(BD_Gestão!B:B,MATCH('Banco de Dados'!$B3797,BD_Gestão!$B:$B,0)),"erro"))</f>
        <v/>
      </c>
      <c r="K3797" s="158" t="str">
        <f>IF($A3797=0,"",IFERROR(INDEX(BD_Gestão!C:C,MATCH('Banco de Dados'!$B3797,BD_Gestão!$B:$B,0)),"erro"))</f>
        <v/>
      </c>
      <c r="L3797" s="158" t="str">
        <f>IF($A3797=0,"",IFERROR(INDEX(BD_Gestão!H:H,MATCH('Banco de Dados'!$B3797,BD_Gestão!$B:$B,0)),"erro"))</f>
        <v/>
      </c>
      <c r="M3797" s="161" t="str">
        <f>IF($A3797=0,"",IFERROR(INDEX(BD_Gestão!F:F,MATCH('Banco de Dados'!$B3797,BD_Gestão!$B:$B,0)),"erro"))</f>
        <v/>
      </c>
      <c r="N3797" s="161" t="str">
        <f>IF($A3797=0,"",IFERROR(INDEX(BD_Gestão!J:J,MATCH('Banco de Dados'!$B3797,BD_Gestão!$B:$B,0)),"erro"))</f>
        <v/>
      </c>
      <c r="O3797" s="164" t="str">
        <f>IF($A3797=0,"",IFERROR(INDEX(BD_Gestão!K:K,MATCH('Banco de Dados'!$B3797,BD_Gestão!$B:$B,0)),"erro"))</f>
        <v/>
      </c>
      <c r="P3797" s="169" t="str">
        <f t="shared" si="238"/>
        <v/>
      </c>
      <c r="Q3797" s="170" t="str">
        <f t="shared" si="239"/>
        <v/>
      </c>
      <c r="R3797" s="163" t="e">
        <f t="shared" si="236"/>
        <v>#VALUE!</v>
      </c>
      <c r="S3797" s="163" t="e">
        <f t="shared" si="237"/>
        <v>#VALUE!</v>
      </c>
      <c r="T3797" s="163" t="e">
        <f>INDEX(Controle!O:O,MATCH('Banco de Dados'!A3797,Controle!M:M,0))*E3797/100</f>
        <v>#N/A</v>
      </c>
    </row>
    <row r="3798" spans="1:20" hidden="1" x14ac:dyDescent="0.2">
      <c r="A3798" s="158">
        <f>BD_TS!A3797</f>
        <v>0</v>
      </c>
      <c r="B3798" s="158" t="str">
        <f>SUBSTITUTE(SUBSTITUTE(BD_TS!D3797," ",""),"-","/")</f>
        <v/>
      </c>
      <c r="C3798" s="158">
        <f>BD_TS!E3797</f>
        <v>0</v>
      </c>
      <c r="D3798" s="159">
        <f>BD_TS!F3797</f>
        <v>0</v>
      </c>
      <c r="E3798" s="160">
        <f>BD_TS!B3797</f>
        <v>0</v>
      </c>
      <c r="F3798" s="161">
        <f>BD_TS!C3797</f>
        <v>0</v>
      </c>
      <c r="G3798" s="187">
        <f>BD_TS!H3797</f>
        <v>0</v>
      </c>
      <c r="H3798" s="158" t="str">
        <f>IF($A3798=0,"",IFERROR(INDEX(BD_Gestão!A:A,MATCH('Banco de Dados'!$B3798,BD_Gestão!$B:$B,0)),"erro"))</f>
        <v/>
      </c>
      <c r="I3798" s="162" t="str">
        <f>IF($A3798=0,"",IFERROR(INDEX(BD_Gestão!E:E,MATCH('Banco de Dados'!$B3798,BD_Gestão!$B:$B,0)),"erro"))</f>
        <v/>
      </c>
      <c r="J3798" s="186" t="str">
        <f>IF($A3798=0,"",IFERROR(INDEX(BD_Gestão!B:B,MATCH('Banco de Dados'!$B3798,BD_Gestão!$B:$B,0)),"erro"))</f>
        <v/>
      </c>
      <c r="K3798" s="158" t="str">
        <f>IF($A3798=0,"",IFERROR(INDEX(BD_Gestão!C:C,MATCH('Banco de Dados'!$B3798,BD_Gestão!$B:$B,0)),"erro"))</f>
        <v/>
      </c>
      <c r="L3798" s="158" t="str">
        <f>IF($A3798=0,"",IFERROR(INDEX(BD_Gestão!H:H,MATCH('Banco de Dados'!$B3798,BD_Gestão!$B:$B,0)),"erro"))</f>
        <v/>
      </c>
      <c r="M3798" s="161" t="str">
        <f>IF($A3798=0,"",IFERROR(INDEX(BD_Gestão!F:F,MATCH('Banco de Dados'!$B3798,BD_Gestão!$B:$B,0)),"erro"))</f>
        <v/>
      </c>
      <c r="N3798" s="161" t="str">
        <f>IF($A3798=0,"",IFERROR(INDEX(BD_Gestão!J:J,MATCH('Banco de Dados'!$B3798,BD_Gestão!$B:$B,0)),"erro"))</f>
        <v/>
      </c>
      <c r="O3798" s="164" t="str">
        <f>IF($A3798=0,"",IFERROR(INDEX(BD_Gestão!K:K,MATCH('Banco de Dados'!$B3798,BD_Gestão!$B:$B,0)),"erro"))</f>
        <v/>
      </c>
      <c r="P3798" s="169" t="str">
        <f t="shared" si="238"/>
        <v/>
      </c>
      <c r="Q3798" s="170" t="str">
        <f t="shared" si="239"/>
        <v/>
      </c>
      <c r="R3798" s="163" t="e">
        <f t="shared" si="236"/>
        <v>#VALUE!</v>
      </c>
      <c r="S3798" s="163" t="e">
        <f t="shared" si="237"/>
        <v>#VALUE!</v>
      </c>
      <c r="T3798" s="163" t="e">
        <f>INDEX(Controle!O:O,MATCH('Banco de Dados'!A3798,Controle!M:M,0))*E3798/100</f>
        <v>#N/A</v>
      </c>
    </row>
    <row r="3799" spans="1:20" hidden="1" x14ac:dyDescent="0.2">
      <c r="A3799" s="158">
        <f>BD_TS!A3798</f>
        <v>0</v>
      </c>
      <c r="B3799" s="158" t="str">
        <f>SUBSTITUTE(SUBSTITUTE(BD_TS!D3798," ",""),"-","/")</f>
        <v/>
      </c>
      <c r="C3799" s="158">
        <f>BD_TS!E3798</f>
        <v>0</v>
      </c>
      <c r="D3799" s="159">
        <f>BD_TS!F3798</f>
        <v>0</v>
      </c>
      <c r="E3799" s="160">
        <f>BD_TS!B3798</f>
        <v>0</v>
      </c>
      <c r="F3799" s="161">
        <f>BD_TS!C3798</f>
        <v>0</v>
      </c>
      <c r="G3799" s="187">
        <f>BD_TS!H3798</f>
        <v>0</v>
      </c>
      <c r="H3799" s="158" t="str">
        <f>IF($A3799=0,"",IFERROR(INDEX(BD_Gestão!A:A,MATCH('Banco de Dados'!$B3799,BD_Gestão!$B:$B,0)),"erro"))</f>
        <v/>
      </c>
      <c r="I3799" s="162" t="str">
        <f>IF($A3799=0,"",IFERROR(INDEX(BD_Gestão!E:E,MATCH('Banco de Dados'!$B3799,BD_Gestão!$B:$B,0)),"erro"))</f>
        <v/>
      </c>
      <c r="J3799" s="186" t="str">
        <f>IF($A3799=0,"",IFERROR(INDEX(BD_Gestão!B:B,MATCH('Banco de Dados'!$B3799,BD_Gestão!$B:$B,0)),"erro"))</f>
        <v/>
      </c>
      <c r="K3799" s="158" t="str">
        <f>IF($A3799=0,"",IFERROR(INDEX(BD_Gestão!C:C,MATCH('Banco de Dados'!$B3799,BD_Gestão!$B:$B,0)),"erro"))</f>
        <v/>
      </c>
      <c r="L3799" s="158" t="str">
        <f>IF($A3799=0,"",IFERROR(INDEX(BD_Gestão!H:H,MATCH('Banco de Dados'!$B3799,BD_Gestão!$B:$B,0)),"erro"))</f>
        <v/>
      </c>
      <c r="M3799" s="161" t="str">
        <f>IF($A3799=0,"",IFERROR(INDEX(BD_Gestão!F:F,MATCH('Banco de Dados'!$B3799,BD_Gestão!$B:$B,0)),"erro"))</f>
        <v/>
      </c>
      <c r="N3799" s="161" t="str">
        <f>IF($A3799=0,"",IFERROR(INDEX(BD_Gestão!J:J,MATCH('Banco de Dados'!$B3799,BD_Gestão!$B:$B,0)),"erro"))</f>
        <v/>
      </c>
      <c r="O3799" s="164" t="str">
        <f>IF($A3799=0,"",IFERROR(INDEX(BD_Gestão!K:K,MATCH('Banco de Dados'!$B3799,BD_Gestão!$B:$B,0)),"erro"))</f>
        <v/>
      </c>
      <c r="P3799" s="169" t="str">
        <f t="shared" si="238"/>
        <v/>
      </c>
      <c r="Q3799" s="170" t="str">
        <f t="shared" si="239"/>
        <v/>
      </c>
      <c r="R3799" s="163" t="e">
        <f t="shared" si="236"/>
        <v>#VALUE!</v>
      </c>
      <c r="S3799" s="163" t="e">
        <f t="shared" si="237"/>
        <v>#VALUE!</v>
      </c>
      <c r="T3799" s="163" t="e">
        <f>INDEX(Controle!O:O,MATCH('Banco de Dados'!A3799,Controle!M:M,0))*E3799/100</f>
        <v>#N/A</v>
      </c>
    </row>
    <row r="3800" spans="1:20" hidden="1" x14ac:dyDescent="0.2">
      <c r="A3800" s="158">
        <f>BD_TS!A3799</f>
        <v>0</v>
      </c>
      <c r="B3800" s="158" t="str">
        <f>SUBSTITUTE(SUBSTITUTE(BD_TS!D3799," ",""),"-","/")</f>
        <v/>
      </c>
      <c r="C3800" s="158">
        <f>BD_TS!E3799</f>
        <v>0</v>
      </c>
      <c r="D3800" s="159">
        <f>BD_TS!F3799</f>
        <v>0</v>
      </c>
      <c r="E3800" s="160">
        <f>BD_TS!B3799</f>
        <v>0</v>
      </c>
      <c r="F3800" s="161">
        <f>BD_TS!C3799</f>
        <v>0</v>
      </c>
      <c r="G3800" s="187">
        <f>BD_TS!H3799</f>
        <v>0</v>
      </c>
      <c r="H3800" s="158" t="str">
        <f>IF($A3800=0,"",IFERROR(INDEX(BD_Gestão!A:A,MATCH('Banco de Dados'!$B3800,BD_Gestão!$B:$B,0)),"erro"))</f>
        <v/>
      </c>
      <c r="I3800" s="162" t="str">
        <f>IF($A3800=0,"",IFERROR(INDEX(BD_Gestão!E:E,MATCH('Banco de Dados'!$B3800,BD_Gestão!$B:$B,0)),"erro"))</f>
        <v/>
      </c>
      <c r="J3800" s="186" t="str">
        <f>IF($A3800=0,"",IFERROR(INDEX(BD_Gestão!B:B,MATCH('Banco de Dados'!$B3800,BD_Gestão!$B:$B,0)),"erro"))</f>
        <v/>
      </c>
      <c r="K3800" s="158" t="str">
        <f>IF($A3800=0,"",IFERROR(INDEX(BD_Gestão!C:C,MATCH('Banco de Dados'!$B3800,BD_Gestão!$B:$B,0)),"erro"))</f>
        <v/>
      </c>
      <c r="L3800" s="158" t="str">
        <f>IF($A3800=0,"",IFERROR(INDEX(BD_Gestão!H:H,MATCH('Banco de Dados'!$B3800,BD_Gestão!$B:$B,0)),"erro"))</f>
        <v/>
      </c>
      <c r="M3800" s="161" t="str">
        <f>IF($A3800=0,"",IFERROR(INDEX(BD_Gestão!F:F,MATCH('Banco de Dados'!$B3800,BD_Gestão!$B:$B,0)),"erro"))</f>
        <v/>
      </c>
      <c r="N3800" s="161" t="str">
        <f>IF($A3800=0,"",IFERROR(INDEX(BD_Gestão!J:J,MATCH('Banco de Dados'!$B3800,BD_Gestão!$B:$B,0)),"erro"))</f>
        <v/>
      </c>
      <c r="O3800" s="164" t="str">
        <f>IF($A3800=0,"",IFERROR(INDEX(BD_Gestão!K:K,MATCH('Banco de Dados'!$B3800,BD_Gestão!$B:$B,0)),"erro"))</f>
        <v/>
      </c>
      <c r="P3800" s="169" t="str">
        <f t="shared" si="238"/>
        <v/>
      </c>
      <c r="Q3800" s="170" t="str">
        <f t="shared" si="239"/>
        <v/>
      </c>
      <c r="R3800" s="163" t="e">
        <f t="shared" si="236"/>
        <v>#VALUE!</v>
      </c>
      <c r="S3800" s="163" t="e">
        <f t="shared" si="237"/>
        <v>#VALUE!</v>
      </c>
      <c r="T3800" s="163" t="e">
        <f>INDEX(Controle!O:O,MATCH('Banco de Dados'!A3800,Controle!M:M,0))*E3800/100</f>
        <v>#N/A</v>
      </c>
    </row>
    <row r="3801" spans="1:20" hidden="1" x14ac:dyDescent="0.2">
      <c r="A3801" s="158">
        <f>BD_TS!A3800</f>
        <v>0</v>
      </c>
      <c r="B3801" s="158" t="str">
        <f>SUBSTITUTE(SUBSTITUTE(BD_TS!D3800," ",""),"-","/")</f>
        <v/>
      </c>
      <c r="C3801" s="158">
        <f>BD_TS!E3800</f>
        <v>0</v>
      </c>
      <c r="D3801" s="159">
        <f>BD_TS!F3800</f>
        <v>0</v>
      </c>
      <c r="E3801" s="160">
        <f>BD_TS!B3800</f>
        <v>0</v>
      </c>
      <c r="F3801" s="161">
        <f>BD_TS!C3800</f>
        <v>0</v>
      </c>
      <c r="G3801" s="187">
        <f>BD_TS!H3800</f>
        <v>0</v>
      </c>
      <c r="H3801" s="158" t="str">
        <f>IF($A3801=0,"",IFERROR(INDEX(BD_Gestão!A:A,MATCH('Banco de Dados'!$B3801,BD_Gestão!$B:$B,0)),"erro"))</f>
        <v/>
      </c>
      <c r="I3801" s="162" t="str">
        <f>IF($A3801=0,"",IFERROR(INDEX(BD_Gestão!E:E,MATCH('Banco de Dados'!$B3801,BD_Gestão!$B:$B,0)),"erro"))</f>
        <v/>
      </c>
      <c r="J3801" s="186" t="str">
        <f>IF($A3801=0,"",IFERROR(INDEX(BD_Gestão!B:B,MATCH('Banco de Dados'!$B3801,BD_Gestão!$B:$B,0)),"erro"))</f>
        <v/>
      </c>
      <c r="K3801" s="158" t="str">
        <f>IF($A3801=0,"",IFERROR(INDEX(BD_Gestão!C:C,MATCH('Banco de Dados'!$B3801,BD_Gestão!$B:$B,0)),"erro"))</f>
        <v/>
      </c>
      <c r="L3801" s="158" t="str">
        <f>IF($A3801=0,"",IFERROR(INDEX(BD_Gestão!H:H,MATCH('Banco de Dados'!$B3801,BD_Gestão!$B:$B,0)),"erro"))</f>
        <v/>
      </c>
      <c r="M3801" s="161" t="str">
        <f>IF($A3801=0,"",IFERROR(INDEX(BD_Gestão!F:F,MATCH('Banco de Dados'!$B3801,BD_Gestão!$B:$B,0)),"erro"))</f>
        <v/>
      </c>
      <c r="N3801" s="161" t="str">
        <f>IF($A3801=0,"",IFERROR(INDEX(BD_Gestão!J:J,MATCH('Banco de Dados'!$B3801,BD_Gestão!$B:$B,0)),"erro"))</f>
        <v/>
      </c>
      <c r="O3801" s="164" t="str">
        <f>IF($A3801=0,"",IFERROR(INDEX(BD_Gestão!K:K,MATCH('Banco de Dados'!$B3801,BD_Gestão!$B:$B,0)),"erro"))</f>
        <v/>
      </c>
      <c r="P3801" s="169" t="str">
        <f t="shared" si="238"/>
        <v/>
      </c>
      <c r="Q3801" s="170" t="str">
        <f t="shared" si="239"/>
        <v/>
      </c>
      <c r="R3801" s="163" t="e">
        <f t="shared" si="236"/>
        <v>#VALUE!</v>
      </c>
      <c r="S3801" s="163" t="e">
        <f t="shared" si="237"/>
        <v>#VALUE!</v>
      </c>
      <c r="T3801" s="163" t="e">
        <f>INDEX(Controle!O:O,MATCH('Banco de Dados'!A3801,Controle!M:M,0))*E3801/100</f>
        <v>#N/A</v>
      </c>
    </row>
    <row r="3802" spans="1:20" hidden="1" x14ac:dyDescent="0.2">
      <c r="A3802" s="158">
        <f>BD_TS!A3801</f>
        <v>0</v>
      </c>
      <c r="B3802" s="158" t="str">
        <f>SUBSTITUTE(SUBSTITUTE(BD_TS!D3801," ",""),"-","/")</f>
        <v/>
      </c>
      <c r="C3802" s="158">
        <f>BD_TS!E3801</f>
        <v>0</v>
      </c>
      <c r="D3802" s="159">
        <f>BD_TS!F3801</f>
        <v>0</v>
      </c>
      <c r="E3802" s="160">
        <f>BD_TS!B3801</f>
        <v>0</v>
      </c>
      <c r="F3802" s="161">
        <f>BD_TS!C3801</f>
        <v>0</v>
      </c>
      <c r="G3802" s="187">
        <f>BD_TS!H3801</f>
        <v>0</v>
      </c>
      <c r="H3802" s="158" t="str">
        <f>IF($A3802=0,"",IFERROR(INDEX(BD_Gestão!A:A,MATCH('Banco de Dados'!$B3802,BD_Gestão!$B:$B,0)),"erro"))</f>
        <v/>
      </c>
      <c r="I3802" s="162" t="str">
        <f>IF($A3802=0,"",IFERROR(INDEX(BD_Gestão!E:E,MATCH('Banco de Dados'!$B3802,BD_Gestão!$B:$B,0)),"erro"))</f>
        <v/>
      </c>
      <c r="J3802" s="186" t="str">
        <f>IF($A3802=0,"",IFERROR(INDEX(BD_Gestão!B:B,MATCH('Banco de Dados'!$B3802,BD_Gestão!$B:$B,0)),"erro"))</f>
        <v/>
      </c>
      <c r="K3802" s="158" t="str">
        <f>IF($A3802=0,"",IFERROR(INDEX(BD_Gestão!C:C,MATCH('Banco de Dados'!$B3802,BD_Gestão!$B:$B,0)),"erro"))</f>
        <v/>
      </c>
      <c r="L3802" s="158" t="str">
        <f>IF($A3802=0,"",IFERROR(INDEX(BD_Gestão!H:H,MATCH('Banco de Dados'!$B3802,BD_Gestão!$B:$B,0)),"erro"))</f>
        <v/>
      </c>
      <c r="M3802" s="161" t="str">
        <f>IF($A3802=0,"",IFERROR(INDEX(BD_Gestão!F:F,MATCH('Banco de Dados'!$B3802,BD_Gestão!$B:$B,0)),"erro"))</f>
        <v/>
      </c>
      <c r="N3802" s="161" t="str">
        <f>IF($A3802=0,"",IFERROR(INDEX(BD_Gestão!J:J,MATCH('Banco de Dados'!$B3802,BD_Gestão!$B:$B,0)),"erro"))</f>
        <v/>
      </c>
      <c r="O3802" s="164" t="str">
        <f>IF($A3802=0,"",IFERROR(INDEX(BD_Gestão!K:K,MATCH('Banco de Dados'!$B3802,BD_Gestão!$B:$B,0)),"erro"))</f>
        <v/>
      </c>
      <c r="P3802" s="169" t="str">
        <f t="shared" si="238"/>
        <v/>
      </c>
      <c r="Q3802" s="170" t="str">
        <f t="shared" si="239"/>
        <v/>
      </c>
      <c r="R3802" s="163" t="e">
        <f t="shared" si="236"/>
        <v>#VALUE!</v>
      </c>
      <c r="S3802" s="163" t="e">
        <f t="shared" si="237"/>
        <v>#VALUE!</v>
      </c>
      <c r="T3802" s="163" t="e">
        <f>INDEX(Controle!O:O,MATCH('Banco de Dados'!A3802,Controle!M:M,0))*E3802/100</f>
        <v>#N/A</v>
      </c>
    </row>
    <row r="3803" spans="1:20" hidden="1" x14ac:dyDescent="0.2">
      <c r="A3803" s="158">
        <f>BD_TS!A3802</f>
        <v>0</v>
      </c>
      <c r="B3803" s="158" t="str">
        <f>SUBSTITUTE(SUBSTITUTE(BD_TS!D3802," ",""),"-","/")</f>
        <v/>
      </c>
      <c r="C3803" s="158">
        <f>BD_TS!E3802</f>
        <v>0</v>
      </c>
      <c r="D3803" s="159">
        <f>BD_TS!F3802</f>
        <v>0</v>
      </c>
      <c r="E3803" s="160">
        <f>BD_TS!B3802</f>
        <v>0</v>
      </c>
      <c r="F3803" s="161">
        <f>BD_TS!C3802</f>
        <v>0</v>
      </c>
      <c r="G3803" s="187">
        <f>BD_TS!H3802</f>
        <v>0</v>
      </c>
      <c r="H3803" s="158" t="str">
        <f>IF($A3803=0,"",IFERROR(INDEX(BD_Gestão!A:A,MATCH('Banco de Dados'!$B3803,BD_Gestão!$B:$B,0)),"erro"))</f>
        <v/>
      </c>
      <c r="I3803" s="162" t="str">
        <f>IF($A3803=0,"",IFERROR(INDEX(BD_Gestão!E:E,MATCH('Banco de Dados'!$B3803,BD_Gestão!$B:$B,0)),"erro"))</f>
        <v/>
      </c>
      <c r="J3803" s="186" t="str">
        <f>IF($A3803=0,"",IFERROR(INDEX(BD_Gestão!B:B,MATCH('Banco de Dados'!$B3803,BD_Gestão!$B:$B,0)),"erro"))</f>
        <v/>
      </c>
      <c r="K3803" s="158" t="str">
        <f>IF($A3803=0,"",IFERROR(INDEX(BD_Gestão!C:C,MATCH('Banco de Dados'!$B3803,BD_Gestão!$B:$B,0)),"erro"))</f>
        <v/>
      </c>
      <c r="L3803" s="158" t="str">
        <f>IF($A3803=0,"",IFERROR(INDEX(BD_Gestão!H:H,MATCH('Banco de Dados'!$B3803,BD_Gestão!$B:$B,0)),"erro"))</f>
        <v/>
      </c>
      <c r="M3803" s="161" t="str">
        <f>IF($A3803=0,"",IFERROR(INDEX(BD_Gestão!F:F,MATCH('Banco de Dados'!$B3803,BD_Gestão!$B:$B,0)),"erro"))</f>
        <v/>
      </c>
      <c r="N3803" s="161" t="str">
        <f>IF($A3803=0,"",IFERROR(INDEX(BD_Gestão!J:J,MATCH('Banco de Dados'!$B3803,BD_Gestão!$B:$B,0)),"erro"))</f>
        <v/>
      </c>
      <c r="O3803" s="164" t="str">
        <f>IF($A3803=0,"",IFERROR(INDEX(BD_Gestão!K:K,MATCH('Banco de Dados'!$B3803,BD_Gestão!$B:$B,0)),"erro"))</f>
        <v/>
      </c>
      <c r="P3803" s="169" t="str">
        <f t="shared" si="238"/>
        <v/>
      </c>
      <c r="Q3803" s="170" t="str">
        <f t="shared" si="239"/>
        <v/>
      </c>
      <c r="R3803" s="163" t="e">
        <f t="shared" si="236"/>
        <v>#VALUE!</v>
      </c>
      <c r="S3803" s="163" t="e">
        <f t="shared" si="237"/>
        <v>#VALUE!</v>
      </c>
      <c r="T3803" s="163" t="e">
        <f>INDEX(Controle!O:O,MATCH('Banco de Dados'!A3803,Controle!M:M,0))*E3803/100</f>
        <v>#N/A</v>
      </c>
    </row>
    <row r="3804" spans="1:20" hidden="1" x14ac:dyDescent="0.2">
      <c r="A3804" s="158">
        <f>BD_TS!A3803</f>
        <v>0</v>
      </c>
      <c r="B3804" s="158" t="str">
        <f>SUBSTITUTE(SUBSTITUTE(BD_TS!D3803," ",""),"-","/")</f>
        <v/>
      </c>
      <c r="C3804" s="158">
        <f>BD_TS!E3803</f>
        <v>0</v>
      </c>
      <c r="D3804" s="159">
        <f>BD_TS!F3803</f>
        <v>0</v>
      </c>
      <c r="E3804" s="160">
        <f>BD_TS!B3803</f>
        <v>0</v>
      </c>
      <c r="F3804" s="161">
        <f>BD_TS!C3803</f>
        <v>0</v>
      </c>
      <c r="G3804" s="187">
        <f>BD_TS!H3803</f>
        <v>0</v>
      </c>
      <c r="H3804" s="158" t="str">
        <f>IF($A3804=0,"",IFERROR(INDEX(BD_Gestão!A:A,MATCH('Banco de Dados'!$B3804,BD_Gestão!$B:$B,0)),"erro"))</f>
        <v/>
      </c>
      <c r="I3804" s="162" t="str">
        <f>IF($A3804=0,"",IFERROR(INDEX(BD_Gestão!E:E,MATCH('Banco de Dados'!$B3804,BD_Gestão!$B:$B,0)),"erro"))</f>
        <v/>
      </c>
      <c r="J3804" s="186" t="str">
        <f>IF($A3804=0,"",IFERROR(INDEX(BD_Gestão!B:B,MATCH('Banco de Dados'!$B3804,BD_Gestão!$B:$B,0)),"erro"))</f>
        <v/>
      </c>
      <c r="K3804" s="158" t="str">
        <f>IF($A3804=0,"",IFERROR(INDEX(BD_Gestão!C:C,MATCH('Banco de Dados'!$B3804,BD_Gestão!$B:$B,0)),"erro"))</f>
        <v/>
      </c>
      <c r="L3804" s="158" t="str">
        <f>IF($A3804=0,"",IFERROR(INDEX(BD_Gestão!H:H,MATCH('Banco de Dados'!$B3804,BD_Gestão!$B:$B,0)),"erro"))</f>
        <v/>
      </c>
      <c r="M3804" s="161" t="str">
        <f>IF($A3804=0,"",IFERROR(INDEX(BD_Gestão!F:F,MATCH('Banco de Dados'!$B3804,BD_Gestão!$B:$B,0)),"erro"))</f>
        <v/>
      </c>
      <c r="N3804" s="161" t="str">
        <f>IF($A3804=0,"",IFERROR(INDEX(BD_Gestão!J:J,MATCH('Banco de Dados'!$B3804,BD_Gestão!$B:$B,0)),"erro"))</f>
        <v/>
      </c>
      <c r="O3804" s="164" t="str">
        <f>IF($A3804=0,"",IFERROR(INDEX(BD_Gestão!K:K,MATCH('Banco de Dados'!$B3804,BD_Gestão!$B:$B,0)),"erro"))</f>
        <v/>
      </c>
      <c r="P3804" s="169" t="str">
        <f t="shared" si="238"/>
        <v/>
      </c>
      <c r="Q3804" s="170" t="str">
        <f t="shared" si="239"/>
        <v/>
      </c>
      <c r="R3804" s="163" t="e">
        <f t="shared" si="236"/>
        <v>#VALUE!</v>
      </c>
      <c r="S3804" s="163" t="e">
        <f t="shared" si="237"/>
        <v>#VALUE!</v>
      </c>
      <c r="T3804" s="163" t="e">
        <f>INDEX(Controle!O:O,MATCH('Banco de Dados'!A3804,Controle!M:M,0))*E3804/100</f>
        <v>#N/A</v>
      </c>
    </row>
    <row r="3805" spans="1:20" hidden="1" x14ac:dyDescent="0.2">
      <c r="A3805" s="158">
        <f>BD_TS!A3804</f>
        <v>0</v>
      </c>
      <c r="B3805" s="158" t="str">
        <f>SUBSTITUTE(SUBSTITUTE(BD_TS!D3804," ",""),"-","/")</f>
        <v/>
      </c>
      <c r="C3805" s="158">
        <f>BD_TS!E3804</f>
        <v>0</v>
      </c>
      <c r="D3805" s="159">
        <f>BD_TS!F3804</f>
        <v>0</v>
      </c>
      <c r="E3805" s="160">
        <f>BD_TS!B3804</f>
        <v>0</v>
      </c>
      <c r="F3805" s="161">
        <f>BD_TS!C3804</f>
        <v>0</v>
      </c>
      <c r="G3805" s="187">
        <f>BD_TS!H3804</f>
        <v>0</v>
      </c>
      <c r="H3805" s="158" t="str">
        <f>IF($A3805=0,"",IFERROR(INDEX(BD_Gestão!A:A,MATCH('Banco de Dados'!$B3805,BD_Gestão!$B:$B,0)),"erro"))</f>
        <v/>
      </c>
      <c r="I3805" s="162" t="str">
        <f>IF($A3805=0,"",IFERROR(INDEX(BD_Gestão!E:E,MATCH('Banco de Dados'!$B3805,BD_Gestão!$B:$B,0)),"erro"))</f>
        <v/>
      </c>
      <c r="J3805" s="186" t="str">
        <f>IF($A3805=0,"",IFERROR(INDEX(BD_Gestão!B:B,MATCH('Banco de Dados'!$B3805,BD_Gestão!$B:$B,0)),"erro"))</f>
        <v/>
      </c>
      <c r="K3805" s="158" t="str">
        <f>IF($A3805=0,"",IFERROR(INDEX(BD_Gestão!C:C,MATCH('Banco de Dados'!$B3805,BD_Gestão!$B:$B,0)),"erro"))</f>
        <v/>
      </c>
      <c r="L3805" s="158" t="str">
        <f>IF($A3805=0,"",IFERROR(INDEX(BD_Gestão!H:H,MATCH('Banco de Dados'!$B3805,BD_Gestão!$B:$B,0)),"erro"))</f>
        <v/>
      </c>
      <c r="M3805" s="161" t="str">
        <f>IF($A3805=0,"",IFERROR(INDEX(BD_Gestão!F:F,MATCH('Banco de Dados'!$B3805,BD_Gestão!$B:$B,0)),"erro"))</f>
        <v/>
      </c>
      <c r="N3805" s="161" t="str">
        <f>IF($A3805=0,"",IFERROR(INDEX(BD_Gestão!J:J,MATCH('Banco de Dados'!$B3805,BD_Gestão!$B:$B,0)),"erro"))</f>
        <v/>
      </c>
      <c r="O3805" s="164" t="str">
        <f>IF($A3805=0,"",IFERROR(INDEX(BD_Gestão!K:K,MATCH('Banco de Dados'!$B3805,BD_Gestão!$B:$B,0)),"erro"))</f>
        <v/>
      </c>
      <c r="P3805" s="169" t="str">
        <f t="shared" si="238"/>
        <v/>
      </c>
      <c r="Q3805" s="170" t="str">
        <f t="shared" si="239"/>
        <v/>
      </c>
      <c r="R3805" s="163" t="e">
        <f t="shared" si="236"/>
        <v>#VALUE!</v>
      </c>
      <c r="S3805" s="163" t="e">
        <f t="shared" si="237"/>
        <v>#VALUE!</v>
      </c>
      <c r="T3805" s="163" t="e">
        <f>INDEX(Controle!O:O,MATCH('Banco de Dados'!A3805,Controle!M:M,0))*E3805/100</f>
        <v>#N/A</v>
      </c>
    </row>
    <row r="3806" spans="1:20" hidden="1" x14ac:dyDescent="0.2">
      <c r="A3806" s="158">
        <f>BD_TS!A3805</f>
        <v>0</v>
      </c>
      <c r="B3806" s="158" t="str">
        <f>SUBSTITUTE(SUBSTITUTE(BD_TS!D3805," ",""),"-","/")</f>
        <v/>
      </c>
      <c r="C3806" s="158">
        <f>BD_TS!E3805</f>
        <v>0</v>
      </c>
      <c r="D3806" s="159">
        <f>BD_TS!F3805</f>
        <v>0</v>
      </c>
      <c r="E3806" s="160">
        <f>BD_TS!B3805</f>
        <v>0</v>
      </c>
      <c r="F3806" s="161">
        <f>BD_TS!C3805</f>
        <v>0</v>
      </c>
      <c r="G3806" s="187">
        <f>BD_TS!H3805</f>
        <v>0</v>
      </c>
      <c r="H3806" s="158" t="str">
        <f>IF($A3806=0,"",IFERROR(INDEX(BD_Gestão!A:A,MATCH('Banco de Dados'!$B3806,BD_Gestão!$B:$B,0)),"erro"))</f>
        <v/>
      </c>
      <c r="I3806" s="162" t="str">
        <f>IF($A3806=0,"",IFERROR(INDEX(BD_Gestão!E:E,MATCH('Banco de Dados'!$B3806,BD_Gestão!$B:$B,0)),"erro"))</f>
        <v/>
      </c>
      <c r="J3806" s="186" t="str">
        <f>IF($A3806=0,"",IFERROR(INDEX(BD_Gestão!B:B,MATCH('Banco de Dados'!$B3806,BD_Gestão!$B:$B,0)),"erro"))</f>
        <v/>
      </c>
      <c r="K3806" s="158" t="str">
        <f>IF($A3806=0,"",IFERROR(INDEX(BD_Gestão!C:C,MATCH('Banco de Dados'!$B3806,BD_Gestão!$B:$B,0)),"erro"))</f>
        <v/>
      </c>
      <c r="L3806" s="158" t="str">
        <f>IF($A3806=0,"",IFERROR(INDEX(BD_Gestão!H:H,MATCH('Banco de Dados'!$B3806,BD_Gestão!$B:$B,0)),"erro"))</f>
        <v/>
      </c>
      <c r="M3806" s="161" t="str">
        <f>IF($A3806=0,"",IFERROR(INDEX(BD_Gestão!F:F,MATCH('Banco de Dados'!$B3806,BD_Gestão!$B:$B,0)),"erro"))</f>
        <v/>
      </c>
      <c r="N3806" s="161" t="str">
        <f>IF($A3806=0,"",IFERROR(INDEX(BD_Gestão!J:J,MATCH('Banco de Dados'!$B3806,BD_Gestão!$B:$B,0)),"erro"))</f>
        <v/>
      </c>
      <c r="O3806" s="164" t="str">
        <f>IF($A3806=0,"",IFERROR(INDEX(BD_Gestão!K:K,MATCH('Banco de Dados'!$B3806,BD_Gestão!$B:$B,0)),"erro"))</f>
        <v/>
      </c>
      <c r="P3806" s="169" t="str">
        <f t="shared" si="238"/>
        <v/>
      </c>
      <c r="Q3806" s="170" t="str">
        <f t="shared" si="239"/>
        <v/>
      </c>
      <c r="R3806" s="163" t="e">
        <f t="shared" si="236"/>
        <v>#VALUE!</v>
      </c>
      <c r="S3806" s="163" t="e">
        <f t="shared" si="237"/>
        <v>#VALUE!</v>
      </c>
      <c r="T3806" s="163" t="e">
        <f>INDEX(Controle!O:O,MATCH('Banco de Dados'!A3806,Controle!M:M,0))*E3806/100</f>
        <v>#N/A</v>
      </c>
    </row>
    <row r="3807" spans="1:20" hidden="1" x14ac:dyDescent="0.2">
      <c r="A3807" s="158">
        <f>BD_TS!A3806</f>
        <v>0</v>
      </c>
      <c r="B3807" s="158" t="str">
        <f>SUBSTITUTE(SUBSTITUTE(BD_TS!D3806," ",""),"-","/")</f>
        <v/>
      </c>
      <c r="C3807" s="158">
        <f>BD_TS!E3806</f>
        <v>0</v>
      </c>
      <c r="D3807" s="159">
        <f>BD_TS!F3806</f>
        <v>0</v>
      </c>
      <c r="E3807" s="160">
        <f>BD_TS!B3806</f>
        <v>0</v>
      </c>
      <c r="F3807" s="161">
        <f>BD_TS!C3806</f>
        <v>0</v>
      </c>
      <c r="G3807" s="187">
        <f>BD_TS!H3806</f>
        <v>0</v>
      </c>
      <c r="H3807" s="158" t="str">
        <f>IF($A3807=0,"",IFERROR(INDEX(BD_Gestão!A:A,MATCH('Banco de Dados'!$B3807,BD_Gestão!$B:$B,0)),"erro"))</f>
        <v/>
      </c>
      <c r="I3807" s="162" t="str">
        <f>IF($A3807=0,"",IFERROR(INDEX(BD_Gestão!E:E,MATCH('Banco de Dados'!$B3807,BD_Gestão!$B:$B,0)),"erro"))</f>
        <v/>
      </c>
      <c r="J3807" s="186" t="str">
        <f>IF($A3807=0,"",IFERROR(INDEX(BD_Gestão!B:B,MATCH('Banco de Dados'!$B3807,BD_Gestão!$B:$B,0)),"erro"))</f>
        <v/>
      </c>
      <c r="K3807" s="158" t="str">
        <f>IF($A3807=0,"",IFERROR(INDEX(BD_Gestão!C:C,MATCH('Banco de Dados'!$B3807,BD_Gestão!$B:$B,0)),"erro"))</f>
        <v/>
      </c>
      <c r="L3807" s="158" t="str">
        <f>IF($A3807=0,"",IFERROR(INDEX(BD_Gestão!H:H,MATCH('Banco de Dados'!$B3807,BD_Gestão!$B:$B,0)),"erro"))</f>
        <v/>
      </c>
      <c r="M3807" s="161" t="str">
        <f>IF($A3807=0,"",IFERROR(INDEX(BD_Gestão!F:F,MATCH('Banco de Dados'!$B3807,BD_Gestão!$B:$B,0)),"erro"))</f>
        <v/>
      </c>
      <c r="N3807" s="161" t="str">
        <f>IF($A3807=0,"",IFERROR(INDEX(BD_Gestão!J:J,MATCH('Banco de Dados'!$B3807,BD_Gestão!$B:$B,0)),"erro"))</f>
        <v/>
      </c>
      <c r="O3807" s="164" t="str">
        <f>IF($A3807=0,"",IFERROR(INDEX(BD_Gestão!K:K,MATCH('Banco de Dados'!$B3807,BD_Gestão!$B:$B,0)),"erro"))</f>
        <v/>
      </c>
      <c r="P3807" s="169" t="str">
        <f t="shared" si="238"/>
        <v/>
      </c>
      <c r="Q3807" s="170" t="str">
        <f t="shared" si="239"/>
        <v/>
      </c>
      <c r="R3807" s="163" t="e">
        <f t="shared" si="236"/>
        <v>#VALUE!</v>
      </c>
      <c r="S3807" s="163" t="e">
        <f t="shared" si="237"/>
        <v>#VALUE!</v>
      </c>
      <c r="T3807" s="163" t="e">
        <f>INDEX(Controle!O:O,MATCH('Banco de Dados'!A3807,Controle!M:M,0))*E3807/100</f>
        <v>#N/A</v>
      </c>
    </row>
    <row r="3808" spans="1:20" hidden="1" x14ac:dyDescent="0.2">
      <c r="A3808" s="158">
        <f>BD_TS!A3807</f>
        <v>0</v>
      </c>
      <c r="B3808" s="158" t="str">
        <f>SUBSTITUTE(SUBSTITUTE(BD_TS!D3807," ",""),"-","/")</f>
        <v/>
      </c>
      <c r="C3808" s="158">
        <f>BD_TS!E3807</f>
        <v>0</v>
      </c>
      <c r="D3808" s="159">
        <f>BD_TS!F3807</f>
        <v>0</v>
      </c>
      <c r="E3808" s="160">
        <f>BD_TS!B3807</f>
        <v>0</v>
      </c>
      <c r="F3808" s="161">
        <f>BD_TS!C3807</f>
        <v>0</v>
      </c>
      <c r="G3808" s="187">
        <f>BD_TS!H3807</f>
        <v>0</v>
      </c>
      <c r="H3808" s="158" t="str">
        <f>IF($A3808=0,"",IFERROR(INDEX(BD_Gestão!A:A,MATCH('Banco de Dados'!$B3808,BD_Gestão!$B:$B,0)),"erro"))</f>
        <v/>
      </c>
      <c r="I3808" s="162" t="str">
        <f>IF($A3808=0,"",IFERROR(INDEX(BD_Gestão!E:E,MATCH('Banco de Dados'!$B3808,BD_Gestão!$B:$B,0)),"erro"))</f>
        <v/>
      </c>
      <c r="J3808" s="186" t="str">
        <f>IF($A3808=0,"",IFERROR(INDEX(BD_Gestão!B:B,MATCH('Banco de Dados'!$B3808,BD_Gestão!$B:$B,0)),"erro"))</f>
        <v/>
      </c>
      <c r="K3808" s="158" t="str">
        <f>IF($A3808=0,"",IFERROR(INDEX(BD_Gestão!C:C,MATCH('Banco de Dados'!$B3808,BD_Gestão!$B:$B,0)),"erro"))</f>
        <v/>
      </c>
      <c r="L3808" s="158" t="str">
        <f>IF($A3808=0,"",IFERROR(INDEX(BD_Gestão!H:H,MATCH('Banco de Dados'!$B3808,BD_Gestão!$B:$B,0)),"erro"))</f>
        <v/>
      </c>
      <c r="M3808" s="161" t="str">
        <f>IF($A3808=0,"",IFERROR(INDEX(BD_Gestão!F:F,MATCH('Banco de Dados'!$B3808,BD_Gestão!$B:$B,0)),"erro"))</f>
        <v/>
      </c>
      <c r="N3808" s="161" t="str">
        <f>IF($A3808=0,"",IFERROR(INDEX(BD_Gestão!J:J,MATCH('Banco de Dados'!$B3808,BD_Gestão!$B:$B,0)),"erro"))</f>
        <v/>
      </c>
      <c r="O3808" s="164" t="str">
        <f>IF($A3808=0,"",IFERROR(INDEX(BD_Gestão!K:K,MATCH('Banco de Dados'!$B3808,BD_Gestão!$B:$B,0)),"erro"))</f>
        <v/>
      </c>
      <c r="P3808" s="169" t="str">
        <f t="shared" si="238"/>
        <v/>
      </c>
      <c r="Q3808" s="170" t="str">
        <f t="shared" si="239"/>
        <v/>
      </c>
      <c r="R3808" s="163" t="e">
        <f t="shared" si="236"/>
        <v>#VALUE!</v>
      </c>
      <c r="S3808" s="163" t="e">
        <f t="shared" si="237"/>
        <v>#VALUE!</v>
      </c>
      <c r="T3808" s="163" t="e">
        <f>INDEX(Controle!O:O,MATCH('Banco de Dados'!A3808,Controle!M:M,0))*E3808/100</f>
        <v>#N/A</v>
      </c>
    </row>
    <row r="3809" spans="1:20" hidden="1" x14ac:dyDescent="0.2">
      <c r="A3809" s="158">
        <f>BD_TS!A3808</f>
        <v>0</v>
      </c>
      <c r="B3809" s="158" t="str">
        <f>SUBSTITUTE(SUBSTITUTE(BD_TS!D3808," ",""),"-","/")</f>
        <v/>
      </c>
      <c r="C3809" s="158">
        <f>BD_TS!E3808</f>
        <v>0</v>
      </c>
      <c r="D3809" s="159">
        <f>BD_TS!F3808</f>
        <v>0</v>
      </c>
      <c r="E3809" s="160">
        <f>BD_TS!B3808</f>
        <v>0</v>
      </c>
      <c r="F3809" s="161">
        <f>BD_TS!C3808</f>
        <v>0</v>
      </c>
      <c r="G3809" s="187">
        <f>BD_TS!H3808</f>
        <v>0</v>
      </c>
      <c r="H3809" s="158" t="str">
        <f>IF($A3809=0,"",IFERROR(INDEX(BD_Gestão!A:A,MATCH('Banco de Dados'!$B3809,BD_Gestão!$B:$B,0)),"erro"))</f>
        <v/>
      </c>
      <c r="I3809" s="162" t="str">
        <f>IF($A3809=0,"",IFERROR(INDEX(BD_Gestão!E:E,MATCH('Banco de Dados'!$B3809,BD_Gestão!$B:$B,0)),"erro"))</f>
        <v/>
      </c>
      <c r="J3809" s="186" t="str">
        <f>IF($A3809=0,"",IFERROR(INDEX(BD_Gestão!B:B,MATCH('Banco de Dados'!$B3809,BD_Gestão!$B:$B,0)),"erro"))</f>
        <v/>
      </c>
      <c r="K3809" s="158" t="str">
        <f>IF($A3809=0,"",IFERROR(INDEX(BD_Gestão!C:C,MATCH('Banco de Dados'!$B3809,BD_Gestão!$B:$B,0)),"erro"))</f>
        <v/>
      </c>
      <c r="L3809" s="158" t="str">
        <f>IF($A3809=0,"",IFERROR(INDEX(BD_Gestão!H:H,MATCH('Banco de Dados'!$B3809,BD_Gestão!$B:$B,0)),"erro"))</f>
        <v/>
      </c>
      <c r="M3809" s="161" t="str">
        <f>IF($A3809=0,"",IFERROR(INDEX(BD_Gestão!F:F,MATCH('Banco de Dados'!$B3809,BD_Gestão!$B:$B,0)),"erro"))</f>
        <v/>
      </c>
      <c r="N3809" s="161" t="str">
        <f>IF($A3809=0,"",IFERROR(INDEX(BD_Gestão!J:J,MATCH('Banco de Dados'!$B3809,BD_Gestão!$B:$B,0)),"erro"))</f>
        <v/>
      </c>
      <c r="O3809" s="164" t="str">
        <f>IF($A3809=0,"",IFERROR(INDEX(BD_Gestão!K:K,MATCH('Banco de Dados'!$B3809,BD_Gestão!$B:$B,0)),"erro"))</f>
        <v/>
      </c>
      <c r="P3809" s="169" t="str">
        <f t="shared" si="238"/>
        <v/>
      </c>
      <c r="Q3809" s="170" t="str">
        <f t="shared" si="239"/>
        <v/>
      </c>
      <c r="R3809" s="163" t="e">
        <f t="shared" si="236"/>
        <v>#VALUE!</v>
      </c>
      <c r="S3809" s="163" t="e">
        <f t="shared" si="237"/>
        <v>#VALUE!</v>
      </c>
      <c r="T3809" s="163" t="e">
        <f>INDEX(Controle!O:O,MATCH('Banco de Dados'!A3809,Controle!M:M,0))*E3809/100</f>
        <v>#N/A</v>
      </c>
    </row>
    <row r="3810" spans="1:20" hidden="1" x14ac:dyDescent="0.2">
      <c r="A3810" s="158">
        <f>BD_TS!A3809</f>
        <v>0</v>
      </c>
      <c r="B3810" s="158" t="str">
        <f>SUBSTITUTE(SUBSTITUTE(BD_TS!D3809," ",""),"-","/")</f>
        <v/>
      </c>
      <c r="C3810" s="158">
        <f>BD_TS!E3809</f>
        <v>0</v>
      </c>
      <c r="D3810" s="159">
        <f>BD_TS!F3809</f>
        <v>0</v>
      </c>
      <c r="E3810" s="160">
        <f>BD_TS!B3809</f>
        <v>0</v>
      </c>
      <c r="F3810" s="161">
        <f>BD_TS!C3809</f>
        <v>0</v>
      </c>
      <c r="G3810" s="187">
        <f>BD_TS!H3809</f>
        <v>0</v>
      </c>
      <c r="H3810" s="158" t="str">
        <f>IF($A3810=0,"",IFERROR(INDEX(BD_Gestão!A:A,MATCH('Banco de Dados'!$B3810,BD_Gestão!$B:$B,0)),"erro"))</f>
        <v/>
      </c>
      <c r="I3810" s="162" t="str">
        <f>IF($A3810=0,"",IFERROR(INDEX(BD_Gestão!E:E,MATCH('Banco de Dados'!$B3810,BD_Gestão!$B:$B,0)),"erro"))</f>
        <v/>
      </c>
      <c r="J3810" s="186" t="str">
        <f>IF($A3810=0,"",IFERROR(INDEX(BD_Gestão!B:B,MATCH('Banco de Dados'!$B3810,BD_Gestão!$B:$B,0)),"erro"))</f>
        <v/>
      </c>
      <c r="K3810" s="158" t="str">
        <f>IF($A3810=0,"",IFERROR(INDEX(BD_Gestão!C:C,MATCH('Banco de Dados'!$B3810,BD_Gestão!$B:$B,0)),"erro"))</f>
        <v/>
      </c>
      <c r="L3810" s="158" t="str">
        <f>IF($A3810=0,"",IFERROR(INDEX(BD_Gestão!H:H,MATCH('Banco de Dados'!$B3810,BD_Gestão!$B:$B,0)),"erro"))</f>
        <v/>
      </c>
      <c r="M3810" s="161" t="str">
        <f>IF($A3810=0,"",IFERROR(INDEX(BD_Gestão!F:F,MATCH('Banco de Dados'!$B3810,BD_Gestão!$B:$B,0)),"erro"))</f>
        <v/>
      </c>
      <c r="N3810" s="161" t="str">
        <f>IF($A3810=0,"",IFERROR(INDEX(BD_Gestão!J:J,MATCH('Banco de Dados'!$B3810,BD_Gestão!$B:$B,0)),"erro"))</f>
        <v/>
      </c>
      <c r="O3810" s="164" t="str">
        <f>IF($A3810=0,"",IFERROR(INDEX(BD_Gestão!K:K,MATCH('Banco de Dados'!$B3810,BD_Gestão!$B:$B,0)),"erro"))</f>
        <v/>
      </c>
      <c r="P3810" s="169" t="str">
        <f t="shared" si="238"/>
        <v/>
      </c>
      <c r="Q3810" s="170" t="str">
        <f t="shared" si="239"/>
        <v/>
      </c>
      <c r="R3810" s="163" t="e">
        <f t="shared" si="236"/>
        <v>#VALUE!</v>
      </c>
      <c r="S3810" s="163" t="e">
        <f t="shared" si="237"/>
        <v>#VALUE!</v>
      </c>
      <c r="T3810" s="163" t="e">
        <f>INDEX(Controle!O:O,MATCH('Banco de Dados'!A3810,Controle!M:M,0))*E3810/100</f>
        <v>#N/A</v>
      </c>
    </row>
    <row r="3811" spans="1:20" hidden="1" x14ac:dyDescent="0.2">
      <c r="A3811" s="158">
        <f>BD_TS!A3810</f>
        <v>0</v>
      </c>
      <c r="B3811" s="158" t="str">
        <f>SUBSTITUTE(SUBSTITUTE(BD_TS!D3810," ",""),"-","/")</f>
        <v/>
      </c>
      <c r="C3811" s="158">
        <f>BD_TS!E3810</f>
        <v>0</v>
      </c>
      <c r="D3811" s="159">
        <f>BD_TS!F3810</f>
        <v>0</v>
      </c>
      <c r="E3811" s="160">
        <f>BD_TS!B3810</f>
        <v>0</v>
      </c>
      <c r="F3811" s="161">
        <f>BD_TS!C3810</f>
        <v>0</v>
      </c>
      <c r="G3811" s="187">
        <f>BD_TS!H3810</f>
        <v>0</v>
      </c>
      <c r="H3811" s="158" t="str">
        <f>IF($A3811=0,"",IFERROR(INDEX(BD_Gestão!A:A,MATCH('Banco de Dados'!$B3811,BD_Gestão!$B:$B,0)),"erro"))</f>
        <v/>
      </c>
      <c r="I3811" s="162" t="str">
        <f>IF($A3811=0,"",IFERROR(INDEX(BD_Gestão!E:E,MATCH('Banco de Dados'!$B3811,BD_Gestão!$B:$B,0)),"erro"))</f>
        <v/>
      </c>
      <c r="J3811" s="186" t="str">
        <f>IF($A3811=0,"",IFERROR(INDEX(BD_Gestão!B:B,MATCH('Banco de Dados'!$B3811,BD_Gestão!$B:$B,0)),"erro"))</f>
        <v/>
      </c>
      <c r="K3811" s="158" t="str">
        <f>IF($A3811=0,"",IFERROR(INDEX(BD_Gestão!C:C,MATCH('Banco de Dados'!$B3811,BD_Gestão!$B:$B,0)),"erro"))</f>
        <v/>
      </c>
      <c r="L3811" s="158" t="str">
        <f>IF($A3811=0,"",IFERROR(INDEX(BD_Gestão!H:H,MATCH('Banco de Dados'!$B3811,BD_Gestão!$B:$B,0)),"erro"))</f>
        <v/>
      </c>
      <c r="M3811" s="161" t="str">
        <f>IF($A3811=0,"",IFERROR(INDEX(BD_Gestão!F:F,MATCH('Banco de Dados'!$B3811,BD_Gestão!$B:$B,0)),"erro"))</f>
        <v/>
      </c>
      <c r="N3811" s="161" t="str">
        <f>IF($A3811=0,"",IFERROR(INDEX(BD_Gestão!J:J,MATCH('Banco de Dados'!$B3811,BD_Gestão!$B:$B,0)),"erro"))</f>
        <v/>
      </c>
      <c r="O3811" s="164" t="str">
        <f>IF($A3811=0,"",IFERROR(INDEX(BD_Gestão!K:K,MATCH('Banco de Dados'!$B3811,BD_Gestão!$B:$B,0)),"erro"))</f>
        <v/>
      </c>
      <c r="P3811" s="169" t="str">
        <f t="shared" si="238"/>
        <v/>
      </c>
      <c r="Q3811" s="170" t="str">
        <f t="shared" si="239"/>
        <v/>
      </c>
      <c r="R3811" s="163" t="e">
        <f t="shared" si="236"/>
        <v>#VALUE!</v>
      </c>
      <c r="S3811" s="163" t="e">
        <f t="shared" si="237"/>
        <v>#VALUE!</v>
      </c>
      <c r="T3811" s="163" t="e">
        <f>INDEX(Controle!O:O,MATCH('Banco de Dados'!A3811,Controle!M:M,0))*E3811/100</f>
        <v>#N/A</v>
      </c>
    </row>
    <row r="3812" spans="1:20" hidden="1" x14ac:dyDescent="0.2">
      <c r="A3812" s="158">
        <f>BD_TS!A3811</f>
        <v>0</v>
      </c>
      <c r="B3812" s="158" t="str">
        <f>SUBSTITUTE(SUBSTITUTE(BD_TS!D3811," ",""),"-","/")</f>
        <v/>
      </c>
      <c r="C3812" s="158">
        <f>BD_TS!E3811</f>
        <v>0</v>
      </c>
      <c r="D3812" s="159">
        <f>BD_TS!F3811</f>
        <v>0</v>
      </c>
      <c r="E3812" s="160">
        <f>BD_TS!B3811</f>
        <v>0</v>
      </c>
      <c r="F3812" s="161">
        <f>BD_TS!C3811</f>
        <v>0</v>
      </c>
      <c r="G3812" s="187">
        <f>BD_TS!H3811</f>
        <v>0</v>
      </c>
      <c r="H3812" s="158" t="str">
        <f>IF($A3812=0,"",IFERROR(INDEX(BD_Gestão!A:A,MATCH('Banco de Dados'!$B3812,BD_Gestão!$B:$B,0)),"erro"))</f>
        <v/>
      </c>
      <c r="I3812" s="162" t="str">
        <f>IF($A3812=0,"",IFERROR(INDEX(BD_Gestão!E:E,MATCH('Banco de Dados'!$B3812,BD_Gestão!$B:$B,0)),"erro"))</f>
        <v/>
      </c>
      <c r="J3812" s="186" t="str">
        <f>IF($A3812=0,"",IFERROR(INDEX(BD_Gestão!B:B,MATCH('Banco de Dados'!$B3812,BD_Gestão!$B:$B,0)),"erro"))</f>
        <v/>
      </c>
      <c r="K3812" s="158" t="str">
        <f>IF($A3812=0,"",IFERROR(INDEX(BD_Gestão!C:C,MATCH('Banco de Dados'!$B3812,BD_Gestão!$B:$B,0)),"erro"))</f>
        <v/>
      </c>
      <c r="L3812" s="158" t="str">
        <f>IF($A3812=0,"",IFERROR(INDEX(BD_Gestão!H:H,MATCH('Banco de Dados'!$B3812,BD_Gestão!$B:$B,0)),"erro"))</f>
        <v/>
      </c>
      <c r="M3812" s="161" t="str">
        <f>IF($A3812=0,"",IFERROR(INDEX(BD_Gestão!F:F,MATCH('Banco de Dados'!$B3812,BD_Gestão!$B:$B,0)),"erro"))</f>
        <v/>
      </c>
      <c r="N3812" s="161" t="str">
        <f>IF($A3812=0,"",IFERROR(INDEX(BD_Gestão!J:J,MATCH('Banco de Dados'!$B3812,BD_Gestão!$B:$B,0)),"erro"))</f>
        <v/>
      </c>
      <c r="O3812" s="164" t="str">
        <f>IF($A3812=0,"",IFERROR(INDEX(BD_Gestão!K:K,MATCH('Banco de Dados'!$B3812,BD_Gestão!$B:$B,0)),"erro"))</f>
        <v/>
      </c>
      <c r="P3812" s="169" t="str">
        <f t="shared" si="238"/>
        <v/>
      </c>
      <c r="Q3812" s="170" t="str">
        <f t="shared" si="239"/>
        <v/>
      </c>
      <c r="R3812" s="163" t="e">
        <f t="shared" si="236"/>
        <v>#VALUE!</v>
      </c>
      <c r="S3812" s="163" t="e">
        <f t="shared" si="237"/>
        <v>#VALUE!</v>
      </c>
      <c r="T3812" s="163" t="e">
        <f>INDEX(Controle!O:O,MATCH('Banco de Dados'!A3812,Controle!M:M,0))*E3812/100</f>
        <v>#N/A</v>
      </c>
    </row>
    <row r="3813" spans="1:20" hidden="1" x14ac:dyDescent="0.2">
      <c r="A3813" s="158">
        <f>BD_TS!A3812</f>
        <v>0</v>
      </c>
      <c r="B3813" s="158" t="str">
        <f>SUBSTITUTE(SUBSTITUTE(BD_TS!D3812," ",""),"-","/")</f>
        <v/>
      </c>
      <c r="C3813" s="158">
        <f>BD_TS!E3812</f>
        <v>0</v>
      </c>
      <c r="D3813" s="159">
        <f>BD_TS!F3812</f>
        <v>0</v>
      </c>
      <c r="E3813" s="160">
        <f>BD_TS!B3812</f>
        <v>0</v>
      </c>
      <c r="F3813" s="161">
        <f>BD_TS!C3812</f>
        <v>0</v>
      </c>
      <c r="G3813" s="187">
        <f>BD_TS!H3812</f>
        <v>0</v>
      </c>
      <c r="H3813" s="158" t="str">
        <f>IF($A3813=0,"",IFERROR(INDEX(BD_Gestão!A:A,MATCH('Banco de Dados'!$B3813,BD_Gestão!$B:$B,0)),"erro"))</f>
        <v/>
      </c>
      <c r="I3813" s="162" t="str">
        <f>IF($A3813=0,"",IFERROR(INDEX(BD_Gestão!E:E,MATCH('Banco de Dados'!$B3813,BD_Gestão!$B:$B,0)),"erro"))</f>
        <v/>
      </c>
      <c r="J3813" s="186" t="str">
        <f>IF($A3813=0,"",IFERROR(INDEX(BD_Gestão!B:B,MATCH('Banco de Dados'!$B3813,BD_Gestão!$B:$B,0)),"erro"))</f>
        <v/>
      </c>
      <c r="K3813" s="158" t="str">
        <f>IF($A3813=0,"",IFERROR(INDEX(BD_Gestão!C:C,MATCH('Banco de Dados'!$B3813,BD_Gestão!$B:$B,0)),"erro"))</f>
        <v/>
      </c>
      <c r="L3813" s="158" t="str">
        <f>IF($A3813=0,"",IFERROR(INDEX(BD_Gestão!H:H,MATCH('Banco de Dados'!$B3813,BD_Gestão!$B:$B,0)),"erro"))</f>
        <v/>
      </c>
      <c r="M3813" s="161" t="str">
        <f>IF($A3813=0,"",IFERROR(INDEX(BD_Gestão!F:F,MATCH('Banco de Dados'!$B3813,BD_Gestão!$B:$B,0)),"erro"))</f>
        <v/>
      </c>
      <c r="N3813" s="161" t="str">
        <f>IF($A3813=0,"",IFERROR(INDEX(BD_Gestão!J:J,MATCH('Banco de Dados'!$B3813,BD_Gestão!$B:$B,0)),"erro"))</f>
        <v/>
      </c>
      <c r="O3813" s="164" t="str">
        <f>IF($A3813=0,"",IFERROR(INDEX(BD_Gestão!K:K,MATCH('Banco de Dados'!$B3813,BD_Gestão!$B:$B,0)),"erro"))</f>
        <v/>
      </c>
      <c r="P3813" s="169" t="str">
        <f t="shared" si="238"/>
        <v/>
      </c>
      <c r="Q3813" s="170" t="str">
        <f t="shared" si="239"/>
        <v/>
      </c>
      <c r="R3813" s="163" t="e">
        <f t="shared" si="236"/>
        <v>#VALUE!</v>
      </c>
      <c r="S3813" s="163" t="e">
        <f t="shared" si="237"/>
        <v>#VALUE!</v>
      </c>
      <c r="T3813" s="163" t="e">
        <f>INDEX(Controle!O:O,MATCH('Banco de Dados'!A3813,Controle!M:M,0))*E3813/100</f>
        <v>#N/A</v>
      </c>
    </row>
    <row r="3814" spans="1:20" hidden="1" x14ac:dyDescent="0.2">
      <c r="A3814" s="158">
        <f>BD_TS!A3813</f>
        <v>0</v>
      </c>
      <c r="B3814" s="158" t="str">
        <f>SUBSTITUTE(SUBSTITUTE(BD_TS!D3813," ",""),"-","/")</f>
        <v/>
      </c>
      <c r="C3814" s="158">
        <f>BD_TS!E3813</f>
        <v>0</v>
      </c>
      <c r="D3814" s="159">
        <f>BD_TS!F3813</f>
        <v>0</v>
      </c>
      <c r="E3814" s="160">
        <f>BD_TS!B3813</f>
        <v>0</v>
      </c>
      <c r="F3814" s="161">
        <f>BD_TS!C3813</f>
        <v>0</v>
      </c>
      <c r="G3814" s="187">
        <f>BD_TS!H3813</f>
        <v>0</v>
      </c>
      <c r="H3814" s="158" t="str">
        <f>IF($A3814=0,"",IFERROR(INDEX(BD_Gestão!A:A,MATCH('Banco de Dados'!$B3814,BD_Gestão!$B:$B,0)),"erro"))</f>
        <v/>
      </c>
      <c r="I3814" s="162" t="str">
        <f>IF($A3814=0,"",IFERROR(INDEX(BD_Gestão!E:E,MATCH('Banco de Dados'!$B3814,BD_Gestão!$B:$B,0)),"erro"))</f>
        <v/>
      </c>
      <c r="J3814" s="186" t="str">
        <f>IF($A3814=0,"",IFERROR(INDEX(BD_Gestão!B:B,MATCH('Banco de Dados'!$B3814,BD_Gestão!$B:$B,0)),"erro"))</f>
        <v/>
      </c>
      <c r="K3814" s="158" t="str">
        <f>IF($A3814=0,"",IFERROR(INDEX(BD_Gestão!C:C,MATCH('Banco de Dados'!$B3814,BD_Gestão!$B:$B,0)),"erro"))</f>
        <v/>
      </c>
      <c r="L3814" s="158" t="str">
        <f>IF($A3814=0,"",IFERROR(INDEX(BD_Gestão!H:H,MATCH('Banco de Dados'!$B3814,BD_Gestão!$B:$B,0)),"erro"))</f>
        <v/>
      </c>
      <c r="M3814" s="161" t="str">
        <f>IF($A3814=0,"",IFERROR(INDEX(BD_Gestão!F:F,MATCH('Banco de Dados'!$B3814,BD_Gestão!$B:$B,0)),"erro"))</f>
        <v/>
      </c>
      <c r="N3814" s="161" t="str">
        <f>IF($A3814=0,"",IFERROR(INDEX(BD_Gestão!J:J,MATCH('Banco de Dados'!$B3814,BD_Gestão!$B:$B,0)),"erro"))</f>
        <v/>
      </c>
      <c r="O3814" s="164" t="str">
        <f>IF($A3814=0,"",IFERROR(INDEX(BD_Gestão!K:K,MATCH('Banco de Dados'!$B3814,BD_Gestão!$B:$B,0)),"erro"))</f>
        <v/>
      </c>
      <c r="P3814" s="169" t="str">
        <f t="shared" si="238"/>
        <v/>
      </c>
      <c r="Q3814" s="170" t="str">
        <f t="shared" si="239"/>
        <v/>
      </c>
      <c r="R3814" s="163" t="e">
        <f t="shared" si="236"/>
        <v>#VALUE!</v>
      </c>
      <c r="S3814" s="163" t="e">
        <f t="shared" si="237"/>
        <v>#VALUE!</v>
      </c>
      <c r="T3814" s="163" t="e">
        <f>INDEX(Controle!O:O,MATCH('Banco de Dados'!A3814,Controle!M:M,0))*E3814/100</f>
        <v>#N/A</v>
      </c>
    </row>
    <row r="3815" spans="1:20" hidden="1" x14ac:dyDescent="0.2">
      <c r="A3815" s="158">
        <f>BD_TS!A3814</f>
        <v>0</v>
      </c>
      <c r="B3815" s="158" t="str">
        <f>SUBSTITUTE(SUBSTITUTE(BD_TS!D3814," ",""),"-","/")</f>
        <v/>
      </c>
      <c r="C3815" s="158">
        <f>BD_TS!E3814</f>
        <v>0</v>
      </c>
      <c r="D3815" s="159">
        <f>BD_TS!F3814</f>
        <v>0</v>
      </c>
      <c r="E3815" s="160">
        <f>BD_TS!B3814</f>
        <v>0</v>
      </c>
      <c r="F3815" s="161">
        <f>BD_TS!C3814</f>
        <v>0</v>
      </c>
      <c r="G3815" s="187">
        <f>BD_TS!H3814</f>
        <v>0</v>
      </c>
      <c r="H3815" s="158" t="str">
        <f>IF($A3815=0,"",IFERROR(INDEX(BD_Gestão!A:A,MATCH('Banco de Dados'!$B3815,BD_Gestão!$B:$B,0)),"erro"))</f>
        <v/>
      </c>
      <c r="I3815" s="162" t="str">
        <f>IF($A3815=0,"",IFERROR(INDEX(BD_Gestão!E:E,MATCH('Banco de Dados'!$B3815,BD_Gestão!$B:$B,0)),"erro"))</f>
        <v/>
      </c>
      <c r="J3815" s="186" t="str">
        <f>IF($A3815=0,"",IFERROR(INDEX(BD_Gestão!B:B,MATCH('Banco de Dados'!$B3815,BD_Gestão!$B:$B,0)),"erro"))</f>
        <v/>
      </c>
      <c r="K3815" s="158" t="str">
        <f>IF($A3815=0,"",IFERROR(INDEX(BD_Gestão!C:C,MATCH('Banco de Dados'!$B3815,BD_Gestão!$B:$B,0)),"erro"))</f>
        <v/>
      </c>
      <c r="L3815" s="158" t="str">
        <f>IF($A3815=0,"",IFERROR(INDEX(BD_Gestão!H:H,MATCH('Banco de Dados'!$B3815,BD_Gestão!$B:$B,0)),"erro"))</f>
        <v/>
      </c>
      <c r="M3815" s="161" t="str">
        <f>IF($A3815=0,"",IFERROR(INDEX(BD_Gestão!F:F,MATCH('Banco de Dados'!$B3815,BD_Gestão!$B:$B,0)),"erro"))</f>
        <v/>
      </c>
      <c r="N3815" s="161" t="str">
        <f>IF($A3815=0,"",IFERROR(INDEX(BD_Gestão!J:J,MATCH('Banco de Dados'!$B3815,BD_Gestão!$B:$B,0)),"erro"))</f>
        <v/>
      </c>
      <c r="O3815" s="164" t="str">
        <f>IF($A3815=0,"",IFERROR(INDEX(BD_Gestão!K:K,MATCH('Banco de Dados'!$B3815,BD_Gestão!$B:$B,0)),"erro"))</f>
        <v/>
      </c>
      <c r="P3815" s="169" t="str">
        <f t="shared" si="238"/>
        <v/>
      </c>
      <c r="Q3815" s="170" t="str">
        <f t="shared" si="239"/>
        <v/>
      </c>
      <c r="R3815" s="163" t="e">
        <f t="shared" si="236"/>
        <v>#VALUE!</v>
      </c>
      <c r="S3815" s="163" t="e">
        <f t="shared" si="237"/>
        <v>#VALUE!</v>
      </c>
      <c r="T3815" s="163" t="e">
        <f>INDEX(Controle!O:O,MATCH('Banco de Dados'!A3815,Controle!M:M,0))*E3815/100</f>
        <v>#N/A</v>
      </c>
    </row>
    <row r="3816" spans="1:20" hidden="1" x14ac:dyDescent="0.2">
      <c r="A3816" s="158">
        <f>BD_TS!A3815</f>
        <v>0</v>
      </c>
      <c r="B3816" s="158" t="str">
        <f>SUBSTITUTE(SUBSTITUTE(BD_TS!D3815," ",""),"-","/")</f>
        <v/>
      </c>
      <c r="C3816" s="158">
        <f>BD_TS!E3815</f>
        <v>0</v>
      </c>
      <c r="D3816" s="159">
        <f>BD_TS!F3815</f>
        <v>0</v>
      </c>
      <c r="E3816" s="160">
        <f>BD_TS!B3815</f>
        <v>0</v>
      </c>
      <c r="F3816" s="161">
        <f>BD_TS!C3815</f>
        <v>0</v>
      </c>
      <c r="G3816" s="187">
        <f>BD_TS!H3815</f>
        <v>0</v>
      </c>
      <c r="H3816" s="158" t="str">
        <f>IF($A3816=0,"",IFERROR(INDEX(BD_Gestão!A:A,MATCH('Banco de Dados'!$B3816,BD_Gestão!$B:$B,0)),"erro"))</f>
        <v/>
      </c>
      <c r="I3816" s="162" t="str">
        <f>IF($A3816=0,"",IFERROR(INDEX(BD_Gestão!E:E,MATCH('Banco de Dados'!$B3816,BD_Gestão!$B:$B,0)),"erro"))</f>
        <v/>
      </c>
      <c r="J3816" s="186" t="str">
        <f>IF($A3816=0,"",IFERROR(INDEX(BD_Gestão!B:B,MATCH('Banco de Dados'!$B3816,BD_Gestão!$B:$B,0)),"erro"))</f>
        <v/>
      </c>
      <c r="K3816" s="158" t="str">
        <f>IF($A3816=0,"",IFERROR(INDEX(BD_Gestão!C:C,MATCH('Banco de Dados'!$B3816,BD_Gestão!$B:$B,0)),"erro"))</f>
        <v/>
      </c>
      <c r="L3816" s="158" t="str">
        <f>IF($A3816=0,"",IFERROR(INDEX(BD_Gestão!H:H,MATCH('Banco de Dados'!$B3816,BD_Gestão!$B:$B,0)),"erro"))</f>
        <v/>
      </c>
      <c r="M3816" s="161" t="str">
        <f>IF($A3816=0,"",IFERROR(INDEX(BD_Gestão!F:F,MATCH('Banco de Dados'!$B3816,BD_Gestão!$B:$B,0)),"erro"))</f>
        <v/>
      </c>
      <c r="N3816" s="161" t="str">
        <f>IF($A3816=0,"",IFERROR(INDEX(BD_Gestão!J:J,MATCH('Banco de Dados'!$B3816,BD_Gestão!$B:$B,0)),"erro"))</f>
        <v/>
      </c>
      <c r="O3816" s="164" t="str">
        <f>IF($A3816=0,"",IFERROR(INDEX(BD_Gestão!K:K,MATCH('Banco de Dados'!$B3816,BD_Gestão!$B:$B,0)),"erro"))</f>
        <v/>
      </c>
      <c r="P3816" s="169" t="str">
        <f t="shared" si="238"/>
        <v/>
      </c>
      <c r="Q3816" s="170" t="str">
        <f t="shared" si="239"/>
        <v/>
      </c>
      <c r="R3816" s="163" t="e">
        <f t="shared" si="236"/>
        <v>#VALUE!</v>
      </c>
      <c r="S3816" s="163" t="e">
        <f t="shared" si="237"/>
        <v>#VALUE!</v>
      </c>
      <c r="T3816" s="163" t="e">
        <f>INDEX(Controle!O:O,MATCH('Banco de Dados'!A3816,Controle!M:M,0))*E3816/100</f>
        <v>#N/A</v>
      </c>
    </row>
    <row r="3817" spans="1:20" hidden="1" x14ac:dyDescent="0.2">
      <c r="A3817" s="158">
        <f>BD_TS!A3816</f>
        <v>0</v>
      </c>
      <c r="B3817" s="158" t="str">
        <f>SUBSTITUTE(SUBSTITUTE(BD_TS!D3816," ",""),"-","/")</f>
        <v/>
      </c>
      <c r="C3817" s="158">
        <f>BD_TS!E3816</f>
        <v>0</v>
      </c>
      <c r="D3817" s="159">
        <f>BD_TS!F3816</f>
        <v>0</v>
      </c>
      <c r="E3817" s="160">
        <f>BD_TS!B3816</f>
        <v>0</v>
      </c>
      <c r="F3817" s="161">
        <f>BD_TS!C3816</f>
        <v>0</v>
      </c>
      <c r="G3817" s="187">
        <f>BD_TS!H3816</f>
        <v>0</v>
      </c>
      <c r="H3817" s="158" t="str">
        <f>IF($A3817=0,"",IFERROR(INDEX(BD_Gestão!A:A,MATCH('Banco de Dados'!$B3817,BD_Gestão!$B:$B,0)),"erro"))</f>
        <v/>
      </c>
      <c r="I3817" s="162" t="str">
        <f>IF($A3817=0,"",IFERROR(INDEX(BD_Gestão!E:E,MATCH('Banco de Dados'!$B3817,BD_Gestão!$B:$B,0)),"erro"))</f>
        <v/>
      </c>
      <c r="J3817" s="186" t="str">
        <f>IF($A3817=0,"",IFERROR(INDEX(BD_Gestão!B:B,MATCH('Banco de Dados'!$B3817,BD_Gestão!$B:$B,0)),"erro"))</f>
        <v/>
      </c>
      <c r="K3817" s="158" t="str">
        <f>IF($A3817=0,"",IFERROR(INDEX(BD_Gestão!C:C,MATCH('Banco de Dados'!$B3817,BD_Gestão!$B:$B,0)),"erro"))</f>
        <v/>
      </c>
      <c r="L3817" s="158" t="str">
        <f>IF($A3817=0,"",IFERROR(INDEX(BD_Gestão!H:H,MATCH('Banco de Dados'!$B3817,BD_Gestão!$B:$B,0)),"erro"))</f>
        <v/>
      </c>
      <c r="M3817" s="161" t="str">
        <f>IF($A3817=0,"",IFERROR(INDEX(BD_Gestão!F:F,MATCH('Banco de Dados'!$B3817,BD_Gestão!$B:$B,0)),"erro"))</f>
        <v/>
      </c>
      <c r="N3817" s="161" t="str">
        <f>IF($A3817=0,"",IFERROR(INDEX(BD_Gestão!J:J,MATCH('Banco de Dados'!$B3817,BD_Gestão!$B:$B,0)),"erro"))</f>
        <v/>
      </c>
      <c r="O3817" s="164" t="str">
        <f>IF($A3817=0,"",IFERROR(INDEX(BD_Gestão!K:K,MATCH('Banco de Dados'!$B3817,BD_Gestão!$B:$B,0)),"erro"))</f>
        <v/>
      </c>
      <c r="P3817" s="169" t="str">
        <f t="shared" si="238"/>
        <v/>
      </c>
      <c r="Q3817" s="170" t="str">
        <f t="shared" si="239"/>
        <v/>
      </c>
      <c r="R3817" s="163" t="e">
        <f t="shared" si="236"/>
        <v>#VALUE!</v>
      </c>
      <c r="S3817" s="163" t="e">
        <f t="shared" si="237"/>
        <v>#VALUE!</v>
      </c>
      <c r="T3817" s="163" t="e">
        <f>INDEX(Controle!O:O,MATCH('Banco de Dados'!A3817,Controle!M:M,0))*E3817/100</f>
        <v>#N/A</v>
      </c>
    </row>
    <row r="3818" spans="1:20" hidden="1" x14ac:dyDescent="0.2">
      <c r="A3818" s="158">
        <f>BD_TS!A3817</f>
        <v>0</v>
      </c>
      <c r="B3818" s="158" t="str">
        <f>SUBSTITUTE(SUBSTITUTE(BD_TS!D3817," ",""),"-","/")</f>
        <v/>
      </c>
      <c r="C3818" s="158">
        <f>BD_TS!E3817</f>
        <v>0</v>
      </c>
      <c r="D3818" s="159">
        <f>BD_TS!F3817</f>
        <v>0</v>
      </c>
      <c r="E3818" s="160">
        <f>BD_TS!B3817</f>
        <v>0</v>
      </c>
      <c r="F3818" s="161">
        <f>BD_TS!C3817</f>
        <v>0</v>
      </c>
      <c r="G3818" s="187">
        <f>BD_TS!H3817</f>
        <v>0</v>
      </c>
      <c r="H3818" s="158" t="str">
        <f>IF($A3818=0,"",IFERROR(INDEX(BD_Gestão!A:A,MATCH('Banco de Dados'!$B3818,BD_Gestão!$B:$B,0)),"erro"))</f>
        <v/>
      </c>
      <c r="I3818" s="162" t="str">
        <f>IF($A3818=0,"",IFERROR(INDEX(BD_Gestão!E:E,MATCH('Banco de Dados'!$B3818,BD_Gestão!$B:$B,0)),"erro"))</f>
        <v/>
      </c>
      <c r="J3818" s="186" t="str">
        <f>IF($A3818=0,"",IFERROR(INDEX(BD_Gestão!B:B,MATCH('Banco de Dados'!$B3818,BD_Gestão!$B:$B,0)),"erro"))</f>
        <v/>
      </c>
      <c r="K3818" s="158" t="str">
        <f>IF($A3818=0,"",IFERROR(INDEX(BD_Gestão!C:C,MATCH('Banco de Dados'!$B3818,BD_Gestão!$B:$B,0)),"erro"))</f>
        <v/>
      </c>
      <c r="L3818" s="158" t="str">
        <f>IF($A3818=0,"",IFERROR(INDEX(BD_Gestão!H:H,MATCH('Banco de Dados'!$B3818,BD_Gestão!$B:$B,0)),"erro"))</f>
        <v/>
      </c>
      <c r="M3818" s="161" t="str">
        <f>IF($A3818=0,"",IFERROR(INDEX(BD_Gestão!F:F,MATCH('Banco de Dados'!$B3818,BD_Gestão!$B:$B,0)),"erro"))</f>
        <v/>
      </c>
      <c r="N3818" s="161" t="str">
        <f>IF($A3818=0,"",IFERROR(INDEX(BD_Gestão!J:J,MATCH('Banco de Dados'!$B3818,BD_Gestão!$B:$B,0)),"erro"))</f>
        <v/>
      </c>
      <c r="O3818" s="164" t="str">
        <f>IF($A3818=0,"",IFERROR(INDEX(BD_Gestão!K:K,MATCH('Banco de Dados'!$B3818,BD_Gestão!$B:$B,0)),"erro"))</f>
        <v/>
      </c>
      <c r="P3818" s="169" t="str">
        <f t="shared" si="238"/>
        <v/>
      </c>
      <c r="Q3818" s="170" t="str">
        <f t="shared" si="239"/>
        <v/>
      </c>
      <c r="R3818" s="163" t="e">
        <f t="shared" si="236"/>
        <v>#VALUE!</v>
      </c>
      <c r="S3818" s="163" t="e">
        <f t="shared" si="237"/>
        <v>#VALUE!</v>
      </c>
      <c r="T3818" s="163" t="e">
        <f>INDEX(Controle!O:O,MATCH('Banco de Dados'!A3818,Controle!M:M,0))*E3818/100</f>
        <v>#N/A</v>
      </c>
    </row>
    <row r="3819" spans="1:20" hidden="1" x14ac:dyDescent="0.2">
      <c r="A3819" s="158">
        <f>BD_TS!A3818</f>
        <v>0</v>
      </c>
      <c r="B3819" s="158" t="str">
        <f>SUBSTITUTE(SUBSTITUTE(BD_TS!D3818," ",""),"-","/")</f>
        <v/>
      </c>
      <c r="C3819" s="158">
        <f>BD_TS!E3818</f>
        <v>0</v>
      </c>
      <c r="D3819" s="159">
        <f>BD_TS!F3818</f>
        <v>0</v>
      </c>
      <c r="E3819" s="160">
        <f>BD_TS!B3818</f>
        <v>0</v>
      </c>
      <c r="F3819" s="161">
        <f>BD_TS!C3818</f>
        <v>0</v>
      </c>
      <c r="G3819" s="187">
        <f>BD_TS!H3818</f>
        <v>0</v>
      </c>
      <c r="H3819" s="158" t="str">
        <f>IF($A3819=0,"",IFERROR(INDEX(BD_Gestão!A:A,MATCH('Banco de Dados'!$B3819,BD_Gestão!$B:$B,0)),"erro"))</f>
        <v/>
      </c>
      <c r="I3819" s="162" t="str">
        <f>IF($A3819=0,"",IFERROR(INDEX(BD_Gestão!E:E,MATCH('Banco de Dados'!$B3819,BD_Gestão!$B:$B,0)),"erro"))</f>
        <v/>
      </c>
      <c r="J3819" s="186" t="str">
        <f>IF($A3819=0,"",IFERROR(INDEX(BD_Gestão!B:B,MATCH('Banco de Dados'!$B3819,BD_Gestão!$B:$B,0)),"erro"))</f>
        <v/>
      </c>
      <c r="K3819" s="158" t="str">
        <f>IF($A3819=0,"",IFERROR(INDEX(BD_Gestão!C:C,MATCH('Banco de Dados'!$B3819,BD_Gestão!$B:$B,0)),"erro"))</f>
        <v/>
      </c>
      <c r="L3819" s="158" t="str">
        <f>IF($A3819=0,"",IFERROR(INDEX(BD_Gestão!H:H,MATCH('Banco de Dados'!$B3819,BD_Gestão!$B:$B,0)),"erro"))</f>
        <v/>
      </c>
      <c r="M3819" s="161" t="str">
        <f>IF($A3819=0,"",IFERROR(INDEX(BD_Gestão!F:F,MATCH('Banco de Dados'!$B3819,BD_Gestão!$B:$B,0)),"erro"))</f>
        <v/>
      </c>
      <c r="N3819" s="161" t="str">
        <f>IF($A3819=0,"",IFERROR(INDEX(BD_Gestão!J:J,MATCH('Banco de Dados'!$B3819,BD_Gestão!$B:$B,0)),"erro"))</f>
        <v/>
      </c>
      <c r="O3819" s="164" t="str">
        <f>IF($A3819=0,"",IFERROR(INDEX(BD_Gestão!K:K,MATCH('Banco de Dados'!$B3819,BD_Gestão!$B:$B,0)),"erro"))</f>
        <v/>
      </c>
      <c r="P3819" s="169" t="str">
        <f t="shared" si="238"/>
        <v/>
      </c>
      <c r="Q3819" s="170" t="str">
        <f t="shared" si="239"/>
        <v/>
      </c>
      <c r="R3819" s="163" t="e">
        <f t="shared" si="236"/>
        <v>#VALUE!</v>
      </c>
      <c r="S3819" s="163" t="e">
        <f t="shared" si="237"/>
        <v>#VALUE!</v>
      </c>
      <c r="T3819" s="163" t="e">
        <f>INDEX(Controle!O:O,MATCH('Banco de Dados'!A3819,Controle!M:M,0))*E3819/100</f>
        <v>#N/A</v>
      </c>
    </row>
    <row r="3820" spans="1:20" hidden="1" x14ac:dyDescent="0.2">
      <c r="A3820" s="158">
        <f>BD_TS!A3819</f>
        <v>0</v>
      </c>
      <c r="B3820" s="158" t="str">
        <f>SUBSTITUTE(SUBSTITUTE(BD_TS!D3819," ",""),"-","/")</f>
        <v/>
      </c>
      <c r="C3820" s="158">
        <f>BD_TS!E3819</f>
        <v>0</v>
      </c>
      <c r="D3820" s="159">
        <f>BD_TS!F3819</f>
        <v>0</v>
      </c>
      <c r="E3820" s="160">
        <f>BD_TS!B3819</f>
        <v>0</v>
      </c>
      <c r="F3820" s="161">
        <f>BD_TS!C3819</f>
        <v>0</v>
      </c>
      <c r="G3820" s="187">
        <f>BD_TS!H3819</f>
        <v>0</v>
      </c>
      <c r="H3820" s="158" t="str">
        <f>IF($A3820=0,"",IFERROR(INDEX(BD_Gestão!A:A,MATCH('Banco de Dados'!$B3820,BD_Gestão!$B:$B,0)),"erro"))</f>
        <v/>
      </c>
      <c r="I3820" s="162" t="str">
        <f>IF($A3820=0,"",IFERROR(INDEX(BD_Gestão!E:E,MATCH('Banco de Dados'!$B3820,BD_Gestão!$B:$B,0)),"erro"))</f>
        <v/>
      </c>
      <c r="J3820" s="186" t="str">
        <f>IF($A3820=0,"",IFERROR(INDEX(BD_Gestão!B:B,MATCH('Banco de Dados'!$B3820,BD_Gestão!$B:$B,0)),"erro"))</f>
        <v/>
      </c>
      <c r="K3820" s="158" t="str">
        <f>IF($A3820=0,"",IFERROR(INDEX(BD_Gestão!C:C,MATCH('Banco de Dados'!$B3820,BD_Gestão!$B:$B,0)),"erro"))</f>
        <v/>
      </c>
      <c r="L3820" s="158" t="str">
        <f>IF($A3820=0,"",IFERROR(INDEX(BD_Gestão!H:H,MATCH('Banco de Dados'!$B3820,BD_Gestão!$B:$B,0)),"erro"))</f>
        <v/>
      </c>
      <c r="M3820" s="161" t="str">
        <f>IF($A3820=0,"",IFERROR(INDEX(BD_Gestão!F:F,MATCH('Banco de Dados'!$B3820,BD_Gestão!$B:$B,0)),"erro"))</f>
        <v/>
      </c>
      <c r="N3820" s="161" t="str">
        <f>IF($A3820=0,"",IFERROR(INDEX(BD_Gestão!J:J,MATCH('Banco de Dados'!$B3820,BD_Gestão!$B:$B,0)),"erro"))</f>
        <v/>
      </c>
      <c r="O3820" s="164" t="str">
        <f>IF($A3820=0,"",IFERROR(INDEX(BD_Gestão!K:K,MATCH('Banco de Dados'!$B3820,BD_Gestão!$B:$B,0)),"erro"))</f>
        <v/>
      </c>
      <c r="P3820" s="169" t="str">
        <f t="shared" si="238"/>
        <v/>
      </c>
      <c r="Q3820" s="170" t="str">
        <f t="shared" si="239"/>
        <v/>
      </c>
      <c r="R3820" s="163" t="e">
        <f t="shared" si="236"/>
        <v>#VALUE!</v>
      </c>
      <c r="S3820" s="163" t="e">
        <f t="shared" si="237"/>
        <v>#VALUE!</v>
      </c>
      <c r="T3820" s="163" t="e">
        <f>INDEX(Controle!O:O,MATCH('Banco de Dados'!A3820,Controle!M:M,0))*E3820/100</f>
        <v>#N/A</v>
      </c>
    </row>
    <row r="3821" spans="1:20" hidden="1" x14ac:dyDescent="0.2">
      <c r="A3821" s="158">
        <f>BD_TS!A3820</f>
        <v>0</v>
      </c>
      <c r="B3821" s="158" t="str">
        <f>SUBSTITUTE(SUBSTITUTE(BD_TS!D3820," ",""),"-","/")</f>
        <v/>
      </c>
      <c r="C3821" s="158">
        <f>BD_TS!E3820</f>
        <v>0</v>
      </c>
      <c r="D3821" s="159">
        <f>BD_TS!F3820</f>
        <v>0</v>
      </c>
      <c r="E3821" s="160">
        <f>BD_TS!B3820</f>
        <v>0</v>
      </c>
      <c r="F3821" s="161">
        <f>BD_TS!C3820</f>
        <v>0</v>
      </c>
      <c r="G3821" s="187">
        <f>BD_TS!H3820</f>
        <v>0</v>
      </c>
      <c r="H3821" s="158" t="str">
        <f>IF($A3821=0,"",IFERROR(INDEX(BD_Gestão!A:A,MATCH('Banco de Dados'!$B3821,BD_Gestão!$B:$B,0)),"erro"))</f>
        <v/>
      </c>
      <c r="I3821" s="162" t="str">
        <f>IF($A3821=0,"",IFERROR(INDEX(BD_Gestão!E:E,MATCH('Banco de Dados'!$B3821,BD_Gestão!$B:$B,0)),"erro"))</f>
        <v/>
      </c>
      <c r="J3821" s="186" t="str">
        <f>IF($A3821=0,"",IFERROR(INDEX(BD_Gestão!B:B,MATCH('Banco de Dados'!$B3821,BD_Gestão!$B:$B,0)),"erro"))</f>
        <v/>
      </c>
      <c r="K3821" s="158" t="str">
        <f>IF($A3821=0,"",IFERROR(INDEX(BD_Gestão!C:C,MATCH('Banco de Dados'!$B3821,BD_Gestão!$B:$B,0)),"erro"))</f>
        <v/>
      </c>
      <c r="L3821" s="158" t="str">
        <f>IF($A3821=0,"",IFERROR(INDEX(BD_Gestão!H:H,MATCH('Banco de Dados'!$B3821,BD_Gestão!$B:$B,0)),"erro"))</f>
        <v/>
      </c>
      <c r="M3821" s="161" t="str">
        <f>IF($A3821=0,"",IFERROR(INDEX(BD_Gestão!F:F,MATCH('Banco de Dados'!$B3821,BD_Gestão!$B:$B,0)),"erro"))</f>
        <v/>
      </c>
      <c r="N3821" s="161" t="str">
        <f>IF($A3821=0,"",IFERROR(INDEX(BD_Gestão!J:J,MATCH('Banco de Dados'!$B3821,BD_Gestão!$B:$B,0)),"erro"))</f>
        <v/>
      </c>
      <c r="O3821" s="164" t="str">
        <f>IF($A3821=0,"",IFERROR(INDEX(BD_Gestão!K:K,MATCH('Banco de Dados'!$B3821,BD_Gestão!$B:$B,0)),"erro"))</f>
        <v/>
      </c>
      <c r="P3821" s="169" t="str">
        <f t="shared" si="238"/>
        <v/>
      </c>
      <c r="Q3821" s="170" t="str">
        <f t="shared" si="239"/>
        <v/>
      </c>
      <c r="R3821" s="163" t="e">
        <f t="shared" si="236"/>
        <v>#VALUE!</v>
      </c>
      <c r="S3821" s="163" t="e">
        <f t="shared" si="237"/>
        <v>#VALUE!</v>
      </c>
      <c r="T3821" s="163" t="e">
        <f>INDEX(Controle!O:O,MATCH('Banco de Dados'!A3821,Controle!M:M,0))*E3821/100</f>
        <v>#N/A</v>
      </c>
    </row>
    <row r="3822" spans="1:20" hidden="1" x14ac:dyDescent="0.2">
      <c r="A3822" s="158">
        <f>BD_TS!A3821</f>
        <v>0</v>
      </c>
      <c r="B3822" s="158" t="str">
        <f>SUBSTITUTE(SUBSTITUTE(BD_TS!D3821," ",""),"-","/")</f>
        <v/>
      </c>
      <c r="C3822" s="158">
        <f>BD_TS!E3821</f>
        <v>0</v>
      </c>
      <c r="D3822" s="159">
        <f>BD_TS!F3821</f>
        <v>0</v>
      </c>
      <c r="E3822" s="160">
        <f>BD_TS!B3821</f>
        <v>0</v>
      </c>
      <c r="F3822" s="161">
        <f>BD_TS!C3821</f>
        <v>0</v>
      </c>
      <c r="G3822" s="187">
        <f>BD_TS!H3821</f>
        <v>0</v>
      </c>
      <c r="H3822" s="158" t="str">
        <f>IF($A3822=0,"",IFERROR(INDEX(BD_Gestão!A:A,MATCH('Banco de Dados'!$B3822,BD_Gestão!$B:$B,0)),"erro"))</f>
        <v/>
      </c>
      <c r="I3822" s="162" t="str">
        <f>IF($A3822=0,"",IFERROR(INDEX(BD_Gestão!E:E,MATCH('Banco de Dados'!$B3822,BD_Gestão!$B:$B,0)),"erro"))</f>
        <v/>
      </c>
      <c r="J3822" s="186" t="str">
        <f>IF($A3822=0,"",IFERROR(INDEX(BD_Gestão!B:B,MATCH('Banco de Dados'!$B3822,BD_Gestão!$B:$B,0)),"erro"))</f>
        <v/>
      </c>
      <c r="K3822" s="158" t="str">
        <f>IF($A3822=0,"",IFERROR(INDEX(BD_Gestão!C:C,MATCH('Banco de Dados'!$B3822,BD_Gestão!$B:$B,0)),"erro"))</f>
        <v/>
      </c>
      <c r="L3822" s="158" t="str">
        <f>IF($A3822=0,"",IFERROR(INDEX(BD_Gestão!H:H,MATCH('Banco de Dados'!$B3822,BD_Gestão!$B:$B,0)),"erro"))</f>
        <v/>
      </c>
      <c r="M3822" s="161" t="str">
        <f>IF($A3822=0,"",IFERROR(INDEX(BD_Gestão!F:F,MATCH('Banco de Dados'!$B3822,BD_Gestão!$B:$B,0)),"erro"))</f>
        <v/>
      </c>
      <c r="N3822" s="161" t="str">
        <f>IF($A3822=0,"",IFERROR(INDEX(BD_Gestão!J:J,MATCH('Banco de Dados'!$B3822,BD_Gestão!$B:$B,0)),"erro"))</f>
        <v/>
      </c>
      <c r="O3822" s="164" t="str">
        <f>IF($A3822=0,"",IFERROR(INDEX(BD_Gestão!K:K,MATCH('Banco de Dados'!$B3822,BD_Gestão!$B:$B,0)),"erro"))</f>
        <v/>
      </c>
      <c r="P3822" s="169" t="str">
        <f t="shared" si="238"/>
        <v/>
      </c>
      <c r="Q3822" s="170" t="str">
        <f t="shared" si="239"/>
        <v/>
      </c>
      <c r="R3822" s="163" t="e">
        <f t="shared" si="236"/>
        <v>#VALUE!</v>
      </c>
      <c r="S3822" s="163" t="e">
        <f t="shared" si="237"/>
        <v>#VALUE!</v>
      </c>
      <c r="T3822" s="163" t="e">
        <f>INDEX(Controle!O:O,MATCH('Banco de Dados'!A3822,Controle!M:M,0))*E3822/100</f>
        <v>#N/A</v>
      </c>
    </row>
    <row r="3823" spans="1:20" hidden="1" x14ac:dyDescent="0.2">
      <c r="A3823" s="158">
        <f>BD_TS!A3822</f>
        <v>0</v>
      </c>
      <c r="B3823" s="158" t="str">
        <f>SUBSTITUTE(SUBSTITUTE(BD_TS!D3822," ",""),"-","/")</f>
        <v/>
      </c>
      <c r="C3823" s="158">
        <f>BD_TS!E3822</f>
        <v>0</v>
      </c>
      <c r="D3823" s="159">
        <f>BD_TS!F3822</f>
        <v>0</v>
      </c>
      <c r="E3823" s="160">
        <f>BD_TS!B3822</f>
        <v>0</v>
      </c>
      <c r="F3823" s="161">
        <f>BD_TS!C3822</f>
        <v>0</v>
      </c>
      <c r="G3823" s="187">
        <f>BD_TS!H3822</f>
        <v>0</v>
      </c>
      <c r="H3823" s="158" t="str">
        <f>IF($A3823=0,"",IFERROR(INDEX(BD_Gestão!A:A,MATCH('Banco de Dados'!$B3823,BD_Gestão!$B:$B,0)),"erro"))</f>
        <v/>
      </c>
      <c r="I3823" s="162" t="str">
        <f>IF($A3823=0,"",IFERROR(INDEX(BD_Gestão!E:E,MATCH('Banco de Dados'!$B3823,BD_Gestão!$B:$B,0)),"erro"))</f>
        <v/>
      </c>
      <c r="J3823" s="186" t="str">
        <f>IF($A3823=0,"",IFERROR(INDEX(BD_Gestão!B:B,MATCH('Banco de Dados'!$B3823,BD_Gestão!$B:$B,0)),"erro"))</f>
        <v/>
      </c>
      <c r="K3823" s="158" t="str">
        <f>IF($A3823=0,"",IFERROR(INDEX(BD_Gestão!C:C,MATCH('Banco de Dados'!$B3823,BD_Gestão!$B:$B,0)),"erro"))</f>
        <v/>
      </c>
      <c r="L3823" s="158" t="str">
        <f>IF($A3823=0,"",IFERROR(INDEX(BD_Gestão!H:H,MATCH('Banco de Dados'!$B3823,BD_Gestão!$B:$B,0)),"erro"))</f>
        <v/>
      </c>
      <c r="M3823" s="161" t="str">
        <f>IF($A3823=0,"",IFERROR(INDEX(BD_Gestão!F:F,MATCH('Banco de Dados'!$B3823,BD_Gestão!$B:$B,0)),"erro"))</f>
        <v/>
      </c>
      <c r="N3823" s="161" t="str">
        <f>IF($A3823=0,"",IFERROR(INDEX(BD_Gestão!J:J,MATCH('Banco de Dados'!$B3823,BD_Gestão!$B:$B,0)),"erro"))</f>
        <v/>
      </c>
      <c r="O3823" s="164" t="str">
        <f>IF($A3823=0,"",IFERROR(INDEX(BD_Gestão!K:K,MATCH('Banco de Dados'!$B3823,BD_Gestão!$B:$B,0)),"erro"))</f>
        <v/>
      </c>
      <c r="P3823" s="169" t="str">
        <f t="shared" si="238"/>
        <v/>
      </c>
      <c r="Q3823" s="170" t="str">
        <f t="shared" si="239"/>
        <v/>
      </c>
      <c r="R3823" s="163" t="e">
        <f t="shared" si="236"/>
        <v>#VALUE!</v>
      </c>
      <c r="S3823" s="163" t="e">
        <f t="shared" si="237"/>
        <v>#VALUE!</v>
      </c>
      <c r="T3823" s="163" t="e">
        <f>INDEX(Controle!O:O,MATCH('Banco de Dados'!A3823,Controle!M:M,0))*E3823/100</f>
        <v>#N/A</v>
      </c>
    </row>
    <row r="3824" spans="1:20" hidden="1" x14ac:dyDescent="0.2">
      <c r="A3824" s="158">
        <f>BD_TS!A3823</f>
        <v>0</v>
      </c>
      <c r="B3824" s="158" t="str">
        <f>SUBSTITUTE(SUBSTITUTE(BD_TS!D3823," ",""),"-","/")</f>
        <v/>
      </c>
      <c r="C3824" s="158">
        <f>BD_TS!E3823</f>
        <v>0</v>
      </c>
      <c r="D3824" s="159">
        <f>BD_TS!F3823</f>
        <v>0</v>
      </c>
      <c r="E3824" s="160">
        <f>BD_TS!B3823</f>
        <v>0</v>
      </c>
      <c r="F3824" s="161">
        <f>BD_TS!C3823</f>
        <v>0</v>
      </c>
      <c r="G3824" s="187">
        <f>BD_TS!H3823</f>
        <v>0</v>
      </c>
      <c r="H3824" s="158" t="str">
        <f>IF($A3824=0,"",IFERROR(INDEX(BD_Gestão!A:A,MATCH('Banco de Dados'!$B3824,BD_Gestão!$B:$B,0)),"erro"))</f>
        <v/>
      </c>
      <c r="I3824" s="162" t="str">
        <f>IF($A3824=0,"",IFERROR(INDEX(BD_Gestão!E:E,MATCH('Banco de Dados'!$B3824,BD_Gestão!$B:$B,0)),"erro"))</f>
        <v/>
      </c>
      <c r="J3824" s="186" t="str">
        <f>IF($A3824=0,"",IFERROR(INDEX(BD_Gestão!B:B,MATCH('Banco de Dados'!$B3824,BD_Gestão!$B:$B,0)),"erro"))</f>
        <v/>
      </c>
      <c r="K3824" s="158" t="str">
        <f>IF($A3824=0,"",IFERROR(INDEX(BD_Gestão!C:C,MATCH('Banco de Dados'!$B3824,BD_Gestão!$B:$B,0)),"erro"))</f>
        <v/>
      </c>
      <c r="L3824" s="158" t="str">
        <f>IF($A3824=0,"",IFERROR(INDEX(BD_Gestão!H:H,MATCH('Banco de Dados'!$B3824,BD_Gestão!$B:$B,0)),"erro"))</f>
        <v/>
      </c>
      <c r="M3824" s="161" t="str">
        <f>IF($A3824=0,"",IFERROR(INDEX(BD_Gestão!F:F,MATCH('Banco de Dados'!$B3824,BD_Gestão!$B:$B,0)),"erro"))</f>
        <v/>
      </c>
      <c r="N3824" s="161" t="str">
        <f>IF($A3824=0,"",IFERROR(INDEX(BD_Gestão!J:J,MATCH('Banco de Dados'!$B3824,BD_Gestão!$B:$B,0)),"erro"))</f>
        <v/>
      </c>
      <c r="O3824" s="164" t="str">
        <f>IF($A3824=0,"",IFERROR(INDEX(BD_Gestão!K:K,MATCH('Banco de Dados'!$B3824,BD_Gestão!$B:$B,0)),"erro"))</f>
        <v/>
      </c>
      <c r="P3824" s="169" t="str">
        <f t="shared" si="238"/>
        <v/>
      </c>
      <c r="Q3824" s="170" t="str">
        <f t="shared" si="239"/>
        <v/>
      </c>
      <c r="R3824" s="163" t="e">
        <f t="shared" si="236"/>
        <v>#VALUE!</v>
      </c>
      <c r="S3824" s="163" t="e">
        <f t="shared" si="237"/>
        <v>#VALUE!</v>
      </c>
      <c r="T3824" s="163" t="e">
        <f>INDEX(Controle!O:O,MATCH('Banco de Dados'!A3824,Controle!M:M,0))*E3824/100</f>
        <v>#N/A</v>
      </c>
    </row>
    <row r="3825" spans="1:20" hidden="1" x14ac:dyDescent="0.2">
      <c r="A3825" s="158">
        <f>BD_TS!A3824</f>
        <v>0</v>
      </c>
      <c r="B3825" s="158" t="str">
        <f>SUBSTITUTE(SUBSTITUTE(BD_TS!D3824," ",""),"-","/")</f>
        <v/>
      </c>
      <c r="C3825" s="158">
        <f>BD_TS!E3824</f>
        <v>0</v>
      </c>
      <c r="D3825" s="159">
        <f>BD_TS!F3824</f>
        <v>0</v>
      </c>
      <c r="E3825" s="160">
        <f>BD_TS!B3824</f>
        <v>0</v>
      </c>
      <c r="F3825" s="161">
        <f>BD_TS!C3824</f>
        <v>0</v>
      </c>
      <c r="G3825" s="187">
        <f>BD_TS!H3824</f>
        <v>0</v>
      </c>
      <c r="H3825" s="158" t="str">
        <f>IF($A3825=0,"",IFERROR(INDEX(BD_Gestão!A:A,MATCH('Banco de Dados'!$B3825,BD_Gestão!$B:$B,0)),"erro"))</f>
        <v/>
      </c>
      <c r="I3825" s="162" t="str">
        <f>IF($A3825=0,"",IFERROR(INDEX(BD_Gestão!E:E,MATCH('Banco de Dados'!$B3825,BD_Gestão!$B:$B,0)),"erro"))</f>
        <v/>
      </c>
      <c r="J3825" s="186" t="str">
        <f>IF($A3825=0,"",IFERROR(INDEX(BD_Gestão!B:B,MATCH('Banco de Dados'!$B3825,BD_Gestão!$B:$B,0)),"erro"))</f>
        <v/>
      </c>
      <c r="K3825" s="158" t="str">
        <f>IF($A3825=0,"",IFERROR(INDEX(BD_Gestão!C:C,MATCH('Banco de Dados'!$B3825,BD_Gestão!$B:$B,0)),"erro"))</f>
        <v/>
      </c>
      <c r="L3825" s="158" t="str">
        <f>IF($A3825=0,"",IFERROR(INDEX(BD_Gestão!H:H,MATCH('Banco de Dados'!$B3825,BD_Gestão!$B:$B,0)),"erro"))</f>
        <v/>
      </c>
      <c r="M3825" s="161" t="str">
        <f>IF($A3825=0,"",IFERROR(INDEX(BD_Gestão!F:F,MATCH('Banco de Dados'!$B3825,BD_Gestão!$B:$B,0)),"erro"))</f>
        <v/>
      </c>
      <c r="N3825" s="161" t="str">
        <f>IF($A3825=0,"",IFERROR(INDEX(BD_Gestão!J:J,MATCH('Banco de Dados'!$B3825,BD_Gestão!$B:$B,0)),"erro"))</f>
        <v/>
      </c>
      <c r="O3825" s="164" t="str">
        <f>IF($A3825=0,"",IFERROR(INDEX(BD_Gestão!K:K,MATCH('Banco de Dados'!$B3825,BD_Gestão!$B:$B,0)),"erro"))</f>
        <v/>
      </c>
      <c r="P3825" s="169" t="str">
        <f t="shared" si="238"/>
        <v/>
      </c>
      <c r="Q3825" s="170" t="str">
        <f t="shared" si="239"/>
        <v/>
      </c>
      <c r="R3825" s="163" t="e">
        <f t="shared" si="236"/>
        <v>#VALUE!</v>
      </c>
      <c r="S3825" s="163" t="e">
        <f t="shared" si="237"/>
        <v>#VALUE!</v>
      </c>
      <c r="T3825" s="163" t="e">
        <f>INDEX(Controle!O:O,MATCH('Banco de Dados'!A3825,Controle!M:M,0))*E3825/100</f>
        <v>#N/A</v>
      </c>
    </row>
    <row r="3826" spans="1:20" hidden="1" x14ac:dyDescent="0.2">
      <c r="A3826" s="158">
        <f>BD_TS!A3825</f>
        <v>0</v>
      </c>
      <c r="B3826" s="158" t="str">
        <f>SUBSTITUTE(SUBSTITUTE(BD_TS!D3825," ",""),"-","/")</f>
        <v/>
      </c>
      <c r="C3826" s="158">
        <f>BD_TS!E3825</f>
        <v>0</v>
      </c>
      <c r="D3826" s="159">
        <f>BD_TS!F3825</f>
        <v>0</v>
      </c>
      <c r="E3826" s="160">
        <f>BD_TS!B3825</f>
        <v>0</v>
      </c>
      <c r="F3826" s="161">
        <f>BD_TS!C3825</f>
        <v>0</v>
      </c>
      <c r="G3826" s="187">
        <f>BD_TS!H3825</f>
        <v>0</v>
      </c>
      <c r="H3826" s="158" t="str">
        <f>IF($A3826=0,"",IFERROR(INDEX(BD_Gestão!A:A,MATCH('Banco de Dados'!$B3826,BD_Gestão!$B:$B,0)),"erro"))</f>
        <v/>
      </c>
      <c r="I3826" s="162" t="str">
        <f>IF($A3826=0,"",IFERROR(INDEX(BD_Gestão!E:E,MATCH('Banco de Dados'!$B3826,BD_Gestão!$B:$B,0)),"erro"))</f>
        <v/>
      </c>
      <c r="J3826" s="186" t="str">
        <f>IF($A3826=0,"",IFERROR(INDEX(BD_Gestão!B:B,MATCH('Banco de Dados'!$B3826,BD_Gestão!$B:$B,0)),"erro"))</f>
        <v/>
      </c>
      <c r="K3826" s="158" t="str">
        <f>IF($A3826=0,"",IFERROR(INDEX(BD_Gestão!C:C,MATCH('Banco de Dados'!$B3826,BD_Gestão!$B:$B,0)),"erro"))</f>
        <v/>
      </c>
      <c r="L3826" s="158" t="str">
        <f>IF($A3826=0,"",IFERROR(INDEX(BD_Gestão!H:H,MATCH('Banco de Dados'!$B3826,BD_Gestão!$B:$B,0)),"erro"))</f>
        <v/>
      </c>
      <c r="M3826" s="161" t="str">
        <f>IF($A3826=0,"",IFERROR(INDEX(BD_Gestão!F:F,MATCH('Banco de Dados'!$B3826,BD_Gestão!$B:$B,0)),"erro"))</f>
        <v/>
      </c>
      <c r="N3826" s="161" t="str">
        <f>IF($A3826=0,"",IFERROR(INDEX(BD_Gestão!J:J,MATCH('Banco de Dados'!$B3826,BD_Gestão!$B:$B,0)),"erro"))</f>
        <v/>
      </c>
      <c r="O3826" s="164" t="str">
        <f>IF($A3826=0,"",IFERROR(INDEX(BD_Gestão!K:K,MATCH('Banco de Dados'!$B3826,BD_Gestão!$B:$B,0)),"erro"))</f>
        <v/>
      </c>
      <c r="P3826" s="169" t="str">
        <f t="shared" si="238"/>
        <v/>
      </c>
      <c r="Q3826" s="170" t="str">
        <f t="shared" si="239"/>
        <v/>
      </c>
      <c r="R3826" s="163" t="e">
        <f t="shared" si="236"/>
        <v>#VALUE!</v>
      </c>
      <c r="S3826" s="163" t="e">
        <f t="shared" si="237"/>
        <v>#VALUE!</v>
      </c>
      <c r="T3826" s="163" t="e">
        <f>INDEX(Controle!O:O,MATCH('Banco de Dados'!A3826,Controle!M:M,0))*E3826/100</f>
        <v>#N/A</v>
      </c>
    </row>
    <row r="3827" spans="1:20" hidden="1" x14ac:dyDescent="0.2">
      <c r="A3827" s="158">
        <f>BD_TS!A3826</f>
        <v>0</v>
      </c>
      <c r="B3827" s="158" t="str">
        <f>SUBSTITUTE(SUBSTITUTE(BD_TS!D3826," ",""),"-","/")</f>
        <v/>
      </c>
      <c r="C3827" s="158">
        <f>BD_TS!E3826</f>
        <v>0</v>
      </c>
      <c r="D3827" s="159">
        <f>BD_TS!F3826</f>
        <v>0</v>
      </c>
      <c r="E3827" s="160">
        <f>BD_TS!B3826</f>
        <v>0</v>
      </c>
      <c r="F3827" s="161">
        <f>BD_TS!C3826</f>
        <v>0</v>
      </c>
      <c r="G3827" s="187">
        <f>BD_TS!H3826</f>
        <v>0</v>
      </c>
      <c r="H3827" s="158" t="str">
        <f>IF($A3827=0,"",IFERROR(INDEX(BD_Gestão!A:A,MATCH('Banco de Dados'!$B3827,BD_Gestão!$B:$B,0)),"erro"))</f>
        <v/>
      </c>
      <c r="I3827" s="162" t="str">
        <f>IF($A3827=0,"",IFERROR(INDEX(BD_Gestão!E:E,MATCH('Banco de Dados'!$B3827,BD_Gestão!$B:$B,0)),"erro"))</f>
        <v/>
      </c>
      <c r="J3827" s="186" t="str">
        <f>IF($A3827=0,"",IFERROR(INDEX(BD_Gestão!B:B,MATCH('Banco de Dados'!$B3827,BD_Gestão!$B:$B,0)),"erro"))</f>
        <v/>
      </c>
      <c r="K3827" s="158" t="str">
        <f>IF($A3827=0,"",IFERROR(INDEX(BD_Gestão!C:C,MATCH('Banco de Dados'!$B3827,BD_Gestão!$B:$B,0)),"erro"))</f>
        <v/>
      </c>
      <c r="L3827" s="158" t="str">
        <f>IF($A3827=0,"",IFERROR(INDEX(BD_Gestão!H:H,MATCH('Banco de Dados'!$B3827,BD_Gestão!$B:$B,0)),"erro"))</f>
        <v/>
      </c>
      <c r="M3827" s="161" t="str">
        <f>IF($A3827=0,"",IFERROR(INDEX(BD_Gestão!F:F,MATCH('Banco de Dados'!$B3827,BD_Gestão!$B:$B,0)),"erro"))</f>
        <v/>
      </c>
      <c r="N3827" s="161" t="str">
        <f>IF($A3827=0,"",IFERROR(INDEX(BD_Gestão!J:J,MATCH('Banco de Dados'!$B3827,BD_Gestão!$B:$B,0)),"erro"))</f>
        <v/>
      </c>
      <c r="O3827" s="164" t="str">
        <f>IF($A3827=0,"",IFERROR(INDEX(BD_Gestão!K:K,MATCH('Banco de Dados'!$B3827,BD_Gestão!$B:$B,0)),"erro"))</f>
        <v/>
      </c>
      <c r="P3827" s="169" t="str">
        <f t="shared" si="238"/>
        <v/>
      </c>
      <c r="Q3827" s="170" t="str">
        <f t="shared" si="239"/>
        <v/>
      </c>
      <c r="R3827" s="163" t="e">
        <f t="shared" si="236"/>
        <v>#VALUE!</v>
      </c>
      <c r="S3827" s="163" t="e">
        <f t="shared" si="237"/>
        <v>#VALUE!</v>
      </c>
      <c r="T3827" s="163" t="e">
        <f>INDEX(Controle!O:O,MATCH('Banco de Dados'!A3827,Controle!M:M,0))*E3827/100</f>
        <v>#N/A</v>
      </c>
    </row>
    <row r="3828" spans="1:20" hidden="1" x14ac:dyDescent="0.2">
      <c r="A3828" s="158">
        <f>BD_TS!A3827</f>
        <v>0</v>
      </c>
      <c r="B3828" s="158" t="str">
        <f>SUBSTITUTE(SUBSTITUTE(BD_TS!D3827," ",""),"-","/")</f>
        <v/>
      </c>
      <c r="C3828" s="158">
        <f>BD_TS!E3827</f>
        <v>0</v>
      </c>
      <c r="D3828" s="159">
        <f>BD_TS!F3827</f>
        <v>0</v>
      </c>
      <c r="E3828" s="160">
        <f>BD_TS!B3827</f>
        <v>0</v>
      </c>
      <c r="F3828" s="161">
        <f>BD_TS!C3827</f>
        <v>0</v>
      </c>
      <c r="G3828" s="187">
        <f>BD_TS!H3827</f>
        <v>0</v>
      </c>
      <c r="H3828" s="158" t="str">
        <f>IF($A3828=0,"",IFERROR(INDEX(BD_Gestão!A:A,MATCH('Banco de Dados'!$B3828,BD_Gestão!$B:$B,0)),"erro"))</f>
        <v/>
      </c>
      <c r="I3828" s="162" t="str">
        <f>IF($A3828=0,"",IFERROR(INDEX(BD_Gestão!E:E,MATCH('Banco de Dados'!$B3828,BD_Gestão!$B:$B,0)),"erro"))</f>
        <v/>
      </c>
      <c r="J3828" s="186" t="str">
        <f>IF($A3828=0,"",IFERROR(INDEX(BD_Gestão!B:B,MATCH('Banco de Dados'!$B3828,BD_Gestão!$B:$B,0)),"erro"))</f>
        <v/>
      </c>
      <c r="K3828" s="158" t="str">
        <f>IF($A3828=0,"",IFERROR(INDEX(BD_Gestão!C:C,MATCH('Banco de Dados'!$B3828,BD_Gestão!$B:$B,0)),"erro"))</f>
        <v/>
      </c>
      <c r="L3828" s="158" t="str">
        <f>IF($A3828=0,"",IFERROR(INDEX(BD_Gestão!H:H,MATCH('Banco de Dados'!$B3828,BD_Gestão!$B:$B,0)),"erro"))</f>
        <v/>
      </c>
      <c r="M3828" s="161" t="str">
        <f>IF($A3828=0,"",IFERROR(INDEX(BD_Gestão!F:F,MATCH('Banco de Dados'!$B3828,BD_Gestão!$B:$B,0)),"erro"))</f>
        <v/>
      </c>
      <c r="N3828" s="161" t="str">
        <f>IF($A3828=0,"",IFERROR(INDEX(BD_Gestão!J:J,MATCH('Banco de Dados'!$B3828,BD_Gestão!$B:$B,0)),"erro"))</f>
        <v/>
      </c>
      <c r="O3828" s="164" t="str">
        <f>IF($A3828=0,"",IFERROR(INDEX(BD_Gestão!K:K,MATCH('Banco de Dados'!$B3828,BD_Gestão!$B:$B,0)),"erro"))</f>
        <v/>
      </c>
      <c r="P3828" s="169" t="str">
        <f t="shared" si="238"/>
        <v/>
      </c>
      <c r="Q3828" s="170" t="str">
        <f t="shared" si="239"/>
        <v/>
      </c>
      <c r="R3828" s="163" t="e">
        <f t="shared" si="236"/>
        <v>#VALUE!</v>
      </c>
      <c r="S3828" s="163" t="e">
        <f t="shared" si="237"/>
        <v>#VALUE!</v>
      </c>
      <c r="T3828" s="163" t="e">
        <f>INDEX(Controle!O:O,MATCH('Banco de Dados'!A3828,Controle!M:M,0))*E3828/100</f>
        <v>#N/A</v>
      </c>
    </row>
    <row r="3829" spans="1:20" hidden="1" x14ac:dyDescent="0.2">
      <c r="A3829" s="158">
        <f>BD_TS!A3828</f>
        <v>0</v>
      </c>
      <c r="B3829" s="158" t="str">
        <f>SUBSTITUTE(SUBSTITUTE(BD_TS!D3828," ",""),"-","/")</f>
        <v/>
      </c>
      <c r="C3829" s="158">
        <f>BD_TS!E3828</f>
        <v>0</v>
      </c>
      <c r="D3829" s="159">
        <f>BD_TS!F3828</f>
        <v>0</v>
      </c>
      <c r="E3829" s="160">
        <f>BD_TS!B3828</f>
        <v>0</v>
      </c>
      <c r="F3829" s="161">
        <f>BD_TS!C3828</f>
        <v>0</v>
      </c>
      <c r="G3829" s="187">
        <f>BD_TS!H3828</f>
        <v>0</v>
      </c>
      <c r="H3829" s="158" t="str">
        <f>IF($A3829=0,"",IFERROR(INDEX(BD_Gestão!A:A,MATCH('Banco de Dados'!$B3829,BD_Gestão!$B:$B,0)),"erro"))</f>
        <v/>
      </c>
      <c r="I3829" s="162" t="str">
        <f>IF($A3829=0,"",IFERROR(INDEX(BD_Gestão!E:E,MATCH('Banco de Dados'!$B3829,BD_Gestão!$B:$B,0)),"erro"))</f>
        <v/>
      </c>
      <c r="J3829" s="186" t="str">
        <f>IF($A3829=0,"",IFERROR(INDEX(BD_Gestão!B:B,MATCH('Banco de Dados'!$B3829,BD_Gestão!$B:$B,0)),"erro"))</f>
        <v/>
      </c>
      <c r="K3829" s="158" t="str">
        <f>IF($A3829=0,"",IFERROR(INDEX(BD_Gestão!C:C,MATCH('Banco de Dados'!$B3829,BD_Gestão!$B:$B,0)),"erro"))</f>
        <v/>
      </c>
      <c r="L3829" s="158" t="str">
        <f>IF($A3829=0,"",IFERROR(INDEX(BD_Gestão!H:H,MATCH('Banco de Dados'!$B3829,BD_Gestão!$B:$B,0)),"erro"))</f>
        <v/>
      </c>
      <c r="M3829" s="161" t="str">
        <f>IF($A3829=0,"",IFERROR(INDEX(BD_Gestão!F:F,MATCH('Banco de Dados'!$B3829,BD_Gestão!$B:$B,0)),"erro"))</f>
        <v/>
      </c>
      <c r="N3829" s="161" t="str">
        <f>IF($A3829=0,"",IFERROR(INDEX(BD_Gestão!J:J,MATCH('Banco de Dados'!$B3829,BD_Gestão!$B:$B,0)),"erro"))</f>
        <v/>
      </c>
      <c r="O3829" s="164" t="str">
        <f>IF($A3829=0,"",IFERROR(INDEX(BD_Gestão!K:K,MATCH('Banco de Dados'!$B3829,BD_Gestão!$B:$B,0)),"erro"))</f>
        <v/>
      </c>
      <c r="P3829" s="169" t="str">
        <f t="shared" si="238"/>
        <v/>
      </c>
      <c r="Q3829" s="170" t="str">
        <f t="shared" si="239"/>
        <v/>
      </c>
      <c r="R3829" s="163" t="e">
        <f t="shared" si="236"/>
        <v>#VALUE!</v>
      </c>
      <c r="S3829" s="163" t="e">
        <f t="shared" si="237"/>
        <v>#VALUE!</v>
      </c>
      <c r="T3829" s="163" t="e">
        <f>INDEX(Controle!O:O,MATCH('Banco de Dados'!A3829,Controle!M:M,0))*E3829/100</f>
        <v>#N/A</v>
      </c>
    </row>
    <row r="3830" spans="1:20" hidden="1" x14ac:dyDescent="0.2">
      <c r="A3830" s="158">
        <f>BD_TS!A3829</f>
        <v>0</v>
      </c>
      <c r="B3830" s="158" t="str">
        <f>SUBSTITUTE(SUBSTITUTE(BD_TS!D3829," ",""),"-","/")</f>
        <v/>
      </c>
      <c r="C3830" s="158">
        <f>BD_TS!E3829</f>
        <v>0</v>
      </c>
      <c r="D3830" s="159">
        <f>BD_TS!F3829</f>
        <v>0</v>
      </c>
      <c r="E3830" s="160">
        <f>BD_TS!B3829</f>
        <v>0</v>
      </c>
      <c r="F3830" s="161">
        <f>BD_TS!C3829</f>
        <v>0</v>
      </c>
      <c r="G3830" s="187">
        <f>BD_TS!H3829</f>
        <v>0</v>
      </c>
      <c r="H3830" s="158" t="str">
        <f>IF($A3830=0,"",IFERROR(INDEX(BD_Gestão!A:A,MATCH('Banco de Dados'!$B3830,BD_Gestão!$B:$B,0)),"erro"))</f>
        <v/>
      </c>
      <c r="I3830" s="162" t="str">
        <f>IF($A3830=0,"",IFERROR(INDEX(BD_Gestão!E:E,MATCH('Banco de Dados'!$B3830,BD_Gestão!$B:$B,0)),"erro"))</f>
        <v/>
      </c>
      <c r="J3830" s="186" t="str">
        <f>IF($A3830=0,"",IFERROR(INDEX(BD_Gestão!B:B,MATCH('Banco de Dados'!$B3830,BD_Gestão!$B:$B,0)),"erro"))</f>
        <v/>
      </c>
      <c r="K3830" s="158" t="str">
        <f>IF($A3830=0,"",IFERROR(INDEX(BD_Gestão!C:C,MATCH('Banco de Dados'!$B3830,BD_Gestão!$B:$B,0)),"erro"))</f>
        <v/>
      </c>
      <c r="L3830" s="158" t="str">
        <f>IF($A3830=0,"",IFERROR(INDEX(BD_Gestão!H:H,MATCH('Banco de Dados'!$B3830,BD_Gestão!$B:$B,0)),"erro"))</f>
        <v/>
      </c>
      <c r="M3830" s="161" t="str">
        <f>IF($A3830=0,"",IFERROR(INDEX(BD_Gestão!F:F,MATCH('Banco de Dados'!$B3830,BD_Gestão!$B:$B,0)),"erro"))</f>
        <v/>
      </c>
      <c r="N3830" s="161" t="str">
        <f>IF($A3830=0,"",IFERROR(INDEX(BD_Gestão!J:J,MATCH('Banco de Dados'!$B3830,BD_Gestão!$B:$B,0)),"erro"))</f>
        <v/>
      </c>
      <c r="O3830" s="164" t="str">
        <f>IF($A3830=0,"",IFERROR(INDEX(BD_Gestão!K:K,MATCH('Banco de Dados'!$B3830,BD_Gestão!$B:$B,0)),"erro"))</f>
        <v/>
      </c>
      <c r="P3830" s="169" t="str">
        <f t="shared" si="238"/>
        <v/>
      </c>
      <c r="Q3830" s="170" t="str">
        <f t="shared" si="239"/>
        <v/>
      </c>
      <c r="R3830" s="163" t="e">
        <f t="shared" si="236"/>
        <v>#VALUE!</v>
      </c>
      <c r="S3830" s="163" t="e">
        <f t="shared" si="237"/>
        <v>#VALUE!</v>
      </c>
      <c r="T3830" s="163" t="e">
        <f>INDEX(Controle!O:O,MATCH('Banco de Dados'!A3830,Controle!M:M,0))*E3830/100</f>
        <v>#N/A</v>
      </c>
    </row>
    <row r="3831" spans="1:20" hidden="1" x14ac:dyDescent="0.2">
      <c r="A3831" s="158">
        <f>BD_TS!A3830</f>
        <v>0</v>
      </c>
      <c r="B3831" s="158" t="str">
        <f>SUBSTITUTE(SUBSTITUTE(BD_TS!D3830," ",""),"-","/")</f>
        <v/>
      </c>
      <c r="C3831" s="158">
        <f>BD_TS!E3830</f>
        <v>0</v>
      </c>
      <c r="D3831" s="159">
        <f>BD_TS!F3830</f>
        <v>0</v>
      </c>
      <c r="E3831" s="160">
        <f>BD_TS!B3830</f>
        <v>0</v>
      </c>
      <c r="F3831" s="161">
        <f>BD_TS!C3830</f>
        <v>0</v>
      </c>
      <c r="G3831" s="187">
        <f>BD_TS!H3830</f>
        <v>0</v>
      </c>
      <c r="H3831" s="158" t="str">
        <f>IF($A3831=0,"",IFERROR(INDEX(BD_Gestão!A:A,MATCH('Banco de Dados'!$B3831,BD_Gestão!$B:$B,0)),"erro"))</f>
        <v/>
      </c>
      <c r="I3831" s="162" t="str">
        <f>IF($A3831=0,"",IFERROR(INDEX(BD_Gestão!E:E,MATCH('Banco de Dados'!$B3831,BD_Gestão!$B:$B,0)),"erro"))</f>
        <v/>
      </c>
      <c r="J3831" s="186" t="str">
        <f>IF($A3831=0,"",IFERROR(INDEX(BD_Gestão!B:B,MATCH('Banco de Dados'!$B3831,BD_Gestão!$B:$B,0)),"erro"))</f>
        <v/>
      </c>
      <c r="K3831" s="158" t="str">
        <f>IF($A3831=0,"",IFERROR(INDEX(BD_Gestão!C:C,MATCH('Banco de Dados'!$B3831,BD_Gestão!$B:$B,0)),"erro"))</f>
        <v/>
      </c>
      <c r="L3831" s="158" t="str">
        <f>IF($A3831=0,"",IFERROR(INDEX(BD_Gestão!H:H,MATCH('Banco de Dados'!$B3831,BD_Gestão!$B:$B,0)),"erro"))</f>
        <v/>
      </c>
      <c r="M3831" s="161" t="str">
        <f>IF($A3831=0,"",IFERROR(INDEX(BD_Gestão!F:F,MATCH('Banco de Dados'!$B3831,BD_Gestão!$B:$B,0)),"erro"))</f>
        <v/>
      </c>
      <c r="N3831" s="161" t="str">
        <f>IF($A3831=0,"",IFERROR(INDEX(BD_Gestão!J:J,MATCH('Banco de Dados'!$B3831,BD_Gestão!$B:$B,0)),"erro"))</f>
        <v/>
      </c>
      <c r="O3831" s="164" t="str">
        <f>IF($A3831=0,"",IFERROR(INDEX(BD_Gestão!K:K,MATCH('Banco de Dados'!$B3831,BD_Gestão!$B:$B,0)),"erro"))</f>
        <v/>
      </c>
      <c r="P3831" s="169" t="str">
        <f t="shared" si="238"/>
        <v/>
      </c>
      <c r="Q3831" s="170" t="str">
        <f t="shared" si="239"/>
        <v/>
      </c>
      <c r="R3831" s="163" t="e">
        <f t="shared" si="236"/>
        <v>#VALUE!</v>
      </c>
      <c r="S3831" s="163" t="e">
        <f t="shared" si="237"/>
        <v>#VALUE!</v>
      </c>
      <c r="T3831" s="163" t="e">
        <f>INDEX(Controle!O:O,MATCH('Banco de Dados'!A3831,Controle!M:M,0))*E3831/100</f>
        <v>#N/A</v>
      </c>
    </row>
    <row r="3832" spans="1:20" hidden="1" x14ac:dyDescent="0.2">
      <c r="A3832" s="158">
        <f>BD_TS!A3831</f>
        <v>0</v>
      </c>
      <c r="B3832" s="158" t="str">
        <f>SUBSTITUTE(SUBSTITUTE(BD_TS!D3831," ",""),"-","/")</f>
        <v/>
      </c>
      <c r="C3832" s="158">
        <f>BD_TS!E3831</f>
        <v>0</v>
      </c>
      <c r="D3832" s="159">
        <f>BD_TS!F3831</f>
        <v>0</v>
      </c>
      <c r="E3832" s="160">
        <f>BD_TS!B3831</f>
        <v>0</v>
      </c>
      <c r="F3832" s="161">
        <f>BD_TS!C3831</f>
        <v>0</v>
      </c>
      <c r="G3832" s="187">
        <f>BD_TS!H3831</f>
        <v>0</v>
      </c>
      <c r="H3832" s="158" t="str">
        <f>IF($A3832=0,"",IFERROR(INDEX(BD_Gestão!A:A,MATCH('Banco de Dados'!$B3832,BD_Gestão!$B:$B,0)),"erro"))</f>
        <v/>
      </c>
      <c r="I3832" s="162" t="str">
        <f>IF($A3832=0,"",IFERROR(INDEX(BD_Gestão!E:E,MATCH('Banco de Dados'!$B3832,BD_Gestão!$B:$B,0)),"erro"))</f>
        <v/>
      </c>
      <c r="J3832" s="186" t="str">
        <f>IF($A3832=0,"",IFERROR(INDEX(BD_Gestão!B:B,MATCH('Banco de Dados'!$B3832,BD_Gestão!$B:$B,0)),"erro"))</f>
        <v/>
      </c>
      <c r="K3832" s="158" t="str">
        <f>IF($A3832=0,"",IFERROR(INDEX(BD_Gestão!C:C,MATCH('Banco de Dados'!$B3832,BD_Gestão!$B:$B,0)),"erro"))</f>
        <v/>
      </c>
      <c r="L3832" s="158" t="str">
        <f>IF($A3832=0,"",IFERROR(INDEX(BD_Gestão!H:H,MATCH('Banco de Dados'!$B3832,BD_Gestão!$B:$B,0)),"erro"))</f>
        <v/>
      </c>
      <c r="M3832" s="161" t="str">
        <f>IF($A3832=0,"",IFERROR(INDEX(BD_Gestão!F:F,MATCH('Banco de Dados'!$B3832,BD_Gestão!$B:$B,0)),"erro"))</f>
        <v/>
      </c>
      <c r="N3832" s="161" t="str">
        <f>IF($A3832=0,"",IFERROR(INDEX(BD_Gestão!J:J,MATCH('Banco de Dados'!$B3832,BD_Gestão!$B:$B,0)),"erro"))</f>
        <v/>
      </c>
      <c r="O3832" s="164" t="str">
        <f>IF($A3832=0,"",IFERROR(INDEX(BD_Gestão!K:K,MATCH('Banco de Dados'!$B3832,BD_Gestão!$B:$B,0)),"erro"))</f>
        <v/>
      </c>
      <c r="P3832" s="169" t="str">
        <f t="shared" si="238"/>
        <v/>
      </c>
      <c r="Q3832" s="170" t="str">
        <f t="shared" si="239"/>
        <v/>
      </c>
      <c r="R3832" s="163" t="e">
        <f t="shared" si="236"/>
        <v>#VALUE!</v>
      </c>
      <c r="S3832" s="163" t="e">
        <f t="shared" si="237"/>
        <v>#VALUE!</v>
      </c>
      <c r="T3832" s="163" t="e">
        <f>INDEX(Controle!O:O,MATCH('Banco de Dados'!A3832,Controle!M:M,0))*E3832/100</f>
        <v>#N/A</v>
      </c>
    </row>
    <row r="3833" spans="1:20" hidden="1" x14ac:dyDescent="0.2">
      <c r="A3833" s="158">
        <f>BD_TS!A3832</f>
        <v>0</v>
      </c>
      <c r="B3833" s="158" t="str">
        <f>SUBSTITUTE(SUBSTITUTE(BD_TS!D3832," ",""),"-","/")</f>
        <v/>
      </c>
      <c r="C3833" s="158">
        <f>BD_TS!E3832</f>
        <v>0</v>
      </c>
      <c r="D3833" s="159">
        <f>BD_TS!F3832</f>
        <v>0</v>
      </c>
      <c r="E3833" s="160">
        <f>BD_TS!B3832</f>
        <v>0</v>
      </c>
      <c r="F3833" s="161">
        <f>BD_TS!C3832</f>
        <v>0</v>
      </c>
      <c r="G3833" s="187">
        <f>BD_TS!H3832</f>
        <v>0</v>
      </c>
      <c r="H3833" s="158" t="str">
        <f>IF($A3833=0,"",IFERROR(INDEX(BD_Gestão!A:A,MATCH('Banco de Dados'!$B3833,BD_Gestão!$B:$B,0)),"erro"))</f>
        <v/>
      </c>
      <c r="I3833" s="162" t="str">
        <f>IF($A3833=0,"",IFERROR(INDEX(BD_Gestão!E:E,MATCH('Banco de Dados'!$B3833,BD_Gestão!$B:$B,0)),"erro"))</f>
        <v/>
      </c>
      <c r="J3833" s="186" t="str">
        <f>IF($A3833=0,"",IFERROR(INDEX(BD_Gestão!B:B,MATCH('Banco de Dados'!$B3833,BD_Gestão!$B:$B,0)),"erro"))</f>
        <v/>
      </c>
      <c r="K3833" s="158" t="str">
        <f>IF($A3833=0,"",IFERROR(INDEX(BD_Gestão!C:C,MATCH('Banco de Dados'!$B3833,BD_Gestão!$B:$B,0)),"erro"))</f>
        <v/>
      </c>
      <c r="L3833" s="158" t="str">
        <f>IF($A3833=0,"",IFERROR(INDEX(BD_Gestão!H:H,MATCH('Banco de Dados'!$B3833,BD_Gestão!$B:$B,0)),"erro"))</f>
        <v/>
      </c>
      <c r="M3833" s="161" t="str">
        <f>IF($A3833=0,"",IFERROR(INDEX(BD_Gestão!F:F,MATCH('Banco de Dados'!$B3833,BD_Gestão!$B:$B,0)),"erro"))</f>
        <v/>
      </c>
      <c r="N3833" s="161" t="str">
        <f>IF($A3833=0,"",IFERROR(INDEX(BD_Gestão!J:J,MATCH('Banco de Dados'!$B3833,BD_Gestão!$B:$B,0)),"erro"))</f>
        <v/>
      </c>
      <c r="O3833" s="164" t="str">
        <f>IF($A3833=0,"",IFERROR(INDEX(BD_Gestão!K:K,MATCH('Banco de Dados'!$B3833,BD_Gestão!$B:$B,0)),"erro"))</f>
        <v/>
      </c>
      <c r="P3833" s="169" t="str">
        <f t="shared" si="238"/>
        <v/>
      </c>
      <c r="Q3833" s="170" t="str">
        <f t="shared" si="239"/>
        <v/>
      </c>
      <c r="R3833" s="163" t="e">
        <f t="shared" si="236"/>
        <v>#VALUE!</v>
      </c>
      <c r="S3833" s="163" t="e">
        <f t="shared" si="237"/>
        <v>#VALUE!</v>
      </c>
      <c r="T3833" s="163" t="e">
        <f>INDEX(Controle!O:O,MATCH('Banco de Dados'!A3833,Controle!M:M,0))*E3833/100</f>
        <v>#N/A</v>
      </c>
    </row>
    <row r="3834" spans="1:20" hidden="1" x14ac:dyDescent="0.2">
      <c r="A3834" s="158">
        <f>BD_TS!A3833</f>
        <v>0</v>
      </c>
      <c r="B3834" s="158" t="str">
        <f>SUBSTITUTE(SUBSTITUTE(BD_TS!D3833," ",""),"-","/")</f>
        <v/>
      </c>
      <c r="C3834" s="158">
        <f>BD_TS!E3833</f>
        <v>0</v>
      </c>
      <c r="D3834" s="159">
        <f>BD_TS!F3833</f>
        <v>0</v>
      </c>
      <c r="E3834" s="160">
        <f>BD_TS!B3833</f>
        <v>0</v>
      </c>
      <c r="F3834" s="161">
        <f>BD_TS!C3833</f>
        <v>0</v>
      </c>
      <c r="G3834" s="187">
        <f>BD_TS!H3833</f>
        <v>0</v>
      </c>
      <c r="H3834" s="158" t="str">
        <f>IF($A3834=0,"",IFERROR(INDEX(BD_Gestão!A:A,MATCH('Banco de Dados'!$B3834,BD_Gestão!$B:$B,0)),"erro"))</f>
        <v/>
      </c>
      <c r="I3834" s="162" t="str">
        <f>IF($A3834=0,"",IFERROR(INDEX(BD_Gestão!E:E,MATCH('Banco de Dados'!$B3834,BD_Gestão!$B:$B,0)),"erro"))</f>
        <v/>
      </c>
      <c r="J3834" s="186" t="str">
        <f>IF($A3834=0,"",IFERROR(INDEX(BD_Gestão!B:B,MATCH('Banco de Dados'!$B3834,BD_Gestão!$B:$B,0)),"erro"))</f>
        <v/>
      </c>
      <c r="K3834" s="158" t="str">
        <f>IF($A3834=0,"",IFERROR(INDEX(BD_Gestão!C:C,MATCH('Banco de Dados'!$B3834,BD_Gestão!$B:$B,0)),"erro"))</f>
        <v/>
      </c>
      <c r="L3834" s="158" t="str">
        <f>IF($A3834=0,"",IFERROR(INDEX(BD_Gestão!H:H,MATCH('Banco de Dados'!$B3834,BD_Gestão!$B:$B,0)),"erro"))</f>
        <v/>
      </c>
      <c r="M3834" s="161" t="str">
        <f>IF($A3834=0,"",IFERROR(INDEX(BD_Gestão!F:F,MATCH('Banco de Dados'!$B3834,BD_Gestão!$B:$B,0)),"erro"))</f>
        <v/>
      </c>
      <c r="N3834" s="161" t="str">
        <f>IF($A3834=0,"",IFERROR(INDEX(BD_Gestão!J:J,MATCH('Banco de Dados'!$B3834,BD_Gestão!$B:$B,0)),"erro"))</f>
        <v/>
      </c>
      <c r="O3834" s="164" t="str">
        <f>IF($A3834=0,"",IFERROR(INDEX(BD_Gestão!K:K,MATCH('Banco de Dados'!$B3834,BD_Gestão!$B:$B,0)),"erro"))</f>
        <v/>
      </c>
      <c r="P3834" s="169" t="str">
        <f t="shared" si="238"/>
        <v/>
      </c>
      <c r="Q3834" s="170" t="str">
        <f t="shared" si="239"/>
        <v/>
      </c>
      <c r="R3834" s="163" t="e">
        <f t="shared" si="236"/>
        <v>#VALUE!</v>
      </c>
      <c r="S3834" s="163" t="e">
        <f t="shared" si="237"/>
        <v>#VALUE!</v>
      </c>
      <c r="T3834" s="163" t="e">
        <f>INDEX(Controle!O:O,MATCH('Banco de Dados'!A3834,Controle!M:M,0))*E3834/100</f>
        <v>#N/A</v>
      </c>
    </row>
    <row r="3835" spans="1:20" hidden="1" x14ac:dyDescent="0.2">
      <c r="A3835" s="158">
        <f>BD_TS!A3834</f>
        <v>0</v>
      </c>
      <c r="B3835" s="158" t="str">
        <f>SUBSTITUTE(SUBSTITUTE(BD_TS!D3834," ",""),"-","/")</f>
        <v/>
      </c>
      <c r="C3835" s="158">
        <f>BD_TS!E3834</f>
        <v>0</v>
      </c>
      <c r="D3835" s="159">
        <f>BD_TS!F3834</f>
        <v>0</v>
      </c>
      <c r="E3835" s="160">
        <f>BD_TS!B3834</f>
        <v>0</v>
      </c>
      <c r="F3835" s="161">
        <f>BD_TS!C3834</f>
        <v>0</v>
      </c>
      <c r="G3835" s="187">
        <f>BD_TS!H3834</f>
        <v>0</v>
      </c>
      <c r="H3835" s="158" t="str">
        <f>IF($A3835=0,"",IFERROR(INDEX(BD_Gestão!A:A,MATCH('Banco de Dados'!$B3835,BD_Gestão!$B:$B,0)),"erro"))</f>
        <v/>
      </c>
      <c r="I3835" s="162" t="str">
        <f>IF($A3835=0,"",IFERROR(INDEX(BD_Gestão!E:E,MATCH('Banco de Dados'!$B3835,BD_Gestão!$B:$B,0)),"erro"))</f>
        <v/>
      </c>
      <c r="J3835" s="186" t="str">
        <f>IF($A3835=0,"",IFERROR(INDEX(BD_Gestão!B:B,MATCH('Banco de Dados'!$B3835,BD_Gestão!$B:$B,0)),"erro"))</f>
        <v/>
      </c>
      <c r="K3835" s="158" t="str">
        <f>IF($A3835=0,"",IFERROR(INDEX(BD_Gestão!C:C,MATCH('Banco de Dados'!$B3835,BD_Gestão!$B:$B,0)),"erro"))</f>
        <v/>
      </c>
      <c r="L3835" s="158" t="str">
        <f>IF($A3835=0,"",IFERROR(INDEX(BD_Gestão!H:H,MATCH('Banco de Dados'!$B3835,BD_Gestão!$B:$B,0)),"erro"))</f>
        <v/>
      </c>
      <c r="M3835" s="161" t="str">
        <f>IF($A3835=0,"",IFERROR(INDEX(BD_Gestão!F:F,MATCH('Banco de Dados'!$B3835,BD_Gestão!$B:$B,0)),"erro"))</f>
        <v/>
      </c>
      <c r="N3835" s="161" t="str">
        <f>IF($A3835=0,"",IFERROR(INDEX(BD_Gestão!J:J,MATCH('Banco de Dados'!$B3835,BD_Gestão!$B:$B,0)),"erro"))</f>
        <v/>
      </c>
      <c r="O3835" s="164" t="str">
        <f>IF($A3835=0,"",IFERROR(INDEX(BD_Gestão!K:K,MATCH('Banco de Dados'!$B3835,BD_Gestão!$B:$B,0)),"erro"))</f>
        <v/>
      </c>
      <c r="P3835" s="169" t="str">
        <f t="shared" si="238"/>
        <v/>
      </c>
      <c r="Q3835" s="170" t="str">
        <f t="shared" si="239"/>
        <v/>
      </c>
      <c r="R3835" s="163" t="e">
        <f t="shared" si="236"/>
        <v>#VALUE!</v>
      </c>
      <c r="S3835" s="163" t="e">
        <f t="shared" si="237"/>
        <v>#VALUE!</v>
      </c>
      <c r="T3835" s="163" t="e">
        <f>INDEX(Controle!O:O,MATCH('Banco de Dados'!A3835,Controle!M:M,0))*E3835/100</f>
        <v>#N/A</v>
      </c>
    </row>
    <row r="3836" spans="1:20" hidden="1" x14ac:dyDescent="0.2">
      <c r="A3836" s="158">
        <f>BD_TS!A3835</f>
        <v>0</v>
      </c>
      <c r="B3836" s="158" t="str">
        <f>SUBSTITUTE(SUBSTITUTE(BD_TS!D3835," ",""),"-","/")</f>
        <v/>
      </c>
      <c r="C3836" s="158">
        <f>BD_TS!E3835</f>
        <v>0</v>
      </c>
      <c r="D3836" s="159">
        <f>BD_TS!F3835</f>
        <v>0</v>
      </c>
      <c r="E3836" s="160">
        <f>BD_TS!B3835</f>
        <v>0</v>
      </c>
      <c r="F3836" s="161">
        <f>BD_TS!C3835</f>
        <v>0</v>
      </c>
      <c r="G3836" s="187">
        <f>BD_TS!H3835</f>
        <v>0</v>
      </c>
      <c r="H3836" s="158" t="str">
        <f>IF($A3836=0,"",IFERROR(INDEX(BD_Gestão!A:A,MATCH('Banco de Dados'!$B3836,BD_Gestão!$B:$B,0)),"erro"))</f>
        <v/>
      </c>
      <c r="I3836" s="162" t="str">
        <f>IF($A3836=0,"",IFERROR(INDEX(BD_Gestão!E:E,MATCH('Banco de Dados'!$B3836,BD_Gestão!$B:$B,0)),"erro"))</f>
        <v/>
      </c>
      <c r="J3836" s="186" t="str">
        <f>IF($A3836=0,"",IFERROR(INDEX(BD_Gestão!B:B,MATCH('Banco de Dados'!$B3836,BD_Gestão!$B:$B,0)),"erro"))</f>
        <v/>
      </c>
      <c r="K3836" s="158" t="str">
        <f>IF($A3836=0,"",IFERROR(INDEX(BD_Gestão!C:C,MATCH('Banco de Dados'!$B3836,BD_Gestão!$B:$B,0)),"erro"))</f>
        <v/>
      </c>
      <c r="L3836" s="158" t="str">
        <f>IF($A3836=0,"",IFERROR(INDEX(BD_Gestão!H:H,MATCH('Banco de Dados'!$B3836,BD_Gestão!$B:$B,0)),"erro"))</f>
        <v/>
      </c>
      <c r="M3836" s="161" t="str">
        <f>IF($A3836=0,"",IFERROR(INDEX(BD_Gestão!F:F,MATCH('Banco de Dados'!$B3836,BD_Gestão!$B:$B,0)),"erro"))</f>
        <v/>
      </c>
      <c r="N3836" s="161" t="str">
        <f>IF($A3836=0,"",IFERROR(INDEX(BD_Gestão!J:J,MATCH('Banco de Dados'!$B3836,BD_Gestão!$B:$B,0)),"erro"))</f>
        <v/>
      </c>
      <c r="O3836" s="164" t="str">
        <f>IF($A3836=0,"",IFERROR(INDEX(BD_Gestão!K:K,MATCH('Banco de Dados'!$B3836,BD_Gestão!$B:$B,0)),"erro"))</f>
        <v/>
      </c>
      <c r="P3836" s="169" t="str">
        <f t="shared" si="238"/>
        <v/>
      </c>
      <c r="Q3836" s="170" t="str">
        <f t="shared" si="239"/>
        <v/>
      </c>
      <c r="R3836" s="163" t="e">
        <f t="shared" si="236"/>
        <v>#VALUE!</v>
      </c>
      <c r="S3836" s="163" t="e">
        <f t="shared" si="237"/>
        <v>#VALUE!</v>
      </c>
      <c r="T3836" s="163" t="e">
        <f>INDEX(Controle!O:O,MATCH('Banco de Dados'!A3836,Controle!M:M,0))*E3836/100</f>
        <v>#N/A</v>
      </c>
    </row>
    <row r="3837" spans="1:20" hidden="1" x14ac:dyDescent="0.2">
      <c r="A3837" s="158">
        <f>BD_TS!A3836</f>
        <v>0</v>
      </c>
      <c r="B3837" s="158" t="str">
        <f>SUBSTITUTE(SUBSTITUTE(BD_TS!D3836," ",""),"-","/")</f>
        <v/>
      </c>
      <c r="C3837" s="158">
        <f>BD_TS!E3836</f>
        <v>0</v>
      </c>
      <c r="D3837" s="159">
        <f>BD_TS!F3836</f>
        <v>0</v>
      </c>
      <c r="E3837" s="160">
        <f>BD_TS!B3836</f>
        <v>0</v>
      </c>
      <c r="F3837" s="161">
        <f>BD_TS!C3836</f>
        <v>0</v>
      </c>
      <c r="G3837" s="187">
        <f>BD_TS!H3836</f>
        <v>0</v>
      </c>
      <c r="H3837" s="158" t="str">
        <f>IF($A3837=0,"",IFERROR(INDEX(BD_Gestão!A:A,MATCH('Banco de Dados'!$B3837,BD_Gestão!$B:$B,0)),"erro"))</f>
        <v/>
      </c>
      <c r="I3837" s="162" t="str">
        <f>IF($A3837=0,"",IFERROR(INDEX(BD_Gestão!E:E,MATCH('Banco de Dados'!$B3837,BD_Gestão!$B:$B,0)),"erro"))</f>
        <v/>
      </c>
      <c r="J3837" s="186" t="str">
        <f>IF($A3837=0,"",IFERROR(INDEX(BD_Gestão!B:B,MATCH('Banco de Dados'!$B3837,BD_Gestão!$B:$B,0)),"erro"))</f>
        <v/>
      </c>
      <c r="K3837" s="158" t="str">
        <f>IF($A3837=0,"",IFERROR(INDEX(BD_Gestão!C:C,MATCH('Banco de Dados'!$B3837,BD_Gestão!$B:$B,0)),"erro"))</f>
        <v/>
      </c>
      <c r="L3837" s="158" t="str">
        <f>IF($A3837=0,"",IFERROR(INDEX(BD_Gestão!H:H,MATCH('Banco de Dados'!$B3837,BD_Gestão!$B:$B,0)),"erro"))</f>
        <v/>
      </c>
      <c r="M3837" s="161" t="str">
        <f>IF($A3837=0,"",IFERROR(INDEX(BD_Gestão!F:F,MATCH('Banco de Dados'!$B3837,BD_Gestão!$B:$B,0)),"erro"))</f>
        <v/>
      </c>
      <c r="N3837" s="161" t="str">
        <f>IF($A3837=0,"",IFERROR(INDEX(BD_Gestão!J:J,MATCH('Banco de Dados'!$B3837,BD_Gestão!$B:$B,0)),"erro"))</f>
        <v/>
      </c>
      <c r="O3837" s="164" t="str">
        <f>IF($A3837=0,"",IFERROR(INDEX(BD_Gestão!K:K,MATCH('Banco de Dados'!$B3837,BD_Gestão!$B:$B,0)),"erro"))</f>
        <v/>
      </c>
      <c r="P3837" s="169" t="str">
        <f t="shared" si="238"/>
        <v/>
      </c>
      <c r="Q3837" s="170" t="str">
        <f t="shared" si="239"/>
        <v/>
      </c>
      <c r="R3837" s="163" t="e">
        <f t="shared" si="236"/>
        <v>#VALUE!</v>
      </c>
      <c r="S3837" s="163" t="e">
        <f t="shared" si="237"/>
        <v>#VALUE!</v>
      </c>
      <c r="T3837" s="163" t="e">
        <f>INDEX(Controle!O:O,MATCH('Banco de Dados'!A3837,Controle!M:M,0))*E3837/100</f>
        <v>#N/A</v>
      </c>
    </row>
    <row r="3838" spans="1:20" hidden="1" x14ac:dyDescent="0.2">
      <c r="A3838" s="158">
        <f>BD_TS!A3837</f>
        <v>0</v>
      </c>
      <c r="B3838" s="158" t="str">
        <f>SUBSTITUTE(SUBSTITUTE(BD_TS!D3837," ",""),"-","/")</f>
        <v/>
      </c>
      <c r="C3838" s="158">
        <f>BD_TS!E3837</f>
        <v>0</v>
      </c>
      <c r="D3838" s="159">
        <f>BD_TS!F3837</f>
        <v>0</v>
      </c>
      <c r="E3838" s="160">
        <f>BD_TS!B3837</f>
        <v>0</v>
      </c>
      <c r="F3838" s="161">
        <f>BD_TS!C3837</f>
        <v>0</v>
      </c>
      <c r="G3838" s="187">
        <f>BD_TS!H3837</f>
        <v>0</v>
      </c>
      <c r="H3838" s="158" t="str">
        <f>IF($A3838=0,"",IFERROR(INDEX(BD_Gestão!A:A,MATCH('Banco de Dados'!$B3838,BD_Gestão!$B:$B,0)),"erro"))</f>
        <v/>
      </c>
      <c r="I3838" s="162" t="str">
        <f>IF($A3838=0,"",IFERROR(INDEX(BD_Gestão!E:E,MATCH('Banco de Dados'!$B3838,BD_Gestão!$B:$B,0)),"erro"))</f>
        <v/>
      </c>
      <c r="J3838" s="186" t="str">
        <f>IF($A3838=0,"",IFERROR(INDEX(BD_Gestão!B:B,MATCH('Banco de Dados'!$B3838,BD_Gestão!$B:$B,0)),"erro"))</f>
        <v/>
      </c>
      <c r="K3838" s="158" t="str">
        <f>IF($A3838=0,"",IFERROR(INDEX(BD_Gestão!C:C,MATCH('Banco de Dados'!$B3838,BD_Gestão!$B:$B,0)),"erro"))</f>
        <v/>
      </c>
      <c r="L3838" s="158" t="str">
        <f>IF($A3838=0,"",IFERROR(INDEX(BD_Gestão!H:H,MATCH('Banco de Dados'!$B3838,BD_Gestão!$B:$B,0)),"erro"))</f>
        <v/>
      </c>
      <c r="M3838" s="161" t="str">
        <f>IF($A3838=0,"",IFERROR(INDEX(BD_Gestão!F:F,MATCH('Banco de Dados'!$B3838,BD_Gestão!$B:$B,0)),"erro"))</f>
        <v/>
      </c>
      <c r="N3838" s="161" t="str">
        <f>IF($A3838=0,"",IFERROR(INDEX(BD_Gestão!J:J,MATCH('Banco de Dados'!$B3838,BD_Gestão!$B:$B,0)),"erro"))</f>
        <v/>
      </c>
      <c r="O3838" s="164" t="str">
        <f>IF($A3838=0,"",IFERROR(INDEX(BD_Gestão!K:K,MATCH('Banco de Dados'!$B3838,BD_Gestão!$B:$B,0)),"erro"))</f>
        <v/>
      </c>
      <c r="P3838" s="169" t="str">
        <f t="shared" si="238"/>
        <v/>
      </c>
      <c r="Q3838" s="170" t="str">
        <f t="shared" si="239"/>
        <v/>
      </c>
      <c r="R3838" s="163" t="e">
        <f t="shared" si="236"/>
        <v>#VALUE!</v>
      </c>
      <c r="S3838" s="163" t="e">
        <f t="shared" si="237"/>
        <v>#VALUE!</v>
      </c>
      <c r="T3838" s="163" t="e">
        <f>INDEX(Controle!O:O,MATCH('Banco de Dados'!A3838,Controle!M:M,0))*E3838/100</f>
        <v>#N/A</v>
      </c>
    </row>
    <row r="3839" spans="1:20" hidden="1" x14ac:dyDescent="0.2">
      <c r="A3839" s="158">
        <f>BD_TS!A3838</f>
        <v>0</v>
      </c>
      <c r="B3839" s="158" t="str">
        <f>SUBSTITUTE(SUBSTITUTE(BD_TS!D3838," ",""),"-","/")</f>
        <v/>
      </c>
      <c r="C3839" s="158">
        <f>BD_TS!E3838</f>
        <v>0</v>
      </c>
      <c r="D3839" s="159">
        <f>BD_TS!F3838</f>
        <v>0</v>
      </c>
      <c r="E3839" s="160">
        <f>BD_TS!B3838</f>
        <v>0</v>
      </c>
      <c r="F3839" s="161">
        <f>BD_TS!C3838</f>
        <v>0</v>
      </c>
      <c r="G3839" s="187">
        <f>BD_TS!H3838</f>
        <v>0</v>
      </c>
      <c r="H3839" s="158" t="str">
        <f>IF($A3839=0,"",IFERROR(INDEX(BD_Gestão!A:A,MATCH('Banco de Dados'!$B3839,BD_Gestão!$B:$B,0)),"erro"))</f>
        <v/>
      </c>
      <c r="I3839" s="162" t="str">
        <f>IF($A3839=0,"",IFERROR(INDEX(BD_Gestão!E:E,MATCH('Banco de Dados'!$B3839,BD_Gestão!$B:$B,0)),"erro"))</f>
        <v/>
      </c>
      <c r="J3839" s="186" t="str">
        <f>IF($A3839=0,"",IFERROR(INDEX(BD_Gestão!B:B,MATCH('Banco de Dados'!$B3839,BD_Gestão!$B:$B,0)),"erro"))</f>
        <v/>
      </c>
      <c r="K3839" s="158" t="str">
        <f>IF($A3839=0,"",IFERROR(INDEX(BD_Gestão!C:C,MATCH('Banco de Dados'!$B3839,BD_Gestão!$B:$B,0)),"erro"))</f>
        <v/>
      </c>
      <c r="L3839" s="158" t="str">
        <f>IF($A3839=0,"",IFERROR(INDEX(BD_Gestão!H:H,MATCH('Banco de Dados'!$B3839,BD_Gestão!$B:$B,0)),"erro"))</f>
        <v/>
      </c>
      <c r="M3839" s="161" t="str">
        <f>IF($A3839=0,"",IFERROR(INDEX(BD_Gestão!F:F,MATCH('Banco de Dados'!$B3839,BD_Gestão!$B:$B,0)),"erro"))</f>
        <v/>
      </c>
      <c r="N3839" s="161" t="str">
        <f>IF($A3839=0,"",IFERROR(INDEX(BD_Gestão!J:J,MATCH('Banco de Dados'!$B3839,BD_Gestão!$B:$B,0)),"erro"))</f>
        <v/>
      </c>
      <c r="O3839" s="164" t="str">
        <f>IF($A3839=0,"",IFERROR(INDEX(BD_Gestão!K:K,MATCH('Banco de Dados'!$B3839,BD_Gestão!$B:$B,0)),"erro"))</f>
        <v/>
      </c>
      <c r="P3839" s="169" t="str">
        <f t="shared" si="238"/>
        <v/>
      </c>
      <c r="Q3839" s="170" t="str">
        <f t="shared" si="239"/>
        <v/>
      </c>
      <c r="R3839" s="163" t="e">
        <f t="shared" si="236"/>
        <v>#VALUE!</v>
      </c>
      <c r="S3839" s="163" t="e">
        <f t="shared" si="237"/>
        <v>#VALUE!</v>
      </c>
      <c r="T3839" s="163" t="e">
        <f>INDEX(Controle!O:O,MATCH('Banco de Dados'!A3839,Controle!M:M,0))*E3839/100</f>
        <v>#N/A</v>
      </c>
    </row>
    <row r="3840" spans="1:20" hidden="1" x14ac:dyDescent="0.2">
      <c r="A3840" s="158">
        <f>BD_TS!A3839</f>
        <v>0</v>
      </c>
      <c r="B3840" s="158" t="str">
        <f>SUBSTITUTE(SUBSTITUTE(BD_TS!D3839," ",""),"-","/")</f>
        <v/>
      </c>
      <c r="C3840" s="158">
        <f>BD_TS!E3839</f>
        <v>0</v>
      </c>
      <c r="D3840" s="159">
        <f>BD_TS!F3839</f>
        <v>0</v>
      </c>
      <c r="E3840" s="160">
        <f>BD_TS!B3839</f>
        <v>0</v>
      </c>
      <c r="F3840" s="161">
        <f>BD_TS!C3839</f>
        <v>0</v>
      </c>
      <c r="G3840" s="187">
        <f>BD_TS!H3839</f>
        <v>0</v>
      </c>
      <c r="H3840" s="158" t="str">
        <f>IF($A3840=0,"",IFERROR(INDEX(BD_Gestão!A:A,MATCH('Banco de Dados'!$B3840,BD_Gestão!$B:$B,0)),"erro"))</f>
        <v/>
      </c>
      <c r="I3840" s="162" t="str">
        <f>IF($A3840=0,"",IFERROR(INDEX(BD_Gestão!E:E,MATCH('Banco de Dados'!$B3840,BD_Gestão!$B:$B,0)),"erro"))</f>
        <v/>
      </c>
      <c r="J3840" s="186" t="str">
        <f>IF($A3840=0,"",IFERROR(INDEX(BD_Gestão!B:B,MATCH('Banco de Dados'!$B3840,BD_Gestão!$B:$B,0)),"erro"))</f>
        <v/>
      </c>
      <c r="K3840" s="158" t="str">
        <f>IF($A3840=0,"",IFERROR(INDEX(BD_Gestão!C:C,MATCH('Banco de Dados'!$B3840,BD_Gestão!$B:$B,0)),"erro"))</f>
        <v/>
      </c>
      <c r="L3840" s="158" t="str">
        <f>IF($A3840=0,"",IFERROR(INDEX(BD_Gestão!H:H,MATCH('Banco de Dados'!$B3840,BD_Gestão!$B:$B,0)),"erro"))</f>
        <v/>
      </c>
      <c r="M3840" s="161" t="str">
        <f>IF($A3840=0,"",IFERROR(INDEX(BD_Gestão!F:F,MATCH('Banco de Dados'!$B3840,BD_Gestão!$B:$B,0)),"erro"))</f>
        <v/>
      </c>
      <c r="N3840" s="161" t="str">
        <f>IF($A3840=0,"",IFERROR(INDEX(BD_Gestão!J:J,MATCH('Banco de Dados'!$B3840,BD_Gestão!$B:$B,0)),"erro"))</f>
        <v/>
      </c>
      <c r="O3840" s="164" t="str">
        <f>IF($A3840=0,"",IFERROR(INDEX(BD_Gestão!K:K,MATCH('Banco de Dados'!$B3840,BD_Gestão!$B:$B,0)),"erro"))</f>
        <v/>
      </c>
      <c r="P3840" s="169" t="str">
        <f t="shared" si="238"/>
        <v/>
      </c>
      <c r="Q3840" s="170" t="str">
        <f t="shared" si="239"/>
        <v/>
      </c>
      <c r="R3840" s="163" t="e">
        <f t="shared" si="236"/>
        <v>#VALUE!</v>
      </c>
      <c r="S3840" s="163" t="e">
        <f t="shared" si="237"/>
        <v>#VALUE!</v>
      </c>
      <c r="T3840" s="163" t="e">
        <f>INDEX(Controle!O:O,MATCH('Banco de Dados'!A3840,Controle!M:M,0))*E3840/100</f>
        <v>#N/A</v>
      </c>
    </row>
    <row r="3841" spans="1:20" hidden="1" x14ac:dyDescent="0.2">
      <c r="A3841" s="158">
        <f>BD_TS!A3840</f>
        <v>0</v>
      </c>
      <c r="B3841" s="158" t="str">
        <f>SUBSTITUTE(SUBSTITUTE(BD_TS!D3840," ",""),"-","/")</f>
        <v/>
      </c>
      <c r="C3841" s="158">
        <f>BD_TS!E3840</f>
        <v>0</v>
      </c>
      <c r="D3841" s="159">
        <f>BD_TS!F3840</f>
        <v>0</v>
      </c>
      <c r="E3841" s="160">
        <f>BD_TS!B3840</f>
        <v>0</v>
      </c>
      <c r="F3841" s="161">
        <f>BD_TS!C3840</f>
        <v>0</v>
      </c>
      <c r="G3841" s="187">
        <f>BD_TS!H3840</f>
        <v>0</v>
      </c>
      <c r="H3841" s="158" t="str">
        <f>IF($A3841=0,"",IFERROR(INDEX(BD_Gestão!A:A,MATCH('Banco de Dados'!$B3841,BD_Gestão!$B:$B,0)),"erro"))</f>
        <v/>
      </c>
      <c r="I3841" s="162" t="str">
        <f>IF($A3841=0,"",IFERROR(INDEX(BD_Gestão!E:E,MATCH('Banco de Dados'!$B3841,BD_Gestão!$B:$B,0)),"erro"))</f>
        <v/>
      </c>
      <c r="J3841" s="186" t="str">
        <f>IF($A3841=0,"",IFERROR(INDEX(BD_Gestão!B:B,MATCH('Banco de Dados'!$B3841,BD_Gestão!$B:$B,0)),"erro"))</f>
        <v/>
      </c>
      <c r="K3841" s="158" t="str">
        <f>IF($A3841=0,"",IFERROR(INDEX(BD_Gestão!C:C,MATCH('Banco de Dados'!$B3841,BD_Gestão!$B:$B,0)),"erro"))</f>
        <v/>
      </c>
      <c r="L3841" s="158" t="str">
        <f>IF($A3841=0,"",IFERROR(INDEX(BD_Gestão!H:H,MATCH('Banco de Dados'!$B3841,BD_Gestão!$B:$B,0)),"erro"))</f>
        <v/>
      </c>
      <c r="M3841" s="161" t="str">
        <f>IF($A3841=0,"",IFERROR(INDEX(BD_Gestão!F:F,MATCH('Banco de Dados'!$B3841,BD_Gestão!$B:$B,0)),"erro"))</f>
        <v/>
      </c>
      <c r="N3841" s="161" t="str">
        <f>IF($A3841=0,"",IFERROR(INDEX(BD_Gestão!J:J,MATCH('Banco de Dados'!$B3841,BD_Gestão!$B:$B,0)),"erro"))</f>
        <v/>
      </c>
      <c r="O3841" s="164" t="str">
        <f>IF($A3841=0,"",IFERROR(INDEX(BD_Gestão!K:K,MATCH('Banco de Dados'!$B3841,BD_Gestão!$B:$B,0)),"erro"))</f>
        <v/>
      </c>
      <c r="P3841" s="169" t="str">
        <f t="shared" si="238"/>
        <v/>
      </c>
      <c r="Q3841" s="170" t="str">
        <f t="shared" si="239"/>
        <v/>
      </c>
      <c r="R3841" s="163" t="e">
        <f t="shared" si="236"/>
        <v>#VALUE!</v>
      </c>
      <c r="S3841" s="163" t="e">
        <f t="shared" si="237"/>
        <v>#VALUE!</v>
      </c>
      <c r="T3841" s="163" t="e">
        <f>INDEX(Controle!O:O,MATCH('Banco de Dados'!A3841,Controle!M:M,0))*E3841/100</f>
        <v>#N/A</v>
      </c>
    </row>
    <row r="3842" spans="1:20" hidden="1" x14ac:dyDescent="0.2">
      <c r="A3842" s="158">
        <f>BD_TS!A3841</f>
        <v>0</v>
      </c>
      <c r="B3842" s="158" t="str">
        <f>SUBSTITUTE(SUBSTITUTE(BD_TS!D3841," ",""),"-","/")</f>
        <v/>
      </c>
      <c r="C3842" s="158">
        <f>BD_TS!E3841</f>
        <v>0</v>
      </c>
      <c r="D3842" s="159">
        <f>BD_TS!F3841</f>
        <v>0</v>
      </c>
      <c r="E3842" s="160">
        <f>BD_TS!B3841</f>
        <v>0</v>
      </c>
      <c r="F3842" s="161">
        <f>BD_TS!C3841</f>
        <v>0</v>
      </c>
      <c r="G3842" s="187">
        <f>BD_TS!H3841</f>
        <v>0</v>
      </c>
      <c r="H3842" s="158" t="str">
        <f>IF($A3842=0,"",IFERROR(INDEX(BD_Gestão!A:A,MATCH('Banco de Dados'!$B3842,BD_Gestão!$B:$B,0)),"erro"))</f>
        <v/>
      </c>
      <c r="I3842" s="162" t="str">
        <f>IF($A3842=0,"",IFERROR(INDEX(BD_Gestão!E:E,MATCH('Banco de Dados'!$B3842,BD_Gestão!$B:$B,0)),"erro"))</f>
        <v/>
      </c>
      <c r="J3842" s="186" t="str">
        <f>IF($A3842=0,"",IFERROR(INDEX(BD_Gestão!B:B,MATCH('Banco de Dados'!$B3842,BD_Gestão!$B:$B,0)),"erro"))</f>
        <v/>
      </c>
      <c r="K3842" s="158" t="str">
        <f>IF($A3842=0,"",IFERROR(INDEX(BD_Gestão!C:C,MATCH('Banco de Dados'!$B3842,BD_Gestão!$B:$B,0)),"erro"))</f>
        <v/>
      </c>
      <c r="L3842" s="158" t="str">
        <f>IF($A3842=0,"",IFERROR(INDEX(BD_Gestão!H:H,MATCH('Banco de Dados'!$B3842,BD_Gestão!$B:$B,0)),"erro"))</f>
        <v/>
      </c>
      <c r="M3842" s="161" t="str">
        <f>IF($A3842=0,"",IFERROR(INDEX(BD_Gestão!F:F,MATCH('Banco de Dados'!$B3842,BD_Gestão!$B:$B,0)),"erro"))</f>
        <v/>
      </c>
      <c r="N3842" s="161" t="str">
        <f>IF($A3842=0,"",IFERROR(INDEX(BD_Gestão!J:J,MATCH('Banco de Dados'!$B3842,BD_Gestão!$B:$B,0)),"erro"))</f>
        <v/>
      </c>
      <c r="O3842" s="164" t="str">
        <f>IF($A3842=0,"",IFERROR(INDEX(BD_Gestão!K:K,MATCH('Banco de Dados'!$B3842,BD_Gestão!$B:$B,0)),"erro"))</f>
        <v/>
      </c>
      <c r="P3842" s="169" t="str">
        <f t="shared" si="238"/>
        <v/>
      </c>
      <c r="Q3842" s="170" t="str">
        <f t="shared" si="239"/>
        <v/>
      </c>
      <c r="R3842" s="163" t="e">
        <f t="shared" si="236"/>
        <v>#VALUE!</v>
      </c>
      <c r="S3842" s="163" t="e">
        <f t="shared" si="237"/>
        <v>#VALUE!</v>
      </c>
      <c r="T3842" s="163" t="e">
        <f>INDEX(Controle!O:O,MATCH('Banco de Dados'!A3842,Controle!M:M,0))*E3842/100</f>
        <v>#N/A</v>
      </c>
    </row>
    <row r="3843" spans="1:20" hidden="1" x14ac:dyDescent="0.2">
      <c r="A3843" s="158">
        <f>BD_TS!A3842</f>
        <v>0</v>
      </c>
      <c r="B3843" s="158" t="str">
        <f>SUBSTITUTE(SUBSTITUTE(BD_TS!D3842," ",""),"-","/")</f>
        <v/>
      </c>
      <c r="C3843" s="158">
        <f>BD_TS!E3842</f>
        <v>0</v>
      </c>
      <c r="D3843" s="159">
        <f>BD_TS!F3842</f>
        <v>0</v>
      </c>
      <c r="E3843" s="160">
        <f>BD_TS!B3842</f>
        <v>0</v>
      </c>
      <c r="F3843" s="161">
        <f>BD_TS!C3842</f>
        <v>0</v>
      </c>
      <c r="G3843" s="187">
        <f>BD_TS!H3842</f>
        <v>0</v>
      </c>
      <c r="H3843" s="158" t="str">
        <f>IF($A3843=0,"",IFERROR(INDEX(BD_Gestão!A:A,MATCH('Banco de Dados'!$B3843,BD_Gestão!$B:$B,0)),"erro"))</f>
        <v/>
      </c>
      <c r="I3843" s="162" t="str">
        <f>IF($A3843=0,"",IFERROR(INDEX(BD_Gestão!E:E,MATCH('Banco de Dados'!$B3843,BD_Gestão!$B:$B,0)),"erro"))</f>
        <v/>
      </c>
      <c r="J3843" s="186" t="str">
        <f>IF($A3843=0,"",IFERROR(INDEX(BD_Gestão!B:B,MATCH('Banco de Dados'!$B3843,BD_Gestão!$B:$B,0)),"erro"))</f>
        <v/>
      </c>
      <c r="K3843" s="158" t="str">
        <f>IF($A3843=0,"",IFERROR(INDEX(BD_Gestão!C:C,MATCH('Banco de Dados'!$B3843,BD_Gestão!$B:$B,0)),"erro"))</f>
        <v/>
      </c>
      <c r="L3843" s="158" t="str">
        <f>IF($A3843=0,"",IFERROR(INDEX(BD_Gestão!H:H,MATCH('Banco de Dados'!$B3843,BD_Gestão!$B:$B,0)),"erro"))</f>
        <v/>
      </c>
      <c r="M3843" s="161" t="str">
        <f>IF($A3843=0,"",IFERROR(INDEX(BD_Gestão!F:F,MATCH('Banco de Dados'!$B3843,BD_Gestão!$B:$B,0)),"erro"))</f>
        <v/>
      </c>
      <c r="N3843" s="161" t="str">
        <f>IF($A3843=0,"",IFERROR(INDEX(BD_Gestão!J:J,MATCH('Banco de Dados'!$B3843,BD_Gestão!$B:$B,0)),"erro"))</f>
        <v/>
      </c>
      <c r="O3843" s="164" t="str">
        <f>IF($A3843=0,"",IFERROR(INDEX(BD_Gestão!K:K,MATCH('Banco de Dados'!$B3843,BD_Gestão!$B:$B,0)),"erro"))</f>
        <v/>
      </c>
      <c r="P3843" s="169" t="str">
        <f t="shared" si="238"/>
        <v/>
      </c>
      <c r="Q3843" s="170" t="str">
        <f t="shared" si="239"/>
        <v/>
      </c>
      <c r="R3843" s="163" t="e">
        <f t="shared" si="236"/>
        <v>#VALUE!</v>
      </c>
      <c r="S3843" s="163" t="e">
        <f t="shared" si="237"/>
        <v>#VALUE!</v>
      </c>
      <c r="T3843" s="163" t="e">
        <f>INDEX(Controle!O:O,MATCH('Banco de Dados'!A3843,Controle!M:M,0))*E3843/100</f>
        <v>#N/A</v>
      </c>
    </row>
    <row r="3844" spans="1:20" hidden="1" x14ac:dyDescent="0.2">
      <c r="A3844" s="158">
        <f>BD_TS!A3843</f>
        <v>0</v>
      </c>
      <c r="B3844" s="158" t="str">
        <f>SUBSTITUTE(SUBSTITUTE(BD_TS!D3843," ",""),"-","/")</f>
        <v/>
      </c>
      <c r="C3844" s="158">
        <f>BD_TS!E3843</f>
        <v>0</v>
      </c>
      <c r="D3844" s="159">
        <f>BD_TS!F3843</f>
        <v>0</v>
      </c>
      <c r="E3844" s="160">
        <f>BD_TS!B3843</f>
        <v>0</v>
      </c>
      <c r="F3844" s="161">
        <f>BD_TS!C3843</f>
        <v>0</v>
      </c>
      <c r="G3844" s="187">
        <f>BD_TS!H3843</f>
        <v>0</v>
      </c>
      <c r="H3844" s="158" t="str">
        <f>IF($A3844=0,"",IFERROR(INDEX(BD_Gestão!A:A,MATCH('Banco de Dados'!$B3844,BD_Gestão!$B:$B,0)),"erro"))</f>
        <v/>
      </c>
      <c r="I3844" s="162" t="str">
        <f>IF($A3844=0,"",IFERROR(INDEX(BD_Gestão!E:E,MATCH('Banco de Dados'!$B3844,BD_Gestão!$B:$B,0)),"erro"))</f>
        <v/>
      </c>
      <c r="J3844" s="186" t="str">
        <f>IF($A3844=0,"",IFERROR(INDEX(BD_Gestão!B:B,MATCH('Banco de Dados'!$B3844,BD_Gestão!$B:$B,0)),"erro"))</f>
        <v/>
      </c>
      <c r="K3844" s="158" t="str">
        <f>IF($A3844=0,"",IFERROR(INDEX(BD_Gestão!C:C,MATCH('Banco de Dados'!$B3844,BD_Gestão!$B:$B,0)),"erro"))</f>
        <v/>
      </c>
      <c r="L3844" s="158" t="str">
        <f>IF($A3844=0,"",IFERROR(INDEX(BD_Gestão!H:H,MATCH('Banco de Dados'!$B3844,BD_Gestão!$B:$B,0)),"erro"))</f>
        <v/>
      </c>
      <c r="M3844" s="161" t="str">
        <f>IF($A3844=0,"",IFERROR(INDEX(BD_Gestão!F:F,MATCH('Banco de Dados'!$B3844,BD_Gestão!$B:$B,0)),"erro"))</f>
        <v/>
      </c>
      <c r="N3844" s="161" t="str">
        <f>IF($A3844=0,"",IFERROR(INDEX(BD_Gestão!J:J,MATCH('Banco de Dados'!$B3844,BD_Gestão!$B:$B,0)),"erro"))</f>
        <v/>
      </c>
      <c r="O3844" s="164" t="str">
        <f>IF($A3844=0,"",IFERROR(INDEX(BD_Gestão!K:K,MATCH('Banco de Dados'!$B3844,BD_Gestão!$B:$B,0)),"erro"))</f>
        <v/>
      </c>
      <c r="P3844" s="169" t="str">
        <f t="shared" si="238"/>
        <v/>
      </c>
      <c r="Q3844" s="170" t="str">
        <f t="shared" si="239"/>
        <v/>
      </c>
      <c r="R3844" s="163" t="e">
        <f t="shared" si="236"/>
        <v>#VALUE!</v>
      </c>
      <c r="S3844" s="163" t="e">
        <f t="shared" si="237"/>
        <v>#VALUE!</v>
      </c>
      <c r="T3844" s="163" t="e">
        <f>INDEX(Controle!O:O,MATCH('Banco de Dados'!A3844,Controle!M:M,0))*E3844/100</f>
        <v>#N/A</v>
      </c>
    </row>
    <row r="3845" spans="1:20" hidden="1" x14ac:dyDescent="0.2">
      <c r="A3845" s="158">
        <f>BD_TS!A3844</f>
        <v>0</v>
      </c>
      <c r="B3845" s="158" t="str">
        <f>SUBSTITUTE(SUBSTITUTE(BD_TS!D3844," ",""),"-","/")</f>
        <v/>
      </c>
      <c r="C3845" s="158">
        <f>BD_TS!E3844</f>
        <v>0</v>
      </c>
      <c r="D3845" s="159">
        <f>BD_TS!F3844</f>
        <v>0</v>
      </c>
      <c r="E3845" s="160">
        <f>BD_TS!B3844</f>
        <v>0</v>
      </c>
      <c r="F3845" s="161">
        <f>BD_TS!C3844</f>
        <v>0</v>
      </c>
      <c r="G3845" s="187">
        <f>BD_TS!H3844</f>
        <v>0</v>
      </c>
      <c r="H3845" s="158" t="str">
        <f>IF($A3845=0,"",IFERROR(INDEX(BD_Gestão!A:A,MATCH('Banco de Dados'!$B3845,BD_Gestão!$B:$B,0)),"erro"))</f>
        <v/>
      </c>
      <c r="I3845" s="162" t="str">
        <f>IF($A3845=0,"",IFERROR(INDEX(BD_Gestão!E:E,MATCH('Banco de Dados'!$B3845,BD_Gestão!$B:$B,0)),"erro"))</f>
        <v/>
      </c>
      <c r="J3845" s="186" t="str">
        <f>IF($A3845=0,"",IFERROR(INDEX(BD_Gestão!B:B,MATCH('Banco de Dados'!$B3845,BD_Gestão!$B:$B,0)),"erro"))</f>
        <v/>
      </c>
      <c r="K3845" s="158" t="str">
        <f>IF($A3845=0,"",IFERROR(INDEX(BD_Gestão!C:C,MATCH('Banco de Dados'!$B3845,BD_Gestão!$B:$B,0)),"erro"))</f>
        <v/>
      </c>
      <c r="L3845" s="158" t="str">
        <f>IF($A3845=0,"",IFERROR(INDEX(BD_Gestão!H:H,MATCH('Banco de Dados'!$B3845,BD_Gestão!$B:$B,0)),"erro"))</f>
        <v/>
      </c>
      <c r="M3845" s="161" t="str">
        <f>IF($A3845=0,"",IFERROR(INDEX(BD_Gestão!F:F,MATCH('Banco de Dados'!$B3845,BD_Gestão!$B:$B,0)),"erro"))</f>
        <v/>
      </c>
      <c r="N3845" s="161" t="str">
        <f>IF($A3845=0,"",IFERROR(INDEX(BD_Gestão!J:J,MATCH('Banco de Dados'!$B3845,BD_Gestão!$B:$B,0)),"erro"))</f>
        <v/>
      </c>
      <c r="O3845" s="164" t="str">
        <f>IF($A3845=0,"",IFERROR(INDEX(BD_Gestão!K:K,MATCH('Banco de Dados'!$B3845,BD_Gestão!$B:$B,0)),"erro"))</f>
        <v/>
      </c>
      <c r="P3845" s="169" t="str">
        <f t="shared" si="238"/>
        <v/>
      </c>
      <c r="Q3845" s="170" t="str">
        <f t="shared" si="239"/>
        <v/>
      </c>
      <c r="R3845" s="163" t="e">
        <f t="shared" ref="R3845:R3908" si="240">MONTH(I3845)</f>
        <v>#VALUE!</v>
      </c>
      <c r="S3845" s="163" t="e">
        <f t="shared" ref="S3845:S3908" si="241">YEAR(I3845)</f>
        <v>#VALUE!</v>
      </c>
      <c r="T3845" s="163" t="e">
        <f>INDEX(Controle!O:O,MATCH('Banco de Dados'!A3845,Controle!M:M,0))*E3845/100</f>
        <v>#N/A</v>
      </c>
    </row>
    <row r="3846" spans="1:20" hidden="1" x14ac:dyDescent="0.2">
      <c r="A3846" s="158">
        <f>BD_TS!A3845</f>
        <v>0</v>
      </c>
      <c r="B3846" s="158" t="str">
        <f>SUBSTITUTE(SUBSTITUTE(BD_TS!D3845," ",""),"-","/")</f>
        <v/>
      </c>
      <c r="C3846" s="158">
        <f>BD_TS!E3845</f>
        <v>0</v>
      </c>
      <c r="D3846" s="159">
        <f>BD_TS!F3845</f>
        <v>0</v>
      </c>
      <c r="E3846" s="160">
        <f>BD_TS!B3845</f>
        <v>0</v>
      </c>
      <c r="F3846" s="161">
        <f>BD_TS!C3845</f>
        <v>0</v>
      </c>
      <c r="G3846" s="187">
        <f>BD_TS!H3845</f>
        <v>0</v>
      </c>
      <c r="H3846" s="158" t="str">
        <f>IF($A3846=0,"",IFERROR(INDEX(BD_Gestão!A:A,MATCH('Banco de Dados'!$B3846,BD_Gestão!$B:$B,0)),"erro"))</f>
        <v/>
      </c>
      <c r="I3846" s="162" t="str">
        <f>IF($A3846=0,"",IFERROR(INDEX(BD_Gestão!E:E,MATCH('Banco de Dados'!$B3846,BD_Gestão!$B:$B,0)),"erro"))</f>
        <v/>
      </c>
      <c r="J3846" s="186" t="str">
        <f>IF($A3846=0,"",IFERROR(INDEX(BD_Gestão!B:B,MATCH('Banco de Dados'!$B3846,BD_Gestão!$B:$B,0)),"erro"))</f>
        <v/>
      </c>
      <c r="K3846" s="158" t="str">
        <f>IF($A3846=0,"",IFERROR(INDEX(BD_Gestão!C:C,MATCH('Banco de Dados'!$B3846,BD_Gestão!$B:$B,0)),"erro"))</f>
        <v/>
      </c>
      <c r="L3846" s="158" t="str">
        <f>IF($A3846=0,"",IFERROR(INDEX(BD_Gestão!H:H,MATCH('Banco de Dados'!$B3846,BD_Gestão!$B:$B,0)),"erro"))</f>
        <v/>
      </c>
      <c r="M3846" s="161" t="str">
        <f>IF($A3846=0,"",IFERROR(INDEX(BD_Gestão!F:F,MATCH('Banco de Dados'!$B3846,BD_Gestão!$B:$B,0)),"erro"))</f>
        <v/>
      </c>
      <c r="N3846" s="161" t="str">
        <f>IF($A3846=0,"",IFERROR(INDEX(BD_Gestão!J:J,MATCH('Banco de Dados'!$B3846,BD_Gestão!$B:$B,0)),"erro"))</f>
        <v/>
      </c>
      <c r="O3846" s="164" t="str">
        <f>IF($A3846=0,"",IFERROR(INDEX(BD_Gestão!K:K,MATCH('Banco de Dados'!$B3846,BD_Gestão!$B:$B,0)),"erro"))</f>
        <v/>
      </c>
      <c r="P3846" s="169" t="str">
        <f t="shared" ref="P3846:P3909" si="242">IF(OR(H3846="erro",H3846=""),"",E3846*(MIN(O3846,1)))</f>
        <v/>
      </c>
      <c r="Q3846" s="170" t="str">
        <f t="shared" ref="Q3846:Q3909" si="243">IF(OR(H3846="erro",H3846=""),"",E3846-P3846)</f>
        <v/>
      </c>
      <c r="R3846" s="163" t="e">
        <f t="shared" si="240"/>
        <v>#VALUE!</v>
      </c>
      <c r="S3846" s="163" t="e">
        <f t="shared" si="241"/>
        <v>#VALUE!</v>
      </c>
      <c r="T3846" s="163" t="e">
        <f>INDEX(Controle!O:O,MATCH('Banco de Dados'!A3846,Controle!M:M,0))*E3846/100</f>
        <v>#N/A</v>
      </c>
    </row>
    <row r="3847" spans="1:20" hidden="1" x14ac:dyDescent="0.2">
      <c r="A3847" s="158">
        <f>BD_TS!A3846</f>
        <v>0</v>
      </c>
      <c r="B3847" s="158" t="str">
        <f>SUBSTITUTE(SUBSTITUTE(BD_TS!D3846," ",""),"-","/")</f>
        <v/>
      </c>
      <c r="C3847" s="158">
        <f>BD_TS!E3846</f>
        <v>0</v>
      </c>
      <c r="D3847" s="159">
        <f>BD_TS!F3846</f>
        <v>0</v>
      </c>
      <c r="E3847" s="160">
        <f>BD_TS!B3846</f>
        <v>0</v>
      </c>
      <c r="F3847" s="161">
        <f>BD_TS!C3846</f>
        <v>0</v>
      </c>
      <c r="G3847" s="187">
        <f>BD_TS!H3846</f>
        <v>0</v>
      </c>
      <c r="H3847" s="158" t="str">
        <f>IF($A3847=0,"",IFERROR(INDEX(BD_Gestão!A:A,MATCH('Banco de Dados'!$B3847,BD_Gestão!$B:$B,0)),"erro"))</f>
        <v/>
      </c>
      <c r="I3847" s="162" t="str">
        <f>IF($A3847=0,"",IFERROR(INDEX(BD_Gestão!E:E,MATCH('Banco de Dados'!$B3847,BD_Gestão!$B:$B,0)),"erro"))</f>
        <v/>
      </c>
      <c r="J3847" s="186" t="str">
        <f>IF($A3847=0,"",IFERROR(INDEX(BD_Gestão!B:B,MATCH('Banco de Dados'!$B3847,BD_Gestão!$B:$B,0)),"erro"))</f>
        <v/>
      </c>
      <c r="K3847" s="158" t="str">
        <f>IF($A3847=0,"",IFERROR(INDEX(BD_Gestão!C:C,MATCH('Banco de Dados'!$B3847,BD_Gestão!$B:$B,0)),"erro"))</f>
        <v/>
      </c>
      <c r="L3847" s="158" t="str">
        <f>IF($A3847=0,"",IFERROR(INDEX(BD_Gestão!H:H,MATCH('Banco de Dados'!$B3847,BD_Gestão!$B:$B,0)),"erro"))</f>
        <v/>
      </c>
      <c r="M3847" s="161" t="str">
        <f>IF($A3847=0,"",IFERROR(INDEX(BD_Gestão!F:F,MATCH('Banco de Dados'!$B3847,BD_Gestão!$B:$B,0)),"erro"))</f>
        <v/>
      </c>
      <c r="N3847" s="161" t="str">
        <f>IF($A3847=0,"",IFERROR(INDEX(BD_Gestão!J:J,MATCH('Banco de Dados'!$B3847,BD_Gestão!$B:$B,0)),"erro"))</f>
        <v/>
      </c>
      <c r="O3847" s="164" t="str">
        <f>IF($A3847=0,"",IFERROR(INDEX(BD_Gestão!K:K,MATCH('Banco de Dados'!$B3847,BD_Gestão!$B:$B,0)),"erro"))</f>
        <v/>
      </c>
      <c r="P3847" s="169" t="str">
        <f t="shared" si="242"/>
        <v/>
      </c>
      <c r="Q3847" s="170" t="str">
        <f t="shared" si="243"/>
        <v/>
      </c>
      <c r="R3847" s="163" t="e">
        <f t="shared" si="240"/>
        <v>#VALUE!</v>
      </c>
      <c r="S3847" s="163" t="e">
        <f t="shared" si="241"/>
        <v>#VALUE!</v>
      </c>
      <c r="T3847" s="163" t="e">
        <f>INDEX(Controle!O:O,MATCH('Banco de Dados'!A3847,Controle!M:M,0))*E3847/100</f>
        <v>#N/A</v>
      </c>
    </row>
    <row r="3848" spans="1:20" hidden="1" x14ac:dyDescent="0.2">
      <c r="A3848" s="158">
        <f>BD_TS!A3847</f>
        <v>0</v>
      </c>
      <c r="B3848" s="158" t="str">
        <f>SUBSTITUTE(SUBSTITUTE(BD_TS!D3847," ",""),"-","/")</f>
        <v/>
      </c>
      <c r="C3848" s="158">
        <f>BD_TS!E3847</f>
        <v>0</v>
      </c>
      <c r="D3848" s="159">
        <f>BD_TS!F3847</f>
        <v>0</v>
      </c>
      <c r="E3848" s="160">
        <f>BD_TS!B3847</f>
        <v>0</v>
      </c>
      <c r="F3848" s="161">
        <f>BD_TS!C3847</f>
        <v>0</v>
      </c>
      <c r="G3848" s="187">
        <f>BD_TS!H3847</f>
        <v>0</v>
      </c>
      <c r="H3848" s="158" t="str">
        <f>IF($A3848=0,"",IFERROR(INDEX(BD_Gestão!A:A,MATCH('Banco de Dados'!$B3848,BD_Gestão!$B:$B,0)),"erro"))</f>
        <v/>
      </c>
      <c r="I3848" s="162" t="str">
        <f>IF($A3848=0,"",IFERROR(INDEX(BD_Gestão!E:E,MATCH('Banco de Dados'!$B3848,BD_Gestão!$B:$B,0)),"erro"))</f>
        <v/>
      </c>
      <c r="J3848" s="186" t="str">
        <f>IF($A3848=0,"",IFERROR(INDEX(BD_Gestão!B:B,MATCH('Banco de Dados'!$B3848,BD_Gestão!$B:$B,0)),"erro"))</f>
        <v/>
      </c>
      <c r="K3848" s="158" t="str">
        <f>IF($A3848=0,"",IFERROR(INDEX(BD_Gestão!C:C,MATCH('Banco de Dados'!$B3848,BD_Gestão!$B:$B,0)),"erro"))</f>
        <v/>
      </c>
      <c r="L3848" s="158" t="str">
        <f>IF($A3848=0,"",IFERROR(INDEX(BD_Gestão!H:H,MATCH('Banco de Dados'!$B3848,BD_Gestão!$B:$B,0)),"erro"))</f>
        <v/>
      </c>
      <c r="M3848" s="161" t="str">
        <f>IF($A3848=0,"",IFERROR(INDEX(BD_Gestão!F:F,MATCH('Banco de Dados'!$B3848,BD_Gestão!$B:$B,0)),"erro"))</f>
        <v/>
      </c>
      <c r="N3848" s="161" t="str">
        <f>IF($A3848=0,"",IFERROR(INDEX(BD_Gestão!J:J,MATCH('Banco de Dados'!$B3848,BD_Gestão!$B:$B,0)),"erro"))</f>
        <v/>
      </c>
      <c r="O3848" s="164" t="str">
        <f>IF($A3848=0,"",IFERROR(INDEX(BD_Gestão!K:K,MATCH('Banco de Dados'!$B3848,BD_Gestão!$B:$B,0)),"erro"))</f>
        <v/>
      </c>
      <c r="P3848" s="169" t="str">
        <f t="shared" si="242"/>
        <v/>
      </c>
      <c r="Q3848" s="170" t="str">
        <f t="shared" si="243"/>
        <v/>
      </c>
      <c r="R3848" s="163" t="e">
        <f t="shared" si="240"/>
        <v>#VALUE!</v>
      </c>
      <c r="S3848" s="163" t="e">
        <f t="shared" si="241"/>
        <v>#VALUE!</v>
      </c>
      <c r="T3848" s="163" t="e">
        <f>INDEX(Controle!O:O,MATCH('Banco de Dados'!A3848,Controle!M:M,0))*E3848/100</f>
        <v>#N/A</v>
      </c>
    </row>
    <row r="3849" spans="1:20" hidden="1" x14ac:dyDescent="0.2">
      <c r="A3849" s="158">
        <f>BD_TS!A3848</f>
        <v>0</v>
      </c>
      <c r="B3849" s="158" t="str">
        <f>SUBSTITUTE(SUBSTITUTE(BD_TS!D3848," ",""),"-","/")</f>
        <v/>
      </c>
      <c r="C3849" s="158">
        <f>BD_TS!E3848</f>
        <v>0</v>
      </c>
      <c r="D3849" s="159">
        <f>BD_TS!F3848</f>
        <v>0</v>
      </c>
      <c r="E3849" s="160">
        <f>BD_TS!B3848</f>
        <v>0</v>
      </c>
      <c r="F3849" s="161">
        <f>BD_TS!C3848</f>
        <v>0</v>
      </c>
      <c r="G3849" s="187">
        <f>BD_TS!H3848</f>
        <v>0</v>
      </c>
      <c r="H3849" s="158" t="str">
        <f>IF($A3849=0,"",IFERROR(INDEX(BD_Gestão!A:A,MATCH('Banco de Dados'!$B3849,BD_Gestão!$B:$B,0)),"erro"))</f>
        <v/>
      </c>
      <c r="I3849" s="162" t="str">
        <f>IF($A3849=0,"",IFERROR(INDEX(BD_Gestão!E:E,MATCH('Banco de Dados'!$B3849,BD_Gestão!$B:$B,0)),"erro"))</f>
        <v/>
      </c>
      <c r="J3849" s="186" t="str">
        <f>IF($A3849=0,"",IFERROR(INDEX(BD_Gestão!B:B,MATCH('Banco de Dados'!$B3849,BD_Gestão!$B:$B,0)),"erro"))</f>
        <v/>
      </c>
      <c r="K3849" s="158" t="str">
        <f>IF($A3849=0,"",IFERROR(INDEX(BD_Gestão!C:C,MATCH('Banco de Dados'!$B3849,BD_Gestão!$B:$B,0)),"erro"))</f>
        <v/>
      </c>
      <c r="L3849" s="158" t="str">
        <f>IF($A3849=0,"",IFERROR(INDEX(BD_Gestão!H:H,MATCH('Banco de Dados'!$B3849,BD_Gestão!$B:$B,0)),"erro"))</f>
        <v/>
      </c>
      <c r="M3849" s="161" t="str">
        <f>IF($A3849=0,"",IFERROR(INDEX(BD_Gestão!F:F,MATCH('Banco de Dados'!$B3849,BD_Gestão!$B:$B,0)),"erro"))</f>
        <v/>
      </c>
      <c r="N3849" s="161" t="str">
        <f>IF($A3849=0,"",IFERROR(INDEX(BD_Gestão!J:J,MATCH('Banco de Dados'!$B3849,BD_Gestão!$B:$B,0)),"erro"))</f>
        <v/>
      </c>
      <c r="O3849" s="164" t="str">
        <f>IF($A3849=0,"",IFERROR(INDEX(BD_Gestão!K:K,MATCH('Banco de Dados'!$B3849,BD_Gestão!$B:$B,0)),"erro"))</f>
        <v/>
      </c>
      <c r="P3849" s="169" t="str">
        <f t="shared" si="242"/>
        <v/>
      </c>
      <c r="Q3849" s="170" t="str">
        <f t="shared" si="243"/>
        <v/>
      </c>
      <c r="R3849" s="163" t="e">
        <f t="shared" si="240"/>
        <v>#VALUE!</v>
      </c>
      <c r="S3849" s="163" t="e">
        <f t="shared" si="241"/>
        <v>#VALUE!</v>
      </c>
      <c r="T3849" s="163" t="e">
        <f>INDEX(Controle!O:O,MATCH('Banco de Dados'!A3849,Controle!M:M,0))*E3849/100</f>
        <v>#N/A</v>
      </c>
    </row>
    <row r="3850" spans="1:20" hidden="1" x14ac:dyDescent="0.2">
      <c r="A3850" s="158">
        <f>BD_TS!A3849</f>
        <v>0</v>
      </c>
      <c r="B3850" s="158" t="str">
        <f>SUBSTITUTE(SUBSTITUTE(BD_TS!D3849," ",""),"-","/")</f>
        <v/>
      </c>
      <c r="C3850" s="158">
        <f>BD_TS!E3849</f>
        <v>0</v>
      </c>
      <c r="D3850" s="159">
        <f>BD_TS!F3849</f>
        <v>0</v>
      </c>
      <c r="E3850" s="160">
        <f>BD_TS!B3849</f>
        <v>0</v>
      </c>
      <c r="F3850" s="161">
        <f>BD_TS!C3849</f>
        <v>0</v>
      </c>
      <c r="G3850" s="187">
        <f>BD_TS!H3849</f>
        <v>0</v>
      </c>
      <c r="H3850" s="158" t="str">
        <f>IF($A3850=0,"",IFERROR(INDEX(BD_Gestão!A:A,MATCH('Banco de Dados'!$B3850,BD_Gestão!$B:$B,0)),"erro"))</f>
        <v/>
      </c>
      <c r="I3850" s="162" t="str">
        <f>IF($A3850=0,"",IFERROR(INDEX(BD_Gestão!E:E,MATCH('Banco de Dados'!$B3850,BD_Gestão!$B:$B,0)),"erro"))</f>
        <v/>
      </c>
      <c r="J3850" s="186" t="str">
        <f>IF($A3850=0,"",IFERROR(INDEX(BD_Gestão!B:B,MATCH('Banco de Dados'!$B3850,BD_Gestão!$B:$B,0)),"erro"))</f>
        <v/>
      </c>
      <c r="K3850" s="158" t="str">
        <f>IF($A3850=0,"",IFERROR(INDEX(BD_Gestão!C:C,MATCH('Banco de Dados'!$B3850,BD_Gestão!$B:$B,0)),"erro"))</f>
        <v/>
      </c>
      <c r="L3850" s="158" t="str">
        <f>IF($A3850=0,"",IFERROR(INDEX(BD_Gestão!H:H,MATCH('Banco de Dados'!$B3850,BD_Gestão!$B:$B,0)),"erro"))</f>
        <v/>
      </c>
      <c r="M3850" s="161" t="str">
        <f>IF($A3850=0,"",IFERROR(INDEX(BD_Gestão!F:F,MATCH('Banco de Dados'!$B3850,BD_Gestão!$B:$B,0)),"erro"))</f>
        <v/>
      </c>
      <c r="N3850" s="161" t="str">
        <f>IF($A3850=0,"",IFERROR(INDEX(BD_Gestão!J:J,MATCH('Banco de Dados'!$B3850,BD_Gestão!$B:$B,0)),"erro"))</f>
        <v/>
      </c>
      <c r="O3850" s="164" t="str">
        <f>IF($A3850=0,"",IFERROR(INDEX(BD_Gestão!K:K,MATCH('Banco de Dados'!$B3850,BD_Gestão!$B:$B,0)),"erro"))</f>
        <v/>
      </c>
      <c r="P3850" s="169" t="str">
        <f t="shared" si="242"/>
        <v/>
      </c>
      <c r="Q3850" s="170" t="str">
        <f t="shared" si="243"/>
        <v/>
      </c>
      <c r="R3850" s="163" t="e">
        <f t="shared" si="240"/>
        <v>#VALUE!</v>
      </c>
      <c r="S3850" s="163" t="e">
        <f t="shared" si="241"/>
        <v>#VALUE!</v>
      </c>
      <c r="T3850" s="163" t="e">
        <f>INDEX(Controle!O:O,MATCH('Banco de Dados'!A3850,Controle!M:M,0))*E3850/100</f>
        <v>#N/A</v>
      </c>
    </row>
    <row r="3851" spans="1:20" hidden="1" x14ac:dyDescent="0.2">
      <c r="A3851" s="158">
        <f>BD_TS!A3850</f>
        <v>0</v>
      </c>
      <c r="B3851" s="158" t="str">
        <f>SUBSTITUTE(SUBSTITUTE(BD_TS!D3850," ",""),"-","/")</f>
        <v/>
      </c>
      <c r="C3851" s="158">
        <f>BD_TS!E3850</f>
        <v>0</v>
      </c>
      <c r="D3851" s="159">
        <f>BD_TS!F3850</f>
        <v>0</v>
      </c>
      <c r="E3851" s="160">
        <f>BD_TS!B3850</f>
        <v>0</v>
      </c>
      <c r="F3851" s="161">
        <f>BD_TS!C3850</f>
        <v>0</v>
      </c>
      <c r="G3851" s="187">
        <f>BD_TS!H3850</f>
        <v>0</v>
      </c>
      <c r="H3851" s="158" t="str">
        <f>IF($A3851=0,"",IFERROR(INDEX(BD_Gestão!A:A,MATCH('Banco de Dados'!$B3851,BD_Gestão!$B:$B,0)),"erro"))</f>
        <v/>
      </c>
      <c r="I3851" s="162" t="str">
        <f>IF($A3851=0,"",IFERROR(INDEX(BD_Gestão!E:E,MATCH('Banco de Dados'!$B3851,BD_Gestão!$B:$B,0)),"erro"))</f>
        <v/>
      </c>
      <c r="J3851" s="186" t="str">
        <f>IF($A3851=0,"",IFERROR(INDEX(BD_Gestão!B:B,MATCH('Banco de Dados'!$B3851,BD_Gestão!$B:$B,0)),"erro"))</f>
        <v/>
      </c>
      <c r="K3851" s="158" t="str">
        <f>IF($A3851=0,"",IFERROR(INDEX(BD_Gestão!C:C,MATCH('Banco de Dados'!$B3851,BD_Gestão!$B:$B,0)),"erro"))</f>
        <v/>
      </c>
      <c r="L3851" s="158" t="str">
        <f>IF($A3851=0,"",IFERROR(INDEX(BD_Gestão!H:H,MATCH('Banco de Dados'!$B3851,BD_Gestão!$B:$B,0)),"erro"))</f>
        <v/>
      </c>
      <c r="M3851" s="161" t="str">
        <f>IF($A3851=0,"",IFERROR(INDEX(BD_Gestão!F:F,MATCH('Banco de Dados'!$B3851,BD_Gestão!$B:$B,0)),"erro"))</f>
        <v/>
      </c>
      <c r="N3851" s="161" t="str">
        <f>IF($A3851=0,"",IFERROR(INDEX(BD_Gestão!J:J,MATCH('Banco de Dados'!$B3851,BD_Gestão!$B:$B,0)),"erro"))</f>
        <v/>
      </c>
      <c r="O3851" s="164" t="str">
        <f>IF($A3851=0,"",IFERROR(INDEX(BD_Gestão!K:K,MATCH('Banco de Dados'!$B3851,BD_Gestão!$B:$B,0)),"erro"))</f>
        <v/>
      </c>
      <c r="P3851" s="169" t="str">
        <f t="shared" si="242"/>
        <v/>
      </c>
      <c r="Q3851" s="170" t="str">
        <f t="shared" si="243"/>
        <v/>
      </c>
      <c r="R3851" s="163" t="e">
        <f t="shared" si="240"/>
        <v>#VALUE!</v>
      </c>
      <c r="S3851" s="163" t="e">
        <f t="shared" si="241"/>
        <v>#VALUE!</v>
      </c>
      <c r="T3851" s="163" t="e">
        <f>INDEX(Controle!O:O,MATCH('Banco de Dados'!A3851,Controle!M:M,0))*E3851/100</f>
        <v>#N/A</v>
      </c>
    </row>
    <row r="3852" spans="1:20" hidden="1" x14ac:dyDescent="0.2">
      <c r="A3852" s="158">
        <f>BD_TS!A3851</f>
        <v>0</v>
      </c>
      <c r="B3852" s="158" t="str">
        <f>SUBSTITUTE(SUBSTITUTE(BD_TS!D3851," ",""),"-","/")</f>
        <v/>
      </c>
      <c r="C3852" s="158">
        <f>BD_TS!E3851</f>
        <v>0</v>
      </c>
      <c r="D3852" s="159">
        <f>BD_TS!F3851</f>
        <v>0</v>
      </c>
      <c r="E3852" s="160">
        <f>BD_TS!B3851</f>
        <v>0</v>
      </c>
      <c r="F3852" s="161">
        <f>BD_TS!C3851</f>
        <v>0</v>
      </c>
      <c r="G3852" s="187">
        <f>BD_TS!H3851</f>
        <v>0</v>
      </c>
      <c r="H3852" s="158" t="str">
        <f>IF($A3852=0,"",IFERROR(INDEX(BD_Gestão!A:A,MATCH('Banco de Dados'!$B3852,BD_Gestão!$B:$B,0)),"erro"))</f>
        <v/>
      </c>
      <c r="I3852" s="162" t="str">
        <f>IF($A3852=0,"",IFERROR(INDEX(BD_Gestão!E:E,MATCH('Banco de Dados'!$B3852,BD_Gestão!$B:$B,0)),"erro"))</f>
        <v/>
      </c>
      <c r="J3852" s="186" t="str">
        <f>IF($A3852=0,"",IFERROR(INDEX(BD_Gestão!B:B,MATCH('Banco de Dados'!$B3852,BD_Gestão!$B:$B,0)),"erro"))</f>
        <v/>
      </c>
      <c r="K3852" s="158" t="str">
        <f>IF($A3852=0,"",IFERROR(INDEX(BD_Gestão!C:C,MATCH('Banco de Dados'!$B3852,BD_Gestão!$B:$B,0)),"erro"))</f>
        <v/>
      </c>
      <c r="L3852" s="158" t="str">
        <f>IF($A3852=0,"",IFERROR(INDEX(BD_Gestão!H:H,MATCH('Banco de Dados'!$B3852,BD_Gestão!$B:$B,0)),"erro"))</f>
        <v/>
      </c>
      <c r="M3852" s="161" t="str">
        <f>IF($A3852=0,"",IFERROR(INDEX(BD_Gestão!F:F,MATCH('Banco de Dados'!$B3852,BD_Gestão!$B:$B,0)),"erro"))</f>
        <v/>
      </c>
      <c r="N3852" s="161" t="str">
        <f>IF($A3852=0,"",IFERROR(INDEX(BD_Gestão!J:J,MATCH('Banco de Dados'!$B3852,BD_Gestão!$B:$B,0)),"erro"))</f>
        <v/>
      </c>
      <c r="O3852" s="164" t="str">
        <f>IF($A3852=0,"",IFERROR(INDEX(BD_Gestão!K:K,MATCH('Banco de Dados'!$B3852,BD_Gestão!$B:$B,0)),"erro"))</f>
        <v/>
      </c>
      <c r="P3852" s="169" t="str">
        <f t="shared" si="242"/>
        <v/>
      </c>
      <c r="Q3852" s="170" t="str">
        <f t="shared" si="243"/>
        <v/>
      </c>
      <c r="R3852" s="163" t="e">
        <f t="shared" si="240"/>
        <v>#VALUE!</v>
      </c>
      <c r="S3852" s="163" t="e">
        <f t="shared" si="241"/>
        <v>#VALUE!</v>
      </c>
      <c r="T3852" s="163" t="e">
        <f>INDEX(Controle!O:O,MATCH('Banco de Dados'!A3852,Controle!M:M,0))*E3852/100</f>
        <v>#N/A</v>
      </c>
    </row>
    <row r="3853" spans="1:20" hidden="1" x14ac:dyDescent="0.2">
      <c r="A3853" s="158">
        <f>BD_TS!A3852</f>
        <v>0</v>
      </c>
      <c r="B3853" s="158" t="str">
        <f>SUBSTITUTE(SUBSTITUTE(BD_TS!D3852," ",""),"-","/")</f>
        <v/>
      </c>
      <c r="C3853" s="158">
        <f>BD_TS!E3852</f>
        <v>0</v>
      </c>
      <c r="D3853" s="159">
        <f>BD_TS!F3852</f>
        <v>0</v>
      </c>
      <c r="E3853" s="160">
        <f>BD_TS!B3852</f>
        <v>0</v>
      </c>
      <c r="F3853" s="161">
        <f>BD_TS!C3852</f>
        <v>0</v>
      </c>
      <c r="G3853" s="187">
        <f>BD_TS!H3852</f>
        <v>0</v>
      </c>
      <c r="H3853" s="158" t="str">
        <f>IF($A3853=0,"",IFERROR(INDEX(BD_Gestão!A:A,MATCH('Banco de Dados'!$B3853,BD_Gestão!$B:$B,0)),"erro"))</f>
        <v/>
      </c>
      <c r="I3853" s="162" t="str">
        <f>IF($A3853=0,"",IFERROR(INDEX(BD_Gestão!E:E,MATCH('Banco de Dados'!$B3853,BD_Gestão!$B:$B,0)),"erro"))</f>
        <v/>
      </c>
      <c r="J3853" s="186" t="str">
        <f>IF($A3853=0,"",IFERROR(INDEX(BD_Gestão!B:B,MATCH('Banco de Dados'!$B3853,BD_Gestão!$B:$B,0)),"erro"))</f>
        <v/>
      </c>
      <c r="K3853" s="158" t="str">
        <f>IF($A3853=0,"",IFERROR(INDEX(BD_Gestão!C:C,MATCH('Banco de Dados'!$B3853,BD_Gestão!$B:$B,0)),"erro"))</f>
        <v/>
      </c>
      <c r="L3853" s="158" t="str">
        <f>IF($A3853=0,"",IFERROR(INDEX(BD_Gestão!H:H,MATCH('Banco de Dados'!$B3853,BD_Gestão!$B:$B,0)),"erro"))</f>
        <v/>
      </c>
      <c r="M3853" s="161" t="str">
        <f>IF($A3853=0,"",IFERROR(INDEX(BD_Gestão!F:F,MATCH('Banco de Dados'!$B3853,BD_Gestão!$B:$B,0)),"erro"))</f>
        <v/>
      </c>
      <c r="N3853" s="161" t="str">
        <f>IF($A3853=0,"",IFERROR(INDEX(BD_Gestão!J:J,MATCH('Banco de Dados'!$B3853,BD_Gestão!$B:$B,0)),"erro"))</f>
        <v/>
      </c>
      <c r="O3853" s="164" t="str">
        <f>IF($A3853=0,"",IFERROR(INDEX(BD_Gestão!K:K,MATCH('Banco de Dados'!$B3853,BD_Gestão!$B:$B,0)),"erro"))</f>
        <v/>
      </c>
      <c r="P3853" s="169" t="str">
        <f t="shared" si="242"/>
        <v/>
      </c>
      <c r="Q3853" s="170" t="str">
        <f t="shared" si="243"/>
        <v/>
      </c>
      <c r="R3853" s="163" t="e">
        <f t="shared" si="240"/>
        <v>#VALUE!</v>
      </c>
      <c r="S3853" s="163" t="e">
        <f t="shared" si="241"/>
        <v>#VALUE!</v>
      </c>
      <c r="T3853" s="163" t="e">
        <f>INDEX(Controle!O:O,MATCH('Banco de Dados'!A3853,Controle!M:M,0))*E3853/100</f>
        <v>#N/A</v>
      </c>
    </row>
    <row r="3854" spans="1:20" hidden="1" x14ac:dyDescent="0.2">
      <c r="A3854" s="158">
        <f>BD_TS!A3853</f>
        <v>0</v>
      </c>
      <c r="B3854" s="158" t="str">
        <f>SUBSTITUTE(SUBSTITUTE(BD_TS!D3853," ",""),"-","/")</f>
        <v/>
      </c>
      <c r="C3854" s="158">
        <f>BD_TS!E3853</f>
        <v>0</v>
      </c>
      <c r="D3854" s="159">
        <f>BD_TS!F3853</f>
        <v>0</v>
      </c>
      <c r="E3854" s="160">
        <f>BD_TS!B3853</f>
        <v>0</v>
      </c>
      <c r="F3854" s="161">
        <f>BD_TS!C3853</f>
        <v>0</v>
      </c>
      <c r="G3854" s="187">
        <f>BD_TS!H3853</f>
        <v>0</v>
      </c>
      <c r="H3854" s="158" t="str">
        <f>IF($A3854=0,"",IFERROR(INDEX(BD_Gestão!A:A,MATCH('Banco de Dados'!$B3854,BD_Gestão!$B:$B,0)),"erro"))</f>
        <v/>
      </c>
      <c r="I3854" s="162" t="str">
        <f>IF($A3854=0,"",IFERROR(INDEX(BD_Gestão!E:E,MATCH('Banco de Dados'!$B3854,BD_Gestão!$B:$B,0)),"erro"))</f>
        <v/>
      </c>
      <c r="J3854" s="186" t="str">
        <f>IF($A3854=0,"",IFERROR(INDEX(BD_Gestão!B:B,MATCH('Banco de Dados'!$B3854,BD_Gestão!$B:$B,0)),"erro"))</f>
        <v/>
      </c>
      <c r="K3854" s="158" t="str">
        <f>IF($A3854=0,"",IFERROR(INDEX(BD_Gestão!C:C,MATCH('Banco de Dados'!$B3854,BD_Gestão!$B:$B,0)),"erro"))</f>
        <v/>
      </c>
      <c r="L3854" s="158" t="str">
        <f>IF($A3854=0,"",IFERROR(INDEX(BD_Gestão!H:H,MATCH('Banco de Dados'!$B3854,BD_Gestão!$B:$B,0)),"erro"))</f>
        <v/>
      </c>
      <c r="M3854" s="161" t="str">
        <f>IF($A3854=0,"",IFERROR(INDEX(BD_Gestão!F:F,MATCH('Banco de Dados'!$B3854,BD_Gestão!$B:$B,0)),"erro"))</f>
        <v/>
      </c>
      <c r="N3854" s="161" t="str">
        <f>IF($A3854=0,"",IFERROR(INDEX(BD_Gestão!J:J,MATCH('Banco de Dados'!$B3854,BD_Gestão!$B:$B,0)),"erro"))</f>
        <v/>
      </c>
      <c r="O3854" s="164" t="str">
        <f>IF($A3854=0,"",IFERROR(INDEX(BD_Gestão!K:K,MATCH('Banco de Dados'!$B3854,BD_Gestão!$B:$B,0)),"erro"))</f>
        <v/>
      </c>
      <c r="P3854" s="169" t="str">
        <f t="shared" si="242"/>
        <v/>
      </c>
      <c r="Q3854" s="170" t="str">
        <f t="shared" si="243"/>
        <v/>
      </c>
      <c r="R3854" s="163" t="e">
        <f t="shared" si="240"/>
        <v>#VALUE!</v>
      </c>
      <c r="S3854" s="163" t="e">
        <f t="shared" si="241"/>
        <v>#VALUE!</v>
      </c>
      <c r="T3854" s="163" t="e">
        <f>INDEX(Controle!O:O,MATCH('Banco de Dados'!A3854,Controle!M:M,0))*E3854/100</f>
        <v>#N/A</v>
      </c>
    </row>
    <row r="3855" spans="1:20" hidden="1" x14ac:dyDescent="0.2">
      <c r="A3855" s="158">
        <f>BD_TS!A3854</f>
        <v>0</v>
      </c>
      <c r="B3855" s="158" t="str">
        <f>SUBSTITUTE(SUBSTITUTE(BD_TS!D3854," ",""),"-","/")</f>
        <v/>
      </c>
      <c r="C3855" s="158">
        <f>BD_TS!E3854</f>
        <v>0</v>
      </c>
      <c r="D3855" s="159">
        <f>BD_TS!F3854</f>
        <v>0</v>
      </c>
      <c r="E3855" s="160">
        <f>BD_TS!B3854</f>
        <v>0</v>
      </c>
      <c r="F3855" s="161">
        <f>BD_TS!C3854</f>
        <v>0</v>
      </c>
      <c r="G3855" s="187">
        <f>BD_TS!H3854</f>
        <v>0</v>
      </c>
      <c r="H3855" s="158" t="str">
        <f>IF($A3855=0,"",IFERROR(INDEX(BD_Gestão!A:A,MATCH('Banco de Dados'!$B3855,BD_Gestão!$B:$B,0)),"erro"))</f>
        <v/>
      </c>
      <c r="I3855" s="162" t="str">
        <f>IF($A3855=0,"",IFERROR(INDEX(BD_Gestão!E:E,MATCH('Banco de Dados'!$B3855,BD_Gestão!$B:$B,0)),"erro"))</f>
        <v/>
      </c>
      <c r="J3855" s="186" t="str">
        <f>IF($A3855=0,"",IFERROR(INDEX(BD_Gestão!B:B,MATCH('Banco de Dados'!$B3855,BD_Gestão!$B:$B,0)),"erro"))</f>
        <v/>
      </c>
      <c r="K3855" s="158" t="str">
        <f>IF($A3855=0,"",IFERROR(INDEX(BD_Gestão!C:C,MATCH('Banco de Dados'!$B3855,BD_Gestão!$B:$B,0)),"erro"))</f>
        <v/>
      </c>
      <c r="L3855" s="158" t="str">
        <f>IF($A3855=0,"",IFERROR(INDEX(BD_Gestão!H:H,MATCH('Banco de Dados'!$B3855,BD_Gestão!$B:$B,0)),"erro"))</f>
        <v/>
      </c>
      <c r="M3855" s="161" t="str">
        <f>IF($A3855=0,"",IFERROR(INDEX(BD_Gestão!F:F,MATCH('Banco de Dados'!$B3855,BD_Gestão!$B:$B,0)),"erro"))</f>
        <v/>
      </c>
      <c r="N3855" s="161" t="str">
        <f>IF($A3855=0,"",IFERROR(INDEX(BD_Gestão!J:J,MATCH('Banco de Dados'!$B3855,BD_Gestão!$B:$B,0)),"erro"))</f>
        <v/>
      </c>
      <c r="O3855" s="164" t="str">
        <f>IF($A3855=0,"",IFERROR(INDEX(BD_Gestão!K:K,MATCH('Banco de Dados'!$B3855,BD_Gestão!$B:$B,0)),"erro"))</f>
        <v/>
      </c>
      <c r="P3855" s="169" t="str">
        <f t="shared" si="242"/>
        <v/>
      </c>
      <c r="Q3855" s="170" t="str">
        <f t="shared" si="243"/>
        <v/>
      </c>
      <c r="R3855" s="163" t="e">
        <f t="shared" si="240"/>
        <v>#VALUE!</v>
      </c>
      <c r="S3855" s="163" t="e">
        <f t="shared" si="241"/>
        <v>#VALUE!</v>
      </c>
      <c r="T3855" s="163" t="e">
        <f>INDEX(Controle!O:O,MATCH('Banco de Dados'!A3855,Controle!M:M,0))*E3855/100</f>
        <v>#N/A</v>
      </c>
    </row>
    <row r="3856" spans="1:20" hidden="1" x14ac:dyDescent="0.2">
      <c r="A3856" s="158">
        <f>BD_TS!A3855</f>
        <v>0</v>
      </c>
      <c r="B3856" s="158" t="str">
        <f>SUBSTITUTE(SUBSTITUTE(BD_TS!D3855," ",""),"-","/")</f>
        <v/>
      </c>
      <c r="C3856" s="158">
        <f>BD_TS!E3855</f>
        <v>0</v>
      </c>
      <c r="D3856" s="159">
        <f>BD_TS!F3855</f>
        <v>0</v>
      </c>
      <c r="E3856" s="160">
        <f>BD_TS!B3855</f>
        <v>0</v>
      </c>
      <c r="F3856" s="161">
        <f>BD_TS!C3855</f>
        <v>0</v>
      </c>
      <c r="G3856" s="187">
        <f>BD_TS!H3855</f>
        <v>0</v>
      </c>
      <c r="H3856" s="158" t="str">
        <f>IF($A3856=0,"",IFERROR(INDEX(BD_Gestão!A:A,MATCH('Banco de Dados'!$B3856,BD_Gestão!$B:$B,0)),"erro"))</f>
        <v/>
      </c>
      <c r="I3856" s="162" t="str">
        <f>IF($A3856=0,"",IFERROR(INDEX(BD_Gestão!E:E,MATCH('Banco de Dados'!$B3856,BD_Gestão!$B:$B,0)),"erro"))</f>
        <v/>
      </c>
      <c r="J3856" s="186" t="str">
        <f>IF($A3856=0,"",IFERROR(INDEX(BD_Gestão!B:B,MATCH('Banco de Dados'!$B3856,BD_Gestão!$B:$B,0)),"erro"))</f>
        <v/>
      </c>
      <c r="K3856" s="158" t="str">
        <f>IF($A3856=0,"",IFERROR(INDEX(BD_Gestão!C:C,MATCH('Banco de Dados'!$B3856,BD_Gestão!$B:$B,0)),"erro"))</f>
        <v/>
      </c>
      <c r="L3856" s="158" t="str">
        <f>IF($A3856=0,"",IFERROR(INDEX(BD_Gestão!H:H,MATCH('Banco de Dados'!$B3856,BD_Gestão!$B:$B,0)),"erro"))</f>
        <v/>
      </c>
      <c r="M3856" s="161" t="str">
        <f>IF($A3856=0,"",IFERROR(INDEX(BD_Gestão!F:F,MATCH('Banco de Dados'!$B3856,BD_Gestão!$B:$B,0)),"erro"))</f>
        <v/>
      </c>
      <c r="N3856" s="161" t="str">
        <f>IF($A3856=0,"",IFERROR(INDEX(BD_Gestão!J:J,MATCH('Banco de Dados'!$B3856,BD_Gestão!$B:$B,0)),"erro"))</f>
        <v/>
      </c>
      <c r="O3856" s="164" t="str">
        <f>IF($A3856=0,"",IFERROR(INDEX(BD_Gestão!K:K,MATCH('Banco de Dados'!$B3856,BD_Gestão!$B:$B,0)),"erro"))</f>
        <v/>
      </c>
      <c r="P3856" s="169" t="str">
        <f t="shared" si="242"/>
        <v/>
      </c>
      <c r="Q3856" s="170" t="str">
        <f t="shared" si="243"/>
        <v/>
      </c>
      <c r="R3856" s="163" t="e">
        <f t="shared" si="240"/>
        <v>#VALUE!</v>
      </c>
      <c r="S3856" s="163" t="e">
        <f t="shared" si="241"/>
        <v>#VALUE!</v>
      </c>
      <c r="T3856" s="163" t="e">
        <f>INDEX(Controle!O:O,MATCH('Banco de Dados'!A3856,Controle!M:M,0))*E3856/100</f>
        <v>#N/A</v>
      </c>
    </row>
    <row r="3857" spans="1:20" hidden="1" x14ac:dyDescent="0.2">
      <c r="A3857" s="158">
        <f>BD_TS!A3856</f>
        <v>0</v>
      </c>
      <c r="B3857" s="158" t="str">
        <f>SUBSTITUTE(SUBSTITUTE(BD_TS!D3856," ",""),"-","/")</f>
        <v/>
      </c>
      <c r="C3857" s="158">
        <f>BD_TS!E3856</f>
        <v>0</v>
      </c>
      <c r="D3857" s="159">
        <f>BD_TS!F3856</f>
        <v>0</v>
      </c>
      <c r="E3857" s="160">
        <f>BD_TS!B3856</f>
        <v>0</v>
      </c>
      <c r="F3857" s="161">
        <f>BD_TS!C3856</f>
        <v>0</v>
      </c>
      <c r="G3857" s="187">
        <f>BD_TS!H3856</f>
        <v>0</v>
      </c>
      <c r="H3857" s="158" t="str">
        <f>IF($A3857=0,"",IFERROR(INDEX(BD_Gestão!A:A,MATCH('Banco de Dados'!$B3857,BD_Gestão!$B:$B,0)),"erro"))</f>
        <v/>
      </c>
      <c r="I3857" s="162" t="str">
        <f>IF($A3857=0,"",IFERROR(INDEX(BD_Gestão!E:E,MATCH('Banco de Dados'!$B3857,BD_Gestão!$B:$B,0)),"erro"))</f>
        <v/>
      </c>
      <c r="J3857" s="186" t="str">
        <f>IF($A3857=0,"",IFERROR(INDEX(BD_Gestão!B:B,MATCH('Banco de Dados'!$B3857,BD_Gestão!$B:$B,0)),"erro"))</f>
        <v/>
      </c>
      <c r="K3857" s="158" t="str">
        <f>IF($A3857=0,"",IFERROR(INDEX(BD_Gestão!C:C,MATCH('Banco de Dados'!$B3857,BD_Gestão!$B:$B,0)),"erro"))</f>
        <v/>
      </c>
      <c r="L3857" s="158" t="str">
        <f>IF($A3857=0,"",IFERROR(INDEX(BD_Gestão!H:H,MATCH('Banco de Dados'!$B3857,BD_Gestão!$B:$B,0)),"erro"))</f>
        <v/>
      </c>
      <c r="M3857" s="161" t="str">
        <f>IF($A3857=0,"",IFERROR(INDEX(BD_Gestão!F:F,MATCH('Banco de Dados'!$B3857,BD_Gestão!$B:$B,0)),"erro"))</f>
        <v/>
      </c>
      <c r="N3857" s="161" t="str">
        <f>IF($A3857=0,"",IFERROR(INDEX(BD_Gestão!J:J,MATCH('Banco de Dados'!$B3857,BD_Gestão!$B:$B,0)),"erro"))</f>
        <v/>
      </c>
      <c r="O3857" s="164" t="str">
        <f>IF($A3857=0,"",IFERROR(INDEX(BD_Gestão!K:K,MATCH('Banco de Dados'!$B3857,BD_Gestão!$B:$B,0)),"erro"))</f>
        <v/>
      </c>
      <c r="P3857" s="169" t="str">
        <f t="shared" si="242"/>
        <v/>
      </c>
      <c r="Q3857" s="170" t="str">
        <f t="shared" si="243"/>
        <v/>
      </c>
      <c r="R3857" s="163" t="e">
        <f t="shared" si="240"/>
        <v>#VALUE!</v>
      </c>
      <c r="S3857" s="163" t="e">
        <f t="shared" si="241"/>
        <v>#VALUE!</v>
      </c>
      <c r="T3857" s="163" t="e">
        <f>INDEX(Controle!O:O,MATCH('Banco de Dados'!A3857,Controle!M:M,0))*E3857/100</f>
        <v>#N/A</v>
      </c>
    </row>
    <row r="3858" spans="1:20" hidden="1" x14ac:dyDescent="0.2">
      <c r="A3858" s="158">
        <f>BD_TS!A3857</f>
        <v>0</v>
      </c>
      <c r="B3858" s="158" t="str">
        <f>SUBSTITUTE(SUBSTITUTE(BD_TS!D3857," ",""),"-","/")</f>
        <v/>
      </c>
      <c r="C3858" s="158">
        <f>BD_TS!E3857</f>
        <v>0</v>
      </c>
      <c r="D3858" s="159">
        <f>BD_TS!F3857</f>
        <v>0</v>
      </c>
      <c r="E3858" s="160">
        <f>BD_TS!B3857</f>
        <v>0</v>
      </c>
      <c r="F3858" s="161">
        <f>BD_TS!C3857</f>
        <v>0</v>
      </c>
      <c r="G3858" s="187">
        <f>BD_TS!H3857</f>
        <v>0</v>
      </c>
      <c r="H3858" s="158" t="str">
        <f>IF($A3858=0,"",IFERROR(INDEX(BD_Gestão!A:A,MATCH('Banco de Dados'!$B3858,BD_Gestão!$B:$B,0)),"erro"))</f>
        <v/>
      </c>
      <c r="I3858" s="162" t="str">
        <f>IF($A3858=0,"",IFERROR(INDEX(BD_Gestão!E:E,MATCH('Banco de Dados'!$B3858,BD_Gestão!$B:$B,0)),"erro"))</f>
        <v/>
      </c>
      <c r="J3858" s="186" t="str">
        <f>IF($A3858=0,"",IFERROR(INDEX(BD_Gestão!B:B,MATCH('Banco de Dados'!$B3858,BD_Gestão!$B:$B,0)),"erro"))</f>
        <v/>
      </c>
      <c r="K3858" s="158" t="str">
        <f>IF($A3858=0,"",IFERROR(INDEX(BD_Gestão!C:C,MATCH('Banco de Dados'!$B3858,BD_Gestão!$B:$B,0)),"erro"))</f>
        <v/>
      </c>
      <c r="L3858" s="158" t="str">
        <f>IF($A3858=0,"",IFERROR(INDEX(BD_Gestão!H:H,MATCH('Banco de Dados'!$B3858,BD_Gestão!$B:$B,0)),"erro"))</f>
        <v/>
      </c>
      <c r="M3858" s="161" t="str">
        <f>IF($A3858=0,"",IFERROR(INDEX(BD_Gestão!F:F,MATCH('Banco de Dados'!$B3858,BD_Gestão!$B:$B,0)),"erro"))</f>
        <v/>
      </c>
      <c r="N3858" s="161" t="str">
        <f>IF($A3858=0,"",IFERROR(INDEX(BD_Gestão!J:J,MATCH('Banco de Dados'!$B3858,BD_Gestão!$B:$B,0)),"erro"))</f>
        <v/>
      </c>
      <c r="O3858" s="164" t="str">
        <f>IF($A3858=0,"",IFERROR(INDEX(BD_Gestão!K:K,MATCH('Banco de Dados'!$B3858,BD_Gestão!$B:$B,0)),"erro"))</f>
        <v/>
      </c>
      <c r="P3858" s="169" t="str">
        <f t="shared" si="242"/>
        <v/>
      </c>
      <c r="Q3858" s="170" t="str">
        <f t="shared" si="243"/>
        <v/>
      </c>
      <c r="R3858" s="163" t="e">
        <f t="shared" si="240"/>
        <v>#VALUE!</v>
      </c>
      <c r="S3858" s="163" t="e">
        <f t="shared" si="241"/>
        <v>#VALUE!</v>
      </c>
      <c r="T3858" s="163" t="e">
        <f>INDEX(Controle!O:O,MATCH('Banco de Dados'!A3858,Controle!M:M,0))*E3858/100</f>
        <v>#N/A</v>
      </c>
    </row>
    <row r="3859" spans="1:20" hidden="1" x14ac:dyDescent="0.2">
      <c r="A3859" s="158">
        <f>BD_TS!A3858</f>
        <v>0</v>
      </c>
      <c r="B3859" s="158" t="str">
        <f>SUBSTITUTE(SUBSTITUTE(BD_TS!D3858," ",""),"-","/")</f>
        <v/>
      </c>
      <c r="C3859" s="158">
        <f>BD_TS!E3858</f>
        <v>0</v>
      </c>
      <c r="D3859" s="159">
        <f>BD_TS!F3858</f>
        <v>0</v>
      </c>
      <c r="E3859" s="160">
        <f>BD_TS!B3858</f>
        <v>0</v>
      </c>
      <c r="F3859" s="161">
        <f>BD_TS!C3858</f>
        <v>0</v>
      </c>
      <c r="G3859" s="187">
        <f>BD_TS!H3858</f>
        <v>0</v>
      </c>
      <c r="H3859" s="158" t="str">
        <f>IF($A3859=0,"",IFERROR(INDEX(BD_Gestão!A:A,MATCH('Banco de Dados'!$B3859,BD_Gestão!$B:$B,0)),"erro"))</f>
        <v/>
      </c>
      <c r="I3859" s="162" t="str">
        <f>IF($A3859=0,"",IFERROR(INDEX(BD_Gestão!E:E,MATCH('Banco de Dados'!$B3859,BD_Gestão!$B:$B,0)),"erro"))</f>
        <v/>
      </c>
      <c r="J3859" s="186" t="str">
        <f>IF($A3859=0,"",IFERROR(INDEX(BD_Gestão!B:B,MATCH('Banco de Dados'!$B3859,BD_Gestão!$B:$B,0)),"erro"))</f>
        <v/>
      </c>
      <c r="K3859" s="158" t="str">
        <f>IF($A3859=0,"",IFERROR(INDEX(BD_Gestão!C:C,MATCH('Banco de Dados'!$B3859,BD_Gestão!$B:$B,0)),"erro"))</f>
        <v/>
      </c>
      <c r="L3859" s="158" t="str">
        <f>IF($A3859=0,"",IFERROR(INDEX(BD_Gestão!H:H,MATCH('Banco de Dados'!$B3859,BD_Gestão!$B:$B,0)),"erro"))</f>
        <v/>
      </c>
      <c r="M3859" s="161" t="str">
        <f>IF($A3859=0,"",IFERROR(INDEX(BD_Gestão!F:F,MATCH('Banco de Dados'!$B3859,BD_Gestão!$B:$B,0)),"erro"))</f>
        <v/>
      </c>
      <c r="N3859" s="161" t="str">
        <f>IF($A3859=0,"",IFERROR(INDEX(BD_Gestão!J:J,MATCH('Banco de Dados'!$B3859,BD_Gestão!$B:$B,0)),"erro"))</f>
        <v/>
      </c>
      <c r="O3859" s="164" t="str">
        <f>IF($A3859=0,"",IFERROR(INDEX(BD_Gestão!K:K,MATCH('Banco de Dados'!$B3859,BD_Gestão!$B:$B,0)),"erro"))</f>
        <v/>
      </c>
      <c r="P3859" s="169" t="str">
        <f t="shared" si="242"/>
        <v/>
      </c>
      <c r="Q3859" s="170" t="str">
        <f t="shared" si="243"/>
        <v/>
      </c>
      <c r="R3859" s="163" t="e">
        <f t="shared" si="240"/>
        <v>#VALUE!</v>
      </c>
      <c r="S3859" s="163" t="e">
        <f t="shared" si="241"/>
        <v>#VALUE!</v>
      </c>
      <c r="T3859" s="163" t="e">
        <f>INDEX(Controle!O:O,MATCH('Banco de Dados'!A3859,Controle!M:M,0))*E3859/100</f>
        <v>#N/A</v>
      </c>
    </row>
    <row r="3860" spans="1:20" hidden="1" x14ac:dyDescent="0.2">
      <c r="A3860" s="158">
        <f>BD_TS!A3859</f>
        <v>0</v>
      </c>
      <c r="B3860" s="158" t="str">
        <f>SUBSTITUTE(SUBSTITUTE(BD_TS!D3859," ",""),"-","/")</f>
        <v/>
      </c>
      <c r="C3860" s="158">
        <f>BD_TS!E3859</f>
        <v>0</v>
      </c>
      <c r="D3860" s="159">
        <f>BD_TS!F3859</f>
        <v>0</v>
      </c>
      <c r="E3860" s="160">
        <f>BD_TS!B3859</f>
        <v>0</v>
      </c>
      <c r="F3860" s="161">
        <f>BD_TS!C3859</f>
        <v>0</v>
      </c>
      <c r="G3860" s="187">
        <f>BD_TS!H3859</f>
        <v>0</v>
      </c>
      <c r="H3860" s="158" t="str">
        <f>IF($A3860=0,"",IFERROR(INDEX(BD_Gestão!A:A,MATCH('Banco de Dados'!$B3860,BD_Gestão!$B:$B,0)),"erro"))</f>
        <v/>
      </c>
      <c r="I3860" s="162" t="str">
        <f>IF($A3860=0,"",IFERROR(INDEX(BD_Gestão!E:E,MATCH('Banco de Dados'!$B3860,BD_Gestão!$B:$B,0)),"erro"))</f>
        <v/>
      </c>
      <c r="J3860" s="186" t="str">
        <f>IF($A3860=0,"",IFERROR(INDEX(BD_Gestão!B:B,MATCH('Banco de Dados'!$B3860,BD_Gestão!$B:$B,0)),"erro"))</f>
        <v/>
      </c>
      <c r="K3860" s="158" t="str">
        <f>IF($A3860=0,"",IFERROR(INDEX(BD_Gestão!C:C,MATCH('Banco de Dados'!$B3860,BD_Gestão!$B:$B,0)),"erro"))</f>
        <v/>
      </c>
      <c r="L3860" s="158" t="str">
        <f>IF($A3860=0,"",IFERROR(INDEX(BD_Gestão!H:H,MATCH('Banco de Dados'!$B3860,BD_Gestão!$B:$B,0)),"erro"))</f>
        <v/>
      </c>
      <c r="M3860" s="161" t="str">
        <f>IF($A3860=0,"",IFERROR(INDEX(BD_Gestão!F:F,MATCH('Banco de Dados'!$B3860,BD_Gestão!$B:$B,0)),"erro"))</f>
        <v/>
      </c>
      <c r="N3860" s="161" t="str">
        <f>IF($A3860=0,"",IFERROR(INDEX(BD_Gestão!J:J,MATCH('Banco de Dados'!$B3860,BD_Gestão!$B:$B,0)),"erro"))</f>
        <v/>
      </c>
      <c r="O3860" s="164" t="str">
        <f>IF($A3860=0,"",IFERROR(INDEX(BD_Gestão!K:K,MATCH('Banco de Dados'!$B3860,BD_Gestão!$B:$B,0)),"erro"))</f>
        <v/>
      </c>
      <c r="P3860" s="169" t="str">
        <f t="shared" si="242"/>
        <v/>
      </c>
      <c r="Q3860" s="170" t="str">
        <f t="shared" si="243"/>
        <v/>
      </c>
      <c r="R3860" s="163" t="e">
        <f t="shared" si="240"/>
        <v>#VALUE!</v>
      </c>
      <c r="S3860" s="163" t="e">
        <f t="shared" si="241"/>
        <v>#VALUE!</v>
      </c>
      <c r="T3860" s="163" t="e">
        <f>INDEX(Controle!O:O,MATCH('Banco de Dados'!A3860,Controle!M:M,0))*E3860/100</f>
        <v>#N/A</v>
      </c>
    </row>
    <row r="3861" spans="1:20" hidden="1" x14ac:dyDescent="0.2">
      <c r="A3861" s="158">
        <f>BD_TS!A3860</f>
        <v>0</v>
      </c>
      <c r="B3861" s="158" t="str">
        <f>SUBSTITUTE(SUBSTITUTE(BD_TS!D3860," ",""),"-","/")</f>
        <v/>
      </c>
      <c r="C3861" s="158">
        <f>BD_TS!E3860</f>
        <v>0</v>
      </c>
      <c r="D3861" s="159">
        <f>BD_TS!F3860</f>
        <v>0</v>
      </c>
      <c r="E3861" s="160">
        <f>BD_TS!B3860</f>
        <v>0</v>
      </c>
      <c r="F3861" s="161">
        <f>BD_TS!C3860</f>
        <v>0</v>
      </c>
      <c r="G3861" s="187">
        <f>BD_TS!H3860</f>
        <v>0</v>
      </c>
      <c r="H3861" s="158" t="str">
        <f>IF($A3861=0,"",IFERROR(INDEX(BD_Gestão!A:A,MATCH('Banco de Dados'!$B3861,BD_Gestão!$B:$B,0)),"erro"))</f>
        <v/>
      </c>
      <c r="I3861" s="162" t="str">
        <f>IF($A3861=0,"",IFERROR(INDEX(BD_Gestão!E:E,MATCH('Banco de Dados'!$B3861,BD_Gestão!$B:$B,0)),"erro"))</f>
        <v/>
      </c>
      <c r="J3861" s="186" t="str">
        <f>IF($A3861=0,"",IFERROR(INDEX(BD_Gestão!B:B,MATCH('Banco de Dados'!$B3861,BD_Gestão!$B:$B,0)),"erro"))</f>
        <v/>
      </c>
      <c r="K3861" s="158" t="str">
        <f>IF($A3861=0,"",IFERROR(INDEX(BD_Gestão!C:C,MATCH('Banco de Dados'!$B3861,BD_Gestão!$B:$B,0)),"erro"))</f>
        <v/>
      </c>
      <c r="L3861" s="158" t="str">
        <f>IF($A3861=0,"",IFERROR(INDEX(BD_Gestão!H:H,MATCH('Banco de Dados'!$B3861,BD_Gestão!$B:$B,0)),"erro"))</f>
        <v/>
      </c>
      <c r="M3861" s="161" t="str">
        <f>IF($A3861=0,"",IFERROR(INDEX(BD_Gestão!F:F,MATCH('Banco de Dados'!$B3861,BD_Gestão!$B:$B,0)),"erro"))</f>
        <v/>
      </c>
      <c r="N3861" s="161" t="str">
        <f>IF($A3861=0,"",IFERROR(INDEX(BD_Gestão!J:J,MATCH('Banco de Dados'!$B3861,BD_Gestão!$B:$B,0)),"erro"))</f>
        <v/>
      </c>
      <c r="O3861" s="164" t="str">
        <f>IF($A3861=0,"",IFERROR(INDEX(BD_Gestão!K:K,MATCH('Banco de Dados'!$B3861,BD_Gestão!$B:$B,0)),"erro"))</f>
        <v/>
      </c>
      <c r="P3861" s="169" t="str">
        <f t="shared" si="242"/>
        <v/>
      </c>
      <c r="Q3861" s="170" t="str">
        <f t="shared" si="243"/>
        <v/>
      </c>
      <c r="R3861" s="163" t="e">
        <f t="shared" si="240"/>
        <v>#VALUE!</v>
      </c>
      <c r="S3861" s="163" t="e">
        <f t="shared" si="241"/>
        <v>#VALUE!</v>
      </c>
      <c r="T3861" s="163" t="e">
        <f>INDEX(Controle!O:O,MATCH('Banco de Dados'!A3861,Controle!M:M,0))*E3861/100</f>
        <v>#N/A</v>
      </c>
    </row>
    <row r="3862" spans="1:20" hidden="1" x14ac:dyDescent="0.2">
      <c r="A3862" s="158">
        <f>BD_TS!A3861</f>
        <v>0</v>
      </c>
      <c r="B3862" s="158" t="str">
        <f>SUBSTITUTE(SUBSTITUTE(BD_TS!D3861," ",""),"-","/")</f>
        <v/>
      </c>
      <c r="C3862" s="158">
        <f>BD_TS!E3861</f>
        <v>0</v>
      </c>
      <c r="D3862" s="159">
        <f>BD_TS!F3861</f>
        <v>0</v>
      </c>
      <c r="E3862" s="160">
        <f>BD_TS!B3861</f>
        <v>0</v>
      </c>
      <c r="F3862" s="161">
        <f>BD_TS!C3861</f>
        <v>0</v>
      </c>
      <c r="G3862" s="187">
        <f>BD_TS!H3861</f>
        <v>0</v>
      </c>
      <c r="H3862" s="158" t="str">
        <f>IF($A3862=0,"",IFERROR(INDEX(BD_Gestão!A:A,MATCH('Banco de Dados'!$B3862,BD_Gestão!$B:$B,0)),"erro"))</f>
        <v/>
      </c>
      <c r="I3862" s="162" t="str">
        <f>IF($A3862=0,"",IFERROR(INDEX(BD_Gestão!E:E,MATCH('Banco de Dados'!$B3862,BD_Gestão!$B:$B,0)),"erro"))</f>
        <v/>
      </c>
      <c r="J3862" s="186" t="str">
        <f>IF($A3862=0,"",IFERROR(INDEX(BD_Gestão!B:B,MATCH('Banco de Dados'!$B3862,BD_Gestão!$B:$B,0)),"erro"))</f>
        <v/>
      </c>
      <c r="K3862" s="158" t="str">
        <f>IF($A3862=0,"",IFERROR(INDEX(BD_Gestão!C:C,MATCH('Banco de Dados'!$B3862,BD_Gestão!$B:$B,0)),"erro"))</f>
        <v/>
      </c>
      <c r="L3862" s="158" t="str">
        <f>IF($A3862=0,"",IFERROR(INDEX(BD_Gestão!H:H,MATCH('Banco de Dados'!$B3862,BD_Gestão!$B:$B,0)),"erro"))</f>
        <v/>
      </c>
      <c r="M3862" s="161" t="str">
        <f>IF($A3862=0,"",IFERROR(INDEX(BD_Gestão!F:F,MATCH('Banco de Dados'!$B3862,BD_Gestão!$B:$B,0)),"erro"))</f>
        <v/>
      </c>
      <c r="N3862" s="161" t="str">
        <f>IF($A3862=0,"",IFERROR(INDEX(BD_Gestão!J:J,MATCH('Banco de Dados'!$B3862,BD_Gestão!$B:$B,0)),"erro"))</f>
        <v/>
      </c>
      <c r="O3862" s="164" t="str">
        <f>IF($A3862=0,"",IFERROR(INDEX(BD_Gestão!K:K,MATCH('Banco de Dados'!$B3862,BD_Gestão!$B:$B,0)),"erro"))</f>
        <v/>
      </c>
      <c r="P3862" s="169" t="str">
        <f t="shared" si="242"/>
        <v/>
      </c>
      <c r="Q3862" s="170" t="str">
        <f t="shared" si="243"/>
        <v/>
      </c>
      <c r="R3862" s="163" t="e">
        <f t="shared" si="240"/>
        <v>#VALUE!</v>
      </c>
      <c r="S3862" s="163" t="e">
        <f t="shared" si="241"/>
        <v>#VALUE!</v>
      </c>
      <c r="T3862" s="163" t="e">
        <f>INDEX(Controle!O:O,MATCH('Banco de Dados'!A3862,Controle!M:M,0))*E3862/100</f>
        <v>#N/A</v>
      </c>
    </row>
    <row r="3863" spans="1:20" hidden="1" x14ac:dyDescent="0.2">
      <c r="A3863" s="158">
        <f>BD_TS!A3862</f>
        <v>0</v>
      </c>
      <c r="B3863" s="158" t="str">
        <f>SUBSTITUTE(SUBSTITUTE(BD_TS!D3862," ",""),"-","/")</f>
        <v/>
      </c>
      <c r="C3863" s="158">
        <f>BD_TS!E3862</f>
        <v>0</v>
      </c>
      <c r="D3863" s="159">
        <f>BD_TS!F3862</f>
        <v>0</v>
      </c>
      <c r="E3863" s="160">
        <f>BD_TS!B3862</f>
        <v>0</v>
      </c>
      <c r="F3863" s="161">
        <f>BD_TS!C3862</f>
        <v>0</v>
      </c>
      <c r="G3863" s="187">
        <f>BD_TS!H3862</f>
        <v>0</v>
      </c>
      <c r="H3863" s="158" t="str">
        <f>IF($A3863=0,"",IFERROR(INDEX(BD_Gestão!A:A,MATCH('Banco de Dados'!$B3863,BD_Gestão!$B:$B,0)),"erro"))</f>
        <v/>
      </c>
      <c r="I3863" s="162" t="str">
        <f>IF($A3863=0,"",IFERROR(INDEX(BD_Gestão!E:E,MATCH('Banco de Dados'!$B3863,BD_Gestão!$B:$B,0)),"erro"))</f>
        <v/>
      </c>
      <c r="J3863" s="186" t="str">
        <f>IF($A3863=0,"",IFERROR(INDEX(BD_Gestão!B:B,MATCH('Banco de Dados'!$B3863,BD_Gestão!$B:$B,0)),"erro"))</f>
        <v/>
      </c>
      <c r="K3863" s="158" t="str">
        <f>IF($A3863=0,"",IFERROR(INDEX(BD_Gestão!C:C,MATCH('Banco de Dados'!$B3863,BD_Gestão!$B:$B,0)),"erro"))</f>
        <v/>
      </c>
      <c r="L3863" s="158" t="str">
        <f>IF($A3863=0,"",IFERROR(INDEX(BD_Gestão!H:H,MATCH('Banco de Dados'!$B3863,BD_Gestão!$B:$B,0)),"erro"))</f>
        <v/>
      </c>
      <c r="M3863" s="161" t="str">
        <f>IF($A3863=0,"",IFERROR(INDEX(BD_Gestão!F:F,MATCH('Banco de Dados'!$B3863,BD_Gestão!$B:$B,0)),"erro"))</f>
        <v/>
      </c>
      <c r="N3863" s="161" t="str">
        <f>IF($A3863=0,"",IFERROR(INDEX(BD_Gestão!J:J,MATCH('Banco de Dados'!$B3863,BD_Gestão!$B:$B,0)),"erro"))</f>
        <v/>
      </c>
      <c r="O3863" s="164" t="str">
        <f>IF($A3863=0,"",IFERROR(INDEX(BD_Gestão!K:K,MATCH('Banco de Dados'!$B3863,BD_Gestão!$B:$B,0)),"erro"))</f>
        <v/>
      </c>
      <c r="P3863" s="169" t="str">
        <f t="shared" si="242"/>
        <v/>
      </c>
      <c r="Q3863" s="170" t="str">
        <f t="shared" si="243"/>
        <v/>
      </c>
      <c r="R3863" s="163" t="e">
        <f t="shared" si="240"/>
        <v>#VALUE!</v>
      </c>
      <c r="S3863" s="163" t="e">
        <f t="shared" si="241"/>
        <v>#VALUE!</v>
      </c>
      <c r="T3863" s="163" t="e">
        <f>INDEX(Controle!O:O,MATCH('Banco de Dados'!A3863,Controle!M:M,0))*E3863/100</f>
        <v>#N/A</v>
      </c>
    </row>
    <row r="3864" spans="1:20" hidden="1" x14ac:dyDescent="0.2">
      <c r="A3864" s="158">
        <f>BD_TS!A3863</f>
        <v>0</v>
      </c>
      <c r="B3864" s="158" t="str">
        <f>SUBSTITUTE(SUBSTITUTE(BD_TS!D3863," ",""),"-","/")</f>
        <v/>
      </c>
      <c r="C3864" s="158">
        <f>BD_TS!E3863</f>
        <v>0</v>
      </c>
      <c r="D3864" s="159">
        <f>BD_TS!F3863</f>
        <v>0</v>
      </c>
      <c r="E3864" s="160">
        <f>BD_TS!B3863</f>
        <v>0</v>
      </c>
      <c r="F3864" s="161">
        <f>BD_TS!C3863</f>
        <v>0</v>
      </c>
      <c r="G3864" s="187">
        <f>BD_TS!H3863</f>
        <v>0</v>
      </c>
      <c r="H3864" s="158" t="str">
        <f>IF($A3864=0,"",IFERROR(INDEX(BD_Gestão!A:A,MATCH('Banco de Dados'!$B3864,BD_Gestão!$B:$B,0)),"erro"))</f>
        <v/>
      </c>
      <c r="I3864" s="162" t="str">
        <f>IF($A3864=0,"",IFERROR(INDEX(BD_Gestão!E:E,MATCH('Banco de Dados'!$B3864,BD_Gestão!$B:$B,0)),"erro"))</f>
        <v/>
      </c>
      <c r="J3864" s="186" t="str">
        <f>IF($A3864=0,"",IFERROR(INDEX(BD_Gestão!B:B,MATCH('Banco de Dados'!$B3864,BD_Gestão!$B:$B,0)),"erro"))</f>
        <v/>
      </c>
      <c r="K3864" s="158" t="str">
        <f>IF($A3864=0,"",IFERROR(INDEX(BD_Gestão!C:C,MATCH('Banco de Dados'!$B3864,BD_Gestão!$B:$B,0)),"erro"))</f>
        <v/>
      </c>
      <c r="L3864" s="158" t="str">
        <f>IF($A3864=0,"",IFERROR(INDEX(BD_Gestão!H:H,MATCH('Banco de Dados'!$B3864,BD_Gestão!$B:$B,0)),"erro"))</f>
        <v/>
      </c>
      <c r="M3864" s="161" t="str">
        <f>IF($A3864=0,"",IFERROR(INDEX(BD_Gestão!F:F,MATCH('Banco de Dados'!$B3864,BD_Gestão!$B:$B,0)),"erro"))</f>
        <v/>
      </c>
      <c r="N3864" s="161" t="str">
        <f>IF($A3864=0,"",IFERROR(INDEX(BD_Gestão!J:J,MATCH('Banco de Dados'!$B3864,BD_Gestão!$B:$B,0)),"erro"))</f>
        <v/>
      </c>
      <c r="O3864" s="164" t="str">
        <f>IF($A3864=0,"",IFERROR(INDEX(BD_Gestão!K:K,MATCH('Banco de Dados'!$B3864,BD_Gestão!$B:$B,0)),"erro"))</f>
        <v/>
      </c>
      <c r="P3864" s="169" t="str">
        <f t="shared" si="242"/>
        <v/>
      </c>
      <c r="Q3864" s="170" t="str">
        <f t="shared" si="243"/>
        <v/>
      </c>
      <c r="R3864" s="163" t="e">
        <f t="shared" si="240"/>
        <v>#VALUE!</v>
      </c>
      <c r="S3864" s="163" t="e">
        <f t="shared" si="241"/>
        <v>#VALUE!</v>
      </c>
      <c r="T3864" s="163" t="e">
        <f>INDEX(Controle!O:O,MATCH('Banco de Dados'!A3864,Controle!M:M,0))*E3864/100</f>
        <v>#N/A</v>
      </c>
    </row>
    <row r="3865" spans="1:20" hidden="1" x14ac:dyDescent="0.2">
      <c r="A3865" s="158">
        <f>BD_TS!A3864</f>
        <v>0</v>
      </c>
      <c r="B3865" s="158" t="str">
        <f>SUBSTITUTE(SUBSTITUTE(BD_TS!D3864," ",""),"-","/")</f>
        <v/>
      </c>
      <c r="C3865" s="158">
        <f>BD_TS!E3864</f>
        <v>0</v>
      </c>
      <c r="D3865" s="159">
        <f>BD_TS!F3864</f>
        <v>0</v>
      </c>
      <c r="E3865" s="160">
        <f>BD_TS!B3864</f>
        <v>0</v>
      </c>
      <c r="F3865" s="161">
        <f>BD_TS!C3864</f>
        <v>0</v>
      </c>
      <c r="G3865" s="187">
        <f>BD_TS!H3864</f>
        <v>0</v>
      </c>
      <c r="H3865" s="158" t="str">
        <f>IF($A3865=0,"",IFERROR(INDEX(BD_Gestão!A:A,MATCH('Banco de Dados'!$B3865,BD_Gestão!$B:$B,0)),"erro"))</f>
        <v/>
      </c>
      <c r="I3865" s="162" t="str">
        <f>IF($A3865=0,"",IFERROR(INDEX(BD_Gestão!E:E,MATCH('Banco de Dados'!$B3865,BD_Gestão!$B:$B,0)),"erro"))</f>
        <v/>
      </c>
      <c r="J3865" s="186" t="str">
        <f>IF($A3865=0,"",IFERROR(INDEX(BD_Gestão!B:B,MATCH('Banco de Dados'!$B3865,BD_Gestão!$B:$B,0)),"erro"))</f>
        <v/>
      </c>
      <c r="K3865" s="158" t="str">
        <f>IF($A3865=0,"",IFERROR(INDEX(BD_Gestão!C:C,MATCH('Banco de Dados'!$B3865,BD_Gestão!$B:$B,0)),"erro"))</f>
        <v/>
      </c>
      <c r="L3865" s="158" t="str">
        <f>IF($A3865=0,"",IFERROR(INDEX(BD_Gestão!H:H,MATCH('Banco de Dados'!$B3865,BD_Gestão!$B:$B,0)),"erro"))</f>
        <v/>
      </c>
      <c r="M3865" s="161" t="str">
        <f>IF($A3865=0,"",IFERROR(INDEX(BD_Gestão!F:F,MATCH('Banco de Dados'!$B3865,BD_Gestão!$B:$B,0)),"erro"))</f>
        <v/>
      </c>
      <c r="N3865" s="161" t="str">
        <f>IF($A3865=0,"",IFERROR(INDEX(BD_Gestão!J:J,MATCH('Banco de Dados'!$B3865,BD_Gestão!$B:$B,0)),"erro"))</f>
        <v/>
      </c>
      <c r="O3865" s="164" t="str">
        <f>IF($A3865=0,"",IFERROR(INDEX(BD_Gestão!K:K,MATCH('Banco de Dados'!$B3865,BD_Gestão!$B:$B,0)),"erro"))</f>
        <v/>
      </c>
      <c r="P3865" s="169" t="str">
        <f t="shared" si="242"/>
        <v/>
      </c>
      <c r="Q3865" s="170" t="str">
        <f t="shared" si="243"/>
        <v/>
      </c>
      <c r="R3865" s="163" t="e">
        <f t="shared" si="240"/>
        <v>#VALUE!</v>
      </c>
      <c r="S3865" s="163" t="e">
        <f t="shared" si="241"/>
        <v>#VALUE!</v>
      </c>
      <c r="T3865" s="163" t="e">
        <f>INDEX(Controle!O:O,MATCH('Banco de Dados'!A3865,Controle!M:M,0))*E3865/100</f>
        <v>#N/A</v>
      </c>
    </row>
    <row r="3866" spans="1:20" hidden="1" x14ac:dyDescent="0.2">
      <c r="A3866" s="158">
        <f>BD_TS!A3865</f>
        <v>0</v>
      </c>
      <c r="B3866" s="158" t="str">
        <f>SUBSTITUTE(SUBSTITUTE(BD_TS!D3865," ",""),"-","/")</f>
        <v/>
      </c>
      <c r="C3866" s="158">
        <f>BD_TS!E3865</f>
        <v>0</v>
      </c>
      <c r="D3866" s="159">
        <f>BD_TS!F3865</f>
        <v>0</v>
      </c>
      <c r="E3866" s="160">
        <f>BD_TS!B3865</f>
        <v>0</v>
      </c>
      <c r="F3866" s="161">
        <f>BD_TS!C3865</f>
        <v>0</v>
      </c>
      <c r="G3866" s="187">
        <f>BD_TS!H3865</f>
        <v>0</v>
      </c>
      <c r="H3866" s="158" t="str">
        <f>IF($A3866=0,"",IFERROR(INDEX(BD_Gestão!A:A,MATCH('Banco de Dados'!$B3866,BD_Gestão!$B:$B,0)),"erro"))</f>
        <v/>
      </c>
      <c r="I3866" s="162" t="str">
        <f>IF($A3866=0,"",IFERROR(INDEX(BD_Gestão!E:E,MATCH('Banco de Dados'!$B3866,BD_Gestão!$B:$B,0)),"erro"))</f>
        <v/>
      </c>
      <c r="J3866" s="186" t="str">
        <f>IF($A3866=0,"",IFERROR(INDEX(BD_Gestão!B:B,MATCH('Banco de Dados'!$B3866,BD_Gestão!$B:$B,0)),"erro"))</f>
        <v/>
      </c>
      <c r="K3866" s="158" t="str">
        <f>IF($A3866=0,"",IFERROR(INDEX(BD_Gestão!C:C,MATCH('Banco de Dados'!$B3866,BD_Gestão!$B:$B,0)),"erro"))</f>
        <v/>
      </c>
      <c r="L3866" s="158" t="str">
        <f>IF($A3866=0,"",IFERROR(INDEX(BD_Gestão!H:H,MATCH('Banco de Dados'!$B3866,BD_Gestão!$B:$B,0)),"erro"))</f>
        <v/>
      </c>
      <c r="M3866" s="161" t="str">
        <f>IF($A3866=0,"",IFERROR(INDEX(BD_Gestão!F:F,MATCH('Banco de Dados'!$B3866,BD_Gestão!$B:$B,0)),"erro"))</f>
        <v/>
      </c>
      <c r="N3866" s="161" t="str">
        <f>IF($A3866=0,"",IFERROR(INDEX(BD_Gestão!J:J,MATCH('Banco de Dados'!$B3866,BD_Gestão!$B:$B,0)),"erro"))</f>
        <v/>
      </c>
      <c r="O3866" s="164" t="str">
        <f>IF($A3866=0,"",IFERROR(INDEX(BD_Gestão!K:K,MATCH('Banco de Dados'!$B3866,BD_Gestão!$B:$B,0)),"erro"))</f>
        <v/>
      </c>
      <c r="P3866" s="169" t="str">
        <f t="shared" si="242"/>
        <v/>
      </c>
      <c r="Q3866" s="170" t="str">
        <f t="shared" si="243"/>
        <v/>
      </c>
      <c r="R3866" s="163" t="e">
        <f t="shared" si="240"/>
        <v>#VALUE!</v>
      </c>
      <c r="S3866" s="163" t="e">
        <f t="shared" si="241"/>
        <v>#VALUE!</v>
      </c>
      <c r="T3866" s="163" t="e">
        <f>INDEX(Controle!O:O,MATCH('Banco de Dados'!A3866,Controle!M:M,0))*E3866/100</f>
        <v>#N/A</v>
      </c>
    </row>
    <row r="3867" spans="1:20" hidden="1" x14ac:dyDescent="0.2">
      <c r="A3867" s="158">
        <f>BD_TS!A3866</f>
        <v>0</v>
      </c>
      <c r="B3867" s="158" t="str">
        <f>SUBSTITUTE(SUBSTITUTE(BD_TS!D3866," ",""),"-","/")</f>
        <v/>
      </c>
      <c r="C3867" s="158">
        <f>BD_TS!E3866</f>
        <v>0</v>
      </c>
      <c r="D3867" s="159">
        <f>BD_TS!F3866</f>
        <v>0</v>
      </c>
      <c r="E3867" s="160">
        <f>BD_TS!B3866</f>
        <v>0</v>
      </c>
      <c r="F3867" s="161">
        <f>BD_TS!C3866</f>
        <v>0</v>
      </c>
      <c r="G3867" s="187">
        <f>BD_TS!H3866</f>
        <v>0</v>
      </c>
      <c r="H3867" s="158" t="str">
        <f>IF($A3867=0,"",IFERROR(INDEX(BD_Gestão!A:A,MATCH('Banco de Dados'!$B3867,BD_Gestão!$B:$B,0)),"erro"))</f>
        <v/>
      </c>
      <c r="I3867" s="162" t="str">
        <f>IF($A3867=0,"",IFERROR(INDEX(BD_Gestão!E:E,MATCH('Banco de Dados'!$B3867,BD_Gestão!$B:$B,0)),"erro"))</f>
        <v/>
      </c>
      <c r="J3867" s="186" t="str">
        <f>IF($A3867=0,"",IFERROR(INDEX(BD_Gestão!B:B,MATCH('Banco de Dados'!$B3867,BD_Gestão!$B:$B,0)),"erro"))</f>
        <v/>
      </c>
      <c r="K3867" s="158" t="str">
        <f>IF($A3867=0,"",IFERROR(INDEX(BD_Gestão!C:C,MATCH('Banco de Dados'!$B3867,BD_Gestão!$B:$B,0)),"erro"))</f>
        <v/>
      </c>
      <c r="L3867" s="158" t="str">
        <f>IF($A3867=0,"",IFERROR(INDEX(BD_Gestão!H:H,MATCH('Banco de Dados'!$B3867,BD_Gestão!$B:$B,0)),"erro"))</f>
        <v/>
      </c>
      <c r="M3867" s="161" t="str">
        <f>IF($A3867=0,"",IFERROR(INDEX(BD_Gestão!F:F,MATCH('Banco de Dados'!$B3867,BD_Gestão!$B:$B,0)),"erro"))</f>
        <v/>
      </c>
      <c r="N3867" s="161" t="str">
        <f>IF($A3867=0,"",IFERROR(INDEX(BD_Gestão!J:J,MATCH('Banco de Dados'!$B3867,BD_Gestão!$B:$B,0)),"erro"))</f>
        <v/>
      </c>
      <c r="O3867" s="164" t="str">
        <f>IF($A3867=0,"",IFERROR(INDEX(BD_Gestão!K:K,MATCH('Banco de Dados'!$B3867,BD_Gestão!$B:$B,0)),"erro"))</f>
        <v/>
      </c>
      <c r="P3867" s="169" t="str">
        <f t="shared" si="242"/>
        <v/>
      </c>
      <c r="Q3867" s="170" t="str">
        <f t="shared" si="243"/>
        <v/>
      </c>
      <c r="R3867" s="163" t="e">
        <f t="shared" si="240"/>
        <v>#VALUE!</v>
      </c>
      <c r="S3867" s="163" t="e">
        <f t="shared" si="241"/>
        <v>#VALUE!</v>
      </c>
      <c r="T3867" s="163" t="e">
        <f>INDEX(Controle!O:O,MATCH('Banco de Dados'!A3867,Controle!M:M,0))*E3867/100</f>
        <v>#N/A</v>
      </c>
    </row>
    <row r="3868" spans="1:20" hidden="1" x14ac:dyDescent="0.2">
      <c r="A3868" s="158">
        <f>BD_TS!A3867</f>
        <v>0</v>
      </c>
      <c r="B3868" s="158" t="str">
        <f>SUBSTITUTE(SUBSTITUTE(BD_TS!D3867," ",""),"-","/")</f>
        <v/>
      </c>
      <c r="C3868" s="158">
        <f>BD_TS!E3867</f>
        <v>0</v>
      </c>
      <c r="D3868" s="159">
        <f>BD_TS!F3867</f>
        <v>0</v>
      </c>
      <c r="E3868" s="160">
        <f>BD_TS!B3867</f>
        <v>0</v>
      </c>
      <c r="F3868" s="161">
        <f>BD_TS!C3867</f>
        <v>0</v>
      </c>
      <c r="G3868" s="187">
        <f>BD_TS!H3867</f>
        <v>0</v>
      </c>
      <c r="H3868" s="158" t="str">
        <f>IF($A3868=0,"",IFERROR(INDEX(BD_Gestão!A:A,MATCH('Banco de Dados'!$B3868,BD_Gestão!$B:$B,0)),"erro"))</f>
        <v/>
      </c>
      <c r="I3868" s="162" t="str">
        <f>IF($A3868=0,"",IFERROR(INDEX(BD_Gestão!E:E,MATCH('Banco de Dados'!$B3868,BD_Gestão!$B:$B,0)),"erro"))</f>
        <v/>
      </c>
      <c r="J3868" s="186" t="str">
        <f>IF($A3868=0,"",IFERROR(INDEX(BD_Gestão!B:B,MATCH('Banco de Dados'!$B3868,BD_Gestão!$B:$B,0)),"erro"))</f>
        <v/>
      </c>
      <c r="K3868" s="158" t="str">
        <f>IF($A3868=0,"",IFERROR(INDEX(BD_Gestão!C:C,MATCH('Banco de Dados'!$B3868,BD_Gestão!$B:$B,0)),"erro"))</f>
        <v/>
      </c>
      <c r="L3868" s="158" t="str">
        <f>IF($A3868=0,"",IFERROR(INDEX(BD_Gestão!H:H,MATCH('Banco de Dados'!$B3868,BD_Gestão!$B:$B,0)),"erro"))</f>
        <v/>
      </c>
      <c r="M3868" s="161" t="str">
        <f>IF($A3868=0,"",IFERROR(INDEX(BD_Gestão!F:F,MATCH('Banco de Dados'!$B3868,BD_Gestão!$B:$B,0)),"erro"))</f>
        <v/>
      </c>
      <c r="N3868" s="161" t="str">
        <f>IF($A3868=0,"",IFERROR(INDEX(BD_Gestão!J:J,MATCH('Banco de Dados'!$B3868,BD_Gestão!$B:$B,0)),"erro"))</f>
        <v/>
      </c>
      <c r="O3868" s="164" t="str">
        <f>IF($A3868=0,"",IFERROR(INDEX(BD_Gestão!K:K,MATCH('Banco de Dados'!$B3868,BD_Gestão!$B:$B,0)),"erro"))</f>
        <v/>
      </c>
      <c r="P3868" s="169" t="str">
        <f t="shared" si="242"/>
        <v/>
      </c>
      <c r="Q3868" s="170" t="str">
        <f t="shared" si="243"/>
        <v/>
      </c>
      <c r="R3868" s="163" t="e">
        <f t="shared" si="240"/>
        <v>#VALUE!</v>
      </c>
      <c r="S3868" s="163" t="e">
        <f t="shared" si="241"/>
        <v>#VALUE!</v>
      </c>
      <c r="T3868" s="163" t="e">
        <f>INDEX(Controle!O:O,MATCH('Banco de Dados'!A3868,Controle!M:M,0))*E3868/100</f>
        <v>#N/A</v>
      </c>
    </row>
    <row r="3869" spans="1:20" hidden="1" x14ac:dyDescent="0.2">
      <c r="A3869" s="158">
        <f>BD_TS!A3868</f>
        <v>0</v>
      </c>
      <c r="B3869" s="158" t="str">
        <f>SUBSTITUTE(SUBSTITUTE(BD_TS!D3868," ",""),"-","/")</f>
        <v/>
      </c>
      <c r="C3869" s="158">
        <f>BD_TS!E3868</f>
        <v>0</v>
      </c>
      <c r="D3869" s="159">
        <f>BD_TS!F3868</f>
        <v>0</v>
      </c>
      <c r="E3869" s="160">
        <f>BD_TS!B3868</f>
        <v>0</v>
      </c>
      <c r="F3869" s="161">
        <f>BD_TS!C3868</f>
        <v>0</v>
      </c>
      <c r="G3869" s="187">
        <f>BD_TS!H3868</f>
        <v>0</v>
      </c>
      <c r="H3869" s="158" t="str">
        <f>IF($A3869=0,"",IFERROR(INDEX(BD_Gestão!A:A,MATCH('Banco de Dados'!$B3869,BD_Gestão!$B:$B,0)),"erro"))</f>
        <v/>
      </c>
      <c r="I3869" s="162" t="str">
        <f>IF($A3869=0,"",IFERROR(INDEX(BD_Gestão!E:E,MATCH('Banco de Dados'!$B3869,BD_Gestão!$B:$B,0)),"erro"))</f>
        <v/>
      </c>
      <c r="J3869" s="186" t="str">
        <f>IF($A3869=0,"",IFERROR(INDEX(BD_Gestão!B:B,MATCH('Banco de Dados'!$B3869,BD_Gestão!$B:$B,0)),"erro"))</f>
        <v/>
      </c>
      <c r="K3869" s="158" t="str">
        <f>IF($A3869=0,"",IFERROR(INDEX(BD_Gestão!C:C,MATCH('Banco de Dados'!$B3869,BD_Gestão!$B:$B,0)),"erro"))</f>
        <v/>
      </c>
      <c r="L3869" s="158" t="str">
        <f>IF($A3869=0,"",IFERROR(INDEX(BD_Gestão!H:H,MATCH('Banco de Dados'!$B3869,BD_Gestão!$B:$B,0)),"erro"))</f>
        <v/>
      </c>
      <c r="M3869" s="161" t="str">
        <f>IF($A3869=0,"",IFERROR(INDEX(BD_Gestão!F:F,MATCH('Banco de Dados'!$B3869,BD_Gestão!$B:$B,0)),"erro"))</f>
        <v/>
      </c>
      <c r="N3869" s="161" t="str">
        <f>IF($A3869=0,"",IFERROR(INDEX(BD_Gestão!J:J,MATCH('Banco de Dados'!$B3869,BD_Gestão!$B:$B,0)),"erro"))</f>
        <v/>
      </c>
      <c r="O3869" s="164" t="str">
        <f>IF($A3869=0,"",IFERROR(INDEX(BD_Gestão!K:K,MATCH('Banco de Dados'!$B3869,BD_Gestão!$B:$B,0)),"erro"))</f>
        <v/>
      </c>
      <c r="P3869" s="169" t="str">
        <f t="shared" si="242"/>
        <v/>
      </c>
      <c r="Q3869" s="170" t="str">
        <f t="shared" si="243"/>
        <v/>
      </c>
      <c r="R3869" s="163" t="e">
        <f t="shared" si="240"/>
        <v>#VALUE!</v>
      </c>
      <c r="S3869" s="163" t="e">
        <f t="shared" si="241"/>
        <v>#VALUE!</v>
      </c>
      <c r="T3869" s="163" t="e">
        <f>INDEX(Controle!O:O,MATCH('Banco de Dados'!A3869,Controle!M:M,0))*E3869/100</f>
        <v>#N/A</v>
      </c>
    </row>
    <row r="3870" spans="1:20" hidden="1" x14ac:dyDescent="0.2">
      <c r="A3870" s="158">
        <f>BD_TS!A3869</f>
        <v>0</v>
      </c>
      <c r="B3870" s="158" t="str">
        <f>SUBSTITUTE(SUBSTITUTE(BD_TS!D3869," ",""),"-","/")</f>
        <v/>
      </c>
      <c r="C3870" s="158">
        <f>BD_TS!E3869</f>
        <v>0</v>
      </c>
      <c r="D3870" s="159">
        <f>BD_TS!F3869</f>
        <v>0</v>
      </c>
      <c r="E3870" s="160">
        <f>BD_TS!B3869</f>
        <v>0</v>
      </c>
      <c r="F3870" s="161">
        <f>BD_TS!C3869</f>
        <v>0</v>
      </c>
      <c r="G3870" s="187">
        <f>BD_TS!H3869</f>
        <v>0</v>
      </c>
      <c r="H3870" s="158" t="str">
        <f>IF($A3870=0,"",IFERROR(INDEX(BD_Gestão!A:A,MATCH('Banco de Dados'!$B3870,BD_Gestão!$B:$B,0)),"erro"))</f>
        <v/>
      </c>
      <c r="I3870" s="162" t="str">
        <f>IF($A3870=0,"",IFERROR(INDEX(BD_Gestão!E:E,MATCH('Banco de Dados'!$B3870,BD_Gestão!$B:$B,0)),"erro"))</f>
        <v/>
      </c>
      <c r="J3870" s="186" t="str">
        <f>IF($A3870=0,"",IFERROR(INDEX(BD_Gestão!B:B,MATCH('Banco de Dados'!$B3870,BD_Gestão!$B:$B,0)),"erro"))</f>
        <v/>
      </c>
      <c r="K3870" s="158" t="str">
        <f>IF($A3870=0,"",IFERROR(INDEX(BD_Gestão!C:C,MATCH('Banco de Dados'!$B3870,BD_Gestão!$B:$B,0)),"erro"))</f>
        <v/>
      </c>
      <c r="L3870" s="158" t="str">
        <f>IF($A3870=0,"",IFERROR(INDEX(BD_Gestão!H:H,MATCH('Banco de Dados'!$B3870,BD_Gestão!$B:$B,0)),"erro"))</f>
        <v/>
      </c>
      <c r="M3870" s="161" t="str">
        <f>IF($A3870=0,"",IFERROR(INDEX(BD_Gestão!F:F,MATCH('Banco de Dados'!$B3870,BD_Gestão!$B:$B,0)),"erro"))</f>
        <v/>
      </c>
      <c r="N3870" s="161" t="str">
        <f>IF($A3870=0,"",IFERROR(INDEX(BD_Gestão!J:J,MATCH('Banco de Dados'!$B3870,BD_Gestão!$B:$B,0)),"erro"))</f>
        <v/>
      </c>
      <c r="O3870" s="164" t="str">
        <f>IF($A3870=0,"",IFERROR(INDEX(BD_Gestão!K:K,MATCH('Banco de Dados'!$B3870,BD_Gestão!$B:$B,0)),"erro"))</f>
        <v/>
      </c>
      <c r="P3870" s="169" t="str">
        <f t="shared" si="242"/>
        <v/>
      </c>
      <c r="Q3870" s="170" t="str">
        <f t="shared" si="243"/>
        <v/>
      </c>
      <c r="R3870" s="163" t="e">
        <f t="shared" si="240"/>
        <v>#VALUE!</v>
      </c>
      <c r="S3870" s="163" t="e">
        <f t="shared" si="241"/>
        <v>#VALUE!</v>
      </c>
      <c r="T3870" s="163" t="e">
        <f>INDEX(Controle!O:O,MATCH('Banco de Dados'!A3870,Controle!M:M,0))*E3870/100</f>
        <v>#N/A</v>
      </c>
    </row>
    <row r="3871" spans="1:20" hidden="1" x14ac:dyDescent="0.2">
      <c r="A3871" s="158">
        <f>BD_TS!A3870</f>
        <v>0</v>
      </c>
      <c r="B3871" s="158" t="str">
        <f>SUBSTITUTE(SUBSTITUTE(BD_TS!D3870," ",""),"-","/")</f>
        <v/>
      </c>
      <c r="C3871" s="158">
        <f>BD_TS!E3870</f>
        <v>0</v>
      </c>
      <c r="D3871" s="159">
        <f>BD_TS!F3870</f>
        <v>0</v>
      </c>
      <c r="E3871" s="160">
        <f>BD_TS!B3870</f>
        <v>0</v>
      </c>
      <c r="F3871" s="161">
        <f>BD_TS!C3870</f>
        <v>0</v>
      </c>
      <c r="G3871" s="187">
        <f>BD_TS!H3870</f>
        <v>0</v>
      </c>
      <c r="H3871" s="158" t="str">
        <f>IF($A3871=0,"",IFERROR(INDEX(BD_Gestão!A:A,MATCH('Banco de Dados'!$B3871,BD_Gestão!$B:$B,0)),"erro"))</f>
        <v/>
      </c>
      <c r="I3871" s="162" t="str">
        <f>IF($A3871=0,"",IFERROR(INDEX(BD_Gestão!E:E,MATCH('Banco de Dados'!$B3871,BD_Gestão!$B:$B,0)),"erro"))</f>
        <v/>
      </c>
      <c r="J3871" s="186" t="str">
        <f>IF($A3871=0,"",IFERROR(INDEX(BD_Gestão!B:B,MATCH('Banco de Dados'!$B3871,BD_Gestão!$B:$B,0)),"erro"))</f>
        <v/>
      </c>
      <c r="K3871" s="158" t="str">
        <f>IF($A3871=0,"",IFERROR(INDEX(BD_Gestão!C:C,MATCH('Banco de Dados'!$B3871,BD_Gestão!$B:$B,0)),"erro"))</f>
        <v/>
      </c>
      <c r="L3871" s="158" t="str">
        <f>IF($A3871=0,"",IFERROR(INDEX(BD_Gestão!H:H,MATCH('Banco de Dados'!$B3871,BD_Gestão!$B:$B,0)),"erro"))</f>
        <v/>
      </c>
      <c r="M3871" s="161" t="str">
        <f>IF($A3871=0,"",IFERROR(INDEX(BD_Gestão!F:F,MATCH('Banco de Dados'!$B3871,BD_Gestão!$B:$B,0)),"erro"))</f>
        <v/>
      </c>
      <c r="N3871" s="161" t="str">
        <f>IF($A3871=0,"",IFERROR(INDEX(BD_Gestão!J:J,MATCH('Banco de Dados'!$B3871,BD_Gestão!$B:$B,0)),"erro"))</f>
        <v/>
      </c>
      <c r="O3871" s="164" t="str">
        <f>IF($A3871=0,"",IFERROR(INDEX(BD_Gestão!K:K,MATCH('Banco de Dados'!$B3871,BD_Gestão!$B:$B,0)),"erro"))</f>
        <v/>
      </c>
      <c r="P3871" s="169" t="str">
        <f t="shared" si="242"/>
        <v/>
      </c>
      <c r="Q3871" s="170" t="str">
        <f t="shared" si="243"/>
        <v/>
      </c>
      <c r="R3871" s="163" t="e">
        <f t="shared" si="240"/>
        <v>#VALUE!</v>
      </c>
      <c r="S3871" s="163" t="e">
        <f t="shared" si="241"/>
        <v>#VALUE!</v>
      </c>
      <c r="T3871" s="163" t="e">
        <f>INDEX(Controle!O:O,MATCH('Banco de Dados'!A3871,Controle!M:M,0))*E3871/100</f>
        <v>#N/A</v>
      </c>
    </row>
    <row r="3872" spans="1:20" hidden="1" x14ac:dyDescent="0.2">
      <c r="A3872" s="158">
        <f>BD_TS!A3871</f>
        <v>0</v>
      </c>
      <c r="B3872" s="158" t="str">
        <f>SUBSTITUTE(SUBSTITUTE(BD_TS!D3871," ",""),"-","/")</f>
        <v/>
      </c>
      <c r="C3872" s="158">
        <f>BD_TS!E3871</f>
        <v>0</v>
      </c>
      <c r="D3872" s="159">
        <f>BD_TS!F3871</f>
        <v>0</v>
      </c>
      <c r="E3872" s="160">
        <f>BD_TS!B3871</f>
        <v>0</v>
      </c>
      <c r="F3872" s="161">
        <f>BD_TS!C3871</f>
        <v>0</v>
      </c>
      <c r="G3872" s="187">
        <f>BD_TS!H3871</f>
        <v>0</v>
      </c>
      <c r="H3872" s="158" t="str">
        <f>IF($A3872=0,"",IFERROR(INDEX(BD_Gestão!A:A,MATCH('Banco de Dados'!$B3872,BD_Gestão!$B:$B,0)),"erro"))</f>
        <v/>
      </c>
      <c r="I3872" s="162" t="str">
        <f>IF($A3872=0,"",IFERROR(INDEX(BD_Gestão!E:E,MATCH('Banco de Dados'!$B3872,BD_Gestão!$B:$B,0)),"erro"))</f>
        <v/>
      </c>
      <c r="J3872" s="186" t="str">
        <f>IF($A3872=0,"",IFERROR(INDEX(BD_Gestão!B:B,MATCH('Banco de Dados'!$B3872,BD_Gestão!$B:$B,0)),"erro"))</f>
        <v/>
      </c>
      <c r="K3872" s="158" t="str">
        <f>IF($A3872=0,"",IFERROR(INDEX(BD_Gestão!C:C,MATCH('Banco de Dados'!$B3872,BD_Gestão!$B:$B,0)),"erro"))</f>
        <v/>
      </c>
      <c r="L3872" s="158" t="str">
        <f>IF($A3872=0,"",IFERROR(INDEX(BD_Gestão!H:H,MATCH('Banco de Dados'!$B3872,BD_Gestão!$B:$B,0)),"erro"))</f>
        <v/>
      </c>
      <c r="M3872" s="161" t="str">
        <f>IF($A3872=0,"",IFERROR(INDEX(BD_Gestão!F:F,MATCH('Banco de Dados'!$B3872,BD_Gestão!$B:$B,0)),"erro"))</f>
        <v/>
      </c>
      <c r="N3872" s="161" t="str">
        <f>IF($A3872=0,"",IFERROR(INDEX(BD_Gestão!J:J,MATCH('Banco de Dados'!$B3872,BD_Gestão!$B:$B,0)),"erro"))</f>
        <v/>
      </c>
      <c r="O3872" s="164" t="str">
        <f>IF($A3872=0,"",IFERROR(INDEX(BD_Gestão!K:K,MATCH('Banco de Dados'!$B3872,BD_Gestão!$B:$B,0)),"erro"))</f>
        <v/>
      </c>
      <c r="P3872" s="169" t="str">
        <f t="shared" si="242"/>
        <v/>
      </c>
      <c r="Q3872" s="170" t="str">
        <f t="shared" si="243"/>
        <v/>
      </c>
      <c r="R3872" s="163" t="e">
        <f t="shared" si="240"/>
        <v>#VALUE!</v>
      </c>
      <c r="S3872" s="163" t="e">
        <f t="shared" si="241"/>
        <v>#VALUE!</v>
      </c>
      <c r="T3872" s="163" t="e">
        <f>INDEX(Controle!O:O,MATCH('Banco de Dados'!A3872,Controle!M:M,0))*E3872/100</f>
        <v>#N/A</v>
      </c>
    </row>
    <row r="3873" spans="1:20" hidden="1" x14ac:dyDescent="0.2">
      <c r="A3873" s="158">
        <f>BD_TS!A3872</f>
        <v>0</v>
      </c>
      <c r="B3873" s="158" t="str">
        <f>SUBSTITUTE(SUBSTITUTE(BD_TS!D3872," ",""),"-","/")</f>
        <v/>
      </c>
      <c r="C3873" s="158">
        <f>BD_TS!E3872</f>
        <v>0</v>
      </c>
      <c r="D3873" s="159">
        <f>BD_TS!F3872</f>
        <v>0</v>
      </c>
      <c r="E3873" s="160">
        <f>BD_TS!B3872</f>
        <v>0</v>
      </c>
      <c r="F3873" s="161">
        <f>BD_TS!C3872</f>
        <v>0</v>
      </c>
      <c r="G3873" s="187">
        <f>BD_TS!H3872</f>
        <v>0</v>
      </c>
      <c r="H3873" s="158" t="str">
        <f>IF($A3873=0,"",IFERROR(INDEX(BD_Gestão!A:A,MATCH('Banco de Dados'!$B3873,BD_Gestão!$B:$B,0)),"erro"))</f>
        <v/>
      </c>
      <c r="I3873" s="162" t="str">
        <f>IF($A3873=0,"",IFERROR(INDEX(BD_Gestão!E:E,MATCH('Banco de Dados'!$B3873,BD_Gestão!$B:$B,0)),"erro"))</f>
        <v/>
      </c>
      <c r="J3873" s="186" t="str">
        <f>IF($A3873=0,"",IFERROR(INDEX(BD_Gestão!B:B,MATCH('Banco de Dados'!$B3873,BD_Gestão!$B:$B,0)),"erro"))</f>
        <v/>
      </c>
      <c r="K3873" s="158" t="str">
        <f>IF($A3873=0,"",IFERROR(INDEX(BD_Gestão!C:C,MATCH('Banco de Dados'!$B3873,BD_Gestão!$B:$B,0)),"erro"))</f>
        <v/>
      </c>
      <c r="L3873" s="158" t="str">
        <f>IF($A3873=0,"",IFERROR(INDEX(BD_Gestão!H:H,MATCH('Banco de Dados'!$B3873,BD_Gestão!$B:$B,0)),"erro"))</f>
        <v/>
      </c>
      <c r="M3873" s="161" t="str">
        <f>IF($A3873=0,"",IFERROR(INDEX(BD_Gestão!F:F,MATCH('Banco de Dados'!$B3873,BD_Gestão!$B:$B,0)),"erro"))</f>
        <v/>
      </c>
      <c r="N3873" s="161" t="str">
        <f>IF($A3873=0,"",IFERROR(INDEX(BD_Gestão!J:J,MATCH('Banco de Dados'!$B3873,BD_Gestão!$B:$B,0)),"erro"))</f>
        <v/>
      </c>
      <c r="O3873" s="164" t="str">
        <f>IF($A3873=0,"",IFERROR(INDEX(BD_Gestão!K:K,MATCH('Banco de Dados'!$B3873,BD_Gestão!$B:$B,0)),"erro"))</f>
        <v/>
      </c>
      <c r="P3873" s="169" t="str">
        <f t="shared" si="242"/>
        <v/>
      </c>
      <c r="Q3873" s="170" t="str">
        <f t="shared" si="243"/>
        <v/>
      </c>
      <c r="R3873" s="163" t="e">
        <f t="shared" si="240"/>
        <v>#VALUE!</v>
      </c>
      <c r="S3873" s="163" t="e">
        <f t="shared" si="241"/>
        <v>#VALUE!</v>
      </c>
      <c r="T3873" s="163" t="e">
        <f>INDEX(Controle!O:O,MATCH('Banco de Dados'!A3873,Controle!M:M,0))*E3873/100</f>
        <v>#N/A</v>
      </c>
    </row>
    <row r="3874" spans="1:20" hidden="1" x14ac:dyDescent="0.2">
      <c r="A3874" s="158">
        <f>BD_TS!A3873</f>
        <v>0</v>
      </c>
      <c r="B3874" s="158" t="str">
        <f>SUBSTITUTE(SUBSTITUTE(BD_TS!D3873," ",""),"-","/")</f>
        <v/>
      </c>
      <c r="C3874" s="158">
        <f>BD_TS!E3873</f>
        <v>0</v>
      </c>
      <c r="D3874" s="159">
        <f>BD_TS!F3873</f>
        <v>0</v>
      </c>
      <c r="E3874" s="160">
        <f>BD_TS!B3873</f>
        <v>0</v>
      </c>
      <c r="F3874" s="161">
        <f>BD_TS!C3873</f>
        <v>0</v>
      </c>
      <c r="G3874" s="187">
        <f>BD_TS!H3873</f>
        <v>0</v>
      </c>
      <c r="H3874" s="158" t="str">
        <f>IF($A3874=0,"",IFERROR(INDEX(BD_Gestão!A:A,MATCH('Banco de Dados'!$B3874,BD_Gestão!$B:$B,0)),"erro"))</f>
        <v/>
      </c>
      <c r="I3874" s="162" t="str">
        <f>IF($A3874=0,"",IFERROR(INDEX(BD_Gestão!E:E,MATCH('Banco de Dados'!$B3874,BD_Gestão!$B:$B,0)),"erro"))</f>
        <v/>
      </c>
      <c r="J3874" s="186" t="str">
        <f>IF($A3874=0,"",IFERROR(INDEX(BD_Gestão!B:B,MATCH('Banco de Dados'!$B3874,BD_Gestão!$B:$B,0)),"erro"))</f>
        <v/>
      </c>
      <c r="K3874" s="158" t="str">
        <f>IF($A3874=0,"",IFERROR(INDEX(BD_Gestão!C:C,MATCH('Banco de Dados'!$B3874,BD_Gestão!$B:$B,0)),"erro"))</f>
        <v/>
      </c>
      <c r="L3874" s="158" t="str">
        <f>IF($A3874=0,"",IFERROR(INDEX(BD_Gestão!H:H,MATCH('Banco de Dados'!$B3874,BD_Gestão!$B:$B,0)),"erro"))</f>
        <v/>
      </c>
      <c r="M3874" s="161" t="str">
        <f>IF($A3874=0,"",IFERROR(INDEX(BD_Gestão!F:F,MATCH('Banco de Dados'!$B3874,BD_Gestão!$B:$B,0)),"erro"))</f>
        <v/>
      </c>
      <c r="N3874" s="161" t="str">
        <f>IF($A3874=0,"",IFERROR(INDEX(BD_Gestão!J:J,MATCH('Banco de Dados'!$B3874,BD_Gestão!$B:$B,0)),"erro"))</f>
        <v/>
      </c>
      <c r="O3874" s="164" t="str">
        <f>IF($A3874=0,"",IFERROR(INDEX(BD_Gestão!K:K,MATCH('Banco de Dados'!$B3874,BD_Gestão!$B:$B,0)),"erro"))</f>
        <v/>
      </c>
      <c r="P3874" s="169" t="str">
        <f t="shared" si="242"/>
        <v/>
      </c>
      <c r="Q3874" s="170" t="str">
        <f t="shared" si="243"/>
        <v/>
      </c>
      <c r="R3874" s="163" t="e">
        <f t="shared" si="240"/>
        <v>#VALUE!</v>
      </c>
      <c r="S3874" s="163" t="e">
        <f t="shared" si="241"/>
        <v>#VALUE!</v>
      </c>
      <c r="T3874" s="163" t="e">
        <f>INDEX(Controle!O:O,MATCH('Banco de Dados'!A3874,Controle!M:M,0))*E3874/100</f>
        <v>#N/A</v>
      </c>
    </row>
    <row r="3875" spans="1:20" hidden="1" x14ac:dyDescent="0.2">
      <c r="A3875" s="158">
        <f>BD_TS!A3874</f>
        <v>0</v>
      </c>
      <c r="B3875" s="158" t="str">
        <f>SUBSTITUTE(SUBSTITUTE(BD_TS!D3874," ",""),"-","/")</f>
        <v/>
      </c>
      <c r="C3875" s="158">
        <f>BD_TS!E3874</f>
        <v>0</v>
      </c>
      <c r="D3875" s="159">
        <f>BD_TS!F3874</f>
        <v>0</v>
      </c>
      <c r="E3875" s="160">
        <f>BD_TS!B3874</f>
        <v>0</v>
      </c>
      <c r="F3875" s="161">
        <f>BD_TS!C3874</f>
        <v>0</v>
      </c>
      <c r="G3875" s="187">
        <f>BD_TS!H3874</f>
        <v>0</v>
      </c>
      <c r="H3875" s="158" t="str">
        <f>IF($A3875=0,"",IFERROR(INDEX(BD_Gestão!A:A,MATCH('Banco de Dados'!$B3875,BD_Gestão!$B:$B,0)),"erro"))</f>
        <v/>
      </c>
      <c r="I3875" s="162" t="str">
        <f>IF($A3875=0,"",IFERROR(INDEX(BD_Gestão!E:E,MATCH('Banco de Dados'!$B3875,BD_Gestão!$B:$B,0)),"erro"))</f>
        <v/>
      </c>
      <c r="J3875" s="186" t="str">
        <f>IF($A3875=0,"",IFERROR(INDEX(BD_Gestão!B:B,MATCH('Banco de Dados'!$B3875,BD_Gestão!$B:$B,0)),"erro"))</f>
        <v/>
      </c>
      <c r="K3875" s="158" t="str">
        <f>IF($A3875=0,"",IFERROR(INDEX(BD_Gestão!C:C,MATCH('Banco de Dados'!$B3875,BD_Gestão!$B:$B,0)),"erro"))</f>
        <v/>
      </c>
      <c r="L3875" s="158" t="str">
        <f>IF($A3875=0,"",IFERROR(INDEX(BD_Gestão!H:H,MATCH('Banco de Dados'!$B3875,BD_Gestão!$B:$B,0)),"erro"))</f>
        <v/>
      </c>
      <c r="M3875" s="161" t="str">
        <f>IF($A3875=0,"",IFERROR(INDEX(BD_Gestão!F:F,MATCH('Banco de Dados'!$B3875,BD_Gestão!$B:$B,0)),"erro"))</f>
        <v/>
      </c>
      <c r="N3875" s="161" t="str">
        <f>IF($A3875=0,"",IFERROR(INDEX(BD_Gestão!J:J,MATCH('Banco de Dados'!$B3875,BD_Gestão!$B:$B,0)),"erro"))</f>
        <v/>
      </c>
      <c r="O3875" s="164" t="str">
        <f>IF($A3875=0,"",IFERROR(INDEX(BD_Gestão!K:K,MATCH('Banco de Dados'!$B3875,BD_Gestão!$B:$B,0)),"erro"))</f>
        <v/>
      </c>
      <c r="P3875" s="169" t="str">
        <f t="shared" si="242"/>
        <v/>
      </c>
      <c r="Q3875" s="170" t="str">
        <f t="shared" si="243"/>
        <v/>
      </c>
      <c r="R3875" s="163" t="e">
        <f t="shared" si="240"/>
        <v>#VALUE!</v>
      </c>
      <c r="S3875" s="163" t="e">
        <f t="shared" si="241"/>
        <v>#VALUE!</v>
      </c>
      <c r="T3875" s="163" t="e">
        <f>INDEX(Controle!O:O,MATCH('Banco de Dados'!A3875,Controle!M:M,0))*E3875/100</f>
        <v>#N/A</v>
      </c>
    </row>
    <row r="3876" spans="1:20" hidden="1" x14ac:dyDescent="0.2">
      <c r="A3876" s="158">
        <f>BD_TS!A3875</f>
        <v>0</v>
      </c>
      <c r="B3876" s="158" t="str">
        <f>SUBSTITUTE(SUBSTITUTE(BD_TS!D3875," ",""),"-","/")</f>
        <v/>
      </c>
      <c r="C3876" s="158">
        <f>BD_TS!E3875</f>
        <v>0</v>
      </c>
      <c r="D3876" s="159">
        <f>BD_TS!F3875</f>
        <v>0</v>
      </c>
      <c r="E3876" s="160">
        <f>BD_TS!B3875</f>
        <v>0</v>
      </c>
      <c r="F3876" s="161">
        <f>BD_TS!C3875</f>
        <v>0</v>
      </c>
      <c r="G3876" s="187">
        <f>BD_TS!H3875</f>
        <v>0</v>
      </c>
      <c r="H3876" s="158" t="str">
        <f>IF($A3876=0,"",IFERROR(INDEX(BD_Gestão!A:A,MATCH('Banco de Dados'!$B3876,BD_Gestão!$B:$B,0)),"erro"))</f>
        <v/>
      </c>
      <c r="I3876" s="162" t="str">
        <f>IF($A3876=0,"",IFERROR(INDEX(BD_Gestão!E:E,MATCH('Banco de Dados'!$B3876,BD_Gestão!$B:$B,0)),"erro"))</f>
        <v/>
      </c>
      <c r="J3876" s="186" t="str">
        <f>IF($A3876=0,"",IFERROR(INDEX(BD_Gestão!B:B,MATCH('Banco de Dados'!$B3876,BD_Gestão!$B:$B,0)),"erro"))</f>
        <v/>
      </c>
      <c r="K3876" s="158" t="str">
        <f>IF($A3876=0,"",IFERROR(INDEX(BD_Gestão!C:C,MATCH('Banco de Dados'!$B3876,BD_Gestão!$B:$B,0)),"erro"))</f>
        <v/>
      </c>
      <c r="L3876" s="158" t="str">
        <f>IF($A3876=0,"",IFERROR(INDEX(BD_Gestão!H:H,MATCH('Banco de Dados'!$B3876,BD_Gestão!$B:$B,0)),"erro"))</f>
        <v/>
      </c>
      <c r="M3876" s="161" t="str">
        <f>IF($A3876=0,"",IFERROR(INDEX(BD_Gestão!F:F,MATCH('Banco de Dados'!$B3876,BD_Gestão!$B:$B,0)),"erro"))</f>
        <v/>
      </c>
      <c r="N3876" s="161" t="str">
        <f>IF($A3876=0,"",IFERROR(INDEX(BD_Gestão!J:J,MATCH('Banco de Dados'!$B3876,BD_Gestão!$B:$B,0)),"erro"))</f>
        <v/>
      </c>
      <c r="O3876" s="164" t="str">
        <f>IF($A3876=0,"",IFERROR(INDEX(BD_Gestão!K:K,MATCH('Banco de Dados'!$B3876,BD_Gestão!$B:$B,0)),"erro"))</f>
        <v/>
      </c>
      <c r="P3876" s="169" t="str">
        <f t="shared" si="242"/>
        <v/>
      </c>
      <c r="Q3876" s="170" t="str">
        <f t="shared" si="243"/>
        <v/>
      </c>
      <c r="R3876" s="163" t="e">
        <f t="shared" si="240"/>
        <v>#VALUE!</v>
      </c>
      <c r="S3876" s="163" t="e">
        <f t="shared" si="241"/>
        <v>#VALUE!</v>
      </c>
      <c r="T3876" s="163" t="e">
        <f>INDEX(Controle!O:O,MATCH('Banco de Dados'!A3876,Controle!M:M,0))*E3876/100</f>
        <v>#N/A</v>
      </c>
    </row>
    <row r="3877" spans="1:20" hidden="1" x14ac:dyDescent="0.2">
      <c r="A3877" s="158">
        <f>BD_TS!A3876</f>
        <v>0</v>
      </c>
      <c r="B3877" s="158" t="str">
        <f>SUBSTITUTE(SUBSTITUTE(BD_TS!D3876," ",""),"-","/")</f>
        <v/>
      </c>
      <c r="C3877" s="158">
        <f>BD_TS!E3876</f>
        <v>0</v>
      </c>
      <c r="D3877" s="159">
        <f>BD_TS!F3876</f>
        <v>0</v>
      </c>
      <c r="E3877" s="160">
        <f>BD_TS!B3876</f>
        <v>0</v>
      </c>
      <c r="F3877" s="161">
        <f>BD_TS!C3876</f>
        <v>0</v>
      </c>
      <c r="G3877" s="187">
        <f>BD_TS!H3876</f>
        <v>0</v>
      </c>
      <c r="H3877" s="158" t="str">
        <f>IF($A3877=0,"",IFERROR(INDEX(BD_Gestão!A:A,MATCH('Banco de Dados'!$B3877,BD_Gestão!$B:$B,0)),"erro"))</f>
        <v/>
      </c>
      <c r="I3877" s="162" t="str">
        <f>IF($A3877=0,"",IFERROR(INDEX(BD_Gestão!E:E,MATCH('Banco de Dados'!$B3877,BD_Gestão!$B:$B,0)),"erro"))</f>
        <v/>
      </c>
      <c r="J3877" s="186" t="str">
        <f>IF($A3877=0,"",IFERROR(INDEX(BD_Gestão!B:B,MATCH('Banco de Dados'!$B3877,BD_Gestão!$B:$B,0)),"erro"))</f>
        <v/>
      </c>
      <c r="K3877" s="158" t="str">
        <f>IF($A3877=0,"",IFERROR(INDEX(BD_Gestão!C:C,MATCH('Banco de Dados'!$B3877,BD_Gestão!$B:$B,0)),"erro"))</f>
        <v/>
      </c>
      <c r="L3877" s="158" t="str">
        <f>IF($A3877=0,"",IFERROR(INDEX(BD_Gestão!H:H,MATCH('Banco de Dados'!$B3877,BD_Gestão!$B:$B,0)),"erro"))</f>
        <v/>
      </c>
      <c r="M3877" s="161" t="str">
        <f>IF($A3877=0,"",IFERROR(INDEX(BD_Gestão!F:F,MATCH('Banco de Dados'!$B3877,BD_Gestão!$B:$B,0)),"erro"))</f>
        <v/>
      </c>
      <c r="N3877" s="161" t="str">
        <f>IF($A3877=0,"",IFERROR(INDEX(BD_Gestão!J:J,MATCH('Banco de Dados'!$B3877,BD_Gestão!$B:$B,0)),"erro"))</f>
        <v/>
      </c>
      <c r="O3877" s="164" t="str">
        <f>IF($A3877=0,"",IFERROR(INDEX(BD_Gestão!K:K,MATCH('Banco de Dados'!$B3877,BD_Gestão!$B:$B,0)),"erro"))</f>
        <v/>
      </c>
      <c r="P3877" s="169" t="str">
        <f t="shared" si="242"/>
        <v/>
      </c>
      <c r="Q3877" s="170" t="str">
        <f t="shared" si="243"/>
        <v/>
      </c>
      <c r="R3877" s="163" t="e">
        <f t="shared" si="240"/>
        <v>#VALUE!</v>
      </c>
      <c r="S3877" s="163" t="e">
        <f t="shared" si="241"/>
        <v>#VALUE!</v>
      </c>
      <c r="T3877" s="163" t="e">
        <f>INDEX(Controle!O:O,MATCH('Banco de Dados'!A3877,Controle!M:M,0))*E3877/100</f>
        <v>#N/A</v>
      </c>
    </row>
    <row r="3878" spans="1:20" hidden="1" x14ac:dyDescent="0.2">
      <c r="A3878" s="158">
        <f>BD_TS!A3877</f>
        <v>0</v>
      </c>
      <c r="B3878" s="158" t="str">
        <f>SUBSTITUTE(SUBSTITUTE(BD_TS!D3877," ",""),"-","/")</f>
        <v/>
      </c>
      <c r="C3878" s="158">
        <f>BD_TS!E3877</f>
        <v>0</v>
      </c>
      <c r="D3878" s="159">
        <f>BD_TS!F3877</f>
        <v>0</v>
      </c>
      <c r="E3878" s="160">
        <f>BD_TS!B3877</f>
        <v>0</v>
      </c>
      <c r="F3878" s="161">
        <f>BD_TS!C3877</f>
        <v>0</v>
      </c>
      <c r="G3878" s="187">
        <f>BD_TS!H3877</f>
        <v>0</v>
      </c>
      <c r="H3878" s="158" t="str">
        <f>IF($A3878=0,"",IFERROR(INDEX(BD_Gestão!A:A,MATCH('Banco de Dados'!$B3878,BD_Gestão!$B:$B,0)),"erro"))</f>
        <v/>
      </c>
      <c r="I3878" s="162" t="str">
        <f>IF($A3878=0,"",IFERROR(INDEX(BD_Gestão!E:E,MATCH('Banco de Dados'!$B3878,BD_Gestão!$B:$B,0)),"erro"))</f>
        <v/>
      </c>
      <c r="J3878" s="186" t="str">
        <f>IF($A3878=0,"",IFERROR(INDEX(BD_Gestão!B:B,MATCH('Banco de Dados'!$B3878,BD_Gestão!$B:$B,0)),"erro"))</f>
        <v/>
      </c>
      <c r="K3878" s="158" t="str">
        <f>IF($A3878=0,"",IFERROR(INDEX(BD_Gestão!C:C,MATCH('Banco de Dados'!$B3878,BD_Gestão!$B:$B,0)),"erro"))</f>
        <v/>
      </c>
      <c r="L3878" s="158" t="str">
        <f>IF($A3878=0,"",IFERROR(INDEX(BD_Gestão!H:H,MATCH('Banco de Dados'!$B3878,BD_Gestão!$B:$B,0)),"erro"))</f>
        <v/>
      </c>
      <c r="M3878" s="161" t="str">
        <f>IF($A3878=0,"",IFERROR(INDEX(BD_Gestão!F:F,MATCH('Banco de Dados'!$B3878,BD_Gestão!$B:$B,0)),"erro"))</f>
        <v/>
      </c>
      <c r="N3878" s="161" t="str">
        <f>IF($A3878=0,"",IFERROR(INDEX(BD_Gestão!J:J,MATCH('Banco de Dados'!$B3878,BD_Gestão!$B:$B,0)),"erro"))</f>
        <v/>
      </c>
      <c r="O3878" s="164" t="str">
        <f>IF($A3878=0,"",IFERROR(INDEX(BD_Gestão!K:K,MATCH('Banco de Dados'!$B3878,BD_Gestão!$B:$B,0)),"erro"))</f>
        <v/>
      </c>
      <c r="P3878" s="169" t="str">
        <f t="shared" si="242"/>
        <v/>
      </c>
      <c r="Q3878" s="170" t="str">
        <f t="shared" si="243"/>
        <v/>
      </c>
      <c r="R3878" s="163" t="e">
        <f t="shared" si="240"/>
        <v>#VALUE!</v>
      </c>
      <c r="S3878" s="163" t="e">
        <f t="shared" si="241"/>
        <v>#VALUE!</v>
      </c>
      <c r="T3878" s="163" t="e">
        <f>INDEX(Controle!O:O,MATCH('Banco de Dados'!A3878,Controle!M:M,0))*E3878/100</f>
        <v>#N/A</v>
      </c>
    </row>
    <row r="3879" spans="1:20" hidden="1" x14ac:dyDescent="0.2">
      <c r="A3879" s="158">
        <f>BD_TS!A3878</f>
        <v>0</v>
      </c>
      <c r="B3879" s="158" t="str">
        <f>SUBSTITUTE(SUBSTITUTE(BD_TS!D3878," ",""),"-","/")</f>
        <v/>
      </c>
      <c r="C3879" s="158">
        <f>BD_TS!E3878</f>
        <v>0</v>
      </c>
      <c r="D3879" s="159">
        <f>BD_TS!F3878</f>
        <v>0</v>
      </c>
      <c r="E3879" s="160">
        <f>BD_TS!B3878</f>
        <v>0</v>
      </c>
      <c r="F3879" s="161">
        <f>BD_TS!C3878</f>
        <v>0</v>
      </c>
      <c r="G3879" s="187">
        <f>BD_TS!H3878</f>
        <v>0</v>
      </c>
      <c r="H3879" s="158" t="str">
        <f>IF($A3879=0,"",IFERROR(INDEX(BD_Gestão!A:A,MATCH('Banco de Dados'!$B3879,BD_Gestão!$B:$B,0)),"erro"))</f>
        <v/>
      </c>
      <c r="I3879" s="162" t="str">
        <f>IF($A3879=0,"",IFERROR(INDEX(BD_Gestão!E:E,MATCH('Banco de Dados'!$B3879,BD_Gestão!$B:$B,0)),"erro"))</f>
        <v/>
      </c>
      <c r="J3879" s="186" t="str">
        <f>IF($A3879=0,"",IFERROR(INDEX(BD_Gestão!B:B,MATCH('Banco de Dados'!$B3879,BD_Gestão!$B:$B,0)),"erro"))</f>
        <v/>
      </c>
      <c r="K3879" s="158" t="str">
        <f>IF($A3879=0,"",IFERROR(INDEX(BD_Gestão!C:C,MATCH('Banco de Dados'!$B3879,BD_Gestão!$B:$B,0)),"erro"))</f>
        <v/>
      </c>
      <c r="L3879" s="158" t="str">
        <f>IF($A3879=0,"",IFERROR(INDEX(BD_Gestão!H:H,MATCH('Banco de Dados'!$B3879,BD_Gestão!$B:$B,0)),"erro"))</f>
        <v/>
      </c>
      <c r="M3879" s="161" t="str">
        <f>IF($A3879=0,"",IFERROR(INDEX(BD_Gestão!F:F,MATCH('Banco de Dados'!$B3879,BD_Gestão!$B:$B,0)),"erro"))</f>
        <v/>
      </c>
      <c r="N3879" s="161" t="str">
        <f>IF($A3879=0,"",IFERROR(INDEX(BD_Gestão!J:J,MATCH('Banco de Dados'!$B3879,BD_Gestão!$B:$B,0)),"erro"))</f>
        <v/>
      </c>
      <c r="O3879" s="164" t="str">
        <f>IF($A3879=0,"",IFERROR(INDEX(BD_Gestão!K:K,MATCH('Banco de Dados'!$B3879,BD_Gestão!$B:$B,0)),"erro"))</f>
        <v/>
      </c>
      <c r="P3879" s="169" t="str">
        <f t="shared" si="242"/>
        <v/>
      </c>
      <c r="Q3879" s="170" t="str">
        <f t="shared" si="243"/>
        <v/>
      </c>
      <c r="R3879" s="163" t="e">
        <f t="shared" si="240"/>
        <v>#VALUE!</v>
      </c>
      <c r="S3879" s="163" t="e">
        <f t="shared" si="241"/>
        <v>#VALUE!</v>
      </c>
      <c r="T3879" s="163" t="e">
        <f>INDEX(Controle!O:O,MATCH('Banco de Dados'!A3879,Controle!M:M,0))*E3879/100</f>
        <v>#N/A</v>
      </c>
    </row>
    <row r="3880" spans="1:20" hidden="1" x14ac:dyDescent="0.2">
      <c r="A3880" s="158">
        <f>BD_TS!A3879</f>
        <v>0</v>
      </c>
      <c r="B3880" s="158" t="str">
        <f>SUBSTITUTE(SUBSTITUTE(BD_TS!D3879," ",""),"-","/")</f>
        <v/>
      </c>
      <c r="C3880" s="158">
        <f>BD_TS!E3879</f>
        <v>0</v>
      </c>
      <c r="D3880" s="159">
        <f>BD_TS!F3879</f>
        <v>0</v>
      </c>
      <c r="E3880" s="160">
        <f>BD_TS!B3879</f>
        <v>0</v>
      </c>
      <c r="F3880" s="161">
        <f>BD_TS!C3879</f>
        <v>0</v>
      </c>
      <c r="G3880" s="187">
        <f>BD_TS!H3879</f>
        <v>0</v>
      </c>
      <c r="H3880" s="158" t="str">
        <f>IF($A3880=0,"",IFERROR(INDEX(BD_Gestão!A:A,MATCH('Banco de Dados'!$B3880,BD_Gestão!$B:$B,0)),"erro"))</f>
        <v/>
      </c>
      <c r="I3880" s="162" t="str">
        <f>IF($A3880=0,"",IFERROR(INDEX(BD_Gestão!E:E,MATCH('Banco de Dados'!$B3880,BD_Gestão!$B:$B,0)),"erro"))</f>
        <v/>
      </c>
      <c r="J3880" s="186" t="str">
        <f>IF($A3880=0,"",IFERROR(INDEX(BD_Gestão!B:B,MATCH('Banco de Dados'!$B3880,BD_Gestão!$B:$B,0)),"erro"))</f>
        <v/>
      </c>
      <c r="K3880" s="158" t="str">
        <f>IF($A3880=0,"",IFERROR(INDEX(BD_Gestão!C:C,MATCH('Banco de Dados'!$B3880,BD_Gestão!$B:$B,0)),"erro"))</f>
        <v/>
      </c>
      <c r="L3880" s="158" t="str">
        <f>IF($A3880=0,"",IFERROR(INDEX(BD_Gestão!H:H,MATCH('Banco de Dados'!$B3880,BD_Gestão!$B:$B,0)),"erro"))</f>
        <v/>
      </c>
      <c r="M3880" s="161" t="str">
        <f>IF($A3880=0,"",IFERROR(INDEX(BD_Gestão!F:F,MATCH('Banco de Dados'!$B3880,BD_Gestão!$B:$B,0)),"erro"))</f>
        <v/>
      </c>
      <c r="N3880" s="161" t="str">
        <f>IF($A3880=0,"",IFERROR(INDEX(BD_Gestão!J:J,MATCH('Banco de Dados'!$B3880,BD_Gestão!$B:$B,0)),"erro"))</f>
        <v/>
      </c>
      <c r="O3880" s="164" t="str">
        <f>IF($A3880=0,"",IFERROR(INDEX(BD_Gestão!K:K,MATCH('Banco de Dados'!$B3880,BD_Gestão!$B:$B,0)),"erro"))</f>
        <v/>
      </c>
      <c r="P3880" s="169" t="str">
        <f t="shared" si="242"/>
        <v/>
      </c>
      <c r="Q3880" s="170" t="str">
        <f t="shared" si="243"/>
        <v/>
      </c>
      <c r="R3880" s="163" t="e">
        <f t="shared" si="240"/>
        <v>#VALUE!</v>
      </c>
      <c r="S3880" s="163" t="e">
        <f t="shared" si="241"/>
        <v>#VALUE!</v>
      </c>
      <c r="T3880" s="163" t="e">
        <f>INDEX(Controle!O:O,MATCH('Banco de Dados'!A3880,Controle!M:M,0))*E3880/100</f>
        <v>#N/A</v>
      </c>
    </row>
    <row r="3881" spans="1:20" hidden="1" x14ac:dyDescent="0.2">
      <c r="A3881" s="158">
        <f>BD_TS!A3880</f>
        <v>0</v>
      </c>
      <c r="B3881" s="158" t="str">
        <f>SUBSTITUTE(SUBSTITUTE(BD_TS!D3880," ",""),"-","/")</f>
        <v/>
      </c>
      <c r="C3881" s="158">
        <f>BD_TS!E3880</f>
        <v>0</v>
      </c>
      <c r="D3881" s="159">
        <f>BD_TS!F3880</f>
        <v>0</v>
      </c>
      <c r="E3881" s="160">
        <f>BD_TS!B3880</f>
        <v>0</v>
      </c>
      <c r="F3881" s="161">
        <f>BD_TS!C3880</f>
        <v>0</v>
      </c>
      <c r="G3881" s="187">
        <f>BD_TS!H3880</f>
        <v>0</v>
      </c>
      <c r="H3881" s="158" t="str">
        <f>IF($A3881=0,"",IFERROR(INDEX(BD_Gestão!A:A,MATCH('Banco de Dados'!$B3881,BD_Gestão!$B:$B,0)),"erro"))</f>
        <v/>
      </c>
      <c r="I3881" s="162" t="str">
        <f>IF($A3881=0,"",IFERROR(INDEX(BD_Gestão!E:E,MATCH('Banco de Dados'!$B3881,BD_Gestão!$B:$B,0)),"erro"))</f>
        <v/>
      </c>
      <c r="J3881" s="186" t="str">
        <f>IF($A3881=0,"",IFERROR(INDEX(BD_Gestão!B:B,MATCH('Banco de Dados'!$B3881,BD_Gestão!$B:$B,0)),"erro"))</f>
        <v/>
      </c>
      <c r="K3881" s="158" t="str">
        <f>IF($A3881=0,"",IFERROR(INDEX(BD_Gestão!C:C,MATCH('Banco de Dados'!$B3881,BD_Gestão!$B:$B,0)),"erro"))</f>
        <v/>
      </c>
      <c r="L3881" s="158" t="str">
        <f>IF($A3881=0,"",IFERROR(INDEX(BD_Gestão!H:H,MATCH('Banco de Dados'!$B3881,BD_Gestão!$B:$B,0)),"erro"))</f>
        <v/>
      </c>
      <c r="M3881" s="161" t="str">
        <f>IF($A3881=0,"",IFERROR(INDEX(BD_Gestão!F:F,MATCH('Banco de Dados'!$B3881,BD_Gestão!$B:$B,0)),"erro"))</f>
        <v/>
      </c>
      <c r="N3881" s="161" t="str">
        <f>IF($A3881=0,"",IFERROR(INDEX(BD_Gestão!J:J,MATCH('Banco de Dados'!$B3881,BD_Gestão!$B:$B,0)),"erro"))</f>
        <v/>
      </c>
      <c r="O3881" s="164" t="str">
        <f>IF($A3881=0,"",IFERROR(INDEX(BD_Gestão!K:K,MATCH('Banco de Dados'!$B3881,BD_Gestão!$B:$B,0)),"erro"))</f>
        <v/>
      </c>
      <c r="P3881" s="169" t="str">
        <f t="shared" si="242"/>
        <v/>
      </c>
      <c r="Q3881" s="170" t="str">
        <f t="shared" si="243"/>
        <v/>
      </c>
      <c r="R3881" s="163" t="e">
        <f t="shared" si="240"/>
        <v>#VALUE!</v>
      </c>
      <c r="S3881" s="163" t="e">
        <f t="shared" si="241"/>
        <v>#VALUE!</v>
      </c>
      <c r="T3881" s="163" t="e">
        <f>INDEX(Controle!O:O,MATCH('Banco de Dados'!A3881,Controle!M:M,0))*E3881/100</f>
        <v>#N/A</v>
      </c>
    </row>
    <row r="3882" spans="1:20" hidden="1" x14ac:dyDescent="0.2">
      <c r="A3882" s="158">
        <f>BD_TS!A3881</f>
        <v>0</v>
      </c>
      <c r="B3882" s="158" t="str">
        <f>SUBSTITUTE(SUBSTITUTE(BD_TS!D3881," ",""),"-","/")</f>
        <v/>
      </c>
      <c r="C3882" s="158">
        <f>BD_TS!E3881</f>
        <v>0</v>
      </c>
      <c r="D3882" s="159">
        <f>BD_TS!F3881</f>
        <v>0</v>
      </c>
      <c r="E3882" s="160">
        <f>BD_TS!B3881</f>
        <v>0</v>
      </c>
      <c r="F3882" s="161">
        <f>BD_TS!C3881</f>
        <v>0</v>
      </c>
      <c r="G3882" s="187">
        <f>BD_TS!H3881</f>
        <v>0</v>
      </c>
      <c r="H3882" s="158" t="str">
        <f>IF($A3882=0,"",IFERROR(INDEX(BD_Gestão!A:A,MATCH('Banco de Dados'!$B3882,BD_Gestão!$B:$B,0)),"erro"))</f>
        <v/>
      </c>
      <c r="I3882" s="162" t="str">
        <f>IF($A3882=0,"",IFERROR(INDEX(BD_Gestão!E:E,MATCH('Banco de Dados'!$B3882,BD_Gestão!$B:$B,0)),"erro"))</f>
        <v/>
      </c>
      <c r="J3882" s="186" t="str">
        <f>IF($A3882=0,"",IFERROR(INDEX(BD_Gestão!B:B,MATCH('Banco de Dados'!$B3882,BD_Gestão!$B:$B,0)),"erro"))</f>
        <v/>
      </c>
      <c r="K3882" s="158" t="str">
        <f>IF($A3882=0,"",IFERROR(INDEX(BD_Gestão!C:C,MATCH('Banco de Dados'!$B3882,BD_Gestão!$B:$B,0)),"erro"))</f>
        <v/>
      </c>
      <c r="L3882" s="158" t="str">
        <f>IF($A3882=0,"",IFERROR(INDEX(BD_Gestão!H:H,MATCH('Banco de Dados'!$B3882,BD_Gestão!$B:$B,0)),"erro"))</f>
        <v/>
      </c>
      <c r="M3882" s="161" t="str">
        <f>IF($A3882=0,"",IFERROR(INDEX(BD_Gestão!F:F,MATCH('Banco de Dados'!$B3882,BD_Gestão!$B:$B,0)),"erro"))</f>
        <v/>
      </c>
      <c r="N3882" s="161" t="str">
        <f>IF($A3882=0,"",IFERROR(INDEX(BD_Gestão!J:J,MATCH('Banco de Dados'!$B3882,BD_Gestão!$B:$B,0)),"erro"))</f>
        <v/>
      </c>
      <c r="O3882" s="164" t="str">
        <f>IF($A3882=0,"",IFERROR(INDEX(BD_Gestão!K:K,MATCH('Banco de Dados'!$B3882,BD_Gestão!$B:$B,0)),"erro"))</f>
        <v/>
      </c>
      <c r="P3882" s="169" t="str">
        <f t="shared" si="242"/>
        <v/>
      </c>
      <c r="Q3882" s="170" t="str">
        <f t="shared" si="243"/>
        <v/>
      </c>
      <c r="R3882" s="163" t="e">
        <f t="shared" si="240"/>
        <v>#VALUE!</v>
      </c>
      <c r="S3882" s="163" t="e">
        <f t="shared" si="241"/>
        <v>#VALUE!</v>
      </c>
      <c r="T3882" s="163" t="e">
        <f>INDEX(Controle!O:O,MATCH('Banco de Dados'!A3882,Controle!M:M,0))*E3882/100</f>
        <v>#N/A</v>
      </c>
    </row>
    <row r="3883" spans="1:20" hidden="1" x14ac:dyDescent="0.2">
      <c r="A3883" s="158">
        <f>BD_TS!A3882</f>
        <v>0</v>
      </c>
      <c r="B3883" s="158" t="str">
        <f>SUBSTITUTE(SUBSTITUTE(BD_TS!D3882," ",""),"-","/")</f>
        <v/>
      </c>
      <c r="C3883" s="158">
        <f>BD_TS!E3882</f>
        <v>0</v>
      </c>
      <c r="D3883" s="159">
        <f>BD_TS!F3882</f>
        <v>0</v>
      </c>
      <c r="E3883" s="160">
        <f>BD_TS!B3882</f>
        <v>0</v>
      </c>
      <c r="F3883" s="161">
        <f>BD_TS!C3882</f>
        <v>0</v>
      </c>
      <c r="G3883" s="187">
        <f>BD_TS!H3882</f>
        <v>0</v>
      </c>
      <c r="H3883" s="158" t="str">
        <f>IF($A3883=0,"",IFERROR(INDEX(BD_Gestão!A:A,MATCH('Banco de Dados'!$B3883,BD_Gestão!$B:$B,0)),"erro"))</f>
        <v/>
      </c>
      <c r="I3883" s="162" t="str">
        <f>IF($A3883=0,"",IFERROR(INDEX(BD_Gestão!E:E,MATCH('Banco de Dados'!$B3883,BD_Gestão!$B:$B,0)),"erro"))</f>
        <v/>
      </c>
      <c r="J3883" s="186" t="str">
        <f>IF($A3883=0,"",IFERROR(INDEX(BD_Gestão!B:B,MATCH('Banco de Dados'!$B3883,BD_Gestão!$B:$B,0)),"erro"))</f>
        <v/>
      </c>
      <c r="K3883" s="158" t="str">
        <f>IF($A3883=0,"",IFERROR(INDEX(BD_Gestão!C:C,MATCH('Banco de Dados'!$B3883,BD_Gestão!$B:$B,0)),"erro"))</f>
        <v/>
      </c>
      <c r="L3883" s="158" t="str">
        <f>IF($A3883=0,"",IFERROR(INDEX(BD_Gestão!H:H,MATCH('Banco de Dados'!$B3883,BD_Gestão!$B:$B,0)),"erro"))</f>
        <v/>
      </c>
      <c r="M3883" s="161" t="str">
        <f>IF($A3883=0,"",IFERROR(INDEX(BD_Gestão!F:F,MATCH('Banco de Dados'!$B3883,BD_Gestão!$B:$B,0)),"erro"))</f>
        <v/>
      </c>
      <c r="N3883" s="161" t="str">
        <f>IF($A3883=0,"",IFERROR(INDEX(BD_Gestão!J:J,MATCH('Banco de Dados'!$B3883,BD_Gestão!$B:$B,0)),"erro"))</f>
        <v/>
      </c>
      <c r="O3883" s="164" t="str">
        <f>IF($A3883=0,"",IFERROR(INDEX(BD_Gestão!K:K,MATCH('Banco de Dados'!$B3883,BD_Gestão!$B:$B,0)),"erro"))</f>
        <v/>
      </c>
      <c r="P3883" s="169" t="str">
        <f t="shared" si="242"/>
        <v/>
      </c>
      <c r="Q3883" s="170" t="str">
        <f t="shared" si="243"/>
        <v/>
      </c>
      <c r="R3883" s="163" t="e">
        <f t="shared" si="240"/>
        <v>#VALUE!</v>
      </c>
      <c r="S3883" s="163" t="e">
        <f t="shared" si="241"/>
        <v>#VALUE!</v>
      </c>
      <c r="T3883" s="163" t="e">
        <f>INDEX(Controle!O:O,MATCH('Banco de Dados'!A3883,Controle!M:M,0))*E3883/100</f>
        <v>#N/A</v>
      </c>
    </row>
    <row r="3884" spans="1:20" hidden="1" x14ac:dyDescent="0.2">
      <c r="A3884" s="158">
        <f>BD_TS!A3883</f>
        <v>0</v>
      </c>
      <c r="B3884" s="158" t="str">
        <f>SUBSTITUTE(SUBSTITUTE(BD_TS!D3883," ",""),"-","/")</f>
        <v/>
      </c>
      <c r="C3884" s="158">
        <f>BD_TS!E3883</f>
        <v>0</v>
      </c>
      <c r="D3884" s="159">
        <f>BD_TS!F3883</f>
        <v>0</v>
      </c>
      <c r="E3884" s="160">
        <f>BD_TS!B3883</f>
        <v>0</v>
      </c>
      <c r="F3884" s="161">
        <f>BD_TS!C3883</f>
        <v>0</v>
      </c>
      <c r="G3884" s="187">
        <f>BD_TS!H3883</f>
        <v>0</v>
      </c>
      <c r="H3884" s="158" t="str">
        <f>IF($A3884=0,"",IFERROR(INDEX(BD_Gestão!A:A,MATCH('Banco de Dados'!$B3884,BD_Gestão!$B:$B,0)),"erro"))</f>
        <v/>
      </c>
      <c r="I3884" s="162" t="str">
        <f>IF($A3884=0,"",IFERROR(INDEX(BD_Gestão!E:E,MATCH('Banco de Dados'!$B3884,BD_Gestão!$B:$B,0)),"erro"))</f>
        <v/>
      </c>
      <c r="J3884" s="186" t="str">
        <f>IF($A3884=0,"",IFERROR(INDEX(BD_Gestão!B:B,MATCH('Banco de Dados'!$B3884,BD_Gestão!$B:$B,0)),"erro"))</f>
        <v/>
      </c>
      <c r="K3884" s="158" t="str">
        <f>IF($A3884=0,"",IFERROR(INDEX(BD_Gestão!C:C,MATCH('Banco de Dados'!$B3884,BD_Gestão!$B:$B,0)),"erro"))</f>
        <v/>
      </c>
      <c r="L3884" s="158" t="str">
        <f>IF($A3884=0,"",IFERROR(INDEX(BD_Gestão!H:H,MATCH('Banco de Dados'!$B3884,BD_Gestão!$B:$B,0)),"erro"))</f>
        <v/>
      </c>
      <c r="M3884" s="161" t="str">
        <f>IF($A3884=0,"",IFERROR(INDEX(BD_Gestão!F:F,MATCH('Banco de Dados'!$B3884,BD_Gestão!$B:$B,0)),"erro"))</f>
        <v/>
      </c>
      <c r="N3884" s="161" t="str">
        <f>IF($A3884=0,"",IFERROR(INDEX(BD_Gestão!J:J,MATCH('Banco de Dados'!$B3884,BD_Gestão!$B:$B,0)),"erro"))</f>
        <v/>
      </c>
      <c r="O3884" s="164" t="str">
        <f>IF($A3884=0,"",IFERROR(INDEX(BD_Gestão!K:K,MATCH('Banco de Dados'!$B3884,BD_Gestão!$B:$B,0)),"erro"))</f>
        <v/>
      </c>
      <c r="P3884" s="169" t="str">
        <f t="shared" si="242"/>
        <v/>
      </c>
      <c r="Q3884" s="170" t="str">
        <f t="shared" si="243"/>
        <v/>
      </c>
      <c r="R3884" s="163" t="e">
        <f t="shared" si="240"/>
        <v>#VALUE!</v>
      </c>
      <c r="S3884" s="163" t="e">
        <f t="shared" si="241"/>
        <v>#VALUE!</v>
      </c>
      <c r="T3884" s="163" t="e">
        <f>INDEX(Controle!O:O,MATCH('Banco de Dados'!A3884,Controle!M:M,0))*E3884/100</f>
        <v>#N/A</v>
      </c>
    </row>
    <row r="3885" spans="1:20" hidden="1" x14ac:dyDescent="0.2">
      <c r="A3885" s="158">
        <f>BD_TS!A3884</f>
        <v>0</v>
      </c>
      <c r="B3885" s="158" t="str">
        <f>SUBSTITUTE(SUBSTITUTE(BD_TS!D3884," ",""),"-","/")</f>
        <v/>
      </c>
      <c r="C3885" s="158">
        <f>BD_TS!E3884</f>
        <v>0</v>
      </c>
      <c r="D3885" s="159">
        <f>BD_TS!F3884</f>
        <v>0</v>
      </c>
      <c r="E3885" s="160">
        <f>BD_TS!B3884</f>
        <v>0</v>
      </c>
      <c r="F3885" s="161">
        <f>BD_TS!C3884</f>
        <v>0</v>
      </c>
      <c r="G3885" s="187">
        <f>BD_TS!H3884</f>
        <v>0</v>
      </c>
      <c r="H3885" s="158" t="str">
        <f>IF($A3885=0,"",IFERROR(INDEX(BD_Gestão!A:A,MATCH('Banco de Dados'!$B3885,BD_Gestão!$B:$B,0)),"erro"))</f>
        <v/>
      </c>
      <c r="I3885" s="162" t="str">
        <f>IF($A3885=0,"",IFERROR(INDEX(BD_Gestão!E:E,MATCH('Banco de Dados'!$B3885,BD_Gestão!$B:$B,0)),"erro"))</f>
        <v/>
      </c>
      <c r="J3885" s="186" t="str">
        <f>IF($A3885=0,"",IFERROR(INDEX(BD_Gestão!B:B,MATCH('Banco de Dados'!$B3885,BD_Gestão!$B:$B,0)),"erro"))</f>
        <v/>
      </c>
      <c r="K3885" s="158" t="str">
        <f>IF($A3885=0,"",IFERROR(INDEX(BD_Gestão!C:C,MATCH('Banco de Dados'!$B3885,BD_Gestão!$B:$B,0)),"erro"))</f>
        <v/>
      </c>
      <c r="L3885" s="158" t="str">
        <f>IF($A3885=0,"",IFERROR(INDEX(BD_Gestão!H:H,MATCH('Banco de Dados'!$B3885,BD_Gestão!$B:$B,0)),"erro"))</f>
        <v/>
      </c>
      <c r="M3885" s="161" t="str">
        <f>IF($A3885=0,"",IFERROR(INDEX(BD_Gestão!F:F,MATCH('Banco de Dados'!$B3885,BD_Gestão!$B:$B,0)),"erro"))</f>
        <v/>
      </c>
      <c r="N3885" s="161" t="str">
        <f>IF($A3885=0,"",IFERROR(INDEX(BD_Gestão!J:J,MATCH('Banco de Dados'!$B3885,BD_Gestão!$B:$B,0)),"erro"))</f>
        <v/>
      </c>
      <c r="O3885" s="164" t="str">
        <f>IF($A3885=0,"",IFERROR(INDEX(BD_Gestão!K:K,MATCH('Banco de Dados'!$B3885,BD_Gestão!$B:$B,0)),"erro"))</f>
        <v/>
      </c>
      <c r="P3885" s="169" t="str">
        <f t="shared" si="242"/>
        <v/>
      </c>
      <c r="Q3885" s="170" t="str">
        <f t="shared" si="243"/>
        <v/>
      </c>
      <c r="R3885" s="163" t="e">
        <f t="shared" si="240"/>
        <v>#VALUE!</v>
      </c>
      <c r="S3885" s="163" t="e">
        <f t="shared" si="241"/>
        <v>#VALUE!</v>
      </c>
      <c r="T3885" s="163" t="e">
        <f>INDEX(Controle!O:O,MATCH('Banco de Dados'!A3885,Controle!M:M,0))*E3885/100</f>
        <v>#N/A</v>
      </c>
    </row>
    <row r="3886" spans="1:20" hidden="1" x14ac:dyDescent="0.2">
      <c r="A3886" s="158">
        <f>BD_TS!A3885</f>
        <v>0</v>
      </c>
      <c r="B3886" s="158" t="str">
        <f>SUBSTITUTE(SUBSTITUTE(BD_TS!D3885," ",""),"-","/")</f>
        <v/>
      </c>
      <c r="C3886" s="158">
        <f>BD_TS!E3885</f>
        <v>0</v>
      </c>
      <c r="D3886" s="159">
        <f>BD_TS!F3885</f>
        <v>0</v>
      </c>
      <c r="E3886" s="160">
        <f>BD_TS!B3885</f>
        <v>0</v>
      </c>
      <c r="F3886" s="161">
        <f>BD_TS!C3885</f>
        <v>0</v>
      </c>
      <c r="G3886" s="187">
        <f>BD_TS!H3885</f>
        <v>0</v>
      </c>
      <c r="H3886" s="158" t="str">
        <f>IF($A3886=0,"",IFERROR(INDEX(BD_Gestão!A:A,MATCH('Banco de Dados'!$B3886,BD_Gestão!$B:$B,0)),"erro"))</f>
        <v/>
      </c>
      <c r="I3886" s="162" t="str">
        <f>IF($A3886=0,"",IFERROR(INDEX(BD_Gestão!E:E,MATCH('Banco de Dados'!$B3886,BD_Gestão!$B:$B,0)),"erro"))</f>
        <v/>
      </c>
      <c r="J3886" s="186" t="str">
        <f>IF($A3886=0,"",IFERROR(INDEX(BD_Gestão!B:B,MATCH('Banco de Dados'!$B3886,BD_Gestão!$B:$B,0)),"erro"))</f>
        <v/>
      </c>
      <c r="K3886" s="158" t="str">
        <f>IF($A3886=0,"",IFERROR(INDEX(BD_Gestão!C:C,MATCH('Banco de Dados'!$B3886,BD_Gestão!$B:$B,0)),"erro"))</f>
        <v/>
      </c>
      <c r="L3886" s="158" t="str">
        <f>IF($A3886=0,"",IFERROR(INDEX(BD_Gestão!H:H,MATCH('Banco de Dados'!$B3886,BD_Gestão!$B:$B,0)),"erro"))</f>
        <v/>
      </c>
      <c r="M3886" s="161" t="str">
        <f>IF($A3886=0,"",IFERROR(INDEX(BD_Gestão!F:F,MATCH('Banco de Dados'!$B3886,BD_Gestão!$B:$B,0)),"erro"))</f>
        <v/>
      </c>
      <c r="N3886" s="161" t="str">
        <f>IF($A3886=0,"",IFERROR(INDEX(BD_Gestão!J:J,MATCH('Banco de Dados'!$B3886,BD_Gestão!$B:$B,0)),"erro"))</f>
        <v/>
      </c>
      <c r="O3886" s="164" t="str">
        <f>IF($A3886=0,"",IFERROR(INDEX(BD_Gestão!K:K,MATCH('Banco de Dados'!$B3886,BD_Gestão!$B:$B,0)),"erro"))</f>
        <v/>
      </c>
      <c r="P3886" s="169" t="str">
        <f t="shared" si="242"/>
        <v/>
      </c>
      <c r="Q3886" s="170" t="str">
        <f t="shared" si="243"/>
        <v/>
      </c>
      <c r="R3886" s="163" t="e">
        <f t="shared" si="240"/>
        <v>#VALUE!</v>
      </c>
      <c r="S3886" s="163" t="e">
        <f t="shared" si="241"/>
        <v>#VALUE!</v>
      </c>
      <c r="T3886" s="163" t="e">
        <f>INDEX(Controle!O:O,MATCH('Banco de Dados'!A3886,Controle!M:M,0))*E3886/100</f>
        <v>#N/A</v>
      </c>
    </row>
    <row r="3887" spans="1:20" hidden="1" x14ac:dyDescent="0.2">
      <c r="A3887" s="158">
        <f>BD_TS!A3886</f>
        <v>0</v>
      </c>
      <c r="B3887" s="158" t="str">
        <f>SUBSTITUTE(SUBSTITUTE(BD_TS!D3886," ",""),"-","/")</f>
        <v/>
      </c>
      <c r="C3887" s="158">
        <f>BD_TS!E3886</f>
        <v>0</v>
      </c>
      <c r="D3887" s="159">
        <f>BD_TS!F3886</f>
        <v>0</v>
      </c>
      <c r="E3887" s="160">
        <f>BD_TS!B3886</f>
        <v>0</v>
      </c>
      <c r="F3887" s="161">
        <f>BD_TS!C3886</f>
        <v>0</v>
      </c>
      <c r="G3887" s="187">
        <f>BD_TS!H3886</f>
        <v>0</v>
      </c>
      <c r="H3887" s="158" t="str">
        <f>IF($A3887=0,"",IFERROR(INDEX(BD_Gestão!A:A,MATCH('Banco de Dados'!$B3887,BD_Gestão!$B:$B,0)),"erro"))</f>
        <v/>
      </c>
      <c r="I3887" s="162" t="str">
        <f>IF($A3887=0,"",IFERROR(INDEX(BD_Gestão!E:E,MATCH('Banco de Dados'!$B3887,BD_Gestão!$B:$B,0)),"erro"))</f>
        <v/>
      </c>
      <c r="J3887" s="186" t="str">
        <f>IF($A3887=0,"",IFERROR(INDEX(BD_Gestão!B:B,MATCH('Banco de Dados'!$B3887,BD_Gestão!$B:$B,0)),"erro"))</f>
        <v/>
      </c>
      <c r="K3887" s="158" t="str">
        <f>IF($A3887=0,"",IFERROR(INDEX(BD_Gestão!C:C,MATCH('Banco de Dados'!$B3887,BD_Gestão!$B:$B,0)),"erro"))</f>
        <v/>
      </c>
      <c r="L3887" s="158" t="str">
        <f>IF($A3887=0,"",IFERROR(INDEX(BD_Gestão!H:H,MATCH('Banco de Dados'!$B3887,BD_Gestão!$B:$B,0)),"erro"))</f>
        <v/>
      </c>
      <c r="M3887" s="161" t="str">
        <f>IF($A3887=0,"",IFERROR(INDEX(BD_Gestão!F:F,MATCH('Banco de Dados'!$B3887,BD_Gestão!$B:$B,0)),"erro"))</f>
        <v/>
      </c>
      <c r="N3887" s="161" t="str">
        <f>IF($A3887=0,"",IFERROR(INDEX(BD_Gestão!J:J,MATCH('Banco de Dados'!$B3887,BD_Gestão!$B:$B,0)),"erro"))</f>
        <v/>
      </c>
      <c r="O3887" s="164" t="str">
        <f>IF($A3887=0,"",IFERROR(INDEX(BD_Gestão!K:K,MATCH('Banco de Dados'!$B3887,BD_Gestão!$B:$B,0)),"erro"))</f>
        <v/>
      </c>
      <c r="P3887" s="169" t="str">
        <f t="shared" si="242"/>
        <v/>
      </c>
      <c r="Q3887" s="170" t="str">
        <f t="shared" si="243"/>
        <v/>
      </c>
      <c r="R3887" s="163" t="e">
        <f t="shared" si="240"/>
        <v>#VALUE!</v>
      </c>
      <c r="S3887" s="163" t="e">
        <f t="shared" si="241"/>
        <v>#VALUE!</v>
      </c>
      <c r="T3887" s="163" t="e">
        <f>INDEX(Controle!O:O,MATCH('Banco de Dados'!A3887,Controle!M:M,0))*E3887/100</f>
        <v>#N/A</v>
      </c>
    </row>
    <row r="3888" spans="1:20" hidden="1" x14ac:dyDescent="0.2">
      <c r="A3888" s="158">
        <f>BD_TS!A3887</f>
        <v>0</v>
      </c>
      <c r="B3888" s="158" t="str">
        <f>SUBSTITUTE(SUBSTITUTE(BD_TS!D3887," ",""),"-","/")</f>
        <v/>
      </c>
      <c r="C3888" s="158">
        <f>BD_TS!E3887</f>
        <v>0</v>
      </c>
      <c r="D3888" s="159">
        <f>BD_TS!F3887</f>
        <v>0</v>
      </c>
      <c r="E3888" s="160">
        <f>BD_TS!B3887</f>
        <v>0</v>
      </c>
      <c r="F3888" s="161">
        <f>BD_TS!C3887</f>
        <v>0</v>
      </c>
      <c r="G3888" s="187">
        <f>BD_TS!H3887</f>
        <v>0</v>
      </c>
      <c r="H3888" s="158" t="str">
        <f>IF($A3888=0,"",IFERROR(INDEX(BD_Gestão!A:A,MATCH('Banco de Dados'!$B3888,BD_Gestão!$B:$B,0)),"erro"))</f>
        <v/>
      </c>
      <c r="I3888" s="162" t="str">
        <f>IF($A3888=0,"",IFERROR(INDEX(BD_Gestão!E:E,MATCH('Banco de Dados'!$B3888,BD_Gestão!$B:$B,0)),"erro"))</f>
        <v/>
      </c>
      <c r="J3888" s="186" t="str">
        <f>IF($A3888=0,"",IFERROR(INDEX(BD_Gestão!B:B,MATCH('Banco de Dados'!$B3888,BD_Gestão!$B:$B,0)),"erro"))</f>
        <v/>
      </c>
      <c r="K3888" s="158" t="str">
        <f>IF($A3888=0,"",IFERROR(INDEX(BD_Gestão!C:C,MATCH('Banco de Dados'!$B3888,BD_Gestão!$B:$B,0)),"erro"))</f>
        <v/>
      </c>
      <c r="L3888" s="158" t="str">
        <f>IF($A3888=0,"",IFERROR(INDEX(BD_Gestão!H:H,MATCH('Banco de Dados'!$B3888,BD_Gestão!$B:$B,0)),"erro"))</f>
        <v/>
      </c>
      <c r="M3888" s="161" t="str">
        <f>IF($A3888=0,"",IFERROR(INDEX(BD_Gestão!F:F,MATCH('Banco de Dados'!$B3888,BD_Gestão!$B:$B,0)),"erro"))</f>
        <v/>
      </c>
      <c r="N3888" s="161" t="str">
        <f>IF($A3888=0,"",IFERROR(INDEX(BD_Gestão!J:J,MATCH('Banco de Dados'!$B3888,BD_Gestão!$B:$B,0)),"erro"))</f>
        <v/>
      </c>
      <c r="O3888" s="164" t="str">
        <f>IF($A3888=0,"",IFERROR(INDEX(BD_Gestão!K:K,MATCH('Banco de Dados'!$B3888,BD_Gestão!$B:$B,0)),"erro"))</f>
        <v/>
      </c>
      <c r="P3888" s="169" t="str">
        <f t="shared" si="242"/>
        <v/>
      </c>
      <c r="Q3888" s="170" t="str">
        <f t="shared" si="243"/>
        <v/>
      </c>
      <c r="R3888" s="163" t="e">
        <f t="shared" si="240"/>
        <v>#VALUE!</v>
      </c>
      <c r="S3888" s="163" t="e">
        <f t="shared" si="241"/>
        <v>#VALUE!</v>
      </c>
      <c r="T3888" s="163" t="e">
        <f>INDEX(Controle!O:O,MATCH('Banco de Dados'!A3888,Controle!M:M,0))*E3888/100</f>
        <v>#N/A</v>
      </c>
    </row>
    <row r="3889" spans="1:20" hidden="1" x14ac:dyDescent="0.2">
      <c r="A3889" s="158">
        <f>BD_TS!A3888</f>
        <v>0</v>
      </c>
      <c r="B3889" s="158" t="str">
        <f>SUBSTITUTE(SUBSTITUTE(BD_TS!D3888," ",""),"-","/")</f>
        <v/>
      </c>
      <c r="C3889" s="158">
        <f>BD_TS!E3888</f>
        <v>0</v>
      </c>
      <c r="D3889" s="159">
        <f>BD_TS!F3888</f>
        <v>0</v>
      </c>
      <c r="E3889" s="160">
        <f>BD_TS!B3888</f>
        <v>0</v>
      </c>
      <c r="F3889" s="161">
        <f>BD_TS!C3888</f>
        <v>0</v>
      </c>
      <c r="G3889" s="187">
        <f>BD_TS!H3888</f>
        <v>0</v>
      </c>
      <c r="H3889" s="158" t="str">
        <f>IF($A3889=0,"",IFERROR(INDEX(BD_Gestão!A:A,MATCH('Banco de Dados'!$B3889,BD_Gestão!$B:$B,0)),"erro"))</f>
        <v/>
      </c>
      <c r="I3889" s="162" t="str">
        <f>IF($A3889=0,"",IFERROR(INDEX(BD_Gestão!E:E,MATCH('Banco de Dados'!$B3889,BD_Gestão!$B:$B,0)),"erro"))</f>
        <v/>
      </c>
      <c r="J3889" s="186" t="str">
        <f>IF($A3889=0,"",IFERROR(INDEX(BD_Gestão!B:B,MATCH('Banco de Dados'!$B3889,BD_Gestão!$B:$B,0)),"erro"))</f>
        <v/>
      </c>
      <c r="K3889" s="158" t="str">
        <f>IF($A3889=0,"",IFERROR(INDEX(BD_Gestão!C:C,MATCH('Banco de Dados'!$B3889,BD_Gestão!$B:$B,0)),"erro"))</f>
        <v/>
      </c>
      <c r="L3889" s="158" t="str">
        <f>IF($A3889=0,"",IFERROR(INDEX(BD_Gestão!H:H,MATCH('Banco de Dados'!$B3889,BD_Gestão!$B:$B,0)),"erro"))</f>
        <v/>
      </c>
      <c r="M3889" s="161" t="str">
        <f>IF($A3889=0,"",IFERROR(INDEX(BD_Gestão!F:F,MATCH('Banco de Dados'!$B3889,BD_Gestão!$B:$B,0)),"erro"))</f>
        <v/>
      </c>
      <c r="N3889" s="161" t="str">
        <f>IF($A3889=0,"",IFERROR(INDEX(BD_Gestão!J:J,MATCH('Banco de Dados'!$B3889,BD_Gestão!$B:$B,0)),"erro"))</f>
        <v/>
      </c>
      <c r="O3889" s="164" t="str">
        <f>IF($A3889=0,"",IFERROR(INDEX(BD_Gestão!K:K,MATCH('Banco de Dados'!$B3889,BD_Gestão!$B:$B,0)),"erro"))</f>
        <v/>
      </c>
      <c r="P3889" s="169" t="str">
        <f t="shared" si="242"/>
        <v/>
      </c>
      <c r="Q3889" s="170" t="str">
        <f t="shared" si="243"/>
        <v/>
      </c>
      <c r="R3889" s="163" t="e">
        <f t="shared" si="240"/>
        <v>#VALUE!</v>
      </c>
      <c r="S3889" s="163" t="e">
        <f t="shared" si="241"/>
        <v>#VALUE!</v>
      </c>
      <c r="T3889" s="163" t="e">
        <f>INDEX(Controle!O:O,MATCH('Banco de Dados'!A3889,Controle!M:M,0))*E3889/100</f>
        <v>#N/A</v>
      </c>
    </row>
    <row r="3890" spans="1:20" hidden="1" x14ac:dyDescent="0.2">
      <c r="A3890" s="158">
        <f>BD_TS!A3889</f>
        <v>0</v>
      </c>
      <c r="B3890" s="158" t="str">
        <f>SUBSTITUTE(SUBSTITUTE(BD_TS!D3889," ",""),"-","/")</f>
        <v/>
      </c>
      <c r="C3890" s="158">
        <f>BD_TS!E3889</f>
        <v>0</v>
      </c>
      <c r="D3890" s="159">
        <f>BD_TS!F3889</f>
        <v>0</v>
      </c>
      <c r="E3890" s="160">
        <f>BD_TS!B3889</f>
        <v>0</v>
      </c>
      <c r="F3890" s="161">
        <f>BD_TS!C3889</f>
        <v>0</v>
      </c>
      <c r="G3890" s="187">
        <f>BD_TS!H3889</f>
        <v>0</v>
      </c>
      <c r="H3890" s="158" t="str">
        <f>IF($A3890=0,"",IFERROR(INDEX(BD_Gestão!A:A,MATCH('Banco de Dados'!$B3890,BD_Gestão!$B:$B,0)),"erro"))</f>
        <v/>
      </c>
      <c r="I3890" s="162" t="str">
        <f>IF($A3890=0,"",IFERROR(INDEX(BD_Gestão!E:E,MATCH('Banco de Dados'!$B3890,BD_Gestão!$B:$B,0)),"erro"))</f>
        <v/>
      </c>
      <c r="J3890" s="186" t="str">
        <f>IF($A3890=0,"",IFERROR(INDEX(BD_Gestão!B:B,MATCH('Banco de Dados'!$B3890,BD_Gestão!$B:$B,0)),"erro"))</f>
        <v/>
      </c>
      <c r="K3890" s="158" t="str">
        <f>IF($A3890=0,"",IFERROR(INDEX(BD_Gestão!C:C,MATCH('Banco de Dados'!$B3890,BD_Gestão!$B:$B,0)),"erro"))</f>
        <v/>
      </c>
      <c r="L3890" s="158" t="str">
        <f>IF($A3890=0,"",IFERROR(INDEX(BD_Gestão!H:H,MATCH('Banco de Dados'!$B3890,BD_Gestão!$B:$B,0)),"erro"))</f>
        <v/>
      </c>
      <c r="M3890" s="161" t="str">
        <f>IF($A3890=0,"",IFERROR(INDEX(BD_Gestão!F:F,MATCH('Banco de Dados'!$B3890,BD_Gestão!$B:$B,0)),"erro"))</f>
        <v/>
      </c>
      <c r="N3890" s="161" t="str">
        <f>IF($A3890=0,"",IFERROR(INDEX(BD_Gestão!J:J,MATCH('Banco de Dados'!$B3890,BD_Gestão!$B:$B,0)),"erro"))</f>
        <v/>
      </c>
      <c r="O3890" s="164" t="str">
        <f>IF($A3890=0,"",IFERROR(INDEX(BD_Gestão!K:K,MATCH('Banco de Dados'!$B3890,BD_Gestão!$B:$B,0)),"erro"))</f>
        <v/>
      </c>
      <c r="P3890" s="169" t="str">
        <f t="shared" si="242"/>
        <v/>
      </c>
      <c r="Q3890" s="170" t="str">
        <f t="shared" si="243"/>
        <v/>
      </c>
      <c r="R3890" s="163" t="e">
        <f t="shared" si="240"/>
        <v>#VALUE!</v>
      </c>
      <c r="S3890" s="163" t="e">
        <f t="shared" si="241"/>
        <v>#VALUE!</v>
      </c>
      <c r="T3890" s="163" t="e">
        <f>INDEX(Controle!O:O,MATCH('Banco de Dados'!A3890,Controle!M:M,0))*E3890/100</f>
        <v>#N/A</v>
      </c>
    </row>
    <row r="3891" spans="1:20" hidden="1" x14ac:dyDescent="0.2">
      <c r="A3891" s="158">
        <f>BD_TS!A3890</f>
        <v>0</v>
      </c>
      <c r="B3891" s="158" t="str">
        <f>SUBSTITUTE(SUBSTITUTE(BD_TS!D3890," ",""),"-","/")</f>
        <v/>
      </c>
      <c r="C3891" s="158">
        <f>BD_TS!E3890</f>
        <v>0</v>
      </c>
      <c r="D3891" s="159">
        <f>BD_TS!F3890</f>
        <v>0</v>
      </c>
      <c r="E3891" s="160">
        <f>BD_TS!B3890</f>
        <v>0</v>
      </c>
      <c r="F3891" s="161">
        <f>BD_TS!C3890</f>
        <v>0</v>
      </c>
      <c r="G3891" s="187">
        <f>BD_TS!H3890</f>
        <v>0</v>
      </c>
      <c r="H3891" s="158" t="str">
        <f>IF($A3891=0,"",IFERROR(INDEX(BD_Gestão!A:A,MATCH('Banco de Dados'!$B3891,BD_Gestão!$B:$B,0)),"erro"))</f>
        <v/>
      </c>
      <c r="I3891" s="162" t="str">
        <f>IF($A3891=0,"",IFERROR(INDEX(BD_Gestão!E:E,MATCH('Banco de Dados'!$B3891,BD_Gestão!$B:$B,0)),"erro"))</f>
        <v/>
      </c>
      <c r="J3891" s="186" t="str">
        <f>IF($A3891=0,"",IFERROR(INDEX(BD_Gestão!B:B,MATCH('Banco de Dados'!$B3891,BD_Gestão!$B:$B,0)),"erro"))</f>
        <v/>
      </c>
      <c r="K3891" s="158" t="str">
        <f>IF($A3891=0,"",IFERROR(INDEX(BD_Gestão!C:C,MATCH('Banco de Dados'!$B3891,BD_Gestão!$B:$B,0)),"erro"))</f>
        <v/>
      </c>
      <c r="L3891" s="158" t="str">
        <f>IF($A3891=0,"",IFERROR(INDEX(BD_Gestão!H:H,MATCH('Banco de Dados'!$B3891,BD_Gestão!$B:$B,0)),"erro"))</f>
        <v/>
      </c>
      <c r="M3891" s="161" t="str">
        <f>IF($A3891=0,"",IFERROR(INDEX(BD_Gestão!F:F,MATCH('Banco de Dados'!$B3891,BD_Gestão!$B:$B,0)),"erro"))</f>
        <v/>
      </c>
      <c r="N3891" s="161" t="str">
        <f>IF($A3891=0,"",IFERROR(INDEX(BD_Gestão!J:J,MATCH('Banco de Dados'!$B3891,BD_Gestão!$B:$B,0)),"erro"))</f>
        <v/>
      </c>
      <c r="O3891" s="164" t="str">
        <f>IF($A3891=0,"",IFERROR(INDEX(BD_Gestão!K:K,MATCH('Banco de Dados'!$B3891,BD_Gestão!$B:$B,0)),"erro"))</f>
        <v/>
      </c>
      <c r="P3891" s="169" t="str">
        <f t="shared" si="242"/>
        <v/>
      </c>
      <c r="Q3891" s="170" t="str">
        <f t="shared" si="243"/>
        <v/>
      </c>
      <c r="R3891" s="163" t="e">
        <f t="shared" si="240"/>
        <v>#VALUE!</v>
      </c>
      <c r="S3891" s="163" t="e">
        <f t="shared" si="241"/>
        <v>#VALUE!</v>
      </c>
      <c r="T3891" s="163" t="e">
        <f>INDEX(Controle!O:O,MATCH('Banco de Dados'!A3891,Controle!M:M,0))*E3891/100</f>
        <v>#N/A</v>
      </c>
    </row>
    <row r="3892" spans="1:20" hidden="1" x14ac:dyDescent="0.2">
      <c r="A3892" s="158">
        <f>BD_TS!A3891</f>
        <v>0</v>
      </c>
      <c r="B3892" s="158" t="str">
        <f>SUBSTITUTE(SUBSTITUTE(BD_TS!D3891," ",""),"-","/")</f>
        <v/>
      </c>
      <c r="C3892" s="158">
        <f>BD_TS!E3891</f>
        <v>0</v>
      </c>
      <c r="D3892" s="159">
        <f>BD_TS!F3891</f>
        <v>0</v>
      </c>
      <c r="E3892" s="160">
        <f>BD_TS!B3891</f>
        <v>0</v>
      </c>
      <c r="F3892" s="161">
        <f>BD_TS!C3891</f>
        <v>0</v>
      </c>
      <c r="G3892" s="187">
        <f>BD_TS!H3891</f>
        <v>0</v>
      </c>
      <c r="H3892" s="158" t="str">
        <f>IF($A3892=0,"",IFERROR(INDEX(BD_Gestão!A:A,MATCH('Banco de Dados'!$B3892,BD_Gestão!$B:$B,0)),"erro"))</f>
        <v/>
      </c>
      <c r="I3892" s="162" t="str">
        <f>IF($A3892=0,"",IFERROR(INDEX(BD_Gestão!E:E,MATCH('Banco de Dados'!$B3892,BD_Gestão!$B:$B,0)),"erro"))</f>
        <v/>
      </c>
      <c r="J3892" s="186" t="str">
        <f>IF($A3892=0,"",IFERROR(INDEX(BD_Gestão!B:B,MATCH('Banco de Dados'!$B3892,BD_Gestão!$B:$B,0)),"erro"))</f>
        <v/>
      </c>
      <c r="K3892" s="158" t="str">
        <f>IF($A3892=0,"",IFERROR(INDEX(BD_Gestão!C:C,MATCH('Banco de Dados'!$B3892,BD_Gestão!$B:$B,0)),"erro"))</f>
        <v/>
      </c>
      <c r="L3892" s="158" t="str">
        <f>IF($A3892=0,"",IFERROR(INDEX(BD_Gestão!H:H,MATCH('Banco de Dados'!$B3892,BD_Gestão!$B:$B,0)),"erro"))</f>
        <v/>
      </c>
      <c r="M3892" s="161" t="str">
        <f>IF($A3892=0,"",IFERROR(INDEX(BD_Gestão!F:F,MATCH('Banco de Dados'!$B3892,BD_Gestão!$B:$B,0)),"erro"))</f>
        <v/>
      </c>
      <c r="N3892" s="161" t="str">
        <f>IF($A3892=0,"",IFERROR(INDEX(BD_Gestão!J:J,MATCH('Banco de Dados'!$B3892,BD_Gestão!$B:$B,0)),"erro"))</f>
        <v/>
      </c>
      <c r="O3892" s="164" t="str">
        <f>IF($A3892=0,"",IFERROR(INDEX(BD_Gestão!K:K,MATCH('Banco de Dados'!$B3892,BD_Gestão!$B:$B,0)),"erro"))</f>
        <v/>
      </c>
      <c r="P3892" s="169" t="str">
        <f t="shared" si="242"/>
        <v/>
      </c>
      <c r="Q3892" s="170" t="str">
        <f t="shared" si="243"/>
        <v/>
      </c>
      <c r="R3892" s="163" t="e">
        <f t="shared" si="240"/>
        <v>#VALUE!</v>
      </c>
      <c r="S3892" s="163" t="e">
        <f t="shared" si="241"/>
        <v>#VALUE!</v>
      </c>
      <c r="T3892" s="163" t="e">
        <f>INDEX(Controle!O:O,MATCH('Banco de Dados'!A3892,Controle!M:M,0))*E3892/100</f>
        <v>#N/A</v>
      </c>
    </row>
    <row r="3893" spans="1:20" hidden="1" x14ac:dyDescent="0.2">
      <c r="A3893" s="158">
        <f>BD_TS!A3892</f>
        <v>0</v>
      </c>
      <c r="B3893" s="158" t="str">
        <f>SUBSTITUTE(SUBSTITUTE(BD_TS!D3892," ",""),"-","/")</f>
        <v/>
      </c>
      <c r="C3893" s="158">
        <f>BD_TS!E3892</f>
        <v>0</v>
      </c>
      <c r="D3893" s="159">
        <f>BD_TS!F3892</f>
        <v>0</v>
      </c>
      <c r="E3893" s="160">
        <f>BD_TS!B3892</f>
        <v>0</v>
      </c>
      <c r="F3893" s="161">
        <f>BD_TS!C3892</f>
        <v>0</v>
      </c>
      <c r="G3893" s="187">
        <f>BD_TS!H3892</f>
        <v>0</v>
      </c>
      <c r="H3893" s="158" t="str">
        <f>IF($A3893=0,"",IFERROR(INDEX(BD_Gestão!A:A,MATCH('Banco de Dados'!$B3893,BD_Gestão!$B:$B,0)),"erro"))</f>
        <v/>
      </c>
      <c r="I3893" s="162" t="str">
        <f>IF($A3893=0,"",IFERROR(INDEX(BD_Gestão!E:E,MATCH('Banco de Dados'!$B3893,BD_Gestão!$B:$B,0)),"erro"))</f>
        <v/>
      </c>
      <c r="J3893" s="186" t="str">
        <f>IF($A3893=0,"",IFERROR(INDEX(BD_Gestão!B:B,MATCH('Banco de Dados'!$B3893,BD_Gestão!$B:$B,0)),"erro"))</f>
        <v/>
      </c>
      <c r="K3893" s="158" t="str">
        <f>IF($A3893=0,"",IFERROR(INDEX(BD_Gestão!C:C,MATCH('Banco de Dados'!$B3893,BD_Gestão!$B:$B,0)),"erro"))</f>
        <v/>
      </c>
      <c r="L3893" s="158" t="str">
        <f>IF($A3893=0,"",IFERROR(INDEX(BD_Gestão!H:H,MATCH('Banco de Dados'!$B3893,BD_Gestão!$B:$B,0)),"erro"))</f>
        <v/>
      </c>
      <c r="M3893" s="161" t="str">
        <f>IF($A3893=0,"",IFERROR(INDEX(BD_Gestão!F:F,MATCH('Banco de Dados'!$B3893,BD_Gestão!$B:$B,0)),"erro"))</f>
        <v/>
      </c>
      <c r="N3893" s="161" t="str">
        <f>IF($A3893=0,"",IFERROR(INDEX(BD_Gestão!J:J,MATCH('Banco de Dados'!$B3893,BD_Gestão!$B:$B,0)),"erro"))</f>
        <v/>
      </c>
      <c r="O3893" s="164" t="str">
        <f>IF($A3893=0,"",IFERROR(INDEX(BD_Gestão!K:K,MATCH('Banco de Dados'!$B3893,BD_Gestão!$B:$B,0)),"erro"))</f>
        <v/>
      </c>
      <c r="P3893" s="169" t="str">
        <f t="shared" si="242"/>
        <v/>
      </c>
      <c r="Q3893" s="170" t="str">
        <f t="shared" si="243"/>
        <v/>
      </c>
      <c r="R3893" s="163" t="e">
        <f t="shared" si="240"/>
        <v>#VALUE!</v>
      </c>
      <c r="S3893" s="163" t="e">
        <f t="shared" si="241"/>
        <v>#VALUE!</v>
      </c>
      <c r="T3893" s="163" t="e">
        <f>INDEX(Controle!O:O,MATCH('Banco de Dados'!A3893,Controle!M:M,0))*E3893/100</f>
        <v>#N/A</v>
      </c>
    </row>
    <row r="3894" spans="1:20" hidden="1" x14ac:dyDescent="0.2">
      <c r="A3894" s="158">
        <f>BD_TS!A3893</f>
        <v>0</v>
      </c>
      <c r="B3894" s="158" t="str">
        <f>SUBSTITUTE(SUBSTITUTE(BD_TS!D3893," ",""),"-","/")</f>
        <v/>
      </c>
      <c r="C3894" s="158">
        <f>BD_TS!E3893</f>
        <v>0</v>
      </c>
      <c r="D3894" s="159">
        <f>BD_TS!F3893</f>
        <v>0</v>
      </c>
      <c r="E3894" s="160">
        <f>BD_TS!B3893</f>
        <v>0</v>
      </c>
      <c r="F3894" s="161">
        <f>BD_TS!C3893</f>
        <v>0</v>
      </c>
      <c r="G3894" s="187">
        <f>BD_TS!H3893</f>
        <v>0</v>
      </c>
      <c r="H3894" s="158" t="str">
        <f>IF($A3894=0,"",IFERROR(INDEX(BD_Gestão!A:A,MATCH('Banco de Dados'!$B3894,BD_Gestão!$B:$B,0)),"erro"))</f>
        <v/>
      </c>
      <c r="I3894" s="162" t="str">
        <f>IF($A3894=0,"",IFERROR(INDEX(BD_Gestão!E:E,MATCH('Banco de Dados'!$B3894,BD_Gestão!$B:$B,0)),"erro"))</f>
        <v/>
      </c>
      <c r="J3894" s="186" t="str">
        <f>IF($A3894=0,"",IFERROR(INDEX(BD_Gestão!B:B,MATCH('Banco de Dados'!$B3894,BD_Gestão!$B:$B,0)),"erro"))</f>
        <v/>
      </c>
      <c r="K3894" s="158" t="str">
        <f>IF($A3894=0,"",IFERROR(INDEX(BD_Gestão!C:C,MATCH('Banco de Dados'!$B3894,BD_Gestão!$B:$B,0)),"erro"))</f>
        <v/>
      </c>
      <c r="L3894" s="158" t="str">
        <f>IF($A3894=0,"",IFERROR(INDEX(BD_Gestão!H:H,MATCH('Banco de Dados'!$B3894,BD_Gestão!$B:$B,0)),"erro"))</f>
        <v/>
      </c>
      <c r="M3894" s="161" t="str">
        <f>IF($A3894=0,"",IFERROR(INDEX(BD_Gestão!F:F,MATCH('Banco de Dados'!$B3894,BD_Gestão!$B:$B,0)),"erro"))</f>
        <v/>
      </c>
      <c r="N3894" s="161" t="str">
        <f>IF($A3894=0,"",IFERROR(INDEX(BD_Gestão!J:J,MATCH('Banco de Dados'!$B3894,BD_Gestão!$B:$B,0)),"erro"))</f>
        <v/>
      </c>
      <c r="O3894" s="164" t="str">
        <f>IF($A3894=0,"",IFERROR(INDEX(BD_Gestão!K:K,MATCH('Banco de Dados'!$B3894,BD_Gestão!$B:$B,0)),"erro"))</f>
        <v/>
      </c>
      <c r="P3894" s="169" t="str">
        <f t="shared" si="242"/>
        <v/>
      </c>
      <c r="Q3894" s="170" t="str">
        <f t="shared" si="243"/>
        <v/>
      </c>
      <c r="R3894" s="163" t="e">
        <f t="shared" si="240"/>
        <v>#VALUE!</v>
      </c>
      <c r="S3894" s="163" t="e">
        <f t="shared" si="241"/>
        <v>#VALUE!</v>
      </c>
      <c r="T3894" s="163" t="e">
        <f>INDEX(Controle!O:O,MATCH('Banco de Dados'!A3894,Controle!M:M,0))*E3894/100</f>
        <v>#N/A</v>
      </c>
    </row>
    <row r="3895" spans="1:20" hidden="1" x14ac:dyDescent="0.2">
      <c r="A3895" s="158">
        <f>BD_TS!A3894</f>
        <v>0</v>
      </c>
      <c r="B3895" s="158" t="str">
        <f>SUBSTITUTE(SUBSTITUTE(BD_TS!D3894," ",""),"-","/")</f>
        <v/>
      </c>
      <c r="C3895" s="158">
        <f>BD_TS!E3894</f>
        <v>0</v>
      </c>
      <c r="D3895" s="159">
        <f>BD_TS!F3894</f>
        <v>0</v>
      </c>
      <c r="E3895" s="160">
        <f>BD_TS!B3894</f>
        <v>0</v>
      </c>
      <c r="F3895" s="161">
        <f>BD_TS!C3894</f>
        <v>0</v>
      </c>
      <c r="G3895" s="187">
        <f>BD_TS!H3894</f>
        <v>0</v>
      </c>
      <c r="H3895" s="158" t="str">
        <f>IF($A3895=0,"",IFERROR(INDEX(BD_Gestão!A:A,MATCH('Banco de Dados'!$B3895,BD_Gestão!$B:$B,0)),"erro"))</f>
        <v/>
      </c>
      <c r="I3895" s="162" t="str">
        <f>IF($A3895=0,"",IFERROR(INDEX(BD_Gestão!E:E,MATCH('Banco de Dados'!$B3895,BD_Gestão!$B:$B,0)),"erro"))</f>
        <v/>
      </c>
      <c r="J3895" s="186" t="str">
        <f>IF($A3895=0,"",IFERROR(INDEX(BD_Gestão!B:B,MATCH('Banco de Dados'!$B3895,BD_Gestão!$B:$B,0)),"erro"))</f>
        <v/>
      </c>
      <c r="K3895" s="158" t="str">
        <f>IF($A3895=0,"",IFERROR(INDEX(BD_Gestão!C:C,MATCH('Banco de Dados'!$B3895,BD_Gestão!$B:$B,0)),"erro"))</f>
        <v/>
      </c>
      <c r="L3895" s="158" t="str">
        <f>IF($A3895=0,"",IFERROR(INDEX(BD_Gestão!H:H,MATCH('Banco de Dados'!$B3895,BD_Gestão!$B:$B,0)),"erro"))</f>
        <v/>
      </c>
      <c r="M3895" s="161" t="str">
        <f>IF($A3895=0,"",IFERROR(INDEX(BD_Gestão!F:F,MATCH('Banco de Dados'!$B3895,BD_Gestão!$B:$B,0)),"erro"))</f>
        <v/>
      </c>
      <c r="N3895" s="161" t="str">
        <f>IF($A3895=0,"",IFERROR(INDEX(BD_Gestão!J:J,MATCH('Banco de Dados'!$B3895,BD_Gestão!$B:$B,0)),"erro"))</f>
        <v/>
      </c>
      <c r="O3895" s="164" t="str">
        <f>IF($A3895=0,"",IFERROR(INDEX(BD_Gestão!K:K,MATCH('Banco de Dados'!$B3895,BD_Gestão!$B:$B,0)),"erro"))</f>
        <v/>
      </c>
      <c r="P3895" s="169" t="str">
        <f t="shared" si="242"/>
        <v/>
      </c>
      <c r="Q3895" s="170" t="str">
        <f t="shared" si="243"/>
        <v/>
      </c>
      <c r="R3895" s="163" t="e">
        <f t="shared" si="240"/>
        <v>#VALUE!</v>
      </c>
      <c r="S3895" s="163" t="e">
        <f t="shared" si="241"/>
        <v>#VALUE!</v>
      </c>
      <c r="T3895" s="163" t="e">
        <f>INDEX(Controle!O:O,MATCH('Banco de Dados'!A3895,Controle!M:M,0))*E3895/100</f>
        <v>#N/A</v>
      </c>
    </row>
    <row r="3896" spans="1:20" hidden="1" x14ac:dyDescent="0.2">
      <c r="A3896" s="158">
        <f>BD_TS!A3895</f>
        <v>0</v>
      </c>
      <c r="B3896" s="158" t="str">
        <f>SUBSTITUTE(SUBSTITUTE(BD_TS!D3895," ",""),"-","/")</f>
        <v/>
      </c>
      <c r="C3896" s="158">
        <f>BD_TS!E3895</f>
        <v>0</v>
      </c>
      <c r="D3896" s="159">
        <f>BD_TS!F3895</f>
        <v>0</v>
      </c>
      <c r="E3896" s="160">
        <f>BD_TS!B3895</f>
        <v>0</v>
      </c>
      <c r="F3896" s="161">
        <f>BD_TS!C3895</f>
        <v>0</v>
      </c>
      <c r="G3896" s="187">
        <f>BD_TS!H3895</f>
        <v>0</v>
      </c>
      <c r="H3896" s="158" t="str">
        <f>IF($A3896=0,"",IFERROR(INDEX(BD_Gestão!A:A,MATCH('Banco de Dados'!$B3896,BD_Gestão!$B:$B,0)),"erro"))</f>
        <v/>
      </c>
      <c r="I3896" s="162" t="str">
        <f>IF($A3896=0,"",IFERROR(INDEX(BD_Gestão!E:E,MATCH('Banco de Dados'!$B3896,BD_Gestão!$B:$B,0)),"erro"))</f>
        <v/>
      </c>
      <c r="J3896" s="186" t="str">
        <f>IF($A3896=0,"",IFERROR(INDEX(BD_Gestão!B:B,MATCH('Banco de Dados'!$B3896,BD_Gestão!$B:$B,0)),"erro"))</f>
        <v/>
      </c>
      <c r="K3896" s="158" t="str">
        <f>IF($A3896=0,"",IFERROR(INDEX(BD_Gestão!C:C,MATCH('Banco de Dados'!$B3896,BD_Gestão!$B:$B,0)),"erro"))</f>
        <v/>
      </c>
      <c r="L3896" s="158" t="str">
        <f>IF($A3896=0,"",IFERROR(INDEX(BD_Gestão!H:H,MATCH('Banco de Dados'!$B3896,BD_Gestão!$B:$B,0)),"erro"))</f>
        <v/>
      </c>
      <c r="M3896" s="161" t="str">
        <f>IF($A3896=0,"",IFERROR(INDEX(BD_Gestão!F:F,MATCH('Banco de Dados'!$B3896,BD_Gestão!$B:$B,0)),"erro"))</f>
        <v/>
      </c>
      <c r="N3896" s="161" t="str">
        <f>IF($A3896=0,"",IFERROR(INDEX(BD_Gestão!J:J,MATCH('Banco de Dados'!$B3896,BD_Gestão!$B:$B,0)),"erro"))</f>
        <v/>
      </c>
      <c r="O3896" s="164" t="str">
        <f>IF($A3896=0,"",IFERROR(INDEX(BD_Gestão!K:K,MATCH('Banco de Dados'!$B3896,BD_Gestão!$B:$B,0)),"erro"))</f>
        <v/>
      </c>
      <c r="P3896" s="169" t="str">
        <f t="shared" si="242"/>
        <v/>
      </c>
      <c r="Q3896" s="170" t="str">
        <f t="shared" si="243"/>
        <v/>
      </c>
      <c r="R3896" s="163" t="e">
        <f t="shared" si="240"/>
        <v>#VALUE!</v>
      </c>
      <c r="S3896" s="163" t="e">
        <f t="shared" si="241"/>
        <v>#VALUE!</v>
      </c>
      <c r="T3896" s="163" t="e">
        <f>INDEX(Controle!O:O,MATCH('Banco de Dados'!A3896,Controle!M:M,0))*E3896/100</f>
        <v>#N/A</v>
      </c>
    </row>
    <row r="3897" spans="1:20" hidden="1" x14ac:dyDescent="0.2">
      <c r="A3897" s="158">
        <f>BD_TS!A3896</f>
        <v>0</v>
      </c>
      <c r="B3897" s="158" t="str">
        <f>SUBSTITUTE(SUBSTITUTE(BD_TS!D3896," ",""),"-","/")</f>
        <v/>
      </c>
      <c r="C3897" s="158">
        <f>BD_TS!E3896</f>
        <v>0</v>
      </c>
      <c r="D3897" s="159">
        <f>BD_TS!F3896</f>
        <v>0</v>
      </c>
      <c r="E3897" s="160">
        <f>BD_TS!B3896</f>
        <v>0</v>
      </c>
      <c r="F3897" s="161">
        <f>BD_TS!C3896</f>
        <v>0</v>
      </c>
      <c r="G3897" s="187">
        <f>BD_TS!H3896</f>
        <v>0</v>
      </c>
      <c r="H3897" s="158" t="str">
        <f>IF($A3897=0,"",IFERROR(INDEX(BD_Gestão!A:A,MATCH('Banco de Dados'!$B3897,BD_Gestão!$B:$B,0)),"erro"))</f>
        <v/>
      </c>
      <c r="I3897" s="162" t="str">
        <f>IF($A3897=0,"",IFERROR(INDEX(BD_Gestão!E:E,MATCH('Banco de Dados'!$B3897,BD_Gestão!$B:$B,0)),"erro"))</f>
        <v/>
      </c>
      <c r="J3897" s="186" t="str">
        <f>IF($A3897=0,"",IFERROR(INDEX(BD_Gestão!B:B,MATCH('Banco de Dados'!$B3897,BD_Gestão!$B:$B,0)),"erro"))</f>
        <v/>
      </c>
      <c r="K3897" s="158" t="str">
        <f>IF($A3897=0,"",IFERROR(INDEX(BD_Gestão!C:C,MATCH('Banco de Dados'!$B3897,BD_Gestão!$B:$B,0)),"erro"))</f>
        <v/>
      </c>
      <c r="L3897" s="158" t="str">
        <f>IF($A3897=0,"",IFERROR(INDEX(BD_Gestão!H:H,MATCH('Banco de Dados'!$B3897,BD_Gestão!$B:$B,0)),"erro"))</f>
        <v/>
      </c>
      <c r="M3897" s="161" t="str">
        <f>IF($A3897=0,"",IFERROR(INDEX(BD_Gestão!F:F,MATCH('Banco de Dados'!$B3897,BD_Gestão!$B:$B,0)),"erro"))</f>
        <v/>
      </c>
      <c r="N3897" s="161" t="str">
        <f>IF($A3897=0,"",IFERROR(INDEX(BD_Gestão!J:J,MATCH('Banco de Dados'!$B3897,BD_Gestão!$B:$B,0)),"erro"))</f>
        <v/>
      </c>
      <c r="O3897" s="164" t="str">
        <f>IF($A3897=0,"",IFERROR(INDEX(BD_Gestão!K:K,MATCH('Banco de Dados'!$B3897,BD_Gestão!$B:$B,0)),"erro"))</f>
        <v/>
      </c>
      <c r="P3897" s="169" t="str">
        <f t="shared" si="242"/>
        <v/>
      </c>
      <c r="Q3897" s="170" t="str">
        <f t="shared" si="243"/>
        <v/>
      </c>
      <c r="R3897" s="163" t="e">
        <f t="shared" si="240"/>
        <v>#VALUE!</v>
      </c>
      <c r="S3897" s="163" t="e">
        <f t="shared" si="241"/>
        <v>#VALUE!</v>
      </c>
      <c r="T3897" s="163" t="e">
        <f>INDEX(Controle!O:O,MATCH('Banco de Dados'!A3897,Controle!M:M,0))*E3897/100</f>
        <v>#N/A</v>
      </c>
    </row>
    <row r="3898" spans="1:20" hidden="1" x14ac:dyDescent="0.2">
      <c r="A3898" s="158">
        <f>BD_TS!A3897</f>
        <v>0</v>
      </c>
      <c r="B3898" s="158" t="str">
        <f>SUBSTITUTE(SUBSTITUTE(BD_TS!D3897," ",""),"-","/")</f>
        <v/>
      </c>
      <c r="C3898" s="158">
        <f>BD_TS!E3897</f>
        <v>0</v>
      </c>
      <c r="D3898" s="159">
        <f>BD_TS!F3897</f>
        <v>0</v>
      </c>
      <c r="E3898" s="160">
        <f>BD_TS!B3897</f>
        <v>0</v>
      </c>
      <c r="F3898" s="161">
        <f>BD_TS!C3897</f>
        <v>0</v>
      </c>
      <c r="G3898" s="187">
        <f>BD_TS!H3897</f>
        <v>0</v>
      </c>
      <c r="H3898" s="158" t="str">
        <f>IF($A3898=0,"",IFERROR(INDEX(BD_Gestão!A:A,MATCH('Banco de Dados'!$B3898,BD_Gestão!$B:$B,0)),"erro"))</f>
        <v/>
      </c>
      <c r="I3898" s="162" t="str">
        <f>IF($A3898=0,"",IFERROR(INDEX(BD_Gestão!E:E,MATCH('Banco de Dados'!$B3898,BD_Gestão!$B:$B,0)),"erro"))</f>
        <v/>
      </c>
      <c r="J3898" s="186" t="str">
        <f>IF($A3898=0,"",IFERROR(INDEX(BD_Gestão!B:B,MATCH('Banco de Dados'!$B3898,BD_Gestão!$B:$B,0)),"erro"))</f>
        <v/>
      </c>
      <c r="K3898" s="158" t="str">
        <f>IF($A3898=0,"",IFERROR(INDEX(BD_Gestão!C:C,MATCH('Banco de Dados'!$B3898,BD_Gestão!$B:$B,0)),"erro"))</f>
        <v/>
      </c>
      <c r="L3898" s="158" t="str">
        <f>IF($A3898=0,"",IFERROR(INDEX(BD_Gestão!H:H,MATCH('Banco de Dados'!$B3898,BD_Gestão!$B:$B,0)),"erro"))</f>
        <v/>
      </c>
      <c r="M3898" s="161" t="str">
        <f>IF($A3898=0,"",IFERROR(INDEX(BD_Gestão!F:F,MATCH('Banco de Dados'!$B3898,BD_Gestão!$B:$B,0)),"erro"))</f>
        <v/>
      </c>
      <c r="N3898" s="161" t="str">
        <f>IF($A3898=0,"",IFERROR(INDEX(BD_Gestão!J:J,MATCH('Banco de Dados'!$B3898,BD_Gestão!$B:$B,0)),"erro"))</f>
        <v/>
      </c>
      <c r="O3898" s="164" t="str">
        <f>IF($A3898=0,"",IFERROR(INDEX(BD_Gestão!K:K,MATCH('Banco de Dados'!$B3898,BD_Gestão!$B:$B,0)),"erro"))</f>
        <v/>
      </c>
      <c r="P3898" s="169" t="str">
        <f t="shared" si="242"/>
        <v/>
      </c>
      <c r="Q3898" s="170" t="str">
        <f t="shared" si="243"/>
        <v/>
      </c>
      <c r="R3898" s="163" t="e">
        <f t="shared" si="240"/>
        <v>#VALUE!</v>
      </c>
      <c r="S3898" s="163" t="e">
        <f t="shared" si="241"/>
        <v>#VALUE!</v>
      </c>
      <c r="T3898" s="163" t="e">
        <f>INDEX(Controle!O:O,MATCH('Banco de Dados'!A3898,Controle!M:M,0))*E3898/100</f>
        <v>#N/A</v>
      </c>
    </row>
    <row r="3899" spans="1:20" hidden="1" x14ac:dyDescent="0.2">
      <c r="A3899" s="158">
        <f>BD_TS!A3898</f>
        <v>0</v>
      </c>
      <c r="B3899" s="158" t="str">
        <f>SUBSTITUTE(SUBSTITUTE(BD_TS!D3898," ",""),"-","/")</f>
        <v/>
      </c>
      <c r="C3899" s="158">
        <f>BD_TS!E3898</f>
        <v>0</v>
      </c>
      <c r="D3899" s="159">
        <f>BD_TS!F3898</f>
        <v>0</v>
      </c>
      <c r="E3899" s="160">
        <f>BD_TS!B3898</f>
        <v>0</v>
      </c>
      <c r="F3899" s="161">
        <f>BD_TS!C3898</f>
        <v>0</v>
      </c>
      <c r="G3899" s="187">
        <f>BD_TS!H3898</f>
        <v>0</v>
      </c>
      <c r="H3899" s="158" t="str">
        <f>IF($A3899=0,"",IFERROR(INDEX(BD_Gestão!A:A,MATCH('Banco de Dados'!$B3899,BD_Gestão!$B:$B,0)),"erro"))</f>
        <v/>
      </c>
      <c r="I3899" s="162" t="str">
        <f>IF($A3899=0,"",IFERROR(INDEX(BD_Gestão!E:E,MATCH('Banco de Dados'!$B3899,BD_Gestão!$B:$B,0)),"erro"))</f>
        <v/>
      </c>
      <c r="J3899" s="186" t="str">
        <f>IF($A3899=0,"",IFERROR(INDEX(BD_Gestão!B:B,MATCH('Banco de Dados'!$B3899,BD_Gestão!$B:$B,0)),"erro"))</f>
        <v/>
      </c>
      <c r="K3899" s="158" t="str">
        <f>IF($A3899=0,"",IFERROR(INDEX(BD_Gestão!C:C,MATCH('Banco de Dados'!$B3899,BD_Gestão!$B:$B,0)),"erro"))</f>
        <v/>
      </c>
      <c r="L3899" s="158" t="str">
        <f>IF($A3899=0,"",IFERROR(INDEX(BD_Gestão!H:H,MATCH('Banco de Dados'!$B3899,BD_Gestão!$B:$B,0)),"erro"))</f>
        <v/>
      </c>
      <c r="M3899" s="161" t="str">
        <f>IF($A3899=0,"",IFERROR(INDEX(BD_Gestão!F:F,MATCH('Banco de Dados'!$B3899,BD_Gestão!$B:$B,0)),"erro"))</f>
        <v/>
      </c>
      <c r="N3899" s="161" t="str">
        <f>IF($A3899=0,"",IFERROR(INDEX(BD_Gestão!J:J,MATCH('Banco de Dados'!$B3899,BD_Gestão!$B:$B,0)),"erro"))</f>
        <v/>
      </c>
      <c r="O3899" s="164" t="str">
        <f>IF($A3899=0,"",IFERROR(INDEX(BD_Gestão!K:K,MATCH('Banco de Dados'!$B3899,BD_Gestão!$B:$B,0)),"erro"))</f>
        <v/>
      </c>
      <c r="P3899" s="169" t="str">
        <f t="shared" si="242"/>
        <v/>
      </c>
      <c r="Q3899" s="170" t="str">
        <f t="shared" si="243"/>
        <v/>
      </c>
      <c r="R3899" s="163" t="e">
        <f t="shared" si="240"/>
        <v>#VALUE!</v>
      </c>
      <c r="S3899" s="163" t="e">
        <f t="shared" si="241"/>
        <v>#VALUE!</v>
      </c>
      <c r="T3899" s="163" t="e">
        <f>INDEX(Controle!O:O,MATCH('Banco de Dados'!A3899,Controle!M:M,0))*E3899/100</f>
        <v>#N/A</v>
      </c>
    </row>
    <row r="3900" spans="1:20" hidden="1" x14ac:dyDescent="0.2">
      <c r="A3900" s="158">
        <f>BD_TS!A3899</f>
        <v>0</v>
      </c>
      <c r="B3900" s="158" t="str">
        <f>SUBSTITUTE(SUBSTITUTE(BD_TS!D3899," ",""),"-","/")</f>
        <v/>
      </c>
      <c r="C3900" s="158">
        <f>BD_TS!E3899</f>
        <v>0</v>
      </c>
      <c r="D3900" s="159">
        <f>BD_TS!F3899</f>
        <v>0</v>
      </c>
      <c r="E3900" s="160">
        <f>BD_TS!B3899</f>
        <v>0</v>
      </c>
      <c r="F3900" s="161">
        <f>BD_TS!C3899</f>
        <v>0</v>
      </c>
      <c r="G3900" s="187">
        <f>BD_TS!H3899</f>
        <v>0</v>
      </c>
      <c r="H3900" s="158" t="str">
        <f>IF($A3900=0,"",IFERROR(INDEX(BD_Gestão!A:A,MATCH('Banco de Dados'!$B3900,BD_Gestão!$B:$B,0)),"erro"))</f>
        <v/>
      </c>
      <c r="I3900" s="162" t="str">
        <f>IF($A3900=0,"",IFERROR(INDEX(BD_Gestão!E:E,MATCH('Banco de Dados'!$B3900,BD_Gestão!$B:$B,0)),"erro"))</f>
        <v/>
      </c>
      <c r="J3900" s="186" t="str">
        <f>IF($A3900=0,"",IFERROR(INDEX(BD_Gestão!B:B,MATCH('Banco de Dados'!$B3900,BD_Gestão!$B:$B,0)),"erro"))</f>
        <v/>
      </c>
      <c r="K3900" s="158" t="str">
        <f>IF($A3900=0,"",IFERROR(INDEX(BD_Gestão!C:C,MATCH('Banco de Dados'!$B3900,BD_Gestão!$B:$B,0)),"erro"))</f>
        <v/>
      </c>
      <c r="L3900" s="158" t="str">
        <f>IF($A3900=0,"",IFERROR(INDEX(BD_Gestão!H:H,MATCH('Banco de Dados'!$B3900,BD_Gestão!$B:$B,0)),"erro"))</f>
        <v/>
      </c>
      <c r="M3900" s="161" t="str">
        <f>IF($A3900=0,"",IFERROR(INDEX(BD_Gestão!F:F,MATCH('Banco de Dados'!$B3900,BD_Gestão!$B:$B,0)),"erro"))</f>
        <v/>
      </c>
      <c r="N3900" s="161" t="str">
        <f>IF($A3900=0,"",IFERROR(INDEX(BD_Gestão!J:J,MATCH('Banco de Dados'!$B3900,BD_Gestão!$B:$B,0)),"erro"))</f>
        <v/>
      </c>
      <c r="O3900" s="164" t="str">
        <f>IF($A3900=0,"",IFERROR(INDEX(BD_Gestão!K:K,MATCH('Banco de Dados'!$B3900,BD_Gestão!$B:$B,0)),"erro"))</f>
        <v/>
      </c>
      <c r="P3900" s="169" t="str">
        <f t="shared" si="242"/>
        <v/>
      </c>
      <c r="Q3900" s="170" t="str">
        <f t="shared" si="243"/>
        <v/>
      </c>
      <c r="R3900" s="163" t="e">
        <f t="shared" si="240"/>
        <v>#VALUE!</v>
      </c>
      <c r="S3900" s="163" t="e">
        <f t="shared" si="241"/>
        <v>#VALUE!</v>
      </c>
      <c r="T3900" s="163" t="e">
        <f>INDEX(Controle!O:O,MATCH('Banco de Dados'!A3900,Controle!M:M,0))*E3900/100</f>
        <v>#N/A</v>
      </c>
    </row>
    <row r="3901" spans="1:20" hidden="1" x14ac:dyDescent="0.2">
      <c r="A3901" s="158">
        <f>BD_TS!A3900</f>
        <v>0</v>
      </c>
      <c r="B3901" s="158" t="str">
        <f>SUBSTITUTE(SUBSTITUTE(BD_TS!D3900," ",""),"-","/")</f>
        <v/>
      </c>
      <c r="C3901" s="158">
        <f>BD_TS!E3900</f>
        <v>0</v>
      </c>
      <c r="D3901" s="159">
        <f>BD_TS!F3900</f>
        <v>0</v>
      </c>
      <c r="E3901" s="160">
        <f>BD_TS!B3900</f>
        <v>0</v>
      </c>
      <c r="F3901" s="161">
        <f>BD_TS!C3900</f>
        <v>0</v>
      </c>
      <c r="G3901" s="187">
        <f>BD_TS!H3900</f>
        <v>0</v>
      </c>
      <c r="H3901" s="158" t="str">
        <f>IF($A3901=0,"",IFERROR(INDEX(BD_Gestão!A:A,MATCH('Banco de Dados'!$B3901,BD_Gestão!$B:$B,0)),"erro"))</f>
        <v/>
      </c>
      <c r="I3901" s="162" t="str">
        <f>IF($A3901=0,"",IFERROR(INDEX(BD_Gestão!E:E,MATCH('Banco de Dados'!$B3901,BD_Gestão!$B:$B,0)),"erro"))</f>
        <v/>
      </c>
      <c r="J3901" s="186" t="str">
        <f>IF($A3901=0,"",IFERROR(INDEX(BD_Gestão!B:B,MATCH('Banco de Dados'!$B3901,BD_Gestão!$B:$B,0)),"erro"))</f>
        <v/>
      </c>
      <c r="K3901" s="158" t="str">
        <f>IF($A3901=0,"",IFERROR(INDEX(BD_Gestão!C:C,MATCH('Banco de Dados'!$B3901,BD_Gestão!$B:$B,0)),"erro"))</f>
        <v/>
      </c>
      <c r="L3901" s="158" t="str">
        <f>IF($A3901=0,"",IFERROR(INDEX(BD_Gestão!H:H,MATCH('Banco de Dados'!$B3901,BD_Gestão!$B:$B,0)),"erro"))</f>
        <v/>
      </c>
      <c r="M3901" s="161" t="str">
        <f>IF($A3901=0,"",IFERROR(INDEX(BD_Gestão!F:F,MATCH('Banco de Dados'!$B3901,BD_Gestão!$B:$B,0)),"erro"))</f>
        <v/>
      </c>
      <c r="N3901" s="161" t="str">
        <f>IF($A3901=0,"",IFERROR(INDEX(BD_Gestão!J:J,MATCH('Banco de Dados'!$B3901,BD_Gestão!$B:$B,0)),"erro"))</f>
        <v/>
      </c>
      <c r="O3901" s="164" t="str">
        <f>IF($A3901=0,"",IFERROR(INDEX(BD_Gestão!K:K,MATCH('Banco de Dados'!$B3901,BD_Gestão!$B:$B,0)),"erro"))</f>
        <v/>
      </c>
      <c r="P3901" s="169" t="str">
        <f t="shared" si="242"/>
        <v/>
      </c>
      <c r="Q3901" s="170" t="str">
        <f t="shared" si="243"/>
        <v/>
      </c>
      <c r="R3901" s="163" t="e">
        <f t="shared" si="240"/>
        <v>#VALUE!</v>
      </c>
      <c r="S3901" s="163" t="e">
        <f t="shared" si="241"/>
        <v>#VALUE!</v>
      </c>
      <c r="T3901" s="163" t="e">
        <f>INDEX(Controle!O:O,MATCH('Banco de Dados'!A3901,Controle!M:M,0))*E3901/100</f>
        <v>#N/A</v>
      </c>
    </row>
    <row r="3902" spans="1:20" hidden="1" x14ac:dyDescent="0.2">
      <c r="A3902" s="158">
        <f>BD_TS!A3901</f>
        <v>0</v>
      </c>
      <c r="B3902" s="158" t="str">
        <f>SUBSTITUTE(SUBSTITUTE(BD_TS!D3901," ",""),"-","/")</f>
        <v/>
      </c>
      <c r="C3902" s="158">
        <f>BD_TS!E3901</f>
        <v>0</v>
      </c>
      <c r="D3902" s="159">
        <f>BD_TS!F3901</f>
        <v>0</v>
      </c>
      <c r="E3902" s="160">
        <f>BD_TS!B3901</f>
        <v>0</v>
      </c>
      <c r="F3902" s="161">
        <f>BD_TS!C3901</f>
        <v>0</v>
      </c>
      <c r="G3902" s="187">
        <f>BD_TS!H3901</f>
        <v>0</v>
      </c>
      <c r="H3902" s="158" t="str">
        <f>IF($A3902=0,"",IFERROR(INDEX(BD_Gestão!A:A,MATCH('Banco de Dados'!$B3902,BD_Gestão!$B:$B,0)),"erro"))</f>
        <v/>
      </c>
      <c r="I3902" s="162" t="str">
        <f>IF($A3902=0,"",IFERROR(INDEX(BD_Gestão!E:E,MATCH('Banco de Dados'!$B3902,BD_Gestão!$B:$B,0)),"erro"))</f>
        <v/>
      </c>
      <c r="J3902" s="186" t="str">
        <f>IF($A3902=0,"",IFERROR(INDEX(BD_Gestão!B:B,MATCH('Banco de Dados'!$B3902,BD_Gestão!$B:$B,0)),"erro"))</f>
        <v/>
      </c>
      <c r="K3902" s="158" t="str">
        <f>IF($A3902=0,"",IFERROR(INDEX(BD_Gestão!C:C,MATCH('Banco de Dados'!$B3902,BD_Gestão!$B:$B,0)),"erro"))</f>
        <v/>
      </c>
      <c r="L3902" s="158" t="str">
        <f>IF($A3902=0,"",IFERROR(INDEX(BD_Gestão!H:H,MATCH('Banco de Dados'!$B3902,BD_Gestão!$B:$B,0)),"erro"))</f>
        <v/>
      </c>
      <c r="M3902" s="161" t="str">
        <f>IF($A3902=0,"",IFERROR(INDEX(BD_Gestão!F:F,MATCH('Banco de Dados'!$B3902,BD_Gestão!$B:$B,0)),"erro"))</f>
        <v/>
      </c>
      <c r="N3902" s="161" t="str">
        <f>IF($A3902=0,"",IFERROR(INDEX(BD_Gestão!J:J,MATCH('Banco de Dados'!$B3902,BD_Gestão!$B:$B,0)),"erro"))</f>
        <v/>
      </c>
      <c r="O3902" s="164" t="str">
        <f>IF($A3902=0,"",IFERROR(INDEX(BD_Gestão!K:K,MATCH('Banco de Dados'!$B3902,BD_Gestão!$B:$B,0)),"erro"))</f>
        <v/>
      </c>
      <c r="P3902" s="169" t="str">
        <f t="shared" si="242"/>
        <v/>
      </c>
      <c r="Q3902" s="170" t="str">
        <f t="shared" si="243"/>
        <v/>
      </c>
      <c r="R3902" s="163" t="e">
        <f t="shared" si="240"/>
        <v>#VALUE!</v>
      </c>
      <c r="S3902" s="163" t="e">
        <f t="shared" si="241"/>
        <v>#VALUE!</v>
      </c>
      <c r="T3902" s="163" t="e">
        <f>INDEX(Controle!O:O,MATCH('Banco de Dados'!A3902,Controle!M:M,0))*E3902/100</f>
        <v>#N/A</v>
      </c>
    </row>
    <row r="3903" spans="1:20" hidden="1" x14ac:dyDescent="0.2">
      <c r="A3903" s="158">
        <f>BD_TS!A3902</f>
        <v>0</v>
      </c>
      <c r="B3903" s="158" t="str">
        <f>SUBSTITUTE(SUBSTITUTE(BD_TS!D3902," ",""),"-","/")</f>
        <v/>
      </c>
      <c r="C3903" s="158">
        <f>BD_TS!E3902</f>
        <v>0</v>
      </c>
      <c r="D3903" s="159">
        <f>BD_TS!F3902</f>
        <v>0</v>
      </c>
      <c r="E3903" s="160">
        <f>BD_TS!B3902</f>
        <v>0</v>
      </c>
      <c r="F3903" s="161">
        <f>BD_TS!C3902</f>
        <v>0</v>
      </c>
      <c r="G3903" s="187">
        <f>BD_TS!H3902</f>
        <v>0</v>
      </c>
      <c r="H3903" s="158" t="str">
        <f>IF($A3903=0,"",IFERROR(INDEX(BD_Gestão!A:A,MATCH('Banco de Dados'!$B3903,BD_Gestão!$B:$B,0)),"erro"))</f>
        <v/>
      </c>
      <c r="I3903" s="162" t="str">
        <f>IF($A3903=0,"",IFERROR(INDEX(BD_Gestão!E:E,MATCH('Banco de Dados'!$B3903,BD_Gestão!$B:$B,0)),"erro"))</f>
        <v/>
      </c>
      <c r="J3903" s="186" t="str">
        <f>IF($A3903=0,"",IFERROR(INDEX(BD_Gestão!B:B,MATCH('Banco de Dados'!$B3903,BD_Gestão!$B:$B,0)),"erro"))</f>
        <v/>
      </c>
      <c r="K3903" s="158" t="str">
        <f>IF($A3903=0,"",IFERROR(INDEX(BD_Gestão!C:C,MATCH('Banco de Dados'!$B3903,BD_Gestão!$B:$B,0)),"erro"))</f>
        <v/>
      </c>
      <c r="L3903" s="158" t="str">
        <f>IF($A3903=0,"",IFERROR(INDEX(BD_Gestão!H:H,MATCH('Banco de Dados'!$B3903,BD_Gestão!$B:$B,0)),"erro"))</f>
        <v/>
      </c>
      <c r="M3903" s="161" t="str">
        <f>IF($A3903=0,"",IFERROR(INDEX(BD_Gestão!F:F,MATCH('Banco de Dados'!$B3903,BD_Gestão!$B:$B,0)),"erro"))</f>
        <v/>
      </c>
      <c r="N3903" s="161" t="str">
        <f>IF($A3903=0,"",IFERROR(INDEX(BD_Gestão!J:J,MATCH('Banco de Dados'!$B3903,BD_Gestão!$B:$B,0)),"erro"))</f>
        <v/>
      </c>
      <c r="O3903" s="164" t="str">
        <f>IF($A3903=0,"",IFERROR(INDEX(BD_Gestão!K:K,MATCH('Banco de Dados'!$B3903,BD_Gestão!$B:$B,0)),"erro"))</f>
        <v/>
      </c>
      <c r="P3903" s="169" t="str">
        <f t="shared" si="242"/>
        <v/>
      </c>
      <c r="Q3903" s="170" t="str">
        <f t="shared" si="243"/>
        <v/>
      </c>
      <c r="R3903" s="163" t="e">
        <f t="shared" si="240"/>
        <v>#VALUE!</v>
      </c>
      <c r="S3903" s="163" t="e">
        <f t="shared" si="241"/>
        <v>#VALUE!</v>
      </c>
      <c r="T3903" s="163" t="e">
        <f>INDEX(Controle!O:O,MATCH('Banco de Dados'!A3903,Controle!M:M,0))*E3903/100</f>
        <v>#N/A</v>
      </c>
    </row>
    <row r="3904" spans="1:20" hidden="1" x14ac:dyDescent="0.2">
      <c r="A3904" s="158">
        <f>BD_TS!A3903</f>
        <v>0</v>
      </c>
      <c r="B3904" s="158" t="str">
        <f>SUBSTITUTE(SUBSTITUTE(BD_TS!D3903," ",""),"-","/")</f>
        <v/>
      </c>
      <c r="C3904" s="158">
        <f>BD_TS!E3903</f>
        <v>0</v>
      </c>
      <c r="D3904" s="159">
        <f>BD_TS!F3903</f>
        <v>0</v>
      </c>
      <c r="E3904" s="160">
        <f>BD_TS!B3903</f>
        <v>0</v>
      </c>
      <c r="F3904" s="161">
        <f>BD_TS!C3903</f>
        <v>0</v>
      </c>
      <c r="G3904" s="187">
        <f>BD_TS!H3903</f>
        <v>0</v>
      </c>
      <c r="H3904" s="158" t="str">
        <f>IF($A3904=0,"",IFERROR(INDEX(BD_Gestão!A:A,MATCH('Banco de Dados'!$B3904,BD_Gestão!$B:$B,0)),"erro"))</f>
        <v/>
      </c>
      <c r="I3904" s="162" t="str">
        <f>IF($A3904=0,"",IFERROR(INDEX(BD_Gestão!E:E,MATCH('Banco de Dados'!$B3904,BD_Gestão!$B:$B,0)),"erro"))</f>
        <v/>
      </c>
      <c r="J3904" s="186" t="str">
        <f>IF($A3904=0,"",IFERROR(INDEX(BD_Gestão!B:B,MATCH('Banco de Dados'!$B3904,BD_Gestão!$B:$B,0)),"erro"))</f>
        <v/>
      </c>
      <c r="K3904" s="158" t="str">
        <f>IF($A3904=0,"",IFERROR(INDEX(BD_Gestão!C:C,MATCH('Banco de Dados'!$B3904,BD_Gestão!$B:$B,0)),"erro"))</f>
        <v/>
      </c>
      <c r="L3904" s="158" t="str">
        <f>IF($A3904=0,"",IFERROR(INDEX(BD_Gestão!H:H,MATCH('Banco de Dados'!$B3904,BD_Gestão!$B:$B,0)),"erro"))</f>
        <v/>
      </c>
      <c r="M3904" s="161" t="str">
        <f>IF($A3904=0,"",IFERROR(INDEX(BD_Gestão!F:F,MATCH('Banco de Dados'!$B3904,BD_Gestão!$B:$B,0)),"erro"))</f>
        <v/>
      </c>
      <c r="N3904" s="161" t="str">
        <f>IF($A3904=0,"",IFERROR(INDEX(BD_Gestão!J:J,MATCH('Banco de Dados'!$B3904,BD_Gestão!$B:$B,0)),"erro"))</f>
        <v/>
      </c>
      <c r="O3904" s="164" t="str">
        <f>IF($A3904=0,"",IFERROR(INDEX(BD_Gestão!K:K,MATCH('Banco de Dados'!$B3904,BD_Gestão!$B:$B,0)),"erro"))</f>
        <v/>
      </c>
      <c r="P3904" s="169" t="str">
        <f t="shared" si="242"/>
        <v/>
      </c>
      <c r="Q3904" s="170" t="str">
        <f t="shared" si="243"/>
        <v/>
      </c>
      <c r="R3904" s="163" t="e">
        <f t="shared" si="240"/>
        <v>#VALUE!</v>
      </c>
      <c r="S3904" s="163" t="e">
        <f t="shared" si="241"/>
        <v>#VALUE!</v>
      </c>
      <c r="T3904" s="163" t="e">
        <f>INDEX(Controle!O:O,MATCH('Banco de Dados'!A3904,Controle!M:M,0))*E3904/100</f>
        <v>#N/A</v>
      </c>
    </row>
    <row r="3905" spans="1:20" hidden="1" x14ac:dyDescent="0.2">
      <c r="A3905" s="158">
        <f>BD_TS!A3904</f>
        <v>0</v>
      </c>
      <c r="B3905" s="158" t="str">
        <f>SUBSTITUTE(SUBSTITUTE(BD_TS!D3904," ",""),"-","/")</f>
        <v/>
      </c>
      <c r="C3905" s="158">
        <f>BD_TS!E3904</f>
        <v>0</v>
      </c>
      <c r="D3905" s="159">
        <f>BD_TS!F3904</f>
        <v>0</v>
      </c>
      <c r="E3905" s="160">
        <f>BD_TS!B3904</f>
        <v>0</v>
      </c>
      <c r="F3905" s="161">
        <f>BD_TS!C3904</f>
        <v>0</v>
      </c>
      <c r="G3905" s="187">
        <f>BD_TS!H3904</f>
        <v>0</v>
      </c>
      <c r="H3905" s="158" t="str">
        <f>IF($A3905=0,"",IFERROR(INDEX(BD_Gestão!A:A,MATCH('Banco de Dados'!$B3905,BD_Gestão!$B:$B,0)),"erro"))</f>
        <v/>
      </c>
      <c r="I3905" s="162" t="str">
        <f>IF($A3905=0,"",IFERROR(INDEX(BD_Gestão!E:E,MATCH('Banco de Dados'!$B3905,BD_Gestão!$B:$B,0)),"erro"))</f>
        <v/>
      </c>
      <c r="J3905" s="186" t="str">
        <f>IF($A3905=0,"",IFERROR(INDEX(BD_Gestão!B:B,MATCH('Banco de Dados'!$B3905,BD_Gestão!$B:$B,0)),"erro"))</f>
        <v/>
      </c>
      <c r="K3905" s="158" t="str">
        <f>IF($A3905=0,"",IFERROR(INDEX(BD_Gestão!C:C,MATCH('Banco de Dados'!$B3905,BD_Gestão!$B:$B,0)),"erro"))</f>
        <v/>
      </c>
      <c r="L3905" s="158" t="str">
        <f>IF($A3905=0,"",IFERROR(INDEX(BD_Gestão!H:H,MATCH('Banco de Dados'!$B3905,BD_Gestão!$B:$B,0)),"erro"))</f>
        <v/>
      </c>
      <c r="M3905" s="161" t="str">
        <f>IF($A3905=0,"",IFERROR(INDEX(BD_Gestão!F:F,MATCH('Banco de Dados'!$B3905,BD_Gestão!$B:$B,0)),"erro"))</f>
        <v/>
      </c>
      <c r="N3905" s="161" t="str">
        <f>IF($A3905=0,"",IFERROR(INDEX(BD_Gestão!J:J,MATCH('Banco de Dados'!$B3905,BD_Gestão!$B:$B,0)),"erro"))</f>
        <v/>
      </c>
      <c r="O3905" s="164" t="str">
        <f>IF($A3905=0,"",IFERROR(INDEX(BD_Gestão!K:K,MATCH('Banco de Dados'!$B3905,BD_Gestão!$B:$B,0)),"erro"))</f>
        <v/>
      </c>
      <c r="P3905" s="169" t="str">
        <f t="shared" si="242"/>
        <v/>
      </c>
      <c r="Q3905" s="170" t="str">
        <f t="shared" si="243"/>
        <v/>
      </c>
      <c r="R3905" s="163" t="e">
        <f t="shared" si="240"/>
        <v>#VALUE!</v>
      </c>
      <c r="S3905" s="163" t="e">
        <f t="shared" si="241"/>
        <v>#VALUE!</v>
      </c>
      <c r="T3905" s="163" t="e">
        <f>INDEX(Controle!O:O,MATCH('Banco de Dados'!A3905,Controle!M:M,0))*E3905/100</f>
        <v>#N/A</v>
      </c>
    </row>
    <row r="3906" spans="1:20" hidden="1" x14ac:dyDescent="0.2">
      <c r="A3906" s="158">
        <f>BD_TS!A3905</f>
        <v>0</v>
      </c>
      <c r="B3906" s="158" t="str">
        <f>SUBSTITUTE(SUBSTITUTE(BD_TS!D3905," ",""),"-","/")</f>
        <v/>
      </c>
      <c r="C3906" s="158">
        <f>BD_TS!E3905</f>
        <v>0</v>
      </c>
      <c r="D3906" s="159">
        <f>BD_TS!F3905</f>
        <v>0</v>
      </c>
      <c r="E3906" s="160">
        <f>BD_TS!B3905</f>
        <v>0</v>
      </c>
      <c r="F3906" s="161">
        <f>BD_TS!C3905</f>
        <v>0</v>
      </c>
      <c r="G3906" s="187">
        <f>BD_TS!H3905</f>
        <v>0</v>
      </c>
      <c r="H3906" s="158" t="str">
        <f>IF($A3906=0,"",IFERROR(INDEX(BD_Gestão!A:A,MATCH('Banco de Dados'!$B3906,BD_Gestão!$B:$B,0)),"erro"))</f>
        <v/>
      </c>
      <c r="I3906" s="162" t="str">
        <f>IF($A3906=0,"",IFERROR(INDEX(BD_Gestão!E:E,MATCH('Banco de Dados'!$B3906,BD_Gestão!$B:$B,0)),"erro"))</f>
        <v/>
      </c>
      <c r="J3906" s="186" t="str">
        <f>IF($A3906=0,"",IFERROR(INDEX(BD_Gestão!B:B,MATCH('Banco de Dados'!$B3906,BD_Gestão!$B:$B,0)),"erro"))</f>
        <v/>
      </c>
      <c r="K3906" s="158" t="str">
        <f>IF($A3906=0,"",IFERROR(INDEX(BD_Gestão!C:C,MATCH('Banco de Dados'!$B3906,BD_Gestão!$B:$B,0)),"erro"))</f>
        <v/>
      </c>
      <c r="L3906" s="158" t="str">
        <f>IF($A3906=0,"",IFERROR(INDEX(BD_Gestão!H:H,MATCH('Banco de Dados'!$B3906,BD_Gestão!$B:$B,0)),"erro"))</f>
        <v/>
      </c>
      <c r="M3906" s="161" t="str">
        <f>IF($A3906=0,"",IFERROR(INDEX(BD_Gestão!F:F,MATCH('Banco de Dados'!$B3906,BD_Gestão!$B:$B,0)),"erro"))</f>
        <v/>
      </c>
      <c r="N3906" s="161" t="str">
        <f>IF($A3906=0,"",IFERROR(INDEX(BD_Gestão!J:J,MATCH('Banco de Dados'!$B3906,BD_Gestão!$B:$B,0)),"erro"))</f>
        <v/>
      </c>
      <c r="O3906" s="164" t="str">
        <f>IF($A3906=0,"",IFERROR(INDEX(BD_Gestão!K:K,MATCH('Banco de Dados'!$B3906,BD_Gestão!$B:$B,0)),"erro"))</f>
        <v/>
      </c>
      <c r="P3906" s="169" t="str">
        <f t="shared" si="242"/>
        <v/>
      </c>
      <c r="Q3906" s="170" t="str">
        <f t="shared" si="243"/>
        <v/>
      </c>
      <c r="R3906" s="163" t="e">
        <f t="shared" si="240"/>
        <v>#VALUE!</v>
      </c>
      <c r="S3906" s="163" t="e">
        <f t="shared" si="241"/>
        <v>#VALUE!</v>
      </c>
      <c r="T3906" s="163" t="e">
        <f>INDEX(Controle!O:O,MATCH('Banco de Dados'!A3906,Controle!M:M,0))*E3906/100</f>
        <v>#N/A</v>
      </c>
    </row>
    <row r="3907" spans="1:20" hidden="1" x14ac:dyDescent="0.2">
      <c r="A3907" s="158">
        <f>BD_TS!A3906</f>
        <v>0</v>
      </c>
      <c r="B3907" s="158" t="str">
        <f>SUBSTITUTE(SUBSTITUTE(BD_TS!D3906," ",""),"-","/")</f>
        <v/>
      </c>
      <c r="C3907" s="158">
        <f>BD_TS!E3906</f>
        <v>0</v>
      </c>
      <c r="D3907" s="159">
        <f>BD_TS!F3906</f>
        <v>0</v>
      </c>
      <c r="E3907" s="160">
        <f>BD_TS!B3906</f>
        <v>0</v>
      </c>
      <c r="F3907" s="161">
        <f>BD_TS!C3906</f>
        <v>0</v>
      </c>
      <c r="G3907" s="187">
        <f>BD_TS!H3906</f>
        <v>0</v>
      </c>
      <c r="H3907" s="158" t="str">
        <f>IF($A3907=0,"",IFERROR(INDEX(BD_Gestão!A:A,MATCH('Banco de Dados'!$B3907,BD_Gestão!$B:$B,0)),"erro"))</f>
        <v/>
      </c>
      <c r="I3907" s="162" t="str">
        <f>IF($A3907=0,"",IFERROR(INDEX(BD_Gestão!E:E,MATCH('Banco de Dados'!$B3907,BD_Gestão!$B:$B,0)),"erro"))</f>
        <v/>
      </c>
      <c r="J3907" s="186" t="str">
        <f>IF($A3907=0,"",IFERROR(INDEX(BD_Gestão!B:B,MATCH('Banco de Dados'!$B3907,BD_Gestão!$B:$B,0)),"erro"))</f>
        <v/>
      </c>
      <c r="K3907" s="158" t="str">
        <f>IF($A3907=0,"",IFERROR(INDEX(BD_Gestão!C:C,MATCH('Banco de Dados'!$B3907,BD_Gestão!$B:$B,0)),"erro"))</f>
        <v/>
      </c>
      <c r="L3907" s="158" t="str">
        <f>IF($A3907=0,"",IFERROR(INDEX(BD_Gestão!H:H,MATCH('Banco de Dados'!$B3907,BD_Gestão!$B:$B,0)),"erro"))</f>
        <v/>
      </c>
      <c r="M3907" s="161" t="str">
        <f>IF($A3907=0,"",IFERROR(INDEX(BD_Gestão!F:F,MATCH('Banco de Dados'!$B3907,BD_Gestão!$B:$B,0)),"erro"))</f>
        <v/>
      </c>
      <c r="N3907" s="161" t="str">
        <f>IF($A3907=0,"",IFERROR(INDEX(BD_Gestão!J:J,MATCH('Banco de Dados'!$B3907,BD_Gestão!$B:$B,0)),"erro"))</f>
        <v/>
      </c>
      <c r="O3907" s="164" t="str">
        <f>IF($A3907=0,"",IFERROR(INDEX(BD_Gestão!K:K,MATCH('Banco de Dados'!$B3907,BD_Gestão!$B:$B,0)),"erro"))</f>
        <v/>
      </c>
      <c r="P3907" s="169" t="str">
        <f t="shared" si="242"/>
        <v/>
      </c>
      <c r="Q3907" s="170" t="str">
        <f t="shared" si="243"/>
        <v/>
      </c>
      <c r="R3907" s="163" t="e">
        <f t="shared" si="240"/>
        <v>#VALUE!</v>
      </c>
      <c r="S3907" s="163" t="e">
        <f t="shared" si="241"/>
        <v>#VALUE!</v>
      </c>
      <c r="T3907" s="163" t="e">
        <f>INDEX(Controle!O:O,MATCH('Banco de Dados'!A3907,Controle!M:M,0))*E3907/100</f>
        <v>#N/A</v>
      </c>
    </row>
    <row r="3908" spans="1:20" hidden="1" x14ac:dyDescent="0.2">
      <c r="A3908" s="158">
        <f>BD_TS!A3907</f>
        <v>0</v>
      </c>
      <c r="B3908" s="158" t="str">
        <f>SUBSTITUTE(SUBSTITUTE(BD_TS!D3907," ",""),"-","/")</f>
        <v/>
      </c>
      <c r="C3908" s="158">
        <f>BD_TS!E3907</f>
        <v>0</v>
      </c>
      <c r="D3908" s="159">
        <f>BD_TS!F3907</f>
        <v>0</v>
      </c>
      <c r="E3908" s="160">
        <f>BD_TS!B3907</f>
        <v>0</v>
      </c>
      <c r="F3908" s="161">
        <f>BD_TS!C3907</f>
        <v>0</v>
      </c>
      <c r="G3908" s="187">
        <f>BD_TS!H3907</f>
        <v>0</v>
      </c>
      <c r="H3908" s="158" t="str">
        <f>IF($A3908=0,"",IFERROR(INDEX(BD_Gestão!A:A,MATCH('Banco de Dados'!$B3908,BD_Gestão!$B:$B,0)),"erro"))</f>
        <v/>
      </c>
      <c r="I3908" s="162" t="str">
        <f>IF($A3908=0,"",IFERROR(INDEX(BD_Gestão!E:E,MATCH('Banco de Dados'!$B3908,BD_Gestão!$B:$B,0)),"erro"))</f>
        <v/>
      </c>
      <c r="J3908" s="186" t="str">
        <f>IF($A3908=0,"",IFERROR(INDEX(BD_Gestão!B:B,MATCH('Banco de Dados'!$B3908,BD_Gestão!$B:$B,0)),"erro"))</f>
        <v/>
      </c>
      <c r="K3908" s="158" t="str">
        <f>IF($A3908=0,"",IFERROR(INDEX(BD_Gestão!C:C,MATCH('Banco de Dados'!$B3908,BD_Gestão!$B:$B,0)),"erro"))</f>
        <v/>
      </c>
      <c r="L3908" s="158" t="str">
        <f>IF($A3908=0,"",IFERROR(INDEX(BD_Gestão!H:H,MATCH('Banco de Dados'!$B3908,BD_Gestão!$B:$B,0)),"erro"))</f>
        <v/>
      </c>
      <c r="M3908" s="161" t="str">
        <f>IF($A3908=0,"",IFERROR(INDEX(BD_Gestão!F:F,MATCH('Banco de Dados'!$B3908,BD_Gestão!$B:$B,0)),"erro"))</f>
        <v/>
      </c>
      <c r="N3908" s="161" t="str">
        <f>IF($A3908=0,"",IFERROR(INDEX(BD_Gestão!J:J,MATCH('Banco de Dados'!$B3908,BD_Gestão!$B:$B,0)),"erro"))</f>
        <v/>
      </c>
      <c r="O3908" s="164" t="str">
        <f>IF($A3908=0,"",IFERROR(INDEX(BD_Gestão!K:K,MATCH('Banco de Dados'!$B3908,BD_Gestão!$B:$B,0)),"erro"))</f>
        <v/>
      </c>
      <c r="P3908" s="169" t="str">
        <f t="shared" si="242"/>
        <v/>
      </c>
      <c r="Q3908" s="170" t="str">
        <f t="shared" si="243"/>
        <v/>
      </c>
      <c r="R3908" s="163" t="e">
        <f t="shared" si="240"/>
        <v>#VALUE!</v>
      </c>
      <c r="S3908" s="163" t="e">
        <f t="shared" si="241"/>
        <v>#VALUE!</v>
      </c>
      <c r="T3908" s="163" t="e">
        <f>INDEX(Controle!O:O,MATCH('Banco de Dados'!A3908,Controle!M:M,0))*E3908/100</f>
        <v>#N/A</v>
      </c>
    </row>
    <row r="3909" spans="1:20" hidden="1" x14ac:dyDescent="0.2">
      <c r="A3909" s="158">
        <f>BD_TS!A3908</f>
        <v>0</v>
      </c>
      <c r="B3909" s="158" t="str">
        <f>SUBSTITUTE(SUBSTITUTE(BD_TS!D3908," ",""),"-","/")</f>
        <v/>
      </c>
      <c r="C3909" s="158">
        <f>BD_TS!E3908</f>
        <v>0</v>
      </c>
      <c r="D3909" s="159">
        <f>BD_TS!F3908</f>
        <v>0</v>
      </c>
      <c r="E3909" s="160">
        <f>BD_TS!B3908</f>
        <v>0</v>
      </c>
      <c r="F3909" s="161">
        <f>BD_TS!C3908</f>
        <v>0</v>
      </c>
      <c r="G3909" s="187">
        <f>BD_TS!H3908</f>
        <v>0</v>
      </c>
      <c r="H3909" s="158" t="str">
        <f>IF($A3909=0,"",IFERROR(INDEX(BD_Gestão!A:A,MATCH('Banco de Dados'!$B3909,BD_Gestão!$B:$B,0)),"erro"))</f>
        <v/>
      </c>
      <c r="I3909" s="162" t="str">
        <f>IF($A3909=0,"",IFERROR(INDEX(BD_Gestão!E:E,MATCH('Banco de Dados'!$B3909,BD_Gestão!$B:$B,0)),"erro"))</f>
        <v/>
      </c>
      <c r="J3909" s="186" t="str">
        <f>IF($A3909=0,"",IFERROR(INDEX(BD_Gestão!B:B,MATCH('Banco de Dados'!$B3909,BD_Gestão!$B:$B,0)),"erro"))</f>
        <v/>
      </c>
      <c r="K3909" s="158" t="str">
        <f>IF($A3909=0,"",IFERROR(INDEX(BD_Gestão!C:C,MATCH('Banco de Dados'!$B3909,BD_Gestão!$B:$B,0)),"erro"))</f>
        <v/>
      </c>
      <c r="L3909" s="158" t="str">
        <f>IF($A3909=0,"",IFERROR(INDEX(BD_Gestão!H:H,MATCH('Banco de Dados'!$B3909,BD_Gestão!$B:$B,0)),"erro"))</f>
        <v/>
      </c>
      <c r="M3909" s="161" t="str">
        <f>IF($A3909=0,"",IFERROR(INDEX(BD_Gestão!F:F,MATCH('Banco de Dados'!$B3909,BD_Gestão!$B:$B,0)),"erro"))</f>
        <v/>
      </c>
      <c r="N3909" s="161" t="str">
        <f>IF($A3909=0,"",IFERROR(INDEX(BD_Gestão!J:J,MATCH('Banco de Dados'!$B3909,BD_Gestão!$B:$B,0)),"erro"))</f>
        <v/>
      </c>
      <c r="O3909" s="164" t="str">
        <f>IF($A3909=0,"",IFERROR(INDEX(BD_Gestão!K:K,MATCH('Banco de Dados'!$B3909,BD_Gestão!$B:$B,0)),"erro"))</f>
        <v/>
      </c>
      <c r="P3909" s="169" t="str">
        <f t="shared" si="242"/>
        <v/>
      </c>
      <c r="Q3909" s="170" t="str">
        <f t="shared" si="243"/>
        <v/>
      </c>
      <c r="R3909" s="163" t="e">
        <f t="shared" ref="R3909:R3972" si="244">MONTH(I3909)</f>
        <v>#VALUE!</v>
      </c>
      <c r="S3909" s="163" t="e">
        <f t="shared" ref="S3909:S3972" si="245">YEAR(I3909)</f>
        <v>#VALUE!</v>
      </c>
      <c r="T3909" s="163" t="e">
        <f>INDEX(Controle!O:O,MATCH('Banco de Dados'!A3909,Controle!M:M,0))*E3909/100</f>
        <v>#N/A</v>
      </c>
    </row>
    <row r="3910" spans="1:20" hidden="1" x14ac:dyDescent="0.2">
      <c r="A3910" s="158">
        <f>BD_TS!A3909</f>
        <v>0</v>
      </c>
      <c r="B3910" s="158" t="str">
        <f>SUBSTITUTE(SUBSTITUTE(BD_TS!D3909," ",""),"-","/")</f>
        <v/>
      </c>
      <c r="C3910" s="158">
        <f>BD_TS!E3909</f>
        <v>0</v>
      </c>
      <c r="D3910" s="159">
        <f>BD_TS!F3909</f>
        <v>0</v>
      </c>
      <c r="E3910" s="160">
        <f>BD_TS!B3909</f>
        <v>0</v>
      </c>
      <c r="F3910" s="161">
        <f>BD_TS!C3909</f>
        <v>0</v>
      </c>
      <c r="G3910" s="187">
        <f>BD_TS!H3909</f>
        <v>0</v>
      </c>
      <c r="H3910" s="158" t="str">
        <f>IF($A3910=0,"",IFERROR(INDEX(BD_Gestão!A:A,MATCH('Banco de Dados'!$B3910,BD_Gestão!$B:$B,0)),"erro"))</f>
        <v/>
      </c>
      <c r="I3910" s="162" t="str">
        <f>IF($A3910=0,"",IFERROR(INDEX(BD_Gestão!E:E,MATCH('Banco de Dados'!$B3910,BD_Gestão!$B:$B,0)),"erro"))</f>
        <v/>
      </c>
      <c r="J3910" s="186" t="str">
        <f>IF($A3910=0,"",IFERROR(INDEX(BD_Gestão!B:B,MATCH('Banco de Dados'!$B3910,BD_Gestão!$B:$B,0)),"erro"))</f>
        <v/>
      </c>
      <c r="K3910" s="158" t="str">
        <f>IF($A3910=0,"",IFERROR(INDEX(BD_Gestão!C:C,MATCH('Banco de Dados'!$B3910,BD_Gestão!$B:$B,0)),"erro"))</f>
        <v/>
      </c>
      <c r="L3910" s="158" t="str">
        <f>IF($A3910=0,"",IFERROR(INDEX(BD_Gestão!H:H,MATCH('Banco de Dados'!$B3910,BD_Gestão!$B:$B,0)),"erro"))</f>
        <v/>
      </c>
      <c r="M3910" s="161" t="str">
        <f>IF($A3910=0,"",IFERROR(INDEX(BD_Gestão!F:F,MATCH('Banco de Dados'!$B3910,BD_Gestão!$B:$B,0)),"erro"))</f>
        <v/>
      </c>
      <c r="N3910" s="161" t="str">
        <f>IF($A3910=0,"",IFERROR(INDEX(BD_Gestão!J:J,MATCH('Banco de Dados'!$B3910,BD_Gestão!$B:$B,0)),"erro"))</f>
        <v/>
      </c>
      <c r="O3910" s="164" t="str">
        <f>IF($A3910=0,"",IFERROR(INDEX(BD_Gestão!K:K,MATCH('Banco de Dados'!$B3910,BD_Gestão!$B:$B,0)),"erro"))</f>
        <v/>
      </c>
      <c r="P3910" s="169" t="str">
        <f t="shared" ref="P3910:P3973" si="246">IF(OR(H3910="erro",H3910=""),"",E3910*(MIN(O3910,1)))</f>
        <v/>
      </c>
      <c r="Q3910" s="170" t="str">
        <f t="shared" ref="Q3910:Q3973" si="247">IF(OR(H3910="erro",H3910=""),"",E3910-P3910)</f>
        <v/>
      </c>
      <c r="R3910" s="163" t="e">
        <f t="shared" si="244"/>
        <v>#VALUE!</v>
      </c>
      <c r="S3910" s="163" t="e">
        <f t="shared" si="245"/>
        <v>#VALUE!</v>
      </c>
      <c r="T3910" s="163" t="e">
        <f>INDEX(Controle!O:O,MATCH('Banco de Dados'!A3910,Controle!M:M,0))*E3910/100</f>
        <v>#N/A</v>
      </c>
    </row>
    <row r="3911" spans="1:20" hidden="1" x14ac:dyDescent="0.2">
      <c r="A3911" s="158">
        <f>BD_TS!A3910</f>
        <v>0</v>
      </c>
      <c r="B3911" s="158" t="str">
        <f>SUBSTITUTE(SUBSTITUTE(BD_TS!D3910," ",""),"-","/")</f>
        <v/>
      </c>
      <c r="C3911" s="158">
        <f>BD_TS!E3910</f>
        <v>0</v>
      </c>
      <c r="D3911" s="159">
        <f>BD_TS!F3910</f>
        <v>0</v>
      </c>
      <c r="E3911" s="160">
        <f>BD_TS!B3910</f>
        <v>0</v>
      </c>
      <c r="F3911" s="161">
        <f>BD_TS!C3910</f>
        <v>0</v>
      </c>
      <c r="G3911" s="187">
        <f>BD_TS!H3910</f>
        <v>0</v>
      </c>
      <c r="H3911" s="158" t="str">
        <f>IF($A3911=0,"",IFERROR(INDEX(BD_Gestão!A:A,MATCH('Banco de Dados'!$B3911,BD_Gestão!$B:$B,0)),"erro"))</f>
        <v/>
      </c>
      <c r="I3911" s="162" t="str">
        <f>IF($A3911=0,"",IFERROR(INDEX(BD_Gestão!E:E,MATCH('Banco de Dados'!$B3911,BD_Gestão!$B:$B,0)),"erro"))</f>
        <v/>
      </c>
      <c r="J3911" s="186" t="str">
        <f>IF($A3911=0,"",IFERROR(INDEX(BD_Gestão!B:B,MATCH('Banco de Dados'!$B3911,BD_Gestão!$B:$B,0)),"erro"))</f>
        <v/>
      </c>
      <c r="K3911" s="158" t="str">
        <f>IF($A3911=0,"",IFERROR(INDEX(BD_Gestão!C:C,MATCH('Banco de Dados'!$B3911,BD_Gestão!$B:$B,0)),"erro"))</f>
        <v/>
      </c>
      <c r="L3911" s="158" t="str">
        <f>IF($A3911=0,"",IFERROR(INDEX(BD_Gestão!H:H,MATCH('Banco de Dados'!$B3911,BD_Gestão!$B:$B,0)),"erro"))</f>
        <v/>
      </c>
      <c r="M3911" s="161" t="str">
        <f>IF($A3911=0,"",IFERROR(INDEX(BD_Gestão!F:F,MATCH('Banco de Dados'!$B3911,BD_Gestão!$B:$B,0)),"erro"))</f>
        <v/>
      </c>
      <c r="N3911" s="161" t="str">
        <f>IF($A3911=0,"",IFERROR(INDEX(BD_Gestão!J:J,MATCH('Banco de Dados'!$B3911,BD_Gestão!$B:$B,0)),"erro"))</f>
        <v/>
      </c>
      <c r="O3911" s="164" t="str">
        <f>IF($A3911=0,"",IFERROR(INDEX(BD_Gestão!K:K,MATCH('Banco de Dados'!$B3911,BD_Gestão!$B:$B,0)),"erro"))</f>
        <v/>
      </c>
      <c r="P3911" s="169" t="str">
        <f t="shared" si="246"/>
        <v/>
      </c>
      <c r="Q3911" s="170" t="str">
        <f t="shared" si="247"/>
        <v/>
      </c>
      <c r="R3911" s="163" t="e">
        <f t="shared" si="244"/>
        <v>#VALUE!</v>
      </c>
      <c r="S3911" s="163" t="e">
        <f t="shared" si="245"/>
        <v>#VALUE!</v>
      </c>
      <c r="T3911" s="163" t="e">
        <f>INDEX(Controle!O:O,MATCH('Banco de Dados'!A3911,Controle!M:M,0))*E3911/100</f>
        <v>#N/A</v>
      </c>
    </row>
    <row r="3912" spans="1:20" hidden="1" x14ac:dyDescent="0.2">
      <c r="A3912" s="158">
        <f>BD_TS!A3911</f>
        <v>0</v>
      </c>
      <c r="B3912" s="158" t="str">
        <f>SUBSTITUTE(SUBSTITUTE(BD_TS!D3911," ",""),"-","/")</f>
        <v/>
      </c>
      <c r="C3912" s="158">
        <f>BD_TS!E3911</f>
        <v>0</v>
      </c>
      <c r="D3912" s="159">
        <f>BD_TS!F3911</f>
        <v>0</v>
      </c>
      <c r="E3912" s="160">
        <f>BD_TS!B3911</f>
        <v>0</v>
      </c>
      <c r="F3912" s="161">
        <f>BD_TS!C3911</f>
        <v>0</v>
      </c>
      <c r="G3912" s="187">
        <f>BD_TS!H3911</f>
        <v>0</v>
      </c>
      <c r="H3912" s="158" t="str">
        <f>IF($A3912=0,"",IFERROR(INDEX(BD_Gestão!A:A,MATCH('Banco de Dados'!$B3912,BD_Gestão!$B:$B,0)),"erro"))</f>
        <v/>
      </c>
      <c r="I3912" s="162" t="str">
        <f>IF($A3912=0,"",IFERROR(INDEX(BD_Gestão!E:E,MATCH('Banco de Dados'!$B3912,BD_Gestão!$B:$B,0)),"erro"))</f>
        <v/>
      </c>
      <c r="J3912" s="186" t="str">
        <f>IF($A3912=0,"",IFERROR(INDEX(BD_Gestão!B:B,MATCH('Banco de Dados'!$B3912,BD_Gestão!$B:$B,0)),"erro"))</f>
        <v/>
      </c>
      <c r="K3912" s="158" t="str">
        <f>IF($A3912=0,"",IFERROR(INDEX(BD_Gestão!C:C,MATCH('Banco de Dados'!$B3912,BD_Gestão!$B:$B,0)),"erro"))</f>
        <v/>
      </c>
      <c r="L3912" s="158" t="str">
        <f>IF($A3912=0,"",IFERROR(INDEX(BD_Gestão!H:H,MATCH('Banco de Dados'!$B3912,BD_Gestão!$B:$B,0)),"erro"))</f>
        <v/>
      </c>
      <c r="M3912" s="161" t="str">
        <f>IF($A3912=0,"",IFERROR(INDEX(BD_Gestão!F:F,MATCH('Banco de Dados'!$B3912,BD_Gestão!$B:$B,0)),"erro"))</f>
        <v/>
      </c>
      <c r="N3912" s="161" t="str">
        <f>IF($A3912=0,"",IFERROR(INDEX(BD_Gestão!J:J,MATCH('Banco de Dados'!$B3912,BD_Gestão!$B:$B,0)),"erro"))</f>
        <v/>
      </c>
      <c r="O3912" s="164" t="str">
        <f>IF($A3912=0,"",IFERROR(INDEX(BD_Gestão!K:K,MATCH('Banco de Dados'!$B3912,BD_Gestão!$B:$B,0)),"erro"))</f>
        <v/>
      </c>
      <c r="P3912" s="169" t="str">
        <f t="shared" si="246"/>
        <v/>
      </c>
      <c r="Q3912" s="170" t="str">
        <f t="shared" si="247"/>
        <v/>
      </c>
      <c r="R3912" s="163" t="e">
        <f t="shared" si="244"/>
        <v>#VALUE!</v>
      </c>
      <c r="S3912" s="163" t="e">
        <f t="shared" si="245"/>
        <v>#VALUE!</v>
      </c>
      <c r="T3912" s="163" t="e">
        <f>INDEX(Controle!O:O,MATCH('Banco de Dados'!A3912,Controle!M:M,0))*E3912/100</f>
        <v>#N/A</v>
      </c>
    </row>
    <row r="3913" spans="1:20" hidden="1" x14ac:dyDescent="0.2">
      <c r="A3913" s="158">
        <f>BD_TS!A3912</f>
        <v>0</v>
      </c>
      <c r="B3913" s="158" t="str">
        <f>SUBSTITUTE(SUBSTITUTE(BD_TS!D3912," ",""),"-","/")</f>
        <v/>
      </c>
      <c r="C3913" s="158">
        <f>BD_TS!E3912</f>
        <v>0</v>
      </c>
      <c r="D3913" s="159">
        <f>BD_TS!F3912</f>
        <v>0</v>
      </c>
      <c r="E3913" s="160">
        <f>BD_TS!B3912</f>
        <v>0</v>
      </c>
      <c r="F3913" s="161">
        <f>BD_TS!C3912</f>
        <v>0</v>
      </c>
      <c r="G3913" s="187">
        <f>BD_TS!H3912</f>
        <v>0</v>
      </c>
      <c r="H3913" s="158" t="str">
        <f>IF($A3913=0,"",IFERROR(INDEX(BD_Gestão!A:A,MATCH('Banco de Dados'!$B3913,BD_Gestão!$B:$B,0)),"erro"))</f>
        <v/>
      </c>
      <c r="I3913" s="162" t="str">
        <f>IF($A3913=0,"",IFERROR(INDEX(BD_Gestão!E:E,MATCH('Banco de Dados'!$B3913,BD_Gestão!$B:$B,0)),"erro"))</f>
        <v/>
      </c>
      <c r="J3913" s="186" t="str">
        <f>IF($A3913=0,"",IFERROR(INDEX(BD_Gestão!B:B,MATCH('Banco de Dados'!$B3913,BD_Gestão!$B:$B,0)),"erro"))</f>
        <v/>
      </c>
      <c r="K3913" s="158" t="str">
        <f>IF($A3913=0,"",IFERROR(INDEX(BD_Gestão!C:C,MATCH('Banco de Dados'!$B3913,BD_Gestão!$B:$B,0)),"erro"))</f>
        <v/>
      </c>
      <c r="L3913" s="158" t="str">
        <f>IF($A3913=0,"",IFERROR(INDEX(BD_Gestão!H:H,MATCH('Banco de Dados'!$B3913,BD_Gestão!$B:$B,0)),"erro"))</f>
        <v/>
      </c>
      <c r="M3913" s="161" t="str">
        <f>IF($A3913=0,"",IFERROR(INDEX(BD_Gestão!F:F,MATCH('Banco de Dados'!$B3913,BD_Gestão!$B:$B,0)),"erro"))</f>
        <v/>
      </c>
      <c r="N3913" s="161" t="str">
        <f>IF($A3913=0,"",IFERROR(INDEX(BD_Gestão!J:J,MATCH('Banco de Dados'!$B3913,BD_Gestão!$B:$B,0)),"erro"))</f>
        <v/>
      </c>
      <c r="O3913" s="164" t="str">
        <f>IF($A3913=0,"",IFERROR(INDEX(BD_Gestão!K:K,MATCH('Banco de Dados'!$B3913,BD_Gestão!$B:$B,0)),"erro"))</f>
        <v/>
      </c>
      <c r="P3913" s="169" t="str">
        <f t="shared" si="246"/>
        <v/>
      </c>
      <c r="Q3913" s="170" t="str">
        <f t="shared" si="247"/>
        <v/>
      </c>
      <c r="R3913" s="163" t="e">
        <f t="shared" si="244"/>
        <v>#VALUE!</v>
      </c>
      <c r="S3913" s="163" t="e">
        <f t="shared" si="245"/>
        <v>#VALUE!</v>
      </c>
      <c r="T3913" s="163" t="e">
        <f>INDEX(Controle!O:O,MATCH('Banco de Dados'!A3913,Controle!M:M,0))*E3913/100</f>
        <v>#N/A</v>
      </c>
    </row>
    <row r="3914" spans="1:20" hidden="1" x14ac:dyDescent="0.2">
      <c r="A3914" s="158">
        <f>BD_TS!A3913</f>
        <v>0</v>
      </c>
      <c r="B3914" s="158" t="str">
        <f>SUBSTITUTE(SUBSTITUTE(BD_TS!D3913," ",""),"-","/")</f>
        <v/>
      </c>
      <c r="C3914" s="158">
        <f>BD_TS!E3913</f>
        <v>0</v>
      </c>
      <c r="D3914" s="159">
        <f>BD_TS!F3913</f>
        <v>0</v>
      </c>
      <c r="E3914" s="160">
        <f>BD_TS!B3913</f>
        <v>0</v>
      </c>
      <c r="F3914" s="161">
        <f>BD_TS!C3913</f>
        <v>0</v>
      </c>
      <c r="G3914" s="187">
        <f>BD_TS!H3913</f>
        <v>0</v>
      </c>
      <c r="H3914" s="158" t="str">
        <f>IF($A3914=0,"",IFERROR(INDEX(BD_Gestão!A:A,MATCH('Banco de Dados'!$B3914,BD_Gestão!$B:$B,0)),"erro"))</f>
        <v/>
      </c>
      <c r="I3914" s="162" t="str">
        <f>IF($A3914=0,"",IFERROR(INDEX(BD_Gestão!E:E,MATCH('Banco de Dados'!$B3914,BD_Gestão!$B:$B,0)),"erro"))</f>
        <v/>
      </c>
      <c r="J3914" s="186" t="str">
        <f>IF($A3914=0,"",IFERROR(INDEX(BD_Gestão!B:B,MATCH('Banco de Dados'!$B3914,BD_Gestão!$B:$B,0)),"erro"))</f>
        <v/>
      </c>
      <c r="K3914" s="158" t="str">
        <f>IF($A3914=0,"",IFERROR(INDEX(BD_Gestão!C:C,MATCH('Banco de Dados'!$B3914,BD_Gestão!$B:$B,0)),"erro"))</f>
        <v/>
      </c>
      <c r="L3914" s="158" t="str">
        <f>IF($A3914=0,"",IFERROR(INDEX(BD_Gestão!H:H,MATCH('Banco de Dados'!$B3914,BD_Gestão!$B:$B,0)),"erro"))</f>
        <v/>
      </c>
      <c r="M3914" s="161" t="str">
        <f>IF($A3914=0,"",IFERROR(INDEX(BD_Gestão!F:F,MATCH('Banco de Dados'!$B3914,BD_Gestão!$B:$B,0)),"erro"))</f>
        <v/>
      </c>
      <c r="N3914" s="161" t="str">
        <f>IF($A3914=0,"",IFERROR(INDEX(BD_Gestão!J:J,MATCH('Banco de Dados'!$B3914,BD_Gestão!$B:$B,0)),"erro"))</f>
        <v/>
      </c>
      <c r="O3914" s="164" t="str">
        <f>IF($A3914=0,"",IFERROR(INDEX(BD_Gestão!K:K,MATCH('Banco de Dados'!$B3914,BD_Gestão!$B:$B,0)),"erro"))</f>
        <v/>
      </c>
      <c r="P3914" s="169" t="str">
        <f t="shared" si="246"/>
        <v/>
      </c>
      <c r="Q3914" s="170" t="str">
        <f t="shared" si="247"/>
        <v/>
      </c>
      <c r="R3914" s="163" t="e">
        <f t="shared" si="244"/>
        <v>#VALUE!</v>
      </c>
      <c r="S3914" s="163" t="e">
        <f t="shared" si="245"/>
        <v>#VALUE!</v>
      </c>
      <c r="T3914" s="163" t="e">
        <f>INDEX(Controle!O:O,MATCH('Banco de Dados'!A3914,Controle!M:M,0))*E3914/100</f>
        <v>#N/A</v>
      </c>
    </row>
    <row r="3915" spans="1:20" hidden="1" x14ac:dyDescent="0.2">
      <c r="A3915" s="158">
        <f>BD_TS!A3914</f>
        <v>0</v>
      </c>
      <c r="B3915" s="158" t="str">
        <f>SUBSTITUTE(SUBSTITUTE(BD_TS!D3914," ",""),"-","/")</f>
        <v/>
      </c>
      <c r="C3915" s="158">
        <f>BD_TS!E3914</f>
        <v>0</v>
      </c>
      <c r="D3915" s="159">
        <f>BD_TS!F3914</f>
        <v>0</v>
      </c>
      <c r="E3915" s="160">
        <f>BD_TS!B3914</f>
        <v>0</v>
      </c>
      <c r="F3915" s="161">
        <f>BD_TS!C3914</f>
        <v>0</v>
      </c>
      <c r="G3915" s="187">
        <f>BD_TS!H3914</f>
        <v>0</v>
      </c>
      <c r="H3915" s="158" t="str">
        <f>IF($A3915=0,"",IFERROR(INDEX(BD_Gestão!A:A,MATCH('Banco de Dados'!$B3915,BD_Gestão!$B:$B,0)),"erro"))</f>
        <v/>
      </c>
      <c r="I3915" s="162" t="str">
        <f>IF($A3915=0,"",IFERROR(INDEX(BD_Gestão!E:E,MATCH('Banco de Dados'!$B3915,BD_Gestão!$B:$B,0)),"erro"))</f>
        <v/>
      </c>
      <c r="J3915" s="186" t="str">
        <f>IF($A3915=0,"",IFERROR(INDEX(BD_Gestão!B:B,MATCH('Banco de Dados'!$B3915,BD_Gestão!$B:$B,0)),"erro"))</f>
        <v/>
      </c>
      <c r="K3915" s="158" t="str">
        <f>IF($A3915=0,"",IFERROR(INDEX(BD_Gestão!C:C,MATCH('Banco de Dados'!$B3915,BD_Gestão!$B:$B,0)),"erro"))</f>
        <v/>
      </c>
      <c r="L3915" s="158" t="str">
        <f>IF($A3915=0,"",IFERROR(INDEX(BD_Gestão!H:H,MATCH('Banco de Dados'!$B3915,BD_Gestão!$B:$B,0)),"erro"))</f>
        <v/>
      </c>
      <c r="M3915" s="161" t="str">
        <f>IF($A3915=0,"",IFERROR(INDEX(BD_Gestão!F:F,MATCH('Banco de Dados'!$B3915,BD_Gestão!$B:$B,0)),"erro"))</f>
        <v/>
      </c>
      <c r="N3915" s="161" t="str">
        <f>IF($A3915=0,"",IFERROR(INDEX(BD_Gestão!J:J,MATCH('Banco de Dados'!$B3915,BD_Gestão!$B:$B,0)),"erro"))</f>
        <v/>
      </c>
      <c r="O3915" s="164" t="str">
        <f>IF($A3915=0,"",IFERROR(INDEX(BD_Gestão!K:K,MATCH('Banco de Dados'!$B3915,BD_Gestão!$B:$B,0)),"erro"))</f>
        <v/>
      </c>
      <c r="P3915" s="169" t="str">
        <f t="shared" si="246"/>
        <v/>
      </c>
      <c r="Q3915" s="170" t="str">
        <f t="shared" si="247"/>
        <v/>
      </c>
      <c r="R3915" s="163" t="e">
        <f t="shared" si="244"/>
        <v>#VALUE!</v>
      </c>
      <c r="S3915" s="163" t="e">
        <f t="shared" si="245"/>
        <v>#VALUE!</v>
      </c>
      <c r="T3915" s="163" t="e">
        <f>INDEX(Controle!O:O,MATCH('Banco de Dados'!A3915,Controle!M:M,0))*E3915/100</f>
        <v>#N/A</v>
      </c>
    </row>
    <row r="3916" spans="1:20" hidden="1" x14ac:dyDescent="0.2">
      <c r="A3916" s="158">
        <f>BD_TS!A3915</f>
        <v>0</v>
      </c>
      <c r="B3916" s="158" t="str">
        <f>SUBSTITUTE(SUBSTITUTE(BD_TS!D3915," ",""),"-","/")</f>
        <v/>
      </c>
      <c r="C3916" s="158">
        <f>BD_TS!E3915</f>
        <v>0</v>
      </c>
      <c r="D3916" s="159">
        <f>BD_TS!F3915</f>
        <v>0</v>
      </c>
      <c r="E3916" s="160">
        <f>BD_TS!B3915</f>
        <v>0</v>
      </c>
      <c r="F3916" s="161">
        <f>BD_TS!C3915</f>
        <v>0</v>
      </c>
      <c r="G3916" s="187">
        <f>BD_TS!H3915</f>
        <v>0</v>
      </c>
      <c r="H3916" s="158" t="str">
        <f>IF($A3916=0,"",IFERROR(INDEX(BD_Gestão!A:A,MATCH('Banco de Dados'!$B3916,BD_Gestão!$B:$B,0)),"erro"))</f>
        <v/>
      </c>
      <c r="I3916" s="162" t="str">
        <f>IF($A3916=0,"",IFERROR(INDEX(BD_Gestão!E:E,MATCH('Banco de Dados'!$B3916,BD_Gestão!$B:$B,0)),"erro"))</f>
        <v/>
      </c>
      <c r="J3916" s="186" t="str">
        <f>IF($A3916=0,"",IFERROR(INDEX(BD_Gestão!B:B,MATCH('Banco de Dados'!$B3916,BD_Gestão!$B:$B,0)),"erro"))</f>
        <v/>
      </c>
      <c r="K3916" s="158" t="str">
        <f>IF($A3916=0,"",IFERROR(INDEX(BD_Gestão!C:C,MATCH('Banco de Dados'!$B3916,BD_Gestão!$B:$B,0)),"erro"))</f>
        <v/>
      </c>
      <c r="L3916" s="158" t="str">
        <f>IF($A3916=0,"",IFERROR(INDEX(BD_Gestão!H:H,MATCH('Banco de Dados'!$B3916,BD_Gestão!$B:$B,0)),"erro"))</f>
        <v/>
      </c>
      <c r="M3916" s="161" t="str">
        <f>IF($A3916=0,"",IFERROR(INDEX(BD_Gestão!F:F,MATCH('Banco de Dados'!$B3916,BD_Gestão!$B:$B,0)),"erro"))</f>
        <v/>
      </c>
      <c r="N3916" s="161" t="str">
        <f>IF($A3916=0,"",IFERROR(INDEX(BD_Gestão!J:J,MATCH('Banco de Dados'!$B3916,BD_Gestão!$B:$B,0)),"erro"))</f>
        <v/>
      </c>
      <c r="O3916" s="164" t="str">
        <f>IF($A3916=0,"",IFERROR(INDEX(BD_Gestão!K:K,MATCH('Banco de Dados'!$B3916,BD_Gestão!$B:$B,0)),"erro"))</f>
        <v/>
      </c>
      <c r="P3916" s="169" t="str">
        <f t="shared" si="246"/>
        <v/>
      </c>
      <c r="Q3916" s="170" t="str">
        <f t="shared" si="247"/>
        <v/>
      </c>
      <c r="R3916" s="163" t="e">
        <f t="shared" si="244"/>
        <v>#VALUE!</v>
      </c>
      <c r="S3916" s="163" t="e">
        <f t="shared" si="245"/>
        <v>#VALUE!</v>
      </c>
      <c r="T3916" s="163" t="e">
        <f>INDEX(Controle!O:O,MATCH('Banco de Dados'!A3916,Controle!M:M,0))*E3916/100</f>
        <v>#N/A</v>
      </c>
    </row>
    <row r="3917" spans="1:20" hidden="1" x14ac:dyDescent="0.2">
      <c r="A3917" s="158">
        <f>BD_TS!A3916</f>
        <v>0</v>
      </c>
      <c r="B3917" s="158" t="str">
        <f>SUBSTITUTE(SUBSTITUTE(BD_TS!D3916," ",""),"-","/")</f>
        <v/>
      </c>
      <c r="C3917" s="158">
        <f>BD_TS!E3916</f>
        <v>0</v>
      </c>
      <c r="D3917" s="159">
        <f>BD_TS!F3916</f>
        <v>0</v>
      </c>
      <c r="E3917" s="160">
        <f>BD_TS!B3916</f>
        <v>0</v>
      </c>
      <c r="F3917" s="161">
        <f>BD_TS!C3916</f>
        <v>0</v>
      </c>
      <c r="G3917" s="187">
        <f>BD_TS!H3916</f>
        <v>0</v>
      </c>
      <c r="H3917" s="158" t="str">
        <f>IF($A3917=0,"",IFERROR(INDEX(BD_Gestão!A:A,MATCH('Banco de Dados'!$B3917,BD_Gestão!$B:$B,0)),"erro"))</f>
        <v/>
      </c>
      <c r="I3917" s="162" t="str">
        <f>IF($A3917=0,"",IFERROR(INDEX(BD_Gestão!E:E,MATCH('Banco de Dados'!$B3917,BD_Gestão!$B:$B,0)),"erro"))</f>
        <v/>
      </c>
      <c r="J3917" s="186" t="str">
        <f>IF($A3917=0,"",IFERROR(INDEX(BD_Gestão!B:B,MATCH('Banco de Dados'!$B3917,BD_Gestão!$B:$B,0)),"erro"))</f>
        <v/>
      </c>
      <c r="K3917" s="158" t="str">
        <f>IF($A3917=0,"",IFERROR(INDEX(BD_Gestão!C:C,MATCH('Banco de Dados'!$B3917,BD_Gestão!$B:$B,0)),"erro"))</f>
        <v/>
      </c>
      <c r="L3917" s="158" t="str">
        <f>IF($A3917=0,"",IFERROR(INDEX(BD_Gestão!H:H,MATCH('Banco de Dados'!$B3917,BD_Gestão!$B:$B,0)),"erro"))</f>
        <v/>
      </c>
      <c r="M3917" s="161" t="str">
        <f>IF($A3917=0,"",IFERROR(INDEX(BD_Gestão!F:F,MATCH('Banco de Dados'!$B3917,BD_Gestão!$B:$B,0)),"erro"))</f>
        <v/>
      </c>
      <c r="N3917" s="161" t="str">
        <f>IF($A3917=0,"",IFERROR(INDEX(BD_Gestão!J:J,MATCH('Banco de Dados'!$B3917,BD_Gestão!$B:$B,0)),"erro"))</f>
        <v/>
      </c>
      <c r="O3917" s="164" t="str">
        <f>IF($A3917=0,"",IFERROR(INDEX(BD_Gestão!K:K,MATCH('Banco de Dados'!$B3917,BD_Gestão!$B:$B,0)),"erro"))</f>
        <v/>
      </c>
      <c r="P3917" s="169" t="str">
        <f t="shared" si="246"/>
        <v/>
      </c>
      <c r="Q3917" s="170" t="str">
        <f t="shared" si="247"/>
        <v/>
      </c>
      <c r="R3917" s="163" t="e">
        <f t="shared" si="244"/>
        <v>#VALUE!</v>
      </c>
      <c r="S3917" s="163" t="e">
        <f t="shared" si="245"/>
        <v>#VALUE!</v>
      </c>
      <c r="T3917" s="163" t="e">
        <f>INDEX(Controle!O:O,MATCH('Banco de Dados'!A3917,Controle!M:M,0))*E3917/100</f>
        <v>#N/A</v>
      </c>
    </row>
    <row r="3918" spans="1:20" hidden="1" x14ac:dyDescent="0.2">
      <c r="A3918" s="158">
        <f>BD_TS!A3917</f>
        <v>0</v>
      </c>
      <c r="B3918" s="158" t="str">
        <f>SUBSTITUTE(SUBSTITUTE(BD_TS!D3917," ",""),"-","/")</f>
        <v/>
      </c>
      <c r="C3918" s="158">
        <f>BD_TS!E3917</f>
        <v>0</v>
      </c>
      <c r="D3918" s="159">
        <f>BD_TS!F3917</f>
        <v>0</v>
      </c>
      <c r="E3918" s="160">
        <f>BD_TS!B3917</f>
        <v>0</v>
      </c>
      <c r="F3918" s="161">
        <f>BD_TS!C3917</f>
        <v>0</v>
      </c>
      <c r="G3918" s="187">
        <f>BD_TS!H3917</f>
        <v>0</v>
      </c>
      <c r="H3918" s="158" t="str">
        <f>IF($A3918=0,"",IFERROR(INDEX(BD_Gestão!A:A,MATCH('Banco de Dados'!$B3918,BD_Gestão!$B:$B,0)),"erro"))</f>
        <v/>
      </c>
      <c r="I3918" s="162" t="str">
        <f>IF($A3918=0,"",IFERROR(INDEX(BD_Gestão!E:E,MATCH('Banco de Dados'!$B3918,BD_Gestão!$B:$B,0)),"erro"))</f>
        <v/>
      </c>
      <c r="J3918" s="186" t="str">
        <f>IF($A3918=0,"",IFERROR(INDEX(BD_Gestão!B:B,MATCH('Banco de Dados'!$B3918,BD_Gestão!$B:$B,0)),"erro"))</f>
        <v/>
      </c>
      <c r="K3918" s="158" t="str">
        <f>IF($A3918=0,"",IFERROR(INDEX(BD_Gestão!C:C,MATCH('Banco de Dados'!$B3918,BD_Gestão!$B:$B,0)),"erro"))</f>
        <v/>
      </c>
      <c r="L3918" s="158" t="str">
        <f>IF($A3918=0,"",IFERROR(INDEX(BD_Gestão!H:H,MATCH('Banco de Dados'!$B3918,BD_Gestão!$B:$B,0)),"erro"))</f>
        <v/>
      </c>
      <c r="M3918" s="161" t="str">
        <f>IF($A3918=0,"",IFERROR(INDEX(BD_Gestão!F:F,MATCH('Banco de Dados'!$B3918,BD_Gestão!$B:$B,0)),"erro"))</f>
        <v/>
      </c>
      <c r="N3918" s="161" t="str">
        <f>IF($A3918=0,"",IFERROR(INDEX(BD_Gestão!J:J,MATCH('Banco de Dados'!$B3918,BD_Gestão!$B:$B,0)),"erro"))</f>
        <v/>
      </c>
      <c r="O3918" s="164" t="str">
        <f>IF($A3918=0,"",IFERROR(INDEX(BD_Gestão!K:K,MATCH('Banco de Dados'!$B3918,BD_Gestão!$B:$B,0)),"erro"))</f>
        <v/>
      </c>
      <c r="P3918" s="169" t="str">
        <f t="shared" si="246"/>
        <v/>
      </c>
      <c r="Q3918" s="170" t="str">
        <f t="shared" si="247"/>
        <v/>
      </c>
      <c r="R3918" s="163" t="e">
        <f t="shared" si="244"/>
        <v>#VALUE!</v>
      </c>
      <c r="S3918" s="163" t="e">
        <f t="shared" si="245"/>
        <v>#VALUE!</v>
      </c>
      <c r="T3918" s="163" t="e">
        <f>INDEX(Controle!O:O,MATCH('Banco de Dados'!A3918,Controle!M:M,0))*E3918/100</f>
        <v>#N/A</v>
      </c>
    </row>
    <row r="3919" spans="1:20" hidden="1" x14ac:dyDescent="0.2">
      <c r="A3919" s="158">
        <f>BD_TS!A3918</f>
        <v>0</v>
      </c>
      <c r="B3919" s="158" t="str">
        <f>SUBSTITUTE(SUBSTITUTE(BD_TS!D3918," ",""),"-","/")</f>
        <v/>
      </c>
      <c r="C3919" s="158">
        <f>BD_TS!E3918</f>
        <v>0</v>
      </c>
      <c r="D3919" s="159">
        <f>BD_TS!F3918</f>
        <v>0</v>
      </c>
      <c r="E3919" s="160">
        <f>BD_TS!B3918</f>
        <v>0</v>
      </c>
      <c r="F3919" s="161">
        <f>BD_TS!C3918</f>
        <v>0</v>
      </c>
      <c r="G3919" s="187">
        <f>BD_TS!H3918</f>
        <v>0</v>
      </c>
      <c r="H3919" s="158" t="str">
        <f>IF($A3919=0,"",IFERROR(INDEX(BD_Gestão!A:A,MATCH('Banco de Dados'!$B3919,BD_Gestão!$B:$B,0)),"erro"))</f>
        <v/>
      </c>
      <c r="I3919" s="162" t="str">
        <f>IF($A3919=0,"",IFERROR(INDEX(BD_Gestão!E:E,MATCH('Banco de Dados'!$B3919,BD_Gestão!$B:$B,0)),"erro"))</f>
        <v/>
      </c>
      <c r="J3919" s="186" t="str">
        <f>IF($A3919=0,"",IFERROR(INDEX(BD_Gestão!B:B,MATCH('Banco de Dados'!$B3919,BD_Gestão!$B:$B,0)),"erro"))</f>
        <v/>
      </c>
      <c r="K3919" s="158" t="str">
        <f>IF($A3919=0,"",IFERROR(INDEX(BD_Gestão!C:C,MATCH('Banco de Dados'!$B3919,BD_Gestão!$B:$B,0)),"erro"))</f>
        <v/>
      </c>
      <c r="L3919" s="158" t="str">
        <f>IF($A3919=0,"",IFERROR(INDEX(BD_Gestão!H:H,MATCH('Banco de Dados'!$B3919,BD_Gestão!$B:$B,0)),"erro"))</f>
        <v/>
      </c>
      <c r="M3919" s="161" t="str">
        <f>IF($A3919=0,"",IFERROR(INDEX(BD_Gestão!F:F,MATCH('Banco de Dados'!$B3919,BD_Gestão!$B:$B,0)),"erro"))</f>
        <v/>
      </c>
      <c r="N3919" s="161" t="str">
        <f>IF($A3919=0,"",IFERROR(INDEX(BD_Gestão!J:J,MATCH('Banco de Dados'!$B3919,BD_Gestão!$B:$B,0)),"erro"))</f>
        <v/>
      </c>
      <c r="O3919" s="164" t="str">
        <f>IF($A3919=0,"",IFERROR(INDEX(BD_Gestão!K:K,MATCH('Banco de Dados'!$B3919,BD_Gestão!$B:$B,0)),"erro"))</f>
        <v/>
      </c>
      <c r="P3919" s="169" t="str">
        <f t="shared" si="246"/>
        <v/>
      </c>
      <c r="Q3919" s="170" t="str">
        <f t="shared" si="247"/>
        <v/>
      </c>
      <c r="R3919" s="163" t="e">
        <f t="shared" si="244"/>
        <v>#VALUE!</v>
      </c>
      <c r="S3919" s="163" t="e">
        <f t="shared" si="245"/>
        <v>#VALUE!</v>
      </c>
      <c r="T3919" s="163" t="e">
        <f>INDEX(Controle!O:O,MATCH('Banco de Dados'!A3919,Controle!M:M,0))*E3919/100</f>
        <v>#N/A</v>
      </c>
    </row>
    <row r="3920" spans="1:20" hidden="1" x14ac:dyDescent="0.2">
      <c r="A3920" s="158">
        <f>BD_TS!A3919</f>
        <v>0</v>
      </c>
      <c r="B3920" s="158" t="str">
        <f>SUBSTITUTE(SUBSTITUTE(BD_TS!D3919," ",""),"-","/")</f>
        <v/>
      </c>
      <c r="C3920" s="158">
        <f>BD_TS!E3919</f>
        <v>0</v>
      </c>
      <c r="D3920" s="159">
        <f>BD_TS!F3919</f>
        <v>0</v>
      </c>
      <c r="E3920" s="160">
        <f>BD_TS!B3919</f>
        <v>0</v>
      </c>
      <c r="F3920" s="161">
        <f>BD_TS!C3919</f>
        <v>0</v>
      </c>
      <c r="G3920" s="187">
        <f>BD_TS!H3919</f>
        <v>0</v>
      </c>
      <c r="H3920" s="158" t="str">
        <f>IF($A3920=0,"",IFERROR(INDEX(BD_Gestão!A:A,MATCH('Banco de Dados'!$B3920,BD_Gestão!$B:$B,0)),"erro"))</f>
        <v/>
      </c>
      <c r="I3920" s="162" t="str">
        <f>IF($A3920=0,"",IFERROR(INDEX(BD_Gestão!E:E,MATCH('Banco de Dados'!$B3920,BD_Gestão!$B:$B,0)),"erro"))</f>
        <v/>
      </c>
      <c r="J3920" s="186" t="str">
        <f>IF($A3920=0,"",IFERROR(INDEX(BD_Gestão!B:B,MATCH('Banco de Dados'!$B3920,BD_Gestão!$B:$B,0)),"erro"))</f>
        <v/>
      </c>
      <c r="K3920" s="158" t="str">
        <f>IF($A3920=0,"",IFERROR(INDEX(BD_Gestão!C:C,MATCH('Banco de Dados'!$B3920,BD_Gestão!$B:$B,0)),"erro"))</f>
        <v/>
      </c>
      <c r="L3920" s="158" t="str">
        <f>IF($A3920=0,"",IFERROR(INDEX(BD_Gestão!H:H,MATCH('Banco de Dados'!$B3920,BD_Gestão!$B:$B,0)),"erro"))</f>
        <v/>
      </c>
      <c r="M3920" s="161" t="str">
        <f>IF($A3920=0,"",IFERROR(INDEX(BD_Gestão!F:F,MATCH('Banco de Dados'!$B3920,BD_Gestão!$B:$B,0)),"erro"))</f>
        <v/>
      </c>
      <c r="N3920" s="161" t="str">
        <f>IF($A3920=0,"",IFERROR(INDEX(BD_Gestão!J:J,MATCH('Banco de Dados'!$B3920,BD_Gestão!$B:$B,0)),"erro"))</f>
        <v/>
      </c>
      <c r="O3920" s="164" t="str">
        <f>IF($A3920=0,"",IFERROR(INDEX(BD_Gestão!K:K,MATCH('Banco de Dados'!$B3920,BD_Gestão!$B:$B,0)),"erro"))</f>
        <v/>
      </c>
      <c r="P3920" s="169" t="str">
        <f t="shared" si="246"/>
        <v/>
      </c>
      <c r="Q3920" s="170" t="str">
        <f t="shared" si="247"/>
        <v/>
      </c>
      <c r="R3920" s="163" t="e">
        <f t="shared" si="244"/>
        <v>#VALUE!</v>
      </c>
      <c r="S3920" s="163" t="e">
        <f t="shared" si="245"/>
        <v>#VALUE!</v>
      </c>
      <c r="T3920" s="163" t="e">
        <f>INDEX(Controle!O:O,MATCH('Banco de Dados'!A3920,Controle!M:M,0))*E3920/100</f>
        <v>#N/A</v>
      </c>
    </row>
    <row r="3921" spans="1:20" hidden="1" x14ac:dyDescent="0.2">
      <c r="A3921" s="158">
        <f>BD_TS!A3920</f>
        <v>0</v>
      </c>
      <c r="B3921" s="158" t="str">
        <f>SUBSTITUTE(SUBSTITUTE(BD_TS!D3920," ",""),"-","/")</f>
        <v/>
      </c>
      <c r="C3921" s="158">
        <f>BD_TS!E3920</f>
        <v>0</v>
      </c>
      <c r="D3921" s="159">
        <f>BD_TS!F3920</f>
        <v>0</v>
      </c>
      <c r="E3921" s="160">
        <f>BD_TS!B3920</f>
        <v>0</v>
      </c>
      <c r="F3921" s="161">
        <f>BD_TS!C3920</f>
        <v>0</v>
      </c>
      <c r="G3921" s="187">
        <f>BD_TS!H3920</f>
        <v>0</v>
      </c>
      <c r="H3921" s="158" t="str">
        <f>IF($A3921=0,"",IFERROR(INDEX(BD_Gestão!A:A,MATCH('Banco de Dados'!$B3921,BD_Gestão!$B:$B,0)),"erro"))</f>
        <v/>
      </c>
      <c r="I3921" s="162" t="str">
        <f>IF($A3921=0,"",IFERROR(INDEX(BD_Gestão!E:E,MATCH('Banco de Dados'!$B3921,BD_Gestão!$B:$B,0)),"erro"))</f>
        <v/>
      </c>
      <c r="J3921" s="186" t="str">
        <f>IF($A3921=0,"",IFERROR(INDEX(BD_Gestão!B:B,MATCH('Banco de Dados'!$B3921,BD_Gestão!$B:$B,0)),"erro"))</f>
        <v/>
      </c>
      <c r="K3921" s="158" t="str">
        <f>IF($A3921=0,"",IFERROR(INDEX(BD_Gestão!C:C,MATCH('Banco de Dados'!$B3921,BD_Gestão!$B:$B,0)),"erro"))</f>
        <v/>
      </c>
      <c r="L3921" s="158" t="str">
        <f>IF($A3921=0,"",IFERROR(INDEX(BD_Gestão!H:H,MATCH('Banco de Dados'!$B3921,BD_Gestão!$B:$B,0)),"erro"))</f>
        <v/>
      </c>
      <c r="M3921" s="161" t="str">
        <f>IF($A3921=0,"",IFERROR(INDEX(BD_Gestão!F:F,MATCH('Banco de Dados'!$B3921,BD_Gestão!$B:$B,0)),"erro"))</f>
        <v/>
      </c>
      <c r="N3921" s="161" t="str">
        <f>IF($A3921=0,"",IFERROR(INDEX(BD_Gestão!J:J,MATCH('Banco de Dados'!$B3921,BD_Gestão!$B:$B,0)),"erro"))</f>
        <v/>
      </c>
      <c r="O3921" s="164" t="str">
        <f>IF($A3921=0,"",IFERROR(INDEX(BD_Gestão!K:K,MATCH('Banco de Dados'!$B3921,BD_Gestão!$B:$B,0)),"erro"))</f>
        <v/>
      </c>
      <c r="P3921" s="169" t="str">
        <f t="shared" si="246"/>
        <v/>
      </c>
      <c r="Q3921" s="170" t="str">
        <f t="shared" si="247"/>
        <v/>
      </c>
      <c r="R3921" s="163" t="e">
        <f t="shared" si="244"/>
        <v>#VALUE!</v>
      </c>
      <c r="S3921" s="163" t="e">
        <f t="shared" si="245"/>
        <v>#VALUE!</v>
      </c>
      <c r="T3921" s="163" t="e">
        <f>INDEX(Controle!O:O,MATCH('Banco de Dados'!A3921,Controle!M:M,0))*E3921/100</f>
        <v>#N/A</v>
      </c>
    </row>
    <row r="3922" spans="1:20" hidden="1" x14ac:dyDescent="0.2">
      <c r="A3922" s="158">
        <f>BD_TS!A3921</f>
        <v>0</v>
      </c>
      <c r="B3922" s="158" t="str">
        <f>SUBSTITUTE(SUBSTITUTE(BD_TS!D3921," ",""),"-","/")</f>
        <v/>
      </c>
      <c r="C3922" s="158">
        <f>BD_TS!E3921</f>
        <v>0</v>
      </c>
      <c r="D3922" s="159">
        <f>BD_TS!F3921</f>
        <v>0</v>
      </c>
      <c r="E3922" s="160">
        <f>BD_TS!B3921</f>
        <v>0</v>
      </c>
      <c r="F3922" s="161">
        <f>BD_TS!C3921</f>
        <v>0</v>
      </c>
      <c r="G3922" s="187">
        <f>BD_TS!H3921</f>
        <v>0</v>
      </c>
      <c r="H3922" s="158" t="str">
        <f>IF($A3922=0,"",IFERROR(INDEX(BD_Gestão!A:A,MATCH('Banco de Dados'!$B3922,BD_Gestão!$B:$B,0)),"erro"))</f>
        <v/>
      </c>
      <c r="I3922" s="162" t="str">
        <f>IF($A3922=0,"",IFERROR(INDEX(BD_Gestão!E:E,MATCH('Banco de Dados'!$B3922,BD_Gestão!$B:$B,0)),"erro"))</f>
        <v/>
      </c>
      <c r="J3922" s="186" t="str">
        <f>IF($A3922=0,"",IFERROR(INDEX(BD_Gestão!B:B,MATCH('Banco de Dados'!$B3922,BD_Gestão!$B:$B,0)),"erro"))</f>
        <v/>
      </c>
      <c r="K3922" s="158" t="str">
        <f>IF($A3922=0,"",IFERROR(INDEX(BD_Gestão!C:C,MATCH('Banco de Dados'!$B3922,BD_Gestão!$B:$B,0)),"erro"))</f>
        <v/>
      </c>
      <c r="L3922" s="158" t="str">
        <f>IF($A3922=0,"",IFERROR(INDEX(BD_Gestão!H:H,MATCH('Banco de Dados'!$B3922,BD_Gestão!$B:$B,0)),"erro"))</f>
        <v/>
      </c>
      <c r="M3922" s="161" t="str">
        <f>IF($A3922=0,"",IFERROR(INDEX(BD_Gestão!F:F,MATCH('Banco de Dados'!$B3922,BD_Gestão!$B:$B,0)),"erro"))</f>
        <v/>
      </c>
      <c r="N3922" s="161" t="str">
        <f>IF($A3922=0,"",IFERROR(INDEX(BD_Gestão!J:J,MATCH('Banco de Dados'!$B3922,BD_Gestão!$B:$B,0)),"erro"))</f>
        <v/>
      </c>
      <c r="O3922" s="164" t="str">
        <f>IF($A3922=0,"",IFERROR(INDEX(BD_Gestão!K:K,MATCH('Banco de Dados'!$B3922,BD_Gestão!$B:$B,0)),"erro"))</f>
        <v/>
      </c>
      <c r="P3922" s="169" t="str">
        <f t="shared" si="246"/>
        <v/>
      </c>
      <c r="Q3922" s="170" t="str">
        <f t="shared" si="247"/>
        <v/>
      </c>
      <c r="R3922" s="163" t="e">
        <f t="shared" si="244"/>
        <v>#VALUE!</v>
      </c>
      <c r="S3922" s="163" t="e">
        <f t="shared" si="245"/>
        <v>#VALUE!</v>
      </c>
      <c r="T3922" s="163" t="e">
        <f>INDEX(Controle!O:O,MATCH('Banco de Dados'!A3922,Controle!M:M,0))*E3922/100</f>
        <v>#N/A</v>
      </c>
    </row>
    <row r="3923" spans="1:20" hidden="1" x14ac:dyDescent="0.2">
      <c r="A3923" s="158">
        <f>BD_TS!A3922</f>
        <v>0</v>
      </c>
      <c r="B3923" s="158" t="str">
        <f>SUBSTITUTE(SUBSTITUTE(BD_TS!D3922," ",""),"-","/")</f>
        <v/>
      </c>
      <c r="C3923" s="158">
        <f>BD_TS!E3922</f>
        <v>0</v>
      </c>
      <c r="D3923" s="159">
        <f>BD_TS!F3922</f>
        <v>0</v>
      </c>
      <c r="E3923" s="160">
        <f>BD_TS!B3922</f>
        <v>0</v>
      </c>
      <c r="F3923" s="161">
        <f>BD_TS!C3922</f>
        <v>0</v>
      </c>
      <c r="G3923" s="187">
        <f>BD_TS!H3922</f>
        <v>0</v>
      </c>
      <c r="H3923" s="158" t="str">
        <f>IF($A3923=0,"",IFERROR(INDEX(BD_Gestão!A:A,MATCH('Banco de Dados'!$B3923,BD_Gestão!$B:$B,0)),"erro"))</f>
        <v/>
      </c>
      <c r="I3923" s="162" t="str">
        <f>IF($A3923=0,"",IFERROR(INDEX(BD_Gestão!E:E,MATCH('Banco de Dados'!$B3923,BD_Gestão!$B:$B,0)),"erro"))</f>
        <v/>
      </c>
      <c r="J3923" s="186" t="str">
        <f>IF($A3923=0,"",IFERROR(INDEX(BD_Gestão!B:B,MATCH('Banco de Dados'!$B3923,BD_Gestão!$B:$B,0)),"erro"))</f>
        <v/>
      </c>
      <c r="K3923" s="158" t="str">
        <f>IF($A3923=0,"",IFERROR(INDEX(BD_Gestão!C:C,MATCH('Banco de Dados'!$B3923,BD_Gestão!$B:$B,0)),"erro"))</f>
        <v/>
      </c>
      <c r="L3923" s="158" t="str">
        <f>IF($A3923=0,"",IFERROR(INDEX(BD_Gestão!H:H,MATCH('Banco de Dados'!$B3923,BD_Gestão!$B:$B,0)),"erro"))</f>
        <v/>
      </c>
      <c r="M3923" s="161" t="str">
        <f>IF($A3923=0,"",IFERROR(INDEX(BD_Gestão!F:F,MATCH('Banco de Dados'!$B3923,BD_Gestão!$B:$B,0)),"erro"))</f>
        <v/>
      </c>
      <c r="N3923" s="161" t="str">
        <f>IF($A3923=0,"",IFERROR(INDEX(BD_Gestão!J:J,MATCH('Banco de Dados'!$B3923,BD_Gestão!$B:$B,0)),"erro"))</f>
        <v/>
      </c>
      <c r="O3923" s="164" t="str">
        <f>IF($A3923=0,"",IFERROR(INDEX(BD_Gestão!K:K,MATCH('Banco de Dados'!$B3923,BD_Gestão!$B:$B,0)),"erro"))</f>
        <v/>
      </c>
      <c r="P3923" s="169" t="str">
        <f t="shared" si="246"/>
        <v/>
      </c>
      <c r="Q3923" s="170" t="str">
        <f t="shared" si="247"/>
        <v/>
      </c>
      <c r="R3923" s="163" t="e">
        <f t="shared" si="244"/>
        <v>#VALUE!</v>
      </c>
      <c r="S3923" s="163" t="e">
        <f t="shared" si="245"/>
        <v>#VALUE!</v>
      </c>
      <c r="T3923" s="163" t="e">
        <f>INDEX(Controle!O:O,MATCH('Banco de Dados'!A3923,Controle!M:M,0))*E3923/100</f>
        <v>#N/A</v>
      </c>
    </row>
    <row r="3924" spans="1:20" hidden="1" x14ac:dyDescent="0.2">
      <c r="A3924" s="158">
        <f>BD_TS!A3923</f>
        <v>0</v>
      </c>
      <c r="B3924" s="158" t="str">
        <f>SUBSTITUTE(SUBSTITUTE(BD_TS!D3923," ",""),"-","/")</f>
        <v/>
      </c>
      <c r="C3924" s="158">
        <f>BD_TS!E3923</f>
        <v>0</v>
      </c>
      <c r="D3924" s="159">
        <f>BD_TS!F3923</f>
        <v>0</v>
      </c>
      <c r="E3924" s="160">
        <f>BD_TS!B3923</f>
        <v>0</v>
      </c>
      <c r="F3924" s="161">
        <f>BD_TS!C3923</f>
        <v>0</v>
      </c>
      <c r="G3924" s="187">
        <f>BD_TS!H3923</f>
        <v>0</v>
      </c>
      <c r="H3924" s="158" t="str">
        <f>IF($A3924=0,"",IFERROR(INDEX(BD_Gestão!A:A,MATCH('Banco de Dados'!$B3924,BD_Gestão!$B:$B,0)),"erro"))</f>
        <v/>
      </c>
      <c r="I3924" s="162" t="str">
        <f>IF($A3924=0,"",IFERROR(INDEX(BD_Gestão!E:E,MATCH('Banco de Dados'!$B3924,BD_Gestão!$B:$B,0)),"erro"))</f>
        <v/>
      </c>
      <c r="J3924" s="186" t="str">
        <f>IF($A3924=0,"",IFERROR(INDEX(BD_Gestão!B:B,MATCH('Banco de Dados'!$B3924,BD_Gestão!$B:$B,0)),"erro"))</f>
        <v/>
      </c>
      <c r="K3924" s="158" t="str">
        <f>IF($A3924=0,"",IFERROR(INDEX(BD_Gestão!C:C,MATCH('Banco de Dados'!$B3924,BD_Gestão!$B:$B,0)),"erro"))</f>
        <v/>
      </c>
      <c r="L3924" s="158" t="str">
        <f>IF($A3924=0,"",IFERROR(INDEX(BD_Gestão!H:H,MATCH('Banco de Dados'!$B3924,BD_Gestão!$B:$B,0)),"erro"))</f>
        <v/>
      </c>
      <c r="M3924" s="161" t="str">
        <f>IF($A3924=0,"",IFERROR(INDEX(BD_Gestão!F:F,MATCH('Banco de Dados'!$B3924,BD_Gestão!$B:$B,0)),"erro"))</f>
        <v/>
      </c>
      <c r="N3924" s="161" t="str">
        <f>IF($A3924=0,"",IFERROR(INDEX(BD_Gestão!J:J,MATCH('Banco de Dados'!$B3924,BD_Gestão!$B:$B,0)),"erro"))</f>
        <v/>
      </c>
      <c r="O3924" s="164" t="str">
        <f>IF($A3924=0,"",IFERROR(INDEX(BD_Gestão!K:K,MATCH('Banco de Dados'!$B3924,BD_Gestão!$B:$B,0)),"erro"))</f>
        <v/>
      </c>
      <c r="P3924" s="169" t="str">
        <f t="shared" si="246"/>
        <v/>
      </c>
      <c r="Q3924" s="170" t="str">
        <f t="shared" si="247"/>
        <v/>
      </c>
      <c r="R3924" s="163" t="e">
        <f t="shared" si="244"/>
        <v>#VALUE!</v>
      </c>
      <c r="S3924" s="163" t="e">
        <f t="shared" si="245"/>
        <v>#VALUE!</v>
      </c>
      <c r="T3924" s="163" t="e">
        <f>INDEX(Controle!O:O,MATCH('Banco de Dados'!A3924,Controle!M:M,0))*E3924/100</f>
        <v>#N/A</v>
      </c>
    </row>
    <row r="3925" spans="1:20" hidden="1" x14ac:dyDescent="0.2">
      <c r="A3925" s="158">
        <f>BD_TS!A3924</f>
        <v>0</v>
      </c>
      <c r="B3925" s="158" t="str">
        <f>SUBSTITUTE(SUBSTITUTE(BD_TS!D3924," ",""),"-","/")</f>
        <v/>
      </c>
      <c r="C3925" s="158">
        <f>BD_TS!E3924</f>
        <v>0</v>
      </c>
      <c r="D3925" s="159">
        <f>BD_TS!F3924</f>
        <v>0</v>
      </c>
      <c r="E3925" s="160">
        <f>BD_TS!B3924</f>
        <v>0</v>
      </c>
      <c r="F3925" s="161">
        <f>BD_TS!C3924</f>
        <v>0</v>
      </c>
      <c r="G3925" s="187">
        <f>BD_TS!H3924</f>
        <v>0</v>
      </c>
      <c r="H3925" s="158" t="str">
        <f>IF($A3925=0,"",IFERROR(INDEX(BD_Gestão!A:A,MATCH('Banco de Dados'!$B3925,BD_Gestão!$B:$B,0)),"erro"))</f>
        <v/>
      </c>
      <c r="I3925" s="162" t="str">
        <f>IF($A3925=0,"",IFERROR(INDEX(BD_Gestão!E:E,MATCH('Banco de Dados'!$B3925,BD_Gestão!$B:$B,0)),"erro"))</f>
        <v/>
      </c>
      <c r="J3925" s="186" t="str">
        <f>IF($A3925=0,"",IFERROR(INDEX(BD_Gestão!B:B,MATCH('Banco de Dados'!$B3925,BD_Gestão!$B:$B,0)),"erro"))</f>
        <v/>
      </c>
      <c r="K3925" s="158" t="str">
        <f>IF($A3925=0,"",IFERROR(INDEX(BD_Gestão!C:C,MATCH('Banco de Dados'!$B3925,BD_Gestão!$B:$B,0)),"erro"))</f>
        <v/>
      </c>
      <c r="L3925" s="158" t="str">
        <f>IF($A3925=0,"",IFERROR(INDEX(BD_Gestão!H:H,MATCH('Banco de Dados'!$B3925,BD_Gestão!$B:$B,0)),"erro"))</f>
        <v/>
      </c>
      <c r="M3925" s="161" t="str">
        <f>IF($A3925=0,"",IFERROR(INDEX(BD_Gestão!F:F,MATCH('Banco de Dados'!$B3925,BD_Gestão!$B:$B,0)),"erro"))</f>
        <v/>
      </c>
      <c r="N3925" s="161" t="str">
        <f>IF($A3925=0,"",IFERROR(INDEX(BD_Gestão!J:J,MATCH('Banco de Dados'!$B3925,BD_Gestão!$B:$B,0)),"erro"))</f>
        <v/>
      </c>
      <c r="O3925" s="164" t="str">
        <f>IF($A3925=0,"",IFERROR(INDEX(BD_Gestão!K:K,MATCH('Banco de Dados'!$B3925,BD_Gestão!$B:$B,0)),"erro"))</f>
        <v/>
      </c>
      <c r="P3925" s="169" t="str">
        <f t="shared" si="246"/>
        <v/>
      </c>
      <c r="Q3925" s="170" t="str">
        <f t="shared" si="247"/>
        <v/>
      </c>
      <c r="R3925" s="163" t="e">
        <f t="shared" si="244"/>
        <v>#VALUE!</v>
      </c>
      <c r="S3925" s="163" t="e">
        <f t="shared" si="245"/>
        <v>#VALUE!</v>
      </c>
      <c r="T3925" s="163" t="e">
        <f>INDEX(Controle!O:O,MATCH('Banco de Dados'!A3925,Controle!M:M,0))*E3925/100</f>
        <v>#N/A</v>
      </c>
    </row>
    <row r="3926" spans="1:20" hidden="1" x14ac:dyDescent="0.2">
      <c r="A3926" s="158">
        <f>BD_TS!A3925</f>
        <v>0</v>
      </c>
      <c r="B3926" s="158" t="str">
        <f>SUBSTITUTE(SUBSTITUTE(BD_TS!D3925," ",""),"-","/")</f>
        <v/>
      </c>
      <c r="C3926" s="158">
        <f>BD_TS!E3925</f>
        <v>0</v>
      </c>
      <c r="D3926" s="159">
        <f>BD_TS!F3925</f>
        <v>0</v>
      </c>
      <c r="E3926" s="160">
        <f>BD_TS!B3925</f>
        <v>0</v>
      </c>
      <c r="F3926" s="161">
        <f>BD_TS!C3925</f>
        <v>0</v>
      </c>
      <c r="G3926" s="187">
        <f>BD_TS!H3925</f>
        <v>0</v>
      </c>
      <c r="H3926" s="158" t="str">
        <f>IF($A3926=0,"",IFERROR(INDEX(BD_Gestão!A:A,MATCH('Banco de Dados'!$B3926,BD_Gestão!$B:$B,0)),"erro"))</f>
        <v/>
      </c>
      <c r="I3926" s="162" t="str">
        <f>IF($A3926=0,"",IFERROR(INDEX(BD_Gestão!E:E,MATCH('Banco de Dados'!$B3926,BD_Gestão!$B:$B,0)),"erro"))</f>
        <v/>
      </c>
      <c r="J3926" s="186" t="str">
        <f>IF($A3926=0,"",IFERROR(INDEX(BD_Gestão!B:B,MATCH('Banco de Dados'!$B3926,BD_Gestão!$B:$B,0)),"erro"))</f>
        <v/>
      </c>
      <c r="K3926" s="158" t="str">
        <f>IF($A3926=0,"",IFERROR(INDEX(BD_Gestão!C:C,MATCH('Banco de Dados'!$B3926,BD_Gestão!$B:$B,0)),"erro"))</f>
        <v/>
      </c>
      <c r="L3926" s="158" t="str">
        <f>IF($A3926=0,"",IFERROR(INDEX(BD_Gestão!H:H,MATCH('Banco de Dados'!$B3926,BD_Gestão!$B:$B,0)),"erro"))</f>
        <v/>
      </c>
      <c r="M3926" s="161" t="str">
        <f>IF($A3926=0,"",IFERROR(INDEX(BD_Gestão!F:F,MATCH('Banco de Dados'!$B3926,BD_Gestão!$B:$B,0)),"erro"))</f>
        <v/>
      </c>
      <c r="N3926" s="161" t="str">
        <f>IF($A3926=0,"",IFERROR(INDEX(BD_Gestão!J:J,MATCH('Banco de Dados'!$B3926,BD_Gestão!$B:$B,0)),"erro"))</f>
        <v/>
      </c>
      <c r="O3926" s="164" t="str">
        <f>IF($A3926=0,"",IFERROR(INDEX(BD_Gestão!K:K,MATCH('Banco de Dados'!$B3926,BD_Gestão!$B:$B,0)),"erro"))</f>
        <v/>
      </c>
      <c r="P3926" s="169" t="str">
        <f t="shared" si="246"/>
        <v/>
      </c>
      <c r="Q3926" s="170" t="str">
        <f t="shared" si="247"/>
        <v/>
      </c>
      <c r="R3926" s="163" t="e">
        <f t="shared" si="244"/>
        <v>#VALUE!</v>
      </c>
      <c r="S3926" s="163" t="e">
        <f t="shared" si="245"/>
        <v>#VALUE!</v>
      </c>
      <c r="T3926" s="163" t="e">
        <f>INDEX(Controle!O:O,MATCH('Banco de Dados'!A3926,Controle!M:M,0))*E3926/100</f>
        <v>#N/A</v>
      </c>
    </row>
    <row r="3927" spans="1:20" hidden="1" x14ac:dyDescent="0.2">
      <c r="A3927" s="158">
        <f>BD_TS!A3926</f>
        <v>0</v>
      </c>
      <c r="B3927" s="158" t="str">
        <f>SUBSTITUTE(SUBSTITUTE(BD_TS!D3926," ",""),"-","/")</f>
        <v/>
      </c>
      <c r="C3927" s="158">
        <f>BD_TS!E3926</f>
        <v>0</v>
      </c>
      <c r="D3927" s="159">
        <f>BD_TS!F3926</f>
        <v>0</v>
      </c>
      <c r="E3927" s="160">
        <f>BD_TS!B3926</f>
        <v>0</v>
      </c>
      <c r="F3927" s="161">
        <f>BD_TS!C3926</f>
        <v>0</v>
      </c>
      <c r="G3927" s="187">
        <f>BD_TS!H3926</f>
        <v>0</v>
      </c>
      <c r="H3927" s="158" t="str">
        <f>IF($A3927=0,"",IFERROR(INDEX(BD_Gestão!A:A,MATCH('Banco de Dados'!$B3927,BD_Gestão!$B:$B,0)),"erro"))</f>
        <v/>
      </c>
      <c r="I3927" s="162" t="str">
        <f>IF($A3927=0,"",IFERROR(INDEX(BD_Gestão!E:E,MATCH('Banco de Dados'!$B3927,BD_Gestão!$B:$B,0)),"erro"))</f>
        <v/>
      </c>
      <c r="J3927" s="186" t="str">
        <f>IF($A3927=0,"",IFERROR(INDEX(BD_Gestão!B:B,MATCH('Banco de Dados'!$B3927,BD_Gestão!$B:$B,0)),"erro"))</f>
        <v/>
      </c>
      <c r="K3927" s="158" t="str">
        <f>IF($A3927=0,"",IFERROR(INDEX(BD_Gestão!C:C,MATCH('Banco de Dados'!$B3927,BD_Gestão!$B:$B,0)),"erro"))</f>
        <v/>
      </c>
      <c r="L3927" s="158" t="str">
        <f>IF($A3927=0,"",IFERROR(INDEX(BD_Gestão!H:H,MATCH('Banco de Dados'!$B3927,BD_Gestão!$B:$B,0)),"erro"))</f>
        <v/>
      </c>
      <c r="M3927" s="161" t="str">
        <f>IF($A3927=0,"",IFERROR(INDEX(BD_Gestão!F:F,MATCH('Banco de Dados'!$B3927,BD_Gestão!$B:$B,0)),"erro"))</f>
        <v/>
      </c>
      <c r="N3927" s="161" t="str">
        <f>IF($A3927=0,"",IFERROR(INDEX(BD_Gestão!J:J,MATCH('Banco de Dados'!$B3927,BD_Gestão!$B:$B,0)),"erro"))</f>
        <v/>
      </c>
      <c r="O3927" s="164" t="str">
        <f>IF($A3927=0,"",IFERROR(INDEX(BD_Gestão!K:K,MATCH('Banco de Dados'!$B3927,BD_Gestão!$B:$B,0)),"erro"))</f>
        <v/>
      </c>
      <c r="P3927" s="169" t="str">
        <f t="shared" si="246"/>
        <v/>
      </c>
      <c r="Q3927" s="170" t="str">
        <f t="shared" si="247"/>
        <v/>
      </c>
      <c r="R3927" s="163" t="e">
        <f t="shared" si="244"/>
        <v>#VALUE!</v>
      </c>
      <c r="S3927" s="163" t="e">
        <f t="shared" si="245"/>
        <v>#VALUE!</v>
      </c>
      <c r="T3927" s="163" t="e">
        <f>INDEX(Controle!O:O,MATCH('Banco de Dados'!A3927,Controle!M:M,0))*E3927/100</f>
        <v>#N/A</v>
      </c>
    </row>
    <row r="3928" spans="1:20" hidden="1" x14ac:dyDescent="0.2">
      <c r="A3928" s="158">
        <f>BD_TS!A3927</f>
        <v>0</v>
      </c>
      <c r="B3928" s="158" t="str">
        <f>SUBSTITUTE(SUBSTITUTE(BD_TS!D3927," ",""),"-","/")</f>
        <v/>
      </c>
      <c r="C3928" s="158">
        <f>BD_TS!E3927</f>
        <v>0</v>
      </c>
      <c r="D3928" s="159">
        <f>BD_TS!F3927</f>
        <v>0</v>
      </c>
      <c r="E3928" s="160">
        <f>BD_TS!B3927</f>
        <v>0</v>
      </c>
      <c r="F3928" s="161">
        <f>BD_TS!C3927</f>
        <v>0</v>
      </c>
      <c r="G3928" s="187">
        <f>BD_TS!H3927</f>
        <v>0</v>
      </c>
      <c r="H3928" s="158" t="str">
        <f>IF($A3928=0,"",IFERROR(INDEX(BD_Gestão!A:A,MATCH('Banco de Dados'!$B3928,BD_Gestão!$B:$B,0)),"erro"))</f>
        <v/>
      </c>
      <c r="I3928" s="162" t="str">
        <f>IF($A3928=0,"",IFERROR(INDEX(BD_Gestão!E:E,MATCH('Banco de Dados'!$B3928,BD_Gestão!$B:$B,0)),"erro"))</f>
        <v/>
      </c>
      <c r="J3928" s="186" t="str">
        <f>IF($A3928=0,"",IFERROR(INDEX(BD_Gestão!B:B,MATCH('Banco de Dados'!$B3928,BD_Gestão!$B:$B,0)),"erro"))</f>
        <v/>
      </c>
      <c r="K3928" s="158" t="str">
        <f>IF($A3928=0,"",IFERROR(INDEX(BD_Gestão!C:C,MATCH('Banco de Dados'!$B3928,BD_Gestão!$B:$B,0)),"erro"))</f>
        <v/>
      </c>
      <c r="L3928" s="158" t="str">
        <f>IF($A3928=0,"",IFERROR(INDEX(BD_Gestão!H:H,MATCH('Banco de Dados'!$B3928,BD_Gestão!$B:$B,0)),"erro"))</f>
        <v/>
      </c>
      <c r="M3928" s="161" t="str">
        <f>IF($A3928=0,"",IFERROR(INDEX(BD_Gestão!F:F,MATCH('Banco de Dados'!$B3928,BD_Gestão!$B:$B,0)),"erro"))</f>
        <v/>
      </c>
      <c r="N3928" s="161" t="str">
        <f>IF($A3928=0,"",IFERROR(INDEX(BD_Gestão!J:J,MATCH('Banco de Dados'!$B3928,BD_Gestão!$B:$B,0)),"erro"))</f>
        <v/>
      </c>
      <c r="O3928" s="164" t="str">
        <f>IF($A3928=0,"",IFERROR(INDEX(BD_Gestão!K:K,MATCH('Banco de Dados'!$B3928,BD_Gestão!$B:$B,0)),"erro"))</f>
        <v/>
      </c>
      <c r="P3928" s="169" t="str">
        <f t="shared" si="246"/>
        <v/>
      </c>
      <c r="Q3928" s="170" t="str">
        <f t="shared" si="247"/>
        <v/>
      </c>
      <c r="R3928" s="163" t="e">
        <f t="shared" si="244"/>
        <v>#VALUE!</v>
      </c>
      <c r="S3928" s="163" t="e">
        <f t="shared" si="245"/>
        <v>#VALUE!</v>
      </c>
      <c r="T3928" s="163" t="e">
        <f>INDEX(Controle!O:O,MATCH('Banco de Dados'!A3928,Controle!M:M,0))*E3928/100</f>
        <v>#N/A</v>
      </c>
    </row>
    <row r="3929" spans="1:20" hidden="1" x14ac:dyDescent="0.2">
      <c r="A3929" s="158">
        <f>BD_TS!A3928</f>
        <v>0</v>
      </c>
      <c r="B3929" s="158" t="str">
        <f>SUBSTITUTE(SUBSTITUTE(BD_TS!D3928," ",""),"-","/")</f>
        <v/>
      </c>
      <c r="C3929" s="158">
        <f>BD_TS!E3928</f>
        <v>0</v>
      </c>
      <c r="D3929" s="159">
        <f>BD_TS!F3928</f>
        <v>0</v>
      </c>
      <c r="E3929" s="160">
        <f>BD_TS!B3928</f>
        <v>0</v>
      </c>
      <c r="F3929" s="161">
        <f>BD_TS!C3928</f>
        <v>0</v>
      </c>
      <c r="G3929" s="187">
        <f>BD_TS!H3928</f>
        <v>0</v>
      </c>
      <c r="H3929" s="158" t="str">
        <f>IF($A3929=0,"",IFERROR(INDEX(BD_Gestão!A:A,MATCH('Banco de Dados'!$B3929,BD_Gestão!$B:$B,0)),"erro"))</f>
        <v/>
      </c>
      <c r="I3929" s="162" t="str">
        <f>IF($A3929=0,"",IFERROR(INDEX(BD_Gestão!E:E,MATCH('Banco de Dados'!$B3929,BD_Gestão!$B:$B,0)),"erro"))</f>
        <v/>
      </c>
      <c r="J3929" s="186" t="str">
        <f>IF($A3929=0,"",IFERROR(INDEX(BD_Gestão!B:B,MATCH('Banco de Dados'!$B3929,BD_Gestão!$B:$B,0)),"erro"))</f>
        <v/>
      </c>
      <c r="K3929" s="158" t="str">
        <f>IF($A3929=0,"",IFERROR(INDEX(BD_Gestão!C:C,MATCH('Banco de Dados'!$B3929,BD_Gestão!$B:$B,0)),"erro"))</f>
        <v/>
      </c>
      <c r="L3929" s="158" t="str">
        <f>IF($A3929=0,"",IFERROR(INDEX(BD_Gestão!H:H,MATCH('Banco de Dados'!$B3929,BD_Gestão!$B:$B,0)),"erro"))</f>
        <v/>
      </c>
      <c r="M3929" s="161" t="str">
        <f>IF($A3929=0,"",IFERROR(INDEX(BD_Gestão!F:F,MATCH('Banco de Dados'!$B3929,BD_Gestão!$B:$B,0)),"erro"))</f>
        <v/>
      </c>
      <c r="N3929" s="161" t="str">
        <f>IF($A3929=0,"",IFERROR(INDEX(BD_Gestão!J:J,MATCH('Banco de Dados'!$B3929,BD_Gestão!$B:$B,0)),"erro"))</f>
        <v/>
      </c>
      <c r="O3929" s="164" t="str">
        <f>IF($A3929=0,"",IFERROR(INDEX(BD_Gestão!K:K,MATCH('Banco de Dados'!$B3929,BD_Gestão!$B:$B,0)),"erro"))</f>
        <v/>
      </c>
      <c r="P3929" s="169" t="str">
        <f t="shared" si="246"/>
        <v/>
      </c>
      <c r="Q3929" s="170" t="str">
        <f t="shared" si="247"/>
        <v/>
      </c>
      <c r="R3929" s="163" t="e">
        <f t="shared" si="244"/>
        <v>#VALUE!</v>
      </c>
      <c r="S3929" s="163" t="e">
        <f t="shared" si="245"/>
        <v>#VALUE!</v>
      </c>
      <c r="T3929" s="163" t="e">
        <f>INDEX(Controle!O:O,MATCH('Banco de Dados'!A3929,Controle!M:M,0))*E3929/100</f>
        <v>#N/A</v>
      </c>
    </row>
    <row r="3930" spans="1:20" hidden="1" x14ac:dyDescent="0.2">
      <c r="A3930" s="158">
        <f>BD_TS!A3929</f>
        <v>0</v>
      </c>
      <c r="B3930" s="158" t="str">
        <f>SUBSTITUTE(SUBSTITUTE(BD_TS!D3929," ",""),"-","/")</f>
        <v/>
      </c>
      <c r="C3930" s="158">
        <f>BD_TS!E3929</f>
        <v>0</v>
      </c>
      <c r="D3930" s="159">
        <f>BD_TS!F3929</f>
        <v>0</v>
      </c>
      <c r="E3930" s="160">
        <f>BD_TS!B3929</f>
        <v>0</v>
      </c>
      <c r="F3930" s="161">
        <f>BD_TS!C3929</f>
        <v>0</v>
      </c>
      <c r="G3930" s="187">
        <f>BD_TS!H3929</f>
        <v>0</v>
      </c>
      <c r="H3930" s="158" t="str">
        <f>IF($A3930=0,"",IFERROR(INDEX(BD_Gestão!A:A,MATCH('Banco de Dados'!$B3930,BD_Gestão!$B:$B,0)),"erro"))</f>
        <v/>
      </c>
      <c r="I3930" s="162" t="str">
        <f>IF($A3930=0,"",IFERROR(INDEX(BD_Gestão!E:E,MATCH('Banco de Dados'!$B3930,BD_Gestão!$B:$B,0)),"erro"))</f>
        <v/>
      </c>
      <c r="J3930" s="186" t="str">
        <f>IF($A3930=0,"",IFERROR(INDEX(BD_Gestão!B:B,MATCH('Banco de Dados'!$B3930,BD_Gestão!$B:$B,0)),"erro"))</f>
        <v/>
      </c>
      <c r="K3930" s="158" t="str">
        <f>IF($A3930=0,"",IFERROR(INDEX(BD_Gestão!C:C,MATCH('Banco de Dados'!$B3930,BD_Gestão!$B:$B,0)),"erro"))</f>
        <v/>
      </c>
      <c r="L3930" s="158" t="str">
        <f>IF($A3930=0,"",IFERROR(INDEX(BD_Gestão!H:H,MATCH('Banco de Dados'!$B3930,BD_Gestão!$B:$B,0)),"erro"))</f>
        <v/>
      </c>
      <c r="M3930" s="161" t="str">
        <f>IF($A3930=0,"",IFERROR(INDEX(BD_Gestão!F:F,MATCH('Banco de Dados'!$B3930,BD_Gestão!$B:$B,0)),"erro"))</f>
        <v/>
      </c>
      <c r="N3930" s="161" t="str">
        <f>IF($A3930=0,"",IFERROR(INDEX(BD_Gestão!J:J,MATCH('Banco de Dados'!$B3930,BD_Gestão!$B:$B,0)),"erro"))</f>
        <v/>
      </c>
      <c r="O3930" s="164" t="str">
        <f>IF($A3930=0,"",IFERROR(INDEX(BD_Gestão!K:K,MATCH('Banco de Dados'!$B3930,BD_Gestão!$B:$B,0)),"erro"))</f>
        <v/>
      </c>
      <c r="P3930" s="169" t="str">
        <f t="shared" si="246"/>
        <v/>
      </c>
      <c r="Q3930" s="170" t="str">
        <f t="shared" si="247"/>
        <v/>
      </c>
      <c r="R3930" s="163" t="e">
        <f t="shared" si="244"/>
        <v>#VALUE!</v>
      </c>
      <c r="S3930" s="163" t="e">
        <f t="shared" si="245"/>
        <v>#VALUE!</v>
      </c>
      <c r="T3930" s="163" t="e">
        <f>INDEX(Controle!O:O,MATCH('Banco de Dados'!A3930,Controle!M:M,0))*E3930/100</f>
        <v>#N/A</v>
      </c>
    </row>
    <row r="3931" spans="1:20" hidden="1" x14ac:dyDescent="0.2">
      <c r="A3931" s="158">
        <f>BD_TS!A3930</f>
        <v>0</v>
      </c>
      <c r="B3931" s="158" t="str">
        <f>SUBSTITUTE(SUBSTITUTE(BD_TS!D3930," ",""),"-","/")</f>
        <v/>
      </c>
      <c r="C3931" s="158">
        <f>BD_TS!E3930</f>
        <v>0</v>
      </c>
      <c r="D3931" s="159">
        <f>BD_TS!F3930</f>
        <v>0</v>
      </c>
      <c r="E3931" s="160">
        <f>BD_TS!B3930</f>
        <v>0</v>
      </c>
      <c r="F3931" s="161">
        <f>BD_TS!C3930</f>
        <v>0</v>
      </c>
      <c r="G3931" s="187">
        <f>BD_TS!H3930</f>
        <v>0</v>
      </c>
      <c r="H3931" s="158" t="str">
        <f>IF($A3931=0,"",IFERROR(INDEX(BD_Gestão!A:A,MATCH('Banco de Dados'!$B3931,BD_Gestão!$B:$B,0)),"erro"))</f>
        <v/>
      </c>
      <c r="I3931" s="162" t="str">
        <f>IF($A3931=0,"",IFERROR(INDEX(BD_Gestão!E:E,MATCH('Banco de Dados'!$B3931,BD_Gestão!$B:$B,0)),"erro"))</f>
        <v/>
      </c>
      <c r="J3931" s="186" t="str">
        <f>IF($A3931=0,"",IFERROR(INDEX(BD_Gestão!B:B,MATCH('Banco de Dados'!$B3931,BD_Gestão!$B:$B,0)),"erro"))</f>
        <v/>
      </c>
      <c r="K3931" s="158" t="str">
        <f>IF($A3931=0,"",IFERROR(INDEX(BD_Gestão!C:C,MATCH('Banco de Dados'!$B3931,BD_Gestão!$B:$B,0)),"erro"))</f>
        <v/>
      </c>
      <c r="L3931" s="158" t="str">
        <f>IF($A3931=0,"",IFERROR(INDEX(BD_Gestão!H:H,MATCH('Banco de Dados'!$B3931,BD_Gestão!$B:$B,0)),"erro"))</f>
        <v/>
      </c>
      <c r="M3931" s="161" t="str">
        <f>IF($A3931=0,"",IFERROR(INDEX(BD_Gestão!F:F,MATCH('Banco de Dados'!$B3931,BD_Gestão!$B:$B,0)),"erro"))</f>
        <v/>
      </c>
      <c r="N3931" s="161" t="str">
        <f>IF($A3931=0,"",IFERROR(INDEX(BD_Gestão!J:J,MATCH('Banco de Dados'!$B3931,BD_Gestão!$B:$B,0)),"erro"))</f>
        <v/>
      </c>
      <c r="O3931" s="164" t="str">
        <f>IF($A3931=0,"",IFERROR(INDEX(BD_Gestão!K:K,MATCH('Banco de Dados'!$B3931,BD_Gestão!$B:$B,0)),"erro"))</f>
        <v/>
      </c>
      <c r="P3931" s="169" t="str">
        <f t="shared" si="246"/>
        <v/>
      </c>
      <c r="Q3931" s="170" t="str">
        <f t="shared" si="247"/>
        <v/>
      </c>
      <c r="R3931" s="163" t="e">
        <f t="shared" si="244"/>
        <v>#VALUE!</v>
      </c>
      <c r="S3931" s="163" t="e">
        <f t="shared" si="245"/>
        <v>#VALUE!</v>
      </c>
      <c r="T3931" s="163" t="e">
        <f>INDEX(Controle!O:O,MATCH('Banco de Dados'!A3931,Controle!M:M,0))*E3931/100</f>
        <v>#N/A</v>
      </c>
    </row>
    <row r="3932" spans="1:20" hidden="1" x14ac:dyDescent="0.2">
      <c r="A3932" s="158">
        <f>BD_TS!A3931</f>
        <v>0</v>
      </c>
      <c r="B3932" s="158" t="str">
        <f>SUBSTITUTE(SUBSTITUTE(BD_TS!D3931," ",""),"-","/")</f>
        <v/>
      </c>
      <c r="C3932" s="158">
        <f>BD_TS!E3931</f>
        <v>0</v>
      </c>
      <c r="D3932" s="159">
        <f>BD_TS!F3931</f>
        <v>0</v>
      </c>
      <c r="E3932" s="160">
        <f>BD_TS!B3931</f>
        <v>0</v>
      </c>
      <c r="F3932" s="161">
        <f>BD_TS!C3931</f>
        <v>0</v>
      </c>
      <c r="G3932" s="187">
        <f>BD_TS!H3931</f>
        <v>0</v>
      </c>
      <c r="H3932" s="158" t="str">
        <f>IF($A3932=0,"",IFERROR(INDEX(BD_Gestão!A:A,MATCH('Banco de Dados'!$B3932,BD_Gestão!$B:$B,0)),"erro"))</f>
        <v/>
      </c>
      <c r="I3932" s="162" t="str">
        <f>IF($A3932=0,"",IFERROR(INDEX(BD_Gestão!E:E,MATCH('Banco de Dados'!$B3932,BD_Gestão!$B:$B,0)),"erro"))</f>
        <v/>
      </c>
      <c r="J3932" s="186" t="str">
        <f>IF($A3932=0,"",IFERROR(INDEX(BD_Gestão!B:B,MATCH('Banco de Dados'!$B3932,BD_Gestão!$B:$B,0)),"erro"))</f>
        <v/>
      </c>
      <c r="K3932" s="158" t="str">
        <f>IF($A3932=0,"",IFERROR(INDEX(BD_Gestão!C:C,MATCH('Banco de Dados'!$B3932,BD_Gestão!$B:$B,0)),"erro"))</f>
        <v/>
      </c>
      <c r="L3932" s="158" t="str">
        <f>IF($A3932=0,"",IFERROR(INDEX(BD_Gestão!H:H,MATCH('Banco de Dados'!$B3932,BD_Gestão!$B:$B,0)),"erro"))</f>
        <v/>
      </c>
      <c r="M3932" s="161" t="str">
        <f>IF($A3932=0,"",IFERROR(INDEX(BD_Gestão!F:F,MATCH('Banco de Dados'!$B3932,BD_Gestão!$B:$B,0)),"erro"))</f>
        <v/>
      </c>
      <c r="N3932" s="161" t="str">
        <f>IF($A3932=0,"",IFERROR(INDEX(BD_Gestão!J:J,MATCH('Banco de Dados'!$B3932,BD_Gestão!$B:$B,0)),"erro"))</f>
        <v/>
      </c>
      <c r="O3932" s="164" t="str">
        <f>IF($A3932=0,"",IFERROR(INDEX(BD_Gestão!K:K,MATCH('Banco de Dados'!$B3932,BD_Gestão!$B:$B,0)),"erro"))</f>
        <v/>
      </c>
      <c r="P3932" s="169" t="str">
        <f t="shared" si="246"/>
        <v/>
      </c>
      <c r="Q3932" s="170" t="str">
        <f t="shared" si="247"/>
        <v/>
      </c>
      <c r="R3932" s="163" t="e">
        <f t="shared" si="244"/>
        <v>#VALUE!</v>
      </c>
      <c r="S3932" s="163" t="e">
        <f t="shared" si="245"/>
        <v>#VALUE!</v>
      </c>
      <c r="T3932" s="163" t="e">
        <f>INDEX(Controle!O:O,MATCH('Banco de Dados'!A3932,Controle!M:M,0))*E3932/100</f>
        <v>#N/A</v>
      </c>
    </row>
    <row r="3933" spans="1:20" hidden="1" x14ac:dyDescent="0.2">
      <c r="A3933" s="158">
        <f>BD_TS!A3932</f>
        <v>0</v>
      </c>
      <c r="B3933" s="158" t="str">
        <f>SUBSTITUTE(SUBSTITUTE(BD_TS!D3932," ",""),"-","/")</f>
        <v/>
      </c>
      <c r="C3933" s="158">
        <f>BD_TS!E3932</f>
        <v>0</v>
      </c>
      <c r="D3933" s="159">
        <f>BD_TS!F3932</f>
        <v>0</v>
      </c>
      <c r="E3933" s="160">
        <f>BD_TS!B3932</f>
        <v>0</v>
      </c>
      <c r="F3933" s="161">
        <f>BD_TS!C3932</f>
        <v>0</v>
      </c>
      <c r="G3933" s="187">
        <f>BD_TS!H3932</f>
        <v>0</v>
      </c>
      <c r="H3933" s="158" t="str">
        <f>IF($A3933=0,"",IFERROR(INDEX(BD_Gestão!A:A,MATCH('Banco de Dados'!$B3933,BD_Gestão!$B:$B,0)),"erro"))</f>
        <v/>
      </c>
      <c r="I3933" s="162" t="str">
        <f>IF($A3933=0,"",IFERROR(INDEX(BD_Gestão!E:E,MATCH('Banco de Dados'!$B3933,BD_Gestão!$B:$B,0)),"erro"))</f>
        <v/>
      </c>
      <c r="J3933" s="186" t="str">
        <f>IF($A3933=0,"",IFERROR(INDEX(BD_Gestão!B:B,MATCH('Banco de Dados'!$B3933,BD_Gestão!$B:$B,0)),"erro"))</f>
        <v/>
      </c>
      <c r="K3933" s="158" t="str">
        <f>IF($A3933=0,"",IFERROR(INDEX(BD_Gestão!C:C,MATCH('Banco de Dados'!$B3933,BD_Gestão!$B:$B,0)),"erro"))</f>
        <v/>
      </c>
      <c r="L3933" s="158" t="str">
        <f>IF($A3933=0,"",IFERROR(INDEX(BD_Gestão!H:H,MATCH('Banco de Dados'!$B3933,BD_Gestão!$B:$B,0)),"erro"))</f>
        <v/>
      </c>
      <c r="M3933" s="161" t="str">
        <f>IF($A3933=0,"",IFERROR(INDEX(BD_Gestão!F:F,MATCH('Banco de Dados'!$B3933,BD_Gestão!$B:$B,0)),"erro"))</f>
        <v/>
      </c>
      <c r="N3933" s="161" t="str">
        <f>IF($A3933=0,"",IFERROR(INDEX(BD_Gestão!J:J,MATCH('Banco de Dados'!$B3933,BD_Gestão!$B:$B,0)),"erro"))</f>
        <v/>
      </c>
      <c r="O3933" s="164" t="str">
        <f>IF($A3933=0,"",IFERROR(INDEX(BD_Gestão!K:K,MATCH('Banco de Dados'!$B3933,BD_Gestão!$B:$B,0)),"erro"))</f>
        <v/>
      </c>
      <c r="P3933" s="169" t="str">
        <f t="shared" si="246"/>
        <v/>
      </c>
      <c r="Q3933" s="170" t="str">
        <f t="shared" si="247"/>
        <v/>
      </c>
      <c r="R3933" s="163" t="e">
        <f t="shared" si="244"/>
        <v>#VALUE!</v>
      </c>
      <c r="S3933" s="163" t="e">
        <f t="shared" si="245"/>
        <v>#VALUE!</v>
      </c>
      <c r="T3933" s="163" t="e">
        <f>INDEX(Controle!O:O,MATCH('Banco de Dados'!A3933,Controle!M:M,0))*E3933/100</f>
        <v>#N/A</v>
      </c>
    </row>
    <row r="3934" spans="1:20" hidden="1" x14ac:dyDescent="0.2">
      <c r="A3934" s="158">
        <f>BD_TS!A3933</f>
        <v>0</v>
      </c>
      <c r="B3934" s="158" t="str">
        <f>SUBSTITUTE(SUBSTITUTE(BD_TS!D3933," ",""),"-","/")</f>
        <v/>
      </c>
      <c r="C3934" s="158">
        <f>BD_TS!E3933</f>
        <v>0</v>
      </c>
      <c r="D3934" s="159">
        <f>BD_TS!F3933</f>
        <v>0</v>
      </c>
      <c r="E3934" s="160">
        <f>BD_TS!B3933</f>
        <v>0</v>
      </c>
      <c r="F3934" s="161">
        <f>BD_TS!C3933</f>
        <v>0</v>
      </c>
      <c r="G3934" s="187">
        <f>BD_TS!H3933</f>
        <v>0</v>
      </c>
      <c r="H3934" s="158" t="str">
        <f>IF($A3934=0,"",IFERROR(INDEX(BD_Gestão!A:A,MATCH('Banco de Dados'!$B3934,BD_Gestão!$B:$B,0)),"erro"))</f>
        <v/>
      </c>
      <c r="I3934" s="162" t="str">
        <f>IF($A3934=0,"",IFERROR(INDEX(BD_Gestão!E:E,MATCH('Banco de Dados'!$B3934,BD_Gestão!$B:$B,0)),"erro"))</f>
        <v/>
      </c>
      <c r="J3934" s="186" t="str">
        <f>IF($A3934=0,"",IFERROR(INDEX(BD_Gestão!B:B,MATCH('Banco de Dados'!$B3934,BD_Gestão!$B:$B,0)),"erro"))</f>
        <v/>
      </c>
      <c r="K3934" s="158" t="str">
        <f>IF($A3934=0,"",IFERROR(INDEX(BD_Gestão!C:C,MATCH('Banco de Dados'!$B3934,BD_Gestão!$B:$B,0)),"erro"))</f>
        <v/>
      </c>
      <c r="L3934" s="158" t="str">
        <f>IF($A3934=0,"",IFERROR(INDEX(BD_Gestão!H:H,MATCH('Banco de Dados'!$B3934,BD_Gestão!$B:$B,0)),"erro"))</f>
        <v/>
      </c>
      <c r="M3934" s="161" t="str">
        <f>IF($A3934=0,"",IFERROR(INDEX(BD_Gestão!F:F,MATCH('Banco de Dados'!$B3934,BD_Gestão!$B:$B,0)),"erro"))</f>
        <v/>
      </c>
      <c r="N3934" s="161" t="str">
        <f>IF($A3934=0,"",IFERROR(INDEX(BD_Gestão!J:J,MATCH('Banco de Dados'!$B3934,BD_Gestão!$B:$B,0)),"erro"))</f>
        <v/>
      </c>
      <c r="O3934" s="164" t="str">
        <f>IF($A3934=0,"",IFERROR(INDEX(BD_Gestão!K:K,MATCH('Banco de Dados'!$B3934,BD_Gestão!$B:$B,0)),"erro"))</f>
        <v/>
      </c>
      <c r="P3934" s="169" t="str">
        <f t="shared" si="246"/>
        <v/>
      </c>
      <c r="Q3934" s="170" t="str">
        <f t="shared" si="247"/>
        <v/>
      </c>
      <c r="R3934" s="163" t="e">
        <f t="shared" si="244"/>
        <v>#VALUE!</v>
      </c>
      <c r="S3934" s="163" t="e">
        <f t="shared" si="245"/>
        <v>#VALUE!</v>
      </c>
      <c r="T3934" s="163" t="e">
        <f>INDEX(Controle!O:O,MATCH('Banco de Dados'!A3934,Controle!M:M,0))*E3934/100</f>
        <v>#N/A</v>
      </c>
    </row>
    <row r="3935" spans="1:20" hidden="1" x14ac:dyDescent="0.2">
      <c r="A3935" s="158">
        <f>BD_TS!A3934</f>
        <v>0</v>
      </c>
      <c r="B3935" s="158" t="str">
        <f>SUBSTITUTE(SUBSTITUTE(BD_TS!D3934," ",""),"-","/")</f>
        <v/>
      </c>
      <c r="C3935" s="158">
        <f>BD_TS!E3934</f>
        <v>0</v>
      </c>
      <c r="D3935" s="159">
        <f>BD_TS!F3934</f>
        <v>0</v>
      </c>
      <c r="E3935" s="160">
        <f>BD_TS!B3934</f>
        <v>0</v>
      </c>
      <c r="F3935" s="161">
        <f>BD_TS!C3934</f>
        <v>0</v>
      </c>
      <c r="G3935" s="187">
        <f>BD_TS!H3934</f>
        <v>0</v>
      </c>
      <c r="H3935" s="158" t="str">
        <f>IF($A3935=0,"",IFERROR(INDEX(BD_Gestão!A:A,MATCH('Banco de Dados'!$B3935,BD_Gestão!$B:$B,0)),"erro"))</f>
        <v/>
      </c>
      <c r="I3935" s="162" t="str">
        <f>IF($A3935=0,"",IFERROR(INDEX(BD_Gestão!E:E,MATCH('Banco de Dados'!$B3935,BD_Gestão!$B:$B,0)),"erro"))</f>
        <v/>
      </c>
      <c r="J3935" s="186" t="str">
        <f>IF($A3935=0,"",IFERROR(INDEX(BD_Gestão!B:B,MATCH('Banco de Dados'!$B3935,BD_Gestão!$B:$B,0)),"erro"))</f>
        <v/>
      </c>
      <c r="K3935" s="158" t="str">
        <f>IF($A3935=0,"",IFERROR(INDEX(BD_Gestão!C:C,MATCH('Banco de Dados'!$B3935,BD_Gestão!$B:$B,0)),"erro"))</f>
        <v/>
      </c>
      <c r="L3935" s="158" t="str">
        <f>IF($A3935=0,"",IFERROR(INDEX(BD_Gestão!H:H,MATCH('Banco de Dados'!$B3935,BD_Gestão!$B:$B,0)),"erro"))</f>
        <v/>
      </c>
      <c r="M3935" s="161" t="str">
        <f>IF($A3935=0,"",IFERROR(INDEX(BD_Gestão!F:F,MATCH('Banco de Dados'!$B3935,BD_Gestão!$B:$B,0)),"erro"))</f>
        <v/>
      </c>
      <c r="N3935" s="161" t="str">
        <f>IF($A3935=0,"",IFERROR(INDEX(BD_Gestão!J:J,MATCH('Banco de Dados'!$B3935,BD_Gestão!$B:$B,0)),"erro"))</f>
        <v/>
      </c>
      <c r="O3935" s="164" t="str">
        <f>IF($A3935=0,"",IFERROR(INDEX(BD_Gestão!K:K,MATCH('Banco de Dados'!$B3935,BD_Gestão!$B:$B,0)),"erro"))</f>
        <v/>
      </c>
      <c r="P3935" s="169" t="str">
        <f t="shared" si="246"/>
        <v/>
      </c>
      <c r="Q3935" s="170" t="str">
        <f t="shared" si="247"/>
        <v/>
      </c>
      <c r="R3935" s="163" t="e">
        <f t="shared" si="244"/>
        <v>#VALUE!</v>
      </c>
      <c r="S3935" s="163" t="e">
        <f t="shared" si="245"/>
        <v>#VALUE!</v>
      </c>
      <c r="T3935" s="163" t="e">
        <f>INDEX(Controle!O:O,MATCH('Banco de Dados'!A3935,Controle!M:M,0))*E3935/100</f>
        <v>#N/A</v>
      </c>
    </row>
    <row r="3936" spans="1:20" hidden="1" x14ac:dyDescent="0.2">
      <c r="A3936" s="158">
        <f>BD_TS!A3935</f>
        <v>0</v>
      </c>
      <c r="B3936" s="158" t="str">
        <f>SUBSTITUTE(SUBSTITUTE(BD_TS!D3935," ",""),"-","/")</f>
        <v/>
      </c>
      <c r="C3936" s="158">
        <f>BD_TS!E3935</f>
        <v>0</v>
      </c>
      <c r="D3936" s="159">
        <f>BD_TS!F3935</f>
        <v>0</v>
      </c>
      <c r="E3936" s="160">
        <f>BD_TS!B3935</f>
        <v>0</v>
      </c>
      <c r="F3936" s="161">
        <f>BD_TS!C3935</f>
        <v>0</v>
      </c>
      <c r="G3936" s="187">
        <f>BD_TS!H3935</f>
        <v>0</v>
      </c>
      <c r="H3936" s="158" t="str">
        <f>IF($A3936=0,"",IFERROR(INDEX(BD_Gestão!A:A,MATCH('Banco de Dados'!$B3936,BD_Gestão!$B:$B,0)),"erro"))</f>
        <v/>
      </c>
      <c r="I3936" s="162" t="str">
        <f>IF($A3936=0,"",IFERROR(INDEX(BD_Gestão!E:E,MATCH('Banco de Dados'!$B3936,BD_Gestão!$B:$B,0)),"erro"))</f>
        <v/>
      </c>
      <c r="J3936" s="186" t="str">
        <f>IF($A3936=0,"",IFERROR(INDEX(BD_Gestão!B:B,MATCH('Banco de Dados'!$B3936,BD_Gestão!$B:$B,0)),"erro"))</f>
        <v/>
      </c>
      <c r="K3936" s="158" t="str">
        <f>IF($A3936=0,"",IFERROR(INDEX(BD_Gestão!C:C,MATCH('Banco de Dados'!$B3936,BD_Gestão!$B:$B,0)),"erro"))</f>
        <v/>
      </c>
      <c r="L3936" s="158" t="str">
        <f>IF($A3936=0,"",IFERROR(INDEX(BD_Gestão!H:H,MATCH('Banco de Dados'!$B3936,BD_Gestão!$B:$B,0)),"erro"))</f>
        <v/>
      </c>
      <c r="M3936" s="161" t="str">
        <f>IF($A3936=0,"",IFERROR(INDEX(BD_Gestão!F:F,MATCH('Banco de Dados'!$B3936,BD_Gestão!$B:$B,0)),"erro"))</f>
        <v/>
      </c>
      <c r="N3936" s="161" t="str">
        <f>IF($A3936=0,"",IFERROR(INDEX(BD_Gestão!J:J,MATCH('Banco de Dados'!$B3936,BD_Gestão!$B:$B,0)),"erro"))</f>
        <v/>
      </c>
      <c r="O3936" s="164" t="str">
        <f>IF($A3936=0,"",IFERROR(INDEX(BD_Gestão!K:K,MATCH('Banco de Dados'!$B3936,BD_Gestão!$B:$B,0)),"erro"))</f>
        <v/>
      </c>
      <c r="P3936" s="169" t="str">
        <f t="shared" si="246"/>
        <v/>
      </c>
      <c r="Q3936" s="170" t="str">
        <f t="shared" si="247"/>
        <v/>
      </c>
      <c r="R3936" s="163" t="e">
        <f t="shared" si="244"/>
        <v>#VALUE!</v>
      </c>
      <c r="S3936" s="163" t="e">
        <f t="shared" si="245"/>
        <v>#VALUE!</v>
      </c>
      <c r="T3936" s="163" t="e">
        <f>INDEX(Controle!O:O,MATCH('Banco de Dados'!A3936,Controle!M:M,0))*E3936/100</f>
        <v>#N/A</v>
      </c>
    </row>
    <row r="3937" spans="1:20" hidden="1" x14ac:dyDescent="0.2">
      <c r="A3937" s="158">
        <f>BD_TS!A3936</f>
        <v>0</v>
      </c>
      <c r="B3937" s="158" t="str">
        <f>SUBSTITUTE(SUBSTITUTE(BD_TS!D3936," ",""),"-","/")</f>
        <v/>
      </c>
      <c r="C3937" s="158">
        <f>BD_TS!E3936</f>
        <v>0</v>
      </c>
      <c r="D3937" s="159">
        <f>BD_TS!F3936</f>
        <v>0</v>
      </c>
      <c r="E3937" s="160">
        <f>BD_TS!B3936</f>
        <v>0</v>
      </c>
      <c r="F3937" s="161">
        <f>BD_TS!C3936</f>
        <v>0</v>
      </c>
      <c r="G3937" s="187">
        <f>BD_TS!H3936</f>
        <v>0</v>
      </c>
      <c r="H3937" s="158" t="str">
        <f>IF($A3937=0,"",IFERROR(INDEX(BD_Gestão!A:A,MATCH('Banco de Dados'!$B3937,BD_Gestão!$B:$B,0)),"erro"))</f>
        <v/>
      </c>
      <c r="I3937" s="162" t="str">
        <f>IF($A3937=0,"",IFERROR(INDEX(BD_Gestão!E:E,MATCH('Banco de Dados'!$B3937,BD_Gestão!$B:$B,0)),"erro"))</f>
        <v/>
      </c>
      <c r="J3937" s="186" t="str">
        <f>IF($A3937=0,"",IFERROR(INDEX(BD_Gestão!B:B,MATCH('Banco de Dados'!$B3937,BD_Gestão!$B:$B,0)),"erro"))</f>
        <v/>
      </c>
      <c r="K3937" s="158" t="str">
        <f>IF($A3937=0,"",IFERROR(INDEX(BD_Gestão!C:C,MATCH('Banco de Dados'!$B3937,BD_Gestão!$B:$B,0)),"erro"))</f>
        <v/>
      </c>
      <c r="L3937" s="158" t="str">
        <f>IF($A3937=0,"",IFERROR(INDEX(BD_Gestão!H:H,MATCH('Banco de Dados'!$B3937,BD_Gestão!$B:$B,0)),"erro"))</f>
        <v/>
      </c>
      <c r="M3937" s="161" t="str">
        <f>IF($A3937=0,"",IFERROR(INDEX(BD_Gestão!F:F,MATCH('Banco de Dados'!$B3937,BD_Gestão!$B:$B,0)),"erro"))</f>
        <v/>
      </c>
      <c r="N3937" s="161" t="str">
        <f>IF($A3937=0,"",IFERROR(INDEX(BD_Gestão!J:J,MATCH('Banco de Dados'!$B3937,BD_Gestão!$B:$B,0)),"erro"))</f>
        <v/>
      </c>
      <c r="O3937" s="164" t="str">
        <f>IF($A3937=0,"",IFERROR(INDEX(BD_Gestão!K:K,MATCH('Banco de Dados'!$B3937,BD_Gestão!$B:$B,0)),"erro"))</f>
        <v/>
      </c>
      <c r="P3937" s="169" t="str">
        <f t="shared" si="246"/>
        <v/>
      </c>
      <c r="Q3937" s="170" t="str">
        <f t="shared" si="247"/>
        <v/>
      </c>
      <c r="R3937" s="163" t="e">
        <f t="shared" si="244"/>
        <v>#VALUE!</v>
      </c>
      <c r="S3937" s="163" t="e">
        <f t="shared" si="245"/>
        <v>#VALUE!</v>
      </c>
      <c r="T3937" s="163" t="e">
        <f>INDEX(Controle!O:O,MATCH('Banco de Dados'!A3937,Controle!M:M,0))*E3937/100</f>
        <v>#N/A</v>
      </c>
    </row>
    <row r="3938" spans="1:20" hidden="1" x14ac:dyDescent="0.2">
      <c r="A3938" s="158">
        <f>BD_TS!A3937</f>
        <v>0</v>
      </c>
      <c r="B3938" s="158" t="str">
        <f>SUBSTITUTE(SUBSTITUTE(BD_TS!D3937," ",""),"-","/")</f>
        <v/>
      </c>
      <c r="C3938" s="158">
        <f>BD_TS!E3937</f>
        <v>0</v>
      </c>
      <c r="D3938" s="159">
        <f>BD_TS!F3937</f>
        <v>0</v>
      </c>
      <c r="E3938" s="160">
        <f>BD_TS!B3937</f>
        <v>0</v>
      </c>
      <c r="F3938" s="161">
        <f>BD_TS!C3937</f>
        <v>0</v>
      </c>
      <c r="G3938" s="187">
        <f>BD_TS!H3937</f>
        <v>0</v>
      </c>
      <c r="H3938" s="158" t="str">
        <f>IF($A3938=0,"",IFERROR(INDEX(BD_Gestão!A:A,MATCH('Banco de Dados'!$B3938,BD_Gestão!$B:$B,0)),"erro"))</f>
        <v/>
      </c>
      <c r="I3938" s="162" t="str">
        <f>IF($A3938=0,"",IFERROR(INDEX(BD_Gestão!E:E,MATCH('Banco de Dados'!$B3938,BD_Gestão!$B:$B,0)),"erro"))</f>
        <v/>
      </c>
      <c r="J3938" s="186" t="str">
        <f>IF($A3938=0,"",IFERROR(INDEX(BD_Gestão!B:B,MATCH('Banco de Dados'!$B3938,BD_Gestão!$B:$B,0)),"erro"))</f>
        <v/>
      </c>
      <c r="K3938" s="158" t="str">
        <f>IF($A3938=0,"",IFERROR(INDEX(BD_Gestão!C:C,MATCH('Banco de Dados'!$B3938,BD_Gestão!$B:$B,0)),"erro"))</f>
        <v/>
      </c>
      <c r="L3938" s="158" t="str">
        <f>IF($A3938=0,"",IFERROR(INDEX(BD_Gestão!H:H,MATCH('Banco de Dados'!$B3938,BD_Gestão!$B:$B,0)),"erro"))</f>
        <v/>
      </c>
      <c r="M3938" s="161" t="str">
        <f>IF($A3938=0,"",IFERROR(INDEX(BD_Gestão!F:F,MATCH('Banco de Dados'!$B3938,BD_Gestão!$B:$B,0)),"erro"))</f>
        <v/>
      </c>
      <c r="N3938" s="161" t="str">
        <f>IF($A3938=0,"",IFERROR(INDEX(BD_Gestão!J:J,MATCH('Banco de Dados'!$B3938,BD_Gestão!$B:$B,0)),"erro"))</f>
        <v/>
      </c>
      <c r="O3938" s="164" t="str">
        <f>IF($A3938=0,"",IFERROR(INDEX(BD_Gestão!K:K,MATCH('Banco de Dados'!$B3938,BD_Gestão!$B:$B,0)),"erro"))</f>
        <v/>
      </c>
      <c r="P3938" s="169" t="str">
        <f t="shared" si="246"/>
        <v/>
      </c>
      <c r="Q3938" s="170" t="str">
        <f t="shared" si="247"/>
        <v/>
      </c>
      <c r="R3938" s="163" t="e">
        <f t="shared" si="244"/>
        <v>#VALUE!</v>
      </c>
      <c r="S3938" s="163" t="e">
        <f t="shared" si="245"/>
        <v>#VALUE!</v>
      </c>
      <c r="T3938" s="163" t="e">
        <f>INDEX(Controle!O:O,MATCH('Banco de Dados'!A3938,Controle!M:M,0))*E3938/100</f>
        <v>#N/A</v>
      </c>
    </row>
    <row r="3939" spans="1:20" hidden="1" x14ac:dyDescent="0.2">
      <c r="A3939" s="158">
        <f>BD_TS!A3938</f>
        <v>0</v>
      </c>
      <c r="B3939" s="158" t="str">
        <f>SUBSTITUTE(SUBSTITUTE(BD_TS!D3938," ",""),"-","/")</f>
        <v/>
      </c>
      <c r="C3939" s="158">
        <f>BD_TS!E3938</f>
        <v>0</v>
      </c>
      <c r="D3939" s="159">
        <f>BD_TS!F3938</f>
        <v>0</v>
      </c>
      <c r="E3939" s="160">
        <f>BD_TS!B3938</f>
        <v>0</v>
      </c>
      <c r="F3939" s="161">
        <f>BD_TS!C3938</f>
        <v>0</v>
      </c>
      <c r="G3939" s="187">
        <f>BD_TS!H3938</f>
        <v>0</v>
      </c>
      <c r="H3939" s="158" t="str">
        <f>IF($A3939=0,"",IFERROR(INDEX(BD_Gestão!A:A,MATCH('Banco de Dados'!$B3939,BD_Gestão!$B:$B,0)),"erro"))</f>
        <v/>
      </c>
      <c r="I3939" s="162" t="str">
        <f>IF($A3939=0,"",IFERROR(INDEX(BD_Gestão!E:E,MATCH('Banco de Dados'!$B3939,BD_Gestão!$B:$B,0)),"erro"))</f>
        <v/>
      </c>
      <c r="J3939" s="186" t="str">
        <f>IF($A3939=0,"",IFERROR(INDEX(BD_Gestão!B:B,MATCH('Banco de Dados'!$B3939,BD_Gestão!$B:$B,0)),"erro"))</f>
        <v/>
      </c>
      <c r="K3939" s="158" t="str">
        <f>IF($A3939=0,"",IFERROR(INDEX(BD_Gestão!C:C,MATCH('Banco de Dados'!$B3939,BD_Gestão!$B:$B,0)),"erro"))</f>
        <v/>
      </c>
      <c r="L3939" s="158" t="str">
        <f>IF($A3939=0,"",IFERROR(INDEX(BD_Gestão!H:H,MATCH('Banco de Dados'!$B3939,BD_Gestão!$B:$B,0)),"erro"))</f>
        <v/>
      </c>
      <c r="M3939" s="161" t="str">
        <f>IF($A3939=0,"",IFERROR(INDEX(BD_Gestão!F:F,MATCH('Banco de Dados'!$B3939,BD_Gestão!$B:$B,0)),"erro"))</f>
        <v/>
      </c>
      <c r="N3939" s="161" t="str">
        <f>IF($A3939=0,"",IFERROR(INDEX(BD_Gestão!J:J,MATCH('Banco de Dados'!$B3939,BD_Gestão!$B:$B,0)),"erro"))</f>
        <v/>
      </c>
      <c r="O3939" s="164" t="str">
        <f>IF($A3939=0,"",IFERROR(INDEX(BD_Gestão!K:K,MATCH('Banco de Dados'!$B3939,BD_Gestão!$B:$B,0)),"erro"))</f>
        <v/>
      </c>
      <c r="P3939" s="169" t="str">
        <f t="shared" si="246"/>
        <v/>
      </c>
      <c r="Q3939" s="170" t="str">
        <f t="shared" si="247"/>
        <v/>
      </c>
      <c r="R3939" s="163" t="e">
        <f t="shared" si="244"/>
        <v>#VALUE!</v>
      </c>
      <c r="S3939" s="163" t="e">
        <f t="shared" si="245"/>
        <v>#VALUE!</v>
      </c>
      <c r="T3939" s="163" t="e">
        <f>INDEX(Controle!O:O,MATCH('Banco de Dados'!A3939,Controle!M:M,0))*E3939/100</f>
        <v>#N/A</v>
      </c>
    </row>
    <row r="3940" spans="1:20" hidden="1" x14ac:dyDescent="0.2">
      <c r="A3940" s="158">
        <f>BD_TS!A3939</f>
        <v>0</v>
      </c>
      <c r="B3940" s="158" t="str">
        <f>SUBSTITUTE(SUBSTITUTE(BD_TS!D3939," ",""),"-","/")</f>
        <v/>
      </c>
      <c r="C3940" s="158">
        <f>BD_TS!E3939</f>
        <v>0</v>
      </c>
      <c r="D3940" s="159">
        <f>BD_TS!F3939</f>
        <v>0</v>
      </c>
      <c r="E3940" s="160">
        <f>BD_TS!B3939</f>
        <v>0</v>
      </c>
      <c r="F3940" s="161">
        <f>BD_TS!C3939</f>
        <v>0</v>
      </c>
      <c r="G3940" s="187">
        <f>BD_TS!H3939</f>
        <v>0</v>
      </c>
      <c r="H3940" s="158" t="str">
        <f>IF($A3940=0,"",IFERROR(INDEX(BD_Gestão!A:A,MATCH('Banco de Dados'!$B3940,BD_Gestão!$B:$B,0)),"erro"))</f>
        <v/>
      </c>
      <c r="I3940" s="162" t="str">
        <f>IF($A3940=0,"",IFERROR(INDEX(BD_Gestão!E:E,MATCH('Banco de Dados'!$B3940,BD_Gestão!$B:$B,0)),"erro"))</f>
        <v/>
      </c>
      <c r="J3940" s="186" t="str">
        <f>IF($A3940=0,"",IFERROR(INDEX(BD_Gestão!B:B,MATCH('Banco de Dados'!$B3940,BD_Gestão!$B:$B,0)),"erro"))</f>
        <v/>
      </c>
      <c r="K3940" s="158" t="str">
        <f>IF($A3940=0,"",IFERROR(INDEX(BD_Gestão!C:C,MATCH('Banco de Dados'!$B3940,BD_Gestão!$B:$B,0)),"erro"))</f>
        <v/>
      </c>
      <c r="L3940" s="158" t="str">
        <f>IF($A3940=0,"",IFERROR(INDEX(BD_Gestão!H:H,MATCH('Banco de Dados'!$B3940,BD_Gestão!$B:$B,0)),"erro"))</f>
        <v/>
      </c>
      <c r="M3940" s="161" t="str">
        <f>IF($A3940=0,"",IFERROR(INDEX(BD_Gestão!F:F,MATCH('Banco de Dados'!$B3940,BD_Gestão!$B:$B,0)),"erro"))</f>
        <v/>
      </c>
      <c r="N3940" s="161" t="str">
        <f>IF($A3940=0,"",IFERROR(INDEX(BD_Gestão!J:J,MATCH('Banco de Dados'!$B3940,BD_Gestão!$B:$B,0)),"erro"))</f>
        <v/>
      </c>
      <c r="O3940" s="164" t="str">
        <f>IF($A3940=0,"",IFERROR(INDEX(BD_Gestão!K:K,MATCH('Banco de Dados'!$B3940,BD_Gestão!$B:$B,0)),"erro"))</f>
        <v/>
      </c>
      <c r="P3940" s="169" t="str">
        <f t="shared" si="246"/>
        <v/>
      </c>
      <c r="Q3940" s="170" t="str">
        <f t="shared" si="247"/>
        <v/>
      </c>
      <c r="R3940" s="163" t="e">
        <f t="shared" si="244"/>
        <v>#VALUE!</v>
      </c>
      <c r="S3940" s="163" t="e">
        <f t="shared" si="245"/>
        <v>#VALUE!</v>
      </c>
      <c r="T3940" s="163" t="e">
        <f>INDEX(Controle!O:O,MATCH('Banco de Dados'!A3940,Controle!M:M,0))*E3940/100</f>
        <v>#N/A</v>
      </c>
    </row>
    <row r="3941" spans="1:20" hidden="1" x14ac:dyDescent="0.2">
      <c r="A3941" s="158">
        <f>BD_TS!A3940</f>
        <v>0</v>
      </c>
      <c r="B3941" s="158" t="str">
        <f>SUBSTITUTE(SUBSTITUTE(BD_TS!D3940," ",""),"-","/")</f>
        <v/>
      </c>
      <c r="C3941" s="158">
        <f>BD_TS!E3940</f>
        <v>0</v>
      </c>
      <c r="D3941" s="159">
        <f>BD_TS!F3940</f>
        <v>0</v>
      </c>
      <c r="E3941" s="160">
        <f>BD_TS!B3940</f>
        <v>0</v>
      </c>
      <c r="F3941" s="161">
        <f>BD_TS!C3940</f>
        <v>0</v>
      </c>
      <c r="G3941" s="187">
        <f>BD_TS!H3940</f>
        <v>0</v>
      </c>
      <c r="H3941" s="158" t="str">
        <f>IF($A3941=0,"",IFERROR(INDEX(BD_Gestão!A:A,MATCH('Banco de Dados'!$B3941,BD_Gestão!$B:$B,0)),"erro"))</f>
        <v/>
      </c>
      <c r="I3941" s="162" t="str">
        <f>IF($A3941=0,"",IFERROR(INDEX(BD_Gestão!E:E,MATCH('Banco de Dados'!$B3941,BD_Gestão!$B:$B,0)),"erro"))</f>
        <v/>
      </c>
      <c r="J3941" s="186" t="str">
        <f>IF($A3941=0,"",IFERROR(INDEX(BD_Gestão!B:B,MATCH('Banco de Dados'!$B3941,BD_Gestão!$B:$B,0)),"erro"))</f>
        <v/>
      </c>
      <c r="K3941" s="158" t="str">
        <f>IF($A3941=0,"",IFERROR(INDEX(BD_Gestão!C:C,MATCH('Banco de Dados'!$B3941,BD_Gestão!$B:$B,0)),"erro"))</f>
        <v/>
      </c>
      <c r="L3941" s="158" t="str">
        <f>IF($A3941=0,"",IFERROR(INDEX(BD_Gestão!H:H,MATCH('Banco de Dados'!$B3941,BD_Gestão!$B:$B,0)),"erro"))</f>
        <v/>
      </c>
      <c r="M3941" s="161" t="str">
        <f>IF($A3941=0,"",IFERROR(INDEX(BD_Gestão!F:F,MATCH('Banco de Dados'!$B3941,BD_Gestão!$B:$B,0)),"erro"))</f>
        <v/>
      </c>
      <c r="N3941" s="161" t="str">
        <f>IF($A3941=0,"",IFERROR(INDEX(BD_Gestão!J:J,MATCH('Banco de Dados'!$B3941,BD_Gestão!$B:$B,0)),"erro"))</f>
        <v/>
      </c>
      <c r="O3941" s="164" t="str">
        <f>IF($A3941=0,"",IFERROR(INDEX(BD_Gestão!K:K,MATCH('Banco de Dados'!$B3941,BD_Gestão!$B:$B,0)),"erro"))</f>
        <v/>
      </c>
      <c r="P3941" s="169" t="str">
        <f t="shared" si="246"/>
        <v/>
      </c>
      <c r="Q3941" s="170" t="str">
        <f t="shared" si="247"/>
        <v/>
      </c>
      <c r="R3941" s="163" t="e">
        <f t="shared" si="244"/>
        <v>#VALUE!</v>
      </c>
      <c r="S3941" s="163" t="e">
        <f t="shared" si="245"/>
        <v>#VALUE!</v>
      </c>
      <c r="T3941" s="163" t="e">
        <f>INDEX(Controle!O:O,MATCH('Banco de Dados'!A3941,Controle!M:M,0))*E3941/100</f>
        <v>#N/A</v>
      </c>
    </row>
    <row r="3942" spans="1:20" hidden="1" x14ac:dyDescent="0.2">
      <c r="A3942" s="158">
        <f>BD_TS!A3941</f>
        <v>0</v>
      </c>
      <c r="B3942" s="158" t="str">
        <f>SUBSTITUTE(SUBSTITUTE(BD_TS!D3941," ",""),"-","/")</f>
        <v/>
      </c>
      <c r="C3942" s="158">
        <f>BD_TS!E3941</f>
        <v>0</v>
      </c>
      <c r="D3942" s="159">
        <f>BD_TS!F3941</f>
        <v>0</v>
      </c>
      <c r="E3942" s="160">
        <f>BD_TS!B3941</f>
        <v>0</v>
      </c>
      <c r="F3942" s="161">
        <f>BD_TS!C3941</f>
        <v>0</v>
      </c>
      <c r="G3942" s="187">
        <f>BD_TS!H3941</f>
        <v>0</v>
      </c>
      <c r="H3942" s="158" t="str">
        <f>IF($A3942=0,"",IFERROR(INDEX(BD_Gestão!A:A,MATCH('Banco de Dados'!$B3942,BD_Gestão!$B:$B,0)),"erro"))</f>
        <v/>
      </c>
      <c r="I3942" s="162" t="str">
        <f>IF($A3942=0,"",IFERROR(INDEX(BD_Gestão!E:E,MATCH('Banco de Dados'!$B3942,BD_Gestão!$B:$B,0)),"erro"))</f>
        <v/>
      </c>
      <c r="J3942" s="186" t="str">
        <f>IF($A3942=0,"",IFERROR(INDEX(BD_Gestão!B:B,MATCH('Banco de Dados'!$B3942,BD_Gestão!$B:$B,0)),"erro"))</f>
        <v/>
      </c>
      <c r="K3942" s="158" t="str">
        <f>IF($A3942=0,"",IFERROR(INDEX(BD_Gestão!C:C,MATCH('Banco de Dados'!$B3942,BD_Gestão!$B:$B,0)),"erro"))</f>
        <v/>
      </c>
      <c r="L3942" s="158" t="str">
        <f>IF($A3942=0,"",IFERROR(INDEX(BD_Gestão!H:H,MATCH('Banco de Dados'!$B3942,BD_Gestão!$B:$B,0)),"erro"))</f>
        <v/>
      </c>
      <c r="M3942" s="161" t="str">
        <f>IF($A3942=0,"",IFERROR(INDEX(BD_Gestão!F:F,MATCH('Banco de Dados'!$B3942,BD_Gestão!$B:$B,0)),"erro"))</f>
        <v/>
      </c>
      <c r="N3942" s="161" t="str">
        <f>IF($A3942=0,"",IFERROR(INDEX(BD_Gestão!J:J,MATCH('Banco de Dados'!$B3942,BD_Gestão!$B:$B,0)),"erro"))</f>
        <v/>
      </c>
      <c r="O3942" s="164" t="str">
        <f>IF($A3942=0,"",IFERROR(INDEX(BD_Gestão!K:K,MATCH('Banco de Dados'!$B3942,BD_Gestão!$B:$B,0)),"erro"))</f>
        <v/>
      </c>
      <c r="P3942" s="169" t="str">
        <f t="shared" si="246"/>
        <v/>
      </c>
      <c r="Q3942" s="170" t="str">
        <f t="shared" si="247"/>
        <v/>
      </c>
      <c r="R3942" s="163" t="e">
        <f t="shared" si="244"/>
        <v>#VALUE!</v>
      </c>
      <c r="S3942" s="163" t="e">
        <f t="shared" si="245"/>
        <v>#VALUE!</v>
      </c>
      <c r="T3942" s="163" t="e">
        <f>INDEX(Controle!O:O,MATCH('Banco de Dados'!A3942,Controle!M:M,0))*E3942/100</f>
        <v>#N/A</v>
      </c>
    </row>
    <row r="3943" spans="1:20" hidden="1" x14ac:dyDescent="0.2">
      <c r="A3943" s="158">
        <f>BD_TS!A3942</f>
        <v>0</v>
      </c>
      <c r="B3943" s="158" t="str">
        <f>SUBSTITUTE(SUBSTITUTE(BD_TS!D3942," ",""),"-","/")</f>
        <v/>
      </c>
      <c r="C3943" s="158">
        <f>BD_TS!E3942</f>
        <v>0</v>
      </c>
      <c r="D3943" s="159">
        <f>BD_TS!F3942</f>
        <v>0</v>
      </c>
      <c r="E3943" s="160">
        <f>BD_TS!B3942</f>
        <v>0</v>
      </c>
      <c r="F3943" s="161">
        <f>BD_TS!C3942</f>
        <v>0</v>
      </c>
      <c r="G3943" s="187">
        <f>BD_TS!H3942</f>
        <v>0</v>
      </c>
      <c r="H3943" s="158" t="str">
        <f>IF($A3943=0,"",IFERROR(INDEX(BD_Gestão!A:A,MATCH('Banco de Dados'!$B3943,BD_Gestão!$B:$B,0)),"erro"))</f>
        <v/>
      </c>
      <c r="I3943" s="162" t="str">
        <f>IF($A3943=0,"",IFERROR(INDEX(BD_Gestão!E:E,MATCH('Banco de Dados'!$B3943,BD_Gestão!$B:$B,0)),"erro"))</f>
        <v/>
      </c>
      <c r="J3943" s="186" t="str">
        <f>IF($A3943=0,"",IFERROR(INDEX(BD_Gestão!B:B,MATCH('Banco de Dados'!$B3943,BD_Gestão!$B:$B,0)),"erro"))</f>
        <v/>
      </c>
      <c r="K3943" s="158" t="str">
        <f>IF($A3943=0,"",IFERROR(INDEX(BD_Gestão!C:C,MATCH('Banco de Dados'!$B3943,BD_Gestão!$B:$B,0)),"erro"))</f>
        <v/>
      </c>
      <c r="L3943" s="158" t="str">
        <f>IF($A3943=0,"",IFERROR(INDEX(BD_Gestão!H:H,MATCH('Banco de Dados'!$B3943,BD_Gestão!$B:$B,0)),"erro"))</f>
        <v/>
      </c>
      <c r="M3943" s="161" t="str">
        <f>IF($A3943=0,"",IFERROR(INDEX(BD_Gestão!F:F,MATCH('Banco de Dados'!$B3943,BD_Gestão!$B:$B,0)),"erro"))</f>
        <v/>
      </c>
      <c r="N3943" s="161" t="str">
        <f>IF($A3943=0,"",IFERROR(INDEX(BD_Gestão!J:J,MATCH('Banco de Dados'!$B3943,BD_Gestão!$B:$B,0)),"erro"))</f>
        <v/>
      </c>
      <c r="O3943" s="164" t="str">
        <f>IF($A3943=0,"",IFERROR(INDEX(BD_Gestão!K:K,MATCH('Banco de Dados'!$B3943,BD_Gestão!$B:$B,0)),"erro"))</f>
        <v/>
      </c>
      <c r="P3943" s="169" t="str">
        <f t="shared" si="246"/>
        <v/>
      </c>
      <c r="Q3943" s="170" t="str">
        <f t="shared" si="247"/>
        <v/>
      </c>
      <c r="R3943" s="163" t="e">
        <f t="shared" si="244"/>
        <v>#VALUE!</v>
      </c>
      <c r="S3943" s="163" t="e">
        <f t="shared" si="245"/>
        <v>#VALUE!</v>
      </c>
      <c r="T3943" s="163" t="e">
        <f>INDEX(Controle!O:O,MATCH('Banco de Dados'!A3943,Controle!M:M,0))*E3943/100</f>
        <v>#N/A</v>
      </c>
    </row>
    <row r="3944" spans="1:20" hidden="1" x14ac:dyDescent="0.2">
      <c r="A3944" s="158">
        <f>BD_TS!A3943</f>
        <v>0</v>
      </c>
      <c r="B3944" s="158" t="str">
        <f>SUBSTITUTE(SUBSTITUTE(BD_TS!D3943," ",""),"-","/")</f>
        <v/>
      </c>
      <c r="C3944" s="158">
        <f>BD_TS!E3943</f>
        <v>0</v>
      </c>
      <c r="D3944" s="159">
        <f>BD_TS!F3943</f>
        <v>0</v>
      </c>
      <c r="E3944" s="160">
        <f>BD_TS!B3943</f>
        <v>0</v>
      </c>
      <c r="F3944" s="161">
        <f>BD_TS!C3943</f>
        <v>0</v>
      </c>
      <c r="G3944" s="187">
        <f>BD_TS!H3943</f>
        <v>0</v>
      </c>
      <c r="H3944" s="158" t="str">
        <f>IF($A3944=0,"",IFERROR(INDEX(BD_Gestão!A:A,MATCH('Banco de Dados'!$B3944,BD_Gestão!$B:$B,0)),"erro"))</f>
        <v/>
      </c>
      <c r="I3944" s="162" t="str">
        <f>IF($A3944=0,"",IFERROR(INDEX(BD_Gestão!E:E,MATCH('Banco de Dados'!$B3944,BD_Gestão!$B:$B,0)),"erro"))</f>
        <v/>
      </c>
      <c r="J3944" s="186" t="str">
        <f>IF($A3944=0,"",IFERROR(INDEX(BD_Gestão!B:B,MATCH('Banco de Dados'!$B3944,BD_Gestão!$B:$B,0)),"erro"))</f>
        <v/>
      </c>
      <c r="K3944" s="158" t="str">
        <f>IF($A3944=0,"",IFERROR(INDEX(BD_Gestão!C:C,MATCH('Banco de Dados'!$B3944,BD_Gestão!$B:$B,0)),"erro"))</f>
        <v/>
      </c>
      <c r="L3944" s="158" t="str">
        <f>IF($A3944=0,"",IFERROR(INDEX(BD_Gestão!H:H,MATCH('Banco de Dados'!$B3944,BD_Gestão!$B:$B,0)),"erro"))</f>
        <v/>
      </c>
      <c r="M3944" s="161" t="str">
        <f>IF($A3944=0,"",IFERROR(INDEX(BD_Gestão!F:F,MATCH('Banco de Dados'!$B3944,BD_Gestão!$B:$B,0)),"erro"))</f>
        <v/>
      </c>
      <c r="N3944" s="161" t="str">
        <f>IF($A3944=0,"",IFERROR(INDEX(BD_Gestão!J:J,MATCH('Banco de Dados'!$B3944,BD_Gestão!$B:$B,0)),"erro"))</f>
        <v/>
      </c>
      <c r="O3944" s="164" t="str">
        <f>IF($A3944=0,"",IFERROR(INDEX(BD_Gestão!K:K,MATCH('Banco de Dados'!$B3944,BD_Gestão!$B:$B,0)),"erro"))</f>
        <v/>
      </c>
      <c r="P3944" s="169" t="str">
        <f t="shared" si="246"/>
        <v/>
      </c>
      <c r="Q3944" s="170" t="str">
        <f t="shared" si="247"/>
        <v/>
      </c>
      <c r="R3944" s="163" t="e">
        <f t="shared" si="244"/>
        <v>#VALUE!</v>
      </c>
      <c r="S3944" s="163" t="e">
        <f t="shared" si="245"/>
        <v>#VALUE!</v>
      </c>
      <c r="T3944" s="163" t="e">
        <f>INDEX(Controle!O:O,MATCH('Banco de Dados'!A3944,Controle!M:M,0))*E3944/100</f>
        <v>#N/A</v>
      </c>
    </row>
    <row r="3945" spans="1:20" hidden="1" x14ac:dyDescent="0.2">
      <c r="A3945" s="158">
        <f>BD_TS!A3944</f>
        <v>0</v>
      </c>
      <c r="B3945" s="158" t="str">
        <f>SUBSTITUTE(SUBSTITUTE(BD_TS!D3944," ",""),"-","/")</f>
        <v/>
      </c>
      <c r="C3945" s="158">
        <f>BD_TS!E3944</f>
        <v>0</v>
      </c>
      <c r="D3945" s="159">
        <f>BD_TS!F3944</f>
        <v>0</v>
      </c>
      <c r="E3945" s="160">
        <f>BD_TS!B3944</f>
        <v>0</v>
      </c>
      <c r="F3945" s="161">
        <f>BD_TS!C3944</f>
        <v>0</v>
      </c>
      <c r="G3945" s="187">
        <f>BD_TS!H3944</f>
        <v>0</v>
      </c>
      <c r="H3945" s="158" t="str">
        <f>IF($A3945=0,"",IFERROR(INDEX(BD_Gestão!A:A,MATCH('Banco de Dados'!$B3945,BD_Gestão!$B:$B,0)),"erro"))</f>
        <v/>
      </c>
      <c r="I3945" s="162" t="str">
        <f>IF($A3945=0,"",IFERROR(INDEX(BD_Gestão!E:E,MATCH('Banco de Dados'!$B3945,BD_Gestão!$B:$B,0)),"erro"))</f>
        <v/>
      </c>
      <c r="J3945" s="186" t="str">
        <f>IF($A3945=0,"",IFERROR(INDEX(BD_Gestão!B:B,MATCH('Banco de Dados'!$B3945,BD_Gestão!$B:$B,0)),"erro"))</f>
        <v/>
      </c>
      <c r="K3945" s="158" t="str">
        <f>IF($A3945=0,"",IFERROR(INDEX(BD_Gestão!C:C,MATCH('Banco de Dados'!$B3945,BD_Gestão!$B:$B,0)),"erro"))</f>
        <v/>
      </c>
      <c r="L3945" s="158" t="str">
        <f>IF($A3945=0,"",IFERROR(INDEX(BD_Gestão!H:H,MATCH('Banco de Dados'!$B3945,BD_Gestão!$B:$B,0)),"erro"))</f>
        <v/>
      </c>
      <c r="M3945" s="161" t="str">
        <f>IF($A3945=0,"",IFERROR(INDEX(BD_Gestão!F:F,MATCH('Banco de Dados'!$B3945,BD_Gestão!$B:$B,0)),"erro"))</f>
        <v/>
      </c>
      <c r="N3945" s="161" t="str">
        <f>IF($A3945=0,"",IFERROR(INDEX(BD_Gestão!J:J,MATCH('Banco de Dados'!$B3945,BD_Gestão!$B:$B,0)),"erro"))</f>
        <v/>
      </c>
      <c r="O3945" s="164" t="str">
        <f>IF($A3945=0,"",IFERROR(INDEX(BD_Gestão!K:K,MATCH('Banco de Dados'!$B3945,BD_Gestão!$B:$B,0)),"erro"))</f>
        <v/>
      </c>
      <c r="P3945" s="169" t="str">
        <f t="shared" si="246"/>
        <v/>
      </c>
      <c r="Q3945" s="170" t="str">
        <f t="shared" si="247"/>
        <v/>
      </c>
      <c r="R3945" s="163" t="e">
        <f t="shared" si="244"/>
        <v>#VALUE!</v>
      </c>
      <c r="S3945" s="163" t="e">
        <f t="shared" si="245"/>
        <v>#VALUE!</v>
      </c>
      <c r="T3945" s="163" t="e">
        <f>INDEX(Controle!O:O,MATCH('Banco de Dados'!A3945,Controle!M:M,0))*E3945/100</f>
        <v>#N/A</v>
      </c>
    </row>
    <row r="3946" spans="1:20" hidden="1" x14ac:dyDescent="0.2">
      <c r="A3946" s="158">
        <f>BD_TS!A3945</f>
        <v>0</v>
      </c>
      <c r="B3946" s="158" t="str">
        <f>SUBSTITUTE(SUBSTITUTE(BD_TS!D3945," ",""),"-","/")</f>
        <v/>
      </c>
      <c r="C3946" s="158">
        <f>BD_TS!E3945</f>
        <v>0</v>
      </c>
      <c r="D3946" s="159">
        <f>BD_TS!F3945</f>
        <v>0</v>
      </c>
      <c r="E3946" s="160">
        <f>BD_TS!B3945</f>
        <v>0</v>
      </c>
      <c r="F3946" s="161">
        <f>BD_TS!C3945</f>
        <v>0</v>
      </c>
      <c r="G3946" s="187">
        <f>BD_TS!H3945</f>
        <v>0</v>
      </c>
      <c r="H3946" s="158" t="str">
        <f>IF($A3946=0,"",IFERROR(INDEX(BD_Gestão!A:A,MATCH('Banco de Dados'!$B3946,BD_Gestão!$B:$B,0)),"erro"))</f>
        <v/>
      </c>
      <c r="I3946" s="162" t="str">
        <f>IF($A3946=0,"",IFERROR(INDEX(BD_Gestão!E:E,MATCH('Banco de Dados'!$B3946,BD_Gestão!$B:$B,0)),"erro"))</f>
        <v/>
      </c>
      <c r="J3946" s="186" t="str">
        <f>IF($A3946=0,"",IFERROR(INDEX(BD_Gestão!B:B,MATCH('Banco de Dados'!$B3946,BD_Gestão!$B:$B,0)),"erro"))</f>
        <v/>
      </c>
      <c r="K3946" s="158" t="str">
        <f>IF($A3946=0,"",IFERROR(INDEX(BD_Gestão!C:C,MATCH('Banco de Dados'!$B3946,BD_Gestão!$B:$B,0)),"erro"))</f>
        <v/>
      </c>
      <c r="L3946" s="158" t="str">
        <f>IF($A3946=0,"",IFERROR(INDEX(BD_Gestão!H:H,MATCH('Banco de Dados'!$B3946,BD_Gestão!$B:$B,0)),"erro"))</f>
        <v/>
      </c>
      <c r="M3946" s="161" t="str">
        <f>IF($A3946=0,"",IFERROR(INDEX(BD_Gestão!F:F,MATCH('Banco de Dados'!$B3946,BD_Gestão!$B:$B,0)),"erro"))</f>
        <v/>
      </c>
      <c r="N3946" s="161" t="str">
        <f>IF($A3946=0,"",IFERROR(INDEX(BD_Gestão!J:J,MATCH('Banco de Dados'!$B3946,BD_Gestão!$B:$B,0)),"erro"))</f>
        <v/>
      </c>
      <c r="O3946" s="164" t="str">
        <f>IF($A3946=0,"",IFERROR(INDEX(BD_Gestão!K:K,MATCH('Banco de Dados'!$B3946,BD_Gestão!$B:$B,0)),"erro"))</f>
        <v/>
      </c>
      <c r="P3946" s="169" t="str">
        <f t="shared" si="246"/>
        <v/>
      </c>
      <c r="Q3946" s="170" t="str">
        <f t="shared" si="247"/>
        <v/>
      </c>
      <c r="R3946" s="163" t="e">
        <f t="shared" si="244"/>
        <v>#VALUE!</v>
      </c>
      <c r="S3946" s="163" t="e">
        <f t="shared" si="245"/>
        <v>#VALUE!</v>
      </c>
      <c r="T3946" s="163" t="e">
        <f>INDEX(Controle!O:O,MATCH('Banco de Dados'!A3946,Controle!M:M,0))*E3946/100</f>
        <v>#N/A</v>
      </c>
    </row>
    <row r="3947" spans="1:20" hidden="1" x14ac:dyDescent="0.2">
      <c r="A3947" s="158">
        <f>BD_TS!A3946</f>
        <v>0</v>
      </c>
      <c r="B3947" s="158" t="str">
        <f>SUBSTITUTE(SUBSTITUTE(BD_TS!D3946," ",""),"-","/")</f>
        <v/>
      </c>
      <c r="C3947" s="158">
        <f>BD_TS!E3946</f>
        <v>0</v>
      </c>
      <c r="D3947" s="159">
        <f>BD_TS!F3946</f>
        <v>0</v>
      </c>
      <c r="E3947" s="160">
        <f>BD_TS!B3946</f>
        <v>0</v>
      </c>
      <c r="F3947" s="161">
        <f>BD_TS!C3946</f>
        <v>0</v>
      </c>
      <c r="G3947" s="187">
        <f>BD_TS!H3946</f>
        <v>0</v>
      </c>
      <c r="H3947" s="158" t="str">
        <f>IF($A3947=0,"",IFERROR(INDEX(BD_Gestão!A:A,MATCH('Banco de Dados'!$B3947,BD_Gestão!$B:$B,0)),"erro"))</f>
        <v/>
      </c>
      <c r="I3947" s="162" t="str">
        <f>IF($A3947=0,"",IFERROR(INDEX(BD_Gestão!E:E,MATCH('Banco de Dados'!$B3947,BD_Gestão!$B:$B,0)),"erro"))</f>
        <v/>
      </c>
      <c r="J3947" s="186" t="str">
        <f>IF($A3947=0,"",IFERROR(INDEX(BD_Gestão!B:B,MATCH('Banco de Dados'!$B3947,BD_Gestão!$B:$B,0)),"erro"))</f>
        <v/>
      </c>
      <c r="K3947" s="158" t="str">
        <f>IF($A3947=0,"",IFERROR(INDEX(BD_Gestão!C:C,MATCH('Banco de Dados'!$B3947,BD_Gestão!$B:$B,0)),"erro"))</f>
        <v/>
      </c>
      <c r="L3947" s="158" t="str">
        <f>IF($A3947=0,"",IFERROR(INDEX(BD_Gestão!H:H,MATCH('Banco de Dados'!$B3947,BD_Gestão!$B:$B,0)),"erro"))</f>
        <v/>
      </c>
      <c r="M3947" s="161" t="str">
        <f>IF($A3947=0,"",IFERROR(INDEX(BD_Gestão!F:F,MATCH('Banco de Dados'!$B3947,BD_Gestão!$B:$B,0)),"erro"))</f>
        <v/>
      </c>
      <c r="N3947" s="161" t="str">
        <f>IF($A3947=0,"",IFERROR(INDEX(BD_Gestão!J:J,MATCH('Banco de Dados'!$B3947,BD_Gestão!$B:$B,0)),"erro"))</f>
        <v/>
      </c>
      <c r="O3947" s="164" t="str">
        <f>IF($A3947=0,"",IFERROR(INDEX(BD_Gestão!K:K,MATCH('Banco de Dados'!$B3947,BD_Gestão!$B:$B,0)),"erro"))</f>
        <v/>
      </c>
      <c r="P3947" s="169" t="str">
        <f t="shared" si="246"/>
        <v/>
      </c>
      <c r="Q3947" s="170" t="str">
        <f t="shared" si="247"/>
        <v/>
      </c>
      <c r="R3947" s="163" t="e">
        <f t="shared" si="244"/>
        <v>#VALUE!</v>
      </c>
      <c r="S3947" s="163" t="e">
        <f t="shared" si="245"/>
        <v>#VALUE!</v>
      </c>
      <c r="T3947" s="163" t="e">
        <f>INDEX(Controle!O:O,MATCH('Banco de Dados'!A3947,Controle!M:M,0))*E3947/100</f>
        <v>#N/A</v>
      </c>
    </row>
    <row r="3948" spans="1:20" hidden="1" x14ac:dyDescent="0.2">
      <c r="A3948" s="158">
        <f>BD_TS!A3947</f>
        <v>0</v>
      </c>
      <c r="B3948" s="158" t="str">
        <f>SUBSTITUTE(SUBSTITUTE(BD_TS!D3947," ",""),"-","/")</f>
        <v/>
      </c>
      <c r="C3948" s="158">
        <f>BD_TS!E3947</f>
        <v>0</v>
      </c>
      <c r="D3948" s="159">
        <f>BD_TS!F3947</f>
        <v>0</v>
      </c>
      <c r="E3948" s="160">
        <f>BD_TS!B3947</f>
        <v>0</v>
      </c>
      <c r="F3948" s="161">
        <f>BD_TS!C3947</f>
        <v>0</v>
      </c>
      <c r="G3948" s="187">
        <f>BD_TS!H3947</f>
        <v>0</v>
      </c>
      <c r="H3948" s="158" t="str">
        <f>IF($A3948=0,"",IFERROR(INDEX(BD_Gestão!A:A,MATCH('Banco de Dados'!$B3948,BD_Gestão!$B:$B,0)),"erro"))</f>
        <v/>
      </c>
      <c r="I3948" s="162" t="str">
        <f>IF($A3948=0,"",IFERROR(INDEX(BD_Gestão!E:E,MATCH('Banco de Dados'!$B3948,BD_Gestão!$B:$B,0)),"erro"))</f>
        <v/>
      </c>
      <c r="J3948" s="186" t="str">
        <f>IF($A3948=0,"",IFERROR(INDEX(BD_Gestão!B:B,MATCH('Banco de Dados'!$B3948,BD_Gestão!$B:$B,0)),"erro"))</f>
        <v/>
      </c>
      <c r="K3948" s="158" t="str">
        <f>IF($A3948=0,"",IFERROR(INDEX(BD_Gestão!C:C,MATCH('Banco de Dados'!$B3948,BD_Gestão!$B:$B,0)),"erro"))</f>
        <v/>
      </c>
      <c r="L3948" s="158" t="str">
        <f>IF($A3948=0,"",IFERROR(INDEX(BD_Gestão!H:H,MATCH('Banco de Dados'!$B3948,BD_Gestão!$B:$B,0)),"erro"))</f>
        <v/>
      </c>
      <c r="M3948" s="161" t="str">
        <f>IF($A3948=0,"",IFERROR(INDEX(BD_Gestão!F:F,MATCH('Banco de Dados'!$B3948,BD_Gestão!$B:$B,0)),"erro"))</f>
        <v/>
      </c>
      <c r="N3948" s="161" t="str">
        <f>IF($A3948=0,"",IFERROR(INDEX(BD_Gestão!J:J,MATCH('Banco de Dados'!$B3948,BD_Gestão!$B:$B,0)),"erro"))</f>
        <v/>
      </c>
      <c r="O3948" s="164" t="str">
        <f>IF($A3948=0,"",IFERROR(INDEX(BD_Gestão!K:K,MATCH('Banco de Dados'!$B3948,BD_Gestão!$B:$B,0)),"erro"))</f>
        <v/>
      </c>
      <c r="P3948" s="169" t="str">
        <f t="shared" si="246"/>
        <v/>
      </c>
      <c r="Q3948" s="170" t="str">
        <f t="shared" si="247"/>
        <v/>
      </c>
      <c r="R3948" s="163" t="e">
        <f t="shared" si="244"/>
        <v>#VALUE!</v>
      </c>
      <c r="S3948" s="163" t="e">
        <f t="shared" si="245"/>
        <v>#VALUE!</v>
      </c>
      <c r="T3948" s="163" t="e">
        <f>INDEX(Controle!O:O,MATCH('Banco de Dados'!A3948,Controle!M:M,0))*E3948/100</f>
        <v>#N/A</v>
      </c>
    </row>
    <row r="3949" spans="1:20" hidden="1" x14ac:dyDescent="0.2">
      <c r="A3949" s="158">
        <f>BD_TS!A3948</f>
        <v>0</v>
      </c>
      <c r="B3949" s="158" t="str">
        <f>SUBSTITUTE(SUBSTITUTE(BD_TS!D3948," ",""),"-","/")</f>
        <v/>
      </c>
      <c r="C3949" s="158">
        <f>BD_TS!E3948</f>
        <v>0</v>
      </c>
      <c r="D3949" s="159">
        <f>BD_TS!F3948</f>
        <v>0</v>
      </c>
      <c r="E3949" s="160">
        <f>BD_TS!B3948</f>
        <v>0</v>
      </c>
      <c r="F3949" s="161">
        <f>BD_TS!C3948</f>
        <v>0</v>
      </c>
      <c r="G3949" s="187">
        <f>BD_TS!H3948</f>
        <v>0</v>
      </c>
      <c r="H3949" s="158" t="str">
        <f>IF($A3949=0,"",IFERROR(INDEX(BD_Gestão!A:A,MATCH('Banco de Dados'!$B3949,BD_Gestão!$B:$B,0)),"erro"))</f>
        <v/>
      </c>
      <c r="I3949" s="162" t="str">
        <f>IF($A3949=0,"",IFERROR(INDEX(BD_Gestão!E:E,MATCH('Banco de Dados'!$B3949,BD_Gestão!$B:$B,0)),"erro"))</f>
        <v/>
      </c>
      <c r="J3949" s="186" t="str">
        <f>IF($A3949=0,"",IFERROR(INDEX(BD_Gestão!B:B,MATCH('Banco de Dados'!$B3949,BD_Gestão!$B:$B,0)),"erro"))</f>
        <v/>
      </c>
      <c r="K3949" s="158" t="str">
        <f>IF($A3949=0,"",IFERROR(INDEX(BD_Gestão!C:C,MATCH('Banco de Dados'!$B3949,BD_Gestão!$B:$B,0)),"erro"))</f>
        <v/>
      </c>
      <c r="L3949" s="158" t="str">
        <f>IF($A3949=0,"",IFERROR(INDEX(BD_Gestão!H:H,MATCH('Banco de Dados'!$B3949,BD_Gestão!$B:$B,0)),"erro"))</f>
        <v/>
      </c>
      <c r="M3949" s="161" t="str">
        <f>IF($A3949=0,"",IFERROR(INDEX(BD_Gestão!F:F,MATCH('Banco de Dados'!$B3949,BD_Gestão!$B:$B,0)),"erro"))</f>
        <v/>
      </c>
      <c r="N3949" s="161" t="str">
        <f>IF($A3949=0,"",IFERROR(INDEX(BD_Gestão!J:J,MATCH('Banco de Dados'!$B3949,BD_Gestão!$B:$B,0)),"erro"))</f>
        <v/>
      </c>
      <c r="O3949" s="164" t="str">
        <f>IF($A3949=0,"",IFERROR(INDEX(BD_Gestão!K:K,MATCH('Banco de Dados'!$B3949,BD_Gestão!$B:$B,0)),"erro"))</f>
        <v/>
      </c>
      <c r="P3949" s="169" t="str">
        <f t="shared" si="246"/>
        <v/>
      </c>
      <c r="Q3949" s="170" t="str">
        <f t="shared" si="247"/>
        <v/>
      </c>
      <c r="R3949" s="163" t="e">
        <f t="shared" si="244"/>
        <v>#VALUE!</v>
      </c>
      <c r="S3949" s="163" t="e">
        <f t="shared" si="245"/>
        <v>#VALUE!</v>
      </c>
      <c r="T3949" s="163" t="e">
        <f>INDEX(Controle!O:O,MATCH('Banco de Dados'!A3949,Controle!M:M,0))*E3949/100</f>
        <v>#N/A</v>
      </c>
    </row>
    <row r="3950" spans="1:20" hidden="1" x14ac:dyDescent="0.2">
      <c r="A3950" s="158">
        <f>BD_TS!A3949</f>
        <v>0</v>
      </c>
      <c r="B3950" s="158" t="str">
        <f>SUBSTITUTE(SUBSTITUTE(BD_TS!D3949," ",""),"-","/")</f>
        <v/>
      </c>
      <c r="C3950" s="158">
        <f>BD_TS!E3949</f>
        <v>0</v>
      </c>
      <c r="D3950" s="159">
        <f>BD_TS!F3949</f>
        <v>0</v>
      </c>
      <c r="E3950" s="160">
        <f>BD_TS!B3949</f>
        <v>0</v>
      </c>
      <c r="F3950" s="161">
        <f>BD_TS!C3949</f>
        <v>0</v>
      </c>
      <c r="G3950" s="187">
        <f>BD_TS!H3949</f>
        <v>0</v>
      </c>
      <c r="H3950" s="158" t="str">
        <f>IF($A3950=0,"",IFERROR(INDEX(BD_Gestão!A:A,MATCH('Banco de Dados'!$B3950,BD_Gestão!$B:$B,0)),"erro"))</f>
        <v/>
      </c>
      <c r="I3950" s="162" t="str">
        <f>IF($A3950=0,"",IFERROR(INDEX(BD_Gestão!E:E,MATCH('Banco de Dados'!$B3950,BD_Gestão!$B:$B,0)),"erro"))</f>
        <v/>
      </c>
      <c r="J3950" s="186" t="str">
        <f>IF($A3950=0,"",IFERROR(INDEX(BD_Gestão!B:B,MATCH('Banco de Dados'!$B3950,BD_Gestão!$B:$B,0)),"erro"))</f>
        <v/>
      </c>
      <c r="K3950" s="158" t="str">
        <f>IF($A3950=0,"",IFERROR(INDEX(BD_Gestão!C:C,MATCH('Banco de Dados'!$B3950,BD_Gestão!$B:$B,0)),"erro"))</f>
        <v/>
      </c>
      <c r="L3950" s="158" t="str">
        <f>IF($A3950=0,"",IFERROR(INDEX(BD_Gestão!H:H,MATCH('Banco de Dados'!$B3950,BD_Gestão!$B:$B,0)),"erro"))</f>
        <v/>
      </c>
      <c r="M3950" s="161" t="str">
        <f>IF($A3950=0,"",IFERROR(INDEX(BD_Gestão!F:F,MATCH('Banco de Dados'!$B3950,BD_Gestão!$B:$B,0)),"erro"))</f>
        <v/>
      </c>
      <c r="N3950" s="161" t="str">
        <f>IF($A3950=0,"",IFERROR(INDEX(BD_Gestão!J:J,MATCH('Banco de Dados'!$B3950,BD_Gestão!$B:$B,0)),"erro"))</f>
        <v/>
      </c>
      <c r="O3950" s="164" t="str">
        <f>IF($A3950=0,"",IFERROR(INDEX(BD_Gestão!K:K,MATCH('Banco de Dados'!$B3950,BD_Gestão!$B:$B,0)),"erro"))</f>
        <v/>
      </c>
      <c r="P3950" s="169" t="str">
        <f t="shared" si="246"/>
        <v/>
      </c>
      <c r="Q3950" s="170" t="str">
        <f t="shared" si="247"/>
        <v/>
      </c>
      <c r="R3950" s="163" t="e">
        <f t="shared" si="244"/>
        <v>#VALUE!</v>
      </c>
      <c r="S3950" s="163" t="e">
        <f t="shared" si="245"/>
        <v>#VALUE!</v>
      </c>
      <c r="T3950" s="163" t="e">
        <f>INDEX(Controle!O:O,MATCH('Banco de Dados'!A3950,Controle!M:M,0))*E3950/100</f>
        <v>#N/A</v>
      </c>
    </row>
    <row r="3951" spans="1:20" hidden="1" x14ac:dyDescent="0.2">
      <c r="A3951" s="158">
        <f>BD_TS!A3950</f>
        <v>0</v>
      </c>
      <c r="B3951" s="158" t="str">
        <f>SUBSTITUTE(SUBSTITUTE(BD_TS!D3950," ",""),"-","/")</f>
        <v/>
      </c>
      <c r="C3951" s="158">
        <f>BD_TS!E3950</f>
        <v>0</v>
      </c>
      <c r="D3951" s="159">
        <f>BD_TS!F3950</f>
        <v>0</v>
      </c>
      <c r="E3951" s="160">
        <f>BD_TS!B3950</f>
        <v>0</v>
      </c>
      <c r="F3951" s="161">
        <f>BD_TS!C3950</f>
        <v>0</v>
      </c>
      <c r="G3951" s="187">
        <f>BD_TS!H3950</f>
        <v>0</v>
      </c>
      <c r="H3951" s="158" t="str">
        <f>IF($A3951=0,"",IFERROR(INDEX(BD_Gestão!A:A,MATCH('Banco de Dados'!$B3951,BD_Gestão!$B:$B,0)),"erro"))</f>
        <v/>
      </c>
      <c r="I3951" s="162" t="str">
        <f>IF($A3951=0,"",IFERROR(INDEX(BD_Gestão!E:E,MATCH('Banco de Dados'!$B3951,BD_Gestão!$B:$B,0)),"erro"))</f>
        <v/>
      </c>
      <c r="J3951" s="186" t="str">
        <f>IF($A3951=0,"",IFERROR(INDEX(BD_Gestão!B:B,MATCH('Banco de Dados'!$B3951,BD_Gestão!$B:$B,0)),"erro"))</f>
        <v/>
      </c>
      <c r="K3951" s="158" t="str">
        <f>IF($A3951=0,"",IFERROR(INDEX(BD_Gestão!C:C,MATCH('Banco de Dados'!$B3951,BD_Gestão!$B:$B,0)),"erro"))</f>
        <v/>
      </c>
      <c r="L3951" s="158" t="str">
        <f>IF($A3951=0,"",IFERROR(INDEX(BD_Gestão!H:H,MATCH('Banco de Dados'!$B3951,BD_Gestão!$B:$B,0)),"erro"))</f>
        <v/>
      </c>
      <c r="M3951" s="161" t="str">
        <f>IF($A3951=0,"",IFERROR(INDEX(BD_Gestão!F:F,MATCH('Banco de Dados'!$B3951,BD_Gestão!$B:$B,0)),"erro"))</f>
        <v/>
      </c>
      <c r="N3951" s="161" t="str">
        <f>IF($A3951=0,"",IFERROR(INDEX(BD_Gestão!J:J,MATCH('Banco de Dados'!$B3951,BD_Gestão!$B:$B,0)),"erro"))</f>
        <v/>
      </c>
      <c r="O3951" s="164" t="str">
        <f>IF($A3951=0,"",IFERROR(INDEX(BD_Gestão!K:K,MATCH('Banco de Dados'!$B3951,BD_Gestão!$B:$B,0)),"erro"))</f>
        <v/>
      </c>
      <c r="P3951" s="169" t="str">
        <f t="shared" si="246"/>
        <v/>
      </c>
      <c r="Q3951" s="170" t="str">
        <f t="shared" si="247"/>
        <v/>
      </c>
      <c r="R3951" s="163" t="e">
        <f t="shared" si="244"/>
        <v>#VALUE!</v>
      </c>
      <c r="S3951" s="163" t="e">
        <f t="shared" si="245"/>
        <v>#VALUE!</v>
      </c>
      <c r="T3951" s="163" t="e">
        <f>INDEX(Controle!O:O,MATCH('Banco de Dados'!A3951,Controle!M:M,0))*E3951/100</f>
        <v>#N/A</v>
      </c>
    </row>
    <row r="3952" spans="1:20" hidden="1" x14ac:dyDescent="0.2">
      <c r="A3952" s="158">
        <f>BD_TS!A3951</f>
        <v>0</v>
      </c>
      <c r="B3952" s="158" t="str">
        <f>SUBSTITUTE(SUBSTITUTE(BD_TS!D3951," ",""),"-","/")</f>
        <v/>
      </c>
      <c r="C3952" s="158">
        <f>BD_TS!E3951</f>
        <v>0</v>
      </c>
      <c r="D3952" s="159">
        <f>BD_TS!F3951</f>
        <v>0</v>
      </c>
      <c r="E3952" s="160">
        <f>BD_TS!B3951</f>
        <v>0</v>
      </c>
      <c r="F3952" s="161">
        <f>BD_TS!C3951</f>
        <v>0</v>
      </c>
      <c r="G3952" s="187">
        <f>BD_TS!H3951</f>
        <v>0</v>
      </c>
      <c r="H3952" s="158" t="str">
        <f>IF($A3952=0,"",IFERROR(INDEX(BD_Gestão!A:A,MATCH('Banco de Dados'!$B3952,BD_Gestão!$B:$B,0)),"erro"))</f>
        <v/>
      </c>
      <c r="I3952" s="162" t="str">
        <f>IF($A3952=0,"",IFERROR(INDEX(BD_Gestão!E:E,MATCH('Banco de Dados'!$B3952,BD_Gestão!$B:$B,0)),"erro"))</f>
        <v/>
      </c>
      <c r="J3952" s="186" t="str">
        <f>IF($A3952=0,"",IFERROR(INDEX(BD_Gestão!B:B,MATCH('Banco de Dados'!$B3952,BD_Gestão!$B:$B,0)),"erro"))</f>
        <v/>
      </c>
      <c r="K3952" s="158" t="str">
        <f>IF($A3952=0,"",IFERROR(INDEX(BD_Gestão!C:C,MATCH('Banco de Dados'!$B3952,BD_Gestão!$B:$B,0)),"erro"))</f>
        <v/>
      </c>
      <c r="L3952" s="158" t="str">
        <f>IF($A3952=0,"",IFERROR(INDEX(BD_Gestão!H:H,MATCH('Banco de Dados'!$B3952,BD_Gestão!$B:$B,0)),"erro"))</f>
        <v/>
      </c>
      <c r="M3952" s="161" t="str">
        <f>IF($A3952=0,"",IFERROR(INDEX(BD_Gestão!F:F,MATCH('Banco de Dados'!$B3952,BD_Gestão!$B:$B,0)),"erro"))</f>
        <v/>
      </c>
      <c r="N3952" s="161" t="str">
        <f>IF($A3952=0,"",IFERROR(INDEX(BD_Gestão!J:J,MATCH('Banco de Dados'!$B3952,BD_Gestão!$B:$B,0)),"erro"))</f>
        <v/>
      </c>
      <c r="O3952" s="164" t="str">
        <f>IF($A3952=0,"",IFERROR(INDEX(BD_Gestão!K:K,MATCH('Banco de Dados'!$B3952,BD_Gestão!$B:$B,0)),"erro"))</f>
        <v/>
      </c>
      <c r="P3952" s="169" t="str">
        <f t="shared" si="246"/>
        <v/>
      </c>
      <c r="Q3952" s="170" t="str">
        <f t="shared" si="247"/>
        <v/>
      </c>
      <c r="R3952" s="163" t="e">
        <f t="shared" si="244"/>
        <v>#VALUE!</v>
      </c>
      <c r="S3952" s="163" t="e">
        <f t="shared" si="245"/>
        <v>#VALUE!</v>
      </c>
      <c r="T3952" s="163" t="e">
        <f>INDEX(Controle!O:O,MATCH('Banco de Dados'!A3952,Controle!M:M,0))*E3952/100</f>
        <v>#N/A</v>
      </c>
    </row>
    <row r="3953" spans="1:20" hidden="1" x14ac:dyDescent="0.2">
      <c r="A3953" s="158">
        <f>BD_TS!A3952</f>
        <v>0</v>
      </c>
      <c r="B3953" s="158" t="str">
        <f>SUBSTITUTE(SUBSTITUTE(BD_TS!D3952," ",""),"-","/")</f>
        <v/>
      </c>
      <c r="C3953" s="158">
        <f>BD_TS!E3952</f>
        <v>0</v>
      </c>
      <c r="D3953" s="159">
        <f>BD_TS!F3952</f>
        <v>0</v>
      </c>
      <c r="E3953" s="160">
        <f>BD_TS!B3952</f>
        <v>0</v>
      </c>
      <c r="F3953" s="161">
        <f>BD_TS!C3952</f>
        <v>0</v>
      </c>
      <c r="G3953" s="187">
        <f>BD_TS!H3952</f>
        <v>0</v>
      </c>
      <c r="H3953" s="158" t="str">
        <f>IF($A3953=0,"",IFERROR(INDEX(BD_Gestão!A:A,MATCH('Banco de Dados'!$B3953,BD_Gestão!$B:$B,0)),"erro"))</f>
        <v/>
      </c>
      <c r="I3953" s="162" t="str">
        <f>IF($A3953=0,"",IFERROR(INDEX(BD_Gestão!E:E,MATCH('Banco de Dados'!$B3953,BD_Gestão!$B:$B,0)),"erro"))</f>
        <v/>
      </c>
      <c r="J3953" s="186" t="str">
        <f>IF($A3953=0,"",IFERROR(INDEX(BD_Gestão!B:B,MATCH('Banco de Dados'!$B3953,BD_Gestão!$B:$B,0)),"erro"))</f>
        <v/>
      </c>
      <c r="K3953" s="158" t="str">
        <f>IF($A3953=0,"",IFERROR(INDEX(BD_Gestão!C:C,MATCH('Banco de Dados'!$B3953,BD_Gestão!$B:$B,0)),"erro"))</f>
        <v/>
      </c>
      <c r="L3953" s="158" t="str">
        <f>IF($A3953=0,"",IFERROR(INDEX(BD_Gestão!H:H,MATCH('Banco de Dados'!$B3953,BD_Gestão!$B:$B,0)),"erro"))</f>
        <v/>
      </c>
      <c r="M3953" s="161" t="str">
        <f>IF($A3953=0,"",IFERROR(INDEX(BD_Gestão!F:F,MATCH('Banco de Dados'!$B3953,BD_Gestão!$B:$B,0)),"erro"))</f>
        <v/>
      </c>
      <c r="N3953" s="161" t="str">
        <f>IF($A3953=0,"",IFERROR(INDEX(BD_Gestão!J:J,MATCH('Banco de Dados'!$B3953,BD_Gestão!$B:$B,0)),"erro"))</f>
        <v/>
      </c>
      <c r="O3953" s="164" t="str">
        <f>IF($A3953=0,"",IFERROR(INDEX(BD_Gestão!K:K,MATCH('Banco de Dados'!$B3953,BD_Gestão!$B:$B,0)),"erro"))</f>
        <v/>
      </c>
      <c r="P3953" s="169" t="str">
        <f t="shared" si="246"/>
        <v/>
      </c>
      <c r="Q3953" s="170" t="str">
        <f t="shared" si="247"/>
        <v/>
      </c>
      <c r="R3953" s="163" t="e">
        <f t="shared" si="244"/>
        <v>#VALUE!</v>
      </c>
      <c r="S3953" s="163" t="e">
        <f t="shared" si="245"/>
        <v>#VALUE!</v>
      </c>
      <c r="T3953" s="163" t="e">
        <f>INDEX(Controle!O:O,MATCH('Banco de Dados'!A3953,Controle!M:M,0))*E3953/100</f>
        <v>#N/A</v>
      </c>
    </row>
    <row r="3954" spans="1:20" hidden="1" x14ac:dyDescent="0.2">
      <c r="A3954" s="158">
        <f>BD_TS!A3953</f>
        <v>0</v>
      </c>
      <c r="B3954" s="158" t="str">
        <f>SUBSTITUTE(SUBSTITUTE(BD_TS!D3953," ",""),"-","/")</f>
        <v/>
      </c>
      <c r="C3954" s="158">
        <f>BD_TS!E3953</f>
        <v>0</v>
      </c>
      <c r="D3954" s="159">
        <f>BD_TS!F3953</f>
        <v>0</v>
      </c>
      <c r="E3954" s="160">
        <f>BD_TS!B3953</f>
        <v>0</v>
      </c>
      <c r="F3954" s="161">
        <f>BD_TS!C3953</f>
        <v>0</v>
      </c>
      <c r="G3954" s="187">
        <f>BD_TS!H3953</f>
        <v>0</v>
      </c>
      <c r="H3954" s="158" t="str">
        <f>IF($A3954=0,"",IFERROR(INDEX(BD_Gestão!A:A,MATCH('Banco de Dados'!$B3954,BD_Gestão!$B:$B,0)),"erro"))</f>
        <v/>
      </c>
      <c r="I3954" s="162" t="str">
        <f>IF($A3954=0,"",IFERROR(INDEX(BD_Gestão!E:E,MATCH('Banco de Dados'!$B3954,BD_Gestão!$B:$B,0)),"erro"))</f>
        <v/>
      </c>
      <c r="J3954" s="186" t="str">
        <f>IF($A3954=0,"",IFERROR(INDEX(BD_Gestão!B:B,MATCH('Banco de Dados'!$B3954,BD_Gestão!$B:$B,0)),"erro"))</f>
        <v/>
      </c>
      <c r="K3954" s="158" t="str">
        <f>IF($A3954=0,"",IFERROR(INDEX(BD_Gestão!C:C,MATCH('Banco de Dados'!$B3954,BD_Gestão!$B:$B,0)),"erro"))</f>
        <v/>
      </c>
      <c r="L3954" s="158" t="str">
        <f>IF($A3954=0,"",IFERROR(INDEX(BD_Gestão!H:H,MATCH('Banco de Dados'!$B3954,BD_Gestão!$B:$B,0)),"erro"))</f>
        <v/>
      </c>
      <c r="M3954" s="161" t="str">
        <f>IF($A3954=0,"",IFERROR(INDEX(BD_Gestão!F:F,MATCH('Banco de Dados'!$B3954,BD_Gestão!$B:$B,0)),"erro"))</f>
        <v/>
      </c>
      <c r="N3954" s="161" t="str">
        <f>IF($A3954=0,"",IFERROR(INDEX(BD_Gestão!J:J,MATCH('Banco de Dados'!$B3954,BD_Gestão!$B:$B,0)),"erro"))</f>
        <v/>
      </c>
      <c r="O3954" s="164" t="str">
        <f>IF($A3954=0,"",IFERROR(INDEX(BD_Gestão!K:K,MATCH('Banco de Dados'!$B3954,BD_Gestão!$B:$B,0)),"erro"))</f>
        <v/>
      </c>
      <c r="P3954" s="169" t="str">
        <f t="shared" si="246"/>
        <v/>
      </c>
      <c r="Q3954" s="170" t="str">
        <f t="shared" si="247"/>
        <v/>
      </c>
      <c r="R3954" s="163" t="e">
        <f t="shared" si="244"/>
        <v>#VALUE!</v>
      </c>
      <c r="S3954" s="163" t="e">
        <f t="shared" si="245"/>
        <v>#VALUE!</v>
      </c>
      <c r="T3954" s="163" t="e">
        <f>INDEX(Controle!O:O,MATCH('Banco de Dados'!A3954,Controle!M:M,0))*E3954/100</f>
        <v>#N/A</v>
      </c>
    </row>
    <row r="3955" spans="1:20" hidden="1" x14ac:dyDescent="0.2">
      <c r="A3955" s="158">
        <f>BD_TS!A3954</f>
        <v>0</v>
      </c>
      <c r="B3955" s="158" t="str">
        <f>SUBSTITUTE(SUBSTITUTE(BD_TS!D3954," ",""),"-","/")</f>
        <v/>
      </c>
      <c r="C3955" s="158">
        <f>BD_TS!E3954</f>
        <v>0</v>
      </c>
      <c r="D3955" s="159">
        <f>BD_TS!F3954</f>
        <v>0</v>
      </c>
      <c r="E3955" s="160">
        <f>BD_TS!B3954</f>
        <v>0</v>
      </c>
      <c r="F3955" s="161">
        <f>BD_TS!C3954</f>
        <v>0</v>
      </c>
      <c r="G3955" s="187">
        <f>BD_TS!H3954</f>
        <v>0</v>
      </c>
      <c r="H3955" s="158" t="str">
        <f>IF($A3955=0,"",IFERROR(INDEX(BD_Gestão!A:A,MATCH('Banco de Dados'!$B3955,BD_Gestão!$B:$B,0)),"erro"))</f>
        <v/>
      </c>
      <c r="I3955" s="162" t="str">
        <f>IF($A3955=0,"",IFERROR(INDEX(BD_Gestão!E:E,MATCH('Banco de Dados'!$B3955,BD_Gestão!$B:$B,0)),"erro"))</f>
        <v/>
      </c>
      <c r="J3955" s="186" t="str">
        <f>IF($A3955=0,"",IFERROR(INDEX(BD_Gestão!B:B,MATCH('Banco de Dados'!$B3955,BD_Gestão!$B:$B,0)),"erro"))</f>
        <v/>
      </c>
      <c r="K3955" s="158" t="str">
        <f>IF($A3955=0,"",IFERROR(INDEX(BD_Gestão!C:C,MATCH('Banco de Dados'!$B3955,BD_Gestão!$B:$B,0)),"erro"))</f>
        <v/>
      </c>
      <c r="L3955" s="158" t="str">
        <f>IF($A3955=0,"",IFERROR(INDEX(BD_Gestão!H:H,MATCH('Banco de Dados'!$B3955,BD_Gestão!$B:$B,0)),"erro"))</f>
        <v/>
      </c>
      <c r="M3955" s="161" t="str">
        <f>IF($A3955=0,"",IFERROR(INDEX(BD_Gestão!F:F,MATCH('Banco de Dados'!$B3955,BD_Gestão!$B:$B,0)),"erro"))</f>
        <v/>
      </c>
      <c r="N3955" s="161" t="str">
        <f>IF($A3955=0,"",IFERROR(INDEX(BD_Gestão!J:J,MATCH('Banco de Dados'!$B3955,BD_Gestão!$B:$B,0)),"erro"))</f>
        <v/>
      </c>
      <c r="O3955" s="164" t="str">
        <f>IF($A3955=0,"",IFERROR(INDEX(BD_Gestão!K:K,MATCH('Banco de Dados'!$B3955,BD_Gestão!$B:$B,0)),"erro"))</f>
        <v/>
      </c>
      <c r="P3955" s="169" t="str">
        <f t="shared" si="246"/>
        <v/>
      </c>
      <c r="Q3955" s="170" t="str">
        <f t="shared" si="247"/>
        <v/>
      </c>
      <c r="R3955" s="163" t="e">
        <f t="shared" si="244"/>
        <v>#VALUE!</v>
      </c>
      <c r="S3955" s="163" t="e">
        <f t="shared" si="245"/>
        <v>#VALUE!</v>
      </c>
      <c r="T3955" s="163" t="e">
        <f>INDEX(Controle!O:O,MATCH('Banco de Dados'!A3955,Controle!M:M,0))*E3955/100</f>
        <v>#N/A</v>
      </c>
    </row>
    <row r="3956" spans="1:20" hidden="1" x14ac:dyDescent="0.2">
      <c r="A3956" s="158">
        <f>BD_TS!A3955</f>
        <v>0</v>
      </c>
      <c r="B3956" s="158" t="str">
        <f>SUBSTITUTE(SUBSTITUTE(BD_TS!D3955," ",""),"-","/")</f>
        <v/>
      </c>
      <c r="C3956" s="158">
        <f>BD_TS!E3955</f>
        <v>0</v>
      </c>
      <c r="D3956" s="159">
        <f>BD_TS!F3955</f>
        <v>0</v>
      </c>
      <c r="E3956" s="160">
        <f>BD_TS!B3955</f>
        <v>0</v>
      </c>
      <c r="F3956" s="161">
        <f>BD_TS!C3955</f>
        <v>0</v>
      </c>
      <c r="G3956" s="187">
        <f>BD_TS!H3955</f>
        <v>0</v>
      </c>
      <c r="H3956" s="158" t="str">
        <f>IF($A3956=0,"",IFERROR(INDEX(BD_Gestão!A:A,MATCH('Banco de Dados'!$B3956,BD_Gestão!$B:$B,0)),"erro"))</f>
        <v/>
      </c>
      <c r="I3956" s="162" t="str">
        <f>IF($A3956=0,"",IFERROR(INDEX(BD_Gestão!E:E,MATCH('Banco de Dados'!$B3956,BD_Gestão!$B:$B,0)),"erro"))</f>
        <v/>
      </c>
      <c r="J3956" s="186" t="str">
        <f>IF($A3956=0,"",IFERROR(INDEX(BD_Gestão!B:B,MATCH('Banco de Dados'!$B3956,BD_Gestão!$B:$B,0)),"erro"))</f>
        <v/>
      </c>
      <c r="K3956" s="158" t="str">
        <f>IF($A3956=0,"",IFERROR(INDEX(BD_Gestão!C:C,MATCH('Banco de Dados'!$B3956,BD_Gestão!$B:$B,0)),"erro"))</f>
        <v/>
      </c>
      <c r="L3956" s="158" t="str">
        <f>IF($A3956=0,"",IFERROR(INDEX(BD_Gestão!H:H,MATCH('Banco de Dados'!$B3956,BD_Gestão!$B:$B,0)),"erro"))</f>
        <v/>
      </c>
      <c r="M3956" s="161" t="str">
        <f>IF($A3956=0,"",IFERROR(INDEX(BD_Gestão!F:F,MATCH('Banco de Dados'!$B3956,BD_Gestão!$B:$B,0)),"erro"))</f>
        <v/>
      </c>
      <c r="N3956" s="161" t="str">
        <f>IF($A3956=0,"",IFERROR(INDEX(BD_Gestão!J:J,MATCH('Banco de Dados'!$B3956,BD_Gestão!$B:$B,0)),"erro"))</f>
        <v/>
      </c>
      <c r="O3956" s="164" t="str">
        <f>IF($A3956=0,"",IFERROR(INDEX(BD_Gestão!K:K,MATCH('Banco de Dados'!$B3956,BD_Gestão!$B:$B,0)),"erro"))</f>
        <v/>
      </c>
      <c r="P3956" s="169" t="str">
        <f t="shared" si="246"/>
        <v/>
      </c>
      <c r="Q3956" s="170" t="str">
        <f t="shared" si="247"/>
        <v/>
      </c>
      <c r="R3956" s="163" t="e">
        <f t="shared" si="244"/>
        <v>#VALUE!</v>
      </c>
      <c r="S3956" s="163" t="e">
        <f t="shared" si="245"/>
        <v>#VALUE!</v>
      </c>
      <c r="T3956" s="163" t="e">
        <f>INDEX(Controle!O:O,MATCH('Banco de Dados'!A3956,Controle!M:M,0))*E3956/100</f>
        <v>#N/A</v>
      </c>
    </row>
    <row r="3957" spans="1:20" hidden="1" x14ac:dyDescent="0.2">
      <c r="A3957" s="158">
        <f>BD_TS!A3956</f>
        <v>0</v>
      </c>
      <c r="B3957" s="158" t="str">
        <f>SUBSTITUTE(SUBSTITUTE(BD_TS!D3956," ",""),"-","/")</f>
        <v/>
      </c>
      <c r="C3957" s="158">
        <f>BD_TS!E3956</f>
        <v>0</v>
      </c>
      <c r="D3957" s="159">
        <f>BD_TS!F3956</f>
        <v>0</v>
      </c>
      <c r="E3957" s="160">
        <f>BD_TS!B3956</f>
        <v>0</v>
      </c>
      <c r="F3957" s="161">
        <f>BD_TS!C3956</f>
        <v>0</v>
      </c>
      <c r="G3957" s="187">
        <f>BD_TS!H3956</f>
        <v>0</v>
      </c>
      <c r="H3957" s="158" t="str">
        <f>IF($A3957=0,"",IFERROR(INDEX(BD_Gestão!A:A,MATCH('Banco de Dados'!$B3957,BD_Gestão!$B:$B,0)),"erro"))</f>
        <v/>
      </c>
      <c r="I3957" s="162" t="str">
        <f>IF($A3957=0,"",IFERROR(INDEX(BD_Gestão!E:E,MATCH('Banco de Dados'!$B3957,BD_Gestão!$B:$B,0)),"erro"))</f>
        <v/>
      </c>
      <c r="J3957" s="186" t="str">
        <f>IF($A3957=0,"",IFERROR(INDEX(BD_Gestão!B:B,MATCH('Banco de Dados'!$B3957,BD_Gestão!$B:$B,0)),"erro"))</f>
        <v/>
      </c>
      <c r="K3957" s="158" t="str">
        <f>IF($A3957=0,"",IFERROR(INDEX(BD_Gestão!C:C,MATCH('Banco de Dados'!$B3957,BD_Gestão!$B:$B,0)),"erro"))</f>
        <v/>
      </c>
      <c r="L3957" s="158" t="str">
        <f>IF($A3957=0,"",IFERROR(INDEX(BD_Gestão!H:H,MATCH('Banco de Dados'!$B3957,BD_Gestão!$B:$B,0)),"erro"))</f>
        <v/>
      </c>
      <c r="M3957" s="161" t="str">
        <f>IF($A3957=0,"",IFERROR(INDEX(BD_Gestão!F:F,MATCH('Banco de Dados'!$B3957,BD_Gestão!$B:$B,0)),"erro"))</f>
        <v/>
      </c>
      <c r="N3957" s="161" t="str">
        <f>IF($A3957=0,"",IFERROR(INDEX(BD_Gestão!J:J,MATCH('Banco de Dados'!$B3957,BD_Gestão!$B:$B,0)),"erro"))</f>
        <v/>
      </c>
      <c r="O3957" s="164" t="str">
        <f>IF($A3957=0,"",IFERROR(INDEX(BD_Gestão!K:K,MATCH('Banco de Dados'!$B3957,BD_Gestão!$B:$B,0)),"erro"))</f>
        <v/>
      </c>
      <c r="P3957" s="169" t="str">
        <f t="shared" si="246"/>
        <v/>
      </c>
      <c r="Q3957" s="170" t="str">
        <f t="shared" si="247"/>
        <v/>
      </c>
      <c r="R3957" s="163" t="e">
        <f t="shared" si="244"/>
        <v>#VALUE!</v>
      </c>
      <c r="S3957" s="163" t="e">
        <f t="shared" si="245"/>
        <v>#VALUE!</v>
      </c>
      <c r="T3957" s="163" t="e">
        <f>INDEX(Controle!O:O,MATCH('Banco de Dados'!A3957,Controle!M:M,0))*E3957/100</f>
        <v>#N/A</v>
      </c>
    </row>
    <row r="3958" spans="1:20" hidden="1" x14ac:dyDescent="0.2">
      <c r="A3958" s="158">
        <f>BD_TS!A3957</f>
        <v>0</v>
      </c>
      <c r="B3958" s="158" t="str">
        <f>SUBSTITUTE(SUBSTITUTE(BD_TS!D3957," ",""),"-","/")</f>
        <v/>
      </c>
      <c r="C3958" s="158">
        <f>BD_TS!E3957</f>
        <v>0</v>
      </c>
      <c r="D3958" s="159">
        <f>BD_TS!F3957</f>
        <v>0</v>
      </c>
      <c r="E3958" s="160">
        <f>BD_TS!B3957</f>
        <v>0</v>
      </c>
      <c r="F3958" s="161">
        <f>BD_TS!C3957</f>
        <v>0</v>
      </c>
      <c r="G3958" s="187">
        <f>BD_TS!H3957</f>
        <v>0</v>
      </c>
      <c r="H3958" s="158" t="str">
        <f>IF($A3958=0,"",IFERROR(INDEX(BD_Gestão!A:A,MATCH('Banco de Dados'!$B3958,BD_Gestão!$B:$B,0)),"erro"))</f>
        <v/>
      </c>
      <c r="I3958" s="162" t="str">
        <f>IF($A3958=0,"",IFERROR(INDEX(BD_Gestão!E:E,MATCH('Banco de Dados'!$B3958,BD_Gestão!$B:$B,0)),"erro"))</f>
        <v/>
      </c>
      <c r="J3958" s="186" t="str">
        <f>IF($A3958=0,"",IFERROR(INDEX(BD_Gestão!B:B,MATCH('Banco de Dados'!$B3958,BD_Gestão!$B:$B,0)),"erro"))</f>
        <v/>
      </c>
      <c r="K3958" s="158" t="str">
        <f>IF($A3958=0,"",IFERROR(INDEX(BD_Gestão!C:C,MATCH('Banco de Dados'!$B3958,BD_Gestão!$B:$B,0)),"erro"))</f>
        <v/>
      </c>
      <c r="L3958" s="158" t="str">
        <f>IF($A3958=0,"",IFERROR(INDEX(BD_Gestão!H:H,MATCH('Banco de Dados'!$B3958,BD_Gestão!$B:$B,0)),"erro"))</f>
        <v/>
      </c>
      <c r="M3958" s="161" t="str">
        <f>IF($A3958=0,"",IFERROR(INDEX(BD_Gestão!F:F,MATCH('Banco de Dados'!$B3958,BD_Gestão!$B:$B,0)),"erro"))</f>
        <v/>
      </c>
      <c r="N3958" s="161" t="str">
        <f>IF($A3958=0,"",IFERROR(INDEX(BD_Gestão!J:J,MATCH('Banco de Dados'!$B3958,BD_Gestão!$B:$B,0)),"erro"))</f>
        <v/>
      </c>
      <c r="O3958" s="164" t="str">
        <f>IF($A3958=0,"",IFERROR(INDEX(BD_Gestão!K:K,MATCH('Banco de Dados'!$B3958,BD_Gestão!$B:$B,0)),"erro"))</f>
        <v/>
      </c>
      <c r="P3958" s="169" t="str">
        <f t="shared" si="246"/>
        <v/>
      </c>
      <c r="Q3958" s="170" t="str">
        <f t="shared" si="247"/>
        <v/>
      </c>
      <c r="R3958" s="163" t="e">
        <f t="shared" si="244"/>
        <v>#VALUE!</v>
      </c>
      <c r="S3958" s="163" t="e">
        <f t="shared" si="245"/>
        <v>#VALUE!</v>
      </c>
      <c r="T3958" s="163" t="e">
        <f>INDEX(Controle!O:O,MATCH('Banco de Dados'!A3958,Controle!M:M,0))*E3958/100</f>
        <v>#N/A</v>
      </c>
    </row>
    <row r="3959" spans="1:20" hidden="1" x14ac:dyDescent="0.2">
      <c r="A3959" s="158">
        <f>BD_TS!A3958</f>
        <v>0</v>
      </c>
      <c r="B3959" s="158" t="str">
        <f>SUBSTITUTE(SUBSTITUTE(BD_TS!D3958," ",""),"-","/")</f>
        <v/>
      </c>
      <c r="C3959" s="158">
        <f>BD_TS!E3958</f>
        <v>0</v>
      </c>
      <c r="D3959" s="159">
        <f>BD_TS!F3958</f>
        <v>0</v>
      </c>
      <c r="E3959" s="160">
        <f>BD_TS!B3958</f>
        <v>0</v>
      </c>
      <c r="F3959" s="161">
        <f>BD_TS!C3958</f>
        <v>0</v>
      </c>
      <c r="G3959" s="187">
        <f>BD_TS!H3958</f>
        <v>0</v>
      </c>
      <c r="H3959" s="158" t="str">
        <f>IF($A3959=0,"",IFERROR(INDEX(BD_Gestão!A:A,MATCH('Banco de Dados'!$B3959,BD_Gestão!$B:$B,0)),"erro"))</f>
        <v/>
      </c>
      <c r="I3959" s="162" t="str">
        <f>IF($A3959=0,"",IFERROR(INDEX(BD_Gestão!E:E,MATCH('Banco de Dados'!$B3959,BD_Gestão!$B:$B,0)),"erro"))</f>
        <v/>
      </c>
      <c r="J3959" s="186" t="str">
        <f>IF($A3959=0,"",IFERROR(INDEX(BD_Gestão!B:B,MATCH('Banco de Dados'!$B3959,BD_Gestão!$B:$B,0)),"erro"))</f>
        <v/>
      </c>
      <c r="K3959" s="158" t="str">
        <f>IF($A3959=0,"",IFERROR(INDEX(BD_Gestão!C:C,MATCH('Banco de Dados'!$B3959,BD_Gestão!$B:$B,0)),"erro"))</f>
        <v/>
      </c>
      <c r="L3959" s="158" t="str">
        <f>IF($A3959=0,"",IFERROR(INDEX(BD_Gestão!H:H,MATCH('Banco de Dados'!$B3959,BD_Gestão!$B:$B,0)),"erro"))</f>
        <v/>
      </c>
      <c r="M3959" s="161" t="str">
        <f>IF($A3959=0,"",IFERROR(INDEX(BD_Gestão!F:F,MATCH('Banco de Dados'!$B3959,BD_Gestão!$B:$B,0)),"erro"))</f>
        <v/>
      </c>
      <c r="N3959" s="161" t="str">
        <f>IF($A3959=0,"",IFERROR(INDEX(BD_Gestão!J:J,MATCH('Banco de Dados'!$B3959,BD_Gestão!$B:$B,0)),"erro"))</f>
        <v/>
      </c>
      <c r="O3959" s="164" t="str">
        <f>IF($A3959=0,"",IFERROR(INDEX(BD_Gestão!K:K,MATCH('Banco de Dados'!$B3959,BD_Gestão!$B:$B,0)),"erro"))</f>
        <v/>
      </c>
      <c r="P3959" s="169" t="str">
        <f t="shared" si="246"/>
        <v/>
      </c>
      <c r="Q3959" s="170" t="str">
        <f t="shared" si="247"/>
        <v/>
      </c>
      <c r="R3959" s="163" t="e">
        <f t="shared" si="244"/>
        <v>#VALUE!</v>
      </c>
      <c r="S3959" s="163" t="e">
        <f t="shared" si="245"/>
        <v>#VALUE!</v>
      </c>
      <c r="T3959" s="163" t="e">
        <f>INDEX(Controle!O:O,MATCH('Banco de Dados'!A3959,Controle!M:M,0))*E3959/100</f>
        <v>#N/A</v>
      </c>
    </row>
    <row r="3960" spans="1:20" hidden="1" x14ac:dyDescent="0.2">
      <c r="A3960" s="158">
        <f>BD_TS!A3959</f>
        <v>0</v>
      </c>
      <c r="B3960" s="158" t="str">
        <f>SUBSTITUTE(SUBSTITUTE(BD_TS!D3959," ",""),"-","/")</f>
        <v/>
      </c>
      <c r="C3960" s="158">
        <f>BD_TS!E3959</f>
        <v>0</v>
      </c>
      <c r="D3960" s="159">
        <f>BD_TS!F3959</f>
        <v>0</v>
      </c>
      <c r="E3960" s="160">
        <f>BD_TS!B3959</f>
        <v>0</v>
      </c>
      <c r="F3960" s="161">
        <f>BD_TS!C3959</f>
        <v>0</v>
      </c>
      <c r="G3960" s="187">
        <f>BD_TS!H3959</f>
        <v>0</v>
      </c>
      <c r="H3960" s="158" t="str">
        <f>IF($A3960=0,"",IFERROR(INDEX(BD_Gestão!A:A,MATCH('Banco de Dados'!$B3960,BD_Gestão!$B:$B,0)),"erro"))</f>
        <v/>
      </c>
      <c r="I3960" s="162" t="str">
        <f>IF($A3960=0,"",IFERROR(INDEX(BD_Gestão!E:E,MATCH('Banco de Dados'!$B3960,BD_Gestão!$B:$B,0)),"erro"))</f>
        <v/>
      </c>
      <c r="J3960" s="186" t="str">
        <f>IF($A3960=0,"",IFERROR(INDEX(BD_Gestão!B:B,MATCH('Banco de Dados'!$B3960,BD_Gestão!$B:$B,0)),"erro"))</f>
        <v/>
      </c>
      <c r="K3960" s="158" t="str">
        <f>IF($A3960=0,"",IFERROR(INDEX(BD_Gestão!C:C,MATCH('Banco de Dados'!$B3960,BD_Gestão!$B:$B,0)),"erro"))</f>
        <v/>
      </c>
      <c r="L3960" s="158" t="str">
        <f>IF($A3960=0,"",IFERROR(INDEX(BD_Gestão!H:H,MATCH('Banco de Dados'!$B3960,BD_Gestão!$B:$B,0)),"erro"))</f>
        <v/>
      </c>
      <c r="M3960" s="161" t="str">
        <f>IF($A3960=0,"",IFERROR(INDEX(BD_Gestão!F:F,MATCH('Banco de Dados'!$B3960,BD_Gestão!$B:$B,0)),"erro"))</f>
        <v/>
      </c>
      <c r="N3960" s="161" t="str">
        <f>IF($A3960=0,"",IFERROR(INDEX(BD_Gestão!J:J,MATCH('Banco de Dados'!$B3960,BD_Gestão!$B:$B,0)),"erro"))</f>
        <v/>
      </c>
      <c r="O3960" s="164" t="str">
        <f>IF($A3960=0,"",IFERROR(INDEX(BD_Gestão!K:K,MATCH('Banco de Dados'!$B3960,BD_Gestão!$B:$B,0)),"erro"))</f>
        <v/>
      </c>
      <c r="P3960" s="169" t="str">
        <f t="shared" si="246"/>
        <v/>
      </c>
      <c r="Q3960" s="170" t="str">
        <f t="shared" si="247"/>
        <v/>
      </c>
      <c r="R3960" s="163" t="e">
        <f t="shared" si="244"/>
        <v>#VALUE!</v>
      </c>
      <c r="S3960" s="163" t="e">
        <f t="shared" si="245"/>
        <v>#VALUE!</v>
      </c>
      <c r="T3960" s="163" t="e">
        <f>INDEX(Controle!O:O,MATCH('Banco de Dados'!A3960,Controle!M:M,0))*E3960/100</f>
        <v>#N/A</v>
      </c>
    </row>
    <row r="3961" spans="1:20" hidden="1" x14ac:dyDescent="0.2">
      <c r="A3961" s="158">
        <f>BD_TS!A3960</f>
        <v>0</v>
      </c>
      <c r="B3961" s="158" t="str">
        <f>SUBSTITUTE(SUBSTITUTE(BD_TS!D3960," ",""),"-","/")</f>
        <v/>
      </c>
      <c r="C3961" s="158">
        <f>BD_TS!E3960</f>
        <v>0</v>
      </c>
      <c r="D3961" s="159">
        <f>BD_TS!F3960</f>
        <v>0</v>
      </c>
      <c r="E3961" s="160">
        <f>BD_TS!B3960</f>
        <v>0</v>
      </c>
      <c r="F3961" s="161">
        <f>BD_TS!C3960</f>
        <v>0</v>
      </c>
      <c r="G3961" s="187">
        <f>BD_TS!H3960</f>
        <v>0</v>
      </c>
      <c r="H3961" s="158" t="str">
        <f>IF($A3961=0,"",IFERROR(INDEX(BD_Gestão!A:A,MATCH('Banco de Dados'!$B3961,BD_Gestão!$B:$B,0)),"erro"))</f>
        <v/>
      </c>
      <c r="I3961" s="162" t="str">
        <f>IF($A3961=0,"",IFERROR(INDEX(BD_Gestão!E:E,MATCH('Banco de Dados'!$B3961,BD_Gestão!$B:$B,0)),"erro"))</f>
        <v/>
      </c>
      <c r="J3961" s="186" t="str">
        <f>IF($A3961=0,"",IFERROR(INDEX(BD_Gestão!B:B,MATCH('Banco de Dados'!$B3961,BD_Gestão!$B:$B,0)),"erro"))</f>
        <v/>
      </c>
      <c r="K3961" s="158" t="str">
        <f>IF($A3961=0,"",IFERROR(INDEX(BD_Gestão!C:C,MATCH('Banco de Dados'!$B3961,BD_Gestão!$B:$B,0)),"erro"))</f>
        <v/>
      </c>
      <c r="L3961" s="158" t="str">
        <f>IF($A3961=0,"",IFERROR(INDEX(BD_Gestão!H:H,MATCH('Banco de Dados'!$B3961,BD_Gestão!$B:$B,0)),"erro"))</f>
        <v/>
      </c>
      <c r="M3961" s="161" t="str">
        <f>IF($A3961=0,"",IFERROR(INDEX(BD_Gestão!F:F,MATCH('Banco de Dados'!$B3961,BD_Gestão!$B:$B,0)),"erro"))</f>
        <v/>
      </c>
      <c r="N3961" s="161" t="str">
        <f>IF($A3961=0,"",IFERROR(INDEX(BD_Gestão!J:J,MATCH('Banco de Dados'!$B3961,BD_Gestão!$B:$B,0)),"erro"))</f>
        <v/>
      </c>
      <c r="O3961" s="164" t="str">
        <f>IF($A3961=0,"",IFERROR(INDEX(BD_Gestão!K:K,MATCH('Banco de Dados'!$B3961,BD_Gestão!$B:$B,0)),"erro"))</f>
        <v/>
      </c>
      <c r="P3961" s="169" t="str">
        <f t="shared" si="246"/>
        <v/>
      </c>
      <c r="Q3961" s="170" t="str">
        <f t="shared" si="247"/>
        <v/>
      </c>
      <c r="R3961" s="163" t="e">
        <f t="shared" si="244"/>
        <v>#VALUE!</v>
      </c>
      <c r="S3961" s="163" t="e">
        <f t="shared" si="245"/>
        <v>#VALUE!</v>
      </c>
      <c r="T3961" s="163" t="e">
        <f>INDEX(Controle!O:O,MATCH('Banco de Dados'!A3961,Controle!M:M,0))*E3961/100</f>
        <v>#N/A</v>
      </c>
    </row>
    <row r="3962" spans="1:20" hidden="1" x14ac:dyDescent="0.2">
      <c r="A3962" s="158">
        <f>BD_TS!A3961</f>
        <v>0</v>
      </c>
      <c r="B3962" s="158" t="str">
        <f>SUBSTITUTE(SUBSTITUTE(BD_TS!D3961," ",""),"-","/")</f>
        <v/>
      </c>
      <c r="C3962" s="158">
        <f>BD_TS!E3961</f>
        <v>0</v>
      </c>
      <c r="D3962" s="159">
        <f>BD_TS!F3961</f>
        <v>0</v>
      </c>
      <c r="E3962" s="160">
        <f>BD_TS!B3961</f>
        <v>0</v>
      </c>
      <c r="F3962" s="161">
        <f>BD_TS!C3961</f>
        <v>0</v>
      </c>
      <c r="G3962" s="187">
        <f>BD_TS!H3961</f>
        <v>0</v>
      </c>
      <c r="H3962" s="158" t="str">
        <f>IF($A3962=0,"",IFERROR(INDEX(BD_Gestão!A:A,MATCH('Banco de Dados'!$B3962,BD_Gestão!$B:$B,0)),"erro"))</f>
        <v/>
      </c>
      <c r="I3962" s="162" t="str">
        <f>IF($A3962=0,"",IFERROR(INDEX(BD_Gestão!E:E,MATCH('Banco de Dados'!$B3962,BD_Gestão!$B:$B,0)),"erro"))</f>
        <v/>
      </c>
      <c r="J3962" s="186" t="str">
        <f>IF($A3962=0,"",IFERROR(INDEX(BD_Gestão!B:B,MATCH('Banco de Dados'!$B3962,BD_Gestão!$B:$B,0)),"erro"))</f>
        <v/>
      </c>
      <c r="K3962" s="158" t="str">
        <f>IF($A3962=0,"",IFERROR(INDEX(BD_Gestão!C:C,MATCH('Banco de Dados'!$B3962,BD_Gestão!$B:$B,0)),"erro"))</f>
        <v/>
      </c>
      <c r="L3962" s="158" t="str">
        <f>IF($A3962=0,"",IFERROR(INDEX(BD_Gestão!H:H,MATCH('Banco de Dados'!$B3962,BD_Gestão!$B:$B,0)),"erro"))</f>
        <v/>
      </c>
      <c r="M3962" s="161" t="str">
        <f>IF($A3962=0,"",IFERROR(INDEX(BD_Gestão!F:F,MATCH('Banco de Dados'!$B3962,BD_Gestão!$B:$B,0)),"erro"))</f>
        <v/>
      </c>
      <c r="N3962" s="161" t="str">
        <f>IF($A3962=0,"",IFERROR(INDEX(BD_Gestão!J:J,MATCH('Banco de Dados'!$B3962,BD_Gestão!$B:$B,0)),"erro"))</f>
        <v/>
      </c>
      <c r="O3962" s="164" t="str">
        <f>IF($A3962=0,"",IFERROR(INDEX(BD_Gestão!K:K,MATCH('Banco de Dados'!$B3962,BD_Gestão!$B:$B,0)),"erro"))</f>
        <v/>
      </c>
      <c r="P3962" s="169" t="str">
        <f t="shared" si="246"/>
        <v/>
      </c>
      <c r="Q3962" s="170" t="str">
        <f t="shared" si="247"/>
        <v/>
      </c>
      <c r="R3962" s="163" t="e">
        <f t="shared" si="244"/>
        <v>#VALUE!</v>
      </c>
      <c r="S3962" s="163" t="e">
        <f t="shared" si="245"/>
        <v>#VALUE!</v>
      </c>
      <c r="T3962" s="163" t="e">
        <f>INDEX(Controle!O:O,MATCH('Banco de Dados'!A3962,Controle!M:M,0))*E3962/100</f>
        <v>#N/A</v>
      </c>
    </row>
    <row r="3963" spans="1:20" hidden="1" x14ac:dyDescent="0.2">
      <c r="A3963" s="158">
        <f>BD_TS!A3962</f>
        <v>0</v>
      </c>
      <c r="B3963" s="158" t="str">
        <f>SUBSTITUTE(SUBSTITUTE(BD_TS!D3962," ",""),"-","/")</f>
        <v/>
      </c>
      <c r="C3963" s="158">
        <f>BD_TS!E3962</f>
        <v>0</v>
      </c>
      <c r="D3963" s="159">
        <f>BD_TS!F3962</f>
        <v>0</v>
      </c>
      <c r="E3963" s="160">
        <f>BD_TS!B3962</f>
        <v>0</v>
      </c>
      <c r="F3963" s="161">
        <f>BD_TS!C3962</f>
        <v>0</v>
      </c>
      <c r="G3963" s="187">
        <f>BD_TS!H3962</f>
        <v>0</v>
      </c>
      <c r="H3963" s="158" t="str">
        <f>IF($A3963=0,"",IFERROR(INDEX(BD_Gestão!A:A,MATCH('Banco de Dados'!$B3963,BD_Gestão!$B:$B,0)),"erro"))</f>
        <v/>
      </c>
      <c r="I3963" s="162" t="str">
        <f>IF($A3963=0,"",IFERROR(INDEX(BD_Gestão!E:E,MATCH('Banco de Dados'!$B3963,BD_Gestão!$B:$B,0)),"erro"))</f>
        <v/>
      </c>
      <c r="J3963" s="186" t="str">
        <f>IF($A3963=0,"",IFERROR(INDEX(BD_Gestão!B:B,MATCH('Banco de Dados'!$B3963,BD_Gestão!$B:$B,0)),"erro"))</f>
        <v/>
      </c>
      <c r="K3963" s="158" t="str">
        <f>IF($A3963=0,"",IFERROR(INDEX(BD_Gestão!C:C,MATCH('Banco de Dados'!$B3963,BD_Gestão!$B:$B,0)),"erro"))</f>
        <v/>
      </c>
      <c r="L3963" s="158" t="str">
        <f>IF($A3963=0,"",IFERROR(INDEX(BD_Gestão!H:H,MATCH('Banco de Dados'!$B3963,BD_Gestão!$B:$B,0)),"erro"))</f>
        <v/>
      </c>
      <c r="M3963" s="161" t="str">
        <f>IF($A3963=0,"",IFERROR(INDEX(BD_Gestão!F:F,MATCH('Banco de Dados'!$B3963,BD_Gestão!$B:$B,0)),"erro"))</f>
        <v/>
      </c>
      <c r="N3963" s="161" t="str">
        <f>IF($A3963=0,"",IFERROR(INDEX(BD_Gestão!J:J,MATCH('Banco de Dados'!$B3963,BD_Gestão!$B:$B,0)),"erro"))</f>
        <v/>
      </c>
      <c r="O3963" s="164" t="str">
        <f>IF($A3963=0,"",IFERROR(INDEX(BD_Gestão!K:K,MATCH('Banco de Dados'!$B3963,BD_Gestão!$B:$B,0)),"erro"))</f>
        <v/>
      </c>
      <c r="P3963" s="169" t="str">
        <f t="shared" si="246"/>
        <v/>
      </c>
      <c r="Q3963" s="170" t="str">
        <f t="shared" si="247"/>
        <v/>
      </c>
      <c r="R3963" s="163" t="e">
        <f t="shared" si="244"/>
        <v>#VALUE!</v>
      </c>
      <c r="S3963" s="163" t="e">
        <f t="shared" si="245"/>
        <v>#VALUE!</v>
      </c>
      <c r="T3963" s="163" t="e">
        <f>INDEX(Controle!O:O,MATCH('Banco de Dados'!A3963,Controle!M:M,0))*E3963/100</f>
        <v>#N/A</v>
      </c>
    </row>
    <row r="3964" spans="1:20" hidden="1" x14ac:dyDescent="0.2">
      <c r="A3964" s="158">
        <f>BD_TS!A3963</f>
        <v>0</v>
      </c>
      <c r="B3964" s="158" t="str">
        <f>SUBSTITUTE(SUBSTITUTE(BD_TS!D3963," ",""),"-","/")</f>
        <v/>
      </c>
      <c r="C3964" s="158">
        <f>BD_TS!E3963</f>
        <v>0</v>
      </c>
      <c r="D3964" s="159">
        <f>BD_TS!F3963</f>
        <v>0</v>
      </c>
      <c r="E3964" s="160">
        <f>BD_TS!B3963</f>
        <v>0</v>
      </c>
      <c r="F3964" s="161">
        <f>BD_TS!C3963</f>
        <v>0</v>
      </c>
      <c r="G3964" s="187">
        <f>BD_TS!H3963</f>
        <v>0</v>
      </c>
      <c r="H3964" s="158" t="str">
        <f>IF($A3964=0,"",IFERROR(INDEX(BD_Gestão!A:A,MATCH('Banco de Dados'!$B3964,BD_Gestão!$B:$B,0)),"erro"))</f>
        <v/>
      </c>
      <c r="I3964" s="162" t="str">
        <f>IF($A3964=0,"",IFERROR(INDEX(BD_Gestão!E:E,MATCH('Banco de Dados'!$B3964,BD_Gestão!$B:$B,0)),"erro"))</f>
        <v/>
      </c>
      <c r="J3964" s="186" t="str">
        <f>IF($A3964=0,"",IFERROR(INDEX(BD_Gestão!B:B,MATCH('Banco de Dados'!$B3964,BD_Gestão!$B:$B,0)),"erro"))</f>
        <v/>
      </c>
      <c r="K3964" s="158" t="str">
        <f>IF($A3964=0,"",IFERROR(INDEX(BD_Gestão!C:C,MATCH('Banco de Dados'!$B3964,BD_Gestão!$B:$B,0)),"erro"))</f>
        <v/>
      </c>
      <c r="L3964" s="158" t="str">
        <f>IF($A3964=0,"",IFERROR(INDEX(BD_Gestão!H:H,MATCH('Banco de Dados'!$B3964,BD_Gestão!$B:$B,0)),"erro"))</f>
        <v/>
      </c>
      <c r="M3964" s="161" t="str">
        <f>IF($A3964=0,"",IFERROR(INDEX(BD_Gestão!F:F,MATCH('Banco de Dados'!$B3964,BD_Gestão!$B:$B,0)),"erro"))</f>
        <v/>
      </c>
      <c r="N3964" s="161" t="str">
        <f>IF($A3964=0,"",IFERROR(INDEX(BD_Gestão!J:J,MATCH('Banco de Dados'!$B3964,BD_Gestão!$B:$B,0)),"erro"))</f>
        <v/>
      </c>
      <c r="O3964" s="164" t="str">
        <f>IF($A3964=0,"",IFERROR(INDEX(BD_Gestão!K:K,MATCH('Banco de Dados'!$B3964,BD_Gestão!$B:$B,0)),"erro"))</f>
        <v/>
      </c>
      <c r="P3964" s="169" t="str">
        <f t="shared" si="246"/>
        <v/>
      </c>
      <c r="Q3964" s="170" t="str">
        <f t="shared" si="247"/>
        <v/>
      </c>
      <c r="R3964" s="163" t="e">
        <f t="shared" si="244"/>
        <v>#VALUE!</v>
      </c>
      <c r="S3964" s="163" t="e">
        <f t="shared" si="245"/>
        <v>#VALUE!</v>
      </c>
      <c r="T3964" s="163" t="e">
        <f>INDEX(Controle!O:O,MATCH('Banco de Dados'!A3964,Controle!M:M,0))*E3964/100</f>
        <v>#N/A</v>
      </c>
    </row>
    <row r="3965" spans="1:20" hidden="1" x14ac:dyDescent="0.2">
      <c r="A3965" s="158">
        <f>BD_TS!A3964</f>
        <v>0</v>
      </c>
      <c r="B3965" s="158" t="str">
        <f>SUBSTITUTE(SUBSTITUTE(BD_TS!D3964," ",""),"-","/")</f>
        <v/>
      </c>
      <c r="C3965" s="158">
        <f>BD_TS!E3964</f>
        <v>0</v>
      </c>
      <c r="D3965" s="159">
        <f>BD_TS!F3964</f>
        <v>0</v>
      </c>
      <c r="E3965" s="160">
        <f>BD_TS!B3964</f>
        <v>0</v>
      </c>
      <c r="F3965" s="161">
        <f>BD_TS!C3964</f>
        <v>0</v>
      </c>
      <c r="G3965" s="187">
        <f>BD_TS!H3964</f>
        <v>0</v>
      </c>
      <c r="H3965" s="158" t="str">
        <f>IF($A3965=0,"",IFERROR(INDEX(BD_Gestão!A:A,MATCH('Banco de Dados'!$B3965,BD_Gestão!$B:$B,0)),"erro"))</f>
        <v/>
      </c>
      <c r="I3965" s="162" t="str">
        <f>IF($A3965=0,"",IFERROR(INDEX(BD_Gestão!E:E,MATCH('Banco de Dados'!$B3965,BD_Gestão!$B:$B,0)),"erro"))</f>
        <v/>
      </c>
      <c r="J3965" s="186" t="str">
        <f>IF($A3965=0,"",IFERROR(INDEX(BD_Gestão!B:B,MATCH('Banco de Dados'!$B3965,BD_Gestão!$B:$B,0)),"erro"))</f>
        <v/>
      </c>
      <c r="K3965" s="158" t="str">
        <f>IF($A3965=0,"",IFERROR(INDEX(BD_Gestão!C:C,MATCH('Banco de Dados'!$B3965,BD_Gestão!$B:$B,0)),"erro"))</f>
        <v/>
      </c>
      <c r="L3965" s="158" t="str">
        <f>IF($A3965=0,"",IFERROR(INDEX(BD_Gestão!H:H,MATCH('Banco de Dados'!$B3965,BD_Gestão!$B:$B,0)),"erro"))</f>
        <v/>
      </c>
      <c r="M3965" s="161" t="str">
        <f>IF($A3965=0,"",IFERROR(INDEX(BD_Gestão!F:F,MATCH('Banco de Dados'!$B3965,BD_Gestão!$B:$B,0)),"erro"))</f>
        <v/>
      </c>
      <c r="N3965" s="161" t="str">
        <f>IF($A3965=0,"",IFERROR(INDEX(BD_Gestão!J:J,MATCH('Banco de Dados'!$B3965,BD_Gestão!$B:$B,0)),"erro"))</f>
        <v/>
      </c>
      <c r="O3965" s="164" t="str">
        <f>IF($A3965=0,"",IFERROR(INDEX(BD_Gestão!K:K,MATCH('Banco de Dados'!$B3965,BD_Gestão!$B:$B,0)),"erro"))</f>
        <v/>
      </c>
      <c r="P3965" s="169" t="str">
        <f t="shared" si="246"/>
        <v/>
      </c>
      <c r="Q3965" s="170" t="str">
        <f t="shared" si="247"/>
        <v/>
      </c>
      <c r="R3965" s="163" t="e">
        <f t="shared" si="244"/>
        <v>#VALUE!</v>
      </c>
      <c r="S3965" s="163" t="e">
        <f t="shared" si="245"/>
        <v>#VALUE!</v>
      </c>
      <c r="T3965" s="163" t="e">
        <f>INDEX(Controle!O:O,MATCH('Banco de Dados'!A3965,Controle!M:M,0))*E3965/100</f>
        <v>#N/A</v>
      </c>
    </row>
    <row r="3966" spans="1:20" hidden="1" x14ac:dyDescent="0.2">
      <c r="A3966" s="158">
        <f>BD_TS!A3965</f>
        <v>0</v>
      </c>
      <c r="B3966" s="158" t="str">
        <f>SUBSTITUTE(SUBSTITUTE(BD_TS!D3965," ",""),"-","/")</f>
        <v/>
      </c>
      <c r="C3966" s="158">
        <f>BD_TS!E3965</f>
        <v>0</v>
      </c>
      <c r="D3966" s="159">
        <f>BD_TS!F3965</f>
        <v>0</v>
      </c>
      <c r="E3966" s="160">
        <f>BD_TS!B3965</f>
        <v>0</v>
      </c>
      <c r="F3966" s="161">
        <f>BD_TS!C3965</f>
        <v>0</v>
      </c>
      <c r="G3966" s="187">
        <f>BD_TS!H3965</f>
        <v>0</v>
      </c>
      <c r="H3966" s="158" t="str">
        <f>IF($A3966=0,"",IFERROR(INDEX(BD_Gestão!A:A,MATCH('Banco de Dados'!$B3966,BD_Gestão!$B:$B,0)),"erro"))</f>
        <v/>
      </c>
      <c r="I3966" s="162" t="str">
        <f>IF($A3966=0,"",IFERROR(INDEX(BD_Gestão!E:E,MATCH('Banco de Dados'!$B3966,BD_Gestão!$B:$B,0)),"erro"))</f>
        <v/>
      </c>
      <c r="J3966" s="186" t="str">
        <f>IF($A3966=0,"",IFERROR(INDEX(BD_Gestão!B:B,MATCH('Banco de Dados'!$B3966,BD_Gestão!$B:$B,0)),"erro"))</f>
        <v/>
      </c>
      <c r="K3966" s="158" t="str">
        <f>IF($A3966=0,"",IFERROR(INDEX(BD_Gestão!C:C,MATCH('Banco de Dados'!$B3966,BD_Gestão!$B:$B,0)),"erro"))</f>
        <v/>
      </c>
      <c r="L3966" s="158" t="str">
        <f>IF($A3966=0,"",IFERROR(INDEX(BD_Gestão!H:H,MATCH('Banco de Dados'!$B3966,BD_Gestão!$B:$B,0)),"erro"))</f>
        <v/>
      </c>
      <c r="M3966" s="161" t="str">
        <f>IF($A3966=0,"",IFERROR(INDEX(BD_Gestão!F:F,MATCH('Banco de Dados'!$B3966,BD_Gestão!$B:$B,0)),"erro"))</f>
        <v/>
      </c>
      <c r="N3966" s="161" t="str">
        <f>IF($A3966=0,"",IFERROR(INDEX(BD_Gestão!J:J,MATCH('Banco de Dados'!$B3966,BD_Gestão!$B:$B,0)),"erro"))</f>
        <v/>
      </c>
      <c r="O3966" s="164" t="str">
        <f>IF($A3966=0,"",IFERROR(INDEX(BD_Gestão!K:K,MATCH('Banco de Dados'!$B3966,BD_Gestão!$B:$B,0)),"erro"))</f>
        <v/>
      </c>
      <c r="P3966" s="169" t="str">
        <f t="shared" si="246"/>
        <v/>
      </c>
      <c r="Q3966" s="170" t="str">
        <f t="shared" si="247"/>
        <v/>
      </c>
      <c r="R3966" s="163" t="e">
        <f t="shared" si="244"/>
        <v>#VALUE!</v>
      </c>
      <c r="S3966" s="163" t="e">
        <f t="shared" si="245"/>
        <v>#VALUE!</v>
      </c>
      <c r="T3966" s="163" t="e">
        <f>INDEX(Controle!O:O,MATCH('Banco de Dados'!A3966,Controle!M:M,0))*E3966/100</f>
        <v>#N/A</v>
      </c>
    </row>
    <row r="3967" spans="1:20" hidden="1" x14ac:dyDescent="0.2">
      <c r="A3967" s="158">
        <f>BD_TS!A3966</f>
        <v>0</v>
      </c>
      <c r="B3967" s="158" t="str">
        <f>SUBSTITUTE(SUBSTITUTE(BD_TS!D3966," ",""),"-","/")</f>
        <v/>
      </c>
      <c r="C3967" s="158">
        <f>BD_TS!E3966</f>
        <v>0</v>
      </c>
      <c r="D3967" s="159">
        <f>BD_TS!F3966</f>
        <v>0</v>
      </c>
      <c r="E3967" s="160">
        <f>BD_TS!B3966</f>
        <v>0</v>
      </c>
      <c r="F3967" s="161">
        <f>BD_TS!C3966</f>
        <v>0</v>
      </c>
      <c r="G3967" s="187">
        <f>BD_TS!H3966</f>
        <v>0</v>
      </c>
      <c r="H3967" s="158" t="str">
        <f>IF($A3967=0,"",IFERROR(INDEX(BD_Gestão!A:A,MATCH('Banco de Dados'!$B3967,BD_Gestão!$B:$B,0)),"erro"))</f>
        <v/>
      </c>
      <c r="I3967" s="162" t="str">
        <f>IF($A3967=0,"",IFERROR(INDEX(BD_Gestão!E:E,MATCH('Banco de Dados'!$B3967,BD_Gestão!$B:$B,0)),"erro"))</f>
        <v/>
      </c>
      <c r="J3967" s="186" t="str">
        <f>IF($A3967=0,"",IFERROR(INDEX(BD_Gestão!B:B,MATCH('Banco de Dados'!$B3967,BD_Gestão!$B:$B,0)),"erro"))</f>
        <v/>
      </c>
      <c r="K3967" s="158" t="str">
        <f>IF($A3967=0,"",IFERROR(INDEX(BD_Gestão!C:C,MATCH('Banco de Dados'!$B3967,BD_Gestão!$B:$B,0)),"erro"))</f>
        <v/>
      </c>
      <c r="L3967" s="158" t="str">
        <f>IF($A3967=0,"",IFERROR(INDEX(BD_Gestão!H:H,MATCH('Banco de Dados'!$B3967,BD_Gestão!$B:$B,0)),"erro"))</f>
        <v/>
      </c>
      <c r="M3967" s="161" t="str">
        <f>IF($A3967=0,"",IFERROR(INDEX(BD_Gestão!F:F,MATCH('Banco de Dados'!$B3967,BD_Gestão!$B:$B,0)),"erro"))</f>
        <v/>
      </c>
      <c r="N3967" s="161" t="str">
        <f>IF($A3967=0,"",IFERROR(INDEX(BD_Gestão!J:J,MATCH('Banco de Dados'!$B3967,BD_Gestão!$B:$B,0)),"erro"))</f>
        <v/>
      </c>
      <c r="O3967" s="164" t="str">
        <f>IF($A3967=0,"",IFERROR(INDEX(BD_Gestão!K:K,MATCH('Banco de Dados'!$B3967,BD_Gestão!$B:$B,0)),"erro"))</f>
        <v/>
      </c>
      <c r="P3967" s="169" t="str">
        <f t="shared" si="246"/>
        <v/>
      </c>
      <c r="Q3967" s="170" t="str">
        <f t="shared" si="247"/>
        <v/>
      </c>
      <c r="R3967" s="163" t="e">
        <f t="shared" si="244"/>
        <v>#VALUE!</v>
      </c>
      <c r="S3967" s="163" t="e">
        <f t="shared" si="245"/>
        <v>#VALUE!</v>
      </c>
      <c r="T3967" s="163" t="e">
        <f>INDEX(Controle!O:O,MATCH('Banco de Dados'!A3967,Controle!M:M,0))*E3967/100</f>
        <v>#N/A</v>
      </c>
    </row>
    <row r="3968" spans="1:20" hidden="1" x14ac:dyDescent="0.2">
      <c r="A3968" s="158">
        <f>BD_TS!A3967</f>
        <v>0</v>
      </c>
      <c r="B3968" s="158" t="str">
        <f>SUBSTITUTE(SUBSTITUTE(BD_TS!D3967," ",""),"-","/")</f>
        <v/>
      </c>
      <c r="C3968" s="158">
        <f>BD_TS!E3967</f>
        <v>0</v>
      </c>
      <c r="D3968" s="159">
        <f>BD_TS!F3967</f>
        <v>0</v>
      </c>
      <c r="E3968" s="160">
        <f>BD_TS!B3967</f>
        <v>0</v>
      </c>
      <c r="F3968" s="161">
        <f>BD_TS!C3967</f>
        <v>0</v>
      </c>
      <c r="G3968" s="187">
        <f>BD_TS!H3967</f>
        <v>0</v>
      </c>
      <c r="H3968" s="158" t="str">
        <f>IF($A3968=0,"",IFERROR(INDEX(BD_Gestão!A:A,MATCH('Banco de Dados'!$B3968,BD_Gestão!$B:$B,0)),"erro"))</f>
        <v/>
      </c>
      <c r="I3968" s="162" t="str">
        <f>IF($A3968=0,"",IFERROR(INDEX(BD_Gestão!E:E,MATCH('Banco de Dados'!$B3968,BD_Gestão!$B:$B,0)),"erro"))</f>
        <v/>
      </c>
      <c r="J3968" s="186" t="str">
        <f>IF($A3968=0,"",IFERROR(INDEX(BD_Gestão!B:B,MATCH('Banco de Dados'!$B3968,BD_Gestão!$B:$B,0)),"erro"))</f>
        <v/>
      </c>
      <c r="K3968" s="158" t="str">
        <f>IF($A3968=0,"",IFERROR(INDEX(BD_Gestão!C:C,MATCH('Banco de Dados'!$B3968,BD_Gestão!$B:$B,0)),"erro"))</f>
        <v/>
      </c>
      <c r="L3968" s="158" t="str">
        <f>IF($A3968=0,"",IFERROR(INDEX(BD_Gestão!H:H,MATCH('Banco de Dados'!$B3968,BD_Gestão!$B:$B,0)),"erro"))</f>
        <v/>
      </c>
      <c r="M3968" s="161" t="str">
        <f>IF($A3968=0,"",IFERROR(INDEX(BD_Gestão!F:F,MATCH('Banco de Dados'!$B3968,BD_Gestão!$B:$B,0)),"erro"))</f>
        <v/>
      </c>
      <c r="N3968" s="161" t="str">
        <f>IF($A3968=0,"",IFERROR(INDEX(BD_Gestão!J:J,MATCH('Banco de Dados'!$B3968,BD_Gestão!$B:$B,0)),"erro"))</f>
        <v/>
      </c>
      <c r="O3968" s="164" t="str">
        <f>IF($A3968=0,"",IFERROR(INDEX(BD_Gestão!K:K,MATCH('Banco de Dados'!$B3968,BD_Gestão!$B:$B,0)),"erro"))</f>
        <v/>
      </c>
      <c r="P3968" s="169" t="str">
        <f t="shared" si="246"/>
        <v/>
      </c>
      <c r="Q3968" s="170" t="str">
        <f t="shared" si="247"/>
        <v/>
      </c>
      <c r="R3968" s="163" t="e">
        <f t="shared" si="244"/>
        <v>#VALUE!</v>
      </c>
      <c r="S3968" s="163" t="e">
        <f t="shared" si="245"/>
        <v>#VALUE!</v>
      </c>
      <c r="T3968" s="163" t="e">
        <f>INDEX(Controle!O:O,MATCH('Banco de Dados'!A3968,Controle!M:M,0))*E3968/100</f>
        <v>#N/A</v>
      </c>
    </row>
    <row r="3969" spans="1:20" hidden="1" x14ac:dyDescent="0.2">
      <c r="A3969" s="158">
        <f>BD_TS!A3968</f>
        <v>0</v>
      </c>
      <c r="B3969" s="158" t="str">
        <f>SUBSTITUTE(SUBSTITUTE(BD_TS!D3968," ",""),"-","/")</f>
        <v/>
      </c>
      <c r="C3969" s="158">
        <f>BD_TS!E3968</f>
        <v>0</v>
      </c>
      <c r="D3969" s="159">
        <f>BD_TS!F3968</f>
        <v>0</v>
      </c>
      <c r="E3969" s="160">
        <f>BD_TS!B3968</f>
        <v>0</v>
      </c>
      <c r="F3969" s="161">
        <f>BD_TS!C3968</f>
        <v>0</v>
      </c>
      <c r="G3969" s="187">
        <f>BD_TS!H3968</f>
        <v>0</v>
      </c>
      <c r="H3969" s="158" t="str">
        <f>IF($A3969=0,"",IFERROR(INDEX(BD_Gestão!A:A,MATCH('Banco de Dados'!$B3969,BD_Gestão!$B:$B,0)),"erro"))</f>
        <v/>
      </c>
      <c r="I3969" s="162" t="str">
        <f>IF($A3969=0,"",IFERROR(INDEX(BD_Gestão!E:E,MATCH('Banco de Dados'!$B3969,BD_Gestão!$B:$B,0)),"erro"))</f>
        <v/>
      </c>
      <c r="J3969" s="186" t="str">
        <f>IF($A3969=0,"",IFERROR(INDEX(BD_Gestão!B:B,MATCH('Banco de Dados'!$B3969,BD_Gestão!$B:$B,0)),"erro"))</f>
        <v/>
      </c>
      <c r="K3969" s="158" t="str">
        <f>IF($A3969=0,"",IFERROR(INDEX(BD_Gestão!C:C,MATCH('Banco de Dados'!$B3969,BD_Gestão!$B:$B,0)),"erro"))</f>
        <v/>
      </c>
      <c r="L3969" s="158" t="str">
        <f>IF($A3969=0,"",IFERROR(INDEX(BD_Gestão!H:H,MATCH('Banco de Dados'!$B3969,BD_Gestão!$B:$B,0)),"erro"))</f>
        <v/>
      </c>
      <c r="M3969" s="161" t="str">
        <f>IF($A3969=0,"",IFERROR(INDEX(BD_Gestão!F:F,MATCH('Banco de Dados'!$B3969,BD_Gestão!$B:$B,0)),"erro"))</f>
        <v/>
      </c>
      <c r="N3969" s="161" t="str">
        <f>IF($A3969=0,"",IFERROR(INDEX(BD_Gestão!J:J,MATCH('Banco de Dados'!$B3969,BD_Gestão!$B:$B,0)),"erro"))</f>
        <v/>
      </c>
      <c r="O3969" s="164" t="str">
        <f>IF($A3969=0,"",IFERROR(INDEX(BD_Gestão!K:K,MATCH('Banco de Dados'!$B3969,BD_Gestão!$B:$B,0)),"erro"))</f>
        <v/>
      </c>
      <c r="P3969" s="169" t="str">
        <f t="shared" si="246"/>
        <v/>
      </c>
      <c r="Q3969" s="170" t="str">
        <f t="shared" si="247"/>
        <v/>
      </c>
      <c r="R3969" s="163" t="e">
        <f t="shared" si="244"/>
        <v>#VALUE!</v>
      </c>
      <c r="S3969" s="163" t="e">
        <f t="shared" si="245"/>
        <v>#VALUE!</v>
      </c>
      <c r="T3969" s="163" t="e">
        <f>INDEX(Controle!O:O,MATCH('Banco de Dados'!A3969,Controle!M:M,0))*E3969/100</f>
        <v>#N/A</v>
      </c>
    </row>
    <row r="3970" spans="1:20" hidden="1" x14ac:dyDescent="0.2">
      <c r="A3970" s="158">
        <f>BD_TS!A3969</f>
        <v>0</v>
      </c>
      <c r="B3970" s="158" t="str">
        <f>SUBSTITUTE(SUBSTITUTE(BD_TS!D3969," ",""),"-","/")</f>
        <v/>
      </c>
      <c r="C3970" s="158">
        <f>BD_TS!E3969</f>
        <v>0</v>
      </c>
      <c r="D3970" s="159">
        <f>BD_TS!F3969</f>
        <v>0</v>
      </c>
      <c r="E3970" s="160">
        <f>BD_TS!B3969</f>
        <v>0</v>
      </c>
      <c r="F3970" s="161">
        <f>BD_TS!C3969</f>
        <v>0</v>
      </c>
      <c r="G3970" s="187">
        <f>BD_TS!H3969</f>
        <v>0</v>
      </c>
      <c r="H3970" s="158" t="str">
        <f>IF($A3970=0,"",IFERROR(INDEX(BD_Gestão!A:A,MATCH('Banco de Dados'!$B3970,BD_Gestão!$B:$B,0)),"erro"))</f>
        <v/>
      </c>
      <c r="I3970" s="162" t="str">
        <f>IF($A3970=0,"",IFERROR(INDEX(BD_Gestão!E:E,MATCH('Banco de Dados'!$B3970,BD_Gestão!$B:$B,0)),"erro"))</f>
        <v/>
      </c>
      <c r="J3970" s="186" t="str">
        <f>IF($A3970=0,"",IFERROR(INDEX(BD_Gestão!B:B,MATCH('Banco de Dados'!$B3970,BD_Gestão!$B:$B,0)),"erro"))</f>
        <v/>
      </c>
      <c r="K3970" s="158" t="str">
        <f>IF($A3970=0,"",IFERROR(INDEX(BD_Gestão!C:C,MATCH('Banco de Dados'!$B3970,BD_Gestão!$B:$B,0)),"erro"))</f>
        <v/>
      </c>
      <c r="L3970" s="158" t="str">
        <f>IF($A3970=0,"",IFERROR(INDEX(BD_Gestão!H:H,MATCH('Banco de Dados'!$B3970,BD_Gestão!$B:$B,0)),"erro"))</f>
        <v/>
      </c>
      <c r="M3970" s="161" t="str">
        <f>IF($A3970=0,"",IFERROR(INDEX(BD_Gestão!F:F,MATCH('Banco de Dados'!$B3970,BD_Gestão!$B:$B,0)),"erro"))</f>
        <v/>
      </c>
      <c r="N3970" s="161" t="str">
        <f>IF($A3970=0,"",IFERROR(INDEX(BD_Gestão!J:J,MATCH('Banco de Dados'!$B3970,BD_Gestão!$B:$B,0)),"erro"))</f>
        <v/>
      </c>
      <c r="O3970" s="164" t="str">
        <f>IF($A3970=0,"",IFERROR(INDEX(BD_Gestão!K:K,MATCH('Banco de Dados'!$B3970,BD_Gestão!$B:$B,0)),"erro"))</f>
        <v/>
      </c>
      <c r="P3970" s="169" t="str">
        <f t="shared" si="246"/>
        <v/>
      </c>
      <c r="Q3970" s="170" t="str">
        <f t="shared" si="247"/>
        <v/>
      </c>
      <c r="R3970" s="163" t="e">
        <f t="shared" si="244"/>
        <v>#VALUE!</v>
      </c>
      <c r="S3970" s="163" t="e">
        <f t="shared" si="245"/>
        <v>#VALUE!</v>
      </c>
      <c r="T3970" s="163" t="e">
        <f>INDEX(Controle!O:O,MATCH('Banco de Dados'!A3970,Controle!M:M,0))*E3970/100</f>
        <v>#N/A</v>
      </c>
    </row>
    <row r="3971" spans="1:20" hidden="1" x14ac:dyDescent="0.2">
      <c r="A3971" s="158">
        <f>BD_TS!A3970</f>
        <v>0</v>
      </c>
      <c r="B3971" s="158" t="str">
        <f>SUBSTITUTE(SUBSTITUTE(BD_TS!D3970," ",""),"-","/")</f>
        <v/>
      </c>
      <c r="C3971" s="158">
        <f>BD_TS!E3970</f>
        <v>0</v>
      </c>
      <c r="D3971" s="159">
        <f>BD_TS!F3970</f>
        <v>0</v>
      </c>
      <c r="E3971" s="160">
        <f>BD_TS!B3970</f>
        <v>0</v>
      </c>
      <c r="F3971" s="161">
        <f>BD_TS!C3970</f>
        <v>0</v>
      </c>
      <c r="G3971" s="187">
        <f>BD_TS!H3970</f>
        <v>0</v>
      </c>
      <c r="H3971" s="158" t="str">
        <f>IF($A3971=0,"",IFERROR(INDEX(BD_Gestão!A:A,MATCH('Banco de Dados'!$B3971,BD_Gestão!$B:$B,0)),"erro"))</f>
        <v/>
      </c>
      <c r="I3971" s="162" t="str">
        <f>IF($A3971=0,"",IFERROR(INDEX(BD_Gestão!E:E,MATCH('Banco de Dados'!$B3971,BD_Gestão!$B:$B,0)),"erro"))</f>
        <v/>
      </c>
      <c r="J3971" s="186" t="str">
        <f>IF($A3971=0,"",IFERROR(INDEX(BD_Gestão!B:B,MATCH('Banco de Dados'!$B3971,BD_Gestão!$B:$B,0)),"erro"))</f>
        <v/>
      </c>
      <c r="K3971" s="158" t="str">
        <f>IF($A3971=0,"",IFERROR(INDEX(BD_Gestão!C:C,MATCH('Banco de Dados'!$B3971,BD_Gestão!$B:$B,0)),"erro"))</f>
        <v/>
      </c>
      <c r="L3971" s="158" t="str">
        <f>IF($A3971=0,"",IFERROR(INDEX(BD_Gestão!H:H,MATCH('Banco de Dados'!$B3971,BD_Gestão!$B:$B,0)),"erro"))</f>
        <v/>
      </c>
      <c r="M3971" s="161" t="str">
        <f>IF($A3971=0,"",IFERROR(INDEX(BD_Gestão!F:F,MATCH('Banco de Dados'!$B3971,BD_Gestão!$B:$B,0)),"erro"))</f>
        <v/>
      </c>
      <c r="N3971" s="161" t="str">
        <f>IF($A3971=0,"",IFERROR(INDEX(BD_Gestão!J:J,MATCH('Banco de Dados'!$B3971,BD_Gestão!$B:$B,0)),"erro"))</f>
        <v/>
      </c>
      <c r="O3971" s="164" t="str">
        <f>IF($A3971=0,"",IFERROR(INDEX(BD_Gestão!K:K,MATCH('Banco de Dados'!$B3971,BD_Gestão!$B:$B,0)),"erro"))</f>
        <v/>
      </c>
      <c r="P3971" s="169" t="str">
        <f t="shared" si="246"/>
        <v/>
      </c>
      <c r="Q3971" s="170" t="str">
        <f t="shared" si="247"/>
        <v/>
      </c>
      <c r="R3971" s="163" t="e">
        <f t="shared" si="244"/>
        <v>#VALUE!</v>
      </c>
      <c r="S3971" s="163" t="e">
        <f t="shared" si="245"/>
        <v>#VALUE!</v>
      </c>
      <c r="T3971" s="163" t="e">
        <f>INDEX(Controle!O:O,MATCH('Banco de Dados'!A3971,Controle!M:M,0))*E3971/100</f>
        <v>#N/A</v>
      </c>
    </row>
    <row r="3972" spans="1:20" hidden="1" x14ac:dyDescent="0.2">
      <c r="A3972" s="158">
        <f>BD_TS!A3971</f>
        <v>0</v>
      </c>
      <c r="B3972" s="158" t="str">
        <f>SUBSTITUTE(SUBSTITUTE(BD_TS!D3971," ",""),"-","/")</f>
        <v/>
      </c>
      <c r="C3972" s="158">
        <f>BD_TS!E3971</f>
        <v>0</v>
      </c>
      <c r="D3972" s="159">
        <f>BD_TS!F3971</f>
        <v>0</v>
      </c>
      <c r="E3972" s="160">
        <f>BD_TS!B3971</f>
        <v>0</v>
      </c>
      <c r="F3972" s="161">
        <f>BD_TS!C3971</f>
        <v>0</v>
      </c>
      <c r="G3972" s="187">
        <f>BD_TS!H3971</f>
        <v>0</v>
      </c>
      <c r="H3972" s="158" t="str">
        <f>IF($A3972=0,"",IFERROR(INDEX(BD_Gestão!A:A,MATCH('Banco de Dados'!$B3972,BD_Gestão!$B:$B,0)),"erro"))</f>
        <v/>
      </c>
      <c r="I3972" s="162" t="str">
        <f>IF($A3972=0,"",IFERROR(INDEX(BD_Gestão!E:E,MATCH('Banco de Dados'!$B3972,BD_Gestão!$B:$B,0)),"erro"))</f>
        <v/>
      </c>
      <c r="J3972" s="186" t="str">
        <f>IF($A3972=0,"",IFERROR(INDEX(BD_Gestão!B:B,MATCH('Banco de Dados'!$B3972,BD_Gestão!$B:$B,0)),"erro"))</f>
        <v/>
      </c>
      <c r="K3972" s="158" t="str">
        <f>IF($A3972=0,"",IFERROR(INDEX(BD_Gestão!C:C,MATCH('Banco de Dados'!$B3972,BD_Gestão!$B:$B,0)),"erro"))</f>
        <v/>
      </c>
      <c r="L3972" s="158" t="str">
        <f>IF($A3972=0,"",IFERROR(INDEX(BD_Gestão!H:H,MATCH('Banco de Dados'!$B3972,BD_Gestão!$B:$B,0)),"erro"))</f>
        <v/>
      </c>
      <c r="M3972" s="161" t="str">
        <f>IF($A3972=0,"",IFERROR(INDEX(BD_Gestão!F:F,MATCH('Banco de Dados'!$B3972,BD_Gestão!$B:$B,0)),"erro"))</f>
        <v/>
      </c>
      <c r="N3972" s="161" t="str">
        <f>IF($A3972=0,"",IFERROR(INDEX(BD_Gestão!J:J,MATCH('Banco de Dados'!$B3972,BD_Gestão!$B:$B,0)),"erro"))</f>
        <v/>
      </c>
      <c r="O3972" s="164" t="str">
        <f>IF($A3972=0,"",IFERROR(INDEX(BD_Gestão!K:K,MATCH('Banco de Dados'!$B3972,BD_Gestão!$B:$B,0)),"erro"))</f>
        <v/>
      </c>
      <c r="P3972" s="169" t="str">
        <f t="shared" si="246"/>
        <v/>
      </c>
      <c r="Q3972" s="170" t="str">
        <f t="shared" si="247"/>
        <v/>
      </c>
      <c r="R3972" s="163" t="e">
        <f t="shared" si="244"/>
        <v>#VALUE!</v>
      </c>
      <c r="S3972" s="163" t="e">
        <f t="shared" si="245"/>
        <v>#VALUE!</v>
      </c>
      <c r="T3972" s="163" t="e">
        <f>INDEX(Controle!O:O,MATCH('Banco de Dados'!A3972,Controle!M:M,0))*E3972/100</f>
        <v>#N/A</v>
      </c>
    </row>
    <row r="3973" spans="1:20" hidden="1" x14ac:dyDescent="0.2">
      <c r="A3973" s="158">
        <f>BD_TS!A3972</f>
        <v>0</v>
      </c>
      <c r="B3973" s="158" t="str">
        <f>SUBSTITUTE(SUBSTITUTE(BD_TS!D3972," ",""),"-","/")</f>
        <v/>
      </c>
      <c r="C3973" s="158">
        <f>BD_TS!E3972</f>
        <v>0</v>
      </c>
      <c r="D3973" s="159">
        <f>BD_TS!F3972</f>
        <v>0</v>
      </c>
      <c r="E3973" s="160">
        <f>BD_TS!B3972</f>
        <v>0</v>
      </c>
      <c r="F3973" s="161">
        <f>BD_TS!C3972</f>
        <v>0</v>
      </c>
      <c r="G3973" s="187">
        <f>BD_TS!H3972</f>
        <v>0</v>
      </c>
      <c r="H3973" s="158" t="str">
        <f>IF($A3973=0,"",IFERROR(INDEX(BD_Gestão!A:A,MATCH('Banco de Dados'!$B3973,BD_Gestão!$B:$B,0)),"erro"))</f>
        <v/>
      </c>
      <c r="I3973" s="162" t="str">
        <f>IF($A3973=0,"",IFERROR(INDEX(BD_Gestão!E:E,MATCH('Banco de Dados'!$B3973,BD_Gestão!$B:$B,0)),"erro"))</f>
        <v/>
      </c>
      <c r="J3973" s="186" t="str">
        <f>IF($A3973=0,"",IFERROR(INDEX(BD_Gestão!B:B,MATCH('Banco de Dados'!$B3973,BD_Gestão!$B:$B,0)),"erro"))</f>
        <v/>
      </c>
      <c r="K3973" s="158" t="str">
        <f>IF($A3973=0,"",IFERROR(INDEX(BD_Gestão!C:C,MATCH('Banco de Dados'!$B3973,BD_Gestão!$B:$B,0)),"erro"))</f>
        <v/>
      </c>
      <c r="L3973" s="158" t="str">
        <f>IF($A3973=0,"",IFERROR(INDEX(BD_Gestão!H:H,MATCH('Banco de Dados'!$B3973,BD_Gestão!$B:$B,0)),"erro"))</f>
        <v/>
      </c>
      <c r="M3973" s="161" t="str">
        <f>IF($A3973=0,"",IFERROR(INDEX(BD_Gestão!F:F,MATCH('Banco de Dados'!$B3973,BD_Gestão!$B:$B,0)),"erro"))</f>
        <v/>
      </c>
      <c r="N3973" s="161" t="str">
        <f>IF($A3973=0,"",IFERROR(INDEX(BD_Gestão!J:J,MATCH('Banco de Dados'!$B3973,BD_Gestão!$B:$B,0)),"erro"))</f>
        <v/>
      </c>
      <c r="O3973" s="164" t="str">
        <f>IF($A3973=0,"",IFERROR(INDEX(BD_Gestão!K:K,MATCH('Banco de Dados'!$B3973,BD_Gestão!$B:$B,0)),"erro"))</f>
        <v/>
      </c>
      <c r="P3973" s="169" t="str">
        <f t="shared" si="246"/>
        <v/>
      </c>
      <c r="Q3973" s="170" t="str">
        <f t="shared" si="247"/>
        <v/>
      </c>
      <c r="R3973" s="163" t="e">
        <f t="shared" ref="R3973:R4036" si="248">MONTH(I3973)</f>
        <v>#VALUE!</v>
      </c>
      <c r="S3973" s="163" t="e">
        <f t="shared" ref="S3973:S4036" si="249">YEAR(I3973)</f>
        <v>#VALUE!</v>
      </c>
      <c r="T3973" s="163" t="e">
        <f>INDEX(Controle!O:O,MATCH('Banco de Dados'!A3973,Controle!M:M,0))*E3973/100</f>
        <v>#N/A</v>
      </c>
    </row>
    <row r="3974" spans="1:20" hidden="1" x14ac:dyDescent="0.2">
      <c r="A3974" s="158">
        <f>BD_TS!A3973</f>
        <v>0</v>
      </c>
      <c r="B3974" s="158" t="str">
        <f>SUBSTITUTE(SUBSTITUTE(BD_TS!D3973," ",""),"-","/")</f>
        <v/>
      </c>
      <c r="C3974" s="158">
        <f>BD_TS!E3973</f>
        <v>0</v>
      </c>
      <c r="D3974" s="159">
        <f>BD_TS!F3973</f>
        <v>0</v>
      </c>
      <c r="E3974" s="160">
        <f>BD_TS!B3973</f>
        <v>0</v>
      </c>
      <c r="F3974" s="161">
        <f>BD_TS!C3973</f>
        <v>0</v>
      </c>
      <c r="G3974" s="187">
        <f>BD_TS!H3973</f>
        <v>0</v>
      </c>
      <c r="H3974" s="158" t="str">
        <f>IF($A3974=0,"",IFERROR(INDEX(BD_Gestão!A:A,MATCH('Banco de Dados'!$B3974,BD_Gestão!$B:$B,0)),"erro"))</f>
        <v/>
      </c>
      <c r="I3974" s="162" t="str">
        <f>IF($A3974=0,"",IFERROR(INDEX(BD_Gestão!E:E,MATCH('Banco de Dados'!$B3974,BD_Gestão!$B:$B,0)),"erro"))</f>
        <v/>
      </c>
      <c r="J3974" s="186" t="str">
        <f>IF($A3974=0,"",IFERROR(INDEX(BD_Gestão!B:B,MATCH('Banco de Dados'!$B3974,BD_Gestão!$B:$B,0)),"erro"))</f>
        <v/>
      </c>
      <c r="K3974" s="158" t="str">
        <f>IF($A3974=0,"",IFERROR(INDEX(BD_Gestão!C:C,MATCH('Banco de Dados'!$B3974,BD_Gestão!$B:$B,0)),"erro"))</f>
        <v/>
      </c>
      <c r="L3974" s="158" t="str">
        <f>IF($A3974=0,"",IFERROR(INDEX(BD_Gestão!H:H,MATCH('Banco de Dados'!$B3974,BD_Gestão!$B:$B,0)),"erro"))</f>
        <v/>
      </c>
      <c r="M3974" s="161" t="str">
        <f>IF($A3974=0,"",IFERROR(INDEX(BD_Gestão!F:F,MATCH('Banco de Dados'!$B3974,BD_Gestão!$B:$B,0)),"erro"))</f>
        <v/>
      </c>
      <c r="N3974" s="161" t="str">
        <f>IF($A3974=0,"",IFERROR(INDEX(BD_Gestão!J:J,MATCH('Banco de Dados'!$B3974,BD_Gestão!$B:$B,0)),"erro"))</f>
        <v/>
      </c>
      <c r="O3974" s="164" t="str">
        <f>IF($A3974=0,"",IFERROR(INDEX(BD_Gestão!K:K,MATCH('Banco de Dados'!$B3974,BD_Gestão!$B:$B,0)),"erro"))</f>
        <v/>
      </c>
      <c r="P3974" s="169" t="str">
        <f t="shared" ref="P3974:P4037" si="250">IF(OR(H3974="erro",H3974=""),"",E3974*(MIN(O3974,1)))</f>
        <v/>
      </c>
      <c r="Q3974" s="170" t="str">
        <f t="shared" ref="Q3974:Q4037" si="251">IF(OR(H3974="erro",H3974=""),"",E3974-P3974)</f>
        <v/>
      </c>
      <c r="R3974" s="163" t="e">
        <f t="shared" si="248"/>
        <v>#VALUE!</v>
      </c>
      <c r="S3974" s="163" t="e">
        <f t="shared" si="249"/>
        <v>#VALUE!</v>
      </c>
      <c r="T3974" s="163" t="e">
        <f>INDEX(Controle!O:O,MATCH('Banco de Dados'!A3974,Controle!M:M,0))*E3974/100</f>
        <v>#N/A</v>
      </c>
    </row>
    <row r="3975" spans="1:20" hidden="1" x14ac:dyDescent="0.2">
      <c r="A3975" s="158">
        <f>BD_TS!A3974</f>
        <v>0</v>
      </c>
      <c r="B3975" s="158" t="str">
        <f>SUBSTITUTE(SUBSTITUTE(BD_TS!D3974," ",""),"-","/")</f>
        <v/>
      </c>
      <c r="C3975" s="158">
        <f>BD_TS!E3974</f>
        <v>0</v>
      </c>
      <c r="D3975" s="159">
        <f>BD_TS!F3974</f>
        <v>0</v>
      </c>
      <c r="E3975" s="160">
        <f>BD_TS!B3974</f>
        <v>0</v>
      </c>
      <c r="F3975" s="161">
        <f>BD_TS!C3974</f>
        <v>0</v>
      </c>
      <c r="G3975" s="187">
        <f>BD_TS!H3974</f>
        <v>0</v>
      </c>
      <c r="H3975" s="158" t="str">
        <f>IF($A3975=0,"",IFERROR(INDEX(BD_Gestão!A:A,MATCH('Banco de Dados'!$B3975,BD_Gestão!$B:$B,0)),"erro"))</f>
        <v/>
      </c>
      <c r="I3975" s="162" t="str">
        <f>IF($A3975=0,"",IFERROR(INDEX(BD_Gestão!E:E,MATCH('Banco de Dados'!$B3975,BD_Gestão!$B:$B,0)),"erro"))</f>
        <v/>
      </c>
      <c r="J3975" s="186" t="str">
        <f>IF($A3975=0,"",IFERROR(INDEX(BD_Gestão!B:B,MATCH('Banco de Dados'!$B3975,BD_Gestão!$B:$B,0)),"erro"))</f>
        <v/>
      </c>
      <c r="K3975" s="158" t="str">
        <f>IF($A3975=0,"",IFERROR(INDEX(BD_Gestão!C:C,MATCH('Banco de Dados'!$B3975,BD_Gestão!$B:$B,0)),"erro"))</f>
        <v/>
      </c>
      <c r="L3975" s="158" t="str">
        <f>IF($A3975=0,"",IFERROR(INDEX(BD_Gestão!H:H,MATCH('Banco de Dados'!$B3975,BD_Gestão!$B:$B,0)),"erro"))</f>
        <v/>
      </c>
      <c r="M3975" s="161" t="str">
        <f>IF($A3975=0,"",IFERROR(INDEX(BD_Gestão!F:F,MATCH('Banco de Dados'!$B3975,BD_Gestão!$B:$B,0)),"erro"))</f>
        <v/>
      </c>
      <c r="N3975" s="161" t="str">
        <f>IF($A3975=0,"",IFERROR(INDEX(BD_Gestão!J:J,MATCH('Banco de Dados'!$B3975,BD_Gestão!$B:$B,0)),"erro"))</f>
        <v/>
      </c>
      <c r="O3975" s="164" t="str">
        <f>IF($A3975=0,"",IFERROR(INDEX(BD_Gestão!K:K,MATCH('Banco de Dados'!$B3975,BD_Gestão!$B:$B,0)),"erro"))</f>
        <v/>
      </c>
      <c r="P3975" s="169" t="str">
        <f t="shared" si="250"/>
        <v/>
      </c>
      <c r="Q3975" s="170" t="str">
        <f t="shared" si="251"/>
        <v/>
      </c>
      <c r="R3975" s="163" t="e">
        <f t="shared" si="248"/>
        <v>#VALUE!</v>
      </c>
      <c r="S3975" s="163" t="e">
        <f t="shared" si="249"/>
        <v>#VALUE!</v>
      </c>
      <c r="T3975" s="163" t="e">
        <f>INDEX(Controle!O:O,MATCH('Banco de Dados'!A3975,Controle!M:M,0))*E3975/100</f>
        <v>#N/A</v>
      </c>
    </row>
    <row r="3976" spans="1:20" hidden="1" x14ac:dyDescent="0.2">
      <c r="A3976" s="158">
        <f>BD_TS!A3975</f>
        <v>0</v>
      </c>
      <c r="B3976" s="158" t="str">
        <f>SUBSTITUTE(SUBSTITUTE(BD_TS!D3975," ",""),"-","/")</f>
        <v/>
      </c>
      <c r="C3976" s="158">
        <f>BD_TS!E3975</f>
        <v>0</v>
      </c>
      <c r="D3976" s="159">
        <f>BD_TS!F3975</f>
        <v>0</v>
      </c>
      <c r="E3976" s="160">
        <f>BD_TS!B3975</f>
        <v>0</v>
      </c>
      <c r="F3976" s="161">
        <f>BD_TS!C3975</f>
        <v>0</v>
      </c>
      <c r="G3976" s="187">
        <f>BD_TS!H3975</f>
        <v>0</v>
      </c>
      <c r="H3976" s="158" t="str">
        <f>IF($A3976=0,"",IFERROR(INDEX(BD_Gestão!A:A,MATCH('Banco de Dados'!$B3976,BD_Gestão!$B:$B,0)),"erro"))</f>
        <v/>
      </c>
      <c r="I3976" s="162" t="str">
        <f>IF($A3976=0,"",IFERROR(INDEX(BD_Gestão!E:E,MATCH('Banco de Dados'!$B3976,BD_Gestão!$B:$B,0)),"erro"))</f>
        <v/>
      </c>
      <c r="J3976" s="186" t="str">
        <f>IF($A3976=0,"",IFERROR(INDEX(BD_Gestão!B:B,MATCH('Banco de Dados'!$B3976,BD_Gestão!$B:$B,0)),"erro"))</f>
        <v/>
      </c>
      <c r="K3976" s="158" t="str">
        <f>IF($A3976=0,"",IFERROR(INDEX(BD_Gestão!C:C,MATCH('Banco de Dados'!$B3976,BD_Gestão!$B:$B,0)),"erro"))</f>
        <v/>
      </c>
      <c r="L3976" s="158" t="str">
        <f>IF($A3976=0,"",IFERROR(INDEX(BD_Gestão!H:H,MATCH('Banco de Dados'!$B3976,BD_Gestão!$B:$B,0)),"erro"))</f>
        <v/>
      </c>
      <c r="M3976" s="161" t="str">
        <f>IF($A3976=0,"",IFERROR(INDEX(BD_Gestão!F:F,MATCH('Banco de Dados'!$B3976,BD_Gestão!$B:$B,0)),"erro"))</f>
        <v/>
      </c>
      <c r="N3976" s="161" t="str">
        <f>IF($A3976=0,"",IFERROR(INDEX(BD_Gestão!J:J,MATCH('Banco de Dados'!$B3976,BD_Gestão!$B:$B,0)),"erro"))</f>
        <v/>
      </c>
      <c r="O3976" s="164" t="str">
        <f>IF($A3976=0,"",IFERROR(INDEX(BD_Gestão!K:K,MATCH('Banco de Dados'!$B3976,BD_Gestão!$B:$B,0)),"erro"))</f>
        <v/>
      </c>
      <c r="P3976" s="169" t="str">
        <f t="shared" si="250"/>
        <v/>
      </c>
      <c r="Q3976" s="170" t="str">
        <f t="shared" si="251"/>
        <v/>
      </c>
      <c r="R3976" s="163" t="e">
        <f t="shared" si="248"/>
        <v>#VALUE!</v>
      </c>
      <c r="S3976" s="163" t="e">
        <f t="shared" si="249"/>
        <v>#VALUE!</v>
      </c>
      <c r="T3976" s="163" t="e">
        <f>INDEX(Controle!O:O,MATCH('Banco de Dados'!A3976,Controle!M:M,0))*E3976/100</f>
        <v>#N/A</v>
      </c>
    </row>
    <row r="3977" spans="1:20" hidden="1" x14ac:dyDescent="0.2">
      <c r="A3977" s="158">
        <f>BD_TS!A3976</f>
        <v>0</v>
      </c>
      <c r="B3977" s="158" t="str">
        <f>SUBSTITUTE(SUBSTITUTE(BD_TS!D3976," ",""),"-","/")</f>
        <v/>
      </c>
      <c r="C3977" s="158">
        <f>BD_TS!E3976</f>
        <v>0</v>
      </c>
      <c r="D3977" s="159">
        <f>BD_TS!F3976</f>
        <v>0</v>
      </c>
      <c r="E3977" s="160">
        <f>BD_TS!B3976</f>
        <v>0</v>
      </c>
      <c r="F3977" s="161">
        <f>BD_TS!C3976</f>
        <v>0</v>
      </c>
      <c r="G3977" s="187">
        <f>BD_TS!H3976</f>
        <v>0</v>
      </c>
      <c r="H3977" s="158" t="str">
        <f>IF($A3977=0,"",IFERROR(INDEX(BD_Gestão!A:A,MATCH('Banco de Dados'!$B3977,BD_Gestão!$B:$B,0)),"erro"))</f>
        <v/>
      </c>
      <c r="I3977" s="162" t="str">
        <f>IF($A3977=0,"",IFERROR(INDEX(BD_Gestão!E:E,MATCH('Banco de Dados'!$B3977,BD_Gestão!$B:$B,0)),"erro"))</f>
        <v/>
      </c>
      <c r="J3977" s="186" t="str">
        <f>IF($A3977=0,"",IFERROR(INDEX(BD_Gestão!B:B,MATCH('Banco de Dados'!$B3977,BD_Gestão!$B:$B,0)),"erro"))</f>
        <v/>
      </c>
      <c r="K3977" s="158" t="str">
        <f>IF($A3977=0,"",IFERROR(INDEX(BD_Gestão!C:C,MATCH('Banco de Dados'!$B3977,BD_Gestão!$B:$B,0)),"erro"))</f>
        <v/>
      </c>
      <c r="L3977" s="158" t="str">
        <f>IF($A3977=0,"",IFERROR(INDEX(BD_Gestão!H:H,MATCH('Banco de Dados'!$B3977,BD_Gestão!$B:$B,0)),"erro"))</f>
        <v/>
      </c>
      <c r="M3977" s="161" t="str">
        <f>IF($A3977=0,"",IFERROR(INDEX(BD_Gestão!F:F,MATCH('Banco de Dados'!$B3977,BD_Gestão!$B:$B,0)),"erro"))</f>
        <v/>
      </c>
      <c r="N3977" s="161" t="str">
        <f>IF($A3977=0,"",IFERROR(INDEX(BD_Gestão!J:J,MATCH('Banco de Dados'!$B3977,BD_Gestão!$B:$B,0)),"erro"))</f>
        <v/>
      </c>
      <c r="O3977" s="164" t="str">
        <f>IF($A3977=0,"",IFERROR(INDEX(BD_Gestão!K:K,MATCH('Banco de Dados'!$B3977,BD_Gestão!$B:$B,0)),"erro"))</f>
        <v/>
      </c>
      <c r="P3977" s="169" t="str">
        <f t="shared" si="250"/>
        <v/>
      </c>
      <c r="Q3977" s="170" t="str">
        <f t="shared" si="251"/>
        <v/>
      </c>
      <c r="R3977" s="163" t="e">
        <f t="shared" si="248"/>
        <v>#VALUE!</v>
      </c>
      <c r="S3977" s="163" t="e">
        <f t="shared" si="249"/>
        <v>#VALUE!</v>
      </c>
      <c r="T3977" s="163" t="e">
        <f>INDEX(Controle!O:O,MATCH('Banco de Dados'!A3977,Controle!M:M,0))*E3977/100</f>
        <v>#N/A</v>
      </c>
    </row>
    <row r="3978" spans="1:20" hidden="1" x14ac:dyDescent="0.2">
      <c r="A3978" s="158">
        <f>BD_TS!A3977</f>
        <v>0</v>
      </c>
      <c r="B3978" s="158" t="str">
        <f>SUBSTITUTE(SUBSTITUTE(BD_TS!D3977," ",""),"-","/")</f>
        <v/>
      </c>
      <c r="C3978" s="158">
        <f>BD_TS!E3977</f>
        <v>0</v>
      </c>
      <c r="D3978" s="159">
        <f>BD_TS!F3977</f>
        <v>0</v>
      </c>
      <c r="E3978" s="160">
        <f>BD_TS!B3977</f>
        <v>0</v>
      </c>
      <c r="F3978" s="161">
        <f>BD_TS!C3977</f>
        <v>0</v>
      </c>
      <c r="G3978" s="187">
        <f>BD_TS!H3977</f>
        <v>0</v>
      </c>
      <c r="H3978" s="158" t="str">
        <f>IF($A3978=0,"",IFERROR(INDEX(BD_Gestão!A:A,MATCH('Banco de Dados'!$B3978,BD_Gestão!$B:$B,0)),"erro"))</f>
        <v/>
      </c>
      <c r="I3978" s="162" t="str">
        <f>IF($A3978=0,"",IFERROR(INDEX(BD_Gestão!E:E,MATCH('Banco de Dados'!$B3978,BD_Gestão!$B:$B,0)),"erro"))</f>
        <v/>
      </c>
      <c r="J3978" s="186" t="str">
        <f>IF($A3978=0,"",IFERROR(INDEX(BD_Gestão!B:B,MATCH('Banco de Dados'!$B3978,BD_Gestão!$B:$B,0)),"erro"))</f>
        <v/>
      </c>
      <c r="K3978" s="158" t="str">
        <f>IF($A3978=0,"",IFERROR(INDEX(BD_Gestão!C:C,MATCH('Banco de Dados'!$B3978,BD_Gestão!$B:$B,0)),"erro"))</f>
        <v/>
      </c>
      <c r="L3978" s="158" t="str">
        <f>IF($A3978=0,"",IFERROR(INDEX(BD_Gestão!H:H,MATCH('Banco de Dados'!$B3978,BD_Gestão!$B:$B,0)),"erro"))</f>
        <v/>
      </c>
      <c r="M3978" s="161" t="str">
        <f>IF($A3978=0,"",IFERROR(INDEX(BD_Gestão!F:F,MATCH('Banco de Dados'!$B3978,BD_Gestão!$B:$B,0)),"erro"))</f>
        <v/>
      </c>
      <c r="N3978" s="161" t="str">
        <f>IF($A3978=0,"",IFERROR(INDEX(BD_Gestão!J:J,MATCH('Banco de Dados'!$B3978,BD_Gestão!$B:$B,0)),"erro"))</f>
        <v/>
      </c>
      <c r="O3978" s="164" t="str">
        <f>IF($A3978=0,"",IFERROR(INDEX(BD_Gestão!K:K,MATCH('Banco de Dados'!$B3978,BD_Gestão!$B:$B,0)),"erro"))</f>
        <v/>
      </c>
      <c r="P3978" s="169" t="str">
        <f t="shared" si="250"/>
        <v/>
      </c>
      <c r="Q3978" s="170" t="str">
        <f t="shared" si="251"/>
        <v/>
      </c>
      <c r="R3978" s="163" t="e">
        <f t="shared" si="248"/>
        <v>#VALUE!</v>
      </c>
      <c r="S3978" s="163" t="e">
        <f t="shared" si="249"/>
        <v>#VALUE!</v>
      </c>
      <c r="T3978" s="163" t="e">
        <f>INDEX(Controle!O:O,MATCH('Banco de Dados'!A3978,Controle!M:M,0))*E3978/100</f>
        <v>#N/A</v>
      </c>
    </row>
    <row r="3979" spans="1:20" hidden="1" x14ac:dyDescent="0.2">
      <c r="A3979" s="158">
        <f>BD_TS!A3978</f>
        <v>0</v>
      </c>
      <c r="B3979" s="158" t="str">
        <f>SUBSTITUTE(SUBSTITUTE(BD_TS!D3978," ",""),"-","/")</f>
        <v/>
      </c>
      <c r="C3979" s="158">
        <f>BD_TS!E3978</f>
        <v>0</v>
      </c>
      <c r="D3979" s="159">
        <f>BD_TS!F3978</f>
        <v>0</v>
      </c>
      <c r="E3979" s="160">
        <f>BD_TS!B3978</f>
        <v>0</v>
      </c>
      <c r="F3979" s="161">
        <f>BD_TS!C3978</f>
        <v>0</v>
      </c>
      <c r="G3979" s="187">
        <f>BD_TS!H3978</f>
        <v>0</v>
      </c>
      <c r="H3979" s="158" t="str">
        <f>IF($A3979=0,"",IFERROR(INDEX(BD_Gestão!A:A,MATCH('Banco de Dados'!$B3979,BD_Gestão!$B:$B,0)),"erro"))</f>
        <v/>
      </c>
      <c r="I3979" s="162" t="str">
        <f>IF($A3979=0,"",IFERROR(INDEX(BD_Gestão!E:E,MATCH('Banco de Dados'!$B3979,BD_Gestão!$B:$B,0)),"erro"))</f>
        <v/>
      </c>
      <c r="J3979" s="186" t="str">
        <f>IF($A3979=0,"",IFERROR(INDEX(BD_Gestão!B:B,MATCH('Banco de Dados'!$B3979,BD_Gestão!$B:$B,0)),"erro"))</f>
        <v/>
      </c>
      <c r="K3979" s="158" t="str">
        <f>IF($A3979=0,"",IFERROR(INDEX(BD_Gestão!C:C,MATCH('Banco de Dados'!$B3979,BD_Gestão!$B:$B,0)),"erro"))</f>
        <v/>
      </c>
      <c r="L3979" s="158" t="str">
        <f>IF($A3979=0,"",IFERROR(INDEX(BD_Gestão!H:H,MATCH('Banco de Dados'!$B3979,BD_Gestão!$B:$B,0)),"erro"))</f>
        <v/>
      </c>
      <c r="M3979" s="161" t="str">
        <f>IF($A3979=0,"",IFERROR(INDEX(BD_Gestão!F:F,MATCH('Banco de Dados'!$B3979,BD_Gestão!$B:$B,0)),"erro"))</f>
        <v/>
      </c>
      <c r="N3979" s="161" t="str">
        <f>IF($A3979=0,"",IFERROR(INDEX(BD_Gestão!J:J,MATCH('Banco de Dados'!$B3979,BD_Gestão!$B:$B,0)),"erro"))</f>
        <v/>
      </c>
      <c r="O3979" s="164" t="str">
        <f>IF($A3979=0,"",IFERROR(INDEX(BD_Gestão!K:K,MATCH('Banco de Dados'!$B3979,BD_Gestão!$B:$B,0)),"erro"))</f>
        <v/>
      </c>
      <c r="P3979" s="169" t="str">
        <f t="shared" si="250"/>
        <v/>
      </c>
      <c r="Q3979" s="170" t="str">
        <f t="shared" si="251"/>
        <v/>
      </c>
      <c r="R3979" s="163" t="e">
        <f t="shared" si="248"/>
        <v>#VALUE!</v>
      </c>
      <c r="S3979" s="163" t="e">
        <f t="shared" si="249"/>
        <v>#VALUE!</v>
      </c>
      <c r="T3979" s="163" t="e">
        <f>INDEX(Controle!O:O,MATCH('Banco de Dados'!A3979,Controle!M:M,0))*E3979/100</f>
        <v>#N/A</v>
      </c>
    </row>
    <row r="3980" spans="1:20" hidden="1" x14ac:dyDescent="0.2">
      <c r="A3980" s="158">
        <f>BD_TS!A3979</f>
        <v>0</v>
      </c>
      <c r="B3980" s="158" t="str">
        <f>SUBSTITUTE(SUBSTITUTE(BD_TS!D3979," ",""),"-","/")</f>
        <v/>
      </c>
      <c r="C3980" s="158">
        <f>BD_TS!E3979</f>
        <v>0</v>
      </c>
      <c r="D3980" s="159">
        <f>BD_TS!F3979</f>
        <v>0</v>
      </c>
      <c r="E3980" s="160">
        <f>BD_TS!B3979</f>
        <v>0</v>
      </c>
      <c r="F3980" s="161">
        <f>BD_TS!C3979</f>
        <v>0</v>
      </c>
      <c r="G3980" s="187">
        <f>BD_TS!H3979</f>
        <v>0</v>
      </c>
      <c r="H3980" s="158" t="str">
        <f>IF($A3980=0,"",IFERROR(INDEX(BD_Gestão!A:A,MATCH('Banco de Dados'!$B3980,BD_Gestão!$B:$B,0)),"erro"))</f>
        <v/>
      </c>
      <c r="I3980" s="162" t="str">
        <f>IF($A3980=0,"",IFERROR(INDEX(BD_Gestão!E:E,MATCH('Banco de Dados'!$B3980,BD_Gestão!$B:$B,0)),"erro"))</f>
        <v/>
      </c>
      <c r="J3980" s="186" t="str">
        <f>IF($A3980=0,"",IFERROR(INDEX(BD_Gestão!B:B,MATCH('Banco de Dados'!$B3980,BD_Gestão!$B:$B,0)),"erro"))</f>
        <v/>
      </c>
      <c r="K3980" s="158" t="str">
        <f>IF($A3980=0,"",IFERROR(INDEX(BD_Gestão!C:C,MATCH('Banco de Dados'!$B3980,BD_Gestão!$B:$B,0)),"erro"))</f>
        <v/>
      </c>
      <c r="L3980" s="158" t="str">
        <f>IF($A3980=0,"",IFERROR(INDEX(BD_Gestão!H:H,MATCH('Banco de Dados'!$B3980,BD_Gestão!$B:$B,0)),"erro"))</f>
        <v/>
      </c>
      <c r="M3980" s="161" t="str">
        <f>IF($A3980=0,"",IFERROR(INDEX(BD_Gestão!F:F,MATCH('Banco de Dados'!$B3980,BD_Gestão!$B:$B,0)),"erro"))</f>
        <v/>
      </c>
      <c r="N3980" s="161" t="str">
        <f>IF($A3980=0,"",IFERROR(INDEX(BD_Gestão!J:J,MATCH('Banco de Dados'!$B3980,BD_Gestão!$B:$B,0)),"erro"))</f>
        <v/>
      </c>
      <c r="O3980" s="164" t="str">
        <f>IF($A3980=0,"",IFERROR(INDEX(BD_Gestão!K:K,MATCH('Banco de Dados'!$B3980,BD_Gestão!$B:$B,0)),"erro"))</f>
        <v/>
      </c>
      <c r="P3980" s="169" t="str">
        <f t="shared" si="250"/>
        <v/>
      </c>
      <c r="Q3980" s="170" t="str">
        <f t="shared" si="251"/>
        <v/>
      </c>
      <c r="R3980" s="163" t="e">
        <f t="shared" si="248"/>
        <v>#VALUE!</v>
      </c>
      <c r="S3980" s="163" t="e">
        <f t="shared" si="249"/>
        <v>#VALUE!</v>
      </c>
      <c r="T3980" s="163" t="e">
        <f>INDEX(Controle!O:O,MATCH('Banco de Dados'!A3980,Controle!M:M,0))*E3980/100</f>
        <v>#N/A</v>
      </c>
    </row>
    <row r="3981" spans="1:20" hidden="1" x14ac:dyDescent="0.2">
      <c r="A3981" s="158">
        <f>BD_TS!A3980</f>
        <v>0</v>
      </c>
      <c r="B3981" s="158" t="str">
        <f>SUBSTITUTE(SUBSTITUTE(BD_TS!D3980," ",""),"-","/")</f>
        <v/>
      </c>
      <c r="C3981" s="158">
        <f>BD_TS!E3980</f>
        <v>0</v>
      </c>
      <c r="D3981" s="159">
        <f>BD_TS!F3980</f>
        <v>0</v>
      </c>
      <c r="E3981" s="160">
        <f>BD_TS!B3980</f>
        <v>0</v>
      </c>
      <c r="F3981" s="161">
        <f>BD_TS!C3980</f>
        <v>0</v>
      </c>
      <c r="G3981" s="187">
        <f>BD_TS!H3980</f>
        <v>0</v>
      </c>
      <c r="H3981" s="158" t="str">
        <f>IF($A3981=0,"",IFERROR(INDEX(BD_Gestão!A:A,MATCH('Banco de Dados'!$B3981,BD_Gestão!$B:$B,0)),"erro"))</f>
        <v/>
      </c>
      <c r="I3981" s="162" t="str">
        <f>IF($A3981=0,"",IFERROR(INDEX(BD_Gestão!E:E,MATCH('Banco de Dados'!$B3981,BD_Gestão!$B:$B,0)),"erro"))</f>
        <v/>
      </c>
      <c r="J3981" s="186" t="str">
        <f>IF($A3981=0,"",IFERROR(INDEX(BD_Gestão!B:B,MATCH('Banco de Dados'!$B3981,BD_Gestão!$B:$B,0)),"erro"))</f>
        <v/>
      </c>
      <c r="K3981" s="158" t="str">
        <f>IF($A3981=0,"",IFERROR(INDEX(BD_Gestão!C:C,MATCH('Banco de Dados'!$B3981,BD_Gestão!$B:$B,0)),"erro"))</f>
        <v/>
      </c>
      <c r="L3981" s="158" t="str">
        <f>IF($A3981=0,"",IFERROR(INDEX(BD_Gestão!H:H,MATCH('Banco de Dados'!$B3981,BD_Gestão!$B:$B,0)),"erro"))</f>
        <v/>
      </c>
      <c r="M3981" s="161" t="str">
        <f>IF($A3981=0,"",IFERROR(INDEX(BD_Gestão!F:F,MATCH('Banco de Dados'!$B3981,BD_Gestão!$B:$B,0)),"erro"))</f>
        <v/>
      </c>
      <c r="N3981" s="161" t="str">
        <f>IF($A3981=0,"",IFERROR(INDEX(BD_Gestão!J:J,MATCH('Banco de Dados'!$B3981,BD_Gestão!$B:$B,0)),"erro"))</f>
        <v/>
      </c>
      <c r="O3981" s="164" t="str">
        <f>IF($A3981=0,"",IFERROR(INDEX(BD_Gestão!K:K,MATCH('Banco de Dados'!$B3981,BD_Gestão!$B:$B,0)),"erro"))</f>
        <v/>
      </c>
      <c r="P3981" s="169" t="str">
        <f t="shared" si="250"/>
        <v/>
      </c>
      <c r="Q3981" s="170" t="str">
        <f t="shared" si="251"/>
        <v/>
      </c>
      <c r="R3981" s="163" t="e">
        <f t="shared" si="248"/>
        <v>#VALUE!</v>
      </c>
      <c r="S3981" s="163" t="e">
        <f t="shared" si="249"/>
        <v>#VALUE!</v>
      </c>
      <c r="T3981" s="163" t="e">
        <f>INDEX(Controle!O:O,MATCH('Banco de Dados'!A3981,Controle!M:M,0))*E3981/100</f>
        <v>#N/A</v>
      </c>
    </row>
    <row r="3982" spans="1:20" hidden="1" x14ac:dyDescent="0.2">
      <c r="A3982" s="158">
        <f>BD_TS!A3981</f>
        <v>0</v>
      </c>
      <c r="B3982" s="158" t="str">
        <f>SUBSTITUTE(SUBSTITUTE(BD_TS!D3981," ",""),"-","/")</f>
        <v/>
      </c>
      <c r="C3982" s="158">
        <f>BD_TS!E3981</f>
        <v>0</v>
      </c>
      <c r="D3982" s="159">
        <f>BD_TS!F3981</f>
        <v>0</v>
      </c>
      <c r="E3982" s="160">
        <f>BD_TS!B3981</f>
        <v>0</v>
      </c>
      <c r="F3982" s="161">
        <f>BD_TS!C3981</f>
        <v>0</v>
      </c>
      <c r="G3982" s="187">
        <f>BD_TS!H3981</f>
        <v>0</v>
      </c>
      <c r="H3982" s="158" t="str">
        <f>IF($A3982=0,"",IFERROR(INDEX(BD_Gestão!A:A,MATCH('Banco de Dados'!$B3982,BD_Gestão!$B:$B,0)),"erro"))</f>
        <v/>
      </c>
      <c r="I3982" s="162" t="str">
        <f>IF($A3982=0,"",IFERROR(INDEX(BD_Gestão!E:E,MATCH('Banco de Dados'!$B3982,BD_Gestão!$B:$B,0)),"erro"))</f>
        <v/>
      </c>
      <c r="J3982" s="186" t="str">
        <f>IF($A3982=0,"",IFERROR(INDEX(BD_Gestão!B:B,MATCH('Banco de Dados'!$B3982,BD_Gestão!$B:$B,0)),"erro"))</f>
        <v/>
      </c>
      <c r="K3982" s="158" t="str">
        <f>IF($A3982=0,"",IFERROR(INDEX(BD_Gestão!C:C,MATCH('Banco de Dados'!$B3982,BD_Gestão!$B:$B,0)),"erro"))</f>
        <v/>
      </c>
      <c r="L3982" s="158" t="str">
        <f>IF($A3982=0,"",IFERROR(INDEX(BD_Gestão!H:H,MATCH('Banco de Dados'!$B3982,BD_Gestão!$B:$B,0)),"erro"))</f>
        <v/>
      </c>
      <c r="M3982" s="161" t="str">
        <f>IF($A3982=0,"",IFERROR(INDEX(BD_Gestão!F:F,MATCH('Banco de Dados'!$B3982,BD_Gestão!$B:$B,0)),"erro"))</f>
        <v/>
      </c>
      <c r="N3982" s="161" t="str">
        <f>IF($A3982=0,"",IFERROR(INDEX(BD_Gestão!J:J,MATCH('Banco de Dados'!$B3982,BD_Gestão!$B:$B,0)),"erro"))</f>
        <v/>
      </c>
      <c r="O3982" s="164" t="str">
        <f>IF($A3982=0,"",IFERROR(INDEX(BD_Gestão!K:K,MATCH('Banco de Dados'!$B3982,BD_Gestão!$B:$B,0)),"erro"))</f>
        <v/>
      </c>
      <c r="P3982" s="169" t="str">
        <f t="shared" si="250"/>
        <v/>
      </c>
      <c r="Q3982" s="170" t="str">
        <f t="shared" si="251"/>
        <v/>
      </c>
      <c r="R3982" s="163" t="e">
        <f t="shared" si="248"/>
        <v>#VALUE!</v>
      </c>
      <c r="S3982" s="163" t="e">
        <f t="shared" si="249"/>
        <v>#VALUE!</v>
      </c>
      <c r="T3982" s="163" t="e">
        <f>INDEX(Controle!O:O,MATCH('Banco de Dados'!A3982,Controle!M:M,0))*E3982/100</f>
        <v>#N/A</v>
      </c>
    </row>
    <row r="3983" spans="1:20" hidden="1" x14ac:dyDescent="0.2">
      <c r="A3983" s="158">
        <f>BD_TS!A3982</f>
        <v>0</v>
      </c>
      <c r="B3983" s="158" t="str">
        <f>SUBSTITUTE(SUBSTITUTE(BD_TS!D3982," ",""),"-","/")</f>
        <v/>
      </c>
      <c r="C3983" s="158">
        <f>BD_TS!E3982</f>
        <v>0</v>
      </c>
      <c r="D3983" s="159">
        <f>BD_TS!F3982</f>
        <v>0</v>
      </c>
      <c r="E3983" s="160">
        <f>BD_TS!B3982</f>
        <v>0</v>
      </c>
      <c r="F3983" s="161">
        <f>BD_TS!C3982</f>
        <v>0</v>
      </c>
      <c r="G3983" s="187">
        <f>BD_TS!H3982</f>
        <v>0</v>
      </c>
      <c r="H3983" s="158" t="str">
        <f>IF($A3983=0,"",IFERROR(INDEX(BD_Gestão!A:A,MATCH('Banco de Dados'!$B3983,BD_Gestão!$B:$B,0)),"erro"))</f>
        <v/>
      </c>
      <c r="I3983" s="162" t="str">
        <f>IF($A3983=0,"",IFERROR(INDEX(BD_Gestão!E:E,MATCH('Banco de Dados'!$B3983,BD_Gestão!$B:$B,0)),"erro"))</f>
        <v/>
      </c>
      <c r="J3983" s="186" t="str">
        <f>IF($A3983=0,"",IFERROR(INDEX(BD_Gestão!B:B,MATCH('Banco de Dados'!$B3983,BD_Gestão!$B:$B,0)),"erro"))</f>
        <v/>
      </c>
      <c r="K3983" s="158" t="str">
        <f>IF($A3983=0,"",IFERROR(INDEX(BD_Gestão!C:C,MATCH('Banco de Dados'!$B3983,BD_Gestão!$B:$B,0)),"erro"))</f>
        <v/>
      </c>
      <c r="L3983" s="158" t="str">
        <f>IF($A3983=0,"",IFERROR(INDEX(BD_Gestão!H:H,MATCH('Banco de Dados'!$B3983,BD_Gestão!$B:$B,0)),"erro"))</f>
        <v/>
      </c>
      <c r="M3983" s="161" t="str">
        <f>IF($A3983=0,"",IFERROR(INDEX(BD_Gestão!F:F,MATCH('Banco de Dados'!$B3983,BD_Gestão!$B:$B,0)),"erro"))</f>
        <v/>
      </c>
      <c r="N3983" s="161" t="str">
        <f>IF($A3983=0,"",IFERROR(INDEX(BD_Gestão!J:J,MATCH('Banco de Dados'!$B3983,BD_Gestão!$B:$B,0)),"erro"))</f>
        <v/>
      </c>
      <c r="O3983" s="164" t="str">
        <f>IF($A3983=0,"",IFERROR(INDEX(BD_Gestão!K:K,MATCH('Banco de Dados'!$B3983,BD_Gestão!$B:$B,0)),"erro"))</f>
        <v/>
      </c>
      <c r="P3983" s="169" t="str">
        <f t="shared" si="250"/>
        <v/>
      </c>
      <c r="Q3983" s="170" t="str">
        <f t="shared" si="251"/>
        <v/>
      </c>
      <c r="R3983" s="163" t="e">
        <f t="shared" si="248"/>
        <v>#VALUE!</v>
      </c>
      <c r="S3983" s="163" t="e">
        <f t="shared" si="249"/>
        <v>#VALUE!</v>
      </c>
      <c r="T3983" s="163" t="e">
        <f>INDEX(Controle!O:O,MATCH('Banco de Dados'!A3983,Controle!M:M,0))*E3983/100</f>
        <v>#N/A</v>
      </c>
    </row>
    <row r="3984" spans="1:20" hidden="1" x14ac:dyDescent="0.2">
      <c r="A3984" s="158">
        <f>BD_TS!A3983</f>
        <v>0</v>
      </c>
      <c r="B3984" s="158" t="str">
        <f>SUBSTITUTE(SUBSTITUTE(BD_TS!D3983," ",""),"-","/")</f>
        <v/>
      </c>
      <c r="C3984" s="158">
        <f>BD_TS!E3983</f>
        <v>0</v>
      </c>
      <c r="D3984" s="159">
        <f>BD_TS!F3983</f>
        <v>0</v>
      </c>
      <c r="E3984" s="160">
        <f>BD_TS!B3983</f>
        <v>0</v>
      </c>
      <c r="F3984" s="161">
        <f>BD_TS!C3983</f>
        <v>0</v>
      </c>
      <c r="G3984" s="187">
        <f>BD_TS!H3983</f>
        <v>0</v>
      </c>
      <c r="H3984" s="158" t="str">
        <f>IF($A3984=0,"",IFERROR(INDEX(BD_Gestão!A:A,MATCH('Banco de Dados'!$B3984,BD_Gestão!$B:$B,0)),"erro"))</f>
        <v/>
      </c>
      <c r="I3984" s="162" t="str">
        <f>IF($A3984=0,"",IFERROR(INDEX(BD_Gestão!E:E,MATCH('Banco de Dados'!$B3984,BD_Gestão!$B:$B,0)),"erro"))</f>
        <v/>
      </c>
      <c r="J3984" s="186" t="str">
        <f>IF($A3984=0,"",IFERROR(INDEX(BD_Gestão!B:B,MATCH('Banco de Dados'!$B3984,BD_Gestão!$B:$B,0)),"erro"))</f>
        <v/>
      </c>
      <c r="K3984" s="158" t="str">
        <f>IF($A3984=0,"",IFERROR(INDEX(BD_Gestão!C:C,MATCH('Banco de Dados'!$B3984,BD_Gestão!$B:$B,0)),"erro"))</f>
        <v/>
      </c>
      <c r="L3984" s="158" t="str">
        <f>IF($A3984=0,"",IFERROR(INDEX(BD_Gestão!H:H,MATCH('Banco de Dados'!$B3984,BD_Gestão!$B:$B,0)),"erro"))</f>
        <v/>
      </c>
      <c r="M3984" s="161" t="str">
        <f>IF($A3984=0,"",IFERROR(INDEX(BD_Gestão!F:F,MATCH('Banco de Dados'!$B3984,BD_Gestão!$B:$B,0)),"erro"))</f>
        <v/>
      </c>
      <c r="N3984" s="161" t="str">
        <f>IF($A3984=0,"",IFERROR(INDEX(BD_Gestão!J:J,MATCH('Banco de Dados'!$B3984,BD_Gestão!$B:$B,0)),"erro"))</f>
        <v/>
      </c>
      <c r="O3984" s="164" t="str">
        <f>IF($A3984=0,"",IFERROR(INDEX(BD_Gestão!K:K,MATCH('Banco de Dados'!$B3984,BD_Gestão!$B:$B,0)),"erro"))</f>
        <v/>
      </c>
      <c r="P3984" s="169" t="str">
        <f t="shared" si="250"/>
        <v/>
      </c>
      <c r="Q3984" s="170" t="str">
        <f t="shared" si="251"/>
        <v/>
      </c>
      <c r="R3984" s="163" t="e">
        <f t="shared" si="248"/>
        <v>#VALUE!</v>
      </c>
      <c r="S3984" s="163" t="e">
        <f t="shared" si="249"/>
        <v>#VALUE!</v>
      </c>
      <c r="T3984" s="163" t="e">
        <f>INDEX(Controle!O:O,MATCH('Banco de Dados'!A3984,Controle!M:M,0))*E3984/100</f>
        <v>#N/A</v>
      </c>
    </row>
    <row r="3985" spans="1:20" hidden="1" x14ac:dyDescent="0.2">
      <c r="A3985" s="158">
        <f>BD_TS!A3984</f>
        <v>0</v>
      </c>
      <c r="B3985" s="158" t="str">
        <f>SUBSTITUTE(SUBSTITUTE(BD_TS!D3984," ",""),"-","/")</f>
        <v/>
      </c>
      <c r="C3985" s="158">
        <f>BD_TS!E3984</f>
        <v>0</v>
      </c>
      <c r="D3985" s="159">
        <f>BD_TS!F3984</f>
        <v>0</v>
      </c>
      <c r="E3985" s="160">
        <f>BD_TS!B3984</f>
        <v>0</v>
      </c>
      <c r="F3985" s="161">
        <f>BD_TS!C3984</f>
        <v>0</v>
      </c>
      <c r="G3985" s="187">
        <f>BD_TS!H3984</f>
        <v>0</v>
      </c>
      <c r="H3985" s="158" t="str">
        <f>IF($A3985=0,"",IFERROR(INDEX(BD_Gestão!A:A,MATCH('Banco de Dados'!$B3985,BD_Gestão!$B:$B,0)),"erro"))</f>
        <v/>
      </c>
      <c r="I3985" s="162" t="str">
        <f>IF($A3985=0,"",IFERROR(INDEX(BD_Gestão!E:E,MATCH('Banco de Dados'!$B3985,BD_Gestão!$B:$B,0)),"erro"))</f>
        <v/>
      </c>
      <c r="J3985" s="186" t="str">
        <f>IF($A3985=0,"",IFERROR(INDEX(BD_Gestão!B:B,MATCH('Banco de Dados'!$B3985,BD_Gestão!$B:$B,0)),"erro"))</f>
        <v/>
      </c>
      <c r="K3985" s="158" t="str">
        <f>IF($A3985=0,"",IFERROR(INDEX(BD_Gestão!C:C,MATCH('Banco de Dados'!$B3985,BD_Gestão!$B:$B,0)),"erro"))</f>
        <v/>
      </c>
      <c r="L3985" s="158" t="str">
        <f>IF($A3985=0,"",IFERROR(INDEX(BD_Gestão!H:H,MATCH('Banco de Dados'!$B3985,BD_Gestão!$B:$B,0)),"erro"))</f>
        <v/>
      </c>
      <c r="M3985" s="161" t="str">
        <f>IF($A3985=0,"",IFERROR(INDEX(BD_Gestão!F:F,MATCH('Banco de Dados'!$B3985,BD_Gestão!$B:$B,0)),"erro"))</f>
        <v/>
      </c>
      <c r="N3985" s="161" t="str">
        <f>IF($A3985=0,"",IFERROR(INDEX(BD_Gestão!J:J,MATCH('Banco de Dados'!$B3985,BD_Gestão!$B:$B,0)),"erro"))</f>
        <v/>
      </c>
      <c r="O3985" s="164" t="str">
        <f>IF($A3985=0,"",IFERROR(INDEX(BD_Gestão!K:K,MATCH('Banco de Dados'!$B3985,BD_Gestão!$B:$B,0)),"erro"))</f>
        <v/>
      </c>
      <c r="P3985" s="169" t="str">
        <f t="shared" si="250"/>
        <v/>
      </c>
      <c r="Q3985" s="170" t="str">
        <f t="shared" si="251"/>
        <v/>
      </c>
      <c r="R3985" s="163" t="e">
        <f t="shared" si="248"/>
        <v>#VALUE!</v>
      </c>
      <c r="S3985" s="163" t="e">
        <f t="shared" si="249"/>
        <v>#VALUE!</v>
      </c>
      <c r="T3985" s="163" t="e">
        <f>INDEX(Controle!O:O,MATCH('Banco de Dados'!A3985,Controle!M:M,0))*E3985/100</f>
        <v>#N/A</v>
      </c>
    </row>
    <row r="3986" spans="1:20" hidden="1" x14ac:dyDescent="0.2">
      <c r="A3986" s="158">
        <f>BD_TS!A3985</f>
        <v>0</v>
      </c>
      <c r="B3986" s="158" t="str">
        <f>SUBSTITUTE(SUBSTITUTE(BD_TS!D3985," ",""),"-","/")</f>
        <v/>
      </c>
      <c r="C3986" s="158">
        <f>BD_TS!E3985</f>
        <v>0</v>
      </c>
      <c r="D3986" s="159">
        <f>BD_TS!F3985</f>
        <v>0</v>
      </c>
      <c r="E3986" s="160">
        <f>BD_TS!B3985</f>
        <v>0</v>
      </c>
      <c r="F3986" s="161">
        <f>BD_TS!C3985</f>
        <v>0</v>
      </c>
      <c r="G3986" s="187">
        <f>BD_TS!H3985</f>
        <v>0</v>
      </c>
      <c r="H3986" s="158" t="str">
        <f>IF($A3986=0,"",IFERROR(INDEX(BD_Gestão!A:A,MATCH('Banco de Dados'!$B3986,BD_Gestão!$B:$B,0)),"erro"))</f>
        <v/>
      </c>
      <c r="I3986" s="162" t="str">
        <f>IF($A3986=0,"",IFERROR(INDEX(BD_Gestão!E:E,MATCH('Banco de Dados'!$B3986,BD_Gestão!$B:$B,0)),"erro"))</f>
        <v/>
      </c>
      <c r="J3986" s="186" t="str">
        <f>IF($A3986=0,"",IFERROR(INDEX(BD_Gestão!B:B,MATCH('Banco de Dados'!$B3986,BD_Gestão!$B:$B,0)),"erro"))</f>
        <v/>
      </c>
      <c r="K3986" s="158" t="str">
        <f>IF($A3986=0,"",IFERROR(INDEX(BD_Gestão!C:C,MATCH('Banco de Dados'!$B3986,BD_Gestão!$B:$B,0)),"erro"))</f>
        <v/>
      </c>
      <c r="L3986" s="158" t="str">
        <f>IF($A3986=0,"",IFERROR(INDEX(BD_Gestão!H:H,MATCH('Banco de Dados'!$B3986,BD_Gestão!$B:$B,0)),"erro"))</f>
        <v/>
      </c>
      <c r="M3986" s="161" t="str">
        <f>IF($A3986=0,"",IFERROR(INDEX(BD_Gestão!F:F,MATCH('Banco de Dados'!$B3986,BD_Gestão!$B:$B,0)),"erro"))</f>
        <v/>
      </c>
      <c r="N3986" s="161" t="str">
        <f>IF($A3986=0,"",IFERROR(INDEX(BD_Gestão!J:J,MATCH('Banco de Dados'!$B3986,BD_Gestão!$B:$B,0)),"erro"))</f>
        <v/>
      </c>
      <c r="O3986" s="164" t="str">
        <f>IF($A3986=0,"",IFERROR(INDEX(BD_Gestão!K:K,MATCH('Banco de Dados'!$B3986,BD_Gestão!$B:$B,0)),"erro"))</f>
        <v/>
      </c>
      <c r="P3986" s="169" t="str">
        <f t="shared" si="250"/>
        <v/>
      </c>
      <c r="Q3986" s="170" t="str">
        <f t="shared" si="251"/>
        <v/>
      </c>
      <c r="R3986" s="163" t="e">
        <f t="shared" si="248"/>
        <v>#VALUE!</v>
      </c>
      <c r="S3986" s="163" t="e">
        <f t="shared" si="249"/>
        <v>#VALUE!</v>
      </c>
      <c r="T3986" s="163" t="e">
        <f>INDEX(Controle!O:O,MATCH('Banco de Dados'!A3986,Controle!M:M,0))*E3986/100</f>
        <v>#N/A</v>
      </c>
    </row>
    <row r="3987" spans="1:20" hidden="1" x14ac:dyDescent="0.2">
      <c r="A3987" s="158">
        <f>BD_TS!A3986</f>
        <v>0</v>
      </c>
      <c r="B3987" s="158" t="str">
        <f>SUBSTITUTE(SUBSTITUTE(BD_TS!D3986," ",""),"-","/")</f>
        <v/>
      </c>
      <c r="C3987" s="158">
        <f>BD_TS!E3986</f>
        <v>0</v>
      </c>
      <c r="D3987" s="159">
        <f>BD_TS!F3986</f>
        <v>0</v>
      </c>
      <c r="E3987" s="160">
        <f>BD_TS!B3986</f>
        <v>0</v>
      </c>
      <c r="F3987" s="161">
        <f>BD_TS!C3986</f>
        <v>0</v>
      </c>
      <c r="G3987" s="187">
        <f>BD_TS!H3986</f>
        <v>0</v>
      </c>
      <c r="H3987" s="158" t="str">
        <f>IF($A3987=0,"",IFERROR(INDEX(BD_Gestão!A:A,MATCH('Banco de Dados'!$B3987,BD_Gestão!$B:$B,0)),"erro"))</f>
        <v/>
      </c>
      <c r="I3987" s="162" t="str">
        <f>IF($A3987=0,"",IFERROR(INDEX(BD_Gestão!E:E,MATCH('Banco de Dados'!$B3987,BD_Gestão!$B:$B,0)),"erro"))</f>
        <v/>
      </c>
      <c r="J3987" s="186" t="str">
        <f>IF($A3987=0,"",IFERROR(INDEX(BD_Gestão!B:B,MATCH('Banco de Dados'!$B3987,BD_Gestão!$B:$B,0)),"erro"))</f>
        <v/>
      </c>
      <c r="K3987" s="158" t="str">
        <f>IF($A3987=0,"",IFERROR(INDEX(BD_Gestão!C:C,MATCH('Banco de Dados'!$B3987,BD_Gestão!$B:$B,0)),"erro"))</f>
        <v/>
      </c>
      <c r="L3987" s="158" t="str">
        <f>IF($A3987=0,"",IFERROR(INDEX(BD_Gestão!H:H,MATCH('Banco de Dados'!$B3987,BD_Gestão!$B:$B,0)),"erro"))</f>
        <v/>
      </c>
      <c r="M3987" s="161" t="str">
        <f>IF($A3987=0,"",IFERROR(INDEX(BD_Gestão!F:F,MATCH('Banco de Dados'!$B3987,BD_Gestão!$B:$B,0)),"erro"))</f>
        <v/>
      </c>
      <c r="N3987" s="161" t="str">
        <f>IF($A3987=0,"",IFERROR(INDEX(BD_Gestão!J:J,MATCH('Banco de Dados'!$B3987,BD_Gestão!$B:$B,0)),"erro"))</f>
        <v/>
      </c>
      <c r="O3987" s="164" t="str">
        <f>IF($A3987=0,"",IFERROR(INDEX(BD_Gestão!K:K,MATCH('Banco de Dados'!$B3987,BD_Gestão!$B:$B,0)),"erro"))</f>
        <v/>
      </c>
      <c r="P3987" s="169" t="str">
        <f t="shared" si="250"/>
        <v/>
      </c>
      <c r="Q3987" s="170" t="str">
        <f t="shared" si="251"/>
        <v/>
      </c>
      <c r="R3987" s="163" t="e">
        <f t="shared" si="248"/>
        <v>#VALUE!</v>
      </c>
      <c r="S3987" s="163" t="e">
        <f t="shared" si="249"/>
        <v>#VALUE!</v>
      </c>
      <c r="T3987" s="163" t="e">
        <f>INDEX(Controle!O:O,MATCH('Banco de Dados'!A3987,Controle!M:M,0))*E3987/100</f>
        <v>#N/A</v>
      </c>
    </row>
    <row r="3988" spans="1:20" hidden="1" x14ac:dyDescent="0.2">
      <c r="A3988" s="158">
        <f>BD_TS!A3987</f>
        <v>0</v>
      </c>
      <c r="B3988" s="158" t="str">
        <f>SUBSTITUTE(SUBSTITUTE(BD_TS!D3987," ",""),"-","/")</f>
        <v/>
      </c>
      <c r="C3988" s="158">
        <f>BD_TS!E3987</f>
        <v>0</v>
      </c>
      <c r="D3988" s="159">
        <f>BD_TS!F3987</f>
        <v>0</v>
      </c>
      <c r="E3988" s="160">
        <f>BD_TS!B3987</f>
        <v>0</v>
      </c>
      <c r="F3988" s="161">
        <f>BD_TS!C3987</f>
        <v>0</v>
      </c>
      <c r="G3988" s="187">
        <f>BD_TS!H3987</f>
        <v>0</v>
      </c>
      <c r="H3988" s="158" t="str">
        <f>IF($A3988=0,"",IFERROR(INDEX(BD_Gestão!A:A,MATCH('Banco de Dados'!$B3988,BD_Gestão!$B:$B,0)),"erro"))</f>
        <v/>
      </c>
      <c r="I3988" s="162" t="str">
        <f>IF($A3988=0,"",IFERROR(INDEX(BD_Gestão!E:E,MATCH('Banco de Dados'!$B3988,BD_Gestão!$B:$B,0)),"erro"))</f>
        <v/>
      </c>
      <c r="J3988" s="186" t="str">
        <f>IF($A3988=0,"",IFERROR(INDEX(BD_Gestão!B:B,MATCH('Banco de Dados'!$B3988,BD_Gestão!$B:$B,0)),"erro"))</f>
        <v/>
      </c>
      <c r="K3988" s="158" t="str">
        <f>IF($A3988=0,"",IFERROR(INDEX(BD_Gestão!C:C,MATCH('Banco de Dados'!$B3988,BD_Gestão!$B:$B,0)),"erro"))</f>
        <v/>
      </c>
      <c r="L3988" s="158" t="str">
        <f>IF($A3988=0,"",IFERROR(INDEX(BD_Gestão!H:H,MATCH('Banco de Dados'!$B3988,BD_Gestão!$B:$B,0)),"erro"))</f>
        <v/>
      </c>
      <c r="M3988" s="161" t="str">
        <f>IF($A3988=0,"",IFERROR(INDEX(BD_Gestão!F:F,MATCH('Banco de Dados'!$B3988,BD_Gestão!$B:$B,0)),"erro"))</f>
        <v/>
      </c>
      <c r="N3988" s="161" t="str">
        <f>IF($A3988=0,"",IFERROR(INDEX(BD_Gestão!J:J,MATCH('Banco de Dados'!$B3988,BD_Gestão!$B:$B,0)),"erro"))</f>
        <v/>
      </c>
      <c r="O3988" s="164" t="str">
        <f>IF($A3988=0,"",IFERROR(INDEX(BD_Gestão!K:K,MATCH('Banco de Dados'!$B3988,BD_Gestão!$B:$B,0)),"erro"))</f>
        <v/>
      </c>
      <c r="P3988" s="169" t="str">
        <f t="shared" si="250"/>
        <v/>
      </c>
      <c r="Q3988" s="170" t="str">
        <f t="shared" si="251"/>
        <v/>
      </c>
      <c r="R3988" s="163" t="e">
        <f t="shared" si="248"/>
        <v>#VALUE!</v>
      </c>
      <c r="S3988" s="163" t="e">
        <f t="shared" si="249"/>
        <v>#VALUE!</v>
      </c>
      <c r="T3988" s="163" t="e">
        <f>INDEX(Controle!O:O,MATCH('Banco de Dados'!A3988,Controle!M:M,0))*E3988/100</f>
        <v>#N/A</v>
      </c>
    </row>
    <row r="3989" spans="1:20" hidden="1" x14ac:dyDescent="0.2">
      <c r="A3989" s="158">
        <f>BD_TS!A3988</f>
        <v>0</v>
      </c>
      <c r="B3989" s="158" t="str">
        <f>SUBSTITUTE(SUBSTITUTE(BD_TS!D3988," ",""),"-","/")</f>
        <v/>
      </c>
      <c r="C3989" s="158">
        <f>BD_TS!E3988</f>
        <v>0</v>
      </c>
      <c r="D3989" s="159">
        <f>BD_TS!F3988</f>
        <v>0</v>
      </c>
      <c r="E3989" s="160">
        <f>BD_TS!B3988</f>
        <v>0</v>
      </c>
      <c r="F3989" s="161">
        <f>BD_TS!C3988</f>
        <v>0</v>
      </c>
      <c r="G3989" s="187">
        <f>BD_TS!H3988</f>
        <v>0</v>
      </c>
      <c r="H3989" s="158" t="str">
        <f>IF($A3989=0,"",IFERROR(INDEX(BD_Gestão!A:A,MATCH('Banco de Dados'!$B3989,BD_Gestão!$B:$B,0)),"erro"))</f>
        <v/>
      </c>
      <c r="I3989" s="162" t="str">
        <f>IF($A3989=0,"",IFERROR(INDEX(BD_Gestão!E:E,MATCH('Banco de Dados'!$B3989,BD_Gestão!$B:$B,0)),"erro"))</f>
        <v/>
      </c>
      <c r="J3989" s="186" t="str">
        <f>IF($A3989=0,"",IFERROR(INDEX(BD_Gestão!B:B,MATCH('Banco de Dados'!$B3989,BD_Gestão!$B:$B,0)),"erro"))</f>
        <v/>
      </c>
      <c r="K3989" s="158" t="str">
        <f>IF($A3989=0,"",IFERROR(INDEX(BD_Gestão!C:C,MATCH('Banco de Dados'!$B3989,BD_Gestão!$B:$B,0)),"erro"))</f>
        <v/>
      </c>
      <c r="L3989" s="158" t="str">
        <f>IF($A3989=0,"",IFERROR(INDEX(BD_Gestão!H:H,MATCH('Banco de Dados'!$B3989,BD_Gestão!$B:$B,0)),"erro"))</f>
        <v/>
      </c>
      <c r="M3989" s="161" t="str">
        <f>IF($A3989=0,"",IFERROR(INDEX(BD_Gestão!F:F,MATCH('Banco de Dados'!$B3989,BD_Gestão!$B:$B,0)),"erro"))</f>
        <v/>
      </c>
      <c r="N3989" s="161" t="str">
        <f>IF($A3989=0,"",IFERROR(INDEX(BD_Gestão!J:J,MATCH('Banco de Dados'!$B3989,BD_Gestão!$B:$B,0)),"erro"))</f>
        <v/>
      </c>
      <c r="O3989" s="164" t="str">
        <f>IF($A3989=0,"",IFERROR(INDEX(BD_Gestão!K:K,MATCH('Banco de Dados'!$B3989,BD_Gestão!$B:$B,0)),"erro"))</f>
        <v/>
      </c>
      <c r="P3989" s="169" t="str">
        <f t="shared" si="250"/>
        <v/>
      </c>
      <c r="Q3989" s="170" t="str">
        <f t="shared" si="251"/>
        <v/>
      </c>
      <c r="R3989" s="163" t="e">
        <f t="shared" si="248"/>
        <v>#VALUE!</v>
      </c>
      <c r="S3989" s="163" t="e">
        <f t="shared" si="249"/>
        <v>#VALUE!</v>
      </c>
      <c r="T3989" s="163" t="e">
        <f>INDEX(Controle!O:O,MATCH('Banco de Dados'!A3989,Controle!M:M,0))*E3989/100</f>
        <v>#N/A</v>
      </c>
    </row>
    <row r="3990" spans="1:20" hidden="1" x14ac:dyDescent="0.2">
      <c r="A3990" s="158">
        <f>BD_TS!A3989</f>
        <v>0</v>
      </c>
      <c r="B3990" s="158" t="str">
        <f>SUBSTITUTE(SUBSTITUTE(BD_TS!D3989," ",""),"-","/")</f>
        <v/>
      </c>
      <c r="C3990" s="158">
        <f>BD_TS!E3989</f>
        <v>0</v>
      </c>
      <c r="D3990" s="159">
        <f>BD_TS!F3989</f>
        <v>0</v>
      </c>
      <c r="E3990" s="160">
        <f>BD_TS!B3989</f>
        <v>0</v>
      </c>
      <c r="F3990" s="161">
        <f>BD_TS!C3989</f>
        <v>0</v>
      </c>
      <c r="G3990" s="187">
        <f>BD_TS!H3989</f>
        <v>0</v>
      </c>
      <c r="H3990" s="158" t="str">
        <f>IF($A3990=0,"",IFERROR(INDEX(BD_Gestão!A:A,MATCH('Banco de Dados'!$B3990,BD_Gestão!$B:$B,0)),"erro"))</f>
        <v/>
      </c>
      <c r="I3990" s="162" t="str">
        <f>IF($A3990=0,"",IFERROR(INDEX(BD_Gestão!E:E,MATCH('Banco de Dados'!$B3990,BD_Gestão!$B:$B,0)),"erro"))</f>
        <v/>
      </c>
      <c r="J3990" s="186" t="str">
        <f>IF($A3990=0,"",IFERROR(INDEX(BD_Gestão!B:B,MATCH('Banco de Dados'!$B3990,BD_Gestão!$B:$B,0)),"erro"))</f>
        <v/>
      </c>
      <c r="K3990" s="158" t="str">
        <f>IF($A3990=0,"",IFERROR(INDEX(BD_Gestão!C:C,MATCH('Banco de Dados'!$B3990,BD_Gestão!$B:$B,0)),"erro"))</f>
        <v/>
      </c>
      <c r="L3990" s="158" t="str">
        <f>IF($A3990=0,"",IFERROR(INDEX(BD_Gestão!H:H,MATCH('Banco de Dados'!$B3990,BD_Gestão!$B:$B,0)),"erro"))</f>
        <v/>
      </c>
      <c r="M3990" s="161" t="str">
        <f>IF($A3990=0,"",IFERROR(INDEX(BD_Gestão!F:F,MATCH('Banco de Dados'!$B3990,BD_Gestão!$B:$B,0)),"erro"))</f>
        <v/>
      </c>
      <c r="N3990" s="161" t="str">
        <f>IF($A3990=0,"",IFERROR(INDEX(BD_Gestão!J:J,MATCH('Banco de Dados'!$B3990,BD_Gestão!$B:$B,0)),"erro"))</f>
        <v/>
      </c>
      <c r="O3990" s="164" t="str">
        <f>IF($A3990=0,"",IFERROR(INDEX(BD_Gestão!K:K,MATCH('Banco de Dados'!$B3990,BD_Gestão!$B:$B,0)),"erro"))</f>
        <v/>
      </c>
      <c r="P3990" s="169" t="str">
        <f t="shared" si="250"/>
        <v/>
      </c>
      <c r="Q3990" s="170" t="str">
        <f t="shared" si="251"/>
        <v/>
      </c>
      <c r="R3990" s="163" t="e">
        <f t="shared" si="248"/>
        <v>#VALUE!</v>
      </c>
      <c r="S3990" s="163" t="e">
        <f t="shared" si="249"/>
        <v>#VALUE!</v>
      </c>
      <c r="T3990" s="163" t="e">
        <f>INDEX(Controle!O:O,MATCH('Banco de Dados'!A3990,Controle!M:M,0))*E3990/100</f>
        <v>#N/A</v>
      </c>
    </row>
    <row r="3991" spans="1:20" hidden="1" x14ac:dyDescent="0.2">
      <c r="A3991" s="158">
        <f>BD_TS!A3990</f>
        <v>0</v>
      </c>
      <c r="B3991" s="158" t="str">
        <f>SUBSTITUTE(SUBSTITUTE(BD_TS!D3990," ",""),"-","/")</f>
        <v/>
      </c>
      <c r="C3991" s="158">
        <f>BD_TS!E3990</f>
        <v>0</v>
      </c>
      <c r="D3991" s="159">
        <f>BD_TS!F3990</f>
        <v>0</v>
      </c>
      <c r="E3991" s="160">
        <f>BD_TS!B3990</f>
        <v>0</v>
      </c>
      <c r="F3991" s="161">
        <f>BD_TS!C3990</f>
        <v>0</v>
      </c>
      <c r="G3991" s="187">
        <f>BD_TS!H3990</f>
        <v>0</v>
      </c>
      <c r="H3991" s="158" t="str">
        <f>IF($A3991=0,"",IFERROR(INDEX(BD_Gestão!A:A,MATCH('Banco de Dados'!$B3991,BD_Gestão!$B:$B,0)),"erro"))</f>
        <v/>
      </c>
      <c r="I3991" s="162" t="str">
        <f>IF($A3991=0,"",IFERROR(INDEX(BD_Gestão!E:E,MATCH('Banco de Dados'!$B3991,BD_Gestão!$B:$B,0)),"erro"))</f>
        <v/>
      </c>
      <c r="J3991" s="186" t="str">
        <f>IF($A3991=0,"",IFERROR(INDEX(BD_Gestão!B:B,MATCH('Banco de Dados'!$B3991,BD_Gestão!$B:$B,0)),"erro"))</f>
        <v/>
      </c>
      <c r="K3991" s="158" t="str">
        <f>IF($A3991=0,"",IFERROR(INDEX(BD_Gestão!C:C,MATCH('Banco de Dados'!$B3991,BD_Gestão!$B:$B,0)),"erro"))</f>
        <v/>
      </c>
      <c r="L3991" s="158" t="str">
        <f>IF($A3991=0,"",IFERROR(INDEX(BD_Gestão!H:H,MATCH('Banco de Dados'!$B3991,BD_Gestão!$B:$B,0)),"erro"))</f>
        <v/>
      </c>
      <c r="M3991" s="161" t="str">
        <f>IF($A3991=0,"",IFERROR(INDEX(BD_Gestão!F:F,MATCH('Banco de Dados'!$B3991,BD_Gestão!$B:$B,0)),"erro"))</f>
        <v/>
      </c>
      <c r="N3991" s="161" t="str">
        <f>IF($A3991=0,"",IFERROR(INDEX(BD_Gestão!J:J,MATCH('Banco de Dados'!$B3991,BD_Gestão!$B:$B,0)),"erro"))</f>
        <v/>
      </c>
      <c r="O3991" s="164" t="str">
        <f>IF($A3991=0,"",IFERROR(INDEX(BD_Gestão!K:K,MATCH('Banco de Dados'!$B3991,BD_Gestão!$B:$B,0)),"erro"))</f>
        <v/>
      </c>
      <c r="P3991" s="169" t="str">
        <f t="shared" si="250"/>
        <v/>
      </c>
      <c r="Q3991" s="170" t="str">
        <f t="shared" si="251"/>
        <v/>
      </c>
      <c r="R3991" s="163" t="e">
        <f t="shared" si="248"/>
        <v>#VALUE!</v>
      </c>
      <c r="S3991" s="163" t="e">
        <f t="shared" si="249"/>
        <v>#VALUE!</v>
      </c>
      <c r="T3991" s="163" t="e">
        <f>INDEX(Controle!O:O,MATCH('Banco de Dados'!A3991,Controle!M:M,0))*E3991/100</f>
        <v>#N/A</v>
      </c>
    </row>
    <row r="3992" spans="1:20" hidden="1" x14ac:dyDescent="0.2">
      <c r="A3992" s="158">
        <f>BD_TS!A3991</f>
        <v>0</v>
      </c>
      <c r="B3992" s="158" t="str">
        <f>SUBSTITUTE(SUBSTITUTE(BD_TS!D3991," ",""),"-","/")</f>
        <v/>
      </c>
      <c r="C3992" s="158">
        <f>BD_TS!E3991</f>
        <v>0</v>
      </c>
      <c r="D3992" s="159">
        <f>BD_TS!F3991</f>
        <v>0</v>
      </c>
      <c r="E3992" s="160">
        <f>BD_TS!B3991</f>
        <v>0</v>
      </c>
      <c r="F3992" s="161">
        <f>BD_TS!C3991</f>
        <v>0</v>
      </c>
      <c r="G3992" s="187">
        <f>BD_TS!H3991</f>
        <v>0</v>
      </c>
      <c r="H3992" s="158" t="str">
        <f>IF($A3992=0,"",IFERROR(INDEX(BD_Gestão!A:A,MATCH('Banco de Dados'!$B3992,BD_Gestão!$B:$B,0)),"erro"))</f>
        <v/>
      </c>
      <c r="I3992" s="162" t="str">
        <f>IF($A3992=0,"",IFERROR(INDEX(BD_Gestão!E:E,MATCH('Banco de Dados'!$B3992,BD_Gestão!$B:$B,0)),"erro"))</f>
        <v/>
      </c>
      <c r="J3992" s="186" t="str">
        <f>IF($A3992=0,"",IFERROR(INDEX(BD_Gestão!B:B,MATCH('Banco de Dados'!$B3992,BD_Gestão!$B:$B,0)),"erro"))</f>
        <v/>
      </c>
      <c r="K3992" s="158" t="str">
        <f>IF($A3992=0,"",IFERROR(INDEX(BD_Gestão!C:C,MATCH('Banco de Dados'!$B3992,BD_Gestão!$B:$B,0)),"erro"))</f>
        <v/>
      </c>
      <c r="L3992" s="158" t="str">
        <f>IF($A3992=0,"",IFERROR(INDEX(BD_Gestão!H:H,MATCH('Banco de Dados'!$B3992,BD_Gestão!$B:$B,0)),"erro"))</f>
        <v/>
      </c>
      <c r="M3992" s="161" t="str">
        <f>IF($A3992=0,"",IFERROR(INDEX(BD_Gestão!F:F,MATCH('Banco de Dados'!$B3992,BD_Gestão!$B:$B,0)),"erro"))</f>
        <v/>
      </c>
      <c r="N3992" s="161" t="str">
        <f>IF($A3992=0,"",IFERROR(INDEX(BD_Gestão!J:J,MATCH('Banco de Dados'!$B3992,BD_Gestão!$B:$B,0)),"erro"))</f>
        <v/>
      </c>
      <c r="O3992" s="164" t="str">
        <f>IF($A3992=0,"",IFERROR(INDEX(BD_Gestão!K:K,MATCH('Banco de Dados'!$B3992,BD_Gestão!$B:$B,0)),"erro"))</f>
        <v/>
      </c>
      <c r="P3992" s="169" t="str">
        <f t="shared" si="250"/>
        <v/>
      </c>
      <c r="Q3992" s="170" t="str">
        <f t="shared" si="251"/>
        <v/>
      </c>
      <c r="R3992" s="163" t="e">
        <f t="shared" si="248"/>
        <v>#VALUE!</v>
      </c>
      <c r="S3992" s="163" t="e">
        <f t="shared" si="249"/>
        <v>#VALUE!</v>
      </c>
      <c r="T3992" s="163" t="e">
        <f>INDEX(Controle!O:O,MATCH('Banco de Dados'!A3992,Controle!M:M,0))*E3992/100</f>
        <v>#N/A</v>
      </c>
    </row>
    <row r="3993" spans="1:20" hidden="1" x14ac:dyDescent="0.2">
      <c r="A3993" s="158">
        <f>BD_TS!A3992</f>
        <v>0</v>
      </c>
      <c r="B3993" s="158" t="str">
        <f>SUBSTITUTE(SUBSTITUTE(BD_TS!D3992," ",""),"-","/")</f>
        <v/>
      </c>
      <c r="C3993" s="158">
        <f>BD_TS!E3992</f>
        <v>0</v>
      </c>
      <c r="D3993" s="159">
        <f>BD_TS!F3992</f>
        <v>0</v>
      </c>
      <c r="E3993" s="160">
        <f>BD_TS!B3992</f>
        <v>0</v>
      </c>
      <c r="F3993" s="161">
        <f>BD_TS!C3992</f>
        <v>0</v>
      </c>
      <c r="G3993" s="187">
        <f>BD_TS!H3992</f>
        <v>0</v>
      </c>
      <c r="H3993" s="158" t="str">
        <f>IF($A3993=0,"",IFERROR(INDEX(BD_Gestão!A:A,MATCH('Banco de Dados'!$B3993,BD_Gestão!$B:$B,0)),"erro"))</f>
        <v/>
      </c>
      <c r="I3993" s="162" t="str">
        <f>IF($A3993=0,"",IFERROR(INDEX(BD_Gestão!E:E,MATCH('Banco de Dados'!$B3993,BD_Gestão!$B:$B,0)),"erro"))</f>
        <v/>
      </c>
      <c r="J3993" s="186" t="str">
        <f>IF($A3993=0,"",IFERROR(INDEX(BD_Gestão!B:B,MATCH('Banco de Dados'!$B3993,BD_Gestão!$B:$B,0)),"erro"))</f>
        <v/>
      </c>
      <c r="K3993" s="158" t="str">
        <f>IF($A3993=0,"",IFERROR(INDEX(BD_Gestão!C:C,MATCH('Banco de Dados'!$B3993,BD_Gestão!$B:$B,0)),"erro"))</f>
        <v/>
      </c>
      <c r="L3993" s="158" t="str">
        <f>IF($A3993=0,"",IFERROR(INDEX(BD_Gestão!H:H,MATCH('Banco de Dados'!$B3993,BD_Gestão!$B:$B,0)),"erro"))</f>
        <v/>
      </c>
      <c r="M3993" s="161" t="str">
        <f>IF($A3993=0,"",IFERROR(INDEX(BD_Gestão!F:F,MATCH('Banco de Dados'!$B3993,BD_Gestão!$B:$B,0)),"erro"))</f>
        <v/>
      </c>
      <c r="N3993" s="161" t="str">
        <f>IF($A3993=0,"",IFERROR(INDEX(BD_Gestão!J:J,MATCH('Banco de Dados'!$B3993,BD_Gestão!$B:$B,0)),"erro"))</f>
        <v/>
      </c>
      <c r="O3993" s="164" t="str">
        <f>IF($A3993=0,"",IFERROR(INDEX(BD_Gestão!K:K,MATCH('Banco de Dados'!$B3993,BD_Gestão!$B:$B,0)),"erro"))</f>
        <v/>
      </c>
      <c r="P3993" s="169" t="str">
        <f t="shared" si="250"/>
        <v/>
      </c>
      <c r="Q3993" s="170" t="str">
        <f t="shared" si="251"/>
        <v/>
      </c>
      <c r="R3993" s="163" t="e">
        <f t="shared" si="248"/>
        <v>#VALUE!</v>
      </c>
      <c r="S3993" s="163" t="e">
        <f t="shared" si="249"/>
        <v>#VALUE!</v>
      </c>
      <c r="T3993" s="163" t="e">
        <f>INDEX(Controle!O:O,MATCH('Banco de Dados'!A3993,Controle!M:M,0))*E3993/100</f>
        <v>#N/A</v>
      </c>
    </row>
    <row r="3994" spans="1:20" hidden="1" x14ac:dyDescent="0.2">
      <c r="A3994" s="158">
        <f>BD_TS!A3993</f>
        <v>0</v>
      </c>
      <c r="B3994" s="158" t="str">
        <f>SUBSTITUTE(SUBSTITUTE(BD_TS!D3993," ",""),"-","/")</f>
        <v/>
      </c>
      <c r="C3994" s="158">
        <f>BD_TS!E3993</f>
        <v>0</v>
      </c>
      <c r="D3994" s="159">
        <f>BD_TS!F3993</f>
        <v>0</v>
      </c>
      <c r="E3994" s="160">
        <f>BD_TS!B3993</f>
        <v>0</v>
      </c>
      <c r="F3994" s="161">
        <f>BD_TS!C3993</f>
        <v>0</v>
      </c>
      <c r="G3994" s="187">
        <f>BD_TS!H3993</f>
        <v>0</v>
      </c>
      <c r="H3994" s="158" t="str">
        <f>IF($A3994=0,"",IFERROR(INDEX(BD_Gestão!A:A,MATCH('Banco de Dados'!$B3994,BD_Gestão!$B:$B,0)),"erro"))</f>
        <v/>
      </c>
      <c r="I3994" s="162" t="str">
        <f>IF($A3994=0,"",IFERROR(INDEX(BD_Gestão!E:E,MATCH('Banco de Dados'!$B3994,BD_Gestão!$B:$B,0)),"erro"))</f>
        <v/>
      </c>
      <c r="J3994" s="186" t="str">
        <f>IF($A3994=0,"",IFERROR(INDEX(BD_Gestão!B:B,MATCH('Banco de Dados'!$B3994,BD_Gestão!$B:$B,0)),"erro"))</f>
        <v/>
      </c>
      <c r="K3994" s="158" t="str">
        <f>IF($A3994=0,"",IFERROR(INDEX(BD_Gestão!C:C,MATCH('Banco de Dados'!$B3994,BD_Gestão!$B:$B,0)),"erro"))</f>
        <v/>
      </c>
      <c r="L3994" s="158" t="str">
        <f>IF($A3994=0,"",IFERROR(INDEX(BD_Gestão!H:H,MATCH('Banco de Dados'!$B3994,BD_Gestão!$B:$B,0)),"erro"))</f>
        <v/>
      </c>
      <c r="M3994" s="161" t="str">
        <f>IF($A3994=0,"",IFERROR(INDEX(BD_Gestão!F:F,MATCH('Banco de Dados'!$B3994,BD_Gestão!$B:$B,0)),"erro"))</f>
        <v/>
      </c>
      <c r="N3994" s="161" t="str">
        <f>IF($A3994=0,"",IFERROR(INDEX(BD_Gestão!J:J,MATCH('Banco de Dados'!$B3994,BD_Gestão!$B:$B,0)),"erro"))</f>
        <v/>
      </c>
      <c r="O3994" s="164" t="str">
        <f>IF($A3994=0,"",IFERROR(INDEX(BD_Gestão!K:K,MATCH('Banco de Dados'!$B3994,BD_Gestão!$B:$B,0)),"erro"))</f>
        <v/>
      </c>
      <c r="P3994" s="169" t="str">
        <f t="shared" si="250"/>
        <v/>
      </c>
      <c r="Q3994" s="170" t="str">
        <f t="shared" si="251"/>
        <v/>
      </c>
      <c r="R3994" s="163" t="e">
        <f t="shared" si="248"/>
        <v>#VALUE!</v>
      </c>
      <c r="S3994" s="163" t="e">
        <f t="shared" si="249"/>
        <v>#VALUE!</v>
      </c>
      <c r="T3994" s="163" t="e">
        <f>INDEX(Controle!O:O,MATCH('Banco de Dados'!A3994,Controle!M:M,0))*E3994/100</f>
        <v>#N/A</v>
      </c>
    </row>
    <row r="3995" spans="1:20" hidden="1" x14ac:dyDescent="0.2">
      <c r="A3995" s="158">
        <f>BD_TS!A3994</f>
        <v>0</v>
      </c>
      <c r="B3995" s="158" t="str">
        <f>SUBSTITUTE(SUBSTITUTE(BD_TS!D3994," ",""),"-","/")</f>
        <v/>
      </c>
      <c r="C3995" s="158">
        <f>BD_TS!E3994</f>
        <v>0</v>
      </c>
      <c r="D3995" s="159">
        <f>BD_TS!F3994</f>
        <v>0</v>
      </c>
      <c r="E3995" s="160">
        <f>BD_TS!B3994</f>
        <v>0</v>
      </c>
      <c r="F3995" s="161">
        <f>BD_TS!C3994</f>
        <v>0</v>
      </c>
      <c r="G3995" s="187">
        <f>BD_TS!H3994</f>
        <v>0</v>
      </c>
      <c r="H3995" s="158" t="str">
        <f>IF($A3995=0,"",IFERROR(INDEX(BD_Gestão!A:A,MATCH('Banco de Dados'!$B3995,BD_Gestão!$B:$B,0)),"erro"))</f>
        <v/>
      </c>
      <c r="I3995" s="162" t="str">
        <f>IF($A3995=0,"",IFERROR(INDEX(BD_Gestão!E:E,MATCH('Banco de Dados'!$B3995,BD_Gestão!$B:$B,0)),"erro"))</f>
        <v/>
      </c>
      <c r="J3995" s="186" t="str">
        <f>IF($A3995=0,"",IFERROR(INDEX(BD_Gestão!B:B,MATCH('Banco de Dados'!$B3995,BD_Gestão!$B:$B,0)),"erro"))</f>
        <v/>
      </c>
      <c r="K3995" s="158" t="str">
        <f>IF($A3995=0,"",IFERROR(INDEX(BD_Gestão!C:C,MATCH('Banco de Dados'!$B3995,BD_Gestão!$B:$B,0)),"erro"))</f>
        <v/>
      </c>
      <c r="L3995" s="158" t="str">
        <f>IF($A3995=0,"",IFERROR(INDEX(BD_Gestão!H:H,MATCH('Banco de Dados'!$B3995,BD_Gestão!$B:$B,0)),"erro"))</f>
        <v/>
      </c>
      <c r="M3995" s="161" t="str">
        <f>IF($A3995=0,"",IFERROR(INDEX(BD_Gestão!F:F,MATCH('Banco de Dados'!$B3995,BD_Gestão!$B:$B,0)),"erro"))</f>
        <v/>
      </c>
      <c r="N3995" s="161" t="str">
        <f>IF($A3995=0,"",IFERROR(INDEX(BD_Gestão!J:J,MATCH('Banco de Dados'!$B3995,BD_Gestão!$B:$B,0)),"erro"))</f>
        <v/>
      </c>
      <c r="O3995" s="164" t="str">
        <f>IF($A3995=0,"",IFERROR(INDEX(BD_Gestão!K:K,MATCH('Banco de Dados'!$B3995,BD_Gestão!$B:$B,0)),"erro"))</f>
        <v/>
      </c>
      <c r="P3995" s="169" t="str">
        <f t="shared" si="250"/>
        <v/>
      </c>
      <c r="Q3995" s="170" t="str">
        <f t="shared" si="251"/>
        <v/>
      </c>
      <c r="R3995" s="163" t="e">
        <f t="shared" si="248"/>
        <v>#VALUE!</v>
      </c>
      <c r="S3995" s="163" t="e">
        <f t="shared" si="249"/>
        <v>#VALUE!</v>
      </c>
      <c r="T3995" s="163" t="e">
        <f>INDEX(Controle!O:O,MATCH('Banco de Dados'!A3995,Controle!M:M,0))*E3995/100</f>
        <v>#N/A</v>
      </c>
    </row>
    <row r="3996" spans="1:20" hidden="1" x14ac:dyDescent="0.2">
      <c r="A3996" s="158">
        <f>BD_TS!A3995</f>
        <v>0</v>
      </c>
      <c r="B3996" s="158" t="str">
        <f>SUBSTITUTE(SUBSTITUTE(BD_TS!D3995," ",""),"-","/")</f>
        <v/>
      </c>
      <c r="C3996" s="158">
        <f>BD_TS!E3995</f>
        <v>0</v>
      </c>
      <c r="D3996" s="159">
        <f>BD_TS!F3995</f>
        <v>0</v>
      </c>
      <c r="E3996" s="160">
        <f>BD_TS!B3995</f>
        <v>0</v>
      </c>
      <c r="F3996" s="161">
        <f>BD_TS!C3995</f>
        <v>0</v>
      </c>
      <c r="G3996" s="187">
        <f>BD_TS!H3995</f>
        <v>0</v>
      </c>
      <c r="H3996" s="158" t="str">
        <f>IF($A3996=0,"",IFERROR(INDEX(BD_Gestão!A:A,MATCH('Banco de Dados'!$B3996,BD_Gestão!$B:$B,0)),"erro"))</f>
        <v/>
      </c>
      <c r="I3996" s="162" t="str">
        <f>IF($A3996=0,"",IFERROR(INDEX(BD_Gestão!E:E,MATCH('Banco de Dados'!$B3996,BD_Gestão!$B:$B,0)),"erro"))</f>
        <v/>
      </c>
      <c r="J3996" s="186" t="str">
        <f>IF($A3996=0,"",IFERROR(INDEX(BD_Gestão!B:B,MATCH('Banco de Dados'!$B3996,BD_Gestão!$B:$B,0)),"erro"))</f>
        <v/>
      </c>
      <c r="K3996" s="158" t="str">
        <f>IF($A3996=0,"",IFERROR(INDEX(BD_Gestão!C:C,MATCH('Banco de Dados'!$B3996,BD_Gestão!$B:$B,0)),"erro"))</f>
        <v/>
      </c>
      <c r="L3996" s="158" t="str">
        <f>IF($A3996=0,"",IFERROR(INDEX(BD_Gestão!H:H,MATCH('Banco de Dados'!$B3996,BD_Gestão!$B:$B,0)),"erro"))</f>
        <v/>
      </c>
      <c r="M3996" s="161" t="str">
        <f>IF($A3996=0,"",IFERROR(INDEX(BD_Gestão!F:F,MATCH('Banco de Dados'!$B3996,BD_Gestão!$B:$B,0)),"erro"))</f>
        <v/>
      </c>
      <c r="N3996" s="161" t="str">
        <f>IF($A3996=0,"",IFERROR(INDEX(BD_Gestão!J:J,MATCH('Banco de Dados'!$B3996,BD_Gestão!$B:$B,0)),"erro"))</f>
        <v/>
      </c>
      <c r="O3996" s="164" t="str">
        <f>IF($A3996=0,"",IFERROR(INDEX(BD_Gestão!K:K,MATCH('Banco de Dados'!$B3996,BD_Gestão!$B:$B,0)),"erro"))</f>
        <v/>
      </c>
      <c r="P3996" s="169" t="str">
        <f t="shared" si="250"/>
        <v/>
      </c>
      <c r="Q3996" s="170" t="str">
        <f t="shared" si="251"/>
        <v/>
      </c>
      <c r="R3996" s="163" t="e">
        <f t="shared" si="248"/>
        <v>#VALUE!</v>
      </c>
      <c r="S3996" s="163" t="e">
        <f t="shared" si="249"/>
        <v>#VALUE!</v>
      </c>
      <c r="T3996" s="163" t="e">
        <f>INDEX(Controle!O:O,MATCH('Banco de Dados'!A3996,Controle!M:M,0))*E3996/100</f>
        <v>#N/A</v>
      </c>
    </row>
    <row r="3997" spans="1:20" hidden="1" x14ac:dyDescent="0.2">
      <c r="A3997" s="158">
        <f>BD_TS!A3996</f>
        <v>0</v>
      </c>
      <c r="B3997" s="158" t="str">
        <f>SUBSTITUTE(SUBSTITUTE(BD_TS!D3996," ",""),"-","/")</f>
        <v/>
      </c>
      <c r="C3997" s="158">
        <f>BD_TS!E3996</f>
        <v>0</v>
      </c>
      <c r="D3997" s="159">
        <f>BD_TS!F3996</f>
        <v>0</v>
      </c>
      <c r="E3997" s="160">
        <f>BD_TS!B3996</f>
        <v>0</v>
      </c>
      <c r="F3997" s="161">
        <f>BD_TS!C3996</f>
        <v>0</v>
      </c>
      <c r="G3997" s="187">
        <f>BD_TS!H3996</f>
        <v>0</v>
      </c>
      <c r="H3997" s="158" t="str">
        <f>IF($A3997=0,"",IFERROR(INDEX(BD_Gestão!A:A,MATCH('Banco de Dados'!$B3997,BD_Gestão!$B:$B,0)),"erro"))</f>
        <v/>
      </c>
      <c r="I3997" s="162" t="str">
        <f>IF($A3997=0,"",IFERROR(INDEX(BD_Gestão!E:E,MATCH('Banco de Dados'!$B3997,BD_Gestão!$B:$B,0)),"erro"))</f>
        <v/>
      </c>
      <c r="J3997" s="186" t="str">
        <f>IF($A3997=0,"",IFERROR(INDEX(BD_Gestão!B:B,MATCH('Banco de Dados'!$B3997,BD_Gestão!$B:$B,0)),"erro"))</f>
        <v/>
      </c>
      <c r="K3997" s="158" t="str">
        <f>IF($A3997=0,"",IFERROR(INDEX(BD_Gestão!C:C,MATCH('Banco de Dados'!$B3997,BD_Gestão!$B:$B,0)),"erro"))</f>
        <v/>
      </c>
      <c r="L3997" s="158" t="str">
        <f>IF($A3997=0,"",IFERROR(INDEX(BD_Gestão!H:H,MATCH('Banco de Dados'!$B3997,BD_Gestão!$B:$B,0)),"erro"))</f>
        <v/>
      </c>
      <c r="M3997" s="161" t="str">
        <f>IF($A3997=0,"",IFERROR(INDEX(BD_Gestão!F:F,MATCH('Banco de Dados'!$B3997,BD_Gestão!$B:$B,0)),"erro"))</f>
        <v/>
      </c>
      <c r="N3997" s="161" t="str">
        <f>IF($A3997=0,"",IFERROR(INDEX(BD_Gestão!J:J,MATCH('Banco de Dados'!$B3997,BD_Gestão!$B:$B,0)),"erro"))</f>
        <v/>
      </c>
      <c r="O3997" s="164" t="str">
        <f>IF($A3997=0,"",IFERROR(INDEX(BD_Gestão!K:K,MATCH('Banco de Dados'!$B3997,BD_Gestão!$B:$B,0)),"erro"))</f>
        <v/>
      </c>
      <c r="P3997" s="169" t="str">
        <f t="shared" si="250"/>
        <v/>
      </c>
      <c r="Q3997" s="170" t="str">
        <f t="shared" si="251"/>
        <v/>
      </c>
      <c r="R3997" s="163" t="e">
        <f t="shared" si="248"/>
        <v>#VALUE!</v>
      </c>
      <c r="S3997" s="163" t="e">
        <f t="shared" si="249"/>
        <v>#VALUE!</v>
      </c>
      <c r="T3997" s="163" t="e">
        <f>INDEX(Controle!O:O,MATCH('Banco de Dados'!A3997,Controle!M:M,0))*E3997/100</f>
        <v>#N/A</v>
      </c>
    </row>
    <row r="3998" spans="1:20" hidden="1" x14ac:dyDescent="0.2">
      <c r="A3998" s="158">
        <f>BD_TS!A3997</f>
        <v>0</v>
      </c>
      <c r="B3998" s="158" t="str">
        <f>SUBSTITUTE(SUBSTITUTE(BD_TS!D3997," ",""),"-","/")</f>
        <v/>
      </c>
      <c r="C3998" s="158">
        <f>BD_TS!E3997</f>
        <v>0</v>
      </c>
      <c r="D3998" s="159">
        <f>BD_TS!F3997</f>
        <v>0</v>
      </c>
      <c r="E3998" s="160">
        <f>BD_TS!B3997</f>
        <v>0</v>
      </c>
      <c r="F3998" s="161">
        <f>BD_TS!C3997</f>
        <v>0</v>
      </c>
      <c r="G3998" s="187">
        <f>BD_TS!H3997</f>
        <v>0</v>
      </c>
      <c r="H3998" s="158" t="str">
        <f>IF($A3998=0,"",IFERROR(INDEX(BD_Gestão!A:A,MATCH('Banco de Dados'!$B3998,BD_Gestão!$B:$B,0)),"erro"))</f>
        <v/>
      </c>
      <c r="I3998" s="162" t="str">
        <f>IF($A3998=0,"",IFERROR(INDEX(BD_Gestão!E:E,MATCH('Banco de Dados'!$B3998,BD_Gestão!$B:$B,0)),"erro"))</f>
        <v/>
      </c>
      <c r="J3998" s="186" t="str">
        <f>IF($A3998=0,"",IFERROR(INDEX(BD_Gestão!B:B,MATCH('Banco de Dados'!$B3998,BD_Gestão!$B:$B,0)),"erro"))</f>
        <v/>
      </c>
      <c r="K3998" s="158" t="str">
        <f>IF($A3998=0,"",IFERROR(INDEX(BD_Gestão!C:C,MATCH('Banco de Dados'!$B3998,BD_Gestão!$B:$B,0)),"erro"))</f>
        <v/>
      </c>
      <c r="L3998" s="158" t="str">
        <f>IF($A3998=0,"",IFERROR(INDEX(BD_Gestão!H:H,MATCH('Banco de Dados'!$B3998,BD_Gestão!$B:$B,0)),"erro"))</f>
        <v/>
      </c>
      <c r="M3998" s="161" t="str">
        <f>IF($A3998=0,"",IFERROR(INDEX(BD_Gestão!F:F,MATCH('Banco de Dados'!$B3998,BD_Gestão!$B:$B,0)),"erro"))</f>
        <v/>
      </c>
      <c r="N3998" s="161" t="str">
        <f>IF($A3998=0,"",IFERROR(INDEX(BD_Gestão!J:J,MATCH('Banco de Dados'!$B3998,BD_Gestão!$B:$B,0)),"erro"))</f>
        <v/>
      </c>
      <c r="O3998" s="164" t="str">
        <f>IF($A3998=0,"",IFERROR(INDEX(BD_Gestão!K:K,MATCH('Banco de Dados'!$B3998,BD_Gestão!$B:$B,0)),"erro"))</f>
        <v/>
      </c>
      <c r="P3998" s="169" t="str">
        <f t="shared" si="250"/>
        <v/>
      </c>
      <c r="Q3998" s="170" t="str">
        <f t="shared" si="251"/>
        <v/>
      </c>
      <c r="R3998" s="163" t="e">
        <f t="shared" si="248"/>
        <v>#VALUE!</v>
      </c>
      <c r="S3998" s="163" t="e">
        <f t="shared" si="249"/>
        <v>#VALUE!</v>
      </c>
      <c r="T3998" s="163" t="e">
        <f>INDEX(Controle!O:O,MATCH('Banco de Dados'!A3998,Controle!M:M,0))*E3998/100</f>
        <v>#N/A</v>
      </c>
    </row>
    <row r="3999" spans="1:20" hidden="1" x14ac:dyDescent="0.2">
      <c r="A3999" s="158">
        <f>BD_TS!A3998</f>
        <v>0</v>
      </c>
      <c r="B3999" s="158" t="str">
        <f>SUBSTITUTE(SUBSTITUTE(BD_TS!D3998," ",""),"-","/")</f>
        <v/>
      </c>
      <c r="C3999" s="158">
        <f>BD_TS!E3998</f>
        <v>0</v>
      </c>
      <c r="D3999" s="159">
        <f>BD_TS!F3998</f>
        <v>0</v>
      </c>
      <c r="E3999" s="160">
        <f>BD_TS!B3998</f>
        <v>0</v>
      </c>
      <c r="F3999" s="161">
        <f>BD_TS!C3998</f>
        <v>0</v>
      </c>
      <c r="G3999" s="187">
        <f>BD_TS!H3998</f>
        <v>0</v>
      </c>
      <c r="H3999" s="158" t="str">
        <f>IF($A3999=0,"",IFERROR(INDEX(BD_Gestão!A:A,MATCH('Banco de Dados'!$B3999,BD_Gestão!$B:$B,0)),"erro"))</f>
        <v/>
      </c>
      <c r="I3999" s="162" t="str">
        <f>IF($A3999=0,"",IFERROR(INDEX(BD_Gestão!E:E,MATCH('Banco de Dados'!$B3999,BD_Gestão!$B:$B,0)),"erro"))</f>
        <v/>
      </c>
      <c r="J3999" s="186" t="str">
        <f>IF($A3999=0,"",IFERROR(INDEX(BD_Gestão!B:B,MATCH('Banco de Dados'!$B3999,BD_Gestão!$B:$B,0)),"erro"))</f>
        <v/>
      </c>
      <c r="K3999" s="158" t="str">
        <f>IF($A3999=0,"",IFERROR(INDEX(BD_Gestão!C:C,MATCH('Banco de Dados'!$B3999,BD_Gestão!$B:$B,0)),"erro"))</f>
        <v/>
      </c>
      <c r="L3999" s="158" t="str">
        <f>IF($A3999=0,"",IFERROR(INDEX(BD_Gestão!H:H,MATCH('Banco de Dados'!$B3999,BD_Gestão!$B:$B,0)),"erro"))</f>
        <v/>
      </c>
      <c r="M3999" s="161" t="str">
        <f>IF($A3999=0,"",IFERROR(INDEX(BD_Gestão!F:F,MATCH('Banco de Dados'!$B3999,BD_Gestão!$B:$B,0)),"erro"))</f>
        <v/>
      </c>
      <c r="N3999" s="161" t="str">
        <f>IF($A3999=0,"",IFERROR(INDEX(BD_Gestão!J:J,MATCH('Banco de Dados'!$B3999,BD_Gestão!$B:$B,0)),"erro"))</f>
        <v/>
      </c>
      <c r="O3999" s="164" t="str">
        <f>IF($A3999=0,"",IFERROR(INDEX(BD_Gestão!K:K,MATCH('Banco de Dados'!$B3999,BD_Gestão!$B:$B,0)),"erro"))</f>
        <v/>
      </c>
      <c r="P3999" s="169" t="str">
        <f t="shared" si="250"/>
        <v/>
      </c>
      <c r="Q3999" s="170" t="str">
        <f t="shared" si="251"/>
        <v/>
      </c>
      <c r="R3999" s="163" t="e">
        <f t="shared" si="248"/>
        <v>#VALUE!</v>
      </c>
      <c r="S3999" s="163" t="e">
        <f t="shared" si="249"/>
        <v>#VALUE!</v>
      </c>
      <c r="T3999" s="163" t="e">
        <f>INDEX(Controle!O:O,MATCH('Banco de Dados'!A3999,Controle!M:M,0))*E3999/100</f>
        <v>#N/A</v>
      </c>
    </row>
    <row r="4000" spans="1:20" hidden="1" x14ac:dyDescent="0.2">
      <c r="A4000" s="158">
        <f>BD_TS!A3999</f>
        <v>0</v>
      </c>
      <c r="B4000" s="158" t="str">
        <f>SUBSTITUTE(SUBSTITUTE(BD_TS!D3999," ",""),"-","/")</f>
        <v/>
      </c>
      <c r="C4000" s="158">
        <f>BD_TS!E3999</f>
        <v>0</v>
      </c>
      <c r="D4000" s="159">
        <f>BD_TS!F3999</f>
        <v>0</v>
      </c>
      <c r="E4000" s="160">
        <f>BD_TS!B3999</f>
        <v>0</v>
      </c>
      <c r="F4000" s="161">
        <f>BD_TS!C3999</f>
        <v>0</v>
      </c>
      <c r="G4000" s="187">
        <f>BD_TS!H3999</f>
        <v>0</v>
      </c>
      <c r="H4000" s="158" t="str">
        <f>IF($A4000=0,"",IFERROR(INDEX(BD_Gestão!A:A,MATCH('Banco de Dados'!$B4000,BD_Gestão!$B:$B,0)),"erro"))</f>
        <v/>
      </c>
      <c r="I4000" s="162" t="str">
        <f>IF($A4000=0,"",IFERROR(INDEX(BD_Gestão!E:E,MATCH('Banco de Dados'!$B4000,BD_Gestão!$B:$B,0)),"erro"))</f>
        <v/>
      </c>
      <c r="J4000" s="186" t="str">
        <f>IF($A4000=0,"",IFERROR(INDEX(BD_Gestão!B:B,MATCH('Banco de Dados'!$B4000,BD_Gestão!$B:$B,0)),"erro"))</f>
        <v/>
      </c>
      <c r="K4000" s="158" t="str">
        <f>IF($A4000=0,"",IFERROR(INDEX(BD_Gestão!C:C,MATCH('Banco de Dados'!$B4000,BD_Gestão!$B:$B,0)),"erro"))</f>
        <v/>
      </c>
      <c r="L4000" s="158" t="str">
        <f>IF($A4000=0,"",IFERROR(INDEX(BD_Gestão!H:H,MATCH('Banco de Dados'!$B4000,BD_Gestão!$B:$B,0)),"erro"))</f>
        <v/>
      </c>
      <c r="M4000" s="161" t="str">
        <f>IF($A4000=0,"",IFERROR(INDEX(BD_Gestão!F:F,MATCH('Banco de Dados'!$B4000,BD_Gestão!$B:$B,0)),"erro"))</f>
        <v/>
      </c>
      <c r="N4000" s="161" t="str">
        <f>IF($A4000=0,"",IFERROR(INDEX(BD_Gestão!J:J,MATCH('Banco de Dados'!$B4000,BD_Gestão!$B:$B,0)),"erro"))</f>
        <v/>
      </c>
      <c r="O4000" s="164" t="str">
        <f>IF($A4000=0,"",IFERROR(INDEX(BD_Gestão!K:K,MATCH('Banco de Dados'!$B4000,BD_Gestão!$B:$B,0)),"erro"))</f>
        <v/>
      </c>
      <c r="P4000" s="169" t="str">
        <f t="shared" si="250"/>
        <v/>
      </c>
      <c r="Q4000" s="170" t="str">
        <f t="shared" si="251"/>
        <v/>
      </c>
      <c r="R4000" s="163" t="e">
        <f t="shared" si="248"/>
        <v>#VALUE!</v>
      </c>
      <c r="S4000" s="163" t="e">
        <f t="shared" si="249"/>
        <v>#VALUE!</v>
      </c>
      <c r="T4000" s="163" t="e">
        <f>INDEX(Controle!O:O,MATCH('Banco de Dados'!A4000,Controle!M:M,0))*E4000/100</f>
        <v>#N/A</v>
      </c>
    </row>
    <row r="4001" spans="1:20" hidden="1" x14ac:dyDescent="0.2">
      <c r="A4001" s="158">
        <f>BD_TS!A4000</f>
        <v>0</v>
      </c>
      <c r="B4001" s="158" t="str">
        <f>SUBSTITUTE(SUBSTITUTE(BD_TS!D4000," ",""),"-","/")</f>
        <v/>
      </c>
      <c r="C4001" s="158">
        <f>BD_TS!E4000</f>
        <v>0</v>
      </c>
      <c r="D4001" s="159">
        <f>BD_TS!F4000</f>
        <v>0</v>
      </c>
      <c r="E4001" s="160">
        <f>BD_TS!B4000</f>
        <v>0</v>
      </c>
      <c r="F4001" s="161">
        <f>BD_TS!C4000</f>
        <v>0</v>
      </c>
      <c r="G4001" s="187">
        <f>BD_TS!H4000</f>
        <v>0</v>
      </c>
      <c r="H4001" s="158" t="str">
        <f>IF($A4001=0,"",IFERROR(INDEX(BD_Gestão!A:A,MATCH('Banco de Dados'!$B4001,BD_Gestão!$B:$B,0)),"erro"))</f>
        <v/>
      </c>
      <c r="I4001" s="162" t="str">
        <f>IF($A4001=0,"",IFERROR(INDEX(BD_Gestão!E:E,MATCH('Banco de Dados'!$B4001,BD_Gestão!$B:$B,0)),"erro"))</f>
        <v/>
      </c>
      <c r="J4001" s="186" t="str">
        <f>IF($A4001=0,"",IFERROR(INDEX(BD_Gestão!B:B,MATCH('Banco de Dados'!$B4001,BD_Gestão!$B:$B,0)),"erro"))</f>
        <v/>
      </c>
      <c r="K4001" s="158" t="str">
        <f>IF($A4001=0,"",IFERROR(INDEX(BD_Gestão!C:C,MATCH('Banco de Dados'!$B4001,BD_Gestão!$B:$B,0)),"erro"))</f>
        <v/>
      </c>
      <c r="L4001" s="158" t="str">
        <f>IF($A4001=0,"",IFERROR(INDEX(BD_Gestão!H:H,MATCH('Banco de Dados'!$B4001,BD_Gestão!$B:$B,0)),"erro"))</f>
        <v/>
      </c>
      <c r="M4001" s="161" t="str">
        <f>IF($A4001=0,"",IFERROR(INDEX(BD_Gestão!F:F,MATCH('Banco de Dados'!$B4001,BD_Gestão!$B:$B,0)),"erro"))</f>
        <v/>
      </c>
      <c r="N4001" s="161" t="str">
        <f>IF($A4001=0,"",IFERROR(INDEX(BD_Gestão!J:J,MATCH('Banco de Dados'!$B4001,BD_Gestão!$B:$B,0)),"erro"))</f>
        <v/>
      </c>
      <c r="O4001" s="164" t="str">
        <f>IF($A4001=0,"",IFERROR(INDEX(BD_Gestão!K:K,MATCH('Banco de Dados'!$B4001,BD_Gestão!$B:$B,0)),"erro"))</f>
        <v/>
      </c>
      <c r="P4001" s="169" t="str">
        <f t="shared" si="250"/>
        <v/>
      </c>
      <c r="Q4001" s="170" t="str">
        <f t="shared" si="251"/>
        <v/>
      </c>
      <c r="R4001" s="163" t="e">
        <f t="shared" si="248"/>
        <v>#VALUE!</v>
      </c>
      <c r="S4001" s="163" t="e">
        <f t="shared" si="249"/>
        <v>#VALUE!</v>
      </c>
      <c r="T4001" s="163" t="e">
        <f>INDEX(Controle!O:O,MATCH('Banco de Dados'!A4001,Controle!M:M,0))*E4001/100</f>
        <v>#N/A</v>
      </c>
    </row>
    <row r="4002" spans="1:20" hidden="1" x14ac:dyDescent="0.2">
      <c r="A4002" s="158">
        <f>BD_TS!A4001</f>
        <v>0</v>
      </c>
      <c r="B4002" s="158" t="str">
        <f>SUBSTITUTE(SUBSTITUTE(BD_TS!D4001," ",""),"-","/")</f>
        <v/>
      </c>
      <c r="C4002" s="158">
        <f>BD_TS!E4001</f>
        <v>0</v>
      </c>
      <c r="D4002" s="159">
        <f>BD_TS!F4001</f>
        <v>0</v>
      </c>
      <c r="E4002" s="160">
        <f>BD_TS!B4001</f>
        <v>0</v>
      </c>
      <c r="F4002" s="161">
        <f>BD_TS!C4001</f>
        <v>0</v>
      </c>
      <c r="G4002" s="187">
        <f>BD_TS!H4001</f>
        <v>0</v>
      </c>
      <c r="H4002" s="158" t="str">
        <f>IF($A4002=0,"",IFERROR(INDEX(BD_Gestão!A:A,MATCH('Banco de Dados'!$B4002,BD_Gestão!$B:$B,0)),"erro"))</f>
        <v/>
      </c>
      <c r="I4002" s="162" t="str">
        <f>IF($A4002=0,"",IFERROR(INDEX(BD_Gestão!E:E,MATCH('Banco de Dados'!$B4002,BD_Gestão!$B:$B,0)),"erro"))</f>
        <v/>
      </c>
      <c r="J4002" s="186" t="str">
        <f>IF($A4002=0,"",IFERROR(INDEX(BD_Gestão!B:B,MATCH('Banco de Dados'!$B4002,BD_Gestão!$B:$B,0)),"erro"))</f>
        <v/>
      </c>
      <c r="K4002" s="158" t="str">
        <f>IF($A4002=0,"",IFERROR(INDEX(BD_Gestão!C:C,MATCH('Banco de Dados'!$B4002,BD_Gestão!$B:$B,0)),"erro"))</f>
        <v/>
      </c>
      <c r="L4002" s="158" t="str">
        <f>IF($A4002=0,"",IFERROR(INDEX(BD_Gestão!H:H,MATCH('Banco de Dados'!$B4002,BD_Gestão!$B:$B,0)),"erro"))</f>
        <v/>
      </c>
      <c r="M4002" s="161" t="str">
        <f>IF($A4002=0,"",IFERROR(INDEX(BD_Gestão!F:F,MATCH('Banco de Dados'!$B4002,BD_Gestão!$B:$B,0)),"erro"))</f>
        <v/>
      </c>
      <c r="N4002" s="161" t="str">
        <f>IF($A4002=0,"",IFERROR(INDEX(BD_Gestão!J:J,MATCH('Banco de Dados'!$B4002,BD_Gestão!$B:$B,0)),"erro"))</f>
        <v/>
      </c>
      <c r="O4002" s="164" t="str">
        <f>IF($A4002=0,"",IFERROR(INDEX(BD_Gestão!K:K,MATCH('Banco de Dados'!$B4002,BD_Gestão!$B:$B,0)),"erro"))</f>
        <v/>
      </c>
      <c r="P4002" s="169" t="str">
        <f t="shared" si="250"/>
        <v/>
      </c>
      <c r="Q4002" s="170" t="str">
        <f t="shared" si="251"/>
        <v/>
      </c>
      <c r="R4002" s="163" t="e">
        <f t="shared" si="248"/>
        <v>#VALUE!</v>
      </c>
      <c r="S4002" s="163" t="e">
        <f t="shared" si="249"/>
        <v>#VALUE!</v>
      </c>
      <c r="T4002" s="163" t="e">
        <f>INDEX(Controle!O:O,MATCH('Banco de Dados'!A4002,Controle!M:M,0))*E4002/100</f>
        <v>#N/A</v>
      </c>
    </row>
    <row r="4003" spans="1:20" hidden="1" x14ac:dyDescent="0.2">
      <c r="A4003" s="158">
        <f>BD_TS!A4002</f>
        <v>0</v>
      </c>
      <c r="B4003" s="158" t="str">
        <f>SUBSTITUTE(SUBSTITUTE(BD_TS!D4002," ",""),"-","/")</f>
        <v/>
      </c>
      <c r="C4003" s="158">
        <f>BD_TS!E4002</f>
        <v>0</v>
      </c>
      <c r="D4003" s="159">
        <f>BD_TS!F4002</f>
        <v>0</v>
      </c>
      <c r="E4003" s="160">
        <f>BD_TS!B4002</f>
        <v>0</v>
      </c>
      <c r="F4003" s="161">
        <f>BD_TS!C4002</f>
        <v>0</v>
      </c>
      <c r="G4003" s="187">
        <f>BD_TS!H4002</f>
        <v>0</v>
      </c>
      <c r="H4003" s="158" t="str">
        <f>IF($A4003=0,"",IFERROR(INDEX(BD_Gestão!A:A,MATCH('Banco de Dados'!$B4003,BD_Gestão!$B:$B,0)),"erro"))</f>
        <v/>
      </c>
      <c r="I4003" s="162" t="str">
        <f>IF($A4003=0,"",IFERROR(INDEX(BD_Gestão!E:E,MATCH('Banco de Dados'!$B4003,BD_Gestão!$B:$B,0)),"erro"))</f>
        <v/>
      </c>
      <c r="J4003" s="186" t="str">
        <f>IF($A4003=0,"",IFERROR(INDEX(BD_Gestão!B:B,MATCH('Banco de Dados'!$B4003,BD_Gestão!$B:$B,0)),"erro"))</f>
        <v/>
      </c>
      <c r="K4003" s="158" t="str">
        <f>IF($A4003=0,"",IFERROR(INDEX(BD_Gestão!C:C,MATCH('Banco de Dados'!$B4003,BD_Gestão!$B:$B,0)),"erro"))</f>
        <v/>
      </c>
      <c r="L4003" s="158" t="str">
        <f>IF($A4003=0,"",IFERROR(INDEX(BD_Gestão!H:H,MATCH('Banco de Dados'!$B4003,BD_Gestão!$B:$B,0)),"erro"))</f>
        <v/>
      </c>
      <c r="M4003" s="161" t="str">
        <f>IF($A4003=0,"",IFERROR(INDEX(BD_Gestão!F:F,MATCH('Banco de Dados'!$B4003,BD_Gestão!$B:$B,0)),"erro"))</f>
        <v/>
      </c>
      <c r="N4003" s="161" t="str">
        <f>IF($A4003=0,"",IFERROR(INDEX(BD_Gestão!J:J,MATCH('Banco de Dados'!$B4003,BD_Gestão!$B:$B,0)),"erro"))</f>
        <v/>
      </c>
      <c r="O4003" s="164" t="str">
        <f>IF($A4003=0,"",IFERROR(INDEX(BD_Gestão!K:K,MATCH('Banco de Dados'!$B4003,BD_Gestão!$B:$B,0)),"erro"))</f>
        <v/>
      </c>
      <c r="P4003" s="169" t="str">
        <f t="shared" si="250"/>
        <v/>
      </c>
      <c r="Q4003" s="170" t="str">
        <f t="shared" si="251"/>
        <v/>
      </c>
      <c r="R4003" s="163" t="e">
        <f t="shared" si="248"/>
        <v>#VALUE!</v>
      </c>
      <c r="S4003" s="163" t="e">
        <f t="shared" si="249"/>
        <v>#VALUE!</v>
      </c>
      <c r="T4003" s="163" t="e">
        <f>INDEX(Controle!O:O,MATCH('Banco de Dados'!A4003,Controle!M:M,0))*E4003/100</f>
        <v>#N/A</v>
      </c>
    </row>
    <row r="4004" spans="1:20" hidden="1" x14ac:dyDescent="0.2">
      <c r="A4004" s="158">
        <f>BD_TS!A4003</f>
        <v>0</v>
      </c>
      <c r="B4004" s="158" t="str">
        <f>SUBSTITUTE(SUBSTITUTE(BD_TS!D4003," ",""),"-","/")</f>
        <v/>
      </c>
      <c r="C4004" s="158">
        <f>BD_TS!E4003</f>
        <v>0</v>
      </c>
      <c r="D4004" s="159">
        <f>BD_TS!F4003</f>
        <v>0</v>
      </c>
      <c r="E4004" s="160">
        <f>BD_TS!B4003</f>
        <v>0</v>
      </c>
      <c r="F4004" s="161">
        <f>BD_TS!C4003</f>
        <v>0</v>
      </c>
      <c r="G4004" s="187">
        <f>BD_TS!H4003</f>
        <v>0</v>
      </c>
      <c r="H4004" s="158" t="str">
        <f>IF($A4004=0,"",IFERROR(INDEX(BD_Gestão!A:A,MATCH('Banco de Dados'!$B4004,BD_Gestão!$B:$B,0)),"erro"))</f>
        <v/>
      </c>
      <c r="I4004" s="162" t="str">
        <f>IF($A4004=0,"",IFERROR(INDEX(BD_Gestão!E:E,MATCH('Banco de Dados'!$B4004,BD_Gestão!$B:$B,0)),"erro"))</f>
        <v/>
      </c>
      <c r="J4004" s="186" t="str">
        <f>IF($A4004=0,"",IFERROR(INDEX(BD_Gestão!B:B,MATCH('Banco de Dados'!$B4004,BD_Gestão!$B:$B,0)),"erro"))</f>
        <v/>
      </c>
      <c r="K4004" s="158" t="str">
        <f>IF($A4004=0,"",IFERROR(INDEX(BD_Gestão!C:C,MATCH('Banco de Dados'!$B4004,BD_Gestão!$B:$B,0)),"erro"))</f>
        <v/>
      </c>
      <c r="L4004" s="158" t="str">
        <f>IF($A4004=0,"",IFERROR(INDEX(BD_Gestão!H:H,MATCH('Banco de Dados'!$B4004,BD_Gestão!$B:$B,0)),"erro"))</f>
        <v/>
      </c>
      <c r="M4004" s="161" t="str">
        <f>IF($A4004=0,"",IFERROR(INDEX(BD_Gestão!F:F,MATCH('Banco de Dados'!$B4004,BD_Gestão!$B:$B,0)),"erro"))</f>
        <v/>
      </c>
      <c r="N4004" s="161" t="str">
        <f>IF($A4004=0,"",IFERROR(INDEX(BD_Gestão!J:J,MATCH('Banco de Dados'!$B4004,BD_Gestão!$B:$B,0)),"erro"))</f>
        <v/>
      </c>
      <c r="O4004" s="164" t="str">
        <f>IF($A4004=0,"",IFERROR(INDEX(BD_Gestão!K:K,MATCH('Banco de Dados'!$B4004,BD_Gestão!$B:$B,0)),"erro"))</f>
        <v/>
      </c>
      <c r="P4004" s="169" t="str">
        <f t="shared" si="250"/>
        <v/>
      </c>
      <c r="Q4004" s="170" t="str">
        <f t="shared" si="251"/>
        <v/>
      </c>
      <c r="R4004" s="163" t="e">
        <f t="shared" si="248"/>
        <v>#VALUE!</v>
      </c>
      <c r="S4004" s="163" t="e">
        <f t="shared" si="249"/>
        <v>#VALUE!</v>
      </c>
      <c r="T4004" s="163" t="e">
        <f>INDEX(Controle!O:O,MATCH('Banco de Dados'!A4004,Controle!M:M,0))*E4004/100</f>
        <v>#N/A</v>
      </c>
    </row>
    <row r="4005" spans="1:20" hidden="1" x14ac:dyDescent="0.2">
      <c r="A4005" s="158">
        <f>BD_TS!A4004</f>
        <v>0</v>
      </c>
      <c r="B4005" s="158" t="str">
        <f>SUBSTITUTE(SUBSTITUTE(BD_TS!D4004," ",""),"-","/")</f>
        <v/>
      </c>
      <c r="C4005" s="158">
        <f>BD_TS!E4004</f>
        <v>0</v>
      </c>
      <c r="D4005" s="159">
        <f>BD_TS!F4004</f>
        <v>0</v>
      </c>
      <c r="E4005" s="160">
        <f>BD_TS!B4004</f>
        <v>0</v>
      </c>
      <c r="F4005" s="161">
        <f>BD_TS!C4004</f>
        <v>0</v>
      </c>
      <c r="G4005" s="187">
        <f>BD_TS!H4004</f>
        <v>0</v>
      </c>
      <c r="H4005" s="158" t="str">
        <f>IF($A4005=0,"",IFERROR(INDEX(BD_Gestão!A:A,MATCH('Banco de Dados'!$B4005,BD_Gestão!$B:$B,0)),"erro"))</f>
        <v/>
      </c>
      <c r="I4005" s="162" t="str">
        <f>IF($A4005=0,"",IFERROR(INDEX(BD_Gestão!E:E,MATCH('Banco de Dados'!$B4005,BD_Gestão!$B:$B,0)),"erro"))</f>
        <v/>
      </c>
      <c r="J4005" s="186" t="str">
        <f>IF($A4005=0,"",IFERROR(INDEX(BD_Gestão!B:B,MATCH('Banco de Dados'!$B4005,BD_Gestão!$B:$B,0)),"erro"))</f>
        <v/>
      </c>
      <c r="K4005" s="158" t="str">
        <f>IF($A4005=0,"",IFERROR(INDEX(BD_Gestão!C:C,MATCH('Banco de Dados'!$B4005,BD_Gestão!$B:$B,0)),"erro"))</f>
        <v/>
      </c>
      <c r="L4005" s="158" t="str">
        <f>IF($A4005=0,"",IFERROR(INDEX(BD_Gestão!H:H,MATCH('Banco de Dados'!$B4005,BD_Gestão!$B:$B,0)),"erro"))</f>
        <v/>
      </c>
      <c r="M4005" s="161" t="str">
        <f>IF($A4005=0,"",IFERROR(INDEX(BD_Gestão!F:F,MATCH('Banco de Dados'!$B4005,BD_Gestão!$B:$B,0)),"erro"))</f>
        <v/>
      </c>
      <c r="N4005" s="161" t="str">
        <f>IF($A4005=0,"",IFERROR(INDEX(BD_Gestão!J:J,MATCH('Banco de Dados'!$B4005,BD_Gestão!$B:$B,0)),"erro"))</f>
        <v/>
      </c>
      <c r="O4005" s="164" t="str">
        <f>IF($A4005=0,"",IFERROR(INDEX(BD_Gestão!K:K,MATCH('Banco de Dados'!$B4005,BD_Gestão!$B:$B,0)),"erro"))</f>
        <v/>
      </c>
      <c r="P4005" s="169" t="str">
        <f t="shared" si="250"/>
        <v/>
      </c>
      <c r="Q4005" s="170" t="str">
        <f t="shared" si="251"/>
        <v/>
      </c>
      <c r="R4005" s="163" t="e">
        <f t="shared" si="248"/>
        <v>#VALUE!</v>
      </c>
      <c r="S4005" s="163" t="e">
        <f t="shared" si="249"/>
        <v>#VALUE!</v>
      </c>
      <c r="T4005" s="163" t="e">
        <f>INDEX(Controle!O:O,MATCH('Banco de Dados'!A4005,Controle!M:M,0))*E4005/100</f>
        <v>#N/A</v>
      </c>
    </row>
    <row r="4006" spans="1:20" hidden="1" x14ac:dyDescent="0.2">
      <c r="A4006" s="158">
        <f>BD_TS!A4005</f>
        <v>0</v>
      </c>
      <c r="B4006" s="158" t="str">
        <f>SUBSTITUTE(SUBSTITUTE(BD_TS!D4005," ",""),"-","/")</f>
        <v/>
      </c>
      <c r="C4006" s="158">
        <f>BD_TS!E4005</f>
        <v>0</v>
      </c>
      <c r="D4006" s="159">
        <f>BD_TS!F4005</f>
        <v>0</v>
      </c>
      <c r="E4006" s="160">
        <f>BD_TS!B4005</f>
        <v>0</v>
      </c>
      <c r="F4006" s="161">
        <f>BD_TS!C4005</f>
        <v>0</v>
      </c>
      <c r="G4006" s="187">
        <f>BD_TS!H4005</f>
        <v>0</v>
      </c>
      <c r="H4006" s="158" t="str">
        <f>IF($A4006=0,"",IFERROR(INDEX(BD_Gestão!A:A,MATCH('Banco de Dados'!$B4006,BD_Gestão!$B:$B,0)),"erro"))</f>
        <v/>
      </c>
      <c r="I4006" s="162" t="str">
        <f>IF($A4006=0,"",IFERROR(INDEX(BD_Gestão!E:E,MATCH('Banco de Dados'!$B4006,BD_Gestão!$B:$B,0)),"erro"))</f>
        <v/>
      </c>
      <c r="J4006" s="186" t="str">
        <f>IF($A4006=0,"",IFERROR(INDEX(BD_Gestão!B:B,MATCH('Banco de Dados'!$B4006,BD_Gestão!$B:$B,0)),"erro"))</f>
        <v/>
      </c>
      <c r="K4006" s="158" t="str">
        <f>IF($A4006=0,"",IFERROR(INDEX(BD_Gestão!C:C,MATCH('Banco de Dados'!$B4006,BD_Gestão!$B:$B,0)),"erro"))</f>
        <v/>
      </c>
      <c r="L4006" s="158" t="str">
        <f>IF($A4006=0,"",IFERROR(INDEX(BD_Gestão!H:H,MATCH('Banco de Dados'!$B4006,BD_Gestão!$B:$B,0)),"erro"))</f>
        <v/>
      </c>
      <c r="M4006" s="161" t="str">
        <f>IF($A4006=0,"",IFERROR(INDEX(BD_Gestão!F:F,MATCH('Banco de Dados'!$B4006,BD_Gestão!$B:$B,0)),"erro"))</f>
        <v/>
      </c>
      <c r="N4006" s="161" t="str">
        <f>IF($A4006=0,"",IFERROR(INDEX(BD_Gestão!J:J,MATCH('Banco de Dados'!$B4006,BD_Gestão!$B:$B,0)),"erro"))</f>
        <v/>
      </c>
      <c r="O4006" s="164" t="str">
        <f>IF($A4006=0,"",IFERROR(INDEX(BD_Gestão!K:K,MATCH('Banco de Dados'!$B4006,BD_Gestão!$B:$B,0)),"erro"))</f>
        <v/>
      </c>
      <c r="P4006" s="169" t="str">
        <f t="shared" si="250"/>
        <v/>
      </c>
      <c r="Q4006" s="170" t="str">
        <f t="shared" si="251"/>
        <v/>
      </c>
      <c r="R4006" s="163" t="e">
        <f t="shared" si="248"/>
        <v>#VALUE!</v>
      </c>
      <c r="S4006" s="163" t="e">
        <f t="shared" si="249"/>
        <v>#VALUE!</v>
      </c>
      <c r="T4006" s="163" t="e">
        <f>INDEX(Controle!O:O,MATCH('Banco de Dados'!A4006,Controle!M:M,0))*E4006/100</f>
        <v>#N/A</v>
      </c>
    </row>
    <row r="4007" spans="1:20" hidden="1" x14ac:dyDescent="0.2">
      <c r="A4007" s="158">
        <f>BD_TS!A4006</f>
        <v>0</v>
      </c>
      <c r="B4007" s="158" t="str">
        <f>SUBSTITUTE(SUBSTITUTE(BD_TS!D4006," ",""),"-","/")</f>
        <v/>
      </c>
      <c r="C4007" s="158">
        <f>BD_TS!E4006</f>
        <v>0</v>
      </c>
      <c r="D4007" s="159">
        <f>BD_TS!F4006</f>
        <v>0</v>
      </c>
      <c r="E4007" s="160">
        <f>BD_TS!B4006</f>
        <v>0</v>
      </c>
      <c r="F4007" s="161">
        <f>BD_TS!C4006</f>
        <v>0</v>
      </c>
      <c r="G4007" s="187">
        <f>BD_TS!H4006</f>
        <v>0</v>
      </c>
      <c r="H4007" s="158" t="str">
        <f>IF($A4007=0,"",IFERROR(INDEX(BD_Gestão!A:A,MATCH('Banco de Dados'!$B4007,BD_Gestão!$B:$B,0)),"erro"))</f>
        <v/>
      </c>
      <c r="I4007" s="162" t="str">
        <f>IF($A4007=0,"",IFERROR(INDEX(BD_Gestão!E:E,MATCH('Banco de Dados'!$B4007,BD_Gestão!$B:$B,0)),"erro"))</f>
        <v/>
      </c>
      <c r="J4007" s="186" t="str">
        <f>IF($A4007=0,"",IFERROR(INDEX(BD_Gestão!B:B,MATCH('Banco de Dados'!$B4007,BD_Gestão!$B:$B,0)),"erro"))</f>
        <v/>
      </c>
      <c r="K4007" s="158" t="str">
        <f>IF($A4007=0,"",IFERROR(INDEX(BD_Gestão!C:C,MATCH('Banco de Dados'!$B4007,BD_Gestão!$B:$B,0)),"erro"))</f>
        <v/>
      </c>
      <c r="L4007" s="158" t="str">
        <f>IF($A4007=0,"",IFERROR(INDEX(BD_Gestão!H:H,MATCH('Banco de Dados'!$B4007,BD_Gestão!$B:$B,0)),"erro"))</f>
        <v/>
      </c>
      <c r="M4007" s="161" t="str">
        <f>IF($A4007=0,"",IFERROR(INDEX(BD_Gestão!F:F,MATCH('Banco de Dados'!$B4007,BD_Gestão!$B:$B,0)),"erro"))</f>
        <v/>
      </c>
      <c r="N4007" s="161" t="str">
        <f>IF($A4007=0,"",IFERROR(INDEX(BD_Gestão!J:J,MATCH('Banco de Dados'!$B4007,BD_Gestão!$B:$B,0)),"erro"))</f>
        <v/>
      </c>
      <c r="O4007" s="164" t="str">
        <f>IF($A4007=0,"",IFERROR(INDEX(BD_Gestão!K:K,MATCH('Banco de Dados'!$B4007,BD_Gestão!$B:$B,0)),"erro"))</f>
        <v/>
      </c>
      <c r="P4007" s="169" t="str">
        <f t="shared" si="250"/>
        <v/>
      </c>
      <c r="Q4007" s="170" t="str">
        <f t="shared" si="251"/>
        <v/>
      </c>
      <c r="R4007" s="163" t="e">
        <f t="shared" si="248"/>
        <v>#VALUE!</v>
      </c>
      <c r="S4007" s="163" t="e">
        <f t="shared" si="249"/>
        <v>#VALUE!</v>
      </c>
      <c r="T4007" s="163" t="e">
        <f>INDEX(Controle!O:O,MATCH('Banco de Dados'!A4007,Controle!M:M,0))*E4007/100</f>
        <v>#N/A</v>
      </c>
    </row>
    <row r="4008" spans="1:20" hidden="1" x14ac:dyDescent="0.2">
      <c r="A4008" s="158">
        <f>BD_TS!A4007</f>
        <v>0</v>
      </c>
      <c r="B4008" s="158" t="str">
        <f>SUBSTITUTE(SUBSTITUTE(BD_TS!D4007," ",""),"-","/")</f>
        <v/>
      </c>
      <c r="C4008" s="158">
        <f>BD_TS!E4007</f>
        <v>0</v>
      </c>
      <c r="D4008" s="159">
        <f>BD_TS!F4007</f>
        <v>0</v>
      </c>
      <c r="E4008" s="160">
        <f>BD_TS!B4007</f>
        <v>0</v>
      </c>
      <c r="F4008" s="161">
        <f>BD_TS!C4007</f>
        <v>0</v>
      </c>
      <c r="G4008" s="187">
        <f>BD_TS!H4007</f>
        <v>0</v>
      </c>
      <c r="H4008" s="158" t="str">
        <f>IF($A4008=0,"",IFERROR(INDEX(BD_Gestão!A:A,MATCH('Banco de Dados'!$B4008,BD_Gestão!$B:$B,0)),"erro"))</f>
        <v/>
      </c>
      <c r="I4008" s="162" t="str">
        <f>IF($A4008=0,"",IFERROR(INDEX(BD_Gestão!E:E,MATCH('Banco de Dados'!$B4008,BD_Gestão!$B:$B,0)),"erro"))</f>
        <v/>
      </c>
      <c r="J4008" s="186" t="str">
        <f>IF($A4008=0,"",IFERROR(INDEX(BD_Gestão!B:B,MATCH('Banco de Dados'!$B4008,BD_Gestão!$B:$B,0)),"erro"))</f>
        <v/>
      </c>
      <c r="K4008" s="158" t="str">
        <f>IF($A4008=0,"",IFERROR(INDEX(BD_Gestão!C:C,MATCH('Banco de Dados'!$B4008,BD_Gestão!$B:$B,0)),"erro"))</f>
        <v/>
      </c>
      <c r="L4008" s="158" t="str">
        <f>IF($A4008=0,"",IFERROR(INDEX(BD_Gestão!H:H,MATCH('Banco de Dados'!$B4008,BD_Gestão!$B:$B,0)),"erro"))</f>
        <v/>
      </c>
      <c r="M4008" s="161" t="str">
        <f>IF($A4008=0,"",IFERROR(INDEX(BD_Gestão!F:F,MATCH('Banco de Dados'!$B4008,BD_Gestão!$B:$B,0)),"erro"))</f>
        <v/>
      </c>
      <c r="N4008" s="161" t="str">
        <f>IF($A4008=0,"",IFERROR(INDEX(BD_Gestão!J:J,MATCH('Banco de Dados'!$B4008,BD_Gestão!$B:$B,0)),"erro"))</f>
        <v/>
      </c>
      <c r="O4008" s="164" t="str">
        <f>IF($A4008=0,"",IFERROR(INDEX(BD_Gestão!K:K,MATCH('Banco de Dados'!$B4008,BD_Gestão!$B:$B,0)),"erro"))</f>
        <v/>
      </c>
      <c r="P4008" s="169" t="str">
        <f t="shared" si="250"/>
        <v/>
      </c>
      <c r="Q4008" s="170" t="str">
        <f t="shared" si="251"/>
        <v/>
      </c>
      <c r="R4008" s="163" t="e">
        <f t="shared" si="248"/>
        <v>#VALUE!</v>
      </c>
      <c r="S4008" s="163" t="e">
        <f t="shared" si="249"/>
        <v>#VALUE!</v>
      </c>
      <c r="T4008" s="163" t="e">
        <f>INDEX(Controle!O:O,MATCH('Banco de Dados'!A4008,Controle!M:M,0))*E4008/100</f>
        <v>#N/A</v>
      </c>
    </row>
    <row r="4009" spans="1:20" hidden="1" x14ac:dyDescent="0.2">
      <c r="A4009" s="158">
        <f>BD_TS!A4008</f>
        <v>0</v>
      </c>
      <c r="B4009" s="158" t="str">
        <f>SUBSTITUTE(SUBSTITUTE(BD_TS!D4008," ",""),"-","/")</f>
        <v/>
      </c>
      <c r="C4009" s="158">
        <f>BD_TS!E4008</f>
        <v>0</v>
      </c>
      <c r="D4009" s="159">
        <f>BD_TS!F4008</f>
        <v>0</v>
      </c>
      <c r="E4009" s="160">
        <f>BD_TS!B4008</f>
        <v>0</v>
      </c>
      <c r="F4009" s="161">
        <f>BD_TS!C4008</f>
        <v>0</v>
      </c>
      <c r="G4009" s="187">
        <f>BD_TS!H4008</f>
        <v>0</v>
      </c>
      <c r="H4009" s="158" t="str">
        <f>IF($A4009=0,"",IFERROR(INDEX(BD_Gestão!A:A,MATCH('Banco de Dados'!$B4009,BD_Gestão!$B:$B,0)),"erro"))</f>
        <v/>
      </c>
      <c r="I4009" s="162" t="str">
        <f>IF($A4009=0,"",IFERROR(INDEX(BD_Gestão!E:E,MATCH('Banco de Dados'!$B4009,BD_Gestão!$B:$B,0)),"erro"))</f>
        <v/>
      </c>
      <c r="J4009" s="186" t="str">
        <f>IF($A4009=0,"",IFERROR(INDEX(BD_Gestão!B:B,MATCH('Banco de Dados'!$B4009,BD_Gestão!$B:$B,0)),"erro"))</f>
        <v/>
      </c>
      <c r="K4009" s="158" t="str">
        <f>IF($A4009=0,"",IFERROR(INDEX(BD_Gestão!C:C,MATCH('Banco de Dados'!$B4009,BD_Gestão!$B:$B,0)),"erro"))</f>
        <v/>
      </c>
      <c r="L4009" s="158" t="str">
        <f>IF($A4009=0,"",IFERROR(INDEX(BD_Gestão!H:H,MATCH('Banco de Dados'!$B4009,BD_Gestão!$B:$B,0)),"erro"))</f>
        <v/>
      </c>
      <c r="M4009" s="161" t="str">
        <f>IF($A4009=0,"",IFERROR(INDEX(BD_Gestão!F:F,MATCH('Banco de Dados'!$B4009,BD_Gestão!$B:$B,0)),"erro"))</f>
        <v/>
      </c>
      <c r="N4009" s="161" t="str">
        <f>IF($A4009=0,"",IFERROR(INDEX(BD_Gestão!J:J,MATCH('Banco de Dados'!$B4009,BD_Gestão!$B:$B,0)),"erro"))</f>
        <v/>
      </c>
      <c r="O4009" s="164" t="str">
        <f>IF($A4009=0,"",IFERROR(INDEX(BD_Gestão!K:K,MATCH('Banco de Dados'!$B4009,BD_Gestão!$B:$B,0)),"erro"))</f>
        <v/>
      </c>
      <c r="P4009" s="169" t="str">
        <f t="shared" si="250"/>
        <v/>
      </c>
      <c r="Q4009" s="170" t="str">
        <f t="shared" si="251"/>
        <v/>
      </c>
      <c r="R4009" s="163" t="e">
        <f t="shared" si="248"/>
        <v>#VALUE!</v>
      </c>
      <c r="S4009" s="163" t="e">
        <f t="shared" si="249"/>
        <v>#VALUE!</v>
      </c>
      <c r="T4009" s="163" t="e">
        <f>INDEX(Controle!O:O,MATCH('Banco de Dados'!A4009,Controle!M:M,0))*E4009/100</f>
        <v>#N/A</v>
      </c>
    </row>
    <row r="4010" spans="1:20" hidden="1" x14ac:dyDescent="0.2">
      <c r="A4010" s="158">
        <f>BD_TS!A4009</f>
        <v>0</v>
      </c>
      <c r="B4010" s="158" t="str">
        <f>SUBSTITUTE(SUBSTITUTE(BD_TS!D4009," ",""),"-","/")</f>
        <v/>
      </c>
      <c r="C4010" s="158">
        <f>BD_TS!E4009</f>
        <v>0</v>
      </c>
      <c r="D4010" s="159">
        <f>BD_TS!F4009</f>
        <v>0</v>
      </c>
      <c r="E4010" s="160">
        <f>BD_TS!B4009</f>
        <v>0</v>
      </c>
      <c r="F4010" s="161">
        <f>BD_TS!C4009</f>
        <v>0</v>
      </c>
      <c r="G4010" s="187">
        <f>BD_TS!H4009</f>
        <v>0</v>
      </c>
      <c r="H4010" s="158" t="str">
        <f>IF($A4010=0,"",IFERROR(INDEX(BD_Gestão!A:A,MATCH('Banco de Dados'!$B4010,BD_Gestão!$B:$B,0)),"erro"))</f>
        <v/>
      </c>
      <c r="I4010" s="162" t="str">
        <f>IF($A4010=0,"",IFERROR(INDEX(BD_Gestão!E:E,MATCH('Banco de Dados'!$B4010,BD_Gestão!$B:$B,0)),"erro"))</f>
        <v/>
      </c>
      <c r="J4010" s="186" t="str">
        <f>IF($A4010=0,"",IFERROR(INDEX(BD_Gestão!B:B,MATCH('Banco de Dados'!$B4010,BD_Gestão!$B:$B,0)),"erro"))</f>
        <v/>
      </c>
      <c r="K4010" s="158" t="str">
        <f>IF($A4010=0,"",IFERROR(INDEX(BD_Gestão!C:C,MATCH('Banco de Dados'!$B4010,BD_Gestão!$B:$B,0)),"erro"))</f>
        <v/>
      </c>
      <c r="L4010" s="158" t="str">
        <f>IF($A4010=0,"",IFERROR(INDEX(BD_Gestão!H:H,MATCH('Banco de Dados'!$B4010,BD_Gestão!$B:$B,0)),"erro"))</f>
        <v/>
      </c>
      <c r="M4010" s="161" t="str">
        <f>IF($A4010=0,"",IFERROR(INDEX(BD_Gestão!F:F,MATCH('Banco de Dados'!$B4010,BD_Gestão!$B:$B,0)),"erro"))</f>
        <v/>
      </c>
      <c r="N4010" s="161" t="str">
        <f>IF($A4010=0,"",IFERROR(INDEX(BD_Gestão!J:J,MATCH('Banco de Dados'!$B4010,BD_Gestão!$B:$B,0)),"erro"))</f>
        <v/>
      </c>
      <c r="O4010" s="164" t="str">
        <f>IF($A4010=0,"",IFERROR(INDEX(BD_Gestão!K:K,MATCH('Banco de Dados'!$B4010,BD_Gestão!$B:$B,0)),"erro"))</f>
        <v/>
      </c>
      <c r="P4010" s="169" t="str">
        <f t="shared" si="250"/>
        <v/>
      </c>
      <c r="Q4010" s="170" t="str">
        <f t="shared" si="251"/>
        <v/>
      </c>
      <c r="R4010" s="163" t="e">
        <f t="shared" si="248"/>
        <v>#VALUE!</v>
      </c>
      <c r="S4010" s="163" t="e">
        <f t="shared" si="249"/>
        <v>#VALUE!</v>
      </c>
      <c r="T4010" s="163" t="e">
        <f>INDEX(Controle!O:O,MATCH('Banco de Dados'!A4010,Controle!M:M,0))*E4010/100</f>
        <v>#N/A</v>
      </c>
    </row>
    <row r="4011" spans="1:20" hidden="1" x14ac:dyDescent="0.2">
      <c r="A4011" s="158">
        <f>BD_TS!A4010</f>
        <v>0</v>
      </c>
      <c r="B4011" s="158" t="str">
        <f>SUBSTITUTE(SUBSTITUTE(BD_TS!D4010," ",""),"-","/")</f>
        <v/>
      </c>
      <c r="C4011" s="158">
        <f>BD_TS!E4010</f>
        <v>0</v>
      </c>
      <c r="D4011" s="159">
        <f>BD_TS!F4010</f>
        <v>0</v>
      </c>
      <c r="E4011" s="160">
        <f>BD_TS!B4010</f>
        <v>0</v>
      </c>
      <c r="F4011" s="161">
        <f>BD_TS!C4010</f>
        <v>0</v>
      </c>
      <c r="G4011" s="187">
        <f>BD_TS!H4010</f>
        <v>0</v>
      </c>
      <c r="H4011" s="158" t="str">
        <f>IF($A4011=0,"",IFERROR(INDEX(BD_Gestão!A:A,MATCH('Banco de Dados'!$B4011,BD_Gestão!$B:$B,0)),"erro"))</f>
        <v/>
      </c>
      <c r="I4011" s="162" t="str">
        <f>IF($A4011=0,"",IFERROR(INDEX(BD_Gestão!E:E,MATCH('Banco de Dados'!$B4011,BD_Gestão!$B:$B,0)),"erro"))</f>
        <v/>
      </c>
      <c r="J4011" s="186" t="str">
        <f>IF($A4011=0,"",IFERROR(INDEX(BD_Gestão!B:B,MATCH('Banco de Dados'!$B4011,BD_Gestão!$B:$B,0)),"erro"))</f>
        <v/>
      </c>
      <c r="K4011" s="158" t="str">
        <f>IF($A4011=0,"",IFERROR(INDEX(BD_Gestão!C:C,MATCH('Banco de Dados'!$B4011,BD_Gestão!$B:$B,0)),"erro"))</f>
        <v/>
      </c>
      <c r="L4011" s="158" t="str">
        <f>IF($A4011=0,"",IFERROR(INDEX(BD_Gestão!H:H,MATCH('Banco de Dados'!$B4011,BD_Gestão!$B:$B,0)),"erro"))</f>
        <v/>
      </c>
      <c r="M4011" s="161" t="str">
        <f>IF($A4011=0,"",IFERROR(INDEX(BD_Gestão!F:F,MATCH('Banco de Dados'!$B4011,BD_Gestão!$B:$B,0)),"erro"))</f>
        <v/>
      </c>
      <c r="N4011" s="161" t="str">
        <f>IF($A4011=0,"",IFERROR(INDEX(BD_Gestão!J:J,MATCH('Banco de Dados'!$B4011,BD_Gestão!$B:$B,0)),"erro"))</f>
        <v/>
      </c>
      <c r="O4011" s="164" t="str">
        <f>IF($A4011=0,"",IFERROR(INDEX(BD_Gestão!K:K,MATCH('Banco de Dados'!$B4011,BD_Gestão!$B:$B,0)),"erro"))</f>
        <v/>
      </c>
      <c r="P4011" s="169" t="str">
        <f t="shared" si="250"/>
        <v/>
      </c>
      <c r="Q4011" s="170" t="str">
        <f t="shared" si="251"/>
        <v/>
      </c>
      <c r="R4011" s="163" t="e">
        <f t="shared" si="248"/>
        <v>#VALUE!</v>
      </c>
      <c r="S4011" s="163" t="e">
        <f t="shared" si="249"/>
        <v>#VALUE!</v>
      </c>
      <c r="T4011" s="163" t="e">
        <f>INDEX(Controle!O:O,MATCH('Banco de Dados'!A4011,Controle!M:M,0))*E4011/100</f>
        <v>#N/A</v>
      </c>
    </row>
    <row r="4012" spans="1:20" hidden="1" x14ac:dyDescent="0.2">
      <c r="A4012" s="158">
        <f>BD_TS!A4011</f>
        <v>0</v>
      </c>
      <c r="B4012" s="158" t="str">
        <f>SUBSTITUTE(SUBSTITUTE(BD_TS!D4011," ",""),"-","/")</f>
        <v/>
      </c>
      <c r="C4012" s="158">
        <f>BD_TS!E4011</f>
        <v>0</v>
      </c>
      <c r="D4012" s="159">
        <f>BD_TS!F4011</f>
        <v>0</v>
      </c>
      <c r="E4012" s="160">
        <f>BD_TS!B4011</f>
        <v>0</v>
      </c>
      <c r="F4012" s="161">
        <f>BD_TS!C4011</f>
        <v>0</v>
      </c>
      <c r="G4012" s="187">
        <f>BD_TS!H4011</f>
        <v>0</v>
      </c>
      <c r="H4012" s="158" t="str">
        <f>IF($A4012=0,"",IFERROR(INDEX(BD_Gestão!A:A,MATCH('Banco de Dados'!$B4012,BD_Gestão!$B:$B,0)),"erro"))</f>
        <v/>
      </c>
      <c r="I4012" s="162" t="str">
        <f>IF($A4012=0,"",IFERROR(INDEX(BD_Gestão!E:E,MATCH('Banco de Dados'!$B4012,BD_Gestão!$B:$B,0)),"erro"))</f>
        <v/>
      </c>
      <c r="J4012" s="186" t="str">
        <f>IF($A4012=0,"",IFERROR(INDEX(BD_Gestão!B:B,MATCH('Banco de Dados'!$B4012,BD_Gestão!$B:$B,0)),"erro"))</f>
        <v/>
      </c>
      <c r="K4012" s="158" t="str">
        <f>IF($A4012=0,"",IFERROR(INDEX(BD_Gestão!C:C,MATCH('Banco de Dados'!$B4012,BD_Gestão!$B:$B,0)),"erro"))</f>
        <v/>
      </c>
      <c r="L4012" s="158" t="str">
        <f>IF($A4012=0,"",IFERROR(INDEX(BD_Gestão!H:H,MATCH('Banco de Dados'!$B4012,BD_Gestão!$B:$B,0)),"erro"))</f>
        <v/>
      </c>
      <c r="M4012" s="161" t="str">
        <f>IF($A4012=0,"",IFERROR(INDEX(BD_Gestão!F:F,MATCH('Banco de Dados'!$B4012,BD_Gestão!$B:$B,0)),"erro"))</f>
        <v/>
      </c>
      <c r="N4012" s="161" t="str">
        <f>IF($A4012=0,"",IFERROR(INDEX(BD_Gestão!J:J,MATCH('Banco de Dados'!$B4012,BD_Gestão!$B:$B,0)),"erro"))</f>
        <v/>
      </c>
      <c r="O4012" s="164" t="str">
        <f>IF($A4012=0,"",IFERROR(INDEX(BD_Gestão!K:K,MATCH('Banco de Dados'!$B4012,BD_Gestão!$B:$B,0)),"erro"))</f>
        <v/>
      </c>
      <c r="P4012" s="169" t="str">
        <f t="shared" si="250"/>
        <v/>
      </c>
      <c r="Q4012" s="170" t="str">
        <f t="shared" si="251"/>
        <v/>
      </c>
      <c r="R4012" s="163" t="e">
        <f t="shared" si="248"/>
        <v>#VALUE!</v>
      </c>
      <c r="S4012" s="163" t="e">
        <f t="shared" si="249"/>
        <v>#VALUE!</v>
      </c>
      <c r="T4012" s="163" t="e">
        <f>INDEX(Controle!O:O,MATCH('Banco de Dados'!A4012,Controle!M:M,0))*E4012/100</f>
        <v>#N/A</v>
      </c>
    </row>
    <row r="4013" spans="1:20" hidden="1" x14ac:dyDescent="0.2">
      <c r="A4013" s="158">
        <f>BD_TS!A4012</f>
        <v>0</v>
      </c>
      <c r="B4013" s="158" t="str">
        <f>SUBSTITUTE(SUBSTITUTE(BD_TS!D4012," ",""),"-","/")</f>
        <v/>
      </c>
      <c r="C4013" s="158">
        <f>BD_TS!E4012</f>
        <v>0</v>
      </c>
      <c r="D4013" s="159">
        <f>BD_TS!F4012</f>
        <v>0</v>
      </c>
      <c r="E4013" s="160">
        <f>BD_TS!B4012</f>
        <v>0</v>
      </c>
      <c r="F4013" s="161">
        <f>BD_TS!C4012</f>
        <v>0</v>
      </c>
      <c r="G4013" s="187">
        <f>BD_TS!H4012</f>
        <v>0</v>
      </c>
      <c r="H4013" s="158" t="str">
        <f>IF($A4013=0,"",IFERROR(INDEX(BD_Gestão!A:A,MATCH('Banco de Dados'!$B4013,BD_Gestão!$B:$B,0)),"erro"))</f>
        <v/>
      </c>
      <c r="I4013" s="162" t="str">
        <f>IF($A4013=0,"",IFERROR(INDEX(BD_Gestão!E:E,MATCH('Banco de Dados'!$B4013,BD_Gestão!$B:$B,0)),"erro"))</f>
        <v/>
      </c>
      <c r="J4013" s="186" t="str">
        <f>IF($A4013=0,"",IFERROR(INDEX(BD_Gestão!B:B,MATCH('Banco de Dados'!$B4013,BD_Gestão!$B:$B,0)),"erro"))</f>
        <v/>
      </c>
      <c r="K4013" s="158" t="str">
        <f>IF($A4013=0,"",IFERROR(INDEX(BD_Gestão!C:C,MATCH('Banco de Dados'!$B4013,BD_Gestão!$B:$B,0)),"erro"))</f>
        <v/>
      </c>
      <c r="L4013" s="158" t="str">
        <f>IF($A4013=0,"",IFERROR(INDEX(BD_Gestão!H:H,MATCH('Banco de Dados'!$B4013,BD_Gestão!$B:$B,0)),"erro"))</f>
        <v/>
      </c>
      <c r="M4013" s="161" t="str">
        <f>IF($A4013=0,"",IFERROR(INDEX(BD_Gestão!F:F,MATCH('Banco de Dados'!$B4013,BD_Gestão!$B:$B,0)),"erro"))</f>
        <v/>
      </c>
      <c r="N4013" s="161" t="str">
        <f>IF($A4013=0,"",IFERROR(INDEX(BD_Gestão!J:J,MATCH('Banco de Dados'!$B4013,BD_Gestão!$B:$B,0)),"erro"))</f>
        <v/>
      </c>
      <c r="O4013" s="164" t="str">
        <f>IF($A4013=0,"",IFERROR(INDEX(BD_Gestão!K:K,MATCH('Banco de Dados'!$B4013,BD_Gestão!$B:$B,0)),"erro"))</f>
        <v/>
      </c>
      <c r="P4013" s="169" t="str">
        <f t="shared" si="250"/>
        <v/>
      </c>
      <c r="Q4013" s="170" t="str">
        <f t="shared" si="251"/>
        <v/>
      </c>
      <c r="R4013" s="163" t="e">
        <f t="shared" si="248"/>
        <v>#VALUE!</v>
      </c>
      <c r="S4013" s="163" t="e">
        <f t="shared" si="249"/>
        <v>#VALUE!</v>
      </c>
      <c r="T4013" s="163" t="e">
        <f>INDEX(Controle!O:O,MATCH('Banco de Dados'!A4013,Controle!M:M,0))*E4013/100</f>
        <v>#N/A</v>
      </c>
    </row>
    <row r="4014" spans="1:20" hidden="1" x14ac:dyDescent="0.2">
      <c r="A4014" s="158">
        <f>BD_TS!A4013</f>
        <v>0</v>
      </c>
      <c r="B4014" s="158" t="str">
        <f>SUBSTITUTE(SUBSTITUTE(BD_TS!D4013," ",""),"-","/")</f>
        <v/>
      </c>
      <c r="C4014" s="158">
        <f>BD_TS!E4013</f>
        <v>0</v>
      </c>
      <c r="D4014" s="159">
        <f>BD_TS!F4013</f>
        <v>0</v>
      </c>
      <c r="E4014" s="160">
        <f>BD_TS!B4013</f>
        <v>0</v>
      </c>
      <c r="F4014" s="161">
        <f>BD_TS!C4013</f>
        <v>0</v>
      </c>
      <c r="G4014" s="187">
        <f>BD_TS!H4013</f>
        <v>0</v>
      </c>
      <c r="H4014" s="158" t="str">
        <f>IF($A4014=0,"",IFERROR(INDEX(BD_Gestão!A:A,MATCH('Banco de Dados'!$B4014,BD_Gestão!$B:$B,0)),"erro"))</f>
        <v/>
      </c>
      <c r="I4014" s="162" t="str">
        <f>IF($A4014=0,"",IFERROR(INDEX(BD_Gestão!E:E,MATCH('Banco de Dados'!$B4014,BD_Gestão!$B:$B,0)),"erro"))</f>
        <v/>
      </c>
      <c r="J4014" s="186" t="str">
        <f>IF($A4014=0,"",IFERROR(INDEX(BD_Gestão!B:B,MATCH('Banco de Dados'!$B4014,BD_Gestão!$B:$B,0)),"erro"))</f>
        <v/>
      </c>
      <c r="K4014" s="158" t="str">
        <f>IF($A4014=0,"",IFERROR(INDEX(BD_Gestão!C:C,MATCH('Banco de Dados'!$B4014,BD_Gestão!$B:$B,0)),"erro"))</f>
        <v/>
      </c>
      <c r="L4014" s="158" t="str">
        <f>IF($A4014=0,"",IFERROR(INDEX(BD_Gestão!H:H,MATCH('Banco de Dados'!$B4014,BD_Gestão!$B:$B,0)),"erro"))</f>
        <v/>
      </c>
      <c r="M4014" s="161" t="str">
        <f>IF($A4014=0,"",IFERROR(INDEX(BD_Gestão!F:F,MATCH('Banco de Dados'!$B4014,BD_Gestão!$B:$B,0)),"erro"))</f>
        <v/>
      </c>
      <c r="N4014" s="161" t="str">
        <f>IF($A4014=0,"",IFERROR(INDEX(BD_Gestão!J:J,MATCH('Banco de Dados'!$B4014,BD_Gestão!$B:$B,0)),"erro"))</f>
        <v/>
      </c>
      <c r="O4014" s="164" t="str">
        <f>IF($A4014=0,"",IFERROR(INDEX(BD_Gestão!K:K,MATCH('Banco de Dados'!$B4014,BD_Gestão!$B:$B,0)),"erro"))</f>
        <v/>
      </c>
      <c r="P4014" s="169" t="str">
        <f t="shared" si="250"/>
        <v/>
      </c>
      <c r="Q4014" s="170" t="str">
        <f t="shared" si="251"/>
        <v/>
      </c>
      <c r="R4014" s="163" t="e">
        <f t="shared" si="248"/>
        <v>#VALUE!</v>
      </c>
      <c r="S4014" s="163" t="e">
        <f t="shared" si="249"/>
        <v>#VALUE!</v>
      </c>
      <c r="T4014" s="163" t="e">
        <f>INDEX(Controle!O:O,MATCH('Banco de Dados'!A4014,Controle!M:M,0))*E4014/100</f>
        <v>#N/A</v>
      </c>
    </row>
    <row r="4015" spans="1:20" hidden="1" x14ac:dyDescent="0.2">
      <c r="A4015" s="158">
        <f>BD_TS!A4014</f>
        <v>0</v>
      </c>
      <c r="B4015" s="158" t="str">
        <f>SUBSTITUTE(SUBSTITUTE(BD_TS!D4014," ",""),"-","/")</f>
        <v/>
      </c>
      <c r="C4015" s="158">
        <f>BD_TS!E4014</f>
        <v>0</v>
      </c>
      <c r="D4015" s="159">
        <f>BD_TS!F4014</f>
        <v>0</v>
      </c>
      <c r="E4015" s="160">
        <f>BD_TS!B4014</f>
        <v>0</v>
      </c>
      <c r="F4015" s="161">
        <f>BD_TS!C4014</f>
        <v>0</v>
      </c>
      <c r="G4015" s="187">
        <f>BD_TS!H4014</f>
        <v>0</v>
      </c>
      <c r="H4015" s="158" t="str">
        <f>IF($A4015=0,"",IFERROR(INDEX(BD_Gestão!A:A,MATCH('Banco de Dados'!$B4015,BD_Gestão!$B:$B,0)),"erro"))</f>
        <v/>
      </c>
      <c r="I4015" s="162" t="str">
        <f>IF($A4015=0,"",IFERROR(INDEX(BD_Gestão!E:E,MATCH('Banco de Dados'!$B4015,BD_Gestão!$B:$B,0)),"erro"))</f>
        <v/>
      </c>
      <c r="J4015" s="186" t="str">
        <f>IF($A4015=0,"",IFERROR(INDEX(BD_Gestão!B:B,MATCH('Banco de Dados'!$B4015,BD_Gestão!$B:$B,0)),"erro"))</f>
        <v/>
      </c>
      <c r="K4015" s="158" t="str">
        <f>IF($A4015=0,"",IFERROR(INDEX(BD_Gestão!C:C,MATCH('Banco de Dados'!$B4015,BD_Gestão!$B:$B,0)),"erro"))</f>
        <v/>
      </c>
      <c r="L4015" s="158" t="str">
        <f>IF($A4015=0,"",IFERROR(INDEX(BD_Gestão!H:H,MATCH('Banco de Dados'!$B4015,BD_Gestão!$B:$B,0)),"erro"))</f>
        <v/>
      </c>
      <c r="M4015" s="161" t="str">
        <f>IF($A4015=0,"",IFERROR(INDEX(BD_Gestão!F:F,MATCH('Banco de Dados'!$B4015,BD_Gestão!$B:$B,0)),"erro"))</f>
        <v/>
      </c>
      <c r="N4015" s="161" t="str">
        <f>IF($A4015=0,"",IFERROR(INDEX(BD_Gestão!J:J,MATCH('Banco de Dados'!$B4015,BD_Gestão!$B:$B,0)),"erro"))</f>
        <v/>
      </c>
      <c r="O4015" s="164" t="str">
        <f>IF($A4015=0,"",IFERROR(INDEX(BD_Gestão!K:K,MATCH('Banco de Dados'!$B4015,BD_Gestão!$B:$B,0)),"erro"))</f>
        <v/>
      </c>
      <c r="P4015" s="169" t="str">
        <f t="shared" si="250"/>
        <v/>
      </c>
      <c r="Q4015" s="170" t="str">
        <f t="shared" si="251"/>
        <v/>
      </c>
      <c r="R4015" s="163" t="e">
        <f t="shared" si="248"/>
        <v>#VALUE!</v>
      </c>
      <c r="S4015" s="163" t="e">
        <f t="shared" si="249"/>
        <v>#VALUE!</v>
      </c>
      <c r="T4015" s="163" t="e">
        <f>INDEX(Controle!O:O,MATCH('Banco de Dados'!A4015,Controle!M:M,0))*E4015/100</f>
        <v>#N/A</v>
      </c>
    </row>
    <row r="4016" spans="1:20" hidden="1" x14ac:dyDescent="0.2">
      <c r="A4016" s="158">
        <f>BD_TS!A4015</f>
        <v>0</v>
      </c>
      <c r="B4016" s="158" t="str">
        <f>SUBSTITUTE(SUBSTITUTE(BD_TS!D4015," ",""),"-","/")</f>
        <v/>
      </c>
      <c r="C4016" s="158">
        <f>BD_TS!E4015</f>
        <v>0</v>
      </c>
      <c r="D4016" s="159">
        <f>BD_TS!F4015</f>
        <v>0</v>
      </c>
      <c r="E4016" s="160">
        <f>BD_TS!B4015</f>
        <v>0</v>
      </c>
      <c r="F4016" s="161">
        <f>BD_TS!C4015</f>
        <v>0</v>
      </c>
      <c r="G4016" s="187">
        <f>BD_TS!H4015</f>
        <v>0</v>
      </c>
      <c r="H4016" s="158" t="str">
        <f>IF($A4016=0,"",IFERROR(INDEX(BD_Gestão!A:A,MATCH('Banco de Dados'!$B4016,BD_Gestão!$B:$B,0)),"erro"))</f>
        <v/>
      </c>
      <c r="I4016" s="162" t="str">
        <f>IF($A4016=0,"",IFERROR(INDEX(BD_Gestão!E:E,MATCH('Banco de Dados'!$B4016,BD_Gestão!$B:$B,0)),"erro"))</f>
        <v/>
      </c>
      <c r="J4016" s="186" t="str">
        <f>IF($A4016=0,"",IFERROR(INDEX(BD_Gestão!B:B,MATCH('Banco de Dados'!$B4016,BD_Gestão!$B:$B,0)),"erro"))</f>
        <v/>
      </c>
      <c r="K4016" s="158" t="str">
        <f>IF($A4016=0,"",IFERROR(INDEX(BD_Gestão!C:C,MATCH('Banco de Dados'!$B4016,BD_Gestão!$B:$B,0)),"erro"))</f>
        <v/>
      </c>
      <c r="L4016" s="158" t="str">
        <f>IF($A4016=0,"",IFERROR(INDEX(BD_Gestão!H:H,MATCH('Banco de Dados'!$B4016,BD_Gestão!$B:$B,0)),"erro"))</f>
        <v/>
      </c>
      <c r="M4016" s="161" t="str">
        <f>IF($A4016=0,"",IFERROR(INDEX(BD_Gestão!F:F,MATCH('Banco de Dados'!$B4016,BD_Gestão!$B:$B,0)),"erro"))</f>
        <v/>
      </c>
      <c r="N4016" s="161" t="str">
        <f>IF($A4016=0,"",IFERROR(INDEX(BD_Gestão!J:J,MATCH('Banco de Dados'!$B4016,BD_Gestão!$B:$B,0)),"erro"))</f>
        <v/>
      </c>
      <c r="O4016" s="164" t="str">
        <f>IF($A4016=0,"",IFERROR(INDEX(BD_Gestão!K:K,MATCH('Banco de Dados'!$B4016,BD_Gestão!$B:$B,0)),"erro"))</f>
        <v/>
      </c>
      <c r="P4016" s="169" t="str">
        <f t="shared" si="250"/>
        <v/>
      </c>
      <c r="Q4016" s="170" t="str">
        <f t="shared" si="251"/>
        <v/>
      </c>
      <c r="R4016" s="163" t="e">
        <f t="shared" si="248"/>
        <v>#VALUE!</v>
      </c>
      <c r="S4016" s="163" t="e">
        <f t="shared" si="249"/>
        <v>#VALUE!</v>
      </c>
      <c r="T4016" s="163" t="e">
        <f>INDEX(Controle!O:O,MATCH('Banco de Dados'!A4016,Controle!M:M,0))*E4016/100</f>
        <v>#N/A</v>
      </c>
    </row>
    <row r="4017" spans="1:20" hidden="1" x14ac:dyDescent="0.2">
      <c r="A4017" s="158">
        <f>BD_TS!A4016</f>
        <v>0</v>
      </c>
      <c r="B4017" s="158" t="str">
        <f>SUBSTITUTE(SUBSTITUTE(BD_TS!D4016," ",""),"-","/")</f>
        <v/>
      </c>
      <c r="C4017" s="158">
        <f>BD_TS!E4016</f>
        <v>0</v>
      </c>
      <c r="D4017" s="159">
        <f>BD_TS!F4016</f>
        <v>0</v>
      </c>
      <c r="E4017" s="160">
        <f>BD_TS!B4016</f>
        <v>0</v>
      </c>
      <c r="F4017" s="161">
        <f>BD_TS!C4016</f>
        <v>0</v>
      </c>
      <c r="G4017" s="187">
        <f>BD_TS!H4016</f>
        <v>0</v>
      </c>
      <c r="H4017" s="158" t="str">
        <f>IF($A4017=0,"",IFERROR(INDEX(BD_Gestão!A:A,MATCH('Banco de Dados'!$B4017,BD_Gestão!$B:$B,0)),"erro"))</f>
        <v/>
      </c>
      <c r="I4017" s="162" t="str">
        <f>IF($A4017=0,"",IFERROR(INDEX(BD_Gestão!E:E,MATCH('Banco de Dados'!$B4017,BD_Gestão!$B:$B,0)),"erro"))</f>
        <v/>
      </c>
      <c r="J4017" s="186" t="str">
        <f>IF($A4017=0,"",IFERROR(INDEX(BD_Gestão!B:B,MATCH('Banco de Dados'!$B4017,BD_Gestão!$B:$B,0)),"erro"))</f>
        <v/>
      </c>
      <c r="K4017" s="158" t="str">
        <f>IF($A4017=0,"",IFERROR(INDEX(BD_Gestão!C:C,MATCH('Banco de Dados'!$B4017,BD_Gestão!$B:$B,0)),"erro"))</f>
        <v/>
      </c>
      <c r="L4017" s="158" t="str">
        <f>IF($A4017=0,"",IFERROR(INDEX(BD_Gestão!H:H,MATCH('Banco de Dados'!$B4017,BD_Gestão!$B:$B,0)),"erro"))</f>
        <v/>
      </c>
      <c r="M4017" s="161" t="str">
        <f>IF($A4017=0,"",IFERROR(INDEX(BD_Gestão!F:F,MATCH('Banco de Dados'!$B4017,BD_Gestão!$B:$B,0)),"erro"))</f>
        <v/>
      </c>
      <c r="N4017" s="161" t="str">
        <f>IF($A4017=0,"",IFERROR(INDEX(BD_Gestão!J:J,MATCH('Banco de Dados'!$B4017,BD_Gestão!$B:$B,0)),"erro"))</f>
        <v/>
      </c>
      <c r="O4017" s="164" t="str">
        <f>IF($A4017=0,"",IFERROR(INDEX(BD_Gestão!K:K,MATCH('Banco de Dados'!$B4017,BD_Gestão!$B:$B,0)),"erro"))</f>
        <v/>
      </c>
      <c r="P4017" s="169" t="str">
        <f t="shared" si="250"/>
        <v/>
      </c>
      <c r="Q4017" s="170" t="str">
        <f t="shared" si="251"/>
        <v/>
      </c>
      <c r="R4017" s="163" t="e">
        <f t="shared" si="248"/>
        <v>#VALUE!</v>
      </c>
      <c r="S4017" s="163" t="e">
        <f t="shared" si="249"/>
        <v>#VALUE!</v>
      </c>
      <c r="T4017" s="163" t="e">
        <f>INDEX(Controle!O:O,MATCH('Banco de Dados'!A4017,Controle!M:M,0))*E4017/100</f>
        <v>#N/A</v>
      </c>
    </row>
    <row r="4018" spans="1:20" hidden="1" x14ac:dyDescent="0.2">
      <c r="A4018" s="158">
        <f>BD_TS!A4017</f>
        <v>0</v>
      </c>
      <c r="B4018" s="158" t="str">
        <f>SUBSTITUTE(SUBSTITUTE(BD_TS!D4017," ",""),"-","/")</f>
        <v/>
      </c>
      <c r="C4018" s="158">
        <f>BD_TS!E4017</f>
        <v>0</v>
      </c>
      <c r="D4018" s="159">
        <f>BD_TS!F4017</f>
        <v>0</v>
      </c>
      <c r="E4018" s="160">
        <f>BD_TS!B4017</f>
        <v>0</v>
      </c>
      <c r="F4018" s="161">
        <f>BD_TS!C4017</f>
        <v>0</v>
      </c>
      <c r="G4018" s="187">
        <f>BD_TS!H4017</f>
        <v>0</v>
      </c>
      <c r="H4018" s="158" t="str">
        <f>IF($A4018=0,"",IFERROR(INDEX(BD_Gestão!A:A,MATCH('Banco de Dados'!$B4018,BD_Gestão!$B:$B,0)),"erro"))</f>
        <v/>
      </c>
      <c r="I4018" s="162" t="str">
        <f>IF($A4018=0,"",IFERROR(INDEX(BD_Gestão!E:E,MATCH('Banco de Dados'!$B4018,BD_Gestão!$B:$B,0)),"erro"))</f>
        <v/>
      </c>
      <c r="J4018" s="186" t="str">
        <f>IF($A4018=0,"",IFERROR(INDEX(BD_Gestão!B:B,MATCH('Banco de Dados'!$B4018,BD_Gestão!$B:$B,0)),"erro"))</f>
        <v/>
      </c>
      <c r="K4018" s="158" t="str">
        <f>IF($A4018=0,"",IFERROR(INDEX(BD_Gestão!C:C,MATCH('Banco de Dados'!$B4018,BD_Gestão!$B:$B,0)),"erro"))</f>
        <v/>
      </c>
      <c r="L4018" s="158" t="str">
        <f>IF($A4018=0,"",IFERROR(INDEX(BD_Gestão!H:H,MATCH('Banco de Dados'!$B4018,BD_Gestão!$B:$B,0)),"erro"))</f>
        <v/>
      </c>
      <c r="M4018" s="161" t="str">
        <f>IF($A4018=0,"",IFERROR(INDEX(BD_Gestão!F:F,MATCH('Banco de Dados'!$B4018,BD_Gestão!$B:$B,0)),"erro"))</f>
        <v/>
      </c>
      <c r="N4018" s="161" t="str">
        <f>IF($A4018=0,"",IFERROR(INDEX(BD_Gestão!J:J,MATCH('Banco de Dados'!$B4018,BD_Gestão!$B:$B,0)),"erro"))</f>
        <v/>
      </c>
      <c r="O4018" s="164" t="str">
        <f>IF($A4018=0,"",IFERROR(INDEX(BD_Gestão!K:K,MATCH('Banco de Dados'!$B4018,BD_Gestão!$B:$B,0)),"erro"))</f>
        <v/>
      </c>
      <c r="P4018" s="169" t="str">
        <f t="shared" si="250"/>
        <v/>
      </c>
      <c r="Q4018" s="170" t="str">
        <f t="shared" si="251"/>
        <v/>
      </c>
      <c r="R4018" s="163" t="e">
        <f t="shared" si="248"/>
        <v>#VALUE!</v>
      </c>
      <c r="S4018" s="163" t="e">
        <f t="shared" si="249"/>
        <v>#VALUE!</v>
      </c>
      <c r="T4018" s="163" t="e">
        <f>INDEX(Controle!O:O,MATCH('Banco de Dados'!A4018,Controle!M:M,0))*E4018/100</f>
        <v>#N/A</v>
      </c>
    </row>
    <row r="4019" spans="1:20" hidden="1" x14ac:dyDescent="0.2">
      <c r="A4019" s="158">
        <f>BD_TS!A4018</f>
        <v>0</v>
      </c>
      <c r="B4019" s="158" t="str">
        <f>SUBSTITUTE(SUBSTITUTE(BD_TS!D4018," ",""),"-","/")</f>
        <v/>
      </c>
      <c r="C4019" s="158">
        <f>BD_TS!E4018</f>
        <v>0</v>
      </c>
      <c r="D4019" s="159">
        <f>BD_TS!F4018</f>
        <v>0</v>
      </c>
      <c r="E4019" s="160">
        <f>BD_TS!B4018</f>
        <v>0</v>
      </c>
      <c r="F4019" s="161">
        <f>BD_TS!C4018</f>
        <v>0</v>
      </c>
      <c r="G4019" s="187">
        <f>BD_TS!H4018</f>
        <v>0</v>
      </c>
      <c r="H4019" s="158" t="str">
        <f>IF($A4019=0,"",IFERROR(INDEX(BD_Gestão!A:A,MATCH('Banco de Dados'!$B4019,BD_Gestão!$B:$B,0)),"erro"))</f>
        <v/>
      </c>
      <c r="I4019" s="162" t="str">
        <f>IF($A4019=0,"",IFERROR(INDEX(BD_Gestão!E:E,MATCH('Banco de Dados'!$B4019,BD_Gestão!$B:$B,0)),"erro"))</f>
        <v/>
      </c>
      <c r="J4019" s="186" t="str">
        <f>IF($A4019=0,"",IFERROR(INDEX(BD_Gestão!B:B,MATCH('Banco de Dados'!$B4019,BD_Gestão!$B:$B,0)),"erro"))</f>
        <v/>
      </c>
      <c r="K4019" s="158" t="str">
        <f>IF($A4019=0,"",IFERROR(INDEX(BD_Gestão!C:C,MATCH('Banco de Dados'!$B4019,BD_Gestão!$B:$B,0)),"erro"))</f>
        <v/>
      </c>
      <c r="L4019" s="158" t="str">
        <f>IF($A4019=0,"",IFERROR(INDEX(BD_Gestão!H:H,MATCH('Banco de Dados'!$B4019,BD_Gestão!$B:$B,0)),"erro"))</f>
        <v/>
      </c>
      <c r="M4019" s="161" t="str">
        <f>IF($A4019=0,"",IFERROR(INDEX(BD_Gestão!F:F,MATCH('Banco de Dados'!$B4019,BD_Gestão!$B:$B,0)),"erro"))</f>
        <v/>
      </c>
      <c r="N4019" s="161" t="str">
        <f>IF($A4019=0,"",IFERROR(INDEX(BD_Gestão!J:J,MATCH('Banco de Dados'!$B4019,BD_Gestão!$B:$B,0)),"erro"))</f>
        <v/>
      </c>
      <c r="O4019" s="164" t="str">
        <f>IF($A4019=0,"",IFERROR(INDEX(BD_Gestão!K:K,MATCH('Banco de Dados'!$B4019,BD_Gestão!$B:$B,0)),"erro"))</f>
        <v/>
      </c>
      <c r="P4019" s="169" t="str">
        <f t="shared" si="250"/>
        <v/>
      </c>
      <c r="Q4019" s="170" t="str">
        <f t="shared" si="251"/>
        <v/>
      </c>
      <c r="R4019" s="163" t="e">
        <f t="shared" si="248"/>
        <v>#VALUE!</v>
      </c>
      <c r="S4019" s="163" t="e">
        <f t="shared" si="249"/>
        <v>#VALUE!</v>
      </c>
      <c r="T4019" s="163" t="e">
        <f>INDEX(Controle!O:O,MATCH('Banco de Dados'!A4019,Controle!M:M,0))*E4019/100</f>
        <v>#N/A</v>
      </c>
    </row>
    <row r="4020" spans="1:20" hidden="1" x14ac:dyDescent="0.2">
      <c r="A4020" s="158">
        <f>BD_TS!A4019</f>
        <v>0</v>
      </c>
      <c r="B4020" s="158" t="str">
        <f>SUBSTITUTE(SUBSTITUTE(BD_TS!D4019," ",""),"-","/")</f>
        <v/>
      </c>
      <c r="C4020" s="158">
        <f>BD_TS!E4019</f>
        <v>0</v>
      </c>
      <c r="D4020" s="159">
        <f>BD_TS!F4019</f>
        <v>0</v>
      </c>
      <c r="E4020" s="160">
        <f>BD_TS!B4019</f>
        <v>0</v>
      </c>
      <c r="F4020" s="161">
        <f>BD_TS!C4019</f>
        <v>0</v>
      </c>
      <c r="G4020" s="187">
        <f>BD_TS!H4019</f>
        <v>0</v>
      </c>
      <c r="H4020" s="158" t="str">
        <f>IF($A4020=0,"",IFERROR(INDEX(BD_Gestão!A:A,MATCH('Banco de Dados'!$B4020,BD_Gestão!$B:$B,0)),"erro"))</f>
        <v/>
      </c>
      <c r="I4020" s="162" t="str">
        <f>IF($A4020=0,"",IFERROR(INDEX(BD_Gestão!E:E,MATCH('Banco de Dados'!$B4020,BD_Gestão!$B:$B,0)),"erro"))</f>
        <v/>
      </c>
      <c r="J4020" s="186" t="str">
        <f>IF($A4020=0,"",IFERROR(INDEX(BD_Gestão!B:B,MATCH('Banco de Dados'!$B4020,BD_Gestão!$B:$B,0)),"erro"))</f>
        <v/>
      </c>
      <c r="K4020" s="158" t="str">
        <f>IF($A4020=0,"",IFERROR(INDEX(BD_Gestão!C:C,MATCH('Banco de Dados'!$B4020,BD_Gestão!$B:$B,0)),"erro"))</f>
        <v/>
      </c>
      <c r="L4020" s="158" t="str">
        <f>IF($A4020=0,"",IFERROR(INDEX(BD_Gestão!H:H,MATCH('Banco de Dados'!$B4020,BD_Gestão!$B:$B,0)),"erro"))</f>
        <v/>
      </c>
      <c r="M4020" s="161" t="str">
        <f>IF($A4020=0,"",IFERROR(INDEX(BD_Gestão!F:F,MATCH('Banco de Dados'!$B4020,BD_Gestão!$B:$B,0)),"erro"))</f>
        <v/>
      </c>
      <c r="N4020" s="161" t="str">
        <f>IF($A4020=0,"",IFERROR(INDEX(BD_Gestão!J:J,MATCH('Banco de Dados'!$B4020,BD_Gestão!$B:$B,0)),"erro"))</f>
        <v/>
      </c>
      <c r="O4020" s="164" t="str">
        <f>IF($A4020=0,"",IFERROR(INDEX(BD_Gestão!K:K,MATCH('Banco de Dados'!$B4020,BD_Gestão!$B:$B,0)),"erro"))</f>
        <v/>
      </c>
      <c r="P4020" s="169" t="str">
        <f t="shared" si="250"/>
        <v/>
      </c>
      <c r="Q4020" s="170" t="str">
        <f t="shared" si="251"/>
        <v/>
      </c>
      <c r="R4020" s="163" t="e">
        <f t="shared" si="248"/>
        <v>#VALUE!</v>
      </c>
      <c r="S4020" s="163" t="e">
        <f t="shared" si="249"/>
        <v>#VALUE!</v>
      </c>
      <c r="T4020" s="163" t="e">
        <f>INDEX(Controle!O:O,MATCH('Banco de Dados'!A4020,Controle!M:M,0))*E4020/100</f>
        <v>#N/A</v>
      </c>
    </row>
    <row r="4021" spans="1:20" hidden="1" x14ac:dyDescent="0.2">
      <c r="A4021" s="158">
        <f>BD_TS!A4020</f>
        <v>0</v>
      </c>
      <c r="B4021" s="158" t="str">
        <f>SUBSTITUTE(SUBSTITUTE(BD_TS!D4020," ",""),"-","/")</f>
        <v/>
      </c>
      <c r="C4021" s="158">
        <f>BD_TS!E4020</f>
        <v>0</v>
      </c>
      <c r="D4021" s="159">
        <f>BD_TS!F4020</f>
        <v>0</v>
      </c>
      <c r="E4021" s="160">
        <f>BD_TS!B4020</f>
        <v>0</v>
      </c>
      <c r="F4021" s="161">
        <f>BD_TS!C4020</f>
        <v>0</v>
      </c>
      <c r="G4021" s="187">
        <f>BD_TS!H4020</f>
        <v>0</v>
      </c>
      <c r="H4021" s="158" t="str">
        <f>IF($A4021=0,"",IFERROR(INDEX(BD_Gestão!A:A,MATCH('Banco de Dados'!$B4021,BD_Gestão!$B:$B,0)),"erro"))</f>
        <v/>
      </c>
      <c r="I4021" s="162" t="str">
        <f>IF($A4021=0,"",IFERROR(INDEX(BD_Gestão!E:E,MATCH('Banco de Dados'!$B4021,BD_Gestão!$B:$B,0)),"erro"))</f>
        <v/>
      </c>
      <c r="J4021" s="186" t="str">
        <f>IF($A4021=0,"",IFERROR(INDEX(BD_Gestão!B:B,MATCH('Banco de Dados'!$B4021,BD_Gestão!$B:$B,0)),"erro"))</f>
        <v/>
      </c>
      <c r="K4021" s="158" t="str">
        <f>IF($A4021=0,"",IFERROR(INDEX(BD_Gestão!C:C,MATCH('Banco de Dados'!$B4021,BD_Gestão!$B:$B,0)),"erro"))</f>
        <v/>
      </c>
      <c r="L4021" s="158" t="str">
        <f>IF($A4021=0,"",IFERROR(INDEX(BD_Gestão!H:H,MATCH('Banco de Dados'!$B4021,BD_Gestão!$B:$B,0)),"erro"))</f>
        <v/>
      </c>
      <c r="M4021" s="161" t="str">
        <f>IF($A4021=0,"",IFERROR(INDEX(BD_Gestão!F:F,MATCH('Banco de Dados'!$B4021,BD_Gestão!$B:$B,0)),"erro"))</f>
        <v/>
      </c>
      <c r="N4021" s="161" t="str">
        <f>IF($A4021=0,"",IFERROR(INDEX(BD_Gestão!J:J,MATCH('Banco de Dados'!$B4021,BD_Gestão!$B:$B,0)),"erro"))</f>
        <v/>
      </c>
      <c r="O4021" s="164" t="str">
        <f>IF($A4021=0,"",IFERROR(INDEX(BD_Gestão!K:K,MATCH('Banco de Dados'!$B4021,BD_Gestão!$B:$B,0)),"erro"))</f>
        <v/>
      </c>
      <c r="P4021" s="169" t="str">
        <f t="shared" si="250"/>
        <v/>
      </c>
      <c r="Q4021" s="170" t="str">
        <f t="shared" si="251"/>
        <v/>
      </c>
      <c r="R4021" s="163" t="e">
        <f t="shared" si="248"/>
        <v>#VALUE!</v>
      </c>
      <c r="S4021" s="163" t="e">
        <f t="shared" si="249"/>
        <v>#VALUE!</v>
      </c>
      <c r="T4021" s="163" t="e">
        <f>INDEX(Controle!O:O,MATCH('Banco de Dados'!A4021,Controle!M:M,0))*E4021/100</f>
        <v>#N/A</v>
      </c>
    </row>
    <row r="4022" spans="1:20" hidden="1" x14ac:dyDescent="0.2">
      <c r="A4022" s="158">
        <f>BD_TS!A4021</f>
        <v>0</v>
      </c>
      <c r="B4022" s="158" t="str">
        <f>SUBSTITUTE(SUBSTITUTE(BD_TS!D4021," ",""),"-","/")</f>
        <v/>
      </c>
      <c r="C4022" s="158">
        <f>BD_TS!E4021</f>
        <v>0</v>
      </c>
      <c r="D4022" s="159">
        <f>BD_TS!F4021</f>
        <v>0</v>
      </c>
      <c r="E4022" s="160">
        <f>BD_TS!B4021</f>
        <v>0</v>
      </c>
      <c r="F4022" s="161">
        <f>BD_TS!C4021</f>
        <v>0</v>
      </c>
      <c r="G4022" s="187">
        <f>BD_TS!H4021</f>
        <v>0</v>
      </c>
      <c r="H4022" s="158" t="str">
        <f>IF($A4022=0,"",IFERROR(INDEX(BD_Gestão!A:A,MATCH('Banco de Dados'!$B4022,BD_Gestão!$B:$B,0)),"erro"))</f>
        <v/>
      </c>
      <c r="I4022" s="162" t="str">
        <f>IF($A4022=0,"",IFERROR(INDEX(BD_Gestão!E:E,MATCH('Banco de Dados'!$B4022,BD_Gestão!$B:$B,0)),"erro"))</f>
        <v/>
      </c>
      <c r="J4022" s="186" t="str">
        <f>IF($A4022=0,"",IFERROR(INDEX(BD_Gestão!B:B,MATCH('Banco de Dados'!$B4022,BD_Gestão!$B:$B,0)),"erro"))</f>
        <v/>
      </c>
      <c r="K4022" s="158" t="str">
        <f>IF($A4022=0,"",IFERROR(INDEX(BD_Gestão!C:C,MATCH('Banco de Dados'!$B4022,BD_Gestão!$B:$B,0)),"erro"))</f>
        <v/>
      </c>
      <c r="L4022" s="158" t="str">
        <f>IF($A4022=0,"",IFERROR(INDEX(BD_Gestão!H:H,MATCH('Banco de Dados'!$B4022,BD_Gestão!$B:$B,0)),"erro"))</f>
        <v/>
      </c>
      <c r="M4022" s="161" t="str">
        <f>IF($A4022=0,"",IFERROR(INDEX(BD_Gestão!F:F,MATCH('Banco de Dados'!$B4022,BD_Gestão!$B:$B,0)),"erro"))</f>
        <v/>
      </c>
      <c r="N4022" s="161" t="str">
        <f>IF($A4022=0,"",IFERROR(INDEX(BD_Gestão!J:J,MATCH('Banco de Dados'!$B4022,BD_Gestão!$B:$B,0)),"erro"))</f>
        <v/>
      </c>
      <c r="O4022" s="164" t="str">
        <f>IF($A4022=0,"",IFERROR(INDEX(BD_Gestão!K:K,MATCH('Banco de Dados'!$B4022,BD_Gestão!$B:$B,0)),"erro"))</f>
        <v/>
      </c>
      <c r="P4022" s="169" t="str">
        <f t="shared" si="250"/>
        <v/>
      </c>
      <c r="Q4022" s="170" t="str">
        <f t="shared" si="251"/>
        <v/>
      </c>
      <c r="R4022" s="163" t="e">
        <f t="shared" si="248"/>
        <v>#VALUE!</v>
      </c>
      <c r="S4022" s="163" t="e">
        <f t="shared" si="249"/>
        <v>#VALUE!</v>
      </c>
      <c r="T4022" s="163" t="e">
        <f>INDEX(Controle!O:O,MATCH('Banco de Dados'!A4022,Controle!M:M,0))*E4022/100</f>
        <v>#N/A</v>
      </c>
    </row>
    <row r="4023" spans="1:20" hidden="1" x14ac:dyDescent="0.2">
      <c r="A4023" s="158">
        <f>BD_TS!A4022</f>
        <v>0</v>
      </c>
      <c r="B4023" s="158" t="str">
        <f>SUBSTITUTE(SUBSTITUTE(BD_TS!D4022," ",""),"-","/")</f>
        <v/>
      </c>
      <c r="C4023" s="158">
        <f>BD_TS!E4022</f>
        <v>0</v>
      </c>
      <c r="D4023" s="159">
        <f>BD_TS!F4022</f>
        <v>0</v>
      </c>
      <c r="E4023" s="160">
        <f>BD_TS!B4022</f>
        <v>0</v>
      </c>
      <c r="F4023" s="161">
        <f>BD_TS!C4022</f>
        <v>0</v>
      </c>
      <c r="G4023" s="187">
        <f>BD_TS!H4022</f>
        <v>0</v>
      </c>
      <c r="H4023" s="158" t="str">
        <f>IF($A4023=0,"",IFERROR(INDEX(BD_Gestão!A:A,MATCH('Banco de Dados'!$B4023,BD_Gestão!$B:$B,0)),"erro"))</f>
        <v/>
      </c>
      <c r="I4023" s="162" t="str">
        <f>IF($A4023=0,"",IFERROR(INDEX(BD_Gestão!E:E,MATCH('Banco de Dados'!$B4023,BD_Gestão!$B:$B,0)),"erro"))</f>
        <v/>
      </c>
      <c r="J4023" s="186" t="str">
        <f>IF($A4023=0,"",IFERROR(INDEX(BD_Gestão!B:B,MATCH('Banco de Dados'!$B4023,BD_Gestão!$B:$B,0)),"erro"))</f>
        <v/>
      </c>
      <c r="K4023" s="158" t="str">
        <f>IF($A4023=0,"",IFERROR(INDEX(BD_Gestão!C:C,MATCH('Banco de Dados'!$B4023,BD_Gestão!$B:$B,0)),"erro"))</f>
        <v/>
      </c>
      <c r="L4023" s="158" t="str">
        <f>IF($A4023=0,"",IFERROR(INDEX(BD_Gestão!H:H,MATCH('Banco de Dados'!$B4023,BD_Gestão!$B:$B,0)),"erro"))</f>
        <v/>
      </c>
      <c r="M4023" s="161" t="str">
        <f>IF($A4023=0,"",IFERROR(INDEX(BD_Gestão!F:F,MATCH('Banco de Dados'!$B4023,BD_Gestão!$B:$B,0)),"erro"))</f>
        <v/>
      </c>
      <c r="N4023" s="161" t="str">
        <f>IF($A4023=0,"",IFERROR(INDEX(BD_Gestão!J:J,MATCH('Banco de Dados'!$B4023,BD_Gestão!$B:$B,0)),"erro"))</f>
        <v/>
      </c>
      <c r="O4023" s="164" t="str">
        <f>IF($A4023=0,"",IFERROR(INDEX(BD_Gestão!K:K,MATCH('Banco de Dados'!$B4023,BD_Gestão!$B:$B,0)),"erro"))</f>
        <v/>
      </c>
      <c r="P4023" s="169" t="str">
        <f t="shared" si="250"/>
        <v/>
      </c>
      <c r="Q4023" s="170" t="str">
        <f t="shared" si="251"/>
        <v/>
      </c>
      <c r="R4023" s="163" t="e">
        <f t="shared" si="248"/>
        <v>#VALUE!</v>
      </c>
      <c r="S4023" s="163" t="e">
        <f t="shared" si="249"/>
        <v>#VALUE!</v>
      </c>
      <c r="T4023" s="163" t="e">
        <f>INDEX(Controle!O:O,MATCH('Banco de Dados'!A4023,Controle!M:M,0))*E4023/100</f>
        <v>#N/A</v>
      </c>
    </row>
    <row r="4024" spans="1:20" hidden="1" x14ac:dyDescent="0.2">
      <c r="A4024" s="158">
        <f>BD_TS!A4023</f>
        <v>0</v>
      </c>
      <c r="B4024" s="158" t="str">
        <f>SUBSTITUTE(SUBSTITUTE(BD_TS!D4023," ",""),"-","/")</f>
        <v/>
      </c>
      <c r="C4024" s="158">
        <f>BD_TS!E4023</f>
        <v>0</v>
      </c>
      <c r="D4024" s="159">
        <f>BD_TS!F4023</f>
        <v>0</v>
      </c>
      <c r="E4024" s="160">
        <f>BD_TS!B4023</f>
        <v>0</v>
      </c>
      <c r="F4024" s="161">
        <f>BD_TS!C4023</f>
        <v>0</v>
      </c>
      <c r="G4024" s="187">
        <f>BD_TS!H4023</f>
        <v>0</v>
      </c>
      <c r="H4024" s="158" t="str">
        <f>IF($A4024=0,"",IFERROR(INDEX(BD_Gestão!A:A,MATCH('Banco de Dados'!$B4024,BD_Gestão!$B:$B,0)),"erro"))</f>
        <v/>
      </c>
      <c r="I4024" s="162" t="str">
        <f>IF($A4024=0,"",IFERROR(INDEX(BD_Gestão!E:E,MATCH('Banco de Dados'!$B4024,BD_Gestão!$B:$B,0)),"erro"))</f>
        <v/>
      </c>
      <c r="J4024" s="186" t="str">
        <f>IF($A4024=0,"",IFERROR(INDEX(BD_Gestão!B:B,MATCH('Banco de Dados'!$B4024,BD_Gestão!$B:$B,0)),"erro"))</f>
        <v/>
      </c>
      <c r="K4024" s="158" t="str">
        <f>IF($A4024=0,"",IFERROR(INDEX(BD_Gestão!C:C,MATCH('Banco de Dados'!$B4024,BD_Gestão!$B:$B,0)),"erro"))</f>
        <v/>
      </c>
      <c r="L4024" s="158" t="str">
        <f>IF($A4024=0,"",IFERROR(INDEX(BD_Gestão!H:H,MATCH('Banco de Dados'!$B4024,BD_Gestão!$B:$B,0)),"erro"))</f>
        <v/>
      </c>
      <c r="M4024" s="161" t="str">
        <f>IF($A4024=0,"",IFERROR(INDEX(BD_Gestão!F:F,MATCH('Banco de Dados'!$B4024,BD_Gestão!$B:$B,0)),"erro"))</f>
        <v/>
      </c>
      <c r="N4024" s="161" t="str">
        <f>IF($A4024=0,"",IFERROR(INDEX(BD_Gestão!J:J,MATCH('Banco de Dados'!$B4024,BD_Gestão!$B:$B,0)),"erro"))</f>
        <v/>
      </c>
      <c r="O4024" s="164" t="str">
        <f>IF($A4024=0,"",IFERROR(INDEX(BD_Gestão!K:K,MATCH('Banco de Dados'!$B4024,BD_Gestão!$B:$B,0)),"erro"))</f>
        <v/>
      </c>
      <c r="P4024" s="169" t="str">
        <f t="shared" si="250"/>
        <v/>
      </c>
      <c r="Q4024" s="170" t="str">
        <f t="shared" si="251"/>
        <v/>
      </c>
      <c r="R4024" s="163" t="e">
        <f t="shared" si="248"/>
        <v>#VALUE!</v>
      </c>
      <c r="S4024" s="163" t="e">
        <f t="shared" si="249"/>
        <v>#VALUE!</v>
      </c>
      <c r="T4024" s="163" t="e">
        <f>INDEX(Controle!O:O,MATCH('Banco de Dados'!A4024,Controle!M:M,0))*E4024/100</f>
        <v>#N/A</v>
      </c>
    </row>
    <row r="4025" spans="1:20" hidden="1" x14ac:dyDescent="0.2">
      <c r="A4025" s="158">
        <f>BD_TS!A4024</f>
        <v>0</v>
      </c>
      <c r="B4025" s="158" t="str">
        <f>SUBSTITUTE(SUBSTITUTE(BD_TS!D4024," ",""),"-","/")</f>
        <v/>
      </c>
      <c r="C4025" s="158">
        <f>BD_TS!E4024</f>
        <v>0</v>
      </c>
      <c r="D4025" s="159">
        <f>BD_TS!F4024</f>
        <v>0</v>
      </c>
      <c r="E4025" s="160">
        <f>BD_TS!B4024</f>
        <v>0</v>
      </c>
      <c r="F4025" s="161">
        <f>BD_TS!C4024</f>
        <v>0</v>
      </c>
      <c r="G4025" s="187">
        <f>BD_TS!H4024</f>
        <v>0</v>
      </c>
      <c r="H4025" s="158" t="str">
        <f>IF($A4025=0,"",IFERROR(INDEX(BD_Gestão!A:A,MATCH('Banco de Dados'!$B4025,BD_Gestão!$B:$B,0)),"erro"))</f>
        <v/>
      </c>
      <c r="I4025" s="162" t="str">
        <f>IF($A4025=0,"",IFERROR(INDEX(BD_Gestão!E:E,MATCH('Banco de Dados'!$B4025,BD_Gestão!$B:$B,0)),"erro"))</f>
        <v/>
      </c>
      <c r="J4025" s="186" t="str">
        <f>IF($A4025=0,"",IFERROR(INDEX(BD_Gestão!B:B,MATCH('Banco de Dados'!$B4025,BD_Gestão!$B:$B,0)),"erro"))</f>
        <v/>
      </c>
      <c r="K4025" s="158" t="str">
        <f>IF($A4025=0,"",IFERROR(INDEX(BD_Gestão!C:C,MATCH('Banco de Dados'!$B4025,BD_Gestão!$B:$B,0)),"erro"))</f>
        <v/>
      </c>
      <c r="L4025" s="158" t="str">
        <f>IF($A4025=0,"",IFERROR(INDEX(BD_Gestão!H:H,MATCH('Banco de Dados'!$B4025,BD_Gestão!$B:$B,0)),"erro"))</f>
        <v/>
      </c>
      <c r="M4025" s="161" t="str">
        <f>IF($A4025=0,"",IFERROR(INDEX(BD_Gestão!F:F,MATCH('Banco de Dados'!$B4025,BD_Gestão!$B:$B,0)),"erro"))</f>
        <v/>
      </c>
      <c r="N4025" s="161" t="str">
        <f>IF($A4025=0,"",IFERROR(INDEX(BD_Gestão!J:J,MATCH('Banco de Dados'!$B4025,BD_Gestão!$B:$B,0)),"erro"))</f>
        <v/>
      </c>
      <c r="O4025" s="164" t="str">
        <f>IF($A4025=0,"",IFERROR(INDEX(BD_Gestão!K:K,MATCH('Banco de Dados'!$B4025,BD_Gestão!$B:$B,0)),"erro"))</f>
        <v/>
      </c>
      <c r="P4025" s="169" t="str">
        <f t="shared" si="250"/>
        <v/>
      </c>
      <c r="Q4025" s="170" t="str">
        <f t="shared" si="251"/>
        <v/>
      </c>
      <c r="R4025" s="163" t="e">
        <f t="shared" si="248"/>
        <v>#VALUE!</v>
      </c>
      <c r="S4025" s="163" t="e">
        <f t="shared" si="249"/>
        <v>#VALUE!</v>
      </c>
      <c r="T4025" s="163" t="e">
        <f>INDEX(Controle!O:O,MATCH('Banco de Dados'!A4025,Controle!M:M,0))*E4025/100</f>
        <v>#N/A</v>
      </c>
    </row>
    <row r="4026" spans="1:20" hidden="1" x14ac:dyDescent="0.2">
      <c r="A4026" s="158">
        <f>BD_TS!A4025</f>
        <v>0</v>
      </c>
      <c r="B4026" s="158" t="str">
        <f>SUBSTITUTE(SUBSTITUTE(BD_TS!D4025," ",""),"-","/")</f>
        <v/>
      </c>
      <c r="C4026" s="158">
        <f>BD_TS!E4025</f>
        <v>0</v>
      </c>
      <c r="D4026" s="159">
        <f>BD_TS!F4025</f>
        <v>0</v>
      </c>
      <c r="E4026" s="160">
        <f>BD_TS!B4025</f>
        <v>0</v>
      </c>
      <c r="F4026" s="161">
        <f>BD_TS!C4025</f>
        <v>0</v>
      </c>
      <c r="G4026" s="187">
        <f>BD_TS!H4025</f>
        <v>0</v>
      </c>
      <c r="H4026" s="158" t="str">
        <f>IF($A4026=0,"",IFERROR(INDEX(BD_Gestão!A:A,MATCH('Banco de Dados'!$B4026,BD_Gestão!$B:$B,0)),"erro"))</f>
        <v/>
      </c>
      <c r="I4026" s="162" t="str">
        <f>IF($A4026=0,"",IFERROR(INDEX(BD_Gestão!E:E,MATCH('Banco de Dados'!$B4026,BD_Gestão!$B:$B,0)),"erro"))</f>
        <v/>
      </c>
      <c r="J4026" s="186" t="str">
        <f>IF($A4026=0,"",IFERROR(INDEX(BD_Gestão!B:B,MATCH('Banco de Dados'!$B4026,BD_Gestão!$B:$B,0)),"erro"))</f>
        <v/>
      </c>
      <c r="K4026" s="158" t="str">
        <f>IF($A4026=0,"",IFERROR(INDEX(BD_Gestão!C:C,MATCH('Banco de Dados'!$B4026,BD_Gestão!$B:$B,0)),"erro"))</f>
        <v/>
      </c>
      <c r="L4026" s="158" t="str">
        <f>IF($A4026=0,"",IFERROR(INDEX(BD_Gestão!H:H,MATCH('Banco de Dados'!$B4026,BD_Gestão!$B:$B,0)),"erro"))</f>
        <v/>
      </c>
      <c r="M4026" s="161" t="str">
        <f>IF($A4026=0,"",IFERROR(INDEX(BD_Gestão!F:F,MATCH('Banco de Dados'!$B4026,BD_Gestão!$B:$B,0)),"erro"))</f>
        <v/>
      </c>
      <c r="N4026" s="161" t="str">
        <f>IF($A4026=0,"",IFERROR(INDEX(BD_Gestão!J:J,MATCH('Banco de Dados'!$B4026,BD_Gestão!$B:$B,0)),"erro"))</f>
        <v/>
      </c>
      <c r="O4026" s="164" t="str">
        <f>IF($A4026=0,"",IFERROR(INDEX(BD_Gestão!K:K,MATCH('Banco de Dados'!$B4026,BD_Gestão!$B:$B,0)),"erro"))</f>
        <v/>
      </c>
      <c r="P4026" s="169" t="str">
        <f t="shared" si="250"/>
        <v/>
      </c>
      <c r="Q4026" s="170" t="str">
        <f t="shared" si="251"/>
        <v/>
      </c>
      <c r="R4026" s="163" t="e">
        <f t="shared" si="248"/>
        <v>#VALUE!</v>
      </c>
      <c r="S4026" s="163" t="e">
        <f t="shared" si="249"/>
        <v>#VALUE!</v>
      </c>
      <c r="T4026" s="163" t="e">
        <f>INDEX(Controle!O:O,MATCH('Banco de Dados'!A4026,Controle!M:M,0))*E4026/100</f>
        <v>#N/A</v>
      </c>
    </row>
    <row r="4027" spans="1:20" hidden="1" x14ac:dyDescent="0.2">
      <c r="A4027" s="158">
        <f>BD_TS!A4026</f>
        <v>0</v>
      </c>
      <c r="B4027" s="158" t="str">
        <f>SUBSTITUTE(SUBSTITUTE(BD_TS!D4026," ",""),"-","/")</f>
        <v/>
      </c>
      <c r="C4027" s="158">
        <f>BD_TS!E4026</f>
        <v>0</v>
      </c>
      <c r="D4027" s="159">
        <f>BD_TS!F4026</f>
        <v>0</v>
      </c>
      <c r="E4027" s="160">
        <f>BD_TS!B4026</f>
        <v>0</v>
      </c>
      <c r="F4027" s="161">
        <f>BD_TS!C4026</f>
        <v>0</v>
      </c>
      <c r="G4027" s="187">
        <f>BD_TS!H4026</f>
        <v>0</v>
      </c>
      <c r="H4027" s="158" t="str">
        <f>IF($A4027=0,"",IFERROR(INDEX(BD_Gestão!A:A,MATCH('Banco de Dados'!$B4027,BD_Gestão!$B:$B,0)),"erro"))</f>
        <v/>
      </c>
      <c r="I4027" s="162" t="str">
        <f>IF($A4027=0,"",IFERROR(INDEX(BD_Gestão!E:E,MATCH('Banco de Dados'!$B4027,BD_Gestão!$B:$B,0)),"erro"))</f>
        <v/>
      </c>
      <c r="J4027" s="186" t="str">
        <f>IF($A4027=0,"",IFERROR(INDEX(BD_Gestão!B:B,MATCH('Banco de Dados'!$B4027,BD_Gestão!$B:$B,0)),"erro"))</f>
        <v/>
      </c>
      <c r="K4027" s="158" t="str">
        <f>IF($A4027=0,"",IFERROR(INDEX(BD_Gestão!C:C,MATCH('Banco de Dados'!$B4027,BD_Gestão!$B:$B,0)),"erro"))</f>
        <v/>
      </c>
      <c r="L4027" s="158" t="str">
        <f>IF($A4027=0,"",IFERROR(INDEX(BD_Gestão!H:H,MATCH('Banco de Dados'!$B4027,BD_Gestão!$B:$B,0)),"erro"))</f>
        <v/>
      </c>
      <c r="M4027" s="161" t="str">
        <f>IF($A4027=0,"",IFERROR(INDEX(BD_Gestão!F:F,MATCH('Banco de Dados'!$B4027,BD_Gestão!$B:$B,0)),"erro"))</f>
        <v/>
      </c>
      <c r="N4027" s="161" t="str">
        <f>IF($A4027=0,"",IFERROR(INDEX(BD_Gestão!J:J,MATCH('Banco de Dados'!$B4027,BD_Gestão!$B:$B,0)),"erro"))</f>
        <v/>
      </c>
      <c r="O4027" s="164" t="str">
        <f>IF($A4027=0,"",IFERROR(INDEX(BD_Gestão!K:K,MATCH('Banco de Dados'!$B4027,BD_Gestão!$B:$B,0)),"erro"))</f>
        <v/>
      </c>
      <c r="P4027" s="169" t="str">
        <f t="shared" si="250"/>
        <v/>
      </c>
      <c r="Q4027" s="170" t="str">
        <f t="shared" si="251"/>
        <v/>
      </c>
      <c r="R4027" s="163" t="e">
        <f t="shared" si="248"/>
        <v>#VALUE!</v>
      </c>
      <c r="S4027" s="163" t="e">
        <f t="shared" si="249"/>
        <v>#VALUE!</v>
      </c>
      <c r="T4027" s="163" t="e">
        <f>INDEX(Controle!O:O,MATCH('Banco de Dados'!A4027,Controle!M:M,0))*E4027/100</f>
        <v>#N/A</v>
      </c>
    </row>
    <row r="4028" spans="1:20" hidden="1" x14ac:dyDescent="0.2">
      <c r="A4028" s="158">
        <f>BD_TS!A4027</f>
        <v>0</v>
      </c>
      <c r="B4028" s="158" t="str">
        <f>SUBSTITUTE(SUBSTITUTE(BD_TS!D4027," ",""),"-","/")</f>
        <v/>
      </c>
      <c r="C4028" s="158">
        <f>BD_TS!E4027</f>
        <v>0</v>
      </c>
      <c r="D4028" s="159">
        <f>BD_TS!F4027</f>
        <v>0</v>
      </c>
      <c r="E4028" s="160">
        <f>BD_TS!B4027</f>
        <v>0</v>
      </c>
      <c r="F4028" s="161">
        <f>BD_TS!C4027</f>
        <v>0</v>
      </c>
      <c r="G4028" s="187">
        <f>BD_TS!H4027</f>
        <v>0</v>
      </c>
      <c r="H4028" s="158" t="str">
        <f>IF($A4028=0,"",IFERROR(INDEX(BD_Gestão!A:A,MATCH('Banco de Dados'!$B4028,BD_Gestão!$B:$B,0)),"erro"))</f>
        <v/>
      </c>
      <c r="I4028" s="162" t="str">
        <f>IF($A4028=0,"",IFERROR(INDEX(BD_Gestão!E:E,MATCH('Banco de Dados'!$B4028,BD_Gestão!$B:$B,0)),"erro"))</f>
        <v/>
      </c>
      <c r="J4028" s="186" t="str">
        <f>IF($A4028=0,"",IFERROR(INDEX(BD_Gestão!B:B,MATCH('Banco de Dados'!$B4028,BD_Gestão!$B:$B,0)),"erro"))</f>
        <v/>
      </c>
      <c r="K4028" s="158" t="str">
        <f>IF($A4028=0,"",IFERROR(INDEX(BD_Gestão!C:C,MATCH('Banco de Dados'!$B4028,BD_Gestão!$B:$B,0)),"erro"))</f>
        <v/>
      </c>
      <c r="L4028" s="158" t="str">
        <f>IF($A4028=0,"",IFERROR(INDEX(BD_Gestão!H:H,MATCH('Banco de Dados'!$B4028,BD_Gestão!$B:$B,0)),"erro"))</f>
        <v/>
      </c>
      <c r="M4028" s="161" t="str">
        <f>IF($A4028=0,"",IFERROR(INDEX(BD_Gestão!F:F,MATCH('Banco de Dados'!$B4028,BD_Gestão!$B:$B,0)),"erro"))</f>
        <v/>
      </c>
      <c r="N4028" s="161" t="str">
        <f>IF($A4028=0,"",IFERROR(INDEX(BD_Gestão!J:J,MATCH('Banco de Dados'!$B4028,BD_Gestão!$B:$B,0)),"erro"))</f>
        <v/>
      </c>
      <c r="O4028" s="164" t="str">
        <f>IF($A4028=0,"",IFERROR(INDEX(BD_Gestão!K:K,MATCH('Banco de Dados'!$B4028,BD_Gestão!$B:$B,0)),"erro"))</f>
        <v/>
      </c>
      <c r="P4028" s="169" t="str">
        <f t="shared" si="250"/>
        <v/>
      </c>
      <c r="Q4028" s="170" t="str">
        <f t="shared" si="251"/>
        <v/>
      </c>
      <c r="R4028" s="163" t="e">
        <f t="shared" si="248"/>
        <v>#VALUE!</v>
      </c>
      <c r="S4028" s="163" t="e">
        <f t="shared" si="249"/>
        <v>#VALUE!</v>
      </c>
      <c r="T4028" s="163" t="e">
        <f>INDEX(Controle!O:O,MATCH('Banco de Dados'!A4028,Controle!M:M,0))*E4028/100</f>
        <v>#N/A</v>
      </c>
    </row>
    <row r="4029" spans="1:20" hidden="1" x14ac:dyDescent="0.2">
      <c r="A4029" s="158">
        <f>BD_TS!A4028</f>
        <v>0</v>
      </c>
      <c r="B4029" s="158" t="str">
        <f>SUBSTITUTE(SUBSTITUTE(BD_TS!D4028," ",""),"-","/")</f>
        <v/>
      </c>
      <c r="C4029" s="158">
        <f>BD_TS!E4028</f>
        <v>0</v>
      </c>
      <c r="D4029" s="159">
        <f>BD_TS!F4028</f>
        <v>0</v>
      </c>
      <c r="E4029" s="160">
        <f>BD_TS!B4028</f>
        <v>0</v>
      </c>
      <c r="F4029" s="161">
        <f>BD_TS!C4028</f>
        <v>0</v>
      </c>
      <c r="G4029" s="187">
        <f>BD_TS!H4028</f>
        <v>0</v>
      </c>
      <c r="H4029" s="158" t="str">
        <f>IF($A4029=0,"",IFERROR(INDEX(BD_Gestão!A:A,MATCH('Banco de Dados'!$B4029,BD_Gestão!$B:$B,0)),"erro"))</f>
        <v/>
      </c>
      <c r="I4029" s="162" t="str">
        <f>IF($A4029=0,"",IFERROR(INDEX(BD_Gestão!E:E,MATCH('Banco de Dados'!$B4029,BD_Gestão!$B:$B,0)),"erro"))</f>
        <v/>
      </c>
      <c r="J4029" s="186" t="str">
        <f>IF($A4029=0,"",IFERROR(INDEX(BD_Gestão!B:B,MATCH('Banco de Dados'!$B4029,BD_Gestão!$B:$B,0)),"erro"))</f>
        <v/>
      </c>
      <c r="K4029" s="158" t="str">
        <f>IF($A4029=0,"",IFERROR(INDEX(BD_Gestão!C:C,MATCH('Banco de Dados'!$B4029,BD_Gestão!$B:$B,0)),"erro"))</f>
        <v/>
      </c>
      <c r="L4029" s="158" t="str">
        <f>IF($A4029=0,"",IFERROR(INDEX(BD_Gestão!H:H,MATCH('Banco de Dados'!$B4029,BD_Gestão!$B:$B,0)),"erro"))</f>
        <v/>
      </c>
      <c r="M4029" s="161" t="str">
        <f>IF($A4029=0,"",IFERROR(INDEX(BD_Gestão!F:F,MATCH('Banco de Dados'!$B4029,BD_Gestão!$B:$B,0)),"erro"))</f>
        <v/>
      </c>
      <c r="N4029" s="161" t="str">
        <f>IF($A4029=0,"",IFERROR(INDEX(BD_Gestão!J:J,MATCH('Banco de Dados'!$B4029,BD_Gestão!$B:$B,0)),"erro"))</f>
        <v/>
      </c>
      <c r="O4029" s="164" t="str">
        <f>IF($A4029=0,"",IFERROR(INDEX(BD_Gestão!K:K,MATCH('Banco de Dados'!$B4029,BD_Gestão!$B:$B,0)),"erro"))</f>
        <v/>
      </c>
      <c r="P4029" s="169" t="str">
        <f t="shared" si="250"/>
        <v/>
      </c>
      <c r="Q4029" s="170" t="str">
        <f t="shared" si="251"/>
        <v/>
      </c>
      <c r="R4029" s="163" t="e">
        <f t="shared" si="248"/>
        <v>#VALUE!</v>
      </c>
      <c r="S4029" s="163" t="e">
        <f t="shared" si="249"/>
        <v>#VALUE!</v>
      </c>
      <c r="T4029" s="163" t="e">
        <f>INDEX(Controle!O:O,MATCH('Banco de Dados'!A4029,Controle!M:M,0))*E4029/100</f>
        <v>#N/A</v>
      </c>
    </row>
    <row r="4030" spans="1:20" hidden="1" x14ac:dyDescent="0.2">
      <c r="A4030" s="158">
        <f>BD_TS!A4029</f>
        <v>0</v>
      </c>
      <c r="B4030" s="158" t="str">
        <f>SUBSTITUTE(SUBSTITUTE(BD_TS!D4029," ",""),"-","/")</f>
        <v/>
      </c>
      <c r="C4030" s="158">
        <f>BD_TS!E4029</f>
        <v>0</v>
      </c>
      <c r="D4030" s="159">
        <f>BD_TS!F4029</f>
        <v>0</v>
      </c>
      <c r="E4030" s="160">
        <f>BD_TS!B4029</f>
        <v>0</v>
      </c>
      <c r="F4030" s="161">
        <f>BD_TS!C4029</f>
        <v>0</v>
      </c>
      <c r="G4030" s="187">
        <f>BD_TS!H4029</f>
        <v>0</v>
      </c>
      <c r="H4030" s="158" t="str">
        <f>IF($A4030=0,"",IFERROR(INDEX(BD_Gestão!A:A,MATCH('Banco de Dados'!$B4030,BD_Gestão!$B:$B,0)),"erro"))</f>
        <v/>
      </c>
      <c r="I4030" s="162" t="str">
        <f>IF($A4030=0,"",IFERROR(INDEX(BD_Gestão!E:E,MATCH('Banco de Dados'!$B4030,BD_Gestão!$B:$B,0)),"erro"))</f>
        <v/>
      </c>
      <c r="J4030" s="186" t="str">
        <f>IF($A4030=0,"",IFERROR(INDEX(BD_Gestão!B:B,MATCH('Banco de Dados'!$B4030,BD_Gestão!$B:$B,0)),"erro"))</f>
        <v/>
      </c>
      <c r="K4030" s="158" t="str">
        <f>IF($A4030=0,"",IFERROR(INDEX(BD_Gestão!C:C,MATCH('Banco de Dados'!$B4030,BD_Gestão!$B:$B,0)),"erro"))</f>
        <v/>
      </c>
      <c r="L4030" s="158" t="str">
        <f>IF($A4030=0,"",IFERROR(INDEX(BD_Gestão!H:H,MATCH('Banco de Dados'!$B4030,BD_Gestão!$B:$B,0)),"erro"))</f>
        <v/>
      </c>
      <c r="M4030" s="161" t="str">
        <f>IF($A4030=0,"",IFERROR(INDEX(BD_Gestão!F:F,MATCH('Banco de Dados'!$B4030,BD_Gestão!$B:$B,0)),"erro"))</f>
        <v/>
      </c>
      <c r="N4030" s="161" t="str">
        <f>IF($A4030=0,"",IFERROR(INDEX(BD_Gestão!J:J,MATCH('Banco de Dados'!$B4030,BD_Gestão!$B:$B,0)),"erro"))</f>
        <v/>
      </c>
      <c r="O4030" s="164" t="str">
        <f>IF($A4030=0,"",IFERROR(INDEX(BD_Gestão!K:K,MATCH('Banco de Dados'!$B4030,BD_Gestão!$B:$B,0)),"erro"))</f>
        <v/>
      </c>
      <c r="P4030" s="169" t="str">
        <f t="shared" si="250"/>
        <v/>
      </c>
      <c r="Q4030" s="170" t="str">
        <f t="shared" si="251"/>
        <v/>
      </c>
      <c r="R4030" s="163" t="e">
        <f t="shared" si="248"/>
        <v>#VALUE!</v>
      </c>
      <c r="S4030" s="163" t="e">
        <f t="shared" si="249"/>
        <v>#VALUE!</v>
      </c>
      <c r="T4030" s="163" t="e">
        <f>INDEX(Controle!O:O,MATCH('Banco de Dados'!A4030,Controle!M:M,0))*E4030/100</f>
        <v>#N/A</v>
      </c>
    </row>
    <row r="4031" spans="1:20" hidden="1" x14ac:dyDescent="0.2">
      <c r="A4031" s="158">
        <f>BD_TS!A4030</f>
        <v>0</v>
      </c>
      <c r="B4031" s="158" t="str">
        <f>SUBSTITUTE(SUBSTITUTE(BD_TS!D4030," ",""),"-","/")</f>
        <v/>
      </c>
      <c r="C4031" s="158">
        <f>BD_TS!E4030</f>
        <v>0</v>
      </c>
      <c r="D4031" s="159">
        <f>BD_TS!F4030</f>
        <v>0</v>
      </c>
      <c r="E4031" s="160">
        <f>BD_TS!B4030</f>
        <v>0</v>
      </c>
      <c r="F4031" s="161">
        <f>BD_TS!C4030</f>
        <v>0</v>
      </c>
      <c r="G4031" s="187">
        <f>BD_TS!H4030</f>
        <v>0</v>
      </c>
      <c r="H4031" s="158" t="str">
        <f>IF($A4031=0,"",IFERROR(INDEX(BD_Gestão!A:A,MATCH('Banco de Dados'!$B4031,BD_Gestão!$B:$B,0)),"erro"))</f>
        <v/>
      </c>
      <c r="I4031" s="162" t="str">
        <f>IF($A4031=0,"",IFERROR(INDEX(BD_Gestão!E:E,MATCH('Banco de Dados'!$B4031,BD_Gestão!$B:$B,0)),"erro"))</f>
        <v/>
      </c>
      <c r="J4031" s="186" t="str">
        <f>IF($A4031=0,"",IFERROR(INDEX(BD_Gestão!B:B,MATCH('Banco de Dados'!$B4031,BD_Gestão!$B:$B,0)),"erro"))</f>
        <v/>
      </c>
      <c r="K4031" s="158" t="str">
        <f>IF($A4031=0,"",IFERROR(INDEX(BD_Gestão!C:C,MATCH('Banco de Dados'!$B4031,BD_Gestão!$B:$B,0)),"erro"))</f>
        <v/>
      </c>
      <c r="L4031" s="158" t="str">
        <f>IF($A4031=0,"",IFERROR(INDEX(BD_Gestão!H:H,MATCH('Banco de Dados'!$B4031,BD_Gestão!$B:$B,0)),"erro"))</f>
        <v/>
      </c>
      <c r="M4031" s="161" t="str">
        <f>IF($A4031=0,"",IFERROR(INDEX(BD_Gestão!F:F,MATCH('Banco de Dados'!$B4031,BD_Gestão!$B:$B,0)),"erro"))</f>
        <v/>
      </c>
      <c r="N4031" s="161" t="str">
        <f>IF($A4031=0,"",IFERROR(INDEX(BD_Gestão!J:J,MATCH('Banco de Dados'!$B4031,BD_Gestão!$B:$B,0)),"erro"))</f>
        <v/>
      </c>
      <c r="O4031" s="164" t="str">
        <f>IF($A4031=0,"",IFERROR(INDEX(BD_Gestão!K:K,MATCH('Banco de Dados'!$B4031,BD_Gestão!$B:$B,0)),"erro"))</f>
        <v/>
      </c>
      <c r="P4031" s="169" t="str">
        <f t="shared" si="250"/>
        <v/>
      </c>
      <c r="Q4031" s="170" t="str">
        <f t="shared" si="251"/>
        <v/>
      </c>
      <c r="R4031" s="163" t="e">
        <f t="shared" si="248"/>
        <v>#VALUE!</v>
      </c>
      <c r="S4031" s="163" t="e">
        <f t="shared" si="249"/>
        <v>#VALUE!</v>
      </c>
      <c r="T4031" s="163" t="e">
        <f>INDEX(Controle!O:O,MATCH('Banco de Dados'!A4031,Controle!M:M,0))*E4031/100</f>
        <v>#N/A</v>
      </c>
    </row>
    <row r="4032" spans="1:20" hidden="1" x14ac:dyDescent="0.2">
      <c r="A4032" s="158">
        <f>BD_TS!A4031</f>
        <v>0</v>
      </c>
      <c r="B4032" s="158" t="str">
        <f>SUBSTITUTE(SUBSTITUTE(BD_TS!D4031," ",""),"-","/")</f>
        <v/>
      </c>
      <c r="C4032" s="158">
        <f>BD_TS!E4031</f>
        <v>0</v>
      </c>
      <c r="D4032" s="159">
        <f>BD_TS!F4031</f>
        <v>0</v>
      </c>
      <c r="E4032" s="160">
        <f>BD_TS!B4031</f>
        <v>0</v>
      </c>
      <c r="F4032" s="161">
        <f>BD_TS!C4031</f>
        <v>0</v>
      </c>
      <c r="G4032" s="187">
        <f>BD_TS!H4031</f>
        <v>0</v>
      </c>
      <c r="H4032" s="158" t="str">
        <f>IF($A4032=0,"",IFERROR(INDEX(BD_Gestão!A:A,MATCH('Banco de Dados'!$B4032,BD_Gestão!$B:$B,0)),"erro"))</f>
        <v/>
      </c>
      <c r="I4032" s="162" t="str">
        <f>IF($A4032=0,"",IFERROR(INDEX(BD_Gestão!E:E,MATCH('Banco de Dados'!$B4032,BD_Gestão!$B:$B,0)),"erro"))</f>
        <v/>
      </c>
      <c r="J4032" s="186" t="str">
        <f>IF($A4032=0,"",IFERROR(INDEX(BD_Gestão!B:B,MATCH('Banco de Dados'!$B4032,BD_Gestão!$B:$B,0)),"erro"))</f>
        <v/>
      </c>
      <c r="K4032" s="158" t="str">
        <f>IF($A4032=0,"",IFERROR(INDEX(BD_Gestão!C:C,MATCH('Banco de Dados'!$B4032,BD_Gestão!$B:$B,0)),"erro"))</f>
        <v/>
      </c>
      <c r="L4032" s="158" t="str">
        <f>IF($A4032=0,"",IFERROR(INDEX(BD_Gestão!H:H,MATCH('Banco de Dados'!$B4032,BD_Gestão!$B:$B,0)),"erro"))</f>
        <v/>
      </c>
      <c r="M4032" s="161" t="str">
        <f>IF($A4032=0,"",IFERROR(INDEX(BD_Gestão!F:F,MATCH('Banco de Dados'!$B4032,BD_Gestão!$B:$B,0)),"erro"))</f>
        <v/>
      </c>
      <c r="N4032" s="161" t="str">
        <f>IF($A4032=0,"",IFERROR(INDEX(BD_Gestão!J:J,MATCH('Banco de Dados'!$B4032,BD_Gestão!$B:$B,0)),"erro"))</f>
        <v/>
      </c>
      <c r="O4032" s="164" t="str">
        <f>IF($A4032=0,"",IFERROR(INDEX(BD_Gestão!K:K,MATCH('Banco de Dados'!$B4032,BD_Gestão!$B:$B,0)),"erro"))</f>
        <v/>
      </c>
      <c r="P4032" s="169" t="str">
        <f t="shared" si="250"/>
        <v/>
      </c>
      <c r="Q4032" s="170" t="str">
        <f t="shared" si="251"/>
        <v/>
      </c>
      <c r="R4032" s="163" t="e">
        <f t="shared" si="248"/>
        <v>#VALUE!</v>
      </c>
      <c r="S4032" s="163" t="e">
        <f t="shared" si="249"/>
        <v>#VALUE!</v>
      </c>
      <c r="T4032" s="163" t="e">
        <f>INDEX(Controle!O:O,MATCH('Banco de Dados'!A4032,Controle!M:M,0))*E4032/100</f>
        <v>#N/A</v>
      </c>
    </row>
    <row r="4033" spans="1:20" hidden="1" x14ac:dyDescent="0.2">
      <c r="A4033" s="158">
        <f>BD_TS!A4032</f>
        <v>0</v>
      </c>
      <c r="B4033" s="158" t="str">
        <f>SUBSTITUTE(SUBSTITUTE(BD_TS!D4032," ",""),"-","/")</f>
        <v/>
      </c>
      <c r="C4033" s="158">
        <f>BD_TS!E4032</f>
        <v>0</v>
      </c>
      <c r="D4033" s="159">
        <f>BD_TS!F4032</f>
        <v>0</v>
      </c>
      <c r="E4033" s="160">
        <f>BD_TS!B4032</f>
        <v>0</v>
      </c>
      <c r="F4033" s="161">
        <f>BD_TS!C4032</f>
        <v>0</v>
      </c>
      <c r="G4033" s="187">
        <f>BD_TS!H4032</f>
        <v>0</v>
      </c>
      <c r="H4033" s="158" t="str">
        <f>IF($A4033=0,"",IFERROR(INDEX(BD_Gestão!A:A,MATCH('Banco de Dados'!$B4033,BD_Gestão!$B:$B,0)),"erro"))</f>
        <v/>
      </c>
      <c r="I4033" s="162" t="str">
        <f>IF($A4033=0,"",IFERROR(INDEX(BD_Gestão!E:E,MATCH('Banco de Dados'!$B4033,BD_Gestão!$B:$B,0)),"erro"))</f>
        <v/>
      </c>
      <c r="J4033" s="186" t="str">
        <f>IF($A4033=0,"",IFERROR(INDEX(BD_Gestão!B:B,MATCH('Banco de Dados'!$B4033,BD_Gestão!$B:$B,0)),"erro"))</f>
        <v/>
      </c>
      <c r="K4033" s="158" t="str">
        <f>IF($A4033=0,"",IFERROR(INDEX(BD_Gestão!C:C,MATCH('Banco de Dados'!$B4033,BD_Gestão!$B:$B,0)),"erro"))</f>
        <v/>
      </c>
      <c r="L4033" s="158" t="str">
        <f>IF($A4033=0,"",IFERROR(INDEX(BD_Gestão!H:H,MATCH('Banco de Dados'!$B4033,BD_Gestão!$B:$B,0)),"erro"))</f>
        <v/>
      </c>
      <c r="M4033" s="161" t="str">
        <f>IF($A4033=0,"",IFERROR(INDEX(BD_Gestão!F:F,MATCH('Banco de Dados'!$B4033,BD_Gestão!$B:$B,0)),"erro"))</f>
        <v/>
      </c>
      <c r="N4033" s="161" t="str">
        <f>IF($A4033=0,"",IFERROR(INDEX(BD_Gestão!J:J,MATCH('Banco de Dados'!$B4033,BD_Gestão!$B:$B,0)),"erro"))</f>
        <v/>
      </c>
      <c r="O4033" s="164" t="str">
        <f>IF($A4033=0,"",IFERROR(INDEX(BD_Gestão!K:K,MATCH('Banco de Dados'!$B4033,BD_Gestão!$B:$B,0)),"erro"))</f>
        <v/>
      </c>
      <c r="P4033" s="169" t="str">
        <f t="shared" si="250"/>
        <v/>
      </c>
      <c r="Q4033" s="170" t="str">
        <f t="shared" si="251"/>
        <v/>
      </c>
      <c r="R4033" s="163" t="e">
        <f t="shared" si="248"/>
        <v>#VALUE!</v>
      </c>
      <c r="S4033" s="163" t="e">
        <f t="shared" si="249"/>
        <v>#VALUE!</v>
      </c>
      <c r="T4033" s="163" t="e">
        <f>INDEX(Controle!O:O,MATCH('Banco de Dados'!A4033,Controle!M:M,0))*E4033/100</f>
        <v>#N/A</v>
      </c>
    </row>
    <row r="4034" spans="1:20" hidden="1" x14ac:dyDescent="0.2">
      <c r="A4034" s="158">
        <f>BD_TS!A4033</f>
        <v>0</v>
      </c>
      <c r="B4034" s="158" t="str">
        <f>SUBSTITUTE(SUBSTITUTE(BD_TS!D4033," ",""),"-","/")</f>
        <v/>
      </c>
      <c r="C4034" s="158">
        <f>BD_TS!E4033</f>
        <v>0</v>
      </c>
      <c r="D4034" s="159">
        <f>BD_TS!F4033</f>
        <v>0</v>
      </c>
      <c r="E4034" s="160">
        <f>BD_TS!B4033</f>
        <v>0</v>
      </c>
      <c r="F4034" s="161">
        <f>BD_TS!C4033</f>
        <v>0</v>
      </c>
      <c r="G4034" s="187">
        <f>BD_TS!H4033</f>
        <v>0</v>
      </c>
      <c r="H4034" s="158" t="str">
        <f>IF($A4034=0,"",IFERROR(INDEX(BD_Gestão!A:A,MATCH('Banco de Dados'!$B4034,BD_Gestão!$B:$B,0)),"erro"))</f>
        <v/>
      </c>
      <c r="I4034" s="162" t="str">
        <f>IF($A4034=0,"",IFERROR(INDEX(BD_Gestão!E:E,MATCH('Banco de Dados'!$B4034,BD_Gestão!$B:$B,0)),"erro"))</f>
        <v/>
      </c>
      <c r="J4034" s="186" t="str">
        <f>IF($A4034=0,"",IFERROR(INDEX(BD_Gestão!B:B,MATCH('Banco de Dados'!$B4034,BD_Gestão!$B:$B,0)),"erro"))</f>
        <v/>
      </c>
      <c r="K4034" s="158" t="str">
        <f>IF($A4034=0,"",IFERROR(INDEX(BD_Gestão!C:C,MATCH('Banco de Dados'!$B4034,BD_Gestão!$B:$B,0)),"erro"))</f>
        <v/>
      </c>
      <c r="L4034" s="158" t="str">
        <f>IF($A4034=0,"",IFERROR(INDEX(BD_Gestão!H:H,MATCH('Banco de Dados'!$B4034,BD_Gestão!$B:$B,0)),"erro"))</f>
        <v/>
      </c>
      <c r="M4034" s="161" t="str">
        <f>IF($A4034=0,"",IFERROR(INDEX(BD_Gestão!F:F,MATCH('Banco de Dados'!$B4034,BD_Gestão!$B:$B,0)),"erro"))</f>
        <v/>
      </c>
      <c r="N4034" s="161" t="str">
        <f>IF($A4034=0,"",IFERROR(INDEX(BD_Gestão!J:J,MATCH('Banco de Dados'!$B4034,BD_Gestão!$B:$B,0)),"erro"))</f>
        <v/>
      </c>
      <c r="O4034" s="164" t="str">
        <f>IF($A4034=0,"",IFERROR(INDEX(BD_Gestão!K:K,MATCH('Banco de Dados'!$B4034,BD_Gestão!$B:$B,0)),"erro"))</f>
        <v/>
      </c>
      <c r="P4034" s="169" t="str">
        <f t="shared" si="250"/>
        <v/>
      </c>
      <c r="Q4034" s="170" t="str">
        <f t="shared" si="251"/>
        <v/>
      </c>
      <c r="R4034" s="163" t="e">
        <f t="shared" si="248"/>
        <v>#VALUE!</v>
      </c>
      <c r="S4034" s="163" t="e">
        <f t="shared" si="249"/>
        <v>#VALUE!</v>
      </c>
      <c r="T4034" s="163" t="e">
        <f>INDEX(Controle!O:O,MATCH('Banco de Dados'!A4034,Controle!M:M,0))*E4034/100</f>
        <v>#N/A</v>
      </c>
    </row>
    <row r="4035" spans="1:20" hidden="1" x14ac:dyDescent="0.2">
      <c r="A4035" s="158">
        <f>BD_TS!A4034</f>
        <v>0</v>
      </c>
      <c r="B4035" s="158" t="str">
        <f>SUBSTITUTE(SUBSTITUTE(BD_TS!D4034," ",""),"-","/")</f>
        <v/>
      </c>
      <c r="C4035" s="158">
        <f>BD_TS!E4034</f>
        <v>0</v>
      </c>
      <c r="D4035" s="159">
        <f>BD_TS!F4034</f>
        <v>0</v>
      </c>
      <c r="E4035" s="160">
        <f>BD_TS!B4034</f>
        <v>0</v>
      </c>
      <c r="F4035" s="161">
        <f>BD_TS!C4034</f>
        <v>0</v>
      </c>
      <c r="G4035" s="187">
        <f>BD_TS!H4034</f>
        <v>0</v>
      </c>
      <c r="H4035" s="158" t="str">
        <f>IF($A4035=0,"",IFERROR(INDEX(BD_Gestão!A:A,MATCH('Banco de Dados'!$B4035,BD_Gestão!$B:$B,0)),"erro"))</f>
        <v/>
      </c>
      <c r="I4035" s="162" t="str">
        <f>IF($A4035=0,"",IFERROR(INDEX(BD_Gestão!E:E,MATCH('Banco de Dados'!$B4035,BD_Gestão!$B:$B,0)),"erro"))</f>
        <v/>
      </c>
      <c r="J4035" s="186" t="str">
        <f>IF($A4035=0,"",IFERROR(INDEX(BD_Gestão!B:B,MATCH('Banco de Dados'!$B4035,BD_Gestão!$B:$B,0)),"erro"))</f>
        <v/>
      </c>
      <c r="K4035" s="158" t="str">
        <f>IF($A4035=0,"",IFERROR(INDEX(BD_Gestão!C:C,MATCH('Banco de Dados'!$B4035,BD_Gestão!$B:$B,0)),"erro"))</f>
        <v/>
      </c>
      <c r="L4035" s="158" t="str">
        <f>IF($A4035=0,"",IFERROR(INDEX(BD_Gestão!H:H,MATCH('Banco de Dados'!$B4035,BD_Gestão!$B:$B,0)),"erro"))</f>
        <v/>
      </c>
      <c r="M4035" s="161" t="str">
        <f>IF($A4035=0,"",IFERROR(INDEX(BD_Gestão!F:F,MATCH('Banco de Dados'!$B4035,BD_Gestão!$B:$B,0)),"erro"))</f>
        <v/>
      </c>
      <c r="N4035" s="161" t="str">
        <f>IF($A4035=0,"",IFERROR(INDEX(BD_Gestão!J:J,MATCH('Banco de Dados'!$B4035,BD_Gestão!$B:$B,0)),"erro"))</f>
        <v/>
      </c>
      <c r="O4035" s="164" t="str">
        <f>IF($A4035=0,"",IFERROR(INDEX(BD_Gestão!K:K,MATCH('Banco de Dados'!$B4035,BD_Gestão!$B:$B,0)),"erro"))</f>
        <v/>
      </c>
      <c r="P4035" s="169" t="str">
        <f t="shared" si="250"/>
        <v/>
      </c>
      <c r="Q4035" s="170" t="str">
        <f t="shared" si="251"/>
        <v/>
      </c>
      <c r="R4035" s="163" t="e">
        <f t="shared" si="248"/>
        <v>#VALUE!</v>
      </c>
      <c r="S4035" s="163" t="e">
        <f t="shared" si="249"/>
        <v>#VALUE!</v>
      </c>
      <c r="T4035" s="163" t="e">
        <f>INDEX(Controle!O:O,MATCH('Banco de Dados'!A4035,Controle!M:M,0))*E4035/100</f>
        <v>#N/A</v>
      </c>
    </row>
    <row r="4036" spans="1:20" hidden="1" x14ac:dyDescent="0.2">
      <c r="A4036" s="158">
        <f>BD_TS!A4035</f>
        <v>0</v>
      </c>
      <c r="B4036" s="158" t="str">
        <f>SUBSTITUTE(SUBSTITUTE(BD_TS!D4035," ",""),"-","/")</f>
        <v/>
      </c>
      <c r="C4036" s="158">
        <f>BD_TS!E4035</f>
        <v>0</v>
      </c>
      <c r="D4036" s="159">
        <f>BD_TS!F4035</f>
        <v>0</v>
      </c>
      <c r="E4036" s="160">
        <f>BD_TS!B4035</f>
        <v>0</v>
      </c>
      <c r="F4036" s="161">
        <f>BD_TS!C4035</f>
        <v>0</v>
      </c>
      <c r="G4036" s="187">
        <f>BD_TS!H4035</f>
        <v>0</v>
      </c>
      <c r="H4036" s="158" t="str">
        <f>IF($A4036=0,"",IFERROR(INDEX(BD_Gestão!A:A,MATCH('Banco de Dados'!$B4036,BD_Gestão!$B:$B,0)),"erro"))</f>
        <v/>
      </c>
      <c r="I4036" s="162" t="str">
        <f>IF($A4036=0,"",IFERROR(INDEX(BD_Gestão!E:E,MATCH('Banco de Dados'!$B4036,BD_Gestão!$B:$B,0)),"erro"))</f>
        <v/>
      </c>
      <c r="J4036" s="186" t="str">
        <f>IF($A4036=0,"",IFERROR(INDEX(BD_Gestão!B:B,MATCH('Banco de Dados'!$B4036,BD_Gestão!$B:$B,0)),"erro"))</f>
        <v/>
      </c>
      <c r="K4036" s="158" t="str">
        <f>IF($A4036=0,"",IFERROR(INDEX(BD_Gestão!C:C,MATCH('Banco de Dados'!$B4036,BD_Gestão!$B:$B,0)),"erro"))</f>
        <v/>
      </c>
      <c r="L4036" s="158" t="str">
        <f>IF($A4036=0,"",IFERROR(INDEX(BD_Gestão!H:H,MATCH('Banco de Dados'!$B4036,BD_Gestão!$B:$B,0)),"erro"))</f>
        <v/>
      </c>
      <c r="M4036" s="161" t="str">
        <f>IF($A4036=0,"",IFERROR(INDEX(BD_Gestão!F:F,MATCH('Banco de Dados'!$B4036,BD_Gestão!$B:$B,0)),"erro"))</f>
        <v/>
      </c>
      <c r="N4036" s="161" t="str">
        <f>IF($A4036=0,"",IFERROR(INDEX(BD_Gestão!J:J,MATCH('Banco de Dados'!$B4036,BD_Gestão!$B:$B,0)),"erro"))</f>
        <v/>
      </c>
      <c r="O4036" s="164" t="str">
        <f>IF($A4036=0,"",IFERROR(INDEX(BD_Gestão!K:K,MATCH('Banco de Dados'!$B4036,BD_Gestão!$B:$B,0)),"erro"))</f>
        <v/>
      </c>
      <c r="P4036" s="169" t="str">
        <f t="shared" si="250"/>
        <v/>
      </c>
      <c r="Q4036" s="170" t="str">
        <f t="shared" si="251"/>
        <v/>
      </c>
      <c r="R4036" s="163" t="e">
        <f t="shared" si="248"/>
        <v>#VALUE!</v>
      </c>
      <c r="S4036" s="163" t="e">
        <f t="shared" si="249"/>
        <v>#VALUE!</v>
      </c>
      <c r="T4036" s="163" t="e">
        <f>INDEX(Controle!O:O,MATCH('Banco de Dados'!A4036,Controle!M:M,0))*E4036/100</f>
        <v>#N/A</v>
      </c>
    </row>
    <row r="4037" spans="1:20" hidden="1" x14ac:dyDescent="0.2">
      <c r="A4037" s="158">
        <f>BD_TS!A4036</f>
        <v>0</v>
      </c>
      <c r="B4037" s="158" t="str">
        <f>SUBSTITUTE(SUBSTITUTE(BD_TS!D4036," ",""),"-","/")</f>
        <v/>
      </c>
      <c r="C4037" s="158">
        <f>BD_TS!E4036</f>
        <v>0</v>
      </c>
      <c r="D4037" s="159">
        <f>BD_TS!F4036</f>
        <v>0</v>
      </c>
      <c r="E4037" s="160">
        <f>BD_TS!B4036</f>
        <v>0</v>
      </c>
      <c r="F4037" s="161">
        <f>BD_TS!C4036</f>
        <v>0</v>
      </c>
      <c r="G4037" s="187">
        <f>BD_TS!H4036</f>
        <v>0</v>
      </c>
      <c r="H4037" s="158" t="str">
        <f>IF($A4037=0,"",IFERROR(INDEX(BD_Gestão!A:A,MATCH('Banco de Dados'!$B4037,BD_Gestão!$B:$B,0)),"erro"))</f>
        <v/>
      </c>
      <c r="I4037" s="162" t="str">
        <f>IF($A4037=0,"",IFERROR(INDEX(BD_Gestão!E:E,MATCH('Banco de Dados'!$B4037,BD_Gestão!$B:$B,0)),"erro"))</f>
        <v/>
      </c>
      <c r="J4037" s="186" t="str">
        <f>IF($A4037=0,"",IFERROR(INDEX(BD_Gestão!B:B,MATCH('Banco de Dados'!$B4037,BD_Gestão!$B:$B,0)),"erro"))</f>
        <v/>
      </c>
      <c r="K4037" s="158" t="str">
        <f>IF($A4037=0,"",IFERROR(INDEX(BD_Gestão!C:C,MATCH('Banco de Dados'!$B4037,BD_Gestão!$B:$B,0)),"erro"))</f>
        <v/>
      </c>
      <c r="L4037" s="158" t="str">
        <f>IF($A4037=0,"",IFERROR(INDEX(BD_Gestão!H:H,MATCH('Banco de Dados'!$B4037,BD_Gestão!$B:$B,0)),"erro"))</f>
        <v/>
      </c>
      <c r="M4037" s="161" t="str">
        <f>IF($A4037=0,"",IFERROR(INDEX(BD_Gestão!F:F,MATCH('Banco de Dados'!$B4037,BD_Gestão!$B:$B,0)),"erro"))</f>
        <v/>
      </c>
      <c r="N4037" s="161" t="str">
        <f>IF($A4037=0,"",IFERROR(INDEX(BD_Gestão!J:J,MATCH('Banco de Dados'!$B4037,BD_Gestão!$B:$B,0)),"erro"))</f>
        <v/>
      </c>
      <c r="O4037" s="164" t="str">
        <f>IF($A4037=0,"",IFERROR(INDEX(BD_Gestão!K:K,MATCH('Banco de Dados'!$B4037,BD_Gestão!$B:$B,0)),"erro"))</f>
        <v/>
      </c>
      <c r="P4037" s="169" t="str">
        <f t="shared" si="250"/>
        <v/>
      </c>
      <c r="Q4037" s="170" t="str">
        <f t="shared" si="251"/>
        <v/>
      </c>
      <c r="R4037" s="163" t="e">
        <f t="shared" ref="R4037:R4100" si="252">MONTH(I4037)</f>
        <v>#VALUE!</v>
      </c>
      <c r="S4037" s="163" t="e">
        <f t="shared" ref="S4037:S4100" si="253">YEAR(I4037)</f>
        <v>#VALUE!</v>
      </c>
      <c r="T4037" s="163" t="e">
        <f>INDEX(Controle!O:O,MATCH('Banco de Dados'!A4037,Controle!M:M,0))*E4037/100</f>
        <v>#N/A</v>
      </c>
    </row>
    <row r="4038" spans="1:20" hidden="1" x14ac:dyDescent="0.2">
      <c r="A4038" s="158">
        <f>BD_TS!A4037</f>
        <v>0</v>
      </c>
      <c r="B4038" s="158" t="str">
        <f>SUBSTITUTE(SUBSTITUTE(BD_TS!D4037," ",""),"-","/")</f>
        <v/>
      </c>
      <c r="C4038" s="158">
        <f>BD_TS!E4037</f>
        <v>0</v>
      </c>
      <c r="D4038" s="159">
        <f>BD_TS!F4037</f>
        <v>0</v>
      </c>
      <c r="E4038" s="160">
        <f>BD_TS!B4037</f>
        <v>0</v>
      </c>
      <c r="F4038" s="161">
        <f>BD_TS!C4037</f>
        <v>0</v>
      </c>
      <c r="G4038" s="187">
        <f>BD_TS!H4037</f>
        <v>0</v>
      </c>
      <c r="H4038" s="158" t="str">
        <f>IF($A4038=0,"",IFERROR(INDEX(BD_Gestão!A:A,MATCH('Banco de Dados'!$B4038,BD_Gestão!$B:$B,0)),"erro"))</f>
        <v/>
      </c>
      <c r="I4038" s="162" t="str">
        <f>IF($A4038=0,"",IFERROR(INDEX(BD_Gestão!E:E,MATCH('Banco de Dados'!$B4038,BD_Gestão!$B:$B,0)),"erro"))</f>
        <v/>
      </c>
      <c r="J4038" s="186" t="str">
        <f>IF($A4038=0,"",IFERROR(INDEX(BD_Gestão!B:B,MATCH('Banco de Dados'!$B4038,BD_Gestão!$B:$B,0)),"erro"))</f>
        <v/>
      </c>
      <c r="K4038" s="158" t="str">
        <f>IF($A4038=0,"",IFERROR(INDEX(BD_Gestão!C:C,MATCH('Banco de Dados'!$B4038,BD_Gestão!$B:$B,0)),"erro"))</f>
        <v/>
      </c>
      <c r="L4038" s="158" t="str">
        <f>IF($A4038=0,"",IFERROR(INDEX(BD_Gestão!H:H,MATCH('Banco de Dados'!$B4038,BD_Gestão!$B:$B,0)),"erro"))</f>
        <v/>
      </c>
      <c r="M4038" s="161" t="str">
        <f>IF($A4038=0,"",IFERROR(INDEX(BD_Gestão!F:F,MATCH('Banco de Dados'!$B4038,BD_Gestão!$B:$B,0)),"erro"))</f>
        <v/>
      </c>
      <c r="N4038" s="161" t="str">
        <f>IF($A4038=0,"",IFERROR(INDEX(BD_Gestão!J:J,MATCH('Banco de Dados'!$B4038,BD_Gestão!$B:$B,0)),"erro"))</f>
        <v/>
      </c>
      <c r="O4038" s="164" t="str">
        <f>IF($A4038=0,"",IFERROR(INDEX(BD_Gestão!K:K,MATCH('Banco de Dados'!$B4038,BD_Gestão!$B:$B,0)),"erro"))</f>
        <v/>
      </c>
      <c r="P4038" s="169" t="str">
        <f t="shared" ref="P4038:P4101" si="254">IF(OR(H4038="erro",H4038=""),"",E4038*(MIN(O4038,1)))</f>
        <v/>
      </c>
      <c r="Q4038" s="170" t="str">
        <f t="shared" ref="Q4038:Q4101" si="255">IF(OR(H4038="erro",H4038=""),"",E4038-P4038)</f>
        <v/>
      </c>
      <c r="R4038" s="163" t="e">
        <f t="shared" si="252"/>
        <v>#VALUE!</v>
      </c>
      <c r="S4038" s="163" t="e">
        <f t="shared" si="253"/>
        <v>#VALUE!</v>
      </c>
      <c r="T4038" s="163" t="e">
        <f>INDEX(Controle!O:O,MATCH('Banco de Dados'!A4038,Controle!M:M,0))*E4038/100</f>
        <v>#N/A</v>
      </c>
    </row>
    <row r="4039" spans="1:20" hidden="1" x14ac:dyDescent="0.2">
      <c r="A4039" s="158">
        <f>BD_TS!A4038</f>
        <v>0</v>
      </c>
      <c r="B4039" s="158" t="str">
        <f>SUBSTITUTE(SUBSTITUTE(BD_TS!D4038," ",""),"-","/")</f>
        <v/>
      </c>
      <c r="C4039" s="158">
        <f>BD_TS!E4038</f>
        <v>0</v>
      </c>
      <c r="D4039" s="159">
        <f>BD_TS!F4038</f>
        <v>0</v>
      </c>
      <c r="E4039" s="160">
        <f>BD_TS!B4038</f>
        <v>0</v>
      </c>
      <c r="F4039" s="161">
        <f>BD_TS!C4038</f>
        <v>0</v>
      </c>
      <c r="G4039" s="187">
        <f>BD_TS!H4038</f>
        <v>0</v>
      </c>
      <c r="H4039" s="158" t="str">
        <f>IF($A4039=0,"",IFERROR(INDEX(BD_Gestão!A:A,MATCH('Banco de Dados'!$B4039,BD_Gestão!$B:$B,0)),"erro"))</f>
        <v/>
      </c>
      <c r="I4039" s="162" t="str">
        <f>IF($A4039=0,"",IFERROR(INDEX(BD_Gestão!E:E,MATCH('Banco de Dados'!$B4039,BD_Gestão!$B:$B,0)),"erro"))</f>
        <v/>
      </c>
      <c r="J4039" s="186" t="str">
        <f>IF($A4039=0,"",IFERROR(INDEX(BD_Gestão!B:B,MATCH('Banco de Dados'!$B4039,BD_Gestão!$B:$B,0)),"erro"))</f>
        <v/>
      </c>
      <c r="K4039" s="158" t="str">
        <f>IF($A4039=0,"",IFERROR(INDEX(BD_Gestão!C:C,MATCH('Banco de Dados'!$B4039,BD_Gestão!$B:$B,0)),"erro"))</f>
        <v/>
      </c>
      <c r="L4039" s="158" t="str">
        <f>IF($A4039=0,"",IFERROR(INDEX(BD_Gestão!H:H,MATCH('Banco de Dados'!$B4039,BD_Gestão!$B:$B,0)),"erro"))</f>
        <v/>
      </c>
      <c r="M4039" s="161" t="str">
        <f>IF($A4039=0,"",IFERROR(INDEX(BD_Gestão!F:F,MATCH('Banco de Dados'!$B4039,BD_Gestão!$B:$B,0)),"erro"))</f>
        <v/>
      </c>
      <c r="N4039" s="161" t="str">
        <f>IF($A4039=0,"",IFERROR(INDEX(BD_Gestão!J:J,MATCH('Banco de Dados'!$B4039,BD_Gestão!$B:$B,0)),"erro"))</f>
        <v/>
      </c>
      <c r="O4039" s="164" t="str">
        <f>IF($A4039=0,"",IFERROR(INDEX(BD_Gestão!K:K,MATCH('Banco de Dados'!$B4039,BD_Gestão!$B:$B,0)),"erro"))</f>
        <v/>
      </c>
      <c r="P4039" s="169" t="str">
        <f t="shared" si="254"/>
        <v/>
      </c>
      <c r="Q4039" s="170" t="str">
        <f t="shared" si="255"/>
        <v/>
      </c>
      <c r="R4039" s="163" t="e">
        <f t="shared" si="252"/>
        <v>#VALUE!</v>
      </c>
      <c r="S4039" s="163" t="e">
        <f t="shared" si="253"/>
        <v>#VALUE!</v>
      </c>
      <c r="T4039" s="163" t="e">
        <f>INDEX(Controle!O:O,MATCH('Banco de Dados'!A4039,Controle!M:M,0))*E4039/100</f>
        <v>#N/A</v>
      </c>
    </row>
    <row r="4040" spans="1:20" hidden="1" x14ac:dyDescent="0.2">
      <c r="A4040" s="158">
        <f>BD_TS!A4039</f>
        <v>0</v>
      </c>
      <c r="B4040" s="158" t="str">
        <f>SUBSTITUTE(SUBSTITUTE(BD_TS!D4039," ",""),"-","/")</f>
        <v/>
      </c>
      <c r="C4040" s="158">
        <f>BD_TS!E4039</f>
        <v>0</v>
      </c>
      <c r="D4040" s="159">
        <f>BD_TS!F4039</f>
        <v>0</v>
      </c>
      <c r="E4040" s="160">
        <f>BD_TS!B4039</f>
        <v>0</v>
      </c>
      <c r="F4040" s="161">
        <f>BD_TS!C4039</f>
        <v>0</v>
      </c>
      <c r="G4040" s="187">
        <f>BD_TS!H4039</f>
        <v>0</v>
      </c>
      <c r="H4040" s="158" t="str">
        <f>IF($A4040=0,"",IFERROR(INDEX(BD_Gestão!A:A,MATCH('Banco de Dados'!$B4040,BD_Gestão!$B:$B,0)),"erro"))</f>
        <v/>
      </c>
      <c r="I4040" s="162" t="str">
        <f>IF($A4040=0,"",IFERROR(INDEX(BD_Gestão!E:E,MATCH('Banco de Dados'!$B4040,BD_Gestão!$B:$B,0)),"erro"))</f>
        <v/>
      </c>
      <c r="J4040" s="186" t="str">
        <f>IF($A4040=0,"",IFERROR(INDEX(BD_Gestão!B:B,MATCH('Banco de Dados'!$B4040,BD_Gestão!$B:$B,0)),"erro"))</f>
        <v/>
      </c>
      <c r="K4040" s="158" t="str">
        <f>IF($A4040=0,"",IFERROR(INDEX(BD_Gestão!C:C,MATCH('Banco de Dados'!$B4040,BD_Gestão!$B:$B,0)),"erro"))</f>
        <v/>
      </c>
      <c r="L4040" s="158" t="str">
        <f>IF($A4040=0,"",IFERROR(INDEX(BD_Gestão!H:H,MATCH('Banco de Dados'!$B4040,BD_Gestão!$B:$B,0)),"erro"))</f>
        <v/>
      </c>
      <c r="M4040" s="161" t="str">
        <f>IF($A4040=0,"",IFERROR(INDEX(BD_Gestão!F:F,MATCH('Banco de Dados'!$B4040,BD_Gestão!$B:$B,0)),"erro"))</f>
        <v/>
      </c>
      <c r="N4040" s="161" t="str">
        <f>IF($A4040=0,"",IFERROR(INDEX(BD_Gestão!J:J,MATCH('Banco de Dados'!$B4040,BD_Gestão!$B:$B,0)),"erro"))</f>
        <v/>
      </c>
      <c r="O4040" s="164" t="str">
        <f>IF($A4040=0,"",IFERROR(INDEX(BD_Gestão!K:K,MATCH('Banco de Dados'!$B4040,BD_Gestão!$B:$B,0)),"erro"))</f>
        <v/>
      </c>
      <c r="P4040" s="169" t="str">
        <f t="shared" si="254"/>
        <v/>
      </c>
      <c r="Q4040" s="170" t="str">
        <f t="shared" si="255"/>
        <v/>
      </c>
      <c r="R4040" s="163" t="e">
        <f t="shared" si="252"/>
        <v>#VALUE!</v>
      </c>
      <c r="S4040" s="163" t="e">
        <f t="shared" si="253"/>
        <v>#VALUE!</v>
      </c>
      <c r="T4040" s="163" t="e">
        <f>INDEX(Controle!O:O,MATCH('Banco de Dados'!A4040,Controle!M:M,0))*E4040/100</f>
        <v>#N/A</v>
      </c>
    </row>
    <row r="4041" spans="1:20" hidden="1" x14ac:dyDescent="0.2">
      <c r="A4041" s="158">
        <f>BD_TS!A4040</f>
        <v>0</v>
      </c>
      <c r="B4041" s="158" t="str">
        <f>SUBSTITUTE(SUBSTITUTE(BD_TS!D4040," ",""),"-","/")</f>
        <v/>
      </c>
      <c r="C4041" s="158">
        <f>BD_TS!E4040</f>
        <v>0</v>
      </c>
      <c r="D4041" s="159">
        <f>BD_TS!F4040</f>
        <v>0</v>
      </c>
      <c r="E4041" s="160">
        <f>BD_TS!B4040</f>
        <v>0</v>
      </c>
      <c r="F4041" s="161">
        <f>BD_TS!C4040</f>
        <v>0</v>
      </c>
      <c r="G4041" s="187">
        <f>BD_TS!H4040</f>
        <v>0</v>
      </c>
      <c r="H4041" s="158" t="str">
        <f>IF($A4041=0,"",IFERROR(INDEX(BD_Gestão!A:A,MATCH('Banco de Dados'!$B4041,BD_Gestão!$B:$B,0)),"erro"))</f>
        <v/>
      </c>
      <c r="I4041" s="162" t="str">
        <f>IF($A4041=0,"",IFERROR(INDEX(BD_Gestão!E:E,MATCH('Banco de Dados'!$B4041,BD_Gestão!$B:$B,0)),"erro"))</f>
        <v/>
      </c>
      <c r="J4041" s="186" t="str">
        <f>IF($A4041=0,"",IFERROR(INDEX(BD_Gestão!B:B,MATCH('Banco de Dados'!$B4041,BD_Gestão!$B:$B,0)),"erro"))</f>
        <v/>
      </c>
      <c r="K4041" s="158" t="str">
        <f>IF($A4041=0,"",IFERROR(INDEX(BD_Gestão!C:C,MATCH('Banco de Dados'!$B4041,BD_Gestão!$B:$B,0)),"erro"))</f>
        <v/>
      </c>
      <c r="L4041" s="158" t="str">
        <f>IF($A4041=0,"",IFERROR(INDEX(BD_Gestão!H:H,MATCH('Banco de Dados'!$B4041,BD_Gestão!$B:$B,0)),"erro"))</f>
        <v/>
      </c>
      <c r="M4041" s="161" t="str">
        <f>IF($A4041=0,"",IFERROR(INDEX(BD_Gestão!F:F,MATCH('Banco de Dados'!$B4041,BD_Gestão!$B:$B,0)),"erro"))</f>
        <v/>
      </c>
      <c r="N4041" s="161" t="str">
        <f>IF($A4041=0,"",IFERROR(INDEX(BD_Gestão!J:J,MATCH('Banco de Dados'!$B4041,BD_Gestão!$B:$B,0)),"erro"))</f>
        <v/>
      </c>
      <c r="O4041" s="164" t="str">
        <f>IF($A4041=0,"",IFERROR(INDEX(BD_Gestão!K:K,MATCH('Banco de Dados'!$B4041,BD_Gestão!$B:$B,0)),"erro"))</f>
        <v/>
      </c>
      <c r="P4041" s="169" t="str">
        <f t="shared" si="254"/>
        <v/>
      </c>
      <c r="Q4041" s="170" t="str">
        <f t="shared" si="255"/>
        <v/>
      </c>
      <c r="R4041" s="163" t="e">
        <f t="shared" si="252"/>
        <v>#VALUE!</v>
      </c>
      <c r="S4041" s="163" t="e">
        <f t="shared" si="253"/>
        <v>#VALUE!</v>
      </c>
      <c r="T4041" s="163" t="e">
        <f>INDEX(Controle!O:O,MATCH('Banco de Dados'!A4041,Controle!M:M,0))*E4041/100</f>
        <v>#N/A</v>
      </c>
    </row>
    <row r="4042" spans="1:20" hidden="1" x14ac:dyDescent="0.2">
      <c r="A4042" s="158">
        <f>BD_TS!A4041</f>
        <v>0</v>
      </c>
      <c r="B4042" s="158" t="str">
        <f>SUBSTITUTE(SUBSTITUTE(BD_TS!D4041," ",""),"-","/")</f>
        <v/>
      </c>
      <c r="C4042" s="158">
        <f>BD_TS!E4041</f>
        <v>0</v>
      </c>
      <c r="D4042" s="159">
        <f>BD_TS!F4041</f>
        <v>0</v>
      </c>
      <c r="E4042" s="160">
        <f>BD_TS!B4041</f>
        <v>0</v>
      </c>
      <c r="F4042" s="161">
        <f>BD_TS!C4041</f>
        <v>0</v>
      </c>
      <c r="G4042" s="187">
        <f>BD_TS!H4041</f>
        <v>0</v>
      </c>
      <c r="H4042" s="158" t="str">
        <f>IF($A4042=0,"",IFERROR(INDEX(BD_Gestão!A:A,MATCH('Banco de Dados'!$B4042,BD_Gestão!$B:$B,0)),"erro"))</f>
        <v/>
      </c>
      <c r="I4042" s="162" t="str">
        <f>IF($A4042=0,"",IFERROR(INDEX(BD_Gestão!E:E,MATCH('Banco de Dados'!$B4042,BD_Gestão!$B:$B,0)),"erro"))</f>
        <v/>
      </c>
      <c r="J4042" s="186" t="str">
        <f>IF($A4042=0,"",IFERROR(INDEX(BD_Gestão!B:B,MATCH('Banco de Dados'!$B4042,BD_Gestão!$B:$B,0)),"erro"))</f>
        <v/>
      </c>
      <c r="K4042" s="158" t="str">
        <f>IF($A4042=0,"",IFERROR(INDEX(BD_Gestão!C:C,MATCH('Banco de Dados'!$B4042,BD_Gestão!$B:$B,0)),"erro"))</f>
        <v/>
      </c>
      <c r="L4042" s="158" t="str">
        <f>IF($A4042=0,"",IFERROR(INDEX(BD_Gestão!H:H,MATCH('Banco de Dados'!$B4042,BD_Gestão!$B:$B,0)),"erro"))</f>
        <v/>
      </c>
      <c r="M4042" s="161" t="str">
        <f>IF($A4042=0,"",IFERROR(INDEX(BD_Gestão!F:F,MATCH('Banco de Dados'!$B4042,BD_Gestão!$B:$B,0)),"erro"))</f>
        <v/>
      </c>
      <c r="N4042" s="161" t="str">
        <f>IF($A4042=0,"",IFERROR(INDEX(BD_Gestão!J:J,MATCH('Banco de Dados'!$B4042,BD_Gestão!$B:$B,0)),"erro"))</f>
        <v/>
      </c>
      <c r="O4042" s="164" t="str">
        <f>IF($A4042=0,"",IFERROR(INDEX(BD_Gestão!K:K,MATCH('Banco de Dados'!$B4042,BD_Gestão!$B:$B,0)),"erro"))</f>
        <v/>
      </c>
      <c r="P4042" s="169" t="str">
        <f t="shared" si="254"/>
        <v/>
      </c>
      <c r="Q4042" s="170" t="str">
        <f t="shared" si="255"/>
        <v/>
      </c>
      <c r="R4042" s="163" t="e">
        <f t="shared" si="252"/>
        <v>#VALUE!</v>
      </c>
      <c r="S4042" s="163" t="e">
        <f t="shared" si="253"/>
        <v>#VALUE!</v>
      </c>
      <c r="T4042" s="163" t="e">
        <f>INDEX(Controle!O:O,MATCH('Banco de Dados'!A4042,Controle!M:M,0))*E4042/100</f>
        <v>#N/A</v>
      </c>
    </row>
    <row r="4043" spans="1:20" hidden="1" x14ac:dyDescent="0.2">
      <c r="A4043" s="158">
        <f>BD_TS!A4042</f>
        <v>0</v>
      </c>
      <c r="B4043" s="158" t="str">
        <f>SUBSTITUTE(SUBSTITUTE(BD_TS!D4042," ",""),"-","/")</f>
        <v/>
      </c>
      <c r="C4043" s="158">
        <f>BD_TS!E4042</f>
        <v>0</v>
      </c>
      <c r="D4043" s="159">
        <f>BD_TS!F4042</f>
        <v>0</v>
      </c>
      <c r="E4043" s="160">
        <f>BD_TS!B4042</f>
        <v>0</v>
      </c>
      <c r="F4043" s="161">
        <f>BD_TS!C4042</f>
        <v>0</v>
      </c>
      <c r="G4043" s="187">
        <f>BD_TS!H4042</f>
        <v>0</v>
      </c>
      <c r="H4043" s="158" t="str">
        <f>IF($A4043=0,"",IFERROR(INDEX(BD_Gestão!A:A,MATCH('Banco de Dados'!$B4043,BD_Gestão!$B:$B,0)),"erro"))</f>
        <v/>
      </c>
      <c r="I4043" s="162" t="str">
        <f>IF($A4043=0,"",IFERROR(INDEX(BD_Gestão!E:E,MATCH('Banco de Dados'!$B4043,BD_Gestão!$B:$B,0)),"erro"))</f>
        <v/>
      </c>
      <c r="J4043" s="186" t="str">
        <f>IF($A4043=0,"",IFERROR(INDEX(BD_Gestão!B:B,MATCH('Banco de Dados'!$B4043,BD_Gestão!$B:$B,0)),"erro"))</f>
        <v/>
      </c>
      <c r="K4043" s="158" t="str">
        <f>IF($A4043=0,"",IFERROR(INDEX(BD_Gestão!C:C,MATCH('Banco de Dados'!$B4043,BD_Gestão!$B:$B,0)),"erro"))</f>
        <v/>
      </c>
      <c r="L4043" s="158" t="str">
        <f>IF($A4043=0,"",IFERROR(INDEX(BD_Gestão!H:H,MATCH('Banco de Dados'!$B4043,BD_Gestão!$B:$B,0)),"erro"))</f>
        <v/>
      </c>
      <c r="M4043" s="161" t="str">
        <f>IF($A4043=0,"",IFERROR(INDEX(BD_Gestão!F:F,MATCH('Banco de Dados'!$B4043,BD_Gestão!$B:$B,0)),"erro"))</f>
        <v/>
      </c>
      <c r="N4043" s="161" t="str">
        <f>IF($A4043=0,"",IFERROR(INDEX(BD_Gestão!J:J,MATCH('Banco de Dados'!$B4043,BD_Gestão!$B:$B,0)),"erro"))</f>
        <v/>
      </c>
      <c r="O4043" s="164" t="str">
        <f>IF($A4043=0,"",IFERROR(INDEX(BD_Gestão!K:K,MATCH('Banco de Dados'!$B4043,BD_Gestão!$B:$B,0)),"erro"))</f>
        <v/>
      </c>
      <c r="P4043" s="169" t="str">
        <f t="shared" si="254"/>
        <v/>
      </c>
      <c r="Q4043" s="170" t="str">
        <f t="shared" si="255"/>
        <v/>
      </c>
      <c r="R4043" s="163" t="e">
        <f t="shared" si="252"/>
        <v>#VALUE!</v>
      </c>
      <c r="S4043" s="163" t="e">
        <f t="shared" si="253"/>
        <v>#VALUE!</v>
      </c>
      <c r="T4043" s="163" t="e">
        <f>INDEX(Controle!O:O,MATCH('Banco de Dados'!A4043,Controle!M:M,0))*E4043/100</f>
        <v>#N/A</v>
      </c>
    </row>
    <row r="4044" spans="1:20" hidden="1" x14ac:dyDescent="0.2">
      <c r="A4044" s="158">
        <f>BD_TS!A4043</f>
        <v>0</v>
      </c>
      <c r="B4044" s="158" t="str">
        <f>SUBSTITUTE(SUBSTITUTE(BD_TS!D4043," ",""),"-","/")</f>
        <v/>
      </c>
      <c r="C4044" s="158">
        <f>BD_TS!E4043</f>
        <v>0</v>
      </c>
      <c r="D4044" s="159">
        <f>BD_TS!F4043</f>
        <v>0</v>
      </c>
      <c r="E4044" s="160">
        <f>BD_TS!B4043</f>
        <v>0</v>
      </c>
      <c r="F4044" s="161">
        <f>BD_TS!C4043</f>
        <v>0</v>
      </c>
      <c r="G4044" s="187">
        <f>BD_TS!H4043</f>
        <v>0</v>
      </c>
      <c r="H4044" s="158" t="str">
        <f>IF($A4044=0,"",IFERROR(INDEX(BD_Gestão!A:A,MATCH('Banco de Dados'!$B4044,BD_Gestão!$B:$B,0)),"erro"))</f>
        <v/>
      </c>
      <c r="I4044" s="162" t="str">
        <f>IF($A4044=0,"",IFERROR(INDEX(BD_Gestão!E:E,MATCH('Banco de Dados'!$B4044,BD_Gestão!$B:$B,0)),"erro"))</f>
        <v/>
      </c>
      <c r="J4044" s="186" t="str">
        <f>IF($A4044=0,"",IFERROR(INDEX(BD_Gestão!B:B,MATCH('Banco de Dados'!$B4044,BD_Gestão!$B:$B,0)),"erro"))</f>
        <v/>
      </c>
      <c r="K4044" s="158" t="str">
        <f>IF($A4044=0,"",IFERROR(INDEX(BD_Gestão!C:C,MATCH('Banco de Dados'!$B4044,BD_Gestão!$B:$B,0)),"erro"))</f>
        <v/>
      </c>
      <c r="L4044" s="158" t="str">
        <f>IF($A4044=0,"",IFERROR(INDEX(BD_Gestão!H:H,MATCH('Banco de Dados'!$B4044,BD_Gestão!$B:$B,0)),"erro"))</f>
        <v/>
      </c>
      <c r="M4044" s="161" t="str">
        <f>IF($A4044=0,"",IFERROR(INDEX(BD_Gestão!F:F,MATCH('Banco de Dados'!$B4044,BD_Gestão!$B:$B,0)),"erro"))</f>
        <v/>
      </c>
      <c r="N4044" s="161" t="str">
        <f>IF($A4044=0,"",IFERROR(INDEX(BD_Gestão!J:J,MATCH('Banco de Dados'!$B4044,BD_Gestão!$B:$B,0)),"erro"))</f>
        <v/>
      </c>
      <c r="O4044" s="164" t="str">
        <f>IF($A4044=0,"",IFERROR(INDEX(BD_Gestão!K:K,MATCH('Banco de Dados'!$B4044,BD_Gestão!$B:$B,0)),"erro"))</f>
        <v/>
      </c>
      <c r="P4044" s="169" t="str">
        <f t="shared" si="254"/>
        <v/>
      </c>
      <c r="Q4044" s="170" t="str">
        <f t="shared" si="255"/>
        <v/>
      </c>
      <c r="R4044" s="163" t="e">
        <f t="shared" si="252"/>
        <v>#VALUE!</v>
      </c>
      <c r="S4044" s="163" t="e">
        <f t="shared" si="253"/>
        <v>#VALUE!</v>
      </c>
      <c r="T4044" s="163" t="e">
        <f>INDEX(Controle!O:O,MATCH('Banco de Dados'!A4044,Controle!M:M,0))*E4044/100</f>
        <v>#N/A</v>
      </c>
    </row>
    <row r="4045" spans="1:20" hidden="1" x14ac:dyDescent="0.2">
      <c r="A4045" s="158">
        <f>BD_TS!A4044</f>
        <v>0</v>
      </c>
      <c r="B4045" s="158" t="str">
        <f>SUBSTITUTE(SUBSTITUTE(BD_TS!D4044," ",""),"-","/")</f>
        <v/>
      </c>
      <c r="C4045" s="158">
        <f>BD_TS!E4044</f>
        <v>0</v>
      </c>
      <c r="D4045" s="159">
        <f>BD_TS!F4044</f>
        <v>0</v>
      </c>
      <c r="E4045" s="160">
        <f>BD_TS!B4044</f>
        <v>0</v>
      </c>
      <c r="F4045" s="161">
        <f>BD_TS!C4044</f>
        <v>0</v>
      </c>
      <c r="G4045" s="187">
        <f>BD_TS!H4044</f>
        <v>0</v>
      </c>
      <c r="H4045" s="158" t="str">
        <f>IF($A4045=0,"",IFERROR(INDEX(BD_Gestão!A:A,MATCH('Banco de Dados'!$B4045,BD_Gestão!$B:$B,0)),"erro"))</f>
        <v/>
      </c>
      <c r="I4045" s="162" t="str">
        <f>IF($A4045=0,"",IFERROR(INDEX(BD_Gestão!E:E,MATCH('Banco de Dados'!$B4045,BD_Gestão!$B:$B,0)),"erro"))</f>
        <v/>
      </c>
      <c r="J4045" s="186" t="str">
        <f>IF($A4045=0,"",IFERROR(INDEX(BD_Gestão!B:B,MATCH('Banco de Dados'!$B4045,BD_Gestão!$B:$B,0)),"erro"))</f>
        <v/>
      </c>
      <c r="K4045" s="158" t="str">
        <f>IF($A4045=0,"",IFERROR(INDEX(BD_Gestão!C:C,MATCH('Banco de Dados'!$B4045,BD_Gestão!$B:$B,0)),"erro"))</f>
        <v/>
      </c>
      <c r="L4045" s="158" t="str">
        <f>IF($A4045=0,"",IFERROR(INDEX(BD_Gestão!H:H,MATCH('Banco de Dados'!$B4045,BD_Gestão!$B:$B,0)),"erro"))</f>
        <v/>
      </c>
      <c r="M4045" s="161" t="str">
        <f>IF($A4045=0,"",IFERROR(INDEX(BD_Gestão!F:F,MATCH('Banco de Dados'!$B4045,BD_Gestão!$B:$B,0)),"erro"))</f>
        <v/>
      </c>
      <c r="N4045" s="161" t="str">
        <f>IF($A4045=0,"",IFERROR(INDEX(BD_Gestão!J:J,MATCH('Banco de Dados'!$B4045,BD_Gestão!$B:$B,0)),"erro"))</f>
        <v/>
      </c>
      <c r="O4045" s="164" t="str">
        <f>IF($A4045=0,"",IFERROR(INDEX(BD_Gestão!K:K,MATCH('Banco de Dados'!$B4045,BD_Gestão!$B:$B,0)),"erro"))</f>
        <v/>
      </c>
      <c r="P4045" s="169" t="str">
        <f t="shared" si="254"/>
        <v/>
      </c>
      <c r="Q4045" s="170" t="str">
        <f t="shared" si="255"/>
        <v/>
      </c>
      <c r="R4045" s="163" t="e">
        <f t="shared" si="252"/>
        <v>#VALUE!</v>
      </c>
      <c r="S4045" s="163" t="e">
        <f t="shared" si="253"/>
        <v>#VALUE!</v>
      </c>
      <c r="T4045" s="163" t="e">
        <f>INDEX(Controle!O:O,MATCH('Banco de Dados'!A4045,Controle!M:M,0))*E4045/100</f>
        <v>#N/A</v>
      </c>
    </row>
    <row r="4046" spans="1:20" hidden="1" x14ac:dyDescent="0.2">
      <c r="A4046" s="158">
        <f>BD_TS!A4045</f>
        <v>0</v>
      </c>
      <c r="B4046" s="158" t="str">
        <f>SUBSTITUTE(SUBSTITUTE(BD_TS!D4045," ",""),"-","/")</f>
        <v/>
      </c>
      <c r="C4046" s="158">
        <f>BD_TS!E4045</f>
        <v>0</v>
      </c>
      <c r="D4046" s="159">
        <f>BD_TS!F4045</f>
        <v>0</v>
      </c>
      <c r="E4046" s="160">
        <f>BD_TS!B4045</f>
        <v>0</v>
      </c>
      <c r="F4046" s="161">
        <f>BD_TS!C4045</f>
        <v>0</v>
      </c>
      <c r="G4046" s="187">
        <f>BD_TS!H4045</f>
        <v>0</v>
      </c>
      <c r="H4046" s="158" t="str">
        <f>IF($A4046=0,"",IFERROR(INDEX(BD_Gestão!A:A,MATCH('Banco de Dados'!$B4046,BD_Gestão!$B:$B,0)),"erro"))</f>
        <v/>
      </c>
      <c r="I4046" s="162" t="str">
        <f>IF($A4046=0,"",IFERROR(INDEX(BD_Gestão!E:E,MATCH('Banco de Dados'!$B4046,BD_Gestão!$B:$B,0)),"erro"))</f>
        <v/>
      </c>
      <c r="J4046" s="186" t="str">
        <f>IF($A4046=0,"",IFERROR(INDEX(BD_Gestão!B:B,MATCH('Banco de Dados'!$B4046,BD_Gestão!$B:$B,0)),"erro"))</f>
        <v/>
      </c>
      <c r="K4046" s="158" t="str">
        <f>IF($A4046=0,"",IFERROR(INDEX(BD_Gestão!C:C,MATCH('Banco de Dados'!$B4046,BD_Gestão!$B:$B,0)),"erro"))</f>
        <v/>
      </c>
      <c r="L4046" s="158" t="str">
        <f>IF($A4046=0,"",IFERROR(INDEX(BD_Gestão!H:H,MATCH('Banco de Dados'!$B4046,BD_Gestão!$B:$B,0)),"erro"))</f>
        <v/>
      </c>
      <c r="M4046" s="161" t="str">
        <f>IF($A4046=0,"",IFERROR(INDEX(BD_Gestão!F:F,MATCH('Banco de Dados'!$B4046,BD_Gestão!$B:$B,0)),"erro"))</f>
        <v/>
      </c>
      <c r="N4046" s="161" t="str">
        <f>IF($A4046=0,"",IFERROR(INDEX(BD_Gestão!J:J,MATCH('Banco de Dados'!$B4046,BD_Gestão!$B:$B,0)),"erro"))</f>
        <v/>
      </c>
      <c r="O4046" s="164" t="str">
        <f>IF($A4046=0,"",IFERROR(INDEX(BD_Gestão!K:K,MATCH('Banco de Dados'!$B4046,BD_Gestão!$B:$B,0)),"erro"))</f>
        <v/>
      </c>
      <c r="P4046" s="169" t="str">
        <f t="shared" si="254"/>
        <v/>
      </c>
      <c r="Q4046" s="170" t="str">
        <f t="shared" si="255"/>
        <v/>
      </c>
      <c r="R4046" s="163" t="e">
        <f t="shared" si="252"/>
        <v>#VALUE!</v>
      </c>
      <c r="S4046" s="163" t="e">
        <f t="shared" si="253"/>
        <v>#VALUE!</v>
      </c>
      <c r="T4046" s="163" t="e">
        <f>INDEX(Controle!O:O,MATCH('Banco de Dados'!A4046,Controle!M:M,0))*E4046/100</f>
        <v>#N/A</v>
      </c>
    </row>
    <row r="4047" spans="1:20" hidden="1" x14ac:dyDescent="0.2">
      <c r="A4047" s="158">
        <f>BD_TS!A4046</f>
        <v>0</v>
      </c>
      <c r="B4047" s="158" t="str">
        <f>SUBSTITUTE(SUBSTITUTE(BD_TS!D4046," ",""),"-","/")</f>
        <v/>
      </c>
      <c r="C4047" s="158">
        <f>BD_TS!E4046</f>
        <v>0</v>
      </c>
      <c r="D4047" s="159">
        <f>BD_TS!F4046</f>
        <v>0</v>
      </c>
      <c r="E4047" s="160">
        <f>BD_TS!B4046</f>
        <v>0</v>
      </c>
      <c r="F4047" s="161">
        <f>BD_TS!C4046</f>
        <v>0</v>
      </c>
      <c r="G4047" s="187">
        <f>BD_TS!H4046</f>
        <v>0</v>
      </c>
      <c r="H4047" s="158" t="str">
        <f>IF($A4047=0,"",IFERROR(INDEX(BD_Gestão!A:A,MATCH('Banco de Dados'!$B4047,BD_Gestão!$B:$B,0)),"erro"))</f>
        <v/>
      </c>
      <c r="I4047" s="162" t="str">
        <f>IF($A4047=0,"",IFERROR(INDEX(BD_Gestão!E:E,MATCH('Banco de Dados'!$B4047,BD_Gestão!$B:$B,0)),"erro"))</f>
        <v/>
      </c>
      <c r="J4047" s="186" t="str">
        <f>IF($A4047=0,"",IFERROR(INDEX(BD_Gestão!B:B,MATCH('Banco de Dados'!$B4047,BD_Gestão!$B:$B,0)),"erro"))</f>
        <v/>
      </c>
      <c r="K4047" s="158" t="str">
        <f>IF($A4047=0,"",IFERROR(INDEX(BD_Gestão!C:C,MATCH('Banco de Dados'!$B4047,BD_Gestão!$B:$B,0)),"erro"))</f>
        <v/>
      </c>
      <c r="L4047" s="158" t="str">
        <f>IF($A4047=0,"",IFERROR(INDEX(BD_Gestão!H:H,MATCH('Banco de Dados'!$B4047,BD_Gestão!$B:$B,0)),"erro"))</f>
        <v/>
      </c>
      <c r="M4047" s="161" t="str">
        <f>IF($A4047=0,"",IFERROR(INDEX(BD_Gestão!F:F,MATCH('Banco de Dados'!$B4047,BD_Gestão!$B:$B,0)),"erro"))</f>
        <v/>
      </c>
      <c r="N4047" s="161" t="str">
        <f>IF($A4047=0,"",IFERROR(INDEX(BD_Gestão!J:J,MATCH('Banco de Dados'!$B4047,BD_Gestão!$B:$B,0)),"erro"))</f>
        <v/>
      </c>
      <c r="O4047" s="164" t="str">
        <f>IF($A4047=0,"",IFERROR(INDEX(BD_Gestão!K:K,MATCH('Banco de Dados'!$B4047,BD_Gestão!$B:$B,0)),"erro"))</f>
        <v/>
      </c>
      <c r="P4047" s="169" t="str">
        <f t="shared" si="254"/>
        <v/>
      </c>
      <c r="Q4047" s="170" t="str">
        <f t="shared" si="255"/>
        <v/>
      </c>
      <c r="R4047" s="163" t="e">
        <f t="shared" si="252"/>
        <v>#VALUE!</v>
      </c>
      <c r="S4047" s="163" t="e">
        <f t="shared" si="253"/>
        <v>#VALUE!</v>
      </c>
      <c r="T4047" s="163" t="e">
        <f>INDEX(Controle!O:O,MATCH('Banco de Dados'!A4047,Controle!M:M,0))*E4047/100</f>
        <v>#N/A</v>
      </c>
    </row>
    <row r="4048" spans="1:20" hidden="1" x14ac:dyDescent="0.2">
      <c r="A4048" s="158">
        <f>BD_TS!A4047</f>
        <v>0</v>
      </c>
      <c r="B4048" s="158" t="str">
        <f>SUBSTITUTE(SUBSTITUTE(BD_TS!D4047," ",""),"-","/")</f>
        <v/>
      </c>
      <c r="C4048" s="158">
        <f>BD_TS!E4047</f>
        <v>0</v>
      </c>
      <c r="D4048" s="159">
        <f>BD_TS!F4047</f>
        <v>0</v>
      </c>
      <c r="E4048" s="160">
        <f>BD_TS!B4047</f>
        <v>0</v>
      </c>
      <c r="F4048" s="161">
        <f>BD_TS!C4047</f>
        <v>0</v>
      </c>
      <c r="G4048" s="187">
        <f>BD_TS!H4047</f>
        <v>0</v>
      </c>
      <c r="H4048" s="158" t="str">
        <f>IF($A4048=0,"",IFERROR(INDEX(BD_Gestão!A:A,MATCH('Banco de Dados'!$B4048,BD_Gestão!$B:$B,0)),"erro"))</f>
        <v/>
      </c>
      <c r="I4048" s="162" t="str">
        <f>IF($A4048=0,"",IFERROR(INDEX(BD_Gestão!E:E,MATCH('Banco de Dados'!$B4048,BD_Gestão!$B:$B,0)),"erro"))</f>
        <v/>
      </c>
      <c r="J4048" s="186" t="str">
        <f>IF($A4048=0,"",IFERROR(INDEX(BD_Gestão!B:B,MATCH('Banco de Dados'!$B4048,BD_Gestão!$B:$B,0)),"erro"))</f>
        <v/>
      </c>
      <c r="K4048" s="158" t="str">
        <f>IF($A4048=0,"",IFERROR(INDEX(BD_Gestão!C:C,MATCH('Banco de Dados'!$B4048,BD_Gestão!$B:$B,0)),"erro"))</f>
        <v/>
      </c>
      <c r="L4048" s="158" t="str">
        <f>IF($A4048=0,"",IFERROR(INDEX(BD_Gestão!H:H,MATCH('Banco de Dados'!$B4048,BD_Gestão!$B:$B,0)),"erro"))</f>
        <v/>
      </c>
      <c r="M4048" s="161" t="str">
        <f>IF($A4048=0,"",IFERROR(INDEX(BD_Gestão!F:F,MATCH('Banco de Dados'!$B4048,BD_Gestão!$B:$B,0)),"erro"))</f>
        <v/>
      </c>
      <c r="N4048" s="161" t="str">
        <f>IF($A4048=0,"",IFERROR(INDEX(BD_Gestão!J:J,MATCH('Banco de Dados'!$B4048,BD_Gestão!$B:$B,0)),"erro"))</f>
        <v/>
      </c>
      <c r="O4048" s="164" t="str">
        <f>IF($A4048=0,"",IFERROR(INDEX(BD_Gestão!K:K,MATCH('Banco de Dados'!$B4048,BD_Gestão!$B:$B,0)),"erro"))</f>
        <v/>
      </c>
      <c r="P4048" s="169" t="str">
        <f t="shared" si="254"/>
        <v/>
      </c>
      <c r="Q4048" s="170" t="str">
        <f t="shared" si="255"/>
        <v/>
      </c>
      <c r="R4048" s="163" t="e">
        <f t="shared" si="252"/>
        <v>#VALUE!</v>
      </c>
      <c r="S4048" s="163" t="e">
        <f t="shared" si="253"/>
        <v>#VALUE!</v>
      </c>
      <c r="T4048" s="163" t="e">
        <f>INDEX(Controle!O:O,MATCH('Banco de Dados'!A4048,Controle!M:M,0))*E4048/100</f>
        <v>#N/A</v>
      </c>
    </row>
    <row r="4049" spans="1:20" hidden="1" x14ac:dyDescent="0.2">
      <c r="A4049" s="158">
        <f>BD_TS!A4048</f>
        <v>0</v>
      </c>
      <c r="B4049" s="158" t="str">
        <f>SUBSTITUTE(SUBSTITUTE(BD_TS!D4048," ",""),"-","/")</f>
        <v/>
      </c>
      <c r="C4049" s="158">
        <f>BD_TS!E4048</f>
        <v>0</v>
      </c>
      <c r="D4049" s="159">
        <f>BD_TS!F4048</f>
        <v>0</v>
      </c>
      <c r="E4049" s="160">
        <f>BD_TS!B4048</f>
        <v>0</v>
      </c>
      <c r="F4049" s="161">
        <f>BD_TS!C4048</f>
        <v>0</v>
      </c>
      <c r="G4049" s="187">
        <f>BD_TS!H4048</f>
        <v>0</v>
      </c>
      <c r="H4049" s="158" t="str">
        <f>IF($A4049=0,"",IFERROR(INDEX(BD_Gestão!A:A,MATCH('Banco de Dados'!$B4049,BD_Gestão!$B:$B,0)),"erro"))</f>
        <v/>
      </c>
      <c r="I4049" s="162" t="str">
        <f>IF($A4049=0,"",IFERROR(INDEX(BD_Gestão!E:E,MATCH('Banco de Dados'!$B4049,BD_Gestão!$B:$B,0)),"erro"))</f>
        <v/>
      </c>
      <c r="J4049" s="186" t="str">
        <f>IF($A4049=0,"",IFERROR(INDEX(BD_Gestão!B:B,MATCH('Banco de Dados'!$B4049,BD_Gestão!$B:$B,0)),"erro"))</f>
        <v/>
      </c>
      <c r="K4049" s="158" t="str">
        <f>IF($A4049=0,"",IFERROR(INDEX(BD_Gestão!C:C,MATCH('Banco de Dados'!$B4049,BD_Gestão!$B:$B,0)),"erro"))</f>
        <v/>
      </c>
      <c r="L4049" s="158" t="str">
        <f>IF($A4049=0,"",IFERROR(INDEX(BD_Gestão!H:H,MATCH('Banco de Dados'!$B4049,BD_Gestão!$B:$B,0)),"erro"))</f>
        <v/>
      </c>
      <c r="M4049" s="161" t="str">
        <f>IF($A4049=0,"",IFERROR(INDEX(BD_Gestão!F:F,MATCH('Banco de Dados'!$B4049,BD_Gestão!$B:$B,0)),"erro"))</f>
        <v/>
      </c>
      <c r="N4049" s="161" t="str">
        <f>IF($A4049=0,"",IFERROR(INDEX(BD_Gestão!J:J,MATCH('Banco de Dados'!$B4049,BD_Gestão!$B:$B,0)),"erro"))</f>
        <v/>
      </c>
      <c r="O4049" s="164" t="str">
        <f>IF($A4049=0,"",IFERROR(INDEX(BD_Gestão!K:K,MATCH('Banco de Dados'!$B4049,BD_Gestão!$B:$B,0)),"erro"))</f>
        <v/>
      </c>
      <c r="P4049" s="169" t="str">
        <f t="shared" si="254"/>
        <v/>
      </c>
      <c r="Q4049" s="170" t="str">
        <f t="shared" si="255"/>
        <v/>
      </c>
      <c r="R4049" s="163" t="e">
        <f t="shared" si="252"/>
        <v>#VALUE!</v>
      </c>
      <c r="S4049" s="163" t="e">
        <f t="shared" si="253"/>
        <v>#VALUE!</v>
      </c>
      <c r="T4049" s="163" t="e">
        <f>INDEX(Controle!O:O,MATCH('Banco de Dados'!A4049,Controle!M:M,0))*E4049/100</f>
        <v>#N/A</v>
      </c>
    </row>
    <row r="4050" spans="1:20" hidden="1" x14ac:dyDescent="0.2">
      <c r="A4050" s="158">
        <f>BD_TS!A4049</f>
        <v>0</v>
      </c>
      <c r="B4050" s="158" t="str">
        <f>SUBSTITUTE(SUBSTITUTE(BD_TS!D4049," ",""),"-","/")</f>
        <v/>
      </c>
      <c r="C4050" s="158">
        <f>BD_TS!E4049</f>
        <v>0</v>
      </c>
      <c r="D4050" s="159">
        <f>BD_TS!F4049</f>
        <v>0</v>
      </c>
      <c r="E4050" s="160">
        <f>BD_TS!B4049</f>
        <v>0</v>
      </c>
      <c r="F4050" s="161">
        <f>BD_TS!C4049</f>
        <v>0</v>
      </c>
      <c r="G4050" s="187">
        <f>BD_TS!H4049</f>
        <v>0</v>
      </c>
      <c r="H4050" s="158" t="str">
        <f>IF($A4050=0,"",IFERROR(INDEX(BD_Gestão!A:A,MATCH('Banco de Dados'!$B4050,BD_Gestão!$B:$B,0)),"erro"))</f>
        <v/>
      </c>
      <c r="I4050" s="162" t="str">
        <f>IF($A4050=0,"",IFERROR(INDEX(BD_Gestão!E:E,MATCH('Banco de Dados'!$B4050,BD_Gestão!$B:$B,0)),"erro"))</f>
        <v/>
      </c>
      <c r="J4050" s="186" t="str">
        <f>IF($A4050=0,"",IFERROR(INDEX(BD_Gestão!B:B,MATCH('Banco de Dados'!$B4050,BD_Gestão!$B:$B,0)),"erro"))</f>
        <v/>
      </c>
      <c r="K4050" s="158" t="str">
        <f>IF($A4050=0,"",IFERROR(INDEX(BD_Gestão!C:C,MATCH('Banco de Dados'!$B4050,BD_Gestão!$B:$B,0)),"erro"))</f>
        <v/>
      </c>
      <c r="L4050" s="158" t="str">
        <f>IF($A4050=0,"",IFERROR(INDEX(BD_Gestão!H:H,MATCH('Banco de Dados'!$B4050,BD_Gestão!$B:$B,0)),"erro"))</f>
        <v/>
      </c>
      <c r="M4050" s="161" t="str">
        <f>IF($A4050=0,"",IFERROR(INDEX(BD_Gestão!F:F,MATCH('Banco de Dados'!$B4050,BD_Gestão!$B:$B,0)),"erro"))</f>
        <v/>
      </c>
      <c r="N4050" s="161" t="str">
        <f>IF($A4050=0,"",IFERROR(INDEX(BD_Gestão!J:J,MATCH('Banco de Dados'!$B4050,BD_Gestão!$B:$B,0)),"erro"))</f>
        <v/>
      </c>
      <c r="O4050" s="164" t="str">
        <f>IF($A4050=0,"",IFERROR(INDEX(BD_Gestão!K:K,MATCH('Banco de Dados'!$B4050,BD_Gestão!$B:$B,0)),"erro"))</f>
        <v/>
      </c>
      <c r="P4050" s="169" t="str">
        <f t="shared" si="254"/>
        <v/>
      </c>
      <c r="Q4050" s="170" t="str">
        <f t="shared" si="255"/>
        <v/>
      </c>
      <c r="R4050" s="163" t="e">
        <f t="shared" si="252"/>
        <v>#VALUE!</v>
      </c>
      <c r="S4050" s="163" t="e">
        <f t="shared" si="253"/>
        <v>#VALUE!</v>
      </c>
      <c r="T4050" s="163" t="e">
        <f>INDEX(Controle!O:O,MATCH('Banco de Dados'!A4050,Controle!M:M,0))*E4050/100</f>
        <v>#N/A</v>
      </c>
    </row>
    <row r="4051" spans="1:20" hidden="1" x14ac:dyDescent="0.2">
      <c r="A4051" s="158">
        <f>BD_TS!A4050</f>
        <v>0</v>
      </c>
      <c r="B4051" s="158" t="str">
        <f>SUBSTITUTE(SUBSTITUTE(BD_TS!D4050," ",""),"-","/")</f>
        <v/>
      </c>
      <c r="C4051" s="158">
        <f>BD_TS!E4050</f>
        <v>0</v>
      </c>
      <c r="D4051" s="159">
        <f>BD_TS!F4050</f>
        <v>0</v>
      </c>
      <c r="E4051" s="160">
        <f>BD_TS!B4050</f>
        <v>0</v>
      </c>
      <c r="F4051" s="161">
        <f>BD_TS!C4050</f>
        <v>0</v>
      </c>
      <c r="G4051" s="187">
        <f>BD_TS!H4050</f>
        <v>0</v>
      </c>
      <c r="H4051" s="158" t="str">
        <f>IF($A4051=0,"",IFERROR(INDEX(BD_Gestão!A:A,MATCH('Banco de Dados'!$B4051,BD_Gestão!$B:$B,0)),"erro"))</f>
        <v/>
      </c>
      <c r="I4051" s="162" t="str">
        <f>IF($A4051=0,"",IFERROR(INDEX(BD_Gestão!E:E,MATCH('Banco de Dados'!$B4051,BD_Gestão!$B:$B,0)),"erro"))</f>
        <v/>
      </c>
      <c r="J4051" s="186" t="str">
        <f>IF($A4051=0,"",IFERROR(INDEX(BD_Gestão!B:B,MATCH('Banco de Dados'!$B4051,BD_Gestão!$B:$B,0)),"erro"))</f>
        <v/>
      </c>
      <c r="K4051" s="158" t="str">
        <f>IF($A4051=0,"",IFERROR(INDEX(BD_Gestão!C:C,MATCH('Banco de Dados'!$B4051,BD_Gestão!$B:$B,0)),"erro"))</f>
        <v/>
      </c>
      <c r="L4051" s="158" t="str">
        <f>IF($A4051=0,"",IFERROR(INDEX(BD_Gestão!H:H,MATCH('Banco de Dados'!$B4051,BD_Gestão!$B:$B,0)),"erro"))</f>
        <v/>
      </c>
      <c r="M4051" s="161" t="str">
        <f>IF($A4051=0,"",IFERROR(INDEX(BD_Gestão!F:F,MATCH('Banco de Dados'!$B4051,BD_Gestão!$B:$B,0)),"erro"))</f>
        <v/>
      </c>
      <c r="N4051" s="161" t="str">
        <f>IF($A4051=0,"",IFERROR(INDEX(BD_Gestão!J:J,MATCH('Banco de Dados'!$B4051,BD_Gestão!$B:$B,0)),"erro"))</f>
        <v/>
      </c>
      <c r="O4051" s="164" t="str">
        <f>IF($A4051=0,"",IFERROR(INDEX(BD_Gestão!K:K,MATCH('Banco de Dados'!$B4051,BD_Gestão!$B:$B,0)),"erro"))</f>
        <v/>
      </c>
      <c r="P4051" s="169" t="str">
        <f t="shared" si="254"/>
        <v/>
      </c>
      <c r="Q4051" s="170" t="str">
        <f t="shared" si="255"/>
        <v/>
      </c>
      <c r="R4051" s="163" t="e">
        <f t="shared" si="252"/>
        <v>#VALUE!</v>
      </c>
      <c r="S4051" s="163" t="e">
        <f t="shared" si="253"/>
        <v>#VALUE!</v>
      </c>
      <c r="T4051" s="163" t="e">
        <f>INDEX(Controle!O:O,MATCH('Banco de Dados'!A4051,Controle!M:M,0))*E4051/100</f>
        <v>#N/A</v>
      </c>
    </row>
    <row r="4052" spans="1:20" hidden="1" x14ac:dyDescent="0.2">
      <c r="A4052" s="158">
        <f>BD_TS!A4051</f>
        <v>0</v>
      </c>
      <c r="B4052" s="158" t="str">
        <f>SUBSTITUTE(SUBSTITUTE(BD_TS!D4051," ",""),"-","/")</f>
        <v/>
      </c>
      <c r="C4052" s="158">
        <f>BD_TS!E4051</f>
        <v>0</v>
      </c>
      <c r="D4052" s="159">
        <f>BD_TS!F4051</f>
        <v>0</v>
      </c>
      <c r="E4052" s="160">
        <f>BD_TS!B4051</f>
        <v>0</v>
      </c>
      <c r="F4052" s="161">
        <f>BD_TS!C4051</f>
        <v>0</v>
      </c>
      <c r="G4052" s="187">
        <f>BD_TS!H4051</f>
        <v>0</v>
      </c>
      <c r="H4052" s="158" t="str">
        <f>IF($A4052=0,"",IFERROR(INDEX(BD_Gestão!A:A,MATCH('Banco de Dados'!$B4052,BD_Gestão!$B:$B,0)),"erro"))</f>
        <v/>
      </c>
      <c r="I4052" s="162" t="str">
        <f>IF($A4052=0,"",IFERROR(INDEX(BD_Gestão!E:E,MATCH('Banco de Dados'!$B4052,BD_Gestão!$B:$B,0)),"erro"))</f>
        <v/>
      </c>
      <c r="J4052" s="186" t="str">
        <f>IF($A4052=0,"",IFERROR(INDEX(BD_Gestão!B:B,MATCH('Banco de Dados'!$B4052,BD_Gestão!$B:$B,0)),"erro"))</f>
        <v/>
      </c>
      <c r="K4052" s="158" t="str">
        <f>IF($A4052=0,"",IFERROR(INDEX(BD_Gestão!C:C,MATCH('Banco de Dados'!$B4052,BD_Gestão!$B:$B,0)),"erro"))</f>
        <v/>
      </c>
      <c r="L4052" s="158" t="str">
        <f>IF($A4052=0,"",IFERROR(INDEX(BD_Gestão!H:H,MATCH('Banco de Dados'!$B4052,BD_Gestão!$B:$B,0)),"erro"))</f>
        <v/>
      </c>
      <c r="M4052" s="161" t="str">
        <f>IF($A4052=0,"",IFERROR(INDEX(BD_Gestão!F:F,MATCH('Banco de Dados'!$B4052,BD_Gestão!$B:$B,0)),"erro"))</f>
        <v/>
      </c>
      <c r="N4052" s="161" t="str">
        <f>IF($A4052=0,"",IFERROR(INDEX(BD_Gestão!J:J,MATCH('Banco de Dados'!$B4052,BD_Gestão!$B:$B,0)),"erro"))</f>
        <v/>
      </c>
      <c r="O4052" s="164" t="str">
        <f>IF($A4052=0,"",IFERROR(INDEX(BD_Gestão!K:K,MATCH('Banco de Dados'!$B4052,BD_Gestão!$B:$B,0)),"erro"))</f>
        <v/>
      </c>
      <c r="P4052" s="169" t="str">
        <f t="shared" si="254"/>
        <v/>
      </c>
      <c r="Q4052" s="170" t="str">
        <f t="shared" si="255"/>
        <v/>
      </c>
      <c r="R4052" s="163" t="e">
        <f t="shared" si="252"/>
        <v>#VALUE!</v>
      </c>
      <c r="S4052" s="163" t="e">
        <f t="shared" si="253"/>
        <v>#VALUE!</v>
      </c>
      <c r="T4052" s="163" t="e">
        <f>INDEX(Controle!O:O,MATCH('Banco de Dados'!A4052,Controle!M:M,0))*E4052/100</f>
        <v>#N/A</v>
      </c>
    </row>
    <row r="4053" spans="1:20" hidden="1" x14ac:dyDescent="0.2">
      <c r="A4053" s="158">
        <f>BD_TS!A4052</f>
        <v>0</v>
      </c>
      <c r="B4053" s="158" t="str">
        <f>SUBSTITUTE(SUBSTITUTE(BD_TS!D4052," ",""),"-","/")</f>
        <v/>
      </c>
      <c r="C4053" s="158">
        <f>BD_TS!E4052</f>
        <v>0</v>
      </c>
      <c r="D4053" s="159">
        <f>BD_TS!F4052</f>
        <v>0</v>
      </c>
      <c r="E4053" s="160">
        <f>BD_TS!B4052</f>
        <v>0</v>
      </c>
      <c r="F4053" s="161">
        <f>BD_TS!C4052</f>
        <v>0</v>
      </c>
      <c r="G4053" s="187">
        <f>BD_TS!H4052</f>
        <v>0</v>
      </c>
      <c r="H4053" s="158" t="str">
        <f>IF($A4053=0,"",IFERROR(INDEX(BD_Gestão!A:A,MATCH('Banco de Dados'!$B4053,BD_Gestão!$B:$B,0)),"erro"))</f>
        <v/>
      </c>
      <c r="I4053" s="162" t="str">
        <f>IF($A4053=0,"",IFERROR(INDEX(BD_Gestão!E:E,MATCH('Banco de Dados'!$B4053,BD_Gestão!$B:$B,0)),"erro"))</f>
        <v/>
      </c>
      <c r="J4053" s="186" t="str">
        <f>IF($A4053=0,"",IFERROR(INDEX(BD_Gestão!B:B,MATCH('Banco de Dados'!$B4053,BD_Gestão!$B:$B,0)),"erro"))</f>
        <v/>
      </c>
      <c r="K4053" s="158" t="str">
        <f>IF($A4053=0,"",IFERROR(INDEX(BD_Gestão!C:C,MATCH('Banco de Dados'!$B4053,BD_Gestão!$B:$B,0)),"erro"))</f>
        <v/>
      </c>
      <c r="L4053" s="158" t="str">
        <f>IF($A4053=0,"",IFERROR(INDEX(BD_Gestão!H:H,MATCH('Banco de Dados'!$B4053,BD_Gestão!$B:$B,0)),"erro"))</f>
        <v/>
      </c>
      <c r="M4053" s="161" t="str">
        <f>IF($A4053=0,"",IFERROR(INDEX(BD_Gestão!F:F,MATCH('Banco de Dados'!$B4053,BD_Gestão!$B:$B,0)),"erro"))</f>
        <v/>
      </c>
      <c r="N4053" s="161" t="str">
        <f>IF($A4053=0,"",IFERROR(INDEX(BD_Gestão!J:J,MATCH('Banco de Dados'!$B4053,BD_Gestão!$B:$B,0)),"erro"))</f>
        <v/>
      </c>
      <c r="O4053" s="164" t="str">
        <f>IF($A4053=0,"",IFERROR(INDEX(BD_Gestão!K:K,MATCH('Banco de Dados'!$B4053,BD_Gestão!$B:$B,0)),"erro"))</f>
        <v/>
      </c>
      <c r="P4053" s="169" t="str">
        <f t="shared" si="254"/>
        <v/>
      </c>
      <c r="Q4053" s="170" t="str">
        <f t="shared" si="255"/>
        <v/>
      </c>
      <c r="R4053" s="163" t="e">
        <f t="shared" si="252"/>
        <v>#VALUE!</v>
      </c>
      <c r="S4053" s="163" t="e">
        <f t="shared" si="253"/>
        <v>#VALUE!</v>
      </c>
      <c r="T4053" s="163" t="e">
        <f>INDEX(Controle!O:O,MATCH('Banco de Dados'!A4053,Controle!M:M,0))*E4053/100</f>
        <v>#N/A</v>
      </c>
    </row>
    <row r="4054" spans="1:20" hidden="1" x14ac:dyDescent="0.2">
      <c r="A4054" s="158">
        <f>BD_TS!A4053</f>
        <v>0</v>
      </c>
      <c r="B4054" s="158" t="str">
        <f>SUBSTITUTE(SUBSTITUTE(BD_TS!D4053," ",""),"-","/")</f>
        <v/>
      </c>
      <c r="C4054" s="158">
        <f>BD_TS!E4053</f>
        <v>0</v>
      </c>
      <c r="D4054" s="159">
        <f>BD_TS!F4053</f>
        <v>0</v>
      </c>
      <c r="E4054" s="160">
        <f>BD_TS!B4053</f>
        <v>0</v>
      </c>
      <c r="F4054" s="161">
        <f>BD_TS!C4053</f>
        <v>0</v>
      </c>
      <c r="G4054" s="187">
        <f>BD_TS!H4053</f>
        <v>0</v>
      </c>
      <c r="H4054" s="158" t="str">
        <f>IF($A4054=0,"",IFERROR(INDEX(BD_Gestão!A:A,MATCH('Banco de Dados'!$B4054,BD_Gestão!$B:$B,0)),"erro"))</f>
        <v/>
      </c>
      <c r="I4054" s="162" t="str">
        <f>IF($A4054=0,"",IFERROR(INDEX(BD_Gestão!E:E,MATCH('Banco de Dados'!$B4054,BD_Gestão!$B:$B,0)),"erro"))</f>
        <v/>
      </c>
      <c r="J4054" s="186" t="str">
        <f>IF($A4054=0,"",IFERROR(INDEX(BD_Gestão!B:B,MATCH('Banco de Dados'!$B4054,BD_Gestão!$B:$B,0)),"erro"))</f>
        <v/>
      </c>
      <c r="K4054" s="158" t="str">
        <f>IF($A4054=0,"",IFERROR(INDEX(BD_Gestão!C:C,MATCH('Banco de Dados'!$B4054,BD_Gestão!$B:$B,0)),"erro"))</f>
        <v/>
      </c>
      <c r="L4054" s="158" t="str">
        <f>IF($A4054=0,"",IFERROR(INDEX(BD_Gestão!H:H,MATCH('Banco de Dados'!$B4054,BD_Gestão!$B:$B,0)),"erro"))</f>
        <v/>
      </c>
      <c r="M4054" s="161" t="str">
        <f>IF($A4054=0,"",IFERROR(INDEX(BD_Gestão!F:F,MATCH('Banco de Dados'!$B4054,BD_Gestão!$B:$B,0)),"erro"))</f>
        <v/>
      </c>
      <c r="N4054" s="161" t="str">
        <f>IF($A4054=0,"",IFERROR(INDEX(BD_Gestão!J:J,MATCH('Banco de Dados'!$B4054,BD_Gestão!$B:$B,0)),"erro"))</f>
        <v/>
      </c>
      <c r="O4054" s="164" t="str">
        <f>IF($A4054=0,"",IFERROR(INDEX(BD_Gestão!K:K,MATCH('Banco de Dados'!$B4054,BD_Gestão!$B:$B,0)),"erro"))</f>
        <v/>
      </c>
      <c r="P4054" s="169" t="str">
        <f t="shared" si="254"/>
        <v/>
      </c>
      <c r="Q4054" s="170" t="str">
        <f t="shared" si="255"/>
        <v/>
      </c>
      <c r="R4054" s="163" t="e">
        <f t="shared" si="252"/>
        <v>#VALUE!</v>
      </c>
      <c r="S4054" s="163" t="e">
        <f t="shared" si="253"/>
        <v>#VALUE!</v>
      </c>
      <c r="T4054" s="163" t="e">
        <f>INDEX(Controle!O:O,MATCH('Banco de Dados'!A4054,Controle!M:M,0))*E4054/100</f>
        <v>#N/A</v>
      </c>
    </row>
    <row r="4055" spans="1:20" hidden="1" x14ac:dyDescent="0.2">
      <c r="A4055" s="158">
        <f>BD_TS!A4054</f>
        <v>0</v>
      </c>
      <c r="B4055" s="158" t="str">
        <f>SUBSTITUTE(SUBSTITUTE(BD_TS!D4054," ",""),"-","/")</f>
        <v/>
      </c>
      <c r="C4055" s="158">
        <f>BD_TS!E4054</f>
        <v>0</v>
      </c>
      <c r="D4055" s="159">
        <f>BD_TS!F4054</f>
        <v>0</v>
      </c>
      <c r="E4055" s="160">
        <f>BD_TS!B4054</f>
        <v>0</v>
      </c>
      <c r="F4055" s="161">
        <f>BD_TS!C4054</f>
        <v>0</v>
      </c>
      <c r="G4055" s="187">
        <f>BD_TS!H4054</f>
        <v>0</v>
      </c>
      <c r="H4055" s="158" t="str">
        <f>IF($A4055=0,"",IFERROR(INDEX(BD_Gestão!A:A,MATCH('Banco de Dados'!$B4055,BD_Gestão!$B:$B,0)),"erro"))</f>
        <v/>
      </c>
      <c r="I4055" s="162" t="str">
        <f>IF($A4055=0,"",IFERROR(INDEX(BD_Gestão!E:E,MATCH('Banco de Dados'!$B4055,BD_Gestão!$B:$B,0)),"erro"))</f>
        <v/>
      </c>
      <c r="J4055" s="186" t="str">
        <f>IF($A4055=0,"",IFERROR(INDEX(BD_Gestão!B:B,MATCH('Banco de Dados'!$B4055,BD_Gestão!$B:$B,0)),"erro"))</f>
        <v/>
      </c>
      <c r="K4055" s="158" t="str">
        <f>IF($A4055=0,"",IFERROR(INDEX(BD_Gestão!C:C,MATCH('Banco de Dados'!$B4055,BD_Gestão!$B:$B,0)),"erro"))</f>
        <v/>
      </c>
      <c r="L4055" s="158" t="str">
        <f>IF($A4055=0,"",IFERROR(INDEX(BD_Gestão!H:H,MATCH('Banco de Dados'!$B4055,BD_Gestão!$B:$B,0)),"erro"))</f>
        <v/>
      </c>
      <c r="M4055" s="161" t="str">
        <f>IF($A4055=0,"",IFERROR(INDEX(BD_Gestão!F:F,MATCH('Banco de Dados'!$B4055,BD_Gestão!$B:$B,0)),"erro"))</f>
        <v/>
      </c>
      <c r="N4055" s="161" t="str">
        <f>IF($A4055=0,"",IFERROR(INDEX(BD_Gestão!J:J,MATCH('Banco de Dados'!$B4055,BD_Gestão!$B:$B,0)),"erro"))</f>
        <v/>
      </c>
      <c r="O4055" s="164" t="str">
        <f>IF($A4055=0,"",IFERROR(INDEX(BD_Gestão!K:K,MATCH('Banco de Dados'!$B4055,BD_Gestão!$B:$B,0)),"erro"))</f>
        <v/>
      </c>
      <c r="P4055" s="169" t="str">
        <f t="shared" si="254"/>
        <v/>
      </c>
      <c r="Q4055" s="170" t="str">
        <f t="shared" si="255"/>
        <v/>
      </c>
      <c r="R4055" s="163" t="e">
        <f t="shared" si="252"/>
        <v>#VALUE!</v>
      </c>
      <c r="S4055" s="163" t="e">
        <f t="shared" si="253"/>
        <v>#VALUE!</v>
      </c>
      <c r="T4055" s="163" t="e">
        <f>INDEX(Controle!O:O,MATCH('Banco de Dados'!A4055,Controle!M:M,0))*E4055/100</f>
        <v>#N/A</v>
      </c>
    </row>
    <row r="4056" spans="1:20" hidden="1" x14ac:dyDescent="0.2">
      <c r="A4056" s="158">
        <f>BD_TS!A4055</f>
        <v>0</v>
      </c>
      <c r="B4056" s="158" t="str">
        <f>SUBSTITUTE(SUBSTITUTE(BD_TS!D4055," ",""),"-","/")</f>
        <v/>
      </c>
      <c r="C4056" s="158">
        <f>BD_TS!E4055</f>
        <v>0</v>
      </c>
      <c r="D4056" s="159">
        <f>BD_TS!F4055</f>
        <v>0</v>
      </c>
      <c r="E4056" s="160">
        <f>BD_TS!B4055</f>
        <v>0</v>
      </c>
      <c r="F4056" s="161">
        <f>BD_TS!C4055</f>
        <v>0</v>
      </c>
      <c r="G4056" s="187">
        <f>BD_TS!H4055</f>
        <v>0</v>
      </c>
      <c r="H4056" s="158" t="str">
        <f>IF($A4056=0,"",IFERROR(INDEX(BD_Gestão!A:A,MATCH('Banco de Dados'!$B4056,BD_Gestão!$B:$B,0)),"erro"))</f>
        <v/>
      </c>
      <c r="I4056" s="162" t="str">
        <f>IF($A4056=0,"",IFERROR(INDEX(BD_Gestão!E:E,MATCH('Banco de Dados'!$B4056,BD_Gestão!$B:$B,0)),"erro"))</f>
        <v/>
      </c>
      <c r="J4056" s="186" t="str">
        <f>IF($A4056=0,"",IFERROR(INDEX(BD_Gestão!B:B,MATCH('Banco de Dados'!$B4056,BD_Gestão!$B:$B,0)),"erro"))</f>
        <v/>
      </c>
      <c r="K4056" s="158" t="str">
        <f>IF($A4056=0,"",IFERROR(INDEX(BD_Gestão!C:C,MATCH('Banco de Dados'!$B4056,BD_Gestão!$B:$B,0)),"erro"))</f>
        <v/>
      </c>
      <c r="L4056" s="158" t="str">
        <f>IF($A4056=0,"",IFERROR(INDEX(BD_Gestão!H:H,MATCH('Banco de Dados'!$B4056,BD_Gestão!$B:$B,0)),"erro"))</f>
        <v/>
      </c>
      <c r="M4056" s="161" t="str">
        <f>IF($A4056=0,"",IFERROR(INDEX(BD_Gestão!F:F,MATCH('Banco de Dados'!$B4056,BD_Gestão!$B:$B,0)),"erro"))</f>
        <v/>
      </c>
      <c r="N4056" s="161" t="str">
        <f>IF($A4056=0,"",IFERROR(INDEX(BD_Gestão!J:J,MATCH('Banco de Dados'!$B4056,BD_Gestão!$B:$B,0)),"erro"))</f>
        <v/>
      </c>
      <c r="O4056" s="164" t="str">
        <f>IF($A4056=0,"",IFERROR(INDEX(BD_Gestão!K:K,MATCH('Banco de Dados'!$B4056,BD_Gestão!$B:$B,0)),"erro"))</f>
        <v/>
      </c>
      <c r="P4056" s="169" t="str">
        <f t="shared" si="254"/>
        <v/>
      </c>
      <c r="Q4056" s="170" t="str">
        <f t="shared" si="255"/>
        <v/>
      </c>
      <c r="R4056" s="163" t="e">
        <f t="shared" si="252"/>
        <v>#VALUE!</v>
      </c>
      <c r="S4056" s="163" t="e">
        <f t="shared" si="253"/>
        <v>#VALUE!</v>
      </c>
      <c r="T4056" s="163" t="e">
        <f>INDEX(Controle!O:O,MATCH('Banco de Dados'!A4056,Controle!M:M,0))*E4056/100</f>
        <v>#N/A</v>
      </c>
    </row>
    <row r="4057" spans="1:20" hidden="1" x14ac:dyDescent="0.2">
      <c r="A4057" s="158">
        <f>BD_TS!A4056</f>
        <v>0</v>
      </c>
      <c r="B4057" s="158" t="str">
        <f>SUBSTITUTE(SUBSTITUTE(BD_TS!D4056," ",""),"-","/")</f>
        <v/>
      </c>
      <c r="C4057" s="158">
        <f>BD_TS!E4056</f>
        <v>0</v>
      </c>
      <c r="D4057" s="159">
        <f>BD_TS!F4056</f>
        <v>0</v>
      </c>
      <c r="E4057" s="160">
        <f>BD_TS!B4056</f>
        <v>0</v>
      </c>
      <c r="F4057" s="161">
        <f>BD_TS!C4056</f>
        <v>0</v>
      </c>
      <c r="G4057" s="187">
        <f>BD_TS!H4056</f>
        <v>0</v>
      </c>
      <c r="H4057" s="158" t="str">
        <f>IF($A4057=0,"",IFERROR(INDEX(BD_Gestão!A:A,MATCH('Banco de Dados'!$B4057,BD_Gestão!$B:$B,0)),"erro"))</f>
        <v/>
      </c>
      <c r="I4057" s="162" t="str">
        <f>IF($A4057=0,"",IFERROR(INDEX(BD_Gestão!E:E,MATCH('Banco de Dados'!$B4057,BD_Gestão!$B:$B,0)),"erro"))</f>
        <v/>
      </c>
      <c r="J4057" s="186" t="str">
        <f>IF($A4057=0,"",IFERROR(INDEX(BD_Gestão!B:B,MATCH('Banco de Dados'!$B4057,BD_Gestão!$B:$B,0)),"erro"))</f>
        <v/>
      </c>
      <c r="K4057" s="158" t="str">
        <f>IF($A4057=0,"",IFERROR(INDEX(BD_Gestão!C:C,MATCH('Banco de Dados'!$B4057,BD_Gestão!$B:$B,0)),"erro"))</f>
        <v/>
      </c>
      <c r="L4057" s="158" t="str">
        <f>IF($A4057=0,"",IFERROR(INDEX(BD_Gestão!H:H,MATCH('Banco de Dados'!$B4057,BD_Gestão!$B:$B,0)),"erro"))</f>
        <v/>
      </c>
      <c r="M4057" s="161" t="str">
        <f>IF($A4057=0,"",IFERROR(INDEX(BD_Gestão!F:F,MATCH('Banco de Dados'!$B4057,BD_Gestão!$B:$B,0)),"erro"))</f>
        <v/>
      </c>
      <c r="N4057" s="161" t="str">
        <f>IF($A4057=0,"",IFERROR(INDEX(BD_Gestão!J:J,MATCH('Banco de Dados'!$B4057,BD_Gestão!$B:$B,0)),"erro"))</f>
        <v/>
      </c>
      <c r="O4057" s="164" t="str">
        <f>IF($A4057=0,"",IFERROR(INDEX(BD_Gestão!K:K,MATCH('Banco de Dados'!$B4057,BD_Gestão!$B:$B,0)),"erro"))</f>
        <v/>
      </c>
      <c r="P4057" s="169" t="str">
        <f t="shared" si="254"/>
        <v/>
      </c>
      <c r="Q4057" s="170" t="str">
        <f t="shared" si="255"/>
        <v/>
      </c>
      <c r="R4057" s="163" t="e">
        <f t="shared" si="252"/>
        <v>#VALUE!</v>
      </c>
      <c r="S4057" s="163" t="e">
        <f t="shared" si="253"/>
        <v>#VALUE!</v>
      </c>
      <c r="T4057" s="163" t="e">
        <f>INDEX(Controle!O:O,MATCH('Banco de Dados'!A4057,Controle!M:M,0))*E4057/100</f>
        <v>#N/A</v>
      </c>
    </row>
    <row r="4058" spans="1:20" hidden="1" x14ac:dyDescent="0.2">
      <c r="A4058" s="158">
        <f>BD_TS!A4057</f>
        <v>0</v>
      </c>
      <c r="B4058" s="158" t="str">
        <f>SUBSTITUTE(SUBSTITUTE(BD_TS!D4057," ",""),"-","/")</f>
        <v/>
      </c>
      <c r="C4058" s="158">
        <f>BD_TS!E4057</f>
        <v>0</v>
      </c>
      <c r="D4058" s="159">
        <f>BD_TS!F4057</f>
        <v>0</v>
      </c>
      <c r="E4058" s="160">
        <f>BD_TS!B4057</f>
        <v>0</v>
      </c>
      <c r="F4058" s="161">
        <f>BD_TS!C4057</f>
        <v>0</v>
      </c>
      <c r="G4058" s="187">
        <f>BD_TS!H4057</f>
        <v>0</v>
      </c>
      <c r="H4058" s="158" t="str">
        <f>IF($A4058=0,"",IFERROR(INDEX(BD_Gestão!A:A,MATCH('Banco de Dados'!$B4058,BD_Gestão!$B:$B,0)),"erro"))</f>
        <v/>
      </c>
      <c r="I4058" s="162" t="str">
        <f>IF($A4058=0,"",IFERROR(INDEX(BD_Gestão!E:E,MATCH('Banco de Dados'!$B4058,BD_Gestão!$B:$B,0)),"erro"))</f>
        <v/>
      </c>
      <c r="J4058" s="186" t="str">
        <f>IF($A4058=0,"",IFERROR(INDEX(BD_Gestão!B:B,MATCH('Banco de Dados'!$B4058,BD_Gestão!$B:$B,0)),"erro"))</f>
        <v/>
      </c>
      <c r="K4058" s="158" t="str">
        <f>IF($A4058=0,"",IFERROR(INDEX(BD_Gestão!C:C,MATCH('Banco de Dados'!$B4058,BD_Gestão!$B:$B,0)),"erro"))</f>
        <v/>
      </c>
      <c r="L4058" s="158" t="str">
        <f>IF($A4058=0,"",IFERROR(INDEX(BD_Gestão!H:H,MATCH('Banco de Dados'!$B4058,BD_Gestão!$B:$B,0)),"erro"))</f>
        <v/>
      </c>
      <c r="M4058" s="161" t="str">
        <f>IF($A4058=0,"",IFERROR(INDEX(BD_Gestão!F:F,MATCH('Banco de Dados'!$B4058,BD_Gestão!$B:$B,0)),"erro"))</f>
        <v/>
      </c>
      <c r="N4058" s="161" t="str">
        <f>IF($A4058=0,"",IFERROR(INDEX(BD_Gestão!J:J,MATCH('Banco de Dados'!$B4058,BD_Gestão!$B:$B,0)),"erro"))</f>
        <v/>
      </c>
      <c r="O4058" s="164" t="str">
        <f>IF($A4058=0,"",IFERROR(INDEX(BD_Gestão!K:K,MATCH('Banco de Dados'!$B4058,BD_Gestão!$B:$B,0)),"erro"))</f>
        <v/>
      </c>
      <c r="P4058" s="169" t="str">
        <f t="shared" si="254"/>
        <v/>
      </c>
      <c r="Q4058" s="170" t="str">
        <f t="shared" si="255"/>
        <v/>
      </c>
      <c r="R4058" s="163" t="e">
        <f t="shared" si="252"/>
        <v>#VALUE!</v>
      </c>
      <c r="S4058" s="163" t="e">
        <f t="shared" si="253"/>
        <v>#VALUE!</v>
      </c>
      <c r="T4058" s="163" t="e">
        <f>INDEX(Controle!O:O,MATCH('Banco de Dados'!A4058,Controle!M:M,0))*E4058/100</f>
        <v>#N/A</v>
      </c>
    </row>
    <row r="4059" spans="1:20" hidden="1" x14ac:dyDescent="0.2">
      <c r="A4059" s="158">
        <f>BD_TS!A4058</f>
        <v>0</v>
      </c>
      <c r="B4059" s="158" t="str">
        <f>SUBSTITUTE(SUBSTITUTE(BD_TS!D4058," ",""),"-","/")</f>
        <v/>
      </c>
      <c r="C4059" s="158">
        <f>BD_TS!E4058</f>
        <v>0</v>
      </c>
      <c r="D4059" s="159">
        <f>BD_TS!F4058</f>
        <v>0</v>
      </c>
      <c r="E4059" s="160">
        <f>BD_TS!B4058</f>
        <v>0</v>
      </c>
      <c r="F4059" s="161">
        <f>BD_TS!C4058</f>
        <v>0</v>
      </c>
      <c r="G4059" s="187">
        <f>BD_TS!H4058</f>
        <v>0</v>
      </c>
      <c r="H4059" s="158" t="str">
        <f>IF($A4059=0,"",IFERROR(INDEX(BD_Gestão!A:A,MATCH('Banco de Dados'!$B4059,BD_Gestão!$B:$B,0)),"erro"))</f>
        <v/>
      </c>
      <c r="I4059" s="162" t="str">
        <f>IF($A4059=0,"",IFERROR(INDEX(BD_Gestão!E:E,MATCH('Banco de Dados'!$B4059,BD_Gestão!$B:$B,0)),"erro"))</f>
        <v/>
      </c>
      <c r="J4059" s="186" t="str">
        <f>IF($A4059=0,"",IFERROR(INDEX(BD_Gestão!B:B,MATCH('Banco de Dados'!$B4059,BD_Gestão!$B:$B,0)),"erro"))</f>
        <v/>
      </c>
      <c r="K4059" s="158" t="str">
        <f>IF($A4059=0,"",IFERROR(INDEX(BD_Gestão!C:C,MATCH('Banco de Dados'!$B4059,BD_Gestão!$B:$B,0)),"erro"))</f>
        <v/>
      </c>
      <c r="L4059" s="158" t="str">
        <f>IF($A4059=0,"",IFERROR(INDEX(BD_Gestão!H:H,MATCH('Banco de Dados'!$B4059,BD_Gestão!$B:$B,0)),"erro"))</f>
        <v/>
      </c>
      <c r="M4059" s="161" t="str">
        <f>IF($A4059=0,"",IFERROR(INDEX(BD_Gestão!F:F,MATCH('Banco de Dados'!$B4059,BD_Gestão!$B:$B,0)),"erro"))</f>
        <v/>
      </c>
      <c r="N4059" s="161" t="str">
        <f>IF($A4059=0,"",IFERROR(INDEX(BD_Gestão!J:J,MATCH('Banco de Dados'!$B4059,BD_Gestão!$B:$B,0)),"erro"))</f>
        <v/>
      </c>
      <c r="O4059" s="164" t="str">
        <f>IF($A4059=0,"",IFERROR(INDEX(BD_Gestão!K:K,MATCH('Banco de Dados'!$B4059,BD_Gestão!$B:$B,0)),"erro"))</f>
        <v/>
      </c>
      <c r="P4059" s="169" t="str">
        <f t="shared" si="254"/>
        <v/>
      </c>
      <c r="Q4059" s="170" t="str">
        <f t="shared" si="255"/>
        <v/>
      </c>
      <c r="R4059" s="163" t="e">
        <f t="shared" si="252"/>
        <v>#VALUE!</v>
      </c>
      <c r="S4059" s="163" t="e">
        <f t="shared" si="253"/>
        <v>#VALUE!</v>
      </c>
      <c r="T4059" s="163" t="e">
        <f>INDEX(Controle!O:O,MATCH('Banco de Dados'!A4059,Controle!M:M,0))*E4059/100</f>
        <v>#N/A</v>
      </c>
    </row>
    <row r="4060" spans="1:20" hidden="1" x14ac:dyDescent="0.2">
      <c r="A4060" s="158">
        <f>BD_TS!A4059</f>
        <v>0</v>
      </c>
      <c r="B4060" s="158" t="str">
        <f>SUBSTITUTE(SUBSTITUTE(BD_TS!D4059," ",""),"-","/")</f>
        <v/>
      </c>
      <c r="C4060" s="158">
        <f>BD_TS!E4059</f>
        <v>0</v>
      </c>
      <c r="D4060" s="159">
        <f>BD_TS!F4059</f>
        <v>0</v>
      </c>
      <c r="E4060" s="160">
        <f>BD_TS!B4059</f>
        <v>0</v>
      </c>
      <c r="F4060" s="161">
        <f>BD_TS!C4059</f>
        <v>0</v>
      </c>
      <c r="G4060" s="187">
        <f>BD_TS!H4059</f>
        <v>0</v>
      </c>
      <c r="H4060" s="158" t="str">
        <f>IF($A4060=0,"",IFERROR(INDEX(BD_Gestão!A:A,MATCH('Banco de Dados'!$B4060,BD_Gestão!$B:$B,0)),"erro"))</f>
        <v/>
      </c>
      <c r="I4060" s="162" t="str">
        <f>IF($A4060=0,"",IFERROR(INDEX(BD_Gestão!E:E,MATCH('Banco de Dados'!$B4060,BD_Gestão!$B:$B,0)),"erro"))</f>
        <v/>
      </c>
      <c r="J4060" s="186" t="str">
        <f>IF($A4060=0,"",IFERROR(INDEX(BD_Gestão!B:B,MATCH('Banco de Dados'!$B4060,BD_Gestão!$B:$B,0)),"erro"))</f>
        <v/>
      </c>
      <c r="K4060" s="158" t="str">
        <f>IF($A4060=0,"",IFERROR(INDEX(BD_Gestão!C:C,MATCH('Banco de Dados'!$B4060,BD_Gestão!$B:$B,0)),"erro"))</f>
        <v/>
      </c>
      <c r="L4060" s="158" t="str">
        <f>IF($A4060=0,"",IFERROR(INDEX(BD_Gestão!H:H,MATCH('Banco de Dados'!$B4060,BD_Gestão!$B:$B,0)),"erro"))</f>
        <v/>
      </c>
      <c r="M4060" s="161" t="str">
        <f>IF($A4060=0,"",IFERROR(INDEX(BD_Gestão!F:F,MATCH('Banco de Dados'!$B4060,BD_Gestão!$B:$B,0)),"erro"))</f>
        <v/>
      </c>
      <c r="N4060" s="161" t="str">
        <f>IF($A4060=0,"",IFERROR(INDEX(BD_Gestão!J:J,MATCH('Banco de Dados'!$B4060,BD_Gestão!$B:$B,0)),"erro"))</f>
        <v/>
      </c>
      <c r="O4060" s="164" t="str">
        <f>IF($A4060=0,"",IFERROR(INDEX(BD_Gestão!K:K,MATCH('Banco de Dados'!$B4060,BD_Gestão!$B:$B,0)),"erro"))</f>
        <v/>
      </c>
      <c r="P4060" s="169" t="str">
        <f t="shared" si="254"/>
        <v/>
      </c>
      <c r="Q4060" s="170" t="str">
        <f t="shared" si="255"/>
        <v/>
      </c>
      <c r="R4060" s="163" t="e">
        <f t="shared" si="252"/>
        <v>#VALUE!</v>
      </c>
      <c r="S4060" s="163" t="e">
        <f t="shared" si="253"/>
        <v>#VALUE!</v>
      </c>
      <c r="T4060" s="163" t="e">
        <f>INDEX(Controle!O:O,MATCH('Banco de Dados'!A4060,Controle!M:M,0))*E4060/100</f>
        <v>#N/A</v>
      </c>
    </row>
    <row r="4061" spans="1:20" hidden="1" x14ac:dyDescent="0.2">
      <c r="A4061" s="158">
        <f>BD_TS!A4060</f>
        <v>0</v>
      </c>
      <c r="B4061" s="158" t="str">
        <f>SUBSTITUTE(SUBSTITUTE(BD_TS!D4060," ",""),"-","/")</f>
        <v/>
      </c>
      <c r="C4061" s="158">
        <f>BD_TS!E4060</f>
        <v>0</v>
      </c>
      <c r="D4061" s="159">
        <f>BD_TS!F4060</f>
        <v>0</v>
      </c>
      <c r="E4061" s="160">
        <f>BD_TS!B4060</f>
        <v>0</v>
      </c>
      <c r="F4061" s="161">
        <f>BD_TS!C4060</f>
        <v>0</v>
      </c>
      <c r="G4061" s="187">
        <f>BD_TS!H4060</f>
        <v>0</v>
      </c>
      <c r="H4061" s="158" t="str">
        <f>IF($A4061=0,"",IFERROR(INDEX(BD_Gestão!A:A,MATCH('Banco de Dados'!$B4061,BD_Gestão!$B:$B,0)),"erro"))</f>
        <v/>
      </c>
      <c r="I4061" s="162" t="str">
        <f>IF($A4061=0,"",IFERROR(INDEX(BD_Gestão!E:E,MATCH('Banco de Dados'!$B4061,BD_Gestão!$B:$B,0)),"erro"))</f>
        <v/>
      </c>
      <c r="J4061" s="186" t="str">
        <f>IF($A4061=0,"",IFERROR(INDEX(BD_Gestão!B:B,MATCH('Banco de Dados'!$B4061,BD_Gestão!$B:$B,0)),"erro"))</f>
        <v/>
      </c>
      <c r="K4061" s="158" t="str">
        <f>IF($A4061=0,"",IFERROR(INDEX(BD_Gestão!C:C,MATCH('Banco de Dados'!$B4061,BD_Gestão!$B:$B,0)),"erro"))</f>
        <v/>
      </c>
      <c r="L4061" s="158" t="str">
        <f>IF($A4061=0,"",IFERROR(INDEX(BD_Gestão!H:H,MATCH('Banco de Dados'!$B4061,BD_Gestão!$B:$B,0)),"erro"))</f>
        <v/>
      </c>
      <c r="M4061" s="161" t="str">
        <f>IF($A4061=0,"",IFERROR(INDEX(BD_Gestão!F:F,MATCH('Banco de Dados'!$B4061,BD_Gestão!$B:$B,0)),"erro"))</f>
        <v/>
      </c>
      <c r="N4061" s="161" t="str">
        <f>IF($A4061=0,"",IFERROR(INDEX(BD_Gestão!J:J,MATCH('Banco de Dados'!$B4061,BD_Gestão!$B:$B,0)),"erro"))</f>
        <v/>
      </c>
      <c r="O4061" s="164" t="str">
        <f>IF($A4061=0,"",IFERROR(INDEX(BD_Gestão!K:K,MATCH('Banco de Dados'!$B4061,BD_Gestão!$B:$B,0)),"erro"))</f>
        <v/>
      </c>
      <c r="P4061" s="169" t="str">
        <f t="shared" si="254"/>
        <v/>
      </c>
      <c r="Q4061" s="170" t="str">
        <f t="shared" si="255"/>
        <v/>
      </c>
      <c r="R4061" s="163" t="e">
        <f t="shared" si="252"/>
        <v>#VALUE!</v>
      </c>
      <c r="S4061" s="163" t="e">
        <f t="shared" si="253"/>
        <v>#VALUE!</v>
      </c>
      <c r="T4061" s="163" t="e">
        <f>INDEX(Controle!O:O,MATCH('Banco de Dados'!A4061,Controle!M:M,0))*E4061/100</f>
        <v>#N/A</v>
      </c>
    </row>
    <row r="4062" spans="1:20" hidden="1" x14ac:dyDescent="0.2">
      <c r="A4062" s="158">
        <f>BD_TS!A4061</f>
        <v>0</v>
      </c>
      <c r="B4062" s="158" t="str">
        <f>SUBSTITUTE(SUBSTITUTE(BD_TS!D4061," ",""),"-","/")</f>
        <v/>
      </c>
      <c r="C4062" s="158">
        <f>BD_TS!E4061</f>
        <v>0</v>
      </c>
      <c r="D4062" s="159">
        <f>BD_TS!F4061</f>
        <v>0</v>
      </c>
      <c r="E4062" s="160">
        <f>BD_TS!B4061</f>
        <v>0</v>
      </c>
      <c r="F4062" s="161">
        <f>BD_TS!C4061</f>
        <v>0</v>
      </c>
      <c r="G4062" s="187">
        <f>BD_TS!H4061</f>
        <v>0</v>
      </c>
      <c r="H4062" s="158" t="str">
        <f>IF($A4062=0,"",IFERROR(INDEX(BD_Gestão!A:A,MATCH('Banco de Dados'!$B4062,BD_Gestão!$B:$B,0)),"erro"))</f>
        <v/>
      </c>
      <c r="I4062" s="162" t="str">
        <f>IF($A4062=0,"",IFERROR(INDEX(BD_Gestão!E:E,MATCH('Banco de Dados'!$B4062,BD_Gestão!$B:$B,0)),"erro"))</f>
        <v/>
      </c>
      <c r="J4062" s="186" t="str">
        <f>IF($A4062=0,"",IFERROR(INDEX(BD_Gestão!B:B,MATCH('Banco de Dados'!$B4062,BD_Gestão!$B:$B,0)),"erro"))</f>
        <v/>
      </c>
      <c r="K4062" s="158" t="str">
        <f>IF($A4062=0,"",IFERROR(INDEX(BD_Gestão!C:C,MATCH('Banco de Dados'!$B4062,BD_Gestão!$B:$B,0)),"erro"))</f>
        <v/>
      </c>
      <c r="L4062" s="158" t="str">
        <f>IF($A4062=0,"",IFERROR(INDEX(BD_Gestão!H:H,MATCH('Banco de Dados'!$B4062,BD_Gestão!$B:$B,0)),"erro"))</f>
        <v/>
      </c>
      <c r="M4062" s="161" t="str">
        <f>IF($A4062=0,"",IFERROR(INDEX(BD_Gestão!F:F,MATCH('Banco de Dados'!$B4062,BD_Gestão!$B:$B,0)),"erro"))</f>
        <v/>
      </c>
      <c r="N4062" s="161" t="str">
        <f>IF($A4062=0,"",IFERROR(INDEX(BD_Gestão!J:J,MATCH('Banco de Dados'!$B4062,BD_Gestão!$B:$B,0)),"erro"))</f>
        <v/>
      </c>
      <c r="O4062" s="164" t="str">
        <f>IF($A4062=0,"",IFERROR(INDEX(BD_Gestão!K:K,MATCH('Banco de Dados'!$B4062,BD_Gestão!$B:$B,0)),"erro"))</f>
        <v/>
      </c>
      <c r="P4062" s="169" t="str">
        <f t="shared" si="254"/>
        <v/>
      </c>
      <c r="Q4062" s="170" t="str">
        <f t="shared" si="255"/>
        <v/>
      </c>
      <c r="R4062" s="163" t="e">
        <f t="shared" si="252"/>
        <v>#VALUE!</v>
      </c>
      <c r="S4062" s="163" t="e">
        <f t="shared" si="253"/>
        <v>#VALUE!</v>
      </c>
      <c r="T4062" s="163" t="e">
        <f>INDEX(Controle!O:O,MATCH('Banco de Dados'!A4062,Controle!M:M,0))*E4062/100</f>
        <v>#N/A</v>
      </c>
    </row>
    <row r="4063" spans="1:20" hidden="1" x14ac:dyDescent="0.2">
      <c r="A4063" s="158">
        <f>BD_TS!A4062</f>
        <v>0</v>
      </c>
      <c r="B4063" s="158" t="str">
        <f>SUBSTITUTE(SUBSTITUTE(BD_TS!D4062," ",""),"-","/")</f>
        <v/>
      </c>
      <c r="C4063" s="158">
        <f>BD_TS!E4062</f>
        <v>0</v>
      </c>
      <c r="D4063" s="159">
        <f>BD_TS!F4062</f>
        <v>0</v>
      </c>
      <c r="E4063" s="160">
        <f>BD_TS!B4062</f>
        <v>0</v>
      </c>
      <c r="F4063" s="161">
        <f>BD_TS!C4062</f>
        <v>0</v>
      </c>
      <c r="G4063" s="187">
        <f>BD_TS!H4062</f>
        <v>0</v>
      </c>
      <c r="H4063" s="158" t="str">
        <f>IF($A4063=0,"",IFERROR(INDEX(BD_Gestão!A:A,MATCH('Banco de Dados'!$B4063,BD_Gestão!$B:$B,0)),"erro"))</f>
        <v/>
      </c>
      <c r="I4063" s="162" t="str">
        <f>IF($A4063=0,"",IFERROR(INDEX(BD_Gestão!E:E,MATCH('Banco de Dados'!$B4063,BD_Gestão!$B:$B,0)),"erro"))</f>
        <v/>
      </c>
      <c r="J4063" s="186" t="str">
        <f>IF($A4063=0,"",IFERROR(INDEX(BD_Gestão!B:B,MATCH('Banco de Dados'!$B4063,BD_Gestão!$B:$B,0)),"erro"))</f>
        <v/>
      </c>
      <c r="K4063" s="158" t="str">
        <f>IF($A4063=0,"",IFERROR(INDEX(BD_Gestão!C:C,MATCH('Banco de Dados'!$B4063,BD_Gestão!$B:$B,0)),"erro"))</f>
        <v/>
      </c>
      <c r="L4063" s="158" t="str">
        <f>IF($A4063=0,"",IFERROR(INDEX(BD_Gestão!H:H,MATCH('Banco de Dados'!$B4063,BD_Gestão!$B:$B,0)),"erro"))</f>
        <v/>
      </c>
      <c r="M4063" s="161" t="str">
        <f>IF($A4063=0,"",IFERROR(INDEX(BD_Gestão!F:F,MATCH('Banco de Dados'!$B4063,BD_Gestão!$B:$B,0)),"erro"))</f>
        <v/>
      </c>
      <c r="N4063" s="161" t="str">
        <f>IF($A4063=0,"",IFERROR(INDEX(BD_Gestão!J:J,MATCH('Banco de Dados'!$B4063,BD_Gestão!$B:$B,0)),"erro"))</f>
        <v/>
      </c>
      <c r="O4063" s="164" t="str">
        <f>IF($A4063=0,"",IFERROR(INDEX(BD_Gestão!K:K,MATCH('Banco de Dados'!$B4063,BD_Gestão!$B:$B,0)),"erro"))</f>
        <v/>
      </c>
      <c r="P4063" s="169" t="str">
        <f t="shared" si="254"/>
        <v/>
      </c>
      <c r="Q4063" s="170" t="str">
        <f t="shared" si="255"/>
        <v/>
      </c>
      <c r="R4063" s="163" t="e">
        <f t="shared" si="252"/>
        <v>#VALUE!</v>
      </c>
      <c r="S4063" s="163" t="e">
        <f t="shared" si="253"/>
        <v>#VALUE!</v>
      </c>
      <c r="T4063" s="163" t="e">
        <f>INDEX(Controle!O:O,MATCH('Banco de Dados'!A4063,Controle!M:M,0))*E4063/100</f>
        <v>#N/A</v>
      </c>
    </row>
    <row r="4064" spans="1:20" hidden="1" x14ac:dyDescent="0.2">
      <c r="A4064" s="158">
        <f>BD_TS!A4063</f>
        <v>0</v>
      </c>
      <c r="B4064" s="158" t="str">
        <f>SUBSTITUTE(SUBSTITUTE(BD_TS!D4063," ",""),"-","/")</f>
        <v/>
      </c>
      <c r="C4064" s="158">
        <f>BD_TS!E4063</f>
        <v>0</v>
      </c>
      <c r="D4064" s="159">
        <f>BD_TS!F4063</f>
        <v>0</v>
      </c>
      <c r="E4064" s="160">
        <f>BD_TS!B4063</f>
        <v>0</v>
      </c>
      <c r="F4064" s="161">
        <f>BD_TS!C4063</f>
        <v>0</v>
      </c>
      <c r="G4064" s="187">
        <f>BD_TS!H4063</f>
        <v>0</v>
      </c>
      <c r="H4064" s="158" t="str">
        <f>IF($A4064=0,"",IFERROR(INDEX(BD_Gestão!A:A,MATCH('Banco de Dados'!$B4064,BD_Gestão!$B:$B,0)),"erro"))</f>
        <v/>
      </c>
      <c r="I4064" s="162" t="str">
        <f>IF($A4064=0,"",IFERROR(INDEX(BD_Gestão!E:E,MATCH('Banco de Dados'!$B4064,BD_Gestão!$B:$B,0)),"erro"))</f>
        <v/>
      </c>
      <c r="J4064" s="186" t="str">
        <f>IF($A4064=0,"",IFERROR(INDEX(BD_Gestão!B:B,MATCH('Banco de Dados'!$B4064,BD_Gestão!$B:$B,0)),"erro"))</f>
        <v/>
      </c>
      <c r="K4064" s="158" t="str">
        <f>IF($A4064=0,"",IFERROR(INDEX(BD_Gestão!C:C,MATCH('Banco de Dados'!$B4064,BD_Gestão!$B:$B,0)),"erro"))</f>
        <v/>
      </c>
      <c r="L4064" s="158" t="str">
        <f>IF($A4064=0,"",IFERROR(INDEX(BD_Gestão!H:H,MATCH('Banco de Dados'!$B4064,BD_Gestão!$B:$B,0)),"erro"))</f>
        <v/>
      </c>
      <c r="M4064" s="161" t="str">
        <f>IF($A4064=0,"",IFERROR(INDEX(BD_Gestão!F:F,MATCH('Banco de Dados'!$B4064,BD_Gestão!$B:$B,0)),"erro"))</f>
        <v/>
      </c>
      <c r="N4064" s="161" t="str">
        <f>IF($A4064=0,"",IFERROR(INDEX(BD_Gestão!J:J,MATCH('Banco de Dados'!$B4064,BD_Gestão!$B:$B,0)),"erro"))</f>
        <v/>
      </c>
      <c r="O4064" s="164" t="str">
        <f>IF($A4064=0,"",IFERROR(INDEX(BD_Gestão!K:K,MATCH('Banco de Dados'!$B4064,BD_Gestão!$B:$B,0)),"erro"))</f>
        <v/>
      </c>
      <c r="P4064" s="169" t="str">
        <f t="shared" si="254"/>
        <v/>
      </c>
      <c r="Q4064" s="170" t="str">
        <f t="shared" si="255"/>
        <v/>
      </c>
      <c r="R4064" s="163" t="e">
        <f t="shared" si="252"/>
        <v>#VALUE!</v>
      </c>
      <c r="S4064" s="163" t="e">
        <f t="shared" si="253"/>
        <v>#VALUE!</v>
      </c>
      <c r="T4064" s="163" t="e">
        <f>INDEX(Controle!O:O,MATCH('Banco de Dados'!A4064,Controle!M:M,0))*E4064/100</f>
        <v>#N/A</v>
      </c>
    </row>
    <row r="4065" spans="1:20" hidden="1" x14ac:dyDescent="0.2">
      <c r="A4065" s="158">
        <f>BD_TS!A4064</f>
        <v>0</v>
      </c>
      <c r="B4065" s="158" t="str">
        <f>SUBSTITUTE(SUBSTITUTE(BD_TS!D4064," ",""),"-","/")</f>
        <v/>
      </c>
      <c r="C4065" s="158">
        <f>BD_TS!E4064</f>
        <v>0</v>
      </c>
      <c r="D4065" s="159">
        <f>BD_TS!F4064</f>
        <v>0</v>
      </c>
      <c r="E4065" s="160">
        <f>BD_TS!B4064</f>
        <v>0</v>
      </c>
      <c r="F4065" s="161">
        <f>BD_TS!C4064</f>
        <v>0</v>
      </c>
      <c r="G4065" s="187">
        <f>BD_TS!H4064</f>
        <v>0</v>
      </c>
      <c r="H4065" s="158" t="str">
        <f>IF($A4065=0,"",IFERROR(INDEX(BD_Gestão!A:A,MATCH('Banco de Dados'!$B4065,BD_Gestão!$B:$B,0)),"erro"))</f>
        <v/>
      </c>
      <c r="I4065" s="162" t="str">
        <f>IF($A4065=0,"",IFERROR(INDEX(BD_Gestão!E:E,MATCH('Banco de Dados'!$B4065,BD_Gestão!$B:$B,0)),"erro"))</f>
        <v/>
      </c>
      <c r="J4065" s="186" t="str">
        <f>IF($A4065=0,"",IFERROR(INDEX(BD_Gestão!B:B,MATCH('Banco de Dados'!$B4065,BD_Gestão!$B:$B,0)),"erro"))</f>
        <v/>
      </c>
      <c r="K4065" s="158" t="str">
        <f>IF($A4065=0,"",IFERROR(INDEX(BD_Gestão!C:C,MATCH('Banco de Dados'!$B4065,BD_Gestão!$B:$B,0)),"erro"))</f>
        <v/>
      </c>
      <c r="L4065" s="158" t="str">
        <f>IF($A4065=0,"",IFERROR(INDEX(BD_Gestão!H:H,MATCH('Banco de Dados'!$B4065,BD_Gestão!$B:$B,0)),"erro"))</f>
        <v/>
      </c>
      <c r="M4065" s="161" t="str">
        <f>IF($A4065=0,"",IFERROR(INDEX(BD_Gestão!F:F,MATCH('Banco de Dados'!$B4065,BD_Gestão!$B:$B,0)),"erro"))</f>
        <v/>
      </c>
      <c r="N4065" s="161" t="str">
        <f>IF($A4065=0,"",IFERROR(INDEX(BD_Gestão!J:J,MATCH('Banco de Dados'!$B4065,BD_Gestão!$B:$B,0)),"erro"))</f>
        <v/>
      </c>
      <c r="O4065" s="164" t="str">
        <f>IF($A4065=0,"",IFERROR(INDEX(BD_Gestão!K:K,MATCH('Banco de Dados'!$B4065,BD_Gestão!$B:$B,0)),"erro"))</f>
        <v/>
      </c>
      <c r="P4065" s="169" t="str">
        <f t="shared" si="254"/>
        <v/>
      </c>
      <c r="Q4065" s="170" t="str">
        <f t="shared" si="255"/>
        <v/>
      </c>
      <c r="R4065" s="163" t="e">
        <f t="shared" si="252"/>
        <v>#VALUE!</v>
      </c>
      <c r="S4065" s="163" t="e">
        <f t="shared" si="253"/>
        <v>#VALUE!</v>
      </c>
      <c r="T4065" s="163" t="e">
        <f>INDEX(Controle!O:O,MATCH('Banco de Dados'!A4065,Controle!M:M,0))*E4065/100</f>
        <v>#N/A</v>
      </c>
    </row>
    <row r="4066" spans="1:20" hidden="1" x14ac:dyDescent="0.2">
      <c r="A4066" s="158">
        <f>BD_TS!A4065</f>
        <v>0</v>
      </c>
      <c r="B4066" s="158" t="str">
        <f>SUBSTITUTE(SUBSTITUTE(BD_TS!D4065," ",""),"-","/")</f>
        <v/>
      </c>
      <c r="C4066" s="158">
        <f>BD_TS!E4065</f>
        <v>0</v>
      </c>
      <c r="D4066" s="159">
        <f>BD_TS!F4065</f>
        <v>0</v>
      </c>
      <c r="E4066" s="160">
        <f>BD_TS!B4065</f>
        <v>0</v>
      </c>
      <c r="F4066" s="161">
        <f>BD_TS!C4065</f>
        <v>0</v>
      </c>
      <c r="G4066" s="187">
        <f>BD_TS!H4065</f>
        <v>0</v>
      </c>
      <c r="H4066" s="158" t="str">
        <f>IF($A4066=0,"",IFERROR(INDEX(BD_Gestão!A:A,MATCH('Banco de Dados'!$B4066,BD_Gestão!$B:$B,0)),"erro"))</f>
        <v/>
      </c>
      <c r="I4066" s="162" t="str">
        <f>IF($A4066=0,"",IFERROR(INDEX(BD_Gestão!E:E,MATCH('Banco de Dados'!$B4066,BD_Gestão!$B:$B,0)),"erro"))</f>
        <v/>
      </c>
      <c r="J4066" s="186" t="str">
        <f>IF($A4066=0,"",IFERROR(INDEX(BD_Gestão!B:B,MATCH('Banco de Dados'!$B4066,BD_Gestão!$B:$B,0)),"erro"))</f>
        <v/>
      </c>
      <c r="K4066" s="158" t="str">
        <f>IF($A4066=0,"",IFERROR(INDEX(BD_Gestão!C:C,MATCH('Banco de Dados'!$B4066,BD_Gestão!$B:$B,0)),"erro"))</f>
        <v/>
      </c>
      <c r="L4066" s="158" t="str">
        <f>IF($A4066=0,"",IFERROR(INDEX(BD_Gestão!H:H,MATCH('Banco de Dados'!$B4066,BD_Gestão!$B:$B,0)),"erro"))</f>
        <v/>
      </c>
      <c r="M4066" s="161" t="str">
        <f>IF($A4066=0,"",IFERROR(INDEX(BD_Gestão!F:F,MATCH('Banco de Dados'!$B4066,BD_Gestão!$B:$B,0)),"erro"))</f>
        <v/>
      </c>
      <c r="N4066" s="161" t="str">
        <f>IF($A4066=0,"",IFERROR(INDEX(BD_Gestão!J:J,MATCH('Banco de Dados'!$B4066,BD_Gestão!$B:$B,0)),"erro"))</f>
        <v/>
      </c>
      <c r="O4066" s="164" t="str">
        <f>IF($A4066=0,"",IFERROR(INDEX(BD_Gestão!K:K,MATCH('Banco de Dados'!$B4066,BD_Gestão!$B:$B,0)),"erro"))</f>
        <v/>
      </c>
      <c r="P4066" s="169" t="str">
        <f t="shared" si="254"/>
        <v/>
      </c>
      <c r="Q4066" s="170" t="str">
        <f t="shared" si="255"/>
        <v/>
      </c>
      <c r="R4066" s="163" t="e">
        <f t="shared" si="252"/>
        <v>#VALUE!</v>
      </c>
      <c r="S4066" s="163" t="e">
        <f t="shared" si="253"/>
        <v>#VALUE!</v>
      </c>
      <c r="T4066" s="163" t="e">
        <f>INDEX(Controle!O:O,MATCH('Banco de Dados'!A4066,Controle!M:M,0))*E4066/100</f>
        <v>#N/A</v>
      </c>
    </row>
    <row r="4067" spans="1:20" hidden="1" x14ac:dyDescent="0.2">
      <c r="A4067" s="158">
        <f>BD_TS!A4066</f>
        <v>0</v>
      </c>
      <c r="B4067" s="158" t="str">
        <f>SUBSTITUTE(SUBSTITUTE(BD_TS!D4066," ",""),"-","/")</f>
        <v/>
      </c>
      <c r="C4067" s="158">
        <f>BD_TS!E4066</f>
        <v>0</v>
      </c>
      <c r="D4067" s="159">
        <f>BD_TS!F4066</f>
        <v>0</v>
      </c>
      <c r="E4067" s="160">
        <f>BD_TS!B4066</f>
        <v>0</v>
      </c>
      <c r="F4067" s="161">
        <f>BD_TS!C4066</f>
        <v>0</v>
      </c>
      <c r="G4067" s="187">
        <f>BD_TS!H4066</f>
        <v>0</v>
      </c>
      <c r="H4067" s="158" t="str">
        <f>IF($A4067=0,"",IFERROR(INDEX(BD_Gestão!A:A,MATCH('Banco de Dados'!$B4067,BD_Gestão!$B:$B,0)),"erro"))</f>
        <v/>
      </c>
      <c r="I4067" s="162" t="str">
        <f>IF($A4067=0,"",IFERROR(INDEX(BD_Gestão!E:E,MATCH('Banco de Dados'!$B4067,BD_Gestão!$B:$B,0)),"erro"))</f>
        <v/>
      </c>
      <c r="J4067" s="186" t="str">
        <f>IF($A4067=0,"",IFERROR(INDEX(BD_Gestão!B:B,MATCH('Banco de Dados'!$B4067,BD_Gestão!$B:$B,0)),"erro"))</f>
        <v/>
      </c>
      <c r="K4067" s="158" t="str">
        <f>IF($A4067=0,"",IFERROR(INDEX(BD_Gestão!C:C,MATCH('Banco de Dados'!$B4067,BD_Gestão!$B:$B,0)),"erro"))</f>
        <v/>
      </c>
      <c r="L4067" s="158" t="str">
        <f>IF($A4067=0,"",IFERROR(INDEX(BD_Gestão!H:H,MATCH('Banco de Dados'!$B4067,BD_Gestão!$B:$B,0)),"erro"))</f>
        <v/>
      </c>
      <c r="M4067" s="161" t="str">
        <f>IF($A4067=0,"",IFERROR(INDEX(BD_Gestão!F:F,MATCH('Banco de Dados'!$B4067,BD_Gestão!$B:$B,0)),"erro"))</f>
        <v/>
      </c>
      <c r="N4067" s="161" t="str">
        <f>IF($A4067=0,"",IFERROR(INDEX(BD_Gestão!J:J,MATCH('Banco de Dados'!$B4067,BD_Gestão!$B:$B,0)),"erro"))</f>
        <v/>
      </c>
      <c r="O4067" s="164" t="str">
        <f>IF($A4067=0,"",IFERROR(INDEX(BD_Gestão!K:K,MATCH('Banco de Dados'!$B4067,BD_Gestão!$B:$B,0)),"erro"))</f>
        <v/>
      </c>
      <c r="P4067" s="169" t="str">
        <f t="shared" si="254"/>
        <v/>
      </c>
      <c r="Q4067" s="170" t="str">
        <f t="shared" si="255"/>
        <v/>
      </c>
      <c r="R4067" s="163" t="e">
        <f t="shared" si="252"/>
        <v>#VALUE!</v>
      </c>
      <c r="S4067" s="163" t="e">
        <f t="shared" si="253"/>
        <v>#VALUE!</v>
      </c>
      <c r="T4067" s="163" t="e">
        <f>INDEX(Controle!O:O,MATCH('Banco de Dados'!A4067,Controle!M:M,0))*E4067/100</f>
        <v>#N/A</v>
      </c>
    </row>
    <row r="4068" spans="1:20" hidden="1" x14ac:dyDescent="0.2">
      <c r="A4068" s="158">
        <f>BD_TS!A4067</f>
        <v>0</v>
      </c>
      <c r="B4068" s="158" t="str">
        <f>SUBSTITUTE(SUBSTITUTE(BD_TS!D4067," ",""),"-","/")</f>
        <v/>
      </c>
      <c r="C4068" s="158">
        <f>BD_TS!E4067</f>
        <v>0</v>
      </c>
      <c r="D4068" s="159">
        <f>BD_TS!F4067</f>
        <v>0</v>
      </c>
      <c r="E4068" s="160">
        <f>BD_TS!B4067</f>
        <v>0</v>
      </c>
      <c r="F4068" s="161">
        <f>BD_TS!C4067</f>
        <v>0</v>
      </c>
      <c r="G4068" s="187">
        <f>BD_TS!H4067</f>
        <v>0</v>
      </c>
      <c r="H4068" s="158" t="str">
        <f>IF($A4068=0,"",IFERROR(INDEX(BD_Gestão!A:A,MATCH('Banco de Dados'!$B4068,BD_Gestão!$B:$B,0)),"erro"))</f>
        <v/>
      </c>
      <c r="I4068" s="162" t="str">
        <f>IF($A4068=0,"",IFERROR(INDEX(BD_Gestão!E:E,MATCH('Banco de Dados'!$B4068,BD_Gestão!$B:$B,0)),"erro"))</f>
        <v/>
      </c>
      <c r="J4068" s="186" t="str">
        <f>IF($A4068=0,"",IFERROR(INDEX(BD_Gestão!B:B,MATCH('Banco de Dados'!$B4068,BD_Gestão!$B:$B,0)),"erro"))</f>
        <v/>
      </c>
      <c r="K4068" s="158" t="str">
        <f>IF($A4068=0,"",IFERROR(INDEX(BD_Gestão!C:C,MATCH('Banco de Dados'!$B4068,BD_Gestão!$B:$B,0)),"erro"))</f>
        <v/>
      </c>
      <c r="L4068" s="158" t="str">
        <f>IF($A4068=0,"",IFERROR(INDEX(BD_Gestão!H:H,MATCH('Banco de Dados'!$B4068,BD_Gestão!$B:$B,0)),"erro"))</f>
        <v/>
      </c>
      <c r="M4068" s="161" t="str">
        <f>IF($A4068=0,"",IFERROR(INDEX(BD_Gestão!F:F,MATCH('Banco de Dados'!$B4068,BD_Gestão!$B:$B,0)),"erro"))</f>
        <v/>
      </c>
      <c r="N4068" s="161" t="str">
        <f>IF($A4068=0,"",IFERROR(INDEX(BD_Gestão!J:J,MATCH('Banco de Dados'!$B4068,BD_Gestão!$B:$B,0)),"erro"))</f>
        <v/>
      </c>
      <c r="O4068" s="164" t="str">
        <f>IF($A4068=0,"",IFERROR(INDEX(BD_Gestão!K:K,MATCH('Banco de Dados'!$B4068,BD_Gestão!$B:$B,0)),"erro"))</f>
        <v/>
      </c>
      <c r="P4068" s="169" t="str">
        <f t="shared" si="254"/>
        <v/>
      </c>
      <c r="Q4068" s="170" t="str">
        <f t="shared" si="255"/>
        <v/>
      </c>
      <c r="R4068" s="163" t="e">
        <f t="shared" si="252"/>
        <v>#VALUE!</v>
      </c>
      <c r="S4068" s="163" t="e">
        <f t="shared" si="253"/>
        <v>#VALUE!</v>
      </c>
      <c r="T4068" s="163" t="e">
        <f>INDEX(Controle!O:O,MATCH('Banco de Dados'!A4068,Controle!M:M,0))*E4068/100</f>
        <v>#N/A</v>
      </c>
    </row>
    <row r="4069" spans="1:20" hidden="1" x14ac:dyDescent="0.2">
      <c r="A4069" s="158">
        <f>BD_TS!A4068</f>
        <v>0</v>
      </c>
      <c r="B4069" s="158" t="str">
        <f>SUBSTITUTE(SUBSTITUTE(BD_TS!D4068," ",""),"-","/")</f>
        <v/>
      </c>
      <c r="C4069" s="158">
        <f>BD_TS!E4068</f>
        <v>0</v>
      </c>
      <c r="D4069" s="159">
        <f>BD_TS!F4068</f>
        <v>0</v>
      </c>
      <c r="E4069" s="160">
        <f>BD_TS!B4068</f>
        <v>0</v>
      </c>
      <c r="F4069" s="161">
        <f>BD_TS!C4068</f>
        <v>0</v>
      </c>
      <c r="G4069" s="187">
        <f>BD_TS!H4068</f>
        <v>0</v>
      </c>
      <c r="H4069" s="158" t="str">
        <f>IF($A4069=0,"",IFERROR(INDEX(BD_Gestão!A:A,MATCH('Banco de Dados'!$B4069,BD_Gestão!$B:$B,0)),"erro"))</f>
        <v/>
      </c>
      <c r="I4069" s="162" t="str">
        <f>IF($A4069=0,"",IFERROR(INDEX(BD_Gestão!E:E,MATCH('Banco de Dados'!$B4069,BD_Gestão!$B:$B,0)),"erro"))</f>
        <v/>
      </c>
      <c r="J4069" s="186" t="str">
        <f>IF($A4069=0,"",IFERROR(INDEX(BD_Gestão!B:B,MATCH('Banco de Dados'!$B4069,BD_Gestão!$B:$B,0)),"erro"))</f>
        <v/>
      </c>
      <c r="K4069" s="158" t="str">
        <f>IF($A4069=0,"",IFERROR(INDEX(BD_Gestão!C:C,MATCH('Banco de Dados'!$B4069,BD_Gestão!$B:$B,0)),"erro"))</f>
        <v/>
      </c>
      <c r="L4069" s="158" t="str">
        <f>IF($A4069=0,"",IFERROR(INDEX(BD_Gestão!H:H,MATCH('Banco de Dados'!$B4069,BD_Gestão!$B:$B,0)),"erro"))</f>
        <v/>
      </c>
      <c r="M4069" s="161" t="str">
        <f>IF($A4069=0,"",IFERROR(INDEX(BD_Gestão!F:F,MATCH('Banco de Dados'!$B4069,BD_Gestão!$B:$B,0)),"erro"))</f>
        <v/>
      </c>
      <c r="N4069" s="161" t="str">
        <f>IF($A4069=0,"",IFERROR(INDEX(BD_Gestão!J:J,MATCH('Banco de Dados'!$B4069,BD_Gestão!$B:$B,0)),"erro"))</f>
        <v/>
      </c>
      <c r="O4069" s="164" t="str">
        <f>IF($A4069=0,"",IFERROR(INDEX(BD_Gestão!K:K,MATCH('Banco de Dados'!$B4069,BD_Gestão!$B:$B,0)),"erro"))</f>
        <v/>
      </c>
      <c r="P4069" s="169" t="str">
        <f t="shared" si="254"/>
        <v/>
      </c>
      <c r="Q4069" s="170" t="str">
        <f t="shared" si="255"/>
        <v/>
      </c>
      <c r="R4069" s="163" t="e">
        <f t="shared" si="252"/>
        <v>#VALUE!</v>
      </c>
      <c r="S4069" s="163" t="e">
        <f t="shared" si="253"/>
        <v>#VALUE!</v>
      </c>
      <c r="T4069" s="163" t="e">
        <f>INDEX(Controle!O:O,MATCH('Banco de Dados'!A4069,Controle!M:M,0))*E4069/100</f>
        <v>#N/A</v>
      </c>
    </row>
    <row r="4070" spans="1:20" hidden="1" x14ac:dyDescent="0.2">
      <c r="A4070" s="158">
        <f>BD_TS!A4069</f>
        <v>0</v>
      </c>
      <c r="B4070" s="158" t="str">
        <f>SUBSTITUTE(SUBSTITUTE(BD_TS!D4069," ",""),"-","/")</f>
        <v/>
      </c>
      <c r="C4070" s="158">
        <f>BD_TS!E4069</f>
        <v>0</v>
      </c>
      <c r="D4070" s="159">
        <f>BD_TS!F4069</f>
        <v>0</v>
      </c>
      <c r="E4070" s="160">
        <f>BD_TS!B4069</f>
        <v>0</v>
      </c>
      <c r="F4070" s="161">
        <f>BD_TS!C4069</f>
        <v>0</v>
      </c>
      <c r="G4070" s="187">
        <f>BD_TS!H4069</f>
        <v>0</v>
      </c>
      <c r="H4070" s="158" t="str">
        <f>IF($A4070=0,"",IFERROR(INDEX(BD_Gestão!A:A,MATCH('Banco de Dados'!$B4070,BD_Gestão!$B:$B,0)),"erro"))</f>
        <v/>
      </c>
      <c r="I4070" s="162" t="str">
        <f>IF($A4070=0,"",IFERROR(INDEX(BD_Gestão!E:E,MATCH('Banco de Dados'!$B4070,BD_Gestão!$B:$B,0)),"erro"))</f>
        <v/>
      </c>
      <c r="J4070" s="186" t="str">
        <f>IF($A4070=0,"",IFERROR(INDEX(BD_Gestão!B:B,MATCH('Banco de Dados'!$B4070,BD_Gestão!$B:$B,0)),"erro"))</f>
        <v/>
      </c>
      <c r="K4070" s="158" t="str">
        <f>IF($A4070=0,"",IFERROR(INDEX(BD_Gestão!C:C,MATCH('Banco de Dados'!$B4070,BD_Gestão!$B:$B,0)),"erro"))</f>
        <v/>
      </c>
      <c r="L4070" s="158" t="str">
        <f>IF($A4070=0,"",IFERROR(INDEX(BD_Gestão!H:H,MATCH('Banco de Dados'!$B4070,BD_Gestão!$B:$B,0)),"erro"))</f>
        <v/>
      </c>
      <c r="M4070" s="161" t="str">
        <f>IF($A4070=0,"",IFERROR(INDEX(BD_Gestão!F:F,MATCH('Banco de Dados'!$B4070,BD_Gestão!$B:$B,0)),"erro"))</f>
        <v/>
      </c>
      <c r="N4070" s="161" t="str">
        <f>IF($A4070=0,"",IFERROR(INDEX(BD_Gestão!J:J,MATCH('Banco de Dados'!$B4070,BD_Gestão!$B:$B,0)),"erro"))</f>
        <v/>
      </c>
      <c r="O4070" s="164" t="str">
        <f>IF($A4070=0,"",IFERROR(INDEX(BD_Gestão!K:K,MATCH('Banco de Dados'!$B4070,BD_Gestão!$B:$B,0)),"erro"))</f>
        <v/>
      </c>
      <c r="P4070" s="169" t="str">
        <f t="shared" si="254"/>
        <v/>
      </c>
      <c r="Q4070" s="170" t="str">
        <f t="shared" si="255"/>
        <v/>
      </c>
      <c r="R4070" s="163" t="e">
        <f t="shared" si="252"/>
        <v>#VALUE!</v>
      </c>
      <c r="S4070" s="163" t="e">
        <f t="shared" si="253"/>
        <v>#VALUE!</v>
      </c>
      <c r="T4070" s="163" t="e">
        <f>INDEX(Controle!O:O,MATCH('Banco de Dados'!A4070,Controle!M:M,0))*E4070/100</f>
        <v>#N/A</v>
      </c>
    </row>
    <row r="4071" spans="1:20" hidden="1" x14ac:dyDescent="0.2">
      <c r="A4071" s="158">
        <f>BD_TS!A4070</f>
        <v>0</v>
      </c>
      <c r="B4071" s="158" t="str">
        <f>SUBSTITUTE(SUBSTITUTE(BD_TS!D4070," ",""),"-","/")</f>
        <v/>
      </c>
      <c r="C4071" s="158">
        <f>BD_TS!E4070</f>
        <v>0</v>
      </c>
      <c r="D4071" s="159">
        <f>BD_TS!F4070</f>
        <v>0</v>
      </c>
      <c r="E4071" s="160">
        <f>BD_TS!B4070</f>
        <v>0</v>
      </c>
      <c r="F4071" s="161">
        <f>BD_TS!C4070</f>
        <v>0</v>
      </c>
      <c r="G4071" s="187">
        <f>BD_TS!H4070</f>
        <v>0</v>
      </c>
      <c r="H4071" s="158" t="str">
        <f>IF($A4071=0,"",IFERROR(INDEX(BD_Gestão!A:A,MATCH('Banco de Dados'!$B4071,BD_Gestão!$B:$B,0)),"erro"))</f>
        <v/>
      </c>
      <c r="I4071" s="162" t="str">
        <f>IF($A4071=0,"",IFERROR(INDEX(BD_Gestão!E:E,MATCH('Banco de Dados'!$B4071,BD_Gestão!$B:$B,0)),"erro"))</f>
        <v/>
      </c>
      <c r="J4071" s="186" t="str">
        <f>IF($A4071=0,"",IFERROR(INDEX(BD_Gestão!B:B,MATCH('Banco de Dados'!$B4071,BD_Gestão!$B:$B,0)),"erro"))</f>
        <v/>
      </c>
      <c r="K4071" s="158" t="str">
        <f>IF($A4071=0,"",IFERROR(INDEX(BD_Gestão!C:C,MATCH('Banco de Dados'!$B4071,BD_Gestão!$B:$B,0)),"erro"))</f>
        <v/>
      </c>
      <c r="L4071" s="158" t="str">
        <f>IF($A4071=0,"",IFERROR(INDEX(BD_Gestão!H:H,MATCH('Banco de Dados'!$B4071,BD_Gestão!$B:$B,0)),"erro"))</f>
        <v/>
      </c>
      <c r="M4071" s="161" t="str">
        <f>IF($A4071=0,"",IFERROR(INDEX(BD_Gestão!F:F,MATCH('Banco de Dados'!$B4071,BD_Gestão!$B:$B,0)),"erro"))</f>
        <v/>
      </c>
      <c r="N4071" s="161" t="str">
        <f>IF($A4071=0,"",IFERROR(INDEX(BD_Gestão!J:J,MATCH('Banco de Dados'!$B4071,BD_Gestão!$B:$B,0)),"erro"))</f>
        <v/>
      </c>
      <c r="O4071" s="164" t="str">
        <f>IF($A4071=0,"",IFERROR(INDEX(BD_Gestão!K:K,MATCH('Banco de Dados'!$B4071,BD_Gestão!$B:$B,0)),"erro"))</f>
        <v/>
      </c>
      <c r="P4071" s="169" t="str">
        <f t="shared" si="254"/>
        <v/>
      </c>
      <c r="Q4071" s="170" t="str">
        <f t="shared" si="255"/>
        <v/>
      </c>
      <c r="R4071" s="163" t="e">
        <f t="shared" si="252"/>
        <v>#VALUE!</v>
      </c>
      <c r="S4071" s="163" t="e">
        <f t="shared" si="253"/>
        <v>#VALUE!</v>
      </c>
      <c r="T4071" s="163" t="e">
        <f>INDEX(Controle!O:O,MATCH('Banco de Dados'!A4071,Controle!M:M,0))*E4071/100</f>
        <v>#N/A</v>
      </c>
    </row>
    <row r="4072" spans="1:20" hidden="1" x14ac:dyDescent="0.2">
      <c r="A4072" s="158">
        <f>BD_TS!A4071</f>
        <v>0</v>
      </c>
      <c r="B4072" s="158" t="str">
        <f>SUBSTITUTE(SUBSTITUTE(BD_TS!D4071," ",""),"-","/")</f>
        <v/>
      </c>
      <c r="C4072" s="158">
        <f>BD_TS!E4071</f>
        <v>0</v>
      </c>
      <c r="D4072" s="159">
        <f>BD_TS!F4071</f>
        <v>0</v>
      </c>
      <c r="E4072" s="160">
        <f>BD_TS!B4071</f>
        <v>0</v>
      </c>
      <c r="F4072" s="161">
        <f>BD_TS!C4071</f>
        <v>0</v>
      </c>
      <c r="G4072" s="187">
        <f>BD_TS!H4071</f>
        <v>0</v>
      </c>
      <c r="H4072" s="158" t="str">
        <f>IF($A4072=0,"",IFERROR(INDEX(BD_Gestão!A:A,MATCH('Banco de Dados'!$B4072,BD_Gestão!$B:$B,0)),"erro"))</f>
        <v/>
      </c>
      <c r="I4072" s="162" t="str">
        <f>IF($A4072=0,"",IFERROR(INDEX(BD_Gestão!E:E,MATCH('Banco de Dados'!$B4072,BD_Gestão!$B:$B,0)),"erro"))</f>
        <v/>
      </c>
      <c r="J4072" s="186" t="str">
        <f>IF($A4072=0,"",IFERROR(INDEX(BD_Gestão!B:B,MATCH('Banco de Dados'!$B4072,BD_Gestão!$B:$B,0)),"erro"))</f>
        <v/>
      </c>
      <c r="K4072" s="158" t="str">
        <f>IF($A4072=0,"",IFERROR(INDEX(BD_Gestão!C:C,MATCH('Banco de Dados'!$B4072,BD_Gestão!$B:$B,0)),"erro"))</f>
        <v/>
      </c>
      <c r="L4072" s="158" t="str">
        <f>IF($A4072=0,"",IFERROR(INDEX(BD_Gestão!H:H,MATCH('Banco de Dados'!$B4072,BD_Gestão!$B:$B,0)),"erro"))</f>
        <v/>
      </c>
      <c r="M4072" s="161" t="str">
        <f>IF($A4072=0,"",IFERROR(INDEX(BD_Gestão!F:F,MATCH('Banco de Dados'!$B4072,BD_Gestão!$B:$B,0)),"erro"))</f>
        <v/>
      </c>
      <c r="N4072" s="161" t="str">
        <f>IF($A4072=0,"",IFERROR(INDEX(BD_Gestão!J:J,MATCH('Banco de Dados'!$B4072,BD_Gestão!$B:$B,0)),"erro"))</f>
        <v/>
      </c>
      <c r="O4072" s="164" t="str">
        <f>IF($A4072=0,"",IFERROR(INDEX(BD_Gestão!K:K,MATCH('Banco de Dados'!$B4072,BD_Gestão!$B:$B,0)),"erro"))</f>
        <v/>
      </c>
      <c r="P4072" s="169" t="str">
        <f t="shared" si="254"/>
        <v/>
      </c>
      <c r="Q4072" s="170" t="str">
        <f t="shared" si="255"/>
        <v/>
      </c>
      <c r="R4072" s="163" t="e">
        <f t="shared" si="252"/>
        <v>#VALUE!</v>
      </c>
      <c r="S4072" s="163" t="e">
        <f t="shared" si="253"/>
        <v>#VALUE!</v>
      </c>
      <c r="T4072" s="163" t="e">
        <f>INDEX(Controle!O:O,MATCH('Banco de Dados'!A4072,Controle!M:M,0))*E4072/100</f>
        <v>#N/A</v>
      </c>
    </row>
    <row r="4073" spans="1:20" hidden="1" x14ac:dyDescent="0.2">
      <c r="A4073" s="158">
        <f>BD_TS!A4072</f>
        <v>0</v>
      </c>
      <c r="B4073" s="158" t="str">
        <f>SUBSTITUTE(SUBSTITUTE(BD_TS!D4072," ",""),"-","/")</f>
        <v/>
      </c>
      <c r="C4073" s="158">
        <f>BD_TS!E4072</f>
        <v>0</v>
      </c>
      <c r="D4073" s="159">
        <f>BD_TS!F4072</f>
        <v>0</v>
      </c>
      <c r="E4073" s="160">
        <f>BD_TS!B4072</f>
        <v>0</v>
      </c>
      <c r="F4073" s="161">
        <f>BD_TS!C4072</f>
        <v>0</v>
      </c>
      <c r="G4073" s="187">
        <f>BD_TS!H4072</f>
        <v>0</v>
      </c>
      <c r="H4073" s="158" t="str">
        <f>IF($A4073=0,"",IFERROR(INDEX(BD_Gestão!A:A,MATCH('Banco de Dados'!$B4073,BD_Gestão!$B:$B,0)),"erro"))</f>
        <v/>
      </c>
      <c r="I4073" s="162" t="str">
        <f>IF($A4073=0,"",IFERROR(INDEX(BD_Gestão!E:E,MATCH('Banco de Dados'!$B4073,BD_Gestão!$B:$B,0)),"erro"))</f>
        <v/>
      </c>
      <c r="J4073" s="186" t="str">
        <f>IF($A4073=0,"",IFERROR(INDEX(BD_Gestão!B:B,MATCH('Banco de Dados'!$B4073,BD_Gestão!$B:$B,0)),"erro"))</f>
        <v/>
      </c>
      <c r="K4073" s="158" t="str">
        <f>IF($A4073=0,"",IFERROR(INDEX(BD_Gestão!C:C,MATCH('Banco de Dados'!$B4073,BD_Gestão!$B:$B,0)),"erro"))</f>
        <v/>
      </c>
      <c r="L4073" s="158" t="str">
        <f>IF($A4073=0,"",IFERROR(INDEX(BD_Gestão!H:H,MATCH('Banco de Dados'!$B4073,BD_Gestão!$B:$B,0)),"erro"))</f>
        <v/>
      </c>
      <c r="M4073" s="161" t="str">
        <f>IF($A4073=0,"",IFERROR(INDEX(BD_Gestão!F:F,MATCH('Banco de Dados'!$B4073,BD_Gestão!$B:$B,0)),"erro"))</f>
        <v/>
      </c>
      <c r="N4073" s="161" t="str">
        <f>IF($A4073=0,"",IFERROR(INDEX(BD_Gestão!J:J,MATCH('Banco de Dados'!$B4073,BD_Gestão!$B:$B,0)),"erro"))</f>
        <v/>
      </c>
      <c r="O4073" s="164" t="str">
        <f>IF($A4073=0,"",IFERROR(INDEX(BD_Gestão!K:K,MATCH('Banco de Dados'!$B4073,BD_Gestão!$B:$B,0)),"erro"))</f>
        <v/>
      </c>
      <c r="P4073" s="169" t="str">
        <f t="shared" si="254"/>
        <v/>
      </c>
      <c r="Q4073" s="170" t="str">
        <f t="shared" si="255"/>
        <v/>
      </c>
      <c r="R4073" s="163" t="e">
        <f t="shared" si="252"/>
        <v>#VALUE!</v>
      </c>
      <c r="S4073" s="163" t="e">
        <f t="shared" si="253"/>
        <v>#VALUE!</v>
      </c>
      <c r="T4073" s="163" t="e">
        <f>INDEX(Controle!O:O,MATCH('Banco de Dados'!A4073,Controle!M:M,0))*E4073/100</f>
        <v>#N/A</v>
      </c>
    </row>
    <row r="4074" spans="1:20" hidden="1" x14ac:dyDescent="0.2">
      <c r="A4074" s="158">
        <f>BD_TS!A4073</f>
        <v>0</v>
      </c>
      <c r="B4074" s="158" t="str">
        <f>SUBSTITUTE(SUBSTITUTE(BD_TS!D4073," ",""),"-","/")</f>
        <v/>
      </c>
      <c r="C4074" s="158">
        <f>BD_TS!E4073</f>
        <v>0</v>
      </c>
      <c r="D4074" s="159">
        <f>BD_TS!F4073</f>
        <v>0</v>
      </c>
      <c r="E4074" s="160">
        <f>BD_TS!B4073</f>
        <v>0</v>
      </c>
      <c r="F4074" s="161">
        <f>BD_TS!C4073</f>
        <v>0</v>
      </c>
      <c r="G4074" s="187">
        <f>BD_TS!H4073</f>
        <v>0</v>
      </c>
      <c r="H4074" s="158" t="str">
        <f>IF($A4074=0,"",IFERROR(INDEX(BD_Gestão!A:A,MATCH('Banco de Dados'!$B4074,BD_Gestão!$B:$B,0)),"erro"))</f>
        <v/>
      </c>
      <c r="I4074" s="162" t="str">
        <f>IF($A4074=0,"",IFERROR(INDEX(BD_Gestão!E:E,MATCH('Banco de Dados'!$B4074,BD_Gestão!$B:$B,0)),"erro"))</f>
        <v/>
      </c>
      <c r="J4074" s="186" t="str">
        <f>IF($A4074=0,"",IFERROR(INDEX(BD_Gestão!B:B,MATCH('Banco de Dados'!$B4074,BD_Gestão!$B:$B,0)),"erro"))</f>
        <v/>
      </c>
      <c r="K4074" s="158" t="str">
        <f>IF($A4074=0,"",IFERROR(INDEX(BD_Gestão!C:C,MATCH('Banco de Dados'!$B4074,BD_Gestão!$B:$B,0)),"erro"))</f>
        <v/>
      </c>
      <c r="L4074" s="158" t="str">
        <f>IF($A4074=0,"",IFERROR(INDEX(BD_Gestão!H:H,MATCH('Banco de Dados'!$B4074,BD_Gestão!$B:$B,0)),"erro"))</f>
        <v/>
      </c>
      <c r="M4074" s="161" t="str">
        <f>IF($A4074=0,"",IFERROR(INDEX(BD_Gestão!F:F,MATCH('Banco de Dados'!$B4074,BD_Gestão!$B:$B,0)),"erro"))</f>
        <v/>
      </c>
      <c r="N4074" s="161" t="str">
        <f>IF($A4074=0,"",IFERROR(INDEX(BD_Gestão!J:J,MATCH('Banco de Dados'!$B4074,BD_Gestão!$B:$B,0)),"erro"))</f>
        <v/>
      </c>
      <c r="O4074" s="164" t="str">
        <f>IF($A4074=0,"",IFERROR(INDEX(BD_Gestão!K:K,MATCH('Banco de Dados'!$B4074,BD_Gestão!$B:$B,0)),"erro"))</f>
        <v/>
      </c>
      <c r="P4074" s="169" t="str">
        <f t="shared" si="254"/>
        <v/>
      </c>
      <c r="Q4074" s="170" t="str">
        <f t="shared" si="255"/>
        <v/>
      </c>
      <c r="R4074" s="163" t="e">
        <f t="shared" si="252"/>
        <v>#VALUE!</v>
      </c>
      <c r="S4074" s="163" t="e">
        <f t="shared" si="253"/>
        <v>#VALUE!</v>
      </c>
      <c r="T4074" s="163" t="e">
        <f>INDEX(Controle!O:O,MATCH('Banco de Dados'!A4074,Controle!M:M,0))*E4074/100</f>
        <v>#N/A</v>
      </c>
    </row>
    <row r="4075" spans="1:20" hidden="1" x14ac:dyDescent="0.2">
      <c r="A4075" s="158">
        <f>BD_TS!A4074</f>
        <v>0</v>
      </c>
      <c r="B4075" s="158" t="str">
        <f>SUBSTITUTE(SUBSTITUTE(BD_TS!D4074," ",""),"-","/")</f>
        <v/>
      </c>
      <c r="C4075" s="158">
        <f>BD_TS!E4074</f>
        <v>0</v>
      </c>
      <c r="D4075" s="159">
        <f>BD_TS!F4074</f>
        <v>0</v>
      </c>
      <c r="E4075" s="160">
        <f>BD_TS!B4074</f>
        <v>0</v>
      </c>
      <c r="F4075" s="161">
        <f>BD_TS!C4074</f>
        <v>0</v>
      </c>
      <c r="G4075" s="187">
        <f>BD_TS!H4074</f>
        <v>0</v>
      </c>
      <c r="H4075" s="158" t="str">
        <f>IF($A4075=0,"",IFERROR(INDEX(BD_Gestão!A:A,MATCH('Banco de Dados'!$B4075,BD_Gestão!$B:$B,0)),"erro"))</f>
        <v/>
      </c>
      <c r="I4075" s="162" t="str">
        <f>IF($A4075=0,"",IFERROR(INDEX(BD_Gestão!E:E,MATCH('Banco de Dados'!$B4075,BD_Gestão!$B:$B,0)),"erro"))</f>
        <v/>
      </c>
      <c r="J4075" s="186" t="str">
        <f>IF($A4075=0,"",IFERROR(INDEX(BD_Gestão!B:B,MATCH('Banco de Dados'!$B4075,BD_Gestão!$B:$B,0)),"erro"))</f>
        <v/>
      </c>
      <c r="K4075" s="158" t="str">
        <f>IF($A4075=0,"",IFERROR(INDEX(BD_Gestão!C:C,MATCH('Banco de Dados'!$B4075,BD_Gestão!$B:$B,0)),"erro"))</f>
        <v/>
      </c>
      <c r="L4075" s="158" t="str">
        <f>IF($A4075=0,"",IFERROR(INDEX(BD_Gestão!H:H,MATCH('Banco de Dados'!$B4075,BD_Gestão!$B:$B,0)),"erro"))</f>
        <v/>
      </c>
      <c r="M4075" s="161" t="str">
        <f>IF($A4075=0,"",IFERROR(INDEX(BD_Gestão!F:F,MATCH('Banco de Dados'!$B4075,BD_Gestão!$B:$B,0)),"erro"))</f>
        <v/>
      </c>
      <c r="N4075" s="161" t="str">
        <f>IF($A4075=0,"",IFERROR(INDEX(BD_Gestão!J:J,MATCH('Banco de Dados'!$B4075,BD_Gestão!$B:$B,0)),"erro"))</f>
        <v/>
      </c>
      <c r="O4075" s="164" t="str">
        <f>IF($A4075=0,"",IFERROR(INDEX(BD_Gestão!K:K,MATCH('Banco de Dados'!$B4075,BD_Gestão!$B:$B,0)),"erro"))</f>
        <v/>
      </c>
      <c r="P4075" s="169" t="str">
        <f t="shared" si="254"/>
        <v/>
      </c>
      <c r="Q4075" s="170" t="str">
        <f t="shared" si="255"/>
        <v/>
      </c>
      <c r="R4075" s="163" t="e">
        <f t="shared" si="252"/>
        <v>#VALUE!</v>
      </c>
      <c r="S4075" s="163" t="e">
        <f t="shared" si="253"/>
        <v>#VALUE!</v>
      </c>
      <c r="T4075" s="163" t="e">
        <f>INDEX(Controle!O:O,MATCH('Banco de Dados'!A4075,Controle!M:M,0))*E4075/100</f>
        <v>#N/A</v>
      </c>
    </row>
    <row r="4076" spans="1:20" hidden="1" x14ac:dyDescent="0.2">
      <c r="A4076" s="158">
        <f>BD_TS!A4075</f>
        <v>0</v>
      </c>
      <c r="B4076" s="158" t="str">
        <f>SUBSTITUTE(SUBSTITUTE(BD_TS!D4075," ",""),"-","/")</f>
        <v/>
      </c>
      <c r="C4076" s="158">
        <f>BD_TS!E4075</f>
        <v>0</v>
      </c>
      <c r="D4076" s="159">
        <f>BD_TS!F4075</f>
        <v>0</v>
      </c>
      <c r="E4076" s="160">
        <f>BD_TS!B4075</f>
        <v>0</v>
      </c>
      <c r="F4076" s="161">
        <f>BD_TS!C4075</f>
        <v>0</v>
      </c>
      <c r="G4076" s="187">
        <f>BD_TS!H4075</f>
        <v>0</v>
      </c>
      <c r="H4076" s="158" t="str">
        <f>IF($A4076=0,"",IFERROR(INDEX(BD_Gestão!A:A,MATCH('Banco de Dados'!$B4076,BD_Gestão!$B:$B,0)),"erro"))</f>
        <v/>
      </c>
      <c r="I4076" s="162" t="str">
        <f>IF($A4076=0,"",IFERROR(INDEX(BD_Gestão!E:E,MATCH('Banco de Dados'!$B4076,BD_Gestão!$B:$B,0)),"erro"))</f>
        <v/>
      </c>
      <c r="J4076" s="186" t="str">
        <f>IF($A4076=0,"",IFERROR(INDEX(BD_Gestão!B:B,MATCH('Banco de Dados'!$B4076,BD_Gestão!$B:$B,0)),"erro"))</f>
        <v/>
      </c>
      <c r="K4076" s="158" t="str">
        <f>IF($A4076=0,"",IFERROR(INDEX(BD_Gestão!C:C,MATCH('Banco de Dados'!$B4076,BD_Gestão!$B:$B,0)),"erro"))</f>
        <v/>
      </c>
      <c r="L4076" s="158" t="str">
        <f>IF($A4076=0,"",IFERROR(INDEX(BD_Gestão!H:H,MATCH('Banco de Dados'!$B4076,BD_Gestão!$B:$B,0)),"erro"))</f>
        <v/>
      </c>
      <c r="M4076" s="161" t="str">
        <f>IF($A4076=0,"",IFERROR(INDEX(BD_Gestão!F:F,MATCH('Banco de Dados'!$B4076,BD_Gestão!$B:$B,0)),"erro"))</f>
        <v/>
      </c>
      <c r="N4076" s="161" t="str">
        <f>IF($A4076=0,"",IFERROR(INDEX(BD_Gestão!J:J,MATCH('Banco de Dados'!$B4076,BD_Gestão!$B:$B,0)),"erro"))</f>
        <v/>
      </c>
      <c r="O4076" s="164" t="str">
        <f>IF($A4076=0,"",IFERROR(INDEX(BD_Gestão!K:K,MATCH('Banco de Dados'!$B4076,BD_Gestão!$B:$B,0)),"erro"))</f>
        <v/>
      </c>
      <c r="P4076" s="169" t="str">
        <f t="shared" si="254"/>
        <v/>
      </c>
      <c r="Q4076" s="170" t="str">
        <f t="shared" si="255"/>
        <v/>
      </c>
      <c r="R4076" s="163" t="e">
        <f t="shared" si="252"/>
        <v>#VALUE!</v>
      </c>
      <c r="S4076" s="163" t="e">
        <f t="shared" si="253"/>
        <v>#VALUE!</v>
      </c>
      <c r="T4076" s="163" t="e">
        <f>INDEX(Controle!O:O,MATCH('Banco de Dados'!A4076,Controle!M:M,0))*E4076/100</f>
        <v>#N/A</v>
      </c>
    </row>
    <row r="4077" spans="1:20" hidden="1" x14ac:dyDescent="0.2">
      <c r="A4077" s="158">
        <f>BD_TS!A4076</f>
        <v>0</v>
      </c>
      <c r="B4077" s="158" t="str">
        <f>SUBSTITUTE(SUBSTITUTE(BD_TS!D4076," ",""),"-","/")</f>
        <v/>
      </c>
      <c r="C4077" s="158">
        <f>BD_TS!E4076</f>
        <v>0</v>
      </c>
      <c r="D4077" s="159">
        <f>BD_TS!F4076</f>
        <v>0</v>
      </c>
      <c r="E4077" s="160">
        <f>BD_TS!B4076</f>
        <v>0</v>
      </c>
      <c r="F4077" s="161">
        <f>BD_TS!C4076</f>
        <v>0</v>
      </c>
      <c r="G4077" s="187">
        <f>BD_TS!H4076</f>
        <v>0</v>
      </c>
      <c r="H4077" s="158" t="str">
        <f>IF($A4077=0,"",IFERROR(INDEX(BD_Gestão!A:A,MATCH('Banco de Dados'!$B4077,BD_Gestão!$B:$B,0)),"erro"))</f>
        <v/>
      </c>
      <c r="I4077" s="162" t="str">
        <f>IF($A4077=0,"",IFERROR(INDEX(BD_Gestão!E:E,MATCH('Banco de Dados'!$B4077,BD_Gestão!$B:$B,0)),"erro"))</f>
        <v/>
      </c>
      <c r="J4077" s="186" t="str">
        <f>IF($A4077=0,"",IFERROR(INDEX(BD_Gestão!B:B,MATCH('Banco de Dados'!$B4077,BD_Gestão!$B:$B,0)),"erro"))</f>
        <v/>
      </c>
      <c r="K4077" s="158" t="str">
        <f>IF($A4077=0,"",IFERROR(INDEX(BD_Gestão!C:C,MATCH('Banco de Dados'!$B4077,BD_Gestão!$B:$B,0)),"erro"))</f>
        <v/>
      </c>
      <c r="L4077" s="158" t="str">
        <f>IF($A4077=0,"",IFERROR(INDEX(BD_Gestão!H:H,MATCH('Banco de Dados'!$B4077,BD_Gestão!$B:$B,0)),"erro"))</f>
        <v/>
      </c>
      <c r="M4077" s="161" t="str">
        <f>IF($A4077=0,"",IFERROR(INDEX(BD_Gestão!F:F,MATCH('Banco de Dados'!$B4077,BD_Gestão!$B:$B,0)),"erro"))</f>
        <v/>
      </c>
      <c r="N4077" s="161" t="str">
        <f>IF($A4077=0,"",IFERROR(INDEX(BD_Gestão!J:J,MATCH('Banco de Dados'!$B4077,BD_Gestão!$B:$B,0)),"erro"))</f>
        <v/>
      </c>
      <c r="O4077" s="164" t="str">
        <f>IF($A4077=0,"",IFERROR(INDEX(BD_Gestão!K:K,MATCH('Banco de Dados'!$B4077,BD_Gestão!$B:$B,0)),"erro"))</f>
        <v/>
      </c>
      <c r="P4077" s="169" t="str">
        <f t="shared" si="254"/>
        <v/>
      </c>
      <c r="Q4077" s="170" t="str">
        <f t="shared" si="255"/>
        <v/>
      </c>
      <c r="R4077" s="163" t="e">
        <f t="shared" si="252"/>
        <v>#VALUE!</v>
      </c>
      <c r="S4077" s="163" t="e">
        <f t="shared" si="253"/>
        <v>#VALUE!</v>
      </c>
      <c r="T4077" s="163" t="e">
        <f>INDEX(Controle!O:O,MATCH('Banco de Dados'!A4077,Controle!M:M,0))*E4077/100</f>
        <v>#N/A</v>
      </c>
    </row>
    <row r="4078" spans="1:20" hidden="1" x14ac:dyDescent="0.2">
      <c r="A4078" s="158">
        <f>BD_TS!A4077</f>
        <v>0</v>
      </c>
      <c r="B4078" s="158" t="str">
        <f>SUBSTITUTE(SUBSTITUTE(BD_TS!D4077," ",""),"-","/")</f>
        <v/>
      </c>
      <c r="C4078" s="158">
        <f>BD_TS!E4077</f>
        <v>0</v>
      </c>
      <c r="D4078" s="159">
        <f>BD_TS!F4077</f>
        <v>0</v>
      </c>
      <c r="E4078" s="160">
        <f>BD_TS!B4077</f>
        <v>0</v>
      </c>
      <c r="F4078" s="161">
        <f>BD_TS!C4077</f>
        <v>0</v>
      </c>
      <c r="G4078" s="187">
        <f>BD_TS!H4077</f>
        <v>0</v>
      </c>
      <c r="H4078" s="158" t="str">
        <f>IF($A4078=0,"",IFERROR(INDEX(BD_Gestão!A:A,MATCH('Banco de Dados'!$B4078,BD_Gestão!$B:$B,0)),"erro"))</f>
        <v/>
      </c>
      <c r="I4078" s="162" t="str">
        <f>IF($A4078=0,"",IFERROR(INDEX(BD_Gestão!E:E,MATCH('Banco de Dados'!$B4078,BD_Gestão!$B:$B,0)),"erro"))</f>
        <v/>
      </c>
      <c r="J4078" s="186" t="str">
        <f>IF($A4078=0,"",IFERROR(INDEX(BD_Gestão!B:B,MATCH('Banco de Dados'!$B4078,BD_Gestão!$B:$B,0)),"erro"))</f>
        <v/>
      </c>
      <c r="K4078" s="158" t="str">
        <f>IF($A4078=0,"",IFERROR(INDEX(BD_Gestão!C:C,MATCH('Banco de Dados'!$B4078,BD_Gestão!$B:$B,0)),"erro"))</f>
        <v/>
      </c>
      <c r="L4078" s="158" t="str">
        <f>IF($A4078=0,"",IFERROR(INDEX(BD_Gestão!H:H,MATCH('Banco de Dados'!$B4078,BD_Gestão!$B:$B,0)),"erro"))</f>
        <v/>
      </c>
      <c r="M4078" s="161" t="str">
        <f>IF($A4078=0,"",IFERROR(INDEX(BD_Gestão!F:F,MATCH('Banco de Dados'!$B4078,BD_Gestão!$B:$B,0)),"erro"))</f>
        <v/>
      </c>
      <c r="N4078" s="161" t="str">
        <f>IF($A4078=0,"",IFERROR(INDEX(BD_Gestão!J:J,MATCH('Banco de Dados'!$B4078,BD_Gestão!$B:$B,0)),"erro"))</f>
        <v/>
      </c>
      <c r="O4078" s="164" t="str">
        <f>IF($A4078=0,"",IFERROR(INDEX(BD_Gestão!K:K,MATCH('Banco de Dados'!$B4078,BD_Gestão!$B:$B,0)),"erro"))</f>
        <v/>
      </c>
      <c r="P4078" s="169" t="str">
        <f t="shared" si="254"/>
        <v/>
      </c>
      <c r="Q4078" s="170" t="str">
        <f t="shared" si="255"/>
        <v/>
      </c>
      <c r="R4078" s="163" t="e">
        <f t="shared" si="252"/>
        <v>#VALUE!</v>
      </c>
      <c r="S4078" s="163" t="e">
        <f t="shared" si="253"/>
        <v>#VALUE!</v>
      </c>
      <c r="T4078" s="163" t="e">
        <f>INDEX(Controle!O:O,MATCH('Banco de Dados'!A4078,Controle!M:M,0))*E4078/100</f>
        <v>#N/A</v>
      </c>
    </row>
    <row r="4079" spans="1:20" hidden="1" x14ac:dyDescent="0.2">
      <c r="A4079" s="158">
        <f>BD_TS!A4078</f>
        <v>0</v>
      </c>
      <c r="B4079" s="158" t="str">
        <f>SUBSTITUTE(SUBSTITUTE(BD_TS!D4078," ",""),"-","/")</f>
        <v/>
      </c>
      <c r="C4079" s="158">
        <f>BD_TS!E4078</f>
        <v>0</v>
      </c>
      <c r="D4079" s="159">
        <f>BD_TS!F4078</f>
        <v>0</v>
      </c>
      <c r="E4079" s="160">
        <f>BD_TS!B4078</f>
        <v>0</v>
      </c>
      <c r="F4079" s="161">
        <f>BD_TS!C4078</f>
        <v>0</v>
      </c>
      <c r="G4079" s="187">
        <f>BD_TS!H4078</f>
        <v>0</v>
      </c>
      <c r="H4079" s="158" t="str">
        <f>IF($A4079=0,"",IFERROR(INDEX(BD_Gestão!A:A,MATCH('Banco de Dados'!$B4079,BD_Gestão!$B:$B,0)),"erro"))</f>
        <v/>
      </c>
      <c r="I4079" s="162" t="str">
        <f>IF($A4079=0,"",IFERROR(INDEX(BD_Gestão!E:E,MATCH('Banco de Dados'!$B4079,BD_Gestão!$B:$B,0)),"erro"))</f>
        <v/>
      </c>
      <c r="J4079" s="186" t="str">
        <f>IF($A4079=0,"",IFERROR(INDEX(BD_Gestão!B:B,MATCH('Banco de Dados'!$B4079,BD_Gestão!$B:$B,0)),"erro"))</f>
        <v/>
      </c>
      <c r="K4079" s="158" t="str">
        <f>IF($A4079=0,"",IFERROR(INDEX(BD_Gestão!C:C,MATCH('Banco de Dados'!$B4079,BD_Gestão!$B:$B,0)),"erro"))</f>
        <v/>
      </c>
      <c r="L4079" s="158" t="str">
        <f>IF($A4079=0,"",IFERROR(INDEX(BD_Gestão!H:H,MATCH('Banco de Dados'!$B4079,BD_Gestão!$B:$B,0)),"erro"))</f>
        <v/>
      </c>
      <c r="M4079" s="161" t="str">
        <f>IF($A4079=0,"",IFERROR(INDEX(BD_Gestão!F:F,MATCH('Banco de Dados'!$B4079,BD_Gestão!$B:$B,0)),"erro"))</f>
        <v/>
      </c>
      <c r="N4079" s="161" t="str">
        <f>IF($A4079=0,"",IFERROR(INDEX(BD_Gestão!J:J,MATCH('Banco de Dados'!$B4079,BD_Gestão!$B:$B,0)),"erro"))</f>
        <v/>
      </c>
      <c r="O4079" s="164" t="str">
        <f>IF($A4079=0,"",IFERROR(INDEX(BD_Gestão!K:K,MATCH('Banco de Dados'!$B4079,BD_Gestão!$B:$B,0)),"erro"))</f>
        <v/>
      </c>
      <c r="P4079" s="169" t="str">
        <f t="shared" si="254"/>
        <v/>
      </c>
      <c r="Q4079" s="170" t="str">
        <f t="shared" si="255"/>
        <v/>
      </c>
      <c r="R4079" s="163" t="e">
        <f t="shared" si="252"/>
        <v>#VALUE!</v>
      </c>
      <c r="S4079" s="163" t="e">
        <f t="shared" si="253"/>
        <v>#VALUE!</v>
      </c>
      <c r="T4079" s="163" t="e">
        <f>INDEX(Controle!O:O,MATCH('Banco de Dados'!A4079,Controle!M:M,0))*E4079/100</f>
        <v>#N/A</v>
      </c>
    </row>
    <row r="4080" spans="1:20" hidden="1" x14ac:dyDescent="0.2">
      <c r="A4080" s="158">
        <f>BD_TS!A4079</f>
        <v>0</v>
      </c>
      <c r="B4080" s="158" t="str">
        <f>SUBSTITUTE(SUBSTITUTE(BD_TS!D4079," ",""),"-","/")</f>
        <v/>
      </c>
      <c r="C4080" s="158">
        <f>BD_TS!E4079</f>
        <v>0</v>
      </c>
      <c r="D4080" s="159">
        <f>BD_TS!F4079</f>
        <v>0</v>
      </c>
      <c r="E4080" s="160">
        <f>BD_TS!B4079</f>
        <v>0</v>
      </c>
      <c r="F4080" s="161">
        <f>BD_TS!C4079</f>
        <v>0</v>
      </c>
      <c r="G4080" s="187">
        <f>BD_TS!H4079</f>
        <v>0</v>
      </c>
      <c r="H4080" s="158" t="str">
        <f>IF($A4080=0,"",IFERROR(INDEX(BD_Gestão!A:A,MATCH('Banco de Dados'!$B4080,BD_Gestão!$B:$B,0)),"erro"))</f>
        <v/>
      </c>
      <c r="I4080" s="162" t="str">
        <f>IF($A4080=0,"",IFERROR(INDEX(BD_Gestão!E:E,MATCH('Banco de Dados'!$B4080,BD_Gestão!$B:$B,0)),"erro"))</f>
        <v/>
      </c>
      <c r="J4080" s="186" t="str">
        <f>IF($A4080=0,"",IFERROR(INDEX(BD_Gestão!B:B,MATCH('Banco de Dados'!$B4080,BD_Gestão!$B:$B,0)),"erro"))</f>
        <v/>
      </c>
      <c r="K4080" s="158" t="str">
        <f>IF($A4080=0,"",IFERROR(INDEX(BD_Gestão!C:C,MATCH('Banco de Dados'!$B4080,BD_Gestão!$B:$B,0)),"erro"))</f>
        <v/>
      </c>
      <c r="L4080" s="158" t="str">
        <f>IF($A4080=0,"",IFERROR(INDEX(BD_Gestão!H:H,MATCH('Banco de Dados'!$B4080,BD_Gestão!$B:$B,0)),"erro"))</f>
        <v/>
      </c>
      <c r="M4080" s="161" t="str">
        <f>IF($A4080=0,"",IFERROR(INDEX(BD_Gestão!F:F,MATCH('Banco de Dados'!$B4080,BD_Gestão!$B:$B,0)),"erro"))</f>
        <v/>
      </c>
      <c r="N4080" s="161" t="str">
        <f>IF($A4080=0,"",IFERROR(INDEX(BD_Gestão!J:J,MATCH('Banco de Dados'!$B4080,BD_Gestão!$B:$B,0)),"erro"))</f>
        <v/>
      </c>
      <c r="O4080" s="164" t="str">
        <f>IF($A4080=0,"",IFERROR(INDEX(BD_Gestão!K:K,MATCH('Banco de Dados'!$B4080,BD_Gestão!$B:$B,0)),"erro"))</f>
        <v/>
      </c>
      <c r="P4080" s="169" t="str">
        <f t="shared" si="254"/>
        <v/>
      </c>
      <c r="Q4080" s="170" t="str">
        <f t="shared" si="255"/>
        <v/>
      </c>
      <c r="R4080" s="163" t="e">
        <f t="shared" si="252"/>
        <v>#VALUE!</v>
      </c>
      <c r="S4080" s="163" t="e">
        <f t="shared" si="253"/>
        <v>#VALUE!</v>
      </c>
      <c r="T4080" s="163" t="e">
        <f>INDEX(Controle!O:O,MATCH('Banco de Dados'!A4080,Controle!M:M,0))*E4080/100</f>
        <v>#N/A</v>
      </c>
    </row>
    <row r="4081" spans="1:20" hidden="1" x14ac:dyDescent="0.2">
      <c r="A4081" s="158">
        <f>BD_TS!A4080</f>
        <v>0</v>
      </c>
      <c r="B4081" s="158" t="str">
        <f>SUBSTITUTE(SUBSTITUTE(BD_TS!D4080," ",""),"-","/")</f>
        <v/>
      </c>
      <c r="C4081" s="158">
        <f>BD_TS!E4080</f>
        <v>0</v>
      </c>
      <c r="D4081" s="159">
        <f>BD_TS!F4080</f>
        <v>0</v>
      </c>
      <c r="E4081" s="160">
        <f>BD_TS!B4080</f>
        <v>0</v>
      </c>
      <c r="F4081" s="161">
        <f>BD_TS!C4080</f>
        <v>0</v>
      </c>
      <c r="G4081" s="187">
        <f>BD_TS!H4080</f>
        <v>0</v>
      </c>
      <c r="H4081" s="158" t="str">
        <f>IF($A4081=0,"",IFERROR(INDEX(BD_Gestão!A:A,MATCH('Banco de Dados'!$B4081,BD_Gestão!$B:$B,0)),"erro"))</f>
        <v/>
      </c>
      <c r="I4081" s="162" t="str">
        <f>IF($A4081=0,"",IFERROR(INDEX(BD_Gestão!E:E,MATCH('Banco de Dados'!$B4081,BD_Gestão!$B:$B,0)),"erro"))</f>
        <v/>
      </c>
      <c r="J4081" s="186" t="str">
        <f>IF($A4081=0,"",IFERROR(INDEX(BD_Gestão!B:B,MATCH('Banco de Dados'!$B4081,BD_Gestão!$B:$B,0)),"erro"))</f>
        <v/>
      </c>
      <c r="K4081" s="158" t="str">
        <f>IF($A4081=0,"",IFERROR(INDEX(BD_Gestão!C:C,MATCH('Banco de Dados'!$B4081,BD_Gestão!$B:$B,0)),"erro"))</f>
        <v/>
      </c>
      <c r="L4081" s="158" t="str">
        <f>IF($A4081=0,"",IFERROR(INDEX(BD_Gestão!H:H,MATCH('Banco de Dados'!$B4081,BD_Gestão!$B:$B,0)),"erro"))</f>
        <v/>
      </c>
      <c r="M4081" s="161" t="str">
        <f>IF($A4081=0,"",IFERROR(INDEX(BD_Gestão!F:F,MATCH('Banco de Dados'!$B4081,BD_Gestão!$B:$B,0)),"erro"))</f>
        <v/>
      </c>
      <c r="N4081" s="161" t="str">
        <f>IF($A4081=0,"",IFERROR(INDEX(BD_Gestão!J:J,MATCH('Banco de Dados'!$B4081,BD_Gestão!$B:$B,0)),"erro"))</f>
        <v/>
      </c>
      <c r="O4081" s="164" t="str">
        <f>IF($A4081=0,"",IFERROR(INDEX(BD_Gestão!K:K,MATCH('Banco de Dados'!$B4081,BD_Gestão!$B:$B,0)),"erro"))</f>
        <v/>
      </c>
      <c r="P4081" s="169" t="str">
        <f t="shared" si="254"/>
        <v/>
      </c>
      <c r="Q4081" s="170" t="str">
        <f t="shared" si="255"/>
        <v/>
      </c>
      <c r="R4081" s="163" t="e">
        <f t="shared" si="252"/>
        <v>#VALUE!</v>
      </c>
      <c r="S4081" s="163" t="e">
        <f t="shared" si="253"/>
        <v>#VALUE!</v>
      </c>
      <c r="T4081" s="163" t="e">
        <f>INDEX(Controle!O:O,MATCH('Banco de Dados'!A4081,Controle!M:M,0))*E4081/100</f>
        <v>#N/A</v>
      </c>
    </row>
    <row r="4082" spans="1:20" hidden="1" x14ac:dyDescent="0.2">
      <c r="A4082" s="158">
        <f>BD_TS!A4081</f>
        <v>0</v>
      </c>
      <c r="B4082" s="158" t="str">
        <f>SUBSTITUTE(SUBSTITUTE(BD_TS!D4081," ",""),"-","/")</f>
        <v/>
      </c>
      <c r="C4082" s="158">
        <f>BD_TS!E4081</f>
        <v>0</v>
      </c>
      <c r="D4082" s="159">
        <f>BD_TS!F4081</f>
        <v>0</v>
      </c>
      <c r="E4082" s="160">
        <f>BD_TS!B4081</f>
        <v>0</v>
      </c>
      <c r="F4082" s="161">
        <f>BD_TS!C4081</f>
        <v>0</v>
      </c>
      <c r="G4082" s="187">
        <f>BD_TS!H4081</f>
        <v>0</v>
      </c>
      <c r="H4082" s="158" t="str">
        <f>IF($A4082=0,"",IFERROR(INDEX(BD_Gestão!A:A,MATCH('Banco de Dados'!$B4082,BD_Gestão!$B:$B,0)),"erro"))</f>
        <v/>
      </c>
      <c r="I4082" s="162" t="str">
        <f>IF($A4082=0,"",IFERROR(INDEX(BD_Gestão!E:E,MATCH('Banco de Dados'!$B4082,BD_Gestão!$B:$B,0)),"erro"))</f>
        <v/>
      </c>
      <c r="J4082" s="186" t="str">
        <f>IF($A4082=0,"",IFERROR(INDEX(BD_Gestão!B:B,MATCH('Banco de Dados'!$B4082,BD_Gestão!$B:$B,0)),"erro"))</f>
        <v/>
      </c>
      <c r="K4082" s="158" t="str">
        <f>IF($A4082=0,"",IFERROR(INDEX(BD_Gestão!C:C,MATCH('Banco de Dados'!$B4082,BD_Gestão!$B:$B,0)),"erro"))</f>
        <v/>
      </c>
      <c r="L4082" s="158" t="str">
        <f>IF($A4082=0,"",IFERROR(INDEX(BD_Gestão!H:H,MATCH('Banco de Dados'!$B4082,BD_Gestão!$B:$B,0)),"erro"))</f>
        <v/>
      </c>
      <c r="M4082" s="161" t="str">
        <f>IF($A4082=0,"",IFERROR(INDEX(BD_Gestão!F:F,MATCH('Banco de Dados'!$B4082,BD_Gestão!$B:$B,0)),"erro"))</f>
        <v/>
      </c>
      <c r="N4082" s="161" t="str">
        <f>IF($A4082=0,"",IFERROR(INDEX(BD_Gestão!J:J,MATCH('Banco de Dados'!$B4082,BD_Gestão!$B:$B,0)),"erro"))</f>
        <v/>
      </c>
      <c r="O4082" s="164" t="str">
        <f>IF($A4082=0,"",IFERROR(INDEX(BD_Gestão!K:K,MATCH('Banco de Dados'!$B4082,BD_Gestão!$B:$B,0)),"erro"))</f>
        <v/>
      </c>
      <c r="P4082" s="169" t="str">
        <f t="shared" si="254"/>
        <v/>
      </c>
      <c r="Q4082" s="170" t="str">
        <f t="shared" si="255"/>
        <v/>
      </c>
      <c r="R4082" s="163" t="e">
        <f t="shared" si="252"/>
        <v>#VALUE!</v>
      </c>
      <c r="S4082" s="163" t="e">
        <f t="shared" si="253"/>
        <v>#VALUE!</v>
      </c>
      <c r="T4082" s="163" t="e">
        <f>INDEX(Controle!O:O,MATCH('Banco de Dados'!A4082,Controle!M:M,0))*E4082/100</f>
        <v>#N/A</v>
      </c>
    </row>
    <row r="4083" spans="1:20" hidden="1" x14ac:dyDescent="0.2">
      <c r="A4083" s="158">
        <f>BD_TS!A4082</f>
        <v>0</v>
      </c>
      <c r="B4083" s="158" t="str">
        <f>SUBSTITUTE(SUBSTITUTE(BD_TS!D4082," ",""),"-","/")</f>
        <v/>
      </c>
      <c r="C4083" s="158">
        <f>BD_TS!E4082</f>
        <v>0</v>
      </c>
      <c r="D4083" s="159">
        <f>BD_TS!F4082</f>
        <v>0</v>
      </c>
      <c r="E4083" s="160">
        <f>BD_TS!B4082</f>
        <v>0</v>
      </c>
      <c r="F4083" s="161">
        <f>BD_TS!C4082</f>
        <v>0</v>
      </c>
      <c r="G4083" s="187">
        <f>BD_TS!H4082</f>
        <v>0</v>
      </c>
      <c r="H4083" s="158" t="str">
        <f>IF($A4083=0,"",IFERROR(INDEX(BD_Gestão!A:A,MATCH('Banco de Dados'!$B4083,BD_Gestão!$B:$B,0)),"erro"))</f>
        <v/>
      </c>
      <c r="I4083" s="162" t="str">
        <f>IF($A4083=0,"",IFERROR(INDEX(BD_Gestão!E:E,MATCH('Banco de Dados'!$B4083,BD_Gestão!$B:$B,0)),"erro"))</f>
        <v/>
      </c>
      <c r="J4083" s="186" t="str">
        <f>IF($A4083=0,"",IFERROR(INDEX(BD_Gestão!B:B,MATCH('Banco de Dados'!$B4083,BD_Gestão!$B:$B,0)),"erro"))</f>
        <v/>
      </c>
      <c r="K4083" s="158" t="str">
        <f>IF($A4083=0,"",IFERROR(INDEX(BD_Gestão!C:C,MATCH('Banco de Dados'!$B4083,BD_Gestão!$B:$B,0)),"erro"))</f>
        <v/>
      </c>
      <c r="L4083" s="158" t="str">
        <f>IF($A4083=0,"",IFERROR(INDEX(BD_Gestão!H:H,MATCH('Banco de Dados'!$B4083,BD_Gestão!$B:$B,0)),"erro"))</f>
        <v/>
      </c>
      <c r="M4083" s="161" t="str">
        <f>IF($A4083=0,"",IFERROR(INDEX(BD_Gestão!F:F,MATCH('Banco de Dados'!$B4083,BD_Gestão!$B:$B,0)),"erro"))</f>
        <v/>
      </c>
      <c r="N4083" s="161" t="str">
        <f>IF($A4083=0,"",IFERROR(INDEX(BD_Gestão!J:J,MATCH('Banco de Dados'!$B4083,BD_Gestão!$B:$B,0)),"erro"))</f>
        <v/>
      </c>
      <c r="O4083" s="164" t="str">
        <f>IF($A4083=0,"",IFERROR(INDEX(BD_Gestão!K:K,MATCH('Banco de Dados'!$B4083,BD_Gestão!$B:$B,0)),"erro"))</f>
        <v/>
      </c>
      <c r="P4083" s="169" t="str">
        <f t="shared" si="254"/>
        <v/>
      </c>
      <c r="Q4083" s="170" t="str">
        <f t="shared" si="255"/>
        <v/>
      </c>
      <c r="R4083" s="163" t="e">
        <f t="shared" si="252"/>
        <v>#VALUE!</v>
      </c>
      <c r="S4083" s="163" t="e">
        <f t="shared" si="253"/>
        <v>#VALUE!</v>
      </c>
      <c r="T4083" s="163" t="e">
        <f>INDEX(Controle!O:O,MATCH('Banco de Dados'!A4083,Controle!M:M,0))*E4083/100</f>
        <v>#N/A</v>
      </c>
    </row>
    <row r="4084" spans="1:20" hidden="1" x14ac:dyDescent="0.2">
      <c r="A4084" s="158">
        <f>BD_TS!A4083</f>
        <v>0</v>
      </c>
      <c r="B4084" s="158" t="str">
        <f>SUBSTITUTE(SUBSTITUTE(BD_TS!D4083," ",""),"-","/")</f>
        <v/>
      </c>
      <c r="C4084" s="158">
        <f>BD_TS!E4083</f>
        <v>0</v>
      </c>
      <c r="D4084" s="159">
        <f>BD_TS!F4083</f>
        <v>0</v>
      </c>
      <c r="E4084" s="160">
        <f>BD_TS!B4083</f>
        <v>0</v>
      </c>
      <c r="F4084" s="161">
        <f>BD_TS!C4083</f>
        <v>0</v>
      </c>
      <c r="G4084" s="187">
        <f>BD_TS!H4083</f>
        <v>0</v>
      </c>
      <c r="H4084" s="158" t="str">
        <f>IF($A4084=0,"",IFERROR(INDEX(BD_Gestão!A:A,MATCH('Banco de Dados'!$B4084,BD_Gestão!$B:$B,0)),"erro"))</f>
        <v/>
      </c>
      <c r="I4084" s="162" t="str">
        <f>IF($A4084=0,"",IFERROR(INDEX(BD_Gestão!E:E,MATCH('Banco de Dados'!$B4084,BD_Gestão!$B:$B,0)),"erro"))</f>
        <v/>
      </c>
      <c r="J4084" s="186" t="str">
        <f>IF($A4084=0,"",IFERROR(INDEX(BD_Gestão!B:B,MATCH('Banco de Dados'!$B4084,BD_Gestão!$B:$B,0)),"erro"))</f>
        <v/>
      </c>
      <c r="K4084" s="158" t="str">
        <f>IF($A4084=0,"",IFERROR(INDEX(BD_Gestão!C:C,MATCH('Banco de Dados'!$B4084,BD_Gestão!$B:$B,0)),"erro"))</f>
        <v/>
      </c>
      <c r="L4084" s="158" t="str">
        <f>IF($A4084=0,"",IFERROR(INDEX(BD_Gestão!H:H,MATCH('Banco de Dados'!$B4084,BD_Gestão!$B:$B,0)),"erro"))</f>
        <v/>
      </c>
      <c r="M4084" s="161" t="str">
        <f>IF($A4084=0,"",IFERROR(INDEX(BD_Gestão!F:F,MATCH('Banco de Dados'!$B4084,BD_Gestão!$B:$B,0)),"erro"))</f>
        <v/>
      </c>
      <c r="N4084" s="161" t="str">
        <f>IF($A4084=0,"",IFERROR(INDEX(BD_Gestão!J:J,MATCH('Banco de Dados'!$B4084,BD_Gestão!$B:$B,0)),"erro"))</f>
        <v/>
      </c>
      <c r="O4084" s="164" t="str">
        <f>IF($A4084=0,"",IFERROR(INDEX(BD_Gestão!K:K,MATCH('Banco de Dados'!$B4084,BD_Gestão!$B:$B,0)),"erro"))</f>
        <v/>
      </c>
      <c r="P4084" s="169" t="str">
        <f t="shared" si="254"/>
        <v/>
      </c>
      <c r="Q4084" s="170" t="str">
        <f t="shared" si="255"/>
        <v/>
      </c>
      <c r="R4084" s="163" t="e">
        <f t="shared" si="252"/>
        <v>#VALUE!</v>
      </c>
      <c r="S4084" s="163" t="e">
        <f t="shared" si="253"/>
        <v>#VALUE!</v>
      </c>
      <c r="T4084" s="163" t="e">
        <f>INDEX(Controle!O:O,MATCH('Banco de Dados'!A4084,Controle!M:M,0))*E4084/100</f>
        <v>#N/A</v>
      </c>
    </row>
    <row r="4085" spans="1:20" hidden="1" x14ac:dyDescent="0.2">
      <c r="A4085" s="158">
        <f>BD_TS!A4084</f>
        <v>0</v>
      </c>
      <c r="B4085" s="158" t="str">
        <f>SUBSTITUTE(SUBSTITUTE(BD_TS!D4084," ",""),"-","/")</f>
        <v/>
      </c>
      <c r="C4085" s="158">
        <f>BD_TS!E4084</f>
        <v>0</v>
      </c>
      <c r="D4085" s="159">
        <f>BD_TS!F4084</f>
        <v>0</v>
      </c>
      <c r="E4085" s="160">
        <f>BD_TS!B4084</f>
        <v>0</v>
      </c>
      <c r="F4085" s="161">
        <f>BD_TS!C4084</f>
        <v>0</v>
      </c>
      <c r="G4085" s="187">
        <f>BD_TS!H4084</f>
        <v>0</v>
      </c>
      <c r="H4085" s="158" t="str">
        <f>IF($A4085=0,"",IFERROR(INDEX(BD_Gestão!A:A,MATCH('Banco de Dados'!$B4085,BD_Gestão!$B:$B,0)),"erro"))</f>
        <v/>
      </c>
      <c r="I4085" s="162" t="str">
        <f>IF($A4085=0,"",IFERROR(INDEX(BD_Gestão!E:E,MATCH('Banco de Dados'!$B4085,BD_Gestão!$B:$B,0)),"erro"))</f>
        <v/>
      </c>
      <c r="J4085" s="186" t="str">
        <f>IF($A4085=0,"",IFERROR(INDEX(BD_Gestão!B:B,MATCH('Banco de Dados'!$B4085,BD_Gestão!$B:$B,0)),"erro"))</f>
        <v/>
      </c>
      <c r="K4085" s="158" t="str">
        <f>IF($A4085=0,"",IFERROR(INDEX(BD_Gestão!C:C,MATCH('Banco de Dados'!$B4085,BD_Gestão!$B:$B,0)),"erro"))</f>
        <v/>
      </c>
      <c r="L4085" s="158" t="str">
        <f>IF($A4085=0,"",IFERROR(INDEX(BD_Gestão!H:H,MATCH('Banco de Dados'!$B4085,BD_Gestão!$B:$B,0)),"erro"))</f>
        <v/>
      </c>
      <c r="M4085" s="161" t="str">
        <f>IF($A4085=0,"",IFERROR(INDEX(BD_Gestão!F:F,MATCH('Banco de Dados'!$B4085,BD_Gestão!$B:$B,0)),"erro"))</f>
        <v/>
      </c>
      <c r="N4085" s="161" t="str">
        <f>IF($A4085=0,"",IFERROR(INDEX(BD_Gestão!J:J,MATCH('Banco de Dados'!$B4085,BD_Gestão!$B:$B,0)),"erro"))</f>
        <v/>
      </c>
      <c r="O4085" s="164" t="str">
        <f>IF($A4085=0,"",IFERROR(INDEX(BD_Gestão!K:K,MATCH('Banco de Dados'!$B4085,BD_Gestão!$B:$B,0)),"erro"))</f>
        <v/>
      </c>
      <c r="P4085" s="169" t="str">
        <f t="shared" si="254"/>
        <v/>
      </c>
      <c r="Q4085" s="170" t="str">
        <f t="shared" si="255"/>
        <v/>
      </c>
      <c r="R4085" s="163" t="e">
        <f t="shared" si="252"/>
        <v>#VALUE!</v>
      </c>
      <c r="S4085" s="163" t="e">
        <f t="shared" si="253"/>
        <v>#VALUE!</v>
      </c>
      <c r="T4085" s="163" t="e">
        <f>INDEX(Controle!O:O,MATCH('Banco de Dados'!A4085,Controle!M:M,0))*E4085/100</f>
        <v>#N/A</v>
      </c>
    </row>
    <row r="4086" spans="1:20" hidden="1" x14ac:dyDescent="0.2">
      <c r="A4086" s="158">
        <f>BD_TS!A4085</f>
        <v>0</v>
      </c>
      <c r="B4086" s="158" t="str">
        <f>SUBSTITUTE(SUBSTITUTE(BD_TS!D4085," ",""),"-","/")</f>
        <v/>
      </c>
      <c r="C4086" s="158">
        <f>BD_TS!E4085</f>
        <v>0</v>
      </c>
      <c r="D4086" s="159">
        <f>BD_TS!F4085</f>
        <v>0</v>
      </c>
      <c r="E4086" s="160">
        <f>BD_TS!B4085</f>
        <v>0</v>
      </c>
      <c r="F4086" s="161">
        <f>BD_TS!C4085</f>
        <v>0</v>
      </c>
      <c r="G4086" s="187">
        <f>BD_TS!H4085</f>
        <v>0</v>
      </c>
      <c r="H4086" s="158" t="str">
        <f>IF($A4086=0,"",IFERROR(INDEX(BD_Gestão!A:A,MATCH('Banco de Dados'!$B4086,BD_Gestão!$B:$B,0)),"erro"))</f>
        <v/>
      </c>
      <c r="I4086" s="162" t="str">
        <f>IF($A4086=0,"",IFERROR(INDEX(BD_Gestão!E:E,MATCH('Banco de Dados'!$B4086,BD_Gestão!$B:$B,0)),"erro"))</f>
        <v/>
      </c>
      <c r="J4086" s="186" t="str">
        <f>IF($A4086=0,"",IFERROR(INDEX(BD_Gestão!B:B,MATCH('Banco de Dados'!$B4086,BD_Gestão!$B:$B,0)),"erro"))</f>
        <v/>
      </c>
      <c r="K4086" s="158" t="str">
        <f>IF($A4086=0,"",IFERROR(INDEX(BD_Gestão!C:C,MATCH('Banco de Dados'!$B4086,BD_Gestão!$B:$B,0)),"erro"))</f>
        <v/>
      </c>
      <c r="L4086" s="158" t="str">
        <f>IF($A4086=0,"",IFERROR(INDEX(BD_Gestão!H:H,MATCH('Banco de Dados'!$B4086,BD_Gestão!$B:$B,0)),"erro"))</f>
        <v/>
      </c>
      <c r="M4086" s="161" t="str">
        <f>IF($A4086=0,"",IFERROR(INDEX(BD_Gestão!F:F,MATCH('Banco de Dados'!$B4086,BD_Gestão!$B:$B,0)),"erro"))</f>
        <v/>
      </c>
      <c r="N4086" s="161" t="str">
        <f>IF($A4086=0,"",IFERROR(INDEX(BD_Gestão!J:J,MATCH('Banco de Dados'!$B4086,BD_Gestão!$B:$B,0)),"erro"))</f>
        <v/>
      </c>
      <c r="O4086" s="164" t="str">
        <f>IF($A4086=0,"",IFERROR(INDEX(BD_Gestão!K:K,MATCH('Banco de Dados'!$B4086,BD_Gestão!$B:$B,0)),"erro"))</f>
        <v/>
      </c>
      <c r="P4086" s="169" t="str">
        <f t="shared" si="254"/>
        <v/>
      </c>
      <c r="Q4086" s="170" t="str">
        <f t="shared" si="255"/>
        <v/>
      </c>
      <c r="R4086" s="163" t="e">
        <f t="shared" si="252"/>
        <v>#VALUE!</v>
      </c>
      <c r="S4086" s="163" t="e">
        <f t="shared" si="253"/>
        <v>#VALUE!</v>
      </c>
      <c r="T4086" s="163" t="e">
        <f>INDEX(Controle!O:O,MATCH('Banco de Dados'!A4086,Controle!M:M,0))*E4086/100</f>
        <v>#N/A</v>
      </c>
    </row>
    <row r="4087" spans="1:20" hidden="1" x14ac:dyDescent="0.2">
      <c r="A4087" s="158">
        <f>BD_TS!A4086</f>
        <v>0</v>
      </c>
      <c r="B4087" s="158" t="str">
        <f>SUBSTITUTE(SUBSTITUTE(BD_TS!D4086," ",""),"-","/")</f>
        <v/>
      </c>
      <c r="C4087" s="158">
        <f>BD_TS!E4086</f>
        <v>0</v>
      </c>
      <c r="D4087" s="159">
        <f>BD_TS!F4086</f>
        <v>0</v>
      </c>
      <c r="E4087" s="160">
        <f>BD_TS!B4086</f>
        <v>0</v>
      </c>
      <c r="F4087" s="161">
        <f>BD_TS!C4086</f>
        <v>0</v>
      </c>
      <c r="G4087" s="187">
        <f>BD_TS!H4086</f>
        <v>0</v>
      </c>
      <c r="H4087" s="158" t="str">
        <f>IF($A4087=0,"",IFERROR(INDEX(BD_Gestão!A:A,MATCH('Banco de Dados'!$B4087,BD_Gestão!$B:$B,0)),"erro"))</f>
        <v/>
      </c>
      <c r="I4087" s="162" t="str">
        <f>IF($A4087=0,"",IFERROR(INDEX(BD_Gestão!E:E,MATCH('Banco de Dados'!$B4087,BD_Gestão!$B:$B,0)),"erro"))</f>
        <v/>
      </c>
      <c r="J4087" s="186" t="str">
        <f>IF($A4087=0,"",IFERROR(INDEX(BD_Gestão!B:B,MATCH('Banco de Dados'!$B4087,BD_Gestão!$B:$B,0)),"erro"))</f>
        <v/>
      </c>
      <c r="K4087" s="158" t="str">
        <f>IF($A4087=0,"",IFERROR(INDEX(BD_Gestão!C:C,MATCH('Banco de Dados'!$B4087,BD_Gestão!$B:$B,0)),"erro"))</f>
        <v/>
      </c>
      <c r="L4087" s="158" t="str">
        <f>IF($A4087=0,"",IFERROR(INDEX(BD_Gestão!H:H,MATCH('Banco de Dados'!$B4087,BD_Gestão!$B:$B,0)),"erro"))</f>
        <v/>
      </c>
      <c r="M4087" s="161" t="str">
        <f>IF($A4087=0,"",IFERROR(INDEX(BD_Gestão!F:F,MATCH('Banco de Dados'!$B4087,BD_Gestão!$B:$B,0)),"erro"))</f>
        <v/>
      </c>
      <c r="N4087" s="161" t="str">
        <f>IF($A4087=0,"",IFERROR(INDEX(BD_Gestão!J:J,MATCH('Banco de Dados'!$B4087,BD_Gestão!$B:$B,0)),"erro"))</f>
        <v/>
      </c>
      <c r="O4087" s="164" t="str">
        <f>IF($A4087=0,"",IFERROR(INDEX(BD_Gestão!K:K,MATCH('Banco de Dados'!$B4087,BD_Gestão!$B:$B,0)),"erro"))</f>
        <v/>
      </c>
      <c r="P4087" s="169" t="str">
        <f t="shared" si="254"/>
        <v/>
      </c>
      <c r="Q4087" s="170" t="str">
        <f t="shared" si="255"/>
        <v/>
      </c>
      <c r="R4087" s="163" t="e">
        <f t="shared" si="252"/>
        <v>#VALUE!</v>
      </c>
      <c r="S4087" s="163" t="e">
        <f t="shared" si="253"/>
        <v>#VALUE!</v>
      </c>
      <c r="T4087" s="163" t="e">
        <f>INDEX(Controle!O:O,MATCH('Banco de Dados'!A4087,Controle!M:M,0))*E4087/100</f>
        <v>#N/A</v>
      </c>
    </row>
    <row r="4088" spans="1:20" hidden="1" x14ac:dyDescent="0.2">
      <c r="A4088" s="158">
        <f>BD_TS!A4087</f>
        <v>0</v>
      </c>
      <c r="B4088" s="158" t="str">
        <f>SUBSTITUTE(SUBSTITUTE(BD_TS!D4087," ",""),"-","/")</f>
        <v/>
      </c>
      <c r="C4088" s="158">
        <f>BD_TS!E4087</f>
        <v>0</v>
      </c>
      <c r="D4088" s="159">
        <f>BD_TS!F4087</f>
        <v>0</v>
      </c>
      <c r="E4088" s="160">
        <f>BD_TS!B4087</f>
        <v>0</v>
      </c>
      <c r="F4088" s="161">
        <f>BD_TS!C4087</f>
        <v>0</v>
      </c>
      <c r="G4088" s="187">
        <f>BD_TS!H4087</f>
        <v>0</v>
      </c>
      <c r="H4088" s="158" t="str">
        <f>IF($A4088=0,"",IFERROR(INDEX(BD_Gestão!A:A,MATCH('Banco de Dados'!$B4088,BD_Gestão!$B:$B,0)),"erro"))</f>
        <v/>
      </c>
      <c r="I4088" s="162" t="str">
        <f>IF($A4088=0,"",IFERROR(INDEX(BD_Gestão!E:E,MATCH('Banco de Dados'!$B4088,BD_Gestão!$B:$B,0)),"erro"))</f>
        <v/>
      </c>
      <c r="J4088" s="186" t="str">
        <f>IF($A4088=0,"",IFERROR(INDEX(BD_Gestão!B:B,MATCH('Banco de Dados'!$B4088,BD_Gestão!$B:$B,0)),"erro"))</f>
        <v/>
      </c>
      <c r="K4088" s="158" t="str">
        <f>IF($A4088=0,"",IFERROR(INDEX(BD_Gestão!C:C,MATCH('Banco de Dados'!$B4088,BD_Gestão!$B:$B,0)),"erro"))</f>
        <v/>
      </c>
      <c r="L4088" s="158" t="str">
        <f>IF($A4088=0,"",IFERROR(INDEX(BD_Gestão!H:H,MATCH('Banco de Dados'!$B4088,BD_Gestão!$B:$B,0)),"erro"))</f>
        <v/>
      </c>
      <c r="M4088" s="161" t="str">
        <f>IF($A4088=0,"",IFERROR(INDEX(BD_Gestão!F:F,MATCH('Banco de Dados'!$B4088,BD_Gestão!$B:$B,0)),"erro"))</f>
        <v/>
      </c>
      <c r="N4088" s="161" t="str">
        <f>IF($A4088=0,"",IFERROR(INDEX(BD_Gestão!J:J,MATCH('Banco de Dados'!$B4088,BD_Gestão!$B:$B,0)),"erro"))</f>
        <v/>
      </c>
      <c r="O4088" s="164" t="str">
        <f>IF($A4088=0,"",IFERROR(INDEX(BD_Gestão!K:K,MATCH('Banco de Dados'!$B4088,BD_Gestão!$B:$B,0)),"erro"))</f>
        <v/>
      </c>
      <c r="P4088" s="169" t="str">
        <f t="shared" si="254"/>
        <v/>
      </c>
      <c r="Q4088" s="170" t="str">
        <f t="shared" si="255"/>
        <v/>
      </c>
      <c r="R4088" s="163" t="e">
        <f t="shared" si="252"/>
        <v>#VALUE!</v>
      </c>
      <c r="S4088" s="163" t="e">
        <f t="shared" si="253"/>
        <v>#VALUE!</v>
      </c>
      <c r="T4088" s="163" t="e">
        <f>INDEX(Controle!O:O,MATCH('Banco de Dados'!A4088,Controle!M:M,0))*E4088/100</f>
        <v>#N/A</v>
      </c>
    </row>
    <row r="4089" spans="1:20" hidden="1" x14ac:dyDescent="0.2">
      <c r="A4089" s="158">
        <f>BD_TS!A4088</f>
        <v>0</v>
      </c>
      <c r="B4089" s="158" t="str">
        <f>SUBSTITUTE(SUBSTITUTE(BD_TS!D4088," ",""),"-","/")</f>
        <v/>
      </c>
      <c r="C4089" s="158">
        <f>BD_TS!E4088</f>
        <v>0</v>
      </c>
      <c r="D4089" s="159">
        <f>BD_TS!F4088</f>
        <v>0</v>
      </c>
      <c r="E4089" s="160">
        <f>BD_TS!B4088</f>
        <v>0</v>
      </c>
      <c r="F4089" s="161">
        <f>BD_TS!C4088</f>
        <v>0</v>
      </c>
      <c r="G4089" s="187">
        <f>BD_TS!H4088</f>
        <v>0</v>
      </c>
      <c r="H4089" s="158" t="str">
        <f>IF($A4089=0,"",IFERROR(INDEX(BD_Gestão!A:A,MATCH('Banco de Dados'!$B4089,BD_Gestão!$B:$B,0)),"erro"))</f>
        <v/>
      </c>
      <c r="I4089" s="162" t="str">
        <f>IF($A4089=0,"",IFERROR(INDEX(BD_Gestão!E:E,MATCH('Banco de Dados'!$B4089,BD_Gestão!$B:$B,0)),"erro"))</f>
        <v/>
      </c>
      <c r="J4089" s="186" t="str">
        <f>IF($A4089=0,"",IFERROR(INDEX(BD_Gestão!B:B,MATCH('Banco de Dados'!$B4089,BD_Gestão!$B:$B,0)),"erro"))</f>
        <v/>
      </c>
      <c r="K4089" s="158" t="str">
        <f>IF($A4089=0,"",IFERROR(INDEX(BD_Gestão!C:C,MATCH('Banco de Dados'!$B4089,BD_Gestão!$B:$B,0)),"erro"))</f>
        <v/>
      </c>
      <c r="L4089" s="158" t="str">
        <f>IF($A4089=0,"",IFERROR(INDEX(BD_Gestão!H:H,MATCH('Banco de Dados'!$B4089,BD_Gestão!$B:$B,0)),"erro"))</f>
        <v/>
      </c>
      <c r="M4089" s="161" t="str">
        <f>IF($A4089=0,"",IFERROR(INDEX(BD_Gestão!F:F,MATCH('Banco de Dados'!$B4089,BD_Gestão!$B:$B,0)),"erro"))</f>
        <v/>
      </c>
      <c r="N4089" s="161" t="str">
        <f>IF($A4089=0,"",IFERROR(INDEX(BD_Gestão!J:J,MATCH('Banco de Dados'!$B4089,BD_Gestão!$B:$B,0)),"erro"))</f>
        <v/>
      </c>
      <c r="O4089" s="164" t="str">
        <f>IF($A4089=0,"",IFERROR(INDEX(BD_Gestão!K:K,MATCH('Banco de Dados'!$B4089,BD_Gestão!$B:$B,0)),"erro"))</f>
        <v/>
      </c>
      <c r="P4089" s="169" t="str">
        <f t="shared" si="254"/>
        <v/>
      </c>
      <c r="Q4089" s="170" t="str">
        <f t="shared" si="255"/>
        <v/>
      </c>
      <c r="R4089" s="163" t="e">
        <f t="shared" si="252"/>
        <v>#VALUE!</v>
      </c>
      <c r="S4089" s="163" t="e">
        <f t="shared" si="253"/>
        <v>#VALUE!</v>
      </c>
      <c r="T4089" s="163" t="e">
        <f>INDEX(Controle!O:O,MATCH('Banco de Dados'!A4089,Controle!M:M,0))*E4089/100</f>
        <v>#N/A</v>
      </c>
    </row>
    <row r="4090" spans="1:20" hidden="1" x14ac:dyDescent="0.2">
      <c r="A4090" s="158">
        <f>BD_TS!A4089</f>
        <v>0</v>
      </c>
      <c r="B4090" s="158" t="str">
        <f>SUBSTITUTE(SUBSTITUTE(BD_TS!D4089," ",""),"-","/")</f>
        <v/>
      </c>
      <c r="C4090" s="158">
        <f>BD_TS!E4089</f>
        <v>0</v>
      </c>
      <c r="D4090" s="159">
        <f>BD_TS!F4089</f>
        <v>0</v>
      </c>
      <c r="E4090" s="160">
        <f>BD_TS!B4089</f>
        <v>0</v>
      </c>
      <c r="F4090" s="161">
        <f>BD_TS!C4089</f>
        <v>0</v>
      </c>
      <c r="G4090" s="187">
        <f>BD_TS!H4089</f>
        <v>0</v>
      </c>
      <c r="H4090" s="158" t="str">
        <f>IF($A4090=0,"",IFERROR(INDEX(BD_Gestão!A:A,MATCH('Banco de Dados'!$B4090,BD_Gestão!$B:$B,0)),"erro"))</f>
        <v/>
      </c>
      <c r="I4090" s="162" t="str">
        <f>IF($A4090=0,"",IFERROR(INDEX(BD_Gestão!E:E,MATCH('Banco de Dados'!$B4090,BD_Gestão!$B:$B,0)),"erro"))</f>
        <v/>
      </c>
      <c r="J4090" s="186" t="str">
        <f>IF($A4090=0,"",IFERROR(INDEX(BD_Gestão!B:B,MATCH('Banco de Dados'!$B4090,BD_Gestão!$B:$B,0)),"erro"))</f>
        <v/>
      </c>
      <c r="K4090" s="158" t="str">
        <f>IF($A4090=0,"",IFERROR(INDEX(BD_Gestão!C:C,MATCH('Banco de Dados'!$B4090,BD_Gestão!$B:$B,0)),"erro"))</f>
        <v/>
      </c>
      <c r="L4090" s="158" t="str">
        <f>IF($A4090=0,"",IFERROR(INDEX(BD_Gestão!H:H,MATCH('Banco de Dados'!$B4090,BD_Gestão!$B:$B,0)),"erro"))</f>
        <v/>
      </c>
      <c r="M4090" s="161" t="str">
        <f>IF($A4090=0,"",IFERROR(INDEX(BD_Gestão!F:F,MATCH('Banco de Dados'!$B4090,BD_Gestão!$B:$B,0)),"erro"))</f>
        <v/>
      </c>
      <c r="N4090" s="161" t="str">
        <f>IF($A4090=0,"",IFERROR(INDEX(BD_Gestão!J:J,MATCH('Banco de Dados'!$B4090,BD_Gestão!$B:$B,0)),"erro"))</f>
        <v/>
      </c>
      <c r="O4090" s="164" t="str">
        <f>IF($A4090=0,"",IFERROR(INDEX(BD_Gestão!K:K,MATCH('Banco de Dados'!$B4090,BD_Gestão!$B:$B,0)),"erro"))</f>
        <v/>
      </c>
      <c r="P4090" s="169" t="str">
        <f t="shared" si="254"/>
        <v/>
      </c>
      <c r="Q4090" s="170" t="str">
        <f t="shared" si="255"/>
        <v/>
      </c>
      <c r="R4090" s="163" t="e">
        <f t="shared" si="252"/>
        <v>#VALUE!</v>
      </c>
      <c r="S4090" s="163" t="e">
        <f t="shared" si="253"/>
        <v>#VALUE!</v>
      </c>
      <c r="T4090" s="163" t="e">
        <f>INDEX(Controle!O:O,MATCH('Banco de Dados'!A4090,Controle!M:M,0))*E4090/100</f>
        <v>#N/A</v>
      </c>
    </row>
    <row r="4091" spans="1:20" hidden="1" x14ac:dyDescent="0.2">
      <c r="A4091" s="158">
        <f>BD_TS!A4090</f>
        <v>0</v>
      </c>
      <c r="B4091" s="158" t="str">
        <f>SUBSTITUTE(SUBSTITUTE(BD_TS!D4090," ",""),"-","/")</f>
        <v/>
      </c>
      <c r="C4091" s="158">
        <f>BD_TS!E4090</f>
        <v>0</v>
      </c>
      <c r="D4091" s="159">
        <f>BD_TS!F4090</f>
        <v>0</v>
      </c>
      <c r="E4091" s="160">
        <f>BD_TS!B4090</f>
        <v>0</v>
      </c>
      <c r="F4091" s="161">
        <f>BD_TS!C4090</f>
        <v>0</v>
      </c>
      <c r="G4091" s="187">
        <f>BD_TS!H4090</f>
        <v>0</v>
      </c>
      <c r="H4091" s="158" t="str">
        <f>IF($A4091=0,"",IFERROR(INDEX(BD_Gestão!A:A,MATCH('Banco de Dados'!$B4091,BD_Gestão!$B:$B,0)),"erro"))</f>
        <v/>
      </c>
      <c r="I4091" s="162" t="str">
        <f>IF($A4091=0,"",IFERROR(INDEX(BD_Gestão!E:E,MATCH('Banco de Dados'!$B4091,BD_Gestão!$B:$B,0)),"erro"))</f>
        <v/>
      </c>
      <c r="J4091" s="186" t="str">
        <f>IF($A4091=0,"",IFERROR(INDEX(BD_Gestão!B:B,MATCH('Banco de Dados'!$B4091,BD_Gestão!$B:$B,0)),"erro"))</f>
        <v/>
      </c>
      <c r="K4091" s="158" t="str">
        <f>IF($A4091=0,"",IFERROR(INDEX(BD_Gestão!C:C,MATCH('Banco de Dados'!$B4091,BD_Gestão!$B:$B,0)),"erro"))</f>
        <v/>
      </c>
      <c r="L4091" s="158" t="str">
        <f>IF($A4091=0,"",IFERROR(INDEX(BD_Gestão!H:H,MATCH('Banco de Dados'!$B4091,BD_Gestão!$B:$B,0)),"erro"))</f>
        <v/>
      </c>
      <c r="M4091" s="161" t="str">
        <f>IF($A4091=0,"",IFERROR(INDEX(BD_Gestão!F:F,MATCH('Banco de Dados'!$B4091,BD_Gestão!$B:$B,0)),"erro"))</f>
        <v/>
      </c>
      <c r="N4091" s="161" t="str">
        <f>IF($A4091=0,"",IFERROR(INDEX(BD_Gestão!J:J,MATCH('Banco de Dados'!$B4091,BD_Gestão!$B:$B,0)),"erro"))</f>
        <v/>
      </c>
      <c r="O4091" s="164" t="str">
        <f>IF($A4091=0,"",IFERROR(INDEX(BD_Gestão!K:K,MATCH('Banco de Dados'!$B4091,BD_Gestão!$B:$B,0)),"erro"))</f>
        <v/>
      </c>
      <c r="P4091" s="169" t="str">
        <f t="shared" si="254"/>
        <v/>
      </c>
      <c r="Q4091" s="170" t="str">
        <f t="shared" si="255"/>
        <v/>
      </c>
      <c r="R4091" s="163" t="e">
        <f t="shared" si="252"/>
        <v>#VALUE!</v>
      </c>
      <c r="S4091" s="163" t="e">
        <f t="shared" si="253"/>
        <v>#VALUE!</v>
      </c>
      <c r="T4091" s="163" t="e">
        <f>INDEX(Controle!O:O,MATCH('Banco de Dados'!A4091,Controle!M:M,0))*E4091/100</f>
        <v>#N/A</v>
      </c>
    </row>
    <row r="4092" spans="1:20" hidden="1" x14ac:dyDescent="0.2">
      <c r="A4092" s="158">
        <f>BD_TS!A4091</f>
        <v>0</v>
      </c>
      <c r="B4092" s="158" t="str">
        <f>SUBSTITUTE(SUBSTITUTE(BD_TS!D4091," ",""),"-","/")</f>
        <v/>
      </c>
      <c r="C4092" s="158">
        <f>BD_TS!E4091</f>
        <v>0</v>
      </c>
      <c r="D4092" s="159">
        <f>BD_TS!F4091</f>
        <v>0</v>
      </c>
      <c r="E4092" s="160">
        <f>BD_TS!B4091</f>
        <v>0</v>
      </c>
      <c r="F4092" s="161">
        <f>BD_TS!C4091</f>
        <v>0</v>
      </c>
      <c r="G4092" s="187">
        <f>BD_TS!H4091</f>
        <v>0</v>
      </c>
      <c r="H4092" s="158" t="str">
        <f>IF($A4092=0,"",IFERROR(INDEX(BD_Gestão!A:A,MATCH('Banco de Dados'!$B4092,BD_Gestão!$B:$B,0)),"erro"))</f>
        <v/>
      </c>
      <c r="I4092" s="162" t="str">
        <f>IF($A4092=0,"",IFERROR(INDEX(BD_Gestão!E:E,MATCH('Banco de Dados'!$B4092,BD_Gestão!$B:$B,0)),"erro"))</f>
        <v/>
      </c>
      <c r="J4092" s="186" t="str">
        <f>IF($A4092=0,"",IFERROR(INDEX(BD_Gestão!B:B,MATCH('Banco de Dados'!$B4092,BD_Gestão!$B:$B,0)),"erro"))</f>
        <v/>
      </c>
      <c r="K4092" s="158" t="str">
        <f>IF($A4092=0,"",IFERROR(INDEX(BD_Gestão!C:C,MATCH('Banco de Dados'!$B4092,BD_Gestão!$B:$B,0)),"erro"))</f>
        <v/>
      </c>
      <c r="L4092" s="158" t="str">
        <f>IF($A4092=0,"",IFERROR(INDEX(BD_Gestão!H:H,MATCH('Banco de Dados'!$B4092,BD_Gestão!$B:$B,0)),"erro"))</f>
        <v/>
      </c>
      <c r="M4092" s="161" t="str">
        <f>IF($A4092=0,"",IFERROR(INDEX(BD_Gestão!F:F,MATCH('Banco de Dados'!$B4092,BD_Gestão!$B:$B,0)),"erro"))</f>
        <v/>
      </c>
      <c r="N4092" s="161" t="str">
        <f>IF($A4092=0,"",IFERROR(INDEX(BD_Gestão!J:J,MATCH('Banco de Dados'!$B4092,BD_Gestão!$B:$B,0)),"erro"))</f>
        <v/>
      </c>
      <c r="O4092" s="164" t="str">
        <f>IF($A4092=0,"",IFERROR(INDEX(BD_Gestão!K:K,MATCH('Banco de Dados'!$B4092,BD_Gestão!$B:$B,0)),"erro"))</f>
        <v/>
      </c>
      <c r="P4092" s="169" t="str">
        <f t="shared" si="254"/>
        <v/>
      </c>
      <c r="Q4092" s="170" t="str">
        <f t="shared" si="255"/>
        <v/>
      </c>
      <c r="R4092" s="163" t="e">
        <f t="shared" si="252"/>
        <v>#VALUE!</v>
      </c>
      <c r="S4092" s="163" t="e">
        <f t="shared" si="253"/>
        <v>#VALUE!</v>
      </c>
      <c r="T4092" s="163" t="e">
        <f>INDEX(Controle!O:O,MATCH('Banco de Dados'!A4092,Controle!M:M,0))*E4092/100</f>
        <v>#N/A</v>
      </c>
    </row>
    <row r="4093" spans="1:20" hidden="1" x14ac:dyDescent="0.2">
      <c r="A4093" s="158">
        <f>BD_TS!A4092</f>
        <v>0</v>
      </c>
      <c r="B4093" s="158" t="str">
        <f>SUBSTITUTE(SUBSTITUTE(BD_TS!D4092," ",""),"-","/")</f>
        <v/>
      </c>
      <c r="C4093" s="158">
        <f>BD_TS!E4092</f>
        <v>0</v>
      </c>
      <c r="D4093" s="159">
        <f>BD_TS!F4092</f>
        <v>0</v>
      </c>
      <c r="E4093" s="160">
        <f>BD_TS!B4092</f>
        <v>0</v>
      </c>
      <c r="F4093" s="161">
        <f>BD_TS!C4092</f>
        <v>0</v>
      </c>
      <c r="G4093" s="187">
        <f>BD_TS!H4092</f>
        <v>0</v>
      </c>
      <c r="H4093" s="158" t="str">
        <f>IF($A4093=0,"",IFERROR(INDEX(BD_Gestão!A:A,MATCH('Banco de Dados'!$B4093,BD_Gestão!$B:$B,0)),"erro"))</f>
        <v/>
      </c>
      <c r="I4093" s="162" t="str">
        <f>IF($A4093=0,"",IFERROR(INDEX(BD_Gestão!E:E,MATCH('Banco de Dados'!$B4093,BD_Gestão!$B:$B,0)),"erro"))</f>
        <v/>
      </c>
      <c r="J4093" s="186" t="str">
        <f>IF($A4093=0,"",IFERROR(INDEX(BD_Gestão!B:B,MATCH('Banco de Dados'!$B4093,BD_Gestão!$B:$B,0)),"erro"))</f>
        <v/>
      </c>
      <c r="K4093" s="158" t="str">
        <f>IF($A4093=0,"",IFERROR(INDEX(BD_Gestão!C:C,MATCH('Banco de Dados'!$B4093,BD_Gestão!$B:$B,0)),"erro"))</f>
        <v/>
      </c>
      <c r="L4093" s="158" t="str">
        <f>IF($A4093=0,"",IFERROR(INDEX(BD_Gestão!H:H,MATCH('Banco de Dados'!$B4093,BD_Gestão!$B:$B,0)),"erro"))</f>
        <v/>
      </c>
      <c r="M4093" s="161" t="str">
        <f>IF($A4093=0,"",IFERROR(INDEX(BD_Gestão!F:F,MATCH('Banco de Dados'!$B4093,BD_Gestão!$B:$B,0)),"erro"))</f>
        <v/>
      </c>
      <c r="N4093" s="161" t="str">
        <f>IF($A4093=0,"",IFERROR(INDEX(BD_Gestão!J:J,MATCH('Banco de Dados'!$B4093,BD_Gestão!$B:$B,0)),"erro"))</f>
        <v/>
      </c>
      <c r="O4093" s="164" t="str">
        <f>IF($A4093=0,"",IFERROR(INDEX(BD_Gestão!K:K,MATCH('Banco de Dados'!$B4093,BD_Gestão!$B:$B,0)),"erro"))</f>
        <v/>
      </c>
      <c r="P4093" s="169" t="str">
        <f t="shared" si="254"/>
        <v/>
      </c>
      <c r="Q4093" s="170" t="str">
        <f t="shared" si="255"/>
        <v/>
      </c>
      <c r="R4093" s="163" t="e">
        <f t="shared" si="252"/>
        <v>#VALUE!</v>
      </c>
      <c r="S4093" s="163" t="e">
        <f t="shared" si="253"/>
        <v>#VALUE!</v>
      </c>
      <c r="T4093" s="163" t="e">
        <f>INDEX(Controle!O:O,MATCH('Banco de Dados'!A4093,Controle!M:M,0))*E4093/100</f>
        <v>#N/A</v>
      </c>
    </row>
    <row r="4094" spans="1:20" hidden="1" x14ac:dyDescent="0.2">
      <c r="A4094" s="158">
        <f>BD_TS!A4093</f>
        <v>0</v>
      </c>
      <c r="B4094" s="158" t="str">
        <f>SUBSTITUTE(SUBSTITUTE(BD_TS!D4093," ",""),"-","/")</f>
        <v/>
      </c>
      <c r="C4094" s="158">
        <f>BD_TS!E4093</f>
        <v>0</v>
      </c>
      <c r="D4094" s="159">
        <f>BD_TS!F4093</f>
        <v>0</v>
      </c>
      <c r="E4094" s="160">
        <f>BD_TS!B4093</f>
        <v>0</v>
      </c>
      <c r="F4094" s="161">
        <f>BD_TS!C4093</f>
        <v>0</v>
      </c>
      <c r="G4094" s="187">
        <f>BD_TS!H4093</f>
        <v>0</v>
      </c>
      <c r="H4094" s="158" t="str">
        <f>IF($A4094=0,"",IFERROR(INDEX(BD_Gestão!A:A,MATCH('Banco de Dados'!$B4094,BD_Gestão!$B:$B,0)),"erro"))</f>
        <v/>
      </c>
      <c r="I4094" s="162" t="str">
        <f>IF($A4094=0,"",IFERROR(INDEX(BD_Gestão!E:E,MATCH('Banco de Dados'!$B4094,BD_Gestão!$B:$B,0)),"erro"))</f>
        <v/>
      </c>
      <c r="J4094" s="186" t="str">
        <f>IF($A4094=0,"",IFERROR(INDEX(BD_Gestão!B:B,MATCH('Banco de Dados'!$B4094,BD_Gestão!$B:$B,0)),"erro"))</f>
        <v/>
      </c>
      <c r="K4094" s="158" t="str">
        <f>IF($A4094=0,"",IFERROR(INDEX(BD_Gestão!C:C,MATCH('Banco de Dados'!$B4094,BD_Gestão!$B:$B,0)),"erro"))</f>
        <v/>
      </c>
      <c r="L4094" s="158" t="str">
        <f>IF($A4094=0,"",IFERROR(INDEX(BD_Gestão!H:H,MATCH('Banco de Dados'!$B4094,BD_Gestão!$B:$B,0)),"erro"))</f>
        <v/>
      </c>
      <c r="M4094" s="161" t="str">
        <f>IF($A4094=0,"",IFERROR(INDEX(BD_Gestão!F:F,MATCH('Banco de Dados'!$B4094,BD_Gestão!$B:$B,0)),"erro"))</f>
        <v/>
      </c>
      <c r="N4094" s="161" t="str">
        <f>IF($A4094=0,"",IFERROR(INDEX(BD_Gestão!J:J,MATCH('Banco de Dados'!$B4094,BD_Gestão!$B:$B,0)),"erro"))</f>
        <v/>
      </c>
      <c r="O4094" s="164" t="str">
        <f>IF($A4094=0,"",IFERROR(INDEX(BD_Gestão!K:K,MATCH('Banco de Dados'!$B4094,BD_Gestão!$B:$B,0)),"erro"))</f>
        <v/>
      </c>
      <c r="P4094" s="169" t="str">
        <f t="shared" si="254"/>
        <v/>
      </c>
      <c r="Q4094" s="170" t="str">
        <f t="shared" si="255"/>
        <v/>
      </c>
      <c r="R4094" s="163" t="e">
        <f t="shared" si="252"/>
        <v>#VALUE!</v>
      </c>
      <c r="S4094" s="163" t="e">
        <f t="shared" si="253"/>
        <v>#VALUE!</v>
      </c>
      <c r="T4094" s="163" t="e">
        <f>INDEX(Controle!O:O,MATCH('Banco de Dados'!A4094,Controle!M:M,0))*E4094/100</f>
        <v>#N/A</v>
      </c>
    </row>
    <row r="4095" spans="1:20" hidden="1" x14ac:dyDescent="0.2">
      <c r="A4095" s="158">
        <f>BD_TS!A4094</f>
        <v>0</v>
      </c>
      <c r="B4095" s="158" t="str">
        <f>SUBSTITUTE(SUBSTITUTE(BD_TS!D4094," ",""),"-","/")</f>
        <v/>
      </c>
      <c r="C4095" s="158">
        <f>BD_TS!E4094</f>
        <v>0</v>
      </c>
      <c r="D4095" s="159">
        <f>BD_TS!F4094</f>
        <v>0</v>
      </c>
      <c r="E4095" s="160">
        <f>BD_TS!B4094</f>
        <v>0</v>
      </c>
      <c r="F4095" s="161">
        <f>BD_TS!C4094</f>
        <v>0</v>
      </c>
      <c r="G4095" s="187">
        <f>BD_TS!H4094</f>
        <v>0</v>
      </c>
      <c r="H4095" s="158" t="str">
        <f>IF($A4095=0,"",IFERROR(INDEX(BD_Gestão!A:A,MATCH('Banco de Dados'!$B4095,BD_Gestão!$B:$B,0)),"erro"))</f>
        <v/>
      </c>
      <c r="I4095" s="162" t="str">
        <f>IF($A4095=0,"",IFERROR(INDEX(BD_Gestão!E:E,MATCH('Banco de Dados'!$B4095,BD_Gestão!$B:$B,0)),"erro"))</f>
        <v/>
      </c>
      <c r="J4095" s="186" t="str">
        <f>IF($A4095=0,"",IFERROR(INDEX(BD_Gestão!B:B,MATCH('Banco de Dados'!$B4095,BD_Gestão!$B:$B,0)),"erro"))</f>
        <v/>
      </c>
      <c r="K4095" s="158" t="str">
        <f>IF($A4095=0,"",IFERROR(INDEX(BD_Gestão!C:C,MATCH('Banco de Dados'!$B4095,BD_Gestão!$B:$B,0)),"erro"))</f>
        <v/>
      </c>
      <c r="L4095" s="158" t="str">
        <f>IF($A4095=0,"",IFERROR(INDEX(BD_Gestão!H:H,MATCH('Banco de Dados'!$B4095,BD_Gestão!$B:$B,0)),"erro"))</f>
        <v/>
      </c>
      <c r="M4095" s="161" t="str">
        <f>IF($A4095=0,"",IFERROR(INDEX(BD_Gestão!F:F,MATCH('Banco de Dados'!$B4095,BD_Gestão!$B:$B,0)),"erro"))</f>
        <v/>
      </c>
      <c r="N4095" s="161" t="str">
        <f>IF($A4095=0,"",IFERROR(INDEX(BD_Gestão!J:J,MATCH('Banco de Dados'!$B4095,BD_Gestão!$B:$B,0)),"erro"))</f>
        <v/>
      </c>
      <c r="O4095" s="164" t="str">
        <f>IF($A4095=0,"",IFERROR(INDEX(BD_Gestão!K:K,MATCH('Banco de Dados'!$B4095,BD_Gestão!$B:$B,0)),"erro"))</f>
        <v/>
      </c>
      <c r="P4095" s="169" t="str">
        <f t="shared" si="254"/>
        <v/>
      </c>
      <c r="Q4095" s="170" t="str">
        <f t="shared" si="255"/>
        <v/>
      </c>
      <c r="R4095" s="163" t="e">
        <f t="shared" si="252"/>
        <v>#VALUE!</v>
      </c>
      <c r="S4095" s="163" t="e">
        <f t="shared" si="253"/>
        <v>#VALUE!</v>
      </c>
      <c r="T4095" s="163" t="e">
        <f>INDEX(Controle!O:O,MATCH('Banco de Dados'!A4095,Controle!M:M,0))*E4095/100</f>
        <v>#N/A</v>
      </c>
    </row>
    <row r="4096" spans="1:20" hidden="1" x14ac:dyDescent="0.2">
      <c r="A4096" s="158">
        <f>BD_TS!A4095</f>
        <v>0</v>
      </c>
      <c r="B4096" s="158" t="str">
        <f>SUBSTITUTE(SUBSTITUTE(BD_TS!D4095," ",""),"-","/")</f>
        <v/>
      </c>
      <c r="C4096" s="158">
        <f>BD_TS!E4095</f>
        <v>0</v>
      </c>
      <c r="D4096" s="159">
        <f>BD_TS!F4095</f>
        <v>0</v>
      </c>
      <c r="E4096" s="160">
        <f>BD_TS!B4095</f>
        <v>0</v>
      </c>
      <c r="F4096" s="161">
        <f>BD_TS!C4095</f>
        <v>0</v>
      </c>
      <c r="G4096" s="187">
        <f>BD_TS!H4095</f>
        <v>0</v>
      </c>
      <c r="H4096" s="158" t="str">
        <f>IF($A4096=0,"",IFERROR(INDEX(BD_Gestão!A:A,MATCH('Banco de Dados'!$B4096,BD_Gestão!$B:$B,0)),"erro"))</f>
        <v/>
      </c>
      <c r="I4096" s="162" t="str">
        <f>IF($A4096=0,"",IFERROR(INDEX(BD_Gestão!E:E,MATCH('Banco de Dados'!$B4096,BD_Gestão!$B:$B,0)),"erro"))</f>
        <v/>
      </c>
      <c r="J4096" s="186" t="str">
        <f>IF($A4096=0,"",IFERROR(INDEX(BD_Gestão!B:B,MATCH('Banco de Dados'!$B4096,BD_Gestão!$B:$B,0)),"erro"))</f>
        <v/>
      </c>
      <c r="K4096" s="158" t="str">
        <f>IF($A4096=0,"",IFERROR(INDEX(BD_Gestão!C:C,MATCH('Banco de Dados'!$B4096,BD_Gestão!$B:$B,0)),"erro"))</f>
        <v/>
      </c>
      <c r="L4096" s="158" t="str">
        <f>IF($A4096=0,"",IFERROR(INDEX(BD_Gestão!H:H,MATCH('Banco de Dados'!$B4096,BD_Gestão!$B:$B,0)),"erro"))</f>
        <v/>
      </c>
      <c r="M4096" s="161" t="str">
        <f>IF($A4096=0,"",IFERROR(INDEX(BD_Gestão!F:F,MATCH('Banco de Dados'!$B4096,BD_Gestão!$B:$B,0)),"erro"))</f>
        <v/>
      </c>
      <c r="N4096" s="161" t="str">
        <f>IF($A4096=0,"",IFERROR(INDEX(BD_Gestão!J:J,MATCH('Banco de Dados'!$B4096,BD_Gestão!$B:$B,0)),"erro"))</f>
        <v/>
      </c>
      <c r="O4096" s="164" t="str">
        <f>IF($A4096=0,"",IFERROR(INDEX(BD_Gestão!K:K,MATCH('Banco de Dados'!$B4096,BD_Gestão!$B:$B,0)),"erro"))</f>
        <v/>
      </c>
      <c r="P4096" s="169" t="str">
        <f t="shared" si="254"/>
        <v/>
      </c>
      <c r="Q4096" s="170" t="str">
        <f t="shared" si="255"/>
        <v/>
      </c>
      <c r="R4096" s="163" t="e">
        <f t="shared" si="252"/>
        <v>#VALUE!</v>
      </c>
      <c r="S4096" s="163" t="e">
        <f t="shared" si="253"/>
        <v>#VALUE!</v>
      </c>
      <c r="T4096" s="163" t="e">
        <f>INDEX(Controle!O:O,MATCH('Banco de Dados'!A4096,Controle!M:M,0))*E4096/100</f>
        <v>#N/A</v>
      </c>
    </row>
    <row r="4097" spans="1:20" hidden="1" x14ac:dyDescent="0.2">
      <c r="A4097" s="158">
        <f>BD_TS!A4096</f>
        <v>0</v>
      </c>
      <c r="B4097" s="158" t="str">
        <f>SUBSTITUTE(SUBSTITUTE(BD_TS!D4096," ",""),"-","/")</f>
        <v/>
      </c>
      <c r="C4097" s="158">
        <f>BD_TS!E4096</f>
        <v>0</v>
      </c>
      <c r="D4097" s="159">
        <f>BD_TS!F4096</f>
        <v>0</v>
      </c>
      <c r="E4097" s="160">
        <f>BD_TS!B4096</f>
        <v>0</v>
      </c>
      <c r="F4097" s="161">
        <f>BD_TS!C4096</f>
        <v>0</v>
      </c>
      <c r="G4097" s="187">
        <f>BD_TS!H4096</f>
        <v>0</v>
      </c>
      <c r="H4097" s="158" t="str">
        <f>IF($A4097=0,"",IFERROR(INDEX(BD_Gestão!A:A,MATCH('Banco de Dados'!$B4097,BD_Gestão!$B:$B,0)),"erro"))</f>
        <v/>
      </c>
      <c r="I4097" s="162" t="str">
        <f>IF($A4097=0,"",IFERROR(INDEX(BD_Gestão!E:E,MATCH('Banco de Dados'!$B4097,BD_Gestão!$B:$B,0)),"erro"))</f>
        <v/>
      </c>
      <c r="J4097" s="186" t="str">
        <f>IF($A4097=0,"",IFERROR(INDEX(BD_Gestão!B:B,MATCH('Banco de Dados'!$B4097,BD_Gestão!$B:$B,0)),"erro"))</f>
        <v/>
      </c>
      <c r="K4097" s="158" t="str">
        <f>IF($A4097=0,"",IFERROR(INDEX(BD_Gestão!C:C,MATCH('Banco de Dados'!$B4097,BD_Gestão!$B:$B,0)),"erro"))</f>
        <v/>
      </c>
      <c r="L4097" s="158" t="str">
        <f>IF($A4097=0,"",IFERROR(INDEX(BD_Gestão!H:H,MATCH('Banco de Dados'!$B4097,BD_Gestão!$B:$B,0)),"erro"))</f>
        <v/>
      </c>
      <c r="M4097" s="161" t="str">
        <f>IF($A4097=0,"",IFERROR(INDEX(BD_Gestão!F:F,MATCH('Banco de Dados'!$B4097,BD_Gestão!$B:$B,0)),"erro"))</f>
        <v/>
      </c>
      <c r="N4097" s="161" t="str">
        <f>IF($A4097=0,"",IFERROR(INDEX(BD_Gestão!J:J,MATCH('Banco de Dados'!$B4097,BD_Gestão!$B:$B,0)),"erro"))</f>
        <v/>
      </c>
      <c r="O4097" s="164" t="str">
        <f>IF($A4097=0,"",IFERROR(INDEX(BD_Gestão!K:K,MATCH('Banco de Dados'!$B4097,BD_Gestão!$B:$B,0)),"erro"))</f>
        <v/>
      </c>
      <c r="P4097" s="169" t="str">
        <f t="shared" si="254"/>
        <v/>
      </c>
      <c r="Q4097" s="170" t="str">
        <f t="shared" si="255"/>
        <v/>
      </c>
      <c r="R4097" s="163" t="e">
        <f t="shared" si="252"/>
        <v>#VALUE!</v>
      </c>
      <c r="S4097" s="163" t="e">
        <f t="shared" si="253"/>
        <v>#VALUE!</v>
      </c>
      <c r="T4097" s="163" t="e">
        <f>INDEX(Controle!O:O,MATCH('Banco de Dados'!A4097,Controle!M:M,0))*E4097/100</f>
        <v>#N/A</v>
      </c>
    </row>
    <row r="4098" spans="1:20" hidden="1" x14ac:dyDescent="0.2">
      <c r="A4098" s="158">
        <f>BD_TS!A4097</f>
        <v>0</v>
      </c>
      <c r="B4098" s="158" t="str">
        <f>SUBSTITUTE(SUBSTITUTE(BD_TS!D4097," ",""),"-","/")</f>
        <v/>
      </c>
      <c r="C4098" s="158">
        <f>BD_TS!E4097</f>
        <v>0</v>
      </c>
      <c r="D4098" s="159">
        <f>BD_TS!F4097</f>
        <v>0</v>
      </c>
      <c r="E4098" s="160">
        <f>BD_TS!B4097</f>
        <v>0</v>
      </c>
      <c r="F4098" s="161">
        <f>BD_TS!C4097</f>
        <v>0</v>
      </c>
      <c r="G4098" s="187">
        <f>BD_TS!H4097</f>
        <v>0</v>
      </c>
      <c r="H4098" s="158" t="str">
        <f>IF($A4098=0,"",IFERROR(INDEX(BD_Gestão!A:A,MATCH('Banco de Dados'!$B4098,BD_Gestão!$B:$B,0)),"erro"))</f>
        <v/>
      </c>
      <c r="I4098" s="162" t="str">
        <f>IF($A4098=0,"",IFERROR(INDEX(BD_Gestão!E:E,MATCH('Banco de Dados'!$B4098,BD_Gestão!$B:$B,0)),"erro"))</f>
        <v/>
      </c>
      <c r="J4098" s="186" t="str">
        <f>IF($A4098=0,"",IFERROR(INDEX(BD_Gestão!B:B,MATCH('Banco de Dados'!$B4098,BD_Gestão!$B:$B,0)),"erro"))</f>
        <v/>
      </c>
      <c r="K4098" s="158" t="str">
        <f>IF($A4098=0,"",IFERROR(INDEX(BD_Gestão!C:C,MATCH('Banco de Dados'!$B4098,BD_Gestão!$B:$B,0)),"erro"))</f>
        <v/>
      </c>
      <c r="L4098" s="158" t="str">
        <f>IF($A4098=0,"",IFERROR(INDEX(BD_Gestão!H:H,MATCH('Banco de Dados'!$B4098,BD_Gestão!$B:$B,0)),"erro"))</f>
        <v/>
      </c>
      <c r="M4098" s="161" t="str">
        <f>IF($A4098=0,"",IFERROR(INDEX(BD_Gestão!F:F,MATCH('Banco de Dados'!$B4098,BD_Gestão!$B:$B,0)),"erro"))</f>
        <v/>
      </c>
      <c r="N4098" s="161" t="str">
        <f>IF($A4098=0,"",IFERROR(INDEX(BD_Gestão!J:J,MATCH('Banco de Dados'!$B4098,BD_Gestão!$B:$B,0)),"erro"))</f>
        <v/>
      </c>
      <c r="O4098" s="164" t="str">
        <f>IF($A4098=0,"",IFERROR(INDEX(BD_Gestão!K:K,MATCH('Banco de Dados'!$B4098,BD_Gestão!$B:$B,0)),"erro"))</f>
        <v/>
      </c>
      <c r="P4098" s="169" t="str">
        <f t="shared" si="254"/>
        <v/>
      </c>
      <c r="Q4098" s="170" t="str">
        <f t="shared" si="255"/>
        <v/>
      </c>
      <c r="R4098" s="163" t="e">
        <f t="shared" si="252"/>
        <v>#VALUE!</v>
      </c>
      <c r="S4098" s="163" t="e">
        <f t="shared" si="253"/>
        <v>#VALUE!</v>
      </c>
      <c r="T4098" s="163" t="e">
        <f>INDEX(Controle!O:O,MATCH('Banco de Dados'!A4098,Controle!M:M,0))*E4098/100</f>
        <v>#N/A</v>
      </c>
    </row>
    <row r="4099" spans="1:20" hidden="1" x14ac:dyDescent="0.2">
      <c r="A4099" s="158">
        <f>BD_TS!A4098</f>
        <v>0</v>
      </c>
      <c r="B4099" s="158" t="str">
        <f>SUBSTITUTE(SUBSTITUTE(BD_TS!D4098," ",""),"-","/")</f>
        <v/>
      </c>
      <c r="C4099" s="158">
        <f>BD_TS!E4098</f>
        <v>0</v>
      </c>
      <c r="D4099" s="159">
        <f>BD_TS!F4098</f>
        <v>0</v>
      </c>
      <c r="E4099" s="160">
        <f>BD_TS!B4098</f>
        <v>0</v>
      </c>
      <c r="F4099" s="161">
        <f>BD_TS!C4098</f>
        <v>0</v>
      </c>
      <c r="G4099" s="187">
        <f>BD_TS!H4098</f>
        <v>0</v>
      </c>
      <c r="H4099" s="158" t="str">
        <f>IF($A4099=0,"",IFERROR(INDEX(BD_Gestão!A:A,MATCH('Banco de Dados'!$B4099,BD_Gestão!$B:$B,0)),"erro"))</f>
        <v/>
      </c>
      <c r="I4099" s="162" t="str">
        <f>IF($A4099=0,"",IFERROR(INDEX(BD_Gestão!E:E,MATCH('Banco de Dados'!$B4099,BD_Gestão!$B:$B,0)),"erro"))</f>
        <v/>
      </c>
      <c r="J4099" s="186" t="str">
        <f>IF($A4099=0,"",IFERROR(INDEX(BD_Gestão!B:B,MATCH('Banco de Dados'!$B4099,BD_Gestão!$B:$B,0)),"erro"))</f>
        <v/>
      </c>
      <c r="K4099" s="158" t="str">
        <f>IF($A4099=0,"",IFERROR(INDEX(BD_Gestão!C:C,MATCH('Banco de Dados'!$B4099,BD_Gestão!$B:$B,0)),"erro"))</f>
        <v/>
      </c>
      <c r="L4099" s="158" t="str">
        <f>IF($A4099=0,"",IFERROR(INDEX(BD_Gestão!H:H,MATCH('Banco de Dados'!$B4099,BD_Gestão!$B:$B,0)),"erro"))</f>
        <v/>
      </c>
      <c r="M4099" s="161" t="str">
        <f>IF($A4099=0,"",IFERROR(INDEX(BD_Gestão!F:F,MATCH('Banco de Dados'!$B4099,BD_Gestão!$B:$B,0)),"erro"))</f>
        <v/>
      </c>
      <c r="N4099" s="161" t="str">
        <f>IF($A4099=0,"",IFERROR(INDEX(BD_Gestão!J:J,MATCH('Banco de Dados'!$B4099,BD_Gestão!$B:$B,0)),"erro"))</f>
        <v/>
      </c>
      <c r="O4099" s="164" t="str">
        <f>IF($A4099=0,"",IFERROR(INDEX(BD_Gestão!K:K,MATCH('Banco de Dados'!$B4099,BD_Gestão!$B:$B,0)),"erro"))</f>
        <v/>
      </c>
      <c r="P4099" s="169" t="str">
        <f t="shared" si="254"/>
        <v/>
      </c>
      <c r="Q4099" s="170" t="str">
        <f t="shared" si="255"/>
        <v/>
      </c>
      <c r="R4099" s="163" t="e">
        <f t="shared" si="252"/>
        <v>#VALUE!</v>
      </c>
      <c r="S4099" s="163" t="e">
        <f t="shared" si="253"/>
        <v>#VALUE!</v>
      </c>
      <c r="T4099" s="163" t="e">
        <f>INDEX(Controle!O:O,MATCH('Banco de Dados'!A4099,Controle!M:M,0))*E4099/100</f>
        <v>#N/A</v>
      </c>
    </row>
    <row r="4100" spans="1:20" hidden="1" x14ac:dyDescent="0.2">
      <c r="A4100" s="158">
        <f>BD_TS!A4099</f>
        <v>0</v>
      </c>
      <c r="B4100" s="158" t="str">
        <f>SUBSTITUTE(SUBSTITUTE(BD_TS!D4099," ",""),"-","/")</f>
        <v/>
      </c>
      <c r="C4100" s="158">
        <f>BD_TS!E4099</f>
        <v>0</v>
      </c>
      <c r="D4100" s="159">
        <f>BD_TS!F4099</f>
        <v>0</v>
      </c>
      <c r="E4100" s="160">
        <f>BD_TS!B4099</f>
        <v>0</v>
      </c>
      <c r="F4100" s="161">
        <f>BD_TS!C4099</f>
        <v>0</v>
      </c>
      <c r="G4100" s="187">
        <f>BD_TS!H4099</f>
        <v>0</v>
      </c>
      <c r="H4100" s="158" t="str">
        <f>IF($A4100=0,"",IFERROR(INDEX(BD_Gestão!A:A,MATCH('Banco de Dados'!$B4100,BD_Gestão!$B:$B,0)),"erro"))</f>
        <v/>
      </c>
      <c r="I4100" s="162" t="str">
        <f>IF($A4100=0,"",IFERROR(INDEX(BD_Gestão!E:E,MATCH('Banco de Dados'!$B4100,BD_Gestão!$B:$B,0)),"erro"))</f>
        <v/>
      </c>
      <c r="J4100" s="186" t="str">
        <f>IF($A4100=0,"",IFERROR(INDEX(BD_Gestão!B:B,MATCH('Banco de Dados'!$B4100,BD_Gestão!$B:$B,0)),"erro"))</f>
        <v/>
      </c>
      <c r="K4100" s="158" t="str">
        <f>IF($A4100=0,"",IFERROR(INDEX(BD_Gestão!C:C,MATCH('Banco de Dados'!$B4100,BD_Gestão!$B:$B,0)),"erro"))</f>
        <v/>
      </c>
      <c r="L4100" s="158" t="str">
        <f>IF($A4100=0,"",IFERROR(INDEX(BD_Gestão!H:H,MATCH('Banco de Dados'!$B4100,BD_Gestão!$B:$B,0)),"erro"))</f>
        <v/>
      </c>
      <c r="M4100" s="161" t="str">
        <f>IF($A4100=0,"",IFERROR(INDEX(BD_Gestão!F:F,MATCH('Banco de Dados'!$B4100,BD_Gestão!$B:$B,0)),"erro"))</f>
        <v/>
      </c>
      <c r="N4100" s="161" t="str">
        <f>IF($A4100=0,"",IFERROR(INDEX(BD_Gestão!J:J,MATCH('Banco de Dados'!$B4100,BD_Gestão!$B:$B,0)),"erro"))</f>
        <v/>
      </c>
      <c r="O4100" s="164" t="str">
        <f>IF($A4100=0,"",IFERROR(INDEX(BD_Gestão!K:K,MATCH('Banco de Dados'!$B4100,BD_Gestão!$B:$B,0)),"erro"))</f>
        <v/>
      </c>
      <c r="P4100" s="169" t="str">
        <f t="shared" si="254"/>
        <v/>
      </c>
      <c r="Q4100" s="170" t="str">
        <f t="shared" si="255"/>
        <v/>
      </c>
      <c r="R4100" s="163" t="e">
        <f t="shared" si="252"/>
        <v>#VALUE!</v>
      </c>
      <c r="S4100" s="163" t="e">
        <f t="shared" si="253"/>
        <v>#VALUE!</v>
      </c>
      <c r="T4100" s="163" t="e">
        <f>INDEX(Controle!O:O,MATCH('Banco de Dados'!A4100,Controle!M:M,0))*E4100/100</f>
        <v>#N/A</v>
      </c>
    </row>
    <row r="4101" spans="1:20" hidden="1" x14ac:dyDescent="0.2">
      <c r="A4101" s="158">
        <f>BD_TS!A4100</f>
        <v>0</v>
      </c>
      <c r="B4101" s="158" t="str">
        <f>SUBSTITUTE(SUBSTITUTE(BD_TS!D4100," ",""),"-","/")</f>
        <v/>
      </c>
      <c r="C4101" s="158">
        <f>BD_TS!E4100</f>
        <v>0</v>
      </c>
      <c r="D4101" s="159">
        <f>BD_TS!F4100</f>
        <v>0</v>
      </c>
      <c r="E4101" s="160">
        <f>BD_TS!B4100</f>
        <v>0</v>
      </c>
      <c r="F4101" s="161">
        <f>BD_TS!C4100</f>
        <v>0</v>
      </c>
      <c r="G4101" s="187">
        <f>BD_TS!H4100</f>
        <v>0</v>
      </c>
      <c r="H4101" s="158" t="str">
        <f>IF($A4101=0,"",IFERROR(INDEX(BD_Gestão!A:A,MATCH('Banco de Dados'!$B4101,BD_Gestão!$B:$B,0)),"erro"))</f>
        <v/>
      </c>
      <c r="I4101" s="162" t="str">
        <f>IF($A4101=0,"",IFERROR(INDEX(BD_Gestão!E:E,MATCH('Banco de Dados'!$B4101,BD_Gestão!$B:$B,0)),"erro"))</f>
        <v/>
      </c>
      <c r="J4101" s="186" t="str">
        <f>IF($A4101=0,"",IFERROR(INDEX(BD_Gestão!B:B,MATCH('Banco de Dados'!$B4101,BD_Gestão!$B:$B,0)),"erro"))</f>
        <v/>
      </c>
      <c r="K4101" s="158" t="str">
        <f>IF($A4101=0,"",IFERROR(INDEX(BD_Gestão!C:C,MATCH('Banco de Dados'!$B4101,BD_Gestão!$B:$B,0)),"erro"))</f>
        <v/>
      </c>
      <c r="L4101" s="158" t="str">
        <f>IF($A4101=0,"",IFERROR(INDEX(BD_Gestão!H:H,MATCH('Banco de Dados'!$B4101,BD_Gestão!$B:$B,0)),"erro"))</f>
        <v/>
      </c>
      <c r="M4101" s="161" t="str">
        <f>IF($A4101=0,"",IFERROR(INDEX(BD_Gestão!F:F,MATCH('Banco de Dados'!$B4101,BD_Gestão!$B:$B,0)),"erro"))</f>
        <v/>
      </c>
      <c r="N4101" s="161" t="str">
        <f>IF($A4101=0,"",IFERROR(INDEX(BD_Gestão!J:J,MATCH('Banco de Dados'!$B4101,BD_Gestão!$B:$B,0)),"erro"))</f>
        <v/>
      </c>
      <c r="O4101" s="164" t="str">
        <f>IF($A4101=0,"",IFERROR(INDEX(BD_Gestão!K:K,MATCH('Banco de Dados'!$B4101,BD_Gestão!$B:$B,0)),"erro"))</f>
        <v/>
      </c>
      <c r="P4101" s="169" t="str">
        <f t="shared" si="254"/>
        <v/>
      </c>
      <c r="Q4101" s="170" t="str">
        <f t="shared" si="255"/>
        <v/>
      </c>
      <c r="R4101" s="163" t="e">
        <f t="shared" ref="R4101:R4164" si="256">MONTH(I4101)</f>
        <v>#VALUE!</v>
      </c>
      <c r="S4101" s="163" t="e">
        <f t="shared" ref="S4101:S4164" si="257">YEAR(I4101)</f>
        <v>#VALUE!</v>
      </c>
      <c r="T4101" s="163" t="e">
        <f>INDEX(Controle!O:O,MATCH('Banco de Dados'!A4101,Controle!M:M,0))*E4101/100</f>
        <v>#N/A</v>
      </c>
    </row>
    <row r="4102" spans="1:20" hidden="1" x14ac:dyDescent="0.2">
      <c r="A4102" s="158">
        <f>BD_TS!A4101</f>
        <v>0</v>
      </c>
      <c r="B4102" s="158" t="str">
        <f>SUBSTITUTE(SUBSTITUTE(BD_TS!D4101," ",""),"-","/")</f>
        <v/>
      </c>
      <c r="C4102" s="158">
        <f>BD_TS!E4101</f>
        <v>0</v>
      </c>
      <c r="D4102" s="159">
        <f>BD_TS!F4101</f>
        <v>0</v>
      </c>
      <c r="E4102" s="160">
        <f>BD_TS!B4101</f>
        <v>0</v>
      </c>
      <c r="F4102" s="161">
        <f>BD_TS!C4101</f>
        <v>0</v>
      </c>
      <c r="G4102" s="187">
        <f>BD_TS!H4101</f>
        <v>0</v>
      </c>
      <c r="H4102" s="158" t="str">
        <f>IF($A4102=0,"",IFERROR(INDEX(BD_Gestão!A:A,MATCH('Banco de Dados'!$B4102,BD_Gestão!$B:$B,0)),"erro"))</f>
        <v/>
      </c>
      <c r="I4102" s="162" t="str">
        <f>IF($A4102=0,"",IFERROR(INDEX(BD_Gestão!E:E,MATCH('Banco de Dados'!$B4102,BD_Gestão!$B:$B,0)),"erro"))</f>
        <v/>
      </c>
      <c r="J4102" s="186" t="str">
        <f>IF($A4102=0,"",IFERROR(INDEX(BD_Gestão!B:B,MATCH('Banco de Dados'!$B4102,BD_Gestão!$B:$B,0)),"erro"))</f>
        <v/>
      </c>
      <c r="K4102" s="158" t="str">
        <f>IF($A4102=0,"",IFERROR(INDEX(BD_Gestão!C:C,MATCH('Banco de Dados'!$B4102,BD_Gestão!$B:$B,0)),"erro"))</f>
        <v/>
      </c>
      <c r="L4102" s="158" t="str">
        <f>IF($A4102=0,"",IFERROR(INDEX(BD_Gestão!H:H,MATCH('Banco de Dados'!$B4102,BD_Gestão!$B:$B,0)),"erro"))</f>
        <v/>
      </c>
      <c r="M4102" s="161" t="str">
        <f>IF($A4102=0,"",IFERROR(INDEX(BD_Gestão!F:F,MATCH('Banco de Dados'!$B4102,BD_Gestão!$B:$B,0)),"erro"))</f>
        <v/>
      </c>
      <c r="N4102" s="161" t="str">
        <f>IF($A4102=0,"",IFERROR(INDEX(BD_Gestão!J:J,MATCH('Banco de Dados'!$B4102,BD_Gestão!$B:$B,0)),"erro"))</f>
        <v/>
      </c>
      <c r="O4102" s="164" t="str">
        <f>IF($A4102=0,"",IFERROR(INDEX(BD_Gestão!K:K,MATCH('Banco de Dados'!$B4102,BD_Gestão!$B:$B,0)),"erro"))</f>
        <v/>
      </c>
      <c r="P4102" s="169" t="str">
        <f t="shared" ref="P4102:P4165" si="258">IF(OR(H4102="erro",H4102=""),"",E4102*(MIN(O4102,1)))</f>
        <v/>
      </c>
      <c r="Q4102" s="170" t="str">
        <f t="shared" ref="Q4102:Q4165" si="259">IF(OR(H4102="erro",H4102=""),"",E4102-P4102)</f>
        <v/>
      </c>
      <c r="R4102" s="163" t="e">
        <f t="shared" si="256"/>
        <v>#VALUE!</v>
      </c>
      <c r="S4102" s="163" t="e">
        <f t="shared" si="257"/>
        <v>#VALUE!</v>
      </c>
      <c r="T4102" s="163" t="e">
        <f>INDEX(Controle!O:O,MATCH('Banco de Dados'!A4102,Controle!M:M,0))*E4102/100</f>
        <v>#N/A</v>
      </c>
    </row>
    <row r="4103" spans="1:20" hidden="1" x14ac:dyDescent="0.2">
      <c r="A4103" s="158">
        <f>BD_TS!A4102</f>
        <v>0</v>
      </c>
      <c r="B4103" s="158" t="str">
        <f>SUBSTITUTE(SUBSTITUTE(BD_TS!D4102," ",""),"-","/")</f>
        <v/>
      </c>
      <c r="C4103" s="158">
        <f>BD_TS!E4102</f>
        <v>0</v>
      </c>
      <c r="D4103" s="159">
        <f>BD_TS!F4102</f>
        <v>0</v>
      </c>
      <c r="E4103" s="160">
        <f>BD_TS!B4102</f>
        <v>0</v>
      </c>
      <c r="F4103" s="161">
        <f>BD_TS!C4102</f>
        <v>0</v>
      </c>
      <c r="G4103" s="187">
        <f>BD_TS!H4102</f>
        <v>0</v>
      </c>
      <c r="H4103" s="158" t="str">
        <f>IF($A4103=0,"",IFERROR(INDEX(BD_Gestão!A:A,MATCH('Banco de Dados'!$B4103,BD_Gestão!$B:$B,0)),"erro"))</f>
        <v/>
      </c>
      <c r="I4103" s="162" t="str">
        <f>IF($A4103=0,"",IFERROR(INDEX(BD_Gestão!E:E,MATCH('Banco de Dados'!$B4103,BD_Gestão!$B:$B,0)),"erro"))</f>
        <v/>
      </c>
      <c r="J4103" s="186" t="str">
        <f>IF($A4103=0,"",IFERROR(INDEX(BD_Gestão!B:B,MATCH('Banco de Dados'!$B4103,BD_Gestão!$B:$B,0)),"erro"))</f>
        <v/>
      </c>
      <c r="K4103" s="158" t="str">
        <f>IF($A4103=0,"",IFERROR(INDEX(BD_Gestão!C:C,MATCH('Banco de Dados'!$B4103,BD_Gestão!$B:$B,0)),"erro"))</f>
        <v/>
      </c>
      <c r="L4103" s="158" t="str">
        <f>IF($A4103=0,"",IFERROR(INDEX(BD_Gestão!H:H,MATCH('Banco de Dados'!$B4103,BD_Gestão!$B:$B,0)),"erro"))</f>
        <v/>
      </c>
      <c r="M4103" s="161" t="str">
        <f>IF($A4103=0,"",IFERROR(INDEX(BD_Gestão!F:F,MATCH('Banco de Dados'!$B4103,BD_Gestão!$B:$B,0)),"erro"))</f>
        <v/>
      </c>
      <c r="N4103" s="161" t="str">
        <f>IF($A4103=0,"",IFERROR(INDEX(BD_Gestão!J:J,MATCH('Banco de Dados'!$B4103,BD_Gestão!$B:$B,0)),"erro"))</f>
        <v/>
      </c>
      <c r="O4103" s="164" t="str">
        <f>IF($A4103=0,"",IFERROR(INDEX(BD_Gestão!K:K,MATCH('Banco de Dados'!$B4103,BD_Gestão!$B:$B,0)),"erro"))</f>
        <v/>
      </c>
      <c r="P4103" s="169" t="str">
        <f t="shared" si="258"/>
        <v/>
      </c>
      <c r="Q4103" s="170" t="str">
        <f t="shared" si="259"/>
        <v/>
      </c>
      <c r="R4103" s="163" t="e">
        <f t="shared" si="256"/>
        <v>#VALUE!</v>
      </c>
      <c r="S4103" s="163" t="e">
        <f t="shared" si="257"/>
        <v>#VALUE!</v>
      </c>
      <c r="T4103" s="163" t="e">
        <f>INDEX(Controle!O:O,MATCH('Banco de Dados'!A4103,Controle!M:M,0))*E4103/100</f>
        <v>#N/A</v>
      </c>
    </row>
    <row r="4104" spans="1:20" hidden="1" x14ac:dyDescent="0.2">
      <c r="A4104" s="158">
        <f>BD_TS!A4103</f>
        <v>0</v>
      </c>
      <c r="B4104" s="158" t="str">
        <f>SUBSTITUTE(SUBSTITUTE(BD_TS!D4103," ",""),"-","/")</f>
        <v/>
      </c>
      <c r="C4104" s="158">
        <f>BD_TS!E4103</f>
        <v>0</v>
      </c>
      <c r="D4104" s="159">
        <f>BD_TS!F4103</f>
        <v>0</v>
      </c>
      <c r="E4104" s="160">
        <f>BD_TS!B4103</f>
        <v>0</v>
      </c>
      <c r="F4104" s="161">
        <f>BD_TS!C4103</f>
        <v>0</v>
      </c>
      <c r="G4104" s="187">
        <f>BD_TS!H4103</f>
        <v>0</v>
      </c>
      <c r="H4104" s="158" t="str">
        <f>IF($A4104=0,"",IFERROR(INDEX(BD_Gestão!A:A,MATCH('Banco de Dados'!$B4104,BD_Gestão!$B:$B,0)),"erro"))</f>
        <v/>
      </c>
      <c r="I4104" s="162" t="str">
        <f>IF($A4104=0,"",IFERROR(INDEX(BD_Gestão!E:E,MATCH('Banco de Dados'!$B4104,BD_Gestão!$B:$B,0)),"erro"))</f>
        <v/>
      </c>
      <c r="J4104" s="186" t="str">
        <f>IF($A4104=0,"",IFERROR(INDEX(BD_Gestão!B:B,MATCH('Banco de Dados'!$B4104,BD_Gestão!$B:$B,0)),"erro"))</f>
        <v/>
      </c>
      <c r="K4104" s="158" t="str">
        <f>IF($A4104=0,"",IFERROR(INDEX(BD_Gestão!C:C,MATCH('Banco de Dados'!$B4104,BD_Gestão!$B:$B,0)),"erro"))</f>
        <v/>
      </c>
      <c r="L4104" s="158" t="str">
        <f>IF($A4104=0,"",IFERROR(INDEX(BD_Gestão!H:H,MATCH('Banco de Dados'!$B4104,BD_Gestão!$B:$B,0)),"erro"))</f>
        <v/>
      </c>
      <c r="M4104" s="161" t="str">
        <f>IF($A4104=0,"",IFERROR(INDEX(BD_Gestão!F:F,MATCH('Banco de Dados'!$B4104,BD_Gestão!$B:$B,0)),"erro"))</f>
        <v/>
      </c>
      <c r="N4104" s="161" t="str">
        <f>IF($A4104=0,"",IFERROR(INDEX(BD_Gestão!J:J,MATCH('Banco de Dados'!$B4104,BD_Gestão!$B:$B,0)),"erro"))</f>
        <v/>
      </c>
      <c r="O4104" s="164" t="str">
        <f>IF($A4104=0,"",IFERROR(INDEX(BD_Gestão!K:K,MATCH('Banco de Dados'!$B4104,BD_Gestão!$B:$B,0)),"erro"))</f>
        <v/>
      </c>
      <c r="P4104" s="169" t="str">
        <f t="shared" si="258"/>
        <v/>
      </c>
      <c r="Q4104" s="170" t="str">
        <f t="shared" si="259"/>
        <v/>
      </c>
      <c r="R4104" s="163" t="e">
        <f t="shared" si="256"/>
        <v>#VALUE!</v>
      </c>
      <c r="S4104" s="163" t="e">
        <f t="shared" si="257"/>
        <v>#VALUE!</v>
      </c>
      <c r="T4104" s="163" t="e">
        <f>INDEX(Controle!O:O,MATCH('Banco de Dados'!A4104,Controle!M:M,0))*E4104/100</f>
        <v>#N/A</v>
      </c>
    </row>
    <row r="4105" spans="1:20" hidden="1" x14ac:dyDescent="0.2">
      <c r="A4105" s="158">
        <f>BD_TS!A4104</f>
        <v>0</v>
      </c>
      <c r="B4105" s="158" t="str">
        <f>SUBSTITUTE(SUBSTITUTE(BD_TS!D4104," ",""),"-","/")</f>
        <v/>
      </c>
      <c r="C4105" s="158">
        <f>BD_TS!E4104</f>
        <v>0</v>
      </c>
      <c r="D4105" s="159">
        <f>BD_TS!F4104</f>
        <v>0</v>
      </c>
      <c r="E4105" s="160">
        <f>BD_TS!B4104</f>
        <v>0</v>
      </c>
      <c r="F4105" s="161">
        <f>BD_TS!C4104</f>
        <v>0</v>
      </c>
      <c r="G4105" s="187">
        <f>BD_TS!H4104</f>
        <v>0</v>
      </c>
      <c r="H4105" s="158" t="str">
        <f>IF($A4105=0,"",IFERROR(INDEX(BD_Gestão!A:A,MATCH('Banco de Dados'!$B4105,BD_Gestão!$B:$B,0)),"erro"))</f>
        <v/>
      </c>
      <c r="I4105" s="162" t="str">
        <f>IF($A4105=0,"",IFERROR(INDEX(BD_Gestão!E:E,MATCH('Banco de Dados'!$B4105,BD_Gestão!$B:$B,0)),"erro"))</f>
        <v/>
      </c>
      <c r="J4105" s="186" t="str">
        <f>IF($A4105=0,"",IFERROR(INDEX(BD_Gestão!B:B,MATCH('Banco de Dados'!$B4105,BD_Gestão!$B:$B,0)),"erro"))</f>
        <v/>
      </c>
      <c r="K4105" s="158" t="str">
        <f>IF($A4105=0,"",IFERROR(INDEX(BD_Gestão!C:C,MATCH('Banco de Dados'!$B4105,BD_Gestão!$B:$B,0)),"erro"))</f>
        <v/>
      </c>
      <c r="L4105" s="158" t="str">
        <f>IF($A4105=0,"",IFERROR(INDEX(BD_Gestão!H:H,MATCH('Banco de Dados'!$B4105,BD_Gestão!$B:$B,0)),"erro"))</f>
        <v/>
      </c>
      <c r="M4105" s="161" t="str">
        <f>IF($A4105=0,"",IFERROR(INDEX(BD_Gestão!F:F,MATCH('Banco de Dados'!$B4105,BD_Gestão!$B:$B,0)),"erro"))</f>
        <v/>
      </c>
      <c r="N4105" s="161" t="str">
        <f>IF($A4105=0,"",IFERROR(INDEX(BD_Gestão!J:J,MATCH('Banco de Dados'!$B4105,BD_Gestão!$B:$B,0)),"erro"))</f>
        <v/>
      </c>
      <c r="O4105" s="164" t="str">
        <f>IF($A4105=0,"",IFERROR(INDEX(BD_Gestão!K:K,MATCH('Banco de Dados'!$B4105,BD_Gestão!$B:$B,0)),"erro"))</f>
        <v/>
      </c>
      <c r="P4105" s="169" t="str">
        <f t="shared" si="258"/>
        <v/>
      </c>
      <c r="Q4105" s="170" t="str">
        <f t="shared" si="259"/>
        <v/>
      </c>
      <c r="R4105" s="163" t="e">
        <f t="shared" si="256"/>
        <v>#VALUE!</v>
      </c>
      <c r="S4105" s="163" t="e">
        <f t="shared" si="257"/>
        <v>#VALUE!</v>
      </c>
      <c r="T4105" s="163" t="e">
        <f>INDEX(Controle!O:O,MATCH('Banco de Dados'!A4105,Controle!M:M,0))*E4105/100</f>
        <v>#N/A</v>
      </c>
    </row>
    <row r="4106" spans="1:20" hidden="1" x14ac:dyDescent="0.2">
      <c r="A4106" s="158">
        <f>BD_TS!A4105</f>
        <v>0</v>
      </c>
      <c r="B4106" s="158" t="str">
        <f>SUBSTITUTE(SUBSTITUTE(BD_TS!D4105," ",""),"-","/")</f>
        <v/>
      </c>
      <c r="C4106" s="158">
        <f>BD_TS!E4105</f>
        <v>0</v>
      </c>
      <c r="D4106" s="159">
        <f>BD_TS!F4105</f>
        <v>0</v>
      </c>
      <c r="E4106" s="160">
        <f>BD_TS!B4105</f>
        <v>0</v>
      </c>
      <c r="F4106" s="161">
        <f>BD_TS!C4105</f>
        <v>0</v>
      </c>
      <c r="G4106" s="187">
        <f>BD_TS!H4105</f>
        <v>0</v>
      </c>
      <c r="H4106" s="158" t="str">
        <f>IF($A4106=0,"",IFERROR(INDEX(BD_Gestão!A:A,MATCH('Banco de Dados'!$B4106,BD_Gestão!$B:$B,0)),"erro"))</f>
        <v/>
      </c>
      <c r="I4106" s="162" t="str">
        <f>IF($A4106=0,"",IFERROR(INDEX(BD_Gestão!E:E,MATCH('Banco de Dados'!$B4106,BD_Gestão!$B:$B,0)),"erro"))</f>
        <v/>
      </c>
      <c r="J4106" s="186" t="str">
        <f>IF($A4106=0,"",IFERROR(INDEX(BD_Gestão!B:B,MATCH('Banco de Dados'!$B4106,BD_Gestão!$B:$B,0)),"erro"))</f>
        <v/>
      </c>
      <c r="K4106" s="158" t="str">
        <f>IF($A4106=0,"",IFERROR(INDEX(BD_Gestão!C:C,MATCH('Banco de Dados'!$B4106,BD_Gestão!$B:$B,0)),"erro"))</f>
        <v/>
      </c>
      <c r="L4106" s="158" t="str">
        <f>IF($A4106=0,"",IFERROR(INDEX(BD_Gestão!H:H,MATCH('Banco de Dados'!$B4106,BD_Gestão!$B:$B,0)),"erro"))</f>
        <v/>
      </c>
      <c r="M4106" s="161" t="str">
        <f>IF($A4106=0,"",IFERROR(INDEX(BD_Gestão!F:F,MATCH('Banco de Dados'!$B4106,BD_Gestão!$B:$B,0)),"erro"))</f>
        <v/>
      </c>
      <c r="N4106" s="161" t="str">
        <f>IF($A4106=0,"",IFERROR(INDEX(BD_Gestão!J:J,MATCH('Banco de Dados'!$B4106,BD_Gestão!$B:$B,0)),"erro"))</f>
        <v/>
      </c>
      <c r="O4106" s="164" t="str">
        <f>IF($A4106=0,"",IFERROR(INDEX(BD_Gestão!K:K,MATCH('Banco de Dados'!$B4106,BD_Gestão!$B:$B,0)),"erro"))</f>
        <v/>
      </c>
      <c r="P4106" s="169" t="str">
        <f t="shared" si="258"/>
        <v/>
      </c>
      <c r="Q4106" s="170" t="str">
        <f t="shared" si="259"/>
        <v/>
      </c>
      <c r="R4106" s="163" t="e">
        <f t="shared" si="256"/>
        <v>#VALUE!</v>
      </c>
      <c r="S4106" s="163" t="e">
        <f t="shared" si="257"/>
        <v>#VALUE!</v>
      </c>
      <c r="T4106" s="163" t="e">
        <f>INDEX(Controle!O:O,MATCH('Banco de Dados'!A4106,Controle!M:M,0))*E4106/100</f>
        <v>#N/A</v>
      </c>
    </row>
    <row r="4107" spans="1:20" hidden="1" x14ac:dyDescent="0.2">
      <c r="A4107" s="158">
        <f>BD_TS!A4106</f>
        <v>0</v>
      </c>
      <c r="B4107" s="158" t="str">
        <f>SUBSTITUTE(SUBSTITUTE(BD_TS!D4106," ",""),"-","/")</f>
        <v/>
      </c>
      <c r="C4107" s="158">
        <f>BD_TS!E4106</f>
        <v>0</v>
      </c>
      <c r="D4107" s="159">
        <f>BD_TS!F4106</f>
        <v>0</v>
      </c>
      <c r="E4107" s="160">
        <f>BD_TS!B4106</f>
        <v>0</v>
      </c>
      <c r="F4107" s="161">
        <f>BD_TS!C4106</f>
        <v>0</v>
      </c>
      <c r="G4107" s="187">
        <f>BD_TS!H4106</f>
        <v>0</v>
      </c>
      <c r="H4107" s="158" t="str">
        <f>IF($A4107=0,"",IFERROR(INDEX(BD_Gestão!A:A,MATCH('Banco de Dados'!$B4107,BD_Gestão!$B:$B,0)),"erro"))</f>
        <v/>
      </c>
      <c r="I4107" s="162" t="str">
        <f>IF($A4107=0,"",IFERROR(INDEX(BD_Gestão!E:E,MATCH('Banco de Dados'!$B4107,BD_Gestão!$B:$B,0)),"erro"))</f>
        <v/>
      </c>
      <c r="J4107" s="186" t="str">
        <f>IF($A4107=0,"",IFERROR(INDEX(BD_Gestão!B:B,MATCH('Banco de Dados'!$B4107,BD_Gestão!$B:$B,0)),"erro"))</f>
        <v/>
      </c>
      <c r="K4107" s="158" t="str">
        <f>IF($A4107=0,"",IFERROR(INDEX(BD_Gestão!C:C,MATCH('Banco de Dados'!$B4107,BD_Gestão!$B:$B,0)),"erro"))</f>
        <v/>
      </c>
      <c r="L4107" s="158" t="str">
        <f>IF($A4107=0,"",IFERROR(INDEX(BD_Gestão!H:H,MATCH('Banco de Dados'!$B4107,BD_Gestão!$B:$B,0)),"erro"))</f>
        <v/>
      </c>
      <c r="M4107" s="161" t="str">
        <f>IF($A4107=0,"",IFERROR(INDEX(BD_Gestão!F:F,MATCH('Banco de Dados'!$B4107,BD_Gestão!$B:$B,0)),"erro"))</f>
        <v/>
      </c>
      <c r="N4107" s="161" t="str">
        <f>IF($A4107=0,"",IFERROR(INDEX(BD_Gestão!J:J,MATCH('Banco de Dados'!$B4107,BD_Gestão!$B:$B,0)),"erro"))</f>
        <v/>
      </c>
      <c r="O4107" s="164" t="str">
        <f>IF($A4107=0,"",IFERROR(INDEX(BD_Gestão!K:K,MATCH('Banco de Dados'!$B4107,BD_Gestão!$B:$B,0)),"erro"))</f>
        <v/>
      </c>
      <c r="P4107" s="169" t="str">
        <f t="shared" si="258"/>
        <v/>
      </c>
      <c r="Q4107" s="170" t="str">
        <f t="shared" si="259"/>
        <v/>
      </c>
      <c r="R4107" s="163" t="e">
        <f t="shared" si="256"/>
        <v>#VALUE!</v>
      </c>
      <c r="S4107" s="163" t="e">
        <f t="shared" si="257"/>
        <v>#VALUE!</v>
      </c>
      <c r="T4107" s="163" t="e">
        <f>INDEX(Controle!O:O,MATCH('Banco de Dados'!A4107,Controle!M:M,0))*E4107/100</f>
        <v>#N/A</v>
      </c>
    </row>
    <row r="4108" spans="1:20" hidden="1" x14ac:dyDescent="0.2">
      <c r="A4108" s="158">
        <f>BD_TS!A4107</f>
        <v>0</v>
      </c>
      <c r="B4108" s="158" t="str">
        <f>SUBSTITUTE(SUBSTITUTE(BD_TS!D4107," ",""),"-","/")</f>
        <v/>
      </c>
      <c r="C4108" s="158">
        <f>BD_TS!E4107</f>
        <v>0</v>
      </c>
      <c r="D4108" s="159">
        <f>BD_TS!F4107</f>
        <v>0</v>
      </c>
      <c r="E4108" s="160">
        <f>BD_TS!B4107</f>
        <v>0</v>
      </c>
      <c r="F4108" s="161">
        <f>BD_TS!C4107</f>
        <v>0</v>
      </c>
      <c r="G4108" s="187">
        <f>BD_TS!H4107</f>
        <v>0</v>
      </c>
      <c r="H4108" s="158" t="str">
        <f>IF($A4108=0,"",IFERROR(INDEX(BD_Gestão!A:A,MATCH('Banco de Dados'!$B4108,BD_Gestão!$B:$B,0)),"erro"))</f>
        <v/>
      </c>
      <c r="I4108" s="162" t="str">
        <f>IF($A4108=0,"",IFERROR(INDEX(BD_Gestão!E:E,MATCH('Banco de Dados'!$B4108,BD_Gestão!$B:$B,0)),"erro"))</f>
        <v/>
      </c>
      <c r="J4108" s="186" t="str">
        <f>IF($A4108=0,"",IFERROR(INDEX(BD_Gestão!B:B,MATCH('Banco de Dados'!$B4108,BD_Gestão!$B:$B,0)),"erro"))</f>
        <v/>
      </c>
      <c r="K4108" s="158" t="str">
        <f>IF($A4108=0,"",IFERROR(INDEX(BD_Gestão!C:C,MATCH('Banco de Dados'!$B4108,BD_Gestão!$B:$B,0)),"erro"))</f>
        <v/>
      </c>
      <c r="L4108" s="158" t="str">
        <f>IF($A4108=0,"",IFERROR(INDEX(BD_Gestão!H:H,MATCH('Banco de Dados'!$B4108,BD_Gestão!$B:$B,0)),"erro"))</f>
        <v/>
      </c>
      <c r="M4108" s="161" t="str">
        <f>IF($A4108=0,"",IFERROR(INDEX(BD_Gestão!F:F,MATCH('Banco de Dados'!$B4108,BD_Gestão!$B:$B,0)),"erro"))</f>
        <v/>
      </c>
      <c r="N4108" s="161" t="str">
        <f>IF($A4108=0,"",IFERROR(INDEX(BD_Gestão!J:J,MATCH('Banco de Dados'!$B4108,BD_Gestão!$B:$B,0)),"erro"))</f>
        <v/>
      </c>
      <c r="O4108" s="164" t="str">
        <f>IF($A4108=0,"",IFERROR(INDEX(BD_Gestão!K:K,MATCH('Banco de Dados'!$B4108,BD_Gestão!$B:$B,0)),"erro"))</f>
        <v/>
      </c>
      <c r="P4108" s="169" t="str">
        <f t="shared" si="258"/>
        <v/>
      </c>
      <c r="Q4108" s="170" t="str">
        <f t="shared" si="259"/>
        <v/>
      </c>
      <c r="R4108" s="163" t="e">
        <f t="shared" si="256"/>
        <v>#VALUE!</v>
      </c>
      <c r="S4108" s="163" t="e">
        <f t="shared" si="257"/>
        <v>#VALUE!</v>
      </c>
      <c r="T4108" s="163" t="e">
        <f>INDEX(Controle!O:O,MATCH('Banco de Dados'!A4108,Controle!M:M,0))*E4108/100</f>
        <v>#N/A</v>
      </c>
    </row>
    <row r="4109" spans="1:20" hidden="1" x14ac:dyDescent="0.2">
      <c r="A4109" s="158">
        <f>BD_TS!A4108</f>
        <v>0</v>
      </c>
      <c r="B4109" s="158" t="str">
        <f>SUBSTITUTE(SUBSTITUTE(BD_TS!D4108," ",""),"-","/")</f>
        <v/>
      </c>
      <c r="C4109" s="158">
        <f>BD_TS!E4108</f>
        <v>0</v>
      </c>
      <c r="D4109" s="159">
        <f>BD_TS!F4108</f>
        <v>0</v>
      </c>
      <c r="E4109" s="160">
        <f>BD_TS!B4108</f>
        <v>0</v>
      </c>
      <c r="F4109" s="161">
        <f>BD_TS!C4108</f>
        <v>0</v>
      </c>
      <c r="G4109" s="187">
        <f>BD_TS!H4108</f>
        <v>0</v>
      </c>
      <c r="H4109" s="158" t="str">
        <f>IF($A4109=0,"",IFERROR(INDEX(BD_Gestão!A:A,MATCH('Banco de Dados'!$B4109,BD_Gestão!$B:$B,0)),"erro"))</f>
        <v/>
      </c>
      <c r="I4109" s="162" t="str">
        <f>IF($A4109=0,"",IFERROR(INDEX(BD_Gestão!E:E,MATCH('Banco de Dados'!$B4109,BD_Gestão!$B:$B,0)),"erro"))</f>
        <v/>
      </c>
      <c r="J4109" s="186" t="str">
        <f>IF($A4109=0,"",IFERROR(INDEX(BD_Gestão!B:B,MATCH('Banco de Dados'!$B4109,BD_Gestão!$B:$B,0)),"erro"))</f>
        <v/>
      </c>
      <c r="K4109" s="158" t="str">
        <f>IF($A4109=0,"",IFERROR(INDEX(BD_Gestão!C:C,MATCH('Banco de Dados'!$B4109,BD_Gestão!$B:$B,0)),"erro"))</f>
        <v/>
      </c>
      <c r="L4109" s="158" t="str">
        <f>IF($A4109=0,"",IFERROR(INDEX(BD_Gestão!H:H,MATCH('Banco de Dados'!$B4109,BD_Gestão!$B:$B,0)),"erro"))</f>
        <v/>
      </c>
      <c r="M4109" s="161" t="str">
        <f>IF($A4109=0,"",IFERROR(INDEX(BD_Gestão!F:F,MATCH('Banco de Dados'!$B4109,BD_Gestão!$B:$B,0)),"erro"))</f>
        <v/>
      </c>
      <c r="N4109" s="161" t="str">
        <f>IF($A4109=0,"",IFERROR(INDEX(BD_Gestão!J:J,MATCH('Banco de Dados'!$B4109,BD_Gestão!$B:$B,0)),"erro"))</f>
        <v/>
      </c>
      <c r="O4109" s="164" t="str">
        <f>IF($A4109=0,"",IFERROR(INDEX(BD_Gestão!K:K,MATCH('Banco de Dados'!$B4109,BD_Gestão!$B:$B,0)),"erro"))</f>
        <v/>
      </c>
      <c r="P4109" s="169" t="str">
        <f t="shared" si="258"/>
        <v/>
      </c>
      <c r="Q4109" s="170" t="str">
        <f t="shared" si="259"/>
        <v/>
      </c>
      <c r="R4109" s="163" t="e">
        <f t="shared" si="256"/>
        <v>#VALUE!</v>
      </c>
      <c r="S4109" s="163" t="e">
        <f t="shared" si="257"/>
        <v>#VALUE!</v>
      </c>
      <c r="T4109" s="163" t="e">
        <f>INDEX(Controle!O:O,MATCH('Banco de Dados'!A4109,Controle!M:M,0))*E4109/100</f>
        <v>#N/A</v>
      </c>
    </row>
    <row r="4110" spans="1:20" hidden="1" x14ac:dyDescent="0.2">
      <c r="A4110" s="158">
        <f>BD_TS!A4109</f>
        <v>0</v>
      </c>
      <c r="B4110" s="158" t="str">
        <f>SUBSTITUTE(SUBSTITUTE(BD_TS!D4109," ",""),"-","/")</f>
        <v/>
      </c>
      <c r="C4110" s="158">
        <f>BD_TS!E4109</f>
        <v>0</v>
      </c>
      <c r="D4110" s="159">
        <f>BD_TS!F4109</f>
        <v>0</v>
      </c>
      <c r="E4110" s="160">
        <f>BD_TS!B4109</f>
        <v>0</v>
      </c>
      <c r="F4110" s="161">
        <f>BD_TS!C4109</f>
        <v>0</v>
      </c>
      <c r="G4110" s="187">
        <f>BD_TS!H4109</f>
        <v>0</v>
      </c>
      <c r="H4110" s="158" t="str">
        <f>IF($A4110=0,"",IFERROR(INDEX(BD_Gestão!A:A,MATCH('Banco de Dados'!$B4110,BD_Gestão!$B:$B,0)),"erro"))</f>
        <v/>
      </c>
      <c r="I4110" s="162" t="str">
        <f>IF($A4110=0,"",IFERROR(INDEX(BD_Gestão!E:E,MATCH('Banco de Dados'!$B4110,BD_Gestão!$B:$B,0)),"erro"))</f>
        <v/>
      </c>
      <c r="J4110" s="186" t="str">
        <f>IF($A4110=0,"",IFERROR(INDEX(BD_Gestão!B:B,MATCH('Banco de Dados'!$B4110,BD_Gestão!$B:$B,0)),"erro"))</f>
        <v/>
      </c>
      <c r="K4110" s="158" t="str">
        <f>IF($A4110=0,"",IFERROR(INDEX(BD_Gestão!C:C,MATCH('Banco de Dados'!$B4110,BD_Gestão!$B:$B,0)),"erro"))</f>
        <v/>
      </c>
      <c r="L4110" s="158" t="str">
        <f>IF($A4110=0,"",IFERROR(INDEX(BD_Gestão!H:H,MATCH('Banco de Dados'!$B4110,BD_Gestão!$B:$B,0)),"erro"))</f>
        <v/>
      </c>
      <c r="M4110" s="161" t="str">
        <f>IF($A4110=0,"",IFERROR(INDEX(BD_Gestão!F:F,MATCH('Banco de Dados'!$B4110,BD_Gestão!$B:$B,0)),"erro"))</f>
        <v/>
      </c>
      <c r="N4110" s="161" t="str">
        <f>IF($A4110=0,"",IFERROR(INDEX(BD_Gestão!J:J,MATCH('Banco de Dados'!$B4110,BD_Gestão!$B:$B,0)),"erro"))</f>
        <v/>
      </c>
      <c r="O4110" s="164" t="str">
        <f>IF($A4110=0,"",IFERROR(INDEX(BD_Gestão!K:K,MATCH('Banco de Dados'!$B4110,BD_Gestão!$B:$B,0)),"erro"))</f>
        <v/>
      </c>
      <c r="P4110" s="169" t="str">
        <f t="shared" si="258"/>
        <v/>
      </c>
      <c r="Q4110" s="170" t="str">
        <f t="shared" si="259"/>
        <v/>
      </c>
      <c r="R4110" s="163" t="e">
        <f t="shared" si="256"/>
        <v>#VALUE!</v>
      </c>
      <c r="S4110" s="163" t="e">
        <f t="shared" si="257"/>
        <v>#VALUE!</v>
      </c>
      <c r="T4110" s="163" t="e">
        <f>INDEX(Controle!O:O,MATCH('Banco de Dados'!A4110,Controle!M:M,0))*E4110/100</f>
        <v>#N/A</v>
      </c>
    </row>
    <row r="4111" spans="1:20" hidden="1" x14ac:dyDescent="0.2">
      <c r="A4111" s="158">
        <f>BD_TS!A4110</f>
        <v>0</v>
      </c>
      <c r="B4111" s="158" t="str">
        <f>SUBSTITUTE(SUBSTITUTE(BD_TS!D4110," ",""),"-","/")</f>
        <v/>
      </c>
      <c r="C4111" s="158">
        <f>BD_TS!E4110</f>
        <v>0</v>
      </c>
      <c r="D4111" s="159">
        <f>BD_TS!F4110</f>
        <v>0</v>
      </c>
      <c r="E4111" s="160">
        <f>BD_TS!B4110</f>
        <v>0</v>
      </c>
      <c r="F4111" s="161">
        <f>BD_TS!C4110</f>
        <v>0</v>
      </c>
      <c r="G4111" s="187">
        <f>BD_TS!H4110</f>
        <v>0</v>
      </c>
      <c r="H4111" s="158" t="str">
        <f>IF($A4111=0,"",IFERROR(INDEX(BD_Gestão!A:A,MATCH('Banco de Dados'!$B4111,BD_Gestão!$B:$B,0)),"erro"))</f>
        <v/>
      </c>
      <c r="I4111" s="162" t="str">
        <f>IF($A4111=0,"",IFERROR(INDEX(BD_Gestão!E:E,MATCH('Banco de Dados'!$B4111,BD_Gestão!$B:$B,0)),"erro"))</f>
        <v/>
      </c>
      <c r="J4111" s="186" t="str">
        <f>IF($A4111=0,"",IFERROR(INDEX(BD_Gestão!B:B,MATCH('Banco de Dados'!$B4111,BD_Gestão!$B:$B,0)),"erro"))</f>
        <v/>
      </c>
      <c r="K4111" s="158" t="str">
        <f>IF($A4111=0,"",IFERROR(INDEX(BD_Gestão!C:C,MATCH('Banco de Dados'!$B4111,BD_Gestão!$B:$B,0)),"erro"))</f>
        <v/>
      </c>
      <c r="L4111" s="158" t="str">
        <f>IF($A4111=0,"",IFERROR(INDEX(BD_Gestão!H:H,MATCH('Banco de Dados'!$B4111,BD_Gestão!$B:$B,0)),"erro"))</f>
        <v/>
      </c>
      <c r="M4111" s="161" t="str">
        <f>IF($A4111=0,"",IFERROR(INDEX(BD_Gestão!F:F,MATCH('Banco de Dados'!$B4111,BD_Gestão!$B:$B,0)),"erro"))</f>
        <v/>
      </c>
      <c r="N4111" s="161" t="str">
        <f>IF($A4111=0,"",IFERROR(INDEX(BD_Gestão!J:J,MATCH('Banco de Dados'!$B4111,BD_Gestão!$B:$B,0)),"erro"))</f>
        <v/>
      </c>
      <c r="O4111" s="164" t="str">
        <f>IF($A4111=0,"",IFERROR(INDEX(BD_Gestão!K:K,MATCH('Banco de Dados'!$B4111,BD_Gestão!$B:$B,0)),"erro"))</f>
        <v/>
      </c>
      <c r="P4111" s="169" t="str">
        <f t="shared" si="258"/>
        <v/>
      </c>
      <c r="Q4111" s="170" t="str">
        <f t="shared" si="259"/>
        <v/>
      </c>
      <c r="R4111" s="163" t="e">
        <f t="shared" si="256"/>
        <v>#VALUE!</v>
      </c>
      <c r="S4111" s="163" t="e">
        <f t="shared" si="257"/>
        <v>#VALUE!</v>
      </c>
      <c r="T4111" s="163" t="e">
        <f>INDEX(Controle!O:O,MATCH('Banco de Dados'!A4111,Controle!M:M,0))*E4111/100</f>
        <v>#N/A</v>
      </c>
    </row>
    <row r="4112" spans="1:20" hidden="1" x14ac:dyDescent="0.2">
      <c r="A4112" s="158">
        <f>BD_TS!A4111</f>
        <v>0</v>
      </c>
      <c r="B4112" s="158" t="str">
        <f>SUBSTITUTE(SUBSTITUTE(BD_TS!D4111," ",""),"-","/")</f>
        <v/>
      </c>
      <c r="C4112" s="158">
        <f>BD_TS!E4111</f>
        <v>0</v>
      </c>
      <c r="D4112" s="159">
        <f>BD_TS!F4111</f>
        <v>0</v>
      </c>
      <c r="E4112" s="160">
        <f>BD_TS!B4111</f>
        <v>0</v>
      </c>
      <c r="F4112" s="161">
        <f>BD_TS!C4111</f>
        <v>0</v>
      </c>
      <c r="G4112" s="187">
        <f>BD_TS!H4111</f>
        <v>0</v>
      </c>
      <c r="H4112" s="158" t="str">
        <f>IF($A4112=0,"",IFERROR(INDEX(BD_Gestão!A:A,MATCH('Banco de Dados'!$B4112,BD_Gestão!$B:$B,0)),"erro"))</f>
        <v/>
      </c>
      <c r="I4112" s="162" t="str">
        <f>IF($A4112=0,"",IFERROR(INDEX(BD_Gestão!E:E,MATCH('Banco de Dados'!$B4112,BD_Gestão!$B:$B,0)),"erro"))</f>
        <v/>
      </c>
      <c r="J4112" s="186" t="str">
        <f>IF($A4112=0,"",IFERROR(INDEX(BD_Gestão!B:B,MATCH('Banco de Dados'!$B4112,BD_Gestão!$B:$B,0)),"erro"))</f>
        <v/>
      </c>
      <c r="K4112" s="158" t="str">
        <f>IF($A4112=0,"",IFERROR(INDEX(BD_Gestão!C:C,MATCH('Banco de Dados'!$B4112,BD_Gestão!$B:$B,0)),"erro"))</f>
        <v/>
      </c>
      <c r="L4112" s="158" t="str">
        <f>IF($A4112=0,"",IFERROR(INDEX(BD_Gestão!H:H,MATCH('Banco de Dados'!$B4112,BD_Gestão!$B:$B,0)),"erro"))</f>
        <v/>
      </c>
      <c r="M4112" s="161" t="str">
        <f>IF($A4112=0,"",IFERROR(INDEX(BD_Gestão!F:F,MATCH('Banco de Dados'!$B4112,BD_Gestão!$B:$B,0)),"erro"))</f>
        <v/>
      </c>
      <c r="N4112" s="161" t="str">
        <f>IF($A4112=0,"",IFERROR(INDEX(BD_Gestão!J:J,MATCH('Banco de Dados'!$B4112,BD_Gestão!$B:$B,0)),"erro"))</f>
        <v/>
      </c>
      <c r="O4112" s="164" t="str">
        <f>IF($A4112=0,"",IFERROR(INDEX(BD_Gestão!K:K,MATCH('Banco de Dados'!$B4112,BD_Gestão!$B:$B,0)),"erro"))</f>
        <v/>
      </c>
      <c r="P4112" s="169" t="str">
        <f t="shared" si="258"/>
        <v/>
      </c>
      <c r="Q4112" s="170" t="str">
        <f t="shared" si="259"/>
        <v/>
      </c>
      <c r="R4112" s="163" t="e">
        <f t="shared" si="256"/>
        <v>#VALUE!</v>
      </c>
      <c r="S4112" s="163" t="e">
        <f t="shared" si="257"/>
        <v>#VALUE!</v>
      </c>
      <c r="T4112" s="163" t="e">
        <f>INDEX(Controle!O:O,MATCH('Banco de Dados'!A4112,Controle!M:M,0))*E4112/100</f>
        <v>#N/A</v>
      </c>
    </row>
    <row r="4113" spans="1:20" hidden="1" x14ac:dyDescent="0.2">
      <c r="A4113" s="158">
        <f>BD_TS!A4112</f>
        <v>0</v>
      </c>
      <c r="B4113" s="158" t="str">
        <f>SUBSTITUTE(SUBSTITUTE(BD_TS!D4112," ",""),"-","/")</f>
        <v/>
      </c>
      <c r="C4113" s="158">
        <f>BD_TS!E4112</f>
        <v>0</v>
      </c>
      <c r="D4113" s="159">
        <f>BD_TS!F4112</f>
        <v>0</v>
      </c>
      <c r="E4113" s="160">
        <f>BD_TS!B4112</f>
        <v>0</v>
      </c>
      <c r="F4113" s="161">
        <f>BD_TS!C4112</f>
        <v>0</v>
      </c>
      <c r="G4113" s="187">
        <f>BD_TS!H4112</f>
        <v>0</v>
      </c>
      <c r="H4113" s="158" t="str">
        <f>IF($A4113=0,"",IFERROR(INDEX(BD_Gestão!A:A,MATCH('Banco de Dados'!$B4113,BD_Gestão!$B:$B,0)),"erro"))</f>
        <v/>
      </c>
      <c r="I4113" s="162" t="str">
        <f>IF($A4113=0,"",IFERROR(INDEX(BD_Gestão!E:E,MATCH('Banco de Dados'!$B4113,BD_Gestão!$B:$B,0)),"erro"))</f>
        <v/>
      </c>
      <c r="J4113" s="186" t="str">
        <f>IF($A4113=0,"",IFERROR(INDEX(BD_Gestão!B:B,MATCH('Banco de Dados'!$B4113,BD_Gestão!$B:$B,0)),"erro"))</f>
        <v/>
      </c>
      <c r="K4113" s="158" t="str">
        <f>IF($A4113=0,"",IFERROR(INDEX(BD_Gestão!C:C,MATCH('Banco de Dados'!$B4113,BD_Gestão!$B:$B,0)),"erro"))</f>
        <v/>
      </c>
      <c r="L4113" s="158" t="str">
        <f>IF($A4113=0,"",IFERROR(INDEX(BD_Gestão!H:H,MATCH('Banco de Dados'!$B4113,BD_Gestão!$B:$B,0)),"erro"))</f>
        <v/>
      </c>
      <c r="M4113" s="161" t="str">
        <f>IF($A4113=0,"",IFERROR(INDEX(BD_Gestão!F:F,MATCH('Banco de Dados'!$B4113,BD_Gestão!$B:$B,0)),"erro"))</f>
        <v/>
      </c>
      <c r="N4113" s="161" t="str">
        <f>IF($A4113=0,"",IFERROR(INDEX(BD_Gestão!J:J,MATCH('Banco de Dados'!$B4113,BD_Gestão!$B:$B,0)),"erro"))</f>
        <v/>
      </c>
      <c r="O4113" s="164" t="str">
        <f>IF($A4113=0,"",IFERROR(INDEX(BD_Gestão!K:K,MATCH('Banco de Dados'!$B4113,BD_Gestão!$B:$B,0)),"erro"))</f>
        <v/>
      </c>
      <c r="P4113" s="169" t="str">
        <f t="shared" si="258"/>
        <v/>
      </c>
      <c r="Q4113" s="170" t="str">
        <f t="shared" si="259"/>
        <v/>
      </c>
      <c r="R4113" s="163" t="e">
        <f t="shared" si="256"/>
        <v>#VALUE!</v>
      </c>
      <c r="S4113" s="163" t="e">
        <f t="shared" si="257"/>
        <v>#VALUE!</v>
      </c>
      <c r="T4113" s="163" t="e">
        <f>INDEX(Controle!O:O,MATCH('Banco de Dados'!A4113,Controle!M:M,0))*E4113/100</f>
        <v>#N/A</v>
      </c>
    </row>
    <row r="4114" spans="1:20" hidden="1" x14ac:dyDescent="0.2">
      <c r="A4114" s="158">
        <f>BD_TS!A4113</f>
        <v>0</v>
      </c>
      <c r="B4114" s="158" t="str">
        <f>SUBSTITUTE(SUBSTITUTE(BD_TS!D4113," ",""),"-","/")</f>
        <v/>
      </c>
      <c r="C4114" s="158">
        <f>BD_TS!E4113</f>
        <v>0</v>
      </c>
      <c r="D4114" s="159">
        <f>BD_TS!F4113</f>
        <v>0</v>
      </c>
      <c r="E4114" s="160">
        <f>BD_TS!B4113</f>
        <v>0</v>
      </c>
      <c r="F4114" s="161">
        <f>BD_TS!C4113</f>
        <v>0</v>
      </c>
      <c r="G4114" s="187">
        <f>BD_TS!H4113</f>
        <v>0</v>
      </c>
      <c r="H4114" s="158" t="str">
        <f>IF($A4114=0,"",IFERROR(INDEX(BD_Gestão!A:A,MATCH('Banco de Dados'!$B4114,BD_Gestão!$B:$B,0)),"erro"))</f>
        <v/>
      </c>
      <c r="I4114" s="162" t="str">
        <f>IF($A4114=0,"",IFERROR(INDEX(BD_Gestão!E:E,MATCH('Banco de Dados'!$B4114,BD_Gestão!$B:$B,0)),"erro"))</f>
        <v/>
      </c>
      <c r="J4114" s="186" t="str">
        <f>IF($A4114=0,"",IFERROR(INDEX(BD_Gestão!B:B,MATCH('Banco de Dados'!$B4114,BD_Gestão!$B:$B,0)),"erro"))</f>
        <v/>
      </c>
      <c r="K4114" s="158" t="str">
        <f>IF($A4114=0,"",IFERROR(INDEX(BD_Gestão!C:C,MATCH('Banco de Dados'!$B4114,BD_Gestão!$B:$B,0)),"erro"))</f>
        <v/>
      </c>
      <c r="L4114" s="158" t="str">
        <f>IF($A4114=0,"",IFERROR(INDEX(BD_Gestão!H:H,MATCH('Banco de Dados'!$B4114,BD_Gestão!$B:$B,0)),"erro"))</f>
        <v/>
      </c>
      <c r="M4114" s="161" t="str">
        <f>IF($A4114=0,"",IFERROR(INDEX(BD_Gestão!F:F,MATCH('Banco de Dados'!$B4114,BD_Gestão!$B:$B,0)),"erro"))</f>
        <v/>
      </c>
      <c r="N4114" s="161" t="str">
        <f>IF($A4114=0,"",IFERROR(INDEX(BD_Gestão!J:J,MATCH('Banco de Dados'!$B4114,BD_Gestão!$B:$B,0)),"erro"))</f>
        <v/>
      </c>
      <c r="O4114" s="164" t="str">
        <f>IF($A4114=0,"",IFERROR(INDEX(BD_Gestão!K:K,MATCH('Banco de Dados'!$B4114,BD_Gestão!$B:$B,0)),"erro"))</f>
        <v/>
      </c>
      <c r="P4114" s="169" t="str">
        <f t="shared" si="258"/>
        <v/>
      </c>
      <c r="Q4114" s="170" t="str">
        <f t="shared" si="259"/>
        <v/>
      </c>
      <c r="R4114" s="163" t="e">
        <f t="shared" si="256"/>
        <v>#VALUE!</v>
      </c>
      <c r="S4114" s="163" t="e">
        <f t="shared" si="257"/>
        <v>#VALUE!</v>
      </c>
      <c r="T4114" s="163" t="e">
        <f>INDEX(Controle!O:O,MATCH('Banco de Dados'!A4114,Controle!M:M,0))*E4114/100</f>
        <v>#N/A</v>
      </c>
    </row>
    <row r="4115" spans="1:20" hidden="1" x14ac:dyDescent="0.2">
      <c r="A4115" s="158">
        <f>BD_TS!A4114</f>
        <v>0</v>
      </c>
      <c r="B4115" s="158" t="str">
        <f>SUBSTITUTE(SUBSTITUTE(BD_TS!D4114," ",""),"-","/")</f>
        <v/>
      </c>
      <c r="C4115" s="158">
        <f>BD_TS!E4114</f>
        <v>0</v>
      </c>
      <c r="D4115" s="159">
        <f>BD_TS!F4114</f>
        <v>0</v>
      </c>
      <c r="E4115" s="160">
        <f>BD_TS!B4114</f>
        <v>0</v>
      </c>
      <c r="F4115" s="161">
        <f>BD_TS!C4114</f>
        <v>0</v>
      </c>
      <c r="G4115" s="187">
        <f>BD_TS!H4114</f>
        <v>0</v>
      </c>
      <c r="H4115" s="158" t="str">
        <f>IF($A4115=0,"",IFERROR(INDEX(BD_Gestão!A:A,MATCH('Banco de Dados'!$B4115,BD_Gestão!$B:$B,0)),"erro"))</f>
        <v/>
      </c>
      <c r="I4115" s="162" t="str">
        <f>IF($A4115=0,"",IFERROR(INDEX(BD_Gestão!E:E,MATCH('Banco de Dados'!$B4115,BD_Gestão!$B:$B,0)),"erro"))</f>
        <v/>
      </c>
      <c r="J4115" s="186" t="str">
        <f>IF($A4115=0,"",IFERROR(INDEX(BD_Gestão!B:B,MATCH('Banco de Dados'!$B4115,BD_Gestão!$B:$B,0)),"erro"))</f>
        <v/>
      </c>
      <c r="K4115" s="158" t="str">
        <f>IF($A4115=0,"",IFERROR(INDEX(BD_Gestão!C:C,MATCH('Banco de Dados'!$B4115,BD_Gestão!$B:$B,0)),"erro"))</f>
        <v/>
      </c>
      <c r="L4115" s="158" t="str">
        <f>IF($A4115=0,"",IFERROR(INDEX(BD_Gestão!H:H,MATCH('Banco de Dados'!$B4115,BD_Gestão!$B:$B,0)),"erro"))</f>
        <v/>
      </c>
      <c r="M4115" s="161" t="str">
        <f>IF($A4115=0,"",IFERROR(INDEX(BD_Gestão!F:F,MATCH('Banco de Dados'!$B4115,BD_Gestão!$B:$B,0)),"erro"))</f>
        <v/>
      </c>
      <c r="N4115" s="161" t="str">
        <f>IF($A4115=0,"",IFERROR(INDEX(BD_Gestão!J:J,MATCH('Banco de Dados'!$B4115,BD_Gestão!$B:$B,0)),"erro"))</f>
        <v/>
      </c>
      <c r="O4115" s="164" t="str">
        <f>IF($A4115=0,"",IFERROR(INDEX(BD_Gestão!K:K,MATCH('Banco de Dados'!$B4115,BD_Gestão!$B:$B,0)),"erro"))</f>
        <v/>
      </c>
      <c r="P4115" s="169" t="str">
        <f t="shared" si="258"/>
        <v/>
      </c>
      <c r="Q4115" s="170" t="str">
        <f t="shared" si="259"/>
        <v/>
      </c>
      <c r="R4115" s="163" t="e">
        <f t="shared" si="256"/>
        <v>#VALUE!</v>
      </c>
      <c r="S4115" s="163" t="e">
        <f t="shared" si="257"/>
        <v>#VALUE!</v>
      </c>
      <c r="T4115" s="163" t="e">
        <f>INDEX(Controle!O:O,MATCH('Banco de Dados'!A4115,Controle!M:M,0))*E4115/100</f>
        <v>#N/A</v>
      </c>
    </row>
    <row r="4116" spans="1:20" hidden="1" x14ac:dyDescent="0.2">
      <c r="A4116" s="158">
        <f>BD_TS!A4115</f>
        <v>0</v>
      </c>
      <c r="B4116" s="158" t="str">
        <f>SUBSTITUTE(SUBSTITUTE(BD_TS!D4115," ",""),"-","/")</f>
        <v/>
      </c>
      <c r="C4116" s="158">
        <f>BD_TS!E4115</f>
        <v>0</v>
      </c>
      <c r="D4116" s="159">
        <f>BD_TS!F4115</f>
        <v>0</v>
      </c>
      <c r="E4116" s="160">
        <f>BD_TS!B4115</f>
        <v>0</v>
      </c>
      <c r="F4116" s="161">
        <f>BD_TS!C4115</f>
        <v>0</v>
      </c>
      <c r="G4116" s="187">
        <f>BD_TS!H4115</f>
        <v>0</v>
      </c>
      <c r="H4116" s="158" t="str">
        <f>IF($A4116=0,"",IFERROR(INDEX(BD_Gestão!A:A,MATCH('Banco de Dados'!$B4116,BD_Gestão!$B:$B,0)),"erro"))</f>
        <v/>
      </c>
      <c r="I4116" s="162" t="str">
        <f>IF($A4116=0,"",IFERROR(INDEX(BD_Gestão!E:E,MATCH('Banco de Dados'!$B4116,BD_Gestão!$B:$B,0)),"erro"))</f>
        <v/>
      </c>
      <c r="J4116" s="186" t="str">
        <f>IF($A4116=0,"",IFERROR(INDEX(BD_Gestão!B:B,MATCH('Banco de Dados'!$B4116,BD_Gestão!$B:$B,0)),"erro"))</f>
        <v/>
      </c>
      <c r="K4116" s="158" t="str">
        <f>IF($A4116=0,"",IFERROR(INDEX(BD_Gestão!C:C,MATCH('Banco de Dados'!$B4116,BD_Gestão!$B:$B,0)),"erro"))</f>
        <v/>
      </c>
      <c r="L4116" s="158" t="str">
        <f>IF($A4116=0,"",IFERROR(INDEX(BD_Gestão!H:H,MATCH('Banco de Dados'!$B4116,BD_Gestão!$B:$B,0)),"erro"))</f>
        <v/>
      </c>
      <c r="M4116" s="161" t="str">
        <f>IF($A4116=0,"",IFERROR(INDEX(BD_Gestão!F:F,MATCH('Banco de Dados'!$B4116,BD_Gestão!$B:$B,0)),"erro"))</f>
        <v/>
      </c>
      <c r="N4116" s="161" t="str">
        <f>IF($A4116=0,"",IFERROR(INDEX(BD_Gestão!J:J,MATCH('Banco de Dados'!$B4116,BD_Gestão!$B:$B,0)),"erro"))</f>
        <v/>
      </c>
      <c r="O4116" s="164" t="str">
        <f>IF($A4116=0,"",IFERROR(INDEX(BD_Gestão!K:K,MATCH('Banco de Dados'!$B4116,BD_Gestão!$B:$B,0)),"erro"))</f>
        <v/>
      </c>
      <c r="P4116" s="169" t="str">
        <f t="shared" si="258"/>
        <v/>
      </c>
      <c r="Q4116" s="170" t="str">
        <f t="shared" si="259"/>
        <v/>
      </c>
      <c r="R4116" s="163" t="e">
        <f t="shared" si="256"/>
        <v>#VALUE!</v>
      </c>
      <c r="S4116" s="163" t="e">
        <f t="shared" si="257"/>
        <v>#VALUE!</v>
      </c>
      <c r="T4116" s="163" t="e">
        <f>INDEX(Controle!O:O,MATCH('Banco de Dados'!A4116,Controle!M:M,0))*E4116/100</f>
        <v>#N/A</v>
      </c>
    </row>
    <row r="4117" spans="1:20" hidden="1" x14ac:dyDescent="0.2">
      <c r="A4117" s="158">
        <f>BD_TS!A4116</f>
        <v>0</v>
      </c>
      <c r="B4117" s="158" t="str">
        <f>SUBSTITUTE(SUBSTITUTE(BD_TS!D4116," ",""),"-","/")</f>
        <v/>
      </c>
      <c r="C4117" s="158">
        <f>BD_TS!E4116</f>
        <v>0</v>
      </c>
      <c r="D4117" s="159">
        <f>BD_TS!F4116</f>
        <v>0</v>
      </c>
      <c r="E4117" s="160">
        <f>BD_TS!B4116</f>
        <v>0</v>
      </c>
      <c r="F4117" s="161">
        <f>BD_TS!C4116</f>
        <v>0</v>
      </c>
      <c r="G4117" s="187">
        <f>BD_TS!H4116</f>
        <v>0</v>
      </c>
      <c r="H4117" s="158" t="str">
        <f>IF($A4117=0,"",IFERROR(INDEX(BD_Gestão!A:A,MATCH('Banco de Dados'!$B4117,BD_Gestão!$B:$B,0)),"erro"))</f>
        <v/>
      </c>
      <c r="I4117" s="162" t="str">
        <f>IF($A4117=0,"",IFERROR(INDEX(BD_Gestão!E:E,MATCH('Banco de Dados'!$B4117,BD_Gestão!$B:$B,0)),"erro"))</f>
        <v/>
      </c>
      <c r="J4117" s="186" t="str">
        <f>IF($A4117=0,"",IFERROR(INDEX(BD_Gestão!B:B,MATCH('Banco de Dados'!$B4117,BD_Gestão!$B:$B,0)),"erro"))</f>
        <v/>
      </c>
      <c r="K4117" s="158" t="str">
        <f>IF($A4117=0,"",IFERROR(INDEX(BD_Gestão!C:C,MATCH('Banco de Dados'!$B4117,BD_Gestão!$B:$B,0)),"erro"))</f>
        <v/>
      </c>
      <c r="L4117" s="158" t="str">
        <f>IF($A4117=0,"",IFERROR(INDEX(BD_Gestão!H:H,MATCH('Banco de Dados'!$B4117,BD_Gestão!$B:$B,0)),"erro"))</f>
        <v/>
      </c>
      <c r="M4117" s="161" t="str">
        <f>IF($A4117=0,"",IFERROR(INDEX(BD_Gestão!F:F,MATCH('Banco de Dados'!$B4117,BD_Gestão!$B:$B,0)),"erro"))</f>
        <v/>
      </c>
      <c r="N4117" s="161" t="str">
        <f>IF($A4117=0,"",IFERROR(INDEX(BD_Gestão!J:J,MATCH('Banco de Dados'!$B4117,BD_Gestão!$B:$B,0)),"erro"))</f>
        <v/>
      </c>
      <c r="O4117" s="164" t="str">
        <f>IF($A4117=0,"",IFERROR(INDEX(BD_Gestão!K:K,MATCH('Banco de Dados'!$B4117,BD_Gestão!$B:$B,0)),"erro"))</f>
        <v/>
      </c>
      <c r="P4117" s="169" t="str">
        <f t="shared" si="258"/>
        <v/>
      </c>
      <c r="Q4117" s="170" t="str">
        <f t="shared" si="259"/>
        <v/>
      </c>
      <c r="R4117" s="163" t="e">
        <f t="shared" si="256"/>
        <v>#VALUE!</v>
      </c>
      <c r="S4117" s="163" t="e">
        <f t="shared" si="257"/>
        <v>#VALUE!</v>
      </c>
      <c r="T4117" s="163" t="e">
        <f>INDEX(Controle!O:O,MATCH('Banco de Dados'!A4117,Controle!M:M,0))*E4117/100</f>
        <v>#N/A</v>
      </c>
    </row>
    <row r="4118" spans="1:20" hidden="1" x14ac:dyDescent="0.2">
      <c r="A4118" s="158">
        <f>BD_TS!A4117</f>
        <v>0</v>
      </c>
      <c r="B4118" s="158" t="str">
        <f>SUBSTITUTE(SUBSTITUTE(BD_TS!D4117," ",""),"-","/")</f>
        <v/>
      </c>
      <c r="C4118" s="158">
        <f>BD_TS!E4117</f>
        <v>0</v>
      </c>
      <c r="D4118" s="159">
        <f>BD_TS!F4117</f>
        <v>0</v>
      </c>
      <c r="E4118" s="160">
        <f>BD_TS!B4117</f>
        <v>0</v>
      </c>
      <c r="F4118" s="161">
        <f>BD_TS!C4117</f>
        <v>0</v>
      </c>
      <c r="G4118" s="187">
        <f>BD_TS!H4117</f>
        <v>0</v>
      </c>
      <c r="H4118" s="158" t="str">
        <f>IF($A4118=0,"",IFERROR(INDEX(BD_Gestão!A:A,MATCH('Banco de Dados'!$B4118,BD_Gestão!$B:$B,0)),"erro"))</f>
        <v/>
      </c>
      <c r="I4118" s="162" t="str">
        <f>IF($A4118=0,"",IFERROR(INDEX(BD_Gestão!E:E,MATCH('Banco de Dados'!$B4118,BD_Gestão!$B:$B,0)),"erro"))</f>
        <v/>
      </c>
      <c r="J4118" s="186" t="str">
        <f>IF($A4118=0,"",IFERROR(INDEX(BD_Gestão!B:B,MATCH('Banco de Dados'!$B4118,BD_Gestão!$B:$B,0)),"erro"))</f>
        <v/>
      </c>
      <c r="K4118" s="158" t="str">
        <f>IF($A4118=0,"",IFERROR(INDEX(BD_Gestão!C:C,MATCH('Banco de Dados'!$B4118,BD_Gestão!$B:$B,0)),"erro"))</f>
        <v/>
      </c>
      <c r="L4118" s="158" t="str">
        <f>IF($A4118=0,"",IFERROR(INDEX(BD_Gestão!H:H,MATCH('Banco de Dados'!$B4118,BD_Gestão!$B:$B,0)),"erro"))</f>
        <v/>
      </c>
      <c r="M4118" s="161" t="str">
        <f>IF($A4118=0,"",IFERROR(INDEX(BD_Gestão!F:F,MATCH('Banco de Dados'!$B4118,BD_Gestão!$B:$B,0)),"erro"))</f>
        <v/>
      </c>
      <c r="N4118" s="161" t="str">
        <f>IF($A4118=0,"",IFERROR(INDEX(BD_Gestão!J:J,MATCH('Banco de Dados'!$B4118,BD_Gestão!$B:$B,0)),"erro"))</f>
        <v/>
      </c>
      <c r="O4118" s="164" t="str">
        <f>IF($A4118=0,"",IFERROR(INDEX(BD_Gestão!K:K,MATCH('Banco de Dados'!$B4118,BD_Gestão!$B:$B,0)),"erro"))</f>
        <v/>
      </c>
      <c r="P4118" s="169" t="str">
        <f t="shared" si="258"/>
        <v/>
      </c>
      <c r="Q4118" s="170" t="str">
        <f t="shared" si="259"/>
        <v/>
      </c>
      <c r="R4118" s="163" t="e">
        <f t="shared" si="256"/>
        <v>#VALUE!</v>
      </c>
      <c r="S4118" s="163" t="e">
        <f t="shared" si="257"/>
        <v>#VALUE!</v>
      </c>
      <c r="T4118" s="163" t="e">
        <f>INDEX(Controle!O:O,MATCH('Banco de Dados'!A4118,Controle!M:M,0))*E4118/100</f>
        <v>#N/A</v>
      </c>
    </row>
    <row r="4119" spans="1:20" hidden="1" x14ac:dyDescent="0.2">
      <c r="A4119" s="158">
        <f>BD_TS!A4118</f>
        <v>0</v>
      </c>
      <c r="B4119" s="158" t="str">
        <f>SUBSTITUTE(SUBSTITUTE(BD_TS!D4118," ",""),"-","/")</f>
        <v/>
      </c>
      <c r="C4119" s="158">
        <f>BD_TS!E4118</f>
        <v>0</v>
      </c>
      <c r="D4119" s="159">
        <f>BD_TS!F4118</f>
        <v>0</v>
      </c>
      <c r="E4119" s="160">
        <f>BD_TS!B4118</f>
        <v>0</v>
      </c>
      <c r="F4119" s="161">
        <f>BD_TS!C4118</f>
        <v>0</v>
      </c>
      <c r="G4119" s="187">
        <f>BD_TS!H4118</f>
        <v>0</v>
      </c>
      <c r="H4119" s="158" t="str">
        <f>IF($A4119=0,"",IFERROR(INDEX(BD_Gestão!A:A,MATCH('Banco de Dados'!$B4119,BD_Gestão!$B:$B,0)),"erro"))</f>
        <v/>
      </c>
      <c r="I4119" s="162" t="str">
        <f>IF($A4119=0,"",IFERROR(INDEX(BD_Gestão!E:E,MATCH('Banco de Dados'!$B4119,BD_Gestão!$B:$B,0)),"erro"))</f>
        <v/>
      </c>
      <c r="J4119" s="186" t="str">
        <f>IF($A4119=0,"",IFERROR(INDEX(BD_Gestão!B:B,MATCH('Banco de Dados'!$B4119,BD_Gestão!$B:$B,0)),"erro"))</f>
        <v/>
      </c>
      <c r="K4119" s="158" t="str">
        <f>IF($A4119=0,"",IFERROR(INDEX(BD_Gestão!C:C,MATCH('Banco de Dados'!$B4119,BD_Gestão!$B:$B,0)),"erro"))</f>
        <v/>
      </c>
      <c r="L4119" s="158" t="str">
        <f>IF($A4119=0,"",IFERROR(INDEX(BD_Gestão!H:H,MATCH('Banco de Dados'!$B4119,BD_Gestão!$B:$B,0)),"erro"))</f>
        <v/>
      </c>
      <c r="M4119" s="161" t="str">
        <f>IF($A4119=0,"",IFERROR(INDEX(BD_Gestão!F:F,MATCH('Banco de Dados'!$B4119,BD_Gestão!$B:$B,0)),"erro"))</f>
        <v/>
      </c>
      <c r="N4119" s="161" t="str">
        <f>IF($A4119=0,"",IFERROR(INDEX(BD_Gestão!J:J,MATCH('Banco de Dados'!$B4119,BD_Gestão!$B:$B,0)),"erro"))</f>
        <v/>
      </c>
      <c r="O4119" s="164" t="str">
        <f>IF($A4119=0,"",IFERROR(INDEX(BD_Gestão!K:K,MATCH('Banco de Dados'!$B4119,BD_Gestão!$B:$B,0)),"erro"))</f>
        <v/>
      </c>
      <c r="P4119" s="169" t="str">
        <f t="shared" si="258"/>
        <v/>
      </c>
      <c r="Q4119" s="170" t="str">
        <f t="shared" si="259"/>
        <v/>
      </c>
      <c r="R4119" s="163" t="e">
        <f t="shared" si="256"/>
        <v>#VALUE!</v>
      </c>
      <c r="S4119" s="163" t="e">
        <f t="shared" si="257"/>
        <v>#VALUE!</v>
      </c>
      <c r="T4119" s="163" t="e">
        <f>INDEX(Controle!O:O,MATCH('Banco de Dados'!A4119,Controle!M:M,0))*E4119/100</f>
        <v>#N/A</v>
      </c>
    </row>
    <row r="4120" spans="1:20" hidden="1" x14ac:dyDescent="0.2">
      <c r="A4120" s="158">
        <f>BD_TS!A4119</f>
        <v>0</v>
      </c>
      <c r="B4120" s="158" t="str">
        <f>SUBSTITUTE(SUBSTITUTE(BD_TS!D4119," ",""),"-","/")</f>
        <v/>
      </c>
      <c r="C4120" s="158">
        <f>BD_TS!E4119</f>
        <v>0</v>
      </c>
      <c r="D4120" s="159">
        <f>BD_TS!F4119</f>
        <v>0</v>
      </c>
      <c r="E4120" s="160">
        <f>BD_TS!B4119</f>
        <v>0</v>
      </c>
      <c r="F4120" s="161">
        <f>BD_TS!C4119</f>
        <v>0</v>
      </c>
      <c r="G4120" s="187">
        <f>BD_TS!H4119</f>
        <v>0</v>
      </c>
      <c r="H4120" s="158" t="str">
        <f>IF($A4120=0,"",IFERROR(INDEX(BD_Gestão!A:A,MATCH('Banco de Dados'!$B4120,BD_Gestão!$B:$B,0)),"erro"))</f>
        <v/>
      </c>
      <c r="I4120" s="162" t="str">
        <f>IF($A4120=0,"",IFERROR(INDEX(BD_Gestão!E:E,MATCH('Banco de Dados'!$B4120,BD_Gestão!$B:$B,0)),"erro"))</f>
        <v/>
      </c>
      <c r="J4120" s="186" t="str">
        <f>IF($A4120=0,"",IFERROR(INDEX(BD_Gestão!B:B,MATCH('Banco de Dados'!$B4120,BD_Gestão!$B:$B,0)),"erro"))</f>
        <v/>
      </c>
      <c r="K4120" s="158" t="str">
        <f>IF($A4120=0,"",IFERROR(INDEX(BD_Gestão!C:C,MATCH('Banco de Dados'!$B4120,BD_Gestão!$B:$B,0)),"erro"))</f>
        <v/>
      </c>
      <c r="L4120" s="158" t="str">
        <f>IF($A4120=0,"",IFERROR(INDEX(BD_Gestão!H:H,MATCH('Banco de Dados'!$B4120,BD_Gestão!$B:$B,0)),"erro"))</f>
        <v/>
      </c>
      <c r="M4120" s="161" t="str">
        <f>IF($A4120=0,"",IFERROR(INDEX(BD_Gestão!F:F,MATCH('Banco de Dados'!$B4120,BD_Gestão!$B:$B,0)),"erro"))</f>
        <v/>
      </c>
      <c r="N4120" s="161" t="str">
        <f>IF($A4120=0,"",IFERROR(INDEX(BD_Gestão!J:J,MATCH('Banco de Dados'!$B4120,BD_Gestão!$B:$B,0)),"erro"))</f>
        <v/>
      </c>
      <c r="O4120" s="164" t="str">
        <f>IF($A4120=0,"",IFERROR(INDEX(BD_Gestão!K:K,MATCH('Banco de Dados'!$B4120,BD_Gestão!$B:$B,0)),"erro"))</f>
        <v/>
      </c>
      <c r="P4120" s="169" t="str">
        <f t="shared" si="258"/>
        <v/>
      </c>
      <c r="Q4120" s="170" t="str">
        <f t="shared" si="259"/>
        <v/>
      </c>
      <c r="R4120" s="163" t="e">
        <f t="shared" si="256"/>
        <v>#VALUE!</v>
      </c>
      <c r="S4120" s="163" t="e">
        <f t="shared" si="257"/>
        <v>#VALUE!</v>
      </c>
      <c r="T4120" s="163" t="e">
        <f>INDEX(Controle!O:O,MATCH('Banco de Dados'!A4120,Controle!M:M,0))*E4120/100</f>
        <v>#N/A</v>
      </c>
    </row>
    <row r="4121" spans="1:20" hidden="1" x14ac:dyDescent="0.2">
      <c r="A4121" s="158">
        <f>BD_TS!A4120</f>
        <v>0</v>
      </c>
      <c r="B4121" s="158" t="str">
        <f>SUBSTITUTE(SUBSTITUTE(BD_TS!D4120," ",""),"-","/")</f>
        <v/>
      </c>
      <c r="C4121" s="158">
        <f>BD_TS!E4120</f>
        <v>0</v>
      </c>
      <c r="D4121" s="159">
        <f>BD_TS!F4120</f>
        <v>0</v>
      </c>
      <c r="E4121" s="160">
        <f>BD_TS!B4120</f>
        <v>0</v>
      </c>
      <c r="F4121" s="161">
        <f>BD_TS!C4120</f>
        <v>0</v>
      </c>
      <c r="G4121" s="187">
        <f>BD_TS!H4120</f>
        <v>0</v>
      </c>
      <c r="H4121" s="158" t="str">
        <f>IF($A4121=0,"",IFERROR(INDEX(BD_Gestão!A:A,MATCH('Banco de Dados'!$B4121,BD_Gestão!$B:$B,0)),"erro"))</f>
        <v/>
      </c>
      <c r="I4121" s="162" t="str">
        <f>IF($A4121=0,"",IFERROR(INDEX(BD_Gestão!E:E,MATCH('Banco de Dados'!$B4121,BD_Gestão!$B:$B,0)),"erro"))</f>
        <v/>
      </c>
      <c r="J4121" s="186" t="str">
        <f>IF($A4121=0,"",IFERROR(INDEX(BD_Gestão!B:B,MATCH('Banco de Dados'!$B4121,BD_Gestão!$B:$B,0)),"erro"))</f>
        <v/>
      </c>
      <c r="K4121" s="158" t="str">
        <f>IF($A4121=0,"",IFERROR(INDEX(BD_Gestão!C:C,MATCH('Banco de Dados'!$B4121,BD_Gestão!$B:$B,0)),"erro"))</f>
        <v/>
      </c>
      <c r="L4121" s="158" t="str">
        <f>IF($A4121=0,"",IFERROR(INDEX(BD_Gestão!H:H,MATCH('Banco de Dados'!$B4121,BD_Gestão!$B:$B,0)),"erro"))</f>
        <v/>
      </c>
      <c r="M4121" s="161" t="str">
        <f>IF($A4121=0,"",IFERROR(INDEX(BD_Gestão!F:F,MATCH('Banco de Dados'!$B4121,BD_Gestão!$B:$B,0)),"erro"))</f>
        <v/>
      </c>
      <c r="N4121" s="161" t="str">
        <f>IF($A4121=0,"",IFERROR(INDEX(BD_Gestão!J:J,MATCH('Banco de Dados'!$B4121,BD_Gestão!$B:$B,0)),"erro"))</f>
        <v/>
      </c>
      <c r="O4121" s="164" t="str">
        <f>IF($A4121=0,"",IFERROR(INDEX(BD_Gestão!K:K,MATCH('Banco de Dados'!$B4121,BD_Gestão!$B:$B,0)),"erro"))</f>
        <v/>
      </c>
      <c r="P4121" s="169" t="str">
        <f t="shared" si="258"/>
        <v/>
      </c>
      <c r="Q4121" s="170" t="str">
        <f t="shared" si="259"/>
        <v/>
      </c>
      <c r="R4121" s="163" t="e">
        <f t="shared" si="256"/>
        <v>#VALUE!</v>
      </c>
      <c r="S4121" s="163" t="e">
        <f t="shared" si="257"/>
        <v>#VALUE!</v>
      </c>
      <c r="T4121" s="163" t="e">
        <f>INDEX(Controle!O:O,MATCH('Banco de Dados'!A4121,Controle!M:M,0))*E4121/100</f>
        <v>#N/A</v>
      </c>
    </row>
    <row r="4122" spans="1:20" hidden="1" x14ac:dyDescent="0.2">
      <c r="A4122" s="158">
        <f>BD_TS!A4121</f>
        <v>0</v>
      </c>
      <c r="B4122" s="158" t="str">
        <f>SUBSTITUTE(SUBSTITUTE(BD_TS!D4121," ",""),"-","/")</f>
        <v/>
      </c>
      <c r="C4122" s="158">
        <f>BD_TS!E4121</f>
        <v>0</v>
      </c>
      <c r="D4122" s="159">
        <f>BD_TS!F4121</f>
        <v>0</v>
      </c>
      <c r="E4122" s="160">
        <f>BD_TS!B4121</f>
        <v>0</v>
      </c>
      <c r="F4122" s="161">
        <f>BD_TS!C4121</f>
        <v>0</v>
      </c>
      <c r="G4122" s="187">
        <f>BD_TS!H4121</f>
        <v>0</v>
      </c>
      <c r="H4122" s="158" t="str">
        <f>IF($A4122=0,"",IFERROR(INDEX(BD_Gestão!A:A,MATCH('Banco de Dados'!$B4122,BD_Gestão!$B:$B,0)),"erro"))</f>
        <v/>
      </c>
      <c r="I4122" s="162" t="str">
        <f>IF($A4122=0,"",IFERROR(INDEX(BD_Gestão!E:E,MATCH('Banco de Dados'!$B4122,BD_Gestão!$B:$B,0)),"erro"))</f>
        <v/>
      </c>
      <c r="J4122" s="186" t="str">
        <f>IF($A4122=0,"",IFERROR(INDEX(BD_Gestão!B:B,MATCH('Banco de Dados'!$B4122,BD_Gestão!$B:$B,0)),"erro"))</f>
        <v/>
      </c>
      <c r="K4122" s="158" t="str">
        <f>IF($A4122=0,"",IFERROR(INDEX(BD_Gestão!C:C,MATCH('Banco de Dados'!$B4122,BD_Gestão!$B:$B,0)),"erro"))</f>
        <v/>
      </c>
      <c r="L4122" s="158" t="str">
        <f>IF($A4122=0,"",IFERROR(INDEX(BD_Gestão!H:H,MATCH('Banco de Dados'!$B4122,BD_Gestão!$B:$B,0)),"erro"))</f>
        <v/>
      </c>
      <c r="M4122" s="161" t="str">
        <f>IF($A4122=0,"",IFERROR(INDEX(BD_Gestão!F:F,MATCH('Banco de Dados'!$B4122,BD_Gestão!$B:$B,0)),"erro"))</f>
        <v/>
      </c>
      <c r="N4122" s="161" t="str">
        <f>IF($A4122=0,"",IFERROR(INDEX(BD_Gestão!J:J,MATCH('Banco de Dados'!$B4122,BD_Gestão!$B:$B,0)),"erro"))</f>
        <v/>
      </c>
      <c r="O4122" s="164" t="str">
        <f>IF($A4122=0,"",IFERROR(INDEX(BD_Gestão!K:K,MATCH('Banco de Dados'!$B4122,BD_Gestão!$B:$B,0)),"erro"))</f>
        <v/>
      </c>
      <c r="P4122" s="169" t="str">
        <f t="shared" si="258"/>
        <v/>
      </c>
      <c r="Q4122" s="170" t="str">
        <f t="shared" si="259"/>
        <v/>
      </c>
      <c r="R4122" s="163" t="e">
        <f t="shared" si="256"/>
        <v>#VALUE!</v>
      </c>
      <c r="S4122" s="163" t="e">
        <f t="shared" si="257"/>
        <v>#VALUE!</v>
      </c>
      <c r="T4122" s="163" t="e">
        <f>INDEX(Controle!O:O,MATCH('Banco de Dados'!A4122,Controle!M:M,0))*E4122/100</f>
        <v>#N/A</v>
      </c>
    </row>
    <row r="4123" spans="1:20" hidden="1" x14ac:dyDescent="0.2">
      <c r="A4123" s="158">
        <f>BD_TS!A4122</f>
        <v>0</v>
      </c>
      <c r="B4123" s="158" t="str">
        <f>SUBSTITUTE(SUBSTITUTE(BD_TS!D4122," ",""),"-","/")</f>
        <v/>
      </c>
      <c r="C4123" s="158">
        <f>BD_TS!E4122</f>
        <v>0</v>
      </c>
      <c r="D4123" s="159">
        <f>BD_TS!F4122</f>
        <v>0</v>
      </c>
      <c r="E4123" s="160">
        <f>BD_TS!B4122</f>
        <v>0</v>
      </c>
      <c r="F4123" s="161">
        <f>BD_TS!C4122</f>
        <v>0</v>
      </c>
      <c r="G4123" s="187">
        <f>BD_TS!H4122</f>
        <v>0</v>
      </c>
      <c r="H4123" s="158" t="str">
        <f>IF($A4123=0,"",IFERROR(INDEX(BD_Gestão!A:A,MATCH('Banco de Dados'!$B4123,BD_Gestão!$B:$B,0)),"erro"))</f>
        <v/>
      </c>
      <c r="I4123" s="162" t="str">
        <f>IF($A4123=0,"",IFERROR(INDEX(BD_Gestão!E:E,MATCH('Banco de Dados'!$B4123,BD_Gestão!$B:$B,0)),"erro"))</f>
        <v/>
      </c>
      <c r="J4123" s="186" t="str">
        <f>IF($A4123=0,"",IFERROR(INDEX(BD_Gestão!B:B,MATCH('Banco de Dados'!$B4123,BD_Gestão!$B:$B,0)),"erro"))</f>
        <v/>
      </c>
      <c r="K4123" s="158" t="str">
        <f>IF($A4123=0,"",IFERROR(INDEX(BD_Gestão!C:C,MATCH('Banco de Dados'!$B4123,BD_Gestão!$B:$B,0)),"erro"))</f>
        <v/>
      </c>
      <c r="L4123" s="158" t="str">
        <f>IF($A4123=0,"",IFERROR(INDEX(BD_Gestão!H:H,MATCH('Banco de Dados'!$B4123,BD_Gestão!$B:$B,0)),"erro"))</f>
        <v/>
      </c>
      <c r="M4123" s="161" t="str">
        <f>IF($A4123=0,"",IFERROR(INDEX(BD_Gestão!F:F,MATCH('Banco de Dados'!$B4123,BD_Gestão!$B:$B,0)),"erro"))</f>
        <v/>
      </c>
      <c r="N4123" s="161" t="str">
        <f>IF($A4123=0,"",IFERROR(INDEX(BD_Gestão!J:J,MATCH('Banco de Dados'!$B4123,BD_Gestão!$B:$B,0)),"erro"))</f>
        <v/>
      </c>
      <c r="O4123" s="164" t="str">
        <f>IF($A4123=0,"",IFERROR(INDEX(BD_Gestão!K:K,MATCH('Banco de Dados'!$B4123,BD_Gestão!$B:$B,0)),"erro"))</f>
        <v/>
      </c>
      <c r="P4123" s="169" t="str">
        <f t="shared" si="258"/>
        <v/>
      </c>
      <c r="Q4123" s="170" t="str">
        <f t="shared" si="259"/>
        <v/>
      </c>
      <c r="R4123" s="163" t="e">
        <f t="shared" si="256"/>
        <v>#VALUE!</v>
      </c>
      <c r="S4123" s="163" t="e">
        <f t="shared" si="257"/>
        <v>#VALUE!</v>
      </c>
      <c r="T4123" s="163" t="e">
        <f>INDEX(Controle!O:O,MATCH('Banco de Dados'!A4123,Controle!M:M,0))*E4123/100</f>
        <v>#N/A</v>
      </c>
    </row>
    <row r="4124" spans="1:20" hidden="1" x14ac:dyDescent="0.2">
      <c r="A4124" s="158">
        <f>BD_TS!A4123</f>
        <v>0</v>
      </c>
      <c r="B4124" s="158" t="str">
        <f>SUBSTITUTE(SUBSTITUTE(BD_TS!D4123," ",""),"-","/")</f>
        <v/>
      </c>
      <c r="C4124" s="158">
        <f>BD_TS!E4123</f>
        <v>0</v>
      </c>
      <c r="D4124" s="159">
        <f>BD_TS!F4123</f>
        <v>0</v>
      </c>
      <c r="E4124" s="160">
        <f>BD_TS!B4123</f>
        <v>0</v>
      </c>
      <c r="F4124" s="161">
        <f>BD_TS!C4123</f>
        <v>0</v>
      </c>
      <c r="G4124" s="187">
        <f>BD_TS!H4123</f>
        <v>0</v>
      </c>
      <c r="H4124" s="158" t="str">
        <f>IF($A4124=0,"",IFERROR(INDEX(BD_Gestão!A:A,MATCH('Banco de Dados'!$B4124,BD_Gestão!$B:$B,0)),"erro"))</f>
        <v/>
      </c>
      <c r="I4124" s="162" t="str">
        <f>IF($A4124=0,"",IFERROR(INDEX(BD_Gestão!E:E,MATCH('Banco de Dados'!$B4124,BD_Gestão!$B:$B,0)),"erro"))</f>
        <v/>
      </c>
      <c r="J4124" s="186" t="str">
        <f>IF($A4124=0,"",IFERROR(INDEX(BD_Gestão!B:B,MATCH('Banco de Dados'!$B4124,BD_Gestão!$B:$B,0)),"erro"))</f>
        <v/>
      </c>
      <c r="K4124" s="158" t="str">
        <f>IF($A4124=0,"",IFERROR(INDEX(BD_Gestão!C:C,MATCH('Banco de Dados'!$B4124,BD_Gestão!$B:$B,0)),"erro"))</f>
        <v/>
      </c>
      <c r="L4124" s="158" t="str">
        <f>IF($A4124=0,"",IFERROR(INDEX(BD_Gestão!H:H,MATCH('Banco de Dados'!$B4124,BD_Gestão!$B:$B,0)),"erro"))</f>
        <v/>
      </c>
      <c r="M4124" s="161" t="str">
        <f>IF($A4124=0,"",IFERROR(INDEX(BD_Gestão!F:F,MATCH('Banco de Dados'!$B4124,BD_Gestão!$B:$B,0)),"erro"))</f>
        <v/>
      </c>
      <c r="N4124" s="161" t="str">
        <f>IF($A4124=0,"",IFERROR(INDEX(BD_Gestão!J:J,MATCH('Banco de Dados'!$B4124,BD_Gestão!$B:$B,0)),"erro"))</f>
        <v/>
      </c>
      <c r="O4124" s="164" t="str">
        <f>IF($A4124=0,"",IFERROR(INDEX(BD_Gestão!K:K,MATCH('Banco de Dados'!$B4124,BD_Gestão!$B:$B,0)),"erro"))</f>
        <v/>
      </c>
      <c r="P4124" s="169" t="str">
        <f t="shared" si="258"/>
        <v/>
      </c>
      <c r="Q4124" s="170" t="str">
        <f t="shared" si="259"/>
        <v/>
      </c>
      <c r="R4124" s="163" t="e">
        <f t="shared" si="256"/>
        <v>#VALUE!</v>
      </c>
      <c r="S4124" s="163" t="e">
        <f t="shared" si="257"/>
        <v>#VALUE!</v>
      </c>
      <c r="T4124" s="163" t="e">
        <f>INDEX(Controle!O:O,MATCH('Banco de Dados'!A4124,Controle!M:M,0))*E4124/100</f>
        <v>#N/A</v>
      </c>
    </row>
    <row r="4125" spans="1:20" hidden="1" x14ac:dyDescent="0.2">
      <c r="A4125" s="158">
        <f>BD_TS!A4124</f>
        <v>0</v>
      </c>
      <c r="B4125" s="158" t="str">
        <f>SUBSTITUTE(SUBSTITUTE(BD_TS!D4124," ",""),"-","/")</f>
        <v/>
      </c>
      <c r="C4125" s="158">
        <f>BD_TS!E4124</f>
        <v>0</v>
      </c>
      <c r="D4125" s="159">
        <f>BD_TS!F4124</f>
        <v>0</v>
      </c>
      <c r="E4125" s="160">
        <f>BD_TS!B4124</f>
        <v>0</v>
      </c>
      <c r="F4125" s="161">
        <f>BD_TS!C4124</f>
        <v>0</v>
      </c>
      <c r="G4125" s="187">
        <f>BD_TS!H4124</f>
        <v>0</v>
      </c>
      <c r="H4125" s="158" t="str">
        <f>IF($A4125=0,"",IFERROR(INDEX(BD_Gestão!A:A,MATCH('Banco de Dados'!$B4125,BD_Gestão!$B:$B,0)),"erro"))</f>
        <v/>
      </c>
      <c r="I4125" s="162" t="str">
        <f>IF($A4125=0,"",IFERROR(INDEX(BD_Gestão!E:E,MATCH('Banco de Dados'!$B4125,BD_Gestão!$B:$B,0)),"erro"))</f>
        <v/>
      </c>
      <c r="J4125" s="186" t="str">
        <f>IF($A4125=0,"",IFERROR(INDEX(BD_Gestão!B:B,MATCH('Banco de Dados'!$B4125,BD_Gestão!$B:$B,0)),"erro"))</f>
        <v/>
      </c>
      <c r="K4125" s="158" t="str">
        <f>IF($A4125=0,"",IFERROR(INDEX(BD_Gestão!C:C,MATCH('Banco de Dados'!$B4125,BD_Gestão!$B:$B,0)),"erro"))</f>
        <v/>
      </c>
      <c r="L4125" s="158" t="str">
        <f>IF($A4125=0,"",IFERROR(INDEX(BD_Gestão!H:H,MATCH('Banco de Dados'!$B4125,BD_Gestão!$B:$B,0)),"erro"))</f>
        <v/>
      </c>
      <c r="M4125" s="161" t="str">
        <f>IF($A4125=0,"",IFERROR(INDEX(BD_Gestão!F:F,MATCH('Banco de Dados'!$B4125,BD_Gestão!$B:$B,0)),"erro"))</f>
        <v/>
      </c>
      <c r="N4125" s="161" t="str">
        <f>IF($A4125=0,"",IFERROR(INDEX(BD_Gestão!J:J,MATCH('Banco de Dados'!$B4125,BD_Gestão!$B:$B,0)),"erro"))</f>
        <v/>
      </c>
      <c r="O4125" s="164" t="str">
        <f>IF($A4125=0,"",IFERROR(INDEX(BD_Gestão!K:K,MATCH('Banco de Dados'!$B4125,BD_Gestão!$B:$B,0)),"erro"))</f>
        <v/>
      </c>
      <c r="P4125" s="169" t="str">
        <f t="shared" si="258"/>
        <v/>
      </c>
      <c r="Q4125" s="170" t="str">
        <f t="shared" si="259"/>
        <v/>
      </c>
      <c r="R4125" s="163" t="e">
        <f t="shared" si="256"/>
        <v>#VALUE!</v>
      </c>
      <c r="S4125" s="163" t="e">
        <f t="shared" si="257"/>
        <v>#VALUE!</v>
      </c>
      <c r="T4125" s="163" t="e">
        <f>INDEX(Controle!O:O,MATCH('Banco de Dados'!A4125,Controle!M:M,0))*E4125/100</f>
        <v>#N/A</v>
      </c>
    </row>
    <row r="4126" spans="1:20" hidden="1" x14ac:dyDescent="0.2">
      <c r="A4126" s="158">
        <f>BD_TS!A4125</f>
        <v>0</v>
      </c>
      <c r="B4126" s="158" t="str">
        <f>SUBSTITUTE(SUBSTITUTE(BD_TS!D4125," ",""),"-","/")</f>
        <v/>
      </c>
      <c r="C4126" s="158">
        <f>BD_TS!E4125</f>
        <v>0</v>
      </c>
      <c r="D4126" s="159">
        <f>BD_TS!F4125</f>
        <v>0</v>
      </c>
      <c r="E4126" s="160">
        <f>BD_TS!B4125</f>
        <v>0</v>
      </c>
      <c r="F4126" s="161">
        <f>BD_TS!C4125</f>
        <v>0</v>
      </c>
      <c r="G4126" s="187">
        <f>BD_TS!H4125</f>
        <v>0</v>
      </c>
      <c r="H4126" s="158" t="str">
        <f>IF($A4126=0,"",IFERROR(INDEX(BD_Gestão!A:A,MATCH('Banco de Dados'!$B4126,BD_Gestão!$B:$B,0)),"erro"))</f>
        <v/>
      </c>
      <c r="I4126" s="162" t="str">
        <f>IF($A4126=0,"",IFERROR(INDEX(BD_Gestão!E:E,MATCH('Banco de Dados'!$B4126,BD_Gestão!$B:$B,0)),"erro"))</f>
        <v/>
      </c>
      <c r="J4126" s="186" t="str">
        <f>IF($A4126=0,"",IFERROR(INDEX(BD_Gestão!B:B,MATCH('Banco de Dados'!$B4126,BD_Gestão!$B:$B,0)),"erro"))</f>
        <v/>
      </c>
      <c r="K4126" s="158" t="str">
        <f>IF($A4126=0,"",IFERROR(INDEX(BD_Gestão!C:C,MATCH('Banco de Dados'!$B4126,BD_Gestão!$B:$B,0)),"erro"))</f>
        <v/>
      </c>
      <c r="L4126" s="158" t="str">
        <f>IF($A4126=0,"",IFERROR(INDEX(BD_Gestão!H:H,MATCH('Banco de Dados'!$B4126,BD_Gestão!$B:$B,0)),"erro"))</f>
        <v/>
      </c>
      <c r="M4126" s="161" t="str">
        <f>IF($A4126=0,"",IFERROR(INDEX(BD_Gestão!F:F,MATCH('Banco de Dados'!$B4126,BD_Gestão!$B:$B,0)),"erro"))</f>
        <v/>
      </c>
      <c r="N4126" s="161" t="str">
        <f>IF($A4126=0,"",IFERROR(INDEX(BD_Gestão!J:J,MATCH('Banco de Dados'!$B4126,BD_Gestão!$B:$B,0)),"erro"))</f>
        <v/>
      </c>
      <c r="O4126" s="164" t="str">
        <f>IF($A4126=0,"",IFERROR(INDEX(BD_Gestão!K:K,MATCH('Banco de Dados'!$B4126,BD_Gestão!$B:$B,0)),"erro"))</f>
        <v/>
      </c>
      <c r="P4126" s="169" t="str">
        <f t="shared" si="258"/>
        <v/>
      </c>
      <c r="Q4126" s="170" t="str">
        <f t="shared" si="259"/>
        <v/>
      </c>
      <c r="R4126" s="163" t="e">
        <f t="shared" si="256"/>
        <v>#VALUE!</v>
      </c>
      <c r="S4126" s="163" t="e">
        <f t="shared" si="257"/>
        <v>#VALUE!</v>
      </c>
      <c r="T4126" s="163" t="e">
        <f>INDEX(Controle!O:O,MATCH('Banco de Dados'!A4126,Controle!M:M,0))*E4126/100</f>
        <v>#N/A</v>
      </c>
    </row>
    <row r="4127" spans="1:20" hidden="1" x14ac:dyDescent="0.2">
      <c r="A4127" s="158">
        <f>BD_TS!A4126</f>
        <v>0</v>
      </c>
      <c r="B4127" s="158" t="str">
        <f>SUBSTITUTE(SUBSTITUTE(BD_TS!D4126," ",""),"-","/")</f>
        <v/>
      </c>
      <c r="C4127" s="158">
        <f>BD_TS!E4126</f>
        <v>0</v>
      </c>
      <c r="D4127" s="159">
        <f>BD_TS!F4126</f>
        <v>0</v>
      </c>
      <c r="E4127" s="160">
        <f>BD_TS!B4126</f>
        <v>0</v>
      </c>
      <c r="F4127" s="161">
        <f>BD_TS!C4126</f>
        <v>0</v>
      </c>
      <c r="G4127" s="187">
        <f>BD_TS!H4126</f>
        <v>0</v>
      </c>
      <c r="H4127" s="158" t="str">
        <f>IF($A4127=0,"",IFERROR(INDEX(BD_Gestão!A:A,MATCH('Banco de Dados'!$B4127,BD_Gestão!$B:$B,0)),"erro"))</f>
        <v/>
      </c>
      <c r="I4127" s="162" t="str">
        <f>IF($A4127=0,"",IFERROR(INDEX(BD_Gestão!E:E,MATCH('Banco de Dados'!$B4127,BD_Gestão!$B:$B,0)),"erro"))</f>
        <v/>
      </c>
      <c r="J4127" s="186" t="str">
        <f>IF($A4127=0,"",IFERROR(INDEX(BD_Gestão!B:B,MATCH('Banco de Dados'!$B4127,BD_Gestão!$B:$B,0)),"erro"))</f>
        <v/>
      </c>
      <c r="K4127" s="158" t="str">
        <f>IF($A4127=0,"",IFERROR(INDEX(BD_Gestão!C:C,MATCH('Banco de Dados'!$B4127,BD_Gestão!$B:$B,0)),"erro"))</f>
        <v/>
      </c>
      <c r="L4127" s="158" t="str">
        <f>IF($A4127=0,"",IFERROR(INDEX(BD_Gestão!H:H,MATCH('Banco de Dados'!$B4127,BD_Gestão!$B:$B,0)),"erro"))</f>
        <v/>
      </c>
      <c r="M4127" s="161" t="str">
        <f>IF($A4127=0,"",IFERROR(INDEX(BD_Gestão!F:F,MATCH('Banco de Dados'!$B4127,BD_Gestão!$B:$B,0)),"erro"))</f>
        <v/>
      </c>
      <c r="N4127" s="161" t="str">
        <f>IF($A4127=0,"",IFERROR(INDEX(BD_Gestão!J:J,MATCH('Banco de Dados'!$B4127,BD_Gestão!$B:$B,0)),"erro"))</f>
        <v/>
      </c>
      <c r="O4127" s="164" t="str">
        <f>IF($A4127=0,"",IFERROR(INDEX(BD_Gestão!K:K,MATCH('Banco de Dados'!$B4127,BD_Gestão!$B:$B,0)),"erro"))</f>
        <v/>
      </c>
      <c r="P4127" s="169" t="str">
        <f t="shared" si="258"/>
        <v/>
      </c>
      <c r="Q4127" s="170" t="str">
        <f t="shared" si="259"/>
        <v/>
      </c>
      <c r="R4127" s="163" t="e">
        <f t="shared" si="256"/>
        <v>#VALUE!</v>
      </c>
      <c r="S4127" s="163" t="e">
        <f t="shared" si="257"/>
        <v>#VALUE!</v>
      </c>
      <c r="T4127" s="163" t="e">
        <f>INDEX(Controle!O:O,MATCH('Banco de Dados'!A4127,Controle!M:M,0))*E4127/100</f>
        <v>#N/A</v>
      </c>
    </row>
    <row r="4128" spans="1:20" hidden="1" x14ac:dyDescent="0.2">
      <c r="A4128" s="158">
        <f>BD_TS!A4127</f>
        <v>0</v>
      </c>
      <c r="B4128" s="158" t="str">
        <f>SUBSTITUTE(SUBSTITUTE(BD_TS!D4127," ",""),"-","/")</f>
        <v/>
      </c>
      <c r="C4128" s="158">
        <f>BD_TS!E4127</f>
        <v>0</v>
      </c>
      <c r="D4128" s="159">
        <f>BD_TS!F4127</f>
        <v>0</v>
      </c>
      <c r="E4128" s="160">
        <f>BD_TS!B4127</f>
        <v>0</v>
      </c>
      <c r="F4128" s="161">
        <f>BD_TS!C4127</f>
        <v>0</v>
      </c>
      <c r="G4128" s="187">
        <f>BD_TS!H4127</f>
        <v>0</v>
      </c>
      <c r="H4128" s="158" t="str">
        <f>IF($A4128=0,"",IFERROR(INDEX(BD_Gestão!A:A,MATCH('Banco de Dados'!$B4128,BD_Gestão!$B:$B,0)),"erro"))</f>
        <v/>
      </c>
      <c r="I4128" s="162" t="str">
        <f>IF($A4128=0,"",IFERROR(INDEX(BD_Gestão!E:E,MATCH('Banco de Dados'!$B4128,BD_Gestão!$B:$B,0)),"erro"))</f>
        <v/>
      </c>
      <c r="J4128" s="186" t="str">
        <f>IF($A4128=0,"",IFERROR(INDEX(BD_Gestão!B:B,MATCH('Banco de Dados'!$B4128,BD_Gestão!$B:$B,0)),"erro"))</f>
        <v/>
      </c>
      <c r="K4128" s="158" t="str">
        <f>IF($A4128=0,"",IFERROR(INDEX(BD_Gestão!C:C,MATCH('Banco de Dados'!$B4128,BD_Gestão!$B:$B,0)),"erro"))</f>
        <v/>
      </c>
      <c r="L4128" s="158" t="str">
        <f>IF($A4128=0,"",IFERROR(INDEX(BD_Gestão!H:H,MATCH('Banco de Dados'!$B4128,BD_Gestão!$B:$B,0)),"erro"))</f>
        <v/>
      </c>
      <c r="M4128" s="161" t="str">
        <f>IF($A4128=0,"",IFERROR(INDEX(BD_Gestão!F:F,MATCH('Banco de Dados'!$B4128,BD_Gestão!$B:$B,0)),"erro"))</f>
        <v/>
      </c>
      <c r="N4128" s="161" t="str">
        <f>IF($A4128=0,"",IFERROR(INDEX(BD_Gestão!J:J,MATCH('Banco de Dados'!$B4128,BD_Gestão!$B:$B,0)),"erro"))</f>
        <v/>
      </c>
      <c r="O4128" s="164" t="str">
        <f>IF($A4128=0,"",IFERROR(INDEX(BD_Gestão!K:K,MATCH('Banco de Dados'!$B4128,BD_Gestão!$B:$B,0)),"erro"))</f>
        <v/>
      </c>
      <c r="P4128" s="169" t="str">
        <f t="shared" si="258"/>
        <v/>
      </c>
      <c r="Q4128" s="170" t="str">
        <f t="shared" si="259"/>
        <v/>
      </c>
      <c r="R4128" s="163" t="e">
        <f t="shared" si="256"/>
        <v>#VALUE!</v>
      </c>
      <c r="S4128" s="163" t="e">
        <f t="shared" si="257"/>
        <v>#VALUE!</v>
      </c>
      <c r="T4128" s="163" t="e">
        <f>INDEX(Controle!O:O,MATCH('Banco de Dados'!A4128,Controle!M:M,0))*E4128/100</f>
        <v>#N/A</v>
      </c>
    </row>
    <row r="4129" spans="1:20" hidden="1" x14ac:dyDescent="0.2">
      <c r="A4129" s="158">
        <f>BD_TS!A4128</f>
        <v>0</v>
      </c>
      <c r="B4129" s="158" t="str">
        <f>SUBSTITUTE(SUBSTITUTE(BD_TS!D4128," ",""),"-","/")</f>
        <v/>
      </c>
      <c r="C4129" s="158">
        <f>BD_TS!E4128</f>
        <v>0</v>
      </c>
      <c r="D4129" s="159">
        <f>BD_TS!F4128</f>
        <v>0</v>
      </c>
      <c r="E4129" s="160">
        <f>BD_TS!B4128</f>
        <v>0</v>
      </c>
      <c r="F4129" s="161">
        <f>BD_TS!C4128</f>
        <v>0</v>
      </c>
      <c r="G4129" s="187">
        <f>BD_TS!H4128</f>
        <v>0</v>
      </c>
      <c r="H4129" s="158" t="str">
        <f>IF($A4129=0,"",IFERROR(INDEX(BD_Gestão!A:A,MATCH('Banco de Dados'!$B4129,BD_Gestão!$B:$B,0)),"erro"))</f>
        <v/>
      </c>
      <c r="I4129" s="162" t="str">
        <f>IF($A4129=0,"",IFERROR(INDEX(BD_Gestão!E:E,MATCH('Banco de Dados'!$B4129,BD_Gestão!$B:$B,0)),"erro"))</f>
        <v/>
      </c>
      <c r="J4129" s="186" t="str">
        <f>IF($A4129=0,"",IFERROR(INDEX(BD_Gestão!B:B,MATCH('Banco de Dados'!$B4129,BD_Gestão!$B:$B,0)),"erro"))</f>
        <v/>
      </c>
      <c r="K4129" s="158" t="str">
        <f>IF($A4129=0,"",IFERROR(INDEX(BD_Gestão!C:C,MATCH('Banco de Dados'!$B4129,BD_Gestão!$B:$B,0)),"erro"))</f>
        <v/>
      </c>
      <c r="L4129" s="158" t="str">
        <f>IF($A4129=0,"",IFERROR(INDEX(BD_Gestão!H:H,MATCH('Banco de Dados'!$B4129,BD_Gestão!$B:$B,0)),"erro"))</f>
        <v/>
      </c>
      <c r="M4129" s="161" t="str">
        <f>IF($A4129=0,"",IFERROR(INDEX(BD_Gestão!F:F,MATCH('Banco de Dados'!$B4129,BD_Gestão!$B:$B,0)),"erro"))</f>
        <v/>
      </c>
      <c r="N4129" s="161" t="str">
        <f>IF($A4129=0,"",IFERROR(INDEX(BD_Gestão!J:J,MATCH('Banco de Dados'!$B4129,BD_Gestão!$B:$B,0)),"erro"))</f>
        <v/>
      </c>
      <c r="O4129" s="164" t="str">
        <f>IF($A4129=0,"",IFERROR(INDEX(BD_Gestão!K:K,MATCH('Banco de Dados'!$B4129,BD_Gestão!$B:$B,0)),"erro"))</f>
        <v/>
      </c>
      <c r="P4129" s="169" t="str">
        <f t="shared" si="258"/>
        <v/>
      </c>
      <c r="Q4129" s="170" t="str">
        <f t="shared" si="259"/>
        <v/>
      </c>
      <c r="R4129" s="163" t="e">
        <f t="shared" si="256"/>
        <v>#VALUE!</v>
      </c>
      <c r="S4129" s="163" t="e">
        <f t="shared" si="257"/>
        <v>#VALUE!</v>
      </c>
      <c r="T4129" s="163" t="e">
        <f>INDEX(Controle!O:O,MATCH('Banco de Dados'!A4129,Controle!M:M,0))*E4129/100</f>
        <v>#N/A</v>
      </c>
    </row>
    <row r="4130" spans="1:20" hidden="1" x14ac:dyDescent="0.2">
      <c r="A4130" s="158">
        <f>BD_TS!A4129</f>
        <v>0</v>
      </c>
      <c r="B4130" s="158" t="str">
        <f>SUBSTITUTE(SUBSTITUTE(BD_TS!D4129," ",""),"-","/")</f>
        <v/>
      </c>
      <c r="C4130" s="158">
        <f>BD_TS!E4129</f>
        <v>0</v>
      </c>
      <c r="D4130" s="159">
        <f>BD_TS!F4129</f>
        <v>0</v>
      </c>
      <c r="E4130" s="160">
        <f>BD_TS!B4129</f>
        <v>0</v>
      </c>
      <c r="F4130" s="161">
        <f>BD_TS!C4129</f>
        <v>0</v>
      </c>
      <c r="G4130" s="187">
        <f>BD_TS!H4129</f>
        <v>0</v>
      </c>
      <c r="H4130" s="158" t="str">
        <f>IF($A4130=0,"",IFERROR(INDEX(BD_Gestão!A:A,MATCH('Banco de Dados'!$B4130,BD_Gestão!$B:$B,0)),"erro"))</f>
        <v/>
      </c>
      <c r="I4130" s="162" t="str">
        <f>IF($A4130=0,"",IFERROR(INDEX(BD_Gestão!E:E,MATCH('Banco de Dados'!$B4130,BD_Gestão!$B:$B,0)),"erro"))</f>
        <v/>
      </c>
      <c r="J4130" s="186" t="str">
        <f>IF($A4130=0,"",IFERROR(INDEX(BD_Gestão!B:B,MATCH('Banco de Dados'!$B4130,BD_Gestão!$B:$B,0)),"erro"))</f>
        <v/>
      </c>
      <c r="K4130" s="158" t="str">
        <f>IF($A4130=0,"",IFERROR(INDEX(BD_Gestão!C:C,MATCH('Banco de Dados'!$B4130,BD_Gestão!$B:$B,0)),"erro"))</f>
        <v/>
      </c>
      <c r="L4130" s="158" t="str">
        <f>IF($A4130=0,"",IFERROR(INDEX(BD_Gestão!H:H,MATCH('Banco de Dados'!$B4130,BD_Gestão!$B:$B,0)),"erro"))</f>
        <v/>
      </c>
      <c r="M4130" s="161" t="str">
        <f>IF($A4130=0,"",IFERROR(INDEX(BD_Gestão!F:F,MATCH('Banco de Dados'!$B4130,BD_Gestão!$B:$B,0)),"erro"))</f>
        <v/>
      </c>
      <c r="N4130" s="161" t="str">
        <f>IF($A4130=0,"",IFERROR(INDEX(BD_Gestão!J:J,MATCH('Banco de Dados'!$B4130,BD_Gestão!$B:$B,0)),"erro"))</f>
        <v/>
      </c>
      <c r="O4130" s="164" t="str">
        <f>IF($A4130=0,"",IFERROR(INDEX(BD_Gestão!K:K,MATCH('Banco de Dados'!$B4130,BD_Gestão!$B:$B,0)),"erro"))</f>
        <v/>
      </c>
      <c r="P4130" s="169" t="str">
        <f t="shared" si="258"/>
        <v/>
      </c>
      <c r="Q4130" s="170" t="str">
        <f t="shared" si="259"/>
        <v/>
      </c>
      <c r="R4130" s="163" t="e">
        <f t="shared" si="256"/>
        <v>#VALUE!</v>
      </c>
      <c r="S4130" s="163" t="e">
        <f t="shared" si="257"/>
        <v>#VALUE!</v>
      </c>
      <c r="T4130" s="163" t="e">
        <f>INDEX(Controle!O:O,MATCH('Banco de Dados'!A4130,Controle!M:M,0))*E4130/100</f>
        <v>#N/A</v>
      </c>
    </row>
    <row r="4131" spans="1:20" hidden="1" x14ac:dyDescent="0.2">
      <c r="A4131" s="158">
        <f>BD_TS!A4130</f>
        <v>0</v>
      </c>
      <c r="B4131" s="158" t="str">
        <f>SUBSTITUTE(SUBSTITUTE(BD_TS!D4130," ",""),"-","/")</f>
        <v/>
      </c>
      <c r="C4131" s="158">
        <f>BD_TS!E4130</f>
        <v>0</v>
      </c>
      <c r="D4131" s="159">
        <f>BD_TS!F4130</f>
        <v>0</v>
      </c>
      <c r="E4131" s="160">
        <f>BD_TS!B4130</f>
        <v>0</v>
      </c>
      <c r="F4131" s="161">
        <f>BD_TS!C4130</f>
        <v>0</v>
      </c>
      <c r="G4131" s="187">
        <f>BD_TS!H4130</f>
        <v>0</v>
      </c>
      <c r="H4131" s="158" t="str">
        <f>IF($A4131=0,"",IFERROR(INDEX(BD_Gestão!A:A,MATCH('Banco de Dados'!$B4131,BD_Gestão!$B:$B,0)),"erro"))</f>
        <v/>
      </c>
      <c r="I4131" s="162" t="str">
        <f>IF($A4131=0,"",IFERROR(INDEX(BD_Gestão!E:E,MATCH('Banco de Dados'!$B4131,BD_Gestão!$B:$B,0)),"erro"))</f>
        <v/>
      </c>
      <c r="J4131" s="186" t="str">
        <f>IF($A4131=0,"",IFERROR(INDEX(BD_Gestão!B:B,MATCH('Banco de Dados'!$B4131,BD_Gestão!$B:$B,0)),"erro"))</f>
        <v/>
      </c>
      <c r="K4131" s="158" t="str">
        <f>IF($A4131=0,"",IFERROR(INDEX(BD_Gestão!C:C,MATCH('Banco de Dados'!$B4131,BD_Gestão!$B:$B,0)),"erro"))</f>
        <v/>
      </c>
      <c r="L4131" s="158" t="str">
        <f>IF($A4131=0,"",IFERROR(INDEX(BD_Gestão!H:H,MATCH('Banco de Dados'!$B4131,BD_Gestão!$B:$B,0)),"erro"))</f>
        <v/>
      </c>
      <c r="M4131" s="161" t="str">
        <f>IF($A4131=0,"",IFERROR(INDEX(BD_Gestão!F:F,MATCH('Banco de Dados'!$B4131,BD_Gestão!$B:$B,0)),"erro"))</f>
        <v/>
      </c>
      <c r="N4131" s="161" t="str">
        <f>IF($A4131=0,"",IFERROR(INDEX(BD_Gestão!J:J,MATCH('Banco de Dados'!$B4131,BD_Gestão!$B:$B,0)),"erro"))</f>
        <v/>
      </c>
      <c r="O4131" s="164" t="str">
        <f>IF($A4131=0,"",IFERROR(INDEX(BD_Gestão!K:K,MATCH('Banco de Dados'!$B4131,BD_Gestão!$B:$B,0)),"erro"))</f>
        <v/>
      </c>
      <c r="P4131" s="169" t="str">
        <f t="shared" si="258"/>
        <v/>
      </c>
      <c r="Q4131" s="170" t="str">
        <f t="shared" si="259"/>
        <v/>
      </c>
      <c r="R4131" s="163" t="e">
        <f t="shared" si="256"/>
        <v>#VALUE!</v>
      </c>
      <c r="S4131" s="163" t="e">
        <f t="shared" si="257"/>
        <v>#VALUE!</v>
      </c>
      <c r="T4131" s="163" t="e">
        <f>INDEX(Controle!O:O,MATCH('Banco de Dados'!A4131,Controle!M:M,0))*E4131/100</f>
        <v>#N/A</v>
      </c>
    </row>
    <row r="4132" spans="1:20" hidden="1" x14ac:dyDescent="0.2">
      <c r="A4132" s="158">
        <f>BD_TS!A4131</f>
        <v>0</v>
      </c>
      <c r="B4132" s="158" t="str">
        <f>SUBSTITUTE(SUBSTITUTE(BD_TS!D4131," ",""),"-","/")</f>
        <v/>
      </c>
      <c r="C4132" s="158">
        <f>BD_TS!E4131</f>
        <v>0</v>
      </c>
      <c r="D4132" s="159">
        <f>BD_TS!F4131</f>
        <v>0</v>
      </c>
      <c r="E4132" s="160">
        <f>BD_TS!B4131</f>
        <v>0</v>
      </c>
      <c r="F4132" s="161">
        <f>BD_TS!C4131</f>
        <v>0</v>
      </c>
      <c r="G4132" s="187">
        <f>BD_TS!H4131</f>
        <v>0</v>
      </c>
      <c r="H4132" s="158" t="str">
        <f>IF($A4132=0,"",IFERROR(INDEX(BD_Gestão!A:A,MATCH('Banco de Dados'!$B4132,BD_Gestão!$B:$B,0)),"erro"))</f>
        <v/>
      </c>
      <c r="I4132" s="162" t="str">
        <f>IF($A4132=0,"",IFERROR(INDEX(BD_Gestão!E:E,MATCH('Banco de Dados'!$B4132,BD_Gestão!$B:$B,0)),"erro"))</f>
        <v/>
      </c>
      <c r="J4132" s="186" t="str">
        <f>IF($A4132=0,"",IFERROR(INDEX(BD_Gestão!B:B,MATCH('Banco de Dados'!$B4132,BD_Gestão!$B:$B,0)),"erro"))</f>
        <v/>
      </c>
      <c r="K4132" s="158" t="str">
        <f>IF($A4132=0,"",IFERROR(INDEX(BD_Gestão!C:C,MATCH('Banco de Dados'!$B4132,BD_Gestão!$B:$B,0)),"erro"))</f>
        <v/>
      </c>
      <c r="L4132" s="158" t="str">
        <f>IF($A4132=0,"",IFERROR(INDEX(BD_Gestão!H:H,MATCH('Banco de Dados'!$B4132,BD_Gestão!$B:$B,0)),"erro"))</f>
        <v/>
      </c>
      <c r="M4132" s="161" t="str">
        <f>IF($A4132=0,"",IFERROR(INDEX(BD_Gestão!F:F,MATCH('Banco de Dados'!$B4132,BD_Gestão!$B:$B,0)),"erro"))</f>
        <v/>
      </c>
      <c r="N4132" s="161" t="str">
        <f>IF($A4132=0,"",IFERROR(INDEX(BD_Gestão!J:J,MATCH('Banco de Dados'!$B4132,BD_Gestão!$B:$B,0)),"erro"))</f>
        <v/>
      </c>
      <c r="O4132" s="164" t="str">
        <f>IF($A4132=0,"",IFERROR(INDEX(BD_Gestão!K:K,MATCH('Banco de Dados'!$B4132,BD_Gestão!$B:$B,0)),"erro"))</f>
        <v/>
      </c>
      <c r="P4132" s="169" t="str">
        <f t="shared" si="258"/>
        <v/>
      </c>
      <c r="Q4132" s="170" t="str">
        <f t="shared" si="259"/>
        <v/>
      </c>
      <c r="R4132" s="163" t="e">
        <f t="shared" si="256"/>
        <v>#VALUE!</v>
      </c>
      <c r="S4132" s="163" t="e">
        <f t="shared" si="257"/>
        <v>#VALUE!</v>
      </c>
      <c r="T4132" s="163" t="e">
        <f>INDEX(Controle!O:O,MATCH('Banco de Dados'!A4132,Controle!M:M,0))*E4132/100</f>
        <v>#N/A</v>
      </c>
    </row>
    <row r="4133" spans="1:20" hidden="1" x14ac:dyDescent="0.2">
      <c r="A4133" s="158">
        <f>BD_TS!A4132</f>
        <v>0</v>
      </c>
      <c r="B4133" s="158" t="str">
        <f>SUBSTITUTE(SUBSTITUTE(BD_TS!D4132," ",""),"-","/")</f>
        <v/>
      </c>
      <c r="C4133" s="158">
        <f>BD_TS!E4132</f>
        <v>0</v>
      </c>
      <c r="D4133" s="159">
        <f>BD_TS!F4132</f>
        <v>0</v>
      </c>
      <c r="E4133" s="160">
        <f>BD_TS!B4132</f>
        <v>0</v>
      </c>
      <c r="F4133" s="161">
        <f>BD_TS!C4132</f>
        <v>0</v>
      </c>
      <c r="G4133" s="187">
        <f>BD_TS!H4132</f>
        <v>0</v>
      </c>
      <c r="H4133" s="158" t="str">
        <f>IF($A4133=0,"",IFERROR(INDEX(BD_Gestão!A:A,MATCH('Banco de Dados'!$B4133,BD_Gestão!$B:$B,0)),"erro"))</f>
        <v/>
      </c>
      <c r="I4133" s="162" t="str">
        <f>IF($A4133=0,"",IFERROR(INDEX(BD_Gestão!E:E,MATCH('Banco de Dados'!$B4133,BD_Gestão!$B:$B,0)),"erro"))</f>
        <v/>
      </c>
      <c r="J4133" s="186" t="str">
        <f>IF($A4133=0,"",IFERROR(INDEX(BD_Gestão!B:B,MATCH('Banco de Dados'!$B4133,BD_Gestão!$B:$B,0)),"erro"))</f>
        <v/>
      </c>
      <c r="K4133" s="158" t="str">
        <f>IF($A4133=0,"",IFERROR(INDEX(BD_Gestão!C:C,MATCH('Banco de Dados'!$B4133,BD_Gestão!$B:$B,0)),"erro"))</f>
        <v/>
      </c>
      <c r="L4133" s="158" t="str">
        <f>IF($A4133=0,"",IFERROR(INDEX(BD_Gestão!H:H,MATCH('Banco de Dados'!$B4133,BD_Gestão!$B:$B,0)),"erro"))</f>
        <v/>
      </c>
      <c r="M4133" s="161" t="str">
        <f>IF($A4133=0,"",IFERROR(INDEX(BD_Gestão!F:F,MATCH('Banco de Dados'!$B4133,BD_Gestão!$B:$B,0)),"erro"))</f>
        <v/>
      </c>
      <c r="N4133" s="161" t="str">
        <f>IF($A4133=0,"",IFERROR(INDEX(BD_Gestão!J:J,MATCH('Banco de Dados'!$B4133,BD_Gestão!$B:$B,0)),"erro"))</f>
        <v/>
      </c>
      <c r="O4133" s="164" t="str">
        <f>IF($A4133=0,"",IFERROR(INDEX(BD_Gestão!K:K,MATCH('Banco de Dados'!$B4133,BD_Gestão!$B:$B,0)),"erro"))</f>
        <v/>
      </c>
      <c r="P4133" s="169" t="str">
        <f t="shared" si="258"/>
        <v/>
      </c>
      <c r="Q4133" s="170" t="str">
        <f t="shared" si="259"/>
        <v/>
      </c>
      <c r="R4133" s="163" t="e">
        <f t="shared" si="256"/>
        <v>#VALUE!</v>
      </c>
      <c r="S4133" s="163" t="e">
        <f t="shared" si="257"/>
        <v>#VALUE!</v>
      </c>
      <c r="T4133" s="163" t="e">
        <f>INDEX(Controle!O:O,MATCH('Banco de Dados'!A4133,Controle!M:M,0))*E4133/100</f>
        <v>#N/A</v>
      </c>
    </row>
    <row r="4134" spans="1:20" hidden="1" x14ac:dyDescent="0.2">
      <c r="A4134" s="158">
        <f>BD_TS!A4133</f>
        <v>0</v>
      </c>
      <c r="B4134" s="158" t="str">
        <f>SUBSTITUTE(SUBSTITUTE(BD_TS!D4133," ",""),"-","/")</f>
        <v/>
      </c>
      <c r="C4134" s="158">
        <f>BD_TS!E4133</f>
        <v>0</v>
      </c>
      <c r="D4134" s="159">
        <f>BD_TS!F4133</f>
        <v>0</v>
      </c>
      <c r="E4134" s="160">
        <f>BD_TS!B4133</f>
        <v>0</v>
      </c>
      <c r="F4134" s="161">
        <f>BD_TS!C4133</f>
        <v>0</v>
      </c>
      <c r="G4134" s="187">
        <f>BD_TS!H4133</f>
        <v>0</v>
      </c>
      <c r="H4134" s="158" t="str">
        <f>IF($A4134=0,"",IFERROR(INDEX(BD_Gestão!A:A,MATCH('Banco de Dados'!$B4134,BD_Gestão!$B:$B,0)),"erro"))</f>
        <v/>
      </c>
      <c r="I4134" s="162" t="str">
        <f>IF($A4134=0,"",IFERROR(INDEX(BD_Gestão!E:E,MATCH('Banco de Dados'!$B4134,BD_Gestão!$B:$B,0)),"erro"))</f>
        <v/>
      </c>
      <c r="J4134" s="186" t="str">
        <f>IF($A4134=0,"",IFERROR(INDEX(BD_Gestão!B:B,MATCH('Banco de Dados'!$B4134,BD_Gestão!$B:$B,0)),"erro"))</f>
        <v/>
      </c>
      <c r="K4134" s="158" t="str">
        <f>IF($A4134=0,"",IFERROR(INDEX(BD_Gestão!C:C,MATCH('Banco de Dados'!$B4134,BD_Gestão!$B:$B,0)),"erro"))</f>
        <v/>
      </c>
      <c r="L4134" s="158" t="str">
        <f>IF($A4134=0,"",IFERROR(INDEX(BD_Gestão!H:H,MATCH('Banco de Dados'!$B4134,BD_Gestão!$B:$B,0)),"erro"))</f>
        <v/>
      </c>
      <c r="M4134" s="161" t="str">
        <f>IF($A4134=0,"",IFERROR(INDEX(BD_Gestão!F:F,MATCH('Banco de Dados'!$B4134,BD_Gestão!$B:$B,0)),"erro"))</f>
        <v/>
      </c>
      <c r="N4134" s="161" t="str">
        <f>IF($A4134=0,"",IFERROR(INDEX(BD_Gestão!J:J,MATCH('Banco de Dados'!$B4134,BD_Gestão!$B:$B,0)),"erro"))</f>
        <v/>
      </c>
      <c r="O4134" s="164" t="str">
        <f>IF($A4134=0,"",IFERROR(INDEX(BD_Gestão!K:K,MATCH('Banco de Dados'!$B4134,BD_Gestão!$B:$B,0)),"erro"))</f>
        <v/>
      </c>
      <c r="P4134" s="169" t="str">
        <f t="shared" si="258"/>
        <v/>
      </c>
      <c r="Q4134" s="170" t="str">
        <f t="shared" si="259"/>
        <v/>
      </c>
      <c r="R4134" s="163" t="e">
        <f t="shared" si="256"/>
        <v>#VALUE!</v>
      </c>
      <c r="S4134" s="163" t="e">
        <f t="shared" si="257"/>
        <v>#VALUE!</v>
      </c>
      <c r="T4134" s="163" t="e">
        <f>INDEX(Controle!O:O,MATCH('Banco de Dados'!A4134,Controle!M:M,0))*E4134/100</f>
        <v>#N/A</v>
      </c>
    </row>
    <row r="4135" spans="1:20" hidden="1" x14ac:dyDescent="0.2">
      <c r="A4135" s="158">
        <f>BD_TS!A4134</f>
        <v>0</v>
      </c>
      <c r="B4135" s="158" t="str">
        <f>SUBSTITUTE(SUBSTITUTE(BD_TS!D4134," ",""),"-","/")</f>
        <v/>
      </c>
      <c r="C4135" s="158">
        <f>BD_TS!E4134</f>
        <v>0</v>
      </c>
      <c r="D4135" s="159">
        <f>BD_TS!F4134</f>
        <v>0</v>
      </c>
      <c r="E4135" s="160">
        <f>BD_TS!B4134</f>
        <v>0</v>
      </c>
      <c r="F4135" s="161">
        <f>BD_TS!C4134</f>
        <v>0</v>
      </c>
      <c r="G4135" s="187">
        <f>BD_TS!H4134</f>
        <v>0</v>
      </c>
      <c r="H4135" s="158" t="str">
        <f>IF($A4135=0,"",IFERROR(INDEX(BD_Gestão!A:A,MATCH('Banco de Dados'!$B4135,BD_Gestão!$B:$B,0)),"erro"))</f>
        <v/>
      </c>
      <c r="I4135" s="162" t="str">
        <f>IF($A4135=0,"",IFERROR(INDEX(BD_Gestão!E:E,MATCH('Banco de Dados'!$B4135,BD_Gestão!$B:$B,0)),"erro"))</f>
        <v/>
      </c>
      <c r="J4135" s="186" t="str">
        <f>IF($A4135=0,"",IFERROR(INDEX(BD_Gestão!B:B,MATCH('Banco de Dados'!$B4135,BD_Gestão!$B:$B,0)),"erro"))</f>
        <v/>
      </c>
      <c r="K4135" s="158" t="str">
        <f>IF($A4135=0,"",IFERROR(INDEX(BD_Gestão!C:C,MATCH('Banco de Dados'!$B4135,BD_Gestão!$B:$B,0)),"erro"))</f>
        <v/>
      </c>
      <c r="L4135" s="158" t="str">
        <f>IF($A4135=0,"",IFERROR(INDEX(BD_Gestão!H:H,MATCH('Banco de Dados'!$B4135,BD_Gestão!$B:$B,0)),"erro"))</f>
        <v/>
      </c>
      <c r="M4135" s="161" t="str">
        <f>IF($A4135=0,"",IFERROR(INDEX(BD_Gestão!F:F,MATCH('Banco de Dados'!$B4135,BD_Gestão!$B:$B,0)),"erro"))</f>
        <v/>
      </c>
      <c r="N4135" s="161" t="str">
        <f>IF($A4135=0,"",IFERROR(INDEX(BD_Gestão!J:J,MATCH('Banco de Dados'!$B4135,BD_Gestão!$B:$B,0)),"erro"))</f>
        <v/>
      </c>
      <c r="O4135" s="164" t="str">
        <f>IF($A4135=0,"",IFERROR(INDEX(BD_Gestão!K:K,MATCH('Banco de Dados'!$B4135,BD_Gestão!$B:$B,0)),"erro"))</f>
        <v/>
      </c>
      <c r="P4135" s="169" t="str">
        <f t="shared" si="258"/>
        <v/>
      </c>
      <c r="Q4135" s="170" t="str">
        <f t="shared" si="259"/>
        <v/>
      </c>
      <c r="R4135" s="163" t="e">
        <f t="shared" si="256"/>
        <v>#VALUE!</v>
      </c>
      <c r="S4135" s="163" t="e">
        <f t="shared" si="257"/>
        <v>#VALUE!</v>
      </c>
      <c r="T4135" s="163" t="e">
        <f>INDEX(Controle!O:O,MATCH('Banco de Dados'!A4135,Controle!M:M,0))*E4135/100</f>
        <v>#N/A</v>
      </c>
    </row>
    <row r="4136" spans="1:20" hidden="1" x14ac:dyDescent="0.2">
      <c r="A4136" s="158">
        <f>BD_TS!A4135</f>
        <v>0</v>
      </c>
      <c r="B4136" s="158" t="str">
        <f>SUBSTITUTE(SUBSTITUTE(BD_TS!D4135," ",""),"-","/")</f>
        <v/>
      </c>
      <c r="C4136" s="158">
        <f>BD_TS!E4135</f>
        <v>0</v>
      </c>
      <c r="D4136" s="159">
        <f>BD_TS!F4135</f>
        <v>0</v>
      </c>
      <c r="E4136" s="160">
        <f>BD_TS!B4135</f>
        <v>0</v>
      </c>
      <c r="F4136" s="161">
        <f>BD_TS!C4135</f>
        <v>0</v>
      </c>
      <c r="G4136" s="187">
        <f>BD_TS!H4135</f>
        <v>0</v>
      </c>
      <c r="H4136" s="158" t="str">
        <f>IF($A4136=0,"",IFERROR(INDEX(BD_Gestão!A:A,MATCH('Banco de Dados'!$B4136,BD_Gestão!$B:$B,0)),"erro"))</f>
        <v/>
      </c>
      <c r="I4136" s="162" t="str">
        <f>IF($A4136=0,"",IFERROR(INDEX(BD_Gestão!E:E,MATCH('Banco de Dados'!$B4136,BD_Gestão!$B:$B,0)),"erro"))</f>
        <v/>
      </c>
      <c r="J4136" s="186" t="str">
        <f>IF($A4136=0,"",IFERROR(INDEX(BD_Gestão!B:B,MATCH('Banco de Dados'!$B4136,BD_Gestão!$B:$B,0)),"erro"))</f>
        <v/>
      </c>
      <c r="K4136" s="158" t="str">
        <f>IF($A4136=0,"",IFERROR(INDEX(BD_Gestão!C:C,MATCH('Banco de Dados'!$B4136,BD_Gestão!$B:$B,0)),"erro"))</f>
        <v/>
      </c>
      <c r="L4136" s="158" t="str">
        <f>IF($A4136=0,"",IFERROR(INDEX(BD_Gestão!H:H,MATCH('Banco de Dados'!$B4136,BD_Gestão!$B:$B,0)),"erro"))</f>
        <v/>
      </c>
      <c r="M4136" s="161" t="str">
        <f>IF($A4136=0,"",IFERROR(INDEX(BD_Gestão!F:F,MATCH('Banco de Dados'!$B4136,BD_Gestão!$B:$B,0)),"erro"))</f>
        <v/>
      </c>
      <c r="N4136" s="161" t="str">
        <f>IF($A4136=0,"",IFERROR(INDEX(BD_Gestão!J:J,MATCH('Banco de Dados'!$B4136,BD_Gestão!$B:$B,0)),"erro"))</f>
        <v/>
      </c>
      <c r="O4136" s="164" t="str">
        <f>IF($A4136=0,"",IFERROR(INDEX(BD_Gestão!K:K,MATCH('Banco de Dados'!$B4136,BD_Gestão!$B:$B,0)),"erro"))</f>
        <v/>
      </c>
      <c r="P4136" s="169" t="str">
        <f t="shared" si="258"/>
        <v/>
      </c>
      <c r="Q4136" s="170" t="str">
        <f t="shared" si="259"/>
        <v/>
      </c>
      <c r="R4136" s="163" t="e">
        <f t="shared" si="256"/>
        <v>#VALUE!</v>
      </c>
      <c r="S4136" s="163" t="e">
        <f t="shared" si="257"/>
        <v>#VALUE!</v>
      </c>
      <c r="T4136" s="163" t="e">
        <f>INDEX(Controle!O:O,MATCH('Banco de Dados'!A4136,Controle!M:M,0))*E4136/100</f>
        <v>#N/A</v>
      </c>
    </row>
    <row r="4137" spans="1:20" hidden="1" x14ac:dyDescent="0.2">
      <c r="A4137" s="158">
        <f>BD_TS!A4136</f>
        <v>0</v>
      </c>
      <c r="B4137" s="158" t="str">
        <f>SUBSTITUTE(SUBSTITUTE(BD_TS!D4136," ",""),"-","/")</f>
        <v/>
      </c>
      <c r="C4137" s="158">
        <f>BD_TS!E4136</f>
        <v>0</v>
      </c>
      <c r="D4137" s="159">
        <f>BD_TS!F4136</f>
        <v>0</v>
      </c>
      <c r="E4137" s="160">
        <f>BD_TS!B4136</f>
        <v>0</v>
      </c>
      <c r="F4137" s="161">
        <f>BD_TS!C4136</f>
        <v>0</v>
      </c>
      <c r="G4137" s="187">
        <f>BD_TS!H4136</f>
        <v>0</v>
      </c>
      <c r="H4137" s="158" t="str">
        <f>IF($A4137=0,"",IFERROR(INDEX(BD_Gestão!A:A,MATCH('Banco de Dados'!$B4137,BD_Gestão!$B:$B,0)),"erro"))</f>
        <v/>
      </c>
      <c r="I4137" s="162" t="str">
        <f>IF($A4137=0,"",IFERROR(INDEX(BD_Gestão!E:E,MATCH('Banco de Dados'!$B4137,BD_Gestão!$B:$B,0)),"erro"))</f>
        <v/>
      </c>
      <c r="J4137" s="186" t="str">
        <f>IF($A4137=0,"",IFERROR(INDEX(BD_Gestão!B:B,MATCH('Banco de Dados'!$B4137,BD_Gestão!$B:$B,0)),"erro"))</f>
        <v/>
      </c>
      <c r="K4137" s="158" t="str">
        <f>IF($A4137=0,"",IFERROR(INDEX(BD_Gestão!C:C,MATCH('Banco de Dados'!$B4137,BD_Gestão!$B:$B,0)),"erro"))</f>
        <v/>
      </c>
      <c r="L4137" s="158" t="str">
        <f>IF($A4137=0,"",IFERROR(INDEX(BD_Gestão!H:H,MATCH('Banco de Dados'!$B4137,BD_Gestão!$B:$B,0)),"erro"))</f>
        <v/>
      </c>
      <c r="M4137" s="161" t="str">
        <f>IF($A4137=0,"",IFERROR(INDEX(BD_Gestão!F:F,MATCH('Banco de Dados'!$B4137,BD_Gestão!$B:$B,0)),"erro"))</f>
        <v/>
      </c>
      <c r="N4137" s="161" t="str">
        <f>IF($A4137=0,"",IFERROR(INDEX(BD_Gestão!J:J,MATCH('Banco de Dados'!$B4137,BD_Gestão!$B:$B,0)),"erro"))</f>
        <v/>
      </c>
      <c r="O4137" s="164" t="str">
        <f>IF($A4137=0,"",IFERROR(INDEX(BD_Gestão!K:K,MATCH('Banco de Dados'!$B4137,BD_Gestão!$B:$B,0)),"erro"))</f>
        <v/>
      </c>
      <c r="P4137" s="169" t="str">
        <f t="shared" si="258"/>
        <v/>
      </c>
      <c r="Q4137" s="170" t="str">
        <f t="shared" si="259"/>
        <v/>
      </c>
      <c r="R4137" s="163" t="e">
        <f t="shared" si="256"/>
        <v>#VALUE!</v>
      </c>
      <c r="S4137" s="163" t="e">
        <f t="shared" si="257"/>
        <v>#VALUE!</v>
      </c>
      <c r="T4137" s="163" t="e">
        <f>INDEX(Controle!O:O,MATCH('Banco de Dados'!A4137,Controle!M:M,0))*E4137/100</f>
        <v>#N/A</v>
      </c>
    </row>
    <row r="4138" spans="1:20" hidden="1" x14ac:dyDescent="0.2">
      <c r="A4138" s="158">
        <f>BD_TS!A4137</f>
        <v>0</v>
      </c>
      <c r="B4138" s="158" t="str">
        <f>SUBSTITUTE(SUBSTITUTE(BD_TS!D4137," ",""),"-","/")</f>
        <v/>
      </c>
      <c r="C4138" s="158">
        <f>BD_TS!E4137</f>
        <v>0</v>
      </c>
      <c r="D4138" s="159">
        <f>BD_TS!F4137</f>
        <v>0</v>
      </c>
      <c r="E4138" s="160">
        <f>BD_TS!B4137</f>
        <v>0</v>
      </c>
      <c r="F4138" s="161">
        <f>BD_TS!C4137</f>
        <v>0</v>
      </c>
      <c r="G4138" s="187">
        <f>BD_TS!H4137</f>
        <v>0</v>
      </c>
      <c r="H4138" s="158" t="str">
        <f>IF($A4138=0,"",IFERROR(INDEX(BD_Gestão!A:A,MATCH('Banco de Dados'!$B4138,BD_Gestão!$B:$B,0)),"erro"))</f>
        <v/>
      </c>
      <c r="I4138" s="162" t="str">
        <f>IF($A4138=0,"",IFERROR(INDEX(BD_Gestão!E:E,MATCH('Banco de Dados'!$B4138,BD_Gestão!$B:$B,0)),"erro"))</f>
        <v/>
      </c>
      <c r="J4138" s="186" t="str">
        <f>IF($A4138=0,"",IFERROR(INDEX(BD_Gestão!B:B,MATCH('Banco de Dados'!$B4138,BD_Gestão!$B:$B,0)),"erro"))</f>
        <v/>
      </c>
      <c r="K4138" s="158" t="str">
        <f>IF($A4138=0,"",IFERROR(INDEX(BD_Gestão!C:C,MATCH('Banco de Dados'!$B4138,BD_Gestão!$B:$B,0)),"erro"))</f>
        <v/>
      </c>
      <c r="L4138" s="158" t="str">
        <f>IF($A4138=0,"",IFERROR(INDEX(BD_Gestão!H:H,MATCH('Banco de Dados'!$B4138,BD_Gestão!$B:$B,0)),"erro"))</f>
        <v/>
      </c>
      <c r="M4138" s="161" t="str">
        <f>IF($A4138=0,"",IFERROR(INDEX(BD_Gestão!F:F,MATCH('Banco de Dados'!$B4138,BD_Gestão!$B:$B,0)),"erro"))</f>
        <v/>
      </c>
      <c r="N4138" s="161" t="str">
        <f>IF($A4138=0,"",IFERROR(INDEX(BD_Gestão!J:J,MATCH('Banco de Dados'!$B4138,BD_Gestão!$B:$B,0)),"erro"))</f>
        <v/>
      </c>
      <c r="O4138" s="164" t="str">
        <f>IF($A4138=0,"",IFERROR(INDEX(BD_Gestão!K:K,MATCH('Banco de Dados'!$B4138,BD_Gestão!$B:$B,0)),"erro"))</f>
        <v/>
      </c>
      <c r="P4138" s="169" t="str">
        <f t="shared" si="258"/>
        <v/>
      </c>
      <c r="Q4138" s="170" t="str">
        <f t="shared" si="259"/>
        <v/>
      </c>
      <c r="R4138" s="163" t="e">
        <f t="shared" si="256"/>
        <v>#VALUE!</v>
      </c>
      <c r="S4138" s="163" t="e">
        <f t="shared" si="257"/>
        <v>#VALUE!</v>
      </c>
      <c r="T4138" s="163" t="e">
        <f>INDEX(Controle!O:O,MATCH('Banco de Dados'!A4138,Controle!M:M,0))*E4138/100</f>
        <v>#N/A</v>
      </c>
    </row>
    <row r="4139" spans="1:20" hidden="1" x14ac:dyDescent="0.2">
      <c r="A4139" s="158">
        <f>BD_TS!A4138</f>
        <v>0</v>
      </c>
      <c r="B4139" s="158" t="str">
        <f>SUBSTITUTE(SUBSTITUTE(BD_TS!D4138," ",""),"-","/")</f>
        <v/>
      </c>
      <c r="C4139" s="158">
        <f>BD_TS!E4138</f>
        <v>0</v>
      </c>
      <c r="D4139" s="159">
        <f>BD_TS!F4138</f>
        <v>0</v>
      </c>
      <c r="E4139" s="160">
        <f>BD_TS!B4138</f>
        <v>0</v>
      </c>
      <c r="F4139" s="161">
        <f>BD_TS!C4138</f>
        <v>0</v>
      </c>
      <c r="G4139" s="187">
        <f>BD_TS!H4138</f>
        <v>0</v>
      </c>
      <c r="H4139" s="158" t="str">
        <f>IF($A4139=0,"",IFERROR(INDEX(BD_Gestão!A:A,MATCH('Banco de Dados'!$B4139,BD_Gestão!$B:$B,0)),"erro"))</f>
        <v/>
      </c>
      <c r="I4139" s="162" t="str">
        <f>IF($A4139=0,"",IFERROR(INDEX(BD_Gestão!E:E,MATCH('Banco de Dados'!$B4139,BD_Gestão!$B:$B,0)),"erro"))</f>
        <v/>
      </c>
      <c r="J4139" s="186" t="str">
        <f>IF($A4139=0,"",IFERROR(INDEX(BD_Gestão!B:B,MATCH('Banco de Dados'!$B4139,BD_Gestão!$B:$B,0)),"erro"))</f>
        <v/>
      </c>
      <c r="K4139" s="158" t="str">
        <f>IF($A4139=0,"",IFERROR(INDEX(BD_Gestão!C:C,MATCH('Banco de Dados'!$B4139,BD_Gestão!$B:$B,0)),"erro"))</f>
        <v/>
      </c>
      <c r="L4139" s="158" t="str">
        <f>IF($A4139=0,"",IFERROR(INDEX(BD_Gestão!H:H,MATCH('Banco de Dados'!$B4139,BD_Gestão!$B:$B,0)),"erro"))</f>
        <v/>
      </c>
      <c r="M4139" s="161" t="str">
        <f>IF($A4139=0,"",IFERROR(INDEX(BD_Gestão!F:F,MATCH('Banco de Dados'!$B4139,BD_Gestão!$B:$B,0)),"erro"))</f>
        <v/>
      </c>
      <c r="N4139" s="161" t="str">
        <f>IF($A4139=0,"",IFERROR(INDEX(BD_Gestão!J:J,MATCH('Banco de Dados'!$B4139,BD_Gestão!$B:$B,0)),"erro"))</f>
        <v/>
      </c>
      <c r="O4139" s="164" t="str">
        <f>IF($A4139=0,"",IFERROR(INDEX(BD_Gestão!K:K,MATCH('Banco de Dados'!$B4139,BD_Gestão!$B:$B,0)),"erro"))</f>
        <v/>
      </c>
      <c r="P4139" s="169" t="str">
        <f t="shared" si="258"/>
        <v/>
      </c>
      <c r="Q4139" s="170" t="str">
        <f t="shared" si="259"/>
        <v/>
      </c>
      <c r="R4139" s="163" t="e">
        <f t="shared" si="256"/>
        <v>#VALUE!</v>
      </c>
      <c r="S4139" s="163" t="e">
        <f t="shared" si="257"/>
        <v>#VALUE!</v>
      </c>
      <c r="T4139" s="163" t="e">
        <f>INDEX(Controle!O:O,MATCH('Banco de Dados'!A4139,Controle!M:M,0))*E4139/100</f>
        <v>#N/A</v>
      </c>
    </row>
    <row r="4140" spans="1:20" hidden="1" x14ac:dyDescent="0.2">
      <c r="A4140" s="158">
        <f>BD_TS!A4139</f>
        <v>0</v>
      </c>
      <c r="B4140" s="158" t="str">
        <f>SUBSTITUTE(SUBSTITUTE(BD_TS!D4139," ",""),"-","/")</f>
        <v/>
      </c>
      <c r="C4140" s="158">
        <f>BD_TS!E4139</f>
        <v>0</v>
      </c>
      <c r="D4140" s="159">
        <f>BD_TS!F4139</f>
        <v>0</v>
      </c>
      <c r="E4140" s="160">
        <f>BD_TS!B4139</f>
        <v>0</v>
      </c>
      <c r="F4140" s="161">
        <f>BD_TS!C4139</f>
        <v>0</v>
      </c>
      <c r="G4140" s="187">
        <f>BD_TS!H4139</f>
        <v>0</v>
      </c>
      <c r="H4140" s="158" t="str">
        <f>IF($A4140=0,"",IFERROR(INDEX(BD_Gestão!A:A,MATCH('Banco de Dados'!$B4140,BD_Gestão!$B:$B,0)),"erro"))</f>
        <v/>
      </c>
      <c r="I4140" s="162" t="str">
        <f>IF($A4140=0,"",IFERROR(INDEX(BD_Gestão!E:E,MATCH('Banco de Dados'!$B4140,BD_Gestão!$B:$B,0)),"erro"))</f>
        <v/>
      </c>
      <c r="J4140" s="186" t="str">
        <f>IF($A4140=0,"",IFERROR(INDEX(BD_Gestão!B:B,MATCH('Banco de Dados'!$B4140,BD_Gestão!$B:$B,0)),"erro"))</f>
        <v/>
      </c>
      <c r="K4140" s="158" t="str">
        <f>IF($A4140=0,"",IFERROR(INDEX(BD_Gestão!C:C,MATCH('Banco de Dados'!$B4140,BD_Gestão!$B:$B,0)),"erro"))</f>
        <v/>
      </c>
      <c r="L4140" s="158" t="str">
        <f>IF($A4140=0,"",IFERROR(INDEX(BD_Gestão!H:H,MATCH('Banco de Dados'!$B4140,BD_Gestão!$B:$B,0)),"erro"))</f>
        <v/>
      </c>
      <c r="M4140" s="161" t="str">
        <f>IF($A4140=0,"",IFERROR(INDEX(BD_Gestão!F:F,MATCH('Banco de Dados'!$B4140,BD_Gestão!$B:$B,0)),"erro"))</f>
        <v/>
      </c>
      <c r="N4140" s="161" t="str">
        <f>IF($A4140=0,"",IFERROR(INDEX(BD_Gestão!J:J,MATCH('Banco de Dados'!$B4140,BD_Gestão!$B:$B,0)),"erro"))</f>
        <v/>
      </c>
      <c r="O4140" s="164" t="str">
        <f>IF($A4140=0,"",IFERROR(INDEX(BD_Gestão!K:K,MATCH('Banco de Dados'!$B4140,BD_Gestão!$B:$B,0)),"erro"))</f>
        <v/>
      </c>
      <c r="P4140" s="169" t="str">
        <f t="shared" si="258"/>
        <v/>
      </c>
      <c r="Q4140" s="170" t="str">
        <f t="shared" si="259"/>
        <v/>
      </c>
      <c r="R4140" s="163" t="e">
        <f t="shared" si="256"/>
        <v>#VALUE!</v>
      </c>
      <c r="S4140" s="163" t="e">
        <f t="shared" si="257"/>
        <v>#VALUE!</v>
      </c>
      <c r="T4140" s="163" t="e">
        <f>INDEX(Controle!O:O,MATCH('Banco de Dados'!A4140,Controle!M:M,0))*E4140/100</f>
        <v>#N/A</v>
      </c>
    </row>
    <row r="4141" spans="1:20" hidden="1" x14ac:dyDescent="0.2">
      <c r="A4141" s="158">
        <f>BD_TS!A4140</f>
        <v>0</v>
      </c>
      <c r="B4141" s="158" t="str">
        <f>SUBSTITUTE(SUBSTITUTE(BD_TS!D4140," ",""),"-","/")</f>
        <v/>
      </c>
      <c r="C4141" s="158">
        <f>BD_TS!E4140</f>
        <v>0</v>
      </c>
      <c r="D4141" s="159">
        <f>BD_TS!F4140</f>
        <v>0</v>
      </c>
      <c r="E4141" s="160">
        <f>BD_TS!B4140</f>
        <v>0</v>
      </c>
      <c r="F4141" s="161">
        <f>BD_TS!C4140</f>
        <v>0</v>
      </c>
      <c r="G4141" s="187">
        <f>BD_TS!H4140</f>
        <v>0</v>
      </c>
      <c r="H4141" s="158" t="str">
        <f>IF($A4141=0,"",IFERROR(INDEX(BD_Gestão!A:A,MATCH('Banco de Dados'!$B4141,BD_Gestão!$B:$B,0)),"erro"))</f>
        <v/>
      </c>
      <c r="I4141" s="162" t="str">
        <f>IF($A4141=0,"",IFERROR(INDEX(BD_Gestão!E:E,MATCH('Banco de Dados'!$B4141,BD_Gestão!$B:$B,0)),"erro"))</f>
        <v/>
      </c>
      <c r="J4141" s="186" t="str">
        <f>IF($A4141=0,"",IFERROR(INDEX(BD_Gestão!B:B,MATCH('Banco de Dados'!$B4141,BD_Gestão!$B:$B,0)),"erro"))</f>
        <v/>
      </c>
      <c r="K4141" s="158" t="str">
        <f>IF($A4141=0,"",IFERROR(INDEX(BD_Gestão!C:C,MATCH('Banco de Dados'!$B4141,BD_Gestão!$B:$B,0)),"erro"))</f>
        <v/>
      </c>
      <c r="L4141" s="158" t="str">
        <f>IF($A4141=0,"",IFERROR(INDEX(BD_Gestão!H:H,MATCH('Banco de Dados'!$B4141,BD_Gestão!$B:$B,0)),"erro"))</f>
        <v/>
      </c>
      <c r="M4141" s="161" t="str">
        <f>IF($A4141=0,"",IFERROR(INDEX(BD_Gestão!F:F,MATCH('Banco de Dados'!$B4141,BD_Gestão!$B:$B,0)),"erro"))</f>
        <v/>
      </c>
      <c r="N4141" s="161" t="str">
        <f>IF($A4141=0,"",IFERROR(INDEX(BD_Gestão!J:J,MATCH('Banco de Dados'!$B4141,BD_Gestão!$B:$B,0)),"erro"))</f>
        <v/>
      </c>
      <c r="O4141" s="164" t="str">
        <f>IF($A4141=0,"",IFERROR(INDEX(BD_Gestão!K:K,MATCH('Banco de Dados'!$B4141,BD_Gestão!$B:$B,0)),"erro"))</f>
        <v/>
      </c>
      <c r="P4141" s="169" t="str">
        <f t="shared" si="258"/>
        <v/>
      </c>
      <c r="Q4141" s="170" t="str">
        <f t="shared" si="259"/>
        <v/>
      </c>
      <c r="R4141" s="163" t="e">
        <f t="shared" si="256"/>
        <v>#VALUE!</v>
      </c>
      <c r="S4141" s="163" t="e">
        <f t="shared" si="257"/>
        <v>#VALUE!</v>
      </c>
      <c r="T4141" s="163" t="e">
        <f>INDEX(Controle!O:O,MATCH('Banco de Dados'!A4141,Controle!M:M,0))*E4141/100</f>
        <v>#N/A</v>
      </c>
    </row>
    <row r="4142" spans="1:20" hidden="1" x14ac:dyDescent="0.2">
      <c r="A4142" s="158">
        <f>BD_TS!A4141</f>
        <v>0</v>
      </c>
      <c r="B4142" s="158" t="str">
        <f>SUBSTITUTE(SUBSTITUTE(BD_TS!D4141," ",""),"-","/")</f>
        <v/>
      </c>
      <c r="C4142" s="158">
        <f>BD_TS!E4141</f>
        <v>0</v>
      </c>
      <c r="D4142" s="159">
        <f>BD_TS!F4141</f>
        <v>0</v>
      </c>
      <c r="E4142" s="160">
        <f>BD_TS!B4141</f>
        <v>0</v>
      </c>
      <c r="F4142" s="161">
        <f>BD_TS!C4141</f>
        <v>0</v>
      </c>
      <c r="G4142" s="187">
        <f>BD_TS!H4141</f>
        <v>0</v>
      </c>
      <c r="H4142" s="158" t="str">
        <f>IF($A4142=0,"",IFERROR(INDEX(BD_Gestão!A:A,MATCH('Banco de Dados'!$B4142,BD_Gestão!$B:$B,0)),"erro"))</f>
        <v/>
      </c>
      <c r="I4142" s="162" t="str">
        <f>IF($A4142=0,"",IFERROR(INDEX(BD_Gestão!E:E,MATCH('Banco de Dados'!$B4142,BD_Gestão!$B:$B,0)),"erro"))</f>
        <v/>
      </c>
      <c r="J4142" s="186" t="str">
        <f>IF($A4142=0,"",IFERROR(INDEX(BD_Gestão!B:B,MATCH('Banco de Dados'!$B4142,BD_Gestão!$B:$B,0)),"erro"))</f>
        <v/>
      </c>
      <c r="K4142" s="158" t="str">
        <f>IF($A4142=0,"",IFERROR(INDEX(BD_Gestão!C:C,MATCH('Banco de Dados'!$B4142,BD_Gestão!$B:$B,0)),"erro"))</f>
        <v/>
      </c>
      <c r="L4142" s="158" t="str">
        <f>IF($A4142=0,"",IFERROR(INDEX(BD_Gestão!H:H,MATCH('Banco de Dados'!$B4142,BD_Gestão!$B:$B,0)),"erro"))</f>
        <v/>
      </c>
      <c r="M4142" s="161" t="str">
        <f>IF($A4142=0,"",IFERROR(INDEX(BD_Gestão!F:F,MATCH('Banco de Dados'!$B4142,BD_Gestão!$B:$B,0)),"erro"))</f>
        <v/>
      </c>
      <c r="N4142" s="161" t="str">
        <f>IF($A4142=0,"",IFERROR(INDEX(BD_Gestão!J:J,MATCH('Banco de Dados'!$B4142,BD_Gestão!$B:$B,0)),"erro"))</f>
        <v/>
      </c>
      <c r="O4142" s="164" t="str">
        <f>IF($A4142=0,"",IFERROR(INDEX(BD_Gestão!K:K,MATCH('Banco de Dados'!$B4142,BD_Gestão!$B:$B,0)),"erro"))</f>
        <v/>
      </c>
      <c r="P4142" s="169" t="str">
        <f t="shared" si="258"/>
        <v/>
      </c>
      <c r="Q4142" s="170" t="str">
        <f t="shared" si="259"/>
        <v/>
      </c>
      <c r="R4142" s="163" t="e">
        <f t="shared" si="256"/>
        <v>#VALUE!</v>
      </c>
      <c r="S4142" s="163" t="e">
        <f t="shared" si="257"/>
        <v>#VALUE!</v>
      </c>
      <c r="T4142" s="163" t="e">
        <f>INDEX(Controle!O:O,MATCH('Banco de Dados'!A4142,Controle!M:M,0))*E4142/100</f>
        <v>#N/A</v>
      </c>
    </row>
    <row r="4143" spans="1:20" hidden="1" x14ac:dyDescent="0.2">
      <c r="A4143" s="158">
        <f>BD_TS!A4142</f>
        <v>0</v>
      </c>
      <c r="B4143" s="158" t="str">
        <f>SUBSTITUTE(SUBSTITUTE(BD_TS!D4142," ",""),"-","/")</f>
        <v/>
      </c>
      <c r="C4143" s="158">
        <f>BD_TS!E4142</f>
        <v>0</v>
      </c>
      <c r="D4143" s="159">
        <f>BD_TS!F4142</f>
        <v>0</v>
      </c>
      <c r="E4143" s="160">
        <f>BD_TS!B4142</f>
        <v>0</v>
      </c>
      <c r="F4143" s="161">
        <f>BD_TS!C4142</f>
        <v>0</v>
      </c>
      <c r="G4143" s="187">
        <f>BD_TS!H4142</f>
        <v>0</v>
      </c>
      <c r="H4143" s="158" t="str">
        <f>IF($A4143=0,"",IFERROR(INDEX(BD_Gestão!A:A,MATCH('Banco de Dados'!$B4143,BD_Gestão!$B:$B,0)),"erro"))</f>
        <v/>
      </c>
      <c r="I4143" s="162" t="str">
        <f>IF($A4143=0,"",IFERROR(INDEX(BD_Gestão!E:E,MATCH('Banco de Dados'!$B4143,BD_Gestão!$B:$B,0)),"erro"))</f>
        <v/>
      </c>
      <c r="J4143" s="186" t="str">
        <f>IF($A4143=0,"",IFERROR(INDEX(BD_Gestão!B:B,MATCH('Banco de Dados'!$B4143,BD_Gestão!$B:$B,0)),"erro"))</f>
        <v/>
      </c>
      <c r="K4143" s="158" t="str">
        <f>IF($A4143=0,"",IFERROR(INDEX(BD_Gestão!C:C,MATCH('Banco de Dados'!$B4143,BD_Gestão!$B:$B,0)),"erro"))</f>
        <v/>
      </c>
      <c r="L4143" s="158" t="str">
        <f>IF($A4143=0,"",IFERROR(INDEX(BD_Gestão!H:H,MATCH('Banco de Dados'!$B4143,BD_Gestão!$B:$B,0)),"erro"))</f>
        <v/>
      </c>
      <c r="M4143" s="161" t="str">
        <f>IF($A4143=0,"",IFERROR(INDEX(BD_Gestão!F:F,MATCH('Banco de Dados'!$B4143,BD_Gestão!$B:$B,0)),"erro"))</f>
        <v/>
      </c>
      <c r="N4143" s="161" t="str">
        <f>IF($A4143=0,"",IFERROR(INDEX(BD_Gestão!J:J,MATCH('Banco de Dados'!$B4143,BD_Gestão!$B:$B,0)),"erro"))</f>
        <v/>
      </c>
      <c r="O4143" s="164" t="str">
        <f>IF($A4143=0,"",IFERROR(INDEX(BD_Gestão!K:K,MATCH('Banco de Dados'!$B4143,BD_Gestão!$B:$B,0)),"erro"))</f>
        <v/>
      </c>
      <c r="P4143" s="169" t="str">
        <f t="shared" si="258"/>
        <v/>
      </c>
      <c r="Q4143" s="170" t="str">
        <f t="shared" si="259"/>
        <v/>
      </c>
      <c r="R4143" s="163" t="e">
        <f t="shared" si="256"/>
        <v>#VALUE!</v>
      </c>
      <c r="S4143" s="163" t="e">
        <f t="shared" si="257"/>
        <v>#VALUE!</v>
      </c>
      <c r="T4143" s="163" t="e">
        <f>INDEX(Controle!O:O,MATCH('Banco de Dados'!A4143,Controle!M:M,0))*E4143/100</f>
        <v>#N/A</v>
      </c>
    </row>
    <row r="4144" spans="1:20" hidden="1" x14ac:dyDescent="0.2">
      <c r="A4144" s="158">
        <f>BD_TS!A4143</f>
        <v>0</v>
      </c>
      <c r="B4144" s="158" t="str">
        <f>SUBSTITUTE(SUBSTITUTE(BD_TS!D4143," ",""),"-","/")</f>
        <v/>
      </c>
      <c r="C4144" s="158">
        <f>BD_TS!E4143</f>
        <v>0</v>
      </c>
      <c r="D4144" s="159">
        <f>BD_TS!F4143</f>
        <v>0</v>
      </c>
      <c r="E4144" s="160">
        <f>BD_TS!B4143</f>
        <v>0</v>
      </c>
      <c r="F4144" s="161">
        <f>BD_TS!C4143</f>
        <v>0</v>
      </c>
      <c r="G4144" s="187">
        <f>BD_TS!H4143</f>
        <v>0</v>
      </c>
      <c r="H4144" s="158" t="str">
        <f>IF($A4144=0,"",IFERROR(INDEX(BD_Gestão!A:A,MATCH('Banco de Dados'!$B4144,BD_Gestão!$B:$B,0)),"erro"))</f>
        <v/>
      </c>
      <c r="I4144" s="162" t="str">
        <f>IF($A4144=0,"",IFERROR(INDEX(BD_Gestão!E:E,MATCH('Banco de Dados'!$B4144,BD_Gestão!$B:$B,0)),"erro"))</f>
        <v/>
      </c>
      <c r="J4144" s="186" t="str">
        <f>IF($A4144=0,"",IFERROR(INDEX(BD_Gestão!B:B,MATCH('Banco de Dados'!$B4144,BD_Gestão!$B:$B,0)),"erro"))</f>
        <v/>
      </c>
      <c r="K4144" s="158" t="str">
        <f>IF($A4144=0,"",IFERROR(INDEX(BD_Gestão!C:C,MATCH('Banco de Dados'!$B4144,BD_Gestão!$B:$B,0)),"erro"))</f>
        <v/>
      </c>
      <c r="L4144" s="158" t="str">
        <f>IF($A4144=0,"",IFERROR(INDEX(BD_Gestão!H:H,MATCH('Banco de Dados'!$B4144,BD_Gestão!$B:$B,0)),"erro"))</f>
        <v/>
      </c>
      <c r="M4144" s="161" t="str">
        <f>IF($A4144=0,"",IFERROR(INDEX(BD_Gestão!F:F,MATCH('Banco de Dados'!$B4144,BD_Gestão!$B:$B,0)),"erro"))</f>
        <v/>
      </c>
      <c r="N4144" s="161" t="str">
        <f>IF($A4144=0,"",IFERROR(INDEX(BD_Gestão!J:J,MATCH('Banco de Dados'!$B4144,BD_Gestão!$B:$B,0)),"erro"))</f>
        <v/>
      </c>
      <c r="O4144" s="164" t="str">
        <f>IF($A4144=0,"",IFERROR(INDEX(BD_Gestão!K:K,MATCH('Banco de Dados'!$B4144,BD_Gestão!$B:$B,0)),"erro"))</f>
        <v/>
      </c>
      <c r="P4144" s="169" t="str">
        <f t="shared" si="258"/>
        <v/>
      </c>
      <c r="Q4144" s="170" t="str">
        <f t="shared" si="259"/>
        <v/>
      </c>
      <c r="R4144" s="163" t="e">
        <f t="shared" si="256"/>
        <v>#VALUE!</v>
      </c>
      <c r="S4144" s="163" t="e">
        <f t="shared" si="257"/>
        <v>#VALUE!</v>
      </c>
      <c r="T4144" s="163" t="e">
        <f>INDEX(Controle!O:O,MATCH('Banco de Dados'!A4144,Controle!M:M,0))*E4144/100</f>
        <v>#N/A</v>
      </c>
    </row>
    <row r="4145" spans="1:20" hidden="1" x14ac:dyDescent="0.2">
      <c r="A4145" s="158">
        <f>BD_TS!A4144</f>
        <v>0</v>
      </c>
      <c r="B4145" s="158" t="str">
        <f>SUBSTITUTE(SUBSTITUTE(BD_TS!D4144," ",""),"-","/")</f>
        <v/>
      </c>
      <c r="C4145" s="158">
        <f>BD_TS!E4144</f>
        <v>0</v>
      </c>
      <c r="D4145" s="159">
        <f>BD_TS!F4144</f>
        <v>0</v>
      </c>
      <c r="E4145" s="160">
        <f>BD_TS!B4144</f>
        <v>0</v>
      </c>
      <c r="F4145" s="161">
        <f>BD_TS!C4144</f>
        <v>0</v>
      </c>
      <c r="G4145" s="187">
        <f>BD_TS!H4144</f>
        <v>0</v>
      </c>
      <c r="H4145" s="158" t="str">
        <f>IF($A4145=0,"",IFERROR(INDEX(BD_Gestão!A:A,MATCH('Banco de Dados'!$B4145,BD_Gestão!$B:$B,0)),"erro"))</f>
        <v/>
      </c>
      <c r="I4145" s="162" t="str">
        <f>IF($A4145=0,"",IFERROR(INDEX(BD_Gestão!E:E,MATCH('Banco de Dados'!$B4145,BD_Gestão!$B:$B,0)),"erro"))</f>
        <v/>
      </c>
      <c r="J4145" s="186" t="str">
        <f>IF($A4145=0,"",IFERROR(INDEX(BD_Gestão!B:B,MATCH('Banco de Dados'!$B4145,BD_Gestão!$B:$B,0)),"erro"))</f>
        <v/>
      </c>
      <c r="K4145" s="158" t="str">
        <f>IF($A4145=0,"",IFERROR(INDEX(BD_Gestão!C:C,MATCH('Banco de Dados'!$B4145,BD_Gestão!$B:$B,0)),"erro"))</f>
        <v/>
      </c>
      <c r="L4145" s="158" t="str">
        <f>IF($A4145=0,"",IFERROR(INDEX(BD_Gestão!H:H,MATCH('Banco de Dados'!$B4145,BD_Gestão!$B:$B,0)),"erro"))</f>
        <v/>
      </c>
      <c r="M4145" s="161" t="str">
        <f>IF($A4145=0,"",IFERROR(INDEX(BD_Gestão!F:F,MATCH('Banco de Dados'!$B4145,BD_Gestão!$B:$B,0)),"erro"))</f>
        <v/>
      </c>
      <c r="N4145" s="161" t="str">
        <f>IF($A4145=0,"",IFERROR(INDEX(BD_Gestão!J:J,MATCH('Banco de Dados'!$B4145,BD_Gestão!$B:$B,0)),"erro"))</f>
        <v/>
      </c>
      <c r="O4145" s="164" t="str">
        <f>IF($A4145=0,"",IFERROR(INDEX(BD_Gestão!K:K,MATCH('Banco de Dados'!$B4145,BD_Gestão!$B:$B,0)),"erro"))</f>
        <v/>
      </c>
      <c r="P4145" s="169" t="str">
        <f t="shared" si="258"/>
        <v/>
      </c>
      <c r="Q4145" s="170" t="str">
        <f t="shared" si="259"/>
        <v/>
      </c>
      <c r="R4145" s="163" t="e">
        <f t="shared" si="256"/>
        <v>#VALUE!</v>
      </c>
      <c r="S4145" s="163" t="e">
        <f t="shared" si="257"/>
        <v>#VALUE!</v>
      </c>
      <c r="T4145" s="163" t="e">
        <f>INDEX(Controle!O:O,MATCH('Banco de Dados'!A4145,Controle!M:M,0))*E4145/100</f>
        <v>#N/A</v>
      </c>
    </row>
    <row r="4146" spans="1:20" hidden="1" x14ac:dyDescent="0.2">
      <c r="A4146" s="158">
        <f>BD_TS!A4145</f>
        <v>0</v>
      </c>
      <c r="B4146" s="158" t="str">
        <f>SUBSTITUTE(SUBSTITUTE(BD_TS!D4145," ",""),"-","/")</f>
        <v/>
      </c>
      <c r="C4146" s="158">
        <f>BD_TS!E4145</f>
        <v>0</v>
      </c>
      <c r="D4146" s="159">
        <f>BD_TS!F4145</f>
        <v>0</v>
      </c>
      <c r="E4146" s="160">
        <f>BD_TS!B4145</f>
        <v>0</v>
      </c>
      <c r="F4146" s="161">
        <f>BD_TS!C4145</f>
        <v>0</v>
      </c>
      <c r="G4146" s="187">
        <f>BD_TS!H4145</f>
        <v>0</v>
      </c>
      <c r="H4146" s="158" t="str">
        <f>IF($A4146=0,"",IFERROR(INDEX(BD_Gestão!A:A,MATCH('Banco de Dados'!$B4146,BD_Gestão!$B:$B,0)),"erro"))</f>
        <v/>
      </c>
      <c r="I4146" s="162" t="str">
        <f>IF($A4146=0,"",IFERROR(INDEX(BD_Gestão!E:E,MATCH('Banco de Dados'!$B4146,BD_Gestão!$B:$B,0)),"erro"))</f>
        <v/>
      </c>
      <c r="J4146" s="186" t="str">
        <f>IF($A4146=0,"",IFERROR(INDEX(BD_Gestão!B:B,MATCH('Banco de Dados'!$B4146,BD_Gestão!$B:$B,0)),"erro"))</f>
        <v/>
      </c>
      <c r="K4146" s="158" t="str">
        <f>IF($A4146=0,"",IFERROR(INDEX(BD_Gestão!C:C,MATCH('Banco de Dados'!$B4146,BD_Gestão!$B:$B,0)),"erro"))</f>
        <v/>
      </c>
      <c r="L4146" s="158" t="str">
        <f>IF($A4146=0,"",IFERROR(INDEX(BD_Gestão!H:H,MATCH('Banco de Dados'!$B4146,BD_Gestão!$B:$B,0)),"erro"))</f>
        <v/>
      </c>
      <c r="M4146" s="161" t="str">
        <f>IF($A4146=0,"",IFERROR(INDEX(BD_Gestão!F:F,MATCH('Banco de Dados'!$B4146,BD_Gestão!$B:$B,0)),"erro"))</f>
        <v/>
      </c>
      <c r="N4146" s="161" t="str">
        <f>IF($A4146=0,"",IFERROR(INDEX(BD_Gestão!J:J,MATCH('Banco de Dados'!$B4146,BD_Gestão!$B:$B,0)),"erro"))</f>
        <v/>
      </c>
      <c r="O4146" s="164" t="str">
        <f>IF($A4146=0,"",IFERROR(INDEX(BD_Gestão!K:K,MATCH('Banco de Dados'!$B4146,BD_Gestão!$B:$B,0)),"erro"))</f>
        <v/>
      </c>
      <c r="P4146" s="169" t="str">
        <f t="shared" si="258"/>
        <v/>
      </c>
      <c r="Q4146" s="170" t="str">
        <f t="shared" si="259"/>
        <v/>
      </c>
      <c r="R4146" s="163" t="e">
        <f t="shared" si="256"/>
        <v>#VALUE!</v>
      </c>
      <c r="S4146" s="163" t="e">
        <f t="shared" si="257"/>
        <v>#VALUE!</v>
      </c>
      <c r="T4146" s="163" t="e">
        <f>INDEX(Controle!O:O,MATCH('Banco de Dados'!A4146,Controle!M:M,0))*E4146/100</f>
        <v>#N/A</v>
      </c>
    </row>
    <row r="4147" spans="1:20" hidden="1" x14ac:dyDescent="0.2">
      <c r="A4147" s="158">
        <f>BD_TS!A4146</f>
        <v>0</v>
      </c>
      <c r="B4147" s="158" t="str">
        <f>SUBSTITUTE(SUBSTITUTE(BD_TS!D4146," ",""),"-","/")</f>
        <v/>
      </c>
      <c r="C4147" s="158">
        <f>BD_TS!E4146</f>
        <v>0</v>
      </c>
      <c r="D4147" s="159">
        <f>BD_TS!F4146</f>
        <v>0</v>
      </c>
      <c r="E4147" s="160">
        <f>BD_TS!B4146</f>
        <v>0</v>
      </c>
      <c r="F4147" s="161">
        <f>BD_TS!C4146</f>
        <v>0</v>
      </c>
      <c r="G4147" s="187">
        <f>BD_TS!H4146</f>
        <v>0</v>
      </c>
      <c r="H4147" s="158" t="str">
        <f>IF($A4147=0,"",IFERROR(INDEX(BD_Gestão!A:A,MATCH('Banco de Dados'!$B4147,BD_Gestão!$B:$B,0)),"erro"))</f>
        <v/>
      </c>
      <c r="I4147" s="162" t="str">
        <f>IF($A4147=0,"",IFERROR(INDEX(BD_Gestão!E:E,MATCH('Banco de Dados'!$B4147,BD_Gestão!$B:$B,0)),"erro"))</f>
        <v/>
      </c>
      <c r="J4147" s="186" t="str">
        <f>IF($A4147=0,"",IFERROR(INDEX(BD_Gestão!B:B,MATCH('Banco de Dados'!$B4147,BD_Gestão!$B:$B,0)),"erro"))</f>
        <v/>
      </c>
      <c r="K4147" s="158" t="str">
        <f>IF($A4147=0,"",IFERROR(INDEX(BD_Gestão!C:C,MATCH('Banco de Dados'!$B4147,BD_Gestão!$B:$B,0)),"erro"))</f>
        <v/>
      </c>
      <c r="L4147" s="158" t="str">
        <f>IF($A4147=0,"",IFERROR(INDEX(BD_Gestão!H:H,MATCH('Banco de Dados'!$B4147,BD_Gestão!$B:$B,0)),"erro"))</f>
        <v/>
      </c>
      <c r="M4147" s="161" t="str">
        <f>IF($A4147=0,"",IFERROR(INDEX(BD_Gestão!F:F,MATCH('Banco de Dados'!$B4147,BD_Gestão!$B:$B,0)),"erro"))</f>
        <v/>
      </c>
      <c r="N4147" s="161" t="str">
        <f>IF($A4147=0,"",IFERROR(INDEX(BD_Gestão!J:J,MATCH('Banco de Dados'!$B4147,BD_Gestão!$B:$B,0)),"erro"))</f>
        <v/>
      </c>
      <c r="O4147" s="164" t="str">
        <f>IF($A4147=0,"",IFERROR(INDEX(BD_Gestão!K:K,MATCH('Banco de Dados'!$B4147,BD_Gestão!$B:$B,0)),"erro"))</f>
        <v/>
      </c>
      <c r="P4147" s="169" t="str">
        <f t="shared" si="258"/>
        <v/>
      </c>
      <c r="Q4147" s="170" t="str">
        <f t="shared" si="259"/>
        <v/>
      </c>
      <c r="R4147" s="163" t="e">
        <f t="shared" si="256"/>
        <v>#VALUE!</v>
      </c>
      <c r="S4147" s="163" t="e">
        <f t="shared" si="257"/>
        <v>#VALUE!</v>
      </c>
      <c r="T4147" s="163" t="e">
        <f>INDEX(Controle!O:O,MATCH('Banco de Dados'!A4147,Controle!M:M,0))*E4147/100</f>
        <v>#N/A</v>
      </c>
    </row>
    <row r="4148" spans="1:20" hidden="1" x14ac:dyDescent="0.2">
      <c r="A4148" s="158">
        <f>BD_TS!A4147</f>
        <v>0</v>
      </c>
      <c r="B4148" s="158" t="str">
        <f>SUBSTITUTE(SUBSTITUTE(BD_TS!D4147," ",""),"-","/")</f>
        <v/>
      </c>
      <c r="C4148" s="158">
        <f>BD_TS!E4147</f>
        <v>0</v>
      </c>
      <c r="D4148" s="159">
        <f>BD_TS!F4147</f>
        <v>0</v>
      </c>
      <c r="E4148" s="160">
        <f>BD_TS!B4147</f>
        <v>0</v>
      </c>
      <c r="F4148" s="161">
        <f>BD_TS!C4147</f>
        <v>0</v>
      </c>
      <c r="G4148" s="187">
        <f>BD_TS!H4147</f>
        <v>0</v>
      </c>
      <c r="H4148" s="158" t="str">
        <f>IF($A4148=0,"",IFERROR(INDEX(BD_Gestão!A:A,MATCH('Banco de Dados'!$B4148,BD_Gestão!$B:$B,0)),"erro"))</f>
        <v/>
      </c>
      <c r="I4148" s="162" t="str">
        <f>IF($A4148=0,"",IFERROR(INDEX(BD_Gestão!E:E,MATCH('Banco de Dados'!$B4148,BD_Gestão!$B:$B,0)),"erro"))</f>
        <v/>
      </c>
      <c r="J4148" s="186" t="str">
        <f>IF($A4148=0,"",IFERROR(INDEX(BD_Gestão!B:B,MATCH('Banco de Dados'!$B4148,BD_Gestão!$B:$B,0)),"erro"))</f>
        <v/>
      </c>
      <c r="K4148" s="158" t="str">
        <f>IF($A4148=0,"",IFERROR(INDEX(BD_Gestão!C:C,MATCH('Banco de Dados'!$B4148,BD_Gestão!$B:$B,0)),"erro"))</f>
        <v/>
      </c>
      <c r="L4148" s="158" t="str">
        <f>IF($A4148=0,"",IFERROR(INDEX(BD_Gestão!H:H,MATCH('Banco de Dados'!$B4148,BD_Gestão!$B:$B,0)),"erro"))</f>
        <v/>
      </c>
      <c r="M4148" s="161" t="str">
        <f>IF($A4148=0,"",IFERROR(INDEX(BD_Gestão!F:F,MATCH('Banco de Dados'!$B4148,BD_Gestão!$B:$B,0)),"erro"))</f>
        <v/>
      </c>
      <c r="N4148" s="161" t="str">
        <f>IF($A4148=0,"",IFERROR(INDEX(BD_Gestão!J:J,MATCH('Banco de Dados'!$B4148,BD_Gestão!$B:$B,0)),"erro"))</f>
        <v/>
      </c>
      <c r="O4148" s="164" t="str">
        <f>IF($A4148=0,"",IFERROR(INDEX(BD_Gestão!K:K,MATCH('Banco de Dados'!$B4148,BD_Gestão!$B:$B,0)),"erro"))</f>
        <v/>
      </c>
      <c r="P4148" s="169" t="str">
        <f t="shared" si="258"/>
        <v/>
      </c>
      <c r="Q4148" s="170" t="str">
        <f t="shared" si="259"/>
        <v/>
      </c>
      <c r="R4148" s="163" t="e">
        <f t="shared" si="256"/>
        <v>#VALUE!</v>
      </c>
      <c r="S4148" s="163" t="e">
        <f t="shared" si="257"/>
        <v>#VALUE!</v>
      </c>
      <c r="T4148" s="163" t="e">
        <f>INDEX(Controle!O:O,MATCH('Banco de Dados'!A4148,Controle!M:M,0))*E4148/100</f>
        <v>#N/A</v>
      </c>
    </row>
    <row r="4149" spans="1:20" hidden="1" x14ac:dyDescent="0.2">
      <c r="A4149" s="158">
        <f>BD_TS!A4148</f>
        <v>0</v>
      </c>
      <c r="B4149" s="158" t="str">
        <f>SUBSTITUTE(SUBSTITUTE(BD_TS!D4148," ",""),"-","/")</f>
        <v/>
      </c>
      <c r="C4149" s="158">
        <f>BD_TS!E4148</f>
        <v>0</v>
      </c>
      <c r="D4149" s="159">
        <f>BD_TS!F4148</f>
        <v>0</v>
      </c>
      <c r="E4149" s="160">
        <f>BD_TS!B4148</f>
        <v>0</v>
      </c>
      <c r="F4149" s="161">
        <f>BD_TS!C4148</f>
        <v>0</v>
      </c>
      <c r="G4149" s="187">
        <f>BD_TS!H4148</f>
        <v>0</v>
      </c>
      <c r="H4149" s="158" t="str">
        <f>IF($A4149=0,"",IFERROR(INDEX(BD_Gestão!A:A,MATCH('Banco de Dados'!$B4149,BD_Gestão!$B:$B,0)),"erro"))</f>
        <v/>
      </c>
      <c r="I4149" s="162" t="str">
        <f>IF($A4149=0,"",IFERROR(INDEX(BD_Gestão!E:E,MATCH('Banco de Dados'!$B4149,BD_Gestão!$B:$B,0)),"erro"))</f>
        <v/>
      </c>
      <c r="J4149" s="186" t="str">
        <f>IF($A4149=0,"",IFERROR(INDEX(BD_Gestão!B:B,MATCH('Banco de Dados'!$B4149,BD_Gestão!$B:$B,0)),"erro"))</f>
        <v/>
      </c>
      <c r="K4149" s="158" t="str">
        <f>IF($A4149=0,"",IFERROR(INDEX(BD_Gestão!C:C,MATCH('Banco de Dados'!$B4149,BD_Gestão!$B:$B,0)),"erro"))</f>
        <v/>
      </c>
      <c r="L4149" s="158" t="str">
        <f>IF($A4149=0,"",IFERROR(INDEX(BD_Gestão!H:H,MATCH('Banco de Dados'!$B4149,BD_Gestão!$B:$B,0)),"erro"))</f>
        <v/>
      </c>
      <c r="M4149" s="161" t="str">
        <f>IF($A4149=0,"",IFERROR(INDEX(BD_Gestão!F:F,MATCH('Banco de Dados'!$B4149,BD_Gestão!$B:$B,0)),"erro"))</f>
        <v/>
      </c>
      <c r="N4149" s="161" t="str">
        <f>IF($A4149=0,"",IFERROR(INDEX(BD_Gestão!J:J,MATCH('Banco de Dados'!$B4149,BD_Gestão!$B:$B,0)),"erro"))</f>
        <v/>
      </c>
      <c r="O4149" s="164" t="str">
        <f>IF($A4149=0,"",IFERROR(INDEX(BD_Gestão!K:K,MATCH('Banco de Dados'!$B4149,BD_Gestão!$B:$B,0)),"erro"))</f>
        <v/>
      </c>
      <c r="P4149" s="169" t="str">
        <f t="shared" si="258"/>
        <v/>
      </c>
      <c r="Q4149" s="170" t="str">
        <f t="shared" si="259"/>
        <v/>
      </c>
      <c r="R4149" s="163" t="e">
        <f t="shared" si="256"/>
        <v>#VALUE!</v>
      </c>
      <c r="S4149" s="163" t="e">
        <f t="shared" si="257"/>
        <v>#VALUE!</v>
      </c>
      <c r="T4149" s="163" t="e">
        <f>INDEX(Controle!O:O,MATCH('Banco de Dados'!A4149,Controle!M:M,0))*E4149/100</f>
        <v>#N/A</v>
      </c>
    </row>
    <row r="4150" spans="1:20" hidden="1" x14ac:dyDescent="0.2">
      <c r="A4150" s="158">
        <f>BD_TS!A4149</f>
        <v>0</v>
      </c>
      <c r="B4150" s="158" t="str">
        <f>SUBSTITUTE(SUBSTITUTE(BD_TS!D4149," ",""),"-","/")</f>
        <v/>
      </c>
      <c r="C4150" s="158">
        <f>BD_TS!E4149</f>
        <v>0</v>
      </c>
      <c r="D4150" s="159">
        <f>BD_TS!F4149</f>
        <v>0</v>
      </c>
      <c r="E4150" s="160">
        <f>BD_TS!B4149</f>
        <v>0</v>
      </c>
      <c r="F4150" s="161">
        <f>BD_TS!C4149</f>
        <v>0</v>
      </c>
      <c r="G4150" s="187">
        <f>BD_TS!H4149</f>
        <v>0</v>
      </c>
      <c r="H4150" s="158" t="str">
        <f>IF($A4150=0,"",IFERROR(INDEX(BD_Gestão!A:A,MATCH('Banco de Dados'!$B4150,BD_Gestão!$B:$B,0)),"erro"))</f>
        <v/>
      </c>
      <c r="I4150" s="162" t="str">
        <f>IF($A4150=0,"",IFERROR(INDEX(BD_Gestão!E:E,MATCH('Banco de Dados'!$B4150,BD_Gestão!$B:$B,0)),"erro"))</f>
        <v/>
      </c>
      <c r="J4150" s="186" t="str">
        <f>IF($A4150=0,"",IFERROR(INDEX(BD_Gestão!B:B,MATCH('Banco de Dados'!$B4150,BD_Gestão!$B:$B,0)),"erro"))</f>
        <v/>
      </c>
      <c r="K4150" s="158" t="str">
        <f>IF($A4150=0,"",IFERROR(INDEX(BD_Gestão!C:C,MATCH('Banco de Dados'!$B4150,BD_Gestão!$B:$B,0)),"erro"))</f>
        <v/>
      </c>
      <c r="L4150" s="158" t="str">
        <f>IF($A4150=0,"",IFERROR(INDEX(BD_Gestão!H:H,MATCH('Banco de Dados'!$B4150,BD_Gestão!$B:$B,0)),"erro"))</f>
        <v/>
      </c>
      <c r="M4150" s="161" t="str">
        <f>IF($A4150=0,"",IFERROR(INDEX(BD_Gestão!F:F,MATCH('Banco de Dados'!$B4150,BD_Gestão!$B:$B,0)),"erro"))</f>
        <v/>
      </c>
      <c r="N4150" s="161" t="str">
        <f>IF($A4150=0,"",IFERROR(INDEX(BD_Gestão!J:J,MATCH('Banco de Dados'!$B4150,BD_Gestão!$B:$B,0)),"erro"))</f>
        <v/>
      </c>
      <c r="O4150" s="164" t="str">
        <f>IF($A4150=0,"",IFERROR(INDEX(BD_Gestão!K:K,MATCH('Banco de Dados'!$B4150,BD_Gestão!$B:$B,0)),"erro"))</f>
        <v/>
      </c>
      <c r="P4150" s="169" t="str">
        <f t="shared" si="258"/>
        <v/>
      </c>
      <c r="Q4150" s="170" t="str">
        <f t="shared" si="259"/>
        <v/>
      </c>
      <c r="R4150" s="163" t="e">
        <f t="shared" si="256"/>
        <v>#VALUE!</v>
      </c>
      <c r="S4150" s="163" t="e">
        <f t="shared" si="257"/>
        <v>#VALUE!</v>
      </c>
      <c r="T4150" s="163" t="e">
        <f>INDEX(Controle!O:O,MATCH('Banco de Dados'!A4150,Controle!M:M,0))*E4150/100</f>
        <v>#N/A</v>
      </c>
    </row>
    <row r="4151" spans="1:20" hidden="1" x14ac:dyDescent="0.2">
      <c r="A4151" s="158">
        <f>BD_TS!A4150</f>
        <v>0</v>
      </c>
      <c r="B4151" s="158" t="str">
        <f>SUBSTITUTE(SUBSTITUTE(BD_TS!D4150," ",""),"-","/")</f>
        <v/>
      </c>
      <c r="C4151" s="158">
        <f>BD_TS!E4150</f>
        <v>0</v>
      </c>
      <c r="D4151" s="159">
        <f>BD_TS!F4150</f>
        <v>0</v>
      </c>
      <c r="E4151" s="160">
        <f>BD_TS!B4150</f>
        <v>0</v>
      </c>
      <c r="F4151" s="161">
        <f>BD_TS!C4150</f>
        <v>0</v>
      </c>
      <c r="G4151" s="187">
        <f>BD_TS!H4150</f>
        <v>0</v>
      </c>
      <c r="H4151" s="158" t="str">
        <f>IF($A4151=0,"",IFERROR(INDEX(BD_Gestão!A:A,MATCH('Banco de Dados'!$B4151,BD_Gestão!$B:$B,0)),"erro"))</f>
        <v/>
      </c>
      <c r="I4151" s="162" t="str">
        <f>IF($A4151=0,"",IFERROR(INDEX(BD_Gestão!E:E,MATCH('Banco de Dados'!$B4151,BD_Gestão!$B:$B,0)),"erro"))</f>
        <v/>
      </c>
      <c r="J4151" s="186" t="str">
        <f>IF($A4151=0,"",IFERROR(INDEX(BD_Gestão!B:B,MATCH('Banco de Dados'!$B4151,BD_Gestão!$B:$B,0)),"erro"))</f>
        <v/>
      </c>
      <c r="K4151" s="158" t="str">
        <f>IF($A4151=0,"",IFERROR(INDEX(BD_Gestão!C:C,MATCH('Banco de Dados'!$B4151,BD_Gestão!$B:$B,0)),"erro"))</f>
        <v/>
      </c>
      <c r="L4151" s="158" t="str">
        <f>IF($A4151=0,"",IFERROR(INDEX(BD_Gestão!H:H,MATCH('Banco de Dados'!$B4151,BD_Gestão!$B:$B,0)),"erro"))</f>
        <v/>
      </c>
      <c r="M4151" s="161" t="str">
        <f>IF($A4151=0,"",IFERROR(INDEX(BD_Gestão!F:F,MATCH('Banco de Dados'!$B4151,BD_Gestão!$B:$B,0)),"erro"))</f>
        <v/>
      </c>
      <c r="N4151" s="161" t="str">
        <f>IF($A4151=0,"",IFERROR(INDEX(BD_Gestão!J:J,MATCH('Banco de Dados'!$B4151,BD_Gestão!$B:$B,0)),"erro"))</f>
        <v/>
      </c>
      <c r="O4151" s="164" t="str">
        <f>IF($A4151=0,"",IFERROR(INDEX(BD_Gestão!K:K,MATCH('Banco de Dados'!$B4151,BD_Gestão!$B:$B,0)),"erro"))</f>
        <v/>
      </c>
      <c r="P4151" s="169" t="str">
        <f t="shared" si="258"/>
        <v/>
      </c>
      <c r="Q4151" s="170" t="str">
        <f t="shared" si="259"/>
        <v/>
      </c>
      <c r="R4151" s="163" t="e">
        <f t="shared" si="256"/>
        <v>#VALUE!</v>
      </c>
      <c r="S4151" s="163" t="e">
        <f t="shared" si="257"/>
        <v>#VALUE!</v>
      </c>
      <c r="T4151" s="163" t="e">
        <f>INDEX(Controle!O:O,MATCH('Banco de Dados'!A4151,Controle!M:M,0))*E4151/100</f>
        <v>#N/A</v>
      </c>
    </row>
    <row r="4152" spans="1:20" hidden="1" x14ac:dyDescent="0.2">
      <c r="A4152" s="158">
        <f>BD_TS!A4151</f>
        <v>0</v>
      </c>
      <c r="B4152" s="158" t="str">
        <f>SUBSTITUTE(SUBSTITUTE(BD_TS!D4151," ",""),"-","/")</f>
        <v/>
      </c>
      <c r="C4152" s="158">
        <f>BD_TS!E4151</f>
        <v>0</v>
      </c>
      <c r="D4152" s="159">
        <f>BD_TS!F4151</f>
        <v>0</v>
      </c>
      <c r="E4152" s="160">
        <f>BD_TS!B4151</f>
        <v>0</v>
      </c>
      <c r="F4152" s="161">
        <f>BD_TS!C4151</f>
        <v>0</v>
      </c>
      <c r="G4152" s="187">
        <f>BD_TS!H4151</f>
        <v>0</v>
      </c>
      <c r="H4152" s="158" t="str">
        <f>IF($A4152=0,"",IFERROR(INDEX(BD_Gestão!A:A,MATCH('Banco de Dados'!$B4152,BD_Gestão!$B:$B,0)),"erro"))</f>
        <v/>
      </c>
      <c r="I4152" s="162" t="str">
        <f>IF($A4152=0,"",IFERROR(INDEX(BD_Gestão!E:E,MATCH('Banco de Dados'!$B4152,BD_Gestão!$B:$B,0)),"erro"))</f>
        <v/>
      </c>
      <c r="J4152" s="186" t="str">
        <f>IF($A4152=0,"",IFERROR(INDEX(BD_Gestão!B:B,MATCH('Banco de Dados'!$B4152,BD_Gestão!$B:$B,0)),"erro"))</f>
        <v/>
      </c>
      <c r="K4152" s="158" t="str">
        <f>IF($A4152=0,"",IFERROR(INDEX(BD_Gestão!C:C,MATCH('Banco de Dados'!$B4152,BD_Gestão!$B:$B,0)),"erro"))</f>
        <v/>
      </c>
      <c r="L4152" s="158" t="str">
        <f>IF($A4152=0,"",IFERROR(INDEX(BD_Gestão!H:H,MATCH('Banco de Dados'!$B4152,BD_Gestão!$B:$B,0)),"erro"))</f>
        <v/>
      </c>
      <c r="M4152" s="161" t="str">
        <f>IF($A4152=0,"",IFERROR(INDEX(BD_Gestão!F:F,MATCH('Banco de Dados'!$B4152,BD_Gestão!$B:$B,0)),"erro"))</f>
        <v/>
      </c>
      <c r="N4152" s="161" t="str">
        <f>IF($A4152=0,"",IFERROR(INDEX(BD_Gestão!J:J,MATCH('Banco de Dados'!$B4152,BD_Gestão!$B:$B,0)),"erro"))</f>
        <v/>
      </c>
      <c r="O4152" s="164" t="str">
        <f>IF($A4152=0,"",IFERROR(INDEX(BD_Gestão!K:K,MATCH('Banco de Dados'!$B4152,BD_Gestão!$B:$B,0)),"erro"))</f>
        <v/>
      </c>
      <c r="P4152" s="169" t="str">
        <f t="shared" si="258"/>
        <v/>
      </c>
      <c r="Q4152" s="170" t="str">
        <f t="shared" si="259"/>
        <v/>
      </c>
      <c r="R4152" s="163" t="e">
        <f t="shared" si="256"/>
        <v>#VALUE!</v>
      </c>
      <c r="S4152" s="163" t="e">
        <f t="shared" si="257"/>
        <v>#VALUE!</v>
      </c>
      <c r="T4152" s="163" t="e">
        <f>INDEX(Controle!O:O,MATCH('Banco de Dados'!A4152,Controle!M:M,0))*E4152/100</f>
        <v>#N/A</v>
      </c>
    </row>
    <row r="4153" spans="1:20" hidden="1" x14ac:dyDescent="0.2">
      <c r="A4153" s="158">
        <f>BD_TS!A4152</f>
        <v>0</v>
      </c>
      <c r="B4153" s="158" t="str">
        <f>SUBSTITUTE(SUBSTITUTE(BD_TS!D4152," ",""),"-","/")</f>
        <v/>
      </c>
      <c r="C4153" s="158">
        <f>BD_TS!E4152</f>
        <v>0</v>
      </c>
      <c r="D4153" s="159">
        <f>BD_TS!F4152</f>
        <v>0</v>
      </c>
      <c r="E4153" s="160">
        <f>BD_TS!B4152</f>
        <v>0</v>
      </c>
      <c r="F4153" s="161">
        <f>BD_TS!C4152</f>
        <v>0</v>
      </c>
      <c r="G4153" s="187">
        <f>BD_TS!H4152</f>
        <v>0</v>
      </c>
      <c r="H4153" s="158" t="str">
        <f>IF($A4153=0,"",IFERROR(INDEX(BD_Gestão!A:A,MATCH('Banco de Dados'!$B4153,BD_Gestão!$B:$B,0)),"erro"))</f>
        <v/>
      </c>
      <c r="I4153" s="162" t="str">
        <f>IF($A4153=0,"",IFERROR(INDEX(BD_Gestão!E:E,MATCH('Banco de Dados'!$B4153,BD_Gestão!$B:$B,0)),"erro"))</f>
        <v/>
      </c>
      <c r="J4153" s="186" t="str">
        <f>IF($A4153=0,"",IFERROR(INDEX(BD_Gestão!B:B,MATCH('Banco de Dados'!$B4153,BD_Gestão!$B:$B,0)),"erro"))</f>
        <v/>
      </c>
      <c r="K4153" s="158" t="str">
        <f>IF($A4153=0,"",IFERROR(INDEX(BD_Gestão!C:C,MATCH('Banco de Dados'!$B4153,BD_Gestão!$B:$B,0)),"erro"))</f>
        <v/>
      </c>
      <c r="L4153" s="158" t="str">
        <f>IF($A4153=0,"",IFERROR(INDEX(BD_Gestão!H:H,MATCH('Banco de Dados'!$B4153,BD_Gestão!$B:$B,0)),"erro"))</f>
        <v/>
      </c>
      <c r="M4153" s="161" t="str">
        <f>IF($A4153=0,"",IFERROR(INDEX(BD_Gestão!F:F,MATCH('Banco de Dados'!$B4153,BD_Gestão!$B:$B,0)),"erro"))</f>
        <v/>
      </c>
      <c r="N4153" s="161" t="str">
        <f>IF($A4153=0,"",IFERROR(INDEX(BD_Gestão!J:J,MATCH('Banco de Dados'!$B4153,BD_Gestão!$B:$B,0)),"erro"))</f>
        <v/>
      </c>
      <c r="O4153" s="164" t="str">
        <f>IF($A4153=0,"",IFERROR(INDEX(BD_Gestão!K:K,MATCH('Banco de Dados'!$B4153,BD_Gestão!$B:$B,0)),"erro"))</f>
        <v/>
      </c>
      <c r="P4153" s="169" t="str">
        <f t="shared" si="258"/>
        <v/>
      </c>
      <c r="Q4153" s="170" t="str">
        <f t="shared" si="259"/>
        <v/>
      </c>
      <c r="R4153" s="163" t="e">
        <f t="shared" si="256"/>
        <v>#VALUE!</v>
      </c>
      <c r="S4153" s="163" t="e">
        <f t="shared" si="257"/>
        <v>#VALUE!</v>
      </c>
      <c r="T4153" s="163" t="e">
        <f>INDEX(Controle!O:O,MATCH('Banco de Dados'!A4153,Controle!M:M,0))*E4153/100</f>
        <v>#N/A</v>
      </c>
    </row>
    <row r="4154" spans="1:20" hidden="1" x14ac:dyDescent="0.2">
      <c r="A4154" s="158">
        <f>BD_TS!A4153</f>
        <v>0</v>
      </c>
      <c r="B4154" s="158" t="str">
        <f>SUBSTITUTE(SUBSTITUTE(BD_TS!D4153," ",""),"-","/")</f>
        <v/>
      </c>
      <c r="C4154" s="158">
        <f>BD_TS!E4153</f>
        <v>0</v>
      </c>
      <c r="D4154" s="159">
        <f>BD_TS!F4153</f>
        <v>0</v>
      </c>
      <c r="E4154" s="160">
        <f>BD_TS!B4153</f>
        <v>0</v>
      </c>
      <c r="F4154" s="161">
        <f>BD_TS!C4153</f>
        <v>0</v>
      </c>
      <c r="G4154" s="187">
        <f>BD_TS!H4153</f>
        <v>0</v>
      </c>
      <c r="H4154" s="158" t="str">
        <f>IF($A4154=0,"",IFERROR(INDEX(BD_Gestão!A:A,MATCH('Banco de Dados'!$B4154,BD_Gestão!$B:$B,0)),"erro"))</f>
        <v/>
      </c>
      <c r="I4154" s="162" t="str">
        <f>IF($A4154=0,"",IFERROR(INDEX(BD_Gestão!E:E,MATCH('Banco de Dados'!$B4154,BD_Gestão!$B:$B,0)),"erro"))</f>
        <v/>
      </c>
      <c r="J4154" s="186" t="str">
        <f>IF($A4154=0,"",IFERROR(INDEX(BD_Gestão!B:B,MATCH('Banco de Dados'!$B4154,BD_Gestão!$B:$B,0)),"erro"))</f>
        <v/>
      </c>
      <c r="K4154" s="158" t="str">
        <f>IF($A4154=0,"",IFERROR(INDEX(BD_Gestão!C:C,MATCH('Banco de Dados'!$B4154,BD_Gestão!$B:$B,0)),"erro"))</f>
        <v/>
      </c>
      <c r="L4154" s="158" t="str">
        <f>IF($A4154=0,"",IFERROR(INDEX(BD_Gestão!H:H,MATCH('Banco de Dados'!$B4154,BD_Gestão!$B:$B,0)),"erro"))</f>
        <v/>
      </c>
      <c r="M4154" s="161" t="str">
        <f>IF($A4154=0,"",IFERROR(INDEX(BD_Gestão!F:F,MATCH('Banco de Dados'!$B4154,BD_Gestão!$B:$B,0)),"erro"))</f>
        <v/>
      </c>
      <c r="N4154" s="161" t="str">
        <f>IF($A4154=0,"",IFERROR(INDEX(BD_Gestão!J:J,MATCH('Banco de Dados'!$B4154,BD_Gestão!$B:$B,0)),"erro"))</f>
        <v/>
      </c>
      <c r="O4154" s="164" t="str">
        <f>IF($A4154=0,"",IFERROR(INDEX(BD_Gestão!K:K,MATCH('Banco de Dados'!$B4154,BD_Gestão!$B:$B,0)),"erro"))</f>
        <v/>
      </c>
      <c r="P4154" s="169" t="str">
        <f t="shared" si="258"/>
        <v/>
      </c>
      <c r="Q4154" s="170" t="str">
        <f t="shared" si="259"/>
        <v/>
      </c>
      <c r="R4154" s="163" t="e">
        <f t="shared" si="256"/>
        <v>#VALUE!</v>
      </c>
      <c r="S4154" s="163" t="e">
        <f t="shared" si="257"/>
        <v>#VALUE!</v>
      </c>
      <c r="T4154" s="163" t="e">
        <f>INDEX(Controle!O:O,MATCH('Banco de Dados'!A4154,Controle!M:M,0))*E4154/100</f>
        <v>#N/A</v>
      </c>
    </row>
    <row r="4155" spans="1:20" hidden="1" x14ac:dyDescent="0.2">
      <c r="A4155" s="158">
        <f>BD_TS!A4154</f>
        <v>0</v>
      </c>
      <c r="B4155" s="158" t="str">
        <f>SUBSTITUTE(SUBSTITUTE(BD_TS!D4154," ",""),"-","/")</f>
        <v/>
      </c>
      <c r="C4155" s="158">
        <f>BD_TS!E4154</f>
        <v>0</v>
      </c>
      <c r="D4155" s="159">
        <f>BD_TS!F4154</f>
        <v>0</v>
      </c>
      <c r="E4155" s="160">
        <f>BD_TS!B4154</f>
        <v>0</v>
      </c>
      <c r="F4155" s="161">
        <f>BD_TS!C4154</f>
        <v>0</v>
      </c>
      <c r="G4155" s="187">
        <f>BD_TS!H4154</f>
        <v>0</v>
      </c>
      <c r="H4155" s="158" t="str">
        <f>IF($A4155=0,"",IFERROR(INDEX(BD_Gestão!A:A,MATCH('Banco de Dados'!$B4155,BD_Gestão!$B:$B,0)),"erro"))</f>
        <v/>
      </c>
      <c r="I4155" s="162" t="str">
        <f>IF($A4155=0,"",IFERROR(INDEX(BD_Gestão!E:E,MATCH('Banco de Dados'!$B4155,BD_Gestão!$B:$B,0)),"erro"))</f>
        <v/>
      </c>
      <c r="J4155" s="186" t="str">
        <f>IF($A4155=0,"",IFERROR(INDEX(BD_Gestão!B:B,MATCH('Banco de Dados'!$B4155,BD_Gestão!$B:$B,0)),"erro"))</f>
        <v/>
      </c>
      <c r="K4155" s="158" t="str">
        <f>IF($A4155=0,"",IFERROR(INDEX(BD_Gestão!C:C,MATCH('Banco de Dados'!$B4155,BD_Gestão!$B:$B,0)),"erro"))</f>
        <v/>
      </c>
      <c r="L4155" s="158" t="str">
        <f>IF($A4155=0,"",IFERROR(INDEX(BD_Gestão!H:H,MATCH('Banco de Dados'!$B4155,BD_Gestão!$B:$B,0)),"erro"))</f>
        <v/>
      </c>
      <c r="M4155" s="161" t="str">
        <f>IF($A4155=0,"",IFERROR(INDEX(BD_Gestão!F:F,MATCH('Banco de Dados'!$B4155,BD_Gestão!$B:$B,0)),"erro"))</f>
        <v/>
      </c>
      <c r="N4155" s="161" t="str">
        <f>IF($A4155=0,"",IFERROR(INDEX(BD_Gestão!J:J,MATCH('Banco de Dados'!$B4155,BD_Gestão!$B:$B,0)),"erro"))</f>
        <v/>
      </c>
      <c r="O4155" s="164" t="str">
        <f>IF($A4155=0,"",IFERROR(INDEX(BD_Gestão!K:K,MATCH('Banco de Dados'!$B4155,BD_Gestão!$B:$B,0)),"erro"))</f>
        <v/>
      </c>
      <c r="P4155" s="169" t="str">
        <f t="shared" si="258"/>
        <v/>
      </c>
      <c r="Q4155" s="170" t="str">
        <f t="shared" si="259"/>
        <v/>
      </c>
      <c r="R4155" s="163" t="e">
        <f t="shared" si="256"/>
        <v>#VALUE!</v>
      </c>
      <c r="S4155" s="163" t="e">
        <f t="shared" si="257"/>
        <v>#VALUE!</v>
      </c>
      <c r="T4155" s="163" t="e">
        <f>INDEX(Controle!O:O,MATCH('Banco de Dados'!A4155,Controle!M:M,0))*E4155/100</f>
        <v>#N/A</v>
      </c>
    </row>
    <row r="4156" spans="1:20" hidden="1" x14ac:dyDescent="0.2">
      <c r="A4156" s="158">
        <f>BD_TS!A4155</f>
        <v>0</v>
      </c>
      <c r="B4156" s="158" t="str">
        <f>SUBSTITUTE(SUBSTITUTE(BD_TS!D4155," ",""),"-","/")</f>
        <v/>
      </c>
      <c r="C4156" s="158">
        <f>BD_TS!E4155</f>
        <v>0</v>
      </c>
      <c r="D4156" s="159">
        <f>BD_TS!F4155</f>
        <v>0</v>
      </c>
      <c r="E4156" s="160">
        <f>BD_TS!B4155</f>
        <v>0</v>
      </c>
      <c r="F4156" s="161">
        <f>BD_TS!C4155</f>
        <v>0</v>
      </c>
      <c r="G4156" s="187">
        <f>BD_TS!H4155</f>
        <v>0</v>
      </c>
      <c r="H4156" s="158" t="str">
        <f>IF($A4156=0,"",IFERROR(INDEX(BD_Gestão!A:A,MATCH('Banco de Dados'!$B4156,BD_Gestão!$B:$B,0)),"erro"))</f>
        <v/>
      </c>
      <c r="I4156" s="162" t="str">
        <f>IF($A4156=0,"",IFERROR(INDEX(BD_Gestão!E:E,MATCH('Banco de Dados'!$B4156,BD_Gestão!$B:$B,0)),"erro"))</f>
        <v/>
      </c>
      <c r="J4156" s="186" t="str">
        <f>IF($A4156=0,"",IFERROR(INDEX(BD_Gestão!B:B,MATCH('Banco de Dados'!$B4156,BD_Gestão!$B:$B,0)),"erro"))</f>
        <v/>
      </c>
      <c r="K4156" s="158" t="str">
        <f>IF($A4156=0,"",IFERROR(INDEX(BD_Gestão!C:C,MATCH('Banco de Dados'!$B4156,BD_Gestão!$B:$B,0)),"erro"))</f>
        <v/>
      </c>
      <c r="L4156" s="158" t="str">
        <f>IF($A4156=0,"",IFERROR(INDEX(BD_Gestão!H:H,MATCH('Banco de Dados'!$B4156,BD_Gestão!$B:$B,0)),"erro"))</f>
        <v/>
      </c>
      <c r="M4156" s="161" t="str">
        <f>IF($A4156=0,"",IFERROR(INDEX(BD_Gestão!F:F,MATCH('Banco de Dados'!$B4156,BD_Gestão!$B:$B,0)),"erro"))</f>
        <v/>
      </c>
      <c r="N4156" s="161" t="str">
        <f>IF($A4156=0,"",IFERROR(INDEX(BD_Gestão!J:J,MATCH('Banco de Dados'!$B4156,BD_Gestão!$B:$B,0)),"erro"))</f>
        <v/>
      </c>
      <c r="O4156" s="164" t="str">
        <f>IF($A4156=0,"",IFERROR(INDEX(BD_Gestão!K:K,MATCH('Banco de Dados'!$B4156,BD_Gestão!$B:$B,0)),"erro"))</f>
        <v/>
      </c>
      <c r="P4156" s="169" t="str">
        <f t="shared" si="258"/>
        <v/>
      </c>
      <c r="Q4156" s="170" t="str">
        <f t="shared" si="259"/>
        <v/>
      </c>
      <c r="R4156" s="163" t="e">
        <f t="shared" si="256"/>
        <v>#VALUE!</v>
      </c>
      <c r="S4156" s="163" t="e">
        <f t="shared" si="257"/>
        <v>#VALUE!</v>
      </c>
      <c r="T4156" s="163" t="e">
        <f>INDEX(Controle!O:O,MATCH('Banco de Dados'!A4156,Controle!M:M,0))*E4156/100</f>
        <v>#N/A</v>
      </c>
    </row>
    <row r="4157" spans="1:20" hidden="1" x14ac:dyDescent="0.2">
      <c r="A4157" s="158">
        <f>BD_TS!A4156</f>
        <v>0</v>
      </c>
      <c r="B4157" s="158" t="str">
        <f>SUBSTITUTE(SUBSTITUTE(BD_TS!D4156," ",""),"-","/")</f>
        <v/>
      </c>
      <c r="C4157" s="158">
        <f>BD_TS!E4156</f>
        <v>0</v>
      </c>
      <c r="D4157" s="159">
        <f>BD_TS!F4156</f>
        <v>0</v>
      </c>
      <c r="E4157" s="160">
        <f>BD_TS!B4156</f>
        <v>0</v>
      </c>
      <c r="F4157" s="161">
        <f>BD_TS!C4156</f>
        <v>0</v>
      </c>
      <c r="G4157" s="187">
        <f>BD_TS!H4156</f>
        <v>0</v>
      </c>
      <c r="H4157" s="158" t="str">
        <f>IF($A4157=0,"",IFERROR(INDEX(BD_Gestão!A:A,MATCH('Banco de Dados'!$B4157,BD_Gestão!$B:$B,0)),"erro"))</f>
        <v/>
      </c>
      <c r="I4157" s="162" t="str">
        <f>IF($A4157=0,"",IFERROR(INDEX(BD_Gestão!E:E,MATCH('Banco de Dados'!$B4157,BD_Gestão!$B:$B,0)),"erro"))</f>
        <v/>
      </c>
      <c r="J4157" s="186" t="str">
        <f>IF($A4157=0,"",IFERROR(INDEX(BD_Gestão!B:B,MATCH('Banco de Dados'!$B4157,BD_Gestão!$B:$B,0)),"erro"))</f>
        <v/>
      </c>
      <c r="K4157" s="158" t="str">
        <f>IF($A4157=0,"",IFERROR(INDEX(BD_Gestão!C:C,MATCH('Banco de Dados'!$B4157,BD_Gestão!$B:$B,0)),"erro"))</f>
        <v/>
      </c>
      <c r="L4157" s="158" t="str">
        <f>IF($A4157=0,"",IFERROR(INDEX(BD_Gestão!H:H,MATCH('Banco de Dados'!$B4157,BD_Gestão!$B:$B,0)),"erro"))</f>
        <v/>
      </c>
      <c r="M4157" s="161" t="str">
        <f>IF($A4157=0,"",IFERROR(INDEX(BD_Gestão!F:F,MATCH('Banco de Dados'!$B4157,BD_Gestão!$B:$B,0)),"erro"))</f>
        <v/>
      </c>
      <c r="N4157" s="161" t="str">
        <f>IF($A4157=0,"",IFERROR(INDEX(BD_Gestão!J:J,MATCH('Banco de Dados'!$B4157,BD_Gestão!$B:$B,0)),"erro"))</f>
        <v/>
      </c>
      <c r="O4157" s="164" t="str">
        <f>IF($A4157=0,"",IFERROR(INDEX(BD_Gestão!K:K,MATCH('Banco de Dados'!$B4157,BD_Gestão!$B:$B,0)),"erro"))</f>
        <v/>
      </c>
      <c r="P4157" s="169" t="str">
        <f t="shared" si="258"/>
        <v/>
      </c>
      <c r="Q4157" s="170" t="str">
        <f t="shared" si="259"/>
        <v/>
      </c>
      <c r="R4157" s="163" t="e">
        <f t="shared" si="256"/>
        <v>#VALUE!</v>
      </c>
      <c r="S4157" s="163" t="e">
        <f t="shared" si="257"/>
        <v>#VALUE!</v>
      </c>
      <c r="T4157" s="163" t="e">
        <f>INDEX(Controle!O:O,MATCH('Banco de Dados'!A4157,Controle!M:M,0))*E4157/100</f>
        <v>#N/A</v>
      </c>
    </row>
    <row r="4158" spans="1:20" hidden="1" x14ac:dyDescent="0.2">
      <c r="A4158" s="158">
        <f>BD_TS!A4157</f>
        <v>0</v>
      </c>
      <c r="B4158" s="158" t="str">
        <f>SUBSTITUTE(SUBSTITUTE(BD_TS!D4157," ",""),"-","/")</f>
        <v/>
      </c>
      <c r="C4158" s="158">
        <f>BD_TS!E4157</f>
        <v>0</v>
      </c>
      <c r="D4158" s="159">
        <f>BD_TS!F4157</f>
        <v>0</v>
      </c>
      <c r="E4158" s="160">
        <f>BD_TS!B4157</f>
        <v>0</v>
      </c>
      <c r="F4158" s="161">
        <f>BD_TS!C4157</f>
        <v>0</v>
      </c>
      <c r="G4158" s="187">
        <f>BD_TS!H4157</f>
        <v>0</v>
      </c>
      <c r="H4158" s="158" t="str">
        <f>IF($A4158=0,"",IFERROR(INDEX(BD_Gestão!A:A,MATCH('Banco de Dados'!$B4158,BD_Gestão!$B:$B,0)),"erro"))</f>
        <v/>
      </c>
      <c r="I4158" s="162" t="str">
        <f>IF($A4158=0,"",IFERROR(INDEX(BD_Gestão!E:E,MATCH('Banco de Dados'!$B4158,BD_Gestão!$B:$B,0)),"erro"))</f>
        <v/>
      </c>
      <c r="J4158" s="186" t="str">
        <f>IF($A4158=0,"",IFERROR(INDEX(BD_Gestão!B:B,MATCH('Banco de Dados'!$B4158,BD_Gestão!$B:$B,0)),"erro"))</f>
        <v/>
      </c>
      <c r="K4158" s="158" t="str">
        <f>IF($A4158=0,"",IFERROR(INDEX(BD_Gestão!C:C,MATCH('Banco de Dados'!$B4158,BD_Gestão!$B:$B,0)),"erro"))</f>
        <v/>
      </c>
      <c r="L4158" s="158" t="str">
        <f>IF($A4158=0,"",IFERROR(INDEX(BD_Gestão!H:H,MATCH('Banco de Dados'!$B4158,BD_Gestão!$B:$B,0)),"erro"))</f>
        <v/>
      </c>
      <c r="M4158" s="161" t="str">
        <f>IF($A4158=0,"",IFERROR(INDEX(BD_Gestão!F:F,MATCH('Banco de Dados'!$B4158,BD_Gestão!$B:$B,0)),"erro"))</f>
        <v/>
      </c>
      <c r="N4158" s="161" t="str">
        <f>IF($A4158=0,"",IFERROR(INDEX(BD_Gestão!J:J,MATCH('Banco de Dados'!$B4158,BD_Gestão!$B:$B,0)),"erro"))</f>
        <v/>
      </c>
      <c r="O4158" s="164" t="str">
        <f>IF($A4158=0,"",IFERROR(INDEX(BD_Gestão!K:K,MATCH('Banco de Dados'!$B4158,BD_Gestão!$B:$B,0)),"erro"))</f>
        <v/>
      </c>
      <c r="P4158" s="169" t="str">
        <f t="shared" si="258"/>
        <v/>
      </c>
      <c r="Q4158" s="170" t="str">
        <f t="shared" si="259"/>
        <v/>
      </c>
      <c r="R4158" s="163" t="e">
        <f t="shared" si="256"/>
        <v>#VALUE!</v>
      </c>
      <c r="S4158" s="163" t="e">
        <f t="shared" si="257"/>
        <v>#VALUE!</v>
      </c>
      <c r="T4158" s="163" t="e">
        <f>INDEX(Controle!O:O,MATCH('Banco de Dados'!A4158,Controle!M:M,0))*E4158/100</f>
        <v>#N/A</v>
      </c>
    </row>
    <row r="4159" spans="1:20" hidden="1" x14ac:dyDescent="0.2">
      <c r="A4159" s="158">
        <f>BD_TS!A4158</f>
        <v>0</v>
      </c>
      <c r="B4159" s="158" t="str">
        <f>SUBSTITUTE(SUBSTITUTE(BD_TS!D4158," ",""),"-","/")</f>
        <v/>
      </c>
      <c r="C4159" s="158">
        <f>BD_TS!E4158</f>
        <v>0</v>
      </c>
      <c r="D4159" s="159">
        <f>BD_TS!F4158</f>
        <v>0</v>
      </c>
      <c r="E4159" s="160">
        <f>BD_TS!B4158</f>
        <v>0</v>
      </c>
      <c r="F4159" s="161">
        <f>BD_TS!C4158</f>
        <v>0</v>
      </c>
      <c r="G4159" s="187">
        <f>BD_TS!H4158</f>
        <v>0</v>
      </c>
      <c r="H4159" s="158" t="str">
        <f>IF($A4159=0,"",IFERROR(INDEX(BD_Gestão!A:A,MATCH('Banco de Dados'!$B4159,BD_Gestão!$B:$B,0)),"erro"))</f>
        <v/>
      </c>
      <c r="I4159" s="162" t="str">
        <f>IF($A4159=0,"",IFERROR(INDEX(BD_Gestão!E:E,MATCH('Banco de Dados'!$B4159,BD_Gestão!$B:$B,0)),"erro"))</f>
        <v/>
      </c>
      <c r="J4159" s="186" t="str">
        <f>IF($A4159=0,"",IFERROR(INDEX(BD_Gestão!B:B,MATCH('Banco de Dados'!$B4159,BD_Gestão!$B:$B,0)),"erro"))</f>
        <v/>
      </c>
      <c r="K4159" s="158" t="str">
        <f>IF($A4159=0,"",IFERROR(INDEX(BD_Gestão!C:C,MATCH('Banco de Dados'!$B4159,BD_Gestão!$B:$B,0)),"erro"))</f>
        <v/>
      </c>
      <c r="L4159" s="158" t="str">
        <f>IF($A4159=0,"",IFERROR(INDEX(BD_Gestão!H:H,MATCH('Banco de Dados'!$B4159,BD_Gestão!$B:$B,0)),"erro"))</f>
        <v/>
      </c>
      <c r="M4159" s="161" t="str">
        <f>IF($A4159=0,"",IFERROR(INDEX(BD_Gestão!F:F,MATCH('Banco de Dados'!$B4159,BD_Gestão!$B:$B,0)),"erro"))</f>
        <v/>
      </c>
      <c r="N4159" s="161" t="str">
        <f>IF($A4159=0,"",IFERROR(INDEX(BD_Gestão!J:J,MATCH('Banco de Dados'!$B4159,BD_Gestão!$B:$B,0)),"erro"))</f>
        <v/>
      </c>
      <c r="O4159" s="164" t="str">
        <f>IF($A4159=0,"",IFERROR(INDEX(BD_Gestão!K:K,MATCH('Banco de Dados'!$B4159,BD_Gestão!$B:$B,0)),"erro"))</f>
        <v/>
      </c>
      <c r="P4159" s="169" t="str">
        <f t="shared" si="258"/>
        <v/>
      </c>
      <c r="Q4159" s="170" t="str">
        <f t="shared" si="259"/>
        <v/>
      </c>
      <c r="R4159" s="163" t="e">
        <f t="shared" si="256"/>
        <v>#VALUE!</v>
      </c>
      <c r="S4159" s="163" t="e">
        <f t="shared" si="257"/>
        <v>#VALUE!</v>
      </c>
      <c r="T4159" s="163" t="e">
        <f>INDEX(Controle!O:O,MATCH('Banco de Dados'!A4159,Controle!M:M,0))*E4159/100</f>
        <v>#N/A</v>
      </c>
    </row>
    <row r="4160" spans="1:20" hidden="1" x14ac:dyDescent="0.2">
      <c r="A4160" s="158">
        <f>BD_TS!A4159</f>
        <v>0</v>
      </c>
      <c r="B4160" s="158" t="str">
        <f>SUBSTITUTE(SUBSTITUTE(BD_TS!D4159," ",""),"-","/")</f>
        <v/>
      </c>
      <c r="C4160" s="158">
        <f>BD_TS!E4159</f>
        <v>0</v>
      </c>
      <c r="D4160" s="159">
        <f>BD_TS!F4159</f>
        <v>0</v>
      </c>
      <c r="E4160" s="160">
        <f>BD_TS!B4159</f>
        <v>0</v>
      </c>
      <c r="F4160" s="161">
        <f>BD_TS!C4159</f>
        <v>0</v>
      </c>
      <c r="G4160" s="187">
        <f>BD_TS!H4159</f>
        <v>0</v>
      </c>
      <c r="H4160" s="158" t="str">
        <f>IF($A4160=0,"",IFERROR(INDEX(BD_Gestão!A:A,MATCH('Banco de Dados'!$B4160,BD_Gestão!$B:$B,0)),"erro"))</f>
        <v/>
      </c>
      <c r="I4160" s="162" t="str">
        <f>IF($A4160=0,"",IFERROR(INDEX(BD_Gestão!E:E,MATCH('Banco de Dados'!$B4160,BD_Gestão!$B:$B,0)),"erro"))</f>
        <v/>
      </c>
      <c r="J4160" s="186" t="str">
        <f>IF($A4160=0,"",IFERROR(INDEX(BD_Gestão!B:B,MATCH('Banco de Dados'!$B4160,BD_Gestão!$B:$B,0)),"erro"))</f>
        <v/>
      </c>
      <c r="K4160" s="158" t="str">
        <f>IF($A4160=0,"",IFERROR(INDEX(BD_Gestão!C:C,MATCH('Banco de Dados'!$B4160,BD_Gestão!$B:$B,0)),"erro"))</f>
        <v/>
      </c>
      <c r="L4160" s="158" t="str">
        <f>IF($A4160=0,"",IFERROR(INDEX(BD_Gestão!H:H,MATCH('Banco de Dados'!$B4160,BD_Gestão!$B:$B,0)),"erro"))</f>
        <v/>
      </c>
      <c r="M4160" s="161" t="str">
        <f>IF($A4160=0,"",IFERROR(INDEX(BD_Gestão!F:F,MATCH('Banco de Dados'!$B4160,BD_Gestão!$B:$B,0)),"erro"))</f>
        <v/>
      </c>
      <c r="N4160" s="161" t="str">
        <f>IF($A4160=0,"",IFERROR(INDEX(BD_Gestão!J:J,MATCH('Banco de Dados'!$B4160,BD_Gestão!$B:$B,0)),"erro"))</f>
        <v/>
      </c>
      <c r="O4160" s="164" t="str">
        <f>IF($A4160=0,"",IFERROR(INDEX(BD_Gestão!K:K,MATCH('Banco de Dados'!$B4160,BD_Gestão!$B:$B,0)),"erro"))</f>
        <v/>
      </c>
      <c r="P4160" s="169" t="str">
        <f t="shared" si="258"/>
        <v/>
      </c>
      <c r="Q4160" s="170" t="str">
        <f t="shared" si="259"/>
        <v/>
      </c>
      <c r="R4160" s="163" t="e">
        <f t="shared" si="256"/>
        <v>#VALUE!</v>
      </c>
      <c r="S4160" s="163" t="e">
        <f t="shared" si="257"/>
        <v>#VALUE!</v>
      </c>
      <c r="T4160" s="163" t="e">
        <f>INDEX(Controle!O:O,MATCH('Banco de Dados'!A4160,Controle!M:M,0))*E4160/100</f>
        <v>#N/A</v>
      </c>
    </row>
    <row r="4161" spans="1:20" hidden="1" x14ac:dyDescent="0.2">
      <c r="A4161" s="158">
        <f>BD_TS!A4160</f>
        <v>0</v>
      </c>
      <c r="B4161" s="158" t="str">
        <f>SUBSTITUTE(SUBSTITUTE(BD_TS!D4160," ",""),"-","/")</f>
        <v/>
      </c>
      <c r="C4161" s="158">
        <f>BD_TS!E4160</f>
        <v>0</v>
      </c>
      <c r="D4161" s="159">
        <f>BD_TS!F4160</f>
        <v>0</v>
      </c>
      <c r="E4161" s="160">
        <f>BD_TS!B4160</f>
        <v>0</v>
      </c>
      <c r="F4161" s="161">
        <f>BD_TS!C4160</f>
        <v>0</v>
      </c>
      <c r="G4161" s="187">
        <f>BD_TS!H4160</f>
        <v>0</v>
      </c>
      <c r="H4161" s="158" t="str">
        <f>IF($A4161=0,"",IFERROR(INDEX(BD_Gestão!A:A,MATCH('Banco de Dados'!$B4161,BD_Gestão!$B:$B,0)),"erro"))</f>
        <v/>
      </c>
      <c r="I4161" s="162" t="str">
        <f>IF($A4161=0,"",IFERROR(INDEX(BD_Gestão!E:E,MATCH('Banco de Dados'!$B4161,BD_Gestão!$B:$B,0)),"erro"))</f>
        <v/>
      </c>
      <c r="J4161" s="186" t="str">
        <f>IF($A4161=0,"",IFERROR(INDEX(BD_Gestão!B:B,MATCH('Banco de Dados'!$B4161,BD_Gestão!$B:$B,0)),"erro"))</f>
        <v/>
      </c>
      <c r="K4161" s="158" t="str">
        <f>IF($A4161=0,"",IFERROR(INDEX(BD_Gestão!C:C,MATCH('Banco de Dados'!$B4161,BD_Gestão!$B:$B,0)),"erro"))</f>
        <v/>
      </c>
      <c r="L4161" s="158" t="str">
        <f>IF($A4161=0,"",IFERROR(INDEX(BD_Gestão!H:H,MATCH('Banco de Dados'!$B4161,BD_Gestão!$B:$B,0)),"erro"))</f>
        <v/>
      </c>
      <c r="M4161" s="161" t="str">
        <f>IF($A4161=0,"",IFERROR(INDEX(BD_Gestão!F:F,MATCH('Banco de Dados'!$B4161,BD_Gestão!$B:$B,0)),"erro"))</f>
        <v/>
      </c>
      <c r="N4161" s="161" t="str">
        <f>IF($A4161=0,"",IFERROR(INDEX(BD_Gestão!J:J,MATCH('Banco de Dados'!$B4161,BD_Gestão!$B:$B,0)),"erro"))</f>
        <v/>
      </c>
      <c r="O4161" s="164" t="str">
        <f>IF($A4161=0,"",IFERROR(INDEX(BD_Gestão!K:K,MATCH('Banco de Dados'!$B4161,BD_Gestão!$B:$B,0)),"erro"))</f>
        <v/>
      </c>
      <c r="P4161" s="169" t="str">
        <f t="shared" si="258"/>
        <v/>
      </c>
      <c r="Q4161" s="170" t="str">
        <f t="shared" si="259"/>
        <v/>
      </c>
      <c r="R4161" s="163" t="e">
        <f t="shared" si="256"/>
        <v>#VALUE!</v>
      </c>
      <c r="S4161" s="163" t="e">
        <f t="shared" si="257"/>
        <v>#VALUE!</v>
      </c>
      <c r="T4161" s="163" t="e">
        <f>INDEX(Controle!O:O,MATCH('Banco de Dados'!A4161,Controle!M:M,0))*E4161/100</f>
        <v>#N/A</v>
      </c>
    </row>
    <row r="4162" spans="1:20" hidden="1" x14ac:dyDescent="0.2">
      <c r="A4162" s="158">
        <f>BD_TS!A4161</f>
        <v>0</v>
      </c>
      <c r="B4162" s="158" t="str">
        <f>SUBSTITUTE(SUBSTITUTE(BD_TS!D4161," ",""),"-","/")</f>
        <v/>
      </c>
      <c r="C4162" s="158">
        <f>BD_TS!E4161</f>
        <v>0</v>
      </c>
      <c r="D4162" s="159">
        <f>BD_TS!F4161</f>
        <v>0</v>
      </c>
      <c r="E4162" s="160">
        <f>BD_TS!B4161</f>
        <v>0</v>
      </c>
      <c r="F4162" s="161">
        <f>BD_TS!C4161</f>
        <v>0</v>
      </c>
      <c r="G4162" s="187">
        <f>BD_TS!H4161</f>
        <v>0</v>
      </c>
      <c r="H4162" s="158" t="str">
        <f>IF($A4162=0,"",IFERROR(INDEX(BD_Gestão!A:A,MATCH('Banco de Dados'!$B4162,BD_Gestão!$B:$B,0)),"erro"))</f>
        <v/>
      </c>
      <c r="I4162" s="162" t="str">
        <f>IF($A4162=0,"",IFERROR(INDEX(BD_Gestão!E:E,MATCH('Banco de Dados'!$B4162,BD_Gestão!$B:$B,0)),"erro"))</f>
        <v/>
      </c>
      <c r="J4162" s="186" t="str">
        <f>IF($A4162=0,"",IFERROR(INDEX(BD_Gestão!B:B,MATCH('Banco de Dados'!$B4162,BD_Gestão!$B:$B,0)),"erro"))</f>
        <v/>
      </c>
      <c r="K4162" s="158" t="str">
        <f>IF($A4162=0,"",IFERROR(INDEX(BD_Gestão!C:C,MATCH('Banco de Dados'!$B4162,BD_Gestão!$B:$B,0)),"erro"))</f>
        <v/>
      </c>
      <c r="L4162" s="158" t="str">
        <f>IF($A4162=0,"",IFERROR(INDEX(BD_Gestão!H:H,MATCH('Banco de Dados'!$B4162,BD_Gestão!$B:$B,0)),"erro"))</f>
        <v/>
      </c>
      <c r="M4162" s="161" t="str">
        <f>IF($A4162=0,"",IFERROR(INDEX(BD_Gestão!F:F,MATCH('Banco de Dados'!$B4162,BD_Gestão!$B:$B,0)),"erro"))</f>
        <v/>
      </c>
      <c r="N4162" s="161" t="str">
        <f>IF($A4162=0,"",IFERROR(INDEX(BD_Gestão!J:J,MATCH('Banco de Dados'!$B4162,BD_Gestão!$B:$B,0)),"erro"))</f>
        <v/>
      </c>
      <c r="O4162" s="164" t="str">
        <f>IF($A4162=0,"",IFERROR(INDEX(BD_Gestão!K:K,MATCH('Banco de Dados'!$B4162,BD_Gestão!$B:$B,0)),"erro"))</f>
        <v/>
      </c>
      <c r="P4162" s="169" t="str">
        <f t="shared" si="258"/>
        <v/>
      </c>
      <c r="Q4162" s="170" t="str">
        <f t="shared" si="259"/>
        <v/>
      </c>
      <c r="R4162" s="163" t="e">
        <f t="shared" si="256"/>
        <v>#VALUE!</v>
      </c>
      <c r="S4162" s="163" t="e">
        <f t="shared" si="257"/>
        <v>#VALUE!</v>
      </c>
      <c r="T4162" s="163" t="e">
        <f>INDEX(Controle!O:O,MATCH('Banco de Dados'!A4162,Controle!M:M,0))*E4162/100</f>
        <v>#N/A</v>
      </c>
    </row>
    <row r="4163" spans="1:20" hidden="1" x14ac:dyDescent="0.2">
      <c r="A4163" s="158">
        <f>BD_TS!A4162</f>
        <v>0</v>
      </c>
      <c r="B4163" s="158" t="str">
        <f>SUBSTITUTE(SUBSTITUTE(BD_TS!D4162," ",""),"-","/")</f>
        <v/>
      </c>
      <c r="C4163" s="158">
        <f>BD_TS!E4162</f>
        <v>0</v>
      </c>
      <c r="D4163" s="159">
        <f>BD_TS!F4162</f>
        <v>0</v>
      </c>
      <c r="E4163" s="160">
        <f>BD_TS!B4162</f>
        <v>0</v>
      </c>
      <c r="F4163" s="161">
        <f>BD_TS!C4162</f>
        <v>0</v>
      </c>
      <c r="G4163" s="187">
        <f>BD_TS!H4162</f>
        <v>0</v>
      </c>
      <c r="H4163" s="158" t="str">
        <f>IF($A4163=0,"",IFERROR(INDEX(BD_Gestão!A:A,MATCH('Banco de Dados'!$B4163,BD_Gestão!$B:$B,0)),"erro"))</f>
        <v/>
      </c>
      <c r="I4163" s="162" t="str">
        <f>IF($A4163=0,"",IFERROR(INDEX(BD_Gestão!E:E,MATCH('Banco de Dados'!$B4163,BD_Gestão!$B:$B,0)),"erro"))</f>
        <v/>
      </c>
      <c r="J4163" s="186" t="str">
        <f>IF($A4163=0,"",IFERROR(INDEX(BD_Gestão!B:B,MATCH('Banco de Dados'!$B4163,BD_Gestão!$B:$B,0)),"erro"))</f>
        <v/>
      </c>
      <c r="K4163" s="158" t="str">
        <f>IF($A4163=0,"",IFERROR(INDEX(BD_Gestão!C:C,MATCH('Banco de Dados'!$B4163,BD_Gestão!$B:$B,0)),"erro"))</f>
        <v/>
      </c>
      <c r="L4163" s="158" t="str">
        <f>IF($A4163=0,"",IFERROR(INDEX(BD_Gestão!H:H,MATCH('Banco de Dados'!$B4163,BD_Gestão!$B:$B,0)),"erro"))</f>
        <v/>
      </c>
      <c r="M4163" s="161" t="str">
        <f>IF($A4163=0,"",IFERROR(INDEX(BD_Gestão!F:F,MATCH('Banco de Dados'!$B4163,BD_Gestão!$B:$B,0)),"erro"))</f>
        <v/>
      </c>
      <c r="N4163" s="161" t="str">
        <f>IF($A4163=0,"",IFERROR(INDEX(BD_Gestão!J:J,MATCH('Banco de Dados'!$B4163,BD_Gestão!$B:$B,0)),"erro"))</f>
        <v/>
      </c>
      <c r="O4163" s="164" t="str">
        <f>IF($A4163=0,"",IFERROR(INDEX(BD_Gestão!K:K,MATCH('Banco de Dados'!$B4163,BD_Gestão!$B:$B,0)),"erro"))</f>
        <v/>
      </c>
      <c r="P4163" s="169" t="str">
        <f t="shared" si="258"/>
        <v/>
      </c>
      <c r="Q4163" s="170" t="str">
        <f t="shared" si="259"/>
        <v/>
      </c>
      <c r="R4163" s="163" t="e">
        <f t="shared" si="256"/>
        <v>#VALUE!</v>
      </c>
      <c r="S4163" s="163" t="e">
        <f t="shared" si="257"/>
        <v>#VALUE!</v>
      </c>
      <c r="T4163" s="163" t="e">
        <f>INDEX(Controle!O:O,MATCH('Banco de Dados'!A4163,Controle!M:M,0))*E4163/100</f>
        <v>#N/A</v>
      </c>
    </row>
    <row r="4164" spans="1:20" hidden="1" x14ac:dyDescent="0.2">
      <c r="A4164" s="158">
        <f>BD_TS!A4163</f>
        <v>0</v>
      </c>
      <c r="B4164" s="158" t="str">
        <f>SUBSTITUTE(SUBSTITUTE(BD_TS!D4163," ",""),"-","/")</f>
        <v/>
      </c>
      <c r="C4164" s="158">
        <f>BD_TS!E4163</f>
        <v>0</v>
      </c>
      <c r="D4164" s="159">
        <f>BD_TS!F4163</f>
        <v>0</v>
      </c>
      <c r="E4164" s="160">
        <f>BD_TS!B4163</f>
        <v>0</v>
      </c>
      <c r="F4164" s="161">
        <f>BD_TS!C4163</f>
        <v>0</v>
      </c>
      <c r="G4164" s="187">
        <f>BD_TS!H4163</f>
        <v>0</v>
      </c>
      <c r="H4164" s="158" t="str">
        <f>IF($A4164=0,"",IFERROR(INDEX(BD_Gestão!A:A,MATCH('Banco de Dados'!$B4164,BD_Gestão!$B:$B,0)),"erro"))</f>
        <v/>
      </c>
      <c r="I4164" s="162" t="str">
        <f>IF($A4164=0,"",IFERROR(INDEX(BD_Gestão!E:E,MATCH('Banco de Dados'!$B4164,BD_Gestão!$B:$B,0)),"erro"))</f>
        <v/>
      </c>
      <c r="J4164" s="186" t="str">
        <f>IF($A4164=0,"",IFERROR(INDEX(BD_Gestão!B:B,MATCH('Banco de Dados'!$B4164,BD_Gestão!$B:$B,0)),"erro"))</f>
        <v/>
      </c>
      <c r="K4164" s="158" t="str">
        <f>IF($A4164=0,"",IFERROR(INDEX(BD_Gestão!C:C,MATCH('Banco de Dados'!$B4164,BD_Gestão!$B:$B,0)),"erro"))</f>
        <v/>
      </c>
      <c r="L4164" s="158" t="str">
        <f>IF($A4164=0,"",IFERROR(INDEX(BD_Gestão!H:H,MATCH('Banco de Dados'!$B4164,BD_Gestão!$B:$B,0)),"erro"))</f>
        <v/>
      </c>
      <c r="M4164" s="161" t="str">
        <f>IF($A4164=0,"",IFERROR(INDEX(BD_Gestão!F:F,MATCH('Banco de Dados'!$B4164,BD_Gestão!$B:$B,0)),"erro"))</f>
        <v/>
      </c>
      <c r="N4164" s="161" t="str">
        <f>IF($A4164=0,"",IFERROR(INDEX(BD_Gestão!J:J,MATCH('Banco de Dados'!$B4164,BD_Gestão!$B:$B,0)),"erro"))</f>
        <v/>
      </c>
      <c r="O4164" s="164" t="str">
        <f>IF($A4164=0,"",IFERROR(INDEX(BD_Gestão!K:K,MATCH('Banco de Dados'!$B4164,BD_Gestão!$B:$B,0)),"erro"))</f>
        <v/>
      </c>
      <c r="P4164" s="169" t="str">
        <f t="shared" si="258"/>
        <v/>
      </c>
      <c r="Q4164" s="170" t="str">
        <f t="shared" si="259"/>
        <v/>
      </c>
      <c r="R4164" s="163" t="e">
        <f t="shared" si="256"/>
        <v>#VALUE!</v>
      </c>
      <c r="S4164" s="163" t="e">
        <f t="shared" si="257"/>
        <v>#VALUE!</v>
      </c>
      <c r="T4164" s="163" t="e">
        <f>INDEX(Controle!O:O,MATCH('Banco de Dados'!A4164,Controle!M:M,0))*E4164/100</f>
        <v>#N/A</v>
      </c>
    </row>
    <row r="4165" spans="1:20" hidden="1" x14ac:dyDescent="0.2">
      <c r="A4165" s="158">
        <f>BD_TS!A4164</f>
        <v>0</v>
      </c>
      <c r="B4165" s="158" t="str">
        <f>SUBSTITUTE(SUBSTITUTE(BD_TS!D4164," ",""),"-","/")</f>
        <v/>
      </c>
      <c r="C4165" s="158">
        <f>BD_TS!E4164</f>
        <v>0</v>
      </c>
      <c r="D4165" s="159">
        <f>BD_TS!F4164</f>
        <v>0</v>
      </c>
      <c r="E4165" s="160">
        <f>BD_TS!B4164</f>
        <v>0</v>
      </c>
      <c r="F4165" s="161">
        <f>BD_TS!C4164</f>
        <v>0</v>
      </c>
      <c r="G4165" s="187">
        <f>BD_TS!H4164</f>
        <v>0</v>
      </c>
      <c r="H4165" s="158" t="str">
        <f>IF($A4165=0,"",IFERROR(INDEX(BD_Gestão!A:A,MATCH('Banco de Dados'!$B4165,BD_Gestão!$B:$B,0)),"erro"))</f>
        <v/>
      </c>
      <c r="I4165" s="162" t="str">
        <f>IF($A4165=0,"",IFERROR(INDEX(BD_Gestão!E:E,MATCH('Banco de Dados'!$B4165,BD_Gestão!$B:$B,0)),"erro"))</f>
        <v/>
      </c>
      <c r="J4165" s="186" t="str">
        <f>IF($A4165=0,"",IFERROR(INDEX(BD_Gestão!B:B,MATCH('Banco de Dados'!$B4165,BD_Gestão!$B:$B,0)),"erro"))</f>
        <v/>
      </c>
      <c r="K4165" s="158" t="str">
        <f>IF($A4165=0,"",IFERROR(INDEX(BD_Gestão!C:C,MATCH('Banco de Dados'!$B4165,BD_Gestão!$B:$B,0)),"erro"))</f>
        <v/>
      </c>
      <c r="L4165" s="158" t="str">
        <f>IF($A4165=0,"",IFERROR(INDEX(BD_Gestão!H:H,MATCH('Banco de Dados'!$B4165,BD_Gestão!$B:$B,0)),"erro"))</f>
        <v/>
      </c>
      <c r="M4165" s="161" t="str">
        <f>IF($A4165=0,"",IFERROR(INDEX(BD_Gestão!F:F,MATCH('Banco de Dados'!$B4165,BD_Gestão!$B:$B,0)),"erro"))</f>
        <v/>
      </c>
      <c r="N4165" s="161" t="str">
        <f>IF($A4165=0,"",IFERROR(INDEX(BD_Gestão!J:J,MATCH('Banco de Dados'!$B4165,BD_Gestão!$B:$B,0)),"erro"))</f>
        <v/>
      </c>
      <c r="O4165" s="164" t="str">
        <f>IF($A4165=0,"",IFERROR(INDEX(BD_Gestão!K:K,MATCH('Banco de Dados'!$B4165,BD_Gestão!$B:$B,0)),"erro"))</f>
        <v/>
      </c>
      <c r="P4165" s="169" t="str">
        <f t="shared" si="258"/>
        <v/>
      </c>
      <c r="Q4165" s="170" t="str">
        <f t="shared" si="259"/>
        <v/>
      </c>
      <c r="R4165" s="163" t="e">
        <f t="shared" ref="R4165:R4228" si="260">MONTH(I4165)</f>
        <v>#VALUE!</v>
      </c>
      <c r="S4165" s="163" t="e">
        <f t="shared" ref="S4165:S4228" si="261">YEAR(I4165)</f>
        <v>#VALUE!</v>
      </c>
      <c r="T4165" s="163" t="e">
        <f>INDEX(Controle!O:O,MATCH('Banco de Dados'!A4165,Controle!M:M,0))*E4165/100</f>
        <v>#N/A</v>
      </c>
    </row>
    <row r="4166" spans="1:20" hidden="1" x14ac:dyDescent="0.2">
      <c r="A4166" s="158">
        <f>BD_TS!A4165</f>
        <v>0</v>
      </c>
      <c r="B4166" s="158" t="str">
        <f>SUBSTITUTE(SUBSTITUTE(BD_TS!D4165," ",""),"-","/")</f>
        <v/>
      </c>
      <c r="C4166" s="158">
        <f>BD_TS!E4165</f>
        <v>0</v>
      </c>
      <c r="D4166" s="159">
        <f>BD_TS!F4165</f>
        <v>0</v>
      </c>
      <c r="E4166" s="160">
        <f>BD_TS!B4165</f>
        <v>0</v>
      </c>
      <c r="F4166" s="161">
        <f>BD_TS!C4165</f>
        <v>0</v>
      </c>
      <c r="G4166" s="187">
        <f>BD_TS!H4165</f>
        <v>0</v>
      </c>
      <c r="H4166" s="158" t="str">
        <f>IF($A4166=0,"",IFERROR(INDEX(BD_Gestão!A:A,MATCH('Banco de Dados'!$B4166,BD_Gestão!$B:$B,0)),"erro"))</f>
        <v/>
      </c>
      <c r="I4166" s="162" t="str">
        <f>IF($A4166=0,"",IFERROR(INDEX(BD_Gestão!E:E,MATCH('Banco de Dados'!$B4166,BD_Gestão!$B:$B,0)),"erro"))</f>
        <v/>
      </c>
      <c r="J4166" s="186" t="str">
        <f>IF($A4166=0,"",IFERROR(INDEX(BD_Gestão!B:B,MATCH('Banco de Dados'!$B4166,BD_Gestão!$B:$B,0)),"erro"))</f>
        <v/>
      </c>
      <c r="K4166" s="158" t="str">
        <f>IF($A4166=0,"",IFERROR(INDEX(BD_Gestão!C:C,MATCH('Banco de Dados'!$B4166,BD_Gestão!$B:$B,0)),"erro"))</f>
        <v/>
      </c>
      <c r="L4166" s="158" t="str">
        <f>IF($A4166=0,"",IFERROR(INDEX(BD_Gestão!H:H,MATCH('Banco de Dados'!$B4166,BD_Gestão!$B:$B,0)),"erro"))</f>
        <v/>
      </c>
      <c r="M4166" s="161" t="str">
        <f>IF($A4166=0,"",IFERROR(INDEX(BD_Gestão!F:F,MATCH('Banco de Dados'!$B4166,BD_Gestão!$B:$B,0)),"erro"))</f>
        <v/>
      </c>
      <c r="N4166" s="161" t="str">
        <f>IF($A4166=0,"",IFERROR(INDEX(BD_Gestão!J:J,MATCH('Banco de Dados'!$B4166,BD_Gestão!$B:$B,0)),"erro"))</f>
        <v/>
      </c>
      <c r="O4166" s="164" t="str">
        <f>IF($A4166=0,"",IFERROR(INDEX(BD_Gestão!K:K,MATCH('Banco de Dados'!$B4166,BD_Gestão!$B:$B,0)),"erro"))</f>
        <v/>
      </c>
      <c r="P4166" s="169" t="str">
        <f t="shared" ref="P4166:P4229" si="262">IF(OR(H4166="erro",H4166=""),"",E4166*(MIN(O4166,1)))</f>
        <v/>
      </c>
      <c r="Q4166" s="170" t="str">
        <f t="shared" ref="Q4166:Q4229" si="263">IF(OR(H4166="erro",H4166=""),"",E4166-P4166)</f>
        <v/>
      </c>
      <c r="R4166" s="163" t="e">
        <f t="shared" si="260"/>
        <v>#VALUE!</v>
      </c>
      <c r="S4166" s="163" t="e">
        <f t="shared" si="261"/>
        <v>#VALUE!</v>
      </c>
      <c r="T4166" s="163" t="e">
        <f>INDEX(Controle!O:O,MATCH('Banco de Dados'!A4166,Controle!M:M,0))*E4166/100</f>
        <v>#N/A</v>
      </c>
    </row>
    <row r="4167" spans="1:20" hidden="1" x14ac:dyDescent="0.2">
      <c r="A4167" s="158">
        <f>BD_TS!A4166</f>
        <v>0</v>
      </c>
      <c r="B4167" s="158" t="str">
        <f>SUBSTITUTE(SUBSTITUTE(BD_TS!D4166," ",""),"-","/")</f>
        <v/>
      </c>
      <c r="C4167" s="158">
        <f>BD_TS!E4166</f>
        <v>0</v>
      </c>
      <c r="D4167" s="159">
        <f>BD_TS!F4166</f>
        <v>0</v>
      </c>
      <c r="E4167" s="160">
        <f>BD_TS!B4166</f>
        <v>0</v>
      </c>
      <c r="F4167" s="161">
        <f>BD_TS!C4166</f>
        <v>0</v>
      </c>
      <c r="G4167" s="187">
        <f>BD_TS!H4166</f>
        <v>0</v>
      </c>
      <c r="H4167" s="158" t="str">
        <f>IF($A4167=0,"",IFERROR(INDEX(BD_Gestão!A:A,MATCH('Banco de Dados'!$B4167,BD_Gestão!$B:$B,0)),"erro"))</f>
        <v/>
      </c>
      <c r="I4167" s="162" t="str">
        <f>IF($A4167=0,"",IFERROR(INDEX(BD_Gestão!E:E,MATCH('Banco de Dados'!$B4167,BD_Gestão!$B:$B,0)),"erro"))</f>
        <v/>
      </c>
      <c r="J4167" s="186" t="str">
        <f>IF($A4167=0,"",IFERROR(INDEX(BD_Gestão!B:B,MATCH('Banco de Dados'!$B4167,BD_Gestão!$B:$B,0)),"erro"))</f>
        <v/>
      </c>
      <c r="K4167" s="158" t="str">
        <f>IF($A4167=0,"",IFERROR(INDEX(BD_Gestão!C:C,MATCH('Banco de Dados'!$B4167,BD_Gestão!$B:$B,0)),"erro"))</f>
        <v/>
      </c>
      <c r="L4167" s="158" t="str">
        <f>IF($A4167=0,"",IFERROR(INDEX(BD_Gestão!H:H,MATCH('Banco de Dados'!$B4167,BD_Gestão!$B:$B,0)),"erro"))</f>
        <v/>
      </c>
      <c r="M4167" s="161" t="str">
        <f>IF($A4167=0,"",IFERROR(INDEX(BD_Gestão!F:F,MATCH('Banco de Dados'!$B4167,BD_Gestão!$B:$B,0)),"erro"))</f>
        <v/>
      </c>
      <c r="N4167" s="161" t="str">
        <f>IF($A4167=0,"",IFERROR(INDEX(BD_Gestão!J:J,MATCH('Banco de Dados'!$B4167,BD_Gestão!$B:$B,0)),"erro"))</f>
        <v/>
      </c>
      <c r="O4167" s="164" t="str">
        <f>IF($A4167=0,"",IFERROR(INDEX(BD_Gestão!K:K,MATCH('Banco de Dados'!$B4167,BD_Gestão!$B:$B,0)),"erro"))</f>
        <v/>
      </c>
      <c r="P4167" s="169" t="str">
        <f t="shared" si="262"/>
        <v/>
      </c>
      <c r="Q4167" s="170" t="str">
        <f t="shared" si="263"/>
        <v/>
      </c>
      <c r="R4167" s="163" t="e">
        <f t="shared" si="260"/>
        <v>#VALUE!</v>
      </c>
      <c r="S4167" s="163" t="e">
        <f t="shared" si="261"/>
        <v>#VALUE!</v>
      </c>
      <c r="T4167" s="163" t="e">
        <f>INDEX(Controle!O:O,MATCH('Banco de Dados'!A4167,Controle!M:M,0))*E4167/100</f>
        <v>#N/A</v>
      </c>
    </row>
    <row r="4168" spans="1:20" hidden="1" x14ac:dyDescent="0.2">
      <c r="A4168" s="158">
        <f>BD_TS!A4167</f>
        <v>0</v>
      </c>
      <c r="B4168" s="158" t="str">
        <f>SUBSTITUTE(SUBSTITUTE(BD_TS!D4167," ",""),"-","/")</f>
        <v/>
      </c>
      <c r="C4168" s="158">
        <f>BD_TS!E4167</f>
        <v>0</v>
      </c>
      <c r="D4168" s="159">
        <f>BD_TS!F4167</f>
        <v>0</v>
      </c>
      <c r="E4168" s="160">
        <f>BD_TS!B4167</f>
        <v>0</v>
      </c>
      <c r="F4168" s="161">
        <f>BD_TS!C4167</f>
        <v>0</v>
      </c>
      <c r="G4168" s="187">
        <f>BD_TS!H4167</f>
        <v>0</v>
      </c>
      <c r="H4168" s="158" t="str">
        <f>IF($A4168=0,"",IFERROR(INDEX(BD_Gestão!A:A,MATCH('Banco de Dados'!$B4168,BD_Gestão!$B:$B,0)),"erro"))</f>
        <v/>
      </c>
      <c r="I4168" s="162" t="str">
        <f>IF($A4168=0,"",IFERROR(INDEX(BD_Gestão!E:E,MATCH('Banco de Dados'!$B4168,BD_Gestão!$B:$B,0)),"erro"))</f>
        <v/>
      </c>
      <c r="J4168" s="186" t="str">
        <f>IF($A4168=0,"",IFERROR(INDEX(BD_Gestão!B:B,MATCH('Banco de Dados'!$B4168,BD_Gestão!$B:$B,0)),"erro"))</f>
        <v/>
      </c>
      <c r="K4168" s="158" t="str">
        <f>IF($A4168=0,"",IFERROR(INDEX(BD_Gestão!C:C,MATCH('Banco de Dados'!$B4168,BD_Gestão!$B:$B,0)),"erro"))</f>
        <v/>
      </c>
      <c r="L4168" s="158" t="str">
        <f>IF($A4168=0,"",IFERROR(INDEX(BD_Gestão!H:H,MATCH('Banco de Dados'!$B4168,BD_Gestão!$B:$B,0)),"erro"))</f>
        <v/>
      </c>
      <c r="M4168" s="161" t="str">
        <f>IF($A4168=0,"",IFERROR(INDEX(BD_Gestão!F:F,MATCH('Banco de Dados'!$B4168,BD_Gestão!$B:$B,0)),"erro"))</f>
        <v/>
      </c>
      <c r="N4168" s="161" t="str">
        <f>IF($A4168=0,"",IFERROR(INDEX(BD_Gestão!J:J,MATCH('Banco de Dados'!$B4168,BD_Gestão!$B:$B,0)),"erro"))</f>
        <v/>
      </c>
      <c r="O4168" s="164" t="str">
        <f>IF($A4168=0,"",IFERROR(INDEX(BD_Gestão!K:K,MATCH('Banco de Dados'!$B4168,BD_Gestão!$B:$B,0)),"erro"))</f>
        <v/>
      </c>
      <c r="P4168" s="169" t="str">
        <f t="shared" si="262"/>
        <v/>
      </c>
      <c r="Q4168" s="170" t="str">
        <f t="shared" si="263"/>
        <v/>
      </c>
      <c r="R4168" s="163" t="e">
        <f t="shared" si="260"/>
        <v>#VALUE!</v>
      </c>
      <c r="S4168" s="163" t="e">
        <f t="shared" si="261"/>
        <v>#VALUE!</v>
      </c>
      <c r="T4168" s="163" t="e">
        <f>INDEX(Controle!O:O,MATCH('Banco de Dados'!A4168,Controle!M:M,0))*E4168/100</f>
        <v>#N/A</v>
      </c>
    </row>
    <row r="4169" spans="1:20" hidden="1" x14ac:dyDescent="0.2">
      <c r="A4169" s="158">
        <f>BD_TS!A4168</f>
        <v>0</v>
      </c>
      <c r="B4169" s="158" t="str">
        <f>SUBSTITUTE(SUBSTITUTE(BD_TS!D4168," ",""),"-","/")</f>
        <v/>
      </c>
      <c r="C4169" s="158">
        <f>BD_TS!E4168</f>
        <v>0</v>
      </c>
      <c r="D4169" s="159">
        <f>BD_TS!F4168</f>
        <v>0</v>
      </c>
      <c r="E4169" s="160">
        <f>BD_TS!B4168</f>
        <v>0</v>
      </c>
      <c r="F4169" s="161">
        <f>BD_TS!C4168</f>
        <v>0</v>
      </c>
      <c r="G4169" s="187">
        <f>BD_TS!H4168</f>
        <v>0</v>
      </c>
      <c r="H4169" s="158" t="str">
        <f>IF($A4169=0,"",IFERROR(INDEX(BD_Gestão!A:A,MATCH('Banco de Dados'!$B4169,BD_Gestão!$B:$B,0)),"erro"))</f>
        <v/>
      </c>
      <c r="I4169" s="162" t="str">
        <f>IF($A4169=0,"",IFERROR(INDEX(BD_Gestão!E:E,MATCH('Banco de Dados'!$B4169,BD_Gestão!$B:$B,0)),"erro"))</f>
        <v/>
      </c>
      <c r="J4169" s="186" t="str">
        <f>IF($A4169=0,"",IFERROR(INDEX(BD_Gestão!B:B,MATCH('Banco de Dados'!$B4169,BD_Gestão!$B:$B,0)),"erro"))</f>
        <v/>
      </c>
      <c r="K4169" s="158" t="str">
        <f>IF($A4169=0,"",IFERROR(INDEX(BD_Gestão!C:C,MATCH('Banco de Dados'!$B4169,BD_Gestão!$B:$B,0)),"erro"))</f>
        <v/>
      </c>
      <c r="L4169" s="158" t="str">
        <f>IF($A4169=0,"",IFERROR(INDEX(BD_Gestão!H:H,MATCH('Banco de Dados'!$B4169,BD_Gestão!$B:$B,0)),"erro"))</f>
        <v/>
      </c>
      <c r="M4169" s="161" t="str">
        <f>IF($A4169=0,"",IFERROR(INDEX(BD_Gestão!F:F,MATCH('Banco de Dados'!$B4169,BD_Gestão!$B:$B,0)),"erro"))</f>
        <v/>
      </c>
      <c r="N4169" s="161" t="str">
        <f>IF($A4169=0,"",IFERROR(INDEX(BD_Gestão!J:J,MATCH('Banco de Dados'!$B4169,BD_Gestão!$B:$B,0)),"erro"))</f>
        <v/>
      </c>
      <c r="O4169" s="164" t="str">
        <f>IF($A4169=0,"",IFERROR(INDEX(BD_Gestão!K:K,MATCH('Banco de Dados'!$B4169,BD_Gestão!$B:$B,0)),"erro"))</f>
        <v/>
      </c>
      <c r="P4169" s="169" t="str">
        <f t="shared" si="262"/>
        <v/>
      </c>
      <c r="Q4169" s="170" t="str">
        <f t="shared" si="263"/>
        <v/>
      </c>
      <c r="R4169" s="163" t="e">
        <f t="shared" si="260"/>
        <v>#VALUE!</v>
      </c>
      <c r="S4169" s="163" t="e">
        <f t="shared" si="261"/>
        <v>#VALUE!</v>
      </c>
      <c r="T4169" s="163" t="e">
        <f>INDEX(Controle!O:O,MATCH('Banco de Dados'!A4169,Controle!M:M,0))*E4169/100</f>
        <v>#N/A</v>
      </c>
    </row>
    <row r="4170" spans="1:20" hidden="1" x14ac:dyDescent="0.2">
      <c r="A4170" s="158">
        <f>BD_TS!A4169</f>
        <v>0</v>
      </c>
      <c r="B4170" s="158" t="str">
        <f>SUBSTITUTE(SUBSTITUTE(BD_TS!D4169," ",""),"-","/")</f>
        <v/>
      </c>
      <c r="C4170" s="158">
        <f>BD_TS!E4169</f>
        <v>0</v>
      </c>
      <c r="D4170" s="159">
        <f>BD_TS!F4169</f>
        <v>0</v>
      </c>
      <c r="E4170" s="160">
        <f>BD_TS!B4169</f>
        <v>0</v>
      </c>
      <c r="F4170" s="161">
        <f>BD_TS!C4169</f>
        <v>0</v>
      </c>
      <c r="G4170" s="187">
        <f>BD_TS!H4169</f>
        <v>0</v>
      </c>
      <c r="H4170" s="158" t="str">
        <f>IF($A4170=0,"",IFERROR(INDEX(BD_Gestão!A:A,MATCH('Banco de Dados'!$B4170,BD_Gestão!$B:$B,0)),"erro"))</f>
        <v/>
      </c>
      <c r="I4170" s="162" t="str">
        <f>IF($A4170=0,"",IFERROR(INDEX(BD_Gestão!E:E,MATCH('Banco de Dados'!$B4170,BD_Gestão!$B:$B,0)),"erro"))</f>
        <v/>
      </c>
      <c r="J4170" s="186" t="str">
        <f>IF($A4170=0,"",IFERROR(INDEX(BD_Gestão!B:B,MATCH('Banco de Dados'!$B4170,BD_Gestão!$B:$B,0)),"erro"))</f>
        <v/>
      </c>
      <c r="K4170" s="158" t="str">
        <f>IF($A4170=0,"",IFERROR(INDEX(BD_Gestão!C:C,MATCH('Banco de Dados'!$B4170,BD_Gestão!$B:$B,0)),"erro"))</f>
        <v/>
      </c>
      <c r="L4170" s="158" t="str">
        <f>IF($A4170=0,"",IFERROR(INDEX(BD_Gestão!H:H,MATCH('Banco de Dados'!$B4170,BD_Gestão!$B:$B,0)),"erro"))</f>
        <v/>
      </c>
      <c r="M4170" s="161" t="str">
        <f>IF($A4170=0,"",IFERROR(INDEX(BD_Gestão!F:F,MATCH('Banco de Dados'!$B4170,BD_Gestão!$B:$B,0)),"erro"))</f>
        <v/>
      </c>
      <c r="N4170" s="161" t="str">
        <f>IF($A4170=0,"",IFERROR(INDEX(BD_Gestão!J:J,MATCH('Banco de Dados'!$B4170,BD_Gestão!$B:$B,0)),"erro"))</f>
        <v/>
      </c>
      <c r="O4170" s="164" t="str">
        <f>IF($A4170=0,"",IFERROR(INDEX(BD_Gestão!K:K,MATCH('Banco de Dados'!$B4170,BD_Gestão!$B:$B,0)),"erro"))</f>
        <v/>
      </c>
      <c r="P4170" s="169" t="str">
        <f t="shared" si="262"/>
        <v/>
      </c>
      <c r="Q4170" s="170" t="str">
        <f t="shared" si="263"/>
        <v/>
      </c>
      <c r="R4170" s="163" t="e">
        <f t="shared" si="260"/>
        <v>#VALUE!</v>
      </c>
      <c r="S4170" s="163" t="e">
        <f t="shared" si="261"/>
        <v>#VALUE!</v>
      </c>
      <c r="T4170" s="163" t="e">
        <f>INDEX(Controle!O:O,MATCH('Banco de Dados'!A4170,Controle!M:M,0))*E4170/100</f>
        <v>#N/A</v>
      </c>
    </row>
    <row r="4171" spans="1:20" hidden="1" x14ac:dyDescent="0.2">
      <c r="A4171" s="158">
        <f>BD_TS!A4170</f>
        <v>0</v>
      </c>
      <c r="B4171" s="158" t="str">
        <f>SUBSTITUTE(SUBSTITUTE(BD_TS!D4170," ",""),"-","/")</f>
        <v/>
      </c>
      <c r="C4171" s="158">
        <f>BD_TS!E4170</f>
        <v>0</v>
      </c>
      <c r="D4171" s="159">
        <f>BD_TS!F4170</f>
        <v>0</v>
      </c>
      <c r="E4171" s="160">
        <f>BD_TS!B4170</f>
        <v>0</v>
      </c>
      <c r="F4171" s="161">
        <f>BD_TS!C4170</f>
        <v>0</v>
      </c>
      <c r="G4171" s="187">
        <f>BD_TS!H4170</f>
        <v>0</v>
      </c>
      <c r="H4171" s="158" t="str">
        <f>IF($A4171=0,"",IFERROR(INDEX(BD_Gestão!A:A,MATCH('Banco de Dados'!$B4171,BD_Gestão!$B:$B,0)),"erro"))</f>
        <v/>
      </c>
      <c r="I4171" s="162" t="str">
        <f>IF($A4171=0,"",IFERROR(INDEX(BD_Gestão!E:E,MATCH('Banco de Dados'!$B4171,BD_Gestão!$B:$B,0)),"erro"))</f>
        <v/>
      </c>
      <c r="J4171" s="186" t="str">
        <f>IF($A4171=0,"",IFERROR(INDEX(BD_Gestão!B:B,MATCH('Banco de Dados'!$B4171,BD_Gestão!$B:$B,0)),"erro"))</f>
        <v/>
      </c>
      <c r="K4171" s="158" t="str">
        <f>IF($A4171=0,"",IFERROR(INDEX(BD_Gestão!C:C,MATCH('Banco de Dados'!$B4171,BD_Gestão!$B:$B,0)),"erro"))</f>
        <v/>
      </c>
      <c r="L4171" s="158" t="str">
        <f>IF($A4171=0,"",IFERROR(INDEX(BD_Gestão!H:H,MATCH('Banco de Dados'!$B4171,BD_Gestão!$B:$B,0)),"erro"))</f>
        <v/>
      </c>
      <c r="M4171" s="161" t="str">
        <f>IF($A4171=0,"",IFERROR(INDEX(BD_Gestão!F:F,MATCH('Banco de Dados'!$B4171,BD_Gestão!$B:$B,0)),"erro"))</f>
        <v/>
      </c>
      <c r="N4171" s="161" t="str">
        <f>IF($A4171=0,"",IFERROR(INDEX(BD_Gestão!J:J,MATCH('Banco de Dados'!$B4171,BD_Gestão!$B:$B,0)),"erro"))</f>
        <v/>
      </c>
      <c r="O4171" s="164" t="str">
        <f>IF($A4171=0,"",IFERROR(INDEX(BD_Gestão!K:K,MATCH('Banco de Dados'!$B4171,BD_Gestão!$B:$B,0)),"erro"))</f>
        <v/>
      </c>
      <c r="P4171" s="169" t="str">
        <f t="shared" si="262"/>
        <v/>
      </c>
      <c r="Q4171" s="170" t="str">
        <f t="shared" si="263"/>
        <v/>
      </c>
      <c r="R4171" s="163" t="e">
        <f t="shared" si="260"/>
        <v>#VALUE!</v>
      </c>
      <c r="S4171" s="163" t="e">
        <f t="shared" si="261"/>
        <v>#VALUE!</v>
      </c>
      <c r="T4171" s="163" t="e">
        <f>INDEX(Controle!O:O,MATCH('Banco de Dados'!A4171,Controle!M:M,0))*E4171/100</f>
        <v>#N/A</v>
      </c>
    </row>
    <row r="4172" spans="1:20" hidden="1" x14ac:dyDescent="0.2">
      <c r="A4172" s="158">
        <f>BD_TS!A4171</f>
        <v>0</v>
      </c>
      <c r="B4172" s="158" t="str">
        <f>SUBSTITUTE(SUBSTITUTE(BD_TS!D4171," ",""),"-","/")</f>
        <v/>
      </c>
      <c r="C4172" s="158">
        <f>BD_TS!E4171</f>
        <v>0</v>
      </c>
      <c r="D4172" s="159">
        <f>BD_TS!F4171</f>
        <v>0</v>
      </c>
      <c r="E4172" s="160">
        <f>BD_TS!B4171</f>
        <v>0</v>
      </c>
      <c r="F4172" s="161">
        <f>BD_TS!C4171</f>
        <v>0</v>
      </c>
      <c r="G4172" s="187">
        <f>BD_TS!H4171</f>
        <v>0</v>
      </c>
      <c r="H4172" s="158" t="str">
        <f>IF($A4172=0,"",IFERROR(INDEX(BD_Gestão!A:A,MATCH('Banco de Dados'!$B4172,BD_Gestão!$B:$B,0)),"erro"))</f>
        <v/>
      </c>
      <c r="I4172" s="162" t="str">
        <f>IF($A4172=0,"",IFERROR(INDEX(BD_Gestão!E:E,MATCH('Banco de Dados'!$B4172,BD_Gestão!$B:$B,0)),"erro"))</f>
        <v/>
      </c>
      <c r="J4172" s="186" t="str">
        <f>IF($A4172=0,"",IFERROR(INDEX(BD_Gestão!B:B,MATCH('Banco de Dados'!$B4172,BD_Gestão!$B:$B,0)),"erro"))</f>
        <v/>
      </c>
      <c r="K4172" s="158" t="str">
        <f>IF($A4172=0,"",IFERROR(INDEX(BD_Gestão!C:C,MATCH('Banco de Dados'!$B4172,BD_Gestão!$B:$B,0)),"erro"))</f>
        <v/>
      </c>
      <c r="L4172" s="158" t="str">
        <f>IF($A4172=0,"",IFERROR(INDEX(BD_Gestão!H:H,MATCH('Banco de Dados'!$B4172,BD_Gestão!$B:$B,0)),"erro"))</f>
        <v/>
      </c>
      <c r="M4172" s="161" t="str">
        <f>IF($A4172=0,"",IFERROR(INDEX(BD_Gestão!F:F,MATCH('Banco de Dados'!$B4172,BD_Gestão!$B:$B,0)),"erro"))</f>
        <v/>
      </c>
      <c r="N4172" s="161" t="str">
        <f>IF($A4172=0,"",IFERROR(INDEX(BD_Gestão!J:J,MATCH('Banco de Dados'!$B4172,BD_Gestão!$B:$B,0)),"erro"))</f>
        <v/>
      </c>
      <c r="O4172" s="164" t="str">
        <f>IF($A4172=0,"",IFERROR(INDEX(BD_Gestão!K:K,MATCH('Banco de Dados'!$B4172,BD_Gestão!$B:$B,0)),"erro"))</f>
        <v/>
      </c>
      <c r="P4172" s="169" t="str">
        <f t="shared" si="262"/>
        <v/>
      </c>
      <c r="Q4172" s="170" t="str">
        <f t="shared" si="263"/>
        <v/>
      </c>
      <c r="R4172" s="163" t="e">
        <f t="shared" si="260"/>
        <v>#VALUE!</v>
      </c>
      <c r="S4172" s="163" t="e">
        <f t="shared" si="261"/>
        <v>#VALUE!</v>
      </c>
      <c r="T4172" s="163" t="e">
        <f>INDEX(Controle!O:O,MATCH('Banco de Dados'!A4172,Controle!M:M,0))*E4172/100</f>
        <v>#N/A</v>
      </c>
    </row>
    <row r="4173" spans="1:20" hidden="1" x14ac:dyDescent="0.2">
      <c r="A4173" s="158">
        <f>BD_TS!A4172</f>
        <v>0</v>
      </c>
      <c r="B4173" s="158" t="str">
        <f>SUBSTITUTE(SUBSTITUTE(BD_TS!D4172," ",""),"-","/")</f>
        <v/>
      </c>
      <c r="C4173" s="158">
        <f>BD_TS!E4172</f>
        <v>0</v>
      </c>
      <c r="D4173" s="159">
        <f>BD_TS!F4172</f>
        <v>0</v>
      </c>
      <c r="E4173" s="160">
        <f>BD_TS!B4172</f>
        <v>0</v>
      </c>
      <c r="F4173" s="161">
        <f>BD_TS!C4172</f>
        <v>0</v>
      </c>
      <c r="G4173" s="187">
        <f>BD_TS!H4172</f>
        <v>0</v>
      </c>
      <c r="H4173" s="158" t="str">
        <f>IF($A4173=0,"",IFERROR(INDEX(BD_Gestão!A:A,MATCH('Banco de Dados'!$B4173,BD_Gestão!$B:$B,0)),"erro"))</f>
        <v/>
      </c>
      <c r="I4173" s="162" t="str">
        <f>IF($A4173=0,"",IFERROR(INDEX(BD_Gestão!E:E,MATCH('Banco de Dados'!$B4173,BD_Gestão!$B:$B,0)),"erro"))</f>
        <v/>
      </c>
      <c r="J4173" s="186" t="str">
        <f>IF($A4173=0,"",IFERROR(INDEX(BD_Gestão!B:B,MATCH('Banco de Dados'!$B4173,BD_Gestão!$B:$B,0)),"erro"))</f>
        <v/>
      </c>
      <c r="K4173" s="158" t="str">
        <f>IF($A4173=0,"",IFERROR(INDEX(BD_Gestão!C:C,MATCH('Banco de Dados'!$B4173,BD_Gestão!$B:$B,0)),"erro"))</f>
        <v/>
      </c>
      <c r="L4173" s="158" t="str">
        <f>IF($A4173=0,"",IFERROR(INDEX(BD_Gestão!H:H,MATCH('Banco de Dados'!$B4173,BD_Gestão!$B:$B,0)),"erro"))</f>
        <v/>
      </c>
      <c r="M4173" s="161" t="str">
        <f>IF($A4173=0,"",IFERROR(INDEX(BD_Gestão!F:F,MATCH('Banco de Dados'!$B4173,BD_Gestão!$B:$B,0)),"erro"))</f>
        <v/>
      </c>
      <c r="N4173" s="161" t="str">
        <f>IF($A4173=0,"",IFERROR(INDEX(BD_Gestão!J:J,MATCH('Banco de Dados'!$B4173,BD_Gestão!$B:$B,0)),"erro"))</f>
        <v/>
      </c>
      <c r="O4173" s="164" t="str">
        <f>IF($A4173=0,"",IFERROR(INDEX(BD_Gestão!K:K,MATCH('Banco de Dados'!$B4173,BD_Gestão!$B:$B,0)),"erro"))</f>
        <v/>
      </c>
      <c r="P4173" s="169" t="str">
        <f t="shared" si="262"/>
        <v/>
      </c>
      <c r="Q4173" s="170" t="str">
        <f t="shared" si="263"/>
        <v/>
      </c>
      <c r="R4173" s="163" t="e">
        <f t="shared" si="260"/>
        <v>#VALUE!</v>
      </c>
      <c r="S4173" s="163" t="e">
        <f t="shared" si="261"/>
        <v>#VALUE!</v>
      </c>
      <c r="T4173" s="163" t="e">
        <f>INDEX(Controle!O:O,MATCH('Banco de Dados'!A4173,Controle!M:M,0))*E4173/100</f>
        <v>#N/A</v>
      </c>
    </row>
    <row r="4174" spans="1:20" hidden="1" x14ac:dyDescent="0.2">
      <c r="A4174" s="158">
        <f>BD_TS!A4173</f>
        <v>0</v>
      </c>
      <c r="B4174" s="158" t="str">
        <f>SUBSTITUTE(SUBSTITUTE(BD_TS!D4173," ",""),"-","/")</f>
        <v/>
      </c>
      <c r="C4174" s="158">
        <f>BD_TS!E4173</f>
        <v>0</v>
      </c>
      <c r="D4174" s="159">
        <f>BD_TS!F4173</f>
        <v>0</v>
      </c>
      <c r="E4174" s="160">
        <f>BD_TS!B4173</f>
        <v>0</v>
      </c>
      <c r="F4174" s="161">
        <f>BD_TS!C4173</f>
        <v>0</v>
      </c>
      <c r="G4174" s="187">
        <f>BD_TS!H4173</f>
        <v>0</v>
      </c>
      <c r="H4174" s="158" t="str">
        <f>IF($A4174=0,"",IFERROR(INDEX(BD_Gestão!A:A,MATCH('Banco de Dados'!$B4174,BD_Gestão!$B:$B,0)),"erro"))</f>
        <v/>
      </c>
      <c r="I4174" s="162" t="str">
        <f>IF($A4174=0,"",IFERROR(INDEX(BD_Gestão!E:E,MATCH('Banco de Dados'!$B4174,BD_Gestão!$B:$B,0)),"erro"))</f>
        <v/>
      </c>
      <c r="J4174" s="186" t="str">
        <f>IF($A4174=0,"",IFERROR(INDEX(BD_Gestão!B:B,MATCH('Banco de Dados'!$B4174,BD_Gestão!$B:$B,0)),"erro"))</f>
        <v/>
      </c>
      <c r="K4174" s="158" t="str">
        <f>IF($A4174=0,"",IFERROR(INDEX(BD_Gestão!C:C,MATCH('Banco de Dados'!$B4174,BD_Gestão!$B:$B,0)),"erro"))</f>
        <v/>
      </c>
      <c r="L4174" s="158" t="str">
        <f>IF($A4174=0,"",IFERROR(INDEX(BD_Gestão!H:H,MATCH('Banco de Dados'!$B4174,BD_Gestão!$B:$B,0)),"erro"))</f>
        <v/>
      </c>
      <c r="M4174" s="161" t="str">
        <f>IF($A4174=0,"",IFERROR(INDEX(BD_Gestão!F:F,MATCH('Banco de Dados'!$B4174,BD_Gestão!$B:$B,0)),"erro"))</f>
        <v/>
      </c>
      <c r="N4174" s="161" t="str">
        <f>IF($A4174=0,"",IFERROR(INDEX(BD_Gestão!J:J,MATCH('Banco de Dados'!$B4174,BD_Gestão!$B:$B,0)),"erro"))</f>
        <v/>
      </c>
      <c r="O4174" s="164" t="str">
        <f>IF($A4174=0,"",IFERROR(INDEX(BD_Gestão!K:K,MATCH('Banco de Dados'!$B4174,BD_Gestão!$B:$B,0)),"erro"))</f>
        <v/>
      </c>
      <c r="P4174" s="169" t="str">
        <f t="shared" si="262"/>
        <v/>
      </c>
      <c r="Q4174" s="170" t="str">
        <f t="shared" si="263"/>
        <v/>
      </c>
      <c r="R4174" s="163" t="e">
        <f t="shared" si="260"/>
        <v>#VALUE!</v>
      </c>
      <c r="S4174" s="163" t="e">
        <f t="shared" si="261"/>
        <v>#VALUE!</v>
      </c>
      <c r="T4174" s="163" t="e">
        <f>INDEX(Controle!O:O,MATCH('Banco de Dados'!A4174,Controle!M:M,0))*E4174/100</f>
        <v>#N/A</v>
      </c>
    </row>
    <row r="4175" spans="1:20" hidden="1" x14ac:dyDescent="0.2">
      <c r="A4175" s="158">
        <f>BD_TS!A4174</f>
        <v>0</v>
      </c>
      <c r="B4175" s="158" t="str">
        <f>SUBSTITUTE(SUBSTITUTE(BD_TS!D4174," ",""),"-","/")</f>
        <v/>
      </c>
      <c r="C4175" s="158">
        <f>BD_TS!E4174</f>
        <v>0</v>
      </c>
      <c r="D4175" s="159">
        <f>BD_TS!F4174</f>
        <v>0</v>
      </c>
      <c r="E4175" s="160">
        <f>BD_TS!B4174</f>
        <v>0</v>
      </c>
      <c r="F4175" s="161">
        <f>BD_TS!C4174</f>
        <v>0</v>
      </c>
      <c r="G4175" s="187">
        <f>BD_TS!H4174</f>
        <v>0</v>
      </c>
      <c r="H4175" s="158" t="str">
        <f>IF($A4175=0,"",IFERROR(INDEX(BD_Gestão!A:A,MATCH('Banco de Dados'!$B4175,BD_Gestão!$B:$B,0)),"erro"))</f>
        <v/>
      </c>
      <c r="I4175" s="162" t="str">
        <f>IF($A4175=0,"",IFERROR(INDEX(BD_Gestão!E:E,MATCH('Banco de Dados'!$B4175,BD_Gestão!$B:$B,0)),"erro"))</f>
        <v/>
      </c>
      <c r="J4175" s="186" t="str">
        <f>IF($A4175=0,"",IFERROR(INDEX(BD_Gestão!B:B,MATCH('Banco de Dados'!$B4175,BD_Gestão!$B:$B,0)),"erro"))</f>
        <v/>
      </c>
      <c r="K4175" s="158" t="str">
        <f>IF($A4175=0,"",IFERROR(INDEX(BD_Gestão!C:C,MATCH('Banco de Dados'!$B4175,BD_Gestão!$B:$B,0)),"erro"))</f>
        <v/>
      </c>
      <c r="L4175" s="158" t="str">
        <f>IF($A4175=0,"",IFERROR(INDEX(BD_Gestão!H:H,MATCH('Banco de Dados'!$B4175,BD_Gestão!$B:$B,0)),"erro"))</f>
        <v/>
      </c>
      <c r="M4175" s="161" t="str">
        <f>IF($A4175=0,"",IFERROR(INDEX(BD_Gestão!F:F,MATCH('Banco de Dados'!$B4175,BD_Gestão!$B:$B,0)),"erro"))</f>
        <v/>
      </c>
      <c r="N4175" s="161" t="str">
        <f>IF($A4175=0,"",IFERROR(INDEX(BD_Gestão!J:J,MATCH('Banco de Dados'!$B4175,BD_Gestão!$B:$B,0)),"erro"))</f>
        <v/>
      </c>
      <c r="O4175" s="164" t="str">
        <f>IF($A4175=0,"",IFERROR(INDEX(BD_Gestão!K:K,MATCH('Banco de Dados'!$B4175,BD_Gestão!$B:$B,0)),"erro"))</f>
        <v/>
      </c>
      <c r="P4175" s="169" t="str">
        <f t="shared" si="262"/>
        <v/>
      </c>
      <c r="Q4175" s="170" t="str">
        <f t="shared" si="263"/>
        <v/>
      </c>
      <c r="R4175" s="163" t="e">
        <f t="shared" si="260"/>
        <v>#VALUE!</v>
      </c>
      <c r="S4175" s="163" t="e">
        <f t="shared" si="261"/>
        <v>#VALUE!</v>
      </c>
      <c r="T4175" s="163" t="e">
        <f>INDEX(Controle!O:O,MATCH('Banco de Dados'!A4175,Controle!M:M,0))*E4175/100</f>
        <v>#N/A</v>
      </c>
    </row>
    <row r="4176" spans="1:20" hidden="1" x14ac:dyDescent="0.2">
      <c r="A4176" s="158">
        <f>BD_TS!A4175</f>
        <v>0</v>
      </c>
      <c r="B4176" s="158" t="str">
        <f>SUBSTITUTE(SUBSTITUTE(BD_TS!D4175," ",""),"-","/")</f>
        <v/>
      </c>
      <c r="C4176" s="158">
        <f>BD_TS!E4175</f>
        <v>0</v>
      </c>
      <c r="D4176" s="159">
        <f>BD_TS!F4175</f>
        <v>0</v>
      </c>
      <c r="E4176" s="160">
        <f>BD_TS!B4175</f>
        <v>0</v>
      </c>
      <c r="F4176" s="161">
        <f>BD_TS!C4175</f>
        <v>0</v>
      </c>
      <c r="G4176" s="187">
        <f>BD_TS!H4175</f>
        <v>0</v>
      </c>
      <c r="H4176" s="158" t="str">
        <f>IF($A4176=0,"",IFERROR(INDEX(BD_Gestão!A:A,MATCH('Banco de Dados'!$B4176,BD_Gestão!$B:$B,0)),"erro"))</f>
        <v/>
      </c>
      <c r="I4176" s="162" t="str">
        <f>IF($A4176=0,"",IFERROR(INDEX(BD_Gestão!E:E,MATCH('Banco de Dados'!$B4176,BD_Gestão!$B:$B,0)),"erro"))</f>
        <v/>
      </c>
      <c r="J4176" s="186" t="str">
        <f>IF($A4176=0,"",IFERROR(INDEX(BD_Gestão!B:B,MATCH('Banco de Dados'!$B4176,BD_Gestão!$B:$B,0)),"erro"))</f>
        <v/>
      </c>
      <c r="K4176" s="158" t="str">
        <f>IF($A4176=0,"",IFERROR(INDEX(BD_Gestão!C:C,MATCH('Banco de Dados'!$B4176,BD_Gestão!$B:$B,0)),"erro"))</f>
        <v/>
      </c>
      <c r="L4176" s="158" t="str">
        <f>IF($A4176=0,"",IFERROR(INDEX(BD_Gestão!H:H,MATCH('Banco de Dados'!$B4176,BD_Gestão!$B:$B,0)),"erro"))</f>
        <v/>
      </c>
      <c r="M4176" s="161" t="str">
        <f>IF($A4176=0,"",IFERROR(INDEX(BD_Gestão!F:F,MATCH('Banco de Dados'!$B4176,BD_Gestão!$B:$B,0)),"erro"))</f>
        <v/>
      </c>
      <c r="N4176" s="161" t="str">
        <f>IF($A4176=0,"",IFERROR(INDEX(BD_Gestão!J:J,MATCH('Banco de Dados'!$B4176,BD_Gestão!$B:$B,0)),"erro"))</f>
        <v/>
      </c>
      <c r="O4176" s="164" t="str">
        <f>IF($A4176=0,"",IFERROR(INDEX(BD_Gestão!K:K,MATCH('Banco de Dados'!$B4176,BD_Gestão!$B:$B,0)),"erro"))</f>
        <v/>
      </c>
      <c r="P4176" s="169" t="str">
        <f t="shared" si="262"/>
        <v/>
      </c>
      <c r="Q4176" s="170" t="str">
        <f t="shared" si="263"/>
        <v/>
      </c>
      <c r="R4176" s="163" t="e">
        <f t="shared" si="260"/>
        <v>#VALUE!</v>
      </c>
      <c r="S4176" s="163" t="e">
        <f t="shared" si="261"/>
        <v>#VALUE!</v>
      </c>
      <c r="T4176" s="163" t="e">
        <f>INDEX(Controle!O:O,MATCH('Banco de Dados'!A4176,Controle!M:M,0))*E4176/100</f>
        <v>#N/A</v>
      </c>
    </row>
    <row r="4177" spans="1:20" hidden="1" x14ac:dyDescent="0.2">
      <c r="A4177" s="158">
        <f>BD_TS!A4176</f>
        <v>0</v>
      </c>
      <c r="B4177" s="158" t="str">
        <f>SUBSTITUTE(SUBSTITUTE(BD_TS!D4176," ",""),"-","/")</f>
        <v/>
      </c>
      <c r="C4177" s="158">
        <f>BD_TS!E4176</f>
        <v>0</v>
      </c>
      <c r="D4177" s="159">
        <f>BD_TS!F4176</f>
        <v>0</v>
      </c>
      <c r="E4177" s="160">
        <f>BD_TS!B4176</f>
        <v>0</v>
      </c>
      <c r="F4177" s="161">
        <f>BD_TS!C4176</f>
        <v>0</v>
      </c>
      <c r="G4177" s="187">
        <f>BD_TS!H4176</f>
        <v>0</v>
      </c>
      <c r="H4177" s="158" t="str">
        <f>IF($A4177=0,"",IFERROR(INDEX(BD_Gestão!A:A,MATCH('Banco de Dados'!$B4177,BD_Gestão!$B:$B,0)),"erro"))</f>
        <v/>
      </c>
      <c r="I4177" s="162" t="str">
        <f>IF($A4177=0,"",IFERROR(INDEX(BD_Gestão!E:E,MATCH('Banco de Dados'!$B4177,BD_Gestão!$B:$B,0)),"erro"))</f>
        <v/>
      </c>
      <c r="J4177" s="186" t="str">
        <f>IF($A4177=0,"",IFERROR(INDEX(BD_Gestão!B:B,MATCH('Banco de Dados'!$B4177,BD_Gestão!$B:$B,0)),"erro"))</f>
        <v/>
      </c>
      <c r="K4177" s="158" t="str">
        <f>IF($A4177=0,"",IFERROR(INDEX(BD_Gestão!C:C,MATCH('Banco de Dados'!$B4177,BD_Gestão!$B:$B,0)),"erro"))</f>
        <v/>
      </c>
      <c r="L4177" s="158" t="str">
        <f>IF($A4177=0,"",IFERROR(INDEX(BD_Gestão!H:H,MATCH('Banco de Dados'!$B4177,BD_Gestão!$B:$B,0)),"erro"))</f>
        <v/>
      </c>
      <c r="M4177" s="161" t="str">
        <f>IF($A4177=0,"",IFERROR(INDEX(BD_Gestão!F:F,MATCH('Banco de Dados'!$B4177,BD_Gestão!$B:$B,0)),"erro"))</f>
        <v/>
      </c>
      <c r="N4177" s="161" t="str">
        <f>IF($A4177=0,"",IFERROR(INDEX(BD_Gestão!J:J,MATCH('Banco de Dados'!$B4177,BD_Gestão!$B:$B,0)),"erro"))</f>
        <v/>
      </c>
      <c r="O4177" s="164" t="str">
        <f>IF($A4177=0,"",IFERROR(INDEX(BD_Gestão!K:K,MATCH('Banco de Dados'!$B4177,BD_Gestão!$B:$B,0)),"erro"))</f>
        <v/>
      </c>
      <c r="P4177" s="169" t="str">
        <f t="shared" si="262"/>
        <v/>
      </c>
      <c r="Q4177" s="170" t="str">
        <f t="shared" si="263"/>
        <v/>
      </c>
      <c r="R4177" s="163" t="e">
        <f t="shared" si="260"/>
        <v>#VALUE!</v>
      </c>
      <c r="S4177" s="163" t="e">
        <f t="shared" si="261"/>
        <v>#VALUE!</v>
      </c>
      <c r="T4177" s="163" t="e">
        <f>INDEX(Controle!O:O,MATCH('Banco de Dados'!A4177,Controle!M:M,0))*E4177/100</f>
        <v>#N/A</v>
      </c>
    </row>
    <row r="4178" spans="1:20" hidden="1" x14ac:dyDescent="0.2">
      <c r="A4178" s="158">
        <f>BD_TS!A4177</f>
        <v>0</v>
      </c>
      <c r="B4178" s="158" t="str">
        <f>SUBSTITUTE(SUBSTITUTE(BD_TS!D4177," ",""),"-","/")</f>
        <v/>
      </c>
      <c r="C4178" s="158">
        <f>BD_TS!E4177</f>
        <v>0</v>
      </c>
      <c r="D4178" s="159">
        <f>BD_TS!F4177</f>
        <v>0</v>
      </c>
      <c r="E4178" s="160">
        <f>BD_TS!B4177</f>
        <v>0</v>
      </c>
      <c r="F4178" s="161">
        <f>BD_TS!C4177</f>
        <v>0</v>
      </c>
      <c r="G4178" s="187">
        <f>BD_TS!H4177</f>
        <v>0</v>
      </c>
      <c r="H4178" s="158" t="str">
        <f>IF($A4178=0,"",IFERROR(INDEX(BD_Gestão!A:A,MATCH('Banco de Dados'!$B4178,BD_Gestão!$B:$B,0)),"erro"))</f>
        <v/>
      </c>
      <c r="I4178" s="162" t="str">
        <f>IF($A4178=0,"",IFERROR(INDEX(BD_Gestão!E:E,MATCH('Banco de Dados'!$B4178,BD_Gestão!$B:$B,0)),"erro"))</f>
        <v/>
      </c>
      <c r="J4178" s="186" t="str">
        <f>IF($A4178=0,"",IFERROR(INDEX(BD_Gestão!B:B,MATCH('Banco de Dados'!$B4178,BD_Gestão!$B:$B,0)),"erro"))</f>
        <v/>
      </c>
      <c r="K4178" s="158" t="str">
        <f>IF($A4178=0,"",IFERROR(INDEX(BD_Gestão!C:C,MATCH('Banco de Dados'!$B4178,BD_Gestão!$B:$B,0)),"erro"))</f>
        <v/>
      </c>
      <c r="L4178" s="158" t="str">
        <f>IF($A4178=0,"",IFERROR(INDEX(BD_Gestão!H:H,MATCH('Banco de Dados'!$B4178,BD_Gestão!$B:$B,0)),"erro"))</f>
        <v/>
      </c>
      <c r="M4178" s="161" t="str">
        <f>IF($A4178=0,"",IFERROR(INDEX(BD_Gestão!F:F,MATCH('Banco de Dados'!$B4178,BD_Gestão!$B:$B,0)),"erro"))</f>
        <v/>
      </c>
      <c r="N4178" s="161" t="str">
        <f>IF($A4178=0,"",IFERROR(INDEX(BD_Gestão!J:J,MATCH('Banco de Dados'!$B4178,BD_Gestão!$B:$B,0)),"erro"))</f>
        <v/>
      </c>
      <c r="O4178" s="164" t="str">
        <f>IF($A4178=0,"",IFERROR(INDEX(BD_Gestão!K:K,MATCH('Banco de Dados'!$B4178,BD_Gestão!$B:$B,0)),"erro"))</f>
        <v/>
      </c>
      <c r="P4178" s="169" t="str">
        <f t="shared" si="262"/>
        <v/>
      </c>
      <c r="Q4178" s="170" t="str">
        <f t="shared" si="263"/>
        <v/>
      </c>
      <c r="R4178" s="163" t="e">
        <f t="shared" si="260"/>
        <v>#VALUE!</v>
      </c>
      <c r="S4178" s="163" t="e">
        <f t="shared" si="261"/>
        <v>#VALUE!</v>
      </c>
      <c r="T4178" s="163" t="e">
        <f>INDEX(Controle!O:O,MATCH('Banco de Dados'!A4178,Controle!M:M,0))*E4178/100</f>
        <v>#N/A</v>
      </c>
    </row>
    <row r="4179" spans="1:20" hidden="1" x14ac:dyDescent="0.2">
      <c r="A4179" s="158">
        <f>BD_TS!A4178</f>
        <v>0</v>
      </c>
      <c r="B4179" s="158" t="str">
        <f>SUBSTITUTE(SUBSTITUTE(BD_TS!D4178," ",""),"-","/")</f>
        <v/>
      </c>
      <c r="C4179" s="158">
        <f>BD_TS!E4178</f>
        <v>0</v>
      </c>
      <c r="D4179" s="159">
        <f>BD_TS!F4178</f>
        <v>0</v>
      </c>
      <c r="E4179" s="160">
        <f>BD_TS!B4178</f>
        <v>0</v>
      </c>
      <c r="F4179" s="161">
        <f>BD_TS!C4178</f>
        <v>0</v>
      </c>
      <c r="G4179" s="187">
        <f>BD_TS!H4178</f>
        <v>0</v>
      </c>
      <c r="H4179" s="158" t="str">
        <f>IF($A4179=0,"",IFERROR(INDEX(BD_Gestão!A:A,MATCH('Banco de Dados'!$B4179,BD_Gestão!$B:$B,0)),"erro"))</f>
        <v/>
      </c>
      <c r="I4179" s="162" t="str">
        <f>IF($A4179=0,"",IFERROR(INDEX(BD_Gestão!E:E,MATCH('Banco de Dados'!$B4179,BD_Gestão!$B:$B,0)),"erro"))</f>
        <v/>
      </c>
      <c r="J4179" s="186" t="str">
        <f>IF($A4179=0,"",IFERROR(INDEX(BD_Gestão!B:B,MATCH('Banco de Dados'!$B4179,BD_Gestão!$B:$B,0)),"erro"))</f>
        <v/>
      </c>
      <c r="K4179" s="158" t="str">
        <f>IF($A4179=0,"",IFERROR(INDEX(BD_Gestão!C:C,MATCH('Banco de Dados'!$B4179,BD_Gestão!$B:$B,0)),"erro"))</f>
        <v/>
      </c>
      <c r="L4179" s="158" t="str">
        <f>IF($A4179=0,"",IFERROR(INDEX(BD_Gestão!H:H,MATCH('Banco de Dados'!$B4179,BD_Gestão!$B:$B,0)),"erro"))</f>
        <v/>
      </c>
      <c r="M4179" s="161" t="str">
        <f>IF($A4179=0,"",IFERROR(INDEX(BD_Gestão!F:F,MATCH('Banco de Dados'!$B4179,BD_Gestão!$B:$B,0)),"erro"))</f>
        <v/>
      </c>
      <c r="N4179" s="161" t="str">
        <f>IF($A4179=0,"",IFERROR(INDEX(BD_Gestão!J:J,MATCH('Banco de Dados'!$B4179,BD_Gestão!$B:$B,0)),"erro"))</f>
        <v/>
      </c>
      <c r="O4179" s="164" t="str">
        <f>IF($A4179=0,"",IFERROR(INDEX(BD_Gestão!K:K,MATCH('Banco de Dados'!$B4179,BD_Gestão!$B:$B,0)),"erro"))</f>
        <v/>
      </c>
      <c r="P4179" s="169" t="str">
        <f t="shared" si="262"/>
        <v/>
      </c>
      <c r="Q4179" s="170" t="str">
        <f t="shared" si="263"/>
        <v/>
      </c>
      <c r="R4179" s="163" t="e">
        <f t="shared" si="260"/>
        <v>#VALUE!</v>
      </c>
      <c r="S4179" s="163" t="e">
        <f t="shared" si="261"/>
        <v>#VALUE!</v>
      </c>
      <c r="T4179" s="163" t="e">
        <f>INDEX(Controle!O:O,MATCH('Banco de Dados'!A4179,Controle!M:M,0))*E4179/100</f>
        <v>#N/A</v>
      </c>
    </row>
    <row r="4180" spans="1:20" hidden="1" x14ac:dyDescent="0.2">
      <c r="A4180" s="158">
        <f>BD_TS!A4179</f>
        <v>0</v>
      </c>
      <c r="B4180" s="158" t="str">
        <f>SUBSTITUTE(SUBSTITUTE(BD_TS!D4179," ",""),"-","/")</f>
        <v/>
      </c>
      <c r="C4180" s="158">
        <f>BD_TS!E4179</f>
        <v>0</v>
      </c>
      <c r="D4180" s="159">
        <f>BD_TS!F4179</f>
        <v>0</v>
      </c>
      <c r="E4180" s="160">
        <f>BD_TS!B4179</f>
        <v>0</v>
      </c>
      <c r="F4180" s="161">
        <f>BD_TS!C4179</f>
        <v>0</v>
      </c>
      <c r="G4180" s="187">
        <f>BD_TS!H4179</f>
        <v>0</v>
      </c>
      <c r="H4180" s="158" t="str">
        <f>IF($A4180=0,"",IFERROR(INDEX(BD_Gestão!A:A,MATCH('Banco de Dados'!$B4180,BD_Gestão!$B:$B,0)),"erro"))</f>
        <v/>
      </c>
      <c r="I4180" s="162" t="str">
        <f>IF($A4180=0,"",IFERROR(INDEX(BD_Gestão!E:E,MATCH('Banco de Dados'!$B4180,BD_Gestão!$B:$B,0)),"erro"))</f>
        <v/>
      </c>
      <c r="J4180" s="186" t="str">
        <f>IF($A4180=0,"",IFERROR(INDEX(BD_Gestão!B:B,MATCH('Banco de Dados'!$B4180,BD_Gestão!$B:$B,0)),"erro"))</f>
        <v/>
      </c>
      <c r="K4180" s="158" t="str">
        <f>IF($A4180=0,"",IFERROR(INDEX(BD_Gestão!C:C,MATCH('Banco de Dados'!$B4180,BD_Gestão!$B:$B,0)),"erro"))</f>
        <v/>
      </c>
      <c r="L4180" s="158" t="str">
        <f>IF($A4180=0,"",IFERROR(INDEX(BD_Gestão!H:H,MATCH('Banco de Dados'!$B4180,BD_Gestão!$B:$B,0)),"erro"))</f>
        <v/>
      </c>
      <c r="M4180" s="161" t="str">
        <f>IF($A4180=0,"",IFERROR(INDEX(BD_Gestão!F:F,MATCH('Banco de Dados'!$B4180,BD_Gestão!$B:$B,0)),"erro"))</f>
        <v/>
      </c>
      <c r="N4180" s="161" t="str">
        <f>IF($A4180=0,"",IFERROR(INDEX(BD_Gestão!J:J,MATCH('Banco de Dados'!$B4180,BD_Gestão!$B:$B,0)),"erro"))</f>
        <v/>
      </c>
      <c r="O4180" s="164" t="str">
        <f>IF($A4180=0,"",IFERROR(INDEX(BD_Gestão!K:K,MATCH('Banco de Dados'!$B4180,BD_Gestão!$B:$B,0)),"erro"))</f>
        <v/>
      </c>
      <c r="P4180" s="169" t="str">
        <f t="shared" si="262"/>
        <v/>
      </c>
      <c r="Q4180" s="170" t="str">
        <f t="shared" si="263"/>
        <v/>
      </c>
      <c r="R4180" s="163" t="e">
        <f t="shared" si="260"/>
        <v>#VALUE!</v>
      </c>
      <c r="S4180" s="163" t="e">
        <f t="shared" si="261"/>
        <v>#VALUE!</v>
      </c>
      <c r="T4180" s="163" t="e">
        <f>INDEX(Controle!O:O,MATCH('Banco de Dados'!A4180,Controle!M:M,0))*E4180/100</f>
        <v>#N/A</v>
      </c>
    </row>
    <row r="4181" spans="1:20" hidden="1" x14ac:dyDescent="0.2">
      <c r="A4181" s="158">
        <f>BD_TS!A4180</f>
        <v>0</v>
      </c>
      <c r="B4181" s="158" t="str">
        <f>SUBSTITUTE(SUBSTITUTE(BD_TS!D4180," ",""),"-","/")</f>
        <v/>
      </c>
      <c r="C4181" s="158">
        <f>BD_TS!E4180</f>
        <v>0</v>
      </c>
      <c r="D4181" s="159">
        <f>BD_TS!F4180</f>
        <v>0</v>
      </c>
      <c r="E4181" s="160">
        <f>BD_TS!B4180</f>
        <v>0</v>
      </c>
      <c r="F4181" s="161">
        <f>BD_TS!C4180</f>
        <v>0</v>
      </c>
      <c r="G4181" s="187">
        <f>BD_TS!H4180</f>
        <v>0</v>
      </c>
      <c r="H4181" s="158" t="str">
        <f>IF($A4181=0,"",IFERROR(INDEX(BD_Gestão!A:A,MATCH('Banco de Dados'!$B4181,BD_Gestão!$B:$B,0)),"erro"))</f>
        <v/>
      </c>
      <c r="I4181" s="162" t="str">
        <f>IF($A4181=0,"",IFERROR(INDEX(BD_Gestão!E:E,MATCH('Banco de Dados'!$B4181,BD_Gestão!$B:$B,0)),"erro"))</f>
        <v/>
      </c>
      <c r="J4181" s="186" t="str">
        <f>IF($A4181=0,"",IFERROR(INDEX(BD_Gestão!B:B,MATCH('Banco de Dados'!$B4181,BD_Gestão!$B:$B,0)),"erro"))</f>
        <v/>
      </c>
      <c r="K4181" s="158" t="str">
        <f>IF($A4181=0,"",IFERROR(INDEX(BD_Gestão!C:C,MATCH('Banco de Dados'!$B4181,BD_Gestão!$B:$B,0)),"erro"))</f>
        <v/>
      </c>
      <c r="L4181" s="158" t="str">
        <f>IF($A4181=0,"",IFERROR(INDEX(BD_Gestão!H:H,MATCH('Banco de Dados'!$B4181,BD_Gestão!$B:$B,0)),"erro"))</f>
        <v/>
      </c>
      <c r="M4181" s="161" t="str">
        <f>IF($A4181=0,"",IFERROR(INDEX(BD_Gestão!F:F,MATCH('Banco de Dados'!$B4181,BD_Gestão!$B:$B,0)),"erro"))</f>
        <v/>
      </c>
      <c r="N4181" s="161" t="str">
        <f>IF($A4181=0,"",IFERROR(INDEX(BD_Gestão!J:J,MATCH('Banco de Dados'!$B4181,BD_Gestão!$B:$B,0)),"erro"))</f>
        <v/>
      </c>
      <c r="O4181" s="164" t="str">
        <f>IF($A4181=0,"",IFERROR(INDEX(BD_Gestão!K:K,MATCH('Banco de Dados'!$B4181,BD_Gestão!$B:$B,0)),"erro"))</f>
        <v/>
      </c>
      <c r="P4181" s="169" t="str">
        <f t="shared" si="262"/>
        <v/>
      </c>
      <c r="Q4181" s="170" t="str">
        <f t="shared" si="263"/>
        <v/>
      </c>
      <c r="R4181" s="163" t="e">
        <f t="shared" si="260"/>
        <v>#VALUE!</v>
      </c>
      <c r="S4181" s="163" t="e">
        <f t="shared" si="261"/>
        <v>#VALUE!</v>
      </c>
      <c r="T4181" s="163" t="e">
        <f>INDEX(Controle!O:O,MATCH('Banco de Dados'!A4181,Controle!M:M,0))*E4181/100</f>
        <v>#N/A</v>
      </c>
    </row>
    <row r="4182" spans="1:20" hidden="1" x14ac:dyDescent="0.2">
      <c r="A4182" s="158">
        <f>BD_TS!A4181</f>
        <v>0</v>
      </c>
      <c r="B4182" s="158" t="str">
        <f>SUBSTITUTE(SUBSTITUTE(BD_TS!D4181," ",""),"-","/")</f>
        <v/>
      </c>
      <c r="C4182" s="158">
        <f>BD_TS!E4181</f>
        <v>0</v>
      </c>
      <c r="D4182" s="159">
        <f>BD_TS!F4181</f>
        <v>0</v>
      </c>
      <c r="E4182" s="160">
        <f>BD_TS!B4181</f>
        <v>0</v>
      </c>
      <c r="F4182" s="161">
        <f>BD_TS!C4181</f>
        <v>0</v>
      </c>
      <c r="G4182" s="187">
        <f>BD_TS!H4181</f>
        <v>0</v>
      </c>
      <c r="H4182" s="158" t="str">
        <f>IF($A4182=0,"",IFERROR(INDEX(BD_Gestão!A:A,MATCH('Banco de Dados'!$B4182,BD_Gestão!$B:$B,0)),"erro"))</f>
        <v/>
      </c>
      <c r="I4182" s="162" t="str">
        <f>IF($A4182=0,"",IFERROR(INDEX(BD_Gestão!E:E,MATCH('Banco de Dados'!$B4182,BD_Gestão!$B:$B,0)),"erro"))</f>
        <v/>
      </c>
      <c r="J4182" s="186" t="str">
        <f>IF($A4182=0,"",IFERROR(INDEX(BD_Gestão!B:B,MATCH('Banco de Dados'!$B4182,BD_Gestão!$B:$B,0)),"erro"))</f>
        <v/>
      </c>
      <c r="K4182" s="158" t="str">
        <f>IF($A4182=0,"",IFERROR(INDEX(BD_Gestão!C:C,MATCH('Banco de Dados'!$B4182,BD_Gestão!$B:$B,0)),"erro"))</f>
        <v/>
      </c>
      <c r="L4182" s="158" t="str">
        <f>IF($A4182=0,"",IFERROR(INDEX(BD_Gestão!H:H,MATCH('Banco de Dados'!$B4182,BD_Gestão!$B:$B,0)),"erro"))</f>
        <v/>
      </c>
      <c r="M4182" s="161" t="str">
        <f>IF($A4182=0,"",IFERROR(INDEX(BD_Gestão!F:F,MATCH('Banco de Dados'!$B4182,BD_Gestão!$B:$B,0)),"erro"))</f>
        <v/>
      </c>
      <c r="N4182" s="161" t="str">
        <f>IF($A4182=0,"",IFERROR(INDEX(BD_Gestão!J:J,MATCH('Banco de Dados'!$B4182,BD_Gestão!$B:$B,0)),"erro"))</f>
        <v/>
      </c>
      <c r="O4182" s="164" t="str">
        <f>IF($A4182=0,"",IFERROR(INDEX(BD_Gestão!K:K,MATCH('Banco de Dados'!$B4182,BD_Gestão!$B:$B,0)),"erro"))</f>
        <v/>
      </c>
      <c r="P4182" s="169" t="str">
        <f t="shared" si="262"/>
        <v/>
      </c>
      <c r="Q4182" s="170" t="str">
        <f t="shared" si="263"/>
        <v/>
      </c>
      <c r="R4182" s="163" t="e">
        <f t="shared" si="260"/>
        <v>#VALUE!</v>
      </c>
      <c r="S4182" s="163" t="e">
        <f t="shared" si="261"/>
        <v>#VALUE!</v>
      </c>
      <c r="T4182" s="163" t="e">
        <f>INDEX(Controle!O:O,MATCH('Banco de Dados'!A4182,Controle!M:M,0))*E4182/100</f>
        <v>#N/A</v>
      </c>
    </row>
    <row r="4183" spans="1:20" hidden="1" x14ac:dyDescent="0.2">
      <c r="A4183" s="158">
        <f>BD_TS!A4182</f>
        <v>0</v>
      </c>
      <c r="B4183" s="158" t="str">
        <f>SUBSTITUTE(SUBSTITUTE(BD_TS!D4182," ",""),"-","/")</f>
        <v/>
      </c>
      <c r="C4183" s="158">
        <f>BD_TS!E4182</f>
        <v>0</v>
      </c>
      <c r="D4183" s="159">
        <f>BD_TS!F4182</f>
        <v>0</v>
      </c>
      <c r="E4183" s="160">
        <f>BD_TS!B4182</f>
        <v>0</v>
      </c>
      <c r="F4183" s="161">
        <f>BD_TS!C4182</f>
        <v>0</v>
      </c>
      <c r="G4183" s="187">
        <f>BD_TS!H4182</f>
        <v>0</v>
      </c>
      <c r="H4183" s="158" t="str">
        <f>IF($A4183=0,"",IFERROR(INDEX(BD_Gestão!A:A,MATCH('Banco de Dados'!$B4183,BD_Gestão!$B:$B,0)),"erro"))</f>
        <v/>
      </c>
      <c r="I4183" s="162" t="str">
        <f>IF($A4183=0,"",IFERROR(INDEX(BD_Gestão!E:E,MATCH('Banco de Dados'!$B4183,BD_Gestão!$B:$B,0)),"erro"))</f>
        <v/>
      </c>
      <c r="J4183" s="186" t="str">
        <f>IF($A4183=0,"",IFERROR(INDEX(BD_Gestão!B:B,MATCH('Banco de Dados'!$B4183,BD_Gestão!$B:$B,0)),"erro"))</f>
        <v/>
      </c>
      <c r="K4183" s="158" t="str">
        <f>IF($A4183=0,"",IFERROR(INDEX(BD_Gestão!C:C,MATCH('Banco de Dados'!$B4183,BD_Gestão!$B:$B,0)),"erro"))</f>
        <v/>
      </c>
      <c r="L4183" s="158" t="str">
        <f>IF($A4183=0,"",IFERROR(INDEX(BD_Gestão!H:H,MATCH('Banco de Dados'!$B4183,BD_Gestão!$B:$B,0)),"erro"))</f>
        <v/>
      </c>
      <c r="M4183" s="161" t="str">
        <f>IF($A4183=0,"",IFERROR(INDEX(BD_Gestão!F:F,MATCH('Banco de Dados'!$B4183,BD_Gestão!$B:$B,0)),"erro"))</f>
        <v/>
      </c>
      <c r="N4183" s="161" t="str">
        <f>IF($A4183=0,"",IFERROR(INDEX(BD_Gestão!J:J,MATCH('Banco de Dados'!$B4183,BD_Gestão!$B:$B,0)),"erro"))</f>
        <v/>
      </c>
      <c r="O4183" s="164" t="str">
        <f>IF($A4183=0,"",IFERROR(INDEX(BD_Gestão!K:K,MATCH('Banco de Dados'!$B4183,BD_Gestão!$B:$B,0)),"erro"))</f>
        <v/>
      </c>
      <c r="P4183" s="169" t="str">
        <f t="shared" si="262"/>
        <v/>
      </c>
      <c r="Q4183" s="170" t="str">
        <f t="shared" si="263"/>
        <v/>
      </c>
      <c r="R4183" s="163" t="e">
        <f t="shared" si="260"/>
        <v>#VALUE!</v>
      </c>
      <c r="S4183" s="163" t="e">
        <f t="shared" si="261"/>
        <v>#VALUE!</v>
      </c>
      <c r="T4183" s="163" t="e">
        <f>INDEX(Controle!O:O,MATCH('Banco de Dados'!A4183,Controle!M:M,0))*E4183/100</f>
        <v>#N/A</v>
      </c>
    </row>
    <row r="4184" spans="1:20" hidden="1" x14ac:dyDescent="0.2">
      <c r="A4184" s="158">
        <f>BD_TS!A4183</f>
        <v>0</v>
      </c>
      <c r="B4184" s="158" t="str">
        <f>SUBSTITUTE(SUBSTITUTE(BD_TS!D4183," ",""),"-","/")</f>
        <v/>
      </c>
      <c r="C4184" s="158">
        <f>BD_TS!E4183</f>
        <v>0</v>
      </c>
      <c r="D4184" s="159">
        <f>BD_TS!F4183</f>
        <v>0</v>
      </c>
      <c r="E4184" s="160">
        <f>BD_TS!B4183</f>
        <v>0</v>
      </c>
      <c r="F4184" s="161">
        <f>BD_TS!C4183</f>
        <v>0</v>
      </c>
      <c r="G4184" s="187">
        <f>BD_TS!H4183</f>
        <v>0</v>
      </c>
      <c r="H4184" s="158" t="str">
        <f>IF($A4184=0,"",IFERROR(INDEX(BD_Gestão!A:A,MATCH('Banco de Dados'!$B4184,BD_Gestão!$B:$B,0)),"erro"))</f>
        <v/>
      </c>
      <c r="I4184" s="162" t="str">
        <f>IF($A4184=0,"",IFERROR(INDEX(BD_Gestão!E:E,MATCH('Banco de Dados'!$B4184,BD_Gestão!$B:$B,0)),"erro"))</f>
        <v/>
      </c>
      <c r="J4184" s="186" t="str">
        <f>IF($A4184=0,"",IFERROR(INDEX(BD_Gestão!B:B,MATCH('Banco de Dados'!$B4184,BD_Gestão!$B:$B,0)),"erro"))</f>
        <v/>
      </c>
      <c r="K4184" s="158" t="str">
        <f>IF($A4184=0,"",IFERROR(INDEX(BD_Gestão!C:C,MATCH('Banco de Dados'!$B4184,BD_Gestão!$B:$B,0)),"erro"))</f>
        <v/>
      </c>
      <c r="L4184" s="158" t="str">
        <f>IF($A4184=0,"",IFERROR(INDEX(BD_Gestão!H:H,MATCH('Banco de Dados'!$B4184,BD_Gestão!$B:$B,0)),"erro"))</f>
        <v/>
      </c>
      <c r="M4184" s="161" t="str">
        <f>IF($A4184=0,"",IFERROR(INDEX(BD_Gestão!F:F,MATCH('Banco de Dados'!$B4184,BD_Gestão!$B:$B,0)),"erro"))</f>
        <v/>
      </c>
      <c r="N4184" s="161" t="str">
        <f>IF($A4184=0,"",IFERROR(INDEX(BD_Gestão!J:J,MATCH('Banco de Dados'!$B4184,BD_Gestão!$B:$B,0)),"erro"))</f>
        <v/>
      </c>
      <c r="O4184" s="164" t="str">
        <f>IF($A4184=0,"",IFERROR(INDEX(BD_Gestão!K:K,MATCH('Banco de Dados'!$B4184,BD_Gestão!$B:$B,0)),"erro"))</f>
        <v/>
      </c>
      <c r="P4184" s="169" t="str">
        <f t="shared" si="262"/>
        <v/>
      </c>
      <c r="Q4184" s="170" t="str">
        <f t="shared" si="263"/>
        <v/>
      </c>
      <c r="R4184" s="163" t="e">
        <f t="shared" si="260"/>
        <v>#VALUE!</v>
      </c>
      <c r="S4184" s="163" t="e">
        <f t="shared" si="261"/>
        <v>#VALUE!</v>
      </c>
      <c r="T4184" s="163" t="e">
        <f>INDEX(Controle!O:O,MATCH('Banco de Dados'!A4184,Controle!M:M,0))*E4184/100</f>
        <v>#N/A</v>
      </c>
    </row>
    <row r="4185" spans="1:20" hidden="1" x14ac:dyDescent="0.2">
      <c r="A4185" s="158">
        <f>BD_TS!A4184</f>
        <v>0</v>
      </c>
      <c r="B4185" s="158" t="str">
        <f>SUBSTITUTE(SUBSTITUTE(BD_TS!D4184," ",""),"-","/")</f>
        <v/>
      </c>
      <c r="C4185" s="158">
        <f>BD_TS!E4184</f>
        <v>0</v>
      </c>
      <c r="D4185" s="159">
        <f>BD_TS!F4184</f>
        <v>0</v>
      </c>
      <c r="E4185" s="160">
        <f>BD_TS!B4184</f>
        <v>0</v>
      </c>
      <c r="F4185" s="161">
        <f>BD_TS!C4184</f>
        <v>0</v>
      </c>
      <c r="G4185" s="187">
        <f>BD_TS!H4184</f>
        <v>0</v>
      </c>
      <c r="H4185" s="158" t="str">
        <f>IF($A4185=0,"",IFERROR(INDEX(BD_Gestão!A:A,MATCH('Banco de Dados'!$B4185,BD_Gestão!$B:$B,0)),"erro"))</f>
        <v/>
      </c>
      <c r="I4185" s="162" t="str">
        <f>IF($A4185=0,"",IFERROR(INDEX(BD_Gestão!E:E,MATCH('Banco de Dados'!$B4185,BD_Gestão!$B:$B,0)),"erro"))</f>
        <v/>
      </c>
      <c r="J4185" s="186" t="str">
        <f>IF($A4185=0,"",IFERROR(INDEX(BD_Gestão!B:B,MATCH('Banco de Dados'!$B4185,BD_Gestão!$B:$B,0)),"erro"))</f>
        <v/>
      </c>
      <c r="K4185" s="158" t="str">
        <f>IF($A4185=0,"",IFERROR(INDEX(BD_Gestão!C:C,MATCH('Banco de Dados'!$B4185,BD_Gestão!$B:$B,0)),"erro"))</f>
        <v/>
      </c>
      <c r="L4185" s="158" t="str">
        <f>IF($A4185=0,"",IFERROR(INDEX(BD_Gestão!H:H,MATCH('Banco de Dados'!$B4185,BD_Gestão!$B:$B,0)),"erro"))</f>
        <v/>
      </c>
      <c r="M4185" s="161" t="str">
        <f>IF($A4185=0,"",IFERROR(INDEX(BD_Gestão!F:F,MATCH('Banco de Dados'!$B4185,BD_Gestão!$B:$B,0)),"erro"))</f>
        <v/>
      </c>
      <c r="N4185" s="161" t="str">
        <f>IF($A4185=0,"",IFERROR(INDEX(BD_Gestão!J:J,MATCH('Banco de Dados'!$B4185,BD_Gestão!$B:$B,0)),"erro"))</f>
        <v/>
      </c>
      <c r="O4185" s="164" t="str">
        <f>IF($A4185=0,"",IFERROR(INDEX(BD_Gestão!K:K,MATCH('Banco de Dados'!$B4185,BD_Gestão!$B:$B,0)),"erro"))</f>
        <v/>
      </c>
      <c r="P4185" s="169" t="str">
        <f t="shared" si="262"/>
        <v/>
      </c>
      <c r="Q4185" s="170" t="str">
        <f t="shared" si="263"/>
        <v/>
      </c>
      <c r="R4185" s="163" t="e">
        <f t="shared" si="260"/>
        <v>#VALUE!</v>
      </c>
      <c r="S4185" s="163" t="e">
        <f t="shared" si="261"/>
        <v>#VALUE!</v>
      </c>
      <c r="T4185" s="163" t="e">
        <f>INDEX(Controle!O:O,MATCH('Banco de Dados'!A4185,Controle!M:M,0))*E4185/100</f>
        <v>#N/A</v>
      </c>
    </row>
    <row r="4186" spans="1:20" hidden="1" x14ac:dyDescent="0.2">
      <c r="A4186" s="158">
        <f>BD_TS!A4185</f>
        <v>0</v>
      </c>
      <c r="B4186" s="158" t="str">
        <f>SUBSTITUTE(SUBSTITUTE(BD_TS!D4185," ",""),"-","/")</f>
        <v/>
      </c>
      <c r="C4186" s="158">
        <f>BD_TS!E4185</f>
        <v>0</v>
      </c>
      <c r="D4186" s="159">
        <f>BD_TS!F4185</f>
        <v>0</v>
      </c>
      <c r="E4186" s="160">
        <f>BD_TS!B4185</f>
        <v>0</v>
      </c>
      <c r="F4186" s="161">
        <f>BD_TS!C4185</f>
        <v>0</v>
      </c>
      <c r="G4186" s="187">
        <f>BD_TS!H4185</f>
        <v>0</v>
      </c>
      <c r="H4186" s="158" t="str">
        <f>IF($A4186=0,"",IFERROR(INDEX(BD_Gestão!A:A,MATCH('Banco de Dados'!$B4186,BD_Gestão!$B:$B,0)),"erro"))</f>
        <v/>
      </c>
      <c r="I4186" s="162" t="str">
        <f>IF($A4186=0,"",IFERROR(INDEX(BD_Gestão!E:E,MATCH('Banco de Dados'!$B4186,BD_Gestão!$B:$B,0)),"erro"))</f>
        <v/>
      </c>
      <c r="J4186" s="186" t="str">
        <f>IF($A4186=0,"",IFERROR(INDEX(BD_Gestão!B:B,MATCH('Banco de Dados'!$B4186,BD_Gestão!$B:$B,0)),"erro"))</f>
        <v/>
      </c>
      <c r="K4186" s="158" t="str">
        <f>IF($A4186=0,"",IFERROR(INDEX(BD_Gestão!C:C,MATCH('Banco de Dados'!$B4186,BD_Gestão!$B:$B,0)),"erro"))</f>
        <v/>
      </c>
      <c r="L4186" s="158" t="str">
        <f>IF($A4186=0,"",IFERROR(INDEX(BD_Gestão!H:H,MATCH('Banco de Dados'!$B4186,BD_Gestão!$B:$B,0)),"erro"))</f>
        <v/>
      </c>
      <c r="M4186" s="161" t="str">
        <f>IF($A4186=0,"",IFERROR(INDEX(BD_Gestão!F:F,MATCH('Banco de Dados'!$B4186,BD_Gestão!$B:$B,0)),"erro"))</f>
        <v/>
      </c>
      <c r="N4186" s="161" t="str">
        <f>IF($A4186=0,"",IFERROR(INDEX(BD_Gestão!J:J,MATCH('Banco de Dados'!$B4186,BD_Gestão!$B:$B,0)),"erro"))</f>
        <v/>
      </c>
      <c r="O4186" s="164" t="str">
        <f>IF($A4186=0,"",IFERROR(INDEX(BD_Gestão!K:K,MATCH('Banco de Dados'!$B4186,BD_Gestão!$B:$B,0)),"erro"))</f>
        <v/>
      </c>
      <c r="P4186" s="169" t="str">
        <f t="shared" si="262"/>
        <v/>
      </c>
      <c r="Q4186" s="170" t="str">
        <f t="shared" si="263"/>
        <v/>
      </c>
      <c r="R4186" s="163" t="e">
        <f t="shared" si="260"/>
        <v>#VALUE!</v>
      </c>
      <c r="S4186" s="163" t="e">
        <f t="shared" si="261"/>
        <v>#VALUE!</v>
      </c>
      <c r="T4186" s="163" t="e">
        <f>INDEX(Controle!O:O,MATCH('Banco de Dados'!A4186,Controle!M:M,0))*E4186/100</f>
        <v>#N/A</v>
      </c>
    </row>
    <row r="4187" spans="1:20" hidden="1" x14ac:dyDescent="0.2">
      <c r="A4187" s="158">
        <f>BD_TS!A4186</f>
        <v>0</v>
      </c>
      <c r="B4187" s="158" t="str">
        <f>SUBSTITUTE(SUBSTITUTE(BD_TS!D4186," ",""),"-","/")</f>
        <v/>
      </c>
      <c r="C4187" s="158">
        <f>BD_TS!E4186</f>
        <v>0</v>
      </c>
      <c r="D4187" s="159">
        <f>BD_TS!F4186</f>
        <v>0</v>
      </c>
      <c r="E4187" s="160">
        <f>BD_TS!B4186</f>
        <v>0</v>
      </c>
      <c r="F4187" s="161">
        <f>BD_TS!C4186</f>
        <v>0</v>
      </c>
      <c r="G4187" s="187">
        <f>BD_TS!H4186</f>
        <v>0</v>
      </c>
      <c r="H4187" s="158" t="str">
        <f>IF($A4187=0,"",IFERROR(INDEX(BD_Gestão!A:A,MATCH('Banco de Dados'!$B4187,BD_Gestão!$B:$B,0)),"erro"))</f>
        <v/>
      </c>
      <c r="I4187" s="162" t="str">
        <f>IF($A4187=0,"",IFERROR(INDEX(BD_Gestão!E:E,MATCH('Banco de Dados'!$B4187,BD_Gestão!$B:$B,0)),"erro"))</f>
        <v/>
      </c>
      <c r="J4187" s="186" t="str">
        <f>IF($A4187=0,"",IFERROR(INDEX(BD_Gestão!B:B,MATCH('Banco de Dados'!$B4187,BD_Gestão!$B:$B,0)),"erro"))</f>
        <v/>
      </c>
      <c r="K4187" s="158" t="str">
        <f>IF($A4187=0,"",IFERROR(INDEX(BD_Gestão!C:C,MATCH('Banco de Dados'!$B4187,BD_Gestão!$B:$B,0)),"erro"))</f>
        <v/>
      </c>
      <c r="L4187" s="158" t="str">
        <f>IF($A4187=0,"",IFERROR(INDEX(BD_Gestão!H:H,MATCH('Banco de Dados'!$B4187,BD_Gestão!$B:$B,0)),"erro"))</f>
        <v/>
      </c>
      <c r="M4187" s="161" t="str">
        <f>IF($A4187=0,"",IFERROR(INDEX(BD_Gestão!F:F,MATCH('Banco de Dados'!$B4187,BD_Gestão!$B:$B,0)),"erro"))</f>
        <v/>
      </c>
      <c r="N4187" s="161" t="str">
        <f>IF($A4187=0,"",IFERROR(INDEX(BD_Gestão!J:J,MATCH('Banco de Dados'!$B4187,BD_Gestão!$B:$B,0)),"erro"))</f>
        <v/>
      </c>
      <c r="O4187" s="164" t="str">
        <f>IF($A4187=0,"",IFERROR(INDEX(BD_Gestão!K:K,MATCH('Banco de Dados'!$B4187,BD_Gestão!$B:$B,0)),"erro"))</f>
        <v/>
      </c>
      <c r="P4187" s="169" t="str">
        <f t="shared" si="262"/>
        <v/>
      </c>
      <c r="Q4187" s="170" t="str">
        <f t="shared" si="263"/>
        <v/>
      </c>
      <c r="R4187" s="163" t="e">
        <f t="shared" si="260"/>
        <v>#VALUE!</v>
      </c>
      <c r="S4187" s="163" t="e">
        <f t="shared" si="261"/>
        <v>#VALUE!</v>
      </c>
      <c r="T4187" s="163" t="e">
        <f>INDEX(Controle!O:O,MATCH('Banco de Dados'!A4187,Controle!M:M,0))*E4187/100</f>
        <v>#N/A</v>
      </c>
    </row>
    <row r="4188" spans="1:20" hidden="1" x14ac:dyDescent="0.2">
      <c r="A4188" s="158">
        <f>BD_TS!A4187</f>
        <v>0</v>
      </c>
      <c r="B4188" s="158" t="str">
        <f>SUBSTITUTE(SUBSTITUTE(BD_TS!D4187," ",""),"-","/")</f>
        <v/>
      </c>
      <c r="C4188" s="158">
        <f>BD_TS!E4187</f>
        <v>0</v>
      </c>
      <c r="D4188" s="159">
        <f>BD_TS!F4187</f>
        <v>0</v>
      </c>
      <c r="E4188" s="160">
        <f>BD_TS!B4187</f>
        <v>0</v>
      </c>
      <c r="F4188" s="161">
        <f>BD_TS!C4187</f>
        <v>0</v>
      </c>
      <c r="G4188" s="187">
        <f>BD_TS!H4187</f>
        <v>0</v>
      </c>
      <c r="H4188" s="158" t="str">
        <f>IF($A4188=0,"",IFERROR(INDEX(BD_Gestão!A:A,MATCH('Banco de Dados'!$B4188,BD_Gestão!$B:$B,0)),"erro"))</f>
        <v/>
      </c>
      <c r="I4188" s="162" t="str">
        <f>IF($A4188=0,"",IFERROR(INDEX(BD_Gestão!E:E,MATCH('Banco de Dados'!$B4188,BD_Gestão!$B:$B,0)),"erro"))</f>
        <v/>
      </c>
      <c r="J4188" s="186" t="str">
        <f>IF($A4188=0,"",IFERROR(INDEX(BD_Gestão!B:B,MATCH('Banco de Dados'!$B4188,BD_Gestão!$B:$B,0)),"erro"))</f>
        <v/>
      </c>
      <c r="K4188" s="158" t="str">
        <f>IF($A4188=0,"",IFERROR(INDEX(BD_Gestão!C:C,MATCH('Banco de Dados'!$B4188,BD_Gestão!$B:$B,0)),"erro"))</f>
        <v/>
      </c>
      <c r="L4188" s="158" t="str">
        <f>IF($A4188=0,"",IFERROR(INDEX(BD_Gestão!H:H,MATCH('Banco de Dados'!$B4188,BD_Gestão!$B:$B,0)),"erro"))</f>
        <v/>
      </c>
      <c r="M4188" s="161" t="str">
        <f>IF($A4188=0,"",IFERROR(INDEX(BD_Gestão!F:F,MATCH('Banco de Dados'!$B4188,BD_Gestão!$B:$B,0)),"erro"))</f>
        <v/>
      </c>
      <c r="N4188" s="161" t="str">
        <f>IF($A4188=0,"",IFERROR(INDEX(BD_Gestão!J:J,MATCH('Banco de Dados'!$B4188,BD_Gestão!$B:$B,0)),"erro"))</f>
        <v/>
      </c>
      <c r="O4188" s="164" t="str">
        <f>IF($A4188=0,"",IFERROR(INDEX(BD_Gestão!K:K,MATCH('Banco de Dados'!$B4188,BD_Gestão!$B:$B,0)),"erro"))</f>
        <v/>
      </c>
      <c r="P4188" s="169" t="str">
        <f t="shared" si="262"/>
        <v/>
      </c>
      <c r="Q4188" s="170" t="str">
        <f t="shared" si="263"/>
        <v/>
      </c>
      <c r="R4188" s="163" t="e">
        <f t="shared" si="260"/>
        <v>#VALUE!</v>
      </c>
      <c r="S4188" s="163" t="e">
        <f t="shared" si="261"/>
        <v>#VALUE!</v>
      </c>
      <c r="T4188" s="163" t="e">
        <f>INDEX(Controle!O:O,MATCH('Banco de Dados'!A4188,Controle!M:M,0))*E4188/100</f>
        <v>#N/A</v>
      </c>
    </row>
    <row r="4189" spans="1:20" hidden="1" x14ac:dyDescent="0.2">
      <c r="A4189" s="158">
        <f>BD_TS!A4188</f>
        <v>0</v>
      </c>
      <c r="B4189" s="158" t="str">
        <f>SUBSTITUTE(SUBSTITUTE(BD_TS!D4188," ",""),"-","/")</f>
        <v/>
      </c>
      <c r="C4189" s="158">
        <f>BD_TS!E4188</f>
        <v>0</v>
      </c>
      <c r="D4189" s="159">
        <f>BD_TS!F4188</f>
        <v>0</v>
      </c>
      <c r="E4189" s="160">
        <f>BD_TS!B4188</f>
        <v>0</v>
      </c>
      <c r="F4189" s="161">
        <f>BD_TS!C4188</f>
        <v>0</v>
      </c>
      <c r="G4189" s="187">
        <f>BD_TS!H4188</f>
        <v>0</v>
      </c>
      <c r="H4189" s="158" t="str">
        <f>IF($A4189=0,"",IFERROR(INDEX(BD_Gestão!A:A,MATCH('Banco de Dados'!$B4189,BD_Gestão!$B:$B,0)),"erro"))</f>
        <v/>
      </c>
      <c r="I4189" s="162" t="str">
        <f>IF($A4189=0,"",IFERROR(INDEX(BD_Gestão!E:E,MATCH('Banco de Dados'!$B4189,BD_Gestão!$B:$B,0)),"erro"))</f>
        <v/>
      </c>
      <c r="J4189" s="186" t="str">
        <f>IF($A4189=0,"",IFERROR(INDEX(BD_Gestão!B:B,MATCH('Banco de Dados'!$B4189,BD_Gestão!$B:$B,0)),"erro"))</f>
        <v/>
      </c>
      <c r="K4189" s="158" t="str">
        <f>IF($A4189=0,"",IFERROR(INDEX(BD_Gestão!C:C,MATCH('Banco de Dados'!$B4189,BD_Gestão!$B:$B,0)),"erro"))</f>
        <v/>
      </c>
      <c r="L4189" s="158" t="str">
        <f>IF($A4189=0,"",IFERROR(INDEX(BD_Gestão!H:H,MATCH('Banco de Dados'!$B4189,BD_Gestão!$B:$B,0)),"erro"))</f>
        <v/>
      </c>
      <c r="M4189" s="161" t="str">
        <f>IF($A4189=0,"",IFERROR(INDEX(BD_Gestão!F:F,MATCH('Banco de Dados'!$B4189,BD_Gestão!$B:$B,0)),"erro"))</f>
        <v/>
      </c>
      <c r="N4189" s="161" t="str">
        <f>IF($A4189=0,"",IFERROR(INDEX(BD_Gestão!J:J,MATCH('Banco de Dados'!$B4189,BD_Gestão!$B:$B,0)),"erro"))</f>
        <v/>
      </c>
      <c r="O4189" s="164" t="str">
        <f>IF($A4189=0,"",IFERROR(INDEX(BD_Gestão!K:K,MATCH('Banco de Dados'!$B4189,BD_Gestão!$B:$B,0)),"erro"))</f>
        <v/>
      </c>
      <c r="P4189" s="169" t="str">
        <f t="shared" si="262"/>
        <v/>
      </c>
      <c r="Q4189" s="170" t="str">
        <f t="shared" si="263"/>
        <v/>
      </c>
      <c r="R4189" s="163" t="e">
        <f t="shared" si="260"/>
        <v>#VALUE!</v>
      </c>
      <c r="S4189" s="163" t="e">
        <f t="shared" si="261"/>
        <v>#VALUE!</v>
      </c>
      <c r="T4189" s="163" t="e">
        <f>INDEX(Controle!O:O,MATCH('Banco de Dados'!A4189,Controle!M:M,0))*E4189/100</f>
        <v>#N/A</v>
      </c>
    </row>
    <row r="4190" spans="1:20" hidden="1" x14ac:dyDescent="0.2">
      <c r="A4190" s="158">
        <f>BD_TS!A4189</f>
        <v>0</v>
      </c>
      <c r="B4190" s="158" t="str">
        <f>SUBSTITUTE(SUBSTITUTE(BD_TS!D4189," ",""),"-","/")</f>
        <v/>
      </c>
      <c r="C4190" s="158">
        <f>BD_TS!E4189</f>
        <v>0</v>
      </c>
      <c r="D4190" s="159">
        <f>BD_TS!F4189</f>
        <v>0</v>
      </c>
      <c r="E4190" s="160">
        <f>BD_TS!B4189</f>
        <v>0</v>
      </c>
      <c r="F4190" s="161">
        <f>BD_TS!C4189</f>
        <v>0</v>
      </c>
      <c r="G4190" s="187">
        <f>BD_TS!H4189</f>
        <v>0</v>
      </c>
      <c r="H4190" s="158" t="str">
        <f>IF($A4190=0,"",IFERROR(INDEX(BD_Gestão!A:A,MATCH('Banco de Dados'!$B4190,BD_Gestão!$B:$B,0)),"erro"))</f>
        <v/>
      </c>
      <c r="I4190" s="162" t="str">
        <f>IF($A4190=0,"",IFERROR(INDEX(BD_Gestão!E:E,MATCH('Banco de Dados'!$B4190,BD_Gestão!$B:$B,0)),"erro"))</f>
        <v/>
      </c>
      <c r="J4190" s="186" t="str">
        <f>IF($A4190=0,"",IFERROR(INDEX(BD_Gestão!B:B,MATCH('Banco de Dados'!$B4190,BD_Gestão!$B:$B,0)),"erro"))</f>
        <v/>
      </c>
      <c r="K4190" s="158" t="str">
        <f>IF($A4190=0,"",IFERROR(INDEX(BD_Gestão!C:C,MATCH('Banco de Dados'!$B4190,BD_Gestão!$B:$B,0)),"erro"))</f>
        <v/>
      </c>
      <c r="L4190" s="158" t="str">
        <f>IF($A4190=0,"",IFERROR(INDEX(BD_Gestão!H:H,MATCH('Banco de Dados'!$B4190,BD_Gestão!$B:$B,0)),"erro"))</f>
        <v/>
      </c>
      <c r="M4190" s="161" t="str">
        <f>IF($A4190=0,"",IFERROR(INDEX(BD_Gestão!F:F,MATCH('Banco de Dados'!$B4190,BD_Gestão!$B:$B,0)),"erro"))</f>
        <v/>
      </c>
      <c r="N4190" s="161" t="str">
        <f>IF($A4190=0,"",IFERROR(INDEX(BD_Gestão!J:J,MATCH('Banco de Dados'!$B4190,BD_Gestão!$B:$B,0)),"erro"))</f>
        <v/>
      </c>
      <c r="O4190" s="164" t="str">
        <f>IF($A4190=0,"",IFERROR(INDEX(BD_Gestão!K:K,MATCH('Banco de Dados'!$B4190,BD_Gestão!$B:$B,0)),"erro"))</f>
        <v/>
      </c>
      <c r="P4190" s="169" t="str">
        <f t="shared" si="262"/>
        <v/>
      </c>
      <c r="Q4190" s="170" t="str">
        <f t="shared" si="263"/>
        <v/>
      </c>
      <c r="R4190" s="163" t="e">
        <f t="shared" si="260"/>
        <v>#VALUE!</v>
      </c>
      <c r="S4190" s="163" t="e">
        <f t="shared" si="261"/>
        <v>#VALUE!</v>
      </c>
      <c r="T4190" s="163" t="e">
        <f>INDEX(Controle!O:O,MATCH('Banco de Dados'!A4190,Controle!M:M,0))*E4190/100</f>
        <v>#N/A</v>
      </c>
    </row>
    <row r="4191" spans="1:20" hidden="1" x14ac:dyDescent="0.2">
      <c r="A4191" s="158">
        <f>BD_TS!A4190</f>
        <v>0</v>
      </c>
      <c r="B4191" s="158" t="str">
        <f>SUBSTITUTE(SUBSTITUTE(BD_TS!D4190," ",""),"-","/")</f>
        <v/>
      </c>
      <c r="C4191" s="158">
        <f>BD_TS!E4190</f>
        <v>0</v>
      </c>
      <c r="D4191" s="159">
        <f>BD_TS!F4190</f>
        <v>0</v>
      </c>
      <c r="E4191" s="160">
        <f>BD_TS!B4190</f>
        <v>0</v>
      </c>
      <c r="F4191" s="161">
        <f>BD_TS!C4190</f>
        <v>0</v>
      </c>
      <c r="G4191" s="187">
        <f>BD_TS!H4190</f>
        <v>0</v>
      </c>
      <c r="H4191" s="158" t="str">
        <f>IF($A4191=0,"",IFERROR(INDEX(BD_Gestão!A:A,MATCH('Banco de Dados'!$B4191,BD_Gestão!$B:$B,0)),"erro"))</f>
        <v/>
      </c>
      <c r="I4191" s="162" t="str">
        <f>IF($A4191=0,"",IFERROR(INDEX(BD_Gestão!E:E,MATCH('Banco de Dados'!$B4191,BD_Gestão!$B:$B,0)),"erro"))</f>
        <v/>
      </c>
      <c r="J4191" s="186" t="str">
        <f>IF($A4191=0,"",IFERROR(INDEX(BD_Gestão!B:B,MATCH('Banco de Dados'!$B4191,BD_Gestão!$B:$B,0)),"erro"))</f>
        <v/>
      </c>
      <c r="K4191" s="158" t="str">
        <f>IF($A4191=0,"",IFERROR(INDEX(BD_Gestão!C:C,MATCH('Banco de Dados'!$B4191,BD_Gestão!$B:$B,0)),"erro"))</f>
        <v/>
      </c>
      <c r="L4191" s="158" t="str">
        <f>IF($A4191=0,"",IFERROR(INDEX(BD_Gestão!H:H,MATCH('Banco de Dados'!$B4191,BD_Gestão!$B:$B,0)),"erro"))</f>
        <v/>
      </c>
      <c r="M4191" s="161" t="str">
        <f>IF($A4191=0,"",IFERROR(INDEX(BD_Gestão!F:F,MATCH('Banco de Dados'!$B4191,BD_Gestão!$B:$B,0)),"erro"))</f>
        <v/>
      </c>
      <c r="N4191" s="161" t="str">
        <f>IF($A4191=0,"",IFERROR(INDEX(BD_Gestão!J:J,MATCH('Banco de Dados'!$B4191,BD_Gestão!$B:$B,0)),"erro"))</f>
        <v/>
      </c>
      <c r="O4191" s="164" t="str">
        <f>IF($A4191=0,"",IFERROR(INDEX(BD_Gestão!K:K,MATCH('Banco de Dados'!$B4191,BD_Gestão!$B:$B,0)),"erro"))</f>
        <v/>
      </c>
      <c r="P4191" s="169" t="str">
        <f t="shared" si="262"/>
        <v/>
      </c>
      <c r="Q4191" s="170" t="str">
        <f t="shared" si="263"/>
        <v/>
      </c>
      <c r="R4191" s="163" t="e">
        <f t="shared" si="260"/>
        <v>#VALUE!</v>
      </c>
      <c r="S4191" s="163" t="e">
        <f t="shared" si="261"/>
        <v>#VALUE!</v>
      </c>
      <c r="T4191" s="163" t="e">
        <f>INDEX(Controle!O:O,MATCH('Banco de Dados'!A4191,Controle!M:M,0))*E4191/100</f>
        <v>#N/A</v>
      </c>
    </row>
    <row r="4192" spans="1:20" hidden="1" x14ac:dyDescent="0.2">
      <c r="A4192" s="158">
        <f>BD_TS!A4191</f>
        <v>0</v>
      </c>
      <c r="B4192" s="158" t="str">
        <f>SUBSTITUTE(SUBSTITUTE(BD_TS!D4191," ",""),"-","/")</f>
        <v/>
      </c>
      <c r="C4192" s="158">
        <f>BD_TS!E4191</f>
        <v>0</v>
      </c>
      <c r="D4192" s="159">
        <f>BD_TS!F4191</f>
        <v>0</v>
      </c>
      <c r="E4192" s="160">
        <f>BD_TS!B4191</f>
        <v>0</v>
      </c>
      <c r="F4192" s="161">
        <f>BD_TS!C4191</f>
        <v>0</v>
      </c>
      <c r="G4192" s="187">
        <f>BD_TS!H4191</f>
        <v>0</v>
      </c>
      <c r="H4192" s="158" t="str">
        <f>IF($A4192=0,"",IFERROR(INDEX(BD_Gestão!A:A,MATCH('Banco de Dados'!$B4192,BD_Gestão!$B:$B,0)),"erro"))</f>
        <v/>
      </c>
      <c r="I4192" s="162" t="str">
        <f>IF($A4192=0,"",IFERROR(INDEX(BD_Gestão!E:E,MATCH('Banco de Dados'!$B4192,BD_Gestão!$B:$B,0)),"erro"))</f>
        <v/>
      </c>
      <c r="J4192" s="186" t="str">
        <f>IF($A4192=0,"",IFERROR(INDEX(BD_Gestão!B:B,MATCH('Banco de Dados'!$B4192,BD_Gestão!$B:$B,0)),"erro"))</f>
        <v/>
      </c>
      <c r="K4192" s="158" t="str">
        <f>IF($A4192=0,"",IFERROR(INDEX(BD_Gestão!C:C,MATCH('Banco de Dados'!$B4192,BD_Gestão!$B:$B,0)),"erro"))</f>
        <v/>
      </c>
      <c r="L4192" s="158" t="str">
        <f>IF($A4192=0,"",IFERROR(INDEX(BD_Gestão!H:H,MATCH('Banco de Dados'!$B4192,BD_Gestão!$B:$B,0)),"erro"))</f>
        <v/>
      </c>
      <c r="M4192" s="161" t="str">
        <f>IF($A4192=0,"",IFERROR(INDEX(BD_Gestão!F:F,MATCH('Banco de Dados'!$B4192,BD_Gestão!$B:$B,0)),"erro"))</f>
        <v/>
      </c>
      <c r="N4192" s="161" t="str">
        <f>IF($A4192=0,"",IFERROR(INDEX(BD_Gestão!J:J,MATCH('Banco de Dados'!$B4192,BD_Gestão!$B:$B,0)),"erro"))</f>
        <v/>
      </c>
      <c r="O4192" s="164" t="str">
        <f>IF($A4192=0,"",IFERROR(INDEX(BD_Gestão!K:K,MATCH('Banco de Dados'!$B4192,BD_Gestão!$B:$B,0)),"erro"))</f>
        <v/>
      </c>
      <c r="P4192" s="169" t="str">
        <f t="shared" si="262"/>
        <v/>
      </c>
      <c r="Q4192" s="170" t="str">
        <f t="shared" si="263"/>
        <v/>
      </c>
      <c r="R4192" s="163" t="e">
        <f t="shared" si="260"/>
        <v>#VALUE!</v>
      </c>
      <c r="S4192" s="163" t="e">
        <f t="shared" si="261"/>
        <v>#VALUE!</v>
      </c>
      <c r="T4192" s="163" t="e">
        <f>INDEX(Controle!O:O,MATCH('Banco de Dados'!A4192,Controle!M:M,0))*E4192/100</f>
        <v>#N/A</v>
      </c>
    </row>
    <row r="4193" spans="1:20" hidden="1" x14ac:dyDescent="0.2">
      <c r="A4193" s="158">
        <f>BD_TS!A4192</f>
        <v>0</v>
      </c>
      <c r="B4193" s="158" t="str">
        <f>SUBSTITUTE(SUBSTITUTE(BD_TS!D4192," ",""),"-","/")</f>
        <v/>
      </c>
      <c r="C4193" s="158">
        <f>BD_TS!E4192</f>
        <v>0</v>
      </c>
      <c r="D4193" s="159">
        <f>BD_TS!F4192</f>
        <v>0</v>
      </c>
      <c r="E4193" s="160">
        <f>BD_TS!B4192</f>
        <v>0</v>
      </c>
      <c r="F4193" s="161">
        <f>BD_TS!C4192</f>
        <v>0</v>
      </c>
      <c r="G4193" s="187">
        <f>BD_TS!H4192</f>
        <v>0</v>
      </c>
      <c r="H4193" s="158" t="str">
        <f>IF($A4193=0,"",IFERROR(INDEX(BD_Gestão!A:A,MATCH('Banco de Dados'!$B4193,BD_Gestão!$B:$B,0)),"erro"))</f>
        <v/>
      </c>
      <c r="I4193" s="162" t="str">
        <f>IF($A4193=0,"",IFERROR(INDEX(BD_Gestão!E:E,MATCH('Banco de Dados'!$B4193,BD_Gestão!$B:$B,0)),"erro"))</f>
        <v/>
      </c>
      <c r="J4193" s="186" t="str">
        <f>IF($A4193=0,"",IFERROR(INDEX(BD_Gestão!B:B,MATCH('Banco de Dados'!$B4193,BD_Gestão!$B:$B,0)),"erro"))</f>
        <v/>
      </c>
      <c r="K4193" s="158" t="str">
        <f>IF($A4193=0,"",IFERROR(INDEX(BD_Gestão!C:C,MATCH('Banco de Dados'!$B4193,BD_Gestão!$B:$B,0)),"erro"))</f>
        <v/>
      </c>
      <c r="L4193" s="158" t="str">
        <f>IF($A4193=0,"",IFERROR(INDEX(BD_Gestão!H:H,MATCH('Banco de Dados'!$B4193,BD_Gestão!$B:$B,0)),"erro"))</f>
        <v/>
      </c>
      <c r="M4193" s="161" t="str">
        <f>IF($A4193=0,"",IFERROR(INDEX(BD_Gestão!F:F,MATCH('Banco de Dados'!$B4193,BD_Gestão!$B:$B,0)),"erro"))</f>
        <v/>
      </c>
      <c r="N4193" s="161" t="str">
        <f>IF($A4193=0,"",IFERROR(INDEX(BD_Gestão!J:J,MATCH('Banco de Dados'!$B4193,BD_Gestão!$B:$B,0)),"erro"))</f>
        <v/>
      </c>
      <c r="O4193" s="164" t="str">
        <f>IF($A4193=0,"",IFERROR(INDEX(BD_Gestão!K:K,MATCH('Banco de Dados'!$B4193,BD_Gestão!$B:$B,0)),"erro"))</f>
        <v/>
      </c>
      <c r="P4193" s="169" t="str">
        <f t="shared" si="262"/>
        <v/>
      </c>
      <c r="Q4193" s="170" t="str">
        <f t="shared" si="263"/>
        <v/>
      </c>
      <c r="R4193" s="163" t="e">
        <f t="shared" si="260"/>
        <v>#VALUE!</v>
      </c>
      <c r="S4193" s="163" t="e">
        <f t="shared" si="261"/>
        <v>#VALUE!</v>
      </c>
      <c r="T4193" s="163" t="e">
        <f>INDEX(Controle!O:O,MATCH('Banco de Dados'!A4193,Controle!M:M,0))*E4193/100</f>
        <v>#N/A</v>
      </c>
    </row>
    <row r="4194" spans="1:20" hidden="1" x14ac:dyDescent="0.2">
      <c r="A4194" s="158">
        <f>BD_TS!A4193</f>
        <v>0</v>
      </c>
      <c r="B4194" s="158" t="str">
        <f>SUBSTITUTE(SUBSTITUTE(BD_TS!D4193," ",""),"-","/")</f>
        <v/>
      </c>
      <c r="C4194" s="158">
        <f>BD_TS!E4193</f>
        <v>0</v>
      </c>
      <c r="D4194" s="159">
        <f>BD_TS!F4193</f>
        <v>0</v>
      </c>
      <c r="E4194" s="160">
        <f>BD_TS!B4193</f>
        <v>0</v>
      </c>
      <c r="F4194" s="161">
        <f>BD_TS!C4193</f>
        <v>0</v>
      </c>
      <c r="G4194" s="187">
        <f>BD_TS!H4193</f>
        <v>0</v>
      </c>
      <c r="H4194" s="158" t="str">
        <f>IF($A4194=0,"",IFERROR(INDEX(BD_Gestão!A:A,MATCH('Banco de Dados'!$B4194,BD_Gestão!$B:$B,0)),"erro"))</f>
        <v/>
      </c>
      <c r="I4194" s="162" t="str">
        <f>IF($A4194=0,"",IFERROR(INDEX(BD_Gestão!E:E,MATCH('Banco de Dados'!$B4194,BD_Gestão!$B:$B,0)),"erro"))</f>
        <v/>
      </c>
      <c r="J4194" s="186" t="str">
        <f>IF($A4194=0,"",IFERROR(INDEX(BD_Gestão!B:B,MATCH('Banco de Dados'!$B4194,BD_Gestão!$B:$B,0)),"erro"))</f>
        <v/>
      </c>
      <c r="K4194" s="158" t="str">
        <f>IF($A4194=0,"",IFERROR(INDEX(BD_Gestão!C:C,MATCH('Banco de Dados'!$B4194,BD_Gestão!$B:$B,0)),"erro"))</f>
        <v/>
      </c>
      <c r="L4194" s="158" t="str">
        <f>IF($A4194=0,"",IFERROR(INDEX(BD_Gestão!H:H,MATCH('Banco de Dados'!$B4194,BD_Gestão!$B:$B,0)),"erro"))</f>
        <v/>
      </c>
      <c r="M4194" s="161" t="str">
        <f>IF($A4194=0,"",IFERROR(INDEX(BD_Gestão!F:F,MATCH('Banco de Dados'!$B4194,BD_Gestão!$B:$B,0)),"erro"))</f>
        <v/>
      </c>
      <c r="N4194" s="161" t="str">
        <f>IF($A4194=0,"",IFERROR(INDEX(BD_Gestão!J:J,MATCH('Banco de Dados'!$B4194,BD_Gestão!$B:$B,0)),"erro"))</f>
        <v/>
      </c>
      <c r="O4194" s="164" t="str">
        <f>IF($A4194=0,"",IFERROR(INDEX(BD_Gestão!K:K,MATCH('Banco de Dados'!$B4194,BD_Gestão!$B:$B,0)),"erro"))</f>
        <v/>
      </c>
      <c r="P4194" s="169" t="str">
        <f t="shared" si="262"/>
        <v/>
      </c>
      <c r="Q4194" s="170" t="str">
        <f t="shared" si="263"/>
        <v/>
      </c>
      <c r="R4194" s="163" t="e">
        <f t="shared" si="260"/>
        <v>#VALUE!</v>
      </c>
      <c r="S4194" s="163" t="e">
        <f t="shared" si="261"/>
        <v>#VALUE!</v>
      </c>
      <c r="T4194" s="163" t="e">
        <f>INDEX(Controle!O:O,MATCH('Banco de Dados'!A4194,Controle!M:M,0))*E4194/100</f>
        <v>#N/A</v>
      </c>
    </row>
    <row r="4195" spans="1:20" hidden="1" x14ac:dyDescent="0.2">
      <c r="A4195" s="158">
        <f>BD_TS!A4194</f>
        <v>0</v>
      </c>
      <c r="B4195" s="158" t="str">
        <f>SUBSTITUTE(SUBSTITUTE(BD_TS!D4194," ",""),"-","/")</f>
        <v/>
      </c>
      <c r="C4195" s="158">
        <f>BD_TS!E4194</f>
        <v>0</v>
      </c>
      <c r="D4195" s="159">
        <f>BD_TS!F4194</f>
        <v>0</v>
      </c>
      <c r="E4195" s="160">
        <f>BD_TS!B4194</f>
        <v>0</v>
      </c>
      <c r="F4195" s="161">
        <f>BD_TS!C4194</f>
        <v>0</v>
      </c>
      <c r="G4195" s="187">
        <f>BD_TS!H4194</f>
        <v>0</v>
      </c>
      <c r="H4195" s="158" t="str">
        <f>IF($A4195=0,"",IFERROR(INDEX(BD_Gestão!A:A,MATCH('Banco de Dados'!$B4195,BD_Gestão!$B:$B,0)),"erro"))</f>
        <v/>
      </c>
      <c r="I4195" s="162" t="str">
        <f>IF($A4195=0,"",IFERROR(INDEX(BD_Gestão!E:E,MATCH('Banco de Dados'!$B4195,BD_Gestão!$B:$B,0)),"erro"))</f>
        <v/>
      </c>
      <c r="J4195" s="186" t="str">
        <f>IF($A4195=0,"",IFERROR(INDEX(BD_Gestão!B:B,MATCH('Banco de Dados'!$B4195,BD_Gestão!$B:$B,0)),"erro"))</f>
        <v/>
      </c>
      <c r="K4195" s="158" t="str">
        <f>IF($A4195=0,"",IFERROR(INDEX(BD_Gestão!C:C,MATCH('Banco de Dados'!$B4195,BD_Gestão!$B:$B,0)),"erro"))</f>
        <v/>
      </c>
      <c r="L4195" s="158" t="str">
        <f>IF($A4195=0,"",IFERROR(INDEX(BD_Gestão!H:H,MATCH('Banco de Dados'!$B4195,BD_Gestão!$B:$B,0)),"erro"))</f>
        <v/>
      </c>
      <c r="M4195" s="161" t="str">
        <f>IF($A4195=0,"",IFERROR(INDEX(BD_Gestão!F:F,MATCH('Banco de Dados'!$B4195,BD_Gestão!$B:$B,0)),"erro"))</f>
        <v/>
      </c>
      <c r="N4195" s="161" t="str">
        <f>IF($A4195=0,"",IFERROR(INDEX(BD_Gestão!J:J,MATCH('Banco de Dados'!$B4195,BD_Gestão!$B:$B,0)),"erro"))</f>
        <v/>
      </c>
      <c r="O4195" s="164" t="str">
        <f>IF($A4195=0,"",IFERROR(INDEX(BD_Gestão!K:K,MATCH('Banco de Dados'!$B4195,BD_Gestão!$B:$B,0)),"erro"))</f>
        <v/>
      </c>
      <c r="P4195" s="169" t="str">
        <f t="shared" si="262"/>
        <v/>
      </c>
      <c r="Q4195" s="170" t="str">
        <f t="shared" si="263"/>
        <v/>
      </c>
      <c r="R4195" s="163" t="e">
        <f t="shared" si="260"/>
        <v>#VALUE!</v>
      </c>
      <c r="S4195" s="163" t="e">
        <f t="shared" si="261"/>
        <v>#VALUE!</v>
      </c>
      <c r="T4195" s="163" t="e">
        <f>INDEX(Controle!O:O,MATCH('Banco de Dados'!A4195,Controle!M:M,0))*E4195/100</f>
        <v>#N/A</v>
      </c>
    </row>
    <row r="4196" spans="1:20" hidden="1" x14ac:dyDescent="0.2">
      <c r="A4196" s="158">
        <f>BD_TS!A4195</f>
        <v>0</v>
      </c>
      <c r="B4196" s="158" t="str">
        <f>SUBSTITUTE(SUBSTITUTE(BD_TS!D4195," ",""),"-","/")</f>
        <v/>
      </c>
      <c r="C4196" s="158">
        <f>BD_TS!E4195</f>
        <v>0</v>
      </c>
      <c r="D4196" s="159">
        <f>BD_TS!F4195</f>
        <v>0</v>
      </c>
      <c r="E4196" s="160">
        <f>BD_TS!B4195</f>
        <v>0</v>
      </c>
      <c r="F4196" s="161">
        <f>BD_TS!C4195</f>
        <v>0</v>
      </c>
      <c r="G4196" s="187">
        <f>BD_TS!H4195</f>
        <v>0</v>
      </c>
      <c r="H4196" s="158" t="str">
        <f>IF($A4196=0,"",IFERROR(INDEX(BD_Gestão!A:A,MATCH('Banco de Dados'!$B4196,BD_Gestão!$B:$B,0)),"erro"))</f>
        <v/>
      </c>
      <c r="I4196" s="162" t="str">
        <f>IF($A4196=0,"",IFERROR(INDEX(BD_Gestão!E:E,MATCH('Banco de Dados'!$B4196,BD_Gestão!$B:$B,0)),"erro"))</f>
        <v/>
      </c>
      <c r="J4196" s="186" t="str">
        <f>IF($A4196=0,"",IFERROR(INDEX(BD_Gestão!B:B,MATCH('Banco de Dados'!$B4196,BD_Gestão!$B:$B,0)),"erro"))</f>
        <v/>
      </c>
      <c r="K4196" s="158" t="str">
        <f>IF($A4196=0,"",IFERROR(INDEX(BD_Gestão!C:C,MATCH('Banco de Dados'!$B4196,BD_Gestão!$B:$B,0)),"erro"))</f>
        <v/>
      </c>
      <c r="L4196" s="158" t="str">
        <f>IF($A4196=0,"",IFERROR(INDEX(BD_Gestão!H:H,MATCH('Banco de Dados'!$B4196,BD_Gestão!$B:$B,0)),"erro"))</f>
        <v/>
      </c>
      <c r="M4196" s="161" t="str">
        <f>IF($A4196=0,"",IFERROR(INDEX(BD_Gestão!F:F,MATCH('Banco de Dados'!$B4196,BD_Gestão!$B:$B,0)),"erro"))</f>
        <v/>
      </c>
      <c r="N4196" s="161" t="str">
        <f>IF($A4196=0,"",IFERROR(INDEX(BD_Gestão!J:J,MATCH('Banco de Dados'!$B4196,BD_Gestão!$B:$B,0)),"erro"))</f>
        <v/>
      </c>
      <c r="O4196" s="164" t="str">
        <f>IF($A4196=0,"",IFERROR(INDEX(BD_Gestão!K:K,MATCH('Banco de Dados'!$B4196,BD_Gestão!$B:$B,0)),"erro"))</f>
        <v/>
      </c>
      <c r="P4196" s="169" t="str">
        <f t="shared" si="262"/>
        <v/>
      </c>
      <c r="Q4196" s="170" t="str">
        <f t="shared" si="263"/>
        <v/>
      </c>
      <c r="R4196" s="163" t="e">
        <f t="shared" si="260"/>
        <v>#VALUE!</v>
      </c>
      <c r="S4196" s="163" t="e">
        <f t="shared" si="261"/>
        <v>#VALUE!</v>
      </c>
      <c r="T4196" s="163" t="e">
        <f>INDEX(Controle!O:O,MATCH('Banco de Dados'!A4196,Controle!M:M,0))*E4196/100</f>
        <v>#N/A</v>
      </c>
    </row>
    <row r="4197" spans="1:20" hidden="1" x14ac:dyDescent="0.2">
      <c r="A4197" s="158">
        <f>BD_TS!A4196</f>
        <v>0</v>
      </c>
      <c r="B4197" s="158" t="str">
        <f>SUBSTITUTE(SUBSTITUTE(BD_TS!D4196," ",""),"-","/")</f>
        <v/>
      </c>
      <c r="C4197" s="158">
        <f>BD_TS!E4196</f>
        <v>0</v>
      </c>
      <c r="D4197" s="159">
        <f>BD_TS!F4196</f>
        <v>0</v>
      </c>
      <c r="E4197" s="160">
        <f>BD_TS!B4196</f>
        <v>0</v>
      </c>
      <c r="F4197" s="161">
        <f>BD_TS!C4196</f>
        <v>0</v>
      </c>
      <c r="G4197" s="187">
        <f>BD_TS!H4196</f>
        <v>0</v>
      </c>
      <c r="H4197" s="158" t="str">
        <f>IF($A4197=0,"",IFERROR(INDEX(BD_Gestão!A:A,MATCH('Banco de Dados'!$B4197,BD_Gestão!$B:$B,0)),"erro"))</f>
        <v/>
      </c>
      <c r="I4197" s="162" t="str">
        <f>IF($A4197=0,"",IFERROR(INDEX(BD_Gestão!E:E,MATCH('Banco de Dados'!$B4197,BD_Gestão!$B:$B,0)),"erro"))</f>
        <v/>
      </c>
      <c r="J4197" s="186" t="str">
        <f>IF($A4197=0,"",IFERROR(INDEX(BD_Gestão!B:B,MATCH('Banco de Dados'!$B4197,BD_Gestão!$B:$B,0)),"erro"))</f>
        <v/>
      </c>
      <c r="K4197" s="158" t="str">
        <f>IF($A4197=0,"",IFERROR(INDEX(BD_Gestão!C:C,MATCH('Banco de Dados'!$B4197,BD_Gestão!$B:$B,0)),"erro"))</f>
        <v/>
      </c>
      <c r="L4197" s="158" t="str">
        <f>IF($A4197=0,"",IFERROR(INDEX(BD_Gestão!H:H,MATCH('Banco de Dados'!$B4197,BD_Gestão!$B:$B,0)),"erro"))</f>
        <v/>
      </c>
      <c r="M4197" s="161" t="str">
        <f>IF($A4197=0,"",IFERROR(INDEX(BD_Gestão!F:F,MATCH('Banco de Dados'!$B4197,BD_Gestão!$B:$B,0)),"erro"))</f>
        <v/>
      </c>
      <c r="N4197" s="161" t="str">
        <f>IF($A4197=0,"",IFERROR(INDEX(BD_Gestão!J:J,MATCH('Banco de Dados'!$B4197,BD_Gestão!$B:$B,0)),"erro"))</f>
        <v/>
      </c>
      <c r="O4197" s="164" t="str">
        <f>IF($A4197=0,"",IFERROR(INDEX(BD_Gestão!K:K,MATCH('Banco de Dados'!$B4197,BD_Gestão!$B:$B,0)),"erro"))</f>
        <v/>
      </c>
      <c r="P4197" s="169" t="str">
        <f t="shared" si="262"/>
        <v/>
      </c>
      <c r="Q4197" s="170" t="str">
        <f t="shared" si="263"/>
        <v/>
      </c>
      <c r="R4197" s="163" t="e">
        <f t="shared" si="260"/>
        <v>#VALUE!</v>
      </c>
      <c r="S4197" s="163" t="e">
        <f t="shared" si="261"/>
        <v>#VALUE!</v>
      </c>
      <c r="T4197" s="163" t="e">
        <f>INDEX(Controle!O:O,MATCH('Banco de Dados'!A4197,Controle!M:M,0))*E4197/100</f>
        <v>#N/A</v>
      </c>
    </row>
    <row r="4198" spans="1:20" hidden="1" x14ac:dyDescent="0.2">
      <c r="A4198" s="158">
        <f>BD_TS!A4197</f>
        <v>0</v>
      </c>
      <c r="B4198" s="158" t="str">
        <f>SUBSTITUTE(SUBSTITUTE(BD_TS!D4197," ",""),"-","/")</f>
        <v/>
      </c>
      <c r="C4198" s="158">
        <f>BD_TS!E4197</f>
        <v>0</v>
      </c>
      <c r="D4198" s="159">
        <f>BD_TS!F4197</f>
        <v>0</v>
      </c>
      <c r="E4198" s="160">
        <f>BD_TS!B4197</f>
        <v>0</v>
      </c>
      <c r="F4198" s="161">
        <f>BD_TS!C4197</f>
        <v>0</v>
      </c>
      <c r="G4198" s="187">
        <f>BD_TS!H4197</f>
        <v>0</v>
      </c>
      <c r="H4198" s="158" t="str">
        <f>IF($A4198=0,"",IFERROR(INDEX(BD_Gestão!A:A,MATCH('Banco de Dados'!$B4198,BD_Gestão!$B:$B,0)),"erro"))</f>
        <v/>
      </c>
      <c r="I4198" s="162" t="str">
        <f>IF($A4198=0,"",IFERROR(INDEX(BD_Gestão!E:E,MATCH('Banco de Dados'!$B4198,BD_Gestão!$B:$B,0)),"erro"))</f>
        <v/>
      </c>
      <c r="J4198" s="186" t="str">
        <f>IF($A4198=0,"",IFERROR(INDEX(BD_Gestão!B:B,MATCH('Banco de Dados'!$B4198,BD_Gestão!$B:$B,0)),"erro"))</f>
        <v/>
      </c>
      <c r="K4198" s="158" t="str">
        <f>IF($A4198=0,"",IFERROR(INDEX(BD_Gestão!C:C,MATCH('Banco de Dados'!$B4198,BD_Gestão!$B:$B,0)),"erro"))</f>
        <v/>
      </c>
      <c r="L4198" s="158" t="str">
        <f>IF($A4198=0,"",IFERROR(INDEX(BD_Gestão!H:H,MATCH('Banco de Dados'!$B4198,BD_Gestão!$B:$B,0)),"erro"))</f>
        <v/>
      </c>
      <c r="M4198" s="161" t="str">
        <f>IF($A4198=0,"",IFERROR(INDEX(BD_Gestão!F:F,MATCH('Banco de Dados'!$B4198,BD_Gestão!$B:$B,0)),"erro"))</f>
        <v/>
      </c>
      <c r="N4198" s="161" t="str">
        <f>IF($A4198=0,"",IFERROR(INDEX(BD_Gestão!J:J,MATCH('Banco de Dados'!$B4198,BD_Gestão!$B:$B,0)),"erro"))</f>
        <v/>
      </c>
      <c r="O4198" s="164" t="str">
        <f>IF($A4198=0,"",IFERROR(INDEX(BD_Gestão!K:K,MATCH('Banco de Dados'!$B4198,BD_Gestão!$B:$B,0)),"erro"))</f>
        <v/>
      </c>
      <c r="P4198" s="169" t="str">
        <f t="shared" si="262"/>
        <v/>
      </c>
      <c r="Q4198" s="170" t="str">
        <f t="shared" si="263"/>
        <v/>
      </c>
      <c r="R4198" s="163" t="e">
        <f t="shared" si="260"/>
        <v>#VALUE!</v>
      </c>
      <c r="S4198" s="163" t="e">
        <f t="shared" si="261"/>
        <v>#VALUE!</v>
      </c>
      <c r="T4198" s="163" t="e">
        <f>INDEX(Controle!O:O,MATCH('Banco de Dados'!A4198,Controle!M:M,0))*E4198/100</f>
        <v>#N/A</v>
      </c>
    </row>
    <row r="4199" spans="1:20" hidden="1" x14ac:dyDescent="0.2">
      <c r="A4199" s="158">
        <f>BD_TS!A4198</f>
        <v>0</v>
      </c>
      <c r="B4199" s="158" t="str">
        <f>SUBSTITUTE(SUBSTITUTE(BD_TS!D4198," ",""),"-","/")</f>
        <v/>
      </c>
      <c r="C4199" s="158">
        <f>BD_TS!E4198</f>
        <v>0</v>
      </c>
      <c r="D4199" s="159">
        <f>BD_TS!F4198</f>
        <v>0</v>
      </c>
      <c r="E4199" s="160">
        <f>BD_TS!B4198</f>
        <v>0</v>
      </c>
      <c r="F4199" s="161">
        <f>BD_TS!C4198</f>
        <v>0</v>
      </c>
      <c r="G4199" s="187">
        <f>BD_TS!H4198</f>
        <v>0</v>
      </c>
      <c r="H4199" s="158" t="str">
        <f>IF($A4199=0,"",IFERROR(INDEX(BD_Gestão!A:A,MATCH('Banco de Dados'!$B4199,BD_Gestão!$B:$B,0)),"erro"))</f>
        <v/>
      </c>
      <c r="I4199" s="162" t="str">
        <f>IF($A4199=0,"",IFERROR(INDEX(BD_Gestão!E:E,MATCH('Banco de Dados'!$B4199,BD_Gestão!$B:$B,0)),"erro"))</f>
        <v/>
      </c>
      <c r="J4199" s="186" t="str">
        <f>IF($A4199=0,"",IFERROR(INDEX(BD_Gestão!B:B,MATCH('Banco de Dados'!$B4199,BD_Gestão!$B:$B,0)),"erro"))</f>
        <v/>
      </c>
      <c r="K4199" s="158" t="str">
        <f>IF($A4199=0,"",IFERROR(INDEX(BD_Gestão!C:C,MATCH('Banco de Dados'!$B4199,BD_Gestão!$B:$B,0)),"erro"))</f>
        <v/>
      </c>
      <c r="L4199" s="158" t="str">
        <f>IF($A4199=0,"",IFERROR(INDEX(BD_Gestão!H:H,MATCH('Banco de Dados'!$B4199,BD_Gestão!$B:$B,0)),"erro"))</f>
        <v/>
      </c>
      <c r="M4199" s="161" t="str">
        <f>IF($A4199=0,"",IFERROR(INDEX(BD_Gestão!F:F,MATCH('Banco de Dados'!$B4199,BD_Gestão!$B:$B,0)),"erro"))</f>
        <v/>
      </c>
      <c r="N4199" s="161" t="str">
        <f>IF($A4199=0,"",IFERROR(INDEX(BD_Gestão!J:J,MATCH('Banco de Dados'!$B4199,BD_Gestão!$B:$B,0)),"erro"))</f>
        <v/>
      </c>
      <c r="O4199" s="164" t="str">
        <f>IF($A4199=0,"",IFERROR(INDEX(BD_Gestão!K:K,MATCH('Banco de Dados'!$B4199,BD_Gestão!$B:$B,0)),"erro"))</f>
        <v/>
      </c>
      <c r="P4199" s="169" t="str">
        <f t="shared" si="262"/>
        <v/>
      </c>
      <c r="Q4199" s="170" t="str">
        <f t="shared" si="263"/>
        <v/>
      </c>
      <c r="R4199" s="163" t="e">
        <f t="shared" si="260"/>
        <v>#VALUE!</v>
      </c>
      <c r="S4199" s="163" t="e">
        <f t="shared" si="261"/>
        <v>#VALUE!</v>
      </c>
      <c r="T4199" s="163" t="e">
        <f>INDEX(Controle!O:O,MATCH('Banco de Dados'!A4199,Controle!M:M,0))*E4199/100</f>
        <v>#N/A</v>
      </c>
    </row>
    <row r="4200" spans="1:20" hidden="1" x14ac:dyDescent="0.2">
      <c r="A4200" s="158">
        <f>BD_TS!A4199</f>
        <v>0</v>
      </c>
      <c r="B4200" s="158" t="str">
        <f>SUBSTITUTE(SUBSTITUTE(BD_TS!D4199," ",""),"-","/")</f>
        <v/>
      </c>
      <c r="C4200" s="158">
        <f>BD_TS!E4199</f>
        <v>0</v>
      </c>
      <c r="D4200" s="159">
        <f>BD_TS!F4199</f>
        <v>0</v>
      </c>
      <c r="E4200" s="160">
        <f>BD_TS!B4199</f>
        <v>0</v>
      </c>
      <c r="F4200" s="161">
        <f>BD_TS!C4199</f>
        <v>0</v>
      </c>
      <c r="G4200" s="187">
        <f>BD_TS!H4199</f>
        <v>0</v>
      </c>
      <c r="H4200" s="158" t="str">
        <f>IF($A4200=0,"",IFERROR(INDEX(BD_Gestão!A:A,MATCH('Banco de Dados'!$B4200,BD_Gestão!$B:$B,0)),"erro"))</f>
        <v/>
      </c>
      <c r="I4200" s="162" t="str">
        <f>IF($A4200=0,"",IFERROR(INDEX(BD_Gestão!E:E,MATCH('Banco de Dados'!$B4200,BD_Gestão!$B:$B,0)),"erro"))</f>
        <v/>
      </c>
      <c r="J4200" s="186" t="str">
        <f>IF($A4200=0,"",IFERROR(INDEX(BD_Gestão!B:B,MATCH('Banco de Dados'!$B4200,BD_Gestão!$B:$B,0)),"erro"))</f>
        <v/>
      </c>
      <c r="K4200" s="158" t="str">
        <f>IF($A4200=0,"",IFERROR(INDEX(BD_Gestão!C:C,MATCH('Banco de Dados'!$B4200,BD_Gestão!$B:$B,0)),"erro"))</f>
        <v/>
      </c>
      <c r="L4200" s="158" t="str">
        <f>IF($A4200=0,"",IFERROR(INDEX(BD_Gestão!H:H,MATCH('Banco de Dados'!$B4200,BD_Gestão!$B:$B,0)),"erro"))</f>
        <v/>
      </c>
      <c r="M4200" s="161" t="str">
        <f>IF($A4200=0,"",IFERROR(INDEX(BD_Gestão!F:F,MATCH('Banco de Dados'!$B4200,BD_Gestão!$B:$B,0)),"erro"))</f>
        <v/>
      </c>
      <c r="N4200" s="161" t="str">
        <f>IF($A4200=0,"",IFERROR(INDEX(BD_Gestão!J:J,MATCH('Banco de Dados'!$B4200,BD_Gestão!$B:$B,0)),"erro"))</f>
        <v/>
      </c>
      <c r="O4200" s="164" t="str">
        <f>IF($A4200=0,"",IFERROR(INDEX(BD_Gestão!K:K,MATCH('Banco de Dados'!$B4200,BD_Gestão!$B:$B,0)),"erro"))</f>
        <v/>
      </c>
      <c r="P4200" s="169" t="str">
        <f t="shared" si="262"/>
        <v/>
      </c>
      <c r="Q4200" s="170" t="str">
        <f t="shared" si="263"/>
        <v/>
      </c>
      <c r="R4200" s="163" t="e">
        <f t="shared" si="260"/>
        <v>#VALUE!</v>
      </c>
      <c r="S4200" s="163" t="e">
        <f t="shared" si="261"/>
        <v>#VALUE!</v>
      </c>
      <c r="T4200" s="163" t="e">
        <f>INDEX(Controle!O:O,MATCH('Banco de Dados'!A4200,Controle!M:M,0))*E4200/100</f>
        <v>#N/A</v>
      </c>
    </row>
    <row r="4201" spans="1:20" hidden="1" x14ac:dyDescent="0.2">
      <c r="A4201" s="158">
        <f>BD_TS!A4200</f>
        <v>0</v>
      </c>
      <c r="B4201" s="158" t="str">
        <f>SUBSTITUTE(SUBSTITUTE(BD_TS!D4200," ",""),"-","/")</f>
        <v/>
      </c>
      <c r="C4201" s="158">
        <f>BD_TS!E4200</f>
        <v>0</v>
      </c>
      <c r="D4201" s="159">
        <f>BD_TS!F4200</f>
        <v>0</v>
      </c>
      <c r="E4201" s="160">
        <f>BD_TS!B4200</f>
        <v>0</v>
      </c>
      <c r="F4201" s="161">
        <f>BD_TS!C4200</f>
        <v>0</v>
      </c>
      <c r="G4201" s="187">
        <f>BD_TS!H4200</f>
        <v>0</v>
      </c>
      <c r="H4201" s="158" t="str">
        <f>IF($A4201=0,"",IFERROR(INDEX(BD_Gestão!A:A,MATCH('Banco de Dados'!$B4201,BD_Gestão!$B:$B,0)),"erro"))</f>
        <v/>
      </c>
      <c r="I4201" s="162" t="str">
        <f>IF($A4201=0,"",IFERROR(INDEX(BD_Gestão!E:E,MATCH('Banco de Dados'!$B4201,BD_Gestão!$B:$B,0)),"erro"))</f>
        <v/>
      </c>
      <c r="J4201" s="186" t="str">
        <f>IF($A4201=0,"",IFERROR(INDEX(BD_Gestão!B:B,MATCH('Banco de Dados'!$B4201,BD_Gestão!$B:$B,0)),"erro"))</f>
        <v/>
      </c>
      <c r="K4201" s="158" t="str">
        <f>IF($A4201=0,"",IFERROR(INDEX(BD_Gestão!C:C,MATCH('Banco de Dados'!$B4201,BD_Gestão!$B:$B,0)),"erro"))</f>
        <v/>
      </c>
      <c r="L4201" s="158" t="str">
        <f>IF($A4201=0,"",IFERROR(INDEX(BD_Gestão!H:H,MATCH('Banco de Dados'!$B4201,BD_Gestão!$B:$B,0)),"erro"))</f>
        <v/>
      </c>
      <c r="M4201" s="161" t="str">
        <f>IF($A4201=0,"",IFERROR(INDEX(BD_Gestão!F:F,MATCH('Banco de Dados'!$B4201,BD_Gestão!$B:$B,0)),"erro"))</f>
        <v/>
      </c>
      <c r="N4201" s="161" t="str">
        <f>IF($A4201=0,"",IFERROR(INDEX(BD_Gestão!J:J,MATCH('Banco de Dados'!$B4201,BD_Gestão!$B:$B,0)),"erro"))</f>
        <v/>
      </c>
      <c r="O4201" s="164" t="str">
        <f>IF($A4201=0,"",IFERROR(INDEX(BD_Gestão!K:K,MATCH('Banco de Dados'!$B4201,BD_Gestão!$B:$B,0)),"erro"))</f>
        <v/>
      </c>
      <c r="P4201" s="169" t="str">
        <f t="shared" si="262"/>
        <v/>
      </c>
      <c r="Q4201" s="170" t="str">
        <f t="shared" si="263"/>
        <v/>
      </c>
      <c r="R4201" s="163" t="e">
        <f t="shared" si="260"/>
        <v>#VALUE!</v>
      </c>
      <c r="S4201" s="163" t="e">
        <f t="shared" si="261"/>
        <v>#VALUE!</v>
      </c>
      <c r="T4201" s="163" t="e">
        <f>INDEX(Controle!O:O,MATCH('Banco de Dados'!A4201,Controle!M:M,0))*E4201/100</f>
        <v>#N/A</v>
      </c>
    </row>
    <row r="4202" spans="1:20" hidden="1" x14ac:dyDescent="0.2">
      <c r="A4202" s="158">
        <f>BD_TS!A4201</f>
        <v>0</v>
      </c>
      <c r="B4202" s="158" t="str">
        <f>SUBSTITUTE(SUBSTITUTE(BD_TS!D4201," ",""),"-","/")</f>
        <v/>
      </c>
      <c r="C4202" s="158">
        <f>BD_TS!E4201</f>
        <v>0</v>
      </c>
      <c r="D4202" s="159">
        <f>BD_TS!F4201</f>
        <v>0</v>
      </c>
      <c r="E4202" s="160">
        <f>BD_TS!B4201</f>
        <v>0</v>
      </c>
      <c r="F4202" s="161">
        <f>BD_TS!C4201</f>
        <v>0</v>
      </c>
      <c r="G4202" s="187">
        <f>BD_TS!H4201</f>
        <v>0</v>
      </c>
      <c r="H4202" s="158" t="str">
        <f>IF($A4202=0,"",IFERROR(INDEX(BD_Gestão!A:A,MATCH('Banco de Dados'!$B4202,BD_Gestão!$B:$B,0)),"erro"))</f>
        <v/>
      </c>
      <c r="I4202" s="162" t="str">
        <f>IF($A4202=0,"",IFERROR(INDEX(BD_Gestão!E:E,MATCH('Banco de Dados'!$B4202,BD_Gestão!$B:$B,0)),"erro"))</f>
        <v/>
      </c>
      <c r="J4202" s="186" t="str">
        <f>IF($A4202=0,"",IFERROR(INDEX(BD_Gestão!B:B,MATCH('Banco de Dados'!$B4202,BD_Gestão!$B:$B,0)),"erro"))</f>
        <v/>
      </c>
      <c r="K4202" s="158" t="str">
        <f>IF($A4202=0,"",IFERROR(INDEX(BD_Gestão!C:C,MATCH('Banco de Dados'!$B4202,BD_Gestão!$B:$B,0)),"erro"))</f>
        <v/>
      </c>
      <c r="L4202" s="158" t="str">
        <f>IF($A4202=0,"",IFERROR(INDEX(BD_Gestão!H:H,MATCH('Banco de Dados'!$B4202,BD_Gestão!$B:$B,0)),"erro"))</f>
        <v/>
      </c>
      <c r="M4202" s="161" t="str">
        <f>IF($A4202=0,"",IFERROR(INDEX(BD_Gestão!F:F,MATCH('Banco de Dados'!$B4202,BD_Gestão!$B:$B,0)),"erro"))</f>
        <v/>
      </c>
      <c r="N4202" s="161" t="str">
        <f>IF($A4202=0,"",IFERROR(INDEX(BD_Gestão!J:J,MATCH('Banco de Dados'!$B4202,BD_Gestão!$B:$B,0)),"erro"))</f>
        <v/>
      </c>
      <c r="O4202" s="164" t="str">
        <f>IF($A4202=0,"",IFERROR(INDEX(BD_Gestão!K:K,MATCH('Banco de Dados'!$B4202,BD_Gestão!$B:$B,0)),"erro"))</f>
        <v/>
      </c>
      <c r="P4202" s="169" t="str">
        <f t="shared" si="262"/>
        <v/>
      </c>
      <c r="Q4202" s="170" t="str">
        <f t="shared" si="263"/>
        <v/>
      </c>
      <c r="R4202" s="163" t="e">
        <f t="shared" si="260"/>
        <v>#VALUE!</v>
      </c>
      <c r="S4202" s="163" t="e">
        <f t="shared" si="261"/>
        <v>#VALUE!</v>
      </c>
      <c r="T4202" s="163" t="e">
        <f>INDEX(Controle!O:O,MATCH('Banco de Dados'!A4202,Controle!M:M,0))*E4202/100</f>
        <v>#N/A</v>
      </c>
    </row>
    <row r="4203" spans="1:20" hidden="1" x14ac:dyDescent="0.2">
      <c r="A4203" s="158">
        <f>BD_TS!A4202</f>
        <v>0</v>
      </c>
      <c r="B4203" s="158" t="str">
        <f>SUBSTITUTE(SUBSTITUTE(BD_TS!D4202," ",""),"-","/")</f>
        <v/>
      </c>
      <c r="C4203" s="158">
        <f>BD_TS!E4202</f>
        <v>0</v>
      </c>
      <c r="D4203" s="159">
        <f>BD_TS!F4202</f>
        <v>0</v>
      </c>
      <c r="E4203" s="160">
        <f>BD_TS!B4202</f>
        <v>0</v>
      </c>
      <c r="F4203" s="161">
        <f>BD_TS!C4202</f>
        <v>0</v>
      </c>
      <c r="G4203" s="187">
        <f>BD_TS!H4202</f>
        <v>0</v>
      </c>
      <c r="H4203" s="158" t="str">
        <f>IF($A4203=0,"",IFERROR(INDEX(BD_Gestão!A:A,MATCH('Banco de Dados'!$B4203,BD_Gestão!$B:$B,0)),"erro"))</f>
        <v/>
      </c>
      <c r="I4203" s="162" t="str">
        <f>IF($A4203=0,"",IFERROR(INDEX(BD_Gestão!E:E,MATCH('Banco de Dados'!$B4203,BD_Gestão!$B:$B,0)),"erro"))</f>
        <v/>
      </c>
      <c r="J4203" s="186" t="str">
        <f>IF($A4203=0,"",IFERROR(INDEX(BD_Gestão!B:B,MATCH('Banco de Dados'!$B4203,BD_Gestão!$B:$B,0)),"erro"))</f>
        <v/>
      </c>
      <c r="K4203" s="158" t="str">
        <f>IF($A4203=0,"",IFERROR(INDEX(BD_Gestão!C:C,MATCH('Banco de Dados'!$B4203,BD_Gestão!$B:$B,0)),"erro"))</f>
        <v/>
      </c>
      <c r="L4203" s="158" t="str">
        <f>IF($A4203=0,"",IFERROR(INDEX(BD_Gestão!H:H,MATCH('Banco de Dados'!$B4203,BD_Gestão!$B:$B,0)),"erro"))</f>
        <v/>
      </c>
      <c r="M4203" s="161" t="str">
        <f>IF($A4203=0,"",IFERROR(INDEX(BD_Gestão!F:F,MATCH('Banco de Dados'!$B4203,BD_Gestão!$B:$B,0)),"erro"))</f>
        <v/>
      </c>
      <c r="N4203" s="161" t="str">
        <f>IF($A4203=0,"",IFERROR(INDEX(BD_Gestão!J:J,MATCH('Banco de Dados'!$B4203,BD_Gestão!$B:$B,0)),"erro"))</f>
        <v/>
      </c>
      <c r="O4203" s="164" t="str">
        <f>IF($A4203=0,"",IFERROR(INDEX(BD_Gestão!K:K,MATCH('Banco de Dados'!$B4203,BD_Gestão!$B:$B,0)),"erro"))</f>
        <v/>
      </c>
      <c r="P4203" s="169" t="str">
        <f t="shared" si="262"/>
        <v/>
      </c>
      <c r="Q4203" s="170" t="str">
        <f t="shared" si="263"/>
        <v/>
      </c>
      <c r="R4203" s="163" t="e">
        <f t="shared" si="260"/>
        <v>#VALUE!</v>
      </c>
      <c r="S4203" s="163" t="e">
        <f t="shared" si="261"/>
        <v>#VALUE!</v>
      </c>
      <c r="T4203" s="163" t="e">
        <f>INDEX(Controle!O:O,MATCH('Banco de Dados'!A4203,Controle!M:M,0))*E4203/100</f>
        <v>#N/A</v>
      </c>
    </row>
    <row r="4204" spans="1:20" hidden="1" x14ac:dyDescent="0.2">
      <c r="A4204" s="158">
        <f>BD_TS!A4203</f>
        <v>0</v>
      </c>
      <c r="B4204" s="158" t="str">
        <f>SUBSTITUTE(SUBSTITUTE(BD_TS!D4203," ",""),"-","/")</f>
        <v/>
      </c>
      <c r="C4204" s="158">
        <f>BD_TS!E4203</f>
        <v>0</v>
      </c>
      <c r="D4204" s="159">
        <f>BD_TS!F4203</f>
        <v>0</v>
      </c>
      <c r="E4204" s="160">
        <f>BD_TS!B4203</f>
        <v>0</v>
      </c>
      <c r="F4204" s="161">
        <f>BD_TS!C4203</f>
        <v>0</v>
      </c>
      <c r="G4204" s="187">
        <f>BD_TS!H4203</f>
        <v>0</v>
      </c>
      <c r="H4204" s="158" t="str">
        <f>IF($A4204=0,"",IFERROR(INDEX(BD_Gestão!A:A,MATCH('Banco de Dados'!$B4204,BD_Gestão!$B:$B,0)),"erro"))</f>
        <v/>
      </c>
      <c r="I4204" s="162" t="str">
        <f>IF($A4204=0,"",IFERROR(INDEX(BD_Gestão!E:E,MATCH('Banco de Dados'!$B4204,BD_Gestão!$B:$B,0)),"erro"))</f>
        <v/>
      </c>
      <c r="J4204" s="186" t="str">
        <f>IF($A4204=0,"",IFERROR(INDEX(BD_Gestão!B:B,MATCH('Banco de Dados'!$B4204,BD_Gestão!$B:$B,0)),"erro"))</f>
        <v/>
      </c>
      <c r="K4204" s="158" t="str">
        <f>IF($A4204=0,"",IFERROR(INDEX(BD_Gestão!C:C,MATCH('Banco de Dados'!$B4204,BD_Gestão!$B:$B,0)),"erro"))</f>
        <v/>
      </c>
      <c r="L4204" s="158" t="str">
        <f>IF($A4204=0,"",IFERROR(INDEX(BD_Gestão!H:H,MATCH('Banco de Dados'!$B4204,BD_Gestão!$B:$B,0)),"erro"))</f>
        <v/>
      </c>
      <c r="M4204" s="161" t="str">
        <f>IF($A4204=0,"",IFERROR(INDEX(BD_Gestão!F:F,MATCH('Banco de Dados'!$B4204,BD_Gestão!$B:$B,0)),"erro"))</f>
        <v/>
      </c>
      <c r="N4204" s="161" t="str">
        <f>IF($A4204=0,"",IFERROR(INDEX(BD_Gestão!J:J,MATCH('Banco de Dados'!$B4204,BD_Gestão!$B:$B,0)),"erro"))</f>
        <v/>
      </c>
      <c r="O4204" s="164" t="str">
        <f>IF($A4204=0,"",IFERROR(INDEX(BD_Gestão!K:K,MATCH('Banco de Dados'!$B4204,BD_Gestão!$B:$B,0)),"erro"))</f>
        <v/>
      </c>
      <c r="P4204" s="169" t="str">
        <f t="shared" si="262"/>
        <v/>
      </c>
      <c r="Q4204" s="170" t="str">
        <f t="shared" si="263"/>
        <v/>
      </c>
      <c r="R4204" s="163" t="e">
        <f t="shared" si="260"/>
        <v>#VALUE!</v>
      </c>
      <c r="S4204" s="163" t="e">
        <f t="shared" si="261"/>
        <v>#VALUE!</v>
      </c>
      <c r="T4204" s="163" t="e">
        <f>INDEX(Controle!O:O,MATCH('Banco de Dados'!A4204,Controle!M:M,0))*E4204/100</f>
        <v>#N/A</v>
      </c>
    </row>
    <row r="4205" spans="1:20" hidden="1" x14ac:dyDescent="0.2">
      <c r="A4205" s="158">
        <f>BD_TS!A4204</f>
        <v>0</v>
      </c>
      <c r="B4205" s="158" t="str">
        <f>SUBSTITUTE(SUBSTITUTE(BD_TS!D4204," ",""),"-","/")</f>
        <v/>
      </c>
      <c r="C4205" s="158">
        <f>BD_TS!E4204</f>
        <v>0</v>
      </c>
      <c r="D4205" s="159">
        <f>BD_TS!F4204</f>
        <v>0</v>
      </c>
      <c r="E4205" s="160">
        <f>BD_TS!B4204</f>
        <v>0</v>
      </c>
      <c r="F4205" s="161">
        <f>BD_TS!C4204</f>
        <v>0</v>
      </c>
      <c r="G4205" s="187">
        <f>BD_TS!H4204</f>
        <v>0</v>
      </c>
      <c r="H4205" s="158" t="str">
        <f>IF($A4205=0,"",IFERROR(INDEX(BD_Gestão!A:A,MATCH('Banco de Dados'!$B4205,BD_Gestão!$B:$B,0)),"erro"))</f>
        <v/>
      </c>
      <c r="I4205" s="162" t="str">
        <f>IF($A4205=0,"",IFERROR(INDEX(BD_Gestão!E:E,MATCH('Banco de Dados'!$B4205,BD_Gestão!$B:$B,0)),"erro"))</f>
        <v/>
      </c>
      <c r="J4205" s="186" t="str">
        <f>IF($A4205=0,"",IFERROR(INDEX(BD_Gestão!B:B,MATCH('Banco de Dados'!$B4205,BD_Gestão!$B:$B,0)),"erro"))</f>
        <v/>
      </c>
      <c r="K4205" s="158" t="str">
        <f>IF($A4205=0,"",IFERROR(INDEX(BD_Gestão!C:C,MATCH('Banco de Dados'!$B4205,BD_Gestão!$B:$B,0)),"erro"))</f>
        <v/>
      </c>
      <c r="L4205" s="158" t="str">
        <f>IF($A4205=0,"",IFERROR(INDEX(BD_Gestão!H:H,MATCH('Banco de Dados'!$B4205,BD_Gestão!$B:$B,0)),"erro"))</f>
        <v/>
      </c>
      <c r="M4205" s="161" t="str">
        <f>IF($A4205=0,"",IFERROR(INDEX(BD_Gestão!F:F,MATCH('Banco de Dados'!$B4205,BD_Gestão!$B:$B,0)),"erro"))</f>
        <v/>
      </c>
      <c r="N4205" s="161" t="str">
        <f>IF($A4205=0,"",IFERROR(INDEX(BD_Gestão!J:J,MATCH('Banco de Dados'!$B4205,BD_Gestão!$B:$B,0)),"erro"))</f>
        <v/>
      </c>
      <c r="O4205" s="164" t="str">
        <f>IF($A4205=0,"",IFERROR(INDEX(BD_Gestão!K:K,MATCH('Banco de Dados'!$B4205,BD_Gestão!$B:$B,0)),"erro"))</f>
        <v/>
      </c>
      <c r="P4205" s="169" t="str">
        <f t="shared" si="262"/>
        <v/>
      </c>
      <c r="Q4205" s="170" t="str">
        <f t="shared" si="263"/>
        <v/>
      </c>
      <c r="R4205" s="163" t="e">
        <f t="shared" si="260"/>
        <v>#VALUE!</v>
      </c>
      <c r="S4205" s="163" t="e">
        <f t="shared" si="261"/>
        <v>#VALUE!</v>
      </c>
      <c r="T4205" s="163" t="e">
        <f>INDEX(Controle!O:O,MATCH('Banco de Dados'!A4205,Controle!M:M,0))*E4205/100</f>
        <v>#N/A</v>
      </c>
    </row>
    <row r="4206" spans="1:20" hidden="1" x14ac:dyDescent="0.2">
      <c r="A4206" s="158">
        <f>BD_TS!A4205</f>
        <v>0</v>
      </c>
      <c r="B4206" s="158" t="str">
        <f>SUBSTITUTE(SUBSTITUTE(BD_TS!D4205," ",""),"-","/")</f>
        <v/>
      </c>
      <c r="C4206" s="158">
        <f>BD_TS!E4205</f>
        <v>0</v>
      </c>
      <c r="D4206" s="159">
        <f>BD_TS!F4205</f>
        <v>0</v>
      </c>
      <c r="E4206" s="160">
        <f>BD_TS!B4205</f>
        <v>0</v>
      </c>
      <c r="F4206" s="161">
        <f>BD_TS!C4205</f>
        <v>0</v>
      </c>
      <c r="G4206" s="187">
        <f>BD_TS!H4205</f>
        <v>0</v>
      </c>
      <c r="H4206" s="158" t="str">
        <f>IF($A4206=0,"",IFERROR(INDEX(BD_Gestão!A:A,MATCH('Banco de Dados'!$B4206,BD_Gestão!$B:$B,0)),"erro"))</f>
        <v/>
      </c>
      <c r="I4206" s="162" t="str">
        <f>IF($A4206=0,"",IFERROR(INDEX(BD_Gestão!E:E,MATCH('Banco de Dados'!$B4206,BD_Gestão!$B:$B,0)),"erro"))</f>
        <v/>
      </c>
      <c r="J4206" s="186" t="str">
        <f>IF($A4206=0,"",IFERROR(INDEX(BD_Gestão!B:B,MATCH('Banco de Dados'!$B4206,BD_Gestão!$B:$B,0)),"erro"))</f>
        <v/>
      </c>
      <c r="K4206" s="158" t="str">
        <f>IF($A4206=0,"",IFERROR(INDEX(BD_Gestão!C:C,MATCH('Banco de Dados'!$B4206,BD_Gestão!$B:$B,0)),"erro"))</f>
        <v/>
      </c>
      <c r="L4206" s="158" t="str">
        <f>IF($A4206=0,"",IFERROR(INDEX(BD_Gestão!H:H,MATCH('Banco de Dados'!$B4206,BD_Gestão!$B:$B,0)),"erro"))</f>
        <v/>
      </c>
      <c r="M4206" s="161" t="str">
        <f>IF($A4206=0,"",IFERROR(INDEX(BD_Gestão!F:F,MATCH('Banco de Dados'!$B4206,BD_Gestão!$B:$B,0)),"erro"))</f>
        <v/>
      </c>
      <c r="N4206" s="161" t="str">
        <f>IF($A4206=0,"",IFERROR(INDEX(BD_Gestão!J:J,MATCH('Banco de Dados'!$B4206,BD_Gestão!$B:$B,0)),"erro"))</f>
        <v/>
      </c>
      <c r="O4206" s="164" t="str">
        <f>IF($A4206=0,"",IFERROR(INDEX(BD_Gestão!K:K,MATCH('Banco de Dados'!$B4206,BD_Gestão!$B:$B,0)),"erro"))</f>
        <v/>
      </c>
      <c r="P4206" s="169" t="str">
        <f t="shared" si="262"/>
        <v/>
      </c>
      <c r="Q4206" s="170" t="str">
        <f t="shared" si="263"/>
        <v/>
      </c>
      <c r="R4206" s="163" t="e">
        <f t="shared" si="260"/>
        <v>#VALUE!</v>
      </c>
      <c r="S4206" s="163" t="e">
        <f t="shared" si="261"/>
        <v>#VALUE!</v>
      </c>
      <c r="T4206" s="163" t="e">
        <f>INDEX(Controle!O:O,MATCH('Banco de Dados'!A4206,Controle!M:M,0))*E4206/100</f>
        <v>#N/A</v>
      </c>
    </row>
    <row r="4207" spans="1:20" hidden="1" x14ac:dyDescent="0.2">
      <c r="A4207" s="158">
        <f>BD_TS!A4206</f>
        <v>0</v>
      </c>
      <c r="B4207" s="158" t="str">
        <f>SUBSTITUTE(SUBSTITUTE(BD_TS!D4206," ",""),"-","/")</f>
        <v/>
      </c>
      <c r="C4207" s="158">
        <f>BD_TS!E4206</f>
        <v>0</v>
      </c>
      <c r="D4207" s="159">
        <f>BD_TS!F4206</f>
        <v>0</v>
      </c>
      <c r="E4207" s="160">
        <f>BD_TS!B4206</f>
        <v>0</v>
      </c>
      <c r="F4207" s="161">
        <f>BD_TS!C4206</f>
        <v>0</v>
      </c>
      <c r="G4207" s="187">
        <f>BD_TS!H4206</f>
        <v>0</v>
      </c>
      <c r="H4207" s="158" t="str">
        <f>IF($A4207=0,"",IFERROR(INDEX(BD_Gestão!A:A,MATCH('Banco de Dados'!$B4207,BD_Gestão!$B:$B,0)),"erro"))</f>
        <v/>
      </c>
      <c r="I4207" s="162" t="str">
        <f>IF($A4207=0,"",IFERROR(INDEX(BD_Gestão!E:E,MATCH('Banco de Dados'!$B4207,BD_Gestão!$B:$B,0)),"erro"))</f>
        <v/>
      </c>
      <c r="J4207" s="186" t="str">
        <f>IF($A4207=0,"",IFERROR(INDEX(BD_Gestão!B:B,MATCH('Banco de Dados'!$B4207,BD_Gestão!$B:$B,0)),"erro"))</f>
        <v/>
      </c>
      <c r="K4207" s="158" t="str">
        <f>IF($A4207=0,"",IFERROR(INDEX(BD_Gestão!C:C,MATCH('Banco de Dados'!$B4207,BD_Gestão!$B:$B,0)),"erro"))</f>
        <v/>
      </c>
      <c r="L4207" s="158" t="str">
        <f>IF($A4207=0,"",IFERROR(INDEX(BD_Gestão!H:H,MATCH('Banco de Dados'!$B4207,BD_Gestão!$B:$B,0)),"erro"))</f>
        <v/>
      </c>
      <c r="M4207" s="161" t="str">
        <f>IF($A4207=0,"",IFERROR(INDEX(BD_Gestão!F:F,MATCH('Banco de Dados'!$B4207,BD_Gestão!$B:$B,0)),"erro"))</f>
        <v/>
      </c>
      <c r="N4207" s="161" t="str">
        <f>IF($A4207=0,"",IFERROR(INDEX(BD_Gestão!J:J,MATCH('Banco de Dados'!$B4207,BD_Gestão!$B:$B,0)),"erro"))</f>
        <v/>
      </c>
      <c r="O4207" s="164" t="str">
        <f>IF($A4207=0,"",IFERROR(INDEX(BD_Gestão!K:K,MATCH('Banco de Dados'!$B4207,BD_Gestão!$B:$B,0)),"erro"))</f>
        <v/>
      </c>
      <c r="P4207" s="169" t="str">
        <f t="shared" si="262"/>
        <v/>
      </c>
      <c r="Q4207" s="170" t="str">
        <f t="shared" si="263"/>
        <v/>
      </c>
      <c r="R4207" s="163" t="e">
        <f t="shared" si="260"/>
        <v>#VALUE!</v>
      </c>
      <c r="S4207" s="163" t="e">
        <f t="shared" si="261"/>
        <v>#VALUE!</v>
      </c>
      <c r="T4207" s="163" t="e">
        <f>INDEX(Controle!O:O,MATCH('Banco de Dados'!A4207,Controle!M:M,0))*E4207/100</f>
        <v>#N/A</v>
      </c>
    </row>
    <row r="4208" spans="1:20" hidden="1" x14ac:dyDescent="0.2">
      <c r="A4208" s="158">
        <f>BD_TS!A4207</f>
        <v>0</v>
      </c>
      <c r="B4208" s="158" t="str">
        <f>SUBSTITUTE(SUBSTITUTE(BD_TS!D4207," ",""),"-","/")</f>
        <v/>
      </c>
      <c r="C4208" s="158">
        <f>BD_TS!E4207</f>
        <v>0</v>
      </c>
      <c r="D4208" s="159">
        <f>BD_TS!F4207</f>
        <v>0</v>
      </c>
      <c r="E4208" s="160">
        <f>BD_TS!B4207</f>
        <v>0</v>
      </c>
      <c r="F4208" s="161">
        <f>BD_TS!C4207</f>
        <v>0</v>
      </c>
      <c r="G4208" s="187">
        <f>BD_TS!H4207</f>
        <v>0</v>
      </c>
      <c r="H4208" s="158" t="str">
        <f>IF($A4208=0,"",IFERROR(INDEX(BD_Gestão!A:A,MATCH('Banco de Dados'!$B4208,BD_Gestão!$B:$B,0)),"erro"))</f>
        <v/>
      </c>
      <c r="I4208" s="162" t="str">
        <f>IF($A4208=0,"",IFERROR(INDEX(BD_Gestão!E:E,MATCH('Banco de Dados'!$B4208,BD_Gestão!$B:$B,0)),"erro"))</f>
        <v/>
      </c>
      <c r="J4208" s="186" t="str">
        <f>IF($A4208=0,"",IFERROR(INDEX(BD_Gestão!B:B,MATCH('Banco de Dados'!$B4208,BD_Gestão!$B:$B,0)),"erro"))</f>
        <v/>
      </c>
      <c r="K4208" s="158" t="str">
        <f>IF($A4208=0,"",IFERROR(INDEX(BD_Gestão!C:C,MATCH('Banco de Dados'!$B4208,BD_Gestão!$B:$B,0)),"erro"))</f>
        <v/>
      </c>
      <c r="L4208" s="158" t="str">
        <f>IF($A4208=0,"",IFERROR(INDEX(BD_Gestão!H:H,MATCH('Banco de Dados'!$B4208,BD_Gestão!$B:$B,0)),"erro"))</f>
        <v/>
      </c>
      <c r="M4208" s="161" t="str">
        <f>IF($A4208=0,"",IFERROR(INDEX(BD_Gestão!F:F,MATCH('Banco de Dados'!$B4208,BD_Gestão!$B:$B,0)),"erro"))</f>
        <v/>
      </c>
      <c r="N4208" s="161" t="str">
        <f>IF($A4208=0,"",IFERROR(INDEX(BD_Gestão!J:J,MATCH('Banco de Dados'!$B4208,BD_Gestão!$B:$B,0)),"erro"))</f>
        <v/>
      </c>
      <c r="O4208" s="164" t="str">
        <f>IF($A4208=0,"",IFERROR(INDEX(BD_Gestão!K:K,MATCH('Banco de Dados'!$B4208,BD_Gestão!$B:$B,0)),"erro"))</f>
        <v/>
      </c>
      <c r="P4208" s="169" t="str">
        <f t="shared" si="262"/>
        <v/>
      </c>
      <c r="Q4208" s="170" t="str">
        <f t="shared" si="263"/>
        <v/>
      </c>
      <c r="R4208" s="163" t="e">
        <f t="shared" si="260"/>
        <v>#VALUE!</v>
      </c>
      <c r="S4208" s="163" t="e">
        <f t="shared" si="261"/>
        <v>#VALUE!</v>
      </c>
      <c r="T4208" s="163" t="e">
        <f>INDEX(Controle!O:O,MATCH('Banco de Dados'!A4208,Controle!M:M,0))*E4208/100</f>
        <v>#N/A</v>
      </c>
    </row>
    <row r="4209" spans="1:20" hidden="1" x14ac:dyDescent="0.2">
      <c r="A4209" s="158">
        <f>BD_TS!A4208</f>
        <v>0</v>
      </c>
      <c r="B4209" s="158" t="str">
        <f>SUBSTITUTE(SUBSTITUTE(BD_TS!D4208," ",""),"-","/")</f>
        <v/>
      </c>
      <c r="C4209" s="158">
        <f>BD_TS!E4208</f>
        <v>0</v>
      </c>
      <c r="D4209" s="159">
        <f>BD_TS!F4208</f>
        <v>0</v>
      </c>
      <c r="E4209" s="160">
        <f>BD_TS!B4208</f>
        <v>0</v>
      </c>
      <c r="F4209" s="161">
        <f>BD_TS!C4208</f>
        <v>0</v>
      </c>
      <c r="G4209" s="187">
        <f>BD_TS!H4208</f>
        <v>0</v>
      </c>
      <c r="H4209" s="158" t="str">
        <f>IF($A4209=0,"",IFERROR(INDEX(BD_Gestão!A:A,MATCH('Banco de Dados'!$B4209,BD_Gestão!$B:$B,0)),"erro"))</f>
        <v/>
      </c>
      <c r="I4209" s="162" t="str">
        <f>IF($A4209=0,"",IFERROR(INDEX(BD_Gestão!E:E,MATCH('Banco de Dados'!$B4209,BD_Gestão!$B:$B,0)),"erro"))</f>
        <v/>
      </c>
      <c r="J4209" s="186" t="str">
        <f>IF($A4209=0,"",IFERROR(INDEX(BD_Gestão!B:B,MATCH('Banco de Dados'!$B4209,BD_Gestão!$B:$B,0)),"erro"))</f>
        <v/>
      </c>
      <c r="K4209" s="158" t="str">
        <f>IF($A4209=0,"",IFERROR(INDEX(BD_Gestão!C:C,MATCH('Banco de Dados'!$B4209,BD_Gestão!$B:$B,0)),"erro"))</f>
        <v/>
      </c>
      <c r="L4209" s="158" t="str">
        <f>IF($A4209=0,"",IFERROR(INDEX(BD_Gestão!H:H,MATCH('Banco de Dados'!$B4209,BD_Gestão!$B:$B,0)),"erro"))</f>
        <v/>
      </c>
      <c r="M4209" s="161" t="str">
        <f>IF($A4209=0,"",IFERROR(INDEX(BD_Gestão!F:F,MATCH('Banco de Dados'!$B4209,BD_Gestão!$B:$B,0)),"erro"))</f>
        <v/>
      </c>
      <c r="N4209" s="161" t="str">
        <f>IF($A4209=0,"",IFERROR(INDEX(BD_Gestão!J:J,MATCH('Banco de Dados'!$B4209,BD_Gestão!$B:$B,0)),"erro"))</f>
        <v/>
      </c>
      <c r="O4209" s="164" t="str">
        <f>IF($A4209=0,"",IFERROR(INDEX(BD_Gestão!K:K,MATCH('Banco de Dados'!$B4209,BD_Gestão!$B:$B,0)),"erro"))</f>
        <v/>
      </c>
      <c r="P4209" s="169" t="str">
        <f t="shared" si="262"/>
        <v/>
      </c>
      <c r="Q4209" s="170" t="str">
        <f t="shared" si="263"/>
        <v/>
      </c>
      <c r="R4209" s="163" t="e">
        <f t="shared" si="260"/>
        <v>#VALUE!</v>
      </c>
      <c r="S4209" s="163" t="e">
        <f t="shared" si="261"/>
        <v>#VALUE!</v>
      </c>
      <c r="T4209" s="163" t="e">
        <f>INDEX(Controle!O:O,MATCH('Banco de Dados'!A4209,Controle!M:M,0))*E4209/100</f>
        <v>#N/A</v>
      </c>
    </row>
    <row r="4210" spans="1:20" hidden="1" x14ac:dyDescent="0.2">
      <c r="A4210" s="158">
        <f>BD_TS!A4209</f>
        <v>0</v>
      </c>
      <c r="B4210" s="158" t="str">
        <f>SUBSTITUTE(SUBSTITUTE(BD_TS!D4209," ",""),"-","/")</f>
        <v/>
      </c>
      <c r="C4210" s="158">
        <f>BD_TS!E4209</f>
        <v>0</v>
      </c>
      <c r="D4210" s="159">
        <f>BD_TS!F4209</f>
        <v>0</v>
      </c>
      <c r="E4210" s="160">
        <f>BD_TS!B4209</f>
        <v>0</v>
      </c>
      <c r="F4210" s="161">
        <f>BD_TS!C4209</f>
        <v>0</v>
      </c>
      <c r="G4210" s="187">
        <f>BD_TS!H4209</f>
        <v>0</v>
      </c>
      <c r="H4210" s="158" t="str">
        <f>IF($A4210=0,"",IFERROR(INDEX(BD_Gestão!A:A,MATCH('Banco de Dados'!$B4210,BD_Gestão!$B:$B,0)),"erro"))</f>
        <v/>
      </c>
      <c r="I4210" s="162" t="str">
        <f>IF($A4210=0,"",IFERROR(INDEX(BD_Gestão!E:E,MATCH('Banco de Dados'!$B4210,BD_Gestão!$B:$B,0)),"erro"))</f>
        <v/>
      </c>
      <c r="J4210" s="186" t="str">
        <f>IF($A4210=0,"",IFERROR(INDEX(BD_Gestão!B:B,MATCH('Banco de Dados'!$B4210,BD_Gestão!$B:$B,0)),"erro"))</f>
        <v/>
      </c>
      <c r="K4210" s="158" t="str">
        <f>IF($A4210=0,"",IFERROR(INDEX(BD_Gestão!C:C,MATCH('Banco de Dados'!$B4210,BD_Gestão!$B:$B,0)),"erro"))</f>
        <v/>
      </c>
      <c r="L4210" s="158" t="str">
        <f>IF($A4210=0,"",IFERROR(INDEX(BD_Gestão!H:H,MATCH('Banco de Dados'!$B4210,BD_Gestão!$B:$B,0)),"erro"))</f>
        <v/>
      </c>
      <c r="M4210" s="161" t="str">
        <f>IF($A4210=0,"",IFERROR(INDEX(BD_Gestão!F:F,MATCH('Banco de Dados'!$B4210,BD_Gestão!$B:$B,0)),"erro"))</f>
        <v/>
      </c>
      <c r="N4210" s="161" t="str">
        <f>IF($A4210=0,"",IFERROR(INDEX(BD_Gestão!J:J,MATCH('Banco de Dados'!$B4210,BD_Gestão!$B:$B,0)),"erro"))</f>
        <v/>
      </c>
      <c r="O4210" s="164" t="str">
        <f>IF($A4210=0,"",IFERROR(INDEX(BD_Gestão!K:K,MATCH('Banco de Dados'!$B4210,BD_Gestão!$B:$B,0)),"erro"))</f>
        <v/>
      </c>
      <c r="P4210" s="169" t="str">
        <f t="shared" si="262"/>
        <v/>
      </c>
      <c r="Q4210" s="170" t="str">
        <f t="shared" si="263"/>
        <v/>
      </c>
      <c r="R4210" s="163" t="e">
        <f t="shared" si="260"/>
        <v>#VALUE!</v>
      </c>
      <c r="S4210" s="163" t="e">
        <f t="shared" si="261"/>
        <v>#VALUE!</v>
      </c>
      <c r="T4210" s="163" t="e">
        <f>INDEX(Controle!O:O,MATCH('Banco de Dados'!A4210,Controle!M:M,0))*E4210/100</f>
        <v>#N/A</v>
      </c>
    </row>
    <row r="4211" spans="1:20" hidden="1" x14ac:dyDescent="0.2">
      <c r="A4211" s="158">
        <f>BD_TS!A4210</f>
        <v>0</v>
      </c>
      <c r="B4211" s="158" t="str">
        <f>SUBSTITUTE(SUBSTITUTE(BD_TS!D4210," ",""),"-","/")</f>
        <v/>
      </c>
      <c r="C4211" s="158">
        <f>BD_TS!E4210</f>
        <v>0</v>
      </c>
      <c r="D4211" s="159">
        <f>BD_TS!F4210</f>
        <v>0</v>
      </c>
      <c r="E4211" s="160">
        <f>BD_TS!B4210</f>
        <v>0</v>
      </c>
      <c r="F4211" s="161">
        <f>BD_TS!C4210</f>
        <v>0</v>
      </c>
      <c r="G4211" s="187">
        <f>BD_TS!H4210</f>
        <v>0</v>
      </c>
      <c r="H4211" s="158" t="str">
        <f>IF($A4211=0,"",IFERROR(INDEX(BD_Gestão!A:A,MATCH('Banco de Dados'!$B4211,BD_Gestão!$B:$B,0)),"erro"))</f>
        <v/>
      </c>
      <c r="I4211" s="162" t="str">
        <f>IF($A4211=0,"",IFERROR(INDEX(BD_Gestão!E:E,MATCH('Banco de Dados'!$B4211,BD_Gestão!$B:$B,0)),"erro"))</f>
        <v/>
      </c>
      <c r="J4211" s="186" t="str">
        <f>IF($A4211=0,"",IFERROR(INDEX(BD_Gestão!B:B,MATCH('Banco de Dados'!$B4211,BD_Gestão!$B:$B,0)),"erro"))</f>
        <v/>
      </c>
      <c r="K4211" s="158" t="str">
        <f>IF($A4211=0,"",IFERROR(INDEX(BD_Gestão!C:C,MATCH('Banco de Dados'!$B4211,BD_Gestão!$B:$B,0)),"erro"))</f>
        <v/>
      </c>
      <c r="L4211" s="158" t="str">
        <f>IF($A4211=0,"",IFERROR(INDEX(BD_Gestão!H:H,MATCH('Banco de Dados'!$B4211,BD_Gestão!$B:$B,0)),"erro"))</f>
        <v/>
      </c>
      <c r="M4211" s="161" t="str">
        <f>IF($A4211=0,"",IFERROR(INDEX(BD_Gestão!F:F,MATCH('Banco de Dados'!$B4211,BD_Gestão!$B:$B,0)),"erro"))</f>
        <v/>
      </c>
      <c r="N4211" s="161" t="str">
        <f>IF($A4211=0,"",IFERROR(INDEX(BD_Gestão!J:J,MATCH('Banco de Dados'!$B4211,BD_Gestão!$B:$B,0)),"erro"))</f>
        <v/>
      </c>
      <c r="O4211" s="164" t="str">
        <f>IF($A4211=0,"",IFERROR(INDEX(BD_Gestão!K:K,MATCH('Banco de Dados'!$B4211,BD_Gestão!$B:$B,0)),"erro"))</f>
        <v/>
      </c>
      <c r="P4211" s="169" t="str">
        <f t="shared" si="262"/>
        <v/>
      </c>
      <c r="Q4211" s="170" t="str">
        <f t="shared" si="263"/>
        <v/>
      </c>
      <c r="R4211" s="163" t="e">
        <f t="shared" si="260"/>
        <v>#VALUE!</v>
      </c>
      <c r="S4211" s="163" t="e">
        <f t="shared" si="261"/>
        <v>#VALUE!</v>
      </c>
      <c r="T4211" s="163" t="e">
        <f>INDEX(Controle!O:O,MATCH('Banco de Dados'!A4211,Controle!M:M,0))*E4211/100</f>
        <v>#N/A</v>
      </c>
    </row>
    <row r="4212" spans="1:20" hidden="1" x14ac:dyDescent="0.2">
      <c r="A4212" s="158">
        <f>BD_TS!A4211</f>
        <v>0</v>
      </c>
      <c r="B4212" s="158" t="str">
        <f>SUBSTITUTE(SUBSTITUTE(BD_TS!D4211," ",""),"-","/")</f>
        <v/>
      </c>
      <c r="C4212" s="158">
        <f>BD_TS!E4211</f>
        <v>0</v>
      </c>
      <c r="D4212" s="159">
        <f>BD_TS!F4211</f>
        <v>0</v>
      </c>
      <c r="E4212" s="160">
        <f>BD_TS!B4211</f>
        <v>0</v>
      </c>
      <c r="F4212" s="161">
        <f>BD_TS!C4211</f>
        <v>0</v>
      </c>
      <c r="G4212" s="187">
        <f>BD_TS!H4211</f>
        <v>0</v>
      </c>
      <c r="H4212" s="158" t="str">
        <f>IF($A4212=0,"",IFERROR(INDEX(BD_Gestão!A:A,MATCH('Banco de Dados'!$B4212,BD_Gestão!$B:$B,0)),"erro"))</f>
        <v/>
      </c>
      <c r="I4212" s="162" t="str">
        <f>IF($A4212=0,"",IFERROR(INDEX(BD_Gestão!E:E,MATCH('Banco de Dados'!$B4212,BD_Gestão!$B:$B,0)),"erro"))</f>
        <v/>
      </c>
      <c r="J4212" s="186" t="str">
        <f>IF($A4212=0,"",IFERROR(INDEX(BD_Gestão!B:B,MATCH('Banco de Dados'!$B4212,BD_Gestão!$B:$B,0)),"erro"))</f>
        <v/>
      </c>
      <c r="K4212" s="158" t="str">
        <f>IF($A4212=0,"",IFERROR(INDEX(BD_Gestão!C:C,MATCH('Banco de Dados'!$B4212,BD_Gestão!$B:$B,0)),"erro"))</f>
        <v/>
      </c>
      <c r="L4212" s="158" t="str">
        <f>IF($A4212=0,"",IFERROR(INDEX(BD_Gestão!H:H,MATCH('Banco de Dados'!$B4212,BD_Gestão!$B:$B,0)),"erro"))</f>
        <v/>
      </c>
      <c r="M4212" s="161" t="str">
        <f>IF($A4212=0,"",IFERROR(INDEX(BD_Gestão!F:F,MATCH('Banco de Dados'!$B4212,BD_Gestão!$B:$B,0)),"erro"))</f>
        <v/>
      </c>
      <c r="N4212" s="161" t="str">
        <f>IF($A4212=0,"",IFERROR(INDEX(BD_Gestão!J:J,MATCH('Banco de Dados'!$B4212,BD_Gestão!$B:$B,0)),"erro"))</f>
        <v/>
      </c>
      <c r="O4212" s="164" t="str">
        <f>IF($A4212=0,"",IFERROR(INDEX(BD_Gestão!K:K,MATCH('Banco de Dados'!$B4212,BD_Gestão!$B:$B,0)),"erro"))</f>
        <v/>
      </c>
      <c r="P4212" s="169" t="str">
        <f t="shared" si="262"/>
        <v/>
      </c>
      <c r="Q4212" s="170" t="str">
        <f t="shared" si="263"/>
        <v/>
      </c>
      <c r="R4212" s="163" t="e">
        <f t="shared" si="260"/>
        <v>#VALUE!</v>
      </c>
      <c r="S4212" s="163" t="e">
        <f t="shared" si="261"/>
        <v>#VALUE!</v>
      </c>
      <c r="T4212" s="163" t="e">
        <f>INDEX(Controle!O:O,MATCH('Banco de Dados'!A4212,Controle!M:M,0))*E4212/100</f>
        <v>#N/A</v>
      </c>
    </row>
    <row r="4213" spans="1:20" hidden="1" x14ac:dyDescent="0.2">
      <c r="A4213" s="158">
        <f>BD_TS!A4212</f>
        <v>0</v>
      </c>
      <c r="B4213" s="158" t="str">
        <f>SUBSTITUTE(SUBSTITUTE(BD_TS!D4212," ",""),"-","/")</f>
        <v/>
      </c>
      <c r="C4213" s="158">
        <f>BD_TS!E4212</f>
        <v>0</v>
      </c>
      <c r="D4213" s="159">
        <f>BD_TS!F4212</f>
        <v>0</v>
      </c>
      <c r="E4213" s="160">
        <f>BD_TS!B4212</f>
        <v>0</v>
      </c>
      <c r="F4213" s="161">
        <f>BD_TS!C4212</f>
        <v>0</v>
      </c>
      <c r="G4213" s="187">
        <f>BD_TS!H4212</f>
        <v>0</v>
      </c>
      <c r="H4213" s="158" t="str">
        <f>IF($A4213=0,"",IFERROR(INDEX(BD_Gestão!A:A,MATCH('Banco de Dados'!$B4213,BD_Gestão!$B:$B,0)),"erro"))</f>
        <v/>
      </c>
      <c r="I4213" s="162" t="str">
        <f>IF($A4213=0,"",IFERROR(INDEX(BD_Gestão!E:E,MATCH('Banco de Dados'!$B4213,BD_Gestão!$B:$B,0)),"erro"))</f>
        <v/>
      </c>
      <c r="J4213" s="186" t="str">
        <f>IF($A4213=0,"",IFERROR(INDEX(BD_Gestão!B:B,MATCH('Banco de Dados'!$B4213,BD_Gestão!$B:$B,0)),"erro"))</f>
        <v/>
      </c>
      <c r="K4213" s="158" t="str">
        <f>IF($A4213=0,"",IFERROR(INDEX(BD_Gestão!C:C,MATCH('Banco de Dados'!$B4213,BD_Gestão!$B:$B,0)),"erro"))</f>
        <v/>
      </c>
      <c r="L4213" s="158" t="str">
        <f>IF($A4213=0,"",IFERROR(INDEX(BD_Gestão!H:H,MATCH('Banco de Dados'!$B4213,BD_Gestão!$B:$B,0)),"erro"))</f>
        <v/>
      </c>
      <c r="M4213" s="161" t="str">
        <f>IF($A4213=0,"",IFERROR(INDEX(BD_Gestão!F:F,MATCH('Banco de Dados'!$B4213,BD_Gestão!$B:$B,0)),"erro"))</f>
        <v/>
      </c>
      <c r="N4213" s="161" t="str">
        <f>IF($A4213=0,"",IFERROR(INDEX(BD_Gestão!J:J,MATCH('Banco de Dados'!$B4213,BD_Gestão!$B:$B,0)),"erro"))</f>
        <v/>
      </c>
      <c r="O4213" s="164" t="str">
        <f>IF($A4213=0,"",IFERROR(INDEX(BD_Gestão!K:K,MATCH('Banco de Dados'!$B4213,BD_Gestão!$B:$B,0)),"erro"))</f>
        <v/>
      </c>
      <c r="P4213" s="169" t="str">
        <f t="shared" si="262"/>
        <v/>
      </c>
      <c r="Q4213" s="170" t="str">
        <f t="shared" si="263"/>
        <v/>
      </c>
      <c r="R4213" s="163" t="e">
        <f t="shared" si="260"/>
        <v>#VALUE!</v>
      </c>
      <c r="S4213" s="163" t="e">
        <f t="shared" si="261"/>
        <v>#VALUE!</v>
      </c>
      <c r="T4213" s="163" t="e">
        <f>INDEX(Controle!O:O,MATCH('Banco de Dados'!A4213,Controle!M:M,0))*E4213/100</f>
        <v>#N/A</v>
      </c>
    </row>
    <row r="4214" spans="1:20" hidden="1" x14ac:dyDescent="0.2">
      <c r="A4214" s="158">
        <f>BD_TS!A4213</f>
        <v>0</v>
      </c>
      <c r="B4214" s="158" t="str">
        <f>SUBSTITUTE(SUBSTITUTE(BD_TS!D4213," ",""),"-","/")</f>
        <v/>
      </c>
      <c r="C4214" s="158">
        <f>BD_TS!E4213</f>
        <v>0</v>
      </c>
      <c r="D4214" s="159">
        <f>BD_TS!F4213</f>
        <v>0</v>
      </c>
      <c r="E4214" s="160">
        <f>BD_TS!B4213</f>
        <v>0</v>
      </c>
      <c r="F4214" s="161">
        <f>BD_TS!C4213</f>
        <v>0</v>
      </c>
      <c r="G4214" s="187">
        <f>BD_TS!H4213</f>
        <v>0</v>
      </c>
      <c r="H4214" s="158" t="str">
        <f>IF($A4214=0,"",IFERROR(INDEX(BD_Gestão!A:A,MATCH('Banco de Dados'!$B4214,BD_Gestão!$B:$B,0)),"erro"))</f>
        <v/>
      </c>
      <c r="I4214" s="162" t="str">
        <f>IF($A4214=0,"",IFERROR(INDEX(BD_Gestão!E:E,MATCH('Banco de Dados'!$B4214,BD_Gestão!$B:$B,0)),"erro"))</f>
        <v/>
      </c>
      <c r="J4214" s="186" t="str">
        <f>IF($A4214=0,"",IFERROR(INDEX(BD_Gestão!B:B,MATCH('Banco de Dados'!$B4214,BD_Gestão!$B:$B,0)),"erro"))</f>
        <v/>
      </c>
      <c r="K4214" s="158" t="str">
        <f>IF($A4214=0,"",IFERROR(INDEX(BD_Gestão!C:C,MATCH('Banco de Dados'!$B4214,BD_Gestão!$B:$B,0)),"erro"))</f>
        <v/>
      </c>
      <c r="L4214" s="158" t="str">
        <f>IF($A4214=0,"",IFERROR(INDEX(BD_Gestão!H:H,MATCH('Banco de Dados'!$B4214,BD_Gestão!$B:$B,0)),"erro"))</f>
        <v/>
      </c>
      <c r="M4214" s="161" t="str">
        <f>IF($A4214=0,"",IFERROR(INDEX(BD_Gestão!F:F,MATCH('Banco de Dados'!$B4214,BD_Gestão!$B:$B,0)),"erro"))</f>
        <v/>
      </c>
      <c r="N4214" s="161" t="str">
        <f>IF($A4214=0,"",IFERROR(INDEX(BD_Gestão!J:J,MATCH('Banco de Dados'!$B4214,BD_Gestão!$B:$B,0)),"erro"))</f>
        <v/>
      </c>
      <c r="O4214" s="164" t="str">
        <f>IF($A4214=0,"",IFERROR(INDEX(BD_Gestão!K:K,MATCH('Banco de Dados'!$B4214,BD_Gestão!$B:$B,0)),"erro"))</f>
        <v/>
      </c>
      <c r="P4214" s="169" t="str">
        <f t="shared" si="262"/>
        <v/>
      </c>
      <c r="Q4214" s="170" t="str">
        <f t="shared" si="263"/>
        <v/>
      </c>
      <c r="R4214" s="163" t="e">
        <f t="shared" si="260"/>
        <v>#VALUE!</v>
      </c>
      <c r="S4214" s="163" t="e">
        <f t="shared" si="261"/>
        <v>#VALUE!</v>
      </c>
      <c r="T4214" s="163" t="e">
        <f>INDEX(Controle!O:O,MATCH('Banco de Dados'!A4214,Controle!M:M,0))*E4214/100</f>
        <v>#N/A</v>
      </c>
    </row>
    <row r="4215" spans="1:20" hidden="1" x14ac:dyDescent="0.2">
      <c r="A4215" s="158">
        <f>BD_TS!A4214</f>
        <v>0</v>
      </c>
      <c r="B4215" s="158" t="str">
        <f>SUBSTITUTE(SUBSTITUTE(BD_TS!D4214," ",""),"-","/")</f>
        <v/>
      </c>
      <c r="C4215" s="158">
        <f>BD_TS!E4214</f>
        <v>0</v>
      </c>
      <c r="D4215" s="159">
        <f>BD_TS!F4214</f>
        <v>0</v>
      </c>
      <c r="E4215" s="160">
        <f>BD_TS!B4214</f>
        <v>0</v>
      </c>
      <c r="F4215" s="161">
        <f>BD_TS!C4214</f>
        <v>0</v>
      </c>
      <c r="G4215" s="187">
        <f>BD_TS!H4214</f>
        <v>0</v>
      </c>
      <c r="H4215" s="158" t="str">
        <f>IF($A4215=0,"",IFERROR(INDEX(BD_Gestão!A:A,MATCH('Banco de Dados'!$B4215,BD_Gestão!$B:$B,0)),"erro"))</f>
        <v/>
      </c>
      <c r="I4215" s="162" t="str">
        <f>IF($A4215=0,"",IFERROR(INDEX(BD_Gestão!E:E,MATCH('Banco de Dados'!$B4215,BD_Gestão!$B:$B,0)),"erro"))</f>
        <v/>
      </c>
      <c r="J4215" s="186" t="str">
        <f>IF($A4215=0,"",IFERROR(INDEX(BD_Gestão!B:B,MATCH('Banco de Dados'!$B4215,BD_Gestão!$B:$B,0)),"erro"))</f>
        <v/>
      </c>
      <c r="K4215" s="158" t="str">
        <f>IF($A4215=0,"",IFERROR(INDEX(BD_Gestão!C:C,MATCH('Banco de Dados'!$B4215,BD_Gestão!$B:$B,0)),"erro"))</f>
        <v/>
      </c>
      <c r="L4215" s="158" t="str">
        <f>IF($A4215=0,"",IFERROR(INDEX(BD_Gestão!H:H,MATCH('Banco de Dados'!$B4215,BD_Gestão!$B:$B,0)),"erro"))</f>
        <v/>
      </c>
      <c r="M4215" s="161" t="str">
        <f>IF($A4215=0,"",IFERROR(INDEX(BD_Gestão!F:F,MATCH('Banco de Dados'!$B4215,BD_Gestão!$B:$B,0)),"erro"))</f>
        <v/>
      </c>
      <c r="N4215" s="161" t="str">
        <f>IF($A4215=0,"",IFERROR(INDEX(BD_Gestão!J:J,MATCH('Banco de Dados'!$B4215,BD_Gestão!$B:$B,0)),"erro"))</f>
        <v/>
      </c>
      <c r="O4215" s="164" t="str">
        <f>IF($A4215=0,"",IFERROR(INDEX(BD_Gestão!K:K,MATCH('Banco de Dados'!$B4215,BD_Gestão!$B:$B,0)),"erro"))</f>
        <v/>
      </c>
      <c r="P4215" s="169" t="str">
        <f t="shared" si="262"/>
        <v/>
      </c>
      <c r="Q4215" s="170" t="str">
        <f t="shared" si="263"/>
        <v/>
      </c>
      <c r="R4215" s="163" t="e">
        <f t="shared" si="260"/>
        <v>#VALUE!</v>
      </c>
      <c r="S4215" s="163" t="e">
        <f t="shared" si="261"/>
        <v>#VALUE!</v>
      </c>
      <c r="T4215" s="163" t="e">
        <f>INDEX(Controle!O:O,MATCH('Banco de Dados'!A4215,Controle!M:M,0))*E4215/100</f>
        <v>#N/A</v>
      </c>
    </row>
    <row r="4216" spans="1:20" hidden="1" x14ac:dyDescent="0.2">
      <c r="A4216" s="158">
        <f>BD_TS!A4215</f>
        <v>0</v>
      </c>
      <c r="B4216" s="158" t="str">
        <f>SUBSTITUTE(SUBSTITUTE(BD_TS!D4215," ",""),"-","/")</f>
        <v/>
      </c>
      <c r="C4216" s="158">
        <f>BD_TS!E4215</f>
        <v>0</v>
      </c>
      <c r="D4216" s="159">
        <f>BD_TS!F4215</f>
        <v>0</v>
      </c>
      <c r="E4216" s="160">
        <f>BD_TS!B4215</f>
        <v>0</v>
      </c>
      <c r="F4216" s="161">
        <f>BD_TS!C4215</f>
        <v>0</v>
      </c>
      <c r="G4216" s="187">
        <f>BD_TS!H4215</f>
        <v>0</v>
      </c>
      <c r="H4216" s="158" t="str">
        <f>IF($A4216=0,"",IFERROR(INDEX(BD_Gestão!A:A,MATCH('Banco de Dados'!$B4216,BD_Gestão!$B:$B,0)),"erro"))</f>
        <v/>
      </c>
      <c r="I4216" s="162" t="str">
        <f>IF($A4216=0,"",IFERROR(INDEX(BD_Gestão!E:E,MATCH('Banco de Dados'!$B4216,BD_Gestão!$B:$B,0)),"erro"))</f>
        <v/>
      </c>
      <c r="J4216" s="186" t="str">
        <f>IF($A4216=0,"",IFERROR(INDEX(BD_Gestão!B:B,MATCH('Banco de Dados'!$B4216,BD_Gestão!$B:$B,0)),"erro"))</f>
        <v/>
      </c>
      <c r="K4216" s="158" t="str">
        <f>IF($A4216=0,"",IFERROR(INDEX(BD_Gestão!C:C,MATCH('Banco de Dados'!$B4216,BD_Gestão!$B:$B,0)),"erro"))</f>
        <v/>
      </c>
      <c r="L4216" s="158" t="str">
        <f>IF($A4216=0,"",IFERROR(INDEX(BD_Gestão!H:H,MATCH('Banco de Dados'!$B4216,BD_Gestão!$B:$B,0)),"erro"))</f>
        <v/>
      </c>
      <c r="M4216" s="161" t="str">
        <f>IF($A4216=0,"",IFERROR(INDEX(BD_Gestão!F:F,MATCH('Banco de Dados'!$B4216,BD_Gestão!$B:$B,0)),"erro"))</f>
        <v/>
      </c>
      <c r="N4216" s="161" t="str">
        <f>IF($A4216=0,"",IFERROR(INDEX(BD_Gestão!J:J,MATCH('Banco de Dados'!$B4216,BD_Gestão!$B:$B,0)),"erro"))</f>
        <v/>
      </c>
      <c r="O4216" s="164" t="str">
        <f>IF($A4216=0,"",IFERROR(INDEX(BD_Gestão!K:K,MATCH('Banco de Dados'!$B4216,BD_Gestão!$B:$B,0)),"erro"))</f>
        <v/>
      </c>
      <c r="P4216" s="169" t="str">
        <f t="shared" si="262"/>
        <v/>
      </c>
      <c r="Q4216" s="170" t="str">
        <f t="shared" si="263"/>
        <v/>
      </c>
      <c r="R4216" s="163" t="e">
        <f t="shared" si="260"/>
        <v>#VALUE!</v>
      </c>
      <c r="S4216" s="163" t="e">
        <f t="shared" si="261"/>
        <v>#VALUE!</v>
      </c>
      <c r="T4216" s="163" t="e">
        <f>INDEX(Controle!O:O,MATCH('Banco de Dados'!A4216,Controle!M:M,0))*E4216/100</f>
        <v>#N/A</v>
      </c>
    </row>
    <row r="4217" spans="1:20" hidden="1" x14ac:dyDescent="0.2">
      <c r="A4217" s="158">
        <f>BD_TS!A4216</f>
        <v>0</v>
      </c>
      <c r="B4217" s="158" t="str">
        <f>SUBSTITUTE(SUBSTITUTE(BD_TS!D4216," ",""),"-","/")</f>
        <v/>
      </c>
      <c r="C4217" s="158">
        <f>BD_TS!E4216</f>
        <v>0</v>
      </c>
      <c r="D4217" s="159">
        <f>BD_TS!F4216</f>
        <v>0</v>
      </c>
      <c r="E4217" s="160">
        <f>BD_TS!B4216</f>
        <v>0</v>
      </c>
      <c r="F4217" s="161">
        <f>BD_TS!C4216</f>
        <v>0</v>
      </c>
      <c r="G4217" s="187">
        <f>BD_TS!H4216</f>
        <v>0</v>
      </c>
      <c r="H4217" s="158" t="str">
        <f>IF($A4217=0,"",IFERROR(INDEX(BD_Gestão!A:A,MATCH('Banco de Dados'!$B4217,BD_Gestão!$B:$B,0)),"erro"))</f>
        <v/>
      </c>
      <c r="I4217" s="162" t="str">
        <f>IF($A4217=0,"",IFERROR(INDEX(BD_Gestão!E:E,MATCH('Banco de Dados'!$B4217,BD_Gestão!$B:$B,0)),"erro"))</f>
        <v/>
      </c>
      <c r="J4217" s="186" t="str">
        <f>IF($A4217=0,"",IFERROR(INDEX(BD_Gestão!B:B,MATCH('Banco de Dados'!$B4217,BD_Gestão!$B:$B,0)),"erro"))</f>
        <v/>
      </c>
      <c r="K4217" s="158" t="str">
        <f>IF($A4217=0,"",IFERROR(INDEX(BD_Gestão!C:C,MATCH('Banco de Dados'!$B4217,BD_Gestão!$B:$B,0)),"erro"))</f>
        <v/>
      </c>
      <c r="L4217" s="158" t="str">
        <f>IF($A4217=0,"",IFERROR(INDEX(BD_Gestão!H:H,MATCH('Banco de Dados'!$B4217,BD_Gestão!$B:$B,0)),"erro"))</f>
        <v/>
      </c>
      <c r="M4217" s="161" t="str">
        <f>IF($A4217=0,"",IFERROR(INDEX(BD_Gestão!F:F,MATCH('Banco de Dados'!$B4217,BD_Gestão!$B:$B,0)),"erro"))</f>
        <v/>
      </c>
      <c r="N4217" s="161" t="str">
        <f>IF($A4217=0,"",IFERROR(INDEX(BD_Gestão!J:J,MATCH('Banco de Dados'!$B4217,BD_Gestão!$B:$B,0)),"erro"))</f>
        <v/>
      </c>
      <c r="O4217" s="164" t="str">
        <f>IF($A4217=0,"",IFERROR(INDEX(BD_Gestão!K:K,MATCH('Banco de Dados'!$B4217,BD_Gestão!$B:$B,0)),"erro"))</f>
        <v/>
      </c>
      <c r="P4217" s="169" t="str">
        <f t="shared" si="262"/>
        <v/>
      </c>
      <c r="Q4217" s="170" t="str">
        <f t="shared" si="263"/>
        <v/>
      </c>
      <c r="R4217" s="163" t="e">
        <f t="shared" si="260"/>
        <v>#VALUE!</v>
      </c>
      <c r="S4217" s="163" t="e">
        <f t="shared" si="261"/>
        <v>#VALUE!</v>
      </c>
      <c r="T4217" s="163" t="e">
        <f>INDEX(Controle!O:O,MATCH('Banco de Dados'!A4217,Controle!M:M,0))*E4217/100</f>
        <v>#N/A</v>
      </c>
    </row>
    <row r="4218" spans="1:20" hidden="1" x14ac:dyDescent="0.2">
      <c r="A4218" s="158">
        <f>BD_TS!A4217</f>
        <v>0</v>
      </c>
      <c r="B4218" s="158" t="str">
        <f>SUBSTITUTE(SUBSTITUTE(BD_TS!D4217," ",""),"-","/")</f>
        <v/>
      </c>
      <c r="C4218" s="158">
        <f>BD_TS!E4217</f>
        <v>0</v>
      </c>
      <c r="D4218" s="159">
        <f>BD_TS!F4217</f>
        <v>0</v>
      </c>
      <c r="E4218" s="160">
        <f>BD_TS!B4217</f>
        <v>0</v>
      </c>
      <c r="F4218" s="161">
        <f>BD_TS!C4217</f>
        <v>0</v>
      </c>
      <c r="G4218" s="187">
        <f>BD_TS!H4217</f>
        <v>0</v>
      </c>
      <c r="H4218" s="158" t="str">
        <f>IF($A4218=0,"",IFERROR(INDEX(BD_Gestão!A:A,MATCH('Banco de Dados'!$B4218,BD_Gestão!$B:$B,0)),"erro"))</f>
        <v/>
      </c>
      <c r="I4218" s="162" t="str">
        <f>IF($A4218=0,"",IFERROR(INDEX(BD_Gestão!E:E,MATCH('Banco de Dados'!$B4218,BD_Gestão!$B:$B,0)),"erro"))</f>
        <v/>
      </c>
      <c r="J4218" s="186" t="str">
        <f>IF($A4218=0,"",IFERROR(INDEX(BD_Gestão!B:B,MATCH('Banco de Dados'!$B4218,BD_Gestão!$B:$B,0)),"erro"))</f>
        <v/>
      </c>
      <c r="K4218" s="158" t="str">
        <f>IF($A4218=0,"",IFERROR(INDEX(BD_Gestão!C:C,MATCH('Banco de Dados'!$B4218,BD_Gestão!$B:$B,0)),"erro"))</f>
        <v/>
      </c>
      <c r="L4218" s="158" t="str">
        <f>IF($A4218=0,"",IFERROR(INDEX(BD_Gestão!H:H,MATCH('Banco de Dados'!$B4218,BD_Gestão!$B:$B,0)),"erro"))</f>
        <v/>
      </c>
      <c r="M4218" s="161" t="str">
        <f>IF($A4218=0,"",IFERROR(INDEX(BD_Gestão!F:F,MATCH('Banco de Dados'!$B4218,BD_Gestão!$B:$B,0)),"erro"))</f>
        <v/>
      </c>
      <c r="N4218" s="161" t="str">
        <f>IF($A4218=0,"",IFERROR(INDEX(BD_Gestão!J:J,MATCH('Banco de Dados'!$B4218,BD_Gestão!$B:$B,0)),"erro"))</f>
        <v/>
      </c>
      <c r="O4218" s="164" t="str">
        <f>IF($A4218=0,"",IFERROR(INDEX(BD_Gestão!K:K,MATCH('Banco de Dados'!$B4218,BD_Gestão!$B:$B,0)),"erro"))</f>
        <v/>
      </c>
      <c r="P4218" s="169" t="str">
        <f t="shared" si="262"/>
        <v/>
      </c>
      <c r="Q4218" s="170" t="str">
        <f t="shared" si="263"/>
        <v/>
      </c>
      <c r="R4218" s="163" t="e">
        <f t="shared" si="260"/>
        <v>#VALUE!</v>
      </c>
      <c r="S4218" s="163" t="e">
        <f t="shared" si="261"/>
        <v>#VALUE!</v>
      </c>
      <c r="T4218" s="163" t="e">
        <f>INDEX(Controle!O:O,MATCH('Banco de Dados'!A4218,Controle!M:M,0))*E4218/100</f>
        <v>#N/A</v>
      </c>
    </row>
    <row r="4219" spans="1:20" hidden="1" x14ac:dyDescent="0.2">
      <c r="A4219" s="158">
        <f>BD_TS!A4218</f>
        <v>0</v>
      </c>
      <c r="B4219" s="158" t="str">
        <f>SUBSTITUTE(SUBSTITUTE(BD_TS!D4218," ",""),"-","/")</f>
        <v/>
      </c>
      <c r="C4219" s="158">
        <f>BD_TS!E4218</f>
        <v>0</v>
      </c>
      <c r="D4219" s="159">
        <f>BD_TS!F4218</f>
        <v>0</v>
      </c>
      <c r="E4219" s="160">
        <f>BD_TS!B4218</f>
        <v>0</v>
      </c>
      <c r="F4219" s="161">
        <f>BD_TS!C4218</f>
        <v>0</v>
      </c>
      <c r="G4219" s="187">
        <f>BD_TS!H4218</f>
        <v>0</v>
      </c>
      <c r="H4219" s="158" t="str">
        <f>IF($A4219=0,"",IFERROR(INDEX(BD_Gestão!A:A,MATCH('Banco de Dados'!$B4219,BD_Gestão!$B:$B,0)),"erro"))</f>
        <v/>
      </c>
      <c r="I4219" s="162" t="str">
        <f>IF($A4219=0,"",IFERROR(INDEX(BD_Gestão!E:E,MATCH('Banco de Dados'!$B4219,BD_Gestão!$B:$B,0)),"erro"))</f>
        <v/>
      </c>
      <c r="J4219" s="186" t="str">
        <f>IF($A4219=0,"",IFERROR(INDEX(BD_Gestão!B:B,MATCH('Banco de Dados'!$B4219,BD_Gestão!$B:$B,0)),"erro"))</f>
        <v/>
      </c>
      <c r="K4219" s="158" t="str">
        <f>IF($A4219=0,"",IFERROR(INDEX(BD_Gestão!C:C,MATCH('Banco de Dados'!$B4219,BD_Gestão!$B:$B,0)),"erro"))</f>
        <v/>
      </c>
      <c r="L4219" s="158" t="str">
        <f>IF($A4219=0,"",IFERROR(INDEX(BD_Gestão!H:H,MATCH('Banco de Dados'!$B4219,BD_Gestão!$B:$B,0)),"erro"))</f>
        <v/>
      </c>
      <c r="M4219" s="161" t="str">
        <f>IF($A4219=0,"",IFERROR(INDEX(BD_Gestão!F:F,MATCH('Banco de Dados'!$B4219,BD_Gestão!$B:$B,0)),"erro"))</f>
        <v/>
      </c>
      <c r="N4219" s="161" t="str">
        <f>IF($A4219=0,"",IFERROR(INDEX(BD_Gestão!J:J,MATCH('Banco de Dados'!$B4219,BD_Gestão!$B:$B,0)),"erro"))</f>
        <v/>
      </c>
      <c r="O4219" s="164" t="str">
        <f>IF($A4219=0,"",IFERROR(INDEX(BD_Gestão!K:K,MATCH('Banco de Dados'!$B4219,BD_Gestão!$B:$B,0)),"erro"))</f>
        <v/>
      </c>
      <c r="P4219" s="169" t="str">
        <f t="shared" si="262"/>
        <v/>
      </c>
      <c r="Q4219" s="170" t="str">
        <f t="shared" si="263"/>
        <v/>
      </c>
      <c r="R4219" s="163" t="e">
        <f t="shared" si="260"/>
        <v>#VALUE!</v>
      </c>
      <c r="S4219" s="163" t="e">
        <f t="shared" si="261"/>
        <v>#VALUE!</v>
      </c>
      <c r="T4219" s="163" t="e">
        <f>INDEX(Controle!O:O,MATCH('Banco de Dados'!A4219,Controle!M:M,0))*E4219/100</f>
        <v>#N/A</v>
      </c>
    </row>
    <row r="4220" spans="1:20" hidden="1" x14ac:dyDescent="0.2">
      <c r="A4220" s="158">
        <f>BD_TS!A4219</f>
        <v>0</v>
      </c>
      <c r="B4220" s="158" t="str">
        <f>SUBSTITUTE(SUBSTITUTE(BD_TS!D4219," ",""),"-","/")</f>
        <v/>
      </c>
      <c r="C4220" s="158">
        <f>BD_TS!E4219</f>
        <v>0</v>
      </c>
      <c r="D4220" s="159">
        <f>BD_TS!F4219</f>
        <v>0</v>
      </c>
      <c r="E4220" s="160">
        <f>BD_TS!B4219</f>
        <v>0</v>
      </c>
      <c r="F4220" s="161">
        <f>BD_TS!C4219</f>
        <v>0</v>
      </c>
      <c r="G4220" s="187">
        <f>BD_TS!H4219</f>
        <v>0</v>
      </c>
      <c r="H4220" s="158" t="str">
        <f>IF($A4220=0,"",IFERROR(INDEX(BD_Gestão!A:A,MATCH('Banco de Dados'!$B4220,BD_Gestão!$B:$B,0)),"erro"))</f>
        <v/>
      </c>
      <c r="I4220" s="162" t="str">
        <f>IF($A4220=0,"",IFERROR(INDEX(BD_Gestão!E:E,MATCH('Banco de Dados'!$B4220,BD_Gestão!$B:$B,0)),"erro"))</f>
        <v/>
      </c>
      <c r="J4220" s="186" t="str">
        <f>IF($A4220=0,"",IFERROR(INDEX(BD_Gestão!B:B,MATCH('Banco de Dados'!$B4220,BD_Gestão!$B:$B,0)),"erro"))</f>
        <v/>
      </c>
      <c r="K4220" s="158" t="str">
        <f>IF($A4220=0,"",IFERROR(INDEX(BD_Gestão!C:C,MATCH('Banco de Dados'!$B4220,BD_Gestão!$B:$B,0)),"erro"))</f>
        <v/>
      </c>
      <c r="L4220" s="158" t="str">
        <f>IF($A4220=0,"",IFERROR(INDEX(BD_Gestão!H:H,MATCH('Banco de Dados'!$B4220,BD_Gestão!$B:$B,0)),"erro"))</f>
        <v/>
      </c>
      <c r="M4220" s="161" t="str">
        <f>IF($A4220=0,"",IFERROR(INDEX(BD_Gestão!F:F,MATCH('Banco de Dados'!$B4220,BD_Gestão!$B:$B,0)),"erro"))</f>
        <v/>
      </c>
      <c r="N4220" s="161" t="str">
        <f>IF($A4220=0,"",IFERROR(INDEX(BD_Gestão!J:J,MATCH('Banco de Dados'!$B4220,BD_Gestão!$B:$B,0)),"erro"))</f>
        <v/>
      </c>
      <c r="O4220" s="164" t="str">
        <f>IF($A4220=0,"",IFERROR(INDEX(BD_Gestão!K:K,MATCH('Banco de Dados'!$B4220,BD_Gestão!$B:$B,0)),"erro"))</f>
        <v/>
      </c>
      <c r="P4220" s="169" t="str">
        <f t="shared" si="262"/>
        <v/>
      </c>
      <c r="Q4220" s="170" t="str">
        <f t="shared" si="263"/>
        <v/>
      </c>
      <c r="R4220" s="163" t="e">
        <f t="shared" si="260"/>
        <v>#VALUE!</v>
      </c>
      <c r="S4220" s="163" t="e">
        <f t="shared" si="261"/>
        <v>#VALUE!</v>
      </c>
      <c r="T4220" s="163" t="e">
        <f>INDEX(Controle!O:O,MATCH('Banco de Dados'!A4220,Controle!M:M,0))*E4220/100</f>
        <v>#N/A</v>
      </c>
    </row>
    <row r="4221" spans="1:20" hidden="1" x14ac:dyDescent="0.2">
      <c r="A4221" s="158">
        <f>BD_TS!A4220</f>
        <v>0</v>
      </c>
      <c r="B4221" s="158" t="str">
        <f>SUBSTITUTE(SUBSTITUTE(BD_TS!D4220," ",""),"-","/")</f>
        <v/>
      </c>
      <c r="C4221" s="158">
        <f>BD_TS!E4220</f>
        <v>0</v>
      </c>
      <c r="D4221" s="159">
        <f>BD_TS!F4220</f>
        <v>0</v>
      </c>
      <c r="E4221" s="160">
        <f>BD_TS!B4220</f>
        <v>0</v>
      </c>
      <c r="F4221" s="161">
        <f>BD_TS!C4220</f>
        <v>0</v>
      </c>
      <c r="G4221" s="187">
        <f>BD_TS!H4220</f>
        <v>0</v>
      </c>
      <c r="H4221" s="158" t="str">
        <f>IF($A4221=0,"",IFERROR(INDEX(BD_Gestão!A:A,MATCH('Banco de Dados'!$B4221,BD_Gestão!$B:$B,0)),"erro"))</f>
        <v/>
      </c>
      <c r="I4221" s="162" t="str">
        <f>IF($A4221=0,"",IFERROR(INDEX(BD_Gestão!E:E,MATCH('Banco de Dados'!$B4221,BD_Gestão!$B:$B,0)),"erro"))</f>
        <v/>
      </c>
      <c r="J4221" s="186" t="str">
        <f>IF($A4221=0,"",IFERROR(INDEX(BD_Gestão!B:B,MATCH('Banco de Dados'!$B4221,BD_Gestão!$B:$B,0)),"erro"))</f>
        <v/>
      </c>
      <c r="K4221" s="158" t="str">
        <f>IF($A4221=0,"",IFERROR(INDEX(BD_Gestão!C:C,MATCH('Banco de Dados'!$B4221,BD_Gestão!$B:$B,0)),"erro"))</f>
        <v/>
      </c>
      <c r="L4221" s="158" t="str">
        <f>IF($A4221=0,"",IFERROR(INDEX(BD_Gestão!H:H,MATCH('Banco de Dados'!$B4221,BD_Gestão!$B:$B,0)),"erro"))</f>
        <v/>
      </c>
      <c r="M4221" s="161" t="str">
        <f>IF($A4221=0,"",IFERROR(INDEX(BD_Gestão!F:F,MATCH('Banco de Dados'!$B4221,BD_Gestão!$B:$B,0)),"erro"))</f>
        <v/>
      </c>
      <c r="N4221" s="161" t="str">
        <f>IF($A4221=0,"",IFERROR(INDEX(BD_Gestão!J:J,MATCH('Banco de Dados'!$B4221,BD_Gestão!$B:$B,0)),"erro"))</f>
        <v/>
      </c>
      <c r="O4221" s="164" t="str">
        <f>IF($A4221=0,"",IFERROR(INDEX(BD_Gestão!K:K,MATCH('Banco de Dados'!$B4221,BD_Gestão!$B:$B,0)),"erro"))</f>
        <v/>
      </c>
      <c r="P4221" s="169" t="str">
        <f t="shared" si="262"/>
        <v/>
      </c>
      <c r="Q4221" s="170" t="str">
        <f t="shared" si="263"/>
        <v/>
      </c>
      <c r="R4221" s="163" t="e">
        <f t="shared" si="260"/>
        <v>#VALUE!</v>
      </c>
      <c r="S4221" s="163" t="e">
        <f t="shared" si="261"/>
        <v>#VALUE!</v>
      </c>
      <c r="T4221" s="163" t="e">
        <f>INDEX(Controle!O:O,MATCH('Banco de Dados'!A4221,Controle!M:M,0))*E4221/100</f>
        <v>#N/A</v>
      </c>
    </row>
    <row r="4222" spans="1:20" hidden="1" x14ac:dyDescent="0.2">
      <c r="A4222" s="158">
        <f>BD_TS!A4221</f>
        <v>0</v>
      </c>
      <c r="B4222" s="158" t="str">
        <f>SUBSTITUTE(SUBSTITUTE(BD_TS!D4221," ",""),"-","/")</f>
        <v/>
      </c>
      <c r="C4222" s="158">
        <f>BD_TS!E4221</f>
        <v>0</v>
      </c>
      <c r="D4222" s="159">
        <f>BD_TS!F4221</f>
        <v>0</v>
      </c>
      <c r="E4222" s="160">
        <f>BD_TS!B4221</f>
        <v>0</v>
      </c>
      <c r="F4222" s="161">
        <f>BD_TS!C4221</f>
        <v>0</v>
      </c>
      <c r="G4222" s="187">
        <f>BD_TS!H4221</f>
        <v>0</v>
      </c>
      <c r="H4222" s="158" t="str">
        <f>IF($A4222=0,"",IFERROR(INDEX(BD_Gestão!A:A,MATCH('Banco de Dados'!$B4222,BD_Gestão!$B:$B,0)),"erro"))</f>
        <v/>
      </c>
      <c r="I4222" s="162" t="str">
        <f>IF($A4222=0,"",IFERROR(INDEX(BD_Gestão!E:E,MATCH('Banco de Dados'!$B4222,BD_Gestão!$B:$B,0)),"erro"))</f>
        <v/>
      </c>
      <c r="J4222" s="186" t="str">
        <f>IF($A4222=0,"",IFERROR(INDEX(BD_Gestão!B:B,MATCH('Banco de Dados'!$B4222,BD_Gestão!$B:$B,0)),"erro"))</f>
        <v/>
      </c>
      <c r="K4222" s="158" t="str">
        <f>IF($A4222=0,"",IFERROR(INDEX(BD_Gestão!C:C,MATCH('Banco de Dados'!$B4222,BD_Gestão!$B:$B,0)),"erro"))</f>
        <v/>
      </c>
      <c r="L4222" s="158" t="str">
        <f>IF($A4222=0,"",IFERROR(INDEX(BD_Gestão!H:H,MATCH('Banco de Dados'!$B4222,BD_Gestão!$B:$B,0)),"erro"))</f>
        <v/>
      </c>
      <c r="M4222" s="161" t="str">
        <f>IF($A4222=0,"",IFERROR(INDEX(BD_Gestão!F:F,MATCH('Banco de Dados'!$B4222,BD_Gestão!$B:$B,0)),"erro"))</f>
        <v/>
      </c>
      <c r="N4222" s="161" t="str">
        <f>IF($A4222=0,"",IFERROR(INDEX(BD_Gestão!J:J,MATCH('Banco de Dados'!$B4222,BD_Gestão!$B:$B,0)),"erro"))</f>
        <v/>
      </c>
      <c r="O4222" s="164" t="str">
        <f>IF($A4222=0,"",IFERROR(INDEX(BD_Gestão!K:K,MATCH('Banco de Dados'!$B4222,BD_Gestão!$B:$B,0)),"erro"))</f>
        <v/>
      </c>
      <c r="P4222" s="169" t="str">
        <f t="shared" si="262"/>
        <v/>
      </c>
      <c r="Q4222" s="170" t="str">
        <f t="shared" si="263"/>
        <v/>
      </c>
      <c r="R4222" s="163" t="e">
        <f t="shared" si="260"/>
        <v>#VALUE!</v>
      </c>
      <c r="S4222" s="163" t="e">
        <f t="shared" si="261"/>
        <v>#VALUE!</v>
      </c>
      <c r="T4222" s="163" t="e">
        <f>INDEX(Controle!O:O,MATCH('Banco de Dados'!A4222,Controle!M:M,0))*E4222/100</f>
        <v>#N/A</v>
      </c>
    </row>
    <row r="4223" spans="1:20" hidden="1" x14ac:dyDescent="0.2">
      <c r="A4223" s="158">
        <f>BD_TS!A4222</f>
        <v>0</v>
      </c>
      <c r="B4223" s="158" t="str">
        <f>SUBSTITUTE(SUBSTITUTE(BD_TS!D4222," ",""),"-","/")</f>
        <v/>
      </c>
      <c r="C4223" s="158">
        <f>BD_TS!E4222</f>
        <v>0</v>
      </c>
      <c r="D4223" s="159">
        <f>BD_TS!F4222</f>
        <v>0</v>
      </c>
      <c r="E4223" s="160">
        <f>BD_TS!B4222</f>
        <v>0</v>
      </c>
      <c r="F4223" s="161">
        <f>BD_TS!C4222</f>
        <v>0</v>
      </c>
      <c r="G4223" s="187">
        <f>BD_TS!H4222</f>
        <v>0</v>
      </c>
      <c r="H4223" s="158" t="str">
        <f>IF($A4223=0,"",IFERROR(INDEX(BD_Gestão!A:A,MATCH('Banco de Dados'!$B4223,BD_Gestão!$B:$B,0)),"erro"))</f>
        <v/>
      </c>
      <c r="I4223" s="162" t="str">
        <f>IF($A4223=0,"",IFERROR(INDEX(BD_Gestão!E:E,MATCH('Banco de Dados'!$B4223,BD_Gestão!$B:$B,0)),"erro"))</f>
        <v/>
      </c>
      <c r="J4223" s="186" t="str">
        <f>IF($A4223=0,"",IFERROR(INDEX(BD_Gestão!B:B,MATCH('Banco de Dados'!$B4223,BD_Gestão!$B:$B,0)),"erro"))</f>
        <v/>
      </c>
      <c r="K4223" s="158" t="str">
        <f>IF($A4223=0,"",IFERROR(INDEX(BD_Gestão!C:C,MATCH('Banco de Dados'!$B4223,BD_Gestão!$B:$B,0)),"erro"))</f>
        <v/>
      </c>
      <c r="L4223" s="158" t="str">
        <f>IF($A4223=0,"",IFERROR(INDEX(BD_Gestão!H:H,MATCH('Banco de Dados'!$B4223,BD_Gestão!$B:$B,0)),"erro"))</f>
        <v/>
      </c>
      <c r="M4223" s="161" t="str">
        <f>IF($A4223=0,"",IFERROR(INDEX(BD_Gestão!F:F,MATCH('Banco de Dados'!$B4223,BD_Gestão!$B:$B,0)),"erro"))</f>
        <v/>
      </c>
      <c r="N4223" s="161" t="str">
        <f>IF($A4223=0,"",IFERROR(INDEX(BD_Gestão!J:J,MATCH('Banco de Dados'!$B4223,BD_Gestão!$B:$B,0)),"erro"))</f>
        <v/>
      </c>
      <c r="O4223" s="164" t="str">
        <f>IF($A4223=0,"",IFERROR(INDEX(BD_Gestão!K:K,MATCH('Banco de Dados'!$B4223,BD_Gestão!$B:$B,0)),"erro"))</f>
        <v/>
      </c>
      <c r="P4223" s="169" t="str">
        <f t="shared" si="262"/>
        <v/>
      </c>
      <c r="Q4223" s="170" t="str">
        <f t="shared" si="263"/>
        <v/>
      </c>
      <c r="R4223" s="163" t="e">
        <f t="shared" si="260"/>
        <v>#VALUE!</v>
      </c>
      <c r="S4223" s="163" t="e">
        <f t="shared" si="261"/>
        <v>#VALUE!</v>
      </c>
      <c r="T4223" s="163" t="e">
        <f>INDEX(Controle!O:O,MATCH('Banco de Dados'!A4223,Controle!M:M,0))*E4223/100</f>
        <v>#N/A</v>
      </c>
    </row>
    <row r="4224" spans="1:20" hidden="1" x14ac:dyDescent="0.2">
      <c r="A4224" s="158">
        <f>BD_TS!A4223</f>
        <v>0</v>
      </c>
      <c r="B4224" s="158" t="str">
        <f>SUBSTITUTE(SUBSTITUTE(BD_TS!D4223," ",""),"-","/")</f>
        <v/>
      </c>
      <c r="C4224" s="158">
        <f>BD_TS!E4223</f>
        <v>0</v>
      </c>
      <c r="D4224" s="159">
        <f>BD_TS!F4223</f>
        <v>0</v>
      </c>
      <c r="E4224" s="160">
        <f>BD_TS!B4223</f>
        <v>0</v>
      </c>
      <c r="F4224" s="161">
        <f>BD_TS!C4223</f>
        <v>0</v>
      </c>
      <c r="G4224" s="187">
        <f>BD_TS!H4223</f>
        <v>0</v>
      </c>
      <c r="H4224" s="158" t="str">
        <f>IF($A4224=0,"",IFERROR(INDEX(BD_Gestão!A:A,MATCH('Banco de Dados'!$B4224,BD_Gestão!$B:$B,0)),"erro"))</f>
        <v/>
      </c>
      <c r="I4224" s="162" t="str">
        <f>IF($A4224=0,"",IFERROR(INDEX(BD_Gestão!E:E,MATCH('Banco de Dados'!$B4224,BD_Gestão!$B:$B,0)),"erro"))</f>
        <v/>
      </c>
      <c r="J4224" s="186" t="str">
        <f>IF($A4224=0,"",IFERROR(INDEX(BD_Gestão!B:B,MATCH('Banco de Dados'!$B4224,BD_Gestão!$B:$B,0)),"erro"))</f>
        <v/>
      </c>
      <c r="K4224" s="158" t="str">
        <f>IF($A4224=0,"",IFERROR(INDEX(BD_Gestão!C:C,MATCH('Banco de Dados'!$B4224,BD_Gestão!$B:$B,0)),"erro"))</f>
        <v/>
      </c>
      <c r="L4224" s="158" t="str">
        <f>IF($A4224=0,"",IFERROR(INDEX(BD_Gestão!H:H,MATCH('Banco de Dados'!$B4224,BD_Gestão!$B:$B,0)),"erro"))</f>
        <v/>
      </c>
      <c r="M4224" s="161" t="str">
        <f>IF($A4224=0,"",IFERROR(INDEX(BD_Gestão!F:F,MATCH('Banco de Dados'!$B4224,BD_Gestão!$B:$B,0)),"erro"))</f>
        <v/>
      </c>
      <c r="N4224" s="161" t="str">
        <f>IF($A4224=0,"",IFERROR(INDEX(BD_Gestão!J:J,MATCH('Banco de Dados'!$B4224,BD_Gestão!$B:$B,0)),"erro"))</f>
        <v/>
      </c>
      <c r="O4224" s="164" t="str">
        <f>IF($A4224=0,"",IFERROR(INDEX(BD_Gestão!K:K,MATCH('Banco de Dados'!$B4224,BD_Gestão!$B:$B,0)),"erro"))</f>
        <v/>
      </c>
      <c r="P4224" s="169" t="str">
        <f t="shared" si="262"/>
        <v/>
      </c>
      <c r="Q4224" s="170" t="str">
        <f t="shared" si="263"/>
        <v/>
      </c>
      <c r="R4224" s="163" t="e">
        <f t="shared" si="260"/>
        <v>#VALUE!</v>
      </c>
      <c r="S4224" s="163" t="e">
        <f t="shared" si="261"/>
        <v>#VALUE!</v>
      </c>
      <c r="T4224" s="163" t="e">
        <f>INDEX(Controle!O:O,MATCH('Banco de Dados'!A4224,Controle!M:M,0))*E4224/100</f>
        <v>#N/A</v>
      </c>
    </row>
    <row r="4225" spans="1:20" hidden="1" x14ac:dyDescent="0.2">
      <c r="A4225" s="158">
        <f>BD_TS!A4224</f>
        <v>0</v>
      </c>
      <c r="B4225" s="158" t="str">
        <f>SUBSTITUTE(SUBSTITUTE(BD_TS!D4224," ",""),"-","/")</f>
        <v/>
      </c>
      <c r="C4225" s="158">
        <f>BD_TS!E4224</f>
        <v>0</v>
      </c>
      <c r="D4225" s="159">
        <f>BD_TS!F4224</f>
        <v>0</v>
      </c>
      <c r="E4225" s="160">
        <f>BD_TS!B4224</f>
        <v>0</v>
      </c>
      <c r="F4225" s="161">
        <f>BD_TS!C4224</f>
        <v>0</v>
      </c>
      <c r="G4225" s="187">
        <f>BD_TS!H4224</f>
        <v>0</v>
      </c>
      <c r="H4225" s="158" t="str">
        <f>IF($A4225=0,"",IFERROR(INDEX(BD_Gestão!A:A,MATCH('Banco de Dados'!$B4225,BD_Gestão!$B:$B,0)),"erro"))</f>
        <v/>
      </c>
      <c r="I4225" s="162" t="str">
        <f>IF($A4225=0,"",IFERROR(INDEX(BD_Gestão!E:E,MATCH('Banco de Dados'!$B4225,BD_Gestão!$B:$B,0)),"erro"))</f>
        <v/>
      </c>
      <c r="J4225" s="186" t="str">
        <f>IF($A4225=0,"",IFERROR(INDEX(BD_Gestão!B:B,MATCH('Banco de Dados'!$B4225,BD_Gestão!$B:$B,0)),"erro"))</f>
        <v/>
      </c>
      <c r="K4225" s="158" t="str">
        <f>IF($A4225=0,"",IFERROR(INDEX(BD_Gestão!C:C,MATCH('Banco de Dados'!$B4225,BD_Gestão!$B:$B,0)),"erro"))</f>
        <v/>
      </c>
      <c r="L4225" s="158" t="str">
        <f>IF($A4225=0,"",IFERROR(INDEX(BD_Gestão!H:H,MATCH('Banco de Dados'!$B4225,BD_Gestão!$B:$B,0)),"erro"))</f>
        <v/>
      </c>
      <c r="M4225" s="161" t="str">
        <f>IF($A4225=0,"",IFERROR(INDEX(BD_Gestão!F:F,MATCH('Banco de Dados'!$B4225,BD_Gestão!$B:$B,0)),"erro"))</f>
        <v/>
      </c>
      <c r="N4225" s="161" t="str">
        <f>IF($A4225=0,"",IFERROR(INDEX(BD_Gestão!J:J,MATCH('Banco de Dados'!$B4225,BD_Gestão!$B:$B,0)),"erro"))</f>
        <v/>
      </c>
      <c r="O4225" s="164" t="str">
        <f>IF($A4225=0,"",IFERROR(INDEX(BD_Gestão!K:K,MATCH('Banco de Dados'!$B4225,BD_Gestão!$B:$B,0)),"erro"))</f>
        <v/>
      </c>
      <c r="P4225" s="169" t="str">
        <f t="shared" si="262"/>
        <v/>
      </c>
      <c r="Q4225" s="170" t="str">
        <f t="shared" si="263"/>
        <v/>
      </c>
      <c r="R4225" s="163" t="e">
        <f t="shared" si="260"/>
        <v>#VALUE!</v>
      </c>
      <c r="S4225" s="163" t="e">
        <f t="shared" si="261"/>
        <v>#VALUE!</v>
      </c>
      <c r="T4225" s="163" t="e">
        <f>INDEX(Controle!O:O,MATCH('Banco de Dados'!A4225,Controle!M:M,0))*E4225/100</f>
        <v>#N/A</v>
      </c>
    </row>
    <row r="4226" spans="1:20" hidden="1" x14ac:dyDescent="0.2">
      <c r="A4226" s="158">
        <f>BD_TS!A4225</f>
        <v>0</v>
      </c>
      <c r="B4226" s="158" t="str">
        <f>SUBSTITUTE(SUBSTITUTE(BD_TS!D4225," ",""),"-","/")</f>
        <v/>
      </c>
      <c r="C4226" s="158">
        <f>BD_TS!E4225</f>
        <v>0</v>
      </c>
      <c r="D4226" s="159">
        <f>BD_TS!F4225</f>
        <v>0</v>
      </c>
      <c r="E4226" s="160">
        <f>BD_TS!B4225</f>
        <v>0</v>
      </c>
      <c r="F4226" s="161">
        <f>BD_TS!C4225</f>
        <v>0</v>
      </c>
      <c r="G4226" s="187">
        <f>BD_TS!H4225</f>
        <v>0</v>
      </c>
      <c r="H4226" s="158" t="str">
        <f>IF($A4226=0,"",IFERROR(INDEX(BD_Gestão!A:A,MATCH('Banco de Dados'!$B4226,BD_Gestão!$B:$B,0)),"erro"))</f>
        <v/>
      </c>
      <c r="I4226" s="162" t="str">
        <f>IF($A4226=0,"",IFERROR(INDEX(BD_Gestão!E:E,MATCH('Banco de Dados'!$B4226,BD_Gestão!$B:$B,0)),"erro"))</f>
        <v/>
      </c>
      <c r="J4226" s="186" t="str">
        <f>IF($A4226=0,"",IFERROR(INDEX(BD_Gestão!B:B,MATCH('Banco de Dados'!$B4226,BD_Gestão!$B:$B,0)),"erro"))</f>
        <v/>
      </c>
      <c r="K4226" s="158" t="str">
        <f>IF($A4226=0,"",IFERROR(INDEX(BD_Gestão!C:C,MATCH('Banco de Dados'!$B4226,BD_Gestão!$B:$B,0)),"erro"))</f>
        <v/>
      </c>
      <c r="L4226" s="158" t="str">
        <f>IF($A4226=0,"",IFERROR(INDEX(BD_Gestão!H:H,MATCH('Banco de Dados'!$B4226,BD_Gestão!$B:$B,0)),"erro"))</f>
        <v/>
      </c>
      <c r="M4226" s="161" t="str">
        <f>IF($A4226=0,"",IFERROR(INDEX(BD_Gestão!F:F,MATCH('Banco de Dados'!$B4226,BD_Gestão!$B:$B,0)),"erro"))</f>
        <v/>
      </c>
      <c r="N4226" s="161" t="str">
        <f>IF($A4226=0,"",IFERROR(INDEX(BD_Gestão!J:J,MATCH('Banco de Dados'!$B4226,BD_Gestão!$B:$B,0)),"erro"))</f>
        <v/>
      </c>
      <c r="O4226" s="164" t="str">
        <f>IF($A4226=0,"",IFERROR(INDEX(BD_Gestão!K:K,MATCH('Banco de Dados'!$B4226,BD_Gestão!$B:$B,0)),"erro"))</f>
        <v/>
      </c>
      <c r="P4226" s="169" t="str">
        <f t="shared" si="262"/>
        <v/>
      </c>
      <c r="Q4226" s="170" t="str">
        <f t="shared" si="263"/>
        <v/>
      </c>
      <c r="R4226" s="163" t="e">
        <f t="shared" si="260"/>
        <v>#VALUE!</v>
      </c>
      <c r="S4226" s="163" t="e">
        <f t="shared" si="261"/>
        <v>#VALUE!</v>
      </c>
      <c r="T4226" s="163" t="e">
        <f>INDEX(Controle!O:O,MATCH('Banco de Dados'!A4226,Controle!M:M,0))*E4226/100</f>
        <v>#N/A</v>
      </c>
    </row>
    <row r="4227" spans="1:20" hidden="1" x14ac:dyDescent="0.2">
      <c r="A4227" s="158">
        <f>BD_TS!A4226</f>
        <v>0</v>
      </c>
      <c r="B4227" s="158" t="str">
        <f>SUBSTITUTE(SUBSTITUTE(BD_TS!D4226," ",""),"-","/")</f>
        <v/>
      </c>
      <c r="C4227" s="158">
        <f>BD_TS!E4226</f>
        <v>0</v>
      </c>
      <c r="D4227" s="159">
        <f>BD_TS!F4226</f>
        <v>0</v>
      </c>
      <c r="E4227" s="160">
        <f>BD_TS!B4226</f>
        <v>0</v>
      </c>
      <c r="F4227" s="161">
        <f>BD_TS!C4226</f>
        <v>0</v>
      </c>
      <c r="G4227" s="187">
        <f>BD_TS!H4226</f>
        <v>0</v>
      </c>
      <c r="H4227" s="158" t="str">
        <f>IF($A4227=0,"",IFERROR(INDEX(BD_Gestão!A:A,MATCH('Banco de Dados'!$B4227,BD_Gestão!$B:$B,0)),"erro"))</f>
        <v/>
      </c>
      <c r="I4227" s="162" t="str">
        <f>IF($A4227=0,"",IFERROR(INDEX(BD_Gestão!E:E,MATCH('Banco de Dados'!$B4227,BD_Gestão!$B:$B,0)),"erro"))</f>
        <v/>
      </c>
      <c r="J4227" s="186" t="str">
        <f>IF($A4227=0,"",IFERROR(INDEX(BD_Gestão!B:B,MATCH('Banco de Dados'!$B4227,BD_Gestão!$B:$B,0)),"erro"))</f>
        <v/>
      </c>
      <c r="K4227" s="158" t="str">
        <f>IF($A4227=0,"",IFERROR(INDEX(BD_Gestão!C:C,MATCH('Banco de Dados'!$B4227,BD_Gestão!$B:$B,0)),"erro"))</f>
        <v/>
      </c>
      <c r="L4227" s="158" t="str">
        <f>IF($A4227=0,"",IFERROR(INDEX(BD_Gestão!H:H,MATCH('Banco de Dados'!$B4227,BD_Gestão!$B:$B,0)),"erro"))</f>
        <v/>
      </c>
      <c r="M4227" s="161" t="str">
        <f>IF($A4227=0,"",IFERROR(INDEX(BD_Gestão!F:F,MATCH('Banco de Dados'!$B4227,BD_Gestão!$B:$B,0)),"erro"))</f>
        <v/>
      </c>
      <c r="N4227" s="161" t="str">
        <f>IF($A4227=0,"",IFERROR(INDEX(BD_Gestão!J:J,MATCH('Banco de Dados'!$B4227,BD_Gestão!$B:$B,0)),"erro"))</f>
        <v/>
      </c>
      <c r="O4227" s="164" t="str">
        <f>IF($A4227=0,"",IFERROR(INDEX(BD_Gestão!K:K,MATCH('Banco de Dados'!$B4227,BD_Gestão!$B:$B,0)),"erro"))</f>
        <v/>
      </c>
      <c r="P4227" s="169" t="str">
        <f t="shared" si="262"/>
        <v/>
      </c>
      <c r="Q4227" s="170" t="str">
        <f t="shared" si="263"/>
        <v/>
      </c>
      <c r="R4227" s="163" t="e">
        <f t="shared" si="260"/>
        <v>#VALUE!</v>
      </c>
      <c r="S4227" s="163" t="e">
        <f t="shared" si="261"/>
        <v>#VALUE!</v>
      </c>
      <c r="T4227" s="163" t="e">
        <f>INDEX(Controle!O:O,MATCH('Banco de Dados'!A4227,Controle!M:M,0))*E4227/100</f>
        <v>#N/A</v>
      </c>
    </row>
    <row r="4228" spans="1:20" hidden="1" x14ac:dyDescent="0.2">
      <c r="A4228" s="158">
        <f>BD_TS!A4227</f>
        <v>0</v>
      </c>
      <c r="B4228" s="158" t="str">
        <f>SUBSTITUTE(SUBSTITUTE(BD_TS!D4227," ",""),"-","/")</f>
        <v/>
      </c>
      <c r="C4228" s="158">
        <f>BD_TS!E4227</f>
        <v>0</v>
      </c>
      <c r="D4228" s="159">
        <f>BD_TS!F4227</f>
        <v>0</v>
      </c>
      <c r="E4228" s="160">
        <f>BD_TS!B4227</f>
        <v>0</v>
      </c>
      <c r="F4228" s="161">
        <f>BD_TS!C4227</f>
        <v>0</v>
      </c>
      <c r="G4228" s="187">
        <f>BD_TS!H4227</f>
        <v>0</v>
      </c>
      <c r="H4228" s="158" t="str">
        <f>IF($A4228=0,"",IFERROR(INDEX(BD_Gestão!A:A,MATCH('Banco de Dados'!$B4228,BD_Gestão!$B:$B,0)),"erro"))</f>
        <v/>
      </c>
      <c r="I4228" s="162" t="str">
        <f>IF($A4228=0,"",IFERROR(INDEX(BD_Gestão!E:E,MATCH('Banco de Dados'!$B4228,BD_Gestão!$B:$B,0)),"erro"))</f>
        <v/>
      </c>
      <c r="J4228" s="186" t="str">
        <f>IF($A4228=0,"",IFERROR(INDEX(BD_Gestão!B:B,MATCH('Banco de Dados'!$B4228,BD_Gestão!$B:$B,0)),"erro"))</f>
        <v/>
      </c>
      <c r="K4228" s="158" t="str">
        <f>IF($A4228=0,"",IFERROR(INDEX(BD_Gestão!C:C,MATCH('Banco de Dados'!$B4228,BD_Gestão!$B:$B,0)),"erro"))</f>
        <v/>
      </c>
      <c r="L4228" s="158" t="str">
        <f>IF($A4228=0,"",IFERROR(INDEX(BD_Gestão!H:H,MATCH('Banco de Dados'!$B4228,BD_Gestão!$B:$B,0)),"erro"))</f>
        <v/>
      </c>
      <c r="M4228" s="161" t="str">
        <f>IF($A4228=0,"",IFERROR(INDEX(BD_Gestão!F:F,MATCH('Banco de Dados'!$B4228,BD_Gestão!$B:$B,0)),"erro"))</f>
        <v/>
      </c>
      <c r="N4228" s="161" t="str">
        <f>IF($A4228=0,"",IFERROR(INDEX(BD_Gestão!J:J,MATCH('Banco de Dados'!$B4228,BD_Gestão!$B:$B,0)),"erro"))</f>
        <v/>
      </c>
      <c r="O4228" s="164" t="str">
        <f>IF($A4228=0,"",IFERROR(INDEX(BD_Gestão!K:K,MATCH('Banco de Dados'!$B4228,BD_Gestão!$B:$B,0)),"erro"))</f>
        <v/>
      </c>
      <c r="P4228" s="169" t="str">
        <f t="shared" si="262"/>
        <v/>
      </c>
      <c r="Q4228" s="170" t="str">
        <f t="shared" si="263"/>
        <v/>
      </c>
      <c r="R4228" s="163" t="e">
        <f t="shared" si="260"/>
        <v>#VALUE!</v>
      </c>
      <c r="S4228" s="163" t="e">
        <f t="shared" si="261"/>
        <v>#VALUE!</v>
      </c>
      <c r="T4228" s="163" t="e">
        <f>INDEX(Controle!O:O,MATCH('Banco de Dados'!A4228,Controle!M:M,0))*E4228/100</f>
        <v>#N/A</v>
      </c>
    </row>
    <row r="4229" spans="1:20" hidden="1" x14ac:dyDescent="0.2">
      <c r="A4229" s="158">
        <f>BD_TS!A4228</f>
        <v>0</v>
      </c>
      <c r="B4229" s="158" t="str">
        <f>SUBSTITUTE(SUBSTITUTE(BD_TS!D4228," ",""),"-","/")</f>
        <v/>
      </c>
      <c r="C4229" s="158">
        <f>BD_TS!E4228</f>
        <v>0</v>
      </c>
      <c r="D4229" s="159">
        <f>BD_TS!F4228</f>
        <v>0</v>
      </c>
      <c r="E4229" s="160">
        <f>BD_TS!B4228</f>
        <v>0</v>
      </c>
      <c r="F4229" s="161">
        <f>BD_TS!C4228</f>
        <v>0</v>
      </c>
      <c r="G4229" s="187">
        <f>BD_TS!H4228</f>
        <v>0</v>
      </c>
      <c r="H4229" s="158" t="str">
        <f>IF($A4229=0,"",IFERROR(INDEX(BD_Gestão!A:A,MATCH('Banco de Dados'!$B4229,BD_Gestão!$B:$B,0)),"erro"))</f>
        <v/>
      </c>
      <c r="I4229" s="162" t="str">
        <f>IF($A4229=0,"",IFERROR(INDEX(BD_Gestão!E:E,MATCH('Banco de Dados'!$B4229,BD_Gestão!$B:$B,0)),"erro"))</f>
        <v/>
      </c>
      <c r="J4229" s="186" t="str">
        <f>IF($A4229=0,"",IFERROR(INDEX(BD_Gestão!B:B,MATCH('Banco de Dados'!$B4229,BD_Gestão!$B:$B,0)),"erro"))</f>
        <v/>
      </c>
      <c r="K4229" s="158" t="str">
        <f>IF($A4229=0,"",IFERROR(INDEX(BD_Gestão!C:C,MATCH('Banco de Dados'!$B4229,BD_Gestão!$B:$B,0)),"erro"))</f>
        <v/>
      </c>
      <c r="L4229" s="158" t="str">
        <f>IF($A4229=0,"",IFERROR(INDEX(BD_Gestão!H:H,MATCH('Banco de Dados'!$B4229,BD_Gestão!$B:$B,0)),"erro"))</f>
        <v/>
      </c>
      <c r="M4229" s="161" t="str">
        <f>IF($A4229=0,"",IFERROR(INDEX(BD_Gestão!F:F,MATCH('Banco de Dados'!$B4229,BD_Gestão!$B:$B,0)),"erro"))</f>
        <v/>
      </c>
      <c r="N4229" s="161" t="str">
        <f>IF($A4229=0,"",IFERROR(INDEX(BD_Gestão!J:J,MATCH('Banco de Dados'!$B4229,BD_Gestão!$B:$B,0)),"erro"))</f>
        <v/>
      </c>
      <c r="O4229" s="164" t="str">
        <f>IF($A4229=0,"",IFERROR(INDEX(BD_Gestão!K:K,MATCH('Banco de Dados'!$B4229,BD_Gestão!$B:$B,0)),"erro"))</f>
        <v/>
      </c>
      <c r="P4229" s="169" t="str">
        <f t="shared" si="262"/>
        <v/>
      </c>
      <c r="Q4229" s="170" t="str">
        <f t="shared" si="263"/>
        <v/>
      </c>
      <c r="R4229" s="163" t="e">
        <f t="shared" ref="R4229:R4292" si="264">MONTH(I4229)</f>
        <v>#VALUE!</v>
      </c>
      <c r="S4229" s="163" t="e">
        <f t="shared" ref="S4229:S4292" si="265">YEAR(I4229)</f>
        <v>#VALUE!</v>
      </c>
      <c r="T4229" s="163" t="e">
        <f>INDEX(Controle!O:O,MATCH('Banco de Dados'!A4229,Controle!M:M,0))*E4229/100</f>
        <v>#N/A</v>
      </c>
    </row>
    <row r="4230" spans="1:20" hidden="1" x14ac:dyDescent="0.2">
      <c r="A4230" s="158">
        <f>BD_TS!A4229</f>
        <v>0</v>
      </c>
      <c r="B4230" s="158" t="str">
        <f>SUBSTITUTE(SUBSTITUTE(BD_TS!D4229," ",""),"-","/")</f>
        <v/>
      </c>
      <c r="C4230" s="158">
        <f>BD_TS!E4229</f>
        <v>0</v>
      </c>
      <c r="D4230" s="159">
        <f>BD_TS!F4229</f>
        <v>0</v>
      </c>
      <c r="E4230" s="160">
        <f>BD_TS!B4229</f>
        <v>0</v>
      </c>
      <c r="F4230" s="161">
        <f>BD_TS!C4229</f>
        <v>0</v>
      </c>
      <c r="G4230" s="187">
        <f>BD_TS!H4229</f>
        <v>0</v>
      </c>
      <c r="H4230" s="158" t="str">
        <f>IF($A4230=0,"",IFERROR(INDEX(BD_Gestão!A:A,MATCH('Banco de Dados'!$B4230,BD_Gestão!$B:$B,0)),"erro"))</f>
        <v/>
      </c>
      <c r="I4230" s="162" t="str">
        <f>IF($A4230=0,"",IFERROR(INDEX(BD_Gestão!E:E,MATCH('Banco de Dados'!$B4230,BD_Gestão!$B:$B,0)),"erro"))</f>
        <v/>
      </c>
      <c r="J4230" s="186" t="str">
        <f>IF($A4230=0,"",IFERROR(INDEX(BD_Gestão!B:B,MATCH('Banco de Dados'!$B4230,BD_Gestão!$B:$B,0)),"erro"))</f>
        <v/>
      </c>
      <c r="K4230" s="158" t="str">
        <f>IF($A4230=0,"",IFERROR(INDEX(BD_Gestão!C:C,MATCH('Banco de Dados'!$B4230,BD_Gestão!$B:$B,0)),"erro"))</f>
        <v/>
      </c>
      <c r="L4230" s="158" t="str">
        <f>IF($A4230=0,"",IFERROR(INDEX(BD_Gestão!H:H,MATCH('Banco de Dados'!$B4230,BD_Gestão!$B:$B,0)),"erro"))</f>
        <v/>
      </c>
      <c r="M4230" s="161" t="str">
        <f>IF($A4230=0,"",IFERROR(INDEX(BD_Gestão!F:F,MATCH('Banco de Dados'!$B4230,BD_Gestão!$B:$B,0)),"erro"))</f>
        <v/>
      </c>
      <c r="N4230" s="161" t="str">
        <f>IF($A4230=0,"",IFERROR(INDEX(BD_Gestão!J:J,MATCH('Banco de Dados'!$B4230,BD_Gestão!$B:$B,0)),"erro"))</f>
        <v/>
      </c>
      <c r="O4230" s="164" t="str">
        <f>IF($A4230=0,"",IFERROR(INDEX(BD_Gestão!K:K,MATCH('Banco de Dados'!$B4230,BD_Gestão!$B:$B,0)),"erro"))</f>
        <v/>
      </c>
      <c r="P4230" s="169" t="str">
        <f t="shared" ref="P4230:P4293" si="266">IF(OR(H4230="erro",H4230=""),"",E4230*(MIN(O4230,1)))</f>
        <v/>
      </c>
      <c r="Q4230" s="170" t="str">
        <f t="shared" ref="Q4230:Q4293" si="267">IF(OR(H4230="erro",H4230=""),"",E4230-P4230)</f>
        <v/>
      </c>
      <c r="R4230" s="163" t="e">
        <f t="shared" si="264"/>
        <v>#VALUE!</v>
      </c>
      <c r="S4230" s="163" t="e">
        <f t="shared" si="265"/>
        <v>#VALUE!</v>
      </c>
      <c r="T4230" s="163" t="e">
        <f>INDEX(Controle!O:O,MATCH('Banco de Dados'!A4230,Controle!M:M,0))*E4230/100</f>
        <v>#N/A</v>
      </c>
    </row>
    <row r="4231" spans="1:20" hidden="1" x14ac:dyDescent="0.2">
      <c r="A4231" s="158">
        <f>BD_TS!A4230</f>
        <v>0</v>
      </c>
      <c r="B4231" s="158" t="str">
        <f>SUBSTITUTE(SUBSTITUTE(BD_TS!D4230," ",""),"-","/")</f>
        <v/>
      </c>
      <c r="C4231" s="158">
        <f>BD_TS!E4230</f>
        <v>0</v>
      </c>
      <c r="D4231" s="159">
        <f>BD_TS!F4230</f>
        <v>0</v>
      </c>
      <c r="E4231" s="160">
        <f>BD_TS!B4230</f>
        <v>0</v>
      </c>
      <c r="F4231" s="161">
        <f>BD_TS!C4230</f>
        <v>0</v>
      </c>
      <c r="G4231" s="187">
        <f>BD_TS!H4230</f>
        <v>0</v>
      </c>
      <c r="H4231" s="158" t="str">
        <f>IF($A4231=0,"",IFERROR(INDEX(BD_Gestão!A:A,MATCH('Banco de Dados'!$B4231,BD_Gestão!$B:$B,0)),"erro"))</f>
        <v/>
      </c>
      <c r="I4231" s="162" t="str">
        <f>IF($A4231=0,"",IFERROR(INDEX(BD_Gestão!E:E,MATCH('Banco de Dados'!$B4231,BD_Gestão!$B:$B,0)),"erro"))</f>
        <v/>
      </c>
      <c r="J4231" s="186" t="str">
        <f>IF($A4231=0,"",IFERROR(INDEX(BD_Gestão!B:B,MATCH('Banco de Dados'!$B4231,BD_Gestão!$B:$B,0)),"erro"))</f>
        <v/>
      </c>
      <c r="K4231" s="158" t="str">
        <f>IF($A4231=0,"",IFERROR(INDEX(BD_Gestão!C:C,MATCH('Banco de Dados'!$B4231,BD_Gestão!$B:$B,0)),"erro"))</f>
        <v/>
      </c>
      <c r="L4231" s="158" t="str">
        <f>IF($A4231=0,"",IFERROR(INDEX(BD_Gestão!H:H,MATCH('Banco de Dados'!$B4231,BD_Gestão!$B:$B,0)),"erro"))</f>
        <v/>
      </c>
      <c r="M4231" s="161" t="str">
        <f>IF($A4231=0,"",IFERROR(INDEX(BD_Gestão!F:F,MATCH('Banco de Dados'!$B4231,BD_Gestão!$B:$B,0)),"erro"))</f>
        <v/>
      </c>
      <c r="N4231" s="161" t="str">
        <f>IF($A4231=0,"",IFERROR(INDEX(BD_Gestão!J:J,MATCH('Banco de Dados'!$B4231,BD_Gestão!$B:$B,0)),"erro"))</f>
        <v/>
      </c>
      <c r="O4231" s="164" t="str">
        <f>IF($A4231=0,"",IFERROR(INDEX(BD_Gestão!K:K,MATCH('Banco de Dados'!$B4231,BD_Gestão!$B:$B,0)),"erro"))</f>
        <v/>
      </c>
      <c r="P4231" s="169" t="str">
        <f t="shared" si="266"/>
        <v/>
      </c>
      <c r="Q4231" s="170" t="str">
        <f t="shared" si="267"/>
        <v/>
      </c>
      <c r="R4231" s="163" t="e">
        <f t="shared" si="264"/>
        <v>#VALUE!</v>
      </c>
      <c r="S4231" s="163" t="e">
        <f t="shared" si="265"/>
        <v>#VALUE!</v>
      </c>
      <c r="T4231" s="163" t="e">
        <f>INDEX(Controle!O:O,MATCH('Banco de Dados'!A4231,Controle!M:M,0))*E4231/100</f>
        <v>#N/A</v>
      </c>
    </row>
    <row r="4232" spans="1:20" hidden="1" x14ac:dyDescent="0.2">
      <c r="A4232" s="158">
        <f>BD_TS!A4231</f>
        <v>0</v>
      </c>
      <c r="B4232" s="158" t="str">
        <f>SUBSTITUTE(SUBSTITUTE(BD_TS!D4231," ",""),"-","/")</f>
        <v/>
      </c>
      <c r="C4232" s="158">
        <f>BD_TS!E4231</f>
        <v>0</v>
      </c>
      <c r="D4232" s="159">
        <f>BD_TS!F4231</f>
        <v>0</v>
      </c>
      <c r="E4232" s="160">
        <f>BD_TS!B4231</f>
        <v>0</v>
      </c>
      <c r="F4232" s="161">
        <f>BD_TS!C4231</f>
        <v>0</v>
      </c>
      <c r="G4232" s="187">
        <f>BD_TS!H4231</f>
        <v>0</v>
      </c>
      <c r="H4232" s="158" t="str">
        <f>IF($A4232=0,"",IFERROR(INDEX(BD_Gestão!A:A,MATCH('Banco de Dados'!$B4232,BD_Gestão!$B:$B,0)),"erro"))</f>
        <v/>
      </c>
      <c r="I4232" s="162" t="str">
        <f>IF($A4232=0,"",IFERROR(INDEX(BD_Gestão!E:E,MATCH('Banco de Dados'!$B4232,BD_Gestão!$B:$B,0)),"erro"))</f>
        <v/>
      </c>
      <c r="J4232" s="186" t="str">
        <f>IF($A4232=0,"",IFERROR(INDEX(BD_Gestão!B:B,MATCH('Banco de Dados'!$B4232,BD_Gestão!$B:$B,0)),"erro"))</f>
        <v/>
      </c>
      <c r="K4232" s="158" t="str">
        <f>IF($A4232=0,"",IFERROR(INDEX(BD_Gestão!C:C,MATCH('Banco de Dados'!$B4232,BD_Gestão!$B:$B,0)),"erro"))</f>
        <v/>
      </c>
      <c r="L4232" s="158" t="str">
        <f>IF($A4232=0,"",IFERROR(INDEX(BD_Gestão!H:H,MATCH('Banco de Dados'!$B4232,BD_Gestão!$B:$B,0)),"erro"))</f>
        <v/>
      </c>
      <c r="M4232" s="161" t="str">
        <f>IF($A4232=0,"",IFERROR(INDEX(BD_Gestão!F:F,MATCH('Banco de Dados'!$B4232,BD_Gestão!$B:$B,0)),"erro"))</f>
        <v/>
      </c>
      <c r="N4232" s="161" t="str">
        <f>IF($A4232=0,"",IFERROR(INDEX(BD_Gestão!J:J,MATCH('Banco de Dados'!$B4232,BD_Gestão!$B:$B,0)),"erro"))</f>
        <v/>
      </c>
      <c r="O4232" s="164" t="str">
        <f>IF($A4232=0,"",IFERROR(INDEX(BD_Gestão!K:K,MATCH('Banco de Dados'!$B4232,BD_Gestão!$B:$B,0)),"erro"))</f>
        <v/>
      </c>
      <c r="P4232" s="169" t="str">
        <f t="shared" si="266"/>
        <v/>
      </c>
      <c r="Q4232" s="170" t="str">
        <f t="shared" si="267"/>
        <v/>
      </c>
      <c r="R4232" s="163" t="e">
        <f t="shared" si="264"/>
        <v>#VALUE!</v>
      </c>
      <c r="S4232" s="163" t="e">
        <f t="shared" si="265"/>
        <v>#VALUE!</v>
      </c>
      <c r="T4232" s="163" t="e">
        <f>INDEX(Controle!O:O,MATCH('Banco de Dados'!A4232,Controle!M:M,0))*E4232/100</f>
        <v>#N/A</v>
      </c>
    </row>
    <row r="4233" spans="1:20" hidden="1" x14ac:dyDescent="0.2">
      <c r="A4233" s="158">
        <f>BD_TS!A4232</f>
        <v>0</v>
      </c>
      <c r="B4233" s="158" t="str">
        <f>SUBSTITUTE(SUBSTITUTE(BD_TS!D4232," ",""),"-","/")</f>
        <v/>
      </c>
      <c r="C4233" s="158">
        <f>BD_TS!E4232</f>
        <v>0</v>
      </c>
      <c r="D4233" s="159">
        <f>BD_TS!F4232</f>
        <v>0</v>
      </c>
      <c r="E4233" s="160">
        <f>BD_TS!B4232</f>
        <v>0</v>
      </c>
      <c r="F4233" s="161">
        <f>BD_TS!C4232</f>
        <v>0</v>
      </c>
      <c r="G4233" s="187">
        <f>BD_TS!H4232</f>
        <v>0</v>
      </c>
      <c r="H4233" s="158" t="str">
        <f>IF($A4233=0,"",IFERROR(INDEX(BD_Gestão!A:A,MATCH('Banco de Dados'!$B4233,BD_Gestão!$B:$B,0)),"erro"))</f>
        <v/>
      </c>
      <c r="I4233" s="162" t="str">
        <f>IF($A4233=0,"",IFERROR(INDEX(BD_Gestão!E:E,MATCH('Banco de Dados'!$B4233,BD_Gestão!$B:$B,0)),"erro"))</f>
        <v/>
      </c>
      <c r="J4233" s="186" t="str">
        <f>IF($A4233=0,"",IFERROR(INDEX(BD_Gestão!B:B,MATCH('Banco de Dados'!$B4233,BD_Gestão!$B:$B,0)),"erro"))</f>
        <v/>
      </c>
      <c r="K4233" s="158" t="str">
        <f>IF($A4233=0,"",IFERROR(INDEX(BD_Gestão!C:C,MATCH('Banco de Dados'!$B4233,BD_Gestão!$B:$B,0)),"erro"))</f>
        <v/>
      </c>
      <c r="L4233" s="158" t="str">
        <f>IF($A4233=0,"",IFERROR(INDEX(BD_Gestão!H:H,MATCH('Banco de Dados'!$B4233,BD_Gestão!$B:$B,0)),"erro"))</f>
        <v/>
      </c>
      <c r="M4233" s="161" t="str">
        <f>IF($A4233=0,"",IFERROR(INDEX(BD_Gestão!F:F,MATCH('Banco de Dados'!$B4233,BD_Gestão!$B:$B,0)),"erro"))</f>
        <v/>
      </c>
      <c r="N4233" s="161" t="str">
        <f>IF($A4233=0,"",IFERROR(INDEX(BD_Gestão!J:J,MATCH('Banco de Dados'!$B4233,BD_Gestão!$B:$B,0)),"erro"))</f>
        <v/>
      </c>
      <c r="O4233" s="164" t="str">
        <f>IF($A4233=0,"",IFERROR(INDEX(BD_Gestão!K:K,MATCH('Banco de Dados'!$B4233,BD_Gestão!$B:$B,0)),"erro"))</f>
        <v/>
      </c>
      <c r="P4233" s="169" t="str">
        <f t="shared" si="266"/>
        <v/>
      </c>
      <c r="Q4233" s="170" t="str">
        <f t="shared" si="267"/>
        <v/>
      </c>
      <c r="R4233" s="163" t="e">
        <f t="shared" si="264"/>
        <v>#VALUE!</v>
      </c>
      <c r="S4233" s="163" t="e">
        <f t="shared" si="265"/>
        <v>#VALUE!</v>
      </c>
      <c r="T4233" s="163" t="e">
        <f>INDEX(Controle!O:O,MATCH('Banco de Dados'!A4233,Controle!M:M,0))*E4233/100</f>
        <v>#N/A</v>
      </c>
    </row>
    <row r="4234" spans="1:20" hidden="1" x14ac:dyDescent="0.2">
      <c r="A4234" s="158">
        <f>BD_TS!A4233</f>
        <v>0</v>
      </c>
      <c r="B4234" s="158" t="str">
        <f>SUBSTITUTE(SUBSTITUTE(BD_TS!D4233," ",""),"-","/")</f>
        <v/>
      </c>
      <c r="C4234" s="158">
        <f>BD_TS!E4233</f>
        <v>0</v>
      </c>
      <c r="D4234" s="159">
        <f>BD_TS!F4233</f>
        <v>0</v>
      </c>
      <c r="E4234" s="160">
        <f>BD_TS!B4233</f>
        <v>0</v>
      </c>
      <c r="F4234" s="161">
        <f>BD_TS!C4233</f>
        <v>0</v>
      </c>
      <c r="G4234" s="187">
        <f>BD_TS!H4233</f>
        <v>0</v>
      </c>
      <c r="H4234" s="158" t="str">
        <f>IF($A4234=0,"",IFERROR(INDEX(BD_Gestão!A:A,MATCH('Banco de Dados'!$B4234,BD_Gestão!$B:$B,0)),"erro"))</f>
        <v/>
      </c>
      <c r="I4234" s="162" t="str">
        <f>IF($A4234=0,"",IFERROR(INDEX(BD_Gestão!E:E,MATCH('Banco de Dados'!$B4234,BD_Gestão!$B:$B,0)),"erro"))</f>
        <v/>
      </c>
      <c r="J4234" s="186" t="str">
        <f>IF($A4234=0,"",IFERROR(INDEX(BD_Gestão!B:B,MATCH('Banco de Dados'!$B4234,BD_Gestão!$B:$B,0)),"erro"))</f>
        <v/>
      </c>
      <c r="K4234" s="158" t="str">
        <f>IF($A4234=0,"",IFERROR(INDEX(BD_Gestão!C:C,MATCH('Banco de Dados'!$B4234,BD_Gestão!$B:$B,0)),"erro"))</f>
        <v/>
      </c>
      <c r="L4234" s="158" t="str">
        <f>IF($A4234=0,"",IFERROR(INDEX(BD_Gestão!H:H,MATCH('Banco de Dados'!$B4234,BD_Gestão!$B:$B,0)),"erro"))</f>
        <v/>
      </c>
      <c r="M4234" s="161" t="str">
        <f>IF($A4234=0,"",IFERROR(INDEX(BD_Gestão!F:F,MATCH('Banco de Dados'!$B4234,BD_Gestão!$B:$B,0)),"erro"))</f>
        <v/>
      </c>
      <c r="N4234" s="161" t="str">
        <f>IF($A4234=0,"",IFERROR(INDEX(BD_Gestão!J:J,MATCH('Banco de Dados'!$B4234,BD_Gestão!$B:$B,0)),"erro"))</f>
        <v/>
      </c>
      <c r="O4234" s="164" t="str">
        <f>IF($A4234=0,"",IFERROR(INDEX(BD_Gestão!K:K,MATCH('Banco de Dados'!$B4234,BD_Gestão!$B:$B,0)),"erro"))</f>
        <v/>
      </c>
      <c r="P4234" s="169" t="str">
        <f t="shared" si="266"/>
        <v/>
      </c>
      <c r="Q4234" s="170" t="str">
        <f t="shared" si="267"/>
        <v/>
      </c>
      <c r="R4234" s="163" t="e">
        <f t="shared" si="264"/>
        <v>#VALUE!</v>
      </c>
      <c r="S4234" s="163" t="e">
        <f t="shared" si="265"/>
        <v>#VALUE!</v>
      </c>
      <c r="T4234" s="163" t="e">
        <f>INDEX(Controle!O:O,MATCH('Banco de Dados'!A4234,Controle!M:M,0))*E4234/100</f>
        <v>#N/A</v>
      </c>
    </row>
    <row r="4235" spans="1:20" hidden="1" x14ac:dyDescent="0.2">
      <c r="A4235" s="158">
        <f>BD_TS!A4234</f>
        <v>0</v>
      </c>
      <c r="B4235" s="158" t="str">
        <f>SUBSTITUTE(SUBSTITUTE(BD_TS!D4234," ",""),"-","/")</f>
        <v/>
      </c>
      <c r="C4235" s="158">
        <f>BD_TS!E4234</f>
        <v>0</v>
      </c>
      <c r="D4235" s="159">
        <f>BD_TS!F4234</f>
        <v>0</v>
      </c>
      <c r="E4235" s="160">
        <f>BD_TS!B4234</f>
        <v>0</v>
      </c>
      <c r="F4235" s="161">
        <f>BD_TS!C4234</f>
        <v>0</v>
      </c>
      <c r="G4235" s="187">
        <f>BD_TS!H4234</f>
        <v>0</v>
      </c>
      <c r="H4235" s="158" t="str">
        <f>IF($A4235=0,"",IFERROR(INDEX(BD_Gestão!A:A,MATCH('Banco de Dados'!$B4235,BD_Gestão!$B:$B,0)),"erro"))</f>
        <v/>
      </c>
      <c r="I4235" s="162" t="str">
        <f>IF($A4235=0,"",IFERROR(INDEX(BD_Gestão!E:E,MATCH('Banco de Dados'!$B4235,BD_Gestão!$B:$B,0)),"erro"))</f>
        <v/>
      </c>
      <c r="J4235" s="186" t="str">
        <f>IF($A4235=0,"",IFERROR(INDEX(BD_Gestão!B:B,MATCH('Banco de Dados'!$B4235,BD_Gestão!$B:$B,0)),"erro"))</f>
        <v/>
      </c>
      <c r="K4235" s="158" t="str">
        <f>IF($A4235=0,"",IFERROR(INDEX(BD_Gestão!C:C,MATCH('Banco de Dados'!$B4235,BD_Gestão!$B:$B,0)),"erro"))</f>
        <v/>
      </c>
      <c r="L4235" s="158" t="str">
        <f>IF($A4235=0,"",IFERROR(INDEX(BD_Gestão!H:H,MATCH('Banco de Dados'!$B4235,BD_Gestão!$B:$B,0)),"erro"))</f>
        <v/>
      </c>
      <c r="M4235" s="161" t="str">
        <f>IF($A4235=0,"",IFERROR(INDEX(BD_Gestão!F:F,MATCH('Banco de Dados'!$B4235,BD_Gestão!$B:$B,0)),"erro"))</f>
        <v/>
      </c>
      <c r="N4235" s="161" t="str">
        <f>IF($A4235=0,"",IFERROR(INDEX(BD_Gestão!J:J,MATCH('Banco de Dados'!$B4235,BD_Gestão!$B:$B,0)),"erro"))</f>
        <v/>
      </c>
      <c r="O4235" s="164" t="str">
        <f>IF($A4235=0,"",IFERROR(INDEX(BD_Gestão!K:K,MATCH('Banco de Dados'!$B4235,BD_Gestão!$B:$B,0)),"erro"))</f>
        <v/>
      </c>
      <c r="P4235" s="169" t="str">
        <f t="shared" si="266"/>
        <v/>
      </c>
      <c r="Q4235" s="170" t="str">
        <f t="shared" si="267"/>
        <v/>
      </c>
      <c r="R4235" s="163" t="e">
        <f t="shared" si="264"/>
        <v>#VALUE!</v>
      </c>
      <c r="S4235" s="163" t="e">
        <f t="shared" si="265"/>
        <v>#VALUE!</v>
      </c>
      <c r="T4235" s="163" t="e">
        <f>INDEX(Controle!O:O,MATCH('Banco de Dados'!A4235,Controle!M:M,0))*E4235/100</f>
        <v>#N/A</v>
      </c>
    </row>
    <row r="4236" spans="1:20" hidden="1" x14ac:dyDescent="0.2">
      <c r="A4236" s="158">
        <f>BD_TS!A4235</f>
        <v>0</v>
      </c>
      <c r="B4236" s="158" t="str">
        <f>SUBSTITUTE(SUBSTITUTE(BD_TS!D4235," ",""),"-","/")</f>
        <v/>
      </c>
      <c r="C4236" s="158">
        <f>BD_TS!E4235</f>
        <v>0</v>
      </c>
      <c r="D4236" s="159">
        <f>BD_TS!F4235</f>
        <v>0</v>
      </c>
      <c r="E4236" s="160">
        <f>BD_TS!B4235</f>
        <v>0</v>
      </c>
      <c r="F4236" s="161">
        <f>BD_TS!C4235</f>
        <v>0</v>
      </c>
      <c r="G4236" s="187">
        <f>BD_TS!H4235</f>
        <v>0</v>
      </c>
      <c r="H4236" s="158" t="str">
        <f>IF($A4236=0,"",IFERROR(INDEX(BD_Gestão!A:A,MATCH('Banco de Dados'!$B4236,BD_Gestão!$B:$B,0)),"erro"))</f>
        <v/>
      </c>
      <c r="I4236" s="162" t="str">
        <f>IF($A4236=0,"",IFERROR(INDEX(BD_Gestão!E:E,MATCH('Banco de Dados'!$B4236,BD_Gestão!$B:$B,0)),"erro"))</f>
        <v/>
      </c>
      <c r="J4236" s="186" t="str">
        <f>IF($A4236=0,"",IFERROR(INDEX(BD_Gestão!B:B,MATCH('Banco de Dados'!$B4236,BD_Gestão!$B:$B,0)),"erro"))</f>
        <v/>
      </c>
      <c r="K4236" s="158" t="str">
        <f>IF($A4236=0,"",IFERROR(INDEX(BD_Gestão!C:C,MATCH('Banco de Dados'!$B4236,BD_Gestão!$B:$B,0)),"erro"))</f>
        <v/>
      </c>
      <c r="L4236" s="158" t="str">
        <f>IF($A4236=0,"",IFERROR(INDEX(BD_Gestão!H:H,MATCH('Banco de Dados'!$B4236,BD_Gestão!$B:$B,0)),"erro"))</f>
        <v/>
      </c>
      <c r="M4236" s="161" t="str">
        <f>IF($A4236=0,"",IFERROR(INDEX(BD_Gestão!F:F,MATCH('Banco de Dados'!$B4236,BD_Gestão!$B:$B,0)),"erro"))</f>
        <v/>
      </c>
      <c r="N4236" s="161" t="str">
        <f>IF($A4236=0,"",IFERROR(INDEX(BD_Gestão!J:J,MATCH('Banco de Dados'!$B4236,BD_Gestão!$B:$B,0)),"erro"))</f>
        <v/>
      </c>
      <c r="O4236" s="164" t="str">
        <f>IF($A4236=0,"",IFERROR(INDEX(BD_Gestão!K:K,MATCH('Banco de Dados'!$B4236,BD_Gestão!$B:$B,0)),"erro"))</f>
        <v/>
      </c>
      <c r="P4236" s="169" t="str">
        <f t="shared" si="266"/>
        <v/>
      </c>
      <c r="Q4236" s="170" t="str">
        <f t="shared" si="267"/>
        <v/>
      </c>
      <c r="R4236" s="163" t="e">
        <f t="shared" si="264"/>
        <v>#VALUE!</v>
      </c>
      <c r="S4236" s="163" t="e">
        <f t="shared" si="265"/>
        <v>#VALUE!</v>
      </c>
      <c r="T4236" s="163" t="e">
        <f>INDEX(Controle!O:O,MATCH('Banco de Dados'!A4236,Controle!M:M,0))*E4236/100</f>
        <v>#N/A</v>
      </c>
    </row>
    <row r="4237" spans="1:20" hidden="1" x14ac:dyDescent="0.2">
      <c r="A4237" s="158">
        <f>BD_TS!A4236</f>
        <v>0</v>
      </c>
      <c r="B4237" s="158" t="str">
        <f>SUBSTITUTE(SUBSTITUTE(BD_TS!D4236," ",""),"-","/")</f>
        <v/>
      </c>
      <c r="C4237" s="158">
        <f>BD_TS!E4236</f>
        <v>0</v>
      </c>
      <c r="D4237" s="159">
        <f>BD_TS!F4236</f>
        <v>0</v>
      </c>
      <c r="E4237" s="160">
        <f>BD_TS!B4236</f>
        <v>0</v>
      </c>
      <c r="F4237" s="161">
        <f>BD_TS!C4236</f>
        <v>0</v>
      </c>
      <c r="G4237" s="187">
        <f>BD_TS!H4236</f>
        <v>0</v>
      </c>
      <c r="H4237" s="158" t="str">
        <f>IF($A4237=0,"",IFERROR(INDEX(BD_Gestão!A:A,MATCH('Banco de Dados'!$B4237,BD_Gestão!$B:$B,0)),"erro"))</f>
        <v/>
      </c>
      <c r="I4237" s="162" t="str">
        <f>IF($A4237=0,"",IFERROR(INDEX(BD_Gestão!E:E,MATCH('Banco de Dados'!$B4237,BD_Gestão!$B:$B,0)),"erro"))</f>
        <v/>
      </c>
      <c r="J4237" s="186" t="str">
        <f>IF($A4237=0,"",IFERROR(INDEX(BD_Gestão!B:B,MATCH('Banco de Dados'!$B4237,BD_Gestão!$B:$B,0)),"erro"))</f>
        <v/>
      </c>
      <c r="K4237" s="158" t="str">
        <f>IF($A4237=0,"",IFERROR(INDEX(BD_Gestão!C:C,MATCH('Banco de Dados'!$B4237,BD_Gestão!$B:$B,0)),"erro"))</f>
        <v/>
      </c>
      <c r="L4237" s="158" t="str">
        <f>IF($A4237=0,"",IFERROR(INDEX(BD_Gestão!H:H,MATCH('Banco de Dados'!$B4237,BD_Gestão!$B:$B,0)),"erro"))</f>
        <v/>
      </c>
      <c r="M4237" s="161" t="str">
        <f>IF($A4237=0,"",IFERROR(INDEX(BD_Gestão!F:F,MATCH('Banco de Dados'!$B4237,BD_Gestão!$B:$B,0)),"erro"))</f>
        <v/>
      </c>
      <c r="N4237" s="161" t="str">
        <f>IF($A4237=0,"",IFERROR(INDEX(BD_Gestão!J:J,MATCH('Banco de Dados'!$B4237,BD_Gestão!$B:$B,0)),"erro"))</f>
        <v/>
      </c>
      <c r="O4237" s="164" t="str">
        <f>IF($A4237=0,"",IFERROR(INDEX(BD_Gestão!K:K,MATCH('Banco de Dados'!$B4237,BD_Gestão!$B:$B,0)),"erro"))</f>
        <v/>
      </c>
      <c r="P4237" s="169" t="str">
        <f t="shared" si="266"/>
        <v/>
      </c>
      <c r="Q4237" s="170" t="str">
        <f t="shared" si="267"/>
        <v/>
      </c>
      <c r="R4237" s="163" t="e">
        <f t="shared" si="264"/>
        <v>#VALUE!</v>
      </c>
      <c r="S4237" s="163" t="e">
        <f t="shared" si="265"/>
        <v>#VALUE!</v>
      </c>
      <c r="T4237" s="163" t="e">
        <f>INDEX(Controle!O:O,MATCH('Banco de Dados'!A4237,Controle!M:M,0))*E4237/100</f>
        <v>#N/A</v>
      </c>
    </row>
    <row r="4238" spans="1:20" hidden="1" x14ac:dyDescent="0.2">
      <c r="A4238" s="158">
        <f>BD_TS!A4237</f>
        <v>0</v>
      </c>
      <c r="B4238" s="158" t="str">
        <f>SUBSTITUTE(SUBSTITUTE(BD_TS!D4237," ",""),"-","/")</f>
        <v/>
      </c>
      <c r="C4238" s="158">
        <f>BD_TS!E4237</f>
        <v>0</v>
      </c>
      <c r="D4238" s="159">
        <f>BD_TS!F4237</f>
        <v>0</v>
      </c>
      <c r="E4238" s="160">
        <f>BD_TS!B4237</f>
        <v>0</v>
      </c>
      <c r="F4238" s="161">
        <f>BD_TS!C4237</f>
        <v>0</v>
      </c>
      <c r="G4238" s="187">
        <f>BD_TS!H4237</f>
        <v>0</v>
      </c>
      <c r="H4238" s="158" t="str">
        <f>IF($A4238=0,"",IFERROR(INDEX(BD_Gestão!A:A,MATCH('Banco de Dados'!$B4238,BD_Gestão!$B:$B,0)),"erro"))</f>
        <v/>
      </c>
      <c r="I4238" s="162" t="str">
        <f>IF($A4238=0,"",IFERROR(INDEX(BD_Gestão!E:E,MATCH('Banco de Dados'!$B4238,BD_Gestão!$B:$B,0)),"erro"))</f>
        <v/>
      </c>
      <c r="J4238" s="186" t="str">
        <f>IF($A4238=0,"",IFERROR(INDEX(BD_Gestão!B:B,MATCH('Banco de Dados'!$B4238,BD_Gestão!$B:$B,0)),"erro"))</f>
        <v/>
      </c>
      <c r="K4238" s="158" t="str">
        <f>IF($A4238=0,"",IFERROR(INDEX(BD_Gestão!C:C,MATCH('Banco de Dados'!$B4238,BD_Gestão!$B:$B,0)),"erro"))</f>
        <v/>
      </c>
      <c r="L4238" s="158" t="str">
        <f>IF($A4238=0,"",IFERROR(INDEX(BD_Gestão!H:H,MATCH('Banco de Dados'!$B4238,BD_Gestão!$B:$B,0)),"erro"))</f>
        <v/>
      </c>
      <c r="M4238" s="161" t="str">
        <f>IF($A4238=0,"",IFERROR(INDEX(BD_Gestão!F:F,MATCH('Banco de Dados'!$B4238,BD_Gestão!$B:$B,0)),"erro"))</f>
        <v/>
      </c>
      <c r="N4238" s="161" t="str">
        <f>IF($A4238=0,"",IFERROR(INDEX(BD_Gestão!J:J,MATCH('Banco de Dados'!$B4238,BD_Gestão!$B:$B,0)),"erro"))</f>
        <v/>
      </c>
      <c r="O4238" s="164" t="str">
        <f>IF($A4238=0,"",IFERROR(INDEX(BD_Gestão!K:K,MATCH('Banco de Dados'!$B4238,BD_Gestão!$B:$B,0)),"erro"))</f>
        <v/>
      </c>
      <c r="P4238" s="169" t="str">
        <f t="shared" si="266"/>
        <v/>
      </c>
      <c r="Q4238" s="170" t="str">
        <f t="shared" si="267"/>
        <v/>
      </c>
      <c r="R4238" s="163" t="e">
        <f t="shared" si="264"/>
        <v>#VALUE!</v>
      </c>
      <c r="S4238" s="163" t="e">
        <f t="shared" si="265"/>
        <v>#VALUE!</v>
      </c>
      <c r="T4238" s="163" t="e">
        <f>INDEX(Controle!O:O,MATCH('Banco de Dados'!A4238,Controle!M:M,0))*E4238/100</f>
        <v>#N/A</v>
      </c>
    </row>
    <row r="4239" spans="1:20" hidden="1" x14ac:dyDescent="0.2">
      <c r="A4239" s="158">
        <f>BD_TS!A4238</f>
        <v>0</v>
      </c>
      <c r="B4239" s="158" t="str">
        <f>SUBSTITUTE(SUBSTITUTE(BD_TS!D4238," ",""),"-","/")</f>
        <v/>
      </c>
      <c r="C4239" s="158">
        <f>BD_TS!E4238</f>
        <v>0</v>
      </c>
      <c r="D4239" s="159">
        <f>BD_TS!F4238</f>
        <v>0</v>
      </c>
      <c r="E4239" s="160">
        <f>BD_TS!B4238</f>
        <v>0</v>
      </c>
      <c r="F4239" s="161">
        <f>BD_TS!C4238</f>
        <v>0</v>
      </c>
      <c r="G4239" s="187">
        <f>BD_TS!H4238</f>
        <v>0</v>
      </c>
      <c r="H4239" s="158" t="str">
        <f>IF($A4239=0,"",IFERROR(INDEX(BD_Gestão!A:A,MATCH('Banco de Dados'!$B4239,BD_Gestão!$B:$B,0)),"erro"))</f>
        <v/>
      </c>
      <c r="I4239" s="162" t="str">
        <f>IF($A4239=0,"",IFERROR(INDEX(BD_Gestão!E:E,MATCH('Banco de Dados'!$B4239,BD_Gestão!$B:$B,0)),"erro"))</f>
        <v/>
      </c>
      <c r="J4239" s="186" t="str">
        <f>IF($A4239=0,"",IFERROR(INDEX(BD_Gestão!B:B,MATCH('Banco de Dados'!$B4239,BD_Gestão!$B:$B,0)),"erro"))</f>
        <v/>
      </c>
      <c r="K4239" s="158" t="str">
        <f>IF($A4239=0,"",IFERROR(INDEX(BD_Gestão!C:C,MATCH('Banco de Dados'!$B4239,BD_Gestão!$B:$B,0)),"erro"))</f>
        <v/>
      </c>
      <c r="L4239" s="158" t="str">
        <f>IF($A4239=0,"",IFERROR(INDEX(BD_Gestão!H:H,MATCH('Banco de Dados'!$B4239,BD_Gestão!$B:$B,0)),"erro"))</f>
        <v/>
      </c>
      <c r="M4239" s="161" t="str">
        <f>IF($A4239=0,"",IFERROR(INDEX(BD_Gestão!F:F,MATCH('Banco de Dados'!$B4239,BD_Gestão!$B:$B,0)),"erro"))</f>
        <v/>
      </c>
      <c r="N4239" s="161" t="str">
        <f>IF($A4239=0,"",IFERROR(INDEX(BD_Gestão!J:J,MATCH('Banco de Dados'!$B4239,BD_Gestão!$B:$B,0)),"erro"))</f>
        <v/>
      </c>
      <c r="O4239" s="164" t="str">
        <f>IF($A4239=0,"",IFERROR(INDEX(BD_Gestão!K:K,MATCH('Banco de Dados'!$B4239,BD_Gestão!$B:$B,0)),"erro"))</f>
        <v/>
      </c>
      <c r="P4239" s="169" t="str">
        <f t="shared" si="266"/>
        <v/>
      </c>
      <c r="Q4239" s="170" t="str">
        <f t="shared" si="267"/>
        <v/>
      </c>
      <c r="R4239" s="163" t="e">
        <f t="shared" si="264"/>
        <v>#VALUE!</v>
      </c>
      <c r="S4239" s="163" t="e">
        <f t="shared" si="265"/>
        <v>#VALUE!</v>
      </c>
      <c r="T4239" s="163" t="e">
        <f>INDEX(Controle!O:O,MATCH('Banco de Dados'!A4239,Controle!M:M,0))*E4239/100</f>
        <v>#N/A</v>
      </c>
    </row>
    <row r="4240" spans="1:20" hidden="1" x14ac:dyDescent="0.2">
      <c r="A4240" s="158">
        <f>BD_TS!A4239</f>
        <v>0</v>
      </c>
      <c r="B4240" s="158" t="str">
        <f>SUBSTITUTE(SUBSTITUTE(BD_TS!D4239," ",""),"-","/")</f>
        <v/>
      </c>
      <c r="C4240" s="158">
        <f>BD_TS!E4239</f>
        <v>0</v>
      </c>
      <c r="D4240" s="159">
        <f>BD_TS!F4239</f>
        <v>0</v>
      </c>
      <c r="E4240" s="160">
        <f>BD_TS!B4239</f>
        <v>0</v>
      </c>
      <c r="F4240" s="161">
        <f>BD_TS!C4239</f>
        <v>0</v>
      </c>
      <c r="G4240" s="187">
        <f>BD_TS!H4239</f>
        <v>0</v>
      </c>
      <c r="H4240" s="158" t="str">
        <f>IF($A4240=0,"",IFERROR(INDEX(BD_Gestão!A:A,MATCH('Banco de Dados'!$B4240,BD_Gestão!$B:$B,0)),"erro"))</f>
        <v/>
      </c>
      <c r="I4240" s="162" t="str">
        <f>IF($A4240=0,"",IFERROR(INDEX(BD_Gestão!E:E,MATCH('Banco de Dados'!$B4240,BD_Gestão!$B:$B,0)),"erro"))</f>
        <v/>
      </c>
      <c r="J4240" s="186" t="str">
        <f>IF($A4240=0,"",IFERROR(INDEX(BD_Gestão!B:B,MATCH('Banco de Dados'!$B4240,BD_Gestão!$B:$B,0)),"erro"))</f>
        <v/>
      </c>
      <c r="K4240" s="158" t="str">
        <f>IF($A4240=0,"",IFERROR(INDEX(BD_Gestão!C:C,MATCH('Banco de Dados'!$B4240,BD_Gestão!$B:$B,0)),"erro"))</f>
        <v/>
      </c>
      <c r="L4240" s="158" t="str">
        <f>IF($A4240=0,"",IFERROR(INDEX(BD_Gestão!H:H,MATCH('Banco de Dados'!$B4240,BD_Gestão!$B:$B,0)),"erro"))</f>
        <v/>
      </c>
      <c r="M4240" s="161" t="str">
        <f>IF($A4240=0,"",IFERROR(INDEX(BD_Gestão!F:F,MATCH('Banco de Dados'!$B4240,BD_Gestão!$B:$B,0)),"erro"))</f>
        <v/>
      </c>
      <c r="N4240" s="161" t="str">
        <f>IF($A4240=0,"",IFERROR(INDEX(BD_Gestão!J:J,MATCH('Banco de Dados'!$B4240,BD_Gestão!$B:$B,0)),"erro"))</f>
        <v/>
      </c>
      <c r="O4240" s="164" t="str">
        <f>IF($A4240=0,"",IFERROR(INDEX(BD_Gestão!K:K,MATCH('Banco de Dados'!$B4240,BD_Gestão!$B:$B,0)),"erro"))</f>
        <v/>
      </c>
      <c r="P4240" s="169" t="str">
        <f t="shared" si="266"/>
        <v/>
      </c>
      <c r="Q4240" s="170" t="str">
        <f t="shared" si="267"/>
        <v/>
      </c>
      <c r="R4240" s="163" t="e">
        <f t="shared" si="264"/>
        <v>#VALUE!</v>
      </c>
      <c r="S4240" s="163" t="e">
        <f t="shared" si="265"/>
        <v>#VALUE!</v>
      </c>
      <c r="T4240" s="163" t="e">
        <f>INDEX(Controle!O:O,MATCH('Banco de Dados'!A4240,Controle!M:M,0))*E4240/100</f>
        <v>#N/A</v>
      </c>
    </row>
    <row r="4241" spans="1:20" hidden="1" x14ac:dyDescent="0.2">
      <c r="A4241" s="158">
        <f>BD_TS!A4240</f>
        <v>0</v>
      </c>
      <c r="B4241" s="158" t="str">
        <f>SUBSTITUTE(SUBSTITUTE(BD_TS!D4240," ",""),"-","/")</f>
        <v/>
      </c>
      <c r="C4241" s="158">
        <f>BD_TS!E4240</f>
        <v>0</v>
      </c>
      <c r="D4241" s="159">
        <f>BD_TS!F4240</f>
        <v>0</v>
      </c>
      <c r="E4241" s="160">
        <f>BD_TS!B4240</f>
        <v>0</v>
      </c>
      <c r="F4241" s="161">
        <f>BD_TS!C4240</f>
        <v>0</v>
      </c>
      <c r="G4241" s="187">
        <f>BD_TS!H4240</f>
        <v>0</v>
      </c>
      <c r="H4241" s="158" t="str">
        <f>IF($A4241=0,"",IFERROR(INDEX(BD_Gestão!A:A,MATCH('Banco de Dados'!$B4241,BD_Gestão!$B:$B,0)),"erro"))</f>
        <v/>
      </c>
      <c r="I4241" s="162" t="str">
        <f>IF($A4241=0,"",IFERROR(INDEX(BD_Gestão!E:E,MATCH('Banco de Dados'!$B4241,BD_Gestão!$B:$B,0)),"erro"))</f>
        <v/>
      </c>
      <c r="J4241" s="186" t="str">
        <f>IF($A4241=0,"",IFERROR(INDEX(BD_Gestão!B:B,MATCH('Banco de Dados'!$B4241,BD_Gestão!$B:$B,0)),"erro"))</f>
        <v/>
      </c>
      <c r="K4241" s="158" t="str">
        <f>IF($A4241=0,"",IFERROR(INDEX(BD_Gestão!C:C,MATCH('Banco de Dados'!$B4241,BD_Gestão!$B:$B,0)),"erro"))</f>
        <v/>
      </c>
      <c r="L4241" s="158" t="str">
        <f>IF($A4241=0,"",IFERROR(INDEX(BD_Gestão!H:H,MATCH('Banco de Dados'!$B4241,BD_Gestão!$B:$B,0)),"erro"))</f>
        <v/>
      </c>
      <c r="M4241" s="161" t="str">
        <f>IF($A4241=0,"",IFERROR(INDEX(BD_Gestão!F:F,MATCH('Banco de Dados'!$B4241,BD_Gestão!$B:$B,0)),"erro"))</f>
        <v/>
      </c>
      <c r="N4241" s="161" t="str">
        <f>IF($A4241=0,"",IFERROR(INDEX(BD_Gestão!J:J,MATCH('Banco de Dados'!$B4241,BD_Gestão!$B:$B,0)),"erro"))</f>
        <v/>
      </c>
      <c r="O4241" s="164" t="str">
        <f>IF($A4241=0,"",IFERROR(INDEX(BD_Gestão!K:K,MATCH('Banco de Dados'!$B4241,BD_Gestão!$B:$B,0)),"erro"))</f>
        <v/>
      </c>
      <c r="P4241" s="169" t="str">
        <f t="shared" si="266"/>
        <v/>
      </c>
      <c r="Q4241" s="170" t="str">
        <f t="shared" si="267"/>
        <v/>
      </c>
      <c r="R4241" s="163" t="e">
        <f t="shared" si="264"/>
        <v>#VALUE!</v>
      </c>
      <c r="S4241" s="163" t="e">
        <f t="shared" si="265"/>
        <v>#VALUE!</v>
      </c>
      <c r="T4241" s="163" t="e">
        <f>INDEX(Controle!O:O,MATCH('Banco de Dados'!A4241,Controle!M:M,0))*E4241/100</f>
        <v>#N/A</v>
      </c>
    </row>
    <row r="4242" spans="1:20" hidden="1" x14ac:dyDescent="0.2">
      <c r="A4242" s="158">
        <f>BD_TS!A4241</f>
        <v>0</v>
      </c>
      <c r="B4242" s="158" t="str">
        <f>SUBSTITUTE(SUBSTITUTE(BD_TS!D4241," ",""),"-","/")</f>
        <v/>
      </c>
      <c r="C4242" s="158">
        <f>BD_TS!E4241</f>
        <v>0</v>
      </c>
      <c r="D4242" s="159">
        <f>BD_TS!F4241</f>
        <v>0</v>
      </c>
      <c r="E4242" s="160">
        <f>BD_TS!B4241</f>
        <v>0</v>
      </c>
      <c r="F4242" s="161">
        <f>BD_TS!C4241</f>
        <v>0</v>
      </c>
      <c r="G4242" s="187">
        <f>BD_TS!H4241</f>
        <v>0</v>
      </c>
      <c r="H4242" s="158" t="str">
        <f>IF($A4242=0,"",IFERROR(INDEX(BD_Gestão!A:A,MATCH('Banco de Dados'!$B4242,BD_Gestão!$B:$B,0)),"erro"))</f>
        <v/>
      </c>
      <c r="I4242" s="162" t="str">
        <f>IF($A4242=0,"",IFERROR(INDEX(BD_Gestão!E:E,MATCH('Banco de Dados'!$B4242,BD_Gestão!$B:$B,0)),"erro"))</f>
        <v/>
      </c>
      <c r="J4242" s="186" t="str">
        <f>IF($A4242=0,"",IFERROR(INDEX(BD_Gestão!B:B,MATCH('Banco de Dados'!$B4242,BD_Gestão!$B:$B,0)),"erro"))</f>
        <v/>
      </c>
      <c r="K4242" s="158" t="str">
        <f>IF($A4242=0,"",IFERROR(INDEX(BD_Gestão!C:C,MATCH('Banco de Dados'!$B4242,BD_Gestão!$B:$B,0)),"erro"))</f>
        <v/>
      </c>
      <c r="L4242" s="158" t="str">
        <f>IF($A4242=0,"",IFERROR(INDEX(BD_Gestão!H:H,MATCH('Banco de Dados'!$B4242,BD_Gestão!$B:$B,0)),"erro"))</f>
        <v/>
      </c>
      <c r="M4242" s="161" t="str">
        <f>IF($A4242=0,"",IFERROR(INDEX(BD_Gestão!F:F,MATCH('Banco de Dados'!$B4242,BD_Gestão!$B:$B,0)),"erro"))</f>
        <v/>
      </c>
      <c r="N4242" s="161" t="str">
        <f>IF($A4242=0,"",IFERROR(INDEX(BD_Gestão!J:J,MATCH('Banco de Dados'!$B4242,BD_Gestão!$B:$B,0)),"erro"))</f>
        <v/>
      </c>
      <c r="O4242" s="164" t="str">
        <f>IF($A4242=0,"",IFERROR(INDEX(BD_Gestão!K:K,MATCH('Banco de Dados'!$B4242,BD_Gestão!$B:$B,0)),"erro"))</f>
        <v/>
      </c>
      <c r="P4242" s="169" t="str">
        <f t="shared" si="266"/>
        <v/>
      </c>
      <c r="Q4242" s="170" t="str">
        <f t="shared" si="267"/>
        <v/>
      </c>
      <c r="R4242" s="163" t="e">
        <f t="shared" si="264"/>
        <v>#VALUE!</v>
      </c>
      <c r="S4242" s="163" t="e">
        <f t="shared" si="265"/>
        <v>#VALUE!</v>
      </c>
      <c r="T4242" s="163" t="e">
        <f>INDEX(Controle!O:O,MATCH('Banco de Dados'!A4242,Controle!M:M,0))*E4242/100</f>
        <v>#N/A</v>
      </c>
    </row>
    <row r="4243" spans="1:20" hidden="1" x14ac:dyDescent="0.2">
      <c r="A4243" s="158">
        <f>BD_TS!A4242</f>
        <v>0</v>
      </c>
      <c r="B4243" s="158" t="str">
        <f>SUBSTITUTE(SUBSTITUTE(BD_TS!D4242," ",""),"-","/")</f>
        <v/>
      </c>
      <c r="C4243" s="158">
        <f>BD_TS!E4242</f>
        <v>0</v>
      </c>
      <c r="D4243" s="159">
        <f>BD_TS!F4242</f>
        <v>0</v>
      </c>
      <c r="E4243" s="160">
        <f>BD_TS!B4242</f>
        <v>0</v>
      </c>
      <c r="F4243" s="161">
        <f>BD_TS!C4242</f>
        <v>0</v>
      </c>
      <c r="G4243" s="187">
        <f>BD_TS!H4242</f>
        <v>0</v>
      </c>
      <c r="H4243" s="158" t="str">
        <f>IF($A4243=0,"",IFERROR(INDEX(BD_Gestão!A:A,MATCH('Banco de Dados'!$B4243,BD_Gestão!$B:$B,0)),"erro"))</f>
        <v/>
      </c>
      <c r="I4243" s="162" t="str">
        <f>IF($A4243=0,"",IFERROR(INDEX(BD_Gestão!E:E,MATCH('Banco de Dados'!$B4243,BD_Gestão!$B:$B,0)),"erro"))</f>
        <v/>
      </c>
      <c r="J4243" s="186" t="str">
        <f>IF($A4243=0,"",IFERROR(INDEX(BD_Gestão!B:B,MATCH('Banco de Dados'!$B4243,BD_Gestão!$B:$B,0)),"erro"))</f>
        <v/>
      </c>
      <c r="K4243" s="158" t="str">
        <f>IF($A4243=0,"",IFERROR(INDEX(BD_Gestão!C:C,MATCH('Banco de Dados'!$B4243,BD_Gestão!$B:$B,0)),"erro"))</f>
        <v/>
      </c>
      <c r="L4243" s="158" t="str">
        <f>IF($A4243=0,"",IFERROR(INDEX(BD_Gestão!H:H,MATCH('Banco de Dados'!$B4243,BD_Gestão!$B:$B,0)),"erro"))</f>
        <v/>
      </c>
      <c r="M4243" s="161" t="str">
        <f>IF($A4243=0,"",IFERROR(INDEX(BD_Gestão!F:F,MATCH('Banco de Dados'!$B4243,BD_Gestão!$B:$B,0)),"erro"))</f>
        <v/>
      </c>
      <c r="N4243" s="161" t="str">
        <f>IF($A4243=0,"",IFERROR(INDEX(BD_Gestão!J:J,MATCH('Banco de Dados'!$B4243,BD_Gestão!$B:$B,0)),"erro"))</f>
        <v/>
      </c>
      <c r="O4243" s="164" t="str">
        <f>IF($A4243=0,"",IFERROR(INDEX(BD_Gestão!K:K,MATCH('Banco de Dados'!$B4243,BD_Gestão!$B:$B,0)),"erro"))</f>
        <v/>
      </c>
      <c r="P4243" s="169" t="str">
        <f t="shared" si="266"/>
        <v/>
      </c>
      <c r="Q4243" s="170" t="str">
        <f t="shared" si="267"/>
        <v/>
      </c>
      <c r="R4243" s="163" t="e">
        <f t="shared" si="264"/>
        <v>#VALUE!</v>
      </c>
      <c r="S4243" s="163" t="e">
        <f t="shared" si="265"/>
        <v>#VALUE!</v>
      </c>
      <c r="T4243" s="163" t="e">
        <f>INDEX(Controle!O:O,MATCH('Banco de Dados'!A4243,Controle!M:M,0))*E4243/100</f>
        <v>#N/A</v>
      </c>
    </row>
    <row r="4244" spans="1:20" hidden="1" x14ac:dyDescent="0.2">
      <c r="A4244" s="158">
        <f>BD_TS!A4243</f>
        <v>0</v>
      </c>
      <c r="B4244" s="158" t="str">
        <f>SUBSTITUTE(SUBSTITUTE(BD_TS!D4243," ",""),"-","/")</f>
        <v/>
      </c>
      <c r="C4244" s="158">
        <f>BD_TS!E4243</f>
        <v>0</v>
      </c>
      <c r="D4244" s="159">
        <f>BD_TS!F4243</f>
        <v>0</v>
      </c>
      <c r="E4244" s="160">
        <f>BD_TS!B4243</f>
        <v>0</v>
      </c>
      <c r="F4244" s="161">
        <f>BD_TS!C4243</f>
        <v>0</v>
      </c>
      <c r="G4244" s="187">
        <f>BD_TS!H4243</f>
        <v>0</v>
      </c>
      <c r="H4244" s="158" t="str">
        <f>IF($A4244=0,"",IFERROR(INDEX(BD_Gestão!A:A,MATCH('Banco de Dados'!$B4244,BD_Gestão!$B:$B,0)),"erro"))</f>
        <v/>
      </c>
      <c r="I4244" s="162" t="str">
        <f>IF($A4244=0,"",IFERROR(INDEX(BD_Gestão!E:E,MATCH('Banco de Dados'!$B4244,BD_Gestão!$B:$B,0)),"erro"))</f>
        <v/>
      </c>
      <c r="J4244" s="186" t="str">
        <f>IF($A4244=0,"",IFERROR(INDEX(BD_Gestão!B:B,MATCH('Banco de Dados'!$B4244,BD_Gestão!$B:$B,0)),"erro"))</f>
        <v/>
      </c>
      <c r="K4244" s="158" t="str">
        <f>IF($A4244=0,"",IFERROR(INDEX(BD_Gestão!C:C,MATCH('Banco de Dados'!$B4244,BD_Gestão!$B:$B,0)),"erro"))</f>
        <v/>
      </c>
      <c r="L4244" s="158" t="str">
        <f>IF($A4244=0,"",IFERROR(INDEX(BD_Gestão!H:H,MATCH('Banco de Dados'!$B4244,BD_Gestão!$B:$B,0)),"erro"))</f>
        <v/>
      </c>
      <c r="M4244" s="161" t="str">
        <f>IF($A4244=0,"",IFERROR(INDEX(BD_Gestão!F:F,MATCH('Banco de Dados'!$B4244,BD_Gestão!$B:$B,0)),"erro"))</f>
        <v/>
      </c>
      <c r="N4244" s="161" t="str">
        <f>IF($A4244=0,"",IFERROR(INDEX(BD_Gestão!J:J,MATCH('Banco de Dados'!$B4244,BD_Gestão!$B:$B,0)),"erro"))</f>
        <v/>
      </c>
      <c r="O4244" s="164" t="str">
        <f>IF($A4244=0,"",IFERROR(INDEX(BD_Gestão!K:K,MATCH('Banco de Dados'!$B4244,BD_Gestão!$B:$B,0)),"erro"))</f>
        <v/>
      </c>
      <c r="P4244" s="169" t="str">
        <f t="shared" si="266"/>
        <v/>
      </c>
      <c r="Q4244" s="170" t="str">
        <f t="shared" si="267"/>
        <v/>
      </c>
      <c r="R4244" s="163" t="e">
        <f t="shared" si="264"/>
        <v>#VALUE!</v>
      </c>
      <c r="S4244" s="163" t="e">
        <f t="shared" si="265"/>
        <v>#VALUE!</v>
      </c>
      <c r="T4244" s="163" t="e">
        <f>INDEX(Controle!O:O,MATCH('Banco de Dados'!A4244,Controle!M:M,0))*E4244/100</f>
        <v>#N/A</v>
      </c>
    </row>
    <row r="4245" spans="1:20" hidden="1" x14ac:dyDescent="0.2">
      <c r="A4245" s="158">
        <f>BD_TS!A4244</f>
        <v>0</v>
      </c>
      <c r="B4245" s="158" t="str">
        <f>SUBSTITUTE(SUBSTITUTE(BD_TS!D4244," ",""),"-","/")</f>
        <v/>
      </c>
      <c r="C4245" s="158">
        <f>BD_TS!E4244</f>
        <v>0</v>
      </c>
      <c r="D4245" s="159">
        <f>BD_TS!F4244</f>
        <v>0</v>
      </c>
      <c r="E4245" s="160">
        <f>BD_TS!B4244</f>
        <v>0</v>
      </c>
      <c r="F4245" s="161">
        <f>BD_TS!C4244</f>
        <v>0</v>
      </c>
      <c r="G4245" s="187">
        <f>BD_TS!H4244</f>
        <v>0</v>
      </c>
      <c r="H4245" s="158" t="str">
        <f>IF($A4245=0,"",IFERROR(INDEX(BD_Gestão!A:A,MATCH('Banco de Dados'!$B4245,BD_Gestão!$B:$B,0)),"erro"))</f>
        <v/>
      </c>
      <c r="I4245" s="162" t="str">
        <f>IF($A4245=0,"",IFERROR(INDEX(BD_Gestão!E:E,MATCH('Banco de Dados'!$B4245,BD_Gestão!$B:$B,0)),"erro"))</f>
        <v/>
      </c>
      <c r="J4245" s="186" t="str">
        <f>IF($A4245=0,"",IFERROR(INDEX(BD_Gestão!B:B,MATCH('Banco de Dados'!$B4245,BD_Gestão!$B:$B,0)),"erro"))</f>
        <v/>
      </c>
      <c r="K4245" s="158" t="str">
        <f>IF($A4245=0,"",IFERROR(INDEX(BD_Gestão!C:C,MATCH('Banco de Dados'!$B4245,BD_Gestão!$B:$B,0)),"erro"))</f>
        <v/>
      </c>
      <c r="L4245" s="158" t="str">
        <f>IF($A4245=0,"",IFERROR(INDEX(BD_Gestão!H:H,MATCH('Banco de Dados'!$B4245,BD_Gestão!$B:$B,0)),"erro"))</f>
        <v/>
      </c>
      <c r="M4245" s="161" t="str">
        <f>IF($A4245=0,"",IFERROR(INDEX(BD_Gestão!F:F,MATCH('Banco de Dados'!$B4245,BD_Gestão!$B:$B,0)),"erro"))</f>
        <v/>
      </c>
      <c r="N4245" s="161" t="str">
        <f>IF($A4245=0,"",IFERROR(INDEX(BD_Gestão!J:J,MATCH('Banco de Dados'!$B4245,BD_Gestão!$B:$B,0)),"erro"))</f>
        <v/>
      </c>
      <c r="O4245" s="164" t="str">
        <f>IF($A4245=0,"",IFERROR(INDEX(BD_Gestão!K:K,MATCH('Banco de Dados'!$B4245,BD_Gestão!$B:$B,0)),"erro"))</f>
        <v/>
      </c>
      <c r="P4245" s="169" t="str">
        <f t="shared" si="266"/>
        <v/>
      </c>
      <c r="Q4245" s="170" t="str">
        <f t="shared" si="267"/>
        <v/>
      </c>
      <c r="R4245" s="163" t="e">
        <f t="shared" si="264"/>
        <v>#VALUE!</v>
      </c>
      <c r="S4245" s="163" t="e">
        <f t="shared" si="265"/>
        <v>#VALUE!</v>
      </c>
      <c r="T4245" s="163" t="e">
        <f>INDEX(Controle!O:O,MATCH('Banco de Dados'!A4245,Controle!M:M,0))*E4245/100</f>
        <v>#N/A</v>
      </c>
    </row>
    <row r="4246" spans="1:20" hidden="1" x14ac:dyDescent="0.2">
      <c r="A4246" s="158">
        <f>BD_TS!A4245</f>
        <v>0</v>
      </c>
      <c r="B4246" s="158" t="str">
        <f>SUBSTITUTE(SUBSTITUTE(BD_TS!D4245," ",""),"-","/")</f>
        <v/>
      </c>
      <c r="C4246" s="158">
        <f>BD_TS!E4245</f>
        <v>0</v>
      </c>
      <c r="D4246" s="159">
        <f>BD_TS!F4245</f>
        <v>0</v>
      </c>
      <c r="E4246" s="160">
        <f>BD_TS!B4245</f>
        <v>0</v>
      </c>
      <c r="F4246" s="161">
        <f>BD_TS!C4245</f>
        <v>0</v>
      </c>
      <c r="G4246" s="187">
        <f>BD_TS!H4245</f>
        <v>0</v>
      </c>
      <c r="H4246" s="158" t="str">
        <f>IF($A4246=0,"",IFERROR(INDEX(BD_Gestão!A:A,MATCH('Banco de Dados'!$B4246,BD_Gestão!$B:$B,0)),"erro"))</f>
        <v/>
      </c>
      <c r="I4246" s="162" t="str">
        <f>IF($A4246=0,"",IFERROR(INDEX(BD_Gestão!E:E,MATCH('Banco de Dados'!$B4246,BD_Gestão!$B:$B,0)),"erro"))</f>
        <v/>
      </c>
      <c r="J4246" s="186" t="str">
        <f>IF($A4246=0,"",IFERROR(INDEX(BD_Gestão!B:B,MATCH('Banco de Dados'!$B4246,BD_Gestão!$B:$B,0)),"erro"))</f>
        <v/>
      </c>
      <c r="K4246" s="158" t="str">
        <f>IF($A4246=0,"",IFERROR(INDEX(BD_Gestão!C:C,MATCH('Banco de Dados'!$B4246,BD_Gestão!$B:$B,0)),"erro"))</f>
        <v/>
      </c>
      <c r="L4246" s="158" t="str">
        <f>IF($A4246=0,"",IFERROR(INDEX(BD_Gestão!H:H,MATCH('Banco de Dados'!$B4246,BD_Gestão!$B:$B,0)),"erro"))</f>
        <v/>
      </c>
      <c r="M4246" s="161" t="str">
        <f>IF($A4246=0,"",IFERROR(INDEX(BD_Gestão!F:F,MATCH('Banco de Dados'!$B4246,BD_Gestão!$B:$B,0)),"erro"))</f>
        <v/>
      </c>
      <c r="N4246" s="161" t="str">
        <f>IF($A4246=0,"",IFERROR(INDEX(BD_Gestão!J:J,MATCH('Banco de Dados'!$B4246,BD_Gestão!$B:$B,0)),"erro"))</f>
        <v/>
      </c>
      <c r="O4246" s="164" t="str">
        <f>IF($A4246=0,"",IFERROR(INDEX(BD_Gestão!K:K,MATCH('Banco de Dados'!$B4246,BD_Gestão!$B:$B,0)),"erro"))</f>
        <v/>
      </c>
      <c r="P4246" s="169" t="str">
        <f t="shared" si="266"/>
        <v/>
      </c>
      <c r="Q4246" s="170" t="str">
        <f t="shared" si="267"/>
        <v/>
      </c>
      <c r="R4246" s="163" t="e">
        <f t="shared" si="264"/>
        <v>#VALUE!</v>
      </c>
      <c r="S4246" s="163" t="e">
        <f t="shared" si="265"/>
        <v>#VALUE!</v>
      </c>
      <c r="T4246" s="163" t="e">
        <f>INDEX(Controle!O:O,MATCH('Banco de Dados'!A4246,Controle!M:M,0))*E4246/100</f>
        <v>#N/A</v>
      </c>
    </row>
    <row r="4247" spans="1:20" hidden="1" x14ac:dyDescent="0.2">
      <c r="A4247" s="158">
        <f>BD_TS!A4246</f>
        <v>0</v>
      </c>
      <c r="B4247" s="158" t="str">
        <f>SUBSTITUTE(SUBSTITUTE(BD_TS!D4246," ",""),"-","/")</f>
        <v/>
      </c>
      <c r="C4247" s="158">
        <f>BD_TS!E4246</f>
        <v>0</v>
      </c>
      <c r="D4247" s="159">
        <f>BD_TS!F4246</f>
        <v>0</v>
      </c>
      <c r="E4247" s="160">
        <f>BD_TS!B4246</f>
        <v>0</v>
      </c>
      <c r="F4247" s="161">
        <f>BD_TS!C4246</f>
        <v>0</v>
      </c>
      <c r="G4247" s="187">
        <f>BD_TS!H4246</f>
        <v>0</v>
      </c>
      <c r="H4247" s="158" t="str">
        <f>IF($A4247=0,"",IFERROR(INDEX(BD_Gestão!A:A,MATCH('Banco de Dados'!$B4247,BD_Gestão!$B:$B,0)),"erro"))</f>
        <v/>
      </c>
      <c r="I4247" s="162" t="str">
        <f>IF($A4247=0,"",IFERROR(INDEX(BD_Gestão!E:E,MATCH('Banco de Dados'!$B4247,BD_Gestão!$B:$B,0)),"erro"))</f>
        <v/>
      </c>
      <c r="J4247" s="186" t="str">
        <f>IF($A4247=0,"",IFERROR(INDEX(BD_Gestão!B:B,MATCH('Banco de Dados'!$B4247,BD_Gestão!$B:$B,0)),"erro"))</f>
        <v/>
      </c>
      <c r="K4247" s="158" t="str">
        <f>IF($A4247=0,"",IFERROR(INDEX(BD_Gestão!C:C,MATCH('Banco de Dados'!$B4247,BD_Gestão!$B:$B,0)),"erro"))</f>
        <v/>
      </c>
      <c r="L4247" s="158" t="str">
        <f>IF($A4247=0,"",IFERROR(INDEX(BD_Gestão!H:H,MATCH('Banco de Dados'!$B4247,BD_Gestão!$B:$B,0)),"erro"))</f>
        <v/>
      </c>
      <c r="M4247" s="161" t="str">
        <f>IF($A4247=0,"",IFERROR(INDEX(BD_Gestão!F:F,MATCH('Banco de Dados'!$B4247,BD_Gestão!$B:$B,0)),"erro"))</f>
        <v/>
      </c>
      <c r="N4247" s="161" t="str">
        <f>IF($A4247=0,"",IFERROR(INDEX(BD_Gestão!J:J,MATCH('Banco de Dados'!$B4247,BD_Gestão!$B:$B,0)),"erro"))</f>
        <v/>
      </c>
      <c r="O4247" s="164" t="str">
        <f>IF($A4247=0,"",IFERROR(INDEX(BD_Gestão!K:K,MATCH('Banco de Dados'!$B4247,BD_Gestão!$B:$B,0)),"erro"))</f>
        <v/>
      </c>
      <c r="P4247" s="169" t="str">
        <f t="shared" si="266"/>
        <v/>
      </c>
      <c r="Q4247" s="170" t="str">
        <f t="shared" si="267"/>
        <v/>
      </c>
      <c r="R4247" s="163" t="e">
        <f t="shared" si="264"/>
        <v>#VALUE!</v>
      </c>
      <c r="S4247" s="163" t="e">
        <f t="shared" si="265"/>
        <v>#VALUE!</v>
      </c>
      <c r="T4247" s="163" t="e">
        <f>INDEX(Controle!O:O,MATCH('Banco de Dados'!A4247,Controle!M:M,0))*E4247/100</f>
        <v>#N/A</v>
      </c>
    </row>
    <row r="4248" spans="1:20" hidden="1" x14ac:dyDescent="0.2">
      <c r="A4248" s="158">
        <f>BD_TS!A4247</f>
        <v>0</v>
      </c>
      <c r="B4248" s="158" t="str">
        <f>SUBSTITUTE(SUBSTITUTE(BD_TS!D4247," ",""),"-","/")</f>
        <v/>
      </c>
      <c r="C4248" s="158">
        <f>BD_TS!E4247</f>
        <v>0</v>
      </c>
      <c r="D4248" s="159">
        <f>BD_TS!F4247</f>
        <v>0</v>
      </c>
      <c r="E4248" s="160">
        <f>BD_TS!B4247</f>
        <v>0</v>
      </c>
      <c r="F4248" s="161">
        <f>BD_TS!C4247</f>
        <v>0</v>
      </c>
      <c r="G4248" s="187">
        <f>BD_TS!H4247</f>
        <v>0</v>
      </c>
      <c r="H4248" s="158" t="str">
        <f>IF($A4248=0,"",IFERROR(INDEX(BD_Gestão!A:A,MATCH('Banco de Dados'!$B4248,BD_Gestão!$B:$B,0)),"erro"))</f>
        <v/>
      </c>
      <c r="I4248" s="162" t="str">
        <f>IF($A4248=0,"",IFERROR(INDEX(BD_Gestão!E:E,MATCH('Banco de Dados'!$B4248,BD_Gestão!$B:$B,0)),"erro"))</f>
        <v/>
      </c>
      <c r="J4248" s="186" t="str">
        <f>IF($A4248=0,"",IFERROR(INDEX(BD_Gestão!B:B,MATCH('Banco de Dados'!$B4248,BD_Gestão!$B:$B,0)),"erro"))</f>
        <v/>
      </c>
      <c r="K4248" s="158" t="str">
        <f>IF($A4248=0,"",IFERROR(INDEX(BD_Gestão!C:C,MATCH('Banco de Dados'!$B4248,BD_Gestão!$B:$B,0)),"erro"))</f>
        <v/>
      </c>
      <c r="L4248" s="158" t="str">
        <f>IF($A4248=0,"",IFERROR(INDEX(BD_Gestão!H:H,MATCH('Banco de Dados'!$B4248,BD_Gestão!$B:$B,0)),"erro"))</f>
        <v/>
      </c>
      <c r="M4248" s="161" t="str">
        <f>IF($A4248=0,"",IFERROR(INDEX(BD_Gestão!F:F,MATCH('Banco de Dados'!$B4248,BD_Gestão!$B:$B,0)),"erro"))</f>
        <v/>
      </c>
      <c r="N4248" s="161" t="str">
        <f>IF($A4248=0,"",IFERROR(INDEX(BD_Gestão!J:J,MATCH('Banco de Dados'!$B4248,BD_Gestão!$B:$B,0)),"erro"))</f>
        <v/>
      </c>
      <c r="O4248" s="164" t="str">
        <f>IF($A4248=0,"",IFERROR(INDEX(BD_Gestão!K:K,MATCH('Banco de Dados'!$B4248,BD_Gestão!$B:$B,0)),"erro"))</f>
        <v/>
      </c>
      <c r="P4248" s="169" t="str">
        <f t="shared" si="266"/>
        <v/>
      </c>
      <c r="Q4248" s="170" t="str">
        <f t="shared" si="267"/>
        <v/>
      </c>
      <c r="R4248" s="163" t="e">
        <f t="shared" si="264"/>
        <v>#VALUE!</v>
      </c>
      <c r="S4248" s="163" t="e">
        <f t="shared" si="265"/>
        <v>#VALUE!</v>
      </c>
      <c r="T4248" s="163" t="e">
        <f>INDEX(Controle!O:O,MATCH('Banco de Dados'!A4248,Controle!M:M,0))*E4248/100</f>
        <v>#N/A</v>
      </c>
    </row>
    <row r="4249" spans="1:20" hidden="1" x14ac:dyDescent="0.2">
      <c r="A4249" s="158">
        <f>BD_TS!A4248</f>
        <v>0</v>
      </c>
      <c r="B4249" s="158" t="str">
        <f>SUBSTITUTE(SUBSTITUTE(BD_TS!D4248," ",""),"-","/")</f>
        <v/>
      </c>
      <c r="C4249" s="158">
        <f>BD_TS!E4248</f>
        <v>0</v>
      </c>
      <c r="D4249" s="159">
        <f>BD_TS!F4248</f>
        <v>0</v>
      </c>
      <c r="E4249" s="160">
        <f>BD_TS!B4248</f>
        <v>0</v>
      </c>
      <c r="F4249" s="161">
        <f>BD_TS!C4248</f>
        <v>0</v>
      </c>
      <c r="G4249" s="187">
        <f>BD_TS!H4248</f>
        <v>0</v>
      </c>
      <c r="H4249" s="158" t="str">
        <f>IF($A4249=0,"",IFERROR(INDEX(BD_Gestão!A:A,MATCH('Banco de Dados'!$B4249,BD_Gestão!$B:$B,0)),"erro"))</f>
        <v/>
      </c>
      <c r="I4249" s="162" t="str">
        <f>IF($A4249=0,"",IFERROR(INDEX(BD_Gestão!E:E,MATCH('Banco de Dados'!$B4249,BD_Gestão!$B:$B,0)),"erro"))</f>
        <v/>
      </c>
      <c r="J4249" s="186" t="str">
        <f>IF($A4249=0,"",IFERROR(INDEX(BD_Gestão!B:B,MATCH('Banco de Dados'!$B4249,BD_Gestão!$B:$B,0)),"erro"))</f>
        <v/>
      </c>
      <c r="K4249" s="158" t="str">
        <f>IF($A4249=0,"",IFERROR(INDEX(BD_Gestão!C:C,MATCH('Banco de Dados'!$B4249,BD_Gestão!$B:$B,0)),"erro"))</f>
        <v/>
      </c>
      <c r="L4249" s="158" t="str">
        <f>IF($A4249=0,"",IFERROR(INDEX(BD_Gestão!H:H,MATCH('Banco de Dados'!$B4249,BD_Gestão!$B:$B,0)),"erro"))</f>
        <v/>
      </c>
      <c r="M4249" s="161" t="str">
        <f>IF($A4249=0,"",IFERROR(INDEX(BD_Gestão!F:F,MATCH('Banco de Dados'!$B4249,BD_Gestão!$B:$B,0)),"erro"))</f>
        <v/>
      </c>
      <c r="N4249" s="161" t="str">
        <f>IF($A4249=0,"",IFERROR(INDEX(BD_Gestão!J:J,MATCH('Banco de Dados'!$B4249,BD_Gestão!$B:$B,0)),"erro"))</f>
        <v/>
      </c>
      <c r="O4249" s="164" t="str">
        <f>IF($A4249=0,"",IFERROR(INDEX(BD_Gestão!K:K,MATCH('Banco de Dados'!$B4249,BD_Gestão!$B:$B,0)),"erro"))</f>
        <v/>
      </c>
      <c r="P4249" s="169" t="str">
        <f t="shared" si="266"/>
        <v/>
      </c>
      <c r="Q4249" s="170" t="str">
        <f t="shared" si="267"/>
        <v/>
      </c>
      <c r="R4249" s="163" t="e">
        <f t="shared" si="264"/>
        <v>#VALUE!</v>
      </c>
      <c r="S4249" s="163" t="e">
        <f t="shared" si="265"/>
        <v>#VALUE!</v>
      </c>
      <c r="T4249" s="163" t="e">
        <f>INDEX(Controle!O:O,MATCH('Banco de Dados'!A4249,Controle!M:M,0))*E4249/100</f>
        <v>#N/A</v>
      </c>
    </row>
    <row r="4250" spans="1:20" hidden="1" x14ac:dyDescent="0.2">
      <c r="A4250" s="158">
        <f>BD_TS!A4249</f>
        <v>0</v>
      </c>
      <c r="B4250" s="158" t="str">
        <f>SUBSTITUTE(SUBSTITUTE(BD_TS!D4249," ",""),"-","/")</f>
        <v/>
      </c>
      <c r="C4250" s="158">
        <f>BD_TS!E4249</f>
        <v>0</v>
      </c>
      <c r="D4250" s="159">
        <f>BD_TS!F4249</f>
        <v>0</v>
      </c>
      <c r="E4250" s="160">
        <f>BD_TS!B4249</f>
        <v>0</v>
      </c>
      <c r="F4250" s="161">
        <f>BD_TS!C4249</f>
        <v>0</v>
      </c>
      <c r="G4250" s="187">
        <f>BD_TS!H4249</f>
        <v>0</v>
      </c>
      <c r="H4250" s="158" t="str">
        <f>IF($A4250=0,"",IFERROR(INDEX(BD_Gestão!A:A,MATCH('Banco de Dados'!$B4250,BD_Gestão!$B:$B,0)),"erro"))</f>
        <v/>
      </c>
      <c r="I4250" s="162" t="str">
        <f>IF($A4250=0,"",IFERROR(INDEX(BD_Gestão!E:E,MATCH('Banco de Dados'!$B4250,BD_Gestão!$B:$B,0)),"erro"))</f>
        <v/>
      </c>
      <c r="J4250" s="186" t="str">
        <f>IF($A4250=0,"",IFERROR(INDEX(BD_Gestão!B:B,MATCH('Banco de Dados'!$B4250,BD_Gestão!$B:$B,0)),"erro"))</f>
        <v/>
      </c>
      <c r="K4250" s="158" t="str">
        <f>IF($A4250=0,"",IFERROR(INDEX(BD_Gestão!C:C,MATCH('Banco de Dados'!$B4250,BD_Gestão!$B:$B,0)),"erro"))</f>
        <v/>
      </c>
      <c r="L4250" s="158" t="str">
        <f>IF($A4250=0,"",IFERROR(INDEX(BD_Gestão!H:H,MATCH('Banco de Dados'!$B4250,BD_Gestão!$B:$B,0)),"erro"))</f>
        <v/>
      </c>
      <c r="M4250" s="161" t="str">
        <f>IF($A4250=0,"",IFERROR(INDEX(BD_Gestão!F:F,MATCH('Banco de Dados'!$B4250,BD_Gestão!$B:$B,0)),"erro"))</f>
        <v/>
      </c>
      <c r="N4250" s="161" t="str">
        <f>IF($A4250=0,"",IFERROR(INDEX(BD_Gestão!J:J,MATCH('Banco de Dados'!$B4250,BD_Gestão!$B:$B,0)),"erro"))</f>
        <v/>
      </c>
      <c r="O4250" s="164" t="str">
        <f>IF($A4250=0,"",IFERROR(INDEX(BD_Gestão!K:K,MATCH('Banco de Dados'!$B4250,BD_Gestão!$B:$B,0)),"erro"))</f>
        <v/>
      </c>
      <c r="P4250" s="169" t="str">
        <f t="shared" si="266"/>
        <v/>
      </c>
      <c r="Q4250" s="170" t="str">
        <f t="shared" si="267"/>
        <v/>
      </c>
      <c r="R4250" s="163" t="e">
        <f t="shared" si="264"/>
        <v>#VALUE!</v>
      </c>
      <c r="S4250" s="163" t="e">
        <f t="shared" si="265"/>
        <v>#VALUE!</v>
      </c>
      <c r="T4250" s="163" t="e">
        <f>INDEX(Controle!O:O,MATCH('Banco de Dados'!A4250,Controle!M:M,0))*E4250/100</f>
        <v>#N/A</v>
      </c>
    </row>
    <row r="4251" spans="1:20" hidden="1" x14ac:dyDescent="0.2">
      <c r="A4251" s="158">
        <f>BD_TS!A4250</f>
        <v>0</v>
      </c>
      <c r="B4251" s="158" t="str">
        <f>SUBSTITUTE(SUBSTITUTE(BD_TS!D4250," ",""),"-","/")</f>
        <v/>
      </c>
      <c r="C4251" s="158">
        <f>BD_TS!E4250</f>
        <v>0</v>
      </c>
      <c r="D4251" s="159">
        <f>BD_TS!F4250</f>
        <v>0</v>
      </c>
      <c r="E4251" s="160">
        <f>BD_TS!B4250</f>
        <v>0</v>
      </c>
      <c r="F4251" s="161">
        <f>BD_TS!C4250</f>
        <v>0</v>
      </c>
      <c r="G4251" s="187">
        <f>BD_TS!H4250</f>
        <v>0</v>
      </c>
      <c r="H4251" s="158" t="str">
        <f>IF($A4251=0,"",IFERROR(INDEX(BD_Gestão!A:A,MATCH('Banco de Dados'!$B4251,BD_Gestão!$B:$B,0)),"erro"))</f>
        <v/>
      </c>
      <c r="I4251" s="162" t="str">
        <f>IF($A4251=0,"",IFERROR(INDEX(BD_Gestão!E:E,MATCH('Banco de Dados'!$B4251,BD_Gestão!$B:$B,0)),"erro"))</f>
        <v/>
      </c>
      <c r="J4251" s="186" t="str">
        <f>IF($A4251=0,"",IFERROR(INDEX(BD_Gestão!B:B,MATCH('Banco de Dados'!$B4251,BD_Gestão!$B:$B,0)),"erro"))</f>
        <v/>
      </c>
      <c r="K4251" s="158" t="str">
        <f>IF($A4251=0,"",IFERROR(INDEX(BD_Gestão!C:C,MATCH('Banco de Dados'!$B4251,BD_Gestão!$B:$B,0)),"erro"))</f>
        <v/>
      </c>
      <c r="L4251" s="158" t="str">
        <f>IF($A4251=0,"",IFERROR(INDEX(BD_Gestão!H:H,MATCH('Banco de Dados'!$B4251,BD_Gestão!$B:$B,0)),"erro"))</f>
        <v/>
      </c>
      <c r="M4251" s="161" t="str">
        <f>IF($A4251=0,"",IFERROR(INDEX(BD_Gestão!F:F,MATCH('Banco de Dados'!$B4251,BD_Gestão!$B:$B,0)),"erro"))</f>
        <v/>
      </c>
      <c r="N4251" s="161" t="str">
        <f>IF($A4251=0,"",IFERROR(INDEX(BD_Gestão!J:J,MATCH('Banco de Dados'!$B4251,BD_Gestão!$B:$B,0)),"erro"))</f>
        <v/>
      </c>
      <c r="O4251" s="164" t="str">
        <f>IF($A4251=0,"",IFERROR(INDEX(BD_Gestão!K:K,MATCH('Banco de Dados'!$B4251,BD_Gestão!$B:$B,0)),"erro"))</f>
        <v/>
      </c>
      <c r="P4251" s="169" t="str">
        <f t="shared" si="266"/>
        <v/>
      </c>
      <c r="Q4251" s="170" t="str">
        <f t="shared" si="267"/>
        <v/>
      </c>
      <c r="R4251" s="163" t="e">
        <f t="shared" si="264"/>
        <v>#VALUE!</v>
      </c>
      <c r="S4251" s="163" t="e">
        <f t="shared" si="265"/>
        <v>#VALUE!</v>
      </c>
      <c r="T4251" s="163" t="e">
        <f>INDEX(Controle!O:O,MATCH('Banco de Dados'!A4251,Controle!M:M,0))*E4251/100</f>
        <v>#N/A</v>
      </c>
    </row>
    <row r="4252" spans="1:20" hidden="1" x14ac:dyDescent="0.2">
      <c r="A4252" s="158">
        <f>BD_TS!A4251</f>
        <v>0</v>
      </c>
      <c r="B4252" s="158" t="str">
        <f>SUBSTITUTE(SUBSTITUTE(BD_TS!D4251," ",""),"-","/")</f>
        <v/>
      </c>
      <c r="C4252" s="158">
        <f>BD_TS!E4251</f>
        <v>0</v>
      </c>
      <c r="D4252" s="159">
        <f>BD_TS!F4251</f>
        <v>0</v>
      </c>
      <c r="E4252" s="160">
        <f>BD_TS!B4251</f>
        <v>0</v>
      </c>
      <c r="F4252" s="161">
        <f>BD_TS!C4251</f>
        <v>0</v>
      </c>
      <c r="G4252" s="187">
        <f>BD_TS!H4251</f>
        <v>0</v>
      </c>
      <c r="H4252" s="158" t="str">
        <f>IF($A4252=0,"",IFERROR(INDEX(BD_Gestão!A:A,MATCH('Banco de Dados'!$B4252,BD_Gestão!$B:$B,0)),"erro"))</f>
        <v/>
      </c>
      <c r="I4252" s="162" t="str">
        <f>IF($A4252=0,"",IFERROR(INDEX(BD_Gestão!E:E,MATCH('Banco de Dados'!$B4252,BD_Gestão!$B:$B,0)),"erro"))</f>
        <v/>
      </c>
      <c r="J4252" s="186" t="str">
        <f>IF($A4252=0,"",IFERROR(INDEX(BD_Gestão!B:B,MATCH('Banco de Dados'!$B4252,BD_Gestão!$B:$B,0)),"erro"))</f>
        <v/>
      </c>
      <c r="K4252" s="158" t="str">
        <f>IF($A4252=0,"",IFERROR(INDEX(BD_Gestão!C:C,MATCH('Banco de Dados'!$B4252,BD_Gestão!$B:$B,0)),"erro"))</f>
        <v/>
      </c>
      <c r="L4252" s="158" t="str">
        <f>IF($A4252=0,"",IFERROR(INDEX(BD_Gestão!H:H,MATCH('Banco de Dados'!$B4252,BD_Gestão!$B:$B,0)),"erro"))</f>
        <v/>
      </c>
      <c r="M4252" s="161" t="str">
        <f>IF($A4252=0,"",IFERROR(INDEX(BD_Gestão!F:F,MATCH('Banco de Dados'!$B4252,BD_Gestão!$B:$B,0)),"erro"))</f>
        <v/>
      </c>
      <c r="N4252" s="161" t="str">
        <f>IF($A4252=0,"",IFERROR(INDEX(BD_Gestão!J:J,MATCH('Banco de Dados'!$B4252,BD_Gestão!$B:$B,0)),"erro"))</f>
        <v/>
      </c>
      <c r="O4252" s="164" t="str">
        <f>IF($A4252=0,"",IFERROR(INDEX(BD_Gestão!K:K,MATCH('Banco de Dados'!$B4252,BD_Gestão!$B:$B,0)),"erro"))</f>
        <v/>
      </c>
      <c r="P4252" s="169" t="str">
        <f t="shared" si="266"/>
        <v/>
      </c>
      <c r="Q4252" s="170" t="str">
        <f t="shared" si="267"/>
        <v/>
      </c>
      <c r="R4252" s="163" t="e">
        <f t="shared" si="264"/>
        <v>#VALUE!</v>
      </c>
      <c r="S4252" s="163" t="e">
        <f t="shared" si="265"/>
        <v>#VALUE!</v>
      </c>
      <c r="T4252" s="163" t="e">
        <f>INDEX(Controle!O:O,MATCH('Banco de Dados'!A4252,Controle!M:M,0))*E4252/100</f>
        <v>#N/A</v>
      </c>
    </row>
    <row r="4253" spans="1:20" hidden="1" x14ac:dyDescent="0.2">
      <c r="A4253" s="158">
        <f>BD_TS!A4252</f>
        <v>0</v>
      </c>
      <c r="B4253" s="158" t="str">
        <f>SUBSTITUTE(SUBSTITUTE(BD_TS!D4252," ",""),"-","/")</f>
        <v/>
      </c>
      <c r="C4253" s="158">
        <f>BD_TS!E4252</f>
        <v>0</v>
      </c>
      <c r="D4253" s="159">
        <f>BD_TS!F4252</f>
        <v>0</v>
      </c>
      <c r="E4253" s="160">
        <f>BD_TS!B4252</f>
        <v>0</v>
      </c>
      <c r="F4253" s="161">
        <f>BD_TS!C4252</f>
        <v>0</v>
      </c>
      <c r="G4253" s="187">
        <f>BD_TS!H4252</f>
        <v>0</v>
      </c>
      <c r="H4253" s="158" t="str">
        <f>IF($A4253=0,"",IFERROR(INDEX(BD_Gestão!A:A,MATCH('Banco de Dados'!$B4253,BD_Gestão!$B:$B,0)),"erro"))</f>
        <v/>
      </c>
      <c r="I4253" s="162" t="str">
        <f>IF($A4253=0,"",IFERROR(INDEX(BD_Gestão!E:E,MATCH('Banco de Dados'!$B4253,BD_Gestão!$B:$B,0)),"erro"))</f>
        <v/>
      </c>
      <c r="J4253" s="186" t="str">
        <f>IF($A4253=0,"",IFERROR(INDEX(BD_Gestão!B:B,MATCH('Banco de Dados'!$B4253,BD_Gestão!$B:$B,0)),"erro"))</f>
        <v/>
      </c>
      <c r="K4253" s="158" t="str">
        <f>IF($A4253=0,"",IFERROR(INDEX(BD_Gestão!C:C,MATCH('Banco de Dados'!$B4253,BD_Gestão!$B:$B,0)),"erro"))</f>
        <v/>
      </c>
      <c r="L4253" s="158" t="str">
        <f>IF($A4253=0,"",IFERROR(INDEX(BD_Gestão!H:H,MATCH('Banco de Dados'!$B4253,BD_Gestão!$B:$B,0)),"erro"))</f>
        <v/>
      </c>
      <c r="M4253" s="161" t="str">
        <f>IF($A4253=0,"",IFERROR(INDEX(BD_Gestão!F:F,MATCH('Banco de Dados'!$B4253,BD_Gestão!$B:$B,0)),"erro"))</f>
        <v/>
      </c>
      <c r="N4253" s="161" t="str">
        <f>IF($A4253=0,"",IFERROR(INDEX(BD_Gestão!J:J,MATCH('Banco de Dados'!$B4253,BD_Gestão!$B:$B,0)),"erro"))</f>
        <v/>
      </c>
      <c r="O4253" s="164" t="str">
        <f>IF($A4253=0,"",IFERROR(INDEX(BD_Gestão!K:K,MATCH('Banco de Dados'!$B4253,BD_Gestão!$B:$B,0)),"erro"))</f>
        <v/>
      </c>
      <c r="P4253" s="169" t="str">
        <f t="shared" si="266"/>
        <v/>
      </c>
      <c r="Q4253" s="170" t="str">
        <f t="shared" si="267"/>
        <v/>
      </c>
      <c r="R4253" s="163" t="e">
        <f t="shared" si="264"/>
        <v>#VALUE!</v>
      </c>
      <c r="S4253" s="163" t="e">
        <f t="shared" si="265"/>
        <v>#VALUE!</v>
      </c>
      <c r="T4253" s="163" t="e">
        <f>INDEX(Controle!O:O,MATCH('Banco de Dados'!A4253,Controle!M:M,0))*E4253/100</f>
        <v>#N/A</v>
      </c>
    </row>
    <row r="4254" spans="1:20" hidden="1" x14ac:dyDescent="0.2">
      <c r="A4254" s="158">
        <f>BD_TS!A4253</f>
        <v>0</v>
      </c>
      <c r="B4254" s="158" t="str">
        <f>SUBSTITUTE(SUBSTITUTE(BD_TS!D4253," ",""),"-","/")</f>
        <v/>
      </c>
      <c r="C4254" s="158">
        <f>BD_TS!E4253</f>
        <v>0</v>
      </c>
      <c r="D4254" s="159">
        <f>BD_TS!F4253</f>
        <v>0</v>
      </c>
      <c r="E4254" s="160">
        <f>BD_TS!B4253</f>
        <v>0</v>
      </c>
      <c r="F4254" s="161">
        <f>BD_TS!C4253</f>
        <v>0</v>
      </c>
      <c r="G4254" s="187">
        <f>BD_TS!H4253</f>
        <v>0</v>
      </c>
      <c r="H4254" s="158" t="str">
        <f>IF($A4254=0,"",IFERROR(INDEX(BD_Gestão!A:A,MATCH('Banco de Dados'!$B4254,BD_Gestão!$B:$B,0)),"erro"))</f>
        <v/>
      </c>
      <c r="I4254" s="162" t="str">
        <f>IF($A4254=0,"",IFERROR(INDEX(BD_Gestão!E:E,MATCH('Banco de Dados'!$B4254,BD_Gestão!$B:$B,0)),"erro"))</f>
        <v/>
      </c>
      <c r="J4254" s="186" t="str">
        <f>IF($A4254=0,"",IFERROR(INDEX(BD_Gestão!B:B,MATCH('Banco de Dados'!$B4254,BD_Gestão!$B:$B,0)),"erro"))</f>
        <v/>
      </c>
      <c r="K4254" s="158" t="str">
        <f>IF($A4254=0,"",IFERROR(INDEX(BD_Gestão!C:C,MATCH('Banco de Dados'!$B4254,BD_Gestão!$B:$B,0)),"erro"))</f>
        <v/>
      </c>
      <c r="L4254" s="158" t="str">
        <f>IF($A4254=0,"",IFERROR(INDEX(BD_Gestão!H:H,MATCH('Banco de Dados'!$B4254,BD_Gestão!$B:$B,0)),"erro"))</f>
        <v/>
      </c>
      <c r="M4254" s="161" t="str">
        <f>IF($A4254=0,"",IFERROR(INDEX(BD_Gestão!F:F,MATCH('Banco de Dados'!$B4254,BD_Gestão!$B:$B,0)),"erro"))</f>
        <v/>
      </c>
      <c r="N4254" s="161" t="str">
        <f>IF($A4254=0,"",IFERROR(INDEX(BD_Gestão!J:J,MATCH('Banco de Dados'!$B4254,BD_Gestão!$B:$B,0)),"erro"))</f>
        <v/>
      </c>
      <c r="O4254" s="164" t="str">
        <f>IF($A4254=0,"",IFERROR(INDEX(BD_Gestão!K:K,MATCH('Banco de Dados'!$B4254,BD_Gestão!$B:$B,0)),"erro"))</f>
        <v/>
      </c>
      <c r="P4254" s="169" t="str">
        <f t="shared" si="266"/>
        <v/>
      </c>
      <c r="Q4254" s="170" t="str">
        <f t="shared" si="267"/>
        <v/>
      </c>
      <c r="R4254" s="163" t="e">
        <f t="shared" si="264"/>
        <v>#VALUE!</v>
      </c>
      <c r="S4254" s="163" t="e">
        <f t="shared" si="265"/>
        <v>#VALUE!</v>
      </c>
      <c r="T4254" s="163" t="e">
        <f>INDEX(Controle!O:O,MATCH('Banco de Dados'!A4254,Controle!M:M,0))*E4254/100</f>
        <v>#N/A</v>
      </c>
    </row>
    <row r="4255" spans="1:20" hidden="1" x14ac:dyDescent="0.2">
      <c r="A4255" s="158">
        <f>BD_TS!A4254</f>
        <v>0</v>
      </c>
      <c r="B4255" s="158" t="str">
        <f>SUBSTITUTE(SUBSTITUTE(BD_TS!D4254," ",""),"-","/")</f>
        <v/>
      </c>
      <c r="C4255" s="158">
        <f>BD_TS!E4254</f>
        <v>0</v>
      </c>
      <c r="D4255" s="159">
        <f>BD_TS!F4254</f>
        <v>0</v>
      </c>
      <c r="E4255" s="160">
        <f>BD_TS!B4254</f>
        <v>0</v>
      </c>
      <c r="F4255" s="161">
        <f>BD_TS!C4254</f>
        <v>0</v>
      </c>
      <c r="G4255" s="187">
        <f>BD_TS!H4254</f>
        <v>0</v>
      </c>
      <c r="H4255" s="158" t="str">
        <f>IF($A4255=0,"",IFERROR(INDEX(BD_Gestão!A:A,MATCH('Banco de Dados'!$B4255,BD_Gestão!$B:$B,0)),"erro"))</f>
        <v/>
      </c>
      <c r="I4255" s="162" t="str">
        <f>IF($A4255=0,"",IFERROR(INDEX(BD_Gestão!E:E,MATCH('Banco de Dados'!$B4255,BD_Gestão!$B:$B,0)),"erro"))</f>
        <v/>
      </c>
      <c r="J4255" s="186" t="str">
        <f>IF($A4255=0,"",IFERROR(INDEX(BD_Gestão!B:B,MATCH('Banco de Dados'!$B4255,BD_Gestão!$B:$B,0)),"erro"))</f>
        <v/>
      </c>
      <c r="K4255" s="158" t="str">
        <f>IF($A4255=0,"",IFERROR(INDEX(BD_Gestão!C:C,MATCH('Banco de Dados'!$B4255,BD_Gestão!$B:$B,0)),"erro"))</f>
        <v/>
      </c>
      <c r="L4255" s="158" t="str">
        <f>IF($A4255=0,"",IFERROR(INDEX(BD_Gestão!H:H,MATCH('Banco de Dados'!$B4255,BD_Gestão!$B:$B,0)),"erro"))</f>
        <v/>
      </c>
      <c r="M4255" s="161" t="str">
        <f>IF($A4255=0,"",IFERROR(INDEX(BD_Gestão!F:F,MATCH('Banco de Dados'!$B4255,BD_Gestão!$B:$B,0)),"erro"))</f>
        <v/>
      </c>
      <c r="N4255" s="161" t="str">
        <f>IF($A4255=0,"",IFERROR(INDEX(BD_Gestão!J:J,MATCH('Banco de Dados'!$B4255,BD_Gestão!$B:$B,0)),"erro"))</f>
        <v/>
      </c>
      <c r="O4255" s="164" t="str">
        <f>IF($A4255=0,"",IFERROR(INDEX(BD_Gestão!K:K,MATCH('Banco de Dados'!$B4255,BD_Gestão!$B:$B,0)),"erro"))</f>
        <v/>
      </c>
      <c r="P4255" s="169" t="str">
        <f t="shared" si="266"/>
        <v/>
      </c>
      <c r="Q4255" s="170" t="str">
        <f t="shared" si="267"/>
        <v/>
      </c>
      <c r="R4255" s="163" t="e">
        <f t="shared" si="264"/>
        <v>#VALUE!</v>
      </c>
      <c r="S4255" s="163" t="e">
        <f t="shared" si="265"/>
        <v>#VALUE!</v>
      </c>
      <c r="T4255" s="163" t="e">
        <f>INDEX(Controle!O:O,MATCH('Banco de Dados'!A4255,Controle!M:M,0))*E4255/100</f>
        <v>#N/A</v>
      </c>
    </row>
    <row r="4256" spans="1:20" hidden="1" x14ac:dyDescent="0.2">
      <c r="A4256" s="158">
        <f>BD_TS!A4255</f>
        <v>0</v>
      </c>
      <c r="B4256" s="158" t="str">
        <f>SUBSTITUTE(SUBSTITUTE(BD_TS!D4255," ",""),"-","/")</f>
        <v/>
      </c>
      <c r="C4256" s="158">
        <f>BD_TS!E4255</f>
        <v>0</v>
      </c>
      <c r="D4256" s="159">
        <f>BD_TS!F4255</f>
        <v>0</v>
      </c>
      <c r="E4256" s="160">
        <f>BD_TS!B4255</f>
        <v>0</v>
      </c>
      <c r="F4256" s="161">
        <f>BD_TS!C4255</f>
        <v>0</v>
      </c>
      <c r="G4256" s="187">
        <f>BD_TS!H4255</f>
        <v>0</v>
      </c>
      <c r="H4256" s="158" t="str">
        <f>IF($A4256=0,"",IFERROR(INDEX(BD_Gestão!A:A,MATCH('Banco de Dados'!$B4256,BD_Gestão!$B:$B,0)),"erro"))</f>
        <v/>
      </c>
      <c r="I4256" s="162" t="str">
        <f>IF($A4256=0,"",IFERROR(INDEX(BD_Gestão!E:E,MATCH('Banco de Dados'!$B4256,BD_Gestão!$B:$B,0)),"erro"))</f>
        <v/>
      </c>
      <c r="J4256" s="186" t="str">
        <f>IF($A4256=0,"",IFERROR(INDEX(BD_Gestão!B:B,MATCH('Banco de Dados'!$B4256,BD_Gestão!$B:$B,0)),"erro"))</f>
        <v/>
      </c>
      <c r="K4256" s="158" t="str">
        <f>IF($A4256=0,"",IFERROR(INDEX(BD_Gestão!C:C,MATCH('Banco de Dados'!$B4256,BD_Gestão!$B:$B,0)),"erro"))</f>
        <v/>
      </c>
      <c r="L4256" s="158" t="str">
        <f>IF($A4256=0,"",IFERROR(INDEX(BD_Gestão!H:H,MATCH('Banco de Dados'!$B4256,BD_Gestão!$B:$B,0)),"erro"))</f>
        <v/>
      </c>
      <c r="M4256" s="161" t="str">
        <f>IF($A4256=0,"",IFERROR(INDEX(BD_Gestão!F:F,MATCH('Banco de Dados'!$B4256,BD_Gestão!$B:$B,0)),"erro"))</f>
        <v/>
      </c>
      <c r="N4256" s="161" t="str">
        <f>IF($A4256=0,"",IFERROR(INDEX(BD_Gestão!J:J,MATCH('Banco de Dados'!$B4256,BD_Gestão!$B:$B,0)),"erro"))</f>
        <v/>
      </c>
      <c r="O4256" s="164" t="str">
        <f>IF($A4256=0,"",IFERROR(INDEX(BD_Gestão!K:K,MATCH('Banco de Dados'!$B4256,BD_Gestão!$B:$B,0)),"erro"))</f>
        <v/>
      </c>
      <c r="P4256" s="169" t="str">
        <f t="shared" si="266"/>
        <v/>
      </c>
      <c r="Q4256" s="170" t="str">
        <f t="shared" si="267"/>
        <v/>
      </c>
      <c r="R4256" s="163" t="e">
        <f t="shared" si="264"/>
        <v>#VALUE!</v>
      </c>
      <c r="S4256" s="163" t="e">
        <f t="shared" si="265"/>
        <v>#VALUE!</v>
      </c>
      <c r="T4256" s="163" t="e">
        <f>INDEX(Controle!O:O,MATCH('Banco de Dados'!A4256,Controle!M:M,0))*E4256/100</f>
        <v>#N/A</v>
      </c>
    </row>
    <row r="4257" spans="1:20" hidden="1" x14ac:dyDescent="0.2">
      <c r="A4257" s="158">
        <f>BD_TS!A4256</f>
        <v>0</v>
      </c>
      <c r="B4257" s="158" t="str">
        <f>SUBSTITUTE(SUBSTITUTE(BD_TS!D4256," ",""),"-","/")</f>
        <v/>
      </c>
      <c r="C4257" s="158">
        <f>BD_TS!E4256</f>
        <v>0</v>
      </c>
      <c r="D4257" s="159">
        <f>BD_TS!F4256</f>
        <v>0</v>
      </c>
      <c r="E4257" s="160">
        <f>BD_TS!B4256</f>
        <v>0</v>
      </c>
      <c r="F4257" s="161">
        <f>BD_TS!C4256</f>
        <v>0</v>
      </c>
      <c r="G4257" s="187">
        <f>BD_TS!H4256</f>
        <v>0</v>
      </c>
      <c r="H4257" s="158" t="str">
        <f>IF($A4257=0,"",IFERROR(INDEX(BD_Gestão!A:A,MATCH('Banco de Dados'!$B4257,BD_Gestão!$B:$B,0)),"erro"))</f>
        <v/>
      </c>
      <c r="I4257" s="162" t="str">
        <f>IF($A4257=0,"",IFERROR(INDEX(BD_Gestão!E:E,MATCH('Banco de Dados'!$B4257,BD_Gestão!$B:$B,0)),"erro"))</f>
        <v/>
      </c>
      <c r="J4257" s="186" t="str">
        <f>IF($A4257=0,"",IFERROR(INDEX(BD_Gestão!B:B,MATCH('Banco de Dados'!$B4257,BD_Gestão!$B:$B,0)),"erro"))</f>
        <v/>
      </c>
      <c r="K4257" s="158" t="str">
        <f>IF($A4257=0,"",IFERROR(INDEX(BD_Gestão!C:C,MATCH('Banco de Dados'!$B4257,BD_Gestão!$B:$B,0)),"erro"))</f>
        <v/>
      </c>
      <c r="L4257" s="158" t="str">
        <f>IF($A4257=0,"",IFERROR(INDEX(BD_Gestão!H:H,MATCH('Banco de Dados'!$B4257,BD_Gestão!$B:$B,0)),"erro"))</f>
        <v/>
      </c>
      <c r="M4257" s="161" t="str">
        <f>IF($A4257=0,"",IFERROR(INDEX(BD_Gestão!F:F,MATCH('Banco de Dados'!$B4257,BD_Gestão!$B:$B,0)),"erro"))</f>
        <v/>
      </c>
      <c r="N4257" s="161" t="str">
        <f>IF($A4257=0,"",IFERROR(INDEX(BD_Gestão!J:J,MATCH('Banco de Dados'!$B4257,BD_Gestão!$B:$B,0)),"erro"))</f>
        <v/>
      </c>
      <c r="O4257" s="164" t="str">
        <f>IF($A4257=0,"",IFERROR(INDEX(BD_Gestão!K:K,MATCH('Banco de Dados'!$B4257,BD_Gestão!$B:$B,0)),"erro"))</f>
        <v/>
      </c>
      <c r="P4257" s="169" t="str">
        <f t="shared" si="266"/>
        <v/>
      </c>
      <c r="Q4257" s="170" t="str">
        <f t="shared" si="267"/>
        <v/>
      </c>
      <c r="R4257" s="163" t="e">
        <f t="shared" si="264"/>
        <v>#VALUE!</v>
      </c>
      <c r="S4257" s="163" t="e">
        <f t="shared" si="265"/>
        <v>#VALUE!</v>
      </c>
      <c r="T4257" s="163" t="e">
        <f>INDEX(Controle!O:O,MATCH('Banco de Dados'!A4257,Controle!M:M,0))*E4257/100</f>
        <v>#N/A</v>
      </c>
    </row>
    <row r="4258" spans="1:20" hidden="1" x14ac:dyDescent="0.2">
      <c r="A4258" s="158">
        <f>BD_TS!A4257</f>
        <v>0</v>
      </c>
      <c r="B4258" s="158" t="str">
        <f>SUBSTITUTE(SUBSTITUTE(BD_TS!D4257," ",""),"-","/")</f>
        <v/>
      </c>
      <c r="C4258" s="158">
        <f>BD_TS!E4257</f>
        <v>0</v>
      </c>
      <c r="D4258" s="159">
        <f>BD_TS!F4257</f>
        <v>0</v>
      </c>
      <c r="E4258" s="160">
        <f>BD_TS!B4257</f>
        <v>0</v>
      </c>
      <c r="F4258" s="161">
        <f>BD_TS!C4257</f>
        <v>0</v>
      </c>
      <c r="G4258" s="187">
        <f>BD_TS!H4257</f>
        <v>0</v>
      </c>
      <c r="H4258" s="158" t="str">
        <f>IF($A4258=0,"",IFERROR(INDEX(BD_Gestão!A:A,MATCH('Banco de Dados'!$B4258,BD_Gestão!$B:$B,0)),"erro"))</f>
        <v/>
      </c>
      <c r="I4258" s="162" t="str">
        <f>IF($A4258=0,"",IFERROR(INDEX(BD_Gestão!E:E,MATCH('Banco de Dados'!$B4258,BD_Gestão!$B:$B,0)),"erro"))</f>
        <v/>
      </c>
      <c r="J4258" s="186" t="str">
        <f>IF($A4258=0,"",IFERROR(INDEX(BD_Gestão!B:B,MATCH('Banco de Dados'!$B4258,BD_Gestão!$B:$B,0)),"erro"))</f>
        <v/>
      </c>
      <c r="K4258" s="158" t="str">
        <f>IF($A4258=0,"",IFERROR(INDEX(BD_Gestão!C:C,MATCH('Banco de Dados'!$B4258,BD_Gestão!$B:$B,0)),"erro"))</f>
        <v/>
      </c>
      <c r="L4258" s="158" t="str">
        <f>IF($A4258=0,"",IFERROR(INDEX(BD_Gestão!H:H,MATCH('Banco de Dados'!$B4258,BD_Gestão!$B:$B,0)),"erro"))</f>
        <v/>
      </c>
      <c r="M4258" s="161" t="str">
        <f>IF($A4258=0,"",IFERROR(INDEX(BD_Gestão!F:F,MATCH('Banco de Dados'!$B4258,BD_Gestão!$B:$B,0)),"erro"))</f>
        <v/>
      </c>
      <c r="N4258" s="161" t="str">
        <f>IF($A4258=0,"",IFERROR(INDEX(BD_Gestão!J:J,MATCH('Banco de Dados'!$B4258,BD_Gestão!$B:$B,0)),"erro"))</f>
        <v/>
      </c>
      <c r="O4258" s="164" t="str">
        <f>IF($A4258=0,"",IFERROR(INDEX(BD_Gestão!K:K,MATCH('Banco de Dados'!$B4258,BD_Gestão!$B:$B,0)),"erro"))</f>
        <v/>
      </c>
      <c r="P4258" s="169" t="str">
        <f t="shared" si="266"/>
        <v/>
      </c>
      <c r="Q4258" s="170" t="str">
        <f t="shared" si="267"/>
        <v/>
      </c>
      <c r="R4258" s="163" t="e">
        <f t="shared" si="264"/>
        <v>#VALUE!</v>
      </c>
      <c r="S4258" s="163" t="e">
        <f t="shared" si="265"/>
        <v>#VALUE!</v>
      </c>
      <c r="T4258" s="163" t="e">
        <f>INDEX(Controle!O:O,MATCH('Banco de Dados'!A4258,Controle!M:M,0))*E4258/100</f>
        <v>#N/A</v>
      </c>
    </row>
    <row r="4259" spans="1:20" hidden="1" x14ac:dyDescent="0.2">
      <c r="A4259" s="158">
        <f>BD_TS!A4258</f>
        <v>0</v>
      </c>
      <c r="B4259" s="158" t="str">
        <f>SUBSTITUTE(SUBSTITUTE(BD_TS!D4258," ",""),"-","/")</f>
        <v/>
      </c>
      <c r="C4259" s="158">
        <f>BD_TS!E4258</f>
        <v>0</v>
      </c>
      <c r="D4259" s="159">
        <f>BD_TS!F4258</f>
        <v>0</v>
      </c>
      <c r="E4259" s="160">
        <f>BD_TS!B4258</f>
        <v>0</v>
      </c>
      <c r="F4259" s="161">
        <f>BD_TS!C4258</f>
        <v>0</v>
      </c>
      <c r="G4259" s="187">
        <f>BD_TS!H4258</f>
        <v>0</v>
      </c>
      <c r="H4259" s="158" t="str">
        <f>IF($A4259=0,"",IFERROR(INDEX(BD_Gestão!A:A,MATCH('Banco de Dados'!$B4259,BD_Gestão!$B:$B,0)),"erro"))</f>
        <v/>
      </c>
      <c r="I4259" s="162" t="str">
        <f>IF($A4259=0,"",IFERROR(INDEX(BD_Gestão!E:E,MATCH('Banco de Dados'!$B4259,BD_Gestão!$B:$B,0)),"erro"))</f>
        <v/>
      </c>
      <c r="J4259" s="186" t="str">
        <f>IF($A4259=0,"",IFERROR(INDEX(BD_Gestão!B:B,MATCH('Banco de Dados'!$B4259,BD_Gestão!$B:$B,0)),"erro"))</f>
        <v/>
      </c>
      <c r="K4259" s="158" t="str">
        <f>IF($A4259=0,"",IFERROR(INDEX(BD_Gestão!C:C,MATCH('Banco de Dados'!$B4259,BD_Gestão!$B:$B,0)),"erro"))</f>
        <v/>
      </c>
      <c r="L4259" s="158" t="str">
        <f>IF($A4259=0,"",IFERROR(INDEX(BD_Gestão!H:H,MATCH('Banco de Dados'!$B4259,BD_Gestão!$B:$B,0)),"erro"))</f>
        <v/>
      </c>
      <c r="M4259" s="161" t="str">
        <f>IF($A4259=0,"",IFERROR(INDEX(BD_Gestão!F:F,MATCH('Banco de Dados'!$B4259,BD_Gestão!$B:$B,0)),"erro"))</f>
        <v/>
      </c>
      <c r="N4259" s="161" t="str">
        <f>IF($A4259=0,"",IFERROR(INDEX(BD_Gestão!J:J,MATCH('Banco de Dados'!$B4259,BD_Gestão!$B:$B,0)),"erro"))</f>
        <v/>
      </c>
      <c r="O4259" s="164" t="str">
        <f>IF($A4259=0,"",IFERROR(INDEX(BD_Gestão!K:K,MATCH('Banco de Dados'!$B4259,BD_Gestão!$B:$B,0)),"erro"))</f>
        <v/>
      </c>
      <c r="P4259" s="169" t="str">
        <f t="shared" si="266"/>
        <v/>
      </c>
      <c r="Q4259" s="170" t="str">
        <f t="shared" si="267"/>
        <v/>
      </c>
      <c r="R4259" s="163" t="e">
        <f t="shared" si="264"/>
        <v>#VALUE!</v>
      </c>
      <c r="S4259" s="163" t="e">
        <f t="shared" si="265"/>
        <v>#VALUE!</v>
      </c>
      <c r="T4259" s="163" t="e">
        <f>INDEX(Controle!O:O,MATCH('Banco de Dados'!A4259,Controle!M:M,0))*E4259/100</f>
        <v>#N/A</v>
      </c>
    </row>
    <row r="4260" spans="1:20" hidden="1" x14ac:dyDescent="0.2">
      <c r="A4260" s="158">
        <f>BD_TS!A4259</f>
        <v>0</v>
      </c>
      <c r="B4260" s="158" t="str">
        <f>SUBSTITUTE(SUBSTITUTE(BD_TS!D4259," ",""),"-","/")</f>
        <v/>
      </c>
      <c r="C4260" s="158">
        <f>BD_TS!E4259</f>
        <v>0</v>
      </c>
      <c r="D4260" s="159">
        <f>BD_TS!F4259</f>
        <v>0</v>
      </c>
      <c r="E4260" s="160">
        <f>BD_TS!B4259</f>
        <v>0</v>
      </c>
      <c r="F4260" s="161">
        <f>BD_TS!C4259</f>
        <v>0</v>
      </c>
      <c r="G4260" s="187">
        <f>BD_TS!H4259</f>
        <v>0</v>
      </c>
      <c r="H4260" s="158" t="str">
        <f>IF($A4260=0,"",IFERROR(INDEX(BD_Gestão!A:A,MATCH('Banco de Dados'!$B4260,BD_Gestão!$B:$B,0)),"erro"))</f>
        <v/>
      </c>
      <c r="I4260" s="162" t="str">
        <f>IF($A4260=0,"",IFERROR(INDEX(BD_Gestão!E:E,MATCH('Banco de Dados'!$B4260,BD_Gestão!$B:$B,0)),"erro"))</f>
        <v/>
      </c>
      <c r="J4260" s="186" t="str">
        <f>IF($A4260=0,"",IFERROR(INDEX(BD_Gestão!B:B,MATCH('Banco de Dados'!$B4260,BD_Gestão!$B:$B,0)),"erro"))</f>
        <v/>
      </c>
      <c r="K4260" s="158" t="str">
        <f>IF($A4260=0,"",IFERROR(INDEX(BD_Gestão!C:C,MATCH('Banco de Dados'!$B4260,BD_Gestão!$B:$B,0)),"erro"))</f>
        <v/>
      </c>
      <c r="L4260" s="158" t="str">
        <f>IF($A4260=0,"",IFERROR(INDEX(BD_Gestão!H:H,MATCH('Banco de Dados'!$B4260,BD_Gestão!$B:$B,0)),"erro"))</f>
        <v/>
      </c>
      <c r="M4260" s="161" t="str">
        <f>IF($A4260=0,"",IFERROR(INDEX(BD_Gestão!F:F,MATCH('Banco de Dados'!$B4260,BD_Gestão!$B:$B,0)),"erro"))</f>
        <v/>
      </c>
      <c r="N4260" s="161" t="str">
        <f>IF($A4260=0,"",IFERROR(INDEX(BD_Gestão!J:J,MATCH('Banco de Dados'!$B4260,BD_Gestão!$B:$B,0)),"erro"))</f>
        <v/>
      </c>
      <c r="O4260" s="164" t="str">
        <f>IF($A4260=0,"",IFERROR(INDEX(BD_Gestão!K:K,MATCH('Banco de Dados'!$B4260,BD_Gestão!$B:$B,0)),"erro"))</f>
        <v/>
      </c>
      <c r="P4260" s="169" t="str">
        <f t="shared" si="266"/>
        <v/>
      </c>
      <c r="Q4260" s="170" t="str">
        <f t="shared" si="267"/>
        <v/>
      </c>
      <c r="R4260" s="163" t="e">
        <f t="shared" si="264"/>
        <v>#VALUE!</v>
      </c>
      <c r="S4260" s="163" t="e">
        <f t="shared" si="265"/>
        <v>#VALUE!</v>
      </c>
      <c r="T4260" s="163" t="e">
        <f>INDEX(Controle!O:O,MATCH('Banco de Dados'!A4260,Controle!M:M,0))*E4260/100</f>
        <v>#N/A</v>
      </c>
    </row>
    <row r="4261" spans="1:20" hidden="1" x14ac:dyDescent="0.2">
      <c r="A4261" s="158">
        <f>BD_TS!A4260</f>
        <v>0</v>
      </c>
      <c r="B4261" s="158" t="str">
        <f>SUBSTITUTE(SUBSTITUTE(BD_TS!D4260," ",""),"-","/")</f>
        <v/>
      </c>
      <c r="C4261" s="158">
        <f>BD_TS!E4260</f>
        <v>0</v>
      </c>
      <c r="D4261" s="159">
        <f>BD_TS!F4260</f>
        <v>0</v>
      </c>
      <c r="E4261" s="160">
        <f>BD_TS!B4260</f>
        <v>0</v>
      </c>
      <c r="F4261" s="161">
        <f>BD_TS!C4260</f>
        <v>0</v>
      </c>
      <c r="G4261" s="187">
        <f>BD_TS!H4260</f>
        <v>0</v>
      </c>
      <c r="H4261" s="158" t="str">
        <f>IF($A4261=0,"",IFERROR(INDEX(BD_Gestão!A:A,MATCH('Banco de Dados'!$B4261,BD_Gestão!$B:$B,0)),"erro"))</f>
        <v/>
      </c>
      <c r="I4261" s="162" t="str">
        <f>IF($A4261=0,"",IFERROR(INDEX(BD_Gestão!E:E,MATCH('Banco de Dados'!$B4261,BD_Gestão!$B:$B,0)),"erro"))</f>
        <v/>
      </c>
      <c r="J4261" s="186" t="str">
        <f>IF($A4261=0,"",IFERROR(INDEX(BD_Gestão!B:B,MATCH('Banco de Dados'!$B4261,BD_Gestão!$B:$B,0)),"erro"))</f>
        <v/>
      </c>
      <c r="K4261" s="158" t="str">
        <f>IF($A4261=0,"",IFERROR(INDEX(BD_Gestão!C:C,MATCH('Banco de Dados'!$B4261,BD_Gestão!$B:$B,0)),"erro"))</f>
        <v/>
      </c>
      <c r="L4261" s="158" t="str">
        <f>IF($A4261=0,"",IFERROR(INDEX(BD_Gestão!H:H,MATCH('Banco de Dados'!$B4261,BD_Gestão!$B:$B,0)),"erro"))</f>
        <v/>
      </c>
      <c r="M4261" s="161" t="str">
        <f>IF($A4261=0,"",IFERROR(INDEX(BD_Gestão!F:F,MATCH('Banco de Dados'!$B4261,BD_Gestão!$B:$B,0)),"erro"))</f>
        <v/>
      </c>
      <c r="N4261" s="161" t="str">
        <f>IF($A4261=0,"",IFERROR(INDEX(BD_Gestão!J:J,MATCH('Banco de Dados'!$B4261,BD_Gestão!$B:$B,0)),"erro"))</f>
        <v/>
      </c>
      <c r="O4261" s="164" t="str">
        <f>IF($A4261=0,"",IFERROR(INDEX(BD_Gestão!K:K,MATCH('Banco de Dados'!$B4261,BD_Gestão!$B:$B,0)),"erro"))</f>
        <v/>
      </c>
      <c r="P4261" s="169" t="str">
        <f t="shared" si="266"/>
        <v/>
      </c>
      <c r="Q4261" s="170" t="str">
        <f t="shared" si="267"/>
        <v/>
      </c>
      <c r="R4261" s="163" t="e">
        <f t="shared" si="264"/>
        <v>#VALUE!</v>
      </c>
      <c r="S4261" s="163" t="e">
        <f t="shared" si="265"/>
        <v>#VALUE!</v>
      </c>
      <c r="T4261" s="163" t="e">
        <f>INDEX(Controle!O:O,MATCH('Banco de Dados'!A4261,Controle!M:M,0))*E4261/100</f>
        <v>#N/A</v>
      </c>
    </row>
    <row r="4262" spans="1:20" hidden="1" x14ac:dyDescent="0.2">
      <c r="A4262" s="158">
        <f>BD_TS!A4261</f>
        <v>0</v>
      </c>
      <c r="B4262" s="158" t="str">
        <f>SUBSTITUTE(SUBSTITUTE(BD_TS!D4261," ",""),"-","/")</f>
        <v/>
      </c>
      <c r="C4262" s="158">
        <f>BD_TS!E4261</f>
        <v>0</v>
      </c>
      <c r="D4262" s="159">
        <f>BD_TS!F4261</f>
        <v>0</v>
      </c>
      <c r="E4262" s="160">
        <f>BD_TS!B4261</f>
        <v>0</v>
      </c>
      <c r="F4262" s="161">
        <f>BD_TS!C4261</f>
        <v>0</v>
      </c>
      <c r="G4262" s="187">
        <f>BD_TS!H4261</f>
        <v>0</v>
      </c>
      <c r="H4262" s="158" t="str">
        <f>IF($A4262=0,"",IFERROR(INDEX(BD_Gestão!A:A,MATCH('Banco de Dados'!$B4262,BD_Gestão!$B:$B,0)),"erro"))</f>
        <v/>
      </c>
      <c r="I4262" s="162" t="str">
        <f>IF($A4262=0,"",IFERROR(INDEX(BD_Gestão!E:E,MATCH('Banco de Dados'!$B4262,BD_Gestão!$B:$B,0)),"erro"))</f>
        <v/>
      </c>
      <c r="J4262" s="186" t="str">
        <f>IF($A4262=0,"",IFERROR(INDEX(BD_Gestão!B:B,MATCH('Banco de Dados'!$B4262,BD_Gestão!$B:$B,0)),"erro"))</f>
        <v/>
      </c>
      <c r="K4262" s="158" t="str">
        <f>IF($A4262=0,"",IFERROR(INDEX(BD_Gestão!C:C,MATCH('Banco de Dados'!$B4262,BD_Gestão!$B:$B,0)),"erro"))</f>
        <v/>
      </c>
      <c r="L4262" s="158" t="str">
        <f>IF($A4262=0,"",IFERROR(INDEX(BD_Gestão!H:H,MATCH('Banco de Dados'!$B4262,BD_Gestão!$B:$B,0)),"erro"))</f>
        <v/>
      </c>
      <c r="M4262" s="161" t="str">
        <f>IF($A4262=0,"",IFERROR(INDEX(BD_Gestão!F:F,MATCH('Banco de Dados'!$B4262,BD_Gestão!$B:$B,0)),"erro"))</f>
        <v/>
      </c>
      <c r="N4262" s="161" t="str">
        <f>IF($A4262=0,"",IFERROR(INDEX(BD_Gestão!J:J,MATCH('Banco de Dados'!$B4262,BD_Gestão!$B:$B,0)),"erro"))</f>
        <v/>
      </c>
      <c r="O4262" s="164" t="str">
        <f>IF($A4262=0,"",IFERROR(INDEX(BD_Gestão!K:K,MATCH('Banco de Dados'!$B4262,BD_Gestão!$B:$B,0)),"erro"))</f>
        <v/>
      </c>
      <c r="P4262" s="169" t="str">
        <f t="shared" si="266"/>
        <v/>
      </c>
      <c r="Q4262" s="170" t="str">
        <f t="shared" si="267"/>
        <v/>
      </c>
      <c r="R4262" s="163" t="e">
        <f t="shared" si="264"/>
        <v>#VALUE!</v>
      </c>
      <c r="S4262" s="163" t="e">
        <f t="shared" si="265"/>
        <v>#VALUE!</v>
      </c>
      <c r="T4262" s="163" t="e">
        <f>INDEX(Controle!O:O,MATCH('Banco de Dados'!A4262,Controle!M:M,0))*E4262/100</f>
        <v>#N/A</v>
      </c>
    </row>
    <row r="4263" spans="1:20" hidden="1" x14ac:dyDescent="0.2">
      <c r="A4263" s="158">
        <f>BD_TS!A4262</f>
        <v>0</v>
      </c>
      <c r="B4263" s="158" t="str">
        <f>SUBSTITUTE(SUBSTITUTE(BD_TS!D4262," ",""),"-","/")</f>
        <v/>
      </c>
      <c r="C4263" s="158">
        <f>BD_TS!E4262</f>
        <v>0</v>
      </c>
      <c r="D4263" s="159">
        <f>BD_TS!F4262</f>
        <v>0</v>
      </c>
      <c r="E4263" s="160">
        <f>BD_TS!B4262</f>
        <v>0</v>
      </c>
      <c r="F4263" s="161">
        <f>BD_TS!C4262</f>
        <v>0</v>
      </c>
      <c r="G4263" s="187">
        <f>BD_TS!H4262</f>
        <v>0</v>
      </c>
      <c r="H4263" s="158" t="str">
        <f>IF($A4263=0,"",IFERROR(INDEX(BD_Gestão!A:A,MATCH('Banco de Dados'!$B4263,BD_Gestão!$B:$B,0)),"erro"))</f>
        <v/>
      </c>
      <c r="I4263" s="162" t="str">
        <f>IF($A4263=0,"",IFERROR(INDEX(BD_Gestão!E:E,MATCH('Banco de Dados'!$B4263,BD_Gestão!$B:$B,0)),"erro"))</f>
        <v/>
      </c>
      <c r="J4263" s="186" t="str">
        <f>IF($A4263=0,"",IFERROR(INDEX(BD_Gestão!B:B,MATCH('Banco de Dados'!$B4263,BD_Gestão!$B:$B,0)),"erro"))</f>
        <v/>
      </c>
      <c r="K4263" s="158" t="str">
        <f>IF($A4263=0,"",IFERROR(INDEX(BD_Gestão!C:C,MATCH('Banco de Dados'!$B4263,BD_Gestão!$B:$B,0)),"erro"))</f>
        <v/>
      </c>
      <c r="L4263" s="158" t="str">
        <f>IF($A4263=0,"",IFERROR(INDEX(BD_Gestão!H:H,MATCH('Banco de Dados'!$B4263,BD_Gestão!$B:$B,0)),"erro"))</f>
        <v/>
      </c>
      <c r="M4263" s="161" t="str">
        <f>IF($A4263=0,"",IFERROR(INDEX(BD_Gestão!F:F,MATCH('Banco de Dados'!$B4263,BD_Gestão!$B:$B,0)),"erro"))</f>
        <v/>
      </c>
      <c r="N4263" s="161" t="str">
        <f>IF($A4263=0,"",IFERROR(INDEX(BD_Gestão!J:J,MATCH('Banco de Dados'!$B4263,BD_Gestão!$B:$B,0)),"erro"))</f>
        <v/>
      </c>
      <c r="O4263" s="164" t="str">
        <f>IF($A4263=0,"",IFERROR(INDEX(BD_Gestão!K:K,MATCH('Banco de Dados'!$B4263,BD_Gestão!$B:$B,0)),"erro"))</f>
        <v/>
      </c>
      <c r="P4263" s="169" t="str">
        <f t="shared" si="266"/>
        <v/>
      </c>
      <c r="Q4263" s="170" t="str">
        <f t="shared" si="267"/>
        <v/>
      </c>
      <c r="R4263" s="163" t="e">
        <f t="shared" si="264"/>
        <v>#VALUE!</v>
      </c>
      <c r="S4263" s="163" t="e">
        <f t="shared" si="265"/>
        <v>#VALUE!</v>
      </c>
      <c r="T4263" s="163" t="e">
        <f>INDEX(Controle!O:O,MATCH('Banco de Dados'!A4263,Controle!M:M,0))*E4263/100</f>
        <v>#N/A</v>
      </c>
    </row>
    <row r="4264" spans="1:20" hidden="1" x14ac:dyDescent="0.2">
      <c r="A4264" s="158">
        <f>BD_TS!A4263</f>
        <v>0</v>
      </c>
      <c r="B4264" s="158" t="str">
        <f>SUBSTITUTE(SUBSTITUTE(BD_TS!D4263," ",""),"-","/")</f>
        <v/>
      </c>
      <c r="C4264" s="158">
        <f>BD_TS!E4263</f>
        <v>0</v>
      </c>
      <c r="D4264" s="159">
        <f>BD_TS!F4263</f>
        <v>0</v>
      </c>
      <c r="E4264" s="160">
        <f>BD_TS!B4263</f>
        <v>0</v>
      </c>
      <c r="F4264" s="161">
        <f>BD_TS!C4263</f>
        <v>0</v>
      </c>
      <c r="G4264" s="187">
        <f>BD_TS!H4263</f>
        <v>0</v>
      </c>
      <c r="H4264" s="158" t="str">
        <f>IF($A4264=0,"",IFERROR(INDEX(BD_Gestão!A:A,MATCH('Banco de Dados'!$B4264,BD_Gestão!$B:$B,0)),"erro"))</f>
        <v/>
      </c>
      <c r="I4264" s="162" t="str">
        <f>IF($A4264=0,"",IFERROR(INDEX(BD_Gestão!E:E,MATCH('Banco de Dados'!$B4264,BD_Gestão!$B:$B,0)),"erro"))</f>
        <v/>
      </c>
      <c r="J4264" s="186" t="str">
        <f>IF($A4264=0,"",IFERROR(INDEX(BD_Gestão!B:B,MATCH('Banco de Dados'!$B4264,BD_Gestão!$B:$B,0)),"erro"))</f>
        <v/>
      </c>
      <c r="K4264" s="158" t="str">
        <f>IF($A4264=0,"",IFERROR(INDEX(BD_Gestão!C:C,MATCH('Banco de Dados'!$B4264,BD_Gestão!$B:$B,0)),"erro"))</f>
        <v/>
      </c>
      <c r="L4264" s="158" t="str">
        <f>IF($A4264=0,"",IFERROR(INDEX(BD_Gestão!H:H,MATCH('Banco de Dados'!$B4264,BD_Gestão!$B:$B,0)),"erro"))</f>
        <v/>
      </c>
      <c r="M4264" s="161" t="str">
        <f>IF($A4264=0,"",IFERROR(INDEX(BD_Gestão!F:F,MATCH('Banco de Dados'!$B4264,BD_Gestão!$B:$B,0)),"erro"))</f>
        <v/>
      </c>
      <c r="N4264" s="161" t="str">
        <f>IF($A4264=0,"",IFERROR(INDEX(BD_Gestão!J:J,MATCH('Banco de Dados'!$B4264,BD_Gestão!$B:$B,0)),"erro"))</f>
        <v/>
      </c>
      <c r="O4264" s="164" t="str">
        <f>IF($A4264=0,"",IFERROR(INDEX(BD_Gestão!K:K,MATCH('Banco de Dados'!$B4264,BD_Gestão!$B:$B,0)),"erro"))</f>
        <v/>
      </c>
      <c r="P4264" s="169" t="str">
        <f t="shared" si="266"/>
        <v/>
      </c>
      <c r="Q4264" s="170" t="str">
        <f t="shared" si="267"/>
        <v/>
      </c>
      <c r="R4264" s="163" t="e">
        <f t="shared" si="264"/>
        <v>#VALUE!</v>
      </c>
      <c r="S4264" s="163" t="e">
        <f t="shared" si="265"/>
        <v>#VALUE!</v>
      </c>
      <c r="T4264" s="163" t="e">
        <f>INDEX(Controle!O:O,MATCH('Banco de Dados'!A4264,Controle!M:M,0))*E4264/100</f>
        <v>#N/A</v>
      </c>
    </row>
    <row r="4265" spans="1:20" hidden="1" x14ac:dyDescent="0.2">
      <c r="A4265" s="158">
        <f>BD_TS!A4264</f>
        <v>0</v>
      </c>
      <c r="B4265" s="158" t="str">
        <f>SUBSTITUTE(SUBSTITUTE(BD_TS!D4264," ",""),"-","/")</f>
        <v/>
      </c>
      <c r="C4265" s="158">
        <f>BD_TS!E4264</f>
        <v>0</v>
      </c>
      <c r="D4265" s="159">
        <f>BD_TS!F4264</f>
        <v>0</v>
      </c>
      <c r="E4265" s="160">
        <f>BD_TS!B4264</f>
        <v>0</v>
      </c>
      <c r="F4265" s="161">
        <f>BD_TS!C4264</f>
        <v>0</v>
      </c>
      <c r="G4265" s="187">
        <f>BD_TS!H4264</f>
        <v>0</v>
      </c>
      <c r="H4265" s="158" t="str">
        <f>IF($A4265=0,"",IFERROR(INDEX(BD_Gestão!A:A,MATCH('Banco de Dados'!$B4265,BD_Gestão!$B:$B,0)),"erro"))</f>
        <v/>
      </c>
      <c r="I4265" s="162" t="str">
        <f>IF($A4265=0,"",IFERROR(INDEX(BD_Gestão!E:E,MATCH('Banco de Dados'!$B4265,BD_Gestão!$B:$B,0)),"erro"))</f>
        <v/>
      </c>
      <c r="J4265" s="186" t="str">
        <f>IF($A4265=0,"",IFERROR(INDEX(BD_Gestão!B:B,MATCH('Banco de Dados'!$B4265,BD_Gestão!$B:$B,0)),"erro"))</f>
        <v/>
      </c>
      <c r="K4265" s="158" t="str">
        <f>IF($A4265=0,"",IFERROR(INDEX(BD_Gestão!C:C,MATCH('Banco de Dados'!$B4265,BD_Gestão!$B:$B,0)),"erro"))</f>
        <v/>
      </c>
      <c r="L4265" s="158" t="str">
        <f>IF($A4265=0,"",IFERROR(INDEX(BD_Gestão!H:H,MATCH('Banco de Dados'!$B4265,BD_Gestão!$B:$B,0)),"erro"))</f>
        <v/>
      </c>
      <c r="M4265" s="161" t="str">
        <f>IF($A4265=0,"",IFERROR(INDEX(BD_Gestão!F:F,MATCH('Banco de Dados'!$B4265,BD_Gestão!$B:$B,0)),"erro"))</f>
        <v/>
      </c>
      <c r="N4265" s="161" t="str">
        <f>IF($A4265=0,"",IFERROR(INDEX(BD_Gestão!J:J,MATCH('Banco de Dados'!$B4265,BD_Gestão!$B:$B,0)),"erro"))</f>
        <v/>
      </c>
      <c r="O4265" s="164" t="str">
        <f>IF($A4265=0,"",IFERROR(INDEX(BD_Gestão!K:K,MATCH('Banco de Dados'!$B4265,BD_Gestão!$B:$B,0)),"erro"))</f>
        <v/>
      </c>
      <c r="P4265" s="169" t="str">
        <f t="shared" si="266"/>
        <v/>
      </c>
      <c r="Q4265" s="170" t="str">
        <f t="shared" si="267"/>
        <v/>
      </c>
      <c r="R4265" s="163" t="e">
        <f t="shared" si="264"/>
        <v>#VALUE!</v>
      </c>
      <c r="S4265" s="163" t="e">
        <f t="shared" si="265"/>
        <v>#VALUE!</v>
      </c>
      <c r="T4265" s="163" t="e">
        <f>INDEX(Controle!O:O,MATCH('Banco de Dados'!A4265,Controle!M:M,0))*E4265/100</f>
        <v>#N/A</v>
      </c>
    </row>
    <row r="4266" spans="1:20" hidden="1" x14ac:dyDescent="0.2">
      <c r="A4266" s="158">
        <f>BD_TS!A4265</f>
        <v>0</v>
      </c>
      <c r="B4266" s="158" t="str">
        <f>SUBSTITUTE(SUBSTITUTE(BD_TS!D4265," ",""),"-","/")</f>
        <v/>
      </c>
      <c r="C4266" s="158">
        <f>BD_TS!E4265</f>
        <v>0</v>
      </c>
      <c r="D4266" s="159">
        <f>BD_TS!F4265</f>
        <v>0</v>
      </c>
      <c r="E4266" s="160">
        <f>BD_TS!B4265</f>
        <v>0</v>
      </c>
      <c r="F4266" s="161">
        <f>BD_TS!C4265</f>
        <v>0</v>
      </c>
      <c r="G4266" s="187">
        <f>BD_TS!H4265</f>
        <v>0</v>
      </c>
      <c r="H4266" s="158" t="str">
        <f>IF($A4266=0,"",IFERROR(INDEX(BD_Gestão!A:A,MATCH('Banco de Dados'!$B4266,BD_Gestão!$B:$B,0)),"erro"))</f>
        <v/>
      </c>
      <c r="I4266" s="162" t="str">
        <f>IF($A4266=0,"",IFERROR(INDEX(BD_Gestão!E:E,MATCH('Banco de Dados'!$B4266,BD_Gestão!$B:$B,0)),"erro"))</f>
        <v/>
      </c>
      <c r="J4266" s="186" t="str">
        <f>IF($A4266=0,"",IFERROR(INDEX(BD_Gestão!B:B,MATCH('Banco de Dados'!$B4266,BD_Gestão!$B:$B,0)),"erro"))</f>
        <v/>
      </c>
      <c r="K4266" s="158" t="str">
        <f>IF($A4266=0,"",IFERROR(INDEX(BD_Gestão!C:C,MATCH('Banco de Dados'!$B4266,BD_Gestão!$B:$B,0)),"erro"))</f>
        <v/>
      </c>
      <c r="L4266" s="158" t="str">
        <f>IF($A4266=0,"",IFERROR(INDEX(BD_Gestão!H:H,MATCH('Banco de Dados'!$B4266,BD_Gestão!$B:$B,0)),"erro"))</f>
        <v/>
      </c>
      <c r="M4266" s="161" t="str">
        <f>IF($A4266=0,"",IFERROR(INDEX(BD_Gestão!F:F,MATCH('Banco de Dados'!$B4266,BD_Gestão!$B:$B,0)),"erro"))</f>
        <v/>
      </c>
      <c r="N4266" s="161" t="str">
        <f>IF($A4266=0,"",IFERROR(INDEX(BD_Gestão!J:J,MATCH('Banco de Dados'!$B4266,BD_Gestão!$B:$B,0)),"erro"))</f>
        <v/>
      </c>
      <c r="O4266" s="164" t="str">
        <f>IF($A4266=0,"",IFERROR(INDEX(BD_Gestão!K:K,MATCH('Banco de Dados'!$B4266,BD_Gestão!$B:$B,0)),"erro"))</f>
        <v/>
      </c>
      <c r="P4266" s="169" t="str">
        <f t="shared" si="266"/>
        <v/>
      </c>
      <c r="Q4266" s="170" t="str">
        <f t="shared" si="267"/>
        <v/>
      </c>
      <c r="R4266" s="163" t="e">
        <f t="shared" si="264"/>
        <v>#VALUE!</v>
      </c>
      <c r="S4266" s="163" t="e">
        <f t="shared" si="265"/>
        <v>#VALUE!</v>
      </c>
      <c r="T4266" s="163" t="e">
        <f>INDEX(Controle!O:O,MATCH('Banco de Dados'!A4266,Controle!M:M,0))*E4266/100</f>
        <v>#N/A</v>
      </c>
    </row>
    <row r="4267" spans="1:20" hidden="1" x14ac:dyDescent="0.2">
      <c r="A4267" s="158">
        <f>BD_TS!A4266</f>
        <v>0</v>
      </c>
      <c r="B4267" s="158" t="str">
        <f>SUBSTITUTE(SUBSTITUTE(BD_TS!D4266," ",""),"-","/")</f>
        <v/>
      </c>
      <c r="C4267" s="158">
        <f>BD_TS!E4266</f>
        <v>0</v>
      </c>
      <c r="D4267" s="159">
        <f>BD_TS!F4266</f>
        <v>0</v>
      </c>
      <c r="E4267" s="160">
        <f>BD_TS!B4266</f>
        <v>0</v>
      </c>
      <c r="F4267" s="161">
        <f>BD_TS!C4266</f>
        <v>0</v>
      </c>
      <c r="G4267" s="187">
        <f>BD_TS!H4266</f>
        <v>0</v>
      </c>
      <c r="H4267" s="158" t="str">
        <f>IF($A4267=0,"",IFERROR(INDEX(BD_Gestão!A:A,MATCH('Banco de Dados'!$B4267,BD_Gestão!$B:$B,0)),"erro"))</f>
        <v/>
      </c>
      <c r="I4267" s="162" t="str">
        <f>IF($A4267=0,"",IFERROR(INDEX(BD_Gestão!E:E,MATCH('Banco de Dados'!$B4267,BD_Gestão!$B:$B,0)),"erro"))</f>
        <v/>
      </c>
      <c r="J4267" s="186" t="str">
        <f>IF($A4267=0,"",IFERROR(INDEX(BD_Gestão!B:B,MATCH('Banco de Dados'!$B4267,BD_Gestão!$B:$B,0)),"erro"))</f>
        <v/>
      </c>
      <c r="K4267" s="158" t="str">
        <f>IF($A4267=0,"",IFERROR(INDEX(BD_Gestão!C:C,MATCH('Banco de Dados'!$B4267,BD_Gestão!$B:$B,0)),"erro"))</f>
        <v/>
      </c>
      <c r="L4267" s="158" t="str">
        <f>IF($A4267=0,"",IFERROR(INDEX(BD_Gestão!H:H,MATCH('Banco de Dados'!$B4267,BD_Gestão!$B:$B,0)),"erro"))</f>
        <v/>
      </c>
      <c r="M4267" s="161" t="str">
        <f>IF($A4267=0,"",IFERROR(INDEX(BD_Gestão!F:F,MATCH('Banco de Dados'!$B4267,BD_Gestão!$B:$B,0)),"erro"))</f>
        <v/>
      </c>
      <c r="N4267" s="161" t="str">
        <f>IF($A4267=0,"",IFERROR(INDEX(BD_Gestão!J:J,MATCH('Banco de Dados'!$B4267,BD_Gestão!$B:$B,0)),"erro"))</f>
        <v/>
      </c>
      <c r="O4267" s="164" t="str">
        <f>IF($A4267=0,"",IFERROR(INDEX(BD_Gestão!K:K,MATCH('Banco de Dados'!$B4267,BD_Gestão!$B:$B,0)),"erro"))</f>
        <v/>
      </c>
      <c r="P4267" s="169" t="str">
        <f t="shared" si="266"/>
        <v/>
      </c>
      <c r="Q4267" s="170" t="str">
        <f t="shared" si="267"/>
        <v/>
      </c>
      <c r="R4267" s="163" t="e">
        <f t="shared" si="264"/>
        <v>#VALUE!</v>
      </c>
      <c r="S4267" s="163" t="e">
        <f t="shared" si="265"/>
        <v>#VALUE!</v>
      </c>
      <c r="T4267" s="163" t="e">
        <f>INDEX(Controle!O:O,MATCH('Banco de Dados'!A4267,Controle!M:M,0))*E4267/100</f>
        <v>#N/A</v>
      </c>
    </row>
    <row r="4268" spans="1:20" hidden="1" x14ac:dyDescent="0.2">
      <c r="A4268" s="158">
        <f>BD_TS!A4267</f>
        <v>0</v>
      </c>
      <c r="B4268" s="158" t="str">
        <f>SUBSTITUTE(SUBSTITUTE(BD_TS!D4267," ",""),"-","/")</f>
        <v/>
      </c>
      <c r="C4268" s="158">
        <f>BD_TS!E4267</f>
        <v>0</v>
      </c>
      <c r="D4268" s="159">
        <f>BD_TS!F4267</f>
        <v>0</v>
      </c>
      <c r="E4268" s="160">
        <f>BD_TS!B4267</f>
        <v>0</v>
      </c>
      <c r="F4268" s="161">
        <f>BD_TS!C4267</f>
        <v>0</v>
      </c>
      <c r="G4268" s="187">
        <f>BD_TS!H4267</f>
        <v>0</v>
      </c>
      <c r="H4268" s="158" t="str">
        <f>IF($A4268=0,"",IFERROR(INDEX(BD_Gestão!A:A,MATCH('Banco de Dados'!$B4268,BD_Gestão!$B:$B,0)),"erro"))</f>
        <v/>
      </c>
      <c r="I4268" s="162" t="str">
        <f>IF($A4268=0,"",IFERROR(INDEX(BD_Gestão!E:E,MATCH('Banco de Dados'!$B4268,BD_Gestão!$B:$B,0)),"erro"))</f>
        <v/>
      </c>
      <c r="J4268" s="186" t="str">
        <f>IF($A4268=0,"",IFERROR(INDEX(BD_Gestão!B:B,MATCH('Banco de Dados'!$B4268,BD_Gestão!$B:$B,0)),"erro"))</f>
        <v/>
      </c>
      <c r="K4268" s="158" t="str">
        <f>IF($A4268=0,"",IFERROR(INDEX(BD_Gestão!C:C,MATCH('Banco de Dados'!$B4268,BD_Gestão!$B:$B,0)),"erro"))</f>
        <v/>
      </c>
      <c r="L4268" s="158" t="str">
        <f>IF($A4268=0,"",IFERROR(INDEX(BD_Gestão!H:H,MATCH('Banco de Dados'!$B4268,BD_Gestão!$B:$B,0)),"erro"))</f>
        <v/>
      </c>
      <c r="M4268" s="161" t="str">
        <f>IF($A4268=0,"",IFERROR(INDEX(BD_Gestão!F:F,MATCH('Banco de Dados'!$B4268,BD_Gestão!$B:$B,0)),"erro"))</f>
        <v/>
      </c>
      <c r="N4268" s="161" t="str">
        <f>IF($A4268=0,"",IFERROR(INDEX(BD_Gestão!J:J,MATCH('Banco de Dados'!$B4268,BD_Gestão!$B:$B,0)),"erro"))</f>
        <v/>
      </c>
      <c r="O4268" s="164" t="str">
        <f>IF($A4268=0,"",IFERROR(INDEX(BD_Gestão!K:K,MATCH('Banco de Dados'!$B4268,BD_Gestão!$B:$B,0)),"erro"))</f>
        <v/>
      </c>
      <c r="P4268" s="169" t="str">
        <f t="shared" si="266"/>
        <v/>
      </c>
      <c r="Q4268" s="170" t="str">
        <f t="shared" si="267"/>
        <v/>
      </c>
      <c r="R4268" s="163" t="e">
        <f t="shared" si="264"/>
        <v>#VALUE!</v>
      </c>
      <c r="S4268" s="163" t="e">
        <f t="shared" si="265"/>
        <v>#VALUE!</v>
      </c>
      <c r="T4268" s="163" t="e">
        <f>INDEX(Controle!O:O,MATCH('Banco de Dados'!A4268,Controle!M:M,0))*E4268/100</f>
        <v>#N/A</v>
      </c>
    </row>
    <row r="4269" spans="1:20" hidden="1" x14ac:dyDescent="0.2">
      <c r="A4269" s="158">
        <f>BD_TS!A4268</f>
        <v>0</v>
      </c>
      <c r="B4269" s="158" t="str">
        <f>SUBSTITUTE(SUBSTITUTE(BD_TS!D4268," ",""),"-","/")</f>
        <v/>
      </c>
      <c r="C4269" s="158">
        <f>BD_TS!E4268</f>
        <v>0</v>
      </c>
      <c r="D4269" s="159">
        <f>BD_TS!F4268</f>
        <v>0</v>
      </c>
      <c r="E4269" s="160">
        <f>BD_TS!B4268</f>
        <v>0</v>
      </c>
      <c r="F4269" s="161">
        <f>BD_TS!C4268</f>
        <v>0</v>
      </c>
      <c r="G4269" s="187">
        <f>BD_TS!H4268</f>
        <v>0</v>
      </c>
      <c r="H4269" s="158" t="str">
        <f>IF($A4269=0,"",IFERROR(INDEX(BD_Gestão!A:A,MATCH('Banco de Dados'!$B4269,BD_Gestão!$B:$B,0)),"erro"))</f>
        <v/>
      </c>
      <c r="I4269" s="162" t="str">
        <f>IF($A4269=0,"",IFERROR(INDEX(BD_Gestão!E:E,MATCH('Banco de Dados'!$B4269,BD_Gestão!$B:$B,0)),"erro"))</f>
        <v/>
      </c>
      <c r="J4269" s="186" t="str">
        <f>IF($A4269=0,"",IFERROR(INDEX(BD_Gestão!B:B,MATCH('Banco de Dados'!$B4269,BD_Gestão!$B:$B,0)),"erro"))</f>
        <v/>
      </c>
      <c r="K4269" s="158" t="str">
        <f>IF($A4269=0,"",IFERROR(INDEX(BD_Gestão!C:C,MATCH('Banco de Dados'!$B4269,BD_Gestão!$B:$B,0)),"erro"))</f>
        <v/>
      </c>
      <c r="L4269" s="158" t="str">
        <f>IF($A4269=0,"",IFERROR(INDEX(BD_Gestão!H:H,MATCH('Banco de Dados'!$B4269,BD_Gestão!$B:$B,0)),"erro"))</f>
        <v/>
      </c>
      <c r="M4269" s="161" t="str">
        <f>IF($A4269=0,"",IFERROR(INDEX(BD_Gestão!F:F,MATCH('Banco de Dados'!$B4269,BD_Gestão!$B:$B,0)),"erro"))</f>
        <v/>
      </c>
      <c r="N4269" s="161" t="str">
        <f>IF($A4269=0,"",IFERROR(INDEX(BD_Gestão!J:J,MATCH('Banco de Dados'!$B4269,BD_Gestão!$B:$B,0)),"erro"))</f>
        <v/>
      </c>
      <c r="O4269" s="164" t="str">
        <f>IF($A4269=0,"",IFERROR(INDEX(BD_Gestão!K:K,MATCH('Banco de Dados'!$B4269,BD_Gestão!$B:$B,0)),"erro"))</f>
        <v/>
      </c>
      <c r="P4269" s="169" t="str">
        <f t="shared" si="266"/>
        <v/>
      </c>
      <c r="Q4269" s="170" t="str">
        <f t="shared" si="267"/>
        <v/>
      </c>
      <c r="R4269" s="163" t="e">
        <f t="shared" si="264"/>
        <v>#VALUE!</v>
      </c>
      <c r="S4269" s="163" t="e">
        <f t="shared" si="265"/>
        <v>#VALUE!</v>
      </c>
      <c r="T4269" s="163" t="e">
        <f>INDEX(Controle!O:O,MATCH('Banco de Dados'!A4269,Controle!M:M,0))*E4269/100</f>
        <v>#N/A</v>
      </c>
    </row>
    <row r="4270" spans="1:20" hidden="1" x14ac:dyDescent="0.2">
      <c r="A4270" s="158">
        <f>BD_TS!A4269</f>
        <v>0</v>
      </c>
      <c r="B4270" s="158" t="str">
        <f>SUBSTITUTE(SUBSTITUTE(BD_TS!D4269," ",""),"-","/")</f>
        <v/>
      </c>
      <c r="C4270" s="158">
        <f>BD_TS!E4269</f>
        <v>0</v>
      </c>
      <c r="D4270" s="159">
        <f>BD_TS!F4269</f>
        <v>0</v>
      </c>
      <c r="E4270" s="160">
        <f>BD_TS!B4269</f>
        <v>0</v>
      </c>
      <c r="F4270" s="161">
        <f>BD_TS!C4269</f>
        <v>0</v>
      </c>
      <c r="G4270" s="187">
        <f>BD_TS!H4269</f>
        <v>0</v>
      </c>
      <c r="H4270" s="158" t="str">
        <f>IF($A4270=0,"",IFERROR(INDEX(BD_Gestão!A:A,MATCH('Banco de Dados'!$B4270,BD_Gestão!$B:$B,0)),"erro"))</f>
        <v/>
      </c>
      <c r="I4270" s="162" t="str">
        <f>IF($A4270=0,"",IFERROR(INDEX(BD_Gestão!E:E,MATCH('Banco de Dados'!$B4270,BD_Gestão!$B:$B,0)),"erro"))</f>
        <v/>
      </c>
      <c r="J4270" s="186" t="str">
        <f>IF($A4270=0,"",IFERROR(INDEX(BD_Gestão!B:B,MATCH('Banco de Dados'!$B4270,BD_Gestão!$B:$B,0)),"erro"))</f>
        <v/>
      </c>
      <c r="K4270" s="158" t="str">
        <f>IF($A4270=0,"",IFERROR(INDEX(BD_Gestão!C:C,MATCH('Banco de Dados'!$B4270,BD_Gestão!$B:$B,0)),"erro"))</f>
        <v/>
      </c>
      <c r="L4270" s="158" t="str">
        <f>IF($A4270=0,"",IFERROR(INDEX(BD_Gestão!H:H,MATCH('Banco de Dados'!$B4270,BD_Gestão!$B:$B,0)),"erro"))</f>
        <v/>
      </c>
      <c r="M4270" s="161" t="str">
        <f>IF($A4270=0,"",IFERROR(INDEX(BD_Gestão!F:F,MATCH('Banco de Dados'!$B4270,BD_Gestão!$B:$B,0)),"erro"))</f>
        <v/>
      </c>
      <c r="N4270" s="161" t="str">
        <f>IF($A4270=0,"",IFERROR(INDEX(BD_Gestão!J:J,MATCH('Banco de Dados'!$B4270,BD_Gestão!$B:$B,0)),"erro"))</f>
        <v/>
      </c>
      <c r="O4270" s="164" t="str">
        <f>IF($A4270=0,"",IFERROR(INDEX(BD_Gestão!K:K,MATCH('Banco de Dados'!$B4270,BD_Gestão!$B:$B,0)),"erro"))</f>
        <v/>
      </c>
      <c r="P4270" s="169" t="str">
        <f t="shared" si="266"/>
        <v/>
      </c>
      <c r="Q4270" s="170" t="str">
        <f t="shared" si="267"/>
        <v/>
      </c>
      <c r="R4270" s="163" t="e">
        <f t="shared" si="264"/>
        <v>#VALUE!</v>
      </c>
      <c r="S4270" s="163" t="e">
        <f t="shared" si="265"/>
        <v>#VALUE!</v>
      </c>
      <c r="T4270" s="163" t="e">
        <f>INDEX(Controle!O:O,MATCH('Banco de Dados'!A4270,Controle!M:M,0))*E4270/100</f>
        <v>#N/A</v>
      </c>
    </row>
    <row r="4271" spans="1:20" hidden="1" x14ac:dyDescent="0.2">
      <c r="A4271" s="158">
        <f>BD_TS!A4270</f>
        <v>0</v>
      </c>
      <c r="B4271" s="158" t="str">
        <f>SUBSTITUTE(SUBSTITUTE(BD_TS!D4270," ",""),"-","/")</f>
        <v/>
      </c>
      <c r="C4271" s="158">
        <f>BD_TS!E4270</f>
        <v>0</v>
      </c>
      <c r="D4271" s="159">
        <f>BD_TS!F4270</f>
        <v>0</v>
      </c>
      <c r="E4271" s="160">
        <f>BD_TS!B4270</f>
        <v>0</v>
      </c>
      <c r="F4271" s="161">
        <f>BD_TS!C4270</f>
        <v>0</v>
      </c>
      <c r="G4271" s="187">
        <f>BD_TS!H4270</f>
        <v>0</v>
      </c>
      <c r="H4271" s="158" t="str">
        <f>IF($A4271=0,"",IFERROR(INDEX(BD_Gestão!A:A,MATCH('Banco de Dados'!$B4271,BD_Gestão!$B:$B,0)),"erro"))</f>
        <v/>
      </c>
      <c r="I4271" s="162" t="str">
        <f>IF($A4271=0,"",IFERROR(INDEX(BD_Gestão!E:E,MATCH('Banco de Dados'!$B4271,BD_Gestão!$B:$B,0)),"erro"))</f>
        <v/>
      </c>
      <c r="J4271" s="186" t="str">
        <f>IF($A4271=0,"",IFERROR(INDEX(BD_Gestão!B:B,MATCH('Banco de Dados'!$B4271,BD_Gestão!$B:$B,0)),"erro"))</f>
        <v/>
      </c>
      <c r="K4271" s="158" t="str">
        <f>IF($A4271=0,"",IFERROR(INDEX(BD_Gestão!C:C,MATCH('Banco de Dados'!$B4271,BD_Gestão!$B:$B,0)),"erro"))</f>
        <v/>
      </c>
      <c r="L4271" s="158" t="str">
        <f>IF($A4271=0,"",IFERROR(INDEX(BD_Gestão!H:H,MATCH('Banco de Dados'!$B4271,BD_Gestão!$B:$B,0)),"erro"))</f>
        <v/>
      </c>
      <c r="M4271" s="161" t="str">
        <f>IF($A4271=0,"",IFERROR(INDEX(BD_Gestão!F:F,MATCH('Banco de Dados'!$B4271,BD_Gestão!$B:$B,0)),"erro"))</f>
        <v/>
      </c>
      <c r="N4271" s="161" t="str">
        <f>IF($A4271=0,"",IFERROR(INDEX(BD_Gestão!J:J,MATCH('Banco de Dados'!$B4271,BD_Gestão!$B:$B,0)),"erro"))</f>
        <v/>
      </c>
      <c r="O4271" s="164" t="str">
        <f>IF($A4271=0,"",IFERROR(INDEX(BD_Gestão!K:K,MATCH('Banco de Dados'!$B4271,BD_Gestão!$B:$B,0)),"erro"))</f>
        <v/>
      </c>
      <c r="P4271" s="169" t="str">
        <f t="shared" si="266"/>
        <v/>
      </c>
      <c r="Q4271" s="170" t="str">
        <f t="shared" si="267"/>
        <v/>
      </c>
      <c r="R4271" s="163" t="e">
        <f t="shared" si="264"/>
        <v>#VALUE!</v>
      </c>
      <c r="S4271" s="163" t="e">
        <f t="shared" si="265"/>
        <v>#VALUE!</v>
      </c>
      <c r="T4271" s="163" t="e">
        <f>INDEX(Controle!O:O,MATCH('Banco de Dados'!A4271,Controle!M:M,0))*E4271/100</f>
        <v>#N/A</v>
      </c>
    </row>
    <row r="4272" spans="1:20" hidden="1" x14ac:dyDescent="0.2">
      <c r="A4272" s="158">
        <f>BD_TS!A4271</f>
        <v>0</v>
      </c>
      <c r="B4272" s="158" t="str">
        <f>SUBSTITUTE(SUBSTITUTE(BD_TS!D4271," ",""),"-","/")</f>
        <v/>
      </c>
      <c r="C4272" s="158">
        <f>BD_TS!E4271</f>
        <v>0</v>
      </c>
      <c r="D4272" s="159">
        <f>BD_TS!F4271</f>
        <v>0</v>
      </c>
      <c r="E4272" s="160">
        <f>BD_TS!B4271</f>
        <v>0</v>
      </c>
      <c r="F4272" s="161">
        <f>BD_TS!C4271</f>
        <v>0</v>
      </c>
      <c r="G4272" s="187">
        <f>BD_TS!H4271</f>
        <v>0</v>
      </c>
      <c r="H4272" s="158" t="str">
        <f>IF($A4272=0,"",IFERROR(INDEX(BD_Gestão!A:A,MATCH('Banco de Dados'!$B4272,BD_Gestão!$B:$B,0)),"erro"))</f>
        <v/>
      </c>
      <c r="I4272" s="162" t="str">
        <f>IF($A4272=0,"",IFERROR(INDEX(BD_Gestão!E:E,MATCH('Banco de Dados'!$B4272,BD_Gestão!$B:$B,0)),"erro"))</f>
        <v/>
      </c>
      <c r="J4272" s="186" t="str">
        <f>IF($A4272=0,"",IFERROR(INDEX(BD_Gestão!B:B,MATCH('Banco de Dados'!$B4272,BD_Gestão!$B:$B,0)),"erro"))</f>
        <v/>
      </c>
      <c r="K4272" s="158" t="str">
        <f>IF($A4272=0,"",IFERROR(INDEX(BD_Gestão!C:C,MATCH('Banco de Dados'!$B4272,BD_Gestão!$B:$B,0)),"erro"))</f>
        <v/>
      </c>
      <c r="L4272" s="158" t="str">
        <f>IF($A4272=0,"",IFERROR(INDEX(BD_Gestão!H:H,MATCH('Banco de Dados'!$B4272,BD_Gestão!$B:$B,0)),"erro"))</f>
        <v/>
      </c>
      <c r="M4272" s="161" t="str">
        <f>IF($A4272=0,"",IFERROR(INDEX(BD_Gestão!F:F,MATCH('Banco de Dados'!$B4272,BD_Gestão!$B:$B,0)),"erro"))</f>
        <v/>
      </c>
      <c r="N4272" s="161" t="str">
        <f>IF($A4272=0,"",IFERROR(INDEX(BD_Gestão!J:J,MATCH('Banco de Dados'!$B4272,BD_Gestão!$B:$B,0)),"erro"))</f>
        <v/>
      </c>
      <c r="O4272" s="164" t="str">
        <f>IF($A4272=0,"",IFERROR(INDEX(BD_Gestão!K:K,MATCH('Banco de Dados'!$B4272,BD_Gestão!$B:$B,0)),"erro"))</f>
        <v/>
      </c>
      <c r="P4272" s="169" t="str">
        <f t="shared" si="266"/>
        <v/>
      </c>
      <c r="Q4272" s="170" t="str">
        <f t="shared" si="267"/>
        <v/>
      </c>
      <c r="R4272" s="163" t="e">
        <f t="shared" si="264"/>
        <v>#VALUE!</v>
      </c>
      <c r="S4272" s="163" t="e">
        <f t="shared" si="265"/>
        <v>#VALUE!</v>
      </c>
      <c r="T4272" s="163" t="e">
        <f>INDEX(Controle!O:O,MATCH('Banco de Dados'!A4272,Controle!M:M,0))*E4272/100</f>
        <v>#N/A</v>
      </c>
    </row>
    <row r="4273" spans="1:20" hidden="1" x14ac:dyDescent="0.2">
      <c r="A4273" s="158">
        <f>BD_TS!A4272</f>
        <v>0</v>
      </c>
      <c r="B4273" s="158" t="str">
        <f>SUBSTITUTE(SUBSTITUTE(BD_TS!D4272," ",""),"-","/")</f>
        <v/>
      </c>
      <c r="C4273" s="158">
        <f>BD_TS!E4272</f>
        <v>0</v>
      </c>
      <c r="D4273" s="159">
        <f>BD_TS!F4272</f>
        <v>0</v>
      </c>
      <c r="E4273" s="160">
        <f>BD_TS!B4272</f>
        <v>0</v>
      </c>
      <c r="F4273" s="161">
        <f>BD_TS!C4272</f>
        <v>0</v>
      </c>
      <c r="G4273" s="187">
        <f>BD_TS!H4272</f>
        <v>0</v>
      </c>
      <c r="H4273" s="158" t="str">
        <f>IF($A4273=0,"",IFERROR(INDEX(BD_Gestão!A:A,MATCH('Banco de Dados'!$B4273,BD_Gestão!$B:$B,0)),"erro"))</f>
        <v/>
      </c>
      <c r="I4273" s="162" t="str">
        <f>IF($A4273=0,"",IFERROR(INDEX(BD_Gestão!E:E,MATCH('Banco de Dados'!$B4273,BD_Gestão!$B:$B,0)),"erro"))</f>
        <v/>
      </c>
      <c r="J4273" s="186" t="str">
        <f>IF($A4273=0,"",IFERROR(INDEX(BD_Gestão!B:B,MATCH('Banco de Dados'!$B4273,BD_Gestão!$B:$B,0)),"erro"))</f>
        <v/>
      </c>
      <c r="K4273" s="158" t="str">
        <f>IF($A4273=0,"",IFERROR(INDEX(BD_Gestão!C:C,MATCH('Banco de Dados'!$B4273,BD_Gestão!$B:$B,0)),"erro"))</f>
        <v/>
      </c>
      <c r="L4273" s="158" t="str">
        <f>IF($A4273=0,"",IFERROR(INDEX(BD_Gestão!H:H,MATCH('Banco de Dados'!$B4273,BD_Gestão!$B:$B,0)),"erro"))</f>
        <v/>
      </c>
      <c r="M4273" s="161" t="str">
        <f>IF($A4273=0,"",IFERROR(INDEX(BD_Gestão!F:F,MATCH('Banco de Dados'!$B4273,BD_Gestão!$B:$B,0)),"erro"))</f>
        <v/>
      </c>
      <c r="N4273" s="161" t="str">
        <f>IF($A4273=0,"",IFERROR(INDEX(BD_Gestão!J:J,MATCH('Banco de Dados'!$B4273,BD_Gestão!$B:$B,0)),"erro"))</f>
        <v/>
      </c>
      <c r="O4273" s="164" t="str">
        <f>IF($A4273=0,"",IFERROR(INDEX(BD_Gestão!K:K,MATCH('Banco de Dados'!$B4273,BD_Gestão!$B:$B,0)),"erro"))</f>
        <v/>
      </c>
      <c r="P4273" s="169" t="str">
        <f t="shared" si="266"/>
        <v/>
      </c>
      <c r="Q4273" s="170" t="str">
        <f t="shared" si="267"/>
        <v/>
      </c>
      <c r="R4273" s="163" t="e">
        <f t="shared" si="264"/>
        <v>#VALUE!</v>
      </c>
      <c r="S4273" s="163" t="e">
        <f t="shared" si="265"/>
        <v>#VALUE!</v>
      </c>
      <c r="T4273" s="163" t="e">
        <f>INDEX(Controle!O:O,MATCH('Banco de Dados'!A4273,Controle!M:M,0))*E4273/100</f>
        <v>#N/A</v>
      </c>
    </row>
    <row r="4274" spans="1:20" hidden="1" x14ac:dyDescent="0.2">
      <c r="A4274" s="158">
        <f>BD_TS!A4273</f>
        <v>0</v>
      </c>
      <c r="B4274" s="158" t="str">
        <f>SUBSTITUTE(SUBSTITUTE(BD_TS!D4273," ",""),"-","/")</f>
        <v/>
      </c>
      <c r="C4274" s="158">
        <f>BD_TS!E4273</f>
        <v>0</v>
      </c>
      <c r="D4274" s="159">
        <f>BD_TS!F4273</f>
        <v>0</v>
      </c>
      <c r="E4274" s="160">
        <f>BD_TS!B4273</f>
        <v>0</v>
      </c>
      <c r="F4274" s="161">
        <f>BD_TS!C4273</f>
        <v>0</v>
      </c>
      <c r="G4274" s="187">
        <f>BD_TS!H4273</f>
        <v>0</v>
      </c>
      <c r="H4274" s="158" t="str">
        <f>IF($A4274=0,"",IFERROR(INDEX(BD_Gestão!A:A,MATCH('Banco de Dados'!$B4274,BD_Gestão!$B:$B,0)),"erro"))</f>
        <v/>
      </c>
      <c r="I4274" s="162" t="str">
        <f>IF($A4274=0,"",IFERROR(INDEX(BD_Gestão!E:E,MATCH('Banco de Dados'!$B4274,BD_Gestão!$B:$B,0)),"erro"))</f>
        <v/>
      </c>
      <c r="J4274" s="186" t="str">
        <f>IF($A4274=0,"",IFERROR(INDEX(BD_Gestão!B:B,MATCH('Banco de Dados'!$B4274,BD_Gestão!$B:$B,0)),"erro"))</f>
        <v/>
      </c>
      <c r="K4274" s="158" t="str">
        <f>IF($A4274=0,"",IFERROR(INDEX(BD_Gestão!C:C,MATCH('Banco de Dados'!$B4274,BD_Gestão!$B:$B,0)),"erro"))</f>
        <v/>
      </c>
      <c r="L4274" s="158" t="str">
        <f>IF($A4274=0,"",IFERROR(INDEX(BD_Gestão!H:H,MATCH('Banco de Dados'!$B4274,BD_Gestão!$B:$B,0)),"erro"))</f>
        <v/>
      </c>
      <c r="M4274" s="161" t="str">
        <f>IF($A4274=0,"",IFERROR(INDEX(BD_Gestão!F:F,MATCH('Banco de Dados'!$B4274,BD_Gestão!$B:$B,0)),"erro"))</f>
        <v/>
      </c>
      <c r="N4274" s="161" t="str">
        <f>IF($A4274=0,"",IFERROR(INDEX(BD_Gestão!J:J,MATCH('Banco de Dados'!$B4274,BD_Gestão!$B:$B,0)),"erro"))</f>
        <v/>
      </c>
      <c r="O4274" s="164" t="str">
        <f>IF($A4274=0,"",IFERROR(INDEX(BD_Gestão!K:K,MATCH('Banco de Dados'!$B4274,BD_Gestão!$B:$B,0)),"erro"))</f>
        <v/>
      </c>
      <c r="P4274" s="169" t="str">
        <f t="shared" si="266"/>
        <v/>
      </c>
      <c r="Q4274" s="170" t="str">
        <f t="shared" si="267"/>
        <v/>
      </c>
      <c r="R4274" s="163" t="e">
        <f t="shared" si="264"/>
        <v>#VALUE!</v>
      </c>
      <c r="S4274" s="163" t="e">
        <f t="shared" si="265"/>
        <v>#VALUE!</v>
      </c>
      <c r="T4274" s="163" t="e">
        <f>INDEX(Controle!O:O,MATCH('Banco de Dados'!A4274,Controle!M:M,0))*E4274/100</f>
        <v>#N/A</v>
      </c>
    </row>
    <row r="4275" spans="1:20" hidden="1" x14ac:dyDescent="0.2">
      <c r="A4275" s="158">
        <f>BD_TS!A4274</f>
        <v>0</v>
      </c>
      <c r="B4275" s="158" t="str">
        <f>SUBSTITUTE(SUBSTITUTE(BD_TS!D4274," ",""),"-","/")</f>
        <v/>
      </c>
      <c r="C4275" s="158">
        <f>BD_TS!E4274</f>
        <v>0</v>
      </c>
      <c r="D4275" s="159">
        <f>BD_TS!F4274</f>
        <v>0</v>
      </c>
      <c r="E4275" s="160">
        <f>BD_TS!B4274</f>
        <v>0</v>
      </c>
      <c r="F4275" s="161">
        <f>BD_TS!C4274</f>
        <v>0</v>
      </c>
      <c r="G4275" s="187">
        <f>BD_TS!H4274</f>
        <v>0</v>
      </c>
      <c r="H4275" s="158" t="str">
        <f>IF($A4275=0,"",IFERROR(INDEX(BD_Gestão!A:A,MATCH('Banco de Dados'!$B4275,BD_Gestão!$B:$B,0)),"erro"))</f>
        <v/>
      </c>
      <c r="I4275" s="162" t="str">
        <f>IF($A4275=0,"",IFERROR(INDEX(BD_Gestão!E:E,MATCH('Banco de Dados'!$B4275,BD_Gestão!$B:$B,0)),"erro"))</f>
        <v/>
      </c>
      <c r="J4275" s="186" t="str">
        <f>IF($A4275=0,"",IFERROR(INDEX(BD_Gestão!B:B,MATCH('Banco de Dados'!$B4275,BD_Gestão!$B:$B,0)),"erro"))</f>
        <v/>
      </c>
      <c r="K4275" s="158" t="str">
        <f>IF($A4275=0,"",IFERROR(INDEX(BD_Gestão!C:C,MATCH('Banco de Dados'!$B4275,BD_Gestão!$B:$B,0)),"erro"))</f>
        <v/>
      </c>
      <c r="L4275" s="158" t="str">
        <f>IF($A4275=0,"",IFERROR(INDEX(BD_Gestão!H:H,MATCH('Banco de Dados'!$B4275,BD_Gestão!$B:$B,0)),"erro"))</f>
        <v/>
      </c>
      <c r="M4275" s="161" t="str">
        <f>IF($A4275=0,"",IFERROR(INDEX(BD_Gestão!F:F,MATCH('Banco de Dados'!$B4275,BD_Gestão!$B:$B,0)),"erro"))</f>
        <v/>
      </c>
      <c r="N4275" s="161" t="str">
        <f>IF($A4275=0,"",IFERROR(INDEX(BD_Gestão!J:J,MATCH('Banco de Dados'!$B4275,BD_Gestão!$B:$B,0)),"erro"))</f>
        <v/>
      </c>
      <c r="O4275" s="164" t="str">
        <f>IF($A4275=0,"",IFERROR(INDEX(BD_Gestão!K:K,MATCH('Banco de Dados'!$B4275,BD_Gestão!$B:$B,0)),"erro"))</f>
        <v/>
      </c>
      <c r="P4275" s="169" t="str">
        <f t="shared" si="266"/>
        <v/>
      </c>
      <c r="Q4275" s="170" t="str">
        <f t="shared" si="267"/>
        <v/>
      </c>
      <c r="R4275" s="163" t="e">
        <f t="shared" si="264"/>
        <v>#VALUE!</v>
      </c>
      <c r="S4275" s="163" t="e">
        <f t="shared" si="265"/>
        <v>#VALUE!</v>
      </c>
      <c r="T4275" s="163" t="e">
        <f>INDEX(Controle!O:O,MATCH('Banco de Dados'!A4275,Controle!M:M,0))*E4275/100</f>
        <v>#N/A</v>
      </c>
    </row>
    <row r="4276" spans="1:20" hidden="1" x14ac:dyDescent="0.2">
      <c r="A4276" s="158">
        <f>BD_TS!A4275</f>
        <v>0</v>
      </c>
      <c r="B4276" s="158" t="str">
        <f>SUBSTITUTE(SUBSTITUTE(BD_TS!D4275," ",""),"-","/")</f>
        <v/>
      </c>
      <c r="C4276" s="158">
        <f>BD_TS!E4275</f>
        <v>0</v>
      </c>
      <c r="D4276" s="159">
        <f>BD_TS!F4275</f>
        <v>0</v>
      </c>
      <c r="E4276" s="160">
        <f>BD_TS!B4275</f>
        <v>0</v>
      </c>
      <c r="F4276" s="161">
        <f>BD_TS!C4275</f>
        <v>0</v>
      </c>
      <c r="G4276" s="187">
        <f>BD_TS!H4275</f>
        <v>0</v>
      </c>
      <c r="H4276" s="158" t="str">
        <f>IF($A4276=0,"",IFERROR(INDEX(BD_Gestão!A:A,MATCH('Banco de Dados'!$B4276,BD_Gestão!$B:$B,0)),"erro"))</f>
        <v/>
      </c>
      <c r="I4276" s="162" t="str">
        <f>IF($A4276=0,"",IFERROR(INDEX(BD_Gestão!E:E,MATCH('Banco de Dados'!$B4276,BD_Gestão!$B:$B,0)),"erro"))</f>
        <v/>
      </c>
      <c r="J4276" s="186" t="str">
        <f>IF($A4276=0,"",IFERROR(INDEX(BD_Gestão!B:B,MATCH('Banco de Dados'!$B4276,BD_Gestão!$B:$B,0)),"erro"))</f>
        <v/>
      </c>
      <c r="K4276" s="158" t="str">
        <f>IF($A4276=0,"",IFERROR(INDEX(BD_Gestão!C:C,MATCH('Banco de Dados'!$B4276,BD_Gestão!$B:$B,0)),"erro"))</f>
        <v/>
      </c>
      <c r="L4276" s="158" t="str">
        <f>IF($A4276=0,"",IFERROR(INDEX(BD_Gestão!H:H,MATCH('Banco de Dados'!$B4276,BD_Gestão!$B:$B,0)),"erro"))</f>
        <v/>
      </c>
      <c r="M4276" s="161" t="str">
        <f>IF($A4276=0,"",IFERROR(INDEX(BD_Gestão!F:F,MATCH('Banco de Dados'!$B4276,BD_Gestão!$B:$B,0)),"erro"))</f>
        <v/>
      </c>
      <c r="N4276" s="161" t="str">
        <f>IF($A4276=0,"",IFERROR(INDEX(BD_Gestão!J:J,MATCH('Banco de Dados'!$B4276,BD_Gestão!$B:$B,0)),"erro"))</f>
        <v/>
      </c>
      <c r="O4276" s="164" t="str">
        <f>IF($A4276=0,"",IFERROR(INDEX(BD_Gestão!K:K,MATCH('Banco de Dados'!$B4276,BD_Gestão!$B:$B,0)),"erro"))</f>
        <v/>
      </c>
      <c r="P4276" s="169" t="str">
        <f t="shared" si="266"/>
        <v/>
      </c>
      <c r="Q4276" s="170" t="str">
        <f t="shared" si="267"/>
        <v/>
      </c>
      <c r="R4276" s="163" t="e">
        <f t="shared" si="264"/>
        <v>#VALUE!</v>
      </c>
      <c r="S4276" s="163" t="e">
        <f t="shared" si="265"/>
        <v>#VALUE!</v>
      </c>
      <c r="T4276" s="163" t="e">
        <f>INDEX(Controle!O:O,MATCH('Banco de Dados'!A4276,Controle!M:M,0))*E4276/100</f>
        <v>#N/A</v>
      </c>
    </row>
    <row r="4277" spans="1:20" hidden="1" x14ac:dyDescent="0.2">
      <c r="A4277" s="158">
        <f>BD_TS!A4276</f>
        <v>0</v>
      </c>
      <c r="B4277" s="158" t="str">
        <f>SUBSTITUTE(SUBSTITUTE(BD_TS!D4276," ",""),"-","/")</f>
        <v/>
      </c>
      <c r="C4277" s="158">
        <f>BD_TS!E4276</f>
        <v>0</v>
      </c>
      <c r="D4277" s="159">
        <f>BD_TS!F4276</f>
        <v>0</v>
      </c>
      <c r="E4277" s="160">
        <f>BD_TS!B4276</f>
        <v>0</v>
      </c>
      <c r="F4277" s="161">
        <f>BD_TS!C4276</f>
        <v>0</v>
      </c>
      <c r="G4277" s="187">
        <f>BD_TS!H4276</f>
        <v>0</v>
      </c>
      <c r="H4277" s="158" t="str">
        <f>IF($A4277=0,"",IFERROR(INDEX(BD_Gestão!A:A,MATCH('Banco de Dados'!$B4277,BD_Gestão!$B:$B,0)),"erro"))</f>
        <v/>
      </c>
      <c r="I4277" s="162" t="str">
        <f>IF($A4277=0,"",IFERROR(INDEX(BD_Gestão!E:E,MATCH('Banco de Dados'!$B4277,BD_Gestão!$B:$B,0)),"erro"))</f>
        <v/>
      </c>
      <c r="J4277" s="186" t="str">
        <f>IF($A4277=0,"",IFERROR(INDEX(BD_Gestão!B:B,MATCH('Banco de Dados'!$B4277,BD_Gestão!$B:$B,0)),"erro"))</f>
        <v/>
      </c>
      <c r="K4277" s="158" t="str">
        <f>IF($A4277=0,"",IFERROR(INDEX(BD_Gestão!C:C,MATCH('Banco de Dados'!$B4277,BD_Gestão!$B:$B,0)),"erro"))</f>
        <v/>
      </c>
      <c r="L4277" s="158" t="str">
        <f>IF($A4277=0,"",IFERROR(INDEX(BD_Gestão!H:H,MATCH('Banco de Dados'!$B4277,BD_Gestão!$B:$B,0)),"erro"))</f>
        <v/>
      </c>
      <c r="M4277" s="161" t="str">
        <f>IF($A4277=0,"",IFERROR(INDEX(BD_Gestão!F:F,MATCH('Banco de Dados'!$B4277,BD_Gestão!$B:$B,0)),"erro"))</f>
        <v/>
      </c>
      <c r="N4277" s="161" t="str">
        <f>IF($A4277=0,"",IFERROR(INDEX(BD_Gestão!J:J,MATCH('Banco de Dados'!$B4277,BD_Gestão!$B:$B,0)),"erro"))</f>
        <v/>
      </c>
      <c r="O4277" s="164" t="str">
        <f>IF($A4277=0,"",IFERROR(INDEX(BD_Gestão!K:K,MATCH('Banco de Dados'!$B4277,BD_Gestão!$B:$B,0)),"erro"))</f>
        <v/>
      </c>
      <c r="P4277" s="169" t="str">
        <f t="shared" si="266"/>
        <v/>
      </c>
      <c r="Q4277" s="170" t="str">
        <f t="shared" si="267"/>
        <v/>
      </c>
      <c r="R4277" s="163" t="e">
        <f t="shared" si="264"/>
        <v>#VALUE!</v>
      </c>
      <c r="S4277" s="163" t="e">
        <f t="shared" si="265"/>
        <v>#VALUE!</v>
      </c>
      <c r="T4277" s="163" t="e">
        <f>INDEX(Controle!O:O,MATCH('Banco de Dados'!A4277,Controle!M:M,0))*E4277/100</f>
        <v>#N/A</v>
      </c>
    </row>
    <row r="4278" spans="1:20" hidden="1" x14ac:dyDescent="0.2">
      <c r="A4278" s="158">
        <f>BD_TS!A4277</f>
        <v>0</v>
      </c>
      <c r="B4278" s="158" t="str">
        <f>SUBSTITUTE(SUBSTITUTE(BD_TS!D4277," ",""),"-","/")</f>
        <v/>
      </c>
      <c r="C4278" s="158">
        <f>BD_TS!E4277</f>
        <v>0</v>
      </c>
      <c r="D4278" s="159">
        <f>BD_TS!F4277</f>
        <v>0</v>
      </c>
      <c r="E4278" s="160">
        <f>BD_TS!B4277</f>
        <v>0</v>
      </c>
      <c r="F4278" s="161">
        <f>BD_TS!C4277</f>
        <v>0</v>
      </c>
      <c r="G4278" s="187">
        <f>BD_TS!H4277</f>
        <v>0</v>
      </c>
      <c r="H4278" s="158" t="str">
        <f>IF($A4278=0,"",IFERROR(INDEX(BD_Gestão!A:A,MATCH('Banco de Dados'!$B4278,BD_Gestão!$B:$B,0)),"erro"))</f>
        <v/>
      </c>
      <c r="I4278" s="162" t="str">
        <f>IF($A4278=0,"",IFERROR(INDEX(BD_Gestão!E:E,MATCH('Banco de Dados'!$B4278,BD_Gestão!$B:$B,0)),"erro"))</f>
        <v/>
      </c>
      <c r="J4278" s="186" t="str">
        <f>IF($A4278=0,"",IFERROR(INDEX(BD_Gestão!B:B,MATCH('Banco de Dados'!$B4278,BD_Gestão!$B:$B,0)),"erro"))</f>
        <v/>
      </c>
      <c r="K4278" s="158" t="str">
        <f>IF($A4278=0,"",IFERROR(INDEX(BD_Gestão!C:C,MATCH('Banco de Dados'!$B4278,BD_Gestão!$B:$B,0)),"erro"))</f>
        <v/>
      </c>
      <c r="L4278" s="158" t="str">
        <f>IF($A4278=0,"",IFERROR(INDEX(BD_Gestão!H:H,MATCH('Banco de Dados'!$B4278,BD_Gestão!$B:$B,0)),"erro"))</f>
        <v/>
      </c>
      <c r="M4278" s="161" t="str">
        <f>IF($A4278=0,"",IFERROR(INDEX(BD_Gestão!F:F,MATCH('Banco de Dados'!$B4278,BD_Gestão!$B:$B,0)),"erro"))</f>
        <v/>
      </c>
      <c r="N4278" s="161" t="str">
        <f>IF($A4278=0,"",IFERROR(INDEX(BD_Gestão!J:J,MATCH('Banco de Dados'!$B4278,BD_Gestão!$B:$B,0)),"erro"))</f>
        <v/>
      </c>
      <c r="O4278" s="164" t="str">
        <f>IF($A4278=0,"",IFERROR(INDEX(BD_Gestão!K:K,MATCH('Banco de Dados'!$B4278,BD_Gestão!$B:$B,0)),"erro"))</f>
        <v/>
      </c>
      <c r="P4278" s="169" t="str">
        <f t="shared" si="266"/>
        <v/>
      </c>
      <c r="Q4278" s="170" t="str">
        <f t="shared" si="267"/>
        <v/>
      </c>
      <c r="R4278" s="163" t="e">
        <f t="shared" si="264"/>
        <v>#VALUE!</v>
      </c>
      <c r="S4278" s="163" t="e">
        <f t="shared" si="265"/>
        <v>#VALUE!</v>
      </c>
      <c r="T4278" s="163" t="e">
        <f>INDEX(Controle!O:O,MATCH('Banco de Dados'!A4278,Controle!M:M,0))*E4278/100</f>
        <v>#N/A</v>
      </c>
    </row>
    <row r="4279" spans="1:20" hidden="1" x14ac:dyDescent="0.2">
      <c r="A4279" s="158">
        <f>BD_TS!A4278</f>
        <v>0</v>
      </c>
      <c r="B4279" s="158" t="str">
        <f>SUBSTITUTE(SUBSTITUTE(BD_TS!D4278," ",""),"-","/")</f>
        <v/>
      </c>
      <c r="C4279" s="158">
        <f>BD_TS!E4278</f>
        <v>0</v>
      </c>
      <c r="D4279" s="159">
        <f>BD_TS!F4278</f>
        <v>0</v>
      </c>
      <c r="E4279" s="160">
        <f>BD_TS!B4278</f>
        <v>0</v>
      </c>
      <c r="F4279" s="161">
        <f>BD_TS!C4278</f>
        <v>0</v>
      </c>
      <c r="G4279" s="187">
        <f>BD_TS!H4278</f>
        <v>0</v>
      </c>
      <c r="H4279" s="158" t="str">
        <f>IF($A4279=0,"",IFERROR(INDEX(BD_Gestão!A:A,MATCH('Banco de Dados'!$B4279,BD_Gestão!$B:$B,0)),"erro"))</f>
        <v/>
      </c>
      <c r="I4279" s="162" t="str">
        <f>IF($A4279=0,"",IFERROR(INDEX(BD_Gestão!E:E,MATCH('Banco de Dados'!$B4279,BD_Gestão!$B:$B,0)),"erro"))</f>
        <v/>
      </c>
      <c r="J4279" s="186" t="str">
        <f>IF($A4279=0,"",IFERROR(INDEX(BD_Gestão!B:B,MATCH('Banco de Dados'!$B4279,BD_Gestão!$B:$B,0)),"erro"))</f>
        <v/>
      </c>
      <c r="K4279" s="158" t="str">
        <f>IF($A4279=0,"",IFERROR(INDEX(BD_Gestão!C:C,MATCH('Banco de Dados'!$B4279,BD_Gestão!$B:$B,0)),"erro"))</f>
        <v/>
      </c>
      <c r="L4279" s="158" t="str">
        <f>IF($A4279=0,"",IFERROR(INDEX(BD_Gestão!H:H,MATCH('Banco de Dados'!$B4279,BD_Gestão!$B:$B,0)),"erro"))</f>
        <v/>
      </c>
      <c r="M4279" s="161" t="str">
        <f>IF($A4279=0,"",IFERROR(INDEX(BD_Gestão!F:F,MATCH('Banco de Dados'!$B4279,BD_Gestão!$B:$B,0)),"erro"))</f>
        <v/>
      </c>
      <c r="N4279" s="161" t="str">
        <f>IF($A4279=0,"",IFERROR(INDEX(BD_Gestão!J:J,MATCH('Banco de Dados'!$B4279,BD_Gestão!$B:$B,0)),"erro"))</f>
        <v/>
      </c>
      <c r="O4279" s="164" t="str">
        <f>IF($A4279=0,"",IFERROR(INDEX(BD_Gestão!K:K,MATCH('Banco de Dados'!$B4279,BD_Gestão!$B:$B,0)),"erro"))</f>
        <v/>
      </c>
      <c r="P4279" s="169" t="str">
        <f t="shared" si="266"/>
        <v/>
      </c>
      <c r="Q4279" s="170" t="str">
        <f t="shared" si="267"/>
        <v/>
      </c>
      <c r="R4279" s="163" t="e">
        <f t="shared" si="264"/>
        <v>#VALUE!</v>
      </c>
      <c r="S4279" s="163" t="e">
        <f t="shared" si="265"/>
        <v>#VALUE!</v>
      </c>
      <c r="T4279" s="163" t="e">
        <f>INDEX(Controle!O:O,MATCH('Banco de Dados'!A4279,Controle!M:M,0))*E4279/100</f>
        <v>#N/A</v>
      </c>
    </row>
    <row r="4280" spans="1:20" hidden="1" x14ac:dyDescent="0.2">
      <c r="A4280" s="158">
        <f>BD_TS!A4279</f>
        <v>0</v>
      </c>
      <c r="B4280" s="158" t="str">
        <f>SUBSTITUTE(SUBSTITUTE(BD_TS!D4279," ",""),"-","/")</f>
        <v/>
      </c>
      <c r="C4280" s="158">
        <f>BD_TS!E4279</f>
        <v>0</v>
      </c>
      <c r="D4280" s="159">
        <f>BD_TS!F4279</f>
        <v>0</v>
      </c>
      <c r="E4280" s="160">
        <f>BD_TS!B4279</f>
        <v>0</v>
      </c>
      <c r="F4280" s="161">
        <f>BD_TS!C4279</f>
        <v>0</v>
      </c>
      <c r="G4280" s="187">
        <f>BD_TS!H4279</f>
        <v>0</v>
      </c>
      <c r="H4280" s="158" t="str">
        <f>IF($A4280=0,"",IFERROR(INDEX(BD_Gestão!A:A,MATCH('Banco de Dados'!$B4280,BD_Gestão!$B:$B,0)),"erro"))</f>
        <v/>
      </c>
      <c r="I4280" s="162" t="str">
        <f>IF($A4280=0,"",IFERROR(INDEX(BD_Gestão!E:E,MATCH('Banco de Dados'!$B4280,BD_Gestão!$B:$B,0)),"erro"))</f>
        <v/>
      </c>
      <c r="J4280" s="186" t="str">
        <f>IF($A4280=0,"",IFERROR(INDEX(BD_Gestão!B:B,MATCH('Banco de Dados'!$B4280,BD_Gestão!$B:$B,0)),"erro"))</f>
        <v/>
      </c>
      <c r="K4280" s="158" t="str">
        <f>IF($A4280=0,"",IFERROR(INDEX(BD_Gestão!C:C,MATCH('Banco de Dados'!$B4280,BD_Gestão!$B:$B,0)),"erro"))</f>
        <v/>
      </c>
      <c r="L4280" s="158" t="str">
        <f>IF($A4280=0,"",IFERROR(INDEX(BD_Gestão!H:H,MATCH('Banco de Dados'!$B4280,BD_Gestão!$B:$B,0)),"erro"))</f>
        <v/>
      </c>
      <c r="M4280" s="161" t="str">
        <f>IF($A4280=0,"",IFERROR(INDEX(BD_Gestão!F:F,MATCH('Banco de Dados'!$B4280,BD_Gestão!$B:$B,0)),"erro"))</f>
        <v/>
      </c>
      <c r="N4280" s="161" t="str">
        <f>IF($A4280=0,"",IFERROR(INDEX(BD_Gestão!J:J,MATCH('Banco de Dados'!$B4280,BD_Gestão!$B:$B,0)),"erro"))</f>
        <v/>
      </c>
      <c r="O4280" s="164" t="str">
        <f>IF($A4280=0,"",IFERROR(INDEX(BD_Gestão!K:K,MATCH('Banco de Dados'!$B4280,BD_Gestão!$B:$B,0)),"erro"))</f>
        <v/>
      </c>
      <c r="P4280" s="169" t="str">
        <f t="shared" si="266"/>
        <v/>
      </c>
      <c r="Q4280" s="170" t="str">
        <f t="shared" si="267"/>
        <v/>
      </c>
      <c r="R4280" s="163" t="e">
        <f t="shared" si="264"/>
        <v>#VALUE!</v>
      </c>
      <c r="S4280" s="163" t="e">
        <f t="shared" si="265"/>
        <v>#VALUE!</v>
      </c>
      <c r="T4280" s="163" t="e">
        <f>INDEX(Controle!O:O,MATCH('Banco de Dados'!A4280,Controle!M:M,0))*E4280/100</f>
        <v>#N/A</v>
      </c>
    </row>
    <row r="4281" spans="1:20" hidden="1" x14ac:dyDescent="0.2">
      <c r="A4281" s="158">
        <f>BD_TS!A4280</f>
        <v>0</v>
      </c>
      <c r="B4281" s="158" t="str">
        <f>SUBSTITUTE(SUBSTITUTE(BD_TS!D4280," ",""),"-","/")</f>
        <v/>
      </c>
      <c r="C4281" s="158">
        <f>BD_TS!E4280</f>
        <v>0</v>
      </c>
      <c r="D4281" s="159">
        <f>BD_TS!F4280</f>
        <v>0</v>
      </c>
      <c r="E4281" s="160">
        <f>BD_TS!B4280</f>
        <v>0</v>
      </c>
      <c r="F4281" s="161">
        <f>BD_TS!C4280</f>
        <v>0</v>
      </c>
      <c r="G4281" s="187">
        <f>BD_TS!H4280</f>
        <v>0</v>
      </c>
      <c r="H4281" s="158" t="str">
        <f>IF($A4281=0,"",IFERROR(INDEX(BD_Gestão!A:A,MATCH('Banco de Dados'!$B4281,BD_Gestão!$B:$B,0)),"erro"))</f>
        <v/>
      </c>
      <c r="I4281" s="162" t="str">
        <f>IF($A4281=0,"",IFERROR(INDEX(BD_Gestão!E:E,MATCH('Banco de Dados'!$B4281,BD_Gestão!$B:$B,0)),"erro"))</f>
        <v/>
      </c>
      <c r="J4281" s="186" t="str">
        <f>IF($A4281=0,"",IFERROR(INDEX(BD_Gestão!B:B,MATCH('Banco de Dados'!$B4281,BD_Gestão!$B:$B,0)),"erro"))</f>
        <v/>
      </c>
      <c r="K4281" s="158" t="str">
        <f>IF($A4281=0,"",IFERROR(INDEX(BD_Gestão!C:C,MATCH('Banco de Dados'!$B4281,BD_Gestão!$B:$B,0)),"erro"))</f>
        <v/>
      </c>
      <c r="L4281" s="158" t="str">
        <f>IF($A4281=0,"",IFERROR(INDEX(BD_Gestão!H:H,MATCH('Banco de Dados'!$B4281,BD_Gestão!$B:$B,0)),"erro"))</f>
        <v/>
      </c>
      <c r="M4281" s="161" t="str">
        <f>IF($A4281=0,"",IFERROR(INDEX(BD_Gestão!F:F,MATCH('Banco de Dados'!$B4281,BD_Gestão!$B:$B,0)),"erro"))</f>
        <v/>
      </c>
      <c r="N4281" s="161" t="str">
        <f>IF($A4281=0,"",IFERROR(INDEX(BD_Gestão!J:J,MATCH('Banco de Dados'!$B4281,BD_Gestão!$B:$B,0)),"erro"))</f>
        <v/>
      </c>
      <c r="O4281" s="164" t="str">
        <f>IF($A4281=0,"",IFERROR(INDEX(BD_Gestão!K:K,MATCH('Banco de Dados'!$B4281,BD_Gestão!$B:$B,0)),"erro"))</f>
        <v/>
      </c>
      <c r="P4281" s="169" t="str">
        <f t="shared" si="266"/>
        <v/>
      </c>
      <c r="Q4281" s="170" t="str">
        <f t="shared" si="267"/>
        <v/>
      </c>
      <c r="R4281" s="163" t="e">
        <f t="shared" si="264"/>
        <v>#VALUE!</v>
      </c>
      <c r="S4281" s="163" t="e">
        <f t="shared" si="265"/>
        <v>#VALUE!</v>
      </c>
      <c r="T4281" s="163" t="e">
        <f>INDEX(Controle!O:O,MATCH('Banco de Dados'!A4281,Controle!M:M,0))*E4281/100</f>
        <v>#N/A</v>
      </c>
    </row>
    <row r="4282" spans="1:20" hidden="1" x14ac:dyDescent="0.2">
      <c r="A4282" s="158">
        <f>BD_TS!A4281</f>
        <v>0</v>
      </c>
      <c r="B4282" s="158" t="str">
        <f>SUBSTITUTE(SUBSTITUTE(BD_TS!D4281," ",""),"-","/")</f>
        <v/>
      </c>
      <c r="C4282" s="158">
        <f>BD_TS!E4281</f>
        <v>0</v>
      </c>
      <c r="D4282" s="159">
        <f>BD_TS!F4281</f>
        <v>0</v>
      </c>
      <c r="E4282" s="160">
        <f>BD_TS!B4281</f>
        <v>0</v>
      </c>
      <c r="F4282" s="161">
        <f>BD_TS!C4281</f>
        <v>0</v>
      </c>
      <c r="G4282" s="187">
        <f>BD_TS!H4281</f>
        <v>0</v>
      </c>
      <c r="H4282" s="158" t="str">
        <f>IF($A4282=0,"",IFERROR(INDEX(BD_Gestão!A:A,MATCH('Banco de Dados'!$B4282,BD_Gestão!$B:$B,0)),"erro"))</f>
        <v/>
      </c>
      <c r="I4282" s="162" t="str">
        <f>IF($A4282=0,"",IFERROR(INDEX(BD_Gestão!E:E,MATCH('Banco de Dados'!$B4282,BD_Gestão!$B:$B,0)),"erro"))</f>
        <v/>
      </c>
      <c r="J4282" s="186" t="str">
        <f>IF($A4282=0,"",IFERROR(INDEX(BD_Gestão!B:B,MATCH('Banco de Dados'!$B4282,BD_Gestão!$B:$B,0)),"erro"))</f>
        <v/>
      </c>
      <c r="K4282" s="158" t="str">
        <f>IF($A4282=0,"",IFERROR(INDEX(BD_Gestão!C:C,MATCH('Banco de Dados'!$B4282,BD_Gestão!$B:$B,0)),"erro"))</f>
        <v/>
      </c>
      <c r="L4282" s="158" t="str">
        <f>IF($A4282=0,"",IFERROR(INDEX(BD_Gestão!H:H,MATCH('Banco de Dados'!$B4282,BD_Gestão!$B:$B,0)),"erro"))</f>
        <v/>
      </c>
      <c r="M4282" s="161" t="str">
        <f>IF($A4282=0,"",IFERROR(INDEX(BD_Gestão!F:F,MATCH('Banco de Dados'!$B4282,BD_Gestão!$B:$B,0)),"erro"))</f>
        <v/>
      </c>
      <c r="N4282" s="161" t="str">
        <f>IF($A4282=0,"",IFERROR(INDEX(BD_Gestão!J:J,MATCH('Banco de Dados'!$B4282,BD_Gestão!$B:$B,0)),"erro"))</f>
        <v/>
      </c>
      <c r="O4282" s="164" t="str">
        <f>IF($A4282=0,"",IFERROR(INDEX(BD_Gestão!K:K,MATCH('Banco de Dados'!$B4282,BD_Gestão!$B:$B,0)),"erro"))</f>
        <v/>
      </c>
      <c r="P4282" s="169" t="str">
        <f t="shared" si="266"/>
        <v/>
      </c>
      <c r="Q4282" s="170" t="str">
        <f t="shared" si="267"/>
        <v/>
      </c>
      <c r="R4282" s="163" t="e">
        <f t="shared" si="264"/>
        <v>#VALUE!</v>
      </c>
      <c r="S4282" s="163" t="e">
        <f t="shared" si="265"/>
        <v>#VALUE!</v>
      </c>
      <c r="T4282" s="163" t="e">
        <f>INDEX(Controle!O:O,MATCH('Banco de Dados'!A4282,Controle!M:M,0))*E4282/100</f>
        <v>#N/A</v>
      </c>
    </row>
    <row r="4283" spans="1:20" hidden="1" x14ac:dyDescent="0.2">
      <c r="A4283" s="158">
        <f>BD_TS!A4282</f>
        <v>0</v>
      </c>
      <c r="B4283" s="158" t="str">
        <f>SUBSTITUTE(SUBSTITUTE(BD_TS!D4282," ",""),"-","/")</f>
        <v/>
      </c>
      <c r="C4283" s="158">
        <f>BD_TS!E4282</f>
        <v>0</v>
      </c>
      <c r="D4283" s="159">
        <f>BD_TS!F4282</f>
        <v>0</v>
      </c>
      <c r="E4283" s="160">
        <f>BD_TS!B4282</f>
        <v>0</v>
      </c>
      <c r="F4283" s="161">
        <f>BD_TS!C4282</f>
        <v>0</v>
      </c>
      <c r="G4283" s="187">
        <f>BD_TS!H4282</f>
        <v>0</v>
      </c>
      <c r="H4283" s="158" t="str">
        <f>IF($A4283=0,"",IFERROR(INDEX(BD_Gestão!A:A,MATCH('Banco de Dados'!$B4283,BD_Gestão!$B:$B,0)),"erro"))</f>
        <v/>
      </c>
      <c r="I4283" s="162" t="str">
        <f>IF($A4283=0,"",IFERROR(INDEX(BD_Gestão!E:E,MATCH('Banco de Dados'!$B4283,BD_Gestão!$B:$B,0)),"erro"))</f>
        <v/>
      </c>
      <c r="J4283" s="186" t="str">
        <f>IF($A4283=0,"",IFERROR(INDEX(BD_Gestão!B:B,MATCH('Banco de Dados'!$B4283,BD_Gestão!$B:$B,0)),"erro"))</f>
        <v/>
      </c>
      <c r="K4283" s="158" t="str">
        <f>IF($A4283=0,"",IFERROR(INDEX(BD_Gestão!C:C,MATCH('Banco de Dados'!$B4283,BD_Gestão!$B:$B,0)),"erro"))</f>
        <v/>
      </c>
      <c r="L4283" s="158" t="str">
        <f>IF($A4283=0,"",IFERROR(INDEX(BD_Gestão!H:H,MATCH('Banco de Dados'!$B4283,BD_Gestão!$B:$B,0)),"erro"))</f>
        <v/>
      </c>
      <c r="M4283" s="161" t="str">
        <f>IF($A4283=0,"",IFERROR(INDEX(BD_Gestão!F:F,MATCH('Banco de Dados'!$B4283,BD_Gestão!$B:$B,0)),"erro"))</f>
        <v/>
      </c>
      <c r="N4283" s="161" t="str">
        <f>IF($A4283=0,"",IFERROR(INDEX(BD_Gestão!J:J,MATCH('Banco de Dados'!$B4283,BD_Gestão!$B:$B,0)),"erro"))</f>
        <v/>
      </c>
      <c r="O4283" s="164" t="str">
        <f>IF($A4283=0,"",IFERROR(INDEX(BD_Gestão!K:K,MATCH('Banco de Dados'!$B4283,BD_Gestão!$B:$B,0)),"erro"))</f>
        <v/>
      </c>
      <c r="P4283" s="169" t="str">
        <f t="shared" si="266"/>
        <v/>
      </c>
      <c r="Q4283" s="170" t="str">
        <f t="shared" si="267"/>
        <v/>
      </c>
      <c r="R4283" s="163" t="e">
        <f t="shared" si="264"/>
        <v>#VALUE!</v>
      </c>
      <c r="S4283" s="163" t="e">
        <f t="shared" si="265"/>
        <v>#VALUE!</v>
      </c>
      <c r="T4283" s="163" t="e">
        <f>INDEX(Controle!O:O,MATCH('Banco de Dados'!A4283,Controle!M:M,0))*E4283/100</f>
        <v>#N/A</v>
      </c>
    </row>
    <row r="4284" spans="1:20" hidden="1" x14ac:dyDescent="0.2">
      <c r="A4284" s="158">
        <f>BD_TS!A4283</f>
        <v>0</v>
      </c>
      <c r="B4284" s="158" t="str">
        <f>SUBSTITUTE(SUBSTITUTE(BD_TS!D4283," ",""),"-","/")</f>
        <v/>
      </c>
      <c r="C4284" s="158">
        <f>BD_TS!E4283</f>
        <v>0</v>
      </c>
      <c r="D4284" s="159">
        <f>BD_TS!F4283</f>
        <v>0</v>
      </c>
      <c r="E4284" s="160">
        <f>BD_TS!B4283</f>
        <v>0</v>
      </c>
      <c r="F4284" s="161">
        <f>BD_TS!C4283</f>
        <v>0</v>
      </c>
      <c r="G4284" s="187">
        <f>BD_TS!H4283</f>
        <v>0</v>
      </c>
      <c r="H4284" s="158" t="str">
        <f>IF($A4284=0,"",IFERROR(INDEX(BD_Gestão!A:A,MATCH('Banco de Dados'!$B4284,BD_Gestão!$B:$B,0)),"erro"))</f>
        <v/>
      </c>
      <c r="I4284" s="162" t="str">
        <f>IF($A4284=0,"",IFERROR(INDEX(BD_Gestão!E:E,MATCH('Banco de Dados'!$B4284,BD_Gestão!$B:$B,0)),"erro"))</f>
        <v/>
      </c>
      <c r="J4284" s="186" t="str">
        <f>IF($A4284=0,"",IFERROR(INDEX(BD_Gestão!B:B,MATCH('Banco de Dados'!$B4284,BD_Gestão!$B:$B,0)),"erro"))</f>
        <v/>
      </c>
      <c r="K4284" s="158" t="str">
        <f>IF($A4284=0,"",IFERROR(INDEX(BD_Gestão!C:C,MATCH('Banco de Dados'!$B4284,BD_Gestão!$B:$B,0)),"erro"))</f>
        <v/>
      </c>
      <c r="L4284" s="158" t="str">
        <f>IF($A4284=0,"",IFERROR(INDEX(BD_Gestão!H:H,MATCH('Banco de Dados'!$B4284,BD_Gestão!$B:$B,0)),"erro"))</f>
        <v/>
      </c>
      <c r="M4284" s="161" t="str">
        <f>IF($A4284=0,"",IFERROR(INDEX(BD_Gestão!F:F,MATCH('Banco de Dados'!$B4284,BD_Gestão!$B:$B,0)),"erro"))</f>
        <v/>
      </c>
      <c r="N4284" s="161" t="str">
        <f>IF($A4284=0,"",IFERROR(INDEX(BD_Gestão!J:J,MATCH('Banco de Dados'!$B4284,BD_Gestão!$B:$B,0)),"erro"))</f>
        <v/>
      </c>
      <c r="O4284" s="164" t="str">
        <f>IF($A4284=0,"",IFERROR(INDEX(BD_Gestão!K:K,MATCH('Banco de Dados'!$B4284,BD_Gestão!$B:$B,0)),"erro"))</f>
        <v/>
      </c>
      <c r="P4284" s="169" t="str">
        <f t="shared" si="266"/>
        <v/>
      </c>
      <c r="Q4284" s="170" t="str">
        <f t="shared" si="267"/>
        <v/>
      </c>
      <c r="R4284" s="163" t="e">
        <f t="shared" si="264"/>
        <v>#VALUE!</v>
      </c>
      <c r="S4284" s="163" t="e">
        <f t="shared" si="265"/>
        <v>#VALUE!</v>
      </c>
      <c r="T4284" s="163" t="e">
        <f>INDEX(Controle!O:O,MATCH('Banco de Dados'!A4284,Controle!M:M,0))*E4284/100</f>
        <v>#N/A</v>
      </c>
    </row>
    <row r="4285" spans="1:20" hidden="1" x14ac:dyDescent="0.2">
      <c r="A4285" s="158">
        <f>BD_TS!A4284</f>
        <v>0</v>
      </c>
      <c r="B4285" s="158" t="str">
        <f>SUBSTITUTE(SUBSTITUTE(BD_TS!D4284," ",""),"-","/")</f>
        <v/>
      </c>
      <c r="C4285" s="158">
        <f>BD_TS!E4284</f>
        <v>0</v>
      </c>
      <c r="D4285" s="159">
        <f>BD_TS!F4284</f>
        <v>0</v>
      </c>
      <c r="E4285" s="160">
        <f>BD_TS!B4284</f>
        <v>0</v>
      </c>
      <c r="F4285" s="161">
        <f>BD_TS!C4284</f>
        <v>0</v>
      </c>
      <c r="G4285" s="187">
        <f>BD_TS!H4284</f>
        <v>0</v>
      </c>
      <c r="H4285" s="158" t="str">
        <f>IF($A4285=0,"",IFERROR(INDEX(BD_Gestão!A:A,MATCH('Banco de Dados'!$B4285,BD_Gestão!$B:$B,0)),"erro"))</f>
        <v/>
      </c>
      <c r="I4285" s="162" t="str">
        <f>IF($A4285=0,"",IFERROR(INDEX(BD_Gestão!E:E,MATCH('Banco de Dados'!$B4285,BD_Gestão!$B:$B,0)),"erro"))</f>
        <v/>
      </c>
      <c r="J4285" s="186" t="str">
        <f>IF($A4285=0,"",IFERROR(INDEX(BD_Gestão!B:B,MATCH('Banco de Dados'!$B4285,BD_Gestão!$B:$B,0)),"erro"))</f>
        <v/>
      </c>
      <c r="K4285" s="158" t="str">
        <f>IF($A4285=0,"",IFERROR(INDEX(BD_Gestão!C:C,MATCH('Banco de Dados'!$B4285,BD_Gestão!$B:$B,0)),"erro"))</f>
        <v/>
      </c>
      <c r="L4285" s="158" t="str">
        <f>IF($A4285=0,"",IFERROR(INDEX(BD_Gestão!H:H,MATCH('Banco de Dados'!$B4285,BD_Gestão!$B:$B,0)),"erro"))</f>
        <v/>
      </c>
      <c r="M4285" s="161" t="str">
        <f>IF($A4285=0,"",IFERROR(INDEX(BD_Gestão!F:F,MATCH('Banco de Dados'!$B4285,BD_Gestão!$B:$B,0)),"erro"))</f>
        <v/>
      </c>
      <c r="N4285" s="161" t="str">
        <f>IF($A4285=0,"",IFERROR(INDEX(BD_Gestão!J:J,MATCH('Banco de Dados'!$B4285,BD_Gestão!$B:$B,0)),"erro"))</f>
        <v/>
      </c>
      <c r="O4285" s="164" t="str">
        <f>IF($A4285=0,"",IFERROR(INDEX(BD_Gestão!K:K,MATCH('Banco de Dados'!$B4285,BD_Gestão!$B:$B,0)),"erro"))</f>
        <v/>
      </c>
      <c r="P4285" s="169" t="str">
        <f t="shared" si="266"/>
        <v/>
      </c>
      <c r="Q4285" s="170" t="str">
        <f t="shared" si="267"/>
        <v/>
      </c>
      <c r="R4285" s="163" t="e">
        <f t="shared" si="264"/>
        <v>#VALUE!</v>
      </c>
      <c r="S4285" s="163" t="e">
        <f t="shared" si="265"/>
        <v>#VALUE!</v>
      </c>
      <c r="T4285" s="163" t="e">
        <f>INDEX(Controle!O:O,MATCH('Banco de Dados'!A4285,Controle!M:M,0))*E4285/100</f>
        <v>#N/A</v>
      </c>
    </row>
    <row r="4286" spans="1:20" hidden="1" x14ac:dyDescent="0.2">
      <c r="A4286" s="158">
        <f>BD_TS!A4285</f>
        <v>0</v>
      </c>
      <c r="B4286" s="158" t="str">
        <f>SUBSTITUTE(SUBSTITUTE(BD_TS!D4285," ",""),"-","/")</f>
        <v/>
      </c>
      <c r="C4286" s="158">
        <f>BD_TS!E4285</f>
        <v>0</v>
      </c>
      <c r="D4286" s="159">
        <f>BD_TS!F4285</f>
        <v>0</v>
      </c>
      <c r="E4286" s="160">
        <f>BD_TS!B4285</f>
        <v>0</v>
      </c>
      <c r="F4286" s="161">
        <f>BD_TS!C4285</f>
        <v>0</v>
      </c>
      <c r="G4286" s="187">
        <f>BD_TS!H4285</f>
        <v>0</v>
      </c>
      <c r="H4286" s="158" t="str">
        <f>IF($A4286=0,"",IFERROR(INDEX(BD_Gestão!A:A,MATCH('Banco de Dados'!$B4286,BD_Gestão!$B:$B,0)),"erro"))</f>
        <v/>
      </c>
      <c r="I4286" s="162" t="str">
        <f>IF($A4286=0,"",IFERROR(INDEX(BD_Gestão!E:E,MATCH('Banco de Dados'!$B4286,BD_Gestão!$B:$B,0)),"erro"))</f>
        <v/>
      </c>
      <c r="J4286" s="186" t="str">
        <f>IF($A4286=0,"",IFERROR(INDEX(BD_Gestão!B:B,MATCH('Banco de Dados'!$B4286,BD_Gestão!$B:$B,0)),"erro"))</f>
        <v/>
      </c>
      <c r="K4286" s="158" t="str">
        <f>IF($A4286=0,"",IFERROR(INDEX(BD_Gestão!C:C,MATCH('Banco de Dados'!$B4286,BD_Gestão!$B:$B,0)),"erro"))</f>
        <v/>
      </c>
      <c r="L4286" s="158" t="str">
        <f>IF($A4286=0,"",IFERROR(INDEX(BD_Gestão!H:H,MATCH('Banco de Dados'!$B4286,BD_Gestão!$B:$B,0)),"erro"))</f>
        <v/>
      </c>
      <c r="M4286" s="161" t="str">
        <f>IF($A4286=0,"",IFERROR(INDEX(BD_Gestão!F:F,MATCH('Banco de Dados'!$B4286,BD_Gestão!$B:$B,0)),"erro"))</f>
        <v/>
      </c>
      <c r="N4286" s="161" t="str">
        <f>IF($A4286=0,"",IFERROR(INDEX(BD_Gestão!J:J,MATCH('Banco de Dados'!$B4286,BD_Gestão!$B:$B,0)),"erro"))</f>
        <v/>
      </c>
      <c r="O4286" s="164" t="str">
        <f>IF($A4286=0,"",IFERROR(INDEX(BD_Gestão!K:K,MATCH('Banco de Dados'!$B4286,BD_Gestão!$B:$B,0)),"erro"))</f>
        <v/>
      </c>
      <c r="P4286" s="169" t="str">
        <f t="shared" si="266"/>
        <v/>
      </c>
      <c r="Q4286" s="170" t="str">
        <f t="shared" si="267"/>
        <v/>
      </c>
      <c r="R4286" s="163" t="e">
        <f t="shared" si="264"/>
        <v>#VALUE!</v>
      </c>
      <c r="S4286" s="163" t="e">
        <f t="shared" si="265"/>
        <v>#VALUE!</v>
      </c>
      <c r="T4286" s="163" t="e">
        <f>INDEX(Controle!O:O,MATCH('Banco de Dados'!A4286,Controle!M:M,0))*E4286/100</f>
        <v>#N/A</v>
      </c>
    </row>
    <row r="4287" spans="1:20" hidden="1" x14ac:dyDescent="0.2">
      <c r="A4287" s="158">
        <f>BD_TS!A4286</f>
        <v>0</v>
      </c>
      <c r="B4287" s="158" t="str">
        <f>SUBSTITUTE(SUBSTITUTE(BD_TS!D4286," ",""),"-","/")</f>
        <v/>
      </c>
      <c r="C4287" s="158">
        <f>BD_TS!E4286</f>
        <v>0</v>
      </c>
      <c r="D4287" s="159">
        <f>BD_TS!F4286</f>
        <v>0</v>
      </c>
      <c r="E4287" s="160">
        <f>BD_TS!B4286</f>
        <v>0</v>
      </c>
      <c r="F4287" s="161">
        <f>BD_TS!C4286</f>
        <v>0</v>
      </c>
      <c r="G4287" s="187">
        <f>BD_TS!H4286</f>
        <v>0</v>
      </c>
      <c r="H4287" s="158" t="str">
        <f>IF($A4287=0,"",IFERROR(INDEX(BD_Gestão!A:A,MATCH('Banco de Dados'!$B4287,BD_Gestão!$B:$B,0)),"erro"))</f>
        <v/>
      </c>
      <c r="I4287" s="162" t="str">
        <f>IF($A4287=0,"",IFERROR(INDEX(BD_Gestão!E:E,MATCH('Banco de Dados'!$B4287,BD_Gestão!$B:$B,0)),"erro"))</f>
        <v/>
      </c>
      <c r="J4287" s="186" t="str">
        <f>IF($A4287=0,"",IFERROR(INDEX(BD_Gestão!B:B,MATCH('Banco de Dados'!$B4287,BD_Gestão!$B:$B,0)),"erro"))</f>
        <v/>
      </c>
      <c r="K4287" s="158" t="str">
        <f>IF($A4287=0,"",IFERROR(INDEX(BD_Gestão!C:C,MATCH('Banco de Dados'!$B4287,BD_Gestão!$B:$B,0)),"erro"))</f>
        <v/>
      </c>
      <c r="L4287" s="158" t="str">
        <f>IF($A4287=0,"",IFERROR(INDEX(BD_Gestão!H:H,MATCH('Banco de Dados'!$B4287,BD_Gestão!$B:$B,0)),"erro"))</f>
        <v/>
      </c>
      <c r="M4287" s="161" t="str">
        <f>IF($A4287=0,"",IFERROR(INDEX(BD_Gestão!F:F,MATCH('Banco de Dados'!$B4287,BD_Gestão!$B:$B,0)),"erro"))</f>
        <v/>
      </c>
      <c r="N4287" s="161" t="str">
        <f>IF($A4287=0,"",IFERROR(INDEX(BD_Gestão!J:J,MATCH('Banco de Dados'!$B4287,BD_Gestão!$B:$B,0)),"erro"))</f>
        <v/>
      </c>
      <c r="O4287" s="164" t="str">
        <f>IF($A4287=0,"",IFERROR(INDEX(BD_Gestão!K:K,MATCH('Banco de Dados'!$B4287,BD_Gestão!$B:$B,0)),"erro"))</f>
        <v/>
      </c>
      <c r="P4287" s="169" t="str">
        <f t="shared" si="266"/>
        <v/>
      </c>
      <c r="Q4287" s="170" t="str">
        <f t="shared" si="267"/>
        <v/>
      </c>
      <c r="R4287" s="163" t="e">
        <f t="shared" si="264"/>
        <v>#VALUE!</v>
      </c>
      <c r="S4287" s="163" t="e">
        <f t="shared" si="265"/>
        <v>#VALUE!</v>
      </c>
      <c r="T4287" s="163" t="e">
        <f>INDEX(Controle!O:O,MATCH('Banco de Dados'!A4287,Controle!M:M,0))*E4287/100</f>
        <v>#N/A</v>
      </c>
    </row>
    <row r="4288" spans="1:20" hidden="1" x14ac:dyDescent="0.2">
      <c r="A4288" s="158">
        <f>BD_TS!A4287</f>
        <v>0</v>
      </c>
      <c r="B4288" s="158" t="str">
        <f>SUBSTITUTE(SUBSTITUTE(BD_TS!D4287," ",""),"-","/")</f>
        <v/>
      </c>
      <c r="C4288" s="158">
        <f>BD_TS!E4287</f>
        <v>0</v>
      </c>
      <c r="D4288" s="159">
        <f>BD_TS!F4287</f>
        <v>0</v>
      </c>
      <c r="E4288" s="160">
        <f>BD_TS!B4287</f>
        <v>0</v>
      </c>
      <c r="F4288" s="161">
        <f>BD_TS!C4287</f>
        <v>0</v>
      </c>
      <c r="G4288" s="187">
        <f>BD_TS!H4287</f>
        <v>0</v>
      </c>
      <c r="H4288" s="158" t="str">
        <f>IF($A4288=0,"",IFERROR(INDEX(BD_Gestão!A:A,MATCH('Banco de Dados'!$B4288,BD_Gestão!$B:$B,0)),"erro"))</f>
        <v/>
      </c>
      <c r="I4288" s="162" t="str">
        <f>IF($A4288=0,"",IFERROR(INDEX(BD_Gestão!E:E,MATCH('Banco de Dados'!$B4288,BD_Gestão!$B:$B,0)),"erro"))</f>
        <v/>
      </c>
      <c r="J4288" s="186" t="str">
        <f>IF($A4288=0,"",IFERROR(INDEX(BD_Gestão!B:B,MATCH('Banco de Dados'!$B4288,BD_Gestão!$B:$B,0)),"erro"))</f>
        <v/>
      </c>
      <c r="K4288" s="158" t="str">
        <f>IF($A4288=0,"",IFERROR(INDEX(BD_Gestão!C:C,MATCH('Banco de Dados'!$B4288,BD_Gestão!$B:$B,0)),"erro"))</f>
        <v/>
      </c>
      <c r="L4288" s="158" t="str">
        <f>IF($A4288=0,"",IFERROR(INDEX(BD_Gestão!H:H,MATCH('Banco de Dados'!$B4288,BD_Gestão!$B:$B,0)),"erro"))</f>
        <v/>
      </c>
      <c r="M4288" s="161" t="str">
        <f>IF($A4288=0,"",IFERROR(INDEX(BD_Gestão!F:F,MATCH('Banco de Dados'!$B4288,BD_Gestão!$B:$B,0)),"erro"))</f>
        <v/>
      </c>
      <c r="N4288" s="161" t="str">
        <f>IF($A4288=0,"",IFERROR(INDEX(BD_Gestão!J:J,MATCH('Banco de Dados'!$B4288,BD_Gestão!$B:$B,0)),"erro"))</f>
        <v/>
      </c>
      <c r="O4288" s="164" t="str">
        <f>IF($A4288=0,"",IFERROR(INDEX(BD_Gestão!K:K,MATCH('Banco de Dados'!$B4288,BD_Gestão!$B:$B,0)),"erro"))</f>
        <v/>
      </c>
      <c r="P4288" s="169" t="str">
        <f t="shared" si="266"/>
        <v/>
      </c>
      <c r="Q4288" s="170" t="str">
        <f t="shared" si="267"/>
        <v/>
      </c>
      <c r="R4288" s="163" t="e">
        <f t="shared" si="264"/>
        <v>#VALUE!</v>
      </c>
      <c r="S4288" s="163" t="e">
        <f t="shared" si="265"/>
        <v>#VALUE!</v>
      </c>
      <c r="T4288" s="163" t="e">
        <f>INDEX(Controle!O:O,MATCH('Banco de Dados'!A4288,Controle!M:M,0))*E4288/100</f>
        <v>#N/A</v>
      </c>
    </row>
    <row r="4289" spans="1:20" hidden="1" x14ac:dyDescent="0.2">
      <c r="A4289" s="158">
        <f>BD_TS!A4288</f>
        <v>0</v>
      </c>
      <c r="B4289" s="158" t="str">
        <f>SUBSTITUTE(SUBSTITUTE(BD_TS!D4288," ",""),"-","/")</f>
        <v/>
      </c>
      <c r="C4289" s="158">
        <f>BD_TS!E4288</f>
        <v>0</v>
      </c>
      <c r="D4289" s="159">
        <f>BD_TS!F4288</f>
        <v>0</v>
      </c>
      <c r="E4289" s="160">
        <f>BD_TS!B4288</f>
        <v>0</v>
      </c>
      <c r="F4289" s="161">
        <f>BD_TS!C4288</f>
        <v>0</v>
      </c>
      <c r="G4289" s="187">
        <f>BD_TS!H4288</f>
        <v>0</v>
      </c>
      <c r="H4289" s="158" t="str">
        <f>IF($A4289=0,"",IFERROR(INDEX(BD_Gestão!A:A,MATCH('Banco de Dados'!$B4289,BD_Gestão!$B:$B,0)),"erro"))</f>
        <v/>
      </c>
      <c r="I4289" s="162" t="str">
        <f>IF($A4289=0,"",IFERROR(INDEX(BD_Gestão!E:E,MATCH('Banco de Dados'!$B4289,BD_Gestão!$B:$B,0)),"erro"))</f>
        <v/>
      </c>
      <c r="J4289" s="186" t="str">
        <f>IF($A4289=0,"",IFERROR(INDEX(BD_Gestão!B:B,MATCH('Banco de Dados'!$B4289,BD_Gestão!$B:$B,0)),"erro"))</f>
        <v/>
      </c>
      <c r="K4289" s="158" t="str">
        <f>IF($A4289=0,"",IFERROR(INDEX(BD_Gestão!C:C,MATCH('Banco de Dados'!$B4289,BD_Gestão!$B:$B,0)),"erro"))</f>
        <v/>
      </c>
      <c r="L4289" s="158" t="str">
        <f>IF($A4289=0,"",IFERROR(INDEX(BD_Gestão!H:H,MATCH('Banco de Dados'!$B4289,BD_Gestão!$B:$B,0)),"erro"))</f>
        <v/>
      </c>
      <c r="M4289" s="161" t="str">
        <f>IF($A4289=0,"",IFERROR(INDEX(BD_Gestão!F:F,MATCH('Banco de Dados'!$B4289,BD_Gestão!$B:$B,0)),"erro"))</f>
        <v/>
      </c>
      <c r="N4289" s="161" t="str">
        <f>IF($A4289=0,"",IFERROR(INDEX(BD_Gestão!J:J,MATCH('Banco de Dados'!$B4289,BD_Gestão!$B:$B,0)),"erro"))</f>
        <v/>
      </c>
      <c r="O4289" s="164" t="str">
        <f>IF($A4289=0,"",IFERROR(INDEX(BD_Gestão!K:K,MATCH('Banco de Dados'!$B4289,BD_Gestão!$B:$B,0)),"erro"))</f>
        <v/>
      </c>
      <c r="P4289" s="169" t="str">
        <f t="shared" si="266"/>
        <v/>
      </c>
      <c r="Q4289" s="170" t="str">
        <f t="shared" si="267"/>
        <v/>
      </c>
      <c r="R4289" s="163" t="e">
        <f t="shared" si="264"/>
        <v>#VALUE!</v>
      </c>
      <c r="S4289" s="163" t="e">
        <f t="shared" si="265"/>
        <v>#VALUE!</v>
      </c>
      <c r="T4289" s="163" t="e">
        <f>INDEX(Controle!O:O,MATCH('Banco de Dados'!A4289,Controle!M:M,0))*E4289/100</f>
        <v>#N/A</v>
      </c>
    </row>
    <row r="4290" spans="1:20" hidden="1" x14ac:dyDescent="0.2">
      <c r="A4290" s="158">
        <f>BD_TS!A4289</f>
        <v>0</v>
      </c>
      <c r="B4290" s="158" t="str">
        <f>SUBSTITUTE(SUBSTITUTE(BD_TS!D4289," ",""),"-","/")</f>
        <v/>
      </c>
      <c r="C4290" s="158">
        <f>BD_TS!E4289</f>
        <v>0</v>
      </c>
      <c r="D4290" s="159">
        <f>BD_TS!F4289</f>
        <v>0</v>
      </c>
      <c r="E4290" s="160">
        <f>BD_TS!B4289</f>
        <v>0</v>
      </c>
      <c r="F4290" s="161">
        <f>BD_TS!C4289</f>
        <v>0</v>
      </c>
      <c r="G4290" s="187">
        <f>BD_TS!H4289</f>
        <v>0</v>
      </c>
      <c r="H4290" s="158" t="str">
        <f>IF($A4290=0,"",IFERROR(INDEX(BD_Gestão!A:A,MATCH('Banco de Dados'!$B4290,BD_Gestão!$B:$B,0)),"erro"))</f>
        <v/>
      </c>
      <c r="I4290" s="162" t="str">
        <f>IF($A4290=0,"",IFERROR(INDEX(BD_Gestão!E:E,MATCH('Banco de Dados'!$B4290,BD_Gestão!$B:$B,0)),"erro"))</f>
        <v/>
      </c>
      <c r="J4290" s="186" t="str">
        <f>IF($A4290=0,"",IFERROR(INDEX(BD_Gestão!B:B,MATCH('Banco de Dados'!$B4290,BD_Gestão!$B:$B,0)),"erro"))</f>
        <v/>
      </c>
      <c r="K4290" s="158" t="str">
        <f>IF($A4290=0,"",IFERROR(INDEX(BD_Gestão!C:C,MATCH('Banco de Dados'!$B4290,BD_Gestão!$B:$B,0)),"erro"))</f>
        <v/>
      </c>
      <c r="L4290" s="158" t="str">
        <f>IF($A4290=0,"",IFERROR(INDEX(BD_Gestão!H:H,MATCH('Banco de Dados'!$B4290,BD_Gestão!$B:$B,0)),"erro"))</f>
        <v/>
      </c>
      <c r="M4290" s="161" t="str">
        <f>IF($A4290=0,"",IFERROR(INDEX(BD_Gestão!F:F,MATCH('Banco de Dados'!$B4290,BD_Gestão!$B:$B,0)),"erro"))</f>
        <v/>
      </c>
      <c r="N4290" s="161" t="str">
        <f>IF($A4290=0,"",IFERROR(INDEX(BD_Gestão!J:J,MATCH('Banco de Dados'!$B4290,BD_Gestão!$B:$B,0)),"erro"))</f>
        <v/>
      </c>
      <c r="O4290" s="164" t="str">
        <f>IF($A4290=0,"",IFERROR(INDEX(BD_Gestão!K:K,MATCH('Banco de Dados'!$B4290,BD_Gestão!$B:$B,0)),"erro"))</f>
        <v/>
      </c>
      <c r="P4290" s="169" t="str">
        <f t="shared" si="266"/>
        <v/>
      </c>
      <c r="Q4290" s="170" t="str">
        <f t="shared" si="267"/>
        <v/>
      </c>
      <c r="R4290" s="163" t="e">
        <f t="shared" si="264"/>
        <v>#VALUE!</v>
      </c>
      <c r="S4290" s="163" t="e">
        <f t="shared" si="265"/>
        <v>#VALUE!</v>
      </c>
      <c r="T4290" s="163" t="e">
        <f>INDEX(Controle!O:O,MATCH('Banco de Dados'!A4290,Controle!M:M,0))*E4290/100</f>
        <v>#N/A</v>
      </c>
    </row>
    <row r="4291" spans="1:20" hidden="1" x14ac:dyDescent="0.2">
      <c r="A4291" s="158">
        <f>BD_TS!A4290</f>
        <v>0</v>
      </c>
      <c r="B4291" s="158" t="str">
        <f>SUBSTITUTE(SUBSTITUTE(BD_TS!D4290," ",""),"-","/")</f>
        <v/>
      </c>
      <c r="C4291" s="158">
        <f>BD_TS!E4290</f>
        <v>0</v>
      </c>
      <c r="D4291" s="159">
        <f>BD_TS!F4290</f>
        <v>0</v>
      </c>
      <c r="E4291" s="160">
        <f>BD_TS!B4290</f>
        <v>0</v>
      </c>
      <c r="F4291" s="161">
        <f>BD_TS!C4290</f>
        <v>0</v>
      </c>
      <c r="G4291" s="187">
        <f>BD_TS!H4290</f>
        <v>0</v>
      </c>
      <c r="H4291" s="158" t="str">
        <f>IF($A4291=0,"",IFERROR(INDEX(BD_Gestão!A:A,MATCH('Banco de Dados'!$B4291,BD_Gestão!$B:$B,0)),"erro"))</f>
        <v/>
      </c>
      <c r="I4291" s="162" t="str">
        <f>IF($A4291=0,"",IFERROR(INDEX(BD_Gestão!E:E,MATCH('Banco de Dados'!$B4291,BD_Gestão!$B:$B,0)),"erro"))</f>
        <v/>
      </c>
      <c r="J4291" s="186" t="str">
        <f>IF($A4291=0,"",IFERROR(INDEX(BD_Gestão!B:B,MATCH('Banco de Dados'!$B4291,BD_Gestão!$B:$B,0)),"erro"))</f>
        <v/>
      </c>
      <c r="K4291" s="158" t="str">
        <f>IF($A4291=0,"",IFERROR(INDEX(BD_Gestão!C:C,MATCH('Banco de Dados'!$B4291,BD_Gestão!$B:$B,0)),"erro"))</f>
        <v/>
      </c>
      <c r="L4291" s="158" t="str">
        <f>IF($A4291=0,"",IFERROR(INDEX(BD_Gestão!H:H,MATCH('Banco de Dados'!$B4291,BD_Gestão!$B:$B,0)),"erro"))</f>
        <v/>
      </c>
      <c r="M4291" s="161" t="str">
        <f>IF($A4291=0,"",IFERROR(INDEX(BD_Gestão!F:F,MATCH('Banco de Dados'!$B4291,BD_Gestão!$B:$B,0)),"erro"))</f>
        <v/>
      </c>
      <c r="N4291" s="161" t="str">
        <f>IF($A4291=0,"",IFERROR(INDEX(BD_Gestão!J:J,MATCH('Banco de Dados'!$B4291,BD_Gestão!$B:$B,0)),"erro"))</f>
        <v/>
      </c>
      <c r="O4291" s="164" t="str">
        <f>IF($A4291=0,"",IFERROR(INDEX(BD_Gestão!K:K,MATCH('Banco de Dados'!$B4291,BD_Gestão!$B:$B,0)),"erro"))</f>
        <v/>
      </c>
      <c r="P4291" s="169" t="str">
        <f t="shared" si="266"/>
        <v/>
      </c>
      <c r="Q4291" s="170" t="str">
        <f t="shared" si="267"/>
        <v/>
      </c>
      <c r="R4291" s="163" t="e">
        <f t="shared" si="264"/>
        <v>#VALUE!</v>
      </c>
      <c r="S4291" s="163" t="e">
        <f t="shared" si="265"/>
        <v>#VALUE!</v>
      </c>
      <c r="T4291" s="163" t="e">
        <f>INDEX(Controle!O:O,MATCH('Banco de Dados'!A4291,Controle!M:M,0))*E4291/100</f>
        <v>#N/A</v>
      </c>
    </row>
    <row r="4292" spans="1:20" hidden="1" x14ac:dyDescent="0.2">
      <c r="A4292" s="158">
        <f>BD_TS!A4291</f>
        <v>0</v>
      </c>
      <c r="B4292" s="158" t="str">
        <f>SUBSTITUTE(SUBSTITUTE(BD_TS!D4291," ",""),"-","/")</f>
        <v/>
      </c>
      <c r="C4292" s="158">
        <f>BD_TS!E4291</f>
        <v>0</v>
      </c>
      <c r="D4292" s="159">
        <f>BD_TS!F4291</f>
        <v>0</v>
      </c>
      <c r="E4292" s="160">
        <f>BD_TS!B4291</f>
        <v>0</v>
      </c>
      <c r="F4292" s="161">
        <f>BD_TS!C4291</f>
        <v>0</v>
      </c>
      <c r="G4292" s="187">
        <f>BD_TS!H4291</f>
        <v>0</v>
      </c>
      <c r="H4292" s="158" t="str">
        <f>IF($A4292=0,"",IFERROR(INDEX(BD_Gestão!A:A,MATCH('Banco de Dados'!$B4292,BD_Gestão!$B:$B,0)),"erro"))</f>
        <v/>
      </c>
      <c r="I4292" s="162" t="str">
        <f>IF($A4292=0,"",IFERROR(INDEX(BD_Gestão!E:E,MATCH('Banco de Dados'!$B4292,BD_Gestão!$B:$B,0)),"erro"))</f>
        <v/>
      </c>
      <c r="J4292" s="186" t="str">
        <f>IF($A4292=0,"",IFERROR(INDEX(BD_Gestão!B:B,MATCH('Banco de Dados'!$B4292,BD_Gestão!$B:$B,0)),"erro"))</f>
        <v/>
      </c>
      <c r="K4292" s="158" t="str">
        <f>IF($A4292=0,"",IFERROR(INDEX(BD_Gestão!C:C,MATCH('Banco de Dados'!$B4292,BD_Gestão!$B:$B,0)),"erro"))</f>
        <v/>
      </c>
      <c r="L4292" s="158" t="str">
        <f>IF($A4292=0,"",IFERROR(INDEX(BD_Gestão!H:H,MATCH('Banco de Dados'!$B4292,BD_Gestão!$B:$B,0)),"erro"))</f>
        <v/>
      </c>
      <c r="M4292" s="161" t="str">
        <f>IF($A4292=0,"",IFERROR(INDEX(BD_Gestão!F:F,MATCH('Banco de Dados'!$B4292,BD_Gestão!$B:$B,0)),"erro"))</f>
        <v/>
      </c>
      <c r="N4292" s="161" t="str">
        <f>IF($A4292=0,"",IFERROR(INDEX(BD_Gestão!J:J,MATCH('Banco de Dados'!$B4292,BD_Gestão!$B:$B,0)),"erro"))</f>
        <v/>
      </c>
      <c r="O4292" s="164" t="str">
        <f>IF($A4292=0,"",IFERROR(INDEX(BD_Gestão!K:K,MATCH('Banco de Dados'!$B4292,BD_Gestão!$B:$B,0)),"erro"))</f>
        <v/>
      </c>
      <c r="P4292" s="169" t="str">
        <f t="shared" si="266"/>
        <v/>
      </c>
      <c r="Q4292" s="170" t="str">
        <f t="shared" si="267"/>
        <v/>
      </c>
      <c r="R4292" s="163" t="e">
        <f t="shared" si="264"/>
        <v>#VALUE!</v>
      </c>
      <c r="S4292" s="163" t="e">
        <f t="shared" si="265"/>
        <v>#VALUE!</v>
      </c>
      <c r="T4292" s="163" t="e">
        <f>INDEX(Controle!O:O,MATCH('Banco de Dados'!A4292,Controle!M:M,0))*E4292/100</f>
        <v>#N/A</v>
      </c>
    </row>
    <row r="4293" spans="1:20" hidden="1" x14ac:dyDescent="0.2">
      <c r="A4293" s="158">
        <f>BD_TS!A4292</f>
        <v>0</v>
      </c>
      <c r="B4293" s="158" t="str">
        <f>SUBSTITUTE(SUBSTITUTE(BD_TS!D4292," ",""),"-","/")</f>
        <v/>
      </c>
      <c r="C4293" s="158">
        <f>BD_TS!E4292</f>
        <v>0</v>
      </c>
      <c r="D4293" s="159">
        <f>BD_TS!F4292</f>
        <v>0</v>
      </c>
      <c r="E4293" s="160">
        <f>BD_TS!B4292</f>
        <v>0</v>
      </c>
      <c r="F4293" s="161">
        <f>BD_TS!C4292</f>
        <v>0</v>
      </c>
      <c r="G4293" s="187">
        <f>BD_TS!H4292</f>
        <v>0</v>
      </c>
      <c r="H4293" s="158" t="str">
        <f>IF($A4293=0,"",IFERROR(INDEX(BD_Gestão!A:A,MATCH('Banco de Dados'!$B4293,BD_Gestão!$B:$B,0)),"erro"))</f>
        <v/>
      </c>
      <c r="I4293" s="162" t="str">
        <f>IF($A4293=0,"",IFERROR(INDEX(BD_Gestão!E:E,MATCH('Banco de Dados'!$B4293,BD_Gestão!$B:$B,0)),"erro"))</f>
        <v/>
      </c>
      <c r="J4293" s="186" t="str">
        <f>IF($A4293=0,"",IFERROR(INDEX(BD_Gestão!B:B,MATCH('Banco de Dados'!$B4293,BD_Gestão!$B:$B,0)),"erro"))</f>
        <v/>
      </c>
      <c r="K4293" s="158" t="str">
        <f>IF($A4293=0,"",IFERROR(INDEX(BD_Gestão!C:C,MATCH('Banco de Dados'!$B4293,BD_Gestão!$B:$B,0)),"erro"))</f>
        <v/>
      </c>
      <c r="L4293" s="158" t="str">
        <f>IF($A4293=0,"",IFERROR(INDEX(BD_Gestão!H:H,MATCH('Banco de Dados'!$B4293,BD_Gestão!$B:$B,0)),"erro"))</f>
        <v/>
      </c>
      <c r="M4293" s="161" t="str">
        <f>IF($A4293=0,"",IFERROR(INDEX(BD_Gestão!F:F,MATCH('Banco de Dados'!$B4293,BD_Gestão!$B:$B,0)),"erro"))</f>
        <v/>
      </c>
      <c r="N4293" s="161" t="str">
        <f>IF($A4293=0,"",IFERROR(INDEX(BD_Gestão!J:J,MATCH('Banco de Dados'!$B4293,BD_Gestão!$B:$B,0)),"erro"))</f>
        <v/>
      </c>
      <c r="O4293" s="164" t="str">
        <f>IF($A4293=0,"",IFERROR(INDEX(BD_Gestão!K:K,MATCH('Banco de Dados'!$B4293,BD_Gestão!$B:$B,0)),"erro"))</f>
        <v/>
      </c>
      <c r="P4293" s="169" t="str">
        <f t="shared" si="266"/>
        <v/>
      </c>
      <c r="Q4293" s="170" t="str">
        <f t="shared" si="267"/>
        <v/>
      </c>
      <c r="R4293" s="163" t="e">
        <f t="shared" ref="R4293:R4356" si="268">MONTH(I4293)</f>
        <v>#VALUE!</v>
      </c>
      <c r="S4293" s="163" t="e">
        <f t="shared" ref="S4293:S4356" si="269">YEAR(I4293)</f>
        <v>#VALUE!</v>
      </c>
      <c r="T4293" s="163" t="e">
        <f>INDEX(Controle!O:O,MATCH('Banco de Dados'!A4293,Controle!M:M,0))*E4293/100</f>
        <v>#N/A</v>
      </c>
    </row>
    <row r="4294" spans="1:20" hidden="1" x14ac:dyDescent="0.2">
      <c r="A4294" s="158">
        <f>BD_TS!A4293</f>
        <v>0</v>
      </c>
      <c r="B4294" s="158" t="str">
        <f>SUBSTITUTE(SUBSTITUTE(BD_TS!D4293," ",""),"-","/")</f>
        <v/>
      </c>
      <c r="C4294" s="158">
        <f>BD_TS!E4293</f>
        <v>0</v>
      </c>
      <c r="D4294" s="159">
        <f>BD_TS!F4293</f>
        <v>0</v>
      </c>
      <c r="E4294" s="160">
        <f>BD_TS!B4293</f>
        <v>0</v>
      </c>
      <c r="F4294" s="161">
        <f>BD_TS!C4293</f>
        <v>0</v>
      </c>
      <c r="G4294" s="187">
        <f>BD_TS!H4293</f>
        <v>0</v>
      </c>
      <c r="H4294" s="158" t="str">
        <f>IF($A4294=0,"",IFERROR(INDEX(BD_Gestão!A:A,MATCH('Banco de Dados'!$B4294,BD_Gestão!$B:$B,0)),"erro"))</f>
        <v/>
      </c>
      <c r="I4294" s="162" t="str">
        <f>IF($A4294=0,"",IFERROR(INDEX(BD_Gestão!E:E,MATCH('Banco de Dados'!$B4294,BD_Gestão!$B:$B,0)),"erro"))</f>
        <v/>
      </c>
      <c r="J4294" s="186" t="str">
        <f>IF($A4294=0,"",IFERROR(INDEX(BD_Gestão!B:B,MATCH('Banco de Dados'!$B4294,BD_Gestão!$B:$B,0)),"erro"))</f>
        <v/>
      </c>
      <c r="K4294" s="158" t="str">
        <f>IF($A4294=0,"",IFERROR(INDEX(BD_Gestão!C:C,MATCH('Banco de Dados'!$B4294,BD_Gestão!$B:$B,0)),"erro"))</f>
        <v/>
      </c>
      <c r="L4294" s="158" t="str">
        <f>IF($A4294=0,"",IFERROR(INDEX(BD_Gestão!H:H,MATCH('Banco de Dados'!$B4294,BD_Gestão!$B:$B,0)),"erro"))</f>
        <v/>
      </c>
      <c r="M4294" s="161" t="str">
        <f>IF($A4294=0,"",IFERROR(INDEX(BD_Gestão!F:F,MATCH('Banco de Dados'!$B4294,BD_Gestão!$B:$B,0)),"erro"))</f>
        <v/>
      </c>
      <c r="N4294" s="161" t="str">
        <f>IF($A4294=0,"",IFERROR(INDEX(BD_Gestão!J:J,MATCH('Banco de Dados'!$B4294,BD_Gestão!$B:$B,0)),"erro"))</f>
        <v/>
      </c>
      <c r="O4294" s="164" t="str">
        <f>IF($A4294=0,"",IFERROR(INDEX(BD_Gestão!K:K,MATCH('Banco de Dados'!$B4294,BD_Gestão!$B:$B,0)),"erro"))</f>
        <v/>
      </c>
      <c r="P4294" s="169" t="str">
        <f t="shared" ref="P4294:P4357" si="270">IF(OR(H4294="erro",H4294=""),"",E4294*(MIN(O4294,1)))</f>
        <v/>
      </c>
      <c r="Q4294" s="170" t="str">
        <f t="shared" ref="Q4294:Q4357" si="271">IF(OR(H4294="erro",H4294=""),"",E4294-P4294)</f>
        <v/>
      </c>
      <c r="R4294" s="163" t="e">
        <f t="shared" si="268"/>
        <v>#VALUE!</v>
      </c>
      <c r="S4294" s="163" t="e">
        <f t="shared" si="269"/>
        <v>#VALUE!</v>
      </c>
      <c r="T4294" s="163" t="e">
        <f>INDEX(Controle!O:O,MATCH('Banco de Dados'!A4294,Controle!M:M,0))*E4294/100</f>
        <v>#N/A</v>
      </c>
    </row>
    <row r="4295" spans="1:20" hidden="1" x14ac:dyDescent="0.2">
      <c r="A4295" s="158">
        <f>BD_TS!A4294</f>
        <v>0</v>
      </c>
      <c r="B4295" s="158" t="str">
        <f>SUBSTITUTE(SUBSTITUTE(BD_TS!D4294," ",""),"-","/")</f>
        <v/>
      </c>
      <c r="C4295" s="158">
        <f>BD_TS!E4294</f>
        <v>0</v>
      </c>
      <c r="D4295" s="159">
        <f>BD_TS!F4294</f>
        <v>0</v>
      </c>
      <c r="E4295" s="160">
        <f>BD_TS!B4294</f>
        <v>0</v>
      </c>
      <c r="F4295" s="161">
        <f>BD_TS!C4294</f>
        <v>0</v>
      </c>
      <c r="G4295" s="187">
        <f>BD_TS!H4294</f>
        <v>0</v>
      </c>
      <c r="H4295" s="158" t="str">
        <f>IF($A4295=0,"",IFERROR(INDEX(BD_Gestão!A:A,MATCH('Banco de Dados'!$B4295,BD_Gestão!$B:$B,0)),"erro"))</f>
        <v/>
      </c>
      <c r="I4295" s="162" t="str">
        <f>IF($A4295=0,"",IFERROR(INDEX(BD_Gestão!E:E,MATCH('Banco de Dados'!$B4295,BD_Gestão!$B:$B,0)),"erro"))</f>
        <v/>
      </c>
      <c r="J4295" s="186" t="str">
        <f>IF($A4295=0,"",IFERROR(INDEX(BD_Gestão!B:B,MATCH('Banco de Dados'!$B4295,BD_Gestão!$B:$B,0)),"erro"))</f>
        <v/>
      </c>
      <c r="K4295" s="158" t="str">
        <f>IF($A4295=0,"",IFERROR(INDEX(BD_Gestão!C:C,MATCH('Banco de Dados'!$B4295,BD_Gestão!$B:$B,0)),"erro"))</f>
        <v/>
      </c>
      <c r="L4295" s="158" t="str">
        <f>IF($A4295=0,"",IFERROR(INDEX(BD_Gestão!H:H,MATCH('Banco de Dados'!$B4295,BD_Gestão!$B:$B,0)),"erro"))</f>
        <v/>
      </c>
      <c r="M4295" s="161" t="str">
        <f>IF($A4295=0,"",IFERROR(INDEX(BD_Gestão!F:F,MATCH('Banco de Dados'!$B4295,BD_Gestão!$B:$B,0)),"erro"))</f>
        <v/>
      </c>
      <c r="N4295" s="161" t="str">
        <f>IF($A4295=0,"",IFERROR(INDEX(BD_Gestão!J:J,MATCH('Banco de Dados'!$B4295,BD_Gestão!$B:$B,0)),"erro"))</f>
        <v/>
      </c>
      <c r="O4295" s="164" t="str">
        <f>IF($A4295=0,"",IFERROR(INDEX(BD_Gestão!K:K,MATCH('Banco de Dados'!$B4295,BD_Gestão!$B:$B,0)),"erro"))</f>
        <v/>
      </c>
      <c r="P4295" s="169" t="str">
        <f t="shared" si="270"/>
        <v/>
      </c>
      <c r="Q4295" s="170" t="str">
        <f t="shared" si="271"/>
        <v/>
      </c>
      <c r="R4295" s="163" t="e">
        <f t="shared" si="268"/>
        <v>#VALUE!</v>
      </c>
      <c r="S4295" s="163" t="e">
        <f t="shared" si="269"/>
        <v>#VALUE!</v>
      </c>
      <c r="T4295" s="163" t="e">
        <f>INDEX(Controle!O:O,MATCH('Banco de Dados'!A4295,Controle!M:M,0))*E4295/100</f>
        <v>#N/A</v>
      </c>
    </row>
    <row r="4296" spans="1:20" hidden="1" x14ac:dyDescent="0.2">
      <c r="A4296" s="158">
        <f>BD_TS!A4295</f>
        <v>0</v>
      </c>
      <c r="B4296" s="158" t="str">
        <f>SUBSTITUTE(SUBSTITUTE(BD_TS!D4295," ",""),"-","/")</f>
        <v/>
      </c>
      <c r="C4296" s="158">
        <f>BD_TS!E4295</f>
        <v>0</v>
      </c>
      <c r="D4296" s="159">
        <f>BD_TS!F4295</f>
        <v>0</v>
      </c>
      <c r="E4296" s="160">
        <f>BD_TS!B4295</f>
        <v>0</v>
      </c>
      <c r="F4296" s="161">
        <f>BD_TS!C4295</f>
        <v>0</v>
      </c>
      <c r="G4296" s="187">
        <f>BD_TS!H4295</f>
        <v>0</v>
      </c>
      <c r="H4296" s="158" t="str">
        <f>IF($A4296=0,"",IFERROR(INDEX(BD_Gestão!A:A,MATCH('Banco de Dados'!$B4296,BD_Gestão!$B:$B,0)),"erro"))</f>
        <v/>
      </c>
      <c r="I4296" s="162" t="str">
        <f>IF($A4296=0,"",IFERROR(INDEX(BD_Gestão!E:E,MATCH('Banco de Dados'!$B4296,BD_Gestão!$B:$B,0)),"erro"))</f>
        <v/>
      </c>
      <c r="J4296" s="186" t="str">
        <f>IF($A4296=0,"",IFERROR(INDEX(BD_Gestão!B:B,MATCH('Banco de Dados'!$B4296,BD_Gestão!$B:$B,0)),"erro"))</f>
        <v/>
      </c>
      <c r="K4296" s="158" t="str">
        <f>IF($A4296=0,"",IFERROR(INDEX(BD_Gestão!C:C,MATCH('Banco de Dados'!$B4296,BD_Gestão!$B:$B,0)),"erro"))</f>
        <v/>
      </c>
      <c r="L4296" s="158" t="str">
        <f>IF($A4296=0,"",IFERROR(INDEX(BD_Gestão!H:H,MATCH('Banco de Dados'!$B4296,BD_Gestão!$B:$B,0)),"erro"))</f>
        <v/>
      </c>
      <c r="M4296" s="161" t="str">
        <f>IF($A4296=0,"",IFERROR(INDEX(BD_Gestão!F:F,MATCH('Banco de Dados'!$B4296,BD_Gestão!$B:$B,0)),"erro"))</f>
        <v/>
      </c>
      <c r="N4296" s="161" t="str">
        <f>IF($A4296=0,"",IFERROR(INDEX(BD_Gestão!J:J,MATCH('Banco de Dados'!$B4296,BD_Gestão!$B:$B,0)),"erro"))</f>
        <v/>
      </c>
      <c r="O4296" s="164" t="str">
        <f>IF($A4296=0,"",IFERROR(INDEX(BD_Gestão!K:K,MATCH('Banco de Dados'!$B4296,BD_Gestão!$B:$B,0)),"erro"))</f>
        <v/>
      </c>
      <c r="P4296" s="169" t="str">
        <f t="shared" si="270"/>
        <v/>
      </c>
      <c r="Q4296" s="170" t="str">
        <f t="shared" si="271"/>
        <v/>
      </c>
      <c r="R4296" s="163" t="e">
        <f t="shared" si="268"/>
        <v>#VALUE!</v>
      </c>
      <c r="S4296" s="163" t="e">
        <f t="shared" si="269"/>
        <v>#VALUE!</v>
      </c>
      <c r="T4296" s="163" t="e">
        <f>INDEX(Controle!O:O,MATCH('Banco de Dados'!A4296,Controle!M:M,0))*E4296/100</f>
        <v>#N/A</v>
      </c>
    </row>
    <row r="4297" spans="1:20" hidden="1" x14ac:dyDescent="0.2">
      <c r="A4297" s="158">
        <f>BD_TS!A4296</f>
        <v>0</v>
      </c>
      <c r="B4297" s="158" t="str">
        <f>SUBSTITUTE(SUBSTITUTE(BD_TS!D4296," ",""),"-","/")</f>
        <v/>
      </c>
      <c r="C4297" s="158">
        <f>BD_TS!E4296</f>
        <v>0</v>
      </c>
      <c r="D4297" s="159">
        <f>BD_TS!F4296</f>
        <v>0</v>
      </c>
      <c r="E4297" s="160">
        <f>BD_TS!B4296</f>
        <v>0</v>
      </c>
      <c r="F4297" s="161">
        <f>BD_TS!C4296</f>
        <v>0</v>
      </c>
      <c r="G4297" s="187">
        <f>BD_TS!H4296</f>
        <v>0</v>
      </c>
      <c r="H4297" s="158" t="str">
        <f>IF($A4297=0,"",IFERROR(INDEX(BD_Gestão!A:A,MATCH('Banco de Dados'!$B4297,BD_Gestão!$B:$B,0)),"erro"))</f>
        <v/>
      </c>
      <c r="I4297" s="162" t="str">
        <f>IF($A4297=0,"",IFERROR(INDEX(BD_Gestão!E:E,MATCH('Banco de Dados'!$B4297,BD_Gestão!$B:$B,0)),"erro"))</f>
        <v/>
      </c>
      <c r="J4297" s="186" t="str">
        <f>IF($A4297=0,"",IFERROR(INDEX(BD_Gestão!B:B,MATCH('Banco de Dados'!$B4297,BD_Gestão!$B:$B,0)),"erro"))</f>
        <v/>
      </c>
      <c r="K4297" s="158" t="str">
        <f>IF($A4297=0,"",IFERROR(INDEX(BD_Gestão!C:C,MATCH('Banco de Dados'!$B4297,BD_Gestão!$B:$B,0)),"erro"))</f>
        <v/>
      </c>
      <c r="L4297" s="158" t="str">
        <f>IF($A4297=0,"",IFERROR(INDEX(BD_Gestão!H:H,MATCH('Banco de Dados'!$B4297,BD_Gestão!$B:$B,0)),"erro"))</f>
        <v/>
      </c>
      <c r="M4297" s="161" t="str">
        <f>IF($A4297=0,"",IFERROR(INDEX(BD_Gestão!F:F,MATCH('Banco de Dados'!$B4297,BD_Gestão!$B:$B,0)),"erro"))</f>
        <v/>
      </c>
      <c r="N4297" s="161" t="str">
        <f>IF($A4297=0,"",IFERROR(INDEX(BD_Gestão!J:J,MATCH('Banco de Dados'!$B4297,BD_Gestão!$B:$B,0)),"erro"))</f>
        <v/>
      </c>
      <c r="O4297" s="164" t="str">
        <f>IF($A4297=0,"",IFERROR(INDEX(BD_Gestão!K:K,MATCH('Banco de Dados'!$B4297,BD_Gestão!$B:$B,0)),"erro"))</f>
        <v/>
      </c>
      <c r="P4297" s="169" t="str">
        <f t="shared" si="270"/>
        <v/>
      </c>
      <c r="Q4297" s="170" t="str">
        <f t="shared" si="271"/>
        <v/>
      </c>
      <c r="R4297" s="163" t="e">
        <f t="shared" si="268"/>
        <v>#VALUE!</v>
      </c>
      <c r="S4297" s="163" t="e">
        <f t="shared" si="269"/>
        <v>#VALUE!</v>
      </c>
      <c r="T4297" s="163" t="e">
        <f>INDEX(Controle!O:O,MATCH('Banco de Dados'!A4297,Controle!M:M,0))*E4297/100</f>
        <v>#N/A</v>
      </c>
    </row>
    <row r="4298" spans="1:20" hidden="1" x14ac:dyDescent="0.2">
      <c r="A4298" s="158">
        <f>BD_TS!A4297</f>
        <v>0</v>
      </c>
      <c r="B4298" s="158" t="str">
        <f>SUBSTITUTE(SUBSTITUTE(BD_TS!D4297," ",""),"-","/")</f>
        <v/>
      </c>
      <c r="C4298" s="158">
        <f>BD_TS!E4297</f>
        <v>0</v>
      </c>
      <c r="D4298" s="159">
        <f>BD_TS!F4297</f>
        <v>0</v>
      </c>
      <c r="E4298" s="160">
        <f>BD_TS!B4297</f>
        <v>0</v>
      </c>
      <c r="F4298" s="161">
        <f>BD_TS!C4297</f>
        <v>0</v>
      </c>
      <c r="G4298" s="187">
        <f>BD_TS!H4297</f>
        <v>0</v>
      </c>
      <c r="H4298" s="158" t="str">
        <f>IF($A4298=0,"",IFERROR(INDEX(BD_Gestão!A:A,MATCH('Banco de Dados'!$B4298,BD_Gestão!$B:$B,0)),"erro"))</f>
        <v/>
      </c>
      <c r="I4298" s="162" t="str">
        <f>IF($A4298=0,"",IFERROR(INDEX(BD_Gestão!E:E,MATCH('Banco de Dados'!$B4298,BD_Gestão!$B:$B,0)),"erro"))</f>
        <v/>
      </c>
      <c r="J4298" s="186" t="str">
        <f>IF($A4298=0,"",IFERROR(INDEX(BD_Gestão!B:B,MATCH('Banco de Dados'!$B4298,BD_Gestão!$B:$B,0)),"erro"))</f>
        <v/>
      </c>
      <c r="K4298" s="158" t="str">
        <f>IF($A4298=0,"",IFERROR(INDEX(BD_Gestão!C:C,MATCH('Banco de Dados'!$B4298,BD_Gestão!$B:$B,0)),"erro"))</f>
        <v/>
      </c>
      <c r="L4298" s="158" t="str">
        <f>IF($A4298=0,"",IFERROR(INDEX(BD_Gestão!H:H,MATCH('Banco de Dados'!$B4298,BD_Gestão!$B:$B,0)),"erro"))</f>
        <v/>
      </c>
      <c r="M4298" s="161" t="str">
        <f>IF($A4298=0,"",IFERROR(INDEX(BD_Gestão!F:F,MATCH('Banco de Dados'!$B4298,BD_Gestão!$B:$B,0)),"erro"))</f>
        <v/>
      </c>
      <c r="N4298" s="161" t="str">
        <f>IF($A4298=0,"",IFERROR(INDEX(BD_Gestão!J:J,MATCH('Banco de Dados'!$B4298,BD_Gestão!$B:$B,0)),"erro"))</f>
        <v/>
      </c>
      <c r="O4298" s="164" t="str">
        <f>IF($A4298=0,"",IFERROR(INDEX(BD_Gestão!K:K,MATCH('Banco de Dados'!$B4298,BD_Gestão!$B:$B,0)),"erro"))</f>
        <v/>
      </c>
      <c r="P4298" s="169" t="str">
        <f t="shared" si="270"/>
        <v/>
      </c>
      <c r="Q4298" s="170" t="str">
        <f t="shared" si="271"/>
        <v/>
      </c>
      <c r="R4298" s="163" t="e">
        <f t="shared" si="268"/>
        <v>#VALUE!</v>
      </c>
      <c r="S4298" s="163" t="e">
        <f t="shared" si="269"/>
        <v>#VALUE!</v>
      </c>
      <c r="T4298" s="163" t="e">
        <f>INDEX(Controle!O:O,MATCH('Banco de Dados'!A4298,Controle!M:M,0))*E4298/100</f>
        <v>#N/A</v>
      </c>
    </row>
    <row r="4299" spans="1:20" hidden="1" x14ac:dyDescent="0.2">
      <c r="A4299" s="158">
        <f>BD_TS!A4298</f>
        <v>0</v>
      </c>
      <c r="B4299" s="158" t="str">
        <f>SUBSTITUTE(SUBSTITUTE(BD_TS!D4298," ",""),"-","/")</f>
        <v/>
      </c>
      <c r="C4299" s="158">
        <f>BD_TS!E4298</f>
        <v>0</v>
      </c>
      <c r="D4299" s="159">
        <f>BD_TS!F4298</f>
        <v>0</v>
      </c>
      <c r="E4299" s="160">
        <f>BD_TS!B4298</f>
        <v>0</v>
      </c>
      <c r="F4299" s="161">
        <f>BD_TS!C4298</f>
        <v>0</v>
      </c>
      <c r="G4299" s="187">
        <f>BD_TS!H4298</f>
        <v>0</v>
      </c>
      <c r="H4299" s="158" t="str">
        <f>IF($A4299=0,"",IFERROR(INDEX(BD_Gestão!A:A,MATCH('Banco de Dados'!$B4299,BD_Gestão!$B:$B,0)),"erro"))</f>
        <v/>
      </c>
      <c r="I4299" s="162" t="str">
        <f>IF($A4299=0,"",IFERROR(INDEX(BD_Gestão!E:E,MATCH('Banco de Dados'!$B4299,BD_Gestão!$B:$B,0)),"erro"))</f>
        <v/>
      </c>
      <c r="J4299" s="186" t="str">
        <f>IF($A4299=0,"",IFERROR(INDEX(BD_Gestão!B:B,MATCH('Banco de Dados'!$B4299,BD_Gestão!$B:$B,0)),"erro"))</f>
        <v/>
      </c>
      <c r="K4299" s="158" t="str">
        <f>IF($A4299=0,"",IFERROR(INDEX(BD_Gestão!C:C,MATCH('Banco de Dados'!$B4299,BD_Gestão!$B:$B,0)),"erro"))</f>
        <v/>
      </c>
      <c r="L4299" s="158" t="str">
        <f>IF($A4299=0,"",IFERROR(INDEX(BD_Gestão!H:H,MATCH('Banco de Dados'!$B4299,BD_Gestão!$B:$B,0)),"erro"))</f>
        <v/>
      </c>
      <c r="M4299" s="161" t="str">
        <f>IF($A4299=0,"",IFERROR(INDEX(BD_Gestão!F:F,MATCH('Banco de Dados'!$B4299,BD_Gestão!$B:$B,0)),"erro"))</f>
        <v/>
      </c>
      <c r="N4299" s="161" t="str">
        <f>IF($A4299=0,"",IFERROR(INDEX(BD_Gestão!J:J,MATCH('Banco de Dados'!$B4299,BD_Gestão!$B:$B,0)),"erro"))</f>
        <v/>
      </c>
      <c r="O4299" s="164" t="str">
        <f>IF($A4299=0,"",IFERROR(INDEX(BD_Gestão!K:K,MATCH('Banco de Dados'!$B4299,BD_Gestão!$B:$B,0)),"erro"))</f>
        <v/>
      </c>
      <c r="P4299" s="169" t="str">
        <f t="shared" si="270"/>
        <v/>
      </c>
      <c r="Q4299" s="170" t="str">
        <f t="shared" si="271"/>
        <v/>
      </c>
      <c r="R4299" s="163" t="e">
        <f t="shared" si="268"/>
        <v>#VALUE!</v>
      </c>
      <c r="S4299" s="163" t="e">
        <f t="shared" si="269"/>
        <v>#VALUE!</v>
      </c>
      <c r="T4299" s="163" t="e">
        <f>INDEX(Controle!O:O,MATCH('Banco de Dados'!A4299,Controle!M:M,0))*E4299/100</f>
        <v>#N/A</v>
      </c>
    </row>
    <row r="4300" spans="1:20" hidden="1" x14ac:dyDescent="0.2">
      <c r="A4300" s="158">
        <f>BD_TS!A4299</f>
        <v>0</v>
      </c>
      <c r="B4300" s="158" t="str">
        <f>SUBSTITUTE(SUBSTITUTE(BD_TS!D4299," ",""),"-","/")</f>
        <v/>
      </c>
      <c r="C4300" s="158">
        <f>BD_TS!E4299</f>
        <v>0</v>
      </c>
      <c r="D4300" s="159">
        <f>BD_TS!F4299</f>
        <v>0</v>
      </c>
      <c r="E4300" s="160">
        <f>BD_TS!B4299</f>
        <v>0</v>
      </c>
      <c r="F4300" s="161">
        <f>BD_TS!C4299</f>
        <v>0</v>
      </c>
      <c r="G4300" s="187">
        <f>BD_TS!H4299</f>
        <v>0</v>
      </c>
      <c r="H4300" s="158" t="str">
        <f>IF($A4300=0,"",IFERROR(INDEX(BD_Gestão!A:A,MATCH('Banco de Dados'!$B4300,BD_Gestão!$B:$B,0)),"erro"))</f>
        <v/>
      </c>
      <c r="I4300" s="162" t="str">
        <f>IF($A4300=0,"",IFERROR(INDEX(BD_Gestão!E:E,MATCH('Banco de Dados'!$B4300,BD_Gestão!$B:$B,0)),"erro"))</f>
        <v/>
      </c>
      <c r="J4300" s="186" t="str">
        <f>IF($A4300=0,"",IFERROR(INDEX(BD_Gestão!B:B,MATCH('Banco de Dados'!$B4300,BD_Gestão!$B:$B,0)),"erro"))</f>
        <v/>
      </c>
      <c r="K4300" s="158" t="str">
        <f>IF($A4300=0,"",IFERROR(INDEX(BD_Gestão!C:C,MATCH('Banco de Dados'!$B4300,BD_Gestão!$B:$B,0)),"erro"))</f>
        <v/>
      </c>
      <c r="L4300" s="158" t="str">
        <f>IF($A4300=0,"",IFERROR(INDEX(BD_Gestão!H:H,MATCH('Banco de Dados'!$B4300,BD_Gestão!$B:$B,0)),"erro"))</f>
        <v/>
      </c>
      <c r="M4300" s="161" t="str">
        <f>IF($A4300=0,"",IFERROR(INDEX(BD_Gestão!F:F,MATCH('Banco de Dados'!$B4300,BD_Gestão!$B:$B,0)),"erro"))</f>
        <v/>
      </c>
      <c r="N4300" s="161" t="str">
        <f>IF($A4300=0,"",IFERROR(INDEX(BD_Gestão!J:J,MATCH('Banco de Dados'!$B4300,BD_Gestão!$B:$B,0)),"erro"))</f>
        <v/>
      </c>
      <c r="O4300" s="164" t="str">
        <f>IF($A4300=0,"",IFERROR(INDEX(BD_Gestão!K:K,MATCH('Banco de Dados'!$B4300,BD_Gestão!$B:$B,0)),"erro"))</f>
        <v/>
      </c>
      <c r="P4300" s="169" t="str">
        <f t="shared" si="270"/>
        <v/>
      </c>
      <c r="Q4300" s="170" t="str">
        <f t="shared" si="271"/>
        <v/>
      </c>
      <c r="R4300" s="163" t="e">
        <f t="shared" si="268"/>
        <v>#VALUE!</v>
      </c>
      <c r="S4300" s="163" t="e">
        <f t="shared" si="269"/>
        <v>#VALUE!</v>
      </c>
      <c r="T4300" s="163" t="e">
        <f>INDEX(Controle!O:O,MATCH('Banco de Dados'!A4300,Controle!M:M,0))*E4300/100</f>
        <v>#N/A</v>
      </c>
    </row>
    <row r="4301" spans="1:20" hidden="1" x14ac:dyDescent="0.2">
      <c r="A4301" s="158">
        <f>BD_TS!A4300</f>
        <v>0</v>
      </c>
      <c r="B4301" s="158" t="str">
        <f>SUBSTITUTE(SUBSTITUTE(BD_TS!D4300," ",""),"-","/")</f>
        <v/>
      </c>
      <c r="C4301" s="158">
        <f>BD_TS!E4300</f>
        <v>0</v>
      </c>
      <c r="D4301" s="159">
        <f>BD_TS!F4300</f>
        <v>0</v>
      </c>
      <c r="E4301" s="160">
        <f>BD_TS!B4300</f>
        <v>0</v>
      </c>
      <c r="F4301" s="161">
        <f>BD_TS!C4300</f>
        <v>0</v>
      </c>
      <c r="G4301" s="187">
        <f>BD_TS!H4300</f>
        <v>0</v>
      </c>
      <c r="H4301" s="158" t="str">
        <f>IF($A4301=0,"",IFERROR(INDEX(BD_Gestão!A:A,MATCH('Banco de Dados'!$B4301,BD_Gestão!$B:$B,0)),"erro"))</f>
        <v/>
      </c>
      <c r="I4301" s="162" t="str">
        <f>IF($A4301=0,"",IFERROR(INDEX(BD_Gestão!E:E,MATCH('Banco de Dados'!$B4301,BD_Gestão!$B:$B,0)),"erro"))</f>
        <v/>
      </c>
      <c r="J4301" s="186" t="str">
        <f>IF($A4301=0,"",IFERROR(INDEX(BD_Gestão!B:B,MATCH('Banco de Dados'!$B4301,BD_Gestão!$B:$B,0)),"erro"))</f>
        <v/>
      </c>
      <c r="K4301" s="158" t="str">
        <f>IF($A4301=0,"",IFERROR(INDEX(BD_Gestão!C:C,MATCH('Banco de Dados'!$B4301,BD_Gestão!$B:$B,0)),"erro"))</f>
        <v/>
      </c>
      <c r="L4301" s="158" t="str">
        <f>IF($A4301=0,"",IFERROR(INDEX(BD_Gestão!H:H,MATCH('Banco de Dados'!$B4301,BD_Gestão!$B:$B,0)),"erro"))</f>
        <v/>
      </c>
      <c r="M4301" s="161" t="str">
        <f>IF($A4301=0,"",IFERROR(INDEX(BD_Gestão!F:F,MATCH('Banco de Dados'!$B4301,BD_Gestão!$B:$B,0)),"erro"))</f>
        <v/>
      </c>
      <c r="N4301" s="161" t="str">
        <f>IF($A4301=0,"",IFERROR(INDEX(BD_Gestão!J:J,MATCH('Banco de Dados'!$B4301,BD_Gestão!$B:$B,0)),"erro"))</f>
        <v/>
      </c>
      <c r="O4301" s="164" t="str">
        <f>IF($A4301=0,"",IFERROR(INDEX(BD_Gestão!K:K,MATCH('Banco de Dados'!$B4301,BD_Gestão!$B:$B,0)),"erro"))</f>
        <v/>
      </c>
      <c r="P4301" s="169" t="str">
        <f t="shared" si="270"/>
        <v/>
      </c>
      <c r="Q4301" s="170" t="str">
        <f t="shared" si="271"/>
        <v/>
      </c>
      <c r="R4301" s="163" t="e">
        <f t="shared" si="268"/>
        <v>#VALUE!</v>
      </c>
      <c r="S4301" s="163" t="e">
        <f t="shared" si="269"/>
        <v>#VALUE!</v>
      </c>
      <c r="T4301" s="163" t="e">
        <f>INDEX(Controle!O:O,MATCH('Banco de Dados'!A4301,Controle!M:M,0))*E4301/100</f>
        <v>#N/A</v>
      </c>
    </row>
    <row r="4302" spans="1:20" hidden="1" x14ac:dyDescent="0.2">
      <c r="A4302" s="158">
        <f>BD_TS!A4301</f>
        <v>0</v>
      </c>
      <c r="B4302" s="158" t="str">
        <f>SUBSTITUTE(SUBSTITUTE(BD_TS!D4301," ",""),"-","/")</f>
        <v/>
      </c>
      <c r="C4302" s="158">
        <f>BD_TS!E4301</f>
        <v>0</v>
      </c>
      <c r="D4302" s="159">
        <f>BD_TS!F4301</f>
        <v>0</v>
      </c>
      <c r="E4302" s="160">
        <f>BD_TS!B4301</f>
        <v>0</v>
      </c>
      <c r="F4302" s="161">
        <f>BD_TS!C4301</f>
        <v>0</v>
      </c>
      <c r="G4302" s="187">
        <f>BD_TS!H4301</f>
        <v>0</v>
      </c>
      <c r="H4302" s="158" t="str">
        <f>IF($A4302=0,"",IFERROR(INDEX(BD_Gestão!A:A,MATCH('Banco de Dados'!$B4302,BD_Gestão!$B:$B,0)),"erro"))</f>
        <v/>
      </c>
      <c r="I4302" s="162" t="str">
        <f>IF($A4302=0,"",IFERROR(INDEX(BD_Gestão!E:E,MATCH('Banco de Dados'!$B4302,BD_Gestão!$B:$B,0)),"erro"))</f>
        <v/>
      </c>
      <c r="J4302" s="186" t="str">
        <f>IF($A4302=0,"",IFERROR(INDEX(BD_Gestão!B:B,MATCH('Banco de Dados'!$B4302,BD_Gestão!$B:$B,0)),"erro"))</f>
        <v/>
      </c>
      <c r="K4302" s="158" t="str">
        <f>IF($A4302=0,"",IFERROR(INDEX(BD_Gestão!C:C,MATCH('Banco de Dados'!$B4302,BD_Gestão!$B:$B,0)),"erro"))</f>
        <v/>
      </c>
      <c r="L4302" s="158" t="str">
        <f>IF($A4302=0,"",IFERROR(INDEX(BD_Gestão!H:H,MATCH('Banco de Dados'!$B4302,BD_Gestão!$B:$B,0)),"erro"))</f>
        <v/>
      </c>
      <c r="M4302" s="161" t="str">
        <f>IF($A4302=0,"",IFERROR(INDEX(BD_Gestão!F:F,MATCH('Banco de Dados'!$B4302,BD_Gestão!$B:$B,0)),"erro"))</f>
        <v/>
      </c>
      <c r="N4302" s="161" t="str">
        <f>IF($A4302=0,"",IFERROR(INDEX(BD_Gestão!J:J,MATCH('Banco de Dados'!$B4302,BD_Gestão!$B:$B,0)),"erro"))</f>
        <v/>
      </c>
      <c r="O4302" s="164" t="str">
        <f>IF($A4302=0,"",IFERROR(INDEX(BD_Gestão!K:K,MATCH('Banco de Dados'!$B4302,BD_Gestão!$B:$B,0)),"erro"))</f>
        <v/>
      </c>
      <c r="P4302" s="169" t="str">
        <f t="shared" si="270"/>
        <v/>
      </c>
      <c r="Q4302" s="170" t="str">
        <f t="shared" si="271"/>
        <v/>
      </c>
      <c r="R4302" s="163" t="e">
        <f t="shared" si="268"/>
        <v>#VALUE!</v>
      </c>
      <c r="S4302" s="163" t="e">
        <f t="shared" si="269"/>
        <v>#VALUE!</v>
      </c>
      <c r="T4302" s="163" t="e">
        <f>INDEX(Controle!O:O,MATCH('Banco de Dados'!A4302,Controle!M:M,0))*E4302/100</f>
        <v>#N/A</v>
      </c>
    </row>
    <row r="4303" spans="1:20" hidden="1" x14ac:dyDescent="0.2">
      <c r="A4303" s="158">
        <f>BD_TS!A4302</f>
        <v>0</v>
      </c>
      <c r="B4303" s="158" t="str">
        <f>SUBSTITUTE(SUBSTITUTE(BD_TS!D4302," ",""),"-","/")</f>
        <v/>
      </c>
      <c r="C4303" s="158">
        <f>BD_TS!E4302</f>
        <v>0</v>
      </c>
      <c r="D4303" s="159">
        <f>BD_TS!F4302</f>
        <v>0</v>
      </c>
      <c r="E4303" s="160">
        <f>BD_TS!B4302</f>
        <v>0</v>
      </c>
      <c r="F4303" s="161">
        <f>BD_TS!C4302</f>
        <v>0</v>
      </c>
      <c r="G4303" s="187">
        <f>BD_TS!H4302</f>
        <v>0</v>
      </c>
      <c r="H4303" s="158" t="str">
        <f>IF($A4303=0,"",IFERROR(INDEX(BD_Gestão!A:A,MATCH('Banco de Dados'!$B4303,BD_Gestão!$B:$B,0)),"erro"))</f>
        <v/>
      </c>
      <c r="I4303" s="162" t="str">
        <f>IF($A4303=0,"",IFERROR(INDEX(BD_Gestão!E:E,MATCH('Banco de Dados'!$B4303,BD_Gestão!$B:$B,0)),"erro"))</f>
        <v/>
      </c>
      <c r="J4303" s="186" t="str">
        <f>IF($A4303=0,"",IFERROR(INDEX(BD_Gestão!B:B,MATCH('Banco de Dados'!$B4303,BD_Gestão!$B:$B,0)),"erro"))</f>
        <v/>
      </c>
      <c r="K4303" s="158" t="str">
        <f>IF($A4303=0,"",IFERROR(INDEX(BD_Gestão!C:C,MATCH('Banco de Dados'!$B4303,BD_Gestão!$B:$B,0)),"erro"))</f>
        <v/>
      </c>
      <c r="L4303" s="158" t="str">
        <f>IF($A4303=0,"",IFERROR(INDEX(BD_Gestão!H:H,MATCH('Banco de Dados'!$B4303,BD_Gestão!$B:$B,0)),"erro"))</f>
        <v/>
      </c>
      <c r="M4303" s="161" t="str">
        <f>IF($A4303=0,"",IFERROR(INDEX(BD_Gestão!F:F,MATCH('Banco de Dados'!$B4303,BD_Gestão!$B:$B,0)),"erro"))</f>
        <v/>
      </c>
      <c r="N4303" s="161" t="str">
        <f>IF($A4303=0,"",IFERROR(INDEX(BD_Gestão!J:J,MATCH('Banco de Dados'!$B4303,BD_Gestão!$B:$B,0)),"erro"))</f>
        <v/>
      </c>
      <c r="O4303" s="164" t="str">
        <f>IF($A4303=0,"",IFERROR(INDEX(BD_Gestão!K:K,MATCH('Banco de Dados'!$B4303,BD_Gestão!$B:$B,0)),"erro"))</f>
        <v/>
      </c>
      <c r="P4303" s="169" t="str">
        <f t="shared" si="270"/>
        <v/>
      </c>
      <c r="Q4303" s="170" t="str">
        <f t="shared" si="271"/>
        <v/>
      </c>
      <c r="R4303" s="163" t="e">
        <f t="shared" si="268"/>
        <v>#VALUE!</v>
      </c>
      <c r="S4303" s="163" t="e">
        <f t="shared" si="269"/>
        <v>#VALUE!</v>
      </c>
      <c r="T4303" s="163" t="e">
        <f>INDEX(Controle!O:O,MATCH('Banco de Dados'!A4303,Controle!M:M,0))*E4303/100</f>
        <v>#N/A</v>
      </c>
    </row>
    <row r="4304" spans="1:20" hidden="1" x14ac:dyDescent="0.2">
      <c r="A4304" s="158">
        <f>BD_TS!A4303</f>
        <v>0</v>
      </c>
      <c r="B4304" s="158" t="str">
        <f>SUBSTITUTE(SUBSTITUTE(BD_TS!D4303," ",""),"-","/")</f>
        <v/>
      </c>
      <c r="C4304" s="158">
        <f>BD_TS!E4303</f>
        <v>0</v>
      </c>
      <c r="D4304" s="159">
        <f>BD_TS!F4303</f>
        <v>0</v>
      </c>
      <c r="E4304" s="160">
        <f>BD_TS!B4303</f>
        <v>0</v>
      </c>
      <c r="F4304" s="161">
        <f>BD_TS!C4303</f>
        <v>0</v>
      </c>
      <c r="G4304" s="187">
        <f>BD_TS!H4303</f>
        <v>0</v>
      </c>
      <c r="H4304" s="158" t="str">
        <f>IF($A4304=0,"",IFERROR(INDEX(BD_Gestão!A:A,MATCH('Banco de Dados'!$B4304,BD_Gestão!$B:$B,0)),"erro"))</f>
        <v/>
      </c>
      <c r="I4304" s="162" t="str">
        <f>IF($A4304=0,"",IFERROR(INDEX(BD_Gestão!E:E,MATCH('Banco de Dados'!$B4304,BD_Gestão!$B:$B,0)),"erro"))</f>
        <v/>
      </c>
      <c r="J4304" s="186" t="str">
        <f>IF($A4304=0,"",IFERROR(INDEX(BD_Gestão!B:B,MATCH('Banco de Dados'!$B4304,BD_Gestão!$B:$B,0)),"erro"))</f>
        <v/>
      </c>
      <c r="K4304" s="158" t="str">
        <f>IF($A4304=0,"",IFERROR(INDEX(BD_Gestão!C:C,MATCH('Banco de Dados'!$B4304,BD_Gestão!$B:$B,0)),"erro"))</f>
        <v/>
      </c>
      <c r="L4304" s="158" t="str">
        <f>IF($A4304=0,"",IFERROR(INDEX(BD_Gestão!H:H,MATCH('Banco de Dados'!$B4304,BD_Gestão!$B:$B,0)),"erro"))</f>
        <v/>
      </c>
      <c r="M4304" s="161" t="str">
        <f>IF($A4304=0,"",IFERROR(INDEX(BD_Gestão!F:F,MATCH('Banco de Dados'!$B4304,BD_Gestão!$B:$B,0)),"erro"))</f>
        <v/>
      </c>
      <c r="N4304" s="161" t="str">
        <f>IF($A4304=0,"",IFERROR(INDEX(BD_Gestão!J:J,MATCH('Banco de Dados'!$B4304,BD_Gestão!$B:$B,0)),"erro"))</f>
        <v/>
      </c>
      <c r="O4304" s="164" t="str">
        <f>IF($A4304=0,"",IFERROR(INDEX(BD_Gestão!K:K,MATCH('Banco de Dados'!$B4304,BD_Gestão!$B:$B,0)),"erro"))</f>
        <v/>
      </c>
      <c r="P4304" s="169" t="str">
        <f t="shared" si="270"/>
        <v/>
      </c>
      <c r="Q4304" s="170" t="str">
        <f t="shared" si="271"/>
        <v/>
      </c>
      <c r="R4304" s="163" t="e">
        <f t="shared" si="268"/>
        <v>#VALUE!</v>
      </c>
      <c r="S4304" s="163" t="e">
        <f t="shared" si="269"/>
        <v>#VALUE!</v>
      </c>
      <c r="T4304" s="163" t="e">
        <f>INDEX(Controle!O:O,MATCH('Banco de Dados'!A4304,Controle!M:M,0))*E4304/100</f>
        <v>#N/A</v>
      </c>
    </row>
    <row r="4305" spans="1:20" hidden="1" x14ac:dyDescent="0.2">
      <c r="A4305" s="158">
        <f>BD_TS!A4304</f>
        <v>0</v>
      </c>
      <c r="B4305" s="158" t="str">
        <f>SUBSTITUTE(SUBSTITUTE(BD_TS!D4304," ",""),"-","/")</f>
        <v/>
      </c>
      <c r="C4305" s="158">
        <f>BD_TS!E4304</f>
        <v>0</v>
      </c>
      <c r="D4305" s="159">
        <f>BD_TS!F4304</f>
        <v>0</v>
      </c>
      <c r="E4305" s="160">
        <f>BD_TS!B4304</f>
        <v>0</v>
      </c>
      <c r="F4305" s="161">
        <f>BD_TS!C4304</f>
        <v>0</v>
      </c>
      <c r="G4305" s="187">
        <f>BD_TS!H4304</f>
        <v>0</v>
      </c>
      <c r="H4305" s="158" t="str">
        <f>IF($A4305=0,"",IFERROR(INDEX(BD_Gestão!A:A,MATCH('Banco de Dados'!$B4305,BD_Gestão!$B:$B,0)),"erro"))</f>
        <v/>
      </c>
      <c r="I4305" s="162" t="str">
        <f>IF($A4305=0,"",IFERROR(INDEX(BD_Gestão!E:E,MATCH('Banco de Dados'!$B4305,BD_Gestão!$B:$B,0)),"erro"))</f>
        <v/>
      </c>
      <c r="J4305" s="186" t="str">
        <f>IF($A4305=0,"",IFERROR(INDEX(BD_Gestão!B:B,MATCH('Banco de Dados'!$B4305,BD_Gestão!$B:$B,0)),"erro"))</f>
        <v/>
      </c>
      <c r="K4305" s="158" t="str">
        <f>IF($A4305=0,"",IFERROR(INDEX(BD_Gestão!C:C,MATCH('Banco de Dados'!$B4305,BD_Gestão!$B:$B,0)),"erro"))</f>
        <v/>
      </c>
      <c r="L4305" s="158" t="str">
        <f>IF($A4305=0,"",IFERROR(INDEX(BD_Gestão!H:H,MATCH('Banco de Dados'!$B4305,BD_Gestão!$B:$B,0)),"erro"))</f>
        <v/>
      </c>
      <c r="M4305" s="161" t="str">
        <f>IF($A4305=0,"",IFERROR(INDEX(BD_Gestão!F:F,MATCH('Banco de Dados'!$B4305,BD_Gestão!$B:$B,0)),"erro"))</f>
        <v/>
      </c>
      <c r="N4305" s="161" t="str">
        <f>IF($A4305=0,"",IFERROR(INDEX(BD_Gestão!J:J,MATCH('Banco de Dados'!$B4305,BD_Gestão!$B:$B,0)),"erro"))</f>
        <v/>
      </c>
      <c r="O4305" s="164" t="str">
        <f>IF($A4305=0,"",IFERROR(INDEX(BD_Gestão!K:K,MATCH('Banco de Dados'!$B4305,BD_Gestão!$B:$B,0)),"erro"))</f>
        <v/>
      </c>
      <c r="P4305" s="169" t="str">
        <f t="shared" si="270"/>
        <v/>
      </c>
      <c r="Q4305" s="170" t="str">
        <f t="shared" si="271"/>
        <v/>
      </c>
      <c r="R4305" s="163" t="e">
        <f t="shared" si="268"/>
        <v>#VALUE!</v>
      </c>
      <c r="S4305" s="163" t="e">
        <f t="shared" si="269"/>
        <v>#VALUE!</v>
      </c>
      <c r="T4305" s="163" t="e">
        <f>INDEX(Controle!O:O,MATCH('Banco de Dados'!A4305,Controle!M:M,0))*E4305/100</f>
        <v>#N/A</v>
      </c>
    </row>
    <row r="4306" spans="1:20" hidden="1" x14ac:dyDescent="0.2">
      <c r="A4306" s="158">
        <f>BD_TS!A4305</f>
        <v>0</v>
      </c>
      <c r="B4306" s="158" t="str">
        <f>SUBSTITUTE(SUBSTITUTE(BD_TS!D4305," ",""),"-","/")</f>
        <v/>
      </c>
      <c r="C4306" s="158">
        <f>BD_TS!E4305</f>
        <v>0</v>
      </c>
      <c r="D4306" s="159">
        <f>BD_TS!F4305</f>
        <v>0</v>
      </c>
      <c r="E4306" s="160">
        <f>BD_TS!B4305</f>
        <v>0</v>
      </c>
      <c r="F4306" s="161">
        <f>BD_TS!C4305</f>
        <v>0</v>
      </c>
      <c r="G4306" s="187">
        <f>BD_TS!H4305</f>
        <v>0</v>
      </c>
      <c r="H4306" s="158" t="str">
        <f>IF($A4306=0,"",IFERROR(INDEX(BD_Gestão!A:A,MATCH('Banco de Dados'!$B4306,BD_Gestão!$B:$B,0)),"erro"))</f>
        <v/>
      </c>
      <c r="I4306" s="162" t="str">
        <f>IF($A4306=0,"",IFERROR(INDEX(BD_Gestão!E:E,MATCH('Banco de Dados'!$B4306,BD_Gestão!$B:$B,0)),"erro"))</f>
        <v/>
      </c>
      <c r="J4306" s="186" t="str">
        <f>IF($A4306=0,"",IFERROR(INDEX(BD_Gestão!B:B,MATCH('Banco de Dados'!$B4306,BD_Gestão!$B:$B,0)),"erro"))</f>
        <v/>
      </c>
      <c r="K4306" s="158" t="str">
        <f>IF($A4306=0,"",IFERROR(INDEX(BD_Gestão!C:C,MATCH('Banco de Dados'!$B4306,BD_Gestão!$B:$B,0)),"erro"))</f>
        <v/>
      </c>
      <c r="L4306" s="158" t="str">
        <f>IF($A4306=0,"",IFERROR(INDEX(BD_Gestão!H:H,MATCH('Banco de Dados'!$B4306,BD_Gestão!$B:$B,0)),"erro"))</f>
        <v/>
      </c>
      <c r="M4306" s="161" t="str">
        <f>IF($A4306=0,"",IFERROR(INDEX(BD_Gestão!F:F,MATCH('Banco de Dados'!$B4306,BD_Gestão!$B:$B,0)),"erro"))</f>
        <v/>
      </c>
      <c r="N4306" s="161" t="str">
        <f>IF($A4306=0,"",IFERROR(INDEX(BD_Gestão!J:J,MATCH('Banco de Dados'!$B4306,BD_Gestão!$B:$B,0)),"erro"))</f>
        <v/>
      </c>
      <c r="O4306" s="164" t="str">
        <f>IF($A4306=0,"",IFERROR(INDEX(BD_Gestão!K:K,MATCH('Banco de Dados'!$B4306,BD_Gestão!$B:$B,0)),"erro"))</f>
        <v/>
      </c>
      <c r="P4306" s="169" t="str">
        <f t="shared" si="270"/>
        <v/>
      </c>
      <c r="Q4306" s="170" t="str">
        <f t="shared" si="271"/>
        <v/>
      </c>
      <c r="R4306" s="163" t="e">
        <f t="shared" si="268"/>
        <v>#VALUE!</v>
      </c>
      <c r="S4306" s="163" t="e">
        <f t="shared" si="269"/>
        <v>#VALUE!</v>
      </c>
      <c r="T4306" s="163" t="e">
        <f>INDEX(Controle!O:O,MATCH('Banco de Dados'!A4306,Controle!M:M,0))*E4306/100</f>
        <v>#N/A</v>
      </c>
    </row>
    <row r="4307" spans="1:20" hidden="1" x14ac:dyDescent="0.2">
      <c r="A4307" s="158">
        <f>BD_TS!A4306</f>
        <v>0</v>
      </c>
      <c r="B4307" s="158" t="str">
        <f>SUBSTITUTE(SUBSTITUTE(BD_TS!D4306," ",""),"-","/")</f>
        <v/>
      </c>
      <c r="C4307" s="158">
        <f>BD_TS!E4306</f>
        <v>0</v>
      </c>
      <c r="D4307" s="159">
        <f>BD_TS!F4306</f>
        <v>0</v>
      </c>
      <c r="E4307" s="160">
        <f>BD_TS!B4306</f>
        <v>0</v>
      </c>
      <c r="F4307" s="161">
        <f>BD_TS!C4306</f>
        <v>0</v>
      </c>
      <c r="G4307" s="187">
        <f>BD_TS!H4306</f>
        <v>0</v>
      </c>
      <c r="H4307" s="158" t="str">
        <f>IF($A4307=0,"",IFERROR(INDEX(BD_Gestão!A:A,MATCH('Banco de Dados'!$B4307,BD_Gestão!$B:$B,0)),"erro"))</f>
        <v/>
      </c>
      <c r="I4307" s="162" t="str">
        <f>IF($A4307=0,"",IFERROR(INDEX(BD_Gestão!E:E,MATCH('Banco de Dados'!$B4307,BD_Gestão!$B:$B,0)),"erro"))</f>
        <v/>
      </c>
      <c r="J4307" s="186" t="str">
        <f>IF($A4307=0,"",IFERROR(INDEX(BD_Gestão!B:B,MATCH('Banco de Dados'!$B4307,BD_Gestão!$B:$B,0)),"erro"))</f>
        <v/>
      </c>
      <c r="K4307" s="158" t="str">
        <f>IF($A4307=0,"",IFERROR(INDEX(BD_Gestão!C:C,MATCH('Banco de Dados'!$B4307,BD_Gestão!$B:$B,0)),"erro"))</f>
        <v/>
      </c>
      <c r="L4307" s="158" t="str">
        <f>IF($A4307=0,"",IFERROR(INDEX(BD_Gestão!H:H,MATCH('Banco de Dados'!$B4307,BD_Gestão!$B:$B,0)),"erro"))</f>
        <v/>
      </c>
      <c r="M4307" s="161" t="str">
        <f>IF($A4307=0,"",IFERROR(INDEX(BD_Gestão!F:F,MATCH('Banco de Dados'!$B4307,BD_Gestão!$B:$B,0)),"erro"))</f>
        <v/>
      </c>
      <c r="N4307" s="161" t="str">
        <f>IF($A4307=0,"",IFERROR(INDEX(BD_Gestão!J:J,MATCH('Banco de Dados'!$B4307,BD_Gestão!$B:$B,0)),"erro"))</f>
        <v/>
      </c>
      <c r="O4307" s="164" t="str">
        <f>IF($A4307=0,"",IFERROR(INDEX(BD_Gestão!K:K,MATCH('Banco de Dados'!$B4307,BD_Gestão!$B:$B,0)),"erro"))</f>
        <v/>
      </c>
      <c r="P4307" s="169" t="str">
        <f t="shared" si="270"/>
        <v/>
      </c>
      <c r="Q4307" s="170" t="str">
        <f t="shared" si="271"/>
        <v/>
      </c>
      <c r="R4307" s="163" t="e">
        <f t="shared" si="268"/>
        <v>#VALUE!</v>
      </c>
      <c r="S4307" s="163" t="e">
        <f t="shared" si="269"/>
        <v>#VALUE!</v>
      </c>
      <c r="T4307" s="163" t="e">
        <f>INDEX(Controle!O:O,MATCH('Banco de Dados'!A4307,Controle!M:M,0))*E4307/100</f>
        <v>#N/A</v>
      </c>
    </row>
    <row r="4308" spans="1:20" hidden="1" x14ac:dyDescent="0.2">
      <c r="A4308" s="158">
        <f>BD_TS!A4307</f>
        <v>0</v>
      </c>
      <c r="B4308" s="158" t="str">
        <f>SUBSTITUTE(SUBSTITUTE(BD_TS!D4307," ",""),"-","/")</f>
        <v/>
      </c>
      <c r="C4308" s="158">
        <f>BD_TS!E4307</f>
        <v>0</v>
      </c>
      <c r="D4308" s="159">
        <f>BD_TS!F4307</f>
        <v>0</v>
      </c>
      <c r="E4308" s="160">
        <f>BD_TS!B4307</f>
        <v>0</v>
      </c>
      <c r="F4308" s="161">
        <f>BD_TS!C4307</f>
        <v>0</v>
      </c>
      <c r="G4308" s="187">
        <f>BD_TS!H4307</f>
        <v>0</v>
      </c>
      <c r="H4308" s="158" t="str">
        <f>IF($A4308=0,"",IFERROR(INDEX(BD_Gestão!A:A,MATCH('Banco de Dados'!$B4308,BD_Gestão!$B:$B,0)),"erro"))</f>
        <v/>
      </c>
      <c r="I4308" s="162" t="str">
        <f>IF($A4308=0,"",IFERROR(INDEX(BD_Gestão!E:E,MATCH('Banco de Dados'!$B4308,BD_Gestão!$B:$B,0)),"erro"))</f>
        <v/>
      </c>
      <c r="J4308" s="186" t="str">
        <f>IF($A4308=0,"",IFERROR(INDEX(BD_Gestão!B:B,MATCH('Banco de Dados'!$B4308,BD_Gestão!$B:$B,0)),"erro"))</f>
        <v/>
      </c>
      <c r="K4308" s="158" t="str">
        <f>IF($A4308=0,"",IFERROR(INDEX(BD_Gestão!C:C,MATCH('Banco de Dados'!$B4308,BD_Gestão!$B:$B,0)),"erro"))</f>
        <v/>
      </c>
      <c r="L4308" s="158" t="str">
        <f>IF($A4308=0,"",IFERROR(INDEX(BD_Gestão!H:H,MATCH('Banco de Dados'!$B4308,BD_Gestão!$B:$B,0)),"erro"))</f>
        <v/>
      </c>
      <c r="M4308" s="161" t="str">
        <f>IF($A4308=0,"",IFERROR(INDEX(BD_Gestão!F:F,MATCH('Banco de Dados'!$B4308,BD_Gestão!$B:$B,0)),"erro"))</f>
        <v/>
      </c>
      <c r="N4308" s="161" t="str">
        <f>IF($A4308=0,"",IFERROR(INDEX(BD_Gestão!J:J,MATCH('Banco de Dados'!$B4308,BD_Gestão!$B:$B,0)),"erro"))</f>
        <v/>
      </c>
      <c r="O4308" s="164" t="str">
        <f>IF($A4308=0,"",IFERROR(INDEX(BD_Gestão!K:K,MATCH('Banco de Dados'!$B4308,BD_Gestão!$B:$B,0)),"erro"))</f>
        <v/>
      </c>
      <c r="P4308" s="169" t="str">
        <f t="shared" si="270"/>
        <v/>
      </c>
      <c r="Q4308" s="170" t="str">
        <f t="shared" si="271"/>
        <v/>
      </c>
      <c r="R4308" s="163" t="e">
        <f t="shared" si="268"/>
        <v>#VALUE!</v>
      </c>
      <c r="S4308" s="163" t="e">
        <f t="shared" si="269"/>
        <v>#VALUE!</v>
      </c>
      <c r="T4308" s="163" t="e">
        <f>INDEX(Controle!O:O,MATCH('Banco de Dados'!A4308,Controle!M:M,0))*E4308/100</f>
        <v>#N/A</v>
      </c>
    </row>
    <row r="4309" spans="1:20" hidden="1" x14ac:dyDescent="0.2">
      <c r="A4309" s="158">
        <f>BD_TS!A4308</f>
        <v>0</v>
      </c>
      <c r="B4309" s="158" t="str">
        <f>SUBSTITUTE(SUBSTITUTE(BD_TS!D4308," ",""),"-","/")</f>
        <v/>
      </c>
      <c r="C4309" s="158">
        <f>BD_TS!E4308</f>
        <v>0</v>
      </c>
      <c r="D4309" s="159">
        <f>BD_TS!F4308</f>
        <v>0</v>
      </c>
      <c r="E4309" s="160">
        <f>BD_TS!B4308</f>
        <v>0</v>
      </c>
      <c r="F4309" s="161">
        <f>BD_TS!C4308</f>
        <v>0</v>
      </c>
      <c r="G4309" s="187">
        <f>BD_TS!H4308</f>
        <v>0</v>
      </c>
      <c r="H4309" s="158" t="str">
        <f>IF($A4309=0,"",IFERROR(INDEX(BD_Gestão!A:A,MATCH('Banco de Dados'!$B4309,BD_Gestão!$B:$B,0)),"erro"))</f>
        <v/>
      </c>
      <c r="I4309" s="162" t="str">
        <f>IF($A4309=0,"",IFERROR(INDEX(BD_Gestão!E:E,MATCH('Banco de Dados'!$B4309,BD_Gestão!$B:$B,0)),"erro"))</f>
        <v/>
      </c>
      <c r="J4309" s="186" t="str">
        <f>IF($A4309=0,"",IFERROR(INDEX(BD_Gestão!B:B,MATCH('Banco de Dados'!$B4309,BD_Gestão!$B:$B,0)),"erro"))</f>
        <v/>
      </c>
      <c r="K4309" s="158" t="str">
        <f>IF($A4309=0,"",IFERROR(INDEX(BD_Gestão!C:C,MATCH('Banco de Dados'!$B4309,BD_Gestão!$B:$B,0)),"erro"))</f>
        <v/>
      </c>
      <c r="L4309" s="158" t="str">
        <f>IF($A4309=0,"",IFERROR(INDEX(BD_Gestão!H:H,MATCH('Banco de Dados'!$B4309,BD_Gestão!$B:$B,0)),"erro"))</f>
        <v/>
      </c>
      <c r="M4309" s="161" t="str">
        <f>IF($A4309=0,"",IFERROR(INDEX(BD_Gestão!F:F,MATCH('Banco de Dados'!$B4309,BD_Gestão!$B:$B,0)),"erro"))</f>
        <v/>
      </c>
      <c r="N4309" s="161" t="str">
        <f>IF($A4309=0,"",IFERROR(INDEX(BD_Gestão!J:J,MATCH('Banco de Dados'!$B4309,BD_Gestão!$B:$B,0)),"erro"))</f>
        <v/>
      </c>
      <c r="O4309" s="164" t="str">
        <f>IF($A4309=0,"",IFERROR(INDEX(BD_Gestão!K:K,MATCH('Banco de Dados'!$B4309,BD_Gestão!$B:$B,0)),"erro"))</f>
        <v/>
      </c>
      <c r="P4309" s="169" t="str">
        <f t="shared" si="270"/>
        <v/>
      </c>
      <c r="Q4309" s="170" t="str">
        <f t="shared" si="271"/>
        <v/>
      </c>
      <c r="R4309" s="163" t="e">
        <f t="shared" si="268"/>
        <v>#VALUE!</v>
      </c>
      <c r="S4309" s="163" t="e">
        <f t="shared" si="269"/>
        <v>#VALUE!</v>
      </c>
      <c r="T4309" s="163" t="e">
        <f>INDEX(Controle!O:O,MATCH('Banco de Dados'!A4309,Controle!M:M,0))*E4309/100</f>
        <v>#N/A</v>
      </c>
    </row>
    <row r="4310" spans="1:20" hidden="1" x14ac:dyDescent="0.2">
      <c r="A4310" s="158">
        <f>BD_TS!A4309</f>
        <v>0</v>
      </c>
      <c r="B4310" s="158" t="str">
        <f>SUBSTITUTE(SUBSTITUTE(BD_TS!D4309," ",""),"-","/")</f>
        <v/>
      </c>
      <c r="C4310" s="158">
        <f>BD_TS!E4309</f>
        <v>0</v>
      </c>
      <c r="D4310" s="159">
        <f>BD_TS!F4309</f>
        <v>0</v>
      </c>
      <c r="E4310" s="160">
        <f>BD_TS!B4309</f>
        <v>0</v>
      </c>
      <c r="F4310" s="161">
        <f>BD_TS!C4309</f>
        <v>0</v>
      </c>
      <c r="G4310" s="187">
        <f>BD_TS!H4309</f>
        <v>0</v>
      </c>
      <c r="H4310" s="158" t="str">
        <f>IF($A4310=0,"",IFERROR(INDEX(BD_Gestão!A:A,MATCH('Banco de Dados'!$B4310,BD_Gestão!$B:$B,0)),"erro"))</f>
        <v/>
      </c>
      <c r="I4310" s="162" t="str">
        <f>IF($A4310=0,"",IFERROR(INDEX(BD_Gestão!E:E,MATCH('Banco de Dados'!$B4310,BD_Gestão!$B:$B,0)),"erro"))</f>
        <v/>
      </c>
      <c r="J4310" s="186" t="str">
        <f>IF($A4310=0,"",IFERROR(INDEX(BD_Gestão!B:B,MATCH('Banco de Dados'!$B4310,BD_Gestão!$B:$B,0)),"erro"))</f>
        <v/>
      </c>
      <c r="K4310" s="158" t="str">
        <f>IF($A4310=0,"",IFERROR(INDEX(BD_Gestão!C:C,MATCH('Banco de Dados'!$B4310,BD_Gestão!$B:$B,0)),"erro"))</f>
        <v/>
      </c>
      <c r="L4310" s="158" t="str">
        <f>IF($A4310=0,"",IFERROR(INDEX(BD_Gestão!H:H,MATCH('Banco de Dados'!$B4310,BD_Gestão!$B:$B,0)),"erro"))</f>
        <v/>
      </c>
      <c r="M4310" s="161" t="str">
        <f>IF($A4310=0,"",IFERROR(INDEX(BD_Gestão!F:F,MATCH('Banco de Dados'!$B4310,BD_Gestão!$B:$B,0)),"erro"))</f>
        <v/>
      </c>
      <c r="N4310" s="161" t="str">
        <f>IF($A4310=0,"",IFERROR(INDEX(BD_Gestão!J:J,MATCH('Banco de Dados'!$B4310,BD_Gestão!$B:$B,0)),"erro"))</f>
        <v/>
      </c>
      <c r="O4310" s="164" t="str">
        <f>IF($A4310=0,"",IFERROR(INDEX(BD_Gestão!K:K,MATCH('Banco de Dados'!$B4310,BD_Gestão!$B:$B,0)),"erro"))</f>
        <v/>
      </c>
      <c r="P4310" s="169" t="str">
        <f t="shared" si="270"/>
        <v/>
      </c>
      <c r="Q4310" s="170" t="str">
        <f t="shared" si="271"/>
        <v/>
      </c>
      <c r="R4310" s="163" t="e">
        <f t="shared" si="268"/>
        <v>#VALUE!</v>
      </c>
      <c r="S4310" s="163" t="e">
        <f t="shared" si="269"/>
        <v>#VALUE!</v>
      </c>
      <c r="T4310" s="163" t="e">
        <f>INDEX(Controle!O:O,MATCH('Banco de Dados'!A4310,Controle!M:M,0))*E4310/100</f>
        <v>#N/A</v>
      </c>
    </row>
    <row r="4311" spans="1:20" hidden="1" x14ac:dyDescent="0.2">
      <c r="A4311" s="158">
        <f>BD_TS!A4310</f>
        <v>0</v>
      </c>
      <c r="B4311" s="158" t="str">
        <f>SUBSTITUTE(SUBSTITUTE(BD_TS!D4310," ",""),"-","/")</f>
        <v/>
      </c>
      <c r="C4311" s="158">
        <f>BD_TS!E4310</f>
        <v>0</v>
      </c>
      <c r="D4311" s="159">
        <f>BD_TS!F4310</f>
        <v>0</v>
      </c>
      <c r="E4311" s="160">
        <f>BD_TS!B4310</f>
        <v>0</v>
      </c>
      <c r="F4311" s="161">
        <f>BD_TS!C4310</f>
        <v>0</v>
      </c>
      <c r="G4311" s="187">
        <f>BD_TS!H4310</f>
        <v>0</v>
      </c>
      <c r="H4311" s="158" t="str">
        <f>IF($A4311=0,"",IFERROR(INDEX(BD_Gestão!A:A,MATCH('Banco de Dados'!$B4311,BD_Gestão!$B:$B,0)),"erro"))</f>
        <v/>
      </c>
      <c r="I4311" s="162" t="str">
        <f>IF($A4311=0,"",IFERROR(INDEX(BD_Gestão!E:E,MATCH('Banco de Dados'!$B4311,BD_Gestão!$B:$B,0)),"erro"))</f>
        <v/>
      </c>
      <c r="J4311" s="186" t="str">
        <f>IF($A4311=0,"",IFERROR(INDEX(BD_Gestão!B:B,MATCH('Banco de Dados'!$B4311,BD_Gestão!$B:$B,0)),"erro"))</f>
        <v/>
      </c>
      <c r="K4311" s="158" t="str">
        <f>IF($A4311=0,"",IFERROR(INDEX(BD_Gestão!C:C,MATCH('Banco de Dados'!$B4311,BD_Gestão!$B:$B,0)),"erro"))</f>
        <v/>
      </c>
      <c r="L4311" s="158" t="str">
        <f>IF($A4311=0,"",IFERROR(INDEX(BD_Gestão!H:H,MATCH('Banco de Dados'!$B4311,BD_Gestão!$B:$B,0)),"erro"))</f>
        <v/>
      </c>
      <c r="M4311" s="161" t="str">
        <f>IF($A4311=0,"",IFERROR(INDEX(BD_Gestão!F:F,MATCH('Banco de Dados'!$B4311,BD_Gestão!$B:$B,0)),"erro"))</f>
        <v/>
      </c>
      <c r="N4311" s="161" t="str">
        <f>IF($A4311=0,"",IFERROR(INDEX(BD_Gestão!J:J,MATCH('Banco de Dados'!$B4311,BD_Gestão!$B:$B,0)),"erro"))</f>
        <v/>
      </c>
      <c r="O4311" s="164" t="str">
        <f>IF($A4311=0,"",IFERROR(INDEX(BD_Gestão!K:K,MATCH('Banco de Dados'!$B4311,BD_Gestão!$B:$B,0)),"erro"))</f>
        <v/>
      </c>
      <c r="P4311" s="169" t="str">
        <f t="shared" si="270"/>
        <v/>
      </c>
      <c r="Q4311" s="170" t="str">
        <f t="shared" si="271"/>
        <v/>
      </c>
      <c r="R4311" s="163" t="e">
        <f t="shared" si="268"/>
        <v>#VALUE!</v>
      </c>
      <c r="S4311" s="163" t="e">
        <f t="shared" si="269"/>
        <v>#VALUE!</v>
      </c>
      <c r="T4311" s="163" t="e">
        <f>INDEX(Controle!O:O,MATCH('Banco de Dados'!A4311,Controle!M:M,0))*E4311/100</f>
        <v>#N/A</v>
      </c>
    </row>
    <row r="4312" spans="1:20" hidden="1" x14ac:dyDescent="0.2">
      <c r="A4312" s="158">
        <f>BD_TS!A4311</f>
        <v>0</v>
      </c>
      <c r="B4312" s="158" t="str">
        <f>SUBSTITUTE(SUBSTITUTE(BD_TS!D4311," ",""),"-","/")</f>
        <v/>
      </c>
      <c r="C4312" s="158">
        <f>BD_TS!E4311</f>
        <v>0</v>
      </c>
      <c r="D4312" s="159">
        <f>BD_TS!F4311</f>
        <v>0</v>
      </c>
      <c r="E4312" s="160">
        <f>BD_TS!B4311</f>
        <v>0</v>
      </c>
      <c r="F4312" s="161">
        <f>BD_TS!C4311</f>
        <v>0</v>
      </c>
      <c r="G4312" s="187">
        <f>BD_TS!H4311</f>
        <v>0</v>
      </c>
      <c r="H4312" s="158" t="str">
        <f>IF($A4312=0,"",IFERROR(INDEX(BD_Gestão!A:A,MATCH('Banco de Dados'!$B4312,BD_Gestão!$B:$B,0)),"erro"))</f>
        <v/>
      </c>
      <c r="I4312" s="162" t="str">
        <f>IF($A4312=0,"",IFERROR(INDEX(BD_Gestão!E:E,MATCH('Banco de Dados'!$B4312,BD_Gestão!$B:$B,0)),"erro"))</f>
        <v/>
      </c>
      <c r="J4312" s="186" t="str">
        <f>IF($A4312=0,"",IFERROR(INDEX(BD_Gestão!B:B,MATCH('Banco de Dados'!$B4312,BD_Gestão!$B:$B,0)),"erro"))</f>
        <v/>
      </c>
      <c r="K4312" s="158" t="str">
        <f>IF($A4312=0,"",IFERROR(INDEX(BD_Gestão!C:C,MATCH('Banco de Dados'!$B4312,BD_Gestão!$B:$B,0)),"erro"))</f>
        <v/>
      </c>
      <c r="L4312" s="158" t="str">
        <f>IF($A4312=0,"",IFERROR(INDEX(BD_Gestão!H:H,MATCH('Banco de Dados'!$B4312,BD_Gestão!$B:$B,0)),"erro"))</f>
        <v/>
      </c>
      <c r="M4312" s="161" t="str">
        <f>IF($A4312=0,"",IFERROR(INDEX(BD_Gestão!F:F,MATCH('Banco de Dados'!$B4312,BD_Gestão!$B:$B,0)),"erro"))</f>
        <v/>
      </c>
      <c r="N4312" s="161" t="str">
        <f>IF($A4312=0,"",IFERROR(INDEX(BD_Gestão!J:J,MATCH('Banco de Dados'!$B4312,BD_Gestão!$B:$B,0)),"erro"))</f>
        <v/>
      </c>
      <c r="O4312" s="164" t="str">
        <f>IF($A4312=0,"",IFERROR(INDEX(BD_Gestão!K:K,MATCH('Banco de Dados'!$B4312,BD_Gestão!$B:$B,0)),"erro"))</f>
        <v/>
      </c>
      <c r="P4312" s="169" t="str">
        <f t="shared" si="270"/>
        <v/>
      </c>
      <c r="Q4312" s="170" t="str">
        <f t="shared" si="271"/>
        <v/>
      </c>
      <c r="R4312" s="163" t="e">
        <f t="shared" si="268"/>
        <v>#VALUE!</v>
      </c>
      <c r="S4312" s="163" t="e">
        <f t="shared" si="269"/>
        <v>#VALUE!</v>
      </c>
      <c r="T4312" s="163" t="e">
        <f>INDEX(Controle!O:O,MATCH('Banco de Dados'!A4312,Controle!M:M,0))*E4312/100</f>
        <v>#N/A</v>
      </c>
    </row>
    <row r="4313" spans="1:20" hidden="1" x14ac:dyDescent="0.2">
      <c r="A4313" s="158">
        <f>BD_TS!A4312</f>
        <v>0</v>
      </c>
      <c r="B4313" s="158" t="str">
        <f>SUBSTITUTE(SUBSTITUTE(BD_TS!D4312," ",""),"-","/")</f>
        <v/>
      </c>
      <c r="C4313" s="158">
        <f>BD_TS!E4312</f>
        <v>0</v>
      </c>
      <c r="D4313" s="159">
        <f>BD_TS!F4312</f>
        <v>0</v>
      </c>
      <c r="E4313" s="160">
        <f>BD_TS!B4312</f>
        <v>0</v>
      </c>
      <c r="F4313" s="161">
        <f>BD_TS!C4312</f>
        <v>0</v>
      </c>
      <c r="G4313" s="187">
        <f>BD_TS!H4312</f>
        <v>0</v>
      </c>
      <c r="H4313" s="158" t="str">
        <f>IF($A4313=0,"",IFERROR(INDEX(BD_Gestão!A:A,MATCH('Banco de Dados'!$B4313,BD_Gestão!$B:$B,0)),"erro"))</f>
        <v/>
      </c>
      <c r="I4313" s="162" t="str">
        <f>IF($A4313=0,"",IFERROR(INDEX(BD_Gestão!E:E,MATCH('Banco de Dados'!$B4313,BD_Gestão!$B:$B,0)),"erro"))</f>
        <v/>
      </c>
      <c r="J4313" s="186" t="str">
        <f>IF($A4313=0,"",IFERROR(INDEX(BD_Gestão!B:B,MATCH('Banco de Dados'!$B4313,BD_Gestão!$B:$B,0)),"erro"))</f>
        <v/>
      </c>
      <c r="K4313" s="158" t="str">
        <f>IF($A4313=0,"",IFERROR(INDEX(BD_Gestão!C:C,MATCH('Banco de Dados'!$B4313,BD_Gestão!$B:$B,0)),"erro"))</f>
        <v/>
      </c>
      <c r="L4313" s="158" t="str">
        <f>IF($A4313=0,"",IFERROR(INDEX(BD_Gestão!H:H,MATCH('Banco de Dados'!$B4313,BD_Gestão!$B:$B,0)),"erro"))</f>
        <v/>
      </c>
      <c r="M4313" s="161" t="str">
        <f>IF($A4313=0,"",IFERROR(INDEX(BD_Gestão!F:F,MATCH('Banco de Dados'!$B4313,BD_Gestão!$B:$B,0)),"erro"))</f>
        <v/>
      </c>
      <c r="N4313" s="161" t="str">
        <f>IF($A4313=0,"",IFERROR(INDEX(BD_Gestão!J:J,MATCH('Banco de Dados'!$B4313,BD_Gestão!$B:$B,0)),"erro"))</f>
        <v/>
      </c>
      <c r="O4313" s="164" t="str">
        <f>IF($A4313=0,"",IFERROR(INDEX(BD_Gestão!K:K,MATCH('Banco de Dados'!$B4313,BD_Gestão!$B:$B,0)),"erro"))</f>
        <v/>
      </c>
      <c r="P4313" s="169" t="str">
        <f t="shared" si="270"/>
        <v/>
      </c>
      <c r="Q4313" s="170" t="str">
        <f t="shared" si="271"/>
        <v/>
      </c>
      <c r="R4313" s="163" t="e">
        <f t="shared" si="268"/>
        <v>#VALUE!</v>
      </c>
      <c r="S4313" s="163" t="e">
        <f t="shared" si="269"/>
        <v>#VALUE!</v>
      </c>
      <c r="T4313" s="163" t="e">
        <f>INDEX(Controle!O:O,MATCH('Banco de Dados'!A4313,Controle!M:M,0))*E4313/100</f>
        <v>#N/A</v>
      </c>
    </row>
    <row r="4314" spans="1:20" hidden="1" x14ac:dyDescent="0.2">
      <c r="A4314" s="158">
        <f>BD_TS!A4313</f>
        <v>0</v>
      </c>
      <c r="B4314" s="158" t="str">
        <f>SUBSTITUTE(SUBSTITUTE(BD_TS!D4313," ",""),"-","/")</f>
        <v/>
      </c>
      <c r="C4314" s="158">
        <f>BD_TS!E4313</f>
        <v>0</v>
      </c>
      <c r="D4314" s="159">
        <f>BD_TS!F4313</f>
        <v>0</v>
      </c>
      <c r="E4314" s="160">
        <f>BD_TS!B4313</f>
        <v>0</v>
      </c>
      <c r="F4314" s="161">
        <f>BD_TS!C4313</f>
        <v>0</v>
      </c>
      <c r="G4314" s="187">
        <f>BD_TS!H4313</f>
        <v>0</v>
      </c>
      <c r="H4314" s="158" t="str">
        <f>IF($A4314=0,"",IFERROR(INDEX(BD_Gestão!A:A,MATCH('Banco de Dados'!$B4314,BD_Gestão!$B:$B,0)),"erro"))</f>
        <v/>
      </c>
      <c r="I4314" s="162" t="str">
        <f>IF($A4314=0,"",IFERROR(INDEX(BD_Gestão!E:E,MATCH('Banco de Dados'!$B4314,BD_Gestão!$B:$B,0)),"erro"))</f>
        <v/>
      </c>
      <c r="J4314" s="186" t="str">
        <f>IF($A4314=0,"",IFERROR(INDEX(BD_Gestão!B:B,MATCH('Banco de Dados'!$B4314,BD_Gestão!$B:$B,0)),"erro"))</f>
        <v/>
      </c>
      <c r="K4314" s="158" t="str">
        <f>IF($A4314=0,"",IFERROR(INDEX(BD_Gestão!C:C,MATCH('Banco de Dados'!$B4314,BD_Gestão!$B:$B,0)),"erro"))</f>
        <v/>
      </c>
      <c r="L4314" s="158" t="str">
        <f>IF($A4314=0,"",IFERROR(INDEX(BD_Gestão!H:H,MATCH('Banco de Dados'!$B4314,BD_Gestão!$B:$B,0)),"erro"))</f>
        <v/>
      </c>
      <c r="M4314" s="161" t="str">
        <f>IF($A4314=0,"",IFERROR(INDEX(BD_Gestão!F:F,MATCH('Banco de Dados'!$B4314,BD_Gestão!$B:$B,0)),"erro"))</f>
        <v/>
      </c>
      <c r="N4314" s="161" t="str">
        <f>IF($A4314=0,"",IFERROR(INDEX(BD_Gestão!J:J,MATCH('Banco de Dados'!$B4314,BD_Gestão!$B:$B,0)),"erro"))</f>
        <v/>
      </c>
      <c r="O4314" s="164" t="str">
        <f>IF($A4314=0,"",IFERROR(INDEX(BD_Gestão!K:K,MATCH('Banco de Dados'!$B4314,BD_Gestão!$B:$B,0)),"erro"))</f>
        <v/>
      </c>
      <c r="P4314" s="169" t="str">
        <f t="shared" si="270"/>
        <v/>
      </c>
      <c r="Q4314" s="170" t="str">
        <f t="shared" si="271"/>
        <v/>
      </c>
      <c r="R4314" s="163" t="e">
        <f t="shared" si="268"/>
        <v>#VALUE!</v>
      </c>
      <c r="S4314" s="163" t="e">
        <f t="shared" si="269"/>
        <v>#VALUE!</v>
      </c>
      <c r="T4314" s="163" t="e">
        <f>INDEX(Controle!O:O,MATCH('Banco de Dados'!A4314,Controle!M:M,0))*E4314/100</f>
        <v>#N/A</v>
      </c>
    </row>
    <row r="4315" spans="1:20" hidden="1" x14ac:dyDescent="0.2">
      <c r="A4315" s="158">
        <f>BD_TS!A4314</f>
        <v>0</v>
      </c>
      <c r="B4315" s="158" t="str">
        <f>SUBSTITUTE(SUBSTITUTE(BD_TS!D4314," ",""),"-","/")</f>
        <v/>
      </c>
      <c r="C4315" s="158">
        <f>BD_TS!E4314</f>
        <v>0</v>
      </c>
      <c r="D4315" s="159">
        <f>BD_TS!F4314</f>
        <v>0</v>
      </c>
      <c r="E4315" s="160">
        <f>BD_TS!B4314</f>
        <v>0</v>
      </c>
      <c r="F4315" s="161">
        <f>BD_TS!C4314</f>
        <v>0</v>
      </c>
      <c r="G4315" s="187">
        <f>BD_TS!H4314</f>
        <v>0</v>
      </c>
      <c r="H4315" s="158" t="str">
        <f>IF($A4315=0,"",IFERROR(INDEX(BD_Gestão!A:A,MATCH('Banco de Dados'!$B4315,BD_Gestão!$B:$B,0)),"erro"))</f>
        <v/>
      </c>
      <c r="I4315" s="162" t="str">
        <f>IF($A4315=0,"",IFERROR(INDEX(BD_Gestão!E:E,MATCH('Banco de Dados'!$B4315,BD_Gestão!$B:$B,0)),"erro"))</f>
        <v/>
      </c>
      <c r="J4315" s="186" t="str">
        <f>IF($A4315=0,"",IFERROR(INDEX(BD_Gestão!B:B,MATCH('Banco de Dados'!$B4315,BD_Gestão!$B:$B,0)),"erro"))</f>
        <v/>
      </c>
      <c r="K4315" s="158" t="str">
        <f>IF($A4315=0,"",IFERROR(INDEX(BD_Gestão!C:C,MATCH('Banco de Dados'!$B4315,BD_Gestão!$B:$B,0)),"erro"))</f>
        <v/>
      </c>
      <c r="L4315" s="158" t="str">
        <f>IF($A4315=0,"",IFERROR(INDEX(BD_Gestão!H:H,MATCH('Banco de Dados'!$B4315,BD_Gestão!$B:$B,0)),"erro"))</f>
        <v/>
      </c>
      <c r="M4315" s="161" t="str">
        <f>IF($A4315=0,"",IFERROR(INDEX(BD_Gestão!F:F,MATCH('Banco de Dados'!$B4315,BD_Gestão!$B:$B,0)),"erro"))</f>
        <v/>
      </c>
      <c r="N4315" s="161" t="str">
        <f>IF($A4315=0,"",IFERROR(INDEX(BD_Gestão!J:J,MATCH('Banco de Dados'!$B4315,BD_Gestão!$B:$B,0)),"erro"))</f>
        <v/>
      </c>
      <c r="O4315" s="164" t="str">
        <f>IF($A4315=0,"",IFERROR(INDEX(BD_Gestão!K:K,MATCH('Banco de Dados'!$B4315,BD_Gestão!$B:$B,0)),"erro"))</f>
        <v/>
      </c>
      <c r="P4315" s="169" t="str">
        <f t="shared" si="270"/>
        <v/>
      </c>
      <c r="Q4315" s="170" t="str">
        <f t="shared" si="271"/>
        <v/>
      </c>
      <c r="R4315" s="163" t="e">
        <f t="shared" si="268"/>
        <v>#VALUE!</v>
      </c>
      <c r="S4315" s="163" t="e">
        <f t="shared" si="269"/>
        <v>#VALUE!</v>
      </c>
      <c r="T4315" s="163" t="e">
        <f>INDEX(Controle!O:O,MATCH('Banco de Dados'!A4315,Controle!M:M,0))*E4315/100</f>
        <v>#N/A</v>
      </c>
    </row>
    <row r="4316" spans="1:20" hidden="1" x14ac:dyDescent="0.2">
      <c r="A4316" s="158">
        <f>BD_TS!A4315</f>
        <v>0</v>
      </c>
      <c r="B4316" s="158" t="str">
        <f>SUBSTITUTE(SUBSTITUTE(BD_TS!D4315," ",""),"-","/")</f>
        <v/>
      </c>
      <c r="C4316" s="158">
        <f>BD_TS!E4315</f>
        <v>0</v>
      </c>
      <c r="D4316" s="159">
        <f>BD_TS!F4315</f>
        <v>0</v>
      </c>
      <c r="E4316" s="160">
        <f>BD_TS!B4315</f>
        <v>0</v>
      </c>
      <c r="F4316" s="161">
        <f>BD_TS!C4315</f>
        <v>0</v>
      </c>
      <c r="G4316" s="187">
        <f>BD_TS!H4315</f>
        <v>0</v>
      </c>
      <c r="H4316" s="158" t="str">
        <f>IF($A4316=0,"",IFERROR(INDEX(BD_Gestão!A:A,MATCH('Banco de Dados'!$B4316,BD_Gestão!$B:$B,0)),"erro"))</f>
        <v/>
      </c>
      <c r="I4316" s="162" t="str">
        <f>IF($A4316=0,"",IFERROR(INDEX(BD_Gestão!E:E,MATCH('Banco de Dados'!$B4316,BD_Gestão!$B:$B,0)),"erro"))</f>
        <v/>
      </c>
      <c r="J4316" s="186" t="str">
        <f>IF($A4316=0,"",IFERROR(INDEX(BD_Gestão!B:B,MATCH('Banco de Dados'!$B4316,BD_Gestão!$B:$B,0)),"erro"))</f>
        <v/>
      </c>
      <c r="K4316" s="158" t="str">
        <f>IF($A4316=0,"",IFERROR(INDEX(BD_Gestão!C:C,MATCH('Banco de Dados'!$B4316,BD_Gestão!$B:$B,0)),"erro"))</f>
        <v/>
      </c>
      <c r="L4316" s="158" t="str">
        <f>IF($A4316=0,"",IFERROR(INDEX(BD_Gestão!H:H,MATCH('Banco de Dados'!$B4316,BD_Gestão!$B:$B,0)),"erro"))</f>
        <v/>
      </c>
      <c r="M4316" s="161" t="str">
        <f>IF($A4316=0,"",IFERROR(INDEX(BD_Gestão!F:F,MATCH('Banco de Dados'!$B4316,BD_Gestão!$B:$B,0)),"erro"))</f>
        <v/>
      </c>
      <c r="N4316" s="161" t="str">
        <f>IF($A4316=0,"",IFERROR(INDEX(BD_Gestão!J:J,MATCH('Banco de Dados'!$B4316,BD_Gestão!$B:$B,0)),"erro"))</f>
        <v/>
      </c>
      <c r="O4316" s="164" t="str">
        <f>IF($A4316=0,"",IFERROR(INDEX(BD_Gestão!K:K,MATCH('Banco de Dados'!$B4316,BD_Gestão!$B:$B,0)),"erro"))</f>
        <v/>
      </c>
      <c r="P4316" s="169" t="str">
        <f t="shared" si="270"/>
        <v/>
      </c>
      <c r="Q4316" s="170" t="str">
        <f t="shared" si="271"/>
        <v/>
      </c>
      <c r="R4316" s="163" t="e">
        <f t="shared" si="268"/>
        <v>#VALUE!</v>
      </c>
      <c r="S4316" s="163" t="e">
        <f t="shared" si="269"/>
        <v>#VALUE!</v>
      </c>
      <c r="T4316" s="163" t="e">
        <f>INDEX(Controle!O:O,MATCH('Banco de Dados'!A4316,Controle!M:M,0))*E4316/100</f>
        <v>#N/A</v>
      </c>
    </row>
    <row r="4317" spans="1:20" hidden="1" x14ac:dyDescent="0.2">
      <c r="A4317" s="158">
        <f>BD_TS!A4316</f>
        <v>0</v>
      </c>
      <c r="B4317" s="158" t="str">
        <f>SUBSTITUTE(SUBSTITUTE(BD_TS!D4316," ",""),"-","/")</f>
        <v/>
      </c>
      <c r="C4317" s="158">
        <f>BD_TS!E4316</f>
        <v>0</v>
      </c>
      <c r="D4317" s="159">
        <f>BD_TS!F4316</f>
        <v>0</v>
      </c>
      <c r="E4317" s="160">
        <f>BD_TS!B4316</f>
        <v>0</v>
      </c>
      <c r="F4317" s="161">
        <f>BD_TS!C4316</f>
        <v>0</v>
      </c>
      <c r="G4317" s="187">
        <f>BD_TS!H4316</f>
        <v>0</v>
      </c>
      <c r="H4317" s="158" t="str">
        <f>IF($A4317=0,"",IFERROR(INDEX(BD_Gestão!A:A,MATCH('Banco de Dados'!$B4317,BD_Gestão!$B:$B,0)),"erro"))</f>
        <v/>
      </c>
      <c r="I4317" s="162" t="str">
        <f>IF($A4317=0,"",IFERROR(INDEX(BD_Gestão!E:E,MATCH('Banco de Dados'!$B4317,BD_Gestão!$B:$B,0)),"erro"))</f>
        <v/>
      </c>
      <c r="J4317" s="186" t="str">
        <f>IF($A4317=0,"",IFERROR(INDEX(BD_Gestão!B:B,MATCH('Banco de Dados'!$B4317,BD_Gestão!$B:$B,0)),"erro"))</f>
        <v/>
      </c>
      <c r="K4317" s="158" t="str">
        <f>IF($A4317=0,"",IFERROR(INDEX(BD_Gestão!C:C,MATCH('Banco de Dados'!$B4317,BD_Gestão!$B:$B,0)),"erro"))</f>
        <v/>
      </c>
      <c r="L4317" s="158" t="str">
        <f>IF($A4317=0,"",IFERROR(INDEX(BD_Gestão!H:H,MATCH('Banco de Dados'!$B4317,BD_Gestão!$B:$B,0)),"erro"))</f>
        <v/>
      </c>
      <c r="M4317" s="161" t="str">
        <f>IF($A4317=0,"",IFERROR(INDEX(BD_Gestão!F:F,MATCH('Banco de Dados'!$B4317,BD_Gestão!$B:$B,0)),"erro"))</f>
        <v/>
      </c>
      <c r="N4317" s="161" t="str">
        <f>IF($A4317=0,"",IFERROR(INDEX(BD_Gestão!J:J,MATCH('Banco de Dados'!$B4317,BD_Gestão!$B:$B,0)),"erro"))</f>
        <v/>
      </c>
      <c r="O4317" s="164" t="str">
        <f>IF($A4317=0,"",IFERROR(INDEX(BD_Gestão!K:K,MATCH('Banco de Dados'!$B4317,BD_Gestão!$B:$B,0)),"erro"))</f>
        <v/>
      </c>
      <c r="P4317" s="169" t="str">
        <f t="shared" si="270"/>
        <v/>
      </c>
      <c r="Q4317" s="170" t="str">
        <f t="shared" si="271"/>
        <v/>
      </c>
      <c r="R4317" s="163" t="e">
        <f t="shared" si="268"/>
        <v>#VALUE!</v>
      </c>
      <c r="S4317" s="163" t="e">
        <f t="shared" si="269"/>
        <v>#VALUE!</v>
      </c>
      <c r="T4317" s="163" t="e">
        <f>INDEX(Controle!O:O,MATCH('Banco de Dados'!A4317,Controle!M:M,0))*E4317/100</f>
        <v>#N/A</v>
      </c>
    </row>
    <row r="4318" spans="1:20" hidden="1" x14ac:dyDescent="0.2">
      <c r="A4318" s="158">
        <f>BD_TS!A4317</f>
        <v>0</v>
      </c>
      <c r="B4318" s="158" t="str">
        <f>SUBSTITUTE(SUBSTITUTE(BD_TS!D4317," ",""),"-","/")</f>
        <v/>
      </c>
      <c r="C4318" s="158">
        <f>BD_TS!E4317</f>
        <v>0</v>
      </c>
      <c r="D4318" s="159">
        <f>BD_TS!F4317</f>
        <v>0</v>
      </c>
      <c r="E4318" s="160">
        <f>BD_TS!B4317</f>
        <v>0</v>
      </c>
      <c r="F4318" s="161">
        <f>BD_TS!C4317</f>
        <v>0</v>
      </c>
      <c r="G4318" s="187">
        <f>BD_TS!H4317</f>
        <v>0</v>
      </c>
      <c r="H4318" s="158" t="str">
        <f>IF($A4318=0,"",IFERROR(INDEX(BD_Gestão!A:A,MATCH('Banco de Dados'!$B4318,BD_Gestão!$B:$B,0)),"erro"))</f>
        <v/>
      </c>
      <c r="I4318" s="162" t="str">
        <f>IF($A4318=0,"",IFERROR(INDEX(BD_Gestão!E:E,MATCH('Banco de Dados'!$B4318,BD_Gestão!$B:$B,0)),"erro"))</f>
        <v/>
      </c>
      <c r="J4318" s="186" t="str">
        <f>IF($A4318=0,"",IFERROR(INDEX(BD_Gestão!B:B,MATCH('Banco de Dados'!$B4318,BD_Gestão!$B:$B,0)),"erro"))</f>
        <v/>
      </c>
      <c r="K4318" s="158" t="str">
        <f>IF($A4318=0,"",IFERROR(INDEX(BD_Gestão!C:C,MATCH('Banco de Dados'!$B4318,BD_Gestão!$B:$B,0)),"erro"))</f>
        <v/>
      </c>
      <c r="L4318" s="158" t="str">
        <f>IF($A4318=0,"",IFERROR(INDEX(BD_Gestão!H:H,MATCH('Banco de Dados'!$B4318,BD_Gestão!$B:$B,0)),"erro"))</f>
        <v/>
      </c>
      <c r="M4318" s="161" t="str">
        <f>IF($A4318=0,"",IFERROR(INDEX(BD_Gestão!F:F,MATCH('Banco de Dados'!$B4318,BD_Gestão!$B:$B,0)),"erro"))</f>
        <v/>
      </c>
      <c r="N4318" s="161" t="str">
        <f>IF($A4318=0,"",IFERROR(INDEX(BD_Gestão!J:J,MATCH('Banco de Dados'!$B4318,BD_Gestão!$B:$B,0)),"erro"))</f>
        <v/>
      </c>
      <c r="O4318" s="164" t="str">
        <f>IF($A4318=0,"",IFERROR(INDEX(BD_Gestão!K:K,MATCH('Banco de Dados'!$B4318,BD_Gestão!$B:$B,0)),"erro"))</f>
        <v/>
      </c>
      <c r="P4318" s="169" t="str">
        <f t="shared" si="270"/>
        <v/>
      </c>
      <c r="Q4318" s="170" t="str">
        <f t="shared" si="271"/>
        <v/>
      </c>
      <c r="R4318" s="163" t="e">
        <f t="shared" si="268"/>
        <v>#VALUE!</v>
      </c>
      <c r="S4318" s="163" t="e">
        <f t="shared" si="269"/>
        <v>#VALUE!</v>
      </c>
      <c r="T4318" s="163" t="e">
        <f>INDEX(Controle!O:O,MATCH('Banco de Dados'!A4318,Controle!M:M,0))*E4318/100</f>
        <v>#N/A</v>
      </c>
    </row>
    <row r="4319" spans="1:20" hidden="1" x14ac:dyDescent="0.2">
      <c r="A4319" s="158">
        <f>BD_TS!A4318</f>
        <v>0</v>
      </c>
      <c r="B4319" s="158" t="str">
        <f>SUBSTITUTE(SUBSTITUTE(BD_TS!D4318," ",""),"-","/")</f>
        <v/>
      </c>
      <c r="C4319" s="158">
        <f>BD_TS!E4318</f>
        <v>0</v>
      </c>
      <c r="D4319" s="159">
        <f>BD_TS!F4318</f>
        <v>0</v>
      </c>
      <c r="E4319" s="160">
        <f>BD_TS!B4318</f>
        <v>0</v>
      </c>
      <c r="F4319" s="161">
        <f>BD_TS!C4318</f>
        <v>0</v>
      </c>
      <c r="G4319" s="187">
        <f>BD_TS!H4318</f>
        <v>0</v>
      </c>
      <c r="H4319" s="158" t="str">
        <f>IF($A4319=0,"",IFERROR(INDEX(BD_Gestão!A:A,MATCH('Banco de Dados'!$B4319,BD_Gestão!$B:$B,0)),"erro"))</f>
        <v/>
      </c>
      <c r="I4319" s="162" t="str">
        <f>IF($A4319=0,"",IFERROR(INDEX(BD_Gestão!E:E,MATCH('Banco de Dados'!$B4319,BD_Gestão!$B:$B,0)),"erro"))</f>
        <v/>
      </c>
      <c r="J4319" s="186" t="str">
        <f>IF($A4319=0,"",IFERROR(INDEX(BD_Gestão!B:B,MATCH('Banco de Dados'!$B4319,BD_Gestão!$B:$B,0)),"erro"))</f>
        <v/>
      </c>
      <c r="K4319" s="158" t="str">
        <f>IF($A4319=0,"",IFERROR(INDEX(BD_Gestão!C:C,MATCH('Banco de Dados'!$B4319,BD_Gestão!$B:$B,0)),"erro"))</f>
        <v/>
      </c>
      <c r="L4319" s="158" t="str">
        <f>IF($A4319=0,"",IFERROR(INDEX(BD_Gestão!H:H,MATCH('Banco de Dados'!$B4319,BD_Gestão!$B:$B,0)),"erro"))</f>
        <v/>
      </c>
      <c r="M4319" s="161" t="str">
        <f>IF($A4319=0,"",IFERROR(INDEX(BD_Gestão!F:F,MATCH('Banco de Dados'!$B4319,BD_Gestão!$B:$B,0)),"erro"))</f>
        <v/>
      </c>
      <c r="N4319" s="161" t="str">
        <f>IF($A4319=0,"",IFERROR(INDEX(BD_Gestão!J:J,MATCH('Banco de Dados'!$B4319,BD_Gestão!$B:$B,0)),"erro"))</f>
        <v/>
      </c>
      <c r="O4319" s="164" t="str">
        <f>IF($A4319=0,"",IFERROR(INDEX(BD_Gestão!K:K,MATCH('Banco de Dados'!$B4319,BD_Gestão!$B:$B,0)),"erro"))</f>
        <v/>
      </c>
      <c r="P4319" s="169" t="str">
        <f t="shared" si="270"/>
        <v/>
      </c>
      <c r="Q4319" s="170" t="str">
        <f t="shared" si="271"/>
        <v/>
      </c>
      <c r="R4319" s="163" t="e">
        <f t="shared" si="268"/>
        <v>#VALUE!</v>
      </c>
      <c r="S4319" s="163" t="e">
        <f t="shared" si="269"/>
        <v>#VALUE!</v>
      </c>
      <c r="T4319" s="163" t="e">
        <f>INDEX(Controle!O:O,MATCH('Banco de Dados'!A4319,Controle!M:M,0))*E4319/100</f>
        <v>#N/A</v>
      </c>
    </row>
    <row r="4320" spans="1:20" hidden="1" x14ac:dyDescent="0.2">
      <c r="A4320" s="158">
        <f>BD_TS!A4319</f>
        <v>0</v>
      </c>
      <c r="B4320" s="158" t="str">
        <f>SUBSTITUTE(SUBSTITUTE(BD_TS!D4319," ",""),"-","/")</f>
        <v/>
      </c>
      <c r="C4320" s="158">
        <f>BD_TS!E4319</f>
        <v>0</v>
      </c>
      <c r="D4320" s="159">
        <f>BD_TS!F4319</f>
        <v>0</v>
      </c>
      <c r="E4320" s="160">
        <f>BD_TS!B4319</f>
        <v>0</v>
      </c>
      <c r="F4320" s="161">
        <f>BD_TS!C4319</f>
        <v>0</v>
      </c>
      <c r="G4320" s="187">
        <f>BD_TS!H4319</f>
        <v>0</v>
      </c>
      <c r="H4320" s="158" t="str">
        <f>IF($A4320=0,"",IFERROR(INDEX(BD_Gestão!A:A,MATCH('Banco de Dados'!$B4320,BD_Gestão!$B:$B,0)),"erro"))</f>
        <v/>
      </c>
      <c r="I4320" s="162" t="str">
        <f>IF($A4320=0,"",IFERROR(INDEX(BD_Gestão!E:E,MATCH('Banco de Dados'!$B4320,BD_Gestão!$B:$B,0)),"erro"))</f>
        <v/>
      </c>
      <c r="J4320" s="186" t="str">
        <f>IF($A4320=0,"",IFERROR(INDEX(BD_Gestão!B:B,MATCH('Banco de Dados'!$B4320,BD_Gestão!$B:$B,0)),"erro"))</f>
        <v/>
      </c>
      <c r="K4320" s="158" t="str">
        <f>IF($A4320=0,"",IFERROR(INDEX(BD_Gestão!C:C,MATCH('Banco de Dados'!$B4320,BD_Gestão!$B:$B,0)),"erro"))</f>
        <v/>
      </c>
      <c r="L4320" s="158" t="str">
        <f>IF($A4320=0,"",IFERROR(INDEX(BD_Gestão!H:H,MATCH('Banco de Dados'!$B4320,BD_Gestão!$B:$B,0)),"erro"))</f>
        <v/>
      </c>
      <c r="M4320" s="161" t="str">
        <f>IF($A4320=0,"",IFERROR(INDEX(BD_Gestão!F:F,MATCH('Banco de Dados'!$B4320,BD_Gestão!$B:$B,0)),"erro"))</f>
        <v/>
      </c>
      <c r="N4320" s="161" t="str">
        <f>IF($A4320=0,"",IFERROR(INDEX(BD_Gestão!J:J,MATCH('Banco de Dados'!$B4320,BD_Gestão!$B:$B,0)),"erro"))</f>
        <v/>
      </c>
      <c r="O4320" s="164" t="str">
        <f>IF($A4320=0,"",IFERROR(INDEX(BD_Gestão!K:K,MATCH('Banco de Dados'!$B4320,BD_Gestão!$B:$B,0)),"erro"))</f>
        <v/>
      </c>
      <c r="P4320" s="169" t="str">
        <f t="shared" si="270"/>
        <v/>
      </c>
      <c r="Q4320" s="170" t="str">
        <f t="shared" si="271"/>
        <v/>
      </c>
      <c r="R4320" s="163" t="e">
        <f t="shared" si="268"/>
        <v>#VALUE!</v>
      </c>
      <c r="S4320" s="163" t="e">
        <f t="shared" si="269"/>
        <v>#VALUE!</v>
      </c>
      <c r="T4320" s="163" t="e">
        <f>INDEX(Controle!O:O,MATCH('Banco de Dados'!A4320,Controle!M:M,0))*E4320/100</f>
        <v>#N/A</v>
      </c>
    </row>
    <row r="4321" spans="1:20" hidden="1" x14ac:dyDescent="0.2">
      <c r="A4321" s="158">
        <f>BD_TS!A4320</f>
        <v>0</v>
      </c>
      <c r="B4321" s="158" t="str">
        <f>SUBSTITUTE(SUBSTITUTE(BD_TS!D4320," ",""),"-","/")</f>
        <v/>
      </c>
      <c r="C4321" s="158">
        <f>BD_TS!E4320</f>
        <v>0</v>
      </c>
      <c r="D4321" s="159">
        <f>BD_TS!F4320</f>
        <v>0</v>
      </c>
      <c r="E4321" s="160">
        <f>BD_TS!B4320</f>
        <v>0</v>
      </c>
      <c r="F4321" s="161">
        <f>BD_TS!C4320</f>
        <v>0</v>
      </c>
      <c r="G4321" s="187">
        <f>BD_TS!H4320</f>
        <v>0</v>
      </c>
      <c r="H4321" s="158" t="str">
        <f>IF($A4321=0,"",IFERROR(INDEX(BD_Gestão!A:A,MATCH('Banco de Dados'!$B4321,BD_Gestão!$B:$B,0)),"erro"))</f>
        <v/>
      </c>
      <c r="I4321" s="162" t="str">
        <f>IF($A4321=0,"",IFERROR(INDEX(BD_Gestão!E:E,MATCH('Banco de Dados'!$B4321,BD_Gestão!$B:$B,0)),"erro"))</f>
        <v/>
      </c>
      <c r="J4321" s="186" t="str">
        <f>IF($A4321=0,"",IFERROR(INDEX(BD_Gestão!B:B,MATCH('Banco de Dados'!$B4321,BD_Gestão!$B:$B,0)),"erro"))</f>
        <v/>
      </c>
      <c r="K4321" s="158" t="str">
        <f>IF($A4321=0,"",IFERROR(INDEX(BD_Gestão!C:C,MATCH('Banco de Dados'!$B4321,BD_Gestão!$B:$B,0)),"erro"))</f>
        <v/>
      </c>
      <c r="L4321" s="158" t="str">
        <f>IF($A4321=0,"",IFERROR(INDEX(BD_Gestão!H:H,MATCH('Banco de Dados'!$B4321,BD_Gestão!$B:$B,0)),"erro"))</f>
        <v/>
      </c>
      <c r="M4321" s="161" t="str">
        <f>IF($A4321=0,"",IFERROR(INDEX(BD_Gestão!F:F,MATCH('Banco de Dados'!$B4321,BD_Gestão!$B:$B,0)),"erro"))</f>
        <v/>
      </c>
      <c r="N4321" s="161" t="str">
        <f>IF($A4321=0,"",IFERROR(INDEX(BD_Gestão!J:J,MATCH('Banco de Dados'!$B4321,BD_Gestão!$B:$B,0)),"erro"))</f>
        <v/>
      </c>
      <c r="O4321" s="164" t="str">
        <f>IF($A4321=0,"",IFERROR(INDEX(BD_Gestão!K:K,MATCH('Banco de Dados'!$B4321,BD_Gestão!$B:$B,0)),"erro"))</f>
        <v/>
      </c>
      <c r="P4321" s="169" t="str">
        <f t="shared" si="270"/>
        <v/>
      </c>
      <c r="Q4321" s="170" t="str">
        <f t="shared" si="271"/>
        <v/>
      </c>
      <c r="R4321" s="163" t="e">
        <f t="shared" si="268"/>
        <v>#VALUE!</v>
      </c>
      <c r="S4321" s="163" t="e">
        <f t="shared" si="269"/>
        <v>#VALUE!</v>
      </c>
      <c r="T4321" s="163" t="e">
        <f>INDEX(Controle!O:O,MATCH('Banco de Dados'!A4321,Controle!M:M,0))*E4321/100</f>
        <v>#N/A</v>
      </c>
    </row>
    <row r="4322" spans="1:20" hidden="1" x14ac:dyDescent="0.2">
      <c r="A4322" s="158">
        <f>BD_TS!A4321</f>
        <v>0</v>
      </c>
      <c r="B4322" s="158" t="str">
        <f>SUBSTITUTE(SUBSTITUTE(BD_TS!D4321," ",""),"-","/")</f>
        <v/>
      </c>
      <c r="C4322" s="158">
        <f>BD_TS!E4321</f>
        <v>0</v>
      </c>
      <c r="D4322" s="159">
        <f>BD_TS!F4321</f>
        <v>0</v>
      </c>
      <c r="E4322" s="160">
        <f>BD_TS!B4321</f>
        <v>0</v>
      </c>
      <c r="F4322" s="161">
        <f>BD_TS!C4321</f>
        <v>0</v>
      </c>
      <c r="G4322" s="187">
        <f>BD_TS!H4321</f>
        <v>0</v>
      </c>
      <c r="H4322" s="158" t="str">
        <f>IF($A4322=0,"",IFERROR(INDEX(BD_Gestão!A:A,MATCH('Banco de Dados'!$B4322,BD_Gestão!$B:$B,0)),"erro"))</f>
        <v/>
      </c>
      <c r="I4322" s="162" t="str">
        <f>IF($A4322=0,"",IFERROR(INDEX(BD_Gestão!E:E,MATCH('Banco de Dados'!$B4322,BD_Gestão!$B:$B,0)),"erro"))</f>
        <v/>
      </c>
      <c r="J4322" s="186" t="str">
        <f>IF($A4322=0,"",IFERROR(INDEX(BD_Gestão!B:B,MATCH('Banco de Dados'!$B4322,BD_Gestão!$B:$B,0)),"erro"))</f>
        <v/>
      </c>
      <c r="K4322" s="158" t="str">
        <f>IF($A4322=0,"",IFERROR(INDEX(BD_Gestão!C:C,MATCH('Banco de Dados'!$B4322,BD_Gestão!$B:$B,0)),"erro"))</f>
        <v/>
      </c>
      <c r="L4322" s="158" t="str">
        <f>IF($A4322=0,"",IFERROR(INDEX(BD_Gestão!H:H,MATCH('Banco de Dados'!$B4322,BD_Gestão!$B:$B,0)),"erro"))</f>
        <v/>
      </c>
      <c r="M4322" s="161" t="str">
        <f>IF($A4322=0,"",IFERROR(INDEX(BD_Gestão!F:F,MATCH('Banco de Dados'!$B4322,BD_Gestão!$B:$B,0)),"erro"))</f>
        <v/>
      </c>
      <c r="N4322" s="161" t="str">
        <f>IF($A4322=0,"",IFERROR(INDEX(BD_Gestão!J:J,MATCH('Banco de Dados'!$B4322,BD_Gestão!$B:$B,0)),"erro"))</f>
        <v/>
      </c>
      <c r="O4322" s="164" t="str">
        <f>IF($A4322=0,"",IFERROR(INDEX(BD_Gestão!K:K,MATCH('Banco de Dados'!$B4322,BD_Gestão!$B:$B,0)),"erro"))</f>
        <v/>
      </c>
      <c r="P4322" s="169" t="str">
        <f t="shared" si="270"/>
        <v/>
      </c>
      <c r="Q4322" s="170" t="str">
        <f t="shared" si="271"/>
        <v/>
      </c>
      <c r="R4322" s="163" t="e">
        <f t="shared" si="268"/>
        <v>#VALUE!</v>
      </c>
      <c r="S4322" s="163" t="e">
        <f t="shared" si="269"/>
        <v>#VALUE!</v>
      </c>
      <c r="T4322" s="163" t="e">
        <f>INDEX(Controle!O:O,MATCH('Banco de Dados'!A4322,Controle!M:M,0))*E4322/100</f>
        <v>#N/A</v>
      </c>
    </row>
    <row r="4323" spans="1:20" hidden="1" x14ac:dyDescent="0.2">
      <c r="A4323" s="158">
        <f>BD_TS!A4322</f>
        <v>0</v>
      </c>
      <c r="B4323" s="158" t="str">
        <f>SUBSTITUTE(SUBSTITUTE(BD_TS!D4322," ",""),"-","/")</f>
        <v/>
      </c>
      <c r="C4323" s="158">
        <f>BD_TS!E4322</f>
        <v>0</v>
      </c>
      <c r="D4323" s="159">
        <f>BD_TS!F4322</f>
        <v>0</v>
      </c>
      <c r="E4323" s="160">
        <f>BD_TS!B4322</f>
        <v>0</v>
      </c>
      <c r="F4323" s="161">
        <f>BD_TS!C4322</f>
        <v>0</v>
      </c>
      <c r="G4323" s="187">
        <f>BD_TS!H4322</f>
        <v>0</v>
      </c>
      <c r="H4323" s="158" t="str">
        <f>IF($A4323=0,"",IFERROR(INDEX(BD_Gestão!A:A,MATCH('Banco de Dados'!$B4323,BD_Gestão!$B:$B,0)),"erro"))</f>
        <v/>
      </c>
      <c r="I4323" s="162" t="str">
        <f>IF($A4323=0,"",IFERROR(INDEX(BD_Gestão!E:E,MATCH('Banco de Dados'!$B4323,BD_Gestão!$B:$B,0)),"erro"))</f>
        <v/>
      </c>
      <c r="J4323" s="186" t="str">
        <f>IF($A4323=0,"",IFERROR(INDEX(BD_Gestão!B:B,MATCH('Banco de Dados'!$B4323,BD_Gestão!$B:$B,0)),"erro"))</f>
        <v/>
      </c>
      <c r="K4323" s="158" t="str">
        <f>IF($A4323=0,"",IFERROR(INDEX(BD_Gestão!C:C,MATCH('Banco de Dados'!$B4323,BD_Gestão!$B:$B,0)),"erro"))</f>
        <v/>
      </c>
      <c r="L4323" s="158" t="str">
        <f>IF($A4323=0,"",IFERROR(INDEX(BD_Gestão!H:H,MATCH('Banco de Dados'!$B4323,BD_Gestão!$B:$B,0)),"erro"))</f>
        <v/>
      </c>
      <c r="M4323" s="161" t="str">
        <f>IF($A4323=0,"",IFERROR(INDEX(BD_Gestão!F:F,MATCH('Banco de Dados'!$B4323,BD_Gestão!$B:$B,0)),"erro"))</f>
        <v/>
      </c>
      <c r="N4323" s="161" t="str">
        <f>IF($A4323=0,"",IFERROR(INDEX(BD_Gestão!J:J,MATCH('Banco de Dados'!$B4323,BD_Gestão!$B:$B,0)),"erro"))</f>
        <v/>
      </c>
      <c r="O4323" s="164" t="str">
        <f>IF($A4323=0,"",IFERROR(INDEX(BD_Gestão!K:K,MATCH('Banco de Dados'!$B4323,BD_Gestão!$B:$B,0)),"erro"))</f>
        <v/>
      </c>
      <c r="P4323" s="169" t="str">
        <f t="shared" si="270"/>
        <v/>
      </c>
      <c r="Q4323" s="170" t="str">
        <f t="shared" si="271"/>
        <v/>
      </c>
      <c r="R4323" s="163" t="e">
        <f t="shared" si="268"/>
        <v>#VALUE!</v>
      </c>
      <c r="S4323" s="163" t="e">
        <f t="shared" si="269"/>
        <v>#VALUE!</v>
      </c>
      <c r="T4323" s="163" t="e">
        <f>INDEX(Controle!O:O,MATCH('Banco de Dados'!A4323,Controle!M:M,0))*E4323/100</f>
        <v>#N/A</v>
      </c>
    </row>
    <row r="4324" spans="1:20" hidden="1" x14ac:dyDescent="0.2">
      <c r="A4324" s="158">
        <f>BD_TS!A4323</f>
        <v>0</v>
      </c>
      <c r="B4324" s="158" t="str">
        <f>SUBSTITUTE(SUBSTITUTE(BD_TS!D4323," ",""),"-","/")</f>
        <v/>
      </c>
      <c r="C4324" s="158">
        <f>BD_TS!E4323</f>
        <v>0</v>
      </c>
      <c r="D4324" s="159">
        <f>BD_TS!F4323</f>
        <v>0</v>
      </c>
      <c r="E4324" s="160">
        <f>BD_TS!B4323</f>
        <v>0</v>
      </c>
      <c r="F4324" s="161">
        <f>BD_TS!C4323</f>
        <v>0</v>
      </c>
      <c r="G4324" s="187">
        <f>BD_TS!H4323</f>
        <v>0</v>
      </c>
      <c r="H4324" s="158" t="str">
        <f>IF($A4324=0,"",IFERROR(INDEX(BD_Gestão!A:A,MATCH('Banco de Dados'!$B4324,BD_Gestão!$B:$B,0)),"erro"))</f>
        <v/>
      </c>
      <c r="I4324" s="162" t="str">
        <f>IF($A4324=0,"",IFERROR(INDEX(BD_Gestão!E:E,MATCH('Banco de Dados'!$B4324,BD_Gestão!$B:$B,0)),"erro"))</f>
        <v/>
      </c>
      <c r="J4324" s="186" t="str">
        <f>IF($A4324=0,"",IFERROR(INDEX(BD_Gestão!B:B,MATCH('Banco de Dados'!$B4324,BD_Gestão!$B:$B,0)),"erro"))</f>
        <v/>
      </c>
      <c r="K4324" s="158" t="str">
        <f>IF($A4324=0,"",IFERROR(INDEX(BD_Gestão!C:C,MATCH('Banco de Dados'!$B4324,BD_Gestão!$B:$B,0)),"erro"))</f>
        <v/>
      </c>
      <c r="L4324" s="158" t="str">
        <f>IF($A4324=0,"",IFERROR(INDEX(BD_Gestão!H:H,MATCH('Banco de Dados'!$B4324,BD_Gestão!$B:$B,0)),"erro"))</f>
        <v/>
      </c>
      <c r="M4324" s="161" t="str">
        <f>IF($A4324=0,"",IFERROR(INDEX(BD_Gestão!F:F,MATCH('Banco de Dados'!$B4324,BD_Gestão!$B:$B,0)),"erro"))</f>
        <v/>
      </c>
      <c r="N4324" s="161" t="str">
        <f>IF($A4324=0,"",IFERROR(INDEX(BD_Gestão!J:J,MATCH('Banco de Dados'!$B4324,BD_Gestão!$B:$B,0)),"erro"))</f>
        <v/>
      </c>
      <c r="O4324" s="164" t="str">
        <f>IF($A4324=0,"",IFERROR(INDEX(BD_Gestão!K:K,MATCH('Banco de Dados'!$B4324,BD_Gestão!$B:$B,0)),"erro"))</f>
        <v/>
      </c>
      <c r="P4324" s="169" t="str">
        <f t="shared" si="270"/>
        <v/>
      </c>
      <c r="Q4324" s="170" t="str">
        <f t="shared" si="271"/>
        <v/>
      </c>
      <c r="R4324" s="163" t="e">
        <f t="shared" si="268"/>
        <v>#VALUE!</v>
      </c>
      <c r="S4324" s="163" t="e">
        <f t="shared" si="269"/>
        <v>#VALUE!</v>
      </c>
      <c r="T4324" s="163" t="e">
        <f>INDEX(Controle!O:O,MATCH('Banco de Dados'!A4324,Controle!M:M,0))*E4324/100</f>
        <v>#N/A</v>
      </c>
    </row>
    <row r="4325" spans="1:20" hidden="1" x14ac:dyDescent="0.2">
      <c r="A4325" s="158">
        <f>BD_TS!A4324</f>
        <v>0</v>
      </c>
      <c r="B4325" s="158" t="str">
        <f>SUBSTITUTE(SUBSTITUTE(BD_TS!D4324," ",""),"-","/")</f>
        <v/>
      </c>
      <c r="C4325" s="158">
        <f>BD_TS!E4324</f>
        <v>0</v>
      </c>
      <c r="D4325" s="159">
        <f>BD_TS!F4324</f>
        <v>0</v>
      </c>
      <c r="E4325" s="160">
        <f>BD_TS!B4324</f>
        <v>0</v>
      </c>
      <c r="F4325" s="161">
        <f>BD_TS!C4324</f>
        <v>0</v>
      </c>
      <c r="G4325" s="187">
        <f>BD_TS!H4324</f>
        <v>0</v>
      </c>
      <c r="H4325" s="158" t="str">
        <f>IF($A4325=0,"",IFERROR(INDEX(BD_Gestão!A:A,MATCH('Banco de Dados'!$B4325,BD_Gestão!$B:$B,0)),"erro"))</f>
        <v/>
      </c>
      <c r="I4325" s="162" t="str">
        <f>IF($A4325=0,"",IFERROR(INDEX(BD_Gestão!E:E,MATCH('Banco de Dados'!$B4325,BD_Gestão!$B:$B,0)),"erro"))</f>
        <v/>
      </c>
      <c r="J4325" s="186" t="str">
        <f>IF($A4325=0,"",IFERROR(INDEX(BD_Gestão!B:B,MATCH('Banco de Dados'!$B4325,BD_Gestão!$B:$B,0)),"erro"))</f>
        <v/>
      </c>
      <c r="K4325" s="158" t="str">
        <f>IF($A4325=0,"",IFERROR(INDEX(BD_Gestão!C:C,MATCH('Banco de Dados'!$B4325,BD_Gestão!$B:$B,0)),"erro"))</f>
        <v/>
      </c>
      <c r="L4325" s="158" t="str">
        <f>IF($A4325=0,"",IFERROR(INDEX(BD_Gestão!H:H,MATCH('Banco de Dados'!$B4325,BD_Gestão!$B:$B,0)),"erro"))</f>
        <v/>
      </c>
      <c r="M4325" s="161" t="str">
        <f>IF($A4325=0,"",IFERROR(INDEX(BD_Gestão!F:F,MATCH('Banco de Dados'!$B4325,BD_Gestão!$B:$B,0)),"erro"))</f>
        <v/>
      </c>
      <c r="N4325" s="161" t="str">
        <f>IF($A4325=0,"",IFERROR(INDEX(BD_Gestão!J:J,MATCH('Banco de Dados'!$B4325,BD_Gestão!$B:$B,0)),"erro"))</f>
        <v/>
      </c>
      <c r="O4325" s="164" t="str">
        <f>IF($A4325=0,"",IFERROR(INDEX(BD_Gestão!K:K,MATCH('Banco de Dados'!$B4325,BD_Gestão!$B:$B,0)),"erro"))</f>
        <v/>
      </c>
      <c r="P4325" s="169" t="str">
        <f t="shared" si="270"/>
        <v/>
      </c>
      <c r="Q4325" s="170" t="str">
        <f t="shared" si="271"/>
        <v/>
      </c>
      <c r="R4325" s="163" t="e">
        <f t="shared" si="268"/>
        <v>#VALUE!</v>
      </c>
      <c r="S4325" s="163" t="e">
        <f t="shared" si="269"/>
        <v>#VALUE!</v>
      </c>
      <c r="T4325" s="163" t="e">
        <f>INDEX(Controle!O:O,MATCH('Banco de Dados'!A4325,Controle!M:M,0))*E4325/100</f>
        <v>#N/A</v>
      </c>
    </row>
    <row r="4326" spans="1:20" hidden="1" x14ac:dyDescent="0.2">
      <c r="A4326" s="158">
        <f>BD_TS!A4325</f>
        <v>0</v>
      </c>
      <c r="B4326" s="158" t="str">
        <f>SUBSTITUTE(SUBSTITUTE(BD_TS!D4325," ",""),"-","/")</f>
        <v/>
      </c>
      <c r="C4326" s="158">
        <f>BD_TS!E4325</f>
        <v>0</v>
      </c>
      <c r="D4326" s="159">
        <f>BD_TS!F4325</f>
        <v>0</v>
      </c>
      <c r="E4326" s="160">
        <f>BD_TS!B4325</f>
        <v>0</v>
      </c>
      <c r="F4326" s="161">
        <f>BD_TS!C4325</f>
        <v>0</v>
      </c>
      <c r="G4326" s="187">
        <f>BD_TS!H4325</f>
        <v>0</v>
      </c>
      <c r="H4326" s="158" t="str">
        <f>IF($A4326=0,"",IFERROR(INDEX(BD_Gestão!A:A,MATCH('Banco de Dados'!$B4326,BD_Gestão!$B:$B,0)),"erro"))</f>
        <v/>
      </c>
      <c r="I4326" s="162" t="str">
        <f>IF($A4326=0,"",IFERROR(INDEX(BD_Gestão!E:E,MATCH('Banco de Dados'!$B4326,BD_Gestão!$B:$B,0)),"erro"))</f>
        <v/>
      </c>
      <c r="J4326" s="186" t="str">
        <f>IF($A4326=0,"",IFERROR(INDEX(BD_Gestão!B:B,MATCH('Banco de Dados'!$B4326,BD_Gestão!$B:$B,0)),"erro"))</f>
        <v/>
      </c>
      <c r="K4326" s="158" t="str">
        <f>IF($A4326=0,"",IFERROR(INDEX(BD_Gestão!C:C,MATCH('Banco de Dados'!$B4326,BD_Gestão!$B:$B,0)),"erro"))</f>
        <v/>
      </c>
      <c r="L4326" s="158" t="str">
        <f>IF($A4326=0,"",IFERROR(INDEX(BD_Gestão!H:H,MATCH('Banco de Dados'!$B4326,BD_Gestão!$B:$B,0)),"erro"))</f>
        <v/>
      </c>
      <c r="M4326" s="161" t="str">
        <f>IF($A4326=0,"",IFERROR(INDEX(BD_Gestão!F:F,MATCH('Banco de Dados'!$B4326,BD_Gestão!$B:$B,0)),"erro"))</f>
        <v/>
      </c>
      <c r="N4326" s="161" t="str">
        <f>IF($A4326=0,"",IFERROR(INDEX(BD_Gestão!J:J,MATCH('Banco de Dados'!$B4326,BD_Gestão!$B:$B,0)),"erro"))</f>
        <v/>
      </c>
      <c r="O4326" s="164" t="str">
        <f>IF($A4326=0,"",IFERROR(INDEX(BD_Gestão!K:K,MATCH('Banco de Dados'!$B4326,BD_Gestão!$B:$B,0)),"erro"))</f>
        <v/>
      </c>
      <c r="P4326" s="169" t="str">
        <f t="shared" si="270"/>
        <v/>
      </c>
      <c r="Q4326" s="170" t="str">
        <f t="shared" si="271"/>
        <v/>
      </c>
      <c r="R4326" s="163" t="e">
        <f t="shared" si="268"/>
        <v>#VALUE!</v>
      </c>
      <c r="S4326" s="163" t="e">
        <f t="shared" si="269"/>
        <v>#VALUE!</v>
      </c>
      <c r="T4326" s="163" t="e">
        <f>INDEX(Controle!O:O,MATCH('Banco de Dados'!A4326,Controle!M:M,0))*E4326/100</f>
        <v>#N/A</v>
      </c>
    </row>
    <row r="4327" spans="1:20" hidden="1" x14ac:dyDescent="0.2">
      <c r="A4327" s="158">
        <f>BD_TS!A4326</f>
        <v>0</v>
      </c>
      <c r="B4327" s="158" t="str">
        <f>SUBSTITUTE(SUBSTITUTE(BD_TS!D4326," ",""),"-","/")</f>
        <v/>
      </c>
      <c r="C4327" s="158">
        <f>BD_TS!E4326</f>
        <v>0</v>
      </c>
      <c r="D4327" s="159">
        <f>BD_TS!F4326</f>
        <v>0</v>
      </c>
      <c r="E4327" s="160">
        <f>BD_TS!B4326</f>
        <v>0</v>
      </c>
      <c r="F4327" s="161">
        <f>BD_TS!C4326</f>
        <v>0</v>
      </c>
      <c r="G4327" s="187">
        <f>BD_TS!H4326</f>
        <v>0</v>
      </c>
      <c r="H4327" s="158" t="str">
        <f>IF($A4327=0,"",IFERROR(INDEX(BD_Gestão!A:A,MATCH('Banco de Dados'!$B4327,BD_Gestão!$B:$B,0)),"erro"))</f>
        <v/>
      </c>
      <c r="I4327" s="162" t="str">
        <f>IF($A4327=0,"",IFERROR(INDEX(BD_Gestão!E:E,MATCH('Banco de Dados'!$B4327,BD_Gestão!$B:$B,0)),"erro"))</f>
        <v/>
      </c>
      <c r="J4327" s="186" t="str">
        <f>IF($A4327=0,"",IFERROR(INDEX(BD_Gestão!B:B,MATCH('Banco de Dados'!$B4327,BD_Gestão!$B:$B,0)),"erro"))</f>
        <v/>
      </c>
      <c r="K4327" s="158" t="str">
        <f>IF($A4327=0,"",IFERROR(INDEX(BD_Gestão!C:C,MATCH('Banco de Dados'!$B4327,BD_Gestão!$B:$B,0)),"erro"))</f>
        <v/>
      </c>
      <c r="L4327" s="158" t="str">
        <f>IF($A4327=0,"",IFERROR(INDEX(BD_Gestão!H:H,MATCH('Banco de Dados'!$B4327,BD_Gestão!$B:$B,0)),"erro"))</f>
        <v/>
      </c>
      <c r="M4327" s="161" t="str">
        <f>IF($A4327=0,"",IFERROR(INDEX(BD_Gestão!F:F,MATCH('Banco de Dados'!$B4327,BD_Gestão!$B:$B,0)),"erro"))</f>
        <v/>
      </c>
      <c r="N4327" s="161" t="str">
        <f>IF($A4327=0,"",IFERROR(INDEX(BD_Gestão!J:J,MATCH('Banco de Dados'!$B4327,BD_Gestão!$B:$B,0)),"erro"))</f>
        <v/>
      </c>
      <c r="O4327" s="164" t="str">
        <f>IF($A4327=0,"",IFERROR(INDEX(BD_Gestão!K:K,MATCH('Banco de Dados'!$B4327,BD_Gestão!$B:$B,0)),"erro"))</f>
        <v/>
      </c>
      <c r="P4327" s="169" t="str">
        <f t="shared" si="270"/>
        <v/>
      </c>
      <c r="Q4327" s="170" t="str">
        <f t="shared" si="271"/>
        <v/>
      </c>
      <c r="R4327" s="163" t="e">
        <f t="shared" si="268"/>
        <v>#VALUE!</v>
      </c>
      <c r="S4327" s="163" t="e">
        <f t="shared" si="269"/>
        <v>#VALUE!</v>
      </c>
      <c r="T4327" s="163" t="e">
        <f>INDEX(Controle!O:O,MATCH('Banco de Dados'!A4327,Controle!M:M,0))*E4327/100</f>
        <v>#N/A</v>
      </c>
    </row>
    <row r="4328" spans="1:20" hidden="1" x14ac:dyDescent="0.2">
      <c r="A4328" s="158">
        <f>BD_TS!A4327</f>
        <v>0</v>
      </c>
      <c r="B4328" s="158" t="str">
        <f>SUBSTITUTE(SUBSTITUTE(BD_TS!D4327," ",""),"-","/")</f>
        <v/>
      </c>
      <c r="C4328" s="158">
        <f>BD_TS!E4327</f>
        <v>0</v>
      </c>
      <c r="D4328" s="159">
        <f>BD_TS!F4327</f>
        <v>0</v>
      </c>
      <c r="E4328" s="160">
        <f>BD_TS!B4327</f>
        <v>0</v>
      </c>
      <c r="F4328" s="161">
        <f>BD_TS!C4327</f>
        <v>0</v>
      </c>
      <c r="G4328" s="187">
        <f>BD_TS!H4327</f>
        <v>0</v>
      </c>
      <c r="H4328" s="158" t="str">
        <f>IF($A4328=0,"",IFERROR(INDEX(BD_Gestão!A:A,MATCH('Banco de Dados'!$B4328,BD_Gestão!$B:$B,0)),"erro"))</f>
        <v/>
      </c>
      <c r="I4328" s="162" t="str">
        <f>IF($A4328=0,"",IFERROR(INDEX(BD_Gestão!E:E,MATCH('Banco de Dados'!$B4328,BD_Gestão!$B:$B,0)),"erro"))</f>
        <v/>
      </c>
      <c r="J4328" s="186" t="str">
        <f>IF($A4328=0,"",IFERROR(INDEX(BD_Gestão!B:B,MATCH('Banco de Dados'!$B4328,BD_Gestão!$B:$B,0)),"erro"))</f>
        <v/>
      </c>
      <c r="K4328" s="158" t="str">
        <f>IF($A4328=0,"",IFERROR(INDEX(BD_Gestão!C:C,MATCH('Banco de Dados'!$B4328,BD_Gestão!$B:$B,0)),"erro"))</f>
        <v/>
      </c>
      <c r="L4328" s="158" t="str">
        <f>IF($A4328=0,"",IFERROR(INDEX(BD_Gestão!H:H,MATCH('Banco de Dados'!$B4328,BD_Gestão!$B:$B,0)),"erro"))</f>
        <v/>
      </c>
      <c r="M4328" s="161" t="str">
        <f>IF($A4328=0,"",IFERROR(INDEX(BD_Gestão!F:F,MATCH('Banco de Dados'!$B4328,BD_Gestão!$B:$B,0)),"erro"))</f>
        <v/>
      </c>
      <c r="N4328" s="161" t="str">
        <f>IF($A4328=0,"",IFERROR(INDEX(BD_Gestão!J:J,MATCH('Banco de Dados'!$B4328,BD_Gestão!$B:$B,0)),"erro"))</f>
        <v/>
      </c>
      <c r="O4328" s="164" t="str">
        <f>IF($A4328=0,"",IFERROR(INDEX(BD_Gestão!K:K,MATCH('Banco de Dados'!$B4328,BD_Gestão!$B:$B,0)),"erro"))</f>
        <v/>
      </c>
      <c r="P4328" s="169" t="str">
        <f t="shared" si="270"/>
        <v/>
      </c>
      <c r="Q4328" s="170" t="str">
        <f t="shared" si="271"/>
        <v/>
      </c>
      <c r="R4328" s="163" t="e">
        <f t="shared" si="268"/>
        <v>#VALUE!</v>
      </c>
      <c r="S4328" s="163" t="e">
        <f t="shared" si="269"/>
        <v>#VALUE!</v>
      </c>
      <c r="T4328" s="163" t="e">
        <f>INDEX(Controle!O:O,MATCH('Banco de Dados'!A4328,Controle!M:M,0))*E4328/100</f>
        <v>#N/A</v>
      </c>
    </row>
    <row r="4329" spans="1:20" hidden="1" x14ac:dyDescent="0.2">
      <c r="A4329" s="158">
        <f>BD_TS!A4328</f>
        <v>0</v>
      </c>
      <c r="B4329" s="158" t="str">
        <f>SUBSTITUTE(SUBSTITUTE(BD_TS!D4328," ",""),"-","/")</f>
        <v/>
      </c>
      <c r="C4329" s="158">
        <f>BD_TS!E4328</f>
        <v>0</v>
      </c>
      <c r="D4329" s="159">
        <f>BD_TS!F4328</f>
        <v>0</v>
      </c>
      <c r="E4329" s="160">
        <f>BD_TS!B4328</f>
        <v>0</v>
      </c>
      <c r="F4329" s="161">
        <f>BD_TS!C4328</f>
        <v>0</v>
      </c>
      <c r="G4329" s="187">
        <f>BD_TS!H4328</f>
        <v>0</v>
      </c>
      <c r="H4329" s="158" t="str">
        <f>IF($A4329=0,"",IFERROR(INDEX(BD_Gestão!A:A,MATCH('Banco de Dados'!$B4329,BD_Gestão!$B:$B,0)),"erro"))</f>
        <v/>
      </c>
      <c r="I4329" s="162" t="str">
        <f>IF($A4329=0,"",IFERROR(INDEX(BD_Gestão!E:E,MATCH('Banco de Dados'!$B4329,BD_Gestão!$B:$B,0)),"erro"))</f>
        <v/>
      </c>
      <c r="J4329" s="186" t="str">
        <f>IF($A4329=0,"",IFERROR(INDEX(BD_Gestão!B:B,MATCH('Banco de Dados'!$B4329,BD_Gestão!$B:$B,0)),"erro"))</f>
        <v/>
      </c>
      <c r="K4329" s="158" t="str">
        <f>IF($A4329=0,"",IFERROR(INDEX(BD_Gestão!C:C,MATCH('Banco de Dados'!$B4329,BD_Gestão!$B:$B,0)),"erro"))</f>
        <v/>
      </c>
      <c r="L4329" s="158" t="str">
        <f>IF($A4329=0,"",IFERROR(INDEX(BD_Gestão!H:H,MATCH('Banco de Dados'!$B4329,BD_Gestão!$B:$B,0)),"erro"))</f>
        <v/>
      </c>
      <c r="M4329" s="161" t="str">
        <f>IF($A4329=0,"",IFERROR(INDEX(BD_Gestão!F:F,MATCH('Banco de Dados'!$B4329,BD_Gestão!$B:$B,0)),"erro"))</f>
        <v/>
      </c>
      <c r="N4329" s="161" t="str">
        <f>IF($A4329=0,"",IFERROR(INDEX(BD_Gestão!J:J,MATCH('Banco de Dados'!$B4329,BD_Gestão!$B:$B,0)),"erro"))</f>
        <v/>
      </c>
      <c r="O4329" s="164" t="str">
        <f>IF($A4329=0,"",IFERROR(INDEX(BD_Gestão!K:K,MATCH('Banco de Dados'!$B4329,BD_Gestão!$B:$B,0)),"erro"))</f>
        <v/>
      </c>
      <c r="P4329" s="169" t="str">
        <f t="shared" si="270"/>
        <v/>
      </c>
      <c r="Q4329" s="170" t="str">
        <f t="shared" si="271"/>
        <v/>
      </c>
      <c r="R4329" s="163" t="e">
        <f t="shared" si="268"/>
        <v>#VALUE!</v>
      </c>
      <c r="S4329" s="163" t="e">
        <f t="shared" si="269"/>
        <v>#VALUE!</v>
      </c>
      <c r="T4329" s="163" t="e">
        <f>INDEX(Controle!O:O,MATCH('Banco de Dados'!A4329,Controle!M:M,0))*E4329/100</f>
        <v>#N/A</v>
      </c>
    </row>
    <row r="4330" spans="1:20" hidden="1" x14ac:dyDescent="0.2">
      <c r="A4330" s="158">
        <f>BD_TS!A4329</f>
        <v>0</v>
      </c>
      <c r="B4330" s="158" t="str">
        <f>SUBSTITUTE(SUBSTITUTE(BD_TS!D4329," ",""),"-","/")</f>
        <v/>
      </c>
      <c r="C4330" s="158">
        <f>BD_TS!E4329</f>
        <v>0</v>
      </c>
      <c r="D4330" s="159">
        <f>BD_TS!F4329</f>
        <v>0</v>
      </c>
      <c r="E4330" s="160">
        <f>BD_TS!B4329</f>
        <v>0</v>
      </c>
      <c r="F4330" s="161">
        <f>BD_TS!C4329</f>
        <v>0</v>
      </c>
      <c r="G4330" s="187">
        <f>BD_TS!H4329</f>
        <v>0</v>
      </c>
      <c r="H4330" s="158" t="str">
        <f>IF($A4330=0,"",IFERROR(INDEX(BD_Gestão!A:A,MATCH('Banco de Dados'!$B4330,BD_Gestão!$B:$B,0)),"erro"))</f>
        <v/>
      </c>
      <c r="I4330" s="162" t="str">
        <f>IF($A4330=0,"",IFERROR(INDEX(BD_Gestão!E:E,MATCH('Banco de Dados'!$B4330,BD_Gestão!$B:$B,0)),"erro"))</f>
        <v/>
      </c>
      <c r="J4330" s="186" t="str">
        <f>IF($A4330=0,"",IFERROR(INDEX(BD_Gestão!B:B,MATCH('Banco de Dados'!$B4330,BD_Gestão!$B:$B,0)),"erro"))</f>
        <v/>
      </c>
      <c r="K4330" s="158" t="str">
        <f>IF($A4330=0,"",IFERROR(INDEX(BD_Gestão!C:C,MATCH('Banco de Dados'!$B4330,BD_Gestão!$B:$B,0)),"erro"))</f>
        <v/>
      </c>
      <c r="L4330" s="158" t="str">
        <f>IF($A4330=0,"",IFERROR(INDEX(BD_Gestão!H:H,MATCH('Banco de Dados'!$B4330,BD_Gestão!$B:$B,0)),"erro"))</f>
        <v/>
      </c>
      <c r="M4330" s="161" t="str">
        <f>IF($A4330=0,"",IFERROR(INDEX(BD_Gestão!F:F,MATCH('Banco de Dados'!$B4330,BD_Gestão!$B:$B,0)),"erro"))</f>
        <v/>
      </c>
      <c r="N4330" s="161" t="str">
        <f>IF($A4330=0,"",IFERROR(INDEX(BD_Gestão!J:J,MATCH('Banco de Dados'!$B4330,BD_Gestão!$B:$B,0)),"erro"))</f>
        <v/>
      </c>
      <c r="O4330" s="164" t="str">
        <f>IF($A4330=0,"",IFERROR(INDEX(BD_Gestão!K:K,MATCH('Banco de Dados'!$B4330,BD_Gestão!$B:$B,0)),"erro"))</f>
        <v/>
      </c>
      <c r="P4330" s="169" t="str">
        <f t="shared" si="270"/>
        <v/>
      </c>
      <c r="Q4330" s="170" t="str">
        <f t="shared" si="271"/>
        <v/>
      </c>
      <c r="R4330" s="163" t="e">
        <f t="shared" si="268"/>
        <v>#VALUE!</v>
      </c>
      <c r="S4330" s="163" t="e">
        <f t="shared" si="269"/>
        <v>#VALUE!</v>
      </c>
      <c r="T4330" s="163" t="e">
        <f>INDEX(Controle!O:O,MATCH('Banco de Dados'!A4330,Controle!M:M,0))*E4330/100</f>
        <v>#N/A</v>
      </c>
    </row>
    <row r="4331" spans="1:20" hidden="1" x14ac:dyDescent="0.2">
      <c r="A4331" s="158">
        <f>BD_TS!A4330</f>
        <v>0</v>
      </c>
      <c r="B4331" s="158" t="str">
        <f>SUBSTITUTE(SUBSTITUTE(BD_TS!D4330," ",""),"-","/")</f>
        <v/>
      </c>
      <c r="C4331" s="158">
        <f>BD_TS!E4330</f>
        <v>0</v>
      </c>
      <c r="D4331" s="159">
        <f>BD_TS!F4330</f>
        <v>0</v>
      </c>
      <c r="E4331" s="160">
        <f>BD_TS!B4330</f>
        <v>0</v>
      </c>
      <c r="F4331" s="161">
        <f>BD_TS!C4330</f>
        <v>0</v>
      </c>
      <c r="G4331" s="187">
        <f>BD_TS!H4330</f>
        <v>0</v>
      </c>
      <c r="H4331" s="158" t="str">
        <f>IF($A4331=0,"",IFERROR(INDEX(BD_Gestão!A:A,MATCH('Banco de Dados'!$B4331,BD_Gestão!$B:$B,0)),"erro"))</f>
        <v/>
      </c>
      <c r="I4331" s="162" t="str">
        <f>IF($A4331=0,"",IFERROR(INDEX(BD_Gestão!E:E,MATCH('Banco de Dados'!$B4331,BD_Gestão!$B:$B,0)),"erro"))</f>
        <v/>
      </c>
      <c r="J4331" s="186" t="str">
        <f>IF($A4331=0,"",IFERROR(INDEX(BD_Gestão!B:B,MATCH('Banco de Dados'!$B4331,BD_Gestão!$B:$B,0)),"erro"))</f>
        <v/>
      </c>
      <c r="K4331" s="158" t="str">
        <f>IF($A4331=0,"",IFERROR(INDEX(BD_Gestão!C:C,MATCH('Banco de Dados'!$B4331,BD_Gestão!$B:$B,0)),"erro"))</f>
        <v/>
      </c>
      <c r="L4331" s="158" t="str">
        <f>IF($A4331=0,"",IFERROR(INDEX(BD_Gestão!H:H,MATCH('Banco de Dados'!$B4331,BD_Gestão!$B:$B,0)),"erro"))</f>
        <v/>
      </c>
      <c r="M4331" s="161" t="str">
        <f>IF($A4331=0,"",IFERROR(INDEX(BD_Gestão!F:F,MATCH('Banco de Dados'!$B4331,BD_Gestão!$B:$B,0)),"erro"))</f>
        <v/>
      </c>
      <c r="N4331" s="161" t="str">
        <f>IF($A4331=0,"",IFERROR(INDEX(BD_Gestão!J:J,MATCH('Banco de Dados'!$B4331,BD_Gestão!$B:$B,0)),"erro"))</f>
        <v/>
      </c>
      <c r="O4331" s="164" t="str">
        <f>IF($A4331=0,"",IFERROR(INDEX(BD_Gestão!K:K,MATCH('Banco de Dados'!$B4331,BD_Gestão!$B:$B,0)),"erro"))</f>
        <v/>
      </c>
      <c r="P4331" s="169" t="str">
        <f t="shared" si="270"/>
        <v/>
      </c>
      <c r="Q4331" s="170" t="str">
        <f t="shared" si="271"/>
        <v/>
      </c>
      <c r="R4331" s="163" t="e">
        <f t="shared" si="268"/>
        <v>#VALUE!</v>
      </c>
      <c r="S4331" s="163" t="e">
        <f t="shared" si="269"/>
        <v>#VALUE!</v>
      </c>
      <c r="T4331" s="163" t="e">
        <f>INDEX(Controle!O:O,MATCH('Banco de Dados'!A4331,Controle!M:M,0))*E4331/100</f>
        <v>#N/A</v>
      </c>
    </row>
    <row r="4332" spans="1:20" hidden="1" x14ac:dyDescent="0.2">
      <c r="A4332" s="158">
        <f>BD_TS!A4331</f>
        <v>0</v>
      </c>
      <c r="B4332" s="158" t="str">
        <f>SUBSTITUTE(SUBSTITUTE(BD_TS!D4331," ",""),"-","/")</f>
        <v/>
      </c>
      <c r="C4332" s="158">
        <f>BD_TS!E4331</f>
        <v>0</v>
      </c>
      <c r="D4332" s="159">
        <f>BD_TS!F4331</f>
        <v>0</v>
      </c>
      <c r="E4332" s="160">
        <f>BD_TS!B4331</f>
        <v>0</v>
      </c>
      <c r="F4332" s="161">
        <f>BD_TS!C4331</f>
        <v>0</v>
      </c>
      <c r="G4332" s="187">
        <f>BD_TS!H4331</f>
        <v>0</v>
      </c>
      <c r="H4332" s="158" t="str">
        <f>IF($A4332=0,"",IFERROR(INDEX(BD_Gestão!A:A,MATCH('Banco de Dados'!$B4332,BD_Gestão!$B:$B,0)),"erro"))</f>
        <v/>
      </c>
      <c r="I4332" s="162" t="str">
        <f>IF($A4332=0,"",IFERROR(INDEX(BD_Gestão!E:E,MATCH('Banco de Dados'!$B4332,BD_Gestão!$B:$B,0)),"erro"))</f>
        <v/>
      </c>
      <c r="J4332" s="186" t="str">
        <f>IF($A4332=0,"",IFERROR(INDEX(BD_Gestão!B:B,MATCH('Banco de Dados'!$B4332,BD_Gestão!$B:$B,0)),"erro"))</f>
        <v/>
      </c>
      <c r="K4332" s="158" t="str">
        <f>IF($A4332=0,"",IFERROR(INDEX(BD_Gestão!C:C,MATCH('Banco de Dados'!$B4332,BD_Gestão!$B:$B,0)),"erro"))</f>
        <v/>
      </c>
      <c r="L4332" s="158" t="str">
        <f>IF($A4332=0,"",IFERROR(INDEX(BD_Gestão!H:H,MATCH('Banco de Dados'!$B4332,BD_Gestão!$B:$B,0)),"erro"))</f>
        <v/>
      </c>
      <c r="M4332" s="161" t="str">
        <f>IF($A4332=0,"",IFERROR(INDEX(BD_Gestão!F:F,MATCH('Banco de Dados'!$B4332,BD_Gestão!$B:$B,0)),"erro"))</f>
        <v/>
      </c>
      <c r="N4332" s="161" t="str">
        <f>IF($A4332=0,"",IFERROR(INDEX(BD_Gestão!J:J,MATCH('Banco de Dados'!$B4332,BD_Gestão!$B:$B,0)),"erro"))</f>
        <v/>
      </c>
      <c r="O4332" s="164" t="str">
        <f>IF($A4332=0,"",IFERROR(INDEX(BD_Gestão!K:K,MATCH('Banco de Dados'!$B4332,BD_Gestão!$B:$B,0)),"erro"))</f>
        <v/>
      </c>
      <c r="P4332" s="169" t="str">
        <f t="shared" si="270"/>
        <v/>
      </c>
      <c r="Q4332" s="170" t="str">
        <f t="shared" si="271"/>
        <v/>
      </c>
      <c r="R4332" s="163" t="e">
        <f t="shared" si="268"/>
        <v>#VALUE!</v>
      </c>
      <c r="S4332" s="163" t="e">
        <f t="shared" si="269"/>
        <v>#VALUE!</v>
      </c>
      <c r="T4332" s="163" t="e">
        <f>INDEX(Controle!O:O,MATCH('Banco de Dados'!A4332,Controle!M:M,0))*E4332/100</f>
        <v>#N/A</v>
      </c>
    </row>
    <row r="4333" spans="1:20" hidden="1" x14ac:dyDescent="0.2">
      <c r="A4333" s="158">
        <f>BD_TS!A4332</f>
        <v>0</v>
      </c>
      <c r="B4333" s="158" t="str">
        <f>SUBSTITUTE(SUBSTITUTE(BD_TS!D4332," ",""),"-","/")</f>
        <v/>
      </c>
      <c r="C4333" s="158">
        <f>BD_TS!E4332</f>
        <v>0</v>
      </c>
      <c r="D4333" s="159">
        <f>BD_TS!F4332</f>
        <v>0</v>
      </c>
      <c r="E4333" s="160">
        <f>BD_TS!B4332</f>
        <v>0</v>
      </c>
      <c r="F4333" s="161">
        <f>BD_TS!C4332</f>
        <v>0</v>
      </c>
      <c r="G4333" s="187">
        <f>BD_TS!H4332</f>
        <v>0</v>
      </c>
      <c r="H4333" s="158" t="str">
        <f>IF($A4333=0,"",IFERROR(INDEX(BD_Gestão!A:A,MATCH('Banco de Dados'!$B4333,BD_Gestão!$B:$B,0)),"erro"))</f>
        <v/>
      </c>
      <c r="I4333" s="162" t="str">
        <f>IF($A4333=0,"",IFERROR(INDEX(BD_Gestão!E:E,MATCH('Banco de Dados'!$B4333,BD_Gestão!$B:$B,0)),"erro"))</f>
        <v/>
      </c>
      <c r="J4333" s="186" t="str">
        <f>IF($A4333=0,"",IFERROR(INDEX(BD_Gestão!B:B,MATCH('Banco de Dados'!$B4333,BD_Gestão!$B:$B,0)),"erro"))</f>
        <v/>
      </c>
      <c r="K4333" s="158" t="str">
        <f>IF($A4333=0,"",IFERROR(INDEX(BD_Gestão!C:C,MATCH('Banco de Dados'!$B4333,BD_Gestão!$B:$B,0)),"erro"))</f>
        <v/>
      </c>
      <c r="L4333" s="158" t="str">
        <f>IF($A4333=0,"",IFERROR(INDEX(BD_Gestão!H:H,MATCH('Banco de Dados'!$B4333,BD_Gestão!$B:$B,0)),"erro"))</f>
        <v/>
      </c>
      <c r="M4333" s="161" t="str">
        <f>IF($A4333=0,"",IFERROR(INDEX(BD_Gestão!F:F,MATCH('Banco de Dados'!$B4333,BD_Gestão!$B:$B,0)),"erro"))</f>
        <v/>
      </c>
      <c r="N4333" s="161" t="str">
        <f>IF($A4333=0,"",IFERROR(INDEX(BD_Gestão!J:J,MATCH('Banco de Dados'!$B4333,BD_Gestão!$B:$B,0)),"erro"))</f>
        <v/>
      </c>
      <c r="O4333" s="164" t="str">
        <f>IF($A4333=0,"",IFERROR(INDEX(BD_Gestão!K:K,MATCH('Banco de Dados'!$B4333,BD_Gestão!$B:$B,0)),"erro"))</f>
        <v/>
      </c>
      <c r="P4333" s="169" t="str">
        <f t="shared" si="270"/>
        <v/>
      </c>
      <c r="Q4333" s="170" t="str">
        <f t="shared" si="271"/>
        <v/>
      </c>
      <c r="R4333" s="163" t="e">
        <f t="shared" si="268"/>
        <v>#VALUE!</v>
      </c>
      <c r="S4333" s="163" t="e">
        <f t="shared" si="269"/>
        <v>#VALUE!</v>
      </c>
      <c r="T4333" s="163" t="e">
        <f>INDEX(Controle!O:O,MATCH('Banco de Dados'!A4333,Controle!M:M,0))*E4333/100</f>
        <v>#N/A</v>
      </c>
    </row>
    <row r="4334" spans="1:20" hidden="1" x14ac:dyDescent="0.2">
      <c r="A4334" s="158">
        <f>BD_TS!A4333</f>
        <v>0</v>
      </c>
      <c r="B4334" s="158" t="str">
        <f>SUBSTITUTE(SUBSTITUTE(BD_TS!D4333," ",""),"-","/")</f>
        <v/>
      </c>
      <c r="C4334" s="158">
        <f>BD_TS!E4333</f>
        <v>0</v>
      </c>
      <c r="D4334" s="159">
        <f>BD_TS!F4333</f>
        <v>0</v>
      </c>
      <c r="E4334" s="160">
        <f>BD_TS!B4333</f>
        <v>0</v>
      </c>
      <c r="F4334" s="161">
        <f>BD_TS!C4333</f>
        <v>0</v>
      </c>
      <c r="G4334" s="187">
        <f>BD_TS!H4333</f>
        <v>0</v>
      </c>
      <c r="H4334" s="158" t="str">
        <f>IF($A4334=0,"",IFERROR(INDEX(BD_Gestão!A:A,MATCH('Banco de Dados'!$B4334,BD_Gestão!$B:$B,0)),"erro"))</f>
        <v/>
      </c>
      <c r="I4334" s="162" t="str">
        <f>IF($A4334=0,"",IFERROR(INDEX(BD_Gestão!E:E,MATCH('Banco de Dados'!$B4334,BD_Gestão!$B:$B,0)),"erro"))</f>
        <v/>
      </c>
      <c r="J4334" s="186" t="str">
        <f>IF($A4334=0,"",IFERROR(INDEX(BD_Gestão!B:B,MATCH('Banco de Dados'!$B4334,BD_Gestão!$B:$B,0)),"erro"))</f>
        <v/>
      </c>
      <c r="K4334" s="158" t="str">
        <f>IF($A4334=0,"",IFERROR(INDEX(BD_Gestão!C:C,MATCH('Banco de Dados'!$B4334,BD_Gestão!$B:$B,0)),"erro"))</f>
        <v/>
      </c>
      <c r="L4334" s="158" t="str">
        <f>IF($A4334=0,"",IFERROR(INDEX(BD_Gestão!H:H,MATCH('Banco de Dados'!$B4334,BD_Gestão!$B:$B,0)),"erro"))</f>
        <v/>
      </c>
      <c r="M4334" s="161" t="str">
        <f>IF($A4334=0,"",IFERROR(INDEX(BD_Gestão!F:F,MATCH('Banco de Dados'!$B4334,BD_Gestão!$B:$B,0)),"erro"))</f>
        <v/>
      </c>
      <c r="N4334" s="161" t="str">
        <f>IF($A4334=0,"",IFERROR(INDEX(BD_Gestão!J:J,MATCH('Banco de Dados'!$B4334,BD_Gestão!$B:$B,0)),"erro"))</f>
        <v/>
      </c>
      <c r="O4334" s="164" t="str">
        <f>IF($A4334=0,"",IFERROR(INDEX(BD_Gestão!K:K,MATCH('Banco de Dados'!$B4334,BD_Gestão!$B:$B,0)),"erro"))</f>
        <v/>
      </c>
      <c r="P4334" s="169" t="str">
        <f t="shared" si="270"/>
        <v/>
      </c>
      <c r="Q4334" s="170" t="str">
        <f t="shared" si="271"/>
        <v/>
      </c>
      <c r="R4334" s="163" t="e">
        <f t="shared" si="268"/>
        <v>#VALUE!</v>
      </c>
      <c r="S4334" s="163" t="e">
        <f t="shared" si="269"/>
        <v>#VALUE!</v>
      </c>
      <c r="T4334" s="163" t="e">
        <f>INDEX(Controle!O:O,MATCH('Banco de Dados'!A4334,Controle!M:M,0))*E4334/100</f>
        <v>#N/A</v>
      </c>
    </row>
    <row r="4335" spans="1:20" hidden="1" x14ac:dyDescent="0.2">
      <c r="A4335" s="158">
        <f>BD_TS!A4334</f>
        <v>0</v>
      </c>
      <c r="B4335" s="158" t="str">
        <f>SUBSTITUTE(SUBSTITUTE(BD_TS!D4334," ",""),"-","/")</f>
        <v/>
      </c>
      <c r="C4335" s="158">
        <f>BD_TS!E4334</f>
        <v>0</v>
      </c>
      <c r="D4335" s="159">
        <f>BD_TS!F4334</f>
        <v>0</v>
      </c>
      <c r="E4335" s="160">
        <f>BD_TS!B4334</f>
        <v>0</v>
      </c>
      <c r="F4335" s="161">
        <f>BD_TS!C4334</f>
        <v>0</v>
      </c>
      <c r="G4335" s="187">
        <f>BD_TS!H4334</f>
        <v>0</v>
      </c>
      <c r="H4335" s="158" t="str">
        <f>IF($A4335=0,"",IFERROR(INDEX(BD_Gestão!A:A,MATCH('Banco de Dados'!$B4335,BD_Gestão!$B:$B,0)),"erro"))</f>
        <v/>
      </c>
      <c r="I4335" s="162" t="str">
        <f>IF($A4335=0,"",IFERROR(INDEX(BD_Gestão!E:E,MATCH('Banco de Dados'!$B4335,BD_Gestão!$B:$B,0)),"erro"))</f>
        <v/>
      </c>
      <c r="J4335" s="186" t="str">
        <f>IF($A4335=0,"",IFERROR(INDEX(BD_Gestão!B:B,MATCH('Banco de Dados'!$B4335,BD_Gestão!$B:$B,0)),"erro"))</f>
        <v/>
      </c>
      <c r="K4335" s="158" t="str">
        <f>IF($A4335=0,"",IFERROR(INDEX(BD_Gestão!C:C,MATCH('Banco de Dados'!$B4335,BD_Gestão!$B:$B,0)),"erro"))</f>
        <v/>
      </c>
      <c r="L4335" s="158" t="str">
        <f>IF($A4335=0,"",IFERROR(INDEX(BD_Gestão!H:H,MATCH('Banco de Dados'!$B4335,BD_Gestão!$B:$B,0)),"erro"))</f>
        <v/>
      </c>
      <c r="M4335" s="161" t="str">
        <f>IF($A4335=0,"",IFERROR(INDEX(BD_Gestão!F:F,MATCH('Banco de Dados'!$B4335,BD_Gestão!$B:$B,0)),"erro"))</f>
        <v/>
      </c>
      <c r="N4335" s="161" t="str">
        <f>IF($A4335=0,"",IFERROR(INDEX(BD_Gestão!J:J,MATCH('Banco de Dados'!$B4335,BD_Gestão!$B:$B,0)),"erro"))</f>
        <v/>
      </c>
      <c r="O4335" s="164" t="str">
        <f>IF($A4335=0,"",IFERROR(INDEX(BD_Gestão!K:K,MATCH('Banco de Dados'!$B4335,BD_Gestão!$B:$B,0)),"erro"))</f>
        <v/>
      </c>
      <c r="P4335" s="169" t="str">
        <f t="shared" si="270"/>
        <v/>
      </c>
      <c r="Q4335" s="170" t="str">
        <f t="shared" si="271"/>
        <v/>
      </c>
      <c r="R4335" s="163" t="e">
        <f t="shared" si="268"/>
        <v>#VALUE!</v>
      </c>
      <c r="S4335" s="163" t="e">
        <f t="shared" si="269"/>
        <v>#VALUE!</v>
      </c>
      <c r="T4335" s="163" t="e">
        <f>INDEX(Controle!O:O,MATCH('Banco de Dados'!A4335,Controle!M:M,0))*E4335/100</f>
        <v>#N/A</v>
      </c>
    </row>
    <row r="4336" spans="1:20" hidden="1" x14ac:dyDescent="0.2">
      <c r="A4336" s="158">
        <f>BD_TS!A4335</f>
        <v>0</v>
      </c>
      <c r="B4336" s="158" t="str">
        <f>SUBSTITUTE(SUBSTITUTE(BD_TS!D4335," ",""),"-","/")</f>
        <v/>
      </c>
      <c r="C4336" s="158">
        <f>BD_TS!E4335</f>
        <v>0</v>
      </c>
      <c r="D4336" s="159">
        <f>BD_TS!F4335</f>
        <v>0</v>
      </c>
      <c r="E4336" s="160">
        <f>BD_TS!B4335</f>
        <v>0</v>
      </c>
      <c r="F4336" s="161">
        <f>BD_TS!C4335</f>
        <v>0</v>
      </c>
      <c r="G4336" s="187">
        <f>BD_TS!H4335</f>
        <v>0</v>
      </c>
      <c r="H4336" s="158" t="str">
        <f>IF($A4336=0,"",IFERROR(INDEX(BD_Gestão!A:A,MATCH('Banco de Dados'!$B4336,BD_Gestão!$B:$B,0)),"erro"))</f>
        <v/>
      </c>
      <c r="I4336" s="162" t="str">
        <f>IF($A4336=0,"",IFERROR(INDEX(BD_Gestão!E:E,MATCH('Banco de Dados'!$B4336,BD_Gestão!$B:$B,0)),"erro"))</f>
        <v/>
      </c>
      <c r="J4336" s="186" t="str">
        <f>IF($A4336=0,"",IFERROR(INDEX(BD_Gestão!B:B,MATCH('Banco de Dados'!$B4336,BD_Gestão!$B:$B,0)),"erro"))</f>
        <v/>
      </c>
      <c r="K4336" s="158" t="str">
        <f>IF($A4336=0,"",IFERROR(INDEX(BD_Gestão!C:C,MATCH('Banco de Dados'!$B4336,BD_Gestão!$B:$B,0)),"erro"))</f>
        <v/>
      </c>
      <c r="L4336" s="158" t="str">
        <f>IF($A4336=0,"",IFERROR(INDEX(BD_Gestão!H:H,MATCH('Banco de Dados'!$B4336,BD_Gestão!$B:$B,0)),"erro"))</f>
        <v/>
      </c>
      <c r="M4336" s="161" t="str">
        <f>IF($A4336=0,"",IFERROR(INDEX(BD_Gestão!F:F,MATCH('Banco de Dados'!$B4336,BD_Gestão!$B:$B,0)),"erro"))</f>
        <v/>
      </c>
      <c r="N4336" s="161" t="str">
        <f>IF($A4336=0,"",IFERROR(INDEX(BD_Gestão!J:J,MATCH('Banco de Dados'!$B4336,BD_Gestão!$B:$B,0)),"erro"))</f>
        <v/>
      </c>
      <c r="O4336" s="164" t="str">
        <f>IF($A4336=0,"",IFERROR(INDEX(BD_Gestão!K:K,MATCH('Banco de Dados'!$B4336,BD_Gestão!$B:$B,0)),"erro"))</f>
        <v/>
      </c>
      <c r="P4336" s="169" t="str">
        <f t="shared" si="270"/>
        <v/>
      </c>
      <c r="Q4336" s="170" t="str">
        <f t="shared" si="271"/>
        <v/>
      </c>
      <c r="R4336" s="163" t="e">
        <f t="shared" si="268"/>
        <v>#VALUE!</v>
      </c>
      <c r="S4336" s="163" t="e">
        <f t="shared" si="269"/>
        <v>#VALUE!</v>
      </c>
      <c r="T4336" s="163" t="e">
        <f>INDEX(Controle!O:O,MATCH('Banco de Dados'!A4336,Controle!M:M,0))*E4336/100</f>
        <v>#N/A</v>
      </c>
    </row>
    <row r="4337" spans="1:20" hidden="1" x14ac:dyDescent="0.2">
      <c r="A4337" s="158">
        <f>BD_TS!A4336</f>
        <v>0</v>
      </c>
      <c r="B4337" s="158" t="str">
        <f>SUBSTITUTE(SUBSTITUTE(BD_TS!D4336," ",""),"-","/")</f>
        <v/>
      </c>
      <c r="C4337" s="158">
        <f>BD_TS!E4336</f>
        <v>0</v>
      </c>
      <c r="D4337" s="159">
        <f>BD_TS!F4336</f>
        <v>0</v>
      </c>
      <c r="E4337" s="160">
        <f>BD_TS!B4336</f>
        <v>0</v>
      </c>
      <c r="F4337" s="161">
        <f>BD_TS!C4336</f>
        <v>0</v>
      </c>
      <c r="G4337" s="187">
        <f>BD_TS!H4336</f>
        <v>0</v>
      </c>
      <c r="H4337" s="158" t="str">
        <f>IF($A4337=0,"",IFERROR(INDEX(BD_Gestão!A:A,MATCH('Banco de Dados'!$B4337,BD_Gestão!$B:$B,0)),"erro"))</f>
        <v/>
      </c>
      <c r="I4337" s="162" t="str">
        <f>IF($A4337=0,"",IFERROR(INDEX(BD_Gestão!E:E,MATCH('Banco de Dados'!$B4337,BD_Gestão!$B:$B,0)),"erro"))</f>
        <v/>
      </c>
      <c r="J4337" s="186" t="str">
        <f>IF($A4337=0,"",IFERROR(INDEX(BD_Gestão!B:B,MATCH('Banco de Dados'!$B4337,BD_Gestão!$B:$B,0)),"erro"))</f>
        <v/>
      </c>
      <c r="K4337" s="158" t="str">
        <f>IF($A4337=0,"",IFERROR(INDEX(BD_Gestão!C:C,MATCH('Banco de Dados'!$B4337,BD_Gestão!$B:$B,0)),"erro"))</f>
        <v/>
      </c>
      <c r="L4337" s="158" t="str">
        <f>IF($A4337=0,"",IFERROR(INDEX(BD_Gestão!H:H,MATCH('Banco de Dados'!$B4337,BD_Gestão!$B:$B,0)),"erro"))</f>
        <v/>
      </c>
      <c r="M4337" s="161" t="str">
        <f>IF($A4337=0,"",IFERROR(INDEX(BD_Gestão!F:F,MATCH('Banco de Dados'!$B4337,BD_Gestão!$B:$B,0)),"erro"))</f>
        <v/>
      </c>
      <c r="N4337" s="161" t="str">
        <f>IF($A4337=0,"",IFERROR(INDEX(BD_Gestão!J:J,MATCH('Banco de Dados'!$B4337,BD_Gestão!$B:$B,0)),"erro"))</f>
        <v/>
      </c>
      <c r="O4337" s="164" t="str">
        <f>IF($A4337=0,"",IFERROR(INDEX(BD_Gestão!K:K,MATCH('Banco de Dados'!$B4337,BD_Gestão!$B:$B,0)),"erro"))</f>
        <v/>
      </c>
      <c r="P4337" s="169" t="str">
        <f t="shared" si="270"/>
        <v/>
      </c>
      <c r="Q4337" s="170" t="str">
        <f t="shared" si="271"/>
        <v/>
      </c>
      <c r="R4337" s="163" t="e">
        <f t="shared" si="268"/>
        <v>#VALUE!</v>
      </c>
      <c r="S4337" s="163" t="e">
        <f t="shared" si="269"/>
        <v>#VALUE!</v>
      </c>
      <c r="T4337" s="163" t="e">
        <f>INDEX(Controle!O:O,MATCH('Banco de Dados'!A4337,Controle!M:M,0))*E4337/100</f>
        <v>#N/A</v>
      </c>
    </row>
    <row r="4338" spans="1:20" hidden="1" x14ac:dyDescent="0.2">
      <c r="A4338" s="158">
        <f>BD_TS!A4337</f>
        <v>0</v>
      </c>
      <c r="B4338" s="158" t="str">
        <f>SUBSTITUTE(SUBSTITUTE(BD_TS!D4337," ",""),"-","/")</f>
        <v/>
      </c>
      <c r="C4338" s="158">
        <f>BD_TS!E4337</f>
        <v>0</v>
      </c>
      <c r="D4338" s="159">
        <f>BD_TS!F4337</f>
        <v>0</v>
      </c>
      <c r="E4338" s="160">
        <f>BD_TS!B4337</f>
        <v>0</v>
      </c>
      <c r="F4338" s="161">
        <f>BD_TS!C4337</f>
        <v>0</v>
      </c>
      <c r="G4338" s="187">
        <f>BD_TS!H4337</f>
        <v>0</v>
      </c>
      <c r="H4338" s="158" t="str">
        <f>IF($A4338=0,"",IFERROR(INDEX(BD_Gestão!A:A,MATCH('Banco de Dados'!$B4338,BD_Gestão!$B:$B,0)),"erro"))</f>
        <v/>
      </c>
      <c r="I4338" s="162" t="str">
        <f>IF($A4338=0,"",IFERROR(INDEX(BD_Gestão!E:E,MATCH('Banco de Dados'!$B4338,BD_Gestão!$B:$B,0)),"erro"))</f>
        <v/>
      </c>
      <c r="J4338" s="186" t="str">
        <f>IF($A4338=0,"",IFERROR(INDEX(BD_Gestão!B:B,MATCH('Banco de Dados'!$B4338,BD_Gestão!$B:$B,0)),"erro"))</f>
        <v/>
      </c>
      <c r="K4338" s="158" t="str">
        <f>IF($A4338=0,"",IFERROR(INDEX(BD_Gestão!C:C,MATCH('Banco de Dados'!$B4338,BD_Gestão!$B:$B,0)),"erro"))</f>
        <v/>
      </c>
      <c r="L4338" s="158" t="str">
        <f>IF($A4338=0,"",IFERROR(INDEX(BD_Gestão!H:H,MATCH('Banco de Dados'!$B4338,BD_Gestão!$B:$B,0)),"erro"))</f>
        <v/>
      </c>
      <c r="M4338" s="161" t="str">
        <f>IF($A4338=0,"",IFERROR(INDEX(BD_Gestão!F:F,MATCH('Banco de Dados'!$B4338,BD_Gestão!$B:$B,0)),"erro"))</f>
        <v/>
      </c>
      <c r="N4338" s="161" t="str">
        <f>IF($A4338=0,"",IFERROR(INDEX(BD_Gestão!J:J,MATCH('Banco de Dados'!$B4338,BD_Gestão!$B:$B,0)),"erro"))</f>
        <v/>
      </c>
      <c r="O4338" s="164" t="str">
        <f>IF($A4338=0,"",IFERROR(INDEX(BD_Gestão!K:K,MATCH('Banco de Dados'!$B4338,BD_Gestão!$B:$B,0)),"erro"))</f>
        <v/>
      </c>
      <c r="P4338" s="169" t="str">
        <f t="shared" si="270"/>
        <v/>
      </c>
      <c r="Q4338" s="170" t="str">
        <f t="shared" si="271"/>
        <v/>
      </c>
      <c r="R4338" s="163" t="e">
        <f t="shared" si="268"/>
        <v>#VALUE!</v>
      </c>
      <c r="S4338" s="163" t="e">
        <f t="shared" si="269"/>
        <v>#VALUE!</v>
      </c>
      <c r="T4338" s="163" t="e">
        <f>INDEX(Controle!O:O,MATCH('Banco de Dados'!A4338,Controle!M:M,0))*E4338/100</f>
        <v>#N/A</v>
      </c>
    </row>
    <row r="4339" spans="1:20" hidden="1" x14ac:dyDescent="0.2">
      <c r="A4339" s="158">
        <f>BD_TS!A4338</f>
        <v>0</v>
      </c>
      <c r="B4339" s="158" t="str">
        <f>SUBSTITUTE(SUBSTITUTE(BD_TS!D4338," ",""),"-","/")</f>
        <v/>
      </c>
      <c r="C4339" s="158">
        <f>BD_TS!E4338</f>
        <v>0</v>
      </c>
      <c r="D4339" s="159">
        <f>BD_TS!F4338</f>
        <v>0</v>
      </c>
      <c r="E4339" s="160">
        <f>BD_TS!B4338</f>
        <v>0</v>
      </c>
      <c r="F4339" s="161">
        <f>BD_TS!C4338</f>
        <v>0</v>
      </c>
      <c r="G4339" s="187">
        <f>BD_TS!H4338</f>
        <v>0</v>
      </c>
      <c r="H4339" s="158" t="str">
        <f>IF($A4339=0,"",IFERROR(INDEX(BD_Gestão!A:A,MATCH('Banco de Dados'!$B4339,BD_Gestão!$B:$B,0)),"erro"))</f>
        <v/>
      </c>
      <c r="I4339" s="162" t="str">
        <f>IF($A4339=0,"",IFERROR(INDEX(BD_Gestão!E:E,MATCH('Banco de Dados'!$B4339,BD_Gestão!$B:$B,0)),"erro"))</f>
        <v/>
      </c>
      <c r="J4339" s="186" t="str">
        <f>IF($A4339=0,"",IFERROR(INDEX(BD_Gestão!B:B,MATCH('Banco de Dados'!$B4339,BD_Gestão!$B:$B,0)),"erro"))</f>
        <v/>
      </c>
      <c r="K4339" s="158" t="str">
        <f>IF($A4339=0,"",IFERROR(INDEX(BD_Gestão!C:C,MATCH('Banco de Dados'!$B4339,BD_Gestão!$B:$B,0)),"erro"))</f>
        <v/>
      </c>
      <c r="L4339" s="158" t="str">
        <f>IF($A4339=0,"",IFERROR(INDEX(BD_Gestão!H:H,MATCH('Banco de Dados'!$B4339,BD_Gestão!$B:$B,0)),"erro"))</f>
        <v/>
      </c>
      <c r="M4339" s="161" t="str">
        <f>IF($A4339=0,"",IFERROR(INDEX(BD_Gestão!F:F,MATCH('Banco de Dados'!$B4339,BD_Gestão!$B:$B,0)),"erro"))</f>
        <v/>
      </c>
      <c r="N4339" s="161" t="str">
        <f>IF($A4339=0,"",IFERROR(INDEX(BD_Gestão!J:J,MATCH('Banco de Dados'!$B4339,BD_Gestão!$B:$B,0)),"erro"))</f>
        <v/>
      </c>
      <c r="O4339" s="164" t="str">
        <f>IF($A4339=0,"",IFERROR(INDEX(BD_Gestão!K:K,MATCH('Banco de Dados'!$B4339,BD_Gestão!$B:$B,0)),"erro"))</f>
        <v/>
      </c>
      <c r="P4339" s="169" t="str">
        <f t="shared" si="270"/>
        <v/>
      </c>
      <c r="Q4339" s="170" t="str">
        <f t="shared" si="271"/>
        <v/>
      </c>
      <c r="R4339" s="163" t="e">
        <f t="shared" si="268"/>
        <v>#VALUE!</v>
      </c>
      <c r="S4339" s="163" t="e">
        <f t="shared" si="269"/>
        <v>#VALUE!</v>
      </c>
      <c r="T4339" s="163" t="e">
        <f>INDEX(Controle!O:O,MATCH('Banco de Dados'!A4339,Controle!M:M,0))*E4339/100</f>
        <v>#N/A</v>
      </c>
    </row>
    <row r="4340" spans="1:20" hidden="1" x14ac:dyDescent="0.2">
      <c r="A4340" s="158">
        <f>BD_TS!A4339</f>
        <v>0</v>
      </c>
      <c r="B4340" s="158" t="str">
        <f>SUBSTITUTE(SUBSTITUTE(BD_TS!D4339," ",""),"-","/")</f>
        <v/>
      </c>
      <c r="C4340" s="158">
        <f>BD_TS!E4339</f>
        <v>0</v>
      </c>
      <c r="D4340" s="159">
        <f>BD_TS!F4339</f>
        <v>0</v>
      </c>
      <c r="E4340" s="160">
        <f>BD_TS!B4339</f>
        <v>0</v>
      </c>
      <c r="F4340" s="161">
        <f>BD_TS!C4339</f>
        <v>0</v>
      </c>
      <c r="G4340" s="187">
        <f>BD_TS!H4339</f>
        <v>0</v>
      </c>
      <c r="H4340" s="158" t="str">
        <f>IF($A4340=0,"",IFERROR(INDEX(BD_Gestão!A:A,MATCH('Banco de Dados'!$B4340,BD_Gestão!$B:$B,0)),"erro"))</f>
        <v/>
      </c>
      <c r="I4340" s="162" t="str">
        <f>IF($A4340=0,"",IFERROR(INDEX(BD_Gestão!E:E,MATCH('Banco de Dados'!$B4340,BD_Gestão!$B:$B,0)),"erro"))</f>
        <v/>
      </c>
      <c r="J4340" s="186" t="str">
        <f>IF($A4340=0,"",IFERROR(INDEX(BD_Gestão!B:B,MATCH('Banco de Dados'!$B4340,BD_Gestão!$B:$B,0)),"erro"))</f>
        <v/>
      </c>
      <c r="K4340" s="158" t="str">
        <f>IF($A4340=0,"",IFERROR(INDEX(BD_Gestão!C:C,MATCH('Banco de Dados'!$B4340,BD_Gestão!$B:$B,0)),"erro"))</f>
        <v/>
      </c>
      <c r="L4340" s="158" t="str">
        <f>IF($A4340=0,"",IFERROR(INDEX(BD_Gestão!H:H,MATCH('Banco de Dados'!$B4340,BD_Gestão!$B:$B,0)),"erro"))</f>
        <v/>
      </c>
      <c r="M4340" s="161" t="str">
        <f>IF($A4340=0,"",IFERROR(INDEX(BD_Gestão!F:F,MATCH('Banco de Dados'!$B4340,BD_Gestão!$B:$B,0)),"erro"))</f>
        <v/>
      </c>
      <c r="N4340" s="161" t="str">
        <f>IF($A4340=0,"",IFERROR(INDEX(BD_Gestão!J:J,MATCH('Banco de Dados'!$B4340,BD_Gestão!$B:$B,0)),"erro"))</f>
        <v/>
      </c>
      <c r="O4340" s="164" t="str">
        <f>IF($A4340=0,"",IFERROR(INDEX(BD_Gestão!K:K,MATCH('Banco de Dados'!$B4340,BD_Gestão!$B:$B,0)),"erro"))</f>
        <v/>
      </c>
      <c r="P4340" s="169" t="str">
        <f t="shared" si="270"/>
        <v/>
      </c>
      <c r="Q4340" s="170" t="str">
        <f t="shared" si="271"/>
        <v/>
      </c>
      <c r="R4340" s="163" t="e">
        <f t="shared" si="268"/>
        <v>#VALUE!</v>
      </c>
      <c r="S4340" s="163" t="e">
        <f t="shared" si="269"/>
        <v>#VALUE!</v>
      </c>
      <c r="T4340" s="163" t="e">
        <f>INDEX(Controle!O:O,MATCH('Banco de Dados'!A4340,Controle!M:M,0))*E4340/100</f>
        <v>#N/A</v>
      </c>
    </row>
    <row r="4341" spans="1:20" hidden="1" x14ac:dyDescent="0.2">
      <c r="A4341" s="158">
        <f>BD_TS!A4340</f>
        <v>0</v>
      </c>
      <c r="B4341" s="158" t="str">
        <f>SUBSTITUTE(SUBSTITUTE(BD_TS!D4340," ",""),"-","/")</f>
        <v/>
      </c>
      <c r="C4341" s="158">
        <f>BD_TS!E4340</f>
        <v>0</v>
      </c>
      <c r="D4341" s="159">
        <f>BD_TS!F4340</f>
        <v>0</v>
      </c>
      <c r="E4341" s="160">
        <f>BD_TS!B4340</f>
        <v>0</v>
      </c>
      <c r="F4341" s="161">
        <f>BD_TS!C4340</f>
        <v>0</v>
      </c>
      <c r="G4341" s="187">
        <f>BD_TS!H4340</f>
        <v>0</v>
      </c>
      <c r="H4341" s="158" t="str">
        <f>IF($A4341=0,"",IFERROR(INDEX(BD_Gestão!A:A,MATCH('Banco de Dados'!$B4341,BD_Gestão!$B:$B,0)),"erro"))</f>
        <v/>
      </c>
      <c r="I4341" s="162" t="str">
        <f>IF($A4341=0,"",IFERROR(INDEX(BD_Gestão!E:E,MATCH('Banco de Dados'!$B4341,BD_Gestão!$B:$B,0)),"erro"))</f>
        <v/>
      </c>
      <c r="J4341" s="186" t="str">
        <f>IF($A4341=0,"",IFERROR(INDEX(BD_Gestão!B:B,MATCH('Banco de Dados'!$B4341,BD_Gestão!$B:$B,0)),"erro"))</f>
        <v/>
      </c>
      <c r="K4341" s="158" t="str">
        <f>IF($A4341=0,"",IFERROR(INDEX(BD_Gestão!C:C,MATCH('Banco de Dados'!$B4341,BD_Gestão!$B:$B,0)),"erro"))</f>
        <v/>
      </c>
      <c r="L4341" s="158" t="str">
        <f>IF($A4341=0,"",IFERROR(INDEX(BD_Gestão!H:H,MATCH('Banco de Dados'!$B4341,BD_Gestão!$B:$B,0)),"erro"))</f>
        <v/>
      </c>
      <c r="M4341" s="161" t="str">
        <f>IF($A4341=0,"",IFERROR(INDEX(BD_Gestão!F:F,MATCH('Banco de Dados'!$B4341,BD_Gestão!$B:$B,0)),"erro"))</f>
        <v/>
      </c>
      <c r="N4341" s="161" t="str">
        <f>IF($A4341=0,"",IFERROR(INDEX(BD_Gestão!J:J,MATCH('Banco de Dados'!$B4341,BD_Gestão!$B:$B,0)),"erro"))</f>
        <v/>
      </c>
      <c r="O4341" s="164" t="str">
        <f>IF($A4341=0,"",IFERROR(INDEX(BD_Gestão!K:K,MATCH('Banco de Dados'!$B4341,BD_Gestão!$B:$B,0)),"erro"))</f>
        <v/>
      </c>
      <c r="P4341" s="169" t="str">
        <f t="shared" si="270"/>
        <v/>
      </c>
      <c r="Q4341" s="170" t="str">
        <f t="shared" si="271"/>
        <v/>
      </c>
      <c r="R4341" s="163" t="e">
        <f t="shared" si="268"/>
        <v>#VALUE!</v>
      </c>
      <c r="S4341" s="163" t="e">
        <f t="shared" si="269"/>
        <v>#VALUE!</v>
      </c>
      <c r="T4341" s="163" t="e">
        <f>INDEX(Controle!O:O,MATCH('Banco de Dados'!A4341,Controle!M:M,0))*E4341/100</f>
        <v>#N/A</v>
      </c>
    </row>
    <row r="4342" spans="1:20" hidden="1" x14ac:dyDescent="0.2">
      <c r="A4342" s="158">
        <f>BD_TS!A4341</f>
        <v>0</v>
      </c>
      <c r="B4342" s="158" t="str">
        <f>SUBSTITUTE(SUBSTITUTE(BD_TS!D4341," ",""),"-","/")</f>
        <v/>
      </c>
      <c r="C4342" s="158">
        <f>BD_TS!E4341</f>
        <v>0</v>
      </c>
      <c r="D4342" s="159">
        <f>BD_TS!F4341</f>
        <v>0</v>
      </c>
      <c r="E4342" s="160">
        <f>BD_TS!B4341</f>
        <v>0</v>
      </c>
      <c r="F4342" s="161">
        <f>BD_TS!C4341</f>
        <v>0</v>
      </c>
      <c r="G4342" s="187">
        <f>BD_TS!H4341</f>
        <v>0</v>
      </c>
      <c r="H4342" s="158" t="str">
        <f>IF($A4342=0,"",IFERROR(INDEX(BD_Gestão!A:A,MATCH('Banco de Dados'!$B4342,BD_Gestão!$B:$B,0)),"erro"))</f>
        <v/>
      </c>
      <c r="I4342" s="162" t="str">
        <f>IF($A4342=0,"",IFERROR(INDEX(BD_Gestão!E:E,MATCH('Banco de Dados'!$B4342,BD_Gestão!$B:$B,0)),"erro"))</f>
        <v/>
      </c>
      <c r="J4342" s="186" t="str">
        <f>IF($A4342=0,"",IFERROR(INDEX(BD_Gestão!B:B,MATCH('Banco de Dados'!$B4342,BD_Gestão!$B:$B,0)),"erro"))</f>
        <v/>
      </c>
      <c r="K4342" s="158" t="str">
        <f>IF($A4342=0,"",IFERROR(INDEX(BD_Gestão!C:C,MATCH('Banco de Dados'!$B4342,BD_Gestão!$B:$B,0)),"erro"))</f>
        <v/>
      </c>
      <c r="L4342" s="158" t="str">
        <f>IF($A4342=0,"",IFERROR(INDEX(BD_Gestão!H:H,MATCH('Banco de Dados'!$B4342,BD_Gestão!$B:$B,0)),"erro"))</f>
        <v/>
      </c>
      <c r="M4342" s="161" t="str">
        <f>IF($A4342=0,"",IFERROR(INDEX(BD_Gestão!F:F,MATCH('Banco de Dados'!$B4342,BD_Gestão!$B:$B,0)),"erro"))</f>
        <v/>
      </c>
      <c r="N4342" s="161" t="str">
        <f>IF($A4342=0,"",IFERROR(INDEX(BD_Gestão!J:J,MATCH('Banco de Dados'!$B4342,BD_Gestão!$B:$B,0)),"erro"))</f>
        <v/>
      </c>
      <c r="O4342" s="164" t="str">
        <f>IF($A4342=0,"",IFERROR(INDEX(BD_Gestão!K:K,MATCH('Banco de Dados'!$B4342,BD_Gestão!$B:$B,0)),"erro"))</f>
        <v/>
      </c>
      <c r="P4342" s="169" t="str">
        <f t="shared" si="270"/>
        <v/>
      </c>
      <c r="Q4342" s="170" t="str">
        <f t="shared" si="271"/>
        <v/>
      </c>
      <c r="R4342" s="163" t="e">
        <f t="shared" si="268"/>
        <v>#VALUE!</v>
      </c>
      <c r="S4342" s="163" t="e">
        <f t="shared" si="269"/>
        <v>#VALUE!</v>
      </c>
      <c r="T4342" s="163" t="e">
        <f>INDEX(Controle!O:O,MATCH('Banco de Dados'!A4342,Controle!M:M,0))*E4342/100</f>
        <v>#N/A</v>
      </c>
    </row>
    <row r="4343" spans="1:20" hidden="1" x14ac:dyDescent="0.2">
      <c r="A4343" s="158">
        <f>BD_TS!A4342</f>
        <v>0</v>
      </c>
      <c r="B4343" s="158" t="str">
        <f>SUBSTITUTE(SUBSTITUTE(BD_TS!D4342," ",""),"-","/")</f>
        <v/>
      </c>
      <c r="C4343" s="158">
        <f>BD_TS!E4342</f>
        <v>0</v>
      </c>
      <c r="D4343" s="159">
        <f>BD_TS!F4342</f>
        <v>0</v>
      </c>
      <c r="E4343" s="160">
        <f>BD_TS!B4342</f>
        <v>0</v>
      </c>
      <c r="F4343" s="161">
        <f>BD_TS!C4342</f>
        <v>0</v>
      </c>
      <c r="G4343" s="187">
        <f>BD_TS!H4342</f>
        <v>0</v>
      </c>
      <c r="H4343" s="158" t="str">
        <f>IF($A4343=0,"",IFERROR(INDEX(BD_Gestão!A:A,MATCH('Banco de Dados'!$B4343,BD_Gestão!$B:$B,0)),"erro"))</f>
        <v/>
      </c>
      <c r="I4343" s="162" t="str">
        <f>IF($A4343=0,"",IFERROR(INDEX(BD_Gestão!E:E,MATCH('Banco de Dados'!$B4343,BD_Gestão!$B:$B,0)),"erro"))</f>
        <v/>
      </c>
      <c r="J4343" s="186" t="str">
        <f>IF($A4343=0,"",IFERROR(INDEX(BD_Gestão!B:B,MATCH('Banco de Dados'!$B4343,BD_Gestão!$B:$B,0)),"erro"))</f>
        <v/>
      </c>
      <c r="K4343" s="158" t="str">
        <f>IF($A4343=0,"",IFERROR(INDEX(BD_Gestão!C:C,MATCH('Banco de Dados'!$B4343,BD_Gestão!$B:$B,0)),"erro"))</f>
        <v/>
      </c>
      <c r="L4343" s="158" t="str">
        <f>IF($A4343=0,"",IFERROR(INDEX(BD_Gestão!H:H,MATCH('Banco de Dados'!$B4343,BD_Gestão!$B:$B,0)),"erro"))</f>
        <v/>
      </c>
      <c r="M4343" s="161" t="str">
        <f>IF($A4343=0,"",IFERROR(INDEX(BD_Gestão!F:F,MATCH('Banco de Dados'!$B4343,BD_Gestão!$B:$B,0)),"erro"))</f>
        <v/>
      </c>
      <c r="N4343" s="161" t="str">
        <f>IF($A4343=0,"",IFERROR(INDEX(BD_Gestão!J:J,MATCH('Banco de Dados'!$B4343,BD_Gestão!$B:$B,0)),"erro"))</f>
        <v/>
      </c>
      <c r="O4343" s="164" t="str">
        <f>IF($A4343=0,"",IFERROR(INDEX(BD_Gestão!K:K,MATCH('Banco de Dados'!$B4343,BD_Gestão!$B:$B,0)),"erro"))</f>
        <v/>
      </c>
      <c r="P4343" s="169" t="str">
        <f t="shared" si="270"/>
        <v/>
      </c>
      <c r="Q4343" s="170" t="str">
        <f t="shared" si="271"/>
        <v/>
      </c>
      <c r="R4343" s="163" t="e">
        <f t="shared" si="268"/>
        <v>#VALUE!</v>
      </c>
      <c r="S4343" s="163" t="e">
        <f t="shared" si="269"/>
        <v>#VALUE!</v>
      </c>
      <c r="T4343" s="163" t="e">
        <f>INDEX(Controle!O:O,MATCH('Banco de Dados'!A4343,Controle!M:M,0))*E4343/100</f>
        <v>#N/A</v>
      </c>
    </row>
    <row r="4344" spans="1:20" hidden="1" x14ac:dyDescent="0.2">
      <c r="A4344" s="158">
        <f>BD_TS!A4343</f>
        <v>0</v>
      </c>
      <c r="B4344" s="158" t="str">
        <f>SUBSTITUTE(SUBSTITUTE(BD_TS!D4343," ",""),"-","/")</f>
        <v/>
      </c>
      <c r="C4344" s="158">
        <f>BD_TS!E4343</f>
        <v>0</v>
      </c>
      <c r="D4344" s="159">
        <f>BD_TS!F4343</f>
        <v>0</v>
      </c>
      <c r="E4344" s="160">
        <f>BD_TS!B4343</f>
        <v>0</v>
      </c>
      <c r="F4344" s="161">
        <f>BD_TS!C4343</f>
        <v>0</v>
      </c>
      <c r="G4344" s="187">
        <f>BD_TS!H4343</f>
        <v>0</v>
      </c>
      <c r="H4344" s="158" t="str">
        <f>IF($A4344=0,"",IFERROR(INDEX(BD_Gestão!A:A,MATCH('Banco de Dados'!$B4344,BD_Gestão!$B:$B,0)),"erro"))</f>
        <v/>
      </c>
      <c r="I4344" s="162" t="str">
        <f>IF($A4344=0,"",IFERROR(INDEX(BD_Gestão!E:E,MATCH('Banco de Dados'!$B4344,BD_Gestão!$B:$B,0)),"erro"))</f>
        <v/>
      </c>
      <c r="J4344" s="186" t="str">
        <f>IF($A4344=0,"",IFERROR(INDEX(BD_Gestão!B:B,MATCH('Banco de Dados'!$B4344,BD_Gestão!$B:$B,0)),"erro"))</f>
        <v/>
      </c>
      <c r="K4344" s="158" t="str">
        <f>IF($A4344=0,"",IFERROR(INDEX(BD_Gestão!C:C,MATCH('Banco de Dados'!$B4344,BD_Gestão!$B:$B,0)),"erro"))</f>
        <v/>
      </c>
      <c r="L4344" s="158" t="str">
        <f>IF($A4344=0,"",IFERROR(INDEX(BD_Gestão!H:H,MATCH('Banco de Dados'!$B4344,BD_Gestão!$B:$B,0)),"erro"))</f>
        <v/>
      </c>
      <c r="M4344" s="161" t="str">
        <f>IF($A4344=0,"",IFERROR(INDEX(BD_Gestão!F:F,MATCH('Banco de Dados'!$B4344,BD_Gestão!$B:$B,0)),"erro"))</f>
        <v/>
      </c>
      <c r="N4344" s="161" t="str">
        <f>IF($A4344=0,"",IFERROR(INDEX(BD_Gestão!J:J,MATCH('Banco de Dados'!$B4344,BD_Gestão!$B:$B,0)),"erro"))</f>
        <v/>
      </c>
      <c r="O4344" s="164" t="str">
        <f>IF($A4344=0,"",IFERROR(INDEX(BD_Gestão!K:K,MATCH('Banco de Dados'!$B4344,BD_Gestão!$B:$B,0)),"erro"))</f>
        <v/>
      </c>
      <c r="P4344" s="169" t="str">
        <f t="shared" si="270"/>
        <v/>
      </c>
      <c r="Q4344" s="170" t="str">
        <f t="shared" si="271"/>
        <v/>
      </c>
      <c r="R4344" s="163" t="e">
        <f t="shared" si="268"/>
        <v>#VALUE!</v>
      </c>
      <c r="S4344" s="163" t="e">
        <f t="shared" si="269"/>
        <v>#VALUE!</v>
      </c>
      <c r="T4344" s="163" t="e">
        <f>INDEX(Controle!O:O,MATCH('Banco de Dados'!A4344,Controle!M:M,0))*E4344/100</f>
        <v>#N/A</v>
      </c>
    </row>
    <row r="4345" spans="1:20" hidden="1" x14ac:dyDescent="0.2">
      <c r="A4345" s="158">
        <f>BD_TS!A4344</f>
        <v>0</v>
      </c>
      <c r="B4345" s="158" t="str">
        <f>SUBSTITUTE(SUBSTITUTE(BD_TS!D4344," ",""),"-","/")</f>
        <v/>
      </c>
      <c r="C4345" s="158">
        <f>BD_TS!E4344</f>
        <v>0</v>
      </c>
      <c r="D4345" s="159">
        <f>BD_TS!F4344</f>
        <v>0</v>
      </c>
      <c r="E4345" s="160">
        <f>BD_TS!B4344</f>
        <v>0</v>
      </c>
      <c r="F4345" s="161">
        <f>BD_TS!C4344</f>
        <v>0</v>
      </c>
      <c r="G4345" s="187">
        <f>BD_TS!H4344</f>
        <v>0</v>
      </c>
      <c r="H4345" s="158" t="str">
        <f>IF($A4345=0,"",IFERROR(INDEX(BD_Gestão!A:A,MATCH('Banco de Dados'!$B4345,BD_Gestão!$B:$B,0)),"erro"))</f>
        <v/>
      </c>
      <c r="I4345" s="162" t="str">
        <f>IF($A4345=0,"",IFERROR(INDEX(BD_Gestão!E:E,MATCH('Banco de Dados'!$B4345,BD_Gestão!$B:$B,0)),"erro"))</f>
        <v/>
      </c>
      <c r="J4345" s="186" t="str">
        <f>IF($A4345=0,"",IFERROR(INDEX(BD_Gestão!B:B,MATCH('Banco de Dados'!$B4345,BD_Gestão!$B:$B,0)),"erro"))</f>
        <v/>
      </c>
      <c r="K4345" s="158" t="str">
        <f>IF($A4345=0,"",IFERROR(INDEX(BD_Gestão!C:C,MATCH('Banco de Dados'!$B4345,BD_Gestão!$B:$B,0)),"erro"))</f>
        <v/>
      </c>
      <c r="L4345" s="158" t="str">
        <f>IF($A4345=0,"",IFERROR(INDEX(BD_Gestão!H:H,MATCH('Banco de Dados'!$B4345,BD_Gestão!$B:$B,0)),"erro"))</f>
        <v/>
      </c>
      <c r="M4345" s="161" t="str">
        <f>IF($A4345=0,"",IFERROR(INDEX(BD_Gestão!F:F,MATCH('Banco de Dados'!$B4345,BD_Gestão!$B:$B,0)),"erro"))</f>
        <v/>
      </c>
      <c r="N4345" s="161" t="str">
        <f>IF($A4345=0,"",IFERROR(INDEX(BD_Gestão!J:J,MATCH('Banco de Dados'!$B4345,BD_Gestão!$B:$B,0)),"erro"))</f>
        <v/>
      </c>
      <c r="O4345" s="164" t="str">
        <f>IF($A4345=0,"",IFERROR(INDEX(BD_Gestão!K:K,MATCH('Banco de Dados'!$B4345,BD_Gestão!$B:$B,0)),"erro"))</f>
        <v/>
      </c>
      <c r="P4345" s="169" t="str">
        <f t="shared" si="270"/>
        <v/>
      </c>
      <c r="Q4345" s="170" t="str">
        <f t="shared" si="271"/>
        <v/>
      </c>
      <c r="R4345" s="163" t="e">
        <f t="shared" si="268"/>
        <v>#VALUE!</v>
      </c>
      <c r="S4345" s="163" t="e">
        <f t="shared" si="269"/>
        <v>#VALUE!</v>
      </c>
      <c r="T4345" s="163" t="e">
        <f>INDEX(Controle!O:O,MATCH('Banco de Dados'!A4345,Controle!M:M,0))*E4345/100</f>
        <v>#N/A</v>
      </c>
    </row>
    <row r="4346" spans="1:20" hidden="1" x14ac:dyDescent="0.2">
      <c r="A4346" s="158">
        <f>BD_TS!A4345</f>
        <v>0</v>
      </c>
      <c r="B4346" s="158" t="str">
        <f>SUBSTITUTE(SUBSTITUTE(BD_TS!D4345," ",""),"-","/")</f>
        <v/>
      </c>
      <c r="C4346" s="158">
        <f>BD_TS!E4345</f>
        <v>0</v>
      </c>
      <c r="D4346" s="159">
        <f>BD_TS!F4345</f>
        <v>0</v>
      </c>
      <c r="E4346" s="160">
        <f>BD_TS!B4345</f>
        <v>0</v>
      </c>
      <c r="F4346" s="161">
        <f>BD_TS!C4345</f>
        <v>0</v>
      </c>
      <c r="G4346" s="187">
        <f>BD_TS!H4345</f>
        <v>0</v>
      </c>
      <c r="H4346" s="158" t="str">
        <f>IF($A4346=0,"",IFERROR(INDEX(BD_Gestão!A:A,MATCH('Banco de Dados'!$B4346,BD_Gestão!$B:$B,0)),"erro"))</f>
        <v/>
      </c>
      <c r="I4346" s="162" t="str">
        <f>IF($A4346=0,"",IFERROR(INDEX(BD_Gestão!E:E,MATCH('Banco de Dados'!$B4346,BD_Gestão!$B:$B,0)),"erro"))</f>
        <v/>
      </c>
      <c r="J4346" s="186" t="str">
        <f>IF($A4346=0,"",IFERROR(INDEX(BD_Gestão!B:B,MATCH('Banco de Dados'!$B4346,BD_Gestão!$B:$B,0)),"erro"))</f>
        <v/>
      </c>
      <c r="K4346" s="158" t="str">
        <f>IF($A4346=0,"",IFERROR(INDEX(BD_Gestão!C:C,MATCH('Banco de Dados'!$B4346,BD_Gestão!$B:$B,0)),"erro"))</f>
        <v/>
      </c>
      <c r="L4346" s="158" t="str">
        <f>IF($A4346=0,"",IFERROR(INDEX(BD_Gestão!H:H,MATCH('Banco de Dados'!$B4346,BD_Gestão!$B:$B,0)),"erro"))</f>
        <v/>
      </c>
      <c r="M4346" s="161" t="str">
        <f>IF($A4346=0,"",IFERROR(INDEX(BD_Gestão!F:F,MATCH('Banco de Dados'!$B4346,BD_Gestão!$B:$B,0)),"erro"))</f>
        <v/>
      </c>
      <c r="N4346" s="161" t="str">
        <f>IF($A4346=0,"",IFERROR(INDEX(BD_Gestão!J:J,MATCH('Banco de Dados'!$B4346,BD_Gestão!$B:$B,0)),"erro"))</f>
        <v/>
      </c>
      <c r="O4346" s="164" t="str">
        <f>IF($A4346=0,"",IFERROR(INDEX(BD_Gestão!K:K,MATCH('Banco de Dados'!$B4346,BD_Gestão!$B:$B,0)),"erro"))</f>
        <v/>
      </c>
      <c r="P4346" s="169" t="str">
        <f t="shared" si="270"/>
        <v/>
      </c>
      <c r="Q4346" s="170" t="str">
        <f t="shared" si="271"/>
        <v/>
      </c>
      <c r="R4346" s="163" t="e">
        <f t="shared" si="268"/>
        <v>#VALUE!</v>
      </c>
      <c r="S4346" s="163" t="e">
        <f t="shared" si="269"/>
        <v>#VALUE!</v>
      </c>
      <c r="T4346" s="163" t="e">
        <f>INDEX(Controle!O:O,MATCH('Banco de Dados'!A4346,Controle!M:M,0))*E4346/100</f>
        <v>#N/A</v>
      </c>
    </row>
    <row r="4347" spans="1:20" hidden="1" x14ac:dyDescent="0.2">
      <c r="A4347" s="158">
        <f>BD_TS!A4346</f>
        <v>0</v>
      </c>
      <c r="B4347" s="158" t="str">
        <f>SUBSTITUTE(SUBSTITUTE(BD_TS!D4346," ",""),"-","/")</f>
        <v/>
      </c>
      <c r="C4347" s="158">
        <f>BD_TS!E4346</f>
        <v>0</v>
      </c>
      <c r="D4347" s="159">
        <f>BD_TS!F4346</f>
        <v>0</v>
      </c>
      <c r="E4347" s="160">
        <f>BD_TS!B4346</f>
        <v>0</v>
      </c>
      <c r="F4347" s="161">
        <f>BD_TS!C4346</f>
        <v>0</v>
      </c>
      <c r="G4347" s="187">
        <f>BD_TS!H4346</f>
        <v>0</v>
      </c>
      <c r="H4347" s="158" t="str">
        <f>IF($A4347=0,"",IFERROR(INDEX(BD_Gestão!A:A,MATCH('Banco de Dados'!$B4347,BD_Gestão!$B:$B,0)),"erro"))</f>
        <v/>
      </c>
      <c r="I4347" s="162" t="str">
        <f>IF($A4347=0,"",IFERROR(INDEX(BD_Gestão!E:E,MATCH('Banco de Dados'!$B4347,BD_Gestão!$B:$B,0)),"erro"))</f>
        <v/>
      </c>
      <c r="J4347" s="186" t="str">
        <f>IF($A4347=0,"",IFERROR(INDEX(BD_Gestão!B:B,MATCH('Banco de Dados'!$B4347,BD_Gestão!$B:$B,0)),"erro"))</f>
        <v/>
      </c>
      <c r="K4347" s="158" t="str">
        <f>IF($A4347=0,"",IFERROR(INDEX(BD_Gestão!C:C,MATCH('Banco de Dados'!$B4347,BD_Gestão!$B:$B,0)),"erro"))</f>
        <v/>
      </c>
      <c r="L4347" s="158" t="str">
        <f>IF($A4347=0,"",IFERROR(INDEX(BD_Gestão!H:H,MATCH('Banco de Dados'!$B4347,BD_Gestão!$B:$B,0)),"erro"))</f>
        <v/>
      </c>
      <c r="M4347" s="161" t="str">
        <f>IF($A4347=0,"",IFERROR(INDEX(BD_Gestão!F:F,MATCH('Banco de Dados'!$B4347,BD_Gestão!$B:$B,0)),"erro"))</f>
        <v/>
      </c>
      <c r="N4347" s="161" t="str">
        <f>IF($A4347=0,"",IFERROR(INDEX(BD_Gestão!J:J,MATCH('Banco de Dados'!$B4347,BD_Gestão!$B:$B,0)),"erro"))</f>
        <v/>
      </c>
      <c r="O4347" s="164" t="str">
        <f>IF($A4347=0,"",IFERROR(INDEX(BD_Gestão!K:K,MATCH('Banco de Dados'!$B4347,BD_Gestão!$B:$B,0)),"erro"))</f>
        <v/>
      </c>
      <c r="P4347" s="169" t="str">
        <f t="shared" si="270"/>
        <v/>
      </c>
      <c r="Q4347" s="170" t="str">
        <f t="shared" si="271"/>
        <v/>
      </c>
      <c r="R4347" s="163" t="e">
        <f t="shared" si="268"/>
        <v>#VALUE!</v>
      </c>
      <c r="S4347" s="163" t="e">
        <f t="shared" si="269"/>
        <v>#VALUE!</v>
      </c>
      <c r="T4347" s="163" t="e">
        <f>INDEX(Controle!O:O,MATCH('Banco de Dados'!A4347,Controle!M:M,0))*E4347/100</f>
        <v>#N/A</v>
      </c>
    </row>
    <row r="4348" spans="1:20" hidden="1" x14ac:dyDescent="0.2">
      <c r="A4348" s="158">
        <f>BD_TS!A4347</f>
        <v>0</v>
      </c>
      <c r="B4348" s="158" t="str">
        <f>SUBSTITUTE(SUBSTITUTE(BD_TS!D4347," ",""),"-","/")</f>
        <v/>
      </c>
      <c r="C4348" s="158">
        <f>BD_TS!E4347</f>
        <v>0</v>
      </c>
      <c r="D4348" s="159">
        <f>BD_TS!F4347</f>
        <v>0</v>
      </c>
      <c r="E4348" s="160">
        <f>BD_TS!B4347</f>
        <v>0</v>
      </c>
      <c r="F4348" s="161">
        <f>BD_TS!C4347</f>
        <v>0</v>
      </c>
      <c r="G4348" s="187">
        <f>BD_TS!H4347</f>
        <v>0</v>
      </c>
      <c r="H4348" s="158" t="str">
        <f>IF($A4348=0,"",IFERROR(INDEX(BD_Gestão!A:A,MATCH('Banco de Dados'!$B4348,BD_Gestão!$B:$B,0)),"erro"))</f>
        <v/>
      </c>
      <c r="I4348" s="162" t="str">
        <f>IF($A4348=0,"",IFERROR(INDEX(BD_Gestão!E:E,MATCH('Banco de Dados'!$B4348,BD_Gestão!$B:$B,0)),"erro"))</f>
        <v/>
      </c>
      <c r="J4348" s="186" t="str">
        <f>IF($A4348=0,"",IFERROR(INDEX(BD_Gestão!B:B,MATCH('Banco de Dados'!$B4348,BD_Gestão!$B:$B,0)),"erro"))</f>
        <v/>
      </c>
      <c r="K4348" s="158" t="str">
        <f>IF($A4348=0,"",IFERROR(INDEX(BD_Gestão!C:C,MATCH('Banco de Dados'!$B4348,BD_Gestão!$B:$B,0)),"erro"))</f>
        <v/>
      </c>
      <c r="L4348" s="158" t="str">
        <f>IF($A4348=0,"",IFERROR(INDEX(BD_Gestão!H:H,MATCH('Banco de Dados'!$B4348,BD_Gestão!$B:$B,0)),"erro"))</f>
        <v/>
      </c>
      <c r="M4348" s="161" t="str">
        <f>IF($A4348=0,"",IFERROR(INDEX(BD_Gestão!F:F,MATCH('Banco de Dados'!$B4348,BD_Gestão!$B:$B,0)),"erro"))</f>
        <v/>
      </c>
      <c r="N4348" s="161" t="str">
        <f>IF($A4348=0,"",IFERROR(INDEX(BD_Gestão!J:J,MATCH('Banco de Dados'!$B4348,BD_Gestão!$B:$B,0)),"erro"))</f>
        <v/>
      </c>
      <c r="O4348" s="164" t="str">
        <f>IF($A4348=0,"",IFERROR(INDEX(BD_Gestão!K:K,MATCH('Banco de Dados'!$B4348,BD_Gestão!$B:$B,0)),"erro"))</f>
        <v/>
      </c>
      <c r="P4348" s="169" t="str">
        <f t="shared" si="270"/>
        <v/>
      </c>
      <c r="Q4348" s="170" t="str">
        <f t="shared" si="271"/>
        <v/>
      </c>
      <c r="R4348" s="163" t="e">
        <f t="shared" si="268"/>
        <v>#VALUE!</v>
      </c>
      <c r="S4348" s="163" t="e">
        <f t="shared" si="269"/>
        <v>#VALUE!</v>
      </c>
      <c r="T4348" s="163" t="e">
        <f>INDEX(Controle!O:O,MATCH('Banco de Dados'!A4348,Controle!M:M,0))*E4348/100</f>
        <v>#N/A</v>
      </c>
    </row>
    <row r="4349" spans="1:20" hidden="1" x14ac:dyDescent="0.2">
      <c r="A4349" s="158">
        <f>BD_TS!A4348</f>
        <v>0</v>
      </c>
      <c r="B4349" s="158" t="str">
        <f>SUBSTITUTE(SUBSTITUTE(BD_TS!D4348," ",""),"-","/")</f>
        <v/>
      </c>
      <c r="C4349" s="158">
        <f>BD_TS!E4348</f>
        <v>0</v>
      </c>
      <c r="D4349" s="159">
        <f>BD_TS!F4348</f>
        <v>0</v>
      </c>
      <c r="E4349" s="160">
        <f>BD_TS!B4348</f>
        <v>0</v>
      </c>
      <c r="F4349" s="161">
        <f>BD_TS!C4348</f>
        <v>0</v>
      </c>
      <c r="G4349" s="187">
        <f>BD_TS!H4348</f>
        <v>0</v>
      </c>
      <c r="H4349" s="158" t="str">
        <f>IF($A4349=0,"",IFERROR(INDEX(BD_Gestão!A:A,MATCH('Banco de Dados'!$B4349,BD_Gestão!$B:$B,0)),"erro"))</f>
        <v/>
      </c>
      <c r="I4349" s="162" t="str">
        <f>IF($A4349=0,"",IFERROR(INDEX(BD_Gestão!E:E,MATCH('Banco de Dados'!$B4349,BD_Gestão!$B:$B,0)),"erro"))</f>
        <v/>
      </c>
      <c r="J4349" s="186" t="str">
        <f>IF($A4349=0,"",IFERROR(INDEX(BD_Gestão!B:B,MATCH('Banco de Dados'!$B4349,BD_Gestão!$B:$B,0)),"erro"))</f>
        <v/>
      </c>
      <c r="K4349" s="158" t="str">
        <f>IF($A4349=0,"",IFERROR(INDEX(BD_Gestão!C:C,MATCH('Banco de Dados'!$B4349,BD_Gestão!$B:$B,0)),"erro"))</f>
        <v/>
      </c>
      <c r="L4349" s="158" t="str">
        <f>IF($A4349=0,"",IFERROR(INDEX(BD_Gestão!H:H,MATCH('Banco de Dados'!$B4349,BD_Gestão!$B:$B,0)),"erro"))</f>
        <v/>
      </c>
      <c r="M4349" s="161" t="str">
        <f>IF($A4349=0,"",IFERROR(INDEX(BD_Gestão!F:F,MATCH('Banco de Dados'!$B4349,BD_Gestão!$B:$B,0)),"erro"))</f>
        <v/>
      </c>
      <c r="N4349" s="161" t="str">
        <f>IF($A4349=0,"",IFERROR(INDEX(BD_Gestão!J:J,MATCH('Banco de Dados'!$B4349,BD_Gestão!$B:$B,0)),"erro"))</f>
        <v/>
      </c>
      <c r="O4349" s="164" t="str">
        <f>IF($A4349=0,"",IFERROR(INDEX(BD_Gestão!K:K,MATCH('Banco de Dados'!$B4349,BD_Gestão!$B:$B,0)),"erro"))</f>
        <v/>
      </c>
      <c r="P4349" s="169" t="str">
        <f t="shared" si="270"/>
        <v/>
      </c>
      <c r="Q4349" s="170" t="str">
        <f t="shared" si="271"/>
        <v/>
      </c>
      <c r="R4349" s="163" t="e">
        <f t="shared" si="268"/>
        <v>#VALUE!</v>
      </c>
      <c r="S4349" s="163" t="e">
        <f t="shared" si="269"/>
        <v>#VALUE!</v>
      </c>
      <c r="T4349" s="163" t="e">
        <f>INDEX(Controle!O:O,MATCH('Banco de Dados'!A4349,Controle!M:M,0))*E4349/100</f>
        <v>#N/A</v>
      </c>
    </row>
    <row r="4350" spans="1:20" hidden="1" x14ac:dyDescent="0.2">
      <c r="A4350" s="158">
        <f>BD_TS!A4349</f>
        <v>0</v>
      </c>
      <c r="B4350" s="158" t="str">
        <f>SUBSTITUTE(SUBSTITUTE(BD_TS!D4349," ",""),"-","/")</f>
        <v/>
      </c>
      <c r="C4350" s="158">
        <f>BD_TS!E4349</f>
        <v>0</v>
      </c>
      <c r="D4350" s="159">
        <f>BD_TS!F4349</f>
        <v>0</v>
      </c>
      <c r="E4350" s="160">
        <f>BD_TS!B4349</f>
        <v>0</v>
      </c>
      <c r="F4350" s="161">
        <f>BD_TS!C4349</f>
        <v>0</v>
      </c>
      <c r="G4350" s="187">
        <f>BD_TS!H4349</f>
        <v>0</v>
      </c>
      <c r="H4350" s="158" t="str">
        <f>IF($A4350=0,"",IFERROR(INDEX(BD_Gestão!A:A,MATCH('Banco de Dados'!$B4350,BD_Gestão!$B:$B,0)),"erro"))</f>
        <v/>
      </c>
      <c r="I4350" s="162" t="str">
        <f>IF($A4350=0,"",IFERROR(INDEX(BD_Gestão!E:E,MATCH('Banco de Dados'!$B4350,BD_Gestão!$B:$B,0)),"erro"))</f>
        <v/>
      </c>
      <c r="J4350" s="186" t="str">
        <f>IF($A4350=0,"",IFERROR(INDEX(BD_Gestão!B:B,MATCH('Banco de Dados'!$B4350,BD_Gestão!$B:$B,0)),"erro"))</f>
        <v/>
      </c>
      <c r="K4350" s="158" t="str">
        <f>IF($A4350=0,"",IFERROR(INDEX(BD_Gestão!C:C,MATCH('Banco de Dados'!$B4350,BD_Gestão!$B:$B,0)),"erro"))</f>
        <v/>
      </c>
      <c r="L4350" s="158" t="str">
        <f>IF($A4350=0,"",IFERROR(INDEX(BD_Gestão!H:H,MATCH('Banco de Dados'!$B4350,BD_Gestão!$B:$B,0)),"erro"))</f>
        <v/>
      </c>
      <c r="M4350" s="161" t="str">
        <f>IF($A4350=0,"",IFERROR(INDEX(BD_Gestão!F:F,MATCH('Banco de Dados'!$B4350,BD_Gestão!$B:$B,0)),"erro"))</f>
        <v/>
      </c>
      <c r="N4350" s="161" t="str">
        <f>IF($A4350=0,"",IFERROR(INDEX(BD_Gestão!J:J,MATCH('Banco de Dados'!$B4350,BD_Gestão!$B:$B,0)),"erro"))</f>
        <v/>
      </c>
      <c r="O4350" s="164" t="str">
        <f>IF($A4350=0,"",IFERROR(INDEX(BD_Gestão!K:K,MATCH('Banco de Dados'!$B4350,BD_Gestão!$B:$B,0)),"erro"))</f>
        <v/>
      </c>
      <c r="P4350" s="169" t="str">
        <f t="shared" si="270"/>
        <v/>
      </c>
      <c r="Q4350" s="170" t="str">
        <f t="shared" si="271"/>
        <v/>
      </c>
      <c r="R4350" s="163" t="e">
        <f t="shared" si="268"/>
        <v>#VALUE!</v>
      </c>
      <c r="S4350" s="163" t="e">
        <f t="shared" si="269"/>
        <v>#VALUE!</v>
      </c>
      <c r="T4350" s="163" t="e">
        <f>INDEX(Controle!O:O,MATCH('Banco de Dados'!A4350,Controle!M:M,0))*E4350/100</f>
        <v>#N/A</v>
      </c>
    </row>
    <row r="4351" spans="1:20" hidden="1" x14ac:dyDescent="0.2">
      <c r="A4351" s="158">
        <f>BD_TS!A4350</f>
        <v>0</v>
      </c>
      <c r="B4351" s="158" t="str">
        <f>SUBSTITUTE(SUBSTITUTE(BD_TS!D4350," ",""),"-","/")</f>
        <v/>
      </c>
      <c r="C4351" s="158">
        <f>BD_TS!E4350</f>
        <v>0</v>
      </c>
      <c r="D4351" s="159">
        <f>BD_TS!F4350</f>
        <v>0</v>
      </c>
      <c r="E4351" s="160">
        <f>BD_TS!B4350</f>
        <v>0</v>
      </c>
      <c r="F4351" s="161">
        <f>BD_TS!C4350</f>
        <v>0</v>
      </c>
      <c r="G4351" s="187">
        <f>BD_TS!H4350</f>
        <v>0</v>
      </c>
      <c r="H4351" s="158" t="str">
        <f>IF($A4351=0,"",IFERROR(INDEX(BD_Gestão!A:A,MATCH('Banco de Dados'!$B4351,BD_Gestão!$B:$B,0)),"erro"))</f>
        <v/>
      </c>
      <c r="I4351" s="162" t="str">
        <f>IF($A4351=0,"",IFERROR(INDEX(BD_Gestão!E:E,MATCH('Banco de Dados'!$B4351,BD_Gestão!$B:$B,0)),"erro"))</f>
        <v/>
      </c>
      <c r="J4351" s="186" t="str">
        <f>IF($A4351=0,"",IFERROR(INDEX(BD_Gestão!B:B,MATCH('Banco de Dados'!$B4351,BD_Gestão!$B:$B,0)),"erro"))</f>
        <v/>
      </c>
      <c r="K4351" s="158" t="str">
        <f>IF($A4351=0,"",IFERROR(INDEX(BD_Gestão!C:C,MATCH('Banco de Dados'!$B4351,BD_Gestão!$B:$B,0)),"erro"))</f>
        <v/>
      </c>
      <c r="L4351" s="158" t="str">
        <f>IF($A4351=0,"",IFERROR(INDEX(BD_Gestão!H:H,MATCH('Banco de Dados'!$B4351,BD_Gestão!$B:$B,0)),"erro"))</f>
        <v/>
      </c>
      <c r="M4351" s="161" t="str">
        <f>IF($A4351=0,"",IFERROR(INDEX(BD_Gestão!F:F,MATCH('Banco de Dados'!$B4351,BD_Gestão!$B:$B,0)),"erro"))</f>
        <v/>
      </c>
      <c r="N4351" s="161" t="str">
        <f>IF($A4351=0,"",IFERROR(INDEX(BD_Gestão!J:J,MATCH('Banco de Dados'!$B4351,BD_Gestão!$B:$B,0)),"erro"))</f>
        <v/>
      </c>
      <c r="O4351" s="164" t="str">
        <f>IF($A4351=0,"",IFERROR(INDEX(BD_Gestão!K:K,MATCH('Banco de Dados'!$B4351,BD_Gestão!$B:$B,0)),"erro"))</f>
        <v/>
      </c>
      <c r="P4351" s="169" t="str">
        <f t="shared" si="270"/>
        <v/>
      </c>
      <c r="Q4351" s="170" t="str">
        <f t="shared" si="271"/>
        <v/>
      </c>
      <c r="R4351" s="163" t="e">
        <f t="shared" si="268"/>
        <v>#VALUE!</v>
      </c>
      <c r="S4351" s="163" t="e">
        <f t="shared" si="269"/>
        <v>#VALUE!</v>
      </c>
      <c r="T4351" s="163" t="e">
        <f>INDEX(Controle!O:O,MATCH('Banco de Dados'!A4351,Controle!M:M,0))*E4351/100</f>
        <v>#N/A</v>
      </c>
    </row>
    <row r="4352" spans="1:20" hidden="1" x14ac:dyDescent="0.2">
      <c r="A4352" s="158">
        <f>BD_TS!A4351</f>
        <v>0</v>
      </c>
      <c r="B4352" s="158" t="str">
        <f>SUBSTITUTE(SUBSTITUTE(BD_TS!D4351," ",""),"-","/")</f>
        <v/>
      </c>
      <c r="C4352" s="158">
        <f>BD_TS!E4351</f>
        <v>0</v>
      </c>
      <c r="D4352" s="159">
        <f>BD_TS!F4351</f>
        <v>0</v>
      </c>
      <c r="E4352" s="160">
        <f>BD_TS!B4351</f>
        <v>0</v>
      </c>
      <c r="F4352" s="161">
        <f>BD_TS!C4351</f>
        <v>0</v>
      </c>
      <c r="G4352" s="187">
        <f>BD_TS!H4351</f>
        <v>0</v>
      </c>
      <c r="H4352" s="158" t="str">
        <f>IF($A4352=0,"",IFERROR(INDEX(BD_Gestão!A:A,MATCH('Banco de Dados'!$B4352,BD_Gestão!$B:$B,0)),"erro"))</f>
        <v/>
      </c>
      <c r="I4352" s="162" t="str">
        <f>IF($A4352=0,"",IFERROR(INDEX(BD_Gestão!E:E,MATCH('Banco de Dados'!$B4352,BD_Gestão!$B:$B,0)),"erro"))</f>
        <v/>
      </c>
      <c r="J4352" s="186" t="str">
        <f>IF($A4352=0,"",IFERROR(INDEX(BD_Gestão!B:B,MATCH('Banco de Dados'!$B4352,BD_Gestão!$B:$B,0)),"erro"))</f>
        <v/>
      </c>
      <c r="K4352" s="158" t="str">
        <f>IF($A4352=0,"",IFERROR(INDEX(BD_Gestão!C:C,MATCH('Banco de Dados'!$B4352,BD_Gestão!$B:$B,0)),"erro"))</f>
        <v/>
      </c>
      <c r="L4352" s="158" t="str">
        <f>IF($A4352=0,"",IFERROR(INDEX(BD_Gestão!H:H,MATCH('Banco de Dados'!$B4352,BD_Gestão!$B:$B,0)),"erro"))</f>
        <v/>
      </c>
      <c r="M4352" s="161" t="str">
        <f>IF($A4352=0,"",IFERROR(INDEX(BD_Gestão!F:F,MATCH('Banco de Dados'!$B4352,BD_Gestão!$B:$B,0)),"erro"))</f>
        <v/>
      </c>
      <c r="N4352" s="161" t="str">
        <f>IF($A4352=0,"",IFERROR(INDEX(BD_Gestão!J:J,MATCH('Banco de Dados'!$B4352,BD_Gestão!$B:$B,0)),"erro"))</f>
        <v/>
      </c>
      <c r="O4352" s="164" t="str">
        <f>IF($A4352=0,"",IFERROR(INDEX(BD_Gestão!K:K,MATCH('Banco de Dados'!$B4352,BD_Gestão!$B:$B,0)),"erro"))</f>
        <v/>
      </c>
      <c r="P4352" s="169" t="str">
        <f t="shared" si="270"/>
        <v/>
      </c>
      <c r="Q4352" s="170" t="str">
        <f t="shared" si="271"/>
        <v/>
      </c>
      <c r="R4352" s="163" t="e">
        <f t="shared" si="268"/>
        <v>#VALUE!</v>
      </c>
      <c r="S4352" s="163" t="e">
        <f t="shared" si="269"/>
        <v>#VALUE!</v>
      </c>
      <c r="T4352" s="163" t="e">
        <f>INDEX(Controle!O:O,MATCH('Banco de Dados'!A4352,Controle!M:M,0))*E4352/100</f>
        <v>#N/A</v>
      </c>
    </row>
    <row r="4353" spans="1:20" hidden="1" x14ac:dyDescent="0.2">
      <c r="A4353" s="158">
        <f>BD_TS!A4352</f>
        <v>0</v>
      </c>
      <c r="B4353" s="158" t="str">
        <f>SUBSTITUTE(SUBSTITUTE(BD_TS!D4352," ",""),"-","/")</f>
        <v/>
      </c>
      <c r="C4353" s="158">
        <f>BD_TS!E4352</f>
        <v>0</v>
      </c>
      <c r="D4353" s="159">
        <f>BD_TS!F4352</f>
        <v>0</v>
      </c>
      <c r="E4353" s="160">
        <f>BD_TS!B4352</f>
        <v>0</v>
      </c>
      <c r="F4353" s="161">
        <f>BD_TS!C4352</f>
        <v>0</v>
      </c>
      <c r="G4353" s="187">
        <f>BD_TS!H4352</f>
        <v>0</v>
      </c>
      <c r="H4353" s="158" t="str">
        <f>IF($A4353=0,"",IFERROR(INDEX(BD_Gestão!A:A,MATCH('Banco de Dados'!$B4353,BD_Gestão!$B:$B,0)),"erro"))</f>
        <v/>
      </c>
      <c r="I4353" s="162" t="str">
        <f>IF($A4353=0,"",IFERROR(INDEX(BD_Gestão!E:E,MATCH('Banco de Dados'!$B4353,BD_Gestão!$B:$B,0)),"erro"))</f>
        <v/>
      </c>
      <c r="J4353" s="186" t="str">
        <f>IF($A4353=0,"",IFERROR(INDEX(BD_Gestão!B:B,MATCH('Banco de Dados'!$B4353,BD_Gestão!$B:$B,0)),"erro"))</f>
        <v/>
      </c>
      <c r="K4353" s="158" t="str">
        <f>IF($A4353=0,"",IFERROR(INDEX(BD_Gestão!C:C,MATCH('Banco de Dados'!$B4353,BD_Gestão!$B:$B,0)),"erro"))</f>
        <v/>
      </c>
      <c r="L4353" s="158" t="str">
        <f>IF($A4353=0,"",IFERROR(INDEX(BD_Gestão!H:H,MATCH('Banco de Dados'!$B4353,BD_Gestão!$B:$B,0)),"erro"))</f>
        <v/>
      </c>
      <c r="M4353" s="161" t="str">
        <f>IF($A4353=0,"",IFERROR(INDEX(BD_Gestão!F:F,MATCH('Banco de Dados'!$B4353,BD_Gestão!$B:$B,0)),"erro"))</f>
        <v/>
      </c>
      <c r="N4353" s="161" t="str">
        <f>IF($A4353=0,"",IFERROR(INDEX(BD_Gestão!J:J,MATCH('Banco de Dados'!$B4353,BD_Gestão!$B:$B,0)),"erro"))</f>
        <v/>
      </c>
      <c r="O4353" s="164" t="str">
        <f>IF($A4353=0,"",IFERROR(INDEX(BD_Gestão!K:K,MATCH('Banco de Dados'!$B4353,BD_Gestão!$B:$B,0)),"erro"))</f>
        <v/>
      </c>
      <c r="P4353" s="169" t="str">
        <f t="shared" si="270"/>
        <v/>
      </c>
      <c r="Q4353" s="170" t="str">
        <f t="shared" si="271"/>
        <v/>
      </c>
      <c r="R4353" s="163" t="e">
        <f t="shared" si="268"/>
        <v>#VALUE!</v>
      </c>
      <c r="S4353" s="163" t="e">
        <f t="shared" si="269"/>
        <v>#VALUE!</v>
      </c>
      <c r="T4353" s="163" t="e">
        <f>INDEX(Controle!O:O,MATCH('Banco de Dados'!A4353,Controle!M:M,0))*E4353/100</f>
        <v>#N/A</v>
      </c>
    </row>
    <row r="4354" spans="1:20" hidden="1" x14ac:dyDescent="0.2">
      <c r="A4354" s="158">
        <f>BD_TS!A4353</f>
        <v>0</v>
      </c>
      <c r="B4354" s="158" t="str">
        <f>SUBSTITUTE(SUBSTITUTE(BD_TS!D4353," ",""),"-","/")</f>
        <v/>
      </c>
      <c r="C4354" s="158">
        <f>BD_TS!E4353</f>
        <v>0</v>
      </c>
      <c r="D4354" s="159">
        <f>BD_TS!F4353</f>
        <v>0</v>
      </c>
      <c r="E4354" s="160">
        <f>BD_TS!B4353</f>
        <v>0</v>
      </c>
      <c r="F4354" s="161">
        <f>BD_TS!C4353</f>
        <v>0</v>
      </c>
      <c r="G4354" s="187">
        <f>BD_TS!H4353</f>
        <v>0</v>
      </c>
      <c r="H4354" s="158" t="str">
        <f>IF($A4354=0,"",IFERROR(INDEX(BD_Gestão!A:A,MATCH('Banco de Dados'!$B4354,BD_Gestão!$B:$B,0)),"erro"))</f>
        <v/>
      </c>
      <c r="I4354" s="162" t="str">
        <f>IF($A4354=0,"",IFERROR(INDEX(BD_Gestão!E:E,MATCH('Banco de Dados'!$B4354,BD_Gestão!$B:$B,0)),"erro"))</f>
        <v/>
      </c>
      <c r="J4354" s="186" t="str">
        <f>IF($A4354=0,"",IFERROR(INDEX(BD_Gestão!B:B,MATCH('Banco de Dados'!$B4354,BD_Gestão!$B:$B,0)),"erro"))</f>
        <v/>
      </c>
      <c r="K4354" s="158" t="str">
        <f>IF($A4354=0,"",IFERROR(INDEX(BD_Gestão!C:C,MATCH('Banco de Dados'!$B4354,BD_Gestão!$B:$B,0)),"erro"))</f>
        <v/>
      </c>
      <c r="L4354" s="158" t="str">
        <f>IF($A4354=0,"",IFERROR(INDEX(BD_Gestão!H:H,MATCH('Banco de Dados'!$B4354,BD_Gestão!$B:$B,0)),"erro"))</f>
        <v/>
      </c>
      <c r="M4354" s="161" t="str">
        <f>IF($A4354=0,"",IFERROR(INDEX(BD_Gestão!F:F,MATCH('Banco de Dados'!$B4354,BD_Gestão!$B:$B,0)),"erro"))</f>
        <v/>
      </c>
      <c r="N4354" s="161" t="str">
        <f>IF($A4354=0,"",IFERROR(INDEX(BD_Gestão!J:J,MATCH('Banco de Dados'!$B4354,BD_Gestão!$B:$B,0)),"erro"))</f>
        <v/>
      </c>
      <c r="O4354" s="164" t="str">
        <f>IF($A4354=0,"",IFERROR(INDEX(BD_Gestão!K:K,MATCH('Banco de Dados'!$B4354,BD_Gestão!$B:$B,0)),"erro"))</f>
        <v/>
      </c>
      <c r="P4354" s="169" t="str">
        <f t="shared" si="270"/>
        <v/>
      </c>
      <c r="Q4354" s="170" t="str">
        <f t="shared" si="271"/>
        <v/>
      </c>
      <c r="R4354" s="163" t="e">
        <f t="shared" si="268"/>
        <v>#VALUE!</v>
      </c>
      <c r="S4354" s="163" t="e">
        <f t="shared" si="269"/>
        <v>#VALUE!</v>
      </c>
      <c r="T4354" s="163" t="e">
        <f>INDEX(Controle!O:O,MATCH('Banco de Dados'!A4354,Controle!M:M,0))*E4354/100</f>
        <v>#N/A</v>
      </c>
    </row>
    <row r="4355" spans="1:20" hidden="1" x14ac:dyDescent="0.2">
      <c r="A4355" s="158">
        <f>BD_TS!A4354</f>
        <v>0</v>
      </c>
      <c r="B4355" s="158" t="str">
        <f>SUBSTITUTE(SUBSTITUTE(BD_TS!D4354," ",""),"-","/")</f>
        <v/>
      </c>
      <c r="C4355" s="158">
        <f>BD_TS!E4354</f>
        <v>0</v>
      </c>
      <c r="D4355" s="159">
        <f>BD_TS!F4354</f>
        <v>0</v>
      </c>
      <c r="E4355" s="160">
        <f>BD_TS!B4354</f>
        <v>0</v>
      </c>
      <c r="F4355" s="161">
        <f>BD_TS!C4354</f>
        <v>0</v>
      </c>
      <c r="G4355" s="187">
        <f>BD_TS!H4354</f>
        <v>0</v>
      </c>
      <c r="H4355" s="158" t="str">
        <f>IF($A4355=0,"",IFERROR(INDEX(BD_Gestão!A:A,MATCH('Banco de Dados'!$B4355,BD_Gestão!$B:$B,0)),"erro"))</f>
        <v/>
      </c>
      <c r="I4355" s="162" t="str">
        <f>IF($A4355=0,"",IFERROR(INDEX(BD_Gestão!E:E,MATCH('Banco de Dados'!$B4355,BD_Gestão!$B:$B,0)),"erro"))</f>
        <v/>
      </c>
      <c r="J4355" s="186" t="str">
        <f>IF($A4355=0,"",IFERROR(INDEX(BD_Gestão!B:B,MATCH('Banco de Dados'!$B4355,BD_Gestão!$B:$B,0)),"erro"))</f>
        <v/>
      </c>
      <c r="K4355" s="158" t="str">
        <f>IF($A4355=0,"",IFERROR(INDEX(BD_Gestão!C:C,MATCH('Banco de Dados'!$B4355,BD_Gestão!$B:$B,0)),"erro"))</f>
        <v/>
      </c>
      <c r="L4355" s="158" t="str">
        <f>IF($A4355=0,"",IFERROR(INDEX(BD_Gestão!H:H,MATCH('Banco de Dados'!$B4355,BD_Gestão!$B:$B,0)),"erro"))</f>
        <v/>
      </c>
      <c r="M4355" s="161" t="str">
        <f>IF($A4355=0,"",IFERROR(INDEX(BD_Gestão!F:F,MATCH('Banco de Dados'!$B4355,BD_Gestão!$B:$B,0)),"erro"))</f>
        <v/>
      </c>
      <c r="N4355" s="161" t="str">
        <f>IF($A4355=0,"",IFERROR(INDEX(BD_Gestão!J:J,MATCH('Banco de Dados'!$B4355,BD_Gestão!$B:$B,0)),"erro"))</f>
        <v/>
      </c>
      <c r="O4355" s="164" t="str">
        <f>IF($A4355=0,"",IFERROR(INDEX(BD_Gestão!K:K,MATCH('Banco de Dados'!$B4355,BD_Gestão!$B:$B,0)),"erro"))</f>
        <v/>
      </c>
      <c r="P4355" s="169" t="str">
        <f t="shared" si="270"/>
        <v/>
      </c>
      <c r="Q4355" s="170" t="str">
        <f t="shared" si="271"/>
        <v/>
      </c>
      <c r="R4355" s="163" t="e">
        <f t="shared" si="268"/>
        <v>#VALUE!</v>
      </c>
      <c r="S4355" s="163" t="e">
        <f t="shared" si="269"/>
        <v>#VALUE!</v>
      </c>
      <c r="T4355" s="163" t="e">
        <f>INDEX(Controle!O:O,MATCH('Banco de Dados'!A4355,Controle!M:M,0))*E4355/100</f>
        <v>#N/A</v>
      </c>
    </row>
    <row r="4356" spans="1:20" hidden="1" x14ac:dyDescent="0.2">
      <c r="A4356" s="158">
        <f>BD_TS!A4355</f>
        <v>0</v>
      </c>
      <c r="B4356" s="158" t="str">
        <f>SUBSTITUTE(SUBSTITUTE(BD_TS!D4355," ",""),"-","/")</f>
        <v/>
      </c>
      <c r="C4356" s="158">
        <f>BD_TS!E4355</f>
        <v>0</v>
      </c>
      <c r="D4356" s="159">
        <f>BD_TS!F4355</f>
        <v>0</v>
      </c>
      <c r="E4356" s="160">
        <f>BD_TS!B4355</f>
        <v>0</v>
      </c>
      <c r="F4356" s="161">
        <f>BD_TS!C4355</f>
        <v>0</v>
      </c>
      <c r="G4356" s="187">
        <f>BD_TS!H4355</f>
        <v>0</v>
      </c>
      <c r="H4356" s="158" t="str">
        <f>IF($A4356=0,"",IFERROR(INDEX(BD_Gestão!A:A,MATCH('Banco de Dados'!$B4356,BD_Gestão!$B:$B,0)),"erro"))</f>
        <v/>
      </c>
      <c r="I4356" s="162" t="str">
        <f>IF($A4356=0,"",IFERROR(INDEX(BD_Gestão!E:E,MATCH('Banco de Dados'!$B4356,BD_Gestão!$B:$B,0)),"erro"))</f>
        <v/>
      </c>
      <c r="J4356" s="186" t="str">
        <f>IF($A4356=0,"",IFERROR(INDEX(BD_Gestão!B:B,MATCH('Banco de Dados'!$B4356,BD_Gestão!$B:$B,0)),"erro"))</f>
        <v/>
      </c>
      <c r="K4356" s="158" t="str">
        <f>IF($A4356=0,"",IFERROR(INDEX(BD_Gestão!C:C,MATCH('Banco de Dados'!$B4356,BD_Gestão!$B:$B,0)),"erro"))</f>
        <v/>
      </c>
      <c r="L4356" s="158" t="str">
        <f>IF($A4356=0,"",IFERROR(INDEX(BD_Gestão!H:H,MATCH('Banco de Dados'!$B4356,BD_Gestão!$B:$B,0)),"erro"))</f>
        <v/>
      </c>
      <c r="M4356" s="161" t="str">
        <f>IF($A4356=0,"",IFERROR(INDEX(BD_Gestão!F:F,MATCH('Banco de Dados'!$B4356,BD_Gestão!$B:$B,0)),"erro"))</f>
        <v/>
      </c>
      <c r="N4356" s="161" t="str">
        <f>IF($A4356=0,"",IFERROR(INDEX(BD_Gestão!J:J,MATCH('Banco de Dados'!$B4356,BD_Gestão!$B:$B,0)),"erro"))</f>
        <v/>
      </c>
      <c r="O4356" s="164" t="str">
        <f>IF($A4356=0,"",IFERROR(INDEX(BD_Gestão!K:K,MATCH('Banco de Dados'!$B4356,BD_Gestão!$B:$B,0)),"erro"))</f>
        <v/>
      </c>
      <c r="P4356" s="169" t="str">
        <f t="shared" si="270"/>
        <v/>
      </c>
      <c r="Q4356" s="170" t="str">
        <f t="shared" si="271"/>
        <v/>
      </c>
      <c r="R4356" s="163" t="e">
        <f t="shared" si="268"/>
        <v>#VALUE!</v>
      </c>
      <c r="S4356" s="163" t="e">
        <f t="shared" si="269"/>
        <v>#VALUE!</v>
      </c>
      <c r="T4356" s="163" t="e">
        <f>INDEX(Controle!O:O,MATCH('Banco de Dados'!A4356,Controle!M:M,0))*E4356/100</f>
        <v>#N/A</v>
      </c>
    </row>
    <row r="4357" spans="1:20" hidden="1" x14ac:dyDescent="0.2">
      <c r="A4357" s="158">
        <f>BD_TS!A4356</f>
        <v>0</v>
      </c>
      <c r="B4357" s="158" t="str">
        <f>SUBSTITUTE(SUBSTITUTE(BD_TS!D4356," ",""),"-","/")</f>
        <v/>
      </c>
      <c r="C4357" s="158">
        <f>BD_TS!E4356</f>
        <v>0</v>
      </c>
      <c r="D4357" s="159">
        <f>BD_TS!F4356</f>
        <v>0</v>
      </c>
      <c r="E4357" s="160">
        <f>BD_TS!B4356</f>
        <v>0</v>
      </c>
      <c r="F4357" s="161">
        <f>BD_TS!C4356</f>
        <v>0</v>
      </c>
      <c r="G4357" s="187">
        <f>BD_TS!H4356</f>
        <v>0</v>
      </c>
      <c r="H4357" s="158" t="str">
        <f>IF($A4357=0,"",IFERROR(INDEX(BD_Gestão!A:A,MATCH('Banco de Dados'!$B4357,BD_Gestão!$B:$B,0)),"erro"))</f>
        <v/>
      </c>
      <c r="I4357" s="162" t="str">
        <f>IF($A4357=0,"",IFERROR(INDEX(BD_Gestão!E:E,MATCH('Banco de Dados'!$B4357,BD_Gestão!$B:$B,0)),"erro"))</f>
        <v/>
      </c>
      <c r="J4357" s="186" t="str">
        <f>IF($A4357=0,"",IFERROR(INDEX(BD_Gestão!B:B,MATCH('Banco de Dados'!$B4357,BD_Gestão!$B:$B,0)),"erro"))</f>
        <v/>
      </c>
      <c r="K4357" s="158" t="str">
        <f>IF($A4357=0,"",IFERROR(INDEX(BD_Gestão!C:C,MATCH('Banco de Dados'!$B4357,BD_Gestão!$B:$B,0)),"erro"))</f>
        <v/>
      </c>
      <c r="L4357" s="158" t="str">
        <f>IF($A4357=0,"",IFERROR(INDEX(BD_Gestão!H:H,MATCH('Banco de Dados'!$B4357,BD_Gestão!$B:$B,0)),"erro"))</f>
        <v/>
      </c>
      <c r="M4357" s="161" t="str">
        <f>IF($A4357=0,"",IFERROR(INDEX(BD_Gestão!F:F,MATCH('Banco de Dados'!$B4357,BD_Gestão!$B:$B,0)),"erro"))</f>
        <v/>
      </c>
      <c r="N4357" s="161" t="str">
        <f>IF($A4357=0,"",IFERROR(INDEX(BD_Gestão!J:J,MATCH('Banco de Dados'!$B4357,BD_Gestão!$B:$B,0)),"erro"))</f>
        <v/>
      </c>
      <c r="O4357" s="164" t="str">
        <f>IF($A4357=0,"",IFERROR(INDEX(BD_Gestão!K:K,MATCH('Banco de Dados'!$B4357,BD_Gestão!$B:$B,0)),"erro"))</f>
        <v/>
      </c>
      <c r="P4357" s="169" t="str">
        <f t="shared" si="270"/>
        <v/>
      </c>
      <c r="Q4357" s="170" t="str">
        <f t="shared" si="271"/>
        <v/>
      </c>
      <c r="R4357" s="163" t="e">
        <f t="shared" ref="R4357:R4420" si="272">MONTH(I4357)</f>
        <v>#VALUE!</v>
      </c>
      <c r="S4357" s="163" t="e">
        <f t="shared" ref="S4357:S4420" si="273">YEAR(I4357)</f>
        <v>#VALUE!</v>
      </c>
      <c r="T4357" s="163" t="e">
        <f>INDEX(Controle!O:O,MATCH('Banco de Dados'!A4357,Controle!M:M,0))*E4357/100</f>
        <v>#N/A</v>
      </c>
    </row>
    <row r="4358" spans="1:20" hidden="1" x14ac:dyDescent="0.2">
      <c r="A4358" s="158">
        <f>BD_TS!A4357</f>
        <v>0</v>
      </c>
      <c r="B4358" s="158" t="str">
        <f>SUBSTITUTE(SUBSTITUTE(BD_TS!D4357," ",""),"-","/")</f>
        <v/>
      </c>
      <c r="C4358" s="158">
        <f>BD_TS!E4357</f>
        <v>0</v>
      </c>
      <c r="D4358" s="159">
        <f>BD_TS!F4357</f>
        <v>0</v>
      </c>
      <c r="E4358" s="160">
        <f>BD_TS!B4357</f>
        <v>0</v>
      </c>
      <c r="F4358" s="161">
        <f>BD_TS!C4357</f>
        <v>0</v>
      </c>
      <c r="G4358" s="187">
        <f>BD_TS!H4357</f>
        <v>0</v>
      </c>
      <c r="H4358" s="158" t="str">
        <f>IF($A4358=0,"",IFERROR(INDEX(BD_Gestão!A:A,MATCH('Banco de Dados'!$B4358,BD_Gestão!$B:$B,0)),"erro"))</f>
        <v/>
      </c>
      <c r="I4358" s="162" t="str">
        <f>IF($A4358=0,"",IFERROR(INDEX(BD_Gestão!E:E,MATCH('Banco de Dados'!$B4358,BD_Gestão!$B:$B,0)),"erro"))</f>
        <v/>
      </c>
      <c r="J4358" s="186" t="str">
        <f>IF($A4358=0,"",IFERROR(INDEX(BD_Gestão!B:B,MATCH('Banco de Dados'!$B4358,BD_Gestão!$B:$B,0)),"erro"))</f>
        <v/>
      </c>
      <c r="K4358" s="158" t="str">
        <f>IF($A4358=0,"",IFERROR(INDEX(BD_Gestão!C:C,MATCH('Banco de Dados'!$B4358,BD_Gestão!$B:$B,0)),"erro"))</f>
        <v/>
      </c>
      <c r="L4358" s="158" t="str">
        <f>IF($A4358=0,"",IFERROR(INDEX(BD_Gestão!H:H,MATCH('Banco de Dados'!$B4358,BD_Gestão!$B:$B,0)),"erro"))</f>
        <v/>
      </c>
      <c r="M4358" s="161" t="str">
        <f>IF($A4358=0,"",IFERROR(INDEX(BD_Gestão!F:F,MATCH('Banco de Dados'!$B4358,BD_Gestão!$B:$B,0)),"erro"))</f>
        <v/>
      </c>
      <c r="N4358" s="161" t="str">
        <f>IF($A4358=0,"",IFERROR(INDEX(BD_Gestão!J:J,MATCH('Banco de Dados'!$B4358,BD_Gestão!$B:$B,0)),"erro"))</f>
        <v/>
      </c>
      <c r="O4358" s="164" t="str">
        <f>IF($A4358=0,"",IFERROR(INDEX(BD_Gestão!K:K,MATCH('Banco de Dados'!$B4358,BD_Gestão!$B:$B,0)),"erro"))</f>
        <v/>
      </c>
      <c r="P4358" s="169" t="str">
        <f t="shared" ref="P4358:P4421" si="274">IF(OR(H4358="erro",H4358=""),"",E4358*(MIN(O4358,1)))</f>
        <v/>
      </c>
      <c r="Q4358" s="170" t="str">
        <f t="shared" ref="Q4358:Q4421" si="275">IF(OR(H4358="erro",H4358=""),"",E4358-P4358)</f>
        <v/>
      </c>
      <c r="R4358" s="163" t="e">
        <f t="shared" si="272"/>
        <v>#VALUE!</v>
      </c>
      <c r="S4358" s="163" t="e">
        <f t="shared" si="273"/>
        <v>#VALUE!</v>
      </c>
      <c r="T4358" s="163" t="e">
        <f>INDEX(Controle!O:O,MATCH('Banco de Dados'!A4358,Controle!M:M,0))*E4358/100</f>
        <v>#N/A</v>
      </c>
    </row>
    <row r="4359" spans="1:20" hidden="1" x14ac:dyDescent="0.2">
      <c r="A4359" s="158">
        <f>BD_TS!A4358</f>
        <v>0</v>
      </c>
      <c r="B4359" s="158" t="str">
        <f>SUBSTITUTE(SUBSTITUTE(BD_TS!D4358," ",""),"-","/")</f>
        <v/>
      </c>
      <c r="C4359" s="158">
        <f>BD_TS!E4358</f>
        <v>0</v>
      </c>
      <c r="D4359" s="159">
        <f>BD_TS!F4358</f>
        <v>0</v>
      </c>
      <c r="E4359" s="160">
        <f>BD_TS!B4358</f>
        <v>0</v>
      </c>
      <c r="F4359" s="161">
        <f>BD_TS!C4358</f>
        <v>0</v>
      </c>
      <c r="G4359" s="187">
        <f>BD_TS!H4358</f>
        <v>0</v>
      </c>
      <c r="H4359" s="158" t="str">
        <f>IF($A4359=0,"",IFERROR(INDEX(BD_Gestão!A:A,MATCH('Banco de Dados'!$B4359,BD_Gestão!$B:$B,0)),"erro"))</f>
        <v/>
      </c>
      <c r="I4359" s="162" t="str">
        <f>IF($A4359=0,"",IFERROR(INDEX(BD_Gestão!E:E,MATCH('Banco de Dados'!$B4359,BD_Gestão!$B:$B,0)),"erro"))</f>
        <v/>
      </c>
      <c r="J4359" s="186" t="str">
        <f>IF($A4359=0,"",IFERROR(INDEX(BD_Gestão!B:B,MATCH('Banco de Dados'!$B4359,BD_Gestão!$B:$B,0)),"erro"))</f>
        <v/>
      </c>
      <c r="K4359" s="158" t="str">
        <f>IF($A4359=0,"",IFERROR(INDEX(BD_Gestão!C:C,MATCH('Banco de Dados'!$B4359,BD_Gestão!$B:$B,0)),"erro"))</f>
        <v/>
      </c>
      <c r="L4359" s="158" t="str">
        <f>IF($A4359=0,"",IFERROR(INDEX(BD_Gestão!H:H,MATCH('Banco de Dados'!$B4359,BD_Gestão!$B:$B,0)),"erro"))</f>
        <v/>
      </c>
      <c r="M4359" s="161" t="str">
        <f>IF($A4359=0,"",IFERROR(INDEX(BD_Gestão!F:F,MATCH('Banco de Dados'!$B4359,BD_Gestão!$B:$B,0)),"erro"))</f>
        <v/>
      </c>
      <c r="N4359" s="161" t="str">
        <f>IF($A4359=0,"",IFERROR(INDEX(BD_Gestão!J:J,MATCH('Banco de Dados'!$B4359,BD_Gestão!$B:$B,0)),"erro"))</f>
        <v/>
      </c>
      <c r="O4359" s="164" t="str">
        <f>IF($A4359=0,"",IFERROR(INDEX(BD_Gestão!K:K,MATCH('Banco de Dados'!$B4359,BD_Gestão!$B:$B,0)),"erro"))</f>
        <v/>
      </c>
      <c r="P4359" s="169" t="str">
        <f t="shared" si="274"/>
        <v/>
      </c>
      <c r="Q4359" s="170" t="str">
        <f t="shared" si="275"/>
        <v/>
      </c>
      <c r="R4359" s="163" t="e">
        <f t="shared" si="272"/>
        <v>#VALUE!</v>
      </c>
      <c r="S4359" s="163" t="e">
        <f t="shared" si="273"/>
        <v>#VALUE!</v>
      </c>
      <c r="T4359" s="163" t="e">
        <f>INDEX(Controle!O:O,MATCH('Banco de Dados'!A4359,Controle!M:M,0))*E4359/100</f>
        <v>#N/A</v>
      </c>
    </row>
    <row r="4360" spans="1:20" hidden="1" x14ac:dyDescent="0.2">
      <c r="A4360" s="158">
        <f>BD_TS!A4359</f>
        <v>0</v>
      </c>
      <c r="B4360" s="158" t="str">
        <f>SUBSTITUTE(SUBSTITUTE(BD_TS!D4359," ",""),"-","/")</f>
        <v/>
      </c>
      <c r="C4360" s="158">
        <f>BD_TS!E4359</f>
        <v>0</v>
      </c>
      <c r="D4360" s="159">
        <f>BD_TS!F4359</f>
        <v>0</v>
      </c>
      <c r="E4360" s="160">
        <f>BD_TS!B4359</f>
        <v>0</v>
      </c>
      <c r="F4360" s="161">
        <f>BD_TS!C4359</f>
        <v>0</v>
      </c>
      <c r="G4360" s="187">
        <f>BD_TS!H4359</f>
        <v>0</v>
      </c>
      <c r="H4360" s="158" t="str">
        <f>IF($A4360=0,"",IFERROR(INDEX(BD_Gestão!A:A,MATCH('Banco de Dados'!$B4360,BD_Gestão!$B:$B,0)),"erro"))</f>
        <v/>
      </c>
      <c r="I4360" s="162" t="str">
        <f>IF($A4360=0,"",IFERROR(INDEX(BD_Gestão!E:E,MATCH('Banco de Dados'!$B4360,BD_Gestão!$B:$B,0)),"erro"))</f>
        <v/>
      </c>
      <c r="J4360" s="186" t="str">
        <f>IF($A4360=0,"",IFERROR(INDEX(BD_Gestão!B:B,MATCH('Banco de Dados'!$B4360,BD_Gestão!$B:$B,0)),"erro"))</f>
        <v/>
      </c>
      <c r="K4360" s="158" t="str">
        <f>IF($A4360=0,"",IFERROR(INDEX(BD_Gestão!C:C,MATCH('Banco de Dados'!$B4360,BD_Gestão!$B:$B,0)),"erro"))</f>
        <v/>
      </c>
      <c r="L4360" s="158" t="str">
        <f>IF($A4360=0,"",IFERROR(INDEX(BD_Gestão!H:H,MATCH('Banco de Dados'!$B4360,BD_Gestão!$B:$B,0)),"erro"))</f>
        <v/>
      </c>
      <c r="M4360" s="161" t="str">
        <f>IF($A4360=0,"",IFERROR(INDEX(BD_Gestão!F:F,MATCH('Banco de Dados'!$B4360,BD_Gestão!$B:$B,0)),"erro"))</f>
        <v/>
      </c>
      <c r="N4360" s="161" t="str">
        <f>IF($A4360=0,"",IFERROR(INDEX(BD_Gestão!J:J,MATCH('Banco de Dados'!$B4360,BD_Gestão!$B:$B,0)),"erro"))</f>
        <v/>
      </c>
      <c r="O4360" s="164" t="str">
        <f>IF($A4360=0,"",IFERROR(INDEX(BD_Gestão!K:K,MATCH('Banco de Dados'!$B4360,BD_Gestão!$B:$B,0)),"erro"))</f>
        <v/>
      </c>
      <c r="P4360" s="169" t="str">
        <f t="shared" si="274"/>
        <v/>
      </c>
      <c r="Q4360" s="170" t="str">
        <f t="shared" si="275"/>
        <v/>
      </c>
      <c r="R4360" s="163" t="e">
        <f t="shared" si="272"/>
        <v>#VALUE!</v>
      </c>
      <c r="S4360" s="163" t="e">
        <f t="shared" si="273"/>
        <v>#VALUE!</v>
      </c>
      <c r="T4360" s="163" t="e">
        <f>INDEX(Controle!O:O,MATCH('Banco de Dados'!A4360,Controle!M:M,0))*E4360/100</f>
        <v>#N/A</v>
      </c>
    </row>
    <row r="4361" spans="1:20" hidden="1" x14ac:dyDescent="0.2">
      <c r="A4361" s="158">
        <f>BD_TS!A4360</f>
        <v>0</v>
      </c>
      <c r="B4361" s="158" t="str">
        <f>SUBSTITUTE(SUBSTITUTE(BD_TS!D4360," ",""),"-","/")</f>
        <v/>
      </c>
      <c r="C4361" s="158">
        <f>BD_TS!E4360</f>
        <v>0</v>
      </c>
      <c r="D4361" s="159">
        <f>BD_TS!F4360</f>
        <v>0</v>
      </c>
      <c r="E4361" s="160">
        <f>BD_TS!B4360</f>
        <v>0</v>
      </c>
      <c r="F4361" s="161">
        <f>BD_TS!C4360</f>
        <v>0</v>
      </c>
      <c r="G4361" s="187">
        <f>BD_TS!H4360</f>
        <v>0</v>
      </c>
      <c r="H4361" s="158" t="str">
        <f>IF($A4361=0,"",IFERROR(INDEX(BD_Gestão!A:A,MATCH('Banco de Dados'!$B4361,BD_Gestão!$B:$B,0)),"erro"))</f>
        <v/>
      </c>
      <c r="I4361" s="162" t="str">
        <f>IF($A4361=0,"",IFERROR(INDEX(BD_Gestão!E:E,MATCH('Banco de Dados'!$B4361,BD_Gestão!$B:$B,0)),"erro"))</f>
        <v/>
      </c>
      <c r="J4361" s="186" t="str">
        <f>IF($A4361=0,"",IFERROR(INDEX(BD_Gestão!B:B,MATCH('Banco de Dados'!$B4361,BD_Gestão!$B:$B,0)),"erro"))</f>
        <v/>
      </c>
      <c r="K4361" s="158" t="str">
        <f>IF($A4361=0,"",IFERROR(INDEX(BD_Gestão!C:C,MATCH('Banco de Dados'!$B4361,BD_Gestão!$B:$B,0)),"erro"))</f>
        <v/>
      </c>
      <c r="L4361" s="158" t="str">
        <f>IF($A4361=0,"",IFERROR(INDEX(BD_Gestão!H:H,MATCH('Banco de Dados'!$B4361,BD_Gestão!$B:$B,0)),"erro"))</f>
        <v/>
      </c>
      <c r="M4361" s="161" t="str">
        <f>IF($A4361=0,"",IFERROR(INDEX(BD_Gestão!F:F,MATCH('Banco de Dados'!$B4361,BD_Gestão!$B:$B,0)),"erro"))</f>
        <v/>
      </c>
      <c r="N4361" s="161" t="str">
        <f>IF($A4361=0,"",IFERROR(INDEX(BD_Gestão!J:J,MATCH('Banco de Dados'!$B4361,BD_Gestão!$B:$B,0)),"erro"))</f>
        <v/>
      </c>
      <c r="O4361" s="164" t="str">
        <f>IF($A4361=0,"",IFERROR(INDEX(BD_Gestão!K:K,MATCH('Banco de Dados'!$B4361,BD_Gestão!$B:$B,0)),"erro"))</f>
        <v/>
      </c>
      <c r="P4361" s="169" t="str">
        <f t="shared" si="274"/>
        <v/>
      </c>
      <c r="Q4361" s="170" t="str">
        <f t="shared" si="275"/>
        <v/>
      </c>
      <c r="R4361" s="163" t="e">
        <f t="shared" si="272"/>
        <v>#VALUE!</v>
      </c>
      <c r="S4361" s="163" t="e">
        <f t="shared" si="273"/>
        <v>#VALUE!</v>
      </c>
      <c r="T4361" s="163" t="e">
        <f>INDEX(Controle!O:O,MATCH('Banco de Dados'!A4361,Controle!M:M,0))*E4361/100</f>
        <v>#N/A</v>
      </c>
    </row>
    <row r="4362" spans="1:20" hidden="1" x14ac:dyDescent="0.2">
      <c r="A4362" s="158">
        <f>BD_TS!A4361</f>
        <v>0</v>
      </c>
      <c r="B4362" s="158" t="str">
        <f>SUBSTITUTE(SUBSTITUTE(BD_TS!D4361," ",""),"-","/")</f>
        <v/>
      </c>
      <c r="C4362" s="158">
        <f>BD_TS!E4361</f>
        <v>0</v>
      </c>
      <c r="D4362" s="159">
        <f>BD_TS!F4361</f>
        <v>0</v>
      </c>
      <c r="E4362" s="160">
        <f>BD_TS!B4361</f>
        <v>0</v>
      </c>
      <c r="F4362" s="161">
        <f>BD_TS!C4361</f>
        <v>0</v>
      </c>
      <c r="G4362" s="187">
        <f>BD_TS!H4361</f>
        <v>0</v>
      </c>
      <c r="H4362" s="158" t="str">
        <f>IF($A4362=0,"",IFERROR(INDEX(BD_Gestão!A:A,MATCH('Banco de Dados'!$B4362,BD_Gestão!$B:$B,0)),"erro"))</f>
        <v/>
      </c>
      <c r="I4362" s="162" t="str">
        <f>IF($A4362=0,"",IFERROR(INDEX(BD_Gestão!E:E,MATCH('Banco de Dados'!$B4362,BD_Gestão!$B:$B,0)),"erro"))</f>
        <v/>
      </c>
      <c r="J4362" s="186" t="str">
        <f>IF($A4362=0,"",IFERROR(INDEX(BD_Gestão!B:B,MATCH('Banco de Dados'!$B4362,BD_Gestão!$B:$B,0)),"erro"))</f>
        <v/>
      </c>
      <c r="K4362" s="158" t="str">
        <f>IF($A4362=0,"",IFERROR(INDEX(BD_Gestão!C:C,MATCH('Banco de Dados'!$B4362,BD_Gestão!$B:$B,0)),"erro"))</f>
        <v/>
      </c>
      <c r="L4362" s="158" t="str">
        <f>IF($A4362=0,"",IFERROR(INDEX(BD_Gestão!H:H,MATCH('Banco de Dados'!$B4362,BD_Gestão!$B:$B,0)),"erro"))</f>
        <v/>
      </c>
      <c r="M4362" s="161" t="str">
        <f>IF($A4362=0,"",IFERROR(INDEX(BD_Gestão!F:F,MATCH('Banco de Dados'!$B4362,BD_Gestão!$B:$B,0)),"erro"))</f>
        <v/>
      </c>
      <c r="N4362" s="161" t="str">
        <f>IF($A4362=0,"",IFERROR(INDEX(BD_Gestão!J:J,MATCH('Banco de Dados'!$B4362,BD_Gestão!$B:$B,0)),"erro"))</f>
        <v/>
      </c>
      <c r="O4362" s="164" t="str">
        <f>IF($A4362=0,"",IFERROR(INDEX(BD_Gestão!K:K,MATCH('Banco de Dados'!$B4362,BD_Gestão!$B:$B,0)),"erro"))</f>
        <v/>
      </c>
      <c r="P4362" s="169" t="str">
        <f t="shared" si="274"/>
        <v/>
      </c>
      <c r="Q4362" s="170" t="str">
        <f t="shared" si="275"/>
        <v/>
      </c>
      <c r="R4362" s="163" t="e">
        <f t="shared" si="272"/>
        <v>#VALUE!</v>
      </c>
      <c r="S4362" s="163" t="e">
        <f t="shared" si="273"/>
        <v>#VALUE!</v>
      </c>
      <c r="T4362" s="163" t="e">
        <f>INDEX(Controle!O:O,MATCH('Banco de Dados'!A4362,Controle!M:M,0))*E4362/100</f>
        <v>#N/A</v>
      </c>
    </row>
    <row r="4363" spans="1:20" hidden="1" x14ac:dyDescent="0.2">
      <c r="A4363" s="158">
        <f>BD_TS!A4362</f>
        <v>0</v>
      </c>
      <c r="B4363" s="158" t="str">
        <f>SUBSTITUTE(SUBSTITUTE(BD_TS!D4362," ",""),"-","/")</f>
        <v/>
      </c>
      <c r="C4363" s="158">
        <f>BD_TS!E4362</f>
        <v>0</v>
      </c>
      <c r="D4363" s="159">
        <f>BD_TS!F4362</f>
        <v>0</v>
      </c>
      <c r="E4363" s="160">
        <f>BD_TS!B4362</f>
        <v>0</v>
      </c>
      <c r="F4363" s="161">
        <f>BD_TS!C4362</f>
        <v>0</v>
      </c>
      <c r="G4363" s="187">
        <f>BD_TS!H4362</f>
        <v>0</v>
      </c>
      <c r="H4363" s="158" t="str">
        <f>IF($A4363=0,"",IFERROR(INDEX(BD_Gestão!A:A,MATCH('Banco de Dados'!$B4363,BD_Gestão!$B:$B,0)),"erro"))</f>
        <v/>
      </c>
      <c r="I4363" s="162" t="str">
        <f>IF($A4363=0,"",IFERROR(INDEX(BD_Gestão!E:E,MATCH('Banco de Dados'!$B4363,BD_Gestão!$B:$B,0)),"erro"))</f>
        <v/>
      </c>
      <c r="J4363" s="186" t="str">
        <f>IF($A4363=0,"",IFERROR(INDEX(BD_Gestão!B:B,MATCH('Banco de Dados'!$B4363,BD_Gestão!$B:$B,0)),"erro"))</f>
        <v/>
      </c>
      <c r="K4363" s="158" t="str">
        <f>IF($A4363=0,"",IFERROR(INDEX(BD_Gestão!C:C,MATCH('Banco de Dados'!$B4363,BD_Gestão!$B:$B,0)),"erro"))</f>
        <v/>
      </c>
      <c r="L4363" s="158" t="str">
        <f>IF($A4363=0,"",IFERROR(INDEX(BD_Gestão!H:H,MATCH('Banco de Dados'!$B4363,BD_Gestão!$B:$B,0)),"erro"))</f>
        <v/>
      </c>
      <c r="M4363" s="161" t="str">
        <f>IF($A4363=0,"",IFERROR(INDEX(BD_Gestão!F:F,MATCH('Banco de Dados'!$B4363,BD_Gestão!$B:$B,0)),"erro"))</f>
        <v/>
      </c>
      <c r="N4363" s="161" t="str">
        <f>IF($A4363=0,"",IFERROR(INDEX(BD_Gestão!J:J,MATCH('Banco de Dados'!$B4363,BD_Gestão!$B:$B,0)),"erro"))</f>
        <v/>
      </c>
      <c r="O4363" s="164" t="str">
        <f>IF($A4363=0,"",IFERROR(INDEX(BD_Gestão!K:K,MATCH('Banco de Dados'!$B4363,BD_Gestão!$B:$B,0)),"erro"))</f>
        <v/>
      </c>
      <c r="P4363" s="169" t="str">
        <f t="shared" si="274"/>
        <v/>
      </c>
      <c r="Q4363" s="170" t="str">
        <f t="shared" si="275"/>
        <v/>
      </c>
      <c r="R4363" s="163" t="e">
        <f t="shared" si="272"/>
        <v>#VALUE!</v>
      </c>
      <c r="S4363" s="163" t="e">
        <f t="shared" si="273"/>
        <v>#VALUE!</v>
      </c>
      <c r="T4363" s="163" t="e">
        <f>INDEX(Controle!O:O,MATCH('Banco de Dados'!A4363,Controle!M:M,0))*E4363/100</f>
        <v>#N/A</v>
      </c>
    </row>
    <row r="4364" spans="1:20" hidden="1" x14ac:dyDescent="0.2">
      <c r="A4364" s="158">
        <f>BD_TS!A4363</f>
        <v>0</v>
      </c>
      <c r="B4364" s="158" t="str">
        <f>SUBSTITUTE(SUBSTITUTE(BD_TS!D4363," ",""),"-","/")</f>
        <v/>
      </c>
      <c r="C4364" s="158">
        <f>BD_TS!E4363</f>
        <v>0</v>
      </c>
      <c r="D4364" s="159">
        <f>BD_TS!F4363</f>
        <v>0</v>
      </c>
      <c r="E4364" s="160">
        <f>BD_TS!B4363</f>
        <v>0</v>
      </c>
      <c r="F4364" s="161">
        <f>BD_TS!C4363</f>
        <v>0</v>
      </c>
      <c r="G4364" s="187">
        <f>BD_TS!H4363</f>
        <v>0</v>
      </c>
      <c r="H4364" s="158" t="str">
        <f>IF($A4364=0,"",IFERROR(INDEX(BD_Gestão!A:A,MATCH('Banco de Dados'!$B4364,BD_Gestão!$B:$B,0)),"erro"))</f>
        <v/>
      </c>
      <c r="I4364" s="162" t="str">
        <f>IF($A4364=0,"",IFERROR(INDEX(BD_Gestão!E:E,MATCH('Banco de Dados'!$B4364,BD_Gestão!$B:$B,0)),"erro"))</f>
        <v/>
      </c>
      <c r="J4364" s="186" t="str">
        <f>IF($A4364=0,"",IFERROR(INDEX(BD_Gestão!B:B,MATCH('Banco de Dados'!$B4364,BD_Gestão!$B:$B,0)),"erro"))</f>
        <v/>
      </c>
      <c r="K4364" s="158" t="str">
        <f>IF($A4364=0,"",IFERROR(INDEX(BD_Gestão!C:C,MATCH('Banco de Dados'!$B4364,BD_Gestão!$B:$B,0)),"erro"))</f>
        <v/>
      </c>
      <c r="L4364" s="158" t="str">
        <f>IF($A4364=0,"",IFERROR(INDEX(BD_Gestão!H:H,MATCH('Banco de Dados'!$B4364,BD_Gestão!$B:$B,0)),"erro"))</f>
        <v/>
      </c>
      <c r="M4364" s="161" t="str">
        <f>IF($A4364=0,"",IFERROR(INDEX(BD_Gestão!F:F,MATCH('Banco de Dados'!$B4364,BD_Gestão!$B:$B,0)),"erro"))</f>
        <v/>
      </c>
      <c r="N4364" s="161" t="str">
        <f>IF($A4364=0,"",IFERROR(INDEX(BD_Gestão!J:J,MATCH('Banco de Dados'!$B4364,BD_Gestão!$B:$B,0)),"erro"))</f>
        <v/>
      </c>
      <c r="O4364" s="164" t="str">
        <f>IF($A4364=0,"",IFERROR(INDEX(BD_Gestão!K:K,MATCH('Banco de Dados'!$B4364,BD_Gestão!$B:$B,0)),"erro"))</f>
        <v/>
      </c>
      <c r="P4364" s="169" t="str">
        <f t="shared" si="274"/>
        <v/>
      </c>
      <c r="Q4364" s="170" t="str">
        <f t="shared" si="275"/>
        <v/>
      </c>
      <c r="R4364" s="163" t="e">
        <f t="shared" si="272"/>
        <v>#VALUE!</v>
      </c>
      <c r="S4364" s="163" t="e">
        <f t="shared" si="273"/>
        <v>#VALUE!</v>
      </c>
      <c r="T4364" s="163" t="e">
        <f>INDEX(Controle!O:O,MATCH('Banco de Dados'!A4364,Controle!M:M,0))*E4364/100</f>
        <v>#N/A</v>
      </c>
    </row>
    <row r="4365" spans="1:20" hidden="1" x14ac:dyDescent="0.2">
      <c r="A4365" s="158">
        <f>BD_TS!A4364</f>
        <v>0</v>
      </c>
      <c r="B4365" s="158" t="str">
        <f>SUBSTITUTE(SUBSTITUTE(BD_TS!D4364," ",""),"-","/")</f>
        <v/>
      </c>
      <c r="C4365" s="158">
        <f>BD_TS!E4364</f>
        <v>0</v>
      </c>
      <c r="D4365" s="159">
        <f>BD_TS!F4364</f>
        <v>0</v>
      </c>
      <c r="E4365" s="160">
        <f>BD_TS!B4364</f>
        <v>0</v>
      </c>
      <c r="F4365" s="161">
        <f>BD_TS!C4364</f>
        <v>0</v>
      </c>
      <c r="G4365" s="187">
        <f>BD_TS!H4364</f>
        <v>0</v>
      </c>
      <c r="H4365" s="158" t="str">
        <f>IF($A4365=0,"",IFERROR(INDEX(BD_Gestão!A:A,MATCH('Banco de Dados'!$B4365,BD_Gestão!$B:$B,0)),"erro"))</f>
        <v/>
      </c>
      <c r="I4365" s="162" t="str">
        <f>IF($A4365=0,"",IFERROR(INDEX(BD_Gestão!E:E,MATCH('Banco de Dados'!$B4365,BD_Gestão!$B:$B,0)),"erro"))</f>
        <v/>
      </c>
      <c r="J4365" s="186" t="str">
        <f>IF($A4365=0,"",IFERROR(INDEX(BD_Gestão!B:B,MATCH('Banco de Dados'!$B4365,BD_Gestão!$B:$B,0)),"erro"))</f>
        <v/>
      </c>
      <c r="K4365" s="158" t="str">
        <f>IF($A4365=0,"",IFERROR(INDEX(BD_Gestão!C:C,MATCH('Banco de Dados'!$B4365,BD_Gestão!$B:$B,0)),"erro"))</f>
        <v/>
      </c>
      <c r="L4365" s="158" t="str">
        <f>IF($A4365=0,"",IFERROR(INDEX(BD_Gestão!H:H,MATCH('Banco de Dados'!$B4365,BD_Gestão!$B:$B,0)),"erro"))</f>
        <v/>
      </c>
      <c r="M4365" s="161" t="str">
        <f>IF($A4365=0,"",IFERROR(INDEX(BD_Gestão!F:F,MATCH('Banco de Dados'!$B4365,BD_Gestão!$B:$B,0)),"erro"))</f>
        <v/>
      </c>
      <c r="N4365" s="161" t="str">
        <f>IF($A4365=0,"",IFERROR(INDEX(BD_Gestão!J:J,MATCH('Banco de Dados'!$B4365,BD_Gestão!$B:$B,0)),"erro"))</f>
        <v/>
      </c>
      <c r="O4365" s="164" t="str">
        <f>IF($A4365=0,"",IFERROR(INDEX(BD_Gestão!K:K,MATCH('Banco de Dados'!$B4365,BD_Gestão!$B:$B,0)),"erro"))</f>
        <v/>
      </c>
      <c r="P4365" s="169" t="str">
        <f t="shared" si="274"/>
        <v/>
      </c>
      <c r="Q4365" s="170" t="str">
        <f t="shared" si="275"/>
        <v/>
      </c>
      <c r="R4365" s="163" t="e">
        <f t="shared" si="272"/>
        <v>#VALUE!</v>
      </c>
      <c r="S4365" s="163" t="e">
        <f t="shared" si="273"/>
        <v>#VALUE!</v>
      </c>
      <c r="T4365" s="163" t="e">
        <f>INDEX(Controle!O:O,MATCH('Banco de Dados'!A4365,Controle!M:M,0))*E4365/100</f>
        <v>#N/A</v>
      </c>
    </row>
    <row r="4366" spans="1:20" hidden="1" x14ac:dyDescent="0.2">
      <c r="A4366" s="158">
        <f>BD_TS!A4365</f>
        <v>0</v>
      </c>
      <c r="B4366" s="158" t="str">
        <f>SUBSTITUTE(SUBSTITUTE(BD_TS!D4365," ",""),"-","/")</f>
        <v/>
      </c>
      <c r="C4366" s="158">
        <f>BD_TS!E4365</f>
        <v>0</v>
      </c>
      <c r="D4366" s="159">
        <f>BD_TS!F4365</f>
        <v>0</v>
      </c>
      <c r="E4366" s="160">
        <f>BD_TS!B4365</f>
        <v>0</v>
      </c>
      <c r="F4366" s="161">
        <f>BD_TS!C4365</f>
        <v>0</v>
      </c>
      <c r="G4366" s="187">
        <f>BD_TS!H4365</f>
        <v>0</v>
      </c>
      <c r="H4366" s="158" t="str">
        <f>IF($A4366=0,"",IFERROR(INDEX(BD_Gestão!A:A,MATCH('Banco de Dados'!$B4366,BD_Gestão!$B:$B,0)),"erro"))</f>
        <v/>
      </c>
      <c r="I4366" s="162" t="str">
        <f>IF($A4366=0,"",IFERROR(INDEX(BD_Gestão!E:E,MATCH('Banco de Dados'!$B4366,BD_Gestão!$B:$B,0)),"erro"))</f>
        <v/>
      </c>
      <c r="J4366" s="186" t="str">
        <f>IF($A4366=0,"",IFERROR(INDEX(BD_Gestão!B:B,MATCH('Banco de Dados'!$B4366,BD_Gestão!$B:$B,0)),"erro"))</f>
        <v/>
      </c>
      <c r="K4366" s="158" t="str">
        <f>IF($A4366=0,"",IFERROR(INDEX(BD_Gestão!C:C,MATCH('Banco de Dados'!$B4366,BD_Gestão!$B:$B,0)),"erro"))</f>
        <v/>
      </c>
      <c r="L4366" s="158" t="str">
        <f>IF($A4366=0,"",IFERROR(INDEX(BD_Gestão!H:H,MATCH('Banco de Dados'!$B4366,BD_Gestão!$B:$B,0)),"erro"))</f>
        <v/>
      </c>
      <c r="M4366" s="161" t="str">
        <f>IF($A4366=0,"",IFERROR(INDEX(BD_Gestão!F:F,MATCH('Banco de Dados'!$B4366,BD_Gestão!$B:$B,0)),"erro"))</f>
        <v/>
      </c>
      <c r="N4366" s="161" t="str">
        <f>IF($A4366=0,"",IFERROR(INDEX(BD_Gestão!J:J,MATCH('Banco de Dados'!$B4366,BD_Gestão!$B:$B,0)),"erro"))</f>
        <v/>
      </c>
      <c r="O4366" s="164" t="str">
        <f>IF($A4366=0,"",IFERROR(INDEX(BD_Gestão!K:K,MATCH('Banco de Dados'!$B4366,BD_Gestão!$B:$B,0)),"erro"))</f>
        <v/>
      </c>
      <c r="P4366" s="169" t="str">
        <f t="shared" si="274"/>
        <v/>
      </c>
      <c r="Q4366" s="170" t="str">
        <f t="shared" si="275"/>
        <v/>
      </c>
      <c r="R4366" s="163" t="e">
        <f t="shared" si="272"/>
        <v>#VALUE!</v>
      </c>
      <c r="S4366" s="163" t="e">
        <f t="shared" si="273"/>
        <v>#VALUE!</v>
      </c>
      <c r="T4366" s="163" t="e">
        <f>INDEX(Controle!O:O,MATCH('Banco de Dados'!A4366,Controle!M:M,0))*E4366/100</f>
        <v>#N/A</v>
      </c>
    </row>
    <row r="4367" spans="1:20" hidden="1" x14ac:dyDescent="0.2">
      <c r="A4367" s="158">
        <f>BD_TS!A4366</f>
        <v>0</v>
      </c>
      <c r="B4367" s="158" t="str">
        <f>SUBSTITUTE(SUBSTITUTE(BD_TS!D4366," ",""),"-","/")</f>
        <v/>
      </c>
      <c r="C4367" s="158">
        <f>BD_TS!E4366</f>
        <v>0</v>
      </c>
      <c r="D4367" s="159">
        <f>BD_TS!F4366</f>
        <v>0</v>
      </c>
      <c r="E4367" s="160">
        <f>BD_TS!B4366</f>
        <v>0</v>
      </c>
      <c r="F4367" s="161">
        <f>BD_TS!C4366</f>
        <v>0</v>
      </c>
      <c r="G4367" s="187">
        <f>BD_TS!H4366</f>
        <v>0</v>
      </c>
      <c r="H4367" s="158" t="str">
        <f>IF($A4367=0,"",IFERROR(INDEX(BD_Gestão!A:A,MATCH('Banco de Dados'!$B4367,BD_Gestão!$B:$B,0)),"erro"))</f>
        <v/>
      </c>
      <c r="I4367" s="162" t="str">
        <f>IF($A4367=0,"",IFERROR(INDEX(BD_Gestão!E:E,MATCH('Banco de Dados'!$B4367,BD_Gestão!$B:$B,0)),"erro"))</f>
        <v/>
      </c>
      <c r="J4367" s="186" t="str">
        <f>IF($A4367=0,"",IFERROR(INDEX(BD_Gestão!B:B,MATCH('Banco de Dados'!$B4367,BD_Gestão!$B:$B,0)),"erro"))</f>
        <v/>
      </c>
      <c r="K4367" s="158" t="str">
        <f>IF($A4367=0,"",IFERROR(INDEX(BD_Gestão!C:C,MATCH('Banco de Dados'!$B4367,BD_Gestão!$B:$B,0)),"erro"))</f>
        <v/>
      </c>
      <c r="L4367" s="158" t="str">
        <f>IF($A4367=0,"",IFERROR(INDEX(BD_Gestão!H:H,MATCH('Banco de Dados'!$B4367,BD_Gestão!$B:$B,0)),"erro"))</f>
        <v/>
      </c>
      <c r="M4367" s="161" t="str">
        <f>IF($A4367=0,"",IFERROR(INDEX(BD_Gestão!F:F,MATCH('Banco de Dados'!$B4367,BD_Gestão!$B:$B,0)),"erro"))</f>
        <v/>
      </c>
      <c r="N4367" s="161" t="str">
        <f>IF($A4367=0,"",IFERROR(INDEX(BD_Gestão!J:J,MATCH('Banco de Dados'!$B4367,BD_Gestão!$B:$B,0)),"erro"))</f>
        <v/>
      </c>
      <c r="O4367" s="164" t="str">
        <f>IF($A4367=0,"",IFERROR(INDEX(BD_Gestão!K:K,MATCH('Banco de Dados'!$B4367,BD_Gestão!$B:$B,0)),"erro"))</f>
        <v/>
      </c>
      <c r="P4367" s="169" t="str">
        <f t="shared" si="274"/>
        <v/>
      </c>
      <c r="Q4367" s="170" t="str">
        <f t="shared" si="275"/>
        <v/>
      </c>
      <c r="R4367" s="163" t="e">
        <f t="shared" si="272"/>
        <v>#VALUE!</v>
      </c>
      <c r="S4367" s="163" t="e">
        <f t="shared" si="273"/>
        <v>#VALUE!</v>
      </c>
      <c r="T4367" s="163" t="e">
        <f>INDEX(Controle!O:O,MATCH('Banco de Dados'!A4367,Controle!M:M,0))*E4367/100</f>
        <v>#N/A</v>
      </c>
    </row>
    <row r="4368" spans="1:20" hidden="1" x14ac:dyDescent="0.2">
      <c r="A4368" s="158">
        <f>BD_TS!A4367</f>
        <v>0</v>
      </c>
      <c r="B4368" s="158" t="str">
        <f>SUBSTITUTE(SUBSTITUTE(BD_TS!D4367," ",""),"-","/")</f>
        <v/>
      </c>
      <c r="C4368" s="158">
        <f>BD_TS!E4367</f>
        <v>0</v>
      </c>
      <c r="D4368" s="159">
        <f>BD_TS!F4367</f>
        <v>0</v>
      </c>
      <c r="E4368" s="160">
        <f>BD_TS!B4367</f>
        <v>0</v>
      </c>
      <c r="F4368" s="161">
        <f>BD_TS!C4367</f>
        <v>0</v>
      </c>
      <c r="G4368" s="187">
        <f>BD_TS!H4367</f>
        <v>0</v>
      </c>
      <c r="H4368" s="158" t="str">
        <f>IF($A4368=0,"",IFERROR(INDEX(BD_Gestão!A:A,MATCH('Banco de Dados'!$B4368,BD_Gestão!$B:$B,0)),"erro"))</f>
        <v/>
      </c>
      <c r="I4368" s="162" t="str">
        <f>IF($A4368=0,"",IFERROR(INDEX(BD_Gestão!E:E,MATCH('Banco de Dados'!$B4368,BD_Gestão!$B:$B,0)),"erro"))</f>
        <v/>
      </c>
      <c r="J4368" s="186" t="str">
        <f>IF($A4368=0,"",IFERROR(INDEX(BD_Gestão!B:B,MATCH('Banco de Dados'!$B4368,BD_Gestão!$B:$B,0)),"erro"))</f>
        <v/>
      </c>
      <c r="K4368" s="158" t="str">
        <f>IF($A4368=0,"",IFERROR(INDEX(BD_Gestão!C:C,MATCH('Banco de Dados'!$B4368,BD_Gestão!$B:$B,0)),"erro"))</f>
        <v/>
      </c>
      <c r="L4368" s="158" t="str">
        <f>IF($A4368=0,"",IFERROR(INDEX(BD_Gestão!H:H,MATCH('Banco de Dados'!$B4368,BD_Gestão!$B:$B,0)),"erro"))</f>
        <v/>
      </c>
      <c r="M4368" s="161" t="str">
        <f>IF($A4368=0,"",IFERROR(INDEX(BD_Gestão!F:F,MATCH('Banco de Dados'!$B4368,BD_Gestão!$B:$B,0)),"erro"))</f>
        <v/>
      </c>
      <c r="N4368" s="161" t="str">
        <f>IF($A4368=0,"",IFERROR(INDEX(BD_Gestão!J:J,MATCH('Banco de Dados'!$B4368,BD_Gestão!$B:$B,0)),"erro"))</f>
        <v/>
      </c>
      <c r="O4368" s="164" t="str">
        <f>IF($A4368=0,"",IFERROR(INDEX(BD_Gestão!K:K,MATCH('Banco de Dados'!$B4368,BD_Gestão!$B:$B,0)),"erro"))</f>
        <v/>
      </c>
      <c r="P4368" s="169" t="str">
        <f t="shared" si="274"/>
        <v/>
      </c>
      <c r="Q4368" s="170" t="str">
        <f t="shared" si="275"/>
        <v/>
      </c>
      <c r="R4368" s="163" t="e">
        <f t="shared" si="272"/>
        <v>#VALUE!</v>
      </c>
      <c r="S4368" s="163" t="e">
        <f t="shared" si="273"/>
        <v>#VALUE!</v>
      </c>
      <c r="T4368" s="163" t="e">
        <f>INDEX(Controle!O:O,MATCH('Banco de Dados'!A4368,Controle!M:M,0))*E4368/100</f>
        <v>#N/A</v>
      </c>
    </row>
    <row r="4369" spans="1:20" hidden="1" x14ac:dyDescent="0.2">
      <c r="A4369" s="158">
        <f>BD_TS!A4368</f>
        <v>0</v>
      </c>
      <c r="B4369" s="158" t="str">
        <f>SUBSTITUTE(SUBSTITUTE(BD_TS!D4368," ",""),"-","/")</f>
        <v/>
      </c>
      <c r="C4369" s="158">
        <f>BD_TS!E4368</f>
        <v>0</v>
      </c>
      <c r="D4369" s="159">
        <f>BD_TS!F4368</f>
        <v>0</v>
      </c>
      <c r="E4369" s="160">
        <f>BD_TS!B4368</f>
        <v>0</v>
      </c>
      <c r="F4369" s="161">
        <f>BD_TS!C4368</f>
        <v>0</v>
      </c>
      <c r="G4369" s="187">
        <f>BD_TS!H4368</f>
        <v>0</v>
      </c>
      <c r="H4369" s="158" t="str">
        <f>IF($A4369=0,"",IFERROR(INDEX(BD_Gestão!A:A,MATCH('Banco de Dados'!$B4369,BD_Gestão!$B:$B,0)),"erro"))</f>
        <v/>
      </c>
      <c r="I4369" s="162" t="str">
        <f>IF($A4369=0,"",IFERROR(INDEX(BD_Gestão!E:E,MATCH('Banco de Dados'!$B4369,BD_Gestão!$B:$B,0)),"erro"))</f>
        <v/>
      </c>
      <c r="J4369" s="186" t="str">
        <f>IF($A4369=0,"",IFERROR(INDEX(BD_Gestão!B:B,MATCH('Banco de Dados'!$B4369,BD_Gestão!$B:$B,0)),"erro"))</f>
        <v/>
      </c>
      <c r="K4369" s="158" t="str">
        <f>IF($A4369=0,"",IFERROR(INDEX(BD_Gestão!C:C,MATCH('Banco de Dados'!$B4369,BD_Gestão!$B:$B,0)),"erro"))</f>
        <v/>
      </c>
      <c r="L4369" s="158" t="str">
        <f>IF($A4369=0,"",IFERROR(INDEX(BD_Gestão!H:H,MATCH('Banco de Dados'!$B4369,BD_Gestão!$B:$B,0)),"erro"))</f>
        <v/>
      </c>
      <c r="M4369" s="161" t="str">
        <f>IF($A4369=0,"",IFERROR(INDEX(BD_Gestão!F:F,MATCH('Banco de Dados'!$B4369,BD_Gestão!$B:$B,0)),"erro"))</f>
        <v/>
      </c>
      <c r="N4369" s="161" t="str">
        <f>IF($A4369=0,"",IFERROR(INDEX(BD_Gestão!J:J,MATCH('Banco de Dados'!$B4369,BD_Gestão!$B:$B,0)),"erro"))</f>
        <v/>
      </c>
      <c r="O4369" s="164" t="str">
        <f>IF($A4369=0,"",IFERROR(INDEX(BD_Gestão!K:K,MATCH('Banco de Dados'!$B4369,BD_Gestão!$B:$B,0)),"erro"))</f>
        <v/>
      </c>
      <c r="P4369" s="169" t="str">
        <f t="shared" si="274"/>
        <v/>
      </c>
      <c r="Q4369" s="170" t="str">
        <f t="shared" si="275"/>
        <v/>
      </c>
      <c r="R4369" s="163" t="e">
        <f t="shared" si="272"/>
        <v>#VALUE!</v>
      </c>
      <c r="S4369" s="163" t="e">
        <f t="shared" si="273"/>
        <v>#VALUE!</v>
      </c>
      <c r="T4369" s="163" t="e">
        <f>INDEX(Controle!O:O,MATCH('Banco de Dados'!A4369,Controle!M:M,0))*E4369/100</f>
        <v>#N/A</v>
      </c>
    </row>
    <row r="4370" spans="1:20" hidden="1" x14ac:dyDescent="0.2">
      <c r="A4370" s="158">
        <f>BD_TS!A4369</f>
        <v>0</v>
      </c>
      <c r="B4370" s="158" t="str">
        <f>SUBSTITUTE(SUBSTITUTE(BD_TS!D4369," ",""),"-","/")</f>
        <v/>
      </c>
      <c r="C4370" s="158">
        <f>BD_TS!E4369</f>
        <v>0</v>
      </c>
      <c r="D4370" s="159">
        <f>BD_TS!F4369</f>
        <v>0</v>
      </c>
      <c r="E4370" s="160">
        <f>BD_TS!B4369</f>
        <v>0</v>
      </c>
      <c r="F4370" s="161">
        <f>BD_TS!C4369</f>
        <v>0</v>
      </c>
      <c r="G4370" s="187">
        <f>BD_TS!H4369</f>
        <v>0</v>
      </c>
      <c r="H4370" s="158" t="str">
        <f>IF($A4370=0,"",IFERROR(INDEX(BD_Gestão!A:A,MATCH('Banco de Dados'!$B4370,BD_Gestão!$B:$B,0)),"erro"))</f>
        <v/>
      </c>
      <c r="I4370" s="162" t="str">
        <f>IF($A4370=0,"",IFERROR(INDEX(BD_Gestão!E:E,MATCH('Banco de Dados'!$B4370,BD_Gestão!$B:$B,0)),"erro"))</f>
        <v/>
      </c>
      <c r="J4370" s="186" t="str">
        <f>IF($A4370=0,"",IFERROR(INDEX(BD_Gestão!B:B,MATCH('Banco de Dados'!$B4370,BD_Gestão!$B:$B,0)),"erro"))</f>
        <v/>
      </c>
      <c r="K4370" s="158" t="str">
        <f>IF($A4370=0,"",IFERROR(INDEX(BD_Gestão!C:C,MATCH('Banco de Dados'!$B4370,BD_Gestão!$B:$B,0)),"erro"))</f>
        <v/>
      </c>
      <c r="L4370" s="158" t="str">
        <f>IF($A4370=0,"",IFERROR(INDEX(BD_Gestão!H:H,MATCH('Banco de Dados'!$B4370,BD_Gestão!$B:$B,0)),"erro"))</f>
        <v/>
      </c>
      <c r="M4370" s="161" t="str">
        <f>IF($A4370=0,"",IFERROR(INDEX(BD_Gestão!F:F,MATCH('Banco de Dados'!$B4370,BD_Gestão!$B:$B,0)),"erro"))</f>
        <v/>
      </c>
      <c r="N4370" s="161" t="str">
        <f>IF($A4370=0,"",IFERROR(INDEX(BD_Gestão!J:J,MATCH('Banco de Dados'!$B4370,BD_Gestão!$B:$B,0)),"erro"))</f>
        <v/>
      </c>
      <c r="O4370" s="164" t="str">
        <f>IF($A4370=0,"",IFERROR(INDEX(BD_Gestão!K:K,MATCH('Banco de Dados'!$B4370,BD_Gestão!$B:$B,0)),"erro"))</f>
        <v/>
      </c>
      <c r="P4370" s="169" t="str">
        <f t="shared" si="274"/>
        <v/>
      </c>
      <c r="Q4370" s="170" t="str">
        <f t="shared" si="275"/>
        <v/>
      </c>
      <c r="R4370" s="163" t="e">
        <f t="shared" si="272"/>
        <v>#VALUE!</v>
      </c>
      <c r="S4370" s="163" t="e">
        <f t="shared" si="273"/>
        <v>#VALUE!</v>
      </c>
      <c r="T4370" s="163" t="e">
        <f>INDEX(Controle!O:O,MATCH('Banco de Dados'!A4370,Controle!M:M,0))*E4370/100</f>
        <v>#N/A</v>
      </c>
    </row>
    <row r="4371" spans="1:20" hidden="1" x14ac:dyDescent="0.2">
      <c r="A4371" s="158">
        <f>BD_TS!A4370</f>
        <v>0</v>
      </c>
      <c r="B4371" s="158" t="str">
        <f>SUBSTITUTE(SUBSTITUTE(BD_TS!D4370," ",""),"-","/")</f>
        <v/>
      </c>
      <c r="C4371" s="158">
        <f>BD_TS!E4370</f>
        <v>0</v>
      </c>
      <c r="D4371" s="159">
        <f>BD_TS!F4370</f>
        <v>0</v>
      </c>
      <c r="E4371" s="160">
        <f>BD_TS!B4370</f>
        <v>0</v>
      </c>
      <c r="F4371" s="161">
        <f>BD_TS!C4370</f>
        <v>0</v>
      </c>
      <c r="G4371" s="187">
        <f>BD_TS!H4370</f>
        <v>0</v>
      </c>
      <c r="H4371" s="158" t="str">
        <f>IF($A4371=0,"",IFERROR(INDEX(BD_Gestão!A:A,MATCH('Banco de Dados'!$B4371,BD_Gestão!$B:$B,0)),"erro"))</f>
        <v/>
      </c>
      <c r="I4371" s="162" t="str">
        <f>IF($A4371=0,"",IFERROR(INDEX(BD_Gestão!E:E,MATCH('Banco de Dados'!$B4371,BD_Gestão!$B:$B,0)),"erro"))</f>
        <v/>
      </c>
      <c r="J4371" s="186" t="str">
        <f>IF($A4371=0,"",IFERROR(INDEX(BD_Gestão!B:B,MATCH('Banco de Dados'!$B4371,BD_Gestão!$B:$B,0)),"erro"))</f>
        <v/>
      </c>
      <c r="K4371" s="158" t="str">
        <f>IF($A4371=0,"",IFERROR(INDEX(BD_Gestão!C:C,MATCH('Banco de Dados'!$B4371,BD_Gestão!$B:$B,0)),"erro"))</f>
        <v/>
      </c>
      <c r="L4371" s="158" t="str">
        <f>IF($A4371=0,"",IFERROR(INDEX(BD_Gestão!H:H,MATCH('Banco de Dados'!$B4371,BD_Gestão!$B:$B,0)),"erro"))</f>
        <v/>
      </c>
      <c r="M4371" s="161" t="str">
        <f>IF($A4371=0,"",IFERROR(INDEX(BD_Gestão!F:F,MATCH('Banco de Dados'!$B4371,BD_Gestão!$B:$B,0)),"erro"))</f>
        <v/>
      </c>
      <c r="N4371" s="161" t="str">
        <f>IF($A4371=0,"",IFERROR(INDEX(BD_Gestão!J:J,MATCH('Banco de Dados'!$B4371,BD_Gestão!$B:$B,0)),"erro"))</f>
        <v/>
      </c>
      <c r="O4371" s="164" t="str">
        <f>IF($A4371=0,"",IFERROR(INDEX(BD_Gestão!K:K,MATCH('Banco de Dados'!$B4371,BD_Gestão!$B:$B,0)),"erro"))</f>
        <v/>
      </c>
      <c r="P4371" s="169" t="str">
        <f t="shared" si="274"/>
        <v/>
      </c>
      <c r="Q4371" s="170" t="str">
        <f t="shared" si="275"/>
        <v/>
      </c>
      <c r="R4371" s="163" t="e">
        <f t="shared" si="272"/>
        <v>#VALUE!</v>
      </c>
      <c r="S4371" s="163" t="e">
        <f t="shared" si="273"/>
        <v>#VALUE!</v>
      </c>
      <c r="T4371" s="163" t="e">
        <f>INDEX(Controle!O:O,MATCH('Banco de Dados'!A4371,Controle!M:M,0))*E4371/100</f>
        <v>#N/A</v>
      </c>
    </row>
    <row r="4372" spans="1:20" hidden="1" x14ac:dyDescent="0.2">
      <c r="A4372" s="158">
        <f>BD_TS!A4371</f>
        <v>0</v>
      </c>
      <c r="B4372" s="158" t="str">
        <f>SUBSTITUTE(SUBSTITUTE(BD_TS!D4371," ",""),"-","/")</f>
        <v/>
      </c>
      <c r="C4372" s="158">
        <f>BD_TS!E4371</f>
        <v>0</v>
      </c>
      <c r="D4372" s="159">
        <f>BD_TS!F4371</f>
        <v>0</v>
      </c>
      <c r="E4372" s="160">
        <f>BD_TS!B4371</f>
        <v>0</v>
      </c>
      <c r="F4372" s="161">
        <f>BD_TS!C4371</f>
        <v>0</v>
      </c>
      <c r="G4372" s="187">
        <f>BD_TS!H4371</f>
        <v>0</v>
      </c>
      <c r="H4372" s="158" t="str">
        <f>IF($A4372=0,"",IFERROR(INDEX(BD_Gestão!A:A,MATCH('Banco de Dados'!$B4372,BD_Gestão!$B:$B,0)),"erro"))</f>
        <v/>
      </c>
      <c r="I4372" s="162" t="str">
        <f>IF($A4372=0,"",IFERROR(INDEX(BD_Gestão!E:E,MATCH('Banco de Dados'!$B4372,BD_Gestão!$B:$B,0)),"erro"))</f>
        <v/>
      </c>
      <c r="J4372" s="186" t="str">
        <f>IF($A4372=0,"",IFERROR(INDEX(BD_Gestão!B:B,MATCH('Banco de Dados'!$B4372,BD_Gestão!$B:$B,0)),"erro"))</f>
        <v/>
      </c>
      <c r="K4372" s="158" t="str">
        <f>IF($A4372=0,"",IFERROR(INDEX(BD_Gestão!C:C,MATCH('Banco de Dados'!$B4372,BD_Gestão!$B:$B,0)),"erro"))</f>
        <v/>
      </c>
      <c r="L4372" s="158" t="str">
        <f>IF($A4372=0,"",IFERROR(INDEX(BD_Gestão!H:H,MATCH('Banco de Dados'!$B4372,BD_Gestão!$B:$B,0)),"erro"))</f>
        <v/>
      </c>
      <c r="M4372" s="161" t="str">
        <f>IF($A4372=0,"",IFERROR(INDEX(BD_Gestão!F:F,MATCH('Banco de Dados'!$B4372,BD_Gestão!$B:$B,0)),"erro"))</f>
        <v/>
      </c>
      <c r="N4372" s="161" t="str">
        <f>IF($A4372=0,"",IFERROR(INDEX(BD_Gestão!J:J,MATCH('Banco de Dados'!$B4372,BD_Gestão!$B:$B,0)),"erro"))</f>
        <v/>
      </c>
      <c r="O4372" s="164" t="str">
        <f>IF($A4372=0,"",IFERROR(INDEX(BD_Gestão!K:K,MATCH('Banco de Dados'!$B4372,BD_Gestão!$B:$B,0)),"erro"))</f>
        <v/>
      </c>
      <c r="P4372" s="169" t="str">
        <f t="shared" si="274"/>
        <v/>
      </c>
      <c r="Q4372" s="170" t="str">
        <f t="shared" si="275"/>
        <v/>
      </c>
      <c r="R4372" s="163" t="e">
        <f t="shared" si="272"/>
        <v>#VALUE!</v>
      </c>
      <c r="S4372" s="163" t="e">
        <f t="shared" si="273"/>
        <v>#VALUE!</v>
      </c>
      <c r="T4372" s="163" t="e">
        <f>INDEX(Controle!O:O,MATCH('Banco de Dados'!A4372,Controle!M:M,0))*E4372/100</f>
        <v>#N/A</v>
      </c>
    </row>
    <row r="4373" spans="1:20" hidden="1" x14ac:dyDescent="0.2">
      <c r="A4373" s="158">
        <f>BD_TS!A4372</f>
        <v>0</v>
      </c>
      <c r="B4373" s="158" t="str">
        <f>SUBSTITUTE(SUBSTITUTE(BD_TS!D4372," ",""),"-","/")</f>
        <v/>
      </c>
      <c r="C4373" s="158">
        <f>BD_TS!E4372</f>
        <v>0</v>
      </c>
      <c r="D4373" s="159">
        <f>BD_TS!F4372</f>
        <v>0</v>
      </c>
      <c r="E4373" s="160">
        <f>BD_TS!B4372</f>
        <v>0</v>
      </c>
      <c r="F4373" s="161">
        <f>BD_TS!C4372</f>
        <v>0</v>
      </c>
      <c r="G4373" s="187">
        <f>BD_TS!H4372</f>
        <v>0</v>
      </c>
      <c r="H4373" s="158" t="str">
        <f>IF($A4373=0,"",IFERROR(INDEX(BD_Gestão!A:A,MATCH('Banco de Dados'!$B4373,BD_Gestão!$B:$B,0)),"erro"))</f>
        <v/>
      </c>
      <c r="I4373" s="162" t="str">
        <f>IF($A4373=0,"",IFERROR(INDEX(BD_Gestão!E:E,MATCH('Banco de Dados'!$B4373,BD_Gestão!$B:$B,0)),"erro"))</f>
        <v/>
      </c>
      <c r="J4373" s="186" t="str">
        <f>IF($A4373=0,"",IFERROR(INDEX(BD_Gestão!B:B,MATCH('Banco de Dados'!$B4373,BD_Gestão!$B:$B,0)),"erro"))</f>
        <v/>
      </c>
      <c r="K4373" s="158" t="str">
        <f>IF($A4373=0,"",IFERROR(INDEX(BD_Gestão!C:C,MATCH('Banco de Dados'!$B4373,BD_Gestão!$B:$B,0)),"erro"))</f>
        <v/>
      </c>
      <c r="L4373" s="158" t="str">
        <f>IF($A4373=0,"",IFERROR(INDEX(BD_Gestão!H:H,MATCH('Banco de Dados'!$B4373,BD_Gestão!$B:$B,0)),"erro"))</f>
        <v/>
      </c>
      <c r="M4373" s="161" t="str">
        <f>IF($A4373=0,"",IFERROR(INDEX(BD_Gestão!F:F,MATCH('Banco de Dados'!$B4373,BD_Gestão!$B:$B,0)),"erro"))</f>
        <v/>
      </c>
      <c r="N4373" s="161" t="str">
        <f>IF($A4373=0,"",IFERROR(INDEX(BD_Gestão!J:J,MATCH('Banco de Dados'!$B4373,BD_Gestão!$B:$B,0)),"erro"))</f>
        <v/>
      </c>
      <c r="O4373" s="164" t="str">
        <f>IF($A4373=0,"",IFERROR(INDEX(BD_Gestão!K:K,MATCH('Banco de Dados'!$B4373,BD_Gestão!$B:$B,0)),"erro"))</f>
        <v/>
      </c>
      <c r="P4373" s="169" t="str">
        <f t="shared" si="274"/>
        <v/>
      </c>
      <c r="Q4373" s="170" t="str">
        <f t="shared" si="275"/>
        <v/>
      </c>
      <c r="R4373" s="163" t="e">
        <f t="shared" si="272"/>
        <v>#VALUE!</v>
      </c>
      <c r="S4373" s="163" t="e">
        <f t="shared" si="273"/>
        <v>#VALUE!</v>
      </c>
      <c r="T4373" s="163" t="e">
        <f>INDEX(Controle!O:O,MATCH('Banco de Dados'!A4373,Controle!M:M,0))*E4373/100</f>
        <v>#N/A</v>
      </c>
    </row>
    <row r="4374" spans="1:20" hidden="1" x14ac:dyDescent="0.2">
      <c r="A4374" s="158">
        <f>BD_TS!A4373</f>
        <v>0</v>
      </c>
      <c r="B4374" s="158" t="str">
        <f>SUBSTITUTE(SUBSTITUTE(BD_TS!D4373," ",""),"-","/")</f>
        <v/>
      </c>
      <c r="C4374" s="158">
        <f>BD_TS!E4373</f>
        <v>0</v>
      </c>
      <c r="D4374" s="159">
        <f>BD_TS!F4373</f>
        <v>0</v>
      </c>
      <c r="E4374" s="160">
        <f>BD_TS!B4373</f>
        <v>0</v>
      </c>
      <c r="F4374" s="161">
        <f>BD_TS!C4373</f>
        <v>0</v>
      </c>
      <c r="G4374" s="187">
        <f>BD_TS!H4373</f>
        <v>0</v>
      </c>
      <c r="H4374" s="158" t="str">
        <f>IF($A4374=0,"",IFERROR(INDEX(BD_Gestão!A:A,MATCH('Banco de Dados'!$B4374,BD_Gestão!$B:$B,0)),"erro"))</f>
        <v/>
      </c>
      <c r="I4374" s="162" t="str">
        <f>IF($A4374=0,"",IFERROR(INDEX(BD_Gestão!E:E,MATCH('Banco de Dados'!$B4374,BD_Gestão!$B:$B,0)),"erro"))</f>
        <v/>
      </c>
      <c r="J4374" s="186" t="str">
        <f>IF($A4374=0,"",IFERROR(INDEX(BD_Gestão!B:B,MATCH('Banco de Dados'!$B4374,BD_Gestão!$B:$B,0)),"erro"))</f>
        <v/>
      </c>
      <c r="K4374" s="158" t="str">
        <f>IF($A4374=0,"",IFERROR(INDEX(BD_Gestão!C:C,MATCH('Banco de Dados'!$B4374,BD_Gestão!$B:$B,0)),"erro"))</f>
        <v/>
      </c>
      <c r="L4374" s="158" t="str">
        <f>IF($A4374=0,"",IFERROR(INDEX(BD_Gestão!H:H,MATCH('Banco de Dados'!$B4374,BD_Gestão!$B:$B,0)),"erro"))</f>
        <v/>
      </c>
      <c r="M4374" s="161" t="str">
        <f>IF($A4374=0,"",IFERROR(INDEX(BD_Gestão!F:F,MATCH('Banco de Dados'!$B4374,BD_Gestão!$B:$B,0)),"erro"))</f>
        <v/>
      </c>
      <c r="N4374" s="161" t="str">
        <f>IF($A4374=0,"",IFERROR(INDEX(BD_Gestão!J:J,MATCH('Banco de Dados'!$B4374,BD_Gestão!$B:$B,0)),"erro"))</f>
        <v/>
      </c>
      <c r="O4374" s="164" t="str">
        <f>IF($A4374=0,"",IFERROR(INDEX(BD_Gestão!K:K,MATCH('Banco de Dados'!$B4374,BD_Gestão!$B:$B,0)),"erro"))</f>
        <v/>
      </c>
      <c r="P4374" s="169" t="str">
        <f t="shared" si="274"/>
        <v/>
      </c>
      <c r="Q4374" s="170" t="str">
        <f t="shared" si="275"/>
        <v/>
      </c>
      <c r="R4374" s="163" t="e">
        <f t="shared" si="272"/>
        <v>#VALUE!</v>
      </c>
      <c r="S4374" s="163" t="e">
        <f t="shared" si="273"/>
        <v>#VALUE!</v>
      </c>
      <c r="T4374" s="163" t="e">
        <f>INDEX(Controle!O:O,MATCH('Banco de Dados'!A4374,Controle!M:M,0))*E4374/100</f>
        <v>#N/A</v>
      </c>
    </row>
    <row r="4375" spans="1:20" hidden="1" x14ac:dyDescent="0.2">
      <c r="A4375" s="158">
        <f>BD_TS!A4374</f>
        <v>0</v>
      </c>
      <c r="B4375" s="158" t="str">
        <f>SUBSTITUTE(SUBSTITUTE(BD_TS!D4374," ",""),"-","/")</f>
        <v/>
      </c>
      <c r="C4375" s="158">
        <f>BD_TS!E4374</f>
        <v>0</v>
      </c>
      <c r="D4375" s="159">
        <f>BD_TS!F4374</f>
        <v>0</v>
      </c>
      <c r="E4375" s="160">
        <f>BD_TS!B4374</f>
        <v>0</v>
      </c>
      <c r="F4375" s="161">
        <f>BD_TS!C4374</f>
        <v>0</v>
      </c>
      <c r="G4375" s="187">
        <f>BD_TS!H4374</f>
        <v>0</v>
      </c>
      <c r="H4375" s="158" t="str">
        <f>IF($A4375=0,"",IFERROR(INDEX(BD_Gestão!A:A,MATCH('Banco de Dados'!$B4375,BD_Gestão!$B:$B,0)),"erro"))</f>
        <v/>
      </c>
      <c r="I4375" s="162" t="str">
        <f>IF($A4375=0,"",IFERROR(INDEX(BD_Gestão!E:E,MATCH('Banco de Dados'!$B4375,BD_Gestão!$B:$B,0)),"erro"))</f>
        <v/>
      </c>
      <c r="J4375" s="186" t="str">
        <f>IF($A4375=0,"",IFERROR(INDEX(BD_Gestão!B:B,MATCH('Banco de Dados'!$B4375,BD_Gestão!$B:$B,0)),"erro"))</f>
        <v/>
      </c>
      <c r="K4375" s="158" t="str">
        <f>IF($A4375=0,"",IFERROR(INDEX(BD_Gestão!C:C,MATCH('Banco de Dados'!$B4375,BD_Gestão!$B:$B,0)),"erro"))</f>
        <v/>
      </c>
      <c r="L4375" s="158" t="str">
        <f>IF($A4375=0,"",IFERROR(INDEX(BD_Gestão!H:H,MATCH('Banco de Dados'!$B4375,BD_Gestão!$B:$B,0)),"erro"))</f>
        <v/>
      </c>
      <c r="M4375" s="161" t="str">
        <f>IF($A4375=0,"",IFERROR(INDEX(BD_Gestão!F:F,MATCH('Banco de Dados'!$B4375,BD_Gestão!$B:$B,0)),"erro"))</f>
        <v/>
      </c>
      <c r="N4375" s="161" t="str">
        <f>IF($A4375=0,"",IFERROR(INDEX(BD_Gestão!J:J,MATCH('Banco de Dados'!$B4375,BD_Gestão!$B:$B,0)),"erro"))</f>
        <v/>
      </c>
      <c r="O4375" s="164" t="str">
        <f>IF($A4375=0,"",IFERROR(INDEX(BD_Gestão!K:K,MATCH('Banco de Dados'!$B4375,BD_Gestão!$B:$B,0)),"erro"))</f>
        <v/>
      </c>
      <c r="P4375" s="169" t="str">
        <f t="shared" si="274"/>
        <v/>
      </c>
      <c r="Q4375" s="170" t="str">
        <f t="shared" si="275"/>
        <v/>
      </c>
      <c r="R4375" s="163" t="e">
        <f t="shared" si="272"/>
        <v>#VALUE!</v>
      </c>
      <c r="S4375" s="163" t="e">
        <f t="shared" si="273"/>
        <v>#VALUE!</v>
      </c>
      <c r="T4375" s="163" t="e">
        <f>INDEX(Controle!O:O,MATCH('Banco de Dados'!A4375,Controle!M:M,0))*E4375/100</f>
        <v>#N/A</v>
      </c>
    </row>
    <row r="4376" spans="1:20" hidden="1" x14ac:dyDescent="0.2">
      <c r="A4376" s="158">
        <f>BD_TS!A4375</f>
        <v>0</v>
      </c>
      <c r="B4376" s="158" t="str">
        <f>SUBSTITUTE(SUBSTITUTE(BD_TS!D4375," ",""),"-","/")</f>
        <v/>
      </c>
      <c r="C4376" s="158">
        <f>BD_TS!E4375</f>
        <v>0</v>
      </c>
      <c r="D4376" s="159">
        <f>BD_TS!F4375</f>
        <v>0</v>
      </c>
      <c r="E4376" s="160">
        <f>BD_TS!B4375</f>
        <v>0</v>
      </c>
      <c r="F4376" s="161">
        <f>BD_TS!C4375</f>
        <v>0</v>
      </c>
      <c r="G4376" s="187">
        <f>BD_TS!H4375</f>
        <v>0</v>
      </c>
      <c r="H4376" s="158" t="str">
        <f>IF($A4376=0,"",IFERROR(INDEX(BD_Gestão!A:A,MATCH('Banco de Dados'!$B4376,BD_Gestão!$B:$B,0)),"erro"))</f>
        <v/>
      </c>
      <c r="I4376" s="162" t="str">
        <f>IF($A4376=0,"",IFERROR(INDEX(BD_Gestão!E:E,MATCH('Banco de Dados'!$B4376,BD_Gestão!$B:$B,0)),"erro"))</f>
        <v/>
      </c>
      <c r="J4376" s="186" t="str">
        <f>IF($A4376=0,"",IFERROR(INDEX(BD_Gestão!B:B,MATCH('Banco de Dados'!$B4376,BD_Gestão!$B:$B,0)),"erro"))</f>
        <v/>
      </c>
      <c r="K4376" s="158" t="str">
        <f>IF($A4376=0,"",IFERROR(INDEX(BD_Gestão!C:C,MATCH('Banco de Dados'!$B4376,BD_Gestão!$B:$B,0)),"erro"))</f>
        <v/>
      </c>
      <c r="L4376" s="158" t="str">
        <f>IF($A4376=0,"",IFERROR(INDEX(BD_Gestão!H:H,MATCH('Banco de Dados'!$B4376,BD_Gestão!$B:$B,0)),"erro"))</f>
        <v/>
      </c>
      <c r="M4376" s="161" t="str">
        <f>IF($A4376=0,"",IFERROR(INDEX(BD_Gestão!F:F,MATCH('Banco de Dados'!$B4376,BD_Gestão!$B:$B,0)),"erro"))</f>
        <v/>
      </c>
      <c r="N4376" s="161" t="str">
        <f>IF($A4376=0,"",IFERROR(INDEX(BD_Gestão!J:J,MATCH('Banco de Dados'!$B4376,BD_Gestão!$B:$B,0)),"erro"))</f>
        <v/>
      </c>
      <c r="O4376" s="164" t="str">
        <f>IF($A4376=0,"",IFERROR(INDEX(BD_Gestão!K:K,MATCH('Banco de Dados'!$B4376,BD_Gestão!$B:$B,0)),"erro"))</f>
        <v/>
      </c>
      <c r="P4376" s="169" t="str">
        <f t="shared" si="274"/>
        <v/>
      </c>
      <c r="Q4376" s="170" t="str">
        <f t="shared" si="275"/>
        <v/>
      </c>
      <c r="R4376" s="163" t="e">
        <f t="shared" si="272"/>
        <v>#VALUE!</v>
      </c>
      <c r="S4376" s="163" t="e">
        <f t="shared" si="273"/>
        <v>#VALUE!</v>
      </c>
      <c r="T4376" s="163" t="e">
        <f>INDEX(Controle!O:O,MATCH('Banco de Dados'!A4376,Controle!M:M,0))*E4376/100</f>
        <v>#N/A</v>
      </c>
    </row>
    <row r="4377" spans="1:20" hidden="1" x14ac:dyDescent="0.2">
      <c r="A4377" s="158">
        <f>BD_TS!A4376</f>
        <v>0</v>
      </c>
      <c r="B4377" s="158" t="str">
        <f>SUBSTITUTE(SUBSTITUTE(BD_TS!D4376," ",""),"-","/")</f>
        <v/>
      </c>
      <c r="C4377" s="158">
        <f>BD_TS!E4376</f>
        <v>0</v>
      </c>
      <c r="D4377" s="159">
        <f>BD_TS!F4376</f>
        <v>0</v>
      </c>
      <c r="E4377" s="160">
        <f>BD_TS!B4376</f>
        <v>0</v>
      </c>
      <c r="F4377" s="161">
        <f>BD_TS!C4376</f>
        <v>0</v>
      </c>
      <c r="G4377" s="187">
        <f>BD_TS!H4376</f>
        <v>0</v>
      </c>
      <c r="H4377" s="158" t="str">
        <f>IF($A4377=0,"",IFERROR(INDEX(BD_Gestão!A:A,MATCH('Banco de Dados'!$B4377,BD_Gestão!$B:$B,0)),"erro"))</f>
        <v/>
      </c>
      <c r="I4377" s="162" t="str">
        <f>IF($A4377=0,"",IFERROR(INDEX(BD_Gestão!E:E,MATCH('Banco de Dados'!$B4377,BD_Gestão!$B:$B,0)),"erro"))</f>
        <v/>
      </c>
      <c r="J4377" s="186" t="str">
        <f>IF($A4377=0,"",IFERROR(INDEX(BD_Gestão!B:B,MATCH('Banco de Dados'!$B4377,BD_Gestão!$B:$B,0)),"erro"))</f>
        <v/>
      </c>
      <c r="K4377" s="158" t="str">
        <f>IF($A4377=0,"",IFERROR(INDEX(BD_Gestão!C:C,MATCH('Banco de Dados'!$B4377,BD_Gestão!$B:$B,0)),"erro"))</f>
        <v/>
      </c>
      <c r="L4377" s="158" t="str">
        <f>IF($A4377=0,"",IFERROR(INDEX(BD_Gestão!H:H,MATCH('Banco de Dados'!$B4377,BD_Gestão!$B:$B,0)),"erro"))</f>
        <v/>
      </c>
      <c r="M4377" s="161" t="str">
        <f>IF($A4377=0,"",IFERROR(INDEX(BD_Gestão!F:F,MATCH('Banco de Dados'!$B4377,BD_Gestão!$B:$B,0)),"erro"))</f>
        <v/>
      </c>
      <c r="N4377" s="161" t="str">
        <f>IF($A4377=0,"",IFERROR(INDEX(BD_Gestão!J:J,MATCH('Banco de Dados'!$B4377,BD_Gestão!$B:$B,0)),"erro"))</f>
        <v/>
      </c>
      <c r="O4377" s="164" t="str">
        <f>IF($A4377=0,"",IFERROR(INDEX(BD_Gestão!K:K,MATCH('Banco de Dados'!$B4377,BD_Gestão!$B:$B,0)),"erro"))</f>
        <v/>
      </c>
      <c r="P4377" s="169" t="str">
        <f t="shared" si="274"/>
        <v/>
      </c>
      <c r="Q4377" s="170" t="str">
        <f t="shared" si="275"/>
        <v/>
      </c>
      <c r="R4377" s="163" t="e">
        <f t="shared" si="272"/>
        <v>#VALUE!</v>
      </c>
      <c r="S4377" s="163" t="e">
        <f t="shared" si="273"/>
        <v>#VALUE!</v>
      </c>
      <c r="T4377" s="163" t="e">
        <f>INDEX(Controle!O:O,MATCH('Banco de Dados'!A4377,Controle!M:M,0))*E4377/100</f>
        <v>#N/A</v>
      </c>
    </row>
    <row r="4378" spans="1:20" hidden="1" x14ac:dyDescent="0.2">
      <c r="A4378" s="158">
        <f>BD_TS!A4377</f>
        <v>0</v>
      </c>
      <c r="B4378" s="158" t="str">
        <f>SUBSTITUTE(SUBSTITUTE(BD_TS!D4377," ",""),"-","/")</f>
        <v/>
      </c>
      <c r="C4378" s="158">
        <f>BD_TS!E4377</f>
        <v>0</v>
      </c>
      <c r="D4378" s="159">
        <f>BD_TS!F4377</f>
        <v>0</v>
      </c>
      <c r="E4378" s="160">
        <f>BD_TS!B4377</f>
        <v>0</v>
      </c>
      <c r="F4378" s="161">
        <f>BD_TS!C4377</f>
        <v>0</v>
      </c>
      <c r="G4378" s="187">
        <f>BD_TS!H4377</f>
        <v>0</v>
      </c>
      <c r="H4378" s="158" t="str">
        <f>IF($A4378=0,"",IFERROR(INDEX(BD_Gestão!A:A,MATCH('Banco de Dados'!$B4378,BD_Gestão!$B:$B,0)),"erro"))</f>
        <v/>
      </c>
      <c r="I4378" s="162" t="str">
        <f>IF($A4378=0,"",IFERROR(INDEX(BD_Gestão!E:E,MATCH('Banco de Dados'!$B4378,BD_Gestão!$B:$B,0)),"erro"))</f>
        <v/>
      </c>
      <c r="J4378" s="186" t="str">
        <f>IF($A4378=0,"",IFERROR(INDEX(BD_Gestão!B:B,MATCH('Banco de Dados'!$B4378,BD_Gestão!$B:$B,0)),"erro"))</f>
        <v/>
      </c>
      <c r="K4378" s="158" t="str">
        <f>IF($A4378=0,"",IFERROR(INDEX(BD_Gestão!C:C,MATCH('Banco de Dados'!$B4378,BD_Gestão!$B:$B,0)),"erro"))</f>
        <v/>
      </c>
      <c r="L4378" s="158" t="str">
        <f>IF($A4378=0,"",IFERROR(INDEX(BD_Gestão!H:H,MATCH('Banco de Dados'!$B4378,BD_Gestão!$B:$B,0)),"erro"))</f>
        <v/>
      </c>
      <c r="M4378" s="161" t="str">
        <f>IF($A4378=0,"",IFERROR(INDEX(BD_Gestão!F:F,MATCH('Banco de Dados'!$B4378,BD_Gestão!$B:$B,0)),"erro"))</f>
        <v/>
      </c>
      <c r="N4378" s="161" t="str">
        <f>IF($A4378=0,"",IFERROR(INDEX(BD_Gestão!J:J,MATCH('Banco de Dados'!$B4378,BD_Gestão!$B:$B,0)),"erro"))</f>
        <v/>
      </c>
      <c r="O4378" s="164" t="str">
        <f>IF($A4378=0,"",IFERROR(INDEX(BD_Gestão!K:K,MATCH('Banco de Dados'!$B4378,BD_Gestão!$B:$B,0)),"erro"))</f>
        <v/>
      </c>
      <c r="P4378" s="169" t="str">
        <f t="shared" si="274"/>
        <v/>
      </c>
      <c r="Q4378" s="170" t="str">
        <f t="shared" si="275"/>
        <v/>
      </c>
      <c r="R4378" s="163" t="e">
        <f t="shared" si="272"/>
        <v>#VALUE!</v>
      </c>
      <c r="S4378" s="163" t="e">
        <f t="shared" si="273"/>
        <v>#VALUE!</v>
      </c>
      <c r="T4378" s="163" t="e">
        <f>INDEX(Controle!O:O,MATCH('Banco de Dados'!A4378,Controle!M:M,0))*E4378/100</f>
        <v>#N/A</v>
      </c>
    </row>
    <row r="4379" spans="1:20" hidden="1" x14ac:dyDescent="0.2">
      <c r="A4379" s="158">
        <f>BD_TS!A4378</f>
        <v>0</v>
      </c>
      <c r="B4379" s="158" t="str">
        <f>SUBSTITUTE(SUBSTITUTE(BD_TS!D4378," ",""),"-","/")</f>
        <v/>
      </c>
      <c r="C4379" s="158">
        <f>BD_TS!E4378</f>
        <v>0</v>
      </c>
      <c r="D4379" s="159">
        <f>BD_TS!F4378</f>
        <v>0</v>
      </c>
      <c r="E4379" s="160">
        <f>BD_TS!B4378</f>
        <v>0</v>
      </c>
      <c r="F4379" s="161">
        <f>BD_TS!C4378</f>
        <v>0</v>
      </c>
      <c r="G4379" s="187">
        <f>BD_TS!H4378</f>
        <v>0</v>
      </c>
      <c r="H4379" s="158" t="str">
        <f>IF($A4379=0,"",IFERROR(INDEX(BD_Gestão!A:A,MATCH('Banco de Dados'!$B4379,BD_Gestão!$B:$B,0)),"erro"))</f>
        <v/>
      </c>
      <c r="I4379" s="162" t="str">
        <f>IF($A4379=0,"",IFERROR(INDEX(BD_Gestão!E:E,MATCH('Banco de Dados'!$B4379,BD_Gestão!$B:$B,0)),"erro"))</f>
        <v/>
      </c>
      <c r="J4379" s="186" t="str">
        <f>IF($A4379=0,"",IFERROR(INDEX(BD_Gestão!B:B,MATCH('Banco de Dados'!$B4379,BD_Gestão!$B:$B,0)),"erro"))</f>
        <v/>
      </c>
      <c r="K4379" s="158" t="str">
        <f>IF($A4379=0,"",IFERROR(INDEX(BD_Gestão!C:C,MATCH('Banco de Dados'!$B4379,BD_Gestão!$B:$B,0)),"erro"))</f>
        <v/>
      </c>
      <c r="L4379" s="158" t="str">
        <f>IF($A4379=0,"",IFERROR(INDEX(BD_Gestão!H:H,MATCH('Banco de Dados'!$B4379,BD_Gestão!$B:$B,0)),"erro"))</f>
        <v/>
      </c>
      <c r="M4379" s="161" t="str">
        <f>IF($A4379=0,"",IFERROR(INDEX(BD_Gestão!F:F,MATCH('Banco de Dados'!$B4379,BD_Gestão!$B:$B,0)),"erro"))</f>
        <v/>
      </c>
      <c r="N4379" s="161" t="str">
        <f>IF($A4379=0,"",IFERROR(INDEX(BD_Gestão!J:J,MATCH('Banco de Dados'!$B4379,BD_Gestão!$B:$B,0)),"erro"))</f>
        <v/>
      </c>
      <c r="O4379" s="164" t="str">
        <f>IF($A4379=0,"",IFERROR(INDEX(BD_Gestão!K:K,MATCH('Banco de Dados'!$B4379,BD_Gestão!$B:$B,0)),"erro"))</f>
        <v/>
      </c>
      <c r="P4379" s="169" t="str">
        <f t="shared" si="274"/>
        <v/>
      </c>
      <c r="Q4379" s="170" t="str">
        <f t="shared" si="275"/>
        <v/>
      </c>
      <c r="R4379" s="163" t="e">
        <f t="shared" si="272"/>
        <v>#VALUE!</v>
      </c>
      <c r="S4379" s="163" t="e">
        <f t="shared" si="273"/>
        <v>#VALUE!</v>
      </c>
      <c r="T4379" s="163" t="e">
        <f>INDEX(Controle!O:O,MATCH('Banco de Dados'!A4379,Controle!M:M,0))*E4379/100</f>
        <v>#N/A</v>
      </c>
    </row>
    <row r="4380" spans="1:20" hidden="1" x14ac:dyDescent="0.2">
      <c r="A4380" s="158">
        <f>BD_TS!A4379</f>
        <v>0</v>
      </c>
      <c r="B4380" s="158" t="str">
        <f>SUBSTITUTE(SUBSTITUTE(BD_TS!D4379," ",""),"-","/")</f>
        <v/>
      </c>
      <c r="C4380" s="158">
        <f>BD_TS!E4379</f>
        <v>0</v>
      </c>
      <c r="D4380" s="159">
        <f>BD_TS!F4379</f>
        <v>0</v>
      </c>
      <c r="E4380" s="160">
        <f>BD_TS!B4379</f>
        <v>0</v>
      </c>
      <c r="F4380" s="161">
        <f>BD_TS!C4379</f>
        <v>0</v>
      </c>
      <c r="G4380" s="187">
        <f>BD_TS!H4379</f>
        <v>0</v>
      </c>
      <c r="H4380" s="158" t="str">
        <f>IF($A4380=0,"",IFERROR(INDEX(BD_Gestão!A:A,MATCH('Banco de Dados'!$B4380,BD_Gestão!$B:$B,0)),"erro"))</f>
        <v/>
      </c>
      <c r="I4380" s="162" t="str">
        <f>IF($A4380=0,"",IFERROR(INDEX(BD_Gestão!E:E,MATCH('Banco de Dados'!$B4380,BD_Gestão!$B:$B,0)),"erro"))</f>
        <v/>
      </c>
      <c r="J4380" s="186" t="str">
        <f>IF($A4380=0,"",IFERROR(INDEX(BD_Gestão!B:B,MATCH('Banco de Dados'!$B4380,BD_Gestão!$B:$B,0)),"erro"))</f>
        <v/>
      </c>
      <c r="K4380" s="158" t="str">
        <f>IF($A4380=0,"",IFERROR(INDEX(BD_Gestão!C:C,MATCH('Banco de Dados'!$B4380,BD_Gestão!$B:$B,0)),"erro"))</f>
        <v/>
      </c>
      <c r="L4380" s="158" t="str">
        <f>IF($A4380=0,"",IFERROR(INDEX(BD_Gestão!H:H,MATCH('Banco de Dados'!$B4380,BD_Gestão!$B:$B,0)),"erro"))</f>
        <v/>
      </c>
      <c r="M4380" s="161" t="str">
        <f>IF($A4380=0,"",IFERROR(INDEX(BD_Gestão!F:F,MATCH('Banco de Dados'!$B4380,BD_Gestão!$B:$B,0)),"erro"))</f>
        <v/>
      </c>
      <c r="N4380" s="161" t="str">
        <f>IF($A4380=0,"",IFERROR(INDEX(BD_Gestão!J:J,MATCH('Banco de Dados'!$B4380,BD_Gestão!$B:$B,0)),"erro"))</f>
        <v/>
      </c>
      <c r="O4380" s="164" t="str">
        <f>IF($A4380=0,"",IFERROR(INDEX(BD_Gestão!K:K,MATCH('Banco de Dados'!$B4380,BD_Gestão!$B:$B,0)),"erro"))</f>
        <v/>
      </c>
      <c r="P4380" s="169" t="str">
        <f t="shared" si="274"/>
        <v/>
      </c>
      <c r="Q4380" s="170" t="str">
        <f t="shared" si="275"/>
        <v/>
      </c>
      <c r="R4380" s="163" t="e">
        <f t="shared" si="272"/>
        <v>#VALUE!</v>
      </c>
      <c r="S4380" s="163" t="e">
        <f t="shared" si="273"/>
        <v>#VALUE!</v>
      </c>
      <c r="T4380" s="163" t="e">
        <f>INDEX(Controle!O:O,MATCH('Banco de Dados'!A4380,Controle!M:M,0))*E4380/100</f>
        <v>#N/A</v>
      </c>
    </row>
    <row r="4381" spans="1:20" hidden="1" x14ac:dyDescent="0.2">
      <c r="A4381" s="158">
        <f>BD_TS!A4380</f>
        <v>0</v>
      </c>
      <c r="B4381" s="158" t="str">
        <f>SUBSTITUTE(SUBSTITUTE(BD_TS!D4380," ",""),"-","/")</f>
        <v/>
      </c>
      <c r="C4381" s="158">
        <f>BD_TS!E4380</f>
        <v>0</v>
      </c>
      <c r="D4381" s="159">
        <f>BD_TS!F4380</f>
        <v>0</v>
      </c>
      <c r="E4381" s="160">
        <f>BD_TS!B4380</f>
        <v>0</v>
      </c>
      <c r="F4381" s="161">
        <f>BD_TS!C4380</f>
        <v>0</v>
      </c>
      <c r="G4381" s="187">
        <f>BD_TS!H4380</f>
        <v>0</v>
      </c>
      <c r="H4381" s="158" t="str">
        <f>IF($A4381=0,"",IFERROR(INDEX(BD_Gestão!A:A,MATCH('Banco de Dados'!$B4381,BD_Gestão!$B:$B,0)),"erro"))</f>
        <v/>
      </c>
      <c r="I4381" s="162" t="str">
        <f>IF($A4381=0,"",IFERROR(INDEX(BD_Gestão!E:E,MATCH('Banco de Dados'!$B4381,BD_Gestão!$B:$B,0)),"erro"))</f>
        <v/>
      </c>
      <c r="J4381" s="186" t="str">
        <f>IF($A4381=0,"",IFERROR(INDEX(BD_Gestão!B:B,MATCH('Banco de Dados'!$B4381,BD_Gestão!$B:$B,0)),"erro"))</f>
        <v/>
      </c>
      <c r="K4381" s="158" t="str">
        <f>IF($A4381=0,"",IFERROR(INDEX(BD_Gestão!C:C,MATCH('Banco de Dados'!$B4381,BD_Gestão!$B:$B,0)),"erro"))</f>
        <v/>
      </c>
      <c r="L4381" s="158" t="str">
        <f>IF($A4381=0,"",IFERROR(INDEX(BD_Gestão!H:H,MATCH('Banco de Dados'!$B4381,BD_Gestão!$B:$B,0)),"erro"))</f>
        <v/>
      </c>
      <c r="M4381" s="161" t="str">
        <f>IF($A4381=0,"",IFERROR(INDEX(BD_Gestão!F:F,MATCH('Banco de Dados'!$B4381,BD_Gestão!$B:$B,0)),"erro"))</f>
        <v/>
      </c>
      <c r="N4381" s="161" t="str">
        <f>IF($A4381=0,"",IFERROR(INDEX(BD_Gestão!J:J,MATCH('Banco de Dados'!$B4381,BD_Gestão!$B:$B,0)),"erro"))</f>
        <v/>
      </c>
      <c r="O4381" s="164" t="str">
        <f>IF($A4381=0,"",IFERROR(INDEX(BD_Gestão!K:K,MATCH('Banco de Dados'!$B4381,BD_Gestão!$B:$B,0)),"erro"))</f>
        <v/>
      </c>
      <c r="P4381" s="169" t="str">
        <f t="shared" si="274"/>
        <v/>
      </c>
      <c r="Q4381" s="170" t="str">
        <f t="shared" si="275"/>
        <v/>
      </c>
      <c r="R4381" s="163" t="e">
        <f t="shared" si="272"/>
        <v>#VALUE!</v>
      </c>
      <c r="S4381" s="163" t="e">
        <f t="shared" si="273"/>
        <v>#VALUE!</v>
      </c>
      <c r="T4381" s="163" t="e">
        <f>INDEX(Controle!O:O,MATCH('Banco de Dados'!A4381,Controle!M:M,0))*E4381/100</f>
        <v>#N/A</v>
      </c>
    </row>
    <row r="4382" spans="1:20" hidden="1" x14ac:dyDescent="0.2">
      <c r="A4382" s="158">
        <f>BD_TS!A4381</f>
        <v>0</v>
      </c>
      <c r="B4382" s="158" t="str">
        <f>SUBSTITUTE(SUBSTITUTE(BD_TS!D4381," ",""),"-","/")</f>
        <v/>
      </c>
      <c r="C4382" s="158">
        <f>BD_TS!E4381</f>
        <v>0</v>
      </c>
      <c r="D4382" s="159">
        <f>BD_TS!F4381</f>
        <v>0</v>
      </c>
      <c r="E4382" s="160">
        <f>BD_TS!B4381</f>
        <v>0</v>
      </c>
      <c r="F4382" s="161">
        <f>BD_TS!C4381</f>
        <v>0</v>
      </c>
      <c r="G4382" s="187">
        <f>BD_TS!H4381</f>
        <v>0</v>
      </c>
      <c r="H4382" s="158" t="str">
        <f>IF($A4382=0,"",IFERROR(INDEX(BD_Gestão!A:A,MATCH('Banco de Dados'!$B4382,BD_Gestão!$B:$B,0)),"erro"))</f>
        <v/>
      </c>
      <c r="I4382" s="162" t="str">
        <f>IF($A4382=0,"",IFERROR(INDEX(BD_Gestão!E:E,MATCH('Banco de Dados'!$B4382,BD_Gestão!$B:$B,0)),"erro"))</f>
        <v/>
      </c>
      <c r="J4382" s="186" t="str">
        <f>IF($A4382=0,"",IFERROR(INDEX(BD_Gestão!B:B,MATCH('Banco de Dados'!$B4382,BD_Gestão!$B:$B,0)),"erro"))</f>
        <v/>
      </c>
      <c r="K4382" s="158" t="str">
        <f>IF($A4382=0,"",IFERROR(INDEX(BD_Gestão!C:C,MATCH('Banco de Dados'!$B4382,BD_Gestão!$B:$B,0)),"erro"))</f>
        <v/>
      </c>
      <c r="L4382" s="158" t="str">
        <f>IF($A4382=0,"",IFERROR(INDEX(BD_Gestão!H:H,MATCH('Banco de Dados'!$B4382,BD_Gestão!$B:$B,0)),"erro"))</f>
        <v/>
      </c>
      <c r="M4382" s="161" t="str">
        <f>IF($A4382=0,"",IFERROR(INDEX(BD_Gestão!F:F,MATCH('Banco de Dados'!$B4382,BD_Gestão!$B:$B,0)),"erro"))</f>
        <v/>
      </c>
      <c r="N4382" s="161" t="str">
        <f>IF($A4382=0,"",IFERROR(INDEX(BD_Gestão!J:J,MATCH('Banco de Dados'!$B4382,BD_Gestão!$B:$B,0)),"erro"))</f>
        <v/>
      </c>
      <c r="O4382" s="164" t="str">
        <f>IF($A4382=0,"",IFERROR(INDEX(BD_Gestão!K:K,MATCH('Banco de Dados'!$B4382,BD_Gestão!$B:$B,0)),"erro"))</f>
        <v/>
      </c>
      <c r="P4382" s="169" t="str">
        <f t="shared" si="274"/>
        <v/>
      </c>
      <c r="Q4382" s="170" t="str">
        <f t="shared" si="275"/>
        <v/>
      </c>
      <c r="R4382" s="163" t="e">
        <f t="shared" si="272"/>
        <v>#VALUE!</v>
      </c>
      <c r="S4382" s="163" t="e">
        <f t="shared" si="273"/>
        <v>#VALUE!</v>
      </c>
      <c r="T4382" s="163" t="e">
        <f>INDEX(Controle!O:O,MATCH('Banco de Dados'!A4382,Controle!M:M,0))*E4382/100</f>
        <v>#N/A</v>
      </c>
    </row>
    <row r="4383" spans="1:20" hidden="1" x14ac:dyDescent="0.2">
      <c r="A4383" s="158">
        <f>BD_TS!A4382</f>
        <v>0</v>
      </c>
      <c r="B4383" s="158" t="str">
        <f>SUBSTITUTE(SUBSTITUTE(BD_TS!D4382," ",""),"-","/")</f>
        <v/>
      </c>
      <c r="C4383" s="158">
        <f>BD_TS!E4382</f>
        <v>0</v>
      </c>
      <c r="D4383" s="159">
        <f>BD_TS!F4382</f>
        <v>0</v>
      </c>
      <c r="E4383" s="160">
        <f>BD_TS!B4382</f>
        <v>0</v>
      </c>
      <c r="F4383" s="161">
        <f>BD_TS!C4382</f>
        <v>0</v>
      </c>
      <c r="G4383" s="187">
        <f>BD_TS!H4382</f>
        <v>0</v>
      </c>
      <c r="H4383" s="158" t="str">
        <f>IF($A4383=0,"",IFERROR(INDEX(BD_Gestão!A:A,MATCH('Banco de Dados'!$B4383,BD_Gestão!$B:$B,0)),"erro"))</f>
        <v/>
      </c>
      <c r="I4383" s="162" t="str">
        <f>IF($A4383=0,"",IFERROR(INDEX(BD_Gestão!E:E,MATCH('Banco de Dados'!$B4383,BD_Gestão!$B:$B,0)),"erro"))</f>
        <v/>
      </c>
      <c r="J4383" s="186" t="str">
        <f>IF($A4383=0,"",IFERROR(INDEX(BD_Gestão!B:B,MATCH('Banco de Dados'!$B4383,BD_Gestão!$B:$B,0)),"erro"))</f>
        <v/>
      </c>
      <c r="K4383" s="158" t="str">
        <f>IF($A4383=0,"",IFERROR(INDEX(BD_Gestão!C:C,MATCH('Banco de Dados'!$B4383,BD_Gestão!$B:$B,0)),"erro"))</f>
        <v/>
      </c>
      <c r="L4383" s="158" t="str">
        <f>IF($A4383=0,"",IFERROR(INDEX(BD_Gestão!H:H,MATCH('Banco de Dados'!$B4383,BD_Gestão!$B:$B,0)),"erro"))</f>
        <v/>
      </c>
      <c r="M4383" s="161" t="str">
        <f>IF($A4383=0,"",IFERROR(INDEX(BD_Gestão!F:F,MATCH('Banco de Dados'!$B4383,BD_Gestão!$B:$B,0)),"erro"))</f>
        <v/>
      </c>
      <c r="N4383" s="161" t="str">
        <f>IF($A4383=0,"",IFERROR(INDEX(BD_Gestão!J:J,MATCH('Banco de Dados'!$B4383,BD_Gestão!$B:$B,0)),"erro"))</f>
        <v/>
      </c>
      <c r="O4383" s="164" t="str">
        <f>IF($A4383=0,"",IFERROR(INDEX(BD_Gestão!K:K,MATCH('Banco de Dados'!$B4383,BD_Gestão!$B:$B,0)),"erro"))</f>
        <v/>
      </c>
      <c r="P4383" s="169" t="str">
        <f t="shared" si="274"/>
        <v/>
      </c>
      <c r="Q4383" s="170" t="str">
        <f t="shared" si="275"/>
        <v/>
      </c>
      <c r="R4383" s="163" t="e">
        <f t="shared" si="272"/>
        <v>#VALUE!</v>
      </c>
      <c r="S4383" s="163" t="e">
        <f t="shared" si="273"/>
        <v>#VALUE!</v>
      </c>
      <c r="T4383" s="163" t="e">
        <f>INDEX(Controle!O:O,MATCH('Banco de Dados'!A4383,Controle!M:M,0))*E4383/100</f>
        <v>#N/A</v>
      </c>
    </row>
    <row r="4384" spans="1:20" hidden="1" x14ac:dyDescent="0.2">
      <c r="A4384" s="158">
        <f>BD_TS!A4383</f>
        <v>0</v>
      </c>
      <c r="B4384" s="158" t="str">
        <f>SUBSTITUTE(SUBSTITUTE(BD_TS!D4383," ",""),"-","/")</f>
        <v/>
      </c>
      <c r="C4384" s="158">
        <f>BD_TS!E4383</f>
        <v>0</v>
      </c>
      <c r="D4384" s="159">
        <f>BD_TS!F4383</f>
        <v>0</v>
      </c>
      <c r="E4384" s="160">
        <f>BD_TS!B4383</f>
        <v>0</v>
      </c>
      <c r="F4384" s="161">
        <f>BD_TS!C4383</f>
        <v>0</v>
      </c>
      <c r="G4384" s="187">
        <f>BD_TS!H4383</f>
        <v>0</v>
      </c>
      <c r="H4384" s="158" t="str">
        <f>IF($A4384=0,"",IFERROR(INDEX(BD_Gestão!A:A,MATCH('Banco de Dados'!$B4384,BD_Gestão!$B:$B,0)),"erro"))</f>
        <v/>
      </c>
      <c r="I4384" s="162" t="str">
        <f>IF($A4384=0,"",IFERROR(INDEX(BD_Gestão!E:E,MATCH('Banco de Dados'!$B4384,BD_Gestão!$B:$B,0)),"erro"))</f>
        <v/>
      </c>
      <c r="J4384" s="186" t="str">
        <f>IF($A4384=0,"",IFERROR(INDEX(BD_Gestão!B:B,MATCH('Banco de Dados'!$B4384,BD_Gestão!$B:$B,0)),"erro"))</f>
        <v/>
      </c>
      <c r="K4384" s="158" t="str">
        <f>IF($A4384=0,"",IFERROR(INDEX(BD_Gestão!C:C,MATCH('Banco de Dados'!$B4384,BD_Gestão!$B:$B,0)),"erro"))</f>
        <v/>
      </c>
      <c r="L4384" s="158" t="str">
        <f>IF($A4384=0,"",IFERROR(INDEX(BD_Gestão!H:H,MATCH('Banco de Dados'!$B4384,BD_Gestão!$B:$B,0)),"erro"))</f>
        <v/>
      </c>
      <c r="M4384" s="161" t="str">
        <f>IF($A4384=0,"",IFERROR(INDEX(BD_Gestão!F:F,MATCH('Banco de Dados'!$B4384,BD_Gestão!$B:$B,0)),"erro"))</f>
        <v/>
      </c>
      <c r="N4384" s="161" t="str">
        <f>IF($A4384=0,"",IFERROR(INDEX(BD_Gestão!J:J,MATCH('Banco de Dados'!$B4384,BD_Gestão!$B:$B,0)),"erro"))</f>
        <v/>
      </c>
      <c r="O4384" s="164" t="str">
        <f>IF($A4384=0,"",IFERROR(INDEX(BD_Gestão!K:K,MATCH('Banco de Dados'!$B4384,BD_Gestão!$B:$B,0)),"erro"))</f>
        <v/>
      </c>
      <c r="P4384" s="169" t="str">
        <f t="shared" si="274"/>
        <v/>
      </c>
      <c r="Q4384" s="170" t="str">
        <f t="shared" si="275"/>
        <v/>
      </c>
      <c r="R4384" s="163" t="e">
        <f t="shared" si="272"/>
        <v>#VALUE!</v>
      </c>
      <c r="S4384" s="163" t="e">
        <f t="shared" si="273"/>
        <v>#VALUE!</v>
      </c>
      <c r="T4384" s="163" t="e">
        <f>INDEX(Controle!O:O,MATCH('Banco de Dados'!A4384,Controle!M:M,0))*E4384/100</f>
        <v>#N/A</v>
      </c>
    </row>
    <row r="4385" spans="1:20" hidden="1" x14ac:dyDescent="0.2">
      <c r="A4385" s="158">
        <f>BD_TS!A4384</f>
        <v>0</v>
      </c>
      <c r="B4385" s="158" t="str">
        <f>SUBSTITUTE(SUBSTITUTE(BD_TS!D4384," ",""),"-","/")</f>
        <v/>
      </c>
      <c r="C4385" s="158">
        <f>BD_TS!E4384</f>
        <v>0</v>
      </c>
      <c r="D4385" s="159">
        <f>BD_TS!F4384</f>
        <v>0</v>
      </c>
      <c r="E4385" s="160">
        <f>BD_TS!B4384</f>
        <v>0</v>
      </c>
      <c r="F4385" s="161">
        <f>BD_TS!C4384</f>
        <v>0</v>
      </c>
      <c r="G4385" s="187">
        <f>BD_TS!H4384</f>
        <v>0</v>
      </c>
      <c r="H4385" s="158" t="str">
        <f>IF($A4385=0,"",IFERROR(INDEX(BD_Gestão!A:A,MATCH('Banco de Dados'!$B4385,BD_Gestão!$B:$B,0)),"erro"))</f>
        <v/>
      </c>
      <c r="I4385" s="162" t="str">
        <f>IF($A4385=0,"",IFERROR(INDEX(BD_Gestão!E:E,MATCH('Banco de Dados'!$B4385,BD_Gestão!$B:$B,0)),"erro"))</f>
        <v/>
      </c>
      <c r="J4385" s="186" t="str">
        <f>IF($A4385=0,"",IFERROR(INDEX(BD_Gestão!B:B,MATCH('Banco de Dados'!$B4385,BD_Gestão!$B:$B,0)),"erro"))</f>
        <v/>
      </c>
      <c r="K4385" s="158" t="str">
        <f>IF($A4385=0,"",IFERROR(INDEX(BD_Gestão!C:C,MATCH('Banco de Dados'!$B4385,BD_Gestão!$B:$B,0)),"erro"))</f>
        <v/>
      </c>
      <c r="L4385" s="158" t="str">
        <f>IF($A4385=0,"",IFERROR(INDEX(BD_Gestão!H:H,MATCH('Banco de Dados'!$B4385,BD_Gestão!$B:$B,0)),"erro"))</f>
        <v/>
      </c>
      <c r="M4385" s="161" t="str">
        <f>IF($A4385=0,"",IFERROR(INDEX(BD_Gestão!F:F,MATCH('Banco de Dados'!$B4385,BD_Gestão!$B:$B,0)),"erro"))</f>
        <v/>
      </c>
      <c r="N4385" s="161" t="str">
        <f>IF($A4385=0,"",IFERROR(INDEX(BD_Gestão!J:J,MATCH('Banco de Dados'!$B4385,BD_Gestão!$B:$B,0)),"erro"))</f>
        <v/>
      </c>
      <c r="O4385" s="164" t="str">
        <f>IF($A4385=0,"",IFERROR(INDEX(BD_Gestão!K:K,MATCH('Banco de Dados'!$B4385,BD_Gestão!$B:$B,0)),"erro"))</f>
        <v/>
      </c>
      <c r="P4385" s="169" t="str">
        <f t="shared" si="274"/>
        <v/>
      </c>
      <c r="Q4385" s="170" t="str">
        <f t="shared" si="275"/>
        <v/>
      </c>
      <c r="R4385" s="163" t="e">
        <f t="shared" si="272"/>
        <v>#VALUE!</v>
      </c>
      <c r="S4385" s="163" t="e">
        <f t="shared" si="273"/>
        <v>#VALUE!</v>
      </c>
      <c r="T4385" s="163" t="e">
        <f>INDEX(Controle!O:O,MATCH('Banco de Dados'!A4385,Controle!M:M,0))*E4385/100</f>
        <v>#N/A</v>
      </c>
    </row>
    <row r="4386" spans="1:20" hidden="1" x14ac:dyDescent="0.2">
      <c r="A4386" s="158">
        <f>BD_TS!A4385</f>
        <v>0</v>
      </c>
      <c r="B4386" s="158" t="str">
        <f>SUBSTITUTE(SUBSTITUTE(BD_TS!D4385," ",""),"-","/")</f>
        <v/>
      </c>
      <c r="C4386" s="158">
        <f>BD_TS!E4385</f>
        <v>0</v>
      </c>
      <c r="D4386" s="159">
        <f>BD_TS!F4385</f>
        <v>0</v>
      </c>
      <c r="E4386" s="160">
        <f>BD_TS!B4385</f>
        <v>0</v>
      </c>
      <c r="F4386" s="161">
        <f>BD_TS!C4385</f>
        <v>0</v>
      </c>
      <c r="G4386" s="187">
        <f>BD_TS!H4385</f>
        <v>0</v>
      </c>
      <c r="H4386" s="158" t="str">
        <f>IF($A4386=0,"",IFERROR(INDEX(BD_Gestão!A:A,MATCH('Banco de Dados'!$B4386,BD_Gestão!$B:$B,0)),"erro"))</f>
        <v/>
      </c>
      <c r="I4386" s="162" t="str">
        <f>IF($A4386=0,"",IFERROR(INDEX(BD_Gestão!E:E,MATCH('Banco de Dados'!$B4386,BD_Gestão!$B:$B,0)),"erro"))</f>
        <v/>
      </c>
      <c r="J4386" s="186" t="str">
        <f>IF($A4386=0,"",IFERROR(INDEX(BD_Gestão!B:B,MATCH('Banco de Dados'!$B4386,BD_Gestão!$B:$B,0)),"erro"))</f>
        <v/>
      </c>
      <c r="K4386" s="158" t="str">
        <f>IF($A4386=0,"",IFERROR(INDEX(BD_Gestão!C:C,MATCH('Banco de Dados'!$B4386,BD_Gestão!$B:$B,0)),"erro"))</f>
        <v/>
      </c>
      <c r="L4386" s="158" t="str">
        <f>IF($A4386=0,"",IFERROR(INDEX(BD_Gestão!H:H,MATCH('Banco de Dados'!$B4386,BD_Gestão!$B:$B,0)),"erro"))</f>
        <v/>
      </c>
      <c r="M4386" s="161" t="str">
        <f>IF($A4386=0,"",IFERROR(INDEX(BD_Gestão!F:F,MATCH('Banco de Dados'!$B4386,BD_Gestão!$B:$B,0)),"erro"))</f>
        <v/>
      </c>
      <c r="N4386" s="161" t="str">
        <f>IF($A4386=0,"",IFERROR(INDEX(BD_Gestão!J:J,MATCH('Banco de Dados'!$B4386,BD_Gestão!$B:$B,0)),"erro"))</f>
        <v/>
      </c>
      <c r="O4386" s="164" t="str">
        <f>IF($A4386=0,"",IFERROR(INDEX(BD_Gestão!K:K,MATCH('Banco de Dados'!$B4386,BD_Gestão!$B:$B,0)),"erro"))</f>
        <v/>
      </c>
      <c r="P4386" s="169" t="str">
        <f t="shared" si="274"/>
        <v/>
      </c>
      <c r="Q4386" s="170" t="str">
        <f t="shared" si="275"/>
        <v/>
      </c>
      <c r="R4386" s="163" t="e">
        <f t="shared" si="272"/>
        <v>#VALUE!</v>
      </c>
      <c r="S4386" s="163" t="e">
        <f t="shared" si="273"/>
        <v>#VALUE!</v>
      </c>
      <c r="T4386" s="163" t="e">
        <f>INDEX(Controle!O:O,MATCH('Banco de Dados'!A4386,Controle!M:M,0))*E4386/100</f>
        <v>#N/A</v>
      </c>
    </row>
    <row r="4387" spans="1:20" hidden="1" x14ac:dyDescent="0.2">
      <c r="A4387" s="158">
        <f>BD_TS!A4386</f>
        <v>0</v>
      </c>
      <c r="B4387" s="158" t="str">
        <f>SUBSTITUTE(SUBSTITUTE(BD_TS!D4386," ",""),"-","/")</f>
        <v/>
      </c>
      <c r="C4387" s="158">
        <f>BD_TS!E4386</f>
        <v>0</v>
      </c>
      <c r="D4387" s="159">
        <f>BD_TS!F4386</f>
        <v>0</v>
      </c>
      <c r="E4387" s="160">
        <f>BD_TS!B4386</f>
        <v>0</v>
      </c>
      <c r="F4387" s="161">
        <f>BD_TS!C4386</f>
        <v>0</v>
      </c>
      <c r="G4387" s="187">
        <f>BD_TS!H4386</f>
        <v>0</v>
      </c>
      <c r="H4387" s="158" t="str">
        <f>IF($A4387=0,"",IFERROR(INDEX(BD_Gestão!A:A,MATCH('Banco de Dados'!$B4387,BD_Gestão!$B:$B,0)),"erro"))</f>
        <v/>
      </c>
      <c r="I4387" s="162" t="str">
        <f>IF($A4387=0,"",IFERROR(INDEX(BD_Gestão!E:E,MATCH('Banco de Dados'!$B4387,BD_Gestão!$B:$B,0)),"erro"))</f>
        <v/>
      </c>
      <c r="J4387" s="186" t="str">
        <f>IF($A4387=0,"",IFERROR(INDEX(BD_Gestão!B:B,MATCH('Banco de Dados'!$B4387,BD_Gestão!$B:$B,0)),"erro"))</f>
        <v/>
      </c>
      <c r="K4387" s="158" t="str">
        <f>IF($A4387=0,"",IFERROR(INDEX(BD_Gestão!C:C,MATCH('Banco de Dados'!$B4387,BD_Gestão!$B:$B,0)),"erro"))</f>
        <v/>
      </c>
      <c r="L4387" s="158" t="str">
        <f>IF($A4387=0,"",IFERROR(INDEX(BD_Gestão!H:H,MATCH('Banco de Dados'!$B4387,BD_Gestão!$B:$B,0)),"erro"))</f>
        <v/>
      </c>
      <c r="M4387" s="161" t="str">
        <f>IF($A4387=0,"",IFERROR(INDEX(BD_Gestão!F:F,MATCH('Banco de Dados'!$B4387,BD_Gestão!$B:$B,0)),"erro"))</f>
        <v/>
      </c>
      <c r="N4387" s="161" t="str">
        <f>IF($A4387=0,"",IFERROR(INDEX(BD_Gestão!J:J,MATCH('Banco de Dados'!$B4387,BD_Gestão!$B:$B,0)),"erro"))</f>
        <v/>
      </c>
      <c r="O4387" s="164" t="str">
        <f>IF($A4387=0,"",IFERROR(INDEX(BD_Gestão!K:K,MATCH('Banco de Dados'!$B4387,BD_Gestão!$B:$B,0)),"erro"))</f>
        <v/>
      </c>
      <c r="P4387" s="169" t="str">
        <f t="shared" si="274"/>
        <v/>
      </c>
      <c r="Q4387" s="170" t="str">
        <f t="shared" si="275"/>
        <v/>
      </c>
      <c r="R4387" s="163" t="e">
        <f t="shared" si="272"/>
        <v>#VALUE!</v>
      </c>
      <c r="S4387" s="163" t="e">
        <f t="shared" si="273"/>
        <v>#VALUE!</v>
      </c>
      <c r="T4387" s="163" t="e">
        <f>INDEX(Controle!O:O,MATCH('Banco de Dados'!A4387,Controle!M:M,0))*E4387/100</f>
        <v>#N/A</v>
      </c>
    </row>
    <row r="4388" spans="1:20" hidden="1" x14ac:dyDescent="0.2">
      <c r="A4388" s="158">
        <f>BD_TS!A4387</f>
        <v>0</v>
      </c>
      <c r="B4388" s="158" t="str">
        <f>SUBSTITUTE(SUBSTITUTE(BD_TS!D4387," ",""),"-","/")</f>
        <v/>
      </c>
      <c r="C4388" s="158">
        <f>BD_TS!E4387</f>
        <v>0</v>
      </c>
      <c r="D4388" s="159">
        <f>BD_TS!F4387</f>
        <v>0</v>
      </c>
      <c r="E4388" s="160">
        <f>BD_TS!B4387</f>
        <v>0</v>
      </c>
      <c r="F4388" s="161">
        <f>BD_TS!C4387</f>
        <v>0</v>
      </c>
      <c r="G4388" s="187">
        <f>BD_TS!H4387</f>
        <v>0</v>
      </c>
      <c r="H4388" s="158" t="str">
        <f>IF($A4388=0,"",IFERROR(INDEX(BD_Gestão!A:A,MATCH('Banco de Dados'!$B4388,BD_Gestão!$B:$B,0)),"erro"))</f>
        <v/>
      </c>
      <c r="I4388" s="162" t="str">
        <f>IF($A4388=0,"",IFERROR(INDEX(BD_Gestão!E:E,MATCH('Banco de Dados'!$B4388,BD_Gestão!$B:$B,0)),"erro"))</f>
        <v/>
      </c>
      <c r="J4388" s="186" t="str">
        <f>IF($A4388=0,"",IFERROR(INDEX(BD_Gestão!B:B,MATCH('Banco de Dados'!$B4388,BD_Gestão!$B:$B,0)),"erro"))</f>
        <v/>
      </c>
      <c r="K4388" s="158" t="str">
        <f>IF($A4388=0,"",IFERROR(INDEX(BD_Gestão!C:C,MATCH('Banco de Dados'!$B4388,BD_Gestão!$B:$B,0)),"erro"))</f>
        <v/>
      </c>
      <c r="L4388" s="158" t="str">
        <f>IF($A4388=0,"",IFERROR(INDEX(BD_Gestão!H:H,MATCH('Banco de Dados'!$B4388,BD_Gestão!$B:$B,0)),"erro"))</f>
        <v/>
      </c>
      <c r="M4388" s="161" t="str">
        <f>IF($A4388=0,"",IFERROR(INDEX(BD_Gestão!F:F,MATCH('Banco de Dados'!$B4388,BD_Gestão!$B:$B,0)),"erro"))</f>
        <v/>
      </c>
      <c r="N4388" s="161" t="str">
        <f>IF($A4388=0,"",IFERROR(INDEX(BD_Gestão!J:J,MATCH('Banco de Dados'!$B4388,BD_Gestão!$B:$B,0)),"erro"))</f>
        <v/>
      </c>
      <c r="O4388" s="164" t="str">
        <f>IF($A4388=0,"",IFERROR(INDEX(BD_Gestão!K:K,MATCH('Banco de Dados'!$B4388,BD_Gestão!$B:$B,0)),"erro"))</f>
        <v/>
      </c>
      <c r="P4388" s="169" t="str">
        <f t="shared" si="274"/>
        <v/>
      </c>
      <c r="Q4388" s="170" t="str">
        <f t="shared" si="275"/>
        <v/>
      </c>
      <c r="R4388" s="163" t="e">
        <f t="shared" si="272"/>
        <v>#VALUE!</v>
      </c>
      <c r="S4388" s="163" t="e">
        <f t="shared" si="273"/>
        <v>#VALUE!</v>
      </c>
      <c r="T4388" s="163" t="e">
        <f>INDEX(Controle!O:O,MATCH('Banco de Dados'!A4388,Controle!M:M,0))*E4388/100</f>
        <v>#N/A</v>
      </c>
    </row>
    <row r="4389" spans="1:20" hidden="1" x14ac:dyDescent="0.2">
      <c r="A4389" s="158">
        <f>BD_TS!A4388</f>
        <v>0</v>
      </c>
      <c r="B4389" s="158" t="str">
        <f>SUBSTITUTE(SUBSTITUTE(BD_TS!D4388," ",""),"-","/")</f>
        <v/>
      </c>
      <c r="C4389" s="158">
        <f>BD_TS!E4388</f>
        <v>0</v>
      </c>
      <c r="D4389" s="159">
        <f>BD_TS!F4388</f>
        <v>0</v>
      </c>
      <c r="E4389" s="160">
        <f>BD_TS!B4388</f>
        <v>0</v>
      </c>
      <c r="F4389" s="161">
        <f>BD_TS!C4388</f>
        <v>0</v>
      </c>
      <c r="G4389" s="187">
        <f>BD_TS!H4388</f>
        <v>0</v>
      </c>
      <c r="H4389" s="158" t="str">
        <f>IF($A4389=0,"",IFERROR(INDEX(BD_Gestão!A:A,MATCH('Banco de Dados'!$B4389,BD_Gestão!$B:$B,0)),"erro"))</f>
        <v/>
      </c>
      <c r="I4389" s="162" t="str">
        <f>IF($A4389=0,"",IFERROR(INDEX(BD_Gestão!E:E,MATCH('Banco de Dados'!$B4389,BD_Gestão!$B:$B,0)),"erro"))</f>
        <v/>
      </c>
      <c r="J4389" s="186" t="str">
        <f>IF($A4389=0,"",IFERROR(INDEX(BD_Gestão!B:B,MATCH('Banco de Dados'!$B4389,BD_Gestão!$B:$B,0)),"erro"))</f>
        <v/>
      </c>
      <c r="K4389" s="158" t="str">
        <f>IF($A4389=0,"",IFERROR(INDEX(BD_Gestão!C:C,MATCH('Banco de Dados'!$B4389,BD_Gestão!$B:$B,0)),"erro"))</f>
        <v/>
      </c>
      <c r="L4389" s="158" t="str">
        <f>IF($A4389=0,"",IFERROR(INDEX(BD_Gestão!H:H,MATCH('Banco de Dados'!$B4389,BD_Gestão!$B:$B,0)),"erro"))</f>
        <v/>
      </c>
      <c r="M4389" s="161" t="str">
        <f>IF($A4389=0,"",IFERROR(INDEX(BD_Gestão!F:F,MATCH('Banco de Dados'!$B4389,BD_Gestão!$B:$B,0)),"erro"))</f>
        <v/>
      </c>
      <c r="N4389" s="161" t="str">
        <f>IF($A4389=0,"",IFERROR(INDEX(BD_Gestão!J:J,MATCH('Banco de Dados'!$B4389,BD_Gestão!$B:$B,0)),"erro"))</f>
        <v/>
      </c>
      <c r="O4389" s="164" t="str">
        <f>IF($A4389=0,"",IFERROR(INDEX(BD_Gestão!K:K,MATCH('Banco de Dados'!$B4389,BD_Gestão!$B:$B,0)),"erro"))</f>
        <v/>
      </c>
      <c r="P4389" s="169" t="str">
        <f t="shared" si="274"/>
        <v/>
      </c>
      <c r="Q4389" s="170" t="str">
        <f t="shared" si="275"/>
        <v/>
      </c>
      <c r="R4389" s="163" t="e">
        <f t="shared" si="272"/>
        <v>#VALUE!</v>
      </c>
      <c r="S4389" s="163" t="e">
        <f t="shared" si="273"/>
        <v>#VALUE!</v>
      </c>
      <c r="T4389" s="163" t="e">
        <f>INDEX(Controle!O:O,MATCH('Banco de Dados'!A4389,Controle!M:M,0))*E4389/100</f>
        <v>#N/A</v>
      </c>
    </row>
    <row r="4390" spans="1:20" hidden="1" x14ac:dyDescent="0.2">
      <c r="A4390" s="158">
        <f>BD_TS!A4389</f>
        <v>0</v>
      </c>
      <c r="B4390" s="158" t="str">
        <f>SUBSTITUTE(SUBSTITUTE(BD_TS!D4389," ",""),"-","/")</f>
        <v/>
      </c>
      <c r="C4390" s="158">
        <f>BD_TS!E4389</f>
        <v>0</v>
      </c>
      <c r="D4390" s="159">
        <f>BD_TS!F4389</f>
        <v>0</v>
      </c>
      <c r="E4390" s="160">
        <f>BD_TS!B4389</f>
        <v>0</v>
      </c>
      <c r="F4390" s="161">
        <f>BD_TS!C4389</f>
        <v>0</v>
      </c>
      <c r="G4390" s="187">
        <f>BD_TS!H4389</f>
        <v>0</v>
      </c>
      <c r="H4390" s="158" t="str">
        <f>IF($A4390=0,"",IFERROR(INDEX(BD_Gestão!A:A,MATCH('Banco de Dados'!$B4390,BD_Gestão!$B:$B,0)),"erro"))</f>
        <v/>
      </c>
      <c r="I4390" s="162" t="str">
        <f>IF($A4390=0,"",IFERROR(INDEX(BD_Gestão!E:E,MATCH('Banco de Dados'!$B4390,BD_Gestão!$B:$B,0)),"erro"))</f>
        <v/>
      </c>
      <c r="J4390" s="186" t="str">
        <f>IF($A4390=0,"",IFERROR(INDEX(BD_Gestão!B:B,MATCH('Banco de Dados'!$B4390,BD_Gestão!$B:$B,0)),"erro"))</f>
        <v/>
      </c>
      <c r="K4390" s="158" t="str">
        <f>IF($A4390=0,"",IFERROR(INDEX(BD_Gestão!C:C,MATCH('Banco de Dados'!$B4390,BD_Gestão!$B:$B,0)),"erro"))</f>
        <v/>
      </c>
      <c r="L4390" s="158" t="str">
        <f>IF($A4390=0,"",IFERROR(INDEX(BD_Gestão!H:H,MATCH('Banco de Dados'!$B4390,BD_Gestão!$B:$B,0)),"erro"))</f>
        <v/>
      </c>
      <c r="M4390" s="161" t="str">
        <f>IF($A4390=0,"",IFERROR(INDEX(BD_Gestão!F:F,MATCH('Banco de Dados'!$B4390,BD_Gestão!$B:$B,0)),"erro"))</f>
        <v/>
      </c>
      <c r="N4390" s="161" t="str">
        <f>IF($A4390=0,"",IFERROR(INDEX(BD_Gestão!J:J,MATCH('Banco de Dados'!$B4390,BD_Gestão!$B:$B,0)),"erro"))</f>
        <v/>
      </c>
      <c r="O4390" s="164" t="str">
        <f>IF($A4390=0,"",IFERROR(INDEX(BD_Gestão!K:K,MATCH('Banco de Dados'!$B4390,BD_Gestão!$B:$B,0)),"erro"))</f>
        <v/>
      </c>
      <c r="P4390" s="169" t="str">
        <f t="shared" si="274"/>
        <v/>
      </c>
      <c r="Q4390" s="170" t="str">
        <f t="shared" si="275"/>
        <v/>
      </c>
      <c r="R4390" s="163" t="e">
        <f t="shared" si="272"/>
        <v>#VALUE!</v>
      </c>
      <c r="S4390" s="163" t="e">
        <f t="shared" si="273"/>
        <v>#VALUE!</v>
      </c>
      <c r="T4390" s="163" t="e">
        <f>INDEX(Controle!O:O,MATCH('Banco de Dados'!A4390,Controle!M:M,0))*E4390/100</f>
        <v>#N/A</v>
      </c>
    </row>
    <row r="4391" spans="1:20" hidden="1" x14ac:dyDescent="0.2">
      <c r="A4391" s="158">
        <f>BD_TS!A4390</f>
        <v>0</v>
      </c>
      <c r="B4391" s="158" t="str">
        <f>SUBSTITUTE(SUBSTITUTE(BD_TS!D4390," ",""),"-","/")</f>
        <v/>
      </c>
      <c r="C4391" s="158">
        <f>BD_TS!E4390</f>
        <v>0</v>
      </c>
      <c r="D4391" s="159">
        <f>BD_TS!F4390</f>
        <v>0</v>
      </c>
      <c r="E4391" s="160">
        <f>BD_TS!B4390</f>
        <v>0</v>
      </c>
      <c r="F4391" s="161">
        <f>BD_TS!C4390</f>
        <v>0</v>
      </c>
      <c r="G4391" s="187">
        <f>BD_TS!H4390</f>
        <v>0</v>
      </c>
      <c r="H4391" s="158" t="str">
        <f>IF($A4391=0,"",IFERROR(INDEX(BD_Gestão!A:A,MATCH('Banco de Dados'!$B4391,BD_Gestão!$B:$B,0)),"erro"))</f>
        <v/>
      </c>
      <c r="I4391" s="162" t="str">
        <f>IF($A4391=0,"",IFERROR(INDEX(BD_Gestão!E:E,MATCH('Banco de Dados'!$B4391,BD_Gestão!$B:$B,0)),"erro"))</f>
        <v/>
      </c>
      <c r="J4391" s="186" t="str">
        <f>IF($A4391=0,"",IFERROR(INDEX(BD_Gestão!B:B,MATCH('Banco de Dados'!$B4391,BD_Gestão!$B:$B,0)),"erro"))</f>
        <v/>
      </c>
      <c r="K4391" s="158" t="str">
        <f>IF($A4391=0,"",IFERROR(INDEX(BD_Gestão!C:C,MATCH('Banco de Dados'!$B4391,BD_Gestão!$B:$B,0)),"erro"))</f>
        <v/>
      </c>
      <c r="L4391" s="158" t="str">
        <f>IF($A4391=0,"",IFERROR(INDEX(BD_Gestão!H:H,MATCH('Banco de Dados'!$B4391,BD_Gestão!$B:$B,0)),"erro"))</f>
        <v/>
      </c>
      <c r="M4391" s="161" t="str">
        <f>IF($A4391=0,"",IFERROR(INDEX(BD_Gestão!F:F,MATCH('Banco de Dados'!$B4391,BD_Gestão!$B:$B,0)),"erro"))</f>
        <v/>
      </c>
      <c r="N4391" s="161" t="str">
        <f>IF($A4391=0,"",IFERROR(INDEX(BD_Gestão!J:J,MATCH('Banco de Dados'!$B4391,BD_Gestão!$B:$B,0)),"erro"))</f>
        <v/>
      </c>
      <c r="O4391" s="164" t="str">
        <f>IF($A4391=0,"",IFERROR(INDEX(BD_Gestão!K:K,MATCH('Banco de Dados'!$B4391,BD_Gestão!$B:$B,0)),"erro"))</f>
        <v/>
      </c>
      <c r="P4391" s="169" t="str">
        <f t="shared" si="274"/>
        <v/>
      </c>
      <c r="Q4391" s="170" t="str">
        <f t="shared" si="275"/>
        <v/>
      </c>
      <c r="R4391" s="163" t="e">
        <f t="shared" si="272"/>
        <v>#VALUE!</v>
      </c>
      <c r="S4391" s="163" t="e">
        <f t="shared" si="273"/>
        <v>#VALUE!</v>
      </c>
      <c r="T4391" s="163" t="e">
        <f>INDEX(Controle!O:O,MATCH('Banco de Dados'!A4391,Controle!M:M,0))*E4391/100</f>
        <v>#N/A</v>
      </c>
    </row>
    <row r="4392" spans="1:20" hidden="1" x14ac:dyDescent="0.2">
      <c r="A4392" s="158">
        <f>BD_TS!A4391</f>
        <v>0</v>
      </c>
      <c r="B4392" s="158" t="str">
        <f>SUBSTITUTE(SUBSTITUTE(BD_TS!D4391," ",""),"-","/")</f>
        <v/>
      </c>
      <c r="C4392" s="158">
        <f>BD_TS!E4391</f>
        <v>0</v>
      </c>
      <c r="D4392" s="159">
        <f>BD_TS!F4391</f>
        <v>0</v>
      </c>
      <c r="E4392" s="160">
        <f>BD_TS!B4391</f>
        <v>0</v>
      </c>
      <c r="F4392" s="161">
        <f>BD_TS!C4391</f>
        <v>0</v>
      </c>
      <c r="G4392" s="187">
        <f>BD_TS!H4391</f>
        <v>0</v>
      </c>
      <c r="H4392" s="158" t="str">
        <f>IF($A4392=0,"",IFERROR(INDEX(BD_Gestão!A:A,MATCH('Banco de Dados'!$B4392,BD_Gestão!$B:$B,0)),"erro"))</f>
        <v/>
      </c>
      <c r="I4392" s="162" t="str">
        <f>IF($A4392=0,"",IFERROR(INDEX(BD_Gestão!E:E,MATCH('Banco de Dados'!$B4392,BD_Gestão!$B:$B,0)),"erro"))</f>
        <v/>
      </c>
      <c r="J4392" s="186" t="str">
        <f>IF($A4392=0,"",IFERROR(INDEX(BD_Gestão!B:B,MATCH('Banco de Dados'!$B4392,BD_Gestão!$B:$B,0)),"erro"))</f>
        <v/>
      </c>
      <c r="K4392" s="158" t="str">
        <f>IF($A4392=0,"",IFERROR(INDEX(BD_Gestão!C:C,MATCH('Banco de Dados'!$B4392,BD_Gestão!$B:$B,0)),"erro"))</f>
        <v/>
      </c>
      <c r="L4392" s="158" t="str">
        <f>IF($A4392=0,"",IFERROR(INDEX(BD_Gestão!H:H,MATCH('Banco de Dados'!$B4392,BD_Gestão!$B:$B,0)),"erro"))</f>
        <v/>
      </c>
      <c r="M4392" s="161" t="str">
        <f>IF($A4392=0,"",IFERROR(INDEX(BD_Gestão!F:F,MATCH('Banco de Dados'!$B4392,BD_Gestão!$B:$B,0)),"erro"))</f>
        <v/>
      </c>
      <c r="N4392" s="161" t="str">
        <f>IF($A4392=0,"",IFERROR(INDEX(BD_Gestão!J:J,MATCH('Banco de Dados'!$B4392,BD_Gestão!$B:$B,0)),"erro"))</f>
        <v/>
      </c>
      <c r="O4392" s="164" t="str">
        <f>IF($A4392=0,"",IFERROR(INDEX(BD_Gestão!K:K,MATCH('Banco de Dados'!$B4392,BD_Gestão!$B:$B,0)),"erro"))</f>
        <v/>
      </c>
      <c r="P4392" s="169" t="str">
        <f t="shared" si="274"/>
        <v/>
      </c>
      <c r="Q4392" s="170" t="str">
        <f t="shared" si="275"/>
        <v/>
      </c>
      <c r="R4392" s="163" t="e">
        <f t="shared" si="272"/>
        <v>#VALUE!</v>
      </c>
      <c r="S4392" s="163" t="e">
        <f t="shared" si="273"/>
        <v>#VALUE!</v>
      </c>
      <c r="T4392" s="163" t="e">
        <f>INDEX(Controle!O:O,MATCH('Banco de Dados'!A4392,Controle!M:M,0))*E4392/100</f>
        <v>#N/A</v>
      </c>
    </row>
    <row r="4393" spans="1:20" hidden="1" x14ac:dyDescent="0.2">
      <c r="A4393" s="158">
        <f>BD_TS!A4392</f>
        <v>0</v>
      </c>
      <c r="B4393" s="158" t="str">
        <f>SUBSTITUTE(SUBSTITUTE(BD_TS!D4392," ",""),"-","/")</f>
        <v/>
      </c>
      <c r="C4393" s="158">
        <f>BD_TS!E4392</f>
        <v>0</v>
      </c>
      <c r="D4393" s="159">
        <f>BD_TS!F4392</f>
        <v>0</v>
      </c>
      <c r="E4393" s="160">
        <f>BD_TS!B4392</f>
        <v>0</v>
      </c>
      <c r="F4393" s="161">
        <f>BD_TS!C4392</f>
        <v>0</v>
      </c>
      <c r="G4393" s="187">
        <f>BD_TS!H4392</f>
        <v>0</v>
      </c>
      <c r="H4393" s="158" t="str">
        <f>IF($A4393=0,"",IFERROR(INDEX(BD_Gestão!A:A,MATCH('Banco de Dados'!$B4393,BD_Gestão!$B:$B,0)),"erro"))</f>
        <v/>
      </c>
      <c r="I4393" s="162" t="str">
        <f>IF($A4393=0,"",IFERROR(INDEX(BD_Gestão!E:E,MATCH('Banco de Dados'!$B4393,BD_Gestão!$B:$B,0)),"erro"))</f>
        <v/>
      </c>
      <c r="J4393" s="186" t="str">
        <f>IF($A4393=0,"",IFERROR(INDEX(BD_Gestão!B:B,MATCH('Banco de Dados'!$B4393,BD_Gestão!$B:$B,0)),"erro"))</f>
        <v/>
      </c>
      <c r="K4393" s="158" t="str">
        <f>IF($A4393=0,"",IFERROR(INDEX(BD_Gestão!C:C,MATCH('Banco de Dados'!$B4393,BD_Gestão!$B:$B,0)),"erro"))</f>
        <v/>
      </c>
      <c r="L4393" s="158" t="str">
        <f>IF($A4393=0,"",IFERROR(INDEX(BD_Gestão!H:H,MATCH('Banco de Dados'!$B4393,BD_Gestão!$B:$B,0)),"erro"))</f>
        <v/>
      </c>
      <c r="M4393" s="161" t="str">
        <f>IF($A4393=0,"",IFERROR(INDEX(BD_Gestão!F:F,MATCH('Banco de Dados'!$B4393,BD_Gestão!$B:$B,0)),"erro"))</f>
        <v/>
      </c>
      <c r="N4393" s="161" t="str">
        <f>IF($A4393=0,"",IFERROR(INDEX(BD_Gestão!J:J,MATCH('Banco de Dados'!$B4393,BD_Gestão!$B:$B,0)),"erro"))</f>
        <v/>
      </c>
      <c r="O4393" s="164" t="str">
        <f>IF($A4393=0,"",IFERROR(INDEX(BD_Gestão!K:K,MATCH('Banco de Dados'!$B4393,BD_Gestão!$B:$B,0)),"erro"))</f>
        <v/>
      </c>
      <c r="P4393" s="169" t="str">
        <f t="shared" si="274"/>
        <v/>
      </c>
      <c r="Q4393" s="170" t="str">
        <f t="shared" si="275"/>
        <v/>
      </c>
      <c r="R4393" s="163" t="e">
        <f t="shared" si="272"/>
        <v>#VALUE!</v>
      </c>
      <c r="S4393" s="163" t="e">
        <f t="shared" si="273"/>
        <v>#VALUE!</v>
      </c>
      <c r="T4393" s="163" t="e">
        <f>INDEX(Controle!O:O,MATCH('Banco de Dados'!A4393,Controle!M:M,0))*E4393/100</f>
        <v>#N/A</v>
      </c>
    </row>
    <row r="4394" spans="1:20" hidden="1" x14ac:dyDescent="0.2">
      <c r="A4394" s="158">
        <f>BD_TS!A4393</f>
        <v>0</v>
      </c>
      <c r="B4394" s="158" t="str">
        <f>SUBSTITUTE(SUBSTITUTE(BD_TS!D4393," ",""),"-","/")</f>
        <v/>
      </c>
      <c r="C4394" s="158">
        <f>BD_TS!E4393</f>
        <v>0</v>
      </c>
      <c r="D4394" s="159">
        <f>BD_TS!F4393</f>
        <v>0</v>
      </c>
      <c r="E4394" s="160">
        <f>BD_TS!B4393</f>
        <v>0</v>
      </c>
      <c r="F4394" s="161">
        <f>BD_TS!C4393</f>
        <v>0</v>
      </c>
      <c r="G4394" s="187">
        <f>BD_TS!H4393</f>
        <v>0</v>
      </c>
      <c r="H4394" s="158" t="str">
        <f>IF($A4394=0,"",IFERROR(INDEX(BD_Gestão!A:A,MATCH('Banco de Dados'!$B4394,BD_Gestão!$B:$B,0)),"erro"))</f>
        <v/>
      </c>
      <c r="I4394" s="162" t="str">
        <f>IF($A4394=0,"",IFERROR(INDEX(BD_Gestão!E:E,MATCH('Banco de Dados'!$B4394,BD_Gestão!$B:$B,0)),"erro"))</f>
        <v/>
      </c>
      <c r="J4394" s="186" t="str">
        <f>IF($A4394=0,"",IFERROR(INDEX(BD_Gestão!B:B,MATCH('Banco de Dados'!$B4394,BD_Gestão!$B:$B,0)),"erro"))</f>
        <v/>
      </c>
      <c r="K4394" s="158" t="str">
        <f>IF($A4394=0,"",IFERROR(INDEX(BD_Gestão!C:C,MATCH('Banco de Dados'!$B4394,BD_Gestão!$B:$B,0)),"erro"))</f>
        <v/>
      </c>
      <c r="L4394" s="158" t="str">
        <f>IF($A4394=0,"",IFERROR(INDEX(BD_Gestão!H:H,MATCH('Banco de Dados'!$B4394,BD_Gestão!$B:$B,0)),"erro"))</f>
        <v/>
      </c>
      <c r="M4394" s="161" t="str">
        <f>IF($A4394=0,"",IFERROR(INDEX(BD_Gestão!F:F,MATCH('Banco de Dados'!$B4394,BD_Gestão!$B:$B,0)),"erro"))</f>
        <v/>
      </c>
      <c r="N4394" s="161" t="str">
        <f>IF($A4394=0,"",IFERROR(INDEX(BD_Gestão!J:J,MATCH('Banco de Dados'!$B4394,BD_Gestão!$B:$B,0)),"erro"))</f>
        <v/>
      </c>
      <c r="O4394" s="164" t="str">
        <f>IF($A4394=0,"",IFERROR(INDEX(BD_Gestão!K:K,MATCH('Banco de Dados'!$B4394,BD_Gestão!$B:$B,0)),"erro"))</f>
        <v/>
      </c>
      <c r="P4394" s="169" t="str">
        <f t="shared" si="274"/>
        <v/>
      </c>
      <c r="Q4394" s="170" t="str">
        <f t="shared" si="275"/>
        <v/>
      </c>
      <c r="R4394" s="163" t="e">
        <f t="shared" si="272"/>
        <v>#VALUE!</v>
      </c>
      <c r="S4394" s="163" t="e">
        <f t="shared" si="273"/>
        <v>#VALUE!</v>
      </c>
      <c r="T4394" s="163" t="e">
        <f>INDEX(Controle!O:O,MATCH('Banco de Dados'!A4394,Controle!M:M,0))*E4394/100</f>
        <v>#N/A</v>
      </c>
    </row>
    <row r="4395" spans="1:20" hidden="1" x14ac:dyDescent="0.2">
      <c r="A4395" s="158">
        <f>BD_TS!A4394</f>
        <v>0</v>
      </c>
      <c r="B4395" s="158" t="str">
        <f>SUBSTITUTE(SUBSTITUTE(BD_TS!D4394," ",""),"-","/")</f>
        <v/>
      </c>
      <c r="C4395" s="158">
        <f>BD_TS!E4394</f>
        <v>0</v>
      </c>
      <c r="D4395" s="159">
        <f>BD_TS!F4394</f>
        <v>0</v>
      </c>
      <c r="E4395" s="160">
        <f>BD_TS!B4394</f>
        <v>0</v>
      </c>
      <c r="F4395" s="161">
        <f>BD_TS!C4394</f>
        <v>0</v>
      </c>
      <c r="G4395" s="187">
        <f>BD_TS!H4394</f>
        <v>0</v>
      </c>
      <c r="H4395" s="158" t="str">
        <f>IF($A4395=0,"",IFERROR(INDEX(BD_Gestão!A:A,MATCH('Banco de Dados'!$B4395,BD_Gestão!$B:$B,0)),"erro"))</f>
        <v/>
      </c>
      <c r="I4395" s="162" t="str">
        <f>IF($A4395=0,"",IFERROR(INDEX(BD_Gestão!E:E,MATCH('Banco de Dados'!$B4395,BD_Gestão!$B:$B,0)),"erro"))</f>
        <v/>
      </c>
      <c r="J4395" s="186" t="str">
        <f>IF($A4395=0,"",IFERROR(INDEX(BD_Gestão!B:B,MATCH('Banco de Dados'!$B4395,BD_Gestão!$B:$B,0)),"erro"))</f>
        <v/>
      </c>
      <c r="K4395" s="158" t="str">
        <f>IF($A4395=0,"",IFERROR(INDEX(BD_Gestão!C:C,MATCH('Banco de Dados'!$B4395,BD_Gestão!$B:$B,0)),"erro"))</f>
        <v/>
      </c>
      <c r="L4395" s="158" t="str">
        <f>IF($A4395=0,"",IFERROR(INDEX(BD_Gestão!H:H,MATCH('Banco de Dados'!$B4395,BD_Gestão!$B:$B,0)),"erro"))</f>
        <v/>
      </c>
      <c r="M4395" s="161" t="str">
        <f>IF($A4395=0,"",IFERROR(INDEX(BD_Gestão!F:F,MATCH('Banco de Dados'!$B4395,BD_Gestão!$B:$B,0)),"erro"))</f>
        <v/>
      </c>
      <c r="N4395" s="161" t="str">
        <f>IF($A4395=0,"",IFERROR(INDEX(BD_Gestão!J:J,MATCH('Banco de Dados'!$B4395,BD_Gestão!$B:$B,0)),"erro"))</f>
        <v/>
      </c>
      <c r="O4395" s="164" t="str">
        <f>IF($A4395=0,"",IFERROR(INDEX(BD_Gestão!K:K,MATCH('Banco de Dados'!$B4395,BD_Gestão!$B:$B,0)),"erro"))</f>
        <v/>
      </c>
      <c r="P4395" s="169" t="str">
        <f t="shared" si="274"/>
        <v/>
      </c>
      <c r="Q4395" s="170" t="str">
        <f t="shared" si="275"/>
        <v/>
      </c>
      <c r="R4395" s="163" t="e">
        <f t="shared" si="272"/>
        <v>#VALUE!</v>
      </c>
      <c r="S4395" s="163" t="e">
        <f t="shared" si="273"/>
        <v>#VALUE!</v>
      </c>
      <c r="T4395" s="163" t="e">
        <f>INDEX(Controle!O:O,MATCH('Banco de Dados'!A4395,Controle!M:M,0))*E4395/100</f>
        <v>#N/A</v>
      </c>
    </row>
    <row r="4396" spans="1:20" hidden="1" x14ac:dyDescent="0.2">
      <c r="A4396" s="158">
        <f>BD_TS!A4395</f>
        <v>0</v>
      </c>
      <c r="B4396" s="158" t="str">
        <f>SUBSTITUTE(SUBSTITUTE(BD_TS!D4395," ",""),"-","/")</f>
        <v/>
      </c>
      <c r="C4396" s="158">
        <f>BD_TS!E4395</f>
        <v>0</v>
      </c>
      <c r="D4396" s="159">
        <f>BD_TS!F4395</f>
        <v>0</v>
      </c>
      <c r="E4396" s="160">
        <f>BD_TS!B4395</f>
        <v>0</v>
      </c>
      <c r="F4396" s="161">
        <f>BD_TS!C4395</f>
        <v>0</v>
      </c>
      <c r="G4396" s="187">
        <f>BD_TS!H4395</f>
        <v>0</v>
      </c>
      <c r="H4396" s="158" t="str">
        <f>IF($A4396=0,"",IFERROR(INDEX(BD_Gestão!A:A,MATCH('Banco de Dados'!$B4396,BD_Gestão!$B:$B,0)),"erro"))</f>
        <v/>
      </c>
      <c r="I4396" s="162" t="str">
        <f>IF($A4396=0,"",IFERROR(INDEX(BD_Gestão!E:E,MATCH('Banco de Dados'!$B4396,BD_Gestão!$B:$B,0)),"erro"))</f>
        <v/>
      </c>
      <c r="J4396" s="186" t="str">
        <f>IF($A4396=0,"",IFERROR(INDEX(BD_Gestão!B:B,MATCH('Banco de Dados'!$B4396,BD_Gestão!$B:$B,0)),"erro"))</f>
        <v/>
      </c>
      <c r="K4396" s="158" t="str">
        <f>IF($A4396=0,"",IFERROR(INDEX(BD_Gestão!C:C,MATCH('Banco de Dados'!$B4396,BD_Gestão!$B:$B,0)),"erro"))</f>
        <v/>
      </c>
      <c r="L4396" s="158" t="str">
        <f>IF($A4396=0,"",IFERROR(INDEX(BD_Gestão!H:H,MATCH('Banco de Dados'!$B4396,BD_Gestão!$B:$B,0)),"erro"))</f>
        <v/>
      </c>
      <c r="M4396" s="161" t="str">
        <f>IF($A4396=0,"",IFERROR(INDEX(BD_Gestão!F:F,MATCH('Banco de Dados'!$B4396,BD_Gestão!$B:$B,0)),"erro"))</f>
        <v/>
      </c>
      <c r="N4396" s="161" t="str">
        <f>IF($A4396=0,"",IFERROR(INDEX(BD_Gestão!J:J,MATCH('Banco de Dados'!$B4396,BD_Gestão!$B:$B,0)),"erro"))</f>
        <v/>
      </c>
      <c r="O4396" s="164" t="str">
        <f>IF($A4396=0,"",IFERROR(INDEX(BD_Gestão!K:K,MATCH('Banco de Dados'!$B4396,BD_Gestão!$B:$B,0)),"erro"))</f>
        <v/>
      </c>
      <c r="P4396" s="169" t="str">
        <f t="shared" si="274"/>
        <v/>
      </c>
      <c r="Q4396" s="170" t="str">
        <f t="shared" si="275"/>
        <v/>
      </c>
      <c r="R4396" s="163" t="e">
        <f t="shared" si="272"/>
        <v>#VALUE!</v>
      </c>
      <c r="S4396" s="163" t="e">
        <f t="shared" si="273"/>
        <v>#VALUE!</v>
      </c>
      <c r="T4396" s="163" t="e">
        <f>INDEX(Controle!O:O,MATCH('Banco de Dados'!A4396,Controle!M:M,0))*E4396/100</f>
        <v>#N/A</v>
      </c>
    </row>
    <row r="4397" spans="1:20" hidden="1" x14ac:dyDescent="0.2">
      <c r="A4397" s="158">
        <f>BD_TS!A4396</f>
        <v>0</v>
      </c>
      <c r="B4397" s="158" t="str">
        <f>SUBSTITUTE(SUBSTITUTE(BD_TS!D4396," ",""),"-","/")</f>
        <v/>
      </c>
      <c r="C4397" s="158">
        <f>BD_TS!E4396</f>
        <v>0</v>
      </c>
      <c r="D4397" s="159">
        <f>BD_TS!F4396</f>
        <v>0</v>
      </c>
      <c r="E4397" s="160">
        <f>BD_TS!B4396</f>
        <v>0</v>
      </c>
      <c r="F4397" s="161">
        <f>BD_TS!C4396</f>
        <v>0</v>
      </c>
      <c r="G4397" s="187">
        <f>BD_TS!H4396</f>
        <v>0</v>
      </c>
      <c r="H4397" s="158" t="str">
        <f>IF($A4397=0,"",IFERROR(INDEX(BD_Gestão!A:A,MATCH('Banco de Dados'!$B4397,BD_Gestão!$B:$B,0)),"erro"))</f>
        <v/>
      </c>
      <c r="I4397" s="162" t="str">
        <f>IF($A4397=0,"",IFERROR(INDEX(BD_Gestão!E:E,MATCH('Banco de Dados'!$B4397,BD_Gestão!$B:$B,0)),"erro"))</f>
        <v/>
      </c>
      <c r="J4397" s="186" t="str">
        <f>IF($A4397=0,"",IFERROR(INDEX(BD_Gestão!B:B,MATCH('Banco de Dados'!$B4397,BD_Gestão!$B:$B,0)),"erro"))</f>
        <v/>
      </c>
      <c r="K4397" s="158" t="str">
        <f>IF($A4397=0,"",IFERROR(INDEX(BD_Gestão!C:C,MATCH('Banco de Dados'!$B4397,BD_Gestão!$B:$B,0)),"erro"))</f>
        <v/>
      </c>
      <c r="L4397" s="158" t="str">
        <f>IF($A4397=0,"",IFERROR(INDEX(BD_Gestão!H:H,MATCH('Banco de Dados'!$B4397,BD_Gestão!$B:$B,0)),"erro"))</f>
        <v/>
      </c>
      <c r="M4397" s="161" t="str">
        <f>IF($A4397=0,"",IFERROR(INDEX(BD_Gestão!F:F,MATCH('Banco de Dados'!$B4397,BD_Gestão!$B:$B,0)),"erro"))</f>
        <v/>
      </c>
      <c r="N4397" s="161" t="str">
        <f>IF($A4397=0,"",IFERROR(INDEX(BD_Gestão!J:J,MATCH('Banco de Dados'!$B4397,BD_Gestão!$B:$B,0)),"erro"))</f>
        <v/>
      </c>
      <c r="O4397" s="164" t="str">
        <f>IF($A4397=0,"",IFERROR(INDEX(BD_Gestão!K:K,MATCH('Banco de Dados'!$B4397,BD_Gestão!$B:$B,0)),"erro"))</f>
        <v/>
      </c>
      <c r="P4397" s="169" t="str">
        <f t="shared" si="274"/>
        <v/>
      </c>
      <c r="Q4397" s="170" t="str">
        <f t="shared" si="275"/>
        <v/>
      </c>
      <c r="R4397" s="163" t="e">
        <f t="shared" si="272"/>
        <v>#VALUE!</v>
      </c>
      <c r="S4397" s="163" t="e">
        <f t="shared" si="273"/>
        <v>#VALUE!</v>
      </c>
      <c r="T4397" s="163" t="e">
        <f>INDEX(Controle!O:O,MATCH('Banco de Dados'!A4397,Controle!M:M,0))*E4397/100</f>
        <v>#N/A</v>
      </c>
    </row>
    <row r="4398" spans="1:20" hidden="1" x14ac:dyDescent="0.2">
      <c r="A4398" s="158">
        <f>BD_TS!A4397</f>
        <v>0</v>
      </c>
      <c r="B4398" s="158" t="str">
        <f>SUBSTITUTE(SUBSTITUTE(BD_TS!D4397," ",""),"-","/")</f>
        <v/>
      </c>
      <c r="C4398" s="158">
        <f>BD_TS!E4397</f>
        <v>0</v>
      </c>
      <c r="D4398" s="159">
        <f>BD_TS!F4397</f>
        <v>0</v>
      </c>
      <c r="E4398" s="160">
        <f>BD_TS!B4397</f>
        <v>0</v>
      </c>
      <c r="F4398" s="161">
        <f>BD_TS!C4397</f>
        <v>0</v>
      </c>
      <c r="G4398" s="187">
        <f>BD_TS!H4397</f>
        <v>0</v>
      </c>
      <c r="H4398" s="158" t="str">
        <f>IF($A4398=0,"",IFERROR(INDEX(BD_Gestão!A:A,MATCH('Banco de Dados'!$B4398,BD_Gestão!$B:$B,0)),"erro"))</f>
        <v/>
      </c>
      <c r="I4398" s="162" t="str">
        <f>IF($A4398=0,"",IFERROR(INDEX(BD_Gestão!E:E,MATCH('Banco de Dados'!$B4398,BD_Gestão!$B:$B,0)),"erro"))</f>
        <v/>
      </c>
      <c r="J4398" s="186" t="str">
        <f>IF($A4398=0,"",IFERROR(INDEX(BD_Gestão!B:B,MATCH('Banco de Dados'!$B4398,BD_Gestão!$B:$B,0)),"erro"))</f>
        <v/>
      </c>
      <c r="K4398" s="158" t="str">
        <f>IF($A4398=0,"",IFERROR(INDEX(BD_Gestão!C:C,MATCH('Banco de Dados'!$B4398,BD_Gestão!$B:$B,0)),"erro"))</f>
        <v/>
      </c>
      <c r="L4398" s="158" t="str">
        <f>IF($A4398=0,"",IFERROR(INDEX(BD_Gestão!H:H,MATCH('Banco de Dados'!$B4398,BD_Gestão!$B:$B,0)),"erro"))</f>
        <v/>
      </c>
      <c r="M4398" s="161" t="str">
        <f>IF($A4398=0,"",IFERROR(INDEX(BD_Gestão!F:F,MATCH('Banco de Dados'!$B4398,BD_Gestão!$B:$B,0)),"erro"))</f>
        <v/>
      </c>
      <c r="N4398" s="161" t="str">
        <f>IF($A4398=0,"",IFERROR(INDEX(BD_Gestão!J:J,MATCH('Banco de Dados'!$B4398,BD_Gestão!$B:$B,0)),"erro"))</f>
        <v/>
      </c>
      <c r="O4398" s="164" t="str">
        <f>IF($A4398=0,"",IFERROR(INDEX(BD_Gestão!K:K,MATCH('Banco de Dados'!$B4398,BD_Gestão!$B:$B,0)),"erro"))</f>
        <v/>
      </c>
      <c r="P4398" s="169" t="str">
        <f t="shared" si="274"/>
        <v/>
      </c>
      <c r="Q4398" s="170" t="str">
        <f t="shared" si="275"/>
        <v/>
      </c>
      <c r="R4398" s="163" t="e">
        <f t="shared" si="272"/>
        <v>#VALUE!</v>
      </c>
      <c r="S4398" s="163" t="e">
        <f t="shared" si="273"/>
        <v>#VALUE!</v>
      </c>
      <c r="T4398" s="163" t="e">
        <f>INDEX(Controle!O:O,MATCH('Banco de Dados'!A4398,Controle!M:M,0))*E4398/100</f>
        <v>#N/A</v>
      </c>
    </row>
    <row r="4399" spans="1:20" hidden="1" x14ac:dyDescent="0.2">
      <c r="A4399" s="158">
        <f>BD_TS!A4398</f>
        <v>0</v>
      </c>
      <c r="B4399" s="158" t="str">
        <f>SUBSTITUTE(SUBSTITUTE(BD_TS!D4398," ",""),"-","/")</f>
        <v/>
      </c>
      <c r="C4399" s="158">
        <f>BD_TS!E4398</f>
        <v>0</v>
      </c>
      <c r="D4399" s="159">
        <f>BD_TS!F4398</f>
        <v>0</v>
      </c>
      <c r="E4399" s="160">
        <f>BD_TS!B4398</f>
        <v>0</v>
      </c>
      <c r="F4399" s="161">
        <f>BD_TS!C4398</f>
        <v>0</v>
      </c>
      <c r="G4399" s="187">
        <f>BD_TS!H4398</f>
        <v>0</v>
      </c>
      <c r="H4399" s="158" t="str">
        <f>IF($A4399=0,"",IFERROR(INDEX(BD_Gestão!A:A,MATCH('Banco de Dados'!$B4399,BD_Gestão!$B:$B,0)),"erro"))</f>
        <v/>
      </c>
      <c r="I4399" s="162" t="str">
        <f>IF($A4399=0,"",IFERROR(INDEX(BD_Gestão!E:E,MATCH('Banco de Dados'!$B4399,BD_Gestão!$B:$B,0)),"erro"))</f>
        <v/>
      </c>
      <c r="J4399" s="186" t="str">
        <f>IF($A4399=0,"",IFERROR(INDEX(BD_Gestão!B:B,MATCH('Banco de Dados'!$B4399,BD_Gestão!$B:$B,0)),"erro"))</f>
        <v/>
      </c>
      <c r="K4399" s="158" t="str">
        <f>IF($A4399=0,"",IFERROR(INDEX(BD_Gestão!C:C,MATCH('Banco de Dados'!$B4399,BD_Gestão!$B:$B,0)),"erro"))</f>
        <v/>
      </c>
      <c r="L4399" s="158" t="str">
        <f>IF($A4399=0,"",IFERROR(INDEX(BD_Gestão!H:H,MATCH('Banco de Dados'!$B4399,BD_Gestão!$B:$B,0)),"erro"))</f>
        <v/>
      </c>
      <c r="M4399" s="161" t="str">
        <f>IF($A4399=0,"",IFERROR(INDEX(BD_Gestão!F:F,MATCH('Banco de Dados'!$B4399,BD_Gestão!$B:$B,0)),"erro"))</f>
        <v/>
      </c>
      <c r="N4399" s="161" t="str">
        <f>IF($A4399=0,"",IFERROR(INDEX(BD_Gestão!J:J,MATCH('Banco de Dados'!$B4399,BD_Gestão!$B:$B,0)),"erro"))</f>
        <v/>
      </c>
      <c r="O4399" s="164" t="str">
        <f>IF($A4399=0,"",IFERROR(INDEX(BD_Gestão!K:K,MATCH('Banco de Dados'!$B4399,BD_Gestão!$B:$B,0)),"erro"))</f>
        <v/>
      </c>
      <c r="P4399" s="169" t="str">
        <f t="shared" si="274"/>
        <v/>
      </c>
      <c r="Q4399" s="170" t="str">
        <f t="shared" si="275"/>
        <v/>
      </c>
      <c r="R4399" s="163" t="e">
        <f t="shared" si="272"/>
        <v>#VALUE!</v>
      </c>
      <c r="S4399" s="163" t="e">
        <f t="shared" si="273"/>
        <v>#VALUE!</v>
      </c>
      <c r="T4399" s="163" t="e">
        <f>INDEX(Controle!O:O,MATCH('Banco de Dados'!A4399,Controle!M:M,0))*E4399/100</f>
        <v>#N/A</v>
      </c>
    </row>
    <row r="4400" spans="1:20" hidden="1" x14ac:dyDescent="0.2">
      <c r="A4400" s="158">
        <f>BD_TS!A4399</f>
        <v>0</v>
      </c>
      <c r="B4400" s="158" t="str">
        <f>SUBSTITUTE(SUBSTITUTE(BD_TS!D4399," ",""),"-","/")</f>
        <v/>
      </c>
      <c r="C4400" s="158">
        <f>BD_TS!E4399</f>
        <v>0</v>
      </c>
      <c r="D4400" s="159">
        <f>BD_TS!F4399</f>
        <v>0</v>
      </c>
      <c r="E4400" s="160">
        <f>BD_TS!B4399</f>
        <v>0</v>
      </c>
      <c r="F4400" s="161">
        <f>BD_TS!C4399</f>
        <v>0</v>
      </c>
      <c r="G4400" s="187">
        <f>BD_TS!H4399</f>
        <v>0</v>
      </c>
      <c r="H4400" s="158" t="str">
        <f>IF($A4400=0,"",IFERROR(INDEX(BD_Gestão!A:A,MATCH('Banco de Dados'!$B4400,BD_Gestão!$B:$B,0)),"erro"))</f>
        <v/>
      </c>
      <c r="I4400" s="162" t="str">
        <f>IF($A4400=0,"",IFERROR(INDEX(BD_Gestão!E:E,MATCH('Banco de Dados'!$B4400,BD_Gestão!$B:$B,0)),"erro"))</f>
        <v/>
      </c>
      <c r="J4400" s="186" t="str">
        <f>IF($A4400=0,"",IFERROR(INDEX(BD_Gestão!B:B,MATCH('Banco de Dados'!$B4400,BD_Gestão!$B:$B,0)),"erro"))</f>
        <v/>
      </c>
      <c r="K4400" s="158" t="str">
        <f>IF($A4400=0,"",IFERROR(INDEX(BD_Gestão!C:C,MATCH('Banco de Dados'!$B4400,BD_Gestão!$B:$B,0)),"erro"))</f>
        <v/>
      </c>
      <c r="L4400" s="158" t="str">
        <f>IF($A4400=0,"",IFERROR(INDEX(BD_Gestão!H:H,MATCH('Banco de Dados'!$B4400,BD_Gestão!$B:$B,0)),"erro"))</f>
        <v/>
      </c>
      <c r="M4400" s="161" t="str">
        <f>IF($A4400=0,"",IFERROR(INDEX(BD_Gestão!F:F,MATCH('Banco de Dados'!$B4400,BD_Gestão!$B:$B,0)),"erro"))</f>
        <v/>
      </c>
      <c r="N4400" s="161" t="str">
        <f>IF($A4400=0,"",IFERROR(INDEX(BD_Gestão!J:J,MATCH('Banco de Dados'!$B4400,BD_Gestão!$B:$B,0)),"erro"))</f>
        <v/>
      </c>
      <c r="O4400" s="164" t="str">
        <f>IF($A4400=0,"",IFERROR(INDEX(BD_Gestão!K:K,MATCH('Banco de Dados'!$B4400,BD_Gestão!$B:$B,0)),"erro"))</f>
        <v/>
      </c>
      <c r="P4400" s="169" t="str">
        <f t="shared" si="274"/>
        <v/>
      </c>
      <c r="Q4400" s="170" t="str">
        <f t="shared" si="275"/>
        <v/>
      </c>
      <c r="R4400" s="163" t="e">
        <f t="shared" si="272"/>
        <v>#VALUE!</v>
      </c>
      <c r="S4400" s="163" t="e">
        <f t="shared" si="273"/>
        <v>#VALUE!</v>
      </c>
      <c r="T4400" s="163" t="e">
        <f>INDEX(Controle!O:O,MATCH('Banco de Dados'!A4400,Controle!M:M,0))*E4400/100</f>
        <v>#N/A</v>
      </c>
    </row>
    <row r="4401" spans="1:20" hidden="1" x14ac:dyDescent="0.2">
      <c r="A4401" s="158">
        <f>BD_TS!A4400</f>
        <v>0</v>
      </c>
      <c r="B4401" s="158" t="str">
        <f>SUBSTITUTE(SUBSTITUTE(BD_TS!D4400," ",""),"-","/")</f>
        <v/>
      </c>
      <c r="C4401" s="158">
        <f>BD_TS!E4400</f>
        <v>0</v>
      </c>
      <c r="D4401" s="159">
        <f>BD_TS!F4400</f>
        <v>0</v>
      </c>
      <c r="E4401" s="160">
        <f>BD_TS!B4400</f>
        <v>0</v>
      </c>
      <c r="F4401" s="161">
        <f>BD_TS!C4400</f>
        <v>0</v>
      </c>
      <c r="G4401" s="187">
        <f>BD_TS!H4400</f>
        <v>0</v>
      </c>
      <c r="H4401" s="158" t="str">
        <f>IF($A4401=0,"",IFERROR(INDEX(BD_Gestão!A:A,MATCH('Banco de Dados'!$B4401,BD_Gestão!$B:$B,0)),"erro"))</f>
        <v/>
      </c>
      <c r="I4401" s="162" t="str">
        <f>IF($A4401=0,"",IFERROR(INDEX(BD_Gestão!E:E,MATCH('Banco de Dados'!$B4401,BD_Gestão!$B:$B,0)),"erro"))</f>
        <v/>
      </c>
      <c r="J4401" s="186" t="str">
        <f>IF($A4401=0,"",IFERROR(INDEX(BD_Gestão!B:B,MATCH('Banco de Dados'!$B4401,BD_Gestão!$B:$B,0)),"erro"))</f>
        <v/>
      </c>
      <c r="K4401" s="158" t="str">
        <f>IF($A4401=0,"",IFERROR(INDEX(BD_Gestão!C:C,MATCH('Banco de Dados'!$B4401,BD_Gestão!$B:$B,0)),"erro"))</f>
        <v/>
      </c>
      <c r="L4401" s="158" t="str">
        <f>IF($A4401=0,"",IFERROR(INDEX(BD_Gestão!H:H,MATCH('Banco de Dados'!$B4401,BD_Gestão!$B:$B,0)),"erro"))</f>
        <v/>
      </c>
      <c r="M4401" s="161" t="str">
        <f>IF($A4401=0,"",IFERROR(INDEX(BD_Gestão!F:F,MATCH('Banco de Dados'!$B4401,BD_Gestão!$B:$B,0)),"erro"))</f>
        <v/>
      </c>
      <c r="N4401" s="161" t="str">
        <f>IF($A4401=0,"",IFERROR(INDEX(BD_Gestão!J:J,MATCH('Banco de Dados'!$B4401,BD_Gestão!$B:$B,0)),"erro"))</f>
        <v/>
      </c>
      <c r="O4401" s="164" t="str">
        <f>IF($A4401=0,"",IFERROR(INDEX(BD_Gestão!K:K,MATCH('Banco de Dados'!$B4401,BD_Gestão!$B:$B,0)),"erro"))</f>
        <v/>
      </c>
      <c r="P4401" s="169" t="str">
        <f t="shared" si="274"/>
        <v/>
      </c>
      <c r="Q4401" s="170" t="str">
        <f t="shared" si="275"/>
        <v/>
      </c>
      <c r="R4401" s="163" t="e">
        <f t="shared" si="272"/>
        <v>#VALUE!</v>
      </c>
      <c r="S4401" s="163" t="e">
        <f t="shared" si="273"/>
        <v>#VALUE!</v>
      </c>
      <c r="T4401" s="163" t="e">
        <f>INDEX(Controle!O:O,MATCH('Banco de Dados'!A4401,Controle!M:M,0))*E4401/100</f>
        <v>#N/A</v>
      </c>
    </row>
    <row r="4402" spans="1:20" hidden="1" x14ac:dyDescent="0.2">
      <c r="A4402" s="158">
        <f>BD_TS!A4401</f>
        <v>0</v>
      </c>
      <c r="B4402" s="158" t="str">
        <f>SUBSTITUTE(SUBSTITUTE(BD_TS!D4401," ",""),"-","/")</f>
        <v/>
      </c>
      <c r="C4402" s="158">
        <f>BD_TS!E4401</f>
        <v>0</v>
      </c>
      <c r="D4402" s="159">
        <f>BD_TS!F4401</f>
        <v>0</v>
      </c>
      <c r="E4402" s="160">
        <f>BD_TS!B4401</f>
        <v>0</v>
      </c>
      <c r="F4402" s="161">
        <f>BD_TS!C4401</f>
        <v>0</v>
      </c>
      <c r="G4402" s="187">
        <f>BD_TS!H4401</f>
        <v>0</v>
      </c>
      <c r="H4402" s="158" t="str">
        <f>IF($A4402=0,"",IFERROR(INDEX(BD_Gestão!A:A,MATCH('Banco de Dados'!$B4402,BD_Gestão!$B:$B,0)),"erro"))</f>
        <v/>
      </c>
      <c r="I4402" s="162" t="str">
        <f>IF($A4402=0,"",IFERROR(INDEX(BD_Gestão!E:E,MATCH('Banco de Dados'!$B4402,BD_Gestão!$B:$B,0)),"erro"))</f>
        <v/>
      </c>
      <c r="J4402" s="186" t="str">
        <f>IF($A4402=0,"",IFERROR(INDEX(BD_Gestão!B:B,MATCH('Banco de Dados'!$B4402,BD_Gestão!$B:$B,0)),"erro"))</f>
        <v/>
      </c>
      <c r="K4402" s="158" t="str">
        <f>IF($A4402=0,"",IFERROR(INDEX(BD_Gestão!C:C,MATCH('Banco de Dados'!$B4402,BD_Gestão!$B:$B,0)),"erro"))</f>
        <v/>
      </c>
      <c r="L4402" s="158" t="str">
        <f>IF($A4402=0,"",IFERROR(INDEX(BD_Gestão!H:H,MATCH('Banco de Dados'!$B4402,BD_Gestão!$B:$B,0)),"erro"))</f>
        <v/>
      </c>
      <c r="M4402" s="161" t="str">
        <f>IF($A4402=0,"",IFERROR(INDEX(BD_Gestão!F:F,MATCH('Banco de Dados'!$B4402,BD_Gestão!$B:$B,0)),"erro"))</f>
        <v/>
      </c>
      <c r="N4402" s="161" t="str">
        <f>IF($A4402=0,"",IFERROR(INDEX(BD_Gestão!J:J,MATCH('Banco de Dados'!$B4402,BD_Gestão!$B:$B,0)),"erro"))</f>
        <v/>
      </c>
      <c r="O4402" s="164" t="str">
        <f>IF($A4402=0,"",IFERROR(INDEX(BD_Gestão!K:K,MATCH('Banco de Dados'!$B4402,BD_Gestão!$B:$B,0)),"erro"))</f>
        <v/>
      </c>
      <c r="P4402" s="169" t="str">
        <f t="shared" si="274"/>
        <v/>
      </c>
      <c r="Q4402" s="170" t="str">
        <f t="shared" si="275"/>
        <v/>
      </c>
      <c r="R4402" s="163" t="e">
        <f t="shared" si="272"/>
        <v>#VALUE!</v>
      </c>
      <c r="S4402" s="163" t="e">
        <f t="shared" si="273"/>
        <v>#VALUE!</v>
      </c>
      <c r="T4402" s="163" t="e">
        <f>INDEX(Controle!O:O,MATCH('Banco de Dados'!A4402,Controle!M:M,0))*E4402/100</f>
        <v>#N/A</v>
      </c>
    </row>
    <row r="4403" spans="1:20" hidden="1" x14ac:dyDescent="0.2">
      <c r="A4403" s="158">
        <f>BD_TS!A4402</f>
        <v>0</v>
      </c>
      <c r="B4403" s="158" t="str">
        <f>SUBSTITUTE(SUBSTITUTE(BD_TS!D4402," ",""),"-","/")</f>
        <v/>
      </c>
      <c r="C4403" s="158">
        <f>BD_TS!E4402</f>
        <v>0</v>
      </c>
      <c r="D4403" s="159">
        <f>BD_TS!F4402</f>
        <v>0</v>
      </c>
      <c r="E4403" s="160">
        <f>BD_TS!B4402</f>
        <v>0</v>
      </c>
      <c r="F4403" s="161">
        <f>BD_TS!C4402</f>
        <v>0</v>
      </c>
      <c r="G4403" s="187">
        <f>BD_TS!H4402</f>
        <v>0</v>
      </c>
      <c r="H4403" s="158" t="str">
        <f>IF($A4403=0,"",IFERROR(INDEX(BD_Gestão!A:A,MATCH('Banco de Dados'!$B4403,BD_Gestão!$B:$B,0)),"erro"))</f>
        <v/>
      </c>
      <c r="I4403" s="162" t="str">
        <f>IF($A4403=0,"",IFERROR(INDEX(BD_Gestão!E:E,MATCH('Banco de Dados'!$B4403,BD_Gestão!$B:$B,0)),"erro"))</f>
        <v/>
      </c>
      <c r="J4403" s="186" t="str">
        <f>IF($A4403=0,"",IFERROR(INDEX(BD_Gestão!B:B,MATCH('Banco de Dados'!$B4403,BD_Gestão!$B:$B,0)),"erro"))</f>
        <v/>
      </c>
      <c r="K4403" s="158" t="str">
        <f>IF($A4403=0,"",IFERROR(INDEX(BD_Gestão!C:C,MATCH('Banco de Dados'!$B4403,BD_Gestão!$B:$B,0)),"erro"))</f>
        <v/>
      </c>
      <c r="L4403" s="158" t="str">
        <f>IF($A4403=0,"",IFERROR(INDEX(BD_Gestão!H:H,MATCH('Banco de Dados'!$B4403,BD_Gestão!$B:$B,0)),"erro"))</f>
        <v/>
      </c>
      <c r="M4403" s="161" t="str">
        <f>IF($A4403=0,"",IFERROR(INDEX(BD_Gestão!F:F,MATCH('Banco de Dados'!$B4403,BD_Gestão!$B:$B,0)),"erro"))</f>
        <v/>
      </c>
      <c r="N4403" s="161" t="str">
        <f>IF($A4403=0,"",IFERROR(INDEX(BD_Gestão!J:J,MATCH('Banco de Dados'!$B4403,BD_Gestão!$B:$B,0)),"erro"))</f>
        <v/>
      </c>
      <c r="O4403" s="164" t="str">
        <f>IF($A4403=0,"",IFERROR(INDEX(BD_Gestão!K:K,MATCH('Banco de Dados'!$B4403,BD_Gestão!$B:$B,0)),"erro"))</f>
        <v/>
      </c>
      <c r="P4403" s="169" t="str">
        <f t="shared" si="274"/>
        <v/>
      </c>
      <c r="Q4403" s="170" t="str">
        <f t="shared" si="275"/>
        <v/>
      </c>
      <c r="R4403" s="163" t="e">
        <f t="shared" si="272"/>
        <v>#VALUE!</v>
      </c>
      <c r="S4403" s="163" t="e">
        <f t="shared" si="273"/>
        <v>#VALUE!</v>
      </c>
      <c r="T4403" s="163" t="e">
        <f>INDEX(Controle!O:O,MATCH('Banco de Dados'!A4403,Controle!M:M,0))*E4403/100</f>
        <v>#N/A</v>
      </c>
    </row>
    <row r="4404" spans="1:20" hidden="1" x14ac:dyDescent="0.2">
      <c r="A4404" s="158">
        <f>BD_TS!A4403</f>
        <v>0</v>
      </c>
      <c r="B4404" s="158" t="str">
        <f>SUBSTITUTE(SUBSTITUTE(BD_TS!D4403," ",""),"-","/")</f>
        <v/>
      </c>
      <c r="C4404" s="158">
        <f>BD_TS!E4403</f>
        <v>0</v>
      </c>
      <c r="D4404" s="159">
        <f>BD_TS!F4403</f>
        <v>0</v>
      </c>
      <c r="E4404" s="160">
        <f>BD_TS!B4403</f>
        <v>0</v>
      </c>
      <c r="F4404" s="161">
        <f>BD_TS!C4403</f>
        <v>0</v>
      </c>
      <c r="G4404" s="187">
        <f>BD_TS!H4403</f>
        <v>0</v>
      </c>
      <c r="H4404" s="158" t="str">
        <f>IF($A4404=0,"",IFERROR(INDEX(BD_Gestão!A:A,MATCH('Banco de Dados'!$B4404,BD_Gestão!$B:$B,0)),"erro"))</f>
        <v/>
      </c>
      <c r="I4404" s="162" t="str">
        <f>IF($A4404=0,"",IFERROR(INDEX(BD_Gestão!E:E,MATCH('Banco de Dados'!$B4404,BD_Gestão!$B:$B,0)),"erro"))</f>
        <v/>
      </c>
      <c r="J4404" s="186" t="str">
        <f>IF($A4404=0,"",IFERROR(INDEX(BD_Gestão!B:B,MATCH('Banco de Dados'!$B4404,BD_Gestão!$B:$B,0)),"erro"))</f>
        <v/>
      </c>
      <c r="K4404" s="158" t="str">
        <f>IF($A4404=0,"",IFERROR(INDEX(BD_Gestão!C:C,MATCH('Banco de Dados'!$B4404,BD_Gestão!$B:$B,0)),"erro"))</f>
        <v/>
      </c>
      <c r="L4404" s="158" t="str">
        <f>IF($A4404=0,"",IFERROR(INDEX(BD_Gestão!H:H,MATCH('Banco de Dados'!$B4404,BD_Gestão!$B:$B,0)),"erro"))</f>
        <v/>
      </c>
      <c r="M4404" s="161" t="str">
        <f>IF($A4404=0,"",IFERROR(INDEX(BD_Gestão!F:F,MATCH('Banco de Dados'!$B4404,BD_Gestão!$B:$B,0)),"erro"))</f>
        <v/>
      </c>
      <c r="N4404" s="161" t="str">
        <f>IF($A4404=0,"",IFERROR(INDEX(BD_Gestão!J:J,MATCH('Banco de Dados'!$B4404,BD_Gestão!$B:$B,0)),"erro"))</f>
        <v/>
      </c>
      <c r="O4404" s="164" t="str">
        <f>IF($A4404=0,"",IFERROR(INDEX(BD_Gestão!K:K,MATCH('Banco de Dados'!$B4404,BD_Gestão!$B:$B,0)),"erro"))</f>
        <v/>
      </c>
      <c r="P4404" s="169" t="str">
        <f t="shared" si="274"/>
        <v/>
      </c>
      <c r="Q4404" s="170" t="str">
        <f t="shared" si="275"/>
        <v/>
      </c>
      <c r="R4404" s="163" t="e">
        <f t="shared" si="272"/>
        <v>#VALUE!</v>
      </c>
      <c r="S4404" s="163" t="e">
        <f t="shared" si="273"/>
        <v>#VALUE!</v>
      </c>
      <c r="T4404" s="163" t="e">
        <f>INDEX(Controle!O:O,MATCH('Banco de Dados'!A4404,Controle!M:M,0))*E4404/100</f>
        <v>#N/A</v>
      </c>
    </row>
    <row r="4405" spans="1:20" hidden="1" x14ac:dyDescent="0.2">
      <c r="A4405" s="158">
        <f>BD_TS!A4404</f>
        <v>0</v>
      </c>
      <c r="B4405" s="158" t="str">
        <f>SUBSTITUTE(SUBSTITUTE(BD_TS!D4404," ",""),"-","/")</f>
        <v/>
      </c>
      <c r="C4405" s="158">
        <f>BD_TS!E4404</f>
        <v>0</v>
      </c>
      <c r="D4405" s="159">
        <f>BD_TS!F4404</f>
        <v>0</v>
      </c>
      <c r="E4405" s="160">
        <f>BD_TS!B4404</f>
        <v>0</v>
      </c>
      <c r="F4405" s="161">
        <f>BD_TS!C4404</f>
        <v>0</v>
      </c>
      <c r="G4405" s="187">
        <f>BD_TS!H4404</f>
        <v>0</v>
      </c>
      <c r="H4405" s="158" t="str">
        <f>IF($A4405=0,"",IFERROR(INDEX(BD_Gestão!A:A,MATCH('Banco de Dados'!$B4405,BD_Gestão!$B:$B,0)),"erro"))</f>
        <v/>
      </c>
      <c r="I4405" s="162" t="str">
        <f>IF($A4405=0,"",IFERROR(INDEX(BD_Gestão!E:E,MATCH('Banco de Dados'!$B4405,BD_Gestão!$B:$B,0)),"erro"))</f>
        <v/>
      </c>
      <c r="J4405" s="186" t="str">
        <f>IF($A4405=0,"",IFERROR(INDEX(BD_Gestão!B:B,MATCH('Banco de Dados'!$B4405,BD_Gestão!$B:$B,0)),"erro"))</f>
        <v/>
      </c>
      <c r="K4405" s="158" t="str">
        <f>IF($A4405=0,"",IFERROR(INDEX(BD_Gestão!C:C,MATCH('Banco de Dados'!$B4405,BD_Gestão!$B:$B,0)),"erro"))</f>
        <v/>
      </c>
      <c r="L4405" s="158" t="str">
        <f>IF($A4405=0,"",IFERROR(INDEX(BD_Gestão!H:H,MATCH('Banco de Dados'!$B4405,BD_Gestão!$B:$B,0)),"erro"))</f>
        <v/>
      </c>
      <c r="M4405" s="161" t="str">
        <f>IF($A4405=0,"",IFERROR(INDEX(BD_Gestão!F:F,MATCH('Banco de Dados'!$B4405,BD_Gestão!$B:$B,0)),"erro"))</f>
        <v/>
      </c>
      <c r="N4405" s="161" t="str">
        <f>IF($A4405=0,"",IFERROR(INDEX(BD_Gestão!J:J,MATCH('Banco de Dados'!$B4405,BD_Gestão!$B:$B,0)),"erro"))</f>
        <v/>
      </c>
      <c r="O4405" s="164" t="str">
        <f>IF($A4405=0,"",IFERROR(INDEX(BD_Gestão!K:K,MATCH('Banco de Dados'!$B4405,BD_Gestão!$B:$B,0)),"erro"))</f>
        <v/>
      </c>
      <c r="P4405" s="169" t="str">
        <f t="shared" si="274"/>
        <v/>
      </c>
      <c r="Q4405" s="170" t="str">
        <f t="shared" si="275"/>
        <v/>
      </c>
      <c r="R4405" s="163" t="e">
        <f t="shared" si="272"/>
        <v>#VALUE!</v>
      </c>
      <c r="S4405" s="163" t="e">
        <f t="shared" si="273"/>
        <v>#VALUE!</v>
      </c>
      <c r="T4405" s="163" t="e">
        <f>INDEX(Controle!O:O,MATCH('Banco de Dados'!A4405,Controle!M:M,0))*E4405/100</f>
        <v>#N/A</v>
      </c>
    </row>
    <row r="4406" spans="1:20" hidden="1" x14ac:dyDescent="0.2">
      <c r="A4406" s="158">
        <f>BD_TS!A4405</f>
        <v>0</v>
      </c>
      <c r="B4406" s="158" t="str">
        <f>SUBSTITUTE(SUBSTITUTE(BD_TS!D4405," ",""),"-","/")</f>
        <v/>
      </c>
      <c r="C4406" s="158">
        <f>BD_TS!E4405</f>
        <v>0</v>
      </c>
      <c r="D4406" s="159">
        <f>BD_TS!F4405</f>
        <v>0</v>
      </c>
      <c r="E4406" s="160">
        <f>BD_TS!B4405</f>
        <v>0</v>
      </c>
      <c r="F4406" s="161">
        <f>BD_TS!C4405</f>
        <v>0</v>
      </c>
      <c r="G4406" s="187">
        <f>BD_TS!H4405</f>
        <v>0</v>
      </c>
      <c r="H4406" s="158" t="str">
        <f>IF($A4406=0,"",IFERROR(INDEX(BD_Gestão!A:A,MATCH('Banco de Dados'!$B4406,BD_Gestão!$B:$B,0)),"erro"))</f>
        <v/>
      </c>
      <c r="I4406" s="162" t="str">
        <f>IF($A4406=0,"",IFERROR(INDEX(BD_Gestão!E:E,MATCH('Banco de Dados'!$B4406,BD_Gestão!$B:$B,0)),"erro"))</f>
        <v/>
      </c>
      <c r="J4406" s="186" t="str">
        <f>IF($A4406=0,"",IFERROR(INDEX(BD_Gestão!B:B,MATCH('Banco de Dados'!$B4406,BD_Gestão!$B:$B,0)),"erro"))</f>
        <v/>
      </c>
      <c r="K4406" s="158" t="str">
        <f>IF($A4406=0,"",IFERROR(INDEX(BD_Gestão!C:C,MATCH('Banco de Dados'!$B4406,BD_Gestão!$B:$B,0)),"erro"))</f>
        <v/>
      </c>
      <c r="L4406" s="158" t="str">
        <f>IF($A4406=0,"",IFERROR(INDEX(BD_Gestão!H:H,MATCH('Banco de Dados'!$B4406,BD_Gestão!$B:$B,0)),"erro"))</f>
        <v/>
      </c>
      <c r="M4406" s="161" t="str">
        <f>IF($A4406=0,"",IFERROR(INDEX(BD_Gestão!F:F,MATCH('Banco de Dados'!$B4406,BD_Gestão!$B:$B,0)),"erro"))</f>
        <v/>
      </c>
      <c r="N4406" s="161" t="str">
        <f>IF($A4406=0,"",IFERROR(INDEX(BD_Gestão!J:J,MATCH('Banco de Dados'!$B4406,BD_Gestão!$B:$B,0)),"erro"))</f>
        <v/>
      </c>
      <c r="O4406" s="164" t="str">
        <f>IF($A4406=0,"",IFERROR(INDEX(BD_Gestão!K:K,MATCH('Banco de Dados'!$B4406,BD_Gestão!$B:$B,0)),"erro"))</f>
        <v/>
      </c>
      <c r="P4406" s="169" t="str">
        <f t="shared" si="274"/>
        <v/>
      </c>
      <c r="Q4406" s="170" t="str">
        <f t="shared" si="275"/>
        <v/>
      </c>
      <c r="R4406" s="163" t="e">
        <f t="shared" si="272"/>
        <v>#VALUE!</v>
      </c>
      <c r="S4406" s="163" t="e">
        <f t="shared" si="273"/>
        <v>#VALUE!</v>
      </c>
      <c r="T4406" s="163" t="e">
        <f>INDEX(Controle!O:O,MATCH('Banco de Dados'!A4406,Controle!M:M,0))*E4406/100</f>
        <v>#N/A</v>
      </c>
    </row>
    <row r="4407" spans="1:20" hidden="1" x14ac:dyDescent="0.2">
      <c r="A4407" s="158">
        <f>BD_TS!A4406</f>
        <v>0</v>
      </c>
      <c r="B4407" s="158" t="str">
        <f>SUBSTITUTE(SUBSTITUTE(BD_TS!D4406," ",""),"-","/")</f>
        <v/>
      </c>
      <c r="C4407" s="158">
        <f>BD_TS!E4406</f>
        <v>0</v>
      </c>
      <c r="D4407" s="159">
        <f>BD_TS!F4406</f>
        <v>0</v>
      </c>
      <c r="E4407" s="160">
        <f>BD_TS!B4406</f>
        <v>0</v>
      </c>
      <c r="F4407" s="161">
        <f>BD_TS!C4406</f>
        <v>0</v>
      </c>
      <c r="G4407" s="187">
        <f>BD_TS!H4406</f>
        <v>0</v>
      </c>
      <c r="H4407" s="158" t="str">
        <f>IF($A4407=0,"",IFERROR(INDEX(BD_Gestão!A:A,MATCH('Banco de Dados'!$B4407,BD_Gestão!$B:$B,0)),"erro"))</f>
        <v/>
      </c>
      <c r="I4407" s="162" t="str">
        <f>IF($A4407=0,"",IFERROR(INDEX(BD_Gestão!E:E,MATCH('Banco de Dados'!$B4407,BD_Gestão!$B:$B,0)),"erro"))</f>
        <v/>
      </c>
      <c r="J4407" s="186" t="str">
        <f>IF($A4407=0,"",IFERROR(INDEX(BD_Gestão!B:B,MATCH('Banco de Dados'!$B4407,BD_Gestão!$B:$B,0)),"erro"))</f>
        <v/>
      </c>
      <c r="K4407" s="158" t="str">
        <f>IF($A4407=0,"",IFERROR(INDEX(BD_Gestão!C:C,MATCH('Banco de Dados'!$B4407,BD_Gestão!$B:$B,0)),"erro"))</f>
        <v/>
      </c>
      <c r="L4407" s="158" t="str">
        <f>IF($A4407=0,"",IFERROR(INDEX(BD_Gestão!H:H,MATCH('Banco de Dados'!$B4407,BD_Gestão!$B:$B,0)),"erro"))</f>
        <v/>
      </c>
      <c r="M4407" s="161" t="str">
        <f>IF($A4407=0,"",IFERROR(INDEX(BD_Gestão!F:F,MATCH('Banco de Dados'!$B4407,BD_Gestão!$B:$B,0)),"erro"))</f>
        <v/>
      </c>
      <c r="N4407" s="161" t="str">
        <f>IF($A4407=0,"",IFERROR(INDEX(BD_Gestão!J:J,MATCH('Banco de Dados'!$B4407,BD_Gestão!$B:$B,0)),"erro"))</f>
        <v/>
      </c>
      <c r="O4407" s="164" t="str">
        <f>IF($A4407=0,"",IFERROR(INDEX(BD_Gestão!K:K,MATCH('Banco de Dados'!$B4407,BD_Gestão!$B:$B,0)),"erro"))</f>
        <v/>
      </c>
      <c r="P4407" s="169" t="str">
        <f t="shared" si="274"/>
        <v/>
      </c>
      <c r="Q4407" s="170" t="str">
        <f t="shared" si="275"/>
        <v/>
      </c>
      <c r="R4407" s="163" t="e">
        <f t="shared" si="272"/>
        <v>#VALUE!</v>
      </c>
      <c r="S4407" s="163" t="e">
        <f t="shared" si="273"/>
        <v>#VALUE!</v>
      </c>
      <c r="T4407" s="163" t="e">
        <f>INDEX(Controle!O:O,MATCH('Banco de Dados'!A4407,Controle!M:M,0))*E4407/100</f>
        <v>#N/A</v>
      </c>
    </row>
    <row r="4408" spans="1:20" hidden="1" x14ac:dyDescent="0.2">
      <c r="A4408" s="158">
        <f>BD_TS!A4407</f>
        <v>0</v>
      </c>
      <c r="B4408" s="158" t="str">
        <f>SUBSTITUTE(SUBSTITUTE(BD_TS!D4407," ",""),"-","/")</f>
        <v/>
      </c>
      <c r="C4408" s="158">
        <f>BD_TS!E4407</f>
        <v>0</v>
      </c>
      <c r="D4408" s="159">
        <f>BD_TS!F4407</f>
        <v>0</v>
      </c>
      <c r="E4408" s="160">
        <f>BD_TS!B4407</f>
        <v>0</v>
      </c>
      <c r="F4408" s="161">
        <f>BD_TS!C4407</f>
        <v>0</v>
      </c>
      <c r="G4408" s="187">
        <f>BD_TS!H4407</f>
        <v>0</v>
      </c>
      <c r="H4408" s="158" t="str">
        <f>IF($A4408=0,"",IFERROR(INDEX(BD_Gestão!A:A,MATCH('Banco de Dados'!$B4408,BD_Gestão!$B:$B,0)),"erro"))</f>
        <v/>
      </c>
      <c r="I4408" s="162" t="str">
        <f>IF($A4408=0,"",IFERROR(INDEX(BD_Gestão!E:E,MATCH('Banco de Dados'!$B4408,BD_Gestão!$B:$B,0)),"erro"))</f>
        <v/>
      </c>
      <c r="J4408" s="186" t="str">
        <f>IF($A4408=0,"",IFERROR(INDEX(BD_Gestão!B:B,MATCH('Banco de Dados'!$B4408,BD_Gestão!$B:$B,0)),"erro"))</f>
        <v/>
      </c>
      <c r="K4408" s="158" t="str">
        <f>IF($A4408=0,"",IFERROR(INDEX(BD_Gestão!C:C,MATCH('Banco de Dados'!$B4408,BD_Gestão!$B:$B,0)),"erro"))</f>
        <v/>
      </c>
      <c r="L4408" s="158" t="str">
        <f>IF($A4408=0,"",IFERROR(INDEX(BD_Gestão!H:H,MATCH('Banco de Dados'!$B4408,BD_Gestão!$B:$B,0)),"erro"))</f>
        <v/>
      </c>
      <c r="M4408" s="161" t="str">
        <f>IF($A4408=0,"",IFERROR(INDEX(BD_Gestão!F:F,MATCH('Banco de Dados'!$B4408,BD_Gestão!$B:$B,0)),"erro"))</f>
        <v/>
      </c>
      <c r="N4408" s="161" t="str">
        <f>IF($A4408=0,"",IFERROR(INDEX(BD_Gestão!J:J,MATCH('Banco de Dados'!$B4408,BD_Gestão!$B:$B,0)),"erro"))</f>
        <v/>
      </c>
      <c r="O4408" s="164" t="str">
        <f>IF($A4408=0,"",IFERROR(INDEX(BD_Gestão!K:K,MATCH('Banco de Dados'!$B4408,BD_Gestão!$B:$B,0)),"erro"))</f>
        <v/>
      </c>
      <c r="P4408" s="169" t="str">
        <f t="shared" si="274"/>
        <v/>
      </c>
      <c r="Q4408" s="170" t="str">
        <f t="shared" si="275"/>
        <v/>
      </c>
      <c r="R4408" s="163" t="e">
        <f t="shared" si="272"/>
        <v>#VALUE!</v>
      </c>
      <c r="S4408" s="163" t="e">
        <f t="shared" si="273"/>
        <v>#VALUE!</v>
      </c>
      <c r="T4408" s="163" t="e">
        <f>INDEX(Controle!O:O,MATCH('Banco de Dados'!A4408,Controle!M:M,0))*E4408/100</f>
        <v>#N/A</v>
      </c>
    </row>
    <row r="4409" spans="1:20" hidden="1" x14ac:dyDescent="0.2">
      <c r="A4409" s="158">
        <f>BD_TS!A4408</f>
        <v>0</v>
      </c>
      <c r="B4409" s="158" t="str">
        <f>SUBSTITUTE(SUBSTITUTE(BD_TS!D4408," ",""),"-","/")</f>
        <v/>
      </c>
      <c r="C4409" s="158">
        <f>BD_TS!E4408</f>
        <v>0</v>
      </c>
      <c r="D4409" s="159">
        <f>BD_TS!F4408</f>
        <v>0</v>
      </c>
      <c r="E4409" s="160">
        <f>BD_TS!B4408</f>
        <v>0</v>
      </c>
      <c r="F4409" s="161">
        <f>BD_TS!C4408</f>
        <v>0</v>
      </c>
      <c r="G4409" s="187">
        <f>BD_TS!H4408</f>
        <v>0</v>
      </c>
      <c r="H4409" s="158" t="str">
        <f>IF($A4409=0,"",IFERROR(INDEX(BD_Gestão!A:A,MATCH('Banco de Dados'!$B4409,BD_Gestão!$B:$B,0)),"erro"))</f>
        <v/>
      </c>
      <c r="I4409" s="162" t="str">
        <f>IF($A4409=0,"",IFERROR(INDEX(BD_Gestão!E:E,MATCH('Banco de Dados'!$B4409,BD_Gestão!$B:$B,0)),"erro"))</f>
        <v/>
      </c>
      <c r="J4409" s="186" t="str">
        <f>IF($A4409=0,"",IFERROR(INDEX(BD_Gestão!B:B,MATCH('Banco de Dados'!$B4409,BD_Gestão!$B:$B,0)),"erro"))</f>
        <v/>
      </c>
      <c r="K4409" s="158" t="str">
        <f>IF($A4409=0,"",IFERROR(INDEX(BD_Gestão!C:C,MATCH('Banco de Dados'!$B4409,BD_Gestão!$B:$B,0)),"erro"))</f>
        <v/>
      </c>
      <c r="L4409" s="158" t="str">
        <f>IF($A4409=0,"",IFERROR(INDEX(BD_Gestão!H:H,MATCH('Banco de Dados'!$B4409,BD_Gestão!$B:$B,0)),"erro"))</f>
        <v/>
      </c>
      <c r="M4409" s="161" t="str">
        <f>IF($A4409=0,"",IFERROR(INDEX(BD_Gestão!F:F,MATCH('Banco de Dados'!$B4409,BD_Gestão!$B:$B,0)),"erro"))</f>
        <v/>
      </c>
      <c r="N4409" s="161" t="str">
        <f>IF($A4409=0,"",IFERROR(INDEX(BD_Gestão!J:J,MATCH('Banco de Dados'!$B4409,BD_Gestão!$B:$B,0)),"erro"))</f>
        <v/>
      </c>
      <c r="O4409" s="164" t="str">
        <f>IF($A4409=0,"",IFERROR(INDEX(BD_Gestão!K:K,MATCH('Banco de Dados'!$B4409,BD_Gestão!$B:$B,0)),"erro"))</f>
        <v/>
      </c>
      <c r="P4409" s="169" t="str">
        <f t="shared" si="274"/>
        <v/>
      </c>
      <c r="Q4409" s="170" t="str">
        <f t="shared" si="275"/>
        <v/>
      </c>
      <c r="R4409" s="163" t="e">
        <f t="shared" si="272"/>
        <v>#VALUE!</v>
      </c>
      <c r="S4409" s="163" t="e">
        <f t="shared" si="273"/>
        <v>#VALUE!</v>
      </c>
      <c r="T4409" s="163" t="e">
        <f>INDEX(Controle!O:O,MATCH('Banco de Dados'!A4409,Controle!M:M,0))*E4409/100</f>
        <v>#N/A</v>
      </c>
    </row>
    <row r="4410" spans="1:20" hidden="1" x14ac:dyDescent="0.2">
      <c r="A4410" s="158">
        <f>BD_TS!A4409</f>
        <v>0</v>
      </c>
      <c r="B4410" s="158" t="str">
        <f>SUBSTITUTE(SUBSTITUTE(BD_TS!D4409," ",""),"-","/")</f>
        <v/>
      </c>
      <c r="C4410" s="158">
        <f>BD_TS!E4409</f>
        <v>0</v>
      </c>
      <c r="D4410" s="159">
        <f>BD_TS!F4409</f>
        <v>0</v>
      </c>
      <c r="E4410" s="160">
        <f>BD_TS!B4409</f>
        <v>0</v>
      </c>
      <c r="F4410" s="161">
        <f>BD_TS!C4409</f>
        <v>0</v>
      </c>
      <c r="G4410" s="187">
        <f>BD_TS!H4409</f>
        <v>0</v>
      </c>
      <c r="H4410" s="158" t="str">
        <f>IF($A4410=0,"",IFERROR(INDEX(BD_Gestão!A:A,MATCH('Banco de Dados'!$B4410,BD_Gestão!$B:$B,0)),"erro"))</f>
        <v/>
      </c>
      <c r="I4410" s="162" t="str">
        <f>IF($A4410=0,"",IFERROR(INDEX(BD_Gestão!E:E,MATCH('Banco de Dados'!$B4410,BD_Gestão!$B:$B,0)),"erro"))</f>
        <v/>
      </c>
      <c r="J4410" s="186" t="str">
        <f>IF($A4410=0,"",IFERROR(INDEX(BD_Gestão!B:B,MATCH('Banco de Dados'!$B4410,BD_Gestão!$B:$B,0)),"erro"))</f>
        <v/>
      </c>
      <c r="K4410" s="158" t="str">
        <f>IF($A4410=0,"",IFERROR(INDEX(BD_Gestão!C:C,MATCH('Banco de Dados'!$B4410,BD_Gestão!$B:$B,0)),"erro"))</f>
        <v/>
      </c>
      <c r="L4410" s="158" t="str">
        <f>IF($A4410=0,"",IFERROR(INDEX(BD_Gestão!H:H,MATCH('Banco de Dados'!$B4410,BD_Gestão!$B:$B,0)),"erro"))</f>
        <v/>
      </c>
      <c r="M4410" s="161" t="str">
        <f>IF($A4410=0,"",IFERROR(INDEX(BD_Gestão!F:F,MATCH('Banco de Dados'!$B4410,BD_Gestão!$B:$B,0)),"erro"))</f>
        <v/>
      </c>
      <c r="N4410" s="161" t="str">
        <f>IF($A4410=0,"",IFERROR(INDEX(BD_Gestão!J:J,MATCH('Banco de Dados'!$B4410,BD_Gestão!$B:$B,0)),"erro"))</f>
        <v/>
      </c>
      <c r="O4410" s="164" t="str">
        <f>IF($A4410=0,"",IFERROR(INDEX(BD_Gestão!K:K,MATCH('Banco de Dados'!$B4410,BD_Gestão!$B:$B,0)),"erro"))</f>
        <v/>
      </c>
      <c r="P4410" s="169" t="str">
        <f t="shared" si="274"/>
        <v/>
      </c>
      <c r="Q4410" s="170" t="str">
        <f t="shared" si="275"/>
        <v/>
      </c>
      <c r="R4410" s="163" t="e">
        <f t="shared" si="272"/>
        <v>#VALUE!</v>
      </c>
      <c r="S4410" s="163" t="e">
        <f t="shared" si="273"/>
        <v>#VALUE!</v>
      </c>
      <c r="T4410" s="163" t="e">
        <f>INDEX(Controle!O:O,MATCH('Banco de Dados'!A4410,Controle!M:M,0))*E4410/100</f>
        <v>#N/A</v>
      </c>
    </row>
    <row r="4411" spans="1:20" hidden="1" x14ac:dyDescent="0.2">
      <c r="A4411" s="158">
        <f>BD_TS!A4410</f>
        <v>0</v>
      </c>
      <c r="B4411" s="158" t="str">
        <f>SUBSTITUTE(SUBSTITUTE(BD_TS!D4410," ",""),"-","/")</f>
        <v/>
      </c>
      <c r="C4411" s="158">
        <f>BD_TS!E4410</f>
        <v>0</v>
      </c>
      <c r="D4411" s="159">
        <f>BD_TS!F4410</f>
        <v>0</v>
      </c>
      <c r="E4411" s="160">
        <f>BD_TS!B4410</f>
        <v>0</v>
      </c>
      <c r="F4411" s="161">
        <f>BD_TS!C4410</f>
        <v>0</v>
      </c>
      <c r="G4411" s="187">
        <f>BD_TS!H4410</f>
        <v>0</v>
      </c>
      <c r="H4411" s="158" t="str">
        <f>IF($A4411=0,"",IFERROR(INDEX(BD_Gestão!A:A,MATCH('Banco de Dados'!$B4411,BD_Gestão!$B:$B,0)),"erro"))</f>
        <v/>
      </c>
      <c r="I4411" s="162" t="str">
        <f>IF($A4411=0,"",IFERROR(INDEX(BD_Gestão!E:E,MATCH('Banco de Dados'!$B4411,BD_Gestão!$B:$B,0)),"erro"))</f>
        <v/>
      </c>
      <c r="J4411" s="186" t="str">
        <f>IF($A4411=0,"",IFERROR(INDEX(BD_Gestão!B:B,MATCH('Banco de Dados'!$B4411,BD_Gestão!$B:$B,0)),"erro"))</f>
        <v/>
      </c>
      <c r="K4411" s="158" t="str">
        <f>IF($A4411=0,"",IFERROR(INDEX(BD_Gestão!C:C,MATCH('Banco de Dados'!$B4411,BD_Gestão!$B:$B,0)),"erro"))</f>
        <v/>
      </c>
      <c r="L4411" s="158" t="str">
        <f>IF($A4411=0,"",IFERROR(INDEX(BD_Gestão!H:H,MATCH('Banco de Dados'!$B4411,BD_Gestão!$B:$B,0)),"erro"))</f>
        <v/>
      </c>
      <c r="M4411" s="161" t="str">
        <f>IF($A4411=0,"",IFERROR(INDEX(BD_Gestão!F:F,MATCH('Banco de Dados'!$B4411,BD_Gestão!$B:$B,0)),"erro"))</f>
        <v/>
      </c>
      <c r="N4411" s="161" t="str">
        <f>IF($A4411=0,"",IFERROR(INDEX(BD_Gestão!J:J,MATCH('Banco de Dados'!$B4411,BD_Gestão!$B:$B,0)),"erro"))</f>
        <v/>
      </c>
      <c r="O4411" s="164" t="str">
        <f>IF($A4411=0,"",IFERROR(INDEX(BD_Gestão!K:K,MATCH('Banco de Dados'!$B4411,BD_Gestão!$B:$B,0)),"erro"))</f>
        <v/>
      </c>
      <c r="P4411" s="169" t="str">
        <f t="shared" si="274"/>
        <v/>
      </c>
      <c r="Q4411" s="170" t="str">
        <f t="shared" si="275"/>
        <v/>
      </c>
      <c r="R4411" s="163" t="e">
        <f t="shared" si="272"/>
        <v>#VALUE!</v>
      </c>
      <c r="S4411" s="163" t="e">
        <f t="shared" si="273"/>
        <v>#VALUE!</v>
      </c>
      <c r="T4411" s="163" t="e">
        <f>INDEX(Controle!O:O,MATCH('Banco de Dados'!A4411,Controle!M:M,0))*E4411/100</f>
        <v>#N/A</v>
      </c>
    </row>
    <row r="4412" spans="1:20" hidden="1" x14ac:dyDescent="0.2">
      <c r="A4412" s="158">
        <f>BD_TS!A4411</f>
        <v>0</v>
      </c>
      <c r="B4412" s="158" t="str">
        <f>SUBSTITUTE(SUBSTITUTE(BD_TS!D4411," ",""),"-","/")</f>
        <v/>
      </c>
      <c r="C4412" s="158">
        <f>BD_TS!E4411</f>
        <v>0</v>
      </c>
      <c r="D4412" s="159">
        <f>BD_TS!F4411</f>
        <v>0</v>
      </c>
      <c r="E4412" s="160">
        <f>BD_TS!B4411</f>
        <v>0</v>
      </c>
      <c r="F4412" s="161">
        <f>BD_TS!C4411</f>
        <v>0</v>
      </c>
      <c r="G4412" s="187">
        <f>BD_TS!H4411</f>
        <v>0</v>
      </c>
      <c r="H4412" s="158" t="str">
        <f>IF($A4412=0,"",IFERROR(INDEX(BD_Gestão!A:A,MATCH('Banco de Dados'!$B4412,BD_Gestão!$B:$B,0)),"erro"))</f>
        <v/>
      </c>
      <c r="I4412" s="162" t="str">
        <f>IF($A4412=0,"",IFERROR(INDEX(BD_Gestão!E:E,MATCH('Banco de Dados'!$B4412,BD_Gestão!$B:$B,0)),"erro"))</f>
        <v/>
      </c>
      <c r="J4412" s="186" t="str">
        <f>IF($A4412=0,"",IFERROR(INDEX(BD_Gestão!B:B,MATCH('Banco de Dados'!$B4412,BD_Gestão!$B:$B,0)),"erro"))</f>
        <v/>
      </c>
      <c r="K4412" s="158" t="str">
        <f>IF($A4412=0,"",IFERROR(INDEX(BD_Gestão!C:C,MATCH('Banco de Dados'!$B4412,BD_Gestão!$B:$B,0)),"erro"))</f>
        <v/>
      </c>
      <c r="L4412" s="158" t="str">
        <f>IF($A4412=0,"",IFERROR(INDEX(BD_Gestão!H:H,MATCH('Banco de Dados'!$B4412,BD_Gestão!$B:$B,0)),"erro"))</f>
        <v/>
      </c>
      <c r="M4412" s="161" t="str">
        <f>IF($A4412=0,"",IFERROR(INDEX(BD_Gestão!F:F,MATCH('Banco de Dados'!$B4412,BD_Gestão!$B:$B,0)),"erro"))</f>
        <v/>
      </c>
      <c r="N4412" s="161" t="str">
        <f>IF($A4412=0,"",IFERROR(INDEX(BD_Gestão!J:J,MATCH('Banco de Dados'!$B4412,BD_Gestão!$B:$B,0)),"erro"))</f>
        <v/>
      </c>
      <c r="O4412" s="164" t="str">
        <f>IF($A4412=0,"",IFERROR(INDEX(BD_Gestão!K:K,MATCH('Banco de Dados'!$B4412,BD_Gestão!$B:$B,0)),"erro"))</f>
        <v/>
      </c>
      <c r="P4412" s="169" t="str">
        <f t="shared" si="274"/>
        <v/>
      </c>
      <c r="Q4412" s="170" t="str">
        <f t="shared" si="275"/>
        <v/>
      </c>
      <c r="R4412" s="163" t="e">
        <f t="shared" si="272"/>
        <v>#VALUE!</v>
      </c>
      <c r="S4412" s="163" t="e">
        <f t="shared" si="273"/>
        <v>#VALUE!</v>
      </c>
      <c r="T4412" s="163" t="e">
        <f>INDEX(Controle!O:O,MATCH('Banco de Dados'!A4412,Controle!M:M,0))*E4412/100</f>
        <v>#N/A</v>
      </c>
    </row>
    <row r="4413" spans="1:20" hidden="1" x14ac:dyDescent="0.2">
      <c r="A4413" s="158">
        <f>BD_TS!A4412</f>
        <v>0</v>
      </c>
      <c r="B4413" s="158" t="str">
        <f>SUBSTITUTE(SUBSTITUTE(BD_TS!D4412," ",""),"-","/")</f>
        <v/>
      </c>
      <c r="C4413" s="158">
        <f>BD_TS!E4412</f>
        <v>0</v>
      </c>
      <c r="D4413" s="159">
        <f>BD_TS!F4412</f>
        <v>0</v>
      </c>
      <c r="E4413" s="160">
        <f>BD_TS!B4412</f>
        <v>0</v>
      </c>
      <c r="F4413" s="161">
        <f>BD_TS!C4412</f>
        <v>0</v>
      </c>
      <c r="G4413" s="187">
        <f>BD_TS!H4412</f>
        <v>0</v>
      </c>
      <c r="H4413" s="158" t="str">
        <f>IF($A4413=0,"",IFERROR(INDEX(BD_Gestão!A:A,MATCH('Banco de Dados'!$B4413,BD_Gestão!$B:$B,0)),"erro"))</f>
        <v/>
      </c>
      <c r="I4413" s="162" t="str">
        <f>IF($A4413=0,"",IFERROR(INDEX(BD_Gestão!E:E,MATCH('Banco de Dados'!$B4413,BD_Gestão!$B:$B,0)),"erro"))</f>
        <v/>
      </c>
      <c r="J4413" s="186" t="str">
        <f>IF($A4413=0,"",IFERROR(INDEX(BD_Gestão!B:B,MATCH('Banco de Dados'!$B4413,BD_Gestão!$B:$B,0)),"erro"))</f>
        <v/>
      </c>
      <c r="K4413" s="158" t="str">
        <f>IF($A4413=0,"",IFERROR(INDEX(BD_Gestão!C:C,MATCH('Banco de Dados'!$B4413,BD_Gestão!$B:$B,0)),"erro"))</f>
        <v/>
      </c>
      <c r="L4413" s="158" t="str">
        <f>IF($A4413=0,"",IFERROR(INDEX(BD_Gestão!H:H,MATCH('Banco de Dados'!$B4413,BD_Gestão!$B:$B,0)),"erro"))</f>
        <v/>
      </c>
      <c r="M4413" s="161" t="str">
        <f>IF($A4413=0,"",IFERROR(INDEX(BD_Gestão!F:F,MATCH('Banco de Dados'!$B4413,BD_Gestão!$B:$B,0)),"erro"))</f>
        <v/>
      </c>
      <c r="N4413" s="161" t="str">
        <f>IF($A4413=0,"",IFERROR(INDEX(BD_Gestão!J:J,MATCH('Banco de Dados'!$B4413,BD_Gestão!$B:$B,0)),"erro"))</f>
        <v/>
      </c>
      <c r="O4413" s="164" t="str">
        <f>IF($A4413=0,"",IFERROR(INDEX(BD_Gestão!K:K,MATCH('Banco de Dados'!$B4413,BD_Gestão!$B:$B,0)),"erro"))</f>
        <v/>
      </c>
      <c r="P4413" s="169" t="str">
        <f t="shared" si="274"/>
        <v/>
      </c>
      <c r="Q4413" s="170" t="str">
        <f t="shared" si="275"/>
        <v/>
      </c>
      <c r="R4413" s="163" t="e">
        <f t="shared" si="272"/>
        <v>#VALUE!</v>
      </c>
      <c r="S4413" s="163" t="e">
        <f t="shared" si="273"/>
        <v>#VALUE!</v>
      </c>
      <c r="T4413" s="163" t="e">
        <f>INDEX(Controle!O:O,MATCH('Banco de Dados'!A4413,Controle!M:M,0))*E4413/100</f>
        <v>#N/A</v>
      </c>
    </row>
    <row r="4414" spans="1:20" hidden="1" x14ac:dyDescent="0.2">
      <c r="A4414" s="158">
        <f>BD_TS!A4413</f>
        <v>0</v>
      </c>
      <c r="B4414" s="158" t="str">
        <f>SUBSTITUTE(SUBSTITUTE(BD_TS!D4413," ",""),"-","/")</f>
        <v/>
      </c>
      <c r="C4414" s="158">
        <f>BD_TS!E4413</f>
        <v>0</v>
      </c>
      <c r="D4414" s="159">
        <f>BD_TS!F4413</f>
        <v>0</v>
      </c>
      <c r="E4414" s="160">
        <f>BD_TS!B4413</f>
        <v>0</v>
      </c>
      <c r="F4414" s="161">
        <f>BD_TS!C4413</f>
        <v>0</v>
      </c>
      <c r="G4414" s="187">
        <f>BD_TS!H4413</f>
        <v>0</v>
      </c>
      <c r="H4414" s="158" t="str">
        <f>IF($A4414=0,"",IFERROR(INDEX(BD_Gestão!A:A,MATCH('Banco de Dados'!$B4414,BD_Gestão!$B:$B,0)),"erro"))</f>
        <v/>
      </c>
      <c r="I4414" s="162" t="str">
        <f>IF($A4414=0,"",IFERROR(INDEX(BD_Gestão!E:E,MATCH('Banco de Dados'!$B4414,BD_Gestão!$B:$B,0)),"erro"))</f>
        <v/>
      </c>
      <c r="J4414" s="186" t="str">
        <f>IF($A4414=0,"",IFERROR(INDEX(BD_Gestão!B:B,MATCH('Banco de Dados'!$B4414,BD_Gestão!$B:$B,0)),"erro"))</f>
        <v/>
      </c>
      <c r="K4414" s="158" t="str">
        <f>IF($A4414=0,"",IFERROR(INDEX(BD_Gestão!C:C,MATCH('Banco de Dados'!$B4414,BD_Gestão!$B:$B,0)),"erro"))</f>
        <v/>
      </c>
      <c r="L4414" s="158" t="str">
        <f>IF($A4414=0,"",IFERROR(INDEX(BD_Gestão!H:H,MATCH('Banco de Dados'!$B4414,BD_Gestão!$B:$B,0)),"erro"))</f>
        <v/>
      </c>
      <c r="M4414" s="161" t="str">
        <f>IF($A4414=0,"",IFERROR(INDEX(BD_Gestão!F:F,MATCH('Banco de Dados'!$B4414,BD_Gestão!$B:$B,0)),"erro"))</f>
        <v/>
      </c>
      <c r="N4414" s="161" t="str">
        <f>IF($A4414=0,"",IFERROR(INDEX(BD_Gestão!J:J,MATCH('Banco de Dados'!$B4414,BD_Gestão!$B:$B,0)),"erro"))</f>
        <v/>
      </c>
      <c r="O4414" s="164" t="str">
        <f>IF($A4414=0,"",IFERROR(INDEX(BD_Gestão!K:K,MATCH('Banco de Dados'!$B4414,BD_Gestão!$B:$B,0)),"erro"))</f>
        <v/>
      </c>
      <c r="P4414" s="169" t="str">
        <f t="shared" si="274"/>
        <v/>
      </c>
      <c r="Q4414" s="170" t="str">
        <f t="shared" si="275"/>
        <v/>
      </c>
      <c r="R4414" s="163" t="e">
        <f t="shared" si="272"/>
        <v>#VALUE!</v>
      </c>
      <c r="S4414" s="163" t="e">
        <f t="shared" si="273"/>
        <v>#VALUE!</v>
      </c>
      <c r="T4414" s="163" t="e">
        <f>INDEX(Controle!O:O,MATCH('Banco de Dados'!A4414,Controle!M:M,0))*E4414/100</f>
        <v>#N/A</v>
      </c>
    </row>
    <row r="4415" spans="1:20" hidden="1" x14ac:dyDescent="0.2">
      <c r="A4415" s="158">
        <f>BD_TS!A4414</f>
        <v>0</v>
      </c>
      <c r="B4415" s="158" t="str">
        <f>SUBSTITUTE(SUBSTITUTE(BD_TS!D4414," ",""),"-","/")</f>
        <v/>
      </c>
      <c r="C4415" s="158">
        <f>BD_TS!E4414</f>
        <v>0</v>
      </c>
      <c r="D4415" s="159">
        <f>BD_TS!F4414</f>
        <v>0</v>
      </c>
      <c r="E4415" s="160">
        <f>BD_TS!B4414</f>
        <v>0</v>
      </c>
      <c r="F4415" s="161">
        <f>BD_TS!C4414</f>
        <v>0</v>
      </c>
      <c r="G4415" s="187">
        <f>BD_TS!H4414</f>
        <v>0</v>
      </c>
      <c r="H4415" s="158" t="str">
        <f>IF($A4415=0,"",IFERROR(INDEX(BD_Gestão!A:A,MATCH('Banco de Dados'!$B4415,BD_Gestão!$B:$B,0)),"erro"))</f>
        <v/>
      </c>
      <c r="I4415" s="162" t="str">
        <f>IF($A4415=0,"",IFERROR(INDEX(BD_Gestão!E:E,MATCH('Banco de Dados'!$B4415,BD_Gestão!$B:$B,0)),"erro"))</f>
        <v/>
      </c>
      <c r="J4415" s="186" t="str">
        <f>IF($A4415=0,"",IFERROR(INDEX(BD_Gestão!B:B,MATCH('Banco de Dados'!$B4415,BD_Gestão!$B:$B,0)),"erro"))</f>
        <v/>
      </c>
      <c r="K4415" s="158" t="str">
        <f>IF($A4415=0,"",IFERROR(INDEX(BD_Gestão!C:C,MATCH('Banco de Dados'!$B4415,BD_Gestão!$B:$B,0)),"erro"))</f>
        <v/>
      </c>
      <c r="L4415" s="158" t="str">
        <f>IF($A4415=0,"",IFERROR(INDEX(BD_Gestão!H:H,MATCH('Banco de Dados'!$B4415,BD_Gestão!$B:$B,0)),"erro"))</f>
        <v/>
      </c>
      <c r="M4415" s="161" t="str">
        <f>IF($A4415=0,"",IFERROR(INDEX(BD_Gestão!F:F,MATCH('Banco de Dados'!$B4415,BD_Gestão!$B:$B,0)),"erro"))</f>
        <v/>
      </c>
      <c r="N4415" s="161" t="str">
        <f>IF($A4415=0,"",IFERROR(INDEX(BD_Gestão!J:J,MATCH('Banco de Dados'!$B4415,BD_Gestão!$B:$B,0)),"erro"))</f>
        <v/>
      </c>
      <c r="O4415" s="164" t="str">
        <f>IF($A4415=0,"",IFERROR(INDEX(BD_Gestão!K:K,MATCH('Banco de Dados'!$B4415,BD_Gestão!$B:$B,0)),"erro"))</f>
        <v/>
      </c>
      <c r="P4415" s="169" t="str">
        <f t="shared" si="274"/>
        <v/>
      </c>
      <c r="Q4415" s="170" t="str">
        <f t="shared" si="275"/>
        <v/>
      </c>
      <c r="R4415" s="163" t="e">
        <f t="shared" si="272"/>
        <v>#VALUE!</v>
      </c>
      <c r="S4415" s="163" t="e">
        <f t="shared" si="273"/>
        <v>#VALUE!</v>
      </c>
      <c r="T4415" s="163" t="e">
        <f>INDEX(Controle!O:O,MATCH('Banco de Dados'!A4415,Controle!M:M,0))*E4415/100</f>
        <v>#N/A</v>
      </c>
    </row>
    <row r="4416" spans="1:20" hidden="1" x14ac:dyDescent="0.2">
      <c r="A4416" s="158">
        <f>BD_TS!A4415</f>
        <v>0</v>
      </c>
      <c r="B4416" s="158" t="str">
        <f>SUBSTITUTE(SUBSTITUTE(BD_TS!D4415," ",""),"-","/")</f>
        <v/>
      </c>
      <c r="C4416" s="158">
        <f>BD_TS!E4415</f>
        <v>0</v>
      </c>
      <c r="D4416" s="159">
        <f>BD_TS!F4415</f>
        <v>0</v>
      </c>
      <c r="E4416" s="160">
        <f>BD_TS!B4415</f>
        <v>0</v>
      </c>
      <c r="F4416" s="161">
        <f>BD_TS!C4415</f>
        <v>0</v>
      </c>
      <c r="G4416" s="187">
        <f>BD_TS!H4415</f>
        <v>0</v>
      </c>
      <c r="H4416" s="158" t="str">
        <f>IF($A4416=0,"",IFERROR(INDEX(BD_Gestão!A:A,MATCH('Banco de Dados'!$B4416,BD_Gestão!$B:$B,0)),"erro"))</f>
        <v/>
      </c>
      <c r="I4416" s="162" t="str">
        <f>IF($A4416=0,"",IFERROR(INDEX(BD_Gestão!E:E,MATCH('Banco de Dados'!$B4416,BD_Gestão!$B:$B,0)),"erro"))</f>
        <v/>
      </c>
      <c r="J4416" s="186" t="str">
        <f>IF($A4416=0,"",IFERROR(INDEX(BD_Gestão!B:B,MATCH('Banco de Dados'!$B4416,BD_Gestão!$B:$B,0)),"erro"))</f>
        <v/>
      </c>
      <c r="K4416" s="158" t="str">
        <f>IF($A4416=0,"",IFERROR(INDEX(BD_Gestão!C:C,MATCH('Banco de Dados'!$B4416,BD_Gestão!$B:$B,0)),"erro"))</f>
        <v/>
      </c>
      <c r="L4416" s="158" t="str">
        <f>IF($A4416=0,"",IFERROR(INDEX(BD_Gestão!H:H,MATCH('Banco de Dados'!$B4416,BD_Gestão!$B:$B,0)),"erro"))</f>
        <v/>
      </c>
      <c r="M4416" s="161" t="str">
        <f>IF($A4416=0,"",IFERROR(INDEX(BD_Gestão!F:F,MATCH('Banco de Dados'!$B4416,BD_Gestão!$B:$B,0)),"erro"))</f>
        <v/>
      </c>
      <c r="N4416" s="161" t="str">
        <f>IF($A4416=0,"",IFERROR(INDEX(BD_Gestão!J:J,MATCH('Banco de Dados'!$B4416,BD_Gestão!$B:$B,0)),"erro"))</f>
        <v/>
      </c>
      <c r="O4416" s="164" t="str">
        <f>IF($A4416=0,"",IFERROR(INDEX(BD_Gestão!K:K,MATCH('Banco de Dados'!$B4416,BD_Gestão!$B:$B,0)),"erro"))</f>
        <v/>
      </c>
      <c r="P4416" s="169" t="str">
        <f t="shared" si="274"/>
        <v/>
      </c>
      <c r="Q4416" s="170" t="str">
        <f t="shared" si="275"/>
        <v/>
      </c>
      <c r="R4416" s="163" t="e">
        <f t="shared" si="272"/>
        <v>#VALUE!</v>
      </c>
      <c r="S4416" s="163" t="e">
        <f t="shared" si="273"/>
        <v>#VALUE!</v>
      </c>
      <c r="T4416" s="163" t="e">
        <f>INDEX(Controle!O:O,MATCH('Banco de Dados'!A4416,Controle!M:M,0))*E4416/100</f>
        <v>#N/A</v>
      </c>
    </row>
    <row r="4417" spans="1:20" hidden="1" x14ac:dyDescent="0.2">
      <c r="A4417" s="158">
        <f>BD_TS!A4416</f>
        <v>0</v>
      </c>
      <c r="B4417" s="158" t="str">
        <f>SUBSTITUTE(SUBSTITUTE(BD_TS!D4416," ",""),"-","/")</f>
        <v/>
      </c>
      <c r="C4417" s="158">
        <f>BD_TS!E4416</f>
        <v>0</v>
      </c>
      <c r="D4417" s="159">
        <f>BD_TS!F4416</f>
        <v>0</v>
      </c>
      <c r="E4417" s="160">
        <f>BD_TS!B4416</f>
        <v>0</v>
      </c>
      <c r="F4417" s="161">
        <f>BD_TS!C4416</f>
        <v>0</v>
      </c>
      <c r="G4417" s="187">
        <f>BD_TS!H4416</f>
        <v>0</v>
      </c>
      <c r="H4417" s="158" t="str">
        <f>IF($A4417=0,"",IFERROR(INDEX(BD_Gestão!A:A,MATCH('Banco de Dados'!$B4417,BD_Gestão!$B:$B,0)),"erro"))</f>
        <v/>
      </c>
      <c r="I4417" s="162" t="str">
        <f>IF($A4417=0,"",IFERROR(INDEX(BD_Gestão!E:E,MATCH('Banco de Dados'!$B4417,BD_Gestão!$B:$B,0)),"erro"))</f>
        <v/>
      </c>
      <c r="J4417" s="186" t="str">
        <f>IF($A4417=0,"",IFERROR(INDEX(BD_Gestão!B:B,MATCH('Banco de Dados'!$B4417,BD_Gestão!$B:$B,0)),"erro"))</f>
        <v/>
      </c>
      <c r="K4417" s="158" t="str">
        <f>IF($A4417=0,"",IFERROR(INDEX(BD_Gestão!C:C,MATCH('Banco de Dados'!$B4417,BD_Gestão!$B:$B,0)),"erro"))</f>
        <v/>
      </c>
      <c r="L4417" s="158" t="str">
        <f>IF($A4417=0,"",IFERROR(INDEX(BD_Gestão!H:H,MATCH('Banco de Dados'!$B4417,BD_Gestão!$B:$B,0)),"erro"))</f>
        <v/>
      </c>
      <c r="M4417" s="161" t="str">
        <f>IF($A4417=0,"",IFERROR(INDEX(BD_Gestão!F:F,MATCH('Banco de Dados'!$B4417,BD_Gestão!$B:$B,0)),"erro"))</f>
        <v/>
      </c>
      <c r="N4417" s="161" t="str">
        <f>IF($A4417=0,"",IFERROR(INDEX(BD_Gestão!J:J,MATCH('Banco de Dados'!$B4417,BD_Gestão!$B:$B,0)),"erro"))</f>
        <v/>
      </c>
      <c r="O4417" s="164" t="str">
        <f>IF($A4417=0,"",IFERROR(INDEX(BD_Gestão!K:K,MATCH('Banco de Dados'!$B4417,BD_Gestão!$B:$B,0)),"erro"))</f>
        <v/>
      </c>
      <c r="P4417" s="169" t="str">
        <f t="shared" si="274"/>
        <v/>
      </c>
      <c r="Q4417" s="170" t="str">
        <f t="shared" si="275"/>
        <v/>
      </c>
      <c r="R4417" s="163" t="e">
        <f t="shared" si="272"/>
        <v>#VALUE!</v>
      </c>
      <c r="S4417" s="163" t="e">
        <f t="shared" si="273"/>
        <v>#VALUE!</v>
      </c>
      <c r="T4417" s="163" t="e">
        <f>INDEX(Controle!O:O,MATCH('Banco de Dados'!A4417,Controle!M:M,0))*E4417/100</f>
        <v>#N/A</v>
      </c>
    </row>
    <row r="4418" spans="1:20" hidden="1" x14ac:dyDescent="0.2">
      <c r="A4418" s="158">
        <f>BD_TS!A4417</f>
        <v>0</v>
      </c>
      <c r="B4418" s="158" t="str">
        <f>SUBSTITUTE(SUBSTITUTE(BD_TS!D4417," ",""),"-","/")</f>
        <v/>
      </c>
      <c r="C4418" s="158">
        <f>BD_TS!E4417</f>
        <v>0</v>
      </c>
      <c r="D4418" s="159">
        <f>BD_TS!F4417</f>
        <v>0</v>
      </c>
      <c r="E4418" s="160">
        <f>BD_TS!B4417</f>
        <v>0</v>
      </c>
      <c r="F4418" s="161">
        <f>BD_TS!C4417</f>
        <v>0</v>
      </c>
      <c r="G4418" s="187">
        <f>BD_TS!H4417</f>
        <v>0</v>
      </c>
      <c r="H4418" s="158" t="str">
        <f>IF($A4418=0,"",IFERROR(INDEX(BD_Gestão!A:A,MATCH('Banco de Dados'!$B4418,BD_Gestão!$B:$B,0)),"erro"))</f>
        <v/>
      </c>
      <c r="I4418" s="162" t="str">
        <f>IF($A4418=0,"",IFERROR(INDEX(BD_Gestão!E:E,MATCH('Banco de Dados'!$B4418,BD_Gestão!$B:$B,0)),"erro"))</f>
        <v/>
      </c>
      <c r="J4418" s="186" t="str">
        <f>IF($A4418=0,"",IFERROR(INDEX(BD_Gestão!B:B,MATCH('Banco de Dados'!$B4418,BD_Gestão!$B:$B,0)),"erro"))</f>
        <v/>
      </c>
      <c r="K4418" s="158" t="str">
        <f>IF($A4418=0,"",IFERROR(INDEX(BD_Gestão!C:C,MATCH('Banco de Dados'!$B4418,BD_Gestão!$B:$B,0)),"erro"))</f>
        <v/>
      </c>
      <c r="L4418" s="158" t="str">
        <f>IF($A4418=0,"",IFERROR(INDEX(BD_Gestão!H:H,MATCH('Banco de Dados'!$B4418,BD_Gestão!$B:$B,0)),"erro"))</f>
        <v/>
      </c>
      <c r="M4418" s="161" t="str">
        <f>IF($A4418=0,"",IFERROR(INDEX(BD_Gestão!F:F,MATCH('Banco de Dados'!$B4418,BD_Gestão!$B:$B,0)),"erro"))</f>
        <v/>
      </c>
      <c r="N4418" s="161" t="str">
        <f>IF($A4418=0,"",IFERROR(INDEX(BD_Gestão!J:J,MATCH('Banco de Dados'!$B4418,BD_Gestão!$B:$B,0)),"erro"))</f>
        <v/>
      </c>
      <c r="O4418" s="164" t="str">
        <f>IF($A4418=0,"",IFERROR(INDEX(BD_Gestão!K:K,MATCH('Banco de Dados'!$B4418,BD_Gestão!$B:$B,0)),"erro"))</f>
        <v/>
      </c>
      <c r="P4418" s="169" t="str">
        <f t="shared" si="274"/>
        <v/>
      </c>
      <c r="Q4418" s="170" t="str">
        <f t="shared" si="275"/>
        <v/>
      </c>
      <c r="R4418" s="163" t="e">
        <f t="shared" si="272"/>
        <v>#VALUE!</v>
      </c>
      <c r="S4418" s="163" t="e">
        <f t="shared" si="273"/>
        <v>#VALUE!</v>
      </c>
      <c r="T4418" s="163" t="e">
        <f>INDEX(Controle!O:O,MATCH('Banco de Dados'!A4418,Controle!M:M,0))*E4418/100</f>
        <v>#N/A</v>
      </c>
    </row>
    <row r="4419" spans="1:20" hidden="1" x14ac:dyDescent="0.2">
      <c r="A4419" s="158">
        <f>BD_TS!A4418</f>
        <v>0</v>
      </c>
      <c r="B4419" s="158" t="str">
        <f>SUBSTITUTE(SUBSTITUTE(BD_TS!D4418," ",""),"-","/")</f>
        <v/>
      </c>
      <c r="C4419" s="158">
        <f>BD_TS!E4418</f>
        <v>0</v>
      </c>
      <c r="D4419" s="159">
        <f>BD_TS!F4418</f>
        <v>0</v>
      </c>
      <c r="E4419" s="160">
        <f>BD_TS!B4418</f>
        <v>0</v>
      </c>
      <c r="F4419" s="161">
        <f>BD_TS!C4418</f>
        <v>0</v>
      </c>
      <c r="G4419" s="187">
        <f>BD_TS!H4418</f>
        <v>0</v>
      </c>
      <c r="H4419" s="158" t="str">
        <f>IF($A4419=0,"",IFERROR(INDEX(BD_Gestão!A:A,MATCH('Banco de Dados'!$B4419,BD_Gestão!$B:$B,0)),"erro"))</f>
        <v/>
      </c>
      <c r="I4419" s="162" t="str">
        <f>IF($A4419=0,"",IFERROR(INDEX(BD_Gestão!E:E,MATCH('Banco de Dados'!$B4419,BD_Gestão!$B:$B,0)),"erro"))</f>
        <v/>
      </c>
      <c r="J4419" s="186" t="str">
        <f>IF($A4419=0,"",IFERROR(INDEX(BD_Gestão!B:B,MATCH('Banco de Dados'!$B4419,BD_Gestão!$B:$B,0)),"erro"))</f>
        <v/>
      </c>
      <c r="K4419" s="158" t="str">
        <f>IF($A4419=0,"",IFERROR(INDEX(BD_Gestão!C:C,MATCH('Banco de Dados'!$B4419,BD_Gestão!$B:$B,0)),"erro"))</f>
        <v/>
      </c>
      <c r="L4419" s="158" t="str">
        <f>IF($A4419=0,"",IFERROR(INDEX(BD_Gestão!H:H,MATCH('Banco de Dados'!$B4419,BD_Gestão!$B:$B,0)),"erro"))</f>
        <v/>
      </c>
      <c r="M4419" s="161" t="str">
        <f>IF($A4419=0,"",IFERROR(INDEX(BD_Gestão!F:F,MATCH('Banco de Dados'!$B4419,BD_Gestão!$B:$B,0)),"erro"))</f>
        <v/>
      </c>
      <c r="N4419" s="161" t="str">
        <f>IF($A4419=0,"",IFERROR(INDEX(BD_Gestão!J:J,MATCH('Banco de Dados'!$B4419,BD_Gestão!$B:$B,0)),"erro"))</f>
        <v/>
      </c>
      <c r="O4419" s="164" t="str">
        <f>IF($A4419=0,"",IFERROR(INDEX(BD_Gestão!K:K,MATCH('Banco de Dados'!$B4419,BD_Gestão!$B:$B,0)),"erro"))</f>
        <v/>
      </c>
      <c r="P4419" s="169" t="str">
        <f t="shared" si="274"/>
        <v/>
      </c>
      <c r="Q4419" s="170" t="str">
        <f t="shared" si="275"/>
        <v/>
      </c>
      <c r="R4419" s="163" t="e">
        <f t="shared" si="272"/>
        <v>#VALUE!</v>
      </c>
      <c r="S4419" s="163" t="e">
        <f t="shared" si="273"/>
        <v>#VALUE!</v>
      </c>
      <c r="T4419" s="163" t="e">
        <f>INDEX(Controle!O:O,MATCH('Banco de Dados'!A4419,Controle!M:M,0))*E4419/100</f>
        <v>#N/A</v>
      </c>
    </row>
    <row r="4420" spans="1:20" hidden="1" x14ac:dyDescent="0.2">
      <c r="A4420" s="158">
        <f>BD_TS!A4419</f>
        <v>0</v>
      </c>
      <c r="B4420" s="158" t="str">
        <f>SUBSTITUTE(SUBSTITUTE(BD_TS!D4419," ",""),"-","/")</f>
        <v/>
      </c>
      <c r="C4420" s="158">
        <f>BD_TS!E4419</f>
        <v>0</v>
      </c>
      <c r="D4420" s="159">
        <f>BD_TS!F4419</f>
        <v>0</v>
      </c>
      <c r="E4420" s="160">
        <f>BD_TS!B4419</f>
        <v>0</v>
      </c>
      <c r="F4420" s="161">
        <f>BD_TS!C4419</f>
        <v>0</v>
      </c>
      <c r="G4420" s="187">
        <f>BD_TS!H4419</f>
        <v>0</v>
      </c>
      <c r="H4420" s="158" t="str">
        <f>IF($A4420=0,"",IFERROR(INDEX(BD_Gestão!A:A,MATCH('Banco de Dados'!$B4420,BD_Gestão!$B:$B,0)),"erro"))</f>
        <v/>
      </c>
      <c r="I4420" s="162" t="str">
        <f>IF($A4420=0,"",IFERROR(INDEX(BD_Gestão!E:E,MATCH('Banco de Dados'!$B4420,BD_Gestão!$B:$B,0)),"erro"))</f>
        <v/>
      </c>
      <c r="J4420" s="186" t="str">
        <f>IF($A4420=0,"",IFERROR(INDEX(BD_Gestão!B:B,MATCH('Banco de Dados'!$B4420,BD_Gestão!$B:$B,0)),"erro"))</f>
        <v/>
      </c>
      <c r="K4420" s="158" t="str">
        <f>IF($A4420=0,"",IFERROR(INDEX(BD_Gestão!C:C,MATCH('Banco de Dados'!$B4420,BD_Gestão!$B:$B,0)),"erro"))</f>
        <v/>
      </c>
      <c r="L4420" s="158" t="str">
        <f>IF($A4420=0,"",IFERROR(INDEX(BD_Gestão!H:H,MATCH('Banco de Dados'!$B4420,BD_Gestão!$B:$B,0)),"erro"))</f>
        <v/>
      </c>
      <c r="M4420" s="161" t="str">
        <f>IF($A4420=0,"",IFERROR(INDEX(BD_Gestão!F:F,MATCH('Banco de Dados'!$B4420,BD_Gestão!$B:$B,0)),"erro"))</f>
        <v/>
      </c>
      <c r="N4420" s="161" t="str">
        <f>IF($A4420=0,"",IFERROR(INDEX(BD_Gestão!J:J,MATCH('Banco de Dados'!$B4420,BD_Gestão!$B:$B,0)),"erro"))</f>
        <v/>
      </c>
      <c r="O4420" s="164" t="str">
        <f>IF($A4420=0,"",IFERROR(INDEX(BD_Gestão!K:K,MATCH('Banco de Dados'!$B4420,BD_Gestão!$B:$B,0)),"erro"))</f>
        <v/>
      </c>
      <c r="P4420" s="169" t="str">
        <f t="shared" si="274"/>
        <v/>
      </c>
      <c r="Q4420" s="170" t="str">
        <f t="shared" si="275"/>
        <v/>
      </c>
      <c r="R4420" s="163" t="e">
        <f t="shared" si="272"/>
        <v>#VALUE!</v>
      </c>
      <c r="S4420" s="163" t="e">
        <f t="shared" si="273"/>
        <v>#VALUE!</v>
      </c>
      <c r="T4420" s="163" t="e">
        <f>INDEX(Controle!O:O,MATCH('Banco de Dados'!A4420,Controle!M:M,0))*E4420/100</f>
        <v>#N/A</v>
      </c>
    </row>
    <row r="4421" spans="1:20" hidden="1" x14ac:dyDescent="0.2">
      <c r="A4421" s="158">
        <f>BD_TS!A4420</f>
        <v>0</v>
      </c>
      <c r="B4421" s="158" t="str">
        <f>SUBSTITUTE(SUBSTITUTE(BD_TS!D4420," ",""),"-","/")</f>
        <v/>
      </c>
      <c r="C4421" s="158">
        <f>BD_TS!E4420</f>
        <v>0</v>
      </c>
      <c r="D4421" s="159">
        <f>BD_TS!F4420</f>
        <v>0</v>
      </c>
      <c r="E4421" s="160">
        <f>BD_TS!B4420</f>
        <v>0</v>
      </c>
      <c r="F4421" s="161">
        <f>BD_TS!C4420</f>
        <v>0</v>
      </c>
      <c r="G4421" s="187">
        <f>BD_TS!H4420</f>
        <v>0</v>
      </c>
      <c r="H4421" s="158" t="str">
        <f>IF($A4421=0,"",IFERROR(INDEX(BD_Gestão!A:A,MATCH('Banco de Dados'!$B4421,BD_Gestão!$B:$B,0)),"erro"))</f>
        <v/>
      </c>
      <c r="I4421" s="162" t="str">
        <f>IF($A4421=0,"",IFERROR(INDEX(BD_Gestão!E:E,MATCH('Banco de Dados'!$B4421,BD_Gestão!$B:$B,0)),"erro"))</f>
        <v/>
      </c>
      <c r="J4421" s="186" t="str">
        <f>IF($A4421=0,"",IFERROR(INDEX(BD_Gestão!B:B,MATCH('Banco de Dados'!$B4421,BD_Gestão!$B:$B,0)),"erro"))</f>
        <v/>
      </c>
      <c r="K4421" s="158" t="str">
        <f>IF($A4421=0,"",IFERROR(INDEX(BD_Gestão!C:C,MATCH('Banco de Dados'!$B4421,BD_Gestão!$B:$B,0)),"erro"))</f>
        <v/>
      </c>
      <c r="L4421" s="158" t="str">
        <f>IF($A4421=0,"",IFERROR(INDEX(BD_Gestão!H:H,MATCH('Banco de Dados'!$B4421,BD_Gestão!$B:$B,0)),"erro"))</f>
        <v/>
      </c>
      <c r="M4421" s="161" t="str">
        <f>IF($A4421=0,"",IFERROR(INDEX(BD_Gestão!F:F,MATCH('Banco de Dados'!$B4421,BD_Gestão!$B:$B,0)),"erro"))</f>
        <v/>
      </c>
      <c r="N4421" s="161" t="str">
        <f>IF($A4421=0,"",IFERROR(INDEX(BD_Gestão!J:J,MATCH('Banco de Dados'!$B4421,BD_Gestão!$B:$B,0)),"erro"))</f>
        <v/>
      </c>
      <c r="O4421" s="164" t="str">
        <f>IF($A4421=0,"",IFERROR(INDEX(BD_Gestão!K:K,MATCH('Banco de Dados'!$B4421,BD_Gestão!$B:$B,0)),"erro"))</f>
        <v/>
      </c>
      <c r="P4421" s="169" t="str">
        <f t="shared" si="274"/>
        <v/>
      </c>
      <c r="Q4421" s="170" t="str">
        <f t="shared" si="275"/>
        <v/>
      </c>
      <c r="R4421" s="163" t="e">
        <f t="shared" ref="R4421:R4484" si="276">MONTH(I4421)</f>
        <v>#VALUE!</v>
      </c>
      <c r="S4421" s="163" t="e">
        <f t="shared" ref="S4421:S4484" si="277">YEAR(I4421)</f>
        <v>#VALUE!</v>
      </c>
      <c r="T4421" s="163" t="e">
        <f>INDEX(Controle!O:O,MATCH('Banco de Dados'!A4421,Controle!M:M,0))*E4421/100</f>
        <v>#N/A</v>
      </c>
    </row>
    <row r="4422" spans="1:20" hidden="1" x14ac:dyDescent="0.2">
      <c r="A4422" s="158">
        <f>BD_TS!A4421</f>
        <v>0</v>
      </c>
      <c r="B4422" s="158" t="str">
        <f>SUBSTITUTE(SUBSTITUTE(BD_TS!D4421," ",""),"-","/")</f>
        <v/>
      </c>
      <c r="C4422" s="158">
        <f>BD_TS!E4421</f>
        <v>0</v>
      </c>
      <c r="D4422" s="159">
        <f>BD_TS!F4421</f>
        <v>0</v>
      </c>
      <c r="E4422" s="160">
        <f>BD_TS!B4421</f>
        <v>0</v>
      </c>
      <c r="F4422" s="161">
        <f>BD_TS!C4421</f>
        <v>0</v>
      </c>
      <c r="G4422" s="187">
        <f>BD_TS!H4421</f>
        <v>0</v>
      </c>
      <c r="H4422" s="158" t="str">
        <f>IF($A4422=0,"",IFERROR(INDEX(BD_Gestão!A:A,MATCH('Banco de Dados'!$B4422,BD_Gestão!$B:$B,0)),"erro"))</f>
        <v/>
      </c>
      <c r="I4422" s="162" t="str">
        <f>IF($A4422=0,"",IFERROR(INDEX(BD_Gestão!E:E,MATCH('Banco de Dados'!$B4422,BD_Gestão!$B:$B,0)),"erro"))</f>
        <v/>
      </c>
      <c r="J4422" s="186" t="str">
        <f>IF($A4422=0,"",IFERROR(INDEX(BD_Gestão!B:B,MATCH('Banco de Dados'!$B4422,BD_Gestão!$B:$B,0)),"erro"))</f>
        <v/>
      </c>
      <c r="K4422" s="158" t="str">
        <f>IF($A4422=0,"",IFERROR(INDEX(BD_Gestão!C:C,MATCH('Banco de Dados'!$B4422,BD_Gestão!$B:$B,0)),"erro"))</f>
        <v/>
      </c>
      <c r="L4422" s="158" t="str">
        <f>IF($A4422=0,"",IFERROR(INDEX(BD_Gestão!H:H,MATCH('Banco de Dados'!$B4422,BD_Gestão!$B:$B,0)),"erro"))</f>
        <v/>
      </c>
      <c r="M4422" s="161" t="str">
        <f>IF($A4422=0,"",IFERROR(INDEX(BD_Gestão!F:F,MATCH('Banco de Dados'!$B4422,BD_Gestão!$B:$B,0)),"erro"))</f>
        <v/>
      </c>
      <c r="N4422" s="161" t="str">
        <f>IF($A4422=0,"",IFERROR(INDEX(BD_Gestão!J:J,MATCH('Banco de Dados'!$B4422,BD_Gestão!$B:$B,0)),"erro"))</f>
        <v/>
      </c>
      <c r="O4422" s="164" t="str">
        <f>IF($A4422=0,"",IFERROR(INDEX(BD_Gestão!K:K,MATCH('Banco de Dados'!$B4422,BD_Gestão!$B:$B,0)),"erro"))</f>
        <v/>
      </c>
      <c r="P4422" s="169" t="str">
        <f t="shared" ref="P4422:P4485" si="278">IF(OR(H4422="erro",H4422=""),"",E4422*(MIN(O4422,1)))</f>
        <v/>
      </c>
      <c r="Q4422" s="170" t="str">
        <f t="shared" ref="Q4422:Q4485" si="279">IF(OR(H4422="erro",H4422=""),"",E4422-P4422)</f>
        <v/>
      </c>
      <c r="R4422" s="163" t="e">
        <f t="shared" si="276"/>
        <v>#VALUE!</v>
      </c>
      <c r="S4422" s="163" t="e">
        <f t="shared" si="277"/>
        <v>#VALUE!</v>
      </c>
      <c r="T4422" s="163" t="e">
        <f>INDEX(Controle!O:O,MATCH('Banco de Dados'!A4422,Controle!M:M,0))*E4422/100</f>
        <v>#N/A</v>
      </c>
    </row>
    <row r="4423" spans="1:20" hidden="1" x14ac:dyDescent="0.2">
      <c r="A4423" s="158">
        <f>BD_TS!A4422</f>
        <v>0</v>
      </c>
      <c r="B4423" s="158" t="str">
        <f>SUBSTITUTE(SUBSTITUTE(BD_TS!D4422," ",""),"-","/")</f>
        <v/>
      </c>
      <c r="C4423" s="158">
        <f>BD_TS!E4422</f>
        <v>0</v>
      </c>
      <c r="D4423" s="159">
        <f>BD_TS!F4422</f>
        <v>0</v>
      </c>
      <c r="E4423" s="160">
        <f>BD_TS!B4422</f>
        <v>0</v>
      </c>
      <c r="F4423" s="161">
        <f>BD_TS!C4422</f>
        <v>0</v>
      </c>
      <c r="G4423" s="187">
        <f>BD_TS!H4422</f>
        <v>0</v>
      </c>
      <c r="H4423" s="158" t="str">
        <f>IF($A4423=0,"",IFERROR(INDEX(BD_Gestão!A:A,MATCH('Banco de Dados'!$B4423,BD_Gestão!$B:$B,0)),"erro"))</f>
        <v/>
      </c>
      <c r="I4423" s="162" t="str">
        <f>IF($A4423=0,"",IFERROR(INDEX(BD_Gestão!E:E,MATCH('Banco de Dados'!$B4423,BD_Gestão!$B:$B,0)),"erro"))</f>
        <v/>
      </c>
      <c r="J4423" s="186" t="str">
        <f>IF($A4423=0,"",IFERROR(INDEX(BD_Gestão!B:B,MATCH('Banco de Dados'!$B4423,BD_Gestão!$B:$B,0)),"erro"))</f>
        <v/>
      </c>
      <c r="K4423" s="158" t="str">
        <f>IF($A4423=0,"",IFERROR(INDEX(BD_Gestão!C:C,MATCH('Banco de Dados'!$B4423,BD_Gestão!$B:$B,0)),"erro"))</f>
        <v/>
      </c>
      <c r="L4423" s="158" t="str">
        <f>IF($A4423=0,"",IFERROR(INDEX(BD_Gestão!H:H,MATCH('Banco de Dados'!$B4423,BD_Gestão!$B:$B,0)),"erro"))</f>
        <v/>
      </c>
      <c r="M4423" s="161" t="str">
        <f>IF($A4423=0,"",IFERROR(INDEX(BD_Gestão!F:F,MATCH('Banco de Dados'!$B4423,BD_Gestão!$B:$B,0)),"erro"))</f>
        <v/>
      </c>
      <c r="N4423" s="161" t="str">
        <f>IF($A4423=0,"",IFERROR(INDEX(BD_Gestão!J:J,MATCH('Banco de Dados'!$B4423,BD_Gestão!$B:$B,0)),"erro"))</f>
        <v/>
      </c>
      <c r="O4423" s="164" t="str">
        <f>IF($A4423=0,"",IFERROR(INDEX(BD_Gestão!K:K,MATCH('Banco de Dados'!$B4423,BD_Gestão!$B:$B,0)),"erro"))</f>
        <v/>
      </c>
      <c r="P4423" s="169" t="str">
        <f t="shared" si="278"/>
        <v/>
      </c>
      <c r="Q4423" s="170" t="str">
        <f t="shared" si="279"/>
        <v/>
      </c>
      <c r="R4423" s="163" t="e">
        <f t="shared" si="276"/>
        <v>#VALUE!</v>
      </c>
      <c r="S4423" s="163" t="e">
        <f t="shared" si="277"/>
        <v>#VALUE!</v>
      </c>
      <c r="T4423" s="163" t="e">
        <f>INDEX(Controle!O:O,MATCH('Banco de Dados'!A4423,Controle!M:M,0))*E4423/100</f>
        <v>#N/A</v>
      </c>
    </row>
    <row r="4424" spans="1:20" hidden="1" x14ac:dyDescent="0.2">
      <c r="A4424" s="158">
        <f>BD_TS!A4423</f>
        <v>0</v>
      </c>
      <c r="B4424" s="158" t="str">
        <f>SUBSTITUTE(SUBSTITUTE(BD_TS!D4423," ",""),"-","/")</f>
        <v/>
      </c>
      <c r="C4424" s="158">
        <f>BD_TS!E4423</f>
        <v>0</v>
      </c>
      <c r="D4424" s="159">
        <f>BD_TS!F4423</f>
        <v>0</v>
      </c>
      <c r="E4424" s="160">
        <f>BD_TS!B4423</f>
        <v>0</v>
      </c>
      <c r="F4424" s="161">
        <f>BD_TS!C4423</f>
        <v>0</v>
      </c>
      <c r="G4424" s="187">
        <f>BD_TS!H4423</f>
        <v>0</v>
      </c>
      <c r="H4424" s="158" t="str">
        <f>IF($A4424=0,"",IFERROR(INDEX(BD_Gestão!A:A,MATCH('Banco de Dados'!$B4424,BD_Gestão!$B:$B,0)),"erro"))</f>
        <v/>
      </c>
      <c r="I4424" s="162" t="str">
        <f>IF($A4424=0,"",IFERROR(INDEX(BD_Gestão!E:E,MATCH('Banco de Dados'!$B4424,BD_Gestão!$B:$B,0)),"erro"))</f>
        <v/>
      </c>
      <c r="J4424" s="186" t="str">
        <f>IF($A4424=0,"",IFERROR(INDEX(BD_Gestão!B:B,MATCH('Banco de Dados'!$B4424,BD_Gestão!$B:$B,0)),"erro"))</f>
        <v/>
      </c>
      <c r="K4424" s="158" t="str">
        <f>IF($A4424=0,"",IFERROR(INDEX(BD_Gestão!C:C,MATCH('Banco de Dados'!$B4424,BD_Gestão!$B:$B,0)),"erro"))</f>
        <v/>
      </c>
      <c r="L4424" s="158" t="str">
        <f>IF($A4424=0,"",IFERROR(INDEX(BD_Gestão!H:H,MATCH('Banco de Dados'!$B4424,BD_Gestão!$B:$B,0)),"erro"))</f>
        <v/>
      </c>
      <c r="M4424" s="161" t="str">
        <f>IF($A4424=0,"",IFERROR(INDEX(BD_Gestão!F:F,MATCH('Banco de Dados'!$B4424,BD_Gestão!$B:$B,0)),"erro"))</f>
        <v/>
      </c>
      <c r="N4424" s="161" t="str">
        <f>IF($A4424=0,"",IFERROR(INDEX(BD_Gestão!J:J,MATCH('Banco de Dados'!$B4424,BD_Gestão!$B:$B,0)),"erro"))</f>
        <v/>
      </c>
      <c r="O4424" s="164" t="str">
        <f>IF($A4424=0,"",IFERROR(INDEX(BD_Gestão!K:K,MATCH('Banco de Dados'!$B4424,BD_Gestão!$B:$B,0)),"erro"))</f>
        <v/>
      </c>
      <c r="P4424" s="169" t="str">
        <f t="shared" si="278"/>
        <v/>
      </c>
      <c r="Q4424" s="170" t="str">
        <f t="shared" si="279"/>
        <v/>
      </c>
      <c r="R4424" s="163" t="e">
        <f t="shared" si="276"/>
        <v>#VALUE!</v>
      </c>
      <c r="S4424" s="163" t="e">
        <f t="shared" si="277"/>
        <v>#VALUE!</v>
      </c>
      <c r="T4424" s="163" t="e">
        <f>INDEX(Controle!O:O,MATCH('Banco de Dados'!A4424,Controle!M:M,0))*E4424/100</f>
        <v>#N/A</v>
      </c>
    </row>
    <row r="4425" spans="1:20" hidden="1" x14ac:dyDescent="0.2">
      <c r="A4425" s="158">
        <f>BD_TS!A4424</f>
        <v>0</v>
      </c>
      <c r="B4425" s="158" t="str">
        <f>SUBSTITUTE(SUBSTITUTE(BD_TS!D4424," ",""),"-","/")</f>
        <v/>
      </c>
      <c r="C4425" s="158">
        <f>BD_TS!E4424</f>
        <v>0</v>
      </c>
      <c r="D4425" s="159">
        <f>BD_TS!F4424</f>
        <v>0</v>
      </c>
      <c r="E4425" s="160">
        <f>BD_TS!B4424</f>
        <v>0</v>
      </c>
      <c r="F4425" s="161">
        <f>BD_TS!C4424</f>
        <v>0</v>
      </c>
      <c r="G4425" s="187">
        <f>BD_TS!H4424</f>
        <v>0</v>
      </c>
      <c r="H4425" s="158" t="str">
        <f>IF($A4425=0,"",IFERROR(INDEX(BD_Gestão!A:A,MATCH('Banco de Dados'!$B4425,BD_Gestão!$B:$B,0)),"erro"))</f>
        <v/>
      </c>
      <c r="I4425" s="162" t="str">
        <f>IF($A4425=0,"",IFERROR(INDEX(BD_Gestão!E:E,MATCH('Banco de Dados'!$B4425,BD_Gestão!$B:$B,0)),"erro"))</f>
        <v/>
      </c>
      <c r="J4425" s="186" t="str">
        <f>IF($A4425=0,"",IFERROR(INDEX(BD_Gestão!B:B,MATCH('Banco de Dados'!$B4425,BD_Gestão!$B:$B,0)),"erro"))</f>
        <v/>
      </c>
      <c r="K4425" s="158" t="str">
        <f>IF($A4425=0,"",IFERROR(INDEX(BD_Gestão!C:C,MATCH('Banco de Dados'!$B4425,BD_Gestão!$B:$B,0)),"erro"))</f>
        <v/>
      </c>
      <c r="L4425" s="158" t="str">
        <f>IF($A4425=0,"",IFERROR(INDEX(BD_Gestão!H:H,MATCH('Banco de Dados'!$B4425,BD_Gestão!$B:$B,0)),"erro"))</f>
        <v/>
      </c>
      <c r="M4425" s="161" t="str">
        <f>IF($A4425=0,"",IFERROR(INDEX(BD_Gestão!F:F,MATCH('Banco de Dados'!$B4425,BD_Gestão!$B:$B,0)),"erro"))</f>
        <v/>
      </c>
      <c r="N4425" s="161" t="str">
        <f>IF($A4425=0,"",IFERROR(INDEX(BD_Gestão!J:J,MATCH('Banco de Dados'!$B4425,BD_Gestão!$B:$B,0)),"erro"))</f>
        <v/>
      </c>
      <c r="O4425" s="164" t="str">
        <f>IF($A4425=0,"",IFERROR(INDEX(BD_Gestão!K:K,MATCH('Banco de Dados'!$B4425,BD_Gestão!$B:$B,0)),"erro"))</f>
        <v/>
      </c>
      <c r="P4425" s="169" t="str">
        <f t="shared" si="278"/>
        <v/>
      </c>
      <c r="Q4425" s="170" t="str">
        <f t="shared" si="279"/>
        <v/>
      </c>
      <c r="R4425" s="163" t="e">
        <f t="shared" si="276"/>
        <v>#VALUE!</v>
      </c>
      <c r="S4425" s="163" t="e">
        <f t="shared" si="277"/>
        <v>#VALUE!</v>
      </c>
      <c r="T4425" s="163" t="e">
        <f>INDEX(Controle!O:O,MATCH('Banco de Dados'!A4425,Controle!M:M,0))*E4425/100</f>
        <v>#N/A</v>
      </c>
    </row>
    <row r="4426" spans="1:20" hidden="1" x14ac:dyDescent="0.2">
      <c r="A4426" s="158">
        <f>BD_TS!A4425</f>
        <v>0</v>
      </c>
      <c r="B4426" s="158" t="str">
        <f>SUBSTITUTE(SUBSTITUTE(BD_TS!D4425," ",""),"-","/")</f>
        <v/>
      </c>
      <c r="C4426" s="158">
        <f>BD_TS!E4425</f>
        <v>0</v>
      </c>
      <c r="D4426" s="159">
        <f>BD_TS!F4425</f>
        <v>0</v>
      </c>
      <c r="E4426" s="160">
        <f>BD_TS!B4425</f>
        <v>0</v>
      </c>
      <c r="F4426" s="161">
        <f>BD_TS!C4425</f>
        <v>0</v>
      </c>
      <c r="G4426" s="187">
        <f>BD_TS!H4425</f>
        <v>0</v>
      </c>
      <c r="H4426" s="158" t="str">
        <f>IF($A4426=0,"",IFERROR(INDEX(BD_Gestão!A:A,MATCH('Banco de Dados'!$B4426,BD_Gestão!$B:$B,0)),"erro"))</f>
        <v/>
      </c>
      <c r="I4426" s="162" t="str">
        <f>IF($A4426=0,"",IFERROR(INDEX(BD_Gestão!E:E,MATCH('Banco de Dados'!$B4426,BD_Gestão!$B:$B,0)),"erro"))</f>
        <v/>
      </c>
      <c r="J4426" s="186" t="str">
        <f>IF($A4426=0,"",IFERROR(INDEX(BD_Gestão!B:B,MATCH('Banco de Dados'!$B4426,BD_Gestão!$B:$B,0)),"erro"))</f>
        <v/>
      </c>
      <c r="K4426" s="158" t="str">
        <f>IF($A4426=0,"",IFERROR(INDEX(BD_Gestão!C:C,MATCH('Banco de Dados'!$B4426,BD_Gestão!$B:$B,0)),"erro"))</f>
        <v/>
      </c>
      <c r="L4426" s="158" t="str">
        <f>IF($A4426=0,"",IFERROR(INDEX(BD_Gestão!H:H,MATCH('Banco de Dados'!$B4426,BD_Gestão!$B:$B,0)),"erro"))</f>
        <v/>
      </c>
      <c r="M4426" s="161" t="str">
        <f>IF($A4426=0,"",IFERROR(INDEX(BD_Gestão!F:F,MATCH('Banco de Dados'!$B4426,BD_Gestão!$B:$B,0)),"erro"))</f>
        <v/>
      </c>
      <c r="N4426" s="161" t="str">
        <f>IF($A4426=0,"",IFERROR(INDEX(BD_Gestão!J:J,MATCH('Banco de Dados'!$B4426,BD_Gestão!$B:$B,0)),"erro"))</f>
        <v/>
      </c>
      <c r="O4426" s="164" t="str">
        <f>IF($A4426=0,"",IFERROR(INDEX(BD_Gestão!K:K,MATCH('Banco de Dados'!$B4426,BD_Gestão!$B:$B,0)),"erro"))</f>
        <v/>
      </c>
      <c r="P4426" s="169" t="str">
        <f t="shared" si="278"/>
        <v/>
      </c>
      <c r="Q4426" s="170" t="str">
        <f t="shared" si="279"/>
        <v/>
      </c>
      <c r="R4426" s="163" t="e">
        <f t="shared" si="276"/>
        <v>#VALUE!</v>
      </c>
      <c r="S4426" s="163" t="e">
        <f t="shared" si="277"/>
        <v>#VALUE!</v>
      </c>
      <c r="T4426" s="163" t="e">
        <f>INDEX(Controle!O:O,MATCH('Banco de Dados'!A4426,Controle!M:M,0))*E4426/100</f>
        <v>#N/A</v>
      </c>
    </row>
    <row r="4427" spans="1:20" hidden="1" x14ac:dyDescent="0.2">
      <c r="A4427" s="158">
        <f>BD_TS!A4426</f>
        <v>0</v>
      </c>
      <c r="B4427" s="158" t="str">
        <f>SUBSTITUTE(SUBSTITUTE(BD_TS!D4426," ",""),"-","/")</f>
        <v/>
      </c>
      <c r="C4427" s="158">
        <f>BD_TS!E4426</f>
        <v>0</v>
      </c>
      <c r="D4427" s="159">
        <f>BD_TS!F4426</f>
        <v>0</v>
      </c>
      <c r="E4427" s="160">
        <f>BD_TS!B4426</f>
        <v>0</v>
      </c>
      <c r="F4427" s="161">
        <f>BD_TS!C4426</f>
        <v>0</v>
      </c>
      <c r="G4427" s="187">
        <f>BD_TS!H4426</f>
        <v>0</v>
      </c>
      <c r="H4427" s="158" t="str">
        <f>IF($A4427=0,"",IFERROR(INDEX(BD_Gestão!A:A,MATCH('Banco de Dados'!$B4427,BD_Gestão!$B:$B,0)),"erro"))</f>
        <v/>
      </c>
      <c r="I4427" s="162" t="str">
        <f>IF($A4427=0,"",IFERROR(INDEX(BD_Gestão!E:E,MATCH('Banco de Dados'!$B4427,BD_Gestão!$B:$B,0)),"erro"))</f>
        <v/>
      </c>
      <c r="J4427" s="186" t="str">
        <f>IF($A4427=0,"",IFERROR(INDEX(BD_Gestão!B:B,MATCH('Banco de Dados'!$B4427,BD_Gestão!$B:$B,0)),"erro"))</f>
        <v/>
      </c>
      <c r="K4427" s="158" t="str">
        <f>IF($A4427=0,"",IFERROR(INDEX(BD_Gestão!C:C,MATCH('Banco de Dados'!$B4427,BD_Gestão!$B:$B,0)),"erro"))</f>
        <v/>
      </c>
      <c r="L4427" s="158" t="str">
        <f>IF($A4427=0,"",IFERROR(INDEX(BD_Gestão!H:H,MATCH('Banco de Dados'!$B4427,BD_Gestão!$B:$B,0)),"erro"))</f>
        <v/>
      </c>
      <c r="M4427" s="161" t="str">
        <f>IF($A4427=0,"",IFERROR(INDEX(BD_Gestão!F:F,MATCH('Banco de Dados'!$B4427,BD_Gestão!$B:$B,0)),"erro"))</f>
        <v/>
      </c>
      <c r="N4427" s="161" t="str">
        <f>IF($A4427=0,"",IFERROR(INDEX(BD_Gestão!J:J,MATCH('Banco de Dados'!$B4427,BD_Gestão!$B:$B,0)),"erro"))</f>
        <v/>
      </c>
      <c r="O4427" s="164" t="str">
        <f>IF($A4427=0,"",IFERROR(INDEX(BD_Gestão!K:K,MATCH('Banco de Dados'!$B4427,BD_Gestão!$B:$B,0)),"erro"))</f>
        <v/>
      </c>
      <c r="P4427" s="169" t="str">
        <f t="shared" si="278"/>
        <v/>
      </c>
      <c r="Q4427" s="170" t="str">
        <f t="shared" si="279"/>
        <v/>
      </c>
      <c r="R4427" s="163" t="e">
        <f t="shared" si="276"/>
        <v>#VALUE!</v>
      </c>
      <c r="S4427" s="163" t="e">
        <f t="shared" si="277"/>
        <v>#VALUE!</v>
      </c>
      <c r="T4427" s="163" t="e">
        <f>INDEX(Controle!O:O,MATCH('Banco de Dados'!A4427,Controle!M:M,0))*E4427/100</f>
        <v>#N/A</v>
      </c>
    </row>
    <row r="4428" spans="1:20" hidden="1" x14ac:dyDescent="0.2">
      <c r="A4428" s="158">
        <f>BD_TS!A4427</f>
        <v>0</v>
      </c>
      <c r="B4428" s="158" t="str">
        <f>SUBSTITUTE(SUBSTITUTE(BD_TS!D4427," ",""),"-","/")</f>
        <v/>
      </c>
      <c r="C4428" s="158">
        <f>BD_TS!E4427</f>
        <v>0</v>
      </c>
      <c r="D4428" s="159">
        <f>BD_TS!F4427</f>
        <v>0</v>
      </c>
      <c r="E4428" s="160">
        <f>BD_TS!B4427</f>
        <v>0</v>
      </c>
      <c r="F4428" s="161">
        <f>BD_TS!C4427</f>
        <v>0</v>
      </c>
      <c r="G4428" s="187">
        <f>BD_TS!H4427</f>
        <v>0</v>
      </c>
      <c r="H4428" s="158" t="str">
        <f>IF($A4428=0,"",IFERROR(INDEX(BD_Gestão!A:A,MATCH('Banco de Dados'!$B4428,BD_Gestão!$B:$B,0)),"erro"))</f>
        <v/>
      </c>
      <c r="I4428" s="162" t="str">
        <f>IF($A4428=0,"",IFERROR(INDEX(BD_Gestão!E:E,MATCH('Banco de Dados'!$B4428,BD_Gestão!$B:$B,0)),"erro"))</f>
        <v/>
      </c>
      <c r="J4428" s="186" t="str">
        <f>IF($A4428=0,"",IFERROR(INDEX(BD_Gestão!B:B,MATCH('Banco de Dados'!$B4428,BD_Gestão!$B:$B,0)),"erro"))</f>
        <v/>
      </c>
      <c r="K4428" s="158" t="str">
        <f>IF($A4428=0,"",IFERROR(INDEX(BD_Gestão!C:C,MATCH('Banco de Dados'!$B4428,BD_Gestão!$B:$B,0)),"erro"))</f>
        <v/>
      </c>
      <c r="L4428" s="158" t="str">
        <f>IF($A4428=0,"",IFERROR(INDEX(BD_Gestão!H:H,MATCH('Banco de Dados'!$B4428,BD_Gestão!$B:$B,0)),"erro"))</f>
        <v/>
      </c>
      <c r="M4428" s="161" t="str">
        <f>IF($A4428=0,"",IFERROR(INDEX(BD_Gestão!F:F,MATCH('Banco de Dados'!$B4428,BD_Gestão!$B:$B,0)),"erro"))</f>
        <v/>
      </c>
      <c r="N4428" s="161" t="str">
        <f>IF($A4428=0,"",IFERROR(INDEX(BD_Gestão!J:J,MATCH('Banco de Dados'!$B4428,BD_Gestão!$B:$B,0)),"erro"))</f>
        <v/>
      </c>
      <c r="O4428" s="164" t="str">
        <f>IF($A4428=0,"",IFERROR(INDEX(BD_Gestão!K:K,MATCH('Banco de Dados'!$B4428,BD_Gestão!$B:$B,0)),"erro"))</f>
        <v/>
      </c>
      <c r="P4428" s="169" t="str">
        <f t="shared" si="278"/>
        <v/>
      </c>
      <c r="Q4428" s="170" t="str">
        <f t="shared" si="279"/>
        <v/>
      </c>
      <c r="R4428" s="163" t="e">
        <f t="shared" si="276"/>
        <v>#VALUE!</v>
      </c>
      <c r="S4428" s="163" t="e">
        <f t="shared" si="277"/>
        <v>#VALUE!</v>
      </c>
      <c r="T4428" s="163" t="e">
        <f>INDEX(Controle!O:O,MATCH('Banco de Dados'!A4428,Controle!M:M,0))*E4428/100</f>
        <v>#N/A</v>
      </c>
    </row>
    <row r="4429" spans="1:20" hidden="1" x14ac:dyDescent="0.2">
      <c r="A4429" s="158">
        <f>BD_TS!A4428</f>
        <v>0</v>
      </c>
      <c r="B4429" s="158" t="str">
        <f>SUBSTITUTE(SUBSTITUTE(BD_TS!D4428," ",""),"-","/")</f>
        <v/>
      </c>
      <c r="C4429" s="158">
        <f>BD_TS!E4428</f>
        <v>0</v>
      </c>
      <c r="D4429" s="159">
        <f>BD_TS!F4428</f>
        <v>0</v>
      </c>
      <c r="E4429" s="160">
        <f>BD_TS!B4428</f>
        <v>0</v>
      </c>
      <c r="F4429" s="161">
        <f>BD_TS!C4428</f>
        <v>0</v>
      </c>
      <c r="G4429" s="187">
        <f>BD_TS!H4428</f>
        <v>0</v>
      </c>
      <c r="H4429" s="158" t="str">
        <f>IF($A4429=0,"",IFERROR(INDEX(BD_Gestão!A:A,MATCH('Banco de Dados'!$B4429,BD_Gestão!$B:$B,0)),"erro"))</f>
        <v/>
      </c>
      <c r="I4429" s="162" t="str">
        <f>IF($A4429=0,"",IFERROR(INDEX(BD_Gestão!E:E,MATCH('Banco de Dados'!$B4429,BD_Gestão!$B:$B,0)),"erro"))</f>
        <v/>
      </c>
      <c r="J4429" s="186" t="str">
        <f>IF($A4429=0,"",IFERROR(INDEX(BD_Gestão!B:B,MATCH('Banco de Dados'!$B4429,BD_Gestão!$B:$B,0)),"erro"))</f>
        <v/>
      </c>
      <c r="K4429" s="158" t="str">
        <f>IF($A4429=0,"",IFERROR(INDEX(BD_Gestão!C:C,MATCH('Banco de Dados'!$B4429,BD_Gestão!$B:$B,0)),"erro"))</f>
        <v/>
      </c>
      <c r="L4429" s="158" t="str">
        <f>IF($A4429=0,"",IFERROR(INDEX(BD_Gestão!H:H,MATCH('Banco de Dados'!$B4429,BD_Gestão!$B:$B,0)),"erro"))</f>
        <v/>
      </c>
      <c r="M4429" s="161" t="str">
        <f>IF($A4429=0,"",IFERROR(INDEX(BD_Gestão!F:F,MATCH('Banco de Dados'!$B4429,BD_Gestão!$B:$B,0)),"erro"))</f>
        <v/>
      </c>
      <c r="N4429" s="161" t="str">
        <f>IF($A4429=0,"",IFERROR(INDEX(BD_Gestão!J:J,MATCH('Banco de Dados'!$B4429,BD_Gestão!$B:$B,0)),"erro"))</f>
        <v/>
      </c>
      <c r="O4429" s="164" t="str">
        <f>IF($A4429=0,"",IFERROR(INDEX(BD_Gestão!K:K,MATCH('Banco de Dados'!$B4429,BD_Gestão!$B:$B,0)),"erro"))</f>
        <v/>
      </c>
      <c r="P4429" s="169" t="str">
        <f t="shared" si="278"/>
        <v/>
      </c>
      <c r="Q4429" s="170" t="str">
        <f t="shared" si="279"/>
        <v/>
      </c>
      <c r="R4429" s="163" t="e">
        <f t="shared" si="276"/>
        <v>#VALUE!</v>
      </c>
      <c r="S4429" s="163" t="e">
        <f t="shared" si="277"/>
        <v>#VALUE!</v>
      </c>
      <c r="T4429" s="163" t="e">
        <f>INDEX(Controle!O:O,MATCH('Banco de Dados'!A4429,Controle!M:M,0))*E4429/100</f>
        <v>#N/A</v>
      </c>
    </row>
    <row r="4430" spans="1:20" hidden="1" x14ac:dyDescent="0.2">
      <c r="A4430" s="158">
        <f>BD_TS!A4429</f>
        <v>0</v>
      </c>
      <c r="B4430" s="158" t="str">
        <f>SUBSTITUTE(SUBSTITUTE(BD_TS!D4429," ",""),"-","/")</f>
        <v/>
      </c>
      <c r="C4430" s="158">
        <f>BD_TS!E4429</f>
        <v>0</v>
      </c>
      <c r="D4430" s="159">
        <f>BD_TS!F4429</f>
        <v>0</v>
      </c>
      <c r="E4430" s="160">
        <f>BD_TS!B4429</f>
        <v>0</v>
      </c>
      <c r="F4430" s="161">
        <f>BD_TS!C4429</f>
        <v>0</v>
      </c>
      <c r="G4430" s="187">
        <f>BD_TS!H4429</f>
        <v>0</v>
      </c>
      <c r="H4430" s="158" t="str">
        <f>IF($A4430=0,"",IFERROR(INDEX(BD_Gestão!A:A,MATCH('Banco de Dados'!$B4430,BD_Gestão!$B:$B,0)),"erro"))</f>
        <v/>
      </c>
      <c r="I4430" s="162" t="str">
        <f>IF($A4430=0,"",IFERROR(INDEX(BD_Gestão!E:E,MATCH('Banco de Dados'!$B4430,BD_Gestão!$B:$B,0)),"erro"))</f>
        <v/>
      </c>
      <c r="J4430" s="186" t="str">
        <f>IF($A4430=0,"",IFERROR(INDEX(BD_Gestão!B:B,MATCH('Banco de Dados'!$B4430,BD_Gestão!$B:$B,0)),"erro"))</f>
        <v/>
      </c>
      <c r="K4430" s="158" t="str">
        <f>IF($A4430=0,"",IFERROR(INDEX(BD_Gestão!C:C,MATCH('Banco de Dados'!$B4430,BD_Gestão!$B:$B,0)),"erro"))</f>
        <v/>
      </c>
      <c r="L4430" s="158" t="str">
        <f>IF($A4430=0,"",IFERROR(INDEX(BD_Gestão!H:H,MATCH('Banco de Dados'!$B4430,BD_Gestão!$B:$B,0)),"erro"))</f>
        <v/>
      </c>
      <c r="M4430" s="161" t="str">
        <f>IF($A4430=0,"",IFERROR(INDEX(BD_Gestão!F:F,MATCH('Banco de Dados'!$B4430,BD_Gestão!$B:$B,0)),"erro"))</f>
        <v/>
      </c>
      <c r="N4430" s="161" t="str">
        <f>IF($A4430=0,"",IFERROR(INDEX(BD_Gestão!J:J,MATCH('Banco de Dados'!$B4430,BD_Gestão!$B:$B,0)),"erro"))</f>
        <v/>
      </c>
      <c r="O4430" s="164" t="str">
        <f>IF($A4430=0,"",IFERROR(INDEX(BD_Gestão!K:K,MATCH('Banco de Dados'!$B4430,BD_Gestão!$B:$B,0)),"erro"))</f>
        <v/>
      </c>
      <c r="P4430" s="169" t="str">
        <f t="shared" si="278"/>
        <v/>
      </c>
      <c r="Q4430" s="170" t="str">
        <f t="shared" si="279"/>
        <v/>
      </c>
      <c r="R4430" s="163" t="e">
        <f t="shared" si="276"/>
        <v>#VALUE!</v>
      </c>
      <c r="S4430" s="163" t="e">
        <f t="shared" si="277"/>
        <v>#VALUE!</v>
      </c>
      <c r="T4430" s="163" t="e">
        <f>INDEX(Controle!O:O,MATCH('Banco de Dados'!A4430,Controle!M:M,0))*E4430/100</f>
        <v>#N/A</v>
      </c>
    </row>
    <row r="4431" spans="1:20" hidden="1" x14ac:dyDescent="0.2">
      <c r="A4431" s="158">
        <f>BD_TS!A4430</f>
        <v>0</v>
      </c>
      <c r="B4431" s="158" t="str">
        <f>SUBSTITUTE(SUBSTITUTE(BD_TS!D4430," ",""),"-","/")</f>
        <v/>
      </c>
      <c r="C4431" s="158">
        <f>BD_TS!E4430</f>
        <v>0</v>
      </c>
      <c r="D4431" s="159">
        <f>BD_TS!F4430</f>
        <v>0</v>
      </c>
      <c r="E4431" s="160">
        <f>BD_TS!B4430</f>
        <v>0</v>
      </c>
      <c r="F4431" s="161">
        <f>BD_TS!C4430</f>
        <v>0</v>
      </c>
      <c r="G4431" s="187">
        <f>BD_TS!H4430</f>
        <v>0</v>
      </c>
      <c r="H4431" s="158" t="str">
        <f>IF($A4431=0,"",IFERROR(INDEX(BD_Gestão!A:A,MATCH('Banco de Dados'!$B4431,BD_Gestão!$B:$B,0)),"erro"))</f>
        <v/>
      </c>
      <c r="I4431" s="162" t="str">
        <f>IF($A4431=0,"",IFERROR(INDEX(BD_Gestão!E:E,MATCH('Banco de Dados'!$B4431,BD_Gestão!$B:$B,0)),"erro"))</f>
        <v/>
      </c>
      <c r="J4431" s="186" t="str">
        <f>IF($A4431=0,"",IFERROR(INDEX(BD_Gestão!B:B,MATCH('Banco de Dados'!$B4431,BD_Gestão!$B:$B,0)),"erro"))</f>
        <v/>
      </c>
      <c r="K4431" s="158" t="str">
        <f>IF($A4431=0,"",IFERROR(INDEX(BD_Gestão!C:C,MATCH('Banco de Dados'!$B4431,BD_Gestão!$B:$B,0)),"erro"))</f>
        <v/>
      </c>
      <c r="L4431" s="158" t="str">
        <f>IF($A4431=0,"",IFERROR(INDEX(BD_Gestão!H:H,MATCH('Banco de Dados'!$B4431,BD_Gestão!$B:$B,0)),"erro"))</f>
        <v/>
      </c>
      <c r="M4431" s="161" t="str">
        <f>IF($A4431=0,"",IFERROR(INDEX(BD_Gestão!F:F,MATCH('Banco de Dados'!$B4431,BD_Gestão!$B:$B,0)),"erro"))</f>
        <v/>
      </c>
      <c r="N4431" s="161" t="str">
        <f>IF($A4431=0,"",IFERROR(INDEX(BD_Gestão!J:J,MATCH('Banco de Dados'!$B4431,BD_Gestão!$B:$B,0)),"erro"))</f>
        <v/>
      </c>
      <c r="O4431" s="164" t="str">
        <f>IF($A4431=0,"",IFERROR(INDEX(BD_Gestão!K:K,MATCH('Banco de Dados'!$B4431,BD_Gestão!$B:$B,0)),"erro"))</f>
        <v/>
      </c>
      <c r="P4431" s="169" t="str">
        <f t="shared" si="278"/>
        <v/>
      </c>
      <c r="Q4431" s="170" t="str">
        <f t="shared" si="279"/>
        <v/>
      </c>
      <c r="R4431" s="163" t="e">
        <f t="shared" si="276"/>
        <v>#VALUE!</v>
      </c>
      <c r="S4431" s="163" t="e">
        <f t="shared" si="277"/>
        <v>#VALUE!</v>
      </c>
      <c r="T4431" s="163" t="e">
        <f>INDEX(Controle!O:O,MATCH('Banco de Dados'!A4431,Controle!M:M,0))*E4431/100</f>
        <v>#N/A</v>
      </c>
    </row>
    <row r="4432" spans="1:20" hidden="1" x14ac:dyDescent="0.2">
      <c r="A4432" s="158">
        <f>BD_TS!A4431</f>
        <v>0</v>
      </c>
      <c r="B4432" s="158" t="str">
        <f>SUBSTITUTE(SUBSTITUTE(BD_TS!D4431," ",""),"-","/")</f>
        <v/>
      </c>
      <c r="C4432" s="158">
        <f>BD_TS!E4431</f>
        <v>0</v>
      </c>
      <c r="D4432" s="159">
        <f>BD_TS!F4431</f>
        <v>0</v>
      </c>
      <c r="E4432" s="160">
        <f>BD_TS!B4431</f>
        <v>0</v>
      </c>
      <c r="F4432" s="161">
        <f>BD_TS!C4431</f>
        <v>0</v>
      </c>
      <c r="G4432" s="187">
        <f>BD_TS!H4431</f>
        <v>0</v>
      </c>
      <c r="H4432" s="158" t="str">
        <f>IF($A4432=0,"",IFERROR(INDEX(BD_Gestão!A:A,MATCH('Banco de Dados'!$B4432,BD_Gestão!$B:$B,0)),"erro"))</f>
        <v/>
      </c>
      <c r="I4432" s="162" t="str">
        <f>IF($A4432=0,"",IFERROR(INDEX(BD_Gestão!E:E,MATCH('Banco de Dados'!$B4432,BD_Gestão!$B:$B,0)),"erro"))</f>
        <v/>
      </c>
      <c r="J4432" s="186" t="str">
        <f>IF($A4432=0,"",IFERROR(INDEX(BD_Gestão!B:B,MATCH('Banco de Dados'!$B4432,BD_Gestão!$B:$B,0)),"erro"))</f>
        <v/>
      </c>
      <c r="K4432" s="158" t="str">
        <f>IF($A4432=0,"",IFERROR(INDEX(BD_Gestão!C:C,MATCH('Banco de Dados'!$B4432,BD_Gestão!$B:$B,0)),"erro"))</f>
        <v/>
      </c>
      <c r="L4432" s="158" t="str">
        <f>IF($A4432=0,"",IFERROR(INDEX(BD_Gestão!H:H,MATCH('Banco de Dados'!$B4432,BD_Gestão!$B:$B,0)),"erro"))</f>
        <v/>
      </c>
      <c r="M4432" s="161" t="str">
        <f>IF($A4432=0,"",IFERROR(INDEX(BD_Gestão!F:F,MATCH('Banco de Dados'!$B4432,BD_Gestão!$B:$B,0)),"erro"))</f>
        <v/>
      </c>
      <c r="N4432" s="161" t="str">
        <f>IF($A4432=0,"",IFERROR(INDEX(BD_Gestão!J:J,MATCH('Banco de Dados'!$B4432,BD_Gestão!$B:$B,0)),"erro"))</f>
        <v/>
      </c>
      <c r="O4432" s="164" t="str">
        <f>IF($A4432=0,"",IFERROR(INDEX(BD_Gestão!K:K,MATCH('Banco de Dados'!$B4432,BD_Gestão!$B:$B,0)),"erro"))</f>
        <v/>
      </c>
      <c r="P4432" s="169" t="str">
        <f t="shared" si="278"/>
        <v/>
      </c>
      <c r="Q4432" s="170" t="str">
        <f t="shared" si="279"/>
        <v/>
      </c>
      <c r="R4432" s="163" t="e">
        <f t="shared" si="276"/>
        <v>#VALUE!</v>
      </c>
      <c r="S4432" s="163" t="e">
        <f t="shared" si="277"/>
        <v>#VALUE!</v>
      </c>
      <c r="T4432" s="163" t="e">
        <f>INDEX(Controle!O:O,MATCH('Banco de Dados'!A4432,Controle!M:M,0))*E4432/100</f>
        <v>#N/A</v>
      </c>
    </row>
    <row r="4433" spans="1:20" hidden="1" x14ac:dyDescent="0.2">
      <c r="A4433" s="158">
        <f>BD_TS!A4432</f>
        <v>0</v>
      </c>
      <c r="B4433" s="158" t="str">
        <f>SUBSTITUTE(SUBSTITUTE(BD_TS!D4432," ",""),"-","/")</f>
        <v/>
      </c>
      <c r="C4433" s="158">
        <f>BD_TS!E4432</f>
        <v>0</v>
      </c>
      <c r="D4433" s="159">
        <f>BD_TS!F4432</f>
        <v>0</v>
      </c>
      <c r="E4433" s="160">
        <f>BD_TS!B4432</f>
        <v>0</v>
      </c>
      <c r="F4433" s="161">
        <f>BD_TS!C4432</f>
        <v>0</v>
      </c>
      <c r="G4433" s="187">
        <f>BD_TS!H4432</f>
        <v>0</v>
      </c>
      <c r="H4433" s="158" t="str">
        <f>IF($A4433=0,"",IFERROR(INDEX(BD_Gestão!A:A,MATCH('Banco de Dados'!$B4433,BD_Gestão!$B:$B,0)),"erro"))</f>
        <v/>
      </c>
      <c r="I4433" s="162" t="str">
        <f>IF($A4433=0,"",IFERROR(INDEX(BD_Gestão!E:E,MATCH('Banco de Dados'!$B4433,BD_Gestão!$B:$B,0)),"erro"))</f>
        <v/>
      </c>
      <c r="J4433" s="186" t="str">
        <f>IF($A4433=0,"",IFERROR(INDEX(BD_Gestão!B:B,MATCH('Banco de Dados'!$B4433,BD_Gestão!$B:$B,0)),"erro"))</f>
        <v/>
      </c>
      <c r="K4433" s="158" t="str">
        <f>IF($A4433=0,"",IFERROR(INDEX(BD_Gestão!C:C,MATCH('Banco de Dados'!$B4433,BD_Gestão!$B:$B,0)),"erro"))</f>
        <v/>
      </c>
      <c r="L4433" s="158" t="str">
        <f>IF($A4433=0,"",IFERROR(INDEX(BD_Gestão!H:H,MATCH('Banco de Dados'!$B4433,BD_Gestão!$B:$B,0)),"erro"))</f>
        <v/>
      </c>
      <c r="M4433" s="161" t="str">
        <f>IF($A4433=0,"",IFERROR(INDEX(BD_Gestão!F:F,MATCH('Banco de Dados'!$B4433,BD_Gestão!$B:$B,0)),"erro"))</f>
        <v/>
      </c>
      <c r="N4433" s="161" t="str">
        <f>IF($A4433=0,"",IFERROR(INDEX(BD_Gestão!J:J,MATCH('Banco de Dados'!$B4433,BD_Gestão!$B:$B,0)),"erro"))</f>
        <v/>
      </c>
      <c r="O4433" s="164" t="str">
        <f>IF($A4433=0,"",IFERROR(INDEX(BD_Gestão!K:K,MATCH('Banco de Dados'!$B4433,BD_Gestão!$B:$B,0)),"erro"))</f>
        <v/>
      </c>
      <c r="P4433" s="169" t="str">
        <f t="shared" si="278"/>
        <v/>
      </c>
      <c r="Q4433" s="170" t="str">
        <f t="shared" si="279"/>
        <v/>
      </c>
      <c r="R4433" s="163" t="e">
        <f t="shared" si="276"/>
        <v>#VALUE!</v>
      </c>
      <c r="S4433" s="163" t="e">
        <f t="shared" si="277"/>
        <v>#VALUE!</v>
      </c>
      <c r="T4433" s="163" t="e">
        <f>INDEX(Controle!O:O,MATCH('Banco de Dados'!A4433,Controle!M:M,0))*E4433/100</f>
        <v>#N/A</v>
      </c>
    </row>
    <row r="4434" spans="1:20" hidden="1" x14ac:dyDescent="0.2">
      <c r="A4434" s="158">
        <f>BD_TS!A4433</f>
        <v>0</v>
      </c>
      <c r="B4434" s="158" t="str">
        <f>SUBSTITUTE(SUBSTITUTE(BD_TS!D4433," ",""),"-","/")</f>
        <v/>
      </c>
      <c r="C4434" s="158">
        <f>BD_TS!E4433</f>
        <v>0</v>
      </c>
      <c r="D4434" s="159">
        <f>BD_TS!F4433</f>
        <v>0</v>
      </c>
      <c r="E4434" s="160">
        <f>BD_TS!B4433</f>
        <v>0</v>
      </c>
      <c r="F4434" s="161">
        <f>BD_TS!C4433</f>
        <v>0</v>
      </c>
      <c r="G4434" s="187">
        <f>BD_TS!H4433</f>
        <v>0</v>
      </c>
      <c r="H4434" s="158" t="str">
        <f>IF($A4434=0,"",IFERROR(INDEX(BD_Gestão!A:A,MATCH('Banco de Dados'!$B4434,BD_Gestão!$B:$B,0)),"erro"))</f>
        <v/>
      </c>
      <c r="I4434" s="162" t="str">
        <f>IF($A4434=0,"",IFERROR(INDEX(BD_Gestão!E:E,MATCH('Banco de Dados'!$B4434,BD_Gestão!$B:$B,0)),"erro"))</f>
        <v/>
      </c>
      <c r="J4434" s="186" t="str">
        <f>IF($A4434=0,"",IFERROR(INDEX(BD_Gestão!B:B,MATCH('Banco de Dados'!$B4434,BD_Gestão!$B:$B,0)),"erro"))</f>
        <v/>
      </c>
      <c r="K4434" s="158" t="str">
        <f>IF($A4434=0,"",IFERROR(INDEX(BD_Gestão!C:C,MATCH('Banco de Dados'!$B4434,BD_Gestão!$B:$B,0)),"erro"))</f>
        <v/>
      </c>
      <c r="L4434" s="158" t="str">
        <f>IF($A4434=0,"",IFERROR(INDEX(BD_Gestão!H:H,MATCH('Banco de Dados'!$B4434,BD_Gestão!$B:$B,0)),"erro"))</f>
        <v/>
      </c>
      <c r="M4434" s="161" t="str">
        <f>IF($A4434=0,"",IFERROR(INDEX(BD_Gestão!F:F,MATCH('Banco de Dados'!$B4434,BD_Gestão!$B:$B,0)),"erro"))</f>
        <v/>
      </c>
      <c r="N4434" s="161" t="str">
        <f>IF($A4434=0,"",IFERROR(INDEX(BD_Gestão!J:J,MATCH('Banco de Dados'!$B4434,BD_Gestão!$B:$B,0)),"erro"))</f>
        <v/>
      </c>
      <c r="O4434" s="164" t="str">
        <f>IF($A4434=0,"",IFERROR(INDEX(BD_Gestão!K:K,MATCH('Banco de Dados'!$B4434,BD_Gestão!$B:$B,0)),"erro"))</f>
        <v/>
      </c>
      <c r="P4434" s="169" t="str">
        <f t="shared" si="278"/>
        <v/>
      </c>
      <c r="Q4434" s="170" t="str">
        <f t="shared" si="279"/>
        <v/>
      </c>
      <c r="R4434" s="163" t="e">
        <f t="shared" si="276"/>
        <v>#VALUE!</v>
      </c>
      <c r="S4434" s="163" t="e">
        <f t="shared" si="277"/>
        <v>#VALUE!</v>
      </c>
      <c r="T4434" s="163" t="e">
        <f>INDEX(Controle!O:O,MATCH('Banco de Dados'!A4434,Controle!M:M,0))*E4434/100</f>
        <v>#N/A</v>
      </c>
    </row>
    <row r="4435" spans="1:20" hidden="1" x14ac:dyDescent="0.2">
      <c r="A4435" s="158">
        <f>BD_TS!A4434</f>
        <v>0</v>
      </c>
      <c r="B4435" s="158" t="str">
        <f>SUBSTITUTE(SUBSTITUTE(BD_TS!D4434," ",""),"-","/")</f>
        <v/>
      </c>
      <c r="C4435" s="158">
        <f>BD_TS!E4434</f>
        <v>0</v>
      </c>
      <c r="D4435" s="159">
        <f>BD_TS!F4434</f>
        <v>0</v>
      </c>
      <c r="E4435" s="160">
        <f>BD_TS!B4434</f>
        <v>0</v>
      </c>
      <c r="F4435" s="161">
        <f>BD_TS!C4434</f>
        <v>0</v>
      </c>
      <c r="G4435" s="187">
        <f>BD_TS!H4434</f>
        <v>0</v>
      </c>
      <c r="H4435" s="158" t="str">
        <f>IF($A4435=0,"",IFERROR(INDEX(BD_Gestão!A:A,MATCH('Banco de Dados'!$B4435,BD_Gestão!$B:$B,0)),"erro"))</f>
        <v/>
      </c>
      <c r="I4435" s="162" t="str">
        <f>IF($A4435=0,"",IFERROR(INDEX(BD_Gestão!E:E,MATCH('Banco de Dados'!$B4435,BD_Gestão!$B:$B,0)),"erro"))</f>
        <v/>
      </c>
      <c r="J4435" s="186" t="str">
        <f>IF($A4435=0,"",IFERROR(INDEX(BD_Gestão!B:B,MATCH('Banco de Dados'!$B4435,BD_Gestão!$B:$B,0)),"erro"))</f>
        <v/>
      </c>
      <c r="K4435" s="158" t="str">
        <f>IF($A4435=0,"",IFERROR(INDEX(BD_Gestão!C:C,MATCH('Banco de Dados'!$B4435,BD_Gestão!$B:$B,0)),"erro"))</f>
        <v/>
      </c>
      <c r="L4435" s="158" t="str">
        <f>IF($A4435=0,"",IFERROR(INDEX(BD_Gestão!H:H,MATCH('Banco de Dados'!$B4435,BD_Gestão!$B:$B,0)),"erro"))</f>
        <v/>
      </c>
      <c r="M4435" s="161" t="str">
        <f>IF($A4435=0,"",IFERROR(INDEX(BD_Gestão!F:F,MATCH('Banco de Dados'!$B4435,BD_Gestão!$B:$B,0)),"erro"))</f>
        <v/>
      </c>
      <c r="N4435" s="161" t="str">
        <f>IF($A4435=0,"",IFERROR(INDEX(BD_Gestão!J:J,MATCH('Banco de Dados'!$B4435,BD_Gestão!$B:$B,0)),"erro"))</f>
        <v/>
      </c>
      <c r="O4435" s="164" t="str">
        <f>IF($A4435=0,"",IFERROR(INDEX(BD_Gestão!K:K,MATCH('Banco de Dados'!$B4435,BD_Gestão!$B:$B,0)),"erro"))</f>
        <v/>
      </c>
      <c r="P4435" s="169" t="str">
        <f t="shared" si="278"/>
        <v/>
      </c>
      <c r="Q4435" s="170" t="str">
        <f t="shared" si="279"/>
        <v/>
      </c>
      <c r="R4435" s="163" t="e">
        <f t="shared" si="276"/>
        <v>#VALUE!</v>
      </c>
      <c r="S4435" s="163" t="e">
        <f t="shared" si="277"/>
        <v>#VALUE!</v>
      </c>
      <c r="T4435" s="163" t="e">
        <f>INDEX(Controle!O:O,MATCH('Banco de Dados'!A4435,Controle!M:M,0))*E4435/100</f>
        <v>#N/A</v>
      </c>
    </row>
    <row r="4436" spans="1:20" hidden="1" x14ac:dyDescent="0.2">
      <c r="A4436" s="158">
        <f>BD_TS!A4435</f>
        <v>0</v>
      </c>
      <c r="B4436" s="158" t="str">
        <f>SUBSTITUTE(SUBSTITUTE(BD_TS!D4435," ",""),"-","/")</f>
        <v/>
      </c>
      <c r="C4436" s="158">
        <f>BD_TS!E4435</f>
        <v>0</v>
      </c>
      <c r="D4436" s="159">
        <f>BD_TS!F4435</f>
        <v>0</v>
      </c>
      <c r="E4436" s="160">
        <f>BD_TS!B4435</f>
        <v>0</v>
      </c>
      <c r="F4436" s="161">
        <f>BD_TS!C4435</f>
        <v>0</v>
      </c>
      <c r="G4436" s="187">
        <f>BD_TS!H4435</f>
        <v>0</v>
      </c>
      <c r="H4436" s="158" t="str">
        <f>IF($A4436=0,"",IFERROR(INDEX(BD_Gestão!A:A,MATCH('Banco de Dados'!$B4436,BD_Gestão!$B:$B,0)),"erro"))</f>
        <v/>
      </c>
      <c r="I4436" s="162" t="str">
        <f>IF($A4436=0,"",IFERROR(INDEX(BD_Gestão!E:E,MATCH('Banco de Dados'!$B4436,BD_Gestão!$B:$B,0)),"erro"))</f>
        <v/>
      </c>
      <c r="J4436" s="186" t="str">
        <f>IF($A4436=0,"",IFERROR(INDEX(BD_Gestão!B:B,MATCH('Banco de Dados'!$B4436,BD_Gestão!$B:$B,0)),"erro"))</f>
        <v/>
      </c>
      <c r="K4436" s="158" t="str">
        <f>IF($A4436=0,"",IFERROR(INDEX(BD_Gestão!C:C,MATCH('Banco de Dados'!$B4436,BD_Gestão!$B:$B,0)),"erro"))</f>
        <v/>
      </c>
      <c r="L4436" s="158" t="str">
        <f>IF($A4436=0,"",IFERROR(INDEX(BD_Gestão!H:H,MATCH('Banco de Dados'!$B4436,BD_Gestão!$B:$B,0)),"erro"))</f>
        <v/>
      </c>
      <c r="M4436" s="161" t="str">
        <f>IF($A4436=0,"",IFERROR(INDEX(BD_Gestão!F:F,MATCH('Banco de Dados'!$B4436,BD_Gestão!$B:$B,0)),"erro"))</f>
        <v/>
      </c>
      <c r="N4436" s="161" t="str">
        <f>IF($A4436=0,"",IFERROR(INDEX(BD_Gestão!J:J,MATCH('Banco de Dados'!$B4436,BD_Gestão!$B:$B,0)),"erro"))</f>
        <v/>
      </c>
      <c r="O4436" s="164" t="str">
        <f>IF($A4436=0,"",IFERROR(INDEX(BD_Gestão!K:K,MATCH('Banco de Dados'!$B4436,BD_Gestão!$B:$B,0)),"erro"))</f>
        <v/>
      </c>
      <c r="P4436" s="169" t="str">
        <f t="shared" si="278"/>
        <v/>
      </c>
      <c r="Q4436" s="170" t="str">
        <f t="shared" si="279"/>
        <v/>
      </c>
      <c r="R4436" s="163" t="e">
        <f t="shared" si="276"/>
        <v>#VALUE!</v>
      </c>
      <c r="S4436" s="163" t="e">
        <f t="shared" si="277"/>
        <v>#VALUE!</v>
      </c>
      <c r="T4436" s="163" t="e">
        <f>INDEX(Controle!O:O,MATCH('Banco de Dados'!A4436,Controle!M:M,0))*E4436/100</f>
        <v>#N/A</v>
      </c>
    </row>
    <row r="4437" spans="1:20" hidden="1" x14ac:dyDescent="0.2">
      <c r="A4437" s="158">
        <f>BD_TS!A4436</f>
        <v>0</v>
      </c>
      <c r="B4437" s="158" t="str">
        <f>SUBSTITUTE(SUBSTITUTE(BD_TS!D4436," ",""),"-","/")</f>
        <v/>
      </c>
      <c r="C4437" s="158">
        <f>BD_TS!E4436</f>
        <v>0</v>
      </c>
      <c r="D4437" s="159">
        <f>BD_TS!F4436</f>
        <v>0</v>
      </c>
      <c r="E4437" s="160">
        <f>BD_TS!B4436</f>
        <v>0</v>
      </c>
      <c r="F4437" s="161">
        <f>BD_TS!C4436</f>
        <v>0</v>
      </c>
      <c r="G4437" s="187">
        <f>BD_TS!H4436</f>
        <v>0</v>
      </c>
      <c r="H4437" s="158" t="str">
        <f>IF($A4437=0,"",IFERROR(INDEX(BD_Gestão!A:A,MATCH('Banco de Dados'!$B4437,BD_Gestão!$B:$B,0)),"erro"))</f>
        <v/>
      </c>
      <c r="I4437" s="162" t="str">
        <f>IF($A4437=0,"",IFERROR(INDEX(BD_Gestão!E:E,MATCH('Banco de Dados'!$B4437,BD_Gestão!$B:$B,0)),"erro"))</f>
        <v/>
      </c>
      <c r="J4437" s="186" t="str">
        <f>IF($A4437=0,"",IFERROR(INDEX(BD_Gestão!B:B,MATCH('Banco de Dados'!$B4437,BD_Gestão!$B:$B,0)),"erro"))</f>
        <v/>
      </c>
      <c r="K4437" s="158" t="str">
        <f>IF($A4437=0,"",IFERROR(INDEX(BD_Gestão!C:C,MATCH('Banco de Dados'!$B4437,BD_Gestão!$B:$B,0)),"erro"))</f>
        <v/>
      </c>
      <c r="L4437" s="158" t="str">
        <f>IF($A4437=0,"",IFERROR(INDEX(BD_Gestão!H:H,MATCH('Banco de Dados'!$B4437,BD_Gestão!$B:$B,0)),"erro"))</f>
        <v/>
      </c>
      <c r="M4437" s="161" t="str">
        <f>IF($A4437=0,"",IFERROR(INDEX(BD_Gestão!F:F,MATCH('Banco de Dados'!$B4437,BD_Gestão!$B:$B,0)),"erro"))</f>
        <v/>
      </c>
      <c r="N4437" s="161" t="str">
        <f>IF($A4437=0,"",IFERROR(INDEX(BD_Gestão!J:J,MATCH('Banco de Dados'!$B4437,BD_Gestão!$B:$B,0)),"erro"))</f>
        <v/>
      </c>
      <c r="O4437" s="164" t="str">
        <f>IF($A4437=0,"",IFERROR(INDEX(BD_Gestão!K:K,MATCH('Banco de Dados'!$B4437,BD_Gestão!$B:$B,0)),"erro"))</f>
        <v/>
      </c>
      <c r="P4437" s="169" t="str">
        <f t="shared" si="278"/>
        <v/>
      </c>
      <c r="Q4437" s="170" t="str">
        <f t="shared" si="279"/>
        <v/>
      </c>
      <c r="R4437" s="163" t="e">
        <f t="shared" si="276"/>
        <v>#VALUE!</v>
      </c>
      <c r="S4437" s="163" t="e">
        <f t="shared" si="277"/>
        <v>#VALUE!</v>
      </c>
      <c r="T4437" s="163" t="e">
        <f>INDEX(Controle!O:O,MATCH('Banco de Dados'!A4437,Controle!M:M,0))*E4437/100</f>
        <v>#N/A</v>
      </c>
    </row>
    <row r="4438" spans="1:20" hidden="1" x14ac:dyDescent="0.2">
      <c r="A4438" s="158">
        <f>BD_TS!A4437</f>
        <v>0</v>
      </c>
      <c r="B4438" s="158" t="str">
        <f>SUBSTITUTE(SUBSTITUTE(BD_TS!D4437," ",""),"-","/")</f>
        <v/>
      </c>
      <c r="C4438" s="158">
        <f>BD_TS!E4437</f>
        <v>0</v>
      </c>
      <c r="D4438" s="159">
        <f>BD_TS!F4437</f>
        <v>0</v>
      </c>
      <c r="E4438" s="160">
        <f>BD_TS!B4437</f>
        <v>0</v>
      </c>
      <c r="F4438" s="161">
        <f>BD_TS!C4437</f>
        <v>0</v>
      </c>
      <c r="G4438" s="187">
        <f>BD_TS!H4437</f>
        <v>0</v>
      </c>
      <c r="H4438" s="158" t="str">
        <f>IF($A4438=0,"",IFERROR(INDEX(BD_Gestão!A:A,MATCH('Banco de Dados'!$B4438,BD_Gestão!$B:$B,0)),"erro"))</f>
        <v/>
      </c>
      <c r="I4438" s="162" t="str">
        <f>IF($A4438=0,"",IFERROR(INDEX(BD_Gestão!E:E,MATCH('Banco de Dados'!$B4438,BD_Gestão!$B:$B,0)),"erro"))</f>
        <v/>
      </c>
      <c r="J4438" s="186" t="str">
        <f>IF($A4438=0,"",IFERROR(INDEX(BD_Gestão!B:B,MATCH('Banco de Dados'!$B4438,BD_Gestão!$B:$B,0)),"erro"))</f>
        <v/>
      </c>
      <c r="K4438" s="158" t="str">
        <f>IF($A4438=0,"",IFERROR(INDEX(BD_Gestão!C:C,MATCH('Banco de Dados'!$B4438,BD_Gestão!$B:$B,0)),"erro"))</f>
        <v/>
      </c>
      <c r="L4438" s="158" t="str">
        <f>IF($A4438=0,"",IFERROR(INDEX(BD_Gestão!H:H,MATCH('Banco de Dados'!$B4438,BD_Gestão!$B:$B,0)),"erro"))</f>
        <v/>
      </c>
      <c r="M4438" s="161" t="str">
        <f>IF($A4438=0,"",IFERROR(INDEX(BD_Gestão!F:F,MATCH('Banco de Dados'!$B4438,BD_Gestão!$B:$B,0)),"erro"))</f>
        <v/>
      </c>
      <c r="N4438" s="161" t="str">
        <f>IF($A4438=0,"",IFERROR(INDEX(BD_Gestão!J:J,MATCH('Banco de Dados'!$B4438,BD_Gestão!$B:$B,0)),"erro"))</f>
        <v/>
      </c>
      <c r="O4438" s="164" t="str">
        <f>IF($A4438=0,"",IFERROR(INDEX(BD_Gestão!K:K,MATCH('Banco de Dados'!$B4438,BD_Gestão!$B:$B,0)),"erro"))</f>
        <v/>
      </c>
      <c r="P4438" s="169" t="str">
        <f t="shared" si="278"/>
        <v/>
      </c>
      <c r="Q4438" s="170" t="str">
        <f t="shared" si="279"/>
        <v/>
      </c>
      <c r="R4438" s="163" t="e">
        <f t="shared" si="276"/>
        <v>#VALUE!</v>
      </c>
      <c r="S4438" s="163" t="e">
        <f t="shared" si="277"/>
        <v>#VALUE!</v>
      </c>
      <c r="T4438" s="163" t="e">
        <f>INDEX(Controle!O:O,MATCH('Banco de Dados'!A4438,Controle!M:M,0))*E4438/100</f>
        <v>#N/A</v>
      </c>
    </row>
    <row r="4439" spans="1:20" hidden="1" x14ac:dyDescent="0.2">
      <c r="A4439" s="158">
        <f>BD_TS!A4438</f>
        <v>0</v>
      </c>
      <c r="B4439" s="158" t="str">
        <f>SUBSTITUTE(SUBSTITUTE(BD_TS!D4438," ",""),"-","/")</f>
        <v/>
      </c>
      <c r="C4439" s="158">
        <f>BD_TS!E4438</f>
        <v>0</v>
      </c>
      <c r="D4439" s="159">
        <f>BD_TS!F4438</f>
        <v>0</v>
      </c>
      <c r="E4439" s="160">
        <f>BD_TS!B4438</f>
        <v>0</v>
      </c>
      <c r="F4439" s="161">
        <f>BD_TS!C4438</f>
        <v>0</v>
      </c>
      <c r="G4439" s="187">
        <f>BD_TS!H4438</f>
        <v>0</v>
      </c>
      <c r="H4439" s="158" t="str">
        <f>IF($A4439=0,"",IFERROR(INDEX(BD_Gestão!A:A,MATCH('Banco de Dados'!$B4439,BD_Gestão!$B:$B,0)),"erro"))</f>
        <v/>
      </c>
      <c r="I4439" s="162" t="str">
        <f>IF($A4439=0,"",IFERROR(INDEX(BD_Gestão!E:E,MATCH('Banco de Dados'!$B4439,BD_Gestão!$B:$B,0)),"erro"))</f>
        <v/>
      </c>
      <c r="J4439" s="186" t="str">
        <f>IF($A4439=0,"",IFERROR(INDEX(BD_Gestão!B:B,MATCH('Banco de Dados'!$B4439,BD_Gestão!$B:$B,0)),"erro"))</f>
        <v/>
      </c>
      <c r="K4439" s="158" t="str">
        <f>IF($A4439=0,"",IFERROR(INDEX(BD_Gestão!C:C,MATCH('Banco de Dados'!$B4439,BD_Gestão!$B:$B,0)),"erro"))</f>
        <v/>
      </c>
      <c r="L4439" s="158" t="str">
        <f>IF($A4439=0,"",IFERROR(INDEX(BD_Gestão!H:H,MATCH('Banco de Dados'!$B4439,BD_Gestão!$B:$B,0)),"erro"))</f>
        <v/>
      </c>
      <c r="M4439" s="161" t="str">
        <f>IF($A4439=0,"",IFERROR(INDEX(BD_Gestão!F:F,MATCH('Banco de Dados'!$B4439,BD_Gestão!$B:$B,0)),"erro"))</f>
        <v/>
      </c>
      <c r="N4439" s="161" t="str">
        <f>IF($A4439=0,"",IFERROR(INDEX(BD_Gestão!J:J,MATCH('Banco de Dados'!$B4439,BD_Gestão!$B:$B,0)),"erro"))</f>
        <v/>
      </c>
      <c r="O4439" s="164" t="str">
        <f>IF($A4439=0,"",IFERROR(INDEX(BD_Gestão!K:K,MATCH('Banco de Dados'!$B4439,BD_Gestão!$B:$B,0)),"erro"))</f>
        <v/>
      </c>
      <c r="P4439" s="169" t="str">
        <f t="shared" si="278"/>
        <v/>
      </c>
      <c r="Q4439" s="170" t="str">
        <f t="shared" si="279"/>
        <v/>
      </c>
      <c r="R4439" s="163" t="e">
        <f t="shared" si="276"/>
        <v>#VALUE!</v>
      </c>
      <c r="S4439" s="163" t="e">
        <f t="shared" si="277"/>
        <v>#VALUE!</v>
      </c>
      <c r="T4439" s="163" t="e">
        <f>INDEX(Controle!O:O,MATCH('Banco de Dados'!A4439,Controle!M:M,0))*E4439/100</f>
        <v>#N/A</v>
      </c>
    </row>
    <row r="4440" spans="1:20" hidden="1" x14ac:dyDescent="0.2">
      <c r="A4440" s="158">
        <f>BD_TS!A4439</f>
        <v>0</v>
      </c>
      <c r="B4440" s="158" t="str">
        <f>SUBSTITUTE(SUBSTITUTE(BD_TS!D4439," ",""),"-","/")</f>
        <v/>
      </c>
      <c r="C4440" s="158">
        <f>BD_TS!E4439</f>
        <v>0</v>
      </c>
      <c r="D4440" s="159">
        <f>BD_TS!F4439</f>
        <v>0</v>
      </c>
      <c r="E4440" s="160">
        <f>BD_TS!B4439</f>
        <v>0</v>
      </c>
      <c r="F4440" s="161">
        <f>BD_TS!C4439</f>
        <v>0</v>
      </c>
      <c r="G4440" s="187">
        <f>BD_TS!H4439</f>
        <v>0</v>
      </c>
      <c r="H4440" s="158" t="str">
        <f>IF($A4440=0,"",IFERROR(INDEX(BD_Gestão!A:A,MATCH('Banco de Dados'!$B4440,BD_Gestão!$B:$B,0)),"erro"))</f>
        <v/>
      </c>
      <c r="I4440" s="162" t="str">
        <f>IF($A4440=0,"",IFERROR(INDEX(BD_Gestão!E:E,MATCH('Banco de Dados'!$B4440,BD_Gestão!$B:$B,0)),"erro"))</f>
        <v/>
      </c>
      <c r="J4440" s="186" t="str">
        <f>IF($A4440=0,"",IFERROR(INDEX(BD_Gestão!B:B,MATCH('Banco de Dados'!$B4440,BD_Gestão!$B:$B,0)),"erro"))</f>
        <v/>
      </c>
      <c r="K4440" s="158" t="str">
        <f>IF($A4440=0,"",IFERROR(INDEX(BD_Gestão!C:C,MATCH('Banco de Dados'!$B4440,BD_Gestão!$B:$B,0)),"erro"))</f>
        <v/>
      </c>
      <c r="L4440" s="158" t="str">
        <f>IF($A4440=0,"",IFERROR(INDEX(BD_Gestão!H:H,MATCH('Banco de Dados'!$B4440,BD_Gestão!$B:$B,0)),"erro"))</f>
        <v/>
      </c>
      <c r="M4440" s="161" t="str">
        <f>IF($A4440=0,"",IFERROR(INDEX(BD_Gestão!F:F,MATCH('Banco de Dados'!$B4440,BD_Gestão!$B:$B,0)),"erro"))</f>
        <v/>
      </c>
      <c r="N4440" s="161" t="str">
        <f>IF($A4440=0,"",IFERROR(INDEX(BD_Gestão!J:J,MATCH('Banco de Dados'!$B4440,BD_Gestão!$B:$B,0)),"erro"))</f>
        <v/>
      </c>
      <c r="O4440" s="164" t="str">
        <f>IF($A4440=0,"",IFERROR(INDEX(BD_Gestão!K:K,MATCH('Banco de Dados'!$B4440,BD_Gestão!$B:$B,0)),"erro"))</f>
        <v/>
      </c>
      <c r="P4440" s="169" t="str">
        <f t="shared" si="278"/>
        <v/>
      </c>
      <c r="Q4440" s="170" t="str">
        <f t="shared" si="279"/>
        <v/>
      </c>
      <c r="R4440" s="163" t="e">
        <f t="shared" si="276"/>
        <v>#VALUE!</v>
      </c>
      <c r="S4440" s="163" t="e">
        <f t="shared" si="277"/>
        <v>#VALUE!</v>
      </c>
      <c r="T4440" s="163" t="e">
        <f>INDEX(Controle!O:O,MATCH('Banco de Dados'!A4440,Controle!M:M,0))*E4440/100</f>
        <v>#N/A</v>
      </c>
    </row>
    <row r="4441" spans="1:20" hidden="1" x14ac:dyDescent="0.2">
      <c r="A4441" s="158">
        <f>BD_TS!A4440</f>
        <v>0</v>
      </c>
      <c r="B4441" s="158" t="str">
        <f>SUBSTITUTE(SUBSTITUTE(BD_TS!D4440," ",""),"-","/")</f>
        <v/>
      </c>
      <c r="C4441" s="158">
        <f>BD_TS!E4440</f>
        <v>0</v>
      </c>
      <c r="D4441" s="159">
        <f>BD_TS!F4440</f>
        <v>0</v>
      </c>
      <c r="E4441" s="160">
        <f>BD_TS!B4440</f>
        <v>0</v>
      </c>
      <c r="F4441" s="161">
        <f>BD_TS!C4440</f>
        <v>0</v>
      </c>
      <c r="G4441" s="187">
        <f>BD_TS!H4440</f>
        <v>0</v>
      </c>
      <c r="H4441" s="158" t="str">
        <f>IF($A4441=0,"",IFERROR(INDEX(BD_Gestão!A:A,MATCH('Banco de Dados'!$B4441,BD_Gestão!$B:$B,0)),"erro"))</f>
        <v/>
      </c>
      <c r="I4441" s="162" t="str">
        <f>IF($A4441=0,"",IFERROR(INDEX(BD_Gestão!E:E,MATCH('Banco de Dados'!$B4441,BD_Gestão!$B:$B,0)),"erro"))</f>
        <v/>
      </c>
      <c r="J4441" s="186" t="str">
        <f>IF($A4441=0,"",IFERROR(INDEX(BD_Gestão!B:B,MATCH('Banco de Dados'!$B4441,BD_Gestão!$B:$B,0)),"erro"))</f>
        <v/>
      </c>
      <c r="K4441" s="158" t="str">
        <f>IF($A4441=0,"",IFERROR(INDEX(BD_Gestão!C:C,MATCH('Banco de Dados'!$B4441,BD_Gestão!$B:$B,0)),"erro"))</f>
        <v/>
      </c>
      <c r="L4441" s="158" t="str">
        <f>IF($A4441=0,"",IFERROR(INDEX(BD_Gestão!H:H,MATCH('Banco de Dados'!$B4441,BD_Gestão!$B:$B,0)),"erro"))</f>
        <v/>
      </c>
      <c r="M4441" s="161" t="str">
        <f>IF($A4441=0,"",IFERROR(INDEX(BD_Gestão!F:F,MATCH('Banco de Dados'!$B4441,BD_Gestão!$B:$B,0)),"erro"))</f>
        <v/>
      </c>
      <c r="N4441" s="161" t="str">
        <f>IF($A4441=0,"",IFERROR(INDEX(BD_Gestão!J:J,MATCH('Banco de Dados'!$B4441,BD_Gestão!$B:$B,0)),"erro"))</f>
        <v/>
      </c>
      <c r="O4441" s="164" t="str">
        <f>IF($A4441=0,"",IFERROR(INDEX(BD_Gestão!K:K,MATCH('Banco de Dados'!$B4441,BD_Gestão!$B:$B,0)),"erro"))</f>
        <v/>
      </c>
      <c r="P4441" s="169" t="str">
        <f t="shared" si="278"/>
        <v/>
      </c>
      <c r="Q4441" s="170" t="str">
        <f t="shared" si="279"/>
        <v/>
      </c>
      <c r="R4441" s="163" t="e">
        <f t="shared" si="276"/>
        <v>#VALUE!</v>
      </c>
      <c r="S4441" s="163" t="e">
        <f t="shared" si="277"/>
        <v>#VALUE!</v>
      </c>
      <c r="T4441" s="163" t="e">
        <f>INDEX(Controle!O:O,MATCH('Banco de Dados'!A4441,Controle!M:M,0))*E4441/100</f>
        <v>#N/A</v>
      </c>
    </row>
    <row r="4442" spans="1:20" hidden="1" x14ac:dyDescent="0.2">
      <c r="A4442" s="158">
        <f>BD_TS!A4441</f>
        <v>0</v>
      </c>
      <c r="B4442" s="158" t="str">
        <f>SUBSTITUTE(SUBSTITUTE(BD_TS!D4441," ",""),"-","/")</f>
        <v/>
      </c>
      <c r="C4442" s="158">
        <f>BD_TS!E4441</f>
        <v>0</v>
      </c>
      <c r="D4442" s="159">
        <f>BD_TS!F4441</f>
        <v>0</v>
      </c>
      <c r="E4442" s="160">
        <f>BD_TS!B4441</f>
        <v>0</v>
      </c>
      <c r="F4442" s="161">
        <f>BD_TS!C4441</f>
        <v>0</v>
      </c>
      <c r="G4442" s="187">
        <f>BD_TS!H4441</f>
        <v>0</v>
      </c>
      <c r="H4442" s="158" t="str">
        <f>IF($A4442=0,"",IFERROR(INDEX(BD_Gestão!A:A,MATCH('Banco de Dados'!$B4442,BD_Gestão!$B:$B,0)),"erro"))</f>
        <v/>
      </c>
      <c r="I4442" s="162" t="str">
        <f>IF($A4442=0,"",IFERROR(INDEX(BD_Gestão!E:E,MATCH('Banco de Dados'!$B4442,BD_Gestão!$B:$B,0)),"erro"))</f>
        <v/>
      </c>
      <c r="J4442" s="186" t="str">
        <f>IF($A4442=0,"",IFERROR(INDEX(BD_Gestão!B:B,MATCH('Banco de Dados'!$B4442,BD_Gestão!$B:$B,0)),"erro"))</f>
        <v/>
      </c>
      <c r="K4442" s="158" t="str">
        <f>IF($A4442=0,"",IFERROR(INDEX(BD_Gestão!C:C,MATCH('Banco de Dados'!$B4442,BD_Gestão!$B:$B,0)),"erro"))</f>
        <v/>
      </c>
      <c r="L4442" s="158" t="str">
        <f>IF($A4442=0,"",IFERROR(INDEX(BD_Gestão!H:H,MATCH('Banco de Dados'!$B4442,BD_Gestão!$B:$B,0)),"erro"))</f>
        <v/>
      </c>
      <c r="M4442" s="161" t="str">
        <f>IF($A4442=0,"",IFERROR(INDEX(BD_Gestão!F:F,MATCH('Banco de Dados'!$B4442,BD_Gestão!$B:$B,0)),"erro"))</f>
        <v/>
      </c>
      <c r="N4442" s="161" t="str">
        <f>IF($A4442=0,"",IFERROR(INDEX(BD_Gestão!J:J,MATCH('Banco de Dados'!$B4442,BD_Gestão!$B:$B,0)),"erro"))</f>
        <v/>
      </c>
      <c r="O4442" s="164" t="str">
        <f>IF($A4442=0,"",IFERROR(INDEX(BD_Gestão!K:K,MATCH('Banco de Dados'!$B4442,BD_Gestão!$B:$B,0)),"erro"))</f>
        <v/>
      </c>
      <c r="P4442" s="169" t="str">
        <f t="shared" si="278"/>
        <v/>
      </c>
      <c r="Q4442" s="170" t="str">
        <f t="shared" si="279"/>
        <v/>
      </c>
      <c r="R4442" s="163" t="e">
        <f t="shared" si="276"/>
        <v>#VALUE!</v>
      </c>
      <c r="S4442" s="163" t="e">
        <f t="shared" si="277"/>
        <v>#VALUE!</v>
      </c>
      <c r="T4442" s="163" t="e">
        <f>INDEX(Controle!O:O,MATCH('Banco de Dados'!A4442,Controle!M:M,0))*E4442/100</f>
        <v>#N/A</v>
      </c>
    </row>
    <row r="4443" spans="1:20" hidden="1" x14ac:dyDescent="0.2">
      <c r="A4443" s="158">
        <f>BD_TS!A4442</f>
        <v>0</v>
      </c>
      <c r="B4443" s="158" t="str">
        <f>SUBSTITUTE(SUBSTITUTE(BD_TS!D4442," ",""),"-","/")</f>
        <v/>
      </c>
      <c r="C4443" s="158">
        <f>BD_TS!E4442</f>
        <v>0</v>
      </c>
      <c r="D4443" s="159">
        <f>BD_TS!F4442</f>
        <v>0</v>
      </c>
      <c r="E4443" s="160">
        <f>BD_TS!B4442</f>
        <v>0</v>
      </c>
      <c r="F4443" s="161">
        <f>BD_TS!C4442</f>
        <v>0</v>
      </c>
      <c r="G4443" s="187">
        <f>BD_TS!H4442</f>
        <v>0</v>
      </c>
      <c r="H4443" s="158" t="str">
        <f>IF($A4443=0,"",IFERROR(INDEX(BD_Gestão!A:A,MATCH('Banco de Dados'!$B4443,BD_Gestão!$B:$B,0)),"erro"))</f>
        <v/>
      </c>
      <c r="I4443" s="162" t="str">
        <f>IF($A4443=0,"",IFERROR(INDEX(BD_Gestão!E:E,MATCH('Banco de Dados'!$B4443,BD_Gestão!$B:$B,0)),"erro"))</f>
        <v/>
      </c>
      <c r="J4443" s="186" t="str">
        <f>IF($A4443=0,"",IFERROR(INDEX(BD_Gestão!B:B,MATCH('Banco de Dados'!$B4443,BD_Gestão!$B:$B,0)),"erro"))</f>
        <v/>
      </c>
      <c r="K4443" s="158" t="str">
        <f>IF($A4443=0,"",IFERROR(INDEX(BD_Gestão!C:C,MATCH('Banco de Dados'!$B4443,BD_Gestão!$B:$B,0)),"erro"))</f>
        <v/>
      </c>
      <c r="L4443" s="158" t="str">
        <f>IF($A4443=0,"",IFERROR(INDEX(BD_Gestão!H:H,MATCH('Banco de Dados'!$B4443,BD_Gestão!$B:$B,0)),"erro"))</f>
        <v/>
      </c>
      <c r="M4443" s="161" t="str">
        <f>IF($A4443=0,"",IFERROR(INDEX(BD_Gestão!F:F,MATCH('Banco de Dados'!$B4443,BD_Gestão!$B:$B,0)),"erro"))</f>
        <v/>
      </c>
      <c r="N4443" s="161" t="str">
        <f>IF($A4443=0,"",IFERROR(INDEX(BD_Gestão!J:J,MATCH('Banco de Dados'!$B4443,BD_Gestão!$B:$B,0)),"erro"))</f>
        <v/>
      </c>
      <c r="O4443" s="164" t="str">
        <f>IF($A4443=0,"",IFERROR(INDEX(BD_Gestão!K:K,MATCH('Banco de Dados'!$B4443,BD_Gestão!$B:$B,0)),"erro"))</f>
        <v/>
      </c>
      <c r="P4443" s="169" t="str">
        <f t="shared" si="278"/>
        <v/>
      </c>
      <c r="Q4443" s="170" t="str">
        <f t="shared" si="279"/>
        <v/>
      </c>
      <c r="R4443" s="163" t="e">
        <f t="shared" si="276"/>
        <v>#VALUE!</v>
      </c>
      <c r="S4443" s="163" t="e">
        <f t="shared" si="277"/>
        <v>#VALUE!</v>
      </c>
      <c r="T4443" s="163" t="e">
        <f>INDEX(Controle!O:O,MATCH('Banco de Dados'!A4443,Controle!M:M,0))*E4443/100</f>
        <v>#N/A</v>
      </c>
    </row>
    <row r="4444" spans="1:20" hidden="1" x14ac:dyDescent="0.2">
      <c r="A4444" s="158">
        <f>BD_TS!A4443</f>
        <v>0</v>
      </c>
      <c r="B4444" s="158" t="str">
        <f>SUBSTITUTE(SUBSTITUTE(BD_TS!D4443," ",""),"-","/")</f>
        <v/>
      </c>
      <c r="C4444" s="158">
        <f>BD_TS!E4443</f>
        <v>0</v>
      </c>
      <c r="D4444" s="159">
        <f>BD_TS!F4443</f>
        <v>0</v>
      </c>
      <c r="E4444" s="160">
        <f>BD_TS!B4443</f>
        <v>0</v>
      </c>
      <c r="F4444" s="161">
        <f>BD_TS!C4443</f>
        <v>0</v>
      </c>
      <c r="G4444" s="187">
        <f>BD_TS!H4443</f>
        <v>0</v>
      </c>
      <c r="H4444" s="158" t="str">
        <f>IF($A4444=0,"",IFERROR(INDEX(BD_Gestão!A:A,MATCH('Banco de Dados'!$B4444,BD_Gestão!$B:$B,0)),"erro"))</f>
        <v/>
      </c>
      <c r="I4444" s="162" t="str">
        <f>IF($A4444=0,"",IFERROR(INDEX(BD_Gestão!E:E,MATCH('Banco de Dados'!$B4444,BD_Gestão!$B:$B,0)),"erro"))</f>
        <v/>
      </c>
      <c r="J4444" s="186" t="str">
        <f>IF($A4444=0,"",IFERROR(INDEX(BD_Gestão!B:B,MATCH('Banco de Dados'!$B4444,BD_Gestão!$B:$B,0)),"erro"))</f>
        <v/>
      </c>
      <c r="K4444" s="158" t="str">
        <f>IF($A4444=0,"",IFERROR(INDEX(BD_Gestão!C:C,MATCH('Banco de Dados'!$B4444,BD_Gestão!$B:$B,0)),"erro"))</f>
        <v/>
      </c>
      <c r="L4444" s="158" t="str">
        <f>IF($A4444=0,"",IFERROR(INDEX(BD_Gestão!H:H,MATCH('Banco de Dados'!$B4444,BD_Gestão!$B:$B,0)),"erro"))</f>
        <v/>
      </c>
      <c r="M4444" s="161" t="str">
        <f>IF($A4444=0,"",IFERROR(INDEX(BD_Gestão!F:F,MATCH('Banco de Dados'!$B4444,BD_Gestão!$B:$B,0)),"erro"))</f>
        <v/>
      </c>
      <c r="N4444" s="161" t="str">
        <f>IF($A4444=0,"",IFERROR(INDEX(BD_Gestão!J:J,MATCH('Banco de Dados'!$B4444,BD_Gestão!$B:$B,0)),"erro"))</f>
        <v/>
      </c>
      <c r="O4444" s="164" t="str">
        <f>IF($A4444=0,"",IFERROR(INDEX(BD_Gestão!K:K,MATCH('Banco de Dados'!$B4444,BD_Gestão!$B:$B,0)),"erro"))</f>
        <v/>
      </c>
      <c r="P4444" s="169" t="str">
        <f t="shared" si="278"/>
        <v/>
      </c>
      <c r="Q4444" s="170" t="str">
        <f t="shared" si="279"/>
        <v/>
      </c>
      <c r="R4444" s="163" t="e">
        <f t="shared" si="276"/>
        <v>#VALUE!</v>
      </c>
      <c r="S4444" s="163" t="e">
        <f t="shared" si="277"/>
        <v>#VALUE!</v>
      </c>
      <c r="T4444" s="163" t="e">
        <f>INDEX(Controle!O:O,MATCH('Banco de Dados'!A4444,Controle!M:M,0))*E4444/100</f>
        <v>#N/A</v>
      </c>
    </row>
    <row r="4445" spans="1:20" hidden="1" x14ac:dyDescent="0.2">
      <c r="A4445" s="158">
        <f>BD_TS!A4444</f>
        <v>0</v>
      </c>
      <c r="B4445" s="158" t="str">
        <f>SUBSTITUTE(SUBSTITUTE(BD_TS!D4444," ",""),"-","/")</f>
        <v/>
      </c>
      <c r="C4445" s="158">
        <f>BD_TS!E4444</f>
        <v>0</v>
      </c>
      <c r="D4445" s="159">
        <f>BD_TS!F4444</f>
        <v>0</v>
      </c>
      <c r="E4445" s="160">
        <f>BD_TS!B4444</f>
        <v>0</v>
      </c>
      <c r="F4445" s="161">
        <f>BD_TS!C4444</f>
        <v>0</v>
      </c>
      <c r="G4445" s="187">
        <f>BD_TS!H4444</f>
        <v>0</v>
      </c>
      <c r="H4445" s="158" t="str">
        <f>IF($A4445=0,"",IFERROR(INDEX(BD_Gestão!A:A,MATCH('Banco de Dados'!$B4445,BD_Gestão!$B:$B,0)),"erro"))</f>
        <v/>
      </c>
      <c r="I4445" s="162" t="str">
        <f>IF($A4445=0,"",IFERROR(INDEX(BD_Gestão!E:E,MATCH('Banco de Dados'!$B4445,BD_Gestão!$B:$B,0)),"erro"))</f>
        <v/>
      </c>
      <c r="J4445" s="186" t="str">
        <f>IF($A4445=0,"",IFERROR(INDEX(BD_Gestão!B:B,MATCH('Banco de Dados'!$B4445,BD_Gestão!$B:$B,0)),"erro"))</f>
        <v/>
      </c>
      <c r="K4445" s="158" t="str">
        <f>IF($A4445=0,"",IFERROR(INDEX(BD_Gestão!C:C,MATCH('Banco de Dados'!$B4445,BD_Gestão!$B:$B,0)),"erro"))</f>
        <v/>
      </c>
      <c r="L4445" s="158" t="str">
        <f>IF($A4445=0,"",IFERROR(INDEX(BD_Gestão!H:H,MATCH('Banco de Dados'!$B4445,BD_Gestão!$B:$B,0)),"erro"))</f>
        <v/>
      </c>
      <c r="M4445" s="161" t="str">
        <f>IF($A4445=0,"",IFERROR(INDEX(BD_Gestão!F:F,MATCH('Banco de Dados'!$B4445,BD_Gestão!$B:$B,0)),"erro"))</f>
        <v/>
      </c>
      <c r="N4445" s="161" t="str">
        <f>IF($A4445=0,"",IFERROR(INDEX(BD_Gestão!J:J,MATCH('Banco de Dados'!$B4445,BD_Gestão!$B:$B,0)),"erro"))</f>
        <v/>
      </c>
      <c r="O4445" s="164" t="str">
        <f>IF($A4445=0,"",IFERROR(INDEX(BD_Gestão!K:K,MATCH('Banco de Dados'!$B4445,BD_Gestão!$B:$B,0)),"erro"))</f>
        <v/>
      </c>
      <c r="P4445" s="169" t="str">
        <f t="shared" si="278"/>
        <v/>
      </c>
      <c r="Q4445" s="170" t="str">
        <f t="shared" si="279"/>
        <v/>
      </c>
      <c r="R4445" s="163" t="e">
        <f t="shared" si="276"/>
        <v>#VALUE!</v>
      </c>
      <c r="S4445" s="163" t="e">
        <f t="shared" si="277"/>
        <v>#VALUE!</v>
      </c>
      <c r="T4445" s="163" t="e">
        <f>INDEX(Controle!O:O,MATCH('Banco de Dados'!A4445,Controle!M:M,0))*E4445/100</f>
        <v>#N/A</v>
      </c>
    </row>
    <row r="4446" spans="1:20" hidden="1" x14ac:dyDescent="0.2">
      <c r="A4446" s="158">
        <f>BD_TS!A4445</f>
        <v>0</v>
      </c>
      <c r="B4446" s="158" t="str">
        <f>SUBSTITUTE(SUBSTITUTE(BD_TS!D4445," ",""),"-","/")</f>
        <v/>
      </c>
      <c r="C4446" s="158">
        <f>BD_TS!E4445</f>
        <v>0</v>
      </c>
      <c r="D4446" s="159">
        <f>BD_TS!F4445</f>
        <v>0</v>
      </c>
      <c r="E4446" s="160">
        <f>BD_TS!B4445</f>
        <v>0</v>
      </c>
      <c r="F4446" s="161">
        <f>BD_TS!C4445</f>
        <v>0</v>
      </c>
      <c r="G4446" s="187">
        <f>BD_TS!H4445</f>
        <v>0</v>
      </c>
      <c r="H4446" s="158" t="str">
        <f>IF($A4446=0,"",IFERROR(INDEX(BD_Gestão!A:A,MATCH('Banco de Dados'!$B4446,BD_Gestão!$B:$B,0)),"erro"))</f>
        <v/>
      </c>
      <c r="I4446" s="162" t="str">
        <f>IF($A4446=0,"",IFERROR(INDEX(BD_Gestão!E:E,MATCH('Banco de Dados'!$B4446,BD_Gestão!$B:$B,0)),"erro"))</f>
        <v/>
      </c>
      <c r="J4446" s="186" t="str">
        <f>IF($A4446=0,"",IFERROR(INDEX(BD_Gestão!B:B,MATCH('Banco de Dados'!$B4446,BD_Gestão!$B:$B,0)),"erro"))</f>
        <v/>
      </c>
      <c r="K4446" s="158" t="str">
        <f>IF($A4446=0,"",IFERROR(INDEX(BD_Gestão!C:C,MATCH('Banco de Dados'!$B4446,BD_Gestão!$B:$B,0)),"erro"))</f>
        <v/>
      </c>
      <c r="L4446" s="158" t="str">
        <f>IF($A4446=0,"",IFERROR(INDEX(BD_Gestão!H:H,MATCH('Banco de Dados'!$B4446,BD_Gestão!$B:$B,0)),"erro"))</f>
        <v/>
      </c>
      <c r="M4446" s="161" t="str">
        <f>IF($A4446=0,"",IFERROR(INDEX(BD_Gestão!F:F,MATCH('Banco de Dados'!$B4446,BD_Gestão!$B:$B,0)),"erro"))</f>
        <v/>
      </c>
      <c r="N4446" s="161" t="str">
        <f>IF($A4446=0,"",IFERROR(INDEX(BD_Gestão!J:J,MATCH('Banco de Dados'!$B4446,BD_Gestão!$B:$B,0)),"erro"))</f>
        <v/>
      </c>
      <c r="O4446" s="164" t="str">
        <f>IF($A4446=0,"",IFERROR(INDEX(BD_Gestão!K:K,MATCH('Banco de Dados'!$B4446,BD_Gestão!$B:$B,0)),"erro"))</f>
        <v/>
      </c>
      <c r="P4446" s="169" t="str">
        <f t="shared" si="278"/>
        <v/>
      </c>
      <c r="Q4446" s="170" t="str">
        <f t="shared" si="279"/>
        <v/>
      </c>
      <c r="R4446" s="163" t="e">
        <f t="shared" si="276"/>
        <v>#VALUE!</v>
      </c>
      <c r="S4446" s="163" t="e">
        <f t="shared" si="277"/>
        <v>#VALUE!</v>
      </c>
      <c r="T4446" s="163" t="e">
        <f>INDEX(Controle!O:O,MATCH('Banco de Dados'!A4446,Controle!M:M,0))*E4446/100</f>
        <v>#N/A</v>
      </c>
    </row>
    <row r="4447" spans="1:20" hidden="1" x14ac:dyDescent="0.2">
      <c r="A4447" s="158">
        <f>BD_TS!A4446</f>
        <v>0</v>
      </c>
      <c r="B4447" s="158" t="str">
        <f>SUBSTITUTE(SUBSTITUTE(BD_TS!D4446," ",""),"-","/")</f>
        <v/>
      </c>
      <c r="C4447" s="158">
        <f>BD_TS!E4446</f>
        <v>0</v>
      </c>
      <c r="D4447" s="159">
        <f>BD_TS!F4446</f>
        <v>0</v>
      </c>
      <c r="E4447" s="160">
        <f>BD_TS!B4446</f>
        <v>0</v>
      </c>
      <c r="F4447" s="161">
        <f>BD_TS!C4446</f>
        <v>0</v>
      </c>
      <c r="G4447" s="187">
        <f>BD_TS!H4446</f>
        <v>0</v>
      </c>
      <c r="H4447" s="158" t="str">
        <f>IF($A4447=0,"",IFERROR(INDEX(BD_Gestão!A:A,MATCH('Banco de Dados'!$B4447,BD_Gestão!$B:$B,0)),"erro"))</f>
        <v/>
      </c>
      <c r="I4447" s="162" t="str">
        <f>IF($A4447=0,"",IFERROR(INDEX(BD_Gestão!E:E,MATCH('Banco de Dados'!$B4447,BD_Gestão!$B:$B,0)),"erro"))</f>
        <v/>
      </c>
      <c r="J4447" s="186" t="str">
        <f>IF($A4447=0,"",IFERROR(INDEX(BD_Gestão!B:B,MATCH('Banco de Dados'!$B4447,BD_Gestão!$B:$B,0)),"erro"))</f>
        <v/>
      </c>
      <c r="K4447" s="158" t="str">
        <f>IF($A4447=0,"",IFERROR(INDEX(BD_Gestão!C:C,MATCH('Banco de Dados'!$B4447,BD_Gestão!$B:$B,0)),"erro"))</f>
        <v/>
      </c>
      <c r="L4447" s="158" t="str">
        <f>IF($A4447=0,"",IFERROR(INDEX(BD_Gestão!H:H,MATCH('Banco de Dados'!$B4447,BD_Gestão!$B:$B,0)),"erro"))</f>
        <v/>
      </c>
      <c r="M4447" s="161" t="str">
        <f>IF($A4447=0,"",IFERROR(INDEX(BD_Gestão!F:F,MATCH('Banco de Dados'!$B4447,BD_Gestão!$B:$B,0)),"erro"))</f>
        <v/>
      </c>
      <c r="N4447" s="161" t="str">
        <f>IF($A4447=0,"",IFERROR(INDEX(BD_Gestão!J:J,MATCH('Banco de Dados'!$B4447,BD_Gestão!$B:$B,0)),"erro"))</f>
        <v/>
      </c>
      <c r="O4447" s="164" t="str">
        <f>IF($A4447=0,"",IFERROR(INDEX(BD_Gestão!K:K,MATCH('Banco de Dados'!$B4447,BD_Gestão!$B:$B,0)),"erro"))</f>
        <v/>
      </c>
      <c r="P4447" s="169" t="str">
        <f t="shared" si="278"/>
        <v/>
      </c>
      <c r="Q4447" s="170" t="str">
        <f t="shared" si="279"/>
        <v/>
      </c>
      <c r="R4447" s="163" t="e">
        <f t="shared" si="276"/>
        <v>#VALUE!</v>
      </c>
      <c r="S4447" s="163" t="e">
        <f t="shared" si="277"/>
        <v>#VALUE!</v>
      </c>
      <c r="T4447" s="163" t="e">
        <f>INDEX(Controle!O:O,MATCH('Banco de Dados'!A4447,Controle!M:M,0))*E4447/100</f>
        <v>#N/A</v>
      </c>
    </row>
    <row r="4448" spans="1:20" hidden="1" x14ac:dyDescent="0.2">
      <c r="A4448" s="158">
        <f>BD_TS!A4447</f>
        <v>0</v>
      </c>
      <c r="B4448" s="158" t="str">
        <f>SUBSTITUTE(SUBSTITUTE(BD_TS!D4447," ",""),"-","/")</f>
        <v/>
      </c>
      <c r="C4448" s="158">
        <f>BD_TS!E4447</f>
        <v>0</v>
      </c>
      <c r="D4448" s="159">
        <f>BD_TS!F4447</f>
        <v>0</v>
      </c>
      <c r="E4448" s="160">
        <f>BD_TS!B4447</f>
        <v>0</v>
      </c>
      <c r="F4448" s="161">
        <f>BD_TS!C4447</f>
        <v>0</v>
      </c>
      <c r="G4448" s="187">
        <f>BD_TS!H4447</f>
        <v>0</v>
      </c>
      <c r="H4448" s="158" t="str">
        <f>IF($A4448=0,"",IFERROR(INDEX(BD_Gestão!A:A,MATCH('Banco de Dados'!$B4448,BD_Gestão!$B:$B,0)),"erro"))</f>
        <v/>
      </c>
      <c r="I4448" s="162" t="str">
        <f>IF($A4448=0,"",IFERROR(INDEX(BD_Gestão!E:E,MATCH('Banco de Dados'!$B4448,BD_Gestão!$B:$B,0)),"erro"))</f>
        <v/>
      </c>
      <c r="J4448" s="186" t="str">
        <f>IF($A4448=0,"",IFERROR(INDEX(BD_Gestão!B:B,MATCH('Banco de Dados'!$B4448,BD_Gestão!$B:$B,0)),"erro"))</f>
        <v/>
      </c>
      <c r="K4448" s="158" t="str">
        <f>IF($A4448=0,"",IFERROR(INDEX(BD_Gestão!C:C,MATCH('Banco de Dados'!$B4448,BD_Gestão!$B:$B,0)),"erro"))</f>
        <v/>
      </c>
      <c r="L4448" s="158" t="str">
        <f>IF($A4448=0,"",IFERROR(INDEX(BD_Gestão!H:H,MATCH('Banco de Dados'!$B4448,BD_Gestão!$B:$B,0)),"erro"))</f>
        <v/>
      </c>
      <c r="M4448" s="161" t="str">
        <f>IF($A4448=0,"",IFERROR(INDEX(BD_Gestão!F:F,MATCH('Banco de Dados'!$B4448,BD_Gestão!$B:$B,0)),"erro"))</f>
        <v/>
      </c>
      <c r="N4448" s="161" t="str">
        <f>IF($A4448=0,"",IFERROR(INDEX(BD_Gestão!J:J,MATCH('Banco de Dados'!$B4448,BD_Gestão!$B:$B,0)),"erro"))</f>
        <v/>
      </c>
      <c r="O4448" s="164" t="str">
        <f>IF($A4448=0,"",IFERROR(INDEX(BD_Gestão!K:K,MATCH('Banco de Dados'!$B4448,BD_Gestão!$B:$B,0)),"erro"))</f>
        <v/>
      </c>
      <c r="P4448" s="169" t="str">
        <f t="shared" si="278"/>
        <v/>
      </c>
      <c r="Q4448" s="170" t="str">
        <f t="shared" si="279"/>
        <v/>
      </c>
      <c r="R4448" s="163" t="e">
        <f t="shared" si="276"/>
        <v>#VALUE!</v>
      </c>
      <c r="S4448" s="163" t="e">
        <f t="shared" si="277"/>
        <v>#VALUE!</v>
      </c>
      <c r="T4448" s="163" t="e">
        <f>INDEX(Controle!O:O,MATCH('Banco de Dados'!A4448,Controle!M:M,0))*E4448/100</f>
        <v>#N/A</v>
      </c>
    </row>
    <row r="4449" spans="1:20" hidden="1" x14ac:dyDescent="0.2">
      <c r="A4449" s="158">
        <f>BD_TS!A4448</f>
        <v>0</v>
      </c>
      <c r="B4449" s="158" t="str">
        <f>SUBSTITUTE(SUBSTITUTE(BD_TS!D4448," ",""),"-","/")</f>
        <v/>
      </c>
      <c r="C4449" s="158">
        <f>BD_TS!E4448</f>
        <v>0</v>
      </c>
      <c r="D4449" s="159">
        <f>BD_TS!F4448</f>
        <v>0</v>
      </c>
      <c r="E4449" s="160">
        <f>BD_TS!B4448</f>
        <v>0</v>
      </c>
      <c r="F4449" s="161">
        <f>BD_TS!C4448</f>
        <v>0</v>
      </c>
      <c r="G4449" s="187">
        <f>BD_TS!H4448</f>
        <v>0</v>
      </c>
      <c r="H4449" s="158" t="str">
        <f>IF($A4449=0,"",IFERROR(INDEX(BD_Gestão!A:A,MATCH('Banco de Dados'!$B4449,BD_Gestão!$B:$B,0)),"erro"))</f>
        <v/>
      </c>
      <c r="I4449" s="162" t="str">
        <f>IF($A4449=0,"",IFERROR(INDEX(BD_Gestão!E:E,MATCH('Banco de Dados'!$B4449,BD_Gestão!$B:$B,0)),"erro"))</f>
        <v/>
      </c>
      <c r="J4449" s="186" t="str">
        <f>IF($A4449=0,"",IFERROR(INDEX(BD_Gestão!B:B,MATCH('Banco de Dados'!$B4449,BD_Gestão!$B:$B,0)),"erro"))</f>
        <v/>
      </c>
      <c r="K4449" s="158" t="str">
        <f>IF($A4449=0,"",IFERROR(INDEX(BD_Gestão!C:C,MATCH('Banco de Dados'!$B4449,BD_Gestão!$B:$B,0)),"erro"))</f>
        <v/>
      </c>
      <c r="L4449" s="158" t="str">
        <f>IF($A4449=0,"",IFERROR(INDEX(BD_Gestão!H:H,MATCH('Banco de Dados'!$B4449,BD_Gestão!$B:$B,0)),"erro"))</f>
        <v/>
      </c>
      <c r="M4449" s="161" t="str">
        <f>IF($A4449=0,"",IFERROR(INDEX(BD_Gestão!F:F,MATCH('Banco de Dados'!$B4449,BD_Gestão!$B:$B,0)),"erro"))</f>
        <v/>
      </c>
      <c r="N4449" s="161" t="str">
        <f>IF($A4449=0,"",IFERROR(INDEX(BD_Gestão!J:J,MATCH('Banco de Dados'!$B4449,BD_Gestão!$B:$B,0)),"erro"))</f>
        <v/>
      </c>
      <c r="O4449" s="164" t="str">
        <f>IF($A4449=0,"",IFERROR(INDEX(BD_Gestão!K:K,MATCH('Banco de Dados'!$B4449,BD_Gestão!$B:$B,0)),"erro"))</f>
        <v/>
      </c>
      <c r="P4449" s="169" t="str">
        <f t="shared" si="278"/>
        <v/>
      </c>
      <c r="Q4449" s="170" t="str">
        <f t="shared" si="279"/>
        <v/>
      </c>
      <c r="R4449" s="163" t="e">
        <f t="shared" si="276"/>
        <v>#VALUE!</v>
      </c>
      <c r="S4449" s="163" t="e">
        <f t="shared" si="277"/>
        <v>#VALUE!</v>
      </c>
      <c r="T4449" s="163" t="e">
        <f>INDEX(Controle!O:O,MATCH('Banco de Dados'!A4449,Controle!M:M,0))*E4449/100</f>
        <v>#N/A</v>
      </c>
    </row>
    <row r="4450" spans="1:20" hidden="1" x14ac:dyDescent="0.2">
      <c r="A4450" s="158">
        <f>BD_TS!A4449</f>
        <v>0</v>
      </c>
      <c r="B4450" s="158" t="str">
        <f>SUBSTITUTE(SUBSTITUTE(BD_TS!D4449," ",""),"-","/")</f>
        <v/>
      </c>
      <c r="C4450" s="158">
        <f>BD_TS!E4449</f>
        <v>0</v>
      </c>
      <c r="D4450" s="159">
        <f>BD_TS!F4449</f>
        <v>0</v>
      </c>
      <c r="E4450" s="160">
        <f>BD_TS!B4449</f>
        <v>0</v>
      </c>
      <c r="F4450" s="161">
        <f>BD_TS!C4449</f>
        <v>0</v>
      </c>
      <c r="G4450" s="187">
        <f>BD_TS!H4449</f>
        <v>0</v>
      </c>
      <c r="H4450" s="158" t="str">
        <f>IF($A4450=0,"",IFERROR(INDEX(BD_Gestão!A:A,MATCH('Banco de Dados'!$B4450,BD_Gestão!$B:$B,0)),"erro"))</f>
        <v/>
      </c>
      <c r="I4450" s="162" t="str">
        <f>IF($A4450=0,"",IFERROR(INDEX(BD_Gestão!E:E,MATCH('Banco de Dados'!$B4450,BD_Gestão!$B:$B,0)),"erro"))</f>
        <v/>
      </c>
      <c r="J4450" s="186" t="str">
        <f>IF($A4450=0,"",IFERROR(INDEX(BD_Gestão!B:B,MATCH('Banco de Dados'!$B4450,BD_Gestão!$B:$B,0)),"erro"))</f>
        <v/>
      </c>
      <c r="K4450" s="158" t="str">
        <f>IF($A4450=0,"",IFERROR(INDEX(BD_Gestão!C:C,MATCH('Banco de Dados'!$B4450,BD_Gestão!$B:$B,0)),"erro"))</f>
        <v/>
      </c>
      <c r="L4450" s="158" t="str">
        <f>IF($A4450=0,"",IFERROR(INDEX(BD_Gestão!H:H,MATCH('Banco de Dados'!$B4450,BD_Gestão!$B:$B,0)),"erro"))</f>
        <v/>
      </c>
      <c r="M4450" s="161" t="str">
        <f>IF($A4450=0,"",IFERROR(INDEX(BD_Gestão!F:F,MATCH('Banco de Dados'!$B4450,BD_Gestão!$B:$B,0)),"erro"))</f>
        <v/>
      </c>
      <c r="N4450" s="161" t="str">
        <f>IF($A4450=0,"",IFERROR(INDEX(BD_Gestão!J:J,MATCH('Banco de Dados'!$B4450,BD_Gestão!$B:$B,0)),"erro"))</f>
        <v/>
      </c>
      <c r="O4450" s="164" t="str">
        <f>IF($A4450=0,"",IFERROR(INDEX(BD_Gestão!K:K,MATCH('Banco de Dados'!$B4450,BD_Gestão!$B:$B,0)),"erro"))</f>
        <v/>
      </c>
      <c r="P4450" s="169" t="str">
        <f t="shared" si="278"/>
        <v/>
      </c>
      <c r="Q4450" s="170" t="str">
        <f t="shared" si="279"/>
        <v/>
      </c>
      <c r="R4450" s="163" t="e">
        <f t="shared" si="276"/>
        <v>#VALUE!</v>
      </c>
      <c r="S4450" s="163" t="e">
        <f t="shared" si="277"/>
        <v>#VALUE!</v>
      </c>
      <c r="T4450" s="163" t="e">
        <f>INDEX(Controle!O:O,MATCH('Banco de Dados'!A4450,Controle!M:M,0))*E4450/100</f>
        <v>#N/A</v>
      </c>
    </row>
    <row r="4451" spans="1:20" hidden="1" x14ac:dyDescent="0.2">
      <c r="A4451" s="158">
        <f>BD_TS!A4450</f>
        <v>0</v>
      </c>
      <c r="B4451" s="158" t="str">
        <f>SUBSTITUTE(SUBSTITUTE(BD_TS!D4450," ",""),"-","/")</f>
        <v/>
      </c>
      <c r="C4451" s="158">
        <f>BD_TS!E4450</f>
        <v>0</v>
      </c>
      <c r="D4451" s="159">
        <f>BD_TS!F4450</f>
        <v>0</v>
      </c>
      <c r="E4451" s="160">
        <f>BD_TS!B4450</f>
        <v>0</v>
      </c>
      <c r="F4451" s="161">
        <f>BD_TS!C4450</f>
        <v>0</v>
      </c>
      <c r="G4451" s="187">
        <f>BD_TS!H4450</f>
        <v>0</v>
      </c>
      <c r="H4451" s="158" t="str">
        <f>IF($A4451=0,"",IFERROR(INDEX(BD_Gestão!A:A,MATCH('Banco de Dados'!$B4451,BD_Gestão!$B:$B,0)),"erro"))</f>
        <v/>
      </c>
      <c r="I4451" s="162" t="str">
        <f>IF($A4451=0,"",IFERROR(INDEX(BD_Gestão!E:E,MATCH('Banco de Dados'!$B4451,BD_Gestão!$B:$B,0)),"erro"))</f>
        <v/>
      </c>
      <c r="J4451" s="186" t="str">
        <f>IF($A4451=0,"",IFERROR(INDEX(BD_Gestão!B:B,MATCH('Banco de Dados'!$B4451,BD_Gestão!$B:$B,0)),"erro"))</f>
        <v/>
      </c>
      <c r="K4451" s="158" t="str">
        <f>IF($A4451=0,"",IFERROR(INDEX(BD_Gestão!C:C,MATCH('Banco de Dados'!$B4451,BD_Gestão!$B:$B,0)),"erro"))</f>
        <v/>
      </c>
      <c r="L4451" s="158" t="str">
        <f>IF($A4451=0,"",IFERROR(INDEX(BD_Gestão!H:H,MATCH('Banco de Dados'!$B4451,BD_Gestão!$B:$B,0)),"erro"))</f>
        <v/>
      </c>
      <c r="M4451" s="161" t="str">
        <f>IF($A4451=0,"",IFERROR(INDEX(BD_Gestão!F:F,MATCH('Banco de Dados'!$B4451,BD_Gestão!$B:$B,0)),"erro"))</f>
        <v/>
      </c>
      <c r="N4451" s="161" t="str">
        <f>IF($A4451=0,"",IFERROR(INDEX(BD_Gestão!J:J,MATCH('Banco de Dados'!$B4451,BD_Gestão!$B:$B,0)),"erro"))</f>
        <v/>
      </c>
      <c r="O4451" s="164" t="str">
        <f>IF($A4451=0,"",IFERROR(INDEX(BD_Gestão!K:K,MATCH('Banco de Dados'!$B4451,BD_Gestão!$B:$B,0)),"erro"))</f>
        <v/>
      </c>
      <c r="P4451" s="169" t="str">
        <f t="shared" si="278"/>
        <v/>
      </c>
      <c r="Q4451" s="170" t="str">
        <f t="shared" si="279"/>
        <v/>
      </c>
      <c r="R4451" s="163" t="e">
        <f t="shared" si="276"/>
        <v>#VALUE!</v>
      </c>
      <c r="S4451" s="163" t="e">
        <f t="shared" si="277"/>
        <v>#VALUE!</v>
      </c>
      <c r="T4451" s="163" t="e">
        <f>INDEX(Controle!O:O,MATCH('Banco de Dados'!A4451,Controle!M:M,0))*E4451/100</f>
        <v>#N/A</v>
      </c>
    </row>
    <row r="4452" spans="1:20" hidden="1" x14ac:dyDescent="0.2">
      <c r="A4452" s="158">
        <f>BD_TS!A4451</f>
        <v>0</v>
      </c>
      <c r="B4452" s="158" t="str">
        <f>SUBSTITUTE(SUBSTITUTE(BD_TS!D4451," ",""),"-","/")</f>
        <v/>
      </c>
      <c r="C4452" s="158">
        <f>BD_TS!E4451</f>
        <v>0</v>
      </c>
      <c r="D4452" s="159">
        <f>BD_TS!F4451</f>
        <v>0</v>
      </c>
      <c r="E4452" s="160">
        <f>BD_TS!B4451</f>
        <v>0</v>
      </c>
      <c r="F4452" s="161">
        <f>BD_TS!C4451</f>
        <v>0</v>
      </c>
      <c r="G4452" s="187">
        <f>BD_TS!H4451</f>
        <v>0</v>
      </c>
      <c r="H4452" s="158" t="str">
        <f>IF($A4452=0,"",IFERROR(INDEX(BD_Gestão!A:A,MATCH('Banco de Dados'!$B4452,BD_Gestão!$B:$B,0)),"erro"))</f>
        <v/>
      </c>
      <c r="I4452" s="162" t="str">
        <f>IF($A4452=0,"",IFERROR(INDEX(BD_Gestão!E:E,MATCH('Banco de Dados'!$B4452,BD_Gestão!$B:$B,0)),"erro"))</f>
        <v/>
      </c>
      <c r="J4452" s="186" t="str">
        <f>IF($A4452=0,"",IFERROR(INDEX(BD_Gestão!B:B,MATCH('Banco de Dados'!$B4452,BD_Gestão!$B:$B,0)),"erro"))</f>
        <v/>
      </c>
      <c r="K4452" s="158" t="str">
        <f>IF($A4452=0,"",IFERROR(INDEX(BD_Gestão!C:C,MATCH('Banco de Dados'!$B4452,BD_Gestão!$B:$B,0)),"erro"))</f>
        <v/>
      </c>
      <c r="L4452" s="158" t="str">
        <f>IF($A4452=0,"",IFERROR(INDEX(BD_Gestão!H:H,MATCH('Banco de Dados'!$B4452,BD_Gestão!$B:$B,0)),"erro"))</f>
        <v/>
      </c>
      <c r="M4452" s="161" t="str">
        <f>IF($A4452=0,"",IFERROR(INDEX(BD_Gestão!F:F,MATCH('Banco de Dados'!$B4452,BD_Gestão!$B:$B,0)),"erro"))</f>
        <v/>
      </c>
      <c r="N4452" s="161" t="str">
        <f>IF($A4452=0,"",IFERROR(INDEX(BD_Gestão!J:J,MATCH('Banco de Dados'!$B4452,BD_Gestão!$B:$B,0)),"erro"))</f>
        <v/>
      </c>
      <c r="O4452" s="164" t="str">
        <f>IF($A4452=0,"",IFERROR(INDEX(BD_Gestão!K:K,MATCH('Banco de Dados'!$B4452,BD_Gestão!$B:$B,0)),"erro"))</f>
        <v/>
      </c>
      <c r="P4452" s="169" t="str">
        <f t="shared" si="278"/>
        <v/>
      </c>
      <c r="Q4452" s="170" t="str">
        <f t="shared" si="279"/>
        <v/>
      </c>
      <c r="R4452" s="163" t="e">
        <f t="shared" si="276"/>
        <v>#VALUE!</v>
      </c>
      <c r="S4452" s="163" t="e">
        <f t="shared" si="277"/>
        <v>#VALUE!</v>
      </c>
      <c r="T4452" s="163" t="e">
        <f>INDEX(Controle!O:O,MATCH('Banco de Dados'!A4452,Controle!M:M,0))*E4452/100</f>
        <v>#N/A</v>
      </c>
    </row>
    <row r="4453" spans="1:20" hidden="1" x14ac:dyDescent="0.2">
      <c r="A4453" s="158">
        <f>BD_TS!A4452</f>
        <v>0</v>
      </c>
      <c r="B4453" s="158" t="str">
        <f>SUBSTITUTE(SUBSTITUTE(BD_TS!D4452," ",""),"-","/")</f>
        <v/>
      </c>
      <c r="C4453" s="158">
        <f>BD_TS!E4452</f>
        <v>0</v>
      </c>
      <c r="D4453" s="159">
        <f>BD_TS!F4452</f>
        <v>0</v>
      </c>
      <c r="E4453" s="160">
        <f>BD_TS!B4452</f>
        <v>0</v>
      </c>
      <c r="F4453" s="161">
        <f>BD_TS!C4452</f>
        <v>0</v>
      </c>
      <c r="G4453" s="187">
        <f>BD_TS!H4452</f>
        <v>0</v>
      </c>
      <c r="H4453" s="158" t="str">
        <f>IF($A4453=0,"",IFERROR(INDEX(BD_Gestão!A:A,MATCH('Banco de Dados'!$B4453,BD_Gestão!$B:$B,0)),"erro"))</f>
        <v/>
      </c>
      <c r="I4453" s="162" t="str">
        <f>IF($A4453=0,"",IFERROR(INDEX(BD_Gestão!E:E,MATCH('Banco de Dados'!$B4453,BD_Gestão!$B:$B,0)),"erro"))</f>
        <v/>
      </c>
      <c r="J4453" s="186" t="str">
        <f>IF($A4453=0,"",IFERROR(INDEX(BD_Gestão!B:B,MATCH('Banco de Dados'!$B4453,BD_Gestão!$B:$B,0)),"erro"))</f>
        <v/>
      </c>
      <c r="K4453" s="158" t="str">
        <f>IF($A4453=0,"",IFERROR(INDEX(BD_Gestão!C:C,MATCH('Banco de Dados'!$B4453,BD_Gestão!$B:$B,0)),"erro"))</f>
        <v/>
      </c>
      <c r="L4453" s="158" t="str">
        <f>IF($A4453=0,"",IFERROR(INDEX(BD_Gestão!H:H,MATCH('Banco de Dados'!$B4453,BD_Gestão!$B:$B,0)),"erro"))</f>
        <v/>
      </c>
      <c r="M4453" s="161" t="str">
        <f>IF($A4453=0,"",IFERROR(INDEX(BD_Gestão!F:F,MATCH('Banco de Dados'!$B4453,BD_Gestão!$B:$B,0)),"erro"))</f>
        <v/>
      </c>
      <c r="N4453" s="161" t="str">
        <f>IF($A4453=0,"",IFERROR(INDEX(BD_Gestão!J:J,MATCH('Banco de Dados'!$B4453,BD_Gestão!$B:$B,0)),"erro"))</f>
        <v/>
      </c>
      <c r="O4453" s="164" t="str">
        <f>IF($A4453=0,"",IFERROR(INDEX(BD_Gestão!K:K,MATCH('Banco de Dados'!$B4453,BD_Gestão!$B:$B,0)),"erro"))</f>
        <v/>
      </c>
      <c r="P4453" s="169" t="str">
        <f t="shared" si="278"/>
        <v/>
      </c>
      <c r="Q4453" s="170" t="str">
        <f t="shared" si="279"/>
        <v/>
      </c>
      <c r="R4453" s="163" t="e">
        <f t="shared" si="276"/>
        <v>#VALUE!</v>
      </c>
      <c r="S4453" s="163" t="e">
        <f t="shared" si="277"/>
        <v>#VALUE!</v>
      </c>
      <c r="T4453" s="163" t="e">
        <f>INDEX(Controle!O:O,MATCH('Banco de Dados'!A4453,Controle!M:M,0))*E4453/100</f>
        <v>#N/A</v>
      </c>
    </row>
    <row r="4454" spans="1:20" hidden="1" x14ac:dyDescent="0.2">
      <c r="A4454" s="158">
        <f>BD_TS!A4453</f>
        <v>0</v>
      </c>
      <c r="B4454" s="158" t="str">
        <f>SUBSTITUTE(SUBSTITUTE(BD_TS!D4453," ",""),"-","/")</f>
        <v/>
      </c>
      <c r="C4454" s="158">
        <f>BD_TS!E4453</f>
        <v>0</v>
      </c>
      <c r="D4454" s="159">
        <f>BD_TS!F4453</f>
        <v>0</v>
      </c>
      <c r="E4454" s="160">
        <f>BD_TS!B4453</f>
        <v>0</v>
      </c>
      <c r="F4454" s="161">
        <f>BD_TS!C4453</f>
        <v>0</v>
      </c>
      <c r="G4454" s="187">
        <f>BD_TS!H4453</f>
        <v>0</v>
      </c>
      <c r="H4454" s="158" t="str">
        <f>IF($A4454=0,"",IFERROR(INDEX(BD_Gestão!A:A,MATCH('Banco de Dados'!$B4454,BD_Gestão!$B:$B,0)),"erro"))</f>
        <v/>
      </c>
      <c r="I4454" s="162" t="str">
        <f>IF($A4454=0,"",IFERROR(INDEX(BD_Gestão!E:E,MATCH('Banco de Dados'!$B4454,BD_Gestão!$B:$B,0)),"erro"))</f>
        <v/>
      </c>
      <c r="J4454" s="186" t="str">
        <f>IF($A4454=0,"",IFERROR(INDEX(BD_Gestão!B:B,MATCH('Banco de Dados'!$B4454,BD_Gestão!$B:$B,0)),"erro"))</f>
        <v/>
      </c>
      <c r="K4454" s="158" t="str">
        <f>IF($A4454=0,"",IFERROR(INDEX(BD_Gestão!C:C,MATCH('Banco de Dados'!$B4454,BD_Gestão!$B:$B,0)),"erro"))</f>
        <v/>
      </c>
      <c r="L4454" s="158" t="str">
        <f>IF($A4454=0,"",IFERROR(INDEX(BD_Gestão!H:H,MATCH('Banco de Dados'!$B4454,BD_Gestão!$B:$B,0)),"erro"))</f>
        <v/>
      </c>
      <c r="M4454" s="161" t="str">
        <f>IF($A4454=0,"",IFERROR(INDEX(BD_Gestão!F:F,MATCH('Banco de Dados'!$B4454,BD_Gestão!$B:$B,0)),"erro"))</f>
        <v/>
      </c>
      <c r="N4454" s="161" t="str">
        <f>IF($A4454=0,"",IFERROR(INDEX(BD_Gestão!J:J,MATCH('Banco de Dados'!$B4454,BD_Gestão!$B:$B,0)),"erro"))</f>
        <v/>
      </c>
      <c r="O4454" s="164" t="str">
        <f>IF($A4454=0,"",IFERROR(INDEX(BD_Gestão!K:K,MATCH('Banco de Dados'!$B4454,BD_Gestão!$B:$B,0)),"erro"))</f>
        <v/>
      </c>
      <c r="P4454" s="169" t="str">
        <f t="shared" si="278"/>
        <v/>
      </c>
      <c r="Q4454" s="170" t="str">
        <f t="shared" si="279"/>
        <v/>
      </c>
      <c r="R4454" s="163" t="e">
        <f t="shared" si="276"/>
        <v>#VALUE!</v>
      </c>
      <c r="S4454" s="163" t="e">
        <f t="shared" si="277"/>
        <v>#VALUE!</v>
      </c>
      <c r="T4454" s="163" t="e">
        <f>INDEX(Controle!O:O,MATCH('Banco de Dados'!A4454,Controle!M:M,0))*E4454/100</f>
        <v>#N/A</v>
      </c>
    </row>
    <row r="4455" spans="1:20" hidden="1" x14ac:dyDescent="0.2">
      <c r="A4455" s="158">
        <f>BD_TS!A4454</f>
        <v>0</v>
      </c>
      <c r="B4455" s="158" t="str">
        <f>SUBSTITUTE(SUBSTITUTE(BD_TS!D4454," ",""),"-","/")</f>
        <v/>
      </c>
      <c r="C4455" s="158">
        <f>BD_TS!E4454</f>
        <v>0</v>
      </c>
      <c r="D4455" s="159">
        <f>BD_TS!F4454</f>
        <v>0</v>
      </c>
      <c r="E4455" s="160">
        <f>BD_TS!B4454</f>
        <v>0</v>
      </c>
      <c r="F4455" s="161">
        <f>BD_TS!C4454</f>
        <v>0</v>
      </c>
      <c r="G4455" s="187">
        <f>BD_TS!H4454</f>
        <v>0</v>
      </c>
      <c r="H4455" s="158" t="str">
        <f>IF($A4455=0,"",IFERROR(INDEX(BD_Gestão!A:A,MATCH('Banco de Dados'!$B4455,BD_Gestão!$B:$B,0)),"erro"))</f>
        <v/>
      </c>
      <c r="I4455" s="162" t="str">
        <f>IF($A4455=0,"",IFERROR(INDEX(BD_Gestão!E:E,MATCH('Banco de Dados'!$B4455,BD_Gestão!$B:$B,0)),"erro"))</f>
        <v/>
      </c>
      <c r="J4455" s="186" t="str">
        <f>IF($A4455=0,"",IFERROR(INDEX(BD_Gestão!B:B,MATCH('Banco de Dados'!$B4455,BD_Gestão!$B:$B,0)),"erro"))</f>
        <v/>
      </c>
      <c r="K4455" s="158" t="str">
        <f>IF($A4455=0,"",IFERROR(INDEX(BD_Gestão!C:C,MATCH('Banco de Dados'!$B4455,BD_Gestão!$B:$B,0)),"erro"))</f>
        <v/>
      </c>
      <c r="L4455" s="158" t="str">
        <f>IF($A4455=0,"",IFERROR(INDEX(BD_Gestão!H:H,MATCH('Banco de Dados'!$B4455,BD_Gestão!$B:$B,0)),"erro"))</f>
        <v/>
      </c>
      <c r="M4455" s="161" t="str">
        <f>IF($A4455=0,"",IFERROR(INDEX(BD_Gestão!F:F,MATCH('Banco de Dados'!$B4455,BD_Gestão!$B:$B,0)),"erro"))</f>
        <v/>
      </c>
      <c r="N4455" s="161" t="str">
        <f>IF($A4455=0,"",IFERROR(INDEX(BD_Gestão!J:J,MATCH('Banco de Dados'!$B4455,BD_Gestão!$B:$B,0)),"erro"))</f>
        <v/>
      </c>
      <c r="O4455" s="164" t="str">
        <f>IF($A4455=0,"",IFERROR(INDEX(BD_Gestão!K:K,MATCH('Banco de Dados'!$B4455,BD_Gestão!$B:$B,0)),"erro"))</f>
        <v/>
      </c>
      <c r="P4455" s="169" t="str">
        <f t="shared" si="278"/>
        <v/>
      </c>
      <c r="Q4455" s="170" t="str">
        <f t="shared" si="279"/>
        <v/>
      </c>
      <c r="R4455" s="163" t="e">
        <f t="shared" si="276"/>
        <v>#VALUE!</v>
      </c>
      <c r="S4455" s="163" t="e">
        <f t="shared" si="277"/>
        <v>#VALUE!</v>
      </c>
      <c r="T4455" s="163" t="e">
        <f>INDEX(Controle!O:O,MATCH('Banco de Dados'!A4455,Controle!M:M,0))*E4455/100</f>
        <v>#N/A</v>
      </c>
    </row>
    <row r="4456" spans="1:20" hidden="1" x14ac:dyDescent="0.2">
      <c r="A4456" s="158">
        <f>BD_TS!A4455</f>
        <v>0</v>
      </c>
      <c r="B4456" s="158" t="str">
        <f>SUBSTITUTE(SUBSTITUTE(BD_TS!D4455," ",""),"-","/")</f>
        <v/>
      </c>
      <c r="C4456" s="158">
        <f>BD_TS!E4455</f>
        <v>0</v>
      </c>
      <c r="D4456" s="159">
        <f>BD_TS!F4455</f>
        <v>0</v>
      </c>
      <c r="E4456" s="160">
        <f>BD_TS!B4455</f>
        <v>0</v>
      </c>
      <c r="F4456" s="161">
        <f>BD_TS!C4455</f>
        <v>0</v>
      </c>
      <c r="G4456" s="187">
        <f>BD_TS!H4455</f>
        <v>0</v>
      </c>
      <c r="H4456" s="158" t="str">
        <f>IF($A4456=0,"",IFERROR(INDEX(BD_Gestão!A:A,MATCH('Banco de Dados'!$B4456,BD_Gestão!$B:$B,0)),"erro"))</f>
        <v/>
      </c>
      <c r="I4456" s="162" t="str">
        <f>IF($A4456=0,"",IFERROR(INDEX(BD_Gestão!E:E,MATCH('Banco de Dados'!$B4456,BD_Gestão!$B:$B,0)),"erro"))</f>
        <v/>
      </c>
      <c r="J4456" s="186" t="str">
        <f>IF($A4456=0,"",IFERROR(INDEX(BD_Gestão!B:B,MATCH('Banco de Dados'!$B4456,BD_Gestão!$B:$B,0)),"erro"))</f>
        <v/>
      </c>
      <c r="K4456" s="158" t="str">
        <f>IF($A4456=0,"",IFERROR(INDEX(BD_Gestão!C:C,MATCH('Banco de Dados'!$B4456,BD_Gestão!$B:$B,0)),"erro"))</f>
        <v/>
      </c>
      <c r="L4456" s="158" t="str">
        <f>IF($A4456=0,"",IFERROR(INDEX(BD_Gestão!H:H,MATCH('Banco de Dados'!$B4456,BD_Gestão!$B:$B,0)),"erro"))</f>
        <v/>
      </c>
      <c r="M4456" s="161" t="str">
        <f>IF($A4456=0,"",IFERROR(INDEX(BD_Gestão!F:F,MATCH('Banco de Dados'!$B4456,BD_Gestão!$B:$B,0)),"erro"))</f>
        <v/>
      </c>
      <c r="N4456" s="161" t="str">
        <f>IF($A4456=0,"",IFERROR(INDEX(BD_Gestão!J:J,MATCH('Banco de Dados'!$B4456,BD_Gestão!$B:$B,0)),"erro"))</f>
        <v/>
      </c>
      <c r="O4456" s="164" t="str">
        <f>IF($A4456=0,"",IFERROR(INDEX(BD_Gestão!K:K,MATCH('Banco de Dados'!$B4456,BD_Gestão!$B:$B,0)),"erro"))</f>
        <v/>
      </c>
      <c r="P4456" s="169" t="str">
        <f t="shared" si="278"/>
        <v/>
      </c>
      <c r="Q4456" s="170" t="str">
        <f t="shared" si="279"/>
        <v/>
      </c>
      <c r="R4456" s="163" t="e">
        <f t="shared" si="276"/>
        <v>#VALUE!</v>
      </c>
      <c r="S4456" s="163" t="e">
        <f t="shared" si="277"/>
        <v>#VALUE!</v>
      </c>
      <c r="T4456" s="163" t="e">
        <f>INDEX(Controle!O:O,MATCH('Banco de Dados'!A4456,Controle!M:M,0))*E4456/100</f>
        <v>#N/A</v>
      </c>
    </row>
    <row r="4457" spans="1:20" hidden="1" x14ac:dyDescent="0.2">
      <c r="A4457" s="158">
        <f>BD_TS!A4456</f>
        <v>0</v>
      </c>
      <c r="B4457" s="158" t="str">
        <f>SUBSTITUTE(SUBSTITUTE(BD_TS!D4456," ",""),"-","/")</f>
        <v/>
      </c>
      <c r="C4457" s="158">
        <f>BD_TS!E4456</f>
        <v>0</v>
      </c>
      <c r="D4457" s="159">
        <f>BD_TS!F4456</f>
        <v>0</v>
      </c>
      <c r="E4457" s="160">
        <f>BD_TS!B4456</f>
        <v>0</v>
      </c>
      <c r="F4457" s="161">
        <f>BD_TS!C4456</f>
        <v>0</v>
      </c>
      <c r="G4457" s="187">
        <f>BD_TS!H4456</f>
        <v>0</v>
      </c>
      <c r="H4457" s="158" t="str">
        <f>IF($A4457=0,"",IFERROR(INDEX(BD_Gestão!A:A,MATCH('Banco de Dados'!$B4457,BD_Gestão!$B:$B,0)),"erro"))</f>
        <v/>
      </c>
      <c r="I4457" s="162" t="str">
        <f>IF($A4457=0,"",IFERROR(INDEX(BD_Gestão!E:E,MATCH('Banco de Dados'!$B4457,BD_Gestão!$B:$B,0)),"erro"))</f>
        <v/>
      </c>
      <c r="J4457" s="186" t="str">
        <f>IF($A4457=0,"",IFERROR(INDEX(BD_Gestão!B:B,MATCH('Banco de Dados'!$B4457,BD_Gestão!$B:$B,0)),"erro"))</f>
        <v/>
      </c>
      <c r="K4457" s="158" t="str">
        <f>IF($A4457=0,"",IFERROR(INDEX(BD_Gestão!C:C,MATCH('Banco de Dados'!$B4457,BD_Gestão!$B:$B,0)),"erro"))</f>
        <v/>
      </c>
      <c r="L4457" s="158" t="str">
        <f>IF($A4457=0,"",IFERROR(INDEX(BD_Gestão!H:H,MATCH('Banco de Dados'!$B4457,BD_Gestão!$B:$B,0)),"erro"))</f>
        <v/>
      </c>
      <c r="M4457" s="161" t="str">
        <f>IF($A4457=0,"",IFERROR(INDEX(BD_Gestão!F:F,MATCH('Banco de Dados'!$B4457,BD_Gestão!$B:$B,0)),"erro"))</f>
        <v/>
      </c>
      <c r="N4457" s="161" t="str">
        <f>IF($A4457=0,"",IFERROR(INDEX(BD_Gestão!J:J,MATCH('Banco de Dados'!$B4457,BD_Gestão!$B:$B,0)),"erro"))</f>
        <v/>
      </c>
      <c r="O4457" s="164" t="str">
        <f>IF($A4457=0,"",IFERROR(INDEX(BD_Gestão!K:K,MATCH('Banco de Dados'!$B4457,BD_Gestão!$B:$B,0)),"erro"))</f>
        <v/>
      </c>
      <c r="P4457" s="169" t="str">
        <f t="shared" si="278"/>
        <v/>
      </c>
      <c r="Q4457" s="170" t="str">
        <f t="shared" si="279"/>
        <v/>
      </c>
      <c r="R4457" s="163" t="e">
        <f t="shared" si="276"/>
        <v>#VALUE!</v>
      </c>
      <c r="S4457" s="163" t="e">
        <f t="shared" si="277"/>
        <v>#VALUE!</v>
      </c>
      <c r="T4457" s="163" t="e">
        <f>INDEX(Controle!O:O,MATCH('Banco de Dados'!A4457,Controle!M:M,0))*E4457/100</f>
        <v>#N/A</v>
      </c>
    </row>
    <row r="4458" spans="1:20" hidden="1" x14ac:dyDescent="0.2">
      <c r="A4458" s="158">
        <f>BD_TS!A4457</f>
        <v>0</v>
      </c>
      <c r="B4458" s="158" t="str">
        <f>SUBSTITUTE(SUBSTITUTE(BD_TS!D4457," ",""),"-","/")</f>
        <v/>
      </c>
      <c r="C4458" s="158">
        <f>BD_TS!E4457</f>
        <v>0</v>
      </c>
      <c r="D4458" s="159">
        <f>BD_TS!F4457</f>
        <v>0</v>
      </c>
      <c r="E4458" s="160">
        <f>BD_TS!B4457</f>
        <v>0</v>
      </c>
      <c r="F4458" s="161">
        <f>BD_TS!C4457</f>
        <v>0</v>
      </c>
      <c r="G4458" s="187">
        <f>BD_TS!H4457</f>
        <v>0</v>
      </c>
      <c r="H4458" s="158" t="str">
        <f>IF($A4458=0,"",IFERROR(INDEX(BD_Gestão!A:A,MATCH('Banco de Dados'!$B4458,BD_Gestão!$B:$B,0)),"erro"))</f>
        <v/>
      </c>
      <c r="I4458" s="162" t="str">
        <f>IF($A4458=0,"",IFERROR(INDEX(BD_Gestão!E:E,MATCH('Banco de Dados'!$B4458,BD_Gestão!$B:$B,0)),"erro"))</f>
        <v/>
      </c>
      <c r="J4458" s="186" t="str">
        <f>IF($A4458=0,"",IFERROR(INDEX(BD_Gestão!B:B,MATCH('Banco de Dados'!$B4458,BD_Gestão!$B:$B,0)),"erro"))</f>
        <v/>
      </c>
      <c r="K4458" s="158" t="str">
        <f>IF($A4458=0,"",IFERROR(INDEX(BD_Gestão!C:C,MATCH('Banco de Dados'!$B4458,BD_Gestão!$B:$B,0)),"erro"))</f>
        <v/>
      </c>
      <c r="L4458" s="158" t="str">
        <f>IF($A4458=0,"",IFERROR(INDEX(BD_Gestão!H:H,MATCH('Banco de Dados'!$B4458,BD_Gestão!$B:$B,0)),"erro"))</f>
        <v/>
      </c>
      <c r="M4458" s="161" t="str">
        <f>IF($A4458=0,"",IFERROR(INDEX(BD_Gestão!F:F,MATCH('Banco de Dados'!$B4458,BD_Gestão!$B:$B,0)),"erro"))</f>
        <v/>
      </c>
      <c r="N4458" s="161" t="str">
        <f>IF($A4458=0,"",IFERROR(INDEX(BD_Gestão!J:J,MATCH('Banco de Dados'!$B4458,BD_Gestão!$B:$B,0)),"erro"))</f>
        <v/>
      </c>
      <c r="O4458" s="164" t="str">
        <f>IF($A4458=0,"",IFERROR(INDEX(BD_Gestão!K:K,MATCH('Banco de Dados'!$B4458,BD_Gestão!$B:$B,0)),"erro"))</f>
        <v/>
      </c>
      <c r="P4458" s="169" t="str">
        <f t="shared" si="278"/>
        <v/>
      </c>
      <c r="Q4458" s="170" t="str">
        <f t="shared" si="279"/>
        <v/>
      </c>
      <c r="R4458" s="163" t="e">
        <f t="shared" si="276"/>
        <v>#VALUE!</v>
      </c>
      <c r="S4458" s="163" t="e">
        <f t="shared" si="277"/>
        <v>#VALUE!</v>
      </c>
      <c r="T4458" s="163" t="e">
        <f>INDEX(Controle!O:O,MATCH('Banco de Dados'!A4458,Controle!M:M,0))*E4458/100</f>
        <v>#N/A</v>
      </c>
    </row>
    <row r="4459" spans="1:20" hidden="1" x14ac:dyDescent="0.2">
      <c r="A4459" s="158">
        <f>BD_TS!A4458</f>
        <v>0</v>
      </c>
      <c r="B4459" s="158" t="str">
        <f>SUBSTITUTE(SUBSTITUTE(BD_TS!D4458," ",""),"-","/")</f>
        <v/>
      </c>
      <c r="C4459" s="158">
        <f>BD_TS!E4458</f>
        <v>0</v>
      </c>
      <c r="D4459" s="159">
        <f>BD_TS!F4458</f>
        <v>0</v>
      </c>
      <c r="E4459" s="160">
        <f>BD_TS!B4458</f>
        <v>0</v>
      </c>
      <c r="F4459" s="161">
        <f>BD_TS!C4458</f>
        <v>0</v>
      </c>
      <c r="G4459" s="187">
        <f>BD_TS!H4458</f>
        <v>0</v>
      </c>
      <c r="H4459" s="158" t="str">
        <f>IF($A4459=0,"",IFERROR(INDEX(BD_Gestão!A:A,MATCH('Banco de Dados'!$B4459,BD_Gestão!$B:$B,0)),"erro"))</f>
        <v/>
      </c>
      <c r="I4459" s="162" t="str">
        <f>IF($A4459=0,"",IFERROR(INDEX(BD_Gestão!E:E,MATCH('Banco de Dados'!$B4459,BD_Gestão!$B:$B,0)),"erro"))</f>
        <v/>
      </c>
      <c r="J4459" s="186" t="str">
        <f>IF($A4459=0,"",IFERROR(INDEX(BD_Gestão!B:B,MATCH('Banco de Dados'!$B4459,BD_Gestão!$B:$B,0)),"erro"))</f>
        <v/>
      </c>
      <c r="K4459" s="158" t="str">
        <f>IF($A4459=0,"",IFERROR(INDEX(BD_Gestão!C:C,MATCH('Banco de Dados'!$B4459,BD_Gestão!$B:$B,0)),"erro"))</f>
        <v/>
      </c>
      <c r="L4459" s="158" t="str">
        <f>IF($A4459=0,"",IFERROR(INDEX(BD_Gestão!H:H,MATCH('Banco de Dados'!$B4459,BD_Gestão!$B:$B,0)),"erro"))</f>
        <v/>
      </c>
      <c r="M4459" s="161" t="str">
        <f>IF($A4459=0,"",IFERROR(INDEX(BD_Gestão!F:F,MATCH('Banco de Dados'!$B4459,BD_Gestão!$B:$B,0)),"erro"))</f>
        <v/>
      </c>
      <c r="N4459" s="161" t="str">
        <f>IF($A4459=0,"",IFERROR(INDEX(BD_Gestão!J:J,MATCH('Banco de Dados'!$B4459,BD_Gestão!$B:$B,0)),"erro"))</f>
        <v/>
      </c>
      <c r="O4459" s="164" t="str">
        <f>IF($A4459=0,"",IFERROR(INDEX(BD_Gestão!K:K,MATCH('Banco de Dados'!$B4459,BD_Gestão!$B:$B,0)),"erro"))</f>
        <v/>
      </c>
      <c r="P4459" s="169" t="str">
        <f t="shared" si="278"/>
        <v/>
      </c>
      <c r="Q4459" s="170" t="str">
        <f t="shared" si="279"/>
        <v/>
      </c>
      <c r="R4459" s="163" t="e">
        <f t="shared" si="276"/>
        <v>#VALUE!</v>
      </c>
      <c r="S4459" s="163" t="e">
        <f t="shared" si="277"/>
        <v>#VALUE!</v>
      </c>
      <c r="T4459" s="163" t="e">
        <f>INDEX(Controle!O:O,MATCH('Banco de Dados'!A4459,Controle!M:M,0))*E4459/100</f>
        <v>#N/A</v>
      </c>
    </row>
    <row r="4460" spans="1:20" hidden="1" x14ac:dyDescent="0.2">
      <c r="A4460" s="158">
        <f>BD_TS!A4459</f>
        <v>0</v>
      </c>
      <c r="B4460" s="158" t="str">
        <f>SUBSTITUTE(SUBSTITUTE(BD_TS!D4459," ",""),"-","/")</f>
        <v/>
      </c>
      <c r="C4460" s="158">
        <f>BD_TS!E4459</f>
        <v>0</v>
      </c>
      <c r="D4460" s="159">
        <f>BD_TS!F4459</f>
        <v>0</v>
      </c>
      <c r="E4460" s="160">
        <f>BD_TS!B4459</f>
        <v>0</v>
      </c>
      <c r="F4460" s="161">
        <f>BD_TS!C4459</f>
        <v>0</v>
      </c>
      <c r="G4460" s="187">
        <f>BD_TS!H4459</f>
        <v>0</v>
      </c>
      <c r="H4460" s="158" t="str">
        <f>IF($A4460=0,"",IFERROR(INDEX(BD_Gestão!A:A,MATCH('Banco de Dados'!$B4460,BD_Gestão!$B:$B,0)),"erro"))</f>
        <v/>
      </c>
      <c r="I4460" s="162" t="str">
        <f>IF($A4460=0,"",IFERROR(INDEX(BD_Gestão!E:E,MATCH('Banco de Dados'!$B4460,BD_Gestão!$B:$B,0)),"erro"))</f>
        <v/>
      </c>
      <c r="J4460" s="186" t="str">
        <f>IF($A4460=0,"",IFERROR(INDEX(BD_Gestão!B:B,MATCH('Banco de Dados'!$B4460,BD_Gestão!$B:$B,0)),"erro"))</f>
        <v/>
      </c>
      <c r="K4460" s="158" t="str">
        <f>IF($A4460=0,"",IFERROR(INDEX(BD_Gestão!C:C,MATCH('Banco de Dados'!$B4460,BD_Gestão!$B:$B,0)),"erro"))</f>
        <v/>
      </c>
      <c r="L4460" s="158" t="str">
        <f>IF($A4460=0,"",IFERROR(INDEX(BD_Gestão!H:H,MATCH('Banco de Dados'!$B4460,BD_Gestão!$B:$B,0)),"erro"))</f>
        <v/>
      </c>
      <c r="M4460" s="161" t="str">
        <f>IF($A4460=0,"",IFERROR(INDEX(BD_Gestão!F:F,MATCH('Banco de Dados'!$B4460,BD_Gestão!$B:$B,0)),"erro"))</f>
        <v/>
      </c>
      <c r="N4460" s="161" t="str">
        <f>IF($A4460=0,"",IFERROR(INDEX(BD_Gestão!J:J,MATCH('Banco de Dados'!$B4460,BD_Gestão!$B:$B,0)),"erro"))</f>
        <v/>
      </c>
      <c r="O4460" s="164" t="str">
        <f>IF($A4460=0,"",IFERROR(INDEX(BD_Gestão!K:K,MATCH('Banco de Dados'!$B4460,BD_Gestão!$B:$B,0)),"erro"))</f>
        <v/>
      </c>
      <c r="P4460" s="169" t="str">
        <f t="shared" si="278"/>
        <v/>
      </c>
      <c r="Q4460" s="170" t="str">
        <f t="shared" si="279"/>
        <v/>
      </c>
      <c r="R4460" s="163" t="e">
        <f t="shared" si="276"/>
        <v>#VALUE!</v>
      </c>
      <c r="S4460" s="163" t="e">
        <f t="shared" si="277"/>
        <v>#VALUE!</v>
      </c>
      <c r="T4460" s="163" t="e">
        <f>INDEX(Controle!O:O,MATCH('Banco de Dados'!A4460,Controle!M:M,0))*E4460/100</f>
        <v>#N/A</v>
      </c>
    </row>
    <row r="4461" spans="1:20" hidden="1" x14ac:dyDescent="0.2">
      <c r="A4461" s="158">
        <f>BD_TS!A4460</f>
        <v>0</v>
      </c>
      <c r="B4461" s="158" t="str">
        <f>SUBSTITUTE(SUBSTITUTE(BD_TS!D4460," ",""),"-","/")</f>
        <v/>
      </c>
      <c r="C4461" s="158">
        <f>BD_TS!E4460</f>
        <v>0</v>
      </c>
      <c r="D4461" s="159">
        <f>BD_TS!F4460</f>
        <v>0</v>
      </c>
      <c r="E4461" s="160">
        <f>BD_TS!B4460</f>
        <v>0</v>
      </c>
      <c r="F4461" s="161">
        <f>BD_TS!C4460</f>
        <v>0</v>
      </c>
      <c r="G4461" s="187">
        <f>BD_TS!H4460</f>
        <v>0</v>
      </c>
      <c r="H4461" s="158" t="str">
        <f>IF($A4461=0,"",IFERROR(INDEX(BD_Gestão!A:A,MATCH('Banco de Dados'!$B4461,BD_Gestão!$B:$B,0)),"erro"))</f>
        <v/>
      </c>
      <c r="I4461" s="162" t="str">
        <f>IF($A4461=0,"",IFERROR(INDEX(BD_Gestão!E:E,MATCH('Banco de Dados'!$B4461,BD_Gestão!$B:$B,0)),"erro"))</f>
        <v/>
      </c>
      <c r="J4461" s="186" t="str">
        <f>IF($A4461=0,"",IFERROR(INDEX(BD_Gestão!B:B,MATCH('Banco de Dados'!$B4461,BD_Gestão!$B:$B,0)),"erro"))</f>
        <v/>
      </c>
      <c r="K4461" s="158" t="str">
        <f>IF($A4461=0,"",IFERROR(INDEX(BD_Gestão!C:C,MATCH('Banco de Dados'!$B4461,BD_Gestão!$B:$B,0)),"erro"))</f>
        <v/>
      </c>
      <c r="L4461" s="158" t="str">
        <f>IF($A4461=0,"",IFERROR(INDEX(BD_Gestão!H:H,MATCH('Banco de Dados'!$B4461,BD_Gestão!$B:$B,0)),"erro"))</f>
        <v/>
      </c>
      <c r="M4461" s="161" t="str">
        <f>IF($A4461=0,"",IFERROR(INDEX(BD_Gestão!F:F,MATCH('Banco de Dados'!$B4461,BD_Gestão!$B:$B,0)),"erro"))</f>
        <v/>
      </c>
      <c r="N4461" s="161" t="str">
        <f>IF($A4461=0,"",IFERROR(INDEX(BD_Gestão!J:J,MATCH('Banco de Dados'!$B4461,BD_Gestão!$B:$B,0)),"erro"))</f>
        <v/>
      </c>
      <c r="O4461" s="164" t="str">
        <f>IF($A4461=0,"",IFERROR(INDEX(BD_Gestão!K:K,MATCH('Banco de Dados'!$B4461,BD_Gestão!$B:$B,0)),"erro"))</f>
        <v/>
      </c>
      <c r="P4461" s="169" t="str">
        <f t="shared" si="278"/>
        <v/>
      </c>
      <c r="Q4461" s="170" t="str">
        <f t="shared" si="279"/>
        <v/>
      </c>
      <c r="R4461" s="163" t="e">
        <f t="shared" si="276"/>
        <v>#VALUE!</v>
      </c>
      <c r="S4461" s="163" t="e">
        <f t="shared" si="277"/>
        <v>#VALUE!</v>
      </c>
      <c r="T4461" s="163" t="e">
        <f>INDEX(Controle!O:O,MATCH('Banco de Dados'!A4461,Controle!M:M,0))*E4461/100</f>
        <v>#N/A</v>
      </c>
    </row>
    <row r="4462" spans="1:20" hidden="1" x14ac:dyDescent="0.2">
      <c r="A4462" s="158">
        <f>BD_TS!A4461</f>
        <v>0</v>
      </c>
      <c r="B4462" s="158" t="str">
        <f>SUBSTITUTE(SUBSTITUTE(BD_TS!D4461," ",""),"-","/")</f>
        <v/>
      </c>
      <c r="C4462" s="158">
        <f>BD_TS!E4461</f>
        <v>0</v>
      </c>
      <c r="D4462" s="159">
        <f>BD_TS!F4461</f>
        <v>0</v>
      </c>
      <c r="E4462" s="160">
        <f>BD_TS!B4461</f>
        <v>0</v>
      </c>
      <c r="F4462" s="161">
        <f>BD_TS!C4461</f>
        <v>0</v>
      </c>
      <c r="G4462" s="187">
        <f>BD_TS!H4461</f>
        <v>0</v>
      </c>
      <c r="H4462" s="158" t="str">
        <f>IF($A4462=0,"",IFERROR(INDEX(BD_Gestão!A:A,MATCH('Banco de Dados'!$B4462,BD_Gestão!$B:$B,0)),"erro"))</f>
        <v/>
      </c>
      <c r="I4462" s="162" t="str">
        <f>IF($A4462=0,"",IFERROR(INDEX(BD_Gestão!E:E,MATCH('Banco de Dados'!$B4462,BD_Gestão!$B:$B,0)),"erro"))</f>
        <v/>
      </c>
      <c r="J4462" s="186" t="str">
        <f>IF($A4462=0,"",IFERROR(INDEX(BD_Gestão!B:B,MATCH('Banco de Dados'!$B4462,BD_Gestão!$B:$B,0)),"erro"))</f>
        <v/>
      </c>
      <c r="K4462" s="158" t="str">
        <f>IF($A4462=0,"",IFERROR(INDEX(BD_Gestão!C:C,MATCH('Banco de Dados'!$B4462,BD_Gestão!$B:$B,0)),"erro"))</f>
        <v/>
      </c>
      <c r="L4462" s="158" t="str">
        <f>IF($A4462=0,"",IFERROR(INDEX(BD_Gestão!H:H,MATCH('Banco de Dados'!$B4462,BD_Gestão!$B:$B,0)),"erro"))</f>
        <v/>
      </c>
      <c r="M4462" s="161" t="str">
        <f>IF($A4462=0,"",IFERROR(INDEX(BD_Gestão!F:F,MATCH('Banco de Dados'!$B4462,BD_Gestão!$B:$B,0)),"erro"))</f>
        <v/>
      </c>
      <c r="N4462" s="161" t="str">
        <f>IF($A4462=0,"",IFERROR(INDEX(BD_Gestão!J:J,MATCH('Banco de Dados'!$B4462,BD_Gestão!$B:$B,0)),"erro"))</f>
        <v/>
      </c>
      <c r="O4462" s="164" t="str">
        <f>IF($A4462=0,"",IFERROR(INDEX(BD_Gestão!K:K,MATCH('Banco de Dados'!$B4462,BD_Gestão!$B:$B,0)),"erro"))</f>
        <v/>
      </c>
      <c r="P4462" s="169" t="str">
        <f t="shared" si="278"/>
        <v/>
      </c>
      <c r="Q4462" s="170" t="str">
        <f t="shared" si="279"/>
        <v/>
      </c>
      <c r="R4462" s="163" t="e">
        <f t="shared" si="276"/>
        <v>#VALUE!</v>
      </c>
      <c r="S4462" s="163" t="e">
        <f t="shared" si="277"/>
        <v>#VALUE!</v>
      </c>
      <c r="T4462" s="163" t="e">
        <f>INDEX(Controle!O:O,MATCH('Banco de Dados'!A4462,Controle!M:M,0))*E4462/100</f>
        <v>#N/A</v>
      </c>
    </row>
    <row r="4463" spans="1:20" hidden="1" x14ac:dyDescent="0.2">
      <c r="A4463" s="158">
        <f>BD_TS!A4462</f>
        <v>0</v>
      </c>
      <c r="B4463" s="158" t="str">
        <f>SUBSTITUTE(SUBSTITUTE(BD_TS!D4462," ",""),"-","/")</f>
        <v/>
      </c>
      <c r="C4463" s="158">
        <f>BD_TS!E4462</f>
        <v>0</v>
      </c>
      <c r="D4463" s="159">
        <f>BD_TS!F4462</f>
        <v>0</v>
      </c>
      <c r="E4463" s="160">
        <f>BD_TS!B4462</f>
        <v>0</v>
      </c>
      <c r="F4463" s="161">
        <f>BD_TS!C4462</f>
        <v>0</v>
      </c>
      <c r="G4463" s="187">
        <f>BD_TS!H4462</f>
        <v>0</v>
      </c>
      <c r="H4463" s="158" t="str">
        <f>IF($A4463=0,"",IFERROR(INDEX(BD_Gestão!A:A,MATCH('Banco de Dados'!$B4463,BD_Gestão!$B:$B,0)),"erro"))</f>
        <v/>
      </c>
      <c r="I4463" s="162" t="str">
        <f>IF($A4463=0,"",IFERROR(INDEX(BD_Gestão!E:E,MATCH('Banco de Dados'!$B4463,BD_Gestão!$B:$B,0)),"erro"))</f>
        <v/>
      </c>
      <c r="J4463" s="186" t="str">
        <f>IF($A4463=0,"",IFERROR(INDEX(BD_Gestão!B:B,MATCH('Banco de Dados'!$B4463,BD_Gestão!$B:$B,0)),"erro"))</f>
        <v/>
      </c>
      <c r="K4463" s="158" t="str">
        <f>IF($A4463=0,"",IFERROR(INDEX(BD_Gestão!C:C,MATCH('Banco de Dados'!$B4463,BD_Gestão!$B:$B,0)),"erro"))</f>
        <v/>
      </c>
      <c r="L4463" s="158" t="str">
        <f>IF($A4463=0,"",IFERROR(INDEX(BD_Gestão!H:H,MATCH('Banco de Dados'!$B4463,BD_Gestão!$B:$B,0)),"erro"))</f>
        <v/>
      </c>
      <c r="M4463" s="161" t="str">
        <f>IF($A4463=0,"",IFERROR(INDEX(BD_Gestão!F:F,MATCH('Banco de Dados'!$B4463,BD_Gestão!$B:$B,0)),"erro"))</f>
        <v/>
      </c>
      <c r="N4463" s="161" t="str">
        <f>IF($A4463=0,"",IFERROR(INDEX(BD_Gestão!J:J,MATCH('Banco de Dados'!$B4463,BD_Gestão!$B:$B,0)),"erro"))</f>
        <v/>
      </c>
      <c r="O4463" s="164" t="str">
        <f>IF($A4463=0,"",IFERROR(INDEX(BD_Gestão!K:K,MATCH('Banco de Dados'!$B4463,BD_Gestão!$B:$B,0)),"erro"))</f>
        <v/>
      </c>
      <c r="P4463" s="169" t="str">
        <f t="shared" si="278"/>
        <v/>
      </c>
      <c r="Q4463" s="170" t="str">
        <f t="shared" si="279"/>
        <v/>
      </c>
      <c r="R4463" s="163" t="e">
        <f t="shared" si="276"/>
        <v>#VALUE!</v>
      </c>
      <c r="S4463" s="163" t="e">
        <f t="shared" si="277"/>
        <v>#VALUE!</v>
      </c>
      <c r="T4463" s="163" t="e">
        <f>INDEX(Controle!O:O,MATCH('Banco de Dados'!A4463,Controle!M:M,0))*E4463/100</f>
        <v>#N/A</v>
      </c>
    </row>
    <row r="4464" spans="1:20" hidden="1" x14ac:dyDescent="0.2">
      <c r="A4464" s="158">
        <f>BD_TS!A4463</f>
        <v>0</v>
      </c>
      <c r="B4464" s="158" t="str">
        <f>SUBSTITUTE(SUBSTITUTE(BD_TS!D4463," ",""),"-","/")</f>
        <v/>
      </c>
      <c r="C4464" s="158">
        <f>BD_TS!E4463</f>
        <v>0</v>
      </c>
      <c r="D4464" s="159">
        <f>BD_TS!F4463</f>
        <v>0</v>
      </c>
      <c r="E4464" s="160">
        <f>BD_TS!B4463</f>
        <v>0</v>
      </c>
      <c r="F4464" s="161">
        <f>BD_TS!C4463</f>
        <v>0</v>
      </c>
      <c r="G4464" s="187">
        <f>BD_TS!H4463</f>
        <v>0</v>
      </c>
      <c r="H4464" s="158" t="str">
        <f>IF($A4464=0,"",IFERROR(INDEX(BD_Gestão!A:A,MATCH('Banco de Dados'!$B4464,BD_Gestão!$B:$B,0)),"erro"))</f>
        <v/>
      </c>
      <c r="I4464" s="162" t="str">
        <f>IF($A4464=0,"",IFERROR(INDEX(BD_Gestão!E:E,MATCH('Banco de Dados'!$B4464,BD_Gestão!$B:$B,0)),"erro"))</f>
        <v/>
      </c>
      <c r="J4464" s="186" t="str">
        <f>IF($A4464=0,"",IFERROR(INDEX(BD_Gestão!B:B,MATCH('Banco de Dados'!$B4464,BD_Gestão!$B:$B,0)),"erro"))</f>
        <v/>
      </c>
      <c r="K4464" s="158" t="str">
        <f>IF($A4464=0,"",IFERROR(INDEX(BD_Gestão!C:C,MATCH('Banco de Dados'!$B4464,BD_Gestão!$B:$B,0)),"erro"))</f>
        <v/>
      </c>
      <c r="L4464" s="158" t="str">
        <f>IF($A4464=0,"",IFERROR(INDEX(BD_Gestão!H:H,MATCH('Banco de Dados'!$B4464,BD_Gestão!$B:$B,0)),"erro"))</f>
        <v/>
      </c>
      <c r="M4464" s="161" t="str">
        <f>IF($A4464=0,"",IFERROR(INDEX(BD_Gestão!F:F,MATCH('Banco de Dados'!$B4464,BD_Gestão!$B:$B,0)),"erro"))</f>
        <v/>
      </c>
      <c r="N4464" s="161" t="str">
        <f>IF($A4464=0,"",IFERROR(INDEX(BD_Gestão!J:J,MATCH('Banco de Dados'!$B4464,BD_Gestão!$B:$B,0)),"erro"))</f>
        <v/>
      </c>
      <c r="O4464" s="164" t="str">
        <f>IF($A4464=0,"",IFERROR(INDEX(BD_Gestão!K:K,MATCH('Banco de Dados'!$B4464,BD_Gestão!$B:$B,0)),"erro"))</f>
        <v/>
      </c>
      <c r="P4464" s="169" t="str">
        <f t="shared" si="278"/>
        <v/>
      </c>
      <c r="Q4464" s="170" t="str">
        <f t="shared" si="279"/>
        <v/>
      </c>
      <c r="R4464" s="163" t="e">
        <f t="shared" si="276"/>
        <v>#VALUE!</v>
      </c>
      <c r="S4464" s="163" t="e">
        <f t="shared" si="277"/>
        <v>#VALUE!</v>
      </c>
      <c r="T4464" s="163" t="e">
        <f>INDEX(Controle!O:O,MATCH('Banco de Dados'!A4464,Controle!M:M,0))*E4464/100</f>
        <v>#N/A</v>
      </c>
    </row>
    <row r="4465" spans="1:20" hidden="1" x14ac:dyDescent="0.2">
      <c r="A4465" s="158">
        <f>BD_TS!A4464</f>
        <v>0</v>
      </c>
      <c r="B4465" s="158" t="str">
        <f>SUBSTITUTE(SUBSTITUTE(BD_TS!D4464," ",""),"-","/")</f>
        <v/>
      </c>
      <c r="C4465" s="158">
        <f>BD_TS!E4464</f>
        <v>0</v>
      </c>
      <c r="D4465" s="159">
        <f>BD_TS!F4464</f>
        <v>0</v>
      </c>
      <c r="E4465" s="160">
        <f>BD_TS!B4464</f>
        <v>0</v>
      </c>
      <c r="F4465" s="161">
        <f>BD_TS!C4464</f>
        <v>0</v>
      </c>
      <c r="G4465" s="187">
        <f>BD_TS!H4464</f>
        <v>0</v>
      </c>
      <c r="H4465" s="158" t="str">
        <f>IF($A4465=0,"",IFERROR(INDEX(BD_Gestão!A:A,MATCH('Banco de Dados'!$B4465,BD_Gestão!$B:$B,0)),"erro"))</f>
        <v/>
      </c>
      <c r="I4465" s="162" t="str">
        <f>IF($A4465=0,"",IFERROR(INDEX(BD_Gestão!E:E,MATCH('Banco de Dados'!$B4465,BD_Gestão!$B:$B,0)),"erro"))</f>
        <v/>
      </c>
      <c r="J4465" s="186" t="str">
        <f>IF($A4465=0,"",IFERROR(INDEX(BD_Gestão!B:B,MATCH('Banco de Dados'!$B4465,BD_Gestão!$B:$B,0)),"erro"))</f>
        <v/>
      </c>
      <c r="K4465" s="158" t="str">
        <f>IF($A4465=0,"",IFERROR(INDEX(BD_Gestão!C:C,MATCH('Banco de Dados'!$B4465,BD_Gestão!$B:$B,0)),"erro"))</f>
        <v/>
      </c>
      <c r="L4465" s="158" t="str">
        <f>IF($A4465=0,"",IFERROR(INDEX(BD_Gestão!H:H,MATCH('Banco de Dados'!$B4465,BD_Gestão!$B:$B,0)),"erro"))</f>
        <v/>
      </c>
      <c r="M4465" s="161" t="str">
        <f>IF($A4465=0,"",IFERROR(INDEX(BD_Gestão!F:F,MATCH('Banco de Dados'!$B4465,BD_Gestão!$B:$B,0)),"erro"))</f>
        <v/>
      </c>
      <c r="N4465" s="161" t="str">
        <f>IF($A4465=0,"",IFERROR(INDEX(BD_Gestão!J:J,MATCH('Banco de Dados'!$B4465,BD_Gestão!$B:$B,0)),"erro"))</f>
        <v/>
      </c>
      <c r="O4465" s="164" t="str">
        <f>IF($A4465=0,"",IFERROR(INDEX(BD_Gestão!K:K,MATCH('Banco de Dados'!$B4465,BD_Gestão!$B:$B,0)),"erro"))</f>
        <v/>
      </c>
      <c r="P4465" s="169" t="str">
        <f t="shared" si="278"/>
        <v/>
      </c>
      <c r="Q4465" s="170" t="str">
        <f t="shared" si="279"/>
        <v/>
      </c>
      <c r="R4465" s="163" t="e">
        <f t="shared" si="276"/>
        <v>#VALUE!</v>
      </c>
      <c r="S4465" s="163" t="e">
        <f t="shared" si="277"/>
        <v>#VALUE!</v>
      </c>
      <c r="T4465" s="163" t="e">
        <f>INDEX(Controle!O:O,MATCH('Banco de Dados'!A4465,Controle!M:M,0))*E4465/100</f>
        <v>#N/A</v>
      </c>
    </row>
    <row r="4466" spans="1:20" hidden="1" x14ac:dyDescent="0.2">
      <c r="A4466" s="158">
        <f>BD_TS!A4465</f>
        <v>0</v>
      </c>
      <c r="B4466" s="158" t="str">
        <f>SUBSTITUTE(SUBSTITUTE(BD_TS!D4465," ",""),"-","/")</f>
        <v/>
      </c>
      <c r="C4466" s="158">
        <f>BD_TS!E4465</f>
        <v>0</v>
      </c>
      <c r="D4466" s="159">
        <f>BD_TS!F4465</f>
        <v>0</v>
      </c>
      <c r="E4466" s="160">
        <f>BD_TS!B4465</f>
        <v>0</v>
      </c>
      <c r="F4466" s="161">
        <f>BD_TS!C4465</f>
        <v>0</v>
      </c>
      <c r="G4466" s="187">
        <f>BD_TS!H4465</f>
        <v>0</v>
      </c>
      <c r="H4466" s="158" t="str">
        <f>IF($A4466=0,"",IFERROR(INDEX(BD_Gestão!A:A,MATCH('Banco de Dados'!$B4466,BD_Gestão!$B:$B,0)),"erro"))</f>
        <v/>
      </c>
      <c r="I4466" s="162" t="str">
        <f>IF($A4466=0,"",IFERROR(INDEX(BD_Gestão!E:E,MATCH('Banco de Dados'!$B4466,BD_Gestão!$B:$B,0)),"erro"))</f>
        <v/>
      </c>
      <c r="J4466" s="186" t="str">
        <f>IF($A4466=0,"",IFERROR(INDEX(BD_Gestão!B:B,MATCH('Banco de Dados'!$B4466,BD_Gestão!$B:$B,0)),"erro"))</f>
        <v/>
      </c>
      <c r="K4466" s="158" t="str">
        <f>IF($A4466=0,"",IFERROR(INDEX(BD_Gestão!C:C,MATCH('Banco de Dados'!$B4466,BD_Gestão!$B:$B,0)),"erro"))</f>
        <v/>
      </c>
      <c r="L4466" s="158" t="str">
        <f>IF($A4466=0,"",IFERROR(INDEX(BD_Gestão!H:H,MATCH('Banco de Dados'!$B4466,BD_Gestão!$B:$B,0)),"erro"))</f>
        <v/>
      </c>
      <c r="M4466" s="161" t="str">
        <f>IF($A4466=0,"",IFERROR(INDEX(BD_Gestão!F:F,MATCH('Banco de Dados'!$B4466,BD_Gestão!$B:$B,0)),"erro"))</f>
        <v/>
      </c>
      <c r="N4466" s="161" t="str">
        <f>IF($A4466=0,"",IFERROR(INDEX(BD_Gestão!J:J,MATCH('Banco de Dados'!$B4466,BD_Gestão!$B:$B,0)),"erro"))</f>
        <v/>
      </c>
      <c r="O4466" s="164" t="str">
        <f>IF($A4466=0,"",IFERROR(INDEX(BD_Gestão!K:K,MATCH('Banco de Dados'!$B4466,BD_Gestão!$B:$B,0)),"erro"))</f>
        <v/>
      </c>
      <c r="P4466" s="169" t="str">
        <f t="shared" si="278"/>
        <v/>
      </c>
      <c r="Q4466" s="170" t="str">
        <f t="shared" si="279"/>
        <v/>
      </c>
      <c r="R4466" s="163" t="e">
        <f t="shared" si="276"/>
        <v>#VALUE!</v>
      </c>
      <c r="S4466" s="163" t="e">
        <f t="shared" si="277"/>
        <v>#VALUE!</v>
      </c>
      <c r="T4466" s="163" t="e">
        <f>INDEX(Controle!O:O,MATCH('Banco de Dados'!A4466,Controle!M:M,0))*E4466/100</f>
        <v>#N/A</v>
      </c>
    </row>
    <row r="4467" spans="1:20" hidden="1" x14ac:dyDescent="0.2">
      <c r="A4467" s="158">
        <f>BD_TS!A4466</f>
        <v>0</v>
      </c>
      <c r="B4467" s="158" t="str">
        <f>SUBSTITUTE(SUBSTITUTE(BD_TS!D4466," ",""),"-","/")</f>
        <v/>
      </c>
      <c r="C4467" s="158">
        <f>BD_TS!E4466</f>
        <v>0</v>
      </c>
      <c r="D4467" s="159">
        <f>BD_TS!F4466</f>
        <v>0</v>
      </c>
      <c r="E4467" s="160">
        <f>BD_TS!B4466</f>
        <v>0</v>
      </c>
      <c r="F4467" s="161">
        <f>BD_TS!C4466</f>
        <v>0</v>
      </c>
      <c r="G4467" s="187">
        <f>BD_TS!H4466</f>
        <v>0</v>
      </c>
      <c r="H4467" s="158" t="str">
        <f>IF($A4467=0,"",IFERROR(INDEX(BD_Gestão!A:A,MATCH('Banco de Dados'!$B4467,BD_Gestão!$B:$B,0)),"erro"))</f>
        <v/>
      </c>
      <c r="I4467" s="162" t="str">
        <f>IF($A4467=0,"",IFERROR(INDEX(BD_Gestão!E:E,MATCH('Banco de Dados'!$B4467,BD_Gestão!$B:$B,0)),"erro"))</f>
        <v/>
      </c>
      <c r="J4467" s="186" t="str">
        <f>IF($A4467=0,"",IFERROR(INDEX(BD_Gestão!B:B,MATCH('Banco de Dados'!$B4467,BD_Gestão!$B:$B,0)),"erro"))</f>
        <v/>
      </c>
      <c r="K4467" s="158" t="str">
        <f>IF($A4467=0,"",IFERROR(INDEX(BD_Gestão!C:C,MATCH('Banco de Dados'!$B4467,BD_Gestão!$B:$B,0)),"erro"))</f>
        <v/>
      </c>
      <c r="L4467" s="158" t="str">
        <f>IF($A4467=0,"",IFERROR(INDEX(BD_Gestão!H:H,MATCH('Banco de Dados'!$B4467,BD_Gestão!$B:$B,0)),"erro"))</f>
        <v/>
      </c>
      <c r="M4467" s="161" t="str">
        <f>IF($A4467=0,"",IFERROR(INDEX(BD_Gestão!F:F,MATCH('Banco de Dados'!$B4467,BD_Gestão!$B:$B,0)),"erro"))</f>
        <v/>
      </c>
      <c r="N4467" s="161" t="str">
        <f>IF($A4467=0,"",IFERROR(INDEX(BD_Gestão!J:J,MATCH('Banco de Dados'!$B4467,BD_Gestão!$B:$B,0)),"erro"))</f>
        <v/>
      </c>
      <c r="O4467" s="164" t="str">
        <f>IF($A4467=0,"",IFERROR(INDEX(BD_Gestão!K:K,MATCH('Banco de Dados'!$B4467,BD_Gestão!$B:$B,0)),"erro"))</f>
        <v/>
      </c>
      <c r="P4467" s="169" t="str">
        <f t="shared" si="278"/>
        <v/>
      </c>
      <c r="Q4467" s="170" t="str">
        <f t="shared" si="279"/>
        <v/>
      </c>
      <c r="R4467" s="163" t="e">
        <f t="shared" si="276"/>
        <v>#VALUE!</v>
      </c>
      <c r="S4467" s="163" t="e">
        <f t="shared" si="277"/>
        <v>#VALUE!</v>
      </c>
      <c r="T4467" s="163" t="e">
        <f>INDEX(Controle!O:O,MATCH('Banco de Dados'!A4467,Controle!M:M,0))*E4467/100</f>
        <v>#N/A</v>
      </c>
    </row>
    <row r="4468" spans="1:20" hidden="1" x14ac:dyDescent="0.2">
      <c r="A4468" s="158">
        <f>BD_TS!A4467</f>
        <v>0</v>
      </c>
      <c r="B4468" s="158" t="str">
        <f>SUBSTITUTE(SUBSTITUTE(BD_TS!D4467," ",""),"-","/")</f>
        <v/>
      </c>
      <c r="C4468" s="158">
        <f>BD_TS!E4467</f>
        <v>0</v>
      </c>
      <c r="D4468" s="159">
        <f>BD_TS!F4467</f>
        <v>0</v>
      </c>
      <c r="E4468" s="160">
        <f>BD_TS!B4467</f>
        <v>0</v>
      </c>
      <c r="F4468" s="161">
        <f>BD_TS!C4467</f>
        <v>0</v>
      </c>
      <c r="G4468" s="187">
        <f>BD_TS!H4467</f>
        <v>0</v>
      </c>
      <c r="H4468" s="158" t="str">
        <f>IF($A4468=0,"",IFERROR(INDEX(BD_Gestão!A:A,MATCH('Banco de Dados'!$B4468,BD_Gestão!$B:$B,0)),"erro"))</f>
        <v/>
      </c>
      <c r="I4468" s="162" t="str">
        <f>IF($A4468=0,"",IFERROR(INDEX(BD_Gestão!E:E,MATCH('Banco de Dados'!$B4468,BD_Gestão!$B:$B,0)),"erro"))</f>
        <v/>
      </c>
      <c r="J4468" s="186" t="str">
        <f>IF($A4468=0,"",IFERROR(INDEX(BD_Gestão!B:B,MATCH('Banco de Dados'!$B4468,BD_Gestão!$B:$B,0)),"erro"))</f>
        <v/>
      </c>
      <c r="K4468" s="158" t="str">
        <f>IF($A4468=0,"",IFERROR(INDEX(BD_Gestão!C:C,MATCH('Banco de Dados'!$B4468,BD_Gestão!$B:$B,0)),"erro"))</f>
        <v/>
      </c>
      <c r="L4468" s="158" t="str">
        <f>IF($A4468=0,"",IFERROR(INDEX(BD_Gestão!H:H,MATCH('Banco de Dados'!$B4468,BD_Gestão!$B:$B,0)),"erro"))</f>
        <v/>
      </c>
      <c r="M4468" s="161" t="str">
        <f>IF($A4468=0,"",IFERROR(INDEX(BD_Gestão!F:F,MATCH('Banco de Dados'!$B4468,BD_Gestão!$B:$B,0)),"erro"))</f>
        <v/>
      </c>
      <c r="N4468" s="161" t="str">
        <f>IF($A4468=0,"",IFERROR(INDEX(BD_Gestão!J:J,MATCH('Banco de Dados'!$B4468,BD_Gestão!$B:$B,0)),"erro"))</f>
        <v/>
      </c>
      <c r="O4468" s="164" t="str">
        <f>IF($A4468=0,"",IFERROR(INDEX(BD_Gestão!K:K,MATCH('Banco de Dados'!$B4468,BD_Gestão!$B:$B,0)),"erro"))</f>
        <v/>
      </c>
      <c r="P4468" s="169" t="str">
        <f t="shared" si="278"/>
        <v/>
      </c>
      <c r="Q4468" s="170" t="str">
        <f t="shared" si="279"/>
        <v/>
      </c>
      <c r="R4468" s="163" t="e">
        <f t="shared" si="276"/>
        <v>#VALUE!</v>
      </c>
      <c r="S4468" s="163" t="e">
        <f t="shared" si="277"/>
        <v>#VALUE!</v>
      </c>
      <c r="T4468" s="163" t="e">
        <f>INDEX(Controle!O:O,MATCH('Banco de Dados'!A4468,Controle!M:M,0))*E4468/100</f>
        <v>#N/A</v>
      </c>
    </row>
    <row r="4469" spans="1:20" hidden="1" x14ac:dyDescent="0.2">
      <c r="A4469" s="158">
        <f>BD_TS!A4468</f>
        <v>0</v>
      </c>
      <c r="B4469" s="158" t="str">
        <f>SUBSTITUTE(SUBSTITUTE(BD_TS!D4468," ",""),"-","/")</f>
        <v/>
      </c>
      <c r="C4469" s="158">
        <f>BD_TS!E4468</f>
        <v>0</v>
      </c>
      <c r="D4469" s="159">
        <f>BD_TS!F4468</f>
        <v>0</v>
      </c>
      <c r="E4469" s="160">
        <f>BD_TS!B4468</f>
        <v>0</v>
      </c>
      <c r="F4469" s="161">
        <f>BD_TS!C4468</f>
        <v>0</v>
      </c>
      <c r="G4469" s="187">
        <f>BD_TS!H4468</f>
        <v>0</v>
      </c>
      <c r="H4469" s="158" t="str">
        <f>IF($A4469=0,"",IFERROR(INDEX(BD_Gestão!A:A,MATCH('Banco de Dados'!$B4469,BD_Gestão!$B:$B,0)),"erro"))</f>
        <v/>
      </c>
      <c r="I4469" s="162" t="str">
        <f>IF($A4469=0,"",IFERROR(INDEX(BD_Gestão!E:E,MATCH('Banco de Dados'!$B4469,BD_Gestão!$B:$B,0)),"erro"))</f>
        <v/>
      </c>
      <c r="J4469" s="186" t="str">
        <f>IF($A4469=0,"",IFERROR(INDEX(BD_Gestão!B:B,MATCH('Banco de Dados'!$B4469,BD_Gestão!$B:$B,0)),"erro"))</f>
        <v/>
      </c>
      <c r="K4469" s="158" t="str">
        <f>IF($A4469=0,"",IFERROR(INDEX(BD_Gestão!C:C,MATCH('Banco de Dados'!$B4469,BD_Gestão!$B:$B,0)),"erro"))</f>
        <v/>
      </c>
      <c r="L4469" s="158" t="str">
        <f>IF($A4469=0,"",IFERROR(INDEX(BD_Gestão!H:H,MATCH('Banco de Dados'!$B4469,BD_Gestão!$B:$B,0)),"erro"))</f>
        <v/>
      </c>
      <c r="M4469" s="161" t="str">
        <f>IF($A4469=0,"",IFERROR(INDEX(BD_Gestão!F:F,MATCH('Banco de Dados'!$B4469,BD_Gestão!$B:$B,0)),"erro"))</f>
        <v/>
      </c>
      <c r="N4469" s="161" t="str">
        <f>IF($A4469=0,"",IFERROR(INDEX(BD_Gestão!J:J,MATCH('Banco de Dados'!$B4469,BD_Gestão!$B:$B,0)),"erro"))</f>
        <v/>
      </c>
      <c r="O4469" s="164" t="str">
        <f>IF($A4469=0,"",IFERROR(INDEX(BD_Gestão!K:K,MATCH('Banco de Dados'!$B4469,BD_Gestão!$B:$B,0)),"erro"))</f>
        <v/>
      </c>
      <c r="P4469" s="169" t="str">
        <f t="shared" si="278"/>
        <v/>
      </c>
      <c r="Q4469" s="170" t="str">
        <f t="shared" si="279"/>
        <v/>
      </c>
      <c r="R4469" s="163" t="e">
        <f t="shared" si="276"/>
        <v>#VALUE!</v>
      </c>
      <c r="S4469" s="163" t="e">
        <f t="shared" si="277"/>
        <v>#VALUE!</v>
      </c>
      <c r="T4469" s="163" t="e">
        <f>INDEX(Controle!O:O,MATCH('Banco de Dados'!A4469,Controle!M:M,0))*E4469/100</f>
        <v>#N/A</v>
      </c>
    </row>
    <row r="4470" spans="1:20" hidden="1" x14ac:dyDescent="0.2">
      <c r="A4470" s="158">
        <f>BD_TS!A4469</f>
        <v>0</v>
      </c>
      <c r="B4470" s="158" t="str">
        <f>SUBSTITUTE(SUBSTITUTE(BD_TS!D4469," ",""),"-","/")</f>
        <v/>
      </c>
      <c r="C4470" s="158">
        <f>BD_TS!E4469</f>
        <v>0</v>
      </c>
      <c r="D4470" s="159">
        <f>BD_TS!F4469</f>
        <v>0</v>
      </c>
      <c r="E4470" s="160">
        <f>BD_TS!B4469</f>
        <v>0</v>
      </c>
      <c r="F4470" s="161">
        <f>BD_TS!C4469</f>
        <v>0</v>
      </c>
      <c r="G4470" s="187">
        <f>BD_TS!H4469</f>
        <v>0</v>
      </c>
      <c r="H4470" s="158" t="str">
        <f>IF($A4470=0,"",IFERROR(INDEX(BD_Gestão!A:A,MATCH('Banco de Dados'!$B4470,BD_Gestão!$B:$B,0)),"erro"))</f>
        <v/>
      </c>
      <c r="I4470" s="162" t="str">
        <f>IF($A4470=0,"",IFERROR(INDEX(BD_Gestão!E:E,MATCH('Banco de Dados'!$B4470,BD_Gestão!$B:$B,0)),"erro"))</f>
        <v/>
      </c>
      <c r="J4470" s="186" t="str">
        <f>IF($A4470=0,"",IFERROR(INDEX(BD_Gestão!B:B,MATCH('Banco de Dados'!$B4470,BD_Gestão!$B:$B,0)),"erro"))</f>
        <v/>
      </c>
      <c r="K4470" s="158" t="str">
        <f>IF($A4470=0,"",IFERROR(INDEX(BD_Gestão!C:C,MATCH('Banco de Dados'!$B4470,BD_Gestão!$B:$B,0)),"erro"))</f>
        <v/>
      </c>
      <c r="L4470" s="158" t="str">
        <f>IF($A4470=0,"",IFERROR(INDEX(BD_Gestão!H:H,MATCH('Banco de Dados'!$B4470,BD_Gestão!$B:$B,0)),"erro"))</f>
        <v/>
      </c>
      <c r="M4470" s="161" t="str">
        <f>IF($A4470=0,"",IFERROR(INDEX(BD_Gestão!F:F,MATCH('Banco de Dados'!$B4470,BD_Gestão!$B:$B,0)),"erro"))</f>
        <v/>
      </c>
      <c r="N4470" s="161" t="str">
        <f>IF($A4470=0,"",IFERROR(INDEX(BD_Gestão!J:J,MATCH('Banco de Dados'!$B4470,BD_Gestão!$B:$B,0)),"erro"))</f>
        <v/>
      </c>
      <c r="O4470" s="164" t="str">
        <f>IF($A4470=0,"",IFERROR(INDEX(BD_Gestão!K:K,MATCH('Banco de Dados'!$B4470,BD_Gestão!$B:$B,0)),"erro"))</f>
        <v/>
      </c>
      <c r="P4470" s="169" t="str">
        <f t="shared" si="278"/>
        <v/>
      </c>
      <c r="Q4470" s="170" t="str">
        <f t="shared" si="279"/>
        <v/>
      </c>
      <c r="R4470" s="163" t="e">
        <f t="shared" si="276"/>
        <v>#VALUE!</v>
      </c>
      <c r="S4470" s="163" t="e">
        <f t="shared" si="277"/>
        <v>#VALUE!</v>
      </c>
      <c r="T4470" s="163" t="e">
        <f>INDEX(Controle!O:O,MATCH('Banco de Dados'!A4470,Controle!M:M,0))*E4470/100</f>
        <v>#N/A</v>
      </c>
    </row>
    <row r="4471" spans="1:20" hidden="1" x14ac:dyDescent="0.2">
      <c r="A4471" s="158">
        <f>BD_TS!A4470</f>
        <v>0</v>
      </c>
      <c r="B4471" s="158" t="str">
        <f>SUBSTITUTE(SUBSTITUTE(BD_TS!D4470," ",""),"-","/")</f>
        <v/>
      </c>
      <c r="C4471" s="158">
        <f>BD_TS!E4470</f>
        <v>0</v>
      </c>
      <c r="D4471" s="159">
        <f>BD_TS!F4470</f>
        <v>0</v>
      </c>
      <c r="E4471" s="160">
        <f>BD_TS!B4470</f>
        <v>0</v>
      </c>
      <c r="F4471" s="161">
        <f>BD_TS!C4470</f>
        <v>0</v>
      </c>
      <c r="G4471" s="187">
        <f>BD_TS!H4470</f>
        <v>0</v>
      </c>
      <c r="H4471" s="158" t="str">
        <f>IF($A4471=0,"",IFERROR(INDEX(BD_Gestão!A:A,MATCH('Banco de Dados'!$B4471,BD_Gestão!$B:$B,0)),"erro"))</f>
        <v/>
      </c>
      <c r="I4471" s="162" t="str">
        <f>IF($A4471=0,"",IFERROR(INDEX(BD_Gestão!E:E,MATCH('Banco de Dados'!$B4471,BD_Gestão!$B:$B,0)),"erro"))</f>
        <v/>
      </c>
      <c r="J4471" s="186" t="str">
        <f>IF($A4471=0,"",IFERROR(INDEX(BD_Gestão!B:B,MATCH('Banco de Dados'!$B4471,BD_Gestão!$B:$B,0)),"erro"))</f>
        <v/>
      </c>
      <c r="K4471" s="158" t="str">
        <f>IF($A4471=0,"",IFERROR(INDEX(BD_Gestão!C:C,MATCH('Banco de Dados'!$B4471,BD_Gestão!$B:$B,0)),"erro"))</f>
        <v/>
      </c>
      <c r="L4471" s="158" t="str">
        <f>IF($A4471=0,"",IFERROR(INDEX(BD_Gestão!H:H,MATCH('Banco de Dados'!$B4471,BD_Gestão!$B:$B,0)),"erro"))</f>
        <v/>
      </c>
      <c r="M4471" s="161" t="str">
        <f>IF($A4471=0,"",IFERROR(INDEX(BD_Gestão!F:F,MATCH('Banco de Dados'!$B4471,BD_Gestão!$B:$B,0)),"erro"))</f>
        <v/>
      </c>
      <c r="N4471" s="161" t="str">
        <f>IF($A4471=0,"",IFERROR(INDEX(BD_Gestão!J:J,MATCH('Banco de Dados'!$B4471,BD_Gestão!$B:$B,0)),"erro"))</f>
        <v/>
      </c>
      <c r="O4471" s="164" t="str">
        <f>IF($A4471=0,"",IFERROR(INDEX(BD_Gestão!K:K,MATCH('Banco de Dados'!$B4471,BD_Gestão!$B:$B,0)),"erro"))</f>
        <v/>
      </c>
      <c r="P4471" s="169" t="str">
        <f t="shared" si="278"/>
        <v/>
      </c>
      <c r="Q4471" s="170" t="str">
        <f t="shared" si="279"/>
        <v/>
      </c>
      <c r="R4471" s="163" t="e">
        <f t="shared" si="276"/>
        <v>#VALUE!</v>
      </c>
      <c r="S4471" s="163" t="e">
        <f t="shared" si="277"/>
        <v>#VALUE!</v>
      </c>
      <c r="T4471" s="163" t="e">
        <f>INDEX(Controle!O:O,MATCH('Banco de Dados'!A4471,Controle!M:M,0))*E4471/100</f>
        <v>#N/A</v>
      </c>
    </row>
    <row r="4472" spans="1:20" hidden="1" x14ac:dyDescent="0.2">
      <c r="A4472" s="158">
        <f>BD_TS!A4471</f>
        <v>0</v>
      </c>
      <c r="B4472" s="158" t="str">
        <f>SUBSTITUTE(SUBSTITUTE(BD_TS!D4471," ",""),"-","/")</f>
        <v/>
      </c>
      <c r="C4472" s="158">
        <f>BD_TS!E4471</f>
        <v>0</v>
      </c>
      <c r="D4472" s="159">
        <f>BD_TS!F4471</f>
        <v>0</v>
      </c>
      <c r="E4472" s="160">
        <f>BD_TS!B4471</f>
        <v>0</v>
      </c>
      <c r="F4472" s="161">
        <f>BD_TS!C4471</f>
        <v>0</v>
      </c>
      <c r="G4472" s="187">
        <f>BD_TS!H4471</f>
        <v>0</v>
      </c>
      <c r="H4472" s="158" t="str">
        <f>IF($A4472=0,"",IFERROR(INDEX(BD_Gestão!A:A,MATCH('Banco de Dados'!$B4472,BD_Gestão!$B:$B,0)),"erro"))</f>
        <v/>
      </c>
      <c r="I4472" s="162" t="str">
        <f>IF($A4472=0,"",IFERROR(INDEX(BD_Gestão!E:E,MATCH('Banco de Dados'!$B4472,BD_Gestão!$B:$B,0)),"erro"))</f>
        <v/>
      </c>
      <c r="J4472" s="186" t="str">
        <f>IF($A4472=0,"",IFERROR(INDEX(BD_Gestão!B:B,MATCH('Banco de Dados'!$B4472,BD_Gestão!$B:$B,0)),"erro"))</f>
        <v/>
      </c>
      <c r="K4472" s="158" t="str">
        <f>IF($A4472=0,"",IFERROR(INDEX(BD_Gestão!C:C,MATCH('Banco de Dados'!$B4472,BD_Gestão!$B:$B,0)),"erro"))</f>
        <v/>
      </c>
      <c r="L4472" s="158" t="str">
        <f>IF($A4472=0,"",IFERROR(INDEX(BD_Gestão!H:H,MATCH('Banco de Dados'!$B4472,BD_Gestão!$B:$B,0)),"erro"))</f>
        <v/>
      </c>
      <c r="M4472" s="161" t="str">
        <f>IF($A4472=0,"",IFERROR(INDEX(BD_Gestão!F:F,MATCH('Banco de Dados'!$B4472,BD_Gestão!$B:$B,0)),"erro"))</f>
        <v/>
      </c>
      <c r="N4472" s="161" t="str">
        <f>IF($A4472=0,"",IFERROR(INDEX(BD_Gestão!J:J,MATCH('Banco de Dados'!$B4472,BD_Gestão!$B:$B,0)),"erro"))</f>
        <v/>
      </c>
      <c r="O4472" s="164" t="str">
        <f>IF($A4472=0,"",IFERROR(INDEX(BD_Gestão!K:K,MATCH('Banco de Dados'!$B4472,BD_Gestão!$B:$B,0)),"erro"))</f>
        <v/>
      </c>
      <c r="P4472" s="169" t="str">
        <f t="shared" si="278"/>
        <v/>
      </c>
      <c r="Q4472" s="170" t="str">
        <f t="shared" si="279"/>
        <v/>
      </c>
      <c r="R4472" s="163" t="e">
        <f t="shared" si="276"/>
        <v>#VALUE!</v>
      </c>
      <c r="S4472" s="163" t="e">
        <f t="shared" si="277"/>
        <v>#VALUE!</v>
      </c>
      <c r="T4472" s="163" t="e">
        <f>INDEX(Controle!O:O,MATCH('Banco de Dados'!A4472,Controle!M:M,0))*E4472/100</f>
        <v>#N/A</v>
      </c>
    </row>
    <row r="4473" spans="1:20" hidden="1" x14ac:dyDescent="0.2">
      <c r="A4473" s="158">
        <f>BD_TS!A4472</f>
        <v>0</v>
      </c>
      <c r="B4473" s="158" t="str">
        <f>SUBSTITUTE(SUBSTITUTE(BD_TS!D4472," ",""),"-","/")</f>
        <v/>
      </c>
      <c r="C4473" s="158">
        <f>BD_TS!E4472</f>
        <v>0</v>
      </c>
      <c r="D4473" s="159">
        <f>BD_TS!F4472</f>
        <v>0</v>
      </c>
      <c r="E4473" s="160">
        <f>BD_TS!B4472</f>
        <v>0</v>
      </c>
      <c r="F4473" s="161">
        <f>BD_TS!C4472</f>
        <v>0</v>
      </c>
      <c r="G4473" s="187">
        <f>BD_TS!H4472</f>
        <v>0</v>
      </c>
      <c r="H4473" s="158" t="str">
        <f>IF($A4473=0,"",IFERROR(INDEX(BD_Gestão!A:A,MATCH('Banco de Dados'!$B4473,BD_Gestão!$B:$B,0)),"erro"))</f>
        <v/>
      </c>
      <c r="I4473" s="162" t="str">
        <f>IF($A4473=0,"",IFERROR(INDEX(BD_Gestão!E:E,MATCH('Banco de Dados'!$B4473,BD_Gestão!$B:$B,0)),"erro"))</f>
        <v/>
      </c>
      <c r="J4473" s="186" t="str">
        <f>IF($A4473=0,"",IFERROR(INDEX(BD_Gestão!B:B,MATCH('Banco de Dados'!$B4473,BD_Gestão!$B:$B,0)),"erro"))</f>
        <v/>
      </c>
      <c r="K4473" s="158" t="str">
        <f>IF($A4473=0,"",IFERROR(INDEX(BD_Gestão!C:C,MATCH('Banco de Dados'!$B4473,BD_Gestão!$B:$B,0)),"erro"))</f>
        <v/>
      </c>
      <c r="L4473" s="158" t="str">
        <f>IF($A4473=0,"",IFERROR(INDEX(BD_Gestão!H:H,MATCH('Banco de Dados'!$B4473,BD_Gestão!$B:$B,0)),"erro"))</f>
        <v/>
      </c>
      <c r="M4473" s="161" t="str">
        <f>IF($A4473=0,"",IFERROR(INDEX(BD_Gestão!F:F,MATCH('Banco de Dados'!$B4473,BD_Gestão!$B:$B,0)),"erro"))</f>
        <v/>
      </c>
      <c r="N4473" s="161" t="str">
        <f>IF($A4473=0,"",IFERROR(INDEX(BD_Gestão!J:J,MATCH('Banco de Dados'!$B4473,BD_Gestão!$B:$B,0)),"erro"))</f>
        <v/>
      </c>
      <c r="O4473" s="164" t="str">
        <f>IF($A4473=0,"",IFERROR(INDEX(BD_Gestão!K:K,MATCH('Banco de Dados'!$B4473,BD_Gestão!$B:$B,0)),"erro"))</f>
        <v/>
      </c>
      <c r="P4473" s="169" t="str">
        <f t="shared" si="278"/>
        <v/>
      </c>
      <c r="Q4473" s="170" t="str">
        <f t="shared" si="279"/>
        <v/>
      </c>
      <c r="R4473" s="163" t="e">
        <f t="shared" si="276"/>
        <v>#VALUE!</v>
      </c>
      <c r="S4473" s="163" t="e">
        <f t="shared" si="277"/>
        <v>#VALUE!</v>
      </c>
      <c r="T4473" s="163" t="e">
        <f>INDEX(Controle!O:O,MATCH('Banco de Dados'!A4473,Controle!M:M,0))*E4473/100</f>
        <v>#N/A</v>
      </c>
    </row>
    <row r="4474" spans="1:20" hidden="1" x14ac:dyDescent="0.2">
      <c r="A4474" s="158">
        <f>BD_TS!A4473</f>
        <v>0</v>
      </c>
      <c r="B4474" s="158" t="str">
        <f>SUBSTITUTE(SUBSTITUTE(BD_TS!D4473," ",""),"-","/")</f>
        <v/>
      </c>
      <c r="C4474" s="158">
        <f>BD_TS!E4473</f>
        <v>0</v>
      </c>
      <c r="D4474" s="159">
        <f>BD_TS!F4473</f>
        <v>0</v>
      </c>
      <c r="E4474" s="160">
        <f>BD_TS!B4473</f>
        <v>0</v>
      </c>
      <c r="F4474" s="161">
        <f>BD_TS!C4473</f>
        <v>0</v>
      </c>
      <c r="G4474" s="187">
        <f>BD_TS!H4473</f>
        <v>0</v>
      </c>
      <c r="H4474" s="158" t="str">
        <f>IF($A4474=0,"",IFERROR(INDEX(BD_Gestão!A:A,MATCH('Banco de Dados'!$B4474,BD_Gestão!$B:$B,0)),"erro"))</f>
        <v/>
      </c>
      <c r="I4474" s="162" t="str">
        <f>IF($A4474=0,"",IFERROR(INDEX(BD_Gestão!E:E,MATCH('Banco de Dados'!$B4474,BD_Gestão!$B:$B,0)),"erro"))</f>
        <v/>
      </c>
      <c r="J4474" s="186" t="str">
        <f>IF($A4474=0,"",IFERROR(INDEX(BD_Gestão!B:B,MATCH('Banco de Dados'!$B4474,BD_Gestão!$B:$B,0)),"erro"))</f>
        <v/>
      </c>
      <c r="K4474" s="158" t="str">
        <f>IF($A4474=0,"",IFERROR(INDEX(BD_Gestão!C:C,MATCH('Banco de Dados'!$B4474,BD_Gestão!$B:$B,0)),"erro"))</f>
        <v/>
      </c>
      <c r="L4474" s="158" t="str">
        <f>IF($A4474=0,"",IFERROR(INDEX(BD_Gestão!H:H,MATCH('Banco de Dados'!$B4474,BD_Gestão!$B:$B,0)),"erro"))</f>
        <v/>
      </c>
      <c r="M4474" s="161" t="str">
        <f>IF($A4474=0,"",IFERROR(INDEX(BD_Gestão!F:F,MATCH('Banco de Dados'!$B4474,BD_Gestão!$B:$B,0)),"erro"))</f>
        <v/>
      </c>
      <c r="N4474" s="161" t="str">
        <f>IF($A4474=0,"",IFERROR(INDEX(BD_Gestão!J:J,MATCH('Banco de Dados'!$B4474,BD_Gestão!$B:$B,0)),"erro"))</f>
        <v/>
      </c>
      <c r="O4474" s="164" t="str">
        <f>IF($A4474=0,"",IFERROR(INDEX(BD_Gestão!K:K,MATCH('Banco de Dados'!$B4474,BD_Gestão!$B:$B,0)),"erro"))</f>
        <v/>
      </c>
      <c r="P4474" s="169" t="str">
        <f t="shared" si="278"/>
        <v/>
      </c>
      <c r="Q4474" s="170" t="str">
        <f t="shared" si="279"/>
        <v/>
      </c>
      <c r="R4474" s="163" t="e">
        <f t="shared" si="276"/>
        <v>#VALUE!</v>
      </c>
      <c r="S4474" s="163" t="e">
        <f t="shared" si="277"/>
        <v>#VALUE!</v>
      </c>
      <c r="T4474" s="163" t="e">
        <f>INDEX(Controle!O:O,MATCH('Banco de Dados'!A4474,Controle!M:M,0))*E4474/100</f>
        <v>#N/A</v>
      </c>
    </row>
    <row r="4475" spans="1:20" hidden="1" x14ac:dyDescent="0.2">
      <c r="A4475" s="158">
        <f>BD_TS!A4474</f>
        <v>0</v>
      </c>
      <c r="B4475" s="158" t="str">
        <f>SUBSTITUTE(SUBSTITUTE(BD_TS!D4474," ",""),"-","/")</f>
        <v/>
      </c>
      <c r="C4475" s="158">
        <f>BD_TS!E4474</f>
        <v>0</v>
      </c>
      <c r="D4475" s="159">
        <f>BD_TS!F4474</f>
        <v>0</v>
      </c>
      <c r="E4475" s="160">
        <f>BD_TS!B4474</f>
        <v>0</v>
      </c>
      <c r="F4475" s="161">
        <f>BD_TS!C4474</f>
        <v>0</v>
      </c>
      <c r="G4475" s="187">
        <f>BD_TS!H4474</f>
        <v>0</v>
      </c>
      <c r="H4475" s="158" t="str">
        <f>IF($A4475=0,"",IFERROR(INDEX(BD_Gestão!A:A,MATCH('Banco de Dados'!$B4475,BD_Gestão!$B:$B,0)),"erro"))</f>
        <v/>
      </c>
      <c r="I4475" s="162" t="str">
        <f>IF($A4475=0,"",IFERROR(INDEX(BD_Gestão!E:E,MATCH('Banco de Dados'!$B4475,BD_Gestão!$B:$B,0)),"erro"))</f>
        <v/>
      </c>
      <c r="J4475" s="186" t="str">
        <f>IF($A4475=0,"",IFERROR(INDEX(BD_Gestão!B:B,MATCH('Banco de Dados'!$B4475,BD_Gestão!$B:$B,0)),"erro"))</f>
        <v/>
      </c>
      <c r="K4475" s="158" t="str">
        <f>IF($A4475=0,"",IFERROR(INDEX(BD_Gestão!C:C,MATCH('Banco de Dados'!$B4475,BD_Gestão!$B:$B,0)),"erro"))</f>
        <v/>
      </c>
      <c r="L4475" s="158" t="str">
        <f>IF($A4475=0,"",IFERROR(INDEX(BD_Gestão!H:H,MATCH('Banco de Dados'!$B4475,BD_Gestão!$B:$B,0)),"erro"))</f>
        <v/>
      </c>
      <c r="M4475" s="161" t="str">
        <f>IF($A4475=0,"",IFERROR(INDEX(BD_Gestão!F:F,MATCH('Banco de Dados'!$B4475,BD_Gestão!$B:$B,0)),"erro"))</f>
        <v/>
      </c>
      <c r="N4475" s="161" t="str">
        <f>IF($A4475=0,"",IFERROR(INDEX(BD_Gestão!J:J,MATCH('Banco de Dados'!$B4475,BD_Gestão!$B:$B,0)),"erro"))</f>
        <v/>
      </c>
      <c r="O4475" s="164" t="str">
        <f>IF($A4475=0,"",IFERROR(INDEX(BD_Gestão!K:K,MATCH('Banco de Dados'!$B4475,BD_Gestão!$B:$B,0)),"erro"))</f>
        <v/>
      </c>
      <c r="P4475" s="169" t="str">
        <f t="shared" si="278"/>
        <v/>
      </c>
      <c r="Q4475" s="170" t="str">
        <f t="shared" si="279"/>
        <v/>
      </c>
      <c r="R4475" s="163" t="e">
        <f t="shared" si="276"/>
        <v>#VALUE!</v>
      </c>
      <c r="S4475" s="163" t="e">
        <f t="shared" si="277"/>
        <v>#VALUE!</v>
      </c>
      <c r="T4475" s="163" t="e">
        <f>INDEX(Controle!O:O,MATCH('Banco de Dados'!A4475,Controle!M:M,0))*E4475/100</f>
        <v>#N/A</v>
      </c>
    </row>
    <row r="4476" spans="1:20" hidden="1" x14ac:dyDescent="0.2">
      <c r="A4476" s="158">
        <f>BD_TS!A4475</f>
        <v>0</v>
      </c>
      <c r="B4476" s="158" t="str">
        <f>SUBSTITUTE(SUBSTITUTE(BD_TS!D4475," ",""),"-","/")</f>
        <v/>
      </c>
      <c r="C4476" s="158">
        <f>BD_TS!E4475</f>
        <v>0</v>
      </c>
      <c r="D4476" s="159">
        <f>BD_TS!F4475</f>
        <v>0</v>
      </c>
      <c r="E4476" s="160">
        <f>BD_TS!B4475</f>
        <v>0</v>
      </c>
      <c r="F4476" s="161">
        <f>BD_TS!C4475</f>
        <v>0</v>
      </c>
      <c r="G4476" s="187">
        <f>BD_TS!H4475</f>
        <v>0</v>
      </c>
      <c r="H4476" s="158" t="str">
        <f>IF($A4476=0,"",IFERROR(INDEX(BD_Gestão!A:A,MATCH('Banco de Dados'!$B4476,BD_Gestão!$B:$B,0)),"erro"))</f>
        <v/>
      </c>
      <c r="I4476" s="162" t="str">
        <f>IF($A4476=0,"",IFERROR(INDEX(BD_Gestão!E:E,MATCH('Banco de Dados'!$B4476,BD_Gestão!$B:$B,0)),"erro"))</f>
        <v/>
      </c>
      <c r="J4476" s="186" t="str">
        <f>IF($A4476=0,"",IFERROR(INDEX(BD_Gestão!B:B,MATCH('Banco de Dados'!$B4476,BD_Gestão!$B:$B,0)),"erro"))</f>
        <v/>
      </c>
      <c r="K4476" s="158" t="str">
        <f>IF($A4476=0,"",IFERROR(INDEX(BD_Gestão!C:C,MATCH('Banco de Dados'!$B4476,BD_Gestão!$B:$B,0)),"erro"))</f>
        <v/>
      </c>
      <c r="L4476" s="158" t="str">
        <f>IF($A4476=0,"",IFERROR(INDEX(BD_Gestão!H:H,MATCH('Banco de Dados'!$B4476,BD_Gestão!$B:$B,0)),"erro"))</f>
        <v/>
      </c>
      <c r="M4476" s="161" t="str">
        <f>IF($A4476=0,"",IFERROR(INDEX(BD_Gestão!F:F,MATCH('Banco de Dados'!$B4476,BD_Gestão!$B:$B,0)),"erro"))</f>
        <v/>
      </c>
      <c r="N4476" s="161" t="str">
        <f>IF($A4476=0,"",IFERROR(INDEX(BD_Gestão!J:J,MATCH('Banco de Dados'!$B4476,BD_Gestão!$B:$B,0)),"erro"))</f>
        <v/>
      </c>
      <c r="O4476" s="164" t="str">
        <f>IF($A4476=0,"",IFERROR(INDEX(BD_Gestão!K:K,MATCH('Banco de Dados'!$B4476,BD_Gestão!$B:$B,0)),"erro"))</f>
        <v/>
      </c>
      <c r="P4476" s="169" t="str">
        <f t="shared" si="278"/>
        <v/>
      </c>
      <c r="Q4476" s="170" t="str">
        <f t="shared" si="279"/>
        <v/>
      </c>
      <c r="R4476" s="163" t="e">
        <f t="shared" si="276"/>
        <v>#VALUE!</v>
      </c>
      <c r="S4476" s="163" t="e">
        <f t="shared" si="277"/>
        <v>#VALUE!</v>
      </c>
      <c r="T4476" s="163" t="e">
        <f>INDEX(Controle!O:O,MATCH('Banco de Dados'!A4476,Controle!M:M,0))*E4476/100</f>
        <v>#N/A</v>
      </c>
    </row>
    <row r="4477" spans="1:20" hidden="1" x14ac:dyDescent="0.2">
      <c r="A4477" s="158">
        <f>BD_TS!A4476</f>
        <v>0</v>
      </c>
      <c r="B4477" s="158" t="str">
        <f>SUBSTITUTE(SUBSTITUTE(BD_TS!D4476," ",""),"-","/")</f>
        <v/>
      </c>
      <c r="C4477" s="158">
        <f>BD_TS!E4476</f>
        <v>0</v>
      </c>
      <c r="D4477" s="159">
        <f>BD_TS!F4476</f>
        <v>0</v>
      </c>
      <c r="E4477" s="160">
        <f>BD_TS!B4476</f>
        <v>0</v>
      </c>
      <c r="F4477" s="161">
        <f>BD_TS!C4476</f>
        <v>0</v>
      </c>
      <c r="G4477" s="187">
        <f>BD_TS!H4476</f>
        <v>0</v>
      </c>
      <c r="H4477" s="158" t="str">
        <f>IF($A4477=0,"",IFERROR(INDEX(BD_Gestão!A:A,MATCH('Banco de Dados'!$B4477,BD_Gestão!$B:$B,0)),"erro"))</f>
        <v/>
      </c>
      <c r="I4477" s="162" t="str">
        <f>IF($A4477=0,"",IFERROR(INDEX(BD_Gestão!E:E,MATCH('Banco de Dados'!$B4477,BD_Gestão!$B:$B,0)),"erro"))</f>
        <v/>
      </c>
      <c r="J4477" s="186" t="str">
        <f>IF($A4477=0,"",IFERROR(INDEX(BD_Gestão!B:B,MATCH('Banco de Dados'!$B4477,BD_Gestão!$B:$B,0)),"erro"))</f>
        <v/>
      </c>
      <c r="K4477" s="158" t="str">
        <f>IF($A4477=0,"",IFERROR(INDEX(BD_Gestão!C:C,MATCH('Banco de Dados'!$B4477,BD_Gestão!$B:$B,0)),"erro"))</f>
        <v/>
      </c>
      <c r="L4477" s="158" t="str">
        <f>IF($A4477=0,"",IFERROR(INDEX(BD_Gestão!H:H,MATCH('Banco de Dados'!$B4477,BD_Gestão!$B:$B,0)),"erro"))</f>
        <v/>
      </c>
      <c r="M4477" s="161" t="str">
        <f>IF($A4477=0,"",IFERROR(INDEX(BD_Gestão!F:F,MATCH('Banco de Dados'!$B4477,BD_Gestão!$B:$B,0)),"erro"))</f>
        <v/>
      </c>
      <c r="N4477" s="161" t="str">
        <f>IF($A4477=0,"",IFERROR(INDEX(BD_Gestão!J:J,MATCH('Banco de Dados'!$B4477,BD_Gestão!$B:$B,0)),"erro"))</f>
        <v/>
      </c>
      <c r="O4477" s="164" t="str">
        <f>IF($A4477=0,"",IFERROR(INDEX(BD_Gestão!K:K,MATCH('Banco de Dados'!$B4477,BD_Gestão!$B:$B,0)),"erro"))</f>
        <v/>
      </c>
      <c r="P4477" s="169" t="str">
        <f t="shared" si="278"/>
        <v/>
      </c>
      <c r="Q4477" s="170" t="str">
        <f t="shared" si="279"/>
        <v/>
      </c>
      <c r="R4477" s="163" t="e">
        <f t="shared" si="276"/>
        <v>#VALUE!</v>
      </c>
      <c r="S4477" s="163" t="e">
        <f t="shared" si="277"/>
        <v>#VALUE!</v>
      </c>
      <c r="T4477" s="163" t="e">
        <f>INDEX(Controle!O:O,MATCH('Banco de Dados'!A4477,Controle!M:M,0))*E4477/100</f>
        <v>#N/A</v>
      </c>
    </row>
    <row r="4478" spans="1:20" hidden="1" x14ac:dyDescent="0.2">
      <c r="A4478" s="158">
        <f>BD_TS!A4477</f>
        <v>0</v>
      </c>
      <c r="B4478" s="158" t="str">
        <f>SUBSTITUTE(SUBSTITUTE(BD_TS!D4477," ",""),"-","/")</f>
        <v/>
      </c>
      <c r="C4478" s="158">
        <f>BD_TS!E4477</f>
        <v>0</v>
      </c>
      <c r="D4478" s="159">
        <f>BD_TS!F4477</f>
        <v>0</v>
      </c>
      <c r="E4478" s="160">
        <f>BD_TS!B4477</f>
        <v>0</v>
      </c>
      <c r="F4478" s="161">
        <f>BD_TS!C4477</f>
        <v>0</v>
      </c>
      <c r="G4478" s="187">
        <f>BD_TS!H4477</f>
        <v>0</v>
      </c>
      <c r="H4478" s="158" t="str">
        <f>IF($A4478=0,"",IFERROR(INDEX(BD_Gestão!A:A,MATCH('Banco de Dados'!$B4478,BD_Gestão!$B:$B,0)),"erro"))</f>
        <v/>
      </c>
      <c r="I4478" s="162" t="str">
        <f>IF($A4478=0,"",IFERROR(INDEX(BD_Gestão!E:E,MATCH('Banco de Dados'!$B4478,BD_Gestão!$B:$B,0)),"erro"))</f>
        <v/>
      </c>
      <c r="J4478" s="186" t="str">
        <f>IF($A4478=0,"",IFERROR(INDEX(BD_Gestão!B:B,MATCH('Banco de Dados'!$B4478,BD_Gestão!$B:$B,0)),"erro"))</f>
        <v/>
      </c>
      <c r="K4478" s="158" t="str">
        <f>IF($A4478=0,"",IFERROR(INDEX(BD_Gestão!C:C,MATCH('Banco de Dados'!$B4478,BD_Gestão!$B:$B,0)),"erro"))</f>
        <v/>
      </c>
      <c r="L4478" s="158" t="str">
        <f>IF($A4478=0,"",IFERROR(INDEX(BD_Gestão!H:H,MATCH('Banco de Dados'!$B4478,BD_Gestão!$B:$B,0)),"erro"))</f>
        <v/>
      </c>
      <c r="M4478" s="161" t="str">
        <f>IF($A4478=0,"",IFERROR(INDEX(BD_Gestão!F:F,MATCH('Banco de Dados'!$B4478,BD_Gestão!$B:$B,0)),"erro"))</f>
        <v/>
      </c>
      <c r="N4478" s="161" t="str">
        <f>IF($A4478=0,"",IFERROR(INDEX(BD_Gestão!J:J,MATCH('Banco de Dados'!$B4478,BD_Gestão!$B:$B,0)),"erro"))</f>
        <v/>
      </c>
      <c r="O4478" s="164" t="str">
        <f>IF($A4478=0,"",IFERROR(INDEX(BD_Gestão!K:K,MATCH('Banco de Dados'!$B4478,BD_Gestão!$B:$B,0)),"erro"))</f>
        <v/>
      </c>
      <c r="P4478" s="169" t="str">
        <f t="shared" si="278"/>
        <v/>
      </c>
      <c r="Q4478" s="170" t="str">
        <f t="shared" si="279"/>
        <v/>
      </c>
      <c r="R4478" s="163" t="e">
        <f t="shared" si="276"/>
        <v>#VALUE!</v>
      </c>
      <c r="S4478" s="163" t="e">
        <f t="shared" si="277"/>
        <v>#VALUE!</v>
      </c>
      <c r="T4478" s="163" t="e">
        <f>INDEX(Controle!O:O,MATCH('Banco de Dados'!A4478,Controle!M:M,0))*E4478/100</f>
        <v>#N/A</v>
      </c>
    </row>
    <row r="4479" spans="1:20" hidden="1" x14ac:dyDescent="0.2">
      <c r="A4479" s="158">
        <f>BD_TS!A4478</f>
        <v>0</v>
      </c>
      <c r="B4479" s="158" t="str">
        <f>SUBSTITUTE(SUBSTITUTE(BD_TS!D4478," ",""),"-","/")</f>
        <v/>
      </c>
      <c r="C4479" s="158">
        <f>BD_TS!E4478</f>
        <v>0</v>
      </c>
      <c r="D4479" s="159">
        <f>BD_TS!F4478</f>
        <v>0</v>
      </c>
      <c r="E4479" s="160">
        <f>BD_TS!B4478</f>
        <v>0</v>
      </c>
      <c r="F4479" s="161">
        <f>BD_TS!C4478</f>
        <v>0</v>
      </c>
      <c r="G4479" s="187">
        <f>BD_TS!H4478</f>
        <v>0</v>
      </c>
      <c r="H4479" s="158" t="str">
        <f>IF($A4479=0,"",IFERROR(INDEX(BD_Gestão!A:A,MATCH('Banco de Dados'!$B4479,BD_Gestão!$B:$B,0)),"erro"))</f>
        <v/>
      </c>
      <c r="I4479" s="162" t="str">
        <f>IF($A4479=0,"",IFERROR(INDEX(BD_Gestão!E:E,MATCH('Banco de Dados'!$B4479,BD_Gestão!$B:$B,0)),"erro"))</f>
        <v/>
      </c>
      <c r="J4479" s="186" t="str">
        <f>IF($A4479=0,"",IFERROR(INDEX(BD_Gestão!B:B,MATCH('Banco de Dados'!$B4479,BD_Gestão!$B:$B,0)),"erro"))</f>
        <v/>
      </c>
      <c r="K4479" s="158" t="str">
        <f>IF($A4479=0,"",IFERROR(INDEX(BD_Gestão!C:C,MATCH('Banco de Dados'!$B4479,BD_Gestão!$B:$B,0)),"erro"))</f>
        <v/>
      </c>
      <c r="L4479" s="158" t="str">
        <f>IF($A4479=0,"",IFERROR(INDEX(BD_Gestão!H:H,MATCH('Banco de Dados'!$B4479,BD_Gestão!$B:$B,0)),"erro"))</f>
        <v/>
      </c>
      <c r="M4479" s="161" t="str">
        <f>IF($A4479=0,"",IFERROR(INDEX(BD_Gestão!F:F,MATCH('Banco de Dados'!$B4479,BD_Gestão!$B:$B,0)),"erro"))</f>
        <v/>
      </c>
      <c r="N4479" s="161" t="str">
        <f>IF($A4479=0,"",IFERROR(INDEX(BD_Gestão!J:J,MATCH('Banco de Dados'!$B4479,BD_Gestão!$B:$B,0)),"erro"))</f>
        <v/>
      </c>
      <c r="O4479" s="164" t="str">
        <f>IF($A4479=0,"",IFERROR(INDEX(BD_Gestão!K:K,MATCH('Banco de Dados'!$B4479,BD_Gestão!$B:$B,0)),"erro"))</f>
        <v/>
      </c>
      <c r="P4479" s="169" t="str">
        <f t="shared" si="278"/>
        <v/>
      </c>
      <c r="Q4479" s="170" t="str">
        <f t="shared" si="279"/>
        <v/>
      </c>
      <c r="R4479" s="163" t="e">
        <f t="shared" si="276"/>
        <v>#VALUE!</v>
      </c>
      <c r="S4479" s="163" t="e">
        <f t="shared" si="277"/>
        <v>#VALUE!</v>
      </c>
      <c r="T4479" s="163" t="e">
        <f>INDEX(Controle!O:O,MATCH('Banco de Dados'!A4479,Controle!M:M,0))*E4479/100</f>
        <v>#N/A</v>
      </c>
    </row>
    <row r="4480" spans="1:20" hidden="1" x14ac:dyDescent="0.2">
      <c r="A4480" s="158">
        <f>BD_TS!A4479</f>
        <v>0</v>
      </c>
      <c r="B4480" s="158" t="str">
        <f>SUBSTITUTE(SUBSTITUTE(BD_TS!D4479," ",""),"-","/")</f>
        <v/>
      </c>
      <c r="C4480" s="158">
        <f>BD_TS!E4479</f>
        <v>0</v>
      </c>
      <c r="D4480" s="159">
        <f>BD_TS!F4479</f>
        <v>0</v>
      </c>
      <c r="E4480" s="160">
        <f>BD_TS!B4479</f>
        <v>0</v>
      </c>
      <c r="F4480" s="161">
        <f>BD_TS!C4479</f>
        <v>0</v>
      </c>
      <c r="G4480" s="187">
        <f>BD_TS!H4479</f>
        <v>0</v>
      </c>
      <c r="H4480" s="158" t="str">
        <f>IF($A4480=0,"",IFERROR(INDEX(BD_Gestão!A:A,MATCH('Banco de Dados'!$B4480,BD_Gestão!$B:$B,0)),"erro"))</f>
        <v/>
      </c>
      <c r="I4480" s="162" t="str">
        <f>IF($A4480=0,"",IFERROR(INDEX(BD_Gestão!E:E,MATCH('Banco de Dados'!$B4480,BD_Gestão!$B:$B,0)),"erro"))</f>
        <v/>
      </c>
      <c r="J4480" s="186" t="str">
        <f>IF($A4480=0,"",IFERROR(INDEX(BD_Gestão!B:B,MATCH('Banco de Dados'!$B4480,BD_Gestão!$B:$B,0)),"erro"))</f>
        <v/>
      </c>
      <c r="K4480" s="158" t="str">
        <f>IF($A4480=0,"",IFERROR(INDEX(BD_Gestão!C:C,MATCH('Banco de Dados'!$B4480,BD_Gestão!$B:$B,0)),"erro"))</f>
        <v/>
      </c>
      <c r="L4480" s="158" t="str">
        <f>IF($A4480=0,"",IFERROR(INDEX(BD_Gestão!H:H,MATCH('Banco de Dados'!$B4480,BD_Gestão!$B:$B,0)),"erro"))</f>
        <v/>
      </c>
      <c r="M4480" s="161" t="str">
        <f>IF($A4480=0,"",IFERROR(INDEX(BD_Gestão!F:F,MATCH('Banco de Dados'!$B4480,BD_Gestão!$B:$B,0)),"erro"))</f>
        <v/>
      </c>
      <c r="N4480" s="161" t="str">
        <f>IF($A4480=0,"",IFERROR(INDEX(BD_Gestão!J:J,MATCH('Banco de Dados'!$B4480,BD_Gestão!$B:$B,0)),"erro"))</f>
        <v/>
      </c>
      <c r="O4480" s="164" t="str">
        <f>IF($A4480=0,"",IFERROR(INDEX(BD_Gestão!K:K,MATCH('Banco de Dados'!$B4480,BD_Gestão!$B:$B,0)),"erro"))</f>
        <v/>
      </c>
      <c r="P4480" s="169" t="str">
        <f t="shared" si="278"/>
        <v/>
      </c>
      <c r="Q4480" s="170" t="str">
        <f t="shared" si="279"/>
        <v/>
      </c>
      <c r="R4480" s="163" t="e">
        <f t="shared" si="276"/>
        <v>#VALUE!</v>
      </c>
      <c r="S4480" s="163" t="e">
        <f t="shared" si="277"/>
        <v>#VALUE!</v>
      </c>
      <c r="T4480" s="163" t="e">
        <f>INDEX(Controle!O:O,MATCH('Banco de Dados'!A4480,Controle!M:M,0))*E4480/100</f>
        <v>#N/A</v>
      </c>
    </row>
    <row r="4481" spans="1:20" hidden="1" x14ac:dyDescent="0.2">
      <c r="A4481" s="158">
        <f>BD_TS!A4480</f>
        <v>0</v>
      </c>
      <c r="B4481" s="158" t="str">
        <f>SUBSTITUTE(SUBSTITUTE(BD_TS!D4480," ",""),"-","/")</f>
        <v/>
      </c>
      <c r="C4481" s="158">
        <f>BD_TS!E4480</f>
        <v>0</v>
      </c>
      <c r="D4481" s="159">
        <f>BD_TS!F4480</f>
        <v>0</v>
      </c>
      <c r="E4481" s="160">
        <f>BD_TS!B4480</f>
        <v>0</v>
      </c>
      <c r="F4481" s="161">
        <f>BD_TS!C4480</f>
        <v>0</v>
      </c>
      <c r="G4481" s="187">
        <f>BD_TS!H4480</f>
        <v>0</v>
      </c>
      <c r="H4481" s="158" t="str">
        <f>IF($A4481=0,"",IFERROR(INDEX(BD_Gestão!A:A,MATCH('Banco de Dados'!$B4481,BD_Gestão!$B:$B,0)),"erro"))</f>
        <v/>
      </c>
      <c r="I4481" s="162" t="str">
        <f>IF($A4481=0,"",IFERROR(INDEX(BD_Gestão!E:E,MATCH('Banco de Dados'!$B4481,BD_Gestão!$B:$B,0)),"erro"))</f>
        <v/>
      </c>
      <c r="J4481" s="186" t="str">
        <f>IF($A4481=0,"",IFERROR(INDEX(BD_Gestão!B:B,MATCH('Banco de Dados'!$B4481,BD_Gestão!$B:$B,0)),"erro"))</f>
        <v/>
      </c>
      <c r="K4481" s="158" t="str">
        <f>IF($A4481=0,"",IFERROR(INDEX(BD_Gestão!C:C,MATCH('Banco de Dados'!$B4481,BD_Gestão!$B:$B,0)),"erro"))</f>
        <v/>
      </c>
      <c r="L4481" s="158" t="str">
        <f>IF($A4481=0,"",IFERROR(INDEX(BD_Gestão!H:H,MATCH('Banco de Dados'!$B4481,BD_Gestão!$B:$B,0)),"erro"))</f>
        <v/>
      </c>
      <c r="M4481" s="161" t="str">
        <f>IF($A4481=0,"",IFERROR(INDEX(BD_Gestão!F:F,MATCH('Banco de Dados'!$B4481,BD_Gestão!$B:$B,0)),"erro"))</f>
        <v/>
      </c>
      <c r="N4481" s="161" t="str">
        <f>IF($A4481=0,"",IFERROR(INDEX(BD_Gestão!J:J,MATCH('Banco de Dados'!$B4481,BD_Gestão!$B:$B,0)),"erro"))</f>
        <v/>
      </c>
      <c r="O4481" s="164" t="str">
        <f>IF($A4481=0,"",IFERROR(INDEX(BD_Gestão!K:K,MATCH('Banco de Dados'!$B4481,BD_Gestão!$B:$B,0)),"erro"))</f>
        <v/>
      </c>
      <c r="P4481" s="169" t="str">
        <f t="shared" si="278"/>
        <v/>
      </c>
      <c r="Q4481" s="170" t="str">
        <f t="shared" si="279"/>
        <v/>
      </c>
      <c r="R4481" s="163" t="e">
        <f t="shared" si="276"/>
        <v>#VALUE!</v>
      </c>
      <c r="S4481" s="163" t="e">
        <f t="shared" si="277"/>
        <v>#VALUE!</v>
      </c>
      <c r="T4481" s="163" t="e">
        <f>INDEX(Controle!O:O,MATCH('Banco de Dados'!A4481,Controle!M:M,0))*E4481/100</f>
        <v>#N/A</v>
      </c>
    </row>
    <row r="4482" spans="1:20" hidden="1" x14ac:dyDescent="0.2">
      <c r="A4482" s="158">
        <f>BD_TS!A4481</f>
        <v>0</v>
      </c>
      <c r="B4482" s="158" t="str">
        <f>SUBSTITUTE(SUBSTITUTE(BD_TS!D4481," ",""),"-","/")</f>
        <v/>
      </c>
      <c r="C4482" s="158">
        <f>BD_TS!E4481</f>
        <v>0</v>
      </c>
      <c r="D4482" s="159">
        <f>BD_TS!F4481</f>
        <v>0</v>
      </c>
      <c r="E4482" s="160">
        <f>BD_TS!B4481</f>
        <v>0</v>
      </c>
      <c r="F4482" s="161">
        <f>BD_TS!C4481</f>
        <v>0</v>
      </c>
      <c r="G4482" s="187">
        <f>BD_TS!H4481</f>
        <v>0</v>
      </c>
      <c r="H4482" s="158" t="str">
        <f>IF($A4482=0,"",IFERROR(INDEX(BD_Gestão!A:A,MATCH('Banco de Dados'!$B4482,BD_Gestão!$B:$B,0)),"erro"))</f>
        <v/>
      </c>
      <c r="I4482" s="162" t="str">
        <f>IF($A4482=0,"",IFERROR(INDEX(BD_Gestão!E:E,MATCH('Banco de Dados'!$B4482,BD_Gestão!$B:$B,0)),"erro"))</f>
        <v/>
      </c>
      <c r="J4482" s="186" t="str">
        <f>IF($A4482=0,"",IFERROR(INDEX(BD_Gestão!B:B,MATCH('Banco de Dados'!$B4482,BD_Gestão!$B:$B,0)),"erro"))</f>
        <v/>
      </c>
      <c r="K4482" s="158" t="str">
        <f>IF($A4482=0,"",IFERROR(INDEX(BD_Gestão!C:C,MATCH('Banco de Dados'!$B4482,BD_Gestão!$B:$B,0)),"erro"))</f>
        <v/>
      </c>
      <c r="L4482" s="158" t="str">
        <f>IF($A4482=0,"",IFERROR(INDEX(BD_Gestão!H:H,MATCH('Banco de Dados'!$B4482,BD_Gestão!$B:$B,0)),"erro"))</f>
        <v/>
      </c>
      <c r="M4482" s="161" t="str">
        <f>IF($A4482=0,"",IFERROR(INDEX(BD_Gestão!F:F,MATCH('Banco de Dados'!$B4482,BD_Gestão!$B:$B,0)),"erro"))</f>
        <v/>
      </c>
      <c r="N4482" s="161" t="str">
        <f>IF($A4482=0,"",IFERROR(INDEX(BD_Gestão!J:J,MATCH('Banco de Dados'!$B4482,BD_Gestão!$B:$B,0)),"erro"))</f>
        <v/>
      </c>
      <c r="O4482" s="164" t="str">
        <f>IF($A4482=0,"",IFERROR(INDEX(BD_Gestão!K:K,MATCH('Banco de Dados'!$B4482,BD_Gestão!$B:$B,0)),"erro"))</f>
        <v/>
      </c>
      <c r="P4482" s="169" t="str">
        <f t="shared" si="278"/>
        <v/>
      </c>
      <c r="Q4482" s="170" t="str">
        <f t="shared" si="279"/>
        <v/>
      </c>
      <c r="R4482" s="163" t="e">
        <f t="shared" si="276"/>
        <v>#VALUE!</v>
      </c>
      <c r="S4482" s="163" t="e">
        <f t="shared" si="277"/>
        <v>#VALUE!</v>
      </c>
      <c r="T4482" s="163" t="e">
        <f>INDEX(Controle!O:O,MATCH('Banco de Dados'!A4482,Controle!M:M,0))*E4482/100</f>
        <v>#N/A</v>
      </c>
    </row>
    <row r="4483" spans="1:20" hidden="1" x14ac:dyDescent="0.2">
      <c r="A4483" s="158">
        <f>BD_TS!A4482</f>
        <v>0</v>
      </c>
      <c r="B4483" s="158" t="str">
        <f>SUBSTITUTE(SUBSTITUTE(BD_TS!D4482," ",""),"-","/")</f>
        <v/>
      </c>
      <c r="C4483" s="158">
        <f>BD_TS!E4482</f>
        <v>0</v>
      </c>
      <c r="D4483" s="159">
        <f>BD_TS!F4482</f>
        <v>0</v>
      </c>
      <c r="E4483" s="160">
        <f>BD_TS!B4482</f>
        <v>0</v>
      </c>
      <c r="F4483" s="161">
        <f>BD_TS!C4482</f>
        <v>0</v>
      </c>
      <c r="G4483" s="187">
        <f>BD_TS!H4482</f>
        <v>0</v>
      </c>
      <c r="H4483" s="158" t="str">
        <f>IF($A4483=0,"",IFERROR(INDEX(BD_Gestão!A:A,MATCH('Banco de Dados'!$B4483,BD_Gestão!$B:$B,0)),"erro"))</f>
        <v/>
      </c>
      <c r="I4483" s="162" t="str">
        <f>IF($A4483=0,"",IFERROR(INDEX(BD_Gestão!E:E,MATCH('Banco de Dados'!$B4483,BD_Gestão!$B:$B,0)),"erro"))</f>
        <v/>
      </c>
      <c r="J4483" s="186" t="str">
        <f>IF($A4483=0,"",IFERROR(INDEX(BD_Gestão!B:B,MATCH('Banco de Dados'!$B4483,BD_Gestão!$B:$B,0)),"erro"))</f>
        <v/>
      </c>
      <c r="K4483" s="158" t="str">
        <f>IF($A4483=0,"",IFERROR(INDEX(BD_Gestão!C:C,MATCH('Banco de Dados'!$B4483,BD_Gestão!$B:$B,0)),"erro"))</f>
        <v/>
      </c>
      <c r="L4483" s="158" t="str">
        <f>IF($A4483=0,"",IFERROR(INDEX(BD_Gestão!H:H,MATCH('Banco de Dados'!$B4483,BD_Gestão!$B:$B,0)),"erro"))</f>
        <v/>
      </c>
      <c r="M4483" s="161" t="str">
        <f>IF($A4483=0,"",IFERROR(INDEX(BD_Gestão!F:F,MATCH('Banco de Dados'!$B4483,BD_Gestão!$B:$B,0)),"erro"))</f>
        <v/>
      </c>
      <c r="N4483" s="161" t="str">
        <f>IF($A4483=0,"",IFERROR(INDEX(BD_Gestão!J:J,MATCH('Banco de Dados'!$B4483,BD_Gestão!$B:$B,0)),"erro"))</f>
        <v/>
      </c>
      <c r="O4483" s="164" t="str">
        <f>IF($A4483=0,"",IFERROR(INDEX(BD_Gestão!K:K,MATCH('Banco de Dados'!$B4483,BD_Gestão!$B:$B,0)),"erro"))</f>
        <v/>
      </c>
      <c r="P4483" s="169" t="str">
        <f t="shared" si="278"/>
        <v/>
      </c>
      <c r="Q4483" s="170" t="str">
        <f t="shared" si="279"/>
        <v/>
      </c>
      <c r="R4483" s="163" t="e">
        <f t="shared" si="276"/>
        <v>#VALUE!</v>
      </c>
      <c r="S4483" s="163" t="e">
        <f t="shared" si="277"/>
        <v>#VALUE!</v>
      </c>
      <c r="T4483" s="163" t="e">
        <f>INDEX(Controle!O:O,MATCH('Banco de Dados'!A4483,Controle!M:M,0))*E4483/100</f>
        <v>#N/A</v>
      </c>
    </row>
    <row r="4484" spans="1:20" hidden="1" x14ac:dyDescent="0.2">
      <c r="A4484" s="158">
        <f>BD_TS!A4483</f>
        <v>0</v>
      </c>
      <c r="B4484" s="158" t="str">
        <f>SUBSTITUTE(SUBSTITUTE(BD_TS!D4483," ",""),"-","/")</f>
        <v/>
      </c>
      <c r="C4484" s="158">
        <f>BD_TS!E4483</f>
        <v>0</v>
      </c>
      <c r="D4484" s="159">
        <f>BD_TS!F4483</f>
        <v>0</v>
      </c>
      <c r="E4484" s="160">
        <f>BD_TS!B4483</f>
        <v>0</v>
      </c>
      <c r="F4484" s="161">
        <f>BD_TS!C4483</f>
        <v>0</v>
      </c>
      <c r="G4484" s="187">
        <f>BD_TS!H4483</f>
        <v>0</v>
      </c>
      <c r="H4484" s="158" t="str">
        <f>IF($A4484=0,"",IFERROR(INDEX(BD_Gestão!A:A,MATCH('Banco de Dados'!$B4484,BD_Gestão!$B:$B,0)),"erro"))</f>
        <v/>
      </c>
      <c r="I4484" s="162" t="str">
        <f>IF($A4484=0,"",IFERROR(INDEX(BD_Gestão!E:E,MATCH('Banco de Dados'!$B4484,BD_Gestão!$B:$B,0)),"erro"))</f>
        <v/>
      </c>
      <c r="J4484" s="186" t="str">
        <f>IF($A4484=0,"",IFERROR(INDEX(BD_Gestão!B:B,MATCH('Banco de Dados'!$B4484,BD_Gestão!$B:$B,0)),"erro"))</f>
        <v/>
      </c>
      <c r="K4484" s="158" t="str">
        <f>IF($A4484=0,"",IFERROR(INDEX(BD_Gestão!C:C,MATCH('Banco de Dados'!$B4484,BD_Gestão!$B:$B,0)),"erro"))</f>
        <v/>
      </c>
      <c r="L4484" s="158" t="str">
        <f>IF($A4484=0,"",IFERROR(INDEX(BD_Gestão!H:H,MATCH('Banco de Dados'!$B4484,BD_Gestão!$B:$B,0)),"erro"))</f>
        <v/>
      </c>
      <c r="M4484" s="161" t="str">
        <f>IF($A4484=0,"",IFERROR(INDEX(BD_Gestão!F:F,MATCH('Banco de Dados'!$B4484,BD_Gestão!$B:$B,0)),"erro"))</f>
        <v/>
      </c>
      <c r="N4484" s="161" t="str">
        <f>IF($A4484=0,"",IFERROR(INDEX(BD_Gestão!J:J,MATCH('Banco de Dados'!$B4484,BD_Gestão!$B:$B,0)),"erro"))</f>
        <v/>
      </c>
      <c r="O4484" s="164" t="str">
        <f>IF($A4484=0,"",IFERROR(INDEX(BD_Gestão!K:K,MATCH('Banco de Dados'!$B4484,BD_Gestão!$B:$B,0)),"erro"))</f>
        <v/>
      </c>
      <c r="P4484" s="169" t="str">
        <f t="shared" si="278"/>
        <v/>
      </c>
      <c r="Q4484" s="170" t="str">
        <f t="shared" si="279"/>
        <v/>
      </c>
      <c r="R4484" s="163" t="e">
        <f t="shared" si="276"/>
        <v>#VALUE!</v>
      </c>
      <c r="S4484" s="163" t="e">
        <f t="shared" si="277"/>
        <v>#VALUE!</v>
      </c>
      <c r="T4484" s="163" t="e">
        <f>INDEX(Controle!O:O,MATCH('Banco de Dados'!A4484,Controle!M:M,0))*E4484/100</f>
        <v>#N/A</v>
      </c>
    </row>
    <row r="4485" spans="1:20" hidden="1" x14ac:dyDescent="0.2">
      <c r="A4485" s="158">
        <f>BD_TS!A4484</f>
        <v>0</v>
      </c>
      <c r="B4485" s="158" t="str">
        <f>SUBSTITUTE(SUBSTITUTE(BD_TS!D4484," ",""),"-","/")</f>
        <v/>
      </c>
      <c r="C4485" s="158">
        <f>BD_TS!E4484</f>
        <v>0</v>
      </c>
      <c r="D4485" s="159">
        <f>BD_TS!F4484</f>
        <v>0</v>
      </c>
      <c r="E4485" s="160">
        <f>BD_TS!B4484</f>
        <v>0</v>
      </c>
      <c r="F4485" s="161">
        <f>BD_TS!C4484</f>
        <v>0</v>
      </c>
      <c r="G4485" s="187">
        <f>BD_TS!H4484</f>
        <v>0</v>
      </c>
      <c r="H4485" s="158" t="str">
        <f>IF($A4485=0,"",IFERROR(INDEX(BD_Gestão!A:A,MATCH('Banco de Dados'!$B4485,BD_Gestão!$B:$B,0)),"erro"))</f>
        <v/>
      </c>
      <c r="I4485" s="162" t="str">
        <f>IF($A4485=0,"",IFERROR(INDEX(BD_Gestão!E:E,MATCH('Banco de Dados'!$B4485,BD_Gestão!$B:$B,0)),"erro"))</f>
        <v/>
      </c>
      <c r="J4485" s="186" t="str">
        <f>IF($A4485=0,"",IFERROR(INDEX(BD_Gestão!B:B,MATCH('Banco de Dados'!$B4485,BD_Gestão!$B:$B,0)),"erro"))</f>
        <v/>
      </c>
      <c r="K4485" s="158" t="str">
        <f>IF($A4485=0,"",IFERROR(INDEX(BD_Gestão!C:C,MATCH('Banco de Dados'!$B4485,BD_Gestão!$B:$B,0)),"erro"))</f>
        <v/>
      </c>
      <c r="L4485" s="158" t="str">
        <f>IF($A4485=0,"",IFERROR(INDEX(BD_Gestão!H:H,MATCH('Banco de Dados'!$B4485,BD_Gestão!$B:$B,0)),"erro"))</f>
        <v/>
      </c>
      <c r="M4485" s="161" t="str">
        <f>IF($A4485=0,"",IFERROR(INDEX(BD_Gestão!F:F,MATCH('Banco de Dados'!$B4485,BD_Gestão!$B:$B,0)),"erro"))</f>
        <v/>
      </c>
      <c r="N4485" s="161" t="str">
        <f>IF($A4485=0,"",IFERROR(INDEX(BD_Gestão!J:J,MATCH('Banco de Dados'!$B4485,BD_Gestão!$B:$B,0)),"erro"))</f>
        <v/>
      </c>
      <c r="O4485" s="164" t="str">
        <f>IF($A4485=0,"",IFERROR(INDEX(BD_Gestão!K:K,MATCH('Banco de Dados'!$B4485,BD_Gestão!$B:$B,0)),"erro"))</f>
        <v/>
      </c>
      <c r="P4485" s="169" t="str">
        <f t="shared" si="278"/>
        <v/>
      </c>
      <c r="Q4485" s="170" t="str">
        <f t="shared" si="279"/>
        <v/>
      </c>
      <c r="R4485" s="163" t="e">
        <f t="shared" ref="R4485:R4548" si="280">MONTH(I4485)</f>
        <v>#VALUE!</v>
      </c>
      <c r="S4485" s="163" t="e">
        <f t="shared" ref="S4485:S4548" si="281">YEAR(I4485)</f>
        <v>#VALUE!</v>
      </c>
      <c r="T4485" s="163" t="e">
        <f>INDEX(Controle!O:O,MATCH('Banco de Dados'!A4485,Controle!M:M,0))*E4485/100</f>
        <v>#N/A</v>
      </c>
    </row>
    <row r="4486" spans="1:20" hidden="1" x14ac:dyDescent="0.2">
      <c r="A4486" s="158">
        <f>BD_TS!A4485</f>
        <v>0</v>
      </c>
      <c r="B4486" s="158" t="str">
        <f>SUBSTITUTE(SUBSTITUTE(BD_TS!D4485," ",""),"-","/")</f>
        <v/>
      </c>
      <c r="C4486" s="158">
        <f>BD_TS!E4485</f>
        <v>0</v>
      </c>
      <c r="D4486" s="159">
        <f>BD_TS!F4485</f>
        <v>0</v>
      </c>
      <c r="E4486" s="160">
        <f>BD_TS!B4485</f>
        <v>0</v>
      </c>
      <c r="F4486" s="161">
        <f>BD_TS!C4485</f>
        <v>0</v>
      </c>
      <c r="G4486" s="187">
        <f>BD_TS!H4485</f>
        <v>0</v>
      </c>
      <c r="H4486" s="158" t="str">
        <f>IF($A4486=0,"",IFERROR(INDEX(BD_Gestão!A:A,MATCH('Banco de Dados'!$B4486,BD_Gestão!$B:$B,0)),"erro"))</f>
        <v/>
      </c>
      <c r="I4486" s="162" t="str">
        <f>IF($A4486=0,"",IFERROR(INDEX(BD_Gestão!E:E,MATCH('Banco de Dados'!$B4486,BD_Gestão!$B:$B,0)),"erro"))</f>
        <v/>
      </c>
      <c r="J4486" s="186" t="str">
        <f>IF($A4486=0,"",IFERROR(INDEX(BD_Gestão!B:B,MATCH('Banco de Dados'!$B4486,BD_Gestão!$B:$B,0)),"erro"))</f>
        <v/>
      </c>
      <c r="K4486" s="158" t="str">
        <f>IF($A4486=0,"",IFERROR(INDEX(BD_Gestão!C:C,MATCH('Banco de Dados'!$B4486,BD_Gestão!$B:$B,0)),"erro"))</f>
        <v/>
      </c>
      <c r="L4486" s="158" t="str">
        <f>IF($A4486=0,"",IFERROR(INDEX(BD_Gestão!H:H,MATCH('Banco de Dados'!$B4486,BD_Gestão!$B:$B,0)),"erro"))</f>
        <v/>
      </c>
      <c r="M4486" s="161" t="str">
        <f>IF($A4486=0,"",IFERROR(INDEX(BD_Gestão!F:F,MATCH('Banco de Dados'!$B4486,BD_Gestão!$B:$B,0)),"erro"))</f>
        <v/>
      </c>
      <c r="N4486" s="161" t="str">
        <f>IF($A4486=0,"",IFERROR(INDEX(BD_Gestão!J:J,MATCH('Banco de Dados'!$B4486,BD_Gestão!$B:$B,0)),"erro"))</f>
        <v/>
      </c>
      <c r="O4486" s="164" t="str">
        <f>IF($A4486=0,"",IFERROR(INDEX(BD_Gestão!K:K,MATCH('Banco de Dados'!$B4486,BD_Gestão!$B:$B,0)),"erro"))</f>
        <v/>
      </c>
      <c r="P4486" s="169" t="str">
        <f t="shared" ref="P4486:P4549" si="282">IF(OR(H4486="erro",H4486=""),"",E4486*(MIN(O4486,1)))</f>
        <v/>
      </c>
      <c r="Q4486" s="170" t="str">
        <f t="shared" ref="Q4486:Q4549" si="283">IF(OR(H4486="erro",H4486=""),"",E4486-P4486)</f>
        <v/>
      </c>
      <c r="R4486" s="163" t="e">
        <f t="shared" si="280"/>
        <v>#VALUE!</v>
      </c>
      <c r="S4486" s="163" t="e">
        <f t="shared" si="281"/>
        <v>#VALUE!</v>
      </c>
      <c r="T4486" s="163" t="e">
        <f>INDEX(Controle!O:O,MATCH('Banco de Dados'!A4486,Controle!M:M,0))*E4486/100</f>
        <v>#N/A</v>
      </c>
    </row>
    <row r="4487" spans="1:20" hidden="1" x14ac:dyDescent="0.2">
      <c r="A4487" s="158">
        <f>BD_TS!A4486</f>
        <v>0</v>
      </c>
      <c r="B4487" s="158" t="str">
        <f>SUBSTITUTE(SUBSTITUTE(BD_TS!D4486," ",""),"-","/")</f>
        <v/>
      </c>
      <c r="C4487" s="158">
        <f>BD_TS!E4486</f>
        <v>0</v>
      </c>
      <c r="D4487" s="159">
        <f>BD_TS!F4486</f>
        <v>0</v>
      </c>
      <c r="E4487" s="160">
        <f>BD_TS!B4486</f>
        <v>0</v>
      </c>
      <c r="F4487" s="161">
        <f>BD_TS!C4486</f>
        <v>0</v>
      </c>
      <c r="G4487" s="187">
        <f>BD_TS!H4486</f>
        <v>0</v>
      </c>
      <c r="H4487" s="158" t="str">
        <f>IF($A4487=0,"",IFERROR(INDEX(BD_Gestão!A:A,MATCH('Banco de Dados'!$B4487,BD_Gestão!$B:$B,0)),"erro"))</f>
        <v/>
      </c>
      <c r="I4487" s="162" t="str">
        <f>IF($A4487=0,"",IFERROR(INDEX(BD_Gestão!E:E,MATCH('Banco de Dados'!$B4487,BD_Gestão!$B:$B,0)),"erro"))</f>
        <v/>
      </c>
      <c r="J4487" s="186" t="str">
        <f>IF($A4487=0,"",IFERROR(INDEX(BD_Gestão!B:B,MATCH('Banco de Dados'!$B4487,BD_Gestão!$B:$B,0)),"erro"))</f>
        <v/>
      </c>
      <c r="K4487" s="158" t="str">
        <f>IF($A4487=0,"",IFERROR(INDEX(BD_Gestão!C:C,MATCH('Banco de Dados'!$B4487,BD_Gestão!$B:$B,0)),"erro"))</f>
        <v/>
      </c>
      <c r="L4487" s="158" t="str">
        <f>IF($A4487=0,"",IFERROR(INDEX(BD_Gestão!H:H,MATCH('Banco de Dados'!$B4487,BD_Gestão!$B:$B,0)),"erro"))</f>
        <v/>
      </c>
      <c r="M4487" s="161" t="str">
        <f>IF($A4487=0,"",IFERROR(INDEX(BD_Gestão!F:F,MATCH('Banco de Dados'!$B4487,BD_Gestão!$B:$B,0)),"erro"))</f>
        <v/>
      </c>
      <c r="N4487" s="161" t="str">
        <f>IF($A4487=0,"",IFERROR(INDEX(BD_Gestão!J:J,MATCH('Banco de Dados'!$B4487,BD_Gestão!$B:$B,0)),"erro"))</f>
        <v/>
      </c>
      <c r="O4487" s="164" t="str">
        <f>IF($A4487=0,"",IFERROR(INDEX(BD_Gestão!K:K,MATCH('Banco de Dados'!$B4487,BD_Gestão!$B:$B,0)),"erro"))</f>
        <v/>
      </c>
      <c r="P4487" s="169" t="str">
        <f t="shared" si="282"/>
        <v/>
      </c>
      <c r="Q4487" s="170" t="str">
        <f t="shared" si="283"/>
        <v/>
      </c>
      <c r="R4487" s="163" t="e">
        <f t="shared" si="280"/>
        <v>#VALUE!</v>
      </c>
      <c r="S4487" s="163" t="e">
        <f t="shared" si="281"/>
        <v>#VALUE!</v>
      </c>
      <c r="T4487" s="163" t="e">
        <f>INDEX(Controle!O:O,MATCH('Banco de Dados'!A4487,Controle!M:M,0))*E4487/100</f>
        <v>#N/A</v>
      </c>
    </row>
    <row r="4488" spans="1:20" hidden="1" x14ac:dyDescent="0.2">
      <c r="A4488" s="158">
        <f>BD_TS!A4487</f>
        <v>0</v>
      </c>
      <c r="B4488" s="158" t="str">
        <f>SUBSTITUTE(SUBSTITUTE(BD_TS!D4487," ",""),"-","/")</f>
        <v/>
      </c>
      <c r="C4488" s="158">
        <f>BD_TS!E4487</f>
        <v>0</v>
      </c>
      <c r="D4488" s="159">
        <f>BD_TS!F4487</f>
        <v>0</v>
      </c>
      <c r="E4488" s="160">
        <f>BD_TS!B4487</f>
        <v>0</v>
      </c>
      <c r="F4488" s="161">
        <f>BD_TS!C4487</f>
        <v>0</v>
      </c>
      <c r="G4488" s="187">
        <f>BD_TS!H4487</f>
        <v>0</v>
      </c>
      <c r="H4488" s="158" t="str">
        <f>IF($A4488=0,"",IFERROR(INDEX(BD_Gestão!A:A,MATCH('Banco de Dados'!$B4488,BD_Gestão!$B:$B,0)),"erro"))</f>
        <v/>
      </c>
      <c r="I4488" s="162" t="str">
        <f>IF($A4488=0,"",IFERROR(INDEX(BD_Gestão!E:E,MATCH('Banco de Dados'!$B4488,BD_Gestão!$B:$B,0)),"erro"))</f>
        <v/>
      </c>
      <c r="J4488" s="186" t="str">
        <f>IF($A4488=0,"",IFERROR(INDEX(BD_Gestão!B:B,MATCH('Banco de Dados'!$B4488,BD_Gestão!$B:$B,0)),"erro"))</f>
        <v/>
      </c>
      <c r="K4488" s="158" t="str">
        <f>IF($A4488=0,"",IFERROR(INDEX(BD_Gestão!C:C,MATCH('Banco de Dados'!$B4488,BD_Gestão!$B:$B,0)),"erro"))</f>
        <v/>
      </c>
      <c r="L4488" s="158" t="str">
        <f>IF($A4488=0,"",IFERROR(INDEX(BD_Gestão!H:H,MATCH('Banco de Dados'!$B4488,BD_Gestão!$B:$B,0)),"erro"))</f>
        <v/>
      </c>
      <c r="M4488" s="161" t="str">
        <f>IF($A4488=0,"",IFERROR(INDEX(BD_Gestão!F:F,MATCH('Banco de Dados'!$B4488,BD_Gestão!$B:$B,0)),"erro"))</f>
        <v/>
      </c>
      <c r="N4488" s="161" t="str">
        <f>IF($A4488=0,"",IFERROR(INDEX(BD_Gestão!J:J,MATCH('Banco de Dados'!$B4488,BD_Gestão!$B:$B,0)),"erro"))</f>
        <v/>
      </c>
      <c r="O4488" s="164" t="str">
        <f>IF($A4488=0,"",IFERROR(INDEX(BD_Gestão!K:K,MATCH('Banco de Dados'!$B4488,BD_Gestão!$B:$B,0)),"erro"))</f>
        <v/>
      </c>
      <c r="P4488" s="169" t="str">
        <f t="shared" si="282"/>
        <v/>
      </c>
      <c r="Q4488" s="170" t="str">
        <f t="shared" si="283"/>
        <v/>
      </c>
      <c r="R4488" s="163" t="e">
        <f t="shared" si="280"/>
        <v>#VALUE!</v>
      </c>
      <c r="S4488" s="163" t="e">
        <f t="shared" si="281"/>
        <v>#VALUE!</v>
      </c>
      <c r="T4488" s="163" t="e">
        <f>INDEX(Controle!O:O,MATCH('Banco de Dados'!A4488,Controle!M:M,0))*E4488/100</f>
        <v>#N/A</v>
      </c>
    </row>
    <row r="4489" spans="1:20" hidden="1" x14ac:dyDescent="0.2">
      <c r="A4489" s="158">
        <f>BD_TS!A4488</f>
        <v>0</v>
      </c>
      <c r="B4489" s="158" t="str">
        <f>SUBSTITUTE(SUBSTITUTE(BD_TS!D4488," ",""),"-","/")</f>
        <v/>
      </c>
      <c r="C4489" s="158">
        <f>BD_TS!E4488</f>
        <v>0</v>
      </c>
      <c r="D4489" s="159">
        <f>BD_TS!F4488</f>
        <v>0</v>
      </c>
      <c r="E4489" s="160">
        <f>BD_TS!B4488</f>
        <v>0</v>
      </c>
      <c r="F4489" s="161">
        <f>BD_TS!C4488</f>
        <v>0</v>
      </c>
      <c r="G4489" s="187">
        <f>BD_TS!H4488</f>
        <v>0</v>
      </c>
      <c r="H4489" s="158" t="str">
        <f>IF($A4489=0,"",IFERROR(INDEX(BD_Gestão!A:A,MATCH('Banco de Dados'!$B4489,BD_Gestão!$B:$B,0)),"erro"))</f>
        <v/>
      </c>
      <c r="I4489" s="162" t="str">
        <f>IF($A4489=0,"",IFERROR(INDEX(BD_Gestão!E:E,MATCH('Banco de Dados'!$B4489,BD_Gestão!$B:$B,0)),"erro"))</f>
        <v/>
      </c>
      <c r="J4489" s="186" t="str">
        <f>IF($A4489=0,"",IFERROR(INDEX(BD_Gestão!B:B,MATCH('Banco de Dados'!$B4489,BD_Gestão!$B:$B,0)),"erro"))</f>
        <v/>
      </c>
      <c r="K4489" s="158" t="str">
        <f>IF($A4489=0,"",IFERROR(INDEX(BD_Gestão!C:C,MATCH('Banco de Dados'!$B4489,BD_Gestão!$B:$B,0)),"erro"))</f>
        <v/>
      </c>
      <c r="L4489" s="158" t="str">
        <f>IF($A4489=0,"",IFERROR(INDEX(BD_Gestão!H:H,MATCH('Banco de Dados'!$B4489,BD_Gestão!$B:$B,0)),"erro"))</f>
        <v/>
      </c>
      <c r="M4489" s="161" t="str">
        <f>IF($A4489=0,"",IFERROR(INDEX(BD_Gestão!F:F,MATCH('Banco de Dados'!$B4489,BD_Gestão!$B:$B,0)),"erro"))</f>
        <v/>
      </c>
      <c r="N4489" s="161" t="str">
        <f>IF($A4489=0,"",IFERROR(INDEX(BD_Gestão!J:J,MATCH('Banco de Dados'!$B4489,BD_Gestão!$B:$B,0)),"erro"))</f>
        <v/>
      </c>
      <c r="O4489" s="164" t="str">
        <f>IF($A4489=0,"",IFERROR(INDEX(BD_Gestão!K:K,MATCH('Banco de Dados'!$B4489,BD_Gestão!$B:$B,0)),"erro"))</f>
        <v/>
      </c>
      <c r="P4489" s="169" t="str">
        <f t="shared" si="282"/>
        <v/>
      </c>
      <c r="Q4489" s="170" t="str">
        <f t="shared" si="283"/>
        <v/>
      </c>
      <c r="R4489" s="163" t="e">
        <f t="shared" si="280"/>
        <v>#VALUE!</v>
      </c>
      <c r="S4489" s="163" t="e">
        <f t="shared" si="281"/>
        <v>#VALUE!</v>
      </c>
      <c r="T4489" s="163" t="e">
        <f>INDEX(Controle!O:O,MATCH('Banco de Dados'!A4489,Controle!M:M,0))*E4489/100</f>
        <v>#N/A</v>
      </c>
    </row>
    <row r="4490" spans="1:20" hidden="1" x14ac:dyDescent="0.2">
      <c r="A4490" s="158">
        <f>BD_TS!A4489</f>
        <v>0</v>
      </c>
      <c r="B4490" s="158" t="str">
        <f>SUBSTITUTE(SUBSTITUTE(BD_TS!D4489," ",""),"-","/")</f>
        <v/>
      </c>
      <c r="C4490" s="158">
        <f>BD_TS!E4489</f>
        <v>0</v>
      </c>
      <c r="D4490" s="159">
        <f>BD_TS!F4489</f>
        <v>0</v>
      </c>
      <c r="E4490" s="160">
        <f>BD_TS!B4489</f>
        <v>0</v>
      </c>
      <c r="F4490" s="161">
        <f>BD_TS!C4489</f>
        <v>0</v>
      </c>
      <c r="G4490" s="187">
        <f>BD_TS!H4489</f>
        <v>0</v>
      </c>
      <c r="H4490" s="158" t="str">
        <f>IF($A4490=0,"",IFERROR(INDEX(BD_Gestão!A:A,MATCH('Banco de Dados'!$B4490,BD_Gestão!$B:$B,0)),"erro"))</f>
        <v/>
      </c>
      <c r="I4490" s="162" t="str">
        <f>IF($A4490=0,"",IFERROR(INDEX(BD_Gestão!E:E,MATCH('Banco de Dados'!$B4490,BD_Gestão!$B:$B,0)),"erro"))</f>
        <v/>
      </c>
      <c r="J4490" s="186" t="str">
        <f>IF($A4490=0,"",IFERROR(INDEX(BD_Gestão!B:B,MATCH('Banco de Dados'!$B4490,BD_Gestão!$B:$B,0)),"erro"))</f>
        <v/>
      </c>
      <c r="K4490" s="158" t="str">
        <f>IF($A4490=0,"",IFERROR(INDEX(BD_Gestão!C:C,MATCH('Banco de Dados'!$B4490,BD_Gestão!$B:$B,0)),"erro"))</f>
        <v/>
      </c>
      <c r="L4490" s="158" t="str">
        <f>IF($A4490=0,"",IFERROR(INDEX(BD_Gestão!H:H,MATCH('Banco de Dados'!$B4490,BD_Gestão!$B:$B,0)),"erro"))</f>
        <v/>
      </c>
      <c r="M4490" s="161" t="str">
        <f>IF($A4490=0,"",IFERROR(INDEX(BD_Gestão!F:F,MATCH('Banco de Dados'!$B4490,BD_Gestão!$B:$B,0)),"erro"))</f>
        <v/>
      </c>
      <c r="N4490" s="161" t="str">
        <f>IF($A4490=0,"",IFERROR(INDEX(BD_Gestão!J:J,MATCH('Banco de Dados'!$B4490,BD_Gestão!$B:$B,0)),"erro"))</f>
        <v/>
      </c>
      <c r="O4490" s="164" t="str">
        <f>IF($A4490=0,"",IFERROR(INDEX(BD_Gestão!K:K,MATCH('Banco de Dados'!$B4490,BD_Gestão!$B:$B,0)),"erro"))</f>
        <v/>
      </c>
      <c r="P4490" s="169" t="str">
        <f t="shared" si="282"/>
        <v/>
      </c>
      <c r="Q4490" s="170" t="str">
        <f t="shared" si="283"/>
        <v/>
      </c>
      <c r="R4490" s="163" t="e">
        <f t="shared" si="280"/>
        <v>#VALUE!</v>
      </c>
      <c r="S4490" s="163" t="e">
        <f t="shared" si="281"/>
        <v>#VALUE!</v>
      </c>
      <c r="T4490" s="163" t="e">
        <f>INDEX(Controle!O:O,MATCH('Banco de Dados'!A4490,Controle!M:M,0))*E4490/100</f>
        <v>#N/A</v>
      </c>
    </row>
    <row r="4491" spans="1:20" hidden="1" x14ac:dyDescent="0.2">
      <c r="A4491" s="158">
        <f>BD_TS!A4490</f>
        <v>0</v>
      </c>
      <c r="B4491" s="158" t="str">
        <f>SUBSTITUTE(SUBSTITUTE(BD_TS!D4490," ",""),"-","/")</f>
        <v/>
      </c>
      <c r="C4491" s="158">
        <f>BD_TS!E4490</f>
        <v>0</v>
      </c>
      <c r="D4491" s="159">
        <f>BD_TS!F4490</f>
        <v>0</v>
      </c>
      <c r="E4491" s="160">
        <f>BD_TS!B4490</f>
        <v>0</v>
      </c>
      <c r="F4491" s="161">
        <f>BD_TS!C4490</f>
        <v>0</v>
      </c>
      <c r="G4491" s="187">
        <f>BD_TS!H4490</f>
        <v>0</v>
      </c>
      <c r="H4491" s="158" t="str">
        <f>IF($A4491=0,"",IFERROR(INDEX(BD_Gestão!A:A,MATCH('Banco de Dados'!$B4491,BD_Gestão!$B:$B,0)),"erro"))</f>
        <v/>
      </c>
      <c r="I4491" s="162" t="str">
        <f>IF($A4491=0,"",IFERROR(INDEX(BD_Gestão!E:E,MATCH('Banco de Dados'!$B4491,BD_Gestão!$B:$B,0)),"erro"))</f>
        <v/>
      </c>
      <c r="J4491" s="186" t="str">
        <f>IF($A4491=0,"",IFERROR(INDEX(BD_Gestão!B:B,MATCH('Banco de Dados'!$B4491,BD_Gestão!$B:$B,0)),"erro"))</f>
        <v/>
      </c>
      <c r="K4491" s="158" t="str">
        <f>IF($A4491=0,"",IFERROR(INDEX(BD_Gestão!C:C,MATCH('Banco de Dados'!$B4491,BD_Gestão!$B:$B,0)),"erro"))</f>
        <v/>
      </c>
      <c r="L4491" s="158" t="str">
        <f>IF($A4491=0,"",IFERROR(INDEX(BD_Gestão!H:H,MATCH('Banco de Dados'!$B4491,BD_Gestão!$B:$B,0)),"erro"))</f>
        <v/>
      </c>
      <c r="M4491" s="161" t="str">
        <f>IF($A4491=0,"",IFERROR(INDEX(BD_Gestão!F:F,MATCH('Banco de Dados'!$B4491,BD_Gestão!$B:$B,0)),"erro"))</f>
        <v/>
      </c>
      <c r="N4491" s="161" t="str">
        <f>IF($A4491=0,"",IFERROR(INDEX(BD_Gestão!J:J,MATCH('Banco de Dados'!$B4491,BD_Gestão!$B:$B,0)),"erro"))</f>
        <v/>
      </c>
      <c r="O4491" s="164" t="str">
        <f>IF($A4491=0,"",IFERROR(INDEX(BD_Gestão!K:K,MATCH('Banco de Dados'!$B4491,BD_Gestão!$B:$B,0)),"erro"))</f>
        <v/>
      </c>
      <c r="P4491" s="169" t="str">
        <f t="shared" si="282"/>
        <v/>
      </c>
      <c r="Q4491" s="170" t="str">
        <f t="shared" si="283"/>
        <v/>
      </c>
      <c r="R4491" s="163" t="e">
        <f t="shared" si="280"/>
        <v>#VALUE!</v>
      </c>
      <c r="S4491" s="163" t="e">
        <f t="shared" si="281"/>
        <v>#VALUE!</v>
      </c>
      <c r="T4491" s="163" t="e">
        <f>INDEX(Controle!O:O,MATCH('Banco de Dados'!A4491,Controle!M:M,0))*E4491/100</f>
        <v>#N/A</v>
      </c>
    </row>
    <row r="4492" spans="1:20" hidden="1" x14ac:dyDescent="0.2">
      <c r="A4492" s="158">
        <f>BD_TS!A4491</f>
        <v>0</v>
      </c>
      <c r="B4492" s="158" t="str">
        <f>SUBSTITUTE(SUBSTITUTE(BD_TS!D4491," ",""),"-","/")</f>
        <v/>
      </c>
      <c r="C4492" s="158">
        <f>BD_TS!E4491</f>
        <v>0</v>
      </c>
      <c r="D4492" s="159">
        <f>BD_TS!F4491</f>
        <v>0</v>
      </c>
      <c r="E4492" s="160">
        <f>BD_TS!B4491</f>
        <v>0</v>
      </c>
      <c r="F4492" s="161">
        <f>BD_TS!C4491</f>
        <v>0</v>
      </c>
      <c r="G4492" s="187">
        <f>BD_TS!H4491</f>
        <v>0</v>
      </c>
      <c r="H4492" s="158" t="str">
        <f>IF($A4492=0,"",IFERROR(INDEX(BD_Gestão!A:A,MATCH('Banco de Dados'!$B4492,BD_Gestão!$B:$B,0)),"erro"))</f>
        <v/>
      </c>
      <c r="I4492" s="162" t="str">
        <f>IF($A4492=0,"",IFERROR(INDEX(BD_Gestão!E:E,MATCH('Banco de Dados'!$B4492,BD_Gestão!$B:$B,0)),"erro"))</f>
        <v/>
      </c>
      <c r="J4492" s="186" t="str">
        <f>IF($A4492=0,"",IFERROR(INDEX(BD_Gestão!B:B,MATCH('Banco de Dados'!$B4492,BD_Gestão!$B:$B,0)),"erro"))</f>
        <v/>
      </c>
      <c r="K4492" s="158" t="str">
        <f>IF($A4492=0,"",IFERROR(INDEX(BD_Gestão!C:C,MATCH('Banco de Dados'!$B4492,BD_Gestão!$B:$B,0)),"erro"))</f>
        <v/>
      </c>
      <c r="L4492" s="158" t="str">
        <f>IF($A4492=0,"",IFERROR(INDEX(BD_Gestão!H:H,MATCH('Banco de Dados'!$B4492,BD_Gestão!$B:$B,0)),"erro"))</f>
        <v/>
      </c>
      <c r="M4492" s="161" t="str">
        <f>IF($A4492=0,"",IFERROR(INDEX(BD_Gestão!F:F,MATCH('Banco de Dados'!$B4492,BD_Gestão!$B:$B,0)),"erro"))</f>
        <v/>
      </c>
      <c r="N4492" s="161" t="str">
        <f>IF($A4492=0,"",IFERROR(INDEX(BD_Gestão!J:J,MATCH('Banco de Dados'!$B4492,BD_Gestão!$B:$B,0)),"erro"))</f>
        <v/>
      </c>
      <c r="O4492" s="164" t="str">
        <f>IF($A4492=0,"",IFERROR(INDEX(BD_Gestão!K:K,MATCH('Banco de Dados'!$B4492,BD_Gestão!$B:$B,0)),"erro"))</f>
        <v/>
      </c>
      <c r="P4492" s="169" t="str">
        <f t="shared" si="282"/>
        <v/>
      </c>
      <c r="Q4492" s="170" t="str">
        <f t="shared" si="283"/>
        <v/>
      </c>
      <c r="R4492" s="163" t="e">
        <f t="shared" si="280"/>
        <v>#VALUE!</v>
      </c>
      <c r="S4492" s="163" t="e">
        <f t="shared" si="281"/>
        <v>#VALUE!</v>
      </c>
      <c r="T4492" s="163" t="e">
        <f>INDEX(Controle!O:O,MATCH('Banco de Dados'!A4492,Controle!M:M,0))*E4492/100</f>
        <v>#N/A</v>
      </c>
    </row>
    <row r="4493" spans="1:20" hidden="1" x14ac:dyDescent="0.2">
      <c r="A4493" s="158">
        <f>BD_TS!A4492</f>
        <v>0</v>
      </c>
      <c r="B4493" s="158" t="str">
        <f>SUBSTITUTE(SUBSTITUTE(BD_TS!D4492," ",""),"-","/")</f>
        <v/>
      </c>
      <c r="C4493" s="158">
        <f>BD_TS!E4492</f>
        <v>0</v>
      </c>
      <c r="D4493" s="159">
        <f>BD_TS!F4492</f>
        <v>0</v>
      </c>
      <c r="E4493" s="160">
        <f>BD_TS!B4492</f>
        <v>0</v>
      </c>
      <c r="F4493" s="161">
        <f>BD_TS!C4492</f>
        <v>0</v>
      </c>
      <c r="G4493" s="187">
        <f>BD_TS!H4492</f>
        <v>0</v>
      </c>
      <c r="H4493" s="158" t="str">
        <f>IF($A4493=0,"",IFERROR(INDEX(BD_Gestão!A:A,MATCH('Banco de Dados'!$B4493,BD_Gestão!$B:$B,0)),"erro"))</f>
        <v/>
      </c>
      <c r="I4493" s="162" t="str">
        <f>IF($A4493=0,"",IFERROR(INDEX(BD_Gestão!E:E,MATCH('Banco de Dados'!$B4493,BD_Gestão!$B:$B,0)),"erro"))</f>
        <v/>
      </c>
      <c r="J4493" s="186" t="str">
        <f>IF($A4493=0,"",IFERROR(INDEX(BD_Gestão!B:B,MATCH('Banco de Dados'!$B4493,BD_Gestão!$B:$B,0)),"erro"))</f>
        <v/>
      </c>
      <c r="K4493" s="158" t="str">
        <f>IF($A4493=0,"",IFERROR(INDEX(BD_Gestão!C:C,MATCH('Banco de Dados'!$B4493,BD_Gestão!$B:$B,0)),"erro"))</f>
        <v/>
      </c>
      <c r="L4493" s="158" t="str">
        <f>IF($A4493=0,"",IFERROR(INDEX(BD_Gestão!H:H,MATCH('Banco de Dados'!$B4493,BD_Gestão!$B:$B,0)),"erro"))</f>
        <v/>
      </c>
      <c r="M4493" s="161" t="str">
        <f>IF($A4493=0,"",IFERROR(INDEX(BD_Gestão!F:F,MATCH('Banco de Dados'!$B4493,BD_Gestão!$B:$B,0)),"erro"))</f>
        <v/>
      </c>
      <c r="N4493" s="161" t="str">
        <f>IF($A4493=0,"",IFERROR(INDEX(BD_Gestão!J:J,MATCH('Banco de Dados'!$B4493,BD_Gestão!$B:$B,0)),"erro"))</f>
        <v/>
      </c>
      <c r="O4493" s="164" t="str">
        <f>IF($A4493=0,"",IFERROR(INDEX(BD_Gestão!K:K,MATCH('Banco de Dados'!$B4493,BD_Gestão!$B:$B,0)),"erro"))</f>
        <v/>
      </c>
      <c r="P4493" s="169" t="str">
        <f t="shared" si="282"/>
        <v/>
      </c>
      <c r="Q4493" s="170" t="str">
        <f t="shared" si="283"/>
        <v/>
      </c>
      <c r="R4493" s="163" t="e">
        <f t="shared" si="280"/>
        <v>#VALUE!</v>
      </c>
      <c r="S4493" s="163" t="e">
        <f t="shared" si="281"/>
        <v>#VALUE!</v>
      </c>
      <c r="T4493" s="163" t="e">
        <f>INDEX(Controle!O:O,MATCH('Banco de Dados'!A4493,Controle!M:M,0))*E4493/100</f>
        <v>#N/A</v>
      </c>
    </row>
    <row r="4494" spans="1:20" hidden="1" x14ac:dyDescent="0.2">
      <c r="A4494" s="158">
        <f>BD_TS!A4493</f>
        <v>0</v>
      </c>
      <c r="B4494" s="158" t="str">
        <f>SUBSTITUTE(SUBSTITUTE(BD_TS!D4493," ",""),"-","/")</f>
        <v/>
      </c>
      <c r="C4494" s="158">
        <f>BD_TS!E4493</f>
        <v>0</v>
      </c>
      <c r="D4494" s="159">
        <f>BD_TS!F4493</f>
        <v>0</v>
      </c>
      <c r="E4494" s="160">
        <f>BD_TS!B4493</f>
        <v>0</v>
      </c>
      <c r="F4494" s="161">
        <f>BD_TS!C4493</f>
        <v>0</v>
      </c>
      <c r="G4494" s="187">
        <f>BD_TS!H4493</f>
        <v>0</v>
      </c>
      <c r="H4494" s="158" t="str">
        <f>IF($A4494=0,"",IFERROR(INDEX(BD_Gestão!A:A,MATCH('Banco de Dados'!$B4494,BD_Gestão!$B:$B,0)),"erro"))</f>
        <v/>
      </c>
      <c r="I4494" s="162" t="str">
        <f>IF($A4494=0,"",IFERROR(INDEX(BD_Gestão!E:E,MATCH('Banco de Dados'!$B4494,BD_Gestão!$B:$B,0)),"erro"))</f>
        <v/>
      </c>
      <c r="J4494" s="186" t="str">
        <f>IF($A4494=0,"",IFERROR(INDEX(BD_Gestão!B:B,MATCH('Banco de Dados'!$B4494,BD_Gestão!$B:$B,0)),"erro"))</f>
        <v/>
      </c>
      <c r="K4494" s="158" t="str">
        <f>IF($A4494=0,"",IFERROR(INDEX(BD_Gestão!C:C,MATCH('Banco de Dados'!$B4494,BD_Gestão!$B:$B,0)),"erro"))</f>
        <v/>
      </c>
      <c r="L4494" s="158" t="str">
        <f>IF($A4494=0,"",IFERROR(INDEX(BD_Gestão!H:H,MATCH('Banco de Dados'!$B4494,BD_Gestão!$B:$B,0)),"erro"))</f>
        <v/>
      </c>
      <c r="M4494" s="161" t="str">
        <f>IF($A4494=0,"",IFERROR(INDEX(BD_Gestão!F:F,MATCH('Banco de Dados'!$B4494,BD_Gestão!$B:$B,0)),"erro"))</f>
        <v/>
      </c>
      <c r="N4494" s="161" t="str">
        <f>IF($A4494=0,"",IFERROR(INDEX(BD_Gestão!J:J,MATCH('Banco de Dados'!$B4494,BD_Gestão!$B:$B,0)),"erro"))</f>
        <v/>
      </c>
      <c r="O4494" s="164" t="str">
        <f>IF($A4494=0,"",IFERROR(INDEX(BD_Gestão!K:K,MATCH('Banco de Dados'!$B4494,BD_Gestão!$B:$B,0)),"erro"))</f>
        <v/>
      </c>
      <c r="P4494" s="169" t="str">
        <f t="shared" si="282"/>
        <v/>
      </c>
      <c r="Q4494" s="170" t="str">
        <f t="shared" si="283"/>
        <v/>
      </c>
      <c r="R4494" s="163" t="e">
        <f t="shared" si="280"/>
        <v>#VALUE!</v>
      </c>
      <c r="S4494" s="163" t="e">
        <f t="shared" si="281"/>
        <v>#VALUE!</v>
      </c>
      <c r="T4494" s="163" t="e">
        <f>INDEX(Controle!O:O,MATCH('Banco de Dados'!A4494,Controle!M:M,0))*E4494/100</f>
        <v>#N/A</v>
      </c>
    </row>
    <row r="4495" spans="1:20" hidden="1" x14ac:dyDescent="0.2">
      <c r="A4495" s="158">
        <f>BD_TS!A4494</f>
        <v>0</v>
      </c>
      <c r="B4495" s="158" t="str">
        <f>SUBSTITUTE(SUBSTITUTE(BD_TS!D4494," ",""),"-","/")</f>
        <v/>
      </c>
      <c r="C4495" s="158">
        <f>BD_TS!E4494</f>
        <v>0</v>
      </c>
      <c r="D4495" s="159">
        <f>BD_TS!F4494</f>
        <v>0</v>
      </c>
      <c r="E4495" s="160">
        <f>BD_TS!B4494</f>
        <v>0</v>
      </c>
      <c r="F4495" s="161">
        <f>BD_TS!C4494</f>
        <v>0</v>
      </c>
      <c r="G4495" s="187">
        <f>BD_TS!H4494</f>
        <v>0</v>
      </c>
      <c r="H4495" s="158" t="str">
        <f>IF($A4495=0,"",IFERROR(INDEX(BD_Gestão!A:A,MATCH('Banco de Dados'!$B4495,BD_Gestão!$B:$B,0)),"erro"))</f>
        <v/>
      </c>
      <c r="I4495" s="162" t="str">
        <f>IF($A4495=0,"",IFERROR(INDEX(BD_Gestão!E:E,MATCH('Banco de Dados'!$B4495,BD_Gestão!$B:$B,0)),"erro"))</f>
        <v/>
      </c>
      <c r="J4495" s="186" t="str">
        <f>IF($A4495=0,"",IFERROR(INDEX(BD_Gestão!B:B,MATCH('Banco de Dados'!$B4495,BD_Gestão!$B:$B,0)),"erro"))</f>
        <v/>
      </c>
      <c r="K4495" s="158" t="str">
        <f>IF($A4495=0,"",IFERROR(INDEX(BD_Gestão!C:C,MATCH('Banco de Dados'!$B4495,BD_Gestão!$B:$B,0)),"erro"))</f>
        <v/>
      </c>
      <c r="L4495" s="158" t="str">
        <f>IF($A4495=0,"",IFERROR(INDEX(BD_Gestão!H:H,MATCH('Banco de Dados'!$B4495,BD_Gestão!$B:$B,0)),"erro"))</f>
        <v/>
      </c>
      <c r="M4495" s="161" t="str">
        <f>IF($A4495=0,"",IFERROR(INDEX(BD_Gestão!F:F,MATCH('Banco de Dados'!$B4495,BD_Gestão!$B:$B,0)),"erro"))</f>
        <v/>
      </c>
      <c r="N4495" s="161" t="str">
        <f>IF($A4495=0,"",IFERROR(INDEX(BD_Gestão!J:J,MATCH('Banco de Dados'!$B4495,BD_Gestão!$B:$B,0)),"erro"))</f>
        <v/>
      </c>
      <c r="O4495" s="164" t="str">
        <f>IF($A4495=0,"",IFERROR(INDEX(BD_Gestão!K:K,MATCH('Banco de Dados'!$B4495,BD_Gestão!$B:$B,0)),"erro"))</f>
        <v/>
      </c>
      <c r="P4495" s="169" t="str">
        <f t="shared" si="282"/>
        <v/>
      </c>
      <c r="Q4495" s="170" t="str">
        <f t="shared" si="283"/>
        <v/>
      </c>
      <c r="R4495" s="163" t="e">
        <f t="shared" si="280"/>
        <v>#VALUE!</v>
      </c>
      <c r="S4495" s="163" t="e">
        <f t="shared" si="281"/>
        <v>#VALUE!</v>
      </c>
      <c r="T4495" s="163" t="e">
        <f>INDEX(Controle!O:O,MATCH('Banco de Dados'!A4495,Controle!M:M,0))*E4495/100</f>
        <v>#N/A</v>
      </c>
    </row>
    <row r="4496" spans="1:20" hidden="1" x14ac:dyDescent="0.2">
      <c r="A4496" s="158">
        <f>BD_TS!A4495</f>
        <v>0</v>
      </c>
      <c r="B4496" s="158" t="str">
        <f>SUBSTITUTE(SUBSTITUTE(BD_TS!D4495," ",""),"-","/")</f>
        <v/>
      </c>
      <c r="C4496" s="158">
        <f>BD_TS!E4495</f>
        <v>0</v>
      </c>
      <c r="D4496" s="159">
        <f>BD_TS!F4495</f>
        <v>0</v>
      </c>
      <c r="E4496" s="160">
        <f>BD_TS!B4495</f>
        <v>0</v>
      </c>
      <c r="F4496" s="161">
        <f>BD_TS!C4495</f>
        <v>0</v>
      </c>
      <c r="G4496" s="187">
        <f>BD_TS!H4495</f>
        <v>0</v>
      </c>
      <c r="H4496" s="158" t="str">
        <f>IF($A4496=0,"",IFERROR(INDEX(BD_Gestão!A:A,MATCH('Banco de Dados'!$B4496,BD_Gestão!$B:$B,0)),"erro"))</f>
        <v/>
      </c>
      <c r="I4496" s="162" t="str">
        <f>IF($A4496=0,"",IFERROR(INDEX(BD_Gestão!E:E,MATCH('Banco de Dados'!$B4496,BD_Gestão!$B:$B,0)),"erro"))</f>
        <v/>
      </c>
      <c r="J4496" s="186" t="str">
        <f>IF($A4496=0,"",IFERROR(INDEX(BD_Gestão!B:B,MATCH('Banco de Dados'!$B4496,BD_Gestão!$B:$B,0)),"erro"))</f>
        <v/>
      </c>
      <c r="K4496" s="158" t="str">
        <f>IF($A4496=0,"",IFERROR(INDEX(BD_Gestão!C:C,MATCH('Banco de Dados'!$B4496,BD_Gestão!$B:$B,0)),"erro"))</f>
        <v/>
      </c>
      <c r="L4496" s="158" t="str">
        <f>IF($A4496=0,"",IFERROR(INDEX(BD_Gestão!H:H,MATCH('Banco de Dados'!$B4496,BD_Gestão!$B:$B,0)),"erro"))</f>
        <v/>
      </c>
      <c r="M4496" s="161" t="str">
        <f>IF($A4496=0,"",IFERROR(INDEX(BD_Gestão!F:F,MATCH('Banco de Dados'!$B4496,BD_Gestão!$B:$B,0)),"erro"))</f>
        <v/>
      </c>
      <c r="N4496" s="161" t="str">
        <f>IF($A4496=0,"",IFERROR(INDEX(BD_Gestão!J:J,MATCH('Banco de Dados'!$B4496,BD_Gestão!$B:$B,0)),"erro"))</f>
        <v/>
      </c>
      <c r="O4496" s="164" t="str">
        <f>IF($A4496=0,"",IFERROR(INDEX(BD_Gestão!K:K,MATCH('Banco de Dados'!$B4496,BD_Gestão!$B:$B,0)),"erro"))</f>
        <v/>
      </c>
      <c r="P4496" s="169" t="str">
        <f t="shared" si="282"/>
        <v/>
      </c>
      <c r="Q4496" s="170" t="str">
        <f t="shared" si="283"/>
        <v/>
      </c>
      <c r="R4496" s="163" t="e">
        <f t="shared" si="280"/>
        <v>#VALUE!</v>
      </c>
      <c r="S4496" s="163" t="e">
        <f t="shared" si="281"/>
        <v>#VALUE!</v>
      </c>
      <c r="T4496" s="163" t="e">
        <f>INDEX(Controle!O:O,MATCH('Banco de Dados'!A4496,Controle!M:M,0))*E4496/100</f>
        <v>#N/A</v>
      </c>
    </row>
    <row r="4497" spans="1:20" hidden="1" x14ac:dyDescent="0.2">
      <c r="A4497" s="158">
        <f>BD_TS!A4496</f>
        <v>0</v>
      </c>
      <c r="B4497" s="158" t="str">
        <f>SUBSTITUTE(SUBSTITUTE(BD_TS!D4496," ",""),"-","/")</f>
        <v/>
      </c>
      <c r="C4497" s="158">
        <f>BD_TS!E4496</f>
        <v>0</v>
      </c>
      <c r="D4497" s="159">
        <f>BD_TS!F4496</f>
        <v>0</v>
      </c>
      <c r="E4497" s="160">
        <f>BD_TS!B4496</f>
        <v>0</v>
      </c>
      <c r="F4497" s="161">
        <f>BD_TS!C4496</f>
        <v>0</v>
      </c>
      <c r="G4497" s="187">
        <f>BD_TS!H4496</f>
        <v>0</v>
      </c>
      <c r="H4497" s="158" t="str">
        <f>IF($A4497=0,"",IFERROR(INDEX(BD_Gestão!A:A,MATCH('Banco de Dados'!$B4497,BD_Gestão!$B:$B,0)),"erro"))</f>
        <v/>
      </c>
      <c r="I4497" s="162" t="str">
        <f>IF($A4497=0,"",IFERROR(INDEX(BD_Gestão!E:E,MATCH('Banco de Dados'!$B4497,BD_Gestão!$B:$B,0)),"erro"))</f>
        <v/>
      </c>
      <c r="J4497" s="186" t="str">
        <f>IF($A4497=0,"",IFERROR(INDEX(BD_Gestão!B:B,MATCH('Banco de Dados'!$B4497,BD_Gestão!$B:$B,0)),"erro"))</f>
        <v/>
      </c>
      <c r="K4497" s="158" t="str">
        <f>IF($A4497=0,"",IFERROR(INDEX(BD_Gestão!C:C,MATCH('Banco de Dados'!$B4497,BD_Gestão!$B:$B,0)),"erro"))</f>
        <v/>
      </c>
      <c r="L4497" s="158" t="str">
        <f>IF($A4497=0,"",IFERROR(INDEX(BD_Gestão!H:H,MATCH('Banco de Dados'!$B4497,BD_Gestão!$B:$B,0)),"erro"))</f>
        <v/>
      </c>
      <c r="M4497" s="161" t="str">
        <f>IF($A4497=0,"",IFERROR(INDEX(BD_Gestão!F:F,MATCH('Banco de Dados'!$B4497,BD_Gestão!$B:$B,0)),"erro"))</f>
        <v/>
      </c>
      <c r="N4497" s="161" t="str">
        <f>IF($A4497=0,"",IFERROR(INDEX(BD_Gestão!J:J,MATCH('Banco de Dados'!$B4497,BD_Gestão!$B:$B,0)),"erro"))</f>
        <v/>
      </c>
      <c r="O4497" s="164" t="str">
        <f>IF($A4497=0,"",IFERROR(INDEX(BD_Gestão!K:K,MATCH('Banco de Dados'!$B4497,BD_Gestão!$B:$B,0)),"erro"))</f>
        <v/>
      </c>
      <c r="P4497" s="169" t="str">
        <f t="shared" si="282"/>
        <v/>
      </c>
      <c r="Q4497" s="170" t="str">
        <f t="shared" si="283"/>
        <v/>
      </c>
      <c r="R4497" s="163" t="e">
        <f t="shared" si="280"/>
        <v>#VALUE!</v>
      </c>
      <c r="S4497" s="163" t="e">
        <f t="shared" si="281"/>
        <v>#VALUE!</v>
      </c>
      <c r="T4497" s="163" t="e">
        <f>INDEX(Controle!O:O,MATCH('Banco de Dados'!A4497,Controle!M:M,0))*E4497/100</f>
        <v>#N/A</v>
      </c>
    </row>
    <row r="4498" spans="1:20" hidden="1" x14ac:dyDescent="0.2">
      <c r="A4498" s="158">
        <f>BD_TS!A4497</f>
        <v>0</v>
      </c>
      <c r="B4498" s="158" t="str">
        <f>SUBSTITUTE(SUBSTITUTE(BD_TS!D4497," ",""),"-","/")</f>
        <v/>
      </c>
      <c r="C4498" s="158">
        <f>BD_TS!E4497</f>
        <v>0</v>
      </c>
      <c r="D4498" s="159">
        <f>BD_TS!F4497</f>
        <v>0</v>
      </c>
      <c r="E4498" s="160">
        <f>BD_TS!B4497</f>
        <v>0</v>
      </c>
      <c r="F4498" s="161">
        <f>BD_TS!C4497</f>
        <v>0</v>
      </c>
      <c r="G4498" s="187">
        <f>BD_TS!H4497</f>
        <v>0</v>
      </c>
      <c r="H4498" s="158" t="str">
        <f>IF($A4498=0,"",IFERROR(INDEX(BD_Gestão!A:A,MATCH('Banco de Dados'!$B4498,BD_Gestão!$B:$B,0)),"erro"))</f>
        <v/>
      </c>
      <c r="I4498" s="162" t="str">
        <f>IF($A4498=0,"",IFERROR(INDEX(BD_Gestão!E:E,MATCH('Banco de Dados'!$B4498,BD_Gestão!$B:$B,0)),"erro"))</f>
        <v/>
      </c>
      <c r="J4498" s="186" t="str">
        <f>IF($A4498=0,"",IFERROR(INDEX(BD_Gestão!B:B,MATCH('Banco de Dados'!$B4498,BD_Gestão!$B:$B,0)),"erro"))</f>
        <v/>
      </c>
      <c r="K4498" s="158" t="str">
        <f>IF($A4498=0,"",IFERROR(INDEX(BD_Gestão!C:C,MATCH('Banco de Dados'!$B4498,BD_Gestão!$B:$B,0)),"erro"))</f>
        <v/>
      </c>
      <c r="L4498" s="158" t="str">
        <f>IF($A4498=0,"",IFERROR(INDEX(BD_Gestão!H:H,MATCH('Banco de Dados'!$B4498,BD_Gestão!$B:$B,0)),"erro"))</f>
        <v/>
      </c>
      <c r="M4498" s="161" t="str">
        <f>IF($A4498=0,"",IFERROR(INDEX(BD_Gestão!F:F,MATCH('Banco de Dados'!$B4498,BD_Gestão!$B:$B,0)),"erro"))</f>
        <v/>
      </c>
      <c r="N4498" s="161" t="str">
        <f>IF($A4498=0,"",IFERROR(INDEX(BD_Gestão!J:J,MATCH('Banco de Dados'!$B4498,BD_Gestão!$B:$B,0)),"erro"))</f>
        <v/>
      </c>
      <c r="O4498" s="164" t="str">
        <f>IF($A4498=0,"",IFERROR(INDEX(BD_Gestão!K:K,MATCH('Banco de Dados'!$B4498,BD_Gestão!$B:$B,0)),"erro"))</f>
        <v/>
      </c>
      <c r="P4498" s="169" t="str">
        <f t="shared" si="282"/>
        <v/>
      </c>
      <c r="Q4498" s="170" t="str">
        <f t="shared" si="283"/>
        <v/>
      </c>
      <c r="R4498" s="163" t="e">
        <f t="shared" si="280"/>
        <v>#VALUE!</v>
      </c>
      <c r="S4498" s="163" t="e">
        <f t="shared" si="281"/>
        <v>#VALUE!</v>
      </c>
      <c r="T4498" s="163" t="e">
        <f>INDEX(Controle!O:O,MATCH('Banco de Dados'!A4498,Controle!M:M,0))*E4498/100</f>
        <v>#N/A</v>
      </c>
    </row>
    <row r="4499" spans="1:20" hidden="1" x14ac:dyDescent="0.2">
      <c r="A4499" s="158">
        <f>BD_TS!A4498</f>
        <v>0</v>
      </c>
      <c r="B4499" s="158" t="str">
        <f>SUBSTITUTE(SUBSTITUTE(BD_TS!D4498," ",""),"-","/")</f>
        <v/>
      </c>
      <c r="C4499" s="158">
        <f>BD_TS!E4498</f>
        <v>0</v>
      </c>
      <c r="D4499" s="159">
        <f>BD_TS!F4498</f>
        <v>0</v>
      </c>
      <c r="E4499" s="160">
        <f>BD_TS!B4498</f>
        <v>0</v>
      </c>
      <c r="F4499" s="161">
        <f>BD_TS!C4498</f>
        <v>0</v>
      </c>
      <c r="G4499" s="187">
        <f>BD_TS!H4498</f>
        <v>0</v>
      </c>
      <c r="H4499" s="158" t="str">
        <f>IF($A4499=0,"",IFERROR(INDEX(BD_Gestão!A:A,MATCH('Banco de Dados'!$B4499,BD_Gestão!$B:$B,0)),"erro"))</f>
        <v/>
      </c>
      <c r="I4499" s="162" t="str">
        <f>IF($A4499=0,"",IFERROR(INDEX(BD_Gestão!E:E,MATCH('Banco de Dados'!$B4499,BD_Gestão!$B:$B,0)),"erro"))</f>
        <v/>
      </c>
      <c r="J4499" s="186" t="str">
        <f>IF($A4499=0,"",IFERROR(INDEX(BD_Gestão!B:B,MATCH('Banco de Dados'!$B4499,BD_Gestão!$B:$B,0)),"erro"))</f>
        <v/>
      </c>
      <c r="K4499" s="158" t="str">
        <f>IF($A4499=0,"",IFERROR(INDEX(BD_Gestão!C:C,MATCH('Banco de Dados'!$B4499,BD_Gestão!$B:$B,0)),"erro"))</f>
        <v/>
      </c>
      <c r="L4499" s="158" t="str">
        <f>IF($A4499=0,"",IFERROR(INDEX(BD_Gestão!H:H,MATCH('Banco de Dados'!$B4499,BD_Gestão!$B:$B,0)),"erro"))</f>
        <v/>
      </c>
      <c r="M4499" s="161" t="str">
        <f>IF($A4499=0,"",IFERROR(INDEX(BD_Gestão!F:F,MATCH('Banco de Dados'!$B4499,BD_Gestão!$B:$B,0)),"erro"))</f>
        <v/>
      </c>
      <c r="N4499" s="161" t="str">
        <f>IF($A4499=0,"",IFERROR(INDEX(BD_Gestão!J:J,MATCH('Banco de Dados'!$B4499,BD_Gestão!$B:$B,0)),"erro"))</f>
        <v/>
      </c>
      <c r="O4499" s="164" t="str">
        <f>IF($A4499=0,"",IFERROR(INDEX(BD_Gestão!K:K,MATCH('Banco de Dados'!$B4499,BD_Gestão!$B:$B,0)),"erro"))</f>
        <v/>
      </c>
      <c r="P4499" s="169" t="str">
        <f t="shared" si="282"/>
        <v/>
      </c>
      <c r="Q4499" s="170" t="str">
        <f t="shared" si="283"/>
        <v/>
      </c>
      <c r="R4499" s="163" t="e">
        <f t="shared" si="280"/>
        <v>#VALUE!</v>
      </c>
      <c r="S4499" s="163" t="e">
        <f t="shared" si="281"/>
        <v>#VALUE!</v>
      </c>
      <c r="T4499" s="163" t="e">
        <f>INDEX(Controle!O:O,MATCH('Banco de Dados'!A4499,Controle!M:M,0))*E4499/100</f>
        <v>#N/A</v>
      </c>
    </row>
    <row r="4500" spans="1:20" hidden="1" x14ac:dyDescent="0.2">
      <c r="A4500" s="158">
        <f>BD_TS!A4499</f>
        <v>0</v>
      </c>
      <c r="B4500" s="158" t="str">
        <f>SUBSTITUTE(SUBSTITUTE(BD_TS!D4499," ",""),"-","/")</f>
        <v/>
      </c>
      <c r="C4500" s="158">
        <f>BD_TS!E4499</f>
        <v>0</v>
      </c>
      <c r="D4500" s="159">
        <f>BD_TS!F4499</f>
        <v>0</v>
      </c>
      <c r="E4500" s="160">
        <f>BD_TS!B4499</f>
        <v>0</v>
      </c>
      <c r="F4500" s="161">
        <f>BD_TS!C4499</f>
        <v>0</v>
      </c>
      <c r="G4500" s="187">
        <f>BD_TS!H4499</f>
        <v>0</v>
      </c>
      <c r="H4500" s="158" t="str">
        <f>IF($A4500=0,"",IFERROR(INDEX(BD_Gestão!A:A,MATCH('Banco de Dados'!$B4500,BD_Gestão!$B:$B,0)),"erro"))</f>
        <v/>
      </c>
      <c r="I4500" s="162" t="str">
        <f>IF($A4500=0,"",IFERROR(INDEX(BD_Gestão!E:E,MATCH('Banco de Dados'!$B4500,BD_Gestão!$B:$B,0)),"erro"))</f>
        <v/>
      </c>
      <c r="J4500" s="186" t="str">
        <f>IF($A4500=0,"",IFERROR(INDEX(BD_Gestão!B:B,MATCH('Banco de Dados'!$B4500,BD_Gestão!$B:$B,0)),"erro"))</f>
        <v/>
      </c>
      <c r="K4500" s="158" t="str">
        <f>IF($A4500=0,"",IFERROR(INDEX(BD_Gestão!C:C,MATCH('Banco de Dados'!$B4500,BD_Gestão!$B:$B,0)),"erro"))</f>
        <v/>
      </c>
      <c r="L4500" s="158" t="str">
        <f>IF($A4500=0,"",IFERROR(INDEX(BD_Gestão!H:H,MATCH('Banco de Dados'!$B4500,BD_Gestão!$B:$B,0)),"erro"))</f>
        <v/>
      </c>
      <c r="M4500" s="161" t="str">
        <f>IF($A4500=0,"",IFERROR(INDEX(BD_Gestão!F:F,MATCH('Banco de Dados'!$B4500,BD_Gestão!$B:$B,0)),"erro"))</f>
        <v/>
      </c>
      <c r="N4500" s="161" t="str">
        <f>IF($A4500=0,"",IFERROR(INDEX(BD_Gestão!J:J,MATCH('Banco de Dados'!$B4500,BD_Gestão!$B:$B,0)),"erro"))</f>
        <v/>
      </c>
      <c r="O4500" s="164" t="str">
        <f>IF($A4500=0,"",IFERROR(INDEX(BD_Gestão!K:K,MATCH('Banco de Dados'!$B4500,BD_Gestão!$B:$B,0)),"erro"))</f>
        <v/>
      </c>
      <c r="P4500" s="169" t="str">
        <f t="shared" si="282"/>
        <v/>
      </c>
      <c r="Q4500" s="170" t="str">
        <f t="shared" si="283"/>
        <v/>
      </c>
      <c r="R4500" s="163" t="e">
        <f t="shared" si="280"/>
        <v>#VALUE!</v>
      </c>
      <c r="S4500" s="163" t="e">
        <f t="shared" si="281"/>
        <v>#VALUE!</v>
      </c>
      <c r="T4500" s="163" t="e">
        <f>INDEX(Controle!O:O,MATCH('Banco de Dados'!A4500,Controle!M:M,0))*E4500/100</f>
        <v>#N/A</v>
      </c>
    </row>
    <row r="4501" spans="1:20" hidden="1" x14ac:dyDescent="0.2">
      <c r="A4501" s="158">
        <f>BD_TS!A4500</f>
        <v>0</v>
      </c>
      <c r="B4501" s="158" t="str">
        <f>SUBSTITUTE(SUBSTITUTE(BD_TS!D4500," ",""),"-","/")</f>
        <v/>
      </c>
      <c r="C4501" s="158">
        <f>BD_TS!E4500</f>
        <v>0</v>
      </c>
      <c r="D4501" s="159">
        <f>BD_TS!F4500</f>
        <v>0</v>
      </c>
      <c r="E4501" s="160">
        <f>BD_TS!B4500</f>
        <v>0</v>
      </c>
      <c r="F4501" s="161">
        <f>BD_TS!C4500</f>
        <v>0</v>
      </c>
      <c r="G4501" s="187">
        <f>BD_TS!H4500</f>
        <v>0</v>
      </c>
      <c r="H4501" s="158" t="str">
        <f>IF($A4501=0,"",IFERROR(INDEX(BD_Gestão!A:A,MATCH('Banco de Dados'!$B4501,BD_Gestão!$B:$B,0)),"erro"))</f>
        <v/>
      </c>
      <c r="I4501" s="162" t="str">
        <f>IF($A4501=0,"",IFERROR(INDEX(BD_Gestão!E:E,MATCH('Banco de Dados'!$B4501,BD_Gestão!$B:$B,0)),"erro"))</f>
        <v/>
      </c>
      <c r="J4501" s="186" t="str">
        <f>IF($A4501=0,"",IFERROR(INDEX(BD_Gestão!B:B,MATCH('Banco de Dados'!$B4501,BD_Gestão!$B:$B,0)),"erro"))</f>
        <v/>
      </c>
      <c r="K4501" s="158" t="str">
        <f>IF($A4501=0,"",IFERROR(INDEX(BD_Gestão!C:C,MATCH('Banco de Dados'!$B4501,BD_Gestão!$B:$B,0)),"erro"))</f>
        <v/>
      </c>
      <c r="L4501" s="158" t="str">
        <f>IF($A4501=0,"",IFERROR(INDEX(BD_Gestão!H:H,MATCH('Banco de Dados'!$B4501,BD_Gestão!$B:$B,0)),"erro"))</f>
        <v/>
      </c>
      <c r="M4501" s="161" t="str">
        <f>IF($A4501=0,"",IFERROR(INDEX(BD_Gestão!F:F,MATCH('Banco de Dados'!$B4501,BD_Gestão!$B:$B,0)),"erro"))</f>
        <v/>
      </c>
      <c r="N4501" s="161" t="str">
        <f>IF($A4501=0,"",IFERROR(INDEX(BD_Gestão!J:J,MATCH('Banco de Dados'!$B4501,BD_Gestão!$B:$B,0)),"erro"))</f>
        <v/>
      </c>
      <c r="O4501" s="164" t="str">
        <f>IF($A4501=0,"",IFERROR(INDEX(BD_Gestão!K:K,MATCH('Banco de Dados'!$B4501,BD_Gestão!$B:$B,0)),"erro"))</f>
        <v/>
      </c>
      <c r="P4501" s="169" t="str">
        <f t="shared" si="282"/>
        <v/>
      </c>
      <c r="Q4501" s="170" t="str">
        <f t="shared" si="283"/>
        <v/>
      </c>
      <c r="R4501" s="163" t="e">
        <f t="shared" si="280"/>
        <v>#VALUE!</v>
      </c>
      <c r="S4501" s="163" t="e">
        <f t="shared" si="281"/>
        <v>#VALUE!</v>
      </c>
      <c r="T4501" s="163" t="e">
        <f>INDEX(Controle!O:O,MATCH('Banco de Dados'!A4501,Controle!M:M,0))*E4501/100</f>
        <v>#N/A</v>
      </c>
    </row>
    <row r="4502" spans="1:20" hidden="1" x14ac:dyDescent="0.2">
      <c r="A4502" s="158">
        <f>BD_TS!A4501</f>
        <v>0</v>
      </c>
      <c r="B4502" s="158" t="str">
        <f>SUBSTITUTE(SUBSTITUTE(BD_TS!D4501," ",""),"-","/")</f>
        <v/>
      </c>
      <c r="C4502" s="158">
        <f>BD_TS!E4501</f>
        <v>0</v>
      </c>
      <c r="D4502" s="159">
        <f>BD_TS!F4501</f>
        <v>0</v>
      </c>
      <c r="E4502" s="160">
        <f>BD_TS!B4501</f>
        <v>0</v>
      </c>
      <c r="F4502" s="161">
        <f>BD_TS!C4501</f>
        <v>0</v>
      </c>
      <c r="G4502" s="187">
        <f>BD_TS!H4501</f>
        <v>0</v>
      </c>
      <c r="H4502" s="158" t="str">
        <f>IF($A4502=0,"",IFERROR(INDEX(BD_Gestão!A:A,MATCH('Banco de Dados'!$B4502,BD_Gestão!$B:$B,0)),"erro"))</f>
        <v/>
      </c>
      <c r="I4502" s="162" t="str">
        <f>IF($A4502=0,"",IFERROR(INDEX(BD_Gestão!E:E,MATCH('Banco de Dados'!$B4502,BD_Gestão!$B:$B,0)),"erro"))</f>
        <v/>
      </c>
      <c r="J4502" s="186" t="str">
        <f>IF($A4502=0,"",IFERROR(INDEX(BD_Gestão!B:B,MATCH('Banco de Dados'!$B4502,BD_Gestão!$B:$B,0)),"erro"))</f>
        <v/>
      </c>
      <c r="K4502" s="158" t="str">
        <f>IF($A4502=0,"",IFERROR(INDEX(BD_Gestão!C:C,MATCH('Banco de Dados'!$B4502,BD_Gestão!$B:$B,0)),"erro"))</f>
        <v/>
      </c>
      <c r="L4502" s="158" t="str">
        <f>IF($A4502=0,"",IFERROR(INDEX(BD_Gestão!H:H,MATCH('Banco de Dados'!$B4502,BD_Gestão!$B:$B,0)),"erro"))</f>
        <v/>
      </c>
      <c r="M4502" s="161" t="str">
        <f>IF($A4502=0,"",IFERROR(INDEX(BD_Gestão!F:F,MATCH('Banco de Dados'!$B4502,BD_Gestão!$B:$B,0)),"erro"))</f>
        <v/>
      </c>
      <c r="N4502" s="161" t="str">
        <f>IF($A4502=0,"",IFERROR(INDEX(BD_Gestão!J:J,MATCH('Banco de Dados'!$B4502,BD_Gestão!$B:$B,0)),"erro"))</f>
        <v/>
      </c>
      <c r="O4502" s="164" t="str">
        <f>IF($A4502=0,"",IFERROR(INDEX(BD_Gestão!K:K,MATCH('Banco de Dados'!$B4502,BD_Gestão!$B:$B,0)),"erro"))</f>
        <v/>
      </c>
      <c r="P4502" s="169" t="str">
        <f t="shared" si="282"/>
        <v/>
      </c>
      <c r="Q4502" s="170" t="str">
        <f t="shared" si="283"/>
        <v/>
      </c>
      <c r="R4502" s="163" t="e">
        <f t="shared" si="280"/>
        <v>#VALUE!</v>
      </c>
      <c r="S4502" s="163" t="e">
        <f t="shared" si="281"/>
        <v>#VALUE!</v>
      </c>
      <c r="T4502" s="163" t="e">
        <f>INDEX(Controle!O:O,MATCH('Banco de Dados'!A4502,Controle!M:M,0))*E4502/100</f>
        <v>#N/A</v>
      </c>
    </row>
    <row r="4503" spans="1:20" hidden="1" x14ac:dyDescent="0.2">
      <c r="A4503" s="158">
        <f>BD_TS!A4502</f>
        <v>0</v>
      </c>
      <c r="B4503" s="158" t="str">
        <f>SUBSTITUTE(SUBSTITUTE(BD_TS!D4502," ",""),"-","/")</f>
        <v/>
      </c>
      <c r="C4503" s="158">
        <f>BD_TS!E4502</f>
        <v>0</v>
      </c>
      <c r="D4503" s="159">
        <f>BD_TS!F4502</f>
        <v>0</v>
      </c>
      <c r="E4503" s="160">
        <f>BD_TS!B4502</f>
        <v>0</v>
      </c>
      <c r="F4503" s="161">
        <f>BD_TS!C4502</f>
        <v>0</v>
      </c>
      <c r="G4503" s="187">
        <f>BD_TS!H4502</f>
        <v>0</v>
      </c>
      <c r="H4503" s="158" t="str">
        <f>IF($A4503=0,"",IFERROR(INDEX(BD_Gestão!A:A,MATCH('Banco de Dados'!$B4503,BD_Gestão!$B:$B,0)),"erro"))</f>
        <v/>
      </c>
      <c r="I4503" s="162" t="str">
        <f>IF($A4503=0,"",IFERROR(INDEX(BD_Gestão!E:E,MATCH('Banco de Dados'!$B4503,BD_Gestão!$B:$B,0)),"erro"))</f>
        <v/>
      </c>
      <c r="J4503" s="186" t="str">
        <f>IF($A4503=0,"",IFERROR(INDEX(BD_Gestão!B:B,MATCH('Banco de Dados'!$B4503,BD_Gestão!$B:$B,0)),"erro"))</f>
        <v/>
      </c>
      <c r="K4503" s="158" t="str">
        <f>IF($A4503=0,"",IFERROR(INDEX(BD_Gestão!C:C,MATCH('Banco de Dados'!$B4503,BD_Gestão!$B:$B,0)),"erro"))</f>
        <v/>
      </c>
      <c r="L4503" s="158" t="str">
        <f>IF($A4503=0,"",IFERROR(INDEX(BD_Gestão!H:H,MATCH('Banco de Dados'!$B4503,BD_Gestão!$B:$B,0)),"erro"))</f>
        <v/>
      </c>
      <c r="M4503" s="161" t="str">
        <f>IF($A4503=0,"",IFERROR(INDEX(BD_Gestão!F:F,MATCH('Banco de Dados'!$B4503,BD_Gestão!$B:$B,0)),"erro"))</f>
        <v/>
      </c>
      <c r="N4503" s="161" t="str">
        <f>IF($A4503=0,"",IFERROR(INDEX(BD_Gestão!J:J,MATCH('Banco de Dados'!$B4503,BD_Gestão!$B:$B,0)),"erro"))</f>
        <v/>
      </c>
      <c r="O4503" s="164" t="str">
        <f>IF($A4503=0,"",IFERROR(INDEX(BD_Gestão!K:K,MATCH('Banco de Dados'!$B4503,BD_Gestão!$B:$B,0)),"erro"))</f>
        <v/>
      </c>
      <c r="P4503" s="169" t="str">
        <f t="shared" si="282"/>
        <v/>
      </c>
      <c r="Q4503" s="170" t="str">
        <f t="shared" si="283"/>
        <v/>
      </c>
      <c r="R4503" s="163" t="e">
        <f t="shared" si="280"/>
        <v>#VALUE!</v>
      </c>
      <c r="S4503" s="163" t="e">
        <f t="shared" si="281"/>
        <v>#VALUE!</v>
      </c>
      <c r="T4503" s="163" t="e">
        <f>INDEX(Controle!O:O,MATCH('Banco de Dados'!A4503,Controle!M:M,0))*E4503/100</f>
        <v>#N/A</v>
      </c>
    </row>
    <row r="4504" spans="1:20" hidden="1" x14ac:dyDescent="0.2">
      <c r="A4504" s="158">
        <f>BD_TS!A4503</f>
        <v>0</v>
      </c>
      <c r="B4504" s="158" t="str">
        <f>SUBSTITUTE(SUBSTITUTE(BD_TS!D4503," ",""),"-","/")</f>
        <v/>
      </c>
      <c r="C4504" s="158">
        <f>BD_TS!E4503</f>
        <v>0</v>
      </c>
      <c r="D4504" s="159">
        <f>BD_TS!F4503</f>
        <v>0</v>
      </c>
      <c r="E4504" s="160">
        <f>BD_TS!B4503</f>
        <v>0</v>
      </c>
      <c r="F4504" s="161">
        <f>BD_TS!C4503</f>
        <v>0</v>
      </c>
      <c r="G4504" s="187">
        <f>BD_TS!H4503</f>
        <v>0</v>
      </c>
      <c r="H4504" s="158" t="str">
        <f>IF($A4504=0,"",IFERROR(INDEX(BD_Gestão!A:A,MATCH('Banco de Dados'!$B4504,BD_Gestão!$B:$B,0)),"erro"))</f>
        <v/>
      </c>
      <c r="I4504" s="162" t="str">
        <f>IF($A4504=0,"",IFERROR(INDEX(BD_Gestão!E:E,MATCH('Banco de Dados'!$B4504,BD_Gestão!$B:$B,0)),"erro"))</f>
        <v/>
      </c>
      <c r="J4504" s="186" t="str">
        <f>IF($A4504=0,"",IFERROR(INDEX(BD_Gestão!B:B,MATCH('Banco de Dados'!$B4504,BD_Gestão!$B:$B,0)),"erro"))</f>
        <v/>
      </c>
      <c r="K4504" s="158" t="str">
        <f>IF($A4504=0,"",IFERROR(INDEX(BD_Gestão!C:C,MATCH('Banco de Dados'!$B4504,BD_Gestão!$B:$B,0)),"erro"))</f>
        <v/>
      </c>
      <c r="L4504" s="158" t="str">
        <f>IF($A4504=0,"",IFERROR(INDEX(BD_Gestão!H:H,MATCH('Banco de Dados'!$B4504,BD_Gestão!$B:$B,0)),"erro"))</f>
        <v/>
      </c>
      <c r="M4504" s="161" t="str">
        <f>IF($A4504=0,"",IFERROR(INDEX(BD_Gestão!F:F,MATCH('Banco de Dados'!$B4504,BD_Gestão!$B:$B,0)),"erro"))</f>
        <v/>
      </c>
      <c r="N4504" s="161" t="str">
        <f>IF($A4504=0,"",IFERROR(INDEX(BD_Gestão!J:J,MATCH('Banco de Dados'!$B4504,BD_Gestão!$B:$B,0)),"erro"))</f>
        <v/>
      </c>
      <c r="O4504" s="164" t="str">
        <f>IF($A4504=0,"",IFERROR(INDEX(BD_Gestão!K:K,MATCH('Banco de Dados'!$B4504,BD_Gestão!$B:$B,0)),"erro"))</f>
        <v/>
      </c>
      <c r="P4504" s="169" t="str">
        <f t="shared" si="282"/>
        <v/>
      </c>
      <c r="Q4504" s="170" t="str">
        <f t="shared" si="283"/>
        <v/>
      </c>
      <c r="R4504" s="163" t="e">
        <f t="shared" si="280"/>
        <v>#VALUE!</v>
      </c>
      <c r="S4504" s="163" t="e">
        <f t="shared" si="281"/>
        <v>#VALUE!</v>
      </c>
      <c r="T4504" s="163" t="e">
        <f>INDEX(Controle!O:O,MATCH('Banco de Dados'!A4504,Controle!M:M,0))*E4504/100</f>
        <v>#N/A</v>
      </c>
    </row>
    <row r="4505" spans="1:20" hidden="1" x14ac:dyDescent="0.2">
      <c r="A4505" s="158">
        <f>BD_TS!A4504</f>
        <v>0</v>
      </c>
      <c r="B4505" s="158" t="str">
        <f>SUBSTITUTE(SUBSTITUTE(BD_TS!D4504," ",""),"-","/")</f>
        <v/>
      </c>
      <c r="C4505" s="158">
        <f>BD_TS!E4504</f>
        <v>0</v>
      </c>
      <c r="D4505" s="159">
        <f>BD_TS!F4504</f>
        <v>0</v>
      </c>
      <c r="E4505" s="160">
        <f>BD_TS!B4504</f>
        <v>0</v>
      </c>
      <c r="F4505" s="161">
        <f>BD_TS!C4504</f>
        <v>0</v>
      </c>
      <c r="G4505" s="187">
        <f>BD_TS!H4504</f>
        <v>0</v>
      </c>
      <c r="H4505" s="158" t="str">
        <f>IF($A4505=0,"",IFERROR(INDEX(BD_Gestão!A:A,MATCH('Banco de Dados'!$B4505,BD_Gestão!$B:$B,0)),"erro"))</f>
        <v/>
      </c>
      <c r="I4505" s="162" t="str">
        <f>IF($A4505=0,"",IFERROR(INDEX(BD_Gestão!E:E,MATCH('Banco de Dados'!$B4505,BD_Gestão!$B:$B,0)),"erro"))</f>
        <v/>
      </c>
      <c r="J4505" s="186" t="str">
        <f>IF($A4505=0,"",IFERROR(INDEX(BD_Gestão!B:B,MATCH('Banco de Dados'!$B4505,BD_Gestão!$B:$B,0)),"erro"))</f>
        <v/>
      </c>
      <c r="K4505" s="158" t="str">
        <f>IF($A4505=0,"",IFERROR(INDEX(BD_Gestão!C:C,MATCH('Banco de Dados'!$B4505,BD_Gestão!$B:$B,0)),"erro"))</f>
        <v/>
      </c>
      <c r="L4505" s="158" t="str">
        <f>IF($A4505=0,"",IFERROR(INDEX(BD_Gestão!H:H,MATCH('Banco de Dados'!$B4505,BD_Gestão!$B:$B,0)),"erro"))</f>
        <v/>
      </c>
      <c r="M4505" s="161" t="str">
        <f>IF($A4505=0,"",IFERROR(INDEX(BD_Gestão!F:F,MATCH('Banco de Dados'!$B4505,BD_Gestão!$B:$B,0)),"erro"))</f>
        <v/>
      </c>
      <c r="N4505" s="161" t="str">
        <f>IF($A4505=0,"",IFERROR(INDEX(BD_Gestão!J:J,MATCH('Banco de Dados'!$B4505,BD_Gestão!$B:$B,0)),"erro"))</f>
        <v/>
      </c>
      <c r="O4505" s="164" t="str">
        <f>IF($A4505=0,"",IFERROR(INDEX(BD_Gestão!K:K,MATCH('Banco de Dados'!$B4505,BD_Gestão!$B:$B,0)),"erro"))</f>
        <v/>
      </c>
      <c r="P4505" s="169" t="str">
        <f t="shared" si="282"/>
        <v/>
      </c>
      <c r="Q4505" s="170" t="str">
        <f t="shared" si="283"/>
        <v/>
      </c>
      <c r="R4505" s="163" t="e">
        <f t="shared" si="280"/>
        <v>#VALUE!</v>
      </c>
      <c r="S4505" s="163" t="e">
        <f t="shared" si="281"/>
        <v>#VALUE!</v>
      </c>
      <c r="T4505" s="163" t="e">
        <f>INDEX(Controle!O:O,MATCH('Banco de Dados'!A4505,Controle!M:M,0))*E4505/100</f>
        <v>#N/A</v>
      </c>
    </row>
    <row r="4506" spans="1:20" hidden="1" x14ac:dyDescent="0.2">
      <c r="A4506" s="158">
        <f>BD_TS!A4505</f>
        <v>0</v>
      </c>
      <c r="B4506" s="158" t="str">
        <f>SUBSTITUTE(SUBSTITUTE(BD_TS!D4505," ",""),"-","/")</f>
        <v/>
      </c>
      <c r="C4506" s="158">
        <f>BD_TS!E4505</f>
        <v>0</v>
      </c>
      <c r="D4506" s="159">
        <f>BD_TS!F4505</f>
        <v>0</v>
      </c>
      <c r="E4506" s="160">
        <f>BD_TS!B4505</f>
        <v>0</v>
      </c>
      <c r="F4506" s="161">
        <f>BD_TS!C4505</f>
        <v>0</v>
      </c>
      <c r="G4506" s="187">
        <f>BD_TS!H4505</f>
        <v>0</v>
      </c>
      <c r="H4506" s="158" t="str">
        <f>IF($A4506=0,"",IFERROR(INDEX(BD_Gestão!A:A,MATCH('Banco de Dados'!$B4506,BD_Gestão!$B:$B,0)),"erro"))</f>
        <v/>
      </c>
      <c r="I4506" s="162" t="str">
        <f>IF($A4506=0,"",IFERROR(INDEX(BD_Gestão!E:E,MATCH('Banco de Dados'!$B4506,BD_Gestão!$B:$B,0)),"erro"))</f>
        <v/>
      </c>
      <c r="J4506" s="186" t="str">
        <f>IF($A4506=0,"",IFERROR(INDEX(BD_Gestão!B:B,MATCH('Banco de Dados'!$B4506,BD_Gestão!$B:$B,0)),"erro"))</f>
        <v/>
      </c>
      <c r="K4506" s="158" t="str">
        <f>IF($A4506=0,"",IFERROR(INDEX(BD_Gestão!C:C,MATCH('Banco de Dados'!$B4506,BD_Gestão!$B:$B,0)),"erro"))</f>
        <v/>
      </c>
      <c r="L4506" s="158" t="str">
        <f>IF($A4506=0,"",IFERROR(INDEX(BD_Gestão!H:H,MATCH('Banco de Dados'!$B4506,BD_Gestão!$B:$B,0)),"erro"))</f>
        <v/>
      </c>
      <c r="M4506" s="161" t="str">
        <f>IF($A4506=0,"",IFERROR(INDEX(BD_Gestão!F:F,MATCH('Banco de Dados'!$B4506,BD_Gestão!$B:$B,0)),"erro"))</f>
        <v/>
      </c>
      <c r="N4506" s="161" t="str">
        <f>IF($A4506=0,"",IFERROR(INDEX(BD_Gestão!J:J,MATCH('Banco de Dados'!$B4506,BD_Gestão!$B:$B,0)),"erro"))</f>
        <v/>
      </c>
      <c r="O4506" s="164" t="str">
        <f>IF($A4506=0,"",IFERROR(INDEX(BD_Gestão!K:K,MATCH('Banco de Dados'!$B4506,BD_Gestão!$B:$B,0)),"erro"))</f>
        <v/>
      </c>
      <c r="P4506" s="169" t="str">
        <f t="shared" si="282"/>
        <v/>
      </c>
      <c r="Q4506" s="170" t="str">
        <f t="shared" si="283"/>
        <v/>
      </c>
      <c r="R4506" s="163" t="e">
        <f t="shared" si="280"/>
        <v>#VALUE!</v>
      </c>
      <c r="S4506" s="163" t="e">
        <f t="shared" si="281"/>
        <v>#VALUE!</v>
      </c>
      <c r="T4506" s="163" t="e">
        <f>INDEX(Controle!O:O,MATCH('Banco de Dados'!A4506,Controle!M:M,0))*E4506/100</f>
        <v>#N/A</v>
      </c>
    </row>
    <row r="4507" spans="1:20" hidden="1" x14ac:dyDescent="0.2">
      <c r="A4507" s="158">
        <f>BD_TS!A4506</f>
        <v>0</v>
      </c>
      <c r="B4507" s="158" t="str">
        <f>SUBSTITUTE(SUBSTITUTE(BD_TS!D4506," ",""),"-","/")</f>
        <v/>
      </c>
      <c r="C4507" s="158">
        <f>BD_TS!E4506</f>
        <v>0</v>
      </c>
      <c r="D4507" s="159">
        <f>BD_TS!F4506</f>
        <v>0</v>
      </c>
      <c r="E4507" s="160">
        <f>BD_TS!B4506</f>
        <v>0</v>
      </c>
      <c r="F4507" s="161">
        <f>BD_TS!C4506</f>
        <v>0</v>
      </c>
      <c r="G4507" s="187">
        <f>BD_TS!H4506</f>
        <v>0</v>
      </c>
      <c r="H4507" s="158" t="str">
        <f>IF($A4507=0,"",IFERROR(INDEX(BD_Gestão!A:A,MATCH('Banco de Dados'!$B4507,BD_Gestão!$B:$B,0)),"erro"))</f>
        <v/>
      </c>
      <c r="I4507" s="162" t="str">
        <f>IF($A4507=0,"",IFERROR(INDEX(BD_Gestão!E:E,MATCH('Banco de Dados'!$B4507,BD_Gestão!$B:$B,0)),"erro"))</f>
        <v/>
      </c>
      <c r="J4507" s="186" t="str">
        <f>IF($A4507=0,"",IFERROR(INDEX(BD_Gestão!B:B,MATCH('Banco de Dados'!$B4507,BD_Gestão!$B:$B,0)),"erro"))</f>
        <v/>
      </c>
      <c r="K4507" s="158" t="str">
        <f>IF($A4507=0,"",IFERROR(INDEX(BD_Gestão!C:C,MATCH('Banco de Dados'!$B4507,BD_Gestão!$B:$B,0)),"erro"))</f>
        <v/>
      </c>
      <c r="L4507" s="158" t="str">
        <f>IF($A4507=0,"",IFERROR(INDEX(BD_Gestão!H:H,MATCH('Banco de Dados'!$B4507,BD_Gestão!$B:$B,0)),"erro"))</f>
        <v/>
      </c>
      <c r="M4507" s="161" t="str">
        <f>IF($A4507=0,"",IFERROR(INDEX(BD_Gestão!F:F,MATCH('Banco de Dados'!$B4507,BD_Gestão!$B:$B,0)),"erro"))</f>
        <v/>
      </c>
      <c r="N4507" s="161" t="str">
        <f>IF($A4507=0,"",IFERROR(INDEX(BD_Gestão!J:J,MATCH('Banco de Dados'!$B4507,BD_Gestão!$B:$B,0)),"erro"))</f>
        <v/>
      </c>
      <c r="O4507" s="164" t="str">
        <f>IF($A4507=0,"",IFERROR(INDEX(BD_Gestão!K:K,MATCH('Banco de Dados'!$B4507,BD_Gestão!$B:$B,0)),"erro"))</f>
        <v/>
      </c>
      <c r="P4507" s="169" t="str">
        <f t="shared" si="282"/>
        <v/>
      </c>
      <c r="Q4507" s="170" t="str">
        <f t="shared" si="283"/>
        <v/>
      </c>
      <c r="R4507" s="163" t="e">
        <f t="shared" si="280"/>
        <v>#VALUE!</v>
      </c>
      <c r="S4507" s="163" t="e">
        <f t="shared" si="281"/>
        <v>#VALUE!</v>
      </c>
      <c r="T4507" s="163" t="e">
        <f>INDEX(Controle!O:O,MATCH('Banco de Dados'!A4507,Controle!M:M,0))*E4507/100</f>
        <v>#N/A</v>
      </c>
    </row>
    <row r="4508" spans="1:20" hidden="1" x14ac:dyDescent="0.2">
      <c r="A4508" s="158">
        <f>BD_TS!A4507</f>
        <v>0</v>
      </c>
      <c r="B4508" s="158" t="str">
        <f>SUBSTITUTE(SUBSTITUTE(BD_TS!D4507," ",""),"-","/")</f>
        <v/>
      </c>
      <c r="C4508" s="158">
        <f>BD_TS!E4507</f>
        <v>0</v>
      </c>
      <c r="D4508" s="159">
        <f>BD_TS!F4507</f>
        <v>0</v>
      </c>
      <c r="E4508" s="160">
        <f>BD_TS!B4507</f>
        <v>0</v>
      </c>
      <c r="F4508" s="161">
        <f>BD_TS!C4507</f>
        <v>0</v>
      </c>
      <c r="G4508" s="187">
        <f>BD_TS!H4507</f>
        <v>0</v>
      </c>
      <c r="H4508" s="158" t="str">
        <f>IF($A4508=0,"",IFERROR(INDEX(BD_Gestão!A:A,MATCH('Banco de Dados'!$B4508,BD_Gestão!$B:$B,0)),"erro"))</f>
        <v/>
      </c>
      <c r="I4508" s="162" t="str">
        <f>IF($A4508=0,"",IFERROR(INDEX(BD_Gestão!E:E,MATCH('Banco de Dados'!$B4508,BD_Gestão!$B:$B,0)),"erro"))</f>
        <v/>
      </c>
      <c r="J4508" s="186" t="str">
        <f>IF($A4508=0,"",IFERROR(INDEX(BD_Gestão!B:B,MATCH('Banco de Dados'!$B4508,BD_Gestão!$B:$B,0)),"erro"))</f>
        <v/>
      </c>
      <c r="K4508" s="158" t="str">
        <f>IF($A4508=0,"",IFERROR(INDEX(BD_Gestão!C:C,MATCH('Banco de Dados'!$B4508,BD_Gestão!$B:$B,0)),"erro"))</f>
        <v/>
      </c>
      <c r="L4508" s="158" t="str">
        <f>IF($A4508=0,"",IFERROR(INDEX(BD_Gestão!H:H,MATCH('Banco de Dados'!$B4508,BD_Gestão!$B:$B,0)),"erro"))</f>
        <v/>
      </c>
      <c r="M4508" s="161" t="str">
        <f>IF($A4508=0,"",IFERROR(INDEX(BD_Gestão!F:F,MATCH('Banco de Dados'!$B4508,BD_Gestão!$B:$B,0)),"erro"))</f>
        <v/>
      </c>
      <c r="N4508" s="161" t="str">
        <f>IF($A4508=0,"",IFERROR(INDEX(BD_Gestão!J:J,MATCH('Banco de Dados'!$B4508,BD_Gestão!$B:$B,0)),"erro"))</f>
        <v/>
      </c>
      <c r="O4508" s="164" t="str">
        <f>IF($A4508=0,"",IFERROR(INDEX(BD_Gestão!K:K,MATCH('Banco de Dados'!$B4508,BD_Gestão!$B:$B,0)),"erro"))</f>
        <v/>
      </c>
      <c r="P4508" s="169" t="str">
        <f t="shared" si="282"/>
        <v/>
      </c>
      <c r="Q4508" s="170" t="str">
        <f t="shared" si="283"/>
        <v/>
      </c>
      <c r="R4508" s="163" t="e">
        <f t="shared" si="280"/>
        <v>#VALUE!</v>
      </c>
      <c r="S4508" s="163" t="e">
        <f t="shared" si="281"/>
        <v>#VALUE!</v>
      </c>
      <c r="T4508" s="163" t="e">
        <f>INDEX(Controle!O:O,MATCH('Banco de Dados'!A4508,Controle!M:M,0))*E4508/100</f>
        <v>#N/A</v>
      </c>
    </row>
    <row r="4509" spans="1:20" hidden="1" x14ac:dyDescent="0.2">
      <c r="A4509" s="158">
        <f>BD_TS!A4508</f>
        <v>0</v>
      </c>
      <c r="B4509" s="158" t="str">
        <f>SUBSTITUTE(SUBSTITUTE(BD_TS!D4508," ",""),"-","/")</f>
        <v/>
      </c>
      <c r="C4509" s="158">
        <f>BD_TS!E4508</f>
        <v>0</v>
      </c>
      <c r="D4509" s="159">
        <f>BD_TS!F4508</f>
        <v>0</v>
      </c>
      <c r="E4509" s="160">
        <f>BD_TS!B4508</f>
        <v>0</v>
      </c>
      <c r="F4509" s="161">
        <f>BD_TS!C4508</f>
        <v>0</v>
      </c>
      <c r="G4509" s="187">
        <f>BD_TS!H4508</f>
        <v>0</v>
      </c>
      <c r="H4509" s="158" t="str">
        <f>IF($A4509=0,"",IFERROR(INDEX(BD_Gestão!A:A,MATCH('Banco de Dados'!$B4509,BD_Gestão!$B:$B,0)),"erro"))</f>
        <v/>
      </c>
      <c r="I4509" s="162" t="str">
        <f>IF($A4509=0,"",IFERROR(INDEX(BD_Gestão!E:E,MATCH('Banco de Dados'!$B4509,BD_Gestão!$B:$B,0)),"erro"))</f>
        <v/>
      </c>
      <c r="J4509" s="186" t="str">
        <f>IF($A4509=0,"",IFERROR(INDEX(BD_Gestão!B:B,MATCH('Banco de Dados'!$B4509,BD_Gestão!$B:$B,0)),"erro"))</f>
        <v/>
      </c>
      <c r="K4509" s="158" t="str">
        <f>IF($A4509=0,"",IFERROR(INDEX(BD_Gestão!C:C,MATCH('Banco de Dados'!$B4509,BD_Gestão!$B:$B,0)),"erro"))</f>
        <v/>
      </c>
      <c r="L4509" s="158" t="str">
        <f>IF($A4509=0,"",IFERROR(INDEX(BD_Gestão!H:H,MATCH('Banco de Dados'!$B4509,BD_Gestão!$B:$B,0)),"erro"))</f>
        <v/>
      </c>
      <c r="M4509" s="161" t="str">
        <f>IF($A4509=0,"",IFERROR(INDEX(BD_Gestão!F:F,MATCH('Banco de Dados'!$B4509,BD_Gestão!$B:$B,0)),"erro"))</f>
        <v/>
      </c>
      <c r="N4509" s="161" t="str">
        <f>IF($A4509=0,"",IFERROR(INDEX(BD_Gestão!J:J,MATCH('Banco de Dados'!$B4509,BD_Gestão!$B:$B,0)),"erro"))</f>
        <v/>
      </c>
      <c r="O4509" s="164" t="str">
        <f>IF($A4509=0,"",IFERROR(INDEX(BD_Gestão!K:K,MATCH('Banco de Dados'!$B4509,BD_Gestão!$B:$B,0)),"erro"))</f>
        <v/>
      </c>
      <c r="P4509" s="169" t="str">
        <f t="shared" si="282"/>
        <v/>
      </c>
      <c r="Q4509" s="170" t="str">
        <f t="shared" si="283"/>
        <v/>
      </c>
      <c r="R4509" s="163" t="e">
        <f t="shared" si="280"/>
        <v>#VALUE!</v>
      </c>
      <c r="S4509" s="163" t="e">
        <f t="shared" si="281"/>
        <v>#VALUE!</v>
      </c>
      <c r="T4509" s="163" t="e">
        <f>INDEX(Controle!O:O,MATCH('Banco de Dados'!A4509,Controle!M:M,0))*E4509/100</f>
        <v>#N/A</v>
      </c>
    </row>
    <row r="4510" spans="1:20" hidden="1" x14ac:dyDescent="0.2">
      <c r="A4510" s="158">
        <f>BD_TS!A4509</f>
        <v>0</v>
      </c>
      <c r="B4510" s="158" t="str">
        <f>SUBSTITUTE(SUBSTITUTE(BD_TS!D4509," ",""),"-","/")</f>
        <v/>
      </c>
      <c r="C4510" s="158">
        <f>BD_TS!E4509</f>
        <v>0</v>
      </c>
      <c r="D4510" s="159">
        <f>BD_TS!F4509</f>
        <v>0</v>
      </c>
      <c r="E4510" s="160">
        <f>BD_TS!B4509</f>
        <v>0</v>
      </c>
      <c r="F4510" s="161">
        <f>BD_TS!C4509</f>
        <v>0</v>
      </c>
      <c r="G4510" s="187">
        <f>BD_TS!H4509</f>
        <v>0</v>
      </c>
      <c r="H4510" s="158" t="str">
        <f>IF($A4510=0,"",IFERROR(INDEX(BD_Gestão!A:A,MATCH('Banco de Dados'!$B4510,BD_Gestão!$B:$B,0)),"erro"))</f>
        <v/>
      </c>
      <c r="I4510" s="162" t="str">
        <f>IF($A4510=0,"",IFERROR(INDEX(BD_Gestão!E:E,MATCH('Banco de Dados'!$B4510,BD_Gestão!$B:$B,0)),"erro"))</f>
        <v/>
      </c>
      <c r="J4510" s="186" t="str">
        <f>IF($A4510=0,"",IFERROR(INDEX(BD_Gestão!B:B,MATCH('Banco de Dados'!$B4510,BD_Gestão!$B:$B,0)),"erro"))</f>
        <v/>
      </c>
      <c r="K4510" s="158" t="str">
        <f>IF($A4510=0,"",IFERROR(INDEX(BD_Gestão!C:C,MATCH('Banco de Dados'!$B4510,BD_Gestão!$B:$B,0)),"erro"))</f>
        <v/>
      </c>
      <c r="L4510" s="158" t="str">
        <f>IF($A4510=0,"",IFERROR(INDEX(BD_Gestão!H:H,MATCH('Banco de Dados'!$B4510,BD_Gestão!$B:$B,0)),"erro"))</f>
        <v/>
      </c>
      <c r="M4510" s="161" t="str">
        <f>IF($A4510=0,"",IFERROR(INDEX(BD_Gestão!F:F,MATCH('Banco de Dados'!$B4510,BD_Gestão!$B:$B,0)),"erro"))</f>
        <v/>
      </c>
      <c r="N4510" s="161" t="str">
        <f>IF($A4510=0,"",IFERROR(INDEX(BD_Gestão!J:J,MATCH('Banco de Dados'!$B4510,BD_Gestão!$B:$B,0)),"erro"))</f>
        <v/>
      </c>
      <c r="O4510" s="164" t="str">
        <f>IF($A4510=0,"",IFERROR(INDEX(BD_Gestão!K:K,MATCH('Banco de Dados'!$B4510,BD_Gestão!$B:$B,0)),"erro"))</f>
        <v/>
      </c>
      <c r="P4510" s="169" t="str">
        <f t="shared" si="282"/>
        <v/>
      </c>
      <c r="Q4510" s="170" t="str">
        <f t="shared" si="283"/>
        <v/>
      </c>
      <c r="R4510" s="163" t="e">
        <f t="shared" si="280"/>
        <v>#VALUE!</v>
      </c>
      <c r="S4510" s="163" t="e">
        <f t="shared" si="281"/>
        <v>#VALUE!</v>
      </c>
      <c r="T4510" s="163" t="e">
        <f>INDEX(Controle!O:O,MATCH('Banco de Dados'!A4510,Controle!M:M,0))*E4510/100</f>
        <v>#N/A</v>
      </c>
    </row>
    <row r="4511" spans="1:20" hidden="1" x14ac:dyDescent="0.2">
      <c r="A4511" s="158">
        <f>BD_TS!A4510</f>
        <v>0</v>
      </c>
      <c r="B4511" s="158" t="str">
        <f>SUBSTITUTE(SUBSTITUTE(BD_TS!D4510," ",""),"-","/")</f>
        <v/>
      </c>
      <c r="C4511" s="158">
        <f>BD_TS!E4510</f>
        <v>0</v>
      </c>
      <c r="D4511" s="159">
        <f>BD_TS!F4510</f>
        <v>0</v>
      </c>
      <c r="E4511" s="160">
        <f>BD_TS!B4510</f>
        <v>0</v>
      </c>
      <c r="F4511" s="161">
        <f>BD_TS!C4510</f>
        <v>0</v>
      </c>
      <c r="G4511" s="187">
        <f>BD_TS!H4510</f>
        <v>0</v>
      </c>
      <c r="H4511" s="158" t="str">
        <f>IF($A4511=0,"",IFERROR(INDEX(BD_Gestão!A:A,MATCH('Banco de Dados'!$B4511,BD_Gestão!$B:$B,0)),"erro"))</f>
        <v/>
      </c>
      <c r="I4511" s="162" t="str">
        <f>IF($A4511=0,"",IFERROR(INDEX(BD_Gestão!E:E,MATCH('Banco de Dados'!$B4511,BD_Gestão!$B:$B,0)),"erro"))</f>
        <v/>
      </c>
      <c r="J4511" s="186" t="str">
        <f>IF($A4511=0,"",IFERROR(INDEX(BD_Gestão!B:B,MATCH('Banco de Dados'!$B4511,BD_Gestão!$B:$B,0)),"erro"))</f>
        <v/>
      </c>
      <c r="K4511" s="158" t="str">
        <f>IF($A4511=0,"",IFERROR(INDEX(BD_Gestão!C:C,MATCH('Banco de Dados'!$B4511,BD_Gestão!$B:$B,0)),"erro"))</f>
        <v/>
      </c>
      <c r="L4511" s="158" t="str">
        <f>IF($A4511=0,"",IFERROR(INDEX(BD_Gestão!H:H,MATCH('Banco de Dados'!$B4511,BD_Gestão!$B:$B,0)),"erro"))</f>
        <v/>
      </c>
      <c r="M4511" s="161" t="str">
        <f>IF($A4511=0,"",IFERROR(INDEX(BD_Gestão!F:F,MATCH('Banco de Dados'!$B4511,BD_Gestão!$B:$B,0)),"erro"))</f>
        <v/>
      </c>
      <c r="N4511" s="161" t="str">
        <f>IF($A4511=0,"",IFERROR(INDEX(BD_Gestão!J:J,MATCH('Banco de Dados'!$B4511,BD_Gestão!$B:$B,0)),"erro"))</f>
        <v/>
      </c>
      <c r="O4511" s="164" t="str">
        <f>IF($A4511=0,"",IFERROR(INDEX(BD_Gestão!K:K,MATCH('Banco de Dados'!$B4511,BD_Gestão!$B:$B,0)),"erro"))</f>
        <v/>
      </c>
      <c r="P4511" s="169" t="str">
        <f t="shared" si="282"/>
        <v/>
      </c>
      <c r="Q4511" s="170" t="str">
        <f t="shared" si="283"/>
        <v/>
      </c>
      <c r="R4511" s="163" t="e">
        <f t="shared" si="280"/>
        <v>#VALUE!</v>
      </c>
      <c r="S4511" s="163" t="e">
        <f t="shared" si="281"/>
        <v>#VALUE!</v>
      </c>
      <c r="T4511" s="163" t="e">
        <f>INDEX(Controle!O:O,MATCH('Banco de Dados'!A4511,Controle!M:M,0))*E4511/100</f>
        <v>#N/A</v>
      </c>
    </row>
    <row r="4512" spans="1:20" hidden="1" x14ac:dyDescent="0.2">
      <c r="A4512" s="158">
        <f>BD_TS!A4511</f>
        <v>0</v>
      </c>
      <c r="B4512" s="158" t="str">
        <f>SUBSTITUTE(SUBSTITUTE(BD_TS!D4511," ",""),"-","/")</f>
        <v/>
      </c>
      <c r="C4512" s="158">
        <f>BD_TS!E4511</f>
        <v>0</v>
      </c>
      <c r="D4512" s="159">
        <f>BD_TS!F4511</f>
        <v>0</v>
      </c>
      <c r="E4512" s="160">
        <f>BD_TS!B4511</f>
        <v>0</v>
      </c>
      <c r="F4512" s="161">
        <f>BD_TS!C4511</f>
        <v>0</v>
      </c>
      <c r="G4512" s="187">
        <f>BD_TS!H4511</f>
        <v>0</v>
      </c>
      <c r="H4512" s="158" t="str">
        <f>IF($A4512=0,"",IFERROR(INDEX(BD_Gestão!A:A,MATCH('Banco de Dados'!$B4512,BD_Gestão!$B:$B,0)),"erro"))</f>
        <v/>
      </c>
      <c r="I4512" s="162" t="str">
        <f>IF($A4512=0,"",IFERROR(INDEX(BD_Gestão!E:E,MATCH('Banco de Dados'!$B4512,BD_Gestão!$B:$B,0)),"erro"))</f>
        <v/>
      </c>
      <c r="J4512" s="186" t="str">
        <f>IF($A4512=0,"",IFERROR(INDEX(BD_Gestão!B:B,MATCH('Banco de Dados'!$B4512,BD_Gestão!$B:$B,0)),"erro"))</f>
        <v/>
      </c>
      <c r="K4512" s="158" t="str">
        <f>IF($A4512=0,"",IFERROR(INDEX(BD_Gestão!C:C,MATCH('Banco de Dados'!$B4512,BD_Gestão!$B:$B,0)),"erro"))</f>
        <v/>
      </c>
      <c r="L4512" s="158" t="str">
        <f>IF($A4512=0,"",IFERROR(INDEX(BD_Gestão!H:H,MATCH('Banco de Dados'!$B4512,BD_Gestão!$B:$B,0)),"erro"))</f>
        <v/>
      </c>
      <c r="M4512" s="161" t="str">
        <f>IF($A4512=0,"",IFERROR(INDEX(BD_Gestão!F:F,MATCH('Banco de Dados'!$B4512,BD_Gestão!$B:$B,0)),"erro"))</f>
        <v/>
      </c>
      <c r="N4512" s="161" t="str">
        <f>IF($A4512=0,"",IFERROR(INDEX(BD_Gestão!J:J,MATCH('Banco de Dados'!$B4512,BD_Gestão!$B:$B,0)),"erro"))</f>
        <v/>
      </c>
      <c r="O4512" s="164" t="str">
        <f>IF($A4512=0,"",IFERROR(INDEX(BD_Gestão!K:K,MATCH('Banco de Dados'!$B4512,BD_Gestão!$B:$B,0)),"erro"))</f>
        <v/>
      </c>
      <c r="P4512" s="169" t="str">
        <f t="shared" si="282"/>
        <v/>
      </c>
      <c r="Q4512" s="170" t="str">
        <f t="shared" si="283"/>
        <v/>
      </c>
      <c r="R4512" s="163" t="e">
        <f t="shared" si="280"/>
        <v>#VALUE!</v>
      </c>
      <c r="S4512" s="163" t="e">
        <f t="shared" si="281"/>
        <v>#VALUE!</v>
      </c>
      <c r="T4512" s="163" t="e">
        <f>INDEX(Controle!O:O,MATCH('Banco de Dados'!A4512,Controle!M:M,0))*E4512/100</f>
        <v>#N/A</v>
      </c>
    </row>
    <row r="4513" spans="1:20" hidden="1" x14ac:dyDescent="0.2">
      <c r="A4513" s="158">
        <f>BD_TS!A4512</f>
        <v>0</v>
      </c>
      <c r="B4513" s="158" t="str">
        <f>SUBSTITUTE(SUBSTITUTE(BD_TS!D4512," ",""),"-","/")</f>
        <v/>
      </c>
      <c r="C4513" s="158">
        <f>BD_TS!E4512</f>
        <v>0</v>
      </c>
      <c r="D4513" s="159">
        <f>BD_TS!F4512</f>
        <v>0</v>
      </c>
      <c r="E4513" s="160">
        <f>BD_TS!B4512</f>
        <v>0</v>
      </c>
      <c r="F4513" s="161">
        <f>BD_TS!C4512</f>
        <v>0</v>
      </c>
      <c r="G4513" s="187">
        <f>BD_TS!H4512</f>
        <v>0</v>
      </c>
      <c r="H4513" s="158" t="str">
        <f>IF($A4513=0,"",IFERROR(INDEX(BD_Gestão!A:A,MATCH('Banco de Dados'!$B4513,BD_Gestão!$B:$B,0)),"erro"))</f>
        <v/>
      </c>
      <c r="I4513" s="162" t="str">
        <f>IF($A4513=0,"",IFERROR(INDEX(BD_Gestão!E:E,MATCH('Banco de Dados'!$B4513,BD_Gestão!$B:$B,0)),"erro"))</f>
        <v/>
      </c>
      <c r="J4513" s="186" t="str">
        <f>IF($A4513=0,"",IFERROR(INDEX(BD_Gestão!B:B,MATCH('Banco de Dados'!$B4513,BD_Gestão!$B:$B,0)),"erro"))</f>
        <v/>
      </c>
      <c r="K4513" s="158" t="str">
        <f>IF($A4513=0,"",IFERROR(INDEX(BD_Gestão!C:C,MATCH('Banco de Dados'!$B4513,BD_Gestão!$B:$B,0)),"erro"))</f>
        <v/>
      </c>
      <c r="L4513" s="158" t="str">
        <f>IF($A4513=0,"",IFERROR(INDEX(BD_Gestão!H:H,MATCH('Banco de Dados'!$B4513,BD_Gestão!$B:$B,0)),"erro"))</f>
        <v/>
      </c>
      <c r="M4513" s="161" t="str">
        <f>IF($A4513=0,"",IFERROR(INDEX(BD_Gestão!F:F,MATCH('Banco de Dados'!$B4513,BD_Gestão!$B:$B,0)),"erro"))</f>
        <v/>
      </c>
      <c r="N4513" s="161" t="str">
        <f>IF($A4513=0,"",IFERROR(INDEX(BD_Gestão!J:J,MATCH('Banco de Dados'!$B4513,BD_Gestão!$B:$B,0)),"erro"))</f>
        <v/>
      </c>
      <c r="O4513" s="164" t="str">
        <f>IF($A4513=0,"",IFERROR(INDEX(BD_Gestão!K:K,MATCH('Banco de Dados'!$B4513,BD_Gestão!$B:$B,0)),"erro"))</f>
        <v/>
      </c>
      <c r="P4513" s="169" t="str">
        <f t="shared" si="282"/>
        <v/>
      </c>
      <c r="Q4513" s="170" t="str">
        <f t="shared" si="283"/>
        <v/>
      </c>
      <c r="R4513" s="163" t="e">
        <f t="shared" si="280"/>
        <v>#VALUE!</v>
      </c>
      <c r="S4513" s="163" t="e">
        <f t="shared" si="281"/>
        <v>#VALUE!</v>
      </c>
      <c r="T4513" s="163" t="e">
        <f>INDEX(Controle!O:O,MATCH('Banco de Dados'!A4513,Controle!M:M,0))*E4513/100</f>
        <v>#N/A</v>
      </c>
    </row>
    <row r="4514" spans="1:20" hidden="1" x14ac:dyDescent="0.2">
      <c r="A4514" s="158">
        <f>BD_TS!A4513</f>
        <v>0</v>
      </c>
      <c r="B4514" s="158" t="str">
        <f>SUBSTITUTE(SUBSTITUTE(BD_TS!D4513," ",""),"-","/")</f>
        <v/>
      </c>
      <c r="C4514" s="158">
        <f>BD_TS!E4513</f>
        <v>0</v>
      </c>
      <c r="D4514" s="159">
        <f>BD_TS!F4513</f>
        <v>0</v>
      </c>
      <c r="E4514" s="160">
        <f>BD_TS!B4513</f>
        <v>0</v>
      </c>
      <c r="F4514" s="161">
        <f>BD_TS!C4513</f>
        <v>0</v>
      </c>
      <c r="G4514" s="187">
        <f>BD_TS!H4513</f>
        <v>0</v>
      </c>
      <c r="H4514" s="158" t="str">
        <f>IF($A4514=0,"",IFERROR(INDEX(BD_Gestão!A:A,MATCH('Banco de Dados'!$B4514,BD_Gestão!$B:$B,0)),"erro"))</f>
        <v/>
      </c>
      <c r="I4514" s="162" t="str">
        <f>IF($A4514=0,"",IFERROR(INDEX(BD_Gestão!E:E,MATCH('Banco de Dados'!$B4514,BD_Gestão!$B:$B,0)),"erro"))</f>
        <v/>
      </c>
      <c r="J4514" s="186" t="str">
        <f>IF($A4514=0,"",IFERROR(INDEX(BD_Gestão!B:B,MATCH('Banco de Dados'!$B4514,BD_Gestão!$B:$B,0)),"erro"))</f>
        <v/>
      </c>
      <c r="K4514" s="158" t="str">
        <f>IF($A4514=0,"",IFERROR(INDEX(BD_Gestão!C:C,MATCH('Banco de Dados'!$B4514,BD_Gestão!$B:$B,0)),"erro"))</f>
        <v/>
      </c>
      <c r="L4514" s="158" t="str">
        <f>IF($A4514=0,"",IFERROR(INDEX(BD_Gestão!H:H,MATCH('Banco de Dados'!$B4514,BD_Gestão!$B:$B,0)),"erro"))</f>
        <v/>
      </c>
      <c r="M4514" s="161" t="str">
        <f>IF($A4514=0,"",IFERROR(INDEX(BD_Gestão!F:F,MATCH('Banco de Dados'!$B4514,BD_Gestão!$B:$B,0)),"erro"))</f>
        <v/>
      </c>
      <c r="N4514" s="161" t="str">
        <f>IF($A4514=0,"",IFERROR(INDEX(BD_Gestão!J:J,MATCH('Banco de Dados'!$B4514,BD_Gestão!$B:$B,0)),"erro"))</f>
        <v/>
      </c>
      <c r="O4514" s="164" t="str">
        <f>IF($A4514=0,"",IFERROR(INDEX(BD_Gestão!K:K,MATCH('Banco de Dados'!$B4514,BD_Gestão!$B:$B,0)),"erro"))</f>
        <v/>
      </c>
      <c r="P4514" s="169" t="str">
        <f t="shared" si="282"/>
        <v/>
      </c>
      <c r="Q4514" s="170" t="str">
        <f t="shared" si="283"/>
        <v/>
      </c>
      <c r="R4514" s="163" t="e">
        <f t="shared" si="280"/>
        <v>#VALUE!</v>
      </c>
      <c r="S4514" s="163" t="e">
        <f t="shared" si="281"/>
        <v>#VALUE!</v>
      </c>
      <c r="T4514" s="163" t="e">
        <f>INDEX(Controle!O:O,MATCH('Banco de Dados'!A4514,Controle!M:M,0))*E4514/100</f>
        <v>#N/A</v>
      </c>
    </row>
    <row r="4515" spans="1:20" hidden="1" x14ac:dyDescent="0.2">
      <c r="A4515" s="158">
        <f>BD_TS!A4514</f>
        <v>0</v>
      </c>
      <c r="B4515" s="158" t="str">
        <f>SUBSTITUTE(SUBSTITUTE(BD_TS!D4514," ",""),"-","/")</f>
        <v/>
      </c>
      <c r="C4515" s="158">
        <f>BD_TS!E4514</f>
        <v>0</v>
      </c>
      <c r="D4515" s="159">
        <f>BD_TS!F4514</f>
        <v>0</v>
      </c>
      <c r="E4515" s="160">
        <f>BD_TS!B4514</f>
        <v>0</v>
      </c>
      <c r="F4515" s="161">
        <f>BD_TS!C4514</f>
        <v>0</v>
      </c>
      <c r="G4515" s="187">
        <f>BD_TS!H4514</f>
        <v>0</v>
      </c>
      <c r="H4515" s="158" t="str">
        <f>IF($A4515=0,"",IFERROR(INDEX(BD_Gestão!A:A,MATCH('Banco de Dados'!$B4515,BD_Gestão!$B:$B,0)),"erro"))</f>
        <v/>
      </c>
      <c r="I4515" s="162" t="str">
        <f>IF($A4515=0,"",IFERROR(INDEX(BD_Gestão!E:E,MATCH('Banco de Dados'!$B4515,BD_Gestão!$B:$B,0)),"erro"))</f>
        <v/>
      </c>
      <c r="J4515" s="186" t="str">
        <f>IF($A4515=0,"",IFERROR(INDEX(BD_Gestão!B:B,MATCH('Banco de Dados'!$B4515,BD_Gestão!$B:$B,0)),"erro"))</f>
        <v/>
      </c>
      <c r="K4515" s="158" t="str">
        <f>IF($A4515=0,"",IFERROR(INDEX(BD_Gestão!C:C,MATCH('Banco de Dados'!$B4515,BD_Gestão!$B:$B,0)),"erro"))</f>
        <v/>
      </c>
      <c r="L4515" s="158" t="str">
        <f>IF($A4515=0,"",IFERROR(INDEX(BD_Gestão!H:H,MATCH('Banco de Dados'!$B4515,BD_Gestão!$B:$B,0)),"erro"))</f>
        <v/>
      </c>
      <c r="M4515" s="161" t="str">
        <f>IF($A4515=0,"",IFERROR(INDEX(BD_Gestão!F:F,MATCH('Banco de Dados'!$B4515,BD_Gestão!$B:$B,0)),"erro"))</f>
        <v/>
      </c>
      <c r="N4515" s="161" t="str">
        <f>IF($A4515=0,"",IFERROR(INDEX(BD_Gestão!J:J,MATCH('Banco de Dados'!$B4515,BD_Gestão!$B:$B,0)),"erro"))</f>
        <v/>
      </c>
      <c r="O4515" s="164" t="str">
        <f>IF($A4515=0,"",IFERROR(INDEX(BD_Gestão!K:K,MATCH('Banco de Dados'!$B4515,BD_Gestão!$B:$B,0)),"erro"))</f>
        <v/>
      </c>
      <c r="P4515" s="169" t="str">
        <f t="shared" si="282"/>
        <v/>
      </c>
      <c r="Q4515" s="170" t="str">
        <f t="shared" si="283"/>
        <v/>
      </c>
      <c r="R4515" s="163" t="e">
        <f t="shared" si="280"/>
        <v>#VALUE!</v>
      </c>
      <c r="S4515" s="163" t="e">
        <f t="shared" si="281"/>
        <v>#VALUE!</v>
      </c>
      <c r="T4515" s="163" t="e">
        <f>INDEX(Controle!O:O,MATCH('Banco de Dados'!A4515,Controle!M:M,0))*E4515/100</f>
        <v>#N/A</v>
      </c>
    </row>
    <row r="4516" spans="1:20" hidden="1" x14ac:dyDescent="0.2">
      <c r="A4516" s="158">
        <f>BD_TS!A4515</f>
        <v>0</v>
      </c>
      <c r="B4516" s="158" t="str">
        <f>SUBSTITUTE(SUBSTITUTE(BD_TS!D4515," ",""),"-","/")</f>
        <v/>
      </c>
      <c r="C4516" s="158">
        <f>BD_TS!E4515</f>
        <v>0</v>
      </c>
      <c r="D4516" s="159">
        <f>BD_TS!F4515</f>
        <v>0</v>
      </c>
      <c r="E4516" s="160">
        <f>BD_TS!B4515</f>
        <v>0</v>
      </c>
      <c r="F4516" s="161">
        <f>BD_TS!C4515</f>
        <v>0</v>
      </c>
      <c r="G4516" s="187">
        <f>BD_TS!H4515</f>
        <v>0</v>
      </c>
      <c r="H4516" s="158" t="str">
        <f>IF($A4516=0,"",IFERROR(INDEX(BD_Gestão!A:A,MATCH('Banco de Dados'!$B4516,BD_Gestão!$B:$B,0)),"erro"))</f>
        <v/>
      </c>
      <c r="I4516" s="162" t="str">
        <f>IF($A4516=0,"",IFERROR(INDEX(BD_Gestão!E:E,MATCH('Banco de Dados'!$B4516,BD_Gestão!$B:$B,0)),"erro"))</f>
        <v/>
      </c>
      <c r="J4516" s="186" t="str">
        <f>IF($A4516=0,"",IFERROR(INDEX(BD_Gestão!B:B,MATCH('Banco de Dados'!$B4516,BD_Gestão!$B:$B,0)),"erro"))</f>
        <v/>
      </c>
      <c r="K4516" s="158" t="str">
        <f>IF($A4516=0,"",IFERROR(INDEX(BD_Gestão!C:C,MATCH('Banco de Dados'!$B4516,BD_Gestão!$B:$B,0)),"erro"))</f>
        <v/>
      </c>
      <c r="L4516" s="158" t="str">
        <f>IF($A4516=0,"",IFERROR(INDEX(BD_Gestão!H:H,MATCH('Banco de Dados'!$B4516,BD_Gestão!$B:$B,0)),"erro"))</f>
        <v/>
      </c>
      <c r="M4516" s="161" t="str">
        <f>IF($A4516=0,"",IFERROR(INDEX(BD_Gestão!F:F,MATCH('Banco de Dados'!$B4516,BD_Gestão!$B:$B,0)),"erro"))</f>
        <v/>
      </c>
      <c r="N4516" s="161" t="str">
        <f>IF($A4516=0,"",IFERROR(INDEX(BD_Gestão!J:J,MATCH('Banco de Dados'!$B4516,BD_Gestão!$B:$B,0)),"erro"))</f>
        <v/>
      </c>
      <c r="O4516" s="164" t="str">
        <f>IF($A4516=0,"",IFERROR(INDEX(BD_Gestão!K:K,MATCH('Banco de Dados'!$B4516,BD_Gestão!$B:$B,0)),"erro"))</f>
        <v/>
      </c>
      <c r="P4516" s="169" t="str">
        <f t="shared" si="282"/>
        <v/>
      </c>
      <c r="Q4516" s="170" t="str">
        <f t="shared" si="283"/>
        <v/>
      </c>
      <c r="R4516" s="163" t="e">
        <f t="shared" si="280"/>
        <v>#VALUE!</v>
      </c>
      <c r="S4516" s="163" t="e">
        <f t="shared" si="281"/>
        <v>#VALUE!</v>
      </c>
      <c r="T4516" s="163" t="e">
        <f>INDEX(Controle!O:O,MATCH('Banco de Dados'!A4516,Controle!M:M,0))*E4516/100</f>
        <v>#N/A</v>
      </c>
    </row>
    <row r="4517" spans="1:20" hidden="1" x14ac:dyDescent="0.2">
      <c r="A4517" s="158">
        <f>BD_TS!A4516</f>
        <v>0</v>
      </c>
      <c r="B4517" s="158" t="str">
        <f>SUBSTITUTE(SUBSTITUTE(BD_TS!D4516," ",""),"-","/")</f>
        <v/>
      </c>
      <c r="C4517" s="158">
        <f>BD_TS!E4516</f>
        <v>0</v>
      </c>
      <c r="D4517" s="159">
        <f>BD_TS!F4516</f>
        <v>0</v>
      </c>
      <c r="E4517" s="160">
        <f>BD_TS!B4516</f>
        <v>0</v>
      </c>
      <c r="F4517" s="161">
        <f>BD_TS!C4516</f>
        <v>0</v>
      </c>
      <c r="G4517" s="187">
        <f>BD_TS!H4516</f>
        <v>0</v>
      </c>
      <c r="H4517" s="158" t="str">
        <f>IF($A4517=0,"",IFERROR(INDEX(BD_Gestão!A:A,MATCH('Banco de Dados'!$B4517,BD_Gestão!$B:$B,0)),"erro"))</f>
        <v/>
      </c>
      <c r="I4517" s="162" t="str">
        <f>IF($A4517=0,"",IFERROR(INDEX(BD_Gestão!E:E,MATCH('Banco de Dados'!$B4517,BD_Gestão!$B:$B,0)),"erro"))</f>
        <v/>
      </c>
      <c r="J4517" s="186" t="str">
        <f>IF($A4517=0,"",IFERROR(INDEX(BD_Gestão!B:B,MATCH('Banco de Dados'!$B4517,BD_Gestão!$B:$B,0)),"erro"))</f>
        <v/>
      </c>
      <c r="K4517" s="158" t="str">
        <f>IF($A4517=0,"",IFERROR(INDEX(BD_Gestão!C:C,MATCH('Banco de Dados'!$B4517,BD_Gestão!$B:$B,0)),"erro"))</f>
        <v/>
      </c>
      <c r="L4517" s="158" t="str">
        <f>IF($A4517=0,"",IFERROR(INDEX(BD_Gestão!H:H,MATCH('Banco de Dados'!$B4517,BD_Gestão!$B:$B,0)),"erro"))</f>
        <v/>
      </c>
      <c r="M4517" s="161" t="str">
        <f>IF($A4517=0,"",IFERROR(INDEX(BD_Gestão!F:F,MATCH('Banco de Dados'!$B4517,BD_Gestão!$B:$B,0)),"erro"))</f>
        <v/>
      </c>
      <c r="N4517" s="161" t="str">
        <f>IF($A4517=0,"",IFERROR(INDEX(BD_Gestão!J:J,MATCH('Banco de Dados'!$B4517,BD_Gestão!$B:$B,0)),"erro"))</f>
        <v/>
      </c>
      <c r="O4517" s="164" t="str">
        <f>IF($A4517=0,"",IFERROR(INDEX(BD_Gestão!K:K,MATCH('Banco de Dados'!$B4517,BD_Gestão!$B:$B,0)),"erro"))</f>
        <v/>
      </c>
      <c r="P4517" s="169" t="str">
        <f t="shared" si="282"/>
        <v/>
      </c>
      <c r="Q4517" s="170" t="str">
        <f t="shared" si="283"/>
        <v/>
      </c>
      <c r="R4517" s="163" t="e">
        <f t="shared" si="280"/>
        <v>#VALUE!</v>
      </c>
      <c r="S4517" s="163" t="e">
        <f t="shared" si="281"/>
        <v>#VALUE!</v>
      </c>
      <c r="T4517" s="163" t="e">
        <f>INDEX(Controle!O:O,MATCH('Banco de Dados'!A4517,Controle!M:M,0))*E4517/100</f>
        <v>#N/A</v>
      </c>
    </row>
    <row r="4518" spans="1:20" hidden="1" x14ac:dyDescent="0.2">
      <c r="A4518" s="158">
        <f>BD_TS!A4517</f>
        <v>0</v>
      </c>
      <c r="B4518" s="158" t="str">
        <f>SUBSTITUTE(SUBSTITUTE(BD_TS!D4517," ",""),"-","/")</f>
        <v/>
      </c>
      <c r="C4518" s="158">
        <f>BD_TS!E4517</f>
        <v>0</v>
      </c>
      <c r="D4518" s="159">
        <f>BD_TS!F4517</f>
        <v>0</v>
      </c>
      <c r="E4518" s="160">
        <f>BD_TS!B4517</f>
        <v>0</v>
      </c>
      <c r="F4518" s="161">
        <f>BD_TS!C4517</f>
        <v>0</v>
      </c>
      <c r="G4518" s="187">
        <f>BD_TS!H4517</f>
        <v>0</v>
      </c>
      <c r="H4518" s="158" t="str">
        <f>IF($A4518=0,"",IFERROR(INDEX(BD_Gestão!A:A,MATCH('Banco de Dados'!$B4518,BD_Gestão!$B:$B,0)),"erro"))</f>
        <v/>
      </c>
      <c r="I4518" s="162" t="str">
        <f>IF($A4518=0,"",IFERROR(INDEX(BD_Gestão!E:E,MATCH('Banco de Dados'!$B4518,BD_Gestão!$B:$B,0)),"erro"))</f>
        <v/>
      </c>
      <c r="J4518" s="186" t="str">
        <f>IF($A4518=0,"",IFERROR(INDEX(BD_Gestão!B:B,MATCH('Banco de Dados'!$B4518,BD_Gestão!$B:$B,0)),"erro"))</f>
        <v/>
      </c>
      <c r="K4518" s="158" t="str">
        <f>IF($A4518=0,"",IFERROR(INDEX(BD_Gestão!C:C,MATCH('Banco de Dados'!$B4518,BD_Gestão!$B:$B,0)),"erro"))</f>
        <v/>
      </c>
      <c r="L4518" s="158" t="str">
        <f>IF($A4518=0,"",IFERROR(INDEX(BD_Gestão!H:H,MATCH('Banco de Dados'!$B4518,BD_Gestão!$B:$B,0)),"erro"))</f>
        <v/>
      </c>
      <c r="M4518" s="161" t="str">
        <f>IF($A4518=0,"",IFERROR(INDEX(BD_Gestão!F:F,MATCH('Banco de Dados'!$B4518,BD_Gestão!$B:$B,0)),"erro"))</f>
        <v/>
      </c>
      <c r="N4518" s="161" t="str">
        <f>IF($A4518=0,"",IFERROR(INDEX(BD_Gestão!J:J,MATCH('Banco de Dados'!$B4518,BD_Gestão!$B:$B,0)),"erro"))</f>
        <v/>
      </c>
      <c r="O4518" s="164" t="str">
        <f>IF($A4518=0,"",IFERROR(INDEX(BD_Gestão!K:K,MATCH('Banco de Dados'!$B4518,BD_Gestão!$B:$B,0)),"erro"))</f>
        <v/>
      </c>
      <c r="P4518" s="169" t="str">
        <f t="shared" si="282"/>
        <v/>
      </c>
      <c r="Q4518" s="170" t="str">
        <f t="shared" si="283"/>
        <v/>
      </c>
      <c r="R4518" s="163" t="e">
        <f t="shared" si="280"/>
        <v>#VALUE!</v>
      </c>
      <c r="S4518" s="163" t="e">
        <f t="shared" si="281"/>
        <v>#VALUE!</v>
      </c>
      <c r="T4518" s="163" t="e">
        <f>INDEX(Controle!O:O,MATCH('Banco de Dados'!A4518,Controle!M:M,0))*E4518/100</f>
        <v>#N/A</v>
      </c>
    </row>
    <row r="4519" spans="1:20" hidden="1" x14ac:dyDescent="0.2">
      <c r="A4519" s="158">
        <f>BD_TS!A4518</f>
        <v>0</v>
      </c>
      <c r="B4519" s="158" t="str">
        <f>SUBSTITUTE(SUBSTITUTE(BD_TS!D4518," ",""),"-","/")</f>
        <v/>
      </c>
      <c r="C4519" s="158">
        <f>BD_TS!E4518</f>
        <v>0</v>
      </c>
      <c r="D4519" s="159">
        <f>BD_TS!F4518</f>
        <v>0</v>
      </c>
      <c r="E4519" s="160">
        <f>BD_TS!B4518</f>
        <v>0</v>
      </c>
      <c r="F4519" s="161">
        <f>BD_TS!C4518</f>
        <v>0</v>
      </c>
      <c r="G4519" s="187">
        <f>BD_TS!H4518</f>
        <v>0</v>
      </c>
      <c r="H4519" s="158" t="str">
        <f>IF($A4519=0,"",IFERROR(INDEX(BD_Gestão!A:A,MATCH('Banco de Dados'!$B4519,BD_Gestão!$B:$B,0)),"erro"))</f>
        <v/>
      </c>
      <c r="I4519" s="162" t="str">
        <f>IF($A4519=0,"",IFERROR(INDEX(BD_Gestão!E:E,MATCH('Banco de Dados'!$B4519,BD_Gestão!$B:$B,0)),"erro"))</f>
        <v/>
      </c>
      <c r="J4519" s="186" t="str">
        <f>IF($A4519=0,"",IFERROR(INDEX(BD_Gestão!B:B,MATCH('Banco de Dados'!$B4519,BD_Gestão!$B:$B,0)),"erro"))</f>
        <v/>
      </c>
      <c r="K4519" s="158" t="str">
        <f>IF($A4519=0,"",IFERROR(INDEX(BD_Gestão!C:C,MATCH('Banco de Dados'!$B4519,BD_Gestão!$B:$B,0)),"erro"))</f>
        <v/>
      </c>
      <c r="L4519" s="158" t="str">
        <f>IF($A4519=0,"",IFERROR(INDEX(BD_Gestão!H:H,MATCH('Banco de Dados'!$B4519,BD_Gestão!$B:$B,0)),"erro"))</f>
        <v/>
      </c>
      <c r="M4519" s="161" t="str">
        <f>IF($A4519=0,"",IFERROR(INDEX(BD_Gestão!F:F,MATCH('Banco de Dados'!$B4519,BD_Gestão!$B:$B,0)),"erro"))</f>
        <v/>
      </c>
      <c r="N4519" s="161" t="str">
        <f>IF($A4519=0,"",IFERROR(INDEX(BD_Gestão!J:J,MATCH('Banco de Dados'!$B4519,BD_Gestão!$B:$B,0)),"erro"))</f>
        <v/>
      </c>
      <c r="O4519" s="164" t="str">
        <f>IF($A4519=0,"",IFERROR(INDEX(BD_Gestão!K:K,MATCH('Banco de Dados'!$B4519,BD_Gestão!$B:$B,0)),"erro"))</f>
        <v/>
      </c>
      <c r="P4519" s="169" t="str">
        <f t="shared" si="282"/>
        <v/>
      </c>
      <c r="Q4519" s="170" t="str">
        <f t="shared" si="283"/>
        <v/>
      </c>
      <c r="R4519" s="163" t="e">
        <f t="shared" si="280"/>
        <v>#VALUE!</v>
      </c>
      <c r="S4519" s="163" t="e">
        <f t="shared" si="281"/>
        <v>#VALUE!</v>
      </c>
      <c r="T4519" s="163" t="e">
        <f>INDEX(Controle!O:O,MATCH('Banco de Dados'!A4519,Controle!M:M,0))*E4519/100</f>
        <v>#N/A</v>
      </c>
    </row>
    <row r="4520" spans="1:20" hidden="1" x14ac:dyDescent="0.2">
      <c r="A4520" s="158">
        <f>BD_TS!A4519</f>
        <v>0</v>
      </c>
      <c r="B4520" s="158" t="str">
        <f>SUBSTITUTE(SUBSTITUTE(BD_TS!D4519," ",""),"-","/")</f>
        <v/>
      </c>
      <c r="C4520" s="158">
        <f>BD_TS!E4519</f>
        <v>0</v>
      </c>
      <c r="D4520" s="159">
        <f>BD_TS!F4519</f>
        <v>0</v>
      </c>
      <c r="E4520" s="160">
        <f>BD_TS!B4519</f>
        <v>0</v>
      </c>
      <c r="F4520" s="161">
        <f>BD_TS!C4519</f>
        <v>0</v>
      </c>
      <c r="G4520" s="187">
        <f>BD_TS!H4519</f>
        <v>0</v>
      </c>
      <c r="H4520" s="158" t="str">
        <f>IF($A4520=0,"",IFERROR(INDEX(BD_Gestão!A:A,MATCH('Banco de Dados'!$B4520,BD_Gestão!$B:$B,0)),"erro"))</f>
        <v/>
      </c>
      <c r="I4520" s="162" t="str">
        <f>IF($A4520=0,"",IFERROR(INDEX(BD_Gestão!E:E,MATCH('Banco de Dados'!$B4520,BD_Gestão!$B:$B,0)),"erro"))</f>
        <v/>
      </c>
      <c r="J4520" s="186" t="str">
        <f>IF($A4520=0,"",IFERROR(INDEX(BD_Gestão!B:B,MATCH('Banco de Dados'!$B4520,BD_Gestão!$B:$B,0)),"erro"))</f>
        <v/>
      </c>
      <c r="K4520" s="158" t="str">
        <f>IF($A4520=0,"",IFERROR(INDEX(BD_Gestão!C:C,MATCH('Banco de Dados'!$B4520,BD_Gestão!$B:$B,0)),"erro"))</f>
        <v/>
      </c>
      <c r="L4520" s="158" t="str">
        <f>IF($A4520=0,"",IFERROR(INDEX(BD_Gestão!H:H,MATCH('Banco de Dados'!$B4520,BD_Gestão!$B:$B,0)),"erro"))</f>
        <v/>
      </c>
      <c r="M4520" s="161" t="str">
        <f>IF($A4520=0,"",IFERROR(INDEX(BD_Gestão!F:F,MATCH('Banco de Dados'!$B4520,BD_Gestão!$B:$B,0)),"erro"))</f>
        <v/>
      </c>
      <c r="N4520" s="161" t="str">
        <f>IF($A4520=0,"",IFERROR(INDEX(BD_Gestão!J:J,MATCH('Banco de Dados'!$B4520,BD_Gestão!$B:$B,0)),"erro"))</f>
        <v/>
      </c>
      <c r="O4520" s="164" t="str">
        <f>IF($A4520=0,"",IFERROR(INDEX(BD_Gestão!K:K,MATCH('Banco de Dados'!$B4520,BD_Gestão!$B:$B,0)),"erro"))</f>
        <v/>
      </c>
      <c r="P4520" s="169" t="str">
        <f t="shared" si="282"/>
        <v/>
      </c>
      <c r="Q4520" s="170" t="str">
        <f t="shared" si="283"/>
        <v/>
      </c>
      <c r="R4520" s="163" t="e">
        <f t="shared" si="280"/>
        <v>#VALUE!</v>
      </c>
      <c r="S4520" s="163" t="e">
        <f t="shared" si="281"/>
        <v>#VALUE!</v>
      </c>
      <c r="T4520" s="163" t="e">
        <f>INDEX(Controle!O:O,MATCH('Banco de Dados'!A4520,Controle!M:M,0))*E4520/100</f>
        <v>#N/A</v>
      </c>
    </row>
    <row r="4521" spans="1:20" hidden="1" x14ac:dyDescent="0.2">
      <c r="A4521" s="158">
        <f>BD_TS!A4520</f>
        <v>0</v>
      </c>
      <c r="B4521" s="158" t="str">
        <f>SUBSTITUTE(SUBSTITUTE(BD_TS!D4520," ",""),"-","/")</f>
        <v/>
      </c>
      <c r="C4521" s="158">
        <f>BD_TS!E4520</f>
        <v>0</v>
      </c>
      <c r="D4521" s="159">
        <f>BD_TS!F4520</f>
        <v>0</v>
      </c>
      <c r="E4521" s="160">
        <f>BD_TS!B4520</f>
        <v>0</v>
      </c>
      <c r="F4521" s="161">
        <f>BD_TS!C4520</f>
        <v>0</v>
      </c>
      <c r="G4521" s="187">
        <f>BD_TS!H4520</f>
        <v>0</v>
      </c>
      <c r="H4521" s="158" t="str">
        <f>IF($A4521=0,"",IFERROR(INDEX(BD_Gestão!A:A,MATCH('Banco de Dados'!$B4521,BD_Gestão!$B:$B,0)),"erro"))</f>
        <v/>
      </c>
      <c r="I4521" s="162" t="str">
        <f>IF($A4521=0,"",IFERROR(INDEX(BD_Gestão!E:E,MATCH('Banco de Dados'!$B4521,BD_Gestão!$B:$B,0)),"erro"))</f>
        <v/>
      </c>
      <c r="J4521" s="186" t="str">
        <f>IF($A4521=0,"",IFERROR(INDEX(BD_Gestão!B:B,MATCH('Banco de Dados'!$B4521,BD_Gestão!$B:$B,0)),"erro"))</f>
        <v/>
      </c>
      <c r="K4521" s="158" t="str">
        <f>IF($A4521=0,"",IFERROR(INDEX(BD_Gestão!C:C,MATCH('Banco de Dados'!$B4521,BD_Gestão!$B:$B,0)),"erro"))</f>
        <v/>
      </c>
      <c r="L4521" s="158" t="str">
        <f>IF($A4521=0,"",IFERROR(INDEX(BD_Gestão!H:H,MATCH('Banco de Dados'!$B4521,BD_Gestão!$B:$B,0)),"erro"))</f>
        <v/>
      </c>
      <c r="M4521" s="161" t="str">
        <f>IF($A4521=0,"",IFERROR(INDEX(BD_Gestão!F:F,MATCH('Banco de Dados'!$B4521,BD_Gestão!$B:$B,0)),"erro"))</f>
        <v/>
      </c>
      <c r="N4521" s="161" t="str">
        <f>IF($A4521=0,"",IFERROR(INDEX(BD_Gestão!J:J,MATCH('Banco de Dados'!$B4521,BD_Gestão!$B:$B,0)),"erro"))</f>
        <v/>
      </c>
      <c r="O4521" s="164" t="str">
        <f>IF($A4521=0,"",IFERROR(INDEX(BD_Gestão!K:K,MATCH('Banco de Dados'!$B4521,BD_Gestão!$B:$B,0)),"erro"))</f>
        <v/>
      </c>
      <c r="P4521" s="169" t="str">
        <f t="shared" si="282"/>
        <v/>
      </c>
      <c r="Q4521" s="170" t="str">
        <f t="shared" si="283"/>
        <v/>
      </c>
      <c r="R4521" s="163" t="e">
        <f t="shared" si="280"/>
        <v>#VALUE!</v>
      </c>
      <c r="S4521" s="163" t="e">
        <f t="shared" si="281"/>
        <v>#VALUE!</v>
      </c>
      <c r="T4521" s="163" t="e">
        <f>INDEX(Controle!O:O,MATCH('Banco de Dados'!A4521,Controle!M:M,0))*E4521/100</f>
        <v>#N/A</v>
      </c>
    </row>
    <row r="4522" spans="1:20" hidden="1" x14ac:dyDescent="0.2">
      <c r="A4522" s="158">
        <f>BD_TS!A4521</f>
        <v>0</v>
      </c>
      <c r="B4522" s="158" t="str">
        <f>SUBSTITUTE(SUBSTITUTE(BD_TS!D4521," ",""),"-","/")</f>
        <v/>
      </c>
      <c r="C4522" s="158">
        <f>BD_TS!E4521</f>
        <v>0</v>
      </c>
      <c r="D4522" s="159">
        <f>BD_TS!F4521</f>
        <v>0</v>
      </c>
      <c r="E4522" s="160">
        <f>BD_TS!B4521</f>
        <v>0</v>
      </c>
      <c r="F4522" s="161">
        <f>BD_TS!C4521</f>
        <v>0</v>
      </c>
      <c r="G4522" s="187">
        <f>BD_TS!H4521</f>
        <v>0</v>
      </c>
      <c r="H4522" s="158" t="str">
        <f>IF($A4522=0,"",IFERROR(INDEX(BD_Gestão!A:A,MATCH('Banco de Dados'!$B4522,BD_Gestão!$B:$B,0)),"erro"))</f>
        <v/>
      </c>
      <c r="I4522" s="162" t="str">
        <f>IF($A4522=0,"",IFERROR(INDEX(BD_Gestão!E:E,MATCH('Banco de Dados'!$B4522,BD_Gestão!$B:$B,0)),"erro"))</f>
        <v/>
      </c>
      <c r="J4522" s="186" t="str">
        <f>IF($A4522=0,"",IFERROR(INDEX(BD_Gestão!B:B,MATCH('Banco de Dados'!$B4522,BD_Gestão!$B:$B,0)),"erro"))</f>
        <v/>
      </c>
      <c r="K4522" s="158" t="str">
        <f>IF($A4522=0,"",IFERROR(INDEX(BD_Gestão!C:C,MATCH('Banco de Dados'!$B4522,BD_Gestão!$B:$B,0)),"erro"))</f>
        <v/>
      </c>
      <c r="L4522" s="158" t="str">
        <f>IF($A4522=0,"",IFERROR(INDEX(BD_Gestão!H:H,MATCH('Banco de Dados'!$B4522,BD_Gestão!$B:$B,0)),"erro"))</f>
        <v/>
      </c>
      <c r="M4522" s="161" t="str">
        <f>IF($A4522=0,"",IFERROR(INDEX(BD_Gestão!F:F,MATCH('Banco de Dados'!$B4522,BD_Gestão!$B:$B,0)),"erro"))</f>
        <v/>
      </c>
      <c r="N4522" s="161" t="str">
        <f>IF($A4522=0,"",IFERROR(INDEX(BD_Gestão!J:J,MATCH('Banco de Dados'!$B4522,BD_Gestão!$B:$B,0)),"erro"))</f>
        <v/>
      </c>
      <c r="O4522" s="164" t="str">
        <f>IF($A4522=0,"",IFERROR(INDEX(BD_Gestão!K:K,MATCH('Banco de Dados'!$B4522,BD_Gestão!$B:$B,0)),"erro"))</f>
        <v/>
      </c>
      <c r="P4522" s="169" t="str">
        <f t="shared" si="282"/>
        <v/>
      </c>
      <c r="Q4522" s="170" t="str">
        <f t="shared" si="283"/>
        <v/>
      </c>
      <c r="R4522" s="163" t="e">
        <f t="shared" si="280"/>
        <v>#VALUE!</v>
      </c>
      <c r="S4522" s="163" t="e">
        <f t="shared" si="281"/>
        <v>#VALUE!</v>
      </c>
      <c r="T4522" s="163" t="e">
        <f>INDEX(Controle!O:O,MATCH('Banco de Dados'!A4522,Controle!M:M,0))*E4522/100</f>
        <v>#N/A</v>
      </c>
    </row>
    <row r="4523" spans="1:20" hidden="1" x14ac:dyDescent="0.2">
      <c r="A4523" s="158">
        <f>BD_TS!A4522</f>
        <v>0</v>
      </c>
      <c r="B4523" s="158" t="str">
        <f>SUBSTITUTE(SUBSTITUTE(BD_TS!D4522," ",""),"-","/")</f>
        <v/>
      </c>
      <c r="C4523" s="158">
        <f>BD_TS!E4522</f>
        <v>0</v>
      </c>
      <c r="D4523" s="159">
        <f>BD_TS!F4522</f>
        <v>0</v>
      </c>
      <c r="E4523" s="160">
        <f>BD_TS!B4522</f>
        <v>0</v>
      </c>
      <c r="F4523" s="161">
        <f>BD_TS!C4522</f>
        <v>0</v>
      </c>
      <c r="G4523" s="187">
        <f>BD_TS!H4522</f>
        <v>0</v>
      </c>
      <c r="H4523" s="158" t="str">
        <f>IF($A4523=0,"",IFERROR(INDEX(BD_Gestão!A:A,MATCH('Banco de Dados'!$B4523,BD_Gestão!$B:$B,0)),"erro"))</f>
        <v/>
      </c>
      <c r="I4523" s="162" t="str">
        <f>IF($A4523=0,"",IFERROR(INDEX(BD_Gestão!E:E,MATCH('Banco de Dados'!$B4523,BD_Gestão!$B:$B,0)),"erro"))</f>
        <v/>
      </c>
      <c r="J4523" s="186" t="str">
        <f>IF($A4523=0,"",IFERROR(INDEX(BD_Gestão!B:B,MATCH('Banco de Dados'!$B4523,BD_Gestão!$B:$B,0)),"erro"))</f>
        <v/>
      </c>
      <c r="K4523" s="158" t="str">
        <f>IF($A4523=0,"",IFERROR(INDEX(BD_Gestão!C:C,MATCH('Banco de Dados'!$B4523,BD_Gestão!$B:$B,0)),"erro"))</f>
        <v/>
      </c>
      <c r="L4523" s="158" t="str">
        <f>IF($A4523=0,"",IFERROR(INDEX(BD_Gestão!H:H,MATCH('Banco de Dados'!$B4523,BD_Gestão!$B:$B,0)),"erro"))</f>
        <v/>
      </c>
      <c r="M4523" s="161" t="str">
        <f>IF($A4523=0,"",IFERROR(INDEX(BD_Gestão!F:F,MATCH('Banco de Dados'!$B4523,BD_Gestão!$B:$B,0)),"erro"))</f>
        <v/>
      </c>
      <c r="N4523" s="161" t="str">
        <f>IF($A4523=0,"",IFERROR(INDEX(BD_Gestão!J:J,MATCH('Banco de Dados'!$B4523,BD_Gestão!$B:$B,0)),"erro"))</f>
        <v/>
      </c>
      <c r="O4523" s="164" t="str">
        <f>IF($A4523=0,"",IFERROR(INDEX(BD_Gestão!K:K,MATCH('Banco de Dados'!$B4523,BD_Gestão!$B:$B,0)),"erro"))</f>
        <v/>
      </c>
      <c r="P4523" s="169" t="str">
        <f t="shared" si="282"/>
        <v/>
      </c>
      <c r="Q4523" s="170" t="str">
        <f t="shared" si="283"/>
        <v/>
      </c>
      <c r="R4523" s="163" t="e">
        <f t="shared" si="280"/>
        <v>#VALUE!</v>
      </c>
      <c r="S4523" s="163" t="e">
        <f t="shared" si="281"/>
        <v>#VALUE!</v>
      </c>
      <c r="T4523" s="163" t="e">
        <f>INDEX(Controle!O:O,MATCH('Banco de Dados'!A4523,Controle!M:M,0))*E4523/100</f>
        <v>#N/A</v>
      </c>
    </row>
    <row r="4524" spans="1:20" hidden="1" x14ac:dyDescent="0.2">
      <c r="A4524" s="158">
        <f>BD_TS!A4523</f>
        <v>0</v>
      </c>
      <c r="B4524" s="158" t="str">
        <f>SUBSTITUTE(SUBSTITUTE(BD_TS!D4523," ",""),"-","/")</f>
        <v/>
      </c>
      <c r="C4524" s="158">
        <f>BD_TS!E4523</f>
        <v>0</v>
      </c>
      <c r="D4524" s="159">
        <f>BD_TS!F4523</f>
        <v>0</v>
      </c>
      <c r="E4524" s="160">
        <f>BD_TS!B4523</f>
        <v>0</v>
      </c>
      <c r="F4524" s="161">
        <f>BD_TS!C4523</f>
        <v>0</v>
      </c>
      <c r="G4524" s="187">
        <f>BD_TS!H4523</f>
        <v>0</v>
      </c>
      <c r="H4524" s="158" t="str">
        <f>IF($A4524=0,"",IFERROR(INDEX(BD_Gestão!A:A,MATCH('Banco de Dados'!$B4524,BD_Gestão!$B:$B,0)),"erro"))</f>
        <v/>
      </c>
      <c r="I4524" s="162" t="str">
        <f>IF($A4524=0,"",IFERROR(INDEX(BD_Gestão!E:E,MATCH('Banco de Dados'!$B4524,BD_Gestão!$B:$B,0)),"erro"))</f>
        <v/>
      </c>
      <c r="J4524" s="186" t="str">
        <f>IF($A4524=0,"",IFERROR(INDEX(BD_Gestão!B:B,MATCH('Banco de Dados'!$B4524,BD_Gestão!$B:$B,0)),"erro"))</f>
        <v/>
      </c>
      <c r="K4524" s="158" t="str">
        <f>IF($A4524=0,"",IFERROR(INDEX(BD_Gestão!C:C,MATCH('Banco de Dados'!$B4524,BD_Gestão!$B:$B,0)),"erro"))</f>
        <v/>
      </c>
      <c r="L4524" s="158" t="str">
        <f>IF($A4524=0,"",IFERROR(INDEX(BD_Gestão!H:H,MATCH('Banco de Dados'!$B4524,BD_Gestão!$B:$B,0)),"erro"))</f>
        <v/>
      </c>
      <c r="M4524" s="161" t="str">
        <f>IF($A4524=0,"",IFERROR(INDEX(BD_Gestão!F:F,MATCH('Banco de Dados'!$B4524,BD_Gestão!$B:$B,0)),"erro"))</f>
        <v/>
      </c>
      <c r="N4524" s="161" t="str">
        <f>IF($A4524=0,"",IFERROR(INDEX(BD_Gestão!J:J,MATCH('Banco de Dados'!$B4524,BD_Gestão!$B:$B,0)),"erro"))</f>
        <v/>
      </c>
      <c r="O4524" s="164" t="str">
        <f>IF($A4524=0,"",IFERROR(INDEX(BD_Gestão!K:K,MATCH('Banco de Dados'!$B4524,BD_Gestão!$B:$B,0)),"erro"))</f>
        <v/>
      </c>
      <c r="P4524" s="169" t="str">
        <f t="shared" si="282"/>
        <v/>
      </c>
      <c r="Q4524" s="170" t="str">
        <f t="shared" si="283"/>
        <v/>
      </c>
      <c r="R4524" s="163" t="e">
        <f t="shared" si="280"/>
        <v>#VALUE!</v>
      </c>
      <c r="S4524" s="163" t="e">
        <f t="shared" si="281"/>
        <v>#VALUE!</v>
      </c>
      <c r="T4524" s="163" t="e">
        <f>INDEX(Controle!O:O,MATCH('Banco de Dados'!A4524,Controle!M:M,0))*E4524/100</f>
        <v>#N/A</v>
      </c>
    </row>
    <row r="4525" spans="1:20" hidden="1" x14ac:dyDescent="0.2">
      <c r="A4525" s="158">
        <f>BD_TS!A4524</f>
        <v>0</v>
      </c>
      <c r="B4525" s="158" t="str">
        <f>SUBSTITUTE(SUBSTITUTE(BD_TS!D4524," ",""),"-","/")</f>
        <v/>
      </c>
      <c r="C4525" s="158">
        <f>BD_TS!E4524</f>
        <v>0</v>
      </c>
      <c r="D4525" s="159">
        <f>BD_TS!F4524</f>
        <v>0</v>
      </c>
      <c r="E4525" s="160">
        <f>BD_TS!B4524</f>
        <v>0</v>
      </c>
      <c r="F4525" s="161">
        <f>BD_TS!C4524</f>
        <v>0</v>
      </c>
      <c r="G4525" s="187">
        <f>BD_TS!H4524</f>
        <v>0</v>
      </c>
      <c r="H4525" s="158" t="str">
        <f>IF($A4525=0,"",IFERROR(INDEX(BD_Gestão!A:A,MATCH('Banco de Dados'!$B4525,BD_Gestão!$B:$B,0)),"erro"))</f>
        <v/>
      </c>
      <c r="I4525" s="162" t="str">
        <f>IF($A4525=0,"",IFERROR(INDEX(BD_Gestão!E:E,MATCH('Banco de Dados'!$B4525,BD_Gestão!$B:$B,0)),"erro"))</f>
        <v/>
      </c>
      <c r="J4525" s="186" t="str">
        <f>IF($A4525=0,"",IFERROR(INDEX(BD_Gestão!B:B,MATCH('Banco de Dados'!$B4525,BD_Gestão!$B:$B,0)),"erro"))</f>
        <v/>
      </c>
      <c r="K4525" s="158" t="str">
        <f>IF($A4525=0,"",IFERROR(INDEX(BD_Gestão!C:C,MATCH('Banco de Dados'!$B4525,BD_Gestão!$B:$B,0)),"erro"))</f>
        <v/>
      </c>
      <c r="L4525" s="158" t="str">
        <f>IF($A4525=0,"",IFERROR(INDEX(BD_Gestão!H:H,MATCH('Banco de Dados'!$B4525,BD_Gestão!$B:$B,0)),"erro"))</f>
        <v/>
      </c>
      <c r="M4525" s="161" t="str">
        <f>IF($A4525=0,"",IFERROR(INDEX(BD_Gestão!F:F,MATCH('Banco de Dados'!$B4525,BD_Gestão!$B:$B,0)),"erro"))</f>
        <v/>
      </c>
      <c r="N4525" s="161" t="str">
        <f>IF($A4525=0,"",IFERROR(INDEX(BD_Gestão!J:J,MATCH('Banco de Dados'!$B4525,BD_Gestão!$B:$B,0)),"erro"))</f>
        <v/>
      </c>
      <c r="O4525" s="164" t="str">
        <f>IF($A4525=0,"",IFERROR(INDEX(BD_Gestão!K:K,MATCH('Banco de Dados'!$B4525,BD_Gestão!$B:$B,0)),"erro"))</f>
        <v/>
      </c>
      <c r="P4525" s="169" t="str">
        <f t="shared" si="282"/>
        <v/>
      </c>
      <c r="Q4525" s="170" t="str">
        <f t="shared" si="283"/>
        <v/>
      </c>
      <c r="R4525" s="163" t="e">
        <f t="shared" si="280"/>
        <v>#VALUE!</v>
      </c>
      <c r="S4525" s="163" t="e">
        <f t="shared" si="281"/>
        <v>#VALUE!</v>
      </c>
      <c r="T4525" s="163" t="e">
        <f>INDEX(Controle!O:O,MATCH('Banco de Dados'!A4525,Controle!M:M,0))*E4525/100</f>
        <v>#N/A</v>
      </c>
    </row>
    <row r="4526" spans="1:20" hidden="1" x14ac:dyDescent="0.2">
      <c r="A4526" s="158">
        <f>BD_TS!A4525</f>
        <v>0</v>
      </c>
      <c r="B4526" s="158" t="str">
        <f>SUBSTITUTE(SUBSTITUTE(BD_TS!D4525," ",""),"-","/")</f>
        <v/>
      </c>
      <c r="C4526" s="158">
        <f>BD_TS!E4525</f>
        <v>0</v>
      </c>
      <c r="D4526" s="159">
        <f>BD_TS!F4525</f>
        <v>0</v>
      </c>
      <c r="E4526" s="160">
        <f>BD_TS!B4525</f>
        <v>0</v>
      </c>
      <c r="F4526" s="161">
        <f>BD_TS!C4525</f>
        <v>0</v>
      </c>
      <c r="G4526" s="187">
        <f>BD_TS!H4525</f>
        <v>0</v>
      </c>
      <c r="H4526" s="158" t="str">
        <f>IF($A4526=0,"",IFERROR(INDEX(BD_Gestão!A:A,MATCH('Banco de Dados'!$B4526,BD_Gestão!$B:$B,0)),"erro"))</f>
        <v/>
      </c>
      <c r="I4526" s="162" t="str">
        <f>IF($A4526=0,"",IFERROR(INDEX(BD_Gestão!E:E,MATCH('Banco de Dados'!$B4526,BD_Gestão!$B:$B,0)),"erro"))</f>
        <v/>
      </c>
      <c r="J4526" s="186" t="str">
        <f>IF($A4526=0,"",IFERROR(INDEX(BD_Gestão!B:B,MATCH('Banco de Dados'!$B4526,BD_Gestão!$B:$B,0)),"erro"))</f>
        <v/>
      </c>
      <c r="K4526" s="158" t="str">
        <f>IF($A4526=0,"",IFERROR(INDEX(BD_Gestão!C:C,MATCH('Banco de Dados'!$B4526,BD_Gestão!$B:$B,0)),"erro"))</f>
        <v/>
      </c>
      <c r="L4526" s="158" t="str">
        <f>IF($A4526=0,"",IFERROR(INDEX(BD_Gestão!H:H,MATCH('Banco de Dados'!$B4526,BD_Gestão!$B:$B,0)),"erro"))</f>
        <v/>
      </c>
      <c r="M4526" s="161" t="str">
        <f>IF($A4526=0,"",IFERROR(INDEX(BD_Gestão!F:F,MATCH('Banco de Dados'!$B4526,BD_Gestão!$B:$B,0)),"erro"))</f>
        <v/>
      </c>
      <c r="N4526" s="161" t="str">
        <f>IF($A4526=0,"",IFERROR(INDEX(BD_Gestão!J:J,MATCH('Banco de Dados'!$B4526,BD_Gestão!$B:$B,0)),"erro"))</f>
        <v/>
      </c>
      <c r="O4526" s="164" t="str">
        <f>IF($A4526=0,"",IFERROR(INDEX(BD_Gestão!K:K,MATCH('Banco de Dados'!$B4526,BD_Gestão!$B:$B,0)),"erro"))</f>
        <v/>
      </c>
      <c r="P4526" s="169" t="str">
        <f t="shared" si="282"/>
        <v/>
      </c>
      <c r="Q4526" s="170" t="str">
        <f t="shared" si="283"/>
        <v/>
      </c>
      <c r="R4526" s="163" t="e">
        <f t="shared" si="280"/>
        <v>#VALUE!</v>
      </c>
      <c r="S4526" s="163" t="e">
        <f t="shared" si="281"/>
        <v>#VALUE!</v>
      </c>
      <c r="T4526" s="163" t="e">
        <f>INDEX(Controle!O:O,MATCH('Banco de Dados'!A4526,Controle!M:M,0))*E4526/100</f>
        <v>#N/A</v>
      </c>
    </row>
    <row r="4527" spans="1:20" hidden="1" x14ac:dyDescent="0.2">
      <c r="A4527" s="158">
        <f>BD_TS!A4526</f>
        <v>0</v>
      </c>
      <c r="B4527" s="158" t="str">
        <f>SUBSTITUTE(SUBSTITUTE(BD_TS!D4526," ",""),"-","/")</f>
        <v/>
      </c>
      <c r="C4527" s="158">
        <f>BD_TS!E4526</f>
        <v>0</v>
      </c>
      <c r="D4527" s="159">
        <f>BD_TS!F4526</f>
        <v>0</v>
      </c>
      <c r="E4527" s="160">
        <f>BD_TS!B4526</f>
        <v>0</v>
      </c>
      <c r="F4527" s="161">
        <f>BD_TS!C4526</f>
        <v>0</v>
      </c>
      <c r="G4527" s="187">
        <f>BD_TS!H4526</f>
        <v>0</v>
      </c>
      <c r="H4527" s="158" t="str">
        <f>IF($A4527=0,"",IFERROR(INDEX(BD_Gestão!A:A,MATCH('Banco de Dados'!$B4527,BD_Gestão!$B:$B,0)),"erro"))</f>
        <v/>
      </c>
      <c r="I4527" s="162" t="str">
        <f>IF($A4527=0,"",IFERROR(INDEX(BD_Gestão!E:E,MATCH('Banco de Dados'!$B4527,BD_Gestão!$B:$B,0)),"erro"))</f>
        <v/>
      </c>
      <c r="J4527" s="186" t="str">
        <f>IF($A4527=0,"",IFERROR(INDEX(BD_Gestão!B:B,MATCH('Banco de Dados'!$B4527,BD_Gestão!$B:$B,0)),"erro"))</f>
        <v/>
      </c>
      <c r="K4527" s="158" t="str">
        <f>IF($A4527=0,"",IFERROR(INDEX(BD_Gestão!C:C,MATCH('Banco de Dados'!$B4527,BD_Gestão!$B:$B,0)),"erro"))</f>
        <v/>
      </c>
      <c r="L4527" s="158" t="str">
        <f>IF($A4527=0,"",IFERROR(INDEX(BD_Gestão!H:H,MATCH('Banco de Dados'!$B4527,BD_Gestão!$B:$B,0)),"erro"))</f>
        <v/>
      </c>
      <c r="M4527" s="161" t="str">
        <f>IF($A4527=0,"",IFERROR(INDEX(BD_Gestão!F:F,MATCH('Banco de Dados'!$B4527,BD_Gestão!$B:$B,0)),"erro"))</f>
        <v/>
      </c>
      <c r="N4527" s="161" t="str">
        <f>IF($A4527=0,"",IFERROR(INDEX(BD_Gestão!J:J,MATCH('Banco de Dados'!$B4527,BD_Gestão!$B:$B,0)),"erro"))</f>
        <v/>
      </c>
      <c r="O4527" s="164" t="str">
        <f>IF($A4527=0,"",IFERROR(INDEX(BD_Gestão!K:K,MATCH('Banco de Dados'!$B4527,BD_Gestão!$B:$B,0)),"erro"))</f>
        <v/>
      </c>
      <c r="P4527" s="169" t="str">
        <f t="shared" si="282"/>
        <v/>
      </c>
      <c r="Q4527" s="170" t="str">
        <f t="shared" si="283"/>
        <v/>
      </c>
      <c r="R4527" s="163" t="e">
        <f t="shared" si="280"/>
        <v>#VALUE!</v>
      </c>
      <c r="S4527" s="163" t="e">
        <f t="shared" si="281"/>
        <v>#VALUE!</v>
      </c>
      <c r="T4527" s="163" t="e">
        <f>INDEX(Controle!O:O,MATCH('Banco de Dados'!A4527,Controle!M:M,0))*E4527/100</f>
        <v>#N/A</v>
      </c>
    </row>
    <row r="4528" spans="1:20" hidden="1" x14ac:dyDescent="0.2">
      <c r="A4528" s="158">
        <f>BD_TS!A4527</f>
        <v>0</v>
      </c>
      <c r="B4528" s="158" t="str">
        <f>SUBSTITUTE(SUBSTITUTE(BD_TS!D4527," ",""),"-","/")</f>
        <v/>
      </c>
      <c r="C4528" s="158">
        <f>BD_TS!E4527</f>
        <v>0</v>
      </c>
      <c r="D4528" s="159">
        <f>BD_TS!F4527</f>
        <v>0</v>
      </c>
      <c r="E4528" s="160">
        <f>BD_TS!B4527</f>
        <v>0</v>
      </c>
      <c r="F4528" s="161">
        <f>BD_TS!C4527</f>
        <v>0</v>
      </c>
      <c r="G4528" s="187">
        <f>BD_TS!H4527</f>
        <v>0</v>
      </c>
      <c r="H4528" s="158" t="str">
        <f>IF($A4528=0,"",IFERROR(INDEX(BD_Gestão!A:A,MATCH('Banco de Dados'!$B4528,BD_Gestão!$B:$B,0)),"erro"))</f>
        <v/>
      </c>
      <c r="I4528" s="162" t="str">
        <f>IF($A4528=0,"",IFERROR(INDEX(BD_Gestão!E:E,MATCH('Banco de Dados'!$B4528,BD_Gestão!$B:$B,0)),"erro"))</f>
        <v/>
      </c>
      <c r="J4528" s="186" t="str">
        <f>IF($A4528=0,"",IFERROR(INDEX(BD_Gestão!B:B,MATCH('Banco de Dados'!$B4528,BD_Gestão!$B:$B,0)),"erro"))</f>
        <v/>
      </c>
      <c r="K4528" s="158" t="str">
        <f>IF($A4528=0,"",IFERROR(INDEX(BD_Gestão!C:C,MATCH('Banco de Dados'!$B4528,BD_Gestão!$B:$B,0)),"erro"))</f>
        <v/>
      </c>
      <c r="L4528" s="158" t="str">
        <f>IF($A4528=0,"",IFERROR(INDEX(BD_Gestão!H:H,MATCH('Banco de Dados'!$B4528,BD_Gestão!$B:$B,0)),"erro"))</f>
        <v/>
      </c>
      <c r="M4528" s="161" t="str">
        <f>IF($A4528=0,"",IFERROR(INDEX(BD_Gestão!F:F,MATCH('Banco de Dados'!$B4528,BD_Gestão!$B:$B,0)),"erro"))</f>
        <v/>
      </c>
      <c r="N4528" s="161" t="str">
        <f>IF($A4528=0,"",IFERROR(INDEX(BD_Gestão!J:J,MATCH('Banco de Dados'!$B4528,BD_Gestão!$B:$B,0)),"erro"))</f>
        <v/>
      </c>
      <c r="O4528" s="164" t="str">
        <f>IF($A4528=0,"",IFERROR(INDEX(BD_Gestão!K:K,MATCH('Banco de Dados'!$B4528,BD_Gestão!$B:$B,0)),"erro"))</f>
        <v/>
      </c>
      <c r="P4528" s="169" t="str">
        <f t="shared" si="282"/>
        <v/>
      </c>
      <c r="Q4528" s="170" t="str">
        <f t="shared" si="283"/>
        <v/>
      </c>
      <c r="R4528" s="163" t="e">
        <f t="shared" si="280"/>
        <v>#VALUE!</v>
      </c>
      <c r="S4528" s="163" t="e">
        <f t="shared" si="281"/>
        <v>#VALUE!</v>
      </c>
      <c r="T4528" s="163" t="e">
        <f>INDEX(Controle!O:O,MATCH('Banco de Dados'!A4528,Controle!M:M,0))*E4528/100</f>
        <v>#N/A</v>
      </c>
    </row>
    <row r="4529" spans="1:20" hidden="1" x14ac:dyDescent="0.2">
      <c r="A4529" s="158">
        <f>BD_TS!A4528</f>
        <v>0</v>
      </c>
      <c r="B4529" s="158" t="str">
        <f>SUBSTITUTE(SUBSTITUTE(BD_TS!D4528," ",""),"-","/")</f>
        <v/>
      </c>
      <c r="C4529" s="158">
        <f>BD_TS!E4528</f>
        <v>0</v>
      </c>
      <c r="D4529" s="159">
        <f>BD_TS!F4528</f>
        <v>0</v>
      </c>
      <c r="E4529" s="160">
        <f>BD_TS!B4528</f>
        <v>0</v>
      </c>
      <c r="F4529" s="161">
        <f>BD_TS!C4528</f>
        <v>0</v>
      </c>
      <c r="G4529" s="187">
        <f>BD_TS!H4528</f>
        <v>0</v>
      </c>
      <c r="H4529" s="158" t="str">
        <f>IF($A4529=0,"",IFERROR(INDEX(BD_Gestão!A:A,MATCH('Banco de Dados'!$B4529,BD_Gestão!$B:$B,0)),"erro"))</f>
        <v/>
      </c>
      <c r="I4529" s="162" t="str">
        <f>IF($A4529=0,"",IFERROR(INDEX(BD_Gestão!E:E,MATCH('Banco de Dados'!$B4529,BD_Gestão!$B:$B,0)),"erro"))</f>
        <v/>
      </c>
      <c r="J4529" s="186" t="str">
        <f>IF($A4529=0,"",IFERROR(INDEX(BD_Gestão!B:B,MATCH('Banco de Dados'!$B4529,BD_Gestão!$B:$B,0)),"erro"))</f>
        <v/>
      </c>
      <c r="K4529" s="158" t="str">
        <f>IF($A4529=0,"",IFERROR(INDEX(BD_Gestão!C:C,MATCH('Banco de Dados'!$B4529,BD_Gestão!$B:$B,0)),"erro"))</f>
        <v/>
      </c>
      <c r="L4529" s="158" t="str">
        <f>IF($A4529=0,"",IFERROR(INDEX(BD_Gestão!H:H,MATCH('Banco de Dados'!$B4529,BD_Gestão!$B:$B,0)),"erro"))</f>
        <v/>
      </c>
      <c r="M4529" s="161" t="str">
        <f>IF($A4529=0,"",IFERROR(INDEX(BD_Gestão!F:F,MATCH('Banco de Dados'!$B4529,BD_Gestão!$B:$B,0)),"erro"))</f>
        <v/>
      </c>
      <c r="N4529" s="161" t="str">
        <f>IF($A4529=0,"",IFERROR(INDEX(BD_Gestão!J:J,MATCH('Banco de Dados'!$B4529,BD_Gestão!$B:$B,0)),"erro"))</f>
        <v/>
      </c>
      <c r="O4529" s="164" t="str">
        <f>IF($A4529=0,"",IFERROR(INDEX(BD_Gestão!K:K,MATCH('Banco de Dados'!$B4529,BD_Gestão!$B:$B,0)),"erro"))</f>
        <v/>
      </c>
      <c r="P4529" s="169" t="str">
        <f t="shared" si="282"/>
        <v/>
      </c>
      <c r="Q4529" s="170" t="str">
        <f t="shared" si="283"/>
        <v/>
      </c>
      <c r="R4529" s="163" t="e">
        <f t="shared" si="280"/>
        <v>#VALUE!</v>
      </c>
      <c r="S4529" s="163" t="e">
        <f t="shared" si="281"/>
        <v>#VALUE!</v>
      </c>
      <c r="T4529" s="163" t="e">
        <f>INDEX(Controle!O:O,MATCH('Banco de Dados'!A4529,Controle!M:M,0))*E4529/100</f>
        <v>#N/A</v>
      </c>
    </row>
    <row r="4530" spans="1:20" hidden="1" x14ac:dyDescent="0.2">
      <c r="A4530" s="158">
        <f>BD_TS!A4529</f>
        <v>0</v>
      </c>
      <c r="B4530" s="158" t="str">
        <f>SUBSTITUTE(SUBSTITUTE(BD_TS!D4529," ",""),"-","/")</f>
        <v/>
      </c>
      <c r="C4530" s="158">
        <f>BD_TS!E4529</f>
        <v>0</v>
      </c>
      <c r="D4530" s="159">
        <f>BD_TS!F4529</f>
        <v>0</v>
      </c>
      <c r="E4530" s="160">
        <f>BD_TS!B4529</f>
        <v>0</v>
      </c>
      <c r="F4530" s="161">
        <f>BD_TS!C4529</f>
        <v>0</v>
      </c>
      <c r="G4530" s="187">
        <f>BD_TS!H4529</f>
        <v>0</v>
      </c>
      <c r="H4530" s="158" t="str">
        <f>IF($A4530=0,"",IFERROR(INDEX(BD_Gestão!A:A,MATCH('Banco de Dados'!$B4530,BD_Gestão!$B:$B,0)),"erro"))</f>
        <v/>
      </c>
      <c r="I4530" s="162" t="str">
        <f>IF($A4530=0,"",IFERROR(INDEX(BD_Gestão!E:E,MATCH('Banco de Dados'!$B4530,BD_Gestão!$B:$B,0)),"erro"))</f>
        <v/>
      </c>
      <c r="J4530" s="186" t="str">
        <f>IF($A4530=0,"",IFERROR(INDEX(BD_Gestão!B:B,MATCH('Banco de Dados'!$B4530,BD_Gestão!$B:$B,0)),"erro"))</f>
        <v/>
      </c>
      <c r="K4530" s="158" t="str">
        <f>IF($A4530=0,"",IFERROR(INDEX(BD_Gestão!C:C,MATCH('Banco de Dados'!$B4530,BD_Gestão!$B:$B,0)),"erro"))</f>
        <v/>
      </c>
      <c r="L4530" s="158" t="str">
        <f>IF($A4530=0,"",IFERROR(INDEX(BD_Gestão!H:H,MATCH('Banco de Dados'!$B4530,BD_Gestão!$B:$B,0)),"erro"))</f>
        <v/>
      </c>
      <c r="M4530" s="161" t="str">
        <f>IF($A4530=0,"",IFERROR(INDEX(BD_Gestão!F:F,MATCH('Banco de Dados'!$B4530,BD_Gestão!$B:$B,0)),"erro"))</f>
        <v/>
      </c>
      <c r="N4530" s="161" t="str">
        <f>IF($A4530=0,"",IFERROR(INDEX(BD_Gestão!J:J,MATCH('Banco de Dados'!$B4530,BD_Gestão!$B:$B,0)),"erro"))</f>
        <v/>
      </c>
      <c r="O4530" s="164" t="str">
        <f>IF($A4530=0,"",IFERROR(INDEX(BD_Gestão!K:K,MATCH('Banco de Dados'!$B4530,BD_Gestão!$B:$B,0)),"erro"))</f>
        <v/>
      </c>
      <c r="P4530" s="169" t="str">
        <f t="shared" si="282"/>
        <v/>
      </c>
      <c r="Q4530" s="170" t="str">
        <f t="shared" si="283"/>
        <v/>
      </c>
      <c r="R4530" s="163" t="e">
        <f t="shared" si="280"/>
        <v>#VALUE!</v>
      </c>
      <c r="S4530" s="163" t="e">
        <f t="shared" si="281"/>
        <v>#VALUE!</v>
      </c>
      <c r="T4530" s="163" t="e">
        <f>INDEX(Controle!O:O,MATCH('Banco de Dados'!A4530,Controle!M:M,0))*E4530/100</f>
        <v>#N/A</v>
      </c>
    </row>
    <row r="4531" spans="1:20" hidden="1" x14ac:dyDescent="0.2">
      <c r="A4531" s="158">
        <f>BD_TS!A4530</f>
        <v>0</v>
      </c>
      <c r="B4531" s="158" t="str">
        <f>SUBSTITUTE(SUBSTITUTE(BD_TS!D4530," ",""),"-","/")</f>
        <v/>
      </c>
      <c r="C4531" s="158">
        <f>BD_TS!E4530</f>
        <v>0</v>
      </c>
      <c r="D4531" s="159">
        <f>BD_TS!F4530</f>
        <v>0</v>
      </c>
      <c r="E4531" s="160">
        <f>BD_TS!B4530</f>
        <v>0</v>
      </c>
      <c r="F4531" s="161">
        <f>BD_TS!C4530</f>
        <v>0</v>
      </c>
      <c r="G4531" s="187">
        <f>BD_TS!H4530</f>
        <v>0</v>
      </c>
      <c r="H4531" s="158" t="str">
        <f>IF($A4531=0,"",IFERROR(INDEX(BD_Gestão!A:A,MATCH('Banco de Dados'!$B4531,BD_Gestão!$B:$B,0)),"erro"))</f>
        <v/>
      </c>
      <c r="I4531" s="162" t="str">
        <f>IF($A4531=0,"",IFERROR(INDEX(BD_Gestão!E:E,MATCH('Banco de Dados'!$B4531,BD_Gestão!$B:$B,0)),"erro"))</f>
        <v/>
      </c>
      <c r="J4531" s="186" t="str">
        <f>IF($A4531=0,"",IFERROR(INDEX(BD_Gestão!B:B,MATCH('Banco de Dados'!$B4531,BD_Gestão!$B:$B,0)),"erro"))</f>
        <v/>
      </c>
      <c r="K4531" s="158" t="str">
        <f>IF($A4531=0,"",IFERROR(INDEX(BD_Gestão!C:C,MATCH('Banco de Dados'!$B4531,BD_Gestão!$B:$B,0)),"erro"))</f>
        <v/>
      </c>
      <c r="L4531" s="158" t="str">
        <f>IF($A4531=0,"",IFERROR(INDEX(BD_Gestão!H:H,MATCH('Banco de Dados'!$B4531,BD_Gestão!$B:$B,0)),"erro"))</f>
        <v/>
      </c>
      <c r="M4531" s="161" t="str">
        <f>IF($A4531=0,"",IFERROR(INDEX(BD_Gestão!F:F,MATCH('Banco de Dados'!$B4531,BD_Gestão!$B:$B,0)),"erro"))</f>
        <v/>
      </c>
      <c r="N4531" s="161" t="str">
        <f>IF($A4531=0,"",IFERROR(INDEX(BD_Gestão!J:J,MATCH('Banco de Dados'!$B4531,BD_Gestão!$B:$B,0)),"erro"))</f>
        <v/>
      </c>
      <c r="O4531" s="164" t="str">
        <f>IF($A4531=0,"",IFERROR(INDEX(BD_Gestão!K:K,MATCH('Banco de Dados'!$B4531,BD_Gestão!$B:$B,0)),"erro"))</f>
        <v/>
      </c>
      <c r="P4531" s="169" t="str">
        <f t="shared" si="282"/>
        <v/>
      </c>
      <c r="Q4531" s="170" t="str">
        <f t="shared" si="283"/>
        <v/>
      </c>
      <c r="R4531" s="163" t="e">
        <f t="shared" si="280"/>
        <v>#VALUE!</v>
      </c>
      <c r="S4531" s="163" t="e">
        <f t="shared" si="281"/>
        <v>#VALUE!</v>
      </c>
      <c r="T4531" s="163" t="e">
        <f>INDEX(Controle!O:O,MATCH('Banco de Dados'!A4531,Controle!M:M,0))*E4531/100</f>
        <v>#N/A</v>
      </c>
    </row>
    <row r="4532" spans="1:20" hidden="1" x14ac:dyDescent="0.2">
      <c r="A4532" s="158">
        <f>BD_TS!A4531</f>
        <v>0</v>
      </c>
      <c r="B4532" s="158" t="str">
        <f>SUBSTITUTE(SUBSTITUTE(BD_TS!D4531," ",""),"-","/")</f>
        <v/>
      </c>
      <c r="C4532" s="158">
        <f>BD_TS!E4531</f>
        <v>0</v>
      </c>
      <c r="D4532" s="159">
        <f>BD_TS!F4531</f>
        <v>0</v>
      </c>
      <c r="E4532" s="160">
        <f>BD_TS!B4531</f>
        <v>0</v>
      </c>
      <c r="F4532" s="161">
        <f>BD_TS!C4531</f>
        <v>0</v>
      </c>
      <c r="G4532" s="187">
        <f>BD_TS!H4531</f>
        <v>0</v>
      </c>
      <c r="H4532" s="158" t="str">
        <f>IF($A4532=0,"",IFERROR(INDEX(BD_Gestão!A:A,MATCH('Banco de Dados'!$B4532,BD_Gestão!$B:$B,0)),"erro"))</f>
        <v/>
      </c>
      <c r="I4532" s="162" t="str">
        <f>IF($A4532=0,"",IFERROR(INDEX(BD_Gestão!E:E,MATCH('Banco de Dados'!$B4532,BD_Gestão!$B:$B,0)),"erro"))</f>
        <v/>
      </c>
      <c r="J4532" s="186" t="str">
        <f>IF($A4532=0,"",IFERROR(INDEX(BD_Gestão!B:B,MATCH('Banco de Dados'!$B4532,BD_Gestão!$B:$B,0)),"erro"))</f>
        <v/>
      </c>
      <c r="K4532" s="158" t="str">
        <f>IF($A4532=0,"",IFERROR(INDEX(BD_Gestão!C:C,MATCH('Banco de Dados'!$B4532,BD_Gestão!$B:$B,0)),"erro"))</f>
        <v/>
      </c>
      <c r="L4532" s="158" t="str">
        <f>IF($A4532=0,"",IFERROR(INDEX(BD_Gestão!H:H,MATCH('Banco de Dados'!$B4532,BD_Gestão!$B:$B,0)),"erro"))</f>
        <v/>
      </c>
      <c r="M4532" s="161" t="str">
        <f>IF($A4532=0,"",IFERROR(INDEX(BD_Gestão!F:F,MATCH('Banco de Dados'!$B4532,BD_Gestão!$B:$B,0)),"erro"))</f>
        <v/>
      </c>
      <c r="N4532" s="161" t="str">
        <f>IF($A4532=0,"",IFERROR(INDEX(BD_Gestão!J:J,MATCH('Banco de Dados'!$B4532,BD_Gestão!$B:$B,0)),"erro"))</f>
        <v/>
      </c>
      <c r="O4532" s="164" t="str">
        <f>IF($A4532=0,"",IFERROR(INDEX(BD_Gestão!K:K,MATCH('Banco de Dados'!$B4532,BD_Gestão!$B:$B,0)),"erro"))</f>
        <v/>
      </c>
      <c r="P4532" s="169" t="str">
        <f t="shared" si="282"/>
        <v/>
      </c>
      <c r="Q4532" s="170" t="str">
        <f t="shared" si="283"/>
        <v/>
      </c>
      <c r="R4532" s="163" t="e">
        <f t="shared" si="280"/>
        <v>#VALUE!</v>
      </c>
      <c r="S4532" s="163" t="e">
        <f t="shared" si="281"/>
        <v>#VALUE!</v>
      </c>
      <c r="T4532" s="163" t="e">
        <f>INDEX(Controle!O:O,MATCH('Banco de Dados'!A4532,Controle!M:M,0))*E4532/100</f>
        <v>#N/A</v>
      </c>
    </row>
    <row r="4533" spans="1:20" hidden="1" x14ac:dyDescent="0.2">
      <c r="A4533" s="158">
        <f>BD_TS!A4532</f>
        <v>0</v>
      </c>
      <c r="B4533" s="158" t="str">
        <f>SUBSTITUTE(SUBSTITUTE(BD_TS!D4532," ",""),"-","/")</f>
        <v/>
      </c>
      <c r="C4533" s="158">
        <f>BD_TS!E4532</f>
        <v>0</v>
      </c>
      <c r="D4533" s="159">
        <f>BD_TS!F4532</f>
        <v>0</v>
      </c>
      <c r="E4533" s="160">
        <f>BD_TS!B4532</f>
        <v>0</v>
      </c>
      <c r="F4533" s="161">
        <f>BD_TS!C4532</f>
        <v>0</v>
      </c>
      <c r="G4533" s="187">
        <f>BD_TS!H4532</f>
        <v>0</v>
      </c>
      <c r="H4533" s="158" t="str">
        <f>IF($A4533=0,"",IFERROR(INDEX(BD_Gestão!A:A,MATCH('Banco de Dados'!$B4533,BD_Gestão!$B:$B,0)),"erro"))</f>
        <v/>
      </c>
      <c r="I4533" s="162" t="str">
        <f>IF($A4533=0,"",IFERROR(INDEX(BD_Gestão!E:E,MATCH('Banco de Dados'!$B4533,BD_Gestão!$B:$B,0)),"erro"))</f>
        <v/>
      </c>
      <c r="J4533" s="186" t="str">
        <f>IF($A4533=0,"",IFERROR(INDEX(BD_Gestão!B:B,MATCH('Banco de Dados'!$B4533,BD_Gestão!$B:$B,0)),"erro"))</f>
        <v/>
      </c>
      <c r="K4533" s="158" t="str">
        <f>IF($A4533=0,"",IFERROR(INDEX(BD_Gestão!C:C,MATCH('Banco de Dados'!$B4533,BD_Gestão!$B:$B,0)),"erro"))</f>
        <v/>
      </c>
      <c r="L4533" s="158" t="str">
        <f>IF($A4533=0,"",IFERROR(INDEX(BD_Gestão!H:H,MATCH('Banco de Dados'!$B4533,BD_Gestão!$B:$B,0)),"erro"))</f>
        <v/>
      </c>
      <c r="M4533" s="161" t="str">
        <f>IF($A4533=0,"",IFERROR(INDEX(BD_Gestão!F:F,MATCH('Banco de Dados'!$B4533,BD_Gestão!$B:$B,0)),"erro"))</f>
        <v/>
      </c>
      <c r="N4533" s="161" t="str">
        <f>IF($A4533=0,"",IFERROR(INDEX(BD_Gestão!J:J,MATCH('Banco de Dados'!$B4533,BD_Gestão!$B:$B,0)),"erro"))</f>
        <v/>
      </c>
      <c r="O4533" s="164" t="str">
        <f>IF($A4533=0,"",IFERROR(INDEX(BD_Gestão!K:K,MATCH('Banco de Dados'!$B4533,BD_Gestão!$B:$B,0)),"erro"))</f>
        <v/>
      </c>
      <c r="P4533" s="169" t="str">
        <f t="shared" si="282"/>
        <v/>
      </c>
      <c r="Q4533" s="170" t="str">
        <f t="shared" si="283"/>
        <v/>
      </c>
      <c r="R4533" s="163" t="e">
        <f t="shared" si="280"/>
        <v>#VALUE!</v>
      </c>
      <c r="S4533" s="163" t="e">
        <f t="shared" si="281"/>
        <v>#VALUE!</v>
      </c>
      <c r="T4533" s="163" t="e">
        <f>INDEX(Controle!O:O,MATCH('Banco de Dados'!A4533,Controle!M:M,0))*E4533/100</f>
        <v>#N/A</v>
      </c>
    </row>
    <row r="4534" spans="1:20" hidden="1" x14ac:dyDescent="0.2">
      <c r="A4534" s="158">
        <f>BD_TS!A4533</f>
        <v>0</v>
      </c>
      <c r="B4534" s="158" t="str">
        <f>SUBSTITUTE(SUBSTITUTE(BD_TS!D4533," ",""),"-","/")</f>
        <v/>
      </c>
      <c r="C4534" s="158">
        <f>BD_TS!E4533</f>
        <v>0</v>
      </c>
      <c r="D4534" s="159">
        <f>BD_TS!F4533</f>
        <v>0</v>
      </c>
      <c r="E4534" s="160">
        <f>BD_TS!B4533</f>
        <v>0</v>
      </c>
      <c r="F4534" s="161">
        <f>BD_TS!C4533</f>
        <v>0</v>
      </c>
      <c r="G4534" s="187">
        <f>BD_TS!H4533</f>
        <v>0</v>
      </c>
      <c r="H4534" s="158" t="str">
        <f>IF($A4534=0,"",IFERROR(INDEX(BD_Gestão!A:A,MATCH('Banco de Dados'!$B4534,BD_Gestão!$B:$B,0)),"erro"))</f>
        <v/>
      </c>
      <c r="I4534" s="162" t="str">
        <f>IF($A4534=0,"",IFERROR(INDEX(BD_Gestão!E:E,MATCH('Banco de Dados'!$B4534,BD_Gestão!$B:$B,0)),"erro"))</f>
        <v/>
      </c>
      <c r="J4534" s="186" t="str">
        <f>IF($A4534=0,"",IFERROR(INDEX(BD_Gestão!B:B,MATCH('Banco de Dados'!$B4534,BD_Gestão!$B:$B,0)),"erro"))</f>
        <v/>
      </c>
      <c r="K4534" s="158" t="str">
        <f>IF($A4534=0,"",IFERROR(INDEX(BD_Gestão!C:C,MATCH('Banco de Dados'!$B4534,BD_Gestão!$B:$B,0)),"erro"))</f>
        <v/>
      </c>
      <c r="L4534" s="158" t="str">
        <f>IF($A4534=0,"",IFERROR(INDEX(BD_Gestão!H:H,MATCH('Banco de Dados'!$B4534,BD_Gestão!$B:$B,0)),"erro"))</f>
        <v/>
      </c>
      <c r="M4534" s="161" t="str">
        <f>IF($A4534=0,"",IFERROR(INDEX(BD_Gestão!F:F,MATCH('Banco de Dados'!$B4534,BD_Gestão!$B:$B,0)),"erro"))</f>
        <v/>
      </c>
      <c r="N4534" s="161" t="str">
        <f>IF($A4534=0,"",IFERROR(INDEX(BD_Gestão!J:J,MATCH('Banco de Dados'!$B4534,BD_Gestão!$B:$B,0)),"erro"))</f>
        <v/>
      </c>
      <c r="O4534" s="164" t="str">
        <f>IF($A4534=0,"",IFERROR(INDEX(BD_Gestão!K:K,MATCH('Banco de Dados'!$B4534,BD_Gestão!$B:$B,0)),"erro"))</f>
        <v/>
      </c>
      <c r="P4534" s="169" t="str">
        <f t="shared" si="282"/>
        <v/>
      </c>
      <c r="Q4534" s="170" t="str">
        <f t="shared" si="283"/>
        <v/>
      </c>
      <c r="R4534" s="163" t="e">
        <f t="shared" si="280"/>
        <v>#VALUE!</v>
      </c>
      <c r="S4534" s="163" t="e">
        <f t="shared" si="281"/>
        <v>#VALUE!</v>
      </c>
      <c r="T4534" s="163" t="e">
        <f>INDEX(Controle!O:O,MATCH('Banco de Dados'!A4534,Controle!M:M,0))*E4534/100</f>
        <v>#N/A</v>
      </c>
    </row>
    <row r="4535" spans="1:20" hidden="1" x14ac:dyDescent="0.2">
      <c r="A4535" s="158">
        <f>BD_TS!A4534</f>
        <v>0</v>
      </c>
      <c r="B4535" s="158" t="str">
        <f>SUBSTITUTE(SUBSTITUTE(BD_TS!D4534," ",""),"-","/")</f>
        <v/>
      </c>
      <c r="C4535" s="158">
        <f>BD_TS!E4534</f>
        <v>0</v>
      </c>
      <c r="D4535" s="159">
        <f>BD_TS!F4534</f>
        <v>0</v>
      </c>
      <c r="E4535" s="160">
        <f>BD_TS!B4534</f>
        <v>0</v>
      </c>
      <c r="F4535" s="161">
        <f>BD_TS!C4534</f>
        <v>0</v>
      </c>
      <c r="G4535" s="187">
        <f>BD_TS!H4534</f>
        <v>0</v>
      </c>
      <c r="H4535" s="158" t="str">
        <f>IF($A4535=0,"",IFERROR(INDEX(BD_Gestão!A:A,MATCH('Banco de Dados'!$B4535,BD_Gestão!$B:$B,0)),"erro"))</f>
        <v/>
      </c>
      <c r="I4535" s="162" t="str">
        <f>IF($A4535=0,"",IFERROR(INDEX(BD_Gestão!E:E,MATCH('Banco de Dados'!$B4535,BD_Gestão!$B:$B,0)),"erro"))</f>
        <v/>
      </c>
      <c r="J4535" s="186" t="str">
        <f>IF($A4535=0,"",IFERROR(INDEX(BD_Gestão!B:B,MATCH('Banco de Dados'!$B4535,BD_Gestão!$B:$B,0)),"erro"))</f>
        <v/>
      </c>
      <c r="K4535" s="158" t="str">
        <f>IF($A4535=0,"",IFERROR(INDEX(BD_Gestão!C:C,MATCH('Banco de Dados'!$B4535,BD_Gestão!$B:$B,0)),"erro"))</f>
        <v/>
      </c>
      <c r="L4535" s="158" t="str">
        <f>IF($A4535=0,"",IFERROR(INDEX(BD_Gestão!H:H,MATCH('Banco de Dados'!$B4535,BD_Gestão!$B:$B,0)),"erro"))</f>
        <v/>
      </c>
      <c r="M4535" s="161" t="str">
        <f>IF($A4535=0,"",IFERROR(INDEX(BD_Gestão!F:F,MATCH('Banco de Dados'!$B4535,BD_Gestão!$B:$B,0)),"erro"))</f>
        <v/>
      </c>
      <c r="N4535" s="161" t="str">
        <f>IF($A4535=0,"",IFERROR(INDEX(BD_Gestão!J:J,MATCH('Banco de Dados'!$B4535,BD_Gestão!$B:$B,0)),"erro"))</f>
        <v/>
      </c>
      <c r="O4535" s="164" t="str">
        <f>IF($A4535=0,"",IFERROR(INDEX(BD_Gestão!K:K,MATCH('Banco de Dados'!$B4535,BD_Gestão!$B:$B,0)),"erro"))</f>
        <v/>
      </c>
      <c r="P4535" s="169" t="str">
        <f t="shared" si="282"/>
        <v/>
      </c>
      <c r="Q4535" s="170" t="str">
        <f t="shared" si="283"/>
        <v/>
      </c>
      <c r="R4535" s="163" t="e">
        <f t="shared" si="280"/>
        <v>#VALUE!</v>
      </c>
      <c r="S4535" s="163" t="e">
        <f t="shared" si="281"/>
        <v>#VALUE!</v>
      </c>
      <c r="T4535" s="163" t="e">
        <f>INDEX(Controle!O:O,MATCH('Banco de Dados'!A4535,Controle!M:M,0))*E4535/100</f>
        <v>#N/A</v>
      </c>
    </row>
    <row r="4536" spans="1:20" hidden="1" x14ac:dyDescent="0.2">
      <c r="A4536" s="158">
        <f>BD_TS!A4535</f>
        <v>0</v>
      </c>
      <c r="B4536" s="158" t="str">
        <f>SUBSTITUTE(SUBSTITUTE(BD_TS!D4535," ",""),"-","/")</f>
        <v/>
      </c>
      <c r="C4536" s="158">
        <f>BD_TS!E4535</f>
        <v>0</v>
      </c>
      <c r="D4536" s="159">
        <f>BD_TS!F4535</f>
        <v>0</v>
      </c>
      <c r="E4536" s="160">
        <f>BD_TS!B4535</f>
        <v>0</v>
      </c>
      <c r="F4536" s="161">
        <f>BD_TS!C4535</f>
        <v>0</v>
      </c>
      <c r="G4536" s="187">
        <f>BD_TS!H4535</f>
        <v>0</v>
      </c>
      <c r="H4536" s="158" t="str">
        <f>IF($A4536=0,"",IFERROR(INDEX(BD_Gestão!A:A,MATCH('Banco de Dados'!$B4536,BD_Gestão!$B:$B,0)),"erro"))</f>
        <v/>
      </c>
      <c r="I4536" s="162" t="str">
        <f>IF($A4536=0,"",IFERROR(INDEX(BD_Gestão!E:E,MATCH('Banco de Dados'!$B4536,BD_Gestão!$B:$B,0)),"erro"))</f>
        <v/>
      </c>
      <c r="J4536" s="186" t="str">
        <f>IF($A4536=0,"",IFERROR(INDEX(BD_Gestão!B:B,MATCH('Banco de Dados'!$B4536,BD_Gestão!$B:$B,0)),"erro"))</f>
        <v/>
      </c>
      <c r="K4536" s="158" t="str">
        <f>IF($A4536=0,"",IFERROR(INDEX(BD_Gestão!C:C,MATCH('Banco de Dados'!$B4536,BD_Gestão!$B:$B,0)),"erro"))</f>
        <v/>
      </c>
      <c r="L4536" s="158" t="str">
        <f>IF($A4536=0,"",IFERROR(INDEX(BD_Gestão!H:H,MATCH('Banco de Dados'!$B4536,BD_Gestão!$B:$B,0)),"erro"))</f>
        <v/>
      </c>
      <c r="M4536" s="161" t="str">
        <f>IF($A4536=0,"",IFERROR(INDEX(BD_Gestão!F:F,MATCH('Banco de Dados'!$B4536,BD_Gestão!$B:$B,0)),"erro"))</f>
        <v/>
      </c>
      <c r="N4536" s="161" t="str">
        <f>IF($A4536=0,"",IFERROR(INDEX(BD_Gestão!J:J,MATCH('Banco de Dados'!$B4536,BD_Gestão!$B:$B,0)),"erro"))</f>
        <v/>
      </c>
      <c r="O4536" s="164" t="str">
        <f>IF($A4536=0,"",IFERROR(INDEX(BD_Gestão!K:K,MATCH('Banco de Dados'!$B4536,BD_Gestão!$B:$B,0)),"erro"))</f>
        <v/>
      </c>
      <c r="P4536" s="169" t="str">
        <f t="shared" si="282"/>
        <v/>
      </c>
      <c r="Q4536" s="170" t="str">
        <f t="shared" si="283"/>
        <v/>
      </c>
      <c r="R4536" s="163" t="e">
        <f t="shared" si="280"/>
        <v>#VALUE!</v>
      </c>
      <c r="S4536" s="163" t="e">
        <f t="shared" si="281"/>
        <v>#VALUE!</v>
      </c>
      <c r="T4536" s="163" t="e">
        <f>INDEX(Controle!O:O,MATCH('Banco de Dados'!A4536,Controle!M:M,0))*E4536/100</f>
        <v>#N/A</v>
      </c>
    </row>
    <row r="4537" spans="1:20" hidden="1" x14ac:dyDescent="0.2">
      <c r="A4537" s="158">
        <f>BD_TS!A4536</f>
        <v>0</v>
      </c>
      <c r="B4537" s="158" t="str">
        <f>SUBSTITUTE(SUBSTITUTE(BD_TS!D4536," ",""),"-","/")</f>
        <v/>
      </c>
      <c r="C4537" s="158">
        <f>BD_TS!E4536</f>
        <v>0</v>
      </c>
      <c r="D4537" s="159">
        <f>BD_TS!F4536</f>
        <v>0</v>
      </c>
      <c r="E4537" s="160">
        <f>BD_TS!B4536</f>
        <v>0</v>
      </c>
      <c r="F4537" s="161">
        <f>BD_TS!C4536</f>
        <v>0</v>
      </c>
      <c r="G4537" s="187">
        <f>BD_TS!H4536</f>
        <v>0</v>
      </c>
      <c r="H4537" s="158" t="str">
        <f>IF($A4537=0,"",IFERROR(INDEX(BD_Gestão!A:A,MATCH('Banco de Dados'!$B4537,BD_Gestão!$B:$B,0)),"erro"))</f>
        <v/>
      </c>
      <c r="I4537" s="162" t="str">
        <f>IF($A4537=0,"",IFERROR(INDEX(BD_Gestão!E:E,MATCH('Banco de Dados'!$B4537,BD_Gestão!$B:$B,0)),"erro"))</f>
        <v/>
      </c>
      <c r="J4537" s="186" t="str">
        <f>IF($A4537=0,"",IFERROR(INDEX(BD_Gestão!B:B,MATCH('Banco de Dados'!$B4537,BD_Gestão!$B:$B,0)),"erro"))</f>
        <v/>
      </c>
      <c r="K4537" s="158" t="str">
        <f>IF($A4537=0,"",IFERROR(INDEX(BD_Gestão!C:C,MATCH('Banco de Dados'!$B4537,BD_Gestão!$B:$B,0)),"erro"))</f>
        <v/>
      </c>
      <c r="L4537" s="158" t="str">
        <f>IF($A4537=0,"",IFERROR(INDEX(BD_Gestão!H:H,MATCH('Banco de Dados'!$B4537,BD_Gestão!$B:$B,0)),"erro"))</f>
        <v/>
      </c>
      <c r="M4537" s="161" t="str">
        <f>IF($A4537=0,"",IFERROR(INDEX(BD_Gestão!F:F,MATCH('Banco de Dados'!$B4537,BD_Gestão!$B:$B,0)),"erro"))</f>
        <v/>
      </c>
      <c r="N4537" s="161" t="str">
        <f>IF($A4537=0,"",IFERROR(INDEX(BD_Gestão!J:J,MATCH('Banco de Dados'!$B4537,BD_Gestão!$B:$B,0)),"erro"))</f>
        <v/>
      </c>
      <c r="O4537" s="164" t="str">
        <f>IF($A4537=0,"",IFERROR(INDEX(BD_Gestão!K:K,MATCH('Banco de Dados'!$B4537,BD_Gestão!$B:$B,0)),"erro"))</f>
        <v/>
      </c>
      <c r="P4537" s="169" t="str">
        <f t="shared" si="282"/>
        <v/>
      </c>
      <c r="Q4537" s="170" t="str">
        <f t="shared" si="283"/>
        <v/>
      </c>
      <c r="R4537" s="163" t="e">
        <f t="shared" si="280"/>
        <v>#VALUE!</v>
      </c>
      <c r="S4537" s="163" t="e">
        <f t="shared" si="281"/>
        <v>#VALUE!</v>
      </c>
      <c r="T4537" s="163" t="e">
        <f>INDEX(Controle!O:O,MATCH('Banco de Dados'!A4537,Controle!M:M,0))*E4537/100</f>
        <v>#N/A</v>
      </c>
    </row>
    <row r="4538" spans="1:20" hidden="1" x14ac:dyDescent="0.2">
      <c r="A4538" s="158">
        <f>BD_TS!A4537</f>
        <v>0</v>
      </c>
      <c r="B4538" s="158" t="str">
        <f>SUBSTITUTE(SUBSTITUTE(BD_TS!D4537," ",""),"-","/")</f>
        <v/>
      </c>
      <c r="C4538" s="158">
        <f>BD_TS!E4537</f>
        <v>0</v>
      </c>
      <c r="D4538" s="159">
        <f>BD_TS!F4537</f>
        <v>0</v>
      </c>
      <c r="E4538" s="160">
        <f>BD_TS!B4537</f>
        <v>0</v>
      </c>
      <c r="F4538" s="161">
        <f>BD_TS!C4537</f>
        <v>0</v>
      </c>
      <c r="G4538" s="187">
        <f>BD_TS!H4537</f>
        <v>0</v>
      </c>
      <c r="H4538" s="158" t="str">
        <f>IF($A4538=0,"",IFERROR(INDEX(BD_Gestão!A:A,MATCH('Banco de Dados'!$B4538,BD_Gestão!$B:$B,0)),"erro"))</f>
        <v/>
      </c>
      <c r="I4538" s="162" t="str">
        <f>IF($A4538=0,"",IFERROR(INDEX(BD_Gestão!E:E,MATCH('Banco de Dados'!$B4538,BD_Gestão!$B:$B,0)),"erro"))</f>
        <v/>
      </c>
      <c r="J4538" s="186" t="str">
        <f>IF($A4538=0,"",IFERROR(INDEX(BD_Gestão!B:B,MATCH('Banco de Dados'!$B4538,BD_Gestão!$B:$B,0)),"erro"))</f>
        <v/>
      </c>
      <c r="K4538" s="158" t="str">
        <f>IF($A4538=0,"",IFERROR(INDEX(BD_Gestão!C:C,MATCH('Banco de Dados'!$B4538,BD_Gestão!$B:$B,0)),"erro"))</f>
        <v/>
      </c>
      <c r="L4538" s="158" t="str">
        <f>IF($A4538=0,"",IFERROR(INDEX(BD_Gestão!H:H,MATCH('Banco de Dados'!$B4538,BD_Gestão!$B:$B,0)),"erro"))</f>
        <v/>
      </c>
      <c r="M4538" s="161" t="str">
        <f>IF($A4538=0,"",IFERROR(INDEX(BD_Gestão!F:F,MATCH('Banco de Dados'!$B4538,BD_Gestão!$B:$B,0)),"erro"))</f>
        <v/>
      </c>
      <c r="N4538" s="161" t="str">
        <f>IF($A4538=0,"",IFERROR(INDEX(BD_Gestão!J:J,MATCH('Banco de Dados'!$B4538,BD_Gestão!$B:$B,0)),"erro"))</f>
        <v/>
      </c>
      <c r="O4538" s="164" t="str">
        <f>IF($A4538=0,"",IFERROR(INDEX(BD_Gestão!K:K,MATCH('Banco de Dados'!$B4538,BD_Gestão!$B:$B,0)),"erro"))</f>
        <v/>
      </c>
      <c r="P4538" s="169" t="str">
        <f t="shared" si="282"/>
        <v/>
      </c>
      <c r="Q4538" s="170" t="str">
        <f t="shared" si="283"/>
        <v/>
      </c>
      <c r="R4538" s="163" t="e">
        <f t="shared" si="280"/>
        <v>#VALUE!</v>
      </c>
      <c r="S4538" s="163" t="e">
        <f t="shared" si="281"/>
        <v>#VALUE!</v>
      </c>
      <c r="T4538" s="163" t="e">
        <f>INDEX(Controle!O:O,MATCH('Banco de Dados'!A4538,Controle!M:M,0))*E4538/100</f>
        <v>#N/A</v>
      </c>
    </row>
    <row r="4539" spans="1:20" hidden="1" x14ac:dyDescent="0.2">
      <c r="A4539" s="158">
        <f>BD_TS!A4538</f>
        <v>0</v>
      </c>
      <c r="B4539" s="158" t="str">
        <f>SUBSTITUTE(SUBSTITUTE(BD_TS!D4538," ",""),"-","/")</f>
        <v/>
      </c>
      <c r="C4539" s="158">
        <f>BD_TS!E4538</f>
        <v>0</v>
      </c>
      <c r="D4539" s="159">
        <f>BD_TS!F4538</f>
        <v>0</v>
      </c>
      <c r="E4539" s="160">
        <f>BD_TS!B4538</f>
        <v>0</v>
      </c>
      <c r="F4539" s="161">
        <f>BD_TS!C4538</f>
        <v>0</v>
      </c>
      <c r="G4539" s="187">
        <f>BD_TS!H4538</f>
        <v>0</v>
      </c>
      <c r="H4539" s="158" t="str">
        <f>IF($A4539=0,"",IFERROR(INDEX(BD_Gestão!A:A,MATCH('Banco de Dados'!$B4539,BD_Gestão!$B:$B,0)),"erro"))</f>
        <v/>
      </c>
      <c r="I4539" s="162" t="str">
        <f>IF($A4539=0,"",IFERROR(INDEX(BD_Gestão!E:E,MATCH('Banco de Dados'!$B4539,BD_Gestão!$B:$B,0)),"erro"))</f>
        <v/>
      </c>
      <c r="J4539" s="186" t="str">
        <f>IF($A4539=0,"",IFERROR(INDEX(BD_Gestão!B:B,MATCH('Banco de Dados'!$B4539,BD_Gestão!$B:$B,0)),"erro"))</f>
        <v/>
      </c>
      <c r="K4539" s="158" t="str">
        <f>IF($A4539=0,"",IFERROR(INDEX(BD_Gestão!C:C,MATCH('Banco de Dados'!$B4539,BD_Gestão!$B:$B,0)),"erro"))</f>
        <v/>
      </c>
      <c r="L4539" s="158" t="str">
        <f>IF($A4539=0,"",IFERROR(INDEX(BD_Gestão!H:H,MATCH('Banco de Dados'!$B4539,BD_Gestão!$B:$B,0)),"erro"))</f>
        <v/>
      </c>
      <c r="M4539" s="161" t="str">
        <f>IF($A4539=0,"",IFERROR(INDEX(BD_Gestão!F:F,MATCH('Banco de Dados'!$B4539,BD_Gestão!$B:$B,0)),"erro"))</f>
        <v/>
      </c>
      <c r="N4539" s="161" t="str">
        <f>IF($A4539=0,"",IFERROR(INDEX(BD_Gestão!J:J,MATCH('Banco de Dados'!$B4539,BD_Gestão!$B:$B,0)),"erro"))</f>
        <v/>
      </c>
      <c r="O4539" s="164" t="str">
        <f>IF($A4539=0,"",IFERROR(INDEX(BD_Gestão!K:K,MATCH('Banco de Dados'!$B4539,BD_Gestão!$B:$B,0)),"erro"))</f>
        <v/>
      </c>
      <c r="P4539" s="169" t="str">
        <f t="shared" si="282"/>
        <v/>
      </c>
      <c r="Q4539" s="170" t="str">
        <f t="shared" si="283"/>
        <v/>
      </c>
      <c r="R4539" s="163" t="e">
        <f t="shared" si="280"/>
        <v>#VALUE!</v>
      </c>
      <c r="S4539" s="163" t="e">
        <f t="shared" si="281"/>
        <v>#VALUE!</v>
      </c>
      <c r="T4539" s="163" t="e">
        <f>INDEX(Controle!O:O,MATCH('Banco de Dados'!A4539,Controle!M:M,0))*E4539/100</f>
        <v>#N/A</v>
      </c>
    </row>
    <row r="4540" spans="1:20" hidden="1" x14ac:dyDescent="0.2">
      <c r="A4540" s="158">
        <f>BD_TS!A4539</f>
        <v>0</v>
      </c>
      <c r="B4540" s="158" t="str">
        <f>SUBSTITUTE(SUBSTITUTE(BD_TS!D4539," ",""),"-","/")</f>
        <v/>
      </c>
      <c r="C4540" s="158">
        <f>BD_TS!E4539</f>
        <v>0</v>
      </c>
      <c r="D4540" s="159">
        <f>BD_TS!F4539</f>
        <v>0</v>
      </c>
      <c r="E4540" s="160">
        <f>BD_TS!B4539</f>
        <v>0</v>
      </c>
      <c r="F4540" s="161">
        <f>BD_TS!C4539</f>
        <v>0</v>
      </c>
      <c r="G4540" s="187">
        <f>BD_TS!H4539</f>
        <v>0</v>
      </c>
      <c r="H4540" s="158" t="str">
        <f>IF($A4540=0,"",IFERROR(INDEX(BD_Gestão!A:A,MATCH('Banco de Dados'!$B4540,BD_Gestão!$B:$B,0)),"erro"))</f>
        <v/>
      </c>
      <c r="I4540" s="162" t="str">
        <f>IF($A4540=0,"",IFERROR(INDEX(BD_Gestão!E:E,MATCH('Banco de Dados'!$B4540,BD_Gestão!$B:$B,0)),"erro"))</f>
        <v/>
      </c>
      <c r="J4540" s="186" t="str">
        <f>IF($A4540=0,"",IFERROR(INDEX(BD_Gestão!B:B,MATCH('Banco de Dados'!$B4540,BD_Gestão!$B:$B,0)),"erro"))</f>
        <v/>
      </c>
      <c r="K4540" s="158" t="str">
        <f>IF($A4540=0,"",IFERROR(INDEX(BD_Gestão!C:C,MATCH('Banco de Dados'!$B4540,BD_Gestão!$B:$B,0)),"erro"))</f>
        <v/>
      </c>
      <c r="L4540" s="158" t="str">
        <f>IF($A4540=0,"",IFERROR(INDEX(BD_Gestão!H:H,MATCH('Banco de Dados'!$B4540,BD_Gestão!$B:$B,0)),"erro"))</f>
        <v/>
      </c>
      <c r="M4540" s="161" t="str">
        <f>IF($A4540=0,"",IFERROR(INDEX(BD_Gestão!F:F,MATCH('Banco de Dados'!$B4540,BD_Gestão!$B:$B,0)),"erro"))</f>
        <v/>
      </c>
      <c r="N4540" s="161" t="str">
        <f>IF($A4540=0,"",IFERROR(INDEX(BD_Gestão!J:J,MATCH('Banco de Dados'!$B4540,BD_Gestão!$B:$B,0)),"erro"))</f>
        <v/>
      </c>
      <c r="O4540" s="164" t="str">
        <f>IF($A4540=0,"",IFERROR(INDEX(BD_Gestão!K:K,MATCH('Banco de Dados'!$B4540,BD_Gestão!$B:$B,0)),"erro"))</f>
        <v/>
      </c>
      <c r="P4540" s="169" t="str">
        <f t="shared" si="282"/>
        <v/>
      </c>
      <c r="Q4540" s="170" t="str">
        <f t="shared" si="283"/>
        <v/>
      </c>
      <c r="R4540" s="163" t="e">
        <f t="shared" si="280"/>
        <v>#VALUE!</v>
      </c>
      <c r="S4540" s="163" t="e">
        <f t="shared" si="281"/>
        <v>#VALUE!</v>
      </c>
      <c r="T4540" s="163" t="e">
        <f>INDEX(Controle!O:O,MATCH('Banco de Dados'!A4540,Controle!M:M,0))*E4540/100</f>
        <v>#N/A</v>
      </c>
    </row>
    <row r="4541" spans="1:20" hidden="1" x14ac:dyDescent="0.2">
      <c r="A4541" s="158">
        <f>BD_TS!A4540</f>
        <v>0</v>
      </c>
      <c r="B4541" s="158" t="str">
        <f>SUBSTITUTE(SUBSTITUTE(BD_TS!D4540," ",""),"-","/")</f>
        <v/>
      </c>
      <c r="C4541" s="158">
        <f>BD_TS!E4540</f>
        <v>0</v>
      </c>
      <c r="D4541" s="159">
        <f>BD_TS!F4540</f>
        <v>0</v>
      </c>
      <c r="E4541" s="160">
        <f>BD_TS!B4540</f>
        <v>0</v>
      </c>
      <c r="F4541" s="161">
        <f>BD_TS!C4540</f>
        <v>0</v>
      </c>
      <c r="G4541" s="187">
        <f>BD_TS!H4540</f>
        <v>0</v>
      </c>
      <c r="H4541" s="158" t="str">
        <f>IF($A4541=0,"",IFERROR(INDEX(BD_Gestão!A:A,MATCH('Banco de Dados'!$B4541,BD_Gestão!$B:$B,0)),"erro"))</f>
        <v/>
      </c>
      <c r="I4541" s="162" t="str">
        <f>IF($A4541=0,"",IFERROR(INDEX(BD_Gestão!E:E,MATCH('Banco de Dados'!$B4541,BD_Gestão!$B:$B,0)),"erro"))</f>
        <v/>
      </c>
      <c r="J4541" s="186" t="str">
        <f>IF($A4541=0,"",IFERROR(INDEX(BD_Gestão!B:B,MATCH('Banco de Dados'!$B4541,BD_Gestão!$B:$B,0)),"erro"))</f>
        <v/>
      </c>
      <c r="K4541" s="158" t="str">
        <f>IF($A4541=0,"",IFERROR(INDEX(BD_Gestão!C:C,MATCH('Banco de Dados'!$B4541,BD_Gestão!$B:$B,0)),"erro"))</f>
        <v/>
      </c>
      <c r="L4541" s="158" t="str">
        <f>IF($A4541=0,"",IFERROR(INDEX(BD_Gestão!H:H,MATCH('Banco de Dados'!$B4541,BD_Gestão!$B:$B,0)),"erro"))</f>
        <v/>
      </c>
      <c r="M4541" s="161" t="str">
        <f>IF($A4541=0,"",IFERROR(INDEX(BD_Gestão!F:F,MATCH('Banco de Dados'!$B4541,BD_Gestão!$B:$B,0)),"erro"))</f>
        <v/>
      </c>
      <c r="N4541" s="161" t="str">
        <f>IF($A4541=0,"",IFERROR(INDEX(BD_Gestão!J:J,MATCH('Banco de Dados'!$B4541,BD_Gestão!$B:$B,0)),"erro"))</f>
        <v/>
      </c>
      <c r="O4541" s="164" t="str">
        <f>IF($A4541=0,"",IFERROR(INDEX(BD_Gestão!K:K,MATCH('Banco de Dados'!$B4541,BD_Gestão!$B:$B,0)),"erro"))</f>
        <v/>
      </c>
      <c r="P4541" s="169" t="str">
        <f t="shared" si="282"/>
        <v/>
      </c>
      <c r="Q4541" s="170" t="str">
        <f t="shared" si="283"/>
        <v/>
      </c>
      <c r="R4541" s="163" t="e">
        <f t="shared" si="280"/>
        <v>#VALUE!</v>
      </c>
      <c r="S4541" s="163" t="e">
        <f t="shared" si="281"/>
        <v>#VALUE!</v>
      </c>
      <c r="T4541" s="163" t="e">
        <f>INDEX(Controle!O:O,MATCH('Banco de Dados'!A4541,Controle!M:M,0))*E4541/100</f>
        <v>#N/A</v>
      </c>
    </row>
    <row r="4542" spans="1:20" hidden="1" x14ac:dyDescent="0.2">
      <c r="A4542" s="158">
        <f>BD_TS!A4541</f>
        <v>0</v>
      </c>
      <c r="B4542" s="158" t="str">
        <f>SUBSTITUTE(SUBSTITUTE(BD_TS!D4541," ",""),"-","/")</f>
        <v/>
      </c>
      <c r="C4542" s="158">
        <f>BD_TS!E4541</f>
        <v>0</v>
      </c>
      <c r="D4542" s="159">
        <f>BD_TS!F4541</f>
        <v>0</v>
      </c>
      <c r="E4542" s="160">
        <f>BD_TS!B4541</f>
        <v>0</v>
      </c>
      <c r="F4542" s="161">
        <f>BD_TS!C4541</f>
        <v>0</v>
      </c>
      <c r="G4542" s="187">
        <f>BD_TS!H4541</f>
        <v>0</v>
      </c>
      <c r="H4542" s="158" t="str">
        <f>IF($A4542=0,"",IFERROR(INDEX(BD_Gestão!A:A,MATCH('Banco de Dados'!$B4542,BD_Gestão!$B:$B,0)),"erro"))</f>
        <v/>
      </c>
      <c r="I4542" s="162" t="str">
        <f>IF($A4542=0,"",IFERROR(INDEX(BD_Gestão!E:E,MATCH('Banco de Dados'!$B4542,BD_Gestão!$B:$B,0)),"erro"))</f>
        <v/>
      </c>
      <c r="J4542" s="186" t="str">
        <f>IF($A4542=0,"",IFERROR(INDEX(BD_Gestão!B:B,MATCH('Banco de Dados'!$B4542,BD_Gestão!$B:$B,0)),"erro"))</f>
        <v/>
      </c>
      <c r="K4542" s="158" t="str">
        <f>IF($A4542=0,"",IFERROR(INDEX(BD_Gestão!C:C,MATCH('Banco de Dados'!$B4542,BD_Gestão!$B:$B,0)),"erro"))</f>
        <v/>
      </c>
      <c r="L4542" s="158" t="str">
        <f>IF($A4542=0,"",IFERROR(INDEX(BD_Gestão!H:H,MATCH('Banco de Dados'!$B4542,BD_Gestão!$B:$B,0)),"erro"))</f>
        <v/>
      </c>
      <c r="M4542" s="161" t="str">
        <f>IF($A4542=0,"",IFERROR(INDEX(BD_Gestão!F:F,MATCH('Banco de Dados'!$B4542,BD_Gestão!$B:$B,0)),"erro"))</f>
        <v/>
      </c>
      <c r="N4542" s="161" t="str">
        <f>IF($A4542=0,"",IFERROR(INDEX(BD_Gestão!J:J,MATCH('Banco de Dados'!$B4542,BD_Gestão!$B:$B,0)),"erro"))</f>
        <v/>
      </c>
      <c r="O4542" s="164" t="str">
        <f>IF($A4542=0,"",IFERROR(INDEX(BD_Gestão!K:K,MATCH('Banco de Dados'!$B4542,BD_Gestão!$B:$B,0)),"erro"))</f>
        <v/>
      </c>
      <c r="P4542" s="169" t="str">
        <f t="shared" si="282"/>
        <v/>
      </c>
      <c r="Q4542" s="170" t="str">
        <f t="shared" si="283"/>
        <v/>
      </c>
      <c r="R4542" s="163" t="e">
        <f t="shared" si="280"/>
        <v>#VALUE!</v>
      </c>
      <c r="S4542" s="163" t="e">
        <f t="shared" si="281"/>
        <v>#VALUE!</v>
      </c>
      <c r="T4542" s="163" t="e">
        <f>INDEX(Controle!O:O,MATCH('Banco de Dados'!A4542,Controle!M:M,0))*E4542/100</f>
        <v>#N/A</v>
      </c>
    </row>
    <row r="4543" spans="1:20" hidden="1" x14ac:dyDescent="0.2">
      <c r="A4543" s="158">
        <f>BD_TS!A4542</f>
        <v>0</v>
      </c>
      <c r="B4543" s="158" t="str">
        <f>SUBSTITUTE(SUBSTITUTE(BD_TS!D4542," ",""),"-","/")</f>
        <v/>
      </c>
      <c r="C4543" s="158">
        <f>BD_TS!E4542</f>
        <v>0</v>
      </c>
      <c r="D4543" s="159">
        <f>BD_TS!F4542</f>
        <v>0</v>
      </c>
      <c r="E4543" s="160">
        <f>BD_TS!B4542</f>
        <v>0</v>
      </c>
      <c r="F4543" s="161">
        <f>BD_TS!C4542</f>
        <v>0</v>
      </c>
      <c r="G4543" s="187">
        <f>BD_TS!H4542</f>
        <v>0</v>
      </c>
      <c r="H4543" s="158" t="str">
        <f>IF($A4543=0,"",IFERROR(INDEX(BD_Gestão!A:A,MATCH('Banco de Dados'!$B4543,BD_Gestão!$B:$B,0)),"erro"))</f>
        <v/>
      </c>
      <c r="I4543" s="162" t="str">
        <f>IF($A4543=0,"",IFERROR(INDEX(BD_Gestão!E:E,MATCH('Banco de Dados'!$B4543,BD_Gestão!$B:$B,0)),"erro"))</f>
        <v/>
      </c>
      <c r="J4543" s="186" t="str">
        <f>IF($A4543=0,"",IFERROR(INDEX(BD_Gestão!B:B,MATCH('Banco de Dados'!$B4543,BD_Gestão!$B:$B,0)),"erro"))</f>
        <v/>
      </c>
      <c r="K4543" s="158" t="str">
        <f>IF($A4543=0,"",IFERROR(INDEX(BD_Gestão!C:C,MATCH('Banco de Dados'!$B4543,BD_Gestão!$B:$B,0)),"erro"))</f>
        <v/>
      </c>
      <c r="L4543" s="158" t="str">
        <f>IF($A4543=0,"",IFERROR(INDEX(BD_Gestão!H:H,MATCH('Banco de Dados'!$B4543,BD_Gestão!$B:$B,0)),"erro"))</f>
        <v/>
      </c>
      <c r="M4543" s="161" t="str">
        <f>IF($A4543=0,"",IFERROR(INDEX(BD_Gestão!F:F,MATCH('Banco de Dados'!$B4543,BD_Gestão!$B:$B,0)),"erro"))</f>
        <v/>
      </c>
      <c r="N4543" s="161" t="str">
        <f>IF($A4543=0,"",IFERROR(INDEX(BD_Gestão!J:J,MATCH('Banco de Dados'!$B4543,BD_Gestão!$B:$B,0)),"erro"))</f>
        <v/>
      </c>
      <c r="O4543" s="164" t="str">
        <f>IF($A4543=0,"",IFERROR(INDEX(BD_Gestão!K:K,MATCH('Banco de Dados'!$B4543,BD_Gestão!$B:$B,0)),"erro"))</f>
        <v/>
      </c>
      <c r="P4543" s="169" t="str">
        <f t="shared" si="282"/>
        <v/>
      </c>
      <c r="Q4543" s="170" t="str">
        <f t="shared" si="283"/>
        <v/>
      </c>
      <c r="R4543" s="163" t="e">
        <f t="shared" si="280"/>
        <v>#VALUE!</v>
      </c>
      <c r="S4543" s="163" t="e">
        <f t="shared" si="281"/>
        <v>#VALUE!</v>
      </c>
      <c r="T4543" s="163" t="e">
        <f>INDEX(Controle!O:O,MATCH('Banco de Dados'!A4543,Controle!M:M,0))*E4543/100</f>
        <v>#N/A</v>
      </c>
    </row>
    <row r="4544" spans="1:20" hidden="1" x14ac:dyDescent="0.2">
      <c r="A4544" s="158">
        <f>BD_TS!A4543</f>
        <v>0</v>
      </c>
      <c r="B4544" s="158" t="str">
        <f>SUBSTITUTE(SUBSTITUTE(BD_TS!D4543," ",""),"-","/")</f>
        <v/>
      </c>
      <c r="C4544" s="158">
        <f>BD_TS!E4543</f>
        <v>0</v>
      </c>
      <c r="D4544" s="159">
        <f>BD_TS!F4543</f>
        <v>0</v>
      </c>
      <c r="E4544" s="160">
        <f>BD_TS!B4543</f>
        <v>0</v>
      </c>
      <c r="F4544" s="161">
        <f>BD_TS!C4543</f>
        <v>0</v>
      </c>
      <c r="G4544" s="187">
        <f>BD_TS!H4543</f>
        <v>0</v>
      </c>
      <c r="H4544" s="158" t="str">
        <f>IF($A4544=0,"",IFERROR(INDEX(BD_Gestão!A:A,MATCH('Banco de Dados'!$B4544,BD_Gestão!$B:$B,0)),"erro"))</f>
        <v/>
      </c>
      <c r="I4544" s="162" t="str">
        <f>IF($A4544=0,"",IFERROR(INDEX(BD_Gestão!E:E,MATCH('Banco de Dados'!$B4544,BD_Gestão!$B:$B,0)),"erro"))</f>
        <v/>
      </c>
      <c r="J4544" s="186" t="str">
        <f>IF($A4544=0,"",IFERROR(INDEX(BD_Gestão!B:B,MATCH('Banco de Dados'!$B4544,BD_Gestão!$B:$B,0)),"erro"))</f>
        <v/>
      </c>
      <c r="K4544" s="158" t="str">
        <f>IF($A4544=0,"",IFERROR(INDEX(BD_Gestão!C:C,MATCH('Banco de Dados'!$B4544,BD_Gestão!$B:$B,0)),"erro"))</f>
        <v/>
      </c>
      <c r="L4544" s="158" t="str">
        <f>IF($A4544=0,"",IFERROR(INDEX(BD_Gestão!H:H,MATCH('Banco de Dados'!$B4544,BD_Gestão!$B:$B,0)),"erro"))</f>
        <v/>
      </c>
      <c r="M4544" s="161" t="str">
        <f>IF($A4544=0,"",IFERROR(INDEX(BD_Gestão!F:F,MATCH('Banco de Dados'!$B4544,BD_Gestão!$B:$B,0)),"erro"))</f>
        <v/>
      </c>
      <c r="N4544" s="161" t="str">
        <f>IF($A4544=0,"",IFERROR(INDEX(BD_Gestão!J:J,MATCH('Banco de Dados'!$B4544,BD_Gestão!$B:$B,0)),"erro"))</f>
        <v/>
      </c>
      <c r="O4544" s="164" t="str">
        <f>IF($A4544=0,"",IFERROR(INDEX(BD_Gestão!K:K,MATCH('Banco de Dados'!$B4544,BD_Gestão!$B:$B,0)),"erro"))</f>
        <v/>
      </c>
      <c r="P4544" s="169" t="str">
        <f t="shared" si="282"/>
        <v/>
      </c>
      <c r="Q4544" s="170" t="str">
        <f t="shared" si="283"/>
        <v/>
      </c>
      <c r="R4544" s="163" t="e">
        <f t="shared" si="280"/>
        <v>#VALUE!</v>
      </c>
      <c r="S4544" s="163" t="e">
        <f t="shared" si="281"/>
        <v>#VALUE!</v>
      </c>
      <c r="T4544" s="163" t="e">
        <f>INDEX(Controle!O:O,MATCH('Banco de Dados'!A4544,Controle!M:M,0))*E4544/100</f>
        <v>#N/A</v>
      </c>
    </row>
    <row r="4545" spans="1:20" hidden="1" x14ac:dyDescent="0.2">
      <c r="A4545" s="158">
        <f>BD_TS!A4544</f>
        <v>0</v>
      </c>
      <c r="B4545" s="158" t="str">
        <f>SUBSTITUTE(SUBSTITUTE(BD_TS!D4544," ",""),"-","/")</f>
        <v/>
      </c>
      <c r="C4545" s="158">
        <f>BD_TS!E4544</f>
        <v>0</v>
      </c>
      <c r="D4545" s="159">
        <f>BD_TS!F4544</f>
        <v>0</v>
      </c>
      <c r="E4545" s="160">
        <f>BD_TS!B4544</f>
        <v>0</v>
      </c>
      <c r="F4545" s="161">
        <f>BD_TS!C4544</f>
        <v>0</v>
      </c>
      <c r="G4545" s="187">
        <f>BD_TS!H4544</f>
        <v>0</v>
      </c>
      <c r="H4545" s="158" t="str">
        <f>IF($A4545=0,"",IFERROR(INDEX(BD_Gestão!A:A,MATCH('Banco de Dados'!$B4545,BD_Gestão!$B:$B,0)),"erro"))</f>
        <v/>
      </c>
      <c r="I4545" s="162" t="str">
        <f>IF($A4545=0,"",IFERROR(INDEX(BD_Gestão!E:E,MATCH('Banco de Dados'!$B4545,BD_Gestão!$B:$B,0)),"erro"))</f>
        <v/>
      </c>
      <c r="J4545" s="186" t="str">
        <f>IF($A4545=0,"",IFERROR(INDEX(BD_Gestão!B:B,MATCH('Banco de Dados'!$B4545,BD_Gestão!$B:$B,0)),"erro"))</f>
        <v/>
      </c>
      <c r="K4545" s="158" t="str">
        <f>IF($A4545=0,"",IFERROR(INDEX(BD_Gestão!C:C,MATCH('Banco de Dados'!$B4545,BD_Gestão!$B:$B,0)),"erro"))</f>
        <v/>
      </c>
      <c r="L4545" s="158" t="str">
        <f>IF($A4545=0,"",IFERROR(INDEX(BD_Gestão!H:H,MATCH('Banco de Dados'!$B4545,BD_Gestão!$B:$B,0)),"erro"))</f>
        <v/>
      </c>
      <c r="M4545" s="161" t="str">
        <f>IF($A4545=0,"",IFERROR(INDEX(BD_Gestão!F:F,MATCH('Banco de Dados'!$B4545,BD_Gestão!$B:$B,0)),"erro"))</f>
        <v/>
      </c>
      <c r="N4545" s="161" t="str">
        <f>IF($A4545=0,"",IFERROR(INDEX(BD_Gestão!J:J,MATCH('Banco de Dados'!$B4545,BD_Gestão!$B:$B,0)),"erro"))</f>
        <v/>
      </c>
      <c r="O4545" s="164" t="str">
        <f>IF($A4545=0,"",IFERROR(INDEX(BD_Gestão!K:K,MATCH('Banco de Dados'!$B4545,BD_Gestão!$B:$B,0)),"erro"))</f>
        <v/>
      </c>
      <c r="P4545" s="169" t="str">
        <f t="shared" si="282"/>
        <v/>
      </c>
      <c r="Q4545" s="170" t="str">
        <f t="shared" si="283"/>
        <v/>
      </c>
      <c r="R4545" s="163" t="e">
        <f t="shared" si="280"/>
        <v>#VALUE!</v>
      </c>
      <c r="S4545" s="163" t="e">
        <f t="shared" si="281"/>
        <v>#VALUE!</v>
      </c>
      <c r="T4545" s="163" t="e">
        <f>INDEX(Controle!O:O,MATCH('Banco de Dados'!A4545,Controle!M:M,0))*E4545/100</f>
        <v>#N/A</v>
      </c>
    </row>
    <row r="4546" spans="1:20" hidden="1" x14ac:dyDescent="0.2">
      <c r="A4546" s="158">
        <f>BD_TS!A4545</f>
        <v>0</v>
      </c>
      <c r="B4546" s="158" t="str">
        <f>SUBSTITUTE(SUBSTITUTE(BD_TS!D4545," ",""),"-","/")</f>
        <v/>
      </c>
      <c r="C4546" s="158">
        <f>BD_TS!E4545</f>
        <v>0</v>
      </c>
      <c r="D4546" s="159">
        <f>BD_TS!F4545</f>
        <v>0</v>
      </c>
      <c r="E4546" s="160">
        <f>BD_TS!B4545</f>
        <v>0</v>
      </c>
      <c r="F4546" s="161">
        <f>BD_TS!C4545</f>
        <v>0</v>
      </c>
      <c r="G4546" s="187">
        <f>BD_TS!H4545</f>
        <v>0</v>
      </c>
      <c r="H4546" s="158" t="str">
        <f>IF($A4546=0,"",IFERROR(INDEX(BD_Gestão!A:A,MATCH('Banco de Dados'!$B4546,BD_Gestão!$B:$B,0)),"erro"))</f>
        <v/>
      </c>
      <c r="I4546" s="162" t="str">
        <f>IF($A4546=0,"",IFERROR(INDEX(BD_Gestão!E:E,MATCH('Banco de Dados'!$B4546,BD_Gestão!$B:$B,0)),"erro"))</f>
        <v/>
      </c>
      <c r="J4546" s="186" t="str">
        <f>IF($A4546=0,"",IFERROR(INDEX(BD_Gestão!B:B,MATCH('Banco de Dados'!$B4546,BD_Gestão!$B:$B,0)),"erro"))</f>
        <v/>
      </c>
      <c r="K4546" s="158" t="str">
        <f>IF($A4546=0,"",IFERROR(INDEX(BD_Gestão!C:C,MATCH('Banco de Dados'!$B4546,BD_Gestão!$B:$B,0)),"erro"))</f>
        <v/>
      </c>
      <c r="L4546" s="158" t="str">
        <f>IF($A4546=0,"",IFERROR(INDEX(BD_Gestão!H:H,MATCH('Banco de Dados'!$B4546,BD_Gestão!$B:$B,0)),"erro"))</f>
        <v/>
      </c>
      <c r="M4546" s="161" t="str">
        <f>IF($A4546=0,"",IFERROR(INDEX(BD_Gestão!F:F,MATCH('Banco de Dados'!$B4546,BD_Gestão!$B:$B,0)),"erro"))</f>
        <v/>
      </c>
      <c r="N4546" s="161" t="str">
        <f>IF($A4546=0,"",IFERROR(INDEX(BD_Gestão!J:J,MATCH('Banco de Dados'!$B4546,BD_Gestão!$B:$B,0)),"erro"))</f>
        <v/>
      </c>
      <c r="O4546" s="164" t="str">
        <f>IF($A4546=0,"",IFERROR(INDEX(BD_Gestão!K:K,MATCH('Banco de Dados'!$B4546,BD_Gestão!$B:$B,0)),"erro"))</f>
        <v/>
      </c>
      <c r="P4546" s="169" t="str">
        <f t="shared" si="282"/>
        <v/>
      </c>
      <c r="Q4546" s="170" t="str">
        <f t="shared" si="283"/>
        <v/>
      </c>
      <c r="R4546" s="163" t="e">
        <f t="shared" si="280"/>
        <v>#VALUE!</v>
      </c>
      <c r="S4546" s="163" t="e">
        <f t="shared" si="281"/>
        <v>#VALUE!</v>
      </c>
      <c r="T4546" s="163" t="e">
        <f>INDEX(Controle!O:O,MATCH('Banco de Dados'!A4546,Controle!M:M,0))*E4546/100</f>
        <v>#N/A</v>
      </c>
    </row>
    <row r="4547" spans="1:20" hidden="1" x14ac:dyDescent="0.2">
      <c r="A4547" s="158">
        <f>BD_TS!A4546</f>
        <v>0</v>
      </c>
      <c r="B4547" s="158" t="str">
        <f>SUBSTITUTE(SUBSTITUTE(BD_TS!D4546," ",""),"-","/")</f>
        <v/>
      </c>
      <c r="C4547" s="158">
        <f>BD_TS!E4546</f>
        <v>0</v>
      </c>
      <c r="D4547" s="159">
        <f>BD_TS!F4546</f>
        <v>0</v>
      </c>
      <c r="E4547" s="160">
        <f>BD_TS!B4546</f>
        <v>0</v>
      </c>
      <c r="F4547" s="161">
        <f>BD_TS!C4546</f>
        <v>0</v>
      </c>
      <c r="G4547" s="187">
        <f>BD_TS!H4546</f>
        <v>0</v>
      </c>
      <c r="H4547" s="158" t="str">
        <f>IF($A4547=0,"",IFERROR(INDEX(BD_Gestão!A:A,MATCH('Banco de Dados'!$B4547,BD_Gestão!$B:$B,0)),"erro"))</f>
        <v/>
      </c>
      <c r="I4547" s="162" t="str">
        <f>IF($A4547=0,"",IFERROR(INDEX(BD_Gestão!E:E,MATCH('Banco de Dados'!$B4547,BD_Gestão!$B:$B,0)),"erro"))</f>
        <v/>
      </c>
      <c r="J4547" s="186" t="str">
        <f>IF($A4547=0,"",IFERROR(INDEX(BD_Gestão!B:B,MATCH('Banco de Dados'!$B4547,BD_Gestão!$B:$B,0)),"erro"))</f>
        <v/>
      </c>
      <c r="K4547" s="158" t="str">
        <f>IF($A4547=0,"",IFERROR(INDEX(BD_Gestão!C:C,MATCH('Banco de Dados'!$B4547,BD_Gestão!$B:$B,0)),"erro"))</f>
        <v/>
      </c>
      <c r="L4547" s="158" t="str">
        <f>IF($A4547=0,"",IFERROR(INDEX(BD_Gestão!H:H,MATCH('Banco de Dados'!$B4547,BD_Gestão!$B:$B,0)),"erro"))</f>
        <v/>
      </c>
      <c r="M4547" s="161" t="str">
        <f>IF($A4547=0,"",IFERROR(INDEX(BD_Gestão!F:F,MATCH('Banco de Dados'!$B4547,BD_Gestão!$B:$B,0)),"erro"))</f>
        <v/>
      </c>
      <c r="N4547" s="161" t="str">
        <f>IF($A4547=0,"",IFERROR(INDEX(BD_Gestão!J:J,MATCH('Banco de Dados'!$B4547,BD_Gestão!$B:$B,0)),"erro"))</f>
        <v/>
      </c>
      <c r="O4547" s="164" t="str">
        <f>IF($A4547=0,"",IFERROR(INDEX(BD_Gestão!K:K,MATCH('Banco de Dados'!$B4547,BD_Gestão!$B:$B,0)),"erro"))</f>
        <v/>
      </c>
      <c r="P4547" s="169" t="str">
        <f t="shared" si="282"/>
        <v/>
      </c>
      <c r="Q4547" s="170" t="str">
        <f t="shared" si="283"/>
        <v/>
      </c>
      <c r="R4547" s="163" t="e">
        <f t="shared" si="280"/>
        <v>#VALUE!</v>
      </c>
      <c r="S4547" s="163" t="e">
        <f t="shared" si="281"/>
        <v>#VALUE!</v>
      </c>
      <c r="T4547" s="163" t="e">
        <f>INDEX(Controle!O:O,MATCH('Banco de Dados'!A4547,Controle!M:M,0))*E4547/100</f>
        <v>#N/A</v>
      </c>
    </row>
    <row r="4548" spans="1:20" hidden="1" x14ac:dyDescent="0.2">
      <c r="A4548" s="158">
        <f>BD_TS!A4547</f>
        <v>0</v>
      </c>
      <c r="B4548" s="158" t="str">
        <f>SUBSTITUTE(SUBSTITUTE(BD_TS!D4547," ",""),"-","/")</f>
        <v/>
      </c>
      <c r="C4548" s="158">
        <f>BD_TS!E4547</f>
        <v>0</v>
      </c>
      <c r="D4548" s="159">
        <f>BD_TS!F4547</f>
        <v>0</v>
      </c>
      <c r="E4548" s="160">
        <f>BD_TS!B4547</f>
        <v>0</v>
      </c>
      <c r="F4548" s="161">
        <f>BD_TS!C4547</f>
        <v>0</v>
      </c>
      <c r="G4548" s="187">
        <f>BD_TS!H4547</f>
        <v>0</v>
      </c>
      <c r="H4548" s="158" t="str">
        <f>IF($A4548=0,"",IFERROR(INDEX(BD_Gestão!A:A,MATCH('Banco de Dados'!$B4548,BD_Gestão!$B:$B,0)),"erro"))</f>
        <v/>
      </c>
      <c r="I4548" s="162" t="str">
        <f>IF($A4548=0,"",IFERROR(INDEX(BD_Gestão!E:E,MATCH('Banco de Dados'!$B4548,BD_Gestão!$B:$B,0)),"erro"))</f>
        <v/>
      </c>
      <c r="J4548" s="186" t="str">
        <f>IF($A4548=0,"",IFERROR(INDEX(BD_Gestão!B:B,MATCH('Banco de Dados'!$B4548,BD_Gestão!$B:$B,0)),"erro"))</f>
        <v/>
      </c>
      <c r="K4548" s="158" t="str">
        <f>IF($A4548=0,"",IFERROR(INDEX(BD_Gestão!C:C,MATCH('Banco de Dados'!$B4548,BD_Gestão!$B:$B,0)),"erro"))</f>
        <v/>
      </c>
      <c r="L4548" s="158" t="str">
        <f>IF($A4548=0,"",IFERROR(INDEX(BD_Gestão!H:H,MATCH('Banco de Dados'!$B4548,BD_Gestão!$B:$B,0)),"erro"))</f>
        <v/>
      </c>
      <c r="M4548" s="161" t="str">
        <f>IF($A4548=0,"",IFERROR(INDEX(BD_Gestão!F:F,MATCH('Banco de Dados'!$B4548,BD_Gestão!$B:$B,0)),"erro"))</f>
        <v/>
      </c>
      <c r="N4548" s="161" t="str">
        <f>IF($A4548=0,"",IFERROR(INDEX(BD_Gestão!J:J,MATCH('Banco de Dados'!$B4548,BD_Gestão!$B:$B,0)),"erro"))</f>
        <v/>
      </c>
      <c r="O4548" s="164" t="str">
        <f>IF($A4548=0,"",IFERROR(INDEX(BD_Gestão!K:K,MATCH('Banco de Dados'!$B4548,BD_Gestão!$B:$B,0)),"erro"))</f>
        <v/>
      </c>
      <c r="P4548" s="169" t="str">
        <f t="shared" si="282"/>
        <v/>
      </c>
      <c r="Q4548" s="170" t="str">
        <f t="shared" si="283"/>
        <v/>
      </c>
      <c r="R4548" s="163" t="e">
        <f t="shared" si="280"/>
        <v>#VALUE!</v>
      </c>
      <c r="S4548" s="163" t="e">
        <f t="shared" si="281"/>
        <v>#VALUE!</v>
      </c>
      <c r="T4548" s="163" t="e">
        <f>INDEX(Controle!O:O,MATCH('Banco de Dados'!A4548,Controle!M:M,0))*E4548/100</f>
        <v>#N/A</v>
      </c>
    </row>
    <row r="4549" spans="1:20" hidden="1" x14ac:dyDescent="0.2">
      <c r="A4549" s="158">
        <f>BD_TS!A4548</f>
        <v>0</v>
      </c>
      <c r="B4549" s="158" t="str">
        <f>SUBSTITUTE(SUBSTITUTE(BD_TS!D4548," ",""),"-","/")</f>
        <v/>
      </c>
      <c r="C4549" s="158">
        <f>BD_TS!E4548</f>
        <v>0</v>
      </c>
      <c r="D4549" s="159">
        <f>BD_TS!F4548</f>
        <v>0</v>
      </c>
      <c r="E4549" s="160">
        <f>BD_TS!B4548</f>
        <v>0</v>
      </c>
      <c r="F4549" s="161">
        <f>BD_TS!C4548</f>
        <v>0</v>
      </c>
      <c r="G4549" s="187">
        <f>BD_TS!H4548</f>
        <v>0</v>
      </c>
      <c r="H4549" s="158" t="str">
        <f>IF($A4549=0,"",IFERROR(INDEX(BD_Gestão!A:A,MATCH('Banco de Dados'!$B4549,BD_Gestão!$B:$B,0)),"erro"))</f>
        <v/>
      </c>
      <c r="I4549" s="162" t="str">
        <f>IF($A4549=0,"",IFERROR(INDEX(BD_Gestão!E:E,MATCH('Banco de Dados'!$B4549,BD_Gestão!$B:$B,0)),"erro"))</f>
        <v/>
      </c>
      <c r="J4549" s="186" t="str">
        <f>IF($A4549=0,"",IFERROR(INDEX(BD_Gestão!B:B,MATCH('Banco de Dados'!$B4549,BD_Gestão!$B:$B,0)),"erro"))</f>
        <v/>
      </c>
      <c r="K4549" s="158" t="str">
        <f>IF($A4549=0,"",IFERROR(INDEX(BD_Gestão!C:C,MATCH('Banco de Dados'!$B4549,BD_Gestão!$B:$B,0)),"erro"))</f>
        <v/>
      </c>
      <c r="L4549" s="158" t="str">
        <f>IF($A4549=0,"",IFERROR(INDEX(BD_Gestão!H:H,MATCH('Banco de Dados'!$B4549,BD_Gestão!$B:$B,0)),"erro"))</f>
        <v/>
      </c>
      <c r="M4549" s="161" t="str">
        <f>IF($A4549=0,"",IFERROR(INDEX(BD_Gestão!F:F,MATCH('Banco de Dados'!$B4549,BD_Gestão!$B:$B,0)),"erro"))</f>
        <v/>
      </c>
      <c r="N4549" s="161" t="str">
        <f>IF($A4549=0,"",IFERROR(INDEX(BD_Gestão!J:J,MATCH('Banco de Dados'!$B4549,BD_Gestão!$B:$B,0)),"erro"))</f>
        <v/>
      </c>
      <c r="O4549" s="164" t="str">
        <f>IF($A4549=0,"",IFERROR(INDEX(BD_Gestão!K:K,MATCH('Banco de Dados'!$B4549,BD_Gestão!$B:$B,0)),"erro"))</f>
        <v/>
      </c>
      <c r="P4549" s="169" t="str">
        <f t="shared" si="282"/>
        <v/>
      </c>
      <c r="Q4549" s="170" t="str">
        <f t="shared" si="283"/>
        <v/>
      </c>
      <c r="R4549" s="163" t="e">
        <f t="shared" ref="R4549:R4612" si="284">MONTH(I4549)</f>
        <v>#VALUE!</v>
      </c>
      <c r="S4549" s="163" t="e">
        <f t="shared" ref="S4549:S4612" si="285">YEAR(I4549)</f>
        <v>#VALUE!</v>
      </c>
      <c r="T4549" s="163" t="e">
        <f>INDEX(Controle!O:O,MATCH('Banco de Dados'!A4549,Controle!M:M,0))*E4549/100</f>
        <v>#N/A</v>
      </c>
    </row>
    <row r="4550" spans="1:20" hidden="1" x14ac:dyDescent="0.2">
      <c r="A4550" s="158">
        <f>BD_TS!A4549</f>
        <v>0</v>
      </c>
      <c r="B4550" s="158" t="str">
        <f>SUBSTITUTE(SUBSTITUTE(BD_TS!D4549," ",""),"-","/")</f>
        <v/>
      </c>
      <c r="C4550" s="158">
        <f>BD_TS!E4549</f>
        <v>0</v>
      </c>
      <c r="D4550" s="159">
        <f>BD_TS!F4549</f>
        <v>0</v>
      </c>
      <c r="E4550" s="160">
        <f>BD_TS!B4549</f>
        <v>0</v>
      </c>
      <c r="F4550" s="161">
        <f>BD_TS!C4549</f>
        <v>0</v>
      </c>
      <c r="G4550" s="187">
        <f>BD_TS!H4549</f>
        <v>0</v>
      </c>
      <c r="H4550" s="158" t="str">
        <f>IF($A4550=0,"",IFERROR(INDEX(BD_Gestão!A:A,MATCH('Banco de Dados'!$B4550,BD_Gestão!$B:$B,0)),"erro"))</f>
        <v/>
      </c>
      <c r="I4550" s="162" t="str">
        <f>IF($A4550=0,"",IFERROR(INDEX(BD_Gestão!E:E,MATCH('Banco de Dados'!$B4550,BD_Gestão!$B:$B,0)),"erro"))</f>
        <v/>
      </c>
      <c r="J4550" s="186" t="str">
        <f>IF($A4550=0,"",IFERROR(INDEX(BD_Gestão!B:B,MATCH('Banco de Dados'!$B4550,BD_Gestão!$B:$B,0)),"erro"))</f>
        <v/>
      </c>
      <c r="K4550" s="158" t="str">
        <f>IF($A4550=0,"",IFERROR(INDEX(BD_Gestão!C:C,MATCH('Banco de Dados'!$B4550,BD_Gestão!$B:$B,0)),"erro"))</f>
        <v/>
      </c>
      <c r="L4550" s="158" t="str">
        <f>IF($A4550=0,"",IFERROR(INDEX(BD_Gestão!H:H,MATCH('Banco de Dados'!$B4550,BD_Gestão!$B:$B,0)),"erro"))</f>
        <v/>
      </c>
      <c r="M4550" s="161" t="str">
        <f>IF($A4550=0,"",IFERROR(INDEX(BD_Gestão!F:F,MATCH('Banco de Dados'!$B4550,BD_Gestão!$B:$B,0)),"erro"))</f>
        <v/>
      </c>
      <c r="N4550" s="161" t="str">
        <f>IF($A4550=0,"",IFERROR(INDEX(BD_Gestão!J:J,MATCH('Banco de Dados'!$B4550,BD_Gestão!$B:$B,0)),"erro"))</f>
        <v/>
      </c>
      <c r="O4550" s="164" t="str">
        <f>IF($A4550=0,"",IFERROR(INDEX(BD_Gestão!K:K,MATCH('Banco de Dados'!$B4550,BD_Gestão!$B:$B,0)),"erro"))</f>
        <v/>
      </c>
      <c r="P4550" s="169" t="str">
        <f t="shared" ref="P4550:P4613" si="286">IF(OR(H4550="erro",H4550=""),"",E4550*(MIN(O4550,1)))</f>
        <v/>
      </c>
      <c r="Q4550" s="170" t="str">
        <f t="shared" ref="Q4550:Q4613" si="287">IF(OR(H4550="erro",H4550=""),"",E4550-P4550)</f>
        <v/>
      </c>
      <c r="R4550" s="163" t="e">
        <f t="shared" si="284"/>
        <v>#VALUE!</v>
      </c>
      <c r="S4550" s="163" t="e">
        <f t="shared" si="285"/>
        <v>#VALUE!</v>
      </c>
      <c r="T4550" s="163" t="e">
        <f>INDEX(Controle!O:O,MATCH('Banco de Dados'!A4550,Controle!M:M,0))*E4550/100</f>
        <v>#N/A</v>
      </c>
    </row>
    <row r="4551" spans="1:20" hidden="1" x14ac:dyDescent="0.2">
      <c r="A4551" s="158">
        <f>BD_TS!A4550</f>
        <v>0</v>
      </c>
      <c r="B4551" s="158" t="str">
        <f>SUBSTITUTE(SUBSTITUTE(BD_TS!D4550," ",""),"-","/")</f>
        <v/>
      </c>
      <c r="C4551" s="158">
        <f>BD_TS!E4550</f>
        <v>0</v>
      </c>
      <c r="D4551" s="159">
        <f>BD_TS!F4550</f>
        <v>0</v>
      </c>
      <c r="E4551" s="160">
        <f>BD_TS!B4550</f>
        <v>0</v>
      </c>
      <c r="F4551" s="161">
        <f>BD_TS!C4550</f>
        <v>0</v>
      </c>
      <c r="G4551" s="187">
        <f>BD_TS!H4550</f>
        <v>0</v>
      </c>
      <c r="H4551" s="158" t="str">
        <f>IF($A4551=0,"",IFERROR(INDEX(BD_Gestão!A:A,MATCH('Banco de Dados'!$B4551,BD_Gestão!$B:$B,0)),"erro"))</f>
        <v/>
      </c>
      <c r="I4551" s="162" t="str">
        <f>IF($A4551=0,"",IFERROR(INDEX(BD_Gestão!E:E,MATCH('Banco de Dados'!$B4551,BD_Gestão!$B:$B,0)),"erro"))</f>
        <v/>
      </c>
      <c r="J4551" s="186" t="str">
        <f>IF($A4551=0,"",IFERROR(INDEX(BD_Gestão!B:B,MATCH('Banco de Dados'!$B4551,BD_Gestão!$B:$B,0)),"erro"))</f>
        <v/>
      </c>
      <c r="K4551" s="158" t="str">
        <f>IF($A4551=0,"",IFERROR(INDEX(BD_Gestão!C:C,MATCH('Banco de Dados'!$B4551,BD_Gestão!$B:$B,0)),"erro"))</f>
        <v/>
      </c>
      <c r="L4551" s="158" t="str">
        <f>IF($A4551=0,"",IFERROR(INDEX(BD_Gestão!H:H,MATCH('Banco de Dados'!$B4551,BD_Gestão!$B:$B,0)),"erro"))</f>
        <v/>
      </c>
      <c r="M4551" s="161" t="str">
        <f>IF($A4551=0,"",IFERROR(INDEX(BD_Gestão!F:F,MATCH('Banco de Dados'!$B4551,BD_Gestão!$B:$B,0)),"erro"))</f>
        <v/>
      </c>
      <c r="N4551" s="161" t="str">
        <f>IF($A4551=0,"",IFERROR(INDEX(BD_Gestão!J:J,MATCH('Banco de Dados'!$B4551,BD_Gestão!$B:$B,0)),"erro"))</f>
        <v/>
      </c>
      <c r="O4551" s="164" t="str">
        <f>IF($A4551=0,"",IFERROR(INDEX(BD_Gestão!K:K,MATCH('Banco de Dados'!$B4551,BD_Gestão!$B:$B,0)),"erro"))</f>
        <v/>
      </c>
      <c r="P4551" s="169" t="str">
        <f t="shared" si="286"/>
        <v/>
      </c>
      <c r="Q4551" s="170" t="str">
        <f t="shared" si="287"/>
        <v/>
      </c>
      <c r="R4551" s="163" t="e">
        <f t="shared" si="284"/>
        <v>#VALUE!</v>
      </c>
      <c r="S4551" s="163" t="e">
        <f t="shared" si="285"/>
        <v>#VALUE!</v>
      </c>
      <c r="T4551" s="163" t="e">
        <f>INDEX(Controle!O:O,MATCH('Banco de Dados'!A4551,Controle!M:M,0))*E4551/100</f>
        <v>#N/A</v>
      </c>
    </row>
    <row r="4552" spans="1:20" hidden="1" x14ac:dyDescent="0.2">
      <c r="A4552" s="158">
        <f>BD_TS!A4551</f>
        <v>0</v>
      </c>
      <c r="B4552" s="158" t="str">
        <f>SUBSTITUTE(SUBSTITUTE(BD_TS!D4551," ",""),"-","/")</f>
        <v/>
      </c>
      <c r="C4552" s="158">
        <f>BD_TS!E4551</f>
        <v>0</v>
      </c>
      <c r="D4552" s="159">
        <f>BD_TS!F4551</f>
        <v>0</v>
      </c>
      <c r="E4552" s="160">
        <f>BD_TS!B4551</f>
        <v>0</v>
      </c>
      <c r="F4552" s="161">
        <f>BD_TS!C4551</f>
        <v>0</v>
      </c>
      <c r="G4552" s="187">
        <f>BD_TS!H4551</f>
        <v>0</v>
      </c>
      <c r="H4552" s="158" t="str">
        <f>IF($A4552=0,"",IFERROR(INDEX(BD_Gestão!A:A,MATCH('Banco de Dados'!$B4552,BD_Gestão!$B:$B,0)),"erro"))</f>
        <v/>
      </c>
      <c r="I4552" s="162" t="str">
        <f>IF($A4552=0,"",IFERROR(INDEX(BD_Gestão!E:E,MATCH('Banco de Dados'!$B4552,BD_Gestão!$B:$B,0)),"erro"))</f>
        <v/>
      </c>
      <c r="J4552" s="186" t="str">
        <f>IF($A4552=0,"",IFERROR(INDEX(BD_Gestão!B:B,MATCH('Banco de Dados'!$B4552,BD_Gestão!$B:$B,0)),"erro"))</f>
        <v/>
      </c>
      <c r="K4552" s="158" t="str">
        <f>IF($A4552=0,"",IFERROR(INDEX(BD_Gestão!C:C,MATCH('Banco de Dados'!$B4552,BD_Gestão!$B:$B,0)),"erro"))</f>
        <v/>
      </c>
      <c r="L4552" s="158" t="str">
        <f>IF($A4552=0,"",IFERROR(INDEX(BD_Gestão!H:H,MATCH('Banco de Dados'!$B4552,BD_Gestão!$B:$B,0)),"erro"))</f>
        <v/>
      </c>
      <c r="M4552" s="161" t="str">
        <f>IF($A4552=0,"",IFERROR(INDEX(BD_Gestão!F:F,MATCH('Banco de Dados'!$B4552,BD_Gestão!$B:$B,0)),"erro"))</f>
        <v/>
      </c>
      <c r="N4552" s="161" t="str">
        <f>IF($A4552=0,"",IFERROR(INDEX(BD_Gestão!J:J,MATCH('Banco de Dados'!$B4552,BD_Gestão!$B:$B,0)),"erro"))</f>
        <v/>
      </c>
      <c r="O4552" s="164" t="str">
        <f>IF($A4552=0,"",IFERROR(INDEX(BD_Gestão!K:K,MATCH('Banco de Dados'!$B4552,BD_Gestão!$B:$B,0)),"erro"))</f>
        <v/>
      </c>
      <c r="P4552" s="169" t="str">
        <f t="shared" si="286"/>
        <v/>
      </c>
      <c r="Q4552" s="170" t="str">
        <f t="shared" si="287"/>
        <v/>
      </c>
      <c r="R4552" s="163" t="e">
        <f t="shared" si="284"/>
        <v>#VALUE!</v>
      </c>
      <c r="S4552" s="163" t="e">
        <f t="shared" si="285"/>
        <v>#VALUE!</v>
      </c>
      <c r="T4552" s="163" t="e">
        <f>INDEX(Controle!O:O,MATCH('Banco de Dados'!A4552,Controle!M:M,0))*E4552/100</f>
        <v>#N/A</v>
      </c>
    </row>
    <row r="4553" spans="1:20" hidden="1" x14ac:dyDescent="0.2">
      <c r="A4553" s="158">
        <f>BD_TS!A4552</f>
        <v>0</v>
      </c>
      <c r="B4553" s="158" t="str">
        <f>SUBSTITUTE(SUBSTITUTE(BD_TS!D4552," ",""),"-","/")</f>
        <v/>
      </c>
      <c r="C4553" s="158">
        <f>BD_TS!E4552</f>
        <v>0</v>
      </c>
      <c r="D4553" s="159">
        <f>BD_TS!F4552</f>
        <v>0</v>
      </c>
      <c r="E4553" s="160">
        <f>BD_TS!B4552</f>
        <v>0</v>
      </c>
      <c r="F4553" s="161">
        <f>BD_TS!C4552</f>
        <v>0</v>
      </c>
      <c r="G4553" s="187">
        <f>BD_TS!H4552</f>
        <v>0</v>
      </c>
      <c r="H4553" s="158" t="str">
        <f>IF($A4553=0,"",IFERROR(INDEX(BD_Gestão!A:A,MATCH('Banco de Dados'!$B4553,BD_Gestão!$B:$B,0)),"erro"))</f>
        <v/>
      </c>
      <c r="I4553" s="162" t="str">
        <f>IF($A4553=0,"",IFERROR(INDEX(BD_Gestão!E:E,MATCH('Banco de Dados'!$B4553,BD_Gestão!$B:$B,0)),"erro"))</f>
        <v/>
      </c>
      <c r="J4553" s="186" t="str">
        <f>IF($A4553=0,"",IFERROR(INDEX(BD_Gestão!B:B,MATCH('Banco de Dados'!$B4553,BD_Gestão!$B:$B,0)),"erro"))</f>
        <v/>
      </c>
      <c r="K4553" s="158" t="str">
        <f>IF($A4553=0,"",IFERROR(INDEX(BD_Gestão!C:C,MATCH('Banco de Dados'!$B4553,BD_Gestão!$B:$B,0)),"erro"))</f>
        <v/>
      </c>
      <c r="L4553" s="158" t="str">
        <f>IF($A4553=0,"",IFERROR(INDEX(BD_Gestão!H:H,MATCH('Banco de Dados'!$B4553,BD_Gestão!$B:$B,0)),"erro"))</f>
        <v/>
      </c>
      <c r="M4553" s="161" t="str">
        <f>IF($A4553=0,"",IFERROR(INDEX(BD_Gestão!F:F,MATCH('Banco de Dados'!$B4553,BD_Gestão!$B:$B,0)),"erro"))</f>
        <v/>
      </c>
      <c r="N4553" s="161" t="str">
        <f>IF($A4553=0,"",IFERROR(INDEX(BD_Gestão!J:J,MATCH('Banco de Dados'!$B4553,BD_Gestão!$B:$B,0)),"erro"))</f>
        <v/>
      </c>
      <c r="O4553" s="164" t="str">
        <f>IF($A4553=0,"",IFERROR(INDEX(BD_Gestão!K:K,MATCH('Banco de Dados'!$B4553,BD_Gestão!$B:$B,0)),"erro"))</f>
        <v/>
      </c>
      <c r="P4553" s="169" t="str">
        <f t="shared" si="286"/>
        <v/>
      </c>
      <c r="Q4553" s="170" t="str">
        <f t="shared" si="287"/>
        <v/>
      </c>
      <c r="R4553" s="163" t="e">
        <f t="shared" si="284"/>
        <v>#VALUE!</v>
      </c>
      <c r="S4553" s="163" t="e">
        <f t="shared" si="285"/>
        <v>#VALUE!</v>
      </c>
      <c r="T4553" s="163" t="e">
        <f>INDEX(Controle!O:O,MATCH('Banco de Dados'!A4553,Controle!M:M,0))*E4553/100</f>
        <v>#N/A</v>
      </c>
    </row>
    <row r="4554" spans="1:20" hidden="1" x14ac:dyDescent="0.2">
      <c r="A4554" s="158">
        <f>BD_TS!A4553</f>
        <v>0</v>
      </c>
      <c r="B4554" s="158" t="str">
        <f>SUBSTITUTE(SUBSTITUTE(BD_TS!D4553," ",""),"-","/")</f>
        <v/>
      </c>
      <c r="C4554" s="158">
        <f>BD_TS!E4553</f>
        <v>0</v>
      </c>
      <c r="D4554" s="159">
        <f>BD_TS!F4553</f>
        <v>0</v>
      </c>
      <c r="E4554" s="160">
        <f>BD_TS!B4553</f>
        <v>0</v>
      </c>
      <c r="F4554" s="161">
        <f>BD_TS!C4553</f>
        <v>0</v>
      </c>
      <c r="G4554" s="187">
        <f>BD_TS!H4553</f>
        <v>0</v>
      </c>
      <c r="H4554" s="158" t="str">
        <f>IF($A4554=0,"",IFERROR(INDEX(BD_Gestão!A:A,MATCH('Banco de Dados'!$B4554,BD_Gestão!$B:$B,0)),"erro"))</f>
        <v/>
      </c>
      <c r="I4554" s="162" t="str">
        <f>IF($A4554=0,"",IFERROR(INDEX(BD_Gestão!E:E,MATCH('Banco de Dados'!$B4554,BD_Gestão!$B:$B,0)),"erro"))</f>
        <v/>
      </c>
      <c r="J4554" s="186" t="str">
        <f>IF($A4554=0,"",IFERROR(INDEX(BD_Gestão!B:B,MATCH('Banco de Dados'!$B4554,BD_Gestão!$B:$B,0)),"erro"))</f>
        <v/>
      </c>
      <c r="K4554" s="158" t="str">
        <f>IF($A4554=0,"",IFERROR(INDEX(BD_Gestão!C:C,MATCH('Banco de Dados'!$B4554,BD_Gestão!$B:$B,0)),"erro"))</f>
        <v/>
      </c>
      <c r="L4554" s="158" t="str">
        <f>IF($A4554=0,"",IFERROR(INDEX(BD_Gestão!H:H,MATCH('Banco de Dados'!$B4554,BD_Gestão!$B:$B,0)),"erro"))</f>
        <v/>
      </c>
      <c r="M4554" s="161" t="str">
        <f>IF($A4554=0,"",IFERROR(INDEX(BD_Gestão!F:F,MATCH('Banco de Dados'!$B4554,BD_Gestão!$B:$B,0)),"erro"))</f>
        <v/>
      </c>
      <c r="N4554" s="161" t="str">
        <f>IF($A4554=0,"",IFERROR(INDEX(BD_Gestão!J:J,MATCH('Banco de Dados'!$B4554,BD_Gestão!$B:$B,0)),"erro"))</f>
        <v/>
      </c>
      <c r="O4554" s="164" t="str">
        <f>IF($A4554=0,"",IFERROR(INDEX(BD_Gestão!K:K,MATCH('Banco de Dados'!$B4554,BD_Gestão!$B:$B,0)),"erro"))</f>
        <v/>
      </c>
      <c r="P4554" s="169" t="str">
        <f t="shared" si="286"/>
        <v/>
      </c>
      <c r="Q4554" s="170" t="str">
        <f t="shared" si="287"/>
        <v/>
      </c>
      <c r="R4554" s="163" t="e">
        <f t="shared" si="284"/>
        <v>#VALUE!</v>
      </c>
      <c r="S4554" s="163" t="e">
        <f t="shared" si="285"/>
        <v>#VALUE!</v>
      </c>
      <c r="T4554" s="163" t="e">
        <f>INDEX(Controle!O:O,MATCH('Banco de Dados'!A4554,Controle!M:M,0))*E4554/100</f>
        <v>#N/A</v>
      </c>
    </row>
    <row r="4555" spans="1:20" hidden="1" x14ac:dyDescent="0.2">
      <c r="A4555" s="158">
        <f>BD_TS!A4554</f>
        <v>0</v>
      </c>
      <c r="B4555" s="158" t="str">
        <f>SUBSTITUTE(SUBSTITUTE(BD_TS!D4554," ",""),"-","/")</f>
        <v/>
      </c>
      <c r="C4555" s="158">
        <f>BD_TS!E4554</f>
        <v>0</v>
      </c>
      <c r="D4555" s="159">
        <f>BD_TS!F4554</f>
        <v>0</v>
      </c>
      <c r="E4555" s="160">
        <f>BD_TS!B4554</f>
        <v>0</v>
      </c>
      <c r="F4555" s="161">
        <f>BD_TS!C4554</f>
        <v>0</v>
      </c>
      <c r="G4555" s="187">
        <f>BD_TS!H4554</f>
        <v>0</v>
      </c>
      <c r="H4555" s="158" t="str">
        <f>IF($A4555=0,"",IFERROR(INDEX(BD_Gestão!A:A,MATCH('Banco de Dados'!$B4555,BD_Gestão!$B:$B,0)),"erro"))</f>
        <v/>
      </c>
      <c r="I4555" s="162" t="str">
        <f>IF($A4555=0,"",IFERROR(INDEX(BD_Gestão!E:E,MATCH('Banco de Dados'!$B4555,BD_Gestão!$B:$B,0)),"erro"))</f>
        <v/>
      </c>
      <c r="J4555" s="186" t="str">
        <f>IF($A4555=0,"",IFERROR(INDEX(BD_Gestão!B:B,MATCH('Banco de Dados'!$B4555,BD_Gestão!$B:$B,0)),"erro"))</f>
        <v/>
      </c>
      <c r="K4555" s="158" t="str">
        <f>IF($A4555=0,"",IFERROR(INDEX(BD_Gestão!C:C,MATCH('Banco de Dados'!$B4555,BD_Gestão!$B:$B,0)),"erro"))</f>
        <v/>
      </c>
      <c r="L4555" s="158" t="str">
        <f>IF($A4555=0,"",IFERROR(INDEX(BD_Gestão!H:H,MATCH('Banco de Dados'!$B4555,BD_Gestão!$B:$B,0)),"erro"))</f>
        <v/>
      </c>
      <c r="M4555" s="161" t="str">
        <f>IF($A4555=0,"",IFERROR(INDEX(BD_Gestão!F:F,MATCH('Banco de Dados'!$B4555,BD_Gestão!$B:$B,0)),"erro"))</f>
        <v/>
      </c>
      <c r="N4555" s="161" t="str">
        <f>IF($A4555=0,"",IFERROR(INDEX(BD_Gestão!J:J,MATCH('Banco de Dados'!$B4555,BD_Gestão!$B:$B,0)),"erro"))</f>
        <v/>
      </c>
      <c r="O4555" s="164" t="str">
        <f>IF($A4555=0,"",IFERROR(INDEX(BD_Gestão!K:K,MATCH('Banco de Dados'!$B4555,BD_Gestão!$B:$B,0)),"erro"))</f>
        <v/>
      </c>
      <c r="P4555" s="169" t="str">
        <f t="shared" si="286"/>
        <v/>
      </c>
      <c r="Q4555" s="170" t="str">
        <f t="shared" si="287"/>
        <v/>
      </c>
      <c r="R4555" s="163" t="e">
        <f t="shared" si="284"/>
        <v>#VALUE!</v>
      </c>
      <c r="S4555" s="163" t="e">
        <f t="shared" si="285"/>
        <v>#VALUE!</v>
      </c>
      <c r="T4555" s="163" t="e">
        <f>INDEX(Controle!O:O,MATCH('Banco de Dados'!A4555,Controle!M:M,0))*E4555/100</f>
        <v>#N/A</v>
      </c>
    </row>
    <row r="4556" spans="1:20" hidden="1" x14ac:dyDescent="0.2">
      <c r="A4556" s="158">
        <f>BD_TS!A4555</f>
        <v>0</v>
      </c>
      <c r="B4556" s="158" t="str">
        <f>SUBSTITUTE(SUBSTITUTE(BD_TS!D4555," ",""),"-","/")</f>
        <v/>
      </c>
      <c r="C4556" s="158">
        <f>BD_TS!E4555</f>
        <v>0</v>
      </c>
      <c r="D4556" s="159">
        <f>BD_TS!F4555</f>
        <v>0</v>
      </c>
      <c r="E4556" s="160">
        <f>BD_TS!B4555</f>
        <v>0</v>
      </c>
      <c r="F4556" s="161">
        <f>BD_TS!C4555</f>
        <v>0</v>
      </c>
      <c r="G4556" s="187">
        <f>BD_TS!H4555</f>
        <v>0</v>
      </c>
      <c r="H4556" s="158" t="str">
        <f>IF($A4556=0,"",IFERROR(INDEX(BD_Gestão!A:A,MATCH('Banco de Dados'!$B4556,BD_Gestão!$B:$B,0)),"erro"))</f>
        <v/>
      </c>
      <c r="I4556" s="162" t="str">
        <f>IF($A4556=0,"",IFERROR(INDEX(BD_Gestão!E:E,MATCH('Banco de Dados'!$B4556,BD_Gestão!$B:$B,0)),"erro"))</f>
        <v/>
      </c>
      <c r="J4556" s="186" t="str">
        <f>IF($A4556=0,"",IFERROR(INDEX(BD_Gestão!B:B,MATCH('Banco de Dados'!$B4556,BD_Gestão!$B:$B,0)),"erro"))</f>
        <v/>
      </c>
      <c r="K4556" s="158" t="str">
        <f>IF($A4556=0,"",IFERROR(INDEX(BD_Gestão!C:C,MATCH('Banco de Dados'!$B4556,BD_Gestão!$B:$B,0)),"erro"))</f>
        <v/>
      </c>
      <c r="L4556" s="158" t="str">
        <f>IF($A4556=0,"",IFERROR(INDEX(BD_Gestão!H:H,MATCH('Banco de Dados'!$B4556,BD_Gestão!$B:$B,0)),"erro"))</f>
        <v/>
      </c>
      <c r="M4556" s="161" t="str">
        <f>IF($A4556=0,"",IFERROR(INDEX(BD_Gestão!F:F,MATCH('Banco de Dados'!$B4556,BD_Gestão!$B:$B,0)),"erro"))</f>
        <v/>
      </c>
      <c r="N4556" s="161" t="str">
        <f>IF($A4556=0,"",IFERROR(INDEX(BD_Gestão!J:J,MATCH('Banco de Dados'!$B4556,BD_Gestão!$B:$B,0)),"erro"))</f>
        <v/>
      </c>
      <c r="O4556" s="164" t="str">
        <f>IF($A4556=0,"",IFERROR(INDEX(BD_Gestão!K:K,MATCH('Banco de Dados'!$B4556,BD_Gestão!$B:$B,0)),"erro"))</f>
        <v/>
      </c>
      <c r="P4556" s="169" t="str">
        <f t="shared" si="286"/>
        <v/>
      </c>
      <c r="Q4556" s="170" t="str">
        <f t="shared" si="287"/>
        <v/>
      </c>
      <c r="R4556" s="163" t="e">
        <f t="shared" si="284"/>
        <v>#VALUE!</v>
      </c>
      <c r="S4556" s="163" t="e">
        <f t="shared" si="285"/>
        <v>#VALUE!</v>
      </c>
      <c r="T4556" s="163" t="e">
        <f>INDEX(Controle!O:O,MATCH('Banco de Dados'!A4556,Controle!M:M,0))*E4556/100</f>
        <v>#N/A</v>
      </c>
    </row>
    <row r="4557" spans="1:20" hidden="1" x14ac:dyDescent="0.2">
      <c r="A4557" s="158">
        <f>BD_TS!A4556</f>
        <v>0</v>
      </c>
      <c r="B4557" s="158" t="str">
        <f>SUBSTITUTE(SUBSTITUTE(BD_TS!D4556," ",""),"-","/")</f>
        <v/>
      </c>
      <c r="C4557" s="158">
        <f>BD_TS!E4556</f>
        <v>0</v>
      </c>
      <c r="D4557" s="159">
        <f>BD_TS!F4556</f>
        <v>0</v>
      </c>
      <c r="E4557" s="160">
        <f>BD_TS!B4556</f>
        <v>0</v>
      </c>
      <c r="F4557" s="161">
        <f>BD_TS!C4556</f>
        <v>0</v>
      </c>
      <c r="G4557" s="187">
        <f>BD_TS!H4556</f>
        <v>0</v>
      </c>
      <c r="H4557" s="158" t="str">
        <f>IF($A4557=0,"",IFERROR(INDEX(BD_Gestão!A:A,MATCH('Banco de Dados'!$B4557,BD_Gestão!$B:$B,0)),"erro"))</f>
        <v/>
      </c>
      <c r="I4557" s="162" t="str">
        <f>IF($A4557=0,"",IFERROR(INDEX(BD_Gestão!E:E,MATCH('Banco de Dados'!$B4557,BD_Gestão!$B:$B,0)),"erro"))</f>
        <v/>
      </c>
      <c r="J4557" s="186" t="str">
        <f>IF($A4557=0,"",IFERROR(INDEX(BD_Gestão!B:B,MATCH('Banco de Dados'!$B4557,BD_Gestão!$B:$B,0)),"erro"))</f>
        <v/>
      </c>
      <c r="K4557" s="158" t="str">
        <f>IF($A4557=0,"",IFERROR(INDEX(BD_Gestão!C:C,MATCH('Banco de Dados'!$B4557,BD_Gestão!$B:$B,0)),"erro"))</f>
        <v/>
      </c>
      <c r="L4557" s="158" t="str">
        <f>IF($A4557=0,"",IFERROR(INDEX(BD_Gestão!H:H,MATCH('Banco de Dados'!$B4557,BD_Gestão!$B:$B,0)),"erro"))</f>
        <v/>
      </c>
      <c r="M4557" s="161" t="str">
        <f>IF($A4557=0,"",IFERROR(INDEX(BD_Gestão!F:F,MATCH('Banco de Dados'!$B4557,BD_Gestão!$B:$B,0)),"erro"))</f>
        <v/>
      </c>
      <c r="N4557" s="161" t="str">
        <f>IF($A4557=0,"",IFERROR(INDEX(BD_Gestão!J:J,MATCH('Banco de Dados'!$B4557,BD_Gestão!$B:$B,0)),"erro"))</f>
        <v/>
      </c>
      <c r="O4557" s="164" t="str">
        <f>IF($A4557=0,"",IFERROR(INDEX(BD_Gestão!K:K,MATCH('Banco de Dados'!$B4557,BD_Gestão!$B:$B,0)),"erro"))</f>
        <v/>
      </c>
      <c r="P4557" s="169" t="str">
        <f t="shared" si="286"/>
        <v/>
      </c>
      <c r="Q4557" s="170" t="str">
        <f t="shared" si="287"/>
        <v/>
      </c>
      <c r="R4557" s="163" t="e">
        <f t="shared" si="284"/>
        <v>#VALUE!</v>
      </c>
      <c r="S4557" s="163" t="e">
        <f t="shared" si="285"/>
        <v>#VALUE!</v>
      </c>
      <c r="T4557" s="163" t="e">
        <f>INDEX(Controle!O:O,MATCH('Banco de Dados'!A4557,Controle!M:M,0))*E4557/100</f>
        <v>#N/A</v>
      </c>
    </row>
    <row r="4558" spans="1:20" hidden="1" x14ac:dyDescent="0.2">
      <c r="A4558" s="158">
        <f>BD_TS!A4557</f>
        <v>0</v>
      </c>
      <c r="B4558" s="158" t="str">
        <f>SUBSTITUTE(SUBSTITUTE(BD_TS!D4557," ",""),"-","/")</f>
        <v/>
      </c>
      <c r="C4558" s="158">
        <f>BD_TS!E4557</f>
        <v>0</v>
      </c>
      <c r="D4558" s="159">
        <f>BD_TS!F4557</f>
        <v>0</v>
      </c>
      <c r="E4558" s="160">
        <f>BD_TS!B4557</f>
        <v>0</v>
      </c>
      <c r="F4558" s="161">
        <f>BD_TS!C4557</f>
        <v>0</v>
      </c>
      <c r="G4558" s="187">
        <f>BD_TS!H4557</f>
        <v>0</v>
      </c>
      <c r="H4558" s="158" t="str">
        <f>IF($A4558=0,"",IFERROR(INDEX(BD_Gestão!A:A,MATCH('Banco de Dados'!$B4558,BD_Gestão!$B:$B,0)),"erro"))</f>
        <v/>
      </c>
      <c r="I4558" s="162" t="str">
        <f>IF($A4558=0,"",IFERROR(INDEX(BD_Gestão!E:E,MATCH('Banco de Dados'!$B4558,BD_Gestão!$B:$B,0)),"erro"))</f>
        <v/>
      </c>
      <c r="J4558" s="186" t="str">
        <f>IF($A4558=0,"",IFERROR(INDEX(BD_Gestão!B:B,MATCH('Banco de Dados'!$B4558,BD_Gestão!$B:$B,0)),"erro"))</f>
        <v/>
      </c>
      <c r="K4558" s="158" t="str">
        <f>IF($A4558=0,"",IFERROR(INDEX(BD_Gestão!C:C,MATCH('Banco de Dados'!$B4558,BD_Gestão!$B:$B,0)),"erro"))</f>
        <v/>
      </c>
      <c r="L4558" s="158" t="str">
        <f>IF($A4558=0,"",IFERROR(INDEX(BD_Gestão!H:H,MATCH('Banco de Dados'!$B4558,BD_Gestão!$B:$B,0)),"erro"))</f>
        <v/>
      </c>
      <c r="M4558" s="161" t="str">
        <f>IF($A4558=0,"",IFERROR(INDEX(BD_Gestão!F:F,MATCH('Banco de Dados'!$B4558,BD_Gestão!$B:$B,0)),"erro"))</f>
        <v/>
      </c>
      <c r="N4558" s="161" t="str">
        <f>IF($A4558=0,"",IFERROR(INDEX(BD_Gestão!J:J,MATCH('Banco de Dados'!$B4558,BD_Gestão!$B:$B,0)),"erro"))</f>
        <v/>
      </c>
      <c r="O4558" s="164" t="str">
        <f>IF($A4558=0,"",IFERROR(INDEX(BD_Gestão!K:K,MATCH('Banco de Dados'!$B4558,BD_Gestão!$B:$B,0)),"erro"))</f>
        <v/>
      </c>
      <c r="P4558" s="169" t="str">
        <f t="shared" si="286"/>
        <v/>
      </c>
      <c r="Q4558" s="170" t="str">
        <f t="shared" si="287"/>
        <v/>
      </c>
      <c r="R4558" s="163" t="e">
        <f t="shared" si="284"/>
        <v>#VALUE!</v>
      </c>
      <c r="S4558" s="163" t="e">
        <f t="shared" si="285"/>
        <v>#VALUE!</v>
      </c>
      <c r="T4558" s="163" t="e">
        <f>INDEX(Controle!O:O,MATCH('Banco de Dados'!A4558,Controle!M:M,0))*E4558/100</f>
        <v>#N/A</v>
      </c>
    </row>
    <row r="4559" spans="1:20" hidden="1" x14ac:dyDescent="0.2">
      <c r="A4559" s="158">
        <f>BD_TS!A4558</f>
        <v>0</v>
      </c>
      <c r="B4559" s="158" t="str">
        <f>SUBSTITUTE(SUBSTITUTE(BD_TS!D4558," ",""),"-","/")</f>
        <v/>
      </c>
      <c r="C4559" s="158">
        <f>BD_TS!E4558</f>
        <v>0</v>
      </c>
      <c r="D4559" s="159">
        <f>BD_TS!F4558</f>
        <v>0</v>
      </c>
      <c r="E4559" s="160">
        <f>BD_TS!B4558</f>
        <v>0</v>
      </c>
      <c r="F4559" s="161">
        <f>BD_TS!C4558</f>
        <v>0</v>
      </c>
      <c r="G4559" s="187">
        <f>BD_TS!H4558</f>
        <v>0</v>
      </c>
      <c r="H4559" s="158" t="str">
        <f>IF($A4559=0,"",IFERROR(INDEX(BD_Gestão!A:A,MATCH('Banco de Dados'!$B4559,BD_Gestão!$B:$B,0)),"erro"))</f>
        <v/>
      </c>
      <c r="I4559" s="162" t="str">
        <f>IF($A4559=0,"",IFERROR(INDEX(BD_Gestão!E:E,MATCH('Banco de Dados'!$B4559,BD_Gestão!$B:$B,0)),"erro"))</f>
        <v/>
      </c>
      <c r="J4559" s="186" t="str">
        <f>IF($A4559=0,"",IFERROR(INDEX(BD_Gestão!B:B,MATCH('Banco de Dados'!$B4559,BD_Gestão!$B:$B,0)),"erro"))</f>
        <v/>
      </c>
      <c r="K4559" s="158" t="str">
        <f>IF($A4559=0,"",IFERROR(INDEX(BD_Gestão!C:C,MATCH('Banco de Dados'!$B4559,BD_Gestão!$B:$B,0)),"erro"))</f>
        <v/>
      </c>
      <c r="L4559" s="158" t="str">
        <f>IF($A4559=0,"",IFERROR(INDEX(BD_Gestão!H:H,MATCH('Banco de Dados'!$B4559,BD_Gestão!$B:$B,0)),"erro"))</f>
        <v/>
      </c>
      <c r="M4559" s="161" t="str">
        <f>IF($A4559=0,"",IFERROR(INDEX(BD_Gestão!F:F,MATCH('Banco de Dados'!$B4559,BD_Gestão!$B:$B,0)),"erro"))</f>
        <v/>
      </c>
      <c r="N4559" s="161" t="str">
        <f>IF($A4559=0,"",IFERROR(INDEX(BD_Gestão!J:J,MATCH('Banco de Dados'!$B4559,BD_Gestão!$B:$B,0)),"erro"))</f>
        <v/>
      </c>
      <c r="O4559" s="164" t="str">
        <f>IF($A4559=0,"",IFERROR(INDEX(BD_Gestão!K:K,MATCH('Banco de Dados'!$B4559,BD_Gestão!$B:$B,0)),"erro"))</f>
        <v/>
      </c>
      <c r="P4559" s="169" t="str">
        <f t="shared" si="286"/>
        <v/>
      </c>
      <c r="Q4559" s="170" t="str">
        <f t="shared" si="287"/>
        <v/>
      </c>
      <c r="R4559" s="163" t="e">
        <f t="shared" si="284"/>
        <v>#VALUE!</v>
      </c>
      <c r="S4559" s="163" t="e">
        <f t="shared" si="285"/>
        <v>#VALUE!</v>
      </c>
      <c r="T4559" s="163" t="e">
        <f>INDEX(Controle!O:O,MATCH('Banco de Dados'!A4559,Controle!M:M,0))*E4559/100</f>
        <v>#N/A</v>
      </c>
    </row>
    <row r="4560" spans="1:20" hidden="1" x14ac:dyDescent="0.2">
      <c r="A4560" s="158">
        <f>BD_TS!A4559</f>
        <v>0</v>
      </c>
      <c r="B4560" s="158" t="str">
        <f>SUBSTITUTE(SUBSTITUTE(BD_TS!D4559," ",""),"-","/")</f>
        <v/>
      </c>
      <c r="C4560" s="158">
        <f>BD_TS!E4559</f>
        <v>0</v>
      </c>
      <c r="D4560" s="159">
        <f>BD_TS!F4559</f>
        <v>0</v>
      </c>
      <c r="E4560" s="160">
        <f>BD_TS!B4559</f>
        <v>0</v>
      </c>
      <c r="F4560" s="161">
        <f>BD_TS!C4559</f>
        <v>0</v>
      </c>
      <c r="G4560" s="187">
        <f>BD_TS!H4559</f>
        <v>0</v>
      </c>
      <c r="H4560" s="158" t="str">
        <f>IF($A4560=0,"",IFERROR(INDEX(BD_Gestão!A:A,MATCH('Banco de Dados'!$B4560,BD_Gestão!$B:$B,0)),"erro"))</f>
        <v/>
      </c>
      <c r="I4560" s="162" t="str">
        <f>IF($A4560=0,"",IFERROR(INDEX(BD_Gestão!E:E,MATCH('Banco de Dados'!$B4560,BD_Gestão!$B:$B,0)),"erro"))</f>
        <v/>
      </c>
      <c r="J4560" s="186" t="str">
        <f>IF($A4560=0,"",IFERROR(INDEX(BD_Gestão!B:B,MATCH('Banco de Dados'!$B4560,BD_Gestão!$B:$B,0)),"erro"))</f>
        <v/>
      </c>
      <c r="K4560" s="158" t="str">
        <f>IF($A4560=0,"",IFERROR(INDEX(BD_Gestão!C:C,MATCH('Banco de Dados'!$B4560,BD_Gestão!$B:$B,0)),"erro"))</f>
        <v/>
      </c>
      <c r="L4560" s="158" t="str">
        <f>IF($A4560=0,"",IFERROR(INDEX(BD_Gestão!H:H,MATCH('Banco de Dados'!$B4560,BD_Gestão!$B:$B,0)),"erro"))</f>
        <v/>
      </c>
      <c r="M4560" s="161" t="str">
        <f>IF($A4560=0,"",IFERROR(INDEX(BD_Gestão!F:F,MATCH('Banco de Dados'!$B4560,BD_Gestão!$B:$B,0)),"erro"))</f>
        <v/>
      </c>
      <c r="N4560" s="161" t="str">
        <f>IF($A4560=0,"",IFERROR(INDEX(BD_Gestão!J:J,MATCH('Banco de Dados'!$B4560,BD_Gestão!$B:$B,0)),"erro"))</f>
        <v/>
      </c>
      <c r="O4560" s="164" t="str">
        <f>IF($A4560=0,"",IFERROR(INDEX(BD_Gestão!K:K,MATCH('Banco de Dados'!$B4560,BD_Gestão!$B:$B,0)),"erro"))</f>
        <v/>
      </c>
      <c r="P4560" s="169" t="str">
        <f t="shared" si="286"/>
        <v/>
      </c>
      <c r="Q4560" s="170" t="str">
        <f t="shared" si="287"/>
        <v/>
      </c>
      <c r="R4560" s="163" t="e">
        <f t="shared" si="284"/>
        <v>#VALUE!</v>
      </c>
      <c r="S4560" s="163" t="e">
        <f t="shared" si="285"/>
        <v>#VALUE!</v>
      </c>
      <c r="T4560" s="163" t="e">
        <f>INDEX(Controle!O:O,MATCH('Banco de Dados'!A4560,Controle!M:M,0))*E4560/100</f>
        <v>#N/A</v>
      </c>
    </row>
    <row r="4561" spans="1:20" hidden="1" x14ac:dyDescent="0.2">
      <c r="A4561" s="158">
        <f>BD_TS!A4560</f>
        <v>0</v>
      </c>
      <c r="B4561" s="158" t="str">
        <f>SUBSTITUTE(SUBSTITUTE(BD_TS!D4560," ",""),"-","/")</f>
        <v/>
      </c>
      <c r="C4561" s="158">
        <f>BD_TS!E4560</f>
        <v>0</v>
      </c>
      <c r="D4561" s="159">
        <f>BD_TS!F4560</f>
        <v>0</v>
      </c>
      <c r="E4561" s="160">
        <f>BD_TS!B4560</f>
        <v>0</v>
      </c>
      <c r="F4561" s="161">
        <f>BD_TS!C4560</f>
        <v>0</v>
      </c>
      <c r="G4561" s="187">
        <f>BD_TS!H4560</f>
        <v>0</v>
      </c>
      <c r="H4561" s="158" t="str">
        <f>IF($A4561=0,"",IFERROR(INDEX(BD_Gestão!A:A,MATCH('Banco de Dados'!$B4561,BD_Gestão!$B:$B,0)),"erro"))</f>
        <v/>
      </c>
      <c r="I4561" s="162" t="str">
        <f>IF($A4561=0,"",IFERROR(INDEX(BD_Gestão!E:E,MATCH('Banco de Dados'!$B4561,BD_Gestão!$B:$B,0)),"erro"))</f>
        <v/>
      </c>
      <c r="J4561" s="186" t="str">
        <f>IF($A4561=0,"",IFERROR(INDEX(BD_Gestão!B:B,MATCH('Banco de Dados'!$B4561,BD_Gestão!$B:$B,0)),"erro"))</f>
        <v/>
      </c>
      <c r="K4561" s="158" t="str">
        <f>IF($A4561=0,"",IFERROR(INDEX(BD_Gestão!C:C,MATCH('Banco de Dados'!$B4561,BD_Gestão!$B:$B,0)),"erro"))</f>
        <v/>
      </c>
      <c r="L4561" s="158" t="str">
        <f>IF($A4561=0,"",IFERROR(INDEX(BD_Gestão!H:H,MATCH('Banco de Dados'!$B4561,BD_Gestão!$B:$B,0)),"erro"))</f>
        <v/>
      </c>
      <c r="M4561" s="161" t="str">
        <f>IF($A4561=0,"",IFERROR(INDEX(BD_Gestão!F:F,MATCH('Banco de Dados'!$B4561,BD_Gestão!$B:$B,0)),"erro"))</f>
        <v/>
      </c>
      <c r="N4561" s="161" t="str">
        <f>IF($A4561=0,"",IFERROR(INDEX(BD_Gestão!J:J,MATCH('Banco de Dados'!$B4561,BD_Gestão!$B:$B,0)),"erro"))</f>
        <v/>
      </c>
      <c r="O4561" s="164" t="str">
        <f>IF($A4561=0,"",IFERROR(INDEX(BD_Gestão!K:K,MATCH('Banco de Dados'!$B4561,BD_Gestão!$B:$B,0)),"erro"))</f>
        <v/>
      </c>
      <c r="P4561" s="169" t="str">
        <f t="shared" si="286"/>
        <v/>
      </c>
      <c r="Q4561" s="170" t="str">
        <f t="shared" si="287"/>
        <v/>
      </c>
      <c r="R4561" s="163" t="e">
        <f t="shared" si="284"/>
        <v>#VALUE!</v>
      </c>
      <c r="S4561" s="163" t="e">
        <f t="shared" si="285"/>
        <v>#VALUE!</v>
      </c>
      <c r="T4561" s="163" t="e">
        <f>INDEX(Controle!O:O,MATCH('Banco de Dados'!A4561,Controle!M:M,0))*E4561/100</f>
        <v>#N/A</v>
      </c>
    </row>
    <row r="4562" spans="1:20" hidden="1" x14ac:dyDescent="0.2">
      <c r="A4562" s="158">
        <f>BD_TS!A4561</f>
        <v>0</v>
      </c>
      <c r="B4562" s="158" t="str">
        <f>SUBSTITUTE(SUBSTITUTE(BD_TS!D4561," ",""),"-","/")</f>
        <v/>
      </c>
      <c r="C4562" s="158">
        <f>BD_TS!E4561</f>
        <v>0</v>
      </c>
      <c r="D4562" s="159">
        <f>BD_TS!F4561</f>
        <v>0</v>
      </c>
      <c r="E4562" s="160">
        <f>BD_TS!B4561</f>
        <v>0</v>
      </c>
      <c r="F4562" s="161">
        <f>BD_TS!C4561</f>
        <v>0</v>
      </c>
      <c r="G4562" s="187">
        <f>BD_TS!H4561</f>
        <v>0</v>
      </c>
      <c r="H4562" s="158" t="str">
        <f>IF($A4562=0,"",IFERROR(INDEX(BD_Gestão!A:A,MATCH('Banco de Dados'!$B4562,BD_Gestão!$B:$B,0)),"erro"))</f>
        <v/>
      </c>
      <c r="I4562" s="162" t="str">
        <f>IF($A4562=0,"",IFERROR(INDEX(BD_Gestão!E:E,MATCH('Banco de Dados'!$B4562,BD_Gestão!$B:$B,0)),"erro"))</f>
        <v/>
      </c>
      <c r="J4562" s="186" t="str">
        <f>IF($A4562=0,"",IFERROR(INDEX(BD_Gestão!B:B,MATCH('Banco de Dados'!$B4562,BD_Gestão!$B:$B,0)),"erro"))</f>
        <v/>
      </c>
      <c r="K4562" s="158" t="str">
        <f>IF($A4562=0,"",IFERROR(INDEX(BD_Gestão!C:C,MATCH('Banco de Dados'!$B4562,BD_Gestão!$B:$B,0)),"erro"))</f>
        <v/>
      </c>
      <c r="L4562" s="158" t="str">
        <f>IF($A4562=0,"",IFERROR(INDEX(BD_Gestão!H:H,MATCH('Banco de Dados'!$B4562,BD_Gestão!$B:$B,0)),"erro"))</f>
        <v/>
      </c>
      <c r="M4562" s="161" t="str">
        <f>IF($A4562=0,"",IFERROR(INDEX(BD_Gestão!F:F,MATCH('Banco de Dados'!$B4562,BD_Gestão!$B:$B,0)),"erro"))</f>
        <v/>
      </c>
      <c r="N4562" s="161" t="str">
        <f>IF($A4562=0,"",IFERROR(INDEX(BD_Gestão!J:J,MATCH('Banco de Dados'!$B4562,BD_Gestão!$B:$B,0)),"erro"))</f>
        <v/>
      </c>
      <c r="O4562" s="164" t="str">
        <f>IF($A4562=0,"",IFERROR(INDEX(BD_Gestão!K:K,MATCH('Banco de Dados'!$B4562,BD_Gestão!$B:$B,0)),"erro"))</f>
        <v/>
      </c>
      <c r="P4562" s="169" t="str">
        <f t="shared" si="286"/>
        <v/>
      </c>
      <c r="Q4562" s="170" t="str">
        <f t="shared" si="287"/>
        <v/>
      </c>
      <c r="R4562" s="163" t="e">
        <f t="shared" si="284"/>
        <v>#VALUE!</v>
      </c>
      <c r="S4562" s="163" t="e">
        <f t="shared" si="285"/>
        <v>#VALUE!</v>
      </c>
      <c r="T4562" s="163" t="e">
        <f>INDEX(Controle!O:O,MATCH('Banco de Dados'!A4562,Controle!M:M,0))*E4562/100</f>
        <v>#N/A</v>
      </c>
    </row>
    <row r="4563" spans="1:20" hidden="1" x14ac:dyDescent="0.2">
      <c r="A4563" s="158">
        <f>BD_TS!A4562</f>
        <v>0</v>
      </c>
      <c r="B4563" s="158" t="str">
        <f>SUBSTITUTE(SUBSTITUTE(BD_TS!D4562," ",""),"-","/")</f>
        <v/>
      </c>
      <c r="C4563" s="158">
        <f>BD_TS!E4562</f>
        <v>0</v>
      </c>
      <c r="D4563" s="159">
        <f>BD_TS!F4562</f>
        <v>0</v>
      </c>
      <c r="E4563" s="160">
        <f>BD_TS!B4562</f>
        <v>0</v>
      </c>
      <c r="F4563" s="161">
        <f>BD_TS!C4562</f>
        <v>0</v>
      </c>
      <c r="G4563" s="187">
        <f>BD_TS!H4562</f>
        <v>0</v>
      </c>
      <c r="H4563" s="158" t="str">
        <f>IF($A4563=0,"",IFERROR(INDEX(BD_Gestão!A:A,MATCH('Banco de Dados'!$B4563,BD_Gestão!$B:$B,0)),"erro"))</f>
        <v/>
      </c>
      <c r="I4563" s="162" t="str">
        <f>IF($A4563=0,"",IFERROR(INDEX(BD_Gestão!E:E,MATCH('Banco de Dados'!$B4563,BD_Gestão!$B:$B,0)),"erro"))</f>
        <v/>
      </c>
      <c r="J4563" s="186" t="str">
        <f>IF($A4563=0,"",IFERROR(INDEX(BD_Gestão!B:B,MATCH('Banco de Dados'!$B4563,BD_Gestão!$B:$B,0)),"erro"))</f>
        <v/>
      </c>
      <c r="K4563" s="158" t="str">
        <f>IF($A4563=0,"",IFERROR(INDEX(BD_Gestão!C:C,MATCH('Banco de Dados'!$B4563,BD_Gestão!$B:$B,0)),"erro"))</f>
        <v/>
      </c>
      <c r="L4563" s="158" t="str">
        <f>IF($A4563=0,"",IFERROR(INDEX(BD_Gestão!H:H,MATCH('Banco de Dados'!$B4563,BD_Gestão!$B:$B,0)),"erro"))</f>
        <v/>
      </c>
      <c r="M4563" s="161" t="str">
        <f>IF($A4563=0,"",IFERROR(INDEX(BD_Gestão!F:F,MATCH('Banco de Dados'!$B4563,BD_Gestão!$B:$B,0)),"erro"))</f>
        <v/>
      </c>
      <c r="N4563" s="161" t="str">
        <f>IF($A4563=0,"",IFERROR(INDEX(BD_Gestão!J:J,MATCH('Banco de Dados'!$B4563,BD_Gestão!$B:$B,0)),"erro"))</f>
        <v/>
      </c>
      <c r="O4563" s="164" t="str">
        <f>IF($A4563=0,"",IFERROR(INDEX(BD_Gestão!K:K,MATCH('Banco de Dados'!$B4563,BD_Gestão!$B:$B,0)),"erro"))</f>
        <v/>
      </c>
      <c r="P4563" s="169" t="str">
        <f t="shared" si="286"/>
        <v/>
      </c>
      <c r="Q4563" s="170" t="str">
        <f t="shared" si="287"/>
        <v/>
      </c>
      <c r="R4563" s="163" t="e">
        <f t="shared" si="284"/>
        <v>#VALUE!</v>
      </c>
      <c r="S4563" s="163" t="e">
        <f t="shared" si="285"/>
        <v>#VALUE!</v>
      </c>
      <c r="T4563" s="163" t="e">
        <f>INDEX(Controle!O:O,MATCH('Banco de Dados'!A4563,Controle!M:M,0))*E4563/100</f>
        <v>#N/A</v>
      </c>
    </row>
    <row r="4564" spans="1:20" hidden="1" x14ac:dyDescent="0.2">
      <c r="A4564" s="158">
        <f>BD_TS!A4563</f>
        <v>0</v>
      </c>
      <c r="B4564" s="158" t="str">
        <f>SUBSTITUTE(SUBSTITUTE(BD_TS!D4563," ",""),"-","/")</f>
        <v/>
      </c>
      <c r="C4564" s="158">
        <f>BD_TS!E4563</f>
        <v>0</v>
      </c>
      <c r="D4564" s="159">
        <f>BD_TS!F4563</f>
        <v>0</v>
      </c>
      <c r="E4564" s="160">
        <f>BD_TS!B4563</f>
        <v>0</v>
      </c>
      <c r="F4564" s="161">
        <f>BD_TS!C4563</f>
        <v>0</v>
      </c>
      <c r="G4564" s="187">
        <f>BD_TS!H4563</f>
        <v>0</v>
      </c>
      <c r="H4564" s="158" t="str">
        <f>IF($A4564=0,"",IFERROR(INDEX(BD_Gestão!A:A,MATCH('Banco de Dados'!$B4564,BD_Gestão!$B:$B,0)),"erro"))</f>
        <v/>
      </c>
      <c r="I4564" s="162" t="str">
        <f>IF($A4564=0,"",IFERROR(INDEX(BD_Gestão!E:E,MATCH('Banco de Dados'!$B4564,BD_Gestão!$B:$B,0)),"erro"))</f>
        <v/>
      </c>
      <c r="J4564" s="186" t="str">
        <f>IF($A4564=0,"",IFERROR(INDEX(BD_Gestão!B:B,MATCH('Banco de Dados'!$B4564,BD_Gestão!$B:$B,0)),"erro"))</f>
        <v/>
      </c>
      <c r="K4564" s="158" t="str">
        <f>IF($A4564=0,"",IFERROR(INDEX(BD_Gestão!C:C,MATCH('Banco de Dados'!$B4564,BD_Gestão!$B:$B,0)),"erro"))</f>
        <v/>
      </c>
      <c r="L4564" s="158" t="str">
        <f>IF($A4564=0,"",IFERROR(INDEX(BD_Gestão!H:H,MATCH('Banco de Dados'!$B4564,BD_Gestão!$B:$B,0)),"erro"))</f>
        <v/>
      </c>
      <c r="M4564" s="161" t="str">
        <f>IF($A4564=0,"",IFERROR(INDEX(BD_Gestão!F:F,MATCH('Banco de Dados'!$B4564,BD_Gestão!$B:$B,0)),"erro"))</f>
        <v/>
      </c>
      <c r="N4564" s="161" t="str">
        <f>IF($A4564=0,"",IFERROR(INDEX(BD_Gestão!J:J,MATCH('Banco de Dados'!$B4564,BD_Gestão!$B:$B,0)),"erro"))</f>
        <v/>
      </c>
      <c r="O4564" s="164" t="str">
        <f>IF($A4564=0,"",IFERROR(INDEX(BD_Gestão!K:K,MATCH('Banco de Dados'!$B4564,BD_Gestão!$B:$B,0)),"erro"))</f>
        <v/>
      </c>
      <c r="P4564" s="169" t="str">
        <f t="shared" si="286"/>
        <v/>
      </c>
      <c r="Q4564" s="170" t="str">
        <f t="shared" si="287"/>
        <v/>
      </c>
      <c r="R4564" s="163" t="e">
        <f t="shared" si="284"/>
        <v>#VALUE!</v>
      </c>
      <c r="S4564" s="163" t="e">
        <f t="shared" si="285"/>
        <v>#VALUE!</v>
      </c>
      <c r="T4564" s="163" t="e">
        <f>INDEX(Controle!O:O,MATCH('Banco de Dados'!A4564,Controle!M:M,0))*E4564/100</f>
        <v>#N/A</v>
      </c>
    </row>
    <row r="4565" spans="1:20" hidden="1" x14ac:dyDescent="0.2">
      <c r="A4565" s="158">
        <f>BD_TS!A4564</f>
        <v>0</v>
      </c>
      <c r="B4565" s="158" t="str">
        <f>SUBSTITUTE(SUBSTITUTE(BD_TS!D4564," ",""),"-","/")</f>
        <v/>
      </c>
      <c r="C4565" s="158">
        <f>BD_TS!E4564</f>
        <v>0</v>
      </c>
      <c r="D4565" s="159">
        <f>BD_TS!F4564</f>
        <v>0</v>
      </c>
      <c r="E4565" s="160">
        <f>BD_TS!B4564</f>
        <v>0</v>
      </c>
      <c r="F4565" s="161">
        <f>BD_TS!C4564</f>
        <v>0</v>
      </c>
      <c r="G4565" s="187">
        <f>BD_TS!H4564</f>
        <v>0</v>
      </c>
      <c r="H4565" s="158" t="str">
        <f>IF($A4565=0,"",IFERROR(INDEX(BD_Gestão!A:A,MATCH('Banco de Dados'!$B4565,BD_Gestão!$B:$B,0)),"erro"))</f>
        <v/>
      </c>
      <c r="I4565" s="162" t="str">
        <f>IF($A4565=0,"",IFERROR(INDEX(BD_Gestão!E:E,MATCH('Banco de Dados'!$B4565,BD_Gestão!$B:$B,0)),"erro"))</f>
        <v/>
      </c>
      <c r="J4565" s="186" t="str">
        <f>IF($A4565=0,"",IFERROR(INDEX(BD_Gestão!B:B,MATCH('Banco de Dados'!$B4565,BD_Gestão!$B:$B,0)),"erro"))</f>
        <v/>
      </c>
      <c r="K4565" s="158" t="str">
        <f>IF($A4565=0,"",IFERROR(INDEX(BD_Gestão!C:C,MATCH('Banco de Dados'!$B4565,BD_Gestão!$B:$B,0)),"erro"))</f>
        <v/>
      </c>
      <c r="L4565" s="158" t="str">
        <f>IF($A4565=0,"",IFERROR(INDEX(BD_Gestão!H:H,MATCH('Banco de Dados'!$B4565,BD_Gestão!$B:$B,0)),"erro"))</f>
        <v/>
      </c>
      <c r="M4565" s="161" t="str">
        <f>IF($A4565=0,"",IFERROR(INDEX(BD_Gestão!F:F,MATCH('Banco de Dados'!$B4565,BD_Gestão!$B:$B,0)),"erro"))</f>
        <v/>
      </c>
      <c r="N4565" s="161" t="str">
        <f>IF($A4565=0,"",IFERROR(INDEX(BD_Gestão!J:J,MATCH('Banco de Dados'!$B4565,BD_Gestão!$B:$B,0)),"erro"))</f>
        <v/>
      </c>
      <c r="O4565" s="164" t="str">
        <f>IF($A4565=0,"",IFERROR(INDEX(BD_Gestão!K:K,MATCH('Banco de Dados'!$B4565,BD_Gestão!$B:$B,0)),"erro"))</f>
        <v/>
      </c>
      <c r="P4565" s="169" t="str">
        <f t="shared" si="286"/>
        <v/>
      </c>
      <c r="Q4565" s="170" t="str">
        <f t="shared" si="287"/>
        <v/>
      </c>
      <c r="R4565" s="163" t="e">
        <f t="shared" si="284"/>
        <v>#VALUE!</v>
      </c>
      <c r="S4565" s="163" t="e">
        <f t="shared" si="285"/>
        <v>#VALUE!</v>
      </c>
      <c r="T4565" s="163" t="e">
        <f>INDEX(Controle!O:O,MATCH('Banco de Dados'!A4565,Controle!M:M,0))*E4565/100</f>
        <v>#N/A</v>
      </c>
    </row>
    <row r="4566" spans="1:20" hidden="1" x14ac:dyDescent="0.2">
      <c r="A4566" s="158">
        <f>BD_TS!A4565</f>
        <v>0</v>
      </c>
      <c r="B4566" s="158" t="str">
        <f>SUBSTITUTE(SUBSTITUTE(BD_TS!D4565," ",""),"-","/")</f>
        <v/>
      </c>
      <c r="C4566" s="158">
        <f>BD_TS!E4565</f>
        <v>0</v>
      </c>
      <c r="D4566" s="159">
        <f>BD_TS!F4565</f>
        <v>0</v>
      </c>
      <c r="E4566" s="160">
        <f>BD_TS!B4565</f>
        <v>0</v>
      </c>
      <c r="F4566" s="161">
        <f>BD_TS!C4565</f>
        <v>0</v>
      </c>
      <c r="G4566" s="187">
        <f>BD_TS!H4565</f>
        <v>0</v>
      </c>
      <c r="H4566" s="158" t="str">
        <f>IF($A4566=0,"",IFERROR(INDEX(BD_Gestão!A:A,MATCH('Banco de Dados'!$B4566,BD_Gestão!$B:$B,0)),"erro"))</f>
        <v/>
      </c>
      <c r="I4566" s="162" t="str">
        <f>IF($A4566=0,"",IFERROR(INDEX(BD_Gestão!E:E,MATCH('Banco de Dados'!$B4566,BD_Gestão!$B:$B,0)),"erro"))</f>
        <v/>
      </c>
      <c r="J4566" s="186" t="str">
        <f>IF($A4566=0,"",IFERROR(INDEX(BD_Gestão!B:B,MATCH('Banco de Dados'!$B4566,BD_Gestão!$B:$B,0)),"erro"))</f>
        <v/>
      </c>
      <c r="K4566" s="158" t="str">
        <f>IF($A4566=0,"",IFERROR(INDEX(BD_Gestão!C:C,MATCH('Banco de Dados'!$B4566,BD_Gestão!$B:$B,0)),"erro"))</f>
        <v/>
      </c>
      <c r="L4566" s="158" t="str">
        <f>IF($A4566=0,"",IFERROR(INDEX(BD_Gestão!H:H,MATCH('Banco de Dados'!$B4566,BD_Gestão!$B:$B,0)),"erro"))</f>
        <v/>
      </c>
      <c r="M4566" s="161" t="str">
        <f>IF($A4566=0,"",IFERROR(INDEX(BD_Gestão!F:F,MATCH('Banco de Dados'!$B4566,BD_Gestão!$B:$B,0)),"erro"))</f>
        <v/>
      </c>
      <c r="N4566" s="161" t="str">
        <f>IF($A4566=0,"",IFERROR(INDEX(BD_Gestão!J:J,MATCH('Banco de Dados'!$B4566,BD_Gestão!$B:$B,0)),"erro"))</f>
        <v/>
      </c>
      <c r="O4566" s="164" t="str">
        <f>IF($A4566=0,"",IFERROR(INDEX(BD_Gestão!K:K,MATCH('Banco de Dados'!$B4566,BD_Gestão!$B:$B,0)),"erro"))</f>
        <v/>
      </c>
      <c r="P4566" s="169" t="str">
        <f t="shared" si="286"/>
        <v/>
      </c>
      <c r="Q4566" s="170" t="str">
        <f t="shared" si="287"/>
        <v/>
      </c>
      <c r="R4566" s="163" t="e">
        <f t="shared" si="284"/>
        <v>#VALUE!</v>
      </c>
      <c r="S4566" s="163" t="e">
        <f t="shared" si="285"/>
        <v>#VALUE!</v>
      </c>
      <c r="T4566" s="163" t="e">
        <f>INDEX(Controle!O:O,MATCH('Banco de Dados'!A4566,Controle!M:M,0))*E4566/100</f>
        <v>#N/A</v>
      </c>
    </row>
    <row r="4567" spans="1:20" hidden="1" x14ac:dyDescent="0.2">
      <c r="A4567" s="158">
        <f>BD_TS!A4566</f>
        <v>0</v>
      </c>
      <c r="B4567" s="158" t="str">
        <f>SUBSTITUTE(SUBSTITUTE(BD_TS!D4566," ",""),"-","/")</f>
        <v/>
      </c>
      <c r="C4567" s="158">
        <f>BD_TS!E4566</f>
        <v>0</v>
      </c>
      <c r="D4567" s="159">
        <f>BD_TS!F4566</f>
        <v>0</v>
      </c>
      <c r="E4567" s="160">
        <f>BD_TS!B4566</f>
        <v>0</v>
      </c>
      <c r="F4567" s="161">
        <f>BD_TS!C4566</f>
        <v>0</v>
      </c>
      <c r="G4567" s="187">
        <f>BD_TS!H4566</f>
        <v>0</v>
      </c>
      <c r="H4567" s="158" t="str">
        <f>IF($A4567=0,"",IFERROR(INDEX(BD_Gestão!A:A,MATCH('Banco de Dados'!$B4567,BD_Gestão!$B:$B,0)),"erro"))</f>
        <v/>
      </c>
      <c r="I4567" s="162" t="str">
        <f>IF($A4567=0,"",IFERROR(INDEX(BD_Gestão!E:E,MATCH('Banco de Dados'!$B4567,BD_Gestão!$B:$B,0)),"erro"))</f>
        <v/>
      </c>
      <c r="J4567" s="186" t="str">
        <f>IF($A4567=0,"",IFERROR(INDEX(BD_Gestão!B:B,MATCH('Banco de Dados'!$B4567,BD_Gestão!$B:$B,0)),"erro"))</f>
        <v/>
      </c>
      <c r="K4567" s="158" t="str">
        <f>IF($A4567=0,"",IFERROR(INDEX(BD_Gestão!C:C,MATCH('Banco de Dados'!$B4567,BD_Gestão!$B:$B,0)),"erro"))</f>
        <v/>
      </c>
      <c r="L4567" s="158" t="str">
        <f>IF($A4567=0,"",IFERROR(INDEX(BD_Gestão!H:H,MATCH('Banco de Dados'!$B4567,BD_Gestão!$B:$B,0)),"erro"))</f>
        <v/>
      </c>
      <c r="M4567" s="161" t="str">
        <f>IF($A4567=0,"",IFERROR(INDEX(BD_Gestão!F:F,MATCH('Banco de Dados'!$B4567,BD_Gestão!$B:$B,0)),"erro"))</f>
        <v/>
      </c>
      <c r="N4567" s="161" t="str">
        <f>IF($A4567=0,"",IFERROR(INDEX(BD_Gestão!J:J,MATCH('Banco de Dados'!$B4567,BD_Gestão!$B:$B,0)),"erro"))</f>
        <v/>
      </c>
      <c r="O4567" s="164" t="str">
        <f>IF($A4567=0,"",IFERROR(INDEX(BD_Gestão!K:K,MATCH('Banco de Dados'!$B4567,BD_Gestão!$B:$B,0)),"erro"))</f>
        <v/>
      </c>
      <c r="P4567" s="169" t="str">
        <f t="shared" si="286"/>
        <v/>
      </c>
      <c r="Q4567" s="170" t="str">
        <f t="shared" si="287"/>
        <v/>
      </c>
      <c r="R4567" s="163" t="e">
        <f t="shared" si="284"/>
        <v>#VALUE!</v>
      </c>
      <c r="S4567" s="163" t="e">
        <f t="shared" si="285"/>
        <v>#VALUE!</v>
      </c>
      <c r="T4567" s="163" t="e">
        <f>INDEX(Controle!O:O,MATCH('Banco de Dados'!A4567,Controle!M:M,0))*E4567/100</f>
        <v>#N/A</v>
      </c>
    </row>
    <row r="4568" spans="1:20" hidden="1" x14ac:dyDescent="0.2">
      <c r="A4568" s="158">
        <f>BD_TS!A4567</f>
        <v>0</v>
      </c>
      <c r="B4568" s="158" t="str">
        <f>SUBSTITUTE(SUBSTITUTE(BD_TS!D4567," ",""),"-","/")</f>
        <v/>
      </c>
      <c r="C4568" s="158">
        <f>BD_TS!E4567</f>
        <v>0</v>
      </c>
      <c r="D4568" s="159">
        <f>BD_TS!F4567</f>
        <v>0</v>
      </c>
      <c r="E4568" s="160">
        <f>BD_TS!B4567</f>
        <v>0</v>
      </c>
      <c r="F4568" s="161">
        <f>BD_TS!C4567</f>
        <v>0</v>
      </c>
      <c r="G4568" s="187">
        <f>BD_TS!H4567</f>
        <v>0</v>
      </c>
      <c r="H4568" s="158" t="str">
        <f>IF($A4568=0,"",IFERROR(INDEX(BD_Gestão!A:A,MATCH('Banco de Dados'!$B4568,BD_Gestão!$B:$B,0)),"erro"))</f>
        <v/>
      </c>
      <c r="I4568" s="162" t="str">
        <f>IF($A4568=0,"",IFERROR(INDEX(BD_Gestão!E:E,MATCH('Banco de Dados'!$B4568,BD_Gestão!$B:$B,0)),"erro"))</f>
        <v/>
      </c>
      <c r="J4568" s="186" t="str">
        <f>IF($A4568=0,"",IFERROR(INDEX(BD_Gestão!B:B,MATCH('Banco de Dados'!$B4568,BD_Gestão!$B:$B,0)),"erro"))</f>
        <v/>
      </c>
      <c r="K4568" s="158" t="str">
        <f>IF($A4568=0,"",IFERROR(INDEX(BD_Gestão!C:C,MATCH('Banco de Dados'!$B4568,BD_Gestão!$B:$B,0)),"erro"))</f>
        <v/>
      </c>
      <c r="L4568" s="158" t="str">
        <f>IF($A4568=0,"",IFERROR(INDEX(BD_Gestão!H:H,MATCH('Banco de Dados'!$B4568,BD_Gestão!$B:$B,0)),"erro"))</f>
        <v/>
      </c>
      <c r="M4568" s="161" t="str">
        <f>IF($A4568=0,"",IFERROR(INDEX(BD_Gestão!F:F,MATCH('Banco de Dados'!$B4568,BD_Gestão!$B:$B,0)),"erro"))</f>
        <v/>
      </c>
      <c r="N4568" s="161" t="str">
        <f>IF($A4568=0,"",IFERROR(INDEX(BD_Gestão!J:J,MATCH('Banco de Dados'!$B4568,BD_Gestão!$B:$B,0)),"erro"))</f>
        <v/>
      </c>
      <c r="O4568" s="164" t="str">
        <f>IF($A4568=0,"",IFERROR(INDEX(BD_Gestão!K:K,MATCH('Banco de Dados'!$B4568,BD_Gestão!$B:$B,0)),"erro"))</f>
        <v/>
      </c>
      <c r="P4568" s="169" t="str">
        <f t="shared" si="286"/>
        <v/>
      </c>
      <c r="Q4568" s="170" t="str">
        <f t="shared" si="287"/>
        <v/>
      </c>
      <c r="R4568" s="163" t="e">
        <f t="shared" si="284"/>
        <v>#VALUE!</v>
      </c>
      <c r="S4568" s="163" t="e">
        <f t="shared" si="285"/>
        <v>#VALUE!</v>
      </c>
      <c r="T4568" s="163" t="e">
        <f>INDEX(Controle!O:O,MATCH('Banco de Dados'!A4568,Controle!M:M,0))*E4568/100</f>
        <v>#N/A</v>
      </c>
    </row>
    <row r="4569" spans="1:20" hidden="1" x14ac:dyDescent="0.2">
      <c r="A4569" s="158">
        <f>BD_TS!A4568</f>
        <v>0</v>
      </c>
      <c r="B4569" s="158" t="str">
        <f>SUBSTITUTE(SUBSTITUTE(BD_TS!D4568," ",""),"-","/")</f>
        <v/>
      </c>
      <c r="C4569" s="158">
        <f>BD_TS!E4568</f>
        <v>0</v>
      </c>
      <c r="D4569" s="159">
        <f>BD_TS!F4568</f>
        <v>0</v>
      </c>
      <c r="E4569" s="160">
        <f>BD_TS!B4568</f>
        <v>0</v>
      </c>
      <c r="F4569" s="161">
        <f>BD_TS!C4568</f>
        <v>0</v>
      </c>
      <c r="G4569" s="187">
        <f>BD_TS!H4568</f>
        <v>0</v>
      </c>
      <c r="H4569" s="158" t="str">
        <f>IF($A4569=0,"",IFERROR(INDEX(BD_Gestão!A:A,MATCH('Banco de Dados'!$B4569,BD_Gestão!$B:$B,0)),"erro"))</f>
        <v/>
      </c>
      <c r="I4569" s="162" t="str">
        <f>IF($A4569=0,"",IFERROR(INDEX(BD_Gestão!E:E,MATCH('Banco de Dados'!$B4569,BD_Gestão!$B:$B,0)),"erro"))</f>
        <v/>
      </c>
      <c r="J4569" s="186" t="str">
        <f>IF($A4569=0,"",IFERROR(INDEX(BD_Gestão!B:B,MATCH('Banco de Dados'!$B4569,BD_Gestão!$B:$B,0)),"erro"))</f>
        <v/>
      </c>
      <c r="K4569" s="158" t="str">
        <f>IF($A4569=0,"",IFERROR(INDEX(BD_Gestão!C:C,MATCH('Banco de Dados'!$B4569,BD_Gestão!$B:$B,0)),"erro"))</f>
        <v/>
      </c>
      <c r="L4569" s="158" t="str">
        <f>IF($A4569=0,"",IFERROR(INDEX(BD_Gestão!H:H,MATCH('Banco de Dados'!$B4569,BD_Gestão!$B:$B,0)),"erro"))</f>
        <v/>
      </c>
      <c r="M4569" s="161" t="str">
        <f>IF($A4569=0,"",IFERROR(INDEX(BD_Gestão!F:F,MATCH('Banco de Dados'!$B4569,BD_Gestão!$B:$B,0)),"erro"))</f>
        <v/>
      </c>
      <c r="N4569" s="161" t="str">
        <f>IF($A4569=0,"",IFERROR(INDEX(BD_Gestão!J:J,MATCH('Banco de Dados'!$B4569,BD_Gestão!$B:$B,0)),"erro"))</f>
        <v/>
      </c>
      <c r="O4569" s="164" t="str">
        <f>IF($A4569=0,"",IFERROR(INDEX(BD_Gestão!K:K,MATCH('Banco de Dados'!$B4569,BD_Gestão!$B:$B,0)),"erro"))</f>
        <v/>
      </c>
      <c r="P4569" s="169" t="str">
        <f t="shared" si="286"/>
        <v/>
      </c>
      <c r="Q4569" s="170" t="str">
        <f t="shared" si="287"/>
        <v/>
      </c>
      <c r="R4569" s="163" t="e">
        <f t="shared" si="284"/>
        <v>#VALUE!</v>
      </c>
      <c r="S4569" s="163" t="e">
        <f t="shared" si="285"/>
        <v>#VALUE!</v>
      </c>
      <c r="T4569" s="163" t="e">
        <f>INDEX(Controle!O:O,MATCH('Banco de Dados'!A4569,Controle!M:M,0))*E4569/100</f>
        <v>#N/A</v>
      </c>
    </row>
    <row r="4570" spans="1:20" hidden="1" x14ac:dyDescent="0.2">
      <c r="A4570" s="158">
        <f>BD_TS!A4569</f>
        <v>0</v>
      </c>
      <c r="B4570" s="158" t="str">
        <f>SUBSTITUTE(SUBSTITUTE(BD_TS!D4569," ",""),"-","/")</f>
        <v/>
      </c>
      <c r="C4570" s="158">
        <f>BD_TS!E4569</f>
        <v>0</v>
      </c>
      <c r="D4570" s="159">
        <f>BD_TS!F4569</f>
        <v>0</v>
      </c>
      <c r="E4570" s="160">
        <f>BD_TS!B4569</f>
        <v>0</v>
      </c>
      <c r="F4570" s="161">
        <f>BD_TS!C4569</f>
        <v>0</v>
      </c>
      <c r="G4570" s="187">
        <f>BD_TS!H4569</f>
        <v>0</v>
      </c>
      <c r="H4570" s="158" t="str">
        <f>IF($A4570=0,"",IFERROR(INDEX(BD_Gestão!A:A,MATCH('Banco de Dados'!$B4570,BD_Gestão!$B:$B,0)),"erro"))</f>
        <v/>
      </c>
      <c r="I4570" s="162" t="str">
        <f>IF($A4570=0,"",IFERROR(INDEX(BD_Gestão!E:E,MATCH('Banco de Dados'!$B4570,BD_Gestão!$B:$B,0)),"erro"))</f>
        <v/>
      </c>
      <c r="J4570" s="186" t="str">
        <f>IF($A4570=0,"",IFERROR(INDEX(BD_Gestão!B:B,MATCH('Banco de Dados'!$B4570,BD_Gestão!$B:$B,0)),"erro"))</f>
        <v/>
      </c>
      <c r="K4570" s="158" t="str">
        <f>IF($A4570=0,"",IFERROR(INDEX(BD_Gestão!C:C,MATCH('Banco de Dados'!$B4570,BD_Gestão!$B:$B,0)),"erro"))</f>
        <v/>
      </c>
      <c r="L4570" s="158" t="str">
        <f>IF($A4570=0,"",IFERROR(INDEX(BD_Gestão!H:H,MATCH('Banco de Dados'!$B4570,BD_Gestão!$B:$B,0)),"erro"))</f>
        <v/>
      </c>
      <c r="M4570" s="161" t="str">
        <f>IF($A4570=0,"",IFERROR(INDEX(BD_Gestão!F:F,MATCH('Banco de Dados'!$B4570,BD_Gestão!$B:$B,0)),"erro"))</f>
        <v/>
      </c>
      <c r="N4570" s="161" t="str">
        <f>IF($A4570=0,"",IFERROR(INDEX(BD_Gestão!J:J,MATCH('Banco de Dados'!$B4570,BD_Gestão!$B:$B,0)),"erro"))</f>
        <v/>
      </c>
      <c r="O4570" s="164" t="str">
        <f>IF($A4570=0,"",IFERROR(INDEX(BD_Gestão!K:K,MATCH('Banco de Dados'!$B4570,BD_Gestão!$B:$B,0)),"erro"))</f>
        <v/>
      </c>
      <c r="P4570" s="169" t="str">
        <f t="shared" si="286"/>
        <v/>
      </c>
      <c r="Q4570" s="170" t="str">
        <f t="shared" si="287"/>
        <v/>
      </c>
      <c r="R4570" s="163" t="e">
        <f t="shared" si="284"/>
        <v>#VALUE!</v>
      </c>
      <c r="S4570" s="163" t="e">
        <f t="shared" si="285"/>
        <v>#VALUE!</v>
      </c>
      <c r="T4570" s="163" t="e">
        <f>INDEX(Controle!O:O,MATCH('Banco de Dados'!A4570,Controle!M:M,0))*E4570/100</f>
        <v>#N/A</v>
      </c>
    </row>
    <row r="4571" spans="1:20" hidden="1" x14ac:dyDescent="0.2">
      <c r="A4571" s="158">
        <f>BD_TS!A4570</f>
        <v>0</v>
      </c>
      <c r="B4571" s="158" t="str">
        <f>SUBSTITUTE(SUBSTITUTE(BD_TS!D4570," ",""),"-","/")</f>
        <v/>
      </c>
      <c r="C4571" s="158">
        <f>BD_TS!E4570</f>
        <v>0</v>
      </c>
      <c r="D4571" s="159">
        <f>BD_TS!F4570</f>
        <v>0</v>
      </c>
      <c r="E4571" s="160">
        <f>BD_TS!B4570</f>
        <v>0</v>
      </c>
      <c r="F4571" s="161">
        <f>BD_TS!C4570</f>
        <v>0</v>
      </c>
      <c r="G4571" s="187">
        <f>BD_TS!H4570</f>
        <v>0</v>
      </c>
      <c r="H4571" s="158" t="str">
        <f>IF($A4571=0,"",IFERROR(INDEX(BD_Gestão!A:A,MATCH('Banco de Dados'!$B4571,BD_Gestão!$B:$B,0)),"erro"))</f>
        <v/>
      </c>
      <c r="I4571" s="162" t="str">
        <f>IF($A4571=0,"",IFERROR(INDEX(BD_Gestão!E:E,MATCH('Banco de Dados'!$B4571,BD_Gestão!$B:$B,0)),"erro"))</f>
        <v/>
      </c>
      <c r="J4571" s="186" t="str">
        <f>IF($A4571=0,"",IFERROR(INDEX(BD_Gestão!B:B,MATCH('Banco de Dados'!$B4571,BD_Gestão!$B:$B,0)),"erro"))</f>
        <v/>
      </c>
      <c r="K4571" s="158" t="str">
        <f>IF($A4571=0,"",IFERROR(INDEX(BD_Gestão!C:C,MATCH('Banco de Dados'!$B4571,BD_Gestão!$B:$B,0)),"erro"))</f>
        <v/>
      </c>
      <c r="L4571" s="158" t="str">
        <f>IF($A4571=0,"",IFERROR(INDEX(BD_Gestão!H:H,MATCH('Banco de Dados'!$B4571,BD_Gestão!$B:$B,0)),"erro"))</f>
        <v/>
      </c>
      <c r="M4571" s="161" t="str">
        <f>IF($A4571=0,"",IFERROR(INDEX(BD_Gestão!F:F,MATCH('Banco de Dados'!$B4571,BD_Gestão!$B:$B,0)),"erro"))</f>
        <v/>
      </c>
      <c r="N4571" s="161" t="str">
        <f>IF($A4571=0,"",IFERROR(INDEX(BD_Gestão!J:J,MATCH('Banco de Dados'!$B4571,BD_Gestão!$B:$B,0)),"erro"))</f>
        <v/>
      </c>
      <c r="O4571" s="164" t="str">
        <f>IF($A4571=0,"",IFERROR(INDEX(BD_Gestão!K:K,MATCH('Banco de Dados'!$B4571,BD_Gestão!$B:$B,0)),"erro"))</f>
        <v/>
      </c>
      <c r="P4571" s="169" t="str">
        <f t="shared" si="286"/>
        <v/>
      </c>
      <c r="Q4571" s="170" t="str">
        <f t="shared" si="287"/>
        <v/>
      </c>
      <c r="R4571" s="163" t="e">
        <f t="shared" si="284"/>
        <v>#VALUE!</v>
      </c>
      <c r="S4571" s="163" t="e">
        <f t="shared" si="285"/>
        <v>#VALUE!</v>
      </c>
      <c r="T4571" s="163" t="e">
        <f>INDEX(Controle!O:O,MATCH('Banco de Dados'!A4571,Controle!M:M,0))*E4571/100</f>
        <v>#N/A</v>
      </c>
    </row>
    <row r="4572" spans="1:20" hidden="1" x14ac:dyDescent="0.2">
      <c r="A4572" s="158">
        <f>BD_TS!A4571</f>
        <v>0</v>
      </c>
      <c r="B4572" s="158" t="str">
        <f>SUBSTITUTE(SUBSTITUTE(BD_TS!D4571," ",""),"-","/")</f>
        <v/>
      </c>
      <c r="C4572" s="158">
        <f>BD_TS!E4571</f>
        <v>0</v>
      </c>
      <c r="D4572" s="159">
        <f>BD_TS!F4571</f>
        <v>0</v>
      </c>
      <c r="E4572" s="160">
        <f>BD_TS!B4571</f>
        <v>0</v>
      </c>
      <c r="F4572" s="161">
        <f>BD_TS!C4571</f>
        <v>0</v>
      </c>
      <c r="G4572" s="187">
        <f>BD_TS!H4571</f>
        <v>0</v>
      </c>
      <c r="H4572" s="158" t="str">
        <f>IF($A4572=0,"",IFERROR(INDEX(BD_Gestão!A:A,MATCH('Banco de Dados'!$B4572,BD_Gestão!$B:$B,0)),"erro"))</f>
        <v/>
      </c>
      <c r="I4572" s="162" t="str">
        <f>IF($A4572=0,"",IFERROR(INDEX(BD_Gestão!E:E,MATCH('Banco de Dados'!$B4572,BD_Gestão!$B:$B,0)),"erro"))</f>
        <v/>
      </c>
      <c r="J4572" s="186" t="str">
        <f>IF($A4572=0,"",IFERROR(INDEX(BD_Gestão!B:B,MATCH('Banco de Dados'!$B4572,BD_Gestão!$B:$B,0)),"erro"))</f>
        <v/>
      </c>
      <c r="K4572" s="158" t="str">
        <f>IF($A4572=0,"",IFERROR(INDEX(BD_Gestão!C:C,MATCH('Banco de Dados'!$B4572,BD_Gestão!$B:$B,0)),"erro"))</f>
        <v/>
      </c>
      <c r="L4572" s="158" t="str">
        <f>IF($A4572=0,"",IFERROR(INDEX(BD_Gestão!H:H,MATCH('Banco de Dados'!$B4572,BD_Gestão!$B:$B,0)),"erro"))</f>
        <v/>
      </c>
      <c r="M4572" s="161" t="str">
        <f>IF($A4572=0,"",IFERROR(INDEX(BD_Gestão!F:F,MATCH('Banco de Dados'!$B4572,BD_Gestão!$B:$B,0)),"erro"))</f>
        <v/>
      </c>
      <c r="N4572" s="161" t="str">
        <f>IF($A4572=0,"",IFERROR(INDEX(BD_Gestão!J:J,MATCH('Banco de Dados'!$B4572,BD_Gestão!$B:$B,0)),"erro"))</f>
        <v/>
      </c>
      <c r="O4572" s="164" t="str">
        <f>IF($A4572=0,"",IFERROR(INDEX(BD_Gestão!K:K,MATCH('Banco de Dados'!$B4572,BD_Gestão!$B:$B,0)),"erro"))</f>
        <v/>
      </c>
      <c r="P4572" s="169" t="str">
        <f t="shared" si="286"/>
        <v/>
      </c>
      <c r="Q4572" s="170" t="str">
        <f t="shared" si="287"/>
        <v/>
      </c>
      <c r="R4572" s="163" t="e">
        <f t="shared" si="284"/>
        <v>#VALUE!</v>
      </c>
      <c r="S4572" s="163" t="e">
        <f t="shared" si="285"/>
        <v>#VALUE!</v>
      </c>
      <c r="T4572" s="163" t="e">
        <f>INDEX(Controle!O:O,MATCH('Banco de Dados'!A4572,Controle!M:M,0))*E4572/100</f>
        <v>#N/A</v>
      </c>
    </row>
    <row r="4573" spans="1:20" hidden="1" x14ac:dyDescent="0.2">
      <c r="A4573" s="158">
        <f>BD_TS!A4572</f>
        <v>0</v>
      </c>
      <c r="B4573" s="158" t="str">
        <f>SUBSTITUTE(SUBSTITUTE(BD_TS!D4572," ",""),"-","/")</f>
        <v/>
      </c>
      <c r="C4573" s="158">
        <f>BD_TS!E4572</f>
        <v>0</v>
      </c>
      <c r="D4573" s="159">
        <f>BD_TS!F4572</f>
        <v>0</v>
      </c>
      <c r="E4573" s="160">
        <f>BD_TS!B4572</f>
        <v>0</v>
      </c>
      <c r="F4573" s="161">
        <f>BD_TS!C4572</f>
        <v>0</v>
      </c>
      <c r="G4573" s="187">
        <f>BD_TS!H4572</f>
        <v>0</v>
      </c>
      <c r="H4573" s="158" t="str">
        <f>IF($A4573=0,"",IFERROR(INDEX(BD_Gestão!A:A,MATCH('Banco de Dados'!$B4573,BD_Gestão!$B:$B,0)),"erro"))</f>
        <v/>
      </c>
      <c r="I4573" s="162" t="str">
        <f>IF($A4573=0,"",IFERROR(INDEX(BD_Gestão!E:E,MATCH('Banco de Dados'!$B4573,BD_Gestão!$B:$B,0)),"erro"))</f>
        <v/>
      </c>
      <c r="J4573" s="186" t="str">
        <f>IF($A4573=0,"",IFERROR(INDEX(BD_Gestão!B:B,MATCH('Banco de Dados'!$B4573,BD_Gestão!$B:$B,0)),"erro"))</f>
        <v/>
      </c>
      <c r="K4573" s="158" t="str">
        <f>IF($A4573=0,"",IFERROR(INDEX(BD_Gestão!C:C,MATCH('Banco de Dados'!$B4573,BD_Gestão!$B:$B,0)),"erro"))</f>
        <v/>
      </c>
      <c r="L4573" s="158" t="str">
        <f>IF($A4573=0,"",IFERROR(INDEX(BD_Gestão!H:H,MATCH('Banco de Dados'!$B4573,BD_Gestão!$B:$B,0)),"erro"))</f>
        <v/>
      </c>
      <c r="M4573" s="161" t="str">
        <f>IF($A4573=0,"",IFERROR(INDEX(BD_Gestão!F:F,MATCH('Banco de Dados'!$B4573,BD_Gestão!$B:$B,0)),"erro"))</f>
        <v/>
      </c>
      <c r="N4573" s="161" t="str">
        <f>IF($A4573=0,"",IFERROR(INDEX(BD_Gestão!J:J,MATCH('Banco de Dados'!$B4573,BD_Gestão!$B:$B,0)),"erro"))</f>
        <v/>
      </c>
      <c r="O4573" s="164" t="str">
        <f>IF($A4573=0,"",IFERROR(INDEX(BD_Gestão!K:K,MATCH('Banco de Dados'!$B4573,BD_Gestão!$B:$B,0)),"erro"))</f>
        <v/>
      </c>
      <c r="P4573" s="169" t="str">
        <f t="shared" si="286"/>
        <v/>
      </c>
      <c r="Q4573" s="170" t="str">
        <f t="shared" si="287"/>
        <v/>
      </c>
      <c r="R4573" s="163" t="e">
        <f t="shared" si="284"/>
        <v>#VALUE!</v>
      </c>
      <c r="S4573" s="163" t="e">
        <f t="shared" si="285"/>
        <v>#VALUE!</v>
      </c>
      <c r="T4573" s="163" t="e">
        <f>INDEX(Controle!O:O,MATCH('Banco de Dados'!A4573,Controle!M:M,0))*E4573/100</f>
        <v>#N/A</v>
      </c>
    </row>
    <row r="4574" spans="1:20" hidden="1" x14ac:dyDescent="0.2">
      <c r="A4574" s="158">
        <f>BD_TS!A4573</f>
        <v>0</v>
      </c>
      <c r="B4574" s="158" t="str">
        <f>SUBSTITUTE(SUBSTITUTE(BD_TS!D4573," ",""),"-","/")</f>
        <v/>
      </c>
      <c r="C4574" s="158">
        <f>BD_TS!E4573</f>
        <v>0</v>
      </c>
      <c r="D4574" s="159">
        <f>BD_TS!F4573</f>
        <v>0</v>
      </c>
      <c r="E4574" s="160">
        <f>BD_TS!B4573</f>
        <v>0</v>
      </c>
      <c r="F4574" s="161">
        <f>BD_TS!C4573</f>
        <v>0</v>
      </c>
      <c r="G4574" s="187">
        <f>BD_TS!H4573</f>
        <v>0</v>
      </c>
      <c r="H4574" s="158" t="str">
        <f>IF($A4574=0,"",IFERROR(INDEX(BD_Gestão!A:A,MATCH('Banco de Dados'!$B4574,BD_Gestão!$B:$B,0)),"erro"))</f>
        <v/>
      </c>
      <c r="I4574" s="162" t="str">
        <f>IF($A4574=0,"",IFERROR(INDEX(BD_Gestão!E:E,MATCH('Banco de Dados'!$B4574,BD_Gestão!$B:$B,0)),"erro"))</f>
        <v/>
      </c>
      <c r="J4574" s="186" t="str">
        <f>IF($A4574=0,"",IFERROR(INDEX(BD_Gestão!B:B,MATCH('Banco de Dados'!$B4574,BD_Gestão!$B:$B,0)),"erro"))</f>
        <v/>
      </c>
      <c r="K4574" s="158" t="str">
        <f>IF($A4574=0,"",IFERROR(INDEX(BD_Gestão!C:C,MATCH('Banco de Dados'!$B4574,BD_Gestão!$B:$B,0)),"erro"))</f>
        <v/>
      </c>
      <c r="L4574" s="158" t="str">
        <f>IF($A4574=0,"",IFERROR(INDEX(BD_Gestão!H:H,MATCH('Banco de Dados'!$B4574,BD_Gestão!$B:$B,0)),"erro"))</f>
        <v/>
      </c>
      <c r="M4574" s="161" t="str">
        <f>IF($A4574=0,"",IFERROR(INDEX(BD_Gestão!F:F,MATCH('Banco de Dados'!$B4574,BD_Gestão!$B:$B,0)),"erro"))</f>
        <v/>
      </c>
      <c r="N4574" s="161" t="str">
        <f>IF($A4574=0,"",IFERROR(INDEX(BD_Gestão!J:J,MATCH('Banco de Dados'!$B4574,BD_Gestão!$B:$B,0)),"erro"))</f>
        <v/>
      </c>
      <c r="O4574" s="164" t="str">
        <f>IF($A4574=0,"",IFERROR(INDEX(BD_Gestão!K:K,MATCH('Banco de Dados'!$B4574,BD_Gestão!$B:$B,0)),"erro"))</f>
        <v/>
      </c>
      <c r="P4574" s="169" t="str">
        <f t="shared" si="286"/>
        <v/>
      </c>
      <c r="Q4574" s="170" t="str">
        <f t="shared" si="287"/>
        <v/>
      </c>
      <c r="R4574" s="163" t="e">
        <f t="shared" si="284"/>
        <v>#VALUE!</v>
      </c>
      <c r="S4574" s="163" t="e">
        <f t="shared" si="285"/>
        <v>#VALUE!</v>
      </c>
      <c r="T4574" s="163" t="e">
        <f>INDEX(Controle!O:O,MATCH('Banco de Dados'!A4574,Controle!M:M,0))*E4574/100</f>
        <v>#N/A</v>
      </c>
    </row>
    <row r="4575" spans="1:20" hidden="1" x14ac:dyDescent="0.2">
      <c r="A4575" s="158">
        <f>BD_TS!A4574</f>
        <v>0</v>
      </c>
      <c r="B4575" s="158" t="str">
        <f>SUBSTITUTE(SUBSTITUTE(BD_TS!D4574," ",""),"-","/")</f>
        <v/>
      </c>
      <c r="C4575" s="158">
        <f>BD_TS!E4574</f>
        <v>0</v>
      </c>
      <c r="D4575" s="159">
        <f>BD_TS!F4574</f>
        <v>0</v>
      </c>
      <c r="E4575" s="160">
        <f>BD_TS!B4574</f>
        <v>0</v>
      </c>
      <c r="F4575" s="161">
        <f>BD_TS!C4574</f>
        <v>0</v>
      </c>
      <c r="G4575" s="187">
        <f>BD_TS!H4574</f>
        <v>0</v>
      </c>
      <c r="H4575" s="158" t="str">
        <f>IF($A4575=0,"",IFERROR(INDEX(BD_Gestão!A:A,MATCH('Banco de Dados'!$B4575,BD_Gestão!$B:$B,0)),"erro"))</f>
        <v/>
      </c>
      <c r="I4575" s="162" t="str">
        <f>IF($A4575=0,"",IFERROR(INDEX(BD_Gestão!E:E,MATCH('Banco de Dados'!$B4575,BD_Gestão!$B:$B,0)),"erro"))</f>
        <v/>
      </c>
      <c r="J4575" s="186" t="str">
        <f>IF($A4575=0,"",IFERROR(INDEX(BD_Gestão!B:B,MATCH('Banco de Dados'!$B4575,BD_Gestão!$B:$B,0)),"erro"))</f>
        <v/>
      </c>
      <c r="K4575" s="158" t="str">
        <f>IF($A4575=0,"",IFERROR(INDEX(BD_Gestão!C:C,MATCH('Banco de Dados'!$B4575,BD_Gestão!$B:$B,0)),"erro"))</f>
        <v/>
      </c>
      <c r="L4575" s="158" t="str">
        <f>IF($A4575=0,"",IFERROR(INDEX(BD_Gestão!H:H,MATCH('Banco de Dados'!$B4575,BD_Gestão!$B:$B,0)),"erro"))</f>
        <v/>
      </c>
      <c r="M4575" s="161" t="str">
        <f>IF($A4575=0,"",IFERROR(INDEX(BD_Gestão!F:F,MATCH('Banco de Dados'!$B4575,BD_Gestão!$B:$B,0)),"erro"))</f>
        <v/>
      </c>
      <c r="N4575" s="161" t="str">
        <f>IF($A4575=0,"",IFERROR(INDEX(BD_Gestão!J:J,MATCH('Banco de Dados'!$B4575,BD_Gestão!$B:$B,0)),"erro"))</f>
        <v/>
      </c>
      <c r="O4575" s="164" t="str">
        <f>IF($A4575=0,"",IFERROR(INDEX(BD_Gestão!K:K,MATCH('Banco de Dados'!$B4575,BD_Gestão!$B:$B,0)),"erro"))</f>
        <v/>
      </c>
      <c r="P4575" s="169" t="str">
        <f t="shared" si="286"/>
        <v/>
      </c>
      <c r="Q4575" s="170" t="str">
        <f t="shared" si="287"/>
        <v/>
      </c>
      <c r="R4575" s="163" t="e">
        <f t="shared" si="284"/>
        <v>#VALUE!</v>
      </c>
      <c r="S4575" s="163" t="e">
        <f t="shared" si="285"/>
        <v>#VALUE!</v>
      </c>
      <c r="T4575" s="163" t="e">
        <f>INDEX(Controle!O:O,MATCH('Banco de Dados'!A4575,Controle!M:M,0))*E4575/100</f>
        <v>#N/A</v>
      </c>
    </row>
    <row r="4576" spans="1:20" hidden="1" x14ac:dyDescent="0.2">
      <c r="A4576" s="158">
        <f>BD_TS!A4575</f>
        <v>0</v>
      </c>
      <c r="B4576" s="158" t="str">
        <f>SUBSTITUTE(SUBSTITUTE(BD_TS!D4575," ",""),"-","/")</f>
        <v/>
      </c>
      <c r="C4576" s="158">
        <f>BD_TS!E4575</f>
        <v>0</v>
      </c>
      <c r="D4576" s="159">
        <f>BD_TS!F4575</f>
        <v>0</v>
      </c>
      <c r="E4576" s="160">
        <f>BD_TS!B4575</f>
        <v>0</v>
      </c>
      <c r="F4576" s="161">
        <f>BD_TS!C4575</f>
        <v>0</v>
      </c>
      <c r="G4576" s="187">
        <f>BD_TS!H4575</f>
        <v>0</v>
      </c>
      <c r="H4576" s="158" t="str">
        <f>IF($A4576=0,"",IFERROR(INDEX(BD_Gestão!A:A,MATCH('Banco de Dados'!$B4576,BD_Gestão!$B:$B,0)),"erro"))</f>
        <v/>
      </c>
      <c r="I4576" s="162" t="str">
        <f>IF($A4576=0,"",IFERROR(INDEX(BD_Gestão!E:E,MATCH('Banco de Dados'!$B4576,BD_Gestão!$B:$B,0)),"erro"))</f>
        <v/>
      </c>
      <c r="J4576" s="186" t="str">
        <f>IF($A4576=0,"",IFERROR(INDEX(BD_Gestão!B:B,MATCH('Banco de Dados'!$B4576,BD_Gestão!$B:$B,0)),"erro"))</f>
        <v/>
      </c>
      <c r="K4576" s="158" t="str">
        <f>IF($A4576=0,"",IFERROR(INDEX(BD_Gestão!C:C,MATCH('Banco de Dados'!$B4576,BD_Gestão!$B:$B,0)),"erro"))</f>
        <v/>
      </c>
      <c r="L4576" s="158" t="str">
        <f>IF($A4576=0,"",IFERROR(INDEX(BD_Gestão!H:H,MATCH('Banco de Dados'!$B4576,BD_Gestão!$B:$B,0)),"erro"))</f>
        <v/>
      </c>
      <c r="M4576" s="161" t="str">
        <f>IF($A4576=0,"",IFERROR(INDEX(BD_Gestão!F:F,MATCH('Banco de Dados'!$B4576,BD_Gestão!$B:$B,0)),"erro"))</f>
        <v/>
      </c>
      <c r="N4576" s="161" t="str">
        <f>IF($A4576=0,"",IFERROR(INDEX(BD_Gestão!J:J,MATCH('Banco de Dados'!$B4576,BD_Gestão!$B:$B,0)),"erro"))</f>
        <v/>
      </c>
      <c r="O4576" s="164" t="str">
        <f>IF($A4576=0,"",IFERROR(INDEX(BD_Gestão!K:K,MATCH('Banco de Dados'!$B4576,BD_Gestão!$B:$B,0)),"erro"))</f>
        <v/>
      </c>
      <c r="P4576" s="169" t="str">
        <f t="shared" si="286"/>
        <v/>
      </c>
      <c r="Q4576" s="170" t="str">
        <f t="shared" si="287"/>
        <v/>
      </c>
      <c r="R4576" s="163" t="e">
        <f t="shared" si="284"/>
        <v>#VALUE!</v>
      </c>
      <c r="S4576" s="163" t="e">
        <f t="shared" si="285"/>
        <v>#VALUE!</v>
      </c>
      <c r="T4576" s="163" t="e">
        <f>INDEX(Controle!O:O,MATCH('Banco de Dados'!A4576,Controle!M:M,0))*E4576/100</f>
        <v>#N/A</v>
      </c>
    </row>
    <row r="4577" spans="1:20" hidden="1" x14ac:dyDescent="0.2">
      <c r="A4577" s="158">
        <f>BD_TS!A4576</f>
        <v>0</v>
      </c>
      <c r="B4577" s="158" t="str">
        <f>SUBSTITUTE(SUBSTITUTE(BD_TS!D4576," ",""),"-","/")</f>
        <v/>
      </c>
      <c r="C4577" s="158">
        <f>BD_TS!E4576</f>
        <v>0</v>
      </c>
      <c r="D4577" s="159">
        <f>BD_TS!F4576</f>
        <v>0</v>
      </c>
      <c r="E4577" s="160">
        <f>BD_TS!B4576</f>
        <v>0</v>
      </c>
      <c r="F4577" s="161">
        <f>BD_TS!C4576</f>
        <v>0</v>
      </c>
      <c r="G4577" s="187">
        <f>BD_TS!H4576</f>
        <v>0</v>
      </c>
      <c r="H4577" s="158" t="str">
        <f>IF($A4577=0,"",IFERROR(INDEX(BD_Gestão!A:A,MATCH('Banco de Dados'!$B4577,BD_Gestão!$B:$B,0)),"erro"))</f>
        <v/>
      </c>
      <c r="I4577" s="162" t="str">
        <f>IF($A4577=0,"",IFERROR(INDEX(BD_Gestão!E:E,MATCH('Banco de Dados'!$B4577,BD_Gestão!$B:$B,0)),"erro"))</f>
        <v/>
      </c>
      <c r="J4577" s="186" t="str">
        <f>IF($A4577=0,"",IFERROR(INDEX(BD_Gestão!B:B,MATCH('Banco de Dados'!$B4577,BD_Gestão!$B:$B,0)),"erro"))</f>
        <v/>
      </c>
      <c r="K4577" s="158" t="str">
        <f>IF($A4577=0,"",IFERROR(INDEX(BD_Gestão!C:C,MATCH('Banco de Dados'!$B4577,BD_Gestão!$B:$B,0)),"erro"))</f>
        <v/>
      </c>
      <c r="L4577" s="158" t="str">
        <f>IF($A4577=0,"",IFERROR(INDEX(BD_Gestão!H:H,MATCH('Banco de Dados'!$B4577,BD_Gestão!$B:$B,0)),"erro"))</f>
        <v/>
      </c>
      <c r="M4577" s="161" t="str">
        <f>IF($A4577=0,"",IFERROR(INDEX(BD_Gestão!F:F,MATCH('Banco de Dados'!$B4577,BD_Gestão!$B:$B,0)),"erro"))</f>
        <v/>
      </c>
      <c r="N4577" s="161" t="str">
        <f>IF($A4577=0,"",IFERROR(INDEX(BD_Gestão!J:J,MATCH('Banco de Dados'!$B4577,BD_Gestão!$B:$B,0)),"erro"))</f>
        <v/>
      </c>
      <c r="O4577" s="164" t="str">
        <f>IF($A4577=0,"",IFERROR(INDEX(BD_Gestão!K:K,MATCH('Banco de Dados'!$B4577,BD_Gestão!$B:$B,0)),"erro"))</f>
        <v/>
      </c>
      <c r="P4577" s="169" t="str">
        <f t="shared" si="286"/>
        <v/>
      </c>
      <c r="Q4577" s="170" t="str">
        <f t="shared" si="287"/>
        <v/>
      </c>
      <c r="R4577" s="163" t="e">
        <f t="shared" si="284"/>
        <v>#VALUE!</v>
      </c>
      <c r="S4577" s="163" t="e">
        <f t="shared" si="285"/>
        <v>#VALUE!</v>
      </c>
      <c r="T4577" s="163" t="e">
        <f>INDEX(Controle!O:O,MATCH('Banco de Dados'!A4577,Controle!M:M,0))*E4577/100</f>
        <v>#N/A</v>
      </c>
    </row>
    <row r="4578" spans="1:20" hidden="1" x14ac:dyDescent="0.2">
      <c r="A4578" s="158">
        <f>BD_TS!A4577</f>
        <v>0</v>
      </c>
      <c r="B4578" s="158" t="str">
        <f>SUBSTITUTE(SUBSTITUTE(BD_TS!D4577," ",""),"-","/")</f>
        <v/>
      </c>
      <c r="C4578" s="158">
        <f>BD_TS!E4577</f>
        <v>0</v>
      </c>
      <c r="D4578" s="159">
        <f>BD_TS!F4577</f>
        <v>0</v>
      </c>
      <c r="E4578" s="160">
        <f>BD_TS!B4577</f>
        <v>0</v>
      </c>
      <c r="F4578" s="161">
        <f>BD_TS!C4577</f>
        <v>0</v>
      </c>
      <c r="G4578" s="187">
        <f>BD_TS!H4577</f>
        <v>0</v>
      </c>
      <c r="H4578" s="158" t="str">
        <f>IF($A4578=0,"",IFERROR(INDEX(BD_Gestão!A:A,MATCH('Banco de Dados'!$B4578,BD_Gestão!$B:$B,0)),"erro"))</f>
        <v/>
      </c>
      <c r="I4578" s="162" t="str">
        <f>IF($A4578=0,"",IFERROR(INDEX(BD_Gestão!E:E,MATCH('Banco de Dados'!$B4578,BD_Gestão!$B:$B,0)),"erro"))</f>
        <v/>
      </c>
      <c r="J4578" s="186" t="str">
        <f>IF($A4578=0,"",IFERROR(INDEX(BD_Gestão!B:B,MATCH('Banco de Dados'!$B4578,BD_Gestão!$B:$B,0)),"erro"))</f>
        <v/>
      </c>
      <c r="K4578" s="158" t="str">
        <f>IF($A4578=0,"",IFERROR(INDEX(BD_Gestão!C:C,MATCH('Banco de Dados'!$B4578,BD_Gestão!$B:$B,0)),"erro"))</f>
        <v/>
      </c>
      <c r="L4578" s="158" t="str">
        <f>IF($A4578=0,"",IFERROR(INDEX(BD_Gestão!H:H,MATCH('Banco de Dados'!$B4578,BD_Gestão!$B:$B,0)),"erro"))</f>
        <v/>
      </c>
      <c r="M4578" s="161" t="str">
        <f>IF($A4578=0,"",IFERROR(INDEX(BD_Gestão!F:F,MATCH('Banco de Dados'!$B4578,BD_Gestão!$B:$B,0)),"erro"))</f>
        <v/>
      </c>
      <c r="N4578" s="161" t="str">
        <f>IF($A4578=0,"",IFERROR(INDEX(BD_Gestão!J:J,MATCH('Banco de Dados'!$B4578,BD_Gestão!$B:$B,0)),"erro"))</f>
        <v/>
      </c>
      <c r="O4578" s="164" t="str">
        <f>IF($A4578=0,"",IFERROR(INDEX(BD_Gestão!K:K,MATCH('Banco de Dados'!$B4578,BD_Gestão!$B:$B,0)),"erro"))</f>
        <v/>
      </c>
      <c r="P4578" s="169" t="str">
        <f t="shared" si="286"/>
        <v/>
      </c>
      <c r="Q4578" s="170" t="str">
        <f t="shared" si="287"/>
        <v/>
      </c>
      <c r="R4578" s="163" t="e">
        <f t="shared" si="284"/>
        <v>#VALUE!</v>
      </c>
      <c r="S4578" s="163" t="e">
        <f t="shared" si="285"/>
        <v>#VALUE!</v>
      </c>
      <c r="T4578" s="163" t="e">
        <f>INDEX(Controle!O:O,MATCH('Banco de Dados'!A4578,Controle!M:M,0))*E4578/100</f>
        <v>#N/A</v>
      </c>
    </row>
    <row r="4579" spans="1:20" hidden="1" x14ac:dyDescent="0.2">
      <c r="A4579" s="158">
        <f>BD_TS!A4578</f>
        <v>0</v>
      </c>
      <c r="B4579" s="158" t="str">
        <f>SUBSTITUTE(SUBSTITUTE(BD_TS!D4578," ",""),"-","/")</f>
        <v/>
      </c>
      <c r="C4579" s="158">
        <f>BD_TS!E4578</f>
        <v>0</v>
      </c>
      <c r="D4579" s="159">
        <f>BD_TS!F4578</f>
        <v>0</v>
      </c>
      <c r="E4579" s="160">
        <f>BD_TS!B4578</f>
        <v>0</v>
      </c>
      <c r="F4579" s="161">
        <f>BD_TS!C4578</f>
        <v>0</v>
      </c>
      <c r="G4579" s="187">
        <f>BD_TS!H4578</f>
        <v>0</v>
      </c>
      <c r="H4579" s="158" t="str">
        <f>IF($A4579=0,"",IFERROR(INDEX(BD_Gestão!A:A,MATCH('Banco de Dados'!$B4579,BD_Gestão!$B:$B,0)),"erro"))</f>
        <v/>
      </c>
      <c r="I4579" s="162" t="str">
        <f>IF($A4579=0,"",IFERROR(INDEX(BD_Gestão!E:E,MATCH('Banco de Dados'!$B4579,BD_Gestão!$B:$B,0)),"erro"))</f>
        <v/>
      </c>
      <c r="J4579" s="186" t="str">
        <f>IF($A4579=0,"",IFERROR(INDEX(BD_Gestão!B:B,MATCH('Banco de Dados'!$B4579,BD_Gestão!$B:$B,0)),"erro"))</f>
        <v/>
      </c>
      <c r="K4579" s="158" t="str">
        <f>IF($A4579=0,"",IFERROR(INDEX(BD_Gestão!C:C,MATCH('Banco de Dados'!$B4579,BD_Gestão!$B:$B,0)),"erro"))</f>
        <v/>
      </c>
      <c r="L4579" s="158" t="str">
        <f>IF($A4579=0,"",IFERROR(INDEX(BD_Gestão!H:H,MATCH('Banco de Dados'!$B4579,BD_Gestão!$B:$B,0)),"erro"))</f>
        <v/>
      </c>
      <c r="M4579" s="161" t="str">
        <f>IF($A4579=0,"",IFERROR(INDEX(BD_Gestão!F:F,MATCH('Banco de Dados'!$B4579,BD_Gestão!$B:$B,0)),"erro"))</f>
        <v/>
      </c>
      <c r="N4579" s="161" t="str">
        <f>IF($A4579=0,"",IFERROR(INDEX(BD_Gestão!J:J,MATCH('Banco de Dados'!$B4579,BD_Gestão!$B:$B,0)),"erro"))</f>
        <v/>
      </c>
      <c r="O4579" s="164" t="str">
        <f>IF($A4579=0,"",IFERROR(INDEX(BD_Gestão!K:K,MATCH('Banco de Dados'!$B4579,BD_Gestão!$B:$B,0)),"erro"))</f>
        <v/>
      </c>
      <c r="P4579" s="169" t="str">
        <f t="shared" si="286"/>
        <v/>
      </c>
      <c r="Q4579" s="170" t="str">
        <f t="shared" si="287"/>
        <v/>
      </c>
      <c r="R4579" s="163" t="e">
        <f t="shared" si="284"/>
        <v>#VALUE!</v>
      </c>
      <c r="S4579" s="163" t="e">
        <f t="shared" si="285"/>
        <v>#VALUE!</v>
      </c>
      <c r="T4579" s="163" t="e">
        <f>INDEX(Controle!O:O,MATCH('Banco de Dados'!A4579,Controle!M:M,0))*E4579/100</f>
        <v>#N/A</v>
      </c>
    </row>
    <row r="4580" spans="1:20" hidden="1" x14ac:dyDescent="0.2">
      <c r="A4580" s="158">
        <f>BD_TS!A4579</f>
        <v>0</v>
      </c>
      <c r="B4580" s="158" t="str">
        <f>SUBSTITUTE(SUBSTITUTE(BD_TS!D4579," ",""),"-","/")</f>
        <v/>
      </c>
      <c r="C4580" s="158">
        <f>BD_TS!E4579</f>
        <v>0</v>
      </c>
      <c r="D4580" s="159">
        <f>BD_TS!F4579</f>
        <v>0</v>
      </c>
      <c r="E4580" s="160">
        <f>BD_TS!B4579</f>
        <v>0</v>
      </c>
      <c r="F4580" s="161">
        <f>BD_TS!C4579</f>
        <v>0</v>
      </c>
      <c r="G4580" s="187">
        <f>BD_TS!H4579</f>
        <v>0</v>
      </c>
      <c r="H4580" s="158" t="str">
        <f>IF($A4580=0,"",IFERROR(INDEX(BD_Gestão!A:A,MATCH('Banco de Dados'!$B4580,BD_Gestão!$B:$B,0)),"erro"))</f>
        <v/>
      </c>
      <c r="I4580" s="162" t="str">
        <f>IF($A4580=0,"",IFERROR(INDEX(BD_Gestão!E:E,MATCH('Banco de Dados'!$B4580,BD_Gestão!$B:$B,0)),"erro"))</f>
        <v/>
      </c>
      <c r="J4580" s="186" t="str">
        <f>IF($A4580=0,"",IFERROR(INDEX(BD_Gestão!B:B,MATCH('Banco de Dados'!$B4580,BD_Gestão!$B:$B,0)),"erro"))</f>
        <v/>
      </c>
      <c r="K4580" s="158" t="str">
        <f>IF($A4580=0,"",IFERROR(INDEX(BD_Gestão!C:C,MATCH('Banco de Dados'!$B4580,BD_Gestão!$B:$B,0)),"erro"))</f>
        <v/>
      </c>
      <c r="L4580" s="158" t="str">
        <f>IF($A4580=0,"",IFERROR(INDEX(BD_Gestão!H:H,MATCH('Banco de Dados'!$B4580,BD_Gestão!$B:$B,0)),"erro"))</f>
        <v/>
      </c>
      <c r="M4580" s="161" t="str">
        <f>IF($A4580=0,"",IFERROR(INDEX(BD_Gestão!F:F,MATCH('Banco de Dados'!$B4580,BD_Gestão!$B:$B,0)),"erro"))</f>
        <v/>
      </c>
      <c r="N4580" s="161" t="str">
        <f>IF($A4580=0,"",IFERROR(INDEX(BD_Gestão!J:J,MATCH('Banco de Dados'!$B4580,BD_Gestão!$B:$B,0)),"erro"))</f>
        <v/>
      </c>
      <c r="O4580" s="164" t="str">
        <f>IF($A4580=0,"",IFERROR(INDEX(BD_Gestão!K:K,MATCH('Banco de Dados'!$B4580,BD_Gestão!$B:$B,0)),"erro"))</f>
        <v/>
      </c>
      <c r="P4580" s="169" t="str">
        <f t="shared" si="286"/>
        <v/>
      </c>
      <c r="Q4580" s="170" t="str">
        <f t="shared" si="287"/>
        <v/>
      </c>
      <c r="R4580" s="163" t="e">
        <f t="shared" si="284"/>
        <v>#VALUE!</v>
      </c>
      <c r="S4580" s="163" t="e">
        <f t="shared" si="285"/>
        <v>#VALUE!</v>
      </c>
      <c r="T4580" s="163" t="e">
        <f>INDEX(Controle!O:O,MATCH('Banco de Dados'!A4580,Controle!M:M,0))*E4580/100</f>
        <v>#N/A</v>
      </c>
    </row>
    <row r="4581" spans="1:20" hidden="1" x14ac:dyDescent="0.2">
      <c r="A4581" s="158">
        <f>BD_TS!A4580</f>
        <v>0</v>
      </c>
      <c r="B4581" s="158" t="str">
        <f>SUBSTITUTE(SUBSTITUTE(BD_TS!D4580," ",""),"-","/")</f>
        <v/>
      </c>
      <c r="C4581" s="158">
        <f>BD_TS!E4580</f>
        <v>0</v>
      </c>
      <c r="D4581" s="159">
        <f>BD_TS!F4580</f>
        <v>0</v>
      </c>
      <c r="E4581" s="160">
        <f>BD_TS!B4580</f>
        <v>0</v>
      </c>
      <c r="F4581" s="161">
        <f>BD_TS!C4580</f>
        <v>0</v>
      </c>
      <c r="G4581" s="187">
        <f>BD_TS!H4580</f>
        <v>0</v>
      </c>
      <c r="H4581" s="158" t="str">
        <f>IF($A4581=0,"",IFERROR(INDEX(BD_Gestão!A:A,MATCH('Banco de Dados'!$B4581,BD_Gestão!$B:$B,0)),"erro"))</f>
        <v/>
      </c>
      <c r="I4581" s="162" t="str">
        <f>IF($A4581=0,"",IFERROR(INDEX(BD_Gestão!E:E,MATCH('Banco de Dados'!$B4581,BD_Gestão!$B:$B,0)),"erro"))</f>
        <v/>
      </c>
      <c r="J4581" s="186" t="str">
        <f>IF($A4581=0,"",IFERROR(INDEX(BD_Gestão!B:B,MATCH('Banco de Dados'!$B4581,BD_Gestão!$B:$B,0)),"erro"))</f>
        <v/>
      </c>
      <c r="K4581" s="158" t="str">
        <f>IF($A4581=0,"",IFERROR(INDEX(BD_Gestão!C:C,MATCH('Banco de Dados'!$B4581,BD_Gestão!$B:$B,0)),"erro"))</f>
        <v/>
      </c>
      <c r="L4581" s="158" t="str">
        <f>IF($A4581=0,"",IFERROR(INDEX(BD_Gestão!H:H,MATCH('Banco de Dados'!$B4581,BD_Gestão!$B:$B,0)),"erro"))</f>
        <v/>
      </c>
      <c r="M4581" s="161" t="str">
        <f>IF($A4581=0,"",IFERROR(INDEX(BD_Gestão!F:F,MATCH('Banco de Dados'!$B4581,BD_Gestão!$B:$B,0)),"erro"))</f>
        <v/>
      </c>
      <c r="N4581" s="161" t="str">
        <f>IF($A4581=0,"",IFERROR(INDEX(BD_Gestão!J:J,MATCH('Banco de Dados'!$B4581,BD_Gestão!$B:$B,0)),"erro"))</f>
        <v/>
      </c>
      <c r="O4581" s="164" t="str">
        <f>IF($A4581=0,"",IFERROR(INDEX(BD_Gestão!K:K,MATCH('Banco de Dados'!$B4581,BD_Gestão!$B:$B,0)),"erro"))</f>
        <v/>
      </c>
      <c r="P4581" s="169" t="str">
        <f t="shared" si="286"/>
        <v/>
      </c>
      <c r="Q4581" s="170" t="str">
        <f t="shared" si="287"/>
        <v/>
      </c>
      <c r="R4581" s="163" t="e">
        <f t="shared" si="284"/>
        <v>#VALUE!</v>
      </c>
      <c r="S4581" s="163" t="e">
        <f t="shared" si="285"/>
        <v>#VALUE!</v>
      </c>
      <c r="T4581" s="163" t="e">
        <f>INDEX(Controle!O:O,MATCH('Banco de Dados'!A4581,Controle!M:M,0))*E4581/100</f>
        <v>#N/A</v>
      </c>
    </row>
    <row r="4582" spans="1:20" hidden="1" x14ac:dyDescent="0.2">
      <c r="A4582" s="158">
        <f>BD_TS!A4581</f>
        <v>0</v>
      </c>
      <c r="B4582" s="158" t="str">
        <f>SUBSTITUTE(SUBSTITUTE(BD_TS!D4581," ",""),"-","/")</f>
        <v/>
      </c>
      <c r="C4582" s="158">
        <f>BD_TS!E4581</f>
        <v>0</v>
      </c>
      <c r="D4582" s="159">
        <f>BD_TS!F4581</f>
        <v>0</v>
      </c>
      <c r="E4582" s="160">
        <f>BD_TS!B4581</f>
        <v>0</v>
      </c>
      <c r="F4582" s="161">
        <f>BD_TS!C4581</f>
        <v>0</v>
      </c>
      <c r="G4582" s="187">
        <f>BD_TS!H4581</f>
        <v>0</v>
      </c>
      <c r="H4582" s="158" t="str">
        <f>IF($A4582=0,"",IFERROR(INDEX(BD_Gestão!A:A,MATCH('Banco de Dados'!$B4582,BD_Gestão!$B:$B,0)),"erro"))</f>
        <v/>
      </c>
      <c r="I4582" s="162" t="str">
        <f>IF($A4582=0,"",IFERROR(INDEX(BD_Gestão!E:E,MATCH('Banco de Dados'!$B4582,BD_Gestão!$B:$B,0)),"erro"))</f>
        <v/>
      </c>
      <c r="J4582" s="186" t="str">
        <f>IF($A4582=0,"",IFERROR(INDEX(BD_Gestão!B:B,MATCH('Banco de Dados'!$B4582,BD_Gestão!$B:$B,0)),"erro"))</f>
        <v/>
      </c>
      <c r="K4582" s="158" t="str">
        <f>IF($A4582=0,"",IFERROR(INDEX(BD_Gestão!C:C,MATCH('Banco de Dados'!$B4582,BD_Gestão!$B:$B,0)),"erro"))</f>
        <v/>
      </c>
      <c r="L4582" s="158" t="str">
        <f>IF($A4582=0,"",IFERROR(INDEX(BD_Gestão!H:H,MATCH('Banco de Dados'!$B4582,BD_Gestão!$B:$B,0)),"erro"))</f>
        <v/>
      </c>
      <c r="M4582" s="161" t="str">
        <f>IF($A4582=0,"",IFERROR(INDEX(BD_Gestão!F:F,MATCH('Banco de Dados'!$B4582,BD_Gestão!$B:$B,0)),"erro"))</f>
        <v/>
      </c>
      <c r="N4582" s="161" t="str">
        <f>IF($A4582=0,"",IFERROR(INDEX(BD_Gestão!J:J,MATCH('Banco de Dados'!$B4582,BD_Gestão!$B:$B,0)),"erro"))</f>
        <v/>
      </c>
      <c r="O4582" s="164" t="str">
        <f>IF($A4582=0,"",IFERROR(INDEX(BD_Gestão!K:K,MATCH('Banco de Dados'!$B4582,BD_Gestão!$B:$B,0)),"erro"))</f>
        <v/>
      </c>
      <c r="P4582" s="169" t="str">
        <f t="shared" si="286"/>
        <v/>
      </c>
      <c r="Q4582" s="170" t="str">
        <f t="shared" si="287"/>
        <v/>
      </c>
      <c r="R4582" s="163" t="e">
        <f t="shared" si="284"/>
        <v>#VALUE!</v>
      </c>
      <c r="S4582" s="163" t="e">
        <f t="shared" si="285"/>
        <v>#VALUE!</v>
      </c>
      <c r="T4582" s="163" t="e">
        <f>INDEX(Controle!O:O,MATCH('Banco de Dados'!A4582,Controle!M:M,0))*E4582/100</f>
        <v>#N/A</v>
      </c>
    </row>
    <row r="4583" spans="1:20" hidden="1" x14ac:dyDescent="0.2">
      <c r="A4583" s="158">
        <f>BD_TS!A4582</f>
        <v>0</v>
      </c>
      <c r="B4583" s="158" t="str">
        <f>SUBSTITUTE(SUBSTITUTE(BD_TS!D4582," ",""),"-","/")</f>
        <v/>
      </c>
      <c r="C4583" s="158">
        <f>BD_TS!E4582</f>
        <v>0</v>
      </c>
      <c r="D4583" s="159">
        <f>BD_TS!F4582</f>
        <v>0</v>
      </c>
      <c r="E4583" s="160">
        <f>BD_TS!B4582</f>
        <v>0</v>
      </c>
      <c r="F4583" s="161">
        <f>BD_TS!C4582</f>
        <v>0</v>
      </c>
      <c r="G4583" s="187">
        <f>BD_TS!H4582</f>
        <v>0</v>
      </c>
      <c r="H4583" s="158" t="str">
        <f>IF($A4583=0,"",IFERROR(INDEX(BD_Gestão!A:A,MATCH('Banco de Dados'!$B4583,BD_Gestão!$B:$B,0)),"erro"))</f>
        <v/>
      </c>
      <c r="I4583" s="162" t="str">
        <f>IF($A4583=0,"",IFERROR(INDEX(BD_Gestão!E:E,MATCH('Banco de Dados'!$B4583,BD_Gestão!$B:$B,0)),"erro"))</f>
        <v/>
      </c>
      <c r="J4583" s="186" t="str">
        <f>IF($A4583=0,"",IFERROR(INDEX(BD_Gestão!B:B,MATCH('Banco de Dados'!$B4583,BD_Gestão!$B:$B,0)),"erro"))</f>
        <v/>
      </c>
      <c r="K4583" s="158" t="str">
        <f>IF($A4583=0,"",IFERROR(INDEX(BD_Gestão!C:C,MATCH('Banco de Dados'!$B4583,BD_Gestão!$B:$B,0)),"erro"))</f>
        <v/>
      </c>
      <c r="L4583" s="158" t="str">
        <f>IF($A4583=0,"",IFERROR(INDEX(BD_Gestão!H:H,MATCH('Banco de Dados'!$B4583,BD_Gestão!$B:$B,0)),"erro"))</f>
        <v/>
      </c>
      <c r="M4583" s="161" t="str">
        <f>IF($A4583=0,"",IFERROR(INDEX(BD_Gestão!F:F,MATCH('Banco de Dados'!$B4583,BD_Gestão!$B:$B,0)),"erro"))</f>
        <v/>
      </c>
      <c r="N4583" s="161" t="str">
        <f>IF($A4583=0,"",IFERROR(INDEX(BD_Gestão!J:J,MATCH('Banco de Dados'!$B4583,BD_Gestão!$B:$B,0)),"erro"))</f>
        <v/>
      </c>
      <c r="O4583" s="164" t="str">
        <f>IF($A4583=0,"",IFERROR(INDEX(BD_Gestão!K:K,MATCH('Banco de Dados'!$B4583,BD_Gestão!$B:$B,0)),"erro"))</f>
        <v/>
      </c>
      <c r="P4583" s="169" t="str">
        <f t="shared" si="286"/>
        <v/>
      </c>
      <c r="Q4583" s="170" t="str">
        <f t="shared" si="287"/>
        <v/>
      </c>
      <c r="R4583" s="163" t="e">
        <f t="shared" si="284"/>
        <v>#VALUE!</v>
      </c>
      <c r="S4583" s="163" t="e">
        <f t="shared" si="285"/>
        <v>#VALUE!</v>
      </c>
      <c r="T4583" s="163" t="e">
        <f>INDEX(Controle!O:O,MATCH('Banco de Dados'!A4583,Controle!M:M,0))*E4583/100</f>
        <v>#N/A</v>
      </c>
    </row>
    <row r="4584" spans="1:20" hidden="1" x14ac:dyDescent="0.2">
      <c r="A4584" s="158">
        <f>BD_TS!A4583</f>
        <v>0</v>
      </c>
      <c r="B4584" s="158" t="str">
        <f>SUBSTITUTE(SUBSTITUTE(BD_TS!D4583," ",""),"-","/")</f>
        <v/>
      </c>
      <c r="C4584" s="158">
        <f>BD_TS!E4583</f>
        <v>0</v>
      </c>
      <c r="D4584" s="159">
        <f>BD_TS!F4583</f>
        <v>0</v>
      </c>
      <c r="E4584" s="160">
        <f>BD_TS!B4583</f>
        <v>0</v>
      </c>
      <c r="F4584" s="161">
        <f>BD_TS!C4583</f>
        <v>0</v>
      </c>
      <c r="G4584" s="187">
        <f>BD_TS!H4583</f>
        <v>0</v>
      </c>
      <c r="H4584" s="158" t="str">
        <f>IF($A4584=0,"",IFERROR(INDEX(BD_Gestão!A:A,MATCH('Banco de Dados'!$B4584,BD_Gestão!$B:$B,0)),"erro"))</f>
        <v/>
      </c>
      <c r="I4584" s="162" t="str">
        <f>IF($A4584=0,"",IFERROR(INDEX(BD_Gestão!E:E,MATCH('Banco de Dados'!$B4584,BD_Gestão!$B:$B,0)),"erro"))</f>
        <v/>
      </c>
      <c r="J4584" s="186" t="str">
        <f>IF($A4584=0,"",IFERROR(INDEX(BD_Gestão!B:B,MATCH('Banco de Dados'!$B4584,BD_Gestão!$B:$B,0)),"erro"))</f>
        <v/>
      </c>
      <c r="K4584" s="158" t="str">
        <f>IF($A4584=0,"",IFERROR(INDEX(BD_Gestão!C:C,MATCH('Banco de Dados'!$B4584,BD_Gestão!$B:$B,0)),"erro"))</f>
        <v/>
      </c>
      <c r="L4584" s="158" t="str">
        <f>IF($A4584=0,"",IFERROR(INDEX(BD_Gestão!H:H,MATCH('Banco de Dados'!$B4584,BD_Gestão!$B:$B,0)),"erro"))</f>
        <v/>
      </c>
      <c r="M4584" s="161" t="str">
        <f>IF($A4584=0,"",IFERROR(INDEX(BD_Gestão!F:F,MATCH('Banco de Dados'!$B4584,BD_Gestão!$B:$B,0)),"erro"))</f>
        <v/>
      </c>
      <c r="N4584" s="161" t="str">
        <f>IF($A4584=0,"",IFERROR(INDEX(BD_Gestão!J:J,MATCH('Banco de Dados'!$B4584,BD_Gestão!$B:$B,0)),"erro"))</f>
        <v/>
      </c>
      <c r="O4584" s="164" t="str">
        <f>IF($A4584=0,"",IFERROR(INDEX(BD_Gestão!K:K,MATCH('Banco de Dados'!$B4584,BD_Gestão!$B:$B,0)),"erro"))</f>
        <v/>
      </c>
      <c r="P4584" s="169" t="str">
        <f t="shared" si="286"/>
        <v/>
      </c>
      <c r="Q4584" s="170" t="str">
        <f t="shared" si="287"/>
        <v/>
      </c>
      <c r="R4584" s="163" t="e">
        <f t="shared" si="284"/>
        <v>#VALUE!</v>
      </c>
      <c r="S4584" s="163" t="e">
        <f t="shared" si="285"/>
        <v>#VALUE!</v>
      </c>
      <c r="T4584" s="163" t="e">
        <f>INDEX(Controle!O:O,MATCH('Banco de Dados'!A4584,Controle!M:M,0))*E4584/100</f>
        <v>#N/A</v>
      </c>
    </row>
    <row r="4585" spans="1:20" hidden="1" x14ac:dyDescent="0.2">
      <c r="A4585" s="158">
        <f>BD_TS!A4584</f>
        <v>0</v>
      </c>
      <c r="B4585" s="158" t="str">
        <f>SUBSTITUTE(SUBSTITUTE(BD_TS!D4584," ",""),"-","/")</f>
        <v/>
      </c>
      <c r="C4585" s="158">
        <f>BD_TS!E4584</f>
        <v>0</v>
      </c>
      <c r="D4585" s="159">
        <f>BD_TS!F4584</f>
        <v>0</v>
      </c>
      <c r="E4585" s="160">
        <f>BD_TS!B4584</f>
        <v>0</v>
      </c>
      <c r="F4585" s="161">
        <f>BD_TS!C4584</f>
        <v>0</v>
      </c>
      <c r="G4585" s="187">
        <f>BD_TS!H4584</f>
        <v>0</v>
      </c>
      <c r="H4585" s="158" t="str">
        <f>IF($A4585=0,"",IFERROR(INDEX(BD_Gestão!A:A,MATCH('Banco de Dados'!$B4585,BD_Gestão!$B:$B,0)),"erro"))</f>
        <v/>
      </c>
      <c r="I4585" s="162" t="str">
        <f>IF($A4585=0,"",IFERROR(INDEX(BD_Gestão!E:E,MATCH('Banco de Dados'!$B4585,BD_Gestão!$B:$B,0)),"erro"))</f>
        <v/>
      </c>
      <c r="J4585" s="186" t="str">
        <f>IF($A4585=0,"",IFERROR(INDEX(BD_Gestão!B:B,MATCH('Banco de Dados'!$B4585,BD_Gestão!$B:$B,0)),"erro"))</f>
        <v/>
      </c>
      <c r="K4585" s="158" t="str">
        <f>IF($A4585=0,"",IFERROR(INDEX(BD_Gestão!C:C,MATCH('Banco de Dados'!$B4585,BD_Gestão!$B:$B,0)),"erro"))</f>
        <v/>
      </c>
      <c r="L4585" s="158" t="str">
        <f>IF($A4585=0,"",IFERROR(INDEX(BD_Gestão!H:H,MATCH('Banco de Dados'!$B4585,BD_Gestão!$B:$B,0)),"erro"))</f>
        <v/>
      </c>
      <c r="M4585" s="161" t="str">
        <f>IF($A4585=0,"",IFERROR(INDEX(BD_Gestão!F:F,MATCH('Banco de Dados'!$B4585,BD_Gestão!$B:$B,0)),"erro"))</f>
        <v/>
      </c>
      <c r="N4585" s="161" t="str">
        <f>IF($A4585=0,"",IFERROR(INDEX(BD_Gestão!J:J,MATCH('Banco de Dados'!$B4585,BD_Gestão!$B:$B,0)),"erro"))</f>
        <v/>
      </c>
      <c r="O4585" s="164" t="str">
        <f>IF($A4585=0,"",IFERROR(INDEX(BD_Gestão!K:K,MATCH('Banco de Dados'!$B4585,BD_Gestão!$B:$B,0)),"erro"))</f>
        <v/>
      </c>
      <c r="P4585" s="169" t="str">
        <f t="shared" si="286"/>
        <v/>
      </c>
      <c r="Q4585" s="170" t="str">
        <f t="shared" si="287"/>
        <v/>
      </c>
      <c r="R4585" s="163" t="e">
        <f t="shared" si="284"/>
        <v>#VALUE!</v>
      </c>
      <c r="S4585" s="163" t="e">
        <f t="shared" si="285"/>
        <v>#VALUE!</v>
      </c>
      <c r="T4585" s="163" t="e">
        <f>INDEX(Controle!O:O,MATCH('Banco de Dados'!A4585,Controle!M:M,0))*E4585/100</f>
        <v>#N/A</v>
      </c>
    </row>
    <row r="4586" spans="1:20" hidden="1" x14ac:dyDescent="0.2">
      <c r="A4586" s="158">
        <f>BD_TS!A4585</f>
        <v>0</v>
      </c>
      <c r="B4586" s="158" t="str">
        <f>SUBSTITUTE(SUBSTITUTE(BD_TS!D4585," ",""),"-","/")</f>
        <v/>
      </c>
      <c r="C4586" s="158">
        <f>BD_TS!E4585</f>
        <v>0</v>
      </c>
      <c r="D4586" s="159">
        <f>BD_TS!F4585</f>
        <v>0</v>
      </c>
      <c r="E4586" s="160">
        <f>BD_TS!B4585</f>
        <v>0</v>
      </c>
      <c r="F4586" s="161">
        <f>BD_TS!C4585</f>
        <v>0</v>
      </c>
      <c r="G4586" s="187">
        <f>BD_TS!H4585</f>
        <v>0</v>
      </c>
      <c r="H4586" s="158" t="str">
        <f>IF($A4586=0,"",IFERROR(INDEX(BD_Gestão!A:A,MATCH('Banco de Dados'!$B4586,BD_Gestão!$B:$B,0)),"erro"))</f>
        <v/>
      </c>
      <c r="I4586" s="162" t="str">
        <f>IF($A4586=0,"",IFERROR(INDEX(BD_Gestão!E:E,MATCH('Banco de Dados'!$B4586,BD_Gestão!$B:$B,0)),"erro"))</f>
        <v/>
      </c>
      <c r="J4586" s="186" t="str">
        <f>IF($A4586=0,"",IFERROR(INDEX(BD_Gestão!B:B,MATCH('Banco de Dados'!$B4586,BD_Gestão!$B:$B,0)),"erro"))</f>
        <v/>
      </c>
      <c r="K4586" s="158" t="str">
        <f>IF($A4586=0,"",IFERROR(INDEX(BD_Gestão!C:C,MATCH('Banco de Dados'!$B4586,BD_Gestão!$B:$B,0)),"erro"))</f>
        <v/>
      </c>
      <c r="L4586" s="158" t="str">
        <f>IF($A4586=0,"",IFERROR(INDEX(BD_Gestão!H:H,MATCH('Banco de Dados'!$B4586,BD_Gestão!$B:$B,0)),"erro"))</f>
        <v/>
      </c>
      <c r="M4586" s="161" t="str">
        <f>IF($A4586=0,"",IFERROR(INDEX(BD_Gestão!F:F,MATCH('Banco de Dados'!$B4586,BD_Gestão!$B:$B,0)),"erro"))</f>
        <v/>
      </c>
      <c r="N4586" s="161" t="str">
        <f>IF($A4586=0,"",IFERROR(INDEX(BD_Gestão!J:J,MATCH('Banco de Dados'!$B4586,BD_Gestão!$B:$B,0)),"erro"))</f>
        <v/>
      </c>
      <c r="O4586" s="164" t="str">
        <f>IF($A4586=0,"",IFERROR(INDEX(BD_Gestão!K:K,MATCH('Banco de Dados'!$B4586,BD_Gestão!$B:$B,0)),"erro"))</f>
        <v/>
      </c>
      <c r="P4586" s="169" t="str">
        <f t="shared" si="286"/>
        <v/>
      </c>
      <c r="Q4586" s="170" t="str">
        <f t="shared" si="287"/>
        <v/>
      </c>
      <c r="R4586" s="163" t="e">
        <f t="shared" si="284"/>
        <v>#VALUE!</v>
      </c>
      <c r="S4586" s="163" t="e">
        <f t="shared" si="285"/>
        <v>#VALUE!</v>
      </c>
      <c r="T4586" s="163" t="e">
        <f>INDEX(Controle!O:O,MATCH('Banco de Dados'!A4586,Controle!M:M,0))*E4586/100</f>
        <v>#N/A</v>
      </c>
    </row>
    <row r="4587" spans="1:20" hidden="1" x14ac:dyDescent="0.2">
      <c r="A4587" s="158">
        <f>BD_TS!A4586</f>
        <v>0</v>
      </c>
      <c r="B4587" s="158" t="str">
        <f>SUBSTITUTE(SUBSTITUTE(BD_TS!D4586," ",""),"-","/")</f>
        <v/>
      </c>
      <c r="C4587" s="158">
        <f>BD_TS!E4586</f>
        <v>0</v>
      </c>
      <c r="D4587" s="159">
        <f>BD_TS!F4586</f>
        <v>0</v>
      </c>
      <c r="E4587" s="160">
        <f>BD_TS!B4586</f>
        <v>0</v>
      </c>
      <c r="F4587" s="161">
        <f>BD_TS!C4586</f>
        <v>0</v>
      </c>
      <c r="G4587" s="187">
        <f>BD_TS!H4586</f>
        <v>0</v>
      </c>
      <c r="H4587" s="158" t="str">
        <f>IF($A4587=0,"",IFERROR(INDEX(BD_Gestão!A:A,MATCH('Banco de Dados'!$B4587,BD_Gestão!$B:$B,0)),"erro"))</f>
        <v/>
      </c>
      <c r="I4587" s="162" t="str">
        <f>IF($A4587=0,"",IFERROR(INDEX(BD_Gestão!E:E,MATCH('Banco de Dados'!$B4587,BD_Gestão!$B:$B,0)),"erro"))</f>
        <v/>
      </c>
      <c r="J4587" s="186" t="str">
        <f>IF($A4587=0,"",IFERROR(INDEX(BD_Gestão!B:B,MATCH('Banco de Dados'!$B4587,BD_Gestão!$B:$B,0)),"erro"))</f>
        <v/>
      </c>
      <c r="K4587" s="158" t="str">
        <f>IF($A4587=0,"",IFERROR(INDEX(BD_Gestão!C:C,MATCH('Banco de Dados'!$B4587,BD_Gestão!$B:$B,0)),"erro"))</f>
        <v/>
      </c>
      <c r="L4587" s="158" t="str">
        <f>IF($A4587=0,"",IFERROR(INDEX(BD_Gestão!H:H,MATCH('Banco de Dados'!$B4587,BD_Gestão!$B:$B,0)),"erro"))</f>
        <v/>
      </c>
      <c r="M4587" s="161" t="str">
        <f>IF($A4587=0,"",IFERROR(INDEX(BD_Gestão!F:F,MATCH('Banco de Dados'!$B4587,BD_Gestão!$B:$B,0)),"erro"))</f>
        <v/>
      </c>
      <c r="N4587" s="161" t="str">
        <f>IF($A4587=0,"",IFERROR(INDEX(BD_Gestão!J:J,MATCH('Banco de Dados'!$B4587,BD_Gestão!$B:$B,0)),"erro"))</f>
        <v/>
      </c>
      <c r="O4587" s="164" t="str">
        <f>IF($A4587=0,"",IFERROR(INDEX(BD_Gestão!K:K,MATCH('Banco de Dados'!$B4587,BD_Gestão!$B:$B,0)),"erro"))</f>
        <v/>
      </c>
      <c r="P4587" s="169" t="str">
        <f t="shared" si="286"/>
        <v/>
      </c>
      <c r="Q4587" s="170" t="str">
        <f t="shared" si="287"/>
        <v/>
      </c>
      <c r="R4587" s="163" t="e">
        <f t="shared" si="284"/>
        <v>#VALUE!</v>
      </c>
      <c r="S4587" s="163" t="e">
        <f t="shared" si="285"/>
        <v>#VALUE!</v>
      </c>
      <c r="T4587" s="163" t="e">
        <f>INDEX(Controle!O:O,MATCH('Banco de Dados'!A4587,Controle!M:M,0))*E4587/100</f>
        <v>#N/A</v>
      </c>
    </row>
    <row r="4588" spans="1:20" hidden="1" x14ac:dyDescent="0.2">
      <c r="A4588" s="158">
        <f>BD_TS!A4587</f>
        <v>0</v>
      </c>
      <c r="B4588" s="158" t="str">
        <f>SUBSTITUTE(SUBSTITUTE(BD_TS!D4587," ",""),"-","/")</f>
        <v/>
      </c>
      <c r="C4588" s="158">
        <f>BD_TS!E4587</f>
        <v>0</v>
      </c>
      <c r="D4588" s="159">
        <f>BD_TS!F4587</f>
        <v>0</v>
      </c>
      <c r="E4588" s="160">
        <f>BD_TS!B4587</f>
        <v>0</v>
      </c>
      <c r="F4588" s="161">
        <f>BD_TS!C4587</f>
        <v>0</v>
      </c>
      <c r="G4588" s="187">
        <f>BD_TS!H4587</f>
        <v>0</v>
      </c>
      <c r="H4588" s="158" t="str">
        <f>IF($A4588=0,"",IFERROR(INDEX(BD_Gestão!A:A,MATCH('Banco de Dados'!$B4588,BD_Gestão!$B:$B,0)),"erro"))</f>
        <v/>
      </c>
      <c r="I4588" s="162" t="str">
        <f>IF($A4588=0,"",IFERROR(INDEX(BD_Gestão!E:E,MATCH('Banco de Dados'!$B4588,BD_Gestão!$B:$B,0)),"erro"))</f>
        <v/>
      </c>
      <c r="J4588" s="186" t="str">
        <f>IF($A4588=0,"",IFERROR(INDEX(BD_Gestão!B:B,MATCH('Banco de Dados'!$B4588,BD_Gestão!$B:$B,0)),"erro"))</f>
        <v/>
      </c>
      <c r="K4588" s="158" t="str">
        <f>IF($A4588=0,"",IFERROR(INDEX(BD_Gestão!C:C,MATCH('Banco de Dados'!$B4588,BD_Gestão!$B:$B,0)),"erro"))</f>
        <v/>
      </c>
      <c r="L4588" s="158" t="str">
        <f>IF($A4588=0,"",IFERROR(INDEX(BD_Gestão!H:H,MATCH('Banco de Dados'!$B4588,BD_Gestão!$B:$B,0)),"erro"))</f>
        <v/>
      </c>
      <c r="M4588" s="161" t="str">
        <f>IF($A4588=0,"",IFERROR(INDEX(BD_Gestão!F:F,MATCH('Banco de Dados'!$B4588,BD_Gestão!$B:$B,0)),"erro"))</f>
        <v/>
      </c>
      <c r="N4588" s="161" t="str">
        <f>IF($A4588=0,"",IFERROR(INDEX(BD_Gestão!J:J,MATCH('Banco de Dados'!$B4588,BD_Gestão!$B:$B,0)),"erro"))</f>
        <v/>
      </c>
      <c r="O4588" s="164" t="str">
        <f>IF($A4588=0,"",IFERROR(INDEX(BD_Gestão!K:K,MATCH('Banco de Dados'!$B4588,BD_Gestão!$B:$B,0)),"erro"))</f>
        <v/>
      </c>
      <c r="P4588" s="169" t="str">
        <f t="shared" si="286"/>
        <v/>
      </c>
      <c r="Q4588" s="170" t="str">
        <f t="shared" si="287"/>
        <v/>
      </c>
      <c r="R4588" s="163" t="e">
        <f t="shared" si="284"/>
        <v>#VALUE!</v>
      </c>
      <c r="S4588" s="163" t="e">
        <f t="shared" si="285"/>
        <v>#VALUE!</v>
      </c>
      <c r="T4588" s="163" t="e">
        <f>INDEX(Controle!O:O,MATCH('Banco de Dados'!A4588,Controle!M:M,0))*E4588/100</f>
        <v>#N/A</v>
      </c>
    </row>
    <row r="4589" spans="1:20" hidden="1" x14ac:dyDescent="0.2">
      <c r="A4589" s="158">
        <f>BD_TS!A4588</f>
        <v>0</v>
      </c>
      <c r="B4589" s="158" t="str">
        <f>SUBSTITUTE(SUBSTITUTE(BD_TS!D4588," ",""),"-","/")</f>
        <v/>
      </c>
      <c r="C4589" s="158">
        <f>BD_TS!E4588</f>
        <v>0</v>
      </c>
      <c r="D4589" s="159">
        <f>BD_TS!F4588</f>
        <v>0</v>
      </c>
      <c r="E4589" s="160">
        <f>BD_TS!B4588</f>
        <v>0</v>
      </c>
      <c r="F4589" s="161">
        <f>BD_TS!C4588</f>
        <v>0</v>
      </c>
      <c r="G4589" s="187">
        <f>BD_TS!H4588</f>
        <v>0</v>
      </c>
      <c r="H4589" s="158" t="str">
        <f>IF($A4589=0,"",IFERROR(INDEX(BD_Gestão!A:A,MATCH('Banco de Dados'!$B4589,BD_Gestão!$B:$B,0)),"erro"))</f>
        <v/>
      </c>
      <c r="I4589" s="162" t="str">
        <f>IF($A4589=0,"",IFERROR(INDEX(BD_Gestão!E:E,MATCH('Banco de Dados'!$B4589,BD_Gestão!$B:$B,0)),"erro"))</f>
        <v/>
      </c>
      <c r="J4589" s="186" t="str">
        <f>IF($A4589=0,"",IFERROR(INDEX(BD_Gestão!B:B,MATCH('Banco de Dados'!$B4589,BD_Gestão!$B:$B,0)),"erro"))</f>
        <v/>
      </c>
      <c r="K4589" s="158" t="str">
        <f>IF($A4589=0,"",IFERROR(INDEX(BD_Gestão!C:C,MATCH('Banco de Dados'!$B4589,BD_Gestão!$B:$B,0)),"erro"))</f>
        <v/>
      </c>
      <c r="L4589" s="158" t="str">
        <f>IF($A4589=0,"",IFERROR(INDEX(BD_Gestão!H:H,MATCH('Banco de Dados'!$B4589,BD_Gestão!$B:$B,0)),"erro"))</f>
        <v/>
      </c>
      <c r="M4589" s="161" t="str">
        <f>IF($A4589=0,"",IFERROR(INDEX(BD_Gestão!F:F,MATCH('Banco de Dados'!$B4589,BD_Gestão!$B:$B,0)),"erro"))</f>
        <v/>
      </c>
      <c r="N4589" s="161" t="str">
        <f>IF($A4589=0,"",IFERROR(INDEX(BD_Gestão!J:J,MATCH('Banco de Dados'!$B4589,BD_Gestão!$B:$B,0)),"erro"))</f>
        <v/>
      </c>
      <c r="O4589" s="164" t="str">
        <f>IF($A4589=0,"",IFERROR(INDEX(BD_Gestão!K:K,MATCH('Banco de Dados'!$B4589,BD_Gestão!$B:$B,0)),"erro"))</f>
        <v/>
      </c>
      <c r="P4589" s="169" t="str">
        <f t="shared" si="286"/>
        <v/>
      </c>
      <c r="Q4589" s="170" t="str">
        <f t="shared" si="287"/>
        <v/>
      </c>
      <c r="R4589" s="163" t="e">
        <f t="shared" si="284"/>
        <v>#VALUE!</v>
      </c>
      <c r="S4589" s="163" t="e">
        <f t="shared" si="285"/>
        <v>#VALUE!</v>
      </c>
      <c r="T4589" s="163" t="e">
        <f>INDEX(Controle!O:O,MATCH('Banco de Dados'!A4589,Controle!M:M,0))*E4589/100</f>
        <v>#N/A</v>
      </c>
    </row>
    <row r="4590" spans="1:20" hidden="1" x14ac:dyDescent="0.2">
      <c r="A4590" s="158">
        <f>BD_TS!A4589</f>
        <v>0</v>
      </c>
      <c r="B4590" s="158" t="str">
        <f>SUBSTITUTE(SUBSTITUTE(BD_TS!D4589," ",""),"-","/")</f>
        <v/>
      </c>
      <c r="C4590" s="158">
        <f>BD_TS!E4589</f>
        <v>0</v>
      </c>
      <c r="D4590" s="159">
        <f>BD_TS!F4589</f>
        <v>0</v>
      </c>
      <c r="E4590" s="160">
        <f>BD_TS!B4589</f>
        <v>0</v>
      </c>
      <c r="F4590" s="161">
        <f>BD_TS!C4589</f>
        <v>0</v>
      </c>
      <c r="G4590" s="187">
        <f>BD_TS!H4589</f>
        <v>0</v>
      </c>
      <c r="H4590" s="158" t="str">
        <f>IF($A4590=0,"",IFERROR(INDEX(BD_Gestão!A:A,MATCH('Banco de Dados'!$B4590,BD_Gestão!$B:$B,0)),"erro"))</f>
        <v/>
      </c>
      <c r="I4590" s="162" t="str">
        <f>IF($A4590=0,"",IFERROR(INDEX(BD_Gestão!E:E,MATCH('Banco de Dados'!$B4590,BD_Gestão!$B:$B,0)),"erro"))</f>
        <v/>
      </c>
      <c r="J4590" s="186" t="str">
        <f>IF($A4590=0,"",IFERROR(INDEX(BD_Gestão!B:B,MATCH('Banco de Dados'!$B4590,BD_Gestão!$B:$B,0)),"erro"))</f>
        <v/>
      </c>
      <c r="K4590" s="158" t="str">
        <f>IF($A4590=0,"",IFERROR(INDEX(BD_Gestão!C:C,MATCH('Banco de Dados'!$B4590,BD_Gestão!$B:$B,0)),"erro"))</f>
        <v/>
      </c>
      <c r="L4590" s="158" t="str">
        <f>IF($A4590=0,"",IFERROR(INDEX(BD_Gestão!H:H,MATCH('Banco de Dados'!$B4590,BD_Gestão!$B:$B,0)),"erro"))</f>
        <v/>
      </c>
      <c r="M4590" s="161" t="str">
        <f>IF($A4590=0,"",IFERROR(INDEX(BD_Gestão!F:F,MATCH('Banco de Dados'!$B4590,BD_Gestão!$B:$B,0)),"erro"))</f>
        <v/>
      </c>
      <c r="N4590" s="161" t="str">
        <f>IF($A4590=0,"",IFERROR(INDEX(BD_Gestão!J:J,MATCH('Banco de Dados'!$B4590,BD_Gestão!$B:$B,0)),"erro"))</f>
        <v/>
      </c>
      <c r="O4590" s="164" t="str">
        <f>IF($A4590=0,"",IFERROR(INDEX(BD_Gestão!K:K,MATCH('Banco de Dados'!$B4590,BD_Gestão!$B:$B,0)),"erro"))</f>
        <v/>
      </c>
      <c r="P4590" s="169" t="str">
        <f t="shared" si="286"/>
        <v/>
      </c>
      <c r="Q4590" s="170" t="str">
        <f t="shared" si="287"/>
        <v/>
      </c>
      <c r="R4590" s="163" t="e">
        <f t="shared" si="284"/>
        <v>#VALUE!</v>
      </c>
      <c r="S4590" s="163" t="e">
        <f t="shared" si="285"/>
        <v>#VALUE!</v>
      </c>
      <c r="T4590" s="163" t="e">
        <f>INDEX(Controle!O:O,MATCH('Banco de Dados'!A4590,Controle!M:M,0))*E4590/100</f>
        <v>#N/A</v>
      </c>
    </row>
    <row r="4591" spans="1:20" hidden="1" x14ac:dyDescent="0.2">
      <c r="A4591" s="158">
        <f>BD_TS!A4590</f>
        <v>0</v>
      </c>
      <c r="B4591" s="158" t="str">
        <f>SUBSTITUTE(SUBSTITUTE(BD_TS!D4590," ",""),"-","/")</f>
        <v/>
      </c>
      <c r="C4591" s="158">
        <f>BD_TS!E4590</f>
        <v>0</v>
      </c>
      <c r="D4591" s="159">
        <f>BD_TS!F4590</f>
        <v>0</v>
      </c>
      <c r="E4591" s="160">
        <f>BD_TS!B4590</f>
        <v>0</v>
      </c>
      <c r="F4591" s="161">
        <f>BD_TS!C4590</f>
        <v>0</v>
      </c>
      <c r="G4591" s="187">
        <f>BD_TS!H4590</f>
        <v>0</v>
      </c>
      <c r="H4591" s="158" t="str">
        <f>IF($A4591=0,"",IFERROR(INDEX(BD_Gestão!A:A,MATCH('Banco de Dados'!$B4591,BD_Gestão!$B:$B,0)),"erro"))</f>
        <v/>
      </c>
      <c r="I4591" s="162" t="str">
        <f>IF($A4591=0,"",IFERROR(INDEX(BD_Gestão!E:E,MATCH('Banco de Dados'!$B4591,BD_Gestão!$B:$B,0)),"erro"))</f>
        <v/>
      </c>
      <c r="J4591" s="186" t="str">
        <f>IF($A4591=0,"",IFERROR(INDEX(BD_Gestão!B:B,MATCH('Banco de Dados'!$B4591,BD_Gestão!$B:$B,0)),"erro"))</f>
        <v/>
      </c>
      <c r="K4591" s="158" t="str">
        <f>IF($A4591=0,"",IFERROR(INDEX(BD_Gestão!C:C,MATCH('Banco de Dados'!$B4591,BD_Gestão!$B:$B,0)),"erro"))</f>
        <v/>
      </c>
      <c r="L4591" s="158" t="str">
        <f>IF($A4591=0,"",IFERROR(INDEX(BD_Gestão!H:H,MATCH('Banco de Dados'!$B4591,BD_Gestão!$B:$B,0)),"erro"))</f>
        <v/>
      </c>
      <c r="M4591" s="161" t="str">
        <f>IF($A4591=0,"",IFERROR(INDEX(BD_Gestão!F:F,MATCH('Banco de Dados'!$B4591,BD_Gestão!$B:$B,0)),"erro"))</f>
        <v/>
      </c>
      <c r="N4591" s="161" t="str">
        <f>IF($A4591=0,"",IFERROR(INDEX(BD_Gestão!J:J,MATCH('Banco de Dados'!$B4591,BD_Gestão!$B:$B,0)),"erro"))</f>
        <v/>
      </c>
      <c r="O4591" s="164" t="str">
        <f>IF($A4591=0,"",IFERROR(INDEX(BD_Gestão!K:K,MATCH('Banco de Dados'!$B4591,BD_Gestão!$B:$B,0)),"erro"))</f>
        <v/>
      </c>
      <c r="P4591" s="169" t="str">
        <f t="shared" si="286"/>
        <v/>
      </c>
      <c r="Q4591" s="170" t="str">
        <f t="shared" si="287"/>
        <v/>
      </c>
      <c r="R4591" s="163" t="e">
        <f t="shared" si="284"/>
        <v>#VALUE!</v>
      </c>
      <c r="S4591" s="163" t="e">
        <f t="shared" si="285"/>
        <v>#VALUE!</v>
      </c>
      <c r="T4591" s="163" t="e">
        <f>INDEX(Controle!O:O,MATCH('Banco de Dados'!A4591,Controle!M:M,0))*E4591/100</f>
        <v>#N/A</v>
      </c>
    </row>
    <row r="4592" spans="1:20" hidden="1" x14ac:dyDescent="0.2">
      <c r="A4592" s="158">
        <f>BD_TS!A4591</f>
        <v>0</v>
      </c>
      <c r="B4592" s="158" t="str">
        <f>SUBSTITUTE(SUBSTITUTE(BD_TS!D4591," ",""),"-","/")</f>
        <v/>
      </c>
      <c r="C4592" s="158">
        <f>BD_TS!E4591</f>
        <v>0</v>
      </c>
      <c r="D4592" s="159">
        <f>BD_TS!F4591</f>
        <v>0</v>
      </c>
      <c r="E4592" s="160">
        <f>BD_TS!B4591</f>
        <v>0</v>
      </c>
      <c r="F4592" s="161">
        <f>BD_TS!C4591</f>
        <v>0</v>
      </c>
      <c r="G4592" s="187">
        <f>BD_TS!H4591</f>
        <v>0</v>
      </c>
      <c r="H4592" s="158" t="str">
        <f>IF($A4592=0,"",IFERROR(INDEX(BD_Gestão!A:A,MATCH('Banco de Dados'!$B4592,BD_Gestão!$B:$B,0)),"erro"))</f>
        <v/>
      </c>
      <c r="I4592" s="162" t="str">
        <f>IF($A4592=0,"",IFERROR(INDEX(BD_Gestão!E:E,MATCH('Banco de Dados'!$B4592,BD_Gestão!$B:$B,0)),"erro"))</f>
        <v/>
      </c>
      <c r="J4592" s="186" t="str">
        <f>IF($A4592=0,"",IFERROR(INDEX(BD_Gestão!B:B,MATCH('Banco de Dados'!$B4592,BD_Gestão!$B:$B,0)),"erro"))</f>
        <v/>
      </c>
      <c r="K4592" s="158" t="str">
        <f>IF($A4592=0,"",IFERROR(INDEX(BD_Gestão!C:C,MATCH('Banco de Dados'!$B4592,BD_Gestão!$B:$B,0)),"erro"))</f>
        <v/>
      </c>
      <c r="L4592" s="158" t="str">
        <f>IF($A4592=0,"",IFERROR(INDEX(BD_Gestão!H:H,MATCH('Banco de Dados'!$B4592,BD_Gestão!$B:$B,0)),"erro"))</f>
        <v/>
      </c>
      <c r="M4592" s="161" t="str">
        <f>IF($A4592=0,"",IFERROR(INDEX(BD_Gestão!F:F,MATCH('Banco de Dados'!$B4592,BD_Gestão!$B:$B,0)),"erro"))</f>
        <v/>
      </c>
      <c r="N4592" s="161" t="str">
        <f>IF($A4592=0,"",IFERROR(INDEX(BD_Gestão!J:J,MATCH('Banco de Dados'!$B4592,BD_Gestão!$B:$B,0)),"erro"))</f>
        <v/>
      </c>
      <c r="O4592" s="164" t="str">
        <f>IF($A4592=0,"",IFERROR(INDEX(BD_Gestão!K:K,MATCH('Banco de Dados'!$B4592,BD_Gestão!$B:$B,0)),"erro"))</f>
        <v/>
      </c>
      <c r="P4592" s="169" t="str">
        <f t="shared" si="286"/>
        <v/>
      </c>
      <c r="Q4592" s="170" t="str">
        <f t="shared" si="287"/>
        <v/>
      </c>
      <c r="R4592" s="163" t="e">
        <f t="shared" si="284"/>
        <v>#VALUE!</v>
      </c>
      <c r="S4592" s="163" t="e">
        <f t="shared" si="285"/>
        <v>#VALUE!</v>
      </c>
      <c r="T4592" s="163" t="e">
        <f>INDEX(Controle!O:O,MATCH('Banco de Dados'!A4592,Controle!M:M,0))*E4592/100</f>
        <v>#N/A</v>
      </c>
    </row>
    <row r="4593" spans="1:20" hidden="1" x14ac:dyDescent="0.2">
      <c r="A4593" s="158">
        <f>BD_TS!A4592</f>
        <v>0</v>
      </c>
      <c r="B4593" s="158" t="str">
        <f>SUBSTITUTE(SUBSTITUTE(BD_TS!D4592," ",""),"-","/")</f>
        <v/>
      </c>
      <c r="C4593" s="158">
        <f>BD_TS!E4592</f>
        <v>0</v>
      </c>
      <c r="D4593" s="159">
        <f>BD_TS!F4592</f>
        <v>0</v>
      </c>
      <c r="E4593" s="160">
        <f>BD_TS!B4592</f>
        <v>0</v>
      </c>
      <c r="F4593" s="161">
        <f>BD_TS!C4592</f>
        <v>0</v>
      </c>
      <c r="G4593" s="187">
        <f>BD_TS!H4592</f>
        <v>0</v>
      </c>
      <c r="H4593" s="158" t="str">
        <f>IF($A4593=0,"",IFERROR(INDEX(BD_Gestão!A:A,MATCH('Banco de Dados'!$B4593,BD_Gestão!$B:$B,0)),"erro"))</f>
        <v/>
      </c>
      <c r="I4593" s="162" t="str">
        <f>IF($A4593=0,"",IFERROR(INDEX(BD_Gestão!E:E,MATCH('Banco de Dados'!$B4593,BD_Gestão!$B:$B,0)),"erro"))</f>
        <v/>
      </c>
      <c r="J4593" s="186" t="str">
        <f>IF($A4593=0,"",IFERROR(INDEX(BD_Gestão!B:B,MATCH('Banco de Dados'!$B4593,BD_Gestão!$B:$B,0)),"erro"))</f>
        <v/>
      </c>
      <c r="K4593" s="158" t="str">
        <f>IF($A4593=0,"",IFERROR(INDEX(BD_Gestão!C:C,MATCH('Banco de Dados'!$B4593,BD_Gestão!$B:$B,0)),"erro"))</f>
        <v/>
      </c>
      <c r="L4593" s="158" t="str">
        <f>IF($A4593=0,"",IFERROR(INDEX(BD_Gestão!H:H,MATCH('Banco de Dados'!$B4593,BD_Gestão!$B:$B,0)),"erro"))</f>
        <v/>
      </c>
      <c r="M4593" s="161" t="str">
        <f>IF($A4593=0,"",IFERROR(INDEX(BD_Gestão!F:F,MATCH('Banco de Dados'!$B4593,BD_Gestão!$B:$B,0)),"erro"))</f>
        <v/>
      </c>
      <c r="N4593" s="161" t="str">
        <f>IF($A4593=0,"",IFERROR(INDEX(BD_Gestão!J:J,MATCH('Banco de Dados'!$B4593,BD_Gestão!$B:$B,0)),"erro"))</f>
        <v/>
      </c>
      <c r="O4593" s="164" t="str">
        <f>IF($A4593=0,"",IFERROR(INDEX(BD_Gestão!K:K,MATCH('Banco de Dados'!$B4593,BD_Gestão!$B:$B,0)),"erro"))</f>
        <v/>
      </c>
      <c r="P4593" s="169" t="str">
        <f t="shared" si="286"/>
        <v/>
      </c>
      <c r="Q4593" s="170" t="str">
        <f t="shared" si="287"/>
        <v/>
      </c>
      <c r="R4593" s="163" t="e">
        <f t="shared" si="284"/>
        <v>#VALUE!</v>
      </c>
      <c r="S4593" s="163" t="e">
        <f t="shared" si="285"/>
        <v>#VALUE!</v>
      </c>
      <c r="T4593" s="163" t="e">
        <f>INDEX(Controle!O:O,MATCH('Banco de Dados'!A4593,Controle!M:M,0))*E4593/100</f>
        <v>#N/A</v>
      </c>
    </row>
    <row r="4594" spans="1:20" hidden="1" x14ac:dyDescent="0.2">
      <c r="A4594" s="158">
        <f>BD_TS!A4593</f>
        <v>0</v>
      </c>
      <c r="B4594" s="158" t="str">
        <f>SUBSTITUTE(SUBSTITUTE(BD_TS!D4593," ",""),"-","/")</f>
        <v/>
      </c>
      <c r="C4594" s="158">
        <f>BD_TS!E4593</f>
        <v>0</v>
      </c>
      <c r="D4594" s="159">
        <f>BD_TS!F4593</f>
        <v>0</v>
      </c>
      <c r="E4594" s="160">
        <f>BD_TS!B4593</f>
        <v>0</v>
      </c>
      <c r="F4594" s="161">
        <f>BD_TS!C4593</f>
        <v>0</v>
      </c>
      <c r="G4594" s="187">
        <f>BD_TS!H4593</f>
        <v>0</v>
      </c>
      <c r="H4594" s="158" t="str">
        <f>IF($A4594=0,"",IFERROR(INDEX(BD_Gestão!A:A,MATCH('Banco de Dados'!$B4594,BD_Gestão!$B:$B,0)),"erro"))</f>
        <v/>
      </c>
      <c r="I4594" s="162" t="str">
        <f>IF($A4594=0,"",IFERROR(INDEX(BD_Gestão!E:E,MATCH('Banco de Dados'!$B4594,BD_Gestão!$B:$B,0)),"erro"))</f>
        <v/>
      </c>
      <c r="J4594" s="186" t="str">
        <f>IF($A4594=0,"",IFERROR(INDEX(BD_Gestão!B:B,MATCH('Banco de Dados'!$B4594,BD_Gestão!$B:$B,0)),"erro"))</f>
        <v/>
      </c>
      <c r="K4594" s="158" t="str">
        <f>IF($A4594=0,"",IFERROR(INDEX(BD_Gestão!C:C,MATCH('Banco de Dados'!$B4594,BD_Gestão!$B:$B,0)),"erro"))</f>
        <v/>
      </c>
      <c r="L4594" s="158" t="str">
        <f>IF($A4594=0,"",IFERROR(INDEX(BD_Gestão!H:H,MATCH('Banco de Dados'!$B4594,BD_Gestão!$B:$B,0)),"erro"))</f>
        <v/>
      </c>
      <c r="M4594" s="161" t="str">
        <f>IF($A4594=0,"",IFERROR(INDEX(BD_Gestão!F:F,MATCH('Banco de Dados'!$B4594,BD_Gestão!$B:$B,0)),"erro"))</f>
        <v/>
      </c>
      <c r="N4594" s="161" t="str">
        <f>IF($A4594=0,"",IFERROR(INDEX(BD_Gestão!J:J,MATCH('Banco de Dados'!$B4594,BD_Gestão!$B:$B,0)),"erro"))</f>
        <v/>
      </c>
      <c r="O4594" s="164" t="str">
        <f>IF($A4594=0,"",IFERROR(INDEX(BD_Gestão!K:K,MATCH('Banco de Dados'!$B4594,BD_Gestão!$B:$B,0)),"erro"))</f>
        <v/>
      </c>
      <c r="P4594" s="169" t="str">
        <f t="shared" si="286"/>
        <v/>
      </c>
      <c r="Q4594" s="170" t="str">
        <f t="shared" si="287"/>
        <v/>
      </c>
      <c r="R4594" s="163" t="e">
        <f t="shared" si="284"/>
        <v>#VALUE!</v>
      </c>
      <c r="S4594" s="163" t="e">
        <f t="shared" si="285"/>
        <v>#VALUE!</v>
      </c>
      <c r="T4594" s="163" t="e">
        <f>INDEX(Controle!O:O,MATCH('Banco de Dados'!A4594,Controle!M:M,0))*E4594/100</f>
        <v>#N/A</v>
      </c>
    </row>
    <row r="4595" spans="1:20" hidden="1" x14ac:dyDescent="0.2">
      <c r="A4595" s="158">
        <f>BD_TS!A4594</f>
        <v>0</v>
      </c>
      <c r="B4595" s="158" t="str">
        <f>SUBSTITUTE(SUBSTITUTE(BD_TS!D4594," ",""),"-","/")</f>
        <v/>
      </c>
      <c r="C4595" s="158">
        <f>BD_TS!E4594</f>
        <v>0</v>
      </c>
      <c r="D4595" s="159">
        <f>BD_TS!F4594</f>
        <v>0</v>
      </c>
      <c r="E4595" s="160">
        <f>BD_TS!B4594</f>
        <v>0</v>
      </c>
      <c r="F4595" s="161">
        <f>BD_TS!C4594</f>
        <v>0</v>
      </c>
      <c r="G4595" s="187">
        <f>BD_TS!H4594</f>
        <v>0</v>
      </c>
      <c r="H4595" s="158" t="str">
        <f>IF($A4595=0,"",IFERROR(INDEX(BD_Gestão!A:A,MATCH('Banco de Dados'!$B4595,BD_Gestão!$B:$B,0)),"erro"))</f>
        <v/>
      </c>
      <c r="I4595" s="162" t="str">
        <f>IF($A4595=0,"",IFERROR(INDEX(BD_Gestão!E:E,MATCH('Banco de Dados'!$B4595,BD_Gestão!$B:$B,0)),"erro"))</f>
        <v/>
      </c>
      <c r="J4595" s="186" t="str">
        <f>IF($A4595=0,"",IFERROR(INDEX(BD_Gestão!B:B,MATCH('Banco de Dados'!$B4595,BD_Gestão!$B:$B,0)),"erro"))</f>
        <v/>
      </c>
      <c r="K4595" s="158" t="str">
        <f>IF($A4595=0,"",IFERROR(INDEX(BD_Gestão!C:C,MATCH('Banco de Dados'!$B4595,BD_Gestão!$B:$B,0)),"erro"))</f>
        <v/>
      </c>
      <c r="L4595" s="158" t="str">
        <f>IF($A4595=0,"",IFERROR(INDEX(BD_Gestão!H:H,MATCH('Banco de Dados'!$B4595,BD_Gestão!$B:$B,0)),"erro"))</f>
        <v/>
      </c>
      <c r="M4595" s="161" t="str">
        <f>IF($A4595=0,"",IFERROR(INDEX(BD_Gestão!F:F,MATCH('Banco de Dados'!$B4595,BD_Gestão!$B:$B,0)),"erro"))</f>
        <v/>
      </c>
      <c r="N4595" s="161" t="str">
        <f>IF($A4595=0,"",IFERROR(INDEX(BD_Gestão!J:J,MATCH('Banco de Dados'!$B4595,BD_Gestão!$B:$B,0)),"erro"))</f>
        <v/>
      </c>
      <c r="O4595" s="164" t="str">
        <f>IF($A4595=0,"",IFERROR(INDEX(BD_Gestão!K:K,MATCH('Banco de Dados'!$B4595,BD_Gestão!$B:$B,0)),"erro"))</f>
        <v/>
      </c>
      <c r="P4595" s="169" t="str">
        <f t="shared" si="286"/>
        <v/>
      </c>
      <c r="Q4595" s="170" t="str">
        <f t="shared" si="287"/>
        <v/>
      </c>
      <c r="R4595" s="163" t="e">
        <f t="shared" si="284"/>
        <v>#VALUE!</v>
      </c>
      <c r="S4595" s="163" t="e">
        <f t="shared" si="285"/>
        <v>#VALUE!</v>
      </c>
      <c r="T4595" s="163" t="e">
        <f>INDEX(Controle!O:O,MATCH('Banco de Dados'!A4595,Controle!M:M,0))*E4595/100</f>
        <v>#N/A</v>
      </c>
    </row>
    <row r="4596" spans="1:20" hidden="1" x14ac:dyDescent="0.2">
      <c r="A4596" s="158">
        <f>BD_TS!A4595</f>
        <v>0</v>
      </c>
      <c r="B4596" s="158" t="str">
        <f>SUBSTITUTE(SUBSTITUTE(BD_TS!D4595," ",""),"-","/")</f>
        <v/>
      </c>
      <c r="C4596" s="158">
        <f>BD_TS!E4595</f>
        <v>0</v>
      </c>
      <c r="D4596" s="159">
        <f>BD_TS!F4595</f>
        <v>0</v>
      </c>
      <c r="E4596" s="160">
        <f>BD_TS!B4595</f>
        <v>0</v>
      </c>
      <c r="F4596" s="161">
        <f>BD_TS!C4595</f>
        <v>0</v>
      </c>
      <c r="G4596" s="187">
        <f>BD_TS!H4595</f>
        <v>0</v>
      </c>
      <c r="H4596" s="158" t="str">
        <f>IF($A4596=0,"",IFERROR(INDEX(BD_Gestão!A:A,MATCH('Banco de Dados'!$B4596,BD_Gestão!$B:$B,0)),"erro"))</f>
        <v/>
      </c>
      <c r="I4596" s="162" t="str">
        <f>IF($A4596=0,"",IFERROR(INDEX(BD_Gestão!E:E,MATCH('Banco de Dados'!$B4596,BD_Gestão!$B:$B,0)),"erro"))</f>
        <v/>
      </c>
      <c r="J4596" s="186" t="str">
        <f>IF($A4596=0,"",IFERROR(INDEX(BD_Gestão!B:B,MATCH('Banco de Dados'!$B4596,BD_Gestão!$B:$B,0)),"erro"))</f>
        <v/>
      </c>
      <c r="K4596" s="158" t="str">
        <f>IF($A4596=0,"",IFERROR(INDEX(BD_Gestão!C:C,MATCH('Banco de Dados'!$B4596,BD_Gestão!$B:$B,0)),"erro"))</f>
        <v/>
      </c>
      <c r="L4596" s="158" t="str">
        <f>IF($A4596=0,"",IFERROR(INDEX(BD_Gestão!H:H,MATCH('Banco de Dados'!$B4596,BD_Gestão!$B:$B,0)),"erro"))</f>
        <v/>
      </c>
      <c r="M4596" s="161" t="str">
        <f>IF($A4596=0,"",IFERROR(INDEX(BD_Gestão!F:F,MATCH('Banco de Dados'!$B4596,BD_Gestão!$B:$B,0)),"erro"))</f>
        <v/>
      </c>
      <c r="N4596" s="161" t="str">
        <f>IF($A4596=0,"",IFERROR(INDEX(BD_Gestão!J:J,MATCH('Banco de Dados'!$B4596,BD_Gestão!$B:$B,0)),"erro"))</f>
        <v/>
      </c>
      <c r="O4596" s="164" t="str">
        <f>IF($A4596=0,"",IFERROR(INDEX(BD_Gestão!K:K,MATCH('Banco de Dados'!$B4596,BD_Gestão!$B:$B,0)),"erro"))</f>
        <v/>
      </c>
      <c r="P4596" s="169" t="str">
        <f t="shared" si="286"/>
        <v/>
      </c>
      <c r="Q4596" s="170" t="str">
        <f t="shared" si="287"/>
        <v/>
      </c>
      <c r="R4596" s="163" t="e">
        <f t="shared" si="284"/>
        <v>#VALUE!</v>
      </c>
      <c r="S4596" s="163" t="e">
        <f t="shared" si="285"/>
        <v>#VALUE!</v>
      </c>
      <c r="T4596" s="163" t="e">
        <f>INDEX(Controle!O:O,MATCH('Banco de Dados'!A4596,Controle!M:M,0))*E4596/100</f>
        <v>#N/A</v>
      </c>
    </row>
    <row r="4597" spans="1:20" hidden="1" x14ac:dyDescent="0.2">
      <c r="A4597" s="158">
        <f>BD_TS!A4596</f>
        <v>0</v>
      </c>
      <c r="B4597" s="158" t="str">
        <f>SUBSTITUTE(SUBSTITUTE(BD_TS!D4596," ",""),"-","/")</f>
        <v/>
      </c>
      <c r="C4597" s="158">
        <f>BD_TS!E4596</f>
        <v>0</v>
      </c>
      <c r="D4597" s="159">
        <f>BD_TS!F4596</f>
        <v>0</v>
      </c>
      <c r="E4597" s="160">
        <f>BD_TS!B4596</f>
        <v>0</v>
      </c>
      <c r="F4597" s="161">
        <f>BD_TS!C4596</f>
        <v>0</v>
      </c>
      <c r="G4597" s="187">
        <f>BD_TS!H4596</f>
        <v>0</v>
      </c>
      <c r="H4597" s="158" t="str">
        <f>IF($A4597=0,"",IFERROR(INDEX(BD_Gestão!A:A,MATCH('Banco de Dados'!$B4597,BD_Gestão!$B:$B,0)),"erro"))</f>
        <v/>
      </c>
      <c r="I4597" s="162" t="str">
        <f>IF($A4597=0,"",IFERROR(INDEX(BD_Gestão!E:E,MATCH('Banco de Dados'!$B4597,BD_Gestão!$B:$B,0)),"erro"))</f>
        <v/>
      </c>
      <c r="J4597" s="186" t="str">
        <f>IF($A4597=0,"",IFERROR(INDEX(BD_Gestão!B:B,MATCH('Banco de Dados'!$B4597,BD_Gestão!$B:$B,0)),"erro"))</f>
        <v/>
      </c>
      <c r="K4597" s="158" t="str">
        <f>IF($A4597=0,"",IFERROR(INDEX(BD_Gestão!C:C,MATCH('Banco de Dados'!$B4597,BD_Gestão!$B:$B,0)),"erro"))</f>
        <v/>
      </c>
      <c r="L4597" s="158" t="str">
        <f>IF($A4597=0,"",IFERROR(INDEX(BD_Gestão!H:H,MATCH('Banco de Dados'!$B4597,BD_Gestão!$B:$B,0)),"erro"))</f>
        <v/>
      </c>
      <c r="M4597" s="161" t="str">
        <f>IF($A4597=0,"",IFERROR(INDEX(BD_Gestão!F:F,MATCH('Banco de Dados'!$B4597,BD_Gestão!$B:$B,0)),"erro"))</f>
        <v/>
      </c>
      <c r="N4597" s="161" t="str">
        <f>IF($A4597=0,"",IFERROR(INDEX(BD_Gestão!J:J,MATCH('Banco de Dados'!$B4597,BD_Gestão!$B:$B,0)),"erro"))</f>
        <v/>
      </c>
      <c r="O4597" s="164" t="str">
        <f>IF($A4597=0,"",IFERROR(INDEX(BD_Gestão!K:K,MATCH('Banco de Dados'!$B4597,BD_Gestão!$B:$B,0)),"erro"))</f>
        <v/>
      </c>
      <c r="P4597" s="169" t="str">
        <f t="shared" si="286"/>
        <v/>
      </c>
      <c r="Q4597" s="170" t="str">
        <f t="shared" si="287"/>
        <v/>
      </c>
      <c r="R4597" s="163" t="e">
        <f t="shared" si="284"/>
        <v>#VALUE!</v>
      </c>
      <c r="S4597" s="163" t="e">
        <f t="shared" si="285"/>
        <v>#VALUE!</v>
      </c>
      <c r="T4597" s="163" t="e">
        <f>INDEX(Controle!O:O,MATCH('Banco de Dados'!A4597,Controle!M:M,0))*E4597/100</f>
        <v>#N/A</v>
      </c>
    </row>
    <row r="4598" spans="1:20" hidden="1" x14ac:dyDescent="0.2">
      <c r="A4598" s="158">
        <f>BD_TS!A4597</f>
        <v>0</v>
      </c>
      <c r="B4598" s="158" t="str">
        <f>SUBSTITUTE(SUBSTITUTE(BD_TS!D4597," ",""),"-","/")</f>
        <v/>
      </c>
      <c r="C4598" s="158">
        <f>BD_TS!E4597</f>
        <v>0</v>
      </c>
      <c r="D4598" s="159">
        <f>BD_TS!F4597</f>
        <v>0</v>
      </c>
      <c r="E4598" s="160">
        <f>BD_TS!B4597</f>
        <v>0</v>
      </c>
      <c r="F4598" s="161">
        <f>BD_TS!C4597</f>
        <v>0</v>
      </c>
      <c r="G4598" s="187">
        <f>BD_TS!H4597</f>
        <v>0</v>
      </c>
      <c r="H4598" s="158" t="str">
        <f>IF($A4598=0,"",IFERROR(INDEX(BD_Gestão!A:A,MATCH('Banco de Dados'!$B4598,BD_Gestão!$B:$B,0)),"erro"))</f>
        <v/>
      </c>
      <c r="I4598" s="162" t="str">
        <f>IF($A4598=0,"",IFERROR(INDEX(BD_Gestão!E:E,MATCH('Banco de Dados'!$B4598,BD_Gestão!$B:$B,0)),"erro"))</f>
        <v/>
      </c>
      <c r="J4598" s="186" t="str">
        <f>IF($A4598=0,"",IFERROR(INDEX(BD_Gestão!B:B,MATCH('Banco de Dados'!$B4598,BD_Gestão!$B:$B,0)),"erro"))</f>
        <v/>
      </c>
      <c r="K4598" s="158" t="str">
        <f>IF($A4598=0,"",IFERROR(INDEX(BD_Gestão!C:C,MATCH('Banco de Dados'!$B4598,BD_Gestão!$B:$B,0)),"erro"))</f>
        <v/>
      </c>
      <c r="L4598" s="158" t="str">
        <f>IF($A4598=0,"",IFERROR(INDEX(BD_Gestão!H:H,MATCH('Banco de Dados'!$B4598,BD_Gestão!$B:$B,0)),"erro"))</f>
        <v/>
      </c>
      <c r="M4598" s="161" t="str">
        <f>IF($A4598=0,"",IFERROR(INDEX(BD_Gestão!F:F,MATCH('Banco de Dados'!$B4598,BD_Gestão!$B:$B,0)),"erro"))</f>
        <v/>
      </c>
      <c r="N4598" s="161" t="str">
        <f>IF($A4598=0,"",IFERROR(INDEX(BD_Gestão!J:J,MATCH('Banco de Dados'!$B4598,BD_Gestão!$B:$B,0)),"erro"))</f>
        <v/>
      </c>
      <c r="O4598" s="164" t="str">
        <f>IF($A4598=0,"",IFERROR(INDEX(BD_Gestão!K:K,MATCH('Banco de Dados'!$B4598,BD_Gestão!$B:$B,0)),"erro"))</f>
        <v/>
      </c>
      <c r="P4598" s="169" t="str">
        <f t="shared" si="286"/>
        <v/>
      </c>
      <c r="Q4598" s="170" t="str">
        <f t="shared" si="287"/>
        <v/>
      </c>
      <c r="R4598" s="163" t="e">
        <f t="shared" si="284"/>
        <v>#VALUE!</v>
      </c>
      <c r="S4598" s="163" t="e">
        <f t="shared" si="285"/>
        <v>#VALUE!</v>
      </c>
      <c r="T4598" s="163" t="e">
        <f>INDEX(Controle!O:O,MATCH('Banco de Dados'!A4598,Controle!M:M,0))*E4598/100</f>
        <v>#N/A</v>
      </c>
    </row>
    <row r="4599" spans="1:20" hidden="1" x14ac:dyDescent="0.2">
      <c r="A4599" s="158">
        <f>BD_TS!A4598</f>
        <v>0</v>
      </c>
      <c r="B4599" s="158" t="str">
        <f>SUBSTITUTE(SUBSTITUTE(BD_TS!D4598," ",""),"-","/")</f>
        <v/>
      </c>
      <c r="C4599" s="158">
        <f>BD_TS!E4598</f>
        <v>0</v>
      </c>
      <c r="D4599" s="159">
        <f>BD_TS!F4598</f>
        <v>0</v>
      </c>
      <c r="E4599" s="160">
        <f>BD_TS!B4598</f>
        <v>0</v>
      </c>
      <c r="F4599" s="161">
        <f>BD_TS!C4598</f>
        <v>0</v>
      </c>
      <c r="G4599" s="187">
        <f>BD_TS!H4598</f>
        <v>0</v>
      </c>
      <c r="H4599" s="158" t="str">
        <f>IF($A4599=0,"",IFERROR(INDEX(BD_Gestão!A:A,MATCH('Banco de Dados'!$B4599,BD_Gestão!$B:$B,0)),"erro"))</f>
        <v/>
      </c>
      <c r="I4599" s="162" t="str">
        <f>IF($A4599=0,"",IFERROR(INDEX(BD_Gestão!E:E,MATCH('Banco de Dados'!$B4599,BD_Gestão!$B:$B,0)),"erro"))</f>
        <v/>
      </c>
      <c r="J4599" s="186" t="str">
        <f>IF($A4599=0,"",IFERROR(INDEX(BD_Gestão!B:B,MATCH('Banco de Dados'!$B4599,BD_Gestão!$B:$B,0)),"erro"))</f>
        <v/>
      </c>
      <c r="K4599" s="158" t="str">
        <f>IF($A4599=0,"",IFERROR(INDEX(BD_Gestão!C:C,MATCH('Banco de Dados'!$B4599,BD_Gestão!$B:$B,0)),"erro"))</f>
        <v/>
      </c>
      <c r="L4599" s="158" t="str">
        <f>IF($A4599=0,"",IFERROR(INDEX(BD_Gestão!H:H,MATCH('Banco de Dados'!$B4599,BD_Gestão!$B:$B,0)),"erro"))</f>
        <v/>
      </c>
      <c r="M4599" s="161" t="str">
        <f>IF($A4599=0,"",IFERROR(INDEX(BD_Gestão!F:F,MATCH('Banco de Dados'!$B4599,BD_Gestão!$B:$B,0)),"erro"))</f>
        <v/>
      </c>
      <c r="N4599" s="161" t="str">
        <f>IF($A4599=0,"",IFERROR(INDEX(BD_Gestão!J:J,MATCH('Banco de Dados'!$B4599,BD_Gestão!$B:$B,0)),"erro"))</f>
        <v/>
      </c>
      <c r="O4599" s="164" t="str">
        <f>IF($A4599=0,"",IFERROR(INDEX(BD_Gestão!K:K,MATCH('Banco de Dados'!$B4599,BD_Gestão!$B:$B,0)),"erro"))</f>
        <v/>
      </c>
      <c r="P4599" s="169" t="str">
        <f t="shared" si="286"/>
        <v/>
      </c>
      <c r="Q4599" s="170" t="str">
        <f t="shared" si="287"/>
        <v/>
      </c>
      <c r="R4599" s="163" t="e">
        <f t="shared" si="284"/>
        <v>#VALUE!</v>
      </c>
      <c r="S4599" s="163" t="e">
        <f t="shared" si="285"/>
        <v>#VALUE!</v>
      </c>
      <c r="T4599" s="163" t="e">
        <f>INDEX(Controle!O:O,MATCH('Banco de Dados'!A4599,Controle!M:M,0))*E4599/100</f>
        <v>#N/A</v>
      </c>
    </row>
    <row r="4600" spans="1:20" hidden="1" x14ac:dyDescent="0.2">
      <c r="A4600" s="158">
        <f>BD_TS!A4599</f>
        <v>0</v>
      </c>
      <c r="B4600" s="158" t="str">
        <f>SUBSTITUTE(SUBSTITUTE(BD_TS!D4599," ",""),"-","/")</f>
        <v/>
      </c>
      <c r="C4600" s="158">
        <f>BD_TS!E4599</f>
        <v>0</v>
      </c>
      <c r="D4600" s="159">
        <f>BD_TS!F4599</f>
        <v>0</v>
      </c>
      <c r="E4600" s="160">
        <f>BD_TS!B4599</f>
        <v>0</v>
      </c>
      <c r="F4600" s="161">
        <f>BD_TS!C4599</f>
        <v>0</v>
      </c>
      <c r="G4600" s="187">
        <f>BD_TS!H4599</f>
        <v>0</v>
      </c>
      <c r="H4600" s="158" t="str">
        <f>IF($A4600=0,"",IFERROR(INDEX(BD_Gestão!A:A,MATCH('Banco de Dados'!$B4600,BD_Gestão!$B:$B,0)),"erro"))</f>
        <v/>
      </c>
      <c r="I4600" s="162" t="str">
        <f>IF($A4600=0,"",IFERROR(INDEX(BD_Gestão!E:E,MATCH('Banco de Dados'!$B4600,BD_Gestão!$B:$B,0)),"erro"))</f>
        <v/>
      </c>
      <c r="J4600" s="186" t="str">
        <f>IF($A4600=0,"",IFERROR(INDEX(BD_Gestão!B:B,MATCH('Banco de Dados'!$B4600,BD_Gestão!$B:$B,0)),"erro"))</f>
        <v/>
      </c>
      <c r="K4600" s="158" t="str">
        <f>IF($A4600=0,"",IFERROR(INDEX(BD_Gestão!C:C,MATCH('Banco de Dados'!$B4600,BD_Gestão!$B:$B,0)),"erro"))</f>
        <v/>
      </c>
      <c r="L4600" s="158" t="str">
        <f>IF($A4600=0,"",IFERROR(INDEX(BD_Gestão!H:H,MATCH('Banco de Dados'!$B4600,BD_Gestão!$B:$B,0)),"erro"))</f>
        <v/>
      </c>
      <c r="M4600" s="161" t="str">
        <f>IF($A4600=0,"",IFERROR(INDEX(BD_Gestão!F:F,MATCH('Banco de Dados'!$B4600,BD_Gestão!$B:$B,0)),"erro"))</f>
        <v/>
      </c>
      <c r="N4600" s="161" t="str">
        <f>IF($A4600=0,"",IFERROR(INDEX(BD_Gestão!J:J,MATCH('Banco de Dados'!$B4600,BD_Gestão!$B:$B,0)),"erro"))</f>
        <v/>
      </c>
      <c r="O4600" s="164" t="str">
        <f>IF($A4600=0,"",IFERROR(INDEX(BD_Gestão!K:K,MATCH('Banco de Dados'!$B4600,BD_Gestão!$B:$B,0)),"erro"))</f>
        <v/>
      </c>
      <c r="P4600" s="169" t="str">
        <f t="shared" si="286"/>
        <v/>
      </c>
      <c r="Q4600" s="170" t="str">
        <f t="shared" si="287"/>
        <v/>
      </c>
      <c r="R4600" s="163" t="e">
        <f t="shared" si="284"/>
        <v>#VALUE!</v>
      </c>
      <c r="S4600" s="163" t="e">
        <f t="shared" si="285"/>
        <v>#VALUE!</v>
      </c>
      <c r="T4600" s="163" t="e">
        <f>INDEX(Controle!O:O,MATCH('Banco de Dados'!A4600,Controle!M:M,0))*E4600/100</f>
        <v>#N/A</v>
      </c>
    </row>
    <row r="4601" spans="1:20" hidden="1" x14ac:dyDescent="0.2">
      <c r="A4601" s="158">
        <f>BD_TS!A4600</f>
        <v>0</v>
      </c>
      <c r="B4601" s="158" t="str">
        <f>SUBSTITUTE(SUBSTITUTE(BD_TS!D4600," ",""),"-","/")</f>
        <v/>
      </c>
      <c r="C4601" s="158">
        <f>BD_TS!E4600</f>
        <v>0</v>
      </c>
      <c r="D4601" s="159">
        <f>BD_TS!F4600</f>
        <v>0</v>
      </c>
      <c r="E4601" s="160">
        <f>BD_TS!B4600</f>
        <v>0</v>
      </c>
      <c r="F4601" s="161">
        <f>BD_TS!C4600</f>
        <v>0</v>
      </c>
      <c r="G4601" s="187">
        <f>BD_TS!H4600</f>
        <v>0</v>
      </c>
      <c r="H4601" s="158" t="str">
        <f>IF($A4601=0,"",IFERROR(INDEX(BD_Gestão!A:A,MATCH('Banco de Dados'!$B4601,BD_Gestão!$B:$B,0)),"erro"))</f>
        <v/>
      </c>
      <c r="I4601" s="162" t="str">
        <f>IF($A4601=0,"",IFERROR(INDEX(BD_Gestão!E:E,MATCH('Banco de Dados'!$B4601,BD_Gestão!$B:$B,0)),"erro"))</f>
        <v/>
      </c>
      <c r="J4601" s="186" t="str">
        <f>IF($A4601=0,"",IFERROR(INDEX(BD_Gestão!B:B,MATCH('Banco de Dados'!$B4601,BD_Gestão!$B:$B,0)),"erro"))</f>
        <v/>
      </c>
      <c r="K4601" s="158" t="str">
        <f>IF($A4601=0,"",IFERROR(INDEX(BD_Gestão!C:C,MATCH('Banco de Dados'!$B4601,BD_Gestão!$B:$B,0)),"erro"))</f>
        <v/>
      </c>
      <c r="L4601" s="158" t="str">
        <f>IF($A4601=0,"",IFERROR(INDEX(BD_Gestão!H:H,MATCH('Banco de Dados'!$B4601,BD_Gestão!$B:$B,0)),"erro"))</f>
        <v/>
      </c>
      <c r="M4601" s="161" t="str">
        <f>IF($A4601=0,"",IFERROR(INDEX(BD_Gestão!F:F,MATCH('Banco de Dados'!$B4601,BD_Gestão!$B:$B,0)),"erro"))</f>
        <v/>
      </c>
      <c r="N4601" s="161" t="str">
        <f>IF($A4601=0,"",IFERROR(INDEX(BD_Gestão!J:J,MATCH('Banco de Dados'!$B4601,BD_Gestão!$B:$B,0)),"erro"))</f>
        <v/>
      </c>
      <c r="O4601" s="164" t="str">
        <f>IF($A4601=0,"",IFERROR(INDEX(BD_Gestão!K:K,MATCH('Banco de Dados'!$B4601,BD_Gestão!$B:$B,0)),"erro"))</f>
        <v/>
      </c>
      <c r="P4601" s="169" t="str">
        <f t="shared" si="286"/>
        <v/>
      </c>
      <c r="Q4601" s="170" t="str">
        <f t="shared" si="287"/>
        <v/>
      </c>
      <c r="R4601" s="163" t="e">
        <f t="shared" si="284"/>
        <v>#VALUE!</v>
      </c>
      <c r="S4601" s="163" t="e">
        <f t="shared" si="285"/>
        <v>#VALUE!</v>
      </c>
      <c r="T4601" s="163" t="e">
        <f>INDEX(Controle!O:O,MATCH('Banco de Dados'!A4601,Controle!M:M,0))*E4601/100</f>
        <v>#N/A</v>
      </c>
    </row>
    <row r="4602" spans="1:20" hidden="1" x14ac:dyDescent="0.2">
      <c r="A4602" s="158">
        <f>BD_TS!A4601</f>
        <v>0</v>
      </c>
      <c r="B4602" s="158" t="str">
        <f>SUBSTITUTE(SUBSTITUTE(BD_TS!D4601," ",""),"-","/")</f>
        <v/>
      </c>
      <c r="C4602" s="158">
        <f>BD_TS!E4601</f>
        <v>0</v>
      </c>
      <c r="D4602" s="159">
        <f>BD_TS!F4601</f>
        <v>0</v>
      </c>
      <c r="E4602" s="160">
        <f>BD_TS!B4601</f>
        <v>0</v>
      </c>
      <c r="F4602" s="161">
        <f>BD_TS!C4601</f>
        <v>0</v>
      </c>
      <c r="G4602" s="187">
        <f>BD_TS!H4601</f>
        <v>0</v>
      </c>
      <c r="H4602" s="158" t="str">
        <f>IF($A4602=0,"",IFERROR(INDEX(BD_Gestão!A:A,MATCH('Banco de Dados'!$B4602,BD_Gestão!$B:$B,0)),"erro"))</f>
        <v/>
      </c>
      <c r="I4602" s="162" t="str">
        <f>IF($A4602=0,"",IFERROR(INDEX(BD_Gestão!E:E,MATCH('Banco de Dados'!$B4602,BD_Gestão!$B:$B,0)),"erro"))</f>
        <v/>
      </c>
      <c r="J4602" s="186" t="str">
        <f>IF($A4602=0,"",IFERROR(INDEX(BD_Gestão!B:B,MATCH('Banco de Dados'!$B4602,BD_Gestão!$B:$B,0)),"erro"))</f>
        <v/>
      </c>
      <c r="K4602" s="158" t="str">
        <f>IF($A4602=0,"",IFERROR(INDEX(BD_Gestão!C:C,MATCH('Banco de Dados'!$B4602,BD_Gestão!$B:$B,0)),"erro"))</f>
        <v/>
      </c>
      <c r="L4602" s="158" t="str">
        <f>IF($A4602=0,"",IFERROR(INDEX(BD_Gestão!H:H,MATCH('Banco de Dados'!$B4602,BD_Gestão!$B:$B,0)),"erro"))</f>
        <v/>
      </c>
      <c r="M4602" s="161" t="str">
        <f>IF($A4602=0,"",IFERROR(INDEX(BD_Gestão!F:F,MATCH('Banco de Dados'!$B4602,BD_Gestão!$B:$B,0)),"erro"))</f>
        <v/>
      </c>
      <c r="N4602" s="161" t="str">
        <f>IF($A4602=0,"",IFERROR(INDEX(BD_Gestão!J:J,MATCH('Banco de Dados'!$B4602,BD_Gestão!$B:$B,0)),"erro"))</f>
        <v/>
      </c>
      <c r="O4602" s="164" t="str">
        <f>IF($A4602=0,"",IFERROR(INDEX(BD_Gestão!K:K,MATCH('Banco de Dados'!$B4602,BD_Gestão!$B:$B,0)),"erro"))</f>
        <v/>
      </c>
      <c r="P4602" s="169" t="str">
        <f t="shared" si="286"/>
        <v/>
      </c>
      <c r="Q4602" s="170" t="str">
        <f t="shared" si="287"/>
        <v/>
      </c>
      <c r="R4602" s="163" t="e">
        <f t="shared" si="284"/>
        <v>#VALUE!</v>
      </c>
      <c r="S4602" s="163" t="e">
        <f t="shared" si="285"/>
        <v>#VALUE!</v>
      </c>
      <c r="T4602" s="163" t="e">
        <f>INDEX(Controle!O:O,MATCH('Banco de Dados'!A4602,Controle!M:M,0))*E4602/100</f>
        <v>#N/A</v>
      </c>
    </row>
    <row r="4603" spans="1:20" hidden="1" x14ac:dyDescent="0.2">
      <c r="A4603" s="158">
        <f>BD_TS!A4602</f>
        <v>0</v>
      </c>
      <c r="B4603" s="158" t="str">
        <f>SUBSTITUTE(SUBSTITUTE(BD_TS!D4602," ",""),"-","/")</f>
        <v/>
      </c>
      <c r="C4603" s="158">
        <f>BD_TS!E4602</f>
        <v>0</v>
      </c>
      <c r="D4603" s="159">
        <f>BD_TS!F4602</f>
        <v>0</v>
      </c>
      <c r="E4603" s="160">
        <f>BD_TS!B4602</f>
        <v>0</v>
      </c>
      <c r="F4603" s="161">
        <f>BD_TS!C4602</f>
        <v>0</v>
      </c>
      <c r="G4603" s="187">
        <f>BD_TS!H4602</f>
        <v>0</v>
      </c>
      <c r="H4603" s="158" t="str">
        <f>IF($A4603=0,"",IFERROR(INDEX(BD_Gestão!A:A,MATCH('Banco de Dados'!$B4603,BD_Gestão!$B:$B,0)),"erro"))</f>
        <v/>
      </c>
      <c r="I4603" s="162" t="str">
        <f>IF($A4603=0,"",IFERROR(INDEX(BD_Gestão!E:E,MATCH('Banco de Dados'!$B4603,BD_Gestão!$B:$B,0)),"erro"))</f>
        <v/>
      </c>
      <c r="J4603" s="186" t="str">
        <f>IF($A4603=0,"",IFERROR(INDEX(BD_Gestão!B:B,MATCH('Banco de Dados'!$B4603,BD_Gestão!$B:$B,0)),"erro"))</f>
        <v/>
      </c>
      <c r="K4603" s="158" t="str">
        <f>IF($A4603=0,"",IFERROR(INDEX(BD_Gestão!C:C,MATCH('Banco de Dados'!$B4603,BD_Gestão!$B:$B,0)),"erro"))</f>
        <v/>
      </c>
      <c r="L4603" s="158" t="str">
        <f>IF($A4603=0,"",IFERROR(INDEX(BD_Gestão!H:H,MATCH('Banco de Dados'!$B4603,BD_Gestão!$B:$B,0)),"erro"))</f>
        <v/>
      </c>
      <c r="M4603" s="161" t="str">
        <f>IF($A4603=0,"",IFERROR(INDEX(BD_Gestão!F:F,MATCH('Banco de Dados'!$B4603,BD_Gestão!$B:$B,0)),"erro"))</f>
        <v/>
      </c>
      <c r="N4603" s="161" t="str">
        <f>IF($A4603=0,"",IFERROR(INDEX(BD_Gestão!J:J,MATCH('Banco de Dados'!$B4603,BD_Gestão!$B:$B,0)),"erro"))</f>
        <v/>
      </c>
      <c r="O4603" s="164" t="str">
        <f>IF($A4603=0,"",IFERROR(INDEX(BD_Gestão!K:K,MATCH('Banco de Dados'!$B4603,BD_Gestão!$B:$B,0)),"erro"))</f>
        <v/>
      </c>
      <c r="P4603" s="169" t="str">
        <f t="shared" si="286"/>
        <v/>
      </c>
      <c r="Q4603" s="170" t="str">
        <f t="shared" si="287"/>
        <v/>
      </c>
      <c r="R4603" s="163" t="e">
        <f t="shared" si="284"/>
        <v>#VALUE!</v>
      </c>
      <c r="S4603" s="163" t="e">
        <f t="shared" si="285"/>
        <v>#VALUE!</v>
      </c>
      <c r="T4603" s="163" t="e">
        <f>INDEX(Controle!O:O,MATCH('Banco de Dados'!A4603,Controle!M:M,0))*E4603/100</f>
        <v>#N/A</v>
      </c>
    </row>
    <row r="4604" spans="1:20" hidden="1" x14ac:dyDescent="0.2">
      <c r="A4604" s="158">
        <f>BD_TS!A4603</f>
        <v>0</v>
      </c>
      <c r="B4604" s="158" t="str">
        <f>SUBSTITUTE(SUBSTITUTE(BD_TS!D4603," ",""),"-","/")</f>
        <v/>
      </c>
      <c r="C4604" s="158">
        <f>BD_TS!E4603</f>
        <v>0</v>
      </c>
      <c r="D4604" s="159">
        <f>BD_TS!F4603</f>
        <v>0</v>
      </c>
      <c r="E4604" s="160">
        <f>BD_TS!B4603</f>
        <v>0</v>
      </c>
      <c r="F4604" s="161">
        <f>BD_TS!C4603</f>
        <v>0</v>
      </c>
      <c r="G4604" s="187">
        <f>BD_TS!H4603</f>
        <v>0</v>
      </c>
      <c r="H4604" s="158" t="str">
        <f>IF($A4604=0,"",IFERROR(INDEX(BD_Gestão!A:A,MATCH('Banco de Dados'!$B4604,BD_Gestão!$B:$B,0)),"erro"))</f>
        <v/>
      </c>
      <c r="I4604" s="162" t="str">
        <f>IF($A4604=0,"",IFERROR(INDEX(BD_Gestão!E:E,MATCH('Banco de Dados'!$B4604,BD_Gestão!$B:$B,0)),"erro"))</f>
        <v/>
      </c>
      <c r="J4604" s="186" t="str">
        <f>IF($A4604=0,"",IFERROR(INDEX(BD_Gestão!B:B,MATCH('Banco de Dados'!$B4604,BD_Gestão!$B:$B,0)),"erro"))</f>
        <v/>
      </c>
      <c r="K4604" s="158" t="str">
        <f>IF($A4604=0,"",IFERROR(INDEX(BD_Gestão!C:C,MATCH('Banco de Dados'!$B4604,BD_Gestão!$B:$B,0)),"erro"))</f>
        <v/>
      </c>
      <c r="L4604" s="158" t="str">
        <f>IF($A4604=0,"",IFERROR(INDEX(BD_Gestão!H:H,MATCH('Banco de Dados'!$B4604,BD_Gestão!$B:$B,0)),"erro"))</f>
        <v/>
      </c>
      <c r="M4604" s="161" t="str">
        <f>IF($A4604=0,"",IFERROR(INDEX(BD_Gestão!F:F,MATCH('Banco de Dados'!$B4604,BD_Gestão!$B:$B,0)),"erro"))</f>
        <v/>
      </c>
      <c r="N4604" s="161" t="str">
        <f>IF($A4604=0,"",IFERROR(INDEX(BD_Gestão!J:J,MATCH('Banco de Dados'!$B4604,BD_Gestão!$B:$B,0)),"erro"))</f>
        <v/>
      </c>
      <c r="O4604" s="164" t="str">
        <f>IF($A4604=0,"",IFERROR(INDEX(BD_Gestão!K:K,MATCH('Banco de Dados'!$B4604,BD_Gestão!$B:$B,0)),"erro"))</f>
        <v/>
      </c>
      <c r="P4604" s="169" t="str">
        <f t="shared" si="286"/>
        <v/>
      </c>
      <c r="Q4604" s="170" t="str">
        <f t="shared" si="287"/>
        <v/>
      </c>
      <c r="R4604" s="163" t="e">
        <f t="shared" si="284"/>
        <v>#VALUE!</v>
      </c>
      <c r="S4604" s="163" t="e">
        <f t="shared" si="285"/>
        <v>#VALUE!</v>
      </c>
      <c r="T4604" s="163" t="e">
        <f>INDEX(Controle!O:O,MATCH('Banco de Dados'!A4604,Controle!M:M,0))*E4604/100</f>
        <v>#N/A</v>
      </c>
    </row>
    <row r="4605" spans="1:20" hidden="1" x14ac:dyDescent="0.2">
      <c r="A4605" s="158">
        <f>BD_TS!A4604</f>
        <v>0</v>
      </c>
      <c r="B4605" s="158" t="str">
        <f>SUBSTITUTE(SUBSTITUTE(BD_TS!D4604," ",""),"-","/")</f>
        <v/>
      </c>
      <c r="C4605" s="158">
        <f>BD_TS!E4604</f>
        <v>0</v>
      </c>
      <c r="D4605" s="159">
        <f>BD_TS!F4604</f>
        <v>0</v>
      </c>
      <c r="E4605" s="160">
        <f>BD_TS!B4604</f>
        <v>0</v>
      </c>
      <c r="F4605" s="161">
        <f>BD_TS!C4604</f>
        <v>0</v>
      </c>
      <c r="G4605" s="187">
        <f>BD_TS!H4604</f>
        <v>0</v>
      </c>
      <c r="H4605" s="158" t="str">
        <f>IF($A4605=0,"",IFERROR(INDEX(BD_Gestão!A:A,MATCH('Banco de Dados'!$B4605,BD_Gestão!$B:$B,0)),"erro"))</f>
        <v/>
      </c>
      <c r="I4605" s="162" t="str">
        <f>IF($A4605=0,"",IFERROR(INDEX(BD_Gestão!E:E,MATCH('Banco de Dados'!$B4605,BD_Gestão!$B:$B,0)),"erro"))</f>
        <v/>
      </c>
      <c r="J4605" s="186" t="str">
        <f>IF($A4605=0,"",IFERROR(INDEX(BD_Gestão!B:B,MATCH('Banco de Dados'!$B4605,BD_Gestão!$B:$B,0)),"erro"))</f>
        <v/>
      </c>
      <c r="K4605" s="158" t="str">
        <f>IF($A4605=0,"",IFERROR(INDEX(BD_Gestão!C:C,MATCH('Banco de Dados'!$B4605,BD_Gestão!$B:$B,0)),"erro"))</f>
        <v/>
      </c>
      <c r="L4605" s="158" t="str">
        <f>IF($A4605=0,"",IFERROR(INDEX(BD_Gestão!H:H,MATCH('Banco de Dados'!$B4605,BD_Gestão!$B:$B,0)),"erro"))</f>
        <v/>
      </c>
      <c r="M4605" s="161" t="str">
        <f>IF($A4605=0,"",IFERROR(INDEX(BD_Gestão!F:F,MATCH('Banco de Dados'!$B4605,BD_Gestão!$B:$B,0)),"erro"))</f>
        <v/>
      </c>
      <c r="N4605" s="161" t="str">
        <f>IF($A4605=0,"",IFERROR(INDEX(BD_Gestão!J:J,MATCH('Banco de Dados'!$B4605,BD_Gestão!$B:$B,0)),"erro"))</f>
        <v/>
      </c>
      <c r="O4605" s="164" t="str">
        <f>IF($A4605=0,"",IFERROR(INDEX(BD_Gestão!K:K,MATCH('Banco de Dados'!$B4605,BD_Gestão!$B:$B,0)),"erro"))</f>
        <v/>
      </c>
      <c r="P4605" s="169" t="str">
        <f t="shared" si="286"/>
        <v/>
      </c>
      <c r="Q4605" s="170" t="str">
        <f t="shared" si="287"/>
        <v/>
      </c>
      <c r="R4605" s="163" t="e">
        <f t="shared" si="284"/>
        <v>#VALUE!</v>
      </c>
      <c r="S4605" s="163" t="e">
        <f t="shared" si="285"/>
        <v>#VALUE!</v>
      </c>
      <c r="T4605" s="163" t="e">
        <f>INDEX(Controle!O:O,MATCH('Banco de Dados'!A4605,Controle!M:M,0))*E4605/100</f>
        <v>#N/A</v>
      </c>
    </row>
    <row r="4606" spans="1:20" hidden="1" x14ac:dyDescent="0.2">
      <c r="A4606" s="158">
        <f>BD_TS!A4605</f>
        <v>0</v>
      </c>
      <c r="B4606" s="158" t="str">
        <f>SUBSTITUTE(SUBSTITUTE(BD_TS!D4605," ",""),"-","/")</f>
        <v/>
      </c>
      <c r="C4606" s="158">
        <f>BD_TS!E4605</f>
        <v>0</v>
      </c>
      <c r="D4606" s="159">
        <f>BD_TS!F4605</f>
        <v>0</v>
      </c>
      <c r="E4606" s="160">
        <f>BD_TS!B4605</f>
        <v>0</v>
      </c>
      <c r="F4606" s="161">
        <f>BD_TS!C4605</f>
        <v>0</v>
      </c>
      <c r="G4606" s="187">
        <f>BD_TS!H4605</f>
        <v>0</v>
      </c>
      <c r="H4606" s="158" t="str">
        <f>IF($A4606=0,"",IFERROR(INDEX(BD_Gestão!A:A,MATCH('Banco de Dados'!$B4606,BD_Gestão!$B:$B,0)),"erro"))</f>
        <v/>
      </c>
      <c r="I4606" s="162" t="str">
        <f>IF($A4606=0,"",IFERROR(INDEX(BD_Gestão!E:E,MATCH('Banco de Dados'!$B4606,BD_Gestão!$B:$B,0)),"erro"))</f>
        <v/>
      </c>
      <c r="J4606" s="186" t="str">
        <f>IF($A4606=0,"",IFERROR(INDEX(BD_Gestão!B:B,MATCH('Banco de Dados'!$B4606,BD_Gestão!$B:$B,0)),"erro"))</f>
        <v/>
      </c>
      <c r="K4606" s="158" t="str">
        <f>IF($A4606=0,"",IFERROR(INDEX(BD_Gestão!C:C,MATCH('Banco de Dados'!$B4606,BD_Gestão!$B:$B,0)),"erro"))</f>
        <v/>
      </c>
      <c r="L4606" s="158" t="str">
        <f>IF($A4606=0,"",IFERROR(INDEX(BD_Gestão!H:H,MATCH('Banco de Dados'!$B4606,BD_Gestão!$B:$B,0)),"erro"))</f>
        <v/>
      </c>
      <c r="M4606" s="161" t="str">
        <f>IF($A4606=0,"",IFERROR(INDEX(BD_Gestão!F:F,MATCH('Banco de Dados'!$B4606,BD_Gestão!$B:$B,0)),"erro"))</f>
        <v/>
      </c>
      <c r="N4606" s="161" t="str">
        <f>IF($A4606=0,"",IFERROR(INDEX(BD_Gestão!J:J,MATCH('Banco de Dados'!$B4606,BD_Gestão!$B:$B,0)),"erro"))</f>
        <v/>
      </c>
      <c r="O4606" s="164" t="str">
        <f>IF($A4606=0,"",IFERROR(INDEX(BD_Gestão!K:K,MATCH('Banco de Dados'!$B4606,BD_Gestão!$B:$B,0)),"erro"))</f>
        <v/>
      </c>
      <c r="P4606" s="169" t="str">
        <f t="shared" si="286"/>
        <v/>
      </c>
      <c r="Q4606" s="170" t="str">
        <f t="shared" si="287"/>
        <v/>
      </c>
      <c r="R4606" s="163" t="e">
        <f t="shared" si="284"/>
        <v>#VALUE!</v>
      </c>
      <c r="S4606" s="163" t="e">
        <f t="shared" si="285"/>
        <v>#VALUE!</v>
      </c>
      <c r="T4606" s="163" t="e">
        <f>INDEX(Controle!O:O,MATCH('Banco de Dados'!A4606,Controle!M:M,0))*E4606/100</f>
        <v>#N/A</v>
      </c>
    </row>
    <row r="4607" spans="1:20" hidden="1" x14ac:dyDescent="0.2">
      <c r="A4607" s="158">
        <f>BD_TS!A4606</f>
        <v>0</v>
      </c>
      <c r="B4607" s="158" t="str">
        <f>SUBSTITUTE(SUBSTITUTE(BD_TS!D4606," ",""),"-","/")</f>
        <v/>
      </c>
      <c r="C4607" s="158">
        <f>BD_TS!E4606</f>
        <v>0</v>
      </c>
      <c r="D4607" s="159">
        <f>BD_TS!F4606</f>
        <v>0</v>
      </c>
      <c r="E4607" s="160">
        <f>BD_TS!B4606</f>
        <v>0</v>
      </c>
      <c r="F4607" s="161">
        <f>BD_TS!C4606</f>
        <v>0</v>
      </c>
      <c r="G4607" s="187">
        <f>BD_TS!H4606</f>
        <v>0</v>
      </c>
      <c r="H4607" s="158" t="str">
        <f>IF($A4607=0,"",IFERROR(INDEX(BD_Gestão!A:A,MATCH('Banco de Dados'!$B4607,BD_Gestão!$B:$B,0)),"erro"))</f>
        <v/>
      </c>
      <c r="I4607" s="162" t="str">
        <f>IF($A4607=0,"",IFERROR(INDEX(BD_Gestão!E:E,MATCH('Banco de Dados'!$B4607,BD_Gestão!$B:$B,0)),"erro"))</f>
        <v/>
      </c>
      <c r="J4607" s="186" t="str">
        <f>IF($A4607=0,"",IFERROR(INDEX(BD_Gestão!B:B,MATCH('Banco de Dados'!$B4607,BD_Gestão!$B:$B,0)),"erro"))</f>
        <v/>
      </c>
      <c r="K4607" s="158" t="str">
        <f>IF($A4607=0,"",IFERROR(INDEX(BD_Gestão!C:C,MATCH('Banco de Dados'!$B4607,BD_Gestão!$B:$B,0)),"erro"))</f>
        <v/>
      </c>
      <c r="L4607" s="158" t="str">
        <f>IF($A4607=0,"",IFERROR(INDEX(BD_Gestão!H:H,MATCH('Banco de Dados'!$B4607,BD_Gestão!$B:$B,0)),"erro"))</f>
        <v/>
      </c>
      <c r="M4607" s="161" t="str">
        <f>IF($A4607=0,"",IFERROR(INDEX(BD_Gestão!F:F,MATCH('Banco de Dados'!$B4607,BD_Gestão!$B:$B,0)),"erro"))</f>
        <v/>
      </c>
      <c r="N4607" s="161" t="str">
        <f>IF($A4607=0,"",IFERROR(INDEX(BD_Gestão!J:J,MATCH('Banco de Dados'!$B4607,BD_Gestão!$B:$B,0)),"erro"))</f>
        <v/>
      </c>
      <c r="O4607" s="164" t="str">
        <f>IF($A4607=0,"",IFERROR(INDEX(BD_Gestão!K:K,MATCH('Banco de Dados'!$B4607,BD_Gestão!$B:$B,0)),"erro"))</f>
        <v/>
      </c>
      <c r="P4607" s="169" t="str">
        <f t="shared" si="286"/>
        <v/>
      </c>
      <c r="Q4607" s="170" t="str">
        <f t="shared" si="287"/>
        <v/>
      </c>
      <c r="R4607" s="163" t="e">
        <f t="shared" si="284"/>
        <v>#VALUE!</v>
      </c>
      <c r="S4607" s="163" t="e">
        <f t="shared" si="285"/>
        <v>#VALUE!</v>
      </c>
      <c r="T4607" s="163" t="e">
        <f>INDEX(Controle!O:O,MATCH('Banco de Dados'!A4607,Controle!M:M,0))*E4607/100</f>
        <v>#N/A</v>
      </c>
    </row>
    <row r="4608" spans="1:20" hidden="1" x14ac:dyDescent="0.2">
      <c r="A4608" s="158">
        <f>BD_TS!A4607</f>
        <v>0</v>
      </c>
      <c r="B4608" s="158" t="str">
        <f>SUBSTITUTE(SUBSTITUTE(BD_TS!D4607," ",""),"-","/")</f>
        <v/>
      </c>
      <c r="C4608" s="158">
        <f>BD_TS!E4607</f>
        <v>0</v>
      </c>
      <c r="D4608" s="159">
        <f>BD_TS!F4607</f>
        <v>0</v>
      </c>
      <c r="E4608" s="160">
        <f>BD_TS!B4607</f>
        <v>0</v>
      </c>
      <c r="F4608" s="161">
        <f>BD_TS!C4607</f>
        <v>0</v>
      </c>
      <c r="G4608" s="187">
        <f>BD_TS!H4607</f>
        <v>0</v>
      </c>
      <c r="H4608" s="158" t="str">
        <f>IF($A4608=0,"",IFERROR(INDEX(BD_Gestão!A:A,MATCH('Banco de Dados'!$B4608,BD_Gestão!$B:$B,0)),"erro"))</f>
        <v/>
      </c>
      <c r="I4608" s="162" t="str">
        <f>IF($A4608=0,"",IFERROR(INDEX(BD_Gestão!E:E,MATCH('Banco de Dados'!$B4608,BD_Gestão!$B:$B,0)),"erro"))</f>
        <v/>
      </c>
      <c r="J4608" s="186" t="str">
        <f>IF($A4608=0,"",IFERROR(INDEX(BD_Gestão!B:B,MATCH('Banco de Dados'!$B4608,BD_Gestão!$B:$B,0)),"erro"))</f>
        <v/>
      </c>
      <c r="K4608" s="158" t="str">
        <f>IF($A4608=0,"",IFERROR(INDEX(BD_Gestão!C:C,MATCH('Banco de Dados'!$B4608,BD_Gestão!$B:$B,0)),"erro"))</f>
        <v/>
      </c>
      <c r="L4608" s="158" t="str">
        <f>IF($A4608=0,"",IFERROR(INDEX(BD_Gestão!H:H,MATCH('Banco de Dados'!$B4608,BD_Gestão!$B:$B,0)),"erro"))</f>
        <v/>
      </c>
      <c r="M4608" s="161" t="str">
        <f>IF($A4608=0,"",IFERROR(INDEX(BD_Gestão!F:F,MATCH('Banco de Dados'!$B4608,BD_Gestão!$B:$B,0)),"erro"))</f>
        <v/>
      </c>
      <c r="N4608" s="161" t="str">
        <f>IF($A4608=0,"",IFERROR(INDEX(BD_Gestão!J:J,MATCH('Banco de Dados'!$B4608,BD_Gestão!$B:$B,0)),"erro"))</f>
        <v/>
      </c>
      <c r="O4608" s="164" t="str">
        <f>IF($A4608=0,"",IFERROR(INDEX(BD_Gestão!K:K,MATCH('Banco de Dados'!$B4608,BD_Gestão!$B:$B,0)),"erro"))</f>
        <v/>
      </c>
      <c r="P4608" s="169" t="str">
        <f t="shared" si="286"/>
        <v/>
      </c>
      <c r="Q4608" s="170" t="str">
        <f t="shared" si="287"/>
        <v/>
      </c>
      <c r="R4608" s="163" t="e">
        <f t="shared" si="284"/>
        <v>#VALUE!</v>
      </c>
      <c r="S4608" s="163" t="e">
        <f t="shared" si="285"/>
        <v>#VALUE!</v>
      </c>
      <c r="T4608" s="163" t="e">
        <f>INDEX(Controle!O:O,MATCH('Banco de Dados'!A4608,Controle!M:M,0))*E4608/100</f>
        <v>#N/A</v>
      </c>
    </row>
    <row r="4609" spans="1:20" hidden="1" x14ac:dyDescent="0.2">
      <c r="A4609" s="158">
        <f>BD_TS!A4608</f>
        <v>0</v>
      </c>
      <c r="B4609" s="158" t="str">
        <f>SUBSTITUTE(SUBSTITUTE(BD_TS!D4608," ",""),"-","/")</f>
        <v/>
      </c>
      <c r="C4609" s="158">
        <f>BD_TS!E4608</f>
        <v>0</v>
      </c>
      <c r="D4609" s="159">
        <f>BD_TS!F4608</f>
        <v>0</v>
      </c>
      <c r="E4609" s="160">
        <f>BD_TS!B4608</f>
        <v>0</v>
      </c>
      <c r="F4609" s="161">
        <f>BD_TS!C4608</f>
        <v>0</v>
      </c>
      <c r="G4609" s="187">
        <f>BD_TS!H4608</f>
        <v>0</v>
      </c>
      <c r="H4609" s="158" t="str">
        <f>IF($A4609=0,"",IFERROR(INDEX(BD_Gestão!A:A,MATCH('Banco de Dados'!$B4609,BD_Gestão!$B:$B,0)),"erro"))</f>
        <v/>
      </c>
      <c r="I4609" s="162" t="str">
        <f>IF($A4609=0,"",IFERROR(INDEX(BD_Gestão!E:E,MATCH('Banco de Dados'!$B4609,BD_Gestão!$B:$B,0)),"erro"))</f>
        <v/>
      </c>
      <c r="J4609" s="186" t="str">
        <f>IF($A4609=0,"",IFERROR(INDEX(BD_Gestão!B:B,MATCH('Banco de Dados'!$B4609,BD_Gestão!$B:$B,0)),"erro"))</f>
        <v/>
      </c>
      <c r="K4609" s="158" t="str">
        <f>IF($A4609=0,"",IFERROR(INDEX(BD_Gestão!C:C,MATCH('Banco de Dados'!$B4609,BD_Gestão!$B:$B,0)),"erro"))</f>
        <v/>
      </c>
      <c r="L4609" s="158" t="str">
        <f>IF($A4609=0,"",IFERROR(INDEX(BD_Gestão!H:H,MATCH('Banco de Dados'!$B4609,BD_Gestão!$B:$B,0)),"erro"))</f>
        <v/>
      </c>
      <c r="M4609" s="161" t="str">
        <f>IF($A4609=0,"",IFERROR(INDEX(BD_Gestão!F:F,MATCH('Banco de Dados'!$B4609,BD_Gestão!$B:$B,0)),"erro"))</f>
        <v/>
      </c>
      <c r="N4609" s="161" t="str">
        <f>IF($A4609=0,"",IFERROR(INDEX(BD_Gestão!J:J,MATCH('Banco de Dados'!$B4609,BD_Gestão!$B:$B,0)),"erro"))</f>
        <v/>
      </c>
      <c r="O4609" s="164" t="str">
        <f>IF($A4609=0,"",IFERROR(INDEX(BD_Gestão!K:K,MATCH('Banco de Dados'!$B4609,BD_Gestão!$B:$B,0)),"erro"))</f>
        <v/>
      </c>
      <c r="P4609" s="169" t="str">
        <f t="shared" si="286"/>
        <v/>
      </c>
      <c r="Q4609" s="170" t="str">
        <f t="shared" si="287"/>
        <v/>
      </c>
      <c r="R4609" s="163" t="e">
        <f t="shared" si="284"/>
        <v>#VALUE!</v>
      </c>
      <c r="S4609" s="163" t="e">
        <f t="shared" si="285"/>
        <v>#VALUE!</v>
      </c>
      <c r="T4609" s="163" t="e">
        <f>INDEX(Controle!O:O,MATCH('Banco de Dados'!A4609,Controle!M:M,0))*E4609/100</f>
        <v>#N/A</v>
      </c>
    </row>
    <row r="4610" spans="1:20" hidden="1" x14ac:dyDescent="0.2">
      <c r="A4610" s="158">
        <f>BD_TS!A4609</f>
        <v>0</v>
      </c>
      <c r="B4610" s="158" t="str">
        <f>SUBSTITUTE(SUBSTITUTE(BD_TS!D4609," ",""),"-","/")</f>
        <v/>
      </c>
      <c r="C4610" s="158">
        <f>BD_TS!E4609</f>
        <v>0</v>
      </c>
      <c r="D4610" s="159">
        <f>BD_TS!F4609</f>
        <v>0</v>
      </c>
      <c r="E4610" s="160">
        <f>BD_TS!B4609</f>
        <v>0</v>
      </c>
      <c r="F4610" s="161">
        <f>BD_TS!C4609</f>
        <v>0</v>
      </c>
      <c r="G4610" s="187">
        <f>BD_TS!H4609</f>
        <v>0</v>
      </c>
      <c r="H4610" s="158" t="str">
        <f>IF($A4610=0,"",IFERROR(INDEX(BD_Gestão!A:A,MATCH('Banco de Dados'!$B4610,BD_Gestão!$B:$B,0)),"erro"))</f>
        <v/>
      </c>
      <c r="I4610" s="162" t="str">
        <f>IF($A4610=0,"",IFERROR(INDEX(BD_Gestão!E:E,MATCH('Banco de Dados'!$B4610,BD_Gestão!$B:$B,0)),"erro"))</f>
        <v/>
      </c>
      <c r="J4610" s="186" t="str">
        <f>IF($A4610=0,"",IFERROR(INDEX(BD_Gestão!B:B,MATCH('Banco de Dados'!$B4610,BD_Gestão!$B:$B,0)),"erro"))</f>
        <v/>
      </c>
      <c r="K4610" s="158" t="str">
        <f>IF($A4610=0,"",IFERROR(INDEX(BD_Gestão!C:C,MATCH('Banco de Dados'!$B4610,BD_Gestão!$B:$B,0)),"erro"))</f>
        <v/>
      </c>
      <c r="L4610" s="158" t="str">
        <f>IF($A4610=0,"",IFERROR(INDEX(BD_Gestão!H:H,MATCH('Banco de Dados'!$B4610,BD_Gestão!$B:$B,0)),"erro"))</f>
        <v/>
      </c>
      <c r="M4610" s="161" t="str">
        <f>IF($A4610=0,"",IFERROR(INDEX(BD_Gestão!F:F,MATCH('Banco de Dados'!$B4610,BD_Gestão!$B:$B,0)),"erro"))</f>
        <v/>
      </c>
      <c r="N4610" s="161" t="str">
        <f>IF($A4610=0,"",IFERROR(INDEX(BD_Gestão!J:J,MATCH('Banco de Dados'!$B4610,BD_Gestão!$B:$B,0)),"erro"))</f>
        <v/>
      </c>
      <c r="O4610" s="164" t="str">
        <f>IF($A4610=0,"",IFERROR(INDEX(BD_Gestão!K:K,MATCH('Banco de Dados'!$B4610,BD_Gestão!$B:$B,0)),"erro"))</f>
        <v/>
      </c>
      <c r="P4610" s="169" t="str">
        <f t="shared" si="286"/>
        <v/>
      </c>
      <c r="Q4610" s="170" t="str">
        <f t="shared" si="287"/>
        <v/>
      </c>
      <c r="R4610" s="163" t="e">
        <f t="shared" si="284"/>
        <v>#VALUE!</v>
      </c>
      <c r="S4610" s="163" t="e">
        <f t="shared" si="285"/>
        <v>#VALUE!</v>
      </c>
      <c r="T4610" s="163" t="e">
        <f>INDEX(Controle!O:O,MATCH('Banco de Dados'!A4610,Controle!M:M,0))*E4610/100</f>
        <v>#N/A</v>
      </c>
    </row>
    <row r="4611" spans="1:20" hidden="1" x14ac:dyDescent="0.2">
      <c r="A4611" s="158">
        <f>BD_TS!A4610</f>
        <v>0</v>
      </c>
      <c r="B4611" s="158" t="str">
        <f>SUBSTITUTE(SUBSTITUTE(BD_TS!D4610," ",""),"-","/")</f>
        <v/>
      </c>
      <c r="C4611" s="158">
        <f>BD_TS!E4610</f>
        <v>0</v>
      </c>
      <c r="D4611" s="159">
        <f>BD_TS!F4610</f>
        <v>0</v>
      </c>
      <c r="E4611" s="160">
        <f>BD_TS!B4610</f>
        <v>0</v>
      </c>
      <c r="F4611" s="161">
        <f>BD_TS!C4610</f>
        <v>0</v>
      </c>
      <c r="G4611" s="187">
        <f>BD_TS!H4610</f>
        <v>0</v>
      </c>
      <c r="H4611" s="158" t="str">
        <f>IF($A4611=0,"",IFERROR(INDEX(BD_Gestão!A:A,MATCH('Banco de Dados'!$B4611,BD_Gestão!$B:$B,0)),"erro"))</f>
        <v/>
      </c>
      <c r="I4611" s="162" t="str">
        <f>IF($A4611=0,"",IFERROR(INDEX(BD_Gestão!E:E,MATCH('Banco de Dados'!$B4611,BD_Gestão!$B:$B,0)),"erro"))</f>
        <v/>
      </c>
      <c r="J4611" s="186" t="str">
        <f>IF($A4611=0,"",IFERROR(INDEX(BD_Gestão!B:B,MATCH('Banco de Dados'!$B4611,BD_Gestão!$B:$B,0)),"erro"))</f>
        <v/>
      </c>
      <c r="K4611" s="158" t="str">
        <f>IF($A4611=0,"",IFERROR(INDEX(BD_Gestão!C:C,MATCH('Banco de Dados'!$B4611,BD_Gestão!$B:$B,0)),"erro"))</f>
        <v/>
      </c>
      <c r="L4611" s="158" t="str">
        <f>IF($A4611=0,"",IFERROR(INDEX(BD_Gestão!H:H,MATCH('Banco de Dados'!$B4611,BD_Gestão!$B:$B,0)),"erro"))</f>
        <v/>
      </c>
      <c r="M4611" s="161" t="str">
        <f>IF($A4611=0,"",IFERROR(INDEX(BD_Gestão!F:F,MATCH('Banco de Dados'!$B4611,BD_Gestão!$B:$B,0)),"erro"))</f>
        <v/>
      </c>
      <c r="N4611" s="161" t="str">
        <f>IF($A4611=0,"",IFERROR(INDEX(BD_Gestão!J:J,MATCH('Banco de Dados'!$B4611,BD_Gestão!$B:$B,0)),"erro"))</f>
        <v/>
      </c>
      <c r="O4611" s="164" t="str">
        <f>IF($A4611=0,"",IFERROR(INDEX(BD_Gestão!K:K,MATCH('Banco de Dados'!$B4611,BD_Gestão!$B:$B,0)),"erro"))</f>
        <v/>
      </c>
      <c r="P4611" s="169" t="str">
        <f t="shared" si="286"/>
        <v/>
      </c>
      <c r="Q4611" s="170" t="str">
        <f t="shared" si="287"/>
        <v/>
      </c>
      <c r="R4611" s="163" t="e">
        <f t="shared" si="284"/>
        <v>#VALUE!</v>
      </c>
      <c r="S4611" s="163" t="e">
        <f t="shared" si="285"/>
        <v>#VALUE!</v>
      </c>
      <c r="T4611" s="163" t="e">
        <f>INDEX(Controle!O:O,MATCH('Banco de Dados'!A4611,Controle!M:M,0))*E4611/100</f>
        <v>#N/A</v>
      </c>
    </row>
    <row r="4612" spans="1:20" hidden="1" x14ac:dyDescent="0.2">
      <c r="A4612" s="158">
        <f>BD_TS!A4611</f>
        <v>0</v>
      </c>
      <c r="B4612" s="158" t="str">
        <f>SUBSTITUTE(SUBSTITUTE(BD_TS!D4611," ",""),"-","/")</f>
        <v/>
      </c>
      <c r="C4612" s="158">
        <f>BD_TS!E4611</f>
        <v>0</v>
      </c>
      <c r="D4612" s="159">
        <f>BD_TS!F4611</f>
        <v>0</v>
      </c>
      <c r="E4612" s="160">
        <f>BD_TS!B4611</f>
        <v>0</v>
      </c>
      <c r="F4612" s="161">
        <f>BD_TS!C4611</f>
        <v>0</v>
      </c>
      <c r="G4612" s="187">
        <f>BD_TS!H4611</f>
        <v>0</v>
      </c>
      <c r="H4612" s="158" t="str">
        <f>IF($A4612=0,"",IFERROR(INDEX(BD_Gestão!A:A,MATCH('Banco de Dados'!$B4612,BD_Gestão!$B:$B,0)),"erro"))</f>
        <v/>
      </c>
      <c r="I4612" s="162" t="str">
        <f>IF($A4612=0,"",IFERROR(INDEX(BD_Gestão!E:E,MATCH('Banco de Dados'!$B4612,BD_Gestão!$B:$B,0)),"erro"))</f>
        <v/>
      </c>
      <c r="J4612" s="186" t="str">
        <f>IF($A4612=0,"",IFERROR(INDEX(BD_Gestão!B:B,MATCH('Banco de Dados'!$B4612,BD_Gestão!$B:$B,0)),"erro"))</f>
        <v/>
      </c>
      <c r="K4612" s="158" t="str">
        <f>IF($A4612=0,"",IFERROR(INDEX(BD_Gestão!C:C,MATCH('Banco de Dados'!$B4612,BD_Gestão!$B:$B,0)),"erro"))</f>
        <v/>
      </c>
      <c r="L4612" s="158" t="str">
        <f>IF($A4612=0,"",IFERROR(INDEX(BD_Gestão!H:H,MATCH('Banco de Dados'!$B4612,BD_Gestão!$B:$B,0)),"erro"))</f>
        <v/>
      </c>
      <c r="M4612" s="161" t="str">
        <f>IF($A4612=0,"",IFERROR(INDEX(BD_Gestão!F:F,MATCH('Banco de Dados'!$B4612,BD_Gestão!$B:$B,0)),"erro"))</f>
        <v/>
      </c>
      <c r="N4612" s="161" t="str">
        <f>IF($A4612=0,"",IFERROR(INDEX(BD_Gestão!J:J,MATCH('Banco de Dados'!$B4612,BD_Gestão!$B:$B,0)),"erro"))</f>
        <v/>
      </c>
      <c r="O4612" s="164" t="str">
        <f>IF($A4612=0,"",IFERROR(INDEX(BD_Gestão!K:K,MATCH('Banco de Dados'!$B4612,BD_Gestão!$B:$B,0)),"erro"))</f>
        <v/>
      </c>
      <c r="P4612" s="169" t="str">
        <f t="shared" si="286"/>
        <v/>
      </c>
      <c r="Q4612" s="170" t="str">
        <f t="shared" si="287"/>
        <v/>
      </c>
      <c r="R4612" s="163" t="e">
        <f t="shared" si="284"/>
        <v>#VALUE!</v>
      </c>
      <c r="S4612" s="163" t="e">
        <f t="shared" si="285"/>
        <v>#VALUE!</v>
      </c>
      <c r="T4612" s="163" t="e">
        <f>INDEX(Controle!O:O,MATCH('Banco de Dados'!A4612,Controle!M:M,0))*E4612/100</f>
        <v>#N/A</v>
      </c>
    </row>
    <row r="4613" spans="1:20" hidden="1" x14ac:dyDescent="0.2">
      <c r="A4613" s="158">
        <f>BD_TS!A4612</f>
        <v>0</v>
      </c>
      <c r="B4613" s="158" t="str">
        <f>SUBSTITUTE(SUBSTITUTE(BD_TS!D4612," ",""),"-","/")</f>
        <v/>
      </c>
      <c r="C4613" s="158">
        <f>BD_TS!E4612</f>
        <v>0</v>
      </c>
      <c r="D4613" s="159">
        <f>BD_TS!F4612</f>
        <v>0</v>
      </c>
      <c r="E4613" s="160">
        <f>BD_TS!B4612</f>
        <v>0</v>
      </c>
      <c r="F4613" s="161">
        <f>BD_TS!C4612</f>
        <v>0</v>
      </c>
      <c r="G4613" s="187">
        <f>BD_TS!H4612</f>
        <v>0</v>
      </c>
      <c r="H4613" s="158" t="str">
        <f>IF($A4613=0,"",IFERROR(INDEX(BD_Gestão!A:A,MATCH('Banco de Dados'!$B4613,BD_Gestão!$B:$B,0)),"erro"))</f>
        <v/>
      </c>
      <c r="I4613" s="162" t="str">
        <f>IF($A4613=0,"",IFERROR(INDEX(BD_Gestão!E:E,MATCH('Banco de Dados'!$B4613,BD_Gestão!$B:$B,0)),"erro"))</f>
        <v/>
      </c>
      <c r="J4613" s="186" t="str">
        <f>IF($A4613=0,"",IFERROR(INDEX(BD_Gestão!B:B,MATCH('Banco de Dados'!$B4613,BD_Gestão!$B:$B,0)),"erro"))</f>
        <v/>
      </c>
      <c r="K4613" s="158" t="str">
        <f>IF($A4613=0,"",IFERROR(INDEX(BD_Gestão!C:C,MATCH('Banco de Dados'!$B4613,BD_Gestão!$B:$B,0)),"erro"))</f>
        <v/>
      </c>
      <c r="L4613" s="158" t="str">
        <f>IF($A4613=0,"",IFERROR(INDEX(BD_Gestão!H:H,MATCH('Banco de Dados'!$B4613,BD_Gestão!$B:$B,0)),"erro"))</f>
        <v/>
      </c>
      <c r="M4613" s="161" t="str">
        <f>IF($A4613=0,"",IFERROR(INDEX(BD_Gestão!F:F,MATCH('Banco de Dados'!$B4613,BD_Gestão!$B:$B,0)),"erro"))</f>
        <v/>
      </c>
      <c r="N4613" s="161" t="str">
        <f>IF($A4613=0,"",IFERROR(INDEX(BD_Gestão!J:J,MATCH('Banco de Dados'!$B4613,BD_Gestão!$B:$B,0)),"erro"))</f>
        <v/>
      </c>
      <c r="O4613" s="164" t="str">
        <f>IF($A4613=0,"",IFERROR(INDEX(BD_Gestão!K:K,MATCH('Banco de Dados'!$B4613,BD_Gestão!$B:$B,0)),"erro"))</f>
        <v/>
      </c>
      <c r="P4613" s="169" t="str">
        <f t="shared" si="286"/>
        <v/>
      </c>
      <c r="Q4613" s="170" t="str">
        <f t="shared" si="287"/>
        <v/>
      </c>
      <c r="R4613" s="163" t="e">
        <f t="shared" ref="R4613:R4676" si="288">MONTH(I4613)</f>
        <v>#VALUE!</v>
      </c>
      <c r="S4613" s="163" t="e">
        <f t="shared" ref="S4613:S4676" si="289">YEAR(I4613)</f>
        <v>#VALUE!</v>
      </c>
      <c r="T4613" s="163" t="e">
        <f>INDEX(Controle!O:O,MATCH('Banco de Dados'!A4613,Controle!M:M,0))*E4613/100</f>
        <v>#N/A</v>
      </c>
    </row>
    <row r="4614" spans="1:20" hidden="1" x14ac:dyDescent="0.2">
      <c r="A4614" s="158">
        <f>BD_TS!A4613</f>
        <v>0</v>
      </c>
      <c r="B4614" s="158" t="str">
        <f>SUBSTITUTE(SUBSTITUTE(BD_TS!D4613," ",""),"-","/")</f>
        <v/>
      </c>
      <c r="C4614" s="158">
        <f>BD_TS!E4613</f>
        <v>0</v>
      </c>
      <c r="D4614" s="159">
        <f>BD_TS!F4613</f>
        <v>0</v>
      </c>
      <c r="E4614" s="160">
        <f>BD_TS!B4613</f>
        <v>0</v>
      </c>
      <c r="F4614" s="161">
        <f>BD_TS!C4613</f>
        <v>0</v>
      </c>
      <c r="G4614" s="187">
        <f>BD_TS!H4613</f>
        <v>0</v>
      </c>
      <c r="H4614" s="158" t="str">
        <f>IF($A4614=0,"",IFERROR(INDEX(BD_Gestão!A:A,MATCH('Banco de Dados'!$B4614,BD_Gestão!$B:$B,0)),"erro"))</f>
        <v/>
      </c>
      <c r="I4614" s="162" t="str">
        <f>IF($A4614=0,"",IFERROR(INDEX(BD_Gestão!E:E,MATCH('Banco de Dados'!$B4614,BD_Gestão!$B:$B,0)),"erro"))</f>
        <v/>
      </c>
      <c r="J4614" s="186" t="str">
        <f>IF($A4614=0,"",IFERROR(INDEX(BD_Gestão!B:B,MATCH('Banco de Dados'!$B4614,BD_Gestão!$B:$B,0)),"erro"))</f>
        <v/>
      </c>
      <c r="K4614" s="158" t="str">
        <f>IF($A4614=0,"",IFERROR(INDEX(BD_Gestão!C:C,MATCH('Banco de Dados'!$B4614,BD_Gestão!$B:$B,0)),"erro"))</f>
        <v/>
      </c>
      <c r="L4614" s="158" t="str">
        <f>IF($A4614=0,"",IFERROR(INDEX(BD_Gestão!H:H,MATCH('Banco de Dados'!$B4614,BD_Gestão!$B:$B,0)),"erro"))</f>
        <v/>
      </c>
      <c r="M4614" s="161" t="str">
        <f>IF($A4614=0,"",IFERROR(INDEX(BD_Gestão!F:F,MATCH('Banco de Dados'!$B4614,BD_Gestão!$B:$B,0)),"erro"))</f>
        <v/>
      </c>
      <c r="N4614" s="161" t="str">
        <f>IF($A4614=0,"",IFERROR(INDEX(BD_Gestão!J:J,MATCH('Banco de Dados'!$B4614,BD_Gestão!$B:$B,0)),"erro"))</f>
        <v/>
      </c>
      <c r="O4614" s="164" t="str">
        <f>IF($A4614=0,"",IFERROR(INDEX(BD_Gestão!K:K,MATCH('Banco de Dados'!$B4614,BD_Gestão!$B:$B,0)),"erro"))</f>
        <v/>
      </c>
      <c r="P4614" s="169" t="str">
        <f t="shared" ref="P4614:P4677" si="290">IF(OR(H4614="erro",H4614=""),"",E4614*(MIN(O4614,1)))</f>
        <v/>
      </c>
      <c r="Q4614" s="170" t="str">
        <f t="shared" ref="Q4614:Q4677" si="291">IF(OR(H4614="erro",H4614=""),"",E4614-P4614)</f>
        <v/>
      </c>
      <c r="R4614" s="163" t="e">
        <f t="shared" si="288"/>
        <v>#VALUE!</v>
      </c>
      <c r="S4614" s="163" t="e">
        <f t="shared" si="289"/>
        <v>#VALUE!</v>
      </c>
      <c r="T4614" s="163" t="e">
        <f>INDEX(Controle!O:O,MATCH('Banco de Dados'!A4614,Controle!M:M,0))*E4614/100</f>
        <v>#N/A</v>
      </c>
    </row>
    <row r="4615" spans="1:20" hidden="1" x14ac:dyDescent="0.2">
      <c r="A4615" s="158">
        <f>BD_TS!A4614</f>
        <v>0</v>
      </c>
      <c r="B4615" s="158" t="str">
        <f>SUBSTITUTE(SUBSTITUTE(BD_TS!D4614," ",""),"-","/")</f>
        <v/>
      </c>
      <c r="C4615" s="158">
        <f>BD_TS!E4614</f>
        <v>0</v>
      </c>
      <c r="D4615" s="159">
        <f>BD_TS!F4614</f>
        <v>0</v>
      </c>
      <c r="E4615" s="160">
        <f>BD_TS!B4614</f>
        <v>0</v>
      </c>
      <c r="F4615" s="161">
        <f>BD_TS!C4614</f>
        <v>0</v>
      </c>
      <c r="G4615" s="187">
        <f>BD_TS!H4614</f>
        <v>0</v>
      </c>
      <c r="H4615" s="158" t="str">
        <f>IF($A4615=0,"",IFERROR(INDEX(BD_Gestão!A:A,MATCH('Banco de Dados'!$B4615,BD_Gestão!$B:$B,0)),"erro"))</f>
        <v/>
      </c>
      <c r="I4615" s="162" t="str">
        <f>IF($A4615=0,"",IFERROR(INDEX(BD_Gestão!E:E,MATCH('Banco de Dados'!$B4615,BD_Gestão!$B:$B,0)),"erro"))</f>
        <v/>
      </c>
      <c r="J4615" s="186" t="str">
        <f>IF($A4615=0,"",IFERROR(INDEX(BD_Gestão!B:B,MATCH('Banco de Dados'!$B4615,BD_Gestão!$B:$B,0)),"erro"))</f>
        <v/>
      </c>
      <c r="K4615" s="158" t="str">
        <f>IF($A4615=0,"",IFERROR(INDEX(BD_Gestão!C:C,MATCH('Banco de Dados'!$B4615,BD_Gestão!$B:$B,0)),"erro"))</f>
        <v/>
      </c>
      <c r="L4615" s="158" t="str">
        <f>IF($A4615=0,"",IFERROR(INDEX(BD_Gestão!H:H,MATCH('Banco de Dados'!$B4615,BD_Gestão!$B:$B,0)),"erro"))</f>
        <v/>
      </c>
      <c r="M4615" s="161" t="str">
        <f>IF($A4615=0,"",IFERROR(INDEX(BD_Gestão!F:F,MATCH('Banco de Dados'!$B4615,BD_Gestão!$B:$B,0)),"erro"))</f>
        <v/>
      </c>
      <c r="N4615" s="161" t="str">
        <f>IF($A4615=0,"",IFERROR(INDEX(BD_Gestão!J:J,MATCH('Banco de Dados'!$B4615,BD_Gestão!$B:$B,0)),"erro"))</f>
        <v/>
      </c>
      <c r="O4615" s="164" t="str">
        <f>IF($A4615=0,"",IFERROR(INDEX(BD_Gestão!K:K,MATCH('Banco de Dados'!$B4615,BD_Gestão!$B:$B,0)),"erro"))</f>
        <v/>
      </c>
      <c r="P4615" s="169" t="str">
        <f t="shared" si="290"/>
        <v/>
      </c>
      <c r="Q4615" s="170" t="str">
        <f t="shared" si="291"/>
        <v/>
      </c>
      <c r="R4615" s="163" t="e">
        <f t="shared" si="288"/>
        <v>#VALUE!</v>
      </c>
      <c r="S4615" s="163" t="e">
        <f t="shared" si="289"/>
        <v>#VALUE!</v>
      </c>
      <c r="T4615" s="163" t="e">
        <f>INDEX(Controle!O:O,MATCH('Banco de Dados'!A4615,Controle!M:M,0))*E4615/100</f>
        <v>#N/A</v>
      </c>
    </row>
    <row r="4616" spans="1:20" hidden="1" x14ac:dyDescent="0.2">
      <c r="A4616" s="158">
        <f>BD_TS!A4615</f>
        <v>0</v>
      </c>
      <c r="B4616" s="158" t="str">
        <f>SUBSTITUTE(SUBSTITUTE(BD_TS!D4615," ",""),"-","/")</f>
        <v/>
      </c>
      <c r="C4616" s="158">
        <f>BD_TS!E4615</f>
        <v>0</v>
      </c>
      <c r="D4616" s="159">
        <f>BD_TS!F4615</f>
        <v>0</v>
      </c>
      <c r="E4616" s="160">
        <f>BD_TS!B4615</f>
        <v>0</v>
      </c>
      <c r="F4616" s="161">
        <f>BD_TS!C4615</f>
        <v>0</v>
      </c>
      <c r="G4616" s="187">
        <f>BD_TS!H4615</f>
        <v>0</v>
      </c>
      <c r="H4616" s="158" t="str">
        <f>IF($A4616=0,"",IFERROR(INDEX(BD_Gestão!A:A,MATCH('Banco de Dados'!$B4616,BD_Gestão!$B:$B,0)),"erro"))</f>
        <v/>
      </c>
      <c r="I4616" s="162" t="str">
        <f>IF($A4616=0,"",IFERROR(INDEX(BD_Gestão!E:E,MATCH('Banco de Dados'!$B4616,BD_Gestão!$B:$B,0)),"erro"))</f>
        <v/>
      </c>
      <c r="J4616" s="186" t="str">
        <f>IF($A4616=0,"",IFERROR(INDEX(BD_Gestão!B:B,MATCH('Banco de Dados'!$B4616,BD_Gestão!$B:$B,0)),"erro"))</f>
        <v/>
      </c>
      <c r="K4616" s="158" t="str">
        <f>IF($A4616=0,"",IFERROR(INDEX(BD_Gestão!C:C,MATCH('Banco de Dados'!$B4616,BD_Gestão!$B:$B,0)),"erro"))</f>
        <v/>
      </c>
      <c r="L4616" s="158" t="str">
        <f>IF($A4616=0,"",IFERROR(INDEX(BD_Gestão!H:H,MATCH('Banco de Dados'!$B4616,BD_Gestão!$B:$B,0)),"erro"))</f>
        <v/>
      </c>
      <c r="M4616" s="161" t="str">
        <f>IF($A4616=0,"",IFERROR(INDEX(BD_Gestão!F:F,MATCH('Banco de Dados'!$B4616,BD_Gestão!$B:$B,0)),"erro"))</f>
        <v/>
      </c>
      <c r="N4616" s="161" t="str">
        <f>IF($A4616=0,"",IFERROR(INDEX(BD_Gestão!J:J,MATCH('Banco de Dados'!$B4616,BD_Gestão!$B:$B,0)),"erro"))</f>
        <v/>
      </c>
      <c r="O4616" s="164" t="str">
        <f>IF($A4616=0,"",IFERROR(INDEX(BD_Gestão!K:K,MATCH('Banco de Dados'!$B4616,BD_Gestão!$B:$B,0)),"erro"))</f>
        <v/>
      </c>
      <c r="P4616" s="169" t="str">
        <f t="shared" si="290"/>
        <v/>
      </c>
      <c r="Q4616" s="170" t="str">
        <f t="shared" si="291"/>
        <v/>
      </c>
      <c r="R4616" s="163" t="e">
        <f t="shared" si="288"/>
        <v>#VALUE!</v>
      </c>
      <c r="S4616" s="163" t="e">
        <f t="shared" si="289"/>
        <v>#VALUE!</v>
      </c>
      <c r="T4616" s="163" t="e">
        <f>INDEX(Controle!O:O,MATCH('Banco de Dados'!A4616,Controle!M:M,0))*E4616/100</f>
        <v>#N/A</v>
      </c>
    </row>
    <row r="4617" spans="1:20" hidden="1" x14ac:dyDescent="0.2">
      <c r="A4617" s="158">
        <f>BD_TS!A4616</f>
        <v>0</v>
      </c>
      <c r="B4617" s="158" t="str">
        <f>SUBSTITUTE(SUBSTITUTE(BD_TS!D4616," ",""),"-","/")</f>
        <v/>
      </c>
      <c r="C4617" s="158">
        <f>BD_TS!E4616</f>
        <v>0</v>
      </c>
      <c r="D4617" s="159">
        <f>BD_TS!F4616</f>
        <v>0</v>
      </c>
      <c r="E4617" s="160">
        <f>BD_TS!B4616</f>
        <v>0</v>
      </c>
      <c r="F4617" s="161">
        <f>BD_TS!C4616</f>
        <v>0</v>
      </c>
      <c r="G4617" s="187">
        <f>BD_TS!H4616</f>
        <v>0</v>
      </c>
      <c r="H4617" s="158" t="str">
        <f>IF($A4617=0,"",IFERROR(INDEX(BD_Gestão!A:A,MATCH('Banco de Dados'!$B4617,BD_Gestão!$B:$B,0)),"erro"))</f>
        <v/>
      </c>
      <c r="I4617" s="162" t="str">
        <f>IF($A4617=0,"",IFERROR(INDEX(BD_Gestão!E:E,MATCH('Banco de Dados'!$B4617,BD_Gestão!$B:$B,0)),"erro"))</f>
        <v/>
      </c>
      <c r="J4617" s="186" t="str">
        <f>IF($A4617=0,"",IFERROR(INDEX(BD_Gestão!B:B,MATCH('Banco de Dados'!$B4617,BD_Gestão!$B:$B,0)),"erro"))</f>
        <v/>
      </c>
      <c r="K4617" s="158" t="str">
        <f>IF($A4617=0,"",IFERROR(INDEX(BD_Gestão!C:C,MATCH('Banco de Dados'!$B4617,BD_Gestão!$B:$B,0)),"erro"))</f>
        <v/>
      </c>
      <c r="L4617" s="158" t="str">
        <f>IF($A4617=0,"",IFERROR(INDEX(BD_Gestão!H:H,MATCH('Banco de Dados'!$B4617,BD_Gestão!$B:$B,0)),"erro"))</f>
        <v/>
      </c>
      <c r="M4617" s="161" t="str">
        <f>IF($A4617=0,"",IFERROR(INDEX(BD_Gestão!F:F,MATCH('Banco de Dados'!$B4617,BD_Gestão!$B:$B,0)),"erro"))</f>
        <v/>
      </c>
      <c r="N4617" s="161" t="str">
        <f>IF($A4617=0,"",IFERROR(INDEX(BD_Gestão!J:J,MATCH('Banco de Dados'!$B4617,BD_Gestão!$B:$B,0)),"erro"))</f>
        <v/>
      </c>
      <c r="O4617" s="164" t="str">
        <f>IF($A4617=0,"",IFERROR(INDEX(BD_Gestão!K:K,MATCH('Banco de Dados'!$B4617,BD_Gestão!$B:$B,0)),"erro"))</f>
        <v/>
      </c>
      <c r="P4617" s="169" t="str">
        <f t="shared" si="290"/>
        <v/>
      </c>
      <c r="Q4617" s="170" t="str">
        <f t="shared" si="291"/>
        <v/>
      </c>
      <c r="R4617" s="163" t="e">
        <f t="shared" si="288"/>
        <v>#VALUE!</v>
      </c>
      <c r="S4617" s="163" t="e">
        <f t="shared" si="289"/>
        <v>#VALUE!</v>
      </c>
      <c r="T4617" s="163" t="e">
        <f>INDEX(Controle!O:O,MATCH('Banco de Dados'!A4617,Controle!M:M,0))*E4617/100</f>
        <v>#N/A</v>
      </c>
    </row>
    <row r="4618" spans="1:20" hidden="1" x14ac:dyDescent="0.2">
      <c r="A4618" s="158">
        <f>BD_TS!A4617</f>
        <v>0</v>
      </c>
      <c r="B4618" s="158" t="str">
        <f>SUBSTITUTE(SUBSTITUTE(BD_TS!D4617," ",""),"-","/")</f>
        <v/>
      </c>
      <c r="C4618" s="158">
        <f>BD_TS!E4617</f>
        <v>0</v>
      </c>
      <c r="D4618" s="159">
        <f>BD_TS!F4617</f>
        <v>0</v>
      </c>
      <c r="E4618" s="160">
        <f>BD_TS!B4617</f>
        <v>0</v>
      </c>
      <c r="F4618" s="161">
        <f>BD_TS!C4617</f>
        <v>0</v>
      </c>
      <c r="G4618" s="187">
        <f>BD_TS!H4617</f>
        <v>0</v>
      </c>
      <c r="H4618" s="158" t="str">
        <f>IF($A4618=0,"",IFERROR(INDEX(BD_Gestão!A:A,MATCH('Banco de Dados'!$B4618,BD_Gestão!$B:$B,0)),"erro"))</f>
        <v/>
      </c>
      <c r="I4618" s="162" t="str">
        <f>IF($A4618=0,"",IFERROR(INDEX(BD_Gestão!E:E,MATCH('Banco de Dados'!$B4618,BD_Gestão!$B:$B,0)),"erro"))</f>
        <v/>
      </c>
      <c r="J4618" s="186" t="str">
        <f>IF($A4618=0,"",IFERROR(INDEX(BD_Gestão!B:B,MATCH('Banco de Dados'!$B4618,BD_Gestão!$B:$B,0)),"erro"))</f>
        <v/>
      </c>
      <c r="K4618" s="158" t="str">
        <f>IF($A4618=0,"",IFERROR(INDEX(BD_Gestão!C:C,MATCH('Banco de Dados'!$B4618,BD_Gestão!$B:$B,0)),"erro"))</f>
        <v/>
      </c>
      <c r="L4618" s="158" t="str">
        <f>IF($A4618=0,"",IFERROR(INDEX(BD_Gestão!H:H,MATCH('Banco de Dados'!$B4618,BD_Gestão!$B:$B,0)),"erro"))</f>
        <v/>
      </c>
      <c r="M4618" s="161" t="str">
        <f>IF($A4618=0,"",IFERROR(INDEX(BD_Gestão!F:F,MATCH('Banco de Dados'!$B4618,BD_Gestão!$B:$B,0)),"erro"))</f>
        <v/>
      </c>
      <c r="N4618" s="161" t="str">
        <f>IF($A4618=0,"",IFERROR(INDEX(BD_Gestão!J:J,MATCH('Banco de Dados'!$B4618,BD_Gestão!$B:$B,0)),"erro"))</f>
        <v/>
      </c>
      <c r="O4618" s="164" t="str">
        <f>IF($A4618=0,"",IFERROR(INDEX(BD_Gestão!K:K,MATCH('Banco de Dados'!$B4618,BD_Gestão!$B:$B,0)),"erro"))</f>
        <v/>
      </c>
      <c r="P4618" s="169" t="str">
        <f t="shared" si="290"/>
        <v/>
      </c>
      <c r="Q4618" s="170" t="str">
        <f t="shared" si="291"/>
        <v/>
      </c>
      <c r="R4618" s="163" t="e">
        <f t="shared" si="288"/>
        <v>#VALUE!</v>
      </c>
      <c r="S4618" s="163" t="e">
        <f t="shared" si="289"/>
        <v>#VALUE!</v>
      </c>
      <c r="T4618" s="163" t="e">
        <f>INDEX(Controle!O:O,MATCH('Banco de Dados'!A4618,Controle!M:M,0))*E4618/100</f>
        <v>#N/A</v>
      </c>
    </row>
    <row r="4619" spans="1:20" hidden="1" x14ac:dyDescent="0.2">
      <c r="A4619" s="158">
        <f>BD_TS!A4618</f>
        <v>0</v>
      </c>
      <c r="B4619" s="158" t="str">
        <f>SUBSTITUTE(SUBSTITUTE(BD_TS!D4618," ",""),"-","/")</f>
        <v/>
      </c>
      <c r="C4619" s="158">
        <f>BD_TS!E4618</f>
        <v>0</v>
      </c>
      <c r="D4619" s="159">
        <f>BD_TS!F4618</f>
        <v>0</v>
      </c>
      <c r="E4619" s="160">
        <f>BD_TS!B4618</f>
        <v>0</v>
      </c>
      <c r="F4619" s="161">
        <f>BD_TS!C4618</f>
        <v>0</v>
      </c>
      <c r="G4619" s="187">
        <f>BD_TS!H4618</f>
        <v>0</v>
      </c>
      <c r="H4619" s="158" t="str">
        <f>IF($A4619=0,"",IFERROR(INDEX(BD_Gestão!A:A,MATCH('Banco de Dados'!$B4619,BD_Gestão!$B:$B,0)),"erro"))</f>
        <v/>
      </c>
      <c r="I4619" s="162" t="str">
        <f>IF($A4619=0,"",IFERROR(INDEX(BD_Gestão!E:E,MATCH('Banco de Dados'!$B4619,BD_Gestão!$B:$B,0)),"erro"))</f>
        <v/>
      </c>
      <c r="J4619" s="186" t="str">
        <f>IF($A4619=0,"",IFERROR(INDEX(BD_Gestão!B:B,MATCH('Banco de Dados'!$B4619,BD_Gestão!$B:$B,0)),"erro"))</f>
        <v/>
      </c>
      <c r="K4619" s="158" t="str">
        <f>IF($A4619=0,"",IFERROR(INDEX(BD_Gestão!C:C,MATCH('Banco de Dados'!$B4619,BD_Gestão!$B:$B,0)),"erro"))</f>
        <v/>
      </c>
      <c r="L4619" s="158" t="str">
        <f>IF($A4619=0,"",IFERROR(INDEX(BD_Gestão!H:H,MATCH('Banco de Dados'!$B4619,BD_Gestão!$B:$B,0)),"erro"))</f>
        <v/>
      </c>
      <c r="M4619" s="161" t="str">
        <f>IF($A4619=0,"",IFERROR(INDEX(BD_Gestão!F:F,MATCH('Banco de Dados'!$B4619,BD_Gestão!$B:$B,0)),"erro"))</f>
        <v/>
      </c>
      <c r="N4619" s="161" t="str">
        <f>IF($A4619=0,"",IFERROR(INDEX(BD_Gestão!J:J,MATCH('Banco de Dados'!$B4619,BD_Gestão!$B:$B,0)),"erro"))</f>
        <v/>
      </c>
      <c r="O4619" s="164" t="str">
        <f>IF($A4619=0,"",IFERROR(INDEX(BD_Gestão!K:K,MATCH('Banco de Dados'!$B4619,BD_Gestão!$B:$B,0)),"erro"))</f>
        <v/>
      </c>
      <c r="P4619" s="169" t="str">
        <f t="shared" si="290"/>
        <v/>
      </c>
      <c r="Q4619" s="170" t="str">
        <f t="shared" si="291"/>
        <v/>
      </c>
      <c r="R4619" s="163" t="e">
        <f t="shared" si="288"/>
        <v>#VALUE!</v>
      </c>
      <c r="S4619" s="163" t="e">
        <f t="shared" si="289"/>
        <v>#VALUE!</v>
      </c>
      <c r="T4619" s="163" t="e">
        <f>INDEX(Controle!O:O,MATCH('Banco de Dados'!A4619,Controle!M:M,0))*E4619/100</f>
        <v>#N/A</v>
      </c>
    </row>
    <row r="4620" spans="1:20" hidden="1" x14ac:dyDescent="0.2">
      <c r="A4620" s="158">
        <f>BD_TS!A4619</f>
        <v>0</v>
      </c>
      <c r="B4620" s="158" t="str">
        <f>SUBSTITUTE(SUBSTITUTE(BD_TS!D4619," ",""),"-","/")</f>
        <v/>
      </c>
      <c r="C4620" s="158">
        <f>BD_TS!E4619</f>
        <v>0</v>
      </c>
      <c r="D4620" s="159">
        <f>BD_TS!F4619</f>
        <v>0</v>
      </c>
      <c r="E4620" s="160">
        <f>BD_TS!B4619</f>
        <v>0</v>
      </c>
      <c r="F4620" s="161">
        <f>BD_TS!C4619</f>
        <v>0</v>
      </c>
      <c r="G4620" s="187">
        <f>BD_TS!H4619</f>
        <v>0</v>
      </c>
      <c r="H4620" s="158" t="str">
        <f>IF($A4620=0,"",IFERROR(INDEX(BD_Gestão!A:A,MATCH('Banco de Dados'!$B4620,BD_Gestão!$B:$B,0)),"erro"))</f>
        <v/>
      </c>
      <c r="I4620" s="162" t="str">
        <f>IF($A4620=0,"",IFERROR(INDEX(BD_Gestão!E:E,MATCH('Banco de Dados'!$B4620,BD_Gestão!$B:$B,0)),"erro"))</f>
        <v/>
      </c>
      <c r="J4620" s="186" t="str">
        <f>IF($A4620=0,"",IFERROR(INDEX(BD_Gestão!B:B,MATCH('Banco de Dados'!$B4620,BD_Gestão!$B:$B,0)),"erro"))</f>
        <v/>
      </c>
      <c r="K4620" s="158" t="str">
        <f>IF($A4620=0,"",IFERROR(INDEX(BD_Gestão!C:C,MATCH('Banco de Dados'!$B4620,BD_Gestão!$B:$B,0)),"erro"))</f>
        <v/>
      </c>
      <c r="L4620" s="158" t="str">
        <f>IF($A4620=0,"",IFERROR(INDEX(BD_Gestão!H:H,MATCH('Banco de Dados'!$B4620,BD_Gestão!$B:$B,0)),"erro"))</f>
        <v/>
      </c>
      <c r="M4620" s="161" t="str">
        <f>IF($A4620=0,"",IFERROR(INDEX(BD_Gestão!F:F,MATCH('Banco de Dados'!$B4620,BD_Gestão!$B:$B,0)),"erro"))</f>
        <v/>
      </c>
      <c r="N4620" s="161" t="str">
        <f>IF($A4620=0,"",IFERROR(INDEX(BD_Gestão!J:J,MATCH('Banco de Dados'!$B4620,BD_Gestão!$B:$B,0)),"erro"))</f>
        <v/>
      </c>
      <c r="O4620" s="164" t="str">
        <f>IF($A4620=0,"",IFERROR(INDEX(BD_Gestão!K:K,MATCH('Banco de Dados'!$B4620,BD_Gestão!$B:$B,0)),"erro"))</f>
        <v/>
      </c>
      <c r="P4620" s="169" t="str">
        <f t="shared" si="290"/>
        <v/>
      </c>
      <c r="Q4620" s="170" t="str">
        <f t="shared" si="291"/>
        <v/>
      </c>
      <c r="R4620" s="163" t="e">
        <f t="shared" si="288"/>
        <v>#VALUE!</v>
      </c>
      <c r="S4620" s="163" t="e">
        <f t="shared" si="289"/>
        <v>#VALUE!</v>
      </c>
      <c r="T4620" s="163" t="e">
        <f>INDEX(Controle!O:O,MATCH('Banco de Dados'!A4620,Controle!M:M,0))*E4620/100</f>
        <v>#N/A</v>
      </c>
    </row>
    <row r="4621" spans="1:20" hidden="1" x14ac:dyDescent="0.2">
      <c r="A4621" s="158">
        <f>BD_TS!A4620</f>
        <v>0</v>
      </c>
      <c r="B4621" s="158" t="str">
        <f>SUBSTITUTE(SUBSTITUTE(BD_TS!D4620," ",""),"-","/")</f>
        <v/>
      </c>
      <c r="C4621" s="158">
        <f>BD_TS!E4620</f>
        <v>0</v>
      </c>
      <c r="D4621" s="159">
        <f>BD_TS!F4620</f>
        <v>0</v>
      </c>
      <c r="E4621" s="160">
        <f>BD_TS!B4620</f>
        <v>0</v>
      </c>
      <c r="F4621" s="161">
        <f>BD_TS!C4620</f>
        <v>0</v>
      </c>
      <c r="G4621" s="187">
        <f>BD_TS!H4620</f>
        <v>0</v>
      </c>
      <c r="H4621" s="158" t="str">
        <f>IF($A4621=0,"",IFERROR(INDEX(BD_Gestão!A:A,MATCH('Banco de Dados'!$B4621,BD_Gestão!$B:$B,0)),"erro"))</f>
        <v/>
      </c>
      <c r="I4621" s="162" t="str">
        <f>IF($A4621=0,"",IFERROR(INDEX(BD_Gestão!E:E,MATCH('Banco de Dados'!$B4621,BD_Gestão!$B:$B,0)),"erro"))</f>
        <v/>
      </c>
      <c r="J4621" s="186" t="str">
        <f>IF($A4621=0,"",IFERROR(INDEX(BD_Gestão!B:B,MATCH('Banco de Dados'!$B4621,BD_Gestão!$B:$B,0)),"erro"))</f>
        <v/>
      </c>
      <c r="K4621" s="158" t="str">
        <f>IF($A4621=0,"",IFERROR(INDEX(BD_Gestão!C:C,MATCH('Banco de Dados'!$B4621,BD_Gestão!$B:$B,0)),"erro"))</f>
        <v/>
      </c>
      <c r="L4621" s="158" t="str">
        <f>IF($A4621=0,"",IFERROR(INDEX(BD_Gestão!H:H,MATCH('Banco de Dados'!$B4621,BD_Gestão!$B:$B,0)),"erro"))</f>
        <v/>
      </c>
      <c r="M4621" s="161" t="str">
        <f>IF($A4621=0,"",IFERROR(INDEX(BD_Gestão!F:F,MATCH('Banco de Dados'!$B4621,BD_Gestão!$B:$B,0)),"erro"))</f>
        <v/>
      </c>
      <c r="N4621" s="161" t="str">
        <f>IF($A4621=0,"",IFERROR(INDEX(BD_Gestão!J:J,MATCH('Banco de Dados'!$B4621,BD_Gestão!$B:$B,0)),"erro"))</f>
        <v/>
      </c>
      <c r="O4621" s="164" t="str">
        <f>IF($A4621=0,"",IFERROR(INDEX(BD_Gestão!K:K,MATCH('Banco de Dados'!$B4621,BD_Gestão!$B:$B,0)),"erro"))</f>
        <v/>
      </c>
      <c r="P4621" s="169" t="str">
        <f t="shared" si="290"/>
        <v/>
      </c>
      <c r="Q4621" s="170" t="str">
        <f t="shared" si="291"/>
        <v/>
      </c>
      <c r="R4621" s="163" t="e">
        <f t="shared" si="288"/>
        <v>#VALUE!</v>
      </c>
      <c r="S4621" s="163" t="e">
        <f t="shared" si="289"/>
        <v>#VALUE!</v>
      </c>
      <c r="T4621" s="163" t="e">
        <f>INDEX(Controle!O:O,MATCH('Banco de Dados'!A4621,Controle!M:M,0))*E4621/100</f>
        <v>#N/A</v>
      </c>
    </row>
    <row r="4622" spans="1:20" hidden="1" x14ac:dyDescent="0.2">
      <c r="A4622" s="158">
        <f>BD_TS!A4621</f>
        <v>0</v>
      </c>
      <c r="B4622" s="158" t="str">
        <f>SUBSTITUTE(SUBSTITUTE(BD_TS!D4621," ",""),"-","/")</f>
        <v/>
      </c>
      <c r="C4622" s="158">
        <f>BD_TS!E4621</f>
        <v>0</v>
      </c>
      <c r="D4622" s="159">
        <f>BD_TS!F4621</f>
        <v>0</v>
      </c>
      <c r="E4622" s="160">
        <f>BD_TS!B4621</f>
        <v>0</v>
      </c>
      <c r="F4622" s="161">
        <f>BD_TS!C4621</f>
        <v>0</v>
      </c>
      <c r="G4622" s="187">
        <f>BD_TS!H4621</f>
        <v>0</v>
      </c>
      <c r="H4622" s="158" t="str">
        <f>IF($A4622=0,"",IFERROR(INDEX(BD_Gestão!A:A,MATCH('Banco de Dados'!$B4622,BD_Gestão!$B:$B,0)),"erro"))</f>
        <v/>
      </c>
      <c r="I4622" s="162" t="str">
        <f>IF($A4622=0,"",IFERROR(INDEX(BD_Gestão!E:E,MATCH('Banco de Dados'!$B4622,BD_Gestão!$B:$B,0)),"erro"))</f>
        <v/>
      </c>
      <c r="J4622" s="186" t="str">
        <f>IF($A4622=0,"",IFERROR(INDEX(BD_Gestão!B:B,MATCH('Banco de Dados'!$B4622,BD_Gestão!$B:$B,0)),"erro"))</f>
        <v/>
      </c>
      <c r="K4622" s="158" t="str">
        <f>IF($A4622=0,"",IFERROR(INDEX(BD_Gestão!C:C,MATCH('Banco de Dados'!$B4622,BD_Gestão!$B:$B,0)),"erro"))</f>
        <v/>
      </c>
      <c r="L4622" s="158" t="str">
        <f>IF($A4622=0,"",IFERROR(INDEX(BD_Gestão!H:H,MATCH('Banco de Dados'!$B4622,BD_Gestão!$B:$B,0)),"erro"))</f>
        <v/>
      </c>
      <c r="M4622" s="161" t="str">
        <f>IF($A4622=0,"",IFERROR(INDEX(BD_Gestão!F:F,MATCH('Banco de Dados'!$B4622,BD_Gestão!$B:$B,0)),"erro"))</f>
        <v/>
      </c>
      <c r="N4622" s="161" t="str">
        <f>IF($A4622=0,"",IFERROR(INDEX(BD_Gestão!J:J,MATCH('Banco de Dados'!$B4622,BD_Gestão!$B:$B,0)),"erro"))</f>
        <v/>
      </c>
      <c r="O4622" s="164" t="str">
        <f>IF($A4622=0,"",IFERROR(INDEX(BD_Gestão!K:K,MATCH('Banco de Dados'!$B4622,BD_Gestão!$B:$B,0)),"erro"))</f>
        <v/>
      </c>
      <c r="P4622" s="169" t="str">
        <f t="shared" si="290"/>
        <v/>
      </c>
      <c r="Q4622" s="170" t="str">
        <f t="shared" si="291"/>
        <v/>
      </c>
      <c r="R4622" s="163" t="e">
        <f t="shared" si="288"/>
        <v>#VALUE!</v>
      </c>
      <c r="S4622" s="163" t="e">
        <f t="shared" si="289"/>
        <v>#VALUE!</v>
      </c>
      <c r="T4622" s="163" t="e">
        <f>INDEX(Controle!O:O,MATCH('Banco de Dados'!A4622,Controle!M:M,0))*E4622/100</f>
        <v>#N/A</v>
      </c>
    </row>
    <row r="4623" spans="1:20" hidden="1" x14ac:dyDescent="0.2">
      <c r="A4623" s="158">
        <f>BD_TS!A4622</f>
        <v>0</v>
      </c>
      <c r="B4623" s="158" t="str">
        <f>SUBSTITUTE(SUBSTITUTE(BD_TS!D4622," ",""),"-","/")</f>
        <v/>
      </c>
      <c r="C4623" s="158">
        <f>BD_TS!E4622</f>
        <v>0</v>
      </c>
      <c r="D4623" s="159">
        <f>BD_TS!F4622</f>
        <v>0</v>
      </c>
      <c r="E4623" s="160">
        <f>BD_TS!B4622</f>
        <v>0</v>
      </c>
      <c r="F4623" s="161">
        <f>BD_TS!C4622</f>
        <v>0</v>
      </c>
      <c r="G4623" s="187">
        <f>BD_TS!H4622</f>
        <v>0</v>
      </c>
      <c r="H4623" s="158" t="str">
        <f>IF($A4623=0,"",IFERROR(INDEX(BD_Gestão!A:A,MATCH('Banco de Dados'!$B4623,BD_Gestão!$B:$B,0)),"erro"))</f>
        <v/>
      </c>
      <c r="I4623" s="162" t="str">
        <f>IF($A4623=0,"",IFERROR(INDEX(BD_Gestão!E:E,MATCH('Banco de Dados'!$B4623,BD_Gestão!$B:$B,0)),"erro"))</f>
        <v/>
      </c>
      <c r="J4623" s="186" t="str">
        <f>IF($A4623=0,"",IFERROR(INDEX(BD_Gestão!B:B,MATCH('Banco de Dados'!$B4623,BD_Gestão!$B:$B,0)),"erro"))</f>
        <v/>
      </c>
      <c r="K4623" s="158" t="str">
        <f>IF($A4623=0,"",IFERROR(INDEX(BD_Gestão!C:C,MATCH('Banco de Dados'!$B4623,BD_Gestão!$B:$B,0)),"erro"))</f>
        <v/>
      </c>
      <c r="L4623" s="158" t="str">
        <f>IF($A4623=0,"",IFERROR(INDEX(BD_Gestão!H:H,MATCH('Banco de Dados'!$B4623,BD_Gestão!$B:$B,0)),"erro"))</f>
        <v/>
      </c>
      <c r="M4623" s="161" t="str">
        <f>IF($A4623=0,"",IFERROR(INDEX(BD_Gestão!F:F,MATCH('Banco de Dados'!$B4623,BD_Gestão!$B:$B,0)),"erro"))</f>
        <v/>
      </c>
      <c r="N4623" s="161" t="str">
        <f>IF($A4623=0,"",IFERROR(INDEX(BD_Gestão!J:J,MATCH('Banco de Dados'!$B4623,BD_Gestão!$B:$B,0)),"erro"))</f>
        <v/>
      </c>
      <c r="O4623" s="164" t="str">
        <f>IF($A4623=0,"",IFERROR(INDEX(BD_Gestão!K:K,MATCH('Banco de Dados'!$B4623,BD_Gestão!$B:$B,0)),"erro"))</f>
        <v/>
      </c>
      <c r="P4623" s="169" t="str">
        <f t="shared" si="290"/>
        <v/>
      </c>
      <c r="Q4623" s="170" t="str">
        <f t="shared" si="291"/>
        <v/>
      </c>
      <c r="R4623" s="163" t="e">
        <f t="shared" si="288"/>
        <v>#VALUE!</v>
      </c>
      <c r="S4623" s="163" t="e">
        <f t="shared" si="289"/>
        <v>#VALUE!</v>
      </c>
      <c r="T4623" s="163" t="e">
        <f>INDEX(Controle!O:O,MATCH('Banco de Dados'!A4623,Controle!M:M,0))*E4623/100</f>
        <v>#N/A</v>
      </c>
    </row>
    <row r="4624" spans="1:20" hidden="1" x14ac:dyDescent="0.2">
      <c r="A4624" s="158">
        <f>BD_TS!A4623</f>
        <v>0</v>
      </c>
      <c r="B4624" s="158" t="str">
        <f>SUBSTITUTE(SUBSTITUTE(BD_TS!D4623," ",""),"-","/")</f>
        <v/>
      </c>
      <c r="C4624" s="158">
        <f>BD_TS!E4623</f>
        <v>0</v>
      </c>
      <c r="D4624" s="159">
        <f>BD_TS!F4623</f>
        <v>0</v>
      </c>
      <c r="E4624" s="160">
        <f>BD_TS!B4623</f>
        <v>0</v>
      </c>
      <c r="F4624" s="161">
        <f>BD_TS!C4623</f>
        <v>0</v>
      </c>
      <c r="G4624" s="187">
        <f>BD_TS!H4623</f>
        <v>0</v>
      </c>
      <c r="H4624" s="158" t="str">
        <f>IF($A4624=0,"",IFERROR(INDEX(BD_Gestão!A:A,MATCH('Banco de Dados'!$B4624,BD_Gestão!$B:$B,0)),"erro"))</f>
        <v/>
      </c>
      <c r="I4624" s="162" t="str">
        <f>IF($A4624=0,"",IFERROR(INDEX(BD_Gestão!E:E,MATCH('Banco de Dados'!$B4624,BD_Gestão!$B:$B,0)),"erro"))</f>
        <v/>
      </c>
      <c r="J4624" s="186" t="str">
        <f>IF($A4624=0,"",IFERROR(INDEX(BD_Gestão!B:B,MATCH('Banco de Dados'!$B4624,BD_Gestão!$B:$B,0)),"erro"))</f>
        <v/>
      </c>
      <c r="K4624" s="158" t="str">
        <f>IF($A4624=0,"",IFERROR(INDEX(BD_Gestão!C:C,MATCH('Banco de Dados'!$B4624,BD_Gestão!$B:$B,0)),"erro"))</f>
        <v/>
      </c>
      <c r="L4624" s="158" t="str">
        <f>IF($A4624=0,"",IFERROR(INDEX(BD_Gestão!H:H,MATCH('Banco de Dados'!$B4624,BD_Gestão!$B:$B,0)),"erro"))</f>
        <v/>
      </c>
      <c r="M4624" s="161" t="str">
        <f>IF($A4624=0,"",IFERROR(INDEX(BD_Gestão!F:F,MATCH('Banco de Dados'!$B4624,BD_Gestão!$B:$B,0)),"erro"))</f>
        <v/>
      </c>
      <c r="N4624" s="161" t="str">
        <f>IF($A4624=0,"",IFERROR(INDEX(BD_Gestão!J:J,MATCH('Banco de Dados'!$B4624,BD_Gestão!$B:$B,0)),"erro"))</f>
        <v/>
      </c>
      <c r="O4624" s="164" t="str">
        <f>IF($A4624=0,"",IFERROR(INDEX(BD_Gestão!K:K,MATCH('Banco de Dados'!$B4624,BD_Gestão!$B:$B,0)),"erro"))</f>
        <v/>
      </c>
      <c r="P4624" s="169" t="str">
        <f t="shared" si="290"/>
        <v/>
      </c>
      <c r="Q4624" s="170" t="str">
        <f t="shared" si="291"/>
        <v/>
      </c>
      <c r="R4624" s="163" t="e">
        <f t="shared" si="288"/>
        <v>#VALUE!</v>
      </c>
      <c r="S4624" s="163" t="e">
        <f t="shared" si="289"/>
        <v>#VALUE!</v>
      </c>
      <c r="T4624" s="163" t="e">
        <f>INDEX(Controle!O:O,MATCH('Banco de Dados'!A4624,Controle!M:M,0))*E4624/100</f>
        <v>#N/A</v>
      </c>
    </row>
    <row r="4625" spans="1:20" hidden="1" x14ac:dyDescent="0.2">
      <c r="A4625" s="158">
        <f>BD_TS!A4624</f>
        <v>0</v>
      </c>
      <c r="B4625" s="158" t="str">
        <f>SUBSTITUTE(SUBSTITUTE(BD_TS!D4624," ",""),"-","/")</f>
        <v/>
      </c>
      <c r="C4625" s="158">
        <f>BD_TS!E4624</f>
        <v>0</v>
      </c>
      <c r="D4625" s="159">
        <f>BD_TS!F4624</f>
        <v>0</v>
      </c>
      <c r="E4625" s="160">
        <f>BD_TS!B4624</f>
        <v>0</v>
      </c>
      <c r="F4625" s="161">
        <f>BD_TS!C4624</f>
        <v>0</v>
      </c>
      <c r="G4625" s="187">
        <f>BD_TS!H4624</f>
        <v>0</v>
      </c>
      <c r="H4625" s="158" t="str">
        <f>IF($A4625=0,"",IFERROR(INDEX(BD_Gestão!A:A,MATCH('Banco de Dados'!$B4625,BD_Gestão!$B:$B,0)),"erro"))</f>
        <v/>
      </c>
      <c r="I4625" s="162" t="str">
        <f>IF($A4625=0,"",IFERROR(INDEX(BD_Gestão!E:E,MATCH('Banco de Dados'!$B4625,BD_Gestão!$B:$B,0)),"erro"))</f>
        <v/>
      </c>
      <c r="J4625" s="186" t="str">
        <f>IF($A4625=0,"",IFERROR(INDEX(BD_Gestão!B:B,MATCH('Banco de Dados'!$B4625,BD_Gestão!$B:$B,0)),"erro"))</f>
        <v/>
      </c>
      <c r="K4625" s="158" t="str">
        <f>IF($A4625=0,"",IFERROR(INDEX(BD_Gestão!C:C,MATCH('Banco de Dados'!$B4625,BD_Gestão!$B:$B,0)),"erro"))</f>
        <v/>
      </c>
      <c r="L4625" s="158" t="str">
        <f>IF($A4625=0,"",IFERROR(INDEX(BD_Gestão!H:H,MATCH('Banco de Dados'!$B4625,BD_Gestão!$B:$B,0)),"erro"))</f>
        <v/>
      </c>
      <c r="M4625" s="161" t="str">
        <f>IF($A4625=0,"",IFERROR(INDEX(BD_Gestão!F:F,MATCH('Banco de Dados'!$B4625,BD_Gestão!$B:$B,0)),"erro"))</f>
        <v/>
      </c>
      <c r="N4625" s="161" t="str">
        <f>IF($A4625=0,"",IFERROR(INDEX(BD_Gestão!J:J,MATCH('Banco de Dados'!$B4625,BD_Gestão!$B:$B,0)),"erro"))</f>
        <v/>
      </c>
      <c r="O4625" s="164" t="str">
        <f>IF($A4625=0,"",IFERROR(INDEX(BD_Gestão!K:K,MATCH('Banco de Dados'!$B4625,BD_Gestão!$B:$B,0)),"erro"))</f>
        <v/>
      </c>
      <c r="P4625" s="169" t="str">
        <f t="shared" si="290"/>
        <v/>
      </c>
      <c r="Q4625" s="170" t="str">
        <f t="shared" si="291"/>
        <v/>
      </c>
      <c r="R4625" s="163" t="e">
        <f t="shared" si="288"/>
        <v>#VALUE!</v>
      </c>
      <c r="S4625" s="163" t="e">
        <f t="shared" si="289"/>
        <v>#VALUE!</v>
      </c>
      <c r="T4625" s="163" t="e">
        <f>INDEX(Controle!O:O,MATCH('Banco de Dados'!A4625,Controle!M:M,0))*E4625/100</f>
        <v>#N/A</v>
      </c>
    </row>
    <row r="4626" spans="1:20" hidden="1" x14ac:dyDescent="0.2">
      <c r="A4626" s="158">
        <f>BD_TS!A4625</f>
        <v>0</v>
      </c>
      <c r="B4626" s="158" t="str">
        <f>SUBSTITUTE(SUBSTITUTE(BD_TS!D4625," ",""),"-","/")</f>
        <v/>
      </c>
      <c r="C4626" s="158">
        <f>BD_TS!E4625</f>
        <v>0</v>
      </c>
      <c r="D4626" s="159">
        <f>BD_TS!F4625</f>
        <v>0</v>
      </c>
      <c r="E4626" s="160">
        <f>BD_TS!B4625</f>
        <v>0</v>
      </c>
      <c r="F4626" s="161">
        <f>BD_TS!C4625</f>
        <v>0</v>
      </c>
      <c r="G4626" s="187">
        <f>BD_TS!H4625</f>
        <v>0</v>
      </c>
      <c r="H4626" s="158" t="str">
        <f>IF($A4626=0,"",IFERROR(INDEX(BD_Gestão!A:A,MATCH('Banco de Dados'!$B4626,BD_Gestão!$B:$B,0)),"erro"))</f>
        <v/>
      </c>
      <c r="I4626" s="162" t="str">
        <f>IF($A4626=0,"",IFERROR(INDEX(BD_Gestão!E:E,MATCH('Banco de Dados'!$B4626,BD_Gestão!$B:$B,0)),"erro"))</f>
        <v/>
      </c>
      <c r="J4626" s="186" t="str">
        <f>IF($A4626=0,"",IFERROR(INDEX(BD_Gestão!B:B,MATCH('Banco de Dados'!$B4626,BD_Gestão!$B:$B,0)),"erro"))</f>
        <v/>
      </c>
      <c r="K4626" s="158" t="str">
        <f>IF($A4626=0,"",IFERROR(INDEX(BD_Gestão!C:C,MATCH('Banco de Dados'!$B4626,BD_Gestão!$B:$B,0)),"erro"))</f>
        <v/>
      </c>
      <c r="L4626" s="158" t="str">
        <f>IF($A4626=0,"",IFERROR(INDEX(BD_Gestão!H:H,MATCH('Banco de Dados'!$B4626,BD_Gestão!$B:$B,0)),"erro"))</f>
        <v/>
      </c>
      <c r="M4626" s="161" t="str">
        <f>IF($A4626=0,"",IFERROR(INDEX(BD_Gestão!F:F,MATCH('Banco de Dados'!$B4626,BD_Gestão!$B:$B,0)),"erro"))</f>
        <v/>
      </c>
      <c r="N4626" s="161" t="str">
        <f>IF($A4626=0,"",IFERROR(INDEX(BD_Gestão!J:J,MATCH('Banco de Dados'!$B4626,BD_Gestão!$B:$B,0)),"erro"))</f>
        <v/>
      </c>
      <c r="O4626" s="164" t="str">
        <f>IF($A4626=0,"",IFERROR(INDEX(BD_Gestão!K:K,MATCH('Banco de Dados'!$B4626,BD_Gestão!$B:$B,0)),"erro"))</f>
        <v/>
      </c>
      <c r="P4626" s="169" t="str">
        <f t="shared" si="290"/>
        <v/>
      </c>
      <c r="Q4626" s="170" t="str">
        <f t="shared" si="291"/>
        <v/>
      </c>
      <c r="R4626" s="163" t="e">
        <f t="shared" si="288"/>
        <v>#VALUE!</v>
      </c>
      <c r="S4626" s="163" t="e">
        <f t="shared" si="289"/>
        <v>#VALUE!</v>
      </c>
      <c r="T4626" s="163" t="e">
        <f>INDEX(Controle!O:O,MATCH('Banco de Dados'!A4626,Controle!M:M,0))*E4626/100</f>
        <v>#N/A</v>
      </c>
    </row>
    <row r="4627" spans="1:20" hidden="1" x14ac:dyDescent="0.2">
      <c r="A4627" s="158">
        <f>BD_TS!A4626</f>
        <v>0</v>
      </c>
      <c r="B4627" s="158" t="str">
        <f>SUBSTITUTE(SUBSTITUTE(BD_TS!D4626," ",""),"-","/")</f>
        <v/>
      </c>
      <c r="C4627" s="158">
        <f>BD_TS!E4626</f>
        <v>0</v>
      </c>
      <c r="D4627" s="159">
        <f>BD_TS!F4626</f>
        <v>0</v>
      </c>
      <c r="E4627" s="160">
        <f>BD_TS!B4626</f>
        <v>0</v>
      </c>
      <c r="F4627" s="161">
        <f>BD_TS!C4626</f>
        <v>0</v>
      </c>
      <c r="G4627" s="187">
        <f>BD_TS!H4626</f>
        <v>0</v>
      </c>
      <c r="H4627" s="158" t="str">
        <f>IF($A4627=0,"",IFERROR(INDEX(BD_Gestão!A:A,MATCH('Banco de Dados'!$B4627,BD_Gestão!$B:$B,0)),"erro"))</f>
        <v/>
      </c>
      <c r="I4627" s="162" t="str">
        <f>IF($A4627=0,"",IFERROR(INDEX(BD_Gestão!E:E,MATCH('Banco de Dados'!$B4627,BD_Gestão!$B:$B,0)),"erro"))</f>
        <v/>
      </c>
      <c r="J4627" s="186" t="str">
        <f>IF($A4627=0,"",IFERROR(INDEX(BD_Gestão!B:B,MATCH('Banco de Dados'!$B4627,BD_Gestão!$B:$B,0)),"erro"))</f>
        <v/>
      </c>
      <c r="K4627" s="158" t="str">
        <f>IF($A4627=0,"",IFERROR(INDEX(BD_Gestão!C:C,MATCH('Banco de Dados'!$B4627,BD_Gestão!$B:$B,0)),"erro"))</f>
        <v/>
      </c>
      <c r="L4627" s="158" t="str">
        <f>IF($A4627=0,"",IFERROR(INDEX(BD_Gestão!H:H,MATCH('Banco de Dados'!$B4627,BD_Gestão!$B:$B,0)),"erro"))</f>
        <v/>
      </c>
      <c r="M4627" s="161" t="str">
        <f>IF($A4627=0,"",IFERROR(INDEX(BD_Gestão!F:F,MATCH('Banco de Dados'!$B4627,BD_Gestão!$B:$B,0)),"erro"))</f>
        <v/>
      </c>
      <c r="N4627" s="161" t="str">
        <f>IF($A4627=0,"",IFERROR(INDEX(BD_Gestão!J:J,MATCH('Banco de Dados'!$B4627,BD_Gestão!$B:$B,0)),"erro"))</f>
        <v/>
      </c>
      <c r="O4627" s="164" t="str">
        <f>IF($A4627=0,"",IFERROR(INDEX(BD_Gestão!K:K,MATCH('Banco de Dados'!$B4627,BD_Gestão!$B:$B,0)),"erro"))</f>
        <v/>
      </c>
      <c r="P4627" s="169" t="str">
        <f t="shared" si="290"/>
        <v/>
      </c>
      <c r="Q4627" s="170" t="str">
        <f t="shared" si="291"/>
        <v/>
      </c>
      <c r="R4627" s="163" t="e">
        <f t="shared" si="288"/>
        <v>#VALUE!</v>
      </c>
      <c r="S4627" s="163" t="e">
        <f t="shared" si="289"/>
        <v>#VALUE!</v>
      </c>
      <c r="T4627" s="163" t="e">
        <f>INDEX(Controle!O:O,MATCH('Banco de Dados'!A4627,Controle!M:M,0))*E4627/100</f>
        <v>#N/A</v>
      </c>
    </row>
    <row r="4628" spans="1:20" hidden="1" x14ac:dyDescent="0.2">
      <c r="A4628" s="158">
        <f>BD_TS!A4627</f>
        <v>0</v>
      </c>
      <c r="B4628" s="158" t="str">
        <f>SUBSTITUTE(SUBSTITUTE(BD_TS!D4627," ",""),"-","/")</f>
        <v/>
      </c>
      <c r="C4628" s="158">
        <f>BD_TS!E4627</f>
        <v>0</v>
      </c>
      <c r="D4628" s="159">
        <f>BD_TS!F4627</f>
        <v>0</v>
      </c>
      <c r="E4628" s="160">
        <f>BD_TS!B4627</f>
        <v>0</v>
      </c>
      <c r="F4628" s="161">
        <f>BD_TS!C4627</f>
        <v>0</v>
      </c>
      <c r="G4628" s="187">
        <f>BD_TS!H4627</f>
        <v>0</v>
      </c>
      <c r="H4628" s="158" t="str">
        <f>IF($A4628=0,"",IFERROR(INDEX(BD_Gestão!A:A,MATCH('Banco de Dados'!$B4628,BD_Gestão!$B:$B,0)),"erro"))</f>
        <v/>
      </c>
      <c r="I4628" s="162" t="str">
        <f>IF($A4628=0,"",IFERROR(INDEX(BD_Gestão!E:E,MATCH('Banco de Dados'!$B4628,BD_Gestão!$B:$B,0)),"erro"))</f>
        <v/>
      </c>
      <c r="J4628" s="186" t="str">
        <f>IF($A4628=0,"",IFERROR(INDEX(BD_Gestão!B:B,MATCH('Banco de Dados'!$B4628,BD_Gestão!$B:$B,0)),"erro"))</f>
        <v/>
      </c>
      <c r="K4628" s="158" t="str">
        <f>IF($A4628=0,"",IFERROR(INDEX(BD_Gestão!C:C,MATCH('Banco de Dados'!$B4628,BD_Gestão!$B:$B,0)),"erro"))</f>
        <v/>
      </c>
      <c r="L4628" s="158" t="str">
        <f>IF($A4628=0,"",IFERROR(INDEX(BD_Gestão!H:H,MATCH('Banco de Dados'!$B4628,BD_Gestão!$B:$B,0)),"erro"))</f>
        <v/>
      </c>
      <c r="M4628" s="161" t="str">
        <f>IF($A4628=0,"",IFERROR(INDEX(BD_Gestão!F:F,MATCH('Banco de Dados'!$B4628,BD_Gestão!$B:$B,0)),"erro"))</f>
        <v/>
      </c>
      <c r="N4628" s="161" t="str">
        <f>IF($A4628=0,"",IFERROR(INDEX(BD_Gestão!J:J,MATCH('Banco de Dados'!$B4628,BD_Gestão!$B:$B,0)),"erro"))</f>
        <v/>
      </c>
      <c r="O4628" s="164" t="str">
        <f>IF($A4628=0,"",IFERROR(INDEX(BD_Gestão!K:K,MATCH('Banco de Dados'!$B4628,BD_Gestão!$B:$B,0)),"erro"))</f>
        <v/>
      </c>
      <c r="P4628" s="169" t="str">
        <f t="shared" si="290"/>
        <v/>
      </c>
      <c r="Q4628" s="170" t="str">
        <f t="shared" si="291"/>
        <v/>
      </c>
      <c r="R4628" s="163" t="e">
        <f t="shared" si="288"/>
        <v>#VALUE!</v>
      </c>
      <c r="S4628" s="163" t="e">
        <f t="shared" si="289"/>
        <v>#VALUE!</v>
      </c>
      <c r="T4628" s="163" t="e">
        <f>INDEX(Controle!O:O,MATCH('Banco de Dados'!A4628,Controle!M:M,0))*E4628/100</f>
        <v>#N/A</v>
      </c>
    </row>
    <row r="4629" spans="1:20" hidden="1" x14ac:dyDescent="0.2">
      <c r="A4629" s="158">
        <f>BD_TS!A4628</f>
        <v>0</v>
      </c>
      <c r="B4629" s="158" t="str">
        <f>SUBSTITUTE(SUBSTITUTE(BD_TS!D4628," ",""),"-","/")</f>
        <v/>
      </c>
      <c r="C4629" s="158">
        <f>BD_TS!E4628</f>
        <v>0</v>
      </c>
      <c r="D4629" s="159">
        <f>BD_TS!F4628</f>
        <v>0</v>
      </c>
      <c r="E4629" s="160">
        <f>BD_TS!B4628</f>
        <v>0</v>
      </c>
      <c r="F4629" s="161">
        <f>BD_TS!C4628</f>
        <v>0</v>
      </c>
      <c r="G4629" s="187">
        <f>BD_TS!H4628</f>
        <v>0</v>
      </c>
      <c r="H4629" s="158" t="str">
        <f>IF($A4629=0,"",IFERROR(INDEX(BD_Gestão!A:A,MATCH('Banco de Dados'!$B4629,BD_Gestão!$B:$B,0)),"erro"))</f>
        <v/>
      </c>
      <c r="I4629" s="162" t="str">
        <f>IF($A4629=0,"",IFERROR(INDEX(BD_Gestão!E:E,MATCH('Banco de Dados'!$B4629,BD_Gestão!$B:$B,0)),"erro"))</f>
        <v/>
      </c>
      <c r="J4629" s="186" t="str">
        <f>IF($A4629=0,"",IFERROR(INDEX(BD_Gestão!B:B,MATCH('Banco de Dados'!$B4629,BD_Gestão!$B:$B,0)),"erro"))</f>
        <v/>
      </c>
      <c r="K4629" s="158" t="str">
        <f>IF($A4629=0,"",IFERROR(INDEX(BD_Gestão!C:C,MATCH('Banco de Dados'!$B4629,BD_Gestão!$B:$B,0)),"erro"))</f>
        <v/>
      </c>
      <c r="L4629" s="158" t="str">
        <f>IF($A4629=0,"",IFERROR(INDEX(BD_Gestão!H:H,MATCH('Banco de Dados'!$B4629,BD_Gestão!$B:$B,0)),"erro"))</f>
        <v/>
      </c>
      <c r="M4629" s="161" t="str">
        <f>IF($A4629=0,"",IFERROR(INDEX(BD_Gestão!F:F,MATCH('Banco de Dados'!$B4629,BD_Gestão!$B:$B,0)),"erro"))</f>
        <v/>
      </c>
      <c r="N4629" s="161" t="str">
        <f>IF($A4629=0,"",IFERROR(INDEX(BD_Gestão!J:J,MATCH('Banco de Dados'!$B4629,BD_Gestão!$B:$B,0)),"erro"))</f>
        <v/>
      </c>
      <c r="O4629" s="164" t="str">
        <f>IF($A4629=0,"",IFERROR(INDEX(BD_Gestão!K:K,MATCH('Banco de Dados'!$B4629,BD_Gestão!$B:$B,0)),"erro"))</f>
        <v/>
      </c>
      <c r="P4629" s="169" t="str">
        <f t="shared" si="290"/>
        <v/>
      </c>
      <c r="Q4629" s="170" t="str">
        <f t="shared" si="291"/>
        <v/>
      </c>
      <c r="R4629" s="163" t="e">
        <f t="shared" si="288"/>
        <v>#VALUE!</v>
      </c>
      <c r="S4629" s="163" t="e">
        <f t="shared" si="289"/>
        <v>#VALUE!</v>
      </c>
      <c r="T4629" s="163" t="e">
        <f>INDEX(Controle!O:O,MATCH('Banco de Dados'!A4629,Controle!M:M,0))*E4629/100</f>
        <v>#N/A</v>
      </c>
    </row>
    <row r="4630" spans="1:20" hidden="1" x14ac:dyDescent="0.2">
      <c r="A4630" s="158">
        <f>BD_TS!A4629</f>
        <v>0</v>
      </c>
      <c r="B4630" s="158" t="str">
        <f>SUBSTITUTE(SUBSTITUTE(BD_TS!D4629," ",""),"-","/")</f>
        <v/>
      </c>
      <c r="C4630" s="158">
        <f>BD_TS!E4629</f>
        <v>0</v>
      </c>
      <c r="D4630" s="159">
        <f>BD_TS!F4629</f>
        <v>0</v>
      </c>
      <c r="E4630" s="160">
        <f>BD_TS!B4629</f>
        <v>0</v>
      </c>
      <c r="F4630" s="161">
        <f>BD_TS!C4629</f>
        <v>0</v>
      </c>
      <c r="G4630" s="187">
        <f>BD_TS!H4629</f>
        <v>0</v>
      </c>
      <c r="H4630" s="158" t="str">
        <f>IF($A4630=0,"",IFERROR(INDEX(BD_Gestão!A:A,MATCH('Banco de Dados'!$B4630,BD_Gestão!$B:$B,0)),"erro"))</f>
        <v/>
      </c>
      <c r="I4630" s="162" t="str">
        <f>IF($A4630=0,"",IFERROR(INDEX(BD_Gestão!E:E,MATCH('Banco de Dados'!$B4630,BD_Gestão!$B:$B,0)),"erro"))</f>
        <v/>
      </c>
      <c r="J4630" s="186" t="str">
        <f>IF($A4630=0,"",IFERROR(INDEX(BD_Gestão!B:B,MATCH('Banco de Dados'!$B4630,BD_Gestão!$B:$B,0)),"erro"))</f>
        <v/>
      </c>
      <c r="K4630" s="158" t="str">
        <f>IF($A4630=0,"",IFERROR(INDEX(BD_Gestão!C:C,MATCH('Banco de Dados'!$B4630,BD_Gestão!$B:$B,0)),"erro"))</f>
        <v/>
      </c>
      <c r="L4630" s="158" t="str">
        <f>IF($A4630=0,"",IFERROR(INDEX(BD_Gestão!H:H,MATCH('Banco de Dados'!$B4630,BD_Gestão!$B:$B,0)),"erro"))</f>
        <v/>
      </c>
      <c r="M4630" s="161" t="str">
        <f>IF($A4630=0,"",IFERROR(INDEX(BD_Gestão!F:F,MATCH('Banco de Dados'!$B4630,BD_Gestão!$B:$B,0)),"erro"))</f>
        <v/>
      </c>
      <c r="N4630" s="161" t="str">
        <f>IF($A4630=0,"",IFERROR(INDEX(BD_Gestão!J:J,MATCH('Banco de Dados'!$B4630,BD_Gestão!$B:$B,0)),"erro"))</f>
        <v/>
      </c>
      <c r="O4630" s="164" t="str">
        <f>IF($A4630=0,"",IFERROR(INDEX(BD_Gestão!K:K,MATCH('Banco de Dados'!$B4630,BD_Gestão!$B:$B,0)),"erro"))</f>
        <v/>
      </c>
      <c r="P4630" s="169" t="str">
        <f t="shared" si="290"/>
        <v/>
      </c>
      <c r="Q4630" s="170" t="str">
        <f t="shared" si="291"/>
        <v/>
      </c>
      <c r="R4630" s="163" t="e">
        <f t="shared" si="288"/>
        <v>#VALUE!</v>
      </c>
      <c r="S4630" s="163" t="e">
        <f t="shared" si="289"/>
        <v>#VALUE!</v>
      </c>
      <c r="T4630" s="163" t="e">
        <f>INDEX(Controle!O:O,MATCH('Banco de Dados'!A4630,Controle!M:M,0))*E4630/100</f>
        <v>#N/A</v>
      </c>
    </row>
    <row r="4631" spans="1:20" hidden="1" x14ac:dyDescent="0.2">
      <c r="A4631" s="158">
        <f>BD_TS!A4630</f>
        <v>0</v>
      </c>
      <c r="B4631" s="158" t="str">
        <f>SUBSTITUTE(SUBSTITUTE(BD_TS!D4630," ",""),"-","/")</f>
        <v/>
      </c>
      <c r="C4631" s="158">
        <f>BD_TS!E4630</f>
        <v>0</v>
      </c>
      <c r="D4631" s="159">
        <f>BD_TS!F4630</f>
        <v>0</v>
      </c>
      <c r="E4631" s="160">
        <f>BD_TS!B4630</f>
        <v>0</v>
      </c>
      <c r="F4631" s="161">
        <f>BD_TS!C4630</f>
        <v>0</v>
      </c>
      <c r="G4631" s="187">
        <f>BD_TS!H4630</f>
        <v>0</v>
      </c>
      <c r="H4631" s="158" t="str">
        <f>IF($A4631=0,"",IFERROR(INDEX(BD_Gestão!A:A,MATCH('Banco de Dados'!$B4631,BD_Gestão!$B:$B,0)),"erro"))</f>
        <v/>
      </c>
      <c r="I4631" s="162" t="str">
        <f>IF($A4631=0,"",IFERROR(INDEX(BD_Gestão!E:E,MATCH('Banco de Dados'!$B4631,BD_Gestão!$B:$B,0)),"erro"))</f>
        <v/>
      </c>
      <c r="J4631" s="186" t="str">
        <f>IF($A4631=0,"",IFERROR(INDEX(BD_Gestão!B:B,MATCH('Banco de Dados'!$B4631,BD_Gestão!$B:$B,0)),"erro"))</f>
        <v/>
      </c>
      <c r="K4631" s="158" t="str">
        <f>IF($A4631=0,"",IFERROR(INDEX(BD_Gestão!C:C,MATCH('Banco de Dados'!$B4631,BD_Gestão!$B:$B,0)),"erro"))</f>
        <v/>
      </c>
      <c r="L4631" s="158" t="str">
        <f>IF($A4631=0,"",IFERROR(INDEX(BD_Gestão!H:H,MATCH('Banco de Dados'!$B4631,BD_Gestão!$B:$B,0)),"erro"))</f>
        <v/>
      </c>
      <c r="M4631" s="161" t="str">
        <f>IF($A4631=0,"",IFERROR(INDEX(BD_Gestão!F:F,MATCH('Banco de Dados'!$B4631,BD_Gestão!$B:$B,0)),"erro"))</f>
        <v/>
      </c>
      <c r="N4631" s="161" t="str">
        <f>IF($A4631=0,"",IFERROR(INDEX(BD_Gestão!J:J,MATCH('Banco de Dados'!$B4631,BD_Gestão!$B:$B,0)),"erro"))</f>
        <v/>
      </c>
      <c r="O4631" s="164" t="str">
        <f>IF($A4631=0,"",IFERROR(INDEX(BD_Gestão!K:K,MATCH('Banco de Dados'!$B4631,BD_Gestão!$B:$B,0)),"erro"))</f>
        <v/>
      </c>
      <c r="P4631" s="169" t="str">
        <f t="shared" si="290"/>
        <v/>
      </c>
      <c r="Q4631" s="170" t="str">
        <f t="shared" si="291"/>
        <v/>
      </c>
      <c r="R4631" s="163" t="e">
        <f t="shared" si="288"/>
        <v>#VALUE!</v>
      </c>
      <c r="S4631" s="163" t="e">
        <f t="shared" si="289"/>
        <v>#VALUE!</v>
      </c>
      <c r="T4631" s="163" t="e">
        <f>INDEX(Controle!O:O,MATCH('Banco de Dados'!A4631,Controle!M:M,0))*E4631/100</f>
        <v>#N/A</v>
      </c>
    </row>
    <row r="4632" spans="1:20" hidden="1" x14ac:dyDescent="0.2">
      <c r="A4632" s="158">
        <f>BD_TS!A4631</f>
        <v>0</v>
      </c>
      <c r="B4632" s="158" t="str">
        <f>SUBSTITUTE(SUBSTITUTE(BD_TS!D4631," ",""),"-","/")</f>
        <v/>
      </c>
      <c r="C4632" s="158">
        <f>BD_TS!E4631</f>
        <v>0</v>
      </c>
      <c r="D4632" s="159">
        <f>BD_TS!F4631</f>
        <v>0</v>
      </c>
      <c r="E4632" s="160">
        <f>BD_TS!B4631</f>
        <v>0</v>
      </c>
      <c r="F4632" s="161">
        <f>BD_TS!C4631</f>
        <v>0</v>
      </c>
      <c r="G4632" s="187">
        <f>BD_TS!H4631</f>
        <v>0</v>
      </c>
      <c r="H4632" s="158" t="str">
        <f>IF($A4632=0,"",IFERROR(INDEX(BD_Gestão!A:A,MATCH('Banco de Dados'!$B4632,BD_Gestão!$B:$B,0)),"erro"))</f>
        <v/>
      </c>
      <c r="I4632" s="162" t="str">
        <f>IF($A4632=0,"",IFERROR(INDEX(BD_Gestão!E:E,MATCH('Banco de Dados'!$B4632,BD_Gestão!$B:$B,0)),"erro"))</f>
        <v/>
      </c>
      <c r="J4632" s="186" t="str">
        <f>IF($A4632=0,"",IFERROR(INDEX(BD_Gestão!B:B,MATCH('Banco de Dados'!$B4632,BD_Gestão!$B:$B,0)),"erro"))</f>
        <v/>
      </c>
      <c r="K4632" s="158" t="str">
        <f>IF($A4632=0,"",IFERROR(INDEX(BD_Gestão!C:C,MATCH('Banco de Dados'!$B4632,BD_Gestão!$B:$B,0)),"erro"))</f>
        <v/>
      </c>
      <c r="L4632" s="158" t="str">
        <f>IF($A4632=0,"",IFERROR(INDEX(BD_Gestão!H:H,MATCH('Banco de Dados'!$B4632,BD_Gestão!$B:$B,0)),"erro"))</f>
        <v/>
      </c>
      <c r="M4632" s="161" t="str">
        <f>IF($A4632=0,"",IFERROR(INDEX(BD_Gestão!F:F,MATCH('Banco de Dados'!$B4632,BD_Gestão!$B:$B,0)),"erro"))</f>
        <v/>
      </c>
      <c r="N4632" s="161" t="str">
        <f>IF($A4632=0,"",IFERROR(INDEX(BD_Gestão!J:J,MATCH('Banco de Dados'!$B4632,BD_Gestão!$B:$B,0)),"erro"))</f>
        <v/>
      </c>
      <c r="O4632" s="164" t="str">
        <f>IF($A4632=0,"",IFERROR(INDEX(BD_Gestão!K:K,MATCH('Banco de Dados'!$B4632,BD_Gestão!$B:$B,0)),"erro"))</f>
        <v/>
      </c>
      <c r="P4632" s="169" t="str">
        <f t="shared" si="290"/>
        <v/>
      </c>
      <c r="Q4632" s="170" t="str">
        <f t="shared" si="291"/>
        <v/>
      </c>
      <c r="R4632" s="163" t="e">
        <f t="shared" si="288"/>
        <v>#VALUE!</v>
      </c>
      <c r="S4632" s="163" t="e">
        <f t="shared" si="289"/>
        <v>#VALUE!</v>
      </c>
      <c r="T4632" s="163" t="e">
        <f>INDEX(Controle!O:O,MATCH('Banco de Dados'!A4632,Controle!M:M,0))*E4632/100</f>
        <v>#N/A</v>
      </c>
    </row>
    <row r="4633" spans="1:20" hidden="1" x14ac:dyDescent="0.2">
      <c r="A4633" s="158">
        <f>BD_TS!A4632</f>
        <v>0</v>
      </c>
      <c r="B4633" s="158" t="str">
        <f>SUBSTITUTE(SUBSTITUTE(BD_TS!D4632," ",""),"-","/")</f>
        <v/>
      </c>
      <c r="C4633" s="158">
        <f>BD_TS!E4632</f>
        <v>0</v>
      </c>
      <c r="D4633" s="159">
        <f>BD_TS!F4632</f>
        <v>0</v>
      </c>
      <c r="E4633" s="160">
        <f>BD_TS!B4632</f>
        <v>0</v>
      </c>
      <c r="F4633" s="161">
        <f>BD_TS!C4632</f>
        <v>0</v>
      </c>
      <c r="G4633" s="187">
        <f>BD_TS!H4632</f>
        <v>0</v>
      </c>
      <c r="H4633" s="158" t="str">
        <f>IF($A4633=0,"",IFERROR(INDEX(BD_Gestão!A:A,MATCH('Banco de Dados'!$B4633,BD_Gestão!$B:$B,0)),"erro"))</f>
        <v/>
      </c>
      <c r="I4633" s="162" t="str">
        <f>IF($A4633=0,"",IFERROR(INDEX(BD_Gestão!E:E,MATCH('Banco de Dados'!$B4633,BD_Gestão!$B:$B,0)),"erro"))</f>
        <v/>
      </c>
      <c r="J4633" s="186" t="str">
        <f>IF($A4633=0,"",IFERROR(INDEX(BD_Gestão!B:B,MATCH('Banco de Dados'!$B4633,BD_Gestão!$B:$B,0)),"erro"))</f>
        <v/>
      </c>
      <c r="K4633" s="158" t="str">
        <f>IF($A4633=0,"",IFERROR(INDEX(BD_Gestão!C:C,MATCH('Banco de Dados'!$B4633,BD_Gestão!$B:$B,0)),"erro"))</f>
        <v/>
      </c>
      <c r="L4633" s="158" t="str">
        <f>IF($A4633=0,"",IFERROR(INDEX(BD_Gestão!H:H,MATCH('Banco de Dados'!$B4633,BD_Gestão!$B:$B,0)),"erro"))</f>
        <v/>
      </c>
      <c r="M4633" s="161" t="str">
        <f>IF($A4633=0,"",IFERROR(INDEX(BD_Gestão!F:F,MATCH('Banco de Dados'!$B4633,BD_Gestão!$B:$B,0)),"erro"))</f>
        <v/>
      </c>
      <c r="N4633" s="161" t="str">
        <f>IF($A4633=0,"",IFERROR(INDEX(BD_Gestão!J:J,MATCH('Banco de Dados'!$B4633,BD_Gestão!$B:$B,0)),"erro"))</f>
        <v/>
      </c>
      <c r="O4633" s="164" t="str">
        <f>IF($A4633=0,"",IFERROR(INDEX(BD_Gestão!K:K,MATCH('Banco de Dados'!$B4633,BD_Gestão!$B:$B,0)),"erro"))</f>
        <v/>
      </c>
      <c r="P4633" s="169" t="str">
        <f t="shared" si="290"/>
        <v/>
      </c>
      <c r="Q4633" s="170" t="str">
        <f t="shared" si="291"/>
        <v/>
      </c>
      <c r="R4633" s="163" t="e">
        <f t="shared" si="288"/>
        <v>#VALUE!</v>
      </c>
      <c r="S4633" s="163" t="e">
        <f t="shared" si="289"/>
        <v>#VALUE!</v>
      </c>
      <c r="T4633" s="163" t="e">
        <f>INDEX(Controle!O:O,MATCH('Banco de Dados'!A4633,Controle!M:M,0))*E4633/100</f>
        <v>#N/A</v>
      </c>
    </row>
    <row r="4634" spans="1:20" hidden="1" x14ac:dyDescent="0.2">
      <c r="A4634" s="158">
        <f>BD_TS!A4633</f>
        <v>0</v>
      </c>
      <c r="B4634" s="158" t="str">
        <f>SUBSTITUTE(SUBSTITUTE(BD_TS!D4633," ",""),"-","/")</f>
        <v/>
      </c>
      <c r="C4634" s="158">
        <f>BD_TS!E4633</f>
        <v>0</v>
      </c>
      <c r="D4634" s="159">
        <f>BD_TS!F4633</f>
        <v>0</v>
      </c>
      <c r="E4634" s="160">
        <f>BD_TS!B4633</f>
        <v>0</v>
      </c>
      <c r="F4634" s="161">
        <f>BD_TS!C4633</f>
        <v>0</v>
      </c>
      <c r="G4634" s="187">
        <f>BD_TS!H4633</f>
        <v>0</v>
      </c>
      <c r="H4634" s="158" t="str">
        <f>IF($A4634=0,"",IFERROR(INDEX(BD_Gestão!A:A,MATCH('Banco de Dados'!$B4634,BD_Gestão!$B:$B,0)),"erro"))</f>
        <v/>
      </c>
      <c r="I4634" s="162" t="str">
        <f>IF($A4634=0,"",IFERROR(INDEX(BD_Gestão!E:E,MATCH('Banco de Dados'!$B4634,BD_Gestão!$B:$B,0)),"erro"))</f>
        <v/>
      </c>
      <c r="J4634" s="186" t="str">
        <f>IF($A4634=0,"",IFERROR(INDEX(BD_Gestão!B:B,MATCH('Banco de Dados'!$B4634,BD_Gestão!$B:$B,0)),"erro"))</f>
        <v/>
      </c>
      <c r="K4634" s="158" t="str">
        <f>IF($A4634=0,"",IFERROR(INDEX(BD_Gestão!C:C,MATCH('Banco de Dados'!$B4634,BD_Gestão!$B:$B,0)),"erro"))</f>
        <v/>
      </c>
      <c r="L4634" s="158" t="str">
        <f>IF($A4634=0,"",IFERROR(INDEX(BD_Gestão!H:H,MATCH('Banco de Dados'!$B4634,BD_Gestão!$B:$B,0)),"erro"))</f>
        <v/>
      </c>
      <c r="M4634" s="161" t="str">
        <f>IF($A4634=0,"",IFERROR(INDEX(BD_Gestão!F:F,MATCH('Banco de Dados'!$B4634,BD_Gestão!$B:$B,0)),"erro"))</f>
        <v/>
      </c>
      <c r="N4634" s="161" t="str">
        <f>IF($A4634=0,"",IFERROR(INDEX(BD_Gestão!J:J,MATCH('Banco de Dados'!$B4634,BD_Gestão!$B:$B,0)),"erro"))</f>
        <v/>
      </c>
      <c r="O4634" s="164" t="str">
        <f>IF($A4634=0,"",IFERROR(INDEX(BD_Gestão!K:K,MATCH('Banco de Dados'!$B4634,BD_Gestão!$B:$B,0)),"erro"))</f>
        <v/>
      </c>
      <c r="P4634" s="169" t="str">
        <f t="shared" si="290"/>
        <v/>
      </c>
      <c r="Q4634" s="170" t="str">
        <f t="shared" si="291"/>
        <v/>
      </c>
      <c r="R4634" s="163" t="e">
        <f t="shared" si="288"/>
        <v>#VALUE!</v>
      </c>
      <c r="S4634" s="163" t="e">
        <f t="shared" si="289"/>
        <v>#VALUE!</v>
      </c>
      <c r="T4634" s="163" t="e">
        <f>INDEX(Controle!O:O,MATCH('Banco de Dados'!A4634,Controle!M:M,0))*E4634/100</f>
        <v>#N/A</v>
      </c>
    </row>
    <row r="4635" spans="1:20" hidden="1" x14ac:dyDescent="0.2">
      <c r="A4635" s="158">
        <f>BD_TS!A4634</f>
        <v>0</v>
      </c>
      <c r="B4635" s="158" t="str">
        <f>SUBSTITUTE(SUBSTITUTE(BD_TS!D4634," ",""),"-","/")</f>
        <v/>
      </c>
      <c r="C4635" s="158">
        <f>BD_TS!E4634</f>
        <v>0</v>
      </c>
      <c r="D4635" s="159">
        <f>BD_TS!F4634</f>
        <v>0</v>
      </c>
      <c r="E4635" s="160">
        <f>BD_TS!B4634</f>
        <v>0</v>
      </c>
      <c r="F4635" s="161">
        <f>BD_TS!C4634</f>
        <v>0</v>
      </c>
      <c r="G4635" s="187">
        <f>BD_TS!H4634</f>
        <v>0</v>
      </c>
      <c r="H4635" s="158" t="str">
        <f>IF($A4635=0,"",IFERROR(INDEX(BD_Gestão!A:A,MATCH('Banco de Dados'!$B4635,BD_Gestão!$B:$B,0)),"erro"))</f>
        <v/>
      </c>
      <c r="I4635" s="162" t="str">
        <f>IF($A4635=0,"",IFERROR(INDEX(BD_Gestão!E:E,MATCH('Banco de Dados'!$B4635,BD_Gestão!$B:$B,0)),"erro"))</f>
        <v/>
      </c>
      <c r="J4635" s="186" t="str">
        <f>IF($A4635=0,"",IFERROR(INDEX(BD_Gestão!B:B,MATCH('Banco de Dados'!$B4635,BD_Gestão!$B:$B,0)),"erro"))</f>
        <v/>
      </c>
      <c r="K4635" s="158" t="str">
        <f>IF($A4635=0,"",IFERROR(INDEX(BD_Gestão!C:C,MATCH('Banco de Dados'!$B4635,BD_Gestão!$B:$B,0)),"erro"))</f>
        <v/>
      </c>
      <c r="L4635" s="158" t="str">
        <f>IF($A4635=0,"",IFERROR(INDEX(BD_Gestão!H:H,MATCH('Banco de Dados'!$B4635,BD_Gestão!$B:$B,0)),"erro"))</f>
        <v/>
      </c>
      <c r="M4635" s="161" t="str">
        <f>IF($A4635=0,"",IFERROR(INDEX(BD_Gestão!F:F,MATCH('Banco de Dados'!$B4635,BD_Gestão!$B:$B,0)),"erro"))</f>
        <v/>
      </c>
      <c r="N4635" s="161" t="str">
        <f>IF($A4635=0,"",IFERROR(INDEX(BD_Gestão!J:J,MATCH('Banco de Dados'!$B4635,BD_Gestão!$B:$B,0)),"erro"))</f>
        <v/>
      </c>
      <c r="O4635" s="164" t="str">
        <f>IF($A4635=0,"",IFERROR(INDEX(BD_Gestão!K:K,MATCH('Banco de Dados'!$B4635,BD_Gestão!$B:$B,0)),"erro"))</f>
        <v/>
      </c>
      <c r="P4635" s="169" t="str">
        <f t="shared" si="290"/>
        <v/>
      </c>
      <c r="Q4635" s="170" t="str">
        <f t="shared" si="291"/>
        <v/>
      </c>
      <c r="R4635" s="163" t="e">
        <f t="shared" si="288"/>
        <v>#VALUE!</v>
      </c>
      <c r="S4635" s="163" t="e">
        <f t="shared" si="289"/>
        <v>#VALUE!</v>
      </c>
      <c r="T4635" s="163" t="e">
        <f>INDEX(Controle!O:O,MATCH('Banco de Dados'!A4635,Controle!M:M,0))*E4635/100</f>
        <v>#N/A</v>
      </c>
    </row>
    <row r="4636" spans="1:20" hidden="1" x14ac:dyDescent="0.2">
      <c r="A4636" s="158">
        <f>BD_TS!A4635</f>
        <v>0</v>
      </c>
      <c r="B4636" s="158" t="str">
        <f>SUBSTITUTE(SUBSTITUTE(BD_TS!D4635," ",""),"-","/")</f>
        <v/>
      </c>
      <c r="C4636" s="158">
        <f>BD_TS!E4635</f>
        <v>0</v>
      </c>
      <c r="D4636" s="159">
        <f>BD_TS!F4635</f>
        <v>0</v>
      </c>
      <c r="E4636" s="160">
        <f>BD_TS!B4635</f>
        <v>0</v>
      </c>
      <c r="F4636" s="161">
        <f>BD_TS!C4635</f>
        <v>0</v>
      </c>
      <c r="G4636" s="187">
        <f>BD_TS!H4635</f>
        <v>0</v>
      </c>
      <c r="H4636" s="158" t="str">
        <f>IF($A4636=0,"",IFERROR(INDEX(BD_Gestão!A:A,MATCH('Banco de Dados'!$B4636,BD_Gestão!$B:$B,0)),"erro"))</f>
        <v/>
      </c>
      <c r="I4636" s="162" t="str">
        <f>IF($A4636=0,"",IFERROR(INDEX(BD_Gestão!E:E,MATCH('Banco de Dados'!$B4636,BD_Gestão!$B:$B,0)),"erro"))</f>
        <v/>
      </c>
      <c r="J4636" s="186" t="str">
        <f>IF($A4636=0,"",IFERROR(INDEX(BD_Gestão!B:B,MATCH('Banco de Dados'!$B4636,BD_Gestão!$B:$B,0)),"erro"))</f>
        <v/>
      </c>
      <c r="K4636" s="158" t="str">
        <f>IF($A4636=0,"",IFERROR(INDEX(BD_Gestão!C:C,MATCH('Banco de Dados'!$B4636,BD_Gestão!$B:$B,0)),"erro"))</f>
        <v/>
      </c>
      <c r="L4636" s="158" t="str">
        <f>IF($A4636=0,"",IFERROR(INDEX(BD_Gestão!H:H,MATCH('Banco de Dados'!$B4636,BD_Gestão!$B:$B,0)),"erro"))</f>
        <v/>
      </c>
      <c r="M4636" s="161" t="str">
        <f>IF($A4636=0,"",IFERROR(INDEX(BD_Gestão!F:F,MATCH('Banco de Dados'!$B4636,BD_Gestão!$B:$B,0)),"erro"))</f>
        <v/>
      </c>
      <c r="N4636" s="161" t="str">
        <f>IF($A4636=0,"",IFERROR(INDEX(BD_Gestão!J:J,MATCH('Banco de Dados'!$B4636,BD_Gestão!$B:$B,0)),"erro"))</f>
        <v/>
      </c>
      <c r="O4636" s="164" t="str">
        <f>IF($A4636=0,"",IFERROR(INDEX(BD_Gestão!K:K,MATCH('Banco de Dados'!$B4636,BD_Gestão!$B:$B,0)),"erro"))</f>
        <v/>
      </c>
      <c r="P4636" s="169" t="str">
        <f t="shared" si="290"/>
        <v/>
      </c>
      <c r="Q4636" s="170" t="str">
        <f t="shared" si="291"/>
        <v/>
      </c>
      <c r="R4636" s="163" t="e">
        <f t="shared" si="288"/>
        <v>#VALUE!</v>
      </c>
      <c r="S4636" s="163" t="e">
        <f t="shared" si="289"/>
        <v>#VALUE!</v>
      </c>
      <c r="T4636" s="163" t="e">
        <f>INDEX(Controle!O:O,MATCH('Banco de Dados'!A4636,Controle!M:M,0))*E4636/100</f>
        <v>#N/A</v>
      </c>
    </row>
    <row r="4637" spans="1:20" hidden="1" x14ac:dyDescent="0.2">
      <c r="A4637" s="158">
        <f>BD_TS!A4636</f>
        <v>0</v>
      </c>
      <c r="B4637" s="158" t="str">
        <f>SUBSTITUTE(SUBSTITUTE(BD_TS!D4636," ",""),"-","/")</f>
        <v/>
      </c>
      <c r="C4637" s="158">
        <f>BD_TS!E4636</f>
        <v>0</v>
      </c>
      <c r="D4637" s="159">
        <f>BD_TS!F4636</f>
        <v>0</v>
      </c>
      <c r="E4637" s="160">
        <f>BD_TS!B4636</f>
        <v>0</v>
      </c>
      <c r="F4637" s="161">
        <f>BD_TS!C4636</f>
        <v>0</v>
      </c>
      <c r="G4637" s="187">
        <f>BD_TS!H4636</f>
        <v>0</v>
      </c>
      <c r="H4637" s="158" t="str">
        <f>IF($A4637=0,"",IFERROR(INDEX(BD_Gestão!A:A,MATCH('Banco de Dados'!$B4637,BD_Gestão!$B:$B,0)),"erro"))</f>
        <v/>
      </c>
      <c r="I4637" s="162" t="str">
        <f>IF($A4637=0,"",IFERROR(INDEX(BD_Gestão!E:E,MATCH('Banco de Dados'!$B4637,BD_Gestão!$B:$B,0)),"erro"))</f>
        <v/>
      </c>
      <c r="J4637" s="186" t="str">
        <f>IF($A4637=0,"",IFERROR(INDEX(BD_Gestão!B:B,MATCH('Banco de Dados'!$B4637,BD_Gestão!$B:$B,0)),"erro"))</f>
        <v/>
      </c>
      <c r="K4637" s="158" t="str">
        <f>IF($A4637=0,"",IFERROR(INDEX(BD_Gestão!C:C,MATCH('Banco de Dados'!$B4637,BD_Gestão!$B:$B,0)),"erro"))</f>
        <v/>
      </c>
      <c r="L4637" s="158" t="str">
        <f>IF($A4637=0,"",IFERROR(INDEX(BD_Gestão!H:H,MATCH('Banco de Dados'!$B4637,BD_Gestão!$B:$B,0)),"erro"))</f>
        <v/>
      </c>
      <c r="M4637" s="161" t="str">
        <f>IF($A4637=0,"",IFERROR(INDEX(BD_Gestão!F:F,MATCH('Banco de Dados'!$B4637,BD_Gestão!$B:$B,0)),"erro"))</f>
        <v/>
      </c>
      <c r="N4637" s="161" t="str">
        <f>IF($A4637=0,"",IFERROR(INDEX(BD_Gestão!J:J,MATCH('Banco de Dados'!$B4637,BD_Gestão!$B:$B,0)),"erro"))</f>
        <v/>
      </c>
      <c r="O4637" s="164" t="str">
        <f>IF($A4637=0,"",IFERROR(INDEX(BD_Gestão!K:K,MATCH('Banco de Dados'!$B4637,BD_Gestão!$B:$B,0)),"erro"))</f>
        <v/>
      </c>
      <c r="P4637" s="169" t="str">
        <f t="shared" si="290"/>
        <v/>
      </c>
      <c r="Q4637" s="170" t="str">
        <f t="shared" si="291"/>
        <v/>
      </c>
      <c r="R4637" s="163" t="e">
        <f t="shared" si="288"/>
        <v>#VALUE!</v>
      </c>
      <c r="S4637" s="163" t="e">
        <f t="shared" si="289"/>
        <v>#VALUE!</v>
      </c>
      <c r="T4637" s="163" t="e">
        <f>INDEX(Controle!O:O,MATCH('Banco de Dados'!A4637,Controle!M:M,0))*E4637/100</f>
        <v>#N/A</v>
      </c>
    </row>
    <row r="4638" spans="1:20" hidden="1" x14ac:dyDescent="0.2">
      <c r="A4638" s="158">
        <f>BD_TS!A4637</f>
        <v>0</v>
      </c>
      <c r="B4638" s="158" t="str">
        <f>SUBSTITUTE(SUBSTITUTE(BD_TS!D4637," ",""),"-","/")</f>
        <v/>
      </c>
      <c r="C4638" s="158">
        <f>BD_TS!E4637</f>
        <v>0</v>
      </c>
      <c r="D4638" s="159">
        <f>BD_TS!F4637</f>
        <v>0</v>
      </c>
      <c r="E4638" s="160">
        <f>BD_TS!B4637</f>
        <v>0</v>
      </c>
      <c r="F4638" s="161">
        <f>BD_TS!C4637</f>
        <v>0</v>
      </c>
      <c r="G4638" s="187">
        <f>BD_TS!H4637</f>
        <v>0</v>
      </c>
      <c r="H4638" s="158" t="str">
        <f>IF($A4638=0,"",IFERROR(INDEX(BD_Gestão!A:A,MATCH('Banco de Dados'!$B4638,BD_Gestão!$B:$B,0)),"erro"))</f>
        <v/>
      </c>
      <c r="I4638" s="162" t="str">
        <f>IF($A4638=0,"",IFERROR(INDEX(BD_Gestão!E:E,MATCH('Banco de Dados'!$B4638,BD_Gestão!$B:$B,0)),"erro"))</f>
        <v/>
      </c>
      <c r="J4638" s="186" t="str">
        <f>IF($A4638=0,"",IFERROR(INDEX(BD_Gestão!B:B,MATCH('Banco de Dados'!$B4638,BD_Gestão!$B:$B,0)),"erro"))</f>
        <v/>
      </c>
      <c r="K4638" s="158" t="str">
        <f>IF($A4638=0,"",IFERROR(INDEX(BD_Gestão!C:C,MATCH('Banco de Dados'!$B4638,BD_Gestão!$B:$B,0)),"erro"))</f>
        <v/>
      </c>
      <c r="L4638" s="158" t="str">
        <f>IF($A4638=0,"",IFERROR(INDEX(BD_Gestão!H:H,MATCH('Banco de Dados'!$B4638,BD_Gestão!$B:$B,0)),"erro"))</f>
        <v/>
      </c>
      <c r="M4638" s="161" t="str">
        <f>IF($A4638=0,"",IFERROR(INDEX(BD_Gestão!F:F,MATCH('Banco de Dados'!$B4638,BD_Gestão!$B:$B,0)),"erro"))</f>
        <v/>
      </c>
      <c r="N4638" s="161" t="str">
        <f>IF($A4638=0,"",IFERROR(INDEX(BD_Gestão!J:J,MATCH('Banco de Dados'!$B4638,BD_Gestão!$B:$B,0)),"erro"))</f>
        <v/>
      </c>
      <c r="O4638" s="164" t="str">
        <f>IF($A4638=0,"",IFERROR(INDEX(BD_Gestão!K:K,MATCH('Banco de Dados'!$B4638,BD_Gestão!$B:$B,0)),"erro"))</f>
        <v/>
      </c>
      <c r="P4638" s="169" t="str">
        <f t="shared" si="290"/>
        <v/>
      </c>
      <c r="Q4638" s="170" t="str">
        <f t="shared" si="291"/>
        <v/>
      </c>
      <c r="R4638" s="163" t="e">
        <f t="shared" si="288"/>
        <v>#VALUE!</v>
      </c>
      <c r="S4638" s="163" t="e">
        <f t="shared" si="289"/>
        <v>#VALUE!</v>
      </c>
      <c r="T4638" s="163" t="e">
        <f>INDEX(Controle!O:O,MATCH('Banco de Dados'!A4638,Controle!M:M,0))*E4638/100</f>
        <v>#N/A</v>
      </c>
    </row>
    <row r="4639" spans="1:20" hidden="1" x14ac:dyDescent="0.2">
      <c r="A4639" s="158">
        <f>BD_TS!A4638</f>
        <v>0</v>
      </c>
      <c r="B4639" s="158" t="str">
        <f>SUBSTITUTE(SUBSTITUTE(BD_TS!D4638," ",""),"-","/")</f>
        <v/>
      </c>
      <c r="C4639" s="158">
        <f>BD_TS!E4638</f>
        <v>0</v>
      </c>
      <c r="D4639" s="159">
        <f>BD_TS!F4638</f>
        <v>0</v>
      </c>
      <c r="E4639" s="160">
        <f>BD_TS!B4638</f>
        <v>0</v>
      </c>
      <c r="F4639" s="161">
        <f>BD_TS!C4638</f>
        <v>0</v>
      </c>
      <c r="G4639" s="187">
        <f>BD_TS!H4638</f>
        <v>0</v>
      </c>
      <c r="H4639" s="158" t="str">
        <f>IF($A4639=0,"",IFERROR(INDEX(BD_Gestão!A:A,MATCH('Banco de Dados'!$B4639,BD_Gestão!$B:$B,0)),"erro"))</f>
        <v/>
      </c>
      <c r="I4639" s="162" t="str">
        <f>IF($A4639=0,"",IFERROR(INDEX(BD_Gestão!E:E,MATCH('Banco de Dados'!$B4639,BD_Gestão!$B:$B,0)),"erro"))</f>
        <v/>
      </c>
      <c r="J4639" s="186" t="str">
        <f>IF($A4639=0,"",IFERROR(INDEX(BD_Gestão!B:B,MATCH('Banco de Dados'!$B4639,BD_Gestão!$B:$B,0)),"erro"))</f>
        <v/>
      </c>
      <c r="K4639" s="158" t="str">
        <f>IF($A4639=0,"",IFERROR(INDEX(BD_Gestão!C:C,MATCH('Banco de Dados'!$B4639,BD_Gestão!$B:$B,0)),"erro"))</f>
        <v/>
      </c>
      <c r="L4639" s="158" t="str">
        <f>IF($A4639=0,"",IFERROR(INDEX(BD_Gestão!H:H,MATCH('Banco de Dados'!$B4639,BD_Gestão!$B:$B,0)),"erro"))</f>
        <v/>
      </c>
      <c r="M4639" s="161" t="str">
        <f>IF($A4639=0,"",IFERROR(INDEX(BD_Gestão!F:F,MATCH('Banco de Dados'!$B4639,BD_Gestão!$B:$B,0)),"erro"))</f>
        <v/>
      </c>
      <c r="N4639" s="161" t="str">
        <f>IF($A4639=0,"",IFERROR(INDEX(BD_Gestão!J:J,MATCH('Banco de Dados'!$B4639,BD_Gestão!$B:$B,0)),"erro"))</f>
        <v/>
      </c>
      <c r="O4639" s="164" t="str">
        <f>IF($A4639=0,"",IFERROR(INDEX(BD_Gestão!K:K,MATCH('Banco de Dados'!$B4639,BD_Gestão!$B:$B,0)),"erro"))</f>
        <v/>
      </c>
      <c r="P4639" s="169" t="str">
        <f t="shared" si="290"/>
        <v/>
      </c>
      <c r="Q4639" s="170" t="str">
        <f t="shared" si="291"/>
        <v/>
      </c>
      <c r="R4639" s="163" t="e">
        <f t="shared" si="288"/>
        <v>#VALUE!</v>
      </c>
      <c r="S4639" s="163" t="e">
        <f t="shared" si="289"/>
        <v>#VALUE!</v>
      </c>
      <c r="T4639" s="163" t="e">
        <f>INDEX(Controle!O:O,MATCH('Banco de Dados'!A4639,Controle!M:M,0))*E4639/100</f>
        <v>#N/A</v>
      </c>
    </row>
    <row r="4640" spans="1:20" hidden="1" x14ac:dyDescent="0.2">
      <c r="A4640" s="158">
        <f>BD_TS!A4639</f>
        <v>0</v>
      </c>
      <c r="B4640" s="158" t="str">
        <f>SUBSTITUTE(SUBSTITUTE(BD_TS!D4639," ",""),"-","/")</f>
        <v/>
      </c>
      <c r="C4640" s="158">
        <f>BD_TS!E4639</f>
        <v>0</v>
      </c>
      <c r="D4640" s="159">
        <f>BD_TS!F4639</f>
        <v>0</v>
      </c>
      <c r="E4640" s="160">
        <f>BD_TS!B4639</f>
        <v>0</v>
      </c>
      <c r="F4640" s="161">
        <f>BD_TS!C4639</f>
        <v>0</v>
      </c>
      <c r="G4640" s="187">
        <f>BD_TS!H4639</f>
        <v>0</v>
      </c>
      <c r="H4640" s="158" t="str">
        <f>IF($A4640=0,"",IFERROR(INDEX(BD_Gestão!A:A,MATCH('Banco de Dados'!$B4640,BD_Gestão!$B:$B,0)),"erro"))</f>
        <v/>
      </c>
      <c r="I4640" s="162" t="str">
        <f>IF($A4640=0,"",IFERROR(INDEX(BD_Gestão!E:E,MATCH('Banco de Dados'!$B4640,BD_Gestão!$B:$B,0)),"erro"))</f>
        <v/>
      </c>
      <c r="J4640" s="186" t="str">
        <f>IF($A4640=0,"",IFERROR(INDEX(BD_Gestão!B:B,MATCH('Banco de Dados'!$B4640,BD_Gestão!$B:$B,0)),"erro"))</f>
        <v/>
      </c>
      <c r="K4640" s="158" t="str">
        <f>IF($A4640=0,"",IFERROR(INDEX(BD_Gestão!C:C,MATCH('Banco de Dados'!$B4640,BD_Gestão!$B:$B,0)),"erro"))</f>
        <v/>
      </c>
      <c r="L4640" s="158" t="str">
        <f>IF($A4640=0,"",IFERROR(INDEX(BD_Gestão!H:H,MATCH('Banco de Dados'!$B4640,BD_Gestão!$B:$B,0)),"erro"))</f>
        <v/>
      </c>
      <c r="M4640" s="161" t="str">
        <f>IF($A4640=0,"",IFERROR(INDEX(BD_Gestão!F:F,MATCH('Banco de Dados'!$B4640,BD_Gestão!$B:$B,0)),"erro"))</f>
        <v/>
      </c>
      <c r="N4640" s="161" t="str">
        <f>IF($A4640=0,"",IFERROR(INDEX(BD_Gestão!J:J,MATCH('Banco de Dados'!$B4640,BD_Gestão!$B:$B,0)),"erro"))</f>
        <v/>
      </c>
      <c r="O4640" s="164" t="str">
        <f>IF($A4640=0,"",IFERROR(INDEX(BD_Gestão!K:K,MATCH('Banco de Dados'!$B4640,BD_Gestão!$B:$B,0)),"erro"))</f>
        <v/>
      </c>
      <c r="P4640" s="169" t="str">
        <f t="shared" si="290"/>
        <v/>
      </c>
      <c r="Q4640" s="170" t="str">
        <f t="shared" si="291"/>
        <v/>
      </c>
      <c r="R4640" s="163" t="e">
        <f t="shared" si="288"/>
        <v>#VALUE!</v>
      </c>
      <c r="S4640" s="163" t="e">
        <f t="shared" si="289"/>
        <v>#VALUE!</v>
      </c>
      <c r="T4640" s="163" t="e">
        <f>INDEX(Controle!O:O,MATCH('Banco de Dados'!A4640,Controle!M:M,0))*E4640/100</f>
        <v>#N/A</v>
      </c>
    </row>
    <row r="4641" spans="1:20" hidden="1" x14ac:dyDescent="0.2">
      <c r="A4641" s="158">
        <f>BD_TS!A4640</f>
        <v>0</v>
      </c>
      <c r="B4641" s="158" t="str">
        <f>SUBSTITUTE(SUBSTITUTE(BD_TS!D4640," ",""),"-","/")</f>
        <v/>
      </c>
      <c r="C4641" s="158">
        <f>BD_TS!E4640</f>
        <v>0</v>
      </c>
      <c r="D4641" s="159">
        <f>BD_TS!F4640</f>
        <v>0</v>
      </c>
      <c r="E4641" s="160">
        <f>BD_TS!B4640</f>
        <v>0</v>
      </c>
      <c r="F4641" s="161">
        <f>BD_TS!C4640</f>
        <v>0</v>
      </c>
      <c r="G4641" s="187">
        <f>BD_TS!H4640</f>
        <v>0</v>
      </c>
      <c r="H4641" s="158" t="str">
        <f>IF($A4641=0,"",IFERROR(INDEX(BD_Gestão!A:A,MATCH('Banco de Dados'!$B4641,BD_Gestão!$B:$B,0)),"erro"))</f>
        <v/>
      </c>
      <c r="I4641" s="162" t="str">
        <f>IF($A4641=0,"",IFERROR(INDEX(BD_Gestão!E:E,MATCH('Banco de Dados'!$B4641,BD_Gestão!$B:$B,0)),"erro"))</f>
        <v/>
      </c>
      <c r="J4641" s="186" t="str">
        <f>IF($A4641=0,"",IFERROR(INDEX(BD_Gestão!B:B,MATCH('Banco de Dados'!$B4641,BD_Gestão!$B:$B,0)),"erro"))</f>
        <v/>
      </c>
      <c r="K4641" s="158" t="str">
        <f>IF($A4641=0,"",IFERROR(INDEX(BD_Gestão!C:C,MATCH('Banco de Dados'!$B4641,BD_Gestão!$B:$B,0)),"erro"))</f>
        <v/>
      </c>
      <c r="L4641" s="158" t="str">
        <f>IF($A4641=0,"",IFERROR(INDEX(BD_Gestão!H:H,MATCH('Banco de Dados'!$B4641,BD_Gestão!$B:$B,0)),"erro"))</f>
        <v/>
      </c>
      <c r="M4641" s="161" t="str">
        <f>IF($A4641=0,"",IFERROR(INDEX(BD_Gestão!F:F,MATCH('Banco de Dados'!$B4641,BD_Gestão!$B:$B,0)),"erro"))</f>
        <v/>
      </c>
      <c r="N4641" s="161" t="str">
        <f>IF($A4641=0,"",IFERROR(INDEX(BD_Gestão!J:J,MATCH('Banco de Dados'!$B4641,BD_Gestão!$B:$B,0)),"erro"))</f>
        <v/>
      </c>
      <c r="O4641" s="164" t="str">
        <f>IF($A4641=0,"",IFERROR(INDEX(BD_Gestão!K:K,MATCH('Banco de Dados'!$B4641,BD_Gestão!$B:$B,0)),"erro"))</f>
        <v/>
      </c>
      <c r="P4641" s="169" t="str">
        <f t="shared" si="290"/>
        <v/>
      </c>
      <c r="Q4641" s="170" t="str">
        <f t="shared" si="291"/>
        <v/>
      </c>
      <c r="R4641" s="163" t="e">
        <f t="shared" si="288"/>
        <v>#VALUE!</v>
      </c>
      <c r="S4641" s="163" t="e">
        <f t="shared" si="289"/>
        <v>#VALUE!</v>
      </c>
      <c r="T4641" s="163" t="e">
        <f>INDEX(Controle!O:O,MATCH('Banco de Dados'!A4641,Controle!M:M,0))*E4641/100</f>
        <v>#N/A</v>
      </c>
    </row>
    <row r="4642" spans="1:20" hidden="1" x14ac:dyDescent="0.2">
      <c r="A4642" s="158">
        <f>BD_TS!A4641</f>
        <v>0</v>
      </c>
      <c r="B4642" s="158" t="str">
        <f>SUBSTITUTE(SUBSTITUTE(BD_TS!D4641," ",""),"-","/")</f>
        <v/>
      </c>
      <c r="C4642" s="158">
        <f>BD_TS!E4641</f>
        <v>0</v>
      </c>
      <c r="D4642" s="159">
        <f>BD_TS!F4641</f>
        <v>0</v>
      </c>
      <c r="E4642" s="160">
        <f>BD_TS!B4641</f>
        <v>0</v>
      </c>
      <c r="F4642" s="161">
        <f>BD_TS!C4641</f>
        <v>0</v>
      </c>
      <c r="G4642" s="187">
        <f>BD_TS!H4641</f>
        <v>0</v>
      </c>
      <c r="H4642" s="158" t="str">
        <f>IF($A4642=0,"",IFERROR(INDEX(BD_Gestão!A:A,MATCH('Banco de Dados'!$B4642,BD_Gestão!$B:$B,0)),"erro"))</f>
        <v/>
      </c>
      <c r="I4642" s="162" t="str">
        <f>IF($A4642=0,"",IFERROR(INDEX(BD_Gestão!E:E,MATCH('Banco de Dados'!$B4642,BD_Gestão!$B:$B,0)),"erro"))</f>
        <v/>
      </c>
      <c r="J4642" s="186" t="str">
        <f>IF($A4642=0,"",IFERROR(INDEX(BD_Gestão!B:B,MATCH('Banco de Dados'!$B4642,BD_Gestão!$B:$B,0)),"erro"))</f>
        <v/>
      </c>
      <c r="K4642" s="158" t="str">
        <f>IF($A4642=0,"",IFERROR(INDEX(BD_Gestão!C:C,MATCH('Banco de Dados'!$B4642,BD_Gestão!$B:$B,0)),"erro"))</f>
        <v/>
      </c>
      <c r="L4642" s="158" t="str">
        <f>IF($A4642=0,"",IFERROR(INDEX(BD_Gestão!H:H,MATCH('Banco de Dados'!$B4642,BD_Gestão!$B:$B,0)),"erro"))</f>
        <v/>
      </c>
      <c r="M4642" s="161" t="str">
        <f>IF($A4642=0,"",IFERROR(INDEX(BD_Gestão!F:F,MATCH('Banco de Dados'!$B4642,BD_Gestão!$B:$B,0)),"erro"))</f>
        <v/>
      </c>
      <c r="N4642" s="161" t="str">
        <f>IF($A4642=0,"",IFERROR(INDEX(BD_Gestão!J:J,MATCH('Banco de Dados'!$B4642,BD_Gestão!$B:$B,0)),"erro"))</f>
        <v/>
      </c>
      <c r="O4642" s="164" t="str">
        <f>IF($A4642=0,"",IFERROR(INDEX(BD_Gestão!K:K,MATCH('Banco de Dados'!$B4642,BD_Gestão!$B:$B,0)),"erro"))</f>
        <v/>
      </c>
      <c r="P4642" s="169" t="str">
        <f t="shared" si="290"/>
        <v/>
      </c>
      <c r="Q4642" s="170" t="str">
        <f t="shared" si="291"/>
        <v/>
      </c>
      <c r="R4642" s="163" t="e">
        <f t="shared" si="288"/>
        <v>#VALUE!</v>
      </c>
      <c r="S4642" s="163" t="e">
        <f t="shared" si="289"/>
        <v>#VALUE!</v>
      </c>
      <c r="T4642" s="163" t="e">
        <f>INDEX(Controle!O:O,MATCH('Banco de Dados'!A4642,Controle!M:M,0))*E4642/100</f>
        <v>#N/A</v>
      </c>
    </row>
    <row r="4643" spans="1:20" hidden="1" x14ac:dyDescent="0.2">
      <c r="A4643" s="158">
        <f>BD_TS!A4642</f>
        <v>0</v>
      </c>
      <c r="B4643" s="158" t="str">
        <f>SUBSTITUTE(SUBSTITUTE(BD_TS!D4642," ",""),"-","/")</f>
        <v/>
      </c>
      <c r="C4643" s="158">
        <f>BD_TS!E4642</f>
        <v>0</v>
      </c>
      <c r="D4643" s="159">
        <f>BD_TS!F4642</f>
        <v>0</v>
      </c>
      <c r="E4643" s="160">
        <f>BD_TS!B4642</f>
        <v>0</v>
      </c>
      <c r="F4643" s="161">
        <f>BD_TS!C4642</f>
        <v>0</v>
      </c>
      <c r="G4643" s="187">
        <f>BD_TS!H4642</f>
        <v>0</v>
      </c>
      <c r="H4643" s="158" t="str">
        <f>IF($A4643=0,"",IFERROR(INDEX(BD_Gestão!A:A,MATCH('Banco de Dados'!$B4643,BD_Gestão!$B:$B,0)),"erro"))</f>
        <v/>
      </c>
      <c r="I4643" s="162" t="str">
        <f>IF($A4643=0,"",IFERROR(INDEX(BD_Gestão!E:E,MATCH('Banco de Dados'!$B4643,BD_Gestão!$B:$B,0)),"erro"))</f>
        <v/>
      </c>
      <c r="J4643" s="186" t="str">
        <f>IF($A4643=0,"",IFERROR(INDEX(BD_Gestão!B:B,MATCH('Banco de Dados'!$B4643,BD_Gestão!$B:$B,0)),"erro"))</f>
        <v/>
      </c>
      <c r="K4643" s="158" t="str">
        <f>IF($A4643=0,"",IFERROR(INDEX(BD_Gestão!C:C,MATCH('Banco de Dados'!$B4643,BD_Gestão!$B:$B,0)),"erro"))</f>
        <v/>
      </c>
      <c r="L4643" s="158" t="str">
        <f>IF($A4643=0,"",IFERROR(INDEX(BD_Gestão!H:H,MATCH('Banco de Dados'!$B4643,BD_Gestão!$B:$B,0)),"erro"))</f>
        <v/>
      </c>
      <c r="M4643" s="161" t="str">
        <f>IF($A4643=0,"",IFERROR(INDEX(BD_Gestão!F:F,MATCH('Banco de Dados'!$B4643,BD_Gestão!$B:$B,0)),"erro"))</f>
        <v/>
      </c>
      <c r="N4643" s="161" t="str">
        <f>IF($A4643=0,"",IFERROR(INDEX(BD_Gestão!J:J,MATCH('Banco de Dados'!$B4643,BD_Gestão!$B:$B,0)),"erro"))</f>
        <v/>
      </c>
      <c r="O4643" s="164" t="str">
        <f>IF($A4643=0,"",IFERROR(INDEX(BD_Gestão!K:K,MATCH('Banco de Dados'!$B4643,BD_Gestão!$B:$B,0)),"erro"))</f>
        <v/>
      </c>
      <c r="P4643" s="169" t="str">
        <f t="shared" si="290"/>
        <v/>
      </c>
      <c r="Q4643" s="170" t="str">
        <f t="shared" si="291"/>
        <v/>
      </c>
      <c r="R4643" s="163" t="e">
        <f t="shared" si="288"/>
        <v>#VALUE!</v>
      </c>
      <c r="S4643" s="163" t="e">
        <f t="shared" si="289"/>
        <v>#VALUE!</v>
      </c>
      <c r="T4643" s="163" t="e">
        <f>INDEX(Controle!O:O,MATCH('Banco de Dados'!A4643,Controle!M:M,0))*E4643/100</f>
        <v>#N/A</v>
      </c>
    </row>
    <row r="4644" spans="1:20" hidden="1" x14ac:dyDescent="0.2">
      <c r="A4644" s="158">
        <f>BD_TS!A4643</f>
        <v>0</v>
      </c>
      <c r="B4644" s="158" t="str">
        <f>SUBSTITUTE(SUBSTITUTE(BD_TS!D4643," ",""),"-","/")</f>
        <v/>
      </c>
      <c r="C4644" s="158">
        <f>BD_TS!E4643</f>
        <v>0</v>
      </c>
      <c r="D4644" s="159">
        <f>BD_TS!F4643</f>
        <v>0</v>
      </c>
      <c r="E4644" s="160">
        <f>BD_TS!B4643</f>
        <v>0</v>
      </c>
      <c r="F4644" s="161">
        <f>BD_TS!C4643</f>
        <v>0</v>
      </c>
      <c r="G4644" s="187">
        <f>BD_TS!H4643</f>
        <v>0</v>
      </c>
      <c r="H4644" s="158" t="str">
        <f>IF($A4644=0,"",IFERROR(INDEX(BD_Gestão!A:A,MATCH('Banco de Dados'!$B4644,BD_Gestão!$B:$B,0)),"erro"))</f>
        <v/>
      </c>
      <c r="I4644" s="162" t="str">
        <f>IF($A4644=0,"",IFERROR(INDEX(BD_Gestão!E:E,MATCH('Banco de Dados'!$B4644,BD_Gestão!$B:$B,0)),"erro"))</f>
        <v/>
      </c>
      <c r="J4644" s="186" t="str">
        <f>IF($A4644=0,"",IFERROR(INDEX(BD_Gestão!B:B,MATCH('Banco de Dados'!$B4644,BD_Gestão!$B:$B,0)),"erro"))</f>
        <v/>
      </c>
      <c r="K4644" s="158" t="str">
        <f>IF($A4644=0,"",IFERROR(INDEX(BD_Gestão!C:C,MATCH('Banco de Dados'!$B4644,BD_Gestão!$B:$B,0)),"erro"))</f>
        <v/>
      </c>
      <c r="L4644" s="158" t="str">
        <f>IF($A4644=0,"",IFERROR(INDEX(BD_Gestão!H:H,MATCH('Banco de Dados'!$B4644,BD_Gestão!$B:$B,0)),"erro"))</f>
        <v/>
      </c>
      <c r="M4644" s="161" t="str">
        <f>IF($A4644=0,"",IFERROR(INDEX(BD_Gestão!F:F,MATCH('Banco de Dados'!$B4644,BD_Gestão!$B:$B,0)),"erro"))</f>
        <v/>
      </c>
      <c r="N4644" s="161" t="str">
        <f>IF($A4644=0,"",IFERROR(INDEX(BD_Gestão!J:J,MATCH('Banco de Dados'!$B4644,BD_Gestão!$B:$B,0)),"erro"))</f>
        <v/>
      </c>
      <c r="O4644" s="164" t="str">
        <f>IF($A4644=0,"",IFERROR(INDEX(BD_Gestão!K:K,MATCH('Banco de Dados'!$B4644,BD_Gestão!$B:$B,0)),"erro"))</f>
        <v/>
      </c>
      <c r="P4644" s="169" t="str">
        <f t="shared" si="290"/>
        <v/>
      </c>
      <c r="Q4644" s="170" t="str">
        <f t="shared" si="291"/>
        <v/>
      </c>
      <c r="R4644" s="163" t="e">
        <f t="shared" si="288"/>
        <v>#VALUE!</v>
      </c>
      <c r="S4644" s="163" t="e">
        <f t="shared" si="289"/>
        <v>#VALUE!</v>
      </c>
      <c r="T4644" s="163" t="e">
        <f>INDEX(Controle!O:O,MATCH('Banco de Dados'!A4644,Controle!M:M,0))*E4644/100</f>
        <v>#N/A</v>
      </c>
    </row>
    <row r="4645" spans="1:20" hidden="1" x14ac:dyDescent="0.2">
      <c r="A4645" s="158">
        <f>BD_TS!A4644</f>
        <v>0</v>
      </c>
      <c r="B4645" s="158" t="str">
        <f>SUBSTITUTE(SUBSTITUTE(BD_TS!D4644," ",""),"-","/")</f>
        <v/>
      </c>
      <c r="C4645" s="158">
        <f>BD_TS!E4644</f>
        <v>0</v>
      </c>
      <c r="D4645" s="159">
        <f>BD_TS!F4644</f>
        <v>0</v>
      </c>
      <c r="E4645" s="160">
        <f>BD_TS!B4644</f>
        <v>0</v>
      </c>
      <c r="F4645" s="161">
        <f>BD_TS!C4644</f>
        <v>0</v>
      </c>
      <c r="G4645" s="187">
        <f>BD_TS!H4644</f>
        <v>0</v>
      </c>
      <c r="H4645" s="158" t="str">
        <f>IF($A4645=0,"",IFERROR(INDEX(BD_Gestão!A:A,MATCH('Banco de Dados'!$B4645,BD_Gestão!$B:$B,0)),"erro"))</f>
        <v/>
      </c>
      <c r="I4645" s="162" t="str">
        <f>IF($A4645=0,"",IFERROR(INDEX(BD_Gestão!E:E,MATCH('Banco de Dados'!$B4645,BD_Gestão!$B:$B,0)),"erro"))</f>
        <v/>
      </c>
      <c r="J4645" s="186" t="str">
        <f>IF($A4645=0,"",IFERROR(INDEX(BD_Gestão!B:B,MATCH('Banco de Dados'!$B4645,BD_Gestão!$B:$B,0)),"erro"))</f>
        <v/>
      </c>
      <c r="K4645" s="158" t="str">
        <f>IF($A4645=0,"",IFERROR(INDEX(BD_Gestão!C:C,MATCH('Banco de Dados'!$B4645,BD_Gestão!$B:$B,0)),"erro"))</f>
        <v/>
      </c>
      <c r="L4645" s="158" t="str">
        <f>IF($A4645=0,"",IFERROR(INDEX(BD_Gestão!H:H,MATCH('Banco de Dados'!$B4645,BD_Gestão!$B:$B,0)),"erro"))</f>
        <v/>
      </c>
      <c r="M4645" s="161" t="str">
        <f>IF($A4645=0,"",IFERROR(INDEX(BD_Gestão!F:F,MATCH('Banco de Dados'!$B4645,BD_Gestão!$B:$B,0)),"erro"))</f>
        <v/>
      </c>
      <c r="N4645" s="161" t="str">
        <f>IF($A4645=0,"",IFERROR(INDEX(BD_Gestão!J:J,MATCH('Banco de Dados'!$B4645,BD_Gestão!$B:$B,0)),"erro"))</f>
        <v/>
      </c>
      <c r="O4645" s="164" t="str">
        <f>IF($A4645=0,"",IFERROR(INDEX(BD_Gestão!K:K,MATCH('Banco de Dados'!$B4645,BD_Gestão!$B:$B,0)),"erro"))</f>
        <v/>
      </c>
      <c r="P4645" s="169" t="str">
        <f t="shared" si="290"/>
        <v/>
      </c>
      <c r="Q4645" s="170" t="str">
        <f t="shared" si="291"/>
        <v/>
      </c>
      <c r="R4645" s="163" t="e">
        <f t="shared" si="288"/>
        <v>#VALUE!</v>
      </c>
      <c r="S4645" s="163" t="e">
        <f t="shared" si="289"/>
        <v>#VALUE!</v>
      </c>
      <c r="T4645" s="163" t="e">
        <f>INDEX(Controle!O:O,MATCH('Banco de Dados'!A4645,Controle!M:M,0))*E4645/100</f>
        <v>#N/A</v>
      </c>
    </row>
    <row r="4646" spans="1:20" hidden="1" x14ac:dyDescent="0.2">
      <c r="A4646" s="158">
        <f>BD_TS!A4645</f>
        <v>0</v>
      </c>
      <c r="B4646" s="158" t="str">
        <f>SUBSTITUTE(SUBSTITUTE(BD_TS!D4645," ",""),"-","/")</f>
        <v/>
      </c>
      <c r="C4646" s="158">
        <f>BD_TS!E4645</f>
        <v>0</v>
      </c>
      <c r="D4646" s="159">
        <f>BD_TS!F4645</f>
        <v>0</v>
      </c>
      <c r="E4646" s="160">
        <f>BD_TS!B4645</f>
        <v>0</v>
      </c>
      <c r="F4646" s="161">
        <f>BD_TS!C4645</f>
        <v>0</v>
      </c>
      <c r="G4646" s="187">
        <f>BD_TS!H4645</f>
        <v>0</v>
      </c>
      <c r="H4646" s="158" t="str">
        <f>IF($A4646=0,"",IFERROR(INDEX(BD_Gestão!A:A,MATCH('Banco de Dados'!$B4646,BD_Gestão!$B:$B,0)),"erro"))</f>
        <v/>
      </c>
      <c r="I4646" s="162" t="str">
        <f>IF($A4646=0,"",IFERROR(INDEX(BD_Gestão!E:E,MATCH('Banco de Dados'!$B4646,BD_Gestão!$B:$B,0)),"erro"))</f>
        <v/>
      </c>
      <c r="J4646" s="186" t="str">
        <f>IF($A4646=0,"",IFERROR(INDEX(BD_Gestão!B:B,MATCH('Banco de Dados'!$B4646,BD_Gestão!$B:$B,0)),"erro"))</f>
        <v/>
      </c>
      <c r="K4646" s="158" t="str">
        <f>IF($A4646=0,"",IFERROR(INDEX(BD_Gestão!C:C,MATCH('Banco de Dados'!$B4646,BD_Gestão!$B:$B,0)),"erro"))</f>
        <v/>
      </c>
      <c r="L4646" s="158" t="str">
        <f>IF($A4646=0,"",IFERROR(INDEX(BD_Gestão!H:H,MATCH('Banco de Dados'!$B4646,BD_Gestão!$B:$B,0)),"erro"))</f>
        <v/>
      </c>
      <c r="M4646" s="161" t="str">
        <f>IF($A4646=0,"",IFERROR(INDEX(BD_Gestão!F:F,MATCH('Banco de Dados'!$B4646,BD_Gestão!$B:$B,0)),"erro"))</f>
        <v/>
      </c>
      <c r="N4646" s="161" t="str">
        <f>IF($A4646=0,"",IFERROR(INDEX(BD_Gestão!J:J,MATCH('Banco de Dados'!$B4646,BD_Gestão!$B:$B,0)),"erro"))</f>
        <v/>
      </c>
      <c r="O4646" s="164" t="str">
        <f>IF($A4646=0,"",IFERROR(INDEX(BD_Gestão!K:K,MATCH('Banco de Dados'!$B4646,BD_Gestão!$B:$B,0)),"erro"))</f>
        <v/>
      </c>
      <c r="P4646" s="169" t="str">
        <f t="shared" si="290"/>
        <v/>
      </c>
      <c r="Q4646" s="170" t="str">
        <f t="shared" si="291"/>
        <v/>
      </c>
      <c r="R4646" s="163" t="e">
        <f t="shared" si="288"/>
        <v>#VALUE!</v>
      </c>
      <c r="S4646" s="163" t="e">
        <f t="shared" si="289"/>
        <v>#VALUE!</v>
      </c>
      <c r="T4646" s="163" t="e">
        <f>INDEX(Controle!O:O,MATCH('Banco de Dados'!A4646,Controle!M:M,0))*E4646/100</f>
        <v>#N/A</v>
      </c>
    </row>
    <row r="4647" spans="1:20" hidden="1" x14ac:dyDescent="0.2">
      <c r="A4647" s="158">
        <f>BD_TS!A4646</f>
        <v>0</v>
      </c>
      <c r="B4647" s="158" t="str">
        <f>SUBSTITUTE(SUBSTITUTE(BD_TS!D4646," ",""),"-","/")</f>
        <v/>
      </c>
      <c r="C4647" s="158">
        <f>BD_TS!E4646</f>
        <v>0</v>
      </c>
      <c r="D4647" s="159">
        <f>BD_TS!F4646</f>
        <v>0</v>
      </c>
      <c r="E4647" s="160">
        <f>BD_TS!B4646</f>
        <v>0</v>
      </c>
      <c r="F4647" s="161">
        <f>BD_TS!C4646</f>
        <v>0</v>
      </c>
      <c r="G4647" s="187">
        <f>BD_TS!H4646</f>
        <v>0</v>
      </c>
      <c r="H4647" s="158" t="str">
        <f>IF($A4647=0,"",IFERROR(INDEX(BD_Gestão!A:A,MATCH('Banco de Dados'!$B4647,BD_Gestão!$B:$B,0)),"erro"))</f>
        <v/>
      </c>
      <c r="I4647" s="162" t="str">
        <f>IF($A4647=0,"",IFERROR(INDEX(BD_Gestão!E:E,MATCH('Banco de Dados'!$B4647,BD_Gestão!$B:$B,0)),"erro"))</f>
        <v/>
      </c>
      <c r="J4647" s="186" t="str">
        <f>IF($A4647=0,"",IFERROR(INDEX(BD_Gestão!B:B,MATCH('Banco de Dados'!$B4647,BD_Gestão!$B:$B,0)),"erro"))</f>
        <v/>
      </c>
      <c r="K4647" s="158" t="str">
        <f>IF($A4647=0,"",IFERROR(INDEX(BD_Gestão!C:C,MATCH('Banco de Dados'!$B4647,BD_Gestão!$B:$B,0)),"erro"))</f>
        <v/>
      </c>
      <c r="L4647" s="158" t="str">
        <f>IF($A4647=0,"",IFERROR(INDEX(BD_Gestão!H:H,MATCH('Banco de Dados'!$B4647,BD_Gestão!$B:$B,0)),"erro"))</f>
        <v/>
      </c>
      <c r="M4647" s="161" t="str">
        <f>IF($A4647=0,"",IFERROR(INDEX(BD_Gestão!F:F,MATCH('Banco de Dados'!$B4647,BD_Gestão!$B:$B,0)),"erro"))</f>
        <v/>
      </c>
      <c r="N4647" s="161" t="str">
        <f>IF($A4647=0,"",IFERROR(INDEX(BD_Gestão!J:J,MATCH('Banco de Dados'!$B4647,BD_Gestão!$B:$B,0)),"erro"))</f>
        <v/>
      </c>
      <c r="O4647" s="164" t="str">
        <f>IF($A4647=0,"",IFERROR(INDEX(BD_Gestão!K:K,MATCH('Banco de Dados'!$B4647,BD_Gestão!$B:$B,0)),"erro"))</f>
        <v/>
      </c>
      <c r="P4647" s="169" t="str">
        <f t="shared" si="290"/>
        <v/>
      </c>
      <c r="Q4647" s="170" t="str">
        <f t="shared" si="291"/>
        <v/>
      </c>
      <c r="R4647" s="163" t="e">
        <f t="shared" si="288"/>
        <v>#VALUE!</v>
      </c>
      <c r="S4647" s="163" t="e">
        <f t="shared" si="289"/>
        <v>#VALUE!</v>
      </c>
      <c r="T4647" s="163" t="e">
        <f>INDEX(Controle!O:O,MATCH('Banco de Dados'!A4647,Controle!M:M,0))*E4647/100</f>
        <v>#N/A</v>
      </c>
    </row>
    <row r="4648" spans="1:20" hidden="1" x14ac:dyDescent="0.2">
      <c r="A4648" s="158">
        <f>BD_TS!A4647</f>
        <v>0</v>
      </c>
      <c r="B4648" s="158" t="str">
        <f>SUBSTITUTE(SUBSTITUTE(BD_TS!D4647," ",""),"-","/")</f>
        <v/>
      </c>
      <c r="C4648" s="158">
        <f>BD_TS!E4647</f>
        <v>0</v>
      </c>
      <c r="D4648" s="159">
        <f>BD_TS!F4647</f>
        <v>0</v>
      </c>
      <c r="E4648" s="160">
        <f>BD_TS!B4647</f>
        <v>0</v>
      </c>
      <c r="F4648" s="161">
        <f>BD_TS!C4647</f>
        <v>0</v>
      </c>
      <c r="G4648" s="187">
        <f>BD_TS!H4647</f>
        <v>0</v>
      </c>
      <c r="H4648" s="158" t="str">
        <f>IF($A4648=0,"",IFERROR(INDEX(BD_Gestão!A:A,MATCH('Banco de Dados'!$B4648,BD_Gestão!$B:$B,0)),"erro"))</f>
        <v/>
      </c>
      <c r="I4648" s="162" t="str">
        <f>IF($A4648=0,"",IFERROR(INDEX(BD_Gestão!E:E,MATCH('Banco de Dados'!$B4648,BD_Gestão!$B:$B,0)),"erro"))</f>
        <v/>
      </c>
      <c r="J4648" s="186" t="str">
        <f>IF($A4648=0,"",IFERROR(INDEX(BD_Gestão!B:B,MATCH('Banco de Dados'!$B4648,BD_Gestão!$B:$B,0)),"erro"))</f>
        <v/>
      </c>
      <c r="K4648" s="158" t="str">
        <f>IF($A4648=0,"",IFERROR(INDEX(BD_Gestão!C:C,MATCH('Banco de Dados'!$B4648,BD_Gestão!$B:$B,0)),"erro"))</f>
        <v/>
      </c>
      <c r="L4648" s="158" t="str">
        <f>IF($A4648=0,"",IFERROR(INDEX(BD_Gestão!H:H,MATCH('Banco de Dados'!$B4648,BD_Gestão!$B:$B,0)),"erro"))</f>
        <v/>
      </c>
      <c r="M4648" s="161" t="str">
        <f>IF($A4648=0,"",IFERROR(INDEX(BD_Gestão!F:F,MATCH('Banco de Dados'!$B4648,BD_Gestão!$B:$B,0)),"erro"))</f>
        <v/>
      </c>
      <c r="N4648" s="161" t="str">
        <f>IF($A4648=0,"",IFERROR(INDEX(BD_Gestão!J:J,MATCH('Banco de Dados'!$B4648,BD_Gestão!$B:$B,0)),"erro"))</f>
        <v/>
      </c>
      <c r="O4648" s="164" t="str">
        <f>IF($A4648=0,"",IFERROR(INDEX(BD_Gestão!K:K,MATCH('Banco de Dados'!$B4648,BD_Gestão!$B:$B,0)),"erro"))</f>
        <v/>
      </c>
      <c r="P4648" s="169" t="str">
        <f t="shared" si="290"/>
        <v/>
      </c>
      <c r="Q4648" s="170" t="str">
        <f t="shared" si="291"/>
        <v/>
      </c>
      <c r="R4648" s="163" t="e">
        <f t="shared" si="288"/>
        <v>#VALUE!</v>
      </c>
      <c r="S4648" s="163" t="e">
        <f t="shared" si="289"/>
        <v>#VALUE!</v>
      </c>
      <c r="T4648" s="163" t="e">
        <f>INDEX(Controle!O:O,MATCH('Banco de Dados'!A4648,Controle!M:M,0))*E4648/100</f>
        <v>#N/A</v>
      </c>
    </row>
    <row r="4649" spans="1:20" hidden="1" x14ac:dyDescent="0.2">
      <c r="A4649" s="158">
        <f>BD_TS!A4648</f>
        <v>0</v>
      </c>
      <c r="B4649" s="158" t="str">
        <f>SUBSTITUTE(SUBSTITUTE(BD_TS!D4648," ",""),"-","/")</f>
        <v/>
      </c>
      <c r="C4649" s="158">
        <f>BD_TS!E4648</f>
        <v>0</v>
      </c>
      <c r="D4649" s="159">
        <f>BD_TS!F4648</f>
        <v>0</v>
      </c>
      <c r="E4649" s="160">
        <f>BD_TS!B4648</f>
        <v>0</v>
      </c>
      <c r="F4649" s="161">
        <f>BD_TS!C4648</f>
        <v>0</v>
      </c>
      <c r="G4649" s="187">
        <f>BD_TS!H4648</f>
        <v>0</v>
      </c>
      <c r="H4649" s="158" t="str">
        <f>IF($A4649=0,"",IFERROR(INDEX(BD_Gestão!A:A,MATCH('Banco de Dados'!$B4649,BD_Gestão!$B:$B,0)),"erro"))</f>
        <v/>
      </c>
      <c r="I4649" s="162" t="str">
        <f>IF($A4649=0,"",IFERROR(INDEX(BD_Gestão!E:E,MATCH('Banco de Dados'!$B4649,BD_Gestão!$B:$B,0)),"erro"))</f>
        <v/>
      </c>
      <c r="J4649" s="186" t="str">
        <f>IF($A4649=0,"",IFERROR(INDEX(BD_Gestão!B:B,MATCH('Banco de Dados'!$B4649,BD_Gestão!$B:$B,0)),"erro"))</f>
        <v/>
      </c>
      <c r="K4649" s="158" t="str">
        <f>IF($A4649=0,"",IFERROR(INDEX(BD_Gestão!C:C,MATCH('Banco de Dados'!$B4649,BD_Gestão!$B:$B,0)),"erro"))</f>
        <v/>
      </c>
      <c r="L4649" s="158" t="str">
        <f>IF($A4649=0,"",IFERROR(INDEX(BD_Gestão!H:H,MATCH('Banco de Dados'!$B4649,BD_Gestão!$B:$B,0)),"erro"))</f>
        <v/>
      </c>
      <c r="M4649" s="161" t="str">
        <f>IF($A4649=0,"",IFERROR(INDEX(BD_Gestão!F:F,MATCH('Banco de Dados'!$B4649,BD_Gestão!$B:$B,0)),"erro"))</f>
        <v/>
      </c>
      <c r="N4649" s="161" t="str">
        <f>IF($A4649=0,"",IFERROR(INDEX(BD_Gestão!J:J,MATCH('Banco de Dados'!$B4649,BD_Gestão!$B:$B,0)),"erro"))</f>
        <v/>
      </c>
      <c r="O4649" s="164" t="str">
        <f>IF($A4649=0,"",IFERROR(INDEX(BD_Gestão!K:K,MATCH('Banco de Dados'!$B4649,BD_Gestão!$B:$B,0)),"erro"))</f>
        <v/>
      </c>
      <c r="P4649" s="169" t="str">
        <f t="shared" si="290"/>
        <v/>
      </c>
      <c r="Q4649" s="170" t="str">
        <f t="shared" si="291"/>
        <v/>
      </c>
      <c r="R4649" s="163" t="e">
        <f t="shared" si="288"/>
        <v>#VALUE!</v>
      </c>
      <c r="S4649" s="163" t="e">
        <f t="shared" si="289"/>
        <v>#VALUE!</v>
      </c>
      <c r="T4649" s="163" t="e">
        <f>INDEX(Controle!O:O,MATCH('Banco de Dados'!A4649,Controle!M:M,0))*E4649/100</f>
        <v>#N/A</v>
      </c>
    </row>
    <row r="4650" spans="1:20" hidden="1" x14ac:dyDescent="0.2">
      <c r="A4650" s="158">
        <f>BD_TS!A4649</f>
        <v>0</v>
      </c>
      <c r="B4650" s="158" t="str">
        <f>SUBSTITUTE(SUBSTITUTE(BD_TS!D4649," ",""),"-","/")</f>
        <v/>
      </c>
      <c r="C4650" s="158">
        <f>BD_TS!E4649</f>
        <v>0</v>
      </c>
      <c r="D4650" s="159">
        <f>BD_TS!F4649</f>
        <v>0</v>
      </c>
      <c r="E4650" s="160">
        <f>BD_TS!B4649</f>
        <v>0</v>
      </c>
      <c r="F4650" s="161">
        <f>BD_TS!C4649</f>
        <v>0</v>
      </c>
      <c r="G4650" s="187">
        <f>BD_TS!H4649</f>
        <v>0</v>
      </c>
      <c r="H4650" s="158" t="str">
        <f>IF($A4650=0,"",IFERROR(INDEX(BD_Gestão!A:A,MATCH('Banco de Dados'!$B4650,BD_Gestão!$B:$B,0)),"erro"))</f>
        <v/>
      </c>
      <c r="I4650" s="162" t="str">
        <f>IF($A4650=0,"",IFERROR(INDEX(BD_Gestão!E:E,MATCH('Banco de Dados'!$B4650,BD_Gestão!$B:$B,0)),"erro"))</f>
        <v/>
      </c>
      <c r="J4650" s="186" t="str">
        <f>IF($A4650=0,"",IFERROR(INDEX(BD_Gestão!B:B,MATCH('Banco de Dados'!$B4650,BD_Gestão!$B:$B,0)),"erro"))</f>
        <v/>
      </c>
      <c r="K4650" s="158" t="str">
        <f>IF($A4650=0,"",IFERROR(INDEX(BD_Gestão!C:C,MATCH('Banco de Dados'!$B4650,BD_Gestão!$B:$B,0)),"erro"))</f>
        <v/>
      </c>
      <c r="L4650" s="158" t="str">
        <f>IF($A4650=0,"",IFERROR(INDEX(BD_Gestão!H:H,MATCH('Banco de Dados'!$B4650,BD_Gestão!$B:$B,0)),"erro"))</f>
        <v/>
      </c>
      <c r="M4650" s="161" t="str">
        <f>IF($A4650=0,"",IFERROR(INDEX(BD_Gestão!F:F,MATCH('Banco de Dados'!$B4650,BD_Gestão!$B:$B,0)),"erro"))</f>
        <v/>
      </c>
      <c r="N4650" s="161" t="str">
        <f>IF($A4650=0,"",IFERROR(INDEX(BD_Gestão!J:J,MATCH('Banco de Dados'!$B4650,BD_Gestão!$B:$B,0)),"erro"))</f>
        <v/>
      </c>
      <c r="O4650" s="164" t="str">
        <f>IF($A4650=0,"",IFERROR(INDEX(BD_Gestão!K:K,MATCH('Banco de Dados'!$B4650,BD_Gestão!$B:$B,0)),"erro"))</f>
        <v/>
      </c>
      <c r="P4650" s="169" t="str">
        <f t="shared" si="290"/>
        <v/>
      </c>
      <c r="Q4650" s="170" t="str">
        <f t="shared" si="291"/>
        <v/>
      </c>
      <c r="R4650" s="163" t="e">
        <f t="shared" si="288"/>
        <v>#VALUE!</v>
      </c>
      <c r="S4650" s="163" t="e">
        <f t="shared" si="289"/>
        <v>#VALUE!</v>
      </c>
      <c r="T4650" s="163" t="e">
        <f>INDEX(Controle!O:O,MATCH('Banco de Dados'!A4650,Controle!M:M,0))*E4650/100</f>
        <v>#N/A</v>
      </c>
    </row>
    <row r="4651" spans="1:20" hidden="1" x14ac:dyDescent="0.2">
      <c r="A4651" s="158">
        <f>BD_TS!A4650</f>
        <v>0</v>
      </c>
      <c r="B4651" s="158" t="str">
        <f>SUBSTITUTE(SUBSTITUTE(BD_TS!D4650," ",""),"-","/")</f>
        <v/>
      </c>
      <c r="C4651" s="158">
        <f>BD_TS!E4650</f>
        <v>0</v>
      </c>
      <c r="D4651" s="159">
        <f>BD_TS!F4650</f>
        <v>0</v>
      </c>
      <c r="E4651" s="160">
        <f>BD_TS!B4650</f>
        <v>0</v>
      </c>
      <c r="F4651" s="161">
        <f>BD_TS!C4650</f>
        <v>0</v>
      </c>
      <c r="G4651" s="187">
        <f>BD_TS!H4650</f>
        <v>0</v>
      </c>
      <c r="H4651" s="158" t="str">
        <f>IF($A4651=0,"",IFERROR(INDEX(BD_Gestão!A:A,MATCH('Banco de Dados'!$B4651,BD_Gestão!$B:$B,0)),"erro"))</f>
        <v/>
      </c>
      <c r="I4651" s="162" t="str">
        <f>IF($A4651=0,"",IFERROR(INDEX(BD_Gestão!E:E,MATCH('Banco de Dados'!$B4651,BD_Gestão!$B:$B,0)),"erro"))</f>
        <v/>
      </c>
      <c r="J4651" s="186" t="str">
        <f>IF($A4651=0,"",IFERROR(INDEX(BD_Gestão!B:B,MATCH('Banco de Dados'!$B4651,BD_Gestão!$B:$B,0)),"erro"))</f>
        <v/>
      </c>
      <c r="K4651" s="158" t="str">
        <f>IF($A4651=0,"",IFERROR(INDEX(BD_Gestão!C:C,MATCH('Banco de Dados'!$B4651,BD_Gestão!$B:$B,0)),"erro"))</f>
        <v/>
      </c>
      <c r="L4651" s="158" t="str">
        <f>IF($A4651=0,"",IFERROR(INDEX(BD_Gestão!H:H,MATCH('Banco de Dados'!$B4651,BD_Gestão!$B:$B,0)),"erro"))</f>
        <v/>
      </c>
      <c r="M4651" s="161" t="str">
        <f>IF($A4651=0,"",IFERROR(INDEX(BD_Gestão!F:F,MATCH('Banco de Dados'!$B4651,BD_Gestão!$B:$B,0)),"erro"))</f>
        <v/>
      </c>
      <c r="N4651" s="161" t="str">
        <f>IF($A4651=0,"",IFERROR(INDEX(BD_Gestão!J:J,MATCH('Banco de Dados'!$B4651,BD_Gestão!$B:$B,0)),"erro"))</f>
        <v/>
      </c>
      <c r="O4651" s="164" t="str">
        <f>IF($A4651=0,"",IFERROR(INDEX(BD_Gestão!K:K,MATCH('Banco de Dados'!$B4651,BD_Gestão!$B:$B,0)),"erro"))</f>
        <v/>
      </c>
      <c r="P4651" s="169" t="str">
        <f t="shared" si="290"/>
        <v/>
      </c>
      <c r="Q4651" s="170" t="str">
        <f t="shared" si="291"/>
        <v/>
      </c>
      <c r="R4651" s="163" t="e">
        <f t="shared" si="288"/>
        <v>#VALUE!</v>
      </c>
      <c r="S4651" s="163" t="e">
        <f t="shared" si="289"/>
        <v>#VALUE!</v>
      </c>
      <c r="T4651" s="163" t="e">
        <f>INDEX(Controle!O:O,MATCH('Banco de Dados'!A4651,Controle!M:M,0))*E4651/100</f>
        <v>#N/A</v>
      </c>
    </row>
    <row r="4652" spans="1:20" hidden="1" x14ac:dyDescent="0.2">
      <c r="A4652" s="158">
        <f>BD_TS!A4651</f>
        <v>0</v>
      </c>
      <c r="B4652" s="158" t="str">
        <f>SUBSTITUTE(SUBSTITUTE(BD_TS!D4651," ",""),"-","/")</f>
        <v/>
      </c>
      <c r="C4652" s="158">
        <f>BD_TS!E4651</f>
        <v>0</v>
      </c>
      <c r="D4652" s="159">
        <f>BD_TS!F4651</f>
        <v>0</v>
      </c>
      <c r="E4652" s="160">
        <f>BD_TS!B4651</f>
        <v>0</v>
      </c>
      <c r="F4652" s="161">
        <f>BD_TS!C4651</f>
        <v>0</v>
      </c>
      <c r="G4652" s="187">
        <f>BD_TS!H4651</f>
        <v>0</v>
      </c>
      <c r="H4652" s="158" t="str">
        <f>IF($A4652=0,"",IFERROR(INDEX(BD_Gestão!A:A,MATCH('Banco de Dados'!$B4652,BD_Gestão!$B:$B,0)),"erro"))</f>
        <v/>
      </c>
      <c r="I4652" s="162" t="str">
        <f>IF($A4652=0,"",IFERROR(INDEX(BD_Gestão!E:E,MATCH('Banco de Dados'!$B4652,BD_Gestão!$B:$B,0)),"erro"))</f>
        <v/>
      </c>
      <c r="J4652" s="186" t="str">
        <f>IF($A4652=0,"",IFERROR(INDEX(BD_Gestão!B:B,MATCH('Banco de Dados'!$B4652,BD_Gestão!$B:$B,0)),"erro"))</f>
        <v/>
      </c>
      <c r="K4652" s="158" t="str">
        <f>IF($A4652=0,"",IFERROR(INDEX(BD_Gestão!C:C,MATCH('Banco de Dados'!$B4652,BD_Gestão!$B:$B,0)),"erro"))</f>
        <v/>
      </c>
      <c r="L4652" s="158" t="str">
        <f>IF($A4652=0,"",IFERROR(INDEX(BD_Gestão!H:H,MATCH('Banco de Dados'!$B4652,BD_Gestão!$B:$B,0)),"erro"))</f>
        <v/>
      </c>
      <c r="M4652" s="161" t="str">
        <f>IF($A4652=0,"",IFERROR(INDEX(BD_Gestão!F:F,MATCH('Banco de Dados'!$B4652,BD_Gestão!$B:$B,0)),"erro"))</f>
        <v/>
      </c>
      <c r="N4652" s="161" t="str">
        <f>IF($A4652=0,"",IFERROR(INDEX(BD_Gestão!J:J,MATCH('Banco de Dados'!$B4652,BD_Gestão!$B:$B,0)),"erro"))</f>
        <v/>
      </c>
      <c r="O4652" s="164" t="str">
        <f>IF($A4652=0,"",IFERROR(INDEX(BD_Gestão!K:K,MATCH('Banco de Dados'!$B4652,BD_Gestão!$B:$B,0)),"erro"))</f>
        <v/>
      </c>
      <c r="P4652" s="169" t="str">
        <f t="shared" si="290"/>
        <v/>
      </c>
      <c r="Q4652" s="170" t="str">
        <f t="shared" si="291"/>
        <v/>
      </c>
      <c r="R4652" s="163" t="e">
        <f t="shared" si="288"/>
        <v>#VALUE!</v>
      </c>
      <c r="S4652" s="163" t="e">
        <f t="shared" si="289"/>
        <v>#VALUE!</v>
      </c>
      <c r="T4652" s="163" t="e">
        <f>INDEX(Controle!O:O,MATCH('Banco de Dados'!A4652,Controle!M:M,0))*E4652/100</f>
        <v>#N/A</v>
      </c>
    </row>
    <row r="4653" spans="1:20" hidden="1" x14ac:dyDescent="0.2">
      <c r="A4653" s="158">
        <f>BD_TS!A4652</f>
        <v>0</v>
      </c>
      <c r="B4653" s="158" t="str">
        <f>SUBSTITUTE(SUBSTITUTE(BD_TS!D4652," ",""),"-","/")</f>
        <v/>
      </c>
      <c r="C4653" s="158">
        <f>BD_TS!E4652</f>
        <v>0</v>
      </c>
      <c r="D4653" s="159">
        <f>BD_TS!F4652</f>
        <v>0</v>
      </c>
      <c r="E4653" s="160">
        <f>BD_TS!B4652</f>
        <v>0</v>
      </c>
      <c r="F4653" s="161">
        <f>BD_TS!C4652</f>
        <v>0</v>
      </c>
      <c r="G4653" s="187">
        <f>BD_TS!H4652</f>
        <v>0</v>
      </c>
      <c r="H4653" s="158" t="str">
        <f>IF($A4653=0,"",IFERROR(INDEX(BD_Gestão!A:A,MATCH('Banco de Dados'!$B4653,BD_Gestão!$B:$B,0)),"erro"))</f>
        <v/>
      </c>
      <c r="I4653" s="162" t="str">
        <f>IF($A4653=0,"",IFERROR(INDEX(BD_Gestão!E:E,MATCH('Banco de Dados'!$B4653,BD_Gestão!$B:$B,0)),"erro"))</f>
        <v/>
      </c>
      <c r="J4653" s="186" t="str">
        <f>IF($A4653=0,"",IFERROR(INDEX(BD_Gestão!B:B,MATCH('Banco de Dados'!$B4653,BD_Gestão!$B:$B,0)),"erro"))</f>
        <v/>
      </c>
      <c r="K4653" s="158" t="str">
        <f>IF($A4653=0,"",IFERROR(INDEX(BD_Gestão!C:C,MATCH('Banco de Dados'!$B4653,BD_Gestão!$B:$B,0)),"erro"))</f>
        <v/>
      </c>
      <c r="L4653" s="158" t="str">
        <f>IF($A4653=0,"",IFERROR(INDEX(BD_Gestão!H:H,MATCH('Banco de Dados'!$B4653,BD_Gestão!$B:$B,0)),"erro"))</f>
        <v/>
      </c>
      <c r="M4653" s="161" t="str">
        <f>IF($A4653=0,"",IFERROR(INDEX(BD_Gestão!F:F,MATCH('Banco de Dados'!$B4653,BD_Gestão!$B:$B,0)),"erro"))</f>
        <v/>
      </c>
      <c r="N4653" s="161" t="str">
        <f>IF($A4653=0,"",IFERROR(INDEX(BD_Gestão!J:J,MATCH('Banco de Dados'!$B4653,BD_Gestão!$B:$B,0)),"erro"))</f>
        <v/>
      </c>
      <c r="O4653" s="164" t="str">
        <f>IF($A4653=0,"",IFERROR(INDEX(BD_Gestão!K:K,MATCH('Banco de Dados'!$B4653,BD_Gestão!$B:$B,0)),"erro"))</f>
        <v/>
      </c>
      <c r="P4653" s="169" t="str">
        <f t="shared" si="290"/>
        <v/>
      </c>
      <c r="Q4653" s="170" t="str">
        <f t="shared" si="291"/>
        <v/>
      </c>
      <c r="R4653" s="163" t="e">
        <f t="shared" si="288"/>
        <v>#VALUE!</v>
      </c>
      <c r="S4653" s="163" t="e">
        <f t="shared" si="289"/>
        <v>#VALUE!</v>
      </c>
      <c r="T4653" s="163" t="e">
        <f>INDEX(Controle!O:O,MATCH('Banco de Dados'!A4653,Controle!M:M,0))*E4653/100</f>
        <v>#N/A</v>
      </c>
    </row>
    <row r="4654" spans="1:20" hidden="1" x14ac:dyDescent="0.2">
      <c r="A4654" s="158">
        <f>BD_TS!A4653</f>
        <v>0</v>
      </c>
      <c r="B4654" s="158" t="str">
        <f>SUBSTITUTE(SUBSTITUTE(BD_TS!D4653," ",""),"-","/")</f>
        <v/>
      </c>
      <c r="C4654" s="158">
        <f>BD_TS!E4653</f>
        <v>0</v>
      </c>
      <c r="D4654" s="159">
        <f>BD_TS!F4653</f>
        <v>0</v>
      </c>
      <c r="E4654" s="160">
        <f>BD_TS!B4653</f>
        <v>0</v>
      </c>
      <c r="F4654" s="161">
        <f>BD_TS!C4653</f>
        <v>0</v>
      </c>
      <c r="G4654" s="187">
        <f>BD_TS!H4653</f>
        <v>0</v>
      </c>
      <c r="H4654" s="158" t="str">
        <f>IF($A4654=0,"",IFERROR(INDEX(BD_Gestão!A:A,MATCH('Banco de Dados'!$B4654,BD_Gestão!$B:$B,0)),"erro"))</f>
        <v/>
      </c>
      <c r="I4654" s="162" t="str">
        <f>IF($A4654=0,"",IFERROR(INDEX(BD_Gestão!E:E,MATCH('Banco de Dados'!$B4654,BD_Gestão!$B:$B,0)),"erro"))</f>
        <v/>
      </c>
      <c r="J4654" s="186" t="str">
        <f>IF($A4654=0,"",IFERROR(INDEX(BD_Gestão!B:B,MATCH('Banco de Dados'!$B4654,BD_Gestão!$B:$B,0)),"erro"))</f>
        <v/>
      </c>
      <c r="K4654" s="158" t="str">
        <f>IF($A4654=0,"",IFERROR(INDEX(BD_Gestão!C:C,MATCH('Banco de Dados'!$B4654,BD_Gestão!$B:$B,0)),"erro"))</f>
        <v/>
      </c>
      <c r="L4654" s="158" t="str">
        <f>IF($A4654=0,"",IFERROR(INDEX(BD_Gestão!H:H,MATCH('Banco de Dados'!$B4654,BD_Gestão!$B:$B,0)),"erro"))</f>
        <v/>
      </c>
      <c r="M4654" s="161" t="str">
        <f>IF($A4654=0,"",IFERROR(INDEX(BD_Gestão!F:F,MATCH('Banco de Dados'!$B4654,BD_Gestão!$B:$B,0)),"erro"))</f>
        <v/>
      </c>
      <c r="N4654" s="161" t="str">
        <f>IF($A4654=0,"",IFERROR(INDEX(BD_Gestão!J:J,MATCH('Banco de Dados'!$B4654,BD_Gestão!$B:$B,0)),"erro"))</f>
        <v/>
      </c>
      <c r="O4654" s="164" t="str">
        <f>IF($A4654=0,"",IFERROR(INDEX(BD_Gestão!K:K,MATCH('Banco de Dados'!$B4654,BD_Gestão!$B:$B,0)),"erro"))</f>
        <v/>
      </c>
      <c r="P4654" s="169" t="str">
        <f t="shared" si="290"/>
        <v/>
      </c>
      <c r="Q4654" s="170" t="str">
        <f t="shared" si="291"/>
        <v/>
      </c>
      <c r="R4654" s="163" t="e">
        <f t="shared" si="288"/>
        <v>#VALUE!</v>
      </c>
      <c r="S4654" s="163" t="e">
        <f t="shared" si="289"/>
        <v>#VALUE!</v>
      </c>
      <c r="T4654" s="163" t="e">
        <f>INDEX(Controle!O:O,MATCH('Banco de Dados'!A4654,Controle!M:M,0))*E4654/100</f>
        <v>#N/A</v>
      </c>
    </row>
    <row r="4655" spans="1:20" hidden="1" x14ac:dyDescent="0.2">
      <c r="A4655" s="158">
        <f>BD_TS!A4654</f>
        <v>0</v>
      </c>
      <c r="B4655" s="158" t="str">
        <f>SUBSTITUTE(SUBSTITUTE(BD_TS!D4654," ",""),"-","/")</f>
        <v/>
      </c>
      <c r="C4655" s="158">
        <f>BD_TS!E4654</f>
        <v>0</v>
      </c>
      <c r="D4655" s="159">
        <f>BD_TS!F4654</f>
        <v>0</v>
      </c>
      <c r="E4655" s="160">
        <f>BD_TS!B4654</f>
        <v>0</v>
      </c>
      <c r="F4655" s="161">
        <f>BD_TS!C4654</f>
        <v>0</v>
      </c>
      <c r="G4655" s="187">
        <f>BD_TS!H4654</f>
        <v>0</v>
      </c>
      <c r="H4655" s="158" t="str">
        <f>IF($A4655=0,"",IFERROR(INDEX(BD_Gestão!A:A,MATCH('Banco de Dados'!$B4655,BD_Gestão!$B:$B,0)),"erro"))</f>
        <v/>
      </c>
      <c r="I4655" s="162" t="str">
        <f>IF($A4655=0,"",IFERROR(INDEX(BD_Gestão!E:E,MATCH('Banco de Dados'!$B4655,BD_Gestão!$B:$B,0)),"erro"))</f>
        <v/>
      </c>
      <c r="J4655" s="186" t="str">
        <f>IF($A4655=0,"",IFERROR(INDEX(BD_Gestão!B:B,MATCH('Banco de Dados'!$B4655,BD_Gestão!$B:$B,0)),"erro"))</f>
        <v/>
      </c>
      <c r="K4655" s="158" t="str">
        <f>IF($A4655=0,"",IFERROR(INDEX(BD_Gestão!C:C,MATCH('Banco de Dados'!$B4655,BD_Gestão!$B:$B,0)),"erro"))</f>
        <v/>
      </c>
      <c r="L4655" s="158" t="str">
        <f>IF($A4655=0,"",IFERROR(INDEX(BD_Gestão!H:H,MATCH('Banco de Dados'!$B4655,BD_Gestão!$B:$B,0)),"erro"))</f>
        <v/>
      </c>
      <c r="M4655" s="161" t="str">
        <f>IF($A4655=0,"",IFERROR(INDEX(BD_Gestão!F:F,MATCH('Banco de Dados'!$B4655,BD_Gestão!$B:$B,0)),"erro"))</f>
        <v/>
      </c>
      <c r="N4655" s="161" t="str">
        <f>IF($A4655=0,"",IFERROR(INDEX(BD_Gestão!J:J,MATCH('Banco de Dados'!$B4655,BD_Gestão!$B:$B,0)),"erro"))</f>
        <v/>
      </c>
      <c r="O4655" s="164" t="str">
        <f>IF($A4655=0,"",IFERROR(INDEX(BD_Gestão!K:K,MATCH('Banco de Dados'!$B4655,BD_Gestão!$B:$B,0)),"erro"))</f>
        <v/>
      </c>
      <c r="P4655" s="169" t="str">
        <f t="shared" si="290"/>
        <v/>
      </c>
      <c r="Q4655" s="170" t="str">
        <f t="shared" si="291"/>
        <v/>
      </c>
      <c r="R4655" s="163" t="e">
        <f t="shared" si="288"/>
        <v>#VALUE!</v>
      </c>
      <c r="S4655" s="163" t="e">
        <f t="shared" si="289"/>
        <v>#VALUE!</v>
      </c>
      <c r="T4655" s="163" t="e">
        <f>INDEX(Controle!O:O,MATCH('Banco de Dados'!A4655,Controle!M:M,0))*E4655/100</f>
        <v>#N/A</v>
      </c>
    </row>
    <row r="4656" spans="1:20" hidden="1" x14ac:dyDescent="0.2">
      <c r="A4656" s="158">
        <f>BD_TS!A4655</f>
        <v>0</v>
      </c>
      <c r="B4656" s="158" t="str">
        <f>SUBSTITUTE(SUBSTITUTE(BD_TS!D4655," ",""),"-","/")</f>
        <v/>
      </c>
      <c r="C4656" s="158">
        <f>BD_TS!E4655</f>
        <v>0</v>
      </c>
      <c r="D4656" s="159">
        <f>BD_TS!F4655</f>
        <v>0</v>
      </c>
      <c r="E4656" s="160">
        <f>BD_TS!B4655</f>
        <v>0</v>
      </c>
      <c r="F4656" s="161">
        <f>BD_TS!C4655</f>
        <v>0</v>
      </c>
      <c r="G4656" s="187">
        <f>BD_TS!H4655</f>
        <v>0</v>
      </c>
      <c r="H4656" s="158" t="str">
        <f>IF($A4656=0,"",IFERROR(INDEX(BD_Gestão!A:A,MATCH('Banco de Dados'!$B4656,BD_Gestão!$B:$B,0)),"erro"))</f>
        <v/>
      </c>
      <c r="I4656" s="162" t="str">
        <f>IF($A4656=0,"",IFERROR(INDEX(BD_Gestão!E:E,MATCH('Banco de Dados'!$B4656,BD_Gestão!$B:$B,0)),"erro"))</f>
        <v/>
      </c>
      <c r="J4656" s="186" t="str">
        <f>IF($A4656=0,"",IFERROR(INDEX(BD_Gestão!B:B,MATCH('Banco de Dados'!$B4656,BD_Gestão!$B:$B,0)),"erro"))</f>
        <v/>
      </c>
      <c r="K4656" s="158" t="str">
        <f>IF($A4656=0,"",IFERROR(INDEX(BD_Gestão!C:C,MATCH('Banco de Dados'!$B4656,BD_Gestão!$B:$B,0)),"erro"))</f>
        <v/>
      </c>
      <c r="L4656" s="158" t="str">
        <f>IF($A4656=0,"",IFERROR(INDEX(BD_Gestão!H:H,MATCH('Banco de Dados'!$B4656,BD_Gestão!$B:$B,0)),"erro"))</f>
        <v/>
      </c>
      <c r="M4656" s="161" t="str">
        <f>IF($A4656=0,"",IFERROR(INDEX(BD_Gestão!F:F,MATCH('Banco de Dados'!$B4656,BD_Gestão!$B:$B,0)),"erro"))</f>
        <v/>
      </c>
      <c r="N4656" s="161" t="str">
        <f>IF($A4656=0,"",IFERROR(INDEX(BD_Gestão!J:J,MATCH('Banco de Dados'!$B4656,BD_Gestão!$B:$B,0)),"erro"))</f>
        <v/>
      </c>
      <c r="O4656" s="164" t="str">
        <f>IF($A4656=0,"",IFERROR(INDEX(BD_Gestão!K:K,MATCH('Banco de Dados'!$B4656,BD_Gestão!$B:$B,0)),"erro"))</f>
        <v/>
      </c>
      <c r="P4656" s="169" t="str">
        <f t="shared" si="290"/>
        <v/>
      </c>
      <c r="Q4656" s="170" t="str">
        <f t="shared" si="291"/>
        <v/>
      </c>
      <c r="R4656" s="163" t="e">
        <f t="shared" si="288"/>
        <v>#VALUE!</v>
      </c>
      <c r="S4656" s="163" t="e">
        <f t="shared" si="289"/>
        <v>#VALUE!</v>
      </c>
      <c r="T4656" s="163" t="e">
        <f>INDEX(Controle!O:O,MATCH('Banco de Dados'!A4656,Controle!M:M,0))*E4656/100</f>
        <v>#N/A</v>
      </c>
    </row>
    <row r="4657" spans="1:20" hidden="1" x14ac:dyDescent="0.2">
      <c r="A4657" s="158">
        <f>BD_TS!A4656</f>
        <v>0</v>
      </c>
      <c r="B4657" s="158" t="str">
        <f>SUBSTITUTE(SUBSTITUTE(BD_TS!D4656," ",""),"-","/")</f>
        <v/>
      </c>
      <c r="C4657" s="158">
        <f>BD_TS!E4656</f>
        <v>0</v>
      </c>
      <c r="D4657" s="159">
        <f>BD_TS!F4656</f>
        <v>0</v>
      </c>
      <c r="E4657" s="160">
        <f>BD_TS!B4656</f>
        <v>0</v>
      </c>
      <c r="F4657" s="161">
        <f>BD_TS!C4656</f>
        <v>0</v>
      </c>
      <c r="G4657" s="187">
        <f>BD_TS!H4656</f>
        <v>0</v>
      </c>
      <c r="H4657" s="158" t="str">
        <f>IF($A4657=0,"",IFERROR(INDEX(BD_Gestão!A:A,MATCH('Banco de Dados'!$B4657,BD_Gestão!$B:$B,0)),"erro"))</f>
        <v/>
      </c>
      <c r="I4657" s="162" t="str">
        <f>IF($A4657=0,"",IFERROR(INDEX(BD_Gestão!E:E,MATCH('Banco de Dados'!$B4657,BD_Gestão!$B:$B,0)),"erro"))</f>
        <v/>
      </c>
      <c r="J4657" s="186" t="str">
        <f>IF($A4657=0,"",IFERROR(INDEX(BD_Gestão!B:B,MATCH('Banco de Dados'!$B4657,BD_Gestão!$B:$B,0)),"erro"))</f>
        <v/>
      </c>
      <c r="K4657" s="158" t="str">
        <f>IF($A4657=0,"",IFERROR(INDEX(BD_Gestão!C:C,MATCH('Banco de Dados'!$B4657,BD_Gestão!$B:$B,0)),"erro"))</f>
        <v/>
      </c>
      <c r="L4657" s="158" t="str">
        <f>IF($A4657=0,"",IFERROR(INDEX(BD_Gestão!H:H,MATCH('Banco de Dados'!$B4657,BD_Gestão!$B:$B,0)),"erro"))</f>
        <v/>
      </c>
      <c r="M4657" s="161" t="str">
        <f>IF($A4657=0,"",IFERROR(INDEX(BD_Gestão!F:F,MATCH('Banco de Dados'!$B4657,BD_Gestão!$B:$B,0)),"erro"))</f>
        <v/>
      </c>
      <c r="N4657" s="161" t="str">
        <f>IF($A4657=0,"",IFERROR(INDEX(BD_Gestão!J:J,MATCH('Banco de Dados'!$B4657,BD_Gestão!$B:$B,0)),"erro"))</f>
        <v/>
      </c>
      <c r="O4657" s="164" t="str">
        <f>IF($A4657=0,"",IFERROR(INDEX(BD_Gestão!K:K,MATCH('Banco de Dados'!$B4657,BD_Gestão!$B:$B,0)),"erro"))</f>
        <v/>
      </c>
      <c r="P4657" s="169" t="str">
        <f t="shared" si="290"/>
        <v/>
      </c>
      <c r="Q4657" s="170" t="str">
        <f t="shared" si="291"/>
        <v/>
      </c>
      <c r="R4657" s="163" t="e">
        <f t="shared" si="288"/>
        <v>#VALUE!</v>
      </c>
      <c r="S4657" s="163" t="e">
        <f t="shared" si="289"/>
        <v>#VALUE!</v>
      </c>
      <c r="T4657" s="163" t="e">
        <f>INDEX(Controle!O:O,MATCH('Banco de Dados'!A4657,Controle!M:M,0))*E4657/100</f>
        <v>#N/A</v>
      </c>
    </row>
    <row r="4658" spans="1:20" hidden="1" x14ac:dyDescent="0.2">
      <c r="A4658" s="158">
        <f>BD_TS!A4657</f>
        <v>0</v>
      </c>
      <c r="B4658" s="158" t="str">
        <f>SUBSTITUTE(SUBSTITUTE(BD_TS!D4657," ",""),"-","/")</f>
        <v/>
      </c>
      <c r="C4658" s="158">
        <f>BD_TS!E4657</f>
        <v>0</v>
      </c>
      <c r="D4658" s="159">
        <f>BD_TS!F4657</f>
        <v>0</v>
      </c>
      <c r="E4658" s="160">
        <f>BD_TS!B4657</f>
        <v>0</v>
      </c>
      <c r="F4658" s="161">
        <f>BD_TS!C4657</f>
        <v>0</v>
      </c>
      <c r="G4658" s="187">
        <f>BD_TS!H4657</f>
        <v>0</v>
      </c>
      <c r="H4658" s="158" t="str">
        <f>IF($A4658=0,"",IFERROR(INDEX(BD_Gestão!A:A,MATCH('Banco de Dados'!$B4658,BD_Gestão!$B:$B,0)),"erro"))</f>
        <v/>
      </c>
      <c r="I4658" s="162" t="str">
        <f>IF($A4658=0,"",IFERROR(INDEX(BD_Gestão!E:E,MATCH('Banco de Dados'!$B4658,BD_Gestão!$B:$B,0)),"erro"))</f>
        <v/>
      </c>
      <c r="J4658" s="186" t="str">
        <f>IF($A4658=0,"",IFERROR(INDEX(BD_Gestão!B:B,MATCH('Banco de Dados'!$B4658,BD_Gestão!$B:$B,0)),"erro"))</f>
        <v/>
      </c>
      <c r="K4658" s="158" t="str">
        <f>IF($A4658=0,"",IFERROR(INDEX(BD_Gestão!C:C,MATCH('Banco de Dados'!$B4658,BD_Gestão!$B:$B,0)),"erro"))</f>
        <v/>
      </c>
      <c r="L4658" s="158" t="str">
        <f>IF($A4658=0,"",IFERROR(INDEX(BD_Gestão!H:H,MATCH('Banco de Dados'!$B4658,BD_Gestão!$B:$B,0)),"erro"))</f>
        <v/>
      </c>
      <c r="M4658" s="161" t="str">
        <f>IF($A4658=0,"",IFERROR(INDEX(BD_Gestão!F:F,MATCH('Banco de Dados'!$B4658,BD_Gestão!$B:$B,0)),"erro"))</f>
        <v/>
      </c>
      <c r="N4658" s="161" t="str">
        <f>IF($A4658=0,"",IFERROR(INDEX(BD_Gestão!J:J,MATCH('Banco de Dados'!$B4658,BD_Gestão!$B:$B,0)),"erro"))</f>
        <v/>
      </c>
      <c r="O4658" s="164" t="str">
        <f>IF($A4658=0,"",IFERROR(INDEX(BD_Gestão!K:K,MATCH('Banco de Dados'!$B4658,BD_Gestão!$B:$B,0)),"erro"))</f>
        <v/>
      </c>
      <c r="P4658" s="169" t="str">
        <f t="shared" si="290"/>
        <v/>
      </c>
      <c r="Q4658" s="170" t="str">
        <f t="shared" si="291"/>
        <v/>
      </c>
      <c r="R4658" s="163" t="e">
        <f t="shared" si="288"/>
        <v>#VALUE!</v>
      </c>
      <c r="S4658" s="163" t="e">
        <f t="shared" si="289"/>
        <v>#VALUE!</v>
      </c>
      <c r="T4658" s="163" t="e">
        <f>INDEX(Controle!O:O,MATCH('Banco de Dados'!A4658,Controle!M:M,0))*E4658/100</f>
        <v>#N/A</v>
      </c>
    </row>
    <row r="4659" spans="1:20" hidden="1" x14ac:dyDescent="0.2">
      <c r="A4659" s="158">
        <f>BD_TS!A4658</f>
        <v>0</v>
      </c>
      <c r="B4659" s="158" t="str">
        <f>SUBSTITUTE(SUBSTITUTE(BD_TS!D4658," ",""),"-","/")</f>
        <v/>
      </c>
      <c r="C4659" s="158">
        <f>BD_TS!E4658</f>
        <v>0</v>
      </c>
      <c r="D4659" s="159">
        <f>BD_TS!F4658</f>
        <v>0</v>
      </c>
      <c r="E4659" s="160">
        <f>BD_TS!B4658</f>
        <v>0</v>
      </c>
      <c r="F4659" s="161">
        <f>BD_TS!C4658</f>
        <v>0</v>
      </c>
      <c r="G4659" s="187">
        <f>BD_TS!H4658</f>
        <v>0</v>
      </c>
      <c r="H4659" s="158" t="str">
        <f>IF($A4659=0,"",IFERROR(INDEX(BD_Gestão!A:A,MATCH('Banco de Dados'!$B4659,BD_Gestão!$B:$B,0)),"erro"))</f>
        <v/>
      </c>
      <c r="I4659" s="162" t="str">
        <f>IF($A4659=0,"",IFERROR(INDEX(BD_Gestão!E:E,MATCH('Banco de Dados'!$B4659,BD_Gestão!$B:$B,0)),"erro"))</f>
        <v/>
      </c>
      <c r="J4659" s="186" t="str">
        <f>IF($A4659=0,"",IFERROR(INDEX(BD_Gestão!B:B,MATCH('Banco de Dados'!$B4659,BD_Gestão!$B:$B,0)),"erro"))</f>
        <v/>
      </c>
      <c r="K4659" s="158" t="str">
        <f>IF($A4659=0,"",IFERROR(INDEX(BD_Gestão!C:C,MATCH('Banco de Dados'!$B4659,BD_Gestão!$B:$B,0)),"erro"))</f>
        <v/>
      </c>
      <c r="L4659" s="158" t="str">
        <f>IF($A4659=0,"",IFERROR(INDEX(BD_Gestão!H:H,MATCH('Banco de Dados'!$B4659,BD_Gestão!$B:$B,0)),"erro"))</f>
        <v/>
      </c>
      <c r="M4659" s="161" t="str">
        <f>IF($A4659=0,"",IFERROR(INDEX(BD_Gestão!F:F,MATCH('Banco de Dados'!$B4659,BD_Gestão!$B:$B,0)),"erro"))</f>
        <v/>
      </c>
      <c r="N4659" s="161" t="str">
        <f>IF($A4659=0,"",IFERROR(INDEX(BD_Gestão!J:J,MATCH('Banco de Dados'!$B4659,BD_Gestão!$B:$B,0)),"erro"))</f>
        <v/>
      </c>
      <c r="O4659" s="164" t="str">
        <f>IF($A4659=0,"",IFERROR(INDEX(BD_Gestão!K:K,MATCH('Banco de Dados'!$B4659,BD_Gestão!$B:$B,0)),"erro"))</f>
        <v/>
      </c>
      <c r="P4659" s="169" t="str">
        <f t="shared" si="290"/>
        <v/>
      </c>
      <c r="Q4659" s="170" t="str">
        <f t="shared" si="291"/>
        <v/>
      </c>
      <c r="R4659" s="163" t="e">
        <f t="shared" si="288"/>
        <v>#VALUE!</v>
      </c>
      <c r="S4659" s="163" t="e">
        <f t="shared" si="289"/>
        <v>#VALUE!</v>
      </c>
      <c r="T4659" s="163" t="e">
        <f>INDEX(Controle!O:O,MATCH('Banco de Dados'!A4659,Controle!M:M,0))*E4659/100</f>
        <v>#N/A</v>
      </c>
    </row>
    <row r="4660" spans="1:20" hidden="1" x14ac:dyDescent="0.2">
      <c r="A4660" s="158">
        <f>BD_TS!A4659</f>
        <v>0</v>
      </c>
      <c r="B4660" s="158" t="str">
        <f>SUBSTITUTE(SUBSTITUTE(BD_TS!D4659," ",""),"-","/")</f>
        <v/>
      </c>
      <c r="C4660" s="158">
        <f>BD_TS!E4659</f>
        <v>0</v>
      </c>
      <c r="D4660" s="159">
        <f>BD_TS!F4659</f>
        <v>0</v>
      </c>
      <c r="E4660" s="160">
        <f>BD_TS!B4659</f>
        <v>0</v>
      </c>
      <c r="F4660" s="161">
        <f>BD_TS!C4659</f>
        <v>0</v>
      </c>
      <c r="G4660" s="187">
        <f>BD_TS!H4659</f>
        <v>0</v>
      </c>
      <c r="H4660" s="158" t="str">
        <f>IF($A4660=0,"",IFERROR(INDEX(BD_Gestão!A:A,MATCH('Banco de Dados'!$B4660,BD_Gestão!$B:$B,0)),"erro"))</f>
        <v/>
      </c>
      <c r="I4660" s="162" t="str">
        <f>IF($A4660=0,"",IFERROR(INDEX(BD_Gestão!E:E,MATCH('Banco de Dados'!$B4660,BD_Gestão!$B:$B,0)),"erro"))</f>
        <v/>
      </c>
      <c r="J4660" s="186" t="str">
        <f>IF($A4660=0,"",IFERROR(INDEX(BD_Gestão!B:B,MATCH('Banco de Dados'!$B4660,BD_Gestão!$B:$B,0)),"erro"))</f>
        <v/>
      </c>
      <c r="K4660" s="158" t="str">
        <f>IF($A4660=0,"",IFERROR(INDEX(BD_Gestão!C:C,MATCH('Banco de Dados'!$B4660,BD_Gestão!$B:$B,0)),"erro"))</f>
        <v/>
      </c>
      <c r="L4660" s="158" t="str">
        <f>IF($A4660=0,"",IFERROR(INDEX(BD_Gestão!H:H,MATCH('Banco de Dados'!$B4660,BD_Gestão!$B:$B,0)),"erro"))</f>
        <v/>
      </c>
      <c r="M4660" s="161" t="str">
        <f>IF($A4660=0,"",IFERROR(INDEX(BD_Gestão!F:F,MATCH('Banco de Dados'!$B4660,BD_Gestão!$B:$B,0)),"erro"))</f>
        <v/>
      </c>
      <c r="N4660" s="161" t="str">
        <f>IF($A4660=0,"",IFERROR(INDEX(BD_Gestão!J:J,MATCH('Banco de Dados'!$B4660,BD_Gestão!$B:$B,0)),"erro"))</f>
        <v/>
      </c>
      <c r="O4660" s="164" t="str">
        <f>IF($A4660=0,"",IFERROR(INDEX(BD_Gestão!K:K,MATCH('Banco de Dados'!$B4660,BD_Gestão!$B:$B,0)),"erro"))</f>
        <v/>
      </c>
      <c r="P4660" s="169" t="str">
        <f t="shared" si="290"/>
        <v/>
      </c>
      <c r="Q4660" s="170" t="str">
        <f t="shared" si="291"/>
        <v/>
      </c>
      <c r="R4660" s="163" t="e">
        <f t="shared" si="288"/>
        <v>#VALUE!</v>
      </c>
      <c r="S4660" s="163" t="e">
        <f t="shared" si="289"/>
        <v>#VALUE!</v>
      </c>
      <c r="T4660" s="163" t="e">
        <f>INDEX(Controle!O:O,MATCH('Banco de Dados'!A4660,Controle!M:M,0))*E4660/100</f>
        <v>#N/A</v>
      </c>
    </row>
    <row r="4661" spans="1:20" hidden="1" x14ac:dyDescent="0.2">
      <c r="A4661" s="158">
        <f>BD_TS!A4660</f>
        <v>0</v>
      </c>
      <c r="B4661" s="158" t="str">
        <f>SUBSTITUTE(SUBSTITUTE(BD_TS!D4660," ",""),"-","/")</f>
        <v/>
      </c>
      <c r="C4661" s="158">
        <f>BD_TS!E4660</f>
        <v>0</v>
      </c>
      <c r="D4661" s="159">
        <f>BD_TS!F4660</f>
        <v>0</v>
      </c>
      <c r="E4661" s="160">
        <f>BD_TS!B4660</f>
        <v>0</v>
      </c>
      <c r="F4661" s="161">
        <f>BD_TS!C4660</f>
        <v>0</v>
      </c>
      <c r="G4661" s="187">
        <f>BD_TS!H4660</f>
        <v>0</v>
      </c>
      <c r="H4661" s="158" t="str">
        <f>IF($A4661=0,"",IFERROR(INDEX(BD_Gestão!A:A,MATCH('Banco de Dados'!$B4661,BD_Gestão!$B:$B,0)),"erro"))</f>
        <v/>
      </c>
      <c r="I4661" s="162" t="str">
        <f>IF($A4661=0,"",IFERROR(INDEX(BD_Gestão!E:E,MATCH('Banco de Dados'!$B4661,BD_Gestão!$B:$B,0)),"erro"))</f>
        <v/>
      </c>
      <c r="J4661" s="186" t="str">
        <f>IF($A4661=0,"",IFERROR(INDEX(BD_Gestão!B:B,MATCH('Banco de Dados'!$B4661,BD_Gestão!$B:$B,0)),"erro"))</f>
        <v/>
      </c>
      <c r="K4661" s="158" t="str">
        <f>IF($A4661=0,"",IFERROR(INDEX(BD_Gestão!C:C,MATCH('Banco de Dados'!$B4661,BD_Gestão!$B:$B,0)),"erro"))</f>
        <v/>
      </c>
      <c r="L4661" s="158" t="str">
        <f>IF($A4661=0,"",IFERROR(INDEX(BD_Gestão!H:H,MATCH('Banco de Dados'!$B4661,BD_Gestão!$B:$B,0)),"erro"))</f>
        <v/>
      </c>
      <c r="M4661" s="161" t="str">
        <f>IF($A4661=0,"",IFERROR(INDEX(BD_Gestão!F:F,MATCH('Banco de Dados'!$B4661,BD_Gestão!$B:$B,0)),"erro"))</f>
        <v/>
      </c>
      <c r="N4661" s="161" t="str">
        <f>IF($A4661=0,"",IFERROR(INDEX(BD_Gestão!J:J,MATCH('Banco de Dados'!$B4661,BD_Gestão!$B:$B,0)),"erro"))</f>
        <v/>
      </c>
      <c r="O4661" s="164" t="str">
        <f>IF($A4661=0,"",IFERROR(INDEX(BD_Gestão!K:K,MATCH('Banco de Dados'!$B4661,BD_Gestão!$B:$B,0)),"erro"))</f>
        <v/>
      </c>
      <c r="P4661" s="169" t="str">
        <f t="shared" si="290"/>
        <v/>
      </c>
      <c r="Q4661" s="170" t="str">
        <f t="shared" si="291"/>
        <v/>
      </c>
      <c r="R4661" s="163" t="e">
        <f t="shared" si="288"/>
        <v>#VALUE!</v>
      </c>
      <c r="S4661" s="163" t="e">
        <f t="shared" si="289"/>
        <v>#VALUE!</v>
      </c>
      <c r="T4661" s="163" t="e">
        <f>INDEX(Controle!O:O,MATCH('Banco de Dados'!A4661,Controle!M:M,0))*E4661/100</f>
        <v>#N/A</v>
      </c>
    </row>
    <row r="4662" spans="1:20" hidden="1" x14ac:dyDescent="0.2">
      <c r="A4662" s="158">
        <f>BD_TS!A4661</f>
        <v>0</v>
      </c>
      <c r="B4662" s="158" t="str">
        <f>SUBSTITUTE(SUBSTITUTE(BD_TS!D4661," ",""),"-","/")</f>
        <v/>
      </c>
      <c r="C4662" s="158">
        <f>BD_TS!E4661</f>
        <v>0</v>
      </c>
      <c r="D4662" s="159">
        <f>BD_TS!F4661</f>
        <v>0</v>
      </c>
      <c r="E4662" s="160">
        <f>BD_TS!B4661</f>
        <v>0</v>
      </c>
      <c r="F4662" s="161">
        <f>BD_TS!C4661</f>
        <v>0</v>
      </c>
      <c r="G4662" s="187">
        <f>BD_TS!H4661</f>
        <v>0</v>
      </c>
      <c r="H4662" s="158" t="str">
        <f>IF($A4662=0,"",IFERROR(INDEX(BD_Gestão!A:A,MATCH('Banco de Dados'!$B4662,BD_Gestão!$B:$B,0)),"erro"))</f>
        <v/>
      </c>
      <c r="I4662" s="162" t="str">
        <f>IF($A4662=0,"",IFERROR(INDEX(BD_Gestão!E:E,MATCH('Banco de Dados'!$B4662,BD_Gestão!$B:$B,0)),"erro"))</f>
        <v/>
      </c>
      <c r="J4662" s="186" t="str">
        <f>IF($A4662=0,"",IFERROR(INDEX(BD_Gestão!B:B,MATCH('Banco de Dados'!$B4662,BD_Gestão!$B:$B,0)),"erro"))</f>
        <v/>
      </c>
      <c r="K4662" s="158" t="str">
        <f>IF($A4662=0,"",IFERROR(INDEX(BD_Gestão!C:C,MATCH('Banco de Dados'!$B4662,BD_Gestão!$B:$B,0)),"erro"))</f>
        <v/>
      </c>
      <c r="L4662" s="158" t="str">
        <f>IF($A4662=0,"",IFERROR(INDEX(BD_Gestão!H:H,MATCH('Banco de Dados'!$B4662,BD_Gestão!$B:$B,0)),"erro"))</f>
        <v/>
      </c>
      <c r="M4662" s="161" t="str">
        <f>IF($A4662=0,"",IFERROR(INDEX(BD_Gestão!F:F,MATCH('Banco de Dados'!$B4662,BD_Gestão!$B:$B,0)),"erro"))</f>
        <v/>
      </c>
      <c r="N4662" s="161" t="str">
        <f>IF($A4662=0,"",IFERROR(INDEX(BD_Gestão!J:J,MATCH('Banco de Dados'!$B4662,BD_Gestão!$B:$B,0)),"erro"))</f>
        <v/>
      </c>
      <c r="O4662" s="164" t="str">
        <f>IF($A4662=0,"",IFERROR(INDEX(BD_Gestão!K:K,MATCH('Banco de Dados'!$B4662,BD_Gestão!$B:$B,0)),"erro"))</f>
        <v/>
      </c>
      <c r="P4662" s="169" t="str">
        <f t="shared" si="290"/>
        <v/>
      </c>
      <c r="Q4662" s="170" t="str">
        <f t="shared" si="291"/>
        <v/>
      </c>
      <c r="R4662" s="163" t="e">
        <f t="shared" si="288"/>
        <v>#VALUE!</v>
      </c>
      <c r="S4662" s="163" t="e">
        <f t="shared" si="289"/>
        <v>#VALUE!</v>
      </c>
      <c r="T4662" s="163" t="e">
        <f>INDEX(Controle!O:O,MATCH('Banco de Dados'!A4662,Controle!M:M,0))*E4662/100</f>
        <v>#N/A</v>
      </c>
    </row>
    <row r="4663" spans="1:20" hidden="1" x14ac:dyDescent="0.2">
      <c r="A4663" s="158">
        <f>BD_TS!A4662</f>
        <v>0</v>
      </c>
      <c r="B4663" s="158" t="str">
        <f>SUBSTITUTE(SUBSTITUTE(BD_TS!D4662," ",""),"-","/")</f>
        <v/>
      </c>
      <c r="C4663" s="158">
        <f>BD_TS!E4662</f>
        <v>0</v>
      </c>
      <c r="D4663" s="159">
        <f>BD_TS!F4662</f>
        <v>0</v>
      </c>
      <c r="E4663" s="160">
        <f>BD_TS!B4662</f>
        <v>0</v>
      </c>
      <c r="F4663" s="161">
        <f>BD_TS!C4662</f>
        <v>0</v>
      </c>
      <c r="G4663" s="187">
        <f>BD_TS!H4662</f>
        <v>0</v>
      </c>
      <c r="H4663" s="158" t="str">
        <f>IF($A4663=0,"",IFERROR(INDEX(BD_Gestão!A:A,MATCH('Banco de Dados'!$B4663,BD_Gestão!$B:$B,0)),"erro"))</f>
        <v/>
      </c>
      <c r="I4663" s="162" t="str">
        <f>IF($A4663=0,"",IFERROR(INDEX(BD_Gestão!E:E,MATCH('Banco de Dados'!$B4663,BD_Gestão!$B:$B,0)),"erro"))</f>
        <v/>
      </c>
      <c r="J4663" s="186" t="str">
        <f>IF($A4663=0,"",IFERROR(INDEX(BD_Gestão!B:B,MATCH('Banco de Dados'!$B4663,BD_Gestão!$B:$B,0)),"erro"))</f>
        <v/>
      </c>
      <c r="K4663" s="158" t="str">
        <f>IF($A4663=0,"",IFERROR(INDEX(BD_Gestão!C:C,MATCH('Banco de Dados'!$B4663,BD_Gestão!$B:$B,0)),"erro"))</f>
        <v/>
      </c>
      <c r="L4663" s="158" t="str">
        <f>IF($A4663=0,"",IFERROR(INDEX(BD_Gestão!H:H,MATCH('Banco de Dados'!$B4663,BD_Gestão!$B:$B,0)),"erro"))</f>
        <v/>
      </c>
      <c r="M4663" s="161" t="str">
        <f>IF($A4663=0,"",IFERROR(INDEX(BD_Gestão!F:F,MATCH('Banco de Dados'!$B4663,BD_Gestão!$B:$B,0)),"erro"))</f>
        <v/>
      </c>
      <c r="N4663" s="161" t="str">
        <f>IF($A4663=0,"",IFERROR(INDEX(BD_Gestão!J:J,MATCH('Banco de Dados'!$B4663,BD_Gestão!$B:$B,0)),"erro"))</f>
        <v/>
      </c>
      <c r="O4663" s="164" t="str">
        <f>IF($A4663=0,"",IFERROR(INDEX(BD_Gestão!K:K,MATCH('Banco de Dados'!$B4663,BD_Gestão!$B:$B,0)),"erro"))</f>
        <v/>
      </c>
      <c r="P4663" s="169" t="str">
        <f t="shared" si="290"/>
        <v/>
      </c>
      <c r="Q4663" s="170" t="str">
        <f t="shared" si="291"/>
        <v/>
      </c>
      <c r="R4663" s="163" t="e">
        <f t="shared" si="288"/>
        <v>#VALUE!</v>
      </c>
      <c r="S4663" s="163" t="e">
        <f t="shared" si="289"/>
        <v>#VALUE!</v>
      </c>
      <c r="T4663" s="163" t="e">
        <f>INDEX(Controle!O:O,MATCH('Banco de Dados'!A4663,Controle!M:M,0))*E4663/100</f>
        <v>#N/A</v>
      </c>
    </row>
    <row r="4664" spans="1:20" hidden="1" x14ac:dyDescent="0.2">
      <c r="A4664" s="158">
        <f>BD_TS!A4663</f>
        <v>0</v>
      </c>
      <c r="B4664" s="158" t="str">
        <f>SUBSTITUTE(SUBSTITUTE(BD_TS!D4663," ",""),"-","/")</f>
        <v/>
      </c>
      <c r="C4664" s="158">
        <f>BD_TS!E4663</f>
        <v>0</v>
      </c>
      <c r="D4664" s="159">
        <f>BD_TS!F4663</f>
        <v>0</v>
      </c>
      <c r="E4664" s="160">
        <f>BD_TS!B4663</f>
        <v>0</v>
      </c>
      <c r="F4664" s="161">
        <f>BD_TS!C4663</f>
        <v>0</v>
      </c>
      <c r="G4664" s="187">
        <f>BD_TS!H4663</f>
        <v>0</v>
      </c>
      <c r="H4664" s="158" t="str">
        <f>IF($A4664=0,"",IFERROR(INDEX(BD_Gestão!A:A,MATCH('Banco de Dados'!$B4664,BD_Gestão!$B:$B,0)),"erro"))</f>
        <v/>
      </c>
      <c r="I4664" s="162" t="str">
        <f>IF($A4664=0,"",IFERROR(INDEX(BD_Gestão!E:E,MATCH('Banco de Dados'!$B4664,BD_Gestão!$B:$B,0)),"erro"))</f>
        <v/>
      </c>
      <c r="J4664" s="186" t="str">
        <f>IF($A4664=0,"",IFERROR(INDEX(BD_Gestão!B:B,MATCH('Banco de Dados'!$B4664,BD_Gestão!$B:$B,0)),"erro"))</f>
        <v/>
      </c>
      <c r="K4664" s="158" t="str">
        <f>IF($A4664=0,"",IFERROR(INDEX(BD_Gestão!C:C,MATCH('Banco de Dados'!$B4664,BD_Gestão!$B:$B,0)),"erro"))</f>
        <v/>
      </c>
      <c r="L4664" s="158" t="str">
        <f>IF($A4664=0,"",IFERROR(INDEX(BD_Gestão!H:H,MATCH('Banco de Dados'!$B4664,BD_Gestão!$B:$B,0)),"erro"))</f>
        <v/>
      </c>
      <c r="M4664" s="161" t="str">
        <f>IF($A4664=0,"",IFERROR(INDEX(BD_Gestão!F:F,MATCH('Banco de Dados'!$B4664,BD_Gestão!$B:$B,0)),"erro"))</f>
        <v/>
      </c>
      <c r="N4664" s="161" t="str">
        <f>IF($A4664=0,"",IFERROR(INDEX(BD_Gestão!J:J,MATCH('Banco de Dados'!$B4664,BD_Gestão!$B:$B,0)),"erro"))</f>
        <v/>
      </c>
      <c r="O4664" s="164" t="str">
        <f>IF($A4664=0,"",IFERROR(INDEX(BD_Gestão!K:K,MATCH('Banco de Dados'!$B4664,BD_Gestão!$B:$B,0)),"erro"))</f>
        <v/>
      </c>
      <c r="P4664" s="169" t="str">
        <f t="shared" si="290"/>
        <v/>
      </c>
      <c r="Q4664" s="170" t="str">
        <f t="shared" si="291"/>
        <v/>
      </c>
      <c r="R4664" s="163" t="e">
        <f t="shared" si="288"/>
        <v>#VALUE!</v>
      </c>
      <c r="S4664" s="163" t="e">
        <f t="shared" si="289"/>
        <v>#VALUE!</v>
      </c>
      <c r="T4664" s="163" t="e">
        <f>INDEX(Controle!O:O,MATCH('Banco de Dados'!A4664,Controle!M:M,0))*E4664/100</f>
        <v>#N/A</v>
      </c>
    </row>
    <row r="4665" spans="1:20" hidden="1" x14ac:dyDescent="0.2">
      <c r="A4665" s="158">
        <f>BD_TS!A4664</f>
        <v>0</v>
      </c>
      <c r="B4665" s="158" t="str">
        <f>SUBSTITUTE(SUBSTITUTE(BD_TS!D4664," ",""),"-","/")</f>
        <v/>
      </c>
      <c r="C4665" s="158">
        <f>BD_TS!E4664</f>
        <v>0</v>
      </c>
      <c r="D4665" s="159">
        <f>BD_TS!F4664</f>
        <v>0</v>
      </c>
      <c r="E4665" s="160">
        <f>BD_TS!B4664</f>
        <v>0</v>
      </c>
      <c r="F4665" s="161">
        <f>BD_TS!C4664</f>
        <v>0</v>
      </c>
      <c r="G4665" s="187">
        <f>BD_TS!H4664</f>
        <v>0</v>
      </c>
      <c r="H4665" s="158" t="str">
        <f>IF($A4665=0,"",IFERROR(INDEX(BD_Gestão!A:A,MATCH('Banco de Dados'!$B4665,BD_Gestão!$B:$B,0)),"erro"))</f>
        <v/>
      </c>
      <c r="I4665" s="162" t="str">
        <f>IF($A4665=0,"",IFERROR(INDEX(BD_Gestão!E:E,MATCH('Banco de Dados'!$B4665,BD_Gestão!$B:$B,0)),"erro"))</f>
        <v/>
      </c>
      <c r="J4665" s="186" t="str">
        <f>IF($A4665=0,"",IFERROR(INDEX(BD_Gestão!B:B,MATCH('Banco de Dados'!$B4665,BD_Gestão!$B:$B,0)),"erro"))</f>
        <v/>
      </c>
      <c r="K4665" s="158" t="str">
        <f>IF($A4665=0,"",IFERROR(INDEX(BD_Gestão!C:C,MATCH('Banco de Dados'!$B4665,BD_Gestão!$B:$B,0)),"erro"))</f>
        <v/>
      </c>
      <c r="L4665" s="158" t="str">
        <f>IF($A4665=0,"",IFERROR(INDEX(BD_Gestão!H:H,MATCH('Banco de Dados'!$B4665,BD_Gestão!$B:$B,0)),"erro"))</f>
        <v/>
      </c>
      <c r="M4665" s="161" t="str">
        <f>IF($A4665=0,"",IFERROR(INDEX(BD_Gestão!F:F,MATCH('Banco de Dados'!$B4665,BD_Gestão!$B:$B,0)),"erro"))</f>
        <v/>
      </c>
      <c r="N4665" s="161" t="str">
        <f>IF($A4665=0,"",IFERROR(INDEX(BD_Gestão!J:J,MATCH('Banco de Dados'!$B4665,BD_Gestão!$B:$B,0)),"erro"))</f>
        <v/>
      </c>
      <c r="O4665" s="164" t="str">
        <f>IF($A4665=0,"",IFERROR(INDEX(BD_Gestão!K:K,MATCH('Banco de Dados'!$B4665,BD_Gestão!$B:$B,0)),"erro"))</f>
        <v/>
      </c>
      <c r="P4665" s="169" t="str">
        <f t="shared" si="290"/>
        <v/>
      </c>
      <c r="Q4665" s="170" t="str">
        <f t="shared" si="291"/>
        <v/>
      </c>
      <c r="R4665" s="163" t="e">
        <f t="shared" si="288"/>
        <v>#VALUE!</v>
      </c>
      <c r="S4665" s="163" t="e">
        <f t="shared" si="289"/>
        <v>#VALUE!</v>
      </c>
      <c r="T4665" s="163" t="e">
        <f>INDEX(Controle!O:O,MATCH('Banco de Dados'!A4665,Controle!M:M,0))*E4665/100</f>
        <v>#N/A</v>
      </c>
    </row>
    <row r="4666" spans="1:20" hidden="1" x14ac:dyDescent="0.2">
      <c r="A4666" s="158">
        <f>BD_TS!A4665</f>
        <v>0</v>
      </c>
      <c r="B4666" s="158" t="str">
        <f>SUBSTITUTE(SUBSTITUTE(BD_TS!D4665," ",""),"-","/")</f>
        <v/>
      </c>
      <c r="C4666" s="158">
        <f>BD_TS!E4665</f>
        <v>0</v>
      </c>
      <c r="D4666" s="159">
        <f>BD_TS!F4665</f>
        <v>0</v>
      </c>
      <c r="E4666" s="160">
        <f>BD_TS!B4665</f>
        <v>0</v>
      </c>
      <c r="F4666" s="161">
        <f>BD_TS!C4665</f>
        <v>0</v>
      </c>
      <c r="G4666" s="187">
        <f>BD_TS!H4665</f>
        <v>0</v>
      </c>
      <c r="H4666" s="158" t="str">
        <f>IF($A4666=0,"",IFERROR(INDEX(BD_Gestão!A:A,MATCH('Banco de Dados'!$B4666,BD_Gestão!$B:$B,0)),"erro"))</f>
        <v/>
      </c>
      <c r="I4666" s="162" t="str">
        <f>IF($A4666=0,"",IFERROR(INDEX(BD_Gestão!E:E,MATCH('Banco de Dados'!$B4666,BD_Gestão!$B:$B,0)),"erro"))</f>
        <v/>
      </c>
      <c r="J4666" s="186" t="str">
        <f>IF($A4666=0,"",IFERROR(INDEX(BD_Gestão!B:B,MATCH('Banco de Dados'!$B4666,BD_Gestão!$B:$B,0)),"erro"))</f>
        <v/>
      </c>
      <c r="K4666" s="158" t="str">
        <f>IF($A4666=0,"",IFERROR(INDEX(BD_Gestão!C:C,MATCH('Banco de Dados'!$B4666,BD_Gestão!$B:$B,0)),"erro"))</f>
        <v/>
      </c>
      <c r="L4666" s="158" t="str">
        <f>IF($A4666=0,"",IFERROR(INDEX(BD_Gestão!H:H,MATCH('Banco de Dados'!$B4666,BD_Gestão!$B:$B,0)),"erro"))</f>
        <v/>
      </c>
      <c r="M4666" s="161" t="str">
        <f>IF($A4666=0,"",IFERROR(INDEX(BD_Gestão!F:F,MATCH('Banco de Dados'!$B4666,BD_Gestão!$B:$B,0)),"erro"))</f>
        <v/>
      </c>
      <c r="N4666" s="161" t="str">
        <f>IF($A4666=0,"",IFERROR(INDEX(BD_Gestão!J:J,MATCH('Banco de Dados'!$B4666,BD_Gestão!$B:$B,0)),"erro"))</f>
        <v/>
      </c>
      <c r="O4666" s="164" t="str">
        <f>IF($A4666=0,"",IFERROR(INDEX(BD_Gestão!K:K,MATCH('Banco de Dados'!$B4666,BD_Gestão!$B:$B,0)),"erro"))</f>
        <v/>
      </c>
      <c r="P4666" s="169" t="str">
        <f t="shared" si="290"/>
        <v/>
      </c>
      <c r="Q4666" s="170" t="str">
        <f t="shared" si="291"/>
        <v/>
      </c>
      <c r="R4666" s="163" t="e">
        <f t="shared" si="288"/>
        <v>#VALUE!</v>
      </c>
      <c r="S4666" s="163" t="e">
        <f t="shared" si="289"/>
        <v>#VALUE!</v>
      </c>
      <c r="T4666" s="163" t="e">
        <f>INDEX(Controle!O:O,MATCH('Banco de Dados'!A4666,Controle!M:M,0))*E4666/100</f>
        <v>#N/A</v>
      </c>
    </row>
    <row r="4667" spans="1:20" hidden="1" x14ac:dyDescent="0.2">
      <c r="A4667" s="158">
        <f>BD_TS!A4666</f>
        <v>0</v>
      </c>
      <c r="B4667" s="158" t="str">
        <f>SUBSTITUTE(SUBSTITUTE(BD_TS!D4666," ",""),"-","/")</f>
        <v/>
      </c>
      <c r="C4667" s="158">
        <f>BD_TS!E4666</f>
        <v>0</v>
      </c>
      <c r="D4667" s="159">
        <f>BD_TS!F4666</f>
        <v>0</v>
      </c>
      <c r="E4667" s="160">
        <f>BD_TS!B4666</f>
        <v>0</v>
      </c>
      <c r="F4667" s="161">
        <f>BD_TS!C4666</f>
        <v>0</v>
      </c>
      <c r="G4667" s="187">
        <f>BD_TS!H4666</f>
        <v>0</v>
      </c>
      <c r="H4667" s="158" t="str">
        <f>IF($A4667=0,"",IFERROR(INDEX(BD_Gestão!A:A,MATCH('Banco de Dados'!$B4667,BD_Gestão!$B:$B,0)),"erro"))</f>
        <v/>
      </c>
      <c r="I4667" s="162" t="str">
        <f>IF($A4667=0,"",IFERROR(INDEX(BD_Gestão!E:E,MATCH('Banco de Dados'!$B4667,BD_Gestão!$B:$B,0)),"erro"))</f>
        <v/>
      </c>
      <c r="J4667" s="186" t="str">
        <f>IF($A4667=0,"",IFERROR(INDEX(BD_Gestão!B:B,MATCH('Banco de Dados'!$B4667,BD_Gestão!$B:$B,0)),"erro"))</f>
        <v/>
      </c>
      <c r="K4667" s="158" t="str">
        <f>IF($A4667=0,"",IFERROR(INDEX(BD_Gestão!C:C,MATCH('Banco de Dados'!$B4667,BD_Gestão!$B:$B,0)),"erro"))</f>
        <v/>
      </c>
      <c r="L4667" s="158" t="str">
        <f>IF($A4667=0,"",IFERROR(INDEX(BD_Gestão!H:H,MATCH('Banco de Dados'!$B4667,BD_Gestão!$B:$B,0)),"erro"))</f>
        <v/>
      </c>
      <c r="M4667" s="161" t="str">
        <f>IF($A4667=0,"",IFERROR(INDEX(BD_Gestão!F:F,MATCH('Banco de Dados'!$B4667,BD_Gestão!$B:$B,0)),"erro"))</f>
        <v/>
      </c>
      <c r="N4667" s="161" t="str">
        <f>IF($A4667=0,"",IFERROR(INDEX(BD_Gestão!J:J,MATCH('Banco de Dados'!$B4667,BD_Gestão!$B:$B,0)),"erro"))</f>
        <v/>
      </c>
      <c r="O4667" s="164" t="str">
        <f>IF($A4667=0,"",IFERROR(INDEX(BD_Gestão!K:K,MATCH('Banco de Dados'!$B4667,BD_Gestão!$B:$B,0)),"erro"))</f>
        <v/>
      </c>
      <c r="P4667" s="169" t="str">
        <f t="shared" si="290"/>
        <v/>
      </c>
      <c r="Q4667" s="170" t="str">
        <f t="shared" si="291"/>
        <v/>
      </c>
      <c r="R4667" s="163" t="e">
        <f t="shared" si="288"/>
        <v>#VALUE!</v>
      </c>
      <c r="S4667" s="163" t="e">
        <f t="shared" si="289"/>
        <v>#VALUE!</v>
      </c>
      <c r="T4667" s="163" t="e">
        <f>INDEX(Controle!O:O,MATCH('Banco de Dados'!A4667,Controle!M:M,0))*E4667/100</f>
        <v>#N/A</v>
      </c>
    </row>
    <row r="4668" spans="1:20" hidden="1" x14ac:dyDescent="0.2">
      <c r="A4668" s="158">
        <f>BD_TS!A4667</f>
        <v>0</v>
      </c>
      <c r="B4668" s="158" t="str">
        <f>SUBSTITUTE(SUBSTITUTE(BD_TS!D4667," ",""),"-","/")</f>
        <v/>
      </c>
      <c r="C4668" s="158">
        <f>BD_TS!E4667</f>
        <v>0</v>
      </c>
      <c r="D4668" s="159">
        <f>BD_TS!F4667</f>
        <v>0</v>
      </c>
      <c r="E4668" s="160">
        <f>BD_TS!B4667</f>
        <v>0</v>
      </c>
      <c r="F4668" s="161">
        <f>BD_TS!C4667</f>
        <v>0</v>
      </c>
      <c r="G4668" s="187">
        <f>BD_TS!H4667</f>
        <v>0</v>
      </c>
      <c r="H4668" s="158" t="str">
        <f>IF($A4668=0,"",IFERROR(INDEX(BD_Gestão!A:A,MATCH('Banco de Dados'!$B4668,BD_Gestão!$B:$B,0)),"erro"))</f>
        <v/>
      </c>
      <c r="I4668" s="162" t="str">
        <f>IF($A4668=0,"",IFERROR(INDEX(BD_Gestão!E:E,MATCH('Banco de Dados'!$B4668,BD_Gestão!$B:$B,0)),"erro"))</f>
        <v/>
      </c>
      <c r="J4668" s="186" t="str">
        <f>IF($A4668=0,"",IFERROR(INDEX(BD_Gestão!B:B,MATCH('Banco de Dados'!$B4668,BD_Gestão!$B:$B,0)),"erro"))</f>
        <v/>
      </c>
      <c r="K4668" s="158" t="str">
        <f>IF($A4668=0,"",IFERROR(INDEX(BD_Gestão!C:C,MATCH('Banco de Dados'!$B4668,BD_Gestão!$B:$B,0)),"erro"))</f>
        <v/>
      </c>
      <c r="L4668" s="158" t="str">
        <f>IF($A4668=0,"",IFERROR(INDEX(BD_Gestão!H:H,MATCH('Banco de Dados'!$B4668,BD_Gestão!$B:$B,0)),"erro"))</f>
        <v/>
      </c>
      <c r="M4668" s="161" t="str">
        <f>IF($A4668=0,"",IFERROR(INDEX(BD_Gestão!F:F,MATCH('Banco de Dados'!$B4668,BD_Gestão!$B:$B,0)),"erro"))</f>
        <v/>
      </c>
      <c r="N4668" s="161" t="str">
        <f>IF($A4668=0,"",IFERROR(INDEX(BD_Gestão!J:J,MATCH('Banco de Dados'!$B4668,BD_Gestão!$B:$B,0)),"erro"))</f>
        <v/>
      </c>
      <c r="O4668" s="164" t="str">
        <f>IF($A4668=0,"",IFERROR(INDEX(BD_Gestão!K:K,MATCH('Banco de Dados'!$B4668,BD_Gestão!$B:$B,0)),"erro"))</f>
        <v/>
      </c>
      <c r="P4668" s="169" t="str">
        <f t="shared" si="290"/>
        <v/>
      </c>
      <c r="Q4668" s="170" t="str">
        <f t="shared" si="291"/>
        <v/>
      </c>
      <c r="R4668" s="163" t="e">
        <f t="shared" si="288"/>
        <v>#VALUE!</v>
      </c>
      <c r="S4668" s="163" t="e">
        <f t="shared" si="289"/>
        <v>#VALUE!</v>
      </c>
      <c r="T4668" s="163" t="e">
        <f>INDEX(Controle!O:O,MATCH('Banco de Dados'!A4668,Controle!M:M,0))*E4668/100</f>
        <v>#N/A</v>
      </c>
    </row>
    <row r="4669" spans="1:20" hidden="1" x14ac:dyDescent="0.2">
      <c r="A4669" s="158">
        <f>BD_TS!A4668</f>
        <v>0</v>
      </c>
      <c r="B4669" s="158" t="str">
        <f>SUBSTITUTE(SUBSTITUTE(BD_TS!D4668," ",""),"-","/")</f>
        <v/>
      </c>
      <c r="C4669" s="158">
        <f>BD_TS!E4668</f>
        <v>0</v>
      </c>
      <c r="D4669" s="159">
        <f>BD_TS!F4668</f>
        <v>0</v>
      </c>
      <c r="E4669" s="160">
        <f>BD_TS!B4668</f>
        <v>0</v>
      </c>
      <c r="F4669" s="161">
        <f>BD_TS!C4668</f>
        <v>0</v>
      </c>
      <c r="G4669" s="187">
        <f>BD_TS!H4668</f>
        <v>0</v>
      </c>
      <c r="H4669" s="158" t="str">
        <f>IF($A4669=0,"",IFERROR(INDEX(BD_Gestão!A:A,MATCH('Banco de Dados'!$B4669,BD_Gestão!$B:$B,0)),"erro"))</f>
        <v/>
      </c>
      <c r="I4669" s="162" t="str">
        <f>IF($A4669=0,"",IFERROR(INDEX(BD_Gestão!E:E,MATCH('Banco de Dados'!$B4669,BD_Gestão!$B:$B,0)),"erro"))</f>
        <v/>
      </c>
      <c r="J4669" s="186" t="str">
        <f>IF($A4669=0,"",IFERROR(INDEX(BD_Gestão!B:B,MATCH('Banco de Dados'!$B4669,BD_Gestão!$B:$B,0)),"erro"))</f>
        <v/>
      </c>
      <c r="K4669" s="158" t="str">
        <f>IF($A4669=0,"",IFERROR(INDEX(BD_Gestão!C:C,MATCH('Banco de Dados'!$B4669,BD_Gestão!$B:$B,0)),"erro"))</f>
        <v/>
      </c>
      <c r="L4669" s="158" t="str">
        <f>IF($A4669=0,"",IFERROR(INDEX(BD_Gestão!H:H,MATCH('Banco de Dados'!$B4669,BD_Gestão!$B:$B,0)),"erro"))</f>
        <v/>
      </c>
      <c r="M4669" s="161" t="str">
        <f>IF($A4669=0,"",IFERROR(INDEX(BD_Gestão!F:F,MATCH('Banco de Dados'!$B4669,BD_Gestão!$B:$B,0)),"erro"))</f>
        <v/>
      </c>
      <c r="N4669" s="161" t="str">
        <f>IF($A4669=0,"",IFERROR(INDEX(BD_Gestão!J:J,MATCH('Banco de Dados'!$B4669,BD_Gestão!$B:$B,0)),"erro"))</f>
        <v/>
      </c>
      <c r="O4669" s="164" t="str">
        <f>IF($A4669=0,"",IFERROR(INDEX(BD_Gestão!K:K,MATCH('Banco de Dados'!$B4669,BD_Gestão!$B:$B,0)),"erro"))</f>
        <v/>
      </c>
      <c r="P4669" s="169" t="str">
        <f t="shared" si="290"/>
        <v/>
      </c>
      <c r="Q4669" s="170" t="str">
        <f t="shared" si="291"/>
        <v/>
      </c>
      <c r="R4669" s="163" t="e">
        <f t="shared" si="288"/>
        <v>#VALUE!</v>
      </c>
      <c r="S4669" s="163" t="e">
        <f t="shared" si="289"/>
        <v>#VALUE!</v>
      </c>
      <c r="T4669" s="163" t="e">
        <f>INDEX(Controle!O:O,MATCH('Banco de Dados'!A4669,Controle!M:M,0))*E4669/100</f>
        <v>#N/A</v>
      </c>
    </row>
    <row r="4670" spans="1:20" hidden="1" x14ac:dyDescent="0.2">
      <c r="A4670" s="158">
        <f>BD_TS!A4669</f>
        <v>0</v>
      </c>
      <c r="B4670" s="158" t="str">
        <f>SUBSTITUTE(SUBSTITUTE(BD_TS!D4669," ",""),"-","/")</f>
        <v/>
      </c>
      <c r="C4670" s="158">
        <f>BD_TS!E4669</f>
        <v>0</v>
      </c>
      <c r="D4670" s="159">
        <f>BD_TS!F4669</f>
        <v>0</v>
      </c>
      <c r="E4670" s="160">
        <f>BD_TS!B4669</f>
        <v>0</v>
      </c>
      <c r="F4670" s="161">
        <f>BD_TS!C4669</f>
        <v>0</v>
      </c>
      <c r="G4670" s="187">
        <f>BD_TS!H4669</f>
        <v>0</v>
      </c>
      <c r="H4670" s="158" t="str">
        <f>IF($A4670=0,"",IFERROR(INDEX(BD_Gestão!A:A,MATCH('Banco de Dados'!$B4670,BD_Gestão!$B:$B,0)),"erro"))</f>
        <v/>
      </c>
      <c r="I4670" s="162" t="str">
        <f>IF($A4670=0,"",IFERROR(INDEX(BD_Gestão!E:E,MATCH('Banco de Dados'!$B4670,BD_Gestão!$B:$B,0)),"erro"))</f>
        <v/>
      </c>
      <c r="J4670" s="186" t="str">
        <f>IF($A4670=0,"",IFERROR(INDEX(BD_Gestão!B:B,MATCH('Banco de Dados'!$B4670,BD_Gestão!$B:$B,0)),"erro"))</f>
        <v/>
      </c>
      <c r="K4670" s="158" t="str">
        <f>IF($A4670=0,"",IFERROR(INDEX(BD_Gestão!C:C,MATCH('Banco de Dados'!$B4670,BD_Gestão!$B:$B,0)),"erro"))</f>
        <v/>
      </c>
      <c r="L4670" s="158" t="str">
        <f>IF($A4670=0,"",IFERROR(INDEX(BD_Gestão!H:H,MATCH('Banco de Dados'!$B4670,BD_Gestão!$B:$B,0)),"erro"))</f>
        <v/>
      </c>
      <c r="M4670" s="161" t="str">
        <f>IF($A4670=0,"",IFERROR(INDEX(BD_Gestão!F:F,MATCH('Banco de Dados'!$B4670,BD_Gestão!$B:$B,0)),"erro"))</f>
        <v/>
      </c>
      <c r="N4670" s="161" t="str">
        <f>IF($A4670=0,"",IFERROR(INDEX(BD_Gestão!J:J,MATCH('Banco de Dados'!$B4670,BD_Gestão!$B:$B,0)),"erro"))</f>
        <v/>
      </c>
      <c r="O4670" s="164" t="str">
        <f>IF($A4670=0,"",IFERROR(INDEX(BD_Gestão!K:K,MATCH('Banco de Dados'!$B4670,BD_Gestão!$B:$B,0)),"erro"))</f>
        <v/>
      </c>
      <c r="P4670" s="169" t="str">
        <f t="shared" si="290"/>
        <v/>
      </c>
      <c r="Q4670" s="170" t="str">
        <f t="shared" si="291"/>
        <v/>
      </c>
      <c r="R4670" s="163" t="e">
        <f t="shared" si="288"/>
        <v>#VALUE!</v>
      </c>
      <c r="S4670" s="163" t="e">
        <f t="shared" si="289"/>
        <v>#VALUE!</v>
      </c>
      <c r="T4670" s="163" t="e">
        <f>INDEX(Controle!O:O,MATCH('Banco de Dados'!A4670,Controle!M:M,0))*E4670/100</f>
        <v>#N/A</v>
      </c>
    </row>
    <row r="4671" spans="1:20" hidden="1" x14ac:dyDescent="0.2">
      <c r="A4671" s="158">
        <f>BD_TS!A4670</f>
        <v>0</v>
      </c>
      <c r="B4671" s="158" t="str">
        <f>SUBSTITUTE(SUBSTITUTE(BD_TS!D4670," ",""),"-","/")</f>
        <v/>
      </c>
      <c r="C4671" s="158">
        <f>BD_TS!E4670</f>
        <v>0</v>
      </c>
      <c r="D4671" s="159">
        <f>BD_TS!F4670</f>
        <v>0</v>
      </c>
      <c r="E4671" s="160">
        <f>BD_TS!B4670</f>
        <v>0</v>
      </c>
      <c r="F4671" s="161">
        <f>BD_TS!C4670</f>
        <v>0</v>
      </c>
      <c r="G4671" s="187">
        <f>BD_TS!H4670</f>
        <v>0</v>
      </c>
      <c r="H4671" s="158" t="str">
        <f>IF($A4671=0,"",IFERROR(INDEX(BD_Gestão!A:A,MATCH('Banco de Dados'!$B4671,BD_Gestão!$B:$B,0)),"erro"))</f>
        <v/>
      </c>
      <c r="I4671" s="162" t="str">
        <f>IF($A4671=0,"",IFERROR(INDEX(BD_Gestão!E:E,MATCH('Banco de Dados'!$B4671,BD_Gestão!$B:$B,0)),"erro"))</f>
        <v/>
      </c>
      <c r="J4671" s="186" t="str">
        <f>IF($A4671=0,"",IFERROR(INDEX(BD_Gestão!B:B,MATCH('Banco de Dados'!$B4671,BD_Gestão!$B:$B,0)),"erro"))</f>
        <v/>
      </c>
      <c r="K4671" s="158" t="str">
        <f>IF($A4671=0,"",IFERROR(INDEX(BD_Gestão!C:C,MATCH('Banco de Dados'!$B4671,BD_Gestão!$B:$B,0)),"erro"))</f>
        <v/>
      </c>
      <c r="L4671" s="158" t="str">
        <f>IF($A4671=0,"",IFERROR(INDEX(BD_Gestão!H:H,MATCH('Banco de Dados'!$B4671,BD_Gestão!$B:$B,0)),"erro"))</f>
        <v/>
      </c>
      <c r="M4671" s="161" t="str">
        <f>IF($A4671=0,"",IFERROR(INDEX(BD_Gestão!F:F,MATCH('Banco de Dados'!$B4671,BD_Gestão!$B:$B,0)),"erro"))</f>
        <v/>
      </c>
      <c r="N4671" s="161" t="str">
        <f>IF($A4671=0,"",IFERROR(INDEX(BD_Gestão!J:J,MATCH('Banco de Dados'!$B4671,BD_Gestão!$B:$B,0)),"erro"))</f>
        <v/>
      </c>
      <c r="O4671" s="164" t="str">
        <f>IF($A4671=0,"",IFERROR(INDEX(BD_Gestão!K:K,MATCH('Banco de Dados'!$B4671,BD_Gestão!$B:$B,0)),"erro"))</f>
        <v/>
      </c>
      <c r="P4671" s="169" t="str">
        <f t="shared" si="290"/>
        <v/>
      </c>
      <c r="Q4671" s="170" t="str">
        <f t="shared" si="291"/>
        <v/>
      </c>
      <c r="R4671" s="163" t="e">
        <f t="shared" si="288"/>
        <v>#VALUE!</v>
      </c>
      <c r="S4671" s="163" t="e">
        <f t="shared" si="289"/>
        <v>#VALUE!</v>
      </c>
      <c r="T4671" s="163" t="e">
        <f>INDEX(Controle!O:O,MATCH('Banco de Dados'!A4671,Controle!M:M,0))*E4671/100</f>
        <v>#N/A</v>
      </c>
    </row>
    <row r="4672" spans="1:20" hidden="1" x14ac:dyDescent="0.2">
      <c r="A4672" s="158">
        <f>BD_TS!A4671</f>
        <v>0</v>
      </c>
      <c r="B4672" s="158" t="str">
        <f>SUBSTITUTE(SUBSTITUTE(BD_TS!D4671," ",""),"-","/")</f>
        <v/>
      </c>
      <c r="C4672" s="158">
        <f>BD_TS!E4671</f>
        <v>0</v>
      </c>
      <c r="D4672" s="159">
        <f>BD_TS!F4671</f>
        <v>0</v>
      </c>
      <c r="E4672" s="160">
        <f>BD_TS!B4671</f>
        <v>0</v>
      </c>
      <c r="F4672" s="161">
        <f>BD_TS!C4671</f>
        <v>0</v>
      </c>
      <c r="G4672" s="187">
        <f>BD_TS!H4671</f>
        <v>0</v>
      </c>
      <c r="H4672" s="158" t="str">
        <f>IF($A4672=0,"",IFERROR(INDEX(BD_Gestão!A:A,MATCH('Banco de Dados'!$B4672,BD_Gestão!$B:$B,0)),"erro"))</f>
        <v/>
      </c>
      <c r="I4672" s="162" t="str">
        <f>IF($A4672=0,"",IFERROR(INDEX(BD_Gestão!E:E,MATCH('Banco de Dados'!$B4672,BD_Gestão!$B:$B,0)),"erro"))</f>
        <v/>
      </c>
      <c r="J4672" s="186" t="str">
        <f>IF($A4672=0,"",IFERROR(INDEX(BD_Gestão!B:B,MATCH('Banco de Dados'!$B4672,BD_Gestão!$B:$B,0)),"erro"))</f>
        <v/>
      </c>
      <c r="K4672" s="158" t="str">
        <f>IF($A4672=0,"",IFERROR(INDEX(BD_Gestão!C:C,MATCH('Banco de Dados'!$B4672,BD_Gestão!$B:$B,0)),"erro"))</f>
        <v/>
      </c>
      <c r="L4672" s="158" t="str">
        <f>IF($A4672=0,"",IFERROR(INDEX(BD_Gestão!H:H,MATCH('Banco de Dados'!$B4672,BD_Gestão!$B:$B,0)),"erro"))</f>
        <v/>
      </c>
      <c r="M4672" s="161" t="str">
        <f>IF($A4672=0,"",IFERROR(INDEX(BD_Gestão!F:F,MATCH('Banco de Dados'!$B4672,BD_Gestão!$B:$B,0)),"erro"))</f>
        <v/>
      </c>
      <c r="N4672" s="161" t="str">
        <f>IF($A4672=0,"",IFERROR(INDEX(BD_Gestão!J:J,MATCH('Banco de Dados'!$B4672,BD_Gestão!$B:$B,0)),"erro"))</f>
        <v/>
      </c>
      <c r="O4672" s="164" t="str">
        <f>IF($A4672=0,"",IFERROR(INDEX(BD_Gestão!K:K,MATCH('Banco de Dados'!$B4672,BD_Gestão!$B:$B,0)),"erro"))</f>
        <v/>
      </c>
      <c r="P4672" s="169" t="str">
        <f t="shared" si="290"/>
        <v/>
      </c>
      <c r="Q4672" s="170" t="str">
        <f t="shared" si="291"/>
        <v/>
      </c>
      <c r="R4672" s="163" t="e">
        <f t="shared" si="288"/>
        <v>#VALUE!</v>
      </c>
      <c r="S4672" s="163" t="e">
        <f t="shared" si="289"/>
        <v>#VALUE!</v>
      </c>
      <c r="T4672" s="163" t="e">
        <f>INDEX(Controle!O:O,MATCH('Banco de Dados'!A4672,Controle!M:M,0))*E4672/100</f>
        <v>#N/A</v>
      </c>
    </row>
    <row r="4673" spans="1:20" hidden="1" x14ac:dyDescent="0.2">
      <c r="A4673" s="158">
        <f>BD_TS!A4672</f>
        <v>0</v>
      </c>
      <c r="B4673" s="158" t="str">
        <f>SUBSTITUTE(SUBSTITUTE(BD_TS!D4672," ",""),"-","/")</f>
        <v/>
      </c>
      <c r="C4673" s="158">
        <f>BD_TS!E4672</f>
        <v>0</v>
      </c>
      <c r="D4673" s="159">
        <f>BD_TS!F4672</f>
        <v>0</v>
      </c>
      <c r="E4673" s="160">
        <f>BD_TS!B4672</f>
        <v>0</v>
      </c>
      <c r="F4673" s="161">
        <f>BD_TS!C4672</f>
        <v>0</v>
      </c>
      <c r="G4673" s="187">
        <f>BD_TS!H4672</f>
        <v>0</v>
      </c>
      <c r="H4673" s="158" t="str">
        <f>IF($A4673=0,"",IFERROR(INDEX(BD_Gestão!A:A,MATCH('Banco de Dados'!$B4673,BD_Gestão!$B:$B,0)),"erro"))</f>
        <v/>
      </c>
      <c r="I4673" s="162" t="str">
        <f>IF($A4673=0,"",IFERROR(INDEX(BD_Gestão!E:E,MATCH('Banco de Dados'!$B4673,BD_Gestão!$B:$B,0)),"erro"))</f>
        <v/>
      </c>
      <c r="J4673" s="186" t="str">
        <f>IF($A4673=0,"",IFERROR(INDEX(BD_Gestão!B:B,MATCH('Banco de Dados'!$B4673,BD_Gestão!$B:$B,0)),"erro"))</f>
        <v/>
      </c>
      <c r="K4673" s="158" t="str">
        <f>IF($A4673=0,"",IFERROR(INDEX(BD_Gestão!C:C,MATCH('Banco de Dados'!$B4673,BD_Gestão!$B:$B,0)),"erro"))</f>
        <v/>
      </c>
      <c r="L4673" s="158" t="str">
        <f>IF($A4673=0,"",IFERROR(INDEX(BD_Gestão!H:H,MATCH('Banco de Dados'!$B4673,BD_Gestão!$B:$B,0)),"erro"))</f>
        <v/>
      </c>
      <c r="M4673" s="161" t="str">
        <f>IF($A4673=0,"",IFERROR(INDEX(BD_Gestão!F:F,MATCH('Banco de Dados'!$B4673,BD_Gestão!$B:$B,0)),"erro"))</f>
        <v/>
      </c>
      <c r="N4673" s="161" t="str">
        <f>IF($A4673=0,"",IFERROR(INDEX(BD_Gestão!J:J,MATCH('Banco de Dados'!$B4673,BD_Gestão!$B:$B,0)),"erro"))</f>
        <v/>
      </c>
      <c r="O4673" s="164" t="str">
        <f>IF($A4673=0,"",IFERROR(INDEX(BD_Gestão!K:K,MATCH('Banco de Dados'!$B4673,BD_Gestão!$B:$B,0)),"erro"))</f>
        <v/>
      </c>
      <c r="P4673" s="169" t="str">
        <f t="shared" si="290"/>
        <v/>
      </c>
      <c r="Q4673" s="170" t="str">
        <f t="shared" si="291"/>
        <v/>
      </c>
      <c r="R4673" s="163" t="e">
        <f t="shared" si="288"/>
        <v>#VALUE!</v>
      </c>
      <c r="S4673" s="163" t="e">
        <f t="shared" si="289"/>
        <v>#VALUE!</v>
      </c>
      <c r="T4673" s="163" t="e">
        <f>INDEX(Controle!O:O,MATCH('Banco de Dados'!A4673,Controle!M:M,0))*E4673/100</f>
        <v>#N/A</v>
      </c>
    </row>
    <row r="4674" spans="1:20" hidden="1" x14ac:dyDescent="0.2">
      <c r="A4674" s="158">
        <f>BD_TS!A4673</f>
        <v>0</v>
      </c>
      <c r="B4674" s="158" t="str">
        <f>SUBSTITUTE(SUBSTITUTE(BD_TS!D4673," ",""),"-","/")</f>
        <v/>
      </c>
      <c r="C4674" s="158">
        <f>BD_TS!E4673</f>
        <v>0</v>
      </c>
      <c r="D4674" s="159">
        <f>BD_TS!F4673</f>
        <v>0</v>
      </c>
      <c r="E4674" s="160">
        <f>BD_TS!B4673</f>
        <v>0</v>
      </c>
      <c r="F4674" s="161">
        <f>BD_TS!C4673</f>
        <v>0</v>
      </c>
      <c r="G4674" s="187">
        <f>BD_TS!H4673</f>
        <v>0</v>
      </c>
      <c r="H4674" s="158" t="str">
        <f>IF($A4674=0,"",IFERROR(INDEX(BD_Gestão!A:A,MATCH('Banco de Dados'!$B4674,BD_Gestão!$B:$B,0)),"erro"))</f>
        <v/>
      </c>
      <c r="I4674" s="162" t="str">
        <f>IF($A4674=0,"",IFERROR(INDEX(BD_Gestão!E:E,MATCH('Banco de Dados'!$B4674,BD_Gestão!$B:$B,0)),"erro"))</f>
        <v/>
      </c>
      <c r="J4674" s="186" t="str">
        <f>IF($A4674=0,"",IFERROR(INDEX(BD_Gestão!B:B,MATCH('Banco de Dados'!$B4674,BD_Gestão!$B:$B,0)),"erro"))</f>
        <v/>
      </c>
      <c r="K4674" s="158" t="str">
        <f>IF($A4674=0,"",IFERROR(INDEX(BD_Gestão!C:C,MATCH('Banco de Dados'!$B4674,BD_Gestão!$B:$B,0)),"erro"))</f>
        <v/>
      </c>
      <c r="L4674" s="158" t="str">
        <f>IF($A4674=0,"",IFERROR(INDEX(BD_Gestão!H:H,MATCH('Banco de Dados'!$B4674,BD_Gestão!$B:$B,0)),"erro"))</f>
        <v/>
      </c>
      <c r="M4674" s="161" t="str">
        <f>IF($A4674=0,"",IFERROR(INDEX(BD_Gestão!F:F,MATCH('Banco de Dados'!$B4674,BD_Gestão!$B:$B,0)),"erro"))</f>
        <v/>
      </c>
      <c r="N4674" s="161" t="str">
        <f>IF($A4674=0,"",IFERROR(INDEX(BD_Gestão!J:J,MATCH('Banco de Dados'!$B4674,BD_Gestão!$B:$B,0)),"erro"))</f>
        <v/>
      </c>
      <c r="O4674" s="164" t="str">
        <f>IF($A4674=0,"",IFERROR(INDEX(BD_Gestão!K:K,MATCH('Banco de Dados'!$B4674,BD_Gestão!$B:$B,0)),"erro"))</f>
        <v/>
      </c>
      <c r="P4674" s="169" t="str">
        <f t="shared" si="290"/>
        <v/>
      </c>
      <c r="Q4674" s="170" t="str">
        <f t="shared" si="291"/>
        <v/>
      </c>
      <c r="R4674" s="163" t="e">
        <f t="shared" si="288"/>
        <v>#VALUE!</v>
      </c>
      <c r="S4674" s="163" t="e">
        <f t="shared" si="289"/>
        <v>#VALUE!</v>
      </c>
      <c r="T4674" s="163" t="e">
        <f>INDEX(Controle!O:O,MATCH('Banco de Dados'!A4674,Controle!M:M,0))*E4674/100</f>
        <v>#N/A</v>
      </c>
    </row>
    <row r="4675" spans="1:20" hidden="1" x14ac:dyDescent="0.2">
      <c r="A4675" s="158">
        <f>BD_TS!A4674</f>
        <v>0</v>
      </c>
      <c r="B4675" s="158" t="str">
        <f>SUBSTITUTE(SUBSTITUTE(BD_TS!D4674," ",""),"-","/")</f>
        <v/>
      </c>
      <c r="C4675" s="158">
        <f>BD_TS!E4674</f>
        <v>0</v>
      </c>
      <c r="D4675" s="159">
        <f>BD_TS!F4674</f>
        <v>0</v>
      </c>
      <c r="E4675" s="160">
        <f>BD_TS!B4674</f>
        <v>0</v>
      </c>
      <c r="F4675" s="161">
        <f>BD_TS!C4674</f>
        <v>0</v>
      </c>
      <c r="G4675" s="187">
        <f>BD_TS!H4674</f>
        <v>0</v>
      </c>
      <c r="H4675" s="158" t="str">
        <f>IF($A4675=0,"",IFERROR(INDEX(BD_Gestão!A:A,MATCH('Banco de Dados'!$B4675,BD_Gestão!$B:$B,0)),"erro"))</f>
        <v/>
      </c>
      <c r="I4675" s="162" t="str">
        <f>IF($A4675=0,"",IFERROR(INDEX(BD_Gestão!E:E,MATCH('Banco de Dados'!$B4675,BD_Gestão!$B:$B,0)),"erro"))</f>
        <v/>
      </c>
      <c r="J4675" s="186" t="str">
        <f>IF($A4675=0,"",IFERROR(INDEX(BD_Gestão!B:B,MATCH('Banco de Dados'!$B4675,BD_Gestão!$B:$B,0)),"erro"))</f>
        <v/>
      </c>
      <c r="K4675" s="158" t="str">
        <f>IF($A4675=0,"",IFERROR(INDEX(BD_Gestão!C:C,MATCH('Banco de Dados'!$B4675,BD_Gestão!$B:$B,0)),"erro"))</f>
        <v/>
      </c>
      <c r="L4675" s="158" t="str">
        <f>IF($A4675=0,"",IFERROR(INDEX(BD_Gestão!H:H,MATCH('Banco de Dados'!$B4675,BD_Gestão!$B:$B,0)),"erro"))</f>
        <v/>
      </c>
      <c r="M4675" s="161" t="str">
        <f>IF($A4675=0,"",IFERROR(INDEX(BD_Gestão!F:F,MATCH('Banco de Dados'!$B4675,BD_Gestão!$B:$B,0)),"erro"))</f>
        <v/>
      </c>
      <c r="N4675" s="161" t="str">
        <f>IF($A4675=0,"",IFERROR(INDEX(BD_Gestão!J:J,MATCH('Banco de Dados'!$B4675,BD_Gestão!$B:$B,0)),"erro"))</f>
        <v/>
      </c>
      <c r="O4675" s="164" t="str">
        <f>IF($A4675=0,"",IFERROR(INDEX(BD_Gestão!K:K,MATCH('Banco de Dados'!$B4675,BD_Gestão!$B:$B,0)),"erro"))</f>
        <v/>
      </c>
      <c r="P4675" s="169" t="str">
        <f t="shared" si="290"/>
        <v/>
      </c>
      <c r="Q4675" s="170" t="str">
        <f t="shared" si="291"/>
        <v/>
      </c>
      <c r="R4675" s="163" t="e">
        <f t="shared" si="288"/>
        <v>#VALUE!</v>
      </c>
      <c r="S4675" s="163" t="e">
        <f t="shared" si="289"/>
        <v>#VALUE!</v>
      </c>
      <c r="T4675" s="163" t="e">
        <f>INDEX(Controle!O:O,MATCH('Banco de Dados'!A4675,Controle!M:M,0))*E4675/100</f>
        <v>#N/A</v>
      </c>
    </row>
    <row r="4676" spans="1:20" hidden="1" x14ac:dyDescent="0.2">
      <c r="A4676" s="158">
        <f>BD_TS!A4675</f>
        <v>0</v>
      </c>
      <c r="B4676" s="158" t="str">
        <f>SUBSTITUTE(SUBSTITUTE(BD_TS!D4675," ",""),"-","/")</f>
        <v/>
      </c>
      <c r="C4676" s="158">
        <f>BD_TS!E4675</f>
        <v>0</v>
      </c>
      <c r="D4676" s="159">
        <f>BD_TS!F4675</f>
        <v>0</v>
      </c>
      <c r="E4676" s="160">
        <f>BD_TS!B4675</f>
        <v>0</v>
      </c>
      <c r="F4676" s="161">
        <f>BD_TS!C4675</f>
        <v>0</v>
      </c>
      <c r="G4676" s="187">
        <f>BD_TS!H4675</f>
        <v>0</v>
      </c>
      <c r="H4676" s="158" t="str">
        <f>IF($A4676=0,"",IFERROR(INDEX(BD_Gestão!A:A,MATCH('Banco de Dados'!$B4676,BD_Gestão!$B:$B,0)),"erro"))</f>
        <v/>
      </c>
      <c r="I4676" s="162" t="str">
        <f>IF($A4676=0,"",IFERROR(INDEX(BD_Gestão!E:E,MATCH('Banco de Dados'!$B4676,BD_Gestão!$B:$B,0)),"erro"))</f>
        <v/>
      </c>
      <c r="J4676" s="186" t="str">
        <f>IF($A4676=0,"",IFERROR(INDEX(BD_Gestão!B:B,MATCH('Banco de Dados'!$B4676,BD_Gestão!$B:$B,0)),"erro"))</f>
        <v/>
      </c>
      <c r="K4676" s="158" t="str">
        <f>IF($A4676=0,"",IFERROR(INDEX(BD_Gestão!C:C,MATCH('Banco de Dados'!$B4676,BD_Gestão!$B:$B,0)),"erro"))</f>
        <v/>
      </c>
      <c r="L4676" s="158" t="str">
        <f>IF($A4676=0,"",IFERROR(INDEX(BD_Gestão!H:H,MATCH('Banco de Dados'!$B4676,BD_Gestão!$B:$B,0)),"erro"))</f>
        <v/>
      </c>
      <c r="M4676" s="161" t="str">
        <f>IF($A4676=0,"",IFERROR(INDEX(BD_Gestão!F:F,MATCH('Banco de Dados'!$B4676,BD_Gestão!$B:$B,0)),"erro"))</f>
        <v/>
      </c>
      <c r="N4676" s="161" t="str">
        <f>IF($A4676=0,"",IFERROR(INDEX(BD_Gestão!J:J,MATCH('Banco de Dados'!$B4676,BD_Gestão!$B:$B,0)),"erro"))</f>
        <v/>
      </c>
      <c r="O4676" s="164" t="str">
        <f>IF($A4676=0,"",IFERROR(INDEX(BD_Gestão!K:K,MATCH('Banco de Dados'!$B4676,BD_Gestão!$B:$B,0)),"erro"))</f>
        <v/>
      </c>
      <c r="P4676" s="169" t="str">
        <f t="shared" si="290"/>
        <v/>
      </c>
      <c r="Q4676" s="170" t="str">
        <f t="shared" si="291"/>
        <v/>
      </c>
      <c r="R4676" s="163" t="e">
        <f t="shared" si="288"/>
        <v>#VALUE!</v>
      </c>
      <c r="S4676" s="163" t="e">
        <f t="shared" si="289"/>
        <v>#VALUE!</v>
      </c>
      <c r="T4676" s="163" t="e">
        <f>INDEX(Controle!O:O,MATCH('Banco de Dados'!A4676,Controle!M:M,0))*E4676/100</f>
        <v>#N/A</v>
      </c>
    </row>
    <row r="4677" spans="1:20" hidden="1" x14ac:dyDescent="0.2">
      <c r="A4677" s="158">
        <f>BD_TS!A4676</f>
        <v>0</v>
      </c>
      <c r="B4677" s="158" t="str">
        <f>SUBSTITUTE(SUBSTITUTE(BD_TS!D4676," ",""),"-","/")</f>
        <v/>
      </c>
      <c r="C4677" s="158">
        <f>BD_TS!E4676</f>
        <v>0</v>
      </c>
      <c r="D4677" s="159">
        <f>BD_TS!F4676</f>
        <v>0</v>
      </c>
      <c r="E4677" s="160">
        <f>BD_TS!B4676</f>
        <v>0</v>
      </c>
      <c r="F4677" s="161">
        <f>BD_TS!C4676</f>
        <v>0</v>
      </c>
      <c r="G4677" s="187">
        <f>BD_TS!H4676</f>
        <v>0</v>
      </c>
      <c r="H4677" s="158" t="str">
        <f>IF($A4677=0,"",IFERROR(INDEX(BD_Gestão!A:A,MATCH('Banco de Dados'!$B4677,BD_Gestão!$B:$B,0)),"erro"))</f>
        <v/>
      </c>
      <c r="I4677" s="162" t="str">
        <f>IF($A4677=0,"",IFERROR(INDEX(BD_Gestão!E:E,MATCH('Banco de Dados'!$B4677,BD_Gestão!$B:$B,0)),"erro"))</f>
        <v/>
      </c>
      <c r="J4677" s="186" t="str">
        <f>IF($A4677=0,"",IFERROR(INDEX(BD_Gestão!B:B,MATCH('Banco de Dados'!$B4677,BD_Gestão!$B:$B,0)),"erro"))</f>
        <v/>
      </c>
      <c r="K4677" s="158" t="str">
        <f>IF($A4677=0,"",IFERROR(INDEX(BD_Gestão!C:C,MATCH('Banco de Dados'!$B4677,BD_Gestão!$B:$B,0)),"erro"))</f>
        <v/>
      </c>
      <c r="L4677" s="158" t="str">
        <f>IF($A4677=0,"",IFERROR(INDEX(BD_Gestão!H:H,MATCH('Banco de Dados'!$B4677,BD_Gestão!$B:$B,0)),"erro"))</f>
        <v/>
      </c>
      <c r="M4677" s="161" t="str">
        <f>IF($A4677=0,"",IFERROR(INDEX(BD_Gestão!F:F,MATCH('Banco de Dados'!$B4677,BD_Gestão!$B:$B,0)),"erro"))</f>
        <v/>
      </c>
      <c r="N4677" s="161" t="str">
        <f>IF($A4677=0,"",IFERROR(INDEX(BD_Gestão!J:J,MATCH('Banco de Dados'!$B4677,BD_Gestão!$B:$B,0)),"erro"))</f>
        <v/>
      </c>
      <c r="O4677" s="164" t="str">
        <f>IF($A4677=0,"",IFERROR(INDEX(BD_Gestão!K:K,MATCH('Banco de Dados'!$B4677,BD_Gestão!$B:$B,0)),"erro"))</f>
        <v/>
      </c>
      <c r="P4677" s="169" t="str">
        <f t="shared" si="290"/>
        <v/>
      </c>
      <c r="Q4677" s="170" t="str">
        <f t="shared" si="291"/>
        <v/>
      </c>
      <c r="R4677" s="163" t="e">
        <f t="shared" ref="R4677:R4740" si="292">MONTH(I4677)</f>
        <v>#VALUE!</v>
      </c>
      <c r="S4677" s="163" t="e">
        <f t="shared" ref="S4677:S4740" si="293">YEAR(I4677)</f>
        <v>#VALUE!</v>
      </c>
      <c r="T4677" s="163" t="e">
        <f>INDEX(Controle!O:O,MATCH('Banco de Dados'!A4677,Controle!M:M,0))*E4677/100</f>
        <v>#N/A</v>
      </c>
    </row>
    <row r="4678" spans="1:20" hidden="1" x14ac:dyDescent="0.2">
      <c r="A4678" s="158">
        <f>BD_TS!A4677</f>
        <v>0</v>
      </c>
      <c r="B4678" s="158" t="str">
        <f>SUBSTITUTE(SUBSTITUTE(BD_TS!D4677," ",""),"-","/")</f>
        <v/>
      </c>
      <c r="C4678" s="158">
        <f>BD_TS!E4677</f>
        <v>0</v>
      </c>
      <c r="D4678" s="159">
        <f>BD_TS!F4677</f>
        <v>0</v>
      </c>
      <c r="E4678" s="160">
        <f>BD_TS!B4677</f>
        <v>0</v>
      </c>
      <c r="F4678" s="161">
        <f>BD_TS!C4677</f>
        <v>0</v>
      </c>
      <c r="G4678" s="187">
        <f>BD_TS!H4677</f>
        <v>0</v>
      </c>
      <c r="H4678" s="158" t="str">
        <f>IF($A4678=0,"",IFERROR(INDEX(BD_Gestão!A:A,MATCH('Banco de Dados'!$B4678,BD_Gestão!$B:$B,0)),"erro"))</f>
        <v/>
      </c>
      <c r="I4678" s="162" t="str">
        <f>IF($A4678=0,"",IFERROR(INDEX(BD_Gestão!E:E,MATCH('Banco de Dados'!$B4678,BD_Gestão!$B:$B,0)),"erro"))</f>
        <v/>
      </c>
      <c r="J4678" s="186" t="str">
        <f>IF($A4678=0,"",IFERROR(INDEX(BD_Gestão!B:B,MATCH('Banco de Dados'!$B4678,BD_Gestão!$B:$B,0)),"erro"))</f>
        <v/>
      </c>
      <c r="K4678" s="158" t="str">
        <f>IF($A4678=0,"",IFERROR(INDEX(BD_Gestão!C:C,MATCH('Banco de Dados'!$B4678,BD_Gestão!$B:$B,0)),"erro"))</f>
        <v/>
      </c>
      <c r="L4678" s="158" t="str">
        <f>IF($A4678=0,"",IFERROR(INDEX(BD_Gestão!H:H,MATCH('Banco de Dados'!$B4678,BD_Gestão!$B:$B,0)),"erro"))</f>
        <v/>
      </c>
      <c r="M4678" s="161" t="str">
        <f>IF($A4678=0,"",IFERROR(INDEX(BD_Gestão!F:F,MATCH('Banco de Dados'!$B4678,BD_Gestão!$B:$B,0)),"erro"))</f>
        <v/>
      </c>
      <c r="N4678" s="161" t="str">
        <f>IF($A4678=0,"",IFERROR(INDEX(BD_Gestão!J:J,MATCH('Banco de Dados'!$B4678,BD_Gestão!$B:$B,0)),"erro"))</f>
        <v/>
      </c>
      <c r="O4678" s="164" t="str">
        <f>IF($A4678=0,"",IFERROR(INDEX(BD_Gestão!K:K,MATCH('Banco de Dados'!$B4678,BD_Gestão!$B:$B,0)),"erro"))</f>
        <v/>
      </c>
      <c r="P4678" s="169" t="str">
        <f t="shared" ref="P4678:P4741" si="294">IF(OR(H4678="erro",H4678=""),"",E4678*(MIN(O4678,1)))</f>
        <v/>
      </c>
      <c r="Q4678" s="170" t="str">
        <f t="shared" ref="Q4678:Q4741" si="295">IF(OR(H4678="erro",H4678=""),"",E4678-P4678)</f>
        <v/>
      </c>
      <c r="R4678" s="163" t="e">
        <f t="shared" si="292"/>
        <v>#VALUE!</v>
      </c>
      <c r="S4678" s="163" t="e">
        <f t="shared" si="293"/>
        <v>#VALUE!</v>
      </c>
      <c r="T4678" s="163" t="e">
        <f>INDEX(Controle!O:O,MATCH('Banco de Dados'!A4678,Controle!M:M,0))*E4678/100</f>
        <v>#N/A</v>
      </c>
    </row>
    <row r="4679" spans="1:20" hidden="1" x14ac:dyDescent="0.2">
      <c r="A4679" s="158">
        <f>BD_TS!A4678</f>
        <v>0</v>
      </c>
      <c r="B4679" s="158" t="str">
        <f>SUBSTITUTE(SUBSTITUTE(BD_TS!D4678," ",""),"-","/")</f>
        <v/>
      </c>
      <c r="C4679" s="158">
        <f>BD_TS!E4678</f>
        <v>0</v>
      </c>
      <c r="D4679" s="159">
        <f>BD_TS!F4678</f>
        <v>0</v>
      </c>
      <c r="E4679" s="160">
        <f>BD_TS!B4678</f>
        <v>0</v>
      </c>
      <c r="F4679" s="161">
        <f>BD_TS!C4678</f>
        <v>0</v>
      </c>
      <c r="G4679" s="187">
        <f>BD_TS!H4678</f>
        <v>0</v>
      </c>
      <c r="H4679" s="158" t="str">
        <f>IF($A4679=0,"",IFERROR(INDEX(BD_Gestão!A:A,MATCH('Banco de Dados'!$B4679,BD_Gestão!$B:$B,0)),"erro"))</f>
        <v/>
      </c>
      <c r="I4679" s="162" t="str">
        <f>IF($A4679=0,"",IFERROR(INDEX(BD_Gestão!E:E,MATCH('Banco de Dados'!$B4679,BD_Gestão!$B:$B,0)),"erro"))</f>
        <v/>
      </c>
      <c r="J4679" s="186" t="str">
        <f>IF($A4679=0,"",IFERROR(INDEX(BD_Gestão!B:B,MATCH('Banco de Dados'!$B4679,BD_Gestão!$B:$B,0)),"erro"))</f>
        <v/>
      </c>
      <c r="K4679" s="158" t="str">
        <f>IF($A4679=0,"",IFERROR(INDEX(BD_Gestão!C:C,MATCH('Banco de Dados'!$B4679,BD_Gestão!$B:$B,0)),"erro"))</f>
        <v/>
      </c>
      <c r="L4679" s="158" t="str">
        <f>IF($A4679=0,"",IFERROR(INDEX(BD_Gestão!H:H,MATCH('Banco de Dados'!$B4679,BD_Gestão!$B:$B,0)),"erro"))</f>
        <v/>
      </c>
      <c r="M4679" s="161" t="str">
        <f>IF($A4679=0,"",IFERROR(INDEX(BD_Gestão!F:F,MATCH('Banco de Dados'!$B4679,BD_Gestão!$B:$B,0)),"erro"))</f>
        <v/>
      </c>
      <c r="N4679" s="161" t="str">
        <f>IF($A4679=0,"",IFERROR(INDEX(BD_Gestão!J:J,MATCH('Banco de Dados'!$B4679,BD_Gestão!$B:$B,0)),"erro"))</f>
        <v/>
      </c>
      <c r="O4679" s="164" t="str">
        <f>IF($A4679=0,"",IFERROR(INDEX(BD_Gestão!K:K,MATCH('Banco de Dados'!$B4679,BD_Gestão!$B:$B,0)),"erro"))</f>
        <v/>
      </c>
      <c r="P4679" s="169" t="str">
        <f t="shared" si="294"/>
        <v/>
      </c>
      <c r="Q4679" s="170" t="str">
        <f t="shared" si="295"/>
        <v/>
      </c>
      <c r="R4679" s="163" t="e">
        <f t="shared" si="292"/>
        <v>#VALUE!</v>
      </c>
      <c r="S4679" s="163" t="e">
        <f t="shared" si="293"/>
        <v>#VALUE!</v>
      </c>
      <c r="T4679" s="163" t="e">
        <f>INDEX(Controle!O:O,MATCH('Banco de Dados'!A4679,Controle!M:M,0))*E4679/100</f>
        <v>#N/A</v>
      </c>
    </row>
    <row r="4680" spans="1:20" hidden="1" x14ac:dyDescent="0.2">
      <c r="A4680" s="158">
        <f>BD_TS!A4679</f>
        <v>0</v>
      </c>
      <c r="B4680" s="158" t="str">
        <f>SUBSTITUTE(SUBSTITUTE(BD_TS!D4679," ",""),"-","/")</f>
        <v/>
      </c>
      <c r="C4680" s="158">
        <f>BD_TS!E4679</f>
        <v>0</v>
      </c>
      <c r="D4680" s="159">
        <f>BD_TS!F4679</f>
        <v>0</v>
      </c>
      <c r="E4680" s="160">
        <f>BD_TS!B4679</f>
        <v>0</v>
      </c>
      <c r="F4680" s="161">
        <f>BD_TS!C4679</f>
        <v>0</v>
      </c>
      <c r="G4680" s="187">
        <f>BD_TS!H4679</f>
        <v>0</v>
      </c>
      <c r="H4680" s="158" t="str">
        <f>IF($A4680=0,"",IFERROR(INDEX(BD_Gestão!A:A,MATCH('Banco de Dados'!$B4680,BD_Gestão!$B:$B,0)),"erro"))</f>
        <v/>
      </c>
      <c r="I4680" s="162" t="str">
        <f>IF($A4680=0,"",IFERROR(INDEX(BD_Gestão!E:E,MATCH('Banco de Dados'!$B4680,BD_Gestão!$B:$B,0)),"erro"))</f>
        <v/>
      </c>
      <c r="J4680" s="186" t="str">
        <f>IF($A4680=0,"",IFERROR(INDEX(BD_Gestão!B:B,MATCH('Banco de Dados'!$B4680,BD_Gestão!$B:$B,0)),"erro"))</f>
        <v/>
      </c>
      <c r="K4680" s="158" t="str">
        <f>IF($A4680=0,"",IFERROR(INDEX(BD_Gestão!C:C,MATCH('Banco de Dados'!$B4680,BD_Gestão!$B:$B,0)),"erro"))</f>
        <v/>
      </c>
      <c r="L4680" s="158" t="str">
        <f>IF($A4680=0,"",IFERROR(INDEX(BD_Gestão!H:H,MATCH('Banco de Dados'!$B4680,BD_Gestão!$B:$B,0)),"erro"))</f>
        <v/>
      </c>
      <c r="M4680" s="161" t="str">
        <f>IF($A4680=0,"",IFERROR(INDEX(BD_Gestão!F:F,MATCH('Banco de Dados'!$B4680,BD_Gestão!$B:$B,0)),"erro"))</f>
        <v/>
      </c>
      <c r="N4680" s="161" t="str">
        <f>IF($A4680=0,"",IFERROR(INDEX(BD_Gestão!J:J,MATCH('Banco de Dados'!$B4680,BD_Gestão!$B:$B,0)),"erro"))</f>
        <v/>
      </c>
      <c r="O4680" s="164" t="str">
        <f>IF($A4680=0,"",IFERROR(INDEX(BD_Gestão!K:K,MATCH('Banco de Dados'!$B4680,BD_Gestão!$B:$B,0)),"erro"))</f>
        <v/>
      </c>
      <c r="P4680" s="169" t="str">
        <f t="shared" si="294"/>
        <v/>
      </c>
      <c r="Q4680" s="170" t="str">
        <f t="shared" si="295"/>
        <v/>
      </c>
      <c r="R4680" s="163" t="e">
        <f t="shared" si="292"/>
        <v>#VALUE!</v>
      </c>
      <c r="S4680" s="163" t="e">
        <f t="shared" si="293"/>
        <v>#VALUE!</v>
      </c>
      <c r="T4680" s="163" t="e">
        <f>INDEX(Controle!O:O,MATCH('Banco de Dados'!A4680,Controle!M:M,0))*E4680/100</f>
        <v>#N/A</v>
      </c>
    </row>
    <row r="4681" spans="1:20" hidden="1" x14ac:dyDescent="0.2">
      <c r="A4681" s="158">
        <f>BD_TS!A4680</f>
        <v>0</v>
      </c>
      <c r="B4681" s="158" t="str">
        <f>SUBSTITUTE(SUBSTITUTE(BD_TS!D4680," ",""),"-","/")</f>
        <v/>
      </c>
      <c r="C4681" s="158">
        <f>BD_TS!E4680</f>
        <v>0</v>
      </c>
      <c r="D4681" s="159">
        <f>BD_TS!F4680</f>
        <v>0</v>
      </c>
      <c r="E4681" s="160">
        <f>BD_TS!B4680</f>
        <v>0</v>
      </c>
      <c r="F4681" s="161">
        <f>BD_TS!C4680</f>
        <v>0</v>
      </c>
      <c r="G4681" s="187">
        <f>BD_TS!H4680</f>
        <v>0</v>
      </c>
      <c r="H4681" s="158" t="str">
        <f>IF($A4681=0,"",IFERROR(INDEX(BD_Gestão!A:A,MATCH('Banco de Dados'!$B4681,BD_Gestão!$B:$B,0)),"erro"))</f>
        <v/>
      </c>
      <c r="I4681" s="162" t="str">
        <f>IF($A4681=0,"",IFERROR(INDEX(BD_Gestão!E:E,MATCH('Banco de Dados'!$B4681,BD_Gestão!$B:$B,0)),"erro"))</f>
        <v/>
      </c>
      <c r="J4681" s="186" t="str">
        <f>IF($A4681=0,"",IFERROR(INDEX(BD_Gestão!B:B,MATCH('Banco de Dados'!$B4681,BD_Gestão!$B:$B,0)),"erro"))</f>
        <v/>
      </c>
      <c r="K4681" s="158" t="str">
        <f>IF($A4681=0,"",IFERROR(INDEX(BD_Gestão!C:C,MATCH('Banco de Dados'!$B4681,BD_Gestão!$B:$B,0)),"erro"))</f>
        <v/>
      </c>
      <c r="L4681" s="158" t="str">
        <f>IF($A4681=0,"",IFERROR(INDEX(BD_Gestão!H:H,MATCH('Banco de Dados'!$B4681,BD_Gestão!$B:$B,0)),"erro"))</f>
        <v/>
      </c>
      <c r="M4681" s="161" t="str">
        <f>IF($A4681=0,"",IFERROR(INDEX(BD_Gestão!F:F,MATCH('Banco de Dados'!$B4681,BD_Gestão!$B:$B,0)),"erro"))</f>
        <v/>
      </c>
      <c r="N4681" s="161" t="str">
        <f>IF($A4681=0,"",IFERROR(INDEX(BD_Gestão!J:J,MATCH('Banco de Dados'!$B4681,BD_Gestão!$B:$B,0)),"erro"))</f>
        <v/>
      </c>
      <c r="O4681" s="164" t="str">
        <f>IF($A4681=0,"",IFERROR(INDEX(BD_Gestão!K:K,MATCH('Banco de Dados'!$B4681,BD_Gestão!$B:$B,0)),"erro"))</f>
        <v/>
      </c>
      <c r="P4681" s="169" t="str">
        <f t="shared" si="294"/>
        <v/>
      </c>
      <c r="Q4681" s="170" t="str">
        <f t="shared" si="295"/>
        <v/>
      </c>
      <c r="R4681" s="163" t="e">
        <f t="shared" si="292"/>
        <v>#VALUE!</v>
      </c>
      <c r="S4681" s="163" t="e">
        <f t="shared" si="293"/>
        <v>#VALUE!</v>
      </c>
      <c r="T4681" s="163" t="e">
        <f>INDEX(Controle!O:O,MATCH('Banco de Dados'!A4681,Controle!M:M,0))*E4681/100</f>
        <v>#N/A</v>
      </c>
    </row>
    <row r="4682" spans="1:20" hidden="1" x14ac:dyDescent="0.2">
      <c r="A4682" s="158">
        <f>BD_TS!A4681</f>
        <v>0</v>
      </c>
      <c r="B4682" s="158" t="str">
        <f>SUBSTITUTE(SUBSTITUTE(BD_TS!D4681," ",""),"-","/")</f>
        <v/>
      </c>
      <c r="C4682" s="158">
        <f>BD_TS!E4681</f>
        <v>0</v>
      </c>
      <c r="D4682" s="159">
        <f>BD_TS!F4681</f>
        <v>0</v>
      </c>
      <c r="E4682" s="160">
        <f>BD_TS!B4681</f>
        <v>0</v>
      </c>
      <c r="F4682" s="161">
        <f>BD_TS!C4681</f>
        <v>0</v>
      </c>
      <c r="G4682" s="187">
        <f>BD_TS!H4681</f>
        <v>0</v>
      </c>
      <c r="H4682" s="158" t="str">
        <f>IF($A4682=0,"",IFERROR(INDEX(BD_Gestão!A:A,MATCH('Banco de Dados'!$B4682,BD_Gestão!$B:$B,0)),"erro"))</f>
        <v/>
      </c>
      <c r="I4682" s="162" t="str">
        <f>IF($A4682=0,"",IFERROR(INDEX(BD_Gestão!E:E,MATCH('Banco de Dados'!$B4682,BD_Gestão!$B:$B,0)),"erro"))</f>
        <v/>
      </c>
      <c r="J4682" s="186" t="str">
        <f>IF($A4682=0,"",IFERROR(INDEX(BD_Gestão!B:B,MATCH('Banco de Dados'!$B4682,BD_Gestão!$B:$B,0)),"erro"))</f>
        <v/>
      </c>
      <c r="K4682" s="158" t="str">
        <f>IF($A4682=0,"",IFERROR(INDEX(BD_Gestão!C:C,MATCH('Banco de Dados'!$B4682,BD_Gestão!$B:$B,0)),"erro"))</f>
        <v/>
      </c>
      <c r="L4682" s="158" t="str">
        <f>IF($A4682=0,"",IFERROR(INDEX(BD_Gestão!H:H,MATCH('Banco de Dados'!$B4682,BD_Gestão!$B:$B,0)),"erro"))</f>
        <v/>
      </c>
      <c r="M4682" s="161" t="str">
        <f>IF($A4682=0,"",IFERROR(INDEX(BD_Gestão!F:F,MATCH('Banco de Dados'!$B4682,BD_Gestão!$B:$B,0)),"erro"))</f>
        <v/>
      </c>
      <c r="N4682" s="161" t="str">
        <f>IF($A4682=0,"",IFERROR(INDEX(BD_Gestão!J:J,MATCH('Banco de Dados'!$B4682,BD_Gestão!$B:$B,0)),"erro"))</f>
        <v/>
      </c>
      <c r="O4682" s="164" t="str">
        <f>IF($A4682=0,"",IFERROR(INDEX(BD_Gestão!K:K,MATCH('Banco de Dados'!$B4682,BD_Gestão!$B:$B,0)),"erro"))</f>
        <v/>
      </c>
      <c r="P4682" s="169" t="str">
        <f t="shared" si="294"/>
        <v/>
      </c>
      <c r="Q4682" s="170" t="str">
        <f t="shared" si="295"/>
        <v/>
      </c>
      <c r="R4682" s="163" t="e">
        <f t="shared" si="292"/>
        <v>#VALUE!</v>
      </c>
      <c r="S4682" s="163" t="e">
        <f t="shared" si="293"/>
        <v>#VALUE!</v>
      </c>
      <c r="T4682" s="163" t="e">
        <f>INDEX(Controle!O:O,MATCH('Banco de Dados'!A4682,Controle!M:M,0))*E4682/100</f>
        <v>#N/A</v>
      </c>
    </row>
    <row r="4683" spans="1:20" hidden="1" x14ac:dyDescent="0.2">
      <c r="A4683" s="158">
        <f>BD_TS!A4682</f>
        <v>0</v>
      </c>
      <c r="B4683" s="158" t="str">
        <f>SUBSTITUTE(SUBSTITUTE(BD_TS!D4682," ",""),"-","/")</f>
        <v/>
      </c>
      <c r="C4683" s="158">
        <f>BD_TS!E4682</f>
        <v>0</v>
      </c>
      <c r="D4683" s="159">
        <f>BD_TS!F4682</f>
        <v>0</v>
      </c>
      <c r="E4683" s="160">
        <f>BD_TS!B4682</f>
        <v>0</v>
      </c>
      <c r="F4683" s="161">
        <f>BD_TS!C4682</f>
        <v>0</v>
      </c>
      <c r="G4683" s="187">
        <f>BD_TS!H4682</f>
        <v>0</v>
      </c>
      <c r="H4683" s="158" t="str">
        <f>IF($A4683=0,"",IFERROR(INDEX(BD_Gestão!A:A,MATCH('Banco de Dados'!$B4683,BD_Gestão!$B:$B,0)),"erro"))</f>
        <v/>
      </c>
      <c r="I4683" s="162" t="str">
        <f>IF($A4683=0,"",IFERROR(INDEX(BD_Gestão!E:E,MATCH('Banco de Dados'!$B4683,BD_Gestão!$B:$B,0)),"erro"))</f>
        <v/>
      </c>
      <c r="J4683" s="186" t="str">
        <f>IF($A4683=0,"",IFERROR(INDEX(BD_Gestão!B:B,MATCH('Banco de Dados'!$B4683,BD_Gestão!$B:$B,0)),"erro"))</f>
        <v/>
      </c>
      <c r="K4683" s="158" t="str">
        <f>IF($A4683=0,"",IFERROR(INDEX(BD_Gestão!C:C,MATCH('Banco de Dados'!$B4683,BD_Gestão!$B:$B,0)),"erro"))</f>
        <v/>
      </c>
      <c r="L4683" s="158" t="str">
        <f>IF($A4683=0,"",IFERROR(INDEX(BD_Gestão!H:H,MATCH('Banco de Dados'!$B4683,BD_Gestão!$B:$B,0)),"erro"))</f>
        <v/>
      </c>
      <c r="M4683" s="161" t="str">
        <f>IF($A4683=0,"",IFERROR(INDEX(BD_Gestão!F:F,MATCH('Banco de Dados'!$B4683,BD_Gestão!$B:$B,0)),"erro"))</f>
        <v/>
      </c>
      <c r="N4683" s="161" t="str">
        <f>IF($A4683=0,"",IFERROR(INDEX(BD_Gestão!J:J,MATCH('Banco de Dados'!$B4683,BD_Gestão!$B:$B,0)),"erro"))</f>
        <v/>
      </c>
      <c r="O4683" s="164" t="str">
        <f>IF($A4683=0,"",IFERROR(INDEX(BD_Gestão!K:K,MATCH('Banco de Dados'!$B4683,BD_Gestão!$B:$B,0)),"erro"))</f>
        <v/>
      </c>
      <c r="P4683" s="169" t="str">
        <f t="shared" si="294"/>
        <v/>
      </c>
      <c r="Q4683" s="170" t="str">
        <f t="shared" si="295"/>
        <v/>
      </c>
      <c r="R4683" s="163" t="e">
        <f t="shared" si="292"/>
        <v>#VALUE!</v>
      </c>
      <c r="S4683" s="163" t="e">
        <f t="shared" si="293"/>
        <v>#VALUE!</v>
      </c>
      <c r="T4683" s="163" t="e">
        <f>INDEX(Controle!O:O,MATCH('Banco de Dados'!A4683,Controle!M:M,0))*E4683/100</f>
        <v>#N/A</v>
      </c>
    </row>
    <row r="4684" spans="1:20" hidden="1" x14ac:dyDescent="0.2">
      <c r="A4684" s="158">
        <f>BD_TS!A4683</f>
        <v>0</v>
      </c>
      <c r="B4684" s="158" t="str">
        <f>SUBSTITUTE(SUBSTITUTE(BD_TS!D4683," ",""),"-","/")</f>
        <v/>
      </c>
      <c r="C4684" s="158">
        <f>BD_TS!E4683</f>
        <v>0</v>
      </c>
      <c r="D4684" s="159">
        <f>BD_TS!F4683</f>
        <v>0</v>
      </c>
      <c r="E4684" s="160">
        <f>BD_TS!B4683</f>
        <v>0</v>
      </c>
      <c r="F4684" s="161">
        <f>BD_TS!C4683</f>
        <v>0</v>
      </c>
      <c r="G4684" s="187">
        <f>BD_TS!H4683</f>
        <v>0</v>
      </c>
      <c r="H4684" s="158" t="str">
        <f>IF($A4684=0,"",IFERROR(INDEX(BD_Gestão!A:A,MATCH('Banco de Dados'!$B4684,BD_Gestão!$B:$B,0)),"erro"))</f>
        <v/>
      </c>
      <c r="I4684" s="162" t="str">
        <f>IF($A4684=0,"",IFERROR(INDEX(BD_Gestão!E:E,MATCH('Banco de Dados'!$B4684,BD_Gestão!$B:$B,0)),"erro"))</f>
        <v/>
      </c>
      <c r="J4684" s="186" t="str">
        <f>IF($A4684=0,"",IFERROR(INDEX(BD_Gestão!B:B,MATCH('Banco de Dados'!$B4684,BD_Gestão!$B:$B,0)),"erro"))</f>
        <v/>
      </c>
      <c r="K4684" s="158" t="str">
        <f>IF($A4684=0,"",IFERROR(INDEX(BD_Gestão!C:C,MATCH('Banco de Dados'!$B4684,BD_Gestão!$B:$B,0)),"erro"))</f>
        <v/>
      </c>
      <c r="L4684" s="158" t="str">
        <f>IF($A4684=0,"",IFERROR(INDEX(BD_Gestão!H:H,MATCH('Banco de Dados'!$B4684,BD_Gestão!$B:$B,0)),"erro"))</f>
        <v/>
      </c>
      <c r="M4684" s="161" t="str">
        <f>IF($A4684=0,"",IFERROR(INDEX(BD_Gestão!F:F,MATCH('Banco de Dados'!$B4684,BD_Gestão!$B:$B,0)),"erro"))</f>
        <v/>
      </c>
      <c r="N4684" s="161" t="str">
        <f>IF($A4684=0,"",IFERROR(INDEX(BD_Gestão!J:J,MATCH('Banco de Dados'!$B4684,BD_Gestão!$B:$B,0)),"erro"))</f>
        <v/>
      </c>
      <c r="O4684" s="164" t="str">
        <f>IF($A4684=0,"",IFERROR(INDEX(BD_Gestão!K:K,MATCH('Banco de Dados'!$B4684,BD_Gestão!$B:$B,0)),"erro"))</f>
        <v/>
      </c>
      <c r="P4684" s="169" t="str">
        <f t="shared" si="294"/>
        <v/>
      </c>
      <c r="Q4684" s="170" t="str">
        <f t="shared" si="295"/>
        <v/>
      </c>
      <c r="R4684" s="163" t="e">
        <f t="shared" si="292"/>
        <v>#VALUE!</v>
      </c>
      <c r="S4684" s="163" t="e">
        <f t="shared" si="293"/>
        <v>#VALUE!</v>
      </c>
      <c r="T4684" s="163" t="e">
        <f>INDEX(Controle!O:O,MATCH('Banco de Dados'!A4684,Controle!M:M,0))*E4684/100</f>
        <v>#N/A</v>
      </c>
    </row>
    <row r="4685" spans="1:20" hidden="1" x14ac:dyDescent="0.2">
      <c r="A4685" s="158">
        <f>BD_TS!A4684</f>
        <v>0</v>
      </c>
      <c r="B4685" s="158" t="str">
        <f>SUBSTITUTE(SUBSTITUTE(BD_TS!D4684," ",""),"-","/")</f>
        <v/>
      </c>
      <c r="C4685" s="158">
        <f>BD_TS!E4684</f>
        <v>0</v>
      </c>
      <c r="D4685" s="159">
        <f>BD_TS!F4684</f>
        <v>0</v>
      </c>
      <c r="E4685" s="160">
        <f>BD_TS!B4684</f>
        <v>0</v>
      </c>
      <c r="F4685" s="161">
        <f>BD_TS!C4684</f>
        <v>0</v>
      </c>
      <c r="G4685" s="187">
        <f>BD_TS!H4684</f>
        <v>0</v>
      </c>
      <c r="H4685" s="158" t="str">
        <f>IF($A4685=0,"",IFERROR(INDEX(BD_Gestão!A:A,MATCH('Banco de Dados'!$B4685,BD_Gestão!$B:$B,0)),"erro"))</f>
        <v/>
      </c>
      <c r="I4685" s="162" t="str">
        <f>IF($A4685=0,"",IFERROR(INDEX(BD_Gestão!E:E,MATCH('Banco de Dados'!$B4685,BD_Gestão!$B:$B,0)),"erro"))</f>
        <v/>
      </c>
      <c r="J4685" s="186" t="str">
        <f>IF($A4685=0,"",IFERROR(INDEX(BD_Gestão!B:B,MATCH('Banco de Dados'!$B4685,BD_Gestão!$B:$B,0)),"erro"))</f>
        <v/>
      </c>
      <c r="K4685" s="158" t="str">
        <f>IF($A4685=0,"",IFERROR(INDEX(BD_Gestão!C:C,MATCH('Banco de Dados'!$B4685,BD_Gestão!$B:$B,0)),"erro"))</f>
        <v/>
      </c>
      <c r="L4685" s="158" t="str">
        <f>IF($A4685=0,"",IFERROR(INDEX(BD_Gestão!H:H,MATCH('Banco de Dados'!$B4685,BD_Gestão!$B:$B,0)),"erro"))</f>
        <v/>
      </c>
      <c r="M4685" s="161" t="str">
        <f>IF($A4685=0,"",IFERROR(INDEX(BD_Gestão!F:F,MATCH('Banco de Dados'!$B4685,BD_Gestão!$B:$B,0)),"erro"))</f>
        <v/>
      </c>
      <c r="N4685" s="161" t="str">
        <f>IF($A4685=0,"",IFERROR(INDEX(BD_Gestão!J:J,MATCH('Banco de Dados'!$B4685,BD_Gestão!$B:$B,0)),"erro"))</f>
        <v/>
      </c>
      <c r="O4685" s="164" t="str">
        <f>IF($A4685=0,"",IFERROR(INDEX(BD_Gestão!K:K,MATCH('Banco de Dados'!$B4685,BD_Gestão!$B:$B,0)),"erro"))</f>
        <v/>
      </c>
      <c r="P4685" s="169" t="str">
        <f t="shared" si="294"/>
        <v/>
      </c>
      <c r="Q4685" s="170" t="str">
        <f t="shared" si="295"/>
        <v/>
      </c>
      <c r="R4685" s="163" t="e">
        <f t="shared" si="292"/>
        <v>#VALUE!</v>
      </c>
      <c r="S4685" s="163" t="e">
        <f t="shared" si="293"/>
        <v>#VALUE!</v>
      </c>
      <c r="T4685" s="163" t="e">
        <f>INDEX(Controle!O:O,MATCH('Banco de Dados'!A4685,Controle!M:M,0))*E4685/100</f>
        <v>#N/A</v>
      </c>
    </row>
    <row r="4686" spans="1:20" hidden="1" x14ac:dyDescent="0.2">
      <c r="A4686" s="158">
        <f>BD_TS!A4685</f>
        <v>0</v>
      </c>
      <c r="B4686" s="158" t="str">
        <f>SUBSTITUTE(SUBSTITUTE(BD_TS!D4685," ",""),"-","/")</f>
        <v/>
      </c>
      <c r="C4686" s="158">
        <f>BD_TS!E4685</f>
        <v>0</v>
      </c>
      <c r="D4686" s="159">
        <f>BD_TS!F4685</f>
        <v>0</v>
      </c>
      <c r="E4686" s="160">
        <f>BD_TS!B4685</f>
        <v>0</v>
      </c>
      <c r="F4686" s="161">
        <f>BD_TS!C4685</f>
        <v>0</v>
      </c>
      <c r="G4686" s="187">
        <f>BD_TS!H4685</f>
        <v>0</v>
      </c>
      <c r="H4686" s="158" t="str">
        <f>IF($A4686=0,"",IFERROR(INDEX(BD_Gestão!A:A,MATCH('Banco de Dados'!$B4686,BD_Gestão!$B:$B,0)),"erro"))</f>
        <v/>
      </c>
      <c r="I4686" s="162" t="str">
        <f>IF($A4686=0,"",IFERROR(INDEX(BD_Gestão!E:E,MATCH('Banco de Dados'!$B4686,BD_Gestão!$B:$B,0)),"erro"))</f>
        <v/>
      </c>
      <c r="J4686" s="186" t="str">
        <f>IF($A4686=0,"",IFERROR(INDEX(BD_Gestão!B:B,MATCH('Banco de Dados'!$B4686,BD_Gestão!$B:$B,0)),"erro"))</f>
        <v/>
      </c>
      <c r="K4686" s="158" t="str">
        <f>IF($A4686=0,"",IFERROR(INDEX(BD_Gestão!C:C,MATCH('Banco de Dados'!$B4686,BD_Gestão!$B:$B,0)),"erro"))</f>
        <v/>
      </c>
      <c r="L4686" s="158" t="str">
        <f>IF($A4686=0,"",IFERROR(INDEX(BD_Gestão!H:H,MATCH('Banco de Dados'!$B4686,BD_Gestão!$B:$B,0)),"erro"))</f>
        <v/>
      </c>
      <c r="M4686" s="161" t="str">
        <f>IF($A4686=0,"",IFERROR(INDEX(BD_Gestão!F:F,MATCH('Banco de Dados'!$B4686,BD_Gestão!$B:$B,0)),"erro"))</f>
        <v/>
      </c>
      <c r="N4686" s="161" t="str">
        <f>IF($A4686=0,"",IFERROR(INDEX(BD_Gestão!J:J,MATCH('Banco de Dados'!$B4686,BD_Gestão!$B:$B,0)),"erro"))</f>
        <v/>
      </c>
      <c r="O4686" s="164" t="str">
        <f>IF($A4686=0,"",IFERROR(INDEX(BD_Gestão!K:K,MATCH('Banco de Dados'!$B4686,BD_Gestão!$B:$B,0)),"erro"))</f>
        <v/>
      </c>
      <c r="P4686" s="169" t="str">
        <f t="shared" si="294"/>
        <v/>
      </c>
      <c r="Q4686" s="170" t="str">
        <f t="shared" si="295"/>
        <v/>
      </c>
      <c r="R4686" s="163" t="e">
        <f t="shared" si="292"/>
        <v>#VALUE!</v>
      </c>
      <c r="S4686" s="163" t="e">
        <f t="shared" si="293"/>
        <v>#VALUE!</v>
      </c>
      <c r="T4686" s="163" t="e">
        <f>INDEX(Controle!O:O,MATCH('Banco de Dados'!A4686,Controle!M:M,0))*E4686/100</f>
        <v>#N/A</v>
      </c>
    </row>
    <row r="4687" spans="1:20" hidden="1" x14ac:dyDescent="0.2">
      <c r="A4687" s="158">
        <f>BD_TS!A4686</f>
        <v>0</v>
      </c>
      <c r="B4687" s="158" t="str">
        <f>SUBSTITUTE(SUBSTITUTE(BD_TS!D4686," ",""),"-","/")</f>
        <v/>
      </c>
      <c r="C4687" s="158">
        <f>BD_TS!E4686</f>
        <v>0</v>
      </c>
      <c r="D4687" s="159">
        <f>BD_TS!F4686</f>
        <v>0</v>
      </c>
      <c r="E4687" s="160">
        <f>BD_TS!B4686</f>
        <v>0</v>
      </c>
      <c r="F4687" s="161">
        <f>BD_TS!C4686</f>
        <v>0</v>
      </c>
      <c r="G4687" s="187">
        <f>BD_TS!H4686</f>
        <v>0</v>
      </c>
      <c r="H4687" s="158" t="str">
        <f>IF($A4687=0,"",IFERROR(INDEX(BD_Gestão!A:A,MATCH('Banco de Dados'!$B4687,BD_Gestão!$B:$B,0)),"erro"))</f>
        <v/>
      </c>
      <c r="I4687" s="162" t="str">
        <f>IF($A4687=0,"",IFERROR(INDEX(BD_Gestão!E:E,MATCH('Banco de Dados'!$B4687,BD_Gestão!$B:$B,0)),"erro"))</f>
        <v/>
      </c>
      <c r="J4687" s="186" t="str">
        <f>IF($A4687=0,"",IFERROR(INDEX(BD_Gestão!B:B,MATCH('Banco de Dados'!$B4687,BD_Gestão!$B:$B,0)),"erro"))</f>
        <v/>
      </c>
      <c r="K4687" s="158" t="str">
        <f>IF($A4687=0,"",IFERROR(INDEX(BD_Gestão!C:C,MATCH('Banco de Dados'!$B4687,BD_Gestão!$B:$B,0)),"erro"))</f>
        <v/>
      </c>
      <c r="L4687" s="158" t="str">
        <f>IF($A4687=0,"",IFERROR(INDEX(BD_Gestão!H:H,MATCH('Banco de Dados'!$B4687,BD_Gestão!$B:$B,0)),"erro"))</f>
        <v/>
      </c>
      <c r="M4687" s="161" t="str">
        <f>IF($A4687=0,"",IFERROR(INDEX(BD_Gestão!F:F,MATCH('Banco de Dados'!$B4687,BD_Gestão!$B:$B,0)),"erro"))</f>
        <v/>
      </c>
      <c r="N4687" s="161" t="str">
        <f>IF($A4687=0,"",IFERROR(INDEX(BD_Gestão!J:J,MATCH('Banco de Dados'!$B4687,BD_Gestão!$B:$B,0)),"erro"))</f>
        <v/>
      </c>
      <c r="O4687" s="164" t="str">
        <f>IF($A4687=0,"",IFERROR(INDEX(BD_Gestão!K:K,MATCH('Banco de Dados'!$B4687,BD_Gestão!$B:$B,0)),"erro"))</f>
        <v/>
      </c>
      <c r="P4687" s="169" t="str">
        <f t="shared" si="294"/>
        <v/>
      </c>
      <c r="Q4687" s="170" t="str">
        <f t="shared" si="295"/>
        <v/>
      </c>
      <c r="R4687" s="163" t="e">
        <f t="shared" si="292"/>
        <v>#VALUE!</v>
      </c>
      <c r="S4687" s="163" t="e">
        <f t="shared" si="293"/>
        <v>#VALUE!</v>
      </c>
      <c r="T4687" s="163" t="e">
        <f>INDEX(Controle!O:O,MATCH('Banco de Dados'!A4687,Controle!M:M,0))*E4687/100</f>
        <v>#N/A</v>
      </c>
    </row>
    <row r="4688" spans="1:20" hidden="1" x14ac:dyDescent="0.2">
      <c r="A4688" s="158">
        <f>BD_TS!A4687</f>
        <v>0</v>
      </c>
      <c r="B4688" s="158" t="str">
        <f>SUBSTITUTE(SUBSTITUTE(BD_TS!D4687," ",""),"-","/")</f>
        <v/>
      </c>
      <c r="C4688" s="158">
        <f>BD_TS!E4687</f>
        <v>0</v>
      </c>
      <c r="D4688" s="159">
        <f>BD_TS!F4687</f>
        <v>0</v>
      </c>
      <c r="E4688" s="160">
        <f>BD_TS!B4687</f>
        <v>0</v>
      </c>
      <c r="F4688" s="161">
        <f>BD_TS!C4687</f>
        <v>0</v>
      </c>
      <c r="G4688" s="187">
        <f>BD_TS!H4687</f>
        <v>0</v>
      </c>
      <c r="H4688" s="158" t="str">
        <f>IF($A4688=0,"",IFERROR(INDEX(BD_Gestão!A:A,MATCH('Banco de Dados'!$B4688,BD_Gestão!$B:$B,0)),"erro"))</f>
        <v/>
      </c>
      <c r="I4688" s="162" t="str">
        <f>IF($A4688=0,"",IFERROR(INDEX(BD_Gestão!E:E,MATCH('Banco de Dados'!$B4688,BD_Gestão!$B:$B,0)),"erro"))</f>
        <v/>
      </c>
      <c r="J4688" s="186" t="str">
        <f>IF($A4688=0,"",IFERROR(INDEX(BD_Gestão!B:B,MATCH('Banco de Dados'!$B4688,BD_Gestão!$B:$B,0)),"erro"))</f>
        <v/>
      </c>
      <c r="K4688" s="158" t="str">
        <f>IF($A4688=0,"",IFERROR(INDEX(BD_Gestão!C:C,MATCH('Banco de Dados'!$B4688,BD_Gestão!$B:$B,0)),"erro"))</f>
        <v/>
      </c>
      <c r="L4688" s="158" t="str">
        <f>IF($A4688=0,"",IFERROR(INDEX(BD_Gestão!H:H,MATCH('Banco de Dados'!$B4688,BD_Gestão!$B:$B,0)),"erro"))</f>
        <v/>
      </c>
      <c r="M4688" s="161" t="str">
        <f>IF($A4688=0,"",IFERROR(INDEX(BD_Gestão!F:F,MATCH('Banco de Dados'!$B4688,BD_Gestão!$B:$B,0)),"erro"))</f>
        <v/>
      </c>
      <c r="N4688" s="161" t="str">
        <f>IF($A4688=0,"",IFERROR(INDEX(BD_Gestão!J:J,MATCH('Banco de Dados'!$B4688,BD_Gestão!$B:$B,0)),"erro"))</f>
        <v/>
      </c>
      <c r="O4688" s="164" t="str">
        <f>IF($A4688=0,"",IFERROR(INDEX(BD_Gestão!K:K,MATCH('Banco de Dados'!$B4688,BD_Gestão!$B:$B,0)),"erro"))</f>
        <v/>
      </c>
      <c r="P4688" s="169" t="str">
        <f t="shared" si="294"/>
        <v/>
      </c>
      <c r="Q4688" s="170" t="str">
        <f t="shared" si="295"/>
        <v/>
      </c>
      <c r="R4688" s="163" t="e">
        <f t="shared" si="292"/>
        <v>#VALUE!</v>
      </c>
      <c r="S4688" s="163" t="e">
        <f t="shared" si="293"/>
        <v>#VALUE!</v>
      </c>
      <c r="T4688" s="163" t="e">
        <f>INDEX(Controle!O:O,MATCH('Banco de Dados'!A4688,Controle!M:M,0))*E4688/100</f>
        <v>#N/A</v>
      </c>
    </row>
    <row r="4689" spans="1:20" hidden="1" x14ac:dyDescent="0.2">
      <c r="A4689" s="158">
        <f>BD_TS!A4688</f>
        <v>0</v>
      </c>
      <c r="B4689" s="158" t="str">
        <f>SUBSTITUTE(SUBSTITUTE(BD_TS!D4688," ",""),"-","/")</f>
        <v/>
      </c>
      <c r="C4689" s="158">
        <f>BD_TS!E4688</f>
        <v>0</v>
      </c>
      <c r="D4689" s="159">
        <f>BD_TS!F4688</f>
        <v>0</v>
      </c>
      <c r="E4689" s="160">
        <f>BD_TS!B4688</f>
        <v>0</v>
      </c>
      <c r="F4689" s="161">
        <f>BD_TS!C4688</f>
        <v>0</v>
      </c>
      <c r="G4689" s="187">
        <f>BD_TS!H4688</f>
        <v>0</v>
      </c>
      <c r="H4689" s="158" t="str">
        <f>IF($A4689=0,"",IFERROR(INDEX(BD_Gestão!A:A,MATCH('Banco de Dados'!$B4689,BD_Gestão!$B:$B,0)),"erro"))</f>
        <v/>
      </c>
      <c r="I4689" s="162" t="str">
        <f>IF($A4689=0,"",IFERROR(INDEX(BD_Gestão!E:E,MATCH('Banco de Dados'!$B4689,BD_Gestão!$B:$B,0)),"erro"))</f>
        <v/>
      </c>
      <c r="J4689" s="186" t="str">
        <f>IF($A4689=0,"",IFERROR(INDEX(BD_Gestão!B:B,MATCH('Banco de Dados'!$B4689,BD_Gestão!$B:$B,0)),"erro"))</f>
        <v/>
      </c>
      <c r="K4689" s="158" t="str">
        <f>IF($A4689=0,"",IFERROR(INDEX(BD_Gestão!C:C,MATCH('Banco de Dados'!$B4689,BD_Gestão!$B:$B,0)),"erro"))</f>
        <v/>
      </c>
      <c r="L4689" s="158" t="str">
        <f>IF($A4689=0,"",IFERROR(INDEX(BD_Gestão!H:H,MATCH('Banco de Dados'!$B4689,BD_Gestão!$B:$B,0)),"erro"))</f>
        <v/>
      </c>
      <c r="M4689" s="161" t="str">
        <f>IF($A4689=0,"",IFERROR(INDEX(BD_Gestão!F:F,MATCH('Banco de Dados'!$B4689,BD_Gestão!$B:$B,0)),"erro"))</f>
        <v/>
      </c>
      <c r="N4689" s="161" t="str">
        <f>IF($A4689=0,"",IFERROR(INDEX(BD_Gestão!J:J,MATCH('Banco de Dados'!$B4689,BD_Gestão!$B:$B,0)),"erro"))</f>
        <v/>
      </c>
      <c r="O4689" s="164" t="str">
        <f>IF($A4689=0,"",IFERROR(INDEX(BD_Gestão!K:K,MATCH('Banco de Dados'!$B4689,BD_Gestão!$B:$B,0)),"erro"))</f>
        <v/>
      </c>
      <c r="P4689" s="169" t="str">
        <f t="shared" si="294"/>
        <v/>
      </c>
      <c r="Q4689" s="170" t="str">
        <f t="shared" si="295"/>
        <v/>
      </c>
      <c r="R4689" s="163" t="e">
        <f t="shared" si="292"/>
        <v>#VALUE!</v>
      </c>
      <c r="S4689" s="163" t="e">
        <f t="shared" si="293"/>
        <v>#VALUE!</v>
      </c>
      <c r="T4689" s="163" t="e">
        <f>INDEX(Controle!O:O,MATCH('Banco de Dados'!A4689,Controle!M:M,0))*E4689/100</f>
        <v>#N/A</v>
      </c>
    </row>
    <row r="4690" spans="1:20" hidden="1" x14ac:dyDescent="0.2">
      <c r="A4690" s="158">
        <f>BD_TS!A4689</f>
        <v>0</v>
      </c>
      <c r="B4690" s="158" t="str">
        <f>SUBSTITUTE(SUBSTITUTE(BD_TS!D4689," ",""),"-","/")</f>
        <v/>
      </c>
      <c r="C4690" s="158">
        <f>BD_TS!E4689</f>
        <v>0</v>
      </c>
      <c r="D4690" s="159">
        <f>BD_TS!F4689</f>
        <v>0</v>
      </c>
      <c r="E4690" s="160">
        <f>BD_TS!B4689</f>
        <v>0</v>
      </c>
      <c r="F4690" s="161">
        <f>BD_TS!C4689</f>
        <v>0</v>
      </c>
      <c r="G4690" s="187">
        <f>BD_TS!H4689</f>
        <v>0</v>
      </c>
      <c r="H4690" s="158" t="str">
        <f>IF($A4690=0,"",IFERROR(INDEX(BD_Gestão!A:A,MATCH('Banco de Dados'!$B4690,BD_Gestão!$B:$B,0)),"erro"))</f>
        <v/>
      </c>
      <c r="I4690" s="162" t="str">
        <f>IF($A4690=0,"",IFERROR(INDEX(BD_Gestão!E:E,MATCH('Banco de Dados'!$B4690,BD_Gestão!$B:$B,0)),"erro"))</f>
        <v/>
      </c>
      <c r="J4690" s="186" t="str">
        <f>IF($A4690=0,"",IFERROR(INDEX(BD_Gestão!B:B,MATCH('Banco de Dados'!$B4690,BD_Gestão!$B:$B,0)),"erro"))</f>
        <v/>
      </c>
      <c r="K4690" s="158" t="str">
        <f>IF($A4690=0,"",IFERROR(INDEX(BD_Gestão!C:C,MATCH('Banco de Dados'!$B4690,BD_Gestão!$B:$B,0)),"erro"))</f>
        <v/>
      </c>
      <c r="L4690" s="158" t="str">
        <f>IF($A4690=0,"",IFERROR(INDEX(BD_Gestão!H:H,MATCH('Banco de Dados'!$B4690,BD_Gestão!$B:$B,0)),"erro"))</f>
        <v/>
      </c>
      <c r="M4690" s="161" t="str">
        <f>IF($A4690=0,"",IFERROR(INDEX(BD_Gestão!F:F,MATCH('Banco de Dados'!$B4690,BD_Gestão!$B:$B,0)),"erro"))</f>
        <v/>
      </c>
      <c r="N4690" s="161" t="str">
        <f>IF($A4690=0,"",IFERROR(INDEX(BD_Gestão!J:J,MATCH('Banco de Dados'!$B4690,BD_Gestão!$B:$B,0)),"erro"))</f>
        <v/>
      </c>
      <c r="O4690" s="164" t="str">
        <f>IF($A4690=0,"",IFERROR(INDEX(BD_Gestão!K:K,MATCH('Banco de Dados'!$B4690,BD_Gestão!$B:$B,0)),"erro"))</f>
        <v/>
      </c>
      <c r="P4690" s="169" t="str">
        <f t="shared" si="294"/>
        <v/>
      </c>
      <c r="Q4690" s="170" t="str">
        <f t="shared" si="295"/>
        <v/>
      </c>
      <c r="R4690" s="163" t="e">
        <f t="shared" si="292"/>
        <v>#VALUE!</v>
      </c>
      <c r="S4690" s="163" t="e">
        <f t="shared" si="293"/>
        <v>#VALUE!</v>
      </c>
      <c r="T4690" s="163" t="e">
        <f>INDEX(Controle!O:O,MATCH('Banco de Dados'!A4690,Controle!M:M,0))*E4690/100</f>
        <v>#N/A</v>
      </c>
    </row>
    <row r="4691" spans="1:20" hidden="1" x14ac:dyDescent="0.2">
      <c r="A4691" s="158">
        <f>BD_TS!A4690</f>
        <v>0</v>
      </c>
      <c r="B4691" s="158" t="str">
        <f>SUBSTITUTE(SUBSTITUTE(BD_TS!D4690," ",""),"-","/")</f>
        <v/>
      </c>
      <c r="C4691" s="158">
        <f>BD_TS!E4690</f>
        <v>0</v>
      </c>
      <c r="D4691" s="159">
        <f>BD_TS!F4690</f>
        <v>0</v>
      </c>
      <c r="E4691" s="160">
        <f>BD_TS!B4690</f>
        <v>0</v>
      </c>
      <c r="F4691" s="161">
        <f>BD_TS!C4690</f>
        <v>0</v>
      </c>
      <c r="G4691" s="187">
        <f>BD_TS!H4690</f>
        <v>0</v>
      </c>
      <c r="H4691" s="158" t="str">
        <f>IF($A4691=0,"",IFERROR(INDEX(BD_Gestão!A:A,MATCH('Banco de Dados'!$B4691,BD_Gestão!$B:$B,0)),"erro"))</f>
        <v/>
      </c>
      <c r="I4691" s="162" t="str">
        <f>IF($A4691=0,"",IFERROR(INDEX(BD_Gestão!E:E,MATCH('Banco de Dados'!$B4691,BD_Gestão!$B:$B,0)),"erro"))</f>
        <v/>
      </c>
      <c r="J4691" s="186" t="str">
        <f>IF($A4691=0,"",IFERROR(INDEX(BD_Gestão!B:B,MATCH('Banco de Dados'!$B4691,BD_Gestão!$B:$B,0)),"erro"))</f>
        <v/>
      </c>
      <c r="K4691" s="158" t="str">
        <f>IF($A4691=0,"",IFERROR(INDEX(BD_Gestão!C:C,MATCH('Banco de Dados'!$B4691,BD_Gestão!$B:$B,0)),"erro"))</f>
        <v/>
      </c>
      <c r="L4691" s="158" t="str">
        <f>IF($A4691=0,"",IFERROR(INDEX(BD_Gestão!H:H,MATCH('Banco de Dados'!$B4691,BD_Gestão!$B:$B,0)),"erro"))</f>
        <v/>
      </c>
      <c r="M4691" s="161" t="str">
        <f>IF($A4691=0,"",IFERROR(INDEX(BD_Gestão!F:F,MATCH('Banco de Dados'!$B4691,BD_Gestão!$B:$B,0)),"erro"))</f>
        <v/>
      </c>
      <c r="N4691" s="161" t="str">
        <f>IF($A4691=0,"",IFERROR(INDEX(BD_Gestão!J:J,MATCH('Banco de Dados'!$B4691,BD_Gestão!$B:$B,0)),"erro"))</f>
        <v/>
      </c>
      <c r="O4691" s="164" t="str">
        <f>IF($A4691=0,"",IFERROR(INDEX(BD_Gestão!K:K,MATCH('Banco de Dados'!$B4691,BD_Gestão!$B:$B,0)),"erro"))</f>
        <v/>
      </c>
      <c r="P4691" s="169" t="str">
        <f t="shared" si="294"/>
        <v/>
      </c>
      <c r="Q4691" s="170" t="str">
        <f t="shared" si="295"/>
        <v/>
      </c>
      <c r="R4691" s="163" t="e">
        <f t="shared" si="292"/>
        <v>#VALUE!</v>
      </c>
      <c r="S4691" s="163" t="e">
        <f t="shared" si="293"/>
        <v>#VALUE!</v>
      </c>
      <c r="T4691" s="163" t="e">
        <f>INDEX(Controle!O:O,MATCH('Banco de Dados'!A4691,Controle!M:M,0))*E4691/100</f>
        <v>#N/A</v>
      </c>
    </row>
    <row r="4692" spans="1:20" hidden="1" x14ac:dyDescent="0.2">
      <c r="A4692" s="158">
        <f>BD_TS!A4691</f>
        <v>0</v>
      </c>
      <c r="B4692" s="158" t="str">
        <f>SUBSTITUTE(SUBSTITUTE(BD_TS!D4691," ",""),"-","/")</f>
        <v/>
      </c>
      <c r="C4692" s="158">
        <f>BD_TS!E4691</f>
        <v>0</v>
      </c>
      <c r="D4692" s="159">
        <f>BD_TS!F4691</f>
        <v>0</v>
      </c>
      <c r="E4692" s="160">
        <f>BD_TS!B4691</f>
        <v>0</v>
      </c>
      <c r="F4692" s="161">
        <f>BD_TS!C4691</f>
        <v>0</v>
      </c>
      <c r="G4692" s="187">
        <f>BD_TS!H4691</f>
        <v>0</v>
      </c>
      <c r="H4692" s="158" t="str">
        <f>IF($A4692=0,"",IFERROR(INDEX(BD_Gestão!A:A,MATCH('Banco de Dados'!$B4692,BD_Gestão!$B:$B,0)),"erro"))</f>
        <v/>
      </c>
      <c r="I4692" s="162" t="str">
        <f>IF($A4692=0,"",IFERROR(INDEX(BD_Gestão!E:E,MATCH('Banco de Dados'!$B4692,BD_Gestão!$B:$B,0)),"erro"))</f>
        <v/>
      </c>
      <c r="J4692" s="186" t="str">
        <f>IF($A4692=0,"",IFERROR(INDEX(BD_Gestão!B:B,MATCH('Banco de Dados'!$B4692,BD_Gestão!$B:$B,0)),"erro"))</f>
        <v/>
      </c>
      <c r="K4692" s="158" t="str">
        <f>IF($A4692=0,"",IFERROR(INDEX(BD_Gestão!C:C,MATCH('Banco de Dados'!$B4692,BD_Gestão!$B:$B,0)),"erro"))</f>
        <v/>
      </c>
      <c r="L4692" s="158" t="str">
        <f>IF($A4692=0,"",IFERROR(INDEX(BD_Gestão!H:H,MATCH('Banco de Dados'!$B4692,BD_Gestão!$B:$B,0)),"erro"))</f>
        <v/>
      </c>
      <c r="M4692" s="161" t="str">
        <f>IF($A4692=0,"",IFERROR(INDEX(BD_Gestão!F:F,MATCH('Banco de Dados'!$B4692,BD_Gestão!$B:$B,0)),"erro"))</f>
        <v/>
      </c>
      <c r="N4692" s="161" t="str">
        <f>IF($A4692=0,"",IFERROR(INDEX(BD_Gestão!J:J,MATCH('Banco de Dados'!$B4692,BD_Gestão!$B:$B,0)),"erro"))</f>
        <v/>
      </c>
      <c r="O4692" s="164" t="str">
        <f>IF($A4692=0,"",IFERROR(INDEX(BD_Gestão!K:K,MATCH('Banco de Dados'!$B4692,BD_Gestão!$B:$B,0)),"erro"))</f>
        <v/>
      </c>
      <c r="P4692" s="169" t="str">
        <f t="shared" si="294"/>
        <v/>
      </c>
      <c r="Q4692" s="170" t="str">
        <f t="shared" si="295"/>
        <v/>
      </c>
      <c r="R4692" s="163" t="e">
        <f t="shared" si="292"/>
        <v>#VALUE!</v>
      </c>
      <c r="S4692" s="163" t="e">
        <f t="shared" si="293"/>
        <v>#VALUE!</v>
      </c>
      <c r="T4692" s="163" t="e">
        <f>INDEX(Controle!O:O,MATCH('Banco de Dados'!A4692,Controle!M:M,0))*E4692/100</f>
        <v>#N/A</v>
      </c>
    </row>
    <row r="4693" spans="1:20" hidden="1" x14ac:dyDescent="0.2">
      <c r="A4693" s="158">
        <f>BD_TS!A4692</f>
        <v>0</v>
      </c>
      <c r="B4693" s="158" t="str">
        <f>SUBSTITUTE(SUBSTITUTE(BD_TS!D4692," ",""),"-","/")</f>
        <v/>
      </c>
      <c r="C4693" s="158">
        <f>BD_TS!E4692</f>
        <v>0</v>
      </c>
      <c r="D4693" s="159">
        <f>BD_TS!F4692</f>
        <v>0</v>
      </c>
      <c r="E4693" s="160">
        <f>BD_TS!B4692</f>
        <v>0</v>
      </c>
      <c r="F4693" s="161">
        <f>BD_TS!C4692</f>
        <v>0</v>
      </c>
      <c r="G4693" s="187">
        <f>BD_TS!H4692</f>
        <v>0</v>
      </c>
      <c r="H4693" s="158" t="str">
        <f>IF($A4693=0,"",IFERROR(INDEX(BD_Gestão!A:A,MATCH('Banco de Dados'!$B4693,BD_Gestão!$B:$B,0)),"erro"))</f>
        <v/>
      </c>
      <c r="I4693" s="162" t="str">
        <f>IF($A4693=0,"",IFERROR(INDEX(BD_Gestão!E:E,MATCH('Banco de Dados'!$B4693,BD_Gestão!$B:$B,0)),"erro"))</f>
        <v/>
      </c>
      <c r="J4693" s="186" t="str">
        <f>IF($A4693=0,"",IFERROR(INDEX(BD_Gestão!B:B,MATCH('Banco de Dados'!$B4693,BD_Gestão!$B:$B,0)),"erro"))</f>
        <v/>
      </c>
      <c r="K4693" s="158" t="str">
        <f>IF($A4693=0,"",IFERROR(INDEX(BD_Gestão!C:C,MATCH('Banco de Dados'!$B4693,BD_Gestão!$B:$B,0)),"erro"))</f>
        <v/>
      </c>
      <c r="L4693" s="158" t="str">
        <f>IF($A4693=0,"",IFERROR(INDEX(BD_Gestão!H:H,MATCH('Banco de Dados'!$B4693,BD_Gestão!$B:$B,0)),"erro"))</f>
        <v/>
      </c>
      <c r="M4693" s="161" t="str">
        <f>IF($A4693=0,"",IFERROR(INDEX(BD_Gestão!F:F,MATCH('Banco de Dados'!$B4693,BD_Gestão!$B:$B,0)),"erro"))</f>
        <v/>
      </c>
      <c r="N4693" s="161" t="str">
        <f>IF($A4693=0,"",IFERROR(INDEX(BD_Gestão!J:J,MATCH('Banco de Dados'!$B4693,BD_Gestão!$B:$B,0)),"erro"))</f>
        <v/>
      </c>
      <c r="O4693" s="164" t="str">
        <f>IF($A4693=0,"",IFERROR(INDEX(BD_Gestão!K:K,MATCH('Banco de Dados'!$B4693,BD_Gestão!$B:$B,0)),"erro"))</f>
        <v/>
      </c>
      <c r="P4693" s="169" t="str">
        <f t="shared" si="294"/>
        <v/>
      </c>
      <c r="Q4693" s="170" t="str">
        <f t="shared" si="295"/>
        <v/>
      </c>
      <c r="R4693" s="163" t="e">
        <f t="shared" si="292"/>
        <v>#VALUE!</v>
      </c>
      <c r="S4693" s="163" t="e">
        <f t="shared" si="293"/>
        <v>#VALUE!</v>
      </c>
      <c r="T4693" s="163" t="e">
        <f>INDEX(Controle!O:O,MATCH('Banco de Dados'!A4693,Controle!M:M,0))*E4693/100</f>
        <v>#N/A</v>
      </c>
    </row>
    <row r="4694" spans="1:20" hidden="1" x14ac:dyDescent="0.2">
      <c r="A4694" s="158">
        <f>BD_TS!A4693</f>
        <v>0</v>
      </c>
      <c r="B4694" s="158" t="str">
        <f>SUBSTITUTE(SUBSTITUTE(BD_TS!D4693," ",""),"-","/")</f>
        <v/>
      </c>
      <c r="C4694" s="158">
        <f>BD_TS!E4693</f>
        <v>0</v>
      </c>
      <c r="D4694" s="159">
        <f>BD_TS!F4693</f>
        <v>0</v>
      </c>
      <c r="E4694" s="160">
        <f>BD_TS!B4693</f>
        <v>0</v>
      </c>
      <c r="F4694" s="161">
        <f>BD_TS!C4693</f>
        <v>0</v>
      </c>
      <c r="G4694" s="187">
        <f>BD_TS!H4693</f>
        <v>0</v>
      </c>
      <c r="H4694" s="158" t="str">
        <f>IF($A4694=0,"",IFERROR(INDEX(BD_Gestão!A:A,MATCH('Banco de Dados'!$B4694,BD_Gestão!$B:$B,0)),"erro"))</f>
        <v/>
      </c>
      <c r="I4694" s="162" t="str">
        <f>IF($A4694=0,"",IFERROR(INDEX(BD_Gestão!E:E,MATCH('Banco de Dados'!$B4694,BD_Gestão!$B:$B,0)),"erro"))</f>
        <v/>
      </c>
      <c r="J4694" s="186" t="str">
        <f>IF($A4694=0,"",IFERROR(INDEX(BD_Gestão!B:B,MATCH('Banco de Dados'!$B4694,BD_Gestão!$B:$B,0)),"erro"))</f>
        <v/>
      </c>
      <c r="K4694" s="158" t="str">
        <f>IF($A4694=0,"",IFERROR(INDEX(BD_Gestão!C:C,MATCH('Banco de Dados'!$B4694,BD_Gestão!$B:$B,0)),"erro"))</f>
        <v/>
      </c>
      <c r="L4694" s="158" t="str">
        <f>IF($A4694=0,"",IFERROR(INDEX(BD_Gestão!H:H,MATCH('Banco de Dados'!$B4694,BD_Gestão!$B:$B,0)),"erro"))</f>
        <v/>
      </c>
      <c r="M4694" s="161" t="str">
        <f>IF($A4694=0,"",IFERROR(INDEX(BD_Gestão!F:F,MATCH('Banco de Dados'!$B4694,BD_Gestão!$B:$B,0)),"erro"))</f>
        <v/>
      </c>
      <c r="N4694" s="161" t="str">
        <f>IF($A4694=0,"",IFERROR(INDEX(BD_Gestão!J:J,MATCH('Banco de Dados'!$B4694,BD_Gestão!$B:$B,0)),"erro"))</f>
        <v/>
      </c>
      <c r="O4694" s="164" t="str">
        <f>IF($A4694=0,"",IFERROR(INDEX(BD_Gestão!K:K,MATCH('Banco de Dados'!$B4694,BD_Gestão!$B:$B,0)),"erro"))</f>
        <v/>
      </c>
      <c r="P4694" s="169" t="str">
        <f t="shared" si="294"/>
        <v/>
      </c>
      <c r="Q4694" s="170" t="str">
        <f t="shared" si="295"/>
        <v/>
      </c>
      <c r="R4694" s="163" t="e">
        <f t="shared" si="292"/>
        <v>#VALUE!</v>
      </c>
      <c r="S4694" s="163" t="e">
        <f t="shared" si="293"/>
        <v>#VALUE!</v>
      </c>
      <c r="T4694" s="163" t="e">
        <f>INDEX(Controle!O:O,MATCH('Banco de Dados'!A4694,Controle!M:M,0))*E4694/100</f>
        <v>#N/A</v>
      </c>
    </row>
    <row r="4695" spans="1:20" hidden="1" x14ac:dyDescent="0.2">
      <c r="A4695" s="158">
        <f>BD_TS!A4694</f>
        <v>0</v>
      </c>
      <c r="B4695" s="158" t="str">
        <f>SUBSTITUTE(SUBSTITUTE(BD_TS!D4694," ",""),"-","/")</f>
        <v/>
      </c>
      <c r="C4695" s="158">
        <f>BD_TS!E4694</f>
        <v>0</v>
      </c>
      <c r="D4695" s="159">
        <f>BD_TS!F4694</f>
        <v>0</v>
      </c>
      <c r="E4695" s="160">
        <f>BD_TS!B4694</f>
        <v>0</v>
      </c>
      <c r="F4695" s="161">
        <f>BD_TS!C4694</f>
        <v>0</v>
      </c>
      <c r="G4695" s="187">
        <f>BD_TS!H4694</f>
        <v>0</v>
      </c>
      <c r="H4695" s="158" t="str">
        <f>IF($A4695=0,"",IFERROR(INDEX(BD_Gestão!A:A,MATCH('Banco de Dados'!$B4695,BD_Gestão!$B:$B,0)),"erro"))</f>
        <v/>
      </c>
      <c r="I4695" s="162" t="str">
        <f>IF($A4695=0,"",IFERROR(INDEX(BD_Gestão!E:E,MATCH('Banco de Dados'!$B4695,BD_Gestão!$B:$B,0)),"erro"))</f>
        <v/>
      </c>
      <c r="J4695" s="186" t="str">
        <f>IF($A4695=0,"",IFERROR(INDEX(BD_Gestão!B:B,MATCH('Banco de Dados'!$B4695,BD_Gestão!$B:$B,0)),"erro"))</f>
        <v/>
      </c>
      <c r="K4695" s="158" t="str">
        <f>IF($A4695=0,"",IFERROR(INDEX(BD_Gestão!C:C,MATCH('Banco de Dados'!$B4695,BD_Gestão!$B:$B,0)),"erro"))</f>
        <v/>
      </c>
      <c r="L4695" s="158" t="str">
        <f>IF($A4695=0,"",IFERROR(INDEX(BD_Gestão!H:H,MATCH('Banco de Dados'!$B4695,BD_Gestão!$B:$B,0)),"erro"))</f>
        <v/>
      </c>
      <c r="M4695" s="161" t="str">
        <f>IF($A4695=0,"",IFERROR(INDEX(BD_Gestão!F:F,MATCH('Banco de Dados'!$B4695,BD_Gestão!$B:$B,0)),"erro"))</f>
        <v/>
      </c>
      <c r="N4695" s="161" t="str">
        <f>IF($A4695=0,"",IFERROR(INDEX(BD_Gestão!J:J,MATCH('Banco de Dados'!$B4695,BD_Gestão!$B:$B,0)),"erro"))</f>
        <v/>
      </c>
      <c r="O4695" s="164" t="str">
        <f>IF($A4695=0,"",IFERROR(INDEX(BD_Gestão!K:K,MATCH('Banco de Dados'!$B4695,BD_Gestão!$B:$B,0)),"erro"))</f>
        <v/>
      </c>
      <c r="P4695" s="169" t="str">
        <f t="shared" si="294"/>
        <v/>
      </c>
      <c r="Q4695" s="170" t="str">
        <f t="shared" si="295"/>
        <v/>
      </c>
      <c r="R4695" s="163" t="e">
        <f t="shared" si="292"/>
        <v>#VALUE!</v>
      </c>
      <c r="S4695" s="163" t="e">
        <f t="shared" si="293"/>
        <v>#VALUE!</v>
      </c>
      <c r="T4695" s="163" t="e">
        <f>INDEX(Controle!O:O,MATCH('Banco de Dados'!A4695,Controle!M:M,0))*E4695/100</f>
        <v>#N/A</v>
      </c>
    </row>
    <row r="4696" spans="1:20" hidden="1" x14ac:dyDescent="0.2">
      <c r="A4696" s="158">
        <f>BD_TS!A4695</f>
        <v>0</v>
      </c>
      <c r="B4696" s="158" t="str">
        <f>SUBSTITUTE(SUBSTITUTE(BD_TS!D4695," ",""),"-","/")</f>
        <v/>
      </c>
      <c r="C4696" s="158">
        <f>BD_TS!E4695</f>
        <v>0</v>
      </c>
      <c r="D4696" s="159">
        <f>BD_TS!F4695</f>
        <v>0</v>
      </c>
      <c r="E4696" s="160">
        <f>BD_TS!B4695</f>
        <v>0</v>
      </c>
      <c r="F4696" s="161">
        <f>BD_TS!C4695</f>
        <v>0</v>
      </c>
      <c r="G4696" s="187">
        <f>BD_TS!H4695</f>
        <v>0</v>
      </c>
      <c r="H4696" s="158" t="str">
        <f>IF($A4696=0,"",IFERROR(INDEX(BD_Gestão!A:A,MATCH('Banco de Dados'!$B4696,BD_Gestão!$B:$B,0)),"erro"))</f>
        <v/>
      </c>
      <c r="I4696" s="162" t="str">
        <f>IF($A4696=0,"",IFERROR(INDEX(BD_Gestão!E:E,MATCH('Banco de Dados'!$B4696,BD_Gestão!$B:$B,0)),"erro"))</f>
        <v/>
      </c>
      <c r="J4696" s="186" t="str">
        <f>IF($A4696=0,"",IFERROR(INDEX(BD_Gestão!B:B,MATCH('Banco de Dados'!$B4696,BD_Gestão!$B:$B,0)),"erro"))</f>
        <v/>
      </c>
      <c r="K4696" s="158" t="str">
        <f>IF($A4696=0,"",IFERROR(INDEX(BD_Gestão!C:C,MATCH('Banco de Dados'!$B4696,BD_Gestão!$B:$B,0)),"erro"))</f>
        <v/>
      </c>
      <c r="L4696" s="158" t="str">
        <f>IF($A4696=0,"",IFERROR(INDEX(BD_Gestão!H:H,MATCH('Banco de Dados'!$B4696,BD_Gestão!$B:$B,0)),"erro"))</f>
        <v/>
      </c>
      <c r="M4696" s="161" t="str">
        <f>IF($A4696=0,"",IFERROR(INDEX(BD_Gestão!F:F,MATCH('Banco de Dados'!$B4696,BD_Gestão!$B:$B,0)),"erro"))</f>
        <v/>
      </c>
      <c r="N4696" s="161" t="str">
        <f>IF($A4696=0,"",IFERROR(INDEX(BD_Gestão!J:J,MATCH('Banco de Dados'!$B4696,BD_Gestão!$B:$B,0)),"erro"))</f>
        <v/>
      </c>
      <c r="O4696" s="164" t="str">
        <f>IF($A4696=0,"",IFERROR(INDEX(BD_Gestão!K:K,MATCH('Banco de Dados'!$B4696,BD_Gestão!$B:$B,0)),"erro"))</f>
        <v/>
      </c>
      <c r="P4696" s="169" t="str">
        <f t="shared" si="294"/>
        <v/>
      </c>
      <c r="Q4696" s="170" t="str">
        <f t="shared" si="295"/>
        <v/>
      </c>
      <c r="R4696" s="163" t="e">
        <f t="shared" si="292"/>
        <v>#VALUE!</v>
      </c>
      <c r="S4696" s="163" t="e">
        <f t="shared" si="293"/>
        <v>#VALUE!</v>
      </c>
      <c r="T4696" s="163" t="e">
        <f>INDEX(Controle!O:O,MATCH('Banco de Dados'!A4696,Controle!M:M,0))*E4696/100</f>
        <v>#N/A</v>
      </c>
    </row>
    <row r="4697" spans="1:20" hidden="1" x14ac:dyDescent="0.2">
      <c r="A4697" s="158">
        <f>BD_TS!A4696</f>
        <v>0</v>
      </c>
      <c r="B4697" s="158" t="str">
        <f>SUBSTITUTE(SUBSTITUTE(BD_TS!D4696," ",""),"-","/")</f>
        <v/>
      </c>
      <c r="C4697" s="158">
        <f>BD_TS!E4696</f>
        <v>0</v>
      </c>
      <c r="D4697" s="159">
        <f>BD_TS!F4696</f>
        <v>0</v>
      </c>
      <c r="E4697" s="160">
        <f>BD_TS!B4696</f>
        <v>0</v>
      </c>
      <c r="F4697" s="161">
        <f>BD_TS!C4696</f>
        <v>0</v>
      </c>
      <c r="G4697" s="187">
        <f>BD_TS!H4696</f>
        <v>0</v>
      </c>
      <c r="H4697" s="158" t="str">
        <f>IF($A4697=0,"",IFERROR(INDEX(BD_Gestão!A:A,MATCH('Banco de Dados'!$B4697,BD_Gestão!$B:$B,0)),"erro"))</f>
        <v/>
      </c>
      <c r="I4697" s="162" t="str">
        <f>IF($A4697=0,"",IFERROR(INDEX(BD_Gestão!E:E,MATCH('Banco de Dados'!$B4697,BD_Gestão!$B:$B,0)),"erro"))</f>
        <v/>
      </c>
      <c r="J4697" s="186" t="str">
        <f>IF($A4697=0,"",IFERROR(INDEX(BD_Gestão!B:B,MATCH('Banco de Dados'!$B4697,BD_Gestão!$B:$B,0)),"erro"))</f>
        <v/>
      </c>
      <c r="K4697" s="158" t="str">
        <f>IF($A4697=0,"",IFERROR(INDEX(BD_Gestão!C:C,MATCH('Banco de Dados'!$B4697,BD_Gestão!$B:$B,0)),"erro"))</f>
        <v/>
      </c>
      <c r="L4697" s="158" t="str">
        <f>IF($A4697=0,"",IFERROR(INDEX(BD_Gestão!H:H,MATCH('Banco de Dados'!$B4697,BD_Gestão!$B:$B,0)),"erro"))</f>
        <v/>
      </c>
      <c r="M4697" s="161" t="str">
        <f>IF($A4697=0,"",IFERROR(INDEX(BD_Gestão!F:F,MATCH('Banco de Dados'!$B4697,BD_Gestão!$B:$B,0)),"erro"))</f>
        <v/>
      </c>
      <c r="N4697" s="161" t="str">
        <f>IF($A4697=0,"",IFERROR(INDEX(BD_Gestão!J:J,MATCH('Banco de Dados'!$B4697,BD_Gestão!$B:$B,0)),"erro"))</f>
        <v/>
      </c>
      <c r="O4697" s="164" t="str">
        <f>IF($A4697=0,"",IFERROR(INDEX(BD_Gestão!K:K,MATCH('Banco de Dados'!$B4697,BD_Gestão!$B:$B,0)),"erro"))</f>
        <v/>
      </c>
      <c r="P4697" s="169" t="str">
        <f t="shared" si="294"/>
        <v/>
      </c>
      <c r="Q4697" s="170" t="str">
        <f t="shared" si="295"/>
        <v/>
      </c>
      <c r="R4697" s="163" t="e">
        <f t="shared" si="292"/>
        <v>#VALUE!</v>
      </c>
      <c r="S4697" s="163" t="e">
        <f t="shared" si="293"/>
        <v>#VALUE!</v>
      </c>
      <c r="T4697" s="163" t="e">
        <f>INDEX(Controle!O:O,MATCH('Banco de Dados'!A4697,Controle!M:M,0))*E4697/100</f>
        <v>#N/A</v>
      </c>
    </row>
    <row r="4698" spans="1:20" hidden="1" x14ac:dyDescent="0.2">
      <c r="A4698" s="158">
        <f>BD_TS!A4697</f>
        <v>0</v>
      </c>
      <c r="B4698" s="158" t="str">
        <f>SUBSTITUTE(SUBSTITUTE(BD_TS!D4697," ",""),"-","/")</f>
        <v/>
      </c>
      <c r="C4698" s="158">
        <f>BD_TS!E4697</f>
        <v>0</v>
      </c>
      <c r="D4698" s="159">
        <f>BD_TS!F4697</f>
        <v>0</v>
      </c>
      <c r="E4698" s="160">
        <f>BD_TS!B4697</f>
        <v>0</v>
      </c>
      <c r="F4698" s="161">
        <f>BD_TS!C4697</f>
        <v>0</v>
      </c>
      <c r="G4698" s="187">
        <f>BD_TS!H4697</f>
        <v>0</v>
      </c>
      <c r="H4698" s="158" t="str">
        <f>IF($A4698=0,"",IFERROR(INDEX(BD_Gestão!A:A,MATCH('Banco de Dados'!$B4698,BD_Gestão!$B:$B,0)),"erro"))</f>
        <v/>
      </c>
      <c r="I4698" s="162" t="str">
        <f>IF($A4698=0,"",IFERROR(INDEX(BD_Gestão!E:E,MATCH('Banco de Dados'!$B4698,BD_Gestão!$B:$B,0)),"erro"))</f>
        <v/>
      </c>
      <c r="J4698" s="186" t="str">
        <f>IF($A4698=0,"",IFERROR(INDEX(BD_Gestão!B:B,MATCH('Banco de Dados'!$B4698,BD_Gestão!$B:$B,0)),"erro"))</f>
        <v/>
      </c>
      <c r="K4698" s="158" t="str">
        <f>IF($A4698=0,"",IFERROR(INDEX(BD_Gestão!C:C,MATCH('Banco de Dados'!$B4698,BD_Gestão!$B:$B,0)),"erro"))</f>
        <v/>
      </c>
      <c r="L4698" s="158" t="str">
        <f>IF($A4698=0,"",IFERROR(INDEX(BD_Gestão!H:H,MATCH('Banco de Dados'!$B4698,BD_Gestão!$B:$B,0)),"erro"))</f>
        <v/>
      </c>
      <c r="M4698" s="161" t="str">
        <f>IF($A4698=0,"",IFERROR(INDEX(BD_Gestão!F:F,MATCH('Banco de Dados'!$B4698,BD_Gestão!$B:$B,0)),"erro"))</f>
        <v/>
      </c>
      <c r="N4698" s="161" t="str">
        <f>IF($A4698=0,"",IFERROR(INDEX(BD_Gestão!J:J,MATCH('Banco de Dados'!$B4698,BD_Gestão!$B:$B,0)),"erro"))</f>
        <v/>
      </c>
      <c r="O4698" s="164" t="str">
        <f>IF($A4698=0,"",IFERROR(INDEX(BD_Gestão!K:K,MATCH('Banco de Dados'!$B4698,BD_Gestão!$B:$B,0)),"erro"))</f>
        <v/>
      </c>
      <c r="P4698" s="169" t="str">
        <f t="shared" si="294"/>
        <v/>
      </c>
      <c r="Q4698" s="170" t="str">
        <f t="shared" si="295"/>
        <v/>
      </c>
      <c r="R4698" s="163" t="e">
        <f t="shared" si="292"/>
        <v>#VALUE!</v>
      </c>
      <c r="S4698" s="163" t="e">
        <f t="shared" si="293"/>
        <v>#VALUE!</v>
      </c>
      <c r="T4698" s="163" t="e">
        <f>INDEX(Controle!O:O,MATCH('Banco de Dados'!A4698,Controle!M:M,0))*E4698/100</f>
        <v>#N/A</v>
      </c>
    </row>
    <row r="4699" spans="1:20" hidden="1" x14ac:dyDescent="0.2">
      <c r="A4699" s="158">
        <f>BD_TS!A4698</f>
        <v>0</v>
      </c>
      <c r="B4699" s="158" t="str">
        <f>SUBSTITUTE(SUBSTITUTE(BD_TS!D4698," ",""),"-","/")</f>
        <v/>
      </c>
      <c r="C4699" s="158">
        <f>BD_TS!E4698</f>
        <v>0</v>
      </c>
      <c r="D4699" s="159">
        <f>BD_TS!F4698</f>
        <v>0</v>
      </c>
      <c r="E4699" s="160">
        <f>BD_TS!B4698</f>
        <v>0</v>
      </c>
      <c r="F4699" s="161">
        <f>BD_TS!C4698</f>
        <v>0</v>
      </c>
      <c r="G4699" s="187">
        <f>BD_TS!H4698</f>
        <v>0</v>
      </c>
      <c r="H4699" s="158" t="str">
        <f>IF($A4699=0,"",IFERROR(INDEX(BD_Gestão!A:A,MATCH('Banco de Dados'!$B4699,BD_Gestão!$B:$B,0)),"erro"))</f>
        <v/>
      </c>
      <c r="I4699" s="162" t="str">
        <f>IF($A4699=0,"",IFERROR(INDEX(BD_Gestão!E:E,MATCH('Banco de Dados'!$B4699,BD_Gestão!$B:$B,0)),"erro"))</f>
        <v/>
      </c>
      <c r="J4699" s="186" t="str">
        <f>IF($A4699=0,"",IFERROR(INDEX(BD_Gestão!B:B,MATCH('Banco de Dados'!$B4699,BD_Gestão!$B:$B,0)),"erro"))</f>
        <v/>
      </c>
      <c r="K4699" s="158" t="str">
        <f>IF($A4699=0,"",IFERROR(INDEX(BD_Gestão!C:C,MATCH('Banco de Dados'!$B4699,BD_Gestão!$B:$B,0)),"erro"))</f>
        <v/>
      </c>
      <c r="L4699" s="158" t="str">
        <f>IF($A4699=0,"",IFERROR(INDEX(BD_Gestão!H:H,MATCH('Banco de Dados'!$B4699,BD_Gestão!$B:$B,0)),"erro"))</f>
        <v/>
      </c>
      <c r="M4699" s="161" t="str">
        <f>IF($A4699=0,"",IFERROR(INDEX(BD_Gestão!F:F,MATCH('Banco de Dados'!$B4699,BD_Gestão!$B:$B,0)),"erro"))</f>
        <v/>
      </c>
      <c r="N4699" s="161" t="str">
        <f>IF($A4699=0,"",IFERROR(INDEX(BD_Gestão!J:J,MATCH('Banco de Dados'!$B4699,BD_Gestão!$B:$B,0)),"erro"))</f>
        <v/>
      </c>
      <c r="O4699" s="164" t="str">
        <f>IF($A4699=0,"",IFERROR(INDEX(BD_Gestão!K:K,MATCH('Banco de Dados'!$B4699,BD_Gestão!$B:$B,0)),"erro"))</f>
        <v/>
      </c>
      <c r="P4699" s="169" t="str">
        <f t="shared" si="294"/>
        <v/>
      </c>
      <c r="Q4699" s="170" t="str">
        <f t="shared" si="295"/>
        <v/>
      </c>
      <c r="R4699" s="163" t="e">
        <f t="shared" si="292"/>
        <v>#VALUE!</v>
      </c>
      <c r="S4699" s="163" t="e">
        <f t="shared" si="293"/>
        <v>#VALUE!</v>
      </c>
      <c r="T4699" s="163" t="e">
        <f>INDEX(Controle!O:O,MATCH('Banco de Dados'!A4699,Controle!M:M,0))*E4699/100</f>
        <v>#N/A</v>
      </c>
    </row>
    <row r="4700" spans="1:20" hidden="1" x14ac:dyDescent="0.2">
      <c r="A4700" s="158">
        <f>BD_TS!A4699</f>
        <v>0</v>
      </c>
      <c r="B4700" s="158" t="str">
        <f>SUBSTITUTE(SUBSTITUTE(BD_TS!D4699," ",""),"-","/")</f>
        <v/>
      </c>
      <c r="C4700" s="158">
        <f>BD_TS!E4699</f>
        <v>0</v>
      </c>
      <c r="D4700" s="159">
        <f>BD_TS!F4699</f>
        <v>0</v>
      </c>
      <c r="E4700" s="160">
        <f>BD_TS!B4699</f>
        <v>0</v>
      </c>
      <c r="F4700" s="161">
        <f>BD_TS!C4699</f>
        <v>0</v>
      </c>
      <c r="G4700" s="187">
        <f>BD_TS!H4699</f>
        <v>0</v>
      </c>
      <c r="H4700" s="158" t="str">
        <f>IF($A4700=0,"",IFERROR(INDEX(BD_Gestão!A:A,MATCH('Banco de Dados'!$B4700,BD_Gestão!$B:$B,0)),"erro"))</f>
        <v/>
      </c>
      <c r="I4700" s="162" t="str">
        <f>IF($A4700=0,"",IFERROR(INDEX(BD_Gestão!E:E,MATCH('Banco de Dados'!$B4700,BD_Gestão!$B:$B,0)),"erro"))</f>
        <v/>
      </c>
      <c r="J4700" s="186" t="str">
        <f>IF($A4700=0,"",IFERROR(INDEX(BD_Gestão!B:B,MATCH('Banco de Dados'!$B4700,BD_Gestão!$B:$B,0)),"erro"))</f>
        <v/>
      </c>
      <c r="K4700" s="158" t="str">
        <f>IF($A4700=0,"",IFERROR(INDEX(BD_Gestão!C:C,MATCH('Banco de Dados'!$B4700,BD_Gestão!$B:$B,0)),"erro"))</f>
        <v/>
      </c>
      <c r="L4700" s="158" t="str">
        <f>IF($A4700=0,"",IFERROR(INDEX(BD_Gestão!H:H,MATCH('Banco de Dados'!$B4700,BD_Gestão!$B:$B,0)),"erro"))</f>
        <v/>
      </c>
      <c r="M4700" s="161" t="str">
        <f>IF($A4700=0,"",IFERROR(INDEX(BD_Gestão!F:F,MATCH('Banco de Dados'!$B4700,BD_Gestão!$B:$B,0)),"erro"))</f>
        <v/>
      </c>
      <c r="N4700" s="161" t="str">
        <f>IF($A4700=0,"",IFERROR(INDEX(BD_Gestão!J:J,MATCH('Banco de Dados'!$B4700,BD_Gestão!$B:$B,0)),"erro"))</f>
        <v/>
      </c>
      <c r="O4700" s="164" t="str">
        <f>IF($A4700=0,"",IFERROR(INDEX(BD_Gestão!K:K,MATCH('Banco de Dados'!$B4700,BD_Gestão!$B:$B,0)),"erro"))</f>
        <v/>
      </c>
      <c r="P4700" s="169" t="str">
        <f t="shared" si="294"/>
        <v/>
      </c>
      <c r="Q4700" s="170" t="str">
        <f t="shared" si="295"/>
        <v/>
      </c>
      <c r="R4700" s="163" t="e">
        <f t="shared" si="292"/>
        <v>#VALUE!</v>
      </c>
      <c r="S4700" s="163" t="e">
        <f t="shared" si="293"/>
        <v>#VALUE!</v>
      </c>
      <c r="T4700" s="163" t="e">
        <f>INDEX(Controle!O:O,MATCH('Banco de Dados'!A4700,Controle!M:M,0))*E4700/100</f>
        <v>#N/A</v>
      </c>
    </row>
    <row r="4701" spans="1:20" hidden="1" x14ac:dyDescent="0.2">
      <c r="A4701" s="158">
        <f>BD_TS!A4700</f>
        <v>0</v>
      </c>
      <c r="B4701" s="158" t="str">
        <f>SUBSTITUTE(SUBSTITUTE(BD_TS!D4700," ",""),"-","/")</f>
        <v/>
      </c>
      <c r="C4701" s="158">
        <f>BD_TS!E4700</f>
        <v>0</v>
      </c>
      <c r="D4701" s="159">
        <f>BD_TS!F4700</f>
        <v>0</v>
      </c>
      <c r="E4701" s="160">
        <f>BD_TS!B4700</f>
        <v>0</v>
      </c>
      <c r="F4701" s="161">
        <f>BD_TS!C4700</f>
        <v>0</v>
      </c>
      <c r="G4701" s="187">
        <f>BD_TS!H4700</f>
        <v>0</v>
      </c>
      <c r="H4701" s="158" t="str">
        <f>IF($A4701=0,"",IFERROR(INDEX(BD_Gestão!A:A,MATCH('Banco de Dados'!$B4701,BD_Gestão!$B:$B,0)),"erro"))</f>
        <v/>
      </c>
      <c r="I4701" s="162" t="str">
        <f>IF($A4701=0,"",IFERROR(INDEX(BD_Gestão!E:E,MATCH('Banco de Dados'!$B4701,BD_Gestão!$B:$B,0)),"erro"))</f>
        <v/>
      </c>
      <c r="J4701" s="186" t="str">
        <f>IF($A4701=0,"",IFERROR(INDEX(BD_Gestão!B:B,MATCH('Banco de Dados'!$B4701,BD_Gestão!$B:$B,0)),"erro"))</f>
        <v/>
      </c>
      <c r="K4701" s="158" t="str">
        <f>IF($A4701=0,"",IFERROR(INDEX(BD_Gestão!C:C,MATCH('Banco de Dados'!$B4701,BD_Gestão!$B:$B,0)),"erro"))</f>
        <v/>
      </c>
      <c r="L4701" s="158" t="str">
        <f>IF($A4701=0,"",IFERROR(INDEX(BD_Gestão!H:H,MATCH('Banco de Dados'!$B4701,BD_Gestão!$B:$B,0)),"erro"))</f>
        <v/>
      </c>
      <c r="M4701" s="161" t="str">
        <f>IF($A4701=0,"",IFERROR(INDEX(BD_Gestão!F:F,MATCH('Banco de Dados'!$B4701,BD_Gestão!$B:$B,0)),"erro"))</f>
        <v/>
      </c>
      <c r="N4701" s="161" t="str">
        <f>IF($A4701=0,"",IFERROR(INDEX(BD_Gestão!J:J,MATCH('Banco de Dados'!$B4701,BD_Gestão!$B:$B,0)),"erro"))</f>
        <v/>
      </c>
      <c r="O4701" s="164" t="str">
        <f>IF($A4701=0,"",IFERROR(INDEX(BD_Gestão!K:K,MATCH('Banco de Dados'!$B4701,BD_Gestão!$B:$B,0)),"erro"))</f>
        <v/>
      </c>
      <c r="P4701" s="169" t="str">
        <f t="shared" si="294"/>
        <v/>
      </c>
      <c r="Q4701" s="170" t="str">
        <f t="shared" si="295"/>
        <v/>
      </c>
      <c r="R4701" s="163" t="e">
        <f t="shared" si="292"/>
        <v>#VALUE!</v>
      </c>
      <c r="S4701" s="163" t="e">
        <f t="shared" si="293"/>
        <v>#VALUE!</v>
      </c>
      <c r="T4701" s="163" t="e">
        <f>INDEX(Controle!O:O,MATCH('Banco de Dados'!A4701,Controle!M:M,0))*E4701/100</f>
        <v>#N/A</v>
      </c>
    </row>
    <row r="4702" spans="1:20" hidden="1" x14ac:dyDescent="0.2">
      <c r="A4702" s="158">
        <f>BD_TS!A4701</f>
        <v>0</v>
      </c>
      <c r="B4702" s="158" t="str">
        <f>SUBSTITUTE(SUBSTITUTE(BD_TS!D4701," ",""),"-","/")</f>
        <v/>
      </c>
      <c r="C4702" s="158">
        <f>BD_TS!E4701</f>
        <v>0</v>
      </c>
      <c r="D4702" s="159">
        <f>BD_TS!F4701</f>
        <v>0</v>
      </c>
      <c r="E4702" s="160">
        <f>BD_TS!B4701</f>
        <v>0</v>
      </c>
      <c r="F4702" s="161">
        <f>BD_TS!C4701</f>
        <v>0</v>
      </c>
      <c r="G4702" s="187">
        <f>BD_TS!H4701</f>
        <v>0</v>
      </c>
      <c r="H4702" s="158" t="str">
        <f>IF($A4702=0,"",IFERROR(INDEX(BD_Gestão!A:A,MATCH('Banco de Dados'!$B4702,BD_Gestão!$B:$B,0)),"erro"))</f>
        <v/>
      </c>
      <c r="I4702" s="162" t="str">
        <f>IF($A4702=0,"",IFERROR(INDEX(BD_Gestão!E:E,MATCH('Banco de Dados'!$B4702,BD_Gestão!$B:$B,0)),"erro"))</f>
        <v/>
      </c>
      <c r="J4702" s="186" t="str">
        <f>IF($A4702=0,"",IFERROR(INDEX(BD_Gestão!B:B,MATCH('Banco de Dados'!$B4702,BD_Gestão!$B:$B,0)),"erro"))</f>
        <v/>
      </c>
      <c r="K4702" s="158" t="str">
        <f>IF($A4702=0,"",IFERROR(INDEX(BD_Gestão!C:C,MATCH('Banco de Dados'!$B4702,BD_Gestão!$B:$B,0)),"erro"))</f>
        <v/>
      </c>
      <c r="L4702" s="158" t="str">
        <f>IF($A4702=0,"",IFERROR(INDEX(BD_Gestão!H:H,MATCH('Banco de Dados'!$B4702,BD_Gestão!$B:$B,0)),"erro"))</f>
        <v/>
      </c>
      <c r="M4702" s="161" t="str">
        <f>IF($A4702=0,"",IFERROR(INDEX(BD_Gestão!F:F,MATCH('Banco de Dados'!$B4702,BD_Gestão!$B:$B,0)),"erro"))</f>
        <v/>
      </c>
      <c r="N4702" s="161" t="str">
        <f>IF($A4702=0,"",IFERROR(INDEX(BD_Gestão!J:J,MATCH('Banco de Dados'!$B4702,BD_Gestão!$B:$B,0)),"erro"))</f>
        <v/>
      </c>
      <c r="O4702" s="164" t="str">
        <f>IF($A4702=0,"",IFERROR(INDEX(BD_Gestão!K:K,MATCH('Banco de Dados'!$B4702,BD_Gestão!$B:$B,0)),"erro"))</f>
        <v/>
      </c>
      <c r="P4702" s="169" t="str">
        <f t="shared" si="294"/>
        <v/>
      </c>
      <c r="Q4702" s="170" t="str">
        <f t="shared" si="295"/>
        <v/>
      </c>
      <c r="R4702" s="163" t="e">
        <f t="shared" si="292"/>
        <v>#VALUE!</v>
      </c>
      <c r="S4702" s="163" t="e">
        <f t="shared" si="293"/>
        <v>#VALUE!</v>
      </c>
      <c r="T4702" s="163" t="e">
        <f>INDEX(Controle!O:O,MATCH('Banco de Dados'!A4702,Controle!M:M,0))*E4702/100</f>
        <v>#N/A</v>
      </c>
    </row>
    <row r="4703" spans="1:20" hidden="1" x14ac:dyDescent="0.2">
      <c r="A4703" s="158">
        <f>BD_TS!A4702</f>
        <v>0</v>
      </c>
      <c r="B4703" s="158" t="str">
        <f>SUBSTITUTE(SUBSTITUTE(BD_TS!D4702," ",""),"-","/")</f>
        <v/>
      </c>
      <c r="C4703" s="158">
        <f>BD_TS!E4702</f>
        <v>0</v>
      </c>
      <c r="D4703" s="159">
        <f>BD_TS!F4702</f>
        <v>0</v>
      </c>
      <c r="E4703" s="160">
        <f>BD_TS!B4702</f>
        <v>0</v>
      </c>
      <c r="F4703" s="161">
        <f>BD_TS!C4702</f>
        <v>0</v>
      </c>
      <c r="G4703" s="187">
        <f>BD_TS!H4702</f>
        <v>0</v>
      </c>
      <c r="H4703" s="158" t="str">
        <f>IF($A4703=0,"",IFERROR(INDEX(BD_Gestão!A:A,MATCH('Banco de Dados'!$B4703,BD_Gestão!$B:$B,0)),"erro"))</f>
        <v/>
      </c>
      <c r="I4703" s="162" t="str">
        <f>IF($A4703=0,"",IFERROR(INDEX(BD_Gestão!E:E,MATCH('Banco de Dados'!$B4703,BD_Gestão!$B:$B,0)),"erro"))</f>
        <v/>
      </c>
      <c r="J4703" s="186" t="str">
        <f>IF($A4703=0,"",IFERROR(INDEX(BD_Gestão!B:B,MATCH('Banco de Dados'!$B4703,BD_Gestão!$B:$B,0)),"erro"))</f>
        <v/>
      </c>
      <c r="K4703" s="158" t="str">
        <f>IF($A4703=0,"",IFERROR(INDEX(BD_Gestão!C:C,MATCH('Banco de Dados'!$B4703,BD_Gestão!$B:$B,0)),"erro"))</f>
        <v/>
      </c>
      <c r="L4703" s="158" t="str">
        <f>IF($A4703=0,"",IFERROR(INDEX(BD_Gestão!H:H,MATCH('Banco de Dados'!$B4703,BD_Gestão!$B:$B,0)),"erro"))</f>
        <v/>
      </c>
      <c r="M4703" s="161" t="str">
        <f>IF($A4703=0,"",IFERROR(INDEX(BD_Gestão!F:F,MATCH('Banco de Dados'!$B4703,BD_Gestão!$B:$B,0)),"erro"))</f>
        <v/>
      </c>
      <c r="N4703" s="161" t="str">
        <f>IF($A4703=0,"",IFERROR(INDEX(BD_Gestão!J:J,MATCH('Banco de Dados'!$B4703,BD_Gestão!$B:$B,0)),"erro"))</f>
        <v/>
      </c>
      <c r="O4703" s="164" t="str">
        <f>IF($A4703=0,"",IFERROR(INDEX(BD_Gestão!K:K,MATCH('Banco de Dados'!$B4703,BD_Gestão!$B:$B,0)),"erro"))</f>
        <v/>
      </c>
      <c r="P4703" s="169" t="str">
        <f t="shared" si="294"/>
        <v/>
      </c>
      <c r="Q4703" s="170" t="str">
        <f t="shared" si="295"/>
        <v/>
      </c>
      <c r="R4703" s="163" t="e">
        <f t="shared" si="292"/>
        <v>#VALUE!</v>
      </c>
      <c r="S4703" s="163" t="e">
        <f t="shared" si="293"/>
        <v>#VALUE!</v>
      </c>
      <c r="T4703" s="163" t="e">
        <f>INDEX(Controle!O:O,MATCH('Banco de Dados'!A4703,Controle!M:M,0))*E4703/100</f>
        <v>#N/A</v>
      </c>
    </row>
    <row r="4704" spans="1:20" hidden="1" x14ac:dyDescent="0.2">
      <c r="A4704" s="158">
        <f>BD_TS!A4703</f>
        <v>0</v>
      </c>
      <c r="B4704" s="158" t="str">
        <f>SUBSTITUTE(SUBSTITUTE(BD_TS!D4703," ",""),"-","/")</f>
        <v/>
      </c>
      <c r="C4704" s="158">
        <f>BD_TS!E4703</f>
        <v>0</v>
      </c>
      <c r="D4704" s="159">
        <f>BD_TS!F4703</f>
        <v>0</v>
      </c>
      <c r="E4704" s="160">
        <f>BD_TS!B4703</f>
        <v>0</v>
      </c>
      <c r="F4704" s="161">
        <f>BD_TS!C4703</f>
        <v>0</v>
      </c>
      <c r="G4704" s="187">
        <f>BD_TS!H4703</f>
        <v>0</v>
      </c>
      <c r="H4704" s="158" t="str">
        <f>IF($A4704=0,"",IFERROR(INDEX(BD_Gestão!A:A,MATCH('Banco de Dados'!$B4704,BD_Gestão!$B:$B,0)),"erro"))</f>
        <v/>
      </c>
      <c r="I4704" s="162" t="str">
        <f>IF($A4704=0,"",IFERROR(INDEX(BD_Gestão!E:E,MATCH('Banco de Dados'!$B4704,BD_Gestão!$B:$B,0)),"erro"))</f>
        <v/>
      </c>
      <c r="J4704" s="186" t="str">
        <f>IF($A4704=0,"",IFERROR(INDEX(BD_Gestão!B:B,MATCH('Banco de Dados'!$B4704,BD_Gestão!$B:$B,0)),"erro"))</f>
        <v/>
      </c>
      <c r="K4704" s="158" t="str">
        <f>IF($A4704=0,"",IFERROR(INDEX(BD_Gestão!C:C,MATCH('Banco de Dados'!$B4704,BD_Gestão!$B:$B,0)),"erro"))</f>
        <v/>
      </c>
      <c r="L4704" s="158" t="str">
        <f>IF($A4704=0,"",IFERROR(INDEX(BD_Gestão!H:H,MATCH('Banco de Dados'!$B4704,BD_Gestão!$B:$B,0)),"erro"))</f>
        <v/>
      </c>
      <c r="M4704" s="161" t="str">
        <f>IF($A4704=0,"",IFERROR(INDEX(BD_Gestão!F:F,MATCH('Banco de Dados'!$B4704,BD_Gestão!$B:$B,0)),"erro"))</f>
        <v/>
      </c>
      <c r="N4704" s="161" t="str">
        <f>IF($A4704=0,"",IFERROR(INDEX(BD_Gestão!J:J,MATCH('Banco de Dados'!$B4704,BD_Gestão!$B:$B,0)),"erro"))</f>
        <v/>
      </c>
      <c r="O4704" s="164" t="str">
        <f>IF($A4704=0,"",IFERROR(INDEX(BD_Gestão!K:K,MATCH('Banco de Dados'!$B4704,BD_Gestão!$B:$B,0)),"erro"))</f>
        <v/>
      </c>
      <c r="P4704" s="169" t="str">
        <f t="shared" si="294"/>
        <v/>
      </c>
      <c r="Q4704" s="170" t="str">
        <f t="shared" si="295"/>
        <v/>
      </c>
      <c r="R4704" s="163" t="e">
        <f t="shared" si="292"/>
        <v>#VALUE!</v>
      </c>
      <c r="S4704" s="163" t="e">
        <f t="shared" si="293"/>
        <v>#VALUE!</v>
      </c>
      <c r="T4704" s="163" t="e">
        <f>INDEX(Controle!O:O,MATCH('Banco de Dados'!A4704,Controle!M:M,0))*E4704/100</f>
        <v>#N/A</v>
      </c>
    </row>
    <row r="4705" spans="1:20" hidden="1" x14ac:dyDescent="0.2">
      <c r="A4705" s="158">
        <f>BD_TS!A4704</f>
        <v>0</v>
      </c>
      <c r="B4705" s="158" t="str">
        <f>SUBSTITUTE(SUBSTITUTE(BD_TS!D4704," ",""),"-","/")</f>
        <v/>
      </c>
      <c r="C4705" s="158">
        <f>BD_TS!E4704</f>
        <v>0</v>
      </c>
      <c r="D4705" s="159">
        <f>BD_TS!F4704</f>
        <v>0</v>
      </c>
      <c r="E4705" s="160">
        <f>BD_TS!B4704</f>
        <v>0</v>
      </c>
      <c r="F4705" s="161">
        <f>BD_TS!C4704</f>
        <v>0</v>
      </c>
      <c r="G4705" s="187">
        <f>BD_TS!H4704</f>
        <v>0</v>
      </c>
      <c r="H4705" s="158" t="str">
        <f>IF($A4705=0,"",IFERROR(INDEX(BD_Gestão!A:A,MATCH('Banco de Dados'!$B4705,BD_Gestão!$B:$B,0)),"erro"))</f>
        <v/>
      </c>
      <c r="I4705" s="162" t="str">
        <f>IF($A4705=0,"",IFERROR(INDEX(BD_Gestão!E:E,MATCH('Banco de Dados'!$B4705,BD_Gestão!$B:$B,0)),"erro"))</f>
        <v/>
      </c>
      <c r="J4705" s="186" t="str">
        <f>IF($A4705=0,"",IFERROR(INDEX(BD_Gestão!B:B,MATCH('Banco de Dados'!$B4705,BD_Gestão!$B:$B,0)),"erro"))</f>
        <v/>
      </c>
      <c r="K4705" s="158" t="str">
        <f>IF($A4705=0,"",IFERROR(INDEX(BD_Gestão!C:C,MATCH('Banco de Dados'!$B4705,BD_Gestão!$B:$B,0)),"erro"))</f>
        <v/>
      </c>
      <c r="L4705" s="158" t="str">
        <f>IF($A4705=0,"",IFERROR(INDEX(BD_Gestão!H:H,MATCH('Banco de Dados'!$B4705,BD_Gestão!$B:$B,0)),"erro"))</f>
        <v/>
      </c>
      <c r="M4705" s="161" t="str">
        <f>IF($A4705=0,"",IFERROR(INDEX(BD_Gestão!F:F,MATCH('Banco de Dados'!$B4705,BD_Gestão!$B:$B,0)),"erro"))</f>
        <v/>
      </c>
      <c r="N4705" s="161" t="str">
        <f>IF($A4705=0,"",IFERROR(INDEX(BD_Gestão!J:J,MATCH('Banco de Dados'!$B4705,BD_Gestão!$B:$B,0)),"erro"))</f>
        <v/>
      </c>
      <c r="O4705" s="164" t="str">
        <f>IF($A4705=0,"",IFERROR(INDEX(BD_Gestão!K:K,MATCH('Banco de Dados'!$B4705,BD_Gestão!$B:$B,0)),"erro"))</f>
        <v/>
      </c>
      <c r="P4705" s="169" t="str">
        <f t="shared" si="294"/>
        <v/>
      </c>
      <c r="Q4705" s="170" t="str">
        <f t="shared" si="295"/>
        <v/>
      </c>
      <c r="R4705" s="163" t="e">
        <f t="shared" si="292"/>
        <v>#VALUE!</v>
      </c>
      <c r="S4705" s="163" t="e">
        <f t="shared" si="293"/>
        <v>#VALUE!</v>
      </c>
      <c r="T4705" s="163" t="e">
        <f>INDEX(Controle!O:O,MATCH('Banco de Dados'!A4705,Controle!M:M,0))*E4705/100</f>
        <v>#N/A</v>
      </c>
    </row>
    <row r="4706" spans="1:20" hidden="1" x14ac:dyDescent="0.2">
      <c r="A4706" s="158">
        <f>BD_TS!A4705</f>
        <v>0</v>
      </c>
      <c r="B4706" s="158" t="str">
        <f>SUBSTITUTE(SUBSTITUTE(BD_TS!D4705," ",""),"-","/")</f>
        <v/>
      </c>
      <c r="C4706" s="158">
        <f>BD_TS!E4705</f>
        <v>0</v>
      </c>
      <c r="D4706" s="159">
        <f>BD_TS!F4705</f>
        <v>0</v>
      </c>
      <c r="E4706" s="160">
        <f>BD_TS!B4705</f>
        <v>0</v>
      </c>
      <c r="F4706" s="161">
        <f>BD_TS!C4705</f>
        <v>0</v>
      </c>
      <c r="G4706" s="187">
        <f>BD_TS!H4705</f>
        <v>0</v>
      </c>
      <c r="H4706" s="158" t="str">
        <f>IF($A4706=0,"",IFERROR(INDEX(BD_Gestão!A:A,MATCH('Banco de Dados'!$B4706,BD_Gestão!$B:$B,0)),"erro"))</f>
        <v/>
      </c>
      <c r="I4706" s="162" t="str">
        <f>IF($A4706=0,"",IFERROR(INDEX(BD_Gestão!E:E,MATCH('Banco de Dados'!$B4706,BD_Gestão!$B:$B,0)),"erro"))</f>
        <v/>
      </c>
      <c r="J4706" s="186" t="str">
        <f>IF($A4706=0,"",IFERROR(INDEX(BD_Gestão!B:B,MATCH('Banco de Dados'!$B4706,BD_Gestão!$B:$B,0)),"erro"))</f>
        <v/>
      </c>
      <c r="K4706" s="158" t="str">
        <f>IF($A4706=0,"",IFERROR(INDEX(BD_Gestão!C:C,MATCH('Banco de Dados'!$B4706,BD_Gestão!$B:$B,0)),"erro"))</f>
        <v/>
      </c>
      <c r="L4706" s="158" t="str">
        <f>IF($A4706=0,"",IFERROR(INDEX(BD_Gestão!H:H,MATCH('Banco de Dados'!$B4706,BD_Gestão!$B:$B,0)),"erro"))</f>
        <v/>
      </c>
      <c r="M4706" s="161" t="str">
        <f>IF($A4706=0,"",IFERROR(INDEX(BD_Gestão!F:F,MATCH('Banco de Dados'!$B4706,BD_Gestão!$B:$B,0)),"erro"))</f>
        <v/>
      </c>
      <c r="N4706" s="161" t="str">
        <f>IF($A4706=0,"",IFERROR(INDEX(BD_Gestão!J:J,MATCH('Banco de Dados'!$B4706,BD_Gestão!$B:$B,0)),"erro"))</f>
        <v/>
      </c>
      <c r="O4706" s="164" t="str">
        <f>IF($A4706=0,"",IFERROR(INDEX(BD_Gestão!K:K,MATCH('Banco de Dados'!$B4706,BD_Gestão!$B:$B,0)),"erro"))</f>
        <v/>
      </c>
      <c r="P4706" s="169" t="str">
        <f t="shared" si="294"/>
        <v/>
      </c>
      <c r="Q4706" s="170" t="str">
        <f t="shared" si="295"/>
        <v/>
      </c>
      <c r="R4706" s="163" t="e">
        <f t="shared" si="292"/>
        <v>#VALUE!</v>
      </c>
      <c r="S4706" s="163" t="e">
        <f t="shared" si="293"/>
        <v>#VALUE!</v>
      </c>
      <c r="T4706" s="163" t="e">
        <f>INDEX(Controle!O:O,MATCH('Banco de Dados'!A4706,Controle!M:M,0))*E4706/100</f>
        <v>#N/A</v>
      </c>
    </row>
    <row r="4707" spans="1:20" hidden="1" x14ac:dyDescent="0.2">
      <c r="A4707" s="158">
        <f>BD_TS!A4706</f>
        <v>0</v>
      </c>
      <c r="B4707" s="158" t="str">
        <f>SUBSTITUTE(SUBSTITUTE(BD_TS!D4706," ",""),"-","/")</f>
        <v/>
      </c>
      <c r="C4707" s="158">
        <f>BD_TS!E4706</f>
        <v>0</v>
      </c>
      <c r="D4707" s="159">
        <f>BD_TS!F4706</f>
        <v>0</v>
      </c>
      <c r="E4707" s="160">
        <f>BD_TS!B4706</f>
        <v>0</v>
      </c>
      <c r="F4707" s="161">
        <f>BD_TS!C4706</f>
        <v>0</v>
      </c>
      <c r="G4707" s="187">
        <f>BD_TS!H4706</f>
        <v>0</v>
      </c>
      <c r="H4707" s="158" t="str">
        <f>IF($A4707=0,"",IFERROR(INDEX(BD_Gestão!A:A,MATCH('Banco de Dados'!$B4707,BD_Gestão!$B:$B,0)),"erro"))</f>
        <v/>
      </c>
      <c r="I4707" s="162" t="str">
        <f>IF($A4707=0,"",IFERROR(INDEX(BD_Gestão!E:E,MATCH('Banco de Dados'!$B4707,BD_Gestão!$B:$B,0)),"erro"))</f>
        <v/>
      </c>
      <c r="J4707" s="186" t="str">
        <f>IF($A4707=0,"",IFERROR(INDEX(BD_Gestão!B:B,MATCH('Banco de Dados'!$B4707,BD_Gestão!$B:$B,0)),"erro"))</f>
        <v/>
      </c>
      <c r="K4707" s="158" t="str">
        <f>IF($A4707=0,"",IFERROR(INDEX(BD_Gestão!C:C,MATCH('Banco de Dados'!$B4707,BD_Gestão!$B:$B,0)),"erro"))</f>
        <v/>
      </c>
      <c r="L4707" s="158" t="str">
        <f>IF($A4707=0,"",IFERROR(INDEX(BD_Gestão!H:H,MATCH('Banco de Dados'!$B4707,BD_Gestão!$B:$B,0)),"erro"))</f>
        <v/>
      </c>
      <c r="M4707" s="161" t="str">
        <f>IF($A4707=0,"",IFERROR(INDEX(BD_Gestão!F:F,MATCH('Banco de Dados'!$B4707,BD_Gestão!$B:$B,0)),"erro"))</f>
        <v/>
      </c>
      <c r="N4707" s="161" t="str">
        <f>IF($A4707=0,"",IFERROR(INDEX(BD_Gestão!J:J,MATCH('Banco de Dados'!$B4707,BD_Gestão!$B:$B,0)),"erro"))</f>
        <v/>
      </c>
      <c r="O4707" s="164" t="str">
        <f>IF($A4707=0,"",IFERROR(INDEX(BD_Gestão!K:K,MATCH('Banco de Dados'!$B4707,BD_Gestão!$B:$B,0)),"erro"))</f>
        <v/>
      </c>
      <c r="P4707" s="169" t="str">
        <f t="shared" si="294"/>
        <v/>
      </c>
      <c r="Q4707" s="170" t="str">
        <f t="shared" si="295"/>
        <v/>
      </c>
      <c r="R4707" s="163" t="e">
        <f t="shared" si="292"/>
        <v>#VALUE!</v>
      </c>
      <c r="S4707" s="163" t="e">
        <f t="shared" si="293"/>
        <v>#VALUE!</v>
      </c>
      <c r="T4707" s="163" t="e">
        <f>INDEX(Controle!O:O,MATCH('Banco de Dados'!A4707,Controle!M:M,0))*E4707/100</f>
        <v>#N/A</v>
      </c>
    </row>
    <row r="4708" spans="1:20" hidden="1" x14ac:dyDescent="0.2">
      <c r="A4708" s="158">
        <f>BD_TS!A4707</f>
        <v>0</v>
      </c>
      <c r="B4708" s="158" t="str">
        <f>SUBSTITUTE(SUBSTITUTE(BD_TS!D4707," ",""),"-","/")</f>
        <v/>
      </c>
      <c r="C4708" s="158">
        <f>BD_TS!E4707</f>
        <v>0</v>
      </c>
      <c r="D4708" s="159">
        <f>BD_TS!F4707</f>
        <v>0</v>
      </c>
      <c r="E4708" s="160">
        <f>BD_TS!B4707</f>
        <v>0</v>
      </c>
      <c r="F4708" s="161">
        <f>BD_TS!C4707</f>
        <v>0</v>
      </c>
      <c r="G4708" s="187">
        <f>BD_TS!H4707</f>
        <v>0</v>
      </c>
      <c r="H4708" s="158" t="str">
        <f>IF($A4708=0,"",IFERROR(INDEX(BD_Gestão!A:A,MATCH('Banco de Dados'!$B4708,BD_Gestão!$B:$B,0)),"erro"))</f>
        <v/>
      </c>
      <c r="I4708" s="162" t="str">
        <f>IF($A4708=0,"",IFERROR(INDEX(BD_Gestão!E:E,MATCH('Banco de Dados'!$B4708,BD_Gestão!$B:$B,0)),"erro"))</f>
        <v/>
      </c>
      <c r="J4708" s="186" t="str">
        <f>IF($A4708=0,"",IFERROR(INDEX(BD_Gestão!B:B,MATCH('Banco de Dados'!$B4708,BD_Gestão!$B:$B,0)),"erro"))</f>
        <v/>
      </c>
      <c r="K4708" s="158" t="str">
        <f>IF($A4708=0,"",IFERROR(INDEX(BD_Gestão!C:C,MATCH('Banco de Dados'!$B4708,BD_Gestão!$B:$B,0)),"erro"))</f>
        <v/>
      </c>
      <c r="L4708" s="158" t="str">
        <f>IF($A4708=0,"",IFERROR(INDEX(BD_Gestão!H:H,MATCH('Banco de Dados'!$B4708,BD_Gestão!$B:$B,0)),"erro"))</f>
        <v/>
      </c>
      <c r="M4708" s="161" t="str">
        <f>IF($A4708=0,"",IFERROR(INDEX(BD_Gestão!F:F,MATCH('Banco de Dados'!$B4708,BD_Gestão!$B:$B,0)),"erro"))</f>
        <v/>
      </c>
      <c r="N4708" s="161" t="str">
        <f>IF($A4708=0,"",IFERROR(INDEX(BD_Gestão!J:J,MATCH('Banco de Dados'!$B4708,BD_Gestão!$B:$B,0)),"erro"))</f>
        <v/>
      </c>
      <c r="O4708" s="164" t="str">
        <f>IF($A4708=0,"",IFERROR(INDEX(BD_Gestão!K:K,MATCH('Banco de Dados'!$B4708,BD_Gestão!$B:$B,0)),"erro"))</f>
        <v/>
      </c>
      <c r="P4708" s="169" t="str">
        <f t="shared" si="294"/>
        <v/>
      </c>
      <c r="Q4708" s="170" t="str">
        <f t="shared" si="295"/>
        <v/>
      </c>
      <c r="R4708" s="163" t="e">
        <f t="shared" si="292"/>
        <v>#VALUE!</v>
      </c>
      <c r="S4708" s="163" t="e">
        <f t="shared" si="293"/>
        <v>#VALUE!</v>
      </c>
      <c r="T4708" s="163" t="e">
        <f>INDEX(Controle!O:O,MATCH('Banco de Dados'!A4708,Controle!M:M,0))*E4708/100</f>
        <v>#N/A</v>
      </c>
    </row>
    <row r="4709" spans="1:20" hidden="1" x14ac:dyDescent="0.2">
      <c r="A4709" s="158">
        <f>BD_TS!A4708</f>
        <v>0</v>
      </c>
      <c r="B4709" s="158" t="str">
        <f>SUBSTITUTE(SUBSTITUTE(BD_TS!D4708," ",""),"-","/")</f>
        <v/>
      </c>
      <c r="C4709" s="158">
        <f>BD_TS!E4708</f>
        <v>0</v>
      </c>
      <c r="D4709" s="159">
        <f>BD_TS!F4708</f>
        <v>0</v>
      </c>
      <c r="E4709" s="160">
        <f>BD_TS!B4708</f>
        <v>0</v>
      </c>
      <c r="F4709" s="161">
        <f>BD_TS!C4708</f>
        <v>0</v>
      </c>
      <c r="G4709" s="187">
        <f>BD_TS!H4708</f>
        <v>0</v>
      </c>
      <c r="H4709" s="158" t="str">
        <f>IF($A4709=0,"",IFERROR(INDEX(BD_Gestão!A:A,MATCH('Banco de Dados'!$B4709,BD_Gestão!$B:$B,0)),"erro"))</f>
        <v/>
      </c>
      <c r="I4709" s="162" t="str">
        <f>IF($A4709=0,"",IFERROR(INDEX(BD_Gestão!E:E,MATCH('Banco de Dados'!$B4709,BD_Gestão!$B:$B,0)),"erro"))</f>
        <v/>
      </c>
      <c r="J4709" s="186" t="str">
        <f>IF($A4709=0,"",IFERROR(INDEX(BD_Gestão!B:B,MATCH('Banco de Dados'!$B4709,BD_Gestão!$B:$B,0)),"erro"))</f>
        <v/>
      </c>
      <c r="K4709" s="158" t="str">
        <f>IF($A4709=0,"",IFERROR(INDEX(BD_Gestão!C:C,MATCH('Banco de Dados'!$B4709,BD_Gestão!$B:$B,0)),"erro"))</f>
        <v/>
      </c>
      <c r="L4709" s="158" t="str">
        <f>IF($A4709=0,"",IFERROR(INDEX(BD_Gestão!H:H,MATCH('Banco de Dados'!$B4709,BD_Gestão!$B:$B,0)),"erro"))</f>
        <v/>
      </c>
      <c r="M4709" s="161" t="str">
        <f>IF($A4709=0,"",IFERROR(INDEX(BD_Gestão!F:F,MATCH('Banco de Dados'!$B4709,BD_Gestão!$B:$B,0)),"erro"))</f>
        <v/>
      </c>
      <c r="N4709" s="161" t="str">
        <f>IF($A4709=0,"",IFERROR(INDEX(BD_Gestão!J:J,MATCH('Banco de Dados'!$B4709,BD_Gestão!$B:$B,0)),"erro"))</f>
        <v/>
      </c>
      <c r="O4709" s="164" t="str">
        <f>IF($A4709=0,"",IFERROR(INDEX(BD_Gestão!K:K,MATCH('Banco de Dados'!$B4709,BD_Gestão!$B:$B,0)),"erro"))</f>
        <v/>
      </c>
      <c r="P4709" s="169" t="str">
        <f t="shared" si="294"/>
        <v/>
      </c>
      <c r="Q4709" s="170" t="str">
        <f t="shared" si="295"/>
        <v/>
      </c>
      <c r="R4709" s="163" t="e">
        <f t="shared" si="292"/>
        <v>#VALUE!</v>
      </c>
      <c r="S4709" s="163" t="e">
        <f t="shared" si="293"/>
        <v>#VALUE!</v>
      </c>
      <c r="T4709" s="163" t="e">
        <f>INDEX(Controle!O:O,MATCH('Banco de Dados'!A4709,Controle!M:M,0))*E4709/100</f>
        <v>#N/A</v>
      </c>
    </row>
    <row r="4710" spans="1:20" hidden="1" x14ac:dyDescent="0.2">
      <c r="A4710" s="158">
        <f>BD_TS!A4709</f>
        <v>0</v>
      </c>
      <c r="B4710" s="158" t="str">
        <f>SUBSTITUTE(SUBSTITUTE(BD_TS!D4709," ",""),"-","/")</f>
        <v/>
      </c>
      <c r="C4710" s="158">
        <f>BD_TS!E4709</f>
        <v>0</v>
      </c>
      <c r="D4710" s="159">
        <f>BD_TS!F4709</f>
        <v>0</v>
      </c>
      <c r="E4710" s="160">
        <f>BD_TS!B4709</f>
        <v>0</v>
      </c>
      <c r="F4710" s="161">
        <f>BD_TS!C4709</f>
        <v>0</v>
      </c>
      <c r="G4710" s="187">
        <f>BD_TS!H4709</f>
        <v>0</v>
      </c>
      <c r="H4710" s="158" t="str">
        <f>IF($A4710=0,"",IFERROR(INDEX(BD_Gestão!A:A,MATCH('Banco de Dados'!$B4710,BD_Gestão!$B:$B,0)),"erro"))</f>
        <v/>
      </c>
      <c r="I4710" s="162" t="str">
        <f>IF($A4710=0,"",IFERROR(INDEX(BD_Gestão!E:E,MATCH('Banco de Dados'!$B4710,BD_Gestão!$B:$B,0)),"erro"))</f>
        <v/>
      </c>
      <c r="J4710" s="186" t="str">
        <f>IF($A4710=0,"",IFERROR(INDEX(BD_Gestão!B:B,MATCH('Banco de Dados'!$B4710,BD_Gestão!$B:$B,0)),"erro"))</f>
        <v/>
      </c>
      <c r="K4710" s="158" t="str">
        <f>IF($A4710=0,"",IFERROR(INDEX(BD_Gestão!C:C,MATCH('Banco de Dados'!$B4710,BD_Gestão!$B:$B,0)),"erro"))</f>
        <v/>
      </c>
      <c r="L4710" s="158" t="str">
        <f>IF($A4710=0,"",IFERROR(INDEX(BD_Gestão!H:H,MATCH('Banco de Dados'!$B4710,BD_Gestão!$B:$B,0)),"erro"))</f>
        <v/>
      </c>
      <c r="M4710" s="161" t="str">
        <f>IF($A4710=0,"",IFERROR(INDEX(BD_Gestão!F:F,MATCH('Banco de Dados'!$B4710,BD_Gestão!$B:$B,0)),"erro"))</f>
        <v/>
      </c>
      <c r="N4710" s="161" t="str">
        <f>IF($A4710=0,"",IFERROR(INDEX(BD_Gestão!J:J,MATCH('Banco de Dados'!$B4710,BD_Gestão!$B:$B,0)),"erro"))</f>
        <v/>
      </c>
      <c r="O4710" s="164" t="str">
        <f>IF($A4710=0,"",IFERROR(INDEX(BD_Gestão!K:K,MATCH('Banco de Dados'!$B4710,BD_Gestão!$B:$B,0)),"erro"))</f>
        <v/>
      </c>
      <c r="P4710" s="169" t="str">
        <f t="shared" si="294"/>
        <v/>
      </c>
      <c r="Q4710" s="170" t="str">
        <f t="shared" si="295"/>
        <v/>
      </c>
      <c r="R4710" s="163" t="e">
        <f t="shared" si="292"/>
        <v>#VALUE!</v>
      </c>
      <c r="S4710" s="163" t="e">
        <f t="shared" si="293"/>
        <v>#VALUE!</v>
      </c>
      <c r="T4710" s="163" t="e">
        <f>INDEX(Controle!O:O,MATCH('Banco de Dados'!A4710,Controle!M:M,0))*E4710/100</f>
        <v>#N/A</v>
      </c>
    </row>
    <row r="4711" spans="1:20" hidden="1" x14ac:dyDescent="0.2">
      <c r="A4711" s="158">
        <f>BD_TS!A4710</f>
        <v>0</v>
      </c>
      <c r="B4711" s="158" t="str">
        <f>SUBSTITUTE(SUBSTITUTE(BD_TS!D4710," ",""),"-","/")</f>
        <v/>
      </c>
      <c r="C4711" s="158">
        <f>BD_TS!E4710</f>
        <v>0</v>
      </c>
      <c r="D4711" s="159">
        <f>BD_TS!F4710</f>
        <v>0</v>
      </c>
      <c r="E4711" s="160">
        <f>BD_TS!B4710</f>
        <v>0</v>
      </c>
      <c r="F4711" s="161">
        <f>BD_TS!C4710</f>
        <v>0</v>
      </c>
      <c r="G4711" s="187">
        <f>BD_TS!H4710</f>
        <v>0</v>
      </c>
      <c r="H4711" s="158" t="str">
        <f>IF($A4711=0,"",IFERROR(INDEX(BD_Gestão!A:A,MATCH('Banco de Dados'!$B4711,BD_Gestão!$B:$B,0)),"erro"))</f>
        <v/>
      </c>
      <c r="I4711" s="162" t="str">
        <f>IF($A4711=0,"",IFERROR(INDEX(BD_Gestão!E:E,MATCH('Banco de Dados'!$B4711,BD_Gestão!$B:$B,0)),"erro"))</f>
        <v/>
      </c>
      <c r="J4711" s="186" t="str">
        <f>IF($A4711=0,"",IFERROR(INDEX(BD_Gestão!B:B,MATCH('Banco de Dados'!$B4711,BD_Gestão!$B:$B,0)),"erro"))</f>
        <v/>
      </c>
      <c r="K4711" s="158" t="str">
        <f>IF($A4711=0,"",IFERROR(INDEX(BD_Gestão!C:C,MATCH('Banco de Dados'!$B4711,BD_Gestão!$B:$B,0)),"erro"))</f>
        <v/>
      </c>
      <c r="L4711" s="158" t="str">
        <f>IF($A4711=0,"",IFERROR(INDEX(BD_Gestão!H:H,MATCH('Banco de Dados'!$B4711,BD_Gestão!$B:$B,0)),"erro"))</f>
        <v/>
      </c>
      <c r="M4711" s="161" t="str">
        <f>IF($A4711=0,"",IFERROR(INDEX(BD_Gestão!F:F,MATCH('Banco de Dados'!$B4711,BD_Gestão!$B:$B,0)),"erro"))</f>
        <v/>
      </c>
      <c r="N4711" s="161" t="str">
        <f>IF($A4711=0,"",IFERROR(INDEX(BD_Gestão!J:J,MATCH('Banco de Dados'!$B4711,BD_Gestão!$B:$B,0)),"erro"))</f>
        <v/>
      </c>
      <c r="O4711" s="164" t="str">
        <f>IF($A4711=0,"",IFERROR(INDEX(BD_Gestão!K:K,MATCH('Banco de Dados'!$B4711,BD_Gestão!$B:$B,0)),"erro"))</f>
        <v/>
      </c>
      <c r="P4711" s="169" t="str">
        <f t="shared" si="294"/>
        <v/>
      </c>
      <c r="Q4711" s="170" t="str">
        <f t="shared" si="295"/>
        <v/>
      </c>
      <c r="R4711" s="163" t="e">
        <f t="shared" si="292"/>
        <v>#VALUE!</v>
      </c>
      <c r="S4711" s="163" t="e">
        <f t="shared" si="293"/>
        <v>#VALUE!</v>
      </c>
      <c r="T4711" s="163" t="e">
        <f>INDEX(Controle!O:O,MATCH('Banco de Dados'!A4711,Controle!M:M,0))*E4711/100</f>
        <v>#N/A</v>
      </c>
    </row>
    <row r="4712" spans="1:20" hidden="1" x14ac:dyDescent="0.2">
      <c r="A4712" s="158">
        <f>BD_TS!A4711</f>
        <v>0</v>
      </c>
      <c r="B4712" s="158" t="str">
        <f>SUBSTITUTE(SUBSTITUTE(BD_TS!D4711," ",""),"-","/")</f>
        <v/>
      </c>
      <c r="C4712" s="158">
        <f>BD_TS!E4711</f>
        <v>0</v>
      </c>
      <c r="D4712" s="159">
        <f>BD_TS!F4711</f>
        <v>0</v>
      </c>
      <c r="E4712" s="160">
        <f>BD_TS!B4711</f>
        <v>0</v>
      </c>
      <c r="F4712" s="161">
        <f>BD_TS!C4711</f>
        <v>0</v>
      </c>
      <c r="G4712" s="187">
        <f>BD_TS!H4711</f>
        <v>0</v>
      </c>
      <c r="H4712" s="158" t="str">
        <f>IF($A4712=0,"",IFERROR(INDEX(BD_Gestão!A:A,MATCH('Banco de Dados'!$B4712,BD_Gestão!$B:$B,0)),"erro"))</f>
        <v/>
      </c>
      <c r="I4712" s="162" t="str">
        <f>IF($A4712=0,"",IFERROR(INDEX(BD_Gestão!E:E,MATCH('Banco de Dados'!$B4712,BD_Gestão!$B:$B,0)),"erro"))</f>
        <v/>
      </c>
      <c r="J4712" s="186" t="str">
        <f>IF($A4712=0,"",IFERROR(INDEX(BD_Gestão!B:B,MATCH('Banco de Dados'!$B4712,BD_Gestão!$B:$B,0)),"erro"))</f>
        <v/>
      </c>
      <c r="K4712" s="158" t="str">
        <f>IF($A4712=0,"",IFERROR(INDEX(BD_Gestão!C:C,MATCH('Banco de Dados'!$B4712,BD_Gestão!$B:$B,0)),"erro"))</f>
        <v/>
      </c>
      <c r="L4712" s="158" t="str">
        <f>IF($A4712=0,"",IFERROR(INDEX(BD_Gestão!H:H,MATCH('Banco de Dados'!$B4712,BD_Gestão!$B:$B,0)),"erro"))</f>
        <v/>
      </c>
      <c r="M4712" s="161" t="str">
        <f>IF($A4712=0,"",IFERROR(INDEX(BD_Gestão!F:F,MATCH('Banco de Dados'!$B4712,BD_Gestão!$B:$B,0)),"erro"))</f>
        <v/>
      </c>
      <c r="N4712" s="161" t="str">
        <f>IF($A4712=0,"",IFERROR(INDEX(BD_Gestão!J:J,MATCH('Banco de Dados'!$B4712,BD_Gestão!$B:$B,0)),"erro"))</f>
        <v/>
      </c>
      <c r="O4712" s="164" t="str">
        <f>IF($A4712=0,"",IFERROR(INDEX(BD_Gestão!K:K,MATCH('Banco de Dados'!$B4712,BD_Gestão!$B:$B,0)),"erro"))</f>
        <v/>
      </c>
      <c r="P4712" s="169" t="str">
        <f t="shared" si="294"/>
        <v/>
      </c>
      <c r="Q4712" s="170" t="str">
        <f t="shared" si="295"/>
        <v/>
      </c>
      <c r="R4712" s="163" t="e">
        <f t="shared" si="292"/>
        <v>#VALUE!</v>
      </c>
      <c r="S4712" s="163" t="e">
        <f t="shared" si="293"/>
        <v>#VALUE!</v>
      </c>
      <c r="T4712" s="163" t="e">
        <f>INDEX(Controle!O:O,MATCH('Banco de Dados'!A4712,Controle!M:M,0))*E4712/100</f>
        <v>#N/A</v>
      </c>
    </row>
    <row r="4713" spans="1:20" hidden="1" x14ac:dyDescent="0.2">
      <c r="A4713" s="158">
        <f>BD_TS!A4712</f>
        <v>0</v>
      </c>
      <c r="B4713" s="158" t="str">
        <f>SUBSTITUTE(SUBSTITUTE(BD_TS!D4712," ",""),"-","/")</f>
        <v/>
      </c>
      <c r="C4713" s="158">
        <f>BD_TS!E4712</f>
        <v>0</v>
      </c>
      <c r="D4713" s="159">
        <f>BD_TS!F4712</f>
        <v>0</v>
      </c>
      <c r="E4713" s="160">
        <f>BD_TS!B4712</f>
        <v>0</v>
      </c>
      <c r="F4713" s="161">
        <f>BD_TS!C4712</f>
        <v>0</v>
      </c>
      <c r="G4713" s="187">
        <f>BD_TS!H4712</f>
        <v>0</v>
      </c>
      <c r="H4713" s="158" t="str">
        <f>IF($A4713=0,"",IFERROR(INDEX(BD_Gestão!A:A,MATCH('Banco de Dados'!$B4713,BD_Gestão!$B:$B,0)),"erro"))</f>
        <v/>
      </c>
      <c r="I4713" s="162" t="str">
        <f>IF($A4713=0,"",IFERROR(INDEX(BD_Gestão!E:E,MATCH('Banco de Dados'!$B4713,BD_Gestão!$B:$B,0)),"erro"))</f>
        <v/>
      </c>
      <c r="J4713" s="186" t="str">
        <f>IF($A4713=0,"",IFERROR(INDEX(BD_Gestão!B:B,MATCH('Banco de Dados'!$B4713,BD_Gestão!$B:$B,0)),"erro"))</f>
        <v/>
      </c>
      <c r="K4713" s="158" t="str">
        <f>IF($A4713=0,"",IFERROR(INDEX(BD_Gestão!C:C,MATCH('Banco de Dados'!$B4713,BD_Gestão!$B:$B,0)),"erro"))</f>
        <v/>
      </c>
      <c r="L4713" s="158" t="str">
        <f>IF($A4713=0,"",IFERROR(INDEX(BD_Gestão!H:H,MATCH('Banco de Dados'!$B4713,BD_Gestão!$B:$B,0)),"erro"))</f>
        <v/>
      </c>
      <c r="M4713" s="161" t="str">
        <f>IF($A4713=0,"",IFERROR(INDEX(BD_Gestão!F:F,MATCH('Banco de Dados'!$B4713,BD_Gestão!$B:$B,0)),"erro"))</f>
        <v/>
      </c>
      <c r="N4713" s="161" t="str">
        <f>IF($A4713=0,"",IFERROR(INDEX(BD_Gestão!J:J,MATCH('Banco de Dados'!$B4713,BD_Gestão!$B:$B,0)),"erro"))</f>
        <v/>
      </c>
      <c r="O4713" s="164" t="str">
        <f>IF($A4713=0,"",IFERROR(INDEX(BD_Gestão!K:K,MATCH('Banco de Dados'!$B4713,BD_Gestão!$B:$B,0)),"erro"))</f>
        <v/>
      </c>
      <c r="P4713" s="169" t="str">
        <f t="shared" si="294"/>
        <v/>
      </c>
      <c r="Q4713" s="170" t="str">
        <f t="shared" si="295"/>
        <v/>
      </c>
      <c r="R4713" s="163" t="e">
        <f t="shared" si="292"/>
        <v>#VALUE!</v>
      </c>
      <c r="S4713" s="163" t="e">
        <f t="shared" si="293"/>
        <v>#VALUE!</v>
      </c>
      <c r="T4713" s="163" t="e">
        <f>INDEX(Controle!O:O,MATCH('Banco de Dados'!A4713,Controle!M:M,0))*E4713/100</f>
        <v>#N/A</v>
      </c>
    </row>
    <row r="4714" spans="1:20" hidden="1" x14ac:dyDescent="0.2">
      <c r="A4714" s="158">
        <f>BD_TS!A4713</f>
        <v>0</v>
      </c>
      <c r="B4714" s="158" t="str">
        <f>SUBSTITUTE(SUBSTITUTE(BD_TS!D4713," ",""),"-","/")</f>
        <v/>
      </c>
      <c r="C4714" s="158">
        <f>BD_TS!E4713</f>
        <v>0</v>
      </c>
      <c r="D4714" s="159">
        <f>BD_TS!F4713</f>
        <v>0</v>
      </c>
      <c r="E4714" s="160">
        <f>BD_TS!B4713</f>
        <v>0</v>
      </c>
      <c r="F4714" s="161">
        <f>BD_TS!C4713</f>
        <v>0</v>
      </c>
      <c r="G4714" s="187">
        <f>BD_TS!H4713</f>
        <v>0</v>
      </c>
      <c r="H4714" s="158" t="str">
        <f>IF($A4714=0,"",IFERROR(INDEX(BD_Gestão!A:A,MATCH('Banco de Dados'!$B4714,BD_Gestão!$B:$B,0)),"erro"))</f>
        <v/>
      </c>
      <c r="I4714" s="162" t="str">
        <f>IF($A4714=0,"",IFERROR(INDEX(BD_Gestão!E:E,MATCH('Banco de Dados'!$B4714,BD_Gestão!$B:$B,0)),"erro"))</f>
        <v/>
      </c>
      <c r="J4714" s="186" t="str">
        <f>IF($A4714=0,"",IFERROR(INDEX(BD_Gestão!B:B,MATCH('Banco de Dados'!$B4714,BD_Gestão!$B:$B,0)),"erro"))</f>
        <v/>
      </c>
      <c r="K4714" s="158" t="str">
        <f>IF($A4714=0,"",IFERROR(INDEX(BD_Gestão!C:C,MATCH('Banco de Dados'!$B4714,BD_Gestão!$B:$B,0)),"erro"))</f>
        <v/>
      </c>
      <c r="L4714" s="158" t="str">
        <f>IF($A4714=0,"",IFERROR(INDEX(BD_Gestão!H:H,MATCH('Banco de Dados'!$B4714,BD_Gestão!$B:$B,0)),"erro"))</f>
        <v/>
      </c>
      <c r="M4714" s="161" t="str">
        <f>IF($A4714=0,"",IFERROR(INDEX(BD_Gestão!F:F,MATCH('Banco de Dados'!$B4714,BD_Gestão!$B:$B,0)),"erro"))</f>
        <v/>
      </c>
      <c r="N4714" s="161" t="str">
        <f>IF($A4714=0,"",IFERROR(INDEX(BD_Gestão!J:J,MATCH('Banco de Dados'!$B4714,BD_Gestão!$B:$B,0)),"erro"))</f>
        <v/>
      </c>
      <c r="O4714" s="164" t="str">
        <f>IF($A4714=0,"",IFERROR(INDEX(BD_Gestão!K:K,MATCH('Banco de Dados'!$B4714,BD_Gestão!$B:$B,0)),"erro"))</f>
        <v/>
      </c>
      <c r="P4714" s="169" t="str">
        <f t="shared" si="294"/>
        <v/>
      </c>
      <c r="Q4714" s="170" t="str">
        <f t="shared" si="295"/>
        <v/>
      </c>
      <c r="R4714" s="163" t="e">
        <f t="shared" si="292"/>
        <v>#VALUE!</v>
      </c>
      <c r="S4714" s="163" t="e">
        <f t="shared" si="293"/>
        <v>#VALUE!</v>
      </c>
      <c r="T4714" s="163" t="e">
        <f>INDEX(Controle!O:O,MATCH('Banco de Dados'!A4714,Controle!M:M,0))*E4714/100</f>
        <v>#N/A</v>
      </c>
    </row>
    <row r="4715" spans="1:20" hidden="1" x14ac:dyDescent="0.2">
      <c r="A4715" s="158">
        <f>BD_TS!A4714</f>
        <v>0</v>
      </c>
      <c r="B4715" s="158" t="str">
        <f>SUBSTITUTE(SUBSTITUTE(BD_TS!D4714," ",""),"-","/")</f>
        <v/>
      </c>
      <c r="C4715" s="158">
        <f>BD_TS!E4714</f>
        <v>0</v>
      </c>
      <c r="D4715" s="159">
        <f>BD_TS!F4714</f>
        <v>0</v>
      </c>
      <c r="E4715" s="160">
        <f>BD_TS!B4714</f>
        <v>0</v>
      </c>
      <c r="F4715" s="161">
        <f>BD_TS!C4714</f>
        <v>0</v>
      </c>
      <c r="G4715" s="187">
        <f>BD_TS!H4714</f>
        <v>0</v>
      </c>
      <c r="H4715" s="158" t="str">
        <f>IF($A4715=0,"",IFERROR(INDEX(BD_Gestão!A:A,MATCH('Banco de Dados'!$B4715,BD_Gestão!$B:$B,0)),"erro"))</f>
        <v/>
      </c>
      <c r="I4715" s="162" t="str">
        <f>IF($A4715=0,"",IFERROR(INDEX(BD_Gestão!E:E,MATCH('Banco de Dados'!$B4715,BD_Gestão!$B:$B,0)),"erro"))</f>
        <v/>
      </c>
      <c r="J4715" s="186" t="str">
        <f>IF($A4715=0,"",IFERROR(INDEX(BD_Gestão!B:B,MATCH('Banco de Dados'!$B4715,BD_Gestão!$B:$B,0)),"erro"))</f>
        <v/>
      </c>
      <c r="K4715" s="158" t="str">
        <f>IF($A4715=0,"",IFERROR(INDEX(BD_Gestão!C:C,MATCH('Banco de Dados'!$B4715,BD_Gestão!$B:$B,0)),"erro"))</f>
        <v/>
      </c>
      <c r="L4715" s="158" t="str">
        <f>IF($A4715=0,"",IFERROR(INDEX(BD_Gestão!H:H,MATCH('Banco de Dados'!$B4715,BD_Gestão!$B:$B,0)),"erro"))</f>
        <v/>
      </c>
      <c r="M4715" s="161" t="str">
        <f>IF($A4715=0,"",IFERROR(INDEX(BD_Gestão!F:F,MATCH('Banco de Dados'!$B4715,BD_Gestão!$B:$B,0)),"erro"))</f>
        <v/>
      </c>
      <c r="N4715" s="161" t="str">
        <f>IF($A4715=0,"",IFERROR(INDEX(BD_Gestão!J:J,MATCH('Banco de Dados'!$B4715,BD_Gestão!$B:$B,0)),"erro"))</f>
        <v/>
      </c>
      <c r="O4715" s="164" t="str">
        <f>IF($A4715=0,"",IFERROR(INDEX(BD_Gestão!K:K,MATCH('Banco de Dados'!$B4715,BD_Gestão!$B:$B,0)),"erro"))</f>
        <v/>
      </c>
      <c r="P4715" s="169" t="str">
        <f t="shared" si="294"/>
        <v/>
      </c>
      <c r="Q4715" s="170" t="str">
        <f t="shared" si="295"/>
        <v/>
      </c>
      <c r="R4715" s="163" t="e">
        <f t="shared" si="292"/>
        <v>#VALUE!</v>
      </c>
      <c r="S4715" s="163" t="e">
        <f t="shared" si="293"/>
        <v>#VALUE!</v>
      </c>
      <c r="T4715" s="163" t="e">
        <f>INDEX(Controle!O:O,MATCH('Banco de Dados'!A4715,Controle!M:M,0))*E4715/100</f>
        <v>#N/A</v>
      </c>
    </row>
    <row r="4716" spans="1:20" hidden="1" x14ac:dyDescent="0.2">
      <c r="A4716" s="158">
        <f>BD_TS!A4715</f>
        <v>0</v>
      </c>
      <c r="B4716" s="158" t="str">
        <f>SUBSTITUTE(SUBSTITUTE(BD_TS!D4715," ",""),"-","/")</f>
        <v/>
      </c>
      <c r="C4716" s="158">
        <f>BD_TS!E4715</f>
        <v>0</v>
      </c>
      <c r="D4716" s="159">
        <f>BD_TS!F4715</f>
        <v>0</v>
      </c>
      <c r="E4716" s="160">
        <f>BD_TS!B4715</f>
        <v>0</v>
      </c>
      <c r="F4716" s="161">
        <f>BD_TS!C4715</f>
        <v>0</v>
      </c>
      <c r="G4716" s="187">
        <f>BD_TS!H4715</f>
        <v>0</v>
      </c>
      <c r="H4716" s="158" t="str">
        <f>IF($A4716=0,"",IFERROR(INDEX(BD_Gestão!A:A,MATCH('Banco de Dados'!$B4716,BD_Gestão!$B:$B,0)),"erro"))</f>
        <v/>
      </c>
      <c r="I4716" s="162" t="str">
        <f>IF($A4716=0,"",IFERROR(INDEX(BD_Gestão!E:E,MATCH('Banco de Dados'!$B4716,BD_Gestão!$B:$B,0)),"erro"))</f>
        <v/>
      </c>
      <c r="J4716" s="186" t="str">
        <f>IF($A4716=0,"",IFERROR(INDEX(BD_Gestão!B:B,MATCH('Banco de Dados'!$B4716,BD_Gestão!$B:$B,0)),"erro"))</f>
        <v/>
      </c>
      <c r="K4716" s="158" t="str">
        <f>IF($A4716=0,"",IFERROR(INDEX(BD_Gestão!C:C,MATCH('Banco de Dados'!$B4716,BD_Gestão!$B:$B,0)),"erro"))</f>
        <v/>
      </c>
      <c r="L4716" s="158" t="str">
        <f>IF($A4716=0,"",IFERROR(INDEX(BD_Gestão!H:H,MATCH('Banco de Dados'!$B4716,BD_Gestão!$B:$B,0)),"erro"))</f>
        <v/>
      </c>
      <c r="M4716" s="161" t="str">
        <f>IF($A4716=0,"",IFERROR(INDEX(BD_Gestão!F:F,MATCH('Banco de Dados'!$B4716,BD_Gestão!$B:$B,0)),"erro"))</f>
        <v/>
      </c>
      <c r="N4716" s="161" t="str">
        <f>IF($A4716=0,"",IFERROR(INDEX(BD_Gestão!J:J,MATCH('Banco de Dados'!$B4716,BD_Gestão!$B:$B,0)),"erro"))</f>
        <v/>
      </c>
      <c r="O4716" s="164" t="str">
        <f>IF($A4716=0,"",IFERROR(INDEX(BD_Gestão!K:K,MATCH('Banco de Dados'!$B4716,BD_Gestão!$B:$B,0)),"erro"))</f>
        <v/>
      </c>
      <c r="P4716" s="169" t="str">
        <f t="shared" si="294"/>
        <v/>
      </c>
      <c r="Q4716" s="170" t="str">
        <f t="shared" si="295"/>
        <v/>
      </c>
      <c r="R4716" s="163" t="e">
        <f t="shared" si="292"/>
        <v>#VALUE!</v>
      </c>
      <c r="S4716" s="163" t="e">
        <f t="shared" si="293"/>
        <v>#VALUE!</v>
      </c>
      <c r="T4716" s="163" t="e">
        <f>INDEX(Controle!O:O,MATCH('Banco de Dados'!A4716,Controle!M:M,0))*E4716/100</f>
        <v>#N/A</v>
      </c>
    </row>
    <row r="4717" spans="1:20" hidden="1" x14ac:dyDescent="0.2">
      <c r="A4717" s="158">
        <f>BD_TS!A4716</f>
        <v>0</v>
      </c>
      <c r="B4717" s="158" t="str">
        <f>SUBSTITUTE(SUBSTITUTE(BD_TS!D4716," ",""),"-","/")</f>
        <v/>
      </c>
      <c r="C4717" s="158">
        <f>BD_TS!E4716</f>
        <v>0</v>
      </c>
      <c r="D4717" s="159">
        <f>BD_TS!F4716</f>
        <v>0</v>
      </c>
      <c r="E4717" s="160">
        <f>BD_TS!B4716</f>
        <v>0</v>
      </c>
      <c r="F4717" s="161">
        <f>BD_TS!C4716</f>
        <v>0</v>
      </c>
      <c r="G4717" s="187">
        <f>BD_TS!H4716</f>
        <v>0</v>
      </c>
      <c r="H4717" s="158" t="str">
        <f>IF($A4717=0,"",IFERROR(INDEX(BD_Gestão!A:A,MATCH('Banco de Dados'!$B4717,BD_Gestão!$B:$B,0)),"erro"))</f>
        <v/>
      </c>
      <c r="I4717" s="162" t="str">
        <f>IF($A4717=0,"",IFERROR(INDEX(BD_Gestão!E:E,MATCH('Banco de Dados'!$B4717,BD_Gestão!$B:$B,0)),"erro"))</f>
        <v/>
      </c>
      <c r="J4717" s="186" t="str">
        <f>IF($A4717=0,"",IFERROR(INDEX(BD_Gestão!B:B,MATCH('Banco de Dados'!$B4717,BD_Gestão!$B:$B,0)),"erro"))</f>
        <v/>
      </c>
      <c r="K4717" s="158" t="str">
        <f>IF($A4717=0,"",IFERROR(INDEX(BD_Gestão!C:C,MATCH('Banco de Dados'!$B4717,BD_Gestão!$B:$B,0)),"erro"))</f>
        <v/>
      </c>
      <c r="L4717" s="158" t="str">
        <f>IF($A4717=0,"",IFERROR(INDEX(BD_Gestão!H:H,MATCH('Banco de Dados'!$B4717,BD_Gestão!$B:$B,0)),"erro"))</f>
        <v/>
      </c>
      <c r="M4717" s="161" t="str">
        <f>IF($A4717=0,"",IFERROR(INDEX(BD_Gestão!F:F,MATCH('Banco de Dados'!$B4717,BD_Gestão!$B:$B,0)),"erro"))</f>
        <v/>
      </c>
      <c r="N4717" s="161" t="str">
        <f>IF($A4717=0,"",IFERROR(INDEX(BD_Gestão!J:J,MATCH('Banco de Dados'!$B4717,BD_Gestão!$B:$B,0)),"erro"))</f>
        <v/>
      </c>
      <c r="O4717" s="164" t="str">
        <f>IF($A4717=0,"",IFERROR(INDEX(BD_Gestão!K:K,MATCH('Banco de Dados'!$B4717,BD_Gestão!$B:$B,0)),"erro"))</f>
        <v/>
      </c>
      <c r="P4717" s="169" t="str">
        <f t="shared" si="294"/>
        <v/>
      </c>
      <c r="Q4717" s="170" t="str">
        <f t="shared" si="295"/>
        <v/>
      </c>
      <c r="R4717" s="163" t="e">
        <f t="shared" si="292"/>
        <v>#VALUE!</v>
      </c>
      <c r="S4717" s="163" t="e">
        <f t="shared" si="293"/>
        <v>#VALUE!</v>
      </c>
      <c r="T4717" s="163" t="e">
        <f>INDEX(Controle!O:O,MATCH('Banco de Dados'!A4717,Controle!M:M,0))*E4717/100</f>
        <v>#N/A</v>
      </c>
    </row>
    <row r="4718" spans="1:20" hidden="1" x14ac:dyDescent="0.2">
      <c r="A4718" s="158">
        <f>BD_TS!A4717</f>
        <v>0</v>
      </c>
      <c r="B4718" s="158" t="str">
        <f>SUBSTITUTE(SUBSTITUTE(BD_TS!D4717," ",""),"-","/")</f>
        <v/>
      </c>
      <c r="C4718" s="158">
        <f>BD_TS!E4717</f>
        <v>0</v>
      </c>
      <c r="D4718" s="159">
        <f>BD_TS!F4717</f>
        <v>0</v>
      </c>
      <c r="E4718" s="160">
        <f>BD_TS!B4717</f>
        <v>0</v>
      </c>
      <c r="F4718" s="161">
        <f>BD_TS!C4717</f>
        <v>0</v>
      </c>
      <c r="G4718" s="187">
        <f>BD_TS!H4717</f>
        <v>0</v>
      </c>
      <c r="H4718" s="158" t="str">
        <f>IF($A4718=0,"",IFERROR(INDEX(BD_Gestão!A:A,MATCH('Banco de Dados'!$B4718,BD_Gestão!$B:$B,0)),"erro"))</f>
        <v/>
      </c>
      <c r="I4718" s="162" t="str">
        <f>IF($A4718=0,"",IFERROR(INDEX(BD_Gestão!E:E,MATCH('Banco de Dados'!$B4718,BD_Gestão!$B:$B,0)),"erro"))</f>
        <v/>
      </c>
      <c r="J4718" s="186" t="str">
        <f>IF($A4718=0,"",IFERROR(INDEX(BD_Gestão!B:B,MATCH('Banco de Dados'!$B4718,BD_Gestão!$B:$B,0)),"erro"))</f>
        <v/>
      </c>
      <c r="K4718" s="158" t="str">
        <f>IF($A4718=0,"",IFERROR(INDEX(BD_Gestão!C:C,MATCH('Banco de Dados'!$B4718,BD_Gestão!$B:$B,0)),"erro"))</f>
        <v/>
      </c>
      <c r="L4718" s="158" t="str">
        <f>IF($A4718=0,"",IFERROR(INDEX(BD_Gestão!H:H,MATCH('Banco de Dados'!$B4718,BD_Gestão!$B:$B,0)),"erro"))</f>
        <v/>
      </c>
      <c r="M4718" s="161" t="str">
        <f>IF($A4718=0,"",IFERROR(INDEX(BD_Gestão!F:F,MATCH('Banco de Dados'!$B4718,BD_Gestão!$B:$B,0)),"erro"))</f>
        <v/>
      </c>
      <c r="N4718" s="161" t="str">
        <f>IF($A4718=0,"",IFERROR(INDEX(BD_Gestão!J:J,MATCH('Banco de Dados'!$B4718,BD_Gestão!$B:$B,0)),"erro"))</f>
        <v/>
      </c>
      <c r="O4718" s="164" t="str">
        <f>IF($A4718=0,"",IFERROR(INDEX(BD_Gestão!K:K,MATCH('Banco de Dados'!$B4718,BD_Gestão!$B:$B,0)),"erro"))</f>
        <v/>
      </c>
      <c r="P4718" s="169" t="str">
        <f t="shared" si="294"/>
        <v/>
      </c>
      <c r="Q4718" s="170" t="str">
        <f t="shared" si="295"/>
        <v/>
      </c>
      <c r="R4718" s="163" t="e">
        <f t="shared" si="292"/>
        <v>#VALUE!</v>
      </c>
      <c r="S4718" s="163" t="e">
        <f t="shared" si="293"/>
        <v>#VALUE!</v>
      </c>
      <c r="T4718" s="163" t="e">
        <f>INDEX(Controle!O:O,MATCH('Banco de Dados'!A4718,Controle!M:M,0))*E4718/100</f>
        <v>#N/A</v>
      </c>
    </row>
    <row r="4719" spans="1:20" hidden="1" x14ac:dyDescent="0.2">
      <c r="A4719" s="158">
        <f>BD_TS!A4718</f>
        <v>0</v>
      </c>
      <c r="B4719" s="158" t="str">
        <f>SUBSTITUTE(SUBSTITUTE(BD_TS!D4718," ",""),"-","/")</f>
        <v/>
      </c>
      <c r="C4719" s="158">
        <f>BD_TS!E4718</f>
        <v>0</v>
      </c>
      <c r="D4719" s="159">
        <f>BD_TS!F4718</f>
        <v>0</v>
      </c>
      <c r="E4719" s="160">
        <f>BD_TS!B4718</f>
        <v>0</v>
      </c>
      <c r="F4719" s="161">
        <f>BD_TS!C4718</f>
        <v>0</v>
      </c>
      <c r="G4719" s="187">
        <f>BD_TS!H4718</f>
        <v>0</v>
      </c>
      <c r="H4719" s="158" t="str">
        <f>IF($A4719=0,"",IFERROR(INDEX(BD_Gestão!A:A,MATCH('Banco de Dados'!$B4719,BD_Gestão!$B:$B,0)),"erro"))</f>
        <v/>
      </c>
      <c r="I4719" s="162" t="str">
        <f>IF($A4719=0,"",IFERROR(INDEX(BD_Gestão!E:E,MATCH('Banco de Dados'!$B4719,BD_Gestão!$B:$B,0)),"erro"))</f>
        <v/>
      </c>
      <c r="J4719" s="186" t="str">
        <f>IF($A4719=0,"",IFERROR(INDEX(BD_Gestão!B:B,MATCH('Banco de Dados'!$B4719,BD_Gestão!$B:$B,0)),"erro"))</f>
        <v/>
      </c>
      <c r="K4719" s="158" t="str">
        <f>IF($A4719=0,"",IFERROR(INDEX(BD_Gestão!C:C,MATCH('Banco de Dados'!$B4719,BD_Gestão!$B:$B,0)),"erro"))</f>
        <v/>
      </c>
      <c r="L4719" s="158" t="str">
        <f>IF($A4719=0,"",IFERROR(INDEX(BD_Gestão!H:H,MATCH('Banco de Dados'!$B4719,BD_Gestão!$B:$B,0)),"erro"))</f>
        <v/>
      </c>
      <c r="M4719" s="161" t="str">
        <f>IF($A4719=0,"",IFERROR(INDEX(BD_Gestão!F:F,MATCH('Banco de Dados'!$B4719,BD_Gestão!$B:$B,0)),"erro"))</f>
        <v/>
      </c>
      <c r="N4719" s="161" t="str">
        <f>IF($A4719=0,"",IFERROR(INDEX(BD_Gestão!J:J,MATCH('Banco de Dados'!$B4719,BD_Gestão!$B:$B,0)),"erro"))</f>
        <v/>
      </c>
      <c r="O4719" s="164" t="str">
        <f>IF($A4719=0,"",IFERROR(INDEX(BD_Gestão!K:K,MATCH('Banco de Dados'!$B4719,BD_Gestão!$B:$B,0)),"erro"))</f>
        <v/>
      </c>
      <c r="P4719" s="169" t="str">
        <f t="shared" si="294"/>
        <v/>
      </c>
      <c r="Q4719" s="170" t="str">
        <f t="shared" si="295"/>
        <v/>
      </c>
      <c r="R4719" s="163" t="e">
        <f t="shared" si="292"/>
        <v>#VALUE!</v>
      </c>
      <c r="S4719" s="163" t="e">
        <f t="shared" si="293"/>
        <v>#VALUE!</v>
      </c>
      <c r="T4719" s="163" t="e">
        <f>INDEX(Controle!O:O,MATCH('Banco de Dados'!A4719,Controle!M:M,0))*E4719/100</f>
        <v>#N/A</v>
      </c>
    </row>
    <row r="4720" spans="1:20" hidden="1" x14ac:dyDescent="0.2">
      <c r="A4720" s="158">
        <f>BD_TS!A4719</f>
        <v>0</v>
      </c>
      <c r="B4720" s="158" t="str">
        <f>SUBSTITUTE(SUBSTITUTE(BD_TS!D4719," ",""),"-","/")</f>
        <v/>
      </c>
      <c r="C4720" s="158">
        <f>BD_TS!E4719</f>
        <v>0</v>
      </c>
      <c r="D4720" s="159">
        <f>BD_TS!F4719</f>
        <v>0</v>
      </c>
      <c r="E4720" s="160">
        <f>BD_TS!B4719</f>
        <v>0</v>
      </c>
      <c r="F4720" s="161">
        <f>BD_TS!C4719</f>
        <v>0</v>
      </c>
      <c r="G4720" s="187">
        <f>BD_TS!H4719</f>
        <v>0</v>
      </c>
      <c r="H4720" s="158" t="str">
        <f>IF($A4720=0,"",IFERROR(INDEX(BD_Gestão!A:A,MATCH('Banco de Dados'!$B4720,BD_Gestão!$B:$B,0)),"erro"))</f>
        <v/>
      </c>
      <c r="I4720" s="162" t="str">
        <f>IF($A4720=0,"",IFERROR(INDEX(BD_Gestão!E:E,MATCH('Banco de Dados'!$B4720,BD_Gestão!$B:$B,0)),"erro"))</f>
        <v/>
      </c>
      <c r="J4720" s="186" t="str">
        <f>IF($A4720=0,"",IFERROR(INDEX(BD_Gestão!B:B,MATCH('Banco de Dados'!$B4720,BD_Gestão!$B:$B,0)),"erro"))</f>
        <v/>
      </c>
      <c r="K4720" s="158" t="str">
        <f>IF($A4720=0,"",IFERROR(INDEX(BD_Gestão!C:C,MATCH('Banco de Dados'!$B4720,BD_Gestão!$B:$B,0)),"erro"))</f>
        <v/>
      </c>
      <c r="L4720" s="158" t="str">
        <f>IF($A4720=0,"",IFERROR(INDEX(BD_Gestão!H:H,MATCH('Banco de Dados'!$B4720,BD_Gestão!$B:$B,0)),"erro"))</f>
        <v/>
      </c>
      <c r="M4720" s="161" t="str">
        <f>IF($A4720=0,"",IFERROR(INDEX(BD_Gestão!F:F,MATCH('Banco de Dados'!$B4720,BD_Gestão!$B:$B,0)),"erro"))</f>
        <v/>
      </c>
      <c r="N4720" s="161" t="str">
        <f>IF($A4720=0,"",IFERROR(INDEX(BD_Gestão!J:J,MATCH('Banco de Dados'!$B4720,BD_Gestão!$B:$B,0)),"erro"))</f>
        <v/>
      </c>
      <c r="O4720" s="164" t="str">
        <f>IF($A4720=0,"",IFERROR(INDEX(BD_Gestão!K:K,MATCH('Banco de Dados'!$B4720,BD_Gestão!$B:$B,0)),"erro"))</f>
        <v/>
      </c>
      <c r="P4720" s="169" t="str">
        <f t="shared" si="294"/>
        <v/>
      </c>
      <c r="Q4720" s="170" t="str">
        <f t="shared" si="295"/>
        <v/>
      </c>
      <c r="R4720" s="163" t="e">
        <f t="shared" si="292"/>
        <v>#VALUE!</v>
      </c>
      <c r="S4720" s="163" t="e">
        <f t="shared" si="293"/>
        <v>#VALUE!</v>
      </c>
      <c r="T4720" s="163" t="e">
        <f>INDEX(Controle!O:O,MATCH('Banco de Dados'!A4720,Controle!M:M,0))*E4720/100</f>
        <v>#N/A</v>
      </c>
    </row>
    <row r="4721" spans="1:20" hidden="1" x14ac:dyDescent="0.2">
      <c r="A4721" s="158">
        <f>BD_TS!A4720</f>
        <v>0</v>
      </c>
      <c r="B4721" s="158" t="str">
        <f>SUBSTITUTE(SUBSTITUTE(BD_TS!D4720," ",""),"-","/")</f>
        <v/>
      </c>
      <c r="C4721" s="158">
        <f>BD_TS!E4720</f>
        <v>0</v>
      </c>
      <c r="D4721" s="159">
        <f>BD_TS!F4720</f>
        <v>0</v>
      </c>
      <c r="E4721" s="160">
        <f>BD_TS!B4720</f>
        <v>0</v>
      </c>
      <c r="F4721" s="161">
        <f>BD_TS!C4720</f>
        <v>0</v>
      </c>
      <c r="G4721" s="187">
        <f>BD_TS!H4720</f>
        <v>0</v>
      </c>
      <c r="H4721" s="158" t="str">
        <f>IF($A4721=0,"",IFERROR(INDEX(BD_Gestão!A:A,MATCH('Banco de Dados'!$B4721,BD_Gestão!$B:$B,0)),"erro"))</f>
        <v/>
      </c>
      <c r="I4721" s="162" t="str">
        <f>IF($A4721=0,"",IFERROR(INDEX(BD_Gestão!E:E,MATCH('Banco de Dados'!$B4721,BD_Gestão!$B:$B,0)),"erro"))</f>
        <v/>
      </c>
      <c r="J4721" s="186" t="str">
        <f>IF($A4721=0,"",IFERROR(INDEX(BD_Gestão!B:B,MATCH('Banco de Dados'!$B4721,BD_Gestão!$B:$B,0)),"erro"))</f>
        <v/>
      </c>
      <c r="K4721" s="158" t="str">
        <f>IF($A4721=0,"",IFERROR(INDEX(BD_Gestão!C:C,MATCH('Banco de Dados'!$B4721,BD_Gestão!$B:$B,0)),"erro"))</f>
        <v/>
      </c>
      <c r="L4721" s="158" t="str">
        <f>IF($A4721=0,"",IFERROR(INDEX(BD_Gestão!H:H,MATCH('Banco de Dados'!$B4721,BD_Gestão!$B:$B,0)),"erro"))</f>
        <v/>
      </c>
      <c r="M4721" s="161" t="str">
        <f>IF($A4721=0,"",IFERROR(INDEX(BD_Gestão!F:F,MATCH('Banco de Dados'!$B4721,BD_Gestão!$B:$B,0)),"erro"))</f>
        <v/>
      </c>
      <c r="N4721" s="161" t="str">
        <f>IF($A4721=0,"",IFERROR(INDEX(BD_Gestão!J:J,MATCH('Banco de Dados'!$B4721,BD_Gestão!$B:$B,0)),"erro"))</f>
        <v/>
      </c>
      <c r="O4721" s="164" t="str">
        <f>IF($A4721=0,"",IFERROR(INDEX(BD_Gestão!K:K,MATCH('Banco de Dados'!$B4721,BD_Gestão!$B:$B,0)),"erro"))</f>
        <v/>
      </c>
      <c r="P4721" s="169" t="str">
        <f t="shared" si="294"/>
        <v/>
      </c>
      <c r="Q4721" s="170" t="str">
        <f t="shared" si="295"/>
        <v/>
      </c>
      <c r="R4721" s="163" t="e">
        <f t="shared" si="292"/>
        <v>#VALUE!</v>
      </c>
      <c r="S4721" s="163" t="e">
        <f t="shared" si="293"/>
        <v>#VALUE!</v>
      </c>
      <c r="T4721" s="163" t="e">
        <f>INDEX(Controle!O:O,MATCH('Banco de Dados'!A4721,Controle!M:M,0))*E4721/100</f>
        <v>#N/A</v>
      </c>
    </row>
    <row r="4722" spans="1:20" hidden="1" x14ac:dyDescent="0.2">
      <c r="A4722" s="158">
        <f>BD_TS!A4721</f>
        <v>0</v>
      </c>
      <c r="B4722" s="158" t="str">
        <f>SUBSTITUTE(SUBSTITUTE(BD_TS!D4721," ",""),"-","/")</f>
        <v/>
      </c>
      <c r="C4722" s="158">
        <f>BD_TS!E4721</f>
        <v>0</v>
      </c>
      <c r="D4722" s="159">
        <f>BD_TS!F4721</f>
        <v>0</v>
      </c>
      <c r="E4722" s="160">
        <f>BD_TS!B4721</f>
        <v>0</v>
      </c>
      <c r="F4722" s="161">
        <f>BD_TS!C4721</f>
        <v>0</v>
      </c>
      <c r="G4722" s="187">
        <f>BD_TS!H4721</f>
        <v>0</v>
      </c>
      <c r="H4722" s="158" t="str">
        <f>IF($A4722=0,"",IFERROR(INDEX(BD_Gestão!A:A,MATCH('Banco de Dados'!$B4722,BD_Gestão!$B:$B,0)),"erro"))</f>
        <v/>
      </c>
      <c r="I4722" s="162" t="str">
        <f>IF($A4722=0,"",IFERROR(INDEX(BD_Gestão!E:E,MATCH('Banco de Dados'!$B4722,BD_Gestão!$B:$B,0)),"erro"))</f>
        <v/>
      </c>
      <c r="J4722" s="186" t="str">
        <f>IF($A4722=0,"",IFERROR(INDEX(BD_Gestão!B:B,MATCH('Banco de Dados'!$B4722,BD_Gestão!$B:$B,0)),"erro"))</f>
        <v/>
      </c>
      <c r="K4722" s="158" t="str">
        <f>IF($A4722=0,"",IFERROR(INDEX(BD_Gestão!C:C,MATCH('Banco de Dados'!$B4722,BD_Gestão!$B:$B,0)),"erro"))</f>
        <v/>
      </c>
      <c r="L4722" s="158" t="str">
        <f>IF($A4722=0,"",IFERROR(INDEX(BD_Gestão!H:H,MATCH('Banco de Dados'!$B4722,BD_Gestão!$B:$B,0)),"erro"))</f>
        <v/>
      </c>
      <c r="M4722" s="161" t="str">
        <f>IF($A4722=0,"",IFERROR(INDEX(BD_Gestão!F:F,MATCH('Banco de Dados'!$B4722,BD_Gestão!$B:$B,0)),"erro"))</f>
        <v/>
      </c>
      <c r="N4722" s="161" t="str">
        <f>IF($A4722=0,"",IFERROR(INDEX(BD_Gestão!J:J,MATCH('Banco de Dados'!$B4722,BD_Gestão!$B:$B,0)),"erro"))</f>
        <v/>
      </c>
      <c r="O4722" s="164" t="str">
        <f>IF($A4722=0,"",IFERROR(INDEX(BD_Gestão!K:K,MATCH('Banco de Dados'!$B4722,BD_Gestão!$B:$B,0)),"erro"))</f>
        <v/>
      </c>
      <c r="P4722" s="169" t="str">
        <f t="shared" si="294"/>
        <v/>
      </c>
      <c r="Q4722" s="170" t="str">
        <f t="shared" si="295"/>
        <v/>
      </c>
      <c r="R4722" s="163" t="e">
        <f t="shared" si="292"/>
        <v>#VALUE!</v>
      </c>
      <c r="S4722" s="163" t="e">
        <f t="shared" si="293"/>
        <v>#VALUE!</v>
      </c>
      <c r="T4722" s="163" t="e">
        <f>INDEX(Controle!O:O,MATCH('Banco de Dados'!A4722,Controle!M:M,0))*E4722/100</f>
        <v>#N/A</v>
      </c>
    </row>
    <row r="4723" spans="1:20" hidden="1" x14ac:dyDescent="0.2">
      <c r="A4723" s="158">
        <f>BD_TS!A4722</f>
        <v>0</v>
      </c>
      <c r="B4723" s="158" t="str">
        <f>SUBSTITUTE(SUBSTITUTE(BD_TS!D4722," ",""),"-","/")</f>
        <v/>
      </c>
      <c r="C4723" s="158">
        <f>BD_TS!E4722</f>
        <v>0</v>
      </c>
      <c r="D4723" s="159">
        <f>BD_TS!F4722</f>
        <v>0</v>
      </c>
      <c r="E4723" s="160">
        <f>BD_TS!B4722</f>
        <v>0</v>
      </c>
      <c r="F4723" s="161">
        <f>BD_TS!C4722</f>
        <v>0</v>
      </c>
      <c r="G4723" s="187">
        <f>BD_TS!H4722</f>
        <v>0</v>
      </c>
      <c r="H4723" s="158" t="str">
        <f>IF($A4723=0,"",IFERROR(INDEX(BD_Gestão!A:A,MATCH('Banco de Dados'!$B4723,BD_Gestão!$B:$B,0)),"erro"))</f>
        <v/>
      </c>
      <c r="I4723" s="162" t="str">
        <f>IF($A4723=0,"",IFERROR(INDEX(BD_Gestão!E:E,MATCH('Banco de Dados'!$B4723,BD_Gestão!$B:$B,0)),"erro"))</f>
        <v/>
      </c>
      <c r="J4723" s="186" t="str">
        <f>IF($A4723=0,"",IFERROR(INDEX(BD_Gestão!B:B,MATCH('Banco de Dados'!$B4723,BD_Gestão!$B:$B,0)),"erro"))</f>
        <v/>
      </c>
      <c r="K4723" s="158" t="str">
        <f>IF($A4723=0,"",IFERROR(INDEX(BD_Gestão!C:C,MATCH('Banco de Dados'!$B4723,BD_Gestão!$B:$B,0)),"erro"))</f>
        <v/>
      </c>
      <c r="L4723" s="158" t="str">
        <f>IF($A4723=0,"",IFERROR(INDEX(BD_Gestão!H:H,MATCH('Banco de Dados'!$B4723,BD_Gestão!$B:$B,0)),"erro"))</f>
        <v/>
      </c>
      <c r="M4723" s="161" t="str">
        <f>IF($A4723=0,"",IFERROR(INDEX(BD_Gestão!F:F,MATCH('Banco de Dados'!$B4723,BD_Gestão!$B:$B,0)),"erro"))</f>
        <v/>
      </c>
      <c r="N4723" s="161" t="str">
        <f>IF($A4723=0,"",IFERROR(INDEX(BD_Gestão!J:J,MATCH('Banco de Dados'!$B4723,BD_Gestão!$B:$B,0)),"erro"))</f>
        <v/>
      </c>
      <c r="O4723" s="164" t="str">
        <f>IF($A4723=0,"",IFERROR(INDEX(BD_Gestão!K:K,MATCH('Banco de Dados'!$B4723,BD_Gestão!$B:$B,0)),"erro"))</f>
        <v/>
      </c>
      <c r="P4723" s="169" t="str">
        <f t="shared" si="294"/>
        <v/>
      </c>
      <c r="Q4723" s="170" t="str">
        <f t="shared" si="295"/>
        <v/>
      </c>
      <c r="R4723" s="163" t="e">
        <f t="shared" si="292"/>
        <v>#VALUE!</v>
      </c>
      <c r="S4723" s="163" t="e">
        <f t="shared" si="293"/>
        <v>#VALUE!</v>
      </c>
      <c r="T4723" s="163" t="e">
        <f>INDEX(Controle!O:O,MATCH('Banco de Dados'!A4723,Controle!M:M,0))*E4723/100</f>
        <v>#N/A</v>
      </c>
    </row>
    <row r="4724" spans="1:20" hidden="1" x14ac:dyDescent="0.2">
      <c r="A4724" s="158">
        <f>BD_TS!A4723</f>
        <v>0</v>
      </c>
      <c r="B4724" s="158" t="str">
        <f>SUBSTITUTE(SUBSTITUTE(BD_TS!D4723," ",""),"-","/")</f>
        <v/>
      </c>
      <c r="C4724" s="158">
        <f>BD_TS!E4723</f>
        <v>0</v>
      </c>
      <c r="D4724" s="159">
        <f>BD_TS!F4723</f>
        <v>0</v>
      </c>
      <c r="E4724" s="160">
        <f>BD_TS!B4723</f>
        <v>0</v>
      </c>
      <c r="F4724" s="161">
        <f>BD_TS!C4723</f>
        <v>0</v>
      </c>
      <c r="G4724" s="187">
        <f>BD_TS!H4723</f>
        <v>0</v>
      </c>
      <c r="H4724" s="158" t="str">
        <f>IF($A4724=0,"",IFERROR(INDEX(BD_Gestão!A:A,MATCH('Banco de Dados'!$B4724,BD_Gestão!$B:$B,0)),"erro"))</f>
        <v/>
      </c>
      <c r="I4724" s="162" t="str">
        <f>IF($A4724=0,"",IFERROR(INDEX(BD_Gestão!E:E,MATCH('Banco de Dados'!$B4724,BD_Gestão!$B:$B,0)),"erro"))</f>
        <v/>
      </c>
      <c r="J4724" s="186" t="str">
        <f>IF($A4724=0,"",IFERROR(INDEX(BD_Gestão!B:B,MATCH('Banco de Dados'!$B4724,BD_Gestão!$B:$B,0)),"erro"))</f>
        <v/>
      </c>
      <c r="K4724" s="158" t="str">
        <f>IF($A4724=0,"",IFERROR(INDEX(BD_Gestão!C:C,MATCH('Banco de Dados'!$B4724,BD_Gestão!$B:$B,0)),"erro"))</f>
        <v/>
      </c>
      <c r="L4724" s="158" t="str">
        <f>IF($A4724=0,"",IFERROR(INDEX(BD_Gestão!H:H,MATCH('Banco de Dados'!$B4724,BD_Gestão!$B:$B,0)),"erro"))</f>
        <v/>
      </c>
      <c r="M4724" s="161" t="str">
        <f>IF($A4724=0,"",IFERROR(INDEX(BD_Gestão!F:F,MATCH('Banco de Dados'!$B4724,BD_Gestão!$B:$B,0)),"erro"))</f>
        <v/>
      </c>
      <c r="N4724" s="161" t="str">
        <f>IF($A4724=0,"",IFERROR(INDEX(BD_Gestão!J:J,MATCH('Banco de Dados'!$B4724,BD_Gestão!$B:$B,0)),"erro"))</f>
        <v/>
      </c>
      <c r="O4724" s="164" t="str">
        <f>IF($A4724=0,"",IFERROR(INDEX(BD_Gestão!K:K,MATCH('Banco de Dados'!$B4724,BD_Gestão!$B:$B,0)),"erro"))</f>
        <v/>
      </c>
      <c r="P4724" s="169" t="str">
        <f t="shared" si="294"/>
        <v/>
      </c>
      <c r="Q4724" s="170" t="str">
        <f t="shared" si="295"/>
        <v/>
      </c>
      <c r="R4724" s="163" t="e">
        <f t="shared" si="292"/>
        <v>#VALUE!</v>
      </c>
      <c r="S4724" s="163" t="e">
        <f t="shared" si="293"/>
        <v>#VALUE!</v>
      </c>
      <c r="T4724" s="163" t="e">
        <f>INDEX(Controle!O:O,MATCH('Banco de Dados'!A4724,Controle!M:M,0))*E4724/100</f>
        <v>#N/A</v>
      </c>
    </row>
    <row r="4725" spans="1:20" hidden="1" x14ac:dyDescent="0.2">
      <c r="A4725" s="158">
        <f>BD_TS!A4724</f>
        <v>0</v>
      </c>
      <c r="B4725" s="158" t="str">
        <f>SUBSTITUTE(SUBSTITUTE(BD_TS!D4724," ",""),"-","/")</f>
        <v/>
      </c>
      <c r="C4725" s="158">
        <f>BD_TS!E4724</f>
        <v>0</v>
      </c>
      <c r="D4725" s="159">
        <f>BD_TS!F4724</f>
        <v>0</v>
      </c>
      <c r="E4725" s="160">
        <f>BD_TS!B4724</f>
        <v>0</v>
      </c>
      <c r="F4725" s="161">
        <f>BD_TS!C4724</f>
        <v>0</v>
      </c>
      <c r="G4725" s="187">
        <f>BD_TS!H4724</f>
        <v>0</v>
      </c>
      <c r="H4725" s="158" t="str">
        <f>IF($A4725=0,"",IFERROR(INDEX(BD_Gestão!A:A,MATCH('Banco de Dados'!$B4725,BD_Gestão!$B:$B,0)),"erro"))</f>
        <v/>
      </c>
      <c r="I4725" s="162" t="str">
        <f>IF($A4725=0,"",IFERROR(INDEX(BD_Gestão!E:E,MATCH('Banco de Dados'!$B4725,BD_Gestão!$B:$B,0)),"erro"))</f>
        <v/>
      </c>
      <c r="J4725" s="186" t="str">
        <f>IF($A4725=0,"",IFERROR(INDEX(BD_Gestão!B:B,MATCH('Banco de Dados'!$B4725,BD_Gestão!$B:$B,0)),"erro"))</f>
        <v/>
      </c>
      <c r="K4725" s="158" t="str">
        <f>IF($A4725=0,"",IFERROR(INDEX(BD_Gestão!C:C,MATCH('Banco de Dados'!$B4725,BD_Gestão!$B:$B,0)),"erro"))</f>
        <v/>
      </c>
      <c r="L4725" s="158" t="str">
        <f>IF($A4725=0,"",IFERROR(INDEX(BD_Gestão!H:H,MATCH('Banco de Dados'!$B4725,BD_Gestão!$B:$B,0)),"erro"))</f>
        <v/>
      </c>
      <c r="M4725" s="161" t="str">
        <f>IF($A4725=0,"",IFERROR(INDEX(BD_Gestão!F:F,MATCH('Banco de Dados'!$B4725,BD_Gestão!$B:$B,0)),"erro"))</f>
        <v/>
      </c>
      <c r="N4725" s="161" t="str">
        <f>IF($A4725=0,"",IFERROR(INDEX(BD_Gestão!J:J,MATCH('Banco de Dados'!$B4725,BD_Gestão!$B:$B,0)),"erro"))</f>
        <v/>
      </c>
      <c r="O4725" s="164" t="str">
        <f>IF($A4725=0,"",IFERROR(INDEX(BD_Gestão!K:K,MATCH('Banco de Dados'!$B4725,BD_Gestão!$B:$B,0)),"erro"))</f>
        <v/>
      </c>
      <c r="P4725" s="169" t="str">
        <f t="shared" si="294"/>
        <v/>
      </c>
      <c r="Q4725" s="170" t="str">
        <f t="shared" si="295"/>
        <v/>
      </c>
      <c r="R4725" s="163" t="e">
        <f t="shared" si="292"/>
        <v>#VALUE!</v>
      </c>
      <c r="S4725" s="163" t="e">
        <f t="shared" si="293"/>
        <v>#VALUE!</v>
      </c>
      <c r="T4725" s="163" t="e">
        <f>INDEX(Controle!O:O,MATCH('Banco de Dados'!A4725,Controle!M:M,0))*E4725/100</f>
        <v>#N/A</v>
      </c>
    </row>
    <row r="4726" spans="1:20" hidden="1" x14ac:dyDescent="0.2">
      <c r="A4726" s="158">
        <f>BD_TS!A4725</f>
        <v>0</v>
      </c>
      <c r="B4726" s="158" t="str">
        <f>SUBSTITUTE(SUBSTITUTE(BD_TS!D4725," ",""),"-","/")</f>
        <v/>
      </c>
      <c r="C4726" s="158">
        <f>BD_TS!E4725</f>
        <v>0</v>
      </c>
      <c r="D4726" s="159">
        <f>BD_TS!F4725</f>
        <v>0</v>
      </c>
      <c r="E4726" s="160">
        <f>BD_TS!B4725</f>
        <v>0</v>
      </c>
      <c r="F4726" s="161">
        <f>BD_TS!C4725</f>
        <v>0</v>
      </c>
      <c r="G4726" s="187">
        <f>BD_TS!H4725</f>
        <v>0</v>
      </c>
      <c r="H4726" s="158" t="str">
        <f>IF($A4726=0,"",IFERROR(INDEX(BD_Gestão!A:A,MATCH('Banco de Dados'!$B4726,BD_Gestão!$B:$B,0)),"erro"))</f>
        <v/>
      </c>
      <c r="I4726" s="162" t="str">
        <f>IF($A4726=0,"",IFERROR(INDEX(BD_Gestão!E:E,MATCH('Banco de Dados'!$B4726,BD_Gestão!$B:$B,0)),"erro"))</f>
        <v/>
      </c>
      <c r="J4726" s="186" t="str">
        <f>IF($A4726=0,"",IFERROR(INDEX(BD_Gestão!B:B,MATCH('Banco de Dados'!$B4726,BD_Gestão!$B:$B,0)),"erro"))</f>
        <v/>
      </c>
      <c r="K4726" s="158" t="str">
        <f>IF($A4726=0,"",IFERROR(INDEX(BD_Gestão!C:C,MATCH('Banco de Dados'!$B4726,BD_Gestão!$B:$B,0)),"erro"))</f>
        <v/>
      </c>
      <c r="L4726" s="158" t="str">
        <f>IF($A4726=0,"",IFERROR(INDEX(BD_Gestão!H:H,MATCH('Banco de Dados'!$B4726,BD_Gestão!$B:$B,0)),"erro"))</f>
        <v/>
      </c>
      <c r="M4726" s="161" t="str">
        <f>IF($A4726=0,"",IFERROR(INDEX(BD_Gestão!F:F,MATCH('Banco de Dados'!$B4726,BD_Gestão!$B:$B,0)),"erro"))</f>
        <v/>
      </c>
      <c r="N4726" s="161" t="str">
        <f>IF($A4726=0,"",IFERROR(INDEX(BD_Gestão!J:J,MATCH('Banco de Dados'!$B4726,BD_Gestão!$B:$B,0)),"erro"))</f>
        <v/>
      </c>
      <c r="O4726" s="164" t="str">
        <f>IF($A4726=0,"",IFERROR(INDEX(BD_Gestão!K:K,MATCH('Banco de Dados'!$B4726,BD_Gestão!$B:$B,0)),"erro"))</f>
        <v/>
      </c>
      <c r="P4726" s="169" t="str">
        <f t="shared" si="294"/>
        <v/>
      </c>
      <c r="Q4726" s="170" t="str">
        <f t="shared" si="295"/>
        <v/>
      </c>
      <c r="R4726" s="163" t="e">
        <f t="shared" si="292"/>
        <v>#VALUE!</v>
      </c>
      <c r="S4726" s="163" t="e">
        <f t="shared" si="293"/>
        <v>#VALUE!</v>
      </c>
      <c r="T4726" s="163" t="e">
        <f>INDEX(Controle!O:O,MATCH('Banco de Dados'!A4726,Controle!M:M,0))*E4726/100</f>
        <v>#N/A</v>
      </c>
    </row>
    <row r="4727" spans="1:20" hidden="1" x14ac:dyDescent="0.2">
      <c r="A4727" s="158">
        <f>BD_TS!A4726</f>
        <v>0</v>
      </c>
      <c r="B4727" s="158" t="str">
        <f>SUBSTITUTE(SUBSTITUTE(BD_TS!D4726," ",""),"-","/")</f>
        <v/>
      </c>
      <c r="C4727" s="158">
        <f>BD_TS!E4726</f>
        <v>0</v>
      </c>
      <c r="D4727" s="159">
        <f>BD_TS!F4726</f>
        <v>0</v>
      </c>
      <c r="E4727" s="160">
        <f>BD_TS!B4726</f>
        <v>0</v>
      </c>
      <c r="F4727" s="161">
        <f>BD_TS!C4726</f>
        <v>0</v>
      </c>
      <c r="G4727" s="187">
        <f>BD_TS!H4726</f>
        <v>0</v>
      </c>
      <c r="H4727" s="158" t="str">
        <f>IF($A4727=0,"",IFERROR(INDEX(BD_Gestão!A:A,MATCH('Banco de Dados'!$B4727,BD_Gestão!$B:$B,0)),"erro"))</f>
        <v/>
      </c>
      <c r="I4727" s="162" t="str">
        <f>IF($A4727=0,"",IFERROR(INDEX(BD_Gestão!E:E,MATCH('Banco de Dados'!$B4727,BD_Gestão!$B:$B,0)),"erro"))</f>
        <v/>
      </c>
      <c r="J4727" s="186" t="str">
        <f>IF($A4727=0,"",IFERROR(INDEX(BD_Gestão!B:B,MATCH('Banco de Dados'!$B4727,BD_Gestão!$B:$B,0)),"erro"))</f>
        <v/>
      </c>
      <c r="K4727" s="158" t="str">
        <f>IF($A4727=0,"",IFERROR(INDEX(BD_Gestão!C:C,MATCH('Banco de Dados'!$B4727,BD_Gestão!$B:$B,0)),"erro"))</f>
        <v/>
      </c>
      <c r="L4727" s="158" t="str">
        <f>IF($A4727=0,"",IFERROR(INDEX(BD_Gestão!H:H,MATCH('Banco de Dados'!$B4727,BD_Gestão!$B:$B,0)),"erro"))</f>
        <v/>
      </c>
      <c r="M4727" s="161" t="str">
        <f>IF($A4727=0,"",IFERROR(INDEX(BD_Gestão!F:F,MATCH('Banco de Dados'!$B4727,BD_Gestão!$B:$B,0)),"erro"))</f>
        <v/>
      </c>
      <c r="N4727" s="161" t="str">
        <f>IF($A4727=0,"",IFERROR(INDEX(BD_Gestão!J:J,MATCH('Banco de Dados'!$B4727,BD_Gestão!$B:$B,0)),"erro"))</f>
        <v/>
      </c>
      <c r="O4727" s="164" t="str">
        <f>IF($A4727=0,"",IFERROR(INDEX(BD_Gestão!K:K,MATCH('Banco de Dados'!$B4727,BD_Gestão!$B:$B,0)),"erro"))</f>
        <v/>
      </c>
      <c r="P4727" s="169" t="str">
        <f t="shared" si="294"/>
        <v/>
      </c>
      <c r="Q4727" s="170" t="str">
        <f t="shared" si="295"/>
        <v/>
      </c>
      <c r="R4727" s="163" t="e">
        <f t="shared" si="292"/>
        <v>#VALUE!</v>
      </c>
      <c r="S4727" s="163" t="e">
        <f t="shared" si="293"/>
        <v>#VALUE!</v>
      </c>
      <c r="T4727" s="163" t="e">
        <f>INDEX(Controle!O:O,MATCH('Banco de Dados'!A4727,Controle!M:M,0))*E4727/100</f>
        <v>#N/A</v>
      </c>
    </row>
    <row r="4728" spans="1:20" hidden="1" x14ac:dyDescent="0.2">
      <c r="A4728" s="158">
        <f>BD_TS!A4727</f>
        <v>0</v>
      </c>
      <c r="B4728" s="158" t="str">
        <f>SUBSTITUTE(SUBSTITUTE(BD_TS!D4727," ",""),"-","/")</f>
        <v/>
      </c>
      <c r="C4728" s="158">
        <f>BD_TS!E4727</f>
        <v>0</v>
      </c>
      <c r="D4728" s="159">
        <f>BD_TS!F4727</f>
        <v>0</v>
      </c>
      <c r="E4728" s="160">
        <f>BD_TS!B4727</f>
        <v>0</v>
      </c>
      <c r="F4728" s="161">
        <f>BD_TS!C4727</f>
        <v>0</v>
      </c>
      <c r="G4728" s="187">
        <f>BD_TS!H4727</f>
        <v>0</v>
      </c>
      <c r="H4728" s="158" t="str">
        <f>IF($A4728=0,"",IFERROR(INDEX(BD_Gestão!A:A,MATCH('Banco de Dados'!$B4728,BD_Gestão!$B:$B,0)),"erro"))</f>
        <v/>
      </c>
      <c r="I4728" s="162" t="str">
        <f>IF($A4728=0,"",IFERROR(INDEX(BD_Gestão!E:E,MATCH('Banco de Dados'!$B4728,BD_Gestão!$B:$B,0)),"erro"))</f>
        <v/>
      </c>
      <c r="J4728" s="186" t="str">
        <f>IF($A4728=0,"",IFERROR(INDEX(BD_Gestão!B:B,MATCH('Banco de Dados'!$B4728,BD_Gestão!$B:$B,0)),"erro"))</f>
        <v/>
      </c>
      <c r="K4728" s="158" t="str">
        <f>IF($A4728=0,"",IFERROR(INDEX(BD_Gestão!C:C,MATCH('Banco de Dados'!$B4728,BD_Gestão!$B:$B,0)),"erro"))</f>
        <v/>
      </c>
      <c r="L4728" s="158" t="str">
        <f>IF($A4728=0,"",IFERROR(INDEX(BD_Gestão!H:H,MATCH('Banco de Dados'!$B4728,BD_Gestão!$B:$B,0)),"erro"))</f>
        <v/>
      </c>
      <c r="M4728" s="161" t="str">
        <f>IF($A4728=0,"",IFERROR(INDEX(BD_Gestão!F:F,MATCH('Banco de Dados'!$B4728,BD_Gestão!$B:$B,0)),"erro"))</f>
        <v/>
      </c>
      <c r="N4728" s="161" t="str">
        <f>IF($A4728=0,"",IFERROR(INDEX(BD_Gestão!J:J,MATCH('Banco de Dados'!$B4728,BD_Gestão!$B:$B,0)),"erro"))</f>
        <v/>
      </c>
      <c r="O4728" s="164" t="str">
        <f>IF($A4728=0,"",IFERROR(INDEX(BD_Gestão!K:K,MATCH('Banco de Dados'!$B4728,BD_Gestão!$B:$B,0)),"erro"))</f>
        <v/>
      </c>
      <c r="P4728" s="169" t="str">
        <f t="shared" si="294"/>
        <v/>
      </c>
      <c r="Q4728" s="170" t="str">
        <f t="shared" si="295"/>
        <v/>
      </c>
      <c r="R4728" s="163" t="e">
        <f t="shared" si="292"/>
        <v>#VALUE!</v>
      </c>
      <c r="S4728" s="163" t="e">
        <f t="shared" si="293"/>
        <v>#VALUE!</v>
      </c>
      <c r="T4728" s="163" t="e">
        <f>INDEX(Controle!O:O,MATCH('Banco de Dados'!A4728,Controle!M:M,0))*E4728/100</f>
        <v>#N/A</v>
      </c>
    </row>
    <row r="4729" spans="1:20" hidden="1" x14ac:dyDescent="0.2">
      <c r="A4729" s="158">
        <f>BD_TS!A4728</f>
        <v>0</v>
      </c>
      <c r="B4729" s="158" t="str">
        <f>SUBSTITUTE(SUBSTITUTE(BD_TS!D4728," ",""),"-","/")</f>
        <v/>
      </c>
      <c r="C4729" s="158">
        <f>BD_TS!E4728</f>
        <v>0</v>
      </c>
      <c r="D4729" s="159">
        <f>BD_TS!F4728</f>
        <v>0</v>
      </c>
      <c r="E4729" s="160">
        <f>BD_TS!B4728</f>
        <v>0</v>
      </c>
      <c r="F4729" s="161">
        <f>BD_TS!C4728</f>
        <v>0</v>
      </c>
      <c r="G4729" s="187">
        <f>BD_TS!H4728</f>
        <v>0</v>
      </c>
      <c r="H4729" s="158" t="str">
        <f>IF($A4729=0,"",IFERROR(INDEX(BD_Gestão!A:A,MATCH('Banco de Dados'!$B4729,BD_Gestão!$B:$B,0)),"erro"))</f>
        <v/>
      </c>
      <c r="I4729" s="162" t="str">
        <f>IF($A4729=0,"",IFERROR(INDEX(BD_Gestão!E:E,MATCH('Banco de Dados'!$B4729,BD_Gestão!$B:$B,0)),"erro"))</f>
        <v/>
      </c>
      <c r="J4729" s="186" t="str">
        <f>IF($A4729=0,"",IFERROR(INDEX(BD_Gestão!B:B,MATCH('Banco de Dados'!$B4729,BD_Gestão!$B:$B,0)),"erro"))</f>
        <v/>
      </c>
      <c r="K4729" s="158" t="str">
        <f>IF($A4729=0,"",IFERROR(INDEX(BD_Gestão!C:C,MATCH('Banco de Dados'!$B4729,BD_Gestão!$B:$B,0)),"erro"))</f>
        <v/>
      </c>
      <c r="L4729" s="158" t="str">
        <f>IF($A4729=0,"",IFERROR(INDEX(BD_Gestão!H:H,MATCH('Banco de Dados'!$B4729,BD_Gestão!$B:$B,0)),"erro"))</f>
        <v/>
      </c>
      <c r="M4729" s="161" t="str">
        <f>IF($A4729=0,"",IFERROR(INDEX(BD_Gestão!F:F,MATCH('Banco de Dados'!$B4729,BD_Gestão!$B:$B,0)),"erro"))</f>
        <v/>
      </c>
      <c r="N4729" s="161" t="str">
        <f>IF($A4729=0,"",IFERROR(INDEX(BD_Gestão!J:J,MATCH('Banco de Dados'!$B4729,BD_Gestão!$B:$B,0)),"erro"))</f>
        <v/>
      </c>
      <c r="O4729" s="164" t="str">
        <f>IF($A4729=0,"",IFERROR(INDEX(BD_Gestão!K:K,MATCH('Banco de Dados'!$B4729,BD_Gestão!$B:$B,0)),"erro"))</f>
        <v/>
      </c>
      <c r="P4729" s="169" t="str">
        <f t="shared" si="294"/>
        <v/>
      </c>
      <c r="Q4729" s="170" t="str">
        <f t="shared" si="295"/>
        <v/>
      </c>
      <c r="R4729" s="163" t="e">
        <f t="shared" si="292"/>
        <v>#VALUE!</v>
      </c>
      <c r="S4729" s="163" t="e">
        <f t="shared" si="293"/>
        <v>#VALUE!</v>
      </c>
      <c r="T4729" s="163" t="e">
        <f>INDEX(Controle!O:O,MATCH('Banco de Dados'!A4729,Controle!M:M,0))*E4729/100</f>
        <v>#N/A</v>
      </c>
    </row>
    <row r="4730" spans="1:20" hidden="1" x14ac:dyDescent="0.2">
      <c r="A4730" s="158">
        <f>BD_TS!A4729</f>
        <v>0</v>
      </c>
      <c r="B4730" s="158" t="str">
        <f>SUBSTITUTE(SUBSTITUTE(BD_TS!D4729," ",""),"-","/")</f>
        <v/>
      </c>
      <c r="C4730" s="158">
        <f>BD_TS!E4729</f>
        <v>0</v>
      </c>
      <c r="D4730" s="159">
        <f>BD_TS!F4729</f>
        <v>0</v>
      </c>
      <c r="E4730" s="160">
        <f>BD_TS!B4729</f>
        <v>0</v>
      </c>
      <c r="F4730" s="161">
        <f>BD_TS!C4729</f>
        <v>0</v>
      </c>
      <c r="G4730" s="187">
        <f>BD_TS!H4729</f>
        <v>0</v>
      </c>
      <c r="H4730" s="158" t="str">
        <f>IF($A4730=0,"",IFERROR(INDEX(BD_Gestão!A:A,MATCH('Banco de Dados'!$B4730,BD_Gestão!$B:$B,0)),"erro"))</f>
        <v/>
      </c>
      <c r="I4730" s="162" t="str">
        <f>IF($A4730=0,"",IFERROR(INDEX(BD_Gestão!E:E,MATCH('Banco de Dados'!$B4730,BD_Gestão!$B:$B,0)),"erro"))</f>
        <v/>
      </c>
      <c r="J4730" s="186" t="str">
        <f>IF($A4730=0,"",IFERROR(INDEX(BD_Gestão!B:B,MATCH('Banco de Dados'!$B4730,BD_Gestão!$B:$B,0)),"erro"))</f>
        <v/>
      </c>
      <c r="K4730" s="158" t="str">
        <f>IF($A4730=0,"",IFERROR(INDEX(BD_Gestão!C:C,MATCH('Banco de Dados'!$B4730,BD_Gestão!$B:$B,0)),"erro"))</f>
        <v/>
      </c>
      <c r="L4730" s="158" t="str">
        <f>IF($A4730=0,"",IFERROR(INDEX(BD_Gestão!H:H,MATCH('Banco de Dados'!$B4730,BD_Gestão!$B:$B,0)),"erro"))</f>
        <v/>
      </c>
      <c r="M4730" s="161" t="str">
        <f>IF($A4730=0,"",IFERROR(INDEX(BD_Gestão!F:F,MATCH('Banco de Dados'!$B4730,BD_Gestão!$B:$B,0)),"erro"))</f>
        <v/>
      </c>
      <c r="N4730" s="161" t="str">
        <f>IF($A4730=0,"",IFERROR(INDEX(BD_Gestão!J:J,MATCH('Banco de Dados'!$B4730,BD_Gestão!$B:$B,0)),"erro"))</f>
        <v/>
      </c>
      <c r="O4730" s="164" t="str">
        <f>IF($A4730=0,"",IFERROR(INDEX(BD_Gestão!K:K,MATCH('Banco de Dados'!$B4730,BD_Gestão!$B:$B,0)),"erro"))</f>
        <v/>
      </c>
      <c r="P4730" s="169" t="str">
        <f t="shared" si="294"/>
        <v/>
      </c>
      <c r="Q4730" s="170" t="str">
        <f t="shared" si="295"/>
        <v/>
      </c>
      <c r="R4730" s="163" t="e">
        <f t="shared" si="292"/>
        <v>#VALUE!</v>
      </c>
      <c r="S4730" s="163" t="e">
        <f t="shared" si="293"/>
        <v>#VALUE!</v>
      </c>
      <c r="T4730" s="163" t="e">
        <f>INDEX(Controle!O:O,MATCH('Banco de Dados'!A4730,Controle!M:M,0))*E4730/100</f>
        <v>#N/A</v>
      </c>
    </row>
    <row r="4731" spans="1:20" hidden="1" x14ac:dyDescent="0.2">
      <c r="A4731" s="158">
        <f>BD_TS!A4730</f>
        <v>0</v>
      </c>
      <c r="B4731" s="158" t="str">
        <f>SUBSTITUTE(SUBSTITUTE(BD_TS!D4730," ",""),"-","/")</f>
        <v/>
      </c>
      <c r="C4731" s="158">
        <f>BD_TS!E4730</f>
        <v>0</v>
      </c>
      <c r="D4731" s="159">
        <f>BD_TS!F4730</f>
        <v>0</v>
      </c>
      <c r="E4731" s="160">
        <f>BD_TS!B4730</f>
        <v>0</v>
      </c>
      <c r="F4731" s="161">
        <f>BD_TS!C4730</f>
        <v>0</v>
      </c>
      <c r="G4731" s="187">
        <f>BD_TS!H4730</f>
        <v>0</v>
      </c>
      <c r="H4731" s="158" t="str">
        <f>IF($A4731=0,"",IFERROR(INDEX(BD_Gestão!A:A,MATCH('Banco de Dados'!$B4731,BD_Gestão!$B:$B,0)),"erro"))</f>
        <v/>
      </c>
      <c r="I4731" s="162" t="str">
        <f>IF($A4731=0,"",IFERROR(INDEX(BD_Gestão!E:E,MATCH('Banco de Dados'!$B4731,BD_Gestão!$B:$B,0)),"erro"))</f>
        <v/>
      </c>
      <c r="J4731" s="186" t="str">
        <f>IF($A4731=0,"",IFERROR(INDEX(BD_Gestão!B:B,MATCH('Banco de Dados'!$B4731,BD_Gestão!$B:$B,0)),"erro"))</f>
        <v/>
      </c>
      <c r="K4731" s="158" t="str">
        <f>IF($A4731=0,"",IFERROR(INDEX(BD_Gestão!C:C,MATCH('Banco de Dados'!$B4731,BD_Gestão!$B:$B,0)),"erro"))</f>
        <v/>
      </c>
      <c r="L4731" s="158" t="str">
        <f>IF($A4731=0,"",IFERROR(INDEX(BD_Gestão!H:H,MATCH('Banco de Dados'!$B4731,BD_Gestão!$B:$B,0)),"erro"))</f>
        <v/>
      </c>
      <c r="M4731" s="161" t="str">
        <f>IF($A4731=0,"",IFERROR(INDEX(BD_Gestão!F:F,MATCH('Banco de Dados'!$B4731,BD_Gestão!$B:$B,0)),"erro"))</f>
        <v/>
      </c>
      <c r="N4731" s="161" t="str">
        <f>IF($A4731=0,"",IFERROR(INDEX(BD_Gestão!J:J,MATCH('Banco de Dados'!$B4731,BD_Gestão!$B:$B,0)),"erro"))</f>
        <v/>
      </c>
      <c r="O4731" s="164" t="str">
        <f>IF($A4731=0,"",IFERROR(INDEX(BD_Gestão!K:K,MATCH('Banco de Dados'!$B4731,BD_Gestão!$B:$B,0)),"erro"))</f>
        <v/>
      </c>
      <c r="P4731" s="169" t="str">
        <f t="shared" si="294"/>
        <v/>
      </c>
      <c r="Q4731" s="170" t="str">
        <f t="shared" si="295"/>
        <v/>
      </c>
      <c r="R4731" s="163" t="e">
        <f t="shared" si="292"/>
        <v>#VALUE!</v>
      </c>
      <c r="S4731" s="163" t="e">
        <f t="shared" si="293"/>
        <v>#VALUE!</v>
      </c>
      <c r="T4731" s="163" t="e">
        <f>INDEX(Controle!O:O,MATCH('Banco de Dados'!A4731,Controle!M:M,0))*E4731/100</f>
        <v>#N/A</v>
      </c>
    </row>
    <row r="4732" spans="1:20" hidden="1" x14ac:dyDescent="0.2">
      <c r="A4732" s="158">
        <f>BD_TS!A4731</f>
        <v>0</v>
      </c>
      <c r="B4732" s="158" t="str">
        <f>SUBSTITUTE(SUBSTITUTE(BD_TS!D4731," ",""),"-","/")</f>
        <v/>
      </c>
      <c r="C4732" s="158">
        <f>BD_TS!E4731</f>
        <v>0</v>
      </c>
      <c r="D4732" s="159">
        <f>BD_TS!F4731</f>
        <v>0</v>
      </c>
      <c r="E4732" s="160">
        <f>BD_TS!B4731</f>
        <v>0</v>
      </c>
      <c r="F4732" s="161">
        <f>BD_TS!C4731</f>
        <v>0</v>
      </c>
      <c r="G4732" s="187">
        <f>BD_TS!H4731</f>
        <v>0</v>
      </c>
      <c r="H4732" s="158" t="str">
        <f>IF($A4732=0,"",IFERROR(INDEX(BD_Gestão!A:A,MATCH('Banco de Dados'!$B4732,BD_Gestão!$B:$B,0)),"erro"))</f>
        <v/>
      </c>
      <c r="I4732" s="162" t="str">
        <f>IF($A4732=0,"",IFERROR(INDEX(BD_Gestão!E:E,MATCH('Banco de Dados'!$B4732,BD_Gestão!$B:$B,0)),"erro"))</f>
        <v/>
      </c>
      <c r="J4732" s="186" t="str">
        <f>IF($A4732=0,"",IFERROR(INDEX(BD_Gestão!B:B,MATCH('Banco de Dados'!$B4732,BD_Gestão!$B:$B,0)),"erro"))</f>
        <v/>
      </c>
      <c r="K4732" s="158" t="str">
        <f>IF($A4732=0,"",IFERROR(INDEX(BD_Gestão!C:C,MATCH('Banco de Dados'!$B4732,BD_Gestão!$B:$B,0)),"erro"))</f>
        <v/>
      </c>
      <c r="L4732" s="158" t="str">
        <f>IF($A4732=0,"",IFERROR(INDEX(BD_Gestão!H:H,MATCH('Banco de Dados'!$B4732,BD_Gestão!$B:$B,0)),"erro"))</f>
        <v/>
      </c>
      <c r="M4732" s="161" t="str">
        <f>IF($A4732=0,"",IFERROR(INDEX(BD_Gestão!F:F,MATCH('Banco de Dados'!$B4732,BD_Gestão!$B:$B,0)),"erro"))</f>
        <v/>
      </c>
      <c r="N4732" s="161" t="str">
        <f>IF($A4732=0,"",IFERROR(INDEX(BD_Gestão!J:J,MATCH('Banco de Dados'!$B4732,BD_Gestão!$B:$B,0)),"erro"))</f>
        <v/>
      </c>
      <c r="O4732" s="164" t="str">
        <f>IF($A4732=0,"",IFERROR(INDEX(BD_Gestão!K:K,MATCH('Banco de Dados'!$B4732,BD_Gestão!$B:$B,0)),"erro"))</f>
        <v/>
      </c>
      <c r="P4732" s="169" t="str">
        <f t="shared" si="294"/>
        <v/>
      </c>
      <c r="Q4732" s="170" t="str">
        <f t="shared" si="295"/>
        <v/>
      </c>
      <c r="R4732" s="163" t="e">
        <f t="shared" si="292"/>
        <v>#VALUE!</v>
      </c>
      <c r="S4732" s="163" t="e">
        <f t="shared" si="293"/>
        <v>#VALUE!</v>
      </c>
      <c r="T4732" s="163" t="e">
        <f>INDEX(Controle!O:O,MATCH('Banco de Dados'!A4732,Controle!M:M,0))*E4732/100</f>
        <v>#N/A</v>
      </c>
    </row>
    <row r="4733" spans="1:20" hidden="1" x14ac:dyDescent="0.2">
      <c r="A4733" s="158">
        <f>BD_TS!A4732</f>
        <v>0</v>
      </c>
      <c r="B4733" s="158" t="str">
        <f>SUBSTITUTE(SUBSTITUTE(BD_TS!D4732," ",""),"-","/")</f>
        <v/>
      </c>
      <c r="C4733" s="158">
        <f>BD_TS!E4732</f>
        <v>0</v>
      </c>
      <c r="D4733" s="159">
        <f>BD_TS!F4732</f>
        <v>0</v>
      </c>
      <c r="E4733" s="160">
        <f>BD_TS!B4732</f>
        <v>0</v>
      </c>
      <c r="F4733" s="161">
        <f>BD_TS!C4732</f>
        <v>0</v>
      </c>
      <c r="G4733" s="187">
        <f>BD_TS!H4732</f>
        <v>0</v>
      </c>
      <c r="H4733" s="158" t="str">
        <f>IF($A4733=0,"",IFERROR(INDEX(BD_Gestão!A:A,MATCH('Banco de Dados'!$B4733,BD_Gestão!$B:$B,0)),"erro"))</f>
        <v/>
      </c>
      <c r="I4733" s="162" t="str">
        <f>IF($A4733=0,"",IFERROR(INDEX(BD_Gestão!E:E,MATCH('Banco de Dados'!$B4733,BD_Gestão!$B:$B,0)),"erro"))</f>
        <v/>
      </c>
      <c r="J4733" s="186" t="str">
        <f>IF($A4733=0,"",IFERROR(INDEX(BD_Gestão!B:B,MATCH('Banco de Dados'!$B4733,BD_Gestão!$B:$B,0)),"erro"))</f>
        <v/>
      </c>
      <c r="K4733" s="158" t="str">
        <f>IF($A4733=0,"",IFERROR(INDEX(BD_Gestão!C:C,MATCH('Banco de Dados'!$B4733,BD_Gestão!$B:$B,0)),"erro"))</f>
        <v/>
      </c>
      <c r="L4733" s="158" t="str">
        <f>IF($A4733=0,"",IFERROR(INDEX(BD_Gestão!H:H,MATCH('Banco de Dados'!$B4733,BD_Gestão!$B:$B,0)),"erro"))</f>
        <v/>
      </c>
      <c r="M4733" s="161" t="str">
        <f>IF($A4733=0,"",IFERROR(INDEX(BD_Gestão!F:F,MATCH('Banco de Dados'!$B4733,BD_Gestão!$B:$B,0)),"erro"))</f>
        <v/>
      </c>
      <c r="N4733" s="161" t="str">
        <f>IF($A4733=0,"",IFERROR(INDEX(BD_Gestão!J:J,MATCH('Banco de Dados'!$B4733,BD_Gestão!$B:$B,0)),"erro"))</f>
        <v/>
      </c>
      <c r="O4733" s="164" t="str">
        <f>IF($A4733=0,"",IFERROR(INDEX(BD_Gestão!K:K,MATCH('Banco de Dados'!$B4733,BD_Gestão!$B:$B,0)),"erro"))</f>
        <v/>
      </c>
      <c r="P4733" s="169" t="str">
        <f t="shared" si="294"/>
        <v/>
      </c>
      <c r="Q4733" s="170" t="str">
        <f t="shared" si="295"/>
        <v/>
      </c>
      <c r="R4733" s="163" t="e">
        <f t="shared" si="292"/>
        <v>#VALUE!</v>
      </c>
      <c r="S4733" s="163" t="e">
        <f t="shared" si="293"/>
        <v>#VALUE!</v>
      </c>
      <c r="T4733" s="163" t="e">
        <f>INDEX(Controle!O:O,MATCH('Banco de Dados'!A4733,Controle!M:M,0))*E4733/100</f>
        <v>#N/A</v>
      </c>
    </row>
    <row r="4734" spans="1:20" hidden="1" x14ac:dyDescent="0.2">
      <c r="A4734" s="158">
        <f>BD_TS!A4733</f>
        <v>0</v>
      </c>
      <c r="B4734" s="158" t="str">
        <f>SUBSTITUTE(SUBSTITUTE(BD_TS!D4733," ",""),"-","/")</f>
        <v/>
      </c>
      <c r="C4734" s="158">
        <f>BD_TS!E4733</f>
        <v>0</v>
      </c>
      <c r="D4734" s="159">
        <f>BD_TS!F4733</f>
        <v>0</v>
      </c>
      <c r="E4734" s="160">
        <f>BD_TS!B4733</f>
        <v>0</v>
      </c>
      <c r="F4734" s="161">
        <f>BD_TS!C4733</f>
        <v>0</v>
      </c>
      <c r="G4734" s="187">
        <f>BD_TS!H4733</f>
        <v>0</v>
      </c>
      <c r="H4734" s="158" t="str">
        <f>IF($A4734=0,"",IFERROR(INDEX(BD_Gestão!A:A,MATCH('Banco de Dados'!$B4734,BD_Gestão!$B:$B,0)),"erro"))</f>
        <v/>
      </c>
      <c r="I4734" s="162" t="str">
        <f>IF($A4734=0,"",IFERROR(INDEX(BD_Gestão!E:E,MATCH('Banco de Dados'!$B4734,BD_Gestão!$B:$B,0)),"erro"))</f>
        <v/>
      </c>
      <c r="J4734" s="186" t="str">
        <f>IF($A4734=0,"",IFERROR(INDEX(BD_Gestão!B:B,MATCH('Banco de Dados'!$B4734,BD_Gestão!$B:$B,0)),"erro"))</f>
        <v/>
      </c>
      <c r="K4734" s="158" t="str">
        <f>IF($A4734=0,"",IFERROR(INDEX(BD_Gestão!C:C,MATCH('Banco de Dados'!$B4734,BD_Gestão!$B:$B,0)),"erro"))</f>
        <v/>
      </c>
      <c r="L4734" s="158" t="str">
        <f>IF($A4734=0,"",IFERROR(INDEX(BD_Gestão!H:H,MATCH('Banco de Dados'!$B4734,BD_Gestão!$B:$B,0)),"erro"))</f>
        <v/>
      </c>
      <c r="M4734" s="161" t="str">
        <f>IF($A4734=0,"",IFERROR(INDEX(BD_Gestão!F:F,MATCH('Banco de Dados'!$B4734,BD_Gestão!$B:$B,0)),"erro"))</f>
        <v/>
      </c>
      <c r="N4734" s="161" t="str">
        <f>IF($A4734=0,"",IFERROR(INDEX(BD_Gestão!J:J,MATCH('Banco de Dados'!$B4734,BD_Gestão!$B:$B,0)),"erro"))</f>
        <v/>
      </c>
      <c r="O4734" s="164" t="str">
        <f>IF($A4734=0,"",IFERROR(INDEX(BD_Gestão!K:K,MATCH('Banco de Dados'!$B4734,BD_Gestão!$B:$B,0)),"erro"))</f>
        <v/>
      </c>
      <c r="P4734" s="169" t="str">
        <f t="shared" si="294"/>
        <v/>
      </c>
      <c r="Q4734" s="170" t="str">
        <f t="shared" si="295"/>
        <v/>
      </c>
      <c r="R4734" s="163" t="e">
        <f t="shared" si="292"/>
        <v>#VALUE!</v>
      </c>
      <c r="S4734" s="163" t="e">
        <f t="shared" si="293"/>
        <v>#VALUE!</v>
      </c>
      <c r="T4734" s="163" t="e">
        <f>INDEX(Controle!O:O,MATCH('Banco de Dados'!A4734,Controle!M:M,0))*E4734/100</f>
        <v>#N/A</v>
      </c>
    </row>
    <row r="4735" spans="1:20" hidden="1" x14ac:dyDescent="0.2">
      <c r="A4735" s="158">
        <f>BD_TS!A4734</f>
        <v>0</v>
      </c>
      <c r="B4735" s="158" t="str">
        <f>SUBSTITUTE(SUBSTITUTE(BD_TS!D4734," ",""),"-","/")</f>
        <v/>
      </c>
      <c r="C4735" s="158">
        <f>BD_TS!E4734</f>
        <v>0</v>
      </c>
      <c r="D4735" s="159">
        <f>BD_TS!F4734</f>
        <v>0</v>
      </c>
      <c r="E4735" s="160">
        <f>BD_TS!B4734</f>
        <v>0</v>
      </c>
      <c r="F4735" s="161">
        <f>BD_TS!C4734</f>
        <v>0</v>
      </c>
      <c r="G4735" s="187">
        <f>BD_TS!H4734</f>
        <v>0</v>
      </c>
      <c r="H4735" s="158" t="str">
        <f>IF($A4735=0,"",IFERROR(INDEX(BD_Gestão!A:A,MATCH('Banco de Dados'!$B4735,BD_Gestão!$B:$B,0)),"erro"))</f>
        <v/>
      </c>
      <c r="I4735" s="162" t="str">
        <f>IF($A4735=0,"",IFERROR(INDEX(BD_Gestão!E:E,MATCH('Banco de Dados'!$B4735,BD_Gestão!$B:$B,0)),"erro"))</f>
        <v/>
      </c>
      <c r="J4735" s="186" t="str">
        <f>IF($A4735=0,"",IFERROR(INDEX(BD_Gestão!B:B,MATCH('Banco de Dados'!$B4735,BD_Gestão!$B:$B,0)),"erro"))</f>
        <v/>
      </c>
      <c r="K4735" s="158" t="str">
        <f>IF($A4735=0,"",IFERROR(INDEX(BD_Gestão!C:C,MATCH('Banco de Dados'!$B4735,BD_Gestão!$B:$B,0)),"erro"))</f>
        <v/>
      </c>
      <c r="L4735" s="158" t="str">
        <f>IF($A4735=0,"",IFERROR(INDEX(BD_Gestão!H:H,MATCH('Banco de Dados'!$B4735,BD_Gestão!$B:$B,0)),"erro"))</f>
        <v/>
      </c>
      <c r="M4735" s="161" t="str">
        <f>IF($A4735=0,"",IFERROR(INDEX(BD_Gestão!F:F,MATCH('Banco de Dados'!$B4735,BD_Gestão!$B:$B,0)),"erro"))</f>
        <v/>
      </c>
      <c r="N4735" s="161" t="str">
        <f>IF($A4735=0,"",IFERROR(INDEX(BD_Gestão!J:J,MATCH('Banco de Dados'!$B4735,BD_Gestão!$B:$B,0)),"erro"))</f>
        <v/>
      </c>
      <c r="O4735" s="164" t="str">
        <f>IF($A4735=0,"",IFERROR(INDEX(BD_Gestão!K:K,MATCH('Banco de Dados'!$B4735,BD_Gestão!$B:$B,0)),"erro"))</f>
        <v/>
      </c>
      <c r="P4735" s="169" t="str">
        <f t="shared" si="294"/>
        <v/>
      </c>
      <c r="Q4735" s="170" t="str">
        <f t="shared" si="295"/>
        <v/>
      </c>
      <c r="R4735" s="163" t="e">
        <f t="shared" si="292"/>
        <v>#VALUE!</v>
      </c>
      <c r="S4735" s="163" t="e">
        <f t="shared" si="293"/>
        <v>#VALUE!</v>
      </c>
      <c r="T4735" s="163" t="e">
        <f>INDEX(Controle!O:O,MATCH('Banco de Dados'!A4735,Controle!M:M,0))*E4735/100</f>
        <v>#N/A</v>
      </c>
    </row>
    <row r="4736" spans="1:20" hidden="1" x14ac:dyDescent="0.2">
      <c r="A4736" s="158">
        <f>BD_TS!A4735</f>
        <v>0</v>
      </c>
      <c r="B4736" s="158" t="str">
        <f>SUBSTITUTE(SUBSTITUTE(BD_TS!D4735," ",""),"-","/")</f>
        <v/>
      </c>
      <c r="C4736" s="158">
        <f>BD_TS!E4735</f>
        <v>0</v>
      </c>
      <c r="D4736" s="159">
        <f>BD_TS!F4735</f>
        <v>0</v>
      </c>
      <c r="E4736" s="160">
        <f>BD_TS!B4735</f>
        <v>0</v>
      </c>
      <c r="F4736" s="161">
        <f>BD_TS!C4735</f>
        <v>0</v>
      </c>
      <c r="G4736" s="187">
        <f>BD_TS!H4735</f>
        <v>0</v>
      </c>
      <c r="H4736" s="158" t="str">
        <f>IF($A4736=0,"",IFERROR(INDEX(BD_Gestão!A:A,MATCH('Banco de Dados'!$B4736,BD_Gestão!$B:$B,0)),"erro"))</f>
        <v/>
      </c>
      <c r="I4736" s="162" t="str">
        <f>IF($A4736=0,"",IFERROR(INDEX(BD_Gestão!E:E,MATCH('Banco de Dados'!$B4736,BD_Gestão!$B:$B,0)),"erro"))</f>
        <v/>
      </c>
      <c r="J4736" s="186" t="str">
        <f>IF($A4736=0,"",IFERROR(INDEX(BD_Gestão!B:B,MATCH('Banco de Dados'!$B4736,BD_Gestão!$B:$B,0)),"erro"))</f>
        <v/>
      </c>
      <c r="K4736" s="158" t="str">
        <f>IF($A4736=0,"",IFERROR(INDEX(BD_Gestão!C:C,MATCH('Banco de Dados'!$B4736,BD_Gestão!$B:$B,0)),"erro"))</f>
        <v/>
      </c>
      <c r="L4736" s="158" t="str">
        <f>IF($A4736=0,"",IFERROR(INDEX(BD_Gestão!H:H,MATCH('Banco de Dados'!$B4736,BD_Gestão!$B:$B,0)),"erro"))</f>
        <v/>
      </c>
      <c r="M4736" s="161" t="str">
        <f>IF($A4736=0,"",IFERROR(INDEX(BD_Gestão!F:F,MATCH('Banco de Dados'!$B4736,BD_Gestão!$B:$B,0)),"erro"))</f>
        <v/>
      </c>
      <c r="N4736" s="161" t="str">
        <f>IF($A4736=0,"",IFERROR(INDEX(BD_Gestão!J:J,MATCH('Banco de Dados'!$B4736,BD_Gestão!$B:$B,0)),"erro"))</f>
        <v/>
      </c>
      <c r="O4736" s="164" t="str">
        <f>IF($A4736=0,"",IFERROR(INDEX(BD_Gestão!K:K,MATCH('Banco de Dados'!$B4736,BD_Gestão!$B:$B,0)),"erro"))</f>
        <v/>
      </c>
      <c r="P4736" s="169" t="str">
        <f t="shared" si="294"/>
        <v/>
      </c>
      <c r="Q4736" s="170" t="str">
        <f t="shared" si="295"/>
        <v/>
      </c>
      <c r="R4736" s="163" t="e">
        <f t="shared" si="292"/>
        <v>#VALUE!</v>
      </c>
      <c r="S4736" s="163" t="e">
        <f t="shared" si="293"/>
        <v>#VALUE!</v>
      </c>
      <c r="T4736" s="163" t="e">
        <f>INDEX(Controle!O:O,MATCH('Banco de Dados'!A4736,Controle!M:M,0))*E4736/100</f>
        <v>#N/A</v>
      </c>
    </row>
    <row r="4737" spans="1:20" hidden="1" x14ac:dyDescent="0.2">
      <c r="A4737" s="158">
        <f>BD_TS!A4736</f>
        <v>0</v>
      </c>
      <c r="B4737" s="158" t="str">
        <f>SUBSTITUTE(SUBSTITUTE(BD_TS!D4736," ",""),"-","/")</f>
        <v/>
      </c>
      <c r="C4737" s="158">
        <f>BD_TS!E4736</f>
        <v>0</v>
      </c>
      <c r="D4737" s="159">
        <f>BD_TS!F4736</f>
        <v>0</v>
      </c>
      <c r="E4737" s="160">
        <f>BD_TS!B4736</f>
        <v>0</v>
      </c>
      <c r="F4737" s="161">
        <f>BD_TS!C4736</f>
        <v>0</v>
      </c>
      <c r="G4737" s="187">
        <f>BD_TS!H4736</f>
        <v>0</v>
      </c>
      <c r="H4737" s="158" t="str">
        <f>IF($A4737=0,"",IFERROR(INDEX(BD_Gestão!A:A,MATCH('Banco de Dados'!$B4737,BD_Gestão!$B:$B,0)),"erro"))</f>
        <v/>
      </c>
      <c r="I4737" s="162" t="str">
        <f>IF($A4737=0,"",IFERROR(INDEX(BD_Gestão!E:E,MATCH('Banco de Dados'!$B4737,BD_Gestão!$B:$B,0)),"erro"))</f>
        <v/>
      </c>
      <c r="J4737" s="186" t="str">
        <f>IF($A4737=0,"",IFERROR(INDEX(BD_Gestão!B:B,MATCH('Banco de Dados'!$B4737,BD_Gestão!$B:$B,0)),"erro"))</f>
        <v/>
      </c>
      <c r="K4737" s="158" t="str">
        <f>IF($A4737=0,"",IFERROR(INDEX(BD_Gestão!C:C,MATCH('Banco de Dados'!$B4737,BD_Gestão!$B:$B,0)),"erro"))</f>
        <v/>
      </c>
      <c r="L4737" s="158" t="str">
        <f>IF($A4737=0,"",IFERROR(INDEX(BD_Gestão!H:H,MATCH('Banco de Dados'!$B4737,BD_Gestão!$B:$B,0)),"erro"))</f>
        <v/>
      </c>
      <c r="M4737" s="161" t="str">
        <f>IF($A4737=0,"",IFERROR(INDEX(BD_Gestão!F:F,MATCH('Banco de Dados'!$B4737,BD_Gestão!$B:$B,0)),"erro"))</f>
        <v/>
      </c>
      <c r="N4737" s="161" t="str">
        <f>IF($A4737=0,"",IFERROR(INDEX(BD_Gestão!J:J,MATCH('Banco de Dados'!$B4737,BD_Gestão!$B:$B,0)),"erro"))</f>
        <v/>
      </c>
      <c r="O4737" s="164" t="str">
        <f>IF($A4737=0,"",IFERROR(INDEX(BD_Gestão!K:K,MATCH('Banco de Dados'!$B4737,BD_Gestão!$B:$B,0)),"erro"))</f>
        <v/>
      </c>
      <c r="P4737" s="169" t="str">
        <f t="shared" si="294"/>
        <v/>
      </c>
      <c r="Q4737" s="170" t="str">
        <f t="shared" si="295"/>
        <v/>
      </c>
      <c r="R4737" s="163" t="e">
        <f t="shared" si="292"/>
        <v>#VALUE!</v>
      </c>
      <c r="S4737" s="163" t="e">
        <f t="shared" si="293"/>
        <v>#VALUE!</v>
      </c>
      <c r="T4737" s="163" t="e">
        <f>INDEX(Controle!O:O,MATCH('Banco de Dados'!A4737,Controle!M:M,0))*E4737/100</f>
        <v>#N/A</v>
      </c>
    </row>
    <row r="4738" spans="1:20" hidden="1" x14ac:dyDescent="0.2">
      <c r="A4738" s="158">
        <f>BD_TS!A4737</f>
        <v>0</v>
      </c>
      <c r="B4738" s="158" t="str">
        <f>SUBSTITUTE(SUBSTITUTE(BD_TS!D4737," ",""),"-","/")</f>
        <v/>
      </c>
      <c r="C4738" s="158">
        <f>BD_TS!E4737</f>
        <v>0</v>
      </c>
      <c r="D4738" s="159">
        <f>BD_TS!F4737</f>
        <v>0</v>
      </c>
      <c r="E4738" s="160">
        <f>BD_TS!B4737</f>
        <v>0</v>
      </c>
      <c r="F4738" s="161">
        <f>BD_TS!C4737</f>
        <v>0</v>
      </c>
      <c r="G4738" s="187">
        <f>BD_TS!H4737</f>
        <v>0</v>
      </c>
      <c r="H4738" s="158" t="str">
        <f>IF($A4738=0,"",IFERROR(INDEX(BD_Gestão!A:A,MATCH('Banco de Dados'!$B4738,BD_Gestão!$B:$B,0)),"erro"))</f>
        <v/>
      </c>
      <c r="I4738" s="162" t="str">
        <f>IF($A4738=0,"",IFERROR(INDEX(BD_Gestão!E:E,MATCH('Banco de Dados'!$B4738,BD_Gestão!$B:$B,0)),"erro"))</f>
        <v/>
      </c>
      <c r="J4738" s="186" t="str">
        <f>IF($A4738=0,"",IFERROR(INDEX(BD_Gestão!B:B,MATCH('Banco de Dados'!$B4738,BD_Gestão!$B:$B,0)),"erro"))</f>
        <v/>
      </c>
      <c r="K4738" s="158" t="str">
        <f>IF($A4738=0,"",IFERROR(INDEX(BD_Gestão!C:C,MATCH('Banco de Dados'!$B4738,BD_Gestão!$B:$B,0)),"erro"))</f>
        <v/>
      </c>
      <c r="L4738" s="158" t="str">
        <f>IF($A4738=0,"",IFERROR(INDEX(BD_Gestão!H:H,MATCH('Banco de Dados'!$B4738,BD_Gestão!$B:$B,0)),"erro"))</f>
        <v/>
      </c>
      <c r="M4738" s="161" t="str">
        <f>IF($A4738=0,"",IFERROR(INDEX(BD_Gestão!F:F,MATCH('Banco de Dados'!$B4738,BD_Gestão!$B:$B,0)),"erro"))</f>
        <v/>
      </c>
      <c r="N4738" s="161" t="str">
        <f>IF($A4738=0,"",IFERROR(INDEX(BD_Gestão!J:J,MATCH('Banco de Dados'!$B4738,BD_Gestão!$B:$B,0)),"erro"))</f>
        <v/>
      </c>
      <c r="O4738" s="164" t="str">
        <f>IF($A4738=0,"",IFERROR(INDEX(BD_Gestão!K:K,MATCH('Banco de Dados'!$B4738,BD_Gestão!$B:$B,0)),"erro"))</f>
        <v/>
      </c>
      <c r="P4738" s="169" t="str">
        <f t="shared" si="294"/>
        <v/>
      </c>
      <c r="Q4738" s="170" t="str">
        <f t="shared" si="295"/>
        <v/>
      </c>
      <c r="R4738" s="163" t="e">
        <f t="shared" si="292"/>
        <v>#VALUE!</v>
      </c>
      <c r="S4738" s="163" t="e">
        <f t="shared" si="293"/>
        <v>#VALUE!</v>
      </c>
      <c r="T4738" s="163" t="e">
        <f>INDEX(Controle!O:O,MATCH('Banco de Dados'!A4738,Controle!M:M,0))*E4738/100</f>
        <v>#N/A</v>
      </c>
    </row>
    <row r="4739" spans="1:20" hidden="1" x14ac:dyDescent="0.2">
      <c r="A4739" s="158">
        <f>BD_TS!A4738</f>
        <v>0</v>
      </c>
      <c r="B4739" s="158" t="str">
        <f>SUBSTITUTE(SUBSTITUTE(BD_TS!D4738," ",""),"-","/")</f>
        <v/>
      </c>
      <c r="C4739" s="158">
        <f>BD_TS!E4738</f>
        <v>0</v>
      </c>
      <c r="D4739" s="159">
        <f>BD_TS!F4738</f>
        <v>0</v>
      </c>
      <c r="E4739" s="160">
        <f>BD_TS!B4738</f>
        <v>0</v>
      </c>
      <c r="F4739" s="161">
        <f>BD_TS!C4738</f>
        <v>0</v>
      </c>
      <c r="G4739" s="187">
        <f>BD_TS!H4738</f>
        <v>0</v>
      </c>
      <c r="H4739" s="158" t="str">
        <f>IF($A4739=0,"",IFERROR(INDEX(BD_Gestão!A:A,MATCH('Banco de Dados'!$B4739,BD_Gestão!$B:$B,0)),"erro"))</f>
        <v/>
      </c>
      <c r="I4739" s="162" t="str">
        <f>IF($A4739=0,"",IFERROR(INDEX(BD_Gestão!E:E,MATCH('Banco de Dados'!$B4739,BD_Gestão!$B:$B,0)),"erro"))</f>
        <v/>
      </c>
      <c r="J4739" s="186" t="str">
        <f>IF($A4739=0,"",IFERROR(INDEX(BD_Gestão!B:B,MATCH('Banco de Dados'!$B4739,BD_Gestão!$B:$B,0)),"erro"))</f>
        <v/>
      </c>
      <c r="K4739" s="158" t="str">
        <f>IF($A4739=0,"",IFERROR(INDEX(BD_Gestão!C:C,MATCH('Banco de Dados'!$B4739,BD_Gestão!$B:$B,0)),"erro"))</f>
        <v/>
      </c>
      <c r="L4739" s="158" t="str">
        <f>IF($A4739=0,"",IFERROR(INDEX(BD_Gestão!H:H,MATCH('Banco de Dados'!$B4739,BD_Gestão!$B:$B,0)),"erro"))</f>
        <v/>
      </c>
      <c r="M4739" s="161" t="str">
        <f>IF($A4739=0,"",IFERROR(INDEX(BD_Gestão!F:F,MATCH('Banco de Dados'!$B4739,BD_Gestão!$B:$B,0)),"erro"))</f>
        <v/>
      </c>
      <c r="N4739" s="161" t="str">
        <f>IF($A4739=0,"",IFERROR(INDEX(BD_Gestão!J:J,MATCH('Banco de Dados'!$B4739,BD_Gestão!$B:$B,0)),"erro"))</f>
        <v/>
      </c>
      <c r="O4739" s="164" t="str">
        <f>IF($A4739=0,"",IFERROR(INDEX(BD_Gestão!K:K,MATCH('Banco de Dados'!$B4739,BD_Gestão!$B:$B,0)),"erro"))</f>
        <v/>
      </c>
      <c r="P4739" s="169" t="str">
        <f t="shared" si="294"/>
        <v/>
      </c>
      <c r="Q4739" s="170" t="str">
        <f t="shared" si="295"/>
        <v/>
      </c>
      <c r="R4739" s="163" t="e">
        <f t="shared" si="292"/>
        <v>#VALUE!</v>
      </c>
      <c r="S4739" s="163" t="e">
        <f t="shared" si="293"/>
        <v>#VALUE!</v>
      </c>
      <c r="T4739" s="163" t="e">
        <f>INDEX(Controle!O:O,MATCH('Banco de Dados'!A4739,Controle!M:M,0))*E4739/100</f>
        <v>#N/A</v>
      </c>
    </row>
    <row r="4740" spans="1:20" hidden="1" x14ac:dyDescent="0.2">
      <c r="A4740" s="158">
        <f>BD_TS!A4739</f>
        <v>0</v>
      </c>
      <c r="B4740" s="158" t="str">
        <f>SUBSTITUTE(SUBSTITUTE(BD_TS!D4739," ",""),"-","/")</f>
        <v/>
      </c>
      <c r="C4740" s="158">
        <f>BD_TS!E4739</f>
        <v>0</v>
      </c>
      <c r="D4740" s="159">
        <f>BD_TS!F4739</f>
        <v>0</v>
      </c>
      <c r="E4740" s="160">
        <f>BD_TS!B4739</f>
        <v>0</v>
      </c>
      <c r="F4740" s="161">
        <f>BD_TS!C4739</f>
        <v>0</v>
      </c>
      <c r="G4740" s="187">
        <f>BD_TS!H4739</f>
        <v>0</v>
      </c>
      <c r="H4740" s="158" t="str">
        <f>IF($A4740=0,"",IFERROR(INDEX(BD_Gestão!A:A,MATCH('Banco de Dados'!$B4740,BD_Gestão!$B:$B,0)),"erro"))</f>
        <v/>
      </c>
      <c r="I4740" s="162" t="str">
        <f>IF($A4740=0,"",IFERROR(INDEX(BD_Gestão!E:E,MATCH('Banco de Dados'!$B4740,BD_Gestão!$B:$B,0)),"erro"))</f>
        <v/>
      </c>
      <c r="J4740" s="186" t="str">
        <f>IF($A4740=0,"",IFERROR(INDEX(BD_Gestão!B:B,MATCH('Banco de Dados'!$B4740,BD_Gestão!$B:$B,0)),"erro"))</f>
        <v/>
      </c>
      <c r="K4740" s="158" t="str">
        <f>IF($A4740=0,"",IFERROR(INDEX(BD_Gestão!C:C,MATCH('Banco de Dados'!$B4740,BD_Gestão!$B:$B,0)),"erro"))</f>
        <v/>
      </c>
      <c r="L4740" s="158" t="str">
        <f>IF($A4740=0,"",IFERROR(INDEX(BD_Gestão!H:H,MATCH('Banco de Dados'!$B4740,BD_Gestão!$B:$B,0)),"erro"))</f>
        <v/>
      </c>
      <c r="M4740" s="161" t="str">
        <f>IF($A4740=0,"",IFERROR(INDEX(BD_Gestão!F:F,MATCH('Banco de Dados'!$B4740,BD_Gestão!$B:$B,0)),"erro"))</f>
        <v/>
      </c>
      <c r="N4740" s="161" t="str">
        <f>IF($A4740=0,"",IFERROR(INDEX(BD_Gestão!J:J,MATCH('Banco de Dados'!$B4740,BD_Gestão!$B:$B,0)),"erro"))</f>
        <v/>
      </c>
      <c r="O4740" s="164" t="str">
        <f>IF($A4740=0,"",IFERROR(INDEX(BD_Gestão!K:K,MATCH('Banco de Dados'!$B4740,BD_Gestão!$B:$B,0)),"erro"))</f>
        <v/>
      </c>
      <c r="P4740" s="169" t="str">
        <f t="shared" si="294"/>
        <v/>
      </c>
      <c r="Q4740" s="170" t="str">
        <f t="shared" si="295"/>
        <v/>
      </c>
      <c r="R4740" s="163" t="e">
        <f t="shared" si="292"/>
        <v>#VALUE!</v>
      </c>
      <c r="S4740" s="163" t="e">
        <f t="shared" si="293"/>
        <v>#VALUE!</v>
      </c>
      <c r="T4740" s="163" t="e">
        <f>INDEX(Controle!O:O,MATCH('Banco de Dados'!A4740,Controle!M:M,0))*E4740/100</f>
        <v>#N/A</v>
      </c>
    </row>
    <row r="4741" spans="1:20" hidden="1" x14ac:dyDescent="0.2">
      <c r="A4741" s="158">
        <f>BD_TS!A4740</f>
        <v>0</v>
      </c>
      <c r="B4741" s="158" t="str">
        <f>SUBSTITUTE(SUBSTITUTE(BD_TS!D4740," ",""),"-","/")</f>
        <v/>
      </c>
      <c r="C4741" s="158">
        <f>BD_TS!E4740</f>
        <v>0</v>
      </c>
      <c r="D4741" s="159">
        <f>BD_TS!F4740</f>
        <v>0</v>
      </c>
      <c r="E4741" s="160">
        <f>BD_TS!B4740</f>
        <v>0</v>
      </c>
      <c r="F4741" s="161">
        <f>BD_TS!C4740</f>
        <v>0</v>
      </c>
      <c r="G4741" s="187">
        <f>BD_TS!H4740</f>
        <v>0</v>
      </c>
      <c r="H4741" s="158" t="str">
        <f>IF($A4741=0,"",IFERROR(INDEX(BD_Gestão!A:A,MATCH('Banco de Dados'!$B4741,BD_Gestão!$B:$B,0)),"erro"))</f>
        <v/>
      </c>
      <c r="I4741" s="162" t="str">
        <f>IF($A4741=0,"",IFERROR(INDEX(BD_Gestão!E:E,MATCH('Banco de Dados'!$B4741,BD_Gestão!$B:$B,0)),"erro"))</f>
        <v/>
      </c>
      <c r="J4741" s="186" t="str">
        <f>IF($A4741=0,"",IFERROR(INDEX(BD_Gestão!B:B,MATCH('Banco de Dados'!$B4741,BD_Gestão!$B:$B,0)),"erro"))</f>
        <v/>
      </c>
      <c r="K4741" s="158" t="str">
        <f>IF($A4741=0,"",IFERROR(INDEX(BD_Gestão!C:C,MATCH('Banco de Dados'!$B4741,BD_Gestão!$B:$B,0)),"erro"))</f>
        <v/>
      </c>
      <c r="L4741" s="158" t="str">
        <f>IF($A4741=0,"",IFERROR(INDEX(BD_Gestão!H:H,MATCH('Banco de Dados'!$B4741,BD_Gestão!$B:$B,0)),"erro"))</f>
        <v/>
      </c>
      <c r="M4741" s="161" t="str">
        <f>IF($A4741=0,"",IFERROR(INDEX(BD_Gestão!F:F,MATCH('Banco de Dados'!$B4741,BD_Gestão!$B:$B,0)),"erro"))</f>
        <v/>
      </c>
      <c r="N4741" s="161" t="str">
        <f>IF($A4741=0,"",IFERROR(INDEX(BD_Gestão!J:J,MATCH('Banco de Dados'!$B4741,BD_Gestão!$B:$B,0)),"erro"))</f>
        <v/>
      </c>
      <c r="O4741" s="164" t="str">
        <f>IF($A4741=0,"",IFERROR(INDEX(BD_Gestão!K:K,MATCH('Banco de Dados'!$B4741,BD_Gestão!$B:$B,0)),"erro"))</f>
        <v/>
      </c>
      <c r="P4741" s="169" t="str">
        <f t="shared" si="294"/>
        <v/>
      </c>
      <c r="Q4741" s="170" t="str">
        <f t="shared" si="295"/>
        <v/>
      </c>
      <c r="R4741" s="163" t="e">
        <f t="shared" ref="R4741:R4804" si="296">MONTH(I4741)</f>
        <v>#VALUE!</v>
      </c>
      <c r="S4741" s="163" t="e">
        <f t="shared" ref="S4741:S4804" si="297">YEAR(I4741)</f>
        <v>#VALUE!</v>
      </c>
      <c r="T4741" s="163" t="e">
        <f>INDEX(Controle!O:O,MATCH('Banco de Dados'!A4741,Controle!M:M,0))*E4741/100</f>
        <v>#N/A</v>
      </c>
    </row>
    <row r="4742" spans="1:20" hidden="1" x14ac:dyDescent="0.2">
      <c r="A4742" s="158">
        <f>BD_TS!A4741</f>
        <v>0</v>
      </c>
      <c r="B4742" s="158" t="str">
        <f>SUBSTITUTE(SUBSTITUTE(BD_TS!D4741," ",""),"-","/")</f>
        <v/>
      </c>
      <c r="C4742" s="158">
        <f>BD_TS!E4741</f>
        <v>0</v>
      </c>
      <c r="D4742" s="159">
        <f>BD_TS!F4741</f>
        <v>0</v>
      </c>
      <c r="E4742" s="160">
        <f>BD_TS!B4741</f>
        <v>0</v>
      </c>
      <c r="F4742" s="161">
        <f>BD_TS!C4741</f>
        <v>0</v>
      </c>
      <c r="G4742" s="187">
        <f>BD_TS!H4741</f>
        <v>0</v>
      </c>
      <c r="H4742" s="158" t="str">
        <f>IF($A4742=0,"",IFERROR(INDEX(BD_Gestão!A:A,MATCH('Banco de Dados'!$B4742,BD_Gestão!$B:$B,0)),"erro"))</f>
        <v/>
      </c>
      <c r="I4742" s="162" t="str">
        <f>IF($A4742=0,"",IFERROR(INDEX(BD_Gestão!E:E,MATCH('Banco de Dados'!$B4742,BD_Gestão!$B:$B,0)),"erro"))</f>
        <v/>
      </c>
      <c r="J4742" s="186" t="str">
        <f>IF($A4742=0,"",IFERROR(INDEX(BD_Gestão!B:B,MATCH('Banco de Dados'!$B4742,BD_Gestão!$B:$B,0)),"erro"))</f>
        <v/>
      </c>
      <c r="K4742" s="158" t="str">
        <f>IF($A4742=0,"",IFERROR(INDEX(BD_Gestão!C:C,MATCH('Banco de Dados'!$B4742,BD_Gestão!$B:$B,0)),"erro"))</f>
        <v/>
      </c>
      <c r="L4742" s="158" t="str">
        <f>IF($A4742=0,"",IFERROR(INDEX(BD_Gestão!H:H,MATCH('Banco de Dados'!$B4742,BD_Gestão!$B:$B,0)),"erro"))</f>
        <v/>
      </c>
      <c r="M4742" s="161" t="str">
        <f>IF($A4742=0,"",IFERROR(INDEX(BD_Gestão!F:F,MATCH('Banco de Dados'!$B4742,BD_Gestão!$B:$B,0)),"erro"))</f>
        <v/>
      </c>
      <c r="N4742" s="161" t="str">
        <f>IF($A4742=0,"",IFERROR(INDEX(BD_Gestão!J:J,MATCH('Banco de Dados'!$B4742,BD_Gestão!$B:$B,0)),"erro"))</f>
        <v/>
      </c>
      <c r="O4742" s="164" t="str">
        <f>IF($A4742=0,"",IFERROR(INDEX(BD_Gestão!K:K,MATCH('Banco de Dados'!$B4742,BD_Gestão!$B:$B,0)),"erro"))</f>
        <v/>
      </c>
      <c r="P4742" s="169" t="str">
        <f t="shared" ref="P4742:P4805" si="298">IF(OR(H4742="erro",H4742=""),"",E4742*(MIN(O4742,1)))</f>
        <v/>
      </c>
      <c r="Q4742" s="170" t="str">
        <f t="shared" ref="Q4742:Q4805" si="299">IF(OR(H4742="erro",H4742=""),"",E4742-P4742)</f>
        <v/>
      </c>
      <c r="R4742" s="163" t="e">
        <f t="shared" si="296"/>
        <v>#VALUE!</v>
      </c>
      <c r="S4742" s="163" t="e">
        <f t="shared" si="297"/>
        <v>#VALUE!</v>
      </c>
      <c r="T4742" s="163" t="e">
        <f>INDEX(Controle!O:O,MATCH('Banco de Dados'!A4742,Controle!M:M,0))*E4742/100</f>
        <v>#N/A</v>
      </c>
    </row>
    <row r="4743" spans="1:20" hidden="1" x14ac:dyDescent="0.2">
      <c r="A4743" s="158">
        <f>BD_TS!A4742</f>
        <v>0</v>
      </c>
      <c r="B4743" s="158" t="str">
        <f>SUBSTITUTE(SUBSTITUTE(BD_TS!D4742," ",""),"-","/")</f>
        <v/>
      </c>
      <c r="C4743" s="158">
        <f>BD_TS!E4742</f>
        <v>0</v>
      </c>
      <c r="D4743" s="159">
        <f>BD_TS!F4742</f>
        <v>0</v>
      </c>
      <c r="E4743" s="160">
        <f>BD_TS!B4742</f>
        <v>0</v>
      </c>
      <c r="F4743" s="161">
        <f>BD_TS!C4742</f>
        <v>0</v>
      </c>
      <c r="G4743" s="187">
        <f>BD_TS!H4742</f>
        <v>0</v>
      </c>
      <c r="H4743" s="158" t="str">
        <f>IF($A4743=0,"",IFERROR(INDEX(BD_Gestão!A:A,MATCH('Banco de Dados'!$B4743,BD_Gestão!$B:$B,0)),"erro"))</f>
        <v/>
      </c>
      <c r="I4743" s="162" t="str">
        <f>IF($A4743=0,"",IFERROR(INDEX(BD_Gestão!E:E,MATCH('Banco de Dados'!$B4743,BD_Gestão!$B:$B,0)),"erro"))</f>
        <v/>
      </c>
      <c r="J4743" s="186" t="str">
        <f>IF($A4743=0,"",IFERROR(INDEX(BD_Gestão!B:B,MATCH('Banco de Dados'!$B4743,BD_Gestão!$B:$B,0)),"erro"))</f>
        <v/>
      </c>
      <c r="K4743" s="158" t="str">
        <f>IF($A4743=0,"",IFERROR(INDEX(BD_Gestão!C:C,MATCH('Banco de Dados'!$B4743,BD_Gestão!$B:$B,0)),"erro"))</f>
        <v/>
      </c>
      <c r="L4743" s="158" t="str">
        <f>IF($A4743=0,"",IFERROR(INDEX(BD_Gestão!H:H,MATCH('Banco de Dados'!$B4743,BD_Gestão!$B:$B,0)),"erro"))</f>
        <v/>
      </c>
      <c r="M4743" s="161" t="str">
        <f>IF($A4743=0,"",IFERROR(INDEX(BD_Gestão!F:F,MATCH('Banco de Dados'!$B4743,BD_Gestão!$B:$B,0)),"erro"))</f>
        <v/>
      </c>
      <c r="N4743" s="161" t="str">
        <f>IF($A4743=0,"",IFERROR(INDEX(BD_Gestão!J:J,MATCH('Banco de Dados'!$B4743,BD_Gestão!$B:$B,0)),"erro"))</f>
        <v/>
      </c>
      <c r="O4743" s="164" t="str">
        <f>IF($A4743=0,"",IFERROR(INDEX(BD_Gestão!K:K,MATCH('Banco de Dados'!$B4743,BD_Gestão!$B:$B,0)),"erro"))</f>
        <v/>
      </c>
      <c r="P4743" s="169" t="str">
        <f t="shared" si="298"/>
        <v/>
      </c>
      <c r="Q4743" s="170" t="str">
        <f t="shared" si="299"/>
        <v/>
      </c>
      <c r="R4743" s="163" t="e">
        <f t="shared" si="296"/>
        <v>#VALUE!</v>
      </c>
      <c r="S4743" s="163" t="e">
        <f t="shared" si="297"/>
        <v>#VALUE!</v>
      </c>
      <c r="T4743" s="163" t="e">
        <f>INDEX(Controle!O:O,MATCH('Banco de Dados'!A4743,Controle!M:M,0))*E4743/100</f>
        <v>#N/A</v>
      </c>
    </row>
    <row r="4744" spans="1:20" hidden="1" x14ac:dyDescent="0.2">
      <c r="A4744" s="158">
        <f>BD_TS!A4743</f>
        <v>0</v>
      </c>
      <c r="B4744" s="158" t="str">
        <f>SUBSTITUTE(SUBSTITUTE(BD_TS!D4743," ",""),"-","/")</f>
        <v/>
      </c>
      <c r="C4744" s="158">
        <f>BD_TS!E4743</f>
        <v>0</v>
      </c>
      <c r="D4744" s="159">
        <f>BD_TS!F4743</f>
        <v>0</v>
      </c>
      <c r="E4744" s="160">
        <f>BD_TS!B4743</f>
        <v>0</v>
      </c>
      <c r="F4744" s="161">
        <f>BD_TS!C4743</f>
        <v>0</v>
      </c>
      <c r="G4744" s="187">
        <f>BD_TS!H4743</f>
        <v>0</v>
      </c>
      <c r="H4744" s="158" t="str">
        <f>IF($A4744=0,"",IFERROR(INDEX(BD_Gestão!A:A,MATCH('Banco de Dados'!$B4744,BD_Gestão!$B:$B,0)),"erro"))</f>
        <v/>
      </c>
      <c r="I4744" s="162" t="str">
        <f>IF($A4744=0,"",IFERROR(INDEX(BD_Gestão!E:E,MATCH('Banco de Dados'!$B4744,BD_Gestão!$B:$B,0)),"erro"))</f>
        <v/>
      </c>
      <c r="J4744" s="186" t="str">
        <f>IF($A4744=0,"",IFERROR(INDEX(BD_Gestão!B:B,MATCH('Banco de Dados'!$B4744,BD_Gestão!$B:$B,0)),"erro"))</f>
        <v/>
      </c>
      <c r="K4744" s="158" t="str">
        <f>IF($A4744=0,"",IFERROR(INDEX(BD_Gestão!C:C,MATCH('Banco de Dados'!$B4744,BD_Gestão!$B:$B,0)),"erro"))</f>
        <v/>
      </c>
      <c r="L4744" s="158" t="str">
        <f>IF($A4744=0,"",IFERROR(INDEX(BD_Gestão!H:H,MATCH('Banco de Dados'!$B4744,BD_Gestão!$B:$B,0)),"erro"))</f>
        <v/>
      </c>
      <c r="M4744" s="161" t="str">
        <f>IF($A4744=0,"",IFERROR(INDEX(BD_Gestão!F:F,MATCH('Banco de Dados'!$B4744,BD_Gestão!$B:$B,0)),"erro"))</f>
        <v/>
      </c>
      <c r="N4744" s="161" t="str">
        <f>IF($A4744=0,"",IFERROR(INDEX(BD_Gestão!J:J,MATCH('Banco de Dados'!$B4744,BD_Gestão!$B:$B,0)),"erro"))</f>
        <v/>
      </c>
      <c r="O4744" s="164" t="str">
        <f>IF($A4744=0,"",IFERROR(INDEX(BD_Gestão!K:K,MATCH('Banco de Dados'!$B4744,BD_Gestão!$B:$B,0)),"erro"))</f>
        <v/>
      </c>
      <c r="P4744" s="169" t="str">
        <f t="shared" si="298"/>
        <v/>
      </c>
      <c r="Q4744" s="170" t="str">
        <f t="shared" si="299"/>
        <v/>
      </c>
      <c r="R4744" s="163" t="e">
        <f t="shared" si="296"/>
        <v>#VALUE!</v>
      </c>
      <c r="S4744" s="163" t="e">
        <f t="shared" si="297"/>
        <v>#VALUE!</v>
      </c>
      <c r="T4744" s="163" t="e">
        <f>INDEX(Controle!O:O,MATCH('Banco de Dados'!A4744,Controle!M:M,0))*E4744/100</f>
        <v>#N/A</v>
      </c>
    </row>
    <row r="4745" spans="1:20" hidden="1" x14ac:dyDescent="0.2">
      <c r="A4745" s="158">
        <f>BD_TS!A4744</f>
        <v>0</v>
      </c>
      <c r="B4745" s="158" t="str">
        <f>SUBSTITUTE(SUBSTITUTE(BD_TS!D4744," ",""),"-","/")</f>
        <v/>
      </c>
      <c r="C4745" s="158">
        <f>BD_TS!E4744</f>
        <v>0</v>
      </c>
      <c r="D4745" s="159">
        <f>BD_TS!F4744</f>
        <v>0</v>
      </c>
      <c r="E4745" s="160">
        <f>BD_TS!B4744</f>
        <v>0</v>
      </c>
      <c r="F4745" s="161">
        <f>BD_TS!C4744</f>
        <v>0</v>
      </c>
      <c r="G4745" s="187">
        <f>BD_TS!H4744</f>
        <v>0</v>
      </c>
      <c r="H4745" s="158" t="str">
        <f>IF($A4745=0,"",IFERROR(INDEX(BD_Gestão!A:A,MATCH('Banco de Dados'!$B4745,BD_Gestão!$B:$B,0)),"erro"))</f>
        <v/>
      </c>
      <c r="I4745" s="162" t="str">
        <f>IF($A4745=0,"",IFERROR(INDEX(BD_Gestão!E:E,MATCH('Banco de Dados'!$B4745,BD_Gestão!$B:$B,0)),"erro"))</f>
        <v/>
      </c>
      <c r="J4745" s="186" t="str">
        <f>IF($A4745=0,"",IFERROR(INDEX(BD_Gestão!B:B,MATCH('Banco de Dados'!$B4745,BD_Gestão!$B:$B,0)),"erro"))</f>
        <v/>
      </c>
      <c r="K4745" s="158" t="str">
        <f>IF($A4745=0,"",IFERROR(INDEX(BD_Gestão!C:C,MATCH('Banco de Dados'!$B4745,BD_Gestão!$B:$B,0)),"erro"))</f>
        <v/>
      </c>
      <c r="L4745" s="158" t="str">
        <f>IF($A4745=0,"",IFERROR(INDEX(BD_Gestão!H:H,MATCH('Banco de Dados'!$B4745,BD_Gestão!$B:$B,0)),"erro"))</f>
        <v/>
      </c>
      <c r="M4745" s="161" t="str">
        <f>IF($A4745=0,"",IFERROR(INDEX(BD_Gestão!F:F,MATCH('Banco de Dados'!$B4745,BD_Gestão!$B:$B,0)),"erro"))</f>
        <v/>
      </c>
      <c r="N4745" s="161" t="str">
        <f>IF($A4745=0,"",IFERROR(INDEX(BD_Gestão!J:J,MATCH('Banco de Dados'!$B4745,BD_Gestão!$B:$B,0)),"erro"))</f>
        <v/>
      </c>
      <c r="O4745" s="164" t="str">
        <f>IF($A4745=0,"",IFERROR(INDEX(BD_Gestão!K:K,MATCH('Banco de Dados'!$B4745,BD_Gestão!$B:$B,0)),"erro"))</f>
        <v/>
      </c>
      <c r="P4745" s="169" t="str">
        <f t="shared" si="298"/>
        <v/>
      </c>
      <c r="Q4745" s="170" t="str">
        <f t="shared" si="299"/>
        <v/>
      </c>
      <c r="R4745" s="163" t="e">
        <f t="shared" si="296"/>
        <v>#VALUE!</v>
      </c>
      <c r="S4745" s="163" t="e">
        <f t="shared" si="297"/>
        <v>#VALUE!</v>
      </c>
      <c r="T4745" s="163" t="e">
        <f>INDEX(Controle!O:O,MATCH('Banco de Dados'!A4745,Controle!M:M,0))*E4745/100</f>
        <v>#N/A</v>
      </c>
    </row>
    <row r="4746" spans="1:20" hidden="1" x14ac:dyDescent="0.2">
      <c r="A4746" s="158">
        <f>BD_TS!A4745</f>
        <v>0</v>
      </c>
      <c r="B4746" s="158" t="str">
        <f>SUBSTITUTE(SUBSTITUTE(BD_TS!D4745," ",""),"-","/")</f>
        <v/>
      </c>
      <c r="C4746" s="158">
        <f>BD_TS!E4745</f>
        <v>0</v>
      </c>
      <c r="D4746" s="159">
        <f>BD_TS!F4745</f>
        <v>0</v>
      </c>
      <c r="E4746" s="160">
        <f>BD_TS!B4745</f>
        <v>0</v>
      </c>
      <c r="F4746" s="161">
        <f>BD_TS!C4745</f>
        <v>0</v>
      </c>
      <c r="G4746" s="187">
        <f>BD_TS!H4745</f>
        <v>0</v>
      </c>
      <c r="H4746" s="158" t="str">
        <f>IF($A4746=0,"",IFERROR(INDEX(BD_Gestão!A:A,MATCH('Banco de Dados'!$B4746,BD_Gestão!$B:$B,0)),"erro"))</f>
        <v/>
      </c>
      <c r="I4746" s="162" t="str">
        <f>IF($A4746=0,"",IFERROR(INDEX(BD_Gestão!E:E,MATCH('Banco de Dados'!$B4746,BD_Gestão!$B:$B,0)),"erro"))</f>
        <v/>
      </c>
      <c r="J4746" s="186" t="str">
        <f>IF($A4746=0,"",IFERROR(INDEX(BD_Gestão!B:B,MATCH('Banco de Dados'!$B4746,BD_Gestão!$B:$B,0)),"erro"))</f>
        <v/>
      </c>
      <c r="K4746" s="158" t="str">
        <f>IF($A4746=0,"",IFERROR(INDEX(BD_Gestão!C:C,MATCH('Banco de Dados'!$B4746,BD_Gestão!$B:$B,0)),"erro"))</f>
        <v/>
      </c>
      <c r="L4746" s="158" t="str">
        <f>IF($A4746=0,"",IFERROR(INDEX(BD_Gestão!H:H,MATCH('Banco de Dados'!$B4746,BD_Gestão!$B:$B,0)),"erro"))</f>
        <v/>
      </c>
      <c r="M4746" s="161" t="str">
        <f>IF($A4746=0,"",IFERROR(INDEX(BD_Gestão!F:F,MATCH('Banco de Dados'!$B4746,BD_Gestão!$B:$B,0)),"erro"))</f>
        <v/>
      </c>
      <c r="N4746" s="161" t="str">
        <f>IF($A4746=0,"",IFERROR(INDEX(BD_Gestão!J:J,MATCH('Banco de Dados'!$B4746,BD_Gestão!$B:$B,0)),"erro"))</f>
        <v/>
      </c>
      <c r="O4746" s="164" t="str">
        <f>IF($A4746=0,"",IFERROR(INDEX(BD_Gestão!K:K,MATCH('Banco de Dados'!$B4746,BD_Gestão!$B:$B,0)),"erro"))</f>
        <v/>
      </c>
      <c r="P4746" s="169" t="str">
        <f t="shared" si="298"/>
        <v/>
      </c>
      <c r="Q4746" s="170" t="str">
        <f t="shared" si="299"/>
        <v/>
      </c>
      <c r="R4746" s="163" t="e">
        <f t="shared" si="296"/>
        <v>#VALUE!</v>
      </c>
      <c r="S4746" s="163" t="e">
        <f t="shared" si="297"/>
        <v>#VALUE!</v>
      </c>
      <c r="T4746" s="163" t="e">
        <f>INDEX(Controle!O:O,MATCH('Banco de Dados'!A4746,Controle!M:M,0))*E4746/100</f>
        <v>#N/A</v>
      </c>
    </row>
    <row r="4747" spans="1:20" hidden="1" x14ac:dyDescent="0.2">
      <c r="A4747" s="158">
        <f>BD_TS!A4746</f>
        <v>0</v>
      </c>
      <c r="B4747" s="158" t="str">
        <f>SUBSTITUTE(SUBSTITUTE(BD_TS!D4746," ",""),"-","/")</f>
        <v/>
      </c>
      <c r="C4747" s="158">
        <f>BD_TS!E4746</f>
        <v>0</v>
      </c>
      <c r="D4747" s="159">
        <f>BD_TS!F4746</f>
        <v>0</v>
      </c>
      <c r="E4747" s="160">
        <f>BD_TS!B4746</f>
        <v>0</v>
      </c>
      <c r="F4747" s="161">
        <f>BD_TS!C4746</f>
        <v>0</v>
      </c>
      <c r="G4747" s="187">
        <f>BD_TS!H4746</f>
        <v>0</v>
      </c>
      <c r="H4747" s="158" t="str">
        <f>IF($A4747=0,"",IFERROR(INDEX(BD_Gestão!A:A,MATCH('Banco de Dados'!$B4747,BD_Gestão!$B:$B,0)),"erro"))</f>
        <v/>
      </c>
      <c r="I4747" s="162" t="str">
        <f>IF($A4747=0,"",IFERROR(INDEX(BD_Gestão!E:E,MATCH('Banco de Dados'!$B4747,BD_Gestão!$B:$B,0)),"erro"))</f>
        <v/>
      </c>
      <c r="J4747" s="186" t="str">
        <f>IF($A4747=0,"",IFERROR(INDEX(BD_Gestão!B:B,MATCH('Banco de Dados'!$B4747,BD_Gestão!$B:$B,0)),"erro"))</f>
        <v/>
      </c>
      <c r="K4747" s="158" t="str">
        <f>IF($A4747=0,"",IFERROR(INDEX(BD_Gestão!C:C,MATCH('Banco de Dados'!$B4747,BD_Gestão!$B:$B,0)),"erro"))</f>
        <v/>
      </c>
      <c r="L4747" s="158" t="str">
        <f>IF($A4747=0,"",IFERROR(INDEX(BD_Gestão!H:H,MATCH('Banco de Dados'!$B4747,BD_Gestão!$B:$B,0)),"erro"))</f>
        <v/>
      </c>
      <c r="M4747" s="161" t="str">
        <f>IF($A4747=0,"",IFERROR(INDEX(BD_Gestão!F:F,MATCH('Banco de Dados'!$B4747,BD_Gestão!$B:$B,0)),"erro"))</f>
        <v/>
      </c>
      <c r="N4747" s="161" t="str">
        <f>IF($A4747=0,"",IFERROR(INDEX(BD_Gestão!J:J,MATCH('Banco de Dados'!$B4747,BD_Gestão!$B:$B,0)),"erro"))</f>
        <v/>
      </c>
      <c r="O4747" s="164" t="str">
        <f>IF($A4747=0,"",IFERROR(INDEX(BD_Gestão!K:K,MATCH('Banco de Dados'!$B4747,BD_Gestão!$B:$B,0)),"erro"))</f>
        <v/>
      </c>
      <c r="P4747" s="169" t="str">
        <f t="shared" si="298"/>
        <v/>
      </c>
      <c r="Q4747" s="170" t="str">
        <f t="shared" si="299"/>
        <v/>
      </c>
      <c r="R4747" s="163" t="e">
        <f t="shared" si="296"/>
        <v>#VALUE!</v>
      </c>
      <c r="S4747" s="163" t="e">
        <f t="shared" si="297"/>
        <v>#VALUE!</v>
      </c>
      <c r="T4747" s="163" t="e">
        <f>INDEX(Controle!O:O,MATCH('Banco de Dados'!A4747,Controle!M:M,0))*E4747/100</f>
        <v>#N/A</v>
      </c>
    </row>
    <row r="4748" spans="1:20" hidden="1" x14ac:dyDescent="0.2">
      <c r="A4748" s="158">
        <f>BD_TS!A4747</f>
        <v>0</v>
      </c>
      <c r="B4748" s="158" t="str">
        <f>SUBSTITUTE(SUBSTITUTE(BD_TS!D4747," ",""),"-","/")</f>
        <v/>
      </c>
      <c r="C4748" s="158">
        <f>BD_TS!E4747</f>
        <v>0</v>
      </c>
      <c r="D4748" s="159">
        <f>BD_TS!F4747</f>
        <v>0</v>
      </c>
      <c r="E4748" s="160">
        <f>BD_TS!B4747</f>
        <v>0</v>
      </c>
      <c r="F4748" s="161">
        <f>BD_TS!C4747</f>
        <v>0</v>
      </c>
      <c r="G4748" s="187">
        <f>BD_TS!H4747</f>
        <v>0</v>
      </c>
      <c r="H4748" s="158" t="str">
        <f>IF($A4748=0,"",IFERROR(INDEX(BD_Gestão!A:A,MATCH('Banco de Dados'!$B4748,BD_Gestão!$B:$B,0)),"erro"))</f>
        <v/>
      </c>
      <c r="I4748" s="162" t="str">
        <f>IF($A4748=0,"",IFERROR(INDEX(BD_Gestão!E:E,MATCH('Banco de Dados'!$B4748,BD_Gestão!$B:$B,0)),"erro"))</f>
        <v/>
      </c>
      <c r="J4748" s="186" t="str">
        <f>IF($A4748=0,"",IFERROR(INDEX(BD_Gestão!B:B,MATCH('Banco de Dados'!$B4748,BD_Gestão!$B:$B,0)),"erro"))</f>
        <v/>
      </c>
      <c r="K4748" s="158" t="str">
        <f>IF($A4748=0,"",IFERROR(INDEX(BD_Gestão!C:C,MATCH('Banco de Dados'!$B4748,BD_Gestão!$B:$B,0)),"erro"))</f>
        <v/>
      </c>
      <c r="L4748" s="158" t="str">
        <f>IF($A4748=0,"",IFERROR(INDEX(BD_Gestão!H:H,MATCH('Banco de Dados'!$B4748,BD_Gestão!$B:$B,0)),"erro"))</f>
        <v/>
      </c>
      <c r="M4748" s="161" t="str">
        <f>IF($A4748=0,"",IFERROR(INDEX(BD_Gestão!F:F,MATCH('Banco de Dados'!$B4748,BD_Gestão!$B:$B,0)),"erro"))</f>
        <v/>
      </c>
      <c r="N4748" s="161" t="str">
        <f>IF($A4748=0,"",IFERROR(INDEX(BD_Gestão!J:J,MATCH('Banco de Dados'!$B4748,BD_Gestão!$B:$B,0)),"erro"))</f>
        <v/>
      </c>
      <c r="O4748" s="164" t="str">
        <f>IF($A4748=0,"",IFERROR(INDEX(BD_Gestão!K:K,MATCH('Banco de Dados'!$B4748,BD_Gestão!$B:$B,0)),"erro"))</f>
        <v/>
      </c>
      <c r="P4748" s="169" t="str">
        <f t="shared" si="298"/>
        <v/>
      </c>
      <c r="Q4748" s="170" t="str">
        <f t="shared" si="299"/>
        <v/>
      </c>
      <c r="R4748" s="163" t="e">
        <f t="shared" si="296"/>
        <v>#VALUE!</v>
      </c>
      <c r="S4748" s="163" t="e">
        <f t="shared" si="297"/>
        <v>#VALUE!</v>
      </c>
      <c r="T4748" s="163" t="e">
        <f>INDEX(Controle!O:O,MATCH('Banco de Dados'!A4748,Controle!M:M,0))*E4748/100</f>
        <v>#N/A</v>
      </c>
    </row>
    <row r="4749" spans="1:20" hidden="1" x14ac:dyDescent="0.2">
      <c r="A4749" s="158">
        <f>BD_TS!A4748</f>
        <v>0</v>
      </c>
      <c r="B4749" s="158" t="str">
        <f>SUBSTITUTE(SUBSTITUTE(BD_TS!D4748," ",""),"-","/")</f>
        <v/>
      </c>
      <c r="C4749" s="158">
        <f>BD_TS!E4748</f>
        <v>0</v>
      </c>
      <c r="D4749" s="159">
        <f>BD_TS!F4748</f>
        <v>0</v>
      </c>
      <c r="E4749" s="160">
        <f>BD_TS!B4748</f>
        <v>0</v>
      </c>
      <c r="F4749" s="161">
        <f>BD_TS!C4748</f>
        <v>0</v>
      </c>
      <c r="G4749" s="187">
        <f>BD_TS!H4748</f>
        <v>0</v>
      </c>
      <c r="H4749" s="158" t="str">
        <f>IF($A4749=0,"",IFERROR(INDEX(BD_Gestão!A:A,MATCH('Banco de Dados'!$B4749,BD_Gestão!$B:$B,0)),"erro"))</f>
        <v/>
      </c>
      <c r="I4749" s="162" t="str">
        <f>IF($A4749=0,"",IFERROR(INDEX(BD_Gestão!E:E,MATCH('Banco de Dados'!$B4749,BD_Gestão!$B:$B,0)),"erro"))</f>
        <v/>
      </c>
      <c r="J4749" s="186" t="str">
        <f>IF($A4749=0,"",IFERROR(INDEX(BD_Gestão!B:B,MATCH('Banco de Dados'!$B4749,BD_Gestão!$B:$B,0)),"erro"))</f>
        <v/>
      </c>
      <c r="K4749" s="158" t="str">
        <f>IF($A4749=0,"",IFERROR(INDEX(BD_Gestão!C:C,MATCH('Banco de Dados'!$B4749,BD_Gestão!$B:$B,0)),"erro"))</f>
        <v/>
      </c>
      <c r="L4749" s="158" t="str">
        <f>IF($A4749=0,"",IFERROR(INDEX(BD_Gestão!H:H,MATCH('Banco de Dados'!$B4749,BD_Gestão!$B:$B,0)),"erro"))</f>
        <v/>
      </c>
      <c r="M4749" s="161" t="str">
        <f>IF($A4749=0,"",IFERROR(INDEX(BD_Gestão!F:F,MATCH('Banco de Dados'!$B4749,BD_Gestão!$B:$B,0)),"erro"))</f>
        <v/>
      </c>
      <c r="N4749" s="161" t="str">
        <f>IF($A4749=0,"",IFERROR(INDEX(BD_Gestão!J:J,MATCH('Banco de Dados'!$B4749,BD_Gestão!$B:$B,0)),"erro"))</f>
        <v/>
      </c>
      <c r="O4749" s="164" t="str">
        <f>IF($A4749=0,"",IFERROR(INDEX(BD_Gestão!K:K,MATCH('Banco de Dados'!$B4749,BD_Gestão!$B:$B,0)),"erro"))</f>
        <v/>
      </c>
      <c r="P4749" s="169" t="str">
        <f t="shared" si="298"/>
        <v/>
      </c>
      <c r="Q4749" s="170" t="str">
        <f t="shared" si="299"/>
        <v/>
      </c>
      <c r="R4749" s="163" t="e">
        <f t="shared" si="296"/>
        <v>#VALUE!</v>
      </c>
      <c r="S4749" s="163" t="e">
        <f t="shared" si="297"/>
        <v>#VALUE!</v>
      </c>
      <c r="T4749" s="163" t="e">
        <f>INDEX(Controle!O:O,MATCH('Banco de Dados'!A4749,Controle!M:M,0))*E4749/100</f>
        <v>#N/A</v>
      </c>
    </row>
    <row r="4750" spans="1:20" hidden="1" x14ac:dyDescent="0.2">
      <c r="A4750" s="158">
        <f>BD_TS!A4749</f>
        <v>0</v>
      </c>
      <c r="B4750" s="158" t="str">
        <f>SUBSTITUTE(SUBSTITUTE(BD_TS!D4749," ",""),"-","/")</f>
        <v/>
      </c>
      <c r="C4750" s="158">
        <f>BD_TS!E4749</f>
        <v>0</v>
      </c>
      <c r="D4750" s="159">
        <f>BD_TS!F4749</f>
        <v>0</v>
      </c>
      <c r="E4750" s="160">
        <f>BD_TS!B4749</f>
        <v>0</v>
      </c>
      <c r="F4750" s="161">
        <f>BD_TS!C4749</f>
        <v>0</v>
      </c>
      <c r="G4750" s="187">
        <f>BD_TS!H4749</f>
        <v>0</v>
      </c>
      <c r="H4750" s="158" t="str">
        <f>IF($A4750=0,"",IFERROR(INDEX(BD_Gestão!A:A,MATCH('Banco de Dados'!$B4750,BD_Gestão!$B:$B,0)),"erro"))</f>
        <v/>
      </c>
      <c r="I4750" s="162" t="str">
        <f>IF($A4750=0,"",IFERROR(INDEX(BD_Gestão!E:E,MATCH('Banco de Dados'!$B4750,BD_Gestão!$B:$B,0)),"erro"))</f>
        <v/>
      </c>
      <c r="J4750" s="186" t="str">
        <f>IF($A4750=0,"",IFERROR(INDEX(BD_Gestão!B:B,MATCH('Banco de Dados'!$B4750,BD_Gestão!$B:$B,0)),"erro"))</f>
        <v/>
      </c>
      <c r="K4750" s="158" t="str">
        <f>IF($A4750=0,"",IFERROR(INDEX(BD_Gestão!C:C,MATCH('Banco de Dados'!$B4750,BD_Gestão!$B:$B,0)),"erro"))</f>
        <v/>
      </c>
      <c r="L4750" s="158" t="str">
        <f>IF($A4750=0,"",IFERROR(INDEX(BD_Gestão!H:H,MATCH('Banco de Dados'!$B4750,BD_Gestão!$B:$B,0)),"erro"))</f>
        <v/>
      </c>
      <c r="M4750" s="161" t="str">
        <f>IF($A4750=0,"",IFERROR(INDEX(BD_Gestão!F:F,MATCH('Banco de Dados'!$B4750,BD_Gestão!$B:$B,0)),"erro"))</f>
        <v/>
      </c>
      <c r="N4750" s="161" t="str">
        <f>IF($A4750=0,"",IFERROR(INDEX(BD_Gestão!J:J,MATCH('Banco de Dados'!$B4750,BD_Gestão!$B:$B,0)),"erro"))</f>
        <v/>
      </c>
      <c r="O4750" s="164" t="str">
        <f>IF($A4750=0,"",IFERROR(INDEX(BD_Gestão!K:K,MATCH('Banco de Dados'!$B4750,BD_Gestão!$B:$B,0)),"erro"))</f>
        <v/>
      </c>
      <c r="P4750" s="169" t="str">
        <f t="shared" si="298"/>
        <v/>
      </c>
      <c r="Q4750" s="170" t="str">
        <f t="shared" si="299"/>
        <v/>
      </c>
      <c r="R4750" s="163" t="e">
        <f t="shared" si="296"/>
        <v>#VALUE!</v>
      </c>
      <c r="S4750" s="163" t="e">
        <f t="shared" si="297"/>
        <v>#VALUE!</v>
      </c>
      <c r="T4750" s="163" t="e">
        <f>INDEX(Controle!O:O,MATCH('Banco de Dados'!A4750,Controle!M:M,0))*E4750/100</f>
        <v>#N/A</v>
      </c>
    </row>
    <row r="4751" spans="1:20" hidden="1" x14ac:dyDescent="0.2">
      <c r="A4751" s="158">
        <f>BD_TS!A4750</f>
        <v>0</v>
      </c>
      <c r="B4751" s="158" t="str">
        <f>SUBSTITUTE(SUBSTITUTE(BD_TS!D4750," ",""),"-","/")</f>
        <v/>
      </c>
      <c r="C4751" s="158">
        <f>BD_TS!E4750</f>
        <v>0</v>
      </c>
      <c r="D4751" s="159">
        <f>BD_TS!F4750</f>
        <v>0</v>
      </c>
      <c r="E4751" s="160">
        <f>BD_TS!B4750</f>
        <v>0</v>
      </c>
      <c r="F4751" s="161">
        <f>BD_TS!C4750</f>
        <v>0</v>
      </c>
      <c r="G4751" s="187">
        <f>BD_TS!H4750</f>
        <v>0</v>
      </c>
      <c r="H4751" s="158" t="str">
        <f>IF($A4751=0,"",IFERROR(INDEX(BD_Gestão!A:A,MATCH('Banco de Dados'!$B4751,BD_Gestão!$B:$B,0)),"erro"))</f>
        <v/>
      </c>
      <c r="I4751" s="162" t="str">
        <f>IF($A4751=0,"",IFERROR(INDEX(BD_Gestão!E:E,MATCH('Banco de Dados'!$B4751,BD_Gestão!$B:$B,0)),"erro"))</f>
        <v/>
      </c>
      <c r="J4751" s="186" t="str">
        <f>IF($A4751=0,"",IFERROR(INDEX(BD_Gestão!B:B,MATCH('Banco de Dados'!$B4751,BD_Gestão!$B:$B,0)),"erro"))</f>
        <v/>
      </c>
      <c r="K4751" s="158" t="str">
        <f>IF($A4751=0,"",IFERROR(INDEX(BD_Gestão!C:C,MATCH('Banco de Dados'!$B4751,BD_Gestão!$B:$B,0)),"erro"))</f>
        <v/>
      </c>
      <c r="L4751" s="158" t="str">
        <f>IF($A4751=0,"",IFERROR(INDEX(BD_Gestão!H:H,MATCH('Banco de Dados'!$B4751,BD_Gestão!$B:$B,0)),"erro"))</f>
        <v/>
      </c>
      <c r="M4751" s="161" t="str">
        <f>IF($A4751=0,"",IFERROR(INDEX(BD_Gestão!F:F,MATCH('Banco de Dados'!$B4751,BD_Gestão!$B:$B,0)),"erro"))</f>
        <v/>
      </c>
      <c r="N4751" s="161" t="str">
        <f>IF($A4751=0,"",IFERROR(INDEX(BD_Gestão!J:J,MATCH('Banco de Dados'!$B4751,BD_Gestão!$B:$B,0)),"erro"))</f>
        <v/>
      </c>
      <c r="O4751" s="164" t="str">
        <f>IF($A4751=0,"",IFERROR(INDEX(BD_Gestão!K:K,MATCH('Banco de Dados'!$B4751,BD_Gestão!$B:$B,0)),"erro"))</f>
        <v/>
      </c>
      <c r="P4751" s="169" t="str">
        <f t="shared" si="298"/>
        <v/>
      </c>
      <c r="Q4751" s="170" t="str">
        <f t="shared" si="299"/>
        <v/>
      </c>
      <c r="R4751" s="163" t="e">
        <f t="shared" si="296"/>
        <v>#VALUE!</v>
      </c>
      <c r="S4751" s="163" t="e">
        <f t="shared" si="297"/>
        <v>#VALUE!</v>
      </c>
      <c r="T4751" s="163" t="e">
        <f>INDEX(Controle!O:O,MATCH('Banco de Dados'!A4751,Controle!M:M,0))*E4751/100</f>
        <v>#N/A</v>
      </c>
    </row>
    <row r="4752" spans="1:20" hidden="1" x14ac:dyDescent="0.2">
      <c r="A4752" s="158">
        <f>BD_TS!A4751</f>
        <v>0</v>
      </c>
      <c r="B4752" s="158" t="str">
        <f>SUBSTITUTE(SUBSTITUTE(BD_TS!D4751," ",""),"-","/")</f>
        <v/>
      </c>
      <c r="C4752" s="158">
        <f>BD_TS!E4751</f>
        <v>0</v>
      </c>
      <c r="D4752" s="159">
        <f>BD_TS!F4751</f>
        <v>0</v>
      </c>
      <c r="E4752" s="160">
        <f>BD_TS!B4751</f>
        <v>0</v>
      </c>
      <c r="F4752" s="161">
        <f>BD_TS!C4751</f>
        <v>0</v>
      </c>
      <c r="G4752" s="187">
        <f>BD_TS!H4751</f>
        <v>0</v>
      </c>
      <c r="H4752" s="158" t="str">
        <f>IF($A4752=0,"",IFERROR(INDEX(BD_Gestão!A:A,MATCH('Banco de Dados'!$B4752,BD_Gestão!$B:$B,0)),"erro"))</f>
        <v/>
      </c>
      <c r="I4752" s="162" t="str">
        <f>IF($A4752=0,"",IFERROR(INDEX(BD_Gestão!E:E,MATCH('Banco de Dados'!$B4752,BD_Gestão!$B:$B,0)),"erro"))</f>
        <v/>
      </c>
      <c r="J4752" s="186" t="str">
        <f>IF($A4752=0,"",IFERROR(INDEX(BD_Gestão!B:B,MATCH('Banco de Dados'!$B4752,BD_Gestão!$B:$B,0)),"erro"))</f>
        <v/>
      </c>
      <c r="K4752" s="158" t="str">
        <f>IF($A4752=0,"",IFERROR(INDEX(BD_Gestão!C:C,MATCH('Banco de Dados'!$B4752,BD_Gestão!$B:$B,0)),"erro"))</f>
        <v/>
      </c>
      <c r="L4752" s="158" t="str">
        <f>IF($A4752=0,"",IFERROR(INDEX(BD_Gestão!H:H,MATCH('Banco de Dados'!$B4752,BD_Gestão!$B:$B,0)),"erro"))</f>
        <v/>
      </c>
      <c r="M4752" s="161" t="str">
        <f>IF($A4752=0,"",IFERROR(INDEX(BD_Gestão!F:F,MATCH('Banco de Dados'!$B4752,BD_Gestão!$B:$B,0)),"erro"))</f>
        <v/>
      </c>
      <c r="N4752" s="161" t="str">
        <f>IF($A4752=0,"",IFERROR(INDEX(BD_Gestão!J:J,MATCH('Banco de Dados'!$B4752,BD_Gestão!$B:$B,0)),"erro"))</f>
        <v/>
      </c>
      <c r="O4752" s="164" t="str">
        <f>IF($A4752=0,"",IFERROR(INDEX(BD_Gestão!K:K,MATCH('Banco de Dados'!$B4752,BD_Gestão!$B:$B,0)),"erro"))</f>
        <v/>
      </c>
      <c r="P4752" s="169" t="str">
        <f t="shared" si="298"/>
        <v/>
      </c>
      <c r="Q4752" s="170" t="str">
        <f t="shared" si="299"/>
        <v/>
      </c>
      <c r="R4752" s="163" t="e">
        <f t="shared" si="296"/>
        <v>#VALUE!</v>
      </c>
      <c r="S4752" s="163" t="e">
        <f t="shared" si="297"/>
        <v>#VALUE!</v>
      </c>
      <c r="T4752" s="163" t="e">
        <f>INDEX(Controle!O:O,MATCH('Banco de Dados'!A4752,Controle!M:M,0))*E4752/100</f>
        <v>#N/A</v>
      </c>
    </row>
    <row r="4753" spans="1:20" hidden="1" x14ac:dyDescent="0.2">
      <c r="A4753" s="158">
        <f>BD_TS!A4752</f>
        <v>0</v>
      </c>
      <c r="B4753" s="158" t="str">
        <f>SUBSTITUTE(SUBSTITUTE(BD_TS!D4752," ",""),"-","/")</f>
        <v/>
      </c>
      <c r="C4753" s="158">
        <f>BD_TS!E4752</f>
        <v>0</v>
      </c>
      <c r="D4753" s="159">
        <f>BD_TS!F4752</f>
        <v>0</v>
      </c>
      <c r="E4753" s="160">
        <f>BD_TS!B4752</f>
        <v>0</v>
      </c>
      <c r="F4753" s="161">
        <f>BD_TS!C4752</f>
        <v>0</v>
      </c>
      <c r="G4753" s="187">
        <f>BD_TS!H4752</f>
        <v>0</v>
      </c>
      <c r="H4753" s="158" t="str">
        <f>IF($A4753=0,"",IFERROR(INDEX(BD_Gestão!A:A,MATCH('Banco de Dados'!$B4753,BD_Gestão!$B:$B,0)),"erro"))</f>
        <v/>
      </c>
      <c r="I4753" s="162" t="str">
        <f>IF($A4753=0,"",IFERROR(INDEX(BD_Gestão!E:E,MATCH('Banco de Dados'!$B4753,BD_Gestão!$B:$B,0)),"erro"))</f>
        <v/>
      </c>
      <c r="J4753" s="186" t="str">
        <f>IF($A4753=0,"",IFERROR(INDEX(BD_Gestão!B:B,MATCH('Banco de Dados'!$B4753,BD_Gestão!$B:$B,0)),"erro"))</f>
        <v/>
      </c>
      <c r="K4753" s="158" t="str">
        <f>IF($A4753=0,"",IFERROR(INDEX(BD_Gestão!C:C,MATCH('Banco de Dados'!$B4753,BD_Gestão!$B:$B,0)),"erro"))</f>
        <v/>
      </c>
      <c r="L4753" s="158" t="str">
        <f>IF($A4753=0,"",IFERROR(INDEX(BD_Gestão!H:H,MATCH('Banco de Dados'!$B4753,BD_Gestão!$B:$B,0)),"erro"))</f>
        <v/>
      </c>
      <c r="M4753" s="161" t="str">
        <f>IF($A4753=0,"",IFERROR(INDEX(BD_Gestão!F:F,MATCH('Banco de Dados'!$B4753,BD_Gestão!$B:$B,0)),"erro"))</f>
        <v/>
      </c>
      <c r="N4753" s="161" t="str">
        <f>IF($A4753=0,"",IFERROR(INDEX(BD_Gestão!J:J,MATCH('Banco de Dados'!$B4753,BD_Gestão!$B:$B,0)),"erro"))</f>
        <v/>
      </c>
      <c r="O4753" s="164" t="str">
        <f>IF($A4753=0,"",IFERROR(INDEX(BD_Gestão!K:K,MATCH('Banco de Dados'!$B4753,BD_Gestão!$B:$B,0)),"erro"))</f>
        <v/>
      </c>
      <c r="P4753" s="169" t="str">
        <f t="shared" si="298"/>
        <v/>
      </c>
      <c r="Q4753" s="170" t="str">
        <f t="shared" si="299"/>
        <v/>
      </c>
      <c r="R4753" s="163" t="e">
        <f t="shared" si="296"/>
        <v>#VALUE!</v>
      </c>
      <c r="S4753" s="163" t="e">
        <f t="shared" si="297"/>
        <v>#VALUE!</v>
      </c>
      <c r="T4753" s="163" t="e">
        <f>INDEX(Controle!O:O,MATCH('Banco de Dados'!A4753,Controle!M:M,0))*E4753/100</f>
        <v>#N/A</v>
      </c>
    </row>
    <row r="4754" spans="1:20" hidden="1" x14ac:dyDescent="0.2">
      <c r="A4754" s="158">
        <f>BD_TS!A4753</f>
        <v>0</v>
      </c>
      <c r="B4754" s="158" t="str">
        <f>SUBSTITUTE(SUBSTITUTE(BD_TS!D4753," ",""),"-","/")</f>
        <v/>
      </c>
      <c r="C4754" s="158">
        <f>BD_TS!E4753</f>
        <v>0</v>
      </c>
      <c r="D4754" s="159">
        <f>BD_TS!F4753</f>
        <v>0</v>
      </c>
      <c r="E4754" s="160">
        <f>BD_TS!B4753</f>
        <v>0</v>
      </c>
      <c r="F4754" s="161">
        <f>BD_TS!C4753</f>
        <v>0</v>
      </c>
      <c r="G4754" s="187">
        <f>BD_TS!H4753</f>
        <v>0</v>
      </c>
      <c r="H4754" s="158" t="str">
        <f>IF($A4754=0,"",IFERROR(INDEX(BD_Gestão!A:A,MATCH('Banco de Dados'!$B4754,BD_Gestão!$B:$B,0)),"erro"))</f>
        <v/>
      </c>
      <c r="I4754" s="162" t="str">
        <f>IF($A4754=0,"",IFERROR(INDEX(BD_Gestão!E:E,MATCH('Banco de Dados'!$B4754,BD_Gestão!$B:$B,0)),"erro"))</f>
        <v/>
      </c>
      <c r="J4754" s="186" t="str">
        <f>IF($A4754=0,"",IFERROR(INDEX(BD_Gestão!B:B,MATCH('Banco de Dados'!$B4754,BD_Gestão!$B:$B,0)),"erro"))</f>
        <v/>
      </c>
      <c r="K4754" s="158" t="str">
        <f>IF($A4754=0,"",IFERROR(INDEX(BD_Gestão!C:C,MATCH('Banco de Dados'!$B4754,BD_Gestão!$B:$B,0)),"erro"))</f>
        <v/>
      </c>
      <c r="L4754" s="158" t="str">
        <f>IF($A4754=0,"",IFERROR(INDEX(BD_Gestão!H:H,MATCH('Banco de Dados'!$B4754,BD_Gestão!$B:$B,0)),"erro"))</f>
        <v/>
      </c>
      <c r="M4754" s="161" t="str">
        <f>IF($A4754=0,"",IFERROR(INDEX(BD_Gestão!F:F,MATCH('Banco de Dados'!$B4754,BD_Gestão!$B:$B,0)),"erro"))</f>
        <v/>
      </c>
      <c r="N4754" s="161" t="str">
        <f>IF($A4754=0,"",IFERROR(INDEX(BD_Gestão!J:J,MATCH('Banco de Dados'!$B4754,BD_Gestão!$B:$B,0)),"erro"))</f>
        <v/>
      </c>
      <c r="O4754" s="164" t="str">
        <f>IF($A4754=0,"",IFERROR(INDEX(BD_Gestão!K:K,MATCH('Banco de Dados'!$B4754,BD_Gestão!$B:$B,0)),"erro"))</f>
        <v/>
      </c>
      <c r="P4754" s="169" t="str">
        <f t="shared" si="298"/>
        <v/>
      </c>
      <c r="Q4754" s="170" t="str">
        <f t="shared" si="299"/>
        <v/>
      </c>
      <c r="R4754" s="163" t="e">
        <f t="shared" si="296"/>
        <v>#VALUE!</v>
      </c>
      <c r="S4754" s="163" t="e">
        <f t="shared" si="297"/>
        <v>#VALUE!</v>
      </c>
      <c r="T4754" s="163" t="e">
        <f>INDEX(Controle!O:O,MATCH('Banco de Dados'!A4754,Controle!M:M,0))*E4754/100</f>
        <v>#N/A</v>
      </c>
    </row>
    <row r="4755" spans="1:20" hidden="1" x14ac:dyDescent="0.2">
      <c r="A4755" s="158">
        <f>BD_TS!A4754</f>
        <v>0</v>
      </c>
      <c r="B4755" s="158" t="str">
        <f>SUBSTITUTE(SUBSTITUTE(BD_TS!D4754," ",""),"-","/")</f>
        <v/>
      </c>
      <c r="C4755" s="158">
        <f>BD_TS!E4754</f>
        <v>0</v>
      </c>
      <c r="D4755" s="159">
        <f>BD_TS!F4754</f>
        <v>0</v>
      </c>
      <c r="E4755" s="160">
        <f>BD_TS!B4754</f>
        <v>0</v>
      </c>
      <c r="F4755" s="161">
        <f>BD_TS!C4754</f>
        <v>0</v>
      </c>
      <c r="G4755" s="187">
        <f>BD_TS!H4754</f>
        <v>0</v>
      </c>
      <c r="H4755" s="158" t="str">
        <f>IF($A4755=0,"",IFERROR(INDEX(BD_Gestão!A:A,MATCH('Banco de Dados'!$B4755,BD_Gestão!$B:$B,0)),"erro"))</f>
        <v/>
      </c>
      <c r="I4755" s="162" t="str">
        <f>IF($A4755=0,"",IFERROR(INDEX(BD_Gestão!E:E,MATCH('Banco de Dados'!$B4755,BD_Gestão!$B:$B,0)),"erro"))</f>
        <v/>
      </c>
      <c r="J4755" s="186" t="str">
        <f>IF($A4755=0,"",IFERROR(INDEX(BD_Gestão!B:B,MATCH('Banco de Dados'!$B4755,BD_Gestão!$B:$B,0)),"erro"))</f>
        <v/>
      </c>
      <c r="K4755" s="158" t="str">
        <f>IF($A4755=0,"",IFERROR(INDEX(BD_Gestão!C:C,MATCH('Banco de Dados'!$B4755,BD_Gestão!$B:$B,0)),"erro"))</f>
        <v/>
      </c>
      <c r="L4755" s="158" t="str">
        <f>IF($A4755=0,"",IFERROR(INDEX(BD_Gestão!H:H,MATCH('Banco de Dados'!$B4755,BD_Gestão!$B:$B,0)),"erro"))</f>
        <v/>
      </c>
      <c r="M4755" s="161" t="str">
        <f>IF($A4755=0,"",IFERROR(INDEX(BD_Gestão!F:F,MATCH('Banco de Dados'!$B4755,BD_Gestão!$B:$B,0)),"erro"))</f>
        <v/>
      </c>
      <c r="N4755" s="161" t="str">
        <f>IF($A4755=0,"",IFERROR(INDEX(BD_Gestão!J:J,MATCH('Banco de Dados'!$B4755,BD_Gestão!$B:$B,0)),"erro"))</f>
        <v/>
      </c>
      <c r="O4755" s="164" t="str">
        <f>IF($A4755=0,"",IFERROR(INDEX(BD_Gestão!K:K,MATCH('Banco de Dados'!$B4755,BD_Gestão!$B:$B,0)),"erro"))</f>
        <v/>
      </c>
      <c r="P4755" s="169" t="str">
        <f t="shared" si="298"/>
        <v/>
      </c>
      <c r="Q4755" s="170" t="str">
        <f t="shared" si="299"/>
        <v/>
      </c>
      <c r="R4755" s="163" t="e">
        <f t="shared" si="296"/>
        <v>#VALUE!</v>
      </c>
      <c r="S4755" s="163" t="e">
        <f t="shared" si="297"/>
        <v>#VALUE!</v>
      </c>
      <c r="T4755" s="163" t="e">
        <f>INDEX(Controle!O:O,MATCH('Banco de Dados'!A4755,Controle!M:M,0))*E4755/100</f>
        <v>#N/A</v>
      </c>
    </row>
    <row r="4756" spans="1:20" hidden="1" x14ac:dyDescent="0.2">
      <c r="A4756" s="158">
        <f>BD_TS!A4755</f>
        <v>0</v>
      </c>
      <c r="B4756" s="158" t="str">
        <f>SUBSTITUTE(SUBSTITUTE(BD_TS!D4755," ",""),"-","/")</f>
        <v/>
      </c>
      <c r="C4756" s="158">
        <f>BD_TS!E4755</f>
        <v>0</v>
      </c>
      <c r="D4756" s="159">
        <f>BD_TS!F4755</f>
        <v>0</v>
      </c>
      <c r="E4756" s="160">
        <f>BD_TS!B4755</f>
        <v>0</v>
      </c>
      <c r="F4756" s="161">
        <f>BD_TS!C4755</f>
        <v>0</v>
      </c>
      <c r="G4756" s="187">
        <f>BD_TS!H4755</f>
        <v>0</v>
      </c>
      <c r="H4756" s="158" t="str">
        <f>IF($A4756=0,"",IFERROR(INDEX(BD_Gestão!A:A,MATCH('Banco de Dados'!$B4756,BD_Gestão!$B:$B,0)),"erro"))</f>
        <v/>
      </c>
      <c r="I4756" s="162" t="str">
        <f>IF($A4756=0,"",IFERROR(INDEX(BD_Gestão!E:E,MATCH('Banco de Dados'!$B4756,BD_Gestão!$B:$B,0)),"erro"))</f>
        <v/>
      </c>
      <c r="J4756" s="186" t="str">
        <f>IF($A4756=0,"",IFERROR(INDEX(BD_Gestão!B:B,MATCH('Banco de Dados'!$B4756,BD_Gestão!$B:$B,0)),"erro"))</f>
        <v/>
      </c>
      <c r="K4756" s="158" t="str">
        <f>IF($A4756=0,"",IFERROR(INDEX(BD_Gestão!C:C,MATCH('Banco de Dados'!$B4756,BD_Gestão!$B:$B,0)),"erro"))</f>
        <v/>
      </c>
      <c r="L4756" s="158" t="str">
        <f>IF($A4756=0,"",IFERROR(INDEX(BD_Gestão!H:H,MATCH('Banco de Dados'!$B4756,BD_Gestão!$B:$B,0)),"erro"))</f>
        <v/>
      </c>
      <c r="M4756" s="161" t="str">
        <f>IF($A4756=0,"",IFERROR(INDEX(BD_Gestão!F:F,MATCH('Banco de Dados'!$B4756,BD_Gestão!$B:$B,0)),"erro"))</f>
        <v/>
      </c>
      <c r="N4756" s="161" t="str">
        <f>IF($A4756=0,"",IFERROR(INDEX(BD_Gestão!J:J,MATCH('Banco de Dados'!$B4756,BD_Gestão!$B:$B,0)),"erro"))</f>
        <v/>
      </c>
      <c r="O4756" s="164" t="str">
        <f>IF($A4756=0,"",IFERROR(INDEX(BD_Gestão!K:K,MATCH('Banco de Dados'!$B4756,BD_Gestão!$B:$B,0)),"erro"))</f>
        <v/>
      </c>
      <c r="P4756" s="169" t="str">
        <f t="shared" si="298"/>
        <v/>
      </c>
      <c r="Q4756" s="170" t="str">
        <f t="shared" si="299"/>
        <v/>
      </c>
      <c r="R4756" s="163" t="e">
        <f t="shared" si="296"/>
        <v>#VALUE!</v>
      </c>
      <c r="S4756" s="163" t="e">
        <f t="shared" si="297"/>
        <v>#VALUE!</v>
      </c>
      <c r="T4756" s="163" t="e">
        <f>INDEX(Controle!O:O,MATCH('Banco de Dados'!A4756,Controle!M:M,0))*E4756/100</f>
        <v>#N/A</v>
      </c>
    </row>
    <row r="4757" spans="1:20" hidden="1" x14ac:dyDescent="0.2">
      <c r="A4757" s="158">
        <f>BD_TS!A4756</f>
        <v>0</v>
      </c>
      <c r="B4757" s="158" t="str">
        <f>SUBSTITUTE(SUBSTITUTE(BD_TS!D4756," ",""),"-","/")</f>
        <v/>
      </c>
      <c r="C4757" s="158">
        <f>BD_TS!E4756</f>
        <v>0</v>
      </c>
      <c r="D4757" s="159">
        <f>BD_TS!F4756</f>
        <v>0</v>
      </c>
      <c r="E4757" s="160">
        <f>BD_TS!B4756</f>
        <v>0</v>
      </c>
      <c r="F4757" s="161">
        <f>BD_TS!C4756</f>
        <v>0</v>
      </c>
      <c r="G4757" s="187">
        <f>BD_TS!H4756</f>
        <v>0</v>
      </c>
      <c r="H4757" s="158" t="str">
        <f>IF($A4757=0,"",IFERROR(INDEX(BD_Gestão!A:A,MATCH('Banco de Dados'!$B4757,BD_Gestão!$B:$B,0)),"erro"))</f>
        <v/>
      </c>
      <c r="I4757" s="162" t="str">
        <f>IF($A4757=0,"",IFERROR(INDEX(BD_Gestão!E:E,MATCH('Banco de Dados'!$B4757,BD_Gestão!$B:$B,0)),"erro"))</f>
        <v/>
      </c>
      <c r="J4757" s="186" t="str">
        <f>IF($A4757=0,"",IFERROR(INDEX(BD_Gestão!B:B,MATCH('Banco de Dados'!$B4757,BD_Gestão!$B:$B,0)),"erro"))</f>
        <v/>
      </c>
      <c r="K4757" s="158" t="str">
        <f>IF($A4757=0,"",IFERROR(INDEX(BD_Gestão!C:C,MATCH('Banco de Dados'!$B4757,BD_Gestão!$B:$B,0)),"erro"))</f>
        <v/>
      </c>
      <c r="L4757" s="158" t="str">
        <f>IF($A4757=0,"",IFERROR(INDEX(BD_Gestão!H:H,MATCH('Banco de Dados'!$B4757,BD_Gestão!$B:$B,0)),"erro"))</f>
        <v/>
      </c>
      <c r="M4757" s="161" t="str">
        <f>IF($A4757=0,"",IFERROR(INDEX(BD_Gestão!F:F,MATCH('Banco de Dados'!$B4757,BD_Gestão!$B:$B,0)),"erro"))</f>
        <v/>
      </c>
      <c r="N4757" s="161" t="str">
        <f>IF($A4757=0,"",IFERROR(INDEX(BD_Gestão!J:J,MATCH('Banco de Dados'!$B4757,BD_Gestão!$B:$B,0)),"erro"))</f>
        <v/>
      </c>
      <c r="O4757" s="164" t="str">
        <f>IF($A4757=0,"",IFERROR(INDEX(BD_Gestão!K:K,MATCH('Banco de Dados'!$B4757,BD_Gestão!$B:$B,0)),"erro"))</f>
        <v/>
      </c>
      <c r="P4757" s="169" t="str">
        <f t="shared" si="298"/>
        <v/>
      </c>
      <c r="Q4757" s="170" t="str">
        <f t="shared" si="299"/>
        <v/>
      </c>
      <c r="R4757" s="163" t="e">
        <f t="shared" si="296"/>
        <v>#VALUE!</v>
      </c>
      <c r="S4757" s="163" t="e">
        <f t="shared" si="297"/>
        <v>#VALUE!</v>
      </c>
      <c r="T4757" s="163" t="e">
        <f>INDEX(Controle!O:O,MATCH('Banco de Dados'!A4757,Controle!M:M,0))*E4757/100</f>
        <v>#N/A</v>
      </c>
    </row>
    <row r="4758" spans="1:20" hidden="1" x14ac:dyDescent="0.2">
      <c r="A4758" s="158">
        <f>BD_TS!A4757</f>
        <v>0</v>
      </c>
      <c r="B4758" s="158" t="str">
        <f>SUBSTITUTE(SUBSTITUTE(BD_TS!D4757," ",""),"-","/")</f>
        <v/>
      </c>
      <c r="C4758" s="158">
        <f>BD_TS!E4757</f>
        <v>0</v>
      </c>
      <c r="D4758" s="159">
        <f>BD_TS!F4757</f>
        <v>0</v>
      </c>
      <c r="E4758" s="160">
        <f>BD_TS!B4757</f>
        <v>0</v>
      </c>
      <c r="F4758" s="161">
        <f>BD_TS!C4757</f>
        <v>0</v>
      </c>
      <c r="G4758" s="187">
        <f>BD_TS!H4757</f>
        <v>0</v>
      </c>
      <c r="H4758" s="158" t="str">
        <f>IF($A4758=0,"",IFERROR(INDEX(BD_Gestão!A:A,MATCH('Banco de Dados'!$B4758,BD_Gestão!$B:$B,0)),"erro"))</f>
        <v/>
      </c>
      <c r="I4758" s="162" t="str">
        <f>IF($A4758=0,"",IFERROR(INDEX(BD_Gestão!E:E,MATCH('Banco de Dados'!$B4758,BD_Gestão!$B:$B,0)),"erro"))</f>
        <v/>
      </c>
      <c r="J4758" s="186" t="str">
        <f>IF($A4758=0,"",IFERROR(INDEX(BD_Gestão!B:B,MATCH('Banco de Dados'!$B4758,BD_Gestão!$B:$B,0)),"erro"))</f>
        <v/>
      </c>
      <c r="K4758" s="158" t="str">
        <f>IF($A4758=0,"",IFERROR(INDEX(BD_Gestão!C:C,MATCH('Banco de Dados'!$B4758,BD_Gestão!$B:$B,0)),"erro"))</f>
        <v/>
      </c>
      <c r="L4758" s="158" t="str">
        <f>IF($A4758=0,"",IFERROR(INDEX(BD_Gestão!H:H,MATCH('Banco de Dados'!$B4758,BD_Gestão!$B:$B,0)),"erro"))</f>
        <v/>
      </c>
      <c r="M4758" s="161" t="str">
        <f>IF($A4758=0,"",IFERROR(INDEX(BD_Gestão!F:F,MATCH('Banco de Dados'!$B4758,BD_Gestão!$B:$B,0)),"erro"))</f>
        <v/>
      </c>
      <c r="N4758" s="161" t="str">
        <f>IF($A4758=0,"",IFERROR(INDEX(BD_Gestão!J:J,MATCH('Banco de Dados'!$B4758,BD_Gestão!$B:$B,0)),"erro"))</f>
        <v/>
      </c>
      <c r="O4758" s="164" t="str">
        <f>IF($A4758=0,"",IFERROR(INDEX(BD_Gestão!K:K,MATCH('Banco de Dados'!$B4758,BD_Gestão!$B:$B,0)),"erro"))</f>
        <v/>
      </c>
      <c r="P4758" s="169" t="str">
        <f t="shared" si="298"/>
        <v/>
      </c>
      <c r="Q4758" s="170" t="str">
        <f t="shared" si="299"/>
        <v/>
      </c>
      <c r="R4758" s="163" t="e">
        <f t="shared" si="296"/>
        <v>#VALUE!</v>
      </c>
      <c r="S4758" s="163" t="e">
        <f t="shared" si="297"/>
        <v>#VALUE!</v>
      </c>
      <c r="T4758" s="163" t="e">
        <f>INDEX(Controle!O:O,MATCH('Banco de Dados'!A4758,Controle!M:M,0))*E4758/100</f>
        <v>#N/A</v>
      </c>
    </row>
    <row r="4759" spans="1:20" hidden="1" x14ac:dyDescent="0.2">
      <c r="A4759" s="158">
        <f>BD_TS!A4758</f>
        <v>0</v>
      </c>
      <c r="B4759" s="158" t="str">
        <f>SUBSTITUTE(SUBSTITUTE(BD_TS!D4758," ",""),"-","/")</f>
        <v/>
      </c>
      <c r="C4759" s="158">
        <f>BD_TS!E4758</f>
        <v>0</v>
      </c>
      <c r="D4759" s="159">
        <f>BD_TS!F4758</f>
        <v>0</v>
      </c>
      <c r="E4759" s="160">
        <f>BD_TS!B4758</f>
        <v>0</v>
      </c>
      <c r="F4759" s="161">
        <f>BD_TS!C4758</f>
        <v>0</v>
      </c>
      <c r="G4759" s="187">
        <f>BD_TS!H4758</f>
        <v>0</v>
      </c>
      <c r="H4759" s="158" t="str">
        <f>IF($A4759=0,"",IFERROR(INDEX(BD_Gestão!A:A,MATCH('Banco de Dados'!$B4759,BD_Gestão!$B:$B,0)),"erro"))</f>
        <v/>
      </c>
      <c r="I4759" s="162" t="str">
        <f>IF($A4759=0,"",IFERROR(INDEX(BD_Gestão!E:E,MATCH('Banco de Dados'!$B4759,BD_Gestão!$B:$B,0)),"erro"))</f>
        <v/>
      </c>
      <c r="J4759" s="186" t="str">
        <f>IF($A4759=0,"",IFERROR(INDEX(BD_Gestão!B:B,MATCH('Banco de Dados'!$B4759,BD_Gestão!$B:$B,0)),"erro"))</f>
        <v/>
      </c>
      <c r="K4759" s="158" t="str">
        <f>IF($A4759=0,"",IFERROR(INDEX(BD_Gestão!C:C,MATCH('Banco de Dados'!$B4759,BD_Gestão!$B:$B,0)),"erro"))</f>
        <v/>
      </c>
      <c r="L4759" s="158" t="str">
        <f>IF($A4759=0,"",IFERROR(INDEX(BD_Gestão!H:H,MATCH('Banco de Dados'!$B4759,BD_Gestão!$B:$B,0)),"erro"))</f>
        <v/>
      </c>
      <c r="M4759" s="161" t="str">
        <f>IF($A4759=0,"",IFERROR(INDEX(BD_Gestão!F:F,MATCH('Banco de Dados'!$B4759,BD_Gestão!$B:$B,0)),"erro"))</f>
        <v/>
      </c>
      <c r="N4759" s="161" t="str">
        <f>IF($A4759=0,"",IFERROR(INDEX(BD_Gestão!J:J,MATCH('Banco de Dados'!$B4759,BD_Gestão!$B:$B,0)),"erro"))</f>
        <v/>
      </c>
      <c r="O4759" s="164" t="str">
        <f>IF($A4759=0,"",IFERROR(INDEX(BD_Gestão!K:K,MATCH('Banco de Dados'!$B4759,BD_Gestão!$B:$B,0)),"erro"))</f>
        <v/>
      </c>
      <c r="P4759" s="169" t="str">
        <f t="shared" si="298"/>
        <v/>
      </c>
      <c r="Q4759" s="170" t="str">
        <f t="shared" si="299"/>
        <v/>
      </c>
      <c r="R4759" s="163" t="e">
        <f t="shared" si="296"/>
        <v>#VALUE!</v>
      </c>
      <c r="S4759" s="163" t="e">
        <f t="shared" si="297"/>
        <v>#VALUE!</v>
      </c>
      <c r="T4759" s="163" t="e">
        <f>INDEX(Controle!O:O,MATCH('Banco de Dados'!A4759,Controle!M:M,0))*E4759/100</f>
        <v>#N/A</v>
      </c>
    </row>
    <row r="4760" spans="1:20" hidden="1" x14ac:dyDescent="0.2">
      <c r="A4760" s="158">
        <f>BD_TS!A4759</f>
        <v>0</v>
      </c>
      <c r="B4760" s="158" t="str">
        <f>SUBSTITUTE(SUBSTITUTE(BD_TS!D4759," ",""),"-","/")</f>
        <v/>
      </c>
      <c r="C4760" s="158">
        <f>BD_TS!E4759</f>
        <v>0</v>
      </c>
      <c r="D4760" s="159">
        <f>BD_TS!F4759</f>
        <v>0</v>
      </c>
      <c r="E4760" s="160">
        <f>BD_TS!B4759</f>
        <v>0</v>
      </c>
      <c r="F4760" s="161">
        <f>BD_TS!C4759</f>
        <v>0</v>
      </c>
      <c r="G4760" s="187">
        <f>BD_TS!H4759</f>
        <v>0</v>
      </c>
      <c r="H4760" s="158" t="str">
        <f>IF($A4760=0,"",IFERROR(INDEX(BD_Gestão!A:A,MATCH('Banco de Dados'!$B4760,BD_Gestão!$B:$B,0)),"erro"))</f>
        <v/>
      </c>
      <c r="I4760" s="162" t="str">
        <f>IF($A4760=0,"",IFERROR(INDEX(BD_Gestão!E:E,MATCH('Banco de Dados'!$B4760,BD_Gestão!$B:$B,0)),"erro"))</f>
        <v/>
      </c>
      <c r="J4760" s="186" t="str">
        <f>IF($A4760=0,"",IFERROR(INDEX(BD_Gestão!B:B,MATCH('Banco de Dados'!$B4760,BD_Gestão!$B:$B,0)),"erro"))</f>
        <v/>
      </c>
      <c r="K4760" s="158" t="str">
        <f>IF($A4760=0,"",IFERROR(INDEX(BD_Gestão!C:C,MATCH('Banco de Dados'!$B4760,BD_Gestão!$B:$B,0)),"erro"))</f>
        <v/>
      </c>
      <c r="L4760" s="158" t="str">
        <f>IF($A4760=0,"",IFERROR(INDEX(BD_Gestão!H:H,MATCH('Banco de Dados'!$B4760,BD_Gestão!$B:$B,0)),"erro"))</f>
        <v/>
      </c>
      <c r="M4760" s="161" t="str">
        <f>IF($A4760=0,"",IFERROR(INDEX(BD_Gestão!F:F,MATCH('Banco de Dados'!$B4760,BD_Gestão!$B:$B,0)),"erro"))</f>
        <v/>
      </c>
      <c r="N4760" s="161" t="str">
        <f>IF($A4760=0,"",IFERROR(INDEX(BD_Gestão!J:J,MATCH('Banco de Dados'!$B4760,BD_Gestão!$B:$B,0)),"erro"))</f>
        <v/>
      </c>
      <c r="O4760" s="164" t="str">
        <f>IF($A4760=0,"",IFERROR(INDEX(BD_Gestão!K:K,MATCH('Banco de Dados'!$B4760,BD_Gestão!$B:$B,0)),"erro"))</f>
        <v/>
      </c>
      <c r="P4760" s="169" t="str">
        <f t="shared" si="298"/>
        <v/>
      </c>
      <c r="Q4760" s="170" t="str">
        <f t="shared" si="299"/>
        <v/>
      </c>
      <c r="R4760" s="163" t="e">
        <f t="shared" si="296"/>
        <v>#VALUE!</v>
      </c>
      <c r="S4760" s="163" t="e">
        <f t="shared" si="297"/>
        <v>#VALUE!</v>
      </c>
      <c r="T4760" s="163" t="e">
        <f>INDEX(Controle!O:O,MATCH('Banco de Dados'!A4760,Controle!M:M,0))*E4760/100</f>
        <v>#N/A</v>
      </c>
    </row>
    <row r="4761" spans="1:20" hidden="1" x14ac:dyDescent="0.2">
      <c r="A4761" s="158">
        <f>BD_TS!A4760</f>
        <v>0</v>
      </c>
      <c r="B4761" s="158" t="str">
        <f>SUBSTITUTE(SUBSTITUTE(BD_TS!D4760," ",""),"-","/")</f>
        <v/>
      </c>
      <c r="C4761" s="158">
        <f>BD_TS!E4760</f>
        <v>0</v>
      </c>
      <c r="D4761" s="159">
        <f>BD_TS!F4760</f>
        <v>0</v>
      </c>
      <c r="E4761" s="160">
        <f>BD_TS!B4760</f>
        <v>0</v>
      </c>
      <c r="F4761" s="161">
        <f>BD_TS!C4760</f>
        <v>0</v>
      </c>
      <c r="G4761" s="187">
        <f>BD_TS!H4760</f>
        <v>0</v>
      </c>
      <c r="H4761" s="158" t="str">
        <f>IF($A4761=0,"",IFERROR(INDEX(BD_Gestão!A:A,MATCH('Banco de Dados'!$B4761,BD_Gestão!$B:$B,0)),"erro"))</f>
        <v/>
      </c>
      <c r="I4761" s="162" t="str">
        <f>IF($A4761=0,"",IFERROR(INDEX(BD_Gestão!E:E,MATCH('Banco de Dados'!$B4761,BD_Gestão!$B:$B,0)),"erro"))</f>
        <v/>
      </c>
      <c r="J4761" s="186" t="str">
        <f>IF($A4761=0,"",IFERROR(INDEX(BD_Gestão!B:B,MATCH('Banco de Dados'!$B4761,BD_Gestão!$B:$B,0)),"erro"))</f>
        <v/>
      </c>
      <c r="K4761" s="158" t="str">
        <f>IF($A4761=0,"",IFERROR(INDEX(BD_Gestão!C:C,MATCH('Banco de Dados'!$B4761,BD_Gestão!$B:$B,0)),"erro"))</f>
        <v/>
      </c>
      <c r="L4761" s="158" t="str">
        <f>IF($A4761=0,"",IFERROR(INDEX(BD_Gestão!H:H,MATCH('Banco de Dados'!$B4761,BD_Gestão!$B:$B,0)),"erro"))</f>
        <v/>
      </c>
      <c r="M4761" s="161" t="str">
        <f>IF($A4761=0,"",IFERROR(INDEX(BD_Gestão!F:F,MATCH('Banco de Dados'!$B4761,BD_Gestão!$B:$B,0)),"erro"))</f>
        <v/>
      </c>
      <c r="N4761" s="161" t="str">
        <f>IF($A4761=0,"",IFERROR(INDEX(BD_Gestão!J:J,MATCH('Banco de Dados'!$B4761,BD_Gestão!$B:$B,0)),"erro"))</f>
        <v/>
      </c>
      <c r="O4761" s="164" t="str">
        <f>IF($A4761=0,"",IFERROR(INDEX(BD_Gestão!K:K,MATCH('Banco de Dados'!$B4761,BD_Gestão!$B:$B,0)),"erro"))</f>
        <v/>
      </c>
      <c r="P4761" s="169" t="str">
        <f t="shared" si="298"/>
        <v/>
      </c>
      <c r="Q4761" s="170" t="str">
        <f t="shared" si="299"/>
        <v/>
      </c>
      <c r="R4761" s="163" t="e">
        <f t="shared" si="296"/>
        <v>#VALUE!</v>
      </c>
      <c r="S4761" s="163" t="e">
        <f t="shared" si="297"/>
        <v>#VALUE!</v>
      </c>
      <c r="T4761" s="163" t="e">
        <f>INDEX(Controle!O:O,MATCH('Banco de Dados'!A4761,Controle!M:M,0))*E4761/100</f>
        <v>#N/A</v>
      </c>
    </row>
    <row r="4762" spans="1:20" hidden="1" x14ac:dyDescent="0.2">
      <c r="A4762" s="158">
        <f>BD_TS!A4761</f>
        <v>0</v>
      </c>
      <c r="B4762" s="158" t="str">
        <f>SUBSTITUTE(SUBSTITUTE(BD_TS!D4761," ",""),"-","/")</f>
        <v/>
      </c>
      <c r="C4762" s="158">
        <f>BD_TS!E4761</f>
        <v>0</v>
      </c>
      <c r="D4762" s="159">
        <f>BD_TS!F4761</f>
        <v>0</v>
      </c>
      <c r="E4762" s="160">
        <f>BD_TS!B4761</f>
        <v>0</v>
      </c>
      <c r="F4762" s="161">
        <f>BD_TS!C4761</f>
        <v>0</v>
      </c>
      <c r="G4762" s="187">
        <f>BD_TS!H4761</f>
        <v>0</v>
      </c>
      <c r="H4762" s="158" t="str">
        <f>IF($A4762=0,"",IFERROR(INDEX(BD_Gestão!A:A,MATCH('Banco de Dados'!$B4762,BD_Gestão!$B:$B,0)),"erro"))</f>
        <v/>
      </c>
      <c r="I4762" s="162" t="str">
        <f>IF($A4762=0,"",IFERROR(INDEX(BD_Gestão!E:E,MATCH('Banco de Dados'!$B4762,BD_Gestão!$B:$B,0)),"erro"))</f>
        <v/>
      </c>
      <c r="J4762" s="186" t="str">
        <f>IF($A4762=0,"",IFERROR(INDEX(BD_Gestão!B:B,MATCH('Banco de Dados'!$B4762,BD_Gestão!$B:$B,0)),"erro"))</f>
        <v/>
      </c>
      <c r="K4762" s="158" t="str">
        <f>IF($A4762=0,"",IFERROR(INDEX(BD_Gestão!C:C,MATCH('Banco de Dados'!$B4762,BD_Gestão!$B:$B,0)),"erro"))</f>
        <v/>
      </c>
      <c r="L4762" s="158" t="str">
        <f>IF($A4762=0,"",IFERROR(INDEX(BD_Gestão!H:H,MATCH('Banco de Dados'!$B4762,BD_Gestão!$B:$B,0)),"erro"))</f>
        <v/>
      </c>
      <c r="M4762" s="161" t="str">
        <f>IF($A4762=0,"",IFERROR(INDEX(BD_Gestão!F:F,MATCH('Banco de Dados'!$B4762,BD_Gestão!$B:$B,0)),"erro"))</f>
        <v/>
      </c>
      <c r="N4762" s="161" t="str">
        <f>IF($A4762=0,"",IFERROR(INDEX(BD_Gestão!J:J,MATCH('Banco de Dados'!$B4762,BD_Gestão!$B:$B,0)),"erro"))</f>
        <v/>
      </c>
      <c r="O4762" s="164" t="str">
        <f>IF($A4762=0,"",IFERROR(INDEX(BD_Gestão!K:K,MATCH('Banco de Dados'!$B4762,BD_Gestão!$B:$B,0)),"erro"))</f>
        <v/>
      </c>
      <c r="P4762" s="169" t="str">
        <f t="shared" si="298"/>
        <v/>
      </c>
      <c r="Q4762" s="170" t="str">
        <f t="shared" si="299"/>
        <v/>
      </c>
      <c r="R4762" s="163" t="e">
        <f t="shared" si="296"/>
        <v>#VALUE!</v>
      </c>
      <c r="S4762" s="163" t="e">
        <f t="shared" si="297"/>
        <v>#VALUE!</v>
      </c>
      <c r="T4762" s="163" t="e">
        <f>INDEX(Controle!O:O,MATCH('Banco de Dados'!A4762,Controle!M:M,0))*E4762/100</f>
        <v>#N/A</v>
      </c>
    </row>
    <row r="4763" spans="1:20" hidden="1" x14ac:dyDescent="0.2">
      <c r="A4763" s="158">
        <f>BD_TS!A4762</f>
        <v>0</v>
      </c>
      <c r="B4763" s="158" t="str">
        <f>SUBSTITUTE(SUBSTITUTE(BD_TS!D4762," ",""),"-","/")</f>
        <v/>
      </c>
      <c r="C4763" s="158">
        <f>BD_TS!E4762</f>
        <v>0</v>
      </c>
      <c r="D4763" s="159">
        <f>BD_TS!F4762</f>
        <v>0</v>
      </c>
      <c r="E4763" s="160">
        <f>BD_TS!B4762</f>
        <v>0</v>
      </c>
      <c r="F4763" s="161">
        <f>BD_TS!C4762</f>
        <v>0</v>
      </c>
      <c r="G4763" s="187">
        <f>BD_TS!H4762</f>
        <v>0</v>
      </c>
      <c r="H4763" s="158" t="str">
        <f>IF($A4763=0,"",IFERROR(INDEX(BD_Gestão!A:A,MATCH('Banco de Dados'!$B4763,BD_Gestão!$B:$B,0)),"erro"))</f>
        <v/>
      </c>
      <c r="I4763" s="162" t="str">
        <f>IF($A4763=0,"",IFERROR(INDEX(BD_Gestão!E:E,MATCH('Banco de Dados'!$B4763,BD_Gestão!$B:$B,0)),"erro"))</f>
        <v/>
      </c>
      <c r="J4763" s="186" t="str">
        <f>IF($A4763=0,"",IFERROR(INDEX(BD_Gestão!B:B,MATCH('Banco de Dados'!$B4763,BD_Gestão!$B:$B,0)),"erro"))</f>
        <v/>
      </c>
      <c r="K4763" s="158" t="str">
        <f>IF($A4763=0,"",IFERROR(INDEX(BD_Gestão!C:C,MATCH('Banco de Dados'!$B4763,BD_Gestão!$B:$B,0)),"erro"))</f>
        <v/>
      </c>
      <c r="L4763" s="158" t="str">
        <f>IF($A4763=0,"",IFERROR(INDEX(BD_Gestão!H:H,MATCH('Banco de Dados'!$B4763,BD_Gestão!$B:$B,0)),"erro"))</f>
        <v/>
      </c>
      <c r="M4763" s="161" t="str">
        <f>IF($A4763=0,"",IFERROR(INDEX(BD_Gestão!F:F,MATCH('Banco de Dados'!$B4763,BD_Gestão!$B:$B,0)),"erro"))</f>
        <v/>
      </c>
      <c r="N4763" s="161" t="str">
        <f>IF($A4763=0,"",IFERROR(INDEX(BD_Gestão!J:J,MATCH('Banco de Dados'!$B4763,BD_Gestão!$B:$B,0)),"erro"))</f>
        <v/>
      </c>
      <c r="O4763" s="164" t="str">
        <f>IF($A4763=0,"",IFERROR(INDEX(BD_Gestão!K:K,MATCH('Banco de Dados'!$B4763,BD_Gestão!$B:$B,0)),"erro"))</f>
        <v/>
      </c>
      <c r="P4763" s="169" t="str">
        <f t="shared" si="298"/>
        <v/>
      </c>
      <c r="Q4763" s="170" t="str">
        <f t="shared" si="299"/>
        <v/>
      </c>
      <c r="R4763" s="163" t="e">
        <f t="shared" si="296"/>
        <v>#VALUE!</v>
      </c>
      <c r="S4763" s="163" t="e">
        <f t="shared" si="297"/>
        <v>#VALUE!</v>
      </c>
      <c r="T4763" s="163" t="e">
        <f>INDEX(Controle!O:O,MATCH('Banco de Dados'!A4763,Controle!M:M,0))*E4763/100</f>
        <v>#N/A</v>
      </c>
    </row>
    <row r="4764" spans="1:20" hidden="1" x14ac:dyDescent="0.2">
      <c r="A4764" s="158">
        <f>BD_TS!A4763</f>
        <v>0</v>
      </c>
      <c r="B4764" s="158" t="str">
        <f>SUBSTITUTE(SUBSTITUTE(BD_TS!D4763," ",""),"-","/")</f>
        <v/>
      </c>
      <c r="C4764" s="158">
        <f>BD_TS!E4763</f>
        <v>0</v>
      </c>
      <c r="D4764" s="159">
        <f>BD_TS!F4763</f>
        <v>0</v>
      </c>
      <c r="E4764" s="160">
        <f>BD_TS!B4763</f>
        <v>0</v>
      </c>
      <c r="F4764" s="161">
        <f>BD_TS!C4763</f>
        <v>0</v>
      </c>
      <c r="G4764" s="187">
        <f>BD_TS!H4763</f>
        <v>0</v>
      </c>
      <c r="H4764" s="158" t="str">
        <f>IF($A4764=0,"",IFERROR(INDEX(BD_Gestão!A:A,MATCH('Banco de Dados'!$B4764,BD_Gestão!$B:$B,0)),"erro"))</f>
        <v/>
      </c>
      <c r="I4764" s="162" t="str">
        <f>IF($A4764=0,"",IFERROR(INDEX(BD_Gestão!E:E,MATCH('Banco de Dados'!$B4764,BD_Gestão!$B:$B,0)),"erro"))</f>
        <v/>
      </c>
      <c r="J4764" s="186" t="str">
        <f>IF($A4764=0,"",IFERROR(INDEX(BD_Gestão!B:B,MATCH('Banco de Dados'!$B4764,BD_Gestão!$B:$B,0)),"erro"))</f>
        <v/>
      </c>
      <c r="K4764" s="158" t="str">
        <f>IF($A4764=0,"",IFERROR(INDEX(BD_Gestão!C:C,MATCH('Banco de Dados'!$B4764,BD_Gestão!$B:$B,0)),"erro"))</f>
        <v/>
      </c>
      <c r="L4764" s="158" t="str">
        <f>IF($A4764=0,"",IFERROR(INDEX(BD_Gestão!H:H,MATCH('Banco de Dados'!$B4764,BD_Gestão!$B:$B,0)),"erro"))</f>
        <v/>
      </c>
      <c r="M4764" s="161" t="str">
        <f>IF($A4764=0,"",IFERROR(INDEX(BD_Gestão!F:F,MATCH('Banco de Dados'!$B4764,BD_Gestão!$B:$B,0)),"erro"))</f>
        <v/>
      </c>
      <c r="N4764" s="161" t="str">
        <f>IF($A4764=0,"",IFERROR(INDEX(BD_Gestão!J:J,MATCH('Banco de Dados'!$B4764,BD_Gestão!$B:$B,0)),"erro"))</f>
        <v/>
      </c>
      <c r="O4764" s="164" t="str">
        <f>IF($A4764=0,"",IFERROR(INDEX(BD_Gestão!K:K,MATCH('Banco de Dados'!$B4764,BD_Gestão!$B:$B,0)),"erro"))</f>
        <v/>
      </c>
      <c r="P4764" s="169" t="str">
        <f t="shared" si="298"/>
        <v/>
      </c>
      <c r="Q4764" s="170" t="str">
        <f t="shared" si="299"/>
        <v/>
      </c>
      <c r="R4764" s="163" t="e">
        <f t="shared" si="296"/>
        <v>#VALUE!</v>
      </c>
      <c r="S4764" s="163" t="e">
        <f t="shared" si="297"/>
        <v>#VALUE!</v>
      </c>
      <c r="T4764" s="163" t="e">
        <f>INDEX(Controle!O:O,MATCH('Banco de Dados'!A4764,Controle!M:M,0))*E4764/100</f>
        <v>#N/A</v>
      </c>
    </row>
    <row r="4765" spans="1:20" hidden="1" x14ac:dyDescent="0.2">
      <c r="A4765" s="158">
        <f>BD_TS!A4764</f>
        <v>0</v>
      </c>
      <c r="B4765" s="158" t="str">
        <f>SUBSTITUTE(SUBSTITUTE(BD_TS!D4764," ",""),"-","/")</f>
        <v/>
      </c>
      <c r="C4765" s="158">
        <f>BD_TS!E4764</f>
        <v>0</v>
      </c>
      <c r="D4765" s="159">
        <f>BD_TS!F4764</f>
        <v>0</v>
      </c>
      <c r="E4765" s="160">
        <f>BD_TS!B4764</f>
        <v>0</v>
      </c>
      <c r="F4765" s="161">
        <f>BD_TS!C4764</f>
        <v>0</v>
      </c>
      <c r="G4765" s="187">
        <f>BD_TS!H4764</f>
        <v>0</v>
      </c>
      <c r="H4765" s="158" t="str">
        <f>IF($A4765=0,"",IFERROR(INDEX(BD_Gestão!A:A,MATCH('Banco de Dados'!$B4765,BD_Gestão!$B:$B,0)),"erro"))</f>
        <v/>
      </c>
      <c r="I4765" s="162" t="str">
        <f>IF($A4765=0,"",IFERROR(INDEX(BD_Gestão!E:E,MATCH('Banco de Dados'!$B4765,BD_Gestão!$B:$B,0)),"erro"))</f>
        <v/>
      </c>
      <c r="J4765" s="186" t="str">
        <f>IF($A4765=0,"",IFERROR(INDEX(BD_Gestão!B:B,MATCH('Banco de Dados'!$B4765,BD_Gestão!$B:$B,0)),"erro"))</f>
        <v/>
      </c>
      <c r="K4765" s="158" t="str">
        <f>IF($A4765=0,"",IFERROR(INDEX(BD_Gestão!C:C,MATCH('Banco de Dados'!$B4765,BD_Gestão!$B:$B,0)),"erro"))</f>
        <v/>
      </c>
      <c r="L4765" s="158" t="str">
        <f>IF($A4765=0,"",IFERROR(INDEX(BD_Gestão!H:H,MATCH('Banco de Dados'!$B4765,BD_Gestão!$B:$B,0)),"erro"))</f>
        <v/>
      </c>
      <c r="M4765" s="161" t="str">
        <f>IF($A4765=0,"",IFERROR(INDEX(BD_Gestão!F:F,MATCH('Banco de Dados'!$B4765,BD_Gestão!$B:$B,0)),"erro"))</f>
        <v/>
      </c>
      <c r="N4765" s="161" t="str">
        <f>IF($A4765=0,"",IFERROR(INDEX(BD_Gestão!J:J,MATCH('Banco de Dados'!$B4765,BD_Gestão!$B:$B,0)),"erro"))</f>
        <v/>
      </c>
      <c r="O4765" s="164" t="str">
        <f>IF($A4765=0,"",IFERROR(INDEX(BD_Gestão!K:K,MATCH('Banco de Dados'!$B4765,BD_Gestão!$B:$B,0)),"erro"))</f>
        <v/>
      </c>
      <c r="P4765" s="169" t="str">
        <f t="shared" si="298"/>
        <v/>
      </c>
      <c r="Q4765" s="170" t="str">
        <f t="shared" si="299"/>
        <v/>
      </c>
      <c r="R4765" s="163" t="e">
        <f t="shared" si="296"/>
        <v>#VALUE!</v>
      </c>
      <c r="S4765" s="163" t="e">
        <f t="shared" si="297"/>
        <v>#VALUE!</v>
      </c>
      <c r="T4765" s="163" t="e">
        <f>INDEX(Controle!O:O,MATCH('Banco de Dados'!A4765,Controle!M:M,0))*E4765/100</f>
        <v>#N/A</v>
      </c>
    </row>
    <row r="4766" spans="1:20" hidden="1" x14ac:dyDescent="0.2">
      <c r="A4766" s="158">
        <f>BD_TS!A4765</f>
        <v>0</v>
      </c>
      <c r="B4766" s="158" t="str">
        <f>SUBSTITUTE(SUBSTITUTE(BD_TS!D4765," ",""),"-","/")</f>
        <v/>
      </c>
      <c r="C4766" s="158">
        <f>BD_TS!E4765</f>
        <v>0</v>
      </c>
      <c r="D4766" s="159">
        <f>BD_TS!F4765</f>
        <v>0</v>
      </c>
      <c r="E4766" s="160">
        <f>BD_TS!B4765</f>
        <v>0</v>
      </c>
      <c r="F4766" s="161">
        <f>BD_TS!C4765</f>
        <v>0</v>
      </c>
      <c r="G4766" s="187">
        <f>BD_TS!H4765</f>
        <v>0</v>
      </c>
      <c r="H4766" s="158" t="str">
        <f>IF($A4766=0,"",IFERROR(INDEX(BD_Gestão!A:A,MATCH('Banco de Dados'!$B4766,BD_Gestão!$B:$B,0)),"erro"))</f>
        <v/>
      </c>
      <c r="I4766" s="162" t="str">
        <f>IF($A4766=0,"",IFERROR(INDEX(BD_Gestão!E:E,MATCH('Banco de Dados'!$B4766,BD_Gestão!$B:$B,0)),"erro"))</f>
        <v/>
      </c>
      <c r="J4766" s="186" t="str">
        <f>IF($A4766=0,"",IFERROR(INDEX(BD_Gestão!B:B,MATCH('Banco de Dados'!$B4766,BD_Gestão!$B:$B,0)),"erro"))</f>
        <v/>
      </c>
      <c r="K4766" s="158" t="str">
        <f>IF($A4766=0,"",IFERROR(INDEX(BD_Gestão!C:C,MATCH('Banco de Dados'!$B4766,BD_Gestão!$B:$B,0)),"erro"))</f>
        <v/>
      </c>
      <c r="L4766" s="158" t="str">
        <f>IF($A4766=0,"",IFERROR(INDEX(BD_Gestão!H:H,MATCH('Banco de Dados'!$B4766,BD_Gestão!$B:$B,0)),"erro"))</f>
        <v/>
      </c>
      <c r="M4766" s="161" t="str">
        <f>IF($A4766=0,"",IFERROR(INDEX(BD_Gestão!F:F,MATCH('Banco de Dados'!$B4766,BD_Gestão!$B:$B,0)),"erro"))</f>
        <v/>
      </c>
      <c r="N4766" s="161" t="str">
        <f>IF($A4766=0,"",IFERROR(INDEX(BD_Gestão!J:J,MATCH('Banco de Dados'!$B4766,BD_Gestão!$B:$B,0)),"erro"))</f>
        <v/>
      </c>
      <c r="O4766" s="164" t="str">
        <f>IF($A4766=0,"",IFERROR(INDEX(BD_Gestão!K:K,MATCH('Banco de Dados'!$B4766,BD_Gestão!$B:$B,0)),"erro"))</f>
        <v/>
      </c>
      <c r="P4766" s="169" t="str">
        <f t="shared" si="298"/>
        <v/>
      </c>
      <c r="Q4766" s="170" t="str">
        <f t="shared" si="299"/>
        <v/>
      </c>
      <c r="R4766" s="163" t="e">
        <f t="shared" si="296"/>
        <v>#VALUE!</v>
      </c>
      <c r="S4766" s="163" t="e">
        <f t="shared" si="297"/>
        <v>#VALUE!</v>
      </c>
      <c r="T4766" s="163" t="e">
        <f>INDEX(Controle!O:O,MATCH('Banco de Dados'!A4766,Controle!M:M,0))*E4766/100</f>
        <v>#N/A</v>
      </c>
    </row>
    <row r="4767" spans="1:20" hidden="1" x14ac:dyDescent="0.2">
      <c r="A4767" s="158">
        <f>BD_TS!A4766</f>
        <v>0</v>
      </c>
      <c r="B4767" s="158" t="str">
        <f>SUBSTITUTE(SUBSTITUTE(BD_TS!D4766," ",""),"-","/")</f>
        <v/>
      </c>
      <c r="C4767" s="158">
        <f>BD_TS!E4766</f>
        <v>0</v>
      </c>
      <c r="D4767" s="159">
        <f>BD_TS!F4766</f>
        <v>0</v>
      </c>
      <c r="E4767" s="160">
        <f>BD_TS!B4766</f>
        <v>0</v>
      </c>
      <c r="F4767" s="161">
        <f>BD_TS!C4766</f>
        <v>0</v>
      </c>
      <c r="G4767" s="187">
        <f>BD_TS!H4766</f>
        <v>0</v>
      </c>
      <c r="H4767" s="158" t="str">
        <f>IF($A4767=0,"",IFERROR(INDEX(BD_Gestão!A:A,MATCH('Banco de Dados'!$B4767,BD_Gestão!$B:$B,0)),"erro"))</f>
        <v/>
      </c>
      <c r="I4767" s="162" t="str">
        <f>IF($A4767=0,"",IFERROR(INDEX(BD_Gestão!E:E,MATCH('Banco de Dados'!$B4767,BD_Gestão!$B:$B,0)),"erro"))</f>
        <v/>
      </c>
      <c r="J4767" s="186" t="str">
        <f>IF($A4767=0,"",IFERROR(INDEX(BD_Gestão!B:B,MATCH('Banco de Dados'!$B4767,BD_Gestão!$B:$B,0)),"erro"))</f>
        <v/>
      </c>
      <c r="K4767" s="158" t="str">
        <f>IF($A4767=0,"",IFERROR(INDEX(BD_Gestão!C:C,MATCH('Banco de Dados'!$B4767,BD_Gestão!$B:$B,0)),"erro"))</f>
        <v/>
      </c>
      <c r="L4767" s="158" t="str">
        <f>IF($A4767=0,"",IFERROR(INDEX(BD_Gestão!H:H,MATCH('Banco de Dados'!$B4767,BD_Gestão!$B:$B,0)),"erro"))</f>
        <v/>
      </c>
      <c r="M4767" s="161" t="str">
        <f>IF($A4767=0,"",IFERROR(INDEX(BD_Gestão!F:F,MATCH('Banco de Dados'!$B4767,BD_Gestão!$B:$B,0)),"erro"))</f>
        <v/>
      </c>
      <c r="N4767" s="161" t="str">
        <f>IF($A4767=0,"",IFERROR(INDEX(BD_Gestão!J:J,MATCH('Banco de Dados'!$B4767,BD_Gestão!$B:$B,0)),"erro"))</f>
        <v/>
      </c>
      <c r="O4767" s="164" t="str">
        <f>IF($A4767=0,"",IFERROR(INDEX(BD_Gestão!K:K,MATCH('Banco de Dados'!$B4767,BD_Gestão!$B:$B,0)),"erro"))</f>
        <v/>
      </c>
      <c r="P4767" s="169" t="str">
        <f t="shared" si="298"/>
        <v/>
      </c>
      <c r="Q4767" s="170" t="str">
        <f t="shared" si="299"/>
        <v/>
      </c>
      <c r="R4767" s="163" t="e">
        <f t="shared" si="296"/>
        <v>#VALUE!</v>
      </c>
      <c r="S4767" s="163" t="e">
        <f t="shared" si="297"/>
        <v>#VALUE!</v>
      </c>
      <c r="T4767" s="163" t="e">
        <f>INDEX(Controle!O:O,MATCH('Banco de Dados'!A4767,Controle!M:M,0))*E4767/100</f>
        <v>#N/A</v>
      </c>
    </row>
    <row r="4768" spans="1:20" hidden="1" x14ac:dyDescent="0.2">
      <c r="A4768" s="158">
        <f>BD_TS!A4767</f>
        <v>0</v>
      </c>
      <c r="B4768" s="158" t="str">
        <f>SUBSTITUTE(SUBSTITUTE(BD_TS!D4767," ",""),"-","/")</f>
        <v/>
      </c>
      <c r="C4768" s="158">
        <f>BD_TS!E4767</f>
        <v>0</v>
      </c>
      <c r="D4768" s="159">
        <f>BD_TS!F4767</f>
        <v>0</v>
      </c>
      <c r="E4768" s="160">
        <f>BD_TS!B4767</f>
        <v>0</v>
      </c>
      <c r="F4768" s="161">
        <f>BD_TS!C4767</f>
        <v>0</v>
      </c>
      <c r="G4768" s="187">
        <f>BD_TS!H4767</f>
        <v>0</v>
      </c>
      <c r="H4768" s="158" t="str">
        <f>IF($A4768=0,"",IFERROR(INDEX(BD_Gestão!A:A,MATCH('Banco de Dados'!$B4768,BD_Gestão!$B:$B,0)),"erro"))</f>
        <v/>
      </c>
      <c r="I4768" s="162" t="str">
        <f>IF($A4768=0,"",IFERROR(INDEX(BD_Gestão!E:E,MATCH('Banco de Dados'!$B4768,BD_Gestão!$B:$B,0)),"erro"))</f>
        <v/>
      </c>
      <c r="J4768" s="186" t="str">
        <f>IF($A4768=0,"",IFERROR(INDEX(BD_Gestão!B:B,MATCH('Banco de Dados'!$B4768,BD_Gestão!$B:$B,0)),"erro"))</f>
        <v/>
      </c>
      <c r="K4768" s="158" t="str">
        <f>IF($A4768=0,"",IFERROR(INDEX(BD_Gestão!C:C,MATCH('Banco de Dados'!$B4768,BD_Gestão!$B:$B,0)),"erro"))</f>
        <v/>
      </c>
      <c r="L4768" s="158" t="str">
        <f>IF($A4768=0,"",IFERROR(INDEX(BD_Gestão!H:H,MATCH('Banco de Dados'!$B4768,BD_Gestão!$B:$B,0)),"erro"))</f>
        <v/>
      </c>
      <c r="M4768" s="161" t="str">
        <f>IF($A4768=0,"",IFERROR(INDEX(BD_Gestão!F:F,MATCH('Banco de Dados'!$B4768,BD_Gestão!$B:$B,0)),"erro"))</f>
        <v/>
      </c>
      <c r="N4768" s="161" t="str">
        <f>IF($A4768=0,"",IFERROR(INDEX(BD_Gestão!J:J,MATCH('Banco de Dados'!$B4768,BD_Gestão!$B:$B,0)),"erro"))</f>
        <v/>
      </c>
      <c r="O4768" s="164" t="str">
        <f>IF($A4768=0,"",IFERROR(INDEX(BD_Gestão!K:K,MATCH('Banco de Dados'!$B4768,BD_Gestão!$B:$B,0)),"erro"))</f>
        <v/>
      </c>
      <c r="P4768" s="169" t="str">
        <f t="shared" si="298"/>
        <v/>
      </c>
      <c r="Q4768" s="170" t="str">
        <f t="shared" si="299"/>
        <v/>
      </c>
      <c r="R4768" s="163" t="e">
        <f t="shared" si="296"/>
        <v>#VALUE!</v>
      </c>
      <c r="S4768" s="163" t="e">
        <f t="shared" si="297"/>
        <v>#VALUE!</v>
      </c>
      <c r="T4768" s="163" t="e">
        <f>INDEX(Controle!O:O,MATCH('Banco de Dados'!A4768,Controle!M:M,0))*E4768/100</f>
        <v>#N/A</v>
      </c>
    </row>
    <row r="4769" spans="1:20" hidden="1" x14ac:dyDescent="0.2">
      <c r="A4769" s="158">
        <f>BD_TS!A4768</f>
        <v>0</v>
      </c>
      <c r="B4769" s="158" t="str">
        <f>SUBSTITUTE(SUBSTITUTE(BD_TS!D4768," ",""),"-","/")</f>
        <v/>
      </c>
      <c r="C4769" s="158">
        <f>BD_TS!E4768</f>
        <v>0</v>
      </c>
      <c r="D4769" s="159">
        <f>BD_TS!F4768</f>
        <v>0</v>
      </c>
      <c r="E4769" s="160">
        <f>BD_TS!B4768</f>
        <v>0</v>
      </c>
      <c r="F4769" s="161">
        <f>BD_TS!C4768</f>
        <v>0</v>
      </c>
      <c r="G4769" s="187">
        <f>BD_TS!H4768</f>
        <v>0</v>
      </c>
      <c r="H4769" s="158" t="str">
        <f>IF($A4769=0,"",IFERROR(INDEX(BD_Gestão!A:A,MATCH('Banco de Dados'!$B4769,BD_Gestão!$B:$B,0)),"erro"))</f>
        <v/>
      </c>
      <c r="I4769" s="162" t="str">
        <f>IF($A4769=0,"",IFERROR(INDEX(BD_Gestão!E:E,MATCH('Banco de Dados'!$B4769,BD_Gestão!$B:$B,0)),"erro"))</f>
        <v/>
      </c>
      <c r="J4769" s="186" t="str">
        <f>IF($A4769=0,"",IFERROR(INDEX(BD_Gestão!B:B,MATCH('Banco de Dados'!$B4769,BD_Gestão!$B:$B,0)),"erro"))</f>
        <v/>
      </c>
      <c r="K4769" s="158" t="str">
        <f>IF($A4769=0,"",IFERROR(INDEX(BD_Gestão!C:C,MATCH('Banco de Dados'!$B4769,BD_Gestão!$B:$B,0)),"erro"))</f>
        <v/>
      </c>
      <c r="L4769" s="158" t="str">
        <f>IF($A4769=0,"",IFERROR(INDEX(BD_Gestão!H:H,MATCH('Banco de Dados'!$B4769,BD_Gestão!$B:$B,0)),"erro"))</f>
        <v/>
      </c>
      <c r="M4769" s="161" t="str">
        <f>IF($A4769=0,"",IFERROR(INDEX(BD_Gestão!F:F,MATCH('Banco de Dados'!$B4769,BD_Gestão!$B:$B,0)),"erro"))</f>
        <v/>
      </c>
      <c r="N4769" s="161" t="str">
        <f>IF($A4769=0,"",IFERROR(INDEX(BD_Gestão!J:J,MATCH('Banco de Dados'!$B4769,BD_Gestão!$B:$B,0)),"erro"))</f>
        <v/>
      </c>
      <c r="O4769" s="164" t="str">
        <f>IF($A4769=0,"",IFERROR(INDEX(BD_Gestão!K:K,MATCH('Banco de Dados'!$B4769,BD_Gestão!$B:$B,0)),"erro"))</f>
        <v/>
      </c>
      <c r="P4769" s="169" t="str">
        <f t="shared" si="298"/>
        <v/>
      </c>
      <c r="Q4769" s="170" t="str">
        <f t="shared" si="299"/>
        <v/>
      </c>
      <c r="R4769" s="163" t="e">
        <f t="shared" si="296"/>
        <v>#VALUE!</v>
      </c>
      <c r="S4769" s="163" t="e">
        <f t="shared" si="297"/>
        <v>#VALUE!</v>
      </c>
      <c r="T4769" s="163" t="e">
        <f>INDEX(Controle!O:O,MATCH('Banco de Dados'!A4769,Controle!M:M,0))*E4769/100</f>
        <v>#N/A</v>
      </c>
    </row>
    <row r="4770" spans="1:20" hidden="1" x14ac:dyDescent="0.2">
      <c r="A4770" s="158">
        <f>BD_TS!A4769</f>
        <v>0</v>
      </c>
      <c r="B4770" s="158" t="str">
        <f>SUBSTITUTE(SUBSTITUTE(BD_TS!D4769," ",""),"-","/")</f>
        <v/>
      </c>
      <c r="C4770" s="158">
        <f>BD_TS!E4769</f>
        <v>0</v>
      </c>
      <c r="D4770" s="159">
        <f>BD_TS!F4769</f>
        <v>0</v>
      </c>
      <c r="E4770" s="160">
        <f>BD_TS!B4769</f>
        <v>0</v>
      </c>
      <c r="F4770" s="161">
        <f>BD_TS!C4769</f>
        <v>0</v>
      </c>
      <c r="G4770" s="187">
        <f>BD_TS!H4769</f>
        <v>0</v>
      </c>
      <c r="H4770" s="158" t="str">
        <f>IF($A4770=0,"",IFERROR(INDEX(BD_Gestão!A:A,MATCH('Banco de Dados'!$B4770,BD_Gestão!$B:$B,0)),"erro"))</f>
        <v/>
      </c>
      <c r="I4770" s="162" t="str">
        <f>IF($A4770=0,"",IFERROR(INDEX(BD_Gestão!E:E,MATCH('Banco de Dados'!$B4770,BD_Gestão!$B:$B,0)),"erro"))</f>
        <v/>
      </c>
      <c r="J4770" s="186" t="str">
        <f>IF($A4770=0,"",IFERROR(INDEX(BD_Gestão!B:B,MATCH('Banco de Dados'!$B4770,BD_Gestão!$B:$B,0)),"erro"))</f>
        <v/>
      </c>
      <c r="K4770" s="158" t="str">
        <f>IF($A4770=0,"",IFERROR(INDEX(BD_Gestão!C:C,MATCH('Banco de Dados'!$B4770,BD_Gestão!$B:$B,0)),"erro"))</f>
        <v/>
      </c>
      <c r="L4770" s="158" t="str">
        <f>IF($A4770=0,"",IFERROR(INDEX(BD_Gestão!H:H,MATCH('Banco de Dados'!$B4770,BD_Gestão!$B:$B,0)),"erro"))</f>
        <v/>
      </c>
      <c r="M4770" s="161" t="str">
        <f>IF($A4770=0,"",IFERROR(INDEX(BD_Gestão!F:F,MATCH('Banco de Dados'!$B4770,BD_Gestão!$B:$B,0)),"erro"))</f>
        <v/>
      </c>
      <c r="N4770" s="161" t="str">
        <f>IF($A4770=0,"",IFERROR(INDEX(BD_Gestão!J:J,MATCH('Banco de Dados'!$B4770,BD_Gestão!$B:$B,0)),"erro"))</f>
        <v/>
      </c>
      <c r="O4770" s="164" t="str">
        <f>IF($A4770=0,"",IFERROR(INDEX(BD_Gestão!K:K,MATCH('Banco de Dados'!$B4770,BD_Gestão!$B:$B,0)),"erro"))</f>
        <v/>
      </c>
      <c r="P4770" s="169" t="str">
        <f t="shared" si="298"/>
        <v/>
      </c>
      <c r="Q4770" s="170" t="str">
        <f t="shared" si="299"/>
        <v/>
      </c>
      <c r="R4770" s="163" t="e">
        <f t="shared" si="296"/>
        <v>#VALUE!</v>
      </c>
      <c r="S4770" s="163" t="e">
        <f t="shared" si="297"/>
        <v>#VALUE!</v>
      </c>
      <c r="T4770" s="163" t="e">
        <f>INDEX(Controle!O:O,MATCH('Banco de Dados'!A4770,Controle!M:M,0))*E4770/100</f>
        <v>#N/A</v>
      </c>
    </row>
    <row r="4771" spans="1:20" hidden="1" x14ac:dyDescent="0.2">
      <c r="A4771" s="158">
        <f>BD_TS!A4770</f>
        <v>0</v>
      </c>
      <c r="B4771" s="158" t="str">
        <f>SUBSTITUTE(SUBSTITUTE(BD_TS!D4770," ",""),"-","/")</f>
        <v/>
      </c>
      <c r="C4771" s="158">
        <f>BD_TS!E4770</f>
        <v>0</v>
      </c>
      <c r="D4771" s="159">
        <f>BD_TS!F4770</f>
        <v>0</v>
      </c>
      <c r="E4771" s="160">
        <f>BD_TS!B4770</f>
        <v>0</v>
      </c>
      <c r="F4771" s="161">
        <f>BD_TS!C4770</f>
        <v>0</v>
      </c>
      <c r="G4771" s="187">
        <f>BD_TS!H4770</f>
        <v>0</v>
      </c>
      <c r="H4771" s="158" t="str">
        <f>IF($A4771=0,"",IFERROR(INDEX(BD_Gestão!A:A,MATCH('Banco de Dados'!$B4771,BD_Gestão!$B:$B,0)),"erro"))</f>
        <v/>
      </c>
      <c r="I4771" s="162" t="str">
        <f>IF($A4771=0,"",IFERROR(INDEX(BD_Gestão!E:E,MATCH('Banco de Dados'!$B4771,BD_Gestão!$B:$B,0)),"erro"))</f>
        <v/>
      </c>
      <c r="J4771" s="186" t="str">
        <f>IF($A4771=0,"",IFERROR(INDEX(BD_Gestão!B:B,MATCH('Banco de Dados'!$B4771,BD_Gestão!$B:$B,0)),"erro"))</f>
        <v/>
      </c>
      <c r="K4771" s="158" t="str">
        <f>IF($A4771=0,"",IFERROR(INDEX(BD_Gestão!C:C,MATCH('Banco de Dados'!$B4771,BD_Gestão!$B:$B,0)),"erro"))</f>
        <v/>
      </c>
      <c r="L4771" s="158" t="str">
        <f>IF($A4771=0,"",IFERROR(INDEX(BD_Gestão!H:H,MATCH('Banco de Dados'!$B4771,BD_Gestão!$B:$B,0)),"erro"))</f>
        <v/>
      </c>
      <c r="M4771" s="161" t="str">
        <f>IF($A4771=0,"",IFERROR(INDEX(BD_Gestão!F:F,MATCH('Banco de Dados'!$B4771,BD_Gestão!$B:$B,0)),"erro"))</f>
        <v/>
      </c>
      <c r="N4771" s="161" t="str">
        <f>IF($A4771=0,"",IFERROR(INDEX(BD_Gestão!J:J,MATCH('Banco de Dados'!$B4771,BD_Gestão!$B:$B,0)),"erro"))</f>
        <v/>
      </c>
      <c r="O4771" s="164" t="str">
        <f>IF($A4771=0,"",IFERROR(INDEX(BD_Gestão!K:K,MATCH('Banco de Dados'!$B4771,BD_Gestão!$B:$B,0)),"erro"))</f>
        <v/>
      </c>
      <c r="P4771" s="169" t="str">
        <f t="shared" si="298"/>
        <v/>
      </c>
      <c r="Q4771" s="170" t="str">
        <f t="shared" si="299"/>
        <v/>
      </c>
      <c r="R4771" s="163" t="e">
        <f t="shared" si="296"/>
        <v>#VALUE!</v>
      </c>
      <c r="S4771" s="163" t="e">
        <f t="shared" si="297"/>
        <v>#VALUE!</v>
      </c>
      <c r="T4771" s="163" t="e">
        <f>INDEX(Controle!O:O,MATCH('Banco de Dados'!A4771,Controle!M:M,0))*E4771/100</f>
        <v>#N/A</v>
      </c>
    </row>
    <row r="4772" spans="1:20" hidden="1" x14ac:dyDescent="0.2">
      <c r="A4772" s="158">
        <f>BD_TS!A4771</f>
        <v>0</v>
      </c>
      <c r="B4772" s="158" t="str">
        <f>SUBSTITUTE(SUBSTITUTE(BD_TS!D4771," ",""),"-","/")</f>
        <v/>
      </c>
      <c r="C4772" s="158">
        <f>BD_TS!E4771</f>
        <v>0</v>
      </c>
      <c r="D4772" s="159">
        <f>BD_TS!F4771</f>
        <v>0</v>
      </c>
      <c r="E4772" s="160">
        <f>BD_TS!B4771</f>
        <v>0</v>
      </c>
      <c r="F4772" s="161">
        <f>BD_TS!C4771</f>
        <v>0</v>
      </c>
      <c r="G4772" s="187">
        <f>BD_TS!H4771</f>
        <v>0</v>
      </c>
      <c r="H4772" s="158" t="str">
        <f>IF($A4772=0,"",IFERROR(INDEX(BD_Gestão!A:A,MATCH('Banco de Dados'!$B4772,BD_Gestão!$B:$B,0)),"erro"))</f>
        <v/>
      </c>
      <c r="I4772" s="162" t="str">
        <f>IF($A4772=0,"",IFERROR(INDEX(BD_Gestão!E:E,MATCH('Banco de Dados'!$B4772,BD_Gestão!$B:$B,0)),"erro"))</f>
        <v/>
      </c>
      <c r="J4772" s="186" t="str">
        <f>IF($A4772=0,"",IFERROR(INDEX(BD_Gestão!B:B,MATCH('Banco de Dados'!$B4772,BD_Gestão!$B:$B,0)),"erro"))</f>
        <v/>
      </c>
      <c r="K4772" s="158" t="str">
        <f>IF($A4772=0,"",IFERROR(INDEX(BD_Gestão!C:C,MATCH('Banco de Dados'!$B4772,BD_Gestão!$B:$B,0)),"erro"))</f>
        <v/>
      </c>
      <c r="L4772" s="158" t="str">
        <f>IF($A4772=0,"",IFERROR(INDEX(BD_Gestão!H:H,MATCH('Banco de Dados'!$B4772,BD_Gestão!$B:$B,0)),"erro"))</f>
        <v/>
      </c>
      <c r="M4772" s="161" t="str">
        <f>IF($A4772=0,"",IFERROR(INDEX(BD_Gestão!F:F,MATCH('Banco de Dados'!$B4772,BD_Gestão!$B:$B,0)),"erro"))</f>
        <v/>
      </c>
      <c r="N4772" s="161" t="str">
        <f>IF($A4772=0,"",IFERROR(INDEX(BD_Gestão!J:J,MATCH('Banco de Dados'!$B4772,BD_Gestão!$B:$B,0)),"erro"))</f>
        <v/>
      </c>
      <c r="O4772" s="164" t="str">
        <f>IF($A4772=0,"",IFERROR(INDEX(BD_Gestão!K:K,MATCH('Banco de Dados'!$B4772,BD_Gestão!$B:$B,0)),"erro"))</f>
        <v/>
      </c>
      <c r="P4772" s="169" t="str">
        <f t="shared" si="298"/>
        <v/>
      </c>
      <c r="Q4772" s="170" t="str">
        <f t="shared" si="299"/>
        <v/>
      </c>
      <c r="R4772" s="163" t="e">
        <f t="shared" si="296"/>
        <v>#VALUE!</v>
      </c>
      <c r="S4772" s="163" t="e">
        <f t="shared" si="297"/>
        <v>#VALUE!</v>
      </c>
      <c r="T4772" s="163" t="e">
        <f>INDEX(Controle!O:O,MATCH('Banco de Dados'!A4772,Controle!M:M,0))*E4772/100</f>
        <v>#N/A</v>
      </c>
    </row>
    <row r="4773" spans="1:20" hidden="1" x14ac:dyDescent="0.2">
      <c r="A4773" s="158">
        <f>BD_TS!A4772</f>
        <v>0</v>
      </c>
      <c r="B4773" s="158" t="str">
        <f>SUBSTITUTE(SUBSTITUTE(BD_TS!D4772," ",""),"-","/")</f>
        <v/>
      </c>
      <c r="C4773" s="158">
        <f>BD_TS!E4772</f>
        <v>0</v>
      </c>
      <c r="D4773" s="159">
        <f>BD_TS!F4772</f>
        <v>0</v>
      </c>
      <c r="E4773" s="160">
        <f>BD_TS!B4772</f>
        <v>0</v>
      </c>
      <c r="F4773" s="161">
        <f>BD_TS!C4772</f>
        <v>0</v>
      </c>
      <c r="G4773" s="187">
        <f>BD_TS!H4772</f>
        <v>0</v>
      </c>
      <c r="H4773" s="158" t="str">
        <f>IF($A4773=0,"",IFERROR(INDEX(BD_Gestão!A:A,MATCH('Banco de Dados'!$B4773,BD_Gestão!$B:$B,0)),"erro"))</f>
        <v/>
      </c>
      <c r="I4773" s="162" t="str">
        <f>IF($A4773=0,"",IFERROR(INDEX(BD_Gestão!E:E,MATCH('Banco de Dados'!$B4773,BD_Gestão!$B:$B,0)),"erro"))</f>
        <v/>
      </c>
      <c r="J4773" s="186" t="str">
        <f>IF($A4773=0,"",IFERROR(INDEX(BD_Gestão!B:B,MATCH('Banco de Dados'!$B4773,BD_Gestão!$B:$B,0)),"erro"))</f>
        <v/>
      </c>
      <c r="K4773" s="158" t="str">
        <f>IF($A4773=0,"",IFERROR(INDEX(BD_Gestão!C:C,MATCH('Banco de Dados'!$B4773,BD_Gestão!$B:$B,0)),"erro"))</f>
        <v/>
      </c>
      <c r="L4773" s="158" t="str">
        <f>IF($A4773=0,"",IFERROR(INDEX(BD_Gestão!H:H,MATCH('Banco de Dados'!$B4773,BD_Gestão!$B:$B,0)),"erro"))</f>
        <v/>
      </c>
      <c r="M4773" s="161" t="str">
        <f>IF($A4773=0,"",IFERROR(INDEX(BD_Gestão!F:F,MATCH('Banco de Dados'!$B4773,BD_Gestão!$B:$B,0)),"erro"))</f>
        <v/>
      </c>
      <c r="N4773" s="161" t="str">
        <f>IF($A4773=0,"",IFERROR(INDEX(BD_Gestão!J:J,MATCH('Banco de Dados'!$B4773,BD_Gestão!$B:$B,0)),"erro"))</f>
        <v/>
      </c>
      <c r="O4773" s="164" t="str">
        <f>IF($A4773=0,"",IFERROR(INDEX(BD_Gestão!K:K,MATCH('Banco de Dados'!$B4773,BD_Gestão!$B:$B,0)),"erro"))</f>
        <v/>
      </c>
      <c r="P4773" s="169" t="str">
        <f t="shared" si="298"/>
        <v/>
      </c>
      <c r="Q4773" s="170" t="str">
        <f t="shared" si="299"/>
        <v/>
      </c>
      <c r="R4773" s="163" t="e">
        <f t="shared" si="296"/>
        <v>#VALUE!</v>
      </c>
      <c r="S4773" s="163" t="e">
        <f t="shared" si="297"/>
        <v>#VALUE!</v>
      </c>
      <c r="T4773" s="163" t="e">
        <f>INDEX(Controle!O:O,MATCH('Banco de Dados'!A4773,Controle!M:M,0))*E4773/100</f>
        <v>#N/A</v>
      </c>
    </row>
    <row r="4774" spans="1:20" hidden="1" x14ac:dyDescent="0.2">
      <c r="A4774" s="158">
        <f>BD_TS!A4773</f>
        <v>0</v>
      </c>
      <c r="B4774" s="158" t="str">
        <f>SUBSTITUTE(SUBSTITUTE(BD_TS!D4773," ",""),"-","/")</f>
        <v/>
      </c>
      <c r="C4774" s="158">
        <f>BD_TS!E4773</f>
        <v>0</v>
      </c>
      <c r="D4774" s="159">
        <f>BD_TS!F4773</f>
        <v>0</v>
      </c>
      <c r="E4774" s="160">
        <f>BD_TS!B4773</f>
        <v>0</v>
      </c>
      <c r="F4774" s="161">
        <f>BD_TS!C4773</f>
        <v>0</v>
      </c>
      <c r="G4774" s="187">
        <f>BD_TS!H4773</f>
        <v>0</v>
      </c>
      <c r="H4774" s="158" t="str">
        <f>IF($A4774=0,"",IFERROR(INDEX(BD_Gestão!A:A,MATCH('Banco de Dados'!$B4774,BD_Gestão!$B:$B,0)),"erro"))</f>
        <v/>
      </c>
      <c r="I4774" s="162" t="str">
        <f>IF($A4774=0,"",IFERROR(INDEX(BD_Gestão!E:E,MATCH('Banco de Dados'!$B4774,BD_Gestão!$B:$B,0)),"erro"))</f>
        <v/>
      </c>
      <c r="J4774" s="186" t="str">
        <f>IF($A4774=0,"",IFERROR(INDEX(BD_Gestão!B:B,MATCH('Banco de Dados'!$B4774,BD_Gestão!$B:$B,0)),"erro"))</f>
        <v/>
      </c>
      <c r="K4774" s="158" t="str">
        <f>IF($A4774=0,"",IFERROR(INDEX(BD_Gestão!C:C,MATCH('Banco de Dados'!$B4774,BD_Gestão!$B:$B,0)),"erro"))</f>
        <v/>
      </c>
      <c r="L4774" s="158" t="str">
        <f>IF($A4774=0,"",IFERROR(INDEX(BD_Gestão!H:H,MATCH('Banco de Dados'!$B4774,BD_Gestão!$B:$B,0)),"erro"))</f>
        <v/>
      </c>
      <c r="M4774" s="161" t="str">
        <f>IF($A4774=0,"",IFERROR(INDEX(BD_Gestão!F:F,MATCH('Banco de Dados'!$B4774,BD_Gestão!$B:$B,0)),"erro"))</f>
        <v/>
      </c>
      <c r="N4774" s="161" t="str">
        <f>IF($A4774=0,"",IFERROR(INDEX(BD_Gestão!J:J,MATCH('Banco de Dados'!$B4774,BD_Gestão!$B:$B,0)),"erro"))</f>
        <v/>
      </c>
      <c r="O4774" s="164" t="str">
        <f>IF($A4774=0,"",IFERROR(INDEX(BD_Gestão!K:K,MATCH('Banco de Dados'!$B4774,BD_Gestão!$B:$B,0)),"erro"))</f>
        <v/>
      </c>
      <c r="P4774" s="169" t="str">
        <f t="shared" si="298"/>
        <v/>
      </c>
      <c r="Q4774" s="170" t="str">
        <f t="shared" si="299"/>
        <v/>
      </c>
      <c r="R4774" s="163" t="e">
        <f t="shared" si="296"/>
        <v>#VALUE!</v>
      </c>
      <c r="S4774" s="163" t="e">
        <f t="shared" si="297"/>
        <v>#VALUE!</v>
      </c>
      <c r="T4774" s="163" t="e">
        <f>INDEX(Controle!O:O,MATCH('Banco de Dados'!A4774,Controle!M:M,0))*E4774/100</f>
        <v>#N/A</v>
      </c>
    </row>
    <row r="4775" spans="1:20" hidden="1" x14ac:dyDescent="0.2">
      <c r="A4775" s="158">
        <f>BD_TS!A4774</f>
        <v>0</v>
      </c>
      <c r="B4775" s="158" t="str">
        <f>SUBSTITUTE(SUBSTITUTE(BD_TS!D4774," ",""),"-","/")</f>
        <v/>
      </c>
      <c r="C4775" s="158">
        <f>BD_TS!E4774</f>
        <v>0</v>
      </c>
      <c r="D4775" s="159">
        <f>BD_TS!F4774</f>
        <v>0</v>
      </c>
      <c r="E4775" s="160">
        <f>BD_TS!B4774</f>
        <v>0</v>
      </c>
      <c r="F4775" s="161">
        <f>BD_TS!C4774</f>
        <v>0</v>
      </c>
      <c r="G4775" s="187">
        <f>BD_TS!H4774</f>
        <v>0</v>
      </c>
      <c r="H4775" s="158" t="str">
        <f>IF($A4775=0,"",IFERROR(INDEX(BD_Gestão!A:A,MATCH('Banco de Dados'!$B4775,BD_Gestão!$B:$B,0)),"erro"))</f>
        <v/>
      </c>
      <c r="I4775" s="162" t="str">
        <f>IF($A4775=0,"",IFERROR(INDEX(BD_Gestão!E:E,MATCH('Banco de Dados'!$B4775,BD_Gestão!$B:$B,0)),"erro"))</f>
        <v/>
      </c>
      <c r="J4775" s="186" t="str">
        <f>IF($A4775=0,"",IFERROR(INDEX(BD_Gestão!B:B,MATCH('Banco de Dados'!$B4775,BD_Gestão!$B:$B,0)),"erro"))</f>
        <v/>
      </c>
      <c r="K4775" s="158" t="str">
        <f>IF($A4775=0,"",IFERROR(INDEX(BD_Gestão!C:C,MATCH('Banco de Dados'!$B4775,BD_Gestão!$B:$B,0)),"erro"))</f>
        <v/>
      </c>
      <c r="L4775" s="158" t="str">
        <f>IF($A4775=0,"",IFERROR(INDEX(BD_Gestão!H:H,MATCH('Banco de Dados'!$B4775,BD_Gestão!$B:$B,0)),"erro"))</f>
        <v/>
      </c>
      <c r="M4775" s="161" t="str">
        <f>IF($A4775=0,"",IFERROR(INDEX(BD_Gestão!F:F,MATCH('Banco de Dados'!$B4775,BD_Gestão!$B:$B,0)),"erro"))</f>
        <v/>
      </c>
      <c r="N4775" s="161" t="str">
        <f>IF($A4775=0,"",IFERROR(INDEX(BD_Gestão!J:J,MATCH('Banco de Dados'!$B4775,BD_Gestão!$B:$B,0)),"erro"))</f>
        <v/>
      </c>
      <c r="O4775" s="164" t="str">
        <f>IF($A4775=0,"",IFERROR(INDEX(BD_Gestão!K:K,MATCH('Banco de Dados'!$B4775,BD_Gestão!$B:$B,0)),"erro"))</f>
        <v/>
      </c>
      <c r="P4775" s="169" t="str">
        <f t="shared" si="298"/>
        <v/>
      </c>
      <c r="Q4775" s="170" t="str">
        <f t="shared" si="299"/>
        <v/>
      </c>
      <c r="R4775" s="163" t="e">
        <f t="shared" si="296"/>
        <v>#VALUE!</v>
      </c>
      <c r="S4775" s="163" t="e">
        <f t="shared" si="297"/>
        <v>#VALUE!</v>
      </c>
      <c r="T4775" s="163" t="e">
        <f>INDEX(Controle!O:O,MATCH('Banco de Dados'!A4775,Controle!M:M,0))*E4775/100</f>
        <v>#N/A</v>
      </c>
    </row>
    <row r="4776" spans="1:20" hidden="1" x14ac:dyDescent="0.2">
      <c r="A4776" s="158">
        <f>BD_TS!A4775</f>
        <v>0</v>
      </c>
      <c r="B4776" s="158" t="str">
        <f>SUBSTITUTE(SUBSTITUTE(BD_TS!D4775," ",""),"-","/")</f>
        <v/>
      </c>
      <c r="C4776" s="158">
        <f>BD_TS!E4775</f>
        <v>0</v>
      </c>
      <c r="D4776" s="159">
        <f>BD_TS!F4775</f>
        <v>0</v>
      </c>
      <c r="E4776" s="160">
        <f>BD_TS!B4775</f>
        <v>0</v>
      </c>
      <c r="F4776" s="161">
        <f>BD_TS!C4775</f>
        <v>0</v>
      </c>
      <c r="G4776" s="187">
        <f>BD_TS!H4775</f>
        <v>0</v>
      </c>
      <c r="H4776" s="158" t="str">
        <f>IF($A4776=0,"",IFERROR(INDEX(BD_Gestão!A:A,MATCH('Banco de Dados'!$B4776,BD_Gestão!$B:$B,0)),"erro"))</f>
        <v/>
      </c>
      <c r="I4776" s="162" t="str">
        <f>IF($A4776=0,"",IFERROR(INDEX(BD_Gestão!E:E,MATCH('Banco de Dados'!$B4776,BD_Gestão!$B:$B,0)),"erro"))</f>
        <v/>
      </c>
      <c r="J4776" s="186" t="str">
        <f>IF($A4776=0,"",IFERROR(INDEX(BD_Gestão!B:B,MATCH('Banco de Dados'!$B4776,BD_Gestão!$B:$B,0)),"erro"))</f>
        <v/>
      </c>
      <c r="K4776" s="158" t="str">
        <f>IF($A4776=0,"",IFERROR(INDEX(BD_Gestão!C:C,MATCH('Banco de Dados'!$B4776,BD_Gestão!$B:$B,0)),"erro"))</f>
        <v/>
      </c>
      <c r="L4776" s="158" t="str">
        <f>IF($A4776=0,"",IFERROR(INDEX(BD_Gestão!H:H,MATCH('Banco de Dados'!$B4776,BD_Gestão!$B:$B,0)),"erro"))</f>
        <v/>
      </c>
      <c r="M4776" s="161" t="str">
        <f>IF($A4776=0,"",IFERROR(INDEX(BD_Gestão!F:F,MATCH('Banco de Dados'!$B4776,BD_Gestão!$B:$B,0)),"erro"))</f>
        <v/>
      </c>
      <c r="N4776" s="161" t="str">
        <f>IF($A4776=0,"",IFERROR(INDEX(BD_Gestão!J:J,MATCH('Banco de Dados'!$B4776,BD_Gestão!$B:$B,0)),"erro"))</f>
        <v/>
      </c>
      <c r="O4776" s="164" t="str">
        <f>IF($A4776=0,"",IFERROR(INDEX(BD_Gestão!K:K,MATCH('Banco de Dados'!$B4776,BD_Gestão!$B:$B,0)),"erro"))</f>
        <v/>
      </c>
      <c r="P4776" s="169" t="str">
        <f t="shared" si="298"/>
        <v/>
      </c>
      <c r="Q4776" s="170" t="str">
        <f t="shared" si="299"/>
        <v/>
      </c>
      <c r="R4776" s="163" t="e">
        <f t="shared" si="296"/>
        <v>#VALUE!</v>
      </c>
      <c r="S4776" s="163" t="e">
        <f t="shared" si="297"/>
        <v>#VALUE!</v>
      </c>
      <c r="T4776" s="163" t="e">
        <f>INDEX(Controle!O:O,MATCH('Banco de Dados'!A4776,Controle!M:M,0))*E4776/100</f>
        <v>#N/A</v>
      </c>
    </row>
    <row r="4777" spans="1:20" hidden="1" x14ac:dyDescent="0.2">
      <c r="A4777" s="158">
        <f>BD_TS!A4776</f>
        <v>0</v>
      </c>
      <c r="B4777" s="158" t="str">
        <f>SUBSTITUTE(SUBSTITUTE(BD_TS!D4776," ",""),"-","/")</f>
        <v/>
      </c>
      <c r="C4777" s="158">
        <f>BD_TS!E4776</f>
        <v>0</v>
      </c>
      <c r="D4777" s="159">
        <f>BD_TS!F4776</f>
        <v>0</v>
      </c>
      <c r="E4777" s="160">
        <f>BD_TS!B4776</f>
        <v>0</v>
      </c>
      <c r="F4777" s="161">
        <f>BD_TS!C4776</f>
        <v>0</v>
      </c>
      <c r="G4777" s="187">
        <f>BD_TS!H4776</f>
        <v>0</v>
      </c>
      <c r="H4777" s="158" t="str">
        <f>IF($A4777=0,"",IFERROR(INDEX(BD_Gestão!A:A,MATCH('Banco de Dados'!$B4777,BD_Gestão!$B:$B,0)),"erro"))</f>
        <v/>
      </c>
      <c r="I4777" s="162" t="str">
        <f>IF($A4777=0,"",IFERROR(INDEX(BD_Gestão!E:E,MATCH('Banco de Dados'!$B4777,BD_Gestão!$B:$B,0)),"erro"))</f>
        <v/>
      </c>
      <c r="J4777" s="186" t="str">
        <f>IF($A4777=0,"",IFERROR(INDEX(BD_Gestão!B:B,MATCH('Banco de Dados'!$B4777,BD_Gestão!$B:$B,0)),"erro"))</f>
        <v/>
      </c>
      <c r="K4777" s="158" t="str">
        <f>IF($A4777=0,"",IFERROR(INDEX(BD_Gestão!C:C,MATCH('Banco de Dados'!$B4777,BD_Gestão!$B:$B,0)),"erro"))</f>
        <v/>
      </c>
      <c r="L4777" s="158" t="str">
        <f>IF($A4777=0,"",IFERROR(INDEX(BD_Gestão!H:H,MATCH('Banco de Dados'!$B4777,BD_Gestão!$B:$B,0)),"erro"))</f>
        <v/>
      </c>
      <c r="M4777" s="161" t="str">
        <f>IF($A4777=0,"",IFERROR(INDEX(BD_Gestão!F:F,MATCH('Banco de Dados'!$B4777,BD_Gestão!$B:$B,0)),"erro"))</f>
        <v/>
      </c>
      <c r="N4777" s="161" t="str">
        <f>IF($A4777=0,"",IFERROR(INDEX(BD_Gestão!J:J,MATCH('Banco de Dados'!$B4777,BD_Gestão!$B:$B,0)),"erro"))</f>
        <v/>
      </c>
      <c r="O4777" s="164" t="str">
        <f>IF($A4777=0,"",IFERROR(INDEX(BD_Gestão!K:K,MATCH('Banco de Dados'!$B4777,BD_Gestão!$B:$B,0)),"erro"))</f>
        <v/>
      </c>
      <c r="P4777" s="169" t="str">
        <f t="shared" si="298"/>
        <v/>
      </c>
      <c r="Q4777" s="170" t="str">
        <f t="shared" si="299"/>
        <v/>
      </c>
      <c r="R4777" s="163" t="e">
        <f t="shared" si="296"/>
        <v>#VALUE!</v>
      </c>
      <c r="S4777" s="163" t="e">
        <f t="shared" si="297"/>
        <v>#VALUE!</v>
      </c>
      <c r="T4777" s="163" t="e">
        <f>INDEX(Controle!O:O,MATCH('Banco de Dados'!A4777,Controle!M:M,0))*E4777/100</f>
        <v>#N/A</v>
      </c>
    </row>
    <row r="4778" spans="1:20" hidden="1" x14ac:dyDescent="0.2">
      <c r="A4778" s="158">
        <f>BD_TS!A4777</f>
        <v>0</v>
      </c>
      <c r="B4778" s="158" t="str">
        <f>SUBSTITUTE(SUBSTITUTE(BD_TS!D4777," ",""),"-","/")</f>
        <v/>
      </c>
      <c r="C4778" s="158">
        <f>BD_TS!E4777</f>
        <v>0</v>
      </c>
      <c r="D4778" s="159">
        <f>BD_TS!F4777</f>
        <v>0</v>
      </c>
      <c r="E4778" s="160">
        <f>BD_TS!B4777</f>
        <v>0</v>
      </c>
      <c r="F4778" s="161">
        <f>BD_TS!C4777</f>
        <v>0</v>
      </c>
      <c r="G4778" s="187">
        <f>BD_TS!H4777</f>
        <v>0</v>
      </c>
      <c r="H4778" s="158" t="str">
        <f>IF($A4778=0,"",IFERROR(INDEX(BD_Gestão!A:A,MATCH('Banco de Dados'!$B4778,BD_Gestão!$B:$B,0)),"erro"))</f>
        <v/>
      </c>
      <c r="I4778" s="162" t="str">
        <f>IF($A4778=0,"",IFERROR(INDEX(BD_Gestão!E:E,MATCH('Banco de Dados'!$B4778,BD_Gestão!$B:$B,0)),"erro"))</f>
        <v/>
      </c>
      <c r="J4778" s="186" t="str">
        <f>IF($A4778=0,"",IFERROR(INDEX(BD_Gestão!B:B,MATCH('Banco de Dados'!$B4778,BD_Gestão!$B:$B,0)),"erro"))</f>
        <v/>
      </c>
      <c r="K4778" s="158" t="str">
        <f>IF($A4778=0,"",IFERROR(INDEX(BD_Gestão!C:C,MATCH('Banco de Dados'!$B4778,BD_Gestão!$B:$B,0)),"erro"))</f>
        <v/>
      </c>
      <c r="L4778" s="158" t="str">
        <f>IF($A4778=0,"",IFERROR(INDEX(BD_Gestão!H:H,MATCH('Banco de Dados'!$B4778,BD_Gestão!$B:$B,0)),"erro"))</f>
        <v/>
      </c>
      <c r="M4778" s="161" t="str">
        <f>IF($A4778=0,"",IFERROR(INDEX(BD_Gestão!F:F,MATCH('Banco de Dados'!$B4778,BD_Gestão!$B:$B,0)),"erro"))</f>
        <v/>
      </c>
      <c r="N4778" s="161" t="str">
        <f>IF($A4778=0,"",IFERROR(INDEX(BD_Gestão!J:J,MATCH('Banco de Dados'!$B4778,BD_Gestão!$B:$B,0)),"erro"))</f>
        <v/>
      </c>
      <c r="O4778" s="164" t="str">
        <f>IF($A4778=0,"",IFERROR(INDEX(BD_Gestão!K:K,MATCH('Banco de Dados'!$B4778,BD_Gestão!$B:$B,0)),"erro"))</f>
        <v/>
      </c>
      <c r="P4778" s="169" t="str">
        <f t="shared" si="298"/>
        <v/>
      </c>
      <c r="Q4778" s="170" t="str">
        <f t="shared" si="299"/>
        <v/>
      </c>
      <c r="R4778" s="163" t="e">
        <f t="shared" si="296"/>
        <v>#VALUE!</v>
      </c>
      <c r="S4778" s="163" t="e">
        <f t="shared" si="297"/>
        <v>#VALUE!</v>
      </c>
      <c r="T4778" s="163" t="e">
        <f>INDEX(Controle!O:O,MATCH('Banco de Dados'!A4778,Controle!M:M,0))*E4778/100</f>
        <v>#N/A</v>
      </c>
    </row>
    <row r="4779" spans="1:20" hidden="1" x14ac:dyDescent="0.2">
      <c r="A4779" s="158">
        <f>BD_TS!A4778</f>
        <v>0</v>
      </c>
      <c r="B4779" s="158" t="str">
        <f>SUBSTITUTE(SUBSTITUTE(BD_TS!D4778," ",""),"-","/")</f>
        <v/>
      </c>
      <c r="C4779" s="158">
        <f>BD_TS!E4778</f>
        <v>0</v>
      </c>
      <c r="D4779" s="159">
        <f>BD_TS!F4778</f>
        <v>0</v>
      </c>
      <c r="E4779" s="160">
        <f>BD_TS!B4778</f>
        <v>0</v>
      </c>
      <c r="F4779" s="161">
        <f>BD_TS!C4778</f>
        <v>0</v>
      </c>
      <c r="G4779" s="187">
        <f>BD_TS!H4778</f>
        <v>0</v>
      </c>
      <c r="H4779" s="158" t="str">
        <f>IF($A4779=0,"",IFERROR(INDEX(BD_Gestão!A:A,MATCH('Banco de Dados'!$B4779,BD_Gestão!$B:$B,0)),"erro"))</f>
        <v/>
      </c>
      <c r="I4779" s="162" t="str">
        <f>IF($A4779=0,"",IFERROR(INDEX(BD_Gestão!E:E,MATCH('Banco de Dados'!$B4779,BD_Gestão!$B:$B,0)),"erro"))</f>
        <v/>
      </c>
      <c r="J4779" s="186" t="str">
        <f>IF($A4779=0,"",IFERROR(INDEX(BD_Gestão!B:B,MATCH('Banco de Dados'!$B4779,BD_Gestão!$B:$B,0)),"erro"))</f>
        <v/>
      </c>
      <c r="K4779" s="158" t="str">
        <f>IF($A4779=0,"",IFERROR(INDEX(BD_Gestão!C:C,MATCH('Banco de Dados'!$B4779,BD_Gestão!$B:$B,0)),"erro"))</f>
        <v/>
      </c>
      <c r="L4779" s="158" t="str">
        <f>IF($A4779=0,"",IFERROR(INDEX(BD_Gestão!H:H,MATCH('Banco de Dados'!$B4779,BD_Gestão!$B:$B,0)),"erro"))</f>
        <v/>
      </c>
      <c r="M4779" s="161" t="str">
        <f>IF($A4779=0,"",IFERROR(INDEX(BD_Gestão!F:F,MATCH('Banco de Dados'!$B4779,BD_Gestão!$B:$B,0)),"erro"))</f>
        <v/>
      </c>
      <c r="N4779" s="161" t="str">
        <f>IF($A4779=0,"",IFERROR(INDEX(BD_Gestão!J:J,MATCH('Banco de Dados'!$B4779,BD_Gestão!$B:$B,0)),"erro"))</f>
        <v/>
      </c>
      <c r="O4779" s="164" t="str">
        <f>IF($A4779=0,"",IFERROR(INDEX(BD_Gestão!K:K,MATCH('Banco de Dados'!$B4779,BD_Gestão!$B:$B,0)),"erro"))</f>
        <v/>
      </c>
      <c r="P4779" s="169" t="str">
        <f t="shared" si="298"/>
        <v/>
      </c>
      <c r="Q4779" s="170" t="str">
        <f t="shared" si="299"/>
        <v/>
      </c>
      <c r="R4779" s="163" t="e">
        <f t="shared" si="296"/>
        <v>#VALUE!</v>
      </c>
      <c r="S4779" s="163" t="e">
        <f t="shared" si="297"/>
        <v>#VALUE!</v>
      </c>
      <c r="T4779" s="163" t="e">
        <f>INDEX(Controle!O:O,MATCH('Banco de Dados'!A4779,Controle!M:M,0))*E4779/100</f>
        <v>#N/A</v>
      </c>
    </row>
    <row r="4780" spans="1:20" hidden="1" x14ac:dyDescent="0.2">
      <c r="A4780" s="158">
        <f>BD_TS!A4779</f>
        <v>0</v>
      </c>
      <c r="B4780" s="158" t="str">
        <f>SUBSTITUTE(SUBSTITUTE(BD_TS!D4779," ",""),"-","/")</f>
        <v/>
      </c>
      <c r="C4780" s="158">
        <f>BD_TS!E4779</f>
        <v>0</v>
      </c>
      <c r="D4780" s="159">
        <f>BD_TS!F4779</f>
        <v>0</v>
      </c>
      <c r="E4780" s="160">
        <f>BD_TS!B4779</f>
        <v>0</v>
      </c>
      <c r="F4780" s="161">
        <f>BD_TS!C4779</f>
        <v>0</v>
      </c>
      <c r="G4780" s="187">
        <f>BD_TS!H4779</f>
        <v>0</v>
      </c>
      <c r="H4780" s="158" t="str">
        <f>IF($A4780=0,"",IFERROR(INDEX(BD_Gestão!A:A,MATCH('Banco de Dados'!$B4780,BD_Gestão!$B:$B,0)),"erro"))</f>
        <v/>
      </c>
      <c r="I4780" s="162" t="str">
        <f>IF($A4780=0,"",IFERROR(INDEX(BD_Gestão!E:E,MATCH('Banco de Dados'!$B4780,BD_Gestão!$B:$B,0)),"erro"))</f>
        <v/>
      </c>
      <c r="J4780" s="186" t="str">
        <f>IF($A4780=0,"",IFERROR(INDEX(BD_Gestão!B:B,MATCH('Banco de Dados'!$B4780,BD_Gestão!$B:$B,0)),"erro"))</f>
        <v/>
      </c>
      <c r="K4780" s="158" t="str">
        <f>IF($A4780=0,"",IFERROR(INDEX(BD_Gestão!C:C,MATCH('Banco de Dados'!$B4780,BD_Gestão!$B:$B,0)),"erro"))</f>
        <v/>
      </c>
      <c r="L4780" s="158" t="str">
        <f>IF($A4780=0,"",IFERROR(INDEX(BD_Gestão!H:H,MATCH('Banco de Dados'!$B4780,BD_Gestão!$B:$B,0)),"erro"))</f>
        <v/>
      </c>
      <c r="M4780" s="161" t="str">
        <f>IF($A4780=0,"",IFERROR(INDEX(BD_Gestão!F:F,MATCH('Banco de Dados'!$B4780,BD_Gestão!$B:$B,0)),"erro"))</f>
        <v/>
      </c>
      <c r="N4780" s="161" t="str">
        <f>IF($A4780=0,"",IFERROR(INDEX(BD_Gestão!J:J,MATCH('Banco de Dados'!$B4780,BD_Gestão!$B:$B,0)),"erro"))</f>
        <v/>
      </c>
      <c r="O4780" s="164" t="str">
        <f>IF($A4780=0,"",IFERROR(INDEX(BD_Gestão!K:K,MATCH('Banco de Dados'!$B4780,BD_Gestão!$B:$B,0)),"erro"))</f>
        <v/>
      </c>
      <c r="P4780" s="169" t="str">
        <f t="shared" si="298"/>
        <v/>
      </c>
      <c r="Q4780" s="170" t="str">
        <f t="shared" si="299"/>
        <v/>
      </c>
      <c r="R4780" s="163" t="e">
        <f t="shared" si="296"/>
        <v>#VALUE!</v>
      </c>
      <c r="S4780" s="163" t="e">
        <f t="shared" si="297"/>
        <v>#VALUE!</v>
      </c>
      <c r="T4780" s="163" t="e">
        <f>INDEX(Controle!O:O,MATCH('Banco de Dados'!A4780,Controle!M:M,0))*E4780/100</f>
        <v>#N/A</v>
      </c>
    </row>
    <row r="4781" spans="1:20" hidden="1" x14ac:dyDescent="0.2">
      <c r="A4781" s="158">
        <f>BD_TS!A4780</f>
        <v>0</v>
      </c>
      <c r="B4781" s="158" t="str">
        <f>SUBSTITUTE(SUBSTITUTE(BD_TS!D4780," ",""),"-","/")</f>
        <v/>
      </c>
      <c r="C4781" s="158">
        <f>BD_TS!E4780</f>
        <v>0</v>
      </c>
      <c r="D4781" s="159">
        <f>BD_TS!F4780</f>
        <v>0</v>
      </c>
      <c r="E4781" s="160">
        <f>BD_TS!B4780</f>
        <v>0</v>
      </c>
      <c r="F4781" s="161">
        <f>BD_TS!C4780</f>
        <v>0</v>
      </c>
      <c r="G4781" s="187">
        <f>BD_TS!H4780</f>
        <v>0</v>
      </c>
      <c r="H4781" s="158" t="str">
        <f>IF($A4781=0,"",IFERROR(INDEX(BD_Gestão!A:A,MATCH('Banco de Dados'!$B4781,BD_Gestão!$B:$B,0)),"erro"))</f>
        <v/>
      </c>
      <c r="I4781" s="162" t="str">
        <f>IF($A4781=0,"",IFERROR(INDEX(BD_Gestão!E:E,MATCH('Banco de Dados'!$B4781,BD_Gestão!$B:$B,0)),"erro"))</f>
        <v/>
      </c>
      <c r="J4781" s="186" t="str">
        <f>IF($A4781=0,"",IFERROR(INDEX(BD_Gestão!B:B,MATCH('Banco de Dados'!$B4781,BD_Gestão!$B:$B,0)),"erro"))</f>
        <v/>
      </c>
      <c r="K4781" s="158" t="str">
        <f>IF($A4781=0,"",IFERROR(INDEX(BD_Gestão!C:C,MATCH('Banco de Dados'!$B4781,BD_Gestão!$B:$B,0)),"erro"))</f>
        <v/>
      </c>
      <c r="L4781" s="158" t="str">
        <f>IF($A4781=0,"",IFERROR(INDEX(BD_Gestão!H:H,MATCH('Banco de Dados'!$B4781,BD_Gestão!$B:$B,0)),"erro"))</f>
        <v/>
      </c>
      <c r="M4781" s="161" t="str">
        <f>IF($A4781=0,"",IFERROR(INDEX(BD_Gestão!F:F,MATCH('Banco de Dados'!$B4781,BD_Gestão!$B:$B,0)),"erro"))</f>
        <v/>
      </c>
      <c r="N4781" s="161" t="str">
        <f>IF($A4781=0,"",IFERROR(INDEX(BD_Gestão!J:J,MATCH('Banco de Dados'!$B4781,BD_Gestão!$B:$B,0)),"erro"))</f>
        <v/>
      </c>
      <c r="O4781" s="164" t="str">
        <f>IF($A4781=0,"",IFERROR(INDEX(BD_Gestão!K:K,MATCH('Banco de Dados'!$B4781,BD_Gestão!$B:$B,0)),"erro"))</f>
        <v/>
      </c>
      <c r="P4781" s="169" t="str">
        <f t="shared" si="298"/>
        <v/>
      </c>
      <c r="Q4781" s="170" t="str">
        <f t="shared" si="299"/>
        <v/>
      </c>
      <c r="R4781" s="163" t="e">
        <f t="shared" si="296"/>
        <v>#VALUE!</v>
      </c>
      <c r="S4781" s="163" t="e">
        <f t="shared" si="297"/>
        <v>#VALUE!</v>
      </c>
      <c r="T4781" s="163" t="e">
        <f>INDEX(Controle!O:O,MATCH('Banco de Dados'!A4781,Controle!M:M,0))*E4781/100</f>
        <v>#N/A</v>
      </c>
    </row>
    <row r="4782" spans="1:20" hidden="1" x14ac:dyDescent="0.2">
      <c r="A4782" s="158">
        <f>BD_TS!A4781</f>
        <v>0</v>
      </c>
      <c r="B4782" s="158" t="str">
        <f>SUBSTITUTE(SUBSTITUTE(BD_TS!D4781," ",""),"-","/")</f>
        <v/>
      </c>
      <c r="C4782" s="158">
        <f>BD_TS!E4781</f>
        <v>0</v>
      </c>
      <c r="D4782" s="159">
        <f>BD_TS!F4781</f>
        <v>0</v>
      </c>
      <c r="E4782" s="160">
        <f>BD_TS!B4781</f>
        <v>0</v>
      </c>
      <c r="F4782" s="161">
        <f>BD_TS!C4781</f>
        <v>0</v>
      </c>
      <c r="G4782" s="187">
        <f>BD_TS!H4781</f>
        <v>0</v>
      </c>
      <c r="H4782" s="158" t="str">
        <f>IF($A4782=0,"",IFERROR(INDEX(BD_Gestão!A:A,MATCH('Banco de Dados'!$B4782,BD_Gestão!$B:$B,0)),"erro"))</f>
        <v/>
      </c>
      <c r="I4782" s="162" t="str">
        <f>IF($A4782=0,"",IFERROR(INDEX(BD_Gestão!E:E,MATCH('Banco de Dados'!$B4782,BD_Gestão!$B:$B,0)),"erro"))</f>
        <v/>
      </c>
      <c r="J4782" s="186" t="str">
        <f>IF($A4782=0,"",IFERROR(INDEX(BD_Gestão!B:B,MATCH('Banco de Dados'!$B4782,BD_Gestão!$B:$B,0)),"erro"))</f>
        <v/>
      </c>
      <c r="K4782" s="158" t="str">
        <f>IF($A4782=0,"",IFERROR(INDEX(BD_Gestão!C:C,MATCH('Banco de Dados'!$B4782,BD_Gestão!$B:$B,0)),"erro"))</f>
        <v/>
      </c>
      <c r="L4782" s="158" t="str">
        <f>IF($A4782=0,"",IFERROR(INDEX(BD_Gestão!H:H,MATCH('Banco de Dados'!$B4782,BD_Gestão!$B:$B,0)),"erro"))</f>
        <v/>
      </c>
      <c r="M4782" s="161" t="str">
        <f>IF($A4782=0,"",IFERROR(INDEX(BD_Gestão!F:F,MATCH('Banco de Dados'!$B4782,BD_Gestão!$B:$B,0)),"erro"))</f>
        <v/>
      </c>
      <c r="N4782" s="161" t="str">
        <f>IF($A4782=0,"",IFERROR(INDEX(BD_Gestão!J:J,MATCH('Banco de Dados'!$B4782,BD_Gestão!$B:$B,0)),"erro"))</f>
        <v/>
      </c>
      <c r="O4782" s="164" t="str">
        <f>IF($A4782=0,"",IFERROR(INDEX(BD_Gestão!K:K,MATCH('Banco de Dados'!$B4782,BD_Gestão!$B:$B,0)),"erro"))</f>
        <v/>
      </c>
      <c r="P4782" s="169" t="str">
        <f t="shared" si="298"/>
        <v/>
      </c>
      <c r="Q4782" s="170" t="str">
        <f t="shared" si="299"/>
        <v/>
      </c>
      <c r="R4782" s="163" t="e">
        <f t="shared" si="296"/>
        <v>#VALUE!</v>
      </c>
      <c r="S4782" s="163" t="e">
        <f t="shared" si="297"/>
        <v>#VALUE!</v>
      </c>
      <c r="T4782" s="163" t="e">
        <f>INDEX(Controle!O:O,MATCH('Banco de Dados'!A4782,Controle!M:M,0))*E4782/100</f>
        <v>#N/A</v>
      </c>
    </row>
    <row r="4783" spans="1:20" hidden="1" x14ac:dyDescent="0.2">
      <c r="A4783" s="158">
        <f>BD_TS!A4782</f>
        <v>0</v>
      </c>
      <c r="B4783" s="158" t="str">
        <f>SUBSTITUTE(SUBSTITUTE(BD_TS!D4782," ",""),"-","/")</f>
        <v/>
      </c>
      <c r="C4783" s="158">
        <f>BD_TS!E4782</f>
        <v>0</v>
      </c>
      <c r="D4783" s="159">
        <f>BD_TS!F4782</f>
        <v>0</v>
      </c>
      <c r="E4783" s="160">
        <f>BD_TS!B4782</f>
        <v>0</v>
      </c>
      <c r="F4783" s="161">
        <f>BD_TS!C4782</f>
        <v>0</v>
      </c>
      <c r="G4783" s="187">
        <f>BD_TS!H4782</f>
        <v>0</v>
      </c>
      <c r="H4783" s="158" t="str">
        <f>IF($A4783=0,"",IFERROR(INDEX(BD_Gestão!A:A,MATCH('Banco de Dados'!$B4783,BD_Gestão!$B:$B,0)),"erro"))</f>
        <v/>
      </c>
      <c r="I4783" s="162" t="str">
        <f>IF($A4783=0,"",IFERROR(INDEX(BD_Gestão!E:E,MATCH('Banco de Dados'!$B4783,BD_Gestão!$B:$B,0)),"erro"))</f>
        <v/>
      </c>
      <c r="J4783" s="186" t="str">
        <f>IF($A4783=0,"",IFERROR(INDEX(BD_Gestão!B:B,MATCH('Banco de Dados'!$B4783,BD_Gestão!$B:$B,0)),"erro"))</f>
        <v/>
      </c>
      <c r="K4783" s="158" t="str">
        <f>IF($A4783=0,"",IFERROR(INDEX(BD_Gestão!C:C,MATCH('Banco de Dados'!$B4783,BD_Gestão!$B:$B,0)),"erro"))</f>
        <v/>
      </c>
      <c r="L4783" s="158" t="str">
        <f>IF($A4783=0,"",IFERROR(INDEX(BD_Gestão!H:H,MATCH('Banco de Dados'!$B4783,BD_Gestão!$B:$B,0)),"erro"))</f>
        <v/>
      </c>
      <c r="M4783" s="161" t="str">
        <f>IF($A4783=0,"",IFERROR(INDEX(BD_Gestão!F:F,MATCH('Banco de Dados'!$B4783,BD_Gestão!$B:$B,0)),"erro"))</f>
        <v/>
      </c>
      <c r="N4783" s="161" t="str">
        <f>IF($A4783=0,"",IFERROR(INDEX(BD_Gestão!J:J,MATCH('Banco de Dados'!$B4783,BD_Gestão!$B:$B,0)),"erro"))</f>
        <v/>
      </c>
      <c r="O4783" s="164" t="str">
        <f>IF($A4783=0,"",IFERROR(INDEX(BD_Gestão!K:K,MATCH('Banco de Dados'!$B4783,BD_Gestão!$B:$B,0)),"erro"))</f>
        <v/>
      </c>
      <c r="P4783" s="169" t="str">
        <f t="shared" si="298"/>
        <v/>
      </c>
      <c r="Q4783" s="170" t="str">
        <f t="shared" si="299"/>
        <v/>
      </c>
      <c r="R4783" s="163" t="e">
        <f t="shared" si="296"/>
        <v>#VALUE!</v>
      </c>
      <c r="S4783" s="163" t="e">
        <f t="shared" si="297"/>
        <v>#VALUE!</v>
      </c>
      <c r="T4783" s="163" t="e">
        <f>INDEX(Controle!O:O,MATCH('Banco de Dados'!A4783,Controle!M:M,0))*E4783/100</f>
        <v>#N/A</v>
      </c>
    </row>
    <row r="4784" spans="1:20" hidden="1" x14ac:dyDescent="0.2">
      <c r="A4784" s="158">
        <f>BD_TS!A4783</f>
        <v>0</v>
      </c>
      <c r="B4784" s="158" t="str">
        <f>SUBSTITUTE(SUBSTITUTE(BD_TS!D4783," ",""),"-","/")</f>
        <v/>
      </c>
      <c r="C4784" s="158">
        <f>BD_TS!E4783</f>
        <v>0</v>
      </c>
      <c r="D4784" s="159">
        <f>BD_TS!F4783</f>
        <v>0</v>
      </c>
      <c r="E4784" s="160">
        <f>BD_TS!B4783</f>
        <v>0</v>
      </c>
      <c r="F4784" s="161">
        <f>BD_TS!C4783</f>
        <v>0</v>
      </c>
      <c r="G4784" s="187">
        <f>BD_TS!H4783</f>
        <v>0</v>
      </c>
      <c r="H4784" s="158" t="str">
        <f>IF($A4784=0,"",IFERROR(INDEX(BD_Gestão!A:A,MATCH('Banco de Dados'!$B4784,BD_Gestão!$B:$B,0)),"erro"))</f>
        <v/>
      </c>
      <c r="I4784" s="162" t="str">
        <f>IF($A4784=0,"",IFERROR(INDEX(BD_Gestão!E:E,MATCH('Banco de Dados'!$B4784,BD_Gestão!$B:$B,0)),"erro"))</f>
        <v/>
      </c>
      <c r="J4784" s="186" t="str">
        <f>IF($A4784=0,"",IFERROR(INDEX(BD_Gestão!B:B,MATCH('Banco de Dados'!$B4784,BD_Gestão!$B:$B,0)),"erro"))</f>
        <v/>
      </c>
      <c r="K4784" s="158" t="str">
        <f>IF($A4784=0,"",IFERROR(INDEX(BD_Gestão!C:C,MATCH('Banco de Dados'!$B4784,BD_Gestão!$B:$B,0)),"erro"))</f>
        <v/>
      </c>
      <c r="L4784" s="158" t="str">
        <f>IF($A4784=0,"",IFERROR(INDEX(BD_Gestão!H:H,MATCH('Banco de Dados'!$B4784,BD_Gestão!$B:$B,0)),"erro"))</f>
        <v/>
      </c>
      <c r="M4784" s="161" t="str">
        <f>IF($A4784=0,"",IFERROR(INDEX(BD_Gestão!F:F,MATCH('Banco de Dados'!$B4784,BD_Gestão!$B:$B,0)),"erro"))</f>
        <v/>
      </c>
      <c r="N4784" s="161" t="str">
        <f>IF($A4784=0,"",IFERROR(INDEX(BD_Gestão!J:J,MATCH('Banco de Dados'!$B4784,BD_Gestão!$B:$B,0)),"erro"))</f>
        <v/>
      </c>
      <c r="O4784" s="164" t="str">
        <f>IF($A4784=0,"",IFERROR(INDEX(BD_Gestão!K:K,MATCH('Banco de Dados'!$B4784,BD_Gestão!$B:$B,0)),"erro"))</f>
        <v/>
      </c>
      <c r="P4784" s="169" t="str">
        <f t="shared" si="298"/>
        <v/>
      </c>
      <c r="Q4784" s="170" t="str">
        <f t="shared" si="299"/>
        <v/>
      </c>
      <c r="R4784" s="163" t="e">
        <f t="shared" si="296"/>
        <v>#VALUE!</v>
      </c>
      <c r="S4784" s="163" t="e">
        <f t="shared" si="297"/>
        <v>#VALUE!</v>
      </c>
      <c r="T4784" s="163" t="e">
        <f>INDEX(Controle!O:O,MATCH('Banco de Dados'!A4784,Controle!M:M,0))*E4784/100</f>
        <v>#N/A</v>
      </c>
    </row>
    <row r="4785" spans="1:20" hidden="1" x14ac:dyDescent="0.2">
      <c r="A4785" s="158">
        <f>BD_TS!A4784</f>
        <v>0</v>
      </c>
      <c r="B4785" s="158" t="str">
        <f>SUBSTITUTE(SUBSTITUTE(BD_TS!D4784," ",""),"-","/")</f>
        <v/>
      </c>
      <c r="C4785" s="158">
        <f>BD_TS!E4784</f>
        <v>0</v>
      </c>
      <c r="D4785" s="159">
        <f>BD_TS!F4784</f>
        <v>0</v>
      </c>
      <c r="E4785" s="160">
        <f>BD_TS!B4784</f>
        <v>0</v>
      </c>
      <c r="F4785" s="161">
        <f>BD_TS!C4784</f>
        <v>0</v>
      </c>
      <c r="G4785" s="187">
        <f>BD_TS!H4784</f>
        <v>0</v>
      </c>
      <c r="H4785" s="158" t="str">
        <f>IF($A4785=0,"",IFERROR(INDEX(BD_Gestão!A:A,MATCH('Banco de Dados'!$B4785,BD_Gestão!$B:$B,0)),"erro"))</f>
        <v/>
      </c>
      <c r="I4785" s="162" t="str">
        <f>IF($A4785=0,"",IFERROR(INDEX(BD_Gestão!E:E,MATCH('Banco de Dados'!$B4785,BD_Gestão!$B:$B,0)),"erro"))</f>
        <v/>
      </c>
      <c r="J4785" s="186" t="str">
        <f>IF($A4785=0,"",IFERROR(INDEX(BD_Gestão!B:B,MATCH('Banco de Dados'!$B4785,BD_Gestão!$B:$B,0)),"erro"))</f>
        <v/>
      </c>
      <c r="K4785" s="158" t="str">
        <f>IF($A4785=0,"",IFERROR(INDEX(BD_Gestão!C:C,MATCH('Banco de Dados'!$B4785,BD_Gestão!$B:$B,0)),"erro"))</f>
        <v/>
      </c>
      <c r="L4785" s="158" t="str">
        <f>IF($A4785=0,"",IFERROR(INDEX(BD_Gestão!H:H,MATCH('Banco de Dados'!$B4785,BD_Gestão!$B:$B,0)),"erro"))</f>
        <v/>
      </c>
      <c r="M4785" s="161" t="str">
        <f>IF($A4785=0,"",IFERROR(INDEX(BD_Gestão!F:F,MATCH('Banco de Dados'!$B4785,BD_Gestão!$B:$B,0)),"erro"))</f>
        <v/>
      </c>
      <c r="N4785" s="161" t="str">
        <f>IF($A4785=0,"",IFERROR(INDEX(BD_Gestão!J:J,MATCH('Banco de Dados'!$B4785,BD_Gestão!$B:$B,0)),"erro"))</f>
        <v/>
      </c>
      <c r="O4785" s="164" t="str">
        <f>IF($A4785=0,"",IFERROR(INDEX(BD_Gestão!K:K,MATCH('Banco de Dados'!$B4785,BD_Gestão!$B:$B,0)),"erro"))</f>
        <v/>
      </c>
      <c r="P4785" s="169" t="str">
        <f t="shared" si="298"/>
        <v/>
      </c>
      <c r="Q4785" s="170" t="str">
        <f t="shared" si="299"/>
        <v/>
      </c>
      <c r="R4785" s="163" t="e">
        <f t="shared" si="296"/>
        <v>#VALUE!</v>
      </c>
      <c r="S4785" s="163" t="e">
        <f t="shared" si="297"/>
        <v>#VALUE!</v>
      </c>
      <c r="T4785" s="163" t="e">
        <f>INDEX(Controle!O:O,MATCH('Banco de Dados'!A4785,Controle!M:M,0))*E4785/100</f>
        <v>#N/A</v>
      </c>
    </row>
    <row r="4786" spans="1:20" hidden="1" x14ac:dyDescent="0.2">
      <c r="A4786" s="158">
        <f>BD_TS!A4785</f>
        <v>0</v>
      </c>
      <c r="B4786" s="158" t="str">
        <f>SUBSTITUTE(SUBSTITUTE(BD_TS!D4785," ",""),"-","/")</f>
        <v/>
      </c>
      <c r="C4786" s="158">
        <f>BD_TS!E4785</f>
        <v>0</v>
      </c>
      <c r="D4786" s="159">
        <f>BD_TS!F4785</f>
        <v>0</v>
      </c>
      <c r="E4786" s="160">
        <f>BD_TS!B4785</f>
        <v>0</v>
      </c>
      <c r="F4786" s="161">
        <f>BD_TS!C4785</f>
        <v>0</v>
      </c>
      <c r="G4786" s="187">
        <f>BD_TS!H4785</f>
        <v>0</v>
      </c>
      <c r="H4786" s="158" t="str">
        <f>IF($A4786=0,"",IFERROR(INDEX(BD_Gestão!A:A,MATCH('Banco de Dados'!$B4786,BD_Gestão!$B:$B,0)),"erro"))</f>
        <v/>
      </c>
      <c r="I4786" s="162" t="str">
        <f>IF($A4786=0,"",IFERROR(INDEX(BD_Gestão!E:E,MATCH('Banco de Dados'!$B4786,BD_Gestão!$B:$B,0)),"erro"))</f>
        <v/>
      </c>
      <c r="J4786" s="186" t="str">
        <f>IF($A4786=0,"",IFERROR(INDEX(BD_Gestão!B:B,MATCH('Banco de Dados'!$B4786,BD_Gestão!$B:$B,0)),"erro"))</f>
        <v/>
      </c>
      <c r="K4786" s="158" t="str">
        <f>IF($A4786=0,"",IFERROR(INDEX(BD_Gestão!C:C,MATCH('Banco de Dados'!$B4786,BD_Gestão!$B:$B,0)),"erro"))</f>
        <v/>
      </c>
      <c r="L4786" s="158" t="str">
        <f>IF($A4786=0,"",IFERROR(INDEX(BD_Gestão!H:H,MATCH('Banco de Dados'!$B4786,BD_Gestão!$B:$B,0)),"erro"))</f>
        <v/>
      </c>
      <c r="M4786" s="161" t="str">
        <f>IF($A4786=0,"",IFERROR(INDEX(BD_Gestão!F:F,MATCH('Banco de Dados'!$B4786,BD_Gestão!$B:$B,0)),"erro"))</f>
        <v/>
      </c>
      <c r="N4786" s="161" t="str">
        <f>IF($A4786=0,"",IFERROR(INDEX(BD_Gestão!J:J,MATCH('Banco de Dados'!$B4786,BD_Gestão!$B:$B,0)),"erro"))</f>
        <v/>
      </c>
      <c r="O4786" s="164" t="str">
        <f>IF($A4786=0,"",IFERROR(INDEX(BD_Gestão!K:K,MATCH('Banco de Dados'!$B4786,BD_Gestão!$B:$B,0)),"erro"))</f>
        <v/>
      </c>
      <c r="P4786" s="169" t="str">
        <f t="shared" si="298"/>
        <v/>
      </c>
      <c r="Q4786" s="170" t="str">
        <f t="shared" si="299"/>
        <v/>
      </c>
      <c r="R4786" s="163" t="e">
        <f t="shared" si="296"/>
        <v>#VALUE!</v>
      </c>
      <c r="S4786" s="163" t="e">
        <f t="shared" si="297"/>
        <v>#VALUE!</v>
      </c>
      <c r="T4786" s="163" t="e">
        <f>INDEX(Controle!O:O,MATCH('Banco de Dados'!A4786,Controle!M:M,0))*E4786/100</f>
        <v>#N/A</v>
      </c>
    </row>
    <row r="4787" spans="1:20" hidden="1" x14ac:dyDescent="0.2">
      <c r="A4787" s="158">
        <f>BD_TS!A4786</f>
        <v>0</v>
      </c>
      <c r="B4787" s="158" t="str">
        <f>SUBSTITUTE(SUBSTITUTE(BD_TS!D4786," ",""),"-","/")</f>
        <v/>
      </c>
      <c r="C4787" s="158">
        <f>BD_TS!E4786</f>
        <v>0</v>
      </c>
      <c r="D4787" s="159">
        <f>BD_TS!F4786</f>
        <v>0</v>
      </c>
      <c r="E4787" s="160">
        <f>BD_TS!B4786</f>
        <v>0</v>
      </c>
      <c r="F4787" s="161">
        <f>BD_TS!C4786</f>
        <v>0</v>
      </c>
      <c r="G4787" s="187">
        <f>BD_TS!H4786</f>
        <v>0</v>
      </c>
      <c r="H4787" s="158" t="str">
        <f>IF($A4787=0,"",IFERROR(INDEX(BD_Gestão!A:A,MATCH('Banco de Dados'!$B4787,BD_Gestão!$B:$B,0)),"erro"))</f>
        <v/>
      </c>
      <c r="I4787" s="162" t="str">
        <f>IF($A4787=0,"",IFERROR(INDEX(BD_Gestão!E:E,MATCH('Banco de Dados'!$B4787,BD_Gestão!$B:$B,0)),"erro"))</f>
        <v/>
      </c>
      <c r="J4787" s="186" t="str">
        <f>IF($A4787=0,"",IFERROR(INDEX(BD_Gestão!B:B,MATCH('Banco de Dados'!$B4787,BD_Gestão!$B:$B,0)),"erro"))</f>
        <v/>
      </c>
      <c r="K4787" s="158" t="str">
        <f>IF($A4787=0,"",IFERROR(INDEX(BD_Gestão!C:C,MATCH('Banco de Dados'!$B4787,BD_Gestão!$B:$B,0)),"erro"))</f>
        <v/>
      </c>
      <c r="L4787" s="158" t="str">
        <f>IF($A4787=0,"",IFERROR(INDEX(BD_Gestão!H:H,MATCH('Banco de Dados'!$B4787,BD_Gestão!$B:$B,0)),"erro"))</f>
        <v/>
      </c>
      <c r="M4787" s="161" t="str">
        <f>IF($A4787=0,"",IFERROR(INDEX(BD_Gestão!F:F,MATCH('Banco de Dados'!$B4787,BD_Gestão!$B:$B,0)),"erro"))</f>
        <v/>
      </c>
      <c r="N4787" s="161" t="str">
        <f>IF($A4787=0,"",IFERROR(INDEX(BD_Gestão!J:J,MATCH('Banco de Dados'!$B4787,BD_Gestão!$B:$B,0)),"erro"))</f>
        <v/>
      </c>
      <c r="O4787" s="164" t="str">
        <f>IF($A4787=0,"",IFERROR(INDEX(BD_Gestão!K:K,MATCH('Banco de Dados'!$B4787,BD_Gestão!$B:$B,0)),"erro"))</f>
        <v/>
      </c>
      <c r="P4787" s="169" t="str">
        <f t="shared" si="298"/>
        <v/>
      </c>
      <c r="Q4787" s="170" t="str">
        <f t="shared" si="299"/>
        <v/>
      </c>
      <c r="R4787" s="163" t="e">
        <f t="shared" si="296"/>
        <v>#VALUE!</v>
      </c>
      <c r="S4787" s="163" t="e">
        <f t="shared" si="297"/>
        <v>#VALUE!</v>
      </c>
      <c r="T4787" s="163" t="e">
        <f>INDEX(Controle!O:O,MATCH('Banco de Dados'!A4787,Controle!M:M,0))*E4787/100</f>
        <v>#N/A</v>
      </c>
    </row>
    <row r="4788" spans="1:20" hidden="1" x14ac:dyDescent="0.2">
      <c r="A4788" s="158">
        <f>BD_TS!A4787</f>
        <v>0</v>
      </c>
      <c r="B4788" s="158" t="str">
        <f>SUBSTITUTE(SUBSTITUTE(BD_TS!D4787," ",""),"-","/")</f>
        <v/>
      </c>
      <c r="C4788" s="158">
        <f>BD_TS!E4787</f>
        <v>0</v>
      </c>
      <c r="D4788" s="159">
        <f>BD_TS!F4787</f>
        <v>0</v>
      </c>
      <c r="E4788" s="160">
        <f>BD_TS!B4787</f>
        <v>0</v>
      </c>
      <c r="F4788" s="161">
        <f>BD_TS!C4787</f>
        <v>0</v>
      </c>
      <c r="G4788" s="187">
        <f>BD_TS!H4787</f>
        <v>0</v>
      </c>
      <c r="H4788" s="158" t="str">
        <f>IF($A4788=0,"",IFERROR(INDEX(BD_Gestão!A:A,MATCH('Banco de Dados'!$B4788,BD_Gestão!$B:$B,0)),"erro"))</f>
        <v/>
      </c>
      <c r="I4788" s="162" t="str">
        <f>IF($A4788=0,"",IFERROR(INDEX(BD_Gestão!E:E,MATCH('Banco de Dados'!$B4788,BD_Gestão!$B:$B,0)),"erro"))</f>
        <v/>
      </c>
      <c r="J4788" s="186" t="str">
        <f>IF($A4788=0,"",IFERROR(INDEX(BD_Gestão!B:B,MATCH('Banco de Dados'!$B4788,BD_Gestão!$B:$B,0)),"erro"))</f>
        <v/>
      </c>
      <c r="K4788" s="158" t="str">
        <f>IF($A4788=0,"",IFERROR(INDEX(BD_Gestão!C:C,MATCH('Banco de Dados'!$B4788,BD_Gestão!$B:$B,0)),"erro"))</f>
        <v/>
      </c>
      <c r="L4788" s="158" t="str">
        <f>IF($A4788=0,"",IFERROR(INDEX(BD_Gestão!H:H,MATCH('Banco de Dados'!$B4788,BD_Gestão!$B:$B,0)),"erro"))</f>
        <v/>
      </c>
      <c r="M4788" s="161" t="str">
        <f>IF($A4788=0,"",IFERROR(INDEX(BD_Gestão!F:F,MATCH('Banco de Dados'!$B4788,BD_Gestão!$B:$B,0)),"erro"))</f>
        <v/>
      </c>
      <c r="N4788" s="161" t="str">
        <f>IF($A4788=0,"",IFERROR(INDEX(BD_Gestão!J:J,MATCH('Banco de Dados'!$B4788,BD_Gestão!$B:$B,0)),"erro"))</f>
        <v/>
      </c>
      <c r="O4788" s="164" t="str">
        <f>IF($A4788=0,"",IFERROR(INDEX(BD_Gestão!K:K,MATCH('Banco de Dados'!$B4788,BD_Gestão!$B:$B,0)),"erro"))</f>
        <v/>
      </c>
      <c r="P4788" s="169" t="str">
        <f t="shared" si="298"/>
        <v/>
      </c>
      <c r="Q4788" s="170" t="str">
        <f t="shared" si="299"/>
        <v/>
      </c>
      <c r="R4788" s="163" t="e">
        <f t="shared" si="296"/>
        <v>#VALUE!</v>
      </c>
      <c r="S4788" s="163" t="e">
        <f t="shared" si="297"/>
        <v>#VALUE!</v>
      </c>
      <c r="T4788" s="163" t="e">
        <f>INDEX(Controle!O:O,MATCH('Banco de Dados'!A4788,Controle!M:M,0))*E4788/100</f>
        <v>#N/A</v>
      </c>
    </row>
    <row r="4789" spans="1:20" hidden="1" x14ac:dyDescent="0.2">
      <c r="A4789" s="158">
        <f>BD_TS!A4788</f>
        <v>0</v>
      </c>
      <c r="B4789" s="158" t="str">
        <f>SUBSTITUTE(SUBSTITUTE(BD_TS!D4788," ",""),"-","/")</f>
        <v/>
      </c>
      <c r="C4789" s="158">
        <f>BD_TS!E4788</f>
        <v>0</v>
      </c>
      <c r="D4789" s="159">
        <f>BD_TS!F4788</f>
        <v>0</v>
      </c>
      <c r="E4789" s="160">
        <f>BD_TS!B4788</f>
        <v>0</v>
      </c>
      <c r="F4789" s="161">
        <f>BD_TS!C4788</f>
        <v>0</v>
      </c>
      <c r="G4789" s="187">
        <f>BD_TS!H4788</f>
        <v>0</v>
      </c>
      <c r="H4789" s="158" t="str">
        <f>IF($A4789=0,"",IFERROR(INDEX(BD_Gestão!A:A,MATCH('Banco de Dados'!$B4789,BD_Gestão!$B:$B,0)),"erro"))</f>
        <v/>
      </c>
      <c r="I4789" s="162" t="str">
        <f>IF($A4789=0,"",IFERROR(INDEX(BD_Gestão!E:E,MATCH('Banco de Dados'!$B4789,BD_Gestão!$B:$B,0)),"erro"))</f>
        <v/>
      </c>
      <c r="J4789" s="186" t="str">
        <f>IF($A4789=0,"",IFERROR(INDEX(BD_Gestão!B:B,MATCH('Banco de Dados'!$B4789,BD_Gestão!$B:$B,0)),"erro"))</f>
        <v/>
      </c>
      <c r="K4789" s="158" t="str">
        <f>IF($A4789=0,"",IFERROR(INDEX(BD_Gestão!C:C,MATCH('Banco de Dados'!$B4789,BD_Gestão!$B:$B,0)),"erro"))</f>
        <v/>
      </c>
      <c r="L4789" s="158" t="str">
        <f>IF($A4789=0,"",IFERROR(INDEX(BD_Gestão!H:H,MATCH('Banco de Dados'!$B4789,BD_Gestão!$B:$B,0)),"erro"))</f>
        <v/>
      </c>
      <c r="M4789" s="161" t="str">
        <f>IF($A4789=0,"",IFERROR(INDEX(BD_Gestão!F:F,MATCH('Banco de Dados'!$B4789,BD_Gestão!$B:$B,0)),"erro"))</f>
        <v/>
      </c>
      <c r="N4789" s="161" t="str">
        <f>IF($A4789=0,"",IFERROR(INDEX(BD_Gestão!J:J,MATCH('Banco de Dados'!$B4789,BD_Gestão!$B:$B,0)),"erro"))</f>
        <v/>
      </c>
      <c r="O4789" s="164" t="str">
        <f>IF($A4789=0,"",IFERROR(INDEX(BD_Gestão!K:K,MATCH('Banco de Dados'!$B4789,BD_Gestão!$B:$B,0)),"erro"))</f>
        <v/>
      </c>
      <c r="P4789" s="169" t="str">
        <f t="shared" si="298"/>
        <v/>
      </c>
      <c r="Q4789" s="170" t="str">
        <f t="shared" si="299"/>
        <v/>
      </c>
      <c r="R4789" s="163" t="e">
        <f t="shared" si="296"/>
        <v>#VALUE!</v>
      </c>
      <c r="S4789" s="163" t="e">
        <f t="shared" si="297"/>
        <v>#VALUE!</v>
      </c>
      <c r="T4789" s="163" t="e">
        <f>INDEX(Controle!O:O,MATCH('Banco de Dados'!A4789,Controle!M:M,0))*E4789/100</f>
        <v>#N/A</v>
      </c>
    </row>
    <row r="4790" spans="1:20" hidden="1" x14ac:dyDescent="0.2">
      <c r="A4790" s="158">
        <f>BD_TS!A4789</f>
        <v>0</v>
      </c>
      <c r="B4790" s="158" t="str">
        <f>SUBSTITUTE(SUBSTITUTE(BD_TS!D4789," ",""),"-","/")</f>
        <v/>
      </c>
      <c r="C4790" s="158">
        <f>BD_TS!E4789</f>
        <v>0</v>
      </c>
      <c r="D4790" s="159">
        <f>BD_TS!F4789</f>
        <v>0</v>
      </c>
      <c r="E4790" s="160">
        <f>BD_TS!B4789</f>
        <v>0</v>
      </c>
      <c r="F4790" s="161">
        <f>BD_TS!C4789</f>
        <v>0</v>
      </c>
      <c r="G4790" s="187">
        <f>BD_TS!H4789</f>
        <v>0</v>
      </c>
      <c r="H4790" s="158" t="str">
        <f>IF($A4790=0,"",IFERROR(INDEX(BD_Gestão!A:A,MATCH('Banco de Dados'!$B4790,BD_Gestão!$B:$B,0)),"erro"))</f>
        <v/>
      </c>
      <c r="I4790" s="162" t="str">
        <f>IF($A4790=0,"",IFERROR(INDEX(BD_Gestão!E:E,MATCH('Banco de Dados'!$B4790,BD_Gestão!$B:$B,0)),"erro"))</f>
        <v/>
      </c>
      <c r="J4790" s="186" t="str">
        <f>IF($A4790=0,"",IFERROR(INDEX(BD_Gestão!B:B,MATCH('Banco de Dados'!$B4790,BD_Gestão!$B:$B,0)),"erro"))</f>
        <v/>
      </c>
      <c r="K4790" s="158" t="str">
        <f>IF($A4790=0,"",IFERROR(INDEX(BD_Gestão!C:C,MATCH('Banco de Dados'!$B4790,BD_Gestão!$B:$B,0)),"erro"))</f>
        <v/>
      </c>
      <c r="L4790" s="158" t="str">
        <f>IF($A4790=0,"",IFERROR(INDEX(BD_Gestão!H:H,MATCH('Banco de Dados'!$B4790,BD_Gestão!$B:$B,0)),"erro"))</f>
        <v/>
      </c>
      <c r="M4790" s="161" t="str">
        <f>IF($A4790=0,"",IFERROR(INDEX(BD_Gestão!F:F,MATCH('Banco de Dados'!$B4790,BD_Gestão!$B:$B,0)),"erro"))</f>
        <v/>
      </c>
      <c r="N4790" s="161" t="str">
        <f>IF($A4790=0,"",IFERROR(INDEX(BD_Gestão!J:J,MATCH('Banco de Dados'!$B4790,BD_Gestão!$B:$B,0)),"erro"))</f>
        <v/>
      </c>
      <c r="O4790" s="164" t="str">
        <f>IF($A4790=0,"",IFERROR(INDEX(BD_Gestão!K:K,MATCH('Banco de Dados'!$B4790,BD_Gestão!$B:$B,0)),"erro"))</f>
        <v/>
      </c>
      <c r="P4790" s="169" t="str">
        <f t="shared" si="298"/>
        <v/>
      </c>
      <c r="Q4790" s="170" t="str">
        <f t="shared" si="299"/>
        <v/>
      </c>
      <c r="R4790" s="163" t="e">
        <f t="shared" si="296"/>
        <v>#VALUE!</v>
      </c>
      <c r="S4790" s="163" t="e">
        <f t="shared" si="297"/>
        <v>#VALUE!</v>
      </c>
      <c r="T4790" s="163" t="e">
        <f>INDEX(Controle!O:O,MATCH('Banco de Dados'!A4790,Controle!M:M,0))*E4790/100</f>
        <v>#N/A</v>
      </c>
    </row>
    <row r="4791" spans="1:20" hidden="1" x14ac:dyDescent="0.2">
      <c r="A4791" s="158">
        <f>BD_TS!A4790</f>
        <v>0</v>
      </c>
      <c r="B4791" s="158" t="str">
        <f>SUBSTITUTE(SUBSTITUTE(BD_TS!D4790," ",""),"-","/")</f>
        <v/>
      </c>
      <c r="C4791" s="158">
        <f>BD_TS!E4790</f>
        <v>0</v>
      </c>
      <c r="D4791" s="159">
        <f>BD_TS!F4790</f>
        <v>0</v>
      </c>
      <c r="E4791" s="160">
        <f>BD_TS!B4790</f>
        <v>0</v>
      </c>
      <c r="F4791" s="161">
        <f>BD_TS!C4790</f>
        <v>0</v>
      </c>
      <c r="G4791" s="187">
        <f>BD_TS!H4790</f>
        <v>0</v>
      </c>
      <c r="H4791" s="158" t="str">
        <f>IF($A4791=0,"",IFERROR(INDEX(BD_Gestão!A:A,MATCH('Banco de Dados'!$B4791,BD_Gestão!$B:$B,0)),"erro"))</f>
        <v/>
      </c>
      <c r="I4791" s="162" t="str">
        <f>IF($A4791=0,"",IFERROR(INDEX(BD_Gestão!E:E,MATCH('Banco de Dados'!$B4791,BD_Gestão!$B:$B,0)),"erro"))</f>
        <v/>
      </c>
      <c r="J4791" s="186" t="str">
        <f>IF($A4791=0,"",IFERROR(INDEX(BD_Gestão!B:B,MATCH('Banco de Dados'!$B4791,BD_Gestão!$B:$B,0)),"erro"))</f>
        <v/>
      </c>
      <c r="K4791" s="158" t="str">
        <f>IF($A4791=0,"",IFERROR(INDEX(BD_Gestão!C:C,MATCH('Banco de Dados'!$B4791,BD_Gestão!$B:$B,0)),"erro"))</f>
        <v/>
      </c>
      <c r="L4791" s="158" t="str">
        <f>IF($A4791=0,"",IFERROR(INDEX(BD_Gestão!H:H,MATCH('Banco de Dados'!$B4791,BD_Gestão!$B:$B,0)),"erro"))</f>
        <v/>
      </c>
      <c r="M4791" s="161" t="str">
        <f>IF($A4791=0,"",IFERROR(INDEX(BD_Gestão!F:F,MATCH('Banco de Dados'!$B4791,BD_Gestão!$B:$B,0)),"erro"))</f>
        <v/>
      </c>
      <c r="N4791" s="161" t="str">
        <f>IF($A4791=0,"",IFERROR(INDEX(BD_Gestão!J:J,MATCH('Banco de Dados'!$B4791,BD_Gestão!$B:$B,0)),"erro"))</f>
        <v/>
      </c>
      <c r="O4791" s="164" t="str">
        <f>IF($A4791=0,"",IFERROR(INDEX(BD_Gestão!K:K,MATCH('Banco de Dados'!$B4791,BD_Gestão!$B:$B,0)),"erro"))</f>
        <v/>
      </c>
      <c r="P4791" s="169" t="str">
        <f t="shared" si="298"/>
        <v/>
      </c>
      <c r="Q4791" s="170" t="str">
        <f t="shared" si="299"/>
        <v/>
      </c>
      <c r="R4791" s="163" t="e">
        <f t="shared" si="296"/>
        <v>#VALUE!</v>
      </c>
      <c r="S4791" s="163" t="e">
        <f t="shared" si="297"/>
        <v>#VALUE!</v>
      </c>
      <c r="T4791" s="163" t="e">
        <f>INDEX(Controle!O:O,MATCH('Banco de Dados'!A4791,Controle!M:M,0))*E4791/100</f>
        <v>#N/A</v>
      </c>
    </row>
    <row r="4792" spans="1:20" hidden="1" x14ac:dyDescent="0.2">
      <c r="A4792" s="158">
        <f>BD_TS!A4791</f>
        <v>0</v>
      </c>
      <c r="B4792" s="158" t="str">
        <f>SUBSTITUTE(SUBSTITUTE(BD_TS!D4791," ",""),"-","/")</f>
        <v/>
      </c>
      <c r="C4792" s="158">
        <f>BD_TS!E4791</f>
        <v>0</v>
      </c>
      <c r="D4792" s="159">
        <f>BD_TS!F4791</f>
        <v>0</v>
      </c>
      <c r="E4792" s="160">
        <f>BD_TS!B4791</f>
        <v>0</v>
      </c>
      <c r="F4792" s="161">
        <f>BD_TS!C4791</f>
        <v>0</v>
      </c>
      <c r="G4792" s="187">
        <f>BD_TS!H4791</f>
        <v>0</v>
      </c>
      <c r="H4792" s="158" t="str">
        <f>IF($A4792=0,"",IFERROR(INDEX(BD_Gestão!A:A,MATCH('Banco de Dados'!$B4792,BD_Gestão!$B:$B,0)),"erro"))</f>
        <v/>
      </c>
      <c r="I4792" s="162" t="str">
        <f>IF($A4792=0,"",IFERROR(INDEX(BD_Gestão!E:E,MATCH('Banco de Dados'!$B4792,BD_Gestão!$B:$B,0)),"erro"))</f>
        <v/>
      </c>
      <c r="J4792" s="186" t="str">
        <f>IF($A4792=0,"",IFERROR(INDEX(BD_Gestão!B:B,MATCH('Banco de Dados'!$B4792,BD_Gestão!$B:$B,0)),"erro"))</f>
        <v/>
      </c>
      <c r="K4792" s="158" t="str">
        <f>IF($A4792=0,"",IFERROR(INDEX(BD_Gestão!C:C,MATCH('Banco de Dados'!$B4792,BD_Gestão!$B:$B,0)),"erro"))</f>
        <v/>
      </c>
      <c r="L4792" s="158" t="str">
        <f>IF($A4792=0,"",IFERROR(INDEX(BD_Gestão!H:H,MATCH('Banco de Dados'!$B4792,BD_Gestão!$B:$B,0)),"erro"))</f>
        <v/>
      </c>
      <c r="M4792" s="161" t="str">
        <f>IF($A4792=0,"",IFERROR(INDEX(BD_Gestão!F:F,MATCH('Banco de Dados'!$B4792,BD_Gestão!$B:$B,0)),"erro"))</f>
        <v/>
      </c>
      <c r="N4792" s="161" t="str">
        <f>IF($A4792=0,"",IFERROR(INDEX(BD_Gestão!J:J,MATCH('Banco de Dados'!$B4792,BD_Gestão!$B:$B,0)),"erro"))</f>
        <v/>
      </c>
      <c r="O4792" s="164" t="str">
        <f>IF($A4792=0,"",IFERROR(INDEX(BD_Gestão!K:K,MATCH('Banco de Dados'!$B4792,BD_Gestão!$B:$B,0)),"erro"))</f>
        <v/>
      </c>
      <c r="P4792" s="169" t="str">
        <f t="shared" si="298"/>
        <v/>
      </c>
      <c r="Q4792" s="170" t="str">
        <f t="shared" si="299"/>
        <v/>
      </c>
      <c r="R4792" s="163" t="e">
        <f t="shared" si="296"/>
        <v>#VALUE!</v>
      </c>
      <c r="S4792" s="163" t="e">
        <f t="shared" si="297"/>
        <v>#VALUE!</v>
      </c>
      <c r="T4792" s="163" t="e">
        <f>INDEX(Controle!O:O,MATCH('Banco de Dados'!A4792,Controle!M:M,0))*E4792/100</f>
        <v>#N/A</v>
      </c>
    </row>
    <row r="4793" spans="1:20" hidden="1" x14ac:dyDescent="0.2">
      <c r="A4793" s="158">
        <f>BD_TS!A4792</f>
        <v>0</v>
      </c>
      <c r="B4793" s="158" t="str">
        <f>SUBSTITUTE(SUBSTITUTE(BD_TS!D4792," ",""),"-","/")</f>
        <v/>
      </c>
      <c r="C4793" s="158">
        <f>BD_TS!E4792</f>
        <v>0</v>
      </c>
      <c r="D4793" s="159">
        <f>BD_TS!F4792</f>
        <v>0</v>
      </c>
      <c r="E4793" s="160">
        <f>BD_TS!B4792</f>
        <v>0</v>
      </c>
      <c r="F4793" s="161">
        <f>BD_TS!C4792</f>
        <v>0</v>
      </c>
      <c r="G4793" s="187">
        <f>BD_TS!H4792</f>
        <v>0</v>
      </c>
      <c r="H4793" s="158" t="str">
        <f>IF($A4793=0,"",IFERROR(INDEX(BD_Gestão!A:A,MATCH('Banco de Dados'!$B4793,BD_Gestão!$B:$B,0)),"erro"))</f>
        <v/>
      </c>
      <c r="I4793" s="162" t="str">
        <f>IF($A4793=0,"",IFERROR(INDEX(BD_Gestão!E:E,MATCH('Banco de Dados'!$B4793,BD_Gestão!$B:$B,0)),"erro"))</f>
        <v/>
      </c>
      <c r="J4793" s="186" t="str">
        <f>IF($A4793=0,"",IFERROR(INDEX(BD_Gestão!B:B,MATCH('Banco de Dados'!$B4793,BD_Gestão!$B:$B,0)),"erro"))</f>
        <v/>
      </c>
      <c r="K4793" s="158" t="str">
        <f>IF($A4793=0,"",IFERROR(INDEX(BD_Gestão!C:C,MATCH('Banco de Dados'!$B4793,BD_Gestão!$B:$B,0)),"erro"))</f>
        <v/>
      </c>
      <c r="L4793" s="158" t="str">
        <f>IF($A4793=0,"",IFERROR(INDEX(BD_Gestão!H:H,MATCH('Banco de Dados'!$B4793,BD_Gestão!$B:$B,0)),"erro"))</f>
        <v/>
      </c>
      <c r="M4793" s="161" t="str">
        <f>IF($A4793=0,"",IFERROR(INDEX(BD_Gestão!F:F,MATCH('Banco de Dados'!$B4793,BD_Gestão!$B:$B,0)),"erro"))</f>
        <v/>
      </c>
      <c r="N4793" s="161" t="str">
        <f>IF($A4793=0,"",IFERROR(INDEX(BD_Gestão!J:J,MATCH('Banco de Dados'!$B4793,BD_Gestão!$B:$B,0)),"erro"))</f>
        <v/>
      </c>
      <c r="O4793" s="164" t="str">
        <f>IF($A4793=0,"",IFERROR(INDEX(BD_Gestão!K:K,MATCH('Banco de Dados'!$B4793,BD_Gestão!$B:$B,0)),"erro"))</f>
        <v/>
      </c>
      <c r="P4793" s="169" t="str">
        <f t="shared" si="298"/>
        <v/>
      </c>
      <c r="Q4793" s="170" t="str">
        <f t="shared" si="299"/>
        <v/>
      </c>
      <c r="R4793" s="163" t="e">
        <f t="shared" si="296"/>
        <v>#VALUE!</v>
      </c>
      <c r="S4793" s="163" t="e">
        <f t="shared" si="297"/>
        <v>#VALUE!</v>
      </c>
      <c r="T4793" s="163" t="e">
        <f>INDEX(Controle!O:O,MATCH('Banco de Dados'!A4793,Controle!M:M,0))*E4793/100</f>
        <v>#N/A</v>
      </c>
    </row>
    <row r="4794" spans="1:20" hidden="1" x14ac:dyDescent="0.2">
      <c r="A4794" s="158">
        <f>BD_TS!A4793</f>
        <v>0</v>
      </c>
      <c r="B4794" s="158" t="str">
        <f>SUBSTITUTE(SUBSTITUTE(BD_TS!D4793," ",""),"-","/")</f>
        <v/>
      </c>
      <c r="C4794" s="158">
        <f>BD_TS!E4793</f>
        <v>0</v>
      </c>
      <c r="D4794" s="159">
        <f>BD_TS!F4793</f>
        <v>0</v>
      </c>
      <c r="E4794" s="160">
        <f>BD_TS!B4793</f>
        <v>0</v>
      </c>
      <c r="F4794" s="161">
        <f>BD_TS!C4793</f>
        <v>0</v>
      </c>
      <c r="G4794" s="187">
        <f>BD_TS!H4793</f>
        <v>0</v>
      </c>
      <c r="H4794" s="158" t="str">
        <f>IF($A4794=0,"",IFERROR(INDEX(BD_Gestão!A:A,MATCH('Banco de Dados'!$B4794,BD_Gestão!$B:$B,0)),"erro"))</f>
        <v/>
      </c>
      <c r="I4794" s="162" t="str">
        <f>IF($A4794=0,"",IFERROR(INDEX(BD_Gestão!E:E,MATCH('Banco de Dados'!$B4794,BD_Gestão!$B:$B,0)),"erro"))</f>
        <v/>
      </c>
      <c r="J4794" s="186" t="str">
        <f>IF($A4794=0,"",IFERROR(INDEX(BD_Gestão!B:B,MATCH('Banco de Dados'!$B4794,BD_Gestão!$B:$B,0)),"erro"))</f>
        <v/>
      </c>
      <c r="K4794" s="158" t="str">
        <f>IF($A4794=0,"",IFERROR(INDEX(BD_Gestão!C:C,MATCH('Banco de Dados'!$B4794,BD_Gestão!$B:$B,0)),"erro"))</f>
        <v/>
      </c>
      <c r="L4794" s="158" t="str">
        <f>IF($A4794=0,"",IFERROR(INDEX(BD_Gestão!H:H,MATCH('Banco de Dados'!$B4794,BD_Gestão!$B:$B,0)),"erro"))</f>
        <v/>
      </c>
      <c r="M4794" s="161" t="str">
        <f>IF($A4794=0,"",IFERROR(INDEX(BD_Gestão!F:F,MATCH('Banco de Dados'!$B4794,BD_Gestão!$B:$B,0)),"erro"))</f>
        <v/>
      </c>
      <c r="N4794" s="161" t="str">
        <f>IF($A4794=0,"",IFERROR(INDEX(BD_Gestão!J:J,MATCH('Banco de Dados'!$B4794,BD_Gestão!$B:$B,0)),"erro"))</f>
        <v/>
      </c>
      <c r="O4794" s="164" t="str">
        <f>IF($A4794=0,"",IFERROR(INDEX(BD_Gestão!K:K,MATCH('Banco de Dados'!$B4794,BD_Gestão!$B:$B,0)),"erro"))</f>
        <v/>
      </c>
      <c r="P4794" s="169" t="str">
        <f t="shared" si="298"/>
        <v/>
      </c>
      <c r="Q4794" s="170" t="str">
        <f t="shared" si="299"/>
        <v/>
      </c>
      <c r="R4794" s="163" t="e">
        <f t="shared" si="296"/>
        <v>#VALUE!</v>
      </c>
      <c r="S4794" s="163" t="e">
        <f t="shared" si="297"/>
        <v>#VALUE!</v>
      </c>
      <c r="T4794" s="163" t="e">
        <f>INDEX(Controle!O:O,MATCH('Banco de Dados'!A4794,Controle!M:M,0))*E4794/100</f>
        <v>#N/A</v>
      </c>
    </row>
    <row r="4795" spans="1:20" hidden="1" x14ac:dyDescent="0.2">
      <c r="A4795" s="158">
        <f>BD_TS!A4794</f>
        <v>0</v>
      </c>
      <c r="B4795" s="158" t="str">
        <f>SUBSTITUTE(SUBSTITUTE(BD_TS!D4794," ",""),"-","/")</f>
        <v/>
      </c>
      <c r="C4795" s="158">
        <f>BD_TS!E4794</f>
        <v>0</v>
      </c>
      <c r="D4795" s="159">
        <f>BD_TS!F4794</f>
        <v>0</v>
      </c>
      <c r="E4795" s="160">
        <f>BD_TS!B4794</f>
        <v>0</v>
      </c>
      <c r="F4795" s="161">
        <f>BD_TS!C4794</f>
        <v>0</v>
      </c>
      <c r="G4795" s="187">
        <f>BD_TS!H4794</f>
        <v>0</v>
      </c>
      <c r="H4795" s="158" t="str">
        <f>IF($A4795=0,"",IFERROR(INDEX(BD_Gestão!A:A,MATCH('Banco de Dados'!$B4795,BD_Gestão!$B:$B,0)),"erro"))</f>
        <v/>
      </c>
      <c r="I4795" s="162" t="str">
        <f>IF($A4795=0,"",IFERROR(INDEX(BD_Gestão!E:E,MATCH('Banco de Dados'!$B4795,BD_Gestão!$B:$B,0)),"erro"))</f>
        <v/>
      </c>
      <c r="J4795" s="186" t="str">
        <f>IF($A4795=0,"",IFERROR(INDEX(BD_Gestão!B:B,MATCH('Banco de Dados'!$B4795,BD_Gestão!$B:$B,0)),"erro"))</f>
        <v/>
      </c>
      <c r="K4795" s="158" t="str">
        <f>IF($A4795=0,"",IFERROR(INDEX(BD_Gestão!C:C,MATCH('Banco de Dados'!$B4795,BD_Gestão!$B:$B,0)),"erro"))</f>
        <v/>
      </c>
      <c r="L4795" s="158" t="str">
        <f>IF($A4795=0,"",IFERROR(INDEX(BD_Gestão!H:H,MATCH('Banco de Dados'!$B4795,BD_Gestão!$B:$B,0)),"erro"))</f>
        <v/>
      </c>
      <c r="M4795" s="161" t="str">
        <f>IF($A4795=0,"",IFERROR(INDEX(BD_Gestão!F:F,MATCH('Banco de Dados'!$B4795,BD_Gestão!$B:$B,0)),"erro"))</f>
        <v/>
      </c>
      <c r="N4795" s="161" t="str">
        <f>IF($A4795=0,"",IFERROR(INDEX(BD_Gestão!J:J,MATCH('Banco de Dados'!$B4795,BD_Gestão!$B:$B,0)),"erro"))</f>
        <v/>
      </c>
      <c r="O4795" s="164" t="str">
        <f>IF($A4795=0,"",IFERROR(INDEX(BD_Gestão!K:K,MATCH('Banco de Dados'!$B4795,BD_Gestão!$B:$B,0)),"erro"))</f>
        <v/>
      </c>
      <c r="P4795" s="169" t="str">
        <f t="shared" si="298"/>
        <v/>
      </c>
      <c r="Q4795" s="170" t="str">
        <f t="shared" si="299"/>
        <v/>
      </c>
      <c r="R4795" s="163" t="e">
        <f t="shared" si="296"/>
        <v>#VALUE!</v>
      </c>
      <c r="S4795" s="163" t="e">
        <f t="shared" si="297"/>
        <v>#VALUE!</v>
      </c>
      <c r="T4795" s="163" t="e">
        <f>INDEX(Controle!O:O,MATCH('Banco de Dados'!A4795,Controle!M:M,0))*E4795/100</f>
        <v>#N/A</v>
      </c>
    </row>
    <row r="4796" spans="1:20" hidden="1" x14ac:dyDescent="0.2">
      <c r="A4796" s="158">
        <f>BD_TS!A4795</f>
        <v>0</v>
      </c>
      <c r="B4796" s="158" t="str">
        <f>SUBSTITUTE(SUBSTITUTE(BD_TS!D4795," ",""),"-","/")</f>
        <v/>
      </c>
      <c r="C4796" s="158">
        <f>BD_TS!E4795</f>
        <v>0</v>
      </c>
      <c r="D4796" s="159">
        <f>BD_TS!F4795</f>
        <v>0</v>
      </c>
      <c r="E4796" s="160">
        <f>BD_TS!B4795</f>
        <v>0</v>
      </c>
      <c r="F4796" s="161">
        <f>BD_TS!C4795</f>
        <v>0</v>
      </c>
      <c r="G4796" s="187">
        <f>BD_TS!H4795</f>
        <v>0</v>
      </c>
      <c r="H4796" s="158" t="str">
        <f>IF($A4796=0,"",IFERROR(INDEX(BD_Gestão!A:A,MATCH('Banco de Dados'!$B4796,BD_Gestão!$B:$B,0)),"erro"))</f>
        <v/>
      </c>
      <c r="I4796" s="162" t="str">
        <f>IF($A4796=0,"",IFERROR(INDEX(BD_Gestão!E:E,MATCH('Banco de Dados'!$B4796,BD_Gestão!$B:$B,0)),"erro"))</f>
        <v/>
      </c>
      <c r="J4796" s="186" t="str">
        <f>IF($A4796=0,"",IFERROR(INDEX(BD_Gestão!B:B,MATCH('Banco de Dados'!$B4796,BD_Gestão!$B:$B,0)),"erro"))</f>
        <v/>
      </c>
      <c r="K4796" s="158" t="str">
        <f>IF($A4796=0,"",IFERROR(INDEX(BD_Gestão!C:C,MATCH('Banco de Dados'!$B4796,BD_Gestão!$B:$B,0)),"erro"))</f>
        <v/>
      </c>
      <c r="L4796" s="158" t="str">
        <f>IF($A4796=0,"",IFERROR(INDEX(BD_Gestão!H:H,MATCH('Banco de Dados'!$B4796,BD_Gestão!$B:$B,0)),"erro"))</f>
        <v/>
      </c>
      <c r="M4796" s="161" t="str">
        <f>IF($A4796=0,"",IFERROR(INDEX(BD_Gestão!F:F,MATCH('Banco de Dados'!$B4796,BD_Gestão!$B:$B,0)),"erro"))</f>
        <v/>
      </c>
      <c r="N4796" s="161" t="str">
        <f>IF($A4796=0,"",IFERROR(INDEX(BD_Gestão!J:J,MATCH('Banco de Dados'!$B4796,BD_Gestão!$B:$B,0)),"erro"))</f>
        <v/>
      </c>
      <c r="O4796" s="164" t="str">
        <f>IF($A4796=0,"",IFERROR(INDEX(BD_Gestão!K:K,MATCH('Banco de Dados'!$B4796,BD_Gestão!$B:$B,0)),"erro"))</f>
        <v/>
      </c>
      <c r="P4796" s="169" t="str">
        <f t="shared" si="298"/>
        <v/>
      </c>
      <c r="Q4796" s="170" t="str">
        <f t="shared" si="299"/>
        <v/>
      </c>
      <c r="R4796" s="163" t="e">
        <f t="shared" si="296"/>
        <v>#VALUE!</v>
      </c>
      <c r="S4796" s="163" t="e">
        <f t="shared" si="297"/>
        <v>#VALUE!</v>
      </c>
      <c r="T4796" s="163" t="e">
        <f>INDEX(Controle!O:O,MATCH('Banco de Dados'!A4796,Controle!M:M,0))*E4796/100</f>
        <v>#N/A</v>
      </c>
    </row>
    <row r="4797" spans="1:20" hidden="1" x14ac:dyDescent="0.2">
      <c r="A4797" s="158">
        <f>BD_TS!A4796</f>
        <v>0</v>
      </c>
      <c r="B4797" s="158" t="str">
        <f>SUBSTITUTE(SUBSTITUTE(BD_TS!D4796," ",""),"-","/")</f>
        <v/>
      </c>
      <c r="C4797" s="158">
        <f>BD_TS!E4796</f>
        <v>0</v>
      </c>
      <c r="D4797" s="159">
        <f>BD_TS!F4796</f>
        <v>0</v>
      </c>
      <c r="E4797" s="160">
        <f>BD_TS!B4796</f>
        <v>0</v>
      </c>
      <c r="F4797" s="161">
        <f>BD_TS!C4796</f>
        <v>0</v>
      </c>
      <c r="G4797" s="187">
        <f>BD_TS!H4796</f>
        <v>0</v>
      </c>
      <c r="H4797" s="158" t="str">
        <f>IF($A4797=0,"",IFERROR(INDEX(BD_Gestão!A:A,MATCH('Banco de Dados'!$B4797,BD_Gestão!$B:$B,0)),"erro"))</f>
        <v/>
      </c>
      <c r="I4797" s="162" t="str">
        <f>IF($A4797=0,"",IFERROR(INDEX(BD_Gestão!E:E,MATCH('Banco de Dados'!$B4797,BD_Gestão!$B:$B,0)),"erro"))</f>
        <v/>
      </c>
      <c r="J4797" s="186" t="str">
        <f>IF($A4797=0,"",IFERROR(INDEX(BD_Gestão!B:B,MATCH('Banco de Dados'!$B4797,BD_Gestão!$B:$B,0)),"erro"))</f>
        <v/>
      </c>
      <c r="K4797" s="158" t="str">
        <f>IF($A4797=0,"",IFERROR(INDEX(BD_Gestão!C:C,MATCH('Banco de Dados'!$B4797,BD_Gestão!$B:$B,0)),"erro"))</f>
        <v/>
      </c>
      <c r="L4797" s="158" t="str">
        <f>IF($A4797=0,"",IFERROR(INDEX(BD_Gestão!H:H,MATCH('Banco de Dados'!$B4797,BD_Gestão!$B:$B,0)),"erro"))</f>
        <v/>
      </c>
      <c r="M4797" s="161" t="str">
        <f>IF($A4797=0,"",IFERROR(INDEX(BD_Gestão!F:F,MATCH('Banco de Dados'!$B4797,BD_Gestão!$B:$B,0)),"erro"))</f>
        <v/>
      </c>
      <c r="N4797" s="161" t="str">
        <f>IF($A4797=0,"",IFERROR(INDEX(BD_Gestão!J:J,MATCH('Banco de Dados'!$B4797,BD_Gestão!$B:$B,0)),"erro"))</f>
        <v/>
      </c>
      <c r="O4797" s="164" t="str">
        <f>IF($A4797=0,"",IFERROR(INDEX(BD_Gestão!K:K,MATCH('Banco de Dados'!$B4797,BD_Gestão!$B:$B,0)),"erro"))</f>
        <v/>
      </c>
      <c r="P4797" s="169" t="str">
        <f t="shared" si="298"/>
        <v/>
      </c>
      <c r="Q4797" s="170" t="str">
        <f t="shared" si="299"/>
        <v/>
      </c>
      <c r="R4797" s="163" t="e">
        <f t="shared" si="296"/>
        <v>#VALUE!</v>
      </c>
      <c r="S4797" s="163" t="e">
        <f t="shared" si="297"/>
        <v>#VALUE!</v>
      </c>
      <c r="T4797" s="163" t="e">
        <f>INDEX(Controle!O:O,MATCH('Banco de Dados'!A4797,Controle!M:M,0))*E4797/100</f>
        <v>#N/A</v>
      </c>
    </row>
    <row r="4798" spans="1:20" hidden="1" x14ac:dyDescent="0.2">
      <c r="A4798" s="158">
        <f>BD_TS!A4797</f>
        <v>0</v>
      </c>
      <c r="B4798" s="158" t="str">
        <f>SUBSTITUTE(SUBSTITUTE(BD_TS!D4797," ",""),"-","/")</f>
        <v/>
      </c>
      <c r="C4798" s="158">
        <f>BD_TS!E4797</f>
        <v>0</v>
      </c>
      <c r="D4798" s="159">
        <f>BD_TS!F4797</f>
        <v>0</v>
      </c>
      <c r="E4798" s="160">
        <f>BD_TS!B4797</f>
        <v>0</v>
      </c>
      <c r="F4798" s="161">
        <f>BD_TS!C4797</f>
        <v>0</v>
      </c>
      <c r="G4798" s="187">
        <f>BD_TS!H4797</f>
        <v>0</v>
      </c>
      <c r="H4798" s="158" t="str">
        <f>IF($A4798=0,"",IFERROR(INDEX(BD_Gestão!A:A,MATCH('Banco de Dados'!$B4798,BD_Gestão!$B:$B,0)),"erro"))</f>
        <v/>
      </c>
      <c r="I4798" s="162" t="str">
        <f>IF($A4798=0,"",IFERROR(INDEX(BD_Gestão!E:E,MATCH('Banco de Dados'!$B4798,BD_Gestão!$B:$B,0)),"erro"))</f>
        <v/>
      </c>
      <c r="J4798" s="186" t="str">
        <f>IF($A4798=0,"",IFERROR(INDEX(BD_Gestão!B:B,MATCH('Banco de Dados'!$B4798,BD_Gestão!$B:$B,0)),"erro"))</f>
        <v/>
      </c>
      <c r="K4798" s="158" t="str">
        <f>IF($A4798=0,"",IFERROR(INDEX(BD_Gestão!C:C,MATCH('Banco de Dados'!$B4798,BD_Gestão!$B:$B,0)),"erro"))</f>
        <v/>
      </c>
      <c r="L4798" s="158" t="str">
        <f>IF($A4798=0,"",IFERROR(INDEX(BD_Gestão!H:H,MATCH('Banco de Dados'!$B4798,BD_Gestão!$B:$B,0)),"erro"))</f>
        <v/>
      </c>
      <c r="M4798" s="161" t="str">
        <f>IF($A4798=0,"",IFERROR(INDEX(BD_Gestão!F:F,MATCH('Banco de Dados'!$B4798,BD_Gestão!$B:$B,0)),"erro"))</f>
        <v/>
      </c>
      <c r="N4798" s="161" t="str">
        <f>IF($A4798=0,"",IFERROR(INDEX(BD_Gestão!J:J,MATCH('Banco de Dados'!$B4798,BD_Gestão!$B:$B,0)),"erro"))</f>
        <v/>
      </c>
      <c r="O4798" s="164" t="str">
        <f>IF($A4798=0,"",IFERROR(INDEX(BD_Gestão!K:K,MATCH('Banco de Dados'!$B4798,BD_Gestão!$B:$B,0)),"erro"))</f>
        <v/>
      </c>
      <c r="P4798" s="169" t="str">
        <f t="shared" si="298"/>
        <v/>
      </c>
      <c r="Q4798" s="170" t="str">
        <f t="shared" si="299"/>
        <v/>
      </c>
      <c r="R4798" s="163" t="e">
        <f t="shared" si="296"/>
        <v>#VALUE!</v>
      </c>
      <c r="S4798" s="163" t="e">
        <f t="shared" si="297"/>
        <v>#VALUE!</v>
      </c>
      <c r="T4798" s="163" t="e">
        <f>INDEX(Controle!O:O,MATCH('Banco de Dados'!A4798,Controle!M:M,0))*E4798/100</f>
        <v>#N/A</v>
      </c>
    </row>
    <row r="4799" spans="1:20" hidden="1" x14ac:dyDescent="0.2">
      <c r="A4799" s="158">
        <f>BD_TS!A4798</f>
        <v>0</v>
      </c>
      <c r="B4799" s="158" t="str">
        <f>SUBSTITUTE(SUBSTITUTE(BD_TS!D4798," ",""),"-","/")</f>
        <v/>
      </c>
      <c r="C4799" s="158">
        <f>BD_TS!E4798</f>
        <v>0</v>
      </c>
      <c r="D4799" s="159">
        <f>BD_TS!F4798</f>
        <v>0</v>
      </c>
      <c r="E4799" s="160">
        <f>BD_TS!B4798</f>
        <v>0</v>
      </c>
      <c r="F4799" s="161">
        <f>BD_TS!C4798</f>
        <v>0</v>
      </c>
      <c r="G4799" s="187">
        <f>BD_TS!H4798</f>
        <v>0</v>
      </c>
      <c r="H4799" s="158" t="str">
        <f>IF($A4799=0,"",IFERROR(INDEX(BD_Gestão!A:A,MATCH('Banco de Dados'!$B4799,BD_Gestão!$B:$B,0)),"erro"))</f>
        <v/>
      </c>
      <c r="I4799" s="162" t="str">
        <f>IF($A4799=0,"",IFERROR(INDEX(BD_Gestão!E:E,MATCH('Banco de Dados'!$B4799,BD_Gestão!$B:$B,0)),"erro"))</f>
        <v/>
      </c>
      <c r="J4799" s="186" t="str">
        <f>IF($A4799=0,"",IFERROR(INDEX(BD_Gestão!B:B,MATCH('Banco de Dados'!$B4799,BD_Gestão!$B:$B,0)),"erro"))</f>
        <v/>
      </c>
      <c r="K4799" s="158" t="str">
        <f>IF($A4799=0,"",IFERROR(INDEX(BD_Gestão!C:C,MATCH('Banco de Dados'!$B4799,BD_Gestão!$B:$B,0)),"erro"))</f>
        <v/>
      </c>
      <c r="L4799" s="158" t="str">
        <f>IF($A4799=0,"",IFERROR(INDEX(BD_Gestão!H:H,MATCH('Banco de Dados'!$B4799,BD_Gestão!$B:$B,0)),"erro"))</f>
        <v/>
      </c>
      <c r="M4799" s="161" t="str">
        <f>IF($A4799=0,"",IFERROR(INDEX(BD_Gestão!F:F,MATCH('Banco de Dados'!$B4799,BD_Gestão!$B:$B,0)),"erro"))</f>
        <v/>
      </c>
      <c r="N4799" s="161" t="str">
        <f>IF($A4799=0,"",IFERROR(INDEX(BD_Gestão!J:J,MATCH('Banco de Dados'!$B4799,BD_Gestão!$B:$B,0)),"erro"))</f>
        <v/>
      </c>
      <c r="O4799" s="164" t="str">
        <f>IF($A4799=0,"",IFERROR(INDEX(BD_Gestão!K:K,MATCH('Banco de Dados'!$B4799,BD_Gestão!$B:$B,0)),"erro"))</f>
        <v/>
      </c>
      <c r="P4799" s="169" t="str">
        <f t="shared" si="298"/>
        <v/>
      </c>
      <c r="Q4799" s="170" t="str">
        <f t="shared" si="299"/>
        <v/>
      </c>
      <c r="R4799" s="163" t="e">
        <f t="shared" si="296"/>
        <v>#VALUE!</v>
      </c>
      <c r="S4799" s="163" t="e">
        <f t="shared" si="297"/>
        <v>#VALUE!</v>
      </c>
      <c r="T4799" s="163" t="e">
        <f>INDEX(Controle!O:O,MATCH('Banco de Dados'!A4799,Controle!M:M,0))*E4799/100</f>
        <v>#N/A</v>
      </c>
    </row>
    <row r="4800" spans="1:20" hidden="1" x14ac:dyDescent="0.2">
      <c r="A4800" s="158">
        <f>BD_TS!A4799</f>
        <v>0</v>
      </c>
      <c r="B4800" s="158" t="str">
        <f>SUBSTITUTE(SUBSTITUTE(BD_TS!D4799," ",""),"-","/")</f>
        <v/>
      </c>
      <c r="C4800" s="158">
        <f>BD_TS!E4799</f>
        <v>0</v>
      </c>
      <c r="D4800" s="159">
        <f>BD_TS!F4799</f>
        <v>0</v>
      </c>
      <c r="E4800" s="160">
        <f>BD_TS!B4799</f>
        <v>0</v>
      </c>
      <c r="F4800" s="161">
        <f>BD_TS!C4799</f>
        <v>0</v>
      </c>
      <c r="G4800" s="187">
        <f>BD_TS!H4799</f>
        <v>0</v>
      </c>
      <c r="H4800" s="158" t="str">
        <f>IF($A4800=0,"",IFERROR(INDEX(BD_Gestão!A:A,MATCH('Banco de Dados'!$B4800,BD_Gestão!$B:$B,0)),"erro"))</f>
        <v/>
      </c>
      <c r="I4800" s="162" t="str">
        <f>IF($A4800=0,"",IFERROR(INDEX(BD_Gestão!E:E,MATCH('Banco de Dados'!$B4800,BD_Gestão!$B:$B,0)),"erro"))</f>
        <v/>
      </c>
      <c r="J4800" s="186" t="str">
        <f>IF($A4800=0,"",IFERROR(INDEX(BD_Gestão!B:B,MATCH('Banco de Dados'!$B4800,BD_Gestão!$B:$B,0)),"erro"))</f>
        <v/>
      </c>
      <c r="K4800" s="158" t="str">
        <f>IF($A4800=0,"",IFERROR(INDEX(BD_Gestão!C:C,MATCH('Banco de Dados'!$B4800,BD_Gestão!$B:$B,0)),"erro"))</f>
        <v/>
      </c>
      <c r="L4800" s="158" t="str">
        <f>IF($A4800=0,"",IFERROR(INDEX(BD_Gestão!H:H,MATCH('Banco de Dados'!$B4800,BD_Gestão!$B:$B,0)),"erro"))</f>
        <v/>
      </c>
      <c r="M4800" s="161" t="str">
        <f>IF($A4800=0,"",IFERROR(INDEX(BD_Gestão!F:F,MATCH('Banco de Dados'!$B4800,BD_Gestão!$B:$B,0)),"erro"))</f>
        <v/>
      </c>
      <c r="N4800" s="161" t="str">
        <f>IF($A4800=0,"",IFERROR(INDEX(BD_Gestão!J:J,MATCH('Banco de Dados'!$B4800,BD_Gestão!$B:$B,0)),"erro"))</f>
        <v/>
      </c>
      <c r="O4800" s="164" t="str">
        <f>IF($A4800=0,"",IFERROR(INDEX(BD_Gestão!K:K,MATCH('Banco de Dados'!$B4800,BD_Gestão!$B:$B,0)),"erro"))</f>
        <v/>
      </c>
      <c r="P4800" s="169" t="str">
        <f t="shared" si="298"/>
        <v/>
      </c>
      <c r="Q4800" s="170" t="str">
        <f t="shared" si="299"/>
        <v/>
      </c>
      <c r="R4800" s="163" t="e">
        <f t="shared" si="296"/>
        <v>#VALUE!</v>
      </c>
      <c r="S4800" s="163" t="e">
        <f t="shared" si="297"/>
        <v>#VALUE!</v>
      </c>
      <c r="T4800" s="163" t="e">
        <f>INDEX(Controle!O:O,MATCH('Banco de Dados'!A4800,Controle!M:M,0))*E4800/100</f>
        <v>#N/A</v>
      </c>
    </row>
    <row r="4801" spans="1:20" hidden="1" x14ac:dyDescent="0.2">
      <c r="A4801" s="158">
        <f>BD_TS!A4800</f>
        <v>0</v>
      </c>
      <c r="B4801" s="158" t="str">
        <f>SUBSTITUTE(SUBSTITUTE(BD_TS!D4800," ",""),"-","/")</f>
        <v/>
      </c>
      <c r="C4801" s="158">
        <f>BD_TS!E4800</f>
        <v>0</v>
      </c>
      <c r="D4801" s="159">
        <f>BD_TS!F4800</f>
        <v>0</v>
      </c>
      <c r="E4801" s="160">
        <f>BD_TS!B4800</f>
        <v>0</v>
      </c>
      <c r="F4801" s="161">
        <f>BD_TS!C4800</f>
        <v>0</v>
      </c>
      <c r="G4801" s="187">
        <f>BD_TS!H4800</f>
        <v>0</v>
      </c>
      <c r="H4801" s="158" t="str">
        <f>IF($A4801=0,"",IFERROR(INDEX(BD_Gestão!A:A,MATCH('Banco de Dados'!$B4801,BD_Gestão!$B:$B,0)),"erro"))</f>
        <v/>
      </c>
      <c r="I4801" s="162" t="str">
        <f>IF($A4801=0,"",IFERROR(INDEX(BD_Gestão!E:E,MATCH('Banco de Dados'!$B4801,BD_Gestão!$B:$B,0)),"erro"))</f>
        <v/>
      </c>
      <c r="J4801" s="186" t="str">
        <f>IF($A4801=0,"",IFERROR(INDEX(BD_Gestão!B:B,MATCH('Banco de Dados'!$B4801,BD_Gestão!$B:$B,0)),"erro"))</f>
        <v/>
      </c>
      <c r="K4801" s="158" t="str">
        <f>IF($A4801=0,"",IFERROR(INDEX(BD_Gestão!C:C,MATCH('Banco de Dados'!$B4801,BD_Gestão!$B:$B,0)),"erro"))</f>
        <v/>
      </c>
      <c r="L4801" s="158" t="str">
        <f>IF($A4801=0,"",IFERROR(INDEX(BD_Gestão!H:H,MATCH('Banco de Dados'!$B4801,BD_Gestão!$B:$B,0)),"erro"))</f>
        <v/>
      </c>
      <c r="M4801" s="161" t="str">
        <f>IF($A4801=0,"",IFERROR(INDEX(BD_Gestão!F:F,MATCH('Banco de Dados'!$B4801,BD_Gestão!$B:$B,0)),"erro"))</f>
        <v/>
      </c>
      <c r="N4801" s="161" t="str">
        <f>IF($A4801=0,"",IFERROR(INDEX(BD_Gestão!J:J,MATCH('Banco de Dados'!$B4801,BD_Gestão!$B:$B,0)),"erro"))</f>
        <v/>
      </c>
      <c r="O4801" s="164" t="str">
        <f>IF($A4801=0,"",IFERROR(INDEX(BD_Gestão!K:K,MATCH('Banco de Dados'!$B4801,BD_Gestão!$B:$B,0)),"erro"))</f>
        <v/>
      </c>
      <c r="P4801" s="169" t="str">
        <f t="shared" si="298"/>
        <v/>
      </c>
      <c r="Q4801" s="170" t="str">
        <f t="shared" si="299"/>
        <v/>
      </c>
      <c r="R4801" s="163" t="e">
        <f t="shared" si="296"/>
        <v>#VALUE!</v>
      </c>
      <c r="S4801" s="163" t="e">
        <f t="shared" si="297"/>
        <v>#VALUE!</v>
      </c>
      <c r="T4801" s="163" t="e">
        <f>INDEX(Controle!O:O,MATCH('Banco de Dados'!A4801,Controle!M:M,0))*E4801/100</f>
        <v>#N/A</v>
      </c>
    </row>
    <row r="4802" spans="1:20" hidden="1" x14ac:dyDescent="0.2">
      <c r="A4802" s="158">
        <f>BD_TS!A4801</f>
        <v>0</v>
      </c>
      <c r="B4802" s="158" t="str">
        <f>SUBSTITUTE(SUBSTITUTE(BD_TS!D4801," ",""),"-","/")</f>
        <v/>
      </c>
      <c r="C4802" s="158">
        <f>BD_TS!E4801</f>
        <v>0</v>
      </c>
      <c r="D4802" s="159">
        <f>BD_TS!F4801</f>
        <v>0</v>
      </c>
      <c r="E4802" s="160">
        <f>BD_TS!B4801</f>
        <v>0</v>
      </c>
      <c r="F4802" s="161">
        <f>BD_TS!C4801</f>
        <v>0</v>
      </c>
      <c r="G4802" s="187">
        <f>BD_TS!H4801</f>
        <v>0</v>
      </c>
      <c r="H4802" s="158" t="str">
        <f>IF($A4802=0,"",IFERROR(INDEX(BD_Gestão!A:A,MATCH('Banco de Dados'!$B4802,BD_Gestão!$B:$B,0)),"erro"))</f>
        <v/>
      </c>
      <c r="I4802" s="162" t="str">
        <f>IF($A4802=0,"",IFERROR(INDEX(BD_Gestão!E:E,MATCH('Banco de Dados'!$B4802,BD_Gestão!$B:$B,0)),"erro"))</f>
        <v/>
      </c>
      <c r="J4802" s="186" t="str">
        <f>IF($A4802=0,"",IFERROR(INDEX(BD_Gestão!B:B,MATCH('Banco de Dados'!$B4802,BD_Gestão!$B:$B,0)),"erro"))</f>
        <v/>
      </c>
      <c r="K4802" s="158" t="str">
        <f>IF($A4802=0,"",IFERROR(INDEX(BD_Gestão!C:C,MATCH('Banco de Dados'!$B4802,BD_Gestão!$B:$B,0)),"erro"))</f>
        <v/>
      </c>
      <c r="L4802" s="158" t="str">
        <f>IF($A4802=0,"",IFERROR(INDEX(BD_Gestão!H:H,MATCH('Banco de Dados'!$B4802,BD_Gestão!$B:$B,0)),"erro"))</f>
        <v/>
      </c>
      <c r="M4802" s="161" t="str">
        <f>IF($A4802=0,"",IFERROR(INDEX(BD_Gestão!F:F,MATCH('Banco de Dados'!$B4802,BD_Gestão!$B:$B,0)),"erro"))</f>
        <v/>
      </c>
      <c r="N4802" s="161" t="str">
        <f>IF($A4802=0,"",IFERROR(INDEX(BD_Gestão!J:J,MATCH('Banco de Dados'!$B4802,BD_Gestão!$B:$B,0)),"erro"))</f>
        <v/>
      </c>
      <c r="O4802" s="164" t="str">
        <f>IF($A4802=0,"",IFERROR(INDEX(BD_Gestão!K:K,MATCH('Banco de Dados'!$B4802,BD_Gestão!$B:$B,0)),"erro"))</f>
        <v/>
      </c>
      <c r="P4802" s="169" t="str">
        <f t="shared" si="298"/>
        <v/>
      </c>
      <c r="Q4802" s="170" t="str">
        <f t="shared" si="299"/>
        <v/>
      </c>
      <c r="R4802" s="163" t="e">
        <f t="shared" si="296"/>
        <v>#VALUE!</v>
      </c>
      <c r="S4802" s="163" t="e">
        <f t="shared" si="297"/>
        <v>#VALUE!</v>
      </c>
      <c r="T4802" s="163" t="e">
        <f>INDEX(Controle!O:O,MATCH('Banco de Dados'!A4802,Controle!M:M,0))*E4802/100</f>
        <v>#N/A</v>
      </c>
    </row>
    <row r="4803" spans="1:20" hidden="1" x14ac:dyDescent="0.2">
      <c r="A4803" s="158">
        <f>BD_TS!A4802</f>
        <v>0</v>
      </c>
      <c r="B4803" s="158" t="str">
        <f>SUBSTITUTE(SUBSTITUTE(BD_TS!D4802," ",""),"-","/")</f>
        <v/>
      </c>
      <c r="C4803" s="158">
        <f>BD_TS!E4802</f>
        <v>0</v>
      </c>
      <c r="D4803" s="159">
        <f>BD_TS!F4802</f>
        <v>0</v>
      </c>
      <c r="E4803" s="160">
        <f>BD_TS!B4802</f>
        <v>0</v>
      </c>
      <c r="F4803" s="161">
        <f>BD_TS!C4802</f>
        <v>0</v>
      </c>
      <c r="G4803" s="187">
        <f>BD_TS!H4802</f>
        <v>0</v>
      </c>
      <c r="H4803" s="158" t="str">
        <f>IF($A4803=0,"",IFERROR(INDEX(BD_Gestão!A:A,MATCH('Banco de Dados'!$B4803,BD_Gestão!$B:$B,0)),"erro"))</f>
        <v/>
      </c>
      <c r="I4803" s="162" t="str">
        <f>IF($A4803=0,"",IFERROR(INDEX(BD_Gestão!E:E,MATCH('Banco de Dados'!$B4803,BD_Gestão!$B:$B,0)),"erro"))</f>
        <v/>
      </c>
      <c r="J4803" s="186" t="str">
        <f>IF($A4803=0,"",IFERROR(INDEX(BD_Gestão!B:B,MATCH('Banco de Dados'!$B4803,BD_Gestão!$B:$B,0)),"erro"))</f>
        <v/>
      </c>
      <c r="K4803" s="158" t="str">
        <f>IF($A4803=0,"",IFERROR(INDEX(BD_Gestão!C:C,MATCH('Banco de Dados'!$B4803,BD_Gestão!$B:$B,0)),"erro"))</f>
        <v/>
      </c>
      <c r="L4803" s="158" t="str">
        <f>IF($A4803=0,"",IFERROR(INDEX(BD_Gestão!H:H,MATCH('Banco de Dados'!$B4803,BD_Gestão!$B:$B,0)),"erro"))</f>
        <v/>
      </c>
      <c r="M4803" s="161" t="str">
        <f>IF($A4803=0,"",IFERROR(INDEX(BD_Gestão!F:F,MATCH('Banco de Dados'!$B4803,BD_Gestão!$B:$B,0)),"erro"))</f>
        <v/>
      </c>
      <c r="N4803" s="161" t="str">
        <f>IF($A4803=0,"",IFERROR(INDEX(BD_Gestão!J:J,MATCH('Banco de Dados'!$B4803,BD_Gestão!$B:$B,0)),"erro"))</f>
        <v/>
      </c>
      <c r="O4803" s="164" t="str">
        <f>IF($A4803=0,"",IFERROR(INDEX(BD_Gestão!K:K,MATCH('Banco de Dados'!$B4803,BD_Gestão!$B:$B,0)),"erro"))</f>
        <v/>
      </c>
      <c r="P4803" s="169" t="str">
        <f t="shared" si="298"/>
        <v/>
      </c>
      <c r="Q4803" s="170" t="str">
        <f t="shared" si="299"/>
        <v/>
      </c>
      <c r="R4803" s="163" t="e">
        <f t="shared" si="296"/>
        <v>#VALUE!</v>
      </c>
      <c r="S4803" s="163" t="e">
        <f t="shared" si="297"/>
        <v>#VALUE!</v>
      </c>
      <c r="T4803" s="163" t="e">
        <f>INDEX(Controle!O:O,MATCH('Banco de Dados'!A4803,Controle!M:M,0))*E4803/100</f>
        <v>#N/A</v>
      </c>
    </row>
    <row r="4804" spans="1:20" hidden="1" x14ac:dyDescent="0.2">
      <c r="A4804" s="158">
        <f>BD_TS!A4803</f>
        <v>0</v>
      </c>
      <c r="B4804" s="158" t="str">
        <f>SUBSTITUTE(SUBSTITUTE(BD_TS!D4803," ",""),"-","/")</f>
        <v/>
      </c>
      <c r="C4804" s="158">
        <f>BD_TS!E4803</f>
        <v>0</v>
      </c>
      <c r="D4804" s="159">
        <f>BD_TS!F4803</f>
        <v>0</v>
      </c>
      <c r="E4804" s="160">
        <f>BD_TS!B4803</f>
        <v>0</v>
      </c>
      <c r="F4804" s="161">
        <f>BD_TS!C4803</f>
        <v>0</v>
      </c>
      <c r="G4804" s="187">
        <f>BD_TS!H4803</f>
        <v>0</v>
      </c>
      <c r="H4804" s="158" t="str">
        <f>IF($A4804=0,"",IFERROR(INDEX(BD_Gestão!A:A,MATCH('Banco de Dados'!$B4804,BD_Gestão!$B:$B,0)),"erro"))</f>
        <v/>
      </c>
      <c r="I4804" s="162" t="str">
        <f>IF($A4804=0,"",IFERROR(INDEX(BD_Gestão!E:E,MATCH('Banco de Dados'!$B4804,BD_Gestão!$B:$B,0)),"erro"))</f>
        <v/>
      </c>
      <c r="J4804" s="186" t="str">
        <f>IF($A4804=0,"",IFERROR(INDEX(BD_Gestão!B:B,MATCH('Banco de Dados'!$B4804,BD_Gestão!$B:$B,0)),"erro"))</f>
        <v/>
      </c>
      <c r="K4804" s="158" t="str">
        <f>IF($A4804=0,"",IFERROR(INDEX(BD_Gestão!C:C,MATCH('Banco de Dados'!$B4804,BD_Gestão!$B:$B,0)),"erro"))</f>
        <v/>
      </c>
      <c r="L4804" s="158" t="str">
        <f>IF($A4804=0,"",IFERROR(INDEX(BD_Gestão!H:H,MATCH('Banco de Dados'!$B4804,BD_Gestão!$B:$B,0)),"erro"))</f>
        <v/>
      </c>
      <c r="M4804" s="161" t="str">
        <f>IF($A4804=0,"",IFERROR(INDEX(BD_Gestão!F:F,MATCH('Banco de Dados'!$B4804,BD_Gestão!$B:$B,0)),"erro"))</f>
        <v/>
      </c>
      <c r="N4804" s="161" t="str">
        <f>IF($A4804=0,"",IFERROR(INDEX(BD_Gestão!J:J,MATCH('Banco de Dados'!$B4804,BD_Gestão!$B:$B,0)),"erro"))</f>
        <v/>
      </c>
      <c r="O4804" s="164" t="str">
        <f>IF($A4804=0,"",IFERROR(INDEX(BD_Gestão!K:K,MATCH('Banco de Dados'!$B4804,BD_Gestão!$B:$B,0)),"erro"))</f>
        <v/>
      </c>
      <c r="P4804" s="169" t="str">
        <f t="shared" si="298"/>
        <v/>
      </c>
      <c r="Q4804" s="170" t="str">
        <f t="shared" si="299"/>
        <v/>
      </c>
      <c r="R4804" s="163" t="e">
        <f t="shared" si="296"/>
        <v>#VALUE!</v>
      </c>
      <c r="S4804" s="163" t="e">
        <f t="shared" si="297"/>
        <v>#VALUE!</v>
      </c>
      <c r="T4804" s="163" t="e">
        <f>INDEX(Controle!O:O,MATCH('Banco de Dados'!A4804,Controle!M:M,0))*E4804/100</f>
        <v>#N/A</v>
      </c>
    </row>
    <row r="4805" spans="1:20" hidden="1" x14ac:dyDescent="0.2">
      <c r="A4805" s="158">
        <f>BD_TS!A4804</f>
        <v>0</v>
      </c>
      <c r="B4805" s="158" t="str">
        <f>SUBSTITUTE(SUBSTITUTE(BD_TS!D4804," ",""),"-","/")</f>
        <v/>
      </c>
      <c r="C4805" s="158">
        <f>BD_TS!E4804</f>
        <v>0</v>
      </c>
      <c r="D4805" s="159">
        <f>BD_TS!F4804</f>
        <v>0</v>
      </c>
      <c r="E4805" s="160">
        <f>BD_TS!B4804</f>
        <v>0</v>
      </c>
      <c r="F4805" s="161">
        <f>BD_TS!C4804</f>
        <v>0</v>
      </c>
      <c r="G4805" s="187">
        <f>BD_TS!H4804</f>
        <v>0</v>
      </c>
      <c r="H4805" s="158" t="str">
        <f>IF($A4805=0,"",IFERROR(INDEX(BD_Gestão!A:A,MATCH('Banco de Dados'!$B4805,BD_Gestão!$B:$B,0)),"erro"))</f>
        <v/>
      </c>
      <c r="I4805" s="162" t="str">
        <f>IF($A4805=0,"",IFERROR(INDEX(BD_Gestão!E:E,MATCH('Banco de Dados'!$B4805,BD_Gestão!$B:$B,0)),"erro"))</f>
        <v/>
      </c>
      <c r="J4805" s="186" t="str">
        <f>IF($A4805=0,"",IFERROR(INDEX(BD_Gestão!B:B,MATCH('Banco de Dados'!$B4805,BD_Gestão!$B:$B,0)),"erro"))</f>
        <v/>
      </c>
      <c r="K4805" s="158" t="str">
        <f>IF($A4805=0,"",IFERROR(INDEX(BD_Gestão!C:C,MATCH('Banco de Dados'!$B4805,BD_Gestão!$B:$B,0)),"erro"))</f>
        <v/>
      </c>
      <c r="L4805" s="158" t="str">
        <f>IF($A4805=0,"",IFERROR(INDEX(BD_Gestão!H:H,MATCH('Banco de Dados'!$B4805,BD_Gestão!$B:$B,0)),"erro"))</f>
        <v/>
      </c>
      <c r="M4805" s="161" t="str">
        <f>IF($A4805=0,"",IFERROR(INDEX(BD_Gestão!F:F,MATCH('Banco de Dados'!$B4805,BD_Gestão!$B:$B,0)),"erro"))</f>
        <v/>
      </c>
      <c r="N4805" s="161" t="str">
        <f>IF($A4805=0,"",IFERROR(INDEX(BD_Gestão!J:J,MATCH('Banco de Dados'!$B4805,BD_Gestão!$B:$B,0)),"erro"))</f>
        <v/>
      </c>
      <c r="O4805" s="164" t="str">
        <f>IF($A4805=0,"",IFERROR(INDEX(BD_Gestão!K:K,MATCH('Banco de Dados'!$B4805,BD_Gestão!$B:$B,0)),"erro"))</f>
        <v/>
      </c>
      <c r="P4805" s="169" t="str">
        <f t="shared" si="298"/>
        <v/>
      </c>
      <c r="Q4805" s="170" t="str">
        <f t="shared" si="299"/>
        <v/>
      </c>
      <c r="R4805" s="163" t="e">
        <f t="shared" ref="R4805:R4868" si="300">MONTH(I4805)</f>
        <v>#VALUE!</v>
      </c>
      <c r="S4805" s="163" t="e">
        <f t="shared" ref="S4805:S4868" si="301">YEAR(I4805)</f>
        <v>#VALUE!</v>
      </c>
      <c r="T4805" s="163" t="e">
        <f>INDEX(Controle!O:O,MATCH('Banco de Dados'!A4805,Controle!M:M,0))*E4805/100</f>
        <v>#N/A</v>
      </c>
    </row>
    <row r="4806" spans="1:20" hidden="1" x14ac:dyDescent="0.2">
      <c r="A4806" s="158">
        <f>BD_TS!A4805</f>
        <v>0</v>
      </c>
      <c r="B4806" s="158" t="str">
        <f>SUBSTITUTE(SUBSTITUTE(BD_TS!D4805," ",""),"-","/")</f>
        <v/>
      </c>
      <c r="C4806" s="158">
        <f>BD_TS!E4805</f>
        <v>0</v>
      </c>
      <c r="D4806" s="159">
        <f>BD_TS!F4805</f>
        <v>0</v>
      </c>
      <c r="E4806" s="160">
        <f>BD_TS!B4805</f>
        <v>0</v>
      </c>
      <c r="F4806" s="161">
        <f>BD_TS!C4805</f>
        <v>0</v>
      </c>
      <c r="G4806" s="187">
        <f>BD_TS!H4805</f>
        <v>0</v>
      </c>
      <c r="H4806" s="158" t="str">
        <f>IF($A4806=0,"",IFERROR(INDEX(BD_Gestão!A:A,MATCH('Banco de Dados'!$B4806,BD_Gestão!$B:$B,0)),"erro"))</f>
        <v/>
      </c>
      <c r="I4806" s="162" t="str">
        <f>IF($A4806=0,"",IFERROR(INDEX(BD_Gestão!E:E,MATCH('Banco de Dados'!$B4806,BD_Gestão!$B:$B,0)),"erro"))</f>
        <v/>
      </c>
      <c r="J4806" s="186" t="str">
        <f>IF($A4806=0,"",IFERROR(INDEX(BD_Gestão!B:B,MATCH('Banco de Dados'!$B4806,BD_Gestão!$B:$B,0)),"erro"))</f>
        <v/>
      </c>
      <c r="K4806" s="158" t="str">
        <f>IF($A4806=0,"",IFERROR(INDEX(BD_Gestão!C:C,MATCH('Banco de Dados'!$B4806,BD_Gestão!$B:$B,0)),"erro"))</f>
        <v/>
      </c>
      <c r="L4806" s="158" t="str">
        <f>IF($A4806=0,"",IFERROR(INDEX(BD_Gestão!H:H,MATCH('Banco de Dados'!$B4806,BD_Gestão!$B:$B,0)),"erro"))</f>
        <v/>
      </c>
      <c r="M4806" s="161" t="str">
        <f>IF($A4806=0,"",IFERROR(INDEX(BD_Gestão!F:F,MATCH('Banco de Dados'!$B4806,BD_Gestão!$B:$B,0)),"erro"))</f>
        <v/>
      </c>
      <c r="N4806" s="161" t="str">
        <f>IF($A4806=0,"",IFERROR(INDEX(BD_Gestão!J:J,MATCH('Banco de Dados'!$B4806,BD_Gestão!$B:$B,0)),"erro"))</f>
        <v/>
      </c>
      <c r="O4806" s="164" t="str">
        <f>IF($A4806=0,"",IFERROR(INDEX(BD_Gestão!K:K,MATCH('Banco de Dados'!$B4806,BD_Gestão!$B:$B,0)),"erro"))</f>
        <v/>
      </c>
      <c r="P4806" s="169" t="str">
        <f t="shared" ref="P4806:P4869" si="302">IF(OR(H4806="erro",H4806=""),"",E4806*(MIN(O4806,1)))</f>
        <v/>
      </c>
      <c r="Q4806" s="170" t="str">
        <f t="shared" ref="Q4806:Q4869" si="303">IF(OR(H4806="erro",H4806=""),"",E4806-P4806)</f>
        <v/>
      </c>
      <c r="R4806" s="163" t="e">
        <f t="shared" si="300"/>
        <v>#VALUE!</v>
      </c>
      <c r="S4806" s="163" t="e">
        <f t="shared" si="301"/>
        <v>#VALUE!</v>
      </c>
      <c r="T4806" s="163" t="e">
        <f>INDEX(Controle!O:O,MATCH('Banco de Dados'!A4806,Controle!M:M,0))*E4806/100</f>
        <v>#N/A</v>
      </c>
    </row>
    <row r="4807" spans="1:20" hidden="1" x14ac:dyDescent="0.2">
      <c r="A4807" s="158">
        <f>BD_TS!A4806</f>
        <v>0</v>
      </c>
      <c r="B4807" s="158" t="str">
        <f>SUBSTITUTE(SUBSTITUTE(BD_TS!D4806," ",""),"-","/")</f>
        <v/>
      </c>
      <c r="C4807" s="158">
        <f>BD_TS!E4806</f>
        <v>0</v>
      </c>
      <c r="D4807" s="159">
        <f>BD_TS!F4806</f>
        <v>0</v>
      </c>
      <c r="E4807" s="160">
        <f>BD_TS!B4806</f>
        <v>0</v>
      </c>
      <c r="F4807" s="161">
        <f>BD_TS!C4806</f>
        <v>0</v>
      </c>
      <c r="G4807" s="187">
        <f>BD_TS!H4806</f>
        <v>0</v>
      </c>
      <c r="H4807" s="158" t="str">
        <f>IF($A4807=0,"",IFERROR(INDEX(BD_Gestão!A:A,MATCH('Banco de Dados'!$B4807,BD_Gestão!$B:$B,0)),"erro"))</f>
        <v/>
      </c>
      <c r="I4807" s="162" t="str">
        <f>IF($A4807=0,"",IFERROR(INDEX(BD_Gestão!E:E,MATCH('Banco de Dados'!$B4807,BD_Gestão!$B:$B,0)),"erro"))</f>
        <v/>
      </c>
      <c r="J4807" s="186" t="str">
        <f>IF($A4807=0,"",IFERROR(INDEX(BD_Gestão!B:B,MATCH('Banco de Dados'!$B4807,BD_Gestão!$B:$B,0)),"erro"))</f>
        <v/>
      </c>
      <c r="K4807" s="158" t="str">
        <f>IF($A4807=0,"",IFERROR(INDEX(BD_Gestão!C:C,MATCH('Banco de Dados'!$B4807,BD_Gestão!$B:$B,0)),"erro"))</f>
        <v/>
      </c>
      <c r="L4807" s="158" t="str">
        <f>IF($A4807=0,"",IFERROR(INDEX(BD_Gestão!H:H,MATCH('Banco de Dados'!$B4807,BD_Gestão!$B:$B,0)),"erro"))</f>
        <v/>
      </c>
      <c r="M4807" s="161" t="str">
        <f>IF($A4807=0,"",IFERROR(INDEX(BD_Gestão!F:F,MATCH('Banco de Dados'!$B4807,BD_Gestão!$B:$B,0)),"erro"))</f>
        <v/>
      </c>
      <c r="N4807" s="161" t="str">
        <f>IF($A4807=0,"",IFERROR(INDEX(BD_Gestão!J:J,MATCH('Banco de Dados'!$B4807,BD_Gestão!$B:$B,0)),"erro"))</f>
        <v/>
      </c>
      <c r="O4807" s="164" t="str">
        <f>IF($A4807=0,"",IFERROR(INDEX(BD_Gestão!K:K,MATCH('Banco de Dados'!$B4807,BD_Gestão!$B:$B,0)),"erro"))</f>
        <v/>
      </c>
      <c r="P4807" s="169" t="str">
        <f t="shared" si="302"/>
        <v/>
      </c>
      <c r="Q4807" s="170" t="str">
        <f t="shared" si="303"/>
        <v/>
      </c>
      <c r="R4807" s="163" t="e">
        <f t="shared" si="300"/>
        <v>#VALUE!</v>
      </c>
      <c r="S4807" s="163" t="e">
        <f t="shared" si="301"/>
        <v>#VALUE!</v>
      </c>
      <c r="T4807" s="163" t="e">
        <f>INDEX(Controle!O:O,MATCH('Banco de Dados'!A4807,Controle!M:M,0))*E4807/100</f>
        <v>#N/A</v>
      </c>
    </row>
    <row r="4808" spans="1:20" hidden="1" x14ac:dyDescent="0.2">
      <c r="A4808" s="158">
        <f>BD_TS!A4807</f>
        <v>0</v>
      </c>
      <c r="B4808" s="158" t="str">
        <f>SUBSTITUTE(SUBSTITUTE(BD_TS!D4807," ",""),"-","/")</f>
        <v/>
      </c>
      <c r="C4808" s="158">
        <f>BD_TS!E4807</f>
        <v>0</v>
      </c>
      <c r="D4808" s="159">
        <f>BD_TS!F4807</f>
        <v>0</v>
      </c>
      <c r="E4808" s="160">
        <f>BD_TS!B4807</f>
        <v>0</v>
      </c>
      <c r="F4808" s="161">
        <f>BD_TS!C4807</f>
        <v>0</v>
      </c>
      <c r="G4808" s="187">
        <f>BD_TS!H4807</f>
        <v>0</v>
      </c>
      <c r="H4808" s="158" t="str">
        <f>IF($A4808=0,"",IFERROR(INDEX(BD_Gestão!A:A,MATCH('Banco de Dados'!$B4808,BD_Gestão!$B:$B,0)),"erro"))</f>
        <v/>
      </c>
      <c r="I4808" s="162" t="str">
        <f>IF($A4808=0,"",IFERROR(INDEX(BD_Gestão!E:E,MATCH('Banco de Dados'!$B4808,BD_Gestão!$B:$B,0)),"erro"))</f>
        <v/>
      </c>
      <c r="J4808" s="186" t="str">
        <f>IF($A4808=0,"",IFERROR(INDEX(BD_Gestão!B:B,MATCH('Banco de Dados'!$B4808,BD_Gestão!$B:$B,0)),"erro"))</f>
        <v/>
      </c>
      <c r="K4808" s="158" t="str">
        <f>IF($A4808=0,"",IFERROR(INDEX(BD_Gestão!C:C,MATCH('Banco de Dados'!$B4808,BD_Gestão!$B:$B,0)),"erro"))</f>
        <v/>
      </c>
      <c r="L4808" s="158" t="str">
        <f>IF($A4808=0,"",IFERROR(INDEX(BD_Gestão!H:H,MATCH('Banco de Dados'!$B4808,BD_Gestão!$B:$B,0)),"erro"))</f>
        <v/>
      </c>
      <c r="M4808" s="161" t="str">
        <f>IF($A4808=0,"",IFERROR(INDEX(BD_Gestão!F:F,MATCH('Banco de Dados'!$B4808,BD_Gestão!$B:$B,0)),"erro"))</f>
        <v/>
      </c>
      <c r="N4808" s="161" t="str">
        <f>IF($A4808=0,"",IFERROR(INDEX(BD_Gestão!J:J,MATCH('Banco de Dados'!$B4808,BD_Gestão!$B:$B,0)),"erro"))</f>
        <v/>
      </c>
      <c r="O4808" s="164" t="str">
        <f>IF($A4808=0,"",IFERROR(INDEX(BD_Gestão!K:K,MATCH('Banco de Dados'!$B4808,BD_Gestão!$B:$B,0)),"erro"))</f>
        <v/>
      </c>
      <c r="P4808" s="169" t="str">
        <f t="shared" si="302"/>
        <v/>
      </c>
      <c r="Q4808" s="170" t="str">
        <f t="shared" si="303"/>
        <v/>
      </c>
      <c r="R4808" s="163" t="e">
        <f t="shared" si="300"/>
        <v>#VALUE!</v>
      </c>
      <c r="S4808" s="163" t="e">
        <f t="shared" si="301"/>
        <v>#VALUE!</v>
      </c>
      <c r="T4808" s="163" t="e">
        <f>INDEX(Controle!O:O,MATCH('Banco de Dados'!A4808,Controle!M:M,0))*E4808/100</f>
        <v>#N/A</v>
      </c>
    </row>
    <row r="4809" spans="1:20" hidden="1" x14ac:dyDescent="0.2">
      <c r="A4809" s="158">
        <f>BD_TS!A4808</f>
        <v>0</v>
      </c>
      <c r="B4809" s="158" t="str">
        <f>SUBSTITUTE(SUBSTITUTE(BD_TS!D4808," ",""),"-","/")</f>
        <v/>
      </c>
      <c r="C4809" s="158">
        <f>BD_TS!E4808</f>
        <v>0</v>
      </c>
      <c r="D4809" s="159">
        <f>BD_TS!F4808</f>
        <v>0</v>
      </c>
      <c r="E4809" s="160">
        <f>BD_TS!B4808</f>
        <v>0</v>
      </c>
      <c r="F4809" s="161">
        <f>BD_TS!C4808</f>
        <v>0</v>
      </c>
      <c r="G4809" s="187">
        <f>BD_TS!H4808</f>
        <v>0</v>
      </c>
      <c r="H4809" s="158" t="str">
        <f>IF($A4809=0,"",IFERROR(INDEX(BD_Gestão!A:A,MATCH('Banco de Dados'!$B4809,BD_Gestão!$B:$B,0)),"erro"))</f>
        <v/>
      </c>
      <c r="I4809" s="162" t="str">
        <f>IF($A4809=0,"",IFERROR(INDEX(BD_Gestão!E:E,MATCH('Banco de Dados'!$B4809,BD_Gestão!$B:$B,0)),"erro"))</f>
        <v/>
      </c>
      <c r="J4809" s="186" t="str">
        <f>IF($A4809=0,"",IFERROR(INDEX(BD_Gestão!B:B,MATCH('Banco de Dados'!$B4809,BD_Gestão!$B:$B,0)),"erro"))</f>
        <v/>
      </c>
      <c r="K4809" s="158" t="str">
        <f>IF($A4809=0,"",IFERROR(INDEX(BD_Gestão!C:C,MATCH('Banco de Dados'!$B4809,BD_Gestão!$B:$B,0)),"erro"))</f>
        <v/>
      </c>
      <c r="L4809" s="158" t="str">
        <f>IF($A4809=0,"",IFERROR(INDEX(BD_Gestão!H:H,MATCH('Banco de Dados'!$B4809,BD_Gestão!$B:$B,0)),"erro"))</f>
        <v/>
      </c>
      <c r="M4809" s="161" t="str">
        <f>IF($A4809=0,"",IFERROR(INDEX(BD_Gestão!F:F,MATCH('Banco de Dados'!$B4809,BD_Gestão!$B:$B,0)),"erro"))</f>
        <v/>
      </c>
      <c r="N4809" s="161" t="str">
        <f>IF($A4809=0,"",IFERROR(INDEX(BD_Gestão!J:J,MATCH('Banco de Dados'!$B4809,BD_Gestão!$B:$B,0)),"erro"))</f>
        <v/>
      </c>
      <c r="O4809" s="164" t="str">
        <f>IF($A4809=0,"",IFERROR(INDEX(BD_Gestão!K:K,MATCH('Banco de Dados'!$B4809,BD_Gestão!$B:$B,0)),"erro"))</f>
        <v/>
      </c>
      <c r="P4809" s="169" t="str">
        <f t="shared" si="302"/>
        <v/>
      </c>
      <c r="Q4809" s="170" t="str">
        <f t="shared" si="303"/>
        <v/>
      </c>
      <c r="R4809" s="163" t="e">
        <f t="shared" si="300"/>
        <v>#VALUE!</v>
      </c>
      <c r="S4809" s="163" t="e">
        <f t="shared" si="301"/>
        <v>#VALUE!</v>
      </c>
      <c r="T4809" s="163" t="e">
        <f>INDEX(Controle!O:O,MATCH('Banco de Dados'!A4809,Controle!M:M,0))*E4809/100</f>
        <v>#N/A</v>
      </c>
    </row>
    <row r="4810" spans="1:20" hidden="1" x14ac:dyDescent="0.2">
      <c r="A4810" s="158">
        <f>BD_TS!A4809</f>
        <v>0</v>
      </c>
      <c r="B4810" s="158" t="str">
        <f>SUBSTITUTE(SUBSTITUTE(BD_TS!D4809," ",""),"-","/")</f>
        <v/>
      </c>
      <c r="C4810" s="158">
        <f>BD_TS!E4809</f>
        <v>0</v>
      </c>
      <c r="D4810" s="159">
        <f>BD_TS!F4809</f>
        <v>0</v>
      </c>
      <c r="E4810" s="160">
        <f>BD_TS!B4809</f>
        <v>0</v>
      </c>
      <c r="F4810" s="161">
        <f>BD_TS!C4809</f>
        <v>0</v>
      </c>
      <c r="G4810" s="187">
        <f>BD_TS!H4809</f>
        <v>0</v>
      </c>
      <c r="H4810" s="158" t="str">
        <f>IF($A4810=0,"",IFERROR(INDEX(BD_Gestão!A:A,MATCH('Banco de Dados'!$B4810,BD_Gestão!$B:$B,0)),"erro"))</f>
        <v/>
      </c>
      <c r="I4810" s="162" t="str">
        <f>IF($A4810=0,"",IFERROR(INDEX(BD_Gestão!E:E,MATCH('Banco de Dados'!$B4810,BD_Gestão!$B:$B,0)),"erro"))</f>
        <v/>
      </c>
      <c r="J4810" s="186" t="str">
        <f>IF($A4810=0,"",IFERROR(INDEX(BD_Gestão!B:B,MATCH('Banco de Dados'!$B4810,BD_Gestão!$B:$B,0)),"erro"))</f>
        <v/>
      </c>
      <c r="K4810" s="158" t="str">
        <f>IF($A4810=0,"",IFERROR(INDEX(BD_Gestão!C:C,MATCH('Banco de Dados'!$B4810,BD_Gestão!$B:$B,0)),"erro"))</f>
        <v/>
      </c>
      <c r="L4810" s="158" t="str">
        <f>IF($A4810=0,"",IFERROR(INDEX(BD_Gestão!H:H,MATCH('Banco de Dados'!$B4810,BD_Gestão!$B:$B,0)),"erro"))</f>
        <v/>
      </c>
      <c r="M4810" s="161" t="str">
        <f>IF($A4810=0,"",IFERROR(INDEX(BD_Gestão!F:F,MATCH('Banco de Dados'!$B4810,BD_Gestão!$B:$B,0)),"erro"))</f>
        <v/>
      </c>
      <c r="N4810" s="161" t="str">
        <f>IF($A4810=0,"",IFERROR(INDEX(BD_Gestão!J:J,MATCH('Banco de Dados'!$B4810,BD_Gestão!$B:$B,0)),"erro"))</f>
        <v/>
      </c>
      <c r="O4810" s="164" t="str">
        <f>IF($A4810=0,"",IFERROR(INDEX(BD_Gestão!K:K,MATCH('Banco de Dados'!$B4810,BD_Gestão!$B:$B,0)),"erro"))</f>
        <v/>
      </c>
      <c r="P4810" s="169" t="str">
        <f t="shared" si="302"/>
        <v/>
      </c>
      <c r="Q4810" s="170" t="str">
        <f t="shared" si="303"/>
        <v/>
      </c>
      <c r="R4810" s="163" t="e">
        <f t="shared" si="300"/>
        <v>#VALUE!</v>
      </c>
      <c r="S4810" s="163" t="e">
        <f t="shared" si="301"/>
        <v>#VALUE!</v>
      </c>
      <c r="T4810" s="163" t="e">
        <f>INDEX(Controle!O:O,MATCH('Banco de Dados'!A4810,Controle!M:M,0))*E4810/100</f>
        <v>#N/A</v>
      </c>
    </row>
    <row r="4811" spans="1:20" hidden="1" x14ac:dyDescent="0.2">
      <c r="A4811" s="158">
        <f>BD_TS!A4810</f>
        <v>0</v>
      </c>
      <c r="B4811" s="158" t="str">
        <f>SUBSTITUTE(SUBSTITUTE(BD_TS!D4810," ",""),"-","/")</f>
        <v/>
      </c>
      <c r="C4811" s="158">
        <f>BD_TS!E4810</f>
        <v>0</v>
      </c>
      <c r="D4811" s="159">
        <f>BD_TS!F4810</f>
        <v>0</v>
      </c>
      <c r="E4811" s="160">
        <f>BD_TS!B4810</f>
        <v>0</v>
      </c>
      <c r="F4811" s="161">
        <f>BD_TS!C4810</f>
        <v>0</v>
      </c>
      <c r="G4811" s="187">
        <f>BD_TS!H4810</f>
        <v>0</v>
      </c>
      <c r="H4811" s="158" t="str">
        <f>IF($A4811=0,"",IFERROR(INDEX(BD_Gestão!A:A,MATCH('Banco de Dados'!$B4811,BD_Gestão!$B:$B,0)),"erro"))</f>
        <v/>
      </c>
      <c r="I4811" s="162" t="str">
        <f>IF($A4811=0,"",IFERROR(INDEX(BD_Gestão!E:E,MATCH('Banco de Dados'!$B4811,BD_Gestão!$B:$B,0)),"erro"))</f>
        <v/>
      </c>
      <c r="J4811" s="186" t="str">
        <f>IF($A4811=0,"",IFERROR(INDEX(BD_Gestão!B:B,MATCH('Banco de Dados'!$B4811,BD_Gestão!$B:$B,0)),"erro"))</f>
        <v/>
      </c>
      <c r="K4811" s="158" t="str">
        <f>IF($A4811=0,"",IFERROR(INDEX(BD_Gestão!C:C,MATCH('Banco de Dados'!$B4811,BD_Gestão!$B:$B,0)),"erro"))</f>
        <v/>
      </c>
      <c r="L4811" s="158" t="str">
        <f>IF($A4811=0,"",IFERROR(INDEX(BD_Gestão!H:H,MATCH('Banco de Dados'!$B4811,BD_Gestão!$B:$B,0)),"erro"))</f>
        <v/>
      </c>
      <c r="M4811" s="161" t="str">
        <f>IF($A4811=0,"",IFERROR(INDEX(BD_Gestão!F:F,MATCH('Banco de Dados'!$B4811,BD_Gestão!$B:$B,0)),"erro"))</f>
        <v/>
      </c>
      <c r="N4811" s="161" t="str">
        <f>IF($A4811=0,"",IFERROR(INDEX(BD_Gestão!J:J,MATCH('Banco de Dados'!$B4811,BD_Gestão!$B:$B,0)),"erro"))</f>
        <v/>
      </c>
      <c r="O4811" s="164" t="str">
        <f>IF($A4811=0,"",IFERROR(INDEX(BD_Gestão!K:K,MATCH('Banco de Dados'!$B4811,BD_Gestão!$B:$B,0)),"erro"))</f>
        <v/>
      </c>
      <c r="P4811" s="169" t="str">
        <f t="shared" si="302"/>
        <v/>
      </c>
      <c r="Q4811" s="170" t="str">
        <f t="shared" si="303"/>
        <v/>
      </c>
      <c r="R4811" s="163" t="e">
        <f t="shared" si="300"/>
        <v>#VALUE!</v>
      </c>
      <c r="S4811" s="163" t="e">
        <f t="shared" si="301"/>
        <v>#VALUE!</v>
      </c>
      <c r="T4811" s="163" t="e">
        <f>INDEX(Controle!O:O,MATCH('Banco de Dados'!A4811,Controle!M:M,0))*E4811/100</f>
        <v>#N/A</v>
      </c>
    </row>
    <row r="4812" spans="1:20" hidden="1" x14ac:dyDescent="0.2">
      <c r="A4812" s="158">
        <f>BD_TS!A4811</f>
        <v>0</v>
      </c>
      <c r="B4812" s="158" t="str">
        <f>SUBSTITUTE(SUBSTITUTE(BD_TS!D4811," ",""),"-","/")</f>
        <v/>
      </c>
      <c r="C4812" s="158">
        <f>BD_TS!E4811</f>
        <v>0</v>
      </c>
      <c r="D4812" s="159">
        <f>BD_TS!F4811</f>
        <v>0</v>
      </c>
      <c r="E4812" s="160">
        <f>BD_TS!B4811</f>
        <v>0</v>
      </c>
      <c r="F4812" s="161">
        <f>BD_TS!C4811</f>
        <v>0</v>
      </c>
      <c r="G4812" s="187">
        <f>BD_TS!H4811</f>
        <v>0</v>
      </c>
      <c r="H4812" s="158" t="str">
        <f>IF($A4812=0,"",IFERROR(INDEX(BD_Gestão!A:A,MATCH('Banco de Dados'!$B4812,BD_Gestão!$B:$B,0)),"erro"))</f>
        <v/>
      </c>
      <c r="I4812" s="162" t="str">
        <f>IF($A4812=0,"",IFERROR(INDEX(BD_Gestão!E:E,MATCH('Banco de Dados'!$B4812,BD_Gestão!$B:$B,0)),"erro"))</f>
        <v/>
      </c>
      <c r="J4812" s="186" t="str">
        <f>IF($A4812=0,"",IFERROR(INDEX(BD_Gestão!B:B,MATCH('Banco de Dados'!$B4812,BD_Gestão!$B:$B,0)),"erro"))</f>
        <v/>
      </c>
      <c r="K4812" s="158" t="str">
        <f>IF($A4812=0,"",IFERROR(INDEX(BD_Gestão!C:C,MATCH('Banco de Dados'!$B4812,BD_Gestão!$B:$B,0)),"erro"))</f>
        <v/>
      </c>
      <c r="L4812" s="158" t="str">
        <f>IF($A4812=0,"",IFERROR(INDEX(BD_Gestão!H:H,MATCH('Banco de Dados'!$B4812,BD_Gestão!$B:$B,0)),"erro"))</f>
        <v/>
      </c>
      <c r="M4812" s="161" t="str">
        <f>IF($A4812=0,"",IFERROR(INDEX(BD_Gestão!F:F,MATCH('Banco de Dados'!$B4812,BD_Gestão!$B:$B,0)),"erro"))</f>
        <v/>
      </c>
      <c r="N4812" s="161" t="str">
        <f>IF($A4812=0,"",IFERROR(INDEX(BD_Gestão!J:J,MATCH('Banco de Dados'!$B4812,BD_Gestão!$B:$B,0)),"erro"))</f>
        <v/>
      </c>
      <c r="O4812" s="164" t="str">
        <f>IF($A4812=0,"",IFERROR(INDEX(BD_Gestão!K:K,MATCH('Banco de Dados'!$B4812,BD_Gestão!$B:$B,0)),"erro"))</f>
        <v/>
      </c>
      <c r="P4812" s="169" t="str">
        <f t="shared" si="302"/>
        <v/>
      </c>
      <c r="Q4812" s="170" t="str">
        <f t="shared" si="303"/>
        <v/>
      </c>
      <c r="R4812" s="163" t="e">
        <f t="shared" si="300"/>
        <v>#VALUE!</v>
      </c>
      <c r="S4812" s="163" t="e">
        <f t="shared" si="301"/>
        <v>#VALUE!</v>
      </c>
      <c r="T4812" s="163" t="e">
        <f>INDEX(Controle!O:O,MATCH('Banco de Dados'!A4812,Controle!M:M,0))*E4812/100</f>
        <v>#N/A</v>
      </c>
    </row>
    <row r="4813" spans="1:20" hidden="1" x14ac:dyDescent="0.2">
      <c r="A4813" s="158">
        <f>BD_TS!A4812</f>
        <v>0</v>
      </c>
      <c r="B4813" s="158" t="str">
        <f>SUBSTITUTE(SUBSTITUTE(BD_TS!D4812," ",""),"-","/")</f>
        <v/>
      </c>
      <c r="C4813" s="158">
        <f>BD_TS!E4812</f>
        <v>0</v>
      </c>
      <c r="D4813" s="159">
        <f>BD_TS!F4812</f>
        <v>0</v>
      </c>
      <c r="E4813" s="160">
        <f>BD_TS!B4812</f>
        <v>0</v>
      </c>
      <c r="F4813" s="161">
        <f>BD_TS!C4812</f>
        <v>0</v>
      </c>
      <c r="G4813" s="187">
        <f>BD_TS!H4812</f>
        <v>0</v>
      </c>
      <c r="H4813" s="158" t="str">
        <f>IF($A4813=0,"",IFERROR(INDEX(BD_Gestão!A:A,MATCH('Banco de Dados'!$B4813,BD_Gestão!$B:$B,0)),"erro"))</f>
        <v/>
      </c>
      <c r="I4813" s="162" t="str">
        <f>IF($A4813=0,"",IFERROR(INDEX(BD_Gestão!E:E,MATCH('Banco de Dados'!$B4813,BD_Gestão!$B:$B,0)),"erro"))</f>
        <v/>
      </c>
      <c r="J4813" s="186" t="str">
        <f>IF($A4813=0,"",IFERROR(INDEX(BD_Gestão!B:B,MATCH('Banco de Dados'!$B4813,BD_Gestão!$B:$B,0)),"erro"))</f>
        <v/>
      </c>
      <c r="K4813" s="158" t="str">
        <f>IF($A4813=0,"",IFERROR(INDEX(BD_Gestão!C:C,MATCH('Banco de Dados'!$B4813,BD_Gestão!$B:$B,0)),"erro"))</f>
        <v/>
      </c>
      <c r="L4813" s="158" t="str">
        <f>IF($A4813=0,"",IFERROR(INDEX(BD_Gestão!H:H,MATCH('Banco de Dados'!$B4813,BD_Gestão!$B:$B,0)),"erro"))</f>
        <v/>
      </c>
      <c r="M4813" s="161" t="str">
        <f>IF($A4813=0,"",IFERROR(INDEX(BD_Gestão!F:F,MATCH('Banco de Dados'!$B4813,BD_Gestão!$B:$B,0)),"erro"))</f>
        <v/>
      </c>
      <c r="N4813" s="161" t="str">
        <f>IF($A4813=0,"",IFERROR(INDEX(BD_Gestão!J:J,MATCH('Banco de Dados'!$B4813,BD_Gestão!$B:$B,0)),"erro"))</f>
        <v/>
      </c>
      <c r="O4813" s="164" t="str">
        <f>IF($A4813=0,"",IFERROR(INDEX(BD_Gestão!K:K,MATCH('Banco de Dados'!$B4813,BD_Gestão!$B:$B,0)),"erro"))</f>
        <v/>
      </c>
      <c r="P4813" s="169" t="str">
        <f t="shared" si="302"/>
        <v/>
      </c>
      <c r="Q4813" s="170" t="str">
        <f t="shared" si="303"/>
        <v/>
      </c>
      <c r="R4813" s="163" t="e">
        <f t="shared" si="300"/>
        <v>#VALUE!</v>
      </c>
      <c r="S4813" s="163" t="e">
        <f t="shared" si="301"/>
        <v>#VALUE!</v>
      </c>
      <c r="T4813" s="163" t="e">
        <f>INDEX(Controle!O:O,MATCH('Banco de Dados'!A4813,Controle!M:M,0))*E4813/100</f>
        <v>#N/A</v>
      </c>
    </row>
    <row r="4814" spans="1:20" hidden="1" x14ac:dyDescent="0.2">
      <c r="A4814" s="158">
        <f>BD_TS!A4813</f>
        <v>0</v>
      </c>
      <c r="B4814" s="158" t="str">
        <f>SUBSTITUTE(SUBSTITUTE(BD_TS!D4813," ",""),"-","/")</f>
        <v/>
      </c>
      <c r="C4814" s="158">
        <f>BD_TS!E4813</f>
        <v>0</v>
      </c>
      <c r="D4814" s="159">
        <f>BD_TS!F4813</f>
        <v>0</v>
      </c>
      <c r="E4814" s="160">
        <f>BD_TS!B4813</f>
        <v>0</v>
      </c>
      <c r="F4814" s="161">
        <f>BD_TS!C4813</f>
        <v>0</v>
      </c>
      <c r="G4814" s="187">
        <f>BD_TS!H4813</f>
        <v>0</v>
      </c>
      <c r="H4814" s="158" t="str">
        <f>IF($A4814=0,"",IFERROR(INDEX(BD_Gestão!A:A,MATCH('Banco de Dados'!$B4814,BD_Gestão!$B:$B,0)),"erro"))</f>
        <v/>
      </c>
      <c r="I4814" s="162" t="str">
        <f>IF($A4814=0,"",IFERROR(INDEX(BD_Gestão!E:E,MATCH('Banco de Dados'!$B4814,BD_Gestão!$B:$B,0)),"erro"))</f>
        <v/>
      </c>
      <c r="J4814" s="186" t="str">
        <f>IF($A4814=0,"",IFERROR(INDEX(BD_Gestão!B:B,MATCH('Banco de Dados'!$B4814,BD_Gestão!$B:$B,0)),"erro"))</f>
        <v/>
      </c>
      <c r="K4814" s="158" t="str">
        <f>IF($A4814=0,"",IFERROR(INDEX(BD_Gestão!C:C,MATCH('Banco de Dados'!$B4814,BD_Gestão!$B:$B,0)),"erro"))</f>
        <v/>
      </c>
      <c r="L4814" s="158" t="str">
        <f>IF($A4814=0,"",IFERROR(INDEX(BD_Gestão!H:H,MATCH('Banco de Dados'!$B4814,BD_Gestão!$B:$B,0)),"erro"))</f>
        <v/>
      </c>
      <c r="M4814" s="161" t="str">
        <f>IF($A4814=0,"",IFERROR(INDEX(BD_Gestão!F:F,MATCH('Banco de Dados'!$B4814,BD_Gestão!$B:$B,0)),"erro"))</f>
        <v/>
      </c>
      <c r="N4814" s="161" t="str">
        <f>IF($A4814=0,"",IFERROR(INDEX(BD_Gestão!J:J,MATCH('Banco de Dados'!$B4814,BD_Gestão!$B:$B,0)),"erro"))</f>
        <v/>
      </c>
      <c r="O4814" s="164" t="str">
        <f>IF($A4814=0,"",IFERROR(INDEX(BD_Gestão!K:K,MATCH('Banco de Dados'!$B4814,BD_Gestão!$B:$B,0)),"erro"))</f>
        <v/>
      </c>
      <c r="P4814" s="169" t="str">
        <f t="shared" si="302"/>
        <v/>
      </c>
      <c r="Q4814" s="170" t="str">
        <f t="shared" si="303"/>
        <v/>
      </c>
      <c r="R4814" s="163" t="e">
        <f t="shared" si="300"/>
        <v>#VALUE!</v>
      </c>
      <c r="S4814" s="163" t="e">
        <f t="shared" si="301"/>
        <v>#VALUE!</v>
      </c>
      <c r="T4814" s="163" t="e">
        <f>INDEX(Controle!O:O,MATCH('Banco de Dados'!A4814,Controle!M:M,0))*E4814/100</f>
        <v>#N/A</v>
      </c>
    </row>
    <row r="4815" spans="1:20" hidden="1" x14ac:dyDescent="0.2">
      <c r="A4815" s="158">
        <f>BD_TS!A4814</f>
        <v>0</v>
      </c>
      <c r="B4815" s="158" t="str">
        <f>SUBSTITUTE(SUBSTITUTE(BD_TS!D4814," ",""),"-","/")</f>
        <v/>
      </c>
      <c r="C4815" s="158">
        <f>BD_TS!E4814</f>
        <v>0</v>
      </c>
      <c r="D4815" s="159">
        <f>BD_TS!F4814</f>
        <v>0</v>
      </c>
      <c r="E4815" s="160">
        <f>BD_TS!B4814</f>
        <v>0</v>
      </c>
      <c r="F4815" s="161">
        <f>BD_TS!C4814</f>
        <v>0</v>
      </c>
      <c r="G4815" s="187">
        <f>BD_TS!H4814</f>
        <v>0</v>
      </c>
      <c r="H4815" s="158" t="str">
        <f>IF($A4815=0,"",IFERROR(INDEX(BD_Gestão!A:A,MATCH('Banco de Dados'!$B4815,BD_Gestão!$B:$B,0)),"erro"))</f>
        <v/>
      </c>
      <c r="I4815" s="162" t="str">
        <f>IF($A4815=0,"",IFERROR(INDEX(BD_Gestão!E:E,MATCH('Banco de Dados'!$B4815,BD_Gestão!$B:$B,0)),"erro"))</f>
        <v/>
      </c>
      <c r="J4815" s="186" t="str">
        <f>IF($A4815=0,"",IFERROR(INDEX(BD_Gestão!B:B,MATCH('Banco de Dados'!$B4815,BD_Gestão!$B:$B,0)),"erro"))</f>
        <v/>
      </c>
      <c r="K4815" s="158" t="str">
        <f>IF($A4815=0,"",IFERROR(INDEX(BD_Gestão!C:C,MATCH('Banco de Dados'!$B4815,BD_Gestão!$B:$B,0)),"erro"))</f>
        <v/>
      </c>
      <c r="L4815" s="158" t="str">
        <f>IF($A4815=0,"",IFERROR(INDEX(BD_Gestão!H:H,MATCH('Banco de Dados'!$B4815,BD_Gestão!$B:$B,0)),"erro"))</f>
        <v/>
      </c>
      <c r="M4815" s="161" t="str">
        <f>IF($A4815=0,"",IFERROR(INDEX(BD_Gestão!F:F,MATCH('Banco de Dados'!$B4815,BD_Gestão!$B:$B,0)),"erro"))</f>
        <v/>
      </c>
      <c r="N4815" s="161" t="str">
        <f>IF($A4815=0,"",IFERROR(INDEX(BD_Gestão!J:J,MATCH('Banco de Dados'!$B4815,BD_Gestão!$B:$B,0)),"erro"))</f>
        <v/>
      </c>
      <c r="O4815" s="164" t="str">
        <f>IF($A4815=0,"",IFERROR(INDEX(BD_Gestão!K:K,MATCH('Banco de Dados'!$B4815,BD_Gestão!$B:$B,0)),"erro"))</f>
        <v/>
      </c>
      <c r="P4815" s="169" t="str">
        <f t="shared" si="302"/>
        <v/>
      </c>
      <c r="Q4815" s="170" t="str">
        <f t="shared" si="303"/>
        <v/>
      </c>
      <c r="R4815" s="163" t="e">
        <f t="shared" si="300"/>
        <v>#VALUE!</v>
      </c>
      <c r="S4815" s="163" t="e">
        <f t="shared" si="301"/>
        <v>#VALUE!</v>
      </c>
      <c r="T4815" s="163" t="e">
        <f>INDEX(Controle!O:O,MATCH('Banco de Dados'!A4815,Controle!M:M,0))*E4815/100</f>
        <v>#N/A</v>
      </c>
    </row>
    <row r="4816" spans="1:20" hidden="1" x14ac:dyDescent="0.2">
      <c r="A4816" s="158">
        <f>BD_TS!A4815</f>
        <v>0</v>
      </c>
      <c r="B4816" s="158" t="str">
        <f>SUBSTITUTE(SUBSTITUTE(BD_TS!D4815," ",""),"-","/")</f>
        <v/>
      </c>
      <c r="C4816" s="158">
        <f>BD_TS!E4815</f>
        <v>0</v>
      </c>
      <c r="D4816" s="159">
        <f>BD_TS!F4815</f>
        <v>0</v>
      </c>
      <c r="E4816" s="160">
        <f>BD_TS!B4815</f>
        <v>0</v>
      </c>
      <c r="F4816" s="161">
        <f>BD_TS!C4815</f>
        <v>0</v>
      </c>
      <c r="G4816" s="187">
        <f>BD_TS!H4815</f>
        <v>0</v>
      </c>
      <c r="H4816" s="158" t="str">
        <f>IF($A4816=0,"",IFERROR(INDEX(BD_Gestão!A:A,MATCH('Banco de Dados'!$B4816,BD_Gestão!$B:$B,0)),"erro"))</f>
        <v/>
      </c>
      <c r="I4816" s="162" t="str">
        <f>IF($A4816=0,"",IFERROR(INDEX(BD_Gestão!E:E,MATCH('Banco de Dados'!$B4816,BD_Gestão!$B:$B,0)),"erro"))</f>
        <v/>
      </c>
      <c r="J4816" s="186" t="str">
        <f>IF($A4816=0,"",IFERROR(INDEX(BD_Gestão!B:B,MATCH('Banco de Dados'!$B4816,BD_Gestão!$B:$B,0)),"erro"))</f>
        <v/>
      </c>
      <c r="K4816" s="158" t="str">
        <f>IF($A4816=0,"",IFERROR(INDEX(BD_Gestão!C:C,MATCH('Banco de Dados'!$B4816,BD_Gestão!$B:$B,0)),"erro"))</f>
        <v/>
      </c>
      <c r="L4816" s="158" t="str">
        <f>IF($A4816=0,"",IFERROR(INDEX(BD_Gestão!H:H,MATCH('Banco de Dados'!$B4816,BD_Gestão!$B:$B,0)),"erro"))</f>
        <v/>
      </c>
      <c r="M4816" s="161" t="str">
        <f>IF($A4816=0,"",IFERROR(INDEX(BD_Gestão!F:F,MATCH('Banco de Dados'!$B4816,BD_Gestão!$B:$B,0)),"erro"))</f>
        <v/>
      </c>
      <c r="N4816" s="161" t="str">
        <f>IF($A4816=0,"",IFERROR(INDEX(BD_Gestão!J:J,MATCH('Banco de Dados'!$B4816,BD_Gestão!$B:$B,0)),"erro"))</f>
        <v/>
      </c>
      <c r="O4816" s="164" t="str">
        <f>IF($A4816=0,"",IFERROR(INDEX(BD_Gestão!K:K,MATCH('Banco de Dados'!$B4816,BD_Gestão!$B:$B,0)),"erro"))</f>
        <v/>
      </c>
      <c r="P4816" s="169" t="str">
        <f t="shared" si="302"/>
        <v/>
      </c>
      <c r="Q4816" s="170" t="str">
        <f t="shared" si="303"/>
        <v/>
      </c>
      <c r="R4816" s="163" t="e">
        <f t="shared" si="300"/>
        <v>#VALUE!</v>
      </c>
      <c r="S4816" s="163" t="e">
        <f t="shared" si="301"/>
        <v>#VALUE!</v>
      </c>
      <c r="T4816" s="163" t="e">
        <f>INDEX(Controle!O:O,MATCH('Banco de Dados'!A4816,Controle!M:M,0))*E4816/100</f>
        <v>#N/A</v>
      </c>
    </row>
    <row r="4817" spans="1:20" hidden="1" x14ac:dyDescent="0.2">
      <c r="A4817" s="158">
        <f>BD_TS!A4816</f>
        <v>0</v>
      </c>
      <c r="B4817" s="158" t="str">
        <f>SUBSTITUTE(SUBSTITUTE(BD_TS!D4816," ",""),"-","/")</f>
        <v/>
      </c>
      <c r="C4817" s="158">
        <f>BD_TS!E4816</f>
        <v>0</v>
      </c>
      <c r="D4817" s="159">
        <f>BD_TS!F4816</f>
        <v>0</v>
      </c>
      <c r="E4817" s="160">
        <f>BD_TS!B4816</f>
        <v>0</v>
      </c>
      <c r="F4817" s="161">
        <f>BD_TS!C4816</f>
        <v>0</v>
      </c>
      <c r="G4817" s="187">
        <f>BD_TS!H4816</f>
        <v>0</v>
      </c>
      <c r="H4817" s="158" t="str">
        <f>IF($A4817=0,"",IFERROR(INDEX(BD_Gestão!A:A,MATCH('Banco de Dados'!$B4817,BD_Gestão!$B:$B,0)),"erro"))</f>
        <v/>
      </c>
      <c r="I4817" s="162" t="str">
        <f>IF($A4817=0,"",IFERROR(INDEX(BD_Gestão!E:E,MATCH('Banco de Dados'!$B4817,BD_Gestão!$B:$B,0)),"erro"))</f>
        <v/>
      </c>
      <c r="J4817" s="186" t="str">
        <f>IF($A4817=0,"",IFERROR(INDEX(BD_Gestão!B:B,MATCH('Banco de Dados'!$B4817,BD_Gestão!$B:$B,0)),"erro"))</f>
        <v/>
      </c>
      <c r="K4817" s="158" t="str">
        <f>IF($A4817=0,"",IFERROR(INDEX(BD_Gestão!C:C,MATCH('Banco de Dados'!$B4817,BD_Gestão!$B:$B,0)),"erro"))</f>
        <v/>
      </c>
      <c r="L4817" s="158" t="str">
        <f>IF($A4817=0,"",IFERROR(INDEX(BD_Gestão!H:H,MATCH('Banco de Dados'!$B4817,BD_Gestão!$B:$B,0)),"erro"))</f>
        <v/>
      </c>
      <c r="M4817" s="161" t="str">
        <f>IF($A4817=0,"",IFERROR(INDEX(BD_Gestão!F:F,MATCH('Banco de Dados'!$B4817,BD_Gestão!$B:$B,0)),"erro"))</f>
        <v/>
      </c>
      <c r="N4817" s="161" t="str">
        <f>IF($A4817=0,"",IFERROR(INDEX(BD_Gestão!J:J,MATCH('Banco de Dados'!$B4817,BD_Gestão!$B:$B,0)),"erro"))</f>
        <v/>
      </c>
      <c r="O4817" s="164" t="str">
        <f>IF($A4817=0,"",IFERROR(INDEX(BD_Gestão!K:K,MATCH('Banco de Dados'!$B4817,BD_Gestão!$B:$B,0)),"erro"))</f>
        <v/>
      </c>
      <c r="P4817" s="169" t="str">
        <f t="shared" si="302"/>
        <v/>
      </c>
      <c r="Q4817" s="170" t="str">
        <f t="shared" si="303"/>
        <v/>
      </c>
      <c r="R4817" s="163" t="e">
        <f t="shared" si="300"/>
        <v>#VALUE!</v>
      </c>
      <c r="S4817" s="163" t="e">
        <f t="shared" si="301"/>
        <v>#VALUE!</v>
      </c>
      <c r="T4817" s="163" t="e">
        <f>INDEX(Controle!O:O,MATCH('Banco de Dados'!A4817,Controle!M:M,0))*E4817/100</f>
        <v>#N/A</v>
      </c>
    </row>
    <row r="4818" spans="1:20" hidden="1" x14ac:dyDescent="0.2">
      <c r="A4818" s="158">
        <f>BD_TS!A4817</f>
        <v>0</v>
      </c>
      <c r="B4818" s="158" t="str">
        <f>SUBSTITUTE(SUBSTITUTE(BD_TS!D4817," ",""),"-","/")</f>
        <v/>
      </c>
      <c r="C4818" s="158">
        <f>BD_TS!E4817</f>
        <v>0</v>
      </c>
      <c r="D4818" s="159">
        <f>BD_TS!F4817</f>
        <v>0</v>
      </c>
      <c r="E4818" s="160">
        <f>BD_TS!B4817</f>
        <v>0</v>
      </c>
      <c r="F4818" s="161">
        <f>BD_TS!C4817</f>
        <v>0</v>
      </c>
      <c r="G4818" s="187">
        <f>BD_TS!H4817</f>
        <v>0</v>
      </c>
      <c r="H4818" s="158" t="str">
        <f>IF($A4818=0,"",IFERROR(INDEX(BD_Gestão!A:A,MATCH('Banco de Dados'!$B4818,BD_Gestão!$B:$B,0)),"erro"))</f>
        <v/>
      </c>
      <c r="I4818" s="162" t="str">
        <f>IF($A4818=0,"",IFERROR(INDEX(BD_Gestão!E:E,MATCH('Banco de Dados'!$B4818,BD_Gestão!$B:$B,0)),"erro"))</f>
        <v/>
      </c>
      <c r="J4818" s="186" t="str">
        <f>IF($A4818=0,"",IFERROR(INDEX(BD_Gestão!B:B,MATCH('Banco de Dados'!$B4818,BD_Gestão!$B:$B,0)),"erro"))</f>
        <v/>
      </c>
      <c r="K4818" s="158" t="str">
        <f>IF($A4818=0,"",IFERROR(INDEX(BD_Gestão!C:C,MATCH('Banco de Dados'!$B4818,BD_Gestão!$B:$B,0)),"erro"))</f>
        <v/>
      </c>
      <c r="L4818" s="158" t="str">
        <f>IF($A4818=0,"",IFERROR(INDEX(BD_Gestão!H:H,MATCH('Banco de Dados'!$B4818,BD_Gestão!$B:$B,0)),"erro"))</f>
        <v/>
      </c>
      <c r="M4818" s="161" t="str">
        <f>IF($A4818=0,"",IFERROR(INDEX(BD_Gestão!F:F,MATCH('Banco de Dados'!$B4818,BD_Gestão!$B:$B,0)),"erro"))</f>
        <v/>
      </c>
      <c r="N4818" s="161" t="str">
        <f>IF($A4818=0,"",IFERROR(INDEX(BD_Gestão!J:J,MATCH('Banco de Dados'!$B4818,BD_Gestão!$B:$B,0)),"erro"))</f>
        <v/>
      </c>
      <c r="O4818" s="164" t="str">
        <f>IF($A4818=0,"",IFERROR(INDEX(BD_Gestão!K:K,MATCH('Banco de Dados'!$B4818,BD_Gestão!$B:$B,0)),"erro"))</f>
        <v/>
      </c>
      <c r="P4818" s="169" t="str">
        <f t="shared" si="302"/>
        <v/>
      </c>
      <c r="Q4818" s="170" t="str">
        <f t="shared" si="303"/>
        <v/>
      </c>
      <c r="R4818" s="163" t="e">
        <f t="shared" si="300"/>
        <v>#VALUE!</v>
      </c>
      <c r="S4818" s="163" t="e">
        <f t="shared" si="301"/>
        <v>#VALUE!</v>
      </c>
      <c r="T4818" s="163" t="e">
        <f>INDEX(Controle!O:O,MATCH('Banco de Dados'!A4818,Controle!M:M,0))*E4818/100</f>
        <v>#N/A</v>
      </c>
    </row>
    <row r="4819" spans="1:20" hidden="1" x14ac:dyDescent="0.2">
      <c r="A4819" s="158">
        <f>BD_TS!A4818</f>
        <v>0</v>
      </c>
      <c r="B4819" s="158" t="str">
        <f>SUBSTITUTE(SUBSTITUTE(BD_TS!D4818," ",""),"-","/")</f>
        <v/>
      </c>
      <c r="C4819" s="158">
        <f>BD_TS!E4818</f>
        <v>0</v>
      </c>
      <c r="D4819" s="159">
        <f>BD_TS!F4818</f>
        <v>0</v>
      </c>
      <c r="E4819" s="160">
        <f>BD_TS!B4818</f>
        <v>0</v>
      </c>
      <c r="F4819" s="161">
        <f>BD_TS!C4818</f>
        <v>0</v>
      </c>
      <c r="G4819" s="187">
        <f>BD_TS!H4818</f>
        <v>0</v>
      </c>
      <c r="H4819" s="158" t="str">
        <f>IF($A4819=0,"",IFERROR(INDEX(BD_Gestão!A:A,MATCH('Banco de Dados'!$B4819,BD_Gestão!$B:$B,0)),"erro"))</f>
        <v/>
      </c>
      <c r="I4819" s="162" t="str">
        <f>IF($A4819=0,"",IFERROR(INDEX(BD_Gestão!E:E,MATCH('Banco de Dados'!$B4819,BD_Gestão!$B:$B,0)),"erro"))</f>
        <v/>
      </c>
      <c r="J4819" s="186" t="str">
        <f>IF($A4819=0,"",IFERROR(INDEX(BD_Gestão!B:B,MATCH('Banco de Dados'!$B4819,BD_Gestão!$B:$B,0)),"erro"))</f>
        <v/>
      </c>
      <c r="K4819" s="158" t="str">
        <f>IF($A4819=0,"",IFERROR(INDEX(BD_Gestão!C:C,MATCH('Banco de Dados'!$B4819,BD_Gestão!$B:$B,0)),"erro"))</f>
        <v/>
      </c>
      <c r="L4819" s="158" t="str">
        <f>IF($A4819=0,"",IFERROR(INDEX(BD_Gestão!H:H,MATCH('Banco de Dados'!$B4819,BD_Gestão!$B:$B,0)),"erro"))</f>
        <v/>
      </c>
      <c r="M4819" s="161" t="str">
        <f>IF($A4819=0,"",IFERROR(INDEX(BD_Gestão!F:F,MATCH('Banco de Dados'!$B4819,BD_Gestão!$B:$B,0)),"erro"))</f>
        <v/>
      </c>
      <c r="N4819" s="161" t="str">
        <f>IF($A4819=0,"",IFERROR(INDEX(BD_Gestão!J:J,MATCH('Banco de Dados'!$B4819,BD_Gestão!$B:$B,0)),"erro"))</f>
        <v/>
      </c>
      <c r="O4819" s="164" t="str">
        <f>IF($A4819=0,"",IFERROR(INDEX(BD_Gestão!K:K,MATCH('Banco de Dados'!$B4819,BD_Gestão!$B:$B,0)),"erro"))</f>
        <v/>
      </c>
      <c r="P4819" s="169" t="str">
        <f t="shared" si="302"/>
        <v/>
      </c>
      <c r="Q4819" s="170" t="str">
        <f t="shared" si="303"/>
        <v/>
      </c>
      <c r="R4819" s="163" t="e">
        <f t="shared" si="300"/>
        <v>#VALUE!</v>
      </c>
      <c r="S4819" s="163" t="e">
        <f t="shared" si="301"/>
        <v>#VALUE!</v>
      </c>
      <c r="T4819" s="163" t="e">
        <f>INDEX(Controle!O:O,MATCH('Banco de Dados'!A4819,Controle!M:M,0))*E4819/100</f>
        <v>#N/A</v>
      </c>
    </row>
    <row r="4820" spans="1:20" hidden="1" x14ac:dyDescent="0.2">
      <c r="A4820" s="158">
        <f>BD_TS!A4819</f>
        <v>0</v>
      </c>
      <c r="B4820" s="158" t="str">
        <f>SUBSTITUTE(SUBSTITUTE(BD_TS!D4819," ",""),"-","/")</f>
        <v/>
      </c>
      <c r="C4820" s="158">
        <f>BD_TS!E4819</f>
        <v>0</v>
      </c>
      <c r="D4820" s="159">
        <f>BD_TS!F4819</f>
        <v>0</v>
      </c>
      <c r="E4820" s="160">
        <f>BD_TS!B4819</f>
        <v>0</v>
      </c>
      <c r="F4820" s="161">
        <f>BD_TS!C4819</f>
        <v>0</v>
      </c>
      <c r="G4820" s="187">
        <f>BD_TS!H4819</f>
        <v>0</v>
      </c>
      <c r="H4820" s="158" t="str">
        <f>IF($A4820=0,"",IFERROR(INDEX(BD_Gestão!A:A,MATCH('Banco de Dados'!$B4820,BD_Gestão!$B:$B,0)),"erro"))</f>
        <v/>
      </c>
      <c r="I4820" s="162" t="str">
        <f>IF($A4820=0,"",IFERROR(INDEX(BD_Gestão!E:E,MATCH('Banco de Dados'!$B4820,BD_Gestão!$B:$B,0)),"erro"))</f>
        <v/>
      </c>
      <c r="J4820" s="186" t="str">
        <f>IF($A4820=0,"",IFERROR(INDEX(BD_Gestão!B:B,MATCH('Banco de Dados'!$B4820,BD_Gestão!$B:$B,0)),"erro"))</f>
        <v/>
      </c>
      <c r="K4820" s="158" t="str">
        <f>IF($A4820=0,"",IFERROR(INDEX(BD_Gestão!C:C,MATCH('Banco de Dados'!$B4820,BD_Gestão!$B:$B,0)),"erro"))</f>
        <v/>
      </c>
      <c r="L4820" s="158" t="str">
        <f>IF($A4820=0,"",IFERROR(INDEX(BD_Gestão!H:H,MATCH('Banco de Dados'!$B4820,BD_Gestão!$B:$B,0)),"erro"))</f>
        <v/>
      </c>
      <c r="M4820" s="161" t="str">
        <f>IF($A4820=0,"",IFERROR(INDEX(BD_Gestão!F:F,MATCH('Banco de Dados'!$B4820,BD_Gestão!$B:$B,0)),"erro"))</f>
        <v/>
      </c>
      <c r="N4820" s="161" t="str">
        <f>IF($A4820=0,"",IFERROR(INDEX(BD_Gestão!J:J,MATCH('Banco de Dados'!$B4820,BD_Gestão!$B:$B,0)),"erro"))</f>
        <v/>
      </c>
      <c r="O4820" s="164" t="str">
        <f>IF($A4820=0,"",IFERROR(INDEX(BD_Gestão!K:K,MATCH('Banco de Dados'!$B4820,BD_Gestão!$B:$B,0)),"erro"))</f>
        <v/>
      </c>
      <c r="P4820" s="169" t="str">
        <f t="shared" si="302"/>
        <v/>
      </c>
      <c r="Q4820" s="170" t="str">
        <f t="shared" si="303"/>
        <v/>
      </c>
      <c r="R4820" s="163" t="e">
        <f t="shared" si="300"/>
        <v>#VALUE!</v>
      </c>
      <c r="S4820" s="163" t="e">
        <f t="shared" si="301"/>
        <v>#VALUE!</v>
      </c>
      <c r="T4820" s="163" t="e">
        <f>INDEX(Controle!O:O,MATCH('Banco de Dados'!A4820,Controle!M:M,0))*E4820/100</f>
        <v>#N/A</v>
      </c>
    </row>
    <row r="4821" spans="1:20" hidden="1" x14ac:dyDescent="0.2">
      <c r="A4821" s="158">
        <f>BD_TS!A4820</f>
        <v>0</v>
      </c>
      <c r="B4821" s="158" t="str">
        <f>SUBSTITUTE(SUBSTITUTE(BD_TS!D4820," ",""),"-","/")</f>
        <v/>
      </c>
      <c r="C4821" s="158">
        <f>BD_TS!E4820</f>
        <v>0</v>
      </c>
      <c r="D4821" s="159">
        <f>BD_TS!F4820</f>
        <v>0</v>
      </c>
      <c r="E4821" s="160">
        <f>BD_TS!B4820</f>
        <v>0</v>
      </c>
      <c r="F4821" s="161">
        <f>BD_TS!C4820</f>
        <v>0</v>
      </c>
      <c r="G4821" s="187">
        <f>BD_TS!H4820</f>
        <v>0</v>
      </c>
      <c r="H4821" s="158" t="str">
        <f>IF($A4821=0,"",IFERROR(INDEX(BD_Gestão!A:A,MATCH('Banco de Dados'!$B4821,BD_Gestão!$B:$B,0)),"erro"))</f>
        <v/>
      </c>
      <c r="I4821" s="162" t="str">
        <f>IF($A4821=0,"",IFERROR(INDEX(BD_Gestão!E:E,MATCH('Banco de Dados'!$B4821,BD_Gestão!$B:$B,0)),"erro"))</f>
        <v/>
      </c>
      <c r="J4821" s="186" t="str">
        <f>IF($A4821=0,"",IFERROR(INDEX(BD_Gestão!B:B,MATCH('Banco de Dados'!$B4821,BD_Gestão!$B:$B,0)),"erro"))</f>
        <v/>
      </c>
      <c r="K4821" s="158" t="str">
        <f>IF($A4821=0,"",IFERROR(INDEX(BD_Gestão!C:C,MATCH('Banco de Dados'!$B4821,BD_Gestão!$B:$B,0)),"erro"))</f>
        <v/>
      </c>
      <c r="L4821" s="158" t="str">
        <f>IF($A4821=0,"",IFERROR(INDEX(BD_Gestão!H:H,MATCH('Banco de Dados'!$B4821,BD_Gestão!$B:$B,0)),"erro"))</f>
        <v/>
      </c>
      <c r="M4821" s="161" t="str">
        <f>IF($A4821=0,"",IFERROR(INDEX(BD_Gestão!F:F,MATCH('Banco de Dados'!$B4821,BD_Gestão!$B:$B,0)),"erro"))</f>
        <v/>
      </c>
      <c r="N4821" s="161" t="str">
        <f>IF($A4821=0,"",IFERROR(INDEX(BD_Gestão!J:J,MATCH('Banco de Dados'!$B4821,BD_Gestão!$B:$B,0)),"erro"))</f>
        <v/>
      </c>
      <c r="O4821" s="164" t="str">
        <f>IF($A4821=0,"",IFERROR(INDEX(BD_Gestão!K:K,MATCH('Banco de Dados'!$B4821,BD_Gestão!$B:$B,0)),"erro"))</f>
        <v/>
      </c>
      <c r="P4821" s="169" t="str">
        <f t="shared" si="302"/>
        <v/>
      </c>
      <c r="Q4821" s="170" t="str">
        <f t="shared" si="303"/>
        <v/>
      </c>
      <c r="R4821" s="163" t="e">
        <f t="shared" si="300"/>
        <v>#VALUE!</v>
      </c>
      <c r="S4821" s="163" t="e">
        <f t="shared" si="301"/>
        <v>#VALUE!</v>
      </c>
      <c r="T4821" s="163" t="e">
        <f>INDEX(Controle!O:O,MATCH('Banco de Dados'!A4821,Controle!M:M,0))*E4821/100</f>
        <v>#N/A</v>
      </c>
    </row>
    <row r="4822" spans="1:20" hidden="1" x14ac:dyDescent="0.2">
      <c r="A4822" s="158">
        <f>BD_TS!A4821</f>
        <v>0</v>
      </c>
      <c r="B4822" s="158" t="str">
        <f>SUBSTITUTE(SUBSTITUTE(BD_TS!D4821," ",""),"-","/")</f>
        <v/>
      </c>
      <c r="C4822" s="158">
        <f>BD_TS!E4821</f>
        <v>0</v>
      </c>
      <c r="D4822" s="159">
        <f>BD_TS!F4821</f>
        <v>0</v>
      </c>
      <c r="E4822" s="160">
        <f>BD_TS!B4821</f>
        <v>0</v>
      </c>
      <c r="F4822" s="161">
        <f>BD_TS!C4821</f>
        <v>0</v>
      </c>
      <c r="G4822" s="187">
        <f>BD_TS!H4821</f>
        <v>0</v>
      </c>
      <c r="H4822" s="158" t="str">
        <f>IF($A4822=0,"",IFERROR(INDEX(BD_Gestão!A:A,MATCH('Banco de Dados'!$B4822,BD_Gestão!$B:$B,0)),"erro"))</f>
        <v/>
      </c>
      <c r="I4822" s="162" t="str">
        <f>IF($A4822=0,"",IFERROR(INDEX(BD_Gestão!E:E,MATCH('Banco de Dados'!$B4822,BD_Gestão!$B:$B,0)),"erro"))</f>
        <v/>
      </c>
      <c r="J4822" s="186" t="str">
        <f>IF($A4822=0,"",IFERROR(INDEX(BD_Gestão!B:B,MATCH('Banco de Dados'!$B4822,BD_Gestão!$B:$B,0)),"erro"))</f>
        <v/>
      </c>
      <c r="K4822" s="158" t="str">
        <f>IF($A4822=0,"",IFERROR(INDEX(BD_Gestão!C:C,MATCH('Banco de Dados'!$B4822,BD_Gestão!$B:$B,0)),"erro"))</f>
        <v/>
      </c>
      <c r="L4822" s="158" t="str">
        <f>IF($A4822=0,"",IFERROR(INDEX(BD_Gestão!H:H,MATCH('Banco de Dados'!$B4822,BD_Gestão!$B:$B,0)),"erro"))</f>
        <v/>
      </c>
      <c r="M4822" s="161" t="str">
        <f>IF($A4822=0,"",IFERROR(INDEX(BD_Gestão!F:F,MATCH('Banco de Dados'!$B4822,BD_Gestão!$B:$B,0)),"erro"))</f>
        <v/>
      </c>
      <c r="N4822" s="161" t="str">
        <f>IF($A4822=0,"",IFERROR(INDEX(BD_Gestão!J:J,MATCH('Banco de Dados'!$B4822,BD_Gestão!$B:$B,0)),"erro"))</f>
        <v/>
      </c>
      <c r="O4822" s="164" t="str">
        <f>IF($A4822=0,"",IFERROR(INDEX(BD_Gestão!K:K,MATCH('Banco de Dados'!$B4822,BD_Gestão!$B:$B,0)),"erro"))</f>
        <v/>
      </c>
      <c r="P4822" s="169" t="str">
        <f t="shared" si="302"/>
        <v/>
      </c>
      <c r="Q4822" s="170" t="str">
        <f t="shared" si="303"/>
        <v/>
      </c>
      <c r="R4822" s="163" t="e">
        <f t="shared" si="300"/>
        <v>#VALUE!</v>
      </c>
      <c r="S4822" s="163" t="e">
        <f t="shared" si="301"/>
        <v>#VALUE!</v>
      </c>
      <c r="T4822" s="163" t="e">
        <f>INDEX(Controle!O:O,MATCH('Banco de Dados'!A4822,Controle!M:M,0))*E4822/100</f>
        <v>#N/A</v>
      </c>
    </row>
    <row r="4823" spans="1:20" hidden="1" x14ac:dyDescent="0.2">
      <c r="A4823" s="158">
        <f>BD_TS!A4822</f>
        <v>0</v>
      </c>
      <c r="B4823" s="158" t="str">
        <f>SUBSTITUTE(SUBSTITUTE(BD_TS!D4822," ",""),"-","/")</f>
        <v/>
      </c>
      <c r="C4823" s="158">
        <f>BD_TS!E4822</f>
        <v>0</v>
      </c>
      <c r="D4823" s="159">
        <f>BD_TS!F4822</f>
        <v>0</v>
      </c>
      <c r="E4823" s="160">
        <f>BD_TS!B4822</f>
        <v>0</v>
      </c>
      <c r="F4823" s="161">
        <f>BD_TS!C4822</f>
        <v>0</v>
      </c>
      <c r="G4823" s="187">
        <f>BD_TS!H4822</f>
        <v>0</v>
      </c>
      <c r="H4823" s="158" t="str">
        <f>IF($A4823=0,"",IFERROR(INDEX(BD_Gestão!A:A,MATCH('Banco de Dados'!$B4823,BD_Gestão!$B:$B,0)),"erro"))</f>
        <v/>
      </c>
      <c r="I4823" s="162" t="str">
        <f>IF($A4823=0,"",IFERROR(INDEX(BD_Gestão!E:E,MATCH('Banco de Dados'!$B4823,BD_Gestão!$B:$B,0)),"erro"))</f>
        <v/>
      </c>
      <c r="J4823" s="186" t="str">
        <f>IF($A4823=0,"",IFERROR(INDEX(BD_Gestão!B:B,MATCH('Banco de Dados'!$B4823,BD_Gestão!$B:$B,0)),"erro"))</f>
        <v/>
      </c>
      <c r="K4823" s="158" t="str">
        <f>IF($A4823=0,"",IFERROR(INDEX(BD_Gestão!C:C,MATCH('Banco de Dados'!$B4823,BD_Gestão!$B:$B,0)),"erro"))</f>
        <v/>
      </c>
      <c r="L4823" s="158" t="str">
        <f>IF($A4823=0,"",IFERROR(INDEX(BD_Gestão!H:H,MATCH('Banco de Dados'!$B4823,BD_Gestão!$B:$B,0)),"erro"))</f>
        <v/>
      </c>
      <c r="M4823" s="161" t="str">
        <f>IF($A4823=0,"",IFERROR(INDEX(BD_Gestão!F:F,MATCH('Banco de Dados'!$B4823,BD_Gestão!$B:$B,0)),"erro"))</f>
        <v/>
      </c>
      <c r="N4823" s="161" t="str">
        <f>IF($A4823=0,"",IFERROR(INDEX(BD_Gestão!J:J,MATCH('Banco de Dados'!$B4823,BD_Gestão!$B:$B,0)),"erro"))</f>
        <v/>
      </c>
      <c r="O4823" s="164" t="str">
        <f>IF($A4823=0,"",IFERROR(INDEX(BD_Gestão!K:K,MATCH('Banco de Dados'!$B4823,BD_Gestão!$B:$B,0)),"erro"))</f>
        <v/>
      </c>
      <c r="P4823" s="169" t="str">
        <f t="shared" si="302"/>
        <v/>
      </c>
      <c r="Q4823" s="170" t="str">
        <f t="shared" si="303"/>
        <v/>
      </c>
      <c r="R4823" s="163" t="e">
        <f t="shared" si="300"/>
        <v>#VALUE!</v>
      </c>
      <c r="S4823" s="163" t="e">
        <f t="shared" si="301"/>
        <v>#VALUE!</v>
      </c>
      <c r="T4823" s="163" t="e">
        <f>INDEX(Controle!O:O,MATCH('Banco de Dados'!A4823,Controle!M:M,0))*E4823/100</f>
        <v>#N/A</v>
      </c>
    </row>
    <row r="4824" spans="1:20" hidden="1" x14ac:dyDescent="0.2">
      <c r="A4824" s="158">
        <f>BD_TS!A4823</f>
        <v>0</v>
      </c>
      <c r="B4824" s="158" t="str">
        <f>SUBSTITUTE(SUBSTITUTE(BD_TS!D4823," ",""),"-","/")</f>
        <v/>
      </c>
      <c r="C4824" s="158">
        <f>BD_TS!E4823</f>
        <v>0</v>
      </c>
      <c r="D4824" s="159">
        <f>BD_TS!F4823</f>
        <v>0</v>
      </c>
      <c r="E4824" s="160">
        <f>BD_TS!B4823</f>
        <v>0</v>
      </c>
      <c r="F4824" s="161">
        <f>BD_TS!C4823</f>
        <v>0</v>
      </c>
      <c r="G4824" s="187">
        <f>BD_TS!H4823</f>
        <v>0</v>
      </c>
      <c r="H4824" s="158" t="str">
        <f>IF($A4824=0,"",IFERROR(INDEX(BD_Gestão!A:A,MATCH('Banco de Dados'!$B4824,BD_Gestão!$B:$B,0)),"erro"))</f>
        <v/>
      </c>
      <c r="I4824" s="162" t="str">
        <f>IF($A4824=0,"",IFERROR(INDEX(BD_Gestão!E:E,MATCH('Banco de Dados'!$B4824,BD_Gestão!$B:$B,0)),"erro"))</f>
        <v/>
      </c>
      <c r="J4824" s="186" t="str">
        <f>IF($A4824=0,"",IFERROR(INDEX(BD_Gestão!B:B,MATCH('Banco de Dados'!$B4824,BD_Gestão!$B:$B,0)),"erro"))</f>
        <v/>
      </c>
      <c r="K4824" s="158" t="str">
        <f>IF($A4824=0,"",IFERROR(INDEX(BD_Gestão!C:C,MATCH('Banco de Dados'!$B4824,BD_Gestão!$B:$B,0)),"erro"))</f>
        <v/>
      </c>
      <c r="L4824" s="158" t="str">
        <f>IF($A4824=0,"",IFERROR(INDEX(BD_Gestão!H:H,MATCH('Banco de Dados'!$B4824,BD_Gestão!$B:$B,0)),"erro"))</f>
        <v/>
      </c>
      <c r="M4824" s="161" t="str">
        <f>IF($A4824=0,"",IFERROR(INDEX(BD_Gestão!F:F,MATCH('Banco de Dados'!$B4824,BD_Gestão!$B:$B,0)),"erro"))</f>
        <v/>
      </c>
      <c r="N4824" s="161" t="str">
        <f>IF($A4824=0,"",IFERROR(INDEX(BD_Gestão!J:J,MATCH('Banco de Dados'!$B4824,BD_Gestão!$B:$B,0)),"erro"))</f>
        <v/>
      </c>
      <c r="O4824" s="164" t="str">
        <f>IF($A4824=0,"",IFERROR(INDEX(BD_Gestão!K:K,MATCH('Banco de Dados'!$B4824,BD_Gestão!$B:$B,0)),"erro"))</f>
        <v/>
      </c>
      <c r="P4824" s="169" t="str">
        <f t="shared" si="302"/>
        <v/>
      </c>
      <c r="Q4824" s="170" t="str">
        <f t="shared" si="303"/>
        <v/>
      </c>
      <c r="R4824" s="163" t="e">
        <f t="shared" si="300"/>
        <v>#VALUE!</v>
      </c>
      <c r="S4824" s="163" t="e">
        <f t="shared" si="301"/>
        <v>#VALUE!</v>
      </c>
      <c r="T4824" s="163" t="e">
        <f>INDEX(Controle!O:O,MATCH('Banco de Dados'!A4824,Controle!M:M,0))*E4824/100</f>
        <v>#N/A</v>
      </c>
    </row>
    <row r="4825" spans="1:20" hidden="1" x14ac:dyDescent="0.2">
      <c r="A4825" s="158">
        <f>BD_TS!A4824</f>
        <v>0</v>
      </c>
      <c r="B4825" s="158" t="str">
        <f>SUBSTITUTE(SUBSTITUTE(BD_TS!D4824," ",""),"-","/")</f>
        <v/>
      </c>
      <c r="C4825" s="158">
        <f>BD_TS!E4824</f>
        <v>0</v>
      </c>
      <c r="D4825" s="159">
        <f>BD_TS!F4824</f>
        <v>0</v>
      </c>
      <c r="E4825" s="160">
        <f>BD_TS!B4824</f>
        <v>0</v>
      </c>
      <c r="F4825" s="161">
        <f>BD_TS!C4824</f>
        <v>0</v>
      </c>
      <c r="G4825" s="187">
        <f>BD_TS!H4824</f>
        <v>0</v>
      </c>
      <c r="H4825" s="158" t="str">
        <f>IF($A4825=0,"",IFERROR(INDEX(BD_Gestão!A:A,MATCH('Banco de Dados'!$B4825,BD_Gestão!$B:$B,0)),"erro"))</f>
        <v/>
      </c>
      <c r="I4825" s="162" t="str">
        <f>IF($A4825=0,"",IFERROR(INDEX(BD_Gestão!E:E,MATCH('Banco de Dados'!$B4825,BD_Gestão!$B:$B,0)),"erro"))</f>
        <v/>
      </c>
      <c r="J4825" s="186" t="str">
        <f>IF($A4825=0,"",IFERROR(INDEX(BD_Gestão!B:B,MATCH('Banco de Dados'!$B4825,BD_Gestão!$B:$B,0)),"erro"))</f>
        <v/>
      </c>
      <c r="K4825" s="158" t="str">
        <f>IF($A4825=0,"",IFERROR(INDEX(BD_Gestão!C:C,MATCH('Banco de Dados'!$B4825,BD_Gestão!$B:$B,0)),"erro"))</f>
        <v/>
      </c>
      <c r="L4825" s="158" t="str">
        <f>IF($A4825=0,"",IFERROR(INDEX(BD_Gestão!H:H,MATCH('Banco de Dados'!$B4825,BD_Gestão!$B:$B,0)),"erro"))</f>
        <v/>
      </c>
      <c r="M4825" s="161" t="str">
        <f>IF($A4825=0,"",IFERROR(INDEX(BD_Gestão!F:F,MATCH('Banco de Dados'!$B4825,BD_Gestão!$B:$B,0)),"erro"))</f>
        <v/>
      </c>
      <c r="N4825" s="161" t="str">
        <f>IF($A4825=0,"",IFERROR(INDEX(BD_Gestão!J:J,MATCH('Banco de Dados'!$B4825,BD_Gestão!$B:$B,0)),"erro"))</f>
        <v/>
      </c>
      <c r="O4825" s="164" t="str">
        <f>IF($A4825=0,"",IFERROR(INDEX(BD_Gestão!K:K,MATCH('Banco de Dados'!$B4825,BD_Gestão!$B:$B,0)),"erro"))</f>
        <v/>
      </c>
      <c r="P4825" s="169" t="str">
        <f t="shared" si="302"/>
        <v/>
      </c>
      <c r="Q4825" s="170" t="str">
        <f t="shared" si="303"/>
        <v/>
      </c>
      <c r="R4825" s="163" t="e">
        <f t="shared" si="300"/>
        <v>#VALUE!</v>
      </c>
      <c r="S4825" s="163" t="e">
        <f t="shared" si="301"/>
        <v>#VALUE!</v>
      </c>
      <c r="T4825" s="163" t="e">
        <f>INDEX(Controle!O:O,MATCH('Banco de Dados'!A4825,Controle!M:M,0))*E4825/100</f>
        <v>#N/A</v>
      </c>
    </row>
    <row r="4826" spans="1:20" hidden="1" x14ac:dyDescent="0.2">
      <c r="A4826" s="158">
        <f>BD_TS!A4825</f>
        <v>0</v>
      </c>
      <c r="B4826" s="158" t="str">
        <f>SUBSTITUTE(SUBSTITUTE(BD_TS!D4825," ",""),"-","/")</f>
        <v/>
      </c>
      <c r="C4826" s="158">
        <f>BD_TS!E4825</f>
        <v>0</v>
      </c>
      <c r="D4826" s="159">
        <f>BD_TS!F4825</f>
        <v>0</v>
      </c>
      <c r="E4826" s="160">
        <f>BD_TS!B4825</f>
        <v>0</v>
      </c>
      <c r="F4826" s="161">
        <f>BD_TS!C4825</f>
        <v>0</v>
      </c>
      <c r="G4826" s="187">
        <f>BD_TS!H4825</f>
        <v>0</v>
      </c>
      <c r="H4826" s="158" t="str">
        <f>IF($A4826=0,"",IFERROR(INDEX(BD_Gestão!A:A,MATCH('Banco de Dados'!$B4826,BD_Gestão!$B:$B,0)),"erro"))</f>
        <v/>
      </c>
      <c r="I4826" s="162" t="str">
        <f>IF($A4826=0,"",IFERROR(INDEX(BD_Gestão!E:E,MATCH('Banco de Dados'!$B4826,BD_Gestão!$B:$B,0)),"erro"))</f>
        <v/>
      </c>
      <c r="J4826" s="186" t="str">
        <f>IF($A4826=0,"",IFERROR(INDEX(BD_Gestão!B:B,MATCH('Banco de Dados'!$B4826,BD_Gestão!$B:$B,0)),"erro"))</f>
        <v/>
      </c>
      <c r="K4826" s="158" t="str">
        <f>IF($A4826=0,"",IFERROR(INDEX(BD_Gestão!C:C,MATCH('Banco de Dados'!$B4826,BD_Gestão!$B:$B,0)),"erro"))</f>
        <v/>
      </c>
      <c r="L4826" s="158" t="str">
        <f>IF($A4826=0,"",IFERROR(INDEX(BD_Gestão!H:H,MATCH('Banco de Dados'!$B4826,BD_Gestão!$B:$B,0)),"erro"))</f>
        <v/>
      </c>
      <c r="M4826" s="161" t="str">
        <f>IF($A4826=0,"",IFERROR(INDEX(BD_Gestão!F:F,MATCH('Banco de Dados'!$B4826,BD_Gestão!$B:$B,0)),"erro"))</f>
        <v/>
      </c>
      <c r="N4826" s="161" t="str">
        <f>IF($A4826=0,"",IFERROR(INDEX(BD_Gestão!J:J,MATCH('Banco de Dados'!$B4826,BD_Gestão!$B:$B,0)),"erro"))</f>
        <v/>
      </c>
      <c r="O4826" s="164" t="str">
        <f>IF($A4826=0,"",IFERROR(INDEX(BD_Gestão!K:K,MATCH('Banco de Dados'!$B4826,BD_Gestão!$B:$B,0)),"erro"))</f>
        <v/>
      </c>
      <c r="P4826" s="169" t="str">
        <f t="shared" si="302"/>
        <v/>
      </c>
      <c r="Q4826" s="170" t="str">
        <f t="shared" si="303"/>
        <v/>
      </c>
      <c r="R4826" s="163" t="e">
        <f t="shared" si="300"/>
        <v>#VALUE!</v>
      </c>
      <c r="S4826" s="163" t="e">
        <f t="shared" si="301"/>
        <v>#VALUE!</v>
      </c>
      <c r="T4826" s="163" t="e">
        <f>INDEX(Controle!O:O,MATCH('Banco de Dados'!A4826,Controle!M:M,0))*E4826/100</f>
        <v>#N/A</v>
      </c>
    </row>
    <row r="4827" spans="1:20" hidden="1" x14ac:dyDescent="0.2">
      <c r="A4827" s="158">
        <f>BD_TS!A4826</f>
        <v>0</v>
      </c>
      <c r="B4827" s="158" t="str">
        <f>SUBSTITUTE(SUBSTITUTE(BD_TS!D4826," ",""),"-","/")</f>
        <v/>
      </c>
      <c r="C4827" s="158">
        <f>BD_TS!E4826</f>
        <v>0</v>
      </c>
      <c r="D4827" s="159">
        <f>BD_TS!F4826</f>
        <v>0</v>
      </c>
      <c r="E4827" s="160">
        <f>BD_TS!B4826</f>
        <v>0</v>
      </c>
      <c r="F4827" s="161">
        <f>BD_TS!C4826</f>
        <v>0</v>
      </c>
      <c r="G4827" s="187">
        <f>BD_TS!H4826</f>
        <v>0</v>
      </c>
      <c r="H4827" s="158" t="str">
        <f>IF($A4827=0,"",IFERROR(INDEX(BD_Gestão!A:A,MATCH('Banco de Dados'!$B4827,BD_Gestão!$B:$B,0)),"erro"))</f>
        <v/>
      </c>
      <c r="I4827" s="162" t="str">
        <f>IF($A4827=0,"",IFERROR(INDEX(BD_Gestão!E:E,MATCH('Banco de Dados'!$B4827,BD_Gestão!$B:$B,0)),"erro"))</f>
        <v/>
      </c>
      <c r="J4827" s="186" t="str">
        <f>IF($A4827=0,"",IFERROR(INDEX(BD_Gestão!B:B,MATCH('Banco de Dados'!$B4827,BD_Gestão!$B:$B,0)),"erro"))</f>
        <v/>
      </c>
      <c r="K4827" s="158" t="str">
        <f>IF($A4827=0,"",IFERROR(INDEX(BD_Gestão!C:C,MATCH('Banco de Dados'!$B4827,BD_Gestão!$B:$B,0)),"erro"))</f>
        <v/>
      </c>
      <c r="L4827" s="158" t="str">
        <f>IF($A4827=0,"",IFERROR(INDEX(BD_Gestão!H:H,MATCH('Banco de Dados'!$B4827,BD_Gestão!$B:$B,0)),"erro"))</f>
        <v/>
      </c>
      <c r="M4827" s="161" t="str">
        <f>IF($A4827=0,"",IFERROR(INDEX(BD_Gestão!F:F,MATCH('Banco de Dados'!$B4827,BD_Gestão!$B:$B,0)),"erro"))</f>
        <v/>
      </c>
      <c r="N4827" s="161" t="str">
        <f>IF($A4827=0,"",IFERROR(INDEX(BD_Gestão!J:J,MATCH('Banco de Dados'!$B4827,BD_Gestão!$B:$B,0)),"erro"))</f>
        <v/>
      </c>
      <c r="O4827" s="164" t="str">
        <f>IF($A4827=0,"",IFERROR(INDEX(BD_Gestão!K:K,MATCH('Banco de Dados'!$B4827,BD_Gestão!$B:$B,0)),"erro"))</f>
        <v/>
      </c>
      <c r="P4827" s="169" t="str">
        <f t="shared" si="302"/>
        <v/>
      </c>
      <c r="Q4827" s="170" t="str">
        <f t="shared" si="303"/>
        <v/>
      </c>
      <c r="R4827" s="163" t="e">
        <f t="shared" si="300"/>
        <v>#VALUE!</v>
      </c>
      <c r="S4827" s="163" t="e">
        <f t="shared" si="301"/>
        <v>#VALUE!</v>
      </c>
      <c r="T4827" s="163" t="e">
        <f>INDEX(Controle!O:O,MATCH('Banco de Dados'!A4827,Controle!M:M,0))*E4827/100</f>
        <v>#N/A</v>
      </c>
    </row>
    <row r="4828" spans="1:20" hidden="1" x14ac:dyDescent="0.2">
      <c r="A4828" s="158">
        <f>BD_TS!A4827</f>
        <v>0</v>
      </c>
      <c r="B4828" s="158" t="str">
        <f>SUBSTITUTE(SUBSTITUTE(BD_TS!D4827," ",""),"-","/")</f>
        <v/>
      </c>
      <c r="C4828" s="158">
        <f>BD_TS!E4827</f>
        <v>0</v>
      </c>
      <c r="D4828" s="159">
        <f>BD_TS!F4827</f>
        <v>0</v>
      </c>
      <c r="E4828" s="160">
        <f>BD_TS!B4827</f>
        <v>0</v>
      </c>
      <c r="F4828" s="161">
        <f>BD_TS!C4827</f>
        <v>0</v>
      </c>
      <c r="G4828" s="187">
        <f>BD_TS!H4827</f>
        <v>0</v>
      </c>
      <c r="H4828" s="158" t="str">
        <f>IF($A4828=0,"",IFERROR(INDEX(BD_Gestão!A:A,MATCH('Banco de Dados'!$B4828,BD_Gestão!$B:$B,0)),"erro"))</f>
        <v/>
      </c>
      <c r="I4828" s="162" t="str">
        <f>IF($A4828=0,"",IFERROR(INDEX(BD_Gestão!E:E,MATCH('Banco de Dados'!$B4828,BD_Gestão!$B:$B,0)),"erro"))</f>
        <v/>
      </c>
      <c r="J4828" s="186" t="str">
        <f>IF($A4828=0,"",IFERROR(INDEX(BD_Gestão!B:B,MATCH('Banco de Dados'!$B4828,BD_Gestão!$B:$B,0)),"erro"))</f>
        <v/>
      </c>
      <c r="K4828" s="158" t="str">
        <f>IF($A4828=0,"",IFERROR(INDEX(BD_Gestão!C:C,MATCH('Banco de Dados'!$B4828,BD_Gestão!$B:$B,0)),"erro"))</f>
        <v/>
      </c>
      <c r="L4828" s="158" t="str">
        <f>IF($A4828=0,"",IFERROR(INDEX(BD_Gestão!H:H,MATCH('Banco de Dados'!$B4828,BD_Gestão!$B:$B,0)),"erro"))</f>
        <v/>
      </c>
      <c r="M4828" s="161" t="str">
        <f>IF($A4828=0,"",IFERROR(INDEX(BD_Gestão!F:F,MATCH('Banco de Dados'!$B4828,BD_Gestão!$B:$B,0)),"erro"))</f>
        <v/>
      </c>
      <c r="N4828" s="161" t="str">
        <f>IF($A4828=0,"",IFERROR(INDEX(BD_Gestão!J:J,MATCH('Banco de Dados'!$B4828,BD_Gestão!$B:$B,0)),"erro"))</f>
        <v/>
      </c>
      <c r="O4828" s="164" t="str">
        <f>IF($A4828=0,"",IFERROR(INDEX(BD_Gestão!K:K,MATCH('Banco de Dados'!$B4828,BD_Gestão!$B:$B,0)),"erro"))</f>
        <v/>
      </c>
      <c r="P4828" s="169" t="str">
        <f t="shared" si="302"/>
        <v/>
      </c>
      <c r="Q4828" s="170" t="str">
        <f t="shared" si="303"/>
        <v/>
      </c>
      <c r="R4828" s="163" t="e">
        <f t="shared" si="300"/>
        <v>#VALUE!</v>
      </c>
      <c r="S4828" s="163" t="e">
        <f t="shared" si="301"/>
        <v>#VALUE!</v>
      </c>
      <c r="T4828" s="163" t="e">
        <f>INDEX(Controle!O:O,MATCH('Banco de Dados'!A4828,Controle!M:M,0))*E4828/100</f>
        <v>#N/A</v>
      </c>
    </row>
    <row r="4829" spans="1:20" hidden="1" x14ac:dyDescent="0.2">
      <c r="A4829" s="158">
        <f>BD_TS!A4828</f>
        <v>0</v>
      </c>
      <c r="B4829" s="158" t="str">
        <f>SUBSTITUTE(SUBSTITUTE(BD_TS!D4828," ",""),"-","/")</f>
        <v/>
      </c>
      <c r="C4829" s="158">
        <f>BD_TS!E4828</f>
        <v>0</v>
      </c>
      <c r="D4829" s="159">
        <f>BD_TS!F4828</f>
        <v>0</v>
      </c>
      <c r="E4829" s="160">
        <f>BD_TS!B4828</f>
        <v>0</v>
      </c>
      <c r="F4829" s="161">
        <f>BD_TS!C4828</f>
        <v>0</v>
      </c>
      <c r="G4829" s="187">
        <f>BD_TS!H4828</f>
        <v>0</v>
      </c>
      <c r="H4829" s="158" t="str">
        <f>IF($A4829=0,"",IFERROR(INDEX(BD_Gestão!A:A,MATCH('Banco de Dados'!$B4829,BD_Gestão!$B:$B,0)),"erro"))</f>
        <v/>
      </c>
      <c r="I4829" s="162" t="str">
        <f>IF($A4829=0,"",IFERROR(INDEX(BD_Gestão!E:E,MATCH('Banco de Dados'!$B4829,BD_Gestão!$B:$B,0)),"erro"))</f>
        <v/>
      </c>
      <c r="J4829" s="186" t="str">
        <f>IF($A4829=0,"",IFERROR(INDEX(BD_Gestão!B:B,MATCH('Banco de Dados'!$B4829,BD_Gestão!$B:$B,0)),"erro"))</f>
        <v/>
      </c>
      <c r="K4829" s="158" t="str">
        <f>IF($A4829=0,"",IFERROR(INDEX(BD_Gestão!C:C,MATCH('Banco de Dados'!$B4829,BD_Gestão!$B:$B,0)),"erro"))</f>
        <v/>
      </c>
      <c r="L4829" s="158" t="str">
        <f>IF($A4829=0,"",IFERROR(INDEX(BD_Gestão!H:H,MATCH('Banco de Dados'!$B4829,BD_Gestão!$B:$B,0)),"erro"))</f>
        <v/>
      </c>
      <c r="M4829" s="161" t="str">
        <f>IF($A4829=0,"",IFERROR(INDEX(BD_Gestão!F:F,MATCH('Banco de Dados'!$B4829,BD_Gestão!$B:$B,0)),"erro"))</f>
        <v/>
      </c>
      <c r="N4829" s="161" t="str">
        <f>IF($A4829=0,"",IFERROR(INDEX(BD_Gestão!J:J,MATCH('Banco de Dados'!$B4829,BD_Gestão!$B:$B,0)),"erro"))</f>
        <v/>
      </c>
      <c r="O4829" s="164" t="str">
        <f>IF($A4829=0,"",IFERROR(INDEX(BD_Gestão!K:K,MATCH('Banco de Dados'!$B4829,BD_Gestão!$B:$B,0)),"erro"))</f>
        <v/>
      </c>
      <c r="P4829" s="169" t="str">
        <f t="shared" si="302"/>
        <v/>
      </c>
      <c r="Q4829" s="170" t="str">
        <f t="shared" si="303"/>
        <v/>
      </c>
      <c r="R4829" s="163" t="e">
        <f t="shared" si="300"/>
        <v>#VALUE!</v>
      </c>
      <c r="S4829" s="163" t="e">
        <f t="shared" si="301"/>
        <v>#VALUE!</v>
      </c>
      <c r="T4829" s="163" t="e">
        <f>INDEX(Controle!O:O,MATCH('Banco de Dados'!A4829,Controle!M:M,0))*E4829/100</f>
        <v>#N/A</v>
      </c>
    </row>
    <row r="4830" spans="1:20" hidden="1" x14ac:dyDescent="0.2">
      <c r="A4830" s="158">
        <f>BD_TS!A4829</f>
        <v>0</v>
      </c>
      <c r="B4830" s="158" t="str">
        <f>SUBSTITUTE(SUBSTITUTE(BD_TS!D4829," ",""),"-","/")</f>
        <v/>
      </c>
      <c r="C4830" s="158">
        <f>BD_TS!E4829</f>
        <v>0</v>
      </c>
      <c r="D4830" s="159">
        <f>BD_TS!F4829</f>
        <v>0</v>
      </c>
      <c r="E4830" s="160">
        <f>BD_TS!B4829</f>
        <v>0</v>
      </c>
      <c r="F4830" s="161">
        <f>BD_TS!C4829</f>
        <v>0</v>
      </c>
      <c r="G4830" s="187">
        <f>BD_TS!H4829</f>
        <v>0</v>
      </c>
      <c r="H4830" s="158" t="str">
        <f>IF($A4830=0,"",IFERROR(INDEX(BD_Gestão!A:A,MATCH('Banco de Dados'!$B4830,BD_Gestão!$B:$B,0)),"erro"))</f>
        <v/>
      </c>
      <c r="I4830" s="162" t="str">
        <f>IF($A4830=0,"",IFERROR(INDEX(BD_Gestão!E:E,MATCH('Banco de Dados'!$B4830,BD_Gestão!$B:$B,0)),"erro"))</f>
        <v/>
      </c>
      <c r="J4830" s="186" t="str">
        <f>IF($A4830=0,"",IFERROR(INDEX(BD_Gestão!B:B,MATCH('Banco de Dados'!$B4830,BD_Gestão!$B:$B,0)),"erro"))</f>
        <v/>
      </c>
      <c r="K4830" s="158" t="str">
        <f>IF($A4830=0,"",IFERROR(INDEX(BD_Gestão!C:C,MATCH('Banco de Dados'!$B4830,BD_Gestão!$B:$B,0)),"erro"))</f>
        <v/>
      </c>
      <c r="L4830" s="158" t="str">
        <f>IF($A4830=0,"",IFERROR(INDEX(BD_Gestão!H:H,MATCH('Banco de Dados'!$B4830,BD_Gestão!$B:$B,0)),"erro"))</f>
        <v/>
      </c>
      <c r="M4830" s="161" t="str">
        <f>IF($A4830=0,"",IFERROR(INDEX(BD_Gestão!F:F,MATCH('Banco de Dados'!$B4830,BD_Gestão!$B:$B,0)),"erro"))</f>
        <v/>
      </c>
      <c r="N4830" s="161" t="str">
        <f>IF($A4830=0,"",IFERROR(INDEX(BD_Gestão!J:J,MATCH('Banco de Dados'!$B4830,BD_Gestão!$B:$B,0)),"erro"))</f>
        <v/>
      </c>
      <c r="O4830" s="164" t="str">
        <f>IF($A4830=0,"",IFERROR(INDEX(BD_Gestão!K:K,MATCH('Banco de Dados'!$B4830,BD_Gestão!$B:$B,0)),"erro"))</f>
        <v/>
      </c>
      <c r="P4830" s="169" t="str">
        <f t="shared" si="302"/>
        <v/>
      </c>
      <c r="Q4830" s="170" t="str">
        <f t="shared" si="303"/>
        <v/>
      </c>
      <c r="R4830" s="163" t="e">
        <f t="shared" si="300"/>
        <v>#VALUE!</v>
      </c>
      <c r="S4830" s="163" t="e">
        <f t="shared" si="301"/>
        <v>#VALUE!</v>
      </c>
      <c r="T4830" s="163" t="e">
        <f>INDEX(Controle!O:O,MATCH('Banco de Dados'!A4830,Controle!M:M,0))*E4830/100</f>
        <v>#N/A</v>
      </c>
    </row>
    <row r="4831" spans="1:20" hidden="1" x14ac:dyDescent="0.2">
      <c r="A4831" s="158">
        <f>BD_TS!A4830</f>
        <v>0</v>
      </c>
      <c r="B4831" s="158" t="str">
        <f>SUBSTITUTE(SUBSTITUTE(BD_TS!D4830," ",""),"-","/")</f>
        <v/>
      </c>
      <c r="C4831" s="158">
        <f>BD_TS!E4830</f>
        <v>0</v>
      </c>
      <c r="D4831" s="159">
        <f>BD_TS!F4830</f>
        <v>0</v>
      </c>
      <c r="E4831" s="160">
        <f>BD_TS!B4830</f>
        <v>0</v>
      </c>
      <c r="F4831" s="161">
        <f>BD_TS!C4830</f>
        <v>0</v>
      </c>
      <c r="G4831" s="187">
        <f>BD_TS!H4830</f>
        <v>0</v>
      </c>
      <c r="H4831" s="158" t="str">
        <f>IF($A4831=0,"",IFERROR(INDEX(BD_Gestão!A:A,MATCH('Banco de Dados'!$B4831,BD_Gestão!$B:$B,0)),"erro"))</f>
        <v/>
      </c>
      <c r="I4831" s="162" t="str">
        <f>IF($A4831=0,"",IFERROR(INDEX(BD_Gestão!E:E,MATCH('Banco de Dados'!$B4831,BD_Gestão!$B:$B,0)),"erro"))</f>
        <v/>
      </c>
      <c r="J4831" s="186" t="str">
        <f>IF($A4831=0,"",IFERROR(INDEX(BD_Gestão!B:B,MATCH('Banco de Dados'!$B4831,BD_Gestão!$B:$B,0)),"erro"))</f>
        <v/>
      </c>
      <c r="K4831" s="158" t="str">
        <f>IF($A4831=0,"",IFERROR(INDEX(BD_Gestão!C:C,MATCH('Banco de Dados'!$B4831,BD_Gestão!$B:$B,0)),"erro"))</f>
        <v/>
      </c>
      <c r="L4831" s="158" t="str">
        <f>IF($A4831=0,"",IFERROR(INDEX(BD_Gestão!H:H,MATCH('Banco de Dados'!$B4831,BD_Gestão!$B:$B,0)),"erro"))</f>
        <v/>
      </c>
      <c r="M4831" s="161" t="str">
        <f>IF($A4831=0,"",IFERROR(INDEX(BD_Gestão!F:F,MATCH('Banco de Dados'!$B4831,BD_Gestão!$B:$B,0)),"erro"))</f>
        <v/>
      </c>
      <c r="N4831" s="161" t="str">
        <f>IF($A4831=0,"",IFERROR(INDEX(BD_Gestão!J:J,MATCH('Banco de Dados'!$B4831,BD_Gestão!$B:$B,0)),"erro"))</f>
        <v/>
      </c>
      <c r="O4831" s="164" t="str">
        <f>IF($A4831=0,"",IFERROR(INDEX(BD_Gestão!K:K,MATCH('Banco de Dados'!$B4831,BD_Gestão!$B:$B,0)),"erro"))</f>
        <v/>
      </c>
      <c r="P4831" s="169" t="str">
        <f t="shared" si="302"/>
        <v/>
      </c>
      <c r="Q4831" s="170" t="str">
        <f t="shared" si="303"/>
        <v/>
      </c>
      <c r="R4831" s="163" t="e">
        <f t="shared" si="300"/>
        <v>#VALUE!</v>
      </c>
      <c r="S4831" s="163" t="e">
        <f t="shared" si="301"/>
        <v>#VALUE!</v>
      </c>
      <c r="T4831" s="163" t="e">
        <f>INDEX(Controle!O:O,MATCH('Banco de Dados'!A4831,Controle!M:M,0))*E4831/100</f>
        <v>#N/A</v>
      </c>
    </row>
    <row r="4832" spans="1:20" hidden="1" x14ac:dyDescent="0.2">
      <c r="A4832" s="158">
        <f>BD_TS!A4831</f>
        <v>0</v>
      </c>
      <c r="B4832" s="158" t="str">
        <f>SUBSTITUTE(SUBSTITUTE(BD_TS!D4831," ",""),"-","/")</f>
        <v/>
      </c>
      <c r="C4832" s="158">
        <f>BD_TS!E4831</f>
        <v>0</v>
      </c>
      <c r="D4832" s="159">
        <f>BD_TS!F4831</f>
        <v>0</v>
      </c>
      <c r="E4832" s="160">
        <f>BD_TS!B4831</f>
        <v>0</v>
      </c>
      <c r="F4832" s="161">
        <f>BD_TS!C4831</f>
        <v>0</v>
      </c>
      <c r="G4832" s="187">
        <f>BD_TS!H4831</f>
        <v>0</v>
      </c>
      <c r="H4832" s="158" t="str">
        <f>IF($A4832=0,"",IFERROR(INDEX(BD_Gestão!A:A,MATCH('Banco de Dados'!$B4832,BD_Gestão!$B:$B,0)),"erro"))</f>
        <v/>
      </c>
      <c r="I4832" s="162" t="str">
        <f>IF($A4832=0,"",IFERROR(INDEX(BD_Gestão!E:E,MATCH('Banco de Dados'!$B4832,BD_Gestão!$B:$B,0)),"erro"))</f>
        <v/>
      </c>
      <c r="J4832" s="186" t="str">
        <f>IF($A4832=0,"",IFERROR(INDEX(BD_Gestão!B:B,MATCH('Banco de Dados'!$B4832,BD_Gestão!$B:$B,0)),"erro"))</f>
        <v/>
      </c>
      <c r="K4832" s="158" t="str">
        <f>IF($A4832=0,"",IFERROR(INDEX(BD_Gestão!C:C,MATCH('Banco de Dados'!$B4832,BD_Gestão!$B:$B,0)),"erro"))</f>
        <v/>
      </c>
      <c r="L4832" s="158" t="str">
        <f>IF($A4832=0,"",IFERROR(INDEX(BD_Gestão!H:H,MATCH('Banco de Dados'!$B4832,BD_Gestão!$B:$B,0)),"erro"))</f>
        <v/>
      </c>
      <c r="M4832" s="161" t="str">
        <f>IF($A4832=0,"",IFERROR(INDEX(BD_Gestão!F:F,MATCH('Banco de Dados'!$B4832,BD_Gestão!$B:$B,0)),"erro"))</f>
        <v/>
      </c>
      <c r="N4832" s="161" t="str">
        <f>IF($A4832=0,"",IFERROR(INDEX(BD_Gestão!J:J,MATCH('Banco de Dados'!$B4832,BD_Gestão!$B:$B,0)),"erro"))</f>
        <v/>
      </c>
      <c r="O4832" s="164" t="str">
        <f>IF($A4832=0,"",IFERROR(INDEX(BD_Gestão!K:K,MATCH('Banco de Dados'!$B4832,BD_Gestão!$B:$B,0)),"erro"))</f>
        <v/>
      </c>
      <c r="P4832" s="169" t="str">
        <f t="shared" si="302"/>
        <v/>
      </c>
      <c r="Q4832" s="170" t="str">
        <f t="shared" si="303"/>
        <v/>
      </c>
      <c r="R4832" s="163" t="e">
        <f t="shared" si="300"/>
        <v>#VALUE!</v>
      </c>
      <c r="S4832" s="163" t="e">
        <f t="shared" si="301"/>
        <v>#VALUE!</v>
      </c>
      <c r="T4832" s="163" t="e">
        <f>INDEX(Controle!O:O,MATCH('Banco de Dados'!A4832,Controle!M:M,0))*E4832/100</f>
        <v>#N/A</v>
      </c>
    </row>
    <row r="4833" spans="1:20" hidden="1" x14ac:dyDescent="0.2">
      <c r="A4833" s="158">
        <f>BD_TS!A4832</f>
        <v>0</v>
      </c>
      <c r="B4833" s="158" t="str">
        <f>SUBSTITUTE(SUBSTITUTE(BD_TS!D4832," ",""),"-","/")</f>
        <v/>
      </c>
      <c r="C4833" s="158">
        <f>BD_TS!E4832</f>
        <v>0</v>
      </c>
      <c r="D4833" s="159">
        <f>BD_TS!F4832</f>
        <v>0</v>
      </c>
      <c r="E4833" s="160">
        <f>BD_TS!B4832</f>
        <v>0</v>
      </c>
      <c r="F4833" s="161">
        <f>BD_TS!C4832</f>
        <v>0</v>
      </c>
      <c r="G4833" s="187">
        <f>BD_TS!H4832</f>
        <v>0</v>
      </c>
      <c r="H4833" s="158" t="str">
        <f>IF($A4833=0,"",IFERROR(INDEX(BD_Gestão!A:A,MATCH('Banco de Dados'!$B4833,BD_Gestão!$B:$B,0)),"erro"))</f>
        <v/>
      </c>
      <c r="I4833" s="162" t="str">
        <f>IF($A4833=0,"",IFERROR(INDEX(BD_Gestão!E:E,MATCH('Banco de Dados'!$B4833,BD_Gestão!$B:$B,0)),"erro"))</f>
        <v/>
      </c>
      <c r="J4833" s="186" t="str">
        <f>IF($A4833=0,"",IFERROR(INDEX(BD_Gestão!B:B,MATCH('Banco de Dados'!$B4833,BD_Gestão!$B:$B,0)),"erro"))</f>
        <v/>
      </c>
      <c r="K4833" s="158" t="str">
        <f>IF($A4833=0,"",IFERROR(INDEX(BD_Gestão!C:C,MATCH('Banco de Dados'!$B4833,BD_Gestão!$B:$B,0)),"erro"))</f>
        <v/>
      </c>
      <c r="L4833" s="158" t="str">
        <f>IF($A4833=0,"",IFERROR(INDEX(BD_Gestão!H:H,MATCH('Banco de Dados'!$B4833,BD_Gestão!$B:$B,0)),"erro"))</f>
        <v/>
      </c>
      <c r="M4833" s="161" t="str">
        <f>IF($A4833=0,"",IFERROR(INDEX(BD_Gestão!F:F,MATCH('Banco de Dados'!$B4833,BD_Gestão!$B:$B,0)),"erro"))</f>
        <v/>
      </c>
      <c r="N4833" s="161" t="str">
        <f>IF($A4833=0,"",IFERROR(INDEX(BD_Gestão!J:J,MATCH('Banco de Dados'!$B4833,BD_Gestão!$B:$B,0)),"erro"))</f>
        <v/>
      </c>
      <c r="O4833" s="164" t="str">
        <f>IF($A4833=0,"",IFERROR(INDEX(BD_Gestão!K:K,MATCH('Banco de Dados'!$B4833,BD_Gestão!$B:$B,0)),"erro"))</f>
        <v/>
      </c>
      <c r="P4833" s="169" t="str">
        <f t="shared" si="302"/>
        <v/>
      </c>
      <c r="Q4833" s="170" t="str">
        <f t="shared" si="303"/>
        <v/>
      </c>
      <c r="R4833" s="163" t="e">
        <f t="shared" si="300"/>
        <v>#VALUE!</v>
      </c>
      <c r="S4833" s="163" t="e">
        <f t="shared" si="301"/>
        <v>#VALUE!</v>
      </c>
      <c r="T4833" s="163" t="e">
        <f>INDEX(Controle!O:O,MATCH('Banco de Dados'!A4833,Controle!M:M,0))*E4833/100</f>
        <v>#N/A</v>
      </c>
    </row>
    <row r="4834" spans="1:20" hidden="1" x14ac:dyDescent="0.2">
      <c r="A4834" s="158">
        <f>BD_TS!A4833</f>
        <v>0</v>
      </c>
      <c r="B4834" s="158" t="str">
        <f>SUBSTITUTE(SUBSTITUTE(BD_TS!D4833," ",""),"-","/")</f>
        <v/>
      </c>
      <c r="C4834" s="158">
        <f>BD_TS!E4833</f>
        <v>0</v>
      </c>
      <c r="D4834" s="159">
        <f>BD_TS!F4833</f>
        <v>0</v>
      </c>
      <c r="E4834" s="160">
        <f>BD_TS!B4833</f>
        <v>0</v>
      </c>
      <c r="F4834" s="161">
        <f>BD_TS!C4833</f>
        <v>0</v>
      </c>
      <c r="G4834" s="187">
        <f>BD_TS!H4833</f>
        <v>0</v>
      </c>
      <c r="H4834" s="158" t="str">
        <f>IF($A4834=0,"",IFERROR(INDEX(BD_Gestão!A:A,MATCH('Banco de Dados'!$B4834,BD_Gestão!$B:$B,0)),"erro"))</f>
        <v/>
      </c>
      <c r="I4834" s="162" t="str">
        <f>IF($A4834=0,"",IFERROR(INDEX(BD_Gestão!E:E,MATCH('Banco de Dados'!$B4834,BD_Gestão!$B:$B,0)),"erro"))</f>
        <v/>
      </c>
      <c r="J4834" s="186" t="str">
        <f>IF($A4834=0,"",IFERROR(INDEX(BD_Gestão!B:B,MATCH('Banco de Dados'!$B4834,BD_Gestão!$B:$B,0)),"erro"))</f>
        <v/>
      </c>
      <c r="K4834" s="158" t="str">
        <f>IF($A4834=0,"",IFERROR(INDEX(BD_Gestão!C:C,MATCH('Banco de Dados'!$B4834,BD_Gestão!$B:$B,0)),"erro"))</f>
        <v/>
      </c>
      <c r="L4834" s="158" t="str">
        <f>IF($A4834=0,"",IFERROR(INDEX(BD_Gestão!H:H,MATCH('Banco de Dados'!$B4834,BD_Gestão!$B:$B,0)),"erro"))</f>
        <v/>
      </c>
      <c r="M4834" s="161" t="str">
        <f>IF($A4834=0,"",IFERROR(INDEX(BD_Gestão!F:F,MATCH('Banco de Dados'!$B4834,BD_Gestão!$B:$B,0)),"erro"))</f>
        <v/>
      </c>
      <c r="N4834" s="161" t="str">
        <f>IF($A4834=0,"",IFERROR(INDEX(BD_Gestão!J:J,MATCH('Banco de Dados'!$B4834,BD_Gestão!$B:$B,0)),"erro"))</f>
        <v/>
      </c>
      <c r="O4834" s="164" t="str">
        <f>IF($A4834=0,"",IFERROR(INDEX(BD_Gestão!K:K,MATCH('Banco de Dados'!$B4834,BD_Gestão!$B:$B,0)),"erro"))</f>
        <v/>
      </c>
      <c r="P4834" s="169" t="str">
        <f t="shared" si="302"/>
        <v/>
      </c>
      <c r="Q4834" s="170" t="str">
        <f t="shared" si="303"/>
        <v/>
      </c>
      <c r="R4834" s="163" t="e">
        <f t="shared" si="300"/>
        <v>#VALUE!</v>
      </c>
      <c r="S4834" s="163" t="e">
        <f t="shared" si="301"/>
        <v>#VALUE!</v>
      </c>
      <c r="T4834" s="163" t="e">
        <f>INDEX(Controle!O:O,MATCH('Banco de Dados'!A4834,Controle!M:M,0))*E4834/100</f>
        <v>#N/A</v>
      </c>
    </row>
    <row r="4835" spans="1:20" hidden="1" x14ac:dyDescent="0.2">
      <c r="A4835" s="158">
        <f>BD_TS!A4834</f>
        <v>0</v>
      </c>
      <c r="B4835" s="158" t="str">
        <f>SUBSTITUTE(SUBSTITUTE(BD_TS!D4834," ",""),"-","/")</f>
        <v/>
      </c>
      <c r="C4835" s="158">
        <f>BD_TS!E4834</f>
        <v>0</v>
      </c>
      <c r="D4835" s="159">
        <f>BD_TS!F4834</f>
        <v>0</v>
      </c>
      <c r="E4835" s="160">
        <f>BD_TS!B4834</f>
        <v>0</v>
      </c>
      <c r="F4835" s="161">
        <f>BD_TS!C4834</f>
        <v>0</v>
      </c>
      <c r="G4835" s="187">
        <f>BD_TS!H4834</f>
        <v>0</v>
      </c>
      <c r="H4835" s="158" t="str">
        <f>IF($A4835=0,"",IFERROR(INDEX(BD_Gestão!A:A,MATCH('Banco de Dados'!$B4835,BD_Gestão!$B:$B,0)),"erro"))</f>
        <v/>
      </c>
      <c r="I4835" s="162" t="str">
        <f>IF($A4835=0,"",IFERROR(INDEX(BD_Gestão!E:E,MATCH('Banco de Dados'!$B4835,BD_Gestão!$B:$B,0)),"erro"))</f>
        <v/>
      </c>
      <c r="J4835" s="186" t="str">
        <f>IF($A4835=0,"",IFERROR(INDEX(BD_Gestão!B:B,MATCH('Banco de Dados'!$B4835,BD_Gestão!$B:$B,0)),"erro"))</f>
        <v/>
      </c>
      <c r="K4835" s="158" t="str">
        <f>IF($A4835=0,"",IFERROR(INDEX(BD_Gestão!C:C,MATCH('Banco de Dados'!$B4835,BD_Gestão!$B:$B,0)),"erro"))</f>
        <v/>
      </c>
      <c r="L4835" s="158" t="str">
        <f>IF($A4835=0,"",IFERROR(INDEX(BD_Gestão!H:H,MATCH('Banco de Dados'!$B4835,BD_Gestão!$B:$B,0)),"erro"))</f>
        <v/>
      </c>
      <c r="M4835" s="161" t="str">
        <f>IF($A4835=0,"",IFERROR(INDEX(BD_Gestão!F:F,MATCH('Banco de Dados'!$B4835,BD_Gestão!$B:$B,0)),"erro"))</f>
        <v/>
      </c>
      <c r="N4835" s="161" t="str">
        <f>IF($A4835=0,"",IFERROR(INDEX(BD_Gestão!J:J,MATCH('Banco de Dados'!$B4835,BD_Gestão!$B:$B,0)),"erro"))</f>
        <v/>
      </c>
      <c r="O4835" s="164" t="str">
        <f>IF($A4835=0,"",IFERROR(INDEX(BD_Gestão!K:K,MATCH('Banco de Dados'!$B4835,BD_Gestão!$B:$B,0)),"erro"))</f>
        <v/>
      </c>
      <c r="P4835" s="169" t="str">
        <f t="shared" si="302"/>
        <v/>
      </c>
      <c r="Q4835" s="170" t="str">
        <f t="shared" si="303"/>
        <v/>
      </c>
      <c r="R4835" s="163" t="e">
        <f t="shared" si="300"/>
        <v>#VALUE!</v>
      </c>
      <c r="S4835" s="163" t="e">
        <f t="shared" si="301"/>
        <v>#VALUE!</v>
      </c>
      <c r="T4835" s="163" t="e">
        <f>INDEX(Controle!O:O,MATCH('Banco de Dados'!A4835,Controle!M:M,0))*E4835/100</f>
        <v>#N/A</v>
      </c>
    </row>
    <row r="4836" spans="1:20" hidden="1" x14ac:dyDescent="0.2">
      <c r="A4836" s="158">
        <f>BD_TS!A4835</f>
        <v>0</v>
      </c>
      <c r="B4836" s="158" t="str">
        <f>SUBSTITUTE(SUBSTITUTE(BD_TS!D4835," ",""),"-","/")</f>
        <v/>
      </c>
      <c r="C4836" s="158">
        <f>BD_TS!E4835</f>
        <v>0</v>
      </c>
      <c r="D4836" s="159">
        <f>BD_TS!F4835</f>
        <v>0</v>
      </c>
      <c r="E4836" s="160">
        <f>BD_TS!B4835</f>
        <v>0</v>
      </c>
      <c r="F4836" s="161">
        <f>BD_TS!C4835</f>
        <v>0</v>
      </c>
      <c r="G4836" s="187">
        <f>BD_TS!H4835</f>
        <v>0</v>
      </c>
      <c r="H4836" s="158" t="str">
        <f>IF($A4836=0,"",IFERROR(INDEX(BD_Gestão!A:A,MATCH('Banco de Dados'!$B4836,BD_Gestão!$B:$B,0)),"erro"))</f>
        <v/>
      </c>
      <c r="I4836" s="162" t="str">
        <f>IF($A4836=0,"",IFERROR(INDEX(BD_Gestão!E:E,MATCH('Banco de Dados'!$B4836,BD_Gestão!$B:$B,0)),"erro"))</f>
        <v/>
      </c>
      <c r="J4836" s="186" t="str">
        <f>IF($A4836=0,"",IFERROR(INDEX(BD_Gestão!B:B,MATCH('Banco de Dados'!$B4836,BD_Gestão!$B:$B,0)),"erro"))</f>
        <v/>
      </c>
      <c r="K4836" s="158" t="str">
        <f>IF($A4836=0,"",IFERROR(INDEX(BD_Gestão!C:C,MATCH('Banco de Dados'!$B4836,BD_Gestão!$B:$B,0)),"erro"))</f>
        <v/>
      </c>
      <c r="L4836" s="158" t="str">
        <f>IF($A4836=0,"",IFERROR(INDEX(BD_Gestão!H:H,MATCH('Banco de Dados'!$B4836,BD_Gestão!$B:$B,0)),"erro"))</f>
        <v/>
      </c>
      <c r="M4836" s="161" t="str">
        <f>IF($A4836=0,"",IFERROR(INDEX(BD_Gestão!F:F,MATCH('Banco de Dados'!$B4836,BD_Gestão!$B:$B,0)),"erro"))</f>
        <v/>
      </c>
      <c r="N4836" s="161" t="str">
        <f>IF($A4836=0,"",IFERROR(INDEX(BD_Gestão!J:J,MATCH('Banco de Dados'!$B4836,BD_Gestão!$B:$B,0)),"erro"))</f>
        <v/>
      </c>
      <c r="O4836" s="164" t="str">
        <f>IF($A4836=0,"",IFERROR(INDEX(BD_Gestão!K:K,MATCH('Banco de Dados'!$B4836,BD_Gestão!$B:$B,0)),"erro"))</f>
        <v/>
      </c>
      <c r="P4836" s="169" t="str">
        <f t="shared" si="302"/>
        <v/>
      </c>
      <c r="Q4836" s="170" t="str">
        <f t="shared" si="303"/>
        <v/>
      </c>
      <c r="R4836" s="163" t="e">
        <f t="shared" si="300"/>
        <v>#VALUE!</v>
      </c>
      <c r="S4836" s="163" t="e">
        <f t="shared" si="301"/>
        <v>#VALUE!</v>
      </c>
      <c r="T4836" s="163" t="e">
        <f>INDEX(Controle!O:O,MATCH('Banco de Dados'!A4836,Controle!M:M,0))*E4836/100</f>
        <v>#N/A</v>
      </c>
    </row>
    <row r="4837" spans="1:20" hidden="1" x14ac:dyDescent="0.2">
      <c r="A4837" s="158">
        <f>BD_TS!A4836</f>
        <v>0</v>
      </c>
      <c r="B4837" s="158" t="str">
        <f>SUBSTITUTE(SUBSTITUTE(BD_TS!D4836," ",""),"-","/")</f>
        <v/>
      </c>
      <c r="C4837" s="158">
        <f>BD_TS!E4836</f>
        <v>0</v>
      </c>
      <c r="D4837" s="159">
        <f>BD_TS!F4836</f>
        <v>0</v>
      </c>
      <c r="E4837" s="160">
        <f>BD_TS!B4836</f>
        <v>0</v>
      </c>
      <c r="F4837" s="161">
        <f>BD_TS!C4836</f>
        <v>0</v>
      </c>
      <c r="G4837" s="187">
        <f>BD_TS!H4836</f>
        <v>0</v>
      </c>
      <c r="H4837" s="158" t="str">
        <f>IF($A4837=0,"",IFERROR(INDEX(BD_Gestão!A:A,MATCH('Banco de Dados'!$B4837,BD_Gestão!$B:$B,0)),"erro"))</f>
        <v/>
      </c>
      <c r="I4837" s="162" t="str">
        <f>IF($A4837=0,"",IFERROR(INDEX(BD_Gestão!E:E,MATCH('Banco de Dados'!$B4837,BD_Gestão!$B:$B,0)),"erro"))</f>
        <v/>
      </c>
      <c r="J4837" s="186" t="str">
        <f>IF($A4837=0,"",IFERROR(INDEX(BD_Gestão!B:B,MATCH('Banco de Dados'!$B4837,BD_Gestão!$B:$B,0)),"erro"))</f>
        <v/>
      </c>
      <c r="K4837" s="158" t="str">
        <f>IF($A4837=0,"",IFERROR(INDEX(BD_Gestão!C:C,MATCH('Banco de Dados'!$B4837,BD_Gestão!$B:$B,0)),"erro"))</f>
        <v/>
      </c>
      <c r="L4837" s="158" t="str">
        <f>IF($A4837=0,"",IFERROR(INDEX(BD_Gestão!H:H,MATCH('Banco de Dados'!$B4837,BD_Gestão!$B:$B,0)),"erro"))</f>
        <v/>
      </c>
      <c r="M4837" s="161" t="str">
        <f>IF($A4837=0,"",IFERROR(INDEX(BD_Gestão!F:F,MATCH('Banco de Dados'!$B4837,BD_Gestão!$B:$B,0)),"erro"))</f>
        <v/>
      </c>
      <c r="N4837" s="161" t="str">
        <f>IF($A4837=0,"",IFERROR(INDEX(BD_Gestão!J:J,MATCH('Banco de Dados'!$B4837,BD_Gestão!$B:$B,0)),"erro"))</f>
        <v/>
      </c>
      <c r="O4837" s="164" t="str">
        <f>IF($A4837=0,"",IFERROR(INDEX(BD_Gestão!K:K,MATCH('Banco de Dados'!$B4837,BD_Gestão!$B:$B,0)),"erro"))</f>
        <v/>
      </c>
      <c r="P4837" s="169" t="str">
        <f t="shared" si="302"/>
        <v/>
      </c>
      <c r="Q4837" s="170" t="str">
        <f t="shared" si="303"/>
        <v/>
      </c>
      <c r="R4837" s="163" t="e">
        <f t="shared" si="300"/>
        <v>#VALUE!</v>
      </c>
      <c r="S4837" s="163" t="e">
        <f t="shared" si="301"/>
        <v>#VALUE!</v>
      </c>
      <c r="T4837" s="163" t="e">
        <f>INDEX(Controle!O:O,MATCH('Banco de Dados'!A4837,Controle!M:M,0))*E4837/100</f>
        <v>#N/A</v>
      </c>
    </row>
    <row r="4838" spans="1:20" hidden="1" x14ac:dyDescent="0.2">
      <c r="A4838" s="158">
        <f>BD_TS!A4837</f>
        <v>0</v>
      </c>
      <c r="B4838" s="158" t="str">
        <f>SUBSTITUTE(SUBSTITUTE(BD_TS!D4837," ",""),"-","/")</f>
        <v/>
      </c>
      <c r="C4838" s="158">
        <f>BD_TS!E4837</f>
        <v>0</v>
      </c>
      <c r="D4838" s="159">
        <f>BD_TS!F4837</f>
        <v>0</v>
      </c>
      <c r="E4838" s="160">
        <f>BD_TS!B4837</f>
        <v>0</v>
      </c>
      <c r="F4838" s="161">
        <f>BD_TS!C4837</f>
        <v>0</v>
      </c>
      <c r="G4838" s="187">
        <f>BD_TS!H4837</f>
        <v>0</v>
      </c>
      <c r="H4838" s="158" t="str">
        <f>IF($A4838=0,"",IFERROR(INDEX(BD_Gestão!A:A,MATCH('Banco de Dados'!$B4838,BD_Gestão!$B:$B,0)),"erro"))</f>
        <v/>
      </c>
      <c r="I4838" s="162" t="str">
        <f>IF($A4838=0,"",IFERROR(INDEX(BD_Gestão!E:E,MATCH('Banco de Dados'!$B4838,BD_Gestão!$B:$B,0)),"erro"))</f>
        <v/>
      </c>
      <c r="J4838" s="186" t="str">
        <f>IF($A4838=0,"",IFERROR(INDEX(BD_Gestão!B:B,MATCH('Banco de Dados'!$B4838,BD_Gestão!$B:$B,0)),"erro"))</f>
        <v/>
      </c>
      <c r="K4838" s="158" t="str">
        <f>IF($A4838=0,"",IFERROR(INDEX(BD_Gestão!C:C,MATCH('Banco de Dados'!$B4838,BD_Gestão!$B:$B,0)),"erro"))</f>
        <v/>
      </c>
      <c r="L4838" s="158" t="str">
        <f>IF($A4838=0,"",IFERROR(INDEX(BD_Gestão!H:H,MATCH('Banco de Dados'!$B4838,BD_Gestão!$B:$B,0)),"erro"))</f>
        <v/>
      </c>
      <c r="M4838" s="161" t="str">
        <f>IF($A4838=0,"",IFERROR(INDEX(BD_Gestão!F:F,MATCH('Banco de Dados'!$B4838,BD_Gestão!$B:$B,0)),"erro"))</f>
        <v/>
      </c>
      <c r="N4838" s="161" t="str">
        <f>IF($A4838=0,"",IFERROR(INDEX(BD_Gestão!J:J,MATCH('Banco de Dados'!$B4838,BD_Gestão!$B:$B,0)),"erro"))</f>
        <v/>
      </c>
      <c r="O4838" s="164" t="str">
        <f>IF($A4838=0,"",IFERROR(INDEX(BD_Gestão!K:K,MATCH('Banco de Dados'!$B4838,BD_Gestão!$B:$B,0)),"erro"))</f>
        <v/>
      </c>
      <c r="P4838" s="169" t="str">
        <f t="shared" si="302"/>
        <v/>
      </c>
      <c r="Q4838" s="170" t="str">
        <f t="shared" si="303"/>
        <v/>
      </c>
      <c r="R4838" s="163" t="e">
        <f t="shared" si="300"/>
        <v>#VALUE!</v>
      </c>
      <c r="S4838" s="163" t="e">
        <f t="shared" si="301"/>
        <v>#VALUE!</v>
      </c>
      <c r="T4838" s="163" t="e">
        <f>INDEX(Controle!O:O,MATCH('Banco de Dados'!A4838,Controle!M:M,0))*E4838/100</f>
        <v>#N/A</v>
      </c>
    </row>
    <row r="4839" spans="1:20" hidden="1" x14ac:dyDescent="0.2">
      <c r="A4839" s="158">
        <f>BD_TS!A4838</f>
        <v>0</v>
      </c>
      <c r="B4839" s="158" t="str">
        <f>SUBSTITUTE(SUBSTITUTE(BD_TS!D4838," ",""),"-","/")</f>
        <v/>
      </c>
      <c r="C4839" s="158">
        <f>BD_TS!E4838</f>
        <v>0</v>
      </c>
      <c r="D4839" s="159">
        <f>BD_TS!F4838</f>
        <v>0</v>
      </c>
      <c r="E4839" s="160">
        <f>BD_TS!B4838</f>
        <v>0</v>
      </c>
      <c r="F4839" s="161">
        <f>BD_TS!C4838</f>
        <v>0</v>
      </c>
      <c r="G4839" s="187">
        <f>BD_TS!H4838</f>
        <v>0</v>
      </c>
      <c r="H4839" s="158" t="str">
        <f>IF($A4839=0,"",IFERROR(INDEX(BD_Gestão!A:A,MATCH('Banco de Dados'!$B4839,BD_Gestão!$B:$B,0)),"erro"))</f>
        <v/>
      </c>
      <c r="I4839" s="162" t="str">
        <f>IF($A4839=0,"",IFERROR(INDEX(BD_Gestão!E:E,MATCH('Banco de Dados'!$B4839,BD_Gestão!$B:$B,0)),"erro"))</f>
        <v/>
      </c>
      <c r="J4839" s="186" t="str">
        <f>IF($A4839=0,"",IFERROR(INDEX(BD_Gestão!B:B,MATCH('Banco de Dados'!$B4839,BD_Gestão!$B:$B,0)),"erro"))</f>
        <v/>
      </c>
      <c r="K4839" s="158" t="str">
        <f>IF($A4839=0,"",IFERROR(INDEX(BD_Gestão!C:C,MATCH('Banco de Dados'!$B4839,BD_Gestão!$B:$B,0)),"erro"))</f>
        <v/>
      </c>
      <c r="L4839" s="158" t="str">
        <f>IF($A4839=0,"",IFERROR(INDEX(BD_Gestão!H:H,MATCH('Banco de Dados'!$B4839,BD_Gestão!$B:$B,0)),"erro"))</f>
        <v/>
      </c>
      <c r="M4839" s="161" t="str">
        <f>IF($A4839=0,"",IFERROR(INDEX(BD_Gestão!F:F,MATCH('Banco de Dados'!$B4839,BD_Gestão!$B:$B,0)),"erro"))</f>
        <v/>
      </c>
      <c r="N4839" s="161" t="str">
        <f>IF($A4839=0,"",IFERROR(INDEX(BD_Gestão!J:J,MATCH('Banco de Dados'!$B4839,BD_Gestão!$B:$B,0)),"erro"))</f>
        <v/>
      </c>
      <c r="O4839" s="164" t="str">
        <f>IF($A4839=0,"",IFERROR(INDEX(BD_Gestão!K:K,MATCH('Banco de Dados'!$B4839,BD_Gestão!$B:$B,0)),"erro"))</f>
        <v/>
      </c>
      <c r="P4839" s="169" t="str">
        <f t="shared" si="302"/>
        <v/>
      </c>
      <c r="Q4839" s="170" t="str">
        <f t="shared" si="303"/>
        <v/>
      </c>
      <c r="R4839" s="163" t="e">
        <f t="shared" si="300"/>
        <v>#VALUE!</v>
      </c>
      <c r="S4839" s="163" t="e">
        <f t="shared" si="301"/>
        <v>#VALUE!</v>
      </c>
      <c r="T4839" s="163" t="e">
        <f>INDEX(Controle!O:O,MATCH('Banco de Dados'!A4839,Controle!M:M,0))*E4839/100</f>
        <v>#N/A</v>
      </c>
    </row>
    <row r="4840" spans="1:20" hidden="1" x14ac:dyDescent="0.2">
      <c r="A4840" s="158">
        <f>BD_TS!A4839</f>
        <v>0</v>
      </c>
      <c r="B4840" s="158" t="str">
        <f>SUBSTITUTE(SUBSTITUTE(BD_TS!D4839," ",""),"-","/")</f>
        <v/>
      </c>
      <c r="C4840" s="158">
        <f>BD_TS!E4839</f>
        <v>0</v>
      </c>
      <c r="D4840" s="159">
        <f>BD_TS!F4839</f>
        <v>0</v>
      </c>
      <c r="E4840" s="160">
        <f>BD_TS!B4839</f>
        <v>0</v>
      </c>
      <c r="F4840" s="161">
        <f>BD_TS!C4839</f>
        <v>0</v>
      </c>
      <c r="G4840" s="187">
        <f>BD_TS!H4839</f>
        <v>0</v>
      </c>
      <c r="H4840" s="158" t="str">
        <f>IF($A4840=0,"",IFERROR(INDEX(BD_Gestão!A:A,MATCH('Banco de Dados'!$B4840,BD_Gestão!$B:$B,0)),"erro"))</f>
        <v/>
      </c>
      <c r="I4840" s="162" t="str">
        <f>IF($A4840=0,"",IFERROR(INDEX(BD_Gestão!E:E,MATCH('Banco de Dados'!$B4840,BD_Gestão!$B:$B,0)),"erro"))</f>
        <v/>
      </c>
      <c r="J4840" s="186" t="str">
        <f>IF($A4840=0,"",IFERROR(INDEX(BD_Gestão!B:B,MATCH('Banco de Dados'!$B4840,BD_Gestão!$B:$B,0)),"erro"))</f>
        <v/>
      </c>
      <c r="K4840" s="158" t="str">
        <f>IF($A4840=0,"",IFERROR(INDEX(BD_Gestão!C:C,MATCH('Banco de Dados'!$B4840,BD_Gestão!$B:$B,0)),"erro"))</f>
        <v/>
      </c>
      <c r="L4840" s="158" t="str">
        <f>IF($A4840=0,"",IFERROR(INDEX(BD_Gestão!H:H,MATCH('Banco de Dados'!$B4840,BD_Gestão!$B:$B,0)),"erro"))</f>
        <v/>
      </c>
      <c r="M4840" s="161" t="str">
        <f>IF($A4840=0,"",IFERROR(INDEX(BD_Gestão!F:F,MATCH('Banco de Dados'!$B4840,BD_Gestão!$B:$B,0)),"erro"))</f>
        <v/>
      </c>
      <c r="N4840" s="161" t="str">
        <f>IF($A4840=0,"",IFERROR(INDEX(BD_Gestão!J:J,MATCH('Banco de Dados'!$B4840,BD_Gestão!$B:$B,0)),"erro"))</f>
        <v/>
      </c>
      <c r="O4840" s="164" t="str">
        <f>IF($A4840=0,"",IFERROR(INDEX(BD_Gestão!K:K,MATCH('Banco de Dados'!$B4840,BD_Gestão!$B:$B,0)),"erro"))</f>
        <v/>
      </c>
      <c r="P4840" s="169" t="str">
        <f t="shared" si="302"/>
        <v/>
      </c>
      <c r="Q4840" s="170" t="str">
        <f t="shared" si="303"/>
        <v/>
      </c>
      <c r="R4840" s="163" t="e">
        <f t="shared" si="300"/>
        <v>#VALUE!</v>
      </c>
      <c r="S4840" s="163" t="e">
        <f t="shared" si="301"/>
        <v>#VALUE!</v>
      </c>
      <c r="T4840" s="163" t="e">
        <f>INDEX(Controle!O:O,MATCH('Banco de Dados'!A4840,Controle!M:M,0))*E4840/100</f>
        <v>#N/A</v>
      </c>
    </row>
    <row r="4841" spans="1:20" hidden="1" x14ac:dyDescent="0.2">
      <c r="A4841" s="158">
        <f>BD_TS!A4840</f>
        <v>0</v>
      </c>
      <c r="B4841" s="158" t="str">
        <f>SUBSTITUTE(SUBSTITUTE(BD_TS!D4840," ",""),"-","/")</f>
        <v/>
      </c>
      <c r="C4841" s="158">
        <f>BD_TS!E4840</f>
        <v>0</v>
      </c>
      <c r="D4841" s="159">
        <f>BD_TS!F4840</f>
        <v>0</v>
      </c>
      <c r="E4841" s="160">
        <f>BD_TS!B4840</f>
        <v>0</v>
      </c>
      <c r="F4841" s="161">
        <f>BD_TS!C4840</f>
        <v>0</v>
      </c>
      <c r="G4841" s="187">
        <f>BD_TS!H4840</f>
        <v>0</v>
      </c>
      <c r="H4841" s="158" t="str">
        <f>IF($A4841=0,"",IFERROR(INDEX(BD_Gestão!A:A,MATCH('Banco de Dados'!$B4841,BD_Gestão!$B:$B,0)),"erro"))</f>
        <v/>
      </c>
      <c r="I4841" s="162" t="str">
        <f>IF($A4841=0,"",IFERROR(INDEX(BD_Gestão!E:E,MATCH('Banco de Dados'!$B4841,BD_Gestão!$B:$B,0)),"erro"))</f>
        <v/>
      </c>
      <c r="J4841" s="186" t="str">
        <f>IF($A4841=0,"",IFERROR(INDEX(BD_Gestão!B:B,MATCH('Banco de Dados'!$B4841,BD_Gestão!$B:$B,0)),"erro"))</f>
        <v/>
      </c>
      <c r="K4841" s="158" t="str">
        <f>IF($A4841=0,"",IFERROR(INDEX(BD_Gestão!C:C,MATCH('Banco de Dados'!$B4841,BD_Gestão!$B:$B,0)),"erro"))</f>
        <v/>
      </c>
      <c r="L4841" s="158" t="str">
        <f>IF($A4841=0,"",IFERROR(INDEX(BD_Gestão!H:H,MATCH('Banco de Dados'!$B4841,BD_Gestão!$B:$B,0)),"erro"))</f>
        <v/>
      </c>
      <c r="M4841" s="161" t="str">
        <f>IF($A4841=0,"",IFERROR(INDEX(BD_Gestão!F:F,MATCH('Banco de Dados'!$B4841,BD_Gestão!$B:$B,0)),"erro"))</f>
        <v/>
      </c>
      <c r="N4841" s="161" t="str">
        <f>IF($A4841=0,"",IFERROR(INDEX(BD_Gestão!J:J,MATCH('Banco de Dados'!$B4841,BD_Gestão!$B:$B,0)),"erro"))</f>
        <v/>
      </c>
      <c r="O4841" s="164" t="str">
        <f>IF($A4841=0,"",IFERROR(INDEX(BD_Gestão!K:K,MATCH('Banco de Dados'!$B4841,BD_Gestão!$B:$B,0)),"erro"))</f>
        <v/>
      </c>
      <c r="P4841" s="169" t="str">
        <f t="shared" si="302"/>
        <v/>
      </c>
      <c r="Q4841" s="170" t="str">
        <f t="shared" si="303"/>
        <v/>
      </c>
      <c r="R4841" s="163" t="e">
        <f t="shared" si="300"/>
        <v>#VALUE!</v>
      </c>
      <c r="S4841" s="163" t="e">
        <f t="shared" si="301"/>
        <v>#VALUE!</v>
      </c>
      <c r="T4841" s="163" t="e">
        <f>INDEX(Controle!O:O,MATCH('Banco de Dados'!A4841,Controle!M:M,0))*E4841/100</f>
        <v>#N/A</v>
      </c>
    </row>
    <row r="4842" spans="1:20" hidden="1" x14ac:dyDescent="0.2">
      <c r="A4842" s="158">
        <f>BD_TS!A4841</f>
        <v>0</v>
      </c>
      <c r="B4842" s="158" t="str">
        <f>SUBSTITUTE(SUBSTITUTE(BD_TS!D4841," ",""),"-","/")</f>
        <v/>
      </c>
      <c r="C4842" s="158">
        <f>BD_TS!E4841</f>
        <v>0</v>
      </c>
      <c r="D4842" s="159">
        <f>BD_TS!F4841</f>
        <v>0</v>
      </c>
      <c r="E4842" s="160">
        <f>BD_TS!B4841</f>
        <v>0</v>
      </c>
      <c r="F4842" s="161">
        <f>BD_TS!C4841</f>
        <v>0</v>
      </c>
      <c r="G4842" s="187">
        <f>BD_TS!H4841</f>
        <v>0</v>
      </c>
      <c r="H4842" s="158" t="str">
        <f>IF($A4842=0,"",IFERROR(INDEX(BD_Gestão!A:A,MATCH('Banco de Dados'!$B4842,BD_Gestão!$B:$B,0)),"erro"))</f>
        <v/>
      </c>
      <c r="I4842" s="162" t="str">
        <f>IF($A4842=0,"",IFERROR(INDEX(BD_Gestão!E:E,MATCH('Banco de Dados'!$B4842,BD_Gestão!$B:$B,0)),"erro"))</f>
        <v/>
      </c>
      <c r="J4842" s="186" t="str">
        <f>IF($A4842=0,"",IFERROR(INDEX(BD_Gestão!B:B,MATCH('Banco de Dados'!$B4842,BD_Gestão!$B:$B,0)),"erro"))</f>
        <v/>
      </c>
      <c r="K4842" s="158" t="str">
        <f>IF($A4842=0,"",IFERROR(INDEX(BD_Gestão!C:C,MATCH('Banco de Dados'!$B4842,BD_Gestão!$B:$B,0)),"erro"))</f>
        <v/>
      </c>
      <c r="L4842" s="158" t="str">
        <f>IF($A4842=0,"",IFERROR(INDEX(BD_Gestão!H:H,MATCH('Banco de Dados'!$B4842,BD_Gestão!$B:$B,0)),"erro"))</f>
        <v/>
      </c>
      <c r="M4842" s="161" t="str">
        <f>IF($A4842=0,"",IFERROR(INDEX(BD_Gestão!F:F,MATCH('Banco de Dados'!$B4842,BD_Gestão!$B:$B,0)),"erro"))</f>
        <v/>
      </c>
      <c r="N4842" s="161" t="str">
        <f>IF($A4842=0,"",IFERROR(INDEX(BD_Gestão!J:J,MATCH('Banco de Dados'!$B4842,BD_Gestão!$B:$B,0)),"erro"))</f>
        <v/>
      </c>
      <c r="O4842" s="164" t="str">
        <f>IF($A4842=0,"",IFERROR(INDEX(BD_Gestão!K:K,MATCH('Banco de Dados'!$B4842,BD_Gestão!$B:$B,0)),"erro"))</f>
        <v/>
      </c>
      <c r="P4842" s="169" t="str">
        <f t="shared" si="302"/>
        <v/>
      </c>
      <c r="Q4842" s="170" t="str">
        <f t="shared" si="303"/>
        <v/>
      </c>
      <c r="R4842" s="163" t="e">
        <f t="shared" si="300"/>
        <v>#VALUE!</v>
      </c>
      <c r="S4842" s="163" t="e">
        <f t="shared" si="301"/>
        <v>#VALUE!</v>
      </c>
      <c r="T4842" s="163" t="e">
        <f>INDEX(Controle!O:O,MATCH('Banco de Dados'!A4842,Controle!M:M,0))*E4842/100</f>
        <v>#N/A</v>
      </c>
    </row>
    <row r="4843" spans="1:20" hidden="1" x14ac:dyDescent="0.2">
      <c r="A4843" s="158">
        <f>BD_TS!A4842</f>
        <v>0</v>
      </c>
      <c r="B4843" s="158" t="str">
        <f>SUBSTITUTE(SUBSTITUTE(BD_TS!D4842," ",""),"-","/")</f>
        <v/>
      </c>
      <c r="C4843" s="158">
        <f>BD_TS!E4842</f>
        <v>0</v>
      </c>
      <c r="D4843" s="159">
        <f>BD_TS!F4842</f>
        <v>0</v>
      </c>
      <c r="E4843" s="160">
        <f>BD_TS!B4842</f>
        <v>0</v>
      </c>
      <c r="F4843" s="161">
        <f>BD_TS!C4842</f>
        <v>0</v>
      </c>
      <c r="G4843" s="187">
        <f>BD_TS!H4842</f>
        <v>0</v>
      </c>
      <c r="H4843" s="158" t="str">
        <f>IF($A4843=0,"",IFERROR(INDEX(BD_Gestão!A:A,MATCH('Banco de Dados'!$B4843,BD_Gestão!$B:$B,0)),"erro"))</f>
        <v/>
      </c>
      <c r="I4843" s="162" t="str">
        <f>IF($A4843=0,"",IFERROR(INDEX(BD_Gestão!E:E,MATCH('Banco de Dados'!$B4843,BD_Gestão!$B:$B,0)),"erro"))</f>
        <v/>
      </c>
      <c r="J4843" s="186" t="str">
        <f>IF($A4843=0,"",IFERROR(INDEX(BD_Gestão!B:B,MATCH('Banco de Dados'!$B4843,BD_Gestão!$B:$B,0)),"erro"))</f>
        <v/>
      </c>
      <c r="K4843" s="158" t="str">
        <f>IF($A4843=0,"",IFERROR(INDEX(BD_Gestão!C:C,MATCH('Banco de Dados'!$B4843,BD_Gestão!$B:$B,0)),"erro"))</f>
        <v/>
      </c>
      <c r="L4843" s="158" t="str">
        <f>IF($A4843=0,"",IFERROR(INDEX(BD_Gestão!H:H,MATCH('Banco de Dados'!$B4843,BD_Gestão!$B:$B,0)),"erro"))</f>
        <v/>
      </c>
      <c r="M4843" s="161" t="str">
        <f>IF($A4843=0,"",IFERROR(INDEX(BD_Gestão!F:F,MATCH('Banco de Dados'!$B4843,BD_Gestão!$B:$B,0)),"erro"))</f>
        <v/>
      </c>
      <c r="N4843" s="161" t="str">
        <f>IF($A4843=0,"",IFERROR(INDEX(BD_Gestão!J:J,MATCH('Banco de Dados'!$B4843,BD_Gestão!$B:$B,0)),"erro"))</f>
        <v/>
      </c>
      <c r="O4843" s="164" t="str">
        <f>IF($A4843=0,"",IFERROR(INDEX(BD_Gestão!K:K,MATCH('Banco de Dados'!$B4843,BD_Gestão!$B:$B,0)),"erro"))</f>
        <v/>
      </c>
      <c r="P4843" s="169" t="str">
        <f t="shared" si="302"/>
        <v/>
      </c>
      <c r="Q4843" s="170" t="str">
        <f t="shared" si="303"/>
        <v/>
      </c>
      <c r="R4843" s="163" t="e">
        <f t="shared" si="300"/>
        <v>#VALUE!</v>
      </c>
      <c r="S4843" s="163" t="e">
        <f t="shared" si="301"/>
        <v>#VALUE!</v>
      </c>
      <c r="T4843" s="163" t="e">
        <f>INDEX(Controle!O:O,MATCH('Banco de Dados'!A4843,Controle!M:M,0))*E4843/100</f>
        <v>#N/A</v>
      </c>
    </row>
    <row r="4844" spans="1:20" hidden="1" x14ac:dyDescent="0.2">
      <c r="A4844" s="158">
        <f>BD_TS!A4843</f>
        <v>0</v>
      </c>
      <c r="B4844" s="158" t="str">
        <f>SUBSTITUTE(SUBSTITUTE(BD_TS!D4843," ",""),"-","/")</f>
        <v/>
      </c>
      <c r="C4844" s="158">
        <f>BD_TS!E4843</f>
        <v>0</v>
      </c>
      <c r="D4844" s="159">
        <f>BD_TS!F4843</f>
        <v>0</v>
      </c>
      <c r="E4844" s="160">
        <f>BD_TS!B4843</f>
        <v>0</v>
      </c>
      <c r="F4844" s="161">
        <f>BD_TS!C4843</f>
        <v>0</v>
      </c>
      <c r="G4844" s="187">
        <f>BD_TS!H4843</f>
        <v>0</v>
      </c>
      <c r="H4844" s="158" t="str">
        <f>IF($A4844=0,"",IFERROR(INDEX(BD_Gestão!A:A,MATCH('Banco de Dados'!$B4844,BD_Gestão!$B:$B,0)),"erro"))</f>
        <v/>
      </c>
      <c r="I4844" s="162" t="str">
        <f>IF($A4844=0,"",IFERROR(INDEX(BD_Gestão!E:E,MATCH('Banco de Dados'!$B4844,BD_Gestão!$B:$B,0)),"erro"))</f>
        <v/>
      </c>
      <c r="J4844" s="186" t="str">
        <f>IF($A4844=0,"",IFERROR(INDEX(BD_Gestão!B:B,MATCH('Banco de Dados'!$B4844,BD_Gestão!$B:$B,0)),"erro"))</f>
        <v/>
      </c>
      <c r="K4844" s="158" t="str">
        <f>IF($A4844=0,"",IFERROR(INDEX(BD_Gestão!C:C,MATCH('Banco de Dados'!$B4844,BD_Gestão!$B:$B,0)),"erro"))</f>
        <v/>
      </c>
      <c r="L4844" s="158" t="str">
        <f>IF($A4844=0,"",IFERROR(INDEX(BD_Gestão!H:H,MATCH('Banco de Dados'!$B4844,BD_Gestão!$B:$B,0)),"erro"))</f>
        <v/>
      </c>
      <c r="M4844" s="161" t="str">
        <f>IF($A4844=0,"",IFERROR(INDEX(BD_Gestão!F:F,MATCH('Banco de Dados'!$B4844,BD_Gestão!$B:$B,0)),"erro"))</f>
        <v/>
      </c>
      <c r="N4844" s="161" t="str">
        <f>IF($A4844=0,"",IFERROR(INDEX(BD_Gestão!J:J,MATCH('Banco de Dados'!$B4844,BD_Gestão!$B:$B,0)),"erro"))</f>
        <v/>
      </c>
      <c r="O4844" s="164" t="str">
        <f>IF($A4844=0,"",IFERROR(INDEX(BD_Gestão!K:K,MATCH('Banco de Dados'!$B4844,BD_Gestão!$B:$B,0)),"erro"))</f>
        <v/>
      </c>
      <c r="P4844" s="169" t="str">
        <f t="shared" si="302"/>
        <v/>
      </c>
      <c r="Q4844" s="170" t="str">
        <f t="shared" si="303"/>
        <v/>
      </c>
      <c r="R4844" s="163" t="e">
        <f t="shared" si="300"/>
        <v>#VALUE!</v>
      </c>
      <c r="S4844" s="163" t="e">
        <f t="shared" si="301"/>
        <v>#VALUE!</v>
      </c>
      <c r="T4844" s="163" t="e">
        <f>INDEX(Controle!O:O,MATCH('Banco de Dados'!A4844,Controle!M:M,0))*E4844/100</f>
        <v>#N/A</v>
      </c>
    </row>
    <row r="4845" spans="1:20" hidden="1" x14ac:dyDescent="0.2">
      <c r="A4845" s="158">
        <f>BD_TS!A4844</f>
        <v>0</v>
      </c>
      <c r="B4845" s="158" t="str">
        <f>SUBSTITUTE(SUBSTITUTE(BD_TS!D4844," ",""),"-","/")</f>
        <v/>
      </c>
      <c r="C4845" s="158">
        <f>BD_TS!E4844</f>
        <v>0</v>
      </c>
      <c r="D4845" s="159">
        <f>BD_TS!F4844</f>
        <v>0</v>
      </c>
      <c r="E4845" s="160">
        <f>BD_TS!B4844</f>
        <v>0</v>
      </c>
      <c r="F4845" s="161">
        <f>BD_TS!C4844</f>
        <v>0</v>
      </c>
      <c r="G4845" s="187">
        <f>BD_TS!H4844</f>
        <v>0</v>
      </c>
      <c r="H4845" s="158" t="str">
        <f>IF($A4845=0,"",IFERROR(INDEX(BD_Gestão!A:A,MATCH('Banco de Dados'!$B4845,BD_Gestão!$B:$B,0)),"erro"))</f>
        <v/>
      </c>
      <c r="I4845" s="162" t="str">
        <f>IF($A4845=0,"",IFERROR(INDEX(BD_Gestão!E:E,MATCH('Banco de Dados'!$B4845,BD_Gestão!$B:$B,0)),"erro"))</f>
        <v/>
      </c>
      <c r="J4845" s="186" t="str">
        <f>IF($A4845=0,"",IFERROR(INDEX(BD_Gestão!B:B,MATCH('Banco de Dados'!$B4845,BD_Gestão!$B:$B,0)),"erro"))</f>
        <v/>
      </c>
      <c r="K4845" s="158" t="str">
        <f>IF($A4845=0,"",IFERROR(INDEX(BD_Gestão!C:C,MATCH('Banco de Dados'!$B4845,BD_Gestão!$B:$B,0)),"erro"))</f>
        <v/>
      </c>
      <c r="L4845" s="158" t="str">
        <f>IF($A4845=0,"",IFERROR(INDEX(BD_Gestão!H:H,MATCH('Banco de Dados'!$B4845,BD_Gestão!$B:$B,0)),"erro"))</f>
        <v/>
      </c>
      <c r="M4845" s="161" t="str">
        <f>IF($A4845=0,"",IFERROR(INDEX(BD_Gestão!F:F,MATCH('Banco de Dados'!$B4845,BD_Gestão!$B:$B,0)),"erro"))</f>
        <v/>
      </c>
      <c r="N4845" s="161" t="str">
        <f>IF($A4845=0,"",IFERROR(INDEX(BD_Gestão!J:J,MATCH('Banco de Dados'!$B4845,BD_Gestão!$B:$B,0)),"erro"))</f>
        <v/>
      </c>
      <c r="O4845" s="164" t="str">
        <f>IF($A4845=0,"",IFERROR(INDEX(BD_Gestão!K:K,MATCH('Banco de Dados'!$B4845,BD_Gestão!$B:$B,0)),"erro"))</f>
        <v/>
      </c>
      <c r="P4845" s="169" t="str">
        <f t="shared" si="302"/>
        <v/>
      </c>
      <c r="Q4845" s="170" t="str">
        <f t="shared" si="303"/>
        <v/>
      </c>
      <c r="R4845" s="163" t="e">
        <f t="shared" si="300"/>
        <v>#VALUE!</v>
      </c>
      <c r="S4845" s="163" t="e">
        <f t="shared" si="301"/>
        <v>#VALUE!</v>
      </c>
      <c r="T4845" s="163" t="e">
        <f>INDEX(Controle!O:O,MATCH('Banco de Dados'!A4845,Controle!M:M,0))*E4845/100</f>
        <v>#N/A</v>
      </c>
    </row>
    <row r="4846" spans="1:20" hidden="1" x14ac:dyDescent="0.2">
      <c r="A4846" s="158">
        <f>BD_TS!A4845</f>
        <v>0</v>
      </c>
      <c r="B4846" s="158" t="str">
        <f>SUBSTITUTE(SUBSTITUTE(BD_TS!D4845," ",""),"-","/")</f>
        <v/>
      </c>
      <c r="C4846" s="158">
        <f>BD_TS!E4845</f>
        <v>0</v>
      </c>
      <c r="D4846" s="159">
        <f>BD_TS!F4845</f>
        <v>0</v>
      </c>
      <c r="E4846" s="160">
        <f>BD_TS!B4845</f>
        <v>0</v>
      </c>
      <c r="F4846" s="161">
        <f>BD_TS!C4845</f>
        <v>0</v>
      </c>
      <c r="G4846" s="187">
        <f>BD_TS!H4845</f>
        <v>0</v>
      </c>
      <c r="H4846" s="158" t="str">
        <f>IF($A4846=0,"",IFERROR(INDEX(BD_Gestão!A:A,MATCH('Banco de Dados'!$B4846,BD_Gestão!$B:$B,0)),"erro"))</f>
        <v/>
      </c>
      <c r="I4846" s="162" t="str">
        <f>IF($A4846=0,"",IFERROR(INDEX(BD_Gestão!E:E,MATCH('Banco de Dados'!$B4846,BD_Gestão!$B:$B,0)),"erro"))</f>
        <v/>
      </c>
      <c r="J4846" s="186" t="str">
        <f>IF($A4846=0,"",IFERROR(INDEX(BD_Gestão!B:B,MATCH('Banco de Dados'!$B4846,BD_Gestão!$B:$B,0)),"erro"))</f>
        <v/>
      </c>
      <c r="K4846" s="158" t="str">
        <f>IF($A4846=0,"",IFERROR(INDEX(BD_Gestão!C:C,MATCH('Banco de Dados'!$B4846,BD_Gestão!$B:$B,0)),"erro"))</f>
        <v/>
      </c>
      <c r="L4846" s="158" t="str">
        <f>IF($A4846=0,"",IFERROR(INDEX(BD_Gestão!H:H,MATCH('Banco de Dados'!$B4846,BD_Gestão!$B:$B,0)),"erro"))</f>
        <v/>
      </c>
      <c r="M4846" s="161" t="str">
        <f>IF($A4846=0,"",IFERROR(INDEX(BD_Gestão!F:F,MATCH('Banco de Dados'!$B4846,BD_Gestão!$B:$B,0)),"erro"))</f>
        <v/>
      </c>
      <c r="N4846" s="161" t="str">
        <f>IF($A4846=0,"",IFERROR(INDEX(BD_Gestão!J:J,MATCH('Banco de Dados'!$B4846,BD_Gestão!$B:$B,0)),"erro"))</f>
        <v/>
      </c>
      <c r="O4846" s="164" t="str">
        <f>IF($A4846=0,"",IFERROR(INDEX(BD_Gestão!K:K,MATCH('Banco de Dados'!$B4846,BD_Gestão!$B:$B,0)),"erro"))</f>
        <v/>
      </c>
      <c r="P4846" s="169" t="str">
        <f t="shared" si="302"/>
        <v/>
      </c>
      <c r="Q4846" s="170" t="str">
        <f t="shared" si="303"/>
        <v/>
      </c>
      <c r="R4846" s="163" t="e">
        <f t="shared" si="300"/>
        <v>#VALUE!</v>
      </c>
      <c r="S4846" s="163" t="e">
        <f t="shared" si="301"/>
        <v>#VALUE!</v>
      </c>
      <c r="T4846" s="163" t="e">
        <f>INDEX(Controle!O:O,MATCH('Banco de Dados'!A4846,Controle!M:M,0))*E4846/100</f>
        <v>#N/A</v>
      </c>
    </row>
    <row r="4847" spans="1:20" hidden="1" x14ac:dyDescent="0.2">
      <c r="A4847" s="158">
        <f>BD_TS!A4846</f>
        <v>0</v>
      </c>
      <c r="B4847" s="158" t="str">
        <f>SUBSTITUTE(SUBSTITUTE(BD_TS!D4846," ",""),"-","/")</f>
        <v/>
      </c>
      <c r="C4847" s="158">
        <f>BD_TS!E4846</f>
        <v>0</v>
      </c>
      <c r="D4847" s="159">
        <f>BD_TS!F4846</f>
        <v>0</v>
      </c>
      <c r="E4847" s="160">
        <f>BD_TS!B4846</f>
        <v>0</v>
      </c>
      <c r="F4847" s="161">
        <f>BD_TS!C4846</f>
        <v>0</v>
      </c>
      <c r="G4847" s="187">
        <f>BD_TS!H4846</f>
        <v>0</v>
      </c>
      <c r="H4847" s="158" t="str">
        <f>IF($A4847=0,"",IFERROR(INDEX(BD_Gestão!A:A,MATCH('Banco de Dados'!$B4847,BD_Gestão!$B:$B,0)),"erro"))</f>
        <v/>
      </c>
      <c r="I4847" s="162" t="str">
        <f>IF($A4847=0,"",IFERROR(INDEX(BD_Gestão!E:E,MATCH('Banco de Dados'!$B4847,BD_Gestão!$B:$B,0)),"erro"))</f>
        <v/>
      </c>
      <c r="J4847" s="186" t="str">
        <f>IF($A4847=0,"",IFERROR(INDEX(BD_Gestão!B:B,MATCH('Banco de Dados'!$B4847,BD_Gestão!$B:$B,0)),"erro"))</f>
        <v/>
      </c>
      <c r="K4847" s="158" t="str">
        <f>IF($A4847=0,"",IFERROR(INDEX(BD_Gestão!C:C,MATCH('Banco de Dados'!$B4847,BD_Gestão!$B:$B,0)),"erro"))</f>
        <v/>
      </c>
      <c r="L4847" s="158" t="str">
        <f>IF($A4847=0,"",IFERROR(INDEX(BD_Gestão!H:H,MATCH('Banco de Dados'!$B4847,BD_Gestão!$B:$B,0)),"erro"))</f>
        <v/>
      </c>
      <c r="M4847" s="161" t="str">
        <f>IF($A4847=0,"",IFERROR(INDEX(BD_Gestão!F:F,MATCH('Banco de Dados'!$B4847,BD_Gestão!$B:$B,0)),"erro"))</f>
        <v/>
      </c>
      <c r="N4847" s="161" t="str">
        <f>IF($A4847=0,"",IFERROR(INDEX(BD_Gestão!J:J,MATCH('Banco de Dados'!$B4847,BD_Gestão!$B:$B,0)),"erro"))</f>
        <v/>
      </c>
      <c r="O4847" s="164" t="str">
        <f>IF($A4847=0,"",IFERROR(INDEX(BD_Gestão!K:K,MATCH('Banco de Dados'!$B4847,BD_Gestão!$B:$B,0)),"erro"))</f>
        <v/>
      </c>
      <c r="P4847" s="169" t="str">
        <f t="shared" si="302"/>
        <v/>
      </c>
      <c r="Q4847" s="170" t="str">
        <f t="shared" si="303"/>
        <v/>
      </c>
      <c r="R4847" s="163" t="e">
        <f t="shared" si="300"/>
        <v>#VALUE!</v>
      </c>
      <c r="S4847" s="163" t="e">
        <f t="shared" si="301"/>
        <v>#VALUE!</v>
      </c>
      <c r="T4847" s="163" t="e">
        <f>INDEX(Controle!O:O,MATCH('Banco de Dados'!A4847,Controle!M:M,0))*E4847/100</f>
        <v>#N/A</v>
      </c>
    </row>
    <row r="4848" spans="1:20" hidden="1" x14ac:dyDescent="0.2">
      <c r="A4848" s="158">
        <f>BD_TS!A4847</f>
        <v>0</v>
      </c>
      <c r="B4848" s="158" t="str">
        <f>SUBSTITUTE(SUBSTITUTE(BD_TS!D4847," ",""),"-","/")</f>
        <v/>
      </c>
      <c r="C4848" s="158">
        <f>BD_TS!E4847</f>
        <v>0</v>
      </c>
      <c r="D4848" s="159">
        <f>BD_TS!F4847</f>
        <v>0</v>
      </c>
      <c r="E4848" s="160">
        <f>BD_TS!B4847</f>
        <v>0</v>
      </c>
      <c r="F4848" s="161">
        <f>BD_TS!C4847</f>
        <v>0</v>
      </c>
      <c r="G4848" s="187">
        <f>BD_TS!H4847</f>
        <v>0</v>
      </c>
      <c r="H4848" s="158" t="str">
        <f>IF($A4848=0,"",IFERROR(INDEX(BD_Gestão!A:A,MATCH('Banco de Dados'!$B4848,BD_Gestão!$B:$B,0)),"erro"))</f>
        <v/>
      </c>
      <c r="I4848" s="162" t="str">
        <f>IF($A4848=0,"",IFERROR(INDEX(BD_Gestão!E:E,MATCH('Banco de Dados'!$B4848,BD_Gestão!$B:$B,0)),"erro"))</f>
        <v/>
      </c>
      <c r="J4848" s="186" t="str">
        <f>IF($A4848=0,"",IFERROR(INDEX(BD_Gestão!B:B,MATCH('Banco de Dados'!$B4848,BD_Gestão!$B:$B,0)),"erro"))</f>
        <v/>
      </c>
      <c r="K4848" s="158" t="str">
        <f>IF($A4848=0,"",IFERROR(INDEX(BD_Gestão!C:C,MATCH('Banco de Dados'!$B4848,BD_Gestão!$B:$B,0)),"erro"))</f>
        <v/>
      </c>
      <c r="L4848" s="158" t="str">
        <f>IF($A4848=0,"",IFERROR(INDEX(BD_Gestão!H:H,MATCH('Banco de Dados'!$B4848,BD_Gestão!$B:$B,0)),"erro"))</f>
        <v/>
      </c>
      <c r="M4848" s="161" t="str">
        <f>IF($A4848=0,"",IFERROR(INDEX(BD_Gestão!F:F,MATCH('Banco de Dados'!$B4848,BD_Gestão!$B:$B,0)),"erro"))</f>
        <v/>
      </c>
      <c r="N4848" s="161" t="str">
        <f>IF($A4848=0,"",IFERROR(INDEX(BD_Gestão!J:J,MATCH('Banco de Dados'!$B4848,BD_Gestão!$B:$B,0)),"erro"))</f>
        <v/>
      </c>
      <c r="O4848" s="164" t="str">
        <f>IF($A4848=0,"",IFERROR(INDEX(BD_Gestão!K:K,MATCH('Banco de Dados'!$B4848,BD_Gestão!$B:$B,0)),"erro"))</f>
        <v/>
      </c>
      <c r="P4848" s="169" t="str">
        <f t="shared" si="302"/>
        <v/>
      </c>
      <c r="Q4848" s="170" t="str">
        <f t="shared" si="303"/>
        <v/>
      </c>
      <c r="R4848" s="163" t="e">
        <f t="shared" si="300"/>
        <v>#VALUE!</v>
      </c>
      <c r="S4848" s="163" t="e">
        <f t="shared" si="301"/>
        <v>#VALUE!</v>
      </c>
      <c r="T4848" s="163" t="e">
        <f>INDEX(Controle!O:O,MATCH('Banco de Dados'!A4848,Controle!M:M,0))*E4848/100</f>
        <v>#N/A</v>
      </c>
    </row>
    <row r="4849" spans="1:20" hidden="1" x14ac:dyDescent="0.2">
      <c r="A4849" s="158">
        <f>BD_TS!A4848</f>
        <v>0</v>
      </c>
      <c r="B4849" s="158" t="str">
        <f>SUBSTITUTE(SUBSTITUTE(BD_TS!D4848," ",""),"-","/")</f>
        <v/>
      </c>
      <c r="C4849" s="158">
        <f>BD_TS!E4848</f>
        <v>0</v>
      </c>
      <c r="D4849" s="159">
        <f>BD_TS!F4848</f>
        <v>0</v>
      </c>
      <c r="E4849" s="160">
        <f>BD_TS!B4848</f>
        <v>0</v>
      </c>
      <c r="F4849" s="161">
        <f>BD_TS!C4848</f>
        <v>0</v>
      </c>
      <c r="G4849" s="187">
        <f>BD_TS!H4848</f>
        <v>0</v>
      </c>
      <c r="H4849" s="158" t="str">
        <f>IF($A4849=0,"",IFERROR(INDEX(BD_Gestão!A:A,MATCH('Banco de Dados'!$B4849,BD_Gestão!$B:$B,0)),"erro"))</f>
        <v/>
      </c>
      <c r="I4849" s="162" t="str">
        <f>IF($A4849=0,"",IFERROR(INDEX(BD_Gestão!E:E,MATCH('Banco de Dados'!$B4849,BD_Gestão!$B:$B,0)),"erro"))</f>
        <v/>
      </c>
      <c r="J4849" s="186" t="str">
        <f>IF($A4849=0,"",IFERROR(INDEX(BD_Gestão!B:B,MATCH('Banco de Dados'!$B4849,BD_Gestão!$B:$B,0)),"erro"))</f>
        <v/>
      </c>
      <c r="K4849" s="158" t="str">
        <f>IF($A4849=0,"",IFERROR(INDEX(BD_Gestão!C:C,MATCH('Banco de Dados'!$B4849,BD_Gestão!$B:$B,0)),"erro"))</f>
        <v/>
      </c>
      <c r="L4849" s="158" t="str">
        <f>IF($A4849=0,"",IFERROR(INDEX(BD_Gestão!H:H,MATCH('Banco de Dados'!$B4849,BD_Gestão!$B:$B,0)),"erro"))</f>
        <v/>
      </c>
      <c r="M4849" s="161" t="str">
        <f>IF($A4849=0,"",IFERROR(INDEX(BD_Gestão!F:F,MATCH('Banco de Dados'!$B4849,BD_Gestão!$B:$B,0)),"erro"))</f>
        <v/>
      </c>
      <c r="N4849" s="161" t="str">
        <f>IF($A4849=0,"",IFERROR(INDEX(BD_Gestão!J:J,MATCH('Banco de Dados'!$B4849,BD_Gestão!$B:$B,0)),"erro"))</f>
        <v/>
      </c>
      <c r="O4849" s="164" t="str">
        <f>IF($A4849=0,"",IFERROR(INDEX(BD_Gestão!K:K,MATCH('Banco de Dados'!$B4849,BD_Gestão!$B:$B,0)),"erro"))</f>
        <v/>
      </c>
      <c r="P4849" s="169" t="str">
        <f t="shared" si="302"/>
        <v/>
      </c>
      <c r="Q4849" s="170" t="str">
        <f t="shared" si="303"/>
        <v/>
      </c>
      <c r="R4849" s="163" t="e">
        <f t="shared" si="300"/>
        <v>#VALUE!</v>
      </c>
      <c r="S4849" s="163" t="e">
        <f t="shared" si="301"/>
        <v>#VALUE!</v>
      </c>
      <c r="T4849" s="163" t="e">
        <f>INDEX(Controle!O:O,MATCH('Banco de Dados'!A4849,Controle!M:M,0))*E4849/100</f>
        <v>#N/A</v>
      </c>
    </row>
    <row r="4850" spans="1:20" hidden="1" x14ac:dyDescent="0.2">
      <c r="A4850" s="158">
        <f>BD_TS!A4849</f>
        <v>0</v>
      </c>
      <c r="B4850" s="158" t="str">
        <f>SUBSTITUTE(SUBSTITUTE(BD_TS!D4849," ",""),"-","/")</f>
        <v/>
      </c>
      <c r="C4850" s="158">
        <f>BD_TS!E4849</f>
        <v>0</v>
      </c>
      <c r="D4850" s="159">
        <f>BD_TS!F4849</f>
        <v>0</v>
      </c>
      <c r="E4850" s="160">
        <f>BD_TS!B4849</f>
        <v>0</v>
      </c>
      <c r="F4850" s="161">
        <f>BD_TS!C4849</f>
        <v>0</v>
      </c>
      <c r="G4850" s="187">
        <f>BD_TS!H4849</f>
        <v>0</v>
      </c>
      <c r="H4850" s="158" t="str">
        <f>IF($A4850=0,"",IFERROR(INDEX(BD_Gestão!A:A,MATCH('Banco de Dados'!$B4850,BD_Gestão!$B:$B,0)),"erro"))</f>
        <v/>
      </c>
      <c r="I4850" s="162" t="str">
        <f>IF($A4850=0,"",IFERROR(INDEX(BD_Gestão!E:E,MATCH('Banco de Dados'!$B4850,BD_Gestão!$B:$B,0)),"erro"))</f>
        <v/>
      </c>
      <c r="J4850" s="186" t="str">
        <f>IF($A4850=0,"",IFERROR(INDEX(BD_Gestão!B:B,MATCH('Banco de Dados'!$B4850,BD_Gestão!$B:$B,0)),"erro"))</f>
        <v/>
      </c>
      <c r="K4850" s="158" t="str">
        <f>IF($A4850=0,"",IFERROR(INDEX(BD_Gestão!C:C,MATCH('Banco de Dados'!$B4850,BD_Gestão!$B:$B,0)),"erro"))</f>
        <v/>
      </c>
      <c r="L4850" s="158" t="str">
        <f>IF($A4850=0,"",IFERROR(INDEX(BD_Gestão!H:H,MATCH('Banco de Dados'!$B4850,BD_Gestão!$B:$B,0)),"erro"))</f>
        <v/>
      </c>
      <c r="M4850" s="161" t="str">
        <f>IF($A4850=0,"",IFERROR(INDEX(BD_Gestão!F:F,MATCH('Banco de Dados'!$B4850,BD_Gestão!$B:$B,0)),"erro"))</f>
        <v/>
      </c>
      <c r="N4850" s="161" t="str">
        <f>IF($A4850=0,"",IFERROR(INDEX(BD_Gestão!J:J,MATCH('Banco de Dados'!$B4850,BD_Gestão!$B:$B,0)),"erro"))</f>
        <v/>
      </c>
      <c r="O4850" s="164" t="str">
        <f>IF($A4850=0,"",IFERROR(INDEX(BD_Gestão!K:K,MATCH('Banco de Dados'!$B4850,BD_Gestão!$B:$B,0)),"erro"))</f>
        <v/>
      </c>
      <c r="P4850" s="169" t="str">
        <f t="shared" si="302"/>
        <v/>
      </c>
      <c r="Q4850" s="170" t="str">
        <f t="shared" si="303"/>
        <v/>
      </c>
      <c r="R4850" s="163" t="e">
        <f t="shared" si="300"/>
        <v>#VALUE!</v>
      </c>
      <c r="S4850" s="163" t="e">
        <f t="shared" si="301"/>
        <v>#VALUE!</v>
      </c>
      <c r="T4850" s="163" t="e">
        <f>INDEX(Controle!O:O,MATCH('Banco de Dados'!A4850,Controle!M:M,0))*E4850/100</f>
        <v>#N/A</v>
      </c>
    </row>
    <row r="4851" spans="1:20" hidden="1" x14ac:dyDescent="0.2">
      <c r="A4851" s="158">
        <f>BD_TS!A4850</f>
        <v>0</v>
      </c>
      <c r="B4851" s="158" t="str">
        <f>SUBSTITUTE(SUBSTITUTE(BD_TS!D4850," ",""),"-","/")</f>
        <v/>
      </c>
      <c r="C4851" s="158">
        <f>BD_TS!E4850</f>
        <v>0</v>
      </c>
      <c r="D4851" s="159">
        <f>BD_TS!F4850</f>
        <v>0</v>
      </c>
      <c r="E4851" s="160">
        <f>BD_TS!B4850</f>
        <v>0</v>
      </c>
      <c r="F4851" s="161">
        <f>BD_TS!C4850</f>
        <v>0</v>
      </c>
      <c r="G4851" s="187">
        <f>BD_TS!H4850</f>
        <v>0</v>
      </c>
      <c r="H4851" s="158" t="str">
        <f>IF($A4851=0,"",IFERROR(INDEX(BD_Gestão!A:A,MATCH('Banco de Dados'!$B4851,BD_Gestão!$B:$B,0)),"erro"))</f>
        <v/>
      </c>
      <c r="I4851" s="162" t="str">
        <f>IF($A4851=0,"",IFERROR(INDEX(BD_Gestão!E:E,MATCH('Banco de Dados'!$B4851,BD_Gestão!$B:$B,0)),"erro"))</f>
        <v/>
      </c>
      <c r="J4851" s="186" t="str">
        <f>IF($A4851=0,"",IFERROR(INDEX(BD_Gestão!B:B,MATCH('Banco de Dados'!$B4851,BD_Gestão!$B:$B,0)),"erro"))</f>
        <v/>
      </c>
      <c r="K4851" s="158" t="str">
        <f>IF($A4851=0,"",IFERROR(INDEX(BD_Gestão!C:C,MATCH('Banco de Dados'!$B4851,BD_Gestão!$B:$B,0)),"erro"))</f>
        <v/>
      </c>
      <c r="L4851" s="158" t="str">
        <f>IF($A4851=0,"",IFERROR(INDEX(BD_Gestão!H:H,MATCH('Banco de Dados'!$B4851,BD_Gestão!$B:$B,0)),"erro"))</f>
        <v/>
      </c>
      <c r="M4851" s="161" t="str">
        <f>IF($A4851=0,"",IFERROR(INDEX(BD_Gestão!F:F,MATCH('Banco de Dados'!$B4851,BD_Gestão!$B:$B,0)),"erro"))</f>
        <v/>
      </c>
      <c r="N4851" s="161" t="str">
        <f>IF($A4851=0,"",IFERROR(INDEX(BD_Gestão!J:J,MATCH('Banco de Dados'!$B4851,BD_Gestão!$B:$B,0)),"erro"))</f>
        <v/>
      </c>
      <c r="O4851" s="164" t="str">
        <f>IF($A4851=0,"",IFERROR(INDEX(BD_Gestão!K:K,MATCH('Banco de Dados'!$B4851,BD_Gestão!$B:$B,0)),"erro"))</f>
        <v/>
      </c>
      <c r="P4851" s="169" t="str">
        <f t="shared" si="302"/>
        <v/>
      </c>
      <c r="Q4851" s="170" t="str">
        <f t="shared" si="303"/>
        <v/>
      </c>
      <c r="R4851" s="163" t="e">
        <f t="shared" si="300"/>
        <v>#VALUE!</v>
      </c>
      <c r="S4851" s="163" t="e">
        <f t="shared" si="301"/>
        <v>#VALUE!</v>
      </c>
      <c r="T4851" s="163" t="e">
        <f>INDEX(Controle!O:O,MATCH('Banco de Dados'!A4851,Controle!M:M,0))*E4851/100</f>
        <v>#N/A</v>
      </c>
    </row>
    <row r="4852" spans="1:20" hidden="1" x14ac:dyDescent="0.2">
      <c r="A4852" s="158">
        <f>BD_TS!A4851</f>
        <v>0</v>
      </c>
      <c r="B4852" s="158" t="str">
        <f>SUBSTITUTE(SUBSTITUTE(BD_TS!D4851," ",""),"-","/")</f>
        <v/>
      </c>
      <c r="C4852" s="158">
        <f>BD_TS!E4851</f>
        <v>0</v>
      </c>
      <c r="D4852" s="159">
        <f>BD_TS!F4851</f>
        <v>0</v>
      </c>
      <c r="E4852" s="160">
        <f>BD_TS!B4851</f>
        <v>0</v>
      </c>
      <c r="F4852" s="161">
        <f>BD_TS!C4851</f>
        <v>0</v>
      </c>
      <c r="G4852" s="187">
        <f>BD_TS!H4851</f>
        <v>0</v>
      </c>
      <c r="H4852" s="158" t="str">
        <f>IF($A4852=0,"",IFERROR(INDEX(BD_Gestão!A:A,MATCH('Banco de Dados'!$B4852,BD_Gestão!$B:$B,0)),"erro"))</f>
        <v/>
      </c>
      <c r="I4852" s="162" t="str">
        <f>IF($A4852=0,"",IFERROR(INDEX(BD_Gestão!E:E,MATCH('Banco de Dados'!$B4852,BD_Gestão!$B:$B,0)),"erro"))</f>
        <v/>
      </c>
      <c r="J4852" s="186" t="str">
        <f>IF($A4852=0,"",IFERROR(INDEX(BD_Gestão!B:B,MATCH('Banco de Dados'!$B4852,BD_Gestão!$B:$B,0)),"erro"))</f>
        <v/>
      </c>
      <c r="K4852" s="158" t="str">
        <f>IF($A4852=0,"",IFERROR(INDEX(BD_Gestão!C:C,MATCH('Banco de Dados'!$B4852,BD_Gestão!$B:$B,0)),"erro"))</f>
        <v/>
      </c>
      <c r="L4852" s="158" t="str">
        <f>IF($A4852=0,"",IFERROR(INDEX(BD_Gestão!H:H,MATCH('Banco de Dados'!$B4852,BD_Gestão!$B:$B,0)),"erro"))</f>
        <v/>
      </c>
      <c r="M4852" s="161" t="str">
        <f>IF($A4852=0,"",IFERROR(INDEX(BD_Gestão!F:F,MATCH('Banco de Dados'!$B4852,BD_Gestão!$B:$B,0)),"erro"))</f>
        <v/>
      </c>
      <c r="N4852" s="161" t="str">
        <f>IF($A4852=0,"",IFERROR(INDEX(BD_Gestão!J:J,MATCH('Banco de Dados'!$B4852,BD_Gestão!$B:$B,0)),"erro"))</f>
        <v/>
      </c>
      <c r="O4852" s="164" t="str">
        <f>IF($A4852=0,"",IFERROR(INDEX(BD_Gestão!K:K,MATCH('Banco de Dados'!$B4852,BD_Gestão!$B:$B,0)),"erro"))</f>
        <v/>
      </c>
      <c r="P4852" s="169" t="str">
        <f t="shared" si="302"/>
        <v/>
      </c>
      <c r="Q4852" s="170" t="str">
        <f t="shared" si="303"/>
        <v/>
      </c>
      <c r="R4852" s="163" t="e">
        <f t="shared" si="300"/>
        <v>#VALUE!</v>
      </c>
      <c r="S4852" s="163" t="e">
        <f t="shared" si="301"/>
        <v>#VALUE!</v>
      </c>
      <c r="T4852" s="163" t="e">
        <f>INDEX(Controle!O:O,MATCH('Banco de Dados'!A4852,Controle!M:M,0))*E4852/100</f>
        <v>#N/A</v>
      </c>
    </row>
    <row r="4853" spans="1:20" hidden="1" x14ac:dyDescent="0.2">
      <c r="A4853" s="158">
        <f>BD_TS!A4852</f>
        <v>0</v>
      </c>
      <c r="B4853" s="158" t="str">
        <f>SUBSTITUTE(SUBSTITUTE(BD_TS!D4852," ",""),"-","/")</f>
        <v/>
      </c>
      <c r="C4853" s="158">
        <f>BD_TS!E4852</f>
        <v>0</v>
      </c>
      <c r="D4853" s="159">
        <f>BD_TS!F4852</f>
        <v>0</v>
      </c>
      <c r="E4853" s="160">
        <f>BD_TS!B4852</f>
        <v>0</v>
      </c>
      <c r="F4853" s="161">
        <f>BD_TS!C4852</f>
        <v>0</v>
      </c>
      <c r="G4853" s="187">
        <f>BD_TS!H4852</f>
        <v>0</v>
      </c>
      <c r="H4853" s="158" t="str">
        <f>IF($A4853=0,"",IFERROR(INDEX(BD_Gestão!A:A,MATCH('Banco de Dados'!$B4853,BD_Gestão!$B:$B,0)),"erro"))</f>
        <v/>
      </c>
      <c r="I4853" s="162" t="str">
        <f>IF($A4853=0,"",IFERROR(INDEX(BD_Gestão!E:E,MATCH('Banco de Dados'!$B4853,BD_Gestão!$B:$B,0)),"erro"))</f>
        <v/>
      </c>
      <c r="J4853" s="186" t="str">
        <f>IF($A4853=0,"",IFERROR(INDEX(BD_Gestão!B:B,MATCH('Banco de Dados'!$B4853,BD_Gestão!$B:$B,0)),"erro"))</f>
        <v/>
      </c>
      <c r="K4853" s="158" t="str">
        <f>IF($A4853=0,"",IFERROR(INDEX(BD_Gestão!C:C,MATCH('Banco de Dados'!$B4853,BD_Gestão!$B:$B,0)),"erro"))</f>
        <v/>
      </c>
      <c r="L4853" s="158" t="str">
        <f>IF($A4853=0,"",IFERROR(INDEX(BD_Gestão!H:H,MATCH('Banco de Dados'!$B4853,BD_Gestão!$B:$B,0)),"erro"))</f>
        <v/>
      </c>
      <c r="M4853" s="161" t="str">
        <f>IF($A4853=0,"",IFERROR(INDEX(BD_Gestão!F:F,MATCH('Banco de Dados'!$B4853,BD_Gestão!$B:$B,0)),"erro"))</f>
        <v/>
      </c>
      <c r="N4853" s="161" t="str">
        <f>IF($A4853=0,"",IFERROR(INDEX(BD_Gestão!J:J,MATCH('Banco de Dados'!$B4853,BD_Gestão!$B:$B,0)),"erro"))</f>
        <v/>
      </c>
      <c r="O4853" s="164" t="str">
        <f>IF($A4853=0,"",IFERROR(INDEX(BD_Gestão!K:K,MATCH('Banco de Dados'!$B4853,BD_Gestão!$B:$B,0)),"erro"))</f>
        <v/>
      </c>
      <c r="P4853" s="169" t="str">
        <f t="shared" si="302"/>
        <v/>
      </c>
      <c r="Q4853" s="170" t="str">
        <f t="shared" si="303"/>
        <v/>
      </c>
      <c r="R4853" s="163" t="e">
        <f t="shared" si="300"/>
        <v>#VALUE!</v>
      </c>
      <c r="S4853" s="163" t="e">
        <f t="shared" si="301"/>
        <v>#VALUE!</v>
      </c>
      <c r="T4853" s="163" t="e">
        <f>INDEX(Controle!O:O,MATCH('Banco de Dados'!A4853,Controle!M:M,0))*E4853/100</f>
        <v>#N/A</v>
      </c>
    </row>
    <row r="4854" spans="1:20" hidden="1" x14ac:dyDescent="0.2">
      <c r="A4854" s="158">
        <f>BD_TS!A4853</f>
        <v>0</v>
      </c>
      <c r="B4854" s="158" t="str">
        <f>SUBSTITUTE(SUBSTITUTE(BD_TS!D4853," ",""),"-","/")</f>
        <v/>
      </c>
      <c r="C4854" s="158">
        <f>BD_TS!E4853</f>
        <v>0</v>
      </c>
      <c r="D4854" s="159">
        <f>BD_TS!F4853</f>
        <v>0</v>
      </c>
      <c r="E4854" s="160">
        <f>BD_TS!B4853</f>
        <v>0</v>
      </c>
      <c r="F4854" s="161">
        <f>BD_TS!C4853</f>
        <v>0</v>
      </c>
      <c r="G4854" s="187">
        <f>BD_TS!H4853</f>
        <v>0</v>
      </c>
      <c r="H4854" s="158" t="str">
        <f>IF($A4854=0,"",IFERROR(INDEX(BD_Gestão!A:A,MATCH('Banco de Dados'!$B4854,BD_Gestão!$B:$B,0)),"erro"))</f>
        <v/>
      </c>
      <c r="I4854" s="162" t="str">
        <f>IF($A4854=0,"",IFERROR(INDEX(BD_Gestão!E:E,MATCH('Banco de Dados'!$B4854,BD_Gestão!$B:$B,0)),"erro"))</f>
        <v/>
      </c>
      <c r="J4854" s="186" t="str">
        <f>IF($A4854=0,"",IFERROR(INDEX(BD_Gestão!B:B,MATCH('Banco de Dados'!$B4854,BD_Gestão!$B:$B,0)),"erro"))</f>
        <v/>
      </c>
      <c r="K4854" s="158" t="str">
        <f>IF($A4854=0,"",IFERROR(INDEX(BD_Gestão!C:C,MATCH('Banco de Dados'!$B4854,BD_Gestão!$B:$B,0)),"erro"))</f>
        <v/>
      </c>
      <c r="L4854" s="158" t="str">
        <f>IF($A4854=0,"",IFERROR(INDEX(BD_Gestão!H:H,MATCH('Banco de Dados'!$B4854,BD_Gestão!$B:$B,0)),"erro"))</f>
        <v/>
      </c>
      <c r="M4854" s="161" t="str">
        <f>IF($A4854=0,"",IFERROR(INDEX(BD_Gestão!F:F,MATCH('Banco de Dados'!$B4854,BD_Gestão!$B:$B,0)),"erro"))</f>
        <v/>
      </c>
      <c r="N4854" s="161" t="str">
        <f>IF($A4854=0,"",IFERROR(INDEX(BD_Gestão!J:J,MATCH('Banco de Dados'!$B4854,BD_Gestão!$B:$B,0)),"erro"))</f>
        <v/>
      </c>
      <c r="O4854" s="164" t="str">
        <f>IF($A4854=0,"",IFERROR(INDEX(BD_Gestão!K:K,MATCH('Banco de Dados'!$B4854,BD_Gestão!$B:$B,0)),"erro"))</f>
        <v/>
      </c>
      <c r="P4854" s="169" t="str">
        <f t="shared" si="302"/>
        <v/>
      </c>
      <c r="Q4854" s="170" t="str">
        <f t="shared" si="303"/>
        <v/>
      </c>
      <c r="R4854" s="163" t="e">
        <f t="shared" si="300"/>
        <v>#VALUE!</v>
      </c>
      <c r="S4854" s="163" t="e">
        <f t="shared" si="301"/>
        <v>#VALUE!</v>
      </c>
      <c r="T4854" s="163" t="e">
        <f>INDEX(Controle!O:O,MATCH('Banco de Dados'!A4854,Controle!M:M,0))*E4854/100</f>
        <v>#N/A</v>
      </c>
    </row>
    <row r="4855" spans="1:20" hidden="1" x14ac:dyDescent="0.2">
      <c r="A4855" s="158">
        <f>BD_TS!A4854</f>
        <v>0</v>
      </c>
      <c r="B4855" s="158" t="str">
        <f>SUBSTITUTE(SUBSTITUTE(BD_TS!D4854," ",""),"-","/")</f>
        <v/>
      </c>
      <c r="C4855" s="158">
        <f>BD_TS!E4854</f>
        <v>0</v>
      </c>
      <c r="D4855" s="159">
        <f>BD_TS!F4854</f>
        <v>0</v>
      </c>
      <c r="E4855" s="160">
        <f>BD_TS!B4854</f>
        <v>0</v>
      </c>
      <c r="F4855" s="161">
        <f>BD_TS!C4854</f>
        <v>0</v>
      </c>
      <c r="G4855" s="187">
        <f>BD_TS!H4854</f>
        <v>0</v>
      </c>
      <c r="H4855" s="158" t="str">
        <f>IF($A4855=0,"",IFERROR(INDEX(BD_Gestão!A:A,MATCH('Banco de Dados'!$B4855,BD_Gestão!$B:$B,0)),"erro"))</f>
        <v/>
      </c>
      <c r="I4855" s="162" t="str">
        <f>IF($A4855=0,"",IFERROR(INDEX(BD_Gestão!E:E,MATCH('Banco de Dados'!$B4855,BD_Gestão!$B:$B,0)),"erro"))</f>
        <v/>
      </c>
      <c r="J4855" s="186" t="str">
        <f>IF($A4855=0,"",IFERROR(INDEX(BD_Gestão!B:B,MATCH('Banco de Dados'!$B4855,BD_Gestão!$B:$B,0)),"erro"))</f>
        <v/>
      </c>
      <c r="K4855" s="158" t="str">
        <f>IF($A4855=0,"",IFERROR(INDEX(BD_Gestão!C:C,MATCH('Banco de Dados'!$B4855,BD_Gestão!$B:$B,0)),"erro"))</f>
        <v/>
      </c>
      <c r="L4855" s="158" t="str">
        <f>IF($A4855=0,"",IFERROR(INDEX(BD_Gestão!H:H,MATCH('Banco de Dados'!$B4855,BD_Gestão!$B:$B,0)),"erro"))</f>
        <v/>
      </c>
      <c r="M4855" s="161" t="str">
        <f>IF($A4855=0,"",IFERROR(INDEX(BD_Gestão!F:F,MATCH('Banco de Dados'!$B4855,BD_Gestão!$B:$B,0)),"erro"))</f>
        <v/>
      </c>
      <c r="N4855" s="161" t="str">
        <f>IF($A4855=0,"",IFERROR(INDEX(BD_Gestão!J:J,MATCH('Banco de Dados'!$B4855,BD_Gestão!$B:$B,0)),"erro"))</f>
        <v/>
      </c>
      <c r="O4855" s="164" t="str">
        <f>IF($A4855=0,"",IFERROR(INDEX(BD_Gestão!K:K,MATCH('Banco de Dados'!$B4855,BD_Gestão!$B:$B,0)),"erro"))</f>
        <v/>
      </c>
      <c r="P4855" s="169" t="str">
        <f t="shared" si="302"/>
        <v/>
      </c>
      <c r="Q4855" s="170" t="str">
        <f t="shared" si="303"/>
        <v/>
      </c>
      <c r="R4855" s="163" t="e">
        <f t="shared" si="300"/>
        <v>#VALUE!</v>
      </c>
      <c r="S4855" s="163" t="e">
        <f t="shared" si="301"/>
        <v>#VALUE!</v>
      </c>
      <c r="T4855" s="163" t="e">
        <f>INDEX(Controle!O:O,MATCH('Banco de Dados'!A4855,Controle!M:M,0))*E4855/100</f>
        <v>#N/A</v>
      </c>
    </row>
    <row r="4856" spans="1:20" hidden="1" x14ac:dyDescent="0.2">
      <c r="A4856" s="158">
        <f>BD_TS!A4855</f>
        <v>0</v>
      </c>
      <c r="B4856" s="158" t="str">
        <f>SUBSTITUTE(SUBSTITUTE(BD_TS!D4855," ",""),"-","/")</f>
        <v/>
      </c>
      <c r="C4856" s="158">
        <f>BD_TS!E4855</f>
        <v>0</v>
      </c>
      <c r="D4856" s="159">
        <f>BD_TS!F4855</f>
        <v>0</v>
      </c>
      <c r="E4856" s="160">
        <f>BD_TS!B4855</f>
        <v>0</v>
      </c>
      <c r="F4856" s="161">
        <f>BD_TS!C4855</f>
        <v>0</v>
      </c>
      <c r="G4856" s="187">
        <f>BD_TS!H4855</f>
        <v>0</v>
      </c>
      <c r="H4856" s="158" t="str">
        <f>IF($A4856=0,"",IFERROR(INDEX(BD_Gestão!A:A,MATCH('Banco de Dados'!$B4856,BD_Gestão!$B:$B,0)),"erro"))</f>
        <v/>
      </c>
      <c r="I4856" s="162" t="str">
        <f>IF($A4856=0,"",IFERROR(INDEX(BD_Gestão!E:E,MATCH('Banco de Dados'!$B4856,BD_Gestão!$B:$B,0)),"erro"))</f>
        <v/>
      </c>
      <c r="J4856" s="186" t="str">
        <f>IF($A4856=0,"",IFERROR(INDEX(BD_Gestão!B:B,MATCH('Banco de Dados'!$B4856,BD_Gestão!$B:$B,0)),"erro"))</f>
        <v/>
      </c>
      <c r="K4856" s="158" t="str">
        <f>IF($A4856=0,"",IFERROR(INDEX(BD_Gestão!C:C,MATCH('Banco de Dados'!$B4856,BD_Gestão!$B:$B,0)),"erro"))</f>
        <v/>
      </c>
      <c r="L4856" s="158" t="str">
        <f>IF($A4856=0,"",IFERROR(INDEX(BD_Gestão!H:H,MATCH('Banco de Dados'!$B4856,BD_Gestão!$B:$B,0)),"erro"))</f>
        <v/>
      </c>
      <c r="M4856" s="161" t="str">
        <f>IF($A4856=0,"",IFERROR(INDEX(BD_Gestão!F:F,MATCH('Banco de Dados'!$B4856,BD_Gestão!$B:$B,0)),"erro"))</f>
        <v/>
      </c>
      <c r="N4856" s="161" t="str">
        <f>IF($A4856=0,"",IFERROR(INDEX(BD_Gestão!J:J,MATCH('Banco de Dados'!$B4856,BD_Gestão!$B:$B,0)),"erro"))</f>
        <v/>
      </c>
      <c r="O4856" s="164" t="str">
        <f>IF($A4856=0,"",IFERROR(INDEX(BD_Gestão!K:K,MATCH('Banco de Dados'!$B4856,BD_Gestão!$B:$B,0)),"erro"))</f>
        <v/>
      </c>
      <c r="P4856" s="169" t="str">
        <f t="shared" si="302"/>
        <v/>
      </c>
      <c r="Q4856" s="170" t="str">
        <f t="shared" si="303"/>
        <v/>
      </c>
      <c r="R4856" s="163" t="e">
        <f t="shared" si="300"/>
        <v>#VALUE!</v>
      </c>
      <c r="S4856" s="163" t="e">
        <f t="shared" si="301"/>
        <v>#VALUE!</v>
      </c>
      <c r="T4856" s="163" t="e">
        <f>INDEX(Controle!O:O,MATCH('Banco de Dados'!A4856,Controle!M:M,0))*E4856/100</f>
        <v>#N/A</v>
      </c>
    </row>
    <row r="4857" spans="1:20" hidden="1" x14ac:dyDescent="0.2">
      <c r="A4857" s="158">
        <f>BD_TS!A4856</f>
        <v>0</v>
      </c>
      <c r="B4857" s="158" t="str">
        <f>SUBSTITUTE(SUBSTITUTE(BD_TS!D4856," ",""),"-","/")</f>
        <v/>
      </c>
      <c r="C4857" s="158">
        <f>BD_TS!E4856</f>
        <v>0</v>
      </c>
      <c r="D4857" s="159">
        <f>BD_TS!F4856</f>
        <v>0</v>
      </c>
      <c r="E4857" s="160">
        <f>BD_TS!B4856</f>
        <v>0</v>
      </c>
      <c r="F4857" s="161">
        <f>BD_TS!C4856</f>
        <v>0</v>
      </c>
      <c r="G4857" s="187">
        <f>BD_TS!H4856</f>
        <v>0</v>
      </c>
      <c r="H4857" s="158" t="str">
        <f>IF($A4857=0,"",IFERROR(INDEX(BD_Gestão!A:A,MATCH('Banco de Dados'!$B4857,BD_Gestão!$B:$B,0)),"erro"))</f>
        <v/>
      </c>
      <c r="I4857" s="162" t="str">
        <f>IF($A4857=0,"",IFERROR(INDEX(BD_Gestão!E:E,MATCH('Banco de Dados'!$B4857,BD_Gestão!$B:$B,0)),"erro"))</f>
        <v/>
      </c>
      <c r="J4857" s="186" t="str">
        <f>IF($A4857=0,"",IFERROR(INDEX(BD_Gestão!B:B,MATCH('Banco de Dados'!$B4857,BD_Gestão!$B:$B,0)),"erro"))</f>
        <v/>
      </c>
      <c r="K4857" s="158" t="str">
        <f>IF($A4857=0,"",IFERROR(INDEX(BD_Gestão!C:C,MATCH('Banco de Dados'!$B4857,BD_Gestão!$B:$B,0)),"erro"))</f>
        <v/>
      </c>
      <c r="L4857" s="158" t="str">
        <f>IF($A4857=0,"",IFERROR(INDEX(BD_Gestão!H:H,MATCH('Banco de Dados'!$B4857,BD_Gestão!$B:$B,0)),"erro"))</f>
        <v/>
      </c>
      <c r="M4857" s="161" t="str">
        <f>IF($A4857=0,"",IFERROR(INDEX(BD_Gestão!F:F,MATCH('Banco de Dados'!$B4857,BD_Gestão!$B:$B,0)),"erro"))</f>
        <v/>
      </c>
      <c r="N4857" s="161" t="str">
        <f>IF($A4857=0,"",IFERROR(INDEX(BD_Gestão!J:J,MATCH('Banco de Dados'!$B4857,BD_Gestão!$B:$B,0)),"erro"))</f>
        <v/>
      </c>
      <c r="O4857" s="164" t="str">
        <f>IF($A4857=0,"",IFERROR(INDEX(BD_Gestão!K:K,MATCH('Banco de Dados'!$B4857,BD_Gestão!$B:$B,0)),"erro"))</f>
        <v/>
      </c>
      <c r="P4857" s="169" t="str">
        <f t="shared" si="302"/>
        <v/>
      </c>
      <c r="Q4857" s="170" t="str">
        <f t="shared" si="303"/>
        <v/>
      </c>
      <c r="R4857" s="163" t="e">
        <f t="shared" si="300"/>
        <v>#VALUE!</v>
      </c>
      <c r="S4857" s="163" t="e">
        <f t="shared" si="301"/>
        <v>#VALUE!</v>
      </c>
      <c r="T4857" s="163" t="e">
        <f>INDEX(Controle!O:O,MATCH('Banco de Dados'!A4857,Controle!M:M,0))*E4857/100</f>
        <v>#N/A</v>
      </c>
    </row>
    <row r="4858" spans="1:20" hidden="1" x14ac:dyDescent="0.2">
      <c r="A4858" s="158">
        <f>BD_TS!A4857</f>
        <v>0</v>
      </c>
      <c r="B4858" s="158" t="str">
        <f>SUBSTITUTE(SUBSTITUTE(BD_TS!D4857," ",""),"-","/")</f>
        <v/>
      </c>
      <c r="C4858" s="158">
        <f>BD_TS!E4857</f>
        <v>0</v>
      </c>
      <c r="D4858" s="159">
        <f>BD_TS!F4857</f>
        <v>0</v>
      </c>
      <c r="E4858" s="160">
        <f>BD_TS!B4857</f>
        <v>0</v>
      </c>
      <c r="F4858" s="161">
        <f>BD_TS!C4857</f>
        <v>0</v>
      </c>
      <c r="G4858" s="187">
        <f>BD_TS!H4857</f>
        <v>0</v>
      </c>
      <c r="H4858" s="158" t="str">
        <f>IF($A4858=0,"",IFERROR(INDEX(BD_Gestão!A:A,MATCH('Banco de Dados'!$B4858,BD_Gestão!$B:$B,0)),"erro"))</f>
        <v/>
      </c>
      <c r="I4858" s="162" t="str">
        <f>IF($A4858=0,"",IFERROR(INDEX(BD_Gestão!E:E,MATCH('Banco de Dados'!$B4858,BD_Gestão!$B:$B,0)),"erro"))</f>
        <v/>
      </c>
      <c r="J4858" s="186" t="str">
        <f>IF($A4858=0,"",IFERROR(INDEX(BD_Gestão!B:B,MATCH('Banco de Dados'!$B4858,BD_Gestão!$B:$B,0)),"erro"))</f>
        <v/>
      </c>
      <c r="K4858" s="158" t="str">
        <f>IF($A4858=0,"",IFERROR(INDEX(BD_Gestão!C:C,MATCH('Banco de Dados'!$B4858,BD_Gestão!$B:$B,0)),"erro"))</f>
        <v/>
      </c>
      <c r="L4858" s="158" t="str">
        <f>IF($A4858=0,"",IFERROR(INDEX(BD_Gestão!H:H,MATCH('Banco de Dados'!$B4858,BD_Gestão!$B:$B,0)),"erro"))</f>
        <v/>
      </c>
      <c r="M4858" s="161" t="str">
        <f>IF($A4858=0,"",IFERROR(INDEX(BD_Gestão!F:F,MATCH('Banco de Dados'!$B4858,BD_Gestão!$B:$B,0)),"erro"))</f>
        <v/>
      </c>
      <c r="N4858" s="161" t="str">
        <f>IF($A4858=0,"",IFERROR(INDEX(BD_Gestão!J:J,MATCH('Banco de Dados'!$B4858,BD_Gestão!$B:$B,0)),"erro"))</f>
        <v/>
      </c>
      <c r="O4858" s="164" t="str">
        <f>IF($A4858=0,"",IFERROR(INDEX(BD_Gestão!K:K,MATCH('Banco de Dados'!$B4858,BD_Gestão!$B:$B,0)),"erro"))</f>
        <v/>
      </c>
      <c r="P4858" s="169" t="str">
        <f t="shared" si="302"/>
        <v/>
      </c>
      <c r="Q4858" s="170" t="str">
        <f t="shared" si="303"/>
        <v/>
      </c>
      <c r="R4858" s="163" t="e">
        <f t="shared" si="300"/>
        <v>#VALUE!</v>
      </c>
      <c r="S4858" s="163" t="e">
        <f t="shared" si="301"/>
        <v>#VALUE!</v>
      </c>
      <c r="T4858" s="163" t="e">
        <f>INDEX(Controle!O:O,MATCH('Banco de Dados'!A4858,Controle!M:M,0))*E4858/100</f>
        <v>#N/A</v>
      </c>
    </row>
    <row r="4859" spans="1:20" hidden="1" x14ac:dyDescent="0.2">
      <c r="A4859" s="158">
        <f>BD_TS!A4858</f>
        <v>0</v>
      </c>
      <c r="B4859" s="158" t="str">
        <f>SUBSTITUTE(SUBSTITUTE(BD_TS!D4858," ",""),"-","/")</f>
        <v/>
      </c>
      <c r="C4859" s="158">
        <f>BD_TS!E4858</f>
        <v>0</v>
      </c>
      <c r="D4859" s="159">
        <f>BD_TS!F4858</f>
        <v>0</v>
      </c>
      <c r="E4859" s="160">
        <f>BD_TS!B4858</f>
        <v>0</v>
      </c>
      <c r="F4859" s="161">
        <f>BD_TS!C4858</f>
        <v>0</v>
      </c>
      <c r="G4859" s="187">
        <f>BD_TS!H4858</f>
        <v>0</v>
      </c>
      <c r="H4859" s="158" t="str">
        <f>IF($A4859=0,"",IFERROR(INDEX(BD_Gestão!A:A,MATCH('Banco de Dados'!$B4859,BD_Gestão!$B:$B,0)),"erro"))</f>
        <v/>
      </c>
      <c r="I4859" s="162" t="str">
        <f>IF($A4859=0,"",IFERROR(INDEX(BD_Gestão!E:E,MATCH('Banco de Dados'!$B4859,BD_Gestão!$B:$B,0)),"erro"))</f>
        <v/>
      </c>
      <c r="J4859" s="186" t="str">
        <f>IF($A4859=0,"",IFERROR(INDEX(BD_Gestão!B:B,MATCH('Banco de Dados'!$B4859,BD_Gestão!$B:$B,0)),"erro"))</f>
        <v/>
      </c>
      <c r="K4859" s="158" t="str">
        <f>IF($A4859=0,"",IFERROR(INDEX(BD_Gestão!C:C,MATCH('Banco de Dados'!$B4859,BD_Gestão!$B:$B,0)),"erro"))</f>
        <v/>
      </c>
      <c r="L4859" s="158" t="str">
        <f>IF($A4859=0,"",IFERROR(INDEX(BD_Gestão!H:H,MATCH('Banco de Dados'!$B4859,BD_Gestão!$B:$B,0)),"erro"))</f>
        <v/>
      </c>
      <c r="M4859" s="161" t="str">
        <f>IF($A4859=0,"",IFERROR(INDEX(BD_Gestão!F:F,MATCH('Banco de Dados'!$B4859,BD_Gestão!$B:$B,0)),"erro"))</f>
        <v/>
      </c>
      <c r="N4859" s="161" t="str">
        <f>IF($A4859=0,"",IFERROR(INDEX(BD_Gestão!J:J,MATCH('Banco de Dados'!$B4859,BD_Gestão!$B:$B,0)),"erro"))</f>
        <v/>
      </c>
      <c r="O4859" s="164" t="str">
        <f>IF($A4859=0,"",IFERROR(INDEX(BD_Gestão!K:K,MATCH('Banco de Dados'!$B4859,BD_Gestão!$B:$B,0)),"erro"))</f>
        <v/>
      </c>
      <c r="P4859" s="169" t="str">
        <f t="shared" si="302"/>
        <v/>
      </c>
      <c r="Q4859" s="170" t="str">
        <f t="shared" si="303"/>
        <v/>
      </c>
      <c r="R4859" s="163" t="e">
        <f t="shared" si="300"/>
        <v>#VALUE!</v>
      </c>
      <c r="S4859" s="163" t="e">
        <f t="shared" si="301"/>
        <v>#VALUE!</v>
      </c>
      <c r="T4859" s="163" t="e">
        <f>INDEX(Controle!O:O,MATCH('Banco de Dados'!A4859,Controle!M:M,0))*E4859/100</f>
        <v>#N/A</v>
      </c>
    </row>
    <row r="4860" spans="1:20" hidden="1" x14ac:dyDescent="0.2">
      <c r="A4860" s="158">
        <f>BD_TS!A4859</f>
        <v>0</v>
      </c>
      <c r="B4860" s="158" t="str">
        <f>SUBSTITUTE(SUBSTITUTE(BD_TS!D4859," ",""),"-","/")</f>
        <v/>
      </c>
      <c r="C4860" s="158">
        <f>BD_TS!E4859</f>
        <v>0</v>
      </c>
      <c r="D4860" s="159">
        <f>BD_TS!F4859</f>
        <v>0</v>
      </c>
      <c r="E4860" s="160">
        <f>BD_TS!B4859</f>
        <v>0</v>
      </c>
      <c r="F4860" s="161">
        <f>BD_TS!C4859</f>
        <v>0</v>
      </c>
      <c r="G4860" s="187">
        <f>BD_TS!H4859</f>
        <v>0</v>
      </c>
      <c r="H4860" s="158" t="str">
        <f>IF($A4860=0,"",IFERROR(INDEX(BD_Gestão!A:A,MATCH('Banco de Dados'!$B4860,BD_Gestão!$B:$B,0)),"erro"))</f>
        <v/>
      </c>
      <c r="I4860" s="162" t="str">
        <f>IF($A4860=0,"",IFERROR(INDEX(BD_Gestão!E:E,MATCH('Banco de Dados'!$B4860,BD_Gestão!$B:$B,0)),"erro"))</f>
        <v/>
      </c>
      <c r="J4860" s="186" t="str">
        <f>IF($A4860=0,"",IFERROR(INDEX(BD_Gestão!B:B,MATCH('Banco de Dados'!$B4860,BD_Gestão!$B:$B,0)),"erro"))</f>
        <v/>
      </c>
      <c r="K4860" s="158" t="str">
        <f>IF($A4860=0,"",IFERROR(INDEX(BD_Gestão!C:C,MATCH('Banco de Dados'!$B4860,BD_Gestão!$B:$B,0)),"erro"))</f>
        <v/>
      </c>
      <c r="L4860" s="158" t="str">
        <f>IF($A4860=0,"",IFERROR(INDEX(BD_Gestão!H:H,MATCH('Banco de Dados'!$B4860,BD_Gestão!$B:$B,0)),"erro"))</f>
        <v/>
      </c>
      <c r="M4860" s="161" t="str">
        <f>IF($A4860=0,"",IFERROR(INDEX(BD_Gestão!F:F,MATCH('Banco de Dados'!$B4860,BD_Gestão!$B:$B,0)),"erro"))</f>
        <v/>
      </c>
      <c r="N4860" s="161" t="str">
        <f>IF($A4860=0,"",IFERROR(INDEX(BD_Gestão!J:J,MATCH('Banco de Dados'!$B4860,BD_Gestão!$B:$B,0)),"erro"))</f>
        <v/>
      </c>
      <c r="O4860" s="164" t="str">
        <f>IF($A4860=0,"",IFERROR(INDEX(BD_Gestão!K:K,MATCH('Banco de Dados'!$B4860,BD_Gestão!$B:$B,0)),"erro"))</f>
        <v/>
      </c>
      <c r="P4860" s="169" t="str">
        <f t="shared" si="302"/>
        <v/>
      </c>
      <c r="Q4860" s="170" t="str">
        <f t="shared" si="303"/>
        <v/>
      </c>
      <c r="R4860" s="163" t="e">
        <f t="shared" si="300"/>
        <v>#VALUE!</v>
      </c>
      <c r="S4860" s="163" t="e">
        <f t="shared" si="301"/>
        <v>#VALUE!</v>
      </c>
      <c r="T4860" s="163" t="e">
        <f>INDEX(Controle!O:O,MATCH('Banco de Dados'!A4860,Controle!M:M,0))*E4860/100</f>
        <v>#N/A</v>
      </c>
    </row>
    <row r="4861" spans="1:20" hidden="1" x14ac:dyDescent="0.2">
      <c r="A4861" s="158">
        <f>BD_TS!A4860</f>
        <v>0</v>
      </c>
      <c r="B4861" s="158" t="str">
        <f>SUBSTITUTE(SUBSTITUTE(BD_TS!D4860," ",""),"-","/")</f>
        <v/>
      </c>
      <c r="C4861" s="158">
        <f>BD_TS!E4860</f>
        <v>0</v>
      </c>
      <c r="D4861" s="159">
        <f>BD_TS!F4860</f>
        <v>0</v>
      </c>
      <c r="E4861" s="160">
        <f>BD_TS!B4860</f>
        <v>0</v>
      </c>
      <c r="F4861" s="161">
        <f>BD_TS!C4860</f>
        <v>0</v>
      </c>
      <c r="G4861" s="187">
        <f>BD_TS!H4860</f>
        <v>0</v>
      </c>
      <c r="H4861" s="158" t="str">
        <f>IF($A4861=0,"",IFERROR(INDEX(BD_Gestão!A:A,MATCH('Banco de Dados'!$B4861,BD_Gestão!$B:$B,0)),"erro"))</f>
        <v/>
      </c>
      <c r="I4861" s="162" t="str">
        <f>IF($A4861=0,"",IFERROR(INDEX(BD_Gestão!E:E,MATCH('Banco de Dados'!$B4861,BD_Gestão!$B:$B,0)),"erro"))</f>
        <v/>
      </c>
      <c r="J4861" s="186" t="str">
        <f>IF($A4861=0,"",IFERROR(INDEX(BD_Gestão!B:B,MATCH('Banco de Dados'!$B4861,BD_Gestão!$B:$B,0)),"erro"))</f>
        <v/>
      </c>
      <c r="K4861" s="158" t="str">
        <f>IF($A4861=0,"",IFERROR(INDEX(BD_Gestão!C:C,MATCH('Banco de Dados'!$B4861,BD_Gestão!$B:$B,0)),"erro"))</f>
        <v/>
      </c>
      <c r="L4861" s="158" t="str">
        <f>IF($A4861=0,"",IFERROR(INDEX(BD_Gestão!H:H,MATCH('Banco de Dados'!$B4861,BD_Gestão!$B:$B,0)),"erro"))</f>
        <v/>
      </c>
      <c r="M4861" s="161" t="str">
        <f>IF($A4861=0,"",IFERROR(INDEX(BD_Gestão!F:F,MATCH('Banco de Dados'!$B4861,BD_Gestão!$B:$B,0)),"erro"))</f>
        <v/>
      </c>
      <c r="N4861" s="161" t="str">
        <f>IF($A4861=0,"",IFERROR(INDEX(BD_Gestão!J:J,MATCH('Banco de Dados'!$B4861,BD_Gestão!$B:$B,0)),"erro"))</f>
        <v/>
      </c>
      <c r="O4861" s="164" t="str">
        <f>IF($A4861=0,"",IFERROR(INDEX(BD_Gestão!K:K,MATCH('Banco de Dados'!$B4861,BD_Gestão!$B:$B,0)),"erro"))</f>
        <v/>
      </c>
      <c r="P4861" s="169" t="str">
        <f t="shared" si="302"/>
        <v/>
      </c>
      <c r="Q4861" s="170" t="str">
        <f t="shared" si="303"/>
        <v/>
      </c>
      <c r="R4861" s="163" t="e">
        <f t="shared" si="300"/>
        <v>#VALUE!</v>
      </c>
      <c r="S4861" s="163" t="e">
        <f t="shared" si="301"/>
        <v>#VALUE!</v>
      </c>
      <c r="T4861" s="163" t="e">
        <f>INDEX(Controle!O:O,MATCH('Banco de Dados'!A4861,Controle!M:M,0))*E4861/100</f>
        <v>#N/A</v>
      </c>
    </row>
    <row r="4862" spans="1:20" hidden="1" x14ac:dyDescent="0.2">
      <c r="A4862" s="158">
        <f>BD_TS!A4861</f>
        <v>0</v>
      </c>
      <c r="B4862" s="158" t="str">
        <f>SUBSTITUTE(SUBSTITUTE(BD_TS!D4861," ",""),"-","/")</f>
        <v/>
      </c>
      <c r="C4862" s="158">
        <f>BD_TS!E4861</f>
        <v>0</v>
      </c>
      <c r="D4862" s="159">
        <f>BD_TS!F4861</f>
        <v>0</v>
      </c>
      <c r="E4862" s="160">
        <f>BD_TS!B4861</f>
        <v>0</v>
      </c>
      <c r="F4862" s="161">
        <f>BD_TS!C4861</f>
        <v>0</v>
      </c>
      <c r="G4862" s="187">
        <f>BD_TS!H4861</f>
        <v>0</v>
      </c>
      <c r="H4862" s="158" t="str">
        <f>IF($A4862=0,"",IFERROR(INDEX(BD_Gestão!A:A,MATCH('Banco de Dados'!$B4862,BD_Gestão!$B:$B,0)),"erro"))</f>
        <v/>
      </c>
      <c r="I4862" s="162" t="str">
        <f>IF($A4862=0,"",IFERROR(INDEX(BD_Gestão!E:E,MATCH('Banco de Dados'!$B4862,BD_Gestão!$B:$B,0)),"erro"))</f>
        <v/>
      </c>
      <c r="J4862" s="186" t="str">
        <f>IF($A4862=0,"",IFERROR(INDEX(BD_Gestão!B:B,MATCH('Banco de Dados'!$B4862,BD_Gestão!$B:$B,0)),"erro"))</f>
        <v/>
      </c>
      <c r="K4862" s="158" t="str">
        <f>IF($A4862=0,"",IFERROR(INDEX(BD_Gestão!C:C,MATCH('Banco de Dados'!$B4862,BD_Gestão!$B:$B,0)),"erro"))</f>
        <v/>
      </c>
      <c r="L4862" s="158" t="str">
        <f>IF($A4862=0,"",IFERROR(INDEX(BD_Gestão!H:H,MATCH('Banco de Dados'!$B4862,BD_Gestão!$B:$B,0)),"erro"))</f>
        <v/>
      </c>
      <c r="M4862" s="161" t="str">
        <f>IF($A4862=0,"",IFERROR(INDEX(BD_Gestão!F:F,MATCH('Banco de Dados'!$B4862,BD_Gestão!$B:$B,0)),"erro"))</f>
        <v/>
      </c>
      <c r="N4862" s="161" t="str">
        <f>IF($A4862=0,"",IFERROR(INDEX(BD_Gestão!J:J,MATCH('Banco de Dados'!$B4862,BD_Gestão!$B:$B,0)),"erro"))</f>
        <v/>
      </c>
      <c r="O4862" s="164" t="str">
        <f>IF($A4862=0,"",IFERROR(INDEX(BD_Gestão!K:K,MATCH('Banco de Dados'!$B4862,BD_Gestão!$B:$B,0)),"erro"))</f>
        <v/>
      </c>
      <c r="P4862" s="169" t="str">
        <f t="shared" si="302"/>
        <v/>
      </c>
      <c r="Q4862" s="170" t="str">
        <f t="shared" si="303"/>
        <v/>
      </c>
      <c r="R4862" s="163" t="e">
        <f t="shared" si="300"/>
        <v>#VALUE!</v>
      </c>
      <c r="S4862" s="163" t="e">
        <f t="shared" si="301"/>
        <v>#VALUE!</v>
      </c>
      <c r="T4862" s="163" t="e">
        <f>INDEX(Controle!O:O,MATCH('Banco de Dados'!A4862,Controle!M:M,0))*E4862/100</f>
        <v>#N/A</v>
      </c>
    </row>
    <row r="4863" spans="1:20" hidden="1" x14ac:dyDescent="0.2">
      <c r="A4863" s="158">
        <f>BD_TS!A4862</f>
        <v>0</v>
      </c>
      <c r="B4863" s="158" t="str">
        <f>SUBSTITUTE(SUBSTITUTE(BD_TS!D4862," ",""),"-","/")</f>
        <v/>
      </c>
      <c r="C4863" s="158">
        <f>BD_TS!E4862</f>
        <v>0</v>
      </c>
      <c r="D4863" s="159">
        <f>BD_TS!F4862</f>
        <v>0</v>
      </c>
      <c r="E4863" s="160">
        <f>BD_TS!B4862</f>
        <v>0</v>
      </c>
      <c r="F4863" s="161">
        <f>BD_TS!C4862</f>
        <v>0</v>
      </c>
      <c r="G4863" s="187">
        <f>BD_TS!H4862</f>
        <v>0</v>
      </c>
      <c r="H4863" s="158" t="str">
        <f>IF($A4863=0,"",IFERROR(INDEX(BD_Gestão!A:A,MATCH('Banco de Dados'!$B4863,BD_Gestão!$B:$B,0)),"erro"))</f>
        <v/>
      </c>
      <c r="I4863" s="162" t="str">
        <f>IF($A4863=0,"",IFERROR(INDEX(BD_Gestão!E:E,MATCH('Banco de Dados'!$B4863,BD_Gestão!$B:$B,0)),"erro"))</f>
        <v/>
      </c>
      <c r="J4863" s="186" t="str">
        <f>IF($A4863=0,"",IFERROR(INDEX(BD_Gestão!B:B,MATCH('Banco de Dados'!$B4863,BD_Gestão!$B:$B,0)),"erro"))</f>
        <v/>
      </c>
      <c r="K4863" s="158" t="str">
        <f>IF($A4863=0,"",IFERROR(INDEX(BD_Gestão!C:C,MATCH('Banco de Dados'!$B4863,BD_Gestão!$B:$B,0)),"erro"))</f>
        <v/>
      </c>
      <c r="L4863" s="158" t="str">
        <f>IF($A4863=0,"",IFERROR(INDEX(BD_Gestão!H:H,MATCH('Banco de Dados'!$B4863,BD_Gestão!$B:$B,0)),"erro"))</f>
        <v/>
      </c>
      <c r="M4863" s="161" t="str">
        <f>IF($A4863=0,"",IFERROR(INDEX(BD_Gestão!F:F,MATCH('Banco de Dados'!$B4863,BD_Gestão!$B:$B,0)),"erro"))</f>
        <v/>
      </c>
      <c r="N4863" s="161" t="str">
        <f>IF($A4863=0,"",IFERROR(INDEX(BD_Gestão!J:J,MATCH('Banco de Dados'!$B4863,BD_Gestão!$B:$B,0)),"erro"))</f>
        <v/>
      </c>
      <c r="O4863" s="164" t="str">
        <f>IF($A4863=0,"",IFERROR(INDEX(BD_Gestão!K:K,MATCH('Banco de Dados'!$B4863,BD_Gestão!$B:$B,0)),"erro"))</f>
        <v/>
      </c>
      <c r="P4863" s="169" t="str">
        <f t="shared" si="302"/>
        <v/>
      </c>
      <c r="Q4863" s="170" t="str">
        <f t="shared" si="303"/>
        <v/>
      </c>
      <c r="R4863" s="163" t="e">
        <f t="shared" si="300"/>
        <v>#VALUE!</v>
      </c>
      <c r="S4863" s="163" t="e">
        <f t="shared" si="301"/>
        <v>#VALUE!</v>
      </c>
      <c r="T4863" s="163" t="e">
        <f>INDEX(Controle!O:O,MATCH('Banco de Dados'!A4863,Controle!M:M,0))*E4863/100</f>
        <v>#N/A</v>
      </c>
    </row>
    <row r="4864" spans="1:20" hidden="1" x14ac:dyDescent="0.2">
      <c r="A4864" s="158">
        <f>BD_TS!A4863</f>
        <v>0</v>
      </c>
      <c r="B4864" s="158" t="str">
        <f>SUBSTITUTE(SUBSTITUTE(BD_TS!D4863," ",""),"-","/")</f>
        <v/>
      </c>
      <c r="C4864" s="158">
        <f>BD_TS!E4863</f>
        <v>0</v>
      </c>
      <c r="D4864" s="159">
        <f>BD_TS!F4863</f>
        <v>0</v>
      </c>
      <c r="E4864" s="160">
        <f>BD_TS!B4863</f>
        <v>0</v>
      </c>
      <c r="F4864" s="161">
        <f>BD_TS!C4863</f>
        <v>0</v>
      </c>
      <c r="G4864" s="187">
        <f>BD_TS!H4863</f>
        <v>0</v>
      </c>
      <c r="H4864" s="158" t="str">
        <f>IF($A4864=0,"",IFERROR(INDEX(BD_Gestão!A:A,MATCH('Banco de Dados'!$B4864,BD_Gestão!$B:$B,0)),"erro"))</f>
        <v/>
      </c>
      <c r="I4864" s="162" t="str">
        <f>IF($A4864=0,"",IFERROR(INDEX(BD_Gestão!E:E,MATCH('Banco de Dados'!$B4864,BD_Gestão!$B:$B,0)),"erro"))</f>
        <v/>
      </c>
      <c r="J4864" s="186" t="str">
        <f>IF($A4864=0,"",IFERROR(INDEX(BD_Gestão!B:B,MATCH('Banco de Dados'!$B4864,BD_Gestão!$B:$B,0)),"erro"))</f>
        <v/>
      </c>
      <c r="K4864" s="158" t="str">
        <f>IF($A4864=0,"",IFERROR(INDEX(BD_Gestão!C:C,MATCH('Banco de Dados'!$B4864,BD_Gestão!$B:$B,0)),"erro"))</f>
        <v/>
      </c>
      <c r="L4864" s="158" t="str">
        <f>IF($A4864=0,"",IFERROR(INDEX(BD_Gestão!H:H,MATCH('Banco de Dados'!$B4864,BD_Gestão!$B:$B,0)),"erro"))</f>
        <v/>
      </c>
      <c r="M4864" s="161" t="str">
        <f>IF($A4864=0,"",IFERROR(INDEX(BD_Gestão!F:F,MATCH('Banco de Dados'!$B4864,BD_Gestão!$B:$B,0)),"erro"))</f>
        <v/>
      </c>
      <c r="N4864" s="161" t="str">
        <f>IF($A4864=0,"",IFERROR(INDEX(BD_Gestão!J:J,MATCH('Banco de Dados'!$B4864,BD_Gestão!$B:$B,0)),"erro"))</f>
        <v/>
      </c>
      <c r="O4864" s="164" t="str">
        <f>IF($A4864=0,"",IFERROR(INDEX(BD_Gestão!K:K,MATCH('Banco de Dados'!$B4864,BD_Gestão!$B:$B,0)),"erro"))</f>
        <v/>
      </c>
      <c r="P4864" s="169" t="str">
        <f t="shared" si="302"/>
        <v/>
      </c>
      <c r="Q4864" s="170" t="str">
        <f t="shared" si="303"/>
        <v/>
      </c>
      <c r="R4864" s="163" t="e">
        <f t="shared" si="300"/>
        <v>#VALUE!</v>
      </c>
      <c r="S4864" s="163" t="e">
        <f t="shared" si="301"/>
        <v>#VALUE!</v>
      </c>
      <c r="T4864" s="163" t="e">
        <f>INDEX(Controle!O:O,MATCH('Banco de Dados'!A4864,Controle!M:M,0))*E4864/100</f>
        <v>#N/A</v>
      </c>
    </row>
    <row r="4865" spans="1:20" hidden="1" x14ac:dyDescent="0.2">
      <c r="A4865" s="158">
        <f>BD_TS!A4864</f>
        <v>0</v>
      </c>
      <c r="B4865" s="158" t="str">
        <f>SUBSTITUTE(SUBSTITUTE(BD_TS!D4864," ",""),"-","/")</f>
        <v/>
      </c>
      <c r="C4865" s="158">
        <f>BD_TS!E4864</f>
        <v>0</v>
      </c>
      <c r="D4865" s="159">
        <f>BD_TS!F4864</f>
        <v>0</v>
      </c>
      <c r="E4865" s="160">
        <f>BD_TS!B4864</f>
        <v>0</v>
      </c>
      <c r="F4865" s="161">
        <f>BD_TS!C4864</f>
        <v>0</v>
      </c>
      <c r="G4865" s="187">
        <f>BD_TS!H4864</f>
        <v>0</v>
      </c>
      <c r="H4865" s="158" t="str">
        <f>IF($A4865=0,"",IFERROR(INDEX(BD_Gestão!A:A,MATCH('Banco de Dados'!$B4865,BD_Gestão!$B:$B,0)),"erro"))</f>
        <v/>
      </c>
      <c r="I4865" s="162" t="str">
        <f>IF($A4865=0,"",IFERROR(INDEX(BD_Gestão!E:E,MATCH('Banco de Dados'!$B4865,BD_Gestão!$B:$B,0)),"erro"))</f>
        <v/>
      </c>
      <c r="J4865" s="186" t="str">
        <f>IF($A4865=0,"",IFERROR(INDEX(BD_Gestão!B:B,MATCH('Banco de Dados'!$B4865,BD_Gestão!$B:$B,0)),"erro"))</f>
        <v/>
      </c>
      <c r="K4865" s="158" t="str">
        <f>IF($A4865=0,"",IFERROR(INDEX(BD_Gestão!C:C,MATCH('Banco de Dados'!$B4865,BD_Gestão!$B:$B,0)),"erro"))</f>
        <v/>
      </c>
      <c r="L4865" s="158" t="str">
        <f>IF($A4865=0,"",IFERROR(INDEX(BD_Gestão!H:H,MATCH('Banco de Dados'!$B4865,BD_Gestão!$B:$B,0)),"erro"))</f>
        <v/>
      </c>
      <c r="M4865" s="161" t="str">
        <f>IF($A4865=0,"",IFERROR(INDEX(BD_Gestão!F:F,MATCH('Banco de Dados'!$B4865,BD_Gestão!$B:$B,0)),"erro"))</f>
        <v/>
      </c>
      <c r="N4865" s="161" t="str">
        <f>IF($A4865=0,"",IFERROR(INDEX(BD_Gestão!J:J,MATCH('Banco de Dados'!$B4865,BD_Gestão!$B:$B,0)),"erro"))</f>
        <v/>
      </c>
      <c r="O4865" s="164" t="str">
        <f>IF($A4865=0,"",IFERROR(INDEX(BD_Gestão!K:K,MATCH('Banco de Dados'!$B4865,BD_Gestão!$B:$B,0)),"erro"))</f>
        <v/>
      </c>
      <c r="P4865" s="169" t="str">
        <f t="shared" si="302"/>
        <v/>
      </c>
      <c r="Q4865" s="170" t="str">
        <f t="shared" si="303"/>
        <v/>
      </c>
      <c r="R4865" s="163" t="e">
        <f t="shared" si="300"/>
        <v>#VALUE!</v>
      </c>
      <c r="S4865" s="163" t="e">
        <f t="shared" si="301"/>
        <v>#VALUE!</v>
      </c>
      <c r="T4865" s="163" t="e">
        <f>INDEX(Controle!O:O,MATCH('Banco de Dados'!A4865,Controle!M:M,0))*E4865/100</f>
        <v>#N/A</v>
      </c>
    </row>
    <row r="4866" spans="1:20" hidden="1" x14ac:dyDescent="0.2">
      <c r="A4866" s="158">
        <f>BD_TS!A4865</f>
        <v>0</v>
      </c>
      <c r="B4866" s="158" t="str">
        <f>SUBSTITUTE(SUBSTITUTE(BD_TS!D4865," ",""),"-","/")</f>
        <v/>
      </c>
      <c r="C4866" s="158">
        <f>BD_TS!E4865</f>
        <v>0</v>
      </c>
      <c r="D4866" s="159">
        <f>BD_TS!F4865</f>
        <v>0</v>
      </c>
      <c r="E4866" s="160">
        <f>BD_TS!B4865</f>
        <v>0</v>
      </c>
      <c r="F4866" s="161">
        <f>BD_TS!C4865</f>
        <v>0</v>
      </c>
      <c r="G4866" s="187">
        <f>BD_TS!H4865</f>
        <v>0</v>
      </c>
      <c r="H4866" s="158" t="str">
        <f>IF($A4866=0,"",IFERROR(INDEX(BD_Gestão!A:A,MATCH('Banco de Dados'!$B4866,BD_Gestão!$B:$B,0)),"erro"))</f>
        <v/>
      </c>
      <c r="I4866" s="162" t="str">
        <f>IF($A4866=0,"",IFERROR(INDEX(BD_Gestão!E:E,MATCH('Banco de Dados'!$B4866,BD_Gestão!$B:$B,0)),"erro"))</f>
        <v/>
      </c>
      <c r="J4866" s="186" t="str">
        <f>IF($A4866=0,"",IFERROR(INDEX(BD_Gestão!B:B,MATCH('Banco de Dados'!$B4866,BD_Gestão!$B:$B,0)),"erro"))</f>
        <v/>
      </c>
      <c r="K4866" s="158" t="str">
        <f>IF($A4866=0,"",IFERROR(INDEX(BD_Gestão!C:C,MATCH('Banco de Dados'!$B4866,BD_Gestão!$B:$B,0)),"erro"))</f>
        <v/>
      </c>
      <c r="L4866" s="158" t="str">
        <f>IF($A4866=0,"",IFERROR(INDEX(BD_Gestão!H:H,MATCH('Banco de Dados'!$B4866,BD_Gestão!$B:$B,0)),"erro"))</f>
        <v/>
      </c>
      <c r="M4866" s="161" t="str">
        <f>IF($A4866=0,"",IFERROR(INDEX(BD_Gestão!F:F,MATCH('Banco de Dados'!$B4866,BD_Gestão!$B:$B,0)),"erro"))</f>
        <v/>
      </c>
      <c r="N4866" s="161" t="str">
        <f>IF($A4866=0,"",IFERROR(INDEX(BD_Gestão!J:J,MATCH('Banco de Dados'!$B4866,BD_Gestão!$B:$B,0)),"erro"))</f>
        <v/>
      </c>
      <c r="O4866" s="164" t="str">
        <f>IF($A4866=0,"",IFERROR(INDEX(BD_Gestão!K:K,MATCH('Banco de Dados'!$B4866,BD_Gestão!$B:$B,0)),"erro"))</f>
        <v/>
      </c>
      <c r="P4866" s="169" t="str">
        <f t="shared" si="302"/>
        <v/>
      </c>
      <c r="Q4866" s="170" t="str">
        <f t="shared" si="303"/>
        <v/>
      </c>
      <c r="R4866" s="163" t="e">
        <f t="shared" si="300"/>
        <v>#VALUE!</v>
      </c>
      <c r="S4866" s="163" t="e">
        <f t="shared" si="301"/>
        <v>#VALUE!</v>
      </c>
      <c r="T4866" s="163" t="e">
        <f>INDEX(Controle!O:O,MATCH('Banco de Dados'!A4866,Controle!M:M,0))*E4866/100</f>
        <v>#N/A</v>
      </c>
    </row>
    <row r="4867" spans="1:20" hidden="1" x14ac:dyDescent="0.2">
      <c r="A4867" s="158">
        <f>BD_TS!A4866</f>
        <v>0</v>
      </c>
      <c r="B4867" s="158" t="str">
        <f>SUBSTITUTE(SUBSTITUTE(BD_TS!D4866," ",""),"-","/")</f>
        <v/>
      </c>
      <c r="C4867" s="158">
        <f>BD_TS!E4866</f>
        <v>0</v>
      </c>
      <c r="D4867" s="159">
        <f>BD_TS!F4866</f>
        <v>0</v>
      </c>
      <c r="E4867" s="160">
        <f>BD_TS!B4866</f>
        <v>0</v>
      </c>
      <c r="F4867" s="161">
        <f>BD_TS!C4866</f>
        <v>0</v>
      </c>
      <c r="G4867" s="187">
        <f>BD_TS!H4866</f>
        <v>0</v>
      </c>
      <c r="H4867" s="158" t="str">
        <f>IF($A4867=0,"",IFERROR(INDEX(BD_Gestão!A:A,MATCH('Banco de Dados'!$B4867,BD_Gestão!$B:$B,0)),"erro"))</f>
        <v/>
      </c>
      <c r="I4867" s="162" t="str">
        <f>IF($A4867=0,"",IFERROR(INDEX(BD_Gestão!E:E,MATCH('Banco de Dados'!$B4867,BD_Gestão!$B:$B,0)),"erro"))</f>
        <v/>
      </c>
      <c r="J4867" s="186" t="str">
        <f>IF($A4867=0,"",IFERROR(INDEX(BD_Gestão!B:B,MATCH('Banco de Dados'!$B4867,BD_Gestão!$B:$B,0)),"erro"))</f>
        <v/>
      </c>
      <c r="K4867" s="158" t="str">
        <f>IF($A4867=0,"",IFERROR(INDEX(BD_Gestão!C:C,MATCH('Banco de Dados'!$B4867,BD_Gestão!$B:$B,0)),"erro"))</f>
        <v/>
      </c>
      <c r="L4867" s="158" t="str">
        <f>IF($A4867=0,"",IFERROR(INDEX(BD_Gestão!H:H,MATCH('Banco de Dados'!$B4867,BD_Gestão!$B:$B,0)),"erro"))</f>
        <v/>
      </c>
      <c r="M4867" s="161" t="str">
        <f>IF($A4867=0,"",IFERROR(INDEX(BD_Gestão!F:F,MATCH('Banco de Dados'!$B4867,BD_Gestão!$B:$B,0)),"erro"))</f>
        <v/>
      </c>
      <c r="N4867" s="161" t="str">
        <f>IF($A4867=0,"",IFERROR(INDEX(BD_Gestão!J:J,MATCH('Banco de Dados'!$B4867,BD_Gestão!$B:$B,0)),"erro"))</f>
        <v/>
      </c>
      <c r="O4867" s="164" t="str">
        <f>IF($A4867=0,"",IFERROR(INDEX(BD_Gestão!K:K,MATCH('Banco de Dados'!$B4867,BD_Gestão!$B:$B,0)),"erro"))</f>
        <v/>
      </c>
      <c r="P4867" s="169" t="str">
        <f t="shared" si="302"/>
        <v/>
      </c>
      <c r="Q4867" s="170" t="str">
        <f t="shared" si="303"/>
        <v/>
      </c>
      <c r="R4867" s="163" t="e">
        <f t="shared" si="300"/>
        <v>#VALUE!</v>
      </c>
      <c r="S4867" s="163" t="e">
        <f t="shared" si="301"/>
        <v>#VALUE!</v>
      </c>
      <c r="T4867" s="163" t="e">
        <f>INDEX(Controle!O:O,MATCH('Banco de Dados'!A4867,Controle!M:M,0))*E4867/100</f>
        <v>#N/A</v>
      </c>
    </row>
    <row r="4868" spans="1:20" hidden="1" x14ac:dyDescent="0.2">
      <c r="A4868" s="158">
        <f>BD_TS!A4867</f>
        <v>0</v>
      </c>
      <c r="B4868" s="158" t="str">
        <f>SUBSTITUTE(SUBSTITUTE(BD_TS!D4867," ",""),"-","/")</f>
        <v/>
      </c>
      <c r="C4868" s="158">
        <f>BD_TS!E4867</f>
        <v>0</v>
      </c>
      <c r="D4868" s="159">
        <f>BD_TS!F4867</f>
        <v>0</v>
      </c>
      <c r="E4868" s="160">
        <f>BD_TS!B4867</f>
        <v>0</v>
      </c>
      <c r="F4868" s="161">
        <f>BD_TS!C4867</f>
        <v>0</v>
      </c>
      <c r="G4868" s="187">
        <f>BD_TS!H4867</f>
        <v>0</v>
      </c>
      <c r="H4868" s="158" t="str">
        <f>IF($A4868=0,"",IFERROR(INDEX(BD_Gestão!A:A,MATCH('Banco de Dados'!$B4868,BD_Gestão!$B:$B,0)),"erro"))</f>
        <v/>
      </c>
      <c r="I4868" s="162" t="str">
        <f>IF($A4868=0,"",IFERROR(INDEX(BD_Gestão!E:E,MATCH('Banco de Dados'!$B4868,BD_Gestão!$B:$B,0)),"erro"))</f>
        <v/>
      </c>
      <c r="J4868" s="186" t="str">
        <f>IF($A4868=0,"",IFERROR(INDEX(BD_Gestão!B:B,MATCH('Banco de Dados'!$B4868,BD_Gestão!$B:$B,0)),"erro"))</f>
        <v/>
      </c>
      <c r="K4868" s="158" t="str">
        <f>IF($A4868=0,"",IFERROR(INDEX(BD_Gestão!C:C,MATCH('Banco de Dados'!$B4868,BD_Gestão!$B:$B,0)),"erro"))</f>
        <v/>
      </c>
      <c r="L4868" s="158" t="str">
        <f>IF($A4868=0,"",IFERROR(INDEX(BD_Gestão!H:H,MATCH('Banco de Dados'!$B4868,BD_Gestão!$B:$B,0)),"erro"))</f>
        <v/>
      </c>
      <c r="M4868" s="161" t="str">
        <f>IF($A4868=0,"",IFERROR(INDEX(BD_Gestão!F:F,MATCH('Banco de Dados'!$B4868,BD_Gestão!$B:$B,0)),"erro"))</f>
        <v/>
      </c>
      <c r="N4868" s="161" t="str">
        <f>IF($A4868=0,"",IFERROR(INDEX(BD_Gestão!J:J,MATCH('Banco de Dados'!$B4868,BD_Gestão!$B:$B,0)),"erro"))</f>
        <v/>
      </c>
      <c r="O4868" s="164" t="str">
        <f>IF($A4868=0,"",IFERROR(INDEX(BD_Gestão!K:K,MATCH('Banco de Dados'!$B4868,BD_Gestão!$B:$B,0)),"erro"))</f>
        <v/>
      </c>
      <c r="P4868" s="169" t="str">
        <f t="shared" si="302"/>
        <v/>
      </c>
      <c r="Q4868" s="170" t="str">
        <f t="shared" si="303"/>
        <v/>
      </c>
      <c r="R4868" s="163" t="e">
        <f t="shared" si="300"/>
        <v>#VALUE!</v>
      </c>
      <c r="S4868" s="163" t="e">
        <f t="shared" si="301"/>
        <v>#VALUE!</v>
      </c>
      <c r="T4868" s="163" t="e">
        <f>INDEX(Controle!O:O,MATCH('Banco de Dados'!A4868,Controle!M:M,0))*E4868/100</f>
        <v>#N/A</v>
      </c>
    </row>
    <row r="4869" spans="1:20" hidden="1" x14ac:dyDescent="0.2">
      <c r="A4869" s="158">
        <f>BD_TS!A4868</f>
        <v>0</v>
      </c>
      <c r="B4869" s="158" t="str">
        <f>SUBSTITUTE(SUBSTITUTE(BD_TS!D4868," ",""),"-","/")</f>
        <v/>
      </c>
      <c r="C4869" s="158">
        <f>BD_TS!E4868</f>
        <v>0</v>
      </c>
      <c r="D4869" s="159">
        <f>BD_TS!F4868</f>
        <v>0</v>
      </c>
      <c r="E4869" s="160">
        <f>BD_TS!B4868</f>
        <v>0</v>
      </c>
      <c r="F4869" s="161">
        <f>BD_TS!C4868</f>
        <v>0</v>
      </c>
      <c r="G4869" s="187">
        <f>BD_TS!H4868</f>
        <v>0</v>
      </c>
      <c r="H4869" s="158" t="str">
        <f>IF($A4869=0,"",IFERROR(INDEX(BD_Gestão!A:A,MATCH('Banco de Dados'!$B4869,BD_Gestão!$B:$B,0)),"erro"))</f>
        <v/>
      </c>
      <c r="I4869" s="162" t="str">
        <f>IF($A4869=0,"",IFERROR(INDEX(BD_Gestão!E:E,MATCH('Banco de Dados'!$B4869,BD_Gestão!$B:$B,0)),"erro"))</f>
        <v/>
      </c>
      <c r="J4869" s="186" t="str">
        <f>IF($A4869=0,"",IFERROR(INDEX(BD_Gestão!B:B,MATCH('Banco de Dados'!$B4869,BD_Gestão!$B:$B,0)),"erro"))</f>
        <v/>
      </c>
      <c r="K4869" s="158" t="str">
        <f>IF($A4869=0,"",IFERROR(INDEX(BD_Gestão!C:C,MATCH('Banco de Dados'!$B4869,BD_Gestão!$B:$B,0)),"erro"))</f>
        <v/>
      </c>
      <c r="L4869" s="158" t="str">
        <f>IF($A4869=0,"",IFERROR(INDEX(BD_Gestão!H:H,MATCH('Banco de Dados'!$B4869,BD_Gestão!$B:$B,0)),"erro"))</f>
        <v/>
      </c>
      <c r="M4869" s="161" t="str">
        <f>IF($A4869=0,"",IFERROR(INDEX(BD_Gestão!F:F,MATCH('Banco de Dados'!$B4869,BD_Gestão!$B:$B,0)),"erro"))</f>
        <v/>
      </c>
      <c r="N4869" s="161" t="str">
        <f>IF($A4869=0,"",IFERROR(INDEX(BD_Gestão!J:J,MATCH('Banco de Dados'!$B4869,BD_Gestão!$B:$B,0)),"erro"))</f>
        <v/>
      </c>
      <c r="O4869" s="164" t="str">
        <f>IF($A4869=0,"",IFERROR(INDEX(BD_Gestão!K:K,MATCH('Banco de Dados'!$B4869,BD_Gestão!$B:$B,0)),"erro"))</f>
        <v/>
      </c>
      <c r="P4869" s="169" t="str">
        <f t="shared" si="302"/>
        <v/>
      </c>
      <c r="Q4869" s="170" t="str">
        <f t="shared" si="303"/>
        <v/>
      </c>
      <c r="R4869" s="163" t="e">
        <f t="shared" ref="R4869:R4932" si="304">MONTH(I4869)</f>
        <v>#VALUE!</v>
      </c>
      <c r="S4869" s="163" t="e">
        <f t="shared" ref="S4869:S4932" si="305">YEAR(I4869)</f>
        <v>#VALUE!</v>
      </c>
      <c r="T4869" s="163" t="e">
        <f>INDEX(Controle!O:O,MATCH('Banco de Dados'!A4869,Controle!M:M,0))*E4869/100</f>
        <v>#N/A</v>
      </c>
    </row>
    <row r="4870" spans="1:20" hidden="1" x14ac:dyDescent="0.2">
      <c r="A4870" s="158">
        <f>BD_TS!A4869</f>
        <v>0</v>
      </c>
      <c r="B4870" s="158" t="str">
        <f>SUBSTITUTE(SUBSTITUTE(BD_TS!D4869," ",""),"-","/")</f>
        <v/>
      </c>
      <c r="C4870" s="158">
        <f>BD_TS!E4869</f>
        <v>0</v>
      </c>
      <c r="D4870" s="159">
        <f>BD_TS!F4869</f>
        <v>0</v>
      </c>
      <c r="E4870" s="160">
        <f>BD_TS!B4869</f>
        <v>0</v>
      </c>
      <c r="F4870" s="161">
        <f>BD_TS!C4869</f>
        <v>0</v>
      </c>
      <c r="G4870" s="187">
        <f>BD_TS!H4869</f>
        <v>0</v>
      </c>
      <c r="H4870" s="158" t="str">
        <f>IF($A4870=0,"",IFERROR(INDEX(BD_Gestão!A:A,MATCH('Banco de Dados'!$B4870,BD_Gestão!$B:$B,0)),"erro"))</f>
        <v/>
      </c>
      <c r="I4870" s="162" t="str">
        <f>IF($A4870=0,"",IFERROR(INDEX(BD_Gestão!E:E,MATCH('Banco de Dados'!$B4870,BD_Gestão!$B:$B,0)),"erro"))</f>
        <v/>
      </c>
      <c r="J4870" s="186" t="str">
        <f>IF($A4870=0,"",IFERROR(INDEX(BD_Gestão!B:B,MATCH('Banco de Dados'!$B4870,BD_Gestão!$B:$B,0)),"erro"))</f>
        <v/>
      </c>
      <c r="K4870" s="158" t="str">
        <f>IF($A4870=0,"",IFERROR(INDEX(BD_Gestão!C:C,MATCH('Banco de Dados'!$B4870,BD_Gestão!$B:$B,0)),"erro"))</f>
        <v/>
      </c>
      <c r="L4870" s="158" t="str">
        <f>IF($A4870=0,"",IFERROR(INDEX(BD_Gestão!H:H,MATCH('Banco de Dados'!$B4870,BD_Gestão!$B:$B,0)),"erro"))</f>
        <v/>
      </c>
      <c r="M4870" s="161" t="str">
        <f>IF($A4870=0,"",IFERROR(INDEX(BD_Gestão!F:F,MATCH('Banco de Dados'!$B4870,BD_Gestão!$B:$B,0)),"erro"))</f>
        <v/>
      </c>
      <c r="N4870" s="161" t="str">
        <f>IF($A4870=0,"",IFERROR(INDEX(BD_Gestão!J:J,MATCH('Banco de Dados'!$B4870,BD_Gestão!$B:$B,0)),"erro"))</f>
        <v/>
      </c>
      <c r="O4870" s="164" t="str">
        <f>IF($A4870=0,"",IFERROR(INDEX(BD_Gestão!K:K,MATCH('Banco de Dados'!$B4870,BD_Gestão!$B:$B,0)),"erro"))</f>
        <v/>
      </c>
      <c r="P4870" s="169" t="str">
        <f t="shared" ref="P4870:P4933" si="306">IF(OR(H4870="erro",H4870=""),"",E4870*(MIN(O4870,1)))</f>
        <v/>
      </c>
      <c r="Q4870" s="170" t="str">
        <f t="shared" ref="Q4870:Q4933" si="307">IF(OR(H4870="erro",H4870=""),"",E4870-P4870)</f>
        <v/>
      </c>
      <c r="R4870" s="163" t="e">
        <f t="shared" si="304"/>
        <v>#VALUE!</v>
      </c>
      <c r="S4870" s="163" t="e">
        <f t="shared" si="305"/>
        <v>#VALUE!</v>
      </c>
      <c r="T4870" s="163" t="e">
        <f>INDEX(Controle!O:O,MATCH('Banco de Dados'!A4870,Controle!M:M,0))*E4870/100</f>
        <v>#N/A</v>
      </c>
    </row>
    <row r="4871" spans="1:20" hidden="1" x14ac:dyDescent="0.2">
      <c r="A4871" s="158">
        <f>BD_TS!A4870</f>
        <v>0</v>
      </c>
      <c r="B4871" s="158" t="str">
        <f>SUBSTITUTE(SUBSTITUTE(BD_TS!D4870," ",""),"-","/")</f>
        <v/>
      </c>
      <c r="C4871" s="158">
        <f>BD_TS!E4870</f>
        <v>0</v>
      </c>
      <c r="D4871" s="159">
        <f>BD_TS!F4870</f>
        <v>0</v>
      </c>
      <c r="E4871" s="160">
        <f>BD_TS!B4870</f>
        <v>0</v>
      </c>
      <c r="F4871" s="161">
        <f>BD_TS!C4870</f>
        <v>0</v>
      </c>
      <c r="G4871" s="187">
        <f>BD_TS!H4870</f>
        <v>0</v>
      </c>
      <c r="H4871" s="158" t="str">
        <f>IF($A4871=0,"",IFERROR(INDEX(BD_Gestão!A:A,MATCH('Banco de Dados'!$B4871,BD_Gestão!$B:$B,0)),"erro"))</f>
        <v/>
      </c>
      <c r="I4871" s="162" t="str">
        <f>IF($A4871=0,"",IFERROR(INDEX(BD_Gestão!E:E,MATCH('Banco de Dados'!$B4871,BD_Gestão!$B:$B,0)),"erro"))</f>
        <v/>
      </c>
      <c r="J4871" s="186" t="str">
        <f>IF($A4871=0,"",IFERROR(INDEX(BD_Gestão!B:B,MATCH('Banco de Dados'!$B4871,BD_Gestão!$B:$B,0)),"erro"))</f>
        <v/>
      </c>
      <c r="K4871" s="158" t="str">
        <f>IF($A4871=0,"",IFERROR(INDEX(BD_Gestão!C:C,MATCH('Banco de Dados'!$B4871,BD_Gestão!$B:$B,0)),"erro"))</f>
        <v/>
      </c>
      <c r="L4871" s="158" t="str">
        <f>IF($A4871=0,"",IFERROR(INDEX(BD_Gestão!H:H,MATCH('Banco de Dados'!$B4871,BD_Gestão!$B:$B,0)),"erro"))</f>
        <v/>
      </c>
      <c r="M4871" s="161" t="str">
        <f>IF($A4871=0,"",IFERROR(INDEX(BD_Gestão!F:F,MATCH('Banco de Dados'!$B4871,BD_Gestão!$B:$B,0)),"erro"))</f>
        <v/>
      </c>
      <c r="N4871" s="161" t="str">
        <f>IF($A4871=0,"",IFERROR(INDEX(BD_Gestão!J:J,MATCH('Banco de Dados'!$B4871,BD_Gestão!$B:$B,0)),"erro"))</f>
        <v/>
      </c>
      <c r="O4871" s="164" t="str">
        <f>IF($A4871=0,"",IFERROR(INDEX(BD_Gestão!K:K,MATCH('Banco de Dados'!$B4871,BD_Gestão!$B:$B,0)),"erro"))</f>
        <v/>
      </c>
      <c r="P4871" s="169" t="str">
        <f t="shared" si="306"/>
        <v/>
      </c>
      <c r="Q4871" s="170" t="str">
        <f t="shared" si="307"/>
        <v/>
      </c>
      <c r="R4871" s="163" t="e">
        <f t="shared" si="304"/>
        <v>#VALUE!</v>
      </c>
      <c r="S4871" s="163" t="e">
        <f t="shared" si="305"/>
        <v>#VALUE!</v>
      </c>
      <c r="T4871" s="163" t="e">
        <f>INDEX(Controle!O:O,MATCH('Banco de Dados'!A4871,Controle!M:M,0))*E4871/100</f>
        <v>#N/A</v>
      </c>
    </row>
    <row r="4872" spans="1:20" hidden="1" x14ac:dyDescent="0.2">
      <c r="A4872" s="158">
        <f>BD_TS!A4871</f>
        <v>0</v>
      </c>
      <c r="B4872" s="158" t="str">
        <f>SUBSTITUTE(SUBSTITUTE(BD_TS!D4871," ",""),"-","/")</f>
        <v/>
      </c>
      <c r="C4872" s="158">
        <f>BD_TS!E4871</f>
        <v>0</v>
      </c>
      <c r="D4872" s="159">
        <f>BD_TS!F4871</f>
        <v>0</v>
      </c>
      <c r="E4872" s="160">
        <f>BD_TS!B4871</f>
        <v>0</v>
      </c>
      <c r="F4872" s="161">
        <f>BD_TS!C4871</f>
        <v>0</v>
      </c>
      <c r="G4872" s="187">
        <f>BD_TS!H4871</f>
        <v>0</v>
      </c>
      <c r="H4872" s="158" t="str">
        <f>IF($A4872=0,"",IFERROR(INDEX(BD_Gestão!A:A,MATCH('Banco de Dados'!$B4872,BD_Gestão!$B:$B,0)),"erro"))</f>
        <v/>
      </c>
      <c r="I4872" s="162" t="str">
        <f>IF($A4872=0,"",IFERROR(INDEX(BD_Gestão!E:E,MATCH('Banco de Dados'!$B4872,BD_Gestão!$B:$B,0)),"erro"))</f>
        <v/>
      </c>
      <c r="J4872" s="186" t="str">
        <f>IF($A4872=0,"",IFERROR(INDEX(BD_Gestão!B:B,MATCH('Banco de Dados'!$B4872,BD_Gestão!$B:$B,0)),"erro"))</f>
        <v/>
      </c>
      <c r="K4872" s="158" t="str">
        <f>IF($A4872=0,"",IFERROR(INDEX(BD_Gestão!C:C,MATCH('Banco de Dados'!$B4872,BD_Gestão!$B:$B,0)),"erro"))</f>
        <v/>
      </c>
      <c r="L4872" s="158" t="str">
        <f>IF($A4872=0,"",IFERROR(INDEX(BD_Gestão!H:H,MATCH('Banco de Dados'!$B4872,BD_Gestão!$B:$B,0)),"erro"))</f>
        <v/>
      </c>
      <c r="M4872" s="161" t="str">
        <f>IF($A4872=0,"",IFERROR(INDEX(BD_Gestão!F:F,MATCH('Banco de Dados'!$B4872,BD_Gestão!$B:$B,0)),"erro"))</f>
        <v/>
      </c>
      <c r="N4872" s="161" t="str">
        <f>IF($A4872=0,"",IFERROR(INDEX(BD_Gestão!J:J,MATCH('Banco de Dados'!$B4872,BD_Gestão!$B:$B,0)),"erro"))</f>
        <v/>
      </c>
      <c r="O4872" s="164" t="str">
        <f>IF($A4872=0,"",IFERROR(INDEX(BD_Gestão!K:K,MATCH('Banco de Dados'!$B4872,BD_Gestão!$B:$B,0)),"erro"))</f>
        <v/>
      </c>
      <c r="P4872" s="169" t="str">
        <f t="shared" si="306"/>
        <v/>
      </c>
      <c r="Q4872" s="170" t="str">
        <f t="shared" si="307"/>
        <v/>
      </c>
      <c r="R4872" s="163" t="e">
        <f t="shared" si="304"/>
        <v>#VALUE!</v>
      </c>
      <c r="S4872" s="163" t="e">
        <f t="shared" si="305"/>
        <v>#VALUE!</v>
      </c>
      <c r="T4872" s="163" t="e">
        <f>INDEX(Controle!O:O,MATCH('Banco de Dados'!A4872,Controle!M:M,0))*E4872/100</f>
        <v>#N/A</v>
      </c>
    </row>
    <row r="4873" spans="1:20" hidden="1" x14ac:dyDescent="0.2">
      <c r="A4873" s="158">
        <f>BD_TS!A4872</f>
        <v>0</v>
      </c>
      <c r="B4873" s="158" t="str">
        <f>SUBSTITUTE(SUBSTITUTE(BD_TS!D4872," ",""),"-","/")</f>
        <v/>
      </c>
      <c r="C4873" s="158">
        <f>BD_TS!E4872</f>
        <v>0</v>
      </c>
      <c r="D4873" s="159">
        <f>BD_TS!F4872</f>
        <v>0</v>
      </c>
      <c r="E4873" s="160">
        <f>BD_TS!B4872</f>
        <v>0</v>
      </c>
      <c r="F4873" s="161">
        <f>BD_TS!C4872</f>
        <v>0</v>
      </c>
      <c r="G4873" s="187">
        <f>BD_TS!H4872</f>
        <v>0</v>
      </c>
      <c r="H4873" s="158" t="str">
        <f>IF($A4873=0,"",IFERROR(INDEX(BD_Gestão!A:A,MATCH('Banco de Dados'!$B4873,BD_Gestão!$B:$B,0)),"erro"))</f>
        <v/>
      </c>
      <c r="I4873" s="162" t="str">
        <f>IF($A4873=0,"",IFERROR(INDEX(BD_Gestão!E:E,MATCH('Banco de Dados'!$B4873,BD_Gestão!$B:$B,0)),"erro"))</f>
        <v/>
      </c>
      <c r="J4873" s="186" t="str">
        <f>IF($A4873=0,"",IFERROR(INDEX(BD_Gestão!B:B,MATCH('Banco de Dados'!$B4873,BD_Gestão!$B:$B,0)),"erro"))</f>
        <v/>
      </c>
      <c r="K4873" s="158" t="str">
        <f>IF($A4873=0,"",IFERROR(INDEX(BD_Gestão!C:C,MATCH('Banco de Dados'!$B4873,BD_Gestão!$B:$B,0)),"erro"))</f>
        <v/>
      </c>
      <c r="L4873" s="158" t="str">
        <f>IF($A4873=0,"",IFERROR(INDEX(BD_Gestão!H:H,MATCH('Banco de Dados'!$B4873,BD_Gestão!$B:$B,0)),"erro"))</f>
        <v/>
      </c>
      <c r="M4873" s="161" t="str">
        <f>IF($A4873=0,"",IFERROR(INDEX(BD_Gestão!F:F,MATCH('Banco de Dados'!$B4873,BD_Gestão!$B:$B,0)),"erro"))</f>
        <v/>
      </c>
      <c r="N4873" s="161" t="str">
        <f>IF($A4873=0,"",IFERROR(INDEX(BD_Gestão!J:J,MATCH('Banco de Dados'!$B4873,BD_Gestão!$B:$B,0)),"erro"))</f>
        <v/>
      </c>
      <c r="O4873" s="164" t="str">
        <f>IF($A4873=0,"",IFERROR(INDEX(BD_Gestão!K:K,MATCH('Banco de Dados'!$B4873,BD_Gestão!$B:$B,0)),"erro"))</f>
        <v/>
      </c>
      <c r="P4873" s="169" t="str">
        <f t="shared" si="306"/>
        <v/>
      </c>
      <c r="Q4873" s="170" t="str">
        <f t="shared" si="307"/>
        <v/>
      </c>
      <c r="R4873" s="163" t="e">
        <f t="shared" si="304"/>
        <v>#VALUE!</v>
      </c>
      <c r="S4873" s="163" t="e">
        <f t="shared" si="305"/>
        <v>#VALUE!</v>
      </c>
      <c r="T4873" s="163" t="e">
        <f>INDEX(Controle!O:O,MATCH('Banco de Dados'!A4873,Controle!M:M,0))*E4873/100</f>
        <v>#N/A</v>
      </c>
    </row>
    <row r="4874" spans="1:20" hidden="1" x14ac:dyDescent="0.2">
      <c r="A4874" s="158">
        <f>BD_TS!A4873</f>
        <v>0</v>
      </c>
      <c r="B4874" s="158" t="str">
        <f>SUBSTITUTE(SUBSTITUTE(BD_TS!D4873," ",""),"-","/")</f>
        <v/>
      </c>
      <c r="C4874" s="158">
        <f>BD_TS!E4873</f>
        <v>0</v>
      </c>
      <c r="D4874" s="159">
        <f>BD_TS!F4873</f>
        <v>0</v>
      </c>
      <c r="E4874" s="160">
        <f>BD_TS!B4873</f>
        <v>0</v>
      </c>
      <c r="F4874" s="161">
        <f>BD_TS!C4873</f>
        <v>0</v>
      </c>
      <c r="G4874" s="187">
        <f>BD_TS!H4873</f>
        <v>0</v>
      </c>
      <c r="H4874" s="158" t="str">
        <f>IF($A4874=0,"",IFERROR(INDEX(BD_Gestão!A:A,MATCH('Banco de Dados'!$B4874,BD_Gestão!$B:$B,0)),"erro"))</f>
        <v/>
      </c>
      <c r="I4874" s="162" t="str">
        <f>IF($A4874=0,"",IFERROR(INDEX(BD_Gestão!E:E,MATCH('Banco de Dados'!$B4874,BD_Gestão!$B:$B,0)),"erro"))</f>
        <v/>
      </c>
      <c r="J4874" s="186" t="str">
        <f>IF($A4874=0,"",IFERROR(INDEX(BD_Gestão!B:B,MATCH('Banco de Dados'!$B4874,BD_Gestão!$B:$B,0)),"erro"))</f>
        <v/>
      </c>
      <c r="K4874" s="158" t="str">
        <f>IF($A4874=0,"",IFERROR(INDEX(BD_Gestão!C:C,MATCH('Banco de Dados'!$B4874,BD_Gestão!$B:$B,0)),"erro"))</f>
        <v/>
      </c>
      <c r="L4874" s="158" t="str">
        <f>IF($A4874=0,"",IFERROR(INDEX(BD_Gestão!H:H,MATCH('Banco de Dados'!$B4874,BD_Gestão!$B:$B,0)),"erro"))</f>
        <v/>
      </c>
      <c r="M4874" s="161" t="str">
        <f>IF($A4874=0,"",IFERROR(INDEX(BD_Gestão!F:F,MATCH('Banco de Dados'!$B4874,BD_Gestão!$B:$B,0)),"erro"))</f>
        <v/>
      </c>
      <c r="N4874" s="161" t="str">
        <f>IF($A4874=0,"",IFERROR(INDEX(BD_Gestão!J:J,MATCH('Banco de Dados'!$B4874,BD_Gestão!$B:$B,0)),"erro"))</f>
        <v/>
      </c>
      <c r="O4874" s="164" t="str">
        <f>IF($A4874=0,"",IFERROR(INDEX(BD_Gestão!K:K,MATCH('Banco de Dados'!$B4874,BD_Gestão!$B:$B,0)),"erro"))</f>
        <v/>
      </c>
      <c r="P4874" s="169" t="str">
        <f t="shared" si="306"/>
        <v/>
      </c>
      <c r="Q4874" s="170" t="str">
        <f t="shared" si="307"/>
        <v/>
      </c>
      <c r="R4874" s="163" t="e">
        <f t="shared" si="304"/>
        <v>#VALUE!</v>
      </c>
      <c r="S4874" s="163" t="e">
        <f t="shared" si="305"/>
        <v>#VALUE!</v>
      </c>
      <c r="T4874" s="163" t="e">
        <f>INDEX(Controle!O:O,MATCH('Banco de Dados'!A4874,Controle!M:M,0))*E4874/100</f>
        <v>#N/A</v>
      </c>
    </row>
    <row r="4875" spans="1:20" hidden="1" x14ac:dyDescent="0.2">
      <c r="A4875" s="158">
        <f>BD_TS!A4874</f>
        <v>0</v>
      </c>
      <c r="B4875" s="158" t="str">
        <f>SUBSTITUTE(SUBSTITUTE(BD_TS!D4874," ",""),"-","/")</f>
        <v/>
      </c>
      <c r="C4875" s="158">
        <f>BD_TS!E4874</f>
        <v>0</v>
      </c>
      <c r="D4875" s="159">
        <f>BD_TS!F4874</f>
        <v>0</v>
      </c>
      <c r="E4875" s="160">
        <f>BD_TS!B4874</f>
        <v>0</v>
      </c>
      <c r="F4875" s="161">
        <f>BD_TS!C4874</f>
        <v>0</v>
      </c>
      <c r="G4875" s="187">
        <f>BD_TS!H4874</f>
        <v>0</v>
      </c>
      <c r="H4875" s="158" t="str">
        <f>IF($A4875=0,"",IFERROR(INDEX(BD_Gestão!A:A,MATCH('Banco de Dados'!$B4875,BD_Gestão!$B:$B,0)),"erro"))</f>
        <v/>
      </c>
      <c r="I4875" s="162" t="str">
        <f>IF($A4875=0,"",IFERROR(INDEX(BD_Gestão!E:E,MATCH('Banco de Dados'!$B4875,BD_Gestão!$B:$B,0)),"erro"))</f>
        <v/>
      </c>
      <c r="J4875" s="186" t="str">
        <f>IF($A4875=0,"",IFERROR(INDEX(BD_Gestão!B:B,MATCH('Banco de Dados'!$B4875,BD_Gestão!$B:$B,0)),"erro"))</f>
        <v/>
      </c>
      <c r="K4875" s="158" t="str">
        <f>IF($A4875=0,"",IFERROR(INDEX(BD_Gestão!C:C,MATCH('Banco de Dados'!$B4875,BD_Gestão!$B:$B,0)),"erro"))</f>
        <v/>
      </c>
      <c r="L4875" s="158" t="str">
        <f>IF($A4875=0,"",IFERROR(INDEX(BD_Gestão!H:H,MATCH('Banco de Dados'!$B4875,BD_Gestão!$B:$B,0)),"erro"))</f>
        <v/>
      </c>
      <c r="M4875" s="161" t="str">
        <f>IF($A4875=0,"",IFERROR(INDEX(BD_Gestão!F:F,MATCH('Banco de Dados'!$B4875,BD_Gestão!$B:$B,0)),"erro"))</f>
        <v/>
      </c>
      <c r="N4875" s="161" t="str">
        <f>IF($A4875=0,"",IFERROR(INDEX(BD_Gestão!J:J,MATCH('Banco de Dados'!$B4875,BD_Gestão!$B:$B,0)),"erro"))</f>
        <v/>
      </c>
      <c r="O4875" s="164" t="str">
        <f>IF($A4875=0,"",IFERROR(INDEX(BD_Gestão!K:K,MATCH('Banco de Dados'!$B4875,BD_Gestão!$B:$B,0)),"erro"))</f>
        <v/>
      </c>
      <c r="P4875" s="169" t="str">
        <f t="shared" si="306"/>
        <v/>
      </c>
      <c r="Q4875" s="170" t="str">
        <f t="shared" si="307"/>
        <v/>
      </c>
      <c r="R4875" s="163" t="e">
        <f t="shared" si="304"/>
        <v>#VALUE!</v>
      </c>
      <c r="S4875" s="163" t="e">
        <f t="shared" si="305"/>
        <v>#VALUE!</v>
      </c>
      <c r="T4875" s="163" t="e">
        <f>INDEX(Controle!O:O,MATCH('Banco de Dados'!A4875,Controle!M:M,0))*E4875/100</f>
        <v>#N/A</v>
      </c>
    </row>
    <row r="4876" spans="1:20" hidden="1" x14ac:dyDescent="0.2">
      <c r="A4876" s="158">
        <f>BD_TS!A4875</f>
        <v>0</v>
      </c>
      <c r="B4876" s="158" t="str">
        <f>SUBSTITUTE(SUBSTITUTE(BD_TS!D4875," ",""),"-","/")</f>
        <v/>
      </c>
      <c r="C4876" s="158">
        <f>BD_TS!E4875</f>
        <v>0</v>
      </c>
      <c r="D4876" s="159">
        <f>BD_TS!F4875</f>
        <v>0</v>
      </c>
      <c r="E4876" s="160">
        <f>BD_TS!B4875</f>
        <v>0</v>
      </c>
      <c r="F4876" s="161">
        <f>BD_TS!C4875</f>
        <v>0</v>
      </c>
      <c r="G4876" s="187">
        <f>BD_TS!H4875</f>
        <v>0</v>
      </c>
      <c r="H4876" s="158" t="str">
        <f>IF($A4876=0,"",IFERROR(INDEX(BD_Gestão!A:A,MATCH('Banco de Dados'!$B4876,BD_Gestão!$B:$B,0)),"erro"))</f>
        <v/>
      </c>
      <c r="I4876" s="162" t="str">
        <f>IF($A4876=0,"",IFERROR(INDEX(BD_Gestão!E:E,MATCH('Banco de Dados'!$B4876,BD_Gestão!$B:$B,0)),"erro"))</f>
        <v/>
      </c>
      <c r="J4876" s="186" t="str">
        <f>IF($A4876=0,"",IFERROR(INDEX(BD_Gestão!B:B,MATCH('Banco de Dados'!$B4876,BD_Gestão!$B:$B,0)),"erro"))</f>
        <v/>
      </c>
      <c r="K4876" s="158" t="str">
        <f>IF($A4876=0,"",IFERROR(INDEX(BD_Gestão!C:C,MATCH('Banco de Dados'!$B4876,BD_Gestão!$B:$B,0)),"erro"))</f>
        <v/>
      </c>
      <c r="L4876" s="158" t="str">
        <f>IF($A4876=0,"",IFERROR(INDEX(BD_Gestão!H:H,MATCH('Banco de Dados'!$B4876,BD_Gestão!$B:$B,0)),"erro"))</f>
        <v/>
      </c>
      <c r="M4876" s="161" t="str">
        <f>IF($A4876=0,"",IFERROR(INDEX(BD_Gestão!F:F,MATCH('Banco de Dados'!$B4876,BD_Gestão!$B:$B,0)),"erro"))</f>
        <v/>
      </c>
      <c r="N4876" s="161" t="str">
        <f>IF($A4876=0,"",IFERROR(INDEX(BD_Gestão!J:J,MATCH('Banco de Dados'!$B4876,BD_Gestão!$B:$B,0)),"erro"))</f>
        <v/>
      </c>
      <c r="O4876" s="164" t="str">
        <f>IF($A4876=0,"",IFERROR(INDEX(BD_Gestão!K:K,MATCH('Banco de Dados'!$B4876,BD_Gestão!$B:$B,0)),"erro"))</f>
        <v/>
      </c>
      <c r="P4876" s="169" t="str">
        <f t="shared" si="306"/>
        <v/>
      </c>
      <c r="Q4876" s="170" t="str">
        <f t="shared" si="307"/>
        <v/>
      </c>
      <c r="R4876" s="163" t="e">
        <f t="shared" si="304"/>
        <v>#VALUE!</v>
      </c>
      <c r="S4876" s="163" t="e">
        <f t="shared" si="305"/>
        <v>#VALUE!</v>
      </c>
      <c r="T4876" s="163" t="e">
        <f>INDEX(Controle!O:O,MATCH('Banco de Dados'!A4876,Controle!M:M,0))*E4876/100</f>
        <v>#N/A</v>
      </c>
    </row>
    <row r="4877" spans="1:20" hidden="1" x14ac:dyDescent="0.2">
      <c r="A4877" s="158">
        <f>BD_TS!A4876</f>
        <v>0</v>
      </c>
      <c r="B4877" s="158" t="str">
        <f>SUBSTITUTE(SUBSTITUTE(BD_TS!D4876," ",""),"-","/")</f>
        <v/>
      </c>
      <c r="C4877" s="158">
        <f>BD_TS!E4876</f>
        <v>0</v>
      </c>
      <c r="D4877" s="159">
        <f>BD_TS!F4876</f>
        <v>0</v>
      </c>
      <c r="E4877" s="160">
        <f>BD_TS!B4876</f>
        <v>0</v>
      </c>
      <c r="F4877" s="161">
        <f>BD_TS!C4876</f>
        <v>0</v>
      </c>
      <c r="G4877" s="187">
        <f>BD_TS!H4876</f>
        <v>0</v>
      </c>
      <c r="H4877" s="158" t="str">
        <f>IF($A4877=0,"",IFERROR(INDEX(BD_Gestão!A:A,MATCH('Banco de Dados'!$B4877,BD_Gestão!$B:$B,0)),"erro"))</f>
        <v/>
      </c>
      <c r="I4877" s="162" t="str">
        <f>IF($A4877=0,"",IFERROR(INDEX(BD_Gestão!E:E,MATCH('Banco de Dados'!$B4877,BD_Gestão!$B:$B,0)),"erro"))</f>
        <v/>
      </c>
      <c r="J4877" s="186" t="str">
        <f>IF($A4877=0,"",IFERROR(INDEX(BD_Gestão!B:B,MATCH('Banco de Dados'!$B4877,BD_Gestão!$B:$B,0)),"erro"))</f>
        <v/>
      </c>
      <c r="K4877" s="158" t="str">
        <f>IF($A4877=0,"",IFERROR(INDEX(BD_Gestão!C:C,MATCH('Banco de Dados'!$B4877,BD_Gestão!$B:$B,0)),"erro"))</f>
        <v/>
      </c>
      <c r="L4877" s="158" t="str">
        <f>IF($A4877=0,"",IFERROR(INDEX(BD_Gestão!H:H,MATCH('Banco de Dados'!$B4877,BD_Gestão!$B:$B,0)),"erro"))</f>
        <v/>
      </c>
      <c r="M4877" s="161" t="str">
        <f>IF($A4877=0,"",IFERROR(INDEX(BD_Gestão!F:F,MATCH('Banco de Dados'!$B4877,BD_Gestão!$B:$B,0)),"erro"))</f>
        <v/>
      </c>
      <c r="N4877" s="161" t="str">
        <f>IF($A4877=0,"",IFERROR(INDEX(BD_Gestão!J:J,MATCH('Banco de Dados'!$B4877,BD_Gestão!$B:$B,0)),"erro"))</f>
        <v/>
      </c>
      <c r="O4877" s="164" t="str">
        <f>IF($A4877=0,"",IFERROR(INDEX(BD_Gestão!K:K,MATCH('Banco de Dados'!$B4877,BD_Gestão!$B:$B,0)),"erro"))</f>
        <v/>
      </c>
      <c r="P4877" s="169" t="str">
        <f t="shared" si="306"/>
        <v/>
      </c>
      <c r="Q4877" s="170" t="str">
        <f t="shared" si="307"/>
        <v/>
      </c>
      <c r="R4877" s="163" t="e">
        <f t="shared" si="304"/>
        <v>#VALUE!</v>
      </c>
      <c r="S4877" s="163" t="e">
        <f t="shared" si="305"/>
        <v>#VALUE!</v>
      </c>
      <c r="T4877" s="163" t="e">
        <f>INDEX(Controle!O:O,MATCH('Banco de Dados'!A4877,Controle!M:M,0))*E4877/100</f>
        <v>#N/A</v>
      </c>
    </row>
    <row r="4878" spans="1:20" hidden="1" x14ac:dyDescent="0.2">
      <c r="A4878" s="158">
        <f>BD_TS!A4877</f>
        <v>0</v>
      </c>
      <c r="B4878" s="158" t="str">
        <f>SUBSTITUTE(SUBSTITUTE(BD_TS!D4877," ",""),"-","/")</f>
        <v/>
      </c>
      <c r="C4878" s="158">
        <f>BD_TS!E4877</f>
        <v>0</v>
      </c>
      <c r="D4878" s="159">
        <f>BD_TS!F4877</f>
        <v>0</v>
      </c>
      <c r="E4878" s="160">
        <f>BD_TS!B4877</f>
        <v>0</v>
      </c>
      <c r="F4878" s="161">
        <f>BD_TS!C4877</f>
        <v>0</v>
      </c>
      <c r="G4878" s="187">
        <f>BD_TS!H4877</f>
        <v>0</v>
      </c>
      <c r="H4878" s="158" t="str">
        <f>IF($A4878=0,"",IFERROR(INDEX(BD_Gestão!A:A,MATCH('Banco de Dados'!$B4878,BD_Gestão!$B:$B,0)),"erro"))</f>
        <v/>
      </c>
      <c r="I4878" s="162" t="str">
        <f>IF($A4878=0,"",IFERROR(INDEX(BD_Gestão!E:E,MATCH('Banco de Dados'!$B4878,BD_Gestão!$B:$B,0)),"erro"))</f>
        <v/>
      </c>
      <c r="J4878" s="186" t="str">
        <f>IF($A4878=0,"",IFERROR(INDEX(BD_Gestão!B:B,MATCH('Banco de Dados'!$B4878,BD_Gestão!$B:$B,0)),"erro"))</f>
        <v/>
      </c>
      <c r="K4878" s="158" t="str">
        <f>IF($A4878=0,"",IFERROR(INDEX(BD_Gestão!C:C,MATCH('Banco de Dados'!$B4878,BD_Gestão!$B:$B,0)),"erro"))</f>
        <v/>
      </c>
      <c r="L4878" s="158" t="str">
        <f>IF($A4878=0,"",IFERROR(INDEX(BD_Gestão!H:H,MATCH('Banco de Dados'!$B4878,BD_Gestão!$B:$B,0)),"erro"))</f>
        <v/>
      </c>
      <c r="M4878" s="161" t="str">
        <f>IF($A4878=0,"",IFERROR(INDEX(BD_Gestão!F:F,MATCH('Banco de Dados'!$B4878,BD_Gestão!$B:$B,0)),"erro"))</f>
        <v/>
      </c>
      <c r="N4878" s="161" t="str">
        <f>IF($A4878=0,"",IFERROR(INDEX(BD_Gestão!J:J,MATCH('Banco de Dados'!$B4878,BD_Gestão!$B:$B,0)),"erro"))</f>
        <v/>
      </c>
      <c r="O4878" s="164" t="str">
        <f>IF($A4878=0,"",IFERROR(INDEX(BD_Gestão!K:K,MATCH('Banco de Dados'!$B4878,BD_Gestão!$B:$B,0)),"erro"))</f>
        <v/>
      </c>
      <c r="P4878" s="169" t="str">
        <f t="shared" si="306"/>
        <v/>
      </c>
      <c r="Q4878" s="170" t="str">
        <f t="shared" si="307"/>
        <v/>
      </c>
      <c r="R4878" s="163" t="e">
        <f t="shared" si="304"/>
        <v>#VALUE!</v>
      </c>
      <c r="S4878" s="163" t="e">
        <f t="shared" si="305"/>
        <v>#VALUE!</v>
      </c>
      <c r="T4878" s="163" t="e">
        <f>INDEX(Controle!O:O,MATCH('Banco de Dados'!A4878,Controle!M:M,0))*E4878/100</f>
        <v>#N/A</v>
      </c>
    </row>
    <row r="4879" spans="1:20" hidden="1" x14ac:dyDescent="0.2">
      <c r="A4879" s="158">
        <f>BD_TS!A4878</f>
        <v>0</v>
      </c>
      <c r="B4879" s="158" t="str">
        <f>SUBSTITUTE(SUBSTITUTE(BD_TS!D4878," ",""),"-","/")</f>
        <v/>
      </c>
      <c r="C4879" s="158">
        <f>BD_TS!E4878</f>
        <v>0</v>
      </c>
      <c r="D4879" s="159">
        <f>BD_TS!F4878</f>
        <v>0</v>
      </c>
      <c r="E4879" s="160">
        <f>BD_TS!B4878</f>
        <v>0</v>
      </c>
      <c r="F4879" s="161">
        <f>BD_TS!C4878</f>
        <v>0</v>
      </c>
      <c r="G4879" s="187">
        <f>BD_TS!H4878</f>
        <v>0</v>
      </c>
      <c r="H4879" s="158" t="str">
        <f>IF($A4879=0,"",IFERROR(INDEX(BD_Gestão!A:A,MATCH('Banco de Dados'!$B4879,BD_Gestão!$B:$B,0)),"erro"))</f>
        <v/>
      </c>
      <c r="I4879" s="162" t="str">
        <f>IF($A4879=0,"",IFERROR(INDEX(BD_Gestão!E:E,MATCH('Banco de Dados'!$B4879,BD_Gestão!$B:$B,0)),"erro"))</f>
        <v/>
      </c>
      <c r="J4879" s="186" t="str">
        <f>IF($A4879=0,"",IFERROR(INDEX(BD_Gestão!B:B,MATCH('Banco de Dados'!$B4879,BD_Gestão!$B:$B,0)),"erro"))</f>
        <v/>
      </c>
      <c r="K4879" s="158" t="str">
        <f>IF($A4879=0,"",IFERROR(INDEX(BD_Gestão!C:C,MATCH('Banco de Dados'!$B4879,BD_Gestão!$B:$B,0)),"erro"))</f>
        <v/>
      </c>
      <c r="L4879" s="158" t="str">
        <f>IF($A4879=0,"",IFERROR(INDEX(BD_Gestão!H:H,MATCH('Banco de Dados'!$B4879,BD_Gestão!$B:$B,0)),"erro"))</f>
        <v/>
      </c>
      <c r="M4879" s="161" t="str">
        <f>IF($A4879=0,"",IFERROR(INDEX(BD_Gestão!F:F,MATCH('Banco de Dados'!$B4879,BD_Gestão!$B:$B,0)),"erro"))</f>
        <v/>
      </c>
      <c r="N4879" s="161" t="str">
        <f>IF($A4879=0,"",IFERROR(INDEX(BD_Gestão!J:J,MATCH('Banco de Dados'!$B4879,BD_Gestão!$B:$B,0)),"erro"))</f>
        <v/>
      </c>
      <c r="O4879" s="164" t="str">
        <f>IF($A4879=0,"",IFERROR(INDEX(BD_Gestão!K:K,MATCH('Banco de Dados'!$B4879,BD_Gestão!$B:$B,0)),"erro"))</f>
        <v/>
      </c>
      <c r="P4879" s="169" t="str">
        <f t="shared" si="306"/>
        <v/>
      </c>
      <c r="Q4879" s="170" t="str">
        <f t="shared" si="307"/>
        <v/>
      </c>
      <c r="R4879" s="163" t="e">
        <f t="shared" si="304"/>
        <v>#VALUE!</v>
      </c>
      <c r="S4879" s="163" t="e">
        <f t="shared" si="305"/>
        <v>#VALUE!</v>
      </c>
      <c r="T4879" s="163" t="e">
        <f>INDEX(Controle!O:O,MATCH('Banco de Dados'!A4879,Controle!M:M,0))*E4879/100</f>
        <v>#N/A</v>
      </c>
    </row>
    <row r="4880" spans="1:20" hidden="1" x14ac:dyDescent="0.2">
      <c r="A4880" s="158">
        <f>BD_TS!A4879</f>
        <v>0</v>
      </c>
      <c r="B4880" s="158" t="str">
        <f>SUBSTITUTE(SUBSTITUTE(BD_TS!D4879," ",""),"-","/")</f>
        <v/>
      </c>
      <c r="C4880" s="158">
        <f>BD_TS!E4879</f>
        <v>0</v>
      </c>
      <c r="D4880" s="159">
        <f>BD_TS!F4879</f>
        <v>0</v>
      </c>
      <c r="E4880" s="160">
        <f>BD_TS!B4879</f>
        <v>0</v>
      </c>
      <c r="F4880" s="161">
        <f>BD_TS!C4879</f>
        <v>0</v>
      </c>
      <c r="G4880" s="187">
        <f>BD_TS!H4879</f>
        <v>0</v>
      </c>
      <c r="H4880" s="158" t="str">
        <f>IF($A4880=0,"",IFERROR(INDEX(BD_Gestão!A:A,MATCH('Banco de Dados'!$B4880,BD_Gestão!$B:$B,0)),"erro"))</f>
        <v/>
      </c>
      <c r="I4880" s="162" t="str">
        <f>IF($A4880=0,"",IFERROR(INDEX(BD_Gestão!E:E,MATCH('Banco de Dados'!$B4880,BD_Gestão!$B:$B,0)),"erro"))</f>
        <v/>
      </c>
      <c r="J4880" s="186" t="str">
        <f>IF($A4880=0,"",IFERROR(INDEX(BD_Gestão!B:B,MATCH('Banco de Dados'!$B4880,BD_Gestão!$B:$B,0)),"erro"))</f>
        <v/>
      </c>
      <c r="K4880" s="158" t="str">
        <f>IF($A4880=0,"",IFERROR(INDEX(BD_Gestão!C:C,MATCH('Banco de Dados'!$B4880,BD_Gestão!$B:$B,0)),"erro"))</f>
        <v/>
      </c>
      <c r="L4880" s="158" t="str">
        <f>IF($A4880=0,"",IFERROR(INDEX(BD_Gestão!H:H,MATCH('Banco de Dados'!$B4880,BD_Gestão!$B:$B,0)),"erro"))</f>
        <v/>
      </c>
      <c r="M4880" s="161" t="str">
        <f>IF($A4880=0,"",IFERROR(INDEX(BD_Gestão!F:F,MATCH('Banco de Dados'!$B4880,BD_Gestão!$B:$B,0)),"erro"))</f>
        <v/>
      </c>
      <c r="N4880" s="161" t="str">
        <f>IF($A4880=0,"",IFERROR(INDEX(BD_Gestão!J:J,MATCH('Banco de Dados'!$B4880,BD_Gestão!$B:$B,0)),"erro"))</f>
        <v/>
      </c>
      <c r="O4880" s="164" t="str">
        <f>IF($A4880=0,"",IFERROR(INDEX(BD_Gestão!K:K,MATCH('Banco de Dados'!$B4880,BD_Gestão!$B:$B,0)),"erro"))</f>
        <v/>
      </c>
      <c r="P4880" s="169" t="str">
        <f t="shared" si="306"/>
        <v/>
      </c>
      <c r="Q4880" s="170" t="str">
        <f t="shared" si="307"/>
        <v/>
      </c>
      <c r="R4880" s="163" t="e">
        <f t="shared" si="304"/>
        <v>#VALUE!</v>
      </c>
      <c r="S4880" s="163" t="e">
        <f t="shared" si="305"/>
        <v>#VALUE!</v>
      </c>
      <c r="T4880" s="163" t="e">
        <f>INDEX(Controle!O:O,MATCH('Banco de Dados'!A4880,Controle!M:M,0))*E4880/100</f>
        <v>#N/A</v>
      </c>
    </row>
    <row r="4881" spans="1:20" hidden="1" x14ac:dyDescent="0.2">
      <c r="A4881" s="158">
        <f>BD_TS!A4880</f>
        <v>0</v>
      </c>
      <c r="B4881" s="158" t="str">
        <f>SUBSTITUTE(SUBSTITUTE(BD_TS!D4880," ",""),"-","/")</f>
        <v/>
      </c>
      <c r="C4881" s="158">
        <f>BD_TS!E4880</f>
        <v>0</v>
      </c>
      <c r="D4881" s="159">
        <f>BD_TS!F4880</f>
        <v>0</v>
      </c>
      <c r="E4881" s="160">
        <f>BD_TS!B4880</f>
        <v>0</v>
      </c>
      <c r="F4881" s="161">
        <f>BD_TS!C4880</f>
        <v>0</v>
      </c>
      <c r="G4881" s="187">
        <f>BD_TS!H4880</f>
        <v>0</v>
      </c>
      <c r="H4881" s="158" t="str">
        <f>IF($A4881=0,"",IFERROR(INDEX(BD_Gestão!A:A,MATCH('Banco de Dados'!$B4881,BD_Gestão!$B:$B,0)),"erro"))</f>
        <v/>
      </c>
      <c r="I4881" s="162" t="str">
        <f>IF($A4881=0,"",IFERROR(INDEX(BD_Gestão!E:E,MATCH('Banco de Dados'!$B4881,BD_Gestão!$B:$B,0)),"erro"))</f>
        <v/>
      </c>
      <c r="J4881" s="186" t="str">
        <f>IF($A4881=0,"",IFERROR(INDEX(BD_Gestão!B:B,MATCH('Banco de Dados'!$B4881,BD_Gestão!$B:$B,0)),"erro"))</f>
        <v/>
      </c>
      <c r="K4881" s="158" t="str">
        <f>IF($A4881=0,"",IFERROR(INDEX(BD_Gestão!C:C,MATCH('Banco de Dados'!$B4881,BD_Gestão!$B:$B,0)),"erro"))</f>
        <v/>
      </c>
      <c r="L4881" s="158" t="str">
        <f>IF($A4881=0,"",IFERROR(INDEX(BD_Gestão!H:H,MATCH('Banco de Dados'!$B4881,BD_Gestão!$B:$B,0)),"erro"))</f>
        <v/>
      </c>
      <c r="M4881" s="161" t="str">
        <f>IF($A4881=0,"",IFERROR(INDEX(BD_Gestão!F:F,MATCH('Banco de Dados'!$B4881,BD_Gestão!$B:$B,0)),"erro"))</f>
        <v/>
      </c>
      <c r="N4881" s="161" t="str">
        <f>IF($A4881=0,"",IFERROR(INDEX(BD_Gestão!J:J,MATCH('Banco de Dados'!$B4881,BD_Gestão!$B:$B,0)),"erro"))</f>
        <v/>
      </c>
      <c r="O4881" s="164" t="str">
        <f>IF($A4881=0,"",IFERROR(INDEX(BD_Gestão!K:K,MATCH('Banco de Dados'!$B4881,BD_Gestão!$B:$B,0)),"erro"))</f>
        <v/>
      </c>
      <c r="P4881" s="169" t="str">
        <f t="shared" si="306"/>
        <v/>
      </c>
      <c r="Q4881" s="170" t="str">
        <f t="shared" si="307"/>
        <v/>
      </c>
      <c r="R4881" s="163" t="e">
        <f t="shared" si="304"/>
        <v>#VALUE!</v>
      </c>
      <c r="S4881" s="163" t="e">
        <f t="shared" si="305"/>
        <v>#VALUE!</v>
      </c>
      <c r="T4881" s="163" t="e">
        <f>INDEX(Controle!O:O,MATCH('Banco de Dados'!A4881,Controle!M:M,0))*E4881/100</f>
        <v>#N/A</v>
      </c>
    </row>
    <row r="4882" spans="1:20" hidden="1" x14ac:dyDescent="0.2">
      <c r="A4882" s="158">
        <f>BD_TS!A4881</f>
        <v>0</v>
      </c>
      <c r="B4882" s="158" t="str">
        <f>SUBSTITUTE(SUBSTITUTE(BD_TS!D4881," ",""),"-","/")</f>
        <v/>
      </c>
      <c r="C4882" s="158">
        <f>BD_TS!E4881</f>
        <v>0</v>
      </c>
      <c r="D4882" s="159">
        <f>BD_TS!F4881</f>
        <v>0</v>
      </c>
      <c r="E4882" s="160">
        <f>BD_TS!B4881</f>
        <v>0</v>
      </c>
      <c r="F4882" s="161">
        <f>BD_TS!C4881</f>
        <v>0</v>
      </c>
      <c r="G4882" s="187">
        <f>BD_TS!H4881</f>
        <v>0</v>
      </c>
      <c r="H4882" s="158" t="str">
        <f>IF($A4882=0,"",IFERROR(INDEX(BD_Gestão!A:A,MATCH('Banco de Dados'!$B4882,BD_Gestão!$B:$B,0)),"erro"))</f>
        <v/>
      </c>
      <c r="I4882" s="162" t="str">
        <f>IF($A4882=0,"",IFERROR(INDEX(BD_Gestão!E:E,MATCH('Banco de Dados'!$B4882,BD_Gestão!$B:$B,0)),"erro"))</f>
        <v/>
      </c>
      <c r="J4882" s="186" t="str">
        <f>IF($A4882=0,"",IFERROR(INDEX(BD_Gestão!B:B,MATCH('Banco de Dados'!$B4882,BD_Gestão!$B:$B,0)),"erro"))</f>
        <v/>
      </c>
      <c r="K4882" s="158" t="str">
        <f>IF($A4882=0,"",IFERROR(INDEX(BD_Gestão!C:C,MATCH('Banco de Dados'!$B4882,BD_Gestão!$B:$B,0)),"erro"))</f>
        <v/>
      </c>
      <c r="L4882" s="158" t="str">
        <f>IF($A4882=0,"",IFERROR(INDEX(BD_Gestão!H:H,MATCH('Banco de Dados'!$B4882,BD_Gestão!$B:$B,0)),"erro"))</f>
        <v/>
      </c>
      <c r="M4882" s="161" t="str">
        <f>IF($A4882=0,"",IFERROR(INDEX(BD_Gestão!F:F,MATCH('Banco de Dados'!$B4882,BD_Gestão!$B:$B,0)),"erro"))</f>
        <v/>
      </c>
      <c r="N4882" s="161" t="str">
        <f>IF($A4882=0,"",IFERROR(INDEX(BD_Gestão!J:J,MATCH('Banco de Dados'!$B4882,BD_Gestão!$B:$B,0)),"erro"))</f>
        <v/>
      </c>
      <c r="O4882" s="164" t="str">
        <f>IF($A4882=0,"",IFERROR(INDEX(BD_Gestão!K:K,MATCH('Banco de Dados'!$B4882,BD_Gestão!$B:$B,0)),"erro"))</f>
        <v/>
      </c>
      <c r="P4882" s="169" t="str">
        <f t="shared" si="306"/>
        <v/>
      </c>
      <c r="Q4882" s="170" t="str">
        <f t="shared" si="307"/>
        <v/>
      </c>
      <c r="R4882" s="163" t="e">
        <f t="shared" si="304"/>
        <v>#VALUE!</v>
      </c>
      <c r="S4882" s="163" t="e">
        <f t="shared" si="305"/>
        <v>#VALUE!</v>
      </c>
      <c r="T4882" s="163" t="e">
        <f>INDEX(Controle!O:O,MATCH('Banco de Dados'!A4882,Controle!M:M,0))*E4882/100</f>
        <v>#N/A</v>
      </c>
    </row>
    <row r="4883" spans="1:20" hidden="1" x14ac:dyDescent="0.2">
      <c r="A4883" s="158">
        <f>BD_TS!A4882</f>
        <v>0</v>
      </c>
      <c r="B4883" s="158" t="str">
        <f>SUBSTITUTE(SUBSTITUTE(BD_TS!D4882," ",""),"-","/")</f>
        <v/>
      </c>
      <c r="C4883" s="158">
        <f>BD_TS!E4882</f>
        <v>0</v>
      </c>
      <c r="D4883" s="159">
        <f>BD_TS!F4882</f>
        <v>0</v>
      </c>
      <c r="E4883" s="160">
        <f>BD_TS!B4882</f>
        <v>0</v>
      </c>
      <c r="F4883" s="161">
        <f>BD_TS!C4882</f>
        <v>0</v>
      </c>
      <c r="G4883" s="187">
        <f>BD_TS!H4882</f>
        <v>0</v>
      </c>
      <c r="H4883" s="158" t="str">
        <f>IF($A4883=0,"",IFERROR(INDEX(BD_Gestão!A:A,MATCH('Banco de Dados'!$B4883,BD_Gestão!$B:$B,0)),"erro"))</f>
        <v/>
      </c>
      <c r="I4883" s="162" t="str">
        <f>IF($A4883=0,"",IFERROR(INDEX(BD_Gestão!E:E,MATCH('Banco de Dados'!$B4883,BD_Gestão!$B:$B,0)),"erro"))</f>
        <v/>
      </c>
      <c r="J4883" s="186" t="str">
        <f>IF($A4883=0,"",IFERROR(INDEX(BD_Gestão!B:B,MATCH('Banco de Dados'!$B4883,BD_Gestão!$B:$B,0)),"erro"))</f>
        <v/>
      </c>
      <c r="K4883" s="158" t="str">
        <f>IF($A4883=0,"",IFERROR(INDEX(BD_Gestão!C:C,MATCH('Banco de Dados'!$B4883,BD_Gestão!$B:$B,0)),"erro"))</f>
        <v/>
      </c>
      <c r="L4883" s="158" t="str">
        <f>IF($A4883=0,"",IFERROR(INDEX(BD_Gestão!H:H,MATCH('Banco de Dados'!$B4883,BD_Gestão!$B:$B,0)),"erro"))</f>
        <v/>
      </c>
      <c r="M4883" s="161" t="str">
        <f>IF($A4883=0,"",IFERROR(INDEX(BD_Gestão!F:F,MATCH('Banco de Dados'!$B4883,BD_Gestão!$B:$B,0)),"erro"))</f>
        <v/>
      </c>
      <c r="N4883" s="161" t="str">
        <f>IF($A4883=0,"",IFERROR(INDEX(BD_Gestão!J:J,MATCH('Banco de Dados'!$B4883,BD_Gestão!$B:$B,0)),"erro"))</f>
        <v/>
      </c>
      <c r="O4883" s="164" t="str">
        <f>IF($A4883=0,"",IFERROR(INDEX(BD_Gestão!K:K,MATCH('Banco de Dados'!$B4883,BD_Gestão!$B:$B,0)),"erro"))</f>
        <v/>
      </c>
      <c r="P4883" s="169" t="str">
        <f t="shared" si="306"/>
        <v/>
      </c>
      <c r="Q4883" s="170" t="str">
        <f t="shared" si="307"/>
        <v/>
      </c>
      <c r="R4883" s="163" t="e">
        <f t="shared" si="304"/>
        <v>#VALUE!</v>
      </c>
      <c r="S4883" s="163" t="e">
        <f t="shared" si="305"/>
        <v>#VALUE!</v>
      </c>
      <c r="T4883" s="163" t="e">
        <f>INDEX(Controle!O:O,MATCH('Banco de Dados'!A4883,Controle!M:M,0))*E4883/100</f>
        <v>#N/A</v>
      </c>
    </row>
    <row r="4884" spans="1:20" hidden="1" x14ac:dyDescent="0.2">
      <c r="A4884" s="158">
        <f>BD_TS!A4883</f>
        <v>0</v>
      </c>
      <c r="B4884" s="158" t="str">
        <f>SUBSTITUTE(SUBSTITUTE(BD_TS!D4883," ",""),"-","/")</f>
        <v/>
      </c>
      <c r="C4884" s="158">
        <f>BD_TS!E4883</f>
        <v>0</v>
      </c>
      <c r="D4884" s="159">
        <f>BD_TS!F4883</f>
        <v>0</v>
      </c>
      <c r="E4884" s="160">
        <f>BD_TS!B4883</f>
        <v>0</v>
      </c>
      <c r="F4884" s="161">
        <f>BD_TS!C4883</f>
        <v>0</v>
      </c>
      <c r="G4884" s="187">
        <f>BD_TS!H4883</f>
        <v>0</v>
      </c>
      <c r="H4884" s="158" t="str">
        <f>IF($A4884=0,"",IFERROR(INDEX(BD_Gestão!A:A,MATCH('Banco de Dados'!$B4884,BD_Gestão!$B:$B,0)),"erro"))</f>
        <v/>
      </c>
      <c r="I4884" s="162" t="str">
        <f>IF($A4884=0,"",IFERROR(INDEX(BD_Gestão!E:E,MATCH('Banco de Dados'!$B4884,BD_Gestão!$B:$B,0)),"erro"))</f>
        <v/>
      </c>
      <c r="J4884" s="186" t="str">
        <f>IF($A4884=0,"",IFERROR(INDEX(BD_Gestão!B:B,MATCH('Banco de Dados'!$B4884,BD_Gestão!$B:$B,0)),"erro"))</f>
        <v/>
      </c>
      <c r="K4884" s="158" t="str">
        <f>IF($A4884=0,"",IFERROR(INDEX(BD_Gestão!C:C,MATCH('Banco de Dados'!$B4884,BD_Gestão!$B:$B,0)),"erro"))</f>
        <v/>
      </c>
      <c r="L4884" s="158" t="str">
        <f>IF($A4884=0,"",IFERROR(INDEX(BD_Gestão!H:H,MATCH('Banco de Dados'!$B4884,BD_Gestão!$B:$B,0)),"erro"))</f>
        <v/>
      </c>
      <c r="M4884" s="161" t="str">
        <f>IF($A4884=0,"",IFERROR(INDEX(BD_Gestão!F:F,MATCH('Banco de Dados'!$B4884,BD_Gestão!$B:$B,0)),"erro"))</f>
        <v/>
      </c>
      <c r="N4884" s="161" t="str">
        <f>IF($A4884=0,"",IFERROR(INDEX(BD_Gestão!J:J,MATCH('Banco de Dados'!$B4884,BD_Gestão!$B:$B,0)),"erro"))</f>
        <v/>
      </c>
      <c r="O4884" s="164" t="str">
        <f>IF($A4884=0,"",IFERROR(INDEX(BD_Gestão!K:K,MATCH('Banco de Dados'!$B4884,BD_Gestão!$B:$B,0)),"erro"))</f>
        <v/>
      </c>
      <c r="P4884" s="169" t="str">
        <f t="shared" si="306"/>
        <v/>
      </c>
      <c r="Q4884" s="170" t="str">
        <f t="shared" si="307"/>
        <v/>
      </c>
      <c r="R4884" s="163" t="e">
        <f t="shared" si="304"/>
        <v>#VALUE!</v>
      </c>
      <c r="S4884" s="163" t="e">
        <f t="shared" si="305"/>
        <v>#VALUE!</v>
      </c>
      <c r="T4884" s="163" t="e">
        <f>INDEX(Controle!O:O,MATCH('Banco de Dados'!A4884,Controle!M:M,0))*E4884/100</f>
        <v>#N/A</v>
      </c>
    </row>
    <row r="4885" spans="1:20" hidden="1" x14ac:dyDescent="0.2">
      <c r="A4885" s="158">
        <f>BD_TS!A4884</f>
        <v>0</v>
      </c>
      <c r="B4885" s="158" t="str">
        <f>SUBSTITUTE(SUBSTITUTE(BD_TS!D4884," ",""),"-","/")</f>
        <v/>
      </c>
      <c r="C4885" s="158">
        <f>BD_TS!E4884</f>
        <v>0</v>
      </c>
      <c r="D4885" s="159">
        <f>BD_TS!F4884</f>
        <v>0</v>
      </c>
      <c r="E4885" s="160">
        <f>BD_TS!B4884</f>
        <v>0</v>
      </c>
      <c r="F4885" s="161">
        <f>BD_TS!C4884</f>
        <v>0</v>
      </c>
      <c r="G4885" s="187">
        <f>BD_TS!H4884</f>
        <v>0</v>
      </c>
      <c r="H4885" s="158" t="str">
        <f>IF($A4885=0,"",IFERROR(INDEX(BD_Gestão!A:A,MATCH('Banco de Dados'!$B4885,BD_Gestão!$B:$B,0)),"erro"))</f>
        <v/>
      </c>
      <c r="I4885" s="162" t="str">
        <f>IF($A4885=0,"",IFERROR(INDEX(BD_Gestão!E:E,MATCH('Banco de Dados'!$B4885,BD_Gestão!$B:$B,0)),"erro"))</f>
        <v/>
      </c>
      <c r="J4885" s="186" t="str">
        <f>IF($A4885=0,"",IFERROR(INDEX(BD_Gestão!B:B,MATCH('Banco de Dados'!$B4885,BD_Gestão!$B:$B,0)),"erro"))</f>
        <v/>
      </c>
      <c r="K4885" s="158" t="str">
        <f>IF($A4885=0,"",IFERROR(INDEX(BD_Gestão!C:C,MATCH('Banco de Dados'!$B4885,BD_Gestão!$B:$B,0)),"erro"))</f>
        <v/>
      </c>
      <c r="L4885" s="158" t="str">
        <f>IF($A4885=0,"",IFERROR(INDEX(BD_Gestão!H:H,MATCH('Banco de Dados'!$B4885,BD_Gestão!$B:$B,0)),"erro"))</f>
        <v/>
      </c>
      <c r="M4885" s="161" t="str">
        <f>IF($A4885=0,"",IFERROR(INDEX(BD_Gestão!F:F,MATCH('Banco de Dados'!$B4885,BD_Gestão!$B:$B,0)),"erro"))</f>
        <v/>
      </c>
      <c r="N4885" s="161" t="str">
        <f>IF($A4885=0,"",IFERROR(INDEX(BD_Gestão!J:J,MATCH('Banco de Dados'!$B4885,BD_Gestão!$B:$B,0)),"erro"))</f>
        <v/>
      </c>
      <c r="O4885" s="164" t="str">
        <f>IF($A4885=0,"",IFERROR(INDEX(BD_Gestão!K:K,MATCH('Banco de Dados'!$B4885,BD_Gestão!$B:$B,0)),"erro"))</f>
        <v/>
      </c>
      <c r="P4885" s="169" t="str">
        <f t="shared" si="306"/>
        <v/>
      </c>
      <c r="Q4885" s="170" t="str">
        <f t="shared" si="307"/>
        <v/>
      </c>
      <c r="R4885" s="163" t="e">
        <f t="shared" si="304"/>
        <v>#VALUE!</v>
      </c>
      <c r="S4885" s="163" t="e">
        <f t="shared" si="305"/>
        <v>#VALUE!</v>
      </c>
      <c r="T4885" s="163" t="e">
        <f>INDEX(Controle!O:O,MATCH('Banco de Dados'!A4885,Controle!M:M,0))*E4885/100</f>
        <v>#N/A</v>
      </c>
    </row>
    <row r="4886" spans="1:20" hidden="1" x14ac:dyDescent="0.2">
      <c r="A4886" s="158">
        <f>BD_TS!A4885</f>
        <v>0</v>
      </c>
      <c r="B4886" s="158" t="str">
        <f>SUBSTITUTE(SUBSTITUTE(BD_TS!D4885," ",""),"-","/")</f>
        <v/>
      </c>
      <c r="C4886" s="158">
        <f>BD_TS!E4885</f>
        <v>0</v>
      </c>
      <c r="D4886" s="159">
        <f>BD_TS!F4885</f>
        <v>0</v>
      </c>
      <c r="E4886" s="160">
        <f>BD_TS!B4885</f>
        <v>0</v>
      </c>
      <c r="F4886" s="161">
        <f>BD_TS!C4885</f>
        <v>0</v>
      </c>
      <c r="G4886" s="187">
        <f>BD_TS!H4885</f>
        <v>0</v>
      </c>
      <c r="H4886" s="158" t="str">
        <f>IF($A4886=0,"",IFERROR(INDEX(BD_Gestão!A:A,MATCH('Banco de Dados'!$B4886,BD_Gestão!$B:$B,0)),"erro"))</f>
        <v/>
      </c>
      <c r="I4886" s="162" t="str">
        <f>IF($A4886=0,"",IFERROR(INDEX(BD_Gestão!E:E,MATCH('Banco de Dados'!$B4886,BD_Gestão!$B:$B,0)),"erro"))</f>
        <v/>
      </c>
      <c r="J4886" s="186" t="str">
        <f>IF($A4886=0,"",IFERROR(INDEX(BD_Gestão!B:B,MATCH('Banco de Dados'!$B4886,BD_Gestão!$B:$B,0)),"erro"))</f>
        <v/>
      </c>
      <c r="K4886" s="158" t="str">
        <f>IF($A4886=0,"",IFERROR(INDEX(BD_Gestão!C:C,MATCH('Banco de Dados'!$B4886,BD_Gestão!$B:$B,0)),"erro"))</f>
        <v/>
      </c>
      <c r="L4886" s="158" t="str">
        <f>IF($A4886=0,"",IFERROR(INDEX(BD_Gestão!H:H,MATCH('Banco de Dados'!$B4886,BD_Gestão!$B:$B,0)),"erro"))</f>
        <v/>
      </c>
      <c r="M4886" s="161" t="str">
        <f>IF($A4886=0,"",IFERROR(INDEX(BD_Gestão!F:F,MATCH('Banco de Dados'!$B4886,BD_Gestão!$B:$B,0)),"erro"))</f>
        <v/>
      </c>
      <c r="N4886" s="161" t="str">
        <f>IF($A4886=0,"",IFERROR(INDEX(BD_Gestão!J:J,MATCH('Banco de Dados'!$B4886,BD_Gestão!$B:$B,0)),"erro"))</f>
        <v/>
      </c>
      <c r="O4886" s="164" t="str">
        <f>IF($A4886=0,"",IFERROR(INDEX(BD_Gestão!K:K,MATCH('Banco de Dados'!$B4886,BD_Gestão!$B:$B,0)),"erro"))</f>
        <v/>
      </c>
      <c r="P4886" s="169" t="str">
        <f t="shared" si="306"/>
        <v/>
      </c>
      <c r="Q4886" s="170" t="str">
        <f t="shared" si="307"/>
        <v/>
      </c>
      <c r="R4886" s="163" t="e">
        <f t="shared" si="304"/>
        <v>#VALUE!</v>
      </c>
      <c r="S4886" s="163" t="e">
        <f t="shared" si="305"/>
        <v>#VALUE!</v>
      </c>
      <c r="T4886" s="163" t="e">
        <f>INDEX(Controle!O:O,MATCH('Banco de Dados'!A4886,Controle!M:M,0))*E4886/100</f>
        <v>#N/A</v>
      </c>
    </row>
    <row r="4887" spans="1:20" hidden="1" x14ac:dyDescent="0.2">
      <c r="A4887" s="158">
        <f>BD_TS!A4886</f>
        <v>0</v>
      </c>
      <c r="B4887" s="158" t="str">
        <f>SUBSTITUTE(SUBSTITUTE(BD_TS!D4886," ",""),"-","/")</f>
        <v/>
      </c>
      <c r="C4887" s="158">
        <f>BD_TS!E4886</f>
        <v>0</v>
      </c>
      <c r="D4887" s="159">
        <f>BD_TS!F4886</f>
        <v>0</v>
      </c>
      <c r="E4887" s="160">
        <f>BD_TS!B4886</f>
        <v>0</v>
      </c>
      <c r="F4887" s="161">
        <f>BD_TS!C4886</f>
        <v>0</v>
      </c>
      <c r="G4887" s="187">
        <f>BD_TS!H4886</f>
        <v>0</v>
      </c>
      <c r="H4887" s="158" t="str">
        <f>IF($A4887=0,"",IFERROR(INDEX(BD_Gestão!A:A,MATCH('Banco de Dados'!$B4887,BD_Gestão!$B:$B,0)),"erro"))</f>
        <v/>
      </c>
      <c r="I4887" s="162" t="str">
        <f>IF($A4887=0,"",IFERROR(INDEX(BD_Gestão!E:E,MATCH('Banco de Dados'!$B4887,BD_Gestão!$B:$B,0)),"erro"))</f>
        <v/>
      </c>
      <c r="J4887" s="186" t="str">
        <f>IF($A4887=0,"",IFERROR(INDEX(BD_Gestão!B:B,MATCH('Banco de Dados'!$B4887,BD_Gestão!$B:$B,0)),"erro"))</f>
        <v/>
      </c>
      <c r="K4887" s="158" t="str">
        <f>IF($A4887=0,"",IFERROR(INDEX(BD_Gestão!C:C,MATCH('Banco de Dados'!$B4887,BD_Gestão!$B:$B,0)),"erro"))</f>
        <v/>
      </c>
      <c r="L4887" s="158" t="str">
        <f>IF($A4887=0,"",IFERROR(INDEX(BD_Gestão!H:H,MATCH('Banco de Dados'!$B4887,BD_Gestão!$B:$B,0)),"erro"))</f>
        <v/>
      </c>
      <c r="M4887" s="161" t="str">
        <f>IF($A4887=0,"",IFERROR(INDEX(BD_Gestão!F:F,MATCH('Banco de Dados'!$B4887,BD_Gestão!$B:$B,0)),"erro"))</f>
        <v/>
      </c>
      <c r="N4887" s="161" t="str">
        <f>IF($A4887=0,"",IFERROR(INDEX(BD_Gestão!J:J,MATCH('Banco de Dados'!$B4887,BD_Gestão!$B:$B,0)),"erro"))</f>
        <v/>
      </c>
      <c r="O4887" s="164" t="str">
        <f>IF($A4887=0,"",IFERROR(INDEX(BD_Gestão!K:K,MATCH('Banco de Dados'!$B4887,BD_Gestão!$B:$B,0)),"erro"))</f>
        <v/>
      </c>
      <c r="P4887" s="169" t="str">
        <f t="shared" si="306"/>
        <v/>
      </c>
      <c r="Q4887" s="170" t="str">
        <f t="shared" si="307"/>
        <v/>
      </c>
      <c r="R4887" s="163" t="e">
        <f t="shared" si="304"/>
        <v>#VALUE!</v>
      </c>
      <c r="S4887" s="163" t="e">
        <f t="shared" si="305"/>
        <v>#VALUE!</v>
      </c>
      <c r="T4887" s="163" t="e">
        <f>INDEX(Controle!O:O,MATCH('Banco de Dados'!A4887,Controle!M:M,0))*E4887/100</f>
        <v>#N/A</v>
      </c>
    </row>
    <row r="4888" spans="1:20" hidden="1" x14ac:dyDescent="0.2">
      <c r="A4888" s="158">
        <f>BD_TS!A4887</f>
        <v>0</v>
      </c>
      <c r="B4888" s="158" t="str">
        <f>SUBSTITUTE(SUBSTITUTE(BD_TS!D4887," ",""),"-","/")</f>
        <v/>
      </c>
      <c r="C4888" s="158">
        <f>BD_TS!E4887</f>
        <v>0</v>
      </c>
      <c r="D4888" s="159">
        <f>BD_TS!F4887</f>
        <v>0</v>
      </c>
      <c r="E4888" s="160">
        <f>BD_TS!B4887</f>
        <v>0</v>
      </c>
      <c r="F4888" s="161">
        <f>BD_TS!C4887</f>
        <v>0</v>
      </c>
      <c r="G4888" s="187">
        <f>BD_TS!H4887</f>
        <v>0</v>
      </c>
      <c r="H4888" s="158" t="str">
        <f>IF($A4888=0,"",IFERROR(INDEX(BD_Gestão!A:A,MATCH('Banco de Dados'!$B4888,BD_Gestão!$B:$B,0)),"erro"))</f>
        <v/>
      </c>
      <c r="I4888" s="162" t="str">
        <f>IF($A4888=0,"",IFERROR(INDEX(BD_Gestão!E:E,MATCH('Banco de Dados'!$B4888,BD_Gestão!$B:$B,0)),"erro"))</f>
        <v/>
      </c>
      <c r="J4888" s="186" t="str">
        <f>IF($A4888=0,"",IFERROR(INDEX(BD_Gestão!B:B,MATCH('Banco de Dados'!$B4888,BD_Gestão!$B:$B,0)),"erro"))</f>
        <v/>
      </c>
      <c r="K4888" s="158" t="str">
        <f>IF($A4888=0,"",IFERROR(INDEX(BD_Gestão!C:C,MATCH('Banco de Dados'!$B4888,BD_Gestão!$B:$B,0)),"erro"))</f>
        <v/>
      </c>
      <c r="L4888" s="158" t="str">
        <f>IF($A4888=0,"",IFERROR(INDEX(BD_Gestão!H:H,MATCH('Banco de Dados'!$B4888,BD_Gestão!$B:$B,0)),"erro"))</f>
        <v/>
      </c>
      <c r="M4888" s="161" t="str">
        <f>IF($A4888=0,"",IFERROR(INDEX(BD_Gestão!F:F,MATCH('Banco de Dados'!$B4888,BD_Gestão!$B:$B,0)),"erro"))</f>
        <v/>
      </c>
      <c r="N4888" s="161" t="str">
        <f>IF($A4888=0,"",IFERROR(INDEX(BD_Gestão!J:J,MATCH('Banco de Dados'!$B4888,BD_Gestão!$B:$B,0)),"erro"))</f>
        <v/>
      </c>
      <c r="O4888" s="164" t="str">
        <f>IF($A4888=0,"",IFERROR(INDEX(BD_Gestão!K:K,MATCH('Banco de Dados'!$B4888,BD_Gestão!$B:$B,0)),"erro"))</f>
        <v/>
      </c>
      <c r="P4888" s="169" t="str">
        <f t="shared" si="306"/>
        <v/>
      </c>
      <c r="Q4888" s="170" t="str">
        <f t="shared" si="307"/>
        <v/>
      </c>
      <c r="R4888" s="163" t="e">
        <f t="shared" si="304"/>
        <v>#VALUE!</v>
      </c>
      <c r="S4888" s="163" t="e">
        <f t="shared" si="305"/>
        <v>#VALUE!</v>
      </c>
      <c r="T4888" s="163" t="e">
        <f>INDEX(Controle!O:O,MATCH('Banco de Dados'!A4888,Controle!M:M,0))*E4888/100</f>
        <v>#N/A</v>
      </c>
    </row>
    <row r="4889" spans="1:20" hidden="1" x14ac:dyDescent="0.2">
      <c r="A4889" s="158">
        <f>BD_TS!A4888</f>
        <v>0</v>
      </c>
      <c r="B4889" s="158" t="str">
        <f>SUBSTITUTE(SUBSTITUTE(BD_TS!D4888," ",""),"-","/")</f>
        <v/>
      </c>
      <c r="C4889" s="158">
        <f>BD_TS!E4888</f>
        <v>0</v>
      </c>
      <c r="D4889" s="159">
        <f>BD_TS!F4888</f>
        <v>0</v>
      </c>
      <c r="E4889" s="160">
        <f>BD_TS!B4888</f>
        <v>0</v>
      </c>
      <c r="F4889" s="161">
        <f>BD_TS!C4888</f>
        <v>0</v>
      </c>
      <c r="G4889" s="187">
        <f>BD_TS!H4888</f>
        <v>0</v>
      </c>
      <c r="H4889" s="158" t="str">
        <f>IF($A4889=0,"",IFERROR(INDEX(BD_Gestão!A:A,MATCH('Banco de Dados'!$B4889,BD_Gestão!$B:$B,0)),"erro"))</f>
        <v/>
      </c>
      <c r="I4889" s="162" t="str">
        <f>IF($A4889=0,"",IFERROR(INDEX(BD_Gestão!E:E,MATCH('Banco de Dados'!$B4889,BD_Gestão!$B:$B,0)),"erro"))</f>
        <v/>
      </c>
      <c r="J4889" s="186" t="str">
        <f>IF($A4889=0,"",IFERROR(INDEX(BD_Gestão!B:B,MATCH('Banco de Dados'!$B4889,BD_Gestão!$B:$B,0)),"erro"))</f>
        <v/>
      </c>
      <c r="K4889" s="158" t="str">
        <f>IF($A4889=0,"",IFERROR(INDEX(BD_Gestão!C:C,MATCH('Banco de Dados'!$B4889,BD_Gestão!$B:$B,0)),"erro"))</f>
        <v/>
      </c>
      <c r="L4889" s="158" t="str">
        <f>IF($A4889=0,"",IFERROR(INDEX(BD_Gestão!H:H,MATCH('Banco de Dados'!$B4889,BD_Gestão!$B:$B,0)),"erro"))</f>
        <v/>
      </c>
      <c r="M4889" s="161" t="str">
        <f>IF($A4889=0,"",IFERROR(INDEX(BD_Gestão!F:F,MATCH('Banco de Dados'!$B4889,BD_Gestão!$B:$B,0)),"erro"))</f>
        <v/>
      </c>
      <c r="N4889" s="161" t="str">
        <f>IF($A4889=0,"",IFERROR(INDEX(BD_Gestão!J:J,MATCH('Banco de Dados'!$B4889,BD_Gestão!$B:$B,0)),"erro"))</f>
        <v/>
      </c>
      <c r="O4889" s="164" t="str">
        <f>IF($A4889=0,"",IFERROR(INDEX(BD_Gestão!K:K,MATCH('Banco de Dados'!$B4889,BD_Gestão!$B:$B,0)),"erro"))</f>
        <v/>
      </c>
      <c r="P4889" s="169" t="str">
        <f t="shared" si="306"/>
        <v/>
      </c>
      <c r="Q4889" s="170" t="str">
        <f t="shared" si="307"/>
        <v/>
      </c>
      <c r="R4889" s="163" t="e">
        <f t="shared" si="304"/>
        <v>#VALUE!</v>
      </c>
      <c r="S4889" s="163" t="e">
        <f t="shared" si="305"/>
        <v>#VALUE!</v>
      </c>
      <c r="T4889" s="163" t="e">
        <f>INDEX(Controle!O:O,MATCH('Banco de Dados'!A4889,Controle!M:M,0))*E4889/100</f>
        <v>#N/A</v>
      </c>
    </row>
    <row r="4890" spans="1:20" hidden="1" x14ac:dyDescent="0.2">
      <c r="A4890" s="158">
        <f>BD_TS!A4889</f>
        <v>0</v>
      </c>
      <c r="B4890" s="158" t="str">
        <f>SUBSTITUTE(SUBSTITUTE(BD_TS!D4889," ",""),"-","/")</f>
        <v/>
      </c>
      <c r="C4890" s="158">
        <f>BD_TS!E4889</f>
        <v>0</v>
      </c>
      <c r="D4890" s="159">
        <f>BD_TS!F4889</f>
        <v>0</v>
      </c>
      <c r="E4890" s="160">
        <f>BD_TS!B4889</f>
        <v>0</v>
      </c>
      <c r="F4890" s="161">
        <f>BD_TS!C4889</f>
        <v>0</v>
      </c>
      <c r="G4890" s="187">
        <f>BD_TS!H4889</f>
        <v>0</v>
      </c>
      <c r="H4890" s="158" t="str">
        <f>IF($A4890=0,"",IFERROR(INDEX(BD_Gestão!A:A,MATCH('Banco de Dados'!$B4890,BD_Gestão!$B:$B,0)),"erro"))</f>
        <v/>
      </c>
      <c r="I4890" s="162" t="str">
        <f>IF($A4890=0,"",IFERROR(INDEX(BD_Gestão!E:E,MATCH('Banco de Dados'!$B4890,BD_Gestão!$B:$B,0)),"erro"))</f>
        <v/>
      </c>
      <c r="J4890" s="186" t="str">
        <f>IF($A4890=0,"",IFERROR(INDEX(BD_Gestão!B:B,MATCH('Banco de Dados'!$B4890,BD_Gestão!$B:$B,0)),"erro"))</f>
        <v/>
      </c>
      <c r="K4890" s="158" t="str">
        <f>IF($A4890=0,"",IFERROR(INDEX(BD_Gestão!C:C,MATCH('Banco de Dados'!$B4890,BD_Gestão!$B:$B,0)),"erro"))</f>
        <v/>
      </c>
      <c r="L4890" s="158" t="str">
        <f>IF($A4890=0,"",IFERROR(INDEX(BD_Gestão!H:H,MATCH('Banco de Dados'!$B4890,BD_Gestão!$B:$B,0)),"erro"))</f>
        <v/>
      </c>
      <c r="M4890" s="161" t="str">
        <f>IF($A4890=0,"",IFERROR(INDEX(BD_Gestão!F:F,MATCH('Banco de Dados'!$B4890,BD_Gestão!$B:$B,0)),"erro"))</f>
        <v/>
      </c>
      <c r="N4890" s="161" t="str">
        <f>IF($A4890=0,"",IFERROR(INDEX(BD_Gestão!J:J,MATCH('Banco de Dados'!$B4890,BD_Gestão!$B:$B,0)),"erro"))</f>
        <v/>
      </c>
      <c r="O4890" s="164" t="str">
        <f>IF($A4890=0,"",IFERROR(INDEX(BD_Gestão!K:K,MATCH('Banco de Dados'!$B4890,BD_Gestão!$B:$B,0)),"erro"))</f>
        <v/>
      </c>
      <c r="P4890" s="169" t="str">
        <f t="shared" si="306"/>
        <v/>
      </c>
      <c r="Q4890" s="170" t="str">
        <f t="shared" si="307"/>
        <v/>
      </c>
      <c r="R4890" s="163" t="e">
        <f t="shared" si="304"/>
        <v>#VALUE!</v>
      </c>
      <c r="S4890" s="163" t="e">
        <f t="shared" si="305"/>
        <v>#VALUE!</v>
      </c>
      <c r="T4890" s="163" t="e">
        <f>INDEX(Controle!O:O,MATCH('Banco de Dados'!A4890,Controle!M:M,0))*E4890/100</f>
        <v>#N/A</v>
      </c>
    </row>
    <row r="4891" spans="1:20" hidden="1" x14ac:dyDescent="0.2">
      <c r="A4891" s="158">
        <f>BD_TS!A4890</f>
        <v>0</v>
      </c>
      <c r="B4891" s="158" t="str">
        <f>SUBSTITUTE(SUBSTITUTE(BD_TS!D4890," ",""),"-","/")</f>
        <v/>
      </c>
      <c r="C4891" s="158">
        <f>BD_TS!E4890</f>
        <v>0</v>
      </c>
      <c r="D4891" s="159">
        <f>BD_TS!F4890</f>
        <v>0</v>
      </c>
      <c r="E4891" s="160">
        <f>BD_TS!B4890</f>
        <v>0</v>
      </c>
      <c r="F4891" s="161">
        <f>BD_TS!C4890</f>
        <v>0</v>
      </c>
      <c r="G4891" s="187">
        <f>BD_TS!H4890</f>
        <v>0</v>
      </c>
      <c r="H4891" s="158" t="str">
        <f>IF($A4891=0,"",IFERROR(INDEX(BD_Gestão!A:A,MATCH('Banco de Dados'!$B4891,BD_Gestão!$B:$B,0)),"erro"))</f>
        <v/>
      </c>
      <c r="I4891" s="162" t="str">
        <f>IF($A4891=0,"",IFERROR(INDEX(BD_Gestão!E:E,MATCH('Banco de Dados'!$B4891,BD_Gestão!$B:$B,0)),"erro"))</f>
        <v/>
      </c>
      <c r="J4891" s="186" t="str">
        <f>IF($A4891=0,"",IFERROR(INDEX(BD_Gestão!B:B,MATCH('Banco de Dados'!$B4891,BD_Gestão!$B:$B,0)),"erro"))</f>
        <v/>
      </c>
      <c r="K4891" s="158" t="str">
        <f>IF($A4891=0,"",IFERROR(INDEX(BD_Gestão!C:C,MATCH('Banco de Dados'!$B4891,BD_Gestão!$B:$B,0)),"erro"))</f>
        <v/>
      </c>
      <c r="L4891" s="158" t="str">
        <f>IF($A4891=0,"",IFERROR(INDEX(BD_Gestão!H:H,MATCH('Banco de Dados'!$B4891,BD_Gestão!$B:$B,0)),"erro"))</f>
        <v/>
      </c>
      <c r="M4891" s="161" t="str">
        <f>IF($A4891=0,"",IFERROR(INDEX(BD_Gestão!F:F,MATCH('Banco de Dados'!$B4891,BD_Gestão!$B:$B,0)),"erro"))</f>
        <v/>
      </c>
      <c r="N4891" s="161" t="str">
        <f>IF($A4891=0,"",IFERROR(INDEX(BD_Gestão!J:J,MATCH('Banco de Dados'!$B4891,BD_Gestão!$B:$B,0)),"erro"))</f>
        <v/>
      </c>
      <c r="O4891" s="164" t="str">
        <f>IF($A4891=0,"",IFERROR(INDEX(BD_Gestão!K:K,MATCH('Banco de Dados'!$B4891,BD_Gestão!$B:$B,0)),"erro"))</f>
        <v/>
      </c>
      <c r="P4891" s="169" t="str">
        <f t="shared" si="306"/>
        <v/>
      </c>
      <c r="Q4891" s="170" t="str">
        <f t="shared" si="307"/>
        <v/>
      </c>
      <c r="R4891" s="163" t="e">
        <f t="shared" si="304"/>
        <v>#VALUE!</v>
      </c>
      <c r="S4891" s="163" t="e">
        <f t="shared" si="305"/>
        <v>#VALUE!</v>
      </c>
      <c r="T4891" s="163" t="e">
        <f>INDEX(Controle!O:O,MATCH('Banco de Dados'!A4891,Controle!M:M,0))*E4891/100</f>
        <v>#N/A</v>
      </c>
    </row>
    <row r="4892" spans="1:20" hidden="1" x14ac:dyDescent="0.2">
      <c r="A4892" s="158">
        <f>BD_TS!A4891</f>
        <v>0</v>
      </c>
      <c r="B4892" s="158" t="str">
        <f>SUBSTITUTE(SUBSTITUTE(BD_TS!D4891," ",""),"-","/")</f>
        <v/>
      </c>
      <c r="C4892" s="158">
        <f>BD_TS!E4891</f>
        <v>0</v>
      </c>
      <c r="D4892" s="159">
        <f>BD_TS!F4891</f>
        <v>0</v>
      </c>
      <c r="E4892" s="160">
        <f>BD_TS!B4891</f>
        <v>0</v>
      </c>
      <c r="F4892" s="161">
        <f>BD_TS!C4891</f>
        <v>0</v>
      </c>
      <c r="G4892" s="187">
        <f>BD_TS!H4891</f>
        <v>0</v>
      </c>
      <c r="H4892" s="158" t="str">
        <f>IF($A4892=0,"",IFERROR(INDEX(BD_Gestão!A:A,MATCH('Banco de Dados'!$B4892,BD_Gestão!$B:$B,0)),"erro"))</f>
        <v/>
      </c>
      <c r="I4892" s="162" t="str">
        <f>IF($A4892=0,"",IFERROR(INDEX(BD_Gestão!E:E,MATCH('Banco de Dados'!$B4892,BD_Gestão!$B:$B,0)),"erro"))</f>
        <v/>
      </c>
      <c r="J4892" s="186" t="str">
        <f>IF($A4892=0,"",IFERROR(INDEX(BD_Gestão!B:B,MATCH('Banco de Dados'!$B4892,BD_Gestão!$B:$B,0)),"erro"))</f>
        <v/>
      </c>
      <c r="K4892" s="158" t="str">
        <f>IF($A4892=0,"",IFERROR(INDEX(BD_Gestão!C:C,MATCH('Banco de Dados'!$B4892,BD_Gestão!$B:$B,0)),"erro"))</f>
        <v/>
      </c>
      <c r="L4892" s="158" t="str">
        <f>IF($A4892=0,"",IFERROR(INDEX(BD_Gestão!H:H,MATCH('Banco de Dados'!$B4892,BD_Gestão!$B:$B,0)),"erro"))</f>
        <v/>
      </c>
      <c r="M4892" s="161" t="str">
        <f>IF($A4892=0,"",IFERROR(INDEX(BD_Gestão!F:F,MATCH('Banco de Dados'!$B4892,BD_Gestão!$B:$B,0)),"erro"))</f>
        <v/>
      </c>
      <c r="N4892" s="161" t="str">
        <f>IF($A4892=0,"",IFERROR(INDEX(BD_Gestão!J:J,MATCH('Banco de Dados'!$B4892,BD_Gestão!$B:$B,0)),"erro"))</f>
        <v/>
      </c>
      <c r="O4892" s="164" t="str">
        <f>IF($A4892=0,"",IFERROR(INDEX(BD_Gestão!K:K,MATCH('Banco de Dados'!$B4892,BD_Gestão!$B:$B,0)),"erro"))</f>
        <v/>
      </c>
      <c r="P4892" s="169" t="str">
        <f t="shared" si="306"/>
        <v/>
      </c>
      <c r="Q4892" s="170" t="str">
        <f t="shared" si="307"/>
        <v/>
      </c>
      <c r="R4892" s="163" t="e">
        <f t="shared" si="304"/>
        <v>#VALUE!</v>
      </c>
      <c r="S4892" s="163" t="e">
        <f t="shared" si="305"/>
        <v>#VALUE!</v>
      </c>
      <c r="T4892" s="163" t="e">
        <f>INDEX(Controle!O:O,MATCH('Banco de Dados'!A4892,Controle!M:M,0))*E4892/100</f>
        <v>#N/A</v>
      </c>
    </row>
    <row r="4893" spans="1:20" hidden="1" x14ac:dyDescent="0.2">
      <c r="A4893" s="158">
        <f>BD_TS!A4892</f>
        <v>0</v>
      </c>
      <c r="B4893" s="158" t="str">
        <f>SUBSTITUTE(SUBSTITUTE(BD_TS!D4892," ",""),"-","/")</f>
        <v/>
      </c>
      <c r="C4893" s="158">
        <f>BD_TS!E4892</f>
        <v>0</v>
      </c>
      <c r="D4893" s="159">
        <f>BD_TS!F4892</f>
        <v>0</v>
      </c>
      <c r="E4893" s="160">
        <f>BD_TS!B4892</f>
        <v>0</v>
      </c>
      <c r="F4893" s="161">
        <f>BD_TS!C4892</f>
        <v>0</v>
      </c>
      <c r="G4893" s="187">
        <f>BD_TS!H4892</f>
        <v>0</v>
      </c>
      <c r="H4893" s="158" t="str">
        <f>IF($A4893=0,"",IFERROR(INDEX(BD_Gestão!A:A,MATCH('Banco de Dados'!$B4893,BD_Gestão!$B:$B,0)),"erro"))</f>
        <v/>
      </c>
      <c r="I4893" s="162" t="str">
        <f>IF($A4893=0,"",IFERROR(INDEX(BD_Gestão!E:E,MATCH('Banco de Dados'!$B4893,BD_Gestão!$B:$B,0)),"erro"))</f>
        <v/>
      </c>
      <c r="J4893" s="186" t="str">
        <f>IF($A4893=0,"",IFERROR(INDEX(BD_Gestão!B:B,MATCH('Banco de Dados'!$B4893,BD_Gestão!$B:$B,0)),"erro"))</f>
        <v/>
      </c>
      <c r="K4893" s="158" t="str">
        <f>IF($A4893=0,"",IFERROR(INDEX(BD_Gestão!C:C,MATCH('Banco de Dados'!$B4893,BD_Gestão!$B:$B,0)),"erro"))</f>
        <v/>
      </c>
      <c r="L4893" s="158" t="str">
        <f>IF($A4893=0,"",IFERROR(INDEX(BD_Gestão!H:H,MATCH('Banco de Dados'!$B4893,BD_Gestão!$B:$B,0)),"erro"))</f>
        <v/>
      </c>
      <c r="M4893" s="161" t="str">
        <f>IF($A4893=0,"",IFERROR(INDEX(BD_Gestão!F:F,MATCH('Banco de Dados'!$B4893,BD_Gestão!$B:$B,0)),"erro"))</f>
        <v/>
      </c>
      <c r="N4893" s="161" t="str">
        <f>IF($A4893=0,"",IFERROR(INDEX(BD_Gestão!J:J,MATCH('Banco de Dados'!$B4893,BD_Gestão!$B:$B,0)),"erro"))</f>
        <v/>
      </c>
      <c r="O4893" s="164" t="str">
        <f>IF($A4893=0,"",IFERROR(INDEX(BD_Gestão!K:K,MATCH('Banco de Dados'!$B4893,BD_Gestão!$B:$B,0)),"erro"))</f>
        <v/>
      </c>
      <c r="P4893" s="169" t="str">
        <f t="shared" si="306"/>
        <v/>
      </c>
      <c r="Q4893" s="170" t="str">
        <f t="shared" si="307"/>
        <v/>
      </c>
      <c r="R4893" s="163" t="e">
        <f t="shared" si="304"/>
        <v>#VALUE!</v>
      </c>
      <c r="S4893" s="163" t="e">
        <f t="shared" si="305"/>
        <v>#VALUE!</v>
      </c>
      <c r="T4893" s="163" t="e">
        <f>INDEX(Controle!O:O,MATCH('Banco de Dados'!A4893,Controle!M:M,0))*E4893/100</f>
        <v>#N/A</v>
      </c>
    </row>
    <row r="4894" spans="1:20" hidden="1" x14ac:dyDescent="0.2">
      <c r="A4894" s="158">
        <f>BD_TS!A4893</f>
        <v>0</v>
      </c>
      <c r="B4894" s="158" t="str">
        <f>SUBSTITUTE(SUBSTITUTE(BD_TS!D4893," ",""),"-","/")</f>
        <v/>
      </c>
      <c r="C4894" s="158">
        <f>BD_TS!E4893</f>
        <v>0</v>
      </c>
      <c r="D4894" s="159">
        <f>BD_TS!F4893</f>
        <v>0</v>
      </c>
      <c r="E4894" s="160">
        <f>BD_TS!B4893</f>
        <v>0</v>
      </c>
      <c r="F4894" s="161">
        <f>BD_TS!C4893</f>
        <v>0</v>
      </c>
      <c r="G4894" s="187">
        <f>BD_TS!H4893</f>
        <v>0</v>
      </c>
      <c r="H4894" s="158" t="str">
        <f>IF($A4894=0,"",IFERROR(INDEX(BD_Gestão!A:A,MATCH('Banco de Dados'!$B4894,BD_Gestão!$B:$B,0)),"erro"))</f>
        <v/>
      </c>
      <c r="I4894" s="162" t="str">
        <f>IF($A4894=0,"",IFERROR(INDEX(BD_Gestão!E:E,MATCH('Banco de Dados'!$B4894,BD_Gestão!$B:$B,0)),"erro"))</f>
        <v/>
      </c>
      <c r="J4894" s="186" t="str">
        <f>IF($A4894=0,"",IFERROR(INDEX(BD_Gestão!B:B,MATCH('Banco de Dados'!$B4894,BD_Gestão!$B:$B,0)),"erro"))</f>
        <v/>
      </c>
      <c r="K4894" s="158" t="str">
        <f>IF($A4894=0,"",IFERROR(INDEX(BD_Gestão!C:C,MATCH('Banco de Dados'!$B4894,BD_Gestão!$B:$B,0)),"erro"))</f>
        <v/>
      </c>
      <c r="L4894" s="158" t="str">
        <f>IF($A4894=0,"",IFERROR(INDEX(BD_Gestão!H:H,MATCH('Banco de Dados'!$B4894,BD_Gestão!$B:$B,0)),"erro"))</f>
        <v/>
      </c>
      <c r="M4894" s="161" t="str">
        <f>IF($A4894=0,"",IFERROR(INDEX(BD_Gestão!F:F,MATCH('Banco de Dados'!$B4894,BD_Gestão!$B:$B,0)),"erro"))</f>
        <v/>
      </c>
      <c r="N4894" s="161" t="str">
        <f>IF($A4894=0,"",IFERROR(INDEX(BD_Gestão!J:J,MATCH('Banco de Dados'!$B4894,BD_Gestão!$B:$B,0)),"erro"))</f>
        <v/>
      </c>
      <c r="O4894" s="164" t="str">
        <f>IF($A4894=0,"",IFERROR(INDEX(BD_Gestão!K:K,MATCH('Banco de Dados'!$B4894,BD_Gestão!$B:$B,0)),"erro"))</f>
        <v/>
      </c>
      <c r="P4894" s="169" t="str">
        <f t="shared" si="306"/>
        <v/>
      </c>
      <c r="Q4894" s="170" t="str">
        <f t="shared" si="307"/>
        <v/>
      </c>
      <c r="R4894" s="163" t="e">
        <f t="shared" si="304"/>
        <v>#VALUE!</v>
      </c>
      <c r="S4894" s="163" t="e">
        <f t="shared" si="305"/>
        <v>#VALUE!</v>
      </c>
      <c r="T4894" s="163" t="e">
        <f>INDEX(Controle!O:O,MATCH('Banco de Dados'!A4894,Controle!M:M,0))*E4894/100</f>
        <v>#N/A</v>
      </c>
    </row>
    <row r="4895" spans="1:20" hidden="1" x14ac:dyDescent="0.2">
      <c r="A4895" s="158">
        <f>BD_TS!A4894</f>
        <v>0</v>
      </c>
      <c r="B4895" s="158" t="str">
        <f>SUBSTITUTE(SUBSTITUTE(BD_TS!D4894," ",""),"-","/")</f>
        <v/>
      </c>
      <c r="C4895" s="158">
        <f>BD_TS!E4894</f>
        <v>0</v>
      </c>
      <c r="D4895" s="159">
        <f>BD_TS!F4894</f>
        <v>0</v>
      </c>
      <c r="E4895" s="160">
        <f>BD_TS!B4894</f>
        <v>0</v>
      </c>
      <c r="F4895" s="161">
        <f>BD_TS!C4894</f>
        <v>0</v>
      </c>
      <c r="G4895" s="187">
        <f>BD_TS!H4894</f>
        <v>0</v>
      </c>
      <c r="H4895" s="158" t="str">
        <f>IF($A4895=0,"",IFERROR(INDEX(BD_Gestão!A:A,MATCH('Banco de Dados'!$B4895,BD_Gestão!$B:$B,0)),"erro"))</f>
        <v/>
      </c>
      <c r="I4895" s="162" t="str">
        <f>IF($A4895=0,"",IFERROR(INDEX(BD_Gestão!E:E,MATCH('Banco de Dados'!$B4895,BD_Gestão!$B:$B,0)),"erro"))</f>
        <v/>
      </c>
      <c r="J4895" s="186" t="str">
        <f>IF($A4895=0,"",IFERROR(INDEX(BD_Gestão!B:B,MATCH('Banco de Dados'!$B4895,BD_Gestão!$B:$B,0)),"erro"))</f>
        <v/>
      </c>
      <c r="K4895" s="158" t="str">
        <f>IF($A4895=0,"",IFERROR(INDEX(BD_Gestão!C:C,MATCH('Banco de Dados'!$B4895,BD_Gestão!$B:$B,0)),"erro"))</f>
        <v/>
      </c>
      <c r="L4895" s="158" t="str">
        <f>IF($A4895=0,"",IFERROR(INDEX(BD_Gestão!H:H,MATCH('Banco de Dados'!$B4895,BD_Gestão!$B:$B,0)),"erro"))</f>
        <v/>
      </c>
      <c r="M4895" s="161" t="str">
        <f>IF($A4895=0,"",IFERROR(INDEX(BD_Gestão!F:F,MATCH('Banco de Dados'!$B4895,BD_Gestão!$B:$B,0)),"erro"))</f>
        <v/>
      </c>
      <c r="N4895" s="161" t="str">
        <f>IF($A4895=0,"",IFERROR(INDEX(BD_Gestão!J:J,MATCH('Banco de Dados'!$B4895,BD_Gestão!$B:$B,0)),"erro"))</f>
        <v/>
      </c>
      <c r="O4895" s="164" t="str">
        <f>IF($A4895=0,"",IFERROR(INDEX(BD_Gestão!K:K,MATCH('Banco de Dados'!$B4895,BD_Gestão!$B:$B,0)),"erro"))</f>
        <v/>
      </c>
      <c r="P4895" s="169" t="str">
        <f t="shared" si="306"/>
        <v/>
      </c>
      <c r="Q4895" s="170" t="str">
        <f t="shared" si="307"/>
        <v/>
      </c>
      <c r="R4895" s="163" t="e">
        <f t="shared" si="304"/>
        <v>#VALUE!</v>
      </c>
      <c r="S4895" s="163" t="e">
        <f t="shared" si="305"/>
        <v>#VALUE!</v>
      </c>
      <c r="T4895" s="163" t="e">
        <f>INDEX(Controle!O:O,MATCH('Banco de Dados'!A4895,Controle!M:M,0))*E4895/100</f>
        <v>#N/A</v>
      </c>
    </row>
    <row r="4896" spans="1:20" hidden="1" x14ac:dyDescent="0.2">
      <c r="A4896" s="158">
        <f>BD_TS!A4895</f>
        <v>0</v>
      </c>
      <c r="B4896" s="158" t="str">
        <f>SUBSTITUTE(SUBSTITUTE(BD_TS!D4895," ",""),"-","/")</f>
        <v/>
      </c>
      <c r="C4896" s="158">
        <f>BD_TS!E4895</f>
        <v>0</v>
      </c>
      <c r="D4896" s="159">
        <f>BD_TS!F4895</f>
        <v>0</v>
      </c>
      <c r="E4896" s="160">
        <f>BD_TS!B4895</f>
        <v>0</v>
      </c>
      <c r="F4896" s="161">
        <f>BD_TS!C4895</f>
        <v>0</v>
      </c>
      <c r="G4896" s="187">
        <f>BD_TS!H4895</f>
        <v>0</v>
      </c>
      <c r="H4896" s="158" t="str">
        <f>IF($A4896=0,"",IFERROR(INDEX(BD_Gestão!A:A,MATCH('Banco de Dados'!$B4896,BD_Gestão!$B:$B,0)),"erro"))</f>
        <v/>
      </c>
      <c r="I4896" s="162" t="str">
        <f>IF($A4896=0,"",IFERROR(INDEX(BD_Gestão!E:E,MATCH('Banco de Dados'!$B4896,BD_Gestão!$B:$B,0)),"erro"))</f>
        <v/>
      </c>
      <c r="J4896" s="186" t="str">
        <f>IF($A4896=0,"",IFERROR(INDEX(BD_Gestão!B:B,MATCH('Banco de Dados'!$B4896,BD_Gestão!$B:$B,0)),"erro"))</f>
        <v/>
      </c>
      <c r="K4896" s="158" t="str">
        <f>IF($A4896=0,"",IFERROR(INDEX(BD_Gestão!C:C,MATCH('Banco de Dados'!$B4896,BD_Gestão!$B:$B,0)),"erro"))</f>
        <v/>
      </c>
      <c r="L4896" s="158" t="str">
        <f>IF($A4896=0,"",IFERROR(INDEX(BD_Gestão!H:H,MATCH('Banco de Dados'!$B4896,BD_Gestão!$B:$B,0)),"erro"))</f>
        <v/>
      </c>
      <c r="M4896" s="161" t="str">
        <f>IF($A4896=0,"",IFERROR(INDEX(BD_Gestão!F:F,MATCH('Banco de Dados'!$B4896,BD_Gestão!$B:$B,0)),"erro"))</f>
        <v/>
      </c>
      <c r="N4896" s="161" t="str">
        <f>IF($A4896=0,"",IFERROR(INDEX(BD_Gestão!J:J,MATCH('Banco de Dados'!$B4896,BD_Gestão!$B:$B,0)),"erro"))</f>
        <v/>
      </c>
      <c r="O4896" s="164" t="str">
        <f>IF($A4896=0,"",IFERROR(INDEX(BD_Gestão!K:K,MATCH('Banco de Dados'!$B4896,BD_Gestão!$B:$B,0)),"erro"))</f>
        <v/>
      </c>
      <c r="P4896" s="169" t="str">
        <f t="shared" si="306"/>
        <v/>
      </c>
      <c r="Q4896" s="170" t="str">
        <f t="shared" si="307"/>
        <v/>
      </c>
      <c r="R4896" s="163" t="e">
        <f t="shared" si="304"/>
        <v>#VALUE!</v>
      </c>
      <c r="S4896" s="163" t="e">
        <f t="shared" si="305"/>
        <v>#VALUE!</v>
      </c>
      <c r="T4896" s="163" t="e">
        <f>INDEX(Controle!O:O,MATCH('Banco de Dados'!A4896,Controle!M:M,0))*E4896/100</f>
        <v>#N/A</v>
      </c>
    </row>
    <row r="4897" spans="1:20" hidden="1" x14ac:dyDescent="0.2">
      <c r="A4897" s="158">
        <f>BD_TS!A4896</f>
        <v>0</v>
      </c>
      <c r="B4897" s="158" t="str">
        <f>SUBSTITUTE(SUBSTITUTE(BD_TS!D4896," ",""),"-","/")</f>
        <v/>
      </c>
      <c r="C4897" s="158">
        <f>BD_TS!E4896</f>
        <v>0</v>
      </c>
      <c r="D4897" s="159">
        <f>BD_TS!F4896</f>
        <v>0</v>
      </c>
      <c r="E4897" s="160">
        <f>BD_TS!B4896</f>
        <v>0</v>
      </c>
      <c r="F4897" s="161">
        <f>BD_TS!C4896</f>
        <v>0</v>
      </c>
      <c r="G4897" s="187">
        <f>BD_TS!H4896</f>
        <v>0</v>
      </c>
      <c r="H4897" s="158" t="str">
        <f>IF($A4897=0,"",IFERROR(INDEX(BD_Gestão!A:A,MATCH('Banco de Dados'!$B4897,BD_Gestão!$B:$B,0)),"erro"))</f>
        <v/>
      </c>
      <c r="I4897" s="162" t="str">
        <f>IF($A4897=0,"",IFERROR(INDEX(BD_Gestão!E:E,MATCH('Banco de Dados'!$B4897,BD_Gestão!$B:$B,0)),"erro"))</f>
        <v/>
      </c>
      <c r="J4897" s="186" t="str">
        <f>IF($A4897=0,"",IFERROR(INDEX(BD_Gestão!B:B,MATCH('Banco de Dados'!$B4897,BD_Gestão!$B:$B,0)),"erro"))</f>
        <v/>
      </c>
      <c r="K4897" s="158" t="str">
        <f>IF($A4897=0,"",IFERROR(INDEX(BD_Gestão!C:C,MATCH('Banco de Dados'!$B4897,BD_Gestão!$B:$B,0)),"erro"))</f>
        <v/>
      </c>
      <c r="L4897" s="158" t="str">
        <f>IF($A4897=0,"",IFERROR(INDEX(BD_Gestão!H:H,MATCH('Banco de Dados'!$B4897,BD_Gestão!$B:$B,0)),"erro"))</f>
        <v/>
      </c>
      <c r="M4897" s="161" t="str">
        <f>IF($A4897=0,"",IFERROR(INDEX(BD_Gestão!F:F,MATCH('Banco de Dados'!$B4897,BD_Gestão!$B:$B,0)),"erro"))</f>
        <v/>
      </c>
      <c r="N4897" s="161" t="str">
        <f>IF($A4897=0,"",IFERROR(INDEX(BD_Gestão!J:J,MATCH('Banco de Dados'!$B4897,BD_Gestão!$B:$B,0)),"erro"))</f>
        <v/>
      </c>
      <c r="O4897" s="164" t="str">
        <f>IF($A4897=0,"",IFERROR(INDEX(BD_Gestão!K:K,MATCH('Banco de Dados'!$B4897,BD_Gestão!$B:$B,0)),"erro"))</f>
        <v/>
      </c>
      <c r="P4897" s="169" t="str">
        <f t="shared" si="306"/>
        <v/>
      </c>
      <c r="Q4897" s="170" t="str">
        <f t="shared" si="307"/>
        <v/>
      </c>
      <c r="R4897" s="163" t="e">
        <f t="shared" si="304"/>
        <v>#VALUE!</v>
      </c>
      <c r="S4897" s="163" t="e">
        <f t="shared" si="305"/>
        <v>#VALUE!</v>
      </c>
      <c r="T4897" s="163" t="e">
        <f>INDEX(Controle!O:O,MATCH('Banco de Dados'!A4897,Controle!M:M,0))*E4897/100</f>
        <v>#N/A</v>
      </c>
    </row>
    <row r="4898" spans="1:20" hidden="1" x14ac:dyDescent="0.2">
      <c r="A4898" s="158">
        <f>BD_TS!A4897</f>
        <v>0</v>
      </c>
      <c r="B4898" s="158" t="str">
        <f>SUBSTITUTE(SUBSTITUTE(BD_TS!D4897," ",""),"-","/")</f>
        <v/>
      </c>
      <c r="C4898" s="158">
        <f>BD_TS!E4897</f>
        <v>0</v>
      </c>
      <c r="D4898" s="159">
        <f>BD_TS!F4897</f>
        <v>0</v>
      </c>
      <c r="E4898" s="160">
        <f>BD_TS!B4897</f>
        <v>0</v>
      </c>
      <c r="F4898" s="161">
        <f>BD_TS!C4897</f>
        <v>0</v>
      </c>
      <c r="G4898" s="187">
        <f>BD_TS!H4897</f>
        <v>0</v>
      </c>
      <c r="H4898" s="158" t="str">
        <f>IF($A4898=0,"",IFERROR(INDEX(BD_Gestão!A:A,MATCH('Banco de Dados'!$B4898,BD_Gestão!$B:$B,0)),"erro"))</f>
        <v/>
      </c>
      <c r="I4898" s="162" t="str">
        <f>IF($A4898=0,"",IFERROR(INDEX(BD_Gestão!E:E,MATCH('Banco de Dados'!$B4898,BD_Gestão!$B:$B,0)),"erro"))</f>
        <v/>
      </c>
      <c r="J4898" s="186" t="str">
        <f>IF($A4898=0,"",IFERROR(INDEX(BD_Gestão!B:B,MATCH('Banco de Dados'!$B4898,BD_Gestão!$B:$B,0)),"erro"))</f>
        <v/>
      </c>
      <c r="K4898" s="158" t="str">
        <f>IF($A4898=0,"",IFERROR(INDEX(BD_Gestão!C:C,MATCH('Banco de Dados'!$B4898,BD_Gestão!$B:$B,0)),"erro"))</f>
        <v/>
      </c>
      <c r="L4898" s="158" t="str">
        <f>IF($A4898=0,"",IFERROR(INDEX(BD_Gestão!H:H,MATCH('Banco de Dados'!$B4898,BD_Gestão!$B:$B,0)),"erro"))</f>
        <v/>
      </c>
      <c r="M4898" s="161" t="str">
        <f>IF($A4898=0,"",IFERROR(INDEX(BD_Gestão!F:F,MATCH('Banco de Dados'!$B4898,BD_Gestão!$B:$B,0)),"erro"))</f>
        <v/>
      </c>
      <c r="N4898" s="161" t="str">
        <f>IF($A4898=0,"",IFERROR(INDEX(BD_Gestão!J:J,MATCH('Banco de Dados'!$B4898,BD_Gestão!$B:$B,0)),"erro"))</f>
        <v/>
      </c>
      <c r="O4898" s="164" t="str">
        <f>IF($A4898=0,"",IFERROR(INDEX(BD_Gestão!K:K,MATCH('Banco de Dados'!$B4898,BD_Gestão!$B:$B,0)),"erro"))</f>
        <v/>
      </c>
      <c r="P4898" s="169" t="str">
        <f t="shared" si="306"/>
        <v/>
      </c>
      <c r="Q4898" s="170" t="str">
        <f t="shared" si="307"/>
        <v/>
      </c>
      <c r="R4898" s="163" t="e">
        <f t="shared" si="304"/>
        <v>#VALUE!</v>
      </c>
      <c r="S4898" s="163" t="e">
        <f t="shared" si="305"/>
        <v>#VALUE!</v>
      </c>
      <c r="T4898" s="163" t="e">
        <f>INDEX(Controle!O:O,MATCH('Banco de Dados'!A4898,Controle!M:M,0))*E4898/100</f>
        <v>#N/A</v>
      </c>
    </row>
    <row r="4899" spans="1:20" hidden="1" x14ac:dyDescent="0.2">
      <c r="A4899" s="158">
        <f>BD_TS!A4898</f>
        <v>0</v>
      </c>
      <c r="B4899" s="158" t="str">
        <f>SUBSTITUTE(SUBSTITUTE(BD_TS!D4898," ",""),"-","/")</f>
        <v/>
      </c>
      <c r="C4899" s="158">
        <f>BD_TS!E4898</f>
        <v>0</v>
      </c>
      <c r="D4899" s="159">
        <f>BD_TS!F4898</f>
        <v>0</v>
      </c>
      <c r="E4899" s="160">
        <f>BD_TS!B4898</f>
        <v>0</v>
      </c>
      <c r="F4899" s="161">
        <f>BD_TS!C4898</f>
        <v>0</v>
      </c>
      <c r="G4899" s="187">
        <f>BD_TS!H4898</f>
        <v>0</v>
      </c>
      <c r="H4899" s="158" t="str">
        <f>IF($A4899=0,"",IFERROR(INDEX(BD_Gestão!A:A,MATCH('Banco de Dados'!$B4899,BD_Gestão!$B:$B,0)),"erro"))</f>
        <v/>
      </c>
      <c r="I4899" s="162" t="str">
        <f>IF($A4899=0,"",IFERROR(INDEX(BD_Gestão!E:E,MATCH('Banco de Dados'!$B4899,BD_Gestão!$B:$B,0)),"erro"))</f>
        <v/>
      </c>
      <c r="J4899" s="186" t="str">
        <f>IF($A4899=0,"",IFERROR(INDEX(BD_Gestão!B:B,MATCH('Banco de Dados'!$B4899,BD_Gestão!$B:$B,0)),"erro"))</f>
        <v/>
      </c>
      <c r="K4899" s="158" t="str">
        <f>IF($A4899=0,"",IFERROR(INDEX(BD_Gestão!C:C,MATCH('Banco de Dados'!$B4899,BD_Gestão!$B:$B,0)),"erro"))</f>
        <v/>
      </c>
      <c r="L4899" s="158" t="str">
        <f>IF($A4899=0,"",IFERROR(INDEX(BD_Gestão!H:H,MATCH('Banco de Dados'!$B4899,BD_Gestão!$B:$B,0)),"erro"))</f>
        <v/>
      </c>
      <c r="M4899" s="161" t="str">
        <f>IF($A4899=0,"",IFERROR(INDEX(BD_Gestão!F:F,MATCH('Banco de Dados'!$B4899,BD_Gestão!$B:$B,0)),"erro"))</f>
        <v/>
      </c>
      <c r="N4899" s="161" t="str">
        <f>IF($A4899=0,"",IFERROR(INDEX(BD_Gestão!J:J,MATCH('Banco de Dados'!$B4899,BD_Gestão!$B:$B,0)),"erro"))</f>
        <v/>
      </c>
      <c r="O4899" s="164" t="str">
        <f>IF($A4899=0,"",IFERROR(INDEX(BD_Gestão!K:K,MATCH('Banco de Dados'!$B4899,BD_Gestão!$B:$B,0)),"erro"))</f>
        <v/>
      </c>
      <c r="P4899" s="169" t="str">
        <f t="shared" si="306"/>
        <v/>
      </c>
      <c r="Q4899" s="170" t="str">
        <f t="shared" si="307"/>
        <v/>
      </c>
      <c r="R4899" s="163" t="e">
        <f t="shared" si="304"/>
        <v>#VALUE!</v>
      </c>
      <c r="S4899" s="163" t="e">
        <f t="shared" si="305"/>
        <v>#VALUE!</v>
      </c>
      <c r="T4899" s="163" t="e">
        <f>INDEX(Controle!O:O,MATCH('Banco de Dados'!A4899,Controle!M:M,0))*E4899/100</f>
        <v>#N/A</v>
      </c>
    </row>
    <row r="4900" spans="1:20" hidden="1" x14ac:dyDescent="0.2">
      <c r="A4900" s="158">
        <f>BD_TS!A4899</f>
        <v>0</v>
      </c>
      <c r="B4900" s="158" t="str">
        <f>SUBSTITUTE(SUBSTITUTE(BD_TS!D4899," ",""),"-","/")</f>
        <v/>
      </c>
      <c r="C4900" s="158">
        <f>BD_TS!E4899</f>
        <v>0</v>
      </c>
      <c r="D4900" s="159">
        <f>BD_TS!F4899</f>
        <v>0</v>
      </c>
      <c r="E4900" s="160">
        <f>BD_TS!B4899</f>
        <v>0</v>
      </c>
      <c r="F4900" s="161">
        <f>BD_TS!C4899</f>
        <v>0</v>
      </c>
      <c r="G4900" s="187">
        <f>BD_TS!H4899</f>
        <v>0</v>
      </c>
      <c r="H4900" s="158" t="str">
        <f>IF($A4900=0,"",IFERROR(INDEX(BD_Gestão!A:A,MATCH('Banco de Dados'!$B4900,BD_Gestão!$B:$B,0)),"erro"))</f>
        <v/>
      </c>
      <c r="I4900" s="162" t="str">
        <f>IF($A4900=0,"",IFERROR(INDEX(BD_Gestão!E:E,MATCH('Banco de Dados'!$B4900,BD_Gestão!$B:$B,0)),"erro"))</f>
        <v/>
      </c>
      <c r="J4900" s="186" t="str">
        <f>IF($A4900=0,"",IFERROR(INDEX(BD_Gestão!B:B,MATCH('Banco de Dados'!$B4900,BD_Gestão!$B:$B,0)),"erro"))</f>
        <v/>
      </c>
      <c r="K4900" s="158" t="str">
        <f>IF($A4900=0,"",IFERROR(INDEX(BD_Gestão!C:C,MATCH('Banco de Dados'!$B4900,BD_Gestão!$B:$B,0)),"erro"))</f>
        <v/>
      </c>
      <c r="L4900" s="158" t="str">
        <f>IF($A4900=0,"",IFERROR(INDEX(BD_Gestão!H:H,MATCH('Banco de Dados'!$B4900,BD_Gestão!$B:$B,0)),"erro"))</f>
        <v/>
      </c>
      <c r="M4900" s="161" t="str">
        <f>IF($A4900=0,"",IFERROR(INDEX(BD_Gestão!F:F,MATCH('Banco de Dados'!$B4900,BD_Gestão!$B:$B,0)),"erro"))</f>
        <v/>
      </c>
      <c r="N4900" s="161" t="str">
        <f>IF($A4900=0,"",IFERROR(INDEX(BD_Gestão!J:J,MATCH('Banco de Dados'!$B4900,BD_Gestão!$B:$B,0)),"erro"))</f>
        <v/>
      </c>
      <c r="O4900" s="164" t="str">
        <f>IF($A4900=0,"",IFERROR(INDEX(BD_Gestão!K:K,MATCH('Banco de Dados'!$B4900,BD_Gestão!$B:$B,0)),"erro"))</f>
        <v/>
      </c>
      <c r="P4900" s="169" t="str">
        <f t="shared" si="306"/>
        <v/>
      </c>
      <c r="Q4900" s="170" t="str">
        <f t="shared" si="307"/>
        <v/>
      </c>
      <c r="R4900" s="163" t="e">
        <f t="shared" si="304"/>
        <v>#VALUE!</v>
      </c>
      <c r="S4900" s="163" t="e">
        <f t="shared" si="305"/>
        <v>#VALUE!</v>
      </c>
      <c r="T4900" s="163" t="e">
        <f>INDEX(Controle!O:O,MATCH('Banco de Dados'!A4900,Controle!M:M,0))*E4900/100</f>
        <v>#N/A</v>
      </c>
    </row>
    <row r="4901" spans="1:20" hidden="1" x14ac:dyDescent="0.2">
      <c r="A4901" s="158">
        <f>BD_TS!A4900</f>
        <v>0</v>
      </c>
      <c r="B4901" s="158" t="str">
        <f>SUBSTITUTE(SUBSTITUTE(BD_TS!D4900," ",""),"-","/")</f>
        <v/>
      </c>
      <c r="C4901" s="158">
        <f>BD_TS!E4900</f>
        <v>0</v>
      </c>
      <c r="D4901" s="159">
        <f>BD_TS!F4900</f>
        <v>0</v>
      </c>
      <c r="E4901" s="160">
        <f>BD_TS!B4900</f>
        <v>0</v>
      </c>
      <c r="F4901" s="161">
        <f>BD_TS!C4900</f>
        <v>0</v>
      </c>
      <c r="G4901" s="187">
        <f>BD_TS!H4900</f>
        <v>0</v>
      </c>
      <c r="H4901" s="158" t="str">
        <f>IF($A4901=0,"",IFERROR(INDEX(BD_Gestão!A:A,MATCH('Banco de Dados'!$B4901,BD_Gestão!$B:$B,0)),"erro"))</f>
        <v/>
      </c>
      <c r="I4901" s="162" t="str">
        <f>IF($A4901=0,"",IFERROR(INDEX(BD_Gestão!E:E,MATCH('Banco de Dados'!$B4901,BD_Gestão!$B:$B,0)),"erro"))</f>
        <v/>
      </c>
      <c r="J4901" s="186" t="str">
        <f>IF($A4901=0,"",IFERROR(INDEX(BD_Gestão!B:B,MATCH('Banco de Dados'!$B4901,BD_Gestão!$B:$B,0)),"erro"))</f>
        <v/>
      </c>
      <c r="K4901" s="158" t="str">
        <f>IF($A4901=0,"",IFERROR(INDEX(BD_Gestão!C:C,MATCH('Banco de Dados'!$B4901,BD_Gestão!$B:$B,0)),"erro"))</f>
        <v/>
      </c>
      <c r="L4901" s="158" t="str">
        <f>IF($A4901=0,"",IFERROR(INDEX(BD_Gestão!H:H,MATCH('Banco de Dados'!$B4901,BD_Gestão!$B:$B,0)),"erro"))</f>
        <v/>
      </c>
      <c r="M4901" s="161" t="str">
        <f>IF($A4901=0,"",IFERROR(INDEX(BD_Gestão!F:F,MATCH('Banco de Dados'!$B4901,BD_Gestão!$B:$B,0)),"erro"))</f>
        <v/>
      </c>
      <c r="N4901" s="161" t="str">
        <f>IF($A4901=0,"",IFERROR(INDEX(BD_Gestão!J:J,MATCH('Banco de Dados'!$B4901,BD_Gestão!$B:$B,0)),"erro"))</f>
        <v/>
      </c>
      <c r="O4901" s="164" t="str">
        <f>IF($A4901=0,"",IFERROR(INDEX(BD_Gestão!K:K,MATCH('Banco de Dados'!$B4901,BD_Gestão!$B:$B,0)),"erro"))</f>
        <v/>
      </c>
      <c r="P4901" s="169" t="str">
        <f t="shared" si="306"/>
        <v/>
      </c>
      <c r="Q4901" s="170" t="str">
        <f t="shared" si="307"/>
        <v/>
      </c>
      <c r="R4901" s="163" t="e">
        <f t="shared" si="304"/>
        <v>#VALUE!</v>
      </c>
      <c r="S4901" s="163" t="e">
        <f t="shared" si="305"/>
        <v>#VALUE!</v>
      </c>
      <c r="T4901" s="163" t="e">
        <f>INDEX(Controle!O:O,MATCH('Banco de Dados'!A4901,Controle!M:M,0))*E4901/100</f>
        <v>#N/A</v>
      </c>
    </row>
    <row r="4902" spans="1:20" hidden="1" x14ac:dyDescent="0.2">
      <c r="A4902" s="158">
        <f>BD_TS!A4901</f>
        <v>0</v>
      </c>
      <c r="B4902" s="158" t="str">
        <f>SUBSTITUTE(SUBSTITUTE(BD_TS!D4901," ",""),"-","/")</f>
        <v/>
      </c>
      <c r="C4902" s="158">
        <f>BD_TS!E4901</f>
        <v>0</v>
      </c>
      <c r="D4902" s="159">
        <f>BD_TS!F4901</f>
        <v>0</v>
      </c>
      <c r="E4902" s="160">
        <f>BD_TS!B4901</f>
        <v>0</v>
      </c>
      <c r="F4902" s="161">
        <f>BD_TS!C4901</f>
        <v>0</v>
      </c>
      <c r="G4902" s="187">
        <f>BD_TS!H4901</f>
        <v>0</v>
      </c>
      <c r="H4902" s="158" t="str">
        <f>IF($A4902=0,"",IFERROR(INDEX(BD_Gestão!A:A,MATCH('Banco de Dados'!$B4902,BD_Gestão!$B:$B,0)),"erro"))</f>
        <v/>
      </c>
      <c r="I4902" s="162" t="str">
        <f>IF($A4902=0,"",IFERROR(INDEX(BD_Gestão!E:E,MATCH('Banco de Dados'!$B4902,BD_Gestão!$B:$B,0)),"erro"))</f>
        <v/>
      </c>
      <c r="J4902" s="186" t="str">
        <f>IF($A4902=0,"",IFERROR(INDEX(BD_Gestão!B:B,MATCH('Banco de Dados'!$B4902,BD_Gestão!$B:$B,0)),"erro"))</f>
        <v/>
      </c>
      <c r="K4902" s="158" t="str">
        <f>IF($A4902=0,"",IFERROR(INDEX(BD_Gestão!C:C,MATCH('Banco de Dados'!$B4902,BD_Gestão!$B:$B,0)),"erro"))</f>
        <v/>
      </c>
      <c r="L4902" s="158" t="str">
        <f>IF($A4902=0,"",IFERROR(INDEX(BD_Gestão!H:H,MATCH('Banco de Dados'!$B4902,BD_Gestão!$B:$B,0)),"erro"))</f>
        <v/>
      </c>
      <c r="M4902" s="161" t="str">
        <f>IF($A4902=0,"",IFERROR(INDEX(BD_Gestão!F:F,MATCH('Banco de Dados'!$B4902,BD_Gestão!$B:$B,0)),"erro"))</f>
        <v/>
      </c>
      <c r="N4902" s="161" t="str">
        <f>IF($A4902=0,"",IFERROR(INDEX(BD_Gestão!J:J,MATCH('Banco de Dados'!$B4902,BD_Gestão!$B:$B,0)),"erro"))</f>
        <v/>
      </c>
      <c r="O4902" s="164" t="str">
        <f>IF($A4902=0,"",IFERROR(INDEX(BD_Gestão!K:K,MATCH('Banco de Dados'!$B4902,BD_Gestão!$B:$B,0)),"erro"))</f>
        <v/>
      </c>
      <c r="P4902" s="169" t="str">
        <f t="shared" si="306"/>
        <v/>
      </c>
      <c r="Q4902" s="170" t="str">
        <f t="shared" si="307"/>
        <v/>
      </c>
      <c r="R4902" s="163" t="e">
        <f t="shared" si="304"/>
        <v>#VALUE!</v>
      </c>
      <c r="S4902" s="163" t="e">
        <f t="shared" si="305"/>
        <v>#VALUE!</v>
      </c>
      <c r="T4902" s="163" t="e">
        <f>INDEX(Controle!O:O,MATCH('Banco de Dados'!A4902,Controle!M:M,0))*E4902/100</f>
        <v>#N/A</v>
      </c>
    </row>
    <row r="4903" spans="1:20" hidden="1" x14ac:dyDescent="0.2">
      <c r="A4903" s="158">
        <f>BD_TS!A4902</f>
        <v>0</v>
      </c>
      <c r="B4903" s="158" t="str">
        <f>SUBSTITUTE(SUBSTITUTE(BD_TS!D4902," ",""),"-","/")</f>
        <v/>
      </c>
      <c r="C4903" s="158">
        <f>BD_TS!E4902</f>
        <v>0</v>
      </c>
      <c r="D4903" s="159">
        <f>BD_TS!F4902</f>
        <v>0</v>
      </c>
      <c r="E4903" s="160">
        <f>BD_TS!B4902</f>
        <v>0</v>
      </c>
      <c r="F4903" s="161">
        <f>BD_TS!C4902</f>
        <v>0</v>
      </c>
      <c r="G4903" s="187">
        <f>BD_TS!H4902</f>
        <v>0</v>
      </c>
      <c r="H4903" s="158" t="str">
        <f>IF($A4903=0,"",IFERROR(INDEX(BD_Gestão!A:A,MATCH('Banco de Dados'!$B4903,BD_Gestão!$B:$B,0)),"erro"))</f>
        <v/>
      </c>
      <c r="I4903" s="162" t="str">
        <f>IF($A4903=0,"",IFERROR(INDEX(BD_Gestão!E:E,MATCH('Banco de Dados'!$B4903,BD_Gestão!$B:$B,0)),"erro"))</f>
        <v/>
      </c>
      <c r="J4903" s="186" t="str">
        <f>IF($A4903=0,"",IFERROR(INDEX(BD_Gestão!B:B,MATCH('Banco de Dados'!$B4903,BD_Gestão!$B:$B,0)),"erro"))</f>
        <v/>
      </c>
      <c r="K4903" s="158" t="str">
        <f>IF($A4903=0,"",IFERROR(INDEX(BD_Gestão!C:C,MATCH('Banco de Dados'!$B4903,BD_Gestão!$B:$B,0)),"erro"))</f>
        <v/>
      </c>
      <c r="L4903" s="158" t="str">
        <f>IF($A4903=0,"",IFERROR(INDEX(BD_Gestão!H:H,MATCH('Banco de Dados'!$B4903,BD_Gestão!$B:$B,0)),"erro"))</f>
        <v/>
      </c>
      <c r="M4903" s="161" t="str">
        <f>IF($A4903=0,"",IFERROR(INDEX(BD_Gestão!F:F,MATCH('Banco de Dados'!$B4903,BD_Gestão!$B:$B,0)),"erro"))</f>
        <v/>
      </c>
      <c r="N4903" s="161" t="str">
        <f>IF($A4903=0,"",IFERROR(INDEX(BD_Gestão!J:J,MATCH('Banco de Dados'!$B4903,BD_Gestão!$B:$B,0)),"erro"))</f>
        <v/>
      </c>
      <c r="O4903" s="164" t="str">
        <f>IF($A4903=0,"",IFERROR(INDEX(BD_Gestão!K:K,MATCH('Banco de Dados'!$B4903,BD_Gestão!$B:$B,0)),"erro"))</f>
        <v/>
      </c>
      <c r="P4903" s="169" t="str">
        <f t="shared" si="306"/>
        <v/>
      </c>
      <c r="Q4903" s="170" t="str">
        <f t="shared" si="307"/>
        <v/>
      </c>
      <c r="R4903" s="163" t="e">
        <f t="shared" si="304"/>
        <v>#VALUE!</v>
      </c>
      <c r="S4903" s="163" t="e">
        <f t="shared" si="305"/>
        <v>#VALUE!</v>
      </c>
      <c r="T4903" s="163" t="e">
        <f>INDEX(Controle!O:O,MATCH('Banco de Dados'!A4903,Controle!M:M,0))*E4903/100</f>
        <v>#N/A</v>
      </c>
    </row>
    <row r="4904" spans="1:20" hidden="1" x14ac:dyDescent="0.2">
      <c r="A4904" s="158">
        <f>BD_TS!A4903</f>
        <v>0</v>
      </c>
      <c r="B4904" s="158" t="str">
        <f>SUBSTITUTE(SUBSTITUTE(BD_TS!D4903," ",""),"-","/")</f>
        <v/>
      </c>
      <c r="C4904" s="158">
        <f>BD_TS!E4903</f>
        <v>0</v>
      </c>
      <c r="D4904" s="159">
        <f>BD_TS!F4903</f>
        <v>0</v>
      </c>
      <c r="E4904" s="160">
        <f>BD_TS!B4903</f>
        <v>0</v>
      </c>
      <c r="F4904" s="161">
        <f>BD_TS!C4903</f>
        <v>0</v>
      </c>
      <c r="G4904" s="187">
        <f>BD_TS!H4903</f>
        <v>0</v>
      </c>
      <c r="H4904" s="158" t="str">
        <f>IF($A4904=0,"",IFERROR(INDEX(BD_Gestão!A:A,MATCH('Banco de Dados'!$B4904,BD_Gestão!$B:$B,0)),"erro"))</f>
        <v/>
      </c>
      <c r="I4904" s="162" t="str">
        <f>IF($A4904=0,"",IFERROR(INDEX(BD_Gestão!E:E,MATCH('Banco de Dados'!$B4904,BD_Gestão!$B:$B,0)),"erro"))</f>
        <v/>
      </c>
      <c r="J4904" s="186" t="str">
        <f>IF($A4904=0,"",IFERROR(INDEX(BD_Gestão!B:B,MATCH('Banco de Dados'!$B4904,BD_Gestão!$B:$B,0)),"erro"))</f>
        <v/>
      </c>
      <c r="K4904" s="158" t="str">
        <f>IF($A4904=0,"",IFERROR(INDEX(BD_Gestão!C:C,MATCH('Banco de Dados'!$B4904,BD_Gestão!$B:$B,0)),"erro"))</f>
        <v/>
      </c>
      <c r="L4904" s="158" t="str">
        <f>IF($A4904=0,"",IFERROR(INDEX(BD_Gestão!H:H,MATCH('Banco de Dados'!$B4904,BD_Gestão!$B:$B,0)),"erro"))</f>
        <v/>
      </c>
      <c r="M4904" s="161" t="str">
        <f>IF($A4904=0,"",IFERROR(INDEX(BD_Gestão!F:F,MATCH('Banco de Dados'!$B4904,BD_Gestão!$B:$B,0)),"erro"))</f>
        <v/>
      </c>
      <c r="N4904" s="161" t="str">
        <f>IF($A4904=0,"",IFERROR(INDEX(BD_Gestão!J:J,MATCH('Banco de Dados'!$B4904,BD_Gestão!$B:$B,0)),"erro"))</f>
        <v/>
      </c>
      <c r="O4904" s="164" t="str">
        <f>IF($A4904=0,"",IFERROR(INDEX(BD_Gestão!K:K,MATCH('Banco de Dados'!$B4904,BD_Gestão!$B:$B,0)),"erro"))</f>
        <v/>
      </c>
      <c r="P4904" s="169" t="str">
        <f t="shared" si="306"/>
        <v/>
      </c>
      <c r="Q4904" s="170" t="str">
        <f t="shared" si="307"/>
        <v/>
      </c>
      <c r="R4904" s="163" t="e">
        <f t="shared" si="304"/>
        <v>#VALUE!</v>
      </c>
      <c r="S4904" s="163" t="e">
        <f t="shared" si="305"/>
        <v>#VALUE!</v>
      </c>
      <c r="T4904" s="163" t="e">
        <f>INDEX(Controle!O:O,MATCH('Banco de Dados'!A4904,Controle!M:M,0))*E4904/100</f>
        <v>#N/A</v>
      </c>
    </row>
    <row r="4905" spans="1:20" hidden="1" x14ac:dyDescent="0.2">
      <c r="A4905" s="158">
        <f>BD_TS!A4904</f>
        <v>0</v>
      </c>
      <c r="B4905" s="158" t="str">
        <f>SUBSTITUTE(SUBSTITUTE(BD_TS!D4904," ",""),"-","/")</f>
        <v/>
      </c>
      <c r="C4905" s="158">
        <f>BD_TS!E4904</f>
        <v>0</v>
      </c>
      <c r="D4905" s="159">
        <f>BD_TS!F4904</f>
        <v>0</v>
      </c>
      <c r="E4905" s="160">
        <f>BD_TS!B4904</f>
        <v>0</v>
      </c>
      <c r="F4905" s="161">
        <f>BD_TS!C4904</f>
        <v>0</v>
      </c>
      <c r="G4905" s="187">
        <f>BD_TS!H4904</f>
        <v>0</v>
      </c>
      <c r="H4905" s="158" t="str">
        <f>IF($A4905=0,"",IFERROR(INDEX(BD_Gestão!A:A,MATCH('Banco de Dados'!$B4905,BD_Gestão!$B:$B,0)),"erro"))</f>
        <v/>
      </c>
      <c r="I4905" s="162" t="str">
        <f>IF($A4905=0,"",IFERROR(INDEX(BD_Gestão!E:E,MATCH('Banco de Dados'!$B4905,BD_Gestão!$B:$B,0)),"erro"))</f>
        <v/>
      </c>
      <c r="J4905" s="186" t="str">
        <f>IF($A4905=0,"",IFERROR(INDEX(BD_Gestão!B:B,MATCH('Banco de Dados'!$B4905,BD_Gestão!$B:$B,0)),"erro"))</f>
        <v/>
      </c>
      <c r="K4905" s="158" t="str">
        <f>IF($A4905=0,"",IFERROR(INDEX(BD_Gestão!C:C,MATCH('Banco de Dados'!$B4905,BD_Gestão!$B:$B,0)),"erro"))</f>
        <v/>
      </c>
      <c r="L4905" s="158" t="str">
        <f>IF($A4905=0,"",IFERROR(INDEX(BD_Gestão!H:H,MATCH('Banco de Dados'!$B4905,BD_Gestão!$B:$B,0)),"erro"))</f>
        <v/>
      </c>
      <c r="M4905" s="161" t="str">
        <f>IF($A4905=0,"",IFERROR(INDEX(BD_Gestão!F:F,MATCH('Banco de Dados'!$B4905,BD_Gestão!$B:$B,0)),"erro"))</f>
        <v/>
      </c>
      <c r="N4905" s="161" t="str">
        <f>IF($A4905=0,"",IFERROR(INDEX(BD_Gestão!J:J,MATCH('Banco de Dados'!$B4905,BD_Gestão!$B:$B,0)),"erro"))</f>
        <v/>
      </c>
      <c r="O4905" s="164" t="str">
        <f>IF($A4905=0,"",IFERROR(INDEX(BD_Gestão!K:K,MATCH('Banco de Dados'!$B4905,BD_Gestão!$B:$B,0)),"erro"))</f>
        <v/>
      </c>
      <c r="P4905" s="169" t="str">
        <f t="shared" si="306"/>
        <v/>
      </c>
      <c r="Q4905" s="170" t="str">
        <f t="shared" si="307"/>
        <v/>
      </c>
      <c r="R4905" s="163" t="e">
        <f t="shared" si="304"/>
        <v>#VALUE!</v>
      </c>
      <c r="S4905" s="163" t="e">
        <f t="shared" si="305"/>
        <v>#VALUE!</v>
      </c>
      <c r="T4905" s="163" t="e">
        <f>INDEX(Controle!O:O,MATCH('Banco de Dados'!A4905,Controle!M:M,0))*E4905/100</f>
        <v>#N/A</v>
      </c>
    </row>
    <row r="4906" spans="1:20" hidden="1" x14ac:dyDescent="0.2">
      <c r="A4906" s="158">
        <f>BD_TS!A4905</f>
        <v>0</v>
      </c>
      <c r="B4906" s="158" t="str">
        <f>SUBSTITUTE(SUBSTITUTE(BD_TS!D4905," ",""),"-","/")</f>
        <v/>
      </c>
      <c r="C4906" s="158">
        <f>BD_TS!E4905</f>
        <v>0</v>
      </c>
      <c r="D4906" s="159">
        <f>BD_TS!F4905</f>
        <v>0</v>
      </c>
      <c r="E4906" s="160">
        <f>BD_TS!B4905</f>
        <v>0</v>
      </c>
      <c r="F4906" s="161">
        <f>BD_TS!C4905</f>
        <v>0</v>
      </c>
      <c r="G4906" s="187">
        <f>BD_TS!H4905</f>
        <v>0</v>
      </c>
      <c r="H4906" s="158" t="str">
        <f>IF($A4906=0,"",IFERROR(INDEX(BD_Gestão!A:A,MATCH('Banco de Dados'!$B4906,BD_Gestão!$B:$B,0)),"erro"))</f>
        <v/>
      </c>
      <c r="I4906" s="162" t="str">
        <f>IF($A4906=0,"",IFERROR(INDEX(BD_Gestão!E:E,MATCH('Banco de Dados'!$B4906,BD_Gestão!$B:$B,0)),"erro"))</f>
        <v/>
      </c>
      <c r="J4906" s="186" t="str">
        <f>IF($A4906=0,"",IFERROR(INDEX(BD_Gestão!B:B,MATCH('Banco de Dados'!$B4906,BD_Gestão!$B:$B,0)),"erro"))</f>
        <v/>
      </c>
      <c r="K4906" s="158" t="str">
        <f>IF($A4906=0,"",IFERROR(INDEX(BD_Gestão!C:C,MATCH('Banco de Dados'!$B4906,BD_Gestão!$B:$B,0)),"erro"))</f>
        <v/>
      </c>
      <c r="L4906" s="158" t="str">
        <f>IF($A4906=0,"",IFERROR(INDEX(BD_Gestão!H:H,MATCH('Banco de Dados'!$B4906,BD_Gestão!$B:$B,0)),"erro"))</f>
        <v/>
      </c>
      <c r="M4906" s="161" t="str">
        <f>IF($A4906=0,"",IFERROR(INDEX(BD_Gestão!F:F,MATCH('Banco de Dados'!$B4906,BD_Gestão!$B:$B,0)),"erro"))</f>
        <v/>
      </c>
      <c r="N4906" s="161" t="str">
        <f>IF($A4906=0,"",IFERROR(INDEX(BD_Gestão!J:J,MATCH('Banco de Dados'!$B4906,BD_Gestão!$B:$B,0)),"erro"))</f>
        <v/>
      </c>
      <c r="O4906" s="164" t="str">
        <f>IF($A4906=0,"",IFERROR(INDEX(BD_Gestão!K:K,MATCH('Banco de Dados'!$B4906,BD_Gestão!$B:$B,0)),"erro"))</f>
        <v/>
      </c>
      <c r="P4906" s="169" t="str">
        <f t="shared" si="306"/>
        <v/>
      </c>
      <c r="Q4906" s="170" t="str">
        <f t="shared" si="307"/>
        <v/>
      </c>
      <c r="R4906" s="163" t="e">
        <f t="shared" si="304"/>
        <v>#VALUE!</v>
      </c>
      <c r="S4906" s="163" t="e">
        <f t="shared" si="305"/>
        <v>#VALUE!</v>
      </c>
      <c r="T4906" s="163" t="e">
        <f>INDEX(Controle!O:O,MATCH('Banco de Dados'!A4906,Controle!M:M,0))*E4906/100</f>
        <v>#N/A</v>
      </c>
    </row>
    <row r="4907" spans="1:20" hidden="1" x14ac:dyDescent="0.2">
      <c r="A4907" s="158">
        <f>BD_TS!A4906</f>
        <v>0</v>
      </c>
      <c r="B4907" s="158" t="str">
        <f>SUBSTITUTE(SUBSTITUTE(BD_TS!D4906," ",""),"-","/")</f>
        <v/>
      </c>
      <c r="C4907" s="158">
        <f>BD_TS!E4906</f>
        <v>0</v>
      </c>
      <c r="D4907" s="159">
        <f>BD_TS!F4906</f>
        <v>0</v>
      </c>
      <c r="E4907" s="160">
        <f>BD_TS!B4906</f>
        <v>0</v>
      </c>
      <c r="F4907" s="161">
        <f>BD_TS!C4906</f>
        <v>0</v>
      </c>
      <c r="G4907" s="187">
        <f>BD_TS!H4906</f>
        <v>0</v>
      </c>
      <c r="H4907" s="158" t="str">
        <f>IF($A4907=0,"",IFERROR(INDEX(BD_Gestão!A:A,MATCH('Banco de Dados'!$B4907,BD_Gestão!$B:$B,0)),"erro"))</f>
        <v/>
      </c>
      <c r="I4907" s="162" t="str">
        <f>IF($A4907=0,"",IFERROR(INDEX(BD_Gestão!E:E,MATCH('Banco de Dados'!$B4907,BD_Gestão!$B:$B,0)),"erro"))</f>
        <v/>
      </c>
      <c r="J4907" s="186" t="str">
        <f>IF($A4907=0,"",IFERROR(INDEX(BD_Gestão!B:B,MATCH('Banco de Dados'!$B4907,BD_Gestão!$B:$B,0)),"erro"))</f>
        <v/>
      </c>
      <c r="K4907" s="158" t="str">
        <f>IF($A4907=0,"",IFERROR(INDEX(BD_Gestão!C:C,MATCH('Banco de Dados'!$B4907,BD_Gestão!$B:$B,0)),"erro"))</f>
        <v/>
      </c>
      <c r="L4907" s="158" t="str">
        <f>IF($A4907=0,"",IFERROR(INDEX(BD_Gestão!H:H,MATCH('Banco de Dados'!$B4907,BD_Gestão!$B:$B,0)),"erro"))</f>
        <v/>
      </c>
      <c r="M4907" s="161" t="str">
        <f>IF($A4907=0,"",IFERROR(INDEX(BD_Gestão!F:F,MATCH('Banco de Dados'!$B4907,BD_Gestão!$B:$B,0)),"erro"))</f>
        <v/>
      </c>
      <c r="N4907" s="161" t="str">
        <f>IF($A4907=0,"",IFERROR(INDEX(BD_Gestão!J:J,MATCH('Banco de Dados'!$B4907,BD_Gestão!$B:$B,0)),"erro"))</f>
        <v/>
      </c>
      <c r="O4907" s="164" t="str">
        <f>IF($A4907=0,"",IFERROR(INDEX(BD_Gestão!K:K,MATCH('Banco de Dados'!$B4907,BD_Gestão!$B:$B,0)),"erro"))</f>
        <v/>
      </c>
      <c r="P4907" s="169" t="str">
        <f t="shared" si="306"/>
        <v/>
      </c>
      <c r="Q4907" s="170" t="str">
        <f t="shared" si="307"/>
        <v/>
      </c>
      <c r="R4907" s="163" t="e">
        <f t="shared" si="304"/>
        <v>#VALUE!</v>
      </c>
      <c r="S4907" s="163" t="e">
        <f t="shared" si="305"/>
        <v>#VALUE!</v>
      </c>
      <c r="T4907" s="163" t="e">
        <f>INDEX(Controle!O:O,MATCH('Banco de Dados'!A4907,Controle!M:M,0))*E4907/100</f>
        <v>#N/A</v>
      </c>
    </row>
    <row r="4908" spans="1:20" hidden="1" x14ac:dyDescent="0.2">
      <c r="A4908" s="158">
        <f>BD_TS!A4907</f>
        <v>0</v>
      </c>
      <c r="B4908" s="158" t="str">
        <f>SUBSTITUTE(SUBSTITUTE(BD_TS!D4907," ",""),"-","/")</f>
        <v/>
      </c>
      <c r="C4908" s="158">
        <f>BD_TS!E4907</f>
        <v>0</v>
      </c>
      <c r="D4908" s="159">
        <f>BD_TS!F4907</f>
        <v>0</v>
      </c>
      <c r="E4908" s="160">
        <f>BD_TS!B4907</f>
        <v>0</v>
      </c>
      <c r="F4908" s="161">
        <f>BD_TS!C4907</f>
        <v>0</v>
      </c>
      <c r="G4908" s="187">
        <f>BD_TS!H4907</f>
        <v>0</v>
      </c>
      <c r="H4908" s="158" t="str">
        <f>IF($A4908=0,"",IFERROR(INDEX(BD_Gestão!A:A,MATCH('Banco de Dados'!$B4908,BD_Gestão!$B:$B,0)),"erro"))</f>
        <v/>
      </c>
      <c r="I4908" s="162" t="str">
        <f>IF($A4908=0,"",IFERROR(INDEX(BD_Gestão!E:E,MATCH('Banco de Dados'!$B4908,BD_Gestão!$B:$B,0)),"erro"))</f>
        <v/>
      </c>
      <c r="J4908" s="186" t="str">
        <f>IF($A4908=0,"",IFERROR(INDEX(BD_Gestão!B:B,MATCH('Banco de Dados'!$B4908,BD_Gestão!$B:$B,0)),"erro"))</f>
        <v/>
      </c>
      <c r="K4908" s="158" t="str">
        <f>IF($A4908=0,"",IFERROR(INDEX(BD_Gestão!C:C,MATCH('Banco de Dados'!$B4908,BD_Gestão!$B:$B,0)),"erro"))</f>
        <v/>
      </c>
      <c r="L4908" s="158" t="str">
        <f>IF($A4908=0,"",IFERROR(INDEX(BD_Gestão!H:H,MATCH('Banco de Dados'!$B4908,BD_Gestão!$B:$B,0)),"erro"))</f>
        <v/>
      </c>
      <c r="M4908" s="161" t="str">
        <f>IF($A4908=0,"",IFERROR(INDEX(BD_Gestão!F:F,MATCH('Banco de Dados'!$B4908,BD_Gestão!$B:$B,0)),"erro"))</f>
        <v/>
      </c>
      <c r="N4908" s="161" t="str">
        <f>IF($A4908=0,"",IFERROR(INDEX(BD_Gestão!J:J,MATCH('Banco de Dados'!$B4908,BD_Gestão!$B:$B,0)),"erro"))</f>
        <v/>
      </c>
      <c r="O4908" s="164" t="str">
        <f>IF($A4908=0,"",IFERROR(INDEX(BD_Gestão!K:K,MATCH('Banco de Dados'!$B4908,BD_Gestão!$B:$B,0)),"erro"))</f>
        <v/>
      </c>
      <c r="P4908" s="169" t="str">
        <f t="shared" si="306"/>
        <v/>
      </c>
      <c r="Q4908" s="170" t="str">
        <f t="shared" si="307"/>
        <v/>
      </c>
      <c r="R4908" s="163" t="e">
        <f t="shared" si="304"/>
        <v>#VALUE!</v>
      </c>
      <c r="S4908" s="163" t="e">
        <f t="shared" si="305"/>
        <v>#VALUE!</v>
      </c>
      <c r="T4908" s="163" t="e">
        <f>INDEX(Controle!O:O,MATCH('Banco de Dados'!A4908,Controle!M:M,0))*E4908/100</f>
        <v>#N/A</v>
      </c>
    </row>
    <row r="4909" spans="1:20" hidden="1" x14ac:dyDescent="0.2">
      <c r="A4909" s="158">
        <f>BD_TS!A4908</f>
        <v>0</v>
      </c>
      <c r="B4909" s="158" t="str">
        <f>SUBSTITUTE(SUBSTITUTE(BD_TS!D4908," ",""),"-","/")</f>
        <v/>
      </c>
      <c r="C4909" s="158">
        <f>BD_TS!E4908</f>
        <v>0</v>
      </c>
      <c r="D4909" s="159">
        <f>BD_TS!F4908</f>
        <v>0</v>
      </c>
      <c r="E4909" s="160">
        <f>BD_TS!B4908</f>
        <v>0</v>
      </c>
      <c r="F4909" s="161">
        <f>BD_TS!C4908</f>
        <v>0</v>
      </c>
      <c r="G4909" s="187">
        <f>BD_TS!H4908</f>
        <v>0</v>
      </c>
      <c r="H4909" s="158" t="str">
        <f>IF($A4909=0,"",IFERROR(INDEX(BD_Gestão!A:A,MATCH('Banco de Dados'!$B4909,BD_Gestão!$B:$B,0)),"erro"))</f>
        <v/>
      </c>
      <c r="I4909" s="162" t="str">
        <f>IF($A4909=0,"",IFERROR(INDEX(BD_Gestão!E:E,MATCH('Banco de Dados'!$B4909,BD_Gestão!$B:$B,0)),"erro"))</f>
        <v/>
      </c>
      <c r="J4909" s="186" t="str">
        <f>IF($A4909=0,"",IFERROR(INDEX(BD_Gestão!B:B,MATCH('Banco de Dados'!$B4909,BD_Gestão!$B:$B,0)),"erro"))</f>
        <v/>
      </c>
      <c r="K4909" s="158" t="str">
        <f>IF($A4909=0,"",IFERROR(INDEX(BD_Gestão!C:C,MATCH('Banco de Dados'!$B4909,BD_Gestão!$B:$B,0)),"erro"))</f>
        <v/>
      </c>
      <c r="L4909" s="158" t="str">
        <f>IF($A4909=0,"",IFERROR(INDEX(BD_Gestão!H:H,MATCH('Banco de Dados'!$B4909,BD_Gestão!$B:$B,0)),"erro"))</f>
        <v/>
      </c>
      <c r="M4909" s="161" t="str">
        <f>IF($A4909=0,"",IFERROR(INDEX(BD_Gestão!F:F,MATCH('Banco de Dados'!$B4909,BD_Gestão!$B:$B,0)),"erro"))</f>
        <v/>
      </c>
      <c r="N4909" s="161" t="str">
        <f>IF($A4909=0,"",IFERROR(INDEX(BD_Gestão!J:J,MATCH('Banco de Dados'!$B4909,BD_Gestão!$B:$B,0)),"erro"))</f>
        <v/>
      </c>
      <c r="O4909" s="164" t="str">
        <f>IF($A4909=0,"",IFERROR(INDEX(BD_Gestão!K:K,MATCH('Banco de Dados'!$B4909,BD_Gestão!$B:$B,0)),"erro"))</f>
        <v/>
      </c>
      <c r="P4909" s="169" t="str">
        <f t="shared" si="306"/>
        <v/>
      </c>
      <c r="Q4909" s="170" t="str">
        <f t="shared" si="307"/>
        <v/>
      </c>
      <c r="R4909" s="163" t="e">
        <f t="shared" si="304"/>
        <v>#VALUE!</v>
      </c>
      <c r="S4909" s="163" t="e">
        <f t="shared" si="305"/>
        <v>#VALUE!</v>
      </c>
      <c r="T4909" s="163" t="e">
        <f>INDEX(Controle!O:O,MATCH('Banco de Dados'!A4909,Controle!M:M,0))*E4909/100</f>
        <v>#N/A</v>
      </c>
    </row>
    <row r="4910" spans="1:20" hidden="1" x14ac:dyDescent="0.2">
      <c r="A4910" s="158">
        <f>BD_TS!A4909</f>
        <v>0</v>
      </c>
      <c r="B4910" s="158" t="str">
        <f>SUBSTITUTE(SUBSTITUTE(BD_TS!D4909," ",""),"-","/")</f>
        <v/>
      </c>
      <c r="C4910" s="158">
        <f>BD_TS!E4909</f>
        <v>0</v>
      </c>
      <c r="D4910" s="159">
        <f>BD_TS!F4909</f>
        <v>0</v>
      </c>
      <c r="E4910" s="160">
        <f>BD_TS!B4909</f>
        <v>0</v>
      </c>
      <c r="F4910" s="161">
        <f>BD_TS!C4909</f>
        <v>0</v>
      </c>
      <c r="G4910" s="187">
        <f>BD_TS!H4909</f>
        <v>0</v>
      </c>
      <c r="H4910" s="158" t="str">
        <f>IF($A4910=0,"",IFERROR(INDEX(BD_Gestão!A:A,MATCH('Banco de Dados'!$B4910,BD_Gestão!$B:$B,0)),"erro"))</f>
        <v/>
      </c>
      <c r="I4910" s="162" t="str">
        <f>IF($A4910=0,"",IFERROR(INDEX(BD_Gestão!E:E,MATCH('Banco de Dados'!$B4910,BD_Gestão!$B:$B,0)),"erro"))</f>
        <v/>
      </c>
      <c r="J4910" s="186" t="str">
        <f>IF($A4910=0,"",IFERROR(INDEX(BD_Gestão!B:B,MATCH('Banco de Dados'!$B4910,BD_Gestão!$B:$B,0)),"erro"))</f>
        <v/>
      </c>
      <c r="K4910" s="158" t="str">
        <f>IF($A4910=0,"",IFERROR(INDEX(BD_Gestão!C:C,MATCH('Banco de Dados'!$B4910,BD_Gestão!$B:$B,0)),"erro"))</f>
        <v/>
      </c>
      <c r="L4910" s="158" t="str">
        <f>IF($A4910=0,"",IFERROR(INDEX(BD_Gestão!H:H,MATCH('Banco de Dados'!$B4910,BD_Gestão!$B:$B,0)),"erro"))</f>
        <v/>
      </c>
      <c r="M4910" s="161" t="str">
        <f>IF($A4910=0,"",IFERROR(INDEX(BD_Gestão!F:F,MATCH('Banco de Dados'!$B4910,BD_Gestão!$B:$B,0)),"erro"))</f>
        <v/>
      </c>
      <c r="N4910" s="161" t="str">
        <f>IF($A4910=0,"",IFERROR(INDEX(BD_Gestão!J:J,MATCH('Banco de Dados'!$B4910,BD_Gestão!$B:$B,0)),"erro"))</f>
        <v/>
      </c>
      <c r="O4910" s="164" t="str">
        <f>IF($A4910=0,"",IFERROR(INDEX(BD_Gestão!K:K,MATCH('Banco de Dados'!$B4910,BD_Gestão!$B:$B,0)),"erro"))</f>
        <v/>
      </c>
      <c r="P4910" s="169" t="str">
        <f t="shared" si="306"/>
        <v/>
      </c>
      <c r="Q4910" s="170" t="str">
        <f t="shared" si="307"/>
        <v/>
      </c>
      <c r="R4910" s="163" t="e">
        <f t="shared" si="304"/>
        <v>#VALUE!</v>
      </c>
      <c r="S4910" s="163" t="e">
        <f t="shared" si="305"/>
        <v>#VALUE!</v>
      </c>
      <c r="T4910" s="163" t="e">
        <f>INDEX(Controle!O:O,MATCH('Banco de Dados'!A4910,Controle!M:M,0))*E4910/100</f>
        <v>#N/A</v>
      </c>
    </row>
    <row r="4911" spans="1:20" hidden="1" x14ac:dyDescent="0.2">
      <c r="A4911" s="158">
        <f>BD_TS!A4910</f>
        <v>0</v>
      </c>
      <c r="B4911" s="158" t="str">
        <f>SUBSTITUTE(SUBSTITUTE(BD_TS!D4910," ",""),"-","/")</f>
        <v/>
      </c>
      <c r="C4911" s="158">
        <f>BD_TS!E4910</f>
        <v>0</v>
      </c>
      <c r="D4911" s="159">
        <f>BD_TS!F4910</f>
        <v>0</v>
      </c>
      <c r="E4911" s="160">
        <f>BD_TS!B4910</f>
        <v>0</v>
      </c>
      <c r="F4911" s="161">
        <f>BD_TS!C4910</f>
        <v>0</v>
      </c>
      <c r="G4911" s="187">
        <f>BD_TS!H4910</f>
        <v>0</v>
      </c>
      <c r="H4911" s="158" t="str">
        <f>IF($A4911=0,"",IFERROR(INDEX(BD_Gestão!A:A,MATCH('Banco de Dados'!$B4911,BD_Gestão!$B:$B,0)),"erro"))</f>
        <v/>
      </c>
      <c r="I4911" s="162" t="str">
        <f>IF($A4911=0,"",IFERROR(INDEX(BD_Gestão!E:E,MATCH('Banco de Dados'!$B4911,BD_Gestão!$B:$B,0)),"erro"))</f>
        <v/>
      </c>
      <c r="J4911" s="186" t="str">
        <f>IF($A4911=0,"",IFERROR(INDEX(BD_Gestão!B:B,MATCH('Banco de Dados'!$B4911,BD_Gestão!$B:$B,0)),"erro"))</f>
        <v/>
      </c>
      <c r="K4911" s="158" t="str">
        <f>IF($A4911=0,"",IFERROR(INDEX(BD_Gestão!C:C,MATCH('Banco de Dados'!$B4911,BD_Gestão!$B:$B,0)),"erro"))</f>
        <v/>
      </c>
      <c r="L4911" s="158" t="str">
        <f>IF($A4911=0,"",IFERROR(INDEX(BD_Gestão!H:H,MATCH('Banco de Dados'!$B4911,BD_Gestão!$B:$B,0)),"erro"))</f>
        <v/>
      </c>
      <c r="M4911" s="161" t="str">
        <f>IF($A4911=0,"",IFERROR(INDEX(BD_Gestão!F:F,MATCH('Banco de Dados'!$B4911,BD_Gestão!$B:$B,0)),"erro"))</f>
        <v/>
      </c>
      <c r="N4911" s="161" t="str">
        <f>IF($A4911=0,"",IFERROR(INDEX(BD_Gestão!J:J,MATCH('Banco de Dados'!$B4911,BD_Gestão!$B:$B,0)),"erro"))</f>
        <v/>
      </c>
      <c r="O4911" s="164" t="str">
        <f>IF($A4911=0,"",IFERROR(INDEX(BD_Gestão!K:K,MATCH('Banco de Dados'!$B4911,BD_Gestão!$B:$B,0)),"erro"))</f>
        <v/>
      </c>
      <c r="P4911" s="169" t="str">
        <f t="shared" si="306"/>
        <v/>
      </c>
      <c r="Q4911" s="170" t="str">
        <f t="shared" si="307"/>
        <v/>
      </c>
      <c r="R4911" s="163" t="e">
        <f t="shared" si="304"/>
        <v>#VALUE!</v>
      </c>
      <c r="S4911" s="163" t="e">
        <f t="shared" si="305"/>
        <v>#VALUE!</v>
      </c>
      <c r="T4911" s="163" t="e">
        <f>INDEX(Controle!O:O,MATCH('Banco de Dados'!A4911,Controle!M:M,0))*E4911/100</f>
        <v>#N/A</v>
      </c>
    </row>
    <row r="4912" spans="1:20" hidden="1" x14ac:dyDescent="0.2">
      <c r="A4912" s="158">
        <f>BD_TS!A4911</f>
        <v>0</v>
      </c>
      <c r="B4912" s="158" t="str">
        <f>SUBSTITUTE(SUBSTITUTE(BD_TS!D4911," ",""),"-","/")</f>
        <v/>
      </c>
      <c r="C4912" s="158">
        <f>BD_TS!E4911</f>
        <v>0</v>
      </c>
      <c r="D4912" s="159">
        <f>BD_TS!F4911</f>
        <v>0</v>
      </c>
      <c r="E4912" s="160">
        <f>BD_TS!B4911</f>
        <v>0</v>
      </c>
      <c r="F4912" s="161">
        <f>BD_TS!C4911</f>
        <v>0</v>
      </c>
      <c r="G4912" s="187">
        <f>BD_TS!H4911</f>
        <v>0</v>
      </c>
      <c r="H4912" s="158" t="str">
        <f>IF($A4912=0,"",IFERROR(INDEX(BD_Gestão!A:A,MATCH('Banco de Dados'!$B4912,BD_Gestão!$B:$B,0)),"erro"))</f>
        <v/>
      </c>
      <c r="I4912" s="162" t="str">
        <f>IF($A4912=0,"",IFERROR(INDEX(BD_Gestão!E:E,MATCH('Banco de Dados'!$B4912,BD_Gestão!$B:$B,0)),"erro"))</f>
        <v/>
      </c>
      <c r="J4912" s="186" t="str">
        <f>IF($A4912=0,"",IFERROR(INDEX(BD_Gestão!B:B,MATCH('Banco de Dados'!$B4912,BD_Gestão!$B:$B,0)),"erro"))</f>
        <v/>
      </c>
      <c r="K4912" s="158" t="str">
        <f>IF($A4912=0,"",IFERROR(INDEX(BD_Gestão!C:C,MATCH('Banco de Dados'!$B4912,BD_Gestão!$B:$B,0)),"erro"))</f>
        <v/>
      </c>
      <c r="L4912" s="158" t="str">
        <f>IF($A4912=0,"",IFERROR(INDEX(BD_Gestão!H:H,MATCH('Banco de Dados'!$B4912,BD_Gestão!$B:$B,0)),"erro"))</f>
        <v/>
      </c>
      <c r="M4912" s="161" t="str">
        <f>IF($A4912=0,"",IFERROR(INDEX(BD_Gestão!F:F,MATCH('Banco de Dados'!$B4912,BD_Gestão!$B:$B,0)),"erro"))</f>
        <v/>
      </c>
      <c r="N4912" s="161" t="str">
        <f>IF($A4912=0,"",IFERROR(INDEX(BD_Gestão!J:J,MATCH('Banco de Dados'!$B4912,BD_Gestão!$B:$B,0)),"erro"))</f>
        <v/>
      </c>
      <c r="O4912" s="164" t="str">
        <f>IF($A4912=0,"",IFERROR(INDEX(BD_Gestão!K:K,MATCH('Banco de Dados'!$B4912,BD_Gestão!$B:$B,0)),"erro"))</f>
        <v/>
      </c>
      <c r="P4912" s="169" t="str">
        <f t="shared" si="306"/>
        <v/>
      </c>
      <c r="Q4912" s="170" t="str">
        <f t="shared" si="307"/>
        <v/>
      </c>
      <c r="R4912" s="163" t="e">
        <f t="shared" si="304"/>
        <v>#VALUE!</v>
      </c>
      <c r="S4912" s="163" t="e">
        <f t="shared" si="305"/>
        <v>#VALUE!</v>
      </c>
      <c r="T4912" s="163" t="e">
        <f>INDEX(Controle!O:O,MATCH('Banco de Dados'!A4912,Controle!M:M,0))*E4912/100</f>
        <v>#N/A</v>
      </c>
    </row>
    <row r="4913" spans="1:20" hidden="1" x14ac:dyDescent="0.2">
      <c r="A4913" s="158">
        <f>BD_TS!A4912</f>
        <v>0</v>
      </c>
      <c r="B4913" s="158" t="str">
        <f>SUBSTITUTE(SUBSTITUTE(BD_TS!D4912," ",""),"-","/")</f>
        <v/>
      </c>
      <c r="C4913" s="158">
        <f>BD_TS!E4912</f>
        <v>0</v>
      </c>
      <c r="D4913" s="159">
        <f>BD_TS!F4912</f>
        <v>0</v>
      </c>
      <c r="E4913" s="160">
        <f>BD_TS!B4912</f>
        <v>0</v>
      </c>
      <c r="F4913" s="161">
        <f>BD_TS!C4912</f>
        <v>0</v>
      </c>
      <c r="G4913" s="187">
        <f>BD_TS!H4912</f>
        <v>0</v>
      </c>
      <c r="H4913" s="158" t="str">
        <f>IF($A4913=0,"",IFERROR(INDEX(BD_Gestão!A:A,MATCH('Banco de Dados'!$B4913,BD_Gestão!$B:$B,0)),"erro"))</f>
        <v/>
      </c>
      <c r="I4913" s="162" t="str">
        <f>IF($A4913=0,"",IFERROR(INDEX(BD_Gestão!E:E,MATCH('Banco de Dados'!$B4913,BD_Gestão!$B:$B,0)),"erro"))</f>
        <v/>
      </c>
      <c r="J4913" s="186" t="str">
        <f>IF($A4913=0,"",IFERROR(INDEX(BD_Gestão!B:B,MATCH('Banco de Dados'!$B4913,BD_Gestão!$B:$B,0)),"erro"))</f>
        <v/>
      </c>
      <c r="K4913" s="158" t="str">
        <f>IF($A4913=0,"",IFERROR(INDEX(BD_Gestão!C:C,MATCH('Banco de Dados'!$B4913,BD_Gestão!$B:$B,0)),"erro"))</f>
        <v/>
      </c>
      <c r="L4913" s="158" t="str">
        <f>IF($A4913=0,"",IFERROR(INDEX(BD_Gestão!H:H,MATCH('Banco de Dados'!$B4913,BD_Gestão!$B:$B,0)),"erro"))</f>
        <v/>
      </c>
      <c r="M4913" s="161" t="str">
        <f>IF($A4913=0,"",IFERROR(INDEX(BD_Gestão!F:F,MATCH('Banco de Dados'!$B4913,BD_Gestão!$B:$B,0)),"erro"))</f>
        <v/>
      </c>
      <c r="N4913" s="161" t="str">
        <f>IF($A4913=0,"",IFERROR(INDEX(BD_Gestão!J:J,MATCH('Banco de Dados'!$B4913,BD_Gestão!$B:$B,0)),"erro"))</f>
        <v/>
      </c>
      <c r="O4913" s="164" t="str">
        <f>IF($A4913=0,"",IFERROR(INDEX(BD_Gestão!K:K,MATCH('Banco de Dados'!$B4913,BD_Gestão!$B:$B,0)),"erro"))</f>
        <v/>
      </c>
      <c r="P4913" s="169" t="str">
        <f t="shared" si="306"/>
        <v/>
      </c>
      <c r="Q4913" s="170" t="str">
        <f t="shared" si="307"/>
        <v/>
      </c>
      <c r="R4913" s="163" t="e">
        <f t="shared" si="304"/>
        <v>#VALUE!</v>
      </c>
      <c r="S4913" s="163" t="e">
        <f t="shared" si="305"/>
        <v>#VALUE!</v>
      </c>
      <c r="T4913" s="163" t="e">
        <f>INDEX(Controle!O:O,MATCH('Banco de Dados'!A4913,Controle!M:M,0))*E4913/100</f>
        <v>#N/A</v>
      </c>
    </row>
    <row r="4914" spans="1:20" hidden="1" x14ac:dyDescent="0.2">
      <c r="A4914" s="158">
        <f>BD_TS!A4913</f>
        <v>0</v>
      </c>
      <c r="B4914" s="158" t="str">
        <f>SUBSTITUTE(SUBSTITUTE(BD_TS!D4913," ",""),"-","/")</f>
        <v/>
      </c>
      <c r="C4914" s="158">
        <f>BD_TS!E4913</f>
        <v>0</v>
      </c>
      <c r="D4914" s="159">
        <f>BD_TS!F4913</f>
        <v>0</v>
      </c>
      <c r="E4914" s="160">
        <f>BD_TS!B4913</f>
        <v>0</v>
      </c>
      <c r="F4914" s="161">
        <f>BD_TS!C4913</f>
        <v>0</v>
      </c>
      <c r="G4914" s="187">
        <f>BD_TS!H4913</f>
        <v>0</v>
      </c>
      <c r="H4914" s="158" t="str">
        <f>IF($A4914=0,"",IFERROR(INDEX(BD_Gestão!A:A,MATCH('Banco de Dados'!$B4914,BD_Gestão!$B:$B,0)),"erro"))</f>
        <v/>
      </c>
      <c r="I4914" s="162" t="str">
        <f>IF($A4914=0,"",IFERROR(INDEX(BD_Gestão!E:E,MATCH('Banco de Dados'!$B4914,BD_Gestão!$B:$B,0)),"erro"))</f>
        <v/>
      </c>
      <c r="J4914" s="186" t="str">
        <f>IF($A4914=0,"",IFERROR(INDEX(BD_Gestão!B:B,MATCH('Banco de Dados'!$B4914,BD_Gestão!$B:$B,0)),"erro"))</f>
        <v/>
      </c>
      <c r="K4914" s="158" t="str">
        <f>IF($A4914=0,"",IFERROR(INDEX(BD_Gestão!C:C,MATCH('Banco de Dados'!$B4914,BD_Gestão!$B:$B,0)),"erro"))</f>
        <v/>
      </c>
      <c r="L4914" s="158" t="str">
        <f>IF($A4914=0,"",IFERROR(INDEX(BD_Gestão!H:H,MATCH('Banco de Dados'!$B4914,BD_Gestão!$B:$B,0)),"erro"))</f>
        <v/>
      </c>
      <c r="M4914" s="161" t="str">
        <f>IF($A4914=0,"",IFERROR(INDEX(BD_Gestão!F:F,MATCH('Banco de Dados'!$B4914,BD_Gestão!$B:$B,0)),"erro"))</f>
        <v/>
      </c>
      <c r="N4914" s="161" t="str">
        <f>IF($A4914=0,"",IFERROR(INDEX(BD_Gestão!J:J,MATCH('Banco de Dados'!$B4914,BD_Gestão!$B:$B,0)),"erro"))</f>
        <v/>
      </c>
      <c r="O4914" s="164" t="str">
        <f>IF($A4914=0,"",IFERROR(INDEX(BD_Gestão!K:K,MATCH('Banco de Dados'!$B4914,BD_Gestão!$B:$B,0)),"erro"))</f>
        <v/>
      </c>
      <c r="P4914" s="169" t="str">
        <f t="shared" si="306"/>
        <v/>
      </c>
      <c r="Q4914" s="170" t="str">
        <f t="shared" si="307"/>
        <v/>
      </c>
      <c r="R4914" s="163" t="e">
        <f t="shared" si="304"/>
        <v>#VALUE!</v>
      </c>
      <c r="S4914" s="163" t="e">
        <f t="shared" si="305"/>
        <v>#VALUE!</v>
      </c>
      <c r="T4914" s="163" t="e">
        <f>INDEX(Controle!O:O,MATCH('Banco de Dados'!A4914,Controle!M:M,0))*E4914/100</f>
        <v>#N/A</v>
      </c>
    </row>
    <row r="4915" spans="1:20" hidden="1" x14ac:dyDescent="0.2">
      <c r="A4915" s="158">
        <f>BD_TS!A4914</f>
        <v>0</v>
      </c>
      <c r="B4915" s="158" t="str">
        <f>SUBSTITUTE(SUBSTITUTE(BD_TS!D4914," ",""),"-","/")</f>
        <v/>
      </c>
      <c r="C4915" s="158">
        <f>BD_TS!E4914</f>
        <v>0</v>
      </c>
      <c r="D4915" s="159">
        <f>BD_TS!F4914</f>
        <v>0</v>
      </c>
      <c r="E4915" s="160">
        <f>BD_TS!B4914</f>
        <v>0</v>
      </c>
      <c r="F4915" s="161">
        <f>BD_TS!C4914</f>
        <v>0</v>
      </c>
      <c r="G4915" s="187">
        <f>BD_TS!H4914</f>
        <v>0</v>
      </c>
      <c r="H4915" s="158" t="str">
        <f>IF($A4915=0,"",IFERROR(INDEX(BD_Gestão!A:A,MATCH('Banco de Dados'!$B4915,BD_Gestão!$B:$B,0)),"erro"))</f>
        <v/>
      </c>
      <c r="I4915" s="162" t="str">
        <f>IF($A4915=0,"",IFERROR(INDEX(BD_Gestão!E:E,MATCH('Banco de Dados'!$B4915,BD_Gestão!$B:$B,0)),"erro"))</f>
        <v/>
      </c>
      <c r="J4915" s="186" t="str">
        <f>IF($A4915=0,"",IFERROR(INDEX(BD_Gestão!B:B,MATCH('Banco de Dados'!$B4915,BD_Gestão!$B:$B,0)),"erro"))</f>
        <v/>
      </c>
      <c r="K4915" s="158" t="str">
        <f>IF($A4915=0,"",IFERROR(INDEX(BD_Gestão!C:C,MATCH('Banco de Dados'!$B4915,BD_Gestão!$B:$B,0)),"erro"))</f>
        <v/>
      </c>
      <c r="L4915" s="158" t="str">
        <f>IF($A4915=0,"",IFERROR(INDEX(BD_Gestão!H:H,MATCH('Banco de Dados'!$B4915,BD_Gestão!$B:$B,0)),"erro"))</f>
        <v/>
      </c>
      <c r="M4915" s="161" t="str">
        <f>IF($A4915=0,"",IFERROR(INDEX(BD_Gestão!F:F,MATCH('Banco de Dados'!$B4915,BD_Gestão!$B:$B,0)),"erro"))</f>
        <v/>
      </c>
      <c r="N4915" s="161" t="str">
        <f>IF($A4915=0,"",IFERROR(INDEX(BD_Gestão!J:J,MATCH('Banco de Dados'!$B4915,BD_Gestão!$B:$B,0)),"erro"))</f>
        <v/>
      </c>
      <c r="O4915" s="164" t="str">
        <f>IF($A4915=0,"",IFERROR(INDEX(BD_Gestão!K:K,MATCH('Banco de Dados'!$B4915,BD_Gestão!$B:$B,0)),"erro"))</f>
        <v/>
      </c>
      <c r="P4915" s="169" t="str">
        <f t="shared" si="306"/>
        <v/>
      </c>
      <c r="Q4915" s="170" t="str">
        <f t="shared" si="307"/>
        <v/>
      </c>
      <c r="R4915" s="163" t="e">
        <f t="shared" si="304"/>
        <v>#VALUE!</v>
      </c>
      <c r="S4915" s="163" t="e">
        <f t="shared" si="305"/>
        <v>#VALUE!</v>
      </c>
      <c r="T4915" s="163" t="e">
        <f>INDEX(Controle!O:O,MATCH('Banco de Dados'!A4915,Controle!M:M,0))*E4915/100</f>
        <v>#N/A</v>
      </c>
    </row>
    <row r="4916" spans="1:20" hidden="1" x14ac:dyDescent="0.2">
      <c r="A4916" s="158">
        <f>BD_TS!A4915</f>
        <v>0</v>
      </c>
      <c r="B4916" s="158" t="str">
        <f>SUBSTITUTE(SUBSTITUTE(BD_TS!D4915," ",""),"-","/")</f>
        <v/>
      </c>
      <c r="C4916" s="158">
        <f>BD_TS!E4915</f>
        <v>0</v>
      </c>
      <c r="D4916" s="159">
        <f>BD_TS!F4915</f>
        <v>0</v>
      </c>
      <c r="E4916" s="160">
        <f>BD_TS!B4915</f>
        <v>0</v>
      </c>
      <c r="F4916" s="161">
        <f>BD_TS!C4915</f>
        <v>0</v>
      </c>
      <c r="G4916" s="187">
        <f>BD_TS!H4915</f>
        <v>0</v>
      </c>
      <c r="H4916" s="158" t="str">
        <f>IF($A4916=0,"",IFERROR(INDEX(BD_Gestão!A:A,MATCH('Banco de Dados'!$B4916,BD_Gestão!$B:$B,0)),"erro"))</f>
        <v/>
      </c>
      <c r="I4916" s="162" t="str">
        <f>IF($A4916=0,"",IFERROR(INDEX(BD_Gestão!E:E,MATCH('Banco de Dados'!$B4916,BD_Gestão!$B:$B,0)),"erro"))</f>
        <v/>
      </c>
      <c r="J4916" s="186" t="str">
        <f>IF($A4916=0,"",IFERROR(INDEX(BD_Gestão!B:B,MATCH('Banco de Dados'!$B4916,BD_Gestão!$B:$B,0)),"erro"))</f>
        <v/>
      </c>
      <c r="K4916" s="158" t="str">
        <f>IF($A4916=0,"",IFERROR(INDEX(BD_Gestão!C:C,MATCH('Banco de Dados'!$B4916,BD_Gestão!$B:$B,0)),"erro"))</f>
        <v/>
      </c>
      <c r="L4916" s="158" t="str">
        <f>IF($A4916=0,"",IFERROR(INDEX(BD_Gestão!H:H,MATCH('Banco de Dados'!$B4916,BD_Gestão!$B:$B,0)),"erro"))</f>
        <v/>
      </c>
      <c r="M4916" s="161" t="str">
        <f>IF($A4916=0,"",IFERROR(INDEX(BD_Gestão!F:F,MATCH('Banco de Dados'!$B4916,BD_Gestão!$B:$B,0)),"erro"))</f>
        <v/>
      </c>
      <c r="N4916" s="161" t="str">
        <f>IF($A4916=0,"",IFERROR(INDEX(BD_Gestão!J:J,MATCH('Banco de Dados'!$B4916,BD_Gestão!$B:$B,0)),"erro"))</f>
        <v/>
      </c>
      <c r="O4916" s="164" t="str">
        <f>IF($A4916=0,"",IFERROR(INDEX(BD_Gestão!K:K,MATCH('Banco de Dados'!$B4916,BD_Gestão!$B:$B,0)),"erro"))</f>
        <v/>
      </c>
      <c r="P4916" s="169" t="str">
        <f t="shared" si="306"/>
        <v/>
      </c>
      <c r="Q4916" s="170" t="str">
        <f t="shared" si="307"/>
        <v/>
      </c>
      <c r="R4916" s="163" t="e">
        <f t="shared" si="304"/>
        <v>#VALUE!</v>
      </c>
      <c r="S4916" s="163" t="e">
        <f t="shared" si="305"/>
        <v>#VALUE!</v>
      </c>
      <c r="T4916" s="163" t="e">
        <f>INDEX(Controle!O:O,MATCH('Banco de Dados'!A4916,Controle!M:M,0))*E4916/100</f>
        <v>#N/A</v>
      </c>
    </row>
    <row r="4917" spans="1:20" hidden="1" x14ac:dyDescent="0.2">
      <c r="A4917" s="158">
        <f>BD_TS!A4916</f>
        <v>0</v>
      </c>
      <c r="B4917" s="158" t="str">
        <f>SUBSTITUTE(SUBSTITUTE(BD_TS!D4916," ",""),"-","/")</f>
        <v/>
      </c>
      <c r="C4917" s="158">
        <f>BD_TS!E4916</f>
        <v>0</v>
      </c>
      <c r="D4917" s="159">
        <f>BD_TS!F4916</f>
        <v>0</v>
      </c>
      <c r="E4917" s="160">
        <f>BD_TS!B4916</f>
        <v>0</v>
      </c>
      <c r="F4917" s="161">
        <f>BD_TS!C4916</f>
        <v>0</v>
      </c>
      <c r="G4917" s="187">
        <f>BD_TS!H4916</f>
        <v>0</v>
      </c>
      <c r="H4917" s="158" t="str">
        <f>IF($A4917=0,"",IFERROR(INDEX(BD_Gestão!A:A,MATCH('Banco de Dados'!$B4917,BD_Gestão!$B:$B,0)),"erro"))</f>
        <v/>
      </c>
      <c r="I4917" s="162" t="str">
        <f>IF($A4917=0,"",IFERROR(INDEX(BD_Gestão!E:E,MATCH('Banco de Dados'!$B4917,BD_Gestão!$B:$B,0)),"erro"))</f>
        <v/>
      </c>
      <c r="J4917" s="186" t="str">
        <f>IF($A4917=0,"",IFERROR(INDEX(BD_Gestão!B:B,MATCH('Banco de Dados'!$B4917,BD_Gestão!$B:$B,0)),"erro"))</f>
        <v/>
      </c>
      <c r="K4917" s="158" t="str">
        <f>IF($A4917=0,"",IFERROR(INDEX(BD_Gestão!C:C,MATCH('Banco de Dados'!$B4917,BD_Gestão!$B:$B,0)),"erro"))</f>
        <v/>
      </c>
      <c r="L4917" s="158" t="str">
        <f>IF($A4917=0,"",IFERROR(INDEX(BD_Gestão!H:H,MATCH('Banco de Dados'!$B4917,BD_Gestão!$B:$B,0)),"erro"))</f>
        <v/>
      </c>
      <c r="M4917" s="161" t="str">
        <f>IF($A4917=0,"",IFERROR(INDEX(BD_Gestão!F:F,MATCH('Banco de Dados'!$B4917,BD_Gestão!$B:$B,0)),"erro"))</f>
        <v/>
      </c>
      <c r="N4917" s="161" t="str">
        <f>IF($A4917=0,"",IFERROR(INDEX(BD_Gestão!J:J,MATCH('Banco de Dados'!$B4917,BD_Gestão!$B:$B,0)),"erro"))</f>
        <v/>
      </c>
      <c r="O4917" s="164" t="str">
        <f>IF($A4917=0,"",IFERROR(INDEX(BD_Gestão!K:K,MATCH('Banco de Dados'!$B4917,BD_Gestão!$B:$B,0)),"erro"))</f>
        <v/>
      </c>
      <c r="P4917" s="169" t="str">
        <f t="shared" si="306"/>
        <v/>
      </c>
      <c r="Q4917" s="170" t="str">
        <f t="shared" si="307"/>
        <v/>
      </c>
      <c r="R4917" s="163" t="e">
        <f t="shared" si="304"/>
        <v>#VALUE!</v>
      </c>
      <c r="S4917" s="163" t="e">
        <f t="shared" si="305"/>
        <v>#VALUE!</v>
      </c>
      <c r="T4917" s="163" t="e">
        <f>INDEX(Controle!O:O,MATCH('Banco de Dados'!A4917,Controle!M:M,0))*E4917/100</f>
        <v>#N/A</v>
      </c>
    </row>
    <row r="4918" spans="1:20" hidden="1" x14ac:dyDescent="0.2">
      <c r="A4918" s="158">
        <f>BD_TS!A4917</f>
        <v>0</v>
      </c>
      <c r="B4918" s="158" t="str">
        <f>SUBSTITUTE(SUBSTITUTE(BD_TS!D4917," ",""),"-","/")</f>
        <v/>
      </c>
      <c r="C4918" s="158">
        <f>BD_TS!E4917</f>
        <v>0</v>
      </c>
      <c r="D4918" s="159">
        <f>BD_TS!F4917</f>
        <v>0</v>
      </c>
      <c r="E4918" s="160">
        <f>BD_TS!B4917</f>
        <v>0</v>
      </c>
      <c r="F4918" s="161">
        <f>BD_TS!C4917</f>
        <v>0</v>
      </c>
      <c r="G4918" s="187">
        <f>BD_TS!H4917</f>
        <v>0</v>
      </c>
      <c r="H4918" s="158" t="str">
        <f>IF($A4918=0,"",IFERROR(INDEX(BD_Gestão!A:A,MATCH('Banco de Dados'!$B4918,BD_Gestão!$B:$B,0)),"erro"))</f>
        <v/>
      </c>
      <c r="I4918" s="162" t="str">
        <f>IF($A4918=0,"",IFERROR(INDEX(BD_Gestão!E:E,MATCH('Banco de Dados'!$B4918,BD_Gestão!$B:$B,0)),"erro"))</f>
        <v/>
      </c>
      <c r="J4918" s="186" t="str">
        <f>IF($A4918=0,"",IFERROR(INDEX(BD_Gestão!B:B,MATCH('Banco de Dados'!$B4918,BD_Gestão!$B:$B,0)),"erro"))</f>
        <v/>
      </c>
      <c r="K4918" s="158" t="str">
        <f>IF($A4918=0,"",IFERROR(INDEX(BD_Gestão!C:C,MATCH('Banco de Dados'!$B4918,BD_Gestão!$B:$B,0)),"erro"))</f>
        <v/>
      </c>
      <c r="L4918" s="158" t="str">
        <f>IF($A4918=0,"",IFERROR(INDEX(BD_Gestão!H:H,MATCH('Banco de Dados'!$B4918,BD_Gestão!$B:$B,0)),"erro"))</f>
        <v/>
      </c>
      <c r="M4918" s="161" t="str">
        <f>IF($A4918=0,"",IFERROR(INDEX(BD_Gestão!F:F,MATCH('Banco de Dados'!$B4918,BD_Gestão!$B:$B,0)),"erro"))</f>
        <v/>
      </c>
      <c r="N4918" s="161" t="str">
        <f>IF($A4918=0,"",IFERROR(INDEX(BD_Gestão!J:J,MATCH('Banco de Dados'!$B4918,BD_Gestão!$B:$B,0)),"erro"))</f>
        <v/>
      </c>
      <c r="O4918" s="164" t="str">
        <f>IF($A4918=0,"",IFERROR(INDEX(BD_Gestão!K:K,MATCH('Banco de Dados'!$B4918,BD_Gestão!$B:$B,0)),"erro"))</f>
        <v/>
      </c>
      <c r="P4918" s="169" t="str">
        <f t="shared" si="306"/>
        <v/>
      </c>
      <c r="Q4918" s="170" t="str">
        <f t="shared" si="307"/>
        <v/>
      </c>
      <c r="R4918" s="163" t="e">
        <f t="shared" si="304"/>
        <v>#VALUE!</v>
      </c>
      <c r="S4918" s="163" t="e">
        <f t="shared" si="305"/>
        <v>#VALUE!</v>
      </c>
      <c r="T4918" s="163" t="e">
        <f>INDEX(Controle!O:O,MATCH('Banco de Dados'!A4918,Controle!M:M,0))*E4918/100</f>
        <v>#N/A</v>
      </c>
    </row>
    <row r="4919" spans="1:20" hidden="1" x14ac:dyDescent="0.2">
      <c r="A4919" s="158">
        <f>BD_TS!A4918</f>
        <v>0</v>
      </c>
      <c r="B4919" s="158" t="str">
        <f>SUBSTITUTE(SUBSTITUTE(BD_TS!D4918," ",""),"-","/")</f>
        <v/>
      </c>
      <c r="C4919" s="158">
        <f>BD_TS!E4918</f>
        <v>0</v>
      </c>
      <c r="D4919" s="159">
        <f>BD_TS!F4918</f>
        <v>0</v>
      </c>
      <c r="E4919" s="160">
        <f>BD_TS!B4918</f>
        <v>0</v>
      </c>
      <c r="F4919" s="161">
        <f>BD_TS!C4918</f>
        <v>0</v>
      </c>
      <c r="G4919" s="187">
        <f>BD_TS!H4918</f>
        <v>0</v>
      </c>
      <c r="H4919" s="158" t="str">
        <f>IF($A4919=0,"",IFERROR(INDEX(BD_Gestão!A:A,MATCH('Banco de Dados'!$B4919,BD_Gestão!$B:$B,0)),"erro"))</f>
        <v/>
      </c>
      <c r="I4919" s="162" t="str">
        <f>IF($A4919=0,"",IFERROR(INDEX(BD_Gestão!E:E,MATCH('Banco de Dados'!$B4919,BD_Gestão!$B:$B,0)),"erro"))</f>
        <v/>
      </c>
      <c r="J4919" s="186" t="str">
        <f>IF($A4919=0,"",IFERROR(INDEX(BD_Gestão!B:B,MATCH('Banco de Dados'!$B4919,BD_Gestão!$B:$B,0)),"erro"))</f>
        <v/>
      </c>
      <c r="K4919" s="158" t="str">
        <f>IF($A4919=0,"",IFERROR(INDEX(BD_Gestão!C:C,MATCH('Banco de Dados'!$B4919,BD_Gestão!$B:$B,0)),"erro"))</f>
        <v/>
      </c>
      <c r="L4919" s="158" t="str">
        <f>IF($A4919=0,"",IFERROR(INDEX(BD_Gestão!H:H,MATCH('Banco de Dados'!$B4919,BD_Gestão!$B:$B,0)),"erro"))</f>
        <v/>
      </c>
      <c r="M4919" s="161" t="str">
        <f>IF($A4919=0,"",IFERROR(INDEX(BD_Gestão!F:F,MATCH('Banco de Dados'!$B4919,BD_Gestão!$B:$B,0)),"erro"))</f>
        <v/>
      </c>
      <c r="N4919" s="161" t="str">
        <f>IF($A4919=0,"",IFERROR(INDEX(BD_Gestão!J:J,MATCH('Banco de Dados'!$B4919,BD_Gestão!$B:$B,0)),"erro"))</f>
        <v/>
      </c>
      <c r="O4919" s="164" t="str">
        <f>IF($A4919=0,"",IFERROR(INDEX(BD_Gestão!K:K,MATCH('Banco de Dados'!$B4919,BD_Gestão!$B:$B,0)),"erro"))</f>
        <v/>
      </c>
      <c r="P4919" s="169" t="str">
        <f t="shared" si="306"/>
        <v/>
      </c>
      <c r="Q4919" s="170" t="str">
        <f t="shared" si="307"/>
        <v/>
      </c>
      <c r="R4919" s="163" t="e">
        <f t="shared" si="304"/>
        <v>#VALUE!</v>
      </c>
      <c r="S4919" s="163" t="e">
        <f t="shared" si="305"/>
        <v>#VALUE!</v>
      </c>
      <c r="T4919" s="163" t="e">
        <f>INDEX(Controle!O:O,MATCH('Banco de Dados'!A4919,Controle!M:M,0))*E4919/100</f>
        <v>#N/A</v>
      </c>
    </row>
    <row r="4920" spans="1:20" hidden="1" x14ac:dyDescent="0.2">
      <c r="A4920" s="158">
        <f>BD_TS!A4919</f>
        <v>0</v>
      </c>
      <c r="B4920" s="158" t="str">
        <f>SUBSTITUTE(SUBSTITUTE(BD_TS!D4919," ",""),"-","/")</f>
        <v/>
      </c>
      <c r="C4920" s="158">
        <f>BD_TS!E4919</f>
        <v>0</v>
      </c>
      <c r="D4920" s="159">
        <f>BD_TS!F4919</f>
        <v>0</v>
      </c>
      <c r="E4920" s="160">
        <f>BD_TS!B4919</f>
        <v>0</v>
      </c>
      <c r="F4920" s="161">
        <f>BD_TS!C4919</f>
        <v>0</v>
      </c>
      <c r="G4920" s="187">
        <f>BD_TS!H4919</f>
        <v>0</v>
      </c>
      <c r="H4920" s="158" t="str">
        <f>IF($A4920=0,"",IFERROR(INDEX(BD_Gestão!A:A,MATCH('Banco de Dados'!$B4920,BD_Gestão!$B:$B,0)),"erro"))</f>
        <v/>
      </c>
      <c r="I4920" s="162" t="str">
        <f>IF($A4920=0,"",IFERROR(INDEX(BD_Gestão!E:E,MATCH('Banco de Dados'!$B4920,BD_Gestão!$B:$B,0)),"erro"))</f>
        <v/>
      </c>
      <c r="J4920" s="186" t="str">
        <f>IF($A4920=0,"",IFERROR(INDEX(BD_Gestão!B:B,MATCH('Banco de Dados'!$B4920,BD_Gestão!$B:$B,0)),"erro"))</f>
        <v/>
      </c>
      <c r="K4920" s="158" t="str">
        <f>IF($A4920=0,"",IFERROR(INDEX(BD_Gestão!C:C,MATCH('Banco de Dados'!$B4920,BD_Gestão!$B:$B,0)),"erro"))</f>
        <v/>
      </c>
      <c r="L4920" s="158" t="str">
        <f>IF($A4920=0,"",IFERROR(INDEX(BD_Gestão!H:H,MATCH('Banco de Dados'!$B4920,BD_Gestão!$B:$B,0)),"erro"))</f>
        <v/>
      </c>
      <c r="M4920" s="161" t="str">
        <f>IF($A4920=0,"",IFERROR(INDEX(BD_Gestão!F:F,MATCH('Banco de Dados'!$B4920,BD_Gestão!$B:$B,0)),"erro"))</f>
        <v/>
      </c>
      <c r="N4920" s="161" t="str">
        <f>IF($A4920=0,"",IFERROR(INDEX(BD_Gestão!J:J,MATCH('Banco de Dados'!$B4920,BD_Gestão!$B:$B,0)),"erro"))</f>
        <v/>
      </c>
      <c r="O4920" s="164" t="str">
        <f>IF($A4920=0,"",IFERROR(INDEX(BD_Gestão!K:K,MATCH('Banco de Dados'!$B4920,BD_Gestão!$B:$B,0)),"erro"))</f>
        <v/>
      </c>
      <c r="P4920" s="169" t="str">
        <f t="shared" si="306"/>
        <v/>
      </c>
      <c r="Q4920" s="170" t="str">
        <f t="shared" si="307"/>
        <v/>
      </c>
      <c r="R4920" s="163" t="e">
        <f t="shared" si="304"/>
        <v>#VALUE!</v>
      </c>
      <c r="S4920" s="163" t="e">
        <f t="shared" si="305"/>
        <v>#VALUE!</v>
      </c>
      <c r="T4920" s="163" t="e">
        <f>INDEX(Controle!O:O,MATCH('Banco de Dados'!A4920,Controle!M:M,0))*E4920/100</f>
        <v>#N/A</v>
      </c>
    </row>
    <row r="4921" spans="1:20" hidden="1" x14ac:dyDescent="0.2">
      <c r="A4921" s="158">
        <f>BD_TS!A4920</f>
        <v>0</v>
      </c>
      <c r="B4921" s="158" t="str">
        <f>SUBSTITUTE(SUBSTITUTE(BD_TS!D4920," ",""),"-","/")</f>
        <v/>
      </c>
      <c r="C4921" s="158">
        <f>BD_TS!E4920</f>
        <v>0</v>
      </c>
      <c r="D4921" s="159">
        <f>BD_TS!F4920</f>
        <v>0</v>
      </c>
      <c r="E4921" s="160">
        <f>BD_TS!B4920</f>
        <v>0</v>
      </c>
      <c r="F4921" s="161">
        <f>BD_TS!C4920</f>
        <v>0</v>
      </c>
      <c r="G4921" s="187">
        <f>BD_TS!H4920</f>
        <v>0</v>
      </c>
      <c r="H4921" s="158" t="str">
        <f>IF($A4921=0,"",IFERROR(INDEX(BD_Gestão!A:A,MATCH('Banco de Dados'!$B4921,BD_Gestão!$B:$B,0)),"erro"))</f>
        <v/>
      </c>
      <c r="I4921" s="162" t="str">
        <f>IF($A4921=0,"",IFERROR(INDEX(BD_Gestão!E:E,MATCH('Banco de Dados'!$B4921,BD_Gestão!$B:$B,0)),"erro"))</f>
        <v/>
      </c>
      <c r="J4921" s="186" t="str">
        <f>IF($A4921=0,"",IFERROR(INDEX(BD_Gestão!B:B,MATCH('Banco de Dados'!$B4921,BD_Gestão!$B:$B,0)),"erro"))</f>
        <v/>
      </c>
      <c r="K4921" s="158" t="str">
        <f>IF($A4921=0,"",IFERROR(INDEX(BD_Gestão!C:C,MATCH('Banco de Dados'!$B4921,BD_Gestão!$B:$B,0)),"erro"))</f>
        <v/>
      </c>
      <c r="L4921" s="158" t="str">
        <f>IF($A4921=0,"",IFERROR(INDEX(BD_Gestão!H:H,MATCH('Banco de Dados'!$B4921,BD_Gestão!$B:$B,0)),"erro"))</f>
        <v/>
      </c>
      <c r="M4921" s="161" t="str">
        <f>IF($A4921=0,"",IFERROR(INDEX(BD_Gestão!F:F,MATCH('Banco de Dados'!$B4921,BD_Gestão!$B:$B,0)),"erro"))</f>
        <v/>
      </c>
      <c r="N4921" s="161" t="str">
        <f>IF($A4921=0,"",IFERROR(INDEX(BD_Gestão!J:J,MATCH('Banco de Dados'!$B4921,BD_Gestão!$B:$B,0)),"erro"))</f>
        <v/>
      </c>
      <c r="O4921" s="164" t="str">
        <f>IF($A4921=0,"",IFERROR(INDEX(BD_Gestão!K:K,MATCH('Banco de Dados'!$B4921,BD_Gestão!$B:$B,0)),"erro"))</f>
        <v/>
      </c>
      <c r="P4921" s="169" t="str">
        <f t="shared" si="306"/>
        <v/>
      </c>
      <c r="Q4921" s="170" t="str">
        <f t="shared" si="307"/>
        <v/>
      </c>
      <c r="R4921" s="163" t="e">
        <f t="shared" si="304"/>
        <v>#VALUE!</v>
      </c>
      <c r="S4921" s="163" t="e">
        <f t="shared" si="305"/>
        <v>#VALUE!</v>
      </c>
      <c r="T4921" s="163" t="e">
        <f>INDEX(Controle!O:O,MATCH('Banco de Dados'!A4921,Controle!M:M,0))*E4921/100</f>
        <v>#N/A</v>
      </c>
    </row>
    <row r="4922" spans="1:20" hidden="1" x14ac:dyDescent="0.2">
      <c r="A4922" s="158">
        <f>BD_TS!A4921</f>
        <v>0</v>
      </c>
      <c r="B4922" s="158" t="str">
        <f>SUBSTITUTE(SUBSTITUTE(BD_TS!D4921," ",""),"-","/")</f>
        <v/>
      </c>
      <c r="C4922" s="158">
        <f>BD_TS!E4921</f>
        <v>0</v>
      </c>
      <c r="D4922" s="159">
        <f>BD_TS!F4921</f>
        <v>0</v>
      </c>
      <c r="E4922" s="160">
        <f>BD_TS!B4921</f>
        <v>0</v>
      </c>
      <c r="F4922" s="161">
        <f>BD_TS!C4921</f>
        <v>0</v>
      </c>
      <c r="G4922" s="187">
        <f>BD_TS!H4921</f>
        <v>0</v>
      </c>
      <c r="H4922" s="158" t="str">
        <f>IF($A4922=0,"",IFERROR(INDEX(BD_Gestão!A:A,MATCH('Banco de Dados'!$B4922,BD_Gestão!$B:$B,0)),"erro"))</f>
        <v/>
      </c>
      <c r="I4922" s="162" t="str">
        <f>IF($A4922=0,"",IFERROR(INDEX(BD_Gestão!E:E,MATCH('Banco de Dados'!$B4922,BD_Gestão!$B:$B,0)),"erro"))</f>
        <v/>
      </c>
      <c r="J4922" s="186" t="str">
        <f>IF($A4922=0,"",IFERROR(INDEX(BD_Gestão!B:B,MATCH('Banco de Dados'!$B4922,BD_Gestão!$B:$B,0)),"erro"))</f>
        <v/>
      </c>
      <c r="K4922" s="158" t="str">
        <f>IF($A4922=0,"",IFERROR(INDEX(BD_Gestão!C:C,MATCH('Banco de Dados'!$B4922,BD_Gestão!$B:$B,0)),"erro"))</f>
        <v/>
      </c>
      <c r="L4922" s="158" t="str">
        <f>IF($A4922=0,"",IFERROR(INDEX(BD_Gestão!H:H,MATCH('Banco de Dados'!$B4922,BD_Gestão!$B:$B,0)),"erro"))</f>
        <v/>
      </c>
      <c r="M4922" s="161" t="str">
        <f>IF($A4922=0,"",IFERROR(INDEX(BD_Gestão!F:F,MATCH('Banco de Dados'!$B4922,BD_Gestão!$B:$B,0)),"erro"))</f>
        <v/>
      </c>
      <c r="N4922" s="161" t="str">
        <f>IF($A4922=0,"",IFERROR(INDEX(BD_Gestão!J:J,MATCH('Banco de Dados'!$B4922,BD_Gestão!$B:$B,0)),"erro"))</f>
        <v/>
      </c>
      <c r="O4922" s="164" t="str">
        <f>IF($A4922=0,"",IFERROR(INDEX(BD_Gestão!K:K,MATCH('Banco de Dados'!$B4922,BD_Gestão!$B:$B,0)),"erro"))</f>
        <v/>
      </c>
      <c r="P4922" s="169" t="str">
        <f t="shared" si="306"/>
        <v/>
      </c>
      <c r="Q4922" s="170" t="str">
        <f t="shared" si="307"/>
        <v/>
      </c>
      <c r="R4922" s="163" t="e">
        <f t="shared" si="304"/>
        <v>#VALUE!</v>
      </c>
      <c r="S4922" s="163" t="e">
        <f t="shared" si="305"/>
        <v>#VALUE!</v>
      </c>
      <c r="T4922" s="163" t="e">
        <f>INDEX(Controle!O:O,MATCH('Banco de Dados'!A4922,Controle!M:M,0))*E4922/100</f>
        <v>#N/A</v>
      </c>
    </row>
    <row r="4923" spans="1:20" hidden="1" x14ac:dyDescent="0.2">
      <c r="A4923" s="158">
        <f>BD_TS!A4922</f>
        <v>0</v>
      </c>
      <c r="B4923" s="158" t="str">
        <f>SUBSTITUTE(SUBSTITUTE(BD_TS!D4922," ",""),"-","/")</f>
        <v/>
      </c>
      <c r="C4923" s="158">
        <f>BD_TS!E4922</f>
        <v>0</v>
      </c>
      <c r="D4923" s="159">
        <f>BD_TS!F4922</f>
        <v>0</v>
      </c>
      <c r="E4923" s="160">
        <f>BD_TS!B4922</f>
        <v>0</v>
      </c>
      <c r="F4923" s="161">
        <f>BD_TS!C4922</f>
        <v>0</v>
      </c>
      <c r="G4923" s="187">
        <f>BD_TS!H4922</f>
        <v>0</v>
      </c>
      <c r="H4923" s="158" t="str">
        <f>IF($A4923=0,"",IFERROR(INDEX(BD_Gestão!A:A,MATCH('Banco de Dados'!$B4923,BD_Gestão!$B:$B,0)),"erro"))</f>
        <v/>
      </c>
      <c r="I4923" s="162" t="str">
        <f>IF($A4923=0,"",IFERROR(INDEX(BD_Gestão!E:E,MATCH('Banco de Dados'!$B4923,BD_Gestão!$B:$B,0)),"erro"))</f>
        <v/>
      </c>
      <c r="J4923" s="186" t="str">
        <f>IF($A4923=0,"",IFERROR(INDEX(BD_Gestão!B:B,MATCH('Banco de Dados'!$B4923,BD_Gestão!$B:$B,0)),"erro"))</f>
        <v/>
      </c>
      <c r="K4923" s="158" t="str">
        <f>IF($A4923=0,"",IFERROR(INDEX(BD_Gestão!C:C,MATCH('Banco de Dados'!$B4923,BD_Gestão!$B:$B,0)),"erro"))</f>
        <v/>
      </c>
      <c r="L4923" s="158" t="str">
        <f>IF($A4923=0,"",IFERROR(INDEX(BD_Gestão!H:H,MATCH('Banco de Dados'!$B4923,BD_Gestão!$B:$B,0)),"erro"))</f>
        <v/>
      </c>
      <c r="M4923" s="161" t="str">
        <f>IF($A4923=0,"",IFERROR(INDEX(BD_Gestão!F:F,MATCH('Banco de Dados'!$B4923,BD_Gestão!$B:$B,0)),"erro"))</f>
        <v/>
      </c>
      <c r="N4923" s="161" t="str">
        <f>IF($A4923=0,"",IFERROR(INDEX(BD_Gestão!J:J,MATCH('Banco de Dados'!$B4923,BD_Gestão!$B:$B,0)),"erro"))</f>
        <v/>
      </c>
      <c r="O4923" s="164" t="str">
        <f>IF($A4923=0,"",IFERROR(INDEX(BD_Gestão!K:K,MATCH('Banco de Dados'!$B4923,BD_Gestão!$B:$B,0)),"erro"))</f>
        <v/>
      </c>
      <c r="P4923" s="169" t="str">
        <f t="shared" si="306"/>
        <v/>
      </c>
      <c r="Q4923" s="170" t="str">
        <f t="shared" si="307"/>
        <v/>
      </c>
      <c r="R4923" s="163" t="e">
        <f t="shared" si="304"/>
        <v>#VALUE!</v>
      </c>
      <c r="S4923" s="163" t="e">
        <f t="shared" si="305"/>
        <v>#VALUE!</v>
      </c>
      <c r="T4923" s="163" t="e">
        <f>INDEX(Controle!O:O,MATCH('Banco de Dados'!A4923,Controle!M:M,0))*E4923/100</f>
        <v>#N/A</v>
      </c>
    </row>
    <row r="4924" spans="1:20" hidden="1" x14ac:dyDescent="0.2">
      <c r="A4924" s="158">
        <f>BD_TS!A4923</f>
        <v>0</v>
      </c>
      <c r="B4924" s="158" t="str">
        <f>SUBSTITUTE(SUBSTITUTE(BD_TS!D4923," ",""),"-","/")</f>
        <v/>
      </c>
      <c r="C4924" s="158">
        <f>BD_TS!E4923</f>
        <v>0</v>
      </c>
      <c r="D4924" s="159">
        <f>BD_TS!F4923</f>
        <v>0</v>
      </c>
      <c r="E4924" s="160">
        <f>BD_TS!B4923</f>
        <v>0</v>
      </c>
      <c r="F4924" s="161">
        <f>BD_TS!C4923</f>
        <v>0</v>
      </c>
      <c r="G4924" s="187">
        <f>BD_TS!H4923</f>
        <v>0</v>
      </c>
      <c r="H4924" s="158" t="str">
        <f>IF($A4924=0,"",IFERROR(INDEX(BD_Gestão!A:A,MATCH('Banco de Dados'!$B4924,BD_Gestão!$B:$B,0)),"erro"))</f>
        <v/>
      </c>
      <c r="I4924" s="162" t="str">
        <f>IF($A4924=0,"",IFERROR(INDEX(BD_Gestão!E:E,MATCH('Banco de Dados'!$B4924,BD_Gestão!$B:$B,0)),"erro"))</f>
        <v/>
      </c>
      <c r="J4924" s="186" t="str">
        <f>IF($A4924=0,"",IFERROR(INDEX(BD_Gestão!B:B,MATCH('Banco de Dados'!$B4924,BD_Gestão!$B:$B,0)),"erro"))</f>
        <v/>
      </c>
      <c r="K4924" s="158" t="str">
        <f>IF($A4924=0,"",IFERROR(INDEX(BD_Gestão!C:C,MATCH('Banco de Dados'!$B4924,BD_Gestão!$B:$B,0)),"erro"))</f>
        <v/>
      </c>
      <c r="L4924" s="158" t="str">
        <f>IF($A4924=0,"",IFERROR(INDEX(BD_Gestão!H:H,MATCH('Banco de Dados'!$B4924,BD_Gestão!$B:$B,0)),"erro"))</f>
        <v/>
      </c>
      <c r="M4924" s="161" t="str">
        <f>IF($A4924=0,"",IFERROR(INDEX(BD_Gestão!F:F,MATCH('Banco de Dados'!$B4924,BD_Gestão!$B:$B,0)),"erro"))</f>
        <v/>
      </c>
      <c r="N4924" s="161" t="str">
        <f>IF($A4924=0,"",IFERROR(INDEX(BD_Gestão!J:J,MATCH('Banco de Dados'!$B4924,BD_Gestão!$B:$B,0)),"erro"))</f>
        <v/>
      </c>
      <c r="O4924" s="164" t="str">
        <f>IF($A4924=0,"",IFERROR(INDEX(BD_Gestão!K:K,MATCH('Banco de Dados'!$B4924,BD_Gestão!$B:$B,0)),"erro"))</f>
        <v/>
      </c>
      <c r="P4924" s="169" t="str">
        <f t="shared" si="306"/>
        <v/>
      </c>
      <c r="Q4924" s="170" t="str">
        <f t="shared" si="307"/>
        <v/>
      </c>
      <c r="R4924" s="163" t="e">
        <f t="shared" si="304"/>
        <v>#VALUE!</v>
      </c>
      <c r="S4924" s="163" t="e">
        <f t="shared" si="305"/>
        <v>#VALUE!</v>
      </c>
      <c r="T4924" s="163" t="e">
        <f>INDEX(Controle!O:O,MATCH('Banco de Dados'!A4924,Controle!M:M,0))*E4924/100</f>
        <v>#N/A</v>
      </c>
    </row>
    <row r="4925" spans="1:20" hidden="1" x14ac:dyDescent="0.2">
      <c r="A4925" s="158">
        <f>BD_TS!A4924</f>
        <v>0</v>
      </c>
      <c r="B4925" s="158" t="str">
        <f>SUBSTITUTE(SUBSTITUTE(BD_TS!D4924," ",""),"-","/")</f>
        <v/>
      </c>
      <c r="C4925" s="158">
        <f>BD_TS!E4924</f>
        <v>0</v>
      </c>
      <c r="D4925" s="159">
        <f>BD_TS!F4924</f>
        <v>0</v>
      </c>
      <c r="E4925" s="160">
        <f>BD_TS!B4924</f>
        <v>0</v>
      </c>
      <c r="F4925" s="161">
        <f>BD_TS!C4924</f>
        <v>0</v>
      </c>
      <c r="G4925" s="187">
        <f>BD_TS!H4924</f>
        <v>0</v>
      </c>
      <c r="H4925" s="158" t="str">
        <f>IF($A4925=0,"",IFERROR(INDEX(BD_Gestão!A:A,MATCH('Banco de Dados'!$B4925,BD_Gestão!$B:$B,0)),"erro"))</f>
        <v/>
      </c>
      <c r="I4925" s="162" t="str">
        <f>IF($A4925=0,"",IFERROR(INDEX(BD_Gestão!E:E,MATCH('Banco de Dados'!$B4925,BD_Gestão!$B:$B,0)),"erro"))</f>
        <v/>
      </c>
      <c r="J4925" s="186" t="str">
        <f>IF($A4925=0,"",IFERROR(INDEX(BD_Gestão!B:B,MATCH('Banco de Dados'!$B4925,BD_Gestão!$B:$B,0)),"erro"))</f>
        <v/>
      </c>
      <c r="K4925" s="158" t="str">
        <f>IF($A4925=0,"",IFERROR(INDEX(BD_Gestão!C:C,MATCH('Banco de Dados'!$B4925,BD_Gestão!$B:$B,0)),"erro"))</f>
        <v/>
      </c>
      <c r="L4925" s="158" t="str">
        <f>IF($A4925=0,"",IFERROR(INDEX(BD_Gestão!H:H,MATCH('Banco de Dados'!$B4925,BD_Gestão!$B:$B,0)),"erro"))</f>
        <v/>
      </c>
      <c r="M4925" s="161" t="str">
        <f>IF($A4925=0,"",IFERROR(INDEX(BD_Gestão!F:F,MATCH('Banco de Dados'!$B4925,BD_Gestão!$B:$B,0)),"erro"))</f>
        <v/>
      </c>
      <c r="N4925" s="161" t="str">
        <f>IF($A4925=0,"",IFERROR(INDEX(BD_Gestão!J:J,MATCH('Banco de Dados'!$B4925,BD_Gestão!$B:$B,0)),"erro"))</f>
        <v/>
      </c>
      <c r="O4925" s="164" t="str">
        <f>IF($A4925=0,"",IFERROR(INDEX(BD_Gestão!K:K,MATCH('Banco de Dados'!$B4925,BD_Gestão!$B:$B,0)),"erro"))</f>
        <v/>
      </c>
      <c r="P4925" s="169" t="str">
        <f t="shared" si="306"/>
        <v/>
      </c>
      <c r="Q4925" s="170" t="str">
        <f t="shared" si="307"/>
        <v/>
      </c>
      <c r="R4925" s="163" t="e">
        <f t="shared" si="304"/>
        <v>#VALUE!</v>
      </c>
      <c r="S4925" s="163" t="e">
        <f t="shared" si="305"/>
        <v>#VALUE!</v>
      </c>
      <c r="T4925" s="163" t="e">
        <f>INDEX(Controle!O:O,MATCH('Banco de Dados'!A4925,Controle!M:M,0))*E4925/100</f>
        <v>#N/A</v>
      </c>
    </row>
    <row r="4926" spans="1:20" hidden="1" x14ac:dyDescent="0.2">
      <c r="A4926" s="158">
        <f>BD_TS!A4925</f>
        <v>0</v>
      </c>
      <c r="B4926" s="158" t="str">
        <f>SUBSTITUTE(SUBSTITUTE(BD_TS!D4925," ",""),"-","/")</f>
        <v/>
      </c>
      <c r="C4926" s="158">
        <f>BD_TS!E4925</f>
        <v>0</v>
      </c>
      <c r="D4926" s="159">
        <f>BD_TS!F4925</f>
        <v>0</v>
      </c>
      <c r="E4926" s="160">
        <f>BD_TS!B4925</f>
        <v>0</v>
      </c>
      <c r="F4926" s="161">
        <f>BD_TS!C4925</f>
        <v>0</v>
      </c>
      <c r="G4926" s="187">
        <f>BD_TS!H4925</f>
        <v>0</v>
      </c>
      <c r="H4926" s="158" t="str">
        <f>IF($A4926=0,"",IFERROR(INDEX(BD_Gestão!A:A,MATCH('Banco de Dados'!$B4926,BD_Gestão!$B:$B,0)),"erro"))</f>
        <v/>
      </c>
      <c r="I4926" s="162" t="str">
        <f>IF($A4926=0,"",IFERROR(INDEX(BD_Gestão!E:E,MATCH('Banco de Dados'!$B4926,BD_Gestão!$B:$B,0)),"erro"))</f>
        <v/>
      </c>
      <c r="J4926" s="186" t="str">
        <f>IF($A4926=0,"",IFERROR(INDEX(BD_Gestão!B:B,MATCH('Banco de Dados'!$B4926,BD_Gestão!$B:$B,0)),"erro"))</f>
        <v/>
      </c>
      <c r="K4926" s="158" t="str">
        <f>IF($A4926=0,"",IFERROR(INDEX(BD_Gestão!C:C,MATCH('Banco de Dados'!$B4926,BD_Gestão!$B:$B,0)),"erro"))</f>
        <v/>
      </c>
      <c r="L4926" s="158" t="str">
        <f>IF($A4926=0,"",IFERROR(INDEX(BD_Gestão!H:H,MATCH('Banco de Dados'!$B4926,BD_Gestão!$B:$B,0)),"erro"))</f>
        <v/>
      </c>
      <c r="M4926" s="161" t="str">
        <f>IF($A4926=0,"",IFERROR(INDEX(BD_Gestão!F:F,MATCH('Banco de Dados'!$B4926,BD_Gestão!$B:$B,0)),"erro"))</f>
        <v/>
      </c>
      <c r="N4926" s="161" t="str">
        <f>IF($A4926=0,"",IFERROR(INDEX(BD_Gestão!J:J,MATCH('Banco de Dados'!$B4926,BD_Gestão!$B:$B,0)),"erro"))</f>
        <v/>
      </c>
      <c r="O4926" s="164" t="str">
        <f>IF($A4926=0,"",IFERROR(INDEX(BD_Gestão!K:K,MATCH('Banco de Dados'!$B4926,BD_Gestão!$B:$B,0)),"erro"))</f>
        <v/>
      </c>
      <c r="P4926" s="169" t="str">
        <f t="shared" si="306"/>
        <v/>
      </c>
      <c r="Q4926" s="170" t="str">
        <f t="shared" si="307"/>
        <v/>
      </c>
      <c r="R4926" s="163" t="e">
        <f t="shared" si="304"/>
        <v>#VALUE!</v>
      </c>
      <c r="S4926" s="163" t="e">
        <f t="shared" si="305"/>
        <v>#VALUE!</v>
      </c>
      <c r="T4926" s="163" t="e">
        <f>INDEX(Controle!O:O,MATCH('Banco de Dados'!A4926,Controle!M:M,0))*E4926/100</f>
        <v>#N/A</v>
      </c>
    </row>
    <row r="4927" spans="1:20" hidden="1" x14ac:dyDescent="0.2">
      <c r="A4927" s="158">
        <f>BD_TS!A4926</f>
        <v>0</v>
      </c>
      <c r="B4927" s="158" t="str">
        <f>SUBSTITUTE(SUBSTITUTE(BD_TS!D4926," ",""),"-","/")</f>
        <v/>
      </c>
      <c r="C4927" s="158">
        <f>BD_TS!E4926</f>
        <v>0</v>
      </c>
      <c r="D4927" s="159">
        <f>BD_TS!F4926</f>
        <v>0</v>
      </c>
      <c r="E4927" s="160">
        <f>BD_TS!B4926</f>
        <v>0</v>
      </c>
      <c r="F4927" s="161">
        <f>BD_TS!C4926</f>
        <v>0</v>
      </c>
      <c r="G4927" s="187">
        <f>BD_TS!H4926</f>
        <v>0</v>
      </c>
      <c r="H4927" s="158" t="str">
        <f>IF($A4927=0,"",IFERROR(INDEX(BD_Gestão!A:A,MATCH('Banco de Dados'!$B4927,BD_Gestão!$B:$B,0)),"erro"))</f>
        <v/>
      </c>
      <c r="I4927" s="162" t="str">
        <f>IF($A4927=0,"",IFERROR(INDEX(BD_Gestão!E:E,MATCH('Banco de Dados'!$B4927,BD_Gestão!$B:$B,0)),"erro"))</f>
        <v/>
      </c>
      <c r="J4927" s="186" t="str">
        <f>IF($A4927=0,"",IFERROR(INDEX(BD_Gestão!B:B,MATCH('Banco de Dados'!$B4927,BD_Gestão!$B:$B,0)),"erro"))</f>
        <v/>
      </c>
      <c r="K4927" s="158" t="str">
        <f>IF($A4927=0,"",IFERROR(INDEX(BD_Gestão!C:C,MATCH('Banco de Dados'!$B4927,BD_Gestão!$B:$B,0)),"erro"))</f>
        <v/>
      </c>
      <c r="L4927" s="158" t="str">
        <f>IF($A4927=0,"",IFERROR(INDEX(BD_Gestão!H:H,MATCH('Banco de Dados'!$B4927,BD_Gestão!$B:$B,0)),"erro"))</f>
        <v/>
      </c>
      <c r="M4927" s="161" t="str">
        <f>IF($A4927=0,"",IFERROR(INDEX(BD_Gestão!F:F,MATCH('Banco de Dados'!$B4927,BD_Gestão!$B:$B,0)),"erro"))</f>
        <v/>
      </c>
      <c r="N4927" s="161" t="str">
        <f>IF($A4927=0,"",IFERROR(INDEX(BD_Gestão!J:J,MATCH('Banco de Dados'!$B4927,BD_Gestão!$B:$B,0)),"erro"))</f>
        <v/>
      </c>
      <c r="O4927" s="164" t="str">
        <f>IF($A4927=0,"",IFERROR(INDEX(BD_Gestão!K:K,MATCH('Banco de Dados'!$B4927,BD_Gestão!$B:$B,0)),"erro"))</f>
        <v/>
      </c>
      <c r="P4927" s="169" t="str">
        <f t="shared" si="306"/>
        <v/>
      </c>
      <c r="Q4927" s="170" t="str">
        <f t="shared" si="307"/>
        <v/>
      </c>
      <c r="R4927" s="163" t="e">
        <f t="shared" si="304"/>
        <v>#VALUE!</v>
      </c>
      <c r="S4927" s="163" t="e">
        <f t="shared" si="305"/>
        <v>#VALUE!</v>
      </c>
      <c r="T4927" s="163" t="e">
        <f>INDEX(Controle!O:O,MATCH('Banco de Dados'!A4927,Controle!M:M,0))*E4927/100</f>
        <v>#N/A</v>
      </c>
    </row>
    <row r="4928" spans="1:20" hidden="1" x14ac:dyDescent="0.2">
      <c r="A4928" s="158">
        <f>BD_TS!A4927</f>
        <v>0</v>
      </c>
      <c r="B4928" s="158" t="str">
        <f>SUBSTITUTE(SUBSTITUTE(BD_TS!D4927," ",""),"-","/")</f>
        <v/>
      </c>
      <c r="C4928" s="158">
        <f>BD_TS!E4927</f>
        <v>0</v>
      </c>
      <c r="D4928" s="159">
        <f>BD_TS!F4927</f>
        <v>0</v>
      </c>
      <c r="E4928" s="160">
        <f>BD_TS!B4927</f>
        <v>0</v>
      </c>
      <c r="F4928" s="161">
        <f>BD_TS!C4927</f>
        <v>0</v>
      </c>
      <c r="G4928" s="187">
        <f>BD_TS!H4927</f>
        <v>0</v>
      </c>
      <c r="H4928" s="158" t="str">
        <f>IF($A4928=0,"",IFERROR(INDEX(BD_Gestão!A:A,MATCH('Banco de Dados'!$B4928,BD_Gestão!$B:$B,0)),"erro"))</f>
        <v/>
      </c>
      <c r="I4928" s="162" t="str">
        <f>IF($A4928=0,"",IFERROR(INDEX(BD_Gestão!E:E,MATCH('Banco de Dados'!$B4928,BD_Gestão!$B:$B,0)),"erro"))</f>
        <v/>
      </c>
      <c r="J4928" s="186" t="str">
        <f>IF($A4928=0,"",IFERROR(INDEX(BD_Gestão!B:B,MATCH('Banco de Dados'!$B4928,BD_Gestão!$B:$B,0)),"erro"))</f>
        <v/>
      </c>
      <c r="K4928" s="158" t="str">
        <f>IF($A4928=0,"",IFERROR(INDEX(BD_Gestão!C:C,MATCH('Banco de Dados'!$B4928,BD_Gestão!$B:$B,0)),"erro"))</f>
        <v/>
      </c>
      <c r="L4928" s="158" t="str">
        <f>IF($A4928=0,"",IFERROR(INDEX(BD_Gestão!H:H,MATCH('Banco de Dados'!$B4928,BD_Gestão!$B:$B,0)),"erro"))</f>
        <v/>
      </c>
      <c r="M4928" s="161" t="str">
        <f>IF($A4928=0,"",IFERROR(INDEX(BD_Gestão!F:F,MATCH('Banco de Dados'!$B4928,BD_Gestão!$B:$B,0)),"erro"))</f>
        <v/>
      </c>
      <c r="N4928" s="161" t="str">
        <f>IF($A4928=0,"",IFERROR(INDEX(BD_Gestão!J:J,MATCH('Banco de Dados'!$B4928,BD_Gestão!$B:$B,0)),"erro"))</f>
        <v/>
      </c>
      <c r="O4928" s="164" t="str">
        <f>IF($A4928=0,"",IFERROR(INDEX(BD_Gestão!K:K,MATCH('Banco de Dados'!$B4928,BD_Gestão!$B:$B,0)),"erro"))</f>
        <v/>
      </c>
      <c r="P4928" s="169" t="str">
        <f t="shared" si="306"/>
        <v/>
      </c>
      <c r="Q4928" s="170" t="str">
        <f t="shared" si="307"/>
        <v/>
      </c>
      <c r="R4928" s="163" t="e">
        <f t="shared" si="304"/>
        <v>#VALUE!</v>
      </c>
      <c r="S4928" s="163" t="e">
        <f t="shared" si="305"/>
        <v>#VALUE!</v>
      </c>
      <c r="T4928" s="163" t="e">
        <f>INDEX(Controle!O:O,MATCH('Banco de Dados'!A4928,Controle!M:M,0))*E4928/100</f>
        <v>#N/A</v>
      </c>
    </row>
    <row r="4929" spans="1:20" hidden="1" x14ac:dyDescent="0.2">
      <c r="A4929" s="158">
        <f>BD_TS!A4928</f>
        <v>0</v>
      </c>
      <c r="B4929" s="158" t="str">
        <f>SUBSTITUTE(SUBSTITUTE(BD_TS!D4928," ",""),"-","/")</f>
        <v/>
      </c>
      <c r="C4929" s="158">
        <f>BD_TS!E4928</f>
        <v>0</v>
      </c>
      <c r="D4929" s="159">
        <f>BD_TS!F4928</f>
        <v>0</v>
      </c>
      <c r="E4929" s="160">
        <f>BD_TS!B4928</f>
        <v>0</v>
      </c>
      <c r="F4929" s="161">
        <f>BD_TS!C4928</f>
        <v>0</v>
      </c>
      <c r="G4929" s="187">
        <f>BD_TS!H4928</f>
        <v>0</v>
      </c>
      <c r="H4929" s="158" t="str">
        <f>IF($A4929=0,"",IFERROR(INDEX(BD_Gestão!A:A,MATCH('Banco de Dados'!$B4929,BD_Gestão!$B:$B,0)),"erro"))</f>
        <v/>
      </c>
      <c r="I4929" s="162" t="str">
        <f>IF($A4929=0,"",IFERROR(INDEX(BD_Gestão!E:E,MATCH('Banco de Dados'!$B4929,BD_Gestão!$B:$B,0)),"erro"))</f>
        <v/>
      </c>
      <c r="J4929" s="186" t="str">
        <f>IF($A4929=0,"",IFERROR(INDEX(BD_Gestão!B:B,MATCH('Banco de Dados'!$B4929,BD_Gestão!$B:$B,0)),"erro"))</f>
        <v/>
      </c>
      <c r="K4929" s="158" t="str">
        <f>IF($A4929=0,"",IFERROR(INDEX(BD_Gestão!C:C,MATCH('Banco de Dados'!$B4929,BD_Gestão!$B:$B,0)),"erro"))</f>
        <v/>
      </c>
      <c r="L4929" s="158" t="str">
        <f>IF($A4929=0,"",IFERROR(INDEX(BD_Gestão!H:H,MATCH('Banco de Dados'!$B4929,BD_Gestão!$B:$B,0)),"erro"))</f>
        <v/>
      </c>
      <c r="M4929" s="161" t="str">
        <f>IF($A4929=0,"",IFERROR(INDEX(BD_Gestão!F:F,MATCH('Banco de Dados'!$B4929,BD_Gestão!$B:$B,0)),"erro"))</f>
        <v/>
      </c>
      <c r="N4929" s="161" t="str">
        <f>IF($A4929=0,"",IFERROR(INDEX(BD_Gestão!J:J,MATCH('Banco de Dados'!$B4929,BD_Gestão!$B:$B,0)),"erro"))</f>
        <v/>
      </c>
      <c r="O4929" s="164" t="str">
        <f>IF($A4929=0,"",IFERROR(INDEX(BD_Gestão!K:K,MATCH('Banco de Dados'!$B4929,BD_Gestão!$B:$B,0)),"erro"))</f>
        <v/>
      </c>
      <c r="P4929" s="169" t="str">
        <f t="shared" si="306"/>
        <v/>
      </c>
      <c r="Q4929" s="170" t="str">
        <f t="shared" si="307"/>
        <v/>
      </c>
      <c r="R4929" s="163" t="e">
        <f t="shared" si="304"/>
        <v>#VALUE!</v>
      </c>
      <c r="S4929" s="163" t="e">
        <f t="shared" si="305"/>
        <v>#VALUE!</v>
      </c>
      <c r="T4929" s="163" t="e">
        <f>INDEX(Controle!O:O,MATCH('Banco de Dados'!A4929,Controle!M:M,0))*E4929/100</f>
        <v>#N/A</v>
      </c>
    </row>
    <row r="4930" spans="1:20" hidden="1" x14ac:dyDescent="0.2">
      <c r="A4930" s="158">
        <f>BD_TS!A4929</f>
        <v>0</v>
      </c>
      <c r="B4930" s="158" t="str">
        <f>SUBSTITUTE(SUBSTITUTE(BD_TS!D4929," ",""),"-","/")</f>
        <v/>
      </c>
      <c r="C4930" s="158">
        <f>BD_TS!E4929</f>
        <v>0</v>
      </c>
      <c r="D4930" s="159">
        <f>BD_TS!F4929</f>
        <v>0</v>
      </c>
      <c r="E4930" s="160">
        <f>BD_TS!B4929</f>
        <v>0</v>
      </c>
      <c r="F4930" s="161">
        <f>BD_TS!C4929</f>
        <v>0</v>
      </c>
      <c r="G4930" s="187">
        <f>BD_TS!H4929</f>
        <v>0</v>
      </c>
      <c r="H4930" s="158" t="str">
        <f>IF($A4930=0,"",IFERROR(INDEX(BD_Gestão!A:A,MATCH('Banco de Dados'!$B4930,BD_Gestão!$B:$B,0)),"erro"))</f>
        <v/>
      </c>
      <c r="I4930" s="162" t="str">
        <f>IF($A4930=0,"",IFERROR(INDEX(BD_Gestão!E:E,MATCH('Banco de Dados'!$B4930,BD_Gestão!$B:$B,0)),"erro"))</f>
        <v/>
      </c>
      <c r="J4930" s="186" t="str">
        <f>IF($A4930=0,"",IFERROR(INDEX(BD_Gestão!B:B,MATCH('Banco de Dados'!$B4930,BD_Gestão!$B:$B,0)),"erro"))</f>
        <v/>
      </c>
      <c r="K4930" s="158" t="str">
        <f>IF($A4930=0,"",IFERROR(INDEX(BD_Gestão!C:C,MATCH('Banco de Dados'!$B4930,BD_Gestão!$B:$B,0)),"erro"))</f>
        <v/>
      </c>
      <c r="L4930" s="158" t="str">
        <f>IF($A4930=0,"",IFERROR(INDEX(BD_Gestão!H:H,MATCH('Banco de Dados'!$B4930,BD_Gestão!$B:$B,0)),"erro"))</f>
        <v/>
      </c>
      <c r="M4930" s="161" t="str">
        <f>IF($A4930=0,"",IFERROR(INDEX(BD_Gestão!F:F,MATCH('Banco de Dados'!$B4930,BD_Gestão!$B:$B,0)),"erro"))</f>
        <v/>
      </c>
      <c r="N4930" s="161" t="str">
        <f>IF($A4930=0,"",IFERROR(INDEX(BD_Gestão!J:J,MATCH('Banco de Dados'!$B4930,BD_Gestão!$B:$B,0)),"erro"))</f>
        <v/>
      </c>
      <c r="O4930" s="164" t="str">
        <f>IF($A4930=0,"",IFERROR(INDEX(BD_Gestão!K:K,MATCH('Banco de Dados'!$B4930,BD_Gestão!$B:$B,0)),"erro"))</f>
        <v/>
      </c>
      <c r="P4930" s="169" t="str">
        <f t="shared" si="306"/>
        <v/>
      </c>
      <c r="Q4930" s="170" t="str">
        <f t="shared" si="307"/>
        <v/>
      </c>
      <c r="R4930" s="163" t="e">
        <f t="shared" si="304"/>
        <v>#VALUE!</v>
      </c>
      <c r="S4930" s="163" t="e">
        <f t="shared" si="305"/>
        <v>#VALUE!</v>
      </c>
      <c r="T4930" s="163" t="e">
        <f>INDEX(Controle!O:O,MATCH('Banco de Dados'!A4930,Controle!M:M,0))*E4930/100</f>
        <v>#N/A</v>
      </c>
    </row>
    <row r="4931" spans="1:20" hidden="1" x14ac:dyDescent="0.2">
      <c r="A4931" s="158">
        <f>BD_TS!A4930</f>
        <v>0</v>
      </c>
      <c r="B4931" s="158" t="str">
        <f>SUBSTITUTE(SUBSTITUTE(BD_TS!D4930," ",""),"-","/")</f>
        <v/>
      </c>
      <c r="C4931" s="158">
        <f>BD_TS!E4930</f>
        <v>0</v>
      </c>
      <c r="D4931" s="159">
        <f>BD_TS!F4930</f>
        <v>0</v>
      </c>
      <c r="E4931" s="160">
        <f>BD_TS!B4930</f>
        <v>0</v>
      </c>
      <c r="F4931" s="161">
        <f>BD_TS!C4930</f>
        <v>0</v>
      </c>
      <c r="G4931" s="187">
        <f>BD_TS!H4930</f>
        <v>0</v>
      </c>
      <c r="H4931" s="158" t="str">
        <f>IF($A4931=0,"",IFERROR(INDEX(BD_Gestão!A:A,MATCH('Banco de Dados'!$B4931,BD_Gestão!$B:$B,0)),"erro"))</f>
        <v/>
      </c>
      <c r="I4931" s="162" t="str">
        <f>IF($A4931=0,"",IFERROR(INDEX(BD_Gestão!E:E,MATCH('Banco de Dados'!$B4931,BD_Gestão!$B:$B,0)),"erro"))</f>
        <v/>
      </c>
      <c r="J4931" s="186" t="str">
        <f>IF($A4931=0,"",IFERROR(INDEX(BD_Gestão!B:B,MATCH('Banco de Dados'!$B4931,BD_Gestão!$B:$B,0)),"erro"))</f>
        <v/>
      </c>
      <c r="K4931" s="158" t="str">
        <f>IF($A4931=0,"",IFERROR(INDEX(BD_Gestão!C:C,MATCH('Banco de Dados'!$B4931,BD_Gestão!$B:$B,0)),"erro"))</f>
        <v/>
      </c>
      <c r="L4931" s="158" t="str">
        <f>IF($A4931=0,"",IFERROR(INDEX(BD_Gestão!H:H,MATCH('Banco de Dados'!$B4931,BD_Gestão!$B:$B,0)),"erro"))</f>
        <v/>
      </c>
      <c r="M4931" s="161" t="str">
        <f>IF($A4931=0,"",IFERROR(INDEX(BD_Gestão!F:F,MATCH('Banco de Dados'!$B4931,BD_Gestão!$B:$B,0)),"erro"))</f>
        <v/>
      </c>
      <c r="N4931" s="161" t="str">
        <f>IF($A4931=0,"",IFERROR(INDEX(BD_Gestão!J:J,MATCH('Banco de Dados'!$B4931,BD_Gestão!$B:$B,0)),"erro"))</f>
        <v/>
      </c>
      <c r="O4931" s="164" t="str">
        <f>IF($A4931=0,"",IFERROR(INDEX(BD_Gestão!K:K,MATCH('Banco de Dados'!$B4931,BD_Gestão!$B:$B,0)),"erro"))</f>
        <v/>
      </c>
      <c r="P4931" s="169" t="str">
        <f t="shared" si="306"/>
        <v/>
      </c>
      <c r="Q4931" s="170" t="str">
        <f t="shared" si="307"/>
        <v/>
      </c>
      <c r="R4931" s="163" t="e">
        <f t="shared" si="304"/>
        <v>#VALUE!</v>
      </c>
      <c r="S4931" s="163" t="e">
        <f t="shared" si="305"/>
        <v>#VALUE!</v>
      </c>
      <c r="T4931" s="163" t="e">
        <f>INDEX(Controle!O:O,MATCH('Banco de Dados'!A4931,Controle!M:M,0))*E4931/100</f>
        <v>#N/A</v>
      </c>
    </row>
    <row r="4932" spans="1:20" hidden="1" x14ac:dyDescent="0.2">
      <c r="A4932" s="158">
        <f>BD_TS!A4931</f>
        <v>0</v>
      </c>
      <c r="B4932" s="158" t="str">
        <f>SUBSTITUTE(SUBSTITUTE(BD_TS!D4931," ",""),"-","/")</f>
        <v/>
      </c>
      <c r="C4932" s="158">
        <f>BD_TS!E4931</f>
        <v>0</v>
      </c>
      <c r="D4932" s="159">
        <f>BD_TS!F4931</f>
        <v>0</v>
      </c>
      <c r="E4932" s="160">
        <f>BD_TS!B4931</f>
        <v>0</v>
      </c>
      <c r="F4932" s="161">
        <f>BD_TS!C4931</f>
        <v>0</v>
      </c>
      <c r="G4932" s="187">
        <f>BD_TS!H4931</f>
        <v>0</v>
      </c>
      <c r="H4932" s="158" t="str">
        <f>IF($A4932=0,"",IFERROR(INDEX(BD_Gestão!A:A,MATCH('Banco de Dados'!$B4932,BD_Gestão!$B:$B,0)),"erro"))</f>
        <v/>
      </c>
      <c r="I4932" s="162" t="str">
        <f>IF($A4932=0,"",IFERROR(INDEX(BD_Gestão!E:E,MATCH('Banco de Dados'!$B4932,BD_Gestão!$B:$B,0)),"erro"))</f>
        <v/>
      </c>
      <c r="J4932" s="186" t="str">
        <f>IF($A4932=0,"",IFERROR(INDEX(BD_Gestão!B:B,MATCH('Banco de Dados'!$B4932,BD_Gestão!$B:$B,0)),"erro"))</f>
        <v/>
      </c>
      <c r="K4932" s="158" t="str">
        <f>IF($A4932=0,"",IFERROR(INDEX(BD_Gestão!C:C,MATCH('Banco de Dados'!$B4932,BD_Gestão!$B:$B,0)),"erro"))</f>
        <v/>
      </c>
      <c r="L4932" s="158" t="str">
        <f>IF($A4932=0,"",IFERROR(INDEX(BD_Gestão!H:H,MATCH('Banco de Dados'!$B4932,BD_Gestão!$B:$B,0)),"erro"))</f>
        <v/>
      </c>
      <c r="M4932" s="161" t="str">
        <f>IF($A4932=0,"",IFERROR(INDEX(BD_Gestão!F:F,MATCH('Banco de Dados'!$B4932,BD_Gestão!$B:$B,0)),"erro"))</f>
        <v/>
      </c>
      <c r="N4932" s="161" t="str">
        <f>IF($A4932=0,"",IFERROR(INDEX(BD_Gestão!J:J,MATCH('Banco de Dados'!$B4932,BD_Gestão!$B:$B,0)),"erro"))</f>
        <v/>
      </c>
      <c r="O4932" s="164" t="str">
        <f>IF($A4932=0,"",IFERROR(INDEX(BD_Gestão!K:K,MATCH('Banco de Dados'!$B4932,BD_Gestão!$B:$B,0)),"erro"))</f>
        <v/>
      </c>
      <c r="P4932" s="169" t="str">
        <f t="shared" si="306"/>
        <v/>
      </c>
      <c r="Q4932" s="170" t="str">
        <f t="shared" si="307"/>
        <v/>
      </c>
      <c r="R4932" s="163" t="e">
        <f t="shared" si="304"/>
        <v>#VALUE!</v>
      </c>
      <c r="S4932" s="163" t="e">
        <f t="shared" si="305"/>
        <v>#VALUE!</v>
      </c>
      <c r="T4932" s="163" t="e">
        <f>INDEX(Controle!O:O,MATCH('Banco de Dados'!A4932,Controle!M:M,0))*E4932/100</f>
        <v>#N/A</v>
      </c>
    </row>
    <row r="4933" spans="1:20" hidden="1" x14ac:dyDescent="0.2">
      <c r="A4933" s="158">
        <f>BD_TS!A4932</f>
        <v>0</v>
      </c>
      <c r="B4933" s="158" t="str">
        <f>SUBSTITUTE(SUBSTITUTE(BD_TS!D4932," ",""),"-","/")</f>
        <v/>
      </c>
      <c r="C4933" s="158">
        <f>BD_TS!E4932</f>
        <v>0</v>
      </c>
      <c r="D4933" s="159">
        <f>BD_TS!F4932</f>
        <v>0</v>
      </c>
      <c r="E4933" s="160">
        <f>BD_TS!B4932</f>
        <v>0</v>
      </c>
      <c r="F4933" s="161">
        <f>BD_TS!C4932</f>
        <v>0</v>
      </c>
      <c r="G4933" s="187">
        <f>BD_TS!H4932</f>
        <v>0</v>
      </c>
      <c r="H4933" s="158" t="str">
        <f>IF($A4933=0,"",IFERROR(INDEX(BD_Gestão!A:A,MATCH('Banco de Dados'!$B4933,BD_Gestão!$B:$B,0)),"erro"))</f>
        <v/>
      </c>
      <c r="I4933" s="162" t="str">
        <f>IF($A4933=0,"",IFERROR(INDEX(BD_Gestão!E:E,MATCH('Banco de Dados'!$B4933,BD_Gestão!$B:$B,0)),"erro"))</f>
        <v/>
      </c>
      <c r="J4933" s="186" t="str">
        <f>IF($A4933=0,"",IFERROR(INDEX(BD_Gestão!B:B,MATCH('Banco de Dados'!$B4933,BD_Gestão!$B:$B,0)),"erro"))</f>
        <v/>
      </c>
      <c r="K4933" s="158" t="str">
        <f>IF($A4933=0,"",IFERROR(INDEX(BD_Gestão!C:C,MATCH('Banco de Dados'!$B4933,BD_Gestão!$B:$B,0)),"erro"))</f>
        <v/>
      </c>
      <c r="L4933" s="158" t="str">
        <f>IF($A4933=0,"",IFERROR(INDEX(BD_Gestão!H:H,MATCH('Banco de Dados'!$B4933,BD_Gestão!$B:$B,0)),"erro"))</f>
        <v/>
      </c>
      <c r="M4933" s="161" t="str">
        <f>IF($A4933=0,"",IFERROR(INDEX(BD_Gestão!F:F,MATCH('Banco de Dados'!$B4933,BD_Gestão!$B:$B,0)),"erro"))</f>
        <v/>
      </c>
      <c r="N4933" s="161" t="str">
        <f>IF($A4933=0,"",IFERROR(INDEX(BD_Gestão!J:J,MATCH('Banco de Dados'!$B4933,BD_Gestão!$B:$B,0)),"erro"))</f>
        <v/>
      </c>
      <c r="O4933" s="164" t="str">
        <f>IF($A4933=0,"",IFERROR(INDEX(BD_Gestão!K:K,MATCH('Banco de Dados'!$B4933,BD_Gestão!$B:$B,0)),"erro"))</f>
        <v/>
      </c>
      <c r="P4933" s="169" t="str">
        <f t="shared" si="306"/>
        <v/>
      </c>
      <c r="Q4933" s="170" t="str">
        <f t="shared" si="307"/>
        <v/>
      </c>
      <c r="R4933" s="163" t="e">
        <f t="shared" ref="R4933:R5000" si="308">MONTH(I4933)</f>
        <v>#VALUE!</v>
      </c>
      <c r="S4933" s="163" t="e">
        <f t="shared" ref="S4933:S5000" si="309">YEAR(I4933)</f>
        <v>#VALUE!</v>
      </c>
      <c r="T4933" s="163" t="e">
        <f>INDEX(Controle!O:O,MATCH('Banco de Dados'!A4933,Controle!M:M,0))*E4933/100</f>
        <v>#N/A</v>
      </c>
    </row>
    <row r="4934" spans="1:20" hidden="1" x14ac:dyDescent="0.2">
      <c r="A4934" s="158">
        <f>BD_TS!A4933</f>
        <v>0</v>
      </c>
      <c r="B4934" s="158" t="str">
        <f>SUBSTITUTE(SUBSTITUTE(BD_TS!D4933," ",""),"-","/")</f>
        <v/>
      </c>
      <c r="C4934" s="158">
        <f>BD_TS!E4933</f>
        <v>0</v>
      </c>
      <c r="D4934" s="159">
        <f>BD_TS!F4933</f>
        <v>0</v>
      </c>
      <c r="E4934" s="160">
        <f>BD_TS!B4933</f>
        <v>0</v>
      </c>
      <c r="F4934" s="161">
        <f>BD_TS!C4933</f>
        <v>0</v>
      </c>
      <c r="G4934" s="187">
        <f>BD_TS!H4933</f>
        <v>0</v>
      </c>
      <c r="H4934" s="158" t="str">
        <f>IF($A4934=0,"",IFERROR(INDEX(BD_Gestão!A:A,MATCH('Banco de Dados'!$B4934,BD_Gestão!$B:$B,0)),"erro"))</f>
        <v/>
      </c>
      <c r="I4934" s="162" t="str">
        <f>IF($A4934=0,"",IFERROR(INDEX(BD_Gestão!E:E,MATCH('Banco de Dados'!$B4934,BD_Gestão!$B:$B,0)),"erro"))</f>
        <v/>
      </c>
      <c r="J4934" s="186" t="str">
        <f>IF($A4934=0,"",IFERROR(INDEX(BD_Gestão!B:B,MATCH('Banco de Dados'!$B4934,BD_Gestão!$B:$B,0)),"erro"))</f>
        <v/>
      </c>
      <c r="K4934" s="158" t="str">
        <f>IF($A4934=0,"",IFERROR(INDEX(BD_Gestão!C:C,MATCH('Banco de Dados'!$B4934,BD_Gestão!$B:$B,0)),"erro"))</f>
        <v/>
      </c>
      <c r="L4934" s="158" t="str">
        <f>IF($A4934=0,"",IFERROR(INDEX(BD_Gestão!H:H,MATCH('Banco de Dados'!$B4934,BD_Gestão!$B:$B,0)),"erro"))</f>
        <v/>
      </c>
      <c r="M4934" s="161" t="str">
        <f>IF($A4934=0,"",IFERROR(INDEX(BD_Gestão!F:F,MATCH('Banco de Dados'!$B4934,BD_Gestão!$B:$B,0)),"erro"))</f>
        <v/>
      </c>
      <c r="N4934" s="161" t="str">
        <f>IF($A4934=0,"",IFERROR(INDEX(BD_Gestão!J:J,MATCH('Banco de Dados'!$B4934,BD_Gestão!$B:$B,0)),"erro"))</f>
        <v/>
      </c>
      <c r="O4934" s="164" t="str">
        <f>IF($A4934=0,"",IFERROR(INDEX(BD_Gestão!K:K,MATCH('Banco de Dados'!$B4934,BD_Gestão!$B:$B,0)),"erro"))</f>
        <v/>
      </c>
      <c r="P4934" s="169" t="str">
        <f t="shared" ref="P4934:P4997" si="310">IF(OR(H4934="erro",H4934=""),"",E4934*(MIN(O4934,1)))</f>
        <v/>
      </c>
      <c r="Q4934" s="170" t="str">
        <f t="shared" ref="Q4934:Q4997" si="311">IF(OR(H4934="erro",H4934=""),"",E4934-P4934)</f>
        <v/>
      </c>
      <c r="R4934" s="163" t="e">
        <f t="shared" si="308"/>
        <v>#VALUE!</v>
      </c>
      <c r="S4934" s="163" t="e">
        <f t="shared" si="309"/>
        <v>#VALUE!</v>
      </c>
      <c r="T4934" s="163" t="e">
        <f>INDEX(Controle!O:O,MATCH('Banco de Dados'!A4934,Controle!M:M,0))*E4934/100</f>
        <v>#N/A</v>
      </c>
    </row>
    <row r="4935" spans="1:20" hidden="1" x14ac:dyDescent="0.2">
      <c r="A4935" s="158">
        <f>BD_TS!A4934</f>
        <v>0</v>
      </c>
      <c r="B4935" s="158" t="str">
        <f>SUBSTITUTE(SUBSTITUTE(BD_TS!D4934," ",""),"-","/")</f>
        <v/>
      </c>
      <c r="C4935" s="158">
        <f>BD_TS!E4934</f>
        <v>0</v>
      </c>
      <c r="D4935" s="159">
        <f>BD_TS!F4934</f>
        <v>0</v>
      </c>
      <c r="E4935" s="160">
        <f>BD_TS!B4934</f>
        <v>0</v>
      </c>
      <c r="F4935" s="161">
        <f>BD_TS!C4934</f>
        <v>0</v>
      </c>
      <c r="G4935" s="187">
        <f>BD_TS!H4934</f>
        <v>0</v>
      </c>
      <c r="H4935" s="158" t="str">
        <f>IF($A4935=0,"",IFERROR(INDEX(BD_Gestão!A:A,MATCH('Banco de Dados'!$B4935,BD_Gestão!$B:$B,0)),"erro"))</f>
        <v/>
      </c>
      <c r="I4935" s="162" t="str">
        <f>IF($A4935=0,"",IFERROR(INDEX(BD_Gestão!E:E,MATCH('Banco de Dados'!$B4935,BD_Gestão!$B:$B,0)),"erro"))</f>
        <v/>
      </c>
      <c r="J4935" s="186" t="str">
        <f>IF($A4935=0,"",IFERROR(INDEX(BD_Gestão!B:B,MATCH('Banco de Dados'!$B4935,BD_Gestão!$B:$B,0)),"erro"))</f>
        <v/>
      </c>
      <c r="K4935" s="158" t="str">
        <f>IF($A4935=0,"",IFERROR(INDEX(BD_Gestão!C:C,MATCH('Banco de Dados'!$B4935,BD_Gestão!$B:$B,0)),"erro"))</f>
        <v/>
      </c>
      <c r="L4935" s="158" t="str">
        <f>IF($A4935=0,"",IFERROR(INDEX(BD_Gestão!H:H,MATCH('Banco de Dados'!$B4935,BD_Gestão!$B:$B,0)),"erro"))</f>
        <v/>
      </c>
      <c r="M4935" s="161" t="str">
        <f>IF($A4935=0,"",IFERROR(INDEX(BD_Gestão!F:F,MATCH('Banco de Dados'!$B4935,BD_Gestão!$B:$B,0)),"erro"))</f>
        <v/>
      </c>
      <c r="N4935" s="161" t="str">
        <f>IF($A4935=0,"",IFERROR(INDEX(BD_Gestão!J:J,MATCH('Banco de Dados'!$B4935,BD_Gestão!$B:$B,0)),"erro"))</f>
        <v/>
      </c>
      <c r="O4935" s="164" t="str">
        <f>IF($A4935=0,"",IFERROR(INDEX(BD_Gestão!K:K,MATCH('Banco de Dados'!$B4935,BD_Gestão!$B:$B,0)),"erro"))</f>
        <v/>
      </c>
      <c r="P4935" s="169" t="str">
        <f t="shared" si="310"/>
        <v/>
      </c>
      <c r="Q4935" s="170" t="str">
        <f t="shared" si="311"/>
        <v/>
      </c>
      <c r="R4935" s="163" t="e">
        <f t="shared" si="308"/>
        <v>#VALUE!</v>
      </c>
      <c r="S4935" s="163" t="e">
        <f t="shared" si="309"/>
        <v>#VALUE!</v>
      </c>
      <c r="T4935" s="163" t="e">
        <f>INDEX(Controle!O:O,MATCH('Banco de Dados'!A4935,Controle!M:M,0))*E4935/100</f>
        <v>#N/A</v>
      </c>
    </row>
    <row r="4936" spans="1:20" hidden="1" x14ac:dyDescent="0.2">
      <c r="A4936" s="158">
        <f>BD_TS!A4935</f>
        <v>0</v>
      </c>
      <c r="B4936" s="158" t="str">
        <f>SUBSTITUTE(SUBSTITUTE(BD_TS!D4935," ",""),"-","/")</f>
        <v/>
      </c>
      <c r="C4936" s="158">
        <f>BD_TS!E4935</f>
        <v>0</v>
      </c>
      <c r="D4936" s="159">
        <f>BD_TS!F4935</f>
        <v>0</v>
      </c>
      <c r="E4936" s="160">
        <f>BD_TS!B4935</f>
        <v>0</v>
      </c>
      <c r="F4936" s="161">
        <f>BD_TS!C4935</f>
        <v>0</v>
      </c>
      <c r="G4936" s="187">
        <f>BD_TS!H4935</f>
        <v>0</v>
      </c>
      <c r="H4936" s="158" t="str">
        <f>IF($A4936=0,"",IFERROR(INDEX(BD_Gestão!A:A,MATCH('Banco de Dados'!$B4936,BD_Gestão!$B:$B,0)),"erro"))</f>
        <v/>
      </c>
      <c r="I4936" s="162" t="str">
        <f>IF($A4936=0,"",IFERROR(INDEX(BD_Gestão!E:E,MATCH('Banco de Dados'!$B4936,BD_Gestão!$B:$B,0)),"erro"))</f>
        <v/>
      </c>
      <c r="J4936" s="186" t="str">
        <f>IF($A4936=0,"",IFERROR(INDEX(BD_Gestão!B:B,MATCH('Banco de Dados'!$B4936,BD_Gestão!$B:$B,0)),"erro"))</f>
        <v/>
      </c>
      <c r="K4936" s="158" t="str">
        <f>IF($A4936=0,"",IFERROR(INDEX(BD_Gestão!C:C,MATCH('Banco de Dados'!$B4936,BD_Gestão!$B:$B,0)),"erro"))</f>
        <v/>
      </c>
      <c r="L4936" s="158" t="str">
        <f>IF($A4936=0,"",IFERROR(INDEX(BD_Gestão!H:H,MATCH('Banco de Dados'!$B4936,BD_Gestão!$B:$B,0)),"erro"))</f>
        <v/>
      </c>
      <c r="M4936" s="161" t="str">
        <f>IF($A4936=0,"",IFERROR(INDEX(BD_Gestão!F:F,MATCH('Banco de Dados'!$B4936,BD_Gestão!$B:$B,0)),"erro"))</f>
        <v/>
      </c>
      <c r="N4936" s="161" t="str">
        <f>IF($A4936=0,"",IFERROR(INDEX(BD_Gestão!J:J,MATCH('Banco de Dados'!$B4936,BD_Gestão!$B:$B,0)),"erro"))</f>
        <v/>
      </c>
      <c r="O4936" s="164" t="str">
        <f>IF($A4936=0,"",IFERROR(INDEX(BD_Gestão!K:K,MATCH('Banco de Dados'!$B4936,BD_Gestão!$B:$B,0)),"erro"))</f>
        <v/>
      </c>
      <c r="P4936" s="169" t="str">
        <f t="shared" si="310"/>
        <v/>
      </c>
      <c r="Q4936" s="170" t="str">
        <f t="shared" si="311"/>
        <v/>
      </c>
      <c r="R4936" s="163" t="e">
        <f t="shared" si="308"/>
        <v>#VALUE!</v>
      </c>
      <c r="S4936" s="163" t="e">
        <f t="shared" si="309"/>
        <v>#VALUE!</v>
      </c>
      <c r="T4936" s="163" t="e">
        <f>INDEX(Controle!O:O,MATCH('Banco de Dados'!A4936,Controle!M:M,0))*E4936/100</f>
        <v>#N/A</v>
      </c>
    </row>
    <row r="4937" spans="1:20" hidden="1" x14ac:dyDescent="0.2">
      <c r="A4937" s="158">
        <f>BD_TS!A4936</f>
        <v>0</v>
      </c>
      <c r="B4937" s="158" t="str">
        <f>SUBSTITUTE(SUBSTITUTE(BD_TS!D4936," ",""),"-","/")</f>
        <v/>
      </c>
      <c r="C4937" s="158">
        <f>BD_TS!E4936</f>
        <v>0</v>
      </c>
      <c r="D4937" s="159">
        <f>BD_TS!F4936</f>
        <v>0</v>
      </c>
      <c r="E4937" s="160">
        <f>BD_TS!B4936</f>
        <v>0</v>
      </c>
      <c r="F4937" s="161">
        <f>BD_TS!C4936</f>
        <v>0</v>
      </c>
      <c r="G4937" s="187">
        <f>BD_TS!H4936</f>
        <v>0</v>
      </c>
      <c r="H4937" s="158" t="str">
        <f>IF($A4937=0,"",IFERROR(INDEX(BD_Gestão!A:A,MATCH('Banco de Dados'!$B4937,BD_Gestão!$B:$B,0)),"erro"))</f>
        <v/>
      </c>
      <c r="I4937" s="162" t="str">
        <f>IF($A4937=0,"",IFERROR(INDEX(BD_Gestão!E:E,MATCH('Banco de Dados'!$B4937,BD_Gestão!$B:$B,0)),"erro"))</f>
        <v/>
      </c>
      <c r="J4937" s="186" t="str">
        <f>IF($A4937=0,"",IFERROR(INDEX(BD_Gestão!B:B,MATCH('Banco de Dados'!$B4937,BD_Gestão!$B:$B,0)),"erro"))</f>
        <v/>
      </c>
      <c r="K4937" s="158" t="str">
        <f>IF($A4937=0,"",IFERROR(INDEX(BD_Gestão!C:C,MATCH('Banco de Dados'!$B4937,BD_Gestão!$B:$B,0)),"erro"))</f>
        <v/>
      </c>
      <c r="L4937" s="158" t="str">
        <f>IF($A4937=0,"",IFERROR(INDEX(BD_Gestão!H:H,MATCH('Banco de Dados'!$B4937,BD_Gestão!$B:$B,0)),"erro"))</f>
        <v/>
      </c>
      <c r="M4937" s="161" t="str">
        <f>IF($A4937=0,"",IFERROR(INDEX(BD_Gestão!F:F,MATCH('Banco de Dados'!$B4937,BD_Gestão!$B:$B,0)),"erro"))</f>
        <v/>
      </c>
      <c r="N4937" s="161" t="str">
        <f>IF($A4937=0,"",IFERROR(INDEX(BD_Gestão!J:J,MATCH('Banco de Dados'!$B4937,BD_Gestão!$B:$B,0)),"erro"))</f>
        <v/>
      </c>
      <c r="O4937" s="164" t="str">
        <f>IF($A4937=0,"",IFERROR(INDEX(BD_Gestão!K:K,MATCH('Banco de Dados'!$B4937,BD_Gestão!$B:$B,0)),"erro"))</f>
        <v/>
      </c>
      <c r="P4937" s="169" t="str">
        <f t="shared" si="310"/>
        <v/>
      </c>
      <c r="Q4937" s="170" t="str">
        <f t="shared" si="311"/>
        <v/>
      </c>
      <c r="R4937" s="163" t="e">
        <f t="shared" si="308"/>
        <v>#VALUE!</v>
      </c>
      <c r="S4937" s="163" t="e">
        <f t="shared" si="309"/>
        <v>#VALUE!</v>
      </c>
      <c r="T4937" s="163" t="e">
        <f>INDEX(Controle!O:O,MATCH('Banco de Dados'!A4937,Controle!M:M,0))*E4937/100</f>
        <v>#N/A</v>
      </c>
    </row>
    <row r="4938" spans="1:20" hidden="1" x14ac:dyDescent="0.2">
      <c r="A4938" s="158">
        <f>BD_TS!A4937</f>
        <v>0</v>
      </c>
      <c r="B4938" s="158" t="str">
        <f>SUBSTITUTE(SUBSTITUTE(BD_TS!D4937," ",""),"-","/")</f>
        <v/>
      </c>
      <c r="C4938" s="158">
        <f>BD_TS!E4937</f>
        <v>0</v>
      </c>
      <c r="D4938" s="159">
        <f>BD_TS!F4937</f>
        <v>0</v>
      </c>
      <c r="E4938" s="160">
        <f>BD_TS!B4937</f>
        <v>0</v>
      </c>
      <c r="F4938" s="161">
        <f>BD_TS!C4937</f>
        <v>0</v>
      </c>
      <c r="G4938" s="187">
        <f>BD_TS!H4937</f>
        <v>0</v>
      </c>
      <c r="H4938" s="158" t="str">
        <f>IF($A4938=0,"",IFERROR(INDEX(BD_Gestão!A:A,MATCH('Banco de Dados'!$B4938,BD_Gestão!$B:$B,0)),"erro"))</f>
        <v/>
      </c>
      <c r="I4938" s="162" t="str">
        <f>IF($A4938=0,"",IFERROR(INDEX(BD_Gestão!E:E,MATCH('Banco de Dados'!$B4938,BD_Gestão!$B:$B,0)),"erro"))</f>
        <v/>
      </c>
      <c r="J4938" s="186" t="str">
        <f>IF($A4938=0,"",IFERROR(INDEX(BD_Gestão!B:B,MATCH('Banco de Dados'!$B4938,BD_Gestão!$B:$B,0)),"erro"))</f>
        <v/>
      </c>
      <c r="K4938" s="158" t="str">
        <f>IF($A4938=0,"",IFERROR(INDEX(BD_Gestão!C:C,MATCH('Banco de Dados'!$B4938,BD_Gestão!$B:$B,0)),"erro"))</f>
        <v/>
      </c>
      <c r="L4938" s="158" t="str">
        <f>IF($A4938=0,"",IFERROR(INDEX(BD_Gestão!H:H,MATCH('Banco de Dados'!$B4938,BD_Gestão!$B:$B,0)),"erro"))</f>
        <v/>
      </c>
      <c r="M4938" s="161" t="str">
        <f>IF($A4938=0,"",IFERROR(INDEX(BD_Gestão!F:F,MATCH('Banco de Dados'!$B4938,BD_Gestão!$B:$B,0)),"erro"))</f>
        <v/>
      </c>
      <c r="N4938" s="161" t="str">
        <f>IF($A4938=0,"",IFERROR(INDEX(BD_Gestão!J:J,MATCH('Banco de Dados'!$B4938,BD_Gestão!$B:$B,0)),"erro"))</f>
        <v/>
      </c>
      <c r="O4938" s="164" t="str">
        <f>IF($A4938=0,"",IFERROR(INDEX(BD_Gestão!K:K,MATCH('Banco de Dados'!$B4938,BD_Gestão!$B:$B,0)),"erro"))</f>
        <v/>
      </c>
      <c r="P4938" s="169" t="str">
        <f t="shared" si="310"/>
        <v/>
      </c>
      <c r="Q4938" s="170" t="str">
        <f t="shared" si="311"/>
        <v/>
      </c>
      <c r="R4938" s="163" t="e">
        <f t="shared" si="308"/>
        <v>#VALUE!</v>
      </c>
      <c r="S4938" s="163" t="e">
        <f t="shared" si="309"/>
        <v>#VALUE!</v>
      </c>
      <c r="T4938" s="163" t="e">
        <f>INDEX(Controle!O:O,MATCH('Banco de Dados'!A4938,Controle!M:M,0))*E4938/100</f>
        <v>#N/A</v>
      </c>
    </row>
    <row r="4939" spans="1:20" hidden="1" x14ac:dyDescent="0.2">
      <c r="A4939" s="158">
        <f>BD_TS!A4938</f>
        <v>0</v>
      </c>
      <c r="B4939" s="158" t="str">
        <f>SUBSTITUTE(SUBSTITUTE(BD_TS!D4938," ",""),"-","/")</f>
        <v/>
      </c>
      <c r="C4939" s="158">
        <f>BD_TS!E4938</f>
        <v>0</v>
      </c>
      <c r="D4939" s="159">
        <f>BD_TS!F4938</f>
        <v>0</v>
      </c>
      <c r="E4939" s="160">
        <f>BD_TS!B4938</f>
        <v>0</v>
      </c>
      <c r="F4939" s="161">
        <f>BD_TS!C4938</f>
        <v>0</v>
      </c>
      <c r="G4939" s="187">
        <f>BD_TS!H4938</f>
        <v>0</v>
      </c>
      <c r="H4939" s="158" t="str">
        <f>IF($A4939=0,"",IFERROR(INDEX(BD_Gestão!A:A,MATCH('Banco de Dados'!$B4939,BD_Gestão!$B:$B,0)),"erro"))</f>
        <v/>
      </c>
      <c r="I4939" s="162" t="str">
        <f>IF($A4939=0,"",IFERROR(INDEX(BD_Gestão!E:E,MATCH('Banco de Dados'!$B4939,BD_Gestão!$B:$B,0)),"erro"))</f>
        <v/>
      </c>
      <c r="J4939" s="186" t="str">
        <f>IF($A4939=0,"",IFERROR(INDEX(BD_Gestão!B:B,MATCH('Banco de Dados'!$B4939,BD_Gestão!$B:$B,0)),"erro"))</f>
        <v/>
      </c>
      <c r="K4939" s="158" t="str">
        <f>IF($A4939=0,"",IFERROR(INDEX(BD_Gestão!C:C,MATCH('Banco de Dados'!$B4939,BD_Gestão!$B:$B,0)),"erro"))</f>
        <v/>
      </c>
      <c r="L4939" s="158" t="str">
        <f>IF($A4939=0,"",IFERROR(INDEX(BD_Gestão!H:H,MATCH('Banco de Dados'!$B4939,BD_Gestão!$B:$B,0)),"erro"))</f>
        <v/>
      </c>
      <c r="M4939" s="161" t="str">
        <f>IF($A4939=0,"",IFERROR(INDEX(BD_Gestão!F:F,MATCH('Banco de Dados'!$B4939,BD_Gestão!$B:$B,0)),"erro"))</f>
        <v/>
      </c>
      <c r="N4939" s="161" t="str">
        <f>IF($A4939=0,"",IFERROR(INDEX(BD_Gestão!J:J,MATCH('Banco de Dados'!$B4939,BD_Gestão!$B:$B,0)),"erro"))</f>
        <v/>
      </c>
      <c r="O4939" s="164" t="str">
        <f>IF($A4939=0,"",IFERROR(INDEX(BD_Gestão!K:K,MATCH('Banco de Dados'!$B4939,BD_Gestão!$B:$B,0)),"erro"))</f>
        <v/>
      </c>
      <c r="P4939" s="169" t="str">
        <f t="shared" si="310"/>
        <v/>
      </c>
      <c r="Q4939" s="170" t="str">
        <f t="shared" si="311"/>
        <v/>
      </c>
      <c r="R4939" s="163" t="e">
        <f t="shared" si="308"/>
        <v>#VALUE!</v>
      </c>
      <c r="S4939" s="163" t="e">
        <f t="shared" si="309"/>
        <v>#VALUE!</v>
      </c>
      <c r="T4939" s="163" t="e">
        <f>INDEX(Controle!O:O,MATCH('Banco de Dados'!A4939,Controle!M:M,0))*E4939/100</f>
        <v>#N/A</v>
      </c>
    </row>
    <row r="4940" spans="1:20" hidden="1" x14ac:dyDescent="0.2">
      <c r="A4940" s="158">
        <f>BD_TS!A4939</f>
        <v>0</v>
      </c>
      <c r="B4940" s="158" t="str">
        <f>SUBSTITUTE(SUBSTITUTE(BD_TS!D4939," ",""),"-","/")</f>
        <v/>
      </c>
      <c r="C4940" s="158">
        <f>BD_TS!E4939</f>
        <v>0</v>
      </c>
      <c r="D4940" s="159">
        <f>BD_TS!F4939</f>
        <v>0</v>
      </c>
      <c r="E4940" s="160">
        <f>BD_TS!B4939</f>
        <v>0</v>
      </c>
      <c r="F4940" s="161">
        <f>BD_TS!C4939</f>
        <v>0</v>
      </c>
      <c r="G4940" s="187">
        <f>BD_TS!H4939</f>
        <v>0</v>
      </c>
      <c r="H4940" s="158" t="str">
        <f>IF($A4940=0,"",IFERROR(INDEX(BD_Gestão!A:A,MATCH('Banco de Dados'!$B4940,BD_Gestão!$B:$B,0)),"erro"))</f>
        <v/>
      </c>
      <c r="I4940" s="162" t="str">
        <f>IF($A4940=0,"",IFERROR(INDEX(BD_Gestão!E:E,MATCH('Banco de Dados'!$B4940,BD_Gestão!$B:$B,0)),"erro"))</f>
        <v/>
      </c>
      <c r="J4940" s="186" t="str">
        <f>IF($A4940=0,"",IFERROR(INDEX(BD_Gestão!B:B,MATCH('Banco de Dados'!$B4940,BD_Gestão!$B:$B,0)),"erro"))</f>
        <v/>
      </c>
      <c r="K4940" s="158" t="str">
        <f>IF($A4940=0,"",IFERROR(INDEX(BD_Gestão!C:C,MATCH('Banco de Dados'!$B4940,BD_Gestão!$B:$B,0)),"erro"))</f>
        <v/>
      </c>
      <c r="L4940" s="158" t="str">
        <f>IF($A4940=0,"",IFERROR(INDEX(BD_Gestão!H:H,MATCH('Banco de Dados'!$B4940,BD_Gestão!$B:$B,0)),"erro"))</f>
        <v/>
      </c>
      <c r="M4940" s="161" t="str">
        <f>IF($A4940=0,"",IFERROR(INDEX(BD_Gestão!F:F,MATCH('Banco de Dados'!$B4940,BD_Gestão!$B:$B,0)),"erro"))</f>
        <v/>
      </c>
      <c r="N4940" s="161" t="str">
        <f>IF($A4940=0,"",IFERROR(INDEX(BD_Gestão!J:J,MATCH('Banco de Dados'!$B4940,BD_Gestão!$B:$B,0)),"erro"))</f>
        <v/>
      </c>
      <c r="O4940" s="164" t="str">
        <f>IF($A4940=0,"",IFERROR(INDEX(BD_Gestão!K:K,MATCH('Banco de Dados'!$B4940,BD_Gestão!$B:$B,0)),"erro"))</f>
        <v/>
      </c>
      <c r="P4940" s="169" t="str">
        <f t="shared" si="310"/>
        <v/>
      </c>
      <c r="Q4940" s="170" t="str">
        <f t="shared" si="311"/>
        <v/>
      </c>
      <c r="R4940" s="163" t="e">
        <f t="shared" si="308"/>
        <v>#VALUE!</v>
      </c>
      <c r="S4940" s="163" t="e">
        <f t="shared" si="309"/>
        <v>#VALUE!</v>
      </c>
      <c r="T4940" s="163" t="e">
        <f>INDEX(Controle!O:O,MATCH('Banco de Dados'!A4940,Controle!M:M,0))*E4940/100</f>
        <v>#N/A</v>
      </c>
    </row>
    <row r="4941" spans="1:20" hidden="1" x14ac:dyDescent="0.2">
      <c r="A4941" s="158">
        <f>BD_TS!A4940</f>
        <v>0</v>
      </c>
      <c r="B4941" s="158" t="str">
        <f>SUBSTITUTE(SUBSTITUTE(BD_TS!D4940," ",""),"-","/")</f>
        <v/>
      </c>
      <c r="C4941" s="158">
        <f>BD_TS!E4940</f>
        <v>0</v>
      </c>
      <c r="D4941" s="159">
        <f>BD_TS!F4940</f>
        <v>0</v>
      </c>
      <c r="E4941" s="160">
        <f>BD_TS!B4940</f>
        <v>0</v>
      </c>
      <c r="F4941" s="161">
        <f>BD_TS!C4940</f>
        <v>0</v>
      </c>
      <c r="G4941" s="187">
        <f>BD_TS!H4940</f>
        <v>0</v>
      </c>
      <c r="H4941" s="158" t="str">
        <f>IF($A4941=0,"",IFERROR(INDEX(BD_Gestão!A:A,MATCH('Banco de Dados'!$B4941,BD_Gestão!$B:$B,0)),"erro"))</f>
        <v/>
      </c>
      <c r="I4941" s="162" t="str">
        <f>IF($A4941=0,"",IFERROR(INDEX(BD_Gestão!E:E,MATCH('Banco de Dados'!$B4941,BD_Gestão!$B:$B,0)),"erro"))</f>
        <v/>
      </c>
      <c r="J4941" s="186" t="str">
        <f>IF($A4941=0,"",IFERROR(INDEX(BD_Gestão!B:B,MATCH('Banco de Dados'!$B4941,BD_Gestão!$B:$B,0)),"erro"))</f>
        <v/>
      </c>
      <c r="K4941" s="158" t="str">
        <f>IF($A4941=0,"",IFERROR(INDEX(BD_Gestão!C:C,MATCH('Banco de Dados'!$B4941,BD_Gestão!$B:$B,0)),"erro"))</f>
        <v/>
      </c>
      <c r="L4941" s="158" t="str">
        <f>IF($A4941=0,"",IFERROR(INDEX(BD_Gestão!H:H,MATCH('Banco de Dados'!$B4941,BD_Gestão!$B:$B,0)),"erro"))</f>
        <v/>
      </c>
      <c r="M4941" s="161" t="str">
        <f>IF($A4941=0,"",IFERROR(INDEX(BD_Gestão!F:F,MATCH('Banco de Dados'!$B4941,BD_Gestão!$B:$B,0)),"erro"))</f>
        <v/>
      </c>
      <c r="N4941" s="161" t="str">
        <f>IF($A4941=0,"",IFERROR(INDEX(BD_Gestão!J:J,MATCH('Banco de Dados'!$B4941,BD_Gestão!$B:$B,0)),"erro"))</f>
        <v/>
      </c>
      <c r="O4941" s="164" t="str">
        <f>IF($A4941=0,"",IFERROR(INDEX(BD_Gestão!K:K,MATCH('Banco de Dados'!$B4941,BD_Gestão!$B:$B,0)),"erro"))</f>
        <v/>
      </c>
      <c r="P4941" s="169" t="str">
        <f t="shared" si="310"/>
        <v/>
      </c>
      <c r="Q4941" s="170" t="str">
        <f t="shared" si="311"/>
        <v/>
      </c>
      <c r="R4941" s="163" t="e">
        <f t="shared" si="308"/>
        <v>#VALUE!</v>
      </c>
      <c r="S4941" s="163" t="e">
        <f t="shared" si="309"/>
        <v>#VALUE!</v>
      </c>
      <c r="T4941" s="163" t="e">
        <f>INDEX(Controle!O:O,MATCH('Banco de Dados'!A4941,Controle!M:M,0))*E4941/100</f>
        <v>#N/A</v>
      </c>
    </row>
    <row r="4942" spans="1:20" hidden="1" x14ac:dyDescent="0.2">
      <c r="A4942" s="158">
        <f>BD_TS!A4941</f>
        <v>0</v>
      </c>
      <c r="B4942" s="158" t="str">
        <f>SUBSTITUTE(SUBSTITUTE(BD_TS!D4941," ",""),"-","/")</f>
        <v/>
      </c>
      <c r="C4942" s="158">
        <f>BD_TS!E4941</f>
        <v>0</v>
      </c>
      <c r="D4942" s="159">
        <f>BD_TS!F4941</f>
        <v>0</v>
      </c>
      <c r="E4942" s="160">
        <f>BD_TS!B4941</f>
        <v>0</v>
      </c>
      <c r="F4942" s="161">
        <f>BD_TS!C4941</f>
        <v>0</v>
      </c>
      <c r="G4942" s="187">
        <f>BD_TS!H4941</f>
        <v>0</v>
      </c>
      <c r="H4942" s="158" t="str">
        <f>IF($A4942=0,"",IFERROR(INDEX(BD_Gestão!A:A,MATCH('Banco de Dados'!$B4942,BD_Gestão!$B:$B,0)),"erro"))</f>
        <v/>
      </c>
      <c r="I4942" s="162" t="str">
        <f>IF($A4942=0,"",IFERROR(INDEX(BD_Gestão!E:E,MATCH('Banco de Dados'!$B4942,BD_Gestão!$B:$B,0)),"erro"))</f>
        <v/>
      </c>
      <c r="J4942" s="186" t="str">
        <f>IF($A4942=0,"",IFERROR(INDEX(BD_Gestão!B:B,MATCH('Banco de Dados'!$B4942,BD_Gestão!$B:$B,0)),"erro"))</f>
        <v/>
      </c>
      <c r="K4942" s="158" t="str">
        <f>IF($A4942=0,"",IFERROR(INDEX(BD_Gestão!C:C,MATCH('Banco de Dados'!$B4942,BD_Gestão!$B:$B,0)),"erro"))</f>
        <v/>
      </c>
      <c r="L4942" s="158" t="str">
        <f>IF($A4942=0,"",IFERROR(INDEX(BD_Gestão!H:H,MATCH('Banco de Dados'!$B4942,BD_Gestão!$B:$B,0)),"erro"))</f>
        <v/>
      </c>
      <c r="M4942" s="161" t="str">
        <f>IF($A4942=0,"",IFERROR(INDEX(BD_Gestão!F:F,MATCH('Banco de Dados'!$B4942,BD_Gestão!$B:$B,0)),"erro"))</f>
        <v/>
      </c>
      <c r="N4942" s="161" t="str">
        <f>IF($A4942=0,"",IFERROR(INDEX(BD_Gestão!J:J,MATCH('Banco de Dados'!$B4942,BD_Gestão!$B:$B,0)),"erro"))</f>
        <v/>
      </c>
      <c r="O4942" s="164" t="str">
        <f>IF($A4942=0,"",IFERROR(INDEX(BD_Gestão!K:K,MATCH('Banco de Dados'!$B4942,BD_Gestão!$B:$B,0)),"erro"))</f>
        <v/>
      </c>
      <c r="P4942" s="169" t="str">
        <f t="shared" si="310"/>
        <v/>
      </c>
      <c r="Q4942" s="170" t="str">
        <f t="shared" si="311"/>
        <v/>
      </c>
      <c r="R4942" s="163" t="e">
        <f t="shared" si="308"/>
        <v>#VALUE!</v>
      </c>
      <c r="S4942" s="163" t="e">
        <f t="shared" si="309"/>
        <v>#VALUE!</v>
      </c>
      <c r="T4942" s="163" t="e">
        <f>INDEX(Controle!O:O,MATCH('Banco de Dados'!A4942,Controle!M:M,0))*E4942/100</f>
        <v>#N/A</v>
      </c>
    </row>
    <row r="4943" spans="1:20" hidden="1" x14ac:dyDescent="0.2">
      <c r="A4943" s="158">
        <f>BD_TS!A4942</f>
        <v>0</v>
      </c>
      <c r="B4943" s="158" t="str">
        <f>SUBSTITUTE(SUBSTITUTE(BD_TS!D4942," ",""),"-","/")</f>
        <v/>
      </c>
      <c r="C4943" s="158">
        <f>BD_TS!E4942</f>
        <v>0</v>
      </c>
      <c r="D4943" s="159">
        <f>BD_TS!F4942</f>
        <v>0</v>
      </c>
      <c r="E4943" s="160">
        <f>BD_TS!B4942</f>
        <v>0</v>
      </c>
      <c r="F4943" s="161">
        <f>BD_TS!C4942</f>
        <v>0</v>
      </c>
      <c r="G4943" s="187">
        <f>BD_TS!H4942</f>
        <v>0</v>
      </c>
      <c r="H4943" s="158" t="str">
        <f>IF($A4943=0,"",IFERROR(INDEX(BD_Gestão!A:A,MATCH('Banco de Dados'!$B4943,BD_Gestão!$B:$B,0)),"erro"))</f>
        <v/>
      </c>
      <c r="I4943" s="162" t="str">
        <f>IF($A4943=0,"",IFERROR(INDEX(BD_Gestão!E:E,MATCH('Banco de Dados'!$B4943,BD_Gestão!$B:$B,0)),"erro"))</f>
        <v/>
      </c>
      <c r="J4943" s="186" t="str">
        <f>IF($A4943=0,"",IFERROR(INDEX(BD_Gestão!B:B,MATCH('Banco de Dados'!$B4943,BD_Gestão!$B:$B,0)),"erro"))</f>
        <v/>
      </c>
      <c r="K4943" s="158" t="str">
        <f>IF($A4943=0,"",IFERROR(INDEX(BD_Gestão!C:C,MATCH('Banco de Dados'!$B4943,BD_Gestão!$B:$B,0)),"erro"))</f>
        <v/>
      </c>
      <c r="L4943" s="158" t="str">
        <f>IF($A4943=0,"",IFERROR(INDEX(BD_Gestão!H:H,MATCH('Banco de Dados'!$B4943,BD_Gestão!$B:$B,0)),"erro"))</f>
        <v/>
      </c>
      <c r="M4943" s="161" t="str">
        <f>IF($A4943=0,"",IFERROR(INDEX(BD_Gestão!F:F,MATCH('Banco de Dados'!$B4943,BD_Gestão!$B:$B,0)),"erro"))</f>
        <v/>
      </c>
      <c r="N4943" s="161" t="str">
        <f>IF($A4943=0,"",IFERROR(INDEX(BD_Gestão!J:J,MATCH('Banco de Dados'!$B4943,BD_Gestão!$B:$B,0)),"erro"))</f>
        <v/>
      </c>
      <c r="O4943" s="164" t="str">
        <f>IF($A4943=0,"",IFERROR(INDEX(BD_Gestão!K:K,MATCH('Banco de Dados'!$B4943,BD_Gestão!$B:$B,0)),"erro"))</f>
        <v/>
      </c>
      <c r="P4943" s="169" t="str">
        <f t="shared" si="310"/>
        <v/>
      </c>
      <c r="Q4943" s="170" t="str">
        <f t="shared" si="311"/>
        <v/>
      </c>
      <c r="R4943" s="163" t="e">
        <f t="shared" si="308"/>
        <v>#VALUE!</v>
      </c>
      <c r="S4943" s="163" t="e">
        <f t="shared" si="309"/>
        <v>#VALUE!</v>
      </c>
      <c r="T4943" s="163" t="e">
        <f>INDEX(Controle!O:O,MATCH('Banco de Dados'!A4943,Controle!M:M,0))*E4943/100</f>
        <v>#N/A</v>
      </c>
    </row>
    <row r="4944" spans="1:20" hidden="1" x14ac:dyDescent="0.2">
      <c r="A4944" s="158">
        <f>BD_TS!A4943</f>
        <v>0</v>
      </c>
      <c r="B4944" s="158" t="str">
        <f>SUBSTITUTE(SUBSTITUTE(BD_TS!D4943," ",""),"-","/")</f>
        <v/>
      </c>
      <c r="C4944" s="158">
        <f>BD_TS!E4943</f>
        <v>0</v>
      </c>
      <c r="D4944" s="159">
        <f>BD_TS!F4943</f>
        <v>0</v>
      </c>
      <c r="E4944" s="160">
        <f>BD_TS!B4943</f>
        <v>0</v>
      </c>
      <c r="F4944" s="161">
        <f>BD_TS!C4943</f>
        <v>0</v>
      </c>
      <c r="G4944" s="187">
        <f>BD_TS!H4943</f>
        <v>0</v>
      </c>
      <c r="H4944" s="158" t="str">
        <f>IF($A4944=0,"",IFERROR(INDEX(BD_Gestão!A:A,MATCH('Banco de Dados'!$B4944,BD_Gestão!$B:$B,0)),"erro"))</f>
        <v/>
      </c>
      <c r="I4944" s="162" t="str">
        <f>IF($A4944=0,"",IFERROR(INDEX(BD_Gestão!E:E,MATCH('Banco de Dados'!$B4944,BD_Gestão!$B:$B,0)),"erro"))</f>
        <v/>
      </c>
      <c r="J4944" s="186" t="str">
        <f>IF($A4944=0,"",IFERROR(INDEX(BD_Gestão!B:B,MATCH('Banco de Dados'!$B4944,BD_Gestão!$B:$B,0)),"erro"))</f>
        <v/>
      </c>
      <c r="K4944" s="158" t="str">
        <f>IF($A4944=0,"",IFERROR(INDEX(BD_Gestão!C:C,MATCH('Banco de Dados'!$B4944,BD_Gestão!$B:$B,0)),"erro"))</f>
        <v/>
      </c>
      <c r="L4944" s="158" t="str">
        <f>IF($A4944=0,"",IFERROR(INDEX(BD_Gestão!H:H,MATCH('Banco de Dados'!$B4944,BD_Gestão!$B:$B,0)),"erro"))</f>
        <v/>
      </c>
      <c r="M4944" s="161" t="str">
        <f>IF($A4944=0,"",IFERROR(INDEX(BD_Gestão!F:F,MATCH('Banco de Dados'!$B4944,BD_Gestão!$B:$B,0)),"erro"))</f>
        <v/>
      </c>
      <c r="N4944" s="161" t="str">
        <f>IF($A4944=0,"",IFERROR(INDEX(BD_Gestão!J:J,MATCH('Banco de Dados'!$B4944,BD_Gestão!$B:$B,0)),"erro"))</f>
        <v/>
      </c>
      <c r="O4944" s="164" t="str">
        <f>IF($A4944=0,"",IFERROR(INDEX(BD_Gestão!K:K,MATCH('Banco de Dados'!$B4944,BD_Gestão!$B:$B,0)),"erro"))</f>
        <v/>
      </c>
      <c r="P4944" s="169" t="str">
        <f t="shared" si="310"/>
        <v/>
      </c>
      <c r="Q4944" s="170" t="str">
        <f t="shared" si="311"/>
        <v/>
      </c>
      <c r="R4944" s="163" t="e">
        <f t="shared" si="308"/>
        <v>#VALUE!</v>
      </c>
      <c r="S4944" s="163" t="e">
        <f t="shared" si="309"/>
        <v>#VALUE!</v>
      </c>
      <c r="T4944" s="163" t="e">
        <f>INDEX(Controle!O:O,MATCH('Banco de Dados'!A4944,Controle!M:M,0))*E4944/100</f>
        <v>#N/A</v>
      </c>
    </row>
    <row r="4945" spans="1:20" hidden="1" x14ac:dyDescent="0.2">
      <c r="A4945" s="158">
        <f>BD_TS!A4944</f>
        <v>0</v>
      </c>
      <c r="B4945" s="158" t="str">
        <f>SUBSTITUTE(SUBSTITUTE(BD_TS!D4944," ",""),"-","/")</f>
        <v/>
      </c>
      <c r="C4945" s="158">
        <f>BD_TS!E4944</f>
        <v>0</v>
      </c>
      <c r="D4945" s="159">
        <f>BD_TS!F4944</f>
        <v>0</v>
      </c>
      <c r="E4945" s="160">
        <f>BD_TS!B4944</f>
        <v>0</v>
      </c>
      <c r="F4945" s="161">
        <f>BD_TS!C4944</f>
        <v>0</v>
      </c>
      <c r="G4945" s="187">
        <f>BD_TS!H4944</f>
        <v>0</v>
      </c>
      <c r="H4945" s="158" t="str">
        <f>IF($A4945=0,"",IFERROR(INDEX(BD_Gestão!A:A,MATCH('Banco de Dados'!$B4945,BD_Gestão!$B:$B,0)),"erro"))</f>
        <v/>
      </c>
      <c r="I4945" s="162" t="str">
        <f>IF($A4945=0,"",IFERROR(INDEX(BD_Gestão!E:E,MATCH('Banco de Dados'!$B4945,BD_Gestão!$B:$B,0)),"erro"))</f>
        <v/>
      </c>
      <c r="J4945" s="186" t="str">
        <f>IF($A4945=0,"",IFERROR(INDEX(BD_Gestão!B:B,MATCH('Banco de Dados'!$B4945,BD_Gestão!$B:$B,0)),"erro"))</f>
        <v/>
      </c>
      <c r="K4945" s="158" t="str">
        <f>IF($A4945=0,"",IFERROR(INDEX(BD_Gestão!C:C,MATCH('Banco de Dados'!$B4945,BD_Gestão!$B:$B,0)),"erro"))</f>
        <v/>
      </c>
      <c r="L4945" s="158" t="str">
        <f>IF($A4945=0,"",IFERROR(INDEX(BD_Gestão!H:H,MATCH('Banco de Dados'!$B4945,BD_Gestão!$B:$B,0)),"erro"))</f>
        <v/>
      </c>
      <c r="M4945" s="161" t="str">
        <f>IF($A4945=0,"",IFERROR(INDEX(BD_Gestão!F:F,MATCH('Banco de Dados'!$B4945,BD_Gestão!$B:$B,0)),"erro"))</f>
        <v/>
      </c>
      <c r="N4945" s="161" t="str">
        <f>IF($A4945=0,"",IFERROR(INDEX(BD_Gestão!J:J,MATCH('Banco de Dados'!$B4945,BD_Gestão!$B:$B,0)),"erro"))</f>
        <v/>
      </c>
      <c r="O4945" s="164" t="str">
        <f>IF($A4945=0,"",IFERROR(INDEX(BD_Gestão!K:K,MATCH('Banco de Dados'!$B4945,BD_Gestão!$B:$B,0)),"erro"))</f>
        <v/>
      </c>
      <c r="P4945" s="169" t="str">
        <f t="shared" si="310"/>
        <v/>
      </c>
      <c r="Q4945" s="170" t="str">
        <f t="shared" si="311"/>
        <v/>
      </c>
      <c r="R4945" s="163" t="e">
        <f t="shared" si="308"/>
        <v>#VALUE!</v>
      </c>
      <c r="S4945" s="163" t="e">
        <f t="shared" si="309"/>
        <v>#VALUE!</v>
      </c>
      <c r="T4945" s="163" t="e">
        <f>INDEX(Controle!O:O,MATCH('Banco de Dados'!A4945,Controle!M:M,0))*E4945/100</f>
        <v>#N/A</v>
      </c>
    </row>
    <row r="4946" spans="1:20" hidden="1" x14ac:dyDescent="0.2">
      <c r="A4946" s="158">
        <f>BD_TS!A4945</f>
        <v>0</v>
      </c>
      <c r="B4946" s="158" t="str">
        <f>SUBSTITUTE(SUBSTITUTE(BD_TS!D4945," ",""),"-","/")</f>
        <v/>
      </c>
      <c r="C4946" s="158">
        <f>BD_TS!E4945</f>
        <v>0</v>
      </c>
      <c r="D4946" s="159">
        <f>BD_TS!F4945</f>
        <v>0</v>
      </c>
      <c r="E4946" s="160">
        <f>BD_TS!B4945</f>
        <v>0</v>
      </c>
      <c r="F4946" s="161">
        <f>BD_TS!C4945</f>
        <v>0</v>
      </c>
      <c r="G4946" s="187">
        <f>BD_TS!H4945</f>
        <v>0</v>
      </c>
      <c r="H4946" s="158" t="str">
        <f>IF($A4946=0,"",IFERROR(INDEX(BD_Gestão!A:A,MATCH('Banco de Dados'!$B4946,BD_Gestão!$B:$B,0)),"erro"))</f>
        <v/>
      </c>
      <c r="I4946" s="162" t="str">
        <f>IF($A4946=0,"",IFERROR(INDEX(BD_Gestão!E:E,MATCH('Banco de Dados'!$B4946,BD_Gestão!$B:$B,0)),"erro"))</f>
        <v/>
      </c>
      <c r="J4946" s="186" t="str">
        <f>IF($A4946=0,"",IFERROR(INDEX(BD_Gestão!B:B,MATCH('Banco de Dados'!$B4946,BD_Gestão!$B:$B,0)),"erro"))</f>
        <v/>
      </c>
      <c r="K4946" s="158" t="str">
        <f>IF($A4946=0,"",IFERROR(INDEX(BD_Gestão!C:C,MATCH('Banco de Dados'!$B4946,BD_Gestão!$B:$B,0)),"erro"))</f>
        <v/>
      </c>
      <c r="L4946" s="158" t="str">
        <f>IF($A4946=0,"",IFERROR(INDEX(BD_Gestão!H:H,MATCH('Banco de Dados'!$B4946,BD_Gestão!$B:$B,0)),"erro"))</f>
        <v/>
      </c>
      <c r="M4946" s="161" t="str">
        <f>IF($A4946=0,"",IFERROR(INDEX(BD_Gestão!F:F,MATCH('Banco de Dados'!$B4946,BD_Gestão!$B:$B,0)),"erro"))</f>
        <v/>
      </c>
      <c r="N4946" s="161" t="str">
        <f>IF($A4946=0,"",IFERROR(INDEX(BD_Gestão!J:J,MATCH('Banco de Dados'!$B4946,BD_Gestão!$B:$B,0)),"erro"))</f>
        <v/>
      </c>
      <c r="O4946" s="164" t="str">
        <f>IF($A4946=0,"",IFERROR(INDEX(BD_Gestão!K:K,MATCH('Banco de Dados'!$B4946,BD_Gestão!$B:$B,0)),"erro"))</f>
        <v/>
      </c>
      <c r="P4946" s="169" t="str">
        <f t="shared" si="310"/>
        <v/>
      </c>
      <c r="Q4946" s="170" t="str">
        <f t="shared" si="311"/>
        <v/>
      </c>
      <c r="R4946" s="163" t="e">
        <f t="shared" si="308"/>
        <v>#VALUE!</v>
      </c>
      <c r="S4946" s="163" t="e">
        <f t="shared" si="309"/>
        <v>#VALUE!</v>
      </c>
      <c r="T4946" s="163" t="e">
        <f>INDEX(Controle!O:O,MATCH('Banco de Dados'!A4946,Controle!M:M,0))*E4946/100</f>
        <v>#N/A</v>
      </c>
    </row>
    <row r="4947" spans="1:20" hidden="1" x14ac:dyDescent="0.2">
      <c r="A4947" s="158">
        <f>BD_TS!A4946</f>
        <v>0</v>
      </c>
      <c r="B4947" s="158" t="str">
        <f>SUBSTITUTE(SUBSTITUTE(BD_TS!D4946," ",""),"-","/")</f>
        <v/>
      </c>
      <c r="C4947" s="158">
        <f>BD_TS!E4946</f>
        <v>0</v>
      </c>
      <c r="D4947" s="159">
        <f>BD_TS!F4946</f>
        <v>0</v>
      </c>
      <c r="E4947" s="160">
        <f>BD_TS!B4946</f>
        <v>0</v>
      </c>
      <c r="F4947" s="161">
        <f>BD_TS!C4946</f>
        <v>0</v>
      </c>
      <c r="G4947" s="187">
        <f>BD_TS!H4946</f>
        <v>0</v>
      </c>
      <c r="H4947" s="158" t="str">
        <f>IF($A4947=0,"",IFERROR(INDEX(BD_Gestão!A:A,MATCH('Banco de Dados'!$B4947,BD_Gestão!$B:$B,0)),"erro"))</f>
        <v/>
      </c>
      <c r="I4947" s="162" t="str">
        <f>IF($A4947=0,"",IFERROR(INDEX(BD_Gestão!E:E,MATCH('Banco de Dados'!$B4947,BD_Gestão!$B:$B,0)),"erro"))</f>
        <v/>
      </c>
      <c r="J4947" s="186" t="str">
        <f>IF($A4947=0,"",IFERROR(INDEX(BD_Gestão!B:B,MATCH('Banco de Dados'!$B4947,BD_Gestão!$B:$B,0)),"erro"))</f>
        <v/>
      </c>
      <c r="K4947" s="158" t="str">
        <f>IF($A4947=0,"",IFERROR(INDEX(BD_Gestão!C:C,MATCH('Banco de Dados'!$B4947,BD_Gestão!$B:$B,0)),"erro"))</f>
        <v/>
      </c>
      <c r="L4947" s="158" t="str">
        <f>IF($A4947=0,"",IFERROR(INDEX(BD_Gestão!H:H,MATCH('Banco de Dados'!$B4947,BD_Gestão!$B:$B,0)),"erro"))</f>
        <v/>
      </c>
      <c r="M4947" s="161" t="str">
        <f>IF($A4947=0,"",IFERROR(INDEX(BD_Gestão!F:F,MATCH('Banco de Dados'!$B4947,BD_Gestão!$B:$B,0)),"erro"))</f>
        <v/>
      </c>
      <c r="N4947" s="161" t="str">
        <f>IF($A4947=0,"",IFERROR(INDEX(BD_Gestão!J:J,MATCH('Banco de Dados'!$B4947,BD_Gestão!$B:$B,0)),"erro"))</f>
        <v/>
      </c>
      <c r="O4947" s="164" t="str">
        <f>IF($A4947=0,"",IFERROR(INDEX(BD_Gestão!K:K,MATCH('Banco de Dados'!$B4947,BD_Gestão!$B:$B,0)),"erro"))</f>
        <v/>
      </c>
      <c r="P4947" s="169" t="str">
        <f t="shared" si="310"/>
        <v/>
      </c>
      <c r="Q4947" s="170" t="str">
        <f t="shared" si="311"/>
        <v/>
      </c>
      <c r="R4947" s="163" t="e">
        <f t="shared" si="308"/>
        <v>#VALUE!</v>
      </c>
      <c r="S4947" s="163" t="e">
        <f t="shared" si="309"/>
        <v>#VALUE!</v>
      </c>
      <c r="T4947" s="163" t="e">
        <f>INDEX(Controle!O:O,MATCH('Banco de Dados'!A4947,Controle!M:M,0))*E4947/100</f>
        <v>#N/A</v>
      </c>
    </row>
    <row r="4948" spans="1:20" hidden="1" x14ac:dyDescent="0.2">
      <c r="A4948" s="158">
        <f>BD_TS!A4947</f>
        <v>0</v>
      </c>
      <c r="B4948" s="158" t="str">
        <f>SUBSTITUTE(SUBSTITUTE(BD_TS!D4947," ",""),"-","/")</f>
        <v/>
      </c>
      <c r="C4948" s="158">
        <f>BD_TS!E4947</f>
        <v>0</v>
      </c>
      <c r="D4948" s="159">
        <f>BD_TS!F4947</f>
        <v>0</v>
      </c>
      <c r="E4948" s="160">
        <f>BD_TS!B4947</f>
        <v>0</v>
      </c>
      <c r="F4948" s="161">
        <f>BD_TS!C4947</f>
        <v>0</v>
      </c>
      <c r="G4948" s="187">
        <f>BD_TS!H4947</f>
        <v>0</v>
      </c>
      <c r="H4948" s="158" t="str">
        <f>IF($A4948=0,"",IFERROR(INDEX(BD_Gestão!A:A,MATCH('Banco de Dados'!$B4948,BD_Gestão!$B:$B,0)),"erro"))</f>
        <v/>
      </c>
      <c r="I4948" s="162" t="str">
        <f>IF($A4948=0,"",IFERROR(INDEX(BD_Gestão!E:E,MATCH('Banco de Dados'!$B4948,BD_Gestão!$B:$B,0)),"erro"))</f>
        <v/>
      </c>
      <c r="J4948" s="186" t="str">
        <f>IF($A4948=0,"",IFERROR(INDEX(BD_Gestão!B:B,MATCH('Banco de Dados'!$B4948,BD_Gestão!$B:$B,0)),"erro"))</f>
        <v/>
      </c>
      <c r="K4948" s="158" t="str">
        <f>IF($A4948=0,"",IFERROR(INDEX(BD_Gestão!C:C,MATCH('Banco de Dados'!$B4948,BD_Gestão!$B:$B,0)),"erro"))</f>
        <v/>
      </c>
      <c r="L4948" s="158" t="str">
        <f>IF($A4948=0,"",IFERROR(INDEX(BD_Gestão!H:H,MATCH('Banco de Dados'!$B4948,BD_Gestão!$B:$B,0)),"erro"))</f>
        <v/>
      </c>
      <c r="M4948" s="161" t="str">
        <f>IF($A4948=0,"",IFERROR(INDEX(BD_Gestão!F:F,MATCH('Banco de Dados'!$B4948,BD_Gestão!$B:$B,0)),"erro"))</f>
        <v/>
      </c>
      <c r="N4948" s="161" t="str">
        <f>IF($A4948=0,"",IFERROR(INDEX(BD_Gestão!J:J,MATCH('Banco de Dados'!$B4948,BD_Gestão!$B:$B,0)),"erro"))</f>
        <v/>
      </c>
      <c r="O4948" s="164" t="str">
        <f>IF($A4948=0,"",IFERROR(INDEX(BD_Gestão!K:K,MATCH('Banco de Dados'!$B4948,BD_Gestão!$B:$B,0)),"erro"))</f>
        <v/>
      </c>
      <c r="P4948" s="169" t="str">
        <f t="shared" si="310"/>
        <v/>
      </c>
      <c r="Q4948" s="170" t="str">
        <f t="shared" si="311"/>
        <v/>
      </c>
      <c r="R4948" s="163" t="e">
        <f t="shared" si="308"/>
        <v>#VALUE!</v>
      </c>
      <c r="S4948" s="163" t="e">
        <f t="shared" si="309"/>
        <v>#VALUE!</v>
      </c>
      <c r="T4948" s="163" t="e">
        <f>INDEX(Controle!O:O,MATCH('Banco de Dados'!A4948,Controle!M:M,0))*E4948/100</f>
        <v>#N/A</v>
      </c>
    </row>
    <row r="4949" spans="1:20" hidden="1" x14ac:dyDescent="0.2">
      <c r="A4949" s="158">
        <f>BD_TS!A4948</f>
        <v>0</v>
      </c>
      <c r="B4949" s="158" t="str">
        <f>SUBSTITUTE(SUBSTITUTE(BD_TS!D4948," ",""),"-","/")</f>
        <v/>
      </c>
      <c r="C4949" s="158">
        <f>BD_TS!E4948</f>
        <v>0</v>
      </c>
      <c r="D4949" s="159">
        <f>BD_TS!F4948</f>
        <v>0</v>
      </c>
      <c r="E4949" s="160">
        <f>BD_TS!B4948</f>
        <v>0</v>
      </c>
      <c r="F4949" s="161">
        <f>BD_TS!C4948</f>
        <v>0</v>
      </c>
      <c r="G4949" s="187">
        <f>BD_TS!H4948</f>
        <v>0</v>
      </c>
      <c r="H4949" s="158" t="str">
        <f>IF($A4949=0,"",IFERROR(INDEX(BD_Gestão!A:A,MATCH('Banco de Dados'!$B4949,BD_Gestão!$B:$B,0)),"erro"))</f>
        <v/>
      </c>
      <c r="I4949" s="162" t="str">
        <f>IF($A4949=0,"",IFERROR(INDEX(BD_Gestão!E:E,MATCH('Banco de Dados'!$B4949,BD_Gestão!$B:$B,0)),"erro"))</f>
        <v/>
      </c>
      <c r="J4949" s="186" t="str">
        <f>IF($A4949=0,"",IFERROR(INDEX(BD_Gestão!B:B,MATCH('Banco de Dados'!$B4949,BD_Gestão!$B:$B,0)),"erro"))</f>
        <v/>
      </c>
      <c r="K4949" s="158" t="str">
        <f>IF($A4949=0,"",IFERROR(INDEX(BD_Gestão!C:C,MATCH('Banco de Dados'!$B4949,BD_Gestão!$B:$B,0)),"erro"))</f>
        <v/>
      </c>
      <c r="L4949" s="158" t="str">
        <f>IF($A4949=0,"",IFERROR(INDEX(BD_Gestão!H:H,MATCH('Banco de Dados'!$B4949,BD_Gestão!$B:$B,0)),"erro"))</f>
        <v/>
      </c>
      <c r="M4949" s="161" t="str">
        <f>IF($A4949=0,"",IFERROR(INDEX(BD_Gestão!F:F,MATCH('Banco de Dados'!$B4949,BD_Gestão!$B:$B,0)),"erro"))</f>
        <v/>
      </c>
      <c r="N4949" s="161" t="str">
        <f>IF($A4949=0,"",IFERROR(INDEX(BD_Gestão!J:J,MATCH('Banco de Dados'!$B4949,BD_Gestão!$B:$B,0)),"erro"))</f>
        <v/>
      </c>
      <c r="O4949" s="164" t="str">
        <f>IF($A4949=0,"",IFERROR(INDEX(BD_Gestão!K:K,MATCH('Banco de Dados'!$B4949,BD_Gestão!$B:$B,0)),"erro"))</f>
        <v/>
      </c>
      <c r="P4949" s="169" t="str">
        <f t="shared" si="310"/>
        <v/>
      </c>
      <c r="Q4949" s="170" t="str">
        <f t="shared" si="311"/>
        <v/>
      </c>
      <c r="R4949" s="163" t="e">
        <f t="shared" si="308"/>
        <v>#VALUE!</v>
      </c>
      <c r="S4949" s="163" t="e">
        <f t="shared" si="309"/>
        <v>#VALUE!</v>
      </c>
      <c r="T4949" s="163" t="e">
        <f>INDEX(Controle!O:O,MATCH('Banco de Dados'!A4949,Controle!M:M,0))*E4949/100</f>
        <v>#N/A</v>
      </c>
    </row>
    <row r="4950" spans="1:20" hidden="1" x14ac:dyDescent="0.2">
      <c r="A4950" s="158">
        <f>BD_TS!A4949</f>
        <v>0</v>
      </c>
      <c r="B4950" s="158" t="str">
        <f>SUBSTITUTE(SUBSTITUTE(BD_TS!D4949," ",""),"-","/")</f>
        <v/>
      </c>
      <c r="C4950" s="158">
        <f>BD_TS!E4949</f>
        <v>0</v>
      </c>
      <c r="D4950" s="159">
        <f>BD_TS!F4949</f>
        <v>0</v>
      </c>
      <c r="E4950" s="160">
        <f>BD_TS!B4949</f>
        <v>0</v>
      </c>
      <c r="F4950" s="161">
        <f>BD_TS!C4949</f>
        <v>0</v>
      </c>
      <c r="G4950" s="187">
        <f>BD_TS!H4949</f>
        <v>0</v>
      </c>
      <c r="H4950" s="158" t="str">
        <f>IF($A4950=0,"",IFERROR(INDEX(BD_Gestão!A:A,MATCH('Banco de Dados'!$B4950,BD_Gestão!$B:$B,0)),"erro"))</f>
        <v/>
      </c>
      <c r="I4950" s="162" t="str">
        <f>IF($A4950=0,"",IFERROR(INDEX(BD_Gestão!E:E,MATCH('Banco de Dados'!$B4950,BD_Gestão!$B:$B,0)),"erro"))</f>
        <v/>
      </c>
      <c r="J4950" s="186" t="str">
        <f>IF($A4950=0,"",IFERROR(INDEX(BD_Gestão!B:B,MATCH('Banco de Dados'!$B4950,BD_Gestão!$B:$B,0)),"erro"))</f>
        <v/>
      </c>
      <c r="K4950" s="158" t="str">
        <f>IF($A4950=0,"",IFERROR(INDEX(BD_Gestão!C:C,MATCH('Banco de Dados'!$B4950,BD_Gestão!$B:$B,0)),"erro"))</f>
        <v/>
      </c>
      <c r="L4950" s="158" t="str">
        <f>IF($A4950=0,"",IFERROR(INDEX(BD_Gestão!H:H,MATCH('Banco de Dados'!$B4950,BD_Gestão!$B:$B,0)),"erro"))</f>
        <v/>
      </c>
      <c r="M4950" s="161" t="str">
        <f>IF($A4950=0,"",IFERROR(INDEX(BD_Gestão!F:F,MATCH('Banco de Dados'!$B4950,BD_Gestão!$B:$B,0)),"erro"))</f>
        <v/>
      </c>
      <c r="N4950" s="161" t="str">
        <f>IF($A4950=0,"",IFERROR(INDEX(BD_Gestão!J:J,MATCH('Banco de Dados'!$B4950,BD_Gestão!$B:$B,0)),"erro"))</f>
        <v/>
      </c>
      <c r="O4950" s="164" t="str">
        <f>IF($A4950=0,"",IFERROR(INDEX(BD_Gestão!K:K,MATCH('Banco de Dados'!$B4950,BD_Gestão!$B:$B,0)),"erro"))</f>
        <v/>
      </c>
      <c r="P4950" s="169" t="str">
        <f t="shared" si="310"/>
        <v/>
      </c>
      <c r="Q4950" s="170" t="str">
        <f t="shared" si="311"/>
        <v/>
      </c>
      <c r="R4950" s="163" t="e">
        <f t="shared" si="308"/>
        <v>#VALUE!</v>
      </c>
      <c r="S4950" s="163" t="e">
        <f t="shared" si="309"/>
        <v>#VALUE!</v>
      </c>
      <c r="T4950" s="163" t="e">
        <f>INDEX(Controle!O:O,MATCH('Banco de Dados'!A4950,Controle!M:M,0))*E4950/100</f>
        <v>#N/A</v>
      </c>
    </row>
    <row r="4951" spans="1:20" hidden="1" x14ac:dyDescent="0.2">
      <c r="A4951" s="158">
        <f>BD_TS!A4950</f>
        <v>0</v>
      </c>
      <c r="B4951" s="158" t="str">
        <f>SUBSTITUTE(SUBSTITUTE(BD_TS!D4950," ",""),"-","/")</f>
        <v/>
      </c>
      <c r="C4951" s="158">
        <f>BD_TS!E4950</f>
        <v>0</v>
      </c>
      <c r="D4951" s="159">
        <f>BD_TS!F4950</f>
        <v>0</v>
      </c>
      <c r="E4951" s="160">
        <f>BD_TS!B4950</f>
        <v>0</v>
      </c>
      <c r="F4951" s="161">
        <f>BD_TS!C4950</f>
        <v>0</v>
      </c>
      <c r="G4951" s="187">
        <f>BD_TS!H4950</f>
        <v>0</v>
      </c>
      <c r="H4951" s="158" t="str">
        <f>IF($A4951=0,"",IFERROR(INDEX(BD_Gestão!A:A,MATCH('Banco de Dados'!$B4951,BD_Gestão!$B:$B,0)),"erro"))</f>
        <v/>
      </c>
      <c r="I4951" s="162" t="str">
        <f>IF($A4951=0,"",IFERROR(INDEX(BD_Gestão!E:E,MATCH('Banco de Dados'!$B4951,BD_Gestão!$B:$B,0)),"erro"))</f>
        <v/>
      </c>
      <c r="J4951" s="186" t="str">
        <f>IF($A4951=0,"",IFERROR(INDEX(BD_Gestão!B:B,MATCH('Banco de Dados'!$B4951,BD_Gestão!$B:$B,0)),"erro"))</f>
        <v/>
      </c>
      <c r="K4951" s="158" t="str">
        <f>IF($A4951=0,"",IFERROR(INDEX(BD_Gestão!C:C,MATCH('Banco de Dados'!$B4951,BD_Gestão!$B:$B,0)),"erro"))</f>
        <v/>
      </c>
      <c r="L4951" s="158" t="str">
        <f>IF($A4951=0,"",IFERROR(INDEX(BD_Gestão!H:H,MATCH('Banco de Dados'!$B4951,BD_Gestão!$B:$B,0)),"erro"))</f>
        <v/>
      </c>
      <c r="M4951" s="161" t="str">
        <f>IF($A4951=0,"",IFERROR(INDEX(BD_Gestão!F:F,MATCH('Banco de Dados'!$B4951,BD_Gestão!$B:$B,0)),"erro"))</f>
        <v/>
      </c>
      <c r="N4951" s="161" t="str">
        <f>IF($A4951=0,"",IFERROR(INDEX(BD_Gestão!J:J,MATCH('Banco de Dados'!$B4951,BD_Gestão!$B:$B,0)),"erro"))</f>
        <v/>
      </c>
      <c r="O4951" s="164" t="str">
        <f>IF($A4951=0,"",IFERROR(INDEX(BD_Gestão!K:K,MATCH('Banco de Dados'!$B4951,BD_Gestão!$B:$B,0)),"erro"))</f>
        <v/>
      </c>
      <c r="P4951" s="169" t="str">
        <f t="shared" si="310"/>
        <v/>
      </c>
      <c r="Q4951" s="170" t="str">
        <f t="shared" si="311"/>
        <v/>
      </c>
      <c r="R4951" s="163" t="e">
        <f t="shared" si="308"/>
        <v>#VALUE!</v>
      </c>
      <c r="S4951" s="163" t="e">
        <f t="shared" si="309"/>
        <v>#VALUE!</v>
      </c>
      <c r="T4951" s="163" t="e">
        <f>INDEX(Controle!O:O,MATCH('Banco de Dados'!A4951,Controle!M:M,0))*E4951/100</f>
        <v>#N/A</v>
      </c>
    </row>
    <row r="4952" spans="1:20" hidden="1" x14ac:dyDescent="0.2">
      <c r="A4952" s="158">
        <f>BD_TS!A4951</f>
        <v>0</v>
      </c>
      <c r="B4952" s="158" t="str">
        <f>SUBSTITUTE(SUBSTITUTE(BD_TS!D4951," ",""),"-","/")</f>
        <v/>
      </c>
      <c r="C4952" s="158">
        <f>BD_TS!E4951</f>
        <v>0</v>
      </c>
      <c r="D4952" s="159">
        <f>BD_TS!F4951</f>
        <v>0</v>
      </c>
      <c r="E4952" s="160">
        <f>BD_TS!B4951</f>
        <v>0</v>
      </c>
      <c r="F4952" s="161">
        <f>BD_TS!C4951</f>
        <v>0</v>
      </c>
      <c r="G4952" s="187">
        <f>BD_TS!H4951</f>
        <v>0</v>
      </c>
      <c r="H4952" s="158" t="str">
        <f>IF($A4952=0,"",IFERROR(INDEX(BD_Gestão!A:A,MATCH('Banco de Dados'!$B4952,BD_Gestão!$B:$B,0)),"erro"))</f>
        <v/>
      </c>
      <c r="I4952" s="162" t="str">
        <f>IF($A4952=0,"",IFERROR(INDEX(BD_Gestão!E:E,MATCH('Banco de Dados'!$B4952,BD_Gestão!$B:$B,0)),"erro"))</f>
        <v/>
      </c>
      <c r="J4952" s="186" t="str">
        <f>IF($A4952=0,"",IFERROR(INDEX(BD_Gestão!B:B,MATCH('Banco de Dados'!$B4952,BD_Gestão!$B:$B,0)),"erro"))</f>
        <v/>
      </c>
      <c r="K4952" s="158" t="str">
        <f>IF($A4952=0,"",IFERROR(INDEX(BD_Gestão!C:C,MATCH('Banco de Dados'!$B4952,BD_Gestão!$B:$B,0)),"erro"))</f>
        <v/>
      </c>
      <c r="L4952" s="158" t="str">
        <f>IF($A4952=0,"",IFERROR(INDEX(BD_Gestão!H:H,MATCH('Banco de Dados'!$B4952,BD_Gestão!$B:$B,0)),"erro"))</f>
        <v/>
      </c>
      <c r="M4952" s="161" t="str">
        <f>IF($A4952=0,"",IFERROR(INDEX(BD_Gestão!F:F,MATCH('Banco de Dados'!$B4952,BD_Gestão!$B:$B,0)),"erro"))</f>
        <v/>
      </c>
      <c r="N4952" s="161" t="str">
        <f>IF($A4952=0,"",IFERROR(INDEX(BD_Gestão!J:J,MATCH('Banco de Dados'!$B4952,BD_Gestão!$B:$B,0)),"erro"))</f>
        <v/>
      </c>
      <c r="O4952" s="164" t="str">
        <f>IF($A4952=0,"",IFERROR(INDEX(BD_Gestão!K:K,MATCH('Banco de Dados'!$B4952,BD_Gestão!$B:$B,0)),"erro"))</f>
        <v/>
      </c>
      <c r="P4952" s="169" t="str">
        <f t="shared" si="310"/>
        <v/>
      </c>
      <c r="Q4952" s="170" t="str">
        <f t="shared" si="311"/>
        <v/>
      </c>
      <c r="R4952" s="163" t="e">
        <f t="shared" si="308"/>
        <v>#VALUE!</v>
      </c>
      <c r="S4952" s="163" t="e">
        <f t="shared" si="309"/>
        <v>#VALUE!</v>
      </c>
      <c r="T4952" s="163" t="e">
        <f>INDEX(Controle!O:O,MATCH('Banco de Dados'!A4952,Controle!M:M,0))*E4952/100</f>
        <v>#N/A</v>
      </c>
    </row>
    <row r="4953" spans="1:20" hidden="1" x14ac:dyDescent="0.2">
      <c r="A4953" s="158">
        <f>BD_TS!A4952</f>
        <v>0</v>
      </c>
      <c r="B4953" s="158" t="str">
        <f>SUBSTITUTE(SUBSTITUTE(BD_TS!D4952," ",""),"-","/")</f>
        <v/>
      </c>
      <c r="C4953" s="158">
        <f>BD_TS!E4952</f>
        <v>0</v>
      </c>
      <c r="D4953" s="159">
        <f>BD_TS!F4952</f>
        <v>0</v>
      </c>
      <c r="E4953" s="160">
        <f>BD_TS!B4952</f>
        <v>0</v>
      </c>
      <c r="F4953" s="161">
        <f>BD_TS!C4952</f>
        <v>0</v>
      </c>
      <c r="G4953" s="187">
        <f>BD_TS!H4952</f>
        <v>0</v>
      </c>
      <c r="H4953" s="158" t="str">
        <f>IF($A4953=0,"",IFERROR(INDEX(BD_Gestão!A:A,MATCH('Banco de Dados'!$B4953,BD_Gestão!$B:$B,0)),"erro"))</f>
        <v/>
      </c>
      <c r="I4953" s="162" t="str">
        <f>IF($A4953=0,"",IFERROR(INDEX(BD_Gestão!E:E,MATCH('Banco de Dados'!$B4953,BD_Gestão!$B:$B,0)),"erro"))</f>
        <v/>
      </c>
      <c r="J4953" s="186" t="str">
        <f>IF($A4953=0,"",IFERROR(INDEX(BD_Gestão!B:B,MATCH('Banco de Dados'!$B4953,BD_Gestão!$B:$B,0)),"erro"))</f>
        <v/>
      </c>
      <c r="K4953" s="158" t="str">
        <f>IF($A4953=0,"",IFERROR(INDEX(BD_Gestão!C:C,MATCH('Banco de Dados'!$B4953,BD_Gestão!$B:$B,0)),"erro"))</f>
        <v/>
      </c>
      <c r="L4953" s="158" t="str">
        <f>IF($A4953=0,"",IFERROR(INDEX(BD_Gestão!H:H,MATCH('Banco de Dados'!$B4953,BD_Gestão!$B:$B,0)),"erro"))</f>
        <v/>
      </c>
      <c r="M4953" s="161" t="str">
        <f>IF($A4953=0,"",IFERROR(INDEX(BD_Gestão!F:F,MATCH('Banco de Dados'!$B4953,BD_Gestão!$B:$B,0)),"erro"))</f>
        <v/>
      </c>
      <c r="N4953" s="161" t="str">
        <f>IF($A4953=0,"",IFERROR(INDEX(BD_Gestão!J:J,MATCH('Banco de Dados'!$B4953,BD_Gestão!$B:$B,0)),"erro"))</f>
        <v/>
      </c>
      <c r="O4953" s="164" t="str">
        <f>IF($A4953=0,"",IFERROR(INDEX(BD_Gestão!K:K,MATCH('Banco de Dados'!$B4953,BD_Gestão!$B:$B,0)),"erro"))</f>
        <v/>
      </c>
      <c r="P4953" s="169" t="str">
        <f t="shared" si="310"/>
        <v/>
      </c>
      <c r="Q4953" s="170" t="str">
        <f t="shared" si="311"/>
        <v/>
      </c>
      <c r="R4953" s="163" t="e">
        <f t="shared" si="308"/>
        <v>#VALUE!</v>
      </c>
      <c r="S4953" s="163" t="e">
        <f t="shared" si="309"/>
        <v>#VALUE!</v>
      </c>
      <c r="T4953" s="163" t="e">
        <f>INDEX(Controle!O:O,MATCH('Banco de Dados'!A4953,Controle!M:M,0))*E4953/100</f>
        <v>#N/A</v>
      </c>
    </row>
    <row r="4954" spans="1:20" hidden="1" x14ac:dyDescent="0.2">
      <c r="A4954" s="158">
        <f>BD_TS!A4953</f>
        <v>0</v>
      </c>
      <c r="B4954" s="158" t="str">
        <f>SUBSTITUTE(SUBSTITUTE(BD_TS!D4953," ",""),"-","/")</f>
        <v/>
      </c>
      <c r="C4954" s="158">
        <f>BD_TS!E4953</f>
        <v>0</v>
      </c>
      <c r="D4954" s="159">
        <f>BD_TS!F4953</f>
        <v>0</v>
      </c>
      <c r="E4954" s="160">
        <f>BD_TS!B4953</f>
        <v>0</v>
      </c>
      <c r="F4954" s="161">
        <f>BD_TS!C4953</f>
        <v>0</v>
      </c>
      <c r="G4954" s="187">
        <f>BD_TS!H4953</f>
        <v>0</v>
      </c>
      <c r="H4954" s="158" t="str">
        <f>IF($A4954=0,"",IFERROR(INDEX(BD_Gestão!A:A,MATCH('Banco de Dados'!$B4954,BD_Gestão!$B:$B,0)),"erro"))</f>
        <v/>
      </c>
      <c r="I4954" s="162" t="str">
        <f>IF($A4954=0,"",IFERROR(INDEX(BD_Gestão!E:E,MATCH('Banco de Dados'!$B4954,BD_Gestão!$B:$B,0)),"erro"))</f>
        <v/>
      </c>
      <c r="J4954" s="186" t="str">
        <f>IF($A4954=0,"",IFERROR(INDEX(BD_Gestão!B:B,MATCH('Banco de Dados'!$B4954,BD_Gestão!$B:$B,0)),"erro"))</f>
        <v/>
      </c>
      <c r="K4954" s="158" t="str">
        <f>IF($A4954=0,"",IFERROR(INDEX(BD_Gestão!C:C,MATCH('Banco de Dados'!$B4954,BD_Gestão!$B:$B,0)),"erro"))</f>
        <v/>
      </c>
      <c r="L4954" s="158" t="str">
        <f>IF($A4954=0,"",IFERROR(INDEX(BD_Gestão!H:H,MATCH('Banco de Dados'!$B4954,BD_Gestão!$B:$B,0)),"erro"))</f>
        <v/>
      </c>
      <c r="M4954" s="161" t="str">
        <f>IF($A4954=0,"",IFERROR(INDEX(BD_Gestão!F:F,MATCH('Banco de Dados'!$B4954,BD_Gestão!$B:$B,0)),"erro"))</f>
        <v/>
      </c>
      <c r="N4954" s="161" t="str">
        <f>IF($A4954=0,"",IFERROR(INDEX(BD_Gestão!J:J,MATCH('Banco de Dados'!$B4954,BD_Gestão!$B:$B,0)),"erro"))</f>
        <v/>
      </c>
      <c r="O4954" s="164" t="str">
        <f>IF($A4954=0,"",IFERROR(INDEX(BD_Gestão!K:K,MATCH('Banco de Dados'!$B4954,BD_Gestão!$B:$B,0)),"erro"))</f>
        <v/>
      </c>
      <c r="P4954" s="169" t="str">
        <f t="shared" si="310"/>
        <v/>
      </c>
      <c r="Q4954" s="170" t="str">
        <f t="shared" si="311"/>
        <v/>
      </c>
      <c r="R4954" s="163" t="e">
        <f t="shared" si="308"/>
        <v>#VALUE!</v>
      </c>
      <c r="S4954" s="163" t="e">
        <f t="shared" si="309"/>
        <v>#VALUE!</v>
      </c>
      <c r="T4954" s="163" t="e">
        <f>INDEX(Controle!O:O,MATCH('Banco de Dados'!A4954,Controle!M:M,0))*E4954/100</f>
        <v>#N/A</v>
      </c>
    </row>
    <row r="4955" spans="1:20" hidden="1" x14ac:dyDescent="0.2">
      <c r="A4955" s="158">
        <f>BD_TS!A4954</f>
        <v>0</v>
      </c>
      <c r="B4955" s="158" t="str">
        <f>SUBSTITUTE(SUBSTITUTE(BD_TS!D4954," ",""),"-","/")</f>
        <v/>
      </c>
      <c r="C4955" s="158">
        <f>BD_TS!E4954</f>
        <v>0</v>
      </c>
      <c r="D4955" s="159">
        <f>BD_TS!F4954</f>
        <v>0</v>
      </c>
      <c r="E4955" s="160">
        <f>BD_TS!B4954</f>
        <v>0</v>
      </c>
      <c r="F4955" s="161">
        <f>BD_TS!C4954</f>
        <v>0</v>
      </c>
      <c r="G4955" s="187">
        <f>BD_TS!H4954</f>
        <v>0</v>
      </c>
      <c r="H4955" s="158" t="str">
        <f>IF($A4955=0,"",IFERROR(INDEX(BD_Gestão!A:A,MATCH('Banco de Dados'!$B4955,BD_Gestão!$B:$B,0)),"erro"))</f>
        <v/>
      </c>
      <c r="I4955" s="162" t="str">
        <f>IF($A4955=0,"",IFERROR(INDEX(BD_Gestão!E:E,MATCH('Banco de Dados'!$B4955,BD_Gestão!$B:$B,0)),"erro"))</f>
        <v/>
      </c>
      <c r="J4955" s="186" t="str">
        <f>IF($A4955=0,"",IFERROR(INDEX(BD_Gestão!B:B,MATCH('Banco de Dados'!$B4955,BD_Gestão!$B:$B,0)),"erro"))</f>
        <v/>
      </c>
      <c r="K4955" s="158" t="str">
        <f>IF($A4955=0,"",IFERROR(INDEX(BD_Gestão!C:C,MATCH('Banco de Dados'!$B4955,BD_Gestão!$B:$B,0)),"erro"))</f>
        <v/>
      </c>
      <c r="L4955" s="158" t="str">
        <f>IF($A4955=0,"",IFERROR(INDEX(BD_Gestão!H:H,MATCH('Banco de Dados'!$B4955,BD_Gestão!$B:$B,0)),"erro"))</f>
        <v/>
      </c>
      <c r="M4955" s="161" t="str">
        <f>IF($A4955=0,"",IFERROR(INDEX(BD_Gestão!F:F,MATCH('Banco de Dados'!$B4955,BD_Gestão!$B:$B,0)),"erro"))</f>
        <v/>
      </c>
      <c r="N4955" s="161" t="str">
        <f>IF($A4955=0,"",IFERROR(INDEX(BD_Gestão!J:J,MATCH('Banco de Dados'!$B4955,BD_Gestão!$B:$B,0)),"erro"))</f>
        <v/>
      </c>
      <c r="O4955" s="164" t="str">
        <f>IF($A4955=0,"",IFERROR(INDEX(BD_Gestão!K:K,MATCH('Banco de Dados'!$B4955,BD_Gestão!$B:$B,0)),"erro"))</f>
        <v/>
      </c>
      <c r="P4955" s="169" t="str">
        <f t="shared" si="310"/>
        <v/>
      </c>
      <c r="Q4955" s="170" t="str">
        <f t="shared" si="311"/>
        <v/>
      </c>
      <c r="R4955" s="163" t="e">
        <f t="shared" si="308"/>
        <v>#VALUE!</v>
      </c>
      <c r="S4955" s="163" t="e">
        <f t="shared" si="309"/>
        <v>#VALUE!</v>
      </c>
      <c r="T4955" s="163" t="e">
        <f>INDEX(Controle!O:O,MATCH('Banco de Dados'!A4955,Controle!M:M,0))*E4955/100</f>
        <v>#N/A</v>
      </c>
    </row>
    <row r="4956" spans="1:20" hidden="1" x14ac:dyDescent="0.2">
      <c r="A4956" s="158">
        <f>BD_TS!A4955</f>
        <v>0</v>
      </c>
      <c r="B4956" s="158" t="str">
        <f>SUBSTITUTE(SUBSTITUTE(BD_TS!D4955," ",""),"-","/")</f>
        <v/>
      </c>
      <c r="C4956" s="158">
        <f>BD_TS!E4955</f>
        <v>0</v>
      </c>
      <c r="D4956" s="159">
        <f>BD_TS!F4955</f>
        <v>0</v>
      </c>
      <c r="E4956" s="160">
        <f>BD_TS!B4955</f>
        <v>0</v>
      </c>
      <c r="F4956" s="161">
        <f>BD_TS!C4955</f>
        <v>0</v>
      </c>
      <c r="G4956" s="187">
        <f>BD_TS!H4955</f>
        <v>0</v>
      </c>
      <c r="H4956" s="158" t="str">
        <f>IF($A4956=0,"",IFERROR(INDEX(BD_Gestão!A:A,MATCH('Banco de Dados'!$B4956,BD_Gestão!$B:$B,0)),"erro"))</f>
        <v/>
      </c>
      <c r="I4956" s="162" t="str">
        <f>IF($A4956=0,"",IFERROR(INDEX(BD_Gestão!E:E,MATCH('Banco de Dados'!$B4956,BD_Gestão!$B:$B,0)),"erro"))</f>
        <v/>
      </c>
      <c r="J4956" s="186" t="str">
        <f>IF($A4956=0,"",IFERROR(INDEX(BD_Gestão!B:B,MATCH('Banco de Dados'!$B4956,BD_Gestão!$B:$B,0)),"erro"))</f>
        <v/>
      </c>
      <c r="K4956" s="158" t="str">
        <f>IF($A4956=0,"",IFERROR(INDEX(BD_Gestão!C:C,MATCH('Banco de Dados'!$B4956,BD_Gestão!$B:$B,0)),"erro"))</f>
        <v/>
      </c>
      <c r="L4956" s="158" t="str">
        <f>IF($A4956=0,"",IFERROR(INDEX(BD_Gestão!H:H,MATCH('Banco de Dados'!$B4956,BD_Gestão!$B:$B,0)),"erro"))</f>
        <v/>
      </c>
      <c r="M4956" s="161" t="str">
        <f>IF($A4956=0,"",IFERROR(INDEX(BD_Gestão!F:F,MATCH('Banco de Dados'!$B4956,BD_Gestão!$B:$B,0)),"erro"))</f>
        <v/>
      </c>
      <c r="N4956" s="161" t="str">
        <f>IF($A4956=0,"",IFERROR(INDEX(BD_Gestão!J:J,MATCH('Banco de Dados'!$B4956,BD_Gestão!$B:$B,0)),"erro"))</f>
        <v/>
      </c>
      <c r="O4956" s="164" t="str">
        <f>IF($A4956=0,"",IFERROR(INDEX(BD_Gestão!K:K,MATCH('Banco de Dados'!$B4956,BD_Gestão!$B:$B,0)),"erro"))</f>
        <v/>
      </c>
      <c r="P4956" s="169" t="str">
        <f t="shared" si="310"/>
        <v/>
      </c>
      <c r="Q4956" s="170" t="str">
        <f t="shared" si="311"/>
        <v/>
      </c>
      <c r="R4956" s="163" t="e">
        <f t="shared" si="308"/>
        <v>#VALUE!</v>
      </c>
      <c r="S4956" s="163" t="e">
        <f t="shared" si="309"/>
        <v>#VALUE!</v>
      </c>
      <c r="T4956" s="163" t="e">
        <f>INDEX(Controle!O:O,MATCH('Banco de Dados'!A4956,Controle!M:M,0))*E4956/100</f>
        <v>#N/A</v>
      </c>
    </row>
    <row r="4957" spans="1:20" hidden="1" x14ac:dyDescent="0.2">
      <c r="A4957" s="158">
        <f>BD_TS!A4956</f>
        <v>0</v>
      </c>
      <c r="B4957" s="158" t="str">
        <f>SUBSTITUTE(SUBSTITUTE(BD_TS!D4956," ",""),"-","/")</f>
        <v/>
      </c>
      <c r="C4957" s="158">
        <f>BD_TS!E4956</f>
        <v>0</v>
      </c>
      <c r="D4957" s="159">
        <f>BD_TS!F4956</f>
        <v>0</v>
      </c>
      <c r="E4957" s="160">
        <f>BD_TS!B4956</f>
        <v>0</v>
      </c>
      <c r="F4957" s="161">
        <f>BD_TS!C4956</f>
        <v>0</v>
      </c>
      <c r="G4957" s="187">
        <f>BD_TS!H4956</f>
        <v>0</v>
      </c>
      <c r="H4957" s="158" t="str">
        <f>IF($A4957=0,"",IFERROR(INDEX(BD_Gestão!A:A,MATCH('Banco de Dados'!$B4957,BD_Gestão!$B:$B,0)),"erro"))</f>
        <v/>
      </c>
      <c r="I4957" s="162" t="str">
        <f>IF($A4957=0,"",IFERROR(INDEX(BD_Gestão!E:E,MATCH('Banco de Dados'!$B4957,BD_Gestão!$B:$B,0)),"erro"))</f>
        <v/>
      </c>
      <c r="J4957" s="186" t="str">
        <f>IF($A4957=0,"",IFERROR(INDEX(BD_Gestão!B:B,MATCH('Banco de Dados'!$B4957,BD_Gestão!$B:$B,0)),"erro"))</f>
        <v/>
      </c>
      <c r="K4957" s="158" t="str">
        <f>IF($A4957=0,"",IFERROR(INDEX(BD_Gestão!C:C,MATCH('Banco de Dados'!$B4957,BD_Gestão!$B:$B,0)),"erro"))</f>
        <v/>
      </c>
      <c r="L4957" s="158" t="str">
        <f>IF($A4957=0,"",IFERROR(INDEX(BD_Gestão!H:H,MATCH('Banco de Dados'!$B4957,BD_Gestão!$B:$B,0)),"erro"))</f>
        <v/>
      </c>
      <c r="M4957" s="161" t="str">
        <f>IF($A4957=0,"",IFERROR(INDEX(BD_Gestão!F:F,MATCH('Banco de Dados'!$B4957,BD_Gestão!$B:$B,0)),"erro"))</f>
        <v/>
      </c>
      <c r="N4957" s="161" t="str">
        <f>IF($A4957=0,"",IFERROR(INDEX(BD_Gestão!J:J,MATCH('Banco de Dados'!$B4957,BD_Gestão!$B:$B,0)),"erro"))</f>
        <v/>
      </c>
      <c r="O4957" s="164" t="str">
        <f>IF($A4957=0,"",IFERROR(INDEX(BD_Gestão!K:K,MATCH('Banco de Dados'!$B4957,BD_Gestão!$B:$B,0)),"erro"))</f>
        <v/>
      </c>
      <c r="P4957" s="169" t="str">
        <f t="shared" si="310"/>
        <v/>
      </c>
      <c r="Q4957" s="170" t="str">
        <f t="shared" si="311"/>
        <v/>
      </c>
      <c r="R4957" s="163" t="e">
        <f t="shared" si="308"/>
        <v>#VALUE!</v>
      </c>
      <c r="S4957" s="163" t="e">
        <f t="shared" si="309"/>
        <v>#VALUE!</v>
      </c>
      <c r="T4957" s="163" t="e">
        <f>INDEX(Controle!O:O,MATCH('Banco de Dados'!A4957,Controle!M:M,0))*E4957/100</f>
        <v>#N/A</v>
      </c>
    </row>
    <row r="4958" spans="1:20" hidden="1" x14ac:dyDescent="0.2">
      <c r="A4958" s="158">
        <f>BD_TS!A4957</f>
        <v>0</v>
      </c>
      <c r="B4958" s="158" t="str">
        <f>SUBSTITUTE(SUBSTITUTE(BD_TS!D4957," ",""),"-","/")</f>
        <v/>
      </c>
      <c r="C4958" s="158">
        <f>BD_TS!E4957</f>
        <v>0</v>
      </c>
      <c r="D4958" s="159">
        <f>BD_TS!F4957</f>
        <v>0</v>
      </c>
      <c r="E4958" s="160">
        <f>BD_TS!B4957</f>
        <v>0</v>
      </c>
      <c r="F4958" s="161">
        <f>BD_TS!C4957</f>
        <v>0</v>
      </c>
      <c r="G4958" s="187">
        <f>BD_TS!H4957</f>
        <v>0</v>
      </c>
      <c r="H4958" s="158" t="str">
        <f>IF($A4958=0,"",IFERROR(INDEX(BD_Gestão!A:A,MATCH('Banco de Dados'!$B4958,BD_Gestão!$B:$B,0)),"erro"))</f>
        <v/>
      </c>
      <c r="I4958" s="162" t="str">
        <f>IF($A4958=0,"",IFERROR(INDEX(BD_Gestão!E:E,MATCH('Banco de Dados'!$B4958,BD_Gestão!$B:$B,0)),"erro"))</f>
        <v/>
      </c>
      <c r="J4958" s="186" t="str">
        <f>IF($A4958=0,"",IFERROR(INDEX(BD_Gestão!B:B,MATCH('Banco de Dados'!$B4958,BD_Gestão!$B:$B,0)),"erro"))</f>
        <v/>
      </c>
      <c r="K4958" s="158" t="str">
        <f>IF($A4958=0,"",IFERROR(INDEX(BD_Gestão!C:C,MATCH('Banco de Dados'!$B4958,BD_Gestão!$B:$B,0)),"erro"))</f>
        <v/>
      </c>
      <c r="L4958" s="158" t="str">
        <f>IF($A4958=0,"",IFERROR(INDEX(BD_Gestão!H:H,MATCH('Banco de Dados'!$B4958,BD_Gestão!$B:$B,0)),"erro"))</f>
        <v/>
      </c>
      <c r="M4958" s="161" t="str">
        <f>IF($A4958=0,"",IFERROR(INDEX(BD_Gestão!F:F,MATCH('Banco de Dados'!$B4958,BD_Gestão!$B:$B,0)),"erro"))</f>
        <v/>
      </c>
      <c r="N4958" s="161" t="str">
        <f>IF($A4958=0,"",IFERROR(INDEX(BD_Gestão!J:J,MATCH('Banco de Dados'!$B4958,BD_Gestão!$B:$B,0)),"erro"))</f>
        <v/>
      </c>
      <c r="O4958" s="164" t="str">
        <f>IF($A4958=0,"",IFERROR(INDEX(BD_Gestão!K:K,MATCH('Banco de Dados'!$B4958,BD_Gestão!$B:$B,0)),"erro"))</f>
        <v/>
      </c>
      <c r="P4958" s="169" t="str">
        <f t="shared" si="310"/>
        <v/>
      </c>
      <c r="Q4958" s="170" t="str">
        <f t="shared" si="311"/>
        <v/>
      </c>
      <c r="R4958" s="163" t="e">
        <f t="shared" si="308"/>
        <v>#VALUE!</v>
      </c>
      <c r="S4958" s="163" t="e">
        <f t="shared" si="309"/>
        <v>#VALUE!</v>
      </c>
      <c r="T4958" s="163" t="e">
        <f>INDEX(Controle!O:O,MATCH('Banco de Dados'!A4958,Controle!M:M,0))*E4958/100</f>
        <v>#N/A</v>
      </c>
    </row>
    <row r="4959" spans="1:20" hidden="1" x14ac:dyDescent="0.2">
      <c r="A4959" s="158">
        <f>BD_TS!A4958</f>
        <v>0</v>
      </c>
      <c r="B4959" s="158" t="str">
        <f>SUBSTITUTE(SUBSTITUTE(BD_TS!D4958," ",""),"-","/")</f>
        <v/>
      </c>
      <c r="C4959" s="158">
        <f>BD_TS!E4958</f>
        <v>0</v>
      </c>
      <c r="D4959" s="159">
        <f>BD_TS!F4958</f>
        <v>0</v>
      </c>
      <c r="E4959" s="160">
        <f>BD_TS!B4958</f>
        <v>0</v>
      </c>
      <c r="F4959" s="161">
        <f>BD_TS!C4958</f>
        <v>0</v>
      </c>
      <c r="G4959" s="187">
        <f>BD_TS!H4958</f>
        <v>0</v>
      </c>
      <c r="H4959" s="158" t="str">
        <f>IF($A4959=0,"",IFERROR(INDEX(BD_Gestão!A:A,MATCH('Banco de Dados'!$B4959,BD_Gestão!$B:$B,0)),"erro"))</f>
        <v/>
      </c>
      <c r="I4959" s="162" t="str">
        <f>IF($A4959=0,"",IFERROR(INDEX(BD_Gestão!E:E,MATCH('Banco de Dados'!$B4959,BD_Gestão!$B:$B,0)),"erro"))</f>
        <v/>
      </c>
      <c r="J4959" s="186" t="str">
        <f>IF($A4959=0,"",IFERROR(INDEX(BD_Gestão!B:B,MATCH('Banco de Dados'!$B4959,BD_Gestão!$B:$B,0)),"erro"))</f>
        <v/>
      </c>
      <c r="K4959" s="158" t="str">
        <f>IF($A4959=0,"",IFERROR(INDEX(BD_Gestão!C:C,MATCH('Banco de Dados'!$B4959,BD_Gestão!$B:$B,0)),"erro"))</f>
        <v/>
      </c>
      <c r="L4959" s="158" t="str">
        <f>IF($A4959=0,"",IFERROR(INDEX(BD_Gestão!H:H,MATCH('Banco de Dados'!$B4959,BD_Gestão!$B:$B,0)),"erro"))</f>
        <v/>
      </c>
      <c r="M4959" s="161" t="str">
        <f>IF($A4959=0,"",IFERROR(INDEX(BD_Gestão!F:F,MATCH('Banco de Dados'!$B4959,BD_Gestão!$B:$B,0)),"erro"))</f>
        <v/>
      </c>
      <c r="N4959" s="161" t="str">
        <f>IF($A4959=0,"",IFERROR(INDEX(BD_Gestão!J:J,MATCH('Banco de Dados'!$B4959,BD_Gestão!$B:$B,0)),"erro"))</f>
        <v/>
      </c>
      <c r="O4959" s="164" t="str">
        <f>IF($A4959=0,"",IFERROR(INDEX(BD_Gestão!K:K,MATCH('Banco de Dados'!$B4959,BD_Gestão!$B:$B,0)),"erro"))</f>
        <v/>
      </c>
      <c r="P4959" s="169" t="str">
        <f t="shared" si="310"/>
        <v/>
      </c>
      <c r="Q4959" s="170" t="str">
        <f t="shared" si="311"/>
        <v/>
      </c>
      <c r="R4959" s="163" t="e">
        <f t="shared" si="308"/>
        <v>#VALUE!</v>
      </c>
      <c r="S4959" s="163" t="e">
        <f t="shared" si="309"/>
        <v>#VALUE!</v>
      </c>
      <c r="T4959" s="163" t="e">
        <f>INDEX(Controle!O:O,MATCH('Banco de Dados'!A4959,Controle!M:M,0))*E4959/100</f>
        <v>#N/A</v>
      </c>
    </row>
    <row r="4960" spans="1:20" hidden="1" x14ac:dyDescent="0.2">
      <c r="A4960" s="158">
        <f>BD_TS!A4959</f>
        <v>0</v>
      </c>
      <c r="B4960" s="158" t="str">
        <f>SUBSTITUTE(SUBSTITUTE(BD_TS!D4959," ",""),"-","/")</f>
        <v/>
      </c>
      <c r="C4960" s="158">
        <f>BD_TS!E4959</f>
        <v>0</v>
      </c>
      <c r="D4960" s="159">
        <f>BD_TS!F4959</f>
        <v>0</v>
      </c>
      <c r="E4960" s="160">
        <f>BD_TS!B4959</f>
        <v>0</v>
      </c>
      <c r="F4960" s="161">
        <f>BD_TS!C4959</f>
        <v>0</v>
      </c>
      <c r="G4960" s="187">
        <f>BD_TS!H4959</f>
        <v>0</v>
      </c>
      <c r="H4960" s="158" t="str">
        <f>IF($A4960=0,"",IFERROR(INDEX(BD_Gestão!A:A,MATCH('Banco de Dados'!$B4960,BD_Gestão!$B:$B,0)),"erro"))</f>
        <v/>
      </c>
      <c r="I4960" s="162" t="str">
        <f>IF($A4960=0,"",IFERROR(INDEX(BD_Gestão!E:E,MATCH('Banco de Dados'!$B4960,BD_Gestão!$B:$B,0)),"erro"))</f>
        <v/>
      </c>
      <c r="J4960" s="186" t="str">
        <f>IF($A4960=0,"",IFERROR(INDEX(BD_Gestão!B:B,MATCH('Banco de Dados'!$B4960,BD_Gestão!$B:$B,0)),"erro"))</f>
        <v/>
      </c>
      <c r="K4960" s="158" t="str">
        <f>IF($A4960=0,"",IFERROR(INDEX(BD_Gestão!C:C,MATCH('Banco de Dados'!$B4960,BD_Gestão!$B:$B,0)),"erro"))</f>
        <v/>
      </c>
      <c r="L4960" s="158" t="str">
        <f>IF($A4960=0,"",IFERROR(INDEX(BD_Gestão!H:H,MATCH('Banco de Dados'!$B4960,BD_Gestão!$B:$B,0)),"erro"))</f>
        <v/>
      </c>
      <c r="M4960" s="161" t="str">
        <f>IF($A4960=0,"",IFERROR(INDEX(BD_Gestão!F:F,MATCH('Banco de Dados'!$B4960,BD_Gestão!$B:$B,0)),"erro"))</f>
        <v/>
      </c>
      <c r="N4960" s="161" t="str">
        <f>IF($A4960=0,"",IFERROR(INDEX(BD_Gestão!J:J,MATCH('Banco de Dados'!$B4960,BD_Gestão!$B:$B,0)),"erro"))</f>
        <v/>
      </c>
      <c r="O4960" s="164" t="str">
        <f>IF($A4960=0,"",IFERROR(INDEX(BD_Gestão!K:K,MATCH('Banco de Dados'!$B4960,BD_Gestão!$B:$B,0)),"erro"))</f>
        <v/>
      </c>
      <c r="P4960" s="169" t="str">
        <f t="shared" si="310"/>
        <v/>
      </c>
      <c r="Q4960" s="170" t="str">
        <f t="shared" si="311"/>
        <v/>
      </c>
      <c r="R4960" s="163" t="e">
        <f t="shared" si="308"/>
        <v>#VALUE!</v>
      </c>
      <c r="S4960" s="163" t="e">
        <f t="shared" si="309"/>
        <v>#VALUE!</v>
      </c>
      <c r="T4960" s="163" t="e">
        <f>INDEX(Controle!O:O,MATCH('Banco de Dados'!A4960,Controle!M:M,0))*E4960/100</f>
        <v>#N/A</v>
      </c>
    </row>
    <row r="4961" spans="1:20" hidden="1" x14ac:dyDescent="0.2">
      <c r="A4961" s="158">
        <f>BD_TS!A4960</f>
        <v>0</v>
      </c>
      <c r="B4961" s="158" t="str">
        <f>SUBSTITUTE(SUBSTITUTE(BD_TS!D4960," ",""),"-","/")</f>
        <v/>
      </c>
      <c r="C4961" s="158">
        <f>BD_TS!E4960</f>
        <v>0</v>
      </c>
      <c r="D4961" s="159">
        <f>BD_TS!F4960</f>
        <v>0</v>
      </c>
      <c r="E4961" s="160">
        <f>BD_TS!B4960</f>
        <v>0</v>
      </c>
      <c r="F4961" s="161">
        <f>BD_TS!C4960</f>
        <v>0</v>
      </c>
      <c r="G4961" s="187">
        <f>BD_TS!H4960</f>
        <v>0</v>
      </c>
      <c r="H4961" s="158" t="str">
        <f>IF($A4961=0,"",IFERROR(INDEX(BD_Gestão!A:A,MATCH('Banco de Dados'!$B4961,BD_Gestão!$B:$B,0)),"erro"))</f>
        <v/>
      </c>
      <c r="I4961" s="162" t="str">
        <f>IF($A4961=0,"",IFERROR(INDEX(BD_Gestão!E:E,MATCH('Banco de Dados'!$B4961,BD_Gestão!$B:$B,0)),"erro"))</f>
        <v/>
      </c>
      <c r="J4961" s="186" t="str">
        <f>IF($A4961=0,"",IFERROR(INDEX(BD_Gestão!B:B,MATCH('Banco de Dados'!$B4961,BD_Gestão!$B:$B,0)),"erro"))</f>
        <v/>
      </c>
      <c r="K4961" s="158" t="str">
        <f>IF($A4961=0,"",IFERROR(INDEX(BD_Gestão!C:C,MATCH('Banco de Dados'!$B4961,BD_Gestão!$B:$B,0)),"erro"))</f>
        <v/>
      </c>
      <c r="L4961" s="158" t="str">
        <f>IF($A4961=0,"",IFERROR(INDEX(BD_Gestão!H:H,MATCH('Banco de Dados'!$B4961,BD_Gestão!$B:$B,0)),"erro"))</f>
        <v/>
      </c>
      <c r="M4961" s="161" t="str">
        <f>IF($A4961=0,"",IFERROR(INDEX(BD_Gestão!F:F,MATCH('Banco de Dados'!$B4961,BD_Gestão!$B:$B,0)),"erro"))</f>
        <v/>
      </c>
      <c r="N4961" s="161" t="str">
        <f>IF($A4961=0,"",IFERROR(INDEX(BD_Gestão!J:J,MATCH('Banco de Dados'!$B4961,BD_Gestão!$B:$B,0)),"erro"))</f>
        <v/>
      </c>
      <c r="O4961" s="164" t="str">
        <f>IF($A4961=0,"",IFERROR(INDEX(BD_Gestão!K:K,MATCH('Banco de Dados'!$B4961,BD_Gestão!$B:$B,0)),"erro"))</f>
        <v/>
      </c>
      <c r="P4961" s="169" t="str">
        <f t="shared" si="310"/>
        <v/>
      </c>
      <c r="Q4961" s="170" t="str">
        <f t="shared" si="311"/>
        <v/>
      </c>
      <c r="R4961" s="163" t="e">
        <f t="shared" si="308"/>
        <v>#VALUE!</v>
      </c>
      <c r="S4961" s="163" t="e">
        <f t="shared" si="309"/>
        <v>#VALUE!</v>
      </c>
      <c r="T4961" s="163" t="e">
        <f>INDEX(Controle!O:O,MATCH('Banco de Dados'!A4961,Controle!M:M,0))*E4961/100</f>
        <v>#N/A</v>
      </c>
    </row>
    <row r="4962" spans="1:20" hidden="1" x14ac:dyDescent="0.2">
      <c r="A4962" s="158">
        <f>BD_TS!A4961</f>
        <v>0</v>
      </c>
      <c r="B4962" s="158" t="str">
        <f>SUBSTITUTE(SUBSTITUTE(BD_TS!D4961," ",""),"-","/")</f>
        <v/>
      </c>
      <c r="C4962" s="158">
        <f>BD_TS!E4961</f>
        <v>0</v>
      </c>
      <c r="D4962" s="159">
        <f>BD_TS!F4961</f>
        <v>0</v>
      </c>
      <c r="E4962" s="160">
        <f>BD_TS!B4961</f>
        <v>0</v>
      </c>
      <c r="F4962" s="161">
        <f>BD_TS!C4961</f>
        <v>0</v>
      </c>
      <c r="G4962" s="187">
        <f>BD_TS!H4961</f>
        <v>0</v>
      </c>
      <c r="H4962" s="158" t="str">
        <f>IF($A4962=0,"",IFERROR(INDEX(BD_Gestão!A:A,MATCH('Banco de Dados'!$B4962,BD_Gestão!$B:$B,0)),"erro"))</f>
        <v/>
      </c>
      <c r="I4962" s="162" t="str">
        <f>IF($A4962=0,"",IFERROR(INDEX(BD_Gestão!E:E,MATCH('Banco de Dados'!$B4962,BD_Gestão!$B:$B,0)),"erro"))</f>
        <v/>
      </c>
      <c r="J4962" s="186" t="str">
        <f>IF($A4962=0,"",IFERROR(INDEX(BD_Gestão!B:B,MATCH('Banco de Dados'!$B4962,BD_Gestão!$B:$B,0)),"erro"))</f>
        <v/>
      </c>
      <c r="K4962" s="158" t="str">
        <f>IF($A4962=0,"",IFERROR(INDEX(BD_Gestão!C:C,MATCH('Banco de Dados'!$B4962,BD_Gestão!$B:$B,0)),"erro"))</f>
        <v/>
      </c>
      <c r="L4962" s="158" t="str">
        <f>IF($A4962=0,"",IFERROR(INDEX(BD_Gestão!H:H,MATCH('Banco de Dados'!$B4962,BD_Gestão!$B:$B,0)),"erro"))</f>
        <v/>
      </c>
      <c r="M4962" s="161" t="str">
        <f>IF($A4962=0,"",IFERROR(INDEX(BD_Gestão!F:F,MATCH('Banco de Dados'!$B4962,BD_Gestão!$B:$B,0)),"erro"))</f>
        <v/>
      </c>
      <c r="N4962" s="161" t="str">
        <f>IF($A4962=0,"",IFERROR(INDEX(BD_Gestão!J:J,MATCH('Banco de Dados'!$B4962,BD_Gestão!$B:$B,0)),"erro"))</f>
        <v/>
      </c>
      <c r="O4962" s="164" t="str">
        <f>IF($A4962=0,"",IFERROR(INDEX(BD_Gestão!K:K,MATCH('Banco de Dados'!$B4962,BD_Gestão!$B:$B,0)),"erro"))</f>
        <v/>
      </c>
      <c r="P4962" s="169" t="str">
        <f t="shared" si="310"/>
        <v/>
      </c>
      <c r="Q4962" s="170" t="str">
        <f t="shared" si="311"/>
        <v/>
      </c>
      <c r="R4962" s="163" t="e">
        <f t="shared" si="308"/>
        <v>#VALUE!</v>
      </c>
      <c r="S4962" s="163" t="e">
        <f t="shared" si="309"/>
        <v>#VALUE!</v>
      </c>
      <c r="T4962" s="163" t="e">
        <f>INDEX(Controle!O:O,MATCH('Banco de Dados'!A4962,Controle!M:M,0))*E4962/100</f>
        <v>#N/A</v>
      </c>
    </row>
    <row r="4963" spans="1:20" hidden="1" x14ac:dyDescent="0.2">
      <c r="A4963" s="158">
        <f>BD_TS!A4962</f>
        <v>0</v>
      </c>
      <c r="B4963" s="158" t="str">
        <f>SUBSTITUTE(SUBSTITUTE(BD_TS!D4962," ",""),"-","/")</f>
        <v/>
      </c>
      <c r="C4963" s="158">
        <f>BD_TS!E4962</f>
        <v>0</v>
      </c>
      <c r="D4963" s="159">
        <f>BD_TS!F4962</f>
        <v>0</v>
      </c>
      <c r="E4963" s="160">
        <f>BD_TS!B4962</f>
        <v>0</v>
      </c>
      <c r="F4963" s="161">
        <f>BD_TS!C4962</f>
        <v>0</v>
      </c>
      <c r="G4963" s="187">
        <f>BD_TS!H4962</f>
        <v>0</v>
      </c>
      <c r="H4963" s="158" t="str">
        <f>IF($A4963=0,"",IFERROR(INDEX(BD_Gestão!A:A,MATCH('Banco de Dados'!$B4963,BD_Gestão!$B:$B,0)),"erro"))</f>
        <v/>
      </c>
      <c r="I4963" s="162" t="str">
        <f>IF($A4963=0,"",IFERROR(INDEX(BD_Gestão!E:E,MATCH('Banco de Dados'!$B4963,BD_Gestão!$B:$B,0)),"erro"))</f>
        <v/>
      </c>
      <c r="J4963" s="186" t="str">
        <f>IF($A4963=0,"",IFERROR(INDEX(BD_Gestão!B:B,MATCH('Banco de Dados'!$B4963,BD_Gestão!$B:$B,0)),"erro"))</f>
        <v/>
      </c>
      <c r="K4963" s="158" t="str">
        <f>IF($A4963=0,"",IFERROR(INDEX(BD_Gestão!C:C,MATCH('Banco de Dados'!$B4963,BD_Gestão!$B:$B,0)),"erro"))</f>
        <v/>
      </c>
      <c r="L4963" s="158" t="str">
        <f>IF($A4963=0,"",IFERROR(INDEX(BD_Gestão!H:H,MATCH('Banco de Dados'!$B4963,BD_Gestão!$B:$B,0)),"erro"))</f>
        <v/>
      </c>
      <c r="M4963" s="161" t="str">
        <f>IF($A4963=0,"",IFERROR(INDEX(BD_Gestão!F:F,MATCH('Banco de Dados'!$B4963,BD_Gestão!$B:$B,0)),"erro"))</f>
        <v/>
      </c>
      <c r="N4963" s="161" t="str">
        <f>IF($A4963=0,"",IFERROR(INDEX(BD_Gestão!J:J,MATCH('Banco de Dados'!$B4963,BD_Gestão!$B:$B,0)),"erro"))</f>
        <v/>
      </c>
      <c r="O4963" s="164" t="str">
        <f>IF($A4963=0,"",IFERROR(INDEX(BD_Gestão!K:K,MATCH('Banco de Dados'!$B4963,BD_Gestão!$B:$B,0)),"erro"))</f>
        <v/>
      </c>
      <c r="P4963" s="169" t="str">
        <f t="shared" si="310"/>
        <v/>
      </c>
      <c r="Q4963" s="170" t="str">
        <f t="shared" si="311"/>
        <v/>
      </c>
      <c r="R4963" s="163" t="e">
        <f t="shared" si="308"/>
        <v>#VALUE!</v>
      </c>
      <c r="S4963" s="163" t="e">
        <f t="shared" si="309"/>
        <v>#VALUE!</v>
      </c>
      <c r="T4963" s="163" t="e">
        <f>INDEX(Controle!O:O,MATCH('Banco de Dados'!A4963,Controle!M:M,0))*E4963/100</f>
        <v>#N/A</v>
      </c>
    </row>
    <row r="4964" spans="1:20" hidden="1" x14ac:dyDescent="0.2">
      <c r="A4964" s="158">
        <f>BD_TS!A4963</f>
        <v>0</v>
      </c>
      <c r="B4964" s="158" t="str">
        <f>SUBSTITUTE(SUBSTITUTE(BD_TS!D4963," ",""),"-","/")</f>
        <v/>
      </c>
      <c r="C4964" s="158">
        <f>BD_TS!E4963</f>
        <v>0</v>
      </c>
      <c r="D4964" s="159">
        <f>BD_TS!F4963</f>
        <v>0</v>
      </c>
      <c r="E4964" s="160">
        <f>BD_TS!B4963</f>
        <v>0</v>
      </c>
      <c r="F4964" s="161">
        <f>BD_TS!C4963</f>
        <v>0</v>
      </c>
      <c r="G4964" s="187">
        <f>BD_TS!H4963</f>
        <v>0</v>
      </c>
      <c r="H4964" s="158" t="str">
        <f>IF($A4964=0,"",IFERROR(INDEX(BD_Gestão!A:A,MATCH('Banco de Dados'!$B4964,BD_Gestão!$B:$B,0)),"erro"))</f>
        <v/>
      </c>
      <c r="I4964" s="162" t="str">
        <f>IF($A4964=0,"",IFERROR(INDEX(BD_Gestão!E:E,MATCH('Banco de Dados'!$B4964,BD_Gestão!$B:$B,0)),"erro"))</f>
        <v/>
      </c>
      <c r="J4964" s="186" t="str">
        <f>IF($A4964=0,"",IFERROR(INDEX(BD_Gestão!B:B,MATCH('Banco de Dados'!$B4964,BD_Gestão!$B:$B,0)),"erro"))</f>
        <v/>
      </c>
      <c r="K4964" s="158" t="str">
        <f>IF($A4964=0,"",IFERROR(INDEX(BD_Gestão!C:C,MATCH('Banco de Dados'!$B4964,BD_Gestão!$B:$B,0)),"erro"))</f>
        <v/>
      </c>
      <c r="L4964" s="158" t="str">
        <f>IF($A4964=0,"",IFERROR(INDEX(BD_Gestão!H:H,MATCH('Banco de Dados'!$B4964,BD_Gestão!$B:$B,0)),"erro"))</f>
        <v/>
      </c>
      <c r="M4964" s="161" t="str">
        <f>IF($A4964=0,"",IFERROR(INDEX(BD_Gestão!F:F,MATCH('Banco de Dados'!$B4964,BD_Gestão!$B:$B,0)),"erro"))</f>
        <v/>
      </c>
      <c r="N4964" s="161" t="str">
        <f>IF($A4964=0,"",IFERROR(INDEX(BD_Gestão!J:J,MATCH('Banco de Dados'!$B4964,BD_Gestão!$B:$B,0)),"erro"))</f>
        <v/>
      </c>
      <c r="O4964" s="164" t="str">
        <f>IF($A4964=0,"",IFERROR(INDEX(BD_Gestão!K:K,MATCH('Banco de Dados'!$B4964,BD_Gestão!$B:$B,0)),"erro"))</f>
        <v/>
      </c>
      <c r="P4964" s="169" t="str">
        <f t="shared" si="310"/>
        <v/>
      </c>
      <c r="Q4964" s="170" t="str">
        <f t="shared" si="311"/>
        <v/>
      </c>
      <c r="R4964" s="163" t="e">
        <f t="shared" si="308"/>
        <v>#VALUE!</v>
      </c>
      <c r="S4964" s="163" t="e">
        <f t="shared" si="309"/>
        <v>#VALUE!</v>
      </c>
      <c r="T4964" s="163" t="e">
        <f>INDEX(Controle!O:O,MATCH('Banco de Dados'!A4964,Controle!M:M,0))*E4964/100</f>
        <v>#N/A</v>
      </c>
    </row>
    <row r="4965" spans="1:20" hidden="1" x14ac:dyDescent="0.2">
      <c r="A4965" s="158">
        <f>BD_TS!A4964</f>
        <v>0</v>
      </c>
      <c r="B4965" s="158" t="str">
        <f>SUBSTITUTE(SUBSTITUTE(BD_TS!D4964," ",""),"-","/")</f>
        <v/>
      </c>
      <c r="C4965" s="158">
        <f>BD_TS!E4964</f>
        <v>0</v>
      </c>
      <c r="D4965" s="159">
        <f>BD_TS!F4964</f>
        <v>0</v>
      </c>
      <c r="E4965" s="160">
        <f>BD_TS!B4964</f>
        <v>0</v>
      </c>
      <c r="F4965" s="161">
        <f>BD_TS!C4964</f>
        <v>0</v>
      </c>
      <c r="G4965" s="187">
        <f>BD_TS!H4964</f>
        <v>0</v>
      </c>
      <c r="H4965" s="158" t="str">
        <f>IF($A4965=0,"",IFERROR(INDEX(BD_Gestão!A:A,MATCH('Banco de Dados'!$B4965,BD_Gestão!$B:$B,0)),"erro"))</f>
        <v/>
      </c>
      <c r="I4965" s="162" t="str">
        <f>IF($A4965=0,"",IFERROR(INDEX(BD_Gestão!E:E,MATCH('Banco de Dados'!$B4965,BD_Gestão!$B:$B,0)),"erro"))</f>
        <v/>
      </c>
      <c r="J4965" s="186" t="str">
        <f>IF($A4965=0,"",IFERROR(INDEX(BD_Gestão!B:B,MATCH('Banco de Dados'!$B4965,BD_Gestão!$B:$B,0)),"erro"))</f>
        <v/>
      </c>
      <c r="K4965" s="158" t="str">
        <f>IF($A4965=0,"",IFERROR(INDEX(BD_Gestão!C:C,MATCH('Banco de Dados'!$B4965,BD_Gestão!$B:$B,0)),"erro"))</f>
        <v/>
      </c>
      <c r="L4965" s="158" t="str">
        <f>IF($A4965=0,"",IFERROR(INDEX(BD_Gestão!H:H,MATCH('Banco de Dados'!$B4965,BD_Gestão!$B:$B,0)),"erro"))</f>
        <v/>
      </c>
      <c r="M4965" s="161" t="str">
        <f>IF($A4965=0,"",IFERROR(INDEX(BD_Gestão!F:F,MATCH('Banco de Dados'!$B4965,BD_Gestão!$B:$B,0)),"erro"))</f>
        <v/>
      </c>
      <c r="N4965" s="161" t="str">
        <f>IF($A4965=0,"",IFERROR(INDEX(BD_Gestão!J:J,MATCH('Banco de Dados'!$B4965,BD_Gestão!$B:$B,0)),"erro"))</f>
        <v/>
      </c>
      <c r="O4965" s="164" t="str">
        <f>IF($A4965=0,"",IFERROR(INDEX(BD_Gestão!K:K,MATCH('Banco de Dados'!$B4965,BD_Gestão!$B:$B,0)),"erro"))</f>
        <v/>
      </c>
      <c r="P4965" s="169" t="str">
        <f t="shared" si="310"/>
        <v/>
      </c>
      <c r="Q4965" s="170" t="str">
        <f t="shared" si="311"/>
        <v/>
      </c>
      <c r="R4965" s="163" t="e">
        <f t="shared" si="308"/>
        <v>#VALUE!</v>
      </c>
      <c r="S4965" s="163" t="e">
        <f t="shared" si="309"/>
        <v>#VALUE!</v>
      </c>
      <c r="T4965" s="163" t="e">
        <f>INDEX(Controle!O:O,MATCH('Banco de Dados'!A4965,Controle!M:M,0))*E4965/100</f>
        <v>#N/A</v>
      </c>
    </row>
    <row r="4966" spans="1:20" hidden="1" x14ac:dyDescent="0.2">
      <c r="A4966" s="158">
        <f>BD_TS!A4965</f>
        <v>0</v>
      </c>
      <c r="B4966" s="158" t="str">
        <f>SUBSTITUTE(SUBSTITUTE(BD_TS!D4965," ",""),"-","/")</f>
        <v/>
      </c>
      <c r="C4966" s="158">
        <f>BD_TS!E4965</f>
        <v>0</v>
      </c>
      <c r="D4966" s="159">
        <f>BD_TS!F4965</f>
        <v>0</v>
      </c>
      <c r="E4966" s="160">
        <f>BD_TS!B4965</f>
        <v>0</v>
      </c>
      <c r="F4966" s="161">
        <f>BD_TS!C4965</f>
        <v>0</v>
      </c>
      <c r="G4966" s="187">
        <f>BD_TS!H4965</f>
        <v>0</v>
      </c>
      <c r="H4966" s="158" t="str">
        <f>IF($A4966=0,"",IFERROR(INDEX(BD_Gestão!A:A,MATCH('Banco de Dados'!$B4966,BD_Gestão!$B:$B,0)),"erro"))</f>
        <v/>
      </c>
      <c r="I4966" s="162" t="str">
        <f>IF($A4966=0,"",IFERROR(INDEX(BD_Gestão!E:E,MATCH('Banco de Dados'!$B4966,BD_Gestão!$B:$B,0)),"erro"))</f>
        <v/>
      </c>
      <c r="J4966" s="186" t="str">
        <f>IF($A4966=0,"",IFERROR(INDEX(BD_Gestão!B:B,MATCH('Banco de Dados'!$B4966,BD_Gestão!$B:$B,0)),"erro"))</f>
        <v/>
      </c>
      <c r="K4966" s="158" t="str">
        <f>IF($A4966=0,"",IFERROR(INDEX(BD_Gestão!C:C,MATCH('Banco de Dados'!$B4966,BD_Gestão!$B:$B,0)),"erro"))</f>
        <v/>
      </c>
      <c r="L4966" s="158" t="str">
        <f>IF($A4966=0,"",IFERROR(INDEX(BD_Gestão!H:H,MATCH('Banco de Dados'!$B4966,BD_Gestão!$B:$B,0)),"erro"))</f>
        <v/>
      </c>
      <c r="M4966" s="161" t="str">
        <f>IF($A4966=0,"",IFERROR(INDEX(BD_Gestão!F:F,MATCH('Banco de Dados'!$B4966,BD_Gestão!$B:$B,0)),"erro"))</f>
        <v/>
      </c>
      <c r="N4966" s="161" t="str">
        <f>IF($A4966=0,"",IFERROR(INDEX(BD_Gestão!J:J,MATCH('Banco de Dados'!$B4966,BD_Gestão!$B:$B,0)),"erro"))</f>
        <v/>
      </c>
      <c r="O4966" s="164" t="str">
        <f>IF($A4966=0,"",IFERROR(INDEX(BD_Gestão!K:K,MATCH('Banco de Dados'!$B4966,BD_Gestão!$B:$B,0)),"erro"))</f>
        <v/>
      </c>
      <c r="P4966" s="169" t="str">
        <f t="shared" si="310"/>
        <v/>
      </c>
      <c r="Q4966" s="170" t="str">
        <f t="shared" si="311"/>
        <v/>
      </c>
      <c r="R4966" s="163" t="e">
        <f t="shared" si="308"/>
        <v>#VALUE!</v>
      </c>
      <c r="S4966" s="163" t="e">
        <f t="shared" si="309"/>
        <v>#VALUE!</v>
      </c>
      <c r="T4966" s="163" t="e">
        <f>INDEX(Controle!O:O,MATCH('Banco de Dados'!A4966,Controle!M:M,0))*E4966/100</f>
        <v>#N/A</v>
      </c>
    </row>
    <row r="4967" spans="1:20" hidden="1" x14ac:dyDescent="0.2">
      <c r="A4967" s="158">
        <f>BD_TS!A4966</f>
        <v>0</v>
      </c>
      <c r="B4967" s="158" t="str">
        <f>SUBSTITUTE(SUBSTITUTE(BD_TS!D4966," ",""),"-","/")</f>
        <v/>
      </c>
      <c r="C4967" s="158">
        <f>BD_TS!E4966</f>
        <v>0</v>
      </c>
      <c r="D4967" s="159">
        <f>BD_TS!F4966</f>
        <v>0</v>
      </c>
      <c r="E4967" s="160">
        <f>BD_TS!B4966</f>
        <v>0</v>
      </c>
      <c r="F4967" s="161">
        <f>BD_TS!C4966</f>
        <v>0</v>
      </c>
      <c r="G4967" s="187">
        <f>BD_TS!H4966</f>
        <v>0</v>
      </c>
      <c r="H4967" s="158" t="str">
        <f>IF($A4967=0,"",IFERROR(INDEX(BD_Gestão!A:A,MATCH('Banco de Dados'!$B4967,BD_Gestão!$B:$B,0)),"erro"))</f>
        <v/>
      </c>
      <c r="I4967" s="162" t="str">
        <f>IF($A4967=0,"",IFERROR(INDEX(BD_Gestão!E:E,MATCH('Banco de Dados'!$B4967,BD_Gestão!$B:$B,0)),"erro"))</f>
        <v/>
      </c>
      <c r="J4967" s="186" t="str">
        <f>IF($A4967=0,"",IFERROR(INDEX(BD_Gestão!B:B,MATCH('Banco de Dados'!$B4967,BD_Gestão!$B:$B,0)),"erro"))</f>
        <v/>
      </c>
      <c r="K4967" s="158" t="str">
        <f>IF($A4967=0,"",IFERROR(INDEX(BD_Gestão!C:C,MATCH('Banco de Dados'!$B4967,BD_Gestão!$B:$B,0)),"erro"))</f>
        <v/>
      </c>
      <c r="L4967" s="158" t="str">
        <f>IF($A4967=0,"",IFERROR(INDEX(BD_Gestão!H:H,MATCH('Banco de Dados'!$B4967,BD_Gestão!$B:$B,0)),"erro"))</f>
        <v/>
      </c>
      <c r="M4967" s="161" t="str">
        <f>IF($A4967=0,"",IFERROR(INDEX(BD_Gestão!F:F,MATCH('Banco de Dados'!$B4967,BD_Gestão!$B:$B,0)),"erro"))</f>
        <v/>
      </c>
      <c r="N4967" s="161" t="str">
        <f>IF($A4967=0,"",IFERROR(INDEX(BD_Gestão!J:J,MATCH('Banco de Dados'!$B4967,BD_Gestão!$B:$B,0)),"erro"))</f>
        <v/>
      </c>
      <c r="O4967" s="164" t="str">
        <f>IF($A4967=0,"",IFERROR(INDEX(BD_Gestão!K:K,MATCH('Banco de Dados'!$B4967,BD_Gestão!$B:$B,0)),"erro"))</f>
        <v/>
      </c>
      <c r="P4967" s="169" t="str">
        <f t="shared" si="310"/>
        <v/>
      </c>
      <c r="Q4967" s="170" t="str">
        <f t="shared" si="311"/>
        <v/>
      </c>
      <c r="R4967" s="163" t="e">
        <f t="shared" si="308"/>
        <v>#VALUE!</v>
      </c>
      <c r="S4967" s="163" t="e">
        <f t="shared" si="309"/>
        <v>#VALUE!</v>
      </c>
      <c r="T4967" s="163" t="e">
        <f>INDEX(Controle!O:O,MATCH('Banco de Dados'!A4967,Controle!M:M,0))*E4967/100</f>
        <v>#N/A</v>
      </c>
    </row>
    <row r="4968" spans="1:20" hidden="1" x14ac:dyDescent="0.2">
      <c r="A4968" s="158">
        <f>BD_TS!A4967</f>
        <v>0</v>
      </c>
      <c r="B4968" s="158" t="str">
        <f>SUBSTITUTE(SUBSTITUTE(BD_TS!D4967," ",""),"-","/")</f>
        <v/>
      </c>
      <c r="C4968" s="158">
        <f>BD_TS!E4967</f>
        <v>0</v>
      </c>
      <c r="D4968" s="159">
        <f>BD_TS!F4967</f>
        <v>0</v>
      </c>
      <c r="E4968" s="160">
        <f>BD_TS!B4967</f>
        <v>0</v>
      </c>
      <c r="F4968" s="161">
        <f>BD_TS!C4967</f>
        <v>0</v>
      </c>
      <c r="G4968" s="187">
        <f>BD_TS!H4967</f>
        <v>0</v>
      </c>
      <c r="H4968" s="158" t="str">
        <f>IF($A4968=0,"",IFERROR(INDEX(BD_Gestão!A:A,MATCH('Banco de Dados'!$B4968,BD_Gestão!$B:$B,0)),"erro"))</f>
        <v/>
      </c>
      <c r="I4968" s="162" t="str">
        <f>IF($A4968=0,"",IFERROR(INDEX(BD_Gestão!E:E,MATCH('Banco de Dados'!$B4968,BD_Gestão!$B:$B,0)),"erro"))</f>
        <v/>
      </c>
      <c r="J4968" s="186" t="str">
        <f>IF($A4968=0,"",IFERROR(INDEX(BD_Gestão!B:B,MATCH('Banco de Dados'!$B4968,BD_Gestão!$B:$B,0)),"erro"))</f>
        <v/>
      </c>
      <c r="K4968" s="158" t="str">
        <f>IF($A4968=0,"",IFERROR(INDEX(BD_Gestão!C:C,MATCH('Banco de Dados'!$B4968,BD_Gestão!$B:$B,0)),"erro"))</f>
        <v/>
      </c>
      <c r="L4968" s="158" t="str">
        <f>IF($A4968=0,"",IFERROR(INDEX(BD_Gestão!H:H,MATCH('Banco de Dados'!$B4968,BD_Gestão!$B:$B,0)),"erro"))</f>
        <v/>
      </c>
      <c r="M4968" s="161" t="str">
        <f>IF($A4968=0,"",IFERROR(INDEX(BD_Gestão!F:F,MATCH('Banco de Dados'!$B4968,BD_Gestão!$B:$B,0)),"erro"))</f>
        <v/>
      </c>
      <c r="N4968" s="161" t="str">
        <f>IF($A4968=0,"",IFERROR(INDEX(BD_Gestão!J:J,MATCH('Banco de Dados'!$B4968,BD_Gestão!$B:$B,0)),"erro"))</f>
        <v/>
      </c>
      <c r="O4968" s="164" t="str">
        <f>IF($A4968=0,"",IFERROR(INDEX(BD_Gestão!K:K,MATCH('Banco de Dados'!$B4968,BD_Gestão!$B:$B,0)),"erro"))</f>
        <v/>
      </c>
      <c r="P4968" s="169" t="str">
        <f t="shared" si="310"/>
        <v/>
      </c>
      <c r="Q4968" s="170" t="str">
        <f t="shared" si="311"/>
        <v/>
      </c>
      <c r="R4968" s="163" t="e">
        <f t="shared" si="308"/>
        <v>#VALUE!</v>
      </c>
      <c r="S4968" s="163" t="e">
        <f t="shared" si="309"/>
        <v>#VALUE!</v>
      </c>
      <c r="T4968" s="163" t="e">
        <f>INDEX(Controle!O:O,MATCH('Banco de Dados'!A4968,Controle!M:M,0))*E4968/100</f>
        <v>#N/A</v>
      </c>
    </row>
    <row r="4969" spans="1:20" hidden="1" x14ac:dyDescent="0.2">
      <c r="A4969" s="158">
        <f>BD_TS!A4968</f>
        <v>0</v>
      </c>
      <c r="B4969" s="158" t="str">
        <f>SUBSTITUTE(SUBSTITUTE(BD_TS!D4968," ",""),"-","/")</f>
        <v/>
      </c>
      <c r="C4969" s="158">
        <f>BD_TS!E4968</f>
        <v>0</v>
      </c>
      <c r="D4969" s="159">
        <f>BD_TS!F4968</f>
        <v>0</v>
      </c>
      <c r="E4969" s="160">
        <f>BD_TS!B4968</f>
        <v>0</v>
      </c>
      <c r="F4969" s="161">
        <f>BD_TS!C4968</f>
        <v>0</v>
      </c>
      <c r="G4969" s="187">
        <f>BD_TS!H4968</f>
        <v>0</v>
      </c>
      <c r="H4969" s="158" t="str">
        <f>IF($A4969=0,"",IFERROR(INDEX(BD_Gestão!A:A,MATCH('Banco de Dados'!$B4969,BD_Gestão!$B:$B,0)),"erro"))</f>
        <v/>
      </c>
      <c r="I4969" s="162" t="str">
        <f>IF($A4969=0,"",IFERROR(INDEX(BD_Gestão!E:E,MATCH('Banco de Dados'!$B4969,BD_Gestão!$B:$B,0)),"erro"))</f>
        <v/>
      </c>
      <c r="J4969" s="186" t="str">
        <f>IF($A4969=0,"",IFERROR(INDEX(BD_Gestão!B:B,MATCH('Banco de Dados'!$B4969,BD_Gestão!$B:$B,0)),"erro"))</f>
        <v/>
      </c>
      <c r="K4969" s="158" t="str">
        <f>IF($A4969=0,"",IFERROR(INDEX(BD_Gestão!C:C,MATCH('Banco de Dados'!$B4969,BD_Gestão!$B:$B,0)),"erro"))</f>
        <v/>
      </c>
      <c r="L4969" s="158" t="str">
        <f>IF($A4969=0,"",IFERROR(INDEX(BD_Gestão!H:H,MATCH('Banco de Dados'!$B4969,BD_Gestão!$B:$B,0)),"erro"))</f>
        <v/>
      </c>
      <c r="M4969" s="161" t="str">
        <f>IF($A4969=0,"",IFERROR(INDEX(BD_Gestão!F:F,MATCH('Banco de Dados'!$B4969,BD_Gestão!$B:$B,0)),"erro"))</f>
        <v/>
      </c>
      <c r="N4969" s="161" t="str">
        <f>IF($A4969=0,"",IFERROR(INDEX(BD_Gestão!J:J,MATCH('Banco de Dados'!$B4969,BD_Gestão!$B:$B,0)),"erro"))</f>
        <v/>
      </c>
      <c r="O4969" s="164" t="str">
        <f>IF($A4969=0,"",IFERROR(INDEX(BD_Gestão!K:K,MATCH('Banco de Dados'!$B4969,BD_Gestão!$B:$B,0)),"erro"))</f>
        <v/>
      </c>
      <c r="P4969" s="169" t="str">
        <f t="shared" si="310"/>
        <v/>
      </c>
      <c r="Q4969" s="170" t="str">
        <f t="shared" si="311"/>
        <v/>
      </c>
      <c r="R4969" s="163" t="e">
        <f t="shared" si="308"/>
        <v>#VALUE!</v>
      </c>
      <c r="S4969" s="163" t="e">
        <f t="shared" si="309"/>
        <v>#VALUE!</v>
      </c>
      <c r="T4969" s="163" t="e">
        <f>INDEX(Controle!O:O,MATCH('Banco de Dados'!A4969,Controle!M:M,0))*E4969/100</f>
        <v>#N/A</v>
      </c>
    </row>
    <row r="4970" spans="1:20" hidden="1" x14ac:dyDescent="0.2">
      <c r="A4970" s="158">
        <f>BD_TS!A4969</f>
        <v>0</v>
      </c>
      <c r="B4970" s="158" t="str">
        <f>SUBSTITUTE(SUBSTITUTE(BD_TS!D4969," ",""),"-","/")</f>
        <v/>
      </c>
      <c r="C4970" s="158">
        <f>BD_TS!E4969</f>
        <v>0</v>
      </c>
      <c r="D4970" s="159">
        <f>BD_TS!F4969</f>
        <v>0</v>
      </c>
      <c r="E4970" s="160">
        <f>BD_TS!B4969</f>
        <v>0</v>
      </c>
      <c r="F4970" s="161">
        <f>BD_TS!C4969</f>
        <v>0</v>
      </c>
      <c r="G4970" s="187">
        <f>BD_TS!H4969</f>
        <v>0</v>
      </c>
      <c r="H4970" s="158" t="str">
        <f>IF($A4970=0,"",IFERROR(INDEX(BD_Gestão!A:A,MATCH('Banco de Dados'!$B4970,BD_Gestão!$B:$B,0)),"erro"))</f>
        <v/>
      </c>
      <c r="I4970" s="162" t="str">
        <f>IF($A4970=0,"",IFERROR(INDEX(BD_Gestão!E:E,MATCH('Banco de Dados'!$B4970,BD_Gestão!$B:$B,0)),"erro"))</f>
        <v/>
      </c>
      <c r="J4970" s="186" t="str">
        <f>IF($A4970=0,"",IFERROR(INDEX(BD_Gestão!B:B,MATCH('Banco de Dados'!$B4970,BD_Gestão!$B:$B,0)),"erro"))</f>
        <v/>
      </c>
      <c r="K4970" s="158" t="str">
        <f>IF($A4970=0,"",IFERROR(INDEX(BD_Gestão!C:C,MATCH('Banco de Dados'!$B4970,BD_Gestão!$B:$B,0)),"erro"))</f>
        <v/>
      </c>
      <c r="L4970" s="158" t="str">
        <f>IF($A4970=0,"",IFERROR(INDEX(BD_Gestão!H:H,MATCH('Banco de Dados'!$B4970,BD_Gestão!$B:$B,0)),"erro"))</f>
        <v/>
      </c>
      <c r="M4970" s="161" t="str">
        <f>IF($A4970=0,"",IFERROR(INDEX(BD_Gestão!F:F,MATCH('Banco de Dados'!$B4970,BD_Gestão!$B:$B,0)),"erro"))</f>
        <v/>
      </c>
      <c r="N4970" s="161" t="str">
        <f>IF($A4970=0,"",IFERROR(INDEX(BD_Gestão!J:J,MATCH('Banco de Dados'!$B4970,BD_Gestão!$B:$B,0)),"erro"))</f>
        <v/>
      </c>
      <c r="O4970" s="164" t="str">
        <f>IF($A4970=0,"",IFERROR(INDEX(BD_Gestão!K:K,MATCH('Banco de Dados'!$B4970,BD_Gestão!$B:$B,0)),"erro"))</f>
        <v/>
      </c>
      <c r="P4970" s="169" t="str">
        <f t="shared" si="310"/>
        <v/>
      </c>
      <c r="Q4970" s="170" t="str">
        <f t="shared" si="311"/>
        <v/>
      </c>
      <c r="R4970" s="163" t="e">
        <f t="shared" si="308"/>
        <v>#VALUE!</v>
      </c>
      <c r="S4970" s="163" t="e">
        <f t="shared" si="309"/>
        <v>#VALUE!</v>
      </c>
      <c r="T4970" s="163" t="e">
        <f>INDEX(Controle!O:O,MATCH('Banco de Dados'!A4970,Controle!M:M,0))*E4970/100</f>
        <v>#N/A</v>
      </c>
    </row>
    <row r="4971" spans="1:20" hidden="1" x14ac:dyDescent="0.2">
      <c r="A4971" s="158">
        <f>BD_TS!A4970</f>
        <v>0</v>
      </c>
      <c r="B4971" s="158" t="str">
        <f>SUBSTITUTE(SUBSTITUTE(BD_TS!D4970," ",""),"-","/")</f>
        <v/>
      </c>
      <c r="C4971" s="158">
        <f>BD_TS!E4970</f>
        <v>0</v>
      </c>
      <c r="D4971" s="159">
        <f>BD_TS!F4970</f>
        <v>0</v>
      </c>
      <c r="E4971" s="160">
        <f>BD_TS!B4970</f>
        <v>0</v>
      </c>
      <c r="F4971" s="161">
        <f>BD_TS!C4970</f>
        <v>0</v>
      </c>
      <c r="G4971" s="187">
        <f>BD_TS!H4970</f>
        <v>0</v>
      </c>
      <c r="H4971" s="158" t="str">
        <f>IF($A4971=0,"",IFERROR(INDEX(BD_Gestão!A:A,MATCH('Banco de Dados'!$B4971,BD_Gestão!$B:$B,0)),"erro"))</f>
        <v/>
      </c>
      <c r="I4971" s="162" t="str">
        <f>IF($A4971=0,"",IFERROR(INDEX(BD_Gestão!E:E,MATCH('Banco de Dados'!$B4971,BD_Gestão!$B:$B,0)),"erro"))</f>
        <v/>
      </c>
      <c r="J4971" s="186" t="str">
        <f>IF($A4971=0,"",IFERROR(INDEX(BD_Gestão!B:B,MATCH('Banco de Dados'!$B4971,BD_Gestão!$B:$B,0)),"erro"))</f>
        <v/>
      </c>
      <c r="K4971" s="158" t="str">
        <f>IF($A4971=0,"",IFERROR(INDEX(BD_Gestão!C:C,MATCH('Banco de Dados'!$B4971,BD_Gestão!$B:$B,0)),"erro"))</f>
        <v/>
      </c>
      <c r="L4971" s="158" t="str">
        <f>IF($A4971=0,"",IFERROR(INDEX(BD_Gestão!H:H,MATCH('Banco de Dados'!$B4971,BD_Gestão!$B:$B,0)),"erro"))</f>
        <v/>
      </c>
      <c r="M4971" s="161" t="str">
        <f>IF($A4971=0,"",IFERROR(INDEX(BD_Gestão!F:F,MATCH('Banco de Dados'!$B4971,BD_Gestão!$B:$B,0)),"erro"))</f>
        <v/>
      </c>
      <c r="N4971" s="161" t="str">
        <f>IF($A4971=0,"",IFERROR(INDEX(BD_Gestão!J:J,MATCH('Banco de Dados'!$B4971,BD_Gestão!$B:$B,0)),"erro"))</f>
        <v/>
      </c>
      <c r="O4971" s="164" t="str">
        <f>IF($A4971=0,"",IFERROR(INDEX(BD_Gestão!K:K,MATCH('Banco de Dados'!$B4971,BD_Gestão!$B:$B,0)),"erro"))</f>
        <v/>
      </c>
      <c r="P4971" s="169" t="str">
        <f t="shared" si="310"/>
        <v/>
      </c>
      <c r="Q4971" s="170" t="str">
        <f t="shared" si="311"/>
        <v/>
      </c>
      <c r="R4971" s="163" t="e">
        <f t="shared" si="308"/>
        <v>#VALUE!</v>
      </c>
      <c r="S4971" s="163" t="e">
        <f t="shared" si="309"/>
        <v>#VALUE!</v>
      </c>
      <c r="T4971" s="163" t="e">
        <f>INDEX(Controle!O:O,MATCH('Banco de Dados'!A4971,Controle!M:M,0))*E4971/100</f>
        <v>#N/A</v>
      </c>
    </row>
    <row r="4972" spans="1:20" hidden="1" x14ac:dyDescent="0.2">
      <c r="A4972" s="158">
        <f>BD_TS!A4971</f>
        <v>0</v>
      </c>
      <c r="B4972" s="158" t="str">
        <f>SUBSTITUTE(SUBSTITUTE(BD_TS!D4971," ",""),"-","/")</f>
        <v/>
      </c>
      <c r="C4972" s="158">
        <f>BD_TS!E4971</f>
        <v>0</v>
      </c>
      <c r="D4972" s="159">
        <f>BD_TS!F4971</f>
        <v>0</v>
      </c>
      <c r="E4972" s="160">
        <f>BD_TS!B4971</f>
        <v>0</v>
      </c>
      <c r="F4972" s="161">
        <f>BD_TS!C4971</f>
        <v>0</v>
      </c>
      <c r="G4972" s="187">
        <f>BD_TS!H4971</f>
        <v>0</v>
      </c>
      <c r="H4972" s="158" t="str">
        <f>IF($A4972=0,"",IFERROR(INDEX(BD_Gestão!A:A,MATCH('Banco de Dados'!$B4972,BD_Gestão!$B:$B,0)),"erro"))</f>
        <v/>
      </c>
      <c r="I4972" s="162" t="str">
        <f>IF($A4972=0,"",IFERROR(INDEX(BD_Gestão!E:E,MATCH('Banco de Dados'!$B4972,BD_Gestão!$B:$B,0)),"erro"))</f>
        <v/>
      </c>
      <c r="J4972" s="186" t="str">
        <f>IF($A4972=0,"",IFERROR(INDEX(BD_Gestão!B:B,MATCH('Banco de Dados'!$B4972,BD_Gestão!$B:$B,0)),"erro"))</f>
        <v/>
      </c>
      <c r="K4972" s="158" t="str">
        <f>IF($A4972=0,"",IFERROR(INDEX(BD_Gestão!C:C,MATCH('Banco de Dados'!$B4972,BD_Gestão!$B:$B,0)),"erro"))</f>
        <v/>
      </c>
      <c r="L4972" s="158" t="str">
        <f>IF($A4972=0,"",IFERROR(INDEX(BD_Gestão!H:H,MATCH('Banco de Dados'!$B4972,BD_Gestão!$B:$B,0)),"erro"))</f>
        <v/>
      </c>
      <c r="M4972" s="161" t="str">
        <f>IF($A4972=0,"",IFERROR(INDEX(BD_Gestão!F:F,MATCH('Banco de Dados'!$B4972,BD_Gestão!$B:$B,0)),"erro"))</f>
        <v/>
      </c>
      <c r="N4972" s="161" t="str">
        <f>IF($A4972=0,"",IFERROR(INDEX(BD_Gestão!J:J,MATCH('Banco de Dados'!$B4972,BD_Gestão!$B:$B,0)),"erro"))</f>
        <v/>
      </c>
      <c r="O4972" s="164" t="str">
        <f>IF($A4972=0,"",IFERROR(INDEX(BD_Gestão!K:K,MATCH('Banco de Dados'!$B4972,BD_Gestão!$B:$B,0)),"erro"))</f>
        <v/>
      </c>
      <c r="P4972" s="169" t="str">
        <f t="shared" si="310"/>
        <v/>
      </c>
      <c r="Q4972" s="170" t="str">
        <f t="shared" si="311"/>
        <v/>
      </c>
      <c r="R4972" s="163" t="e">
        <f t="shared" si="308"/>
        <v>#VALUE!</v>
      </c>
      <c r="S4972" s="163" t="e">
        <f t="shared" si="309"/>
        <v>#VALUE!</v>
      </c>
      <c r="T4972" s="163" t="e">
        <f>INDEX(Controle!O:O,MATCH('Banco de Dados'!A4972,Controle!M:M,0))*E4972/100</f>
        <v>#N/A</v>
      </c>
    </row>
    <row r="4973" spans="1:20" hidden="1" x14ac:dyDescent="0.2">
      <c r="A4973" s="158">
        <f>BD_TS!A4972</f>
        <v>0</v>
      </c>
      <c r="B4973" s="158" t="str">
        <f>SUBSTITUTE(SUBSTITUTE(BD_TS!D4972," ",""),"-","/")</f>
        <v/>
      </c>
      <c r="C4973" s="158">
        <f>BD_TS!E4972</f>
        <v>0</v>
      </c>
      <c r="D4973" s="159">
        <f>BD_TS!F4972</f>
        <v>0</v>
      </c>
      <c r="E4973" s="160">
        <f>BD_TS!B4972</f>
        <v>0</v>
      </c>
      <c r="F4973" s="161">
        <f>BD_TS!C4972</f>
        <v>0</v>
      </c>
      <c r="G4973" s="187">
        <f>BD_TS!H4972</f>
        <v>0</v>
      </c>
      <c r="H4973" s="158" t="str">
        <f>IF($A4973=0,"",IFERROR(INDEX(BD_Gestão!A:A,MATCH('Banco de Dados'!$B4973,BD_Gestão!$B:$B,0)),"erro"))</f>
        <v/>
      </c>
      <c r="I4973" s="162" t="str">
        <f>IF($A4973=0,"",IFERROR(INDEX(BD_Gestão!E:E,MATCH('Banco de Dados'!$B4973,BD_Gestão!$B:$B,0)),"erro"))</f>
        <v/>
      </c>
      <c r="J4973" s="186" t="str">
        <f>IF($A4973=0,"",IFERROR(INDEX(BD_Gestão!B:B,MATCH('Banco de Dados'!$B4973,BD_Gestão!$B:$B,0)),"erro"))</f>
        <v/>
      </c>
      <c r="K4973" s="158" t="str">
        <f>IF($A4973=0,"",IFERROR(INDEX(BD_Gestão!C:C,MATCH('Banco de Dados'!$B4973,BD_Gestão!$B:$B,0)),"erro"))</f>
        <v/>
      </c>
      <c r="L4973" s="158" t="str">
        <f>IF($A4973=0,"",IFERROR(INDEX(BD_Gestão!H:H,MATCH('Banco de Dados'!$B4973,BD_Gestão!$B:$B,0)),"erro"))</f>
        <v/>
      </c>
      <c r="M4973" s="161" t="str">
        <f>IF($A4973=0,"",IFERROR(INDEX(BD_Gestão!F:F,MATCH('Banco de Dados'!$B4973,BD_Gestão!$B:$B,0)),"erro"))</f>
        <v/>
      </c>
      <c r="N4973" s="161" t="str">
        <f>IF($A4973=0,"",IFERROR(INDEX(BD_Gestão!J:J,MATCH('Banco de Dados'!$B4973,BD_Gestão!$B:$B,0)),"erro"))</f>
        <v/>
      </c>
      <c r="O4973" s="164" t="str">
        <f>IF($A4973=0,"",IFERROR(INDEX(BD_Gestão!K:K,MATCH('Banco de Dados'!$B4973,BD_Gestão!$B:$B,0)),"erro"))</f>
        <v/>
      </c>
      <c r="P4973" s="169" t="str">
        <f t="shared" si="310"/>
        <v/>
      </c>
      <c r="Q4973" s="170" t="str">
        <f t="shared" si="311"/>
        <v/>
      </c>
      <c r="R4973" s="163" t="e">
        <f t="shared" si="308"/>
        <v>#VALUE!</v>
      </c>
      <c r="S4973" s="163" t="e">
        <f t="shared" si="309"/>
        <v>#VALUE!</v>
      </c>
      <c r="T4973" s="163" t="e">
        <f>INDEX(Controle!O:O,MATCH('Banco de Dados'!A4973,Controle!M:M,0))*E4973/100</f>
        <v>#N/A</v>
      </c>
    </row>
    <row r="4974" spans="1:20" hidden="1" x14ac:dyDescent="0.2">
      <c r="A4974" s="158">
        <f>BD_TS!A4973</f>
        <v>0</v>
      </c>
      <c r="B4974" s="158" t="str">
        <f>SUBSTITUTE(SUBSTITUTE(BD_TS!D4973," ",""),"-","/")</f>
        <v/>
      </c>
      <c r="C4974" s="158">
        <f>BD_TS!E4973</f>
        <v>0</v>
      </c>
      <c r="D4974" s="159">
        <f>BD_TS!F4973</f>
        <v>0</v>
      </c>
      <c r="E4974" s="160">
        <f>BD_TS!B4973</f>
        <v>0</v>
      </c>
      <c r="F4974" s="161">
        <f>BD_TS!C4973</f>
        <v>0</v>
      </c>
      <c r="G4974" s="187">
        <f>BD_TS!H4973</f>
        <v>0</v>
      </c>
      <c r="H4974" s="158" t="str">
        <f>IF($A4974=0,"",IFERROR(INDEX(BD_Gestão!A:A,MATCH('Banco de Dados'!$B4974,BD_Gestão!$B:$B,0)),"erro"))</f>
        <v/>
      </c>
      <c r="I4974" s="162" t="str">
        <f>IF($A4974=0,"",IFERROR(INDEX(BD_Gestão!E:E,MATCH('Banco de Dados'!$B4974,BD_Gestão!$B:$B,0)),"erro"))</f>
        <v/>
      </c>
      <c r="J4974" s="186" t="str">
        <f>IF($A4974=0,"",IFERROR(INDEX(BD_Gestão!B:B,MATCH('Banco de Dados'!$B4974,BD_Gestão!$B:$B,0)),"erro"))</f>
        <v/>
      </c>
      <c r="K4974" s="158" t="str">
        <f>IF($A4974=0,"",IFERROR(INDEX(BD_Gestão!C:C,MATCH('Banco de Dados'!$B4974,BD_Gestão!$B:$B,0)),"erro"))</f>
        <v/>
      </c>
      <c r="L4974" s="158" t="str">
        <f>IF($A4974=0,"",IFERROR(INDEX(BD_Gestão!H:H,MATCH('Banco de Dados'!$B4974,BD_Gestão!$B:$B,0)),"erro"))</f>
        <v/>
      </c>
      <c r="M4974" s="161" t="str">
        <f>IF($A4974=0,"",IFERROR(INDEX(BD_Gestão!F:F,MATCH('Banco de Dados'!$B4974,BD_Gestão!$B:$B,0)),"erro"))</f>
        <v/>
      </c>
      <c r="N4974" s="161" t="str">
        <f>IF($A4974=0,"",IFERROR(INDEX(BD_Gestão!J:J,MATCH('Banco de Dados'!$B4974,BD_Gestão!$B:$B,0)),"erro"))</f>
        <v/>
      </c>
      <c r="O4974" s="164" t="str">
        <f>IF($A4974=0,"",IFERROR(INDEX(BD_Gestão!K:K,MATCH('Banco de Dados'!$B4974,BD_Gestão!$B:$B,0)),"erro"))</f>
        <v/>
      </c>
      <c r="P4974" s="169" t="str">
        <f t="shared" si="310"/>
        <v/>
      </c>
      <c r="Q4974" s="170" t="str">
        <f t="shared" si="311"/>
        <v/>
      </c>
      <c r="R4974" s="163" t="e">
        <f t="shared" si="308"/>
        <v>#VALUE!</v>
      </c>
      <c r="S4974" s="163" t="e">
        <f t="shared" si="309"/>
        <v>#VALUE!</v>
      </c>
      <c r="T4974" s="163" t="e">
        <f>INDEX(Controle!O:O,MATCH('Banco de Dados'!A4974,Controle!M:M,0))*E4974/100</f>
        <v>#N/A</v>
      </c>
    </row>
    <row r="4975" spans="1:20" hidden="1" x14ac:dyDescent="0.2">
      <c r="A4975" s="158">
        <f>BD_TS!A4974</f>
        <v>0</v>
      </c>
      <c r="B4975" s="158" t="str">
        <f>SUBSTITUTE(SUBSTITUTE(BD_TS!D4974," ",""),"-","/")</f>
        <v/>
      </c>
      <c r="C4975" s="158">
        <f>BD_TS!E4974</f>
        <v>0</v>
      </c>
      <c r="D4975" s="159">
        <f>BD_TS!F4974</f>
        <v>0</v>
      </c>
      <c r="E4975" s="160">
        <f>BD_TS!B4974</f>
        <v>0</v>
      </c>
      <c r="F4975" s="161">
        <f>BD_TS!C4974</f>
        <v>0</v>
      </c>
      <c r="G4975" s="187">
        <f>BD_TS!H4974</f>
        <v>0</v>
      </c>
      <c r="H4975" s="158" t="str">
        <f>IF($A4975=0,"",IFERROR(INDEX(BD_Gestão!A:A,MATCH('Banco de Dados'!$B4975,BD_Gestão!$B:$B,0)),"erro"))</f>
        <v/>
      </c>
      <c r="I4975" s="162" t="str">
        <f>IF($A4975=0,"",IFERROR(INDEX(BD_Gestão!E:E,MATCH('Banco de Dados'!$B4975,BD_Gestão!$B:$B,0)),"erro"))</f>
        <v/>
      </c>
      <c r="J4975" s="186" t="str">
        <f>IF($A4975=0,"",IFERROR(INDEX(BD_Gestão!B:B,MATCH('Banco de Dados'!$B4975,BD_Gestão!$B:$B,0)),"erro"))</f>
        <v/>
      </c>
      <c r="K4975" s="158" t="str">
        <f>IF($A4975=0,"",IFERROR(INDEX(BD_Gestão!C:C,MATCH('Banco de Dados'!$B4975,BD_Gestão!$B:$B,0)),"erro"))</f>
        <v/>
      </c>
      <c r="L4975" s="158" t="str">
        <f>IF($A4975=0,"",IFERROR(INDEX(BD_Gestão!H:H,MATCH('Banco de Dados'!$B4975,BD_Gestão!$B:$B,0)),"erro"))</f>
        <v/>
      </c>
      <c r="M4975" s="161" t="str">
        <f>IF($A4975=0,"",IFERROR(INDEX(BD_Gestão!F:F,MATCH('Banco de Dados'!$B4975,BD_Gestão!$B:$B,0)),"erro"))</f>
        <v/>
      </c>
      <c r="N4975" s="161" t="str">
        <f>IF($A4975=0,"",IFERROR(INDEX(BD_Gestão!J:J,MATCH('Banco de Dados'!$B4975,BD_Gestão!$B:$B,0)),"erro"))</f>
        <v/>
      </c>
      <c r="O4975" s="164" t="str">
        <f>IF($A4975=0,"",IFERROR(INDEX(BD_Gestão!K:K,MATCH('Banco de Dados'!$B4975,BD_Gestão!$B:$B,0)),"erro"))</f>
        <v/>
      </c>
      <c r="P4975" s="169" t="str">
        <f t="shared" si="310"/>
        <v/>
      </c>
      <c r="Q4975" s="170" t="str">
        <f t="shared" si="311"/>
        <v/>
      </c>
      <c r="R4975" s="163" t="e">
        <f t="shared" si="308"/>
        <v>#VALUE!</v>
      </c>
      <c r="S4975" s="163" t="e">
        <f t="shared" si="309"/>
        <v>#VALUE!</v>
      </c>
      <c r="T4975" s="163" t="e">
        <f>INDEX(Controle!O:O,MATCH('Banco de Dados'!A4975,Controle!M:M,0))*E4975/100</f>
        <v>#N/A</v>
      </c>
    </row>
    <row r="4976" spans="1:20" hidden="1" x14ac:dyDescent="0.2">
      <c r="A4976" s="158">
        <f>BD_TS!A4975</f>
        <v>0</v>
      </c>
      <c r="B4976" s="158" t="str">
        <f>SUBSTITUTE(SUBSTITUTE(BD_TS!D4975," ",""),"-","/")</f>
        <v/>
      </c>
      <c r="C4976" s="158">
        <f>BD_TS!E4975</f>
        <v>0</v>
      </c>
      <c r="D4976" s="159">
        <f>BD_TS!F4975</f>
        <v>0</v>
      </c>
      <c r="E4976" s="160">
        <f>BD_TS!B4975</f>
        <v>0</v>
      </c>
      <c r="F4976" s="161">
        <f>BD_TS!C4975</f>
        <v>0</v>
      </c>
      <c r="G4976" s="187">
        <f>BD_TS!H4975</f>
        <v>0</v>
      </c>
      <c r="H4976" s="158" t="str">
        <f>IF($A4976=0,"",IFERROR(INDEX(BD_Gestão!A:A,MATCH('Banco de Dados'!$B4976,BD_Gestão!$B:$B,0)),"erro"))</f>
        <v/>
      </c>
      <c r="I4976" s="162" t="str">
        <f>IF($A4976=0,"",IFERROR(INDEX(BD_Gestão!E:E,MATCH('Banco de Dados'!$B4976,BD_Gestão!$B:$B,0)),"erro"))</f>
        <v/>
      </c>
      <c r="J4976" s="186" t="str">
        <f>IF($A4976=0,"",IFERROR(INDEX(BD_Gestão!B:B,MATCH('Banco de Dados'!$B4976,BD_Gestão!$B:$B,0)),"erro"))</f>
        <v/>
      </c>
      <c r="K4976" s="158" t="str">
        <f>IF($A4976=0,"",IFERROR(INDEX(BD_Gestão!C:C,MATCH('Banco de Dados'!$B4976,BD_Gestão!$B:$B,0)),"erro"))</f>
        <v/>
      </c>
      <c r="L4976" s="158" t="str">
        <f>IF($A4976=0,"",IFERROR(INDEX(BD_Gestão!H:H,MATCH('Banco de Dados'!$B4976,BD_Gestão!$B:$B,0)),"erro"))</f>
        <v/>
      </c>
      <c r="M4976" s="161" t="str">
        <f>IF($A4976=0,"",IFERROR(INDEX(BD_Gestão!F:F,MATCH('Banco de Dados'!$B4976,BD_Gestão!$B:$B,0)),"erro"))</f>
        <v/>
      </c>
      <c r="N4976" s="161" t="str">
        <f>IF($A4976=0,"",IFERROR(INDEX(BD_Gestão!J:J,MATCH('Banco de Dados'!$B4976,BD_Gestão!$B:$B,0)),"erro"))</f>
        <v/>
      </c>
      <c r="O4976" s="164" t="str">
        <f>IF($A4976=0,"",IFERROR(INDEX(BD_Gestão!K:K,MATCH('Banco de Dados'!$B4976,BD_Gestão!$B:$B,0)),"erro"))</f>
        <v/>
      </c>
      <c r="P4976" s="169" t="str">
        <f t="shared" si="310"/>
        <v/>
      </c>
      <c r="Q4976" s="170" t="str">
        <f t="shared" si="311"/>
        <v/>
      </c>
      <c r="R4976" s="163" t="e">
        <f t="shared" si="308"/>
        <v>#VALUE!</v>
      </c>
      <c r="S4976" s="163" t="e">
        <f t="shared" si="309"/>
        <v>#VALUE!</v>
      </c>
      <c r="T4976" s="163" t="e">
        <f>INDEX(Controle!O:O,MATCH('Banco de Dados'!A4976,Controle!M:M,0))*E4976/100</f>
        <v>#N/A</v>
      </c>
    </row>
    <row r="4977" spans="1:20" hidden="1" x14ac:dyDescent="0.2">
      <c r="A4977" s="158">
        <f>BD_TS!A4976</f>
        <v>0</v>
      </c>
      <c r="B4977" s="158" t="str">
        <f>SUBSTITUTE(SUBSTITUTE(BD_TS!D4976," ",""),"-","/")</f>
        <v/>
      </c>
      <c r="C4977" s="158">
        <f>BD_TS!E4976</f>
        <v>0</v>
      </c>
      <c r="D4977" s="159">
        <f>BD_TS!F4976</f>
        <v>0</v>
      </c>
      <c r="E4977" s="160">
        <f>BD_TS!B4976</f>
        <v>0</v>
      </c>
      <c r="F4977" s="161">
        <f>BD_TS!C4976</f>
        <v>0</v>
      </c>
      <c r="G4977" s="187">
        <f>BD_TS!H4976</f>
        <v>0</v>
      </c>
      <c r="H4977" s="158" t="str">
        <f>IF($A4977=0,"",IFERROR(INDEX(BD_Gestão!A:A,MATCH('Banco de Dados'!$B4977,BD_Gestão!$B:$B,0)),"erro"))</f>
        <v/>
      </c>
      <c r="I4977" s="162" t="str">
        <f>IF($A4977=0,"",IFERROR(INDEX(BD_Gestão!E:E,MATCH('Banco de Dados'!$B4977,BD_Gestão!$B:$B,0)),"erro"))</f>
        <v/>
      </c>
      <c r="J4977" s="186" t="str">
        <f>IF($A4977=0,"",IFERROR(INDEX(BD_Gestão!B:B,MATCH('Banco de Dados'!$B4977,BD_Gestão!$B:$B,0)),"erro"))</f>
        <v/>
      </c>
      <c r="K4977" s="158" t="str">
        <f>IF($A4977=0,"",IFERROR(INDEX(BD_Gestão!C:C,MATCH('Banco de Dados'!$B4977,BD_Gestão!$B:$B,0)),"erro"))</f>
        <v/>
      </c>
      <c r="L4977" s="158" t="str">
        <f>IF($A4977=0,"",IFERROR(INDEX(BD_Gestão!H:H,MATCH('Banco de Dados'!$B4977,BD_Gestão!$B:$B,0)),"erro"))</f>
        <v/>
      </c>
      <c r="M4977" s="161" t="str">
        <f>IF($A4977=0,"",IFERROR(INDEX(BD_Gestão!F:F,MATCH('Banco de Dados'!$B4977,BD_Gestão!$B:$B,0)),"erro"))</f>
        <v/>
      </c>
      <c r="N4977" s="161" t="str">
        <f>IF($A4977=0,"",IFERROR(INDEX(BD_Gestão!J:J,MATCH('Banco de Dados'!$B4977,BD_Gestão!$B:$B,0)),"erro"))</f>
        <v/>
      </c>
      <c r="O4977" s="164" t="str">
        <f>IF($A4977=0,"",IFERROR(INDEX(BD_Gestão!K:K,MATCH('Banco de Dados'!$B4977,BD_Gestão!$B:$B,0)),"erro"))</f>
        <v/>
      </c>
      <c r="P4977" s="169" t="str">
        <f t="shared" si="310"/>
        <v/>
      </c>
      <c r="Q4977" s="170" t="str">
        <f t="shared" si="311"/>
        <v/>
      </c>
      <c r="R4977" s="163" t="e">
        <f t="shared" si="308"/>
        <v>#VALUE!</v>
      </c>
      <c r="S4977" s="163" t="e">
        <f t="shared" si="309"/>
        <v>#VALUE!</v>
      </c>
      <c r="T4977" s="163" t="e">
        <f>INDEX(Controle!O:O,MATCH('Banco de Dados'!A4977,Controle!M:M,0))*E4977/100</f>
        <v>#N/A</v>
      </c>
    </row>
    <row r="4978" spans="1:20" hidden="1" x14ac:dyDescent="0.2">
      <c r="A4978" s="158">
        <f>BD_TS!A4977</f>
        <v>0</v>
      </c>
      <c r="B4978" s="158" t="str">
        <f>SUBSTITUTE(SUBSTITUTE(BD_TS!D4977," ",""),"-","/")</f>
        <v/>
      </c>
      <c r="C4978" s="158">
        <f>BD_TS!E4977</f>
        <v>0</v>
      </c>
      <c r="D4978" s="159">
        <f>BD_TS!F4977</f>
        <v>0</v>
      </c>
      <c r="E4978" s="160">
        <f>BD_TS!B4977</f>
        <v>0</v>
      </c>
      <c r="F4978" s="161">
        <f>BD_TS!C4977</f>
        <v>0</v>
      </c>
      <c r="G4978" s="187">
        <f>BD_TS!H4977</f>
        <v>0</v>
      </c>
      <c r="H4978" s="158" t="str">
        <f>IF($A4978=0,"",IFERROR(INDEX(BD_Gestão!A:A,MATCH('Banco de Dados'!$B4978,BD_Gestão!$B:$B,0)),"erro"))</f>
        <v/>
      </c>
      <c r="I4978" s="162" t="str">
        <f>IF($A4978=0,"",IFERROR(INDEX(BD_Gestão!E:E,MATCH('Banco de Dados'!$B4978,BD_Gestão!$B:$B,0)),"erro"))</f>
        <v/>
      </c>
      <c r="J4978" s="186" t="str">
        <f>IF($A4978=0,"",IFERROR(INDEX(BD_Gestão!B:B,MATCH('Banco de Dados'!$B4978,BD_Gestão!$B:$B,0)),"erro"))</f>
        <v/>
      </c>
      <c r="K4978" s="158" t="str">
        <f>IF($A4978=0,"",IFERROR(INDEX(BD_Gestão!C:C,MATCH('Banco de Dados'!$B4978,BD_Gestão!$B:$B,0)),"erro"))</f>
        <v/>
      </c>
      <c r="L4978" s="158" t="str">
        <f>IF($A4978=0,"",IFERROR(INDEX(BD_Gestão!H:H,MATCH('Banco de Dados'!$B4978,BD_Gestão!$B:$B,0)),"erro"))</f>
        <v/>
      </c>
      <c r="M4978" s="161" t="str">
        <f>IF($A4978=0,"",IFERROR(INDEX(BD_Gestão!F:F,MATCH('Banco de Dados'!$B4978,BD_Gestão!$B:$B,0)),"erro"))</f>
        <v/>
      </c>
      <c r="N4978" s="161" t="str">
        <f>IF($A4978=0,"",IFERROR(INDEX(BD_Gestão!J:J,MATCH('Banco de Dados'!$B4978,BD_Gestão!$B:$B,0)),"erro"))</f>
        <v/>
      </c>
      <c r="O4978" s="164" t="str">
        <f>IF($A4978=0,"",IFERROR(INDEX(BD_Gestão!K:K,MATCH('Banco de Dados'!$B4978,BD_Gestão!$B:$B,0)),"erro"))</f>
        <v/>
      </c>
      <c r="P4978" s="169" t="str">
        <f t="shared" si="310"/>
        <v/>
      </c>
      <c r="Q4978" s="170" t="str">
        <f t="shared" si="311"/>
        <v/>
      </c>
      <c r="R4978" s="163" t="e">
        <f t="shared" si="308"/>
        <v>#VALUE!</v>
      </c>
      <c r="S4978" s="163" t="e">
        <f t="shared" si="309"/>
        <v>#VALUE!</v>
      </c>
      <c r="T4978" s="163" t="e">
        <f>INDEX(Controle!O:O,MATCH('Banco de Dados'!A4978,Controle!M:M,0))*E4978/100</f>
        <v>#N/A</v>
      </c>
    </row>
    <row r="4979" spans="1:20" hidden="1" x14ac:dyDescent="0.2">
      <c r="A4979" s="158">
        <f>BD_TS!A4978</f>
        <v>0</v>
      </c>
      <c r="B4979" s="158" t="str">
        <f>SUBSTITUTE(SUBSTITUTE(BD_TS!D4978," ",""),"-","/")</f>
        <v/>
      </c>
      <c r="C4979" s="158">
        <f>BD_TS!E4978</f>
        <v>0</v>
      </c>
      <c r="D4979" s="159">
        <f>BD_TS!F4978</f>
        <v>0</v>
      </c>
      <c r="E4979" s="160">
        <f>BD_TS!B4978</f>
        <v>0</v>
      </c>
      <c r="F4979" s="161">
        <f>BD_TS!C4978</f>
        <v>0</v>
      </c>
      <c r="G4979" s="187">
        <f>BD_TS!H4978</f>
        <v>0</v>
      </c>
      <c r="H4979" s="158" t="str">
        <f>IF($A4979=0,"",IFERROR(INDEX(BD_Gestão!A:A,MATCH('Banco de Dados'!$B4979,BD_Gestão!$B:$B,0)),"erro"))</f>
        <v/>
      </c>
      <c r="I4979" s="162" t="str">
        <f>IF($A4979=0,"",IFERROR(INDEX(BD_Gestão!E:E,MATCH('Banco de Dados'!$B4979,BD_Gestão!$B:$B,0)),"erro"))</f>
        <v/>
      </c>
      <c r="J4979" s="186" t="str">
        <f>IF($A4979=0,"",IFERROR(INDEX(BD_Gestão!B:B,MATCH('Banco de Dados'!$B4979,BD_Gestão!$B:$B,0)),"erro"))</f>
        <v/>
      </c>
      <c r="K4979" s="158" t="str">
        <f>IF($A4979=0,"",IFERROR(INDEX(BD_Gestão!C:C,MATCH('Banco de Dados'!$B4979,BD_Gestão!$B:$B,0)),"erro"))</f>
        <v/>
      </c>
      <c r="L4979" s="158" t="str">
        <f>IF($A4979=0,"",IFERROR(INDEX(BD_Gestão!H:H,MATCH('Banco de Dados'!$B4979,BD_Gestão!$B:$B,0)),"erro"))</f>
        <v/>
      </c>
      <c r="M4979" s="161" t="str">
        <f>IF($A4979=0,"",IFERROR(INDEX(BD_Gestão!F:F,MATCH('Banco de Dados'!$B4979,BD_Gestão!$B:$B,0)),"erro"))</f>
        <v/>
      </c>
      <c r="N4979" s="161" t="str">
        <f>IF($A4979=0,"",IFERROR(INDEX(BD_Gestão!J:J,MATCH('Banco de Dados'!$B4979,BD_Gestão!$B:$B,0)),"erro"))</f>
        <v/>
      </c>
      <c r="O4979" s="164" t="str">
        <f>IF($A4979=0,"",IFERROR(INDEX(BD_Gestão!K:K,MATCH('Banco de Dados'!$B4979,BD_Gestão!$B:$B,0)),"erro"))</f>
        <v/>
      </c>
      <c r="P4979" s="169" t="str">
        <f t="shared" si="310"/>
        <v/>
      </c>
      <c r="Q4979" s="170" t="str">
        <f t="shared" si="311"/>
        <v/>
      </c>
      <c r="R4979" s="163" t="e">
        <f t="shared" si="308"/>
        <v>#VALUE!</v>
      </c>
      <c r="S4979" s="163" t="e">
        <f t="shared" si="309"/>
        <v>#VALUE!</v>
      </c>
      <c r="T4979" s="163" t="e">
        <f>INDEX(Controle!O:O,MATCH('Banco de Dados'!A4979,Controle!M:M,0))*E4979/100</f>
        <v>#N/A</v>
      </c>
    </row>
    <row r="4980" spans="1:20" hidden="1" x14ac:dyDescent="0.2">
      <c r="A4980" s="158">
        <f>BD_TS!A4979</f>
        <v>0</v>
      </c>
      <c r="B4980" s="158" t="str">
        <f>SUBSTITUTE(SUBSTITUTE(BD_TS!D4979," ",""),"-","/")</f>
        <v/>
      </c>
      <c r="C4980" s="158">
        <f>BD_TS!E4979</f>
        <v>0</v>
      </c>
      <c r="D4980" s="159">
        <f>BD_TS!F4979</f>
        <v>0</v>
      </c>
      <c r="E4980" s="160">
        <f>BD_TS!B4979</f>
        <v>0</v>
      </c>
      <c r="F4980" s="161">
        <f>BD_TS!C4979</f>
        <v>0</v>
      </c>
      <c r="G4980" s="187">
        <f>BD_TS!H4979</f>
        <v>0</v>
      </c>
      <c r="H4980" s="158" t="str">
        <f>IF($A4980=0,"",IFERROR(INDEX(BD_Gestão!A:A,MATCH('Banco de Dados'!$B4980,BD_Gestão!$B:$B,0)),"erro"))</f>
        <v/>
      </c>
      <c r="I4980" s="162" t="str">
        <f>IF($A4980=0,"",IFERROR(INDEX(BD_Gestão!E:E,MATCH('Banco de Dados'!$B4980,BD_Gestão!$B:$B,0)),"erro"))</f>
        <v/>
      </c>
      <c r="J4980" s="186" t="str">
        <f>IF($A4980=0,"",IFERROR(INDEX(BD_Gestão!B:B,MATCH('Banco de Dados'!$B4980,BD_Gestão!$B:$B,0)),"erro"))</f>
        <v/>
      </c>
      <c r="K4980" s="158" t="str">
        <f>IF($A4980=0,"",IFERROR(INDEX(BD_Gestão!C:C,MATCH('Banco de Dados'!$B4980,BD_Gestão!$B:$B,0)),"erro"))</f>
        <v/>
      </c>
      <c r="L4980" s="158" t="str">
        <f>IF($A4980=0,"",IFERROR(INDEX(BD_Gestão!H:H,MATCH('Banco de Dados'!$B4980,BD_Gestão!$B:$B,0)),"erro"))</f>
        <v/>
      </c>
      <c r="M4980" s="161" t="str">
        <f>IF($A4980=0,"",IFERROR(INDEX(BD_Gestão!F:F,MATCH('Banco de Dados'!$B4980,BD_Gestão!$B:$B,0)),"erro"))</f>
        <v/>
      </c>
      <c r="N4980" s="161" t="str">
        <f>IF($A4980=0,"",IFERROR(INDEX(BD_Gestão!J:J,MATCH('Banco de Dados'!$B4980,BD_Gestão!$B:$B,0)),"erro"))</f>
        <v/>
      </c>
      <c r="O4980" s="164" t="str">
        <f>IF($A4980=0,"",IFERROR(INDEX(BD_Gestão!K:K,MATCH('Banco de Dados'!$B4980,BD_Gestão!$B:$B,0)),"erro"))</f>
        <v/>
      </c>
      <c r="P4980" s="169" t="str">
        <f t="shared" si="310"/>
        <v/>
      </c>
      <c r="Q4980" s="170" t="str">
        <f t="shared" si="311"/>
        <v/>
      </c>
      <c r="R4980" s="163" t="e">
        <f t="shared" si="308"/>
        <v>#VALUE!</v>
      </c>
      <c r="S4980" s="163" t="e">
        <f t="shared" si="309"/>
        <v>#VALUE!</v>
      </c>
      <c r="T4980" s="163" t="e">
        <f>INDEX(Controle!O:O,MATCH('Banco de Dados'!A4980,Controle!M:M,0))*E4980/100</f>
        <v>#N/A</v>
      </c>
    </row>
    <row r="4981" spans="1:20" hidden="1" x14ac:dyDescent="0.2">
      <c r="A4981" s="158">
        <f>BD_TS!A4980</f>
        <v>0</v>
      </c>
      <c r="B4981" s="158" t="str">
        <f>SUBSTITUTE(SUBSTITUTE(BD_TS!D4980," ",""),"-","/")</f>
        <v/>
      </c>
      <c r="C4981" s="158">
        <f>BD_TS!E4980</f>
        <v>0</v>
      </c>
      <c r="D4981" s="159">
        <f>BD_TS!F4980</f>
        <v>0</v>
      </c>
      <c r="E4981" s="160">
        <f>BD_TS!B4980</f>
        <v>0</v>
      </c>
      <c r="F4981" s="161">
        <f>BD_TS!C4980</f>
        <v>0</v>
      </c>
      <c r="G4981" s="187">
        <f>BD_TS!H4980</f>
        <v>0</v>
      </c>
      <c r="H4981" s="158" t="str">
        <f>IF($A4981=0,"",IFERROR(INDEX(BD_Gestão!A:A,MATCH('Banco de Dados'!$B4981,BD_Gestão!$B:$B,0)),"erro"))</f>
        <v/>
      </c>
      <c r="I4981" s="162" t="str">
        <f>IF($A4981=0,"",IFERROR(INDEX(BD_Gestão!E:E,MATCH('Banco de Dados'!$B4981,BD_Gestão!$B:$B,0)),"erro"))</f>
        <v/>
      </c>
      <c r="J4981" s="186" t="str">
        <f>IF($A4981=0,"",IFERROR(INDEX(BD_Gestão!B:B,MATCH('Banco de Dados'!$B4981,BD_Gestão!$B:$B,0)),"erro"))</f>
        <v/>
      </c>
      <c r="K4981" s="158" t="str">
        <f>IF($A4981=0,"",IFERROR(INDEX(BD_Gestão!C:C,MATCH('Banco de Dados'!$B4981,BD_Gestão!$B:$B,0)),"erro"))</f>
        <v/>
      </c>
      <c r="L4981" s="158" t="str">
        <f>IF($A4981=0,"",IFERROR(INDEX(BD_Gestão!H:H,MATCH('Banco de Dados'!$B4981,BD_Gestão!$B:$B,0)),"erro"))</f>
        <v/>
      </c>
      <c r="M4981" s="161" t="str">
        <f>IF($A4981=0,"",IFERROR(INDEX(BD_Gestão!F:F,MATCH('Banco de Dados'!$B4981,BD_Gestão!$B:$B,0)),"erro"))</f>
        <v/>
      </c>
      <c r="N4981" s="161" t="str">
        <f>IF($A4981=0,"",IFERROR(INDEX(BD_Gestão!J:J,MATCH('Banco de Dados'!$B4981,BD_Gestão!$B:$B,0)),"erro"))</f>
        <v/>
      </c>
      <c r="O4981" s="164" t="str">
        <f>IF($A4981=0,"",IFERROR(INDEX(BD_Gestão!K:K,MATCH('Banco de Dados'!$B4981,BD_Gestão!$B:$B,0)),"erro"))</f>
        <v/>
      </c>
      <c r="P4981" s="169" t="str">
        <f t="shared" si="310"/>
        <v/>
      </c>
      <c r="Q4981" s="170" t="str">
        <f t="shared" si="311"/>
        <v/>
      </c>
      <c r="R4981" s="163" t="e">
        <f t="shared" si="308"/>
        <v>#VALUE!</v>
      </c>
      <c r="S4981" s="163" t="e">
        <f t="shared" si="309"/>
        <v>#VALUE!</v>
      </c>
      <c r="T4981" s="163" t="e">
        <f>INDEX(Controle!O:O,MATCH('Banco de Dados'!A4981,Controle!M:M,0))*E4981/100</f>
        <v>#N/A</v>
      </c>
    </row>
    <row r="4982" spans="1:20" hidden="1" x14ac:dyDescent="0.2">
      <c r="A4982" s="158">
        <f>BD_TS!A4981</f>
        <v>0</v>
      </c>
      <c r="B4982" s="158" t="str">
        <f>SUBSTITUTE(SUBSTITUTE(BD_TS!D4981," ",""),"-","/")</f>
        <v/>
      </c>
      <c r="C4982" s="158">
        <f>BD_TS!E4981</f>
        <v>0</v>
      </c>
      <c r="D4982" s="159">
        <f>BD_TS!F4981</f>
        <v>0</v>
      </c>
      <c r="E4982" s="160">
        <f>BD_TS!B4981</f>
        <v>0</v>
      </c>
      <c r="F4982" s="161">
        <f>BD_TS!C4981</f>
        <v>0</v>
      </c>
      <c r="G4982" s="187">
        <f>BD_TS!H4981</f>
        <v>0</v>
      </c>
      <c r="H4982" s="158" t="str">
        <f>IF($A4982=0,"",IFERROR(INDEX(BD_Gestão!A:A,MATCH('Banco de Dados'!$B4982,BD_Gestão!$B:$B,0)),"erro"))</f>
        <v/>
      </c>
      <c r="I4982" s="162" t="str">
        <f>IF($A4982=0,"",IFERROR(INDEX(BD_Gestão!E:E,MATCH('Banco de Dados'!$B4982,BD_Gestão!$B:$B,0)),"erro"))</f>
        <v/>
      </c>
      <c r="J4982" s="186" t="str">
        <f>IF($A4982=0,"",IFERROR(INDEX(BD_Gestão!B:B,MATCH('Banco de Dados'!$B4982,BD_Gestão!$B:$B,0)),"erro"))</f>
        <v/>
      </c>
      <c r="K4982" s="158" t="str">
        <f>IF($A4982=0,"",IFERROR(INDEX(BD_Gestão!C:C,MATCH('Banco de Dados'!$B4982,BD_Gestão!$B:$B,0)),"erro"))</f>
        <v/>
      </c>
      <c r="L4982" s="158" t="str">
        <f>IF($A4982=0,"",IFERROR(INDEX(BD_Gestão!H:H,MATCH('Banco de Dados'!$B4982,BD_Gestão!$B:$B,0)),"erro"))</f>
        <v/>
      </c>
      <c r="M4982" s="161" t="str">
        <f>IF($A4982=0,"",IFERROR(INDEX(BD_Gestão!F:F,MATCH('Banco de Dados'!$B4982,BD_Gestão!$B:$B,0)),"erro"))</f>
        <v/>
      </c>
      <c r="N4982" s="161" t="str">
        <f>IF($A4982=0,"",IFERROR(INDEX(BD_Gestão!J:J,MATCH('Banco de Dados'!$B4982,BD_Gestão!$B:$B,0)),"erro"))</f>
        <v/>
      </c>
      <c r="O4982" s="164" t="str">
        <f>IF($A4982=0,"",IFERROR(INDEX(BD_Gestão!K:K,MATCH('Banco de Dados'!$B4982,BD_Gestão!$B:$B,0)),"erro"))</f>
        <v/>
      </c>
      <c r="P4982" s="169" t="str">
        <f t="shared" si="310"/>
        <v/>
      </c>
      <c r="Q4982" s="170" t="str">
        <f t="shared" si="311"/>
        <v/>
      </c>
      <c r="R4982" s="163" t="e">
        <f t="shared" si="308"/>
        <v>#VALUE!</v>
      </c>
      <c r="S4982" s="163" t="e">
        <f t="shared" si="309"/>
        <v>#VALUE!</v>
      </c>
      <c r="T4982" s="163" t="e">
        <f>INDEX(Controle!O:O,MATCH('Banco de Dados'!A4982,Controle!M:M,0))*E4982/100</f>
        <v>#N/A</v>
      </c>
    </row>
    <row r="4983" spans="1:20" hidden="1" x14ac:dyDescent="0.2">
      <c r="A4983" s="158">
        <f>BD_TS!A4982</f>
        <v>0</v>
      </c>
      <c r="B4983" s="158" t="str">
        <f>SUBSTITUTE(SUBSTITUTE(BD_TS!D4982," ",""),"-","/")</f>
        <v/>
      </c>
      <c r="C4983" s="158">
        <f>BD_TS!E4982</f>
        <v>0</v>
      </c>
      <c r="D4983" s="159">
        <f>BD_TS!F4982</f>
        <v>0</v>
      </c>
      <c r="E4983" s="160">
        <f>BD_TS!B4982</f>
        <v>0</v>
      </c>
      <c r="F4983" s="161">
        <f>BD_TS!C4982</f>
        <v>0</v>
      </c>
      <c r="G4983" s="187">
        <f>BD_TS!H4982</f>
        <v>0</v>
      </c>
      <c r="H4983" s="158" t="str">
        <f>IF($A4983=0,"",IFERROR(INDEX(BD_Gestão!A:A,MATCH('Banco de Dados'!$B4983,BD_Gestão!$B:$B,0)),"erro"))</f>
        <v/>
      </c>
      <c r="I4983" s="162" t="str">
        <f>IF($A4983=0,"",IFERROR(INDEX(BD_Gestão!E:E,MATCH('Banco de Dados'!$B4983,BD_Gestão!$B:$B,0)),"erro"))</f>
        <v/>
      </c>
      <c r="J4983" s="186" t="str">
        <f>IF($A4983=0,"",IFERROR(INDEX(BD_Gestão!B:B,MATCH('Banco de Dados'!$B4983,BD_Gestão!$B:$B,0)),"erro"))</f>
        <v/>
      </c>
      <c r="K4983" s="158" t="str">
        <f>IF($A4983=0,"",IFERROR(INDEX(BD_Gestão!C:C,MATCH('Banco de Dados'!$B4983,BD_Gestão!$B:$B,0)),"erro"))</f>
        <v/>
      </c>
      <c r="L4983" s="158" t="str">
        <f>IF($A4983=0,"",IFERROR(INDEX(BD_Gestão!H:H,MATCH('Banco de Dados'!$B4983,BD_Gestão!$B:$B,0)),"erro"))</f>
        <v/>
      </c>
      <c r="M4983" s="161" t="str">
        <f>IF($A4983=0,"",IFERROR(INDEX(BD_Gestão!F:F,MATCH('Banco de Dados'!$B4983,BD_Gestão!$B:$B,0)),"erro"))</f>
        <v/>
      </c>
      <c r="N4983" s="161" t="str">
        <f>IF($A4983=0,"",IFERROR(INDEX(BD_Gestão!J:J,MATCH('Banco de Dados'!$B4983,BD_Gestão!$B:$B,0)),"erro"))</f>
        <v/>
      </c>
      <c r="O4983" s="164" t="str">
        <f>IF($A4983=0,"",IFERROR(INDEX(BD_Gestão!K:K,MATCH('Banco de Dados'!$B4983,BD_Gestão!$B:$B,0)),"erro"))</f>
        <v/>
      </c>
      <c r="P4983" s="169" t="str">
        <f t="shared" si="310"/>
        <v/>
      </c>
      <c r="Q4983" s="170" t="str">
        <f t="shared" si="311"/>
        <v/>
      </c>
      <c r="R4983" s="163" t="e">
        <f t="shared" si="308"/>
        <v>#VALUE!</v>
      </c>
      <c r="S4983" s="163" t="e">
        <f t="shared" si="309"/>
        <v>#VALUE!</v>
      </c>
      <c r="T4983" s="163" t="e">
        <f>INDEX(Controle!O:O,MATCH('Banco de Dados'!A4983,Controle!M:M,0))*E4983/100</f>
        <v>#N/A</v>
      </c>
    </row>
    <row r="4984" spans="1:20" hidden="1" x14ac:dyDescent="0.2">
      <c r="A4984" s="158">
        <f>BD_TS!A4983</f>
        <v>0</v>
      </c>
      <c r="B4984" s="158" t="str">
        <f>SUBSTITUTE(SUBSTITUTE(BD_TS!D4983," ",""),"-","/")</f>
        <v/>
      </c>
      <c r="C4984" s="158">
        <f>BD_TS!E4983</f>
        <v>0</v>
      </c>
      <c r="D4984" s="159">
        <f>BD_TS!F4983</f>
        <v>0</v>
      </c>
      <c r="E4984" s="160">
        <f>BD_TS!B4983</f>
        <v>0</v>
      </c>
      <c r="F4984" s="161">
        <f>BD_TS!C4983</f>
        <v>0</v>
      </c>
      <c r="G4984" s="187">
        <f>BD_TS!H4983</f>
        <v>0</v>
      </c>
      <c r="H4984" s="158" t="str">
        <f>IF($A4984=0,"",IFERROR(INDEX(BD_Gestão!A:A,MATCH('Banco de Dados'!$B4984,BD_Gestão!$B:$B,0)),"erro"))</f>
        <v/>
      </c>
      <c r="I4984" s="162" t="str">
        <f>IF($A4984=0,"",IFERROR(INDEX(BD_Gestão!E:E,MATCH('Banco de Dados'!$B4984,BD_Gestão!$B:$B,0)),"erro"))</f>
        <v/>
      </c>
      <c r="J4984" s="186" t="str">
        <f>IF($A4984=0,"",IFERROR(INDEX(BD_Gestão!B:B,MATCH('Banco de Dados'!$B4984,BD_Gestão!$B:$B,0)),"erro"))</f>
        <v/>
      </c>
      <c r="K4984" s="158" t="str">
        <f>IF($A4984=0,"",IFERROR(INDEX(BD_Gestão!C:C,MATCH('Banco de Dados'!$B4984,BD_Gestão!$B:$B,0)),"erro"))</f>
        <v/>
      </c>
      <c r="L4984" s="158" t="str">
        <f>IF($A4984=0,"",IFERROR(INDEX(BD_Gestão!H:H,MATCH('Banco de Dados'!$B4984,BD_Gestão!$B:$B,0)),"erro"))</f>
        <v/>
      </c>
      <c r="M4984" s="161" t="str">
        <f>IF($A4984=0,"",IFERROR(INDEX(BD_Gestão!F:F,MATCH('Banco de Dados'!$B4984,BD_Gestão!$B:$B,0)),"erro"))</f>
        <v/>
      </c>
      <c r="N4984" s="161" t="str">
        <f>IF($A4984=0,"",IFERROR(INDEX(BD_Gestão!J:J,MATCH('Banco de Dados'!$B4984,BD_Gestão!$B:$B,0)),"erro"))</f>
        <v/>
      </c>
      <c r="O4984" s="164" t="str">
        <f>IF($A4984=0,"",IFERROR(INDEX(BD_Gestão!K:K,MATCH('Banco de Dados'!$B4984,BD_Gestão!$B:$B,0)),"erro"))</f>
        <v/>
      </c>
      <c r="P4984" s="169" t="str">
        <f t="shared" si="310"/>
        <v/>
      </c>
      <c r="Q4984" s="170" t="str">
        <f t="shared" si="311"/>
        <v/>
      </c>
      <c r="R4984" s="163" t="e">
        <f t="shared" si="308"/>
        <v>#VALUE!</v>
      </c>
      <c r="S4984" s="163" t="e">
        <f t="shared" si="309"/>
        <v>#VALUE!</v>
      </c>
      <c r="T4984" s="163" t="e">
        <f>INDEX(Controle!O:O,MATCH('Banco de Dados'!A4984,Controle!M:M,0))*E4984/100</f>
        <v>#N/A</v>
      </c>
    </row>
    <row r="4985" spans="1:20" hidden="1" x14ac:dyDescent="0.2">
      <c r="A4985" s="158">
        <f>BD_TS!A4984</f>
        <v>0</v>
      </c>
      <c r="B4985" s="158" t="str">
        <f>SUBSTITUTE(SUBSTITUTE(BD_TS!D4984," ",""),"-","/")</f>
        <v/>
      </c>
      <c r="C4985" s="158">
        <f>BD_TS!E4984</f>
        <v>0</v>
      </c>
      <c r="D4985" s="159">
        <f>BD_TS!F4984</f>
        <v>0</v>
      </c>
      <c r="E4985" s="160">
        <f>BD_TS!B4984</f>
        <v>0</v>
      </c>
      <c r="F4985" s="161">
        <f>BD_TS!C4984</f>
        <v>0</v>
      </c>
      <c r="G4985" s="187">
        <f>BD_TS!H4984</f>
        <v>0</v>
      </c>
      <c r="H4985" s="158" t="str">
        <f>IF($A4985=0,"",IFERROR(INDEX(BD_Gestão!A:A,MATCH('Banco de Dados'!$B4985,BD_Gestão!$B:$B,0)),"erro"))</f>
        <v/>
      </c>
      <c r="I4985" s="162" t="str">
        <f>IF($A4985=0,"",IFERROR(INDEX(BD_Gestão!E:E,MATCH('Banco de Dados'!$B4985,BD_Gestão!$B:$B,0)),"erro"))</f>
        <v/>
      </c>
      <c r="J4985" s="186" t="str">
        <f>IF($A4985=0,"",IFERROR(INDEX(BD_Gestão!B:B,MATCH('Banco de Dados'!$B4985,BD_Gestão!$B:$B,0)),"erro"))</f>
        <v/>
      </c>
      <c r="K4985" s="158" t="str">
        <f>IF($A4985=0,"",IFERROR(INDEX(BD_Gestão!C:C,MATCH('Banco de Dados'!$B4985,BD_Gestão!$B:$B,0)),"erro"))</f>
        <v/>
      </c>
      <c r="L4985" s="158" t="str">
        <f>IF($A4985=0,"",IFERROR(INDEX(BD_Gestão!H:H,MATCH('Banco de Dados'!$B4985,BD_Gestão!$B:$B,0)),"erro"))</f>
        <v/>
      </c>
      <c r="M4985" s="161" t="str">
        <f>IF($A4985=0,"",IFERROR(INDEX(BD_Gestão!F:F,MATCH('Banco de Dados'!$B4985,BD_Gestão!$B:$B,0)),"erro"))</f>
        <v/>
      </c>
      <c r="N4985" s="161" t="str">
        <f>IF($A4985=0,"",IFERROR(INDEX(BD_Gestão!J:J,MATCH('Banco de Dados'!$B4985,BD_Gestão!$B:$B,0)),"erro"))</f>
        <v/>
      </c>
      <c r="O4985" s="164" t="str">
        <f>IF($A4985=0,"",IFERROR(INDEX(BD_Gestão!K:K,MATCH('Banco de Dados'!$B4985,BD_Gestão!$B:$B,0)),"erro"))</f>
        <v/>
      </c>
      <c r="P4985" s="169" t="str">
        <f t="shared" si="310"/>
        <v/>
      </c>
      <c r="Q4985" s="170" t="str">
        <f t="shared" si="311"/>
        <v/>
      </c>
      <c r="R4985" s="163" t="e">
        <f t="shared" si="308"/>
        <v>#VALUE!</v>
      </c>
      <c r="S4985" s="163" t="e">
        <f t="shared" si="309"/>
        <v>#VALUE!</v>
      </c>
      <c r="T4985" s="163" t="e">
        <f>INDEX(Controle!O:O,MATCH('Banco de Dados'!A4985,Controle!M:M,0))*E4985/100</f>
        <v>#N/A</v>
      </c>
    </row>
    <row r="4986" spans="1:20" hidden="1" x14ac:dyDescent="0.2">
      <c r="A4986" s="158">
        <f>BD_TS!A4985</f>
        <v>0</v>
      </c>
      <c r="B4986" s="158" t="str">
        <f>SUBSTITUTE(SUBSTITUTE(BD_TS!D4985," ",""),"-","/")</f>
        <v/>
      </c>
      <c r="C4986" s="158">
        <f>BD_TS!E4985</f>
        <v>0</v>
      </c>
      <c r="D4986" s="159">
        <f>BD_TS!F4985</f>
        <v>0</v>
      </c>
      <c r="E4986" s="160">
        <f>BD_TS!B4985</f>
        <v>0</v>
      </c>
      <c r="F4986" s="161">
        <f>BD_TS!C4985</f>
        <v>0</v>
      </c>
      <c r="G4986" s="187">
        <f>BD_TS!H4985</f>
        <v>0</v>
      </c>
      <c r="H4986" s="158" t="str">
        <f>IF($A4986=0,"",IFERROR(INDEX(BD_Gestão!A:A,MATCH('Banco de Dados'!$B4986,BD_Gestão!$B:$B,0)),"erro"))</f>
        <v/>
      </c>
      <c r="I4986" s="162" t="str">
        <f>IF($A4986=0,"",IFERROR(INDEX(BD_Gestão!E:E,MATCH('Banco de Dados'!$B4986,BD_Gestão!$B:$B,0)),"erro"))</f>
        <v/>
      </c>
      <c r="J4986" s="186" t="str">
        <f>IF($A4986=0,"",IFERROR(INDEX(BD_Gestão!B:B,MATCH('Banco de Dados'!$B4986,BD_Gestão!$B:$B,0)),"erro"))</f>
        <v/>
      </c>
      <c r="K4986" s="158" t="str">
        <f>IF($A4986=0,"",IFERROR(INDEX(BD_Gestão!C:C,MATCH('Banco de Dados'!$B4986,BD_Gestão!$B:$B,0)),"erro"))</f>
        <v/>
      </c>
      <c r="L4986" s="158" t="str">
        <f>IF($A4986=0,"",IFERROR(INDEX(BD_Gestão!H:H,MATCH('Banco de Dados'!$B4986,BD_Gestão!$B:$B,0)),"erro"))</f>
        <v/>
      </c>
      <c r="M4986" s="161" t="str">
        <f>IF($A4986=0,"",IFERROR(INDEX(BD_Gestão!F:F,MATCH('Banco de Dados'!$B4986,BD_Gestão!$B:$B,0)),"erro"))</f>
        <v/>
      </c>
      <c r="N4986" s="161" t="str">
        <f>IF($A4986=0,"",IFERROR(INDEX(BD_Gestão!J:J,MATCH('Banco de Dados'!$B4986,BD_Gestão!$B:$B,0)),"erro"))</f>
        <v/>
      </c>
      <c r="O4986" s="164" t="str">
        <f>IF($A4986=0,"",IFERROR(INDEX(BD_Gestão!K:K,MATCH('Banco de Dados'!$B4986,BD_Gestão!$B:$B,0)),"erro"))</f>
        <v/>
      </c>
      <c r="P4986" s="169" t="str">
        <f t="shared" si="310"/>
        <v/>
      </c>
      <c r="Q4986" s="170" t="str">
        <f t="shared" si="311"/>
        <v/>
      </c>
      <c r="R4986" s="163" t="e">
        <f t="shared" si="308"/>
        <v>#VALUE!</v>
      </c>
      <c r="S4986" s="163" t="e">
        <f t="shared" si="309"/>
        <v>#VALUE!</v>
      </c>
      <c r="T4986" s="163" t="e">
        <f>INDEX(Controle!O:O,MATCH('Banco de Dados'!A4986,Controle!M:M,0))*E4986/100</f>
        <v>#N/A</v>
      </c>
    </row>
    <row r="4987" spans="1:20" hidden="1" x14ac:dyDescent="0.2">
      <c r="A4987" s="158">
        <f>BD_TS!A4986</f>
        <v>0</v>
      </c>
      <c r="B4987" s="158" t="str">
        <f>SUBSTITUTE(SUBSTITUTE(BD_TS!D4986," ",""),"-","/")</f>
        <v/>
      </c>
      <c r="C4987" s="158">
        <f>BD_TS!E4986</f>
        <v>0</v>
      </c>
      <c r="D4987" s="159">
        <f>BD_TS!F4986</f>
        <v>0</v>
      </c>
      <c r="E4987" s="160">
        <f>BD_TS!B4986</f>
        <v>0</v>
      </c>
      <c r="F4987" s="161">
        <f>BD_TS!C4986</f>
        <v>0</v>
      </c>
      <c r="G4987" s="187">
        <f>BD_TS!H4986</f>
        <v>0</v>
      </c>
      <c r="H4987" s="158" t="str">
        <f>IF($A4987=0,"",IFERROR(INDEX(BD_Gestão!A:A,MATCH('Banco de Dados'!$B4987,BD_Gestão!$B:$B,0)),"erro"))</f>
        <v/>
      </c>
      <c r="I4987" s="162" t="str">
        <f>IF($A4987=0,"",IFERROR(INDEX(BD_Gestão!E:E,MATCH('Banco de Dados'!$B4987,BD_Gestão!$B:$B,0)),"erro"))</f>
        <v/>
      </c>
      <c r="J4987" s="186" t="str">
        <f>IF($A4987=0,"",IFERROR(INDEX(BD_Gestão!B:B,MATCH('Banco de Dados'!$B4987,BD_Gestão!$B:$B,0)),"erro"))</f>
        <v/>
      </c>
      <c r="K4987" s="158" t="str">
        <f>IF($A4987=0,"",IFERROR(INDEX(BD_Gestão!C:C,MATCH('Banco de Dados'!$B4987,BD_Gestão!$B:$B,0)),"erro"))</f>
        <v/>
      </c>
      <c r="L4987" s="158" t="str">
        <f>IF($A4987=0,"",IFERROR(INDEX(BD_Gestão!H:H,MATCH('Banco de Dados'!$B4987,BD_Gestão!$B:$B,0)),"erro"))</f>
        <v/>
      </c>
      <c r="M4987" s="161" t="str">
        <f>IF($A4987=0,"",IFERROR(INDEX(BD_Gestão!F:F,MATCH('Banco de Dados'!$B4987,BD_Gestão!$B:$B,0)),"erro"))</f>
        <v/>
      </c>
      <c r="N4987" s="161" t="str">
        <f>IF($A4987=0,"",IFERROR(INDEX(BD_Gestão!J:J,MATCH('Banco de Dados'!$B4987,BD_Gestão!$B:$B,0)),"erro"))</f>
        <v/>
      </c>
      <c r="O4987" s="164" t="str">
        <f>IF($A4987=0,"",IFERROR(INDEX(BD_Gestão!K:K,MATCH('Banco de Dados'!$B4987,BD_Gestão!$B:$B,0)),"erro"))</f>
        <v/>
      </c>
      <c r="P4987" s="169" t="str">
        <f t="shared" si="310"/>
        <v/>
      </c>
      <c r="Q4987" s="170" t="str">
        <f t="shared" si="311"/>
        <v/>
      </c>
      <c r="R4987" s="163" t="e">
        <f t="shared" si="308"/>
        <v>#VALUE!</v>
      </c>
      <c r="S4987" s="163" t="e">
        <f t="shared" si="309"/>
        <v>#VALUE!</v>
      </c>
      <c r="T4987" s="163" t="e">
        <f>INDEX(Controle!O:O,MATCH('Banco de Dados'!A4987,Controle!M:M,0))*E4987/100</f>
        <v>#N/A</v>
      </c>
    </row>
    <row r="4988" spans="1:20" hidden="1" x14ac:dyDescent="0.2">
      <c r="A4988" s="158">
        <f>BD_TS!A4987</f>
        <v>0</v>
      </c>
      <c r="B4988" s="158" t="str">
        <f>SUBSTITUTE(SUBSTITUTE(BD_TS!D4987," ",""),"-","/")</f>
        <v/>
      </c>
      <c r="C4988" s="158">
        <f>BD_TS!E4987</f>
        <v>0</v>
      </c>
      <c r="D4988" s="159">
        <f>BD_TS!F4987</f>
        <v>0</v>
      </c>
      <c r="E4988" s="160">
        <f>BD_TS!B4987</f>
        <v>0</v>
      </c>
      <c r="F4988" s="161">
        <f>BD_TS!C4987</f>
        <v>0</v>
      </c>
      <c r="G4988" s="187">
        <f>BD_TS!H4987</f>
        <v>0</v>
      </c>
      <c r="H4988" s="158" t="str">
        <f>IF($A4988=0,"",IFERROR(INDEX(BD_Gestão!A:A,MATCH('Banco de Dados'!$B4988,BD_Gestão!$B:$B,0)),"erro"))</f>
        <v/>
      </c>
      <c r="I4988" s="162" t="str">
        <f>IF($A4988=0,"",IFERROR(INDEX(BD_Gestão!E:E,MATCH('Banco de Dados'!$B4988,BD_Gestão!$B:$B,0)),"erro"))</f>
        <v/>
      </c>
      <c r="J4988" s="186" t="str">
        <f>IF($A4988=0,"",IFERROR(INDEX(BD_Gestão!B:B,MATCH('Banco de Dados'!$B4988,BD_Gestão!$B:$B,0)),"erro"))</f>
        <v/>
      </c>
      <c r="K4988" s="158" t="str">
        <f>IF($A4988=0,"",IFERROR(INDEX(BD_Gestão!C:C,MATCH('Banco de Dados'!$B4988,BD_Gestão!$B:$B,0)),"erro"))</f>
        <v/>
      </c>
      <c r="L4988" s="158" t="str">
        <f>IF($A4988=0,"",IFERROR(INDEX(BD_Gestão!H:H,MATCH('Banco de Dados'!$B4988,BD_Gestão!$B:$B,0)),"erro"))</f>
        <v/>
      </c>
      <c r="M4988" s="161" t="str">
        <f>IF($A4988=0,"",IFERROR(INDEX(BD_Gestão!F:F,MATCH('Banco de Dados'!$B4988,BD_Gestão!$B:$B,0)),"erro"))</f>
        <v/>
      </c>
      <c r="N4988" s="161" t="str">
        <f>IF($A4988=0,"",IFERROR(INDEX(BD_Gestão!J:J,MATCH('Banco de Dados'!$B4988,BD_Gestão!$B:$B,0)),"erro"))</f>
        <v/>
      </c>
      <c r="O4988" s="164" t="str">
        <f>IF($A4988=0,"",IFERROR(INDEX(BD_Gestão!K:K,MATCH('Banco de Dados'!$B4988,BD_Gestão!$B:$B,0)),"erro"))</f>
        <v/>
      </c>
      <c r="P4988" s="169" t="str">
        <f t="shared" si="310"/>
        <v/>
      </c>
      <c r="Q4988" s="170" t="str">
        <f t="shared" si="311"/>
        <v/>
      </c>
      <c r="R4988" s="163" t="e">
        <f t="shared" si="308"/>
        <v>#VALUE!</v>
      </c>
      <c r="S4988" s="163" t="e">
        <f t="shared" si="309"/>
        <v>#VALUE!</v>
      </c>
      <c r="T4988" s="163" t="e">
        <f>INDEX(Controle!O:O,MATCH('Banco de Dados'!A4988,Controle!M:M,0))*E4988/100</f>
        <v>#N/A</v>
      </c>
    </row>
    <row r="4989" spans="1:20" hidden="1" x14ac:dyDescent="0.2">
      <c r="A4989" s="158">
        <f>BD_TS!A4988</f>
        <v>0</v>
      </c>
      <c r="B4989" s="158" t="str">
        <f>SUBSTITUTE(SUBSTITUTE(BD_TS!D4988," ",""),"-","/")</f>
        <v/>
      </c>
      <c r="C4989" s="158">
        <f>BD_TS!E4988</f>
        <v>0</v>
      </c>
      <c r="D4989" s="159">
        <f>BD_TS!F4988</f>
        <v>0</v>
      </c>
      <c r="E4989" s="160">
        <f>BD_TS!B4988</f>
        <v>0</v>
      </c>
      <c r="F4989" s="161">
        <f>BD_TS!C4988</f>
        <v>0</v>
      </c>
      <c r="G4989" s="187">
        <f>BD_TS!H4988</f>
        <v>0</v>
      </c>
      <c r="H4989" s="158" t="str">
        <f>IF($A4989=0,"",IFERROR(INDEX(BD_Gestão!A:A,MATCH('Banco de Dados'!$B4989,BD_Gestão!$B:$B,0)),"erro"))</f>
        <v/>
      </c>
      <c r="I4989" s="162" t="str">
        <f>IF($A4989=0,"",IFERROR(INDEX(BD_Gestão!E:E,MATCH('Banco de Dados'!$B4989,BD_Gestão!$B:$B,0)),"erro"))</f>
        <v/>
      </c>
      <c r="J4989" s="186" t="str">
        <f>IF($A4989=0,"",IFERROR(INDEX(BD_Gestão!B:B,MATCH('Banco de Dados'!$B4989,BD_Gestão!$B:$B,0)),"erro"))</f>
        <v/>
      </c>
      <c r="K4989" s="158" t="str">
        <f>IF($A4989=0,"",IFERROR(INDEX(BD_Gestão!C:C,MATCH('Banco de Dados'!$B4989,BD_Gestão!$B:$B,0)),"erro"))</f>
        <v/>
      </c>
      <c r="L4989" s="158" t="str">
        <f>IF($A4989=0,"",IFERROR(INDEX(BD_Gestão!H:H,MATCH('Banco de Dados'!$B4989,BD_Gestão!$B:$B,0)),"erro"))</f>
        <v/>
      </c>
      <c r="M4989" s="161" t="str">
        <f>IF($A4989=0,"",IFERROR(INDEX(BD_Gestão!F:F,MATCH('Banco de Dados'!$B4989,BD_Gestão!$B:$B,0)),"erro"))</f>
        <v/>
      </c>
      <c r="N4989" s="161" t="str">
        <f>IF($A4989=0,"",IFERROR(INDEX(BD_Gestão!J:J,MATCH('Banco de Dados'!$B4989,BD_Gestão!$B:$B,0)),"erro"))</f>
        <v/>
      </c>
      <c r="O4989" s="164" t="str">
        <f>IF($A4989=0,"",IFERROR(INDEX(BD_Gestão!K:K,MATCH('Banco de Dados'!$B4989,BD_Gestão!$B:$B,0)),"erro"))</f>
        <v/>
      </c>
      <c r="P4989" s="169" t="str">
        <f t="shared" si="310"/>
        <v/>
      </c>
      <c r="Q4989" s="170" t="str">
        <f t="shared" si="311"/>
        <v/>
      </c>
      <c r="R4989" s="163" t="e">
        <f t="shared" si="308"/>
        <v>#VALUE!</v>
      </c>
      <c r="S4989" s="163" t="e">
        <f t="shared" si="309"/>
        <v>#VALUE!</v>
      </c>
      <c r="T4989" s="163" t="e">
        <f>INDEX(Controle!O:O,MATCH('Banco de Dados'!A4989,Controle!M:M,0))*E4989/100</f>
        <v>#N/A</v>
      </c>
    </row>
    <row r="4990" spans="1:20" hidden="1" x14ac:dyDescent="0.2">
      <c r="A4990" s="158">
        <f>BD_TS!A4989</f>
        <v>0</v>
      </c>
      <c r="B4990" s="158" t="str">
        <f>SUBSTITUTE(SUBSTITUTE(BD_TS!D4989," ",""),"-","/")</f>
        <v/>
      </c>
      <c r="C4990" s="158">
        <f>BD_TS!E4989</f>
        <v>0</v>
      </c>
      <c r="D4990" s="159">
        <f>BD_TS!F4989</f>
        <v>0</v>
      </c>
      <c r="E4990" s="160">
        <f>BD_TS!B4989</f>
        <v>0</v>
      </c>
      <c r="F4990" s="161">
        <f>BD_TS!C4989</f>
        <v>0</v>
      </c>
      <c r="G4990" s="187">
        <f>BD_TS!H4989</f>
        <v>0</v>
      </c>
      <c r="H4990" s="158" t="str">
        <f>IF($A4990=0,"",IFERROR(INDEX(BD_Gestão!A:A,MATCH('Banco de Dados'!$B4990,BD_Gestão!$B:$B,0)),"erro"))</f>
        <v/>
      </c>
      <c r="I4990" s="162" t="str">
        <f>IF($A4990=0,"",IFERROR(INDEX(BD_Gestão!E:E,MATCH('Banco de Dados'!$B4990,BD_Gestão!$B:$B,0)),"erro"))</f>
        <v/>
      </c>
      <c r="J4990" s="186" t="str">
        <f>IF($A4990=0,"",IFERROR(INDEX(BD_Gestão!B:B,MATCH('Banco de Dados'!$B4990,BD_Gestão!$B:$B,0)),"erro"))</f>
        <v/>
      </c>
      <c r="K4990" s="158" t="str">
        <f>IF($A4990=0,"",IFERROR(INDEX(BD_Gestão!C:C,MATCH('Banco de Dados'!$B4990,BD_Gestão!$B:$B,0)),"erro"))</f>
        <v/>
      </c>
      <c r="L4990" s="158" t="str">
        <f>IF($A4990=0,"",IFERROR(INDEX(BD_Gestão!H:H,MATCH('Banco de Dados'!$B4990,BD_Gestão!$B:$B,0)),"erro"))</f>
        <v/>
      </c>
      <c r="M4990" s="161" t="str">
        <f>IF($A4990=0,"",IFERROR(INDEX(BD_Gestão!F:F,MATCH('Banco de Dados'!$B4990,BD_Gestão!$B:$B,0)),"erro"))</f>
        <v/>
      </c>
      <c r="N4990" s="161" t="str">
        <f>IF($A4990=0,"",IFERROR(INDEX(BD_Gestão!J:J,MATCH('Banco de Dados'!$B4990,BD_Gestão!$B:$B,0)),"erro"))</f>
        <v/>
      </c>
      <c r="O4990" s="164" t="str">
        <f>IF($A4990=0,"",IFERROR(INDEX(BD_Gestão!K:K,MATCH('Banco de Dados'!$B4990,BD_Gestão!$B:$B,0)),"erro"))</f>
        <v/>
      </c>
      <c r="P4990" s="169" t="str">
        <f t="shared" si="310"/>
        <v/>
      </c>
      <c r="Q4990" s="170" t="str">
        <f t="shared" si="311"/>
        <v/>
      </c>
      <c r="R4990" s="163" t="e">
        <f t="shared" si="308"/>
        <v>#VALUE!</v>
      </c>
      <c r="S4990" s="163" t="e">
        <f t="shared" si="309"/>
        <v>#VALUE!</v>
      </c>
      <c r="T4990" s="163" t="e">
        <f>INDEX(Controle!O:O,MATCH('Banco de Dados'!A4990,Controle!M:M,0))*E4990/100</f>
        <v>#N/A</v>
      </c>
    </row>
    <row r="4991" spans="1:20" hidden="1" x14ac:dyDescent="0.2">
      <c r="A4991" s="158">
        <f>BD_TS!A4990</f>
        <v>0</v>
      </c>
      <c r="B4991" s="158" t="str">
        <f>SUBSTITUTE(SUBSTITUTE(BD_TS!D4990," ",""),"-","/")</f>
        <v/>
      </c>
      <c r="C4991" s="158">
        <f>BD_TS!E4990</f>
        <v>0</v>
      </c>
      <c r="D4991" s="159">
        <f>BD_TS!F4990</f>
        <v>0</v>
      </c>
      <c r="E4991" s="160">
        <f>BD_TS!B4990</f>
        <v>0</v>
      </c>
      <c r="F4991" s="161">
        <f>BD_TS!C4990</f>
        <v>0</v>
      </c>
      <c r="G4991" s="187">
        <f>BD_TS!H4990</f>
        <v>0</v>
      </c>
      <c r="H4991" s="158" t="str">
        <f>IF($A4991=0,"",IFERROR(INDEX(BD_Gestão!A:A,MATCH('Banco de Dados'!$B4991,BD_Gestão!$B:$B,0)),"erro"))</f>
        <v/>
      </c>
      <c r="I4991" s="162" t="str">
        <f>IF($A4991=0,"",IFERROR(INDEX(BD_Gestão!E:E,MATCH('Banco de Dados'!$B4991,BD_Gestão!$B:$B,0)),"erro"))</f>
        <v/>
      </c>
      <c r="J4991" s="186" t="str">
        <f>IF($A4991=0,"",IFERROR(INDEX(BD_Gestão!B:B,MATCH('Banco de Dados'!$B4991,BD_Gestão!$B:$B,0)),"erro"))</f>
        <v/>
      </c>
      <c r="K4991" s="158" t="str">
        <f>IF($A4991=0,"",IFERROR(INDEX(BD_Gestão!C:C,MATCH('Banco de Dados'!$B4991,BD_Gestão!$B:$B,0)),"erro"))</f>
        <v/>
      </c>
      <c r="L4991" s="158" t="str">
        <f>IF($A4991=0,"",IFERROR(INDEX(BD_Gestão!H:H,MATCH('Banco de Dados'!$B4991,BD_Gestão!$B:$B,0)),"erro"))</f>
        <v/>
      </c>
      <c r="M4991" s="161" t="str">
        <f>IF($A4991=0,"",IFERROR(INDEX(BD_Gestão!F:F,MATCH('Banco de Dados'!$B4991,BD_Gestão!$B:$B,0)),"erro"))</f>
        <v/>
      </c>
      <c r="N4991" s="161" t="str">
        <f>IF($A4991=0,"",IFERROR(INDEX(BD_Gestão!J:J,MATCH('Banco de Dados'!$B4991,BD_Gestão!$B:$B,0)),"erro"))</f>
        <v/>
      </c>
      <c r="O4991" s="164" t="str">
        <f>IF($A4991=0,"",IFERROR(INDEX(BD_Gestão!K:K,MATCH('Banco de Dados'!$B4991,BD_Gestão!$B:$B,0)),"erro"))</f>
        <v/>
      </c>
      <c r="P4991" s="169" t="str">
        <f t="shared" si="310"/>
        <v/>
      </c>
      <c r="Q4991" s="170" t="str">
        <f t="shared" si="311"/>
        <v/>
      </c>
      <c r="R4991" s="163" t="e">
        <f t="shared" si="308"/>
        <v>#VALUE!</v>
      </c>
      <c r="S4991" s="163" t="e">
        <f t="shared" si="309"/>
        <v>#VALUE!</v>
      </c>
      <c r="T4991" s="163" t="e">
        <f>INDEX(Controle!O:O,MATCH('Banco de Dados'!A4991,Controle!M:M,0))*E4991/100</f>
        <v>#N/A</v>
      </c>
    </row>
    <row r="4992" spans="1:20" hidden="1" x14ac:dyDescent="0.2">
      <c r="A4992" s="158">
        <f>BD_TS!A4991</f>
        <v>0</v>
      </c>
      <c r="B4992" s="158" t="str">
        <f>SUBSTITUTE(SUBSTITUTE(BD_TS!D4991," ",""),"-","/")</f>
        <v/>
      </c>
      <c r="C4992" s="158">
        <f>BD_TS!E4991</f>
        <v>0</v>
      </c>
      <c r="D4992" s="159">
        <f>BD_TS!F4991</f>
        <v>0</v>
      </c>
      <c r="E4992" s="160">
        <f>BD_TS!B4991</f>
        <v>0</v>
      </c>
      <c r="F4992" s="161">
        <f>BD_TS!C4991</f>
        <v>0</v>
      </c>
      <c r="G4992" s="187">
        <f>BD_TS!H4991</f>
        <v>0</v>
      </c>
      <c r="H4992" s="158" t="str">
        <f>IF($A4992=0,"",IFERROR(INDEX(BD_Gestão!A:A,MATCH('Banco de Dados'!$B4992,BD_Gestão!$B:$B,0)),"erro"))</f>
        <v/>
      </c>
      <c r="I4992" s="162" t="str">
        <f>IF($A4992=0,"",IFERROR(INDEX(BD_Gestão!E:E,MATCH('Banco de Dados'!$B4992,BD_Gestão!$B:$B,0)),"erro"))</f>
        <v/>
      </c>
      <c r="J4992" s="186" t="str">
        <f>IF($A4992=0,"",IFERROR(INDEX(BD_Gestão!B:B,MATCH('Banco de Dados'!$B4992,BD_Gestão!$B:$B,0)),"erro"))</f>
        <v/>
      </c>
      <c r="K4992" s="158" t="str">
        <f>IF($A4992=0,"",IFERROR(INDEX(BD_Gestão!C:C,MATCH('Banco de Dados'!$B4992,BD_Gestão!$B:$B,0)),"erro"))</f>
        <v/>
      </c>
      <c r="L4992" s="158" t="str">
        <f>IF($A4992=0,"",IFERROR(INDEX(BD_Gestão!H:H,MATCH('Banco de Dados'!$B4992,BD_Gestão!$B:$B,0)),"erro"))</f>
        <v/>
      </c>
      <c r="M4992" s="161" t="str">
        <f>IF($A4992=0,"",IFERROR(INDEX(BD_Gestão!F:F,MATCH('Banco de Dados'!$B4992,BD_Gestão!$B:$B,0)),"erro"))</f>
        <v/>
      </c>
      <c r="N4992" s="161" t="str">
        <f>IF($A4992=0,"",IFERROR(INDEX(BD_Gestão!J:J,MATCH('Banco de Dados'!$B4992,BD_Gestão!$B:$B,0)),"erro"))</f>
        <v/>
      </c>
      <c r="O4992" s="164" t="str">
        <f>IF($A4992=0,"",IFERROR(INDEX(BD_Gestão!K:K,MATCH('Banco de Dados'!$B4992,BD_Gestão!$B:$B,0)),"erro"))</f>
        <v/>
      </c>
      <c r="P4992" s="169" t="str">
        <f t="shared" si="310"/>
        <v/>
      </c>
      <c r="Q4992" s="170" t="str">
        <f t="shared" si="311"/>
        <v/>
      </c>
      <c r="R4992" s="163" t="e">
        <f t="shared" si="308"/>
        <v>#VALUE!</v>
      </c>
      <c r="S4992" s="163" t="e">
        <f t="shared" si="309"/>
        <v>#VALUE!</v>
      </c>
      <c r="T4992" s="163" t="e">
        <f>INDEX(Controle!O:O,MATCH('Banco de Dados'!A4992,Controle!M:M,0))*E4992/100</f>
        <v>#N/A</v>
      </c>
    </row>
    <row r="4993" spans="1:20" hidden="1" x14ac:dyDescent="0.2">
      <c r="A4993" s="158">
        <f>BD_TS!A4992</f>
        <v>0</v>
      </c>
      <c r="B4993" s="158" t="str">
        <f>SUBSTITUTE(SUBSTITUTE(BD_TS!D4992," ",""),"-","/")</f>
        <v/>
      </c>
      <c r="C4993" s="158">
        <f>BD_TS!E4992</f>
        <v>0</v>
      </c>
      <c r="D4993" s="159">
        <f>BD_TS!F4992</f>
        <v>0</v>
      </c>
      <c r="E4993" s="160">
        <f>BD_TS!B4992</f>
        <v>0</v>
      </c>
      <c r="F4993" s="161">
        <f>BD_TS!C4992</f>
        <v>0</v>
      </c>
      <c r="G4993" s="187">
        <f>BD_TS!H4992</f>
        <v>0</v>
      </c>
      <c r="H4993" s="158" t="str">
        <f>IF($A4993=0,"",IFERROR(INDEX(BD_Gestão!A:A,MATCH('Banco de Dados'!$B4993,BD_Gestão!$B:$B,0)),"erro"))</f>
        <v/>
      </c>
      <c r="I4993" s="162" t="str">
        <f>IF($A4993=0,"",IFERROR(INDEX(BD_Gestão!E:E,MATCH('Banco de Dados'!$B4993,BD_Gestão!$B:$B,0)),"erro"))</f>
        <v/>
      </c>
      <c r="J4993" s="186" t="str">
        <f>IF($A4993=0,"",IFERROR(INDEX(BD_Gestão!B:B,MATCH('Banco de Dados'!$B4993,BD_Gestão!$B:$B,0)),"erro"))</f>
        <v/>
      </c>
      <c r="K4993" s="158" t="str">
        <f>IF($A4993=0,"",IFERROR(INDEX(BD_Gestão!C:C,MATCH('Banco de Dados'!$B4993,BD_Gestão!$B:$B,0)),"erro"))</f>
        <v/>
      </c>
      <c r="L4993" s="158" t="str">
        <f>IF($A4993=0,"",IFERROR(INDEX(BD_Gestão!H:H,MATCH('Banco de Dados'!$B4993,BD_Gestão!$B:$B,0)),"erro"))</f>
        <v/>
      </c>
      <c r="M4993" s="161" t="str">
        <f>IF($A4993=0,"",IFERROR(INDEX(BD_Gestão!F:F,MATCH('Banco de Dados'!$B4993,BD_Gestão!$B:$B,0)),"erro"))</f>
        <v/>
      </c>
      <c r="N4993" s="161" t="str">
        <f>IF($A4993=0,"",IFERROR(INDEX(BD_Gestão!J:J,MATCH('Banco de Dados'!$B4993,BD_Gestão!$B:$B,0)),"erro"))</f>
        <v/>
      </c>
      <c r="O4993" s="164" t="str">
        <f>IF($A4993=0,"",IFERROR(INDEX(BD_Gestão!K:K,MATCH('Banco de Dados'!$B4993,BD_Gestão!$B:$B,0)),"erro"))</f>
        <v/>
      </c>
      <c r="P4993" s="169" t="str">
        <f t="shared" si="310"/>
        <v/>
      </c>
      <c r="Q4993" s="170" t="str">
        <f t="shared" si="311"/>
        <v/>
      </c>
      <c r="R4993" s="163" t="e">
        <f t="shared" si="308"/>
        <v>#VALUE!</v>
      </c>
      <c r="S4993" s="163" t="e">
        <f t="shared" si="309"/>
        <v>#VALUE!</v>
      </c>
      <c r="T4993" s="163" t="e">
        <f>INDEX(Controle!O:O,MATCH('Banco de Dados'!A4993,Controle!M:M,0))*E4993/100</f>
        <v>#N/A</v>
      </c>
    </row>
    <row r="4994" spans="1:20" hidden="1" x14ac:dyDescent="0.2">
      <c r="A4994" s="158">
        <f>BD_TS!A4993</f>
        <v>0</v>
      </c>
      <c r="B4994" s="158" t="str">
        <f>SUBSTITUTE(SUBSTITUTE(BD_TS!D4993," ",""),"-","/")</f>
        <v/>
      </c>
      <c r="C4994" s="158">
        <f>BD_TS!E4993</f>
        <v>0</v>
      </c>
      <c r="D4994" s="159">
        <f>BD_TS!F4993</f>
        <v>0</v>
      </c>
      <c r="E4994" s="160">
        <f>BD_TS!B4993</f>
        <v>0</v>
      </c>
      <c r="F4994" s="161">
        <f>BD_TS!C4993</f>
        <v>0</v>
      </c>
      <c r="G4994" s="187">
        <f>BD_TS!H4993</f>
        <v>0</v>
      </c>
      <c r="H4994" s="158" t="str">
        <f>IF($A4994=0,"",IFERROR(INDEX(BD_Gestão!A:A,MATCH('Banco de Dados'!$B4994,BD_Gestão!$B:$B,0)),"erro"))</f>
        <v/>
      </c>
      <c r="I4994" s="162" t="str">
        <f>IF($A4994=0,"",IFERROR(INDEX(BD_Gestão!E:E,MATCH('Banco de Dados'!$B4994,BD_Gestão!$B:$B,0)),"erro"))</f>
        <v/>
      </c>
      <c r="J4994" s="186" t="str">
        <f>IF($A4994=0,"",IFERROR(INDEX(BD_Gestão!B:B,MATCH('Banco de Dados'!$B4994,BD_Gestão!$B:$B,0)),"erro"))</f>
        <v/>
      </c>
      <c r="K4994" s="158" t="str">
        <f>IF($A4994=0,"",IFERROR(INDEX(BD_Gestão!C:C,MATCH('Banco de Dados'!$B4994,BD_Gestão!$B:$B,0)),"erro"))</f>
        <v/>
      </c>
      <c r="L4994" s="158" t="str">
        <f>IF($A4994=0,"",IFERROR(INDEX(BD_Gestão!H:H,MATCH('Banco de Dados'!$B4994,BD_Gestão!$B:$B,0)),"erro"))</f>
        <v/>
      </c>
      <c r="M4994" s="161" t="str">
        <f>IF($A4994=0,"",IFERROR(INDEX(BD_Gestão!F:F,MATCH('Banco de Dados'!$B4994,BD_Gestão!$B:$B,0)),"erro"))</f>
        <v/>
      </c>
      <c r="N4994" s="161" t="str">
        <f>IF($A4994=0,"",IFERROR(INDEX(BD_Gestão!J:J,MATCH('Banco de Dados'!$B4994,BD_Gestão!$B:$B,0)),"erro"))</f>
        <v/>
      </c>
      <c r="O4994" s="164" t="str">
        <f>IF($A4994=0,"",IFERROR(INDEX(BD_Gestão!K:K,MATCH('Banco de Dados'!$B4994,BD_Gestão!$B:$B,0)),"erro"))</f>
        <v/>
      </c>
      <c r="P4994" s="169" t="str">
        <f t="shared" si="310"/>
        <v/>
      </c>
      <c r="Q4994" s="170" t="str">
        <f t="shared" si="311"/>
        <v/>
      </c>
      <c r="R4994" s="163" t="e">
        <f t="shared" si="308"/>
        <v>#VALUE!</v>
      </c>
      <c r="S4994" s="163" t="e">
        <f t="shared" si="309"/>
        <v>#VALUE!</v>
      </c>
      <c r="T4994" s="163" t="e">
        <f>INDEX(Controle!O:O,MATCH('Banco de Dados'!A4994,Controle!M:M,0))*E4994/100</f>
        <v>#N/A</v>
      </c>
    </row>
    <row r="4995" spans="1:20" hidden="1" x14ac:dyDescent="0.2">
      <c r="A4995" s="158">
        <f>BD_TS!A4994</f>
        <v>0</v>
      </c>
      <c r="B4995" s="158" t="str">
        <f>SUBSTITUTE(SUBSTITUTE(BD_TS!D4994," ",""),"-","/")</f>
        <v/>
      </c>
      <c r="C4995" s="158">
        <f>BD_TS!E4994</f>
        <v>0</v>
      </c>
      <c r="D4995" s="159">
        <f>BD_TS!F4994</f>
        <v>0</v>
      </c>
      <c r="E4995" s="160">
        <f>BD_TS!B4994</f>
        <v>0</v>
      </c>
      <c r="F4995" s="161">
        <f>BD_TS!C4994</f>
        <v>0</v>
      </c>
      <c r="G4995" s="187">
        <f>BD_TS!H4994</f>
        <v>0</v>
      </c>
      <c r="H4995" s="158" t="str">
        <f>IF($A4995=0,"",IFERROR(INDEX(BD_Gestão!A:A,MATCH('Banco de Dados'!$B4995,BD_Gestão!$B:$B,0)),"erro"))</f>
        <v/>
      </c>
      <c r="I4995" s="162" t="str">
        <f>IF($A4995=0,"",IFERROR(INDEX(BD_Gestão!E:E,MATCH('Banco de Dados'!$B4995,BD_Gestão!$B:$B,0)),"erro"))</f>
        <v/>
      </c>
      <c r="J4995" s="186" t="str">
        <f>IF($A4995=0,"",IFERROR(INDEX(BD_Gestão!B:B,MATCH('Banco de Dados'!$B4995,BD_Gestão!$B:$B,0)),"erro"))</f>
        <v/>
      </c>
      <c r="K4995" s="158" t="str">
        <f>IF($A4995=0,"",IFERROR(INDEX(BD_Gestão!C:C,MATCH('Banco de Dados'!$B4995,BD_Gestão!$B:$B,0)),"erro"))</f>
        <v/>
      </c>
      <c r="L4995" s="158" t="str">
        <f>IF($A4995=0,"",IFERROR(INDEX(BD_Gestão!H:H,MATCH('Banco de Dados'!$B4995,BD_Gestão!$B:$B,0)),"erro"))</f>
        <v/>
      </c>
      <c r="M4995" s="161" t="str">
        <f>IF($A4995=0,"",IFERROR(INDEX(BD_Gestão!F:F,MATCH('Banco de Dados'!$B4995,BD_Gestão!$B:$B,0)),"erro"))</f>
        <v/>
      </c>
      <c r="N4995" s="161" t="str">
        <f>IF($A4995=0,"",IFERROR(INDEX(BD_Gestão!J:J,MATCH('Banco de Dados'!$B4995,BD_Gestão!$B:$B,0)),"erro"))</f>
        <v/>
      </c>
      <c r="O4995" s="164" t="str">
        <f>IF($A4995=0,"",IFERROR(INDEX(BD_Gestão!K:K,MATCH('Banco de Dados'!$B4995,BD_Gestão!$B:$B,0)),"erro"))</f>
        <v/>
      </c>
      <c r="P4995" s="169" t="str">
        <f t="shared" si="310"/>
        <v/>
      </c>
      <c r="Q4995" s="170" t="str">
        <f t="shared" si="311"/>
        <v/>
      </c>
      <c r="R4995" s="163" t="e">
        <f t="shared" si="308"/>
        <v>#VALUE!</v>
      </c>
      <c r="S4995" s="163" t="e">
        <f t="shared" si="309"/>
        <v>#VALUE!</v>
      </c>
      <c r="T4995" s="163" t="e">
        <f>INDEX(Controle!O:O,MATCH('Banco de Dados'!A4995,Controle!M:M,0))*E4995/100</f>
        <v>#N/A</v>
      </c>
    </row>
    <row r="4996" spans="1:20" hidden="1" x14ac:dyDescent="0.2">
      <c r="A4996" s="158">
        <f>BD_TS!A4995</f>
        <v>0</v>
      </c>
      <c r="B4996" s="158" t="str">
        <f>SUBSTITUTE(SUBSTITUTE(BD_TS!D4995," ",""),"-","/")</f>
        <v/>
      </c>
      <c r="C4996" s="158">
        <f>BD_TS!E4995</f>
        <v>0</v>
      </c>
      <c r="D4996" s="159">
        <f>BD_TS!F4995</f>
        <v>0</v>
      </c>
      <c r="E4996" s="160">
        <f>BD_TS!B4995</f>
        <v>0</v>
      </c>
      <c r="F4996" s="161">
        <f>BD_TS!C4995</f>
        <v>0</v>
      </c>
      <c r="G4996" s="187">
        <f>BD_TS!H4995</f>
        <v>0</v>
      </c>
      <c r="H4996" s="158" t="str">
        <f>IF($A4996=0,"",IFERROR(INDEX(BD_Gestão!A:A,MATCH('Banco de Dados'!$B4996,BD_Gestão!$B:$B,0)),"erro"))</f>
        <v/>
      </c>
      <c r="I4996" s="162" t="str">
        <f>IF($A4996=0,"",IFERROR(INDEX(BD_Gestão!E:E,MATCH('Banco de Dados'!$B4996,BD_Gestão!$B:$B,0)),"erro"))</f>
        <v/>
      </c>
      <c r="J4996" s="186" t="str">
        <f>IF($A4996=0,"",IFERROR(INDEX(BD_Gestão!B:B,MATCH('Banco de Dados'!$B4996,BD_Gestão!$B:$B,0)),"erro"))</f>
        <v/>
      </c>
      <c r="K4996" s="158" t="str">
        <f>IF($A4996=0,"",IFERROR(INDEX(BD_Gestão!C:C,MATCH('Banco de Dados'!$B4996,BD_Gestão!$B:$B,0)),"erro"))</f>
        <v/>
      </c>
      <c r="L4996" s="158" t="str">
        <f>IF($A4996=0,"",IFERROR(INDEX(BD_Gestão!H:H,MATCH('Banco de Dados'!$B4996,BD_Gestão!$B:$B,0)),"erro"))</f>
        <v/>
      </c>
      <c r="M4996" s="161" t="str">
        <f>IF($A4996=0,"",IFERROR(INDEX(BD_Gestão!F:F,MATCH('Banco de Dados'!$B4996,BD_Gestão!$B:$B,0)),"erro"))</f>
        <v/>
      </c>
      <c r="N4996" s="161" t="str">
        <f>IF($A4996=0,"",IFERROR(INDEX(BD_Gestão!J:J,MATCH('Banco de Dados'!$B4996,BD_Gestão!$B:$B,0)),"erro"))</f>
        <v/>
      </c>
      <c r="O4996" s="164" t="str">
        <f>IF($A4996=0,"",IFERROR(INDEX(BD_Gestão!K:K,MATCH('Banco de Dados'!$B4996,BD_Gestão!$B:$B,0)),"erro"))</f>
        <v/>
      </c>
      <c r="P4996" s="169" t="str">
        <f t="shared" si="310"/>
        <v/>
      </c>
      <c r="Q4996" s="170" t="str">
        <f t="shared" si="311"/>
        <v/>
      </c>
      <c r="R4996" s="163" t="e">
        <f t="shared" si="308"/>
        <v>#VALUE!</v>
      </c>
      <c r="S4996" s="163" t="e">
        <f t="shared" si="309"/>
        <v>#VALUE!</v>
      </c>
      <c r="T4996" s="163" t="e">
        <f>INDEX(Controle!O:O,MATCH('Banco de Dados'!A4996,Controle!M:M,0))*E4996/100</f>
        <v>#N/A</v>
      </c>
    </row>
    <row r="4997" spans="1:20" hidden="1" x14ac:dyDescent="0.2">
      <c r="A4997" s="158">
        <f>BD_TS!A4996</f>
        <v>0</v>
      </c>
      <c r="B4997" s="158" t="str">
        <f>SUBSTITUTE(SUBSTITUTE(BD_TS!D4996," ",""),"-","/")</f>
        <v/>
      </c>
      <c r="C4997" s="158">
        <f>BD_TS!E4996</f>
        <v>0</v>
      </c>
      <c r="D4997" s="159">
        <f>BD_TS!F4996</f>
        <v>0</v>
      </c>
      <c r="E4997" s="160">
        <f>BD_TS!B4996</f>
        <v>0</v>
      </c>
      <c r="F4997" s="161">
        <f>BD_TS!C4996</f>
        <v>0</v>
      </c>
      <c r="G4997" s="187">
        <f>BD_TS!H4996</f>
        <v>0</v>
      </c>
      <c r="H4997" s="158" t="str">
        <f>IF($A4997=0,"",IFERROR(INDEX(BD_Gestão!A:A,MATCH('Banco de Dados'!$B4997,BD_Gestão!$B:$B,0)),"erro"))</f>
        <v/>
      </c>
      <c r="I4997" s="162" t="str">
        <f>IF($A4997=0,"",IFERROR(INDEX(BD_Gestão!E:E,MATCH('Banco de Dados'!$B4997,BD_Gestão!$B:$B,0)),"erro"))</f>
        <v/>
      </c>
      <c r="J4997" s="186" t="str">
        <f>IF($A4997=0,"",IFERROR(INDEX(BD_Gestão!B:B,MATCH('Banco de Dados'!$B4997,BD_Gestão!$B:$B,0)),"erro"))</f>
        <v/>
      </c>
      <c r="K4997" s="158" t="str">
        <f>IF($A4997=0,"",IFERROR(INDEX(BD_Gestão!C:C,MATCH('Banco de Dados'!$B4997,BD_Gestão!$B:$B,0)),"erro"))</f>
        <v/>
      </c>
      <c r="L4997" s="158" t="str">
        <f>IF($A4997=0,"",IFERROR(INDEX(BD_Gestão!H:H,MATCH('Banco de Dados'!$B4997,BD_Gestão!$B:$B,0)),"erro"))</f>
        <v/>
      </c>
      <c r="M4997" s="161" t="str">
        <f>IF($A4997=0,"",IFERROR(INDEX(BD_Gestão!F:F,MATCH('Banco de Dados'!$B4997,BD_Gestão!$B:$B,0)),"erro"))</f>
        <v/>
      </c>
      <c r="N4997" s="161" t="str">
        <f>IF($A4997=0,"",IFERROR(INDEX(BD_Gestão!J:J,MATCH('Banco de Dados'!$B4997,BD_Gestão!$B:$B,0)),"erro"))</f>
        <v/>
      </c>
      <c r="O4997" s="164" t="str">
        <f>IF($A4997=0,"",IFERROR(INDEX(BD_Gestão!K:K,MATCH('Banco de Dados'!$B4997,BD_Gestão!$B:$B,0)),"erro"))</f>
        <v/>
      </c>
      <c r="P4997" s="169" t="str">
        <f t="shared" si="310"/>
        <v/>
      </c>
      <c r="Q4997" s="170" t="str">
        <f t="shared" si="311"/>
        <v/>
      </c>
      <c r="R4997" s="163" t="e">
        <f t="shared" si="308"/>
        <v>#VALUE!</v>
      </c>
      <c r="S4997" s="163" t="e">
        <f t="shared" si="309"/>
        <v>#VALUE!</v>
      </c>
      <c r="T4997" s="163" t="e">
        <f>INDEX(Controle!O:O,MATCH('Banco de Dados'!A4997,Controle!M:M,0))*E4997/100</f>
        <v>#N/A</v>
      </c>
    </row>
    <row r="4998" spans="1:20" hidden="1" x14ac:dyDescent="0.2">
      <c r="A4998" s="158">
        <f>BD_TS!A4997</f>
        <v>0</v>
      </c>
      <c r="B4998" s="158" t="str">
        <f>SUBSTITUTE(SUBSTITUTE(BD_TS!D4997," ",""),"-","/")</f>
        <v/>
      </c>
      <c r="C4998" s="158">
        <f>BD_TS!E4997</f>
        <v>0</v>
      </c>
      <c r="D4998" s="159">
        <f>BD_TS!F4997</f>
        <v>0</v>
      </c>
      <c r="E4998" s="160">
        <f>BD_TS!B4997</f>
        <v>0</v>
      </c>
      <c r="F4998" s="161">
        <f>BD_TS!C4997</f>
        <v>0</v>
      </c>
      <c r="G4998" s="187">
        <f>BD_TS!H4997</f>
        <v>0</v>
      </c>
      <c r="H4998" s="158" t="str">
        <f>IF($A4998=0,"",IFERROR(INDEX(BD_Gestão!A:A,MATCH('Banco de Dados'!$B4998,BD_Gestão!$B:$B,0)),"erro"))</f>
        <v/>
      </c>
      <c r="I4998" s="162" t="str">
        <f>IF($A4998=0,"",IFERROR(INDEX(BD_Gestão!E:E,MATCH('Banco de Dados'!$B4998,BD_Gestão!$B:$B,0)),"erro"))</f>
        <v/>
      </c>
      <c r="J4998" s="186" t="str">
        <f>IF($A4998=0,"",IFERROR(INDEX(BD_Gestão!B:B,MATCH('Banco de Dados'!$B4998,BD_Gestão!$B:$B,0)),"erro"))</f>
        <v/>
      </c>
      <c r="K4998" s="158" t="str">
        <f>IF($A4998=0,"",IFERROR(INDEX(BD_Gestão!C:C,MATCH('Banco de Dados'!$B4998,BD_Gestão!$B:$B,0)),"erro"))</f>
        <v/>
      </c>
      <c r="L4998" s="158" t="str">
        <f>IF($A4998=0,"",IFERROR(INDEX(BD_Gestão!H:H,MATCH('Banco de Dados'!$B4998,BD_Gestão!$B:$B,0)),"erro"))</f>
        <v/>
      </c>
      <c r="M4998" s="161" t="str">
        <f>IF($A4998=0,"",IFERROR(INDEX(BD_Gestão!F:F,MATCH('Banco de Dados'!$B4998,BD_Gestão!$B:$B,0)),"erro"))</f>
        <v/>
      </c>
      <c r="N4998" s="161" t="str">
        <f>IF($A4998=0,"",IFERROR(INDEX(BD_Gestão!J:J,MATCH('Banco de Dados'!$B4998,BD_Gestão!$B:$B,0)),"erro"))</f>
        <v/>
      </c>
      <c r="O4998" s="164" t="str">
        <f>IF($A4998=0,"",IFERROR(INDEX(BD_Gestão!K:K,MATCH('Banco de Dados'!$B4998,BD_Gestão!$B:$B,0)),"erro"))</f>
        <v/>
      </c>
      <c r="P4998" s="169" t="str">
        <f t="shared" ref="P4998:P5000" si="312">IF(OR(H4998="erro",H4998=""),"",E4998*(MIN(O4998,1)))</f>
        <v/>
      </c>
      <c r="Q4998" s="170" t="str">
        <f t="shared" ref="Q4998:Q5000" si="313">IF(OR(H4998="erro",H4998=""),"",E4998-P4998)</f>
        <v/>
      </c>
      <c r="R4998" s="163" t="e">
        <f t="shared" si="308"/>
        <v>#VALUE!</v>
      </c>
      <c r="S4998" s="163" t="e">
        <f t="shared" si="309"/>
        <v>#VALUE!</v>
      </c>
      <c r="T4998" s="163" t="e">
        <f>INDEX(Controle!O:O,MATCH('Banco de Dados'!A4998,Controle!M:M,0))*E4998/100</f>
        <v>#N/A</v>
      </c>
    </row>
    <row r="4999" spans="1:20" hidden="1" x14ac:dyDescent="0.2">
      <c r="A4999" s="158">
        <f>BD_TS!A4998</f>
        <v>0</v>
      </c>
      <c r="B4999" s="158" t="str">
        <f>SUBSTITUTE(SUBSTITUTE(BD_TS!D4998," ",""),"-","/")</f>
        <v/>
      </c>
      <c r="C4999" s="158">
        <f>BD_TS!E4998</f>
        <v>0</v>
      </c>
      <c r="D4999" s="159">
        <f>BD_TS!F4998</f>
        <v>0</v>
      </c>
      <c r="E4999" s="160">
        <f>BD_TS!B4998</f>
        <v>0</v>
      </c>
      <c r="F4999" s="161">
        <f>BD_TS!C4998</f>
        <v>0</v>
      </c>
      <c r="G4999" s="187">
        <f>BD_TS!H4998</f>
        <v>0</v>
      </c>
      <c r="H4999" s="158" t="str">
        <f>IF($A4999=0,"",IFERROR(INDEX(BD_Gestão!A:A,MATCH('Banco de Dados'!$B4999,BD_Gestão!$B:$B,0)),"erro"))</f>
        <v/>
      </c>
      <c r="I4999" s="162" t="str">
        <f>IF($A4999=0,"",IFERROR(INDEX(BD_Gestão!E:E,MATCH('Banco de Dados'!$B4999,BD_Gestão!$B:$B,0)),"erro"))</f>
        <v/>
      </c>
      <c r="J4999" s="186" t="str">
        <f>IF($A4999=0,"",IFERROR(INDEX(BD_Gestão!B:B,MATCH('Banco de Dados'!$B4999,BD_Gestão!$B:$B,0)),"erro"))</f>
        <v/>
      </c>
      <c r="K4999" s="158" t="str">
        <f>IF($A4999=0,"",IFERROR(INDEX(BD_Gestão!C:C,MATCH('Banco de Dados'!$B4999,BD_Gestão!$B:$B,0)),"erro"))</f>
        <v/>
      </c>
      <c r="L4999" s="158" t="str">
        <f>IF($A4999=0,"",IFERROR(INDEX(BD_Gestão!H:H,MATCH('Banco de Dados'!$B4999,BD_Gestão!$B:$B,0)),"erro"))</f>
        <v/>
      </c>
      <c r="M4999" s="161" t="str">
        <f>IF($A4999=0,"",IFERROR(INDEX(BD_Gestão!F:F,MATCH('Banco de Dados'!$B4999,BD_Gestão!$B:$B,0)),"erro"))</f>
        <v/>
      </c>
      <c r="N4999" s="161" t="str">
        <f>IF($A4999=0,"",IFERROR(INDEX(BD_Gestão!J:J,MATCH('Banco de Dados'!$B4999,BD_Gestão!$B:$B,0)),"erro"))</f>
        <v/>
      </c>
      <c r="O4999" s="164" t="str">
        <f>IF($A4999=0,"",IFERROR(INDEX(BD_Gestão!K:K,MATCH('Banco de Dados'!$B4999,BD_Gestão!$B:$B,0)),"erro"))</f>
        <v/>
      </c>
      <c r="P4999" s="169" t="str">
        <f t="shared" si="312"/>
        <v/>
      </c>
      <c r="Q4999" s="170" t="str">
        <f t="shared" si="313"/>
        <v/>
      </c>
      <c r="R4999" s="163" t="e">
        <f t="shared" si="308"/>
        <v>#VALUE!</v>
      </c>
      <c r="S4999" s="163" t="e">
        <f t="shared" si="309"/>
        <v>#VALUE!</v>
      </c>
      <c r="T4999" s="163" t="e">
        <f>INDEX(Controle!O:O,MATCH('Banco de Dados'!A4999,Controle!M:M,0))*E4999/100</f>
        <v>#N/A</v>
      </c>
    </row>
    <row r="5000" spans="1:20" hidden="1" x14ac:dyDescent="0.2">
      <c r="A5000" s="158">
        <f>BD_TS!A4999</f>
        <v>0</v>
      </c>
      <c r="B5000" s="158" t="str">
        <f>SUBSTITUTE(SUBSTITUTE(BD_TS!D4999," ",""),"-","/")</f>
        <v/>
      </c>
      <c r="C5000" s="158">
        <f>BD_TS!E4999</f>
        <v>0</v>
      </c>
      <c r="D5000" s="159">
        <f>BD_TS!F4999</f>
        <v>0</v>
      </c>
      <c r="E5000" s="160">
        <f>BD_TS!B4999</f>
        <v>0</v>
      </c>
      <c r="F5000" s="161">
        <f>BD_TS!C4999</f>
        <v>0</v>
      </c>
      <c r="G5000" s="187">
        <f>BD_TS!H4999</f>
        <v>0</v>
      </c>
      <c r="H5000" s="158" t="str">
        <f>IF($A5000=0,"",IFERROR(INDEX(BD_Gestão!A:A,MATCH('Banco de Dados'!$B5000,BD_Gestão!$B:$B,0)),"erro"))</f>
        <v/>
      </c>
      <c r="I5000" s="162" t="str">
        <f>IF($A5000=0,"",IFERROR(INDEX(BD_Gestão!E:E,MATCH('Banco de Dados'!$B5000,BD_Gestão!$B:$B,0)),"erro"))</f>
        <v/>
      </c>
      <c r="J5000" s="186" t="str">
        <f>IF($A5000=0,"",IFERROR(INDEX(BD_Gestão!B:B,MATCH('Banco de Dados'!$B5000,BD_Gestão!$B:$B,0)),"erro"))</f>
        <v/>
      </c>
      <c r="K5000" s="158" t="str">
        <f>IF($A5000=0,"",IFERROR(INDEX(BD_Gestão!C:C,MATCH('Banco de Dados'!$B5000,BD_Gestão!$B:$B,0)),"erro"))</f>
        <v/>
      </c>
      <c r="L5000" s="158" t="str">
        <f>IF($A5000=0,"",IFERROR(INDEX(BD_Gestão!H:H,MATCH('Banco de Dados'!$B5000,BD_Gestão!$B:$B,0)),"erro"))</f>
        <v/>
      </c>
      <c r="M5000" s="161" t="str">
        <f>IF($A5000=0,"",IFERROR(INDEX(BD_Gestão!F:F,MATCH('Banco de Dados'!$B5000,BD_Gestão!$B:$B,0)),"erro"))</f>
        <v/>
      </c>
      <c r="N5000" s="161" t="str">
        <f>IF($A5000=0,"",IFERROR(INDEX(BD_Gestão!J:J,MATCH('Banco de Dados'!$B5000,BD_Gestão!$B:$B,0)),"erro"))</f>
        <v/>
      </c>
      <c r="O5000" s="164" t="str">
        <f>IF($A5000=0,"",IFERROR(INDEX(BD_Gestão!K:K,MATCH('Banco de Dados'!$B5000,BD_Gestão!$B:$B,0)),"erro"))</f>
        <v/>
      </c>
      <c r="P5000" s="169" t="str">
        <f t="shared" si="312"/>
        <v/>
      </c>
      <c r="Q5000" s="170" t="str">
        <f t="shared" si="313"/>
        <v/>
      </c>
      <c r="R5000" s="163" t="e">
        <f t="shared" si="308"/>
        <v>#VALUE!</v>
      </c>
      <c r="S5000" s="163" t="e">
        <f t="shared" si="309"/>
        <v>#VALUE!</v>
      </c>
      <c r="T5000" s="163" t="e">
        <f>INDEX(Controle!O:O,MATCH('Banco de Dados'!A5000,Controle!M:M,0))*E5000/100</f>
        <v>#N/A</v>
      </c>
    </row>
  </sheetData>
  <sheetProtection selectLockedCells="1"/>
  <autoFilter ref="A4:T5000">
    <filterColumn colId="0">
      <filters>
        <filter val="EWERTON ALVES"/>
      </filters>
    </filterColumn>
  </autoFilter>
  <sortState ref="A2:AS64">
    <sortCondition ref="H2:H64"/>
  </sortState>
  <conditionalFormatting sqref="O5:P5000">
    <cfRule type="containsText" dxfId="42" priority="1378" operator="containsText" text="LANÇAR">
      <formula>NOT(ISERROR(SEARCH("LANÇAR",O5)))</formula>
    </cfRule>
  </conditionalFormatting>
  <conditionalFormatting sqref="O5:P5000">
    <cfRule type="containsText" dxfId="41" priority="1377" operator="containsText" text="OK">
      <formula>NOT(ISERROR(SEARCH("OK",O5)))</formula>
    </cfRule>
  </conditionalFormatting>
  <conditionalFormatting sqref="H5:H5000">
    <cfRule type="cellIs" dxfId="40" priority="1" operator="equal">
      <formula>"erro"</formula>
    </cfRule>
  </conditionalFormatting>
  <pageMargins left="0.79000000000000015" right="0.79000000000000015" top="0.98" bottom="0.98" header="0.51" footer="0.51"/>
  <pageSetup paperSize="9" scale="65" orientation="landscape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Controle!$M$2:$M$25</xm:f>
          </x14:formula1>
          <xm:sqref>A5:A5000</xm:sqref>
        </x14:dataValidation>
        <x14:dataValidation type="list" allowBlank="1" showInputMessage="1" showErrorMessage="1">
          <x14:formula1>
            <xm:f>Controle!$M$2:$M$30</xm:f>
          </x14:formula1>
          <xm:sqref>A5001:A1048576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"/>
  <sheetViews>
    <sheetView showGridLines="0" zoomScale="110" zoomScaleNormal="110" workbookViewId="0">
      <selection activeCell="E6" sqref="E6"/>
    </sheetView>
  </sheetViews>
  <sheetFormatPr defaultRowHeight="12.75" x14ac:dyDescent="0.2"/>
  <cols>
    <col min="1" max="1" width="32.28515625" style="19" customWidth="1"/>
    <col min="2" max="2" width="13.28515625" style="19" customWidth="1"/>
    <col min="3" max="4" width="14.7109375" style="19" customWidth="1"/>
    <col min="5" max="5" width="14.7109375" style="179" customWidth="1"/>
    <col min="6" max="6" width="14.7109375" style="19" customWidth="1"/>
    <col min="7" max="16384" width="9.140625" style="19"/>
  </cols>
  <sheetData>
    <row r="1" spans="1:11" ht="15.75" x14ac:dyDescent="0.2">
      <c r="A1" s="18" t="s">
        <v>493</v>
      </c>
      <c r="B1" s="18"/>
      <c r="C1" s="18"/>
      <c r="D1" s="18"/>
      <c r="E1" s="178"/>
      <c r="F1" s="18"/>
      <c r="G1" s="18"/>
      <c r="H1" s="18"/>
      <c r="I1" s="18"/>
      <c r="J1" s="18"/>
      <c r="K1" s="18"/>
    </row>
    <row r="3" spans="1:11" ht="15" customHeight="1" x14ac:dyDescent="0.2">
      <c r="A3" s="191" t="s">
        <v>230</v>
      </c>
      <c r="B3" s="35" t="s">
        <v>228</v>
      </c>
      <c r="C3" s="84">
        <f>'Resumo | Perito'!$C$3</f>
        <v>42736</v>
      </c>
      <c r="F3" s="173"/>
    </row>
    <row r="4" spans="1:11" ht="15" customHeight="1" x14ac:dyDescent="0.2">
      <c r="A4" s="191"/>
      <c r="B4" s="35" t="s">
        <v>229</v>
      </c>
      <c r="C4" s="84">
        <f>'Resumo | Perito'!$C$3</f>
        <v>42736</v>
      </c>
      <c r="E4" s="180"/>
    </row>
    <row r="5" spans="1:11" x14ac:dyDescent="0.2">
      <c r="A5" s="174"/>
      <c r="B5" s="36"/>
      <c r="C5" s="38" t="str">
        <f>IF(C4&lt;C3,"Datas Inválidas. Por favor, insira um período válido!","")</f>
        <v/>
      </c>
    </row>
    <row r="6" spans="1:11" x14ac:dyDescent="0.2">
      <c r="A6" s="24" t="s">
        <v>1</v>
      </c>
      <c r="B6" s="24" t="s">
        <v>210</v>
      </c>
      <c r="C6" s="24" t="s">
        <v>211</v>
      </c>
      <c r="D6" s="24" t="s">
        <v>212</v>
      </c>
      <c r="E6" s="181" t="s">
        <v>239</v>
      </c>
      <c r="F6" s="87" t="s">
        <v>238</v>
      </c>
      <c r="G6" s="88" t="s">
        <v>240</v>
      </c>
      <c r="H6" s="87" t="s">
        <v>241</v>
      </c>
      <c r="I6" s="87" t="s">
        <v>243</v>
      </c>
    </row>
    <row r="7" spans="1:11" x14ac:dyDescent="0.2">
      <c r="A7" s="22" t="str">
        <f>Controle!M2</f>
        <v>ADONIS AQUINO</v>
      </c>
      <c r="B7" s="23" t="str">
        <f>IF(INDEX(Controle!N:N,MATCH(Tabela13[[#This Row],[Perito]],Controle!M:M,0))="c",SUMIFS('Banco de Dados'!$E:$E,'Banco de Dados'!$A:$A,'Resumo | Perito'!$A7,'Banco de Dados'!$I:$I,"&gt;="&amp;'Resumo | Perito'!C$3,'Banco de Dados'!$I:$I,"&lt;"&amp;'Resumo | Perito'!E$4),"")</f>
        <v/>
      </c>
      <c r="C7" s="23" t="str">
        <f>IF(Tabela13[[#This Row],[HF]]="","",SUMIFS('Banco de Dados'!$P:$P,'Banco de Dados'!$A:$A,'Resumo | Perito'!$A7,'Banco de Dados'!$I:$I,"&gt;="&amp;'Resumo | Perito'!C$3,'Banco de Dados'!$I:$I,"&lt;"&amp;'Resumo | Perito'!E$4))</f>
        <v/>
      </c>
      <c r="D7" s="23" t="str">
        <f>IF(Tabela13[[#This Row],[HF]]="","",SUMIFS('Banco de Dados'!$Q:$Q,'Banco de Dados'!$A:$A,'Resumo | Perito'!$A7,'Banco de Dados'!$I:$I,"&gt;="&amp;'Resumo | Perito'!C$3,'Banco de Dados'!$I:$I,"&lt;"&amp;'Resumo | Perito'!E$4))</f>
        <v/>
      </c>
      <c r="E7" s="182" t="str">
        <f>IF(Tabela13[[#This Row],[HF]]="","",SUMIFS('DU | Perito'!$B6:$DQ6,'DU | Perito'!$B$4:$DQ$4,"&gt;="&amp;'Resumo | Perito'!$C$3,'DU | Perito'!$B$4:$DQ$4,"&lt;"&amp;'Resumo | Perito'!$E$4))</f>
        <v/>
      </c>
      <c r="F7" s="86" t="str">
        <f>IF(Tabela13[[#This Row],[HF]]="","",Tabela13[[#This Row],[HF]]/Tabela13[[#This Row],[DU]])</f>
        <v/>
      </c>
      <c r="G7" s="86" t="str">
        <f>IF(Tabela13[[#This Row],[HF]]="","",(Controle!P2*('Resumo | UN'!$B$5/('Resumo | UN'!$B$6*SUMIFS('DU | Perito'!$B$5:$DQ$5,'DU | Perito'!$B$4:$DQ$4,"&gt;="&amp;'Resumo | Perito'!$C$3,'DU | Perito'!$B$4:$DQ$4,"&lt;"&amp;'Resumo | Perito'!$E$4)))+
Controle!Q2*('Resumo | UN'!$C$5/('Resumo | UN'!$C$6*SUMIFS('DU | Perito'!$B$5:$DQ$5,'DU | Perito'!$B$4:$DQ$4,"&gt;="&amp;'Resumo | Perito'!$C$3,'DU | Perito'!$B$4:$DQ$4,"&lt;"&amp;'Resumo | Perito'!$E$4)))+
Controle!R2*('Resumo | UN'!$D$5/('Resumo | UN'!$D$6*SUMIFS('DU | Perito'!$B$5:$DQ$5,'DU | Perito'!$B$4:$DQ$4,"&gt;="&amp;'Resumo | Perito'!$C$3,'DU | Perito'!$B$4:$DQ$4,"&lt;"&amp;'Resumo | Perito'!$E$4)))))</f>
        <v/>
      </c>
      <c r="H7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7" s="86" t="str">
        <f>IF(Tabela13[[#This Row],[HF]]="","",(Controle!$AB$2*Tabela13[[#This Row],[MG]])+(Controle!$AB$3*Tabela13[[#This Row],[MU]])+(Controle!$AB$4*Controle!$AB$5*Tabela13[[#This Row],[MI]]))</f>
        <v/>
      </c>
    </row>
    <row r="8" spans="1:11" x14ac:dyDescent="0.2">
      <c r="A8" s="22" t="str">
        <f>Controle!M3</f>
        <v>ALLAN VALÉRIO</v>
      </c>
      <c r="B8" s="23" t="str">
        <f>IF(INDEX(Controle!N:N,MATCH(Tabela13[[#This Row],[Perito]],Controle!M:M,0))="c",SUMIFS('Banco de Dados'!$E:$E,'Banco de Dados'!$A:$A,'Resumo | Perito'!$A8,'Banco de Dados'!$I:$I,"&gt;="&amp;'Resumo | Perito'!C$3,'Banco de Dados'!$I:$I,"&lt;"&amp;'Resumo | Perito'!E$4),"")</f>
        <v/>
      </c>
      <c r="C8" s="23" t="str">
        <f>IF(Tabela13[[#This Row],[HF]]="","",SUMIFS('Banco de Dados'!$P:$P,'Banco de Dados'!$A:$A,'Resumo | Perito'!$A8,'Banco de Dados'!$I:$I,"&gt;="&amp;'Resumo | Perito'!C$3,'Banco de Dados'!$I:$I,"&lt;"&amp;'Resumo | Perito'!E$4))</f>
        <v/>
      </c>
      <c r="D8" s="23" t="str">
        <f>IF(Tabela13[[#This Row],[HF]]="","",SUMIFS('Banco de Dados'!$Q:$Q,'Banco de Dados'!$A:$A,'Resumo | Perito'!$A8,'Banco de Dados'!$I:$I,"&gt;="&amp;'Resumo | Perito'!C$3,'Banco de Dados'!$I:$I,"&lt;"&amp;'Resumo | Perito'!E$4))</f>
        <v/>
      </c>
      <c r="E8" s="182" t="str">
        <f>IF(Tabela13[[#This Row],[HF]]="","",SUMIFS('DU | Perito'!$B7:$DQ7,'DU | Perito'!$B$4:$DQ$4,"&gt;="&amp;'Resumo | Perito'!$C$3,'DU | Perito'!$B$4:$DQ$4,"&lt;"&amp;'Resumo | Perito'!$E$4))</f>
        <v/>
      </c>
      <c r="F8" s="86" t="str">
        <f>IF(Tabela13[[#This Row],[HF]]="","",Tabela13[[#This Row],[HF]]/Tabela13[[#This Row],[DU]])</f>
        <v/>
      </c>
      <c r="G8" s="86" t="str">
        <f>IF(Tabela13[[#This Row],[HF]]="","",(Controle!P3*('Resumo | UN'!$B$5/('Resumo | UN'!$B$6*SUMIFS('DU | Perito'!$B$5:$DQ$5,'DU | Perito'!$B$4:$DQ$4,"&gt;="&amp;'Resumo | Perito'!$C$3,'DU | Perito'!$B$4:$DQ$4,"&lt;"&amp;'Resumo | Perito'!$E$4)))+
Controle!Q3*('Resumo | UN'!$C$5/('Resumo | UN'!$C$6*SUMIFS('DU | Perito'!$B$5:$DQ$5,'DU | Perito'!$B$4:$DQ$4,"&gt;="&amp;'Resumo | Perito'!$C$3,'DU | Perito'!$B$4:$DQ$4,"&lt;"&amp;'Resumo | Perito'!$E$4)))+
Controle!R3*('Resumo | UN'!$D$5/('Resumo | UN'!$D$6*SUMIFS('DU | Perito'!$B$5:$DQ$5,'DU | Perito'!$B$4:$DQ$4,"&gt;="&amp;'Resumo | Perito'!$C$3,'DU | Perito'!$B$4:$DQ$4,"&lt;"&amp;'Resumo | Perito'!$E$4)))))</f>
        <v/>
      </c>
      <c r="H8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8" s="86" t="str">
        <f>IF(Tabela13[[#This Row],[HF]]="","",(Controle!$AB$2*Tabela13[[#This Row],[MG]])+(Controle!$AB$3*Tabela13[[#This Row],[MU]])+(Controle!$AB$4*Controle!$AB$5*Tabela13[[#This Row],[MI]]))</f>
        <v/>
      </c>
    </row>
    <row r="9" spans="1:11" x14ac:dyDescent="0.2">
      <c r="A9" s="25" t="str">
        <f>Controle!M4</f>
        <v>BRUNO MATOS</v>
      </c>
      <c r="B9" s="23" t="str">
        <f>IF(INDEX(Controle!N:N,MATCH(Tabela13[[#This Row],[Perito]],Controle!M:M,0))="c",SUMIFS('Banco de Dados'!$E:$E,'Banco de Dados'!$A:$A,'Resumo | Perito'!$A9,'Banco de Dados'!$I:$I,"&gt;="&amp;'Resumo | Perito'!C$3,'Banco de Dados'!$I:$I,"&lt;"&amp;'Resumo | Perito'!E$4),"")</f>
        <v/>
      </c>
      <c r="C9" s="23" t="str">
        <f>IF(Tabela13[[#This Row],[HF]]="","",SUMIFS('Banco de Dados'!$P:$P,'Banco de Dados'!$A:$A,'Resumo | Perito'!$A9,'Banco de Dados'!$I:$I,"&gt;="&amp;'Resumo | Perito'!C$3,'Banco de Dados'!$I:$I,"&lt;"&amp;'Resumo | Perito'!E$4))</f>
        <v/>
      </c>
      <c r="D9" s="23" t="str">
        <f>IF(Tabela13[[#This Row],[HF]]="","",SUMIFS('Banco de Dados'!$Q:$Q,'Banco de Dados'!$A:$A,'Resumo | Perito'!$A9,'Banco de Dados'!$I:$I,"&gt;="&amp;'Resumo | Perito'!C$3,'Banco de Dados'!$I:$I,"&lt;"&amp;'Resumo | Perito'!E$4))</f>
        <v/>
      </c>
      <c r="E9" s="182" t="str">
        <f>IF(Tabela13[[#This Row],[HF]]="","",SUMIFS('DU | Perito'!$B8:$DQ8,'DU | Perito'!$B$4:$DQ$4,"&gt;="&amp;'Resumo | Perito'!$C$3,'DU | Perito'!$B$4:$DQ$4,"&lt;"&amp;'Resumo | Perito'!$E$4))</f>
        <v/>
      </c>
      <c r="F9" s="86" t="str">
        <f>IF(Tabela13[[#This Row],[HF]]="","",Tabela13[[#This Row],[HF]]/Tabela13[[#This Row],[DU]])</f>
        <v/>
      </c>
      <c r="G9" s="86" t="str">
        <f>IF(Tabela13[[#This Row],[HF]]="","",(Controle!P4*('Resumo | UN'!$B$5/('Resumo | UN'!$B$6*SUMIFS('DU | Perito'!$B$5:$DQ$5,'DU | Perito'!$B$4:$DQ$4,"&gt;="&amp;'Resumo | Perito'!$C$3,'DU | Perito'!$B$4:$DQ$4,"&lt;"&amp;'Resumo | Perito'!$E$4)))+
Controle!Q4*('Resumo | UN'!$C$5/('Resumo | UN'!$C$6*SUMIFS('DU | Perito'!$B$5:$DQ$5,'DU | Perito'!$B$4:$DQ$4,"&gt;="&amp;'Resumo | Perito'!$C$3,'DU | Perito'!$B$4:$DQ$4,"&lt;"&amp;'Resumo | Perito'!$E$4)))+
Controle!R4*('Resumo | UN'!$D$5/('Resumo | UN'!$D$6*SUMIFS('DU | Perito'!$B$5:$DQ$5,'DU | Perito'!$B$4:$DQ$4,"&gt;="&amp;'Resumo | Perito'!$C$3,'DU | Perito'!$B$4:$DQ$4,"&lt;"&amp;'Resumo | Perito'!$E$4)))))</f>
        <v/>
      </c>
      <c r="H9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9" s="86" t="str">
        <f>IF(Tabela13[[#This Row],[HF]]="","",(Controle!$AB$2*Tabela13[[#This Row],[MG]])+(Controle!$AB$3*Tabela13[[#This Row],[MU]])+(Controle!$AB$4*Controle!$AB$5*Tabela13[[#This Row],[MI]]))</f>
        <v/>
      </c>
    </row>
    <row r="10" spans="1:11" x14ac:dyDescent="0.2">
      <c r="A10" s="25" t="str">
        <f>Controle!M5</f>
        <v xml:space="preserve">CAIO MOREIRA </v>
      </c>
      <c r="B10" s="23" t="str">
        <f>IF(INDEX(Controle!N:N,MATCH(Tabela13[[#This Row],[Perito]],Controle!M:M,0))="c",SUMIFS('Banco de Dados'!$E:$E,'Banco de Dados'!$A:$A,'Resumo | Perito'!$A10,'Banco de Dados'!$I:$I,"&gt;="&amp;'Resumo | Perito'!C$3,'Banco de Dados'!$I:$I,"&lt;"&amp;'Resumo | Perito'!E$4),"")</f>
        <v/>
      </c>
      <c r="C10" s="23" t="str">
        <f>IF(Tabela13[[#This Row],[HF]]="","",SUMIFS('Banco de Dados'!$P:$P,'Banco de Dados'!$A:$A,'Resumo | Perito'!$A10,'Banco de Dados'!$I:$I,"&gt;="&amp;'Resumo | Perito'!C$3,'Banco de Dados'!$I:$I,"&lt;"&amp;'Resumo | Perito'!E$4))</f>
        <v/>
      </c>
      <c r="D10" s="23" t="str">
        <f>IF(Tabela13[[#This Row],[HF]]="","",SUMIFS('Banco de Dados'!$Q:$Q,'Banco de Dados'!$A:$A,'Resumo | Perito'!$A10,'Banco de Dados'!$I:$I,"&gt;="&amp;'Resumo | Perito'!C$3,'Banco de Dados'!$I:$I,"&lt;"&amp;'Resumo | Perito'!E$4))</f>
        <v/>
      </c>
      <c r="E10" s="182" t="str">
        <f>IF(Tabela13[[#This Row],[HF]]="","",SUMIFS('DU | Perito'!$B9:$DQ9,'DU | Perito'!$B$4:$DQ$4,"&gt;="&amp;'Resumo | Perito'!$C$3,'DU | Perito'!$B$4:$DQ$4,"&lt;"&amp;'Resumo | Perito'!$E$4))</f>
        <v/>
      </c>
      <c r="F10" s="86" t="str">
        <f>IF(Tabela13[[#This Row],[HF]]="","",Tabela13[[#This Row],[HF]]/Tabela13[[#This Row],[DU]])</f>
        <v/>
      </c>
      <c r="G10" s="86" t="str">
        <f>IF(Tabela13[[#This Row],[HF]]="","",(Controle!P5*('Resumo | UN'!$B$5/('Resumo | UN'!$B$6*SUMIFS('DU | Perito'!$B$5:$DQ$5,'DU | Perito'!$B$4:$DQ$4,"&gt;="&amp;'Resumo | Perito'!$C$3,'DU | Perito'!$B$4:$DQ$4,"&lt;"&amp;'Resumo | Perito'!$E$4)))+
Controle!Q5*('Resumo | UN'!$C$5/('Resumo | UN'!$C$6*SUMIFS('DU | Perito'!$B$5:$DQ$5,'DU | Perito'!$B$4:$DQ$4,"&gt;="&amp;'Resumo | Perito'!$C$3,'DU | Perito'!$B$4:$DQ$4,"&lt;"&amp;'Resumo | Perito'!$E$4)))+
Controle!R5*('Resumo | UN'!$D$5/('Resumo | UN'!$D$6*SUMIFS('DU | Perito'!$B$5:$DQ$5,'DU | Perito'!$B$4:$DQ$4,"&gt;="&amp;'Resumo | Perito'!$C$3,'DU | Perito'!$B$4:$DQ$4,"&lt;"&amp;'Resumo | Perito'!$E$4)))))</f>
        <v/>
      </c>
      <c r="H10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10" s="86" t="str">
        <f>IF(Tabela13[[#This Row],[HF]]="","",(Controle!$AB$2*Tabela13[[#This Row],[MG]])+(Controle!$AB$3*Tabela13[[#This Row],[MU]])+(Controle!$AB$4*Controle!$AB$5*Tabela13[[#This Row],[MI]]))</f>
        <v/>
      </c>
    </row>
    <row r="11" spans="1:11" x14ac:dyDescent="0.2">
      <c r="A11" s="22" t="str">
        <f>Controle!M6</f>
        <v>CAIO SANTOS</v>
      </c>
      <c r="B11" s="23" t="str">
        <f>IF(INDEX(Controle!N:N,MATCH(Tabela13[[#This Row],[Perito]],Controle!M:M,0))="c",SUMIFS('Banco de Dados'!$E:$E,'Banco de Dados'!$A:$A,'Resumo | Perito'!$A11,'Banco de Dados'!$I:$I,"&gt;="&amp;'Resumo | Perito'!C$3,'Banco de Dados'!$I:$I,"&lt;"&amp;'Resumo | Perito'!E$4),"")</f>
        <v/>
      </c>
      <c r="C11" s="23" t="str">
        <f>IF(Tabela13[[#This Row],[HF]]="","",SUMIFS('Banco de Dados'!$P:$P,'Banco de Dados'!$A:$A,'Resumo | Perito'!$A11,'Banco de Dados'!$I:$I,"&gt;="&amp;'Resumo | Perito'!C$3,'Banco de Dados'!$I:$I,"&lt;"&amp;'Resumo | Perito'!E$4))</f>
        <v/>
      </c>
      <c r="D11" s="23" t="str">
        <f>IF(Tabela13[[#This Row],[HF]]="","",SUMIFS('Banco de Dados'!$Q:$Q,'Banco de Dados'!$A:$A,'Resumo | Perito'!$A11,'Banco de Dados'!$I:$I,"&gt;="&amp;'Resumo | Perito'!C$3,'Banco de Dados'!$I:$I,"&lt;"&amp;'Resumo | Perito'!E$4))</f>
        <v/>
      </c>
      <c r="E11" s="182" t="str">
        <f>IF(Tabela13[[#This Row],[HF]]="","",SUMIFS('DU | Perito'!$B10:$DQ10,'DU | Perito'!$B$4:$DQ$4,"&gt;="&amp;'Resumo | Perito'!$C$3,'DU | Perito'!$B$4:$DQ$4,"&lt;"&amp;'Resumo | Perito'!$E$4))</f>
        <v/>
      </c>
      <c r="F11" s="86" t="str">
        <f>IF(Tabela13[[#This Row],[HF]]="","",Tabela13[[#This Row],[HF]]/Tabela13[[#This Row],[DU]])</f>
        <v/>
      </c>
      <c r="G11" s="86" t="str">
        <f>IF(Tabela13[[#This Row],[HF]]="","",(Controle!P6*('Resumo | UN'!$B$5/('Resumo | UN'!$B$6*SUMIFS('DU | Perito'!$B$5:$DQ$5,'DU | Perito'!$B$4:$DQ$4,"&gt;="&amp;'Resumo | Perito'!$C$3,'DU | Perito'!$B$4:$DQ$4,"&lt;"&amp;'Resumo | Perito'!$E$4)))+
Controle!Q6*('Resumo | UN'!$C$5/('Resumo | UN'!$C$6*SUMIFS('DU | Perito'!$B$5:$DQ$5,'DU | Perito'!$B$4:$DQ$4,"&gt;="&amp;'Resumo | Perito'!$C$3,'DU | Perito'!$B$4:$DQ$4,"&lt;"&amp;'Resumo | Perito'!$E$4)))+
Controle!R6*('Resumo | UN'!$D$5/('Resumo | UN'!$D$6*SUMIFS('DU | Perito'!$B$5:$DQ$5,'DU | Perito'!$B$4:$DQ$4,"&gt;="&amp;'Resumo | Perito'!$C$3,'DU | Perito'!$B$4:$DQ$4,"&lt;"&amp;'Resumo | Perito'!$E$4)))))</f>
        <v/>
      </c>
      <c r="H11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11" s="86" t="str">
        <f>IF(Tabela13[[#This Row],[HF]]="","",(Controle!$AB$2*Tabela13[[#This Row],[MG]])+(Controle!$AB$3*Tabela13[[#This Row],[MU]])+(Controle!$AB$4*Controle!$AB$5*Tabela13[[#This Row],[MI]]))</f>
        <v/>
      </c>
    </row>
    <row r="12" spans="1:11" x14ac:dyDescent="0.2">
      <c r="A12" s="22" t="str">
        <f>Controle!M7</f>
        <v>CRISTOPHER MELO</v>
      </c>
      <c r="B12" s="23" t="str">
        <f>IF(INDEX(Controle!N:N,MATCH(Tabela13[[#This Row],[Perito]],Controle!M:M,0))="c",SUMIFS('Banco de Dados'!$E:$E,'Banco de Dados'!$A:$A,'Resumo | Perito'!$A12,'Banco de Dados'!$I:$I,"&gt;="&amp;'Resumo | Perito'!C$3,'Banco de Dados'!$I:$I,"&lt;"&amp;'Resumo | Perito'!E$4),"")</f>
        <v/>
      </c>
      <c r="C12" s="23" t="str">
        <f>IF(Tabela13[[#This Row],[HF]]="","",SUMIFS('Banco de Dados'!$P:$P,'Banco de Dados'!$A:$A,'Resumo | Perito'!$A12,'Banco de Dados'!$I:$I,"&gt;="&amp;'Resumo | Perito'!C$3,'Banco de Dados'!$I:$I,"&lt;"&amp;'Resumo | Perito'!E$4))</f>
        <v/>
      </c>
      <c r="D12" s="23" t="str">
        <f>IF(Tabela13[[#This Row],[HF]]="","",SUMIFS('Banco de Dados'!$Q:$Q,'Banco de Dados'!$A:$A,'Resumo | Perito'!$A12,'Banco de Dados'!$I:$I,"&gt;="&amp;'Resumo | Perito'!C$3,'Banco de Dados'!$I:$I,"&lt;"&amp;'Resumo | Perito'!E$4))</f>
        <v/>
      </c>
      <c r="E12" s="182" t="str">
        <f>IF(Tabela13[[#This Row],[HF]]="","",SUMIFS('DU | Perito'!$B11:$DQ11,'DU | Perito'!$B$4:$DQ$4,"&gt;="&amp;'Resumo | Perito'!$C$3,'DU | Perito'!$B$4:$DQ$4,"&lt;"&amp;'Resumo | Perito'!$E$4))</f>
        <v/>
      </c>
      <c r="F12" s="86" t="str">
        <f>IF(Tabela13[[#This Row],[HF]]="","",Tabela13[[#This Row],[HF]]/Tabela13[[#This Row],[DU]])</f>
        <v/>
      </c>
      <c r="G12" s="86" t="str">
        <f>IF(Tabela13[[#This Row],[HF]]="","",(Controle!P7*('Resumo | UN'!$B$5/('Resumo | UN'!$B$6*SUMIFS('DU | Perito'!$B$5:$DQ$5,'DU | Perito'!$B$4:$DQ$4,"&gt;="&amp;'Resumo | Perito'!$C$3,'DU | Perito'!$B$4:$DQ$4,"&lt;"&amp;'Resumo | Perito'!$E$4)))+
Controle!Q7*('Resumo | UN'!$C$5/('Resumo | UN'!$C$6*SUMIFS('DU | Perito'!$B$5:$DQ$5,'DU | Perito'!$B$4:$DQ$4,"&gt;="&amp;'Resumo | Perito'!$C$3,'DU | Perito'!$B$4:$DQ$4,"&lt;"&amp;'Resumo | Perito'!$E$4)))+
Controle!R7*('Resumo | UN'!$D$5/('Resumo | UN'!$D$6*SUMIFS('DU | Perito'!$B$5:$DQ$5,'DU | Perito'!$B$4:$DQ$4,"&gt;="&amp;'Resumo | Perito'!$C$3,'DU | Perito'!$B$4:$DQ$4,"&lt;"&amp;'Resumo | Perito'!$E$4)))))</f>
        <v/>
      </c>
      <c r="H12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12" s="86" t="str">
        <f>IF(Tabela13[[#This Row],[HF]]="","",(Controle!$AB$2*Tabela13[[#This Row],[MG]])+(Controle!$AB$3*Tabela13[[#This Row],[MU]])+(Controle!$AB$4*Controle!$AB$5*Tabela13[[#This Row],[MI]]))</f>
        <v/>
      </c>
    </row>
    <row r="13" spans="1:11" x14ac:dyDescent="0.2">
      <c r="A13" s="22" t="str">
        <f>Controle!M8</f>
        <v>EDUARDO ARANA</v>
      </c>
      <c r="B13" s="23">
        <f>IF(INDEX(Controle!N:N,MATCH(Tabela13[[#This Row],[Perito]],Controle!M:M,0))="c",SUMIFS('Banco de Dados'!$E:$E,'Banco de Dados'!$A:$A,'Resumo | Perito'!$A13,'Banco de Dados'!$I:$I,"&gt;="&amp;'Resumo | Perito'!C$3,'Banco de Dados'!$I:$I,"&lt;"&amp;'Resumo | Perito'!E$4),"")</f>
        <v>36.516666666666673</v>
      </c>
      <c r="C13" s="23">
        <f>IF(Tabela13[[#This Row],[HF]]="","",SUMIFS('Banco de Dados'!$P:$P,'Banco de Dados'!$A:$A,'Resumo | Perito'!$A13,'Banco de Dados'!$I:$I,"&gt;="&amp;'Resumo | Perito'!C$3,'Banco de Dados'!$I:$I,"&lt;"&amp;'Resumo | Perito'!E$4))</f>
        <v>36.516666666666673</v>
      </c>
      <c r="D13" s="23">
        <f>IF(Tabela13[[#This Row],[HF]]="","",SUMIFS('Banco de Dados'!$Q:$Q,'Banco de Dados'!$A:$A,'Resumo | Perito'!$A13,'Banco de Dados'!$I:$I,"&gt;="&amp;'Resumo | Perito'!C$3,'Banco de Dados'!$I:$I,"&lt;"&amp;'Resumo | Perito'!E$4))</f>
        <v>0</v>
      </c>
      <c r="E13" s="182">
        <f>IF(Tabela13[[#This Row],[HF]]="","",SUMIFS('DU | Perito'!$B12:$DQ12,'DU | Perito'!$B$4:$DQ$4,"&gt;="&amp;'Resumo | Perito'!$C$3,'DU | Perito'!$B$4:$DQ$4,"&lt;"&amp;'Resumo | Perito'!$E$4))</f>
        <v>21</v>
      </c>
      <c r="F13" s="86">
        <f>IF(Tabela13[[#This Row],[HF]]="","",Tabela13[[#This Row],[HF]]/Tabela13[[#This Row],[DU]])</f>
        <v>1.7388888888888892</v>
      </c>
      <c r="G13" s="86">
        <f>IF(Tabela13[[#This Row],[HF]]="","",(Controle!P8*('Resumo | UN'!$B$5/('Resumo | UN'!$B$6*SUMIFS('DU | Perito'!$B$5:$DQ$5,'DU | Perito'!$B$4:$DQ$4,"&gt;="&amp;'Resumo | Perito'!$C$3,'DU | Perito'!$B$4:$DQ$4,"&lt;"&amp;'Resumo | Perito'!$E$4)))+
Controle!Q8*('Resumo | UN'!$C$5/('Resumo | UN'!$C$6*SUMIFS('DU | Perito'!$B$5:$DQ$5,'DU | Perito'!$B$4:$DQ$4,"&gt;="&amp;'Resumo | Perito'!$C$3,'DU | Perito'!$B$4:$DQ$4,"&lt;"&amp;'Resumo | Perito'!$E$4)))+
Controle!R8*('Resumo | UN'!$D$5/('Resumo | UN'!$D$6*SUMIFS('DU | Perito'!$B$5:$DQ$5,'DU | Perito'!$B$4:$DQ$4,"&gt;="&amp;'Resumo | Perito'!$C$3,'DU | Perito'!$B$4:$DQ$4,"&lt;"&amp;'Resumo | Perito'!$E$4)))))</f>
        <v>0.81904761904761914</v>
      </c>
      <c r="H13" s="86">
        <f>IF(Tabela13[[#This Row],[HF]]="","",Tabela13[[#Totals],[HF]]/(Controle!$V$2*SUMIFS('DU | Perito'!$B$5:$DQ$5,'DU | Perito'!$B$4:$DQ$4,"&gt;="&amp;'Resumo | Perito'!$C$3,'DU | Perito'!$B$4:$DQ$4,"&lt;"&amp;'Resumo | Perito'!$E$4)))</f>
        <v>5.7182539682539689E-2</v>
      </c>
      <c r="I13" s="86">
        <f>IF(Tabela13[[#This Row],[HF]]="","",(Controle!$AB$2*Tabela13[[#This Row],[MG]])+(Controle!$AB$3*Tabela13[[#This Row],[MU]])+(Controle!$AB$4*Controle!$AB$5*Tabela13[[#This Row],[MI]]))</f>
        <v>1.3922321428571429</v>
      </c>
    </row>
    <row r="14" spans="1:11" x14ac:dyDescent="0.2">
      <c r="A14" s="22" t="str">
        <f>Controle!M9</f>
        <v>EWERTON ALVES</v>
      </c>
      <c r="B14" s="23" t="str">
        <f>IF(INDEX(Controle!N:N,MATCH(Tabela13[[#This Row],[Perito]],Controle!M:M,0))="c",SUMIFS('Banco de Dados'!$E:$E,'Banco de Dados'!$A:$A,'Resumo | Perito'!$A14,'Banco de Dados'!$I:$I,"&gt;="&amp;'Resumo | Perito'!C$3,'Banco de Dados'!$I:$I,"&lt;"&amp;'Resumo | Perito'!E$4),"")</f>
        <v/>
      </c>
      <c r="C14" s="23" t="str">
        <f>IF(Tabela13[[#This Row],[HF]]="","",SUMIFS('Banco de Dados'!$P:$P,'Banco de Dados'!$A:$A,'Resumo | Perito'!$A14,'Banco de Dados'!$I:$I,"&gt;="&amp;'Resumo | Perito'!C$3,'Banco de Dados'!$I:$I,"&lt;"&amp;'Resumo | Perito'!E$4))</f>
        <v/>
      </c>
      <c r="D14" s="23" t="str">
        <f>IF(Tabela13[[#This Row],[HF]]="","",SUMIFS('Banco de Dados'!$Q:$Q,'Banco de Dados'!$A:$A,'Resumo | Perito'!$A14,'Banco de Dados'!$I:$I,"&gt;="&amp;'Resumo | Perito'!C$3,'Banco de Dados'!$I:$I,"&lt;"&amp;'Resumo | Perito'!E$4))</f>
        <v/>
      </c>
      <c r="E14" s="182" t="str">
        <f>IF(Tabela13[[#This Row],[HF]]="","",SUMIFS('DU | Perito'!$B13:$DQ13,'DU | Perito'!$B$4:$DQ$4,"&gt;="&amp;'Resumo | Perito'!$C$3,'DU | Perito'!$B$4:$DQ$4,"&lt;"&amp;'Resumo | Perito'!$E$4))</f>
        <v/>
      </c>
      <c r="F14" s="86" t="str">
        <f>IF(Tabela13[[#This Row],[HF]]="","",Tabela13[[#This Row],[HF]]/Tabela13[[#This Row],[DU]])</f>
        <v/>
      </c>
      <c r="G14" s="86" t="str">
        <f>IF(Tabela13[[#This Row],[HF]]="","",(Controle!P9*('Resumo | UN'!$B$5/('Resumo | UN'!$B$6*SUMIFS('DU | Perito'!$B$5:$DQ$5,'DU | Perito'!$B$4:$DQ$4,"&gt;="&amp;'Resumo | Perito'!$C$3,'DU | Perito'!$B$4:$DQ$4,"&lt;"&amp;'Resumo | Perito'!$E$4)))+
Controle!Q9*('Resumo | UN'!$C$5/('Resumo | UN'!$C$6*SUMIFS('DU | Perito'!$B$5:$DQ$5,'DU | Perito'!$B$4:$DQ$4,"&gt;="&amp;'Resumo | Perito'!$C$3,'DU | Perito'!$B$4:$DQ$4,"&lt;"&amp;'Resumo | Perito'!$E$4)))+
Controle!R9*('Resumo | UN'!$D$5/('Resumo | UN'!$D$6*SUMIFS('DU | Perito'!$B$5:$DQ$5,'DU | Perito'!$B$4:$DQ$4,"&gt;="&amp;'Resumo | Perito'!$C$3,'DU | Perito'!$B$4:$DQ$4,"&lt;"&amp;'Resumo | Perito'!$E$4)))))</f>
        <v/>
      </c>
      <c r="H14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14" s="86" t="str">
        <f>IF(Tabela13[[#This Row],[HF]]="","",(Controle!$AB$2*Tabela13[[#This Row],[MG]])+(Controle!$AB$3*Tabela13[[#This Row],[MU]])+(Controle!$AB$4*Controle!$AB$5*Tabela13[[#This Row],[MI]]))</f>
        <v/>
      </c>
    </row>
    <row r="15" spans="1:11" x14ac:dyDescent="0.2">
      <c r="A15" s="22" t="str">
        <f>Controle!M10</f>
        <v>GUILHERME BELLONE</v>
      </c>
      <c r="B15" s="23" t="str">
        <f>IF(INDEX(Controle!N:N,MATCH(Tabela13[[#This Row],[Perito]],Controle!M:M,0))="c",SUMIFS('Banco de Dados'!$E:$E,'Banco de Dados'!$A:$A,'Resumo | Perito'!$A15,'Banco de Dados'!$I:$I,"&gt;="&amp;'Resumo | Perito'!C$3,'Banco de Dados'!$I:$I,"&lt;"&amp;'Resumo | Perito'!E$4),"")</f>
        <v/>
      </c>
      <c r="C15" s="23" t="str">
        <f>IF(Tabela13[[#This Row],[HF]]="","",SUMIFS('Banco de Dados'!$P:$P,'Banco de Dados'!$A:$A,'Resumo | Perito'!$A15,'Banco de Dados'!$I:$I,"&gt;="&amp;'Resumo | Perito'!C$3,'Banco de Dados'!$I:$I,"&lt;"&amp;'Resumo | Perito'!E$4))</f>
        <v/>
      </c>
      <c r="D15" s="23" t="str">
        <f>IF(Tabela13[[#This Row],[HF]]="","",SUMIFS('Banco de Dados'!$Q:$Q,'Banco de Dados'!$A:$A,'Resumo | Perito'!$A15,'Banco de Dados'!$I:$I,"&gt;="&amp;'Resumo | Perito'!C$3,'Banco de Dados'!$I:$I,"&lt;"&amp;'Resumo | Perito'!E$4))</f>
        <v/>
      </c>
      <c r="E15" s="182" t="str">
        <f>IF(Tabela13[[#This Row],[HF]]="","",SUMIFS('DU | Perito'!$B14:$DQ14,'DU | Perito'!$B$4:$DQ$4,"&gt;="&amp;'Resumo | Perito'!$C$3,'DU | Perito'!$B$4:$DQ$4,"&lt;"&amp;'Resumo | Perito'!$E$4))</f>
        <v/>
      </c>
      <c r="F15" s="86" t="str">
        <f>IF(Tabela13[[#This Row],[HF]]="","",Tabela13[[#This Row],[HF]]/Tabela13[[#This Row],[DU]])</f>
        <v/>
      </c>
      <c r="G15" s="86" t="str">
        <f>IF(Tabela13[[#This Row],[HF]]="","",(Controle!P10*('Resumo | UN'!$B$5/('Resumo | UN'!$B$6*SUMIFS('DU | Perito'!$B$5:$DQ$5,'DU | Perito'!$B$4:$DQ$4,"&gt;="&amp;'Resumo | Perito'!$C$3,'DU | Perito'!$B$4:$DQ$4,"&lt;"&amp;'Resumo | Perito'!$E$4)))+
Controle!Q10*('Resumo | UN'!$C$5/('Resumo | UN'!$C$6*SUMIFS('DU | Perito'!$B$5:$DQ$5,'DU | Perito'!$B$4:$DQ$4,"&gt;="&amp;'Resumo | Perito'!$C$3,'DU | Perito'!$B$4:$DQ$4,"&lt;"&amp;'Resumo | Perito'!$E$4)))+
Controle!R10*('Resumo | UN'!$D$5/('Resumo | UN'!$D$6*SUMIFS('DU | Perito'!$B$5:$DQ$5,'DU | Perito'!$B$4:$DQ$4,"&gt;="&amp;'Resumo | Perito'!$C$3,'DU | Perito'!$B$4:$DQ$4,"&lt;"&amp;'Resumo | Perito'!$E$4)))))</f>
        <v/>
      </c>
      <c r="H15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15" s="86" t="str">
        <f>IF(Tabela13[[#This Row],[HF]]="","",(Controle!$AB$2*Tabela13[[#This Row],[MG]])+(Controle!$AB$3*Tabela13[[#This Row],[MU]])+(Controle!$AB$4*Controle!$AB$5*Tabela13[[#This Row],[MI]]))</f>
        <v/>
      </c>
    </row>
    <row r="16" spans="1:11" x14ac:dyDescent="0.2">
      <c r="A16" s="22" t="str">
        <f>Controle!M11</f>
        <v>HENRIQUE PALMA</v>
      </c>
      <c r="B16" s="23" t="str">
        <f>IF(INDEX(Controle!N:N,MATCH(Tabela13[[#This Row],[Perito]],Controle!M:M,0))="c",SUMIFS('Banco de Dados'!$E:$E,'Banco de Dados'!$A:$A,'Resumo | Perito'!$A16,'Banco de Dados'!$I:$I,"&gt;="&amp;'Resumo | Perito'!C$3,'Banco de Dados'!$I:$I,"&lt;"&amp;'Resumo | Perito'!E$4),"")</f>
        <v/>
      </c>
      <c r="C16" s="23" t="str">
        <f>IF(Tabela13[[#This Row],[HF]]="","",SUMIFS('Banco de Dados'!$P:$P,'Banco de Dados'!$A:$A,'Resumo | Perito'!$A16,'Banco de Dados'!$I:$I,"&gt;="&amp;'Resumo | Perito'!C$3,'Banco de Dados'!$I:$I,"&lt;"&amp;'Resumo | Perito'!E$4))</f>
        <v/>
      </c>
      <c r="D16" s="23" t="str">
        <f>IF(Tabela13[[#This Row],[HF]]="","",SUMIFS('Banco de Dados'!$Q:$Q,'Banco de Dados'!$A:$A,'Resumo | Perito'!$A16,'Banco de Dados'!$I:$I,"&gt;="&amp;'Resumo | Perito'!C$3,'Banco de Dados'!$I:$I,"&lt;"&amp;'Resumo | Perito'!E$4))</f>
        <v/>
      </c>
      <c r="E16" s="182" t="str">
        <f>IF(Tabela13[[#This Row],[HF]]="","",SUMIFS('DU | Perito'!$B15:$DQ15,'DU | Perito'!$B$4:$DQ$4,"&gt;="&amp;'Resumo | Perito'!$C$3,'DU | Perito'!$B$4:$DQ$4,"&lt;"&amp;'Resumo | Perito'!$E$4))</f>
        <v/>
      </c>
      <c r="F16" s="86" t="str">
        <f>IF(Tabela13[[#This Row],[HF]]="","",Tabela13[[#This Row],[HF]]/Tabela13[[#This Row],[DU]])</f>
        <v/>
      </c>
      <c r="G16" s="86" t="str">
        <f>IF(Tabela13[[#This Row],[HF]]="","",(Controle!P11*('Resumo | UN'!$B$5/('Resumo | UN'!$B$6*SUMIFS('DU | Perito'!$B$5:$DQ$5,'DU | Perito'!$B$4:$DQ$4,"&gt;="&amp;'Resumo | Perito'!$C$3,'DU | Perito'!$B$4:$DQ$4,"&lt;"&amp;'Resumo | Perito'!$E$4)))+
Controle!Q11*('Resumo | UN'!$C$5/('Resumo | UN'!$C$6*SUMIFS('DU | Perito'!$B$5:$DQ$5,'DU | Perito'!$B$4:$DQ$4,"&gt;="&amp;'Resumo | Perito'!$C$3,'DU | Perito'!$B$4:$DQ$4,"&lt;"&amp;'Resumo | Perito'!$E$4)))+
Controle!R11*('Resumo | UN'!$D$5/('Resumo | UN'!$D$6*SUMIFS('DU | Perito'!$B$5:$DQ$5,'DU | Perito'!$B$4:$DQ$4,"&gt;="&amp;'Resumo | Perito'!$C$3,'DU | Perito'!$B$4:$DQ$4,"&lt;"&amp;'Resumo | Perito'!$E$4)))))</f>
        <v/>
      </c>
      <c r="H16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16" s="86" t="str">
        <f>IF(Tabela13[[#This Row],[HF]]="","",(Controle!$AB$2*Tabela13[[#This Row],[MG]])+(Controle!$AB$3*Tabela13[[#This Row],[MU]])+(Controle!$AB$4*Controle!$AB$5*Tabela13[[#This Row],[MI]]))</f>
        <v/>
      </c>
    </row>
    <row r="17" spans="1:9" x14ac:dyDescent="0.2">
      <c r="A17" s="22" t="str">
        <f>Controle!M12</f>
        <v>JEAN MORAES</v>
      </c>
      <c r="B17" s="23" t="str">
        <f>IF(INDEX(Controle!N:N,MATCH(Tabela13[[#This Row],[Perito]],Controle!M:M,0))="c",SUMIFS('Banco de Dados'!$E:$E,'Banco de Dados'!$A:$A,'Resumo | Perito'!$A17,'Banco de Dados'!$I:$I,"&gt;="&amp;'Resumo | Perito'!C$3,'Banco de Dados'!$I:$I,"&lt;"&amp;'Resumo | Perito'!E$4),"")</f>
        <v/>
      </c>
      <c r="C17" s="23" t="str">
        <f>IF(Tabela13[[#This Row],[HF]]="","",SUMIFS('Banco de Dados'!$P:$P,'Banco de Dados'!$A:$A,'Resumo | Perito'!$A17,'Banco de Dados'!$I:$I,"&gt;="&amp;'Resumo | Perito'!C$3,'Banco de Dados'!$I:$I,"&lt;"&amp;'Resumo | Perito'!E$4))</f>
        <v/>
      </c>
      <c r="D17" s="23" t="str">
        <f>IF(Tabela13[[#This Row],[HF]]="","",SUMIFS('Banco de Dados'!$Q:$Q,'Banco de Dados'!$A:$A,'Resumo | Perito'!$A17,'Banco de Dados'!$I:$I,"&gt;="&amp;'Resumo | Perito'!C$3,'Banco de Dados'!$I:$I,"&lt;"&amp;'Resumo | Perito'!E$4))</f>
        <v/>
      </c>
      <c r="E17" s="182" t="str">
        <f>IF(Tabela13[[#This Row],[HF]]="","",SUMIFS('DU | Perito'!$B16:$DQ16,'DU | Perito'!$B$4:$DQ$4,"&gt;="&amp;'Resumo | Perito'!$C$3,'DU | Perito'!$B$4:$DQ$4,"&lt;"&amp;'Resumo | Perito'!$E$4))</f>
        <v/>
      </c>
      <c r="F17" s="86" t="str">
        <f>IF(Tabela13[[#This Row],[HF]]="","",Tabela13[[#This Row],[HF]]/Tabela13[[#This Row],[DU]])</f>
        <v/>
      </c>
      <c r="G17" s="86" t="str">
        <f>IF(Tabela13[[#This Row],[HF]]="","",(Controle!P12*('Resumo | UN'!$B$5/('Resumo | UN'!$B$6*SUMIFS('DU | Perito'!$B$5:$DQ$5,'DU | Perito'!$B$4:$DQ$4,"&gt;="&amp;'Resumo | Perito'!$C$3,'DU | Perito'!$B$4:$DQ$4,"&lt;"&amp;'Resumo | Perito'!$E$4)))+
Controle!Q12*('Resumo | UN'!$C$5/('Resumo | UN'!$C$6*SUMIFS('DU | Perito'!$B$5:$DQ$5,'DU | Perito'!$B$4:$DQ$4,"&gt;="&amp;'Resumo | Perito'!$C$3,'DU | Perito'!$B$4:$DQ$4,"&lt;"&amp;'Resumo | Perito'!$E$4)))+
Controle!R12*('Resumo | UN'!$D$5/('Resumo | UN'!$D$6*SUMIFS('DU | Perito'!$B$5:$DQ$5,'DU | Perito'!$B$4:$DQ$4,"&gt;="&amp;'Resumo | Perito'!$C$3,'DU | Perito'!$B$4:$DQ$4,"&lt;"&amp;'Resumo | Perito'!$E$4)))))</f>
        <v/>
      </c>
      <c r="H17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17" s="86" t="str">
        <f>IF(Tabela13[[#This Row],[HF]]="","",(Controle!$AB$2*Tabela13[[#This Row],[MG]])+(Controle!$AB$3*Tabela13[[#This Row],[MU]])+(Controle!$AB$4*Controle!$AB$5*Tabela13[[#This Row],[MI]]))</f>
        <v/>
      </c>
    </row>
    <row r="18" spans="1:9" x14ac:dyDescent="0.2">
      <c r="A18" s="22" t="str">
        <f>Controle!M13</f>
        <v>LEONARDO MARCELLI</v>
      </c>
      <c r="B18" s="23" t="str">
        <f>IF(INDEX(Controle!N:N,MATCH(Tabela13[[#This Row],[Perito]],Controle!M:M,0))="c",SUMIFS('Banco de Dados'!$E:$E,'Banco de Dados'!$A:$A,'Resumo | Perito'!$A18,'Banco de Dados'!$I:$I,"&gt;="&amp;'Resumo | Perito'!C$3,'Banco de Dados'!$I:$I,"&lt;"&amp;'Resumo | Perito'!E$4),"")</f>
        <v/>
      </c>
      <c r="C18" s="23" t="str">
        <f>IF(Tabela13[[#This Row],[HF]]="","",SUMIFS('Banco de Dados'!$P:$P,'Banco de Dados'!$A:$A,'Resumo | Perito'!$A18,'Banco de Dados'!$I:$I,"&gt;="&amp;'Resumo | Perito'!C$3,'Banco de Dados'!$I:$I,"&lt;"&amp;'Resumo | Perito'!E$4))</f>
        <v/>
      </c>
      <c r="D18" s="23" t="str">
        <f>IF(Tabela13[[#This Row],[HF]]="","",SUMIFS('Banco de Dados'!$Q:$Q,'Banco de Dados'!$A:$A,'Resumo | Perito'!$A18,'Banco de Dados'!$I:$I,"&gt;="&amp;'Resumo | Perito'!C$3,'Banco de Dados'!$I:$I,"&lt;"&amp;'Resumo | Perito'!E$4))</f>
        <v/>
      </c>
      <c r="E18" s="182" t="str">
        <f>IF(Tabela13[[#This Row],[HF]]="","",SUMIFS('DU | Perito'!$B17:$DQ17,'DU | Perito'!$B$4:$DQ$4,"&gt;="&amp;'Resumo | Perito'!$C$3,'DU | Perito'!$B$4:$DQ$4,"&lt;"&amp;'Resumo | Perito'!$E$4))</f>
        <v/>
      </c>
      <c r="F18" s="86" t="str">
        <f>IF(Tabela13[[#This Row],[HF]]="","",Tabela13[[#This Row],[HF]]/Tabela13[[#This Row],[DU]])</f>
        <v/>
      </c>
      <c r="G18" s="86" t="str">
        <f>IF(Tabela13[[#This Row],[HF]]="","",(Controle!P13*('Resumo | UN'!$B$5/('Resumo | UN'!$B$6*SUMIFS('DU | Perito'!$B$5:$DQ$5,'DU | Perito'!$B$4:$DQ$4,"&gt;="&amp;'Resumo | Perito'!$C$3,'DU | Perito'!$B$4:$DQ$4,"&lt;"&amp;'Resumo | Perito'!$E$4)))+
Controle!Q13*('Resumo | UN'!$C$5/('Resumo | UN'!$C$6*SUMIFS('DU | Perito'!$B$5:$DQ$5,'DU | Perito'!$B$4:$DQ$4,"&gt;="&amp;'Resumo | Perito'!$C$3,'DU | Perito'!$B$4:$DQ$4,"&lt;"&amp;'Resumo | Perito'!$E$4)))+
Controle!R13*('Resumo | UN'!$D$5/('Resumo | UN'!$D$6*SUMIFS('DU | Perito'!$B$5:$DQ$5,'DU | Perito'!$B$4:$DQ$4,"&gt;="&amp;'Resumo | Perito'!$C$3,'DU | Perito'!$B$4:$DQ$4,"&lt;"&amp;'Resumo | Perito'!$E$4)))))</f>
        <v/>
      </c>
      <c r="H18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18" s="86" t="str">
        <f>IF(Tabela13[[#This Row],[HF]]="","",(Controle!$AB$2*Tabela13[[#This Row],[MG]])+(Controle!$AB$3*Tabela13[[#This Row],[MU]])+(Controle!$AB$4*Controle!$AB$5*Tabela13[[#This Row],[MI]]))</f>
        <v/>
      </c>
    </row>
    <row r="19" spans="1:9" x14ac:dyDescent="0.2">
      <c r="A19" s="22" t="str">
        <f>Controle!M14</f>
        <v>MAURICIO MARCELLI</v>
      </c>
      <c r="B19" s="23" t="str">
        <f>IF(INDEX(Controle!N:N,MATCH(Tabela13[[#This Row],[Perito]],Controle!M:M,0))="c",SUMIFS('Banco de Dados'!$E:$E,'Banco de Dados'!$A:$A,'Resumo | Perito'!$A19,'Banco de Dados'!$I:$I,"&gt;="&amp;'Resumo | Perito'!C$3,'Banco de Dados'!$I:$I,"&lt;"&amp;'Resumo | Perito'!E$4),"")</f>
        <v/>
      </c>
      <c r="C19" s="23" t="str">
        <f>IF(Tabela13[[#This Row],[HF]]="","",SUMIFS('Banco de Dados'!$P:$P,'Banco de Dados'!$A:$A,'Resumo | Perito'!$A19,'Banco de Dados'!$I:$I,"&gt;="&amp;'Resumo | Perito'!C$3,'Banco de Dados'!$I:$I,"&lt;"&amp;'Resumo | Perito'!E$4))</f>
        <v/>
      </c>
      <c r="D19" s="23" t="str">
        <f>IF(Tabela13[[#This Row],[HF]]="","",SUMIFS('Banco de Dados'!$Q:$Q,'Banco de Dados'!$A:$A,'Resumo | Perito'!$A19,'Banco de Dados'!$I:$I,"&gt;="&amp;'Resumo | Perito'!C$3,'Banco de Dados'!$I:$I,"&lt;"&amp;'Resumo | Perito'!E$4))</f>
        <v/>
      </c>
      <c r="E19" s="182" t="str">
        <f>IF(Tabela13[[#This Row],[HF]]="","",SUMIFS('DU | Perito'!$B18:$DQ18,'DU | Perito'!$B$4:$DQ$4,"&gt;="&amp;'Resumo | Perito'!$C$3,'DU | Perito'!$B$4:$DQ$4,"&lt;"&amp;'Resumo | Perito'!$E$4))</f>
        <v/>
      </c>
      <c r="F19" s="86" t="str">
        <f>IF(Tabela13[[#This Row],[HF]]="","",Tabela13[[#This Row],[HF]]/Tabela13[[#This Row],[DU]])</f>
        <v/>
      </c>
      <c r="G19" s="86" t="str">
        <f>IF(Tabela13[[#This Row],[HF]]="","",(Controle!P14*('Resumo | UN'!$B$5/('Resumo | UN'!$B$6*SUMIFS('DU | Perito'!$B$5:$DQ$5,'DU | Perito'!$B$4:$DQ$4,"&gt;="&amp;'Resumo | Perito'!$C$3,'DU | Perito'!$B$4:$DQ$4,"&lt;"&amp;'Resumo | Perito'!$E$4)))+
Controle!Q14*('Resumo | UN'!$C$5/('Resumo | UN'!$C$6*SUMIFS('DU | Perito'!$B$5:$DQ$5,'DU | Perito'!$B$4:$DQ$4,"&gt;="&amp;'Resumo | Perito'!$C$3,'DU | Perito'!$B$4:$DQ$4,"&lt;"&amp;'Resumo | Perito'!$E$4)))+
Controle!R14*('Resumo | UN'!$D$5/('Resumo | UN'!$D$6*SUMIFS('DU | Perito'!$B$5:$DQ$5,'DU | Perito'!$B$4:$DQ$4,"&gt;="&amp;'Resumo | Perito'!$C$3,'DU | Perito'!$B$4:$DQ$4,"&lt;"&amp;'Resumo | Perito'!$E$4)))))</f>
        <v/>
      </c>
      <c r="H19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19" s="86" t="str">
        <f>IF(Tabela13[[#This Row],[HF]]="","",(Controle!$AB$2*Tabela13[[#This Row],[MG]])+(Controle!$AB$3*Tabela13[[#This Row],[MU]])+(Controle!$AB$4*Controle!$AB$5*Tabela13[[#This Row],[MI]]))</f>
        <v/>
      </c>
    </row>
    <row r="20" spans="1:9" x14ac:dyDescent="0.2">
      <c r="A20" s="22" t="str">
        <f>Controle!M15</f>
        <v>OSCAR AVILES</v>
      </c>
      <c r="B20" s="23" t="str">
        <f>IF(INDEX(Controle!N:N,MATCH(Tabela13[[#This Row],[Perito]],Controle!M:M,0))="c",SUMIFS('Banco de Dados'!$E:$E,'Banco de Dados'!$A:$A,'Resumo | Perito'!$A20,'Banco de Dados'!$I:$I,"&gt;="&amp;'Resumo | Perito'!C$3,'Banco de Dados'!$I:$I,"&lt;"&amp;'Resumo | Perito'!E$4),"")</f>
        <v/>
      </c>
      <c r="C20" s="23" t="str">
        <f>IF(Tabela13[[#This Row],[HF]]="","",SUMIFS('Banco de Dados'!$P:$P,'Banco de Dados'!$A:$A,'Resumo | Perito'!$A20,'Banco de Dados'!$I:$I,"&gt;="&amp;'Resumo | Perito'!C$3,'Banco de Dados'!$I:$I,"&lt;"&amp;'Resumo | Perito'!E$4))</f>
        <v/>
      </c>
      <c r="D20" s="23" t="str">
        <f>IF(Tabela13[[#This Row],[HF]]="","",SUMIFS('Banco de Dados'!$Q:$Q,'Banco de Dados'!$A:$A,'Resumo | Perito'!$A20,'Banco de Dados'!$I:$I,"&gt;="&amp;'Resumo | Perito'!C$3,'Banco de Dados'!$I:$I,"&lt;"&amp;'Resumo | Perito'!E$4))</f>
        <v/>
      </c>
      <c r="E20" s="182" t="str">
        <f>IF(Tabela13[[#This Row],[HF]]="","",SUMIFS('DU | Perito'!$B19:$DQ19,'DU | Perito'!$B$4:$DQ$4,"&gt;="&amp;'Resumo | Perito'!$C$3,'DU | Perito'!$B$4:$DQ$4,"&lt;"&amp;'Resumo | Perito'!$E$4))</f>
        <v/>
      </c>
      <c r="F20" s="86" t="str">
        <f>IF(Tabela13[[#This Row],[HF]]="","",Tabela13[[#This Row],[HF]]/Tabela13[[#This Row],[DU]])</f>
        <v/>
      </c>
      <c r="G20" s="86" t="str">
        <f>IF(Tabela13[[#This Row],[HF]]="","",(Controle!P15*('Resumo | UN'!$B$5/('Resumo | UN'!$B$6*SUMIFS('DU | Perito'!$B$5:$DQ$5,'DU | Perito'!$B$4:$DQ$4,"&gt;="&amp;'Resumo | Perito'!$C$3,'DU | Perito'!$B$4:$DQ$4,"&lt;"&amp;'Resumo | Perito'!$E$4)))+
Controle!Q15*('Resumo | UN'!$C$5/('Resumo | UN'!$C$6*SUMIFS('DU | Perito'!$B$5:$DQ$5,'DU | Perito'!$B$4:$DQ$4,"&gt;="&amp;'Resumo | Perito'!$C$3,'DU | Perito'!$B$4:$DQ$4,"&lt;"&amp;'Resumo | Perito'!$E$4)))+
Controle!R15*('Resumo | UN'!$D$5/('Resumo | UN'!$D$6*SUMIFS('DU | Perito'!$B$5:$DQ$5,'DU | Perito'!$B$4:$DQ$4,"&gt;="&amp;'Resumo | Perito'!$C$3,'DU | Perito'!$B$4:$DQ$4,"&lt;"&amp;'Resumo | Perito'!$E$4)))))</f>
        <v/>
      </c>
      <c r="H20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20" s="86" t="str">
        <f>IF(Tabela13[[#This Row],[HF]]="","",(Controle!$AB$2*Tabela13[[#This Row],[MG]])+(Controle!$AB$3*Tabela13[[#This Row],[MU]])+(Controle!$AB$4*Controle!$AB$5*Tabela13[[#This Row],[MI]]))</f>
        <v/>
      </c>
    </row>
    <row r="21" spans="1:9" x14ac:dyDescent="0.2">
      <c r="A21" s="22" t="str">
        <f>Controle!M16</f>
        <v>RAPHAEL DA MATA</v>
      </c>
      <c r="B21" s="23" t="str">
        <f>IF(INDEX(Controle!N:N,MATCH(Tabela13[[#This Row],[Perito]],Controle!M:M,0))="c",SUMIFS('Banco de Dados'!$E:$E,'Banco de Dados'!$A:$A,'Resumo | Perito'!$A21,'Banco de Dados'!$I:$I,"&gt;="&amp;'Resumo | Perito'!C$3,'Banco de Dados'!$I:$I,"&lt;"&amp;'Resumo | Perito'!E$4),"")</f>
        <v/>
      </c>
      <c r="C21" s="23" t="str">
        <f>IF(Tabela13[[#This Row],[HF]]="","",SUMIFS('Banco de Dados'!$P:$P,'Banco de Dados'!$A:$A,'Resumo | Perito'!$A21,'Banco de Dados'!$I:$I,"&gt;="&amp;'Resumo | Perito'!C$3,'Banco de Dados'!$I:$I,"&lt;"&amp;'Resumo | Perito'!E$4))</f>
        <v/>
      </c>
      <c r="D21" s="23" t="str">
        <f>IF(Tabela13[[#This Row],[HF]]="","",SUMIFS('Banco de Dados'!$Q:$Q,'Banco de Dados'!$A:$A,'Resumo | Perito'!$A21,'Banco de Dados'!$I:$I,"&gt;="&amp;'Resumo | Perito'!C$3,'Banco de Dados'!$I:$I,"&lt;"&amp;'Resumo | Perito'!E$4))</f>
        <v/>
      </c>
      <c r="E21" s="182" t="str">
        <f>IF(Tabela13[[#This Row],[HF]]="","",SUMIFS('DU | Perito'!$B20:$DQ20,'DU | Perito'!$B$4:$DQ$4,"&gt;="&amp;'Resumo | Perito'!$C$3,'DU | Perito'!$B$4:$DQ$4,"&lt;"&amp;'Resumo | Perito'!$E$4))</f>
        <v/>
      </c>
      <c r="F21" s="86" t="str">
        <f>IF(Tabela13[[#This Row],[HF]]="","",Tabela13[[#This Row],[HF]]/Tabela13[[#This Row],[DU]])</f>
        <v/>
      </c>
      <c r="G21" s="86" t="str">
        <f>IF(Tabela13[[#This Row],[HF]]="","",(Controle!P16*('Resumo | UN'!$B$5/('Resumo | UN'!$B$6*SUMIFS('DU | Perito'!$B$5:$DQ$5,'DU | Perito'!$B$4:$DQ$4,"&gt;="&amp;'Resumo | Perito'!$C$3,'DU | Perito'!$B$4:$DQ$4,"&lt;"&amp;'Resumo | Perito'!$E$4)))+
Controle!Q16*('Resumo | UN'!$C$5/('Resumo | UN'!$C$6*SUMIFS('DU | Perito'!$B$5:$DQ$5,'DU | Perito'!$B$4:$DQ$4,"&gt;="&amp;'Resumo | Perito'!$C$3,'DU | Perito'!$B$4:$DQ$4,"&lt;"&amp;'Resumo | Perito'!$E$4)))+
Controle!R16*('Resumo | UN'!$D$5/('Resumo | UN'!$D$6*SUMIFS('DU | Perito'!$B$5:$DQ$5,'DU | Perito'!$B$4:$DQ$4,"&gt;="&amp;'Resumo | Perito'!$C$3,'DU | Perito'!$B$4:$DQ$4,"&lt;"&amp;'Resumo | Perito'!$E$4)))))</f>
        <v/>
      </c>
      <c r="H21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21" s="86" t="str">
        <f>IF(Tabela13[[#This Row],[HF]]="","",(Controle!$AB$2*Tabela13[[#This Row],[MG]])+(Controle!$AB$3*Tabela13[[#This Row],[MU]])+(Controle!$AB$4*Controle!$AB$5*Tabela13[[#This Row],[MI]]))</f>
        <v/>
      </c>
    </row>
    <row r="22" spans="1:9" x14ac:dyDescent="0.2">
      <c r="A22" s="22" t="str">
        <f>Controle!M17</f>
        <v>RÉGIS AREDES</v>
      </c>
      <c r="B22" s="23" t="str">
        <f>IF(INDEX(Controle!N:N,MATCH(Tabela13[[#This Row],[Perito]],Controle!M:M,0))="c",SUMIFS('Banco de Dados'!$E:$E,'Banco de Dados'!$A:$A,'Resumo | Perito'!$A22,'Banco de Dados'!$I:$I,"&gt;="&amp;'Resumo | Perito'!C$3,'Banco de Dados'!$I:$I,"&lt;"&amp;'Resumo | Perito'!E$4),"")</f>
        <v/>
      </c>
      <c r="C22" s="23" t="str">
        <f>IF(Tabela13[[#This Row],[HF]]="","",SUMIFS('Banco de Dados'!$P:$P,'Banco de Dados'!$A:$A,'Resumo | Perito'!$A22,'Banco de Dados'!$I:$I,"&gt;="&amp;'Resumo | Perito'!C$3,'Banco de Dados'!$I:$I,"&lt;"&amp;'Resumo | Perito'!E$4))</f>
        <v/>
      </c>
      <c r="D22" s="23" t="str">
        <f>IF(Tabela13[[#This Row],[HF]]="","",SUMIFS('Banco de Dados'!$Q:$Q,'Banco de Dados'!$A:$A,'Resumo | Perito'!$A22,'Banco de Dados'!$I:$I,"&gt;="&amp;'Resumo | Perito'!C$3,'Banco de Dados'!$I:$I,"&lt;"&amp;'Resumo | Perito'!E$4))</f>
        <v/>
      </c>
      <c r="E22" s="182" t="str">
        <f>IF(Tabela13[[#This Row],[HF]]="","",SUMIFS('DU | Perito'!$B21:$DQ21,'DU | Perito'!$B$4:$DQ$4,"&gt;="&amp;'Resumo | Perito'!$C$3,'DU | Perito'!$B$4:$DQ$4,"&lt;"&amp;'Resumo | Perito'!$E$4))</f>
        <v/>
      </c>
      <c r="F22" s="86" t="str">
        <f>IF(Tabela13[[#This Row],[HF]]="","",Tabela13[[#This Row],[HF]]/Tabela13[[#This Row],[DU]])</f>
        <v/>
      </c>
      <c r="G22" s="86" t="str">
        <f>IF(Tabela13[[#This Row],[HF]]="","",(Controle!P17*('Resumo | UN'!$B$5/('Resumo | UN'!$B$6*SUMIFS('DU | Perito'!$B$5:$DQ$5,'DU | Perito'!$B$4:$DQ$4,"&gt;="&amp;'Resumo | Perito'!$C$3,'DU | Perito'!$B$4:$DQ$4,"&lt;"&amp;'Resumo | Perito'!$E$4)))+
Controle!Q17*('Resumo | UN'!$C$5/('Resumo | UN'!$C$6*SUMIFS('DU | Perito'!$B$5:$DQ$5,'DU | Perito'!$B$4:$DQ$4,"&gt;="&amp;'Resumo | Perito'!$C$3,'DU | Perito'!$B$4:$DQ$4,"&lt;"&amp;'Resumo | Perito'!$E$4)))+
Controle!R17*('Resumo | UN'!$D$5/('Resumo | UN'!$D$6*SUMIFS('DU | Perito'!$B$5:$DQ$5,'DU | Perito'!$B$4:$DQ$4,"&gt;="&amp;'Resumo | Perito'!$C$3,'DU | Perito'!$B$4:$DQ$4,"&lt;"&amp;'Resumo | Perito'!$E$4)))))</f>
        <v/>
      </c>
      <c r="H22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22" s="86" t="str">
        <f>IF(Tabela13[[#This Row],[HF]]="","",(Controle!$AB$2*Tabela13[[#This Row],[MG]])+(Controle!$AB$3*Tabela13[[#This Row],[MU]])+(Controle!$AB$4*Controle!$AB$5*Tabela13[[#This Row],[MI]]))</f>
        <v/>
      </c>
    </row>
    <row r="23" spans="1:9" x14ac:dyDescent="0.2">
      <c r="A23" s="22" t="str">
        <f>Controle!M18</f>
        <v>RENATO MOREIRA</v>
      </c>
      <c r="B23" s="23">
        <f>IF(INDEX(Controle!N:N,MATCH(Tabela13[[#This Row],[Perito]],Controle!M:M,0))="c",SUMIFS('Banco de Dados'!$E:$E,'Banco de Dados'!$A:$A,'Resumo | Perito'!$A23,'Banco de Dados'!$I:$I,"&gt;="&amp;'Resumo | Perito'!C$3,'Banco de Dados'!$I:$I,"&lt;"&amp;'Resumo | Perito'!E$4),"")</f>
        <v>11.516666666666666</v>
      </c>
      <c r="C23" s="23">
        <f>IF(Tabela13[[#This Row],[HF]]="","",SUMIFS('Banco de Dados'!$P:$P,'Banco de Dados'!$A:$A,'Resumo | Perito'!$A23,'Banco de Dados'!$I:$I,"&gt;="&amp;'Resumo | Perito'!C$3,'Banco de Dados'!$I:$I,"&lt;"&amp;'Resumo | Perito'!E$4))</f>
        <v>11.516666666666666</v>
      </c>
      <c r="D23" s="23">
        <f>IF(Tabela13[[#This Row],[HF]]="","",SUMIFS('Banco de Dados'!$Q:$Q,'Banco de Dados'!$A:$A,'Resumo | Perito'!$A23,'Banco de Dados'!$I:$I,"&gt;="&amp;'Resumo | Perito'!C$3,'Banco de Dados'!$I:$I,"&lt;"&amp;'Resumo | Perito'!E$4))</f>
        <v>0</v>
      </c>
      <c r="E23" s="182">
        <f>IF(Tabela13[[#This Row],[HF]]="","",SUMIFS('DU | Perito'!$B22:$DQ22,'DU | Perito'!$B$4:$DQ$4,"&gt;="&amp;'Resumo | Perito'!$C$3,'DU | Perito'!$B$4:$DQ$4,"&lt;"&amp;'Resumo | Perito'!$E$4))</f>
        <v>21</v>
      </c>
      <c r="F23" s="86">
        <f>IF(Tabela13[[#This Row],[HF]]="","",Tabela13[[#This Row],[HF]]/Tabela13[[#This Row],[DU]])</f>
        <v>0.54841269841269835</v>
      </c>
      <c r="G23" s="86">
        <f>IF(Tabela13[[#This Row],[HF]]="","",(Controle!P18*('Resumo | UN'!$B$5/('Resumo | UN'!$B$6*SUMIFS('DU | Perito'!$B$5:$DQ$5,'DU | Perito'!$B$4:$DQ$4,"&gt;="&amp;'Resumo | Perito'!$C$3,'DU | Perito'!$B$4:$DQ$4,"&lt;"&amp;'Resumo | Perito'!$E$4)))+
Controle!Q18*('Resumo | UN'!$C$5/('Resumo | UN'!$C$6*SUMIFS('DU | Perito'!$B$5:$DQ$5,'DU | Perito'!$B$4:$DQ$4,"&gt;="&amp;'Resumo | Perito'!$C$3,'DU | Perito'!$B$4:$DQ$4,"&lt;"&amp;'Resumo | Perito'!$E$4)))+
Controle!R18*('Resumo | UN'!$D$5/('Resumo | UN'!$D$6*SUMIFS('DU | Perito'!$B$5:$DQ$5,'DU | Perito'!$B$4:$DQ$4,"&gt;="&amp;'Resumo | Perito'!$C$3,'DU | Perito'!$B$4:$DQ$4,"&lt;"&amp;'Resumo | Perito'!$E$4)))))</f>
        <v>0.4128329297820823</v>
      </c>
      <c r="H23" s="86">
        <f>IF(Tabela13[[#This Row],[HF]]="","",Tabela13[[#Totals],[HF]]/(Controle!$V$2*SUMIFS('DU | Perito'!$B$5:$DQ$5,'DU | Perito'!$B$4:$DQ$4,"&gt;="&amp;'Resumo | Perito'!$C$3,'DU | Perito'!$B$4:$DQ$4,"&lt;"&amp;'Resumo | Perito'!$E$4)))</f>
        <v>5.7182539682539689E-2</v>
      </c>
      <c r="I23" s="86">
        <f>IF(Tabela13[[#This Row],[HF]]="","",(Controle!$AB$2*Tabela13[[#This Row],[MG]])+(Controle!$AB$3*Tabela13[[#This Row],[MU]])+(Controle!$AB$4*Controle!$AB$5*Tabela13[[#This Row],[MI]]))</f>
        <v>0.49708081113801444</v>
      </c>
    </row>
    <row r="24" spans="1:9" x14ac:dyDescent="0.2">
      <c r="A24" s="22" t="str">
        <f>Controle!M19</f>
        <v>TARCÍSIO DOUTEL</v>
      </c>
      <c r="B24" s="23" t="str">
        <f>IF(INDEX(Controle!N:N,MATCH(Tabela13[[#This Row],[Perito]],Controle!M:M,0))="c",SUMIFS('Banco de Dados'!$E:$E,'Banco de Dados'!$A:$A,'Resumo | Perito'!$A24,'Banco de Dados'!$I:$I,"&gt;="&amp;'Resumo | Perito'!C$3,'Banco de Dados'!$I:$I,"&lt;"&amp;'Resumo | Perito'!E$4),"")</f>
        <v/>
      </c>
      <c r="C24" s="23" t="str">
        <f>IF(Tabela13[[#This Row],[HF]]="","",SUMIFS('Banco de Dados'!$P:$P,'Banco de Dados'!$A:$A,'Resumo | Perito'!$A24,'Banco de Dados'!$I:$I,"&gt;="&amp;'Resumo | Perito'!C$3,'Banco de Dados'!$I:$I,"&lt;"&amp;'Resumo | Perito'!E$4))</f>
        <v/>
      </c>
      <c r="D24" s="23" t="str">
        <f>IF(Tabela13[[#This Row],[HF]]="","",SUMIFS('Banco de Dados'!$Q:$Q,'Banco de Dados'!$A:$A,'Resumo | Perito'!$A24,'Banco de Dados'!$I:$I,"&gt;="&amp;'Resumo | Perito'!C$3,'Banco de Dados'!$I:$I,"&lt;"&amp;'Resumo | Perito'!E$4))</f>
        <v/>
      </c>
      <c r="E24" s="182" t="str">
        <f>IF(Tabela13[[#This Row],[HF]]="","",SUMIFS('DU | Perito'!$B23:$DQ23,'DU | Perito'!$B$4:$DQ$4,"&gt;="&amp;'Resumo | Perito'!$C$3,'DU | Perito'!$B$4:$DQ$4,"&lt;"&amp;'Resumo | Perito'!$E$4))</f>
        <v/>
      </c>
      <c r="F24" s="86" t="str">
        <f>IF(Tabela13[[#This Row],[HF]]="","",Tabela13[[#This Row],[HF]]/Tabela13[[#This Row],[DU]])</f>
        <v/>
      </c>
      <c r="G24" s="86" t="str">
        <f>IF(Tabela13[[#This Row],[HF]]="","",(Controle!P19*('Resumo | UN'!$B$5/('Resumo | UN'!$B$6*SUMIFS('DU | Perito'!$B$5:$DQ$5,'DU | Perito'!$B$4:$DQ$4,"&gt;="&amp;'Resumo | Perito'!$C$3,'DU | Perito'!$B$4:$DQ$4,"&lt;"&amp;'Resumo | Perito'!$E$4)))+
Controle!Q19*('Resumo | UN'!$C$5/('Resumo | UN'!$C$6*SUMIFS('DU | Perito'!$B$5:$DQ$5,'DU | Perito'!$B$4:$DQ$4,"&gt;="&amp;'Resumo | Perito'!$C$3,'DU | Perito'!$B$4:$DQ$4,"&lt;"&amp;'Resumo | Perito'!$E$4)))+
Controle!R19*('Resumo | UN'!$D$5/('Resumo | UN'!$D$6*SUMIFS('DU | Perito'!$B$5:$DQ$5,'DU | Perito'!$B$4:$DQ$4,"&gt;="&amp;'Resumo | Perito'!$C$3,'DU | Perito'!$B$4:$DQ$4,"&lt;"&amp;'Resumo | Perito'!$E$4)))))</f>
        <v/>
      </c>
      <c r="H24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24" s="86" t="str">
        <f>IF(Tabela13[[#This Row],[HF]]="","",(Controle!$AB$2*Tabela13[[#This Row],[MG]])+(Controle!$AB$3*Tabela13[[#This Row],[MU]])+(Controle!$AB$4*Controle!$AB$5*Tabela13[[#This Row],[MI]]))</f>
        <v/>
      </c>
    </row>
    <row r="25" spans="1:9" x14ac:dyDescent="0.2">
      <c r="A25" s="22" t="str">
        <f>Controle!M20</f>
        <v>THIAGO SANTOS</v>
      </c>
      <c r="B25" s="23" t="str">
        <f>IF(INDEX(Controle!N:N,MATCH(Tabela13[[#This Row],[Perito]],Controle!M:M,0))="c",SUMIFS('Banco de Dados'!$E:$E,'Banco de Dados'!$A:$A,'Resumo | Perito'!$A25,'Banco de Dados'!$I:$I,"&gt;="&amp;'Resumo | Perito'!C$3,'Banco de Dados'!$I:$I,"&lt;"&amp;'Resumo | Perito'!E$4),"")</f>
        <v/>
      </c>
      <c r="C25" s="23" t="str">
        <f>IF(Tabela13[[#This Row],[HF]]="","",SUMIFS('Banco de Dados'!$P:$P,'Banco de Dados'!$A:$A,'Resumo | Perito'!$A25,'Banco de Dados'!$I:$I,"&gt;="&amp;'Resumo | Perito'!C$3,'Banco de Dados'!$I:$I,"&lt;"&amp;'Resumo | Perito'!E$4))</f>
        <v/>
      </c>
      <c r="D25" s="23" t="str">
        <f>IF(Tabela13[[#This Row],[HF]]="","",SUMIFS('Banco de Dados'!$Q:$Q,'Banco de Dados'!$A:$A,'Resumo | Perito'!$A25,'Banco de Dados'!$I:$I,"&gt;="&amp;'Resumo | Perito'!C$3,'Banco de Dados'!$I:$I,"&lt;"&amp;'Resumo | Perito'!E$4))</f>
        <v/>
      </c>
      <c r="E25" s="182" t="str">
        <f>IF(Tabela13[[#This Row],[HF]]="","",SUMIFS('DU | Perito'!$B24:$DQ24,'DU | Perito'!$B$4:$DQ$4,"&gt;="&amp;'Resumo | Perito'!$C$3,'DU | Perito'!$B$4:$DQ$4,"&lt;"&amp;'Resumo | Perito'!$E$4))</f>
        <v/>
      </c>
      <c r="F25" s="86" t="str">
        <f>IF(Tabela13[[#This Row],[HF]]="","",Tabela13[[#This Row],[HF]]/Tabela13[[#This Row],[DU]])</f>
        <v/>
      </c>
      <c r="G25" s="86" t="str">
        <f>IF(Tabela13[[#This Row],[HF]]="","",(Controle!P20*('Resumo | UN'!$B$5/('Resumo | UN'!$B$6*SUMIFS('DU | Perito'!$B$5:$DQ$5,'DU | Perito'!$B$4:$DQ$4,"&gt;="&amp;'Resumo | Perito'!$C$3,'DU | Perito'!$B$4:$DQ$4,"&lt;"&amp;'Resumo | Perito'!$E$4)))+
Controle!Q20*('Resumo | UN'!$C$5/('Resumo | UN'!$C$6*SUMIFS('DU | Perito'!$B$5:$DQ$5,'DU | Perito'!$B$4:$DQ$4,"&gt;="&amp;'Resumo | Perito'!$C$3,'DU | Perito'!$B$4:$DQ$4,"&lt;"&amp;'Resumo | Perito'!$E$4)))+
Controle!R20*('Resumo | UN'!$D$5/('Resumo | UN'!$D$6*SUMIFS('DU | Perito'!$B$5:$DQ$5,'DU | Perito'!$B$4:$DQ$4,"&gt;="&amp;'Resumo | Perito'!$C$3,'DU | Perito'!$B$4:$DQ$4,"&lt;"&amp;'Resumo | Perito'!$E$4)))))</f>
        <v/>
      </c>
      <c r="H25" s="86" t="str">
        <f>IF(Tabela13[[#This Row],[HF]]="","",Tabela13[[#Totals],[HF]]/(Controle!$V$2*SUMIFS('DU | Perito'!$B$5:$DQ$5,'DU | Perito'!$B$4:$DQ$4,"&gt;="&amp;'Resumo | Perito'!$C$3,'DU | Perito'!$B$4:$DQ$4,"&lt;"&amp;'Resumo | Perito'!$E$4)))</f>
        <v/>
      </c>
      <c r="I25" s="86" t="str">
        <f>IF(Tabela13[[#This Row],[HF]]="","",(Controle!$AB$2*Tabela13[[#This Row],[MG]])+(Controle!$AB$3*Tabela13[[#This Row],[MU]])+(Controle!$AB$4*Controle!$AB$5*Tabela13[[#This Row],[MI]]))</f>
        <v/>
      </c>
    </row>
    <row r="26" spans="1:9" x14ac:dyDescent="0.2">
      <c r="A26" s="22" t="s">
        <v>215</v>
      </c>
      <c r="B26" s="23">
        <f>SUBTOTAL(109,Tabela13[HF])</f>
        <v>48.033333333333339</v>
      </c>
      <c r="C26" s="23">
        <f>SUBTOTAL(109,Tabela13[HR])</f>
        <v>48.033333333333339</v>
      </c>
      <c r="D26" s="23">
        <f>SUBTOTAL(109,Tabela13[HP])</f>
        <v>0</v>
      </c>
      <c r="E26" s="182"/>
      <c r="F26" s="85"/>
      <c r="G26" s="85"/>
      <c r="H26" s="85"/>
      <c r="I26" s="85"/>
    </row>
    <row r="29" spans="1:9" x14ac:dyDescent="0.2">
      <c r="A29" s="19" t="s">
        <v>490</v>
      </c>
    </row>
  </sheetData>
  <mergeCells count="1">
    <mergeCell ref="A3:A4"/>
  </mergeCells>
  <dataValidations count="1">
    <dataValidation type="whole" operator="greaterThan" allowBlank="1" showInputMessage="1" showErrorMessage="1" sqref="D4">
      <formula1>D3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Controle!$M$2:$M$30</xm:f>
          </x14:formula1>
          <xm:sqref>A7:A25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showGridLines="0" workbookViewId="0">
      <selection activeCell="A10" sqref="A10"/>
    </sheetView>
  </sheetViews>
  <sheetFormatPr defaultRowHeight="12.75" x14ac:dyDescent="0.2"/>
  <cols>
    <col min="1" max="1" width="12.42578125" bestFit="1" customWidth="1"/>
    <col min="2" max="4" width="10.7109375" style="36" customWidth="1"/>
  </cols>
  <sheetData>
    <row r="1" spans="1:4" x14ac:dyDescent="0.2">
      <c r="A1" s="35" t="s">
        <v>228</v>
      </c>
      <c r="B1" s="84">
        <f>'Resumo | Perito'!C3</f>
        <v>42736</v>
      </c>
    </row>
    <row r="2" spans="1:4" x14ac:dyDescent="0.2">
      <c r="A2" s="35" t="s">
        <v>229</v>
      </c>
      <c r="B2" s="84">
        <f>'Resumo | Perito'!C4</f>
        <v>42736</v>
      </c>
    </row>
    <row r="4" spans="1:4" x14ac:dyDescent="0.2">
      <c r="A4" s="123" t="s">
        <v>347</v>
      </c>
      <c r="B4" s="137" t="str">
        <f t="array" ref="B4:D4">TRANSPOSE(Controle!C2:C4)</f>
        <v>CIVIL</v>
      </c>
      <c r="C4" s="137" t="str">
        <v>ELÉTRICA</v>
      </c>
      <c r="D4" s="137" t="str">
        <v>MECÂNICA</v>
      </c>
    </row>
    <row r="5" spans="1:4" x14ac:dyDescent="0.2">
      <c r="A5" s="123" t="s">
        <v>210</v>
      </c>
      <c r="B5" s="177">
        <f>SUMIFS('Banco de Dados'!$T:$T,'Banco de Dados'!$I:$I,"&gt;="&amp;'Resumo | Perito'!$C$3,'Banco de Dados'!$I:$I,"&lt;"&amp;'Resumo | Perito'!$E$4,'Banco de Dados'!$K:$K,'Resumo | UN'!B$4)</f>
        <v>120.4</v>
      </c>
      <c r="C5" s="177">
        <f>SUMIFS('Banco de Dados'!$T:$T,'Banco de Dados'!$I:$I,"&gt;="&amp;'Resumo | Perito'!$C$3,'Banco de Dados'!$I:$I,"&lt;"&amp;'Resumo | Perito'!$E$4,'Banco de Dados'!$K:$K,'Resumo | UN'!C$4)</f>
        <v>0</v>
      </c>
      <c r="D5" s="177">
        <f>SUMIFS('Banco de Dados'!$T:$T,'Banco de Dados'!$I:$I,"&gt;="&amp;'Resumo | Perito'!$C$3,'Banco de Dados'!$I:$I,"&lt;"&amp;'Resumo | Perito'!$E$4,'Banco de Dados'!$K:$K,'Resumo | UN'!D$4)</f>
        <v>56.833333333333329</v>
      </c>
    </row>
    <row r="6" spans="1:4" x14ac:dyDescent="0.2">
      <c r="A6" s="123" t="s">
        <v>346</v>
      </c>
      <c r="B6" s="137">
        <f>SUM(Controle!P:P)</f>
        <v>7</v>
      </c>
      <c r="C6" s="137">
        <f>SUM(Controle!Q:Q)</f>
        <v>2.1</v>
      </c>
      <c r="D6" s="137">
        <f>SUM(Controle!R:R)</f>
        <v>5.9</v>
      </c>
    </row>
    <row r="7" spans="1:4" x14ac:dyDescent="0.2">
      <c r="A7" s="123" t="s">
        <v>492</v>
      </c>
      <c r="B7" s="177">
        <f t="shared" ref="B7:C7" si="0">B5/B6</f>
        <v>17.2</v>
      </c>
      <c r="C7" s="177">
        <f t="shared" si="0"/>
        <v>0</v>
      </c>
      <c r="D7" s="177">
        <f>D5/D6</f>
        <v>9.6327683615819204</v>
      </c>
    </row>
    <row r="9" spans="1:4" x14ac:dyDescent="0.2">
      <c r="A9" t="s">
        <v>496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Q29"/>
  <sheetViews>
    <sheetView showGridLines="0" topLeftCell="BK4" workbookViewId="0">
      <selection activeCell="BV5" sqref="BV5:BV24"/>
    </sheetView>
  </sheetViews>
  <sheetFormatPr defaultRowHeight="12.75" x14ac:dyDescent="0.2"/>
  <cols>
    <col min="1" max="1" width="21.42578125" bestFit="1" customWidth="1"/>
    <col min="2" max="121" width="8.7109375" style="140" customWidth="1"/>
  </cols>
  <sheetData>
    <row r="3" spans="1:121" x14ac:dyDescent="0.2">
      <c r="B3" s="139"/>
    </row>
    <row r="4" spans="1:121" ht="28.5" customHeight="1" x14ac:dyDescent="0.2">
      <c r="A4" s="123" t="s">
        <v>1</v>
      </c>
      <c r="B4" s="141">
        <v>40544</v>
      </c>
      <c r="C4" s="141">
        <v>40575</v>
      </c>
      <c r="D4" s="141">
        <v>40603</v>
      </c>
      <c r="E4" s="141">
        <v>40634</v>
      </c>
      <c r="F4" s="141">
        <v>40664</v>
      </c>
      <c r="G4" s="141">
        <v>40695</v>
      </c>
      <c r="H4" s="141">
        <v>40725</v>
      </c>
      <c r="I4" s="141">
        <v>40756</v>
      </c>
      <c r="J4" s="141">
        <v>40787</v>
      </c>
      <c r="K4" s="141">
        <v>40817</v>
      </c>
      <c r="L4" s="141">
        <v>40848</v>
      </c>
      <c r="M4" s="141">
        <v>40878</v>
      </c>
      <c r="N4" s="141">
        <v>40909</v>
      </c>
      <c r="O4" s="141">
        <v>40940</v>
      </c>
      <c r="P4" s="141">
        <v>40969</v>
      </c>
      <c r="Q4" s="141">
        <v>41000</v>
      </c>
      <c r="R4" s="141">
        <v>41030</v>
      </c>
      <c r="S4" s="141">
        <v>41061</v>
      </c>
      <c r="T4" s="141">
        <v>41091</v>
      </c>
      <c r="U4" s="141">
        <v>41122</v>
      </c>
      <c r="V4" s="141">
        <v>41153</v>
      </c>
      <c r="W4" s="141">
        <v>41183</v>
      </c>
      <c r="X4" s="141">
        <v>41214</v>
      </c>
      <c r="Y4" s="141">
        <v>41244</v>
      </c>
      <c r="Z4" s="141">
        <v>41275</v>
      </c>
      <c r="AA4" s="141">
        <v>41306</v>
      </c>
      <c r="AB4" s="141">
        <v>41334</v>
      </c>
      <c r="AC4" s="141">
        <v>41365</v>
      </c>
      <c r="AD4" s="141">
        <v>41395</v>
      </c>
      <c r="AE4" s="141">
        <v>41426</v>
      </c>
      <c r="AF4" s="141">
        <v>41456</v>
      </c>
      <c r="AG4" s="141">
        <v>41487</v>
      </c>
      <c r="AH4" s="141">
        <v>41518</v>
      </c>
      <c r="AI4" s="141">
        <v>41548</v>
      </c>
      <c r="AJ4" s="141">
        <v>41579</v>
      </c>
      <c r="AK4" s="141">
        <v>41609</v>
      </c>
      <c r="AL4" s="141">
        <v>41640</v>
      </c>
      <c r="AM4" s="141">
        <v>41671</v>
      </c>
      <c r="AN4" s="141">
        <v>41699</v>
      </c>
      <c r="AO4" s="141">
        <v>41730</v>
      </c>
      <c r="AP4" s="141">
        <v>41760</v>
      </c>
      <c r="AQ4" s="141">
        <v>41791</v>
      </c>
      <c r="AR4" s="141">
        <v>41821</v>
      </c>
      <c r="AS4" s="141">
        <v>41852</v>
      </c>
      <c r="AT4" s="141">
        <v>41883</v>
      </c>
      <c r="AU4" s="141">
        <v>41913</v>
      </c>
      <c r="AV4" s="141">
        <v>41944</v>
      </c>
      <c r="AW4" s="141">
        <v>41974</v>
      </c>
      <c r="AX4" s="141">
        <v>42005</v>
      </c>
      <c r="AY4" s="141">
        <v>42036</v>
      </c>
      <c r="AZ4" s="141">
        <v>42064</v>
      </c>
      <c r="BA4" s="141">
        <v>42095</v>
      </c>
      <c r="BB4" s="141">
        <v>42125</v>
      </c>
      <c r="BC4" s="141">
        <v>42156</v>
      </c>
      <c r="BD4" s="141">
        <v>42186</v>
      </c>
      <c r="BE4" s="141">
        <v>42217</v>
      </c>
      <c r="BF4" s="141">
        <v>42248</v>
      </c>
      <c r="BG4" s="141">
        <v>42278</v>
      </c>
      <c r="BH4" s="141">
        <v>42309</v>
      </c>
      <c r="BI4" s="141">
        <v>42339</v>
      </c>
      <c r="BJ4" s="141">
        <v>42370</v>
      </c>
      <c r="BK4" s="141">
        <v>42401</v>
      </c>
      <c r="BL4" s="141">
        <v>42430</v>
      </c>
      <c r="BM4" s="141">
        <v>42461</v>
      </c>
      <c r="BN4" s="141">
        <v>42491</v>
      </c>
      <c r="BO4" s="141">
        <v>42522</v>
      </c>
      <c r="BP4" s="141">
        <v>42552</v>
      </c>
      <c r="BQ4" s="141">
        <v>42583</v>
      </c>
      <c r="BR4" s="141">
        <v>42614</v>
      </c>
      <c r="BS4" s="141">
        <v>42644</v>
      </c>
      <c r="BT4" s="141">
        <v>42675</v>
      </c>
      <c r="BU4" s="141">
        <v>42705</v>
      </c>
      <c r="BV4" s="141">
        <v>42736</v>
      </c>
      <c r="BW4" s="141">
        <v>42767</v>
      </c>
      <c r="BX4" s="141">
        <v>42795</v>
      </c>
      <c r="BY4" s="141">
        <v>42826</v>
      </c>
      <c r="BZ4" s="141">
        <v>42856</v>
      </c>
      <c r="CA4" s="141">
        <v>42887</v>
      </c>
      <c r="CB4" s="141">
        <v>42917</v>
      </c>
      <c r="CC4" s="141">
        <v>42948</v>
      </c>
      <c r="CD4" s="141">
        <v>42979</v>
      </c>
      <c r="CE4" s="141">
        <v>43009</v>
      </c>
      <c r="CF4" s="141">
        <v>43040</v>
      </c>
      <c r="CG4" s="141">
        <v>43070</v>
      </c>
      <c r="CH4" s="141">
        <v>43101</v>
      </c>
      <c r="CI4" s="141">
        <v>43132</v>
      </c>
      <c r="CJ4" s="141">
        <v>43160</v>
      </c>
      <c r="CK4" s="141">
        <v>43191</v>
      </c>
      <c r="CL4" s="141">
        <v>43221</v>
      </c>
      <c r="CM4" s="141">
        <v>43252</v>
      </c>
      <c r="CN4" s="141">
        <v>43282</v>
      </c>
      <c r="CO4" s="141">
        <v>43313</v>
      </c>
      <c r="CP4" s="141">
        <v>43344</v>
      </c>
      <c r="CQ4" s="141">
        <v>43374</v>
      </c>
      <c r="CR4" s="141">
        <v>43405</v>
      </c>
      <c r="CS4" s="141">
        <v>43435</v>
      </c>
      <c r="CT4" s="141">
        <v>43466</v>
      </c>
      <c r="CU4" s="141">
        <v>43497</v>
      </c>
      <c r="CV4" s="141">
        <v>43525</v>
      </c>
      <c r="CW4" s="141">
        <v>43556</v>
      </c>
      <c r="CX4" s="141">
        <v>43586</v>
      </c>
      <c r="CY4" s="141">
        <v>43617</v>
      </c>
      <c r="CZ4" s="141">
        <v>43647</v>
      </c>
      <c r="DA4" s="141">
        <v>43678</v>
      </c>
      <c r="DB4" s="141">
        <v>43709</v>
      </c>
      <c r="DC4" s="141">
        <v>43739</v>
      </c>
      <c r="DD4" s="141">
        <v>43770</v>
      </c>
      <c r="DE4" s="141">
        <v>43800</v>
      </c>
      <c r="DF4" s="141">
        <v>43831</v>
      </c>
      <c r="DG4" s="141">
        <v>43862</v>
      </c>
      <c r="DH4" s="141">
        <v>43891</v>
      </c>
      <c r="DI4" s="141">
        <v>43922</v>
      </c>
      <c r="DJ4" s="141">
        <v>43952</v>
      </c>
      <c r="DK4" s="141">
        <v>43983</v>
      </c>
      <c r="DL4" s="141">
        <v>44013</v>
      </c>
      <c r="DM4" s="141">
        <v>44044</v>
      </c>
      <c r="DN4" s="141">
        <v>44075</v>
      </c>
      <c r="DO4" s="141">
        <v>44105</v>
      </c>
      <c r="DP4" s="141">
        <v>44136</v>
      </c>
      <c r="DQ4" s="141">
        <v>44166</v>
      </c>
    </row>
    <row r="5" spans="1:121" x14ac:dyDescent="0.2">
      <c r="A5" s="138" t="s">
        <v>345</v>
      </c>
      <c r="B5" s="142">
        <v>22</v>
      </c>
      <c r="C5" s="142">
        <v>22</v>
      </c>
      <c r="D5" s="142">
        <v>22</v>
      </c>
      <c r="E5" s="142">
        <v>22</v>
      </c>
      <c r="F5" s="142">
        <v>22</v>
      </c>
      <c r="G5" s="142">
        <v>22</v>
      </c>
      <c r="H5" s="142">
        <v>22</v>
      </c>
      <c r="I5" s="142">
        <v>22</v>
      </c>
      <c r="J5" s="142">
        <v>22</v>
      </c>
      <c r="K5" s="142">
        <v>22</v>
      </c>
      <c r="L5" s="142">
        <v>22</v>
      </c>
      <c r="M5" s="142">
        <v>22</v>
      </c>
      <c r="N5" s="142">
        <v>22</v>
      </c>
      <c r="O5" s="142">
        <v>22</v>
      </c>
      <c r="P5" s="142">
        <v>22</v>
      </c>
      <c r="Q5" s="142">
        <v>22</v>
      </c>
      <c r="R5" s="142">
        <v>22</v>
      </c>
      <c r="S5" s="142">
        <v>22</v>
      </c>
      <c r="T5" s="142">
        <v>22</v>
      </c>
      <c r="U5" s="142">
        <v>22</v>
      </c>
      <c r="V5" s="142">
        <v>22</v>
      </c>
      <c r="W5" s="142">
        <v>22</v>
      </c>
      <c r="X5" s="142">
        <v>22</v>
      </c>
      <c r="Y5" s="142">
        <v>22</v>
      </c>
      <c r="Z5" s="142">
        <v>22</v>
      </c>
      <c r="AA5" s="142">
        <v>22</v>
      </c>
      <c r="AB5" s="142">
        <v>22</v>
      </c>
      <c r="AC5" s="142">
        <v>22</v>
      </c>
      <c r="AD5" s="142">
        <v>22</v>
      </c>
      <c r="AE5" s="142">
        <v>22</v>
      </c>
      <c r="AF5" s="142">
        <v>22</v>
      </c>
      <c r="AG5" s="142">
        <v>22</v>
      </c>
      <c r="AH5" s="142">
        <v>22</v>
      </c>
      <c r="AI5" s="142">
        <v>22</v>
      </c>
      <c r="AJ5" s="142">
        <v>22</v>
      </c>
      <c r="AK5" s="142">
        <v>22</v>
      </c>
      <c r="AL5" s="142">
        <v>22</v>
      </c>
      <c r="AM5" s="142">
        <v>22</v>
      </c>
      <c r="AN5" s="142">
        <v>22</v>
      </c>
      <c r="AO5" s="142">
        <v>22</v>
      </c>
      <c r="AP5" s="142">
        <v>22</v>
      </c>
      <c r="AQ5" s="142">
        <v>22</v>
      </c>
      <c r="AR5" s="142">
        <v>22</v>
      </c>
      <c r="AS5" s="142">
        <v>22</v>
      </c>
      <c r="AT5" s="142">
        <v>22</v>
      </c>
      <c r="AU5" s="142">
        <v>22</v>
      </c>
      <c r="AV5" s="142">
        <v>22</v>
      </c>
      <c r="AW5" s="142">
        <v>22</v>
      </c>
      <c r="AX5" s="142">
        <v>22</v>
      </c>
      <c r="AY5" s="142">
        <v>22</v>
      </c>
      <c r="AZ5" s="142">
        <v>22</v>
      </c>
      <c r="BA5" s="142">
        <v>22</v>
      </c>
      <c r="BB5" s="142">
        <v>22</v>
      </c>
      <c r="BC5" s="142">
        <v>22</v>
      </c>
      <c r="BD5" s="142">
        <v>22</v>
      </c>
      <c r="BE5" s="142">
        <v>22</v>
      </c>
      <c r="BF5" s="142">
        <v>22</v>
      </c>
      <c r="BG5" s="142">
        <v>22</v>
      </c>
      <c r="BH5" s="142">
        <v>22</v>
      </c>
      <c r="BI5" s="142">
        <v>22</v>
      </c>
      <c r="BJ5" s="142">
        <v>22</v>
      </c>
      <c r="BK5" s="142">
        <v>22</v>
      </c>
      <c r="BL5" s="142">
        <v>22</v>
      </c>
      <c r="BM5" s="142">
        <v>22</v>
      </c>
      <c r="BN5" s="142">
        <v>22</v>
      </c>
      <c r="BO5" s="142">
        <v>22</v>
      </c>
      <c r="BP5" s="142">
        <v>22</v>
      </c>
      <c r="BQ5" s="142">
        <v>22</v>
      </c>
      <c r="BR5" s="142">
        <v>22</v>
      </c>
      <c r="BS5" s="142">
        <v>22</v>
      </c>
      <c r="BT5" s="142">
        <v>22</v>
      </c>
      <c r="BU5" s="142">
        <v>22</v>
      </c>
      <c r="BV5" s="142">
        <v>21</v>
      </c>
      <c r="BW5" s="142">
        <v>22</v>
      </c>
      <c r="BX5" s="142">
        <v>22</v>
      </c>
      <c r="BY5" s="142">
        <v>22</v>
      </c>
      <c r="BZ5" s="142">
        <v>22</v>
      </c>
      <c r="CA5" s="142">
        <v>22</v>
      </c>
      <c r="CB5" s="142">
        <v>22</v>
      </c>
      <c r="CC5" s="142">
        <v>22</v>
      </c>
      <c r="CD5" s="142">
        <v>22</v>
      </c>
      <c r="CE5" s="142">
        <v>22</v>
      </c>
      <c r="CF5" s="142">
        <v>22</v>
      </c>
      <c r="CG5" s="142">
        <v>22</v>
      </c>
      <c r="CH5" s="142">
        <v>22</v>
      </c>
      <c r="CI5" s="142">
        <v>22</v>
      </c>
      <c r="CJ5" s="142">
        <v>22</v>
      </c>
      <c r="CK5" s="142">
        <v>22</v>
      </c>
      <c r="CL5" s="142">
        <v>22</v>
      </c>
      <c r="CM5" s="142">
        <v>22</v>
      </c>
      <c r="CN5" s="142">
        <v>22</v>
      </c>
      <c r="CO5" s="142">
        <v>22</v>
      </c>
      <c r="CP5" s="142">
        <v>22</v>
      </c>
      <c r="CQ5" s="142">
        <v>22</v>
      </c>
      <c r="CR5" s="142">
        <v>22</v>
      </c>
      <c r="CS5" s="142">
        <v>22</v>
      </c>
      <c r="CT5" s="142">
        <v>22</v>
      </c>
      <c r="CU5" s="142">
        <v>22</v>
      </c>
      <c r="CV5" s="142">
        <v>22</v>
      </c>
      <c r="CW5" s="142">
        <v>22</v>
      </c>
      <c r="CX5" s="142">
        <v>22</v>
      </c>
      <c r="CY5" s="142">
        <v>22</v>
      </c>
      <c r="CZ5" s="142">
        <v>22</v>
      </c>
      <c r="DA5" s="142">
        <v>22</v>
      </c>
      <c r="DB5" s="142">
        <v>22</v>
      </c>
      <c r="DC5" s="142">
        <v>22</v>
      </c>
      <c r="DD5" s="142">
        <v>22</v>
      </c>
      <c r="DE5" s="142">
        <v>22</v>
      </c>
      <c r="DF5" s="142">
        <v>22</v>
      </c>
      <c r="DG5" s="142">
        <v>22</v>
      </c>
      <c r="DH5" s="142">
        <v>22</v>
      </c>
      <c r="DI5" s="142">
        <v>22</v>
      </c>
      <c r="DJ5" s="142">
        <v>22</v>
      </c>
      <c r="DK5" s="142">
        <v>22</v>
      </c>
      <c r="DL5" s="142">
        <v>22</v>
      </c>
      <c r="DM5" s="142">
        <v>22</v>
      </c>
      <c r="DN5" s="142">
        <v>22</v>
      </c>
      <c r="DO5" s="142">
        <v>22</v>
      </c>
      <c r="DP5" s="142">
        <v>22</v>
      </c>
      <c r="DQ5" s="142">
        <v>22</v>
      </c>
    </row>
    <row r="6" spans="1:121" x14ac:dyDescent="0.2">
      <c r="A6" s="123" t="str">
        <f>Controle!M2</f>
        <v>ADONIS AQUINO</v>
      </c>
      <c r="B6" s="143">
        <v>22</v>
      </c>
      <c r="C6" s="143">
        <v>22</v>
      </c>
      <c r="D6" s="143">
        <v>22</v>
      </c>
      <c r="E6" s="143">
        <v>22</v>
      </c>
      <c r="F6" s="143">
        <v>22</v>
      </c>
      <c r="G6" s="143">
        <v>22</v>
      </c>
      <c r="H6" s="143">
        <v>22</v>
      </c>
      <c r="I6" s="143">
        <v>22</v>
      </c>
      <c r="J6" s="143">
        <v>22</v>
      </c>
      <c r="K6" s="143">
        <v>22</v>
      </c>
      <c r="L6" s="143">
        <v>22</v>
      </c>
      <c r="M6" s="143">
        <v>22</v>
      </c>
      <c r="N6" s="143">
        <v>22</v>
      </c>
      <c r="O6" s="143">
        <v>22</v>
      </c>
      <c r="P6" s="143">
        <v>22</v>
      </c>
      <c r="Q6" s="143">
        <v>22</v>
      </c>
      <c r="R6" s="143">
        <v>22</v>
      </c>
      <c r="S6" s="143">
        <v>22</v>
      </c>
      <c r="T6" s="143">
        <v>22</v>
      </c>
      <c r="U6" s="143">
        <v>22</v>
      </c>
      <c r="V6" s="143">
        <v>22</v>
      </c>
      <c r="W6" s="143">
        <v>22</v>
      </c>
      <c r="X6" s="143">
        <v>22</v>
      </c>
      <c r="Y6" s="143">
        <v>22</v>
      </c>
      <c r="Z6" s="143">
        <v>22</v>
      </c>
      <c r="AA6" s="143">
        <v>22</v>
      </c>
      <c r="AB6" s="143">
        <v>22</v>
      </c>
      <c r="AC6" s="143">
        <v>22</v>
      </c>
      <c r="AD6" s="143">
        <v>22</v>
      </c>
      <c r="AE6" s="143">
        <v>22</v>
      </c>
      <c r="AF6" s="143">
        <v>22</v>
      </c>
      <c r="AG6" s="143">
        <v>22</v>
      </c>
      <c r="AH6" s="143">
        <v>22</v>
      </c>
      <c r="AI6" s="143">
        <v>22</v>
      </c>
      <c r="AJ6" s="143">
        <v>22</v>
      </c>
      <c r="AK6" s="143">
        <v>22</v>
      </c>
      <c r="AL6" s="143">
        <v>22</v>
      </c>
      <c r="AM6" s="143">
        <v>22</v>
      </c>
      <c r="AN6" s="143">
        <v>22</v>
      </c>
      <c r="AO6" s="143">
        <v>22</v>
      </c>
      <c r="AP6" s="143">
        <v>22</v>
      </c>
      <c r="AQ6" s="143">
        <v>22</v>
      </c>
      <c r="AR6" s="143">
        <v>22</v>
      </c>
      <c r="AS6" s="143">
        <v>22</v>
      </c>
      <c r="AT6" s="143">
        <v>22</v>
      </c>
      <c r="AU6" s="143">
        <v>22</v>
      </c>
      <c r="AV6" s="143">
        <v>22</v>
      </c>
      <c r="AW6" s="143">
        <v>22</v>
      </c>
      <c r="AX6" s="143">
        <v>22</v>
      </c>
      <c r="AY6" s="143">
        <v>22</v>
      </c>
      <c r="AZ6" s="143">
        <v>22</v>
      </c>
      <c r="BA6" s="143">
        <v>22</v>
      </c>
      <c r="BB6" s="143">
        <v>22</v>
      </c>
      <c r="BC6" s="143">
        <v>22</v>
      </c>
      <c r="BD6" s="143">
        <v>22</v>
      </c>
      <c r="BE6" s="143">
        <v>22</v>
      </c>
      <c r="BF6" s="143">
        <v>22</v>
      </c>
      <c r="BG6" s="143">
        <v>22</v>
      </c>
      <c r="BH6" s="143">
        <v>22</v>
      </c>
      <c r="BI6" s="143">
        <v>22</v>
      </c>
      <c r="BJ6" s="143">
        <v>22</v>
      </c>
      <c r="BK6" s="143">
        <v>22</v>
      </c>
      <c r="BL6" s="143">
        <v>22</v>
      </c>
      <c r="BM6" s="143">
        <v>22</v>
      </c>
      <c r="BN6" s="143">
        <v>22</v>
      </c>
      <c r="BO6" s="143">
        <v>22</v>
      </c>
      <c r="BP6" s="143">
        <v>22</v>
      </c>
      <c r="BQ6" s="143">
        <v>22</v>
      </c>
      <c r="BR6" s="143">
        <v>22</v>
      </c>
      <c r="BS6" s="143">
        <v>22</v>
      </c>
      <c r="BT6" s="143">
        <v>22</v>
      </c>
      <c r="BU6" s="143">
        <v>22</v>
      </c>
      <c r="BV6" s="143">
        <v>21</v>
      </c>
      <c r="BW6" s="143">
        <v>22</v>
      </c>
      <c r="BX6" s="143">
        <v>22</v>
      </c>
      <c r="BY6" s="143">
        <v>22</v>
      </c>
      <c r="BZ6" s="143">
        <v>22</v>
      </c>
      <c r="CA6" s="143">
        <v>22</v>
      </c>
      <c r="CB6" s="143">
        <v>22</v>
      </c>
      <c r="CC6" s="143">
        <v>22</v>
      </c>
      <c r="CD6" s="143">
        <v>22</v>
      </c>
      <c r="CE6" s="143">
        <v>22</v>
      </c>
      <c r="CF6" s="143">
        <v>22</v>
      </c>
      <c r="CG6" s="143">
        <v>22</v>
      </c>
      <c r="CH6" s="143">
        <v>22</v>
      </c>
      <c r="CI6" s="143">
        <v>22</v>
      </c>
      <c r="CJ6" s="143">
        <v>22</v>
      </c>
      <c r="CK6" s="143">
        <v>22</v>
      </c>
      <c r="CL6" s="143">
        <v>22</v>
      </c>
      <c r="CM6" s="143">
        <v>22</v>
      </c>
      <c r="CN6" s="143">
        <v>22</v>
      </c>
      <c r="CO6" s="143">
        <v>22</v>
      </c>
      <c r="CP6" s="143">
        <v>22</v>
      </c>
      <c r="CQ6" s="143">
        <v>22</v>
      </c>
      <c r="CR6" s="143">
        <v>22</v>
      </c>
      <c r="CS6" s="143">
        <v>22</v>
      </c>
      <c r="CT6" s="143">
        <v>22</v>
      </c>
      <c r="CU6" s="143">
        <v>22</v>
      </c>
      <c r="CV6" s="143">
        <v>22</v>
      </c>
      <c r="CW6" s="143">
        <v>22</v>
      </c>
      <c r="CX6" s="143">
        <v>22</v>
      </c>
      <c r="CY6" s="143">
        <v>22</v>
      </c>
      <c r="CZ6" s="143">
        <v>22</v>
      </c>
      <c r="DA6" s="143">
        <v>22</v>
      </c>
      <c r="DB6" s="143">
        <v>22</v>
      </c>
      <c r="DC6" s="143">
        <v>22</v>
      </c>
      <c r="DD6" s="143">
        <v>22</v>
      </c>
      <c r="DE6" s="143">
        <v>22</v>
      </c>
      <c r="DF6" s="143">
        <v>22</v>
      </c>
      <c r="DG6" s="143">
        <v>22</v>
      </c>
      <c r="DH6" s="143">
        <v>22</v>
      </c>
      <c r="DI6" s="143">
        <v>22</v>
      </c>
      <c r="DJ6" s="143">
        <v>22</v>
      </c>
      <c r="DK6" s="143">
        <v>22</v>
      </c>
      <c r="DL6" s="143">
        <v>22</v>
      </c>
      <c r="DM6" s="143">
        <v>22</v>
      </c>
      <c r="DN6" s="143">
        <v>22</v>
      </c>
      <c r="DO6" s="143">
        <v>22</v>
      </c>
      <c r="DP6" s="143">
        <v>22</v>
      </c>
      <c r="DQ6" s="143">
        <v>22</v>
      </c>
    </row>
    <row r="7" spans="1:121" x14ac:dyDescent="0.2">
      <c r="A7" s="123" t="str">
        <f>Controle!M3</f>
        <v>ALLAN VALÉRIO</v>
      </c>
      <c r="B7" s="143">
        <v>22</v>
      </c>
      <c r="C7" s="143">
        <v>22</v>
      </c>
      <c r="D7" s="143">
        <v>22</v>
      </c>
      <c r="E7" s="143">
        <v>22</v>
      </c>
      <c r="F7" s="143">
        <v>22</v>
      </c>
      <c r="G7" s="143">
        <v>22</v>
      </c>
      <c r="H7" s="143">
        <v>22</v>
      </c>
      <c r="I7" s="143">
        <v>22</v>
      </c>
      <c r="J7" s="143">
        <v>22</v>
      </c>
      <c r="K7" s="143">
        <v>22</v>
      </c>
      <c r="L7" s="143">
        <v>22</v>
      </c>
      <c r="M7" s="143">
        <v>22</v>
      </c>
      <c r="N7" s="143">
        <v>22</v>
      </c>
      <c r="O7" s="143">
        <v>22</v>
      </c>
      <c r="P7" s="143">
        <v>22</v>
      </c>
      <c r="Q7" s="143">
        <v>22</v>
      </c>
      <c r="R7" s="143">
        <v>22</v>
      </c>
      <c r="S7" s="143">
        <v>22</v>
      </c>
      <c r="T7" s="143">
        <v>22</v>
      </c>
      <c r="U7" s="143">
        <v>22</v>
      </c>
      <c r="V7" s="143">
        <v>22</v>
      </c>
      <c r="W7" s="143">
        <v>22</v>
      </c>
      <c r="X7" s="143">
        <v>22</v>
      </c>
      <c r="Y7" s="143">
        <v>22</v>
      </c>
      <c r="Z7" s="143">
        <v>22</v>
      </c>
      <c r="AA7" s="143">
        <v>22</v>
      </c>
      <c r="AB7" s="143">
        <v>22</v>
      </c>
      <c r="AC7" s="143">
        <v>22</v>
      </c>
      <c r="AD7" s="143">
        <v>22</v>
      </c>
      <c r="AE7" s="143">
        <v>22</v>
      </c>
      <c r="AF7" s="143">
        <v>22</v>
      </c>
      <c r="AG7" s="143">
        <v>22</v>
      </c>
      <c r="AH7" s="143">
        <v>22</v>
      </c>
      <c r="AI7" s="143">
        <v>22</v>
      </c>
      <c r="AJ7" s="143">
        <v>22</v>
      </c>
      <c r="AK7" s="143">
        <v>22</v>
      </c>
      <c r="AL7" s="143">
        <v>22</v>
      </c>
      <c r="AM7" s="143">
        <v>22</v>
      </c>
      <c r="AN7" s="143">
        <v>22</v>
      </c>
      <c r="AO7" s="143">
        <v>22</v>
      </c>
      <c r="AP7" s="143">
        <v>22</v>
      </c>
      <c r="AQ7" s="143">
        <v>22</v>
      </c>
      <c r="AR7" s="143">
        <v>22</v>
      </c>
      <c r="AS7" s="143">
        <v>22</v>
      </c>
      <c r="AT7" s="143">
        <v>22</v>
      </c>
      <c r="AU7" s="143">
        <v>22</v>
      </c>
      <c r="AV7" s="143">
        <v>22</v>
      </c>
      <c r="AW7" s="143">
        <v>22</v>
      </c>
      <c r="AX7" s="143">
        <v>22</v>
      </c>
      <c r="AY7" s="143">
        <v>22</v>
      </c>
      <c r="AZ7" s="143">
        <v>22</v>
      </c>
      <c r="BA7" s="143">
        <v>22</v>
      </c>
      <c r="BB7" s="143">
        <v>22</v>
      </c>
      <c r="BC7" s="143">
        <v>22</v>
      </c>
      <c r="BD7" s="143">
        <v>22</v>
      </c>
      <c r="BE7" s="143">
        <v>22</v>
      </c>
      <c r="BF7" s="143">
        <v>22</v>
      </c>
      <c r="BG7" s="143">
        <v>22</v>
      </c>
      <c r="BH7" s="143">
        <v>22</v>
      </c>
      <c r="BI7" s="143">
        <v>22</v>
      </c>
      <c r="BJ7" s="143">
        <v>22</v>
      </c>
      <c r="BK7" s="143">
        <v>22</v>
      </c>
      <c r="BL7" s="143">
        <v>22</v>
      </c>
      <c r="BM7" s="143">
        <v>22</v>
      </c>
      <c r="BN7" s="143">
        <v>22</v>
      </c>
      <c r="BO7" s="143">
        <v>22</v>
      </c>
      <c r="BP7" s="143">
        <v>22</v>
      </c>
      <c r="BQ7" s="143">
        <v>22</v>
      </c>
      <c r="BR7" s="143">
        <v>22</v>
      </c>
      <c r="BS7" s="143">
        <v>22</v>
      </c>
      <c r="BT7" s="143">
        <v>22</v>
      </c>
      <c r="BU7" s="143">
        <v>22</v>
      </c>
      <c r="BV7" s="143">
        <v>21</v>
      </c>
      <c r="BW7" s="143">
        <v>22</v>
      </c>
      <c r="BX7" s="143">
        <v>22</v>
      </c>
      <c r="BY7" s="143">
        <v>22</v>
      </c>
      <c r="BZ7" s="143">
        <v>22</v>
      </c>
      <c r="CA7" s="143">
        <v>22</v>
      </c>
      <c r="CB7" s="143">
        <v>22</v>
      </c>
      <c r="CC7" s="143">
        <v>22</v>
      </c>
      <c r="CD7" s="143">
        <v>22</v>
      </c>
      <c r="CE7" s="143">
        <v>22</v>
      </c>
      <c r="CF7" s="143">
        <v>22</v>
      </c>
      <c r="CG7" s="143">
        <v>22</v>
      </c>
      <c r="CH7" s="143">
        <v>22</v>
      </c>
      <c r="CI7" s="143">
        <v>22</v>
      </c>
      <c r="CJ7" s="143">
        <v>22</v>
      </c>
      <c r="CK7" s="143">
        <v>22</v>
      </c>
      <c r="CL7" s="143">
        <v>22</v>
      </c>
      <c r="CM7" s="143">
        <v>22</v>
      </c>
      <c r="CN7" s="143">
        <v>22</v>
      </c>
      <c r="CO7" s="143">
        <v>22</v>
      </c>
      <c r="CP7" s="143">
        <v>22</v>
      </c>
      <c r="CQ7" s="143">
        <v>22</v>
      </c>
      <c r="CR7" s="143">
        <v>22</v>
      </c>
      <c r="CS7" s="143">
        <v>22</v>
      </c>
      <c r="CT7" s="143">
        <v>22</v>
      </c>
      <c r="CU7" s="143">
        <v>22</v>
      </c>
      <c r="CV7" s="143">
        <v>22</v>
      </c>
      <c r="CW7" s="143">
        <v>22</v>
      </c>
      <c r="CX7" s="143">
        <v>22</v>
      </c>
      <c r="CY7" s="143">
        <v>22</v>
      </c>
      <c r="CZ7" s="143">
        <v>22</v>
      </c>
      <c r="DA7" s="143">
        <v>22</v>
      </c>
      <c r="DB7" s="143">
        <v>22</v>
      </c>
      <c r="DC7" s="143">
        <v>22</v>
      </c>
      <c r="DD7" s="143">
        <v>22</v>
      </c>
      <c r="DE7" s="143">
        <v>22</v>
      </c>
      <c r="DF7" s="143">
        <v>22</v>
      </c>
      <c r="DG7" s="143">
        <v>22</v>
      </c>
      <c r="DH7" s="143">
        <v>22</v>
      </c>
      <c r="DI7" s="143">
        <v>22</v>
      </c>
      <c r="DJ7" s="143">
        <v>22</v>
      </c>
      <c r="DK7" s="143">
        <v>22</v>
      </c>
      <c r="DL7" s="143">
        <v>22</v>
      </c>
      <c r="DM7" s="143">
        <v>22</v>
      </c>
      <c r="DN7" s="143">
        <v>22</v>
      </c>
      <c r="DO7" s="143">
        <v>22</v>
      </c>
      <c r="DP7" s="143">
        <v>22</v>
      </c>
      <c r="DQ7" s="143">
        <v>22</v>
      </c>
    </row>
    <row r="8" spans="1:121" x14ac:dyDescent="0.2">
      <c r="A8" s="123" t="str">
        <f>Controle!M4</f>
        <v>BRUNO MATOS</v>
      </c>
      <c r="B8" s="143">
        <v>22</v>
      </c>
      <c r="C8" s="143">
        <v>22</v>
      </c>
      <c r="D8" s="143">
        <v>22</v>
      </c>
      <c r="E8" s="143">
        <v>22</v>
      </c>
      <c r="F8" s="143">
        <v>22</v>
      </c>
      <c r="G8" s="143">
        <v>22</v>
      </c>
      <c r="H8" s="143">
        <v>22</v>
      </c>
      <c r="I8" s="143">
        <v>22</v>
      </c>
      <c r="J8" s="143">
        <v>22</v>
      </c>
      <c r="K8" s="143">
        <v>22</v>
      </c>
      <c r="L8" s="143">
        <v>22</v>
      </c>
      <c r="M8" s="143">
        <v>22</v>
      </c>
      <c r="N8" s="143">
        <v>22</v>
      </c>
      <c r="O8" s="143">
        <v>22</v>
      </c>
      <c r="P8" s="143">
        <v>22</v>
      </c>
      <c r="Q8" s="143">
        <v>22</v>
      </c>
      <c r="R8" s="143">
        <v>22</v>
      </c>
      <c r="S8" s="143">
        <v>22</v>
      </c>
      <c r="T8" s="143">
        <v>22</v>
      </c>
      <c r="U8" s="143">
        <v>22</v>
      </c>
      <c r="V8" s="143">
        <v>22</v>
      </c>
      <c r="W8" s="143">
        <v>22</v>
      </c>
      <c r="X8" s="143">
        <v>22</v>
      </c>
      <c r="Y8" s="143">
        <v>22</v>
      </c>
      <c r="Z8" s="143">
        <v>22</v>
      </c>
      <c r="AA8" s="143">
        <v>22</v>
      </c>
      <c r="AB8" s="143">
        <v>22</v>
      </c>
      <c r="AC8" s="143">
        <v>22</v>
      </c>
      <c r="AD8" s="143">
        <v>22</v>
      </c>
      <c r="AE8" s="143">
        <v>22</v>
      </c>
      <c r="AF8" s="143">
        <v>22</v>
      </c>
      <c r="AG8" s="143">
        <v>22</v>
      </c>
      <c r="AH8" s="143">
        <v>22</v>
      </c>
      <c r="AI8" s="143">
        <v>22</v>
      </c>
      <c r="AJ8" s="143">
        <v>22</v>
      </c>
      <c r="AK8" s="143">
        <v>22</v>
      </c>
      <c r="AL8" s="143">
        <v>22</v>
      </c>
      <c r="AM8" s="143">
        <v>22</v>
      </c>
      <c r="AN8" s="143">
        <v>22</v>
      </c>
      <c r="AO8" s="143">
        <v>22</v>
      </c>
      <c r="AP8" s="143">
        <v>22</v>
      </c>
      <c r="AQ8" s="143">
        <v>22</v>
      </c>
      <c r="AR8" s="143">
        <v>22</v>
      </c>
      <c r="AS8" s="143">
        <v>22</v>
      </c>
      <c r="AT8" s="143">
        <v>22</v>
      </c>
      <c r="AU8" s="143">
        <v>22</v>
      </c>
      <c r="AV8" s="143">
        <v>22</v>
      </c>
      <c r="AW8" s="143">
        <v>22</v>
      </c>
      <c r="AX8" s="143">
        <v>22</v>
      </c>
      <c r="AY8" s="143">
        <v>22</v>
      </c>
      <c r="AZ8" s="143">
        <v>22</v>
      </c>
      <c r="BA8" s="143">
        <v>22</v>
      </c>
      <c r="BB8" s="143">
        <v>22</v>
      </c>
      <c r="BC8" s="143">
        <v>22</v>
      </c>
      <c r="BD8" s="143">
        <v>22</v>
      </c>
      <c r="BE8" s="143">
        <v>22</v>
      </c>
      <c r="BF8" s="143">
        <v>22</v>
      </c>
      <c r="BG8" s="143">
        <v>22</v>
      </c>
      <c r="BH8" s="143">
        <v>22</v>
      </c>
      <c r="BI8" s="143">
        <v>22</v>
      </c>
      <c r="BJ8" s="143">
        <v>22</v>
      </c>
      <c r="BK8" s="143">
        <v>22</v>
      </c>
      <c r="BL8" s="143">
        <v>22</v>
      </c>
      <c r="BM8" s="143">
        <v>22</v>
      </c>
      <c r="BN8" s="143">
        <v>22</v>
      </c>
      <c r="BO8" s="143">
        <v>22</v>
      </c>
      <c r="BP8" s="143">
        <v>22</v>
      </c>
      <c r="BQ8" s="143">
        <v>22</v>
      </c>
      <c r="BR8" s="143">
        <v>22</v>
      </c>
      <c r="BS8" s="143">
        <v>22</v>
      </c>
      <c r="BT8" s="143">
        <v>22</v>
      </c>
      <c r="BU8" s="143">
        <v>22</v>
      </c>
      <c r="BV8" s="143">
        <v>21</v>
      </c>
      <c r="BW8" s="143">
        <v>22</v>
      </c>
      <c r="BX8" s="143">
        <v>22</v>
      </c>
      <c r="BY8" s="143">
        <v>22</v>
      </c>
      <c r="BZ8" s="143">
        <v>22</v>
      </c>
      <c r="CA8" s="143">
        <v>22</v>
      </c>
      <c r="CB8" s="143">
        <v>22</v>
      </c>
      <c r="CC8" s="143">
        <v>22</v>
      </c>
      <c r="CD8" s="143">
        <v>22</v>
      </c>
      <c r="CE8" s="143">
        <v>22</v>
      </c>
      <c r="CF8" s="143">
        <v>22</v>
      </c>
      <c r="CG8" s="143">
        <v>22</v>
      </c>
      <c r="CH8" s="143">
        <v>22</v>
      </c>
      <c r="CI8" s="143">
        <v>22</v>
      </c>
      <c r="CJ8" s="143">
        <v>22</v>
      </c>
      <c r="CK8" s="143">
        <v>22</v>
      </c>
      <c r="CL8" s="143">
        <v>22</v>
      </c>
      <c r="CM8" s="143">
        <v>22</v>
      </c>
      <c r="CN8" s="143">
        <v>22</v>
      </c>
      <c r="CO8" s="143">
        <v>22</v>
      </c>
      <c r="CP8" s="143">
        <v>22</v>
      </c>
      <c r="CQ8" s="143">
        <v>22</v>
      </c>
      <c r="CR8" s="143">
        <v>22</v>
      </c>
      <c r="CS8" s="143">
        <v>22</v>
      </c>
      <c r="CT8" s="143">
        <v>22</v>
      </c>
      <c r="CU8" s="143">
        <v>22</v>
      </c>
      <c r="CV8" s="143">
        <v>22</v>
      </c>
      <c r="CW8" s="143">
        <v>22</v>
      </c>
      <c r="CX8" s="143">
        <v>22</v>
      </c>
      <c r="CY8" s="143">
        <v>22</v>
      </c>
      <c r="CZ8" s="143">
        <v>22</v>
      </c>
      <c r="DA8" s="143">
        <v>22</v>
      </c>
      <c r="DB8" s="143">
        <v>22</v>
      </c>
      <c r="DC8" s="143">
        <v>22</v>
      </c>
      <c r="DD8" s="143">
        <v>22</v>
      </c>
      <c r="DE8" s="143">
        <v>22</v>
      </c>
      <c r="DF8" s="143">
        <v>22</v>
      </c>
      <c r="DG8" s="143">
        <v>22</v>
      </c>
      <c r="DH8" s="143">
        <v>22</v>
      </c>
      <c r="DI8" s="143">
        <v>22</v>
      </c>
      <c r="DJ8" s="143">
        <v>22</v>
      </c>
      <c r="DK8" s="143">
        <v>22</v>
      </c>
      <c r="DL8" s="143">
        <v>22</v>
      </c>
      <c r="DM8" s="143">
        <v>22</v>
      </c>
      <c r="DN8" s="143">
        <v>22</v>
      </c>
      <c r="DO8" s="143">
        <v>22</v>
      </c>
      <c r="DP8" s="143">
        <v>22</v>
      </c>
      <c r="DQ8" s="143">
        <v>22</v>
      </c>
    </row>
    <row r="9" spans="1:121" x14ac:dyDescent="0.2">
      <c r="A9" s="123" t="str">
        <f>Controle!M5</f>
        <v xml:space="preserve">CAIO MOREIRA </v>
      </c>
      <c r="B9" s="143">
        <v>22</v>
      </c>
      <c r="C9" s="143">
        <v>22</v>
      </c>
      <c r="D9" s="143">
        <v>22</v>
      </c>
      <c r="E9" s="143">
        <v>22</v>
      </c>
      <c r="F9" s="143">
        <v>22</v>
      </c>
      <c r="G9" s="143">
        <v>22</v>
      </c>
      <c r="H9" s="143">
        <v>22</v>
      </c>
      <c r="I9" s="143">
        <v>22</v>
      </c>
      <c r="J9" s="143">
        <v>22</v>
      </c>
      <c r="K9" s="143">
        <v>22</v>
      </c>
      <c r="L9" s="143">
        <v>22</v>
      </c>
      <c r="M9" s="143">
        <v>22</v>
      </c>
      <c r="N9" s="143">
        <v>22</v>
      </c>
      <c r="O9" s="143">
        <v>22</v>
      </c>
      <c r="P9" s="143">
        <v>22</v>
      </c>
      <c r="Q9" s="143">
        <v>22</v>
      </c>
      <c r="R9" s="143">
        <v>22</v>
      </c>
      <c r="S9" s="143">
        <v>22</v>
      </c>
      <c r="T9" s="143">
        <v>22</v>
      </c>
      <c r="U9" s="143">
        <v>22</v>
      </c>
      <c r="V9" s="143">
        <v>22</v>
      </c>
      <c r="W9" s="143">
        <v>22</v>
      </c>
      <c r="X9" s="143">
        <v>22</v>
      </c>
      <c r="Y9" s="143">
        <v>22</v>
      </c>
      <c r="Z9" s="143">
        <v>22</v>
      </c>
      <c r="AA9" s="143">
        <v>22</v>
      </c>
      <c r="AB9" s="143">
        <v>22</v>
      </c>
      <c r="AC9" s="143">
        <v>22</v>
      </c>
      <c r="AD9" s="143">
        <v>22</v>
      </c>
      <c r="AE9" s="143">
        <v>22</v>
      </c>
      <c r="AF9" s="143">
        <v>22</v>
      </c>
      <c r="AG9" s="143">
        <v>22</v>
      </c>
      <c r="AH9" s="143">
        <v>22</v>
      </c>
      <c r="AI9" s="143">
        <v>22</v>
      </c>
      <c r="AJ9" s="143">
        <v>22</v>
      </c>
      <c r="AK9" s="143">
        <v>22</v>
      </c>
      <c r="AL9" s="143">
        <v>22</v>
      </c>
      <c r="AM9" s="143">
        <v>22</v>
      </c>
      <c r="AN9" s="143">
        <v>22</v>
      </c>
      <c r="AO9" s="143">
        <v>22</v>
      </c>
      <c r="AP9" s="143">
        <v>22</v>
      </c>
      <c r="AQ9" s="143">
        <v>22</v>
      </c>
      <c r="AR9" s="143">
        <v>22</v>
      </c>
      <c r="AS9" s="143">
        <v>22</v>
      </c>
      <c r="AT9" s="143">
        <v>22</v>
      </c>
      <c r="AU9" s="143">
        <v>22</v>
      </c>
      <c r="AV9" s="143">
        <v>22</v>
      </c>
      <c r="AW9" s="143">
        <v>22</v>
      </c>
      <c r="AX9" s="143">
        <v>22</v>
      </c>
      <c r="AY9" s="143">
        <v>22</v>
      </c>
      <c r="AZ9" s="143">
        <v>22</v>
      </c>
      <c r="BA9" s="143">
        <v>22</v>
      </c>
      <c r="BB9" s="143">
        <v>22</v>
      </c>
      <c r="BC9" s="143">
        <v>22</v>
      </c>
      <c r="BD9" s="143">
        <v>22</v>
      </c>
      <c r="BE9" s="143">
        <v>22</v>
      </c>
      <c r="BF9" s="143">
        <v>22</v>
      </c>
      <c r="BG9" s="143">
        <v>22</v>
      </c>
      <c r="BH9" s="143">
        <v>22</v>
      </c>
      <c r="BI9" s="143">
        <v>22</v>
      </c>
      <c r="BJ9" s="143">
        <v>22</v>
      </c>
      <c r="BK9" s="143">
        <v>22</v>
      </c>
      <c r="BL9" s="143">
        <v>22</v>
      </c>
      <c r="BM9" s="143">
        <v>22</v>
      </c>
      <c r="BN9" s="143">
        <v>22</v>
      </c>
      <c r="BO9" s="143">
        <v>22</v>
      </c>
      <c r="BP9" s="143">
        <v>22</v>
      </c>
      <c r="BQ9" s="143">
        <v>22</v>
      </c>
      <c r="BR9" s="143">
        <v>22</v>
      </c>
      <c r="BS9" s="143">
        <v>22</v>
      </c>
      <c r="BT9" s="143">
        <v>22</v>
      </c>
      <c r="BU9" s="143">
        <v>22</v>
      </c>
      <c r="BV9" s="143">
        <v>21</v>
      </c>
      <c r="BW9" s="143">
        <v>22</v>
      </c>
      <c r="BX9" s="143">
        <v>22</v>
      </c>
      <c r="BY9" s="143">
        <v>22</v>
      </c>
      <c r="BZ9" s="143">
        <v>22</v>
      </c>
      <c r="CA9" s="143">
        <v>22</v>
      </c>
      <c r="CB9" s="143">
        <v>22</v>
      </c>
      <c r="CC9" s="143">
        <v>22</v>
      </c>
      <c r="CD9" s="143">
        <v>22</v>
      </c>
      <c r="CE9" s="143">
        <v>22</v>
      </c>
      <c r="CF9" s="143">
        <v>22</v>
      </c>
      <c r="CG9" s="143">
        <v>22</v>
      </c>
      <c r="CH9" s="143">
        <v>22</v>
      </c>
      <c r="CI9" s="143">
        <v>22</v>
      </c>
      <c r="CJ9" s="143">
        <v>22</v>
      </c>
      <c r="CK9" s="143">
        <v>22</v>
      </c>
      <c r="CL9" s="143">
        <v>22</v>
      </c>
      <c r="CM9" s="143">
        <v>22</v>
      </c>
      <c r="CN9" s="143">
        <v>22</v>
      </c>
      <c r="CO9" s="143">
        <v>22</v>
      </c>
      <c r="CP9" s="143">
        <v>22</v>
      </c>
      <c r="CQ9" s="143">
        <v>22</v>
      </c>
      <c r="CR9" s="143">
        <v>22</v>
      </c>
      <c r="CS9" s="143">
        <v>22</v>
      </c>
      <c r="CT9" s="143">
        <v>22</v>
      </c>
      <c r="CU9" s="143">
        <v>22</v>
      </c>
      <c r="CV9" s="143">
        <v>22</v>
      </c>
      <c r="CW9" s="143">
        <v>22</v>
      </c>
      <c r="CX9" s="143">
        <v>22</v>
      </c>
      <c r="CY9" s="143">
        <v>22</v>
      </c>
      <c r="CZ9" s="143">
        <v>22</v>
      </c>
      <c r="DA9" s="143">
        <v>22</v>
      </c>
      <c r="DB9" s="143">
        <v>22</v>
      </c>
      <c r="DC9" s="143">
        <v>22</v>
      </c>
      <c r="DD9" s="143">
        <v>22</v>
      </c>
      <c r="DE9" s="143">
        <v>22</v>
      </c>
      <c r="DF9" s="143">
        <v>22</v>
      </c>
      <c r="DG9" s="143">
        <v>22</v>
      </c>
      <c r="DH9" s="143">
        <v>22</v>
      </c>
      <c r="DI9" s="143">
        <v>22</v>
      </c>
      <c r="DJ9" s="143">
        <v>22</v>
      </c>
      <c r="DK9" s="143">
        <v>22</v>
      </c>
      <c r="DL9" s="143">
        <v>22</v>
      </c>
      <c r="DM9" s="143">
        <v>22</v>
      </c>
      <c r="DN9" s="143">
        <v>22</v>
      </c>
      <c r="DO9" s="143">
        <v>22</v>
      </c>
      <c r="DP9" s="143">
        <v>22</v>
      </c>
      <c r="DQ9" s="143">
        <v>22</v>
      </c>
    </row>
    <row r="10" spans="1:121" x14ac:dyDescent="0.2">
      <c r="A10" s="123" t="str">
        <f>Controle!M6</f>
        <v>CAIO SANTOS</v>
      </c>
      <c r="B10" s="143">
        <v>22</v>
      </c>
      <c r="C10" s="143">
        <v>22</v>
      </c>
      <c r="D10" s="143">
        <v>22</v>
      </c>
      <c r="E10" s="143">
        <v>22</v>
      </c>
      <c r="F10" s="143">
        <v>22</v>
      </c>
      <c r="G10" s="143">
        <v>22</v>
      </c>
      <c r="H10" s="143">
        <v>22</v>
      </c>
      <c r="I10" s="143">
        <v>22</v>
      </c>
      <c r="J10" s="143">
        <v>22</v>
      </c>
      <c r="K10" s="143">
        <v>22</v>
      </c>
      <c r="L10" s="143">
        <v>22</v>
      </c>
      <c r="M10" s="143">
        <v>22</v>
      </c>
      <c r="N10" s="143">
        <v>22</v>
      </c>
      <c r="O10" s="143">
        <v>22</v>
      </c>
      <c r="P10" s="143">
        <v>22</v>
      </c>
      <c r="Q10" s="143">
        <v>22</v>
      </c>
      <c r="R10" s="143">
        <v>22</v>
      </c>
      <c r="S10" s="143">
        <v>22</v>
      </c>
      <c r="T10" s="143">
        <v>22</v>
      </c>
      <c r="U10" s="143">
        <v>22</v>
      </c>
      <c r="V10" s="143">
        <v>22</v>
      </c>
      <c r="W10" s="143">
        <v>22</v>
      </c>
      <c r="X10" s="143">
        <v>22</v>
      </c>
      <c r="Y10" s="143">
        <v>22</v>
      </c>
      <c r="Z10" s="143">
        <v>22</v>
      </c>
      <c r="AA10" s="143">
        <v>22</v>
      </c>
      <c r="AB10" s="143">
        <v>22</v>
      </c>
      <c r="AC10" s="143">
        <v>22</v>
      </c>
      <c r="AD10" s="143">
        <v>22</v>
      </c>
      <c r="AE10" s="143">
        <v>22</v>
      </c>
      <c r="AF10" s="143">
        <v>22</v>
      </c>
      <c r="AG10" s="143">
        <v>22</v>
      </c>
      <c r="AH10" s="143">
        <v>22</v>
      </c>
      <c r="AI10" s="143">
        <v>22</v>
      </c>
      <c r="AJ10" s="143">
        <v>22</v>
      </c>
      <c r="AK10" s="143">
        <v>22</v>
      </c>
      <c r="AL10" s="143">
        <v>22</v>
      </c>
      <c r="AM10" s="143">
        <v>22</v>
      </c>
      <c r="AN10" s="143">
        <v>22</v>
      </c>
      <c r="AO10" s="143">
        <v>22</v>
      </c>
      <c r="AP10" s="143">
        <v>22</v>
      </c>
      <c r="AQ10" s="143">
        <v>22</v>
      </c>
      <c r="AR10" s="143">
        <v>22</v>
      </c>
      <c r="AS10" s="143">
        <v>22</v>
      </c>
      <c r="AT10" s="143">
        <v>22</v>
      </c>
      <c r="AU10" s="143">
        <v>22</v>
      </c>
      <c r="AV10" s="143">
        <v>22</v>
      </c>
      <c r="AW10" s="143">
        <v>22</v>
      </c>
      <c r="AX10" s="143">
        <v>22</v>
      </c>
      <c r="AY10" s="143">
        <v>22</v>
      </c>
      <c r="AZ10" s="143">
        <v>22</v>
      </c>
      <c r="BA10" s="143">
        <v>22</v>
      </c>
      <c r="BB10" s="143">
        <v>22</v>
      </c>
      <c r="BC10" s="143">
        <v>22</v>
      </c>
      <c r="BD10" s="143">
        <v>22</v>
      </c>
      <c r="BE10" s="143">
        <v>22</v>
      </c>
      <c r="BF10" s="143">
        <v>22</v>
      </c>
      <c r="BG10" s="143">
        <v>22</v>
      </c>
      <c r="BH10" s="143">
        <v>22</v>
      </c>
      <c r="BI10" s="143">
        <v>22</v>
      </c>
      <c r="BJ10" s="143">
        <v>22</v>
      </c>
      <c r="BK10" s="143">
        <v>22</v>
      </c>
      <c r="BL10" s="143">
        <v>22</v>
      </c>
      <c r="BM10" s="143">
        <v>22</v>
      </c>
      <c r="BN10" s="143">
        <v>22</v>
      </c>
      <c r="BO10" s="143">
        <v>22</v>
      </c>
      <c r="BP10" s="143">
        <v>22</v>
      </c>
      <c r="BQ10" s="143">
        <v>22</v>
      </c>
      <c r="BR10" s="143">
        <v>22</v>
      </c>
      <c r="BS10" s="143">
        <v>22</v>
      </c>
      <c r="BT10" s="143">
        <v>22</v>
      </c>
      <c r="BU10" s="143">
        <v>22</v>
      </c>
      <c r="BV10" s="143">
        <v>21</v>
      </c>
      <c r="BW10" s="143">
        <v>22</v>
      </c>
      <c r="BX10" s="143">
        <v>22</v>
      </c>
      <c r="BY10" s="143">
        <v>22</v>
      </c>
      <c r="BZ10" s="143">
        <v>22</v>
      </c>
      <c r="CA10" s="143">
        <v>22</v>
      </c>
      <c r="CB10" s="143">
        <v>22</v>
      </c>
      <c r="CC10" s="143">
        <v>22</v>
      </c>
      <c r="CD10" s="143">
        <v>22</v>
      </c>
      <c r="CE10" s="143">
        <v>22</v>
      </c>
      <c r="CF10" s="143">
        <v>22</v>
      </c>
      <c r="CG10" s="143">
        <v>22</v>
      </c>
      <c r="CH10" s="143">
        <v>22</v>
      </c>
      <c r="CI10" s="143">
        <v>22</v>
      </c>
      <c r="CJ10" s="143">
        <v>22</v>
      </c>
      <c r="CK10" s="143">
        <v>22</v>
      </c>
      <c r="CL10" s="143">
        <v>22</v>
      </c>
      <c r="CM10" s="143">
        <v>22</v>
      </c>
      <c r="CN10" s="143">
        <v>22</v>
      </c>
      <c r="CO10" s="143">
        <v>22</v>
      </c>
      <c r="CP10" s="143">
        <v>22</v>
      </c>
      <c r="CQ10" s="143">
        <v>22</v>
      </c>
      <c r="CR10" s="143">
        <v>22</v>
      </c>
      <c r="CS10" s="143">
        <v>22</v>
      </c>
      <c r="CT10" s="143">
        <v>22</v>
      </c>
      <c r="CU10" s="143">
        <v>22</v>
      </c>
      <c r="CV10" s="143">
        <v>22</v>
      </c>
      <c r="CW10" s="143">
        <v>22</v>
      </c>
      <c r="CX10" s="143">
        <v>22</v>
      </c>
      <c r="CY10" s="143">
        <v>22</v>
      </c>
      <c r="CZ10" s="143">
        <v>22</v>
      </c>
      <c r="DA10" s="143">
        <v>22</v>
      </c>
      <c r="DB10" s="143">
        <v>22</v>
      </c>
      <c r="DC10" s="143">
        <v>22</v>
      </c>
      <c r="DD10" s="143">
        <v>22</v>
      </c>
      <c r="DE10" s="143">
        <v>22</v>
      </c>
      <c r="DF10" s="143">
        <v>22</v>
      </c>
      <c r="DG10" s="143">
        <v>22</v>
      </c>
      <c r="DH10" s="143">
        <v>22</v>
      </c>
      <c r="DI10" s="143">
        <v>22</v>
      </c>
      <c r="DJ10" s="143">
        <v>22</v>
      </c>
      <c r="DK10" s="143">
        <v>22</v>
      </c>
      <c r="DL10" s="143">
        <v>22</v>
      </c>
      <c r="DM10" s="143">
        <v>22</v>
      </c>
      <c r="DN10" s="143">
        <v>22</v>
      </c>
      <c r="DO10" s="143">
        <v>22</v>
      </c>
      <c r="DP10" s="143">
        <v>22</v>
      </c>
      <c r="DQ10" s="143">
        <v>22</v>
      </c>
    </row>
    <row r="11" spans="1:121" x14ac:dyDescent="0.2">
      <c r="A11" s="123" t="str">
        <f>Controle!M7</f>
        <v>CRISTOPHER MELO</v>
      </c>
      <c r="B11" s="143">
        <v>22</v>
      </c>
      <c r="C11" s="143">
        <v>22</v>
      </c>
      <c r="D11" s="143">
        <v>22</v>
      </c>
      <c r="E11" s="143">
        <v>22</v>
      </c>
      <c r="F11" s="143">
        <v>22</v>
      </c>
      <c r="G11" s="143">
        <v>22</v>
      </c>
      <c r="H11" s="143">
        <v>22</v>
      </c>
      <c r="I11" s="143">
        <v>22</v>
      </c>
      <c r="J11" s="143">
        <v>22</v>
      </c>
      <c r="K11" s="143">
        <v>22</v>
      </c>
      <c r="L11" s="143">
        <v>22</v>
      </c>
      <c r="M11" s="143">
        <v>22</v>
      </c>
      <c r="N11" s="143">
        <v>22</v>
      </c>
      <c r="O11" s="143">
        <v>22</v>
      </c>
      <c r="P11" s="143">
        <v>22</v>
      </c>
      <c r="Q11" s="143">
        <v>22</v>
      </c>
      <c r="R11" s="143">
        <v>22</v>
      </c>
      <c r="S11" s="143">
        <v>22</v>
      </c>
      <c r="T11" s="143">
        <v>22</v>
      </c>
      <c r="U11" s="143">
        <v>22</v>
      </c>
      <c r="V11" s="143">
        <v>22</v>
      </c>
      <c r="W11" s="143">
        <v>22</v>
      </c>
      <c r="X11" s="143">
        <v>22</v>
      </c>
      <c r="Y11" s="143">
        <v>22</v>
      </c>
      <c r="Z11" s="143">
        <v>22</v>
      </c>
      <c r="AA11" s="143">
        <v>22</v>
      </c>
      <c r="AB11" s="143">
        <v>22</v>
      </c>
      <c r="AC11" s="143">
        <v>22</v>
      </c>
      <c r="AD11" s="143">
        <v>22</v>
      </c>
      <c r="AE11" s="143">
        <v>22</v>
      </c>
      <c r="AF11" s="143">
        <v>22</v>
      </c>
      <c r="AG11" s="143">
        <v>22</v>
      </c>
      <c r="AH11" s="143">
        <v>22</v>
      </c>
      <c r="AI11" s="143">
        <v>22</v>
      </c>
      <c r="AJ11" s="143">
        <v>22</v>
      </c>
      <c r="AK11" s="143">
        <v>22</v>
      </c>
      <c r="AL11" s="143">
        <v>22</v>
      </c>
      <c r="AM11" s="143">
        <v>22</v>
      </c>
      <c r="AN11" s="143">
        <v>22</v>
      </c>
      <c r="AO11" s="143">
        <v>22</v>
      </c>
      <c r="AP11" s="143">
        <v>22</v>
      </c>
      <c r="AQ11" s="143">
        <v>22</v>
      </c>
      <c r="AR11" s="143">
        <v>22</v>
      </c>
      <c r="AS11" s="143">
        <v>22</v>
      </c>
      <c r="AT11" s="143">
        <v>22</v>
      </c>
      <c r="AU11" s="143">
        <v>22</v>
      </c>
      <c r="AV11" s="143">
        <v>22</v>
      </c>
      <c r="AW11" s="143">
        <v>22</v>
      </c>
      <c r="AX11" s="143">
        <v>22</v>
      </c>
      <c r="AY11" s="143">
        <v>22</v>
      </c>
      <c r="AZ11" s="143">
        <v>22</v>
      </c>
      <c r="BA11" s="143">
        <v>22</v>
      </c>
      <c r="BB11" s="143">
        <v>22</v>
      </c>
      <c r="BC11" s="143">
        <v>22</v>
      </c>
      <c r="BD11" s="143">
        <v>22</v>
      </c>
      <c r="BE11" s="143">
        <v>22</v>
      </c>
      <c r="BF11" s="143">
        <v>22</v>
      </c>
      <c r="BG11" s="143">
        <v>22</v>
      </c>
      <c r="BH11" s="143">
        <v>22</v>
      </c>
      <c r="BI11" s="143">
        <v>22</v>
      </c>
      <c r="BJ11" s="143">
        <v>22</v>
      </c>
      <c r="BK11" s="143">
        <v>22</v>
      </c>
      <c r="BL11" s="143">
        <v>22</v>
      </c>
      <c r="BM11" s="143">
        <v>22</v>
      </c>
      <c r="BN11" s="143">
        <v>22</v>
      </c>
      <c r="BO11" s="143">
        <v>22</v>
      </c>
      <c r="BP11" s="143">
        <v>22</v>
      </c>
      <c r="BQ11" s="143">
        <v>22</v>
      </c>
      <c r="BR11" s="143">
        <v>22</v>
      </c>
      <c r="BS11" s="143">
        <v>22</v>
      </c>
      <c r="BT11" s="143">
        <v>22</v>
      </c>
      <c r="BU11" s="143">
        <v>22</v>
      </c>
      <c r="BV11" s="143">
        <v>21</v>
      </c>
      <c r="BW11" s="143">
        <v>22</v>
      </c>
      <c r="BX11" s="143">
        <v>22</v>
      </c>
      <c r="BY11" s="143">
        <v>22</v>
      </c>
      <c r="BZ11" s="143">
        <v>22</v>
      </c>
      <c r="CA11" s="143">
        <v>22</v>
      </c>
      <c r="CB11" s="143">
        <v>22</v>
      </c>
      <c r="CC11" s="143">
        <v>22</v>
      </c>
      <c r="CD11" s="143">
        <v>22</v>
      </c>
      <c r="CE11" s="143">
        <v>22</v>
      </c>
      <c r="CF11" s="143">
        <v>22</v>
      </c>
      <c r="CG11" s="143">
        <v>22</v>
      </c>
      <c r="CH11" s="143">
        <v>22</v>
      </c>
      <c r="CI11" s="143">
        <v>22</v>
      </c>
      <c r="CJ11" s="143">
        <v>22</v>
      </c>
      <c r="CK11" s="143">
        <v>22</v>
      </c>
      <c r="CL11" s="143">
        <v>22</v>
      </c>
      <c r="CM11" s="143">
        <v>22</v>
      </c>
      <c r="CN11" s="143">
        <v>22</v>
      </c>
      <c r="CO11" s="143">
        <v>22</v>
      </c>
      <c r="CP11" s="143">
        <v>22</v>
      </c>
      <c r="CQ11" s="143">
        <v>22</v>
      </c>
      <c r="CR11" s="143">
        <v>22</v>
      </c>
      <c r="CS11" s="143">
        <v>22</v>
      </c>
      <c r="CT11" s="143">
        <v>22</v>
      </c>
      <c r="CU11" s="143">
        <v>22</v>
      </c>
      <c r="CV11" s="143">
        <v>22</v>
      </c>
      <c r="CW11" s="143">
        <v>22</v>
      </c>
      <c r="CX11" s="143">
        <v>22</v>
      </c>
      <c r="CY11" s="143">
        <v>22</v>
      </c>
      <c r="CZ11" s="143">
        <v>22</v>
      </c>
      <c r="DA11" s="143">
        <v>22</v>
      </c>
      <c r="DB11" s="143">
        <v>22</v>
      </c>
      <c r="DC11" s="143">
        <v>22</v>
      </c>
      <c r="DD11" s="143">
        <v>22</v>
      </c>
      <c r="DE11" s="143">
        <v>22</v>
      </c>
      <c r="DF11" s="143">
        <v>22</v>
      </c>
      <c r="DG11" s="143">
        <v>22</v>
      </c>
      <c r="DH11" s="143">
        <v>22</v>
      </c>
      <c r="DI11" s="143">
        <v>22</v>
      </c>
      <c r="DJ11" s="143">
        <v>22</v>
      </c>
      <c r="DK11" s="143">
        <v>22</v>
      </c>
      <c r="DL11" s="143">
        <v>22</v>
      </c>
      <c r="DM11" s="143">
        <v>22</v>
      </c>
      <c r="DN11" s="143">
        <v>22</v>
      </c>
      <c r="DO11" s="143">
        <v>22</v>
      </c>
      <c r="DP11" s="143">
        <v>22</v>
      </c>
      <c r="DQ11" s="143">
        <v>22</v>
      </c>
    </row>
    <row r="12" spans="1:121" x14ac:dyDescent="0.2">
      <c r="A12" s="123" t="str">
        <f>Controle!M8</f>
        <v>EDUARDO ARANA</v>
      </c>
      <c r="B12" s="143">
        <v>22</v>
      </c>
      <c r="C12" s="143">
        <v>22</v>
      </c>
      <c r="D12" s="143">
        <v>22</v>
      </c>
      <c r="E12" s="143">
        <v>22</v>
      </c>
      <c r="F12" s="143">
        <v>22</v>
      </c>
      <c r="G12" s="143">
        <v>22</v>
      </c>
      <c r="H12" s="143">
        <v>22</v>
      </c>
      <c r="I12" s="143">
        <v>22</v>
      </c>
      <c r="J12" s="143">
        <v>22</v>
      </c>
      <c r="K12" s="143">
        <v>22</v>
      </c>
      <c r="L12" s="143">
        <v>22</v>
      </c>
      <c r="M12" s="143">
        <v>22</v>
      </c>
      <c r="N12" s="143">
        <v>22</v>
      </c>
      <c r="O12" s="143">
        <v>22</v>
      </c>
      <c r="P12" s="143">
        <v>22</v>
      </c>
      <c r="Q12" s="143">
        <v>22</v>
      </c>
      <c r="R12" s="143">
        <v>22</v>
      </c>
      <c r="S12" s="143">
        <v>22</v>
      </c>
      <c r="T12" s="143">
        <v>22</v>
      </c>
      <c r="U12" s="143">
        <v>22</v>
      </c>
      <c r="V12" s="143">
        <v>22</v>
      </c>
      <c r="W12" s="143">
        <v>22</v>
      </c>
      <c r="X12" s="143">
        <v>22</v>
      </c>
      <c r="Y12" s="143">
        <v>22</v>
      </c>
      <c r="Z12" s="143">
        <v>22</v>
      </c>
      <c r="AA12" s="143">
        <v>22</v>
      </c>
      <c r="AB12" s="143">
        <v>22</v>
      </c>
      <c r="AC12" s="143">
        <v>22</v>
      </c>
      <c r="AD12" s="143">
        <v>22</v>
      </c>
      <c r="AE12" s="143">
        <v>22</v>
      </c>
      <c r="AF12" s="143">
        <v>22</v>
      </c>
      <c r="AG12" s="143">
        <v>22</v>
      </c>
      <c r="AH12" s="143">
        <v>22</v>
      </c>
      <c r="AI12" s="143">
        <v>22</v>
      </c>
      <c r="AJ12" s="143">
        <v>22</v>
      </c>
      <c r="AK12" s="143">
        <v>22</v>
      </c>
      <c r="AL12" s="143">
        <v>22</v>
      </c>
      <c r="AM12" s="143">
        <v>22</v>
      </c>
      <c r="AN12" s="143">
        <v>22</v>
      </c>
      <c r="AO12" s="143">
        <v>22</v>
      </c>
      <c r="AP12" s="143">
        <v>22</v>
      </c>
      <c r="AQ12" s="143">
        <v>22</v>
      </c>
      <c r="AR12" s="143">
        <v>22</v>
      </c>
      <c r="AS12" s="143">
        <v>22</v>
      </c>
      <c r="AT12" s="143">
        <v>22</v>
      </c>
      <c r="AU12" s="143">
        <v>22</v>
      </c>
      <c r="AV12" s="143">
        <v>22</v>
      </c>
      <c r="AW12" s="143">
        <v>22</v>
      </c>
      <c r="AX12" s="143">
        <v>22</v>
      </c>
      <c r="AY12" s="143">
        <v>22</v>
      </c>
      <c r="AZ12" s="143">
        <v>22</v>
      </c>
      <c r="BA12" s="143">
        <v>22</v>
      </c>
      <c r="BB12" s="143">
        <v>22</v>
      </c>
      <c r="BC12" s="143">
        <v>22</v>
      </c>
      <c r="BD12" s="143">
        <v>22</v>
      </c>
      <c r="BE12" s="143">
        <v>22</v>
      </c>
      <c r="BF12" s="143">
        <v>22</v>
      </c>
      <c r="BG12" s="143">
        <v>22</v>
      </c>
      <c r="BH12" s="143">
        <v>22</v>
      </c>
      <c r="BI12" s="143">
        <v>22</v>
      </c>
      <c r="BJ12" s="143">
        <v>22</v>
      </c>
      <c r="BK12" s="143">
        <v>22</v>
      </c>
      <c r="BL12" s="143">
        <v>22</v>
      </c>
      <c r="BM12" s="143">
        <v>22</v>
      </c>
      <c r="BN12" s="143">
        <v>22</v>
      </c>
      <c r="BO12" s="143">
        <v>22</v>
      </c>
      <c r="BP12" s="143">
        <v>22</v>
      </c>
      <c r="BQ12" s="143">
        <v>22</v>
      </c>
      <c r="BR12" s="143">
        <v>22</v>
      </c>
      <c r="BS12" s="143">
        <v>22</v>
      </c>
      <c r="BT12" s="143">
        <v>22</v>
      </c>
      <c r="BU12" s="143">
        <v>22</v>
      </c>
      <c r="BV12" s="143">
        <v>21</v>
      </c>
      <c r="BW12" s="143">
        <v>22</v>
      </c>
      <c r="BX12" s="143">
        <v>22</v>
      </c>
      <c r="BY12" s="143">
        <v>22</v>
      </c>
      <c r="BZ12" s="143">
        <v>22</v>
      </c>
      <c r="CA12" s="143">
        <v>22</v>
      </c>
      <c r="CB12" s="143">
        <v>22</v>
      </c>
      <c r="CC12" s="143">
        <v>22</v>
      </c>
      <c r="CD12" s="143">
        <v>22</v>
      </c>
      <c r="CE12" s="143">
        <v>22</v>
      </c>
      <c r="CF12" s="143">
        <v>22</v>
      </c>
      <c r="CG12" s="143">
        <v>22</v>
      </c>
      <c r="CH12" s="143">
        <v>22</v>
      </c>
      <c r="CI12" s="143">
        <v>22</v>
      </c>
      <c r="CJ12" s="143">
        <v>22</v>
      </c>
      <c r="CK12" s="143">
        <v>22</v>
      </c>
      <c r="CL12" s="143">
        <v>22</v>
      </c>
      <c r="CM12" s="143">
        <v>22</v>
      </c>
      <c r="CN12" s="143">
        <v>22</v>
      </c>
      <c r="CO12" s="143">
        <v>22</v>
      </c>
      <c r="CP12" s="143">
        <v>22</v>
      </c>
      <c r="CQ12" s="143">
        <v>22</v>
      </c>
      <c r="CR12" s="143">
        <v>22</v>
      </c>
      <c r="CS12" s="143">
        <v>22</v>
      </c>
      <c r="CT12" s="143">
        <v>22</v>
      </c>
      <c r="CU12" s="143">
        <v>22</v>
      </c>
      <c r="CV12" s="143">
        <v>22</v>
      </c>
      <c r="CW12" s="143">
        <v>22</v>
      </c>
      <c r="CX12" s="143">
        <v>22</v>
      </c>
      <c r="CY12" s="143">
        <v>22</v>
      </c>
      <c r="CZ12" s="143">
        <v>22</v>
      </c>
      <c r="DA12" s="143">
        <v>22</v>
      </c>
      <c r="DB12" s="143">
        <v>22</v>
      </c>
      <c r="DC12" s="143">
        <v>22</v>
      </c>
      <c r="DD12" s="143">
        <v>22</v>
      </c>
      <c r="DE12" s="143">
        <v>22</v>
      </c>
      <c r="DF12" s="143">
        <v>22</v>
      </c>
      <c r="DG12" s="143">
        <v>22</v>
      </c>
      <c r="DH12" s="143">
        <v>22</v>
      </c>
      <c r="DI12" s="143">
        <v>22</v>
      </c>
      <c r="DJ12" s="143">
        <v>22</v>
      </c>
      <c r="DK12" s="143">
        <v>22</v>
      </c>
      <c r="DL12" s="143">
        <v>22</v>
      </c>
      <c r="DM12" s="143">
        <v>22</v>
      </c>
      <c r="DN12" s="143">
        <v>22</v>
      </c>
      <c r="DO12" s="143">
        <v>22</v>
      </c>
      <c r="DP12" s="143">
        <v>22</v>
      </c>
      <c r="DQ12" s="143">
        <v>22</v>
      </c>
    </row>
    <row r="13" spans="1:121" x14ac:dyDescent="0.2">
      <c r="A13" s="123" t="str">
        <f>Controle!M9</f>
        <v>EWERTON ALVES</v>
      </c>
      <c r="B13" s="143">
        <v>22</v>
      </c>
      <c r="C13" s="143">
        <v>22</v>
      </c>
      <c r="D13" s="143">
        <v>22</v>
      </c>
      <c r="E13" s="143">
        <v>22</v>
      </c>
      <c r="F13" s="143">
        <v>22</v>
      </c>
      <c r="G13" s="143">
        <v>22</v>
      </c>
      <c r="H13" s="143">
        <v>22</v>
      </c>
      <c r="I13" s="143">
        <v>22</v>
      </c>
      <c r="J13" s="143">
        <v>22</v>
      </c>
      <c r="K13" s="143">
        <v>22</v>
      </c>
      <c r="L13" s="143">
        <v>22</v>
      </c>
      <c r="M13" s="143">
        <v>22</v>
      </c>
      <c r="N13" s="143">
        <v>22</v>
      </c>
      <c r="O13" s="143">
        <v>22</v>
      </c>
      <c r="P13" s="143">
        <v>22</v>
      </c>
      <c r="Q13" s="143">
        <v>22</v>
      </c>
      <c r="R13" s="143">
        <v>22</v>
      </c>
      <c r="S13" s="143">
        <v>22</v>
      </c>
      <c r="T13" s="143">
        <v>22</v>
      </c>
      <c r="U13" s="143">
        <v>22</v>
      </c>
      <c r="V13" s="143">
        <v>22</v>
      </c>
      <c r="W13" s="143">
        <v>22</v>
      </c>
      <c r="X13" s="143">
        <v>22</v>
      </c>
      <c r="Y13" s="143">
        <v>22</v>
      </c>
      <c r="Z13" s="143">
        <v>22</v>
      </c>
      <c r="AA13" s="143">
        <v>22</v>
      </c>
      <c r="AB13" s="143">
        <v>22</v>
      </c>
      <c r="AC13" s="143">
        <v>22</v>
      </c>
      <c r="AD13" s="143">
        <v>22</v>
      </c>
      <c r="AE13" s="143">
        <v>22</v>
      </c>
      <c r="AF13" s="143">
        <v>22</v>
      </c>
      <c r="AG13" s="143">
        <v>22</v>
      </c>
      <c r="AH13" s="143">
        <v>22</v>
      </c>
      <c r="AI13" s="143">
        <v>22</v>
      </c>
      <c r="AJ13" s="143">
        <v>22</v>
      </c>
      <c r="AK13" s="143">
        <v>22</v>
      </c>
      <c r="AL13" s="143">
        <v>22</v>
      </c>
      <c r="AM13" s="143">
        <v>22</v>
      </c>
      <c r="AN13" s="143">
        <v>22</v>
      </c>
      <c r="AO13" s="143">
        <v>22</v>
      </c>
      <c r="AP13" s="143">
        <v>22</v>
      </c>
      <c r="AQ13" s="143">
        <v>22</v>
      </c>
      <c r="AR13" s="143">
        <v>22</v>
      </c>
      <c r="AS13" s="143">
        <v>22</v>
      </c>
      <c r="AT13" s="143">
        <v>22</v>
      </c>
      <c r="AU13" s="143">
        <v>22</v>
      </c>
      <c r="AV13" s="143">
        <v>22</v>
      </c>
      <c r="AW13" s="143">
        <v>22</v>
      </c>
      <c r="AX13" s="143">
        <v>22</v>
      </c>
      <c r="AY13" s="143">
        <v>22</v>
      </c>
      <c r="AZ13" s="143">
        <v>22</v>
      </c>
      <c r="BA13" s="143">
        <v>22</v>
      </c>
      <c r="BB13" s="143">
        <v>22</v>
      </c>
      <c r="BC13" s="143">
        <v>22</v>
      </c>
      <c r="BD13" s="143">
        <v>22</v>
      </c>
      <c r="BE13" s="143">
        <v>22</v>
      </c>
      <c r="BF13" s="143">
        <v>22</v>
      </c>
      <c r="BG13" s="143">
        <v>22</v>
      </c>
      <c r="BH13" s="143">
        <v>22</v>
      </c>
      <c r="BI13" s="143">
        <v>22</v>
      </c>
      <c r="BJ13" s="143">
        <v>22</v>
      </c>
      <c r="BK13" s="143">
        <v>22</v>
      </c>
      <c r="BL13" s="143">
        <v>22</v>
      </c>
      <c r="BM13" s="143">
        <v>22</v>
      </c>
      <c r="BN13" s="143">
        <v>22</v>
      </c>
      <c r="BO13" s="143">
        <v>22</v>
      </c>
      <c r="BP13" s="143">
        <v>22</v>
      </c>
      <c r="BQ13" s="143">
        <v>22</v>
      </c>
      <c r="BR13" s="143">
        <v>22</v>
      </c>
      <c r="BS13" s="143">
        <v>22</v>
      </c>
      <c r="BT13" s="143">
        <v>22</v>
      </c>
      <c r="BU13" s="143">
        <v>22</v>
      </c>
      <c r="BV13" s="143">
        <v>21</v>
      </c>
      <c r="BW13" s="143">
        <v>22</v>
      </c>
      <c r="BX13" s="143">
        <v>22</v>
      </c>
      <c r="BY13" s="143">
        <v>22</v>
      </c>
      <c r="BZ13" s="143">
        <v>22</v>
      </c>
      <c r="CA13" s="143">
        <v>22</v>
      </c>
      <c r="CB13" s="143">
        <v>22</v>
      </c>
      <c r="CC13" s="143">
        <v>22</v>
      </c>
      <c r="CD13" s="143">
        <v>22</v>
      </c>
      <c r="CE13" s="143">
        <v>22</v>
      </c>
      <c r="CF13" s="143">
        <v>22</v>
      </c>
      <c r="CG13" s="143">
        <v>22</v>
      </c>
      <c r="CH13" s="143">
        <v>22</v>
      </c>
      <c r="CI13" s="143">
        <v>22</v>
      </c>
      <c r="CJ13" s="143">
        <v>22</v>
      </c>
      <c r="CK13" s="143">
        <v>22</v>
      </c>
      <c r="CL13" s="143">
        <v>22</v>
      </c>
      <c r="CM13" s="143">
        <v>22</v>
      </c>
      <c r="CN13" s="143">
        <v>22</v>
      </c>
      <c r="CO13" s="143">
        <v>22</v>
      </c>
      <c r="CP13" s="143">
        <v>22</v>
      </c>
      <c r="CQ13" s="143">
        <v>22</v>
      </c>
      <c r="CR13" s="143">
        <v>22</v>
      </c>
      <c r="CS13" s="143">
        <v>22</v>
      </c>
      <c r="CT13" s="143">
        <v>22</v>
      </c>
      <c r="CU13" s="143">
        <v>22</v>
      </c>
      <c r="CV13" s="143">
        <v>22</v>
      </c>
      <c r="CW13" s="143">
        <v>22</v>
      </c>
      <c r="CX13" s="143">
        <v>22</v>
      </c>
      <c r="CY13" s="143">
        <v>22</v>
      </c>
      <c r="CZ13" s="143">
        <v>22</v>
      </c>
      <c r="DA13" s="143">
        <v>22</v>
      </c>
      <c r="DB13" s="143">
        <v>22</v>
      </c>
      <c r="DC13" s="143">
        <v>22</v>
      </c>
      <c r="DD13" s="143">
        <v>22</v>
      </c>
      <c r="DE13" s="143">
        <v>22</v>
      </c>
      <c r="DF13" s="143">
        <v>22</v>
      </c>
      <c r="DG13" s="143">
        <v>22</v>
      </c>
      <c r="DH13" s="143">
        <v>22</v>
      </c>
      <c r="DI13" s="143">
        <v>22</v>
      </c>
      <c r="DJ13" s="143">
        <v>22</v>
      </c>
      <c r="DK13" s="143">
        <v>22</v>
      </c>
      <c r="DL13" s="143">
        <v>22</v>
      </c>
      <c r="DM13" s="143">
        <v>22</v>
      </c>
      <c r="DN13" s="143">
        <v>22</v>
      </c>
      <c r="DO13" s="143">
        <v>22</v>
      </c>
      <c r="DP13" s="143">
        <v>22</v>
      </c>
      <c r="DQ13" s="143">
        <v>22</v>
      </c>
    </row>
    <row r="14" spans="1:121" x14ac:dyDescent="0.2">
      <c r="A14" s="123" t="str">
        <f>Controle!M10</f>
        <v>GUILHERME BELLONE</v>
      </c>
      <c r="B14" s="143">
        <v>22</v>
      </c>
      <c r="C14" s="143">
        <v>22</v>
      </c>
      <c r="D14" s="143">
        <v>22</v>
      </c>
      <c r="E14" s="143">
        <v>22</v>
      </c>
      <c r="F14" s="143">
        <v>22</v>
      </c>
      <c r="G14" s="143">
        <v>22</v>
      </c>
      <c r="H14" s="143">
        <v>22</v>
      </c>
      <c r="I14" s="143">
        <v>22</v>
      </c>
      <c r="J14" s="143">
        <v>22</v>
      </c>
      <c r="K14" s="143">
        <v>22</v>
      </c>
      <c r="L14" s="143">
        <v>22</v>
      </c>
      <c r="M14" s="143">
        <v>22</v>
      </c>
      <c r="N14" s="143">
        <v>22</v>
      </c>
      <c r="O14" s="143">
        <v>22</v>
      </c>
      <c r="P14" s="143">
        <v>22</v>
      </c>
      <c r="Q14" s="143">
        <v>22</v>
      </c>
      <c r="R14" s="143">
        <v>22</v>
      </c>
      <c r="S14" s="143">
        <v>22</v>
      </c>
      <c r="T14" s="143">
        <v>22</v>
      </c>
      <c r="U14" s="143">
        <v>22</v>
      </c>
      <c r="V14" s="143">
        <v>22</v>
      </c>
      <c r="W14" s="143">
        <v>22</v>
      </c>
      <c r="X14" s="143">
        <v>22</v>
      </c>
      <c r="Y14" s="143">
        <v>22</v>
      </c>
      <c r="Z14" s="143">
        <v>22</v>
      </c>
      <c r="AA14" s="143">
        <v>22</v>
      </c>
      <c r="AB14" s="143">
        <v>22</v>
      </c>
      <c r="AC14" s="143">
        <v>22</v>
      </c>
      <c r="AD14" s="143">
        <v>22</v>
      </c>
      <c r="AE14" s="143">
        <v>22</v>
      </c>
      <c r="AF14" s="143">
        <v>22</v>
      </c>
      <c r="AG14" s="143">
        <v>22</v>
      </c>
      <c r="AH14" s="143">
        <v>22</v>
      </c>
      <c r="AI14" s="143">
        <v>22</v>
      </c>
      <c r="AJ14" s="143">
        <v>22</v>
      </c>
      <c r="AK14" s="143">
        <v>22</v>
      </c>
      <c r="AL14" s="143">
        <v>22</v>
      </c>
      <c r="AM14" s="143">
        <v>22</v>
      </c>
      <c r="AN14" s="143">
        <v>22</v>
      </c>
      <c r="AO14" s="143">
        <v>22</v>
      </c>
      <c r="AP14" s="143">
        <v>22</v>
      </c>
      <c r="AQ14" s="143">
        <v>22</v>
      </c>
      <c r="AR14" s="143">
        <v>22</v>
      </c>
      <c r="AS14" s="143">
        <v>22</v>
      </c>
      <c r="AT14" s="143">
        <v>22</v>
      </c>
      <c r="AU14" s="143">
        <v>22</v>
      </c>
      <c r="AV14" s="143">
        <v>22</v>
      </c>
      <c r="AW14" s="143">
        <v>22</v>
      </c>
      <c r="AX14" s="143">
        <v>22</v>
      </c>
      <c r="AY14" s="143">
        <v>22</v>
      </c>
      <c r="AZ14" s="143">
        <v>22</v>
      </c>
      <c r="BA14" s="143">
        <v>22</v>
      </c>
      <c r="BB14" s="143">
        <v>22</v>
      </c>
      <c r="BC14" s="143">
        <v>22</v>
      </c>
      <c r="BD14" s="143">
        <v>22</v>
      </c>
      <c r="BE14" s="143">
        <v>22</v>
      </c>
      <c r="BF14" s="143">
        <v>22</v>
      </c>
      <c r="BG14" s="143">
        <v>22</v>
      </c>
      <c r="BH14" s="143">
        <v>22</v>
      </c>
      <c r="BI14" s="143">
        <v>22</v>
      </c>
      <c r="BJ14" s="143">
        <v>22</v>
      </c>
      <c r="BK14" s="143">
        <v>22</v>
      </c>
      <c r="BL14" s="143">
        <v>22</v>
      </c>
      <c r="BM14" s="143">
        <v>22</v>
      </c>
      <c r="BN14" s="143">
        <v>22</v>
      </c>
      <c r="BO14" s="143">
        <v>22</v>
      </c>
      <c r="BP14" s="143">
        <v>22</v>
      </c>
      <c r="BQ14" s="143">
        <v>22</v>
      </c>
      <c r="BR14" s="143">
        <v>22</v>
      </c>
      <c r="BS14" s="143">
        <v>22</v>
      </c>
      <c r="BT14" s="143">
        <v>22</v>
      </c>
      <c r="BU14" s="143">
        <v>22</v>
      </c>
      <c r="BV14" s="143">
        <v>21</v>
      </c>
      <c r="BW14" s="143">
        <v>22</v>
      </c>
      <c r="BX14" s="143">
        <v>22</v>
      </c>
      <c r="BY14" s="143">
        <v>22</v>
      </c>
      <c r="BZ14" s="143">
        <v>22</v>
      </c>
      <c r="CA14" s="143">
        <v>22</v>
      </c>
      <c r="CB14" s="143">
        <v>22</v>
      </c>
      <c r="CC14" s="143">
        <v>22</v>
      </c>
      <c r="CD14" s="143">
        <v>22</v>
      </c>
      <c r="CE14" s="143">
        <v>22</v>
      </c>
      <c r="CF14" s="143">
        <v>22</v>
      </c>
      <c r="CG14" s="143">
        <v>22</v>
      </c>
      <c r="CH14" s="143">
        <v>22</v>
      </c>
      <c r="CI14" s="143">
        <v>22</v>
      </c>
      <c r="CJ14" s="143">
        <v>22</v>
      </c>
      <c r="CK14" s="143">
        <v>22</v>
      </c>
      <c r="CL14" s="143">
        <v>22</v>
      </c>
      <c r="CM14" s="143">
        <v>22</v>
      </c>
      <c r="CN14" s="143">
        <v>22</v>
      </c>
      <c r="CO14" s="143">
        <v>22</v>
      </c>
      <c r="CP14" s="143">
        <v>22</v>
      </c>
      <c r="CQ14" s="143">
        <v>22</v>
      </c>
      <c r="CR14" s="143">
        <v>22</v>
      </c>
      <c r="CS14" s="143">
        <v>22</v>
      </c>
      <c r="CT14" s="143">
        <v>22</v>
      </c>
      <c r="CU14" s="143">
        <v>22</v>
      </c>
      <c r="CV14" s="143">
        <v>22</v>
      </c>
      <c r="CW14" s="143">
        <v>22</v>
      </c>
      <c r="CX14" s="143">
        <v>22</v>
      </c>
      <c r="CY14" s="143">
        <v>22</v>
      </c>
      <c r="CZ14" s="143">
        <v>22</v>
      </c>
      <c r="DA14" s="143">
        <v>22</v>
      </c>
      <c r="DB14" s="143">
        <v>22</v>
      </c>
      <c r="DC14" s="143">
        <v>22</v>
      </c>
      <c r="DD14" s="143">
        <v>22</v>
      </c>
      <c r="DE14" s="143">
        <v>22</v>
      </c>
      <c r="DF14" s="143">
        <v>22</v>
      </c>
      <c r="DG14" s="143">
        <v>22</v>
      </c>
      <c r="DH14" s="143">
        <v>22</v>
      </c>
      <c r="DI14" s="143">
        <v>22</v>
      </c>
      <c r="DJ14" s="143">
        <v>22</v>
      </c>
      <c r="DK14" s="143">
        <v>22</v>
      </c>
      <c r="DL14" s="143">
        <v>22</v>
      </c>
      <c r="DM14" s="143">
        <v>22</v>
      </c>
      <c r="DN14" s="143">
        <v>22</v>
      </c>
      <c r="DO14" s="143">
        <v>22</v>
      </c>
      <c r="DP14" s="143">
        <v>22</v>
      </c>
      <c r="DQ14" s="143">
        <v>22</v>
      </c>
    </row>
    <row r="15" spans="1:121" x14ac:dyDescent="0.2">
      <c r="A15" s="123" t="str">
        <f>Controle!M11</f>
        <v>HENRIQUE PALMA</v>
      </c>
      <c r="B15" s="143">
        <v>22</v>
      </c>
      <c r="C15" s="143">
        <v>22</v>
      </c>
      <c r="D15" s="143">
        <v>22</v>
      </c>
      <c r="E15" s="143">
        <v>22</v>
      </c>
      <c r="F15" s="143">
        <v>22</v>
      </c>
      <c r="G15" s="143">
        <v>22</v>
      </c>
      <c r="H15" s="143">
        <v>22</v>
      </c>
      <c r="I15" s="143">
        <v>22</v>
      </c>
      <c r="J15" s="143">
        <v>22</v>
      </c>
      <c r="K15" s="143">
        <v>22</v>
      </c>
      <c r="L15" s="143">
        <v>22</v>
      </c>
      <c r="M15" s="143">
        <v>22</v>
      </c>
      <c r="N15" s="143">
        <v>22</v>
      </c>
      <c r="O15" s="143">
        <v>22</v>
      </c>
      <c r="P15" s="143">
        <v>22</v>
      </c>
      <c r="Q15" s="143">
        <v>22</v>
      </c>
      <c r="R15" s="143">
        <v>22</v>
      </c>
      <c r="S15" s="143">
        <v>22</v>
      </c>
      <c r="T15" s="143">
        <v>22</v>
      </c>
      <c r="U15" s="143">
        <v>22</v>
      </c>
      <c r="V15" s="143">
        <v>22</v>
      </c>
      <c r="W15" s="143">
        <v>22</v>
      </c>
      <c r="X15" s="143">
        <v>22</v>
      </c>
      <c r="Y15" s="143">
        <v>22</v>
      </c>
      <c r="Z15" s="143">
        <v>22</v>
      </c>
      <c r="AA15" s="143">
        <v>22</v>
      </c>
      <c r="AB15" s="143">
        <v>22</v>
      </c>
      <c r="AC15" s="143">
        <v>22</v>
      </c>
      <c r="AD15" s="143">
        <v>22</v>
      </c>
      <c r="AE15" s="143">
        <v>22</v>
      </c>
      <c r="AF15" s="143">
        <v>22</v>
      </c>
      <c r="AG15" s="143">
        <v>22</v>
      </c>
      <c r="AH15" s="143">
        <v>22</v>
      </c>
      <c r="AI15" s="143">
        <v>22</v>
      </c>
      <c r="AJ15" s="143">
        <v>22</v>
      </c>
      <c r="AK15" s="143">
        <v>22</v>
      </c>
      <c r="AL15" s="143">
        <v>22</v>
      </c>
      <c r="AM15" s="143">
        <v>22</v>
      </c>
      <c r="AN15" s="143">
        <v>22</v>
      </c>
      <c r="AO15" s="143">
        <v>22</v>
      </c>
      <c r="AP15" s="143">
        <v>22</v>
      </c>
      <c r="AQ15" s="143">
        <v>22</v>
      </c>
      <c r="AR15" s="143">
        <v>22</v>
      </c>
      <c r="AS15" s="143">
        <v>22</v>
      </c>
      <c r="AT15" s="143">
        <v>22</v>
      </c>
      <c r="AU15" s="143">
        <v>22</v>
      </c>
      <c r="AV15" s="143">
        <v>22</v>
      </c>
      <c r="AW15" s="143">
        <v>22</v>
      </c>
      <c r="AX15" s="143">
        <v>22</v>
      </c>
      <c r="AY15" s="143">
        <v>22</v>
      </c>
      <c r="AZ15" s="143">
        <v>22</v>
      </c>
      <c r="BA15" s="143">
        <v>22</v>
      </c>
      <c r="BB15" s="143">
        <v>22</v>
      </c>
      <c r="BC15" s="143">
        <v>22</v>
      </c>
      <c r="BD15" s="143">
        <v>22</v>
      </c>
      <c r="BE15" s="143">
        <v>22</v>
      </c>
      <c r="BF15" s="143">
        <v>22</v>
      </c>
      <c r="BG15" s="143">
        <v>22</v>
      </c>
      <c r="BH15" s="143">
        <v>22</v>
      </c>
      <c r="BI15" s="143">
        <v>22</v>
      </c>
      <c r="BJ15" s="143">
        <v>22</v>
      </c>
      <c r="BK15" s="143">
        <v>22</v>
      </c>
      <c r="BL15" s="143">
        <v>22</v>
      </c>
      <c r="BM15" s="143">
        <v>22</v>
      </c>
      <c r="BN15" s="143">
        <v>22</v>
      </c>
      <c r="BO15" s="143">
        <v>22</v>
      </c>
      <c r="BP15" s="143">
        <v>22</v>
      </c>
      <c r="BQ15" s="143">
        <v>22</v>
      </c>
      <c r="BR15" s="143">
        <v>22</v>
      </c>
      <c r="BS15" s="143">
        <v>22</v>
      </c>
      <c r="BT15" s="143">
        <v>22</v>
      </c>
      <c r="BU15" s="143">
        <v>22</v>
      </c>
      <c r="BV15" s="143">
        <v>21</v>
      </c>
      <c r="BW15" s="143">
        <v>22</v>
      </c>
      <c r="BX15" s="143">
        <v>22</v>
      </c>
      <c r="BY15" s="143">
        <v>22</v>
      </c>
      <c r="BZ15" s="143">
        <v>22</v>
      </c>
      <c r="CA15" s="143">
        <v>22</v>
      </c>
      <c r="CB15" s="143">
        <v>22</v>
      </c>
      <c r="CC15" s="143">
        <v>22</v>
      </c>
      <c r="CD15" s="143">
        <v>22</v>
      </c>
      <c r="CE15" s="143">
        <v>22</v>
      </c>
      <c r="CF15" s="143">
        <v>22</v>
      </c>
      <c r="CG15" s="143">
        <v>22</v>
      </c>
      <c r="CH15" s="143">
        <v>22</v>
      </c>
      <c r="CI15" s="143">
        <v>22</v>
      </c>
      <c r="CJ15" s="143">
        <v>22</v>
      </c>
      <c r="CK15" s="143">
        <v>22</v>
      </c>
      <c r="CL15" s="143">
        <v>22</v>
      </c>
      <c r="CM15" s="143">
        <v>22</v>
      </c>
      <c r="CN15" s="143">
        <v>22</v>
      </c>
      <c r="CO15" s="143">
        <v>22</v>
      </c>
      <c r="CP15" s="143">
        <v>22</v>
      </c>
      <c r="CQ15" s="143">
        <v>22</v>
      </c>
      <c r="CR15" s="143">
        <v>22</v>
      </c>
      <c r="CS15" s="143">
        <v>22</v>
      </c>
      <c r="CT15" s="143">
        <v>22</v>
      </c>
      <c r="CU15" s="143">
        <v>22</v>
      </c>
      <c r="CV15" s="143">
        <v>22</v>
      </c>
      <c r="CW15" s="143">
        <v>22</v>
      </c>
      <c r="CX15" s="143">
        <v>22</v>
      </c>
      <c r="CY15" s="143">
        <v>22</v>
      </c>
      <c r="CZ15" s="143">
        <v>22</v>
      </c>
      <c r="DA15" s="143">
        <v>22</v>
      </c>
      <c r="DB15" s="143">
        <v>22</v>
      </c>
      <c r="DC15" s="143">
        <v>22</v>
      </c>
      <c r="DD15" s="143">
        <v>22</v>
      </c>
      <c r="DE15" s="143">
        <v>22</v>
      </c>
      <c r="DF15" s="143">
        <v>22</v>
      </c>
      <c r="DG15" s="143">
        <v>22</v>
      </c>
      <c r="DH15" s="143">
        <v>22</v>
      </c>
      <c r="DI15" s="143">
        <v>22</v>
      </c>
      <c r="DJ15" s="143">
        <v>22</v>
      </c>
      <c r="DK15" s="143">
        <v>22</v>
      </c>
      <c r="DL15" s="143">
        <v>22</v>
      </c>
      <c r="DM15" s="143">
        <v>22</v>
      </c>
      <c r="DN15" s="143">
        <v>22</v>
      </c>
      <c r="DO15" s="143">
        <v>22</v>
      </c>
      <c r="DP15" s="143">
        <v>22</v>
      </c>
      <c r="DQ15" s="143">
        <v>22</v>
      </c>
    </row>
    <row r="16" spans="1:121" x14ac:dyDescent="0.2">
      <c r="A16" s="123" t="str">
        <f>Controle!M12</f>
        <v>JEAN MORAES</v>
      </c>
      <c r="B16" s="143">
        <v>22</v>
      </c>
      <c r="C16" s="143">
        <v>22</v>
      </c>
      <c r="D16" s="143">
        <v>22</v>
      </c>
      <c r="E16" s="143">
        <v>22</v>
      </c>
      <c r="F16" s="143">
        <v>22</v>
      </c>
      <c r="G16" s="143">
        <v>22</v>
      </c>
      <c r="H16" s="143">
        <v>22</v>
      </c>
      <c r="I16" s="143">
        <v>22</v>
      </c>
      <c r="J16" s="143">
        <v>22</v>
      </c>
      <c r="K16" s="143">
        <v>22</v>
      </c>
      <c r="L16" s="143">
        <v>22</v>
      </c>
      <c r="M16" s="143">
        <v>22</v>
      </c>
      <c r="N16" s="143">
        <v>22</v>
      </c>
      <c r="O16" s="143">
        <v>22</v>
      </c>
      <c r="P16" s="143">
        <v>22</v>
      </c>
      <c r="Q16" s="143">
        <v>22</v>
      </c>
      <c r="R16" s="143">
        <v>22</v>
      </c>
      <c r="S16" s="143">
        <v>22</v>
      </c>
      <c r="T16" s="143">
        <v>22</v>
      </c>
      <c r="U16" s="143">
        <v>22</v>
      </c>
      <c r="V16" s="143">
        <v>22</v>
      </c>
      <c r="W16" s="143">
        <v>22</v>
      </c>
      <c r="X16" s="143">
        <v>22</v>
      </c>
      <c r="Y16" s="143">
        <v>22</v>
      </c>
      <c r="Z16" s="143">
        <v>22</v>
      </c>
      <c r="AA16" s="143">
        <v>22</v>
      </c>
      <c r="AB16" s="143">
        <v>22</v>
      </c>
      <c r="AC16" s="143">
        <v>22</v>
      </c>
      <c r="AD16" s="143">
        <v>22</v>
      </c>
      <c r="AE16" s="143">
        <v>22</v>
      </c>
      <c r="AF16" s="143">
        <v>22</v>
      </c>
      <c r="AG16" s="143">
        <v>22</v>
      </c>
      <c r="AH16" s="143">
        <v>22</v>
      </c>
      <c r="AI16" s="143">
        <v>22</v>
      </c>
      <c r="AJ16" s="143">
        <v>22</v>
      </c>
      <c r="AK16" s="143">
        <v>22</v>
      </c>
      <c r="AL16" s="143">
        <v>22</v>
      </c>
      <c r="AM16" s="143">
        <v>22</v>
      </c>
      <c r="AN16" s="143">
        <v>22</v>
      </c>
      <c r="AO16" s="143">
        <v>22</v>
      </c>
      <c r="AP16" s="143">
        <v>22</v>
      </c>
      <c r="AQ16" s="143">
        <v>22</v>
      </c>
      <c r="AR16" s="143">
        <v>22</v>
      </c>
      <c r="AS16" s="143">
        <v>22</v>
      </c>
      <c r="AT16" s="143">
        <v>22</v>
      </c>
      <c r="AU16" s="143">
        <v>22</v>
      </c>
      <c r="AV16" s="143">
        <v>22</v>
      </c>
      <c r="AW16" s="143">
        <v>22</v>
      </c>
      <c r="AX16" s="143">
        <v>22</v>
      </c>
      <c r="AY16" s="143">
        <v>22</v>
      </c>
      <c r="AZ16" s="143">
        <v>22</v>
      </c>
      <c r="BA16" s="143">
        <v>22</v>
      </c>
      <c r="BB16" s="143">
        <v>22</v>
      </c>
      <c r="BC16" s="143">
        <v>22</v>
      </c>
      <c r="BD16" s="143">
        <v>22</v>
      </c>
      <c r="BE16" s="143">
        <v>22</v>
      </c>
      <c r="BF16" s="143">
        <v>22</v>
      </c>
      <c r="BG16" s="143">
        <v>22</v>
      </c>
      <c r="BH16" s="143">
        <v>22</v>
      </c>
      <c r="BI16" s="143">
        <v>22</v>
      </c>
      <c r="BJ16" s="143">
        <v>22</v>
      </c>
      <c r="BK16" s="143">
        <v>22</v>
      </c>
      <c r="BL16" s="143">
        <v>22</v>
      </c>
      <c r="BM16" s="143">
        <v>22</v>
      </c>
      <c r="BN16" s="143">
        <v>22</v>
      </c>
      <c r="BO16" s="143">
        <v>22</v>
      </c>
      <c r="BP16" s="143">
        <v>22</v>
      </c>
      <c r="BQ16" s="143">
        <v>22</v>
      </c>
      <c r="BR16" s="143">
        <v>22</v>
      </c>
      <c r="BS16" s="143">
        <v>22</v>
      </c>
      <c r="BT16" s="143">
        <v>22</v>
      </c>
      <c r="BU16" s="143">
        <v>22</v>
      </c>
      <c r="BV16" s="143">
        <v>21</v>
      </c>
      <c r="BW16" s="143">
        <v>22</v>
      </c>
      <c r="BX16" s="143">
        <v>22</v>
      </c>
      <c r="BY16" s="143">
        <v>22</v>
      </c>
      <c r="BZ16" s="143">
        <v>22</v>
      </c>
      <c r="CA16" s="143">
        <v>22</v>
      </c>
      <c r="CB16" s="143">
        <v>22</v>
      </c>
      <c r="CC16" s="143">
        <v>22</v>
      </c>
      <c r="CD16" s="143">
        <v>22</v>
      </c>
      <c r="CE16" s="143">
        <v>22</v>
      </c>
      <c r="CF16" s="143">
        <v>22</v>
      </c>
      <c r="CG16" s="143">
        <v>22</v>
      </c>
      <c r="CH16" s="143">
        <v>22</v>
      </c>
      <c r="CI16" s="143">
        <v>22</v>
      </c>
      <c r="CJ16" s="143">
        <v>22</v>
      </c>
      <c r="CK16" s="143">
        <v>22</v>
      </c>
      <c r="CL16" s="143">
        <v>22</v>
      </c>
      <c r="CM16" s="143">
        <v>22</v>
      </c>
      <c r="CN16" s="143">
        <v>22</v>
      </c>
      <c r="CO16" s="143">
        <v>22</v>
      </c>
      <c r="CP16" s="143">
        <v>22</v>
      </c>
      <c r="CQ16" s="143">
        <v>22</v>
      </c>
      <c r="CR16" s="143">
        <v>22</v>
      </c>
      <c r="CS16" s="143">
        <v>22</v>
      </c>
      <c r="CT16" s="143">
        <v>22</v>
      </c>
      <c r="CU16" s="143">
        <v>22</v>
      </c>
      <c r="CV16" s="143">
        <v>22</v>
      </c>
      <c r="CW16" s="143">
        <v>22</v>
      </c>
      <c r="CX16" s="143">
        <v>22</v>
      </c>
      <c r="CY16" s="143">
        <v>22</v>
      </c>
      <c r="CZ16" s="143">
        <v>22</v>
      </c>
      <c r="DA16" s="143">
        <v>22</v>
      </c>
      <c r="DB16" s="143">
        <v>22</v>
      </c>
      <c r="DC16" s="143">
        <v>22</v>
      </c>
      <c r="DD16" s="143">
        <v>22</v>
      </c>
      <c r="DE16" s="143">
        <v>22</v>
      </c>
      <c r="DF16" s="143">
        <v>22</v>
      </c>
      <c r="DG16" s="143">
        <v>22</v>
      </c>
      <c r="DH16" s="143">
        <v>22</v>
      </c>
      <c r="DI16" s="143">
        <v>22</v>
      </c>
      <c r="DJ16" s="143">
        <v>22</v>
      </c>
      <c r="DK16" s="143">
        <v>22</v>
      </c>
      <c r="DL16" s="143">
        <v>22</v>
      </c>
      <c r="DM16" s="143">
        <v>22</v>
      </c>
      <c r="DN16" s="143">
        <v>22</v>
      </c>
      <c r="DO16" s="143">
        <v>22</v>
      </c>
      <c r="DP16" s="143">
        <v>22</v>
      </c>
      <c r="DQ16" s="143">
        <v>22</v>
      </c>
    </row>
    <row r="17" spans="1:121" x14ac:dyDescent="0.2">
      <c r="A17" s="123" t="str">
        <f>Controle!M13</f>
        <v>LEONARDO MARCELLI</v>
      </c>
      <c r="B17" s="143">
        <v>22</v>
      </c>
      <c r="C17" s="143">
        <v>22</v>
      </c>
      <c r="D17" s="143">
        <v>22</v>
      </c>
      <c r="E17" s="143">
        <v>22</v>
      </c>
      <c r="F17" s="143">
        <v>22</v>
      </c>
      <c r="G17" s="143">
        <v>22</v>
      </c>
      <c r="H17" s="143">
        <v>22</v>
      </c>
      <c r="I17" s="143">
        <v>22</v>
      </c>
      <c r="J17" s="143">
        <v>22</v>
      </c>
      <c r="K17" s="143">
        <v>22</v>
      </c>
      <c r="L17" s="143">
        <v>22</v>
      </c>
      <c r="M17" s="143">
        <v>22</v>
      </c>
      <c r="N17" s="143">
        <v>22</v>
      </c>
      <c r="O17" s="143">
        <v>22</v>
      </c>
      <c r="P17" s="143">
        <v>22</v>
      </c>
      <c r="Q17" s="143">
        <v>22</v>
      </c>
      <c r="R17" s="143">
        <v>22</v>
      </c>
      <c r="S17" s="143">
        <v>22</v>
      </c>
      <c r="T17" s="143">
        <v>22</v>
      </c>
      <c r="U17" s="143">
        <v>22</v>
      </c>
      <c r="V17" s="143">
        <v>22</v>
      </c>
      <c r="W17" s="143">
        <v>22</v>
      </c>
      <c r="X17" s="143">
        <v>22</v>
      </c>
      <c r="Y17" s="143">
        <v>22</v>
      </c>
      <c r="Z17" s="143">
        <v>22</v>
      </c>
      <c r="AA17" s="143">
        <v>22</v>
      </c>
      <c r="AB17" s="143">
        <v>22</v>
      </c>
      <c r="AC17" s="143">
        <v>22</v>
      </c>
      <c r="AD17" s="143">
        <v>22</v>
      </c>
      <c r="AE17" s="143">
        <v>22</v>
      </c>
      <c r="AF17" s="143">
        <v>22</v>
      </c>
      <c r="AG17" s="143">
        <v>22</v>
      </c>
      <c r="AH17" s="143">
        <v>22</v>
      </c>
      <c r="AI17" s="143">
        <v>22</v>
      </c>
      <c r="AJ17" s="143">
        <v>22</v>
      </c>
      <c r="AK17" s="143">
        <v>22</v>
      </c>
      <c r="AL17" s="143">
        <v>22</v>
      </c>
      <c r="AM17" s="143">
        <v>22</v>
      </c>
      <c r="AN17" s="143">
        <v>22</v>
      </c>
      <c r="AO17" s="143">
        <v>22</v>
      </c>
      <c r="AP17" s="143">
        <v>22</v>
      </c>
      <c r="AQ17" s="143">
        <v>22</v>
      </c>
      <c r="AR17" s="143">
        <v>22</v>
      </c>
      <c r="AS17" s="143">
        <v>22</v>
      </c>
      <c r="AT17" s="143">
        <v>22</v>
      </c>
      <c r="AU17" s="143">
        <v>22</v>
      </c>
      <c r="AV17" s="143">
        <v>22</v>
      </c>
      <c r="AW17" s="143">
        <v>22</v>
      </c>
      <c r="AX17" s="143">
        <v>22</v>
      </c>
      <c r="AY17" s="143">
        <v>22</v>
      </c>
      <c r="AZ17" s="143">
        <v>22</v>
      </c>
      <c r="BA17" s="143">
        <v>22</v>
      </c>
      <c r="BB17" s="143">
        <v>22</v>
      </c>
      <c r="BC17" s="143">
        <v>22</v>
      </c>
      <c r="BD17" s="143">
        <v>22</v>
      </c>
      <c r="BE17" s="143">
        <v>22</v>
      </c>
      <c r="BF17" s="143">
        <v>22</v>
      </c>
      <c r="BG17" s="143">
        <v>22</v>
      </c>
      <c r="BH17" s="143">
        <v>22</v>
      </c>
      <c r="BI17" s="143">
        <v>22</v>
      </c>
      <c r="BJ17" s="143">
        <v>22</v>
      </c>
      <c r="BK17" s="143">
        <v>22</v>
      </c>
      <c r="BL17" s="143">
        <v>22</v>
      </c>
      <c r="BM17" s="143">
        <v>22</v>
      </c>
      <c r="BN17" s="143">
        <v>22</v>
      </c>
      <c r="BO17" s="143">
        <v>22</v>
      </c>
      <c r="BP17" s="143">
        <v>22</v>
      </c>
      <c r="BQ17" s="143">
        <v>22</v>
      </c>
      <c r="BR17" s="143">
        <v>22</v>
      </c>
      <c r="BS17" s="143">
        <v>22</v>
      </c>
      <c r="BT17" s="143">
        <v>22</v>
      </c>
      <c r="BU17" s="143">
        <v>22</v>
      </c>
      <c r="BV17" s="143">
        <v>21</v>
      </c>
      <c r="BW17" s="143">
        <v>22</v>
      </c>
      <c r="BX17" s="143">
        <v>22</v>
      </c>
      <c r="BY17" s="143">
        <v>22</v>
      </c>
      <c r="BZ17" s="143">
        <v>22</v>
      </c>
      <c r="CA17" s="143">
        <v>22</v>
      </c>
      <c r="CB17" s="143">
        <v>22</v>
      </c>
      <c r="CC17" s="143">
        <v>22</v>
      </c>
      <c r="CD17" s="143">
        <v>22</v>
      </c>
      <c r="CE17" s="143">
        <v>22</v>
      </c>
      <c r="CF17" s="143">
        <v>22</v>
      </c>
      <c r="CG17" s="143">
        <v>22</v>
      </c>
      <c r="CH17" s="143">
        <v>22</v>
      </c>
      <c r="CI17" s="143">
        <v>22</v>
      </c>
      <c r="CJ17" s="143">
        <v>22</v>
      </c>
      <c r="CK17" s="143">
        <v>22</v>
      </c>
      <c r="CL17" s="143">
        <v>22</v>
      </c>
      <c r="CM17" s="143">
        <v>22</v>
      </c>
      <c r="CN17" s="143">
        <v>22</v>
      </c>
      <c r="CO17" s="143">
        <v>22</v>
      </c>
      <c r="CP17" s="143">
        <v>22</v>
      </c>
      <c r="CQ17" s="143">
        <v>22</v>
      </c>
      <c r="CR17" s="143">
        <v>22</v>
      </c>
      <c r="CS17" s="143">
        <v>22</v>
      </c>
      <c r="CT17" s="143">
        <v>22</v>
      </c>
      <c r="CU17" s="143">
        <v>22</v>
      </c>
      <c r="CV17" s="143">
        <v>22</v>
      </c>
      <c r="CW17" s="143">
        <v>22</v>
      </c>
      <c r="CX17" s="143">
        <v>22</v>
      </c>
      <c r="CY17" s="143">
        <v>22</v>
      </c>
      <c r="CZ17" s="143">
        <v>22</v>
      </c>
      <c r="DA17" s="143">
        <v>22</v>
      </c>
      <c r="DB17" s="143">
        <v>22</v>
      </c>
      <c r="DC17" s="143">
        <v>22</v>
      </c>
      <c r="DD17" s="143">
        <v>22</v>
      </c>
      <c r="DE17" s="143">
        <v>22</v>
      </c>
      <c r="DF17" s="143">
        <v>22</v>
      </c>
      <c r="DG17" s="143">
        <v>22</v>
      </c>
      <c r="DH17" s="143">
        <v>22</v>
      </c>
      <c r="DI17" s="143">
        <v>22</v>
      </c>
      <c r="DJ17" s="143">
        <v>22</v>
      </c>
      <c r="DK17" s="143">
        <v>22</v>
      </c>
      <c r="DL17" s="143">
        <v>22</v>
      </c>
      <c r="DM17" s="143">
        <v>22</v>
      </c>
      <c r="DN17" s="143">
        <v>22</v>
      </c>
      <c r="DO17" s="143">
        <v>22</v>
      </c>
      <c r="DP17" s="143">
        <v>22</v>
      </c>
      <c r="DQ17" s="143">
        <v>22</v>
      </c>
    </row>
    <row r="18" spans="1:121" x14ac:dyDescent="0.2">
      <c r="A18" s="123" t="str">
        <f>Controle!M14</f>
        <v>MAURICIO MARCELLI</v>
      </c>
      <c r="B18" s="143">
        <v>22</v>
      </c>
      <c r="C18" s="143">
        <v>22</v>
      </c>
      <c r="D18" s="143">
        <v>22</v>
      </c>
      <c r="E18" s="143">
        <v>22</v>
      </c>
      <c r="F18" s="143">
        <v>22</v>
      </c>
      <c r="G18" s="143">
        <v>22</v>
      </c>
      <c r="H18" s="143">
        <v>22</v>
      </c>
      <c r="I18" s="143">
        <v>22</v>
      </c>
      <c r="J18" s="143">
        <v>22</v>
      </c>
      <c r="K18" s="143">
        <v>22</v>
      </c>
      <c r="L18" s="143">
        <v>22</v>
      </c>
      <c r="M18" s="143">
        <v>22</v>
      </c>
      <c r="N18" s="143">
        <v>22</v>
      </c>
      <c r="O18" s="143">
        <v>22</v>
      </c>
      <c r="P18" s="143">
        <v>22</v>
      </c>
      <c r="Q18" s="143">
        <v>22</v>
      </c>
      <c r="R18" s="143">
        <v>22</v>
      </c>
      <c r="S18" s="143">
        <v>22</v>
      </c>
      <c r="T18" s="143">
        <v>22</v>
      </c>
      <c r="U18" s="143">
        <v>22</v>
      </c>
      <c r="V18" s="143">
        <v>22</v>
      </c>
      <c r="W18" s="143">
        <v>22</v>
      </c>
      <c r="X18" s="143">
        <v>22</v>
      </c>
      <c r="Y18" s="143">
        <v>22</v>
      </c>
      <c r="Z18" s="143">
        <v>22</v>
      </c>
      <c r="AA18" s="143">
        <v>22</v>
      </c>
      <c r="AB18" s="143">
        <v>22</v>
      </c>
      <c r="AC18" s="143">
        <v>22</v>
      </c>
      <c r="AD18" s="143">
        <v>22</v>
      </c>
      <c r="AE18" s="143">
        <v>22</v>
      </c>
      <c r="AF18" s="143">
        <v>22</v>
      </c>
      <c r="AG18" s="143">
        <v>22</v>
      </c>
      <c r="AH18" s="143">
        <v>22</v>
      </c>
      <c r="AI18" s="143">
        <v>22</v>
      </c>
      <c r="AJ18" s="143">
        <v>22</v>
      </c>
      <c r="AK18" s="143">
        <v>22</v>
      </c>
      <c r="AL18" s="143">
        <v>22</v>
      </c>
      <c r="AM18" s="143">
        <v>22</v>
      </c>
      <c r="AN18" s="143">
        <v>22</v>
      </c>
      <c r="AO18" s="143">
        <v>22</v>
      </c>
      <c r="AP18" s="143">
        <v>22</v>
      </c>
      <c r="AQ18" s="143">
        <v>22</v>
      </c>
      <c r="AR18" s="143">
        <v>22</v>
      </c>
      <c r="AS18" s="143">
        <v>22</v>
      </c>
      <c r="AT18" s="143">
        <v>22</v>
      </c>
      <c r="AU18" s="143">
        <v>22</v>
      </c>
      <c r="AV18" s="143">
        <v>22</v>
      </c>
      <c r="AW18" s="143">
        <v>22</v>
      </c>
      <c r="AX18" s="143">
        <v>22</v>
      </c>
      <c r="AY18" s="143">
        <v>22</v>
      </c>
      <c r="AZ18" s="143">
        <v>22</v>
      </c>
      <c r="BA18" s="143">
        <v>22</v>
      </c>
      <c r="BB18" s="143">
        <v>22</v>
      </c>
      <c r="BC18" s="143">
        <v>22</v>
      </c>
      <c r="BD18" s="143">
        <v>22</v>
      </c>
      <c r="BE18" s="143">
        <v>22</v>
      </c>
      <c r="BF18" s="143">
        <v>22</v>
      </c>
      <c r="BG18" s="143">
        <v>22</v>
      </c>
      <c r="BH18" s="143">
        <v>22</v>
      </c>
      <c r="BI18" s="143">
        <v>22</v>
      </c>
      <c r="BJ18" s="143">
        <v>22</v>
      </c>
      <c r="BK18" s="143">
        <v>22</v>
      </c>
      <c r="BL18" s="143">
        <v>22</v>
      </c>
      <c r="BM18" s="143">
        <v>22</v>
      </c>
      <c r="BN18" s="143">
        <v>22</v>
      </c>
      <c r="BO18" s="143">
        <v>22</v>
      </c>
      <c r="BP18" s="143">
        <v>22</v>
      </c>
      <c r="BQ18" s="143">
        <v>22</v>
      </c>
      <c r="BR18" s="143">
        <v>22</v>
      </c>
      <c r="BS18" s="143">
        <v>22</v>
      </c>
      <c r="BT18" s="143">
        <v>22</v>
      </c>
      <c r="BU18" s="143">
        <v>22</v>
      </c>
      <c r="BV18" s="143">
        <v>21</v>
      </c>
      <c r="BW18" s="143">
        <v>22</v>
      </c>
      <c r="BX18" s="143">
        <v>22</v>
      </c>
      <c r="BY18" s="143">
        <v>22</v>
      </c>
      <c r="BZ18" s="143">
        <v>22</v>
      </c>
      <c r="CA18" s="143">
        <v>22</v>
      </c>
      <c r="CB18" s="143">
        <v>22</v>
      </c>
      <c r="CC18" s="143">
        <v>22</v>
      </c>
      <c r="CD18" s="143">
        <v>22</v>
      </c>
      <c r="CE18" s="143">
        <v>22</v>
      </c>
      <c r="CF18" s="143">
        <v>22</v>
      </c>
      <c r="CG18" s="143">
        <v>22</v>
      </c>
      <c r="CH18" s="143">
        <v>22</v>
      </c>
      <c r="CI18" s="143">
        <v>22</v>
      </c>
      <c r="CJ18" s="143">
        <v>22</v>
      </c>
      <c r="CK18" s="143">
        <v>22</v>
      </c>
      <c r="CL18" s="143">
        <v>22</v>
      </c>
      <c r="CM18" s="143">
        <v>22</v>
      </c>
      <c r="CN18" s="143">
        <v>22</v>
      </c>
      <c r="CO18" s="143">
        <v>22</v>
      </c>
      <c r="CP18" s="143">
        <v>22</v>
      </c>
      <c r="CQ18" s="143">
        <v>22</v>
      </c>
      <c r="CR18" s="143">
        <v>22</v>
      </c>
      <c r="CS18" s="143">
        <v>22</v>
      </c>
      <c r="CT18" s="143">
        <v>22</v>
      </c>
      <c r="CU18" s="143">
        <v>22</v>
      </c>
      <c r="CV18" s="143">
        <v>22</v>
      </c>
      <c r="CW18" s="143">
        <v>22</v>
      </c>
      <c r="CX18" s="143">
        <v>22</v>
      </c>
      <c r="CY18" s="143">
        <v>22</v>
      </c>
      <c r="CZ18" s="143">
        <v>22</v>
      </c>
      <c r="DA18" s="143">
        <v>22</v>
      </c>
      <c r="DB18" s="143">
        <v>22</v>
      </c>
      <c r="DC18" s="143">
        <v>22</v>
      </c>
      <c r="DD18" s="143">
        <v>22</v>
      </c>
      <c r="DE18" s="143">
        <v>22</v>
      </c>
      <c r="DF18" s="143">
        <v>22</v>
      </c>
      <c r="DG18" s="143">
        <v>22</v>
      </c>
      <c r="DH18" s="143">
        <v>22</v>
      </c>
      <c r="DI18" s="143">
        <v>22</v>
      </c>
      <c r="DJ18" s="143">
        <v>22</v>
      </c>
      <c r="DK18" s="143">
        <v>22</v>
      </c>
      <c r="DL18" s="143">
        <v>22</v>
      </c>
      <c r="DM18" s="143">
        <v>22</v>
      </c>
      <c r="DN18" s="143">
        <v>22</v>
      </c>
      <c r="DO18" s="143">
        <v>22</v>
      </c>
      <c r="DP18" s="143">
        <v>22</v>
      </c>
      <c r="DQ18" s="143">
        <v>22</v>
      </c>
    </row>
    <row r="19" spans="1:121" x14ac:dyDescent="0.2">
      <c r="A19" s="123" t="str">
        <f>Controle!M15</f>
        <v>OSCAR AVILES</v>
      </c>
      <c r="B19" s="143">
        <v>22</v>
      </c>
      <c r="C19" s="143">
        <v>22</v>
      </c>
      <c r="D19" s="143">
        <v>22</v>
      </c>
      <c r="E19" s="143">
        <v>22</v>
      </c>
      <c r="F19" s="143">
        <v>22</v>
      </c>
      <c r="G19" s="143">
        <v>22</v>
      </c>
      <c r="H19" s="143">
        <v>22</v>
      </c>
      <c r="I19" s="143">
        <v>22</v>
      </c>
      <c r="J19" s="143">
        <v>22</v>
      </c>
      <c r="K19" s="143">
        <v>22</v>
      </c>
      <c r="L19" s="143">
        <v>22</v>
      </c>
      <c r="M19" s="143">
        <v>22</v>
      </c>
      <c r="N19" s="143">
        <v>22</v>
      </c>
      <c r="O19" s="143">
        <v>22</v>
      </c>
      <c r="P19" s="143">
        <v>22</v>
      </c>
      <c r="Q19" s="143">
        <v>22</v>
      </c>
      <c r="R19" s="143">
        <v>22</v>
      </c>
      <c r="S19" s="143">
        <v>22</v>
      </c>
      <c r="T19" s="143">
        <v>22</v>
      </c>
      <c r="U19" s="143">
        <v>22</v>
      </c>
      <c r="V19" s="143">
        <v>22</v>
      </c>
      <c r="W19" s="143">
        <v>22</v>
      </c>
      <c r="X19" s="143">
        <v>22</v>
      </c>
      <c r="Y19" s="143">
        <v>22</v>
      </c>
      <c r="Z19" s="143">
        <v>22</v>
      </c>
      <c r="AA19" s="143">
        <v>22</v>
      </c>
      <c r="AB19" s="143">
        <v>22</v>
      </c>
      <c r="AC19" s="143">
        <v>22</v>
      </c>
      <c r="AD19" s="143">
        <v>22</v>
      </c>
      <c r="AE19" s="143">
        <v>22</v>
      </c>
      <c r="AF19" s="143">
        <v>22</v>
      </c>
      <c r="AG19" s="143">
        <v>22</v>
      </c>
      <c r="AH19" s="143">
        <v>22</v>
      </c>
      <c r="AI19" s="143">
        <v>22</v>
      </c>
      <c r="AJ19" s="143">
        <v>22</v>
      </c>
      <c r="AK19" s="143">
        <v>22</v>
      </c>
      <c r="AL19" s="143">
        <v>22</v>
      </c>
      <c r="AM19" s="143">
        <v>22</v>
      </c>
      <c r="AN19" s="143">
        <v>22</v>
      </c>
      <c r="AO19" s="143">
        <v>22</v>
      </c>
      <c r="AP19" s="143">
        <v>22</v>
      </c>
      <c r="AQ19" s="143">
        <v>22</v>
      </c>
      <c r="AR19" s="143">
        <v>22</v>
      </c>
      <c r="AS19" s="143">
        <v>22</v>
      </c>
      <c r="AT19" s="143">
        <v>22</v>
      </c>
      <c r="AU19" s="143">
        <v>22</v>
      </c>
      <c r="AV19" s="143">
        <v>22</v>
      </c>
      <c r="AW19" s="143">
        <v>22</v>
      </c>
      <c r="AX19" s="143">
        <v>22</v>
      </c>
      <c r="AY19" s="143">
        <v>22</v>
      </c>
      <c r="AZ19" s="143">
        <v>22</v>
      </c>
      <c r="BA19" s="143">
        <v>22</v>
      </c>
      <c r="BB19" s="143">
        <v>22</v>
      </c>
      <c r="BC19" s="143">
        <v>22</v>
      </c>
      <c r="BD19" s="143">
        <v>22</v>
      </c>
      <c r="BE19" s="143">
        <v>22</v>
      </c>
      <c r="BF19" s="143">
        <v>22</v>
      </c>
      <c r="BG19" s="143">
        <v>22</v>
      </c>
      <c r="BH19" s="143">
        <v>22</v>
      </c>
      <c r="BI19" s="143">
        <v>22</v>
      </c>
      <c r="BJ19" s="143">
        <v>22</v>
      </c>
      <c r="BK19" s="143">
        <v>22</v>
      </c>
      <c r="BL19" s="143">
        <v>22</v>
      </c>
      <c r="BM19" s="143">
        <v>22</v>
      </c>
      <c r="BN19" s="143">
        <v>22</v>
      </c>
      <c r="BO19" s="143">
        <v>22</v>
      </c>
      <c r="BP19" s="143">
        <v>22</v>
      </c>
      <c r="BQ19" s="143">
        <v>22</v>
      </c>
      <c r="BR19" s="143">
        <v>22</v>
      </c>
      <c r="BS19" s="143">
        <v>22</v>
      </c>
      <c r="BT19" s="143">
        <v>22</v>
      </c>
      <c r="BU19" s="143">
        <v>22</v>
      </c>
      <c r="BV19" s="143">
        <v>21</v>
      </c>
      <c r="BW19" s="143">
        <v>22</v>
      </c>
      <c r="BX19" s="143">
        <v>22</v>
      </c>
      <c r="BY19" s="143">
        <v>22</v>
      </c>
      <c r="BZ19" s="143">
        <v>22</v>
      </c>
      <c r="CA19" s="143">
        <v>22</v>
      </c>
      <c r="CB19" s="143">
        <v>22</v>
      </c>
      <c r="CC19" s="143">
        <v>22</v>
      </c>
      <c r="CD19" s="143">
        <v>22</v>
      </c>
      <c r="CE19" s="143">
        <v>22</v>
      </c>
      <c r="CF19" s="143">
        <v>22</v>
      </c>
      <c r="CG19" s="143">
        <v>22</v>
      </c>
      <c r="CH19" s="143">
        <v>22</v>
      </c>
      <c r="CI19" s="143">
        <v>22</v>
      </c>
      <c r="CJ19" s="143">
        <v>22</v>
      </c>
      <c r="CK19" s="143">
        <v>22</v>
      </c>
      <c r="CL19" s="143">
        <v>22</v>
      </c>
      <c r="CM19" s="143">
        <v>22</v>
      </c>
      <c r="CN19" s="143">
        <v>22</v>
      </c>
      <c r="CO19" s="143">
        <v>22</v>
      </c>
      <c r="CP19" s="143">
        <v>22</v>
      </c>
      <c r="CQ19" s="143">
        <v>22</v>
      </c>
      <c r="CR19" s="143">
        <v>22</v>
      </c>
      <c r="CS19" s="143">
        <v>22</v>
      </c>
      <c r="CT19" s="143">
        <v>22</v>
      </c>
      <c r="CU19" s="143">
        <v>22</v>
      </c>
      <c r="CV19" s="143">
        <v>22</v>
      </c>
      <c r="CW19" s="143">
        <v>22</v>
      </c>
      <c r="CX19" s="143">
        <v>22</v>
      </c>
      <c r="CY19" s="143">
        <v>22</v>
      </c>
      <c r="CZ19" s="143">
        <v>22</v>
      </c>
      <c r="DA19" s="143">
        <v>22</v>
      </c>
      <c r="DB19" s="143">
        <v>22</v>
      </c>
      <c r="DC19" s="143">
        <v>22</v>
      </c>
      <c r="DD19" s="143">
        <v>22</v>
      </c>
      <c r="DE19" s="143">
        <v>22</v>
      </c>
      <c r="DF19" s="143">
        <v>22</v>
      </c>
      <c r="DG19" s="143">
        <v>22</v>
      </c>
      <c r="DH19" s="143">
        <v>22</v>
      </c>
      <c r="DI19" s="143">
        <v>22</v>
      </c>
      <c r="DJ19" s="143">
        <v>22</v>
      </c>
      <c r="DK19" s="143">
        <v>22</v>
      </c>
      <c r="DL19" s="143">
        <v>22</v>
      </c>
      <c r="DM19" s="143">
        <v>22</v>
      </c>
      <c r="DN19" s="143">
        <v>22</v>
      </c>
      <c r="DO19" s="143">
        <v>22</v>
      </c>
      <c r="DP19" s="143">
        <v>22</v>
      </c>
      <c r="DQ19" s="143">
        <v>22</v>
      </c>
    </row>
    <row r="20" spans="1:121" x14ac:dyDescent="0.2">
      <c r="A20" s="123" t="str">
        <f>Controle!M16</f>
        <v>RAPHAEL DA MATA</v>
      </c>
      <c r="B20" s="143">
        <v>22</v>
      </c>
      <c r="C20" s="143">
        <v>22</v>
      </c>
      <c r="D20" s="143">
        <v>22</v>
      </c>
      <c r="E20" s="143">
        <v>22</v>
      </c>
      <c r="F20" s="143">
        <v>22</v>
      </c>
      <c r="G20" s="143">
        <v>22</v>
      </c>
      <c r="H20" s="143">
        <v>22</v>
      </c>
      <c r="I20" s="143">
        <v>22</v>
      </c>
      <c r="J20" s="143">
        <v>22</v>
      </c>
      <c r="K20" s="143">
        <v>22</v>
      </c>
      <c r="L20" s="143">
        <v>22</v>
      </c>
      <c r="M20" s="143">
        <v>22</v>
      </c>
      <c r="N20" s="143">
        <v>22</v>
      </c>
      <c r="O20" s="143">
        <v>22</v>
      </c>
      <c r="P20" s="143">
        <v>22</v>
      </c>
      <c r="Q20" s="143">
        <v>22</v>
      </c>
      <c r="R20" s="143">
        <v>22</v>
      </c>
      <c r="S20" s="143">
        <v>22</v>
      </c>
      <c r="T20" s="143">
        <v>22</v>
      </c>
      <c r="U20" s="143">
        <v>22</v>
      </c>
      <c r="V20" s="143">
        <v>22</v>
      </c>
      <c r="W20" s="143">
        <v>22</v>
      </c>
      <c r="X20" s="143">
        <v>22</v>
      </c>
      <c r="Y20" s="143">
        <v>22</v>
      </c>
      <c r="Z20" s="143">
        <v>22</v>
      </c>
      <c r="AA20" s="143">
        <v>22</v>
      </c>
      <c r="AB20" s="143">
        <v>22</v>
      </c>
      <c r="AC20" s="143">
        <v>22</v>
      </c>
      <c r="AD20" s="143">
        <v>22</v>
      </c>
      <c r="AE20" s="143">
        <v>22</v>
      </c>
      <c r="AF20" s="143">
        <v>22</v>
      </c>
      <c r="AG20" s="143">
        <v>22</v>
      </c>
      <c r="AH20" s="143">
        <v>22</v>
      </c>
      <c r="AI20" s="143">
        <v>22</v>
      </c>
      <c r="AJ20" s="143">
        <v>22</v>
      </c>
      <c r="AK20" s="143">
        <v>22</v>
      </c>
      <c r="AL20" s="143">
        <v>22</v>
      </c>
      <c r="AM20" s="143">
        <v>22</v>
      </c>
      <c r="AN20" s="143">
        <v>22</v>
      </c>
      <c r="AO20" s="143">
        <v>22</v>
      </c>
      <c r="AP20" s="143">
        <v>22</v>
      </c>
      <c r="AQ20" s="143">
        <v>22</v>
      </c>
      <c r="AR20" s="143">
        <v>22</v>
      </c>
      <c r="AS20" s="143">
        <v>22</v>
      </c>
      <c r="AT20" s="143">
        <v>22</v>
      </c>
      <c r="AU20" s="143">
        <v>22</v>
      </c>
      <c r="AV20" s="143">
        <v>22</v>
      </c>
      <c r="AW20" s="143">
        <v>22</v>
      </c>
      <c r="AX20" s="143">
        <v>22</v>
      </c>
      <c r="AY20" s="143">
        <v>22</v>
      </c>
      <c r="AZ20" s="143">
        <v>22</v>
      </c>
      <c r="BA20" s="143">
        <v>22</v>
      </c>
      <c r="BB20" s="143">
        <v>22</v>
      </c>
      <c r="BC20" s="143">
        <v>22</v>
      </c>
      <c r="BD20" s="143">
        <v>22</v>
      </c>
      <c r="BE20" s="143">
        <v>22</v>
      </c>
      <c r="BF20" s="143">
        <v>22</v>
      </c>
      <c r="BG20" s="143">
        <v>22</v>
      </c>
      <c r="BH20" s="143">
        <v>22</v>
      </c>
      <c r="BI20" s="143">
        <v>22</v>
      </c>
      <c r="BJ20" s="143">
        <v>22</v>
      </c>
      <c r="BK20" s="143">
        <v>22</v>
      </c>
      <c r="BL20" s="143">
        <v>22</v>
      </c>
      <c r="BM20" s="143">
        <v>22</v>
      </c>
      <c r="BN20" s="143">
        <v>22</v>
      </c>
      <c r="BO20" s="143">
        <v>22</v>
      </c>
      <c r="BP20" s="143">
        <v>22</v>
      </c>
      <c r="BQ20" s="143">
        <v>22</v>
      </c>
      <c r="BR20" s="143">
        <v>22</v>
      </c>
      <c r="BS20" s="143">
        <v>22</v>
      </c>
      <c r="BT20" s="143">
        <v>22</v>
      </c>
      <c r="BU20" s="143">
        <v>22</v>
      </c>
      <c r="BV20" s="143">
        <v>21</v>
      </c>
      <c r="BW20" s="143">
        <v>22</v>
      </c>
      <c r="BX20" s="143">
        <v>22</v>
      </c>
      <c r="BY20" s="143">
        <v>22</v>
      </c>
      <c r="BZ20" s="143">
        <v>22</v>
      </c>
      <c r="CA20" s="143">
        <v>22</v>
      </c>
      <c r="CB20" s="143">
        <v>22</v>
      </c>
      <c r="CC20" s="143">
        <v>22</v>
      </c>
      <c r="CD20" s="143">
        <v>22</v>
      </c>
      <c r="CE20" s="143">
        <v>22</v>
      </c>
      <c r="CF20" s="143">
        <v>22</v>
      </c>
      <c r="CG20" s="143">
        <v>22</v>
      </c>
      <c r="CH20" s="143">
        <v>22</v>
      </c>
      <c r="CI20" s="143">
        <v>22</v>
      </c>
      <c r="CJ20" s="143">
        <v>22</v>
      </c>
      <c r="CK20" s="143">
        <v>22</v>
      </c>
      <c r="CL20" s="143">
        <v>22</v>
      </c>
      <c r="CM20" s="143">
        <v>22</v>
      </c>
      <c r="CN20" s="143">
        <v>22</v>
      </c>
      <c r="CO20" s="143">
        <v>22</v>
      </c>
      <c r="CP20" s="143">
        <v>22</v>
      </c>
      <c r="CQ20" s="143">
        <v>22</v>
      </c>
      <c r="CR20" s="143">
        <v>22</v>
      </c>
      <c r="CS20" s="143">
        <v>22</v>
      </c>
      <c r="CT20" s="143">
        <v>22</v>
      </c>
      <c r="CU20" s="143">
        <v>22</v>
      </c>
      <c r="CV20" s="143">
        <v>22</v>
      </c>
      <c r="CW20" s="143">
        <v>22</v>
      </c>
      <c r="CX20" s="143">
        <v>22</v>
      </c>
      <c r="CY20" s="143">
        <v>22</v>
      </c>
      <c r="CZ20" s="143">
        <v>22</v>
      </c>
      <c r="DA20" s="143">
        <v>22</v>
      </c>
      <c r="DB20" s="143">
        <v>22</v>
      </c>
      <c r="DC20" s="143">
        <v>22</v>
      </c>
      <c r="DD20" s="143">
        <v>22</v>
      </c>
      <c r="DE20" s="143">
        <v>22</v>
      </c>
      <c r="DF20" s="143">
        <v>22</v>
      </c>
      <c r="DG20" s="143">
        <v>22</v>
      </c>
      <c r="DH20" s="143">
        <v>22</v>
      </c>
      <c r="DI20" s="143">
        <v>22</v>
      </c>
      <c r="DJ20" s="143">
        <v>22</v>
      </c>
      <c r="DK20" s="143">
        <v>22</v>
      </c>
      <c r="DL20" s="143">
        <v>22</v>
      </c>
      <c r="DM20" s="143">
        <v>22</v>
      </c>
      <c r="DN20" s="143">
        <v>22</v>
      </c>
      <c r="DO20" s="143">
        <v>22</v>
      </c>
      <c r="DP20" s="143">
        <v>22</v>
      </c>
      <c r="DQ20" s="143">
        <v>22</v>
      </c>
    </row>
    <row r="21" spans="1:121" x14ac:dyDescent="0.2">
      <c r="A21" s="123" t="str">
        <f>Controle!M17</f>
        <v>RÉGIS AREDES</v>
      </c>
      <c r="B21" s="143">
        <v>22</v>
      </c>
      <c r="C21" s="143">
        <v>22</v>
      </c>
      <c r="D21" s="143">
        <v>22</v>
      </c>
      <c r="E21" s="143">
        <v>22</v>
      </c>
      <c r="F21" s="143">
        <v>22</v>
      </c>
      <c r="G21" s="143">
        <v>22</v>
      </c>
      <c r="H21" s="143">
        <v>22</v>
      </c>
      <c r="I21" s="143">
        <v>22</v>
      </c>
      <c r="J21" s="143">
        <v>22</v>
      </c>
      <c r="K21" s="143">
        <v>22</v>
      </c>
      <c r="L21" s="143">
        <v>22</v>
      </c>
      <c r="M21" s="143">
        <v>22</v>
      </c>
      <c r="N21" s="143">
        <v>22</v>
      </c>
      <c r="O21" s="143">
        <v>22</v>
      </c>
      <c r="P21" s="143">
        <v>22</v>
      </c>
      <c r="Q21" s="143">
        <v>22</v>
      </c>
      <c r="R21" s="143">
        <v>22</v>
      </c>
      <c r="S21" s="143">
        <v>22</v>
      </c>
      <c r="T21" s="143">
        <v>22</v>
      </c>
      <c r="U21" s="143">
        <v>22</v>
      </c>
      <c r="V21" s="143">
        <v>22</v>
      </c>
      <c r="W21" s="143">
        <v>22</v>
      </c>
      <c r="X21" s="143">
        <v>22</v>
      </c>
      <c r="Y21" s="143">
        <v>22</v>
      </c>
      <c r="Z21" s="143">
        <v>22</v>
      </c>
      <c r="AA21" s="143">
        <v>22</v>
      </c>
      <c r="AB21" s="143">
        <v>22</v>
      </c>
      <c r="AC21" s="143">
        <v>22</v>
      </c>
      <c r="AD21" s="143">
        <v>22</v>
      </c>
      <c r="AE21" s="143">
        <v>22</v>
      </c>
      <c r="AF21" s="143">
        <v>22</v>
      </c>
      <c r="AG21" s="143">
        <v>22</v>
      </c>
      <c r="AH21" s="143">
        <v>22</v>
      </c>
      <c r="AI21" s="143">
        <v>22</v>
      </c>
      <c r="AJ21" s="143">
        <v>22</v>
      </c>
      <c r="AK21" s="143">
        <v>22</v>
      </c>
      <c r="AL21" s="143">
        <v>22</v>
      </c>
      <c r="AM21" s="143">
        <v>22</v>
      </c>
      <c r="AN21" s="143">
        <v>22</v>
      </c>
      <c r="AO21" s="143">
        <v>22</v>
      </c>
      <c r="AP21" s="143">
        <v>22</v>
      </c>
      <c r="AQ21" s="143">
        <v>22</v>
      </c>
      <c r="AR21" s="143">
        <v>22</v>
      </c>
      <c r="AS21" s="143">
        <v>22</v>
      </c>
      <c r="AT21" s="143">
        <v>22</v>
      </c>
      <c r="AU21" s="143">
        <v>22</v>
      </c>
      <c r="AV21" s="143">
        <v>22</v>
      </c>
      <c r="AW21" s="143">
        <v>22</v>
      </c>
      <c r="AX21" s="143">
        <v>22</v>
      </c>
      <c r="AY21" s="143">
        <v>22</v>
      </c>
      <c r="AZ21" s="143">
        <v>22</v>
      </c>
      <c r="BA21" s="143">
        <v>22</v>
      </c>
      <c r="BB21" s="143">
        <v>22</v>
      </c>
      <c r="BC21" s="143">
        <v>22</v>
      </c>
      <c r="BD21" s="143">
        <v>22</v>
      </c>
      <c r="BE21" s="143">
        <v>22</v>
      </c>
      <c r="BF21" s="143">
        <v>22</v>
      </c>
      <c r="BG21" s="143">
        <v>22</v>
      </c>
      <c r="BH21" s="143">
        <v>22</v>
      </c>
      <c r="BI21" s="143">
        <v>22</v>
      </c>
      <c r="BJ21" s="143">
        <v>22</v>
      </c>
      <c r="BK21" s="143">
        <v>22</v>
      </c>
      <c r="BL21" s="143">
        <v>22</v>
      </c>
      <c r="BM21" s="143">
        <v>22</v>
      </c>
      <c r="BN21" s="143">
        <v>22</v>
      </c>
      <c r="BO21" s="143">
        <v>22</v>
      </c>
      <c r="BP21" s="143">
        <v>22</v>
      </c>
      <c r="BQ21" s="143">
        <v>22</v>
      </c>
      <c r="BR21" s="143">
        <v>22</v>
      </c>
      <c r="BS21" s="143">
        <v>22</v>
      </c>
      <c r="BT21" s="143">
        <v>22</v>
      </c>
      <c r="BU21" s="143">
        <v>22</v>
      </c>
      <c r="BV21" s="143">
        <v>21</v>
      </c>
      <c r="BW21" s="143">
        <v>22</v>
      </c>
      <c r="BX21" s="143">
        <v>22</v>
      </c>
      <c r="BY21" s="143">
        <v>22</v>
      </c>
      <c r="BZ21" s="143">
        <v>22</v>
      </c>
      <c r="CA21" s="143">
        <v>22</v>
      </c>
      <c r="CB21" s="143">
        <v>22</v>
      </c>
      <c r="CC21" s="143">
        <v>22</v>
      </c>
      <c r="CD21" s="143">
        <v>22</v>
      </c>
      <c r="CE21" s="143">
        <v>22</v>
      </c>
      <c r="CF21" s="143">
        <v>22</v>
      </c>
      <c r="CG21" s="143">
        <v>22</v>
      </c>
      <c r="CH21" s="143">
        <v>22</v>
      </c>
      <c r="CI21" s="143">
        <v>22</v>
      </c>
      <c r="CJ21" s="143">
        <v>22</v>
      </c>
      <c r="CK21" s="143">
        <v>22</v>
      </c>
      <c r="CL21" s="143">
        <v>22</v>
      </c>
      <c r="CM21" s="143">
        <v>22</v>
      </c>
      <c r="CN21" s="143">
        <v>22</v>
      </c>
      <c r="CO21" s="143">
        <v>22</v>
      </c>
      <c r="CP21" s="143">
        <v>22</v>
      </c>
      <c r="CQ21" s="143">
        <v>22</v>
      </c>
      <c r="CR21" s="143">
        <v>22</v>
      </c>
      <c r="CS21" s="143">
        <v>22</v>
      </c>
      <c r="CT21" s="143">
        <v>22</v>
      </c>
      <c r="CU21" s="143">
        <v>22</v>
      </c>
      <c r="CV21" s="143">
        <v>22</v>
      </c>
      <c r="CW21" s="143">
        <v>22</v>
      </c>
      <c r="CX21" s="143">
        <v>22</v>
      </c>
      <c r="CY21" s="143">
        <v>22</v>
      </c>
      <c r="CZ21" s="143">
        <v>22</v>
      </c>
      <c r="DA21" s="143">
        <v>22</v>
      </c>
      <c r="DB21" s="143">
        <v>22</v>
      </c>
      <c r="DC21" s="143">
        <v>22</v>
      </c>
      <c r="DD21" s="143">
        <v>22</v>
      </c>
      <c r="DE21" s="143">
        <v>22</v>
      </c>
      <c r="DF21" s="143">
        <v>22</v>
      </c>
      <c r="DG21" s="143">
        <v>22</v>
      </c>
      <c r="DH21" s="143">
        <v>22</v>
      </c>
      <c r="DI21" s="143">
        <v>22</v>
      </c>
      <c r="DJ21" s="143">
        <v>22</v>
      </c>
      <c r="DK21" s="143">
        <v>22</v>
      </c>
      <c r="DL21" s="143">
        <v>22</v>
      </c>
      <c r="DM21" s="143">
        <v>22</v>
      </c>
      <c r="DN21" s="143">
        <v>22</v>
      </c>
      <c r="DO21" s="143">
        <v>22</v>
      </c>
      <c r="DP21" s="143">
        <v>22</v>
      </c>
      <c r="DQ21" s="143">
        <v>22</v>
      </c>
    </row>
    <row r="22" spans="1:121" x14ac:dyDescent="0.2">
      <c r="A22" s="123" t="str">
        <f>Controle!M18</f>
        <v>RENATO MOREIRA</v>
      </c>
      <c r="B22" s="143">
        <v>22</v>
      </c>
      <c r="C22" s="143">
        <v>22</v>
      </c>
      <c r="D22" s="143">
        <v>22</v>
      </c>
      <c r="E22" s="143">
        <v>22</v>
      </c>
      <c r="F22" s="143">
        <v>22</v>
      </c>
      <c r="G22" s="143">
        <v>22</v>
      </c>
      <c r="H22" s="143">
        <v>22</v>
      </c>
      <c r="I22" s="143">
        <v>22</v>
      </c>
      <c r="J22" s="143">
        <v>22</v>
      </c>
      <c r="K22" s="143">
        <v>22</v>
      </c>
      <c r="L22" s="143">
        <v>22</v>
      </c>
      <c r="M22" s="143">
        <v>22</v>
      </c>
      <c r="N22" s="143">
        <v>22</v>
      </c>
      <c r="O22" s="143">
        <v>22</v>
      </c>
      <c r="P22" s="143">
        <v>22</v>
      </c>
      <c r="Q22" s="143">
        <v>22</v>
      </c>
      <c r="R22" s="143">
        <v>22</v>
      </c>
      <c r="S22" s="143">
        <v>22</v>
      </c>
      <c r="T22" s="143">
        <v>22</v>
      </c>
      <c r="U22" s="143">
        <v>22</v>
      </c>
      <c r="V22" s="143">
        <v>22</v>
      </c>
      <c r="W22" s="143">
        <v>22</v>
      </c>
      <c r="X22" s="143">
        <v>22</v>
      </c>
      <c r="Y22" s="143">
        <v>22</v>
      </c>
      <c r="Z22" s="143">
        <v>22</v>
      </c>
      <c r="AA22" s="143">
        <v>22</v>
      </c>
      <c r="AB22" s="143">
        <v>22</v>
      </c>
      <c r="AC22" s="143">
        <v>22</v>
      </c>
      <c r="AD22" s="143">
        <v>22</v>
      </c>
      <c r="AE22" s="143">
        <v>22</v>
      </c>
      <c r="AF22" s="143">
        <v>22</v>
      </c>
      <c r="AG22" s="143">
        <v>22</v>
      </c>
      <c r="AH22" s="143">
        <v>22</v>
      </c>
      <c r="AI22" s="143">
        <v>22</v>
      </c>
      <c r="AJ22" s="143">
        <v>22</v>
      </c>
      <c r="AK22" s="143">
        <v>22</v>
      </c>
      <c r="AL22" s="143">
        <v>22</v>
      </c>
      <c r="AM22" s="143">
        <v>22</v>
      </c>
      <c r="AN22" s="143">
        <v>22</v>
      </c>
      <c r="AO22" s="143">
        <v>22</v>
      </c>
      <c r="AP22" s="143">
        <v>22</v>
      </c>
      <c r="AQ22" s="143">
        <v>22</v>
      </c>
      <c r="AR22" s="143">
        <v>22</v>
      </c>
      <c r="AS22" s="143">
        <v>22</v>
      </c>
      <c r="AT22" s="143">
        <v>22</v>
      </c>
      <c r="AU22" s="143">
        <v>22</v>
      </c>
      <c r="AV22" s="143">
        <v>22</v>
      </c>
      <c r="AW22" s="143">
        <v>22</v>
      </c>
      <c r="AX22" s="143">
        <v>22</v>
      </c>
      <c r="AY22" s="143">
        <v>22</v>
      </c>
      <c r="AZ22" s="143">
        <v>22</v>
      </c>
      <c r="BA22" s="143">
        <v>22</v>
      </c>
      <c r="BB22" s="143">
        <v>22</v>
      </c>
      <c r="BC22" s="143">
        <v>22</v>
      </c>
      <c r="BD22" s="143">
        <v>22</v>
      </c>
      <c r="BE22" s="143">
        <v>22</v>
      </c>
      <c r="BF22" s="143">
        <v>22</v>
      </c>
      <c r="BG22" s="143">
        <v>22</v>
      </c>
      <c r="BH22" s="143">
        <v>22</v>
      </c>
      <c r="BI22" s="143">
        <v>22</v>
      </c>
      <c r="BJ22" s="143">
        <v>22</v>
      </c>
      <c r="BK22" s="143">
        <v>22</v>
      </c>
      <c r="BL22" s="143">
        <v>22</v>
      </c>
      <c r="BM22" s="143">
        <v>22</v>
      </c>
      <c r="BN22" s="143">
        <v>22</v>
      </c>
      <c r="BO22" s="143">
        <v>22</v>
      </c>
      <c r="BP22" s="143">
        <v>22</v>
      </c>
      <c r="BQ22" s="143">
        <v>22</v>
      </c>
      <c r="BR22" s="143">
        <v>22</v>
      </c>
      <c r="BS22" s="143">
        <v>22</v>
      </c>
      <c r="BT22" s="143">
        <v>22</v>
      </c>
      <c r="BU22" s="143">
        <v>22</v>
      </c>
      <c r="BV22" s="143">
        <v>21</v>
      </c>
      <c r="BW22" s="143">
        <v>22</v>
      </c>
      <c r="BX22" s="143">
        <v>22</v>
      </c>
      <c r="BY22" s="143">
        <v>22</v>
      </c>
      <c r="BZ22" s="143">
        <v>22</v>
      </c>
      <c r="CA22" s="143">
        <v>22</v>
      </c>
      <c r="CB22" s="143">
        <v>22</v>
      </c>
      <c r="CC22" s="143">
        <v>22</v>
      </c>
      <c r="CD22" s="143">
        <v>22</v>
      </c>
      <c r="CE22" s="143">
        <v>22</v>
      </c>
      <c r="CF22" s="143">
        <v>22</v>
      </c>
      <c r="CG22" s="143">
        <v>22</v>
      </c>
      <c r="CH22" s="143">
        <v>22</v>
      </c>
      <c r="CI22" s="143">
        <v>22</v>
      </c>
      <c r="CJ22" s="143">
        <v>22</v>
      </c>
      <c r="CK22" s="143">
        <v>22</v>
      </c>
      <c r="CL22" s="143">
        <v>22</v>
      </c>
      <c r="CM22" s="143">
        <v>22</v>
      </c>
      <c r="CN22" s="143">
        <v>22</v>
      </c>
      <c r="CO22" s="143">
        <v>22</v>
      </c>
      <c r="CP22" s="143">
        <v>22</v>
      </c>
      <c r="CQ22" s="143">
        <v>22</v>
      </c>
      <c r="CR22" s="143">
        <v>22</v>
      </c>
      <c r="CS22" s="143">
        <v>22</v>
      </c>
      <c r="CT22" s="143">
        <v>22</v>
      </c>
      <c r="CU22" s="143">
        <v>22</v>
      </c>
      <c r="CV22" s="143">
        <v>22</v>
      </c>
      <c r="CW22" s="143">
        <v>22</v>
      </c>
      <c r="CX22" s="143">
        <v>22</v>
      </c>
      <c r="CY22" s="143">
        <v>22</v>
      </c>
      <c r="CZ22" s="143">
        <v>22</v>
      </c>
      <c r="DA22" s="143">
        <v>22</v>
      </c>
      <c r="DB22" s="143">
        <v>22</v>
      </c>
      <c r="DC22" s="143">
        <v>22</v>
      </c>
      <c r="DD22" s="143">
        <v>22</v>
      </c>
      <c r="DE22" s="143">
        <v>22</v>
      </c>
      <c r="DF22" s="143">
        <v>22</v>
      </c>
      <c r="DG22" s="143">
        <v>22</v>
      </c>
      <c r="DH22" s="143">
        <v>22</v>
      </c>
      <c r="DI22" s="143">
        <v>22</v>
      </c>
      <c r="DJ22" s="143">
        <v>22</v>
      </c>
      <c r="DK22" s="143">
        <v>22</v>
      </c>
      <c r="DL22" s="143">
        <v>22</v>
      </c>
      <c r="DM22" s="143">
        <v>22</v>
      </c>
      <c r="DN22" s="143">
        <v>22</v>
      </c>
      <c r="DO22" s="143">
        <v>22</v>
      </c>
      <c r="DP22" s="143">
        <v>22</v>
      </c>
      <c r="DQ22" s="143">
        <v>22</v>
      </c>
    </row>
    <row r="23" spans="1:121" x14ac:dyDescent="0.2">
      <c r="A23" s="123" t="str">
        <f>Controle!M19</f>
        <v>TARCÍSIO DOUTEL</v>
      </c>
      <c r="B23" s="143">
        <v>22</v>
      </c>
      <c r="C23" s="143">
        <v>22</v>
      </c>
      <c r="D23" s="143">
        <v>22</v>
      </c>
      <c r="E23" s="143">
        <v>22</v>
      </c>
      <c r="F23" s="143">
        <v>22</v>
      </c>
      <c r="G23" s="143">
        <v>22</v>
      </c>
      <c r="H23" s="143">
        <v>22</v>
      </c>
      <c r="I23" s="143">
        <v>22</v>
      </c>
      <c r="J23" s="143">
        <v>22</v>
      </c>
      <c r="K23" s="143">
        <v>22</v>
      </c>
      <c r="L23" s="143">
        <v>22</v>
      </c>
      <c r="M23" s="143">
        <v>22</v>
      </c>
      <c r="N23" s="143">
        <v>22</v>
      </c>
      <c r="O23" s="143">
        <v>22</v>
      </c>
      <c r="P23" s="143">
        <v>22</v>
      </c>
      <c r="Q23" s="143">
        <v>22</v>
      </c>
      <c r="R23" s="143">
        <v>22</v>
      </c>
      <c r="S23" s="143">
        <v>22</v>
      </c>
      <c r="T23" s="143">
        <v>22</v>
      </c>
      <c r="U23" s="143">
        <v>22</v>
      </c>
      <c r="V23" s="143">
        <v>22</v>
      </c>
      <c r="W23" s="143">
        <v>22</v>
      </c>
      <c r="X23" s="143">
        <v>22</v>
      </c>
      <c r="Y23" s="143">
        <v>22</v>
      </c>
      <c r="Z23" s="143">
        <v>22</v>
      </c>
      <c r="AA23" s="143">
        <v>22</v>
      </c>
      <c r="AB23" s="143">
        <v>22</v>
      </c>
      <c r="AC23" s="143">
        <v>22</v>
      </c>
      <c r="AD23" s="143">
        <v>22</v>
      </c>
      <c r="AE23" s="143">
        <v>22</v>
      </c>
      <c r="AF23" s="143">
        <v>22</v>
      </c>
      <c r="AG23" s="143">
        <v>22</v>
      </c>
      <c r="AH23" s="143">
        <v>22</v>
      </c>
      <c r="AI23" s="143">
        <v>22</v>
      </c>
      <c r="AJ23" s="143">
        <v>22</v>
      </c>
      <c r="AK23" s="143">
        <v>22</v>
      </c>
      <c r="AL23" s="143">
        <v>22</v>
      </c>
      <c r="AM23" s="143">
        <v>22</v>
      </c>
      <c r="AN23" s="143">
        <v>22</v>
      </c>
      <c r="AO23" s="143">
        <v>22</v>
      </c>
      <c r="AP23" s="143">
        <v>22</v>
      </c>
      <c r="AQ23" s="143">
        <v>22</v>
      </c>
      <c r="AR23" s="143">
        <v>22</v>
      </c>
      <c r="AS23" s="143">
        <v>22</v>
      </c>
      <c r="AT23" s="143">
        <v>22</v>
      </c>
      <c r="AU23" s="143">
        <v>22</v>
      </c>
      <c r="AV23" s="143">
        <v>22</v>
      </c>
      <c r="AW23" s="143">
        <v>22</v>
      </c>
      <c r="AX23" s="143">
        <v>22</v>
      </c>
      <c r="AY23" s="143">
        <v>22</v>
      </c>
      <c r="AZ23" s="143">
        <v>22</v>
      </c>
      <c r="BA23" s="143">
        <v>22</v>
      </c>
      <c r="BB23" s="143">
        <v>22</v>
      </c>
      <c r="BC23" s="143">
        <v>22</v>
      </c>
      <c r="BD23" s="143">
        <v>22</v>
      </c>
      <c r="BE23" s="143">
        <v>22</v>
      </c>
      <c r="BF23" s="143">
        <v>22</v>
      </c>
      <c r="BG23" s="143">
        <v>22</v>
      </c>
      <c r="BH23" s="143">
        <v>22</v>
      </c>
      <c r="BI23" s="143">
        <v>22</v>
      </c>
      <c r="BJ23" s="143">
        <v>22</v>
      </c>
      <c r="BK23" s="143">
        <v>22</v>
      </c>
      <c r="BL23" s="143">
        <v>22</v>
      </c>
      <c r="BM23" s="143">
        <v>22</v>
      </c>
      <c r="BN23" s="143">
        <v>22</v>
      </c>
      <c r="BO23" s="143">
        <v>22</v>
      </c>
      <c r="BP23" s="143">
        <v>22</v>
      </c>
      <c r="BQ23" s="143">
        <v>22</v>
      </c>
      <c r="BR23" s="143">
        <v>22</v>
      </c>
      <c r="BS23" s="143">
        <v>22</v>
      </c>
      <c r="BT23" s="143">
        <v>22</v>
      </c>
      <c r="BU23" s="143">
        <v>22</v>
      </c>
      <c r="BV23" s="143">
        <v>21</v>
      </c>
      <c r="BW23" s="143">
        <v>22</v>
      </c>
      <c r="BX23" s="143">
        <v>22</v>
      </c>
      <c r="BY23" s="143">
        <v>22</v>
      </c>
      <c r="BZ23" s="143">
        <v>22</v>
      </c>
      <c r="CA23" s="143">
        <v>22</v>
      </c>
      <c r="CB23" s="143">
        <v>22</v>
      </c>
      <c r="CC23" s="143">
        <v>22</v>
      </c>
      <c r="CD23" s="143">
        <v>22</v>
      </c>
      <c r="CE23" s="143">
        <v>22</v>
      </c>
      <c r="CF23" s="143">
        <v>22</v>
      </c>
      <c r="CG23" s="143">
        <v>22</v>
      </c>
      <c r="CH23" s="143">
        <v>22</v>
      </c>
      <c r="CI23" s="143">
        <v>22</v>
      </c>
      <c r="CJ23" s="143">
        <v>22</v>
      </c>
      <c r="CK23" s="143">
        <v>22</v>
      </c>
      <c r="CL23" s="143">
        <v>22</v>
      </c>
      <c r="CM23" s="143">
        <v>22</v>
      </c>
      <c r="CN23" s="143">
        <v>22</v>
      </c>
      <c r="CO23" s="143">
        <v>22</v>
      </c>
      <c r="CP23" s="143">
        <v>22</v>
      </c>
      <c r="CQ23" s="143">
        <v>22</v>
      </c>
      <c r="CR23" s="143">
        <v>22</v>
      </c>
      <c r="CS23" s="143">
        <v>22</v>
      </c>
      <c r="CT23" s="143">
        <v>22</v>
      </c>
      <c r="CU23" s="143">
        <v>22</v>
      </c>
      <c r="CV23" s="143">
        <v>22</v>
      </c>
      <c r="CW23" s="143">
        <v>22</v>
      </c>
      <c r="CX23" s="143">
        <v>22</v>
      </c>
      <c r="CY23" s="143">
        <v>22</v>
      </c>
      <c r="CZ23" s="143">
        <v>22</v>
      </c>
      <c r="DA23" s="143">
        <v>22</v>
      </c>
      <c r="DB23" s="143">
        <v>22</v>
      </c>
      <c r="DC23" s="143">
        <v>22</v>
      </c>
      <c r="DD23" s="143">
        <v>22</v>
      </c>
      <c r="DE23" s="143">
        <v>22</v>
      </c>
      <c r="DF23" s="143">
        <v>22</v>
      </c>
      <c r="DG23" s="143">
        <v>22</v>
      </c>
      <c r="DH23" s="143">
        <v>22</v>
      </c>
      <c r="DI23" s="143">
        <v>22</v>
      </c>
      <c r="DJ23" s="143">
        <v>22</v>
      </c>
      <c r="DK23" s="143">
        <v>22</v>
      </c>
      <c r="DL23" s="143">
        <v>22</v>
      </c>
      <c r="DM23" s="143">
        <v>22</v>
      </c>
      <c r="DN23" s="143">
        <v>22</v>
      </c>
      <c r="DO23" s="143">
        <v>22</v>
      </c>
      <c r="DP23" s="143">
        <v>22</v>
      </c>
      <c r="DQ23" s="143">
        <v>22</v>
      </c>
    </row>
    <row r="24" spans="1:121" x14ac:dyDescent="0.2">
      <c r="A24" s="123" t="str">
        <f>Controle!M20</f>
        <v>THIAGO SANTOS</v>
      </c>
      <c r="B24" s="143">
        <v>22</v>
      </c>
      <c r="C24" s="143">
        <v>22</v>
      </c>
      <c r="D24" s="143">
        <v>22</v>
      </c>
      <c r="E24" s="143">
        <v>22</v>
      </c>
      <c r="F24" s="143">
        <v>22</v>
      </c>
      <c r="G24" s="143">
        <v>22</v>
      </c>
      <c r="H24" s="143">
        <v>22</v>
      </c>
      <c r="I24" s="143">
        <v>22</v>
      </c>
      <c r="J24" s="143">
        <v>22</v>
      </c>
      <c r="K24" s="143">
        <v>22</v>
      </c>
      <c r="L24" s="143">
        <v>22</v>
      </c>
      <c r="M24" s="143">
        <v>22</v>
      </c>
      <c r="N24" s="143">
        <v>22</v>
      </c>
      <c r="O24" s="143">
        <v>22</v>
      </c>
      <c r="P24" s="143">
        <v>22</v>
      </c>
      <c r="Q24" s="143">
        <v>22</v>
      </c>
      <c r="R24" s="143">
        <v>22</v>
      </c>
      <c r="S24" s="143">
        <v>22</v>
      </c>
      <c r="T24" s="143">
        <v>22</v>
      </c>
      <c r="U24" s="143">
        <v>22</v>
      </c>
      <c r="V24" s="143">
        <v>22</v>
      </c>
      <c r="W24" s="143">
        <v>22</v>
      </c>
      <c r="X24" s="143">
        <v>22</v>
      </c>
      <c r="Y24" s="143">
        <v>22</v>
      </c>
      <c r="Z24" s="143">
        <v>22</v>
      </c>
      <c r="AA24" s="143">
        <v>22</v>
      </c>
      <c r="AB24" s="143">
        <v>22</v>
      </c>
      <c r="AC24" s="143">
        <v>22</v>
      </c>
      <c r="AD24" s="143">
        <v>22</v>
      </c>
      <c r="AE24" s="143">
        <v>22</v>
      </c>
      <c r="AF24" s="143">
        <v>22</v>
      </c>
      <c r="AG24" s="143">
        <v>22</v>
      </c>
      <c r="AH24" s="143">
        <v>22</v>
      </c>
      <c r="AI24" s="143">
        <v>22</v>
      </c>
      <c r="AJ24" s="143">
        <v>22</v>
      </c>
      <c r="AK24" s="143">
        <v>22</v>
      </c>
      <c r="AL24" s="143">
        <v>22</v>
      </c>
      <c r="AM24" s="143">
        <v>22</v>
      </c>
      <c r="AN24" s="143">
        <v>22</v>
      </c>
      <c r="AO24" s="143">
        <v>22</v>
      </c>
      <c r="AP24" s="143">
        <v>22</v>
      </c>
      <c r="AQ24" s="143">
        <v>22</v>
      </c>
      <c r="AR24" s="143">
        <v>22</v>
      </c>
      <c r="AS24" s="143">
        <v>22</v>
      </c>
      <c r="AT24" s="143">
        <v>22</v>
      </c>
      <c r="AU24" s="143">
        <v>22</v>
      </c>
      <c r="AV24" s="143">
        <v>22</v>
      </c>
      <c r="AW24" s="143">
        <v>22</v>
      </c>
      <c r="AX24" s="143">
        <v>22</v>
      </c>
      <c r="AY24" s="143">
        <v>22</v>
      </c>
      <c r="AZ24" s="143">
        <v>22</v>
      </c>
      <c r="BA24" s="143">
        <v>22</v>
      </c>
      <c r="BB24" s="143">
        <v>22</v>
      </c>
      <c r="BC24" s="143">
        <v>22</v>
      </c>
      <c r="BD24" s="143">
        <v>22</v>
      </c>
      <c r="BE24" s="143">
        <v>22</v>
      </c>
      <c r="BF24" s="143">
        <v>22</v>
      </c>
      <c r="BG24" s="143">
        <v>22</v>
      </c>
      <c r="BH24" s="143">
        <v>22</v>
      </c>
      <c r="BI24" s="143">
        <v>22</v>
      </c>
      <c r="BJ24" s="143">
        <v>22</v>
      </c>
      <c r="BK24" s="143">
        <v>22</v>
      </c>
      <c r="BL24" s="143">
        <v>22</v>
      </c>
      <c r="BM24" s="143">
        <v>22</v>
      </c>
      <c r="BN24" s="143">
        <v>22</v>
      </c>
      <c r="BO24" s="143">
        <v>22</v>
      </c>
      <c r="BP24" s="143">
        <v>22</v>
      </c>
      <c r="BQ24" s="143">
        <v>22</v>
      </c>
      <c r="BR24" s="143">
        <v>22</v>
      </c>
      <c r="BS24" s="143">
        <v>22</v>
      </c>
      <c r="BT24" s="143">
        <v>22</v>
      </c>
      <c r="BU24" s="143">
        <v>22</v>
      </c>
      <c r="BV24" s="143">
        <v>21</v>
      </c>
      <c r="BW24" s="143">
        <v>22</v>
      </c>
      <c r="BX24" s="143">
        <v>22</v>
      </c>
      <c r="BY24" s="143">
        <v>22</v>
      </c>
      <c r="BZ24" s="143">
        <v>22</v>
      </c>
      <c r="CA24" s="143">
        <v>22</v>
      </c>
      <c r="CB24" s="143">
        <v>22</v>
      </c>
      <c r="CC24" s="143">
        <v>22</v>
      </c>
      <c r="CD24" s="143">
        <v>22</v>
      </c>
      <c r="CE24" s="143">
        <v>22</v>
      </c>
      <c r="CF24" s="143">
        <v>22</v>
      </c>
      <c r="CG24" s="143">
        <v>22</v>
      </c>
      <c r="CH24" s="143">
        <v>22</v>
      </c>
      <c r="CI24" s="143">
        <v>22</v>
      </c>
      <c r="CJ24" s="143">
        <v>22</v>
      </c>
      <c r="CK24" s="143">
        <v>22</v>
      </c>
      <c r="CL24" s="143">
        <v>22</v>
      </c>
      <c r="CM24" s="143">
        <v>22</v>
      </c>
      <c r="CN24" s="143">
        <v>22</v>
      </c>
      <c r="CO24" s="143">
        <v>22</v>
      </c>
      <c r="CP24" s="143">
        <v>22</v>
      </c>
      <c r="CQ24" s="143">
        <v>22</v>
      </c>
      <c r="CR24" s="143">
        <v>22</v>
      </c>
      <c r="CS24" s="143">
        <v>22</v>
      </c>
      <c r="CT24" s="143">
        <v>22</v>
      </c>
      <c r="CU24" s="143">
        <v>22</v>
      </c>
      <c r="CV24" s="143">
        <v>22</v>
      </c>
      <c r="CW24" s="143">
        <v>22</v>
      </c>
      <c r="CX24" s="143">
        <v>22</v>
      </c>
      <c r="CY24" s="143">
        <v>22</v>
      </c>
      <c r="CZ24" s="143">
        <v>22</v>
      </c>
      <c r="DA24" s="143">
        <v>22</v>
      </c>
      <c r="DB24" s="143">
        <v>22</v>
      </c>
      <c r="DC24" s="143">
        <v>22</v>
      </c>
      <c r="DD24" s="143">
        <v>22</v>
      </c>
      <c r="DE24" s="143">
        <v>22</v>
      </c>
      <c r="DF24" s="143">
        <v>22</v>
      </c>
      <c r="DG24" s="143">
        <v>22</v>
      </c>
      <c r="DH24" s="143">
        <v>22</v>
      </c>
      <c r="DI24" s="143">
        <v>22</v>
      </c>
      <c r="DJ24" s="143">
        <v>22</v>
      </c>
      <c r="DK24" s="143">
        <v>22</v>
      </c>
      <c r="DL24" s="143">
        <v>22</v>
      </c>
      <c r="DM24" s="143">
        <v>22</v>
      </c>
      <c r="DN24" s="143">
        <v>22</v>
      </c>
      <c r="DO24" s="143">
        <v>22</v>
      </c>
      <c r="DP24" s="143">
        <v>22</v>
      </c>
      <c r="DQ24" s="143">
        <v>22</v>
      </c>
    </row>
    <row r="25" spans="1:121" x14ac:dyDescent="0.2">
      <c r="A25" s="123">
        <f>Controle!M21</f>
        <v>2016</v>
      </c>
      <c r="B25" s="143">
        <v>0</v>
      </c>
      <c r="C25" s="143">
        <v>0</v>
      </c>
      <c r="D25" s="143">
        <v>0</v>
      </c>
      <c r="E25" s="143">
        <v>0</v>
      </c>
      <c r="F25" s="143">
        <v>0</v>
      </c>
      <c r="G25" s="143">
        <v>0</v>
      </c>
      <c r="H25" s="143">
        <v>0</v>
      </c>
      <c r="I25" s="143">
        <v>0</v>
      </c>
      <c r="J25" s="143">
        <v>0</v>
      </c>
      <c r="K25" s="143">
        <v>0</v>
      </c>
      <c r="L25" s="143">
        <v>0</v>
      </c>
      <c r="M25" s="143">
        <v>0</v>
      </c>
      <c r="N25" s="143">
        <v>0</v>
      </c>
      <c r="O25" s="143">
        <v>0</v>
      </c>
      <c r="P25" s="143">
        <v>0</v>
      </c>
      <c r="Q25" s="143">
        <v>0</v>
      </c>
      <c r="R25" s="143">
        <v>0</v>
      </c>
      <c r="S25" s="143">
        <v>0</v>
      </c>
      <c r="T25" s="143">
        <v>0</v>
      </c>
      <c r="U25" s="143">
        <v>0</v>
      </c>
      <c r="V25" s="143">
        <v>0</v>
      </c>
      <c r="W25" s="143">
        <v>0</v>
      </c>
      <c r="X25" s="143">
        <v>0</v>
      </c>
      <c r="Y25" s="143">
        <v>0</v>
      </c>
      <c r="Z25" s="143">
        <v>0</v>
      </c>
      <c r="AA25" s="143">
        <v>0</v>
      </c>
      <c r="AB25" s="143">
        <v>0</v>
      </c>
      <c r="AC25" s="143">
        <v>0</v>
      </c>
      <c r="AD25" s="143">
        <v>0</v>
      </c>
      <c r="AE25" s="143">
        <v>0</v>
      </c>
      <c r="AF25" s="143">
        <v>0</v>
      </c>
      <c r="AG25" s="143">
        <v>0</v>
      </c>
      <c r="AH25" s="143">
        <v>0</v>
      </c>
      <c r="AI25" s="143">
        <v>0</v>
      </c>
      <c r="AJ25" s="143">
        <v>0</v>
      </c>
      <c r="AK25" s="143">
        <v>0</v>
      </c>
      <c r="AL25" s="143">
        <v>0</v>
      </c>
      <c r="AM25" s="143">
        <v>0</v>
      </c>
      <c r="AN25" s="143">
        <v>0</v>
      </c>
      <c r="AO25" s="143">
        <v>0</v>
      </c>
      <c r="AP25" s="143">
        <v>0</v>
      </c>
      <c r="AQ25" s="143">
        <v>0</v>
      </c>
      <c r="AR25" s="143">
        <v>0</v>
      </c>
      <c r="AS25" s="143">
        <v>0</v>
      </c>
      <c r="AT25" s="143">
        <v>0</v>
      </c>
      <c r="AU25" s="143">
        <v>0</v>
      </c>
      <c r="AV25" s="143">
        <v>0</v>
      </c>
      <c r="AW25" s="143">
        <v>0</v>
      </c>
      <c r="AX25" s="143">
        <v>0</v>
      </c>
      <c r="AY25" s="143">
        <v>0</v>
      </c>
      <c r="AZ25" s="143">
        <v>0</v>
      </c>
      <c r="BA25" s="143">
        <v>0</v>
      </c>
      <c r="BB25" s="143">
        <v>0</v>
      </c>
      <c r="BC25" s="143">
        <v>0</v>
      </c>
      <c r="BD25" s="143">
        <v>0</v>
      </c>
      <c r="BE25" s="143">
        <v>0</v>
      </c>
      <c r="BF25" s="143">
        <v>0</v>
      </c>
      <c r="BG25" s="143">
        <v>0</v>
      </c>
      <c r="BH25" s="143">
        <v>0</v>
      </c>
      <c r="BI25" s="143">
        <v>0</v>
      </c>
      <c r="BJ25" s="143">
        <v>0</v>
      </c>
      <c r="BK25" s="143">
        <v>0</v>
      </c>
      <c r="BL25" s="143">
        <v>0</v>
      </c>
      <c r="BM25" s="143">
        <v>0</v>
      </c>
      <c r="BN25" s="143">
        <v>0</v>
      </c>
      <c r="BO25" s="143">
        <v>0</v>
      </c>
      <c r="BP25" s="143">
        <v>0</v>
      </c>
      <c r="BQ25" s="143">
        <v>0</v>
      </c>
      <c r="BR25" s="143">
        <v>0</v>
      </c>
      <c r="BS25" s="143">
        <v>0</v>
      </c>
      <c r="BT25" s="143">
        <v>0</v>
      </c>
      <c r="BU25" s="143">
        <v>0</v>
      </c>
      <c r="BV25" s="143">
        <v>0</v>
      </c>
      <c r="BW25" s="143">
        <v>0</v>
      </c>
      <c r="BX25" s="143">
        <v>0</v>
      </c>
      <c r="BY25" s="143">
        <v>0</v>
      </c>
      <c r="BZ25" s="143">
        <v>0</v>
      </c>
      <c r="CA25" s="143">
        <v>0</v>
      </c>
      <c r="CB25" s="143">
        <v>0</v>
      </c>
      <c r="CC25" s="143">
        <v>0</v>
      </c>
      <c r="CD25" s="143">
        <v>0</v>
      </c>
      <c r="CE25" s="143">
        <v>0</v>
      </c>
      <c r="CF25" s="143">
        <v>0</v>
      </c>
      <c r="CG25" s="143">
        <v>0</v>
      </c>
      <c r="CH25" s="143">
        <v>0</v>
      </c>
      <c r="CI25" s="143">
        <v>0</v>
      </c>
      <c r="CJ25" s="143">
        <v>0</v>
      </c>
      <c r="CK25" s="143">
        <v>0</v>
      </c>
      <c r="CL25" s="143">
        <v>0</v>
      </c>
      <c r="CM25" s="143">
        <v>0</v>
      </c>
      <c r="CN25" s="143">
        <v>0</v>
      </c>
      <c r="CO25" s="143">
        <v>0</v>
      </c>
      <c r="CP25" s="143">
        <v>0</v>
      </c>
      <c r="CQ25" s="143">
        <v>0</v>
      </c>
      <c r="CR25" s="143">
        <v>0</v>
      </c>
      <c r="CS25" s="143">
        <v>0</v>
      </c>
      <c r="CT25" s="143">
        <v>0</v>
      </c>
      <c r="CU25" s="143">
        <v>0</v>
      </c>
      <c r="CV25" s="143">
        <v>0</v>
      </c>
      <c r="CW25" s="143">
        <v>0</v>
      </c>
      <c r="CX25" s="143">
        <v>0</v>
      </c>
      <c r="CY25" s="143">
        <v>0</v>
      </c>
      <c r="CZ25" s="143">
        <v>0</v>
      </c>
      <c r="DA25" s="143">
        <v>0</v>
      </c>
      <c r="DB25" s="143">
        <v>0</v>
      </c>
      <c r="DC25" s="143">
        <v>0</v>
      </c>
      <c r="DD25" s="143">
        <v>0</v>
      </c>
      <c r="DE25" s="143">
        <v>0</v>
      </c>
      <c r="DF25" s="143">
        <v>0</v>
      </c>
      <c r="DG25" s="143">
        <v>0</v>
      </c>
      <c r="DH25" s="143">
        <v>0</v>
      </c>
      <c r="DI25" s="143">
        <v>0</v>
      </c>
      <c r="DJ25" s="143">
        <v>0</v>
      </c>
      <c r="DK25" s="143">
        <v>0</v>
      </c>
      <c r="DL25" s="143">
        <v>0</v>
      </c>
      <c r="DM25" s="143">
        <v>0</v>
      </c>
      <c r="DN25" s="143">
        <v>0</v>
      </c>
      <c r="DO25" s="143">
        <v>0</v>
      </c>
      <c r="DP25" s="143">
        <v>0</v>
      </c>
      <c r="DQ25" s="143">
        <v>0</v>
      </c>
    </row>
    <row r="26" spans="1:121" x14ac:dyDescent="0.2">
      <c r="A26" s="123">
        <f>Controle!M22</f>
        <v>0</v>
      </c>
      <c r="B26" s="143">
        <v>0</v>
      </c>
      <c r="C26" s="143">
        <v>0</v>
      </c>
      <c r="D26" s="143">
        <v>0</v>
      </c>
      <c r="E26" s="143">
        <v>0</v>
      </c>
      <c r="F26" s="143">
        <v>0</v>
      </c>
      <c r="G26" s="143">
        <v>0</v>
      </c>
      <c r="H26" s="143">
        <v>0</v>
      </c>
      <c r="I26" s="143">
        <v>0</v>
      </c>
      <c r="J26" s="143">
        <v>0</v>
      </c>
      <c r="K26" s="143">
        <v>0</v>
      </c>
      <c r="L26" s="143">
        <v>0</v>
      </c>
      <c r="M26" s="143">
        <v>0</v>
      </c>
      <c r="N26" s="143">
        <v>0</v>
      </c>
      <c r="O26" s="143">
        <v>0</v>
      </c>
      <c r="P26" s="143">
        <v>0</v>
      </c>
      <c r="Q26" s="143">
        <v>0</v>
      </c>
      <c r="R26" s="143">
        <v>0</v>
      </c>
      <c r="S26" s="143">
        <v>0</v>
      </c>
      <c r="T26" s="143">
        <v>0</v>
      </c>
      <c r="U26" s="143">
        <v>0</v>
      </c>
      <c r="V26" s="143">
        <v>0</v>
      </c>
      <c r="W26" s="143">
        <v>0</v>
      </c>
      <c r="X26" s="143">
        <v>0</v>
      </c>
      <c r="Y26" s="143">
        <v>0</v>
      </c>
      <c r="Z26" s="143">
        <v>0</v>
      </c>
      <c r="AA26" s="143">
        <v>0</v>
      </c>
      <c r="AB26" s="143">
        <v>0</v>
      </c>
      <c r="AC26" s="143">
        <v>0</v>
      </c>
      <c r="AD26" s="143">
        <v>0</v>
      </c>
      <c r="AE26" s="143">
        <v>0</v>
      </c>
      <c r="AF26" s="143">
        <v>0</v>
      </c>
      <c r="AG26" s="143">
        <v>0</v>
      </c>
      <c r="AH26" s="143">
        <v>0</v>
      </c>
      <c r="AI26" s="143">
        <v>0</v>
      </c>
      <c r="AJ26" s="143">
        <v>0</v>
      </c>
      <c r="AK26" s="143">
        <v>0</v>
      </c>
      <c r="AL26" s="143">
        <v>0</v>
      </c>
      <c r="AM26" s="143">
        <v>0</v>
      </c>
      <c r="AN26" s="143">
        <v>0</v>
      </c>
      <c r="AO26" s="143">
        <v>0</v>
      </c>
      <c r="AP26" s="143">
        <v>0</v>
      </c>
      <c r="AQ26" s="143">
        <v>0</v>
      </c>
      <c r="AR26" s="143">
        <v>0</v>
      </c>
      <c r="AS26" s="143">
        <v>0</v>
      </c>
      <c r="AT26" s="143">
        <v>0</v>
      </c>
      <c r="AU26" s="143">
        <v>0</v>
      </c>
      <c r="AV26" s="143">
        <v>0</v>
      </c>
      <c r="AW26" s="143">
        <v>0</v>
      </c>
      <c r="AX26" s="143">
        <v>0</v>
      </c>
      <c r="AY26" s="143">
        <v>0</v>
      </c>
      <c r="AZ26" s="143">
        <v>0</v>
      </c>
      <c r="BA26" s="143">
        <v>0</v>
      </c>
      <c r="BB26" s="143">
        <v>0</v>
      </c>
      <c r="BC26" s="143">
        <v>0</v>
      </c>
      <c r="BD26" s="143">
        <v>0</v>
      </c>
      <c r="BE26" s="143">
        <v>0</v>
      </c>
      <c r="BF26" s="143">
        <v>0</v>
      </c>
      <c r="BG26" s="143">
        <v>0</v>
      </c>
      <c r="BH26" s="143">
        <v>0</v>
      </c>
      <c r="BI26" s="143">
        <v>0</v>
      </c>
      <c r="BJ26" s="143">
        <v>0</v>
      </c>
      <c r="BK26" s="143">
        <v>0</v>
      </c>
      <c r="BL26" s="143">
        <v>0</v>
      </c>
      <c r="BM26" s="143">
        <v>0</v>
      </c>
      <c r="BN26" s="143">
        <v>0</v>
      </c>
      <c r="BO26" s="143">
        <v>0</v>
      </c>
      <c r="BP26" s="143">
        <v>0</v>
      </c>
      <c r="BQ26" s="143">
        <v>0</v>
      </c>
      <c r="BR26" s="143">
        <v>0</v>
      </c>
      <c r="BS26" s="143">
        <v>0</v>
      </c>
      <c r="BT26" s="143">
        <v>0</v>
      </c>
      <c r="BU26" s="143">
        <v>0</v>
      </c>
      <c r="BV26" s="143">
        <v>0</v>
      </c>
      <c r="BW26" s="143">
        <v>0</v>
      </c>
      <c r="BX26" s="143">
        <v>0</v>
      </c>
      <c r="BY26" s="143">
        <v>0</v>
      </c>
      <c r="BZ26" s="143">
        <v>0</v>
      </c>
      <c r="CA26" s="143">
        <v>0</v>
      </c>
      <c r="CB26" s="143">
        <v>0</v>
      </c>
      <c r="CC26" s="143">
        <v>0</v>
      </c>
      <c r="CD26" s="143">
        <v>0</v>
      </c>
      <c r="CE26" s="143">
        <v>0</v>
      </c>
      <c r="CF26" s="143">
        <v>0</v>
      </c>
      <c r="CG26" s="143">
        <v>0</v>
      </c>
      <c r="CH26" s="143">
        <v>0</v>
      </c>
      <c r="CI26" s="143">
        <v>0</v>
      </c>
      <c r="CJ26" s="143">
        <v>0</v>
      </c>
      <c r="CK26" s="143">
        <v>0</v>
      </c>
      <c r="CL26" s="143">
        <v>0</v>
      </c>
      <c r="CM26" s="143">
        <v>0</v>
      </c>
      <c r="CN26" s="143">
        <v>0</v>
      </c>
      <c r="CO26" s="143">
        <v>0</v>
      </c>
      <c r="CP26" s="143">
        <v>0</v>
      </c>
      <c r="CQ26" s="143">
        <v>0</v>
      </c>
      <c r="CR26" s="143">
        <v>0</v>
      </c>
      <c r="CS26" s="143">
        <v>0</v>
      </c>
      <c r="CT26" s="143">
        <v>0</v>
      </c>
      <c r="CU26" s="143">
        <v>0</v>
      </c>
      <c r="CV26" s="143">
        <v>0</v>
      </c>
      <c r="CW26" s="143">
        <v>0</v>
      </c>
      <c r="CX26" s="143">
        <v>0</v>
      </c>
      <c r="CY26" s="143">
        <v>0</v>
      </c>
      <c r="CZ26" s="143">
        <v>0</v>
      </c>
      <c r="DA26" s="143">
        <v>0</v>
      </c>
      <c r="DB26" s="143">
        <v>0</v>
      </c>
      <c r="DC26" s="143">
        <v>0</v>
      </c>
      <c r="DD26" s="143">
        <v>0</v>
      </c>
      <c r="DE26" s="143">
        <v>0</v>
      </c>
      <c r="DF26" s="143">
        <v>0</v>
      </c>
      <c r="DG26" s="143">
        <v>0</v>
      </c>
      <c r="DH26" s="143">
        <v>0</v>
      </c>
      <c r="DI26" s="143">
        <v>0</v>
      </c>
      <c r="DJ26" s="143">
        <v>0</v>
      </c>
      <c r="DK26" s="143">
        <v>0</v>
      </c>
      <c r="DL26" s="143">
        <v>0</v>
      </c>
      <c r="DM26" s="143">
        <v>0</v>
      </c>
      <c r="DN26" s="143">
        <v>0</v>
      </c>
      <c r="DO26" s="143">
        <v>0</v>
      </c>
      <c r="DP26" s="143">
        <v>0</v>
      </c>
      <c r="DQ26" s="143">
        <v>0</v>
      </c>
    </row>
    <row r="27" spans="1:121" x14ac:dyDescent="0.2">
      <c r="A27" s="123">
        <f>Controle!M23</f>
        <v>0</v>
      </c>
      <c r="B27" s="143">
        <v>0</v>
      </c>
      <c r="C27" s="143">
        <v>0</v>
      </c>
      <c r="D27" s="143">
        <v>0</v>
      </c>
      <c r="E27" s="143">
        <v>0</v>
      </c>
      <c r="F27" s="143">
        <v>0</v>
      </c>
      <c r="G27" s="143">
        <v>0</v>
      </c>
      <c r="H27" s="143">
        <v>0</v>
      </c>
      <c r="I27" s="143">
        <v>0</v>
      </c>
      <c r="J27" s="143">
        <v>0</v>
      </c>
      <c r="K27" s="143">
        <v>0</v>
      </c>
      <c r="L27" s="143">
        <v>0</v>
      </c>
      <c r="M27" s="143">
        <v>0</v>
      </c>
      <c r="N27" s="143">
        <v>0</v>
      </c>
      <c r="O27" s="143">
        <v>0</v>
      </c>
      <c r="P27" s="143">
        <v>0</v>
      </c>
      <c r="Q27" s="143">
        <v>0</v>
      </c>
      <c r="R27" s="143">
        <v>0</v>
      </c>
      <c r="S27" s="143">
        <v>0</v>
      </c>
      <c r="T27" s="143">
        <v>0</v>
      </c>
      <c r="U27" s="143">
        <v>0</v>
      </c>
      <c r="V27" s="143">
        <v>0</v>
      </c>
      <c r="W27" s="143">
        <v>0</v>
      </c>
      <c r="X27" s="143">
        <v>0</v>
      </c>
      <c r="Y27" s="143">
        <v>0</v>
      </c>
      <c r="Z27" s="143">
        <v>0</v>
      </c>
      <c r="AA27" s="143">
        <v>0</v>
      </c>
      <c r="AB27" s="143">
        <v>0</v>
      </c>
      <c r="AC27" s="143">
        <v>0</v>
      </c>
      <c r="AD27" s="143">
        <v>0</v>
      </c>
      <c r="AE27" s="143">
        <v>0</v>
      </c>
      <c r="AF27" s="143">
        <v>0</v>
      </c>
      <c r="AG27" s="143">
        <v>0</v>
      </c>
      <c r="AH27" s="143">
        <v>0</v>
      </c>
      <c r="AI27" s="143">
        <v>0</v>
      </c>
      <c r="AJ27" s="143">
        <v>0</v>
      </c>
      <c r="AK27" s="143">
        <v>0</v>
      </c>
      <c r="AL27" s="143">
        <v>0</v>
      </c>
      <c r="AM27" s="143">
        <v>0</v>
      </c>
      <c r="AN27" s="143">
        <v>0</v>
      </c>
      <c r="AO27" s="143">
        <v>0</v>
      </c>
      <c r="AP27" s="143">
        <v>0</v>
      </c>
      <c r="AQ27" s="143">
        <v>0</v>
      </c>
      <c r="AR27" s="143">
        <v>0</v>
      </c>
      <c r="AS27" s="143">
        <v>0</v>
      </c>
      <c r="AT27" s="143">
        <v>0</v>
      </c>
      <c r="AU27" s="143">
        <v>0</v>
      </c>
      <c r="AV27" s="143">
        <v>0</v>
      </c>
      <c r="AW27" s="143">
        <v>0</v>
      </c>
      <c r="AX27" s="143">
        <v>0</v>
      </c>
      <c r="AY27" s="143">
        <v>0</v>
      </c>
      <c r="AZ27" s="143">
        <v>0</v>
      </c>
      <c r="BA27" s="143">
        <v>0</v>
      </c>
      <c r="BB27" s="143">
        <v>0</v>
      </c>
      <c r="BC27" s="143">
        <v>0</v>
      </c>
      <c r="BD27" s="143">
        <v>0</v>
      </c>
      <c r="BE27" s="143">
        <v>0</v>
      </c>
      <c r="BF27" s="143">
        <v>0</v>
      </c>
      <c r="BG27" s="143">
        <v>0</v>
      </c>
      <c r="BH27" s="143">
        <v>0</v>
      </c>
      <c r="BI27" s="143">
        <v>0</v>
      </c>
      <c r="BJ27" s="143">
        <v>0</v>
      </c>
      <c r="BK27" s="143">
        <v>0</v>
      </c>
      <c r="BL27" s="143">
        <v>0</v>
      </c>
      <c r="BM27" s="143">
        <v>0</v>
      </c>
      <c r="BN27" s="143">
        <v>0</v>
      </c>
      <c r="BO27" s="143">
        <v>0</v>
      </c>
      <c r="BP27" s="143">
        <v>0</v>
      </c>
      <c r="BQ27" s="143">
        <v>0</v>
      </c>
      <c r="BR27" s="143">
        <v>0</v>
      </c>
      <c r="BS27" s="143">
        <v>0</v>
      </c>
      <c r="BT27" s="143">
        <v>0</v>
      </c>
      <c r="BU27" s="143">
        <v>0</v>
      </c>
      <c r="BV27" s="143">
        <v>0</v>
      </c>
      <c r="BW27" s="143">
        <v>0</v>
      </c>
      <c r="BX27" s="143">
        <v>0</v>
      </c>
      <c r="BY27" s="143">
        <v>0</v>
      </c>
      <c r="BZ27" s="143">
        <v>0</v>
      </c>
      <c r="CA27" s="143">
        <v>0</v>
      </c>
      <c r="CB27" s="143">
        <v>0</v>
      </c>
      <c r="CC27" s="143">
        <v>0</v>
      </c>
      <c r="CD27" s="143">
        <v>0</v>
      </c>
      <c r="CE27" s="143">
        <v>0</v>
      </c>
      <c r="CF27" s="143">
        <v>0</v>
      </c>
      <c r="CG27" s="143">
        <v>0</v>
      </c>
      <c r="CH27" s="143">
        <v>0</v>
      </c>
      <c r="CI27" s="143">
        <v>0</v>
      </c>
      <c r="CJ27" s="143">
        <v>0</v>
      </c>
      <c r="CK27" s="143">
        <v>0</v>
      </c>
      <c r="CL27" s="143">
        <v>0</v>
      </c>
      <c r="CM27" s="143">
        <v>0</v>
      </c>
      <c r="CN27" s="143">
        <v>0</v>
      </c>
      <c r="CO27" s="143">
        <v>0</v>
      </c>
      <c r="CP27" s="143">
        <v>0</v>
      </c>
      <c r="CQ27" s="143">
        <v>0</v>
      </c>
      <c r="CR27" s="143">
        <v>0</v>
      </c>
      <c r="CS27" s="143">
        <v>0</v>
      </c>
      <c r="CT27" s="143">
        <v>0</v>
      </c>
      <c r="CU27" s="143">
        <v>0</v>
      </c>
      <c r="CV27" s="143">
        <v>0</v>
      </c>
      <c r="CW27" s="143">
        <v>0</v>
      </c>
      <c r="CX27" s="143">
        <v>0</v>
      </c>
      <c r="CY27" s="143">
        <v>0</v>
      </c>
      <c r="CZ27" s="143">
        <v>0</v>
      </c>
      <c r="DA27" s="143">
        <v>0</v>
      </c>
      <c r="DB27" s="143">
        <v>0</v>
      </c>
      <c r="DC27" s="143">
        <v>0</v>
      </c>
      <c r="DD27" s="143">
        <v>0</v>
      </c>
      <c r="DE27" s="143">
        <v>0</v>
      </c>
      <c r="DF27" s="143">
        <v>0</v>
      </c>
      <c r="DG27" s="143">
        <v>0</v>
      </c>
      <c r="DH27" s="143">
        <v>0</v>
      </c>
      <c r="DI27" s="143">
        <v>0</v>
      </c>
      <c r="DJ27" s="143">
        <v>0</v>
      </c>
      <c r="DK27" s="143">
        <v>0</v>
      </c>
      <c r="DL27" s="143">
        <v>0</v>
      </c>
      <c r="DM27" s="143">
        <v>0</v>
      </c>
      <c r="DN27" s="143">
        <v>0</v>
      </c>
      <c r="DO27" s="143">
        <v>0</v>
      </c>
      <c r="DP27" s="143">
        <v>0</v>
      </c>
      <c r="DQ27" s="143">
        <v>0</v>
      </c>
    </row>
    <row r="28" spans="1:121" x14ac:dyDescent="0.2">
      <c r="A28" s="123">
        <f>Controle!M24</f>
        <v>0</v>
      </c>
      <c r="B28" s="143">
        <v>0</v>
      </c>
      <c r="C28" s="143">
        <v>0</v>
      </c>
      <c r="D28" s="143">
        <v>0</v>
      </c>
      <c r="E28" s="143">
        <v>0</v>
      </c>
      <c r="F28" s="143">
        <v>0</v>
      </c>
      <c r="G28" s="143">
        <v>0</v>
      </c>
      <c r="H28" s="143">
        <v>0</v>
      </c>
      <c r="I28" s="143">
        <v>0</v>
      </c>
      <c r="J28" s="143">
        <v>0</v>
      </c>
      <c r="K28" s="143">
        <v>0</v>
      </c>
      <c r="L28" s="143">
        <v>0</v>
      </c>
      <c r="M28" s="143">
        <v>0</v>
      </c>
      <c r="N28" s="143">
        <v>0</v>
      </c>
      <c r="O28" s="143">
        <v>0</v>
      </c>
      <c r="P28" s="143">
        <v>0</v>
      </c>
      <c r="Q28" s="143">
        <v>0</v>
      </c>
      <c r="R28" s="143">
        <v>0</v>
      </c>
      <c r="S28" s="143">
        <v>0</v>
      </c>
      <c r="T28" s="143">
        <v>0</v>
      </c>
      <c r="U28" s="143">
        <v>0</v>
      </c>
      <c r="V28" s="143">
        <v>0</v>
      </c>
      <c r="W28" s="143">
        <v>0</v>
      </c>
      <c r="X28" s="143">
        <v>0</v>
      </c>
      <c r="Y28" s="143">
        <v>0</v>
      </c>
      <c r="Z28" s="143">
        <v>0</v>
      </c>
      <c r="AA28" s="143">
        <v>0</v>
      </c>
      <c r="AB28" s="143">
        <v>0</v>
      </c>
      <c r="AC28" s="143">
        <v>0</v>
      </c>
      <c r="AD28" s="143">
        <v>0</v>
      </c>
      <c r="AE28" s="143">
        <v>0</v>
      </c>
      <c r="AF28" s="143">
        <v>0</v>
      </c>
      <c r="AG28" s="143">
        <v>0</v>
      </c>
      <c r="AH28" s="143">
        <v>0</v>
      </c>
      <c r="AI28" s="143">
        <v>0</v>
      </c>
      <c r="AJ28" s="143">
        <v>0</v>
      </c>
      <c r="AK28" s="143">
        <v>0</v>
      </c>
      <c r="AL28" s="143">
        <v>0</v>
      </c>
      <c r="AM28" s="143">
        <v>0</v>
      </c>
      <c r="AN28" s="143">
        <v>0</v>
      </c>
      <c r="AO28" s="143">
        <v>0</v>
      </c>
      <c r="AP28" s="143">
        <v>0</v>
      </c>
      <c r="AQ28" s="143">
        <v>0</v>
      </c>
      <c r="AR28" s="143">
        <v>0</v>
      </c>
      <c r="AS28" s="143">
        <v>0</v>
      </c>
      <c r="AT28" s="143">
        <v>0</v>
      </c>
      <c r="AU28" s="143">
        <v>0</v>
      </c>
      <c r="AV28" s="143">
        <v>0</v>
      </c>
      <c r="AW28" s="143">
        <v>0</v>
      </c>
      <c r="AX28" s="143">
        <v>0</v>
      </c>
      <c r="AY28" s="143">
        <v>0</v>
      </c>
      <c r="AZ28" s="143">
        <v>0</v>
      </c>
      <c r="BA28" s="143">
        <v>0</v>
      </c>
      <c r="BB28" s="143">
        <v>0</v>
      </c>
      <c r="BC28" s="143">
        <v>0</v>
      </c>
      <c r="BD28" s="143">
        <v>0</v>
      </c>
      <c r="BE28" s="143">
        <v>0</v>
      </c>
      <c r="BF28" s="143">
        <v>0</v>
      </c>
      <c r="BG28" s="143">
        <v>0</v>
      </c>
      <c r="BH28" s="143">
        <v>0</v>
      </c>
      <c r="BI28" s="143">
        <v>0</v>
      </c>
      <c r="BJ28" s="143">
        <v>0</v>
      </c>
      <c r="BK28" s="143">
        <v>0</v>
      </c>
      <c r="BL28" s="143">
        <v>0</v>
      </c>
      <c r="BM28" s="143">
        <v>0</v>
      </c>
      <c r="BN28" s="143">
        <v>0</v>
      </c>
      <c r="BO28" s="143">
        <v>0</v>
      </c>
      <c r="BP28" s="143">
        <v>0</v>
      </c>
      <c r="BQ28" s="143">
        <v>0</v>
      </c>
      <c r="BR28" s="143">
        <v>0</v>
      </c>
      <c r="BS28" s="143">
        <v>0</v>
      </c>
      <c r="BT28" s="143">
        <v>0</v>
      </c>
      <c r="BU28" s="143">
        <v>0</v>
      </c>
      <c r="BV28" s="143">
        <v>0</v>
      </c>
      <c r="BW28" s="143">
        <v>0</v>
      </c>
      <c r="BX28" s="143">
        <v>0</v>
      </c>
      <c r="BY28" s="143">
        <v>0</v>
      </c>
      <c r="BZ28" s="143">
        <v>0</v>
      </c>
      <c r="CA28" s="143">
        <v>0</v>
      </c>
      <c r="CB28" s="143">
        <v>0</v>
      </c>
      <c r="CC28" s="143">
        <v>0</v>
      </c>
      <c r="CD28" s="143">
        <v>0</v>
      </c>
      <c r="CE28" s="143">
        <v>0</v>
      </c>
      <c r="CF28" s="143">
        <v>0</v>
      </c>
      <c r="CG28" s="143">
        <v>0</v>
      </c>
      <c r="CH28" s="143">
        <v>0</v>
      </c>
      <c r="CI28" s="143">
        <v>0</v>
      </c>
      <c r="CJ28" s="143">
        <v>0</v>
      </c>
      <c r="CK28" s="143">
        <v>0</v>
      </c>
      <c r="CL28" s="143">
        <v>0</v>
      </c>
      <c r="CM28" s="143">
        <v>0</v>
      </c>
      <c r="CN28" s="143">
        <v>0</v>
      </c>
      <c r="CO28" s="143">
        <v>0</v>
      </c>
      <c r="CP28" s="143">
        <v>0</v>
      </c>
      <c r="CQ28" s="143">
        <v>0</v>
      </c>
      <c r="CR28" s="143">
        <v>0</v>
      </c>
      <c r="CS28" s="143">
        <v>0</v>
      </c>
      <c r="CT28" s="143">
        <v>0</v>
      </c>
      <c r="CU28" s="143">
        <v>0</v>
      </c>
      <c r="CV28" s="143">
        <v>0</v>
      </c>
      <c r="CW28" s="143">
        <v>0</v>
      </c>
      <c r="CX28" s="143">
        <v>0</v>
      </c>
      <c r="CY28" s="143">
        <v>0</v>
      </c>
      <c r="CZ28" s="143">
        <v>0</v>
      </c>
      <c r="DA28" s="143">
        <v>0</v>
      </c>
      <c r="DB28" s="143">
        <v>0</v>
      </c>
      <c r="DC28" s="143">
        <v>0</v>
      </c>
      <c r="DD28" s="143">
        <v>0</v>
      </c>
      <c r="DE28" s="143">
        <v>0</v>
      </c>
      <c r="DF28" s="143">
        <v>0</v>
      </c>
      <c r="DG28" s="143">
        <v>0</v>
      </c>
      <c r="DH28" s="143">
        <v>0</v>
      </c>
      <c r="DI28" s="143">
        <v>0</v>
      </c>
      <c r="DJ28" s="143">
        <v>0</v>
      </c>
      <c r="DK28" s="143">
        <v>0</v>
      </c>
      <c r="DL28" s="143">
        <v>0</v>
      </c>
      <c r="DM28" s="143">
        <v>0</v>
      </c>
      <c r="DN28" s="143">
        <v>0</v>
      </c>
      <c r="DO28" s="143">
        <v>0</v>
      </c>
      <c r="DP28" s="143">
        <v>0</v>
      </c>
      <c r="DQ28" s="143">
        <v>0</v>
      </c>
    </row>
    <row r="29" spans="1:121" x14ac:dyDescent="0.2">
      <c r="A29" s="123">
        <f>Controle!M25</f>
        <v>0</v>
      </c>
      <c r="B29" s="143">
        <v>0</v>
      </c>
      <c r="C29" s="143">
        <v>0</v>
      </c>
      <c r="D29" s="143">
        <v>0</v>
      </c>
      <c r="E29" s="143">
        <v>0</v>
      </c>
      <c r="F29" s="143">
        <v>0</v>
      </c>
      <c r="G29" s="143">
        <v>0</v>
      </c>
      <c r="H29" s="143">
        <v>0</v>
      </c>
      <c r="I29" s="143">
        <v>0</v>
      </c>
      <c r="J29" s="143">
        <v>0</v>
      </c>
      <c r="K29" s="143">
        <v>0</v>
      </c>
      <c r="L29" s="143">
        <v>0</v>
      </c>
      <c r="M29" s="143">
        <v>0</v>
      </c>
      <c r="N29" s="143">
        <v>0</v>
      </c>
      <c r="O29" s="143">
        <v>0</v>
      </c>
      <c r="P29" s="143">
        <v>0</v>
      </c>
      <c r="Q29" s="143">
        <v>0</v>
      </c>
      <c r="R29" s="143">
        <v>0</v>
      </c>
      <c r="S29" s="143">
        <v>0</v>
      </c>
      <c r="T29" s="143">
        <v>0</v>
      </c>
      <c r="U29" s="143">
        <v>0</v>
      </c>
      <c r="V29" s="143">
        <v>0</v>
      </c>
      <c r="W29" s="143">
        <v>0</v>
      </c>
      <c r="X29" s="143">
        <v>0</v>
      </c>
      <c r="Y29" s="143">
        <v>0</v>
      </c>
      <c r="Z29" s="143">
        <v>0</v>
      </c>
      <c r="AA29" s="143">
        <v>0</v>
      </c>
      <c r="AB29" s="143">
        <v>0</v>
      </c>
      <c r="AC29" s="143">
        <v>0</v>
      </c>
      <c r="AD29" s="143">
        <v>0</v>
      </c>
      <c r="AE29" s="143">
        <v>0</v>
      </c>
      <c r="AF29" s="143">
        <v>0</v>
      </c>
      <c r="AG29" s="143">
        <v>0</v>
      </c>
      <c r="AH29" s="143">
        <v>0</v>
      </c>
      <c r="AI29" s="143">
        <v>0</v>
      </c>
      <c r="AJ29" s="143">
        <v>0</v>
      </c>
      <c r="AK29" s="143">
        <v>0</v>
      </c>
      <c r="AL29" s="143">
        <v>0</v>
      </c>
      <c r="AM29" s="143">
        <v>0</v>
      </c>
      <c r="AN29" s="143">
        <v>0</v>
      </c>
      <c r="AO29" s="143">
        <v>0</v>
      </c>
      <c r="AP29" s="143">
        <v>0</v>
      </c>
      <c r="AQ29" s="143">
        <v>0</v>
      </c>
      <c r="AR29" s="143">
        <v>0</v>
      </c>
      <c r="AS29" s="143">
        <v>0</v>
      </c>
      <c r="AT29" s="143">
        <v>0</v>
      </c>
      <c r="AU29" s="143">
        <v>0</v>
      </c>
      <c r="AV29" s="143">
        <v>0</v>
      </c>
      <c r="AW29" s="143">
        <v>0</v>
      </c>
      <c r="AX29" s="143">
        <v>0</v>
      </c>
      <c r="AY29" s="143">
        <v>0</v>
      </c>
      <c r="AZ29" s="143">
        <v>0</v>
      </c>
      <c r="BA29" s="143">
        <v>0</v>
      </c>
      <c r="BB29" s="143">
        <v>0</v>
      </c>
      <c r="BC29" s="143">
        <v>0</v>
      </c>
      <c r="BD29" s="143">
        <v>0</v>
      </c>
      <c r="BE29" s="143">
        <v>0</v>
      </c>
      <c r="BF29" s="143">
        <v>0</v>
      </c>
      <c r="BG29" s="143">
        <v>0</v>
      </c>
      <c r="BH29" s="143">
        <v>0</v>
      </c>
      <c r="BI29" s="143">
        <v>0</v>
      </c>
      <c r="BJ29" s="143">
        <v>0</v>
      </c>
      <c r="BK29" s="143">
        <v>0</v>
      </c>
      <c r="BL29" s="143">
        <v>0</v>
      </c>
      <c r="BM29" s="143">
        <v>0</v>
      </c>
      <c r="BN29" s="143">
        <v>0</v>
      </c>
      <c r="BO29" s="143">
        <v>0</v>
      </c>
      <c r="BP29" s="143">
        <v>0</v>
      </c>
      <c r="BQ29" s="143">
        <v>0</v>
      </c>
      <c r="BR29" s="143">
        <v>0</v>
      </c>
      <c r="BS29" s="143">
        <v>0</v>
      </c>
      <c r="BT29" s="143">
        <v>0</v>
      </c>
      <c r="BU29" s="143">
        <v>0</v>
      </c>
      <c r="BV29" s="143">
        <v>0</v>
      </c>
      <c r="BW29" s="143">
        <v>0</v>
      </c>
      <c r="BX29" s="143">
        <v>0</v>
      </c>
      <c r="BY29" s="143">
        <v>0</v>
      </c>
      <c r="BZ29" s="143">
        <v>0</v>
      </c>
      <c r="CA29" s="143">
        <v>0</v>
      </c>
      <c r="CB29" s="143">
        <v>0</v>
      </c>
      <c r="CC29" s="143">
        <v>0</v>
      </c>
      <c r="CD29" s="143">
        <v>0</v>
      </c>
      <c r="CE29" s="143">
        <v>0</v>
      </c>
      <c r="CF29" s="143">
        <v>0</v>
      </c>
      <c r="CG29" s="143">
        <v>0</v>
      </c>
      <c r="CH29" s="143">
        <v>0</v>
      </c>
      <c r="CI29" s="143">
        <v>0</v>
      </c>
      <c r="CJ29" s="143">
        <v>0</v>
      </c>
      <c r="CK29" s="143">
        <v>0</v>
      </c>
      <c r="CL29" s="143">
        <v>0</v>
      </c>
      <c r="CM29" s="143">
        <v>0</v>
      </c>
      <c r="CN29" s="143">
        <v>0</v>
      </c>
      <c r="CO29" s="143">
        <v>0</v>
      </c>
      <c r="CP29" s="143">
        <v>0</v>
      </c>
      <c r="CQ29" s="143">
        <v>0</v>
      </c>
      <c r="CR29" s="143">
        <v>0</v>
      </c>
      <c r="CS29" s="143">
        <v>0</v>
      </c>
      <c r="CT29" s="143">
        <v>0</v>
      </c>
      <c r="CU29" s="143">
        <v>0</v>
      </c>
      <c r="CV29" s="143">
        <v>0</v>
      </c>
      <c r="CW29" s="143">
        <v>0</v>
      </c>
      <c r="CX29" s="143">
        <v>0</v>
      </c>
      <c r="CY29" s="143">
        <v>0</v>
      </c>
      <c r="CZ29" s="143">
        <v>0</v>
      </c>
      <c r="DA29" s="143">
        <v>0</v>
      </c>
      <c r="DB29" s="143">
        <v>0</v>
      </c>
      <c r="DC29" s="143">
        <v>0</v>
      </c>
      <c r="DD29" s="143">
        <v>0</v>
      </c>
      <c r="DE29" s="143">
        <v>0</v>
      </c>
      <c r="DF29" s="143">
        <v>0</v>
      </c>
      <c r="DG29" s="143">
        <v>0</v>
      </c>
      <c r="DH29" s="143">
        <v>0</v>
      </c>
      <c r="DI29" s="143">
        <v>0</v>
      </c>
      <c r="DJ29" s="143">
        <v>0</v>
      </c>
      <c r="DK29" s="143">
        <v>0</v>
      </c>
      <c r="DL29" s="143">
        <v>0</v>
      </c>
      <c r="DM29" s="143">
        <v>0</v>
      </c>
      <c r="DN29" s="143">
        <v>0</v>
      </c>
      <c r="DO29" s="143">
        <v>0</v>
      </c>
      <c r="DP29" s="143">
        <v>0</v>
      </c>
      <c r="DQ29" s="143">
        <v>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AB284"/>
  <sheetViews>
    <sheetView showGridLines="0" topLeftCell="L1" workbookViewId="0">
      <selection activeCell="N1" sqref="N1"/>
    </sheetView>
  </sheetViews>
  <sheetFormatPr defaultRowHeight="15.75" x14ac:dyDescent="0.25"/>
  <cols>
    <col min="1" max="1" width="16.85546875" style="1" bestFit="1" customWidth="1"/>
    <col min="2" max="2" width="2.7109375" style="42" customWidth="1"/>
    <col min="3" max="3" width="17.28515625" style="1" customWidth="1"/>
    <col min="4" max="4" width="2.7109375" style="42" customWidth="1"/>
    <col min="5" max="5" width="23.42578125" style="1" customWidth="1"/>
    <col min="6" max="6" width="2.7109375" style="42" customWidth="1"/>
    <col min="7" max="7" width="23.42578125" style="1" customWidth="1"/>
    <col min="8" max="8" width="2.7109375" style="42" customWidth="1"/>
    <col min="9" max="9" width="30" style="1" customWidth="1"/>
    <col min="10" max="10" width="2.7109375" style="42" customWidth="1"/>
    <col min="11" max="11" width="30.42578125" style="1" customWidth="1"/>
    <col min="12" max="12" width="2.7109375" style="42" customWidth="1"/>
    <col min="13" max="13" width="17.7109375" style="42" customWidth="1"/>
    <col min="14" max="14" width="11.5703125" style="42" customWidth="1"/>
    <col min="15" max="15" width="9" style="42" bestFit="1" customWidth="1"/>
    <col min="16" max="18" width="14.140625" style="147" customWidth="1"/>
    <col min="19" max="19" width="2.7109375" style="42" customWidth="1"/>
    <col min="20" max="20" width="10.140625" bestFit="1" customWidth="1"/>
    <col min="22" max="22" width="20.140625" customWidth="1"/>
    <col min="24" max="24" width="14.42578125" customWidth="1"/>
  </cols>
  <sheetData>
    <row r="1" spans="1:28" ht="31.5" x14ac:dyDescent="0.2">
      <c r="A1" s="2" t="s">
        <v>233</v>
      </c>
      <c r="B1" s="55"/>
      <c r="C1" s="2" t="s">
        <v>219</v>
      </c>
      <c r="D1" s="55"/>
      <c r="E1" s="2" t="s">
        <v>226</v>
      </c>
      <c r="F1" s="55"/>
      <c r="G1" s="2" t="s">
        <v>234</v>
      </c>
      <c r="H1" s="55"/>
      <c r="I1" s="2" t="s">
        <v>223</v>
      </c>
      <c r="J1" s="55"/>
      <c r="K1" s="2" t="s">
        <v>235</v>
      </c>
      <c r="L1" s="55"/>
      <c r="M1" s="2" t="s">
        <v>1</v>
      </c>
      <c r="N1" s="2" t="s">
        <v>4366</v>
      </c>
      <c r="O1" s="2" t="s">
        <v>489</v>
      </c>
      <c r="P1" s="144" t="str">
        <f t="array" ref="P1:R1">TRANSPOSE(C2:C4)</f>
        <v>CIVIL</v>
      </c>
      <c r="Q1" s="144" t="str">
        <v>ELÉTRICA</v>
      </c>
      <c r="R1" s="144" t="str">
        <v>MECÂNICA</v>
      </c>
      <c r="S1" s="55"/>
      <c r="T1" s="2" t="s">
        <v>231</v>
      </c>
      <c r="V1" s="2" t="s">
        <v>4370</v>
      </c>
      <c r="X1" s="148" t="s">
        <v>348</v>
      </c>
      <c r="Y1" s="148"/>
      <c r="AA1" s="148" t="s">
        <v>494</v>
      </c>
      <c r="AB1" s="148"/>
    </row>
    <row r="2" spans="1:28" ht="15" x14ac:dyDescent="0.2">
      <c r="A2" s="3" t="s">
        <v>2</v>
      </c>
      <c r="B2" s="10"/>
      <c r="C2" s="3" t="s">
        <v>3</v>
      </c>
      <c r="D2" s="10"/>
      <c r="E2" s="4" t="s">
        <v>4</v>
      </c>
      <c r="F2" s="44"/>
      <c r="G2" s="3" t="s">
        <v>5</v>
      </c>
      <c r="H2" s="10"/>
      <c r="I2" s="6" t="s">
        <v>6</v>
      </c>
      <c r="J2" s="60"/>
      <c r="K2" s="7" t="s">
        <v>0</v>
      </c>
      <c r="L2" s="63"/>
      <c r="M2" s="8" t="s">
        <v>7</v>
      </c>
      <c r="N2" s="175" t="s">
        <v>4367</v>
      </c>
      <c r="O2" s="175">
        <v>100</v>
      </c>
      <c r="P2" s="145"/>
      <c r="Q2" s="145"/>
      <c r="R2" s="145">
        <v>1</v>
      </c>
      <c r="S2" s="62"/>
      <c r="T2" s="43">
        <v>42370</v>
      </c>
      <c r="V2" s="135">
        <v>40</v>
      </c>
      <c r="X2" s="135" t="s">
        <v>349</v>
      </c>
      <c r="Y2" s="183">
        <v>0.1</v>
      </c>
      <c r="Z2" s="184"/>
      <c r="AA2" s="183" t="s">
        <v>349</v>
      </c>
      <c r="AB2" s="183">
        <v>0.1</v>
      </c>
    </row>
    <row r="3" spans="1:28" ht="15" x14ac:dyDescent="0.2">
      <c r="A3" s="3" t="s">
        <v>8</v>
      </c>
      <c r="B3" s="10"/>
      <c r="C3" s="3" t="s">
        <v>9</v>
      </c>
      <c r="D3" s="10"/>
      <c r="E3" s="4" t="s">
        <v>10</v>
      </c>
      <c r="F3" s="44"/>
      <c r="G3" s="3" t="s">
        <v>11</v>
      </c>
      <c r="H3" s="10"/>
      <c r="I3" s="6" t="s">
        <v>12</v>
      </c>
      <c r="J3" s="60"/>
      <c r="K3" s="9" t="s">
        <v>4</v>
      </c>
      <c r="L3" s="51"/>
      <c r="M3" s="8" t="s">
        <v>13</v>
      </c>
      <c r="N3" s="175" t="s">
        <v>4367</v>
      </c>
      <c r="O3" s="175">
        <v>100</v>
      </c>
      <c r="P3" s="145">
        <v>1</v>
      </c>
      <c r="Q3" s="145"/>
      <c r="R3" s="145"/>
      <c r="S3" s="62"/>
      <c r="T3" s="43">
        <v>42401</v>
      </c>
      <c r="X3" s="135" t="s">
        <v>350</v>
      </c>
      <c r="Y3" s="183">
        <v>0.2</v>
      </c>
      <c r="Z3" s="184"/>
      <c r="AA3" s="183" t="s">
        <v>350</v>
      </c>
      <c r="AB3" s="183">
        <v>0.35</v>
      </c>
    </row>
    <row r="4" spans="1:28" ht="15" x14ac:dyDescent="0.2">
      <c r="A4" s="3" t="s">
        <v>14</v>
      </c>
      <c r="B4" s="10"/>
      <c r="C4" s="3" t="s">
        <v>15</v>
      </c>
      <c r="D4" s="10"/>
      <c r="E4" s="4" t="s">
        <v>16</v>
      </c>
      <c r="F4" s="44"/>
      <c r="G4" s="10"/>
      <c r="H4" s="10"/>
      <c r="I4" s="11" t="s">
        <v>17</v>
      </c>
      <c r="J4" s="61"/>
      <c r="K4" s="72" t="s">
        <v>18</v>
      </c>
      <c r="L4" s="64"/>
      <c r="M4" s="39" t="s">
        <v>19</v>
      </c>
      <c r="N4" s="190" t="s">
        <v>4367</v>
      </c>
      <c r="O4" s="175">
        <v>100</v>
      </c>
      <c r="P4" s="146"/>
      <c r="Q4" s="146"/>
      <c r="R4" s="146"/>
      <c r="S4" s="69"/>
      <c r="T4" s="43">
        <v>42430</v>
      </c>
      <c r="X4" s="135" t="s">
        <v>351</v>
      </c>
      <c r="Y4" s="183">
        <v>0.7</v>
      </c>
      <c r="Z4" s="184"/>
      <c r="AA4" s="183" t="s">
        <v>351</v>
      </c>
      <c r="AB4" s="183">
        <v>0.55000000000000004</v>
      </c>
    </row>
    <row r="5" spans="1:28" ht="15" x14ac:dyDescent="0.2">
      <c r="A5" s="12"/>
      <c r="B5" s="56"/>
      <c r="C5" s="12"/>
      <c r="D5" s="56"/>
      <c r="E5" s="4" t="s">
        <v>20</v>
      </c>
      <c r="F5" s="44"/>
      <c r="G5" s="10"/>
      <c r="H5" s="10"/>
      <c r="I5" s="11" t="s">
        <v>21</v>
      </c>
      <c r="J5" s="61"/>
      <c r="K5" s="73" t="s">
        <v>22</v>
      </c>
      <c r="L5" s="65"/>
      <c r="M5" s="40" t="s">
        <v>23</v>
      </c>
      <c r="N5" s="190" t="s">
        <v>4367</v>
      </c>
      <c r="O5" s="175">
        <v>100</v>
      </c>
      <c r="P5" s="146"/>
      <c r="Q5" s="146"/>
      <c r="R5" s="146"/>
      <c r="S5" s="70"/>
      <c r="T5" s="43">
        <v>42461</v>
      </c>
      <c r="Y5" s="172"/>
      <c r="AA5" s="183" t="s">
        <v>495</v>
      </c>
      <c r="AB5" s="183">
        <v>1.1499999999999999</v>
      </c>
    </row>
    <row r="6" spans="1:28" ht="15" x14ac:dyDescent="0.2">
      <c r="A6" s="12"/>
      <c r="B6" s="56"/>
      <c r="C6" s="12"/>
      <c r="D6" s="56"/>
      <c r="E6" s="4" t="s">
        <v>24</v>
      </c>
      <c r="F6" s="44"/>
      <c r="G6" s="10"/>
      <c r="H6" s="10"/>
      <c r="I6" s="6" t="s">
        <v>25</v>
      </c>
      <c r="J6" s="60"/>
      <c r="K6" s="74" t="s">
        <v>26</v>
      </c>
      <c r="L6" s="47"/>
      <c r="M6" s="41" t="s">
        <v>27</v>
      </c>
      <c r="N6" s="175" t="s">
        <v>4367</v>
      </c>
      <c r="O6" s="175">
        <v>100</v>
      </c>
      <c r="P6" s="145"/>
      <c r="Q6" s="145"/>
      <c r="R6" s="145">
        <v>1</v>
      </c>
      <c r="S6" s="71"/>
      <c r="T6" s="43">
        <v>42491</v>
      </c>
    </row>
    <row r="7" spans="1:28" ht="15" x14ac:dyDescent="0.2">
      <c r="A7" s="12"/>
      <c r="B7" s="56"/>
      <c r="C7" s="12"/>
      <c r="D7" s="56"/>
      <c r="E7" s="4" t="s">
        <v>28</v>
      </c>
      <c r="F7" s="44"/>
      <c r="G7" s="10"/>
      <c r="H7" s="10"/>
      <c r="I7" s="6" t="s">
        <v>29</v>
      </c>
      <c r="J7" s="60"/>
      <c r="K7" s="73" t="s">
        <v>30</v>
      </c>
      <c r="L7" s="65"/>
      <c r="M7" s="41" t="s">
        <v>31</v>
      </c>
      <c r="N7" s="175" t="s">
        <v>4367</v>
      </c>
      <c r="O7" s="175">
        <v>100</v>
      </c>
      <c r="P7" s="145">
        <v>1</v>
      </c>
      <c r="Q7" s="145"/>
      <c r="R7" s="145"/>
      <c r="S7" s="71"/>
      <c r="T7" s="43">
        <v>42522</v>
      </c>
    </row>
    <row r="8" spans="1:28" ht="15" x14ac:dyDescent="0.2">
      <c r="A8" s="12"/>
      <c r="B8" s="56"/>
      <c r="C8" s="12"/>
      <c r="D8" s="56"/>
      <c r="E8" s="4" t="s">
        <v>32</v>
      </c>
      <c r="F8" s="44"/>
      <c r="G8" s="10"/>
      <c r="H8" s="10"/>
      <c r="I8" s="6" t="s">
        <v>33</v>
      </c>
      <c r="J8" s="60"/>
      <c r="K8" s="73" t="s">
        <v>34</v>
      </c>
      <c r="L8" s="65"/>
      <c r="M8" s="8" t="s">
        <v>35</v>
      </c>
      <c r="N8" s="175" t="s">
        <v>4369</v>
      </c>
      <c r="O8" s="175">
        <v>100</v>
      </c>
      <c r="P8" s="145">
        <v>1</v>
      </c>
      <c r="Q8" s="145"/>
      <c r="R8" s="145"/>
      <c r="S8" s="62"/>
      <c r="T8" s="43">
        <v>42552</v>
      </c>
    </row>
    <row r="9" spans="1:28" ht="15" x14ac:dyDescent="0.2">
      <c r="A9" s="12"/>
      <c r="B9" s="56"/>
      <c r="C9" s="12"/>
      <c r="D9" s="56"/>
      <c r="E9" s="4" t="s">
        <v>36</v>
      </c>
      <c r="F9" s="44"/>
      <c r="G9" s="10"/>
      <c r="H9" s="10"/>
      <c r="I9" s="6" t="s">
        <v>37</v>
      </c>
      <c r="J9" s="60"/>
      <c r="K9" s="73" t="s">
        <v>38</v>
      </c>
      <c r="L9" s="65"/>
      <c r="M9" s="8" t="s">
        <v>39</v>
      </c>
      <c r="N9" s="175" t="s">
        <v>4367</v>
      </c>
      <c r="O9" s="175">
        <v>100</v>
      </c>
      <c r="P9" s="145"/>
      <c r="Q9" s="145"/>
      <c r="R9" s="145">
        <v>1</v>
      </c>
      <c r="S9" s="62"/>
      <c r="T9" s="43">
        <v>42583</v>
      </c>
    </row>
    <row r="10" spans="1:28" ht="15" x14ac:dyDescent="0.2">
      <c r="A10" s="12"/>
      <c r="B10" s="56"/>
      <c r="C10" s="12"/>
      <c r="D10" s="56"/>
      <c r="E10" s="4" t="s">
        <v>40</v>
      </c>
      <c r="F10" s="44"/>
      <c r="G10" s="10"/>
      <c r="H10" s="10"/>
      <c r="I10" s="6" t="s">
        <v>41</v>
      </c>
      <c r="J10" s="60"/>
      <c r="K10" s="7"/>
      <c r="L10" s="63"/>
      <c r="M10" s="8" t="s">
        <v>42</v>
      </c>
      <c r="N10" s="175" t="s">
        <v>4367</v>
      </c>
      <c r="O10" s="175">
        <v>133.33330000000001</v>
      </c>
      <c r="P10" s="145"/>
      <c r="Q10" s="145"/>
      <c r="R10" s="145">
        <v>1</v>
      </c>
      <c r="S10" s="62"/>
      <c r="T10" s="43">
        <v>42614</v>
      </c>
    </row>
    <row r="11" spans="1:28" ht="15" x14ac:dyDescent="0.2">
      <c r="A11" s="12"/>
      <c r="B11" s="56"/>
      <c r="C11" s="12"/>
      <c r="D11" s="56"/>
      <c r="E11" s="4" t="s">
        <v>43</v>
      </c>
      <c r="F11" s="44"/>
      <c r="G11" s="10"/>
      <c r="H11" s="10"/>
      <c r="I11" s="6" t="s">
        <v>44</v>
      </c>
      <c r="J11" s="60"/>
      <c r="K11" s="7" t="s">
        <v>10</v>
      </c>
      <c r="L11" s="63"/>
      <c r="M11" s="8" t="s">
        <v>45</v>
      </c>
      <c r="N11" s="175" t="s">
        <v>4367</v>
      </c>
      <c r="O11" s="175">
        <v>100</v>
      </c>
      <c r="P11" s="145"/>
      <c r="Q11" s="145">
        <v>1</v>
      </c>
      <c r="R11" s="145"/>
      <c r="S11" s="62"/>
      <c r="T11" s="43">
        <v>42644</v>
      </c>
    </row>
    <row r="12" spans="1:28" ht="15" x14ac:dyDescent="0.2">
      <c r="A12" s="12"/>
      <c r="B12" s="56"/>
      <c r="C12" s="12"/>
      <c r="D12" s="56"/>
      <c r="E12" s="4" t="s">
        <v>46</v>
      </c>
      <c r="F12" s="44"/>
      <c r="G12" s="10"/>
      <c r="H12" s="10"/>
      <c r="I12" s="12"/>
      <c r="J12" s="56"/>
      <c r="K12" s="75" t="s">
        <v>47</v>
      </c>
      <c r="L12" s="66"/>
      <c r="M12" s="8" t="s">
        <v>48</v>
      </c>
      <c r="N12" s="175" t="s">
        <v>4367</v>
      </c>
      <c r="O12" s="175">
        <v>100</v>
      </c>
      <c r="P12" s="145">
        <v>1</v>
      </c>
      <c r="Q12" s="145"/>
      <c r="R12" s="145"/>
      <c r="S12" s="62"/>
      <c r="T12" s="43">
        <v>42675</v>
      </c>
    </row>
    <row r="13" spans="1:28" ht="15" x14ac:dyDescent="0.2">
      <c r="A13" s="12"/>
      <c r="B13" s="56"/>
      <c r="C13" s="12"/>
      <c r="D13" s="56"/>
      <c r="E13" s="4" t="s">
        <v>49</v>
      </c>
      <c r="F13" s="44"/>
      <c r="G13" s="10"/>
      <c r="H13" s="10"/>
      <c r="I13" s="12"/>
      <c r="J13" s="56"/>
      <c r="K13" s="75" t="s">
        <v>50</v>
      </c>
      <c r="L13" s="66"/>
      <c r="M13" s="8" t="s">
        <v>51</v>
      </c>
      <c r="N13" s="175" t="s">
        <v>4368</v>
      </c>
      <c r="O13" s="175">
        <v>0</v>
      </c>
      <c r="P13" s="145"/>
      <c r="Q13" s="145"/>
      <c r="R13" s="145"/>
      <c r="S13" s="62"/>
      <c r="T13" s="43">
        <v>42705</v>
      </c>
    </row>
    <row r="14" spans="1:28" ht="15" x14ac:dyDescent="0.2">
      <c r="A14" s="12"/>
      <c r="B14" s="56"/>
      <c r="C14" s="12"/>
      <c r="D14" s="56"/>
      <c r="E14" s="13" t="s">
        <v>52</v>
      </c>
      <c r="F14" s="45"/>
      <c r="G14" s="10"/>
      <c r="H14" s="10"/>
      <c r="I14" s="12"/>
      <c r="J14" s="56"/>
      <c r="K14" s="75" t="s">
        <v>53</v>
      </c>
      <c r="L14" s="66"/>
      <c r="M14" s="8" t="s">
        <v>54</v>
      </c>
      <c r="N14" s="175" t="s">
        <v>4368</v>
      </c>
      <c r="O14" s="175">
        <v>0</v>
      </c>
      <c r="P14" s="145"/>
      <c r="Q14" s="145"/>
      <c r="R14" s="145"/>
      <c r="S14" s="62"/>
      <c r="T14" s="43">
        <v>42736</v>
      </c>
    </row>
    <row r="15" spans="1:28" ht="15" x14ac:dyDescent="0.2">
      <c r="A15" s="12"/>
      <c r="B15" s="56"/>
      <c r="C15" s="12"/>
      <c r="D15" s="56"/>
      <c r="E15" s="4" t="s">
        <v>55</v>
      </c>
      <c r="F15" s="44"/>
      <c r="G15" s="10"/>
      <c r="H15" s="10"/>
      <c r="I15" s="12"/>
      <c r="J15" s="56"/>
      <c r="K15" s="75" t="s">
        <v>56</v>
      </c>
      <c r="L15" s="66"/>
      <c r="M15" s="8" t="s">
        <v>57</v>
      </c>
      <c r="N15" s="175" t="s">
        <v>4367</v>
      </c>
      <c r="O15" s="175">
        <v>100</v>
      </c>
      <c r="P15" s="145">
        <v>1</v>
      </c>
      <c r="Q15" s="145"/>
      <c r="R15" s="145"/>
      <c r="S15" s="62"/>
      <c r="T15" s="43">
        <v>42767</v>
      </c>
    </row>
    <row r="16" spans="1:28" ht="15" x14ac:dyDescent="0.2">
      <c r="A16" s="12"/>
      <c r="B16" s="56"/>
      <c r="C16" s="12"/>
      <c r="D16" s="56"/>
      <c r="E16" s="4" t="s">
        <v>58</v>
      </c>
      <c r="F16" s="44"/>
      <c r="G16" s="10"/>
      <c r="H16" s="10"/>
      <c r="I16" s="12"/>
      <c r="J16" s="56"/>
      <c r="K16" s="75" t="s">
        <v>59</v>
      </c>
      <c r="L16" s="66"/>
      <c r="M16" s="8" t="s">
        <v>60</v>
      </c>
      <c r="N16" s="175" t="s">
        <v>4367</v>
      </c>
      <c r="O16" s="175">
        <v>100</v>
      </c>
      <c r="P16" s="145">
        <v>1</v>
      </c>
      <c r="Q16" s="145"/>
      <c r="R16" s="145"/>
      <c r="S16" s="62"/>
      <c r="T16" s="43">
        <v>42795</v>
      </c>
    </row>
    <row r="17" spans="1:20" ht="15" x14ac:dyDescent="0.2">
      <c r="A17" s="12"/>
      <c r="B17" s="56"/>
      <c r="C17" s="12"/>
      <c r="D17" s="56"/>
      <c r="E17" s="14" t="s">
        <v>61</v>
      </c>
      <c r="F17" s="46"/>
      <c r="G17" s="10"/>
      <c r="H17" s="10"/>
      <c r="I17" s="12"/>
      <c r="J17" s="56"/>
      <c r="K17" s="75" t="s">
        <v>62</v>
      </c>
      <c r="L17" s="66"/>
      <c r="M17" s="8" t="s">
        <v>63</v>
      </c>
      <c r="N17" s="175" t="s">
        <v>4367</v>
      </c>
      <c r="O17" s="175">
        <v>100</v>
      </c>
      <c r="P17" s="145"/>
      <c r="Q17" s="145">
        <v>1</v>
      </c>
      <c r="R17" s="145"/>
      <c r="S17" s="62"/>
      <c r="T17" s="43">
        <v>42826</v>
      </c>
    </row>
    <row r="18" spans="1:20" ht="15" x14ac:dyDescent="0.2">
      <c r="A18" s="12"/>
      <c r="B18" s="56"/>
      <c r="C18" s="12"/>
      <c r="D18" s="56"/>
      <c r="E18" s="4" t="s">
        <v>64</v>
      </c>
      <c r="F18" s="44"/>
      <c r="G18" s="10"/>
      <c r="H18" s="10"/>
      <c r="I18" s="12"/>
      <c r="J18" s="56"/>
      <c r="K18" s="74" t="s">
        <v>65</v>
      </c>
      <c r="L18" s="47"/>
      <c r="M18" s="8" t="s">
        <v>66</v>
      </c>
      <c r="N18" s="175" t="s">
        <v>4369</v>
      </c>
      <c r="O18" s="175">
        <v>100</v>
      </c>
      <c r="P18" s="145"/>
      <c r="Q18" s="145">
        <v>0.1</v>
      </c>
      <c r="R18" s="145">
        <v>0.9</v>
      </c>
      <c r="S18" s="62"/>
      <c r="T18" s="43">
        <v>42856</v>
      </c>
    </row>
    <row r="19" spans="1:20" ht="15" x14ac:dyDescent="0.2">
      <c r="A19" s="12"/>
      <c r="B19" s="56"/>
      <c r="C19" s="12"/>
      <c r="D19" s="56"/>
      <c r="E19" s="4" t="s">
        <v>67</v>
      </c>
      <c r="F19" s="44"/>
      <c r="G19" s="10"/>
      <c r="H19" s="10"/>
      <c r="I19" s="12"/>
      <c r="J19" s="56"/>
      <c r="K19" s="74"/>
      <c r="L19" s="47"/>
      <c r="M19" s="8" t="s">
        <v>68</v>
      </c>
      <c r="N19" s="175" t="s">
        <v>4367</v>
      </c>
      <c r="O19" s="175">
        <v>100</v>
      </c>
      <c r="P19" s="145"/>
      <c r="Q19" s="145"/>
      <c r="R19" s="145">
        <v>1</v>
      </c>
      <c r="S19" s="62"/>
      <c r="T19" s="43">
        <v>42887</v>
      </c>
    </row>
    <row r="20" spans="1:20" ht="15" x14ac:dyDescent="0.2">
      <c r="A20" s="12"/>
      <c r="B20" s="56"/>
      <c r="C20" s="12"/>
      <c r="D20" s="56"/>
      <c r="E20" s="4" t="s">
        <v>69</v>
      </c>
      <c r="F20" s="44"/>
      <c r="G20" s="10"/>
      <c r="H20" s="10"/>
      <c r="I20" s="12"/>
      <c r="J20" s="56"/>
      <c r="K20" s="9" t="s">
        <v>16</v>
      </c>
      <c r="L20" s="51"/>
      <c r="M20" s="8" t="s">
        <v>70</v>
      </c>
      <c r="N20" s="175" t="s">
        <v>4367</v>
      </c>
      <c r="O20" s="175">
        <v>100</v>
      </c>
      <c r="P20" s="145">
        <v>1</v>
      </c>
      <c r="Q20" s="145"/>
      <c r="R20" s="145"/>
      <c r="S20" s="62"/>
      <c r="T20" s="43">
        <v>42917</v>
      </c>
    </row>
    <row r="21" spans="1:20" ht="15" x14ac:dyDescent="0.2">
      <c r="A21" s="12"/>
      <c r="B21" s="56"/>
      <c r="C21" s="12"/>
      <c r="D21" s="56"/>
      <c r="E21" s="4" t="s">
        <v>71</v>
      </c>
      <c r="F21" s="44"/>
      <c r="G21" s="10"/>
      <c r="H21" s="10"/>
      <c r="I21" s="12"/>
      <c r="J21" s="56"/>
      <c r="K21" s="74" t="s">
        <v>72</v>
      </c>
      <c r="L21" s="47"/>
      <c r="M21" s="8">
        <v>2016</v>
      </c>
      <c r="N21" s="8"/>
      <c r="O21" s="175">
        <v>0</v>
      </c>
      <c r="P21" s="145"/>
      <c r="Q21" s="145"/>
      <c r="R21" s="145"/>
      <c r="T21" s="43">
        <v>42948</v>
      </c>
    </row>
    <row r="22" spans="1:20" ht="15" x14ac:dyDescent="0.2">
      <c r="A22" s="12"/>
      <c r="B22" s="56"/>
      <c r="C22" s="12"/>
      <c r="D22" s="56"/>
      <c r="E22" s="4" t="s">
        <v>73</v>
      </c>
      <c r="F22" s="44"/>
      <c r="G22" s="12"/>
      <c r="H22" s="56"/>
      <c r="I22" s="12"/>
      <c r="J22" s="56"/>
      <c r="K22" s="74"/>
      <c r="L22" s="47"/>
      <c r="M22" s="8"/>
      <c r="N22" s="8"/>
      <c r="O22" s="8"/>
      <c r="P22" s="145"/>
      <c r="Q22" s="145"/>
      <c r="R22" s="145"/>
      <c r="T22" s="43">
        <v>42979</v>
      </c>
    </row>
    <row r="23" spans="1:20" ht="15" x14ac:dyDescent="0.2">
      <c r="A23" s="12"/>
      <c r="B23" s="56"/>
      <c r="C23" s="12"/>
      <c r="D23" s="56"/>
      <c r="E23" s="4" t="s">
        <v>74</v>
      </c>
      <c r="F23" s="44"/>
      <c r="G23" s="12"/>
      <c r="H23" s="56"/>
      <c r="I23" s="12"/>
      <c r="J23" s="56"/>
      <c r="K23" s="9" t="s">
        <v>24</v>
      </c>
      <c r="L23" s="51"/>
      <c r="M23" s="8"/>
      <c r="N23" s="8"/>
      <c r="O23" s="8"/>
      <c r="P23" s="145"/>
      <c r="Q23" s="145"/>
      <c r="R23" s="145"/>
      <c r="T23" s="43">
        <v>43009</v>
      </c>
    </row>
    <row r="24" spans="1:20" ht="15" x14ac:dyDescent="0.2">
      <c r="A24" s="12"/>
      <c r="B24" s="56"/>
      <c r="C24" s="12"/>
      <c r="D24" s="56"/>
      <c r="E24" s="4" t="s">
        <v>75</v>
      </c>
      <c r="F24" s="44"/>
      <c r="G24" s="12"/>
      <c r="H24" s="56"/>
      <c r="I24" s="12"/>
      <c r="J24" s="56"/>
      <c r="K24" s="76" t="s">
        <v>76</v>
      </c>
      <c r="L24" s="67"/>
      <c r="M24" s="8"/>
      <c r="N24" s="8"/>
      <c r="O24" s="8"/>
      <c r="P24" s="145"/>
      <c r="Q24" s="145"/>
      <c r="R24" s="145"/>
      <c r="T24" s="43">
        <v>43040</v>
      </c>
    </row>
    <row r="25" spans="1:20" ht="15" x14ac:dyDescent="0.2">
      <c r="A25" s="12"/>
      <c r="B25" s="56"/>
      <c r="C25" s="12"/>
      <c r="D25" s="56"/>
      <c r="E25" s="4" t="s">
        <v>77</v>
      </c>
      <c r="F25" s="44"/>
      <c r="G25" s="12"/>
      <c r="H25" s="56"/>
      <c r="I25" s="12"/>
      <c r="J25" s="56"/>
      <c r="K25" s="77" t="s">
        <v>78</v>
      </c>
      <c r="L25" s="68"/>
      <c r="M25" s="8"/>
      <c r="N25" s="8"/>
      <c r="O25" s="8"/>
      <c r="P25" s="145"/>
      <c r="Q25" s="145"/>
      <c r="R25" s="145"/>
      <c r="T25" s="43">
        <v>43070</v>
      </c>
    </row>
    <row r="26" spans="1:20" ht="15" x14ac:dyDescent="0.2">
      <c r="A26" s="12"/>
      <c r="B26" s="56"/>
      <c r="C26" s="12"/>
      <c r="D26" s="56"/>
      <c r="E26" s="4" t="s">
        <v>79</v>
      </c>
      <c r="F26" s="44"/>
      <c r="G26" s="12"/>
      <c r="H26" s="56"/>
      <c r="I26" s="12"/>
      <c r="J26" s="56"/>
      <c r="K26" s="74" t="s">
        <v>80</v>
      </c>
      <c r="L26" s="47"/>
      <c r="M26" s="8"/>
      <c r="N26" s="8"/>
      <c r="O26" s="8"/>
      <c r="P26" s="145"/>
      <c r="Q26" s="145"/>
      <c r="R26" s="145"/>
      <c r="T26" s="43">
        <v>43101</v>
      </c>
    </row>
    <row r="27" spans="1:20" ht="15" x14ac:dyDescent="0.2">
      <c r="A27" s="12"/>
      <c r="B27" s="56"/>
      <c r="C27" s="12"/>
      <c r="D27" s="56"/>
      <c r="E27" s="12"/>
      <c r="F27" s="56"/>
      <c r="G27" s="12"/>
      <c r="H27" s="56"/>
      <c r="I27" s="12"/>
      <c r="J27" s="56"/>
      <c r="K27" s="74" t="s">
        <v>81</v>
      </c>
      <c r="L27" s="47"/>
      <c r="M27" s="8"/>
      <c r="N27" s="8"/>
      <c r="O27" s="8"/>
      <c r="P27" s="145"/>
      <c r="Q27" s="145"/>
      <c r="R27" s="145"/>
      <c r="T27" s="43">
        <v>43132</v>
      </c>
    </row>
    <row r="28" spans="1:20" ht="15" x14ac:dyDescent="0.2">
      <c r="A28" s="5"/>
      <c r="B28" s="10"/>
      <c r="C28" s="57"/>
      <c r="D28" s="10"/>
      <c r="E28" s="58"/>
      <c r="F28" s="44"/>
      <c r="G28" s="57"/>
      <c r="H28" s="10"/>
      <c r="I28" s="59"/>
      <c r="J28" s="60"/>
      <c r="K28" s="76" t="s">
        <v>82</v>
      </c>
      <c r="L28" s="67"/>
      <c r="M28" s="8"/>
      <c r="N28" s="8"/>
      <c r="O28" s="8"/>
      <c r="P28" s="145"/>
      <c r="Q28" s="145"/>
      <c r="R28" s="145"/>
      <c r="T28" s="43">
        <v>43160</v>
      </c>
    </row>
    <row r="29" spans="1:20" ht="15" x14ac:dyDescent="0.2">
      <c r="A29" s="5"/>
      <c r="B29" s="10"/>
      <c r="C29" s="57"/>
      <c r="D29" s="10"/>
      <c r="E29" s="58"/>
      <c r="F29" s="44"/>
      <c r="G29" s="57"/>
      <c r="H29" s="10"/>
      <c r="I29" s="59"/>
      <c r="J29" s="60"/>
      <c r="K29" s="74" t="s">
        <v>83</v>
      </c>
      <c r="L29" s="47"/>
      <c r="M29" s="8"/>
      <c r="N29" s="8"/>
      <c r="O29" s="8"/>
      <c r="P29" s="145"/>
      <c r="Q29" s="145"/>
      <c r="R29" s="145"/>
      <c r="S29" s="62"/>
      <c r="T29" s="43">
        <v>43191</v>
      </c>
    </row>
    <row r="30" spans="1:20" ht="15" x14ac:dyDescent="0.2">
      <c r="A30" s="5"/>
      <c r="B30" s="10"/>
      <c r="C30" s="57"/>
      <c r="D30" s="10"/>
      <c r="E30" s="58"/>
      <c r="F30" s="44"/>
      <c r="G30" s="57"/>
      <c r="H30" s="10"/>
      <c r="I30" s="59"/>
      <c r="J30" s="60"/>
      <c r="K30" s="74" t="s">
        <v>84</v>
      </c>
      <c r="L30" s="47"/>
      <c r="M30" s="8"/>
      <c r="N30" s="8"/>
      <c r="O30" s="8"/>
      <c r="P30" s="145"/>
      <c r="Q30" s="145"/>
      <c r="R30" s="145"/>
      <c r="S30" s="62"/>
      <c r="T30" s="43">
        <v>43221</v>
      </c>
    </row>
    <row r="31" spans="1:20" ht="15" x14ac:dyDescent="0.2">
      <c r="A31" s="5"/>
      <c r="B31" s="10"/>
      <c r="C31" s="57"/>
      <c r="D31" s="10"/>
      <c r="E31" s="58"/>
      <c r="F31" s="44"/>
      <c r="G31" s="57"/>
      <c r="H31" s="10"/>
      <c r="I31" s="59"/>
      <c r="J31" s="60"/>
      <c r="K31" s="74" t="s">
        <v>85</v>
      </c>
      <c r="L31" s="47"/>
      <c r="M31" s="8"/>
      <c r="N31" s="8"/>
      <c r="O31" s="8"/>
      <c r="P31" s="145"/>
      <c r="Q31" s="145"/>
      <c r="R31" s="145"/>
      <c r="S31" s="62"/>
      <c r="T31" s="43">
        <v>43252</v>
      </c>
    </row>
    <row r="32" spans="1:20" ht="15" x14ac:dyDescent="0.2">
      <c r="A32" s="5"/>
      <c r="B32" s="10"/>
      <c r="C32" s="57"/>
      <c r="D32" s="10"/>
      <c r="E32" s="58"/>
      <c r="F32" s="44"/>
      <c r="G32" s="57"/>
      <c r="H32" s="10"/>
      <c r="I32" s="59"/>
      <c r="J32" s="60"/>
      <c r="K32" s="74" t="s">
        <v>86</v>
      </c>
      <c r="L32" s="47"/>
      <c r="M32" s="8"/>
      <c r="N32" s="8"/>
      <c r="O32" s="8"/>
      <c r="P32" s="145"/>
      <c r="Q32" s="145"/>
      <c r="R32" s="145"/>
      <c r="S32" s="62"/>
      <c r="T32" s="43">
        <v>43282</v>
      </c>
    </row>
    <row r="33" spans="1:20" ht="15" x14ac:dyDescent="0.2">
      <c r="A33" s="5"/>
      <c r="B33" s="10"/>
      <c r="C33" s="57"/>
      <c r="D33" s="10"/>
      <c r="E33" s="58"/>
      <c r="F33" s="44"/>
      <c r="G33" s="57"/>
      <c r="H33" s="10"/>
      <c r="I33" s="59"/>
      <c r="J33" s="60"/>
      <c r="K33" s="74" t="s">
        <v>87</v>
      </c>
      <c r="L33" s="47"/>
      <c r="M33" s="8"/>
      <c r="N33" s="8"/>
      <c r="O33" s="8"/>
      <c r="P33" s="145"/>
      <c r="Q33" s="145"/>
      <c r="R33" s="145"/>
      <c r="S33" s="62"/>
      <c r="T33" s="43">
        <v>43313</v>
      </c>
    </row>
    <row r="34" spans="1:20" ht="15" x14ac:dyDescent="0.2">
      <c r="A34" s="5"/>
      <c r="B34" s="10"/>
      <c r="C34" s="57"/>
      <c r="D34" s="10"/>
      <c r="E34" s="58"/>
      <c r="F34" s="44"/>
      <c r="G34" s="57"/>
      <c r="H34" s="10"/>
      <c r="I34" s="59"/>
      <c r="J34" s="60"/>
      <c r="K34" s="74" t="s">
        <v>88</v>
      </c>
      <c r="L34" s="47"/>
      <c r="M34" s="8"/>
      <c r="N34" s="8"/>
      <c r="O34" s="8"/>
      <c r="P34" s="145"/>
      <c r="Q34" s="145"/>
      <c r="R34" s="145"/>
      <c r="S34" s="62"/>
      <c r="T34" s="43">
        <v>43344</v>
      </c>
    </row>
    <row r="35" spans="1:20" ht="15" x14ac:dyDescent="0.2">
      <c r="A35" s="5"/>
      <c r="B35" s="10"/>
      <c r="C35" s="57"/>
      <c r="D35" s="10"/>
      <c r="E35" s="58"/>
      <c r="F35" s="44"/>
      <c r="G35" s="57"/>
      <c r="H35" s="10"/>
      <c r="I35" s="59"/>
      <c r="J35" s="60"/>
      <c r="K35" s="74" t="s">
        <v>89</v>
      </c>
      <c r="L35" s="47"/>
      <c r="M35" s="8"/>
      <c r="N35" s="8"/>
      <c r="O35" s="8"/>
      <c r="P35" s="145"/>
      <c r="Q35" s="145"/>
      <c r="R35" s="145"/>
      <c r="S35" s="62"/>
      <c r="T35" s="43">
        <v>43374</v>
      </c>
    </row>
    <row r="36" spans="1:20" ht="15" x14ac:dyDescent="0.2">
      <c r="A36" s="12"/>
      <c r="B36" s="56"/>
      <c r="C36" s="12"/>
      <c r="D36" s="56"/>
      <c r="E36" s="12"/>
      <c r="F36" s="56"/>
      <c r="G36" s="12"/>
      <c r="H36" s="56"/>
      <c r="I36" s="12"/>
      <c r="J36" s="56"/>
      <c r="K36" s="74" t="s">
        <v>90</v>
      </c>
      <c r="L36" s="47"/>
      <c r="M36" s="8"/>
      <c r="N36" s="8"/>
      <c r="O36" s="8"/>
      <c r="P36" s="145"/>
      <c r="Q36" s="145"/>
      <c r="R36" s="145"/>
      <c r="S36" s="62"/>
      <c r="T36" s="43">
        <v>43405</v>
      </c>
    </row>
    <row r="37" spans="1:20" ht="15" x14ac:dyDescent="0.2">
      <c r="A37" s="12"/>
      <c r="B37" s="56"/>
      <c r="C37" s="12"/>
      <c r="D37" s="56"/>
      <c r="E37" s="12"/>
      <c r="F37" s="56"/>
      <c r="G37" s="12"/>
      <c r="H37" s="56"/>
      <c r="I37" s="12"/>
      <c r="J37" s="56"/>
      <c r="K37" s="74" t="s">
        <v>91</v>
      </c>
      <c r="L37" s="47"/>
      <c r="M37" s="8"/>
      <c r="N37" s="8"/>
      <c r="O37" s="8"/>
      <c r="P37" s="145"/>
      <c r="Q37" s="145"/>
      <c r="R37" s="145"/>
      <c r="T37" s="43">
        <v>43435</v>
      </c>
    </row>
    <row r="38" spans="1:20" ht="15" x14ac:dyDescent="0.2">
      <c r="A38" s="12"/>
      <c r="B38" s="56"/>
      <c r="C38" s="12"/>
      <c r="D38" s="56"/>
      <c r="E38" s="12"/>
      <c r="F38" s="56"/>
      <c r="G38" s="12"/>
      <c r="H38" s="56"/>
      <c r="I38" s="12"/>
      <c r="J38" s="56"/>
      <c r="K38" s="74" t="s">
        <v>92</v>
      </c>
      <c r="L38" s="47"/>
      <c r="M38" s="8"/>
      <c r="N38" s="8"/>
      <c r="O38" s="8"/>
      <c r="P38" s="145"/>
      <c r="Q38" s="145"/>
      <c r="R38" s="145"/>
      <c r="T38" s="43">
        <v>43466</v>
      </c>
    </row>
    <row r="39" spans="1:20" ht="15" x14ac:dyDescent="0.2">
      <c r="A39" s="12"/>
      <c r="B39" s="56"/>
      <c r="C39" s="12"/>
      <c r="D39" s="56"/>
      <c r="E39" s="12"/>
      <c r="F39" s="56"/>
      <c r="G39" s="12"/>
      <c r="H39" s="56"/>
      <c r="I39" s="12"/>
      <c r="J39" s="56"/>
      <c r="K39" s="74" t="s">
        <v>93</v>
      </c>
      <c r="L39" s="47"/>
      <c r="M39" s="8"/>
      <c r="N39" s="8"/>
      <c r="O39" s="8"/>
      <c r="P39" s="145"/>
      <c r="Q39" s="145"/>
      <c r="R39" s="145"/>
      <c r="T39" s="43">
        <v>43497</v>
      </c>
    </row>
    <row r="40" spans="1:20" ht="15" x14ac:dyDescent="0.2">
      <c r="A40" s="12"/>
      <c r="B40" s="56"/>
      <c r="C40" s="12"/>
      <c r="D40" s="56"/>
      <c r="E40" s="12"/>
      <c r="F40" s="56"/>
      <c r="G40" s="12"/>
      <c r="H40" s="56"/>
      <c r="I40" s="12"/>
      <c r="J40" s="56"/>
      <c r="K40" s="74" t="s">
        <v>94</v>
      </c>
      <c r="L40" s="47"/>
      <c r="M40" s="8"/>
      <c r="N40" s="8"/>
      <c r="O40" s="8"/>
      <c r="P40" s="145"/>
      <c r="Q40" s="145"/>
      <c r="R40" s="145"/>
      <c r="T40" s="43">
        <v>43525</v>
      </c>
    </row>
    <row r="41" spans="1:20" ht="15" x14ac:dyDescent="0.2">
      <c r="A41" s="12"/>
      <c r="B41" s="56"/>
      <c r="C41" s="12"/>
      <c r="D41" s="56"/>
      <c r="E41" s="12"/>
      <c r="F41" s="56"/>
      <c r="G41" s="12"/>
      <c r="H41" s="56"/>
      <c r="I41" s="12"/>
      <c r="J41" s="56"/>
      <c r="K41" s="78" t="s">
        <v>95</v>
      </c>
      <c r="L41" s="48"/>
      <c r="M41" s="8"/>
      <c r="N41" s="8"/>
      <c r="O41" s="8"/>
      <c r="P41" s="145"/>
      <c r="Q41" s="145"/>
      <c r="R41" s="145"/>
      <c r="T41" s="43">
        <v>43556</v>
      </c>
    </row>
    <row r="42" spans="1:20" ht="15" x14ac:dyDescent="0.2">
      <c r="A42" s="12"/>
      <c r="B42" s="56"/>
      <c r="C42" s="12"/>
      <c r="D42" s="56"/>
      <c r="E42" s="12"/>
      <c r="F42" s="56"/>
      <c r="G42" s="12"/>
      <c r="H42" s="56"/>
      <c r="I42" s="12"/>
      <c r="J42" s="56"/>
      <c r="K42" s="79" t="s">
        <v>96</v>
      </c>
      <c r="L42" s="49"/>
      <c r="M42" s="8"/>
      <c r="N42" s="8"/>
      <c r="O42" s="8"/>
      <c r="P42" s="145"/>
      <c r="Q42" s="145"/>
      <c r="R42" s="145"/>
      <c r="T42" s="43">
        <v>43586</v>
      </c>
    </row>
    <row r="43" spans="1:20" ht="15" x14ac:dyDescent="0.2">
      <c r="A43" s="12"/>
      <c r="B43" s="56"/>
      <c r="C43" s="12"/>
      <c r="D43" s="56"/>
      <c r="E43" s="12"/>
      <c r="F43" s="56"/>
      <c r="G43" s="12"/>
      <c r="H43" s="56"/>
      <c r="I43" s="12"/>
      <c r="J43" s="56"/>
      <c r="K43" s="80" t="s">
        <v>97</v>
      </c>
      <c r="L43" s="50"/>
      <c r="M43" s="8"/>
      <c r="N43" s="8"/>
      <c r="O43" s="8"/>
      <c r="P43" s="145"/>
      <c r="Q43" s="145"/>
      <c r="R43" s="145"/>
      <c r="T43" s="43">
        <v>43617</v>
      </c>
    </row>
    <row r="44" spans="1:20" ht="15" x14ac:dyDescent="0.2">
      <c r="A44" s="12"/>
      <c r="B44" s="56"/>
      <c r="C44" s="12"/>
      <c r="D44" s="56"/>
      <c r="E44" s="12"/>
      <c r="F44" s="56"/>
      <c r="G44" s="12"/>
      <c r="H44" s="56"/>
      <c r="I44" s="12"/>
      <c r="J44" s="56"/>
      <c r="K44" s="80" t="s">
        <v>98</v>
      </c>
      <c r="L44" s="50"/>
      <c r="M44" s="8"/>
      <c r="N44" s="8"/>
      <c r="O44" s="8"/>
      <c r="P44" s="145"/>
      <c r="Q44" s="145"/>
      <c r="R44" s="145"/>
      <c r="T44" s="43">
        <v>43647</v>
      </c>
    </row>
    <row r="45" spans="1:20" ht="15" x14ac:dyDescent="0.2">
      <c r="A45" s="12"/>
      <c r="B45" s="56"/>
      <c r="C45" s="12"/>
      <c r="D45" s="56"/>
      <c r="E45" s="12"/>
      <c r="F45" s="56"/>
      <c r="G45" s="12"/>
      <c r="H45" s="56"/>
      <c r="I45" s="12"/>
      <c r="J45" s="56"/>
      <c r="K45" s="78" t="s">
        <v>99</v>
      </c>
      <c r="L45" s="48"/>
      <c r="M45" s="8"/>
      <c r="N45" s="8"/>
      <c r="O45" s="8"/>
      <c r="P45" s="145"/>
      <c r="Q45" s="145"/>
      <c r="R45" s="145"/>
      <c r="T45" s="43">
        <v>43678</v>
      </c>
    </row>
    <row r="46" spans="1:20" ht="15" x14ac:dyDescent="0.2">
      <c r="A46" s="12"/>
      <c r="B46" s="56"/>
      <c r="C46" s="12"/>
      <c r="D46" s="56"/>
      <c r="E46" s="12"/>
      <c r="F46" s="56"/>
      <c r="G46" s="12"/>
      <c r="H46" s="56"/>
      <c r="I46" s="12"/>
      <c r="J46" s="56"/>
      <c r="K46" s="78"/>
      <c r="L46" s="48"/>
      <c r="M46" s="8"/>
      <c r="N46" s="8"/>
      <c r="O46" s="8"/>
      <c r="P46" s="145"/>
      <c r="Q46" s="145"/>
      <c r="R46" s="145"/>
      <c r="T46" s="43">
        <v>43709</v>
      </c>
    </row>
    <row r="47" spans="1:20" ht="15" x14ac:dyDescent="0.2">
      <c r="A47" s="12"/>
      <c r="B47" s="56"/>
      <c r="C47" s="12"/>
      <c r="D47" s="56"/>
      <c r="E47" s="12"/>
      <c r="F47" s="56"/>
      <c r="G47" s="12"/>
      <c r="H47" s="56"/>
      <c r="I47" s="12"/>
      <c r="J47" s="56"/>
      <c r="K47" s="9" t="s">
        <v>28</v>
      </c>
      <c r="L47" s="51"/>
      <c r="M47" s="8"/>
      <c r="N47" s="8"/>
      <c r="O47" s="8"/>
      <c r="P47" s="145"/>
      <c r="Q47" s="145"/>
      <c r="R47" s="145"/>
      <c r="T47" s="43">
        <v>43739</v>
      </c>
    </row>
    <row r="48" spans="1:20" ht="15" x14ac:dyDescent="0.2">
      <c r="A48" s="12"/>
      <c r="B48" s="56"/>
      <c r="C48" s="12"/>
      <c r="D48" s="56"/>
      <c r="E48" s="12"/>
      <c r="F48" s="56"/>
      <c r="G48" s="12"/>
      <c r="H48" s="56"/>
      <c r="I48" s="12"/>
      <c r="J48" s="56"/>
      <c r="K48" s="80" t="s">
        <v>100</v>
      </c>
      <c r="L48" s="50"/>
      <c r="M48" s="8"/>
      <c r="N48" s="8"/>
      <c r="O48" s="8"/>
      <c r="P48" s="145"/>
      <c r="Q48" s="145"/>
      <c r="R48" s="145"/>
      <c r="T48" s="43">
        <v>43770</v>
      </c>
    </row>
    <row r="49" spans="1:20" ht="15" x14ac:dyDescent="0.2">
      <c r="A49" s="12"/>
      <c r="B49" s="56"/>
      <c r="C49" s="12"/>
      <c r="D49" s="56"/>
      <c r="E49" s="12"/>
      <c r="F49" s="56"/>
      <c r="G49" s="12"/>
      <c r="H49" s="56"/>
      <c r="I49" s="12"/>
      <c r="J49" s="56"/>
      <c r="K49" s="78"/>
      <c r="L49" s="48"/>
      <c r="M49" s="8"/>
      <c r="N49" s="8"/>
      <c r="O49" s="8"/>
      <c r="P49" s="145"/>
      <c r="Q49" s="145"/>
      <c r="R49" s="145"/>
      <c r="T49" s="43">
        <v>43800</v>
      </c>
    </row>
    <row r="50" spans="1:20" ht="15" x14ac:dyDescent="0.2">
      <c r="A50" s="12"/>
      <c r="B50" s="56"/>
      <c r="C50" s="12"/>
      <c r="D50" s="56"/>
      <c r="E50" s="12"/>
      <c r="F50" s="56"/>
      <c r="G50" s="12"/>
      <c r="H50" s="56"/>
      <c r="I50" s="12"/>
      <c r="J50" s="56"/>
      <c r="K50" s="9" t="s">
        <v>32</v>
      </c>
      <c r="L50" s="51"/>
      <c r="M50" s="8"/>
      <c r="N50" s="8"/>
      <c r="O50" s="8"/>
      <c r="P50" s="145"/>
      <c r="Q50" s="145"/>
      <c r="R50" s="145"/>
      <c r="T50" s="43">
        <v>43831</v>
      </c>
    </row>
    <row r="51" spans="1:20" ht="15" x14ac:dyDescent="0.2">
      <c r="A51" s="12"/>
      <c r="B51" s="56"/>
      <c r="C51" s="12"/>
      <c r="D51" s="56"/>
      <c r="E51" s="12"/>
      <c r="F51" s="56"/>
      <c r="G51" s="12"/>
      <c r="H51" s="56"/>
      <c r="I51" s="12"/>
      <c r="J51" s="56"/>
      <c r="K51" s="81" t="s">
        <v>101</v>
      </c>
      <c r="L51" s="52"/>
      <c r="M51" s="8"/>
      <c r="N51" s="8"/>
      <c r="O51" s="8"/>
      <c r="P51" s="145"/>
      <c r="Q51" s="145"/>
      <c r="R51" s="145"/>
      <c r="T51" s="43">
        <v>43862</v>
      </c>
    </row>
    <row r="52" spans="1:20" ht="15" x14ac:dyDescent="0.2">
      <c r="A52" s="12"/>
      <c r="B52" s="56"/>
      <c r="C52" s="12"/>
      <c r="D52" s="56"/>
      <c r="E52" s="12"/>
      <c r="F52" s="56"/>
      <c r="G52" s="12"/>
      <c r="H52" s="56"/>
      <c r="I52" s="12"/>
      <c r="J52" s="56"/>
      <c r="K52" s="78" t="s">
        <v>102</v>
      </c>
      <c r="L52" s="48"/>
      <c r="M52" s="8"/>
      <c r="N52" s="8"/>
      <c r="O52" s="8"/>
      <c r="P52" s="145"/>
      <c r="Q52" s="145"/>
      <c r="R52" s="145"/>
      <c r="T52" s="43">
        <v>43891</v>
      </c>
    </row>
    <row r="53" spans="1:20" ht="15" x14ac:dyDescent="0.2">
      <c r="A53" s="12"/>
      <c r="B53" s="56"/>
      <c r="C53" s="12"/>
      <c r="D53" s="56"/>
      <c r="E53" s="12"/>
      <c r="F53" s="56"/>
      <c r="G53" s="12"/>
      <c r="H53" s="56"/>
      <c r="I53" s="12"/>
      <c r="J53" s="56"/>
      <c r="K53" s="78" t="s">
        <v>103</v>
      </c>
      <c r="L53" s="48"/>
      <c r="M53" s="8"/>
      <c r="N53" s="8"/>
      <c r="O53" s="8"/>
      <c r="P53" s="145"/>
      <c r="Q53" s="145"/>
      <c r="R53" s="145"/>
      <c r="T53" s="43">
        <v>43922</v>
      </c>
    </row>
    <row r="54" spans="1:20" ht="15" x14ac:dyDescent="0.2">
      <c r="A54" s="12"/>
      <c r="B54" s="56"/>
      <c r="C54" s="12"/>
      <c r="D54" s="56"/>
      <c r="E54" s="12"/>
      <c r="F54" s="56"/>
      <c r="G54" s="12"/>
      <c r="H54" s="56"/>
      <c r="I54" s="12"/>
      <c r="J54" s="56"/>
      <c r="K54" s="78"/>
      <c r="L54" s="48"/>
      <c r="M54" s="8"/>
      <c r="N54" s="8"/>
      <c r="O54" s="8"/>
      <c r="P54" s="145"/>
      <c r="Q54" s="145"/>
      <c r="R54" s="145"/>
      <c r="T54" s="43">
        <v>43952</v>
      </c>
    </row>
    <row r="55" spans="1:20" ht="15" x14ac:dyDescent="0.2">
      <c r="A55" s="12"/>
      <c r="B55" s="56"/>
      <c r="C55" s="12"/>
      <c r="D55" s="56"/>
      <c r="E55" s="12"/>
      <c r="F55" s="56"/>
      <c r="G55" s="12"/>
      <c r="H55" s="56"/>
      <c r="I55" s="12"/>
      <c r="J55" s="56"/>
      <c r="K55" s="9" t="s">
        <v>36</v>
      </c>
      <c r="L55" s="51"/>
      <c r="M55" s="8"/>
      <c r="N55" s="8"/>
      <c r="O55" s="8"/>
      <c r="P55" s="145"/>
      <c r="Q55" s="145"/>
      <c r="R55" s="145"/>
      <c r="T55" s="43">
        <v>43983</v>
      </c>
    </row>
    <row r="56" spans="1:20" ht="15" x14ac:dyDescent="0.2">
      <c r="A56" s="12"/>
      <c r="B56" s="56"/>
      <c r="C56" s="12"/>
      <c r="D56" s="56"/>
      <c r="E56" s="12"/>
      <c r="F56" s="56"/>
      <c r="G56" s="12"/>
      <c r="H56" s="56"/>
      <c r="I56" s="12"/>
      <c r="J56" s="56"/>
      <c r="K56" s="74" t="s">
        <v>104</v>
      </c>
      <c r="L56" s="47"/>
      <c r="M56" s="8"/>
      <c r="N56" s="8"/>
      <c r="O56" s="8"/>
      <c r="P56" s="145"/>
      <c r="Q56" s="145"/>
      <c r="R56" s="145"/>
      <c r="T56" s="43">
        <v>44013</v>
      </c>
    </row>
    <row r="57" spans="1:20" ht="15" x14ac:dyDescent="0.2">
      <c r="A57" s="12"/>
      <c r="B57" s="56"/>
      <c r="C57" s="12"/>
      <c r="D57" s="56"/>
      <c r="E57" s="12"/>
      <c r="F57" s="56"/>
      <c r="G57" s="12"/>
      <c r="H57" s="56"/>
      <c r="I57" s="12"/>
      <c r="J57" s="56"/>
      <c r="K57" s="74" t="s">
        <v>105</v>
      </c>
      <c r="L57" s="47"/>
      <c r="M57" s="8"/>
      <c r="N57" s="8"/>
      <c r="O57" s="8"/>
      <c r="P57" s="145"/>
      <c r="Q57" s="145"/>
      <c r="R57" s="145"/>
      <c r="T57" s="43">
        <v>44044</v>
      </c>
    </row>
    <row r="58" spans="1:20" ht="15" x14ac:dyDescent="0.2">
      <c r="A58" s="12"/>
      <c r="B58" s="56"/>
      <c r="C58" s="12"/>
      <c r="D58" s="56"/>
      <c r="E58" s="12"/>
      <c r="F58" s="56"/>
      <c r="G58" s="12"/>
      <c r="H58" s="56"/>
      <c r="I58" s="12"/>
      <c r="J58" s="56"/>
      <c r="K58" s="74" t="s">
        <v>106</v>
      </c>
      <c r="L58" s="47"/>
      <c r="M58" s="8"/>
      <c r="N58" s="8"/>
      <c r="O58" s="8"/>
      <c r="P58" s="145"/>
      <c r="Q58" s="145"/>
      <c r="R58" s="145"/>
      <c r="T58" s="43">
        <v>44075</v>
      </c>
    </row>
    <row r="59" spans="1:20" ht="15" x14ac:dyDescent="0.2">
      <c r="A59" s="12"/>
      <c r="B59" s="56"/>
      <c r="C59" s="12"/>
      <c r="D59" s="56"/>
      <c r="E59" s="12"/>
      <c r="F59" s="56"/>
      <c r="G59" s="12"/>
      <c r="H59" s="56"/>
      <c r="I59" s="12"/>
      <c r="J59" s="56"/>
      <c r="K59" s="74"/>
      <c r="L59" s="47"/>
      <c r="M59" s="8"/>
      <c r="N59" s="8"/>
      <c r="O59" s="8"/>
      <c r="P59" s="145"/>
      <c r="Q59" s="145"/>
      <c r="R59" s="145"/>
      <c r="T59" s="43">
        <v>44105</v>
      </c>
    </row>
    <row r="60" spans="1:20" ht="15" x14ac:dyDescent="0.2">
      <c r="A60" s="12"/>
      <c r="B60" s="56"/>
      <c r="C60" s="12"/>
      <c r="D60" s="56"/>
      <c r="E60" s="12"/>
      <c r="F60" s="56"/>
      <c r="G60" s="12"/>
      <c r="H60" s="56"/>
      <c r="I60" s="12"/>
      <c r="J60" s="56"/>
      <c r="K60" s="9" t="s">
        <v>107</v>
      </c>
      <c r="L60" s="51"/>
      <c r="M60" s="8"/>
      <c r="N60" s="8"/>
      <c r="O60" s="8"/>
      <c r="P60" s="145"/>
      <c r="Q60" s="145"/>
      <c r="R60" s="145"/>
      <c r="T60" s="43">
        <v>44136</v>
      </c>
    </row>
    <row r="61" spans="1:20" ht="15" x14ac:dyDescent="0.2">
      <c r="A61" s="12"/>
      <c r="B61" s="56"/>
      <c r="C61" s="12"/>
      <c r="D61" s="56"/>
      <c r="E61" s="12"/>
      <c r="F61" s="56"/>
      <c r="G61" s="12"/>
      <c r="H61" s="56"/>
      <c r="I61" s="12"/>
      <c r="J61" s="56"/>
      <c r="K61" s="74" t="s">
        <v>108</v>
      </c>
      <c r="L61" s="47"/>
      <c r="M61" s="8"/>
      <c r="N61" s="8"/>
      <c r="O61" s="8"/>
      <c r="P61" s="145"/>
      <c r="Q61" s="145"/>
      <c r="R61" s="145"/>
      <c r="T61" s="43">
        <v>44166</v>
      </c>
    </row>
    <row r="62" spans="1:20" ht="15" x14ac:dyDescent="0.2">
      <c r="A62" s="12"/>
      <c r="B62" s="56"/>
      <c r="C62" s="12"/>
      <c r="D62" s="56"/>
      <c r="E62" s="12"/>
      <c r="F62" s="56"/>
      <c r="G62" s="12"/>
      <c r="H62" s="56"/>
      <c r="I62" s="12"/>
      <c r="J62" s="56"/>
      <c r="K62" s="74"/>
      <c r="L62" s="47"/>
      <c r="M62" s="8"/>
      <c r="N62" s="8"/>
      <c r="O62" s="8"/>
      <c r="P62" s="145"/>
      <c r="Q62" s="145"/>
      <c r="R62" s="145"/>
      <c r="T62" s="43">
        <v>44197</v>
      </c>
    </row>
    <row r="63" spans="1:20" ht="15" x14ac:dyDescent="0.2">
      <c r="A63" s="12"/>
      <c r="B63" s="56"/>
      <c r="C63" s="12"/>
      <c r="D63" s="56"/>
      <c r="E63" s="12"/>
      <c r="F63" s="56"/>
      <c r="G63" s="12"/>
      <c r="H63" s="56"/>
      <c r="I63" s="12"/>
      <c r="J63" s="56"/>
      <c r="K63" s="9" t="s">
        <v>43</v>
      </c>
      <c r="L63" s="51"/>
      <c r="M63" s="8"/>
      <c r="N63" s="8"/>
      <c r="O63" s="8"/>
      <c r="P63" s="145"/>
      <c r="Q63" s="145"/>
      <c r="R63" s="145"/>
      <c r="T63" s="43">
        <v>44228</v>
      </c>
    </row>
    <row r="64" spans="1:20" ht="15" x14ac:dyDescent="0.2">
      <c r="A64" s="12"/>
      <c r="B64" s="56"/>
      <c r="C64" s="12"/>
      <c r="D64" s="56"/>
      <c r="E64" s="12"/>
      <c r="F64" s="56"/>
      <c r="G64" s="12"/>
      <c r="H64" s="56"/>
      <c r="I64" s="12"/>
      <c r="J64" s="56"/>
      <c r="K64" s="74" t="s">
        <v>109</v>
      </c>
      <c r="L64" s="47"/>
      <c r="M64" s="8"/>
      <c r="N64" s="8"/>
      <c r="O64" s="8"/>
      <c r="P64" s="145"/>
      <c r="Q64" s="145"/>
      <c r="R64" s="145"/>
      <c r="T64" s="43">
        <v>44256</v>
      </c>
    </row>
    <row r="65" spans="1:20" ht="15" x14ac:dyDescent="0.2">
      <c r="A65" s="12"/>
      <c r="B65" s="56"/>
      <c r="C65" s="12"/>
      <c r="D65" s="56"/>
      <c r="E65" s="12"/>
      <c r="F65" s="56"/>
      <c r="G65" s="12"/>
      <c r="H65" s="56"/>
      <c r="I65" s="12"/>
      <c r="J65" s="56"/>
      <c r="K65" s="74"/>
      <c r="L65" s="47"/>
      <c r="M65" s="8"/>
      <c r="N65" s="8"/>
      <c r="O65" s="8"/>
      <c r="P65" s="145"/>
      <c r="Q65" s="145"/>
      <c r="R65" s="145"/>
      <c r="T65" s="43">
        <v>44287</v>
      </c>
    </row>
    <row r="66" spans="1:20" ht="15" x14ac:dyDescent="0.2">
      <c r="A66" s="12"/>
      <c r="B66" s="56"/>
      <c r="C66" s="12"/>
      <c r="D66" s="56"/>
      <c r="E66" s="12"/>
      <c r="F66" s="56"/>
      <c r="G66" s="12"/>
      <c r="H66" s="56"/>
      <c r="I66" s="12"/>
      <c r="J66" s="56"/>
      <c r="K66" s="9" t="s">
        <v>110</v>
      </c>
      <c r="L66" s="51"/>
      <c r="M66" s="8"/>
      <c r="N66" s="8"/>
      <c r="O66" s="8"/>
      <c r="P66" s="145"/>
      <c r="Q66" s="145"/>
      <c r="R66" s="145"/>
      <c r="T66" s="43">
        <v>44317</v>
      </c>
    </row>
    <row r="67" spans="1:20" ht="15" x14ac:dyDescent="0.2">
      <c r="A67" s="12"/>
      <c r="B67" s="56"/>
      <c r="C67" s="12"/>
      <c r="D67" s="56"/>
      <c r="E67" s="12"/>
      <c r="F67" s="56"/>
      <c r="G67" s="12"/>
      <c r="H67" s="56"/>
      <c r="I67" s="12"/>
      <c r="J67" s="56"/>
      <c r="K67" s="74" t="s">
        <v>111</v>
      </c>
      <c r="L67" s="47"/>
      <c r="M67" s="8"/>
      <c r="N67" s="8"/>
      <c r="O67" s="8"/>
      <c r="P67" s="145"/>
      <c r="Q67" s="145"/>
      <c r="R67" s="145"/>
      <c r="T67" s="43">
        <v>44348</v>
      </c>
    </row>
    <row r="68" spans="1:20" ht="15" x14ac:dyDescent="0.2">
      <c r="A68" s="12"/>
      <c r="B68" s="56"/>
      <c r="C68" s="12"/>
      <c r="D68" s="56"/>
      <c r="E68" s="12"/>
      <c r="F68" s="56"/>
      <c r="G68" s="12"/>
      <c r="H68" s="56"/>
      <c r="I68" s="12"/>
      <c r="J68" s="56"/>
      <c r="K68" s="74" t="s">
        <v>112</v>
      </c>
      <c r="L68" s="47"/>
      <c r="M68" s="8"/>
      <c r="N68" s="8"/>
      <c r="O68" s="8"/>
      <c r="P68" s="145"/>
      <c r="Q68" s="145"/>
      <c r="R68" s="145"/>
      <c r="T68" s="43">
        <v>44378</v>
      </c>
    </row>
    <row r="69" spans="1:20" ht="15" x14ac:dyDescent="0.2">
      <c r="A69" s="12"/>
      <c r="B69" s="56"/>
      <c r="C69" s="12"/>
      <c r="D69" s="56"/>
      <c r="E69" s="12"/>
      <c r="F69" s="56"/>
      <c r="G69" s="12"/>
      <c r="H69" s="56"/>
      <c r="I69" s="12"/>
      <c r="J69" s="56"/>
      <c r="K69" s="74"/>
      <c r="L69" s="47"/>
      <c r="M69" s="8"/>
      <c r="N69" s="8"/>
      <c r="O69" s="8"/>
      <c r="P69" s="145"/>
      <c r="Q69" s="145"/>
      <c r="R69" s="145"/>
      <c r="T69" s="43">
        <v>44409</v>
      </c>
    </row>
    <row r="70" spans="1:20" ht="15" x14ac:dyDescent="0.2">
      <c r="A70" s="12"/>
      <c r="B70" s="56"/>
      <c r="C70" s="12"/>
      <c r="D70" s="56"/>
      <c r="E70" s="12"/>
      <c r="F70" s="56"/>
      <c r="G70" s="12"/>
      <c r="H70" s="56"/>
      <c r="I70" s="12"/>
      <c r="J70" s="56"/>
      <c r="K70" s="9" t="s">
        <v>113</v>
      </c>
      <c r="L70" s="51"/>
      <c r="M70" s="8"/>
      <c r="N70" s="8"/>
      <c r="O70" s="8"/>
      <c r="P70" s="145"/>
      <c r="Q70" s="145"/>
      <c r="R70" s="145"/>
      <c r="T70" s="43">
        <v>44440</v>
      </c>
    </row>
    <row r="71" spans="1:20" ht="15" x14ac:dyDescent="0.2">
      <c r="A71" s="12"/>
      <c r="B71" s="56"/>
      <c r="C71" s="12"/>
      <c r="D71" s="56"/>
      <c r="E71" s="12"/>
      <c r="F71" s="56"/>
      <c r="G71" s="12"/>
      <c r="H71" s="56"/>
      <c r="I71" s="12"/>
      <c r="J71" s="56"/>
      <c r="K71" s="9"/>
      <c r="L71" s="51"/>
      <c r="M71" s="8"/>
      <c r="N71" s="8"/>
      <c r="O71" s="8"/>
      <c r="P71" s="145"/>
      <c r="Q71" s="145"/>
      <c r="R71" s="145"/>
      <c r="T71" s="43">
        <v>44470</v>
      </c>
    </row>
    <row r="72" spans="1:20" ht="15" x14ac:dyDescent="0.2">
      <c r="A72" s="12"/>
      <c r="B72" s="56"/>
      <c r="C72" s="12"/>
      <c r="D72" s="56"/>
      <c r="E72" s="12"/>
      <c r="F72" s="56"/>
      <c r="G72" s="12"/>
      <c r="H72" s="56"/>
      <c r="I72" s="12"/>
      <c r="J72" s="56"/>
      <c r="K72" s="78" t="s">
        <v>114</v>
      </c>
      <c r="L72" s="48"/>
      <c r="M72" s="8"/>
      <c r="N72" s="8"/>
      <c r="O72" s="8"/>
      <c r="P72" s="145"/>
      <c r="Q72" s="145"/>
      <c r="R72" s="145"/>
      <c r="T72" s="43">
        <v>44501</v>
      </c>
    </row>
    <row r="73" spans="1:20" ht="15" x14ac:dyDescent="0.2">
      <c r="A73" s="12"/>
      <c r="B73" s="56"/>
      <c r="C73" s="12"/>
      <c r="D73" s="56"/>
      <c r="E73" s="12"/>
      <c r="F73" s="56"/>
      <c r="G73" s="12"/>
      <c r="H73" s="56"/>
      <c r="I73" s="12"/>
      <c r="J73" s="56"/>
      <c r="K73" s="78" t="s">
        <v>115</v>
      </c>
      <c r="L73" s="48"/>
      <c r="M73" s="8"/>
      <c r="N73" s="8"/>
      <c r="O73" s="8"/>
      <c r="P73" s="145"/>
      <c r="Q73" s="145"/>
      <c r="R73" s="145"/>
      <c r="T73" s="43">
        <v>44531</v>
      </c>
    </row>
    <row r="74" spans="1:20" ht="15" x14ac:dyDescent="0.2">
      <c r="A74" s="12"/>
      <c r="B74" s="56"/>
      <c r="C74" s="12"/>
      <c r="D74" s="56"/>
      <c r="E74" s="12"/>
      <c r="F74" s="56"/>
      <c r="G74" s="12"/>
      <c r="H74" s="56"/>
      <c r="I74" s="12"/>
      <c r="J74" s="56"/>
      <c r="K74" s="78" t="s">
        <v>116</v>
      </c>
      <c r="L74" s="48"/>
      <c r="M74" s="8"/>
      <c r="N74" s="8"/>
      <c r="O74" s="8"/>
      <c r="P74" s="145"/>
      <c r="Q74" s="145"/>
      <c r="R74" s="145"/>
      <c r="T74" s="43">
        <v>44562</v>
      </c>
    </row>
    <row r="75" spans="1:20" ht="15" x14ac:dyDescent="0.2">
      <c r="A75" s="12"/>
      <c r="B75" s="56"/>
      <c r="C75" s="12"/>
      <c r="D75" s="56"/>
      <c r="E75" s="12"/>
      <c r="F75" s="56"/>
      <c r="G75" s="12"/>
      <c r="H75" s="56"/>
      <c r="I75" s="12"/>
      <c r="J75" s="56"/>
      <c r="K75" s="78" t="s">
        <v>117</v>
      </c>
      <c r="L75" s="48"/>
      <c r="M75" s="8"/>
      <c r="N75" s="8"/>
      <c r="O75" s="8"/>
      <c r="P75" s="145"/>
      <c r="Q75" s="145"/>
      <c r="R75" s="145"/>
      <c r="T75" s="43">
        <v>44593</v>
      </c>
    </row>
    <row r="76" spans="1:20" ht="15" x14ac:dyDescent="0.2">
      <c r="A76" s="12"/>
      <c r="B76" s="56"/>
      <c r="C76" s="12"/>
      <c r="D76" s="56"/>
      <c r="E76" s="12"/>
      <c r="F76" s="56"/>
      <c r="G76" s="12"/>
      <c r="H76" s="56"/>
      <c r="I76" s="12"/>
      <c r="J76" s="56"/>
      <c r="K76" s="78" t="s">
        <v>118</v>
      </c>
      <c r="L76" s="48"/>
      <c r="M76" s="8"/>
      <c r="N76" s="8"/>
      <c r="O76" s="8"/>
      <c r="P76" s="145"/>
      <c r="Q76" s="145"/>
      <c r="R76" s="145"/>
      <c r="T76" s="43">
        <v>44621</v>
      </c>
    </row>
    <row r="77" spans="1:20" ht="15" x14ac:dyDescent="0.2">
      <c r="A77" s="12"/>
      <c r="B77" s="56"/>
      <c r="C77" s="12"/>
      <c r="D77" s="56"/>
      <c r="E77" s="12"/>
      <c r="F77" s="56"/>
      <c r="G77" s="12"/>
      <c r="H77" s="56"/>
      <c r="I77" s="12"/>
      <c r="J77" s="56"/>
      <c r="K77" s="78" t="s">
        <v>119</v>
      </c>
      <c r="L77" s="48"/>
      <c r="M77" s="8"/>
      <c r="N77" s="8"/>
      <c r="O77" s="8"/>
      <c r="P77" s="145"/>
      <c r="Q77" s="145"/>
      <c r="R77" s="145"/>
      <c r="T77" s="43">
        <v>44652</v>
      </c>
    </row>
    <row r="78" spans="1:20" ht="15" x14ac:dyDescent="0.2">
      <c r="A78" s="12"/>
      <c r="B78" s="56"/>
      <c r="C78" s="12"/>
      <c r="D78" s="56"/>
      <c r="E78" s="12"/>
      <c r="F78" s="56"/>
      <c r="G78" s="12"/>
      <c r="H78" s="56"/>
      <c r="I78" s="12"/>
      <c r="J78" s="56"/>
      <c r="K78" s="78" t="s">
        <v>120</v>
      </c>
      <c r="L78" s="48"/>
      <c r="M78" s="8"/>
      <c r="N78" s="8"/>
      <c r="O78" s="8"/>
      <c r="P78" s="145"/>
      <c r="Q78" s="145"/>
      <c r="R78" s="145"/>
      <c r="T78" s="43">
        <v>44682</v>
      </c>
    </row>
    <row r="79" spans="1:20" ht="15" x14ac:dyDescent="0.2">
      <c r="A79" s="12"/>
      <c r="B79" s="56"/>
      <c r="C79" s="12"/>
      <c r="D79" s="56"/>
      <c r="E79" s="12"/>
      <c r="F79" s="56"/>
      <c r="G79" s="12"/>
      <c r="H79" s="56"/>
      <c r="I79" s="12"/>
      <c r="J79" s="56"/>
      <c r="K79" s="78" t="s">
        <v>121</v>
      </c>
      <c r="L79" s="48"/>
      <c r="M79" s="8"/>
      <c r="N79" s="8"/>
      <c r="O79" s="8"/>
      <c r="P79" s="145"/>
      <c r="Q79" s="145"/>
      <c r="R79" s="145"/>
      <c r="T79" s="43">
        <v>44713</v>
      </c>
    </row>
    <row r="80" spans="1:20" ht="15" x14ac:dyDescent="0.2">
      <c r="A80" s="12"/>
      <c r="B80" s="56"/>
      <c r="C80" s="12"/>
      <c r="D80" s="56"/>
      <c r="E80" s="12"/>
      <c r="F80" s="56"/>
      <c r="G80" s="12"/>
      <c r="H80" s="56"/>
      <c r="I80" s="12"/>
      <c r="J80" s="56"/>
      <c r="K80" s="78" t="s">
        <v>122</v>
      </c>
      <c r="L80" s="48"/>
      <c r="M80" s="8"/>
      <c r="N80" s="8"/>
      <c r="O80" s="8"/>
      <c r="P80" s="145"/>
      <c r="Q80" s="145"/>
      <c r="R80" s="145"/>
      <c r="T80" s="43">
        <v>44743</v>
      </c>
    </row>
    <row r="81" spans="1:20" ht="15" x14ac:dyDescent="0.2">
      <c r="A81" s="12"/>
      <c r="B81" s="56"/>
      <c r="C81" s="12"/>
      <c r="D81" s="56"/>
      <c r="E81" s="12"/>
      <c r="F81" s="56"/>
      <c r="G81" s="12"/>
      <c r="H81" s="56"/>
      <c r="I81" s="12"/>
      <c r="J81" s="56"/>
      <c r="K81" s="78" t="s">
        <v>123</v>
      </c>
      <c r="L81" s="48"/>
      <c r="M81" s="8"/>
      <c r="N81" s="8"/>
      <c r="O81" s="8"/>
      <c r="P81" s="145"/>
      <c r="Q81" s="145"/>
      <c r="R81" s="145"/>
      <c r="T81" s="43">
        <v>44774</v>
      </c>
    </row>
    <row r="82" spans="1:20" ht="15" x14ac:dyDescent="0.2">
      <c r="A82" s="12"/>
      <c r="B82" s="56"/>
      <c r="C82" s="12"/>
      <c r="D82" s="56"/>
      <c r="E82" s="12"/>
      <c r="F82" s="56"/>
      <c r="G82" s="12"/>
      <c r="H82" s="56"/>
      <c r="I82" s="12"/>
      <c r="J82" s="56"/>
      <c r="K82" s="78" t="s">
        <v>124</v>
      </c>
      <c r="L82" s="48"/>
      <c r="M82" s="8"/>
      <c r="N82" s="8"/>
      <c r="O82" s="8"/>
      <c r="P82" s="145"/>
      <c r="Q82" s="145"/>
      <c r="R82" s="145"/>
      <c r="T82" s="43">
        <v>44805</v>
      </c>
    </row>
    <row r="83" spans="1:20" ht="15" x14ac:dyDescent="0.2">
      <c r="A83" s="12"/>
      <c r="B83" s="56"/>
      <c r="C83" s="12"/>
      <c r="D83" s="56"/>
      <c r="E83" s="12"/>
      <c r="F83" s="56"/>
      <c r="G83" s="12"/>
      <c r="H83" s="56"/>
      <c r="I83" s="12"/>
      <c r="J83" s="56"/>
      <c r="K83" s="78"/>
      <c r="L83" s="48"/>
      <c r="M83" s="8"/>
      <c r="N83" s="8"/>
      <c r="O83" s="8"/>
      <c r="P83" s="145"/>
      <c r="Q83" s="145"/>
      <c r="R83" s="145"/>
      <c r="T83" s="43">
        <v>44835</v>
      </c>
    </row>
    <row r="84" spans="1:20" ht="15" x14ac:dyDescent="0.2">
      <c r="A84" s="12"/>
      <c r="B84" s="56"/>
      <c r="C84" s="12"/>
      <c r="D84" s="56"/>
      <c r="E84" s="12"/>
      <c r="F84" s="56"/>
      <c r="G84" s="12"/>
      <c r="H84" s="56"/>
      <c r="I84" s="12"/>
      <c r="J84" s="56"/>
      <c r="K84" s="9" t="s">
        <v>58</v>
      </c>
      <c r="L84" s="51"/>
      <c r="M84" s="8"/>
      <c r="N84" s="8"/>
      <c r="O84" s="8"/>
      <c r="P84" s="145"/>
      <c r="Q84" s="145"/>
      <c r="R84" s="145"/>
      <c r="T84" s="43">
        <v>44866</v>
      </c>
    </row>
    <row r="85" spans="1:20" ht="15" x14ac:dyDescent="0.2">
      <c r="A85" s="12"/>
      <c r="B85" s="56"/>
      <c r="C85" s="12"/>
      <c r="D85" s="56"/>
      <c r="E85" s="12"/>
      <c r="F85" s="56"/>
      <c r="G85" s="12"/>
      <c r="H85" s="56"/>
      <c r="I85" s="12"/>
      <c r="J85" s="56"/>
      <c r="K85" s="78" t="s">
        <v>125</v>
      </c>
      <c r="L85" s="48"/>
      <c r="M85" s="8"/>
      <c r="N85" s="8"/>
      <c r="O85" s="8"/>
      <c r="P85" s="145"/>
      <c r="Q85" s="145"/>
      <c r="R85" s="145"/>
      <c r="T85" s="43">
        <v>44896</v>
      </c>
    </row>
    <row r="86" spans="1:20" ht="15" x14ac:dyDescent="0.2">
      <c r="A86" s="12"/>
      <c r="B86" s="56"/>
      <c r="C86" s="12"/>
      <c r="D86" s="56"/>
      <c r="E86" s="12"/>
      <c r="F86" s="56"/>
      <c r="G86" s="12"/>
      <c r="H86" s="56"/>
      <c r="I86" s="12"/>
      <c r="J86" s="56"/>
      <c r="K86" s="78"/>
      <c r="L86" s="48"/>
      <c r="M86" s="8"/>
      <c r="N86" s="8"/>
      <c r="O86" s="8"/>
      <c r="P86" s="145"/>
      <c r="Q86" s="145"/>
      <c r="R86" s="145"/>
      <c r="T86" s="43">
        <v>44927</v>
      </c>
    </row>
    <row r="87" spans="1:20" ht="15" x14ac:dyDescent="0.2">
      <c r="A87" s="12"/>
      <c r="B87" s="56"/>
      <c r="C87" s="12"/>
      <c r="D87" s="56"/>
      <c r="E87" s="12"/>
      <c r="F87" s="56"/>
      <c r="G87" s="12"/>
      <c r="H87" s="56"/>
      <c r="I87" s="12"/>
      <c r="J87" s="56"/>
      <c r="K87" s="9" t="s">
        <v>126</v>
      </c>
      <c r="L87" s="51"/>
      <c r="M87" s="8"/>
      <c r="N87" s="8"/>
      <c r="O87" s="8"/>
      <c r="P87" s="145"/>
      <c r="Q87" s="145"/>
      <c r="R87" s="145"/>
      <c r="T87" s="43">
        <v>44958</v>
      </c>
    </row>
    <row r="88" spans="1:20" ht="15" x14ac:dyDescent="0.2">
      <c r="A88" s="12"/>
      <c r="B88" s="56"/>
      <c r="C88" s="12"/>
      <c r="D88" s="56"/>
      <c r="E88" s="12"/>
      <c r="F88" s="56"/>
      <c r="G88" s="12"/>
      <c r="H88" s="56"/>
      <c r="I88" s="12"/>
      <c r="J88" s="56"/>
      <c r="K88" s="78" t="s">
        <v>127</v>
      </c>
      <c r="L88" s="48"/>
      <c r="M88" s="8"/>
      <c r="N88" s="8"/>
      <c r="O88" s="8"/>
      <c r="P88" s="145"/>
      <c r="Q88" s="145"/>
      <c r="R88" s="145"/>
      <c r="T88" s="43">
        <v>44986</v>
      </c>
    </row>
    <row r="89" spans="1:20" ht="15" x14ac:dyDescent="0.2">
      <c r="A89" s="12"/>
      <c r="B89" s="56"/>
      <c r="C89" s="12"/>
      <c r="D89" s="56"/>
      <c r="E89" s="12"/>
      <c r="F89" s="56"/>
      <c r="G89" s="12"/>
      <c r="H89" s="56"/>
      <c r="I89" s="12"/>
      <c r="J89" s="56"/>
      <c r="K89" s="82" t="s">
        <v>128</v>
      </c>
      <c r="L89" s="53"/>
      <c r="M89" s="8"/>
      <c r="N89" s="8"/>
      <c r="O89" s="8"/>
      <c r="P89" s="145"/>
      <c r="Q89" s="145"/>
      <c r="R89" s="145"/>
      <c r="T89" s="43">
        <v>45017</v>
      </c>
    </row>
    <row r="90" spans="1:20" ht="15" x14ac:dyDescent="0.2">
      <c r="A90" s="12"/>
      <c r="B90" s="56"/>
      <c r="C90" s="12"/>
      <c r="D90" s="56"/>
      <c r="E90" s="12"/>
      <c r="F90" s="56"/>
      <c r="G90" s="12"/>
      <c r="H90" s="56"/>
      <c r="I90" s="12"/>
      <c r="J90" s="56"/>
      <c r="K90" s="82" t="s">
        <v>129</v>
      </c>
      <c r="L90" s="53"/>
      <c r="M90" s="8"/>
      <c r="N90" s="8"/>
      <c r="O90" s="8"/>
      <c r="P90" s="145"/>
      <c r="Q90" s="145"/>
      <c r="R90" s="145"/>
      <c r="T90" s="43">
        <v>45047</v>
      </c>
    </row>
    <row r="91" spans="1:20" ht="15" x14ac:dyDescent="0.2">
      <c r="A91" s="12"/>
      <c r="B91" s="56"/>
      <c r="C91" s="12"/>
      <c r="D91" s="56"/>
      <c r="E91" s="12"/>
      <c r="F91" s="56"/>
      <c r="G91" s="12"/>
      <c r="H91" s="56"/>
      <c r="I91" s="12"/>
      <c r="J91" s="56"/>
      <c r="K91" s="78"/>
      <c r="L91" s="48"/>
      <c r="M91" s="8"/>
      <c r="N91" s="8"/>
      <c r="O91" s="8"/>
      <c r="P91" s="145"/>
      <c r="Q91" s="145"/>
      <c r="R91" s="145"/>
      <c r="T91" s="43">
        <v>45078</v>
      </c>
    </row>
    <row r="92" spans="1:20" ht="15" x14ac:dyDescent="0.2">
      <c r="A92" s="12"/>
      <c r="B92" s="56"/>
      <c r="C92" s="12"/>
      <c r="D92" s="56"/>
      <c r="G92" s="12"/>
      <c r="H92" s="56"/>
      <c r="I92" s="12"/>
      <c r="J92" s="56"/>
      <c r="K92" s="9" t="s">
        <v>67</v>
      </c>
      <c r="L92" s="51"/>
      <c r="M92" s="8"/>
      <c r="N92" s="8"/>
      <c r="O92" s="8"/>
      <c r="P92" s="145"/>
      <c r="Q92" s="145"/>
      <c r="R92" s="145"/>
      <c r="T92" s="43">
        <v>45108</v>
      </c>
    </row>
    <row r="93" spans="1:20" ht="15" x14ac:dyDescent="0.2">
      <c r="A93" s="12"/>
      <c r="B93" s="56"/>
      <c r="I93" s="12"/>
      <c r="J93" s="56"/>
      <c r="K93" s="78" t="s">
        <v>130</v>
      </c>
      <c r="L93" s="48"/>
      <c r="M93" s="8"/>
      <c r="N93" s="8"/>
      <c r="O93" s="8"/>
      <c r="P93" s="145"/>
      <c r="Q93" s="145"/>
      <c r="R93" s="145"/>
      <c r="T93" s="43">
        <v>45139</v>
      </c>
    </row>
    <row r="94" spans="1:20" ht="15" x14ac:dyDescent="0.2">
      <c r="I94" s="12"/>
      <c r="J94" s="56"/>
      <c r="K94" s="74" t="s">
        <v>131</v>
      </c>
      <c r="L94" s="47"/>
      <c r="M94" s="8"/>
      <c r="N94" s="8"/>
      <c r="O94" s="8"/>
      <c r="P94" s="145"/>
      <c r="Q94" s="145"/>
      <c r="R94" s="145"/>
      <c r="T94" s="43">
        <v>45170</v>
      </c>
    </row>
    <row r="95" spans="1:20" ht="15" x14ac:dyDescent="0.2">
      <c r="K95" s="74"/>
      <c r="L95" s="47"/>
      <c r="M95" s="8"/>
      <c r="N95" s="8"/>
      <c r="O95" s="8"/>
      <c r="P95" s="145"/>
      <c r="Q95" s="145"/>
      <c r="R95" s="145"/>
      <c r="T95" s="43">
        <v>45200</v>
      </c>
    </row>
    <row r="96" spans="1:20" ht="15" x14ac:dyDescent="0.2">
      <c r="K96" s="9" t="s">
        <v>132</v>
      </c>
      <c r="L96" s="51"/>
      <c r="M96" s="8"/>
      <c r="N96" s="8"/>
      <c r="O96" s="8"/>
      <c r="P96" s="145"/>
      <c r="Q96" s="145"/>
      <c r="R96" s="145"/>
      <c r="T96" s="43">
        <v>45231</v>
      </c>
    </row>
    <row r="97" spans="11:20" ht="15" x14ac:dyDescent="0.2">
      <c r="K97" s="78" t="s">
        <v>133</v>
      </c>
      <c r="L97" s="48"/>
      <c r="M97" s="8"/>
      <c r="N97" s="8"/>
      <c r="O97" s="8"/>
      <c r="P97" s="145"/>
      <c r="Q97" s="145"/>
      <c r="R97" s="145"/>
      <c r="T97" s="43">
        <v>45261</v>
      </c>
    </row>
    <row r="98" spans="11:20" ht="15" x14ac:dyDescent="0.2">
      <c r="K98" s="78" t="s">
        <v>134</v>
      </c>
      <c r="L98" s="48"/>
      <c r="M98" s="8"/>
      <c r="N98" s="8"/>
      <c r="O98" s="8"/>
      <c r="P98" s="145"/>
      <c r="Q98" s="145"/>
      <c r="R98" s="145"/>
      <c r="T98" s="43">
        <v>45292</v>
      </c>
    </row>
    <row r="99" spans="11:20" ht="15" x14ac:dyDescent="0.2">
      <c r="K99" s="78" t="s">
        <v>135</v>
      </c>
      <c r="L99" s="48"/>
      <c r="M99" s="8"/>
      <c r="N99" s="8"/>
      <c r="O99" s="8"/>
      <c r="P99" s="145"/>
      <c r="Q99" s="145"/>
      <c r="R99" s="145"/>
      <c r="T99" s="43">
        <v>45323</v>
      </c>
    </row>
    <row r="100" spans="11:20" ht="15" x14ac:dyDescent="0.2">
      <c r="K100" s="78" t="s">
        <v>136</v>
      </c>
      <c r="L100" s="48"/>
      <c r="M100" s="8"/>
      <c r="N100" s="8"/>
      <c r="O100" s="8"/>
      <c r="P100" s="145"/>
      <c r="Q100" s="145"/>
      <c r="R100" s="145"/>
      <c r="T100" s="43">
        <v>45352</v>
      </c>
    </row>
    <row r="101" spans="11:20" ht="15" x14ac:dyDescent="0.2">
      <c r="K101" s="78" t="s">
        <v>137</v>
      </c>
      <c r="L101" s="48"/>
      <c r="M101" s="8"/>
      <c r="N101" s="8"/>
      <c r="O101" s="8"/>
      <c r="P101" s="145"/>
      <c r="Q101" s="145"/>
      <c r="R101" s="145"/>
      <c r="T101" s="43">
        <v>45383</v>
      </c>
    </row>
    <row r="102" spans="11:20" ht="15" x14ac:dyDescent="0.2">
      <c r="K102" s="78" t="s">
        <v>138</v>
      </c>
      <c r="L102" s="48"/>
      <c r="M102" s="8"/>
      <c r="N102" s="8"/>
      <c r="O102" s="8"/>
      <c r="P102" s="145"/>
      <c r="Q102" s="145"/>
      <c r="R102" s="145"/>
      <c r="T102" s="43">
        <v>45413</v>
      </c>
    </row>
    <row r="103" spans="11:20" ht="15" x14ac:dyDescent="0.2">
      <c r="K103" s="74" t="s">
        <v>139</v>
      </c>
      <c r="L103" s="47"/>
      <c r="M103" s="8"/>
      <c r="N103" s="8"/>
      <c r="O103" s="8"/>
      <c r="P103" s="145"/>
      <c r="Q103" s="145"/>
      <c r="R103" s="145"/>
      <c r="T103" s="43">
        <v>45444</v>
      </c>
    </row>
    <row r="104" spans="11:20" ht="15" x14ac:dyDescent="0.2">
      <c r="K104" s="78" t="s">
        <v>140</v>
      </c>
      <c r="L104" s="48"/>
      <c r="M104" s="8"/>
      <c r="N104" s="8"/>
      <c r="O104" s="8"/>
      <c r="P104" s="145"/>
      <c r="Q104" s="145"/>
      <c r="R104" s="145"/>
      <c r="T104" s="43">
        <v>45474</v>
      </c>
    </row>
    <row r="105" spans="11:20" ht="15" x14ac:dyDescent="0.2">
      <c r="K105" s="78" t="s">
        <v>141</v>
      </c>
      <c r="L105" s="48"/>
      <c r="M105" s="8"/>
      <c r="N105" s="8"/>
      <c r="O105" s="8"/>
      <c r="P105" s="145"/>
      <c r="Q105" s="145"/>
      <c r="R105" s="145"/>
      <c r="T105" s="43">
        <v>45505</v>
      </c>
    </row>
    <row r="106" spans="11:20" ht="15" x14ac:dyDescent="0.2">
      <c r="K106" s="78" t="s">
        <v>142</v>
      </c>
      <c r="L106" s="48"/>
      <c r="M106" s="8"/>
      <c r="N106" s="8"/>
      <c r="O106" s="8"/>
      <c r="P106" s="145"/>
      <c r="Q106" s="145"/>
      <c r="R106" s="145"/>
      <c r="T106" s="43">
        <v>45536</v>
      </c>
    </row>
    <row r="107" spans="11:20" ht="15" x14ac:dyDescent="0.2">
      <c r="K107" s="74" t="s">
        <v>143</v>
      </c>
      <c r="L107" s="47"/>
      <c r="M107" s="8"/>
      <c r="N107" s="8"/>
      <c r="O107" s="8"/>
      <c r="P107" s="145"/>
      <c r="Q107" s="145"/>
      <c r="R107" s="145"/>
      <c r="T107" s="43">
        <v>45566</v>
      </c>
    </row>
    <row r="108" spans="11:20" ht="15" x14ac:dyDescent="0.2">
      <c r="K108" s="74" t="s">
        <v>144</v>
      </c>
      <c r="L108" s="47"/>
      <c r="M108" s="8"/>
      <c r="N108" s="8"/>
      <c r="O108" s="8"/>
      <c r="P108" s="145"/>
      <c r="Q108" s="145"/>
      <c r="R108" s="145"/>
      <c r="T108" s="43">
        <v>45597</v>
      </c>
    </row>
    <row r="109" spans="11:20" ht="15" x14ac:dyDescent="0.2">
      <c r="K109" s="74" t="s">
        <v>145</v>
      </c>
      <c r="L109" s="47"/>
      <c r="M109" s="8"/>
      <c r="N109" s="8"/>
      <c r="O109" s="8"/>
      <c r="P109" s="145"/>
      <c r="Q109" s="145"/>
      <c r="R109" s="145"/>
      <c r="T109" s="43">
        <v>45627</v>
      </c>
    </row>
    <row r="110" spans="11:20" ht="15" x14ac:dyDescent="0.2">
      <c r="K110" s="74" t="s">
        <v>146</v>
      </c>
      <c r="L110" s="47"/>
      <c r="M110" s="8"/>
      <c r="N110" s="8"/>
      <c r="O110" s="8"/>
      <c r="P110" s="145"/>
      <c r="Q110" s="145"/>
      <c r="R110" s="145"/>
      <c r="T110" s="43">
        <v>45658</v>
      </c>
    </row>
    <row r="111" spans="11:20" ht="15" x14ac:dyDescent="0.2">
      <c r="K111" s="74" t="s">
        <v>147</v>
      </c>
      <c r="L111" s="47"/>
      <c r="M111" s="8"/>
      <c r="N111" s="8"/>
      <c r="O111" s="8"/>
      <c r="P111" s="145"/>
      <c r="Q111" s="145"/>
      <c r="R111" s="145"/>
      <c r="T111" s="43">
        <v>45689</v>
      </c>
    </row>
    <row r="112" spans="11:20" ht="15" x14ac:dyDescent="0.2">
      <c r="K112" s="74" t="s">
        <v>148</v>
      </c>
      <c r="L112" s="47"/>
      <c r="M112" s="8"/>
      <c r="N112" s="8"/>
      <c r="O112" s="8"/>
      <c r="P112" s="145"/>
      <c r="Q112" s="145"/>
      <c r="R112" s="145"/>
      <c r="T112" s="43">
        <v>45717</v>
      </c>
    </row>
    <row r="113" spans="11:20" ht="15" x14ac:dyDescent="0.2">
      <c r="K113" s="74" t="s">
        <v>149</v>
      </c>
      <c r="L113" s="47"/>
      <c r="M113" s="8"/>
      <c r="N113" s="8"/>
      <c r="O113" s="8"/>
      <c r="P113" s="145"/>
      <c r="Q113" s="145"/>
      <c r="R113" s="145"/>
      <c r="T113" s="43">
        <v>45748</v>
      </c>
    </row>
    <row r="114" spans="11:20" ht="15" x14ac:dyDescent="0.2">
      <c r="K114" s="74" t="s">
        <v>150</v>
      </c>
      <c r="L114" s="47"/>
      <c r="M114" s="8"/>
      <c r="N114" s="8"/>
      <c r="O114" s="8"/>
      <c r="P114" s="145"/>
      <c r="Q114" s="145"/>
      <c r="R114" s="145"/>
      <c r="T114" s="43">
        <v>45778</v>
      </c>
    </row>
    <row r="115" spans="11:20" ht="15" x14ac:dyDescent="0.2">
      <c r="K115" s="74" t="s">
        <v>151</v>
      </c>
      <c r="L115" s="47"/>
      <c r="M115" s="8"/>
      <c r="N115" s="8"/>
      <c r="O115" s="8"/>
      <c r="P115" s="145"/>
      <c r="Q115" s="145"/>
      <c r="R115" s="145"/>
      <c r="T115" s="43">
        <v>45809</v>
      </c>
    </row>
    <row r="116" spans="11:20" ht="15" x14ac:dyDescent="0.2">
      <c r="K116" s="74" t="s">
        <v>152</v>
      </c>
      <c r="L116" s="47"/>
      <c r="M116" s="8"/>
      <c r="N116" s="8"/>
      <c r="O116" s="8"/>
      <c r="P116" s="145"/>
      <c r="Q116" s="145"/>
      <c r="R116" s="145"/>
      <c r="T116" s="43">
        <v>45839</v>
      </c>
    </row>
    <row r="117" spans="11:20" ht="15" x14ac:dyDescent="0.2">
      <c r="K117" s="74" t="s">
        <v>153</v>
      </c>
      <c r="L117" s="47"/>
      <c r="M117" s="8"/>
      <c r="N117" s="8"/>
      <c r="O117" s="8"/>
      <c r="P117" s="145"/>
      <c r="Q117" s="145"/>
      <c r="R117" s="145"/>
      <c r="T117" s="43">
        <v>45870</v>
      </c>
    </row>
    <row r="118" spans="11:20" ht="15" x14ac:dyDescent="0.2">
      <c r="K118" s="78" t="s">
        <v>154</v>
      </c>
      <c r="L118" s="48"/>
      <c r="M118" s="8"/>
      <c r="N118" s="8"/>
      <c r="O118" s="8"/>
      <c r="P118" s="145"/>
      <c r="Q118" s="145"/>
      <c r="R118" s="145"/>
      <c r="T118" s="43">
        <v>45901</v>
      </c>
    </row>
    <row r="119" spans="11:20" ht="15" x14ac:dyDescent="0.2">
      <c r="K119" s="80" t="s">
        <v>155</v>
      </c>
      <c r="L119" s="50"/>
      <c r="M119" s="8"/>
      <c r="N119" s="8"/>
      <c r="O119" s="8"/>
      <c r="P119" s="145"/>
      <c r="Q119" s="145"/>
      <c r="R119" s="145"/>
      <c r="T119" s="43">
        <v>45931</v>
      </c>
    </row>
    <row r="120" spans="11:20" ht="15" x14ac:dyDescent="0.2">
      <c r="K120" s="80" t="s">
        <v>156</v>
      </c>
      <c r="L120" s="50"/>
      <c r="M120" s="8"/>
      <c r="N120" s="8"/>
      <c r="O120" s="8"/>
      <c r="P120" s="145"/>
      <c r="Q120" s="145"/>
      <c r="R120" s="145"/>
      <c r="T120" s="43">
        <v>45962</v>
      </c>
    </row>
    <row r="121" spans="11:20" ht="15" x14ac:dyDescent="0.2">
      <c r="K121" s="78" t="s">
        <v>157</v>
      </c>
      <c r="L121" s="48"/>
      <c r="M121" s="8"/>
      <c r="N121" s="8"/>
      <c r="O121" s="8"/>
      <c r="P121" s="145"/>
      <c r="Q121" s="145"/>
      <c r="R121" s="145"/>
      <c r="T121" s="43">
        <v>45992</v>
      </c>
    </row>
    <row r="122" spans="11:20" ht="15" x14ac:dyDescent="0.2">
      <c r="K122" s="78" t="s">
        <v>158</v>
      </c>
      <c r="L122" s="48"/>
      <c r="M122" s="8"/>
      <c r="N122" s="8"/>
      <c r="O122" s="8"/>
      <c r="P122" s="145"/>
      <c r="Q122" s="145"/>
      <c r="R122" s="145"/>
      <c r="T122" s="37"/>
    </row>
    <row r="123" spans="11:20" ht="15" x14ac:dyDescent="0.2">
      <c r="K123" s="78" t="s">
        <v>159</v>
      </c>
      <c r="L123" s="48"/>
      <c r="M123" s="8"/>
      <c r="N123" s="8"/>
      <c r="O123" s="8"/>
      <c r="P123" s="145"/>
      <c r="Q123" s="145"/>
      <c r="R123" s="145"/>
      <c r="T123" s="37"/>
    </row>
    <row r="124" spans="11:20" ht="15" x14ac:dyDescent="0.2">
      <c r="K124" s="74" t="s">
        <v>160</v>
      </c>
      <c r="L124" s="47"/>
      <c r="M124" s="8"/>
      <c r="N124" s="8"/>
      <c r="O124" s="8"/>
      <c r="P124" s="145"/>
      <c r="Q124" s="145"/>
      <c r="R124" s="145"/>
      <c r="T124" s="37"/>
    </row>
    <row r="125" spans="11:20" ht="15" x14ac:dyDescent="0.2">
      <c r="K125" s="74" t="s">
        <v>161</v>
      </c>
      <c r="L125" s="47"/>
      <c r="M125" s="8"/>
      <c r="N125" s="8"/>
      <c r="O125" s="8"/>
      <c r="P125" s="145"/>
      <c r="Q125" s="145"/>
      <c r="R125" s="145"/>
      <c r="T125" s="37"/>
    </row>
    <row r="126" spans="11:20" ht="15" x14ac:dyDescent="0.2">
      <c r="K126" s="78" t="s">
        <v>162</v>
      </c>
      <c r="L126" s="48"/>
      <c r="M126" s="8"/>
      <c r="N126" s="8"/>
      <c r="O126" s="8"/>
      <c r="P126" s="145"/>
      <c r="Q126" s="145"/>
      <c r="R126" s="145"/>
      <c r="T126" s="37"/>
    </row>
    <row r="127" spans="11:20" ht="15" x14ac:dyDescent="0.2">
      <c r="K127" s="78" t="s">
        <v>163</v>
      </c>
      <c r="L127" s="48"/>
      <c r="M127" s="8"/>
      <c r="N127" s="8"/>
      <c r="O127" s="8"/>
      <c r="P127" s="145"/>
      <c r="Q127" s="145"/>
      <c r="R127" s="145"/>
      <c r="T127" s="37"/>
    </row>
    <row r="128" spans="11:20" ht="15" x14ac:dyDescent="0.2">
      <c r="K128" s="78" t="s">
        <v>164</v>
      </c>
      <c r="L128" s="48"/>
      <c r="M128" s="8"/>
      <c r="N128" s="8"/>
      <c r="O128" s="8"/>
      <c r="P128" s="145"/>
      <c r="Q128" s="145"/>
      <c r="R128" s="145"/>
      <c r="T128" s="37"/>
    </row>
    <row r="129" spans="11:20" ht="15" x14ac:dyDescent="0.2">
      <c r="K129" s="80" t="s">
        <v>165</v>
      </c>
      <c r="L129" s="50"/>
      <c r="M129" s="8"/>
      <c r="N129" s="8"/>
      <c r="O129" s="8"/>
      <c r="P129" s="145"/>
      <c r="Q129" s="145"/>
      <c r="R129" s="145"/>
      <c r="T129" s="37"/>
    </row>
    <row r="130" spans="11:20" ht="15" x14ac:dyDescent="0.2">
      <c r="K130" s="74" t="s">
        <v>166</v>
      </c>
      <c r="L130" s="47"/>
      <c r="M130" s="8"/>
      <c r="N130" s="8"/>
      <c r="O130" s="8"/>
      <c r="P130" s="145"/>
      <c r="Q130" s="145"/>
      <c r="R130" s="145"/>
      <c r="T130" s="37"/>
    </row>
    <row r="131" spans="11:20" ht="15" x14ac:dyDescent="0.2">
      <c r="K131" s="74" t="s">
        <v>167</v>
      </c>
      <c r="L131" s="47"/>
      <c r="M131" s="8"/>
      <c r="N131" s="8"/>
      <c r="O131" s="8"/>
      <c r="P131" s="145"/>
      <c r="Q131" s="145"/>
      <c r="R131" s="145"/>
      <c r="T131" s="37"/>
    </row>
    <row r="132" spans="11:20" ht="15" x14ac:dyDescent="0.2">
      <c r="K132" s="74" t="s">
        <v>168</v>
      </c>
      <c r="L132" s="47"/>
      <c r="M132" s="8"/>
      <c r="N132" s="8"/>
      <c r="O132" s="8"/>
      <c r="P132" s="145"/>
      <c r="Q132" s="145"/>
      <c r="R132" s="145"/>
      <c r="T132" s="37"/>
    </row>
    <row r="133" spans="11:20" ht="15" x14ac:dyDescent="0.2">
      <c r="K133" s="78" t="s">
        <v>169</v>
      </c>
      <c r="L133" s="48"/>
      <c r="M133" s="8"/>
      <c r="N133" s="8"/>
      <c r="O133" s="8"/>
      <c r="P133" s="145"/>
      <c r="Q133" s="145"/>
      <c r="R133" s="145"/>
      <c r="T133" s="37"/>
    </row>
    <row r="134" spans="11:20" ht="15" x14ac:dyDescent="0.2">
      <c r="K134" s="78"/>
      <c r="L134" s="48"/>
      <c r="M134" s="8"/>
      <c r="N134" s="8"/>
      <c r="O134" s="8"/>
      <c r="P134" s="145"/>
      <c r="Q134" s="145"/>
      <c r="R134" s="145"/>
      <c r="T134" s="37"/>
    </row>
    <row r="135" spans="11:20" ht="15" x14ac:dyDescent="0.2">
      <c r="K135" s="9" t="s">
        <v>170</v>
      </c>
      <c r="L135" s="51"/>
      <c r="M135" s="8"/>
      <c r="N135" s="8"/>
      <c r="O135" s="8"/>
      <c r="P135" s="145"/>
      <c r="Q135" s="145"/>
      <c r="R135" s="145"/>
      <c r="T135" s="37"/>
    </row>
    <row r="136" spans="11:20" ht="15" x14ac:dyDescent="0.2">
      <c r="K136" s="78" t="s">
        <v>171</v>
      </c>
      <c r="L136" s="48"/>
      <c r="M136" s="8"/>
      <c r="N136" s="8"/>
      <c r="O136" s="8"/>
      <c r="P136" s="145"/>
      <c r="Q136" s="145"/>
      <c r="R136" s="145"/>
      <c r="T136" s="37"/>
    </row>
    <row r="137" spans="11:20" ht="15" x14ac:dyDescent="0.2">
      <c r="K137" s="78"/>
      <c r="L137" s="48"/>
      <c r="M137" s="8"/>
      <c r="N137" s="8"/>
      <c r="O137" s="8"/>
      <c r="P137" s="145"/>
      <c r="Q137" s="145"/>
      <c r="R137" s="145"/>
      <c r="T137" s="37"/>
    </row>
    <row r="138" spans="11:20" ht="15" x14ac:dyDescent="0.2">
      <c r="K138" s="9" t="s">
        <v>73</v>
      </c>
      <c r="L138" s="51"/>
      <c r="M138" s="8"/>
      <c r="N138" s="8"/>
      <c r="O138" s="8"/>
      <c r="P138" s="145"/>
      <c r="Q138" s="145"/>
      <c r="R138" s="145"/>
      <c r="T138" s="37"/>
    </row>
    <row r="139" spans="11:20" ht="15" x14ac:dyDescent="0.2">
      <c r="K139" s="78" t="s">
        <v>172</v>
      </c>
      <c r="L139" s="48"/>
      <c r="M139" s="8"/>
      <c r="N139" s="8"/>
      <c r="O139" s="8"/>
      <c r="P139" s="145"/>
      <c r="Q139" s="145"/>
      <c r="R139" s="145"/>
      <c r="T139" s="37"/>
    </row>
    <row r="140" spans="11:20" ht="15" x14ac:dyDescent="0.2">
      <c r="K140" s="74" t="s">
        <v>173</v>
      </c>
      <c r="L140" s="47"/>
      <c r="M140" s="8"/>
      <c r="N140" s="8"/>
      <c r="O140" s="8"/>
      <c r="P140" s="145"/>
      <c r="Q140" s="145"/>
      <c r="R140" s="145"/>
      <c r="T140" s="37"/>
    </row>
    <row r="141" spans="11:20" ht="15" x14ac:dyDescent="0.2">
      <c r="K141" s="74"/>
      <c r="L141" s="47"/>
      <c r="M141" s="8"/>
      <c r="N141" s="8"/>
      <c r="O141" s="8"/>
      <c r="P141" s="145"/>
      <c r="Q141" s="145"/>
      <c r="R141" s="145"/>
      <c r="T141" s="37"/>
    </row>
    <row r="142" spans="11:20" ht="15" x14ac:dyDescent="0.2">
      <c r="K142" s="9" t="s">
        <v>174</v>
      </c>
      <c r="L142" s="51"/>
      <c r="M142" s="8"/>
      <c r="N142" s="8"/>
      <c r="O142" s="8"/>
      <c r="P142" s="145"/>
      <c r="Q142" s="145"/>
      <c r="R142" s="145"/>
      <c r="T142" s="37"/>
    </row>
    <row r="143" spans="11:20" ht="15" x14ac:dyDescent="0.2">
      <c r="K143" s="74" t="s">
        <v>175</v>
      </c>
      <c r="L143" s="47"/>
      <c r="M143" s="8"/>
      <c r="N143" s="8"/>
      <c r="O143" s="8"/>
      <c r="P143" s="145"/>
      <c r="Q143" s="145"/>
      <c r="R143" s="145"/>
      <c r="T143" s="37"/>
    </row>
    <row r="144" spans="11:20" ht="15" x14ac:dyDescent="0.2">
      <c r="K144" s="74" t="s">
        <v>176</v>
      </c>
      <c r="L144" s="47"/>
      <c r="M144" s="8"/>
      <c r="N144" s="8"/>
      <c r="O144" s="8"/>
      <c r="P144" s="145"/>
      <c r="Q144" s="145"/>
      <c r="R144" s="145"/>
      <c r="T144" s="37"/>
    </row>
    <row r="145" spans="11:20" ht="15" x14ac:dyDescent="0.2">
      <c r="K145" s="74" t="s">
        <v>177</v>
      </c>
      <c r="L145" s="47"/>
      <c r="M145" s="8"/>
      <c r="N145" s="8"/>
      <c r="O145" s="8"/>
      <c r="P145" s="145"/>
      <c r="Q145" s="145"/>
      <c r="R145" s="145"/>
      <c r="T145" s="37"/>
    </row>
    <row r="146" spans="11:20" ht="15" x14ac:dyDescent="0.2">
      <c r="K146" s="83" t="s">
        <v>178</v>
      </c>
      <c r="L146" s="54"/>
      <c r="M146" s="8"/>
      <c r="N146" s="8"/>
      <c r="O146" s="8"/>
      <c r="P146" s="145"/>
      <c r="Q146" s="145"/>
      <c r="R146" s="145"/>
      <c r="T146" s="37"/>
    </row>
    <row r="147" spans="11:20" ht="15" x14ac:dyDescent="0.2">
      <c r="K147" s="74" t="s">
        <v>179</v>
      </c>
      <c r="L147" s="47"/>
      <c r="M147" s="8"/>
      <c r="N147" s="8"/>
      <c r="O147" s="8"/>
      <c r="P147" s="145"/>
      <c r="Q147" s="145"/>
      <c r="R147" s="145"/>
      <c r="T147" s="37"/>
    </row>
    <row r="148" spans="11:20" ht="15" x14ac:dyDescent="0.2">
      <c r="K148" s="74"/>
      <c r="L148" s="47"/>
      <c r="M148" s="8"/>
      <c r="N148" s="8"/>
      <c r="O148" s="8"/>
      <c r="P148" s="145"/>
      <c r="Q148" s="145"/>
      <c r="R148" s="145"/>
      <c r="T148" s="37"/>
    </row>
    <row r="149" spans="11:20" ht="15" x14ac:dyDescent="0.2">
      <c r="K149" s="9" t="s">
        <v>180</v>
      </c>
      <c r="L149" s="51"/>
      <c r="M149" s="8"/>
      <c r="N149" s="8"/>
      <c r="O149" s="8"/>
      <c r="P149" s="145"/>
      <c r="Q149" s="145"/>
      <c r="R149" s="145"/>
      <c r="T149" s="37"/>
    </row>
    <row r="150" spans="11:20" ht="15" x14ac:dyDescent="0.2">
      <c r="K150" s="74" t="s">
        <v>181</v>
      </c>
      <c r="L150" s="47"/>
      <c r="M150" s="8"/>
      <c r="N150" s="8"/>
      <c r="O150" s="8"/>
      <c r="P150" s="145"/>
      <c r="Q150" s="145"/>
      <c r="R150" s="145"/>
      <c r="T150" s="37"/>
    </row>
    <row r="151" spans="11:20" ht="15" x14ac:dyDescent="0.2">
      <c r="K151" s="74" t="s">
        <v>182</v>
      </c>
      <c r="L151" s="47"/>
      <c r="M151" s="8"/>
      <c r="N151" s="8"/>
      <c r="O151" s="8"/>
      <c r="P151" s="145"/>
      <c r="Q151" s="145"/>
      <c r="R151" s="145"/>
      <c r="T151" s="37"/>
    </row>
    <row r="152" spans="11:20" ht="15" x14ac:dyDescent="0.2">
      <c r="K152" s="74" t="s">
        <v>183</v>
      </c>
      <c r="L152" s="47"/>
      <c r="M152" s="8"/>
      <c r="N152" s="8"/>
      <c r="O152" s="8"/>
      <c r="P152" s="145"/>
      <c r="Q152" s="145"/>
      <c r="R152" s="145"/>
      <c r="T152" s="37"/>
    </row>
    <row r="153" spans="11:20" ht="15" x14ac:dyDescent="0.2">
      <c r="K153" s="74" t="s">
        <v>184</v>
      </c>
      <c r="L153" s="47"/>
      <c r="M153" s="8"/>
      <c r="N153" s="8"/>
      <c r="O153" s="8"/>
      <c r="P153" s="145"/>
      <c r="Q153" s="145"/>
      <c r="R153" s="145"/>
      <c r="T153" s="37"/>
    </row>
    <row r="154" spans="11:20" ht="15" x14ac:dyDescent="0.2">
      <c r="K154" s="78" t="s">
        <v>185</v>
      </c>
      <c r="L154" s="48"/>
      <c r="M154" s="8"/>
      <c r="N154" s="8"/>
      <c r="O154" s="8"/>
      <c r="P154" s="145"/>
      <c r="Q154" s="145"/>
      <c r="R154" s="145"/>
      <c r="T154" s="37"/>
    </row>
    <row r="155" spans="11:20" ht="15" x14ac:dyDescent="0.2">
      <c r="K155" s="78"/>
      <c r="L155" s="48"/>
      <c r="M155" s="8"/>
      <c r="N155" s="8"/>
      <c r="O155" s="8"/>
      <c r="P155" s="145"/>
      <c r="Q155" s="145"/>
      <c r="R155" s="145"/>
      <c r="T155" s="37"/>
    </row>
    <row r="156" spans="11:20" ht="15" x14ac:dyDescent="0.2">
      <c r="K156" s="9" t="s">
        <v>186</v>
      </c>
      <c r="L156" s="51"/>
      <c r="M156" s="8"/>
      <c r="N156" s="8"/>
      <c r="O156" s="8"/>
      <c r="P156" s="145"/>
      <c r="Q156" s="145"/>
      <c r="R156" s="145"/>
      <c r="T156" s="37"/>
    </row>
    <row r="157" spans="11:20" ht="15" x14ac:dyDescent="0.2">
      <c r="K157" s="78" t="s">
        <v>78</v>
      </c>
      <c r="L157" s="48"/>
      <c r="M157" s="8"/>
      <c r="N157" s="8"/>
      <c r="O157" s="8"/>
      <c r="P157" s="145"/>
      <c r="Q157" s="145"/>
      <c r="R157" s="145"/>
      <c r="T157" s="37"/>
    </row>
    <row r="158" spans="11:20" ht="15" x14ac:dyDescent="0.2">
      <c r="K158" s="78"/>
      <c r="L158" s="48"/>
      <c r="M158" s="8"/>
      <c r="N158" s="8"/>
      <c r="O158" s="8"/>
      <c r="P158" s="145"/>
      <c r="Q158" s="145"/>
      <c r="R158" s="145"/>
      <c r="T158" s="37"/>
    </row>
    <row r="159" spans="11:20" ht="15" x14ac:dyDescent="0.2">
      <c r="K159" s="9" t="s">
        <v>187</v>
      </c>
      <c r="L159" s="51"/>
      <c r="M159" s="8"/>
      <c r="N159" s="8"/>
      <c r="O159" s="8"/>
      <c r="P159" s="145"/>
      <c r="Q159" s="145"/>
      <c r="R159" s="145"/>
      <c r="T159" s="37"/>
    </row>
    <row r="160" spans="11:20" ht="15" x14ac:dyDescent="0.2">
      <c r="K160" s="81" t="s">
        <v>188</v>
      </c>
      <c r="L160" s="52"/>
      <c r="M160" s="8"/>
      <c r="N160" s="8"/>
      <c r="O160" s="8"/>
      <c r="P160" s="145"/>
      <c r="Q160" s="145"/>
      <c r="R160" s="145"/>
      <c r="T160" s="37"/>
    </row>
    <row r="161" spans="11:20" ht="15" x14ac:dyDescent="0.2">
      <c r="K161" s="81" t="s">
        <v>189</v>
      </c>
      <c r="L161" s="52"/>
      <c r="M161" s="8"/>
      <c r="N161" s="8"/>
      <c r="O161" s="8"/>
      <c r="P161" s="145"/>
      <c r="Q161" s="145"/>
      <c r="R161" s="145"/>
      <c r="T161" s="37"/>
    </row>
    <row r="162" spans="11:20" ht="15" x14ac:dyDescent="0.2">
      <c r="K162" s="81" t="s">
        <v>190</v>
      </c>
      <c r="L162" s="52"/>
      <c r="M162" s="8"/>
      <c r="N162" s="8"/>
      <c r="O162" s="8"/>
      <c r="P162" s="145"/>
      <c r="Q162" s="145"/>
      <c r="R162" s="145"/>
      <c r="T162" s="37"/>
    </row>
    <row r="163" spans="11:20" ht="15" x14ac:dyDescent="0.2">
      <c r="K163" s="74" t="s">
        <v>191</v>
      </c>
      <c r="L163" s="47"/>
      <c r="M163" s="8"/>
      <c r="N163" s="8"/>
      <c r="O163" s="8"/>
      <c r="P163" s="145"/>
      <c r="Q163" s="145"/>
      <c r="R163" s="145"/>
      <c r="T163" s="37"/>
    </row>
    <row r="164" spans="11:20" ht="15" x14ac:dyDescent="0.2">
      <c r="K164" s="74" t="s">
        <v>192</v>
      </c>
      <c r="L164" s="47"/>
      <c r="M164" s="8"/>
      <c r="N164" s="8"/>
      <c r="O164" s="8"/>
      <c r="P164" s="145"/>
      <c r="Q164" s="145"/>
      <c r="R164" s="145"/>
      <c r="T164" s="37"/>
    </row>
    <row r="165" spans="11:20" ht="15" x14ac:dyDescent="0.2">
      <c r="K165" s="74" t="s">
        <v>193</v>
      </c>
      <c r="L165" s="47"/>
      <c r="M165" s="8"/>
      <c r="N165" s="8"/>
      <c r="O165" s="8"/>
      <c r="P165" s="145"/>
      <c r="Q165" s="145"/>
      <c r="R165" s="145"/>
      <c r="T165" s="37"/>
    </row>
    <row r="166" spans="11:20" ht="15" x14ac:dyDescent="0.2">
      <c r="K166" s="74" t="s">
        <v>194</v>
      </c>
      <c r="L166" s="47"/>
      <c r="M166" s="8"/>
      <c r="N166" s="8"/>
      <c r="O166" s="8"/>
      <c r="P166" s="145"/>
      <c r="Q166" s="145"/>
      <c r="R166" s="145"/>
      <c r="T166" s="37"/>
    </row>
    <row r="167" spans="11:20" ht="15" x14ac:dyDescent="0.2">
      <c r="K167" s="74" t="s">
        <v>195</v>
      </c>
      <c r="L167" s="47"/>
      <c r="M167" s="8"/>
      <c r="N167" s="8"/>
      <c r="O167" s="8"/>
      <c r="P167" s="145"/>
      <c r="Q167" s="145"/>
      <c r="R167" s="145"/>
      <c r="T167" s="37"/>
    </row>
    <row r="168" spans="11:20" ht="15" x14ac:dyDescent="0.2">
      <c r="K168" s="74" t="s">
        <v>196</v>
      </c>
      <c r="L168" s="47"/>
      <c r="M168" s="8"/>
      <c r="N168" s="8"/>
      <c r="O168" s="8"/>
      <c r="P168" s="145"/>
      <c r="Q168" s="145"/>
      <c r="R168" s="145"/>
      <c r="T168" s="37"/>
    </row>
    <row r="169" spans="11:20" ht="15" x14ac:dyDescent="0.2">
      <c r="K169" s="74" t="s">
        <v>197</v>
      </c>
      <c r="L169" s="47"/>
      <c r="M169" s="8"/>
      <c r="N169" s="8"/>
      <c r="O169" s="8"/>
      <c r="P169" s="145"/>
      <c r="Q169" s="145"/>
      <c r="R169" s="145"/>
      <c r="T169" s="37"/>
    </row>
    <row r="170" spans="11:20" ht="15" x14ac:dyDescent="0.2">
      <c r="K170" s="74"/>
      <c r="L170" s="47"/>
      <c r="M170" s="8"/>
      <c r="N170" s="8"/>
      <c r="O170" s="8"/>
      <c r="P170" s="145"/>
      <c r="Q170" s="145"/>
      <c r="R170" s="145"/>
      <c r="T170" s="37"/>
    </row>
    <row r="171" spans="11:20" ht="15" x14ac:dyDescent="0.2">
      <c r="K171" s="9" t="s">
        <v>79</v>
      </c>
      <c r="L171" s="51"/>
      <c r="M171" s="8"/>
      <c r="N171" s="8"/>
      <c r="O171" s="8"/>
      <c r="P171" s="145"/>
      <c r="Q171" s="145"/>
      <c r="R171" s="145"/>
      <c r="T171" s="37"/>
    </row>
    <row r="172" spans="11:20" ht="15" x14ac:dyDescent="0.2">
      <c r="K172" s="9"/>
      <c r="L172" s="51"/>
      <c r="M172" s="8"/>
      <c r="N172" s="8"/>
      <c r="O172" s="8"/>
      <c r="P172" s="145"/>
      <c r="Q172" s="145"/>
      <c r="R172" s="145"/>
      <c r="T172" s="37"/>
    </row>
    <row r="173" spans="11:20" ht="15" x14ac:dyDescent="0.2">
      <c r="K173" s="74" t="s">
        <v>198</v>
      </c>
      <c r="L173" s="47"/>
      <c r="M173" s="8"/>
      <c r="N173" s="8"/>
      <c r="O173" s="8"/>
      <c r="P173" s="145"/>
      <c r="Q173" s="145"/>
      <c r="R173" s="145"/>
      <c r="T173" s="37"/>
    </row>
    <row r="174" spans="11:20" ht="15" x14ac:dyDescent="0.2">
      <c r="K174" s="74" t="s">
        <v>50</v>
      </c>
      <c r="L174" s="47"/>
      <c r="M174" s="8"/>
      <c r="N174" s="8"/>
      <c r="O174" s="8"/>
      <c r="P174" s="145"/>
      <c r="Q174" s="145"/>
      <c r="R174" s="145"/>
      <c r="T174" s="37"/>
    </row>
    <row r="175" spans="11:20" ht="15" x14ac:dyDescent="0.2">
      <c r="K175" s="74" t="s">
        <v>199</v>
      </c>
      <c r="L175" s="47"/>
      <c r="M175" s="8"/>
      <c r="N175" s="8"/>
      <c r="O175" s="8"/>
      <c r="P175" s="145"/>
      <c r="Q175" s="145"/>
      <c r="R175" s="145"/>
      <c r="T175" s="37"/>
    </row>
    <row r="176" spans="11:20" ht="15" x14ac:dyDescent="0.2">
      <c r="K176" s="74" t="s">
        <v>200</v>
      </c>
      <c r="L176" s="47"/>
      <c r="M176" s="8"/>
      <c r="N176" s="8"/>
      <c r="O176" s="8"/>
      <c r="P176" s="145"/>
      <c r="Q176" s="145"/>
      <c r="R176" s="145"/>
      <c r="T176" s="37"/>
    </row>
    <row r="177" spans="11:20" ht="15" x14ac:dyDescent="0.2">
      <c r="K177" s="78" t="s">
        <v>201</v>
      </c>
      <c r="L177" s="48"/>
      <c r="M177" s="8"/>
      <c r="N177" s="8"/>
      <c r="O177" s="8"/>
      <c r="P177" s="145"/>
      <c r="Q177" s="145"/>
      <c r="R177" s="145"/>
      <c r="T177" s="37"/>
    </row>
    <row r="178" spans="11:20" ht="15" x14ac:dyDescent="0.2">
      <c r="K178" s="78" t="s">
        <v>202</v>
      </c>
      <c r="L178" s="48"/>
      <c r="M178" s="8"/>
      <c r="N178" s="8"/>
      <c r="O178" s="8"/>
      <c r="P178" s="145"/>
      <c r="Q178" s="145"/>
      <c r="R178" s="145"/>
      <c r="T178" s="37"/>
    </row>
    <row r="179" spans="11:20" ht="15" x14ac:dyDescent="0.2">
      <c r="K179" s="74" t="s">
        <v>203</v>
      </c>
      <c r="L179" s="47"/>
      <c r="M179" s="8"/>
      <c r="N179" s="8"/>
      <c r="O179" s="8"/>
      <c r="P179" s="145"/>
      <c r="Q179" s="145"/>
      <c r="R179" s="145"/>
      <c r="T179" s="37"/>
    </row>
    <row r="180" spans="11:20" ht="15" x14ac:dyDescent="0.2">
      <c r="K180" s="74" t="s">
        <v>204</v>
      </c>
      <c r="L180" s="47"/>
      <c r="M180" s="8"/>
      <c r="N180" s="8"/>
      <c r="O180" s="8"/>
      <c r="P180" s="145"/>
      <c r="Q180" s="145"/>
      <c r="R180" s="145"/>
      <c r="T180" s="37"/>
    </row>
    <row r="181" spans="11:20" ht="15" x14ac:dyDescent="0.2">
      <c r="K181" s="74" t="s">
        <v>122</v>
      </c>
      <c r="L181" s="47"/>
      <c r="M181" s="8"/>
      <c r="N181" s="8"/>
      <c r="O181" s="8"/>
      <c r="P181" s="145"/>
      <c r="Q181" s="145"/>
      <c r="R181" s="145"/>
      <c r="T181" s="37"/>
    </row>
    <row r="182" spans="11:20" ht="15" x14ac:dyDescent="0.2">
      <c r="K182" s="78" t="s">
        <v>205</v>
      </c>
      <c r="L182" s="48"/>
      <c r="M182" s="8"/>
      <c r="N182" s="8"/>
      <c r="O182" s="8"/>
      <c r="P182" s="145"/>
      <c r="Q182" s="145"/>
      <c r="R182" s="145"/>
      <c r="T182" s="37"/>
    </row>
    <row r="183" spans="11:20" ht="15" x14ac:dyDescent="0.2">
      <c r="K183" s="78" t="s">
        <v>206</v>
      </c>
      <c r="L183" s="48"/>
      <c r="M183" s="8"/>
      <c r="N183" s="8"/>
      <c r="O183" s="8"/>
      <c r="P183" s="145"/>
      <c r="Q183" s="145"/>
      <c r="R183" s="145"/>
      <c r="T183" s="37"/>
    </row>
    <row r="184" spans="11:20" ht="15" x14ac:dyDescent="0.2">
      <c r="K184" s="78" t="s">
        <v>207</v>
      </c>
      <c r="L184" s="48"/>
      <c r="M184" s="8"/>
      <c r="N184" s="8"/>
      <c r="O184" s="8"/>
      <c r="P184" s="145"/>
      <c r="Q184" s="145"/>
      <c r="R184" s="145"/>
      <c r="T184" s="37"/>
    </row>
    <row r="185" spans="11:20" ht="15" x14ac:dyDescent="0.2">
      <c r="K185" s="74" t="s">
        <v>208</v>
      </c>
      <c r="L185" s="47"/>
      <c r="M185" s="8"/>
      <c r="N185" s="8"/>
      <c r="O185" s="8"/>
      <c r="P185" s="145"/>
      <c r="Q185" s="145"/>
      <c r="R185" s="145"/>
      <c r="T185" s="37"/>
    </row>
    <row r="186" spans="11:20" ht="15" x14ac:dyDescent="0.2">
      <c r="K186" s="74" t="s">
        <v>209</v>
      </c>
      <c r="L186" s="47"/>
      <c r="M186" s="8"/>
      <c r="N186" s="8"/>
      <c r="O186" s="8"/>
      <c r="P186" s="145"/>
      <c r="Q186" s="145"/>
      <c r="R186" s="145"/>
      <c r="T186" s="37"/>
    </row>
    <row r="187" spans="11:20" x14ac:dyDescent="0.25">
      <c r="T187" s="37"/>
    </row>
    <row r="188" spans="11:20" x14ac:dyDescent="0.25">
      <c r="T188" s="37"/>
    </row>
    <row r="189" spans="11:20" x14ac:dyDescent="0.25">
      <c r="T189" s="37"/>
    </row>
    <row r="190" spans="11:20" x14ac:dyDescent="0.25">
      <c r="T190" s="37"/>
    </row>
    <row r="191" spans="11:20" x14ac:dyDescent="0.25">
      <c r="T191" s="37"/>
    </row>
    <row r="192" spans="11:20" x14ac:dyDescent="0.25">
      <c r="T192" s="37"/>
    </row>
    <row r="193" spans="20:20" x14ac:dyDescent="0.25">
      <c r="T193" s="37"/>
    </row>
    <row r="194" spans="20:20" x14ac:dyDescent="0.25">
      <c r="T194" s="37"/>
    </row>
    <row r="195" spans="20:20" x14ac:dyDescent="0.25">
      <c r="T195" s="37"/>
    </row>
    <row r="196" spans="20:20" x14ac:dyDescent="0.25">
      <c r="T196" s="37"/>
    </row>
    <row r="197" spans="20:20" x14ac:dyDescent="0.25">
      <c r="T197" s="37"/>
    </row>
    <row r="198" spans="20:20" x14ac:dyDescent="0.25">
      <c r="T198" s="37"/>
    </row>
    <row r="199" spans="20:20" x14ac:dyDescent="0.25">
      <c r="T199" s="37"/>
    </row>
    <row r="200" spans="20:20" x14ac:dyDescent="0.25">
      <c r="T200" s="37"/>
    </row>
    <row r="201" spans="20:20" x14ac:dyDescent="0.25">
      <c r="T201" s="37"/>
    </row>
    <row r="202" spans="20:20" x14ac:dyDescent="0.25">
      <c r="T202" s="37"/>
    </row>
    <row r="203" spans="20:20" x14ac:dyDescent="0.25">
      <c r="T203" s="37"/>
    </row>
    <row r="204" spans="20:20" x14ac:dyDescent="0.25">
      <c r="T204" s="37"/>
    </row>
    <row r="205" spans="20:20" x14ac:dyDescent="0.25">
      <c r="T205" s="37"/>
    </row>
    <row r="206" spans="20:20" x14ac:dyDescent="0.25">
      <c r="T206" s="37"/>
    </row>
    <row r="207" spans="20:20" x14ac:dyDescent="0.25">
      <c r="T207" s="37"/>
    </row>
    <row r="208" spans="20:20" x14ac:dyDescent="0.25">
      <c r="T208" s="37"/>
    </row>
    <row r="209" spans="20:20" x14ac:dyDescent="0.25">
      <c r="T209" s="37"/>
    </row>
    <row r="210" spans="20:20" x14ac:dyDescent="0.25">
      <c r="T210" s="37"/>
    </row>
    <row r="211" spans="20:20" x14ac:dyDescent="0.25">
      <c r="T211" s="37"/>
    </row>
    <row r="212" spans="20:20" x14ac:dyDescent="0.25">
      <c r="T212" s="37"/>
    </row>
    <row r="213" spans="20:20" x14ac:dyDescent="0.25">
      <c r="T213" s="37"/>
    </row>
    <row r="214" spans="20:20" x14ac:dyDescent="0.25">
      <c r="T214" s="37"/>
    </row>
    <row r="215" spans="20:20" x14ac:dyDescent="0.25">
      <c r="T215" s="37"/>
    </row>
    <row r="216" spans="20:20" x14ac:dyDescent="0.25">
      <c r="T216" s="37"/>
    </row>
    <row r="217" spans="20:20" x14ac:dyDescent="0.25">
      <c r="T217" s="37"/>
    </row>
    <row r="218" spans="20:20" x14ac:dyDescent="0.25">
      <c r="T218" s="37"/>
    </row>
    <row r="219" spans="20:20" x14ac:dyDescent="0.25">
      <c r="T219" s="37"/>
    </row>
    <row r="220" spans="20:20" x14ac:dyDescent="0.25">
      <c r="T220" s="37"/>
    </row>
    <row r="221" spans="20:20" x14ac:dyDescent="0.25">
      <c r="T221" s="37"/>
    </row>
    <row r="222" spans="20:20" x14ac:dyDescent="0.25">
      <c r="T222" s="37"/>
    </row>
    <row r="223" spans="20:20" x14ac:dyDescent="0.25">
      <c r="T223" s="37"/>
    </row>
    <row r="224" spans="20:20" x14ac:dyDescent="0.25">
      <c r="T224" s="37"/>
    </row>
    <row r="225" spans="20:20" x14ac:dyDescent="0.25">
      <c r="T225" s="37"/>
    </row>
    <row r="226" spans="20:20" x14ac:dyDescent="0.25">
      <c r="T226" s="37"/>
    </row>
    <row r="227" spans="20:20" x14ac:dyDescent="0.25">
      <c r="T227" s="37"/>
    </row>
    <row r="228" spans="20:20" x14ac:dyDescent="0.25">
      <c r="T228" s="37"/>
    </row>
    <row r="229" spans="20:20" x14ac:dyDescent="0.25">
      <c r="T229" s="37"/>
    </row>
    <row r="230" spans="20:20" x14ac:dyDescent="0.25">
      <c r="T230" s="37"/>
    </row>
    <row r="231" spans="20:20" x14ac:dyDescent="0.25">
      <c r="T231" s="37"/>
    </row>
    <row r="232" spans="20:20" x14ac:dyDescent="0.25">
      <c r="T232" s="37"/>
    </row>
    <row r="233" spans="20:20" x14ac:dyDescent="0.25">
      <c r="T233" s="37"/>
    </row>
    <row r="234" spans="20:20" x14ac:dyDescent="0.25">
      <c r="T234" s="37"/>
    </row>
    <row r="235" spans="20:20" x14ac:dyDescent="0.25">
      <c r="T235" s="37"/>
    </row>
    <row r="236" spans="20:20" x14ac:dyDescent="0.25">
      <c r="T236" s="37"/>
    </row>
    <row r="237" spans="20:20" x14ac:dyDescent="0.25">
      <c r="T237" s="37"/>
    </row>
    <row r="238" spans="20:20" x14ac:dyDescent="0.25">
      <c r="T238" s="37"/>
    </row>
    <row r="239" spans="20:20" x14ac:dyDescent="0.25">
      <c r="T239" s="37"/>
    </row>
    <row r="240" spans="20:20" x14ac:dyDescent="0.25">
      <c r="T240" s="37"/>
    </row>
    <row r="241" spans="20:20" x14ac:dyDescent="0.25">
      <c r="T241" s="37"/>
    </row>
    <row r="242" spans="20:20" x14ac:dyDescent="0.25">
      <c r="T242" s="37"/>
    </row>
    <row r="243" spans="20:20" x14ac:dyDescent="0.25">
      <c r="T243" s="37"/>
    </row>
    <row r="244" spans="20:20" x14ac:dyDescent="0.25">
      <c r="T244" s="37"/>
    </row>
    <row r="245" spans="20:20" x14ac:dyDescent="0.25">
      <c r="T245" s="37"/>
    </row>
    <row r="246" spans="20:20" x14ac:dyDescent="0.25">
      <c r="T246" s="37"/>
    </row>
    <row r="247" spans="20:20" x14ac:dyDescent="0.25">
      <c r="T247" s="37"/>
    </row>
    <row r="248" spans="20:20" x14ac:dyDescent="0.25">
      <c r="T248" s="37"/>
    </row>
    <row r="249" spans="20:20" x14ac:dyDescent="0.25">
      <c r="T249" s="37"/>
    </row>
    <row r="250" spans="20:20" x14ac:dyDescent="0.25">
      <c r="T250" s="37"/>
    </row>
    <row r="251" spans="20:20" x14ac:dyDescent="0.25">
      <c r="T251" s="37"/>
    </row>
    <row r="252" spans="20:20" x14ac:dyDescent="0.25">
      <c r="T252" s="37"/>
    </row>
    <row r="253" spans="20:20" x14ac:dyDescent="0.25">
      <c r="T253" s="37"/>
    </row>
    <row r="254" spans="20:20" x14ac:dyDescent="0.25">
      <c r="T254" s="37"/>
    </row>
    <row r="255" spans="20:20" x14ac:dyDescent="0.25">
      <c r="T255" s="37"/>
    </row>
    <row r="256" spans="20:20" x14ac:dyDescent="0.25">
      <c r="T256" s="37"/>
    </row>
    <row r="257" spans="20:20" x14ac:dyDescent="0.25">
      <c r="T257" s="37"/>
    </row>
    <row r="258" spans="20:20" x14ac:dyDescent="0.25">
      <c r="T258" s="37"/>
    </row>
    <row r="259" spans="20:20" x14ac:dyDescent="0.25">
      <c r="T259" s="37"/>
    </row>
    <row r="260" spans="20:20" x14ac:dyDescent="0.25">
      <c r="T260" s="37"/>
    </row>
    <row r="261" spans="20:20" x14ac:dyDescent="0.25">
      <c r="T261" s="37"/>
    </row>
    <row r="262" spans="20:20" x14ac:dyDescent="0.25">
      <c r="T262" s="37"/>
    </row>
    <row r="263" spans="20:20" x14ac:dyDescent="0.25">
      <c r="T263" s="37"/>
    </row>
    <row r="264" spans="20:20" x14ac:dyDescent="0.25">
      <c r="T264" s="37"/>
    </row>
    <row r="265" spans="20:20" x14ac:dyDescent="0.25">
      <c r="T265" s="37"/>
    </row>
    <row r="266" spans="20:20" x14ac:dyDescent="0.25">
      <c r="T266" s="37"/>
    </row>
    <row r="267" spans="20:20" x14ac:dyDescent="0.25">
      <c r="T267" s="37"/>
    </row>
    <row r="268" spans="20:20" x14ac:dyDescent="0.25">
      <c r="T268" s="37"/>
    </row>
    <row r="269" spans="20:20" x14ac:dyDescent="0.25">
      <c r="T269" s="37"/>
    </row>
    <row r="270" spans="20:20" x14ac:dyDescent="0.25">
      <c r="T270" s="37"/>
    </row>
    <row r="271" spans="20:20" x14ac:dyDescent="0.25">
      <c r="T271" s="37"/>
    </row>
    <row r="272" spans="20:20" x14ac:dyDescent="0.25">
      <c r="T272" s="37"/>
    </row>
    <row r="273" spans="20:20" x14ac:dyDescent="0.25">
      <c r="T273" s="37"/>
    </row>
    <row r="274" spans="20:20" x14ac:dyDescent="0.25">
      <c r="T274" s="37"/>
    </row>
    <row r="275" spans="20:20" x14ac:dyDescent="0.25">
      <c r="T275" s="37"/>
    </row>
    <row r="276" spans="20:20" x14ac:dyDescent="0.25">
      <c r="T276" s="37"/>
    </row>
    <row r="277" spans="20:20" x14ac:dyDescent="0.25">
      <c r="T277" s="37"/>
    </row>
    <row r="278" spans="20:20" x14ac:dyDescent="0.25">
      <c r="T278" s="37"/>
    </row>
    <row r="279" spans="20:20" x14ac:dyDescent="0.25">
      <c r="T279" s="37"/>
    </row>
    <row r="280" spans="20:20" x14ac:dyDescent="0.25">
      <c r="T280" s="37"/>
    </row>
    <row r="281" spans="20:20" x14ac:dyDescent="0.25">
      <c r="T281" s="37"/>
    </row>
    <row r="282" spans="20:20" x14ac:dyDescent="0.25">
      <c r="T282" s="37"/>
    </row>
    <row r="283" spans="20:20" x14ac:dyDescent="0.25">
      <c r="T283" s="37"/>
    </row>
    <row r="284" spans="20:20" x14ac:dyDescent="0.25">
      <c r="T284" s="37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2C08CA00-CB3C-4D15-990D-4DBD86BD7161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B03BA32A-2BBE-4B90-96F3-5B018FD363DC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1</vt:i4>
      </vt:variant>
    </vt:vector>
  </HeadingPairs>
  <TitlesOfParts>
    <vt:vector size="9" baseType="lpstr">
      <vt:lpstr>Resumo | Perito</vt:lpstr>
      <vt:lpstr>BD_Gestão</vt:lpstr>
      <vt:lpstr>BD_TS</vt:lpstr>
      <vt:lpstr>Banco de Dados</vt:lpstr>
      <vt:lpstr>Resumo | Cordenador</vt:lpstr>
      <vt:lpstr>Resumo | UN</vt:lpstr>
      <vt:lpstr>DU | Perito</vt:lpstr>
      <vt:lpstr>Controle</vt:lpstr>
      <vt:lpstr>'Banco de Dados'!Area_de_impressao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de Oliveira</dc:creator>
  <cp:lastModifiedBy>Dell</cp:lastModifiedBy>
  <dcterms:created xsi:type="dcterms:W3CDTF">2016-11-04T18:18:30Z</dcterms:created>
  <dcterms:modified xsi:type="dcterms:W3CDTF">2017-04-05T23:26:13Z</dcterms:modified>
</cp:coreProperties>
</file>